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universidadmag-my.sharepoint.com/personal/gpbarros_unimagdalena_edu_co/Documents/PLATAFORMAS/1. PROCESOS CONTRACTUALES/2025/2. REPORTES PUBLICACIÓN/"/>
    </mc:Choice>
  </mc:AlternateContent>
  <xr:revisionPtr revIDLastSave="283" documentId="13_ncr:1_{A6D9D01F-947D-40D8-9348-CB81EBD306BE}" xr6:coauthVersionLast="47" xr6:coauthVersionMax="47" xr10:uidLastSave="{6FDDD117-0A2D-48F8-B7EE-43CA1D5C64B8}"/>
  <bookViews>
    <workbookView xWindow="-120" yWindow="-120" windowWidth="20730" windowHeight="11040" xr2:uid="{5A608683-4373-42E5-BAD2-CD63E31B1F35}"/>
  </bookViews>
  <sheets>
    <sheet name="1.CPF" sheetId="10" r:id="rId1"/>
    <sheet name="2.CREO" sheetId="6" r:id="rId2"/>
    <sheet name="3.DAD" sheetId="16" r:id="rId3"/>
    <sheet name="4.FCB" sheetId="1" r:id="rId4"/>
    <sheet name="5.FCE" sheetId="13" r:id="rId5"/>
    <sheet name="6.FCS" sheetId="15" r:id="rId6"/>
    <sheet name="7.FEE" sheetId="7" r:id="rId7"/>
    <sheet name="8.FHU" sheetId="12" r:id="rId8"/>
    <sheet name="9.FIN" sheetId="5" r:id="rId9"/>
    <sheet name="10.VAC" sheetId="4" r:id="rId10"/>
    <sheet name="11.VAD.ADM" sheetId="11" r:id="rId11"/>
    <sheet name="12.VAD.CONT" sheetId="14" r:id="rId12"/>
    <sheet name="13.VEX" sheetId="9" r:id="rId13"/>
    <sheet name="14.VIN" sheetId="8" r:id="rId14"/>
  </sheets>
  <externalReferences>
    <externalReference r:id="rId15"/>
    <externalReference r:id="rId16"/>
  </externalReferences>
  <definedNames>
    <definedName name="_xlnm._FilterDatabase" localSheetId="0" hidden="1">'1.CPF'!$A$7:$BV$38</definedName>
    <definedName name="_xlnm._FilterDatabase" localSheetId="9" hidden="1">'10.VAC'!$A$7:$BV$7</definedName>
    <definedName name="_xlnm._FilterDatabase" localSheetId="10" hidden="1">'11.VAD.ADM'!$B$7:$BV$93</definedName>
    <definedName name="_xlnm._FilterDatabase" localSheetId="11" hidden="1">'12.VAD.CONT'!$A$7:$BV$1385</definedName>
    <definedName name="_xlnm._FilterDatabase" localSheetId="12" hidden="1">'13.VEX'!$A$7:$BW$1010</definedName>
    <definedName name="_xlnm._FilterDatabase" localSheetId="13" hidden="1">'14.VIN'!$A$7:$BV$410</definedName>
    <definedName name="_xlnm._FilterDatabase" localSheetId="1" hidden="1">'2.CREO'!$A$7:$BV$112</definedName>
    <definedName name="_xlnm._FilterDatabase" localSheetId="2" hidden="1">'3.DAD'!$A$7:$BV$250</definedName>
    <definedName name="_xlnm._FilterDatabase" localSheetId="3" hidden="1">'4.FCB'!$A$7:$BV$14</definedName>
    <definedName name="_xlnm._FilterDatabase" localSheetId="4" hidden="1">'5.FCE'!$A$7:$BV$51</definedName>
    <definedName name="_xlnm._FilterDatabase" localSheetId="5" hidden="1">'6.FCS'!$A$7:$BV$27</definedName>
    <definedName name="_xlnm._FilterDatabase" localSheetId="6" hidden="1">'7.FEE'!$A$7:$BV$49</definedName>
    <definedName name="_xlnm._FilterDatabase" localSheetId="7" hidden="1">'8.FHU'!$A$7:$BV$29</definedName>
    <definedName name="_xlnm._FilterDatabase" localSheetId="8" hidden="1">'9.FIN'!$A$7:$BV$26</definedName>
    <definedName name="cortea" localSheetId="11">[1]Datos!$C$2:$C$14</definedName>
    <definedName name="cortea" localSheetId="13">[1]Datos!$C$2:$C$14</definedName>
    <definedName name="cortea" localSheetId="4">[1]Datos!$C$2:$C$14</definedName>
    <definedName name="cortea" localSheetId="5">[1]Datos!$C$2:$C$14</definedName>
    <definedName name="cortea" localSheetId="8">[1]Datos!$C$2:$C$14</definedName>
    <definedName name="cortea">[2]Datos!$C$2:$C$14</definedName>
    <definedName name="Delegatarios" localSheetId="11">[1]Datos!$B$2:$B$17</definedName>
    <definedName name="Delegatarios" localSheetId="13">[1]Datos!$B$2:$B$17</definedName>
    <definedName name="Delegatarios" localSheetId="4">[1]Datos!$B$2:$B$17</definedName>
    <definedName name="Delegatarios" localSheetId="5">[1]Datos!$B$2:$B$17</definedName>
    <definedName name="Delegatarios" localSheetId="8">[1]Datos!$B$2:$B$17</definedName>
    <definedName name="Delegatarios">[2]Datos!$B$2:$B$17</definedName>
    <definedName name="modalidad" localSheetId="11">[1]Datos!$E$2:$E$9</definedName>
    <definedName name="modalidad" localSheetId="13">[1]Datos!$E$2:$E$9</definedName>
    <definedName name="modalidad" localSheetId="4">[1]Datos!$E$2:$E$9</definedName>
    <definedName name="modalidad" localSheetId="5">[1]Datos!$E$2:$E$9</definedName>
    <definedName name="modalidad" localSheetId="8">[1]Datos!$E$2:$E$9</definedName>
    <definedName name="modalidad">[2]Datos!$E$2:$E$9</definedName>
    <definedName name="rubro" localSheetId="11">[1]Datos!$D$2:$D$6</definedName>
    <definedName name="rubro" localSheetId="13">[1]Datos!$D$2:$D$6</definedName>
    <definedName name="rubro" localSheetId="4">[1]Datos!$D$2:$D$6</definedName>
    <definedName name="rubro" localSheetId="5">[1]Datos!$D$2:$D$6</definedName>
    <definedName name="rubro" localSheetId="8">[1]Datos!$D$2:$D$6</definedName>
    <definedName name="rubro">[2]Datos!$D$2:$D$6</definedName>
    <definedName name="tipologia" localSheetId="11">[1]Datos!$F$2:$F$10</definedName>
    <definedName name="tipologia" localSheetId="13">[1]Datos!$F$2:$F$10</definedName>
    <definedName name="tipologia" localSheetId="4">[1]Datos!$F$2:$F$10</definedName>
    <definedName name="tipologia" localSheetId="5">[1]Datos!$F$2:$F$10</definedName>
    <definedName name="tipologia" localSheetId="8">[1]Datos!$F$2:$F$10</definedName>
    <definedName name="tipologia">[2]Datos!$F$2:$F$10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49" i="7" l="1"/>
  <c r="AD250" i="16"/>
  <c r="L38" i="10" l="1"/>
  <c r="E38" i="10"/>
  <c r="K5" i="16" l="1"/>
  <c r="AB8" i="16"/>
  <c r="AG8" i="16"/>
  <c r="AP8" i="16"/>
  <c r="AQ8" i="16"/>
  <c r="AB9" i="16"/>
  <c r="AG9" i="16"/>
  <c r="AP9" i="16"/>
  <c r="AQ9" i="16"/>
  <c r="AX9" i="16" s="1"/>
  <c r="AB10" i="16"/>
  <c r="AG10" i="16"/>
  <c r="AP10" i="16"/>
  <c r="AQ10" i="16"/>
  <c r="AX10" i="16" s="1"/>
  <c r="AB11" i="16"/>
  <c r="AG11" i="16"/>
  <c r="AP11" i="16"/>
  <c r="AQ11" i="16"/>
  <c r="AX11" i="16" s="1"/>
  <c r="AB12" i="16"/>
  <c r="AG12" i="16"/>
  <c r="AP12" i="16"/>
  <c r="AQ12" i="16"/>
  <c r="AX12" i="16" s="1"/>
  <c r="AB13" i="16"/>
  <c r="AG13" i="16"/>
  <c r="AP13" i="16"/>
  <c r="AQ13" i="16"/>
  <c r="AY13" i="16" s="1"/>
  <c r="AB14" i="16"/>
  <c r="AG14" i="16"/>
  <c r="AP14" i="16"/>
  <c r="AQ14" i="16"/>
  <c r="AB15" i="16"/>
  <c r="AG15" i="16"/>
  <c r="AP15" i="16"/>
  <c r="AQ15" i="16"/>
  <c r="AY15" i="16" s="1"/>
  <c r="AB16" i="16"/>
  <c r="AG16" i="16"/>
  <c r="AP16" i="16"/>
  <c r="AQ16" i="16"/>
  <c r="AX16" i="16" s="1"/>
  <c r="AB17" i="16"/>
  <c r="AG17" i="16"/>
  <c r="AP17" i="16"/>
  <c r="AQ17" i="16"/>
  <c r="AY17" i="16" s="1"/>
  <c r="AB18" i="16"/>
  <c r="AG18" i="16"/>
  <c r="AP18" i="16"/>
  <c r="AQ18" i="16"/>
  <c r="AX18" i="16" s="1"/>
  <c r="AB19" i="16"/>
  <c r="AG19" i="16"/>
  <c r="AP19" i="16"/>
  <c r="AQ19" i="16"/>
  <c r="AY19" i="16" s="1"/>
  <c r="AB20" i="16"/>
  <c r="AG20" i="16"/>
  <c r="AP20" i="16"/>
  <c r="AQ20" i="16"/>
  <c r="AB21" i="16"/>
  <c r="AG21" i="16"/>
  <c r="AP21" i="16"/>
  <c r="AQ21" i="16"/>
  <c r="AY21" i="16" s="1"/>
  <c r="AB22" i="16"/>
  <c r="AG22" i="16"/>
  <c r="AP22" i="16"/>
  <c r="AQ22" i="16"/>
  <c r="AX22" i="16" s="1"/>
  <c r="AB23" i="16"/>
  <c r="AG23" i="16"/>
  <c r="AP23" i="16"/>
  <c r="AQ23" i="16"/>
  <c r="AX23" i="16" s="1"/>
  <c r="AB24" i="16"/>
  <c r="AG24" i="16"/>
  <c r="AP24" i="16"/>
  <c r="AQ24" i="16"/>
  <c r="AX24" i="16" s="1"/>
  <c r="AB25" i="16"/>
  <c r="AG25" i="16"/>
  <c r="AP25" i="16"/>
  <c r="AQ25" i="16"/>
  <c r="AY25" i="16" s="1"/>
  <c r="AB26" i="16"/>
  <c r="AG26" i="16"/>
  <c r="AP26" i="16"/>
  <c r="AQ26" i="16"/>
  <c r="AB27" i="16"/>
  <c r="AG27" i="16"/>
  <c r="AP27" i="16"/>
  <c r="AQ27" i="16"/>
  <c r="AX27" i="16" s="1"/>
  <c r="AB28" i="16"/>
  <c r="AG28" i="16"/>
  <c r="AP28" i="16"/>
  <c r="AQ28" i="16"/>
  <c r="AX28" i="16" s="1"/>
  <c r="AB29" i="16"/>
  <c r="AG29" i="16"/>
  <c r="AP29" i="16"/>
  <c r="AQ29" i="16"/>
  <c r="AY29" i="16" s="1"/>
  <c r="AB30" i="16"/>
  <c r="AG30" i="16"/>
  <c r="AP30" i="16"/>
  <c r="AQ30" i="16"/>
  <c r="AX30" i="16" s="1"/>
  <c r="AB31" i="16"/>
  <c r="AG31" i="16"/>
  <c r="AP31" i="16"/>
  <c r="AQ31" i="16"/>
  <c r="AY31" i="16" s="1"/>
  <c r="AB32" i="16"/>
  <c r="AG32" i="16"/>
  <c r="AP32" i="16"/>
  <c r="AQ32" i="16"/>
  <c r="AB33" i="16"/>
  <c r="AG33" i="16"/>
  <c r="AP33" i="16"/>
  <c r="AQ33" i="16"/>
  <c r="AY33" i="16" s="1"/>
  <c r="AB34" i="16"/>
  <c r="AG34" i="16"/>
  <c r="AP34" i="16"/>
  <c r="AQ34" i="16"/>
  <c r="AX34" i="16" s="1"/>
  <c r="AB35" i="16"/>
  <c r="AG35" i="16"/>
  <c r="AP35" i="16"/>
  <c r="AQ35" i="16"/>
  <c r="AY35" i="16" s="1"/>
  <c r="AB36" i="16"/>
  <c r="AG36" i="16"/>
  <c r="AP36" i="16"/>
  <c r="AQ36" i="16"/>
  <c r="AX36" i="16" s="1"/>
  <c r="AB37" i="16"/>
  <c r="AG37" i="16"/>
  <c r="AP37" i="16"/>
  <c r="AQ37" i="16"/>
  <c r="AY37" i="16" s="1"/>
  <c r="AB38" i="16"/>
  <c r="AG38" i="16"/>
  <c r="AP38" i="16"/>
  <c r="AQ38" i="16"/>
  <c r="AB39" i="16"/>
  <c r="AG39" i="16"/>
  <c r="AP39" i="16"/>
  <c r="AQ39" i="16"/>
  <c r="AX39" i="16" s="1"/>
  <c r="AB40" i="16"/>
  <c r="AG40" i="16"/>
  <c r="AP40" i="16"/>
  <c r="AQ40" i="16"/>
  <c r="AX40" i="16" s="1"/>
  <c r="AB41" i="16"/>
  <c r="AG41" i="16"/>
  <c r="AP41" i="16"/>
  <c r="AQ41" i="16"/>
  <c r="AX41" i="16" s="1"/>
  <c r="AB42" i="16"/>
  <c r="AG42" i="16"/>
  <c r="AP42" i="16"/>
  <c r="AQ42" i="16"/>
  <c r="AX42" i="16" s="1"/>
  <c r="AB43" i="16"/>
  <c r="AG43" i="16"/>
  <c r="AP43" i="16"/>
  <c r="AQ43" i="16"/>
  <c r="AY43" i="16" s="1"/>
  <c r="AB44" i="16"/>
  <c r="AG44" i="16"/>
  <c r="AP44" i="16"/>
  <c r="AQ44" i="16"/>
  <c r="AB45" i="16"/>
  <c r="AG45" i="16"/>
  <c r="AP45" i="16"/>
  <c r="AQ45" i="16"/>
  <c r="AY45" i="16" s="1"/>
  <c r="AB46" i="16"/>
  <c r="AG46" i="16"/>
  <c r="AP46" i="16"/>
  <c r="AQ46" i="16"/>
  <c r="AX46" i="16" s="1"/>
  <c r="AB47" i="16"/>
  <c r="AG47" i="16"/>
  <c r="AP47" i="16"/>
  <c r="AQ47" i="16"/>
  <c r="AX47" i="16" s="1"/>
  <c r="AB48" i="16"/>
  <c r="AG48" i="16"/>
  <c r="AP48" i="16"/>
  <c r="AQ48" i="16"/>
  <c r="AX48" i="16" s="1"/>
  <c r="AB49" i="16"/>
  <c r="AG49" i="16"/>
  <c r="AP49" i="16"/>
  <c r="AQ49" i="16"/>
  <c r="AY49" i="16" s="1"/>
  <c r="AB50" i="16"/>
  <c r="AG50" i="16"/>
  <c r="AP50" i="16"/>
  <c r="AQ50" i="16"/>
  <c r="AB51" i="16"/>
  <c r="AG51" i="16"/>
  <c r="AP51" i="16"/>
  <c r="AQ51" i="16"/>
  <c r="AY51" i="16" s="1"/>
  <c r="AB52" i="16"/>
  <c r="AG52" i="16"/>
  <c r="AP52" i="16"/>
  <c r="AQ52" i="16"/>
  <c r="AX52" i="16" s="1"/>
  <c r="AB53" i="16"/>
  <c r="AG53" i="16"/>
  <c r="AP53" i="16"/>
  <c r="AQ53" i="16"/>
  <c r="AX53" i="16" s="1"/>
  <c r="AB54" i="16"/>
  <c r="AG54" i="16"/>
  <c r="AP54" i="16"/>
  <c r="AQ54" i="16"/>
  <c r="AX54" i="16" s="1"/>
  <c r="AB55" i="16"/>
  <c r="AG55" i="16"/>
  <c r="AP55" i="16"/>
  <c r="AQ55" i="16"/>
  <c r="AY55" i="16" s="1"/>
  <c r="AB56" i="16"/>
  <c r="AG56" i="16"/>
  <c r="AP56" i="16"/>
  <c r="AQ56" i="16"/>
  <c r="AB57" i="16"/>
  <c r="AG57" i="16"/>
  <c r="AP57" i="16"/>
  <c r="AQ57" i="16"/>
  <c r="AY57" i="16" s="1"/>
  <c r="AB58" i="16"/>
  <c r="AG58" i="16"/>
  <c r="AP58" i="16"/>
  <c r="AQ58" i="16"/>
  <c r="AX58" i="16" s="1"/>
  <c r="AB59" i="16"/>
  <c r="AG59" i="16"/>
  <c r="AP59" i="16"/>
  <c r="AQ59" i="16"/>
  <c r="AX59" i="16" s="1"/>
  <c r="AB60" i="16"/>
  <c r="AG60" i="16"/>
  <c r="AP60" i="16"/>
  <c r="AQ60" i="16"/>
  <c r="AX60" i="16" s="1"/>
  <c r="AB61" i="16"/>
  <c r="AG61" i="16"/>
  <c r="AP61" i="16"/>
  <c r="AQ61" i="16"/>
  <c r="AY61" i="16" s="1"/>
  <c r="AB62" i="16"/>
  <c r="AG62" i="16"/>
  <c r="AP62" i="16"/>
  <c r="AQ62" i="16"/>
  <c r="AB63" i="16"/>
  <c r="AG63" i="16"/>
  <c r="AP63" i="16"/>
  <c r="AQ63" i="16"/>
  <c r="AY63" i="16" s="1"/>
  <c r="AB64" i="16"/>
  <c r="AG64" i="16"/>
  <c r="AP64" i="16"/>
  <c r="AQ64" i="16"/>
  <c r="AX64" i="16" s="1"/>
  <c r="AB65" i="16"/>
  <c r="AG65" i="16"/>
  <c r="AP65" i="16"/>
  <c r="AQ65" i="16"/>
  <c r="AX65" i="16" s="1"/>
  <c r="AB66" i="16"/>
  <c r="AG66" i="16"/>
  <c r="AP66" i="16"/>
  <c r="AQ66" i="16"/>
  <c r="AX66" i="16" s="1"/>
  <c r="AB67" i="16"/>
  <c r="AG67" i="16"/>
  <c r="AP67" i="16"/>
  <c r="AQ67" i="16"/>
  <c r="AY67" i="16" s="1"/>
  <c r="AB68" i="16"/>
  <c r="AG68" i="16"/>
  <c r="AP68" i="16"/>
  <c r="AQ68" i="16"/>
  <c r="AB69" i="16"/>
  <c r="AG69" i="16"/>
  <c r="AP69" i="16"/>
  <c r="AQ69" i="16"/>
  <c r="AX69" i="16" s="1"/>
  <c r="AB70" i="16"/>
  <c r="AG70" i="16"/>
  <c r="AP70" i="16"/>
  <c r="AQ70" i="16"/>
  <c r="AX70" i="16" s="1"/>
  <c r="AB71" i="16"/>
  <c r="AG71" i="16"/>
  <c r="AP71" i="16"/>
  <c r="AQ71" i="16"/>
  <c r="AY71" i="16" s="1"/>
  <c r="AB72" i="16"/>
  <c r="AG72" i="16"/>
  <c r="AP72" i="16"/>
  <c r="AQ72" i="16"/>
  <c r="AX72" i="16" s="1"/>
  <c r="AB73" i="16"/>
  <c r="AG73" i="16"/>
  <c r="AP73" i="16"/>
  <c r="AQ73" i="16"/>
  <c r="AY73" i="16" s="1"/>
  <c r="AB74" i="16"/>
  <c r="AG74" i="16"/>
  <c r="AP74" i="16"/>
  <c r="AQ74" i="16"/>
  <c r="AB75" i="16"/>
  <c r="AG75" i="16"/>
  <c r="AP75" i="16"/>
  <c r="AQ75" i="16"/>
  <c r="AY75" i="16" s="1"/>
  <c r="AB76" i="16"/>
  <c r="AG76" i="16"/>
  <c r="AP76" i="16"/>
  <c r="AQ76" i="16"/>
  <c r="AX76" i="16" s="1"/>
  <c r="AB77" i="16"/>
  <c r="AG77" i="16"/>
  <c r="AP77" i="16"/>
  <c r="AQ77" i="16"/>
  <c r="AY77" i="16" s="1"/>
  <c r="AB78" i="16"/>
  <c r="AG78" i="16"/>
  <c r="AP78" i="16"/>
  <c r="AQ78" i="16"/>
  <c r="AX78" i="16" s="1"/>
  <c r="AB79" i="16"/>
  <c r="AG79" i="16"/>
  <c r="AP79" i="16"/>
  <c r="AQ79" i="16"/>
  <c r="AY79" i="16" s="1"/>
  <c r="AB80" i="16"/>
  <c r="AG80" i="16"/>
  <c r="AP80" i="16"/>
  <c r="AQ80" i="16"/>
  <c r="AB81" i="16"/>
  <c r="AG81" i="16"/>
  <c r="AP81" i="16"/>
  <c r="AQ81" i="16"/>
  <c r="AY81" i="16" s="1"/>
  <c r="AB82" i="16"/>
  <c r="AG82" i="16"/>
  <c r="AP82" i="16"/>
  <c r="AQ82" i="16"/>
  <c r="AX82" i="16" s="1"/>
  <c r="AB83" i="16"/>
  <c r="AG83" i="16"/>
  <c r="AP83" i="16"/>
  <c r="AQ83" i="16"/>
  <c r="AY83" i="16" s="1"/>
  <c r="AB84" i="16"/>
  <c r="AG84" i="16"/>
  <c r="AP84" i="16"/>
  <c r="AQ84" i="16"/>
  <c r="AX84" i="16" s="1"/>
  <c r="AB85" i="16"/>
  <c r="AG85" i="16"/>
  <c r="AP85" i="16"/>
  <c r="AQ85" i="16"/>
  <c r="AY85" i="16" s="1"/>
  <c r="AB86" i="16"/>
  <c r="AG86" i="16"/>
  <c r="AP86" i="16"/>
  <c r="AQ86" i="16"/>
  <c r="AB87" i="16"/>
  <c r="AG87" i="16"/>
  <c r="AP87" i="16"/>
  <c r="AQ87" i="16"/>
  <c r="AY87" i="16" s="1"/>
  <c r="AB88" i="16"/>
  <c r="AG88" i="16"/>
  <c r="AP88" i="16"/>
  <c r="AQ88" i="16"/>
  <c r="AX88" i="16" s="1"/>
  <c r="AB89" i="16"/>
  <c r="AG89" i="16"/>
  <c r="AP89" i="16"/>
  <c r="AQ89" i="16"/>
  <c r="AY89" i="16" s="1"/>
  <c r="AB90" i="16"/>
  <c r="AG90" i="16"/>
  <c r="AP90" i="16"/>
  <c r="AQ90" i="16"/>
  <c r="AX90" i="16" s="1"/>
  <c r="AB91" i="16"/>
  <c r="AG91" i="16"/>
  <c r="AP91" i="16"/>
  <c r="AQ91" i="16"/>
  <c r="AY91" i="16" s="1"/>
  <c r="AB92" i="16"/>
  <c r="AG92" i="16"/>
  <c r="AP92" i="16"/>
  <c r="AQ92" i="16"/>
  <c r="AB93" i="16"/>
  <c r="AG93" i="16"/>
  <c r="AP93" i="16"/>
  <c r="AQ93" i="16"/>
  <c r="AY93" i="16" s="1"/>
  <c r="AB94" i="16"/>
  <c r="AG94" i="16"/>
  <c r="AP94" i="16"/>
  <c r="AQ94" i="16"/>
  <c r="AX94" i="16" s="1"/>
  <c r="AB95" i="16"/>
  <c r="AG95" i="16"/>
  <c r="AP95" i="16"/>
  <c r="AQ95" i="16"/>
  <c r="AY95" i="16" s="1"/>
  <c r="AB96" i="16"/>
  <c r="AG96" i="16"/>
  <c r="AP96" i="16"/>
  <c r="AQ96" i="16"/>
  <c r="AX96" i="16" s="1"/>
  <c r="AB97" i="16"/>
  <c r="AG97" i="16"/>
  <c r="AP97" i="16"/>
  <c r="AQ97" i="16"/>
  <c r="AY97" i="16" s="1"/>
  <c r="AB98" i="16"/>
  <c r="AG98" i="16"/>
  <c r="AP98" i="16"/>
  <c r="AQ98" i="16"/>
  <c r="AB99" i="16"/>
  <c r="AG99" i="16"/>
  <c r="AP99" i="16"/>
  <c r="AQ99" i="16"/>
  <c r="AY99" i="16" s="1"/>
  <c r="AB100" i="16"/>
  <c r="AG100" i="16"/>
  <c r="AP100" i="16"/>
  <c r="AQ100" i="16"/>
  <c r="AX100" i="16" s="1"/>
  <c r="AB101" i="16"/>
  <c r="AG101" i="16"/>
  <c r="AP101" i="16"/>
  <c r="AQ101" i="16"/>
  <c r="AX101" i="16" s="1"/>
  <c r="AB102" i="16"/>
  <c r="AG102" i="16"/>
  <c r="AP102" i="16"/>
  <c r="AQ102" i="16"/>
  <c r="AY102" i="16" s="1"/>
  <c r="AB103" i="16"/>
  <c r="AG103" i="16"/>
  <c r="AP103" i="16"/>
  <c r="AQ103" i="16"/>
  <c r="AY103" i="16" s="1"/>
  <c r="AB104" i="16"/>
  <c r="AG104" i="16"/>
  <c r="AP104" i="16"/>
  <c r="AQ104" i="16"/>
  <c r="AY104" i="16" s="1"/>
  <c r="AB105" i="16"/>
  <c r="AG105" i="16"/>
  <c r="AP105" i="16"/>
  <c r="AQ105" i="16"/>
  <c r="AY105" i="16" s="1"/>
  <c r="AB106" i="16"/>
  <c r="AG106" i="16"/>
  <c r="AP106" i="16"/>
  <c r="AQ106" i="16"/>
  <c r="AX106" i="16" s="1"/>
  <c r="AB107" i="16"/>
  <c r="AG107" i="16"/>
  <c r="AP107" i="16"/>
  <c r="AQ107" i="16"/>
  <c r="AX107" i="16" s="1"/>
  <c r="AB108" i="16"/>
  <c r="AG108" i="16"/>
  <c r="AP108" i="16"/>
  <c r="AQ108" i="16"/>
  <c r="AX108" i="16" s="1"/>
  <c r="AB109" i="16"/>
  <c r="AG109" i="16"/>
  <c r="AP109" i="16"/>
  <c r="AQ109" i="16"/>
  <c r="AY109" i="16" s="1"/>
  <c r="AB110" i="16"/>
  <c r="AG110" i="16"/>
  <c r="AP110" i="16"/>
  <c r="AQ110" i="16"/>
  <c r="AB111" i="16"/>
  <c r="AG111" i="16"/>
  <c r="AP111" i="16"/>
  <c r="AQ111" i="16"/>
  <c r="AY111" i="16" s="1"/>
  <c r="AB112" i="16"/>
  <c r="AG112" i="16"/>
  <c r="AP112" i="16"/>
  <c r="AQ112" i="16"/>
  <c r="AX112" i="16" s="1"/>
  <c r="AB113" i="16"/>
  <c r="AG113" i="16"/>
  <c r="AP113" i="16"/>
  <c r="AQ113" i="16"/>
  <c r="AX113" i="16" s="1"/>
  <c r="AB114" i="16"/>
  <c r="AG114" i="16"/>
  <c r="AP114" i="16"/>
  <c r="AQ114" i="16"/>
  <c r="AX114" i="16" s="1"/>
  <c r="AB115" i="16"/>
  <c r="AG115" i="16"/>
  <c r="AP115" i="16"/>
  <c r="AQ115" i="16"/>
  <c r="AY115" i="16" s="1"/>
  <c r="AB116" i="16"/>
  <c r="AG116" i="16"/>
  <c r="AP116" i="16"/>
  <c r="AQ116" i="16"/>
  <c r="AB117" i="16"/>
  <c r="AG117" i="16"/>
  <c r="AP117" i="16"/>
  <c r="AQ117" i="16"/>
  <c r="AY117" i="16" s="1"/>
  <c r="AB118" i="16"/>
  <c r="AG118" i="16"/>
  <c r="AP118" i="16"/>
  <c r="AQ118" i="16"/>
  <c r="AX118" i="16" s="1"/>
  <c r="AB119" i="16"/>
  <c r="AG119" i="16"/>
  <c r="AP119" i="16"/>
  <c r="AQ119" i="16"/>
  <c r="AX119" i="16" s="1"/>
  <c r="AB120" i="16"/>
  <c r="AG120" i="16"/>
  <c r="AP120" i="16"/>
  <c r="AQ120" i="16"/>
  <c r="AX120" i="16" s="1"/>
  <c r="AB121" i="16"/>
  <c r="AG121" i="16"/>
  <c r="AP121" i="16"/>
  <c r="AQ121" i="16"/>
  <c r="AY121" i="16" s="1"/>
  <c r="AB122" i="16"/>
  <c r="AG122" i="16"/>
  <c r="AP122" i="16"/>
  <c r="AQ122" i="16"/>
  <c r="AB123" i="16"/>
  <c r="AG123" i="16"/>
  <c r="AP123" i="16"/>
  <c r="AQ123" i="16"/>
  <c r="AX123" i="16" s="1"/>
  <c r="AB124" i="16"/>
  <c r="AG124" i="16"/>
  <c r="AP124" i="16"/>
  <c r="AQ124" i="16"/>
  <c r="AB125" i="16"/>
  <c r="AG125" i="16"/>
  <c r="AP125" i="16"/>
  <c r="AQ125" i="16"/>
  <c r="AY125" i="16" s="1"/>
  <c r="AB126" i="16"/>
  <c r="AG126" i="16"/>
  <c r="AP126" i="16"/>
  <c r="AQ126" i="16"/>
  <c r="AX126" i="16" s="1"/>
  <c r="AB127" i="16"/>
  <c r="AG127" i="16"/>
  <c r="AP127" i="16"/>
  <c r="AQ127" i="16"/>
  <c r="AY127" i="16" s="1"/>
  <c r="AB128" i="16"/>
  <c r="AG128" i="16"/>
  <c r="AP128" i="16"/>
  <c r="AQ128" i="16"/>
  <c r="AX128" i="16" s="1"/>
  <c r="AB129" i="16"/>
  <c r="AG129" i="16"/>
  <c r="AP129" i="16"/>
  <c r="AQ129" i="16"/>
  <c r="AY129" i="16" s="1"/>
  <c r="AB130" i="16"/>
  <c r="AG130" i="16"/>
  <c r="AP130" i="16"/>
  <c r="AQ130" i="16"/>
  <c r="AB131" i="16"/>
  <c r="AG131" i="16"/>
  <c r="AP131" i="16"/>
  <c r="AQ131" i="16"/>
  <c r="AX131" i="16" s="1"/>
  <c r="AB132" i="16"/>
  <c r="AG132" i="16"/>
  <c r="AP132" i="16"/>
  <c r="AQ132" i="16"/>
  <c r="AX132" i="16" s="1"/>
  <c r="AB133" i="16"/>
  <c r="AG133" i="16"/>
  <c r="AP133" i="16"/>
  <c r="AQ133" i="16"/>
  <c r="AY133" i="16" s="1"/>
  <c r="AB134" i="16"/>
  <c r="AG134" i="16"/>
  <c r="AP134" i="16"/>
  <c r="AQ134" i="16"/>
  <c r="AX134" i="16" s="1"/>
  <c r="AB135" i="16"/>
  <c r="AG135" i="16"/>
  <c r="AP135" i="16"/>
  <c r="AQ135" i="16"/>
  <c r="AY135" i="16" s="1"/>
  <c r="AB136" i="16"/>
  <c r="AG136" i="16"/>
  <c r="AP136" i="16"/>
  <c r="AQ136" i="16"/>
  <c r="AB137" i="16"/>
  <c r="AG137" i="16"/>
  <c r="AP137" i="16"/>
  <c r="AQ137" i="16"/>
  <c r="AX137" i="16" s="1"/>
  <c r="AB138" i="16"/>
  <c r="AG138" i="16"/>
  <c r="AP138" i="16"/>
  <c r="AQ138" i="16"/>
  <c r="AX138" i="16" s="1"/>
  <c r="AB139" i="16"/>
  <c r="AG139" i="16"/>
  <c r="AP139" i="16"/>
  <c r="AQ139" i="16"/>
  <c r="AY139" i="16" s="1"/>
  <c r="AB140" i="16"/>
  <c r="AG140" i="16"/>
  <c r="AP140" i="16"/>
  <c r="AQ140" i="16"/>
  <c r="AX140" i="16" s="1"/>
  <c r="AB141" i="16"/>
  <c r="AG141" i="16"/>
  <c r="AP141" i="16"/>
  <c r="AQ141" i="16"/>
  <c r="AY141" i="16" s="1"/>
  <c r="AB142" i="16"/>
  <c r="AG142" i="16"/>
  <c r="AP142" i="16"/>
  <c r="AQ142" i="16"/>
  <c r="AB143" i="16"/>
  <c r="AG143" i="16"/>
  <c r="AP143" i="16"/>
  <c r="AQ143" i="16"/>
  <c r="AX143" i="16" s="1"/>
  <c r="AB144" i="16"/>
  <c r="AG144" i="16"/>
  <c r="AP144" i="16"/>
  <c r="AQ144" i="16"/>
  <c r="AX144" i="16" s="1"/>
  <c r="AB145" i="16"/>
  <c r="AG145" i="16"/>
  <c r="AP145" i="16"/>
  <c r="AQ145" i="16"/>
  <c r="AY145" i="16" s="1"/>
  <c r="AB146" i="16"/>
  <c r="AG146" i="16"/>
  <c r="AP146" i="16"/>
  <c r="AQ146" i="16"/>
  <c r="AX146" i="16" s="1"/>
  <c r="AB147" i="16"/>
  <c r="AG147" i="16"/>
  <c r="AP147" i="16"/>
  <c r="AQ147" i="16"/>
  <c r="AX147" i="16" s="1"/>
  <c r="AB148" i="16"/>
  <c r="AG148" i="16"/>
  <c r="AP148" i="16"/>
  <c r="AQ148" i="16"/>
  <c r="AB149" i="16"/>
  <c r="AG149" i="16"/>
  <c r="AP149" i="16"/>
  <c r="AQ149" i="16"/>
  <c r="AX149" i="16" s="1"/>
  <c r="AB150" i="16"/>
  <c r="AG150" i="16"/>
  <c r="AP150" i="16"/>
  <c r="AQ150" i="16"/>
  <c r="AX150" i="16" s="1"/>
  <c r="AB151" i="16"/>
  <c r="AG151" i="16"/>
  <c r="AP151" i="16"/>
  <c r="AQ151" i="16"/>
  <c r="AY151" i="16" s="1"/>
  <c r="AB152" i="16"/>
  <c r="AG152" i="16"/>
  <c r="AP152" i="16"/>
  <c r="AQ152" i="16"/>
  <c r="AX152" i="16" s="1"/>
  <c r="AB153" i="16"/>
  <c r="AG153" i="16"/>
  <c r="AP153" i="16"/>
  <c r="AQ153" i="16"/>
  <c r="AY153" i="16" s="1"/>
  <c r="AB154" i="16"/>
  <c r="AG154" i="16"/>
  <c r="AP154" i="16"/>
  <c r="AQ154" i="16"/>
  <c r="AB155" i="16"/>
  <c r="AG155" i="16"/>
  <c r="AP155" i="16"/>
  <c r="AQ155" i="16"/>
  <c r="AY155" i="16" s="1"/>
  <c r="AB156" i="16"/>
  <c r="AG156" i="16"/>
  <c r="AP156" i="16"/>
  <c r="AQ156" i="16"/>
  <c r="AY156" i="16" s="1"/>
  <c r="AB157" i="16"/>
  <c r="AG157" i="16"/>
  <c r="AP157" i="16"/>
  <c r="AQ157" i="16"/>
  <c r="AY157" i="16" s="1"/>
  <c r="AB158" i="16"/>
  <c r="AG158" i="16"/>
  <c r="AP158" i="16"/>
  <c r="AQ158" i="16"/>
  <c r="AX158" i="16" s="1"/>
  <c r="AB159" i="16"/>
  <c r="AG159" i="16"/>
  <c r="AP159" i="16"/>
  <c r="AQ159" i="16"/>
  <c r="AY159" i="16" s="1"/>
  <c r="AB160" i="16"/>
  <c r="AG160" i="16"/>
  <c r="AP160" i="16"/>
  <c r="AQ160" i="16"/>
  <c r="AB161" i="16"/>
  <c r="AG161" i="16"/>
  <c r="AP161" i="16"/>
  <c r="AQ161" i="16"/>
  <c r="AX161" i="16" s="1"/>
  <c r="AB162" i="16"/>
  <c r="AG162" i="16"/>
  <c r="AP162" i="16"/>
  <c r="AQ162" i="16"/>
  <c r="AX162" i="16" s="1"/>
  <c r="AB163" i="16"/>
  <c r="AG163" i="16"/>
  <c r="AP163" i="16"/>
  <c r="AQ163" i="16"/>
  <c r="AY163" i="16" s="1"/>
  <c r="AB164" i="16"/>
  <c r="AG164" i="16"/>
  <c r="AP164" i="16"/>
  <c r="AQ164" i="16"/>
  <c r="AX164" i="16" s="1"/>
  <c r="AB165" i="16"/>
  <c r="AG165" i="16"/>
  <c r="AP165" i="16"/>
  <c r="AQ165" i="16"/>
  <c r="AY165" i="16" s="1"/>
  <c r="AB166" i="16"/>
  <c r="AG166" i="16"/>
  <c r="AP166" i="16"/>
  <c r="AQ166" i="16"/>
  <c r="AB167" i="16"/>
  <c r="AG167" i="16"/>
  <c r="AP167" i="16"/>
  <c r="AQ167" i="16"/>
  <c r="AY167" i="16" s="1"/>
  <c r="AB168" i="16"/>
  <c r="AG168" i="16"/>
  <c r="AP168" i="16"/>
  <c r="AQ168" i="16"/>
  <c r="AY168" i="16" s="1"/>
  <c r="AB169" i="16"/>
  <c r="AG169" i="16"/>
  <c r="AP169" i="16"/>
  <c r="AQ169" i="16"/>
  <c r="AY169" i="16" s="1"/>
  <c r="AB170" i="16"/>
  <c r="AG170" i="16"/>
  <c r="AP170" i="16"/>
  <c r="AQ170" i="16"/>
  <c r="AX170" i="16" s="1"/>
  <c r="AB171" i="16"/>
  <c r="AG171" i="16"/>
  <c r="AP171" i="16"/>
  <c r="AQ171" i="16"/>
  <c r="AY171" i="16" s="1"/>
  <c r="AB172" i="16"/>
  <c r="AG172" i="16"/>
  <c r="AP172" i="16"/>
  <c r="AQ172" i="16"/>
  <c r="AX172" i="16" s="1"/>
  <c r="AB173" i="16"/>
  <c r="AG173" i="16"/>
  <c r="AP173" i="16"/>
  <c r="AQ173" i="16"/>
  <c r="AX173" i="16" s="1"/>
  <c r="AB174" i="16"/>
  <c r="AG174" i="16"/>
  <c r="AP174" i="16"/>
  <c r="AQ174" i="16"/>
  <c r="AX174" i="16" s="1"/>
  <c r="AB175" i="16"/>
  <c r="AG175" i="16"/>
  <c r="AP175" i="16"/>
  <c r="AQ175" i="16"/>
  <c r="AY175" i="16" s="1"/>
  <c r="AB176" i="16"/>
  <c r="AG176" i="16"/>
  <c r="AP176" i="16"/>
  <c r="AQ176" i="16"/>
  <c r="AX176" i="16" s="1"/>
  <c r="AB177" i="16"/>
  <c r="AG177" i="16"/>
  <c r="AP177" i="16"/>
  <c r="AQ177" i="16"/>
  <c r="AY177" i="16" s="1"/>
  <c r="AB178" i="16"/>
  <c r="AG178" i="16"/>
  <c r="AP178" i="16"/>
  <c r="AQ178" i="16"/>
  <c r="AY178" i="16" s="1"/>
  <c r="AB179" i="16"/>
  <c r="AG179" i="16"/>
  <c r="AP179" i="16"/>
  <c r="AQ179" i="16"/>
  <c r="AX179" i="16" s="1"/>
  <c r="AB180" i="16"/>
  <c r="AG180" i="16"/>
  <c r="AP180" i="16"/>
  <c r="AQ180" i="16"/>
  <c r="AX180" i="16" s="1"/>
  <c r="AB181" i="16"/>
  <c r="AG181" i="16"/>
  <c r="AP181" i="16"/>
  <c r="AQ181" i="16"/>
  <c r="AY181" i="16" s="1"/>
  <c r="AB182" i="16"/>
  <c r="AG182" i="16"/>
  <c r="AP182" i="16"/>
  <c r="AQ182" i="16"/>
  <c r="AX182" i="16" s="1"/>
  <c r="AB183" i="16"/>
  <c r="AG183" i="16"/>
  <c r="AP183" i="16"/>
  <c r="AQ183" i="16"/>
  <c r="AY183" i="16" s="1"/>
  <c r="AB184" i="16"/>
  <c r="AG184" i="16"/>
  <c r="AP184" i="16"/>
  <c r="AQ184" i="16"/>
  <c r="AY184" i="16" s="1"/>
  <c r="AB185" i="16"/>
  <c r="AG185" i="16"/>
  <c r="AP185" i="16"/>
  <c r="AQ185" i="16"/>
  <c r="AY185" i="16" s="1"/>
  <c r="AB186" i="16"/>
  <c r="AG186" i="16"/>
  <c r="AP186" i="16"/>
  <c r="AQ186" i="16"/>
  <c r="AX186" i="16" s="1"/>
  <c r="AB187" i="16"/>
  <c r="AG187" i="16"/>
  <c r="AP187" i="16"/>
  <c r="AQ187" i="16"/>
  <c r="AY187" i="16" s="1"/>
  <c r="AB188" i="16"/>
  <c r="AG188" i="16"/>
  <c r="AP188" i="16"/>
  <c r="AQ188" i="16"/>
  <c r="AX188" i="16" s="1"/>
  <c r="AB189" i="16"/>
  <c r="AG189" i="16"/>
  <c r="AP189" i="16"/>
  <c r="AQ189" i="16"/>
  <c r="AY189" i="16" s="1"/>
  <c r="AB190" i="16"/>
  <c r="AG190" i="16"/>
  <c r="AP190" i="16"/>
  <c r="AQ190" i="16"/>
  <c r="AY190" i="16" s="1"/>
  <c r="AB191" i="16"/>
  <c r="AG191" i="16"/>
  <c r="AP191" i="16"/>
  <c r="AQ191" i="16"/>
  <c r="AX191" i="16" s="1"/>
  <c r="AB192" i="16"/>
  <c r="AG192" i="16"/>
  <c r="AP192" i="16"/>
  <c r="AQ192" i="16"/>
  <c r="AX192" i="16" s="1"/>
  <c r="AB193" i="16"/>
  <c r="AG193" i="16"/>
  <c r="AP193" i="16"/>
  <c r="AQ193" i="16"/>
  <c r="AY193" i="16" s="1"/>
  <c r="AB194" i="16"/>
  <c r="AG194" i="16"/>
  <c r="AP194" i="16"/>
  <c r="AQ194" i="16"/>
  <c r="AX194" i="16" s="1"/>
  <c r="AB195" i="16"/>
  <c r="AG195" i="16"/>
  <c r="AP195" i="16"/>
  <c r="AQ195" i="16"/>
  <c r="AY195" i="16" s="1"/>
  <c r="AB196" i="16"/>
  <c r="AG196" i="16"/>
  <c r="AP196" i="16"/>
  <c r="AQ196" i="16"/>
  <c r="AY196" i="16" s="1"/>
  <c r="AB197" i="16"/>
  <c r="AG197" i="16"/>
  <c r="AP197" i="16"/>
  <c r="AQ197" i="16"/>
  <c r="AY197" i="16" s="1"/>
  <c r="AB198" i="16"/>
  <c r="AG198" i="16"/>
  <c r="AP198" i="16"/>
  <c r="AQ198" i="16"/>
  <c r="AX198" i="16" s="1"/>
  <c r="AB199" i="16"/>
  <c r="AG199" i="16"/>
  <c r="AP199" i="16"/>
  <c r="AQ199" i="16"/>
  <c r="AY199" i="16" s="1"/>
  <c r="AB200" i="16"/>
  <c r="AG200" i="16"/>
  <c r="AP200" i="16"/>
  <c r="AQ200" i="16"/>
  <c r="AX200" i="16" s="1"/>
  <c r="AB201" i="16"/>
  <c r="AG201" i="16"/>
  <c r="AP201" i="16"/>
  <c r="AQ201" i="16"/>
  <c r="AY201" i="16" s="1"/>
  <c r="AB202" i="16"/>
  <c r="AG202" i="16"/>
  <c r="AP202" i="16"/>
  <c r="AQ202" i="16"/>
  <c r="AX202" i="16" s="1"/>
  <c r="AB203" i="16"/>
  <c r="AG203" i="16"/>
  <c r="AP203" i="16"/>
  <c r="AQ203" i="16"/>
  <c r="AY203" i="16" s="1"/>
  <c r="AB204" i="16"/>
  <c r="AG204" i="16"/>
  <c r="AP204" i="16"/>
  <c r="AQ204" i="16"/>
  <c r="AX204" i="16" s="1"/>
  <c r="AB205" i="16"/>
  <c r="AG205" i="16"/>
  <c r="AP205" i="16"/>
  <c r="AQ205" i="16"/>
  <c r="AY205" i="16" s="1"/>
  <c r="AB206" i="16"/>
  <c r="AG206" i="16"/>
  <c r="AP206" i="16"/>
  <c r="AQ206" i="16"/>
  <c r="AX206" i="16" s="1"/>
  <c r="AB207" i="16"/>
  <c r="AG207" i="16"/>
  <c r="AP207" i="16"/>
  <c r="AQ207" i="16"/>
  <c r="AY207" i="16" s="1"/>
  <c r="AB208" i="16"/>
  <c r="AG208" i="16"/>
  <c r="AP208" i="16"/>
  <c r="AQ208" i="16"/>
  <c r="AX208" i="16" s="1"/>
  <c r="AB209" i="16"/>
  <c r="AG209" i="16"/>
  <c r="AP209" i="16"/>
  <c r="AQ209" i="16"/>
  <c r="AX209" i="16" s="1"/>
  <c r="AB210" i="16"/>
  <c r="AG210" i="16"/>
  <c r="AP210" i="16"/>
  <c r="AQ210" i="16"/>
  <c r="AX210" i="16" s="1"/>
  <c r="AB211" i="16"/>
  <c r="AG211" i="16"/>
  <c r="AP211" i="16"/>
  <c r="AQ211" i="16"/>
  <c r="AY211" i="16" s="1"/>
  <c r="AB212" i="16"/>
  <c r="AG212" i="16"/>
  <c r="AP212" i="16"/>
  <c r="AQ212" i="16"/>
  <c r="AX212" i="16" s="1"/>
  <c r="AB213" i="16"/>
  <c r="AG213" i="16"/>
  <c r="AP213" i="16"/>
  <c r="AQ213" i="16"/>
  <c r="AY213" i="16" s="1"/>
  <c r="AB214" i="16"/>
  <c r="AG214" i="16"/>
  <c r="AP214" i="16"/>
  <c r="AQ214" i="16"/>
  <c r="AX214" i="16" s="1"/>
  <c r="AB215" i="16"/>
  <c r="AG215" i="16"/>
  <c r="AP215" i="16"/>
  <c r="AQ215" i="16"/>
  <c r="AX215" i="16" s="1"/>
  <c r="AB216" i="16"/>
  <c r="AG216" i="16"/>
  <c r="AP216" i="16"/>
  <c r="AQ216" i="16"/>
  <c r="AX216" i="16" s="1"/>
  <c r="AB217" i="16"/>
  <c r="AG217" i="16"/>
  <c r="AP217" i="16"/>
  <c r="AQ217" i="16"/>
  <c r="AY217" i="16" s="1"/>
  <c r="AB218" i="16"/>
  <c r="AG218" i="16"/>
  <c r="AP218" i="16"/>
  <c r="AQ218" i="16"/>
  <c r="AX218" i="16" s="1"/>
  <c r="AB219" i="16"/>
  <c r="AG219" i="16"/>
  <c r="AP219" i="16"/>
  <c r="AQ219" i="16"/>
  <c r="AY219" i="16" s="1"/>
  <c r="AB220" i="16"/>
  <c r="AG220" i="16"/>
  <c r="AP220" i="16"/>
  <c r="AQ220" i="16"/>
  <c r="AX220" i="16" s="1"/>
  <c r="AB221" i="16"/>
  <c r="AG221" i="16"/>
  <c r="AP221" i="16"/>
  <c r="AQ221" i="16"/>
  <c r="AY221" i="16" s="1"/>
  <c r="AB222" i="16"/>
  <c r="AG222" i="16"/>
  <c r="AP222" i="16"/>
  <c r="AQ222" i="16"/>
  <c r="AX222" i="16" s="1"/>
  <c r="AB223" i="16"/>
  <c r="AG223" i="16"/>
  <c r="AP223" i="16"/>
  <c r="AQ223" i="16"/>
  <c r="AY223" i="16" s="1"/>
  <c r="AB224" i="16"/>
  <c r="AG224" i="16"/>
  <c r="AP224" i="16"/>
  <c r="AQ224" i="16"/>
  <c r="AX224" i="16" s="1"/>
  <c r="AB225" i="16"/>
  <c r="AG225" i="16"/>
  <c r="AP225" i="16"/>
  <c r="AQ225" i="16"/>
  <c r="AY225" i="16" s="1"/>
  <c r="AB226" i="16"/>
  <c r="AG226" i="16"/>
  <c r="AP226" i="16"/>
  <c r="AQ226" i="16"/>
  <c r="AX226" i="16" s="1"/>
  <c r="AB227" i="16"/>
  <c r="AG227" i="16"/>
  <c r="AP227" i="16"/>
  <c r="AQ227" i="16"/>
  <c r="AX227" i="16" s="1"/>
  <c r="AB228" i="16"/>
  <c r="AG228" i="16"/>
  <c r="AP228" i="16"/>
  <c r="AQ228" i="16"/>
  <c r="AX228" i="16" s="1"/>
  <c r="AB229" i="16"/>
  <c r="AG229" i="16"/>
  <c r="AP229" i="16"/>
  <c r="AQ229" i="16"/>
  <c r="AY229" i="16" s="1"/>
  <c r="AB230" i="16"/>
  <c r="AG230" i="16"/>
  <c r="AP230" i="16"/>
  <c r="AQ230" i="16"/>
  <c r="AX230" i="16" s="1"/>
  <c r="AB231" i="16"/>
  <c r="AG231" i="16"/>
  <c r="AP231" i="16"/>
  <c r="AQ231" i="16"/>
  <c r="AY231" i="16" s="1"/>
  <c r="AB232" i="16"/>
  <c r="AG232" i="16"/>
  <c r="AP232" i="16"/>
  <c r="AQ232" i="16"/>
  <c r="AX232" i="16" s="1"/>
  <c r="AB233" i="16"/>
  <c r="AG233" i="16"/>
  <c r="AP233" i="16"/>
  <c r="AQ233" i="16"/>
  <c r="AY233" i="16" s="1"/>
  <c r="AB234" i="16"/>
  <c r="AG234" i="16"/>
  <c r="AP234" i="16"/>
  <c r="AQ234" i="16"/>
  <c r="AX234" i="16" s="1"/>
  <c r="AB235" i="16"/>
  <c r="AG235" i="16"/>
  <c r="AP235" i="16"/>
  <c r="AQ235" i="16"/>
  <c r="AY235" i="16" s="1"/>
  <c r="AB236" i="16"/>
  <c r="AG236" i="16"/>
  <c r="AP236" i="16"/>
  <c r="AQ236" i="16"/>
  <c r="AX236" i="16" s="1"/>
  <c r="AB237" i="16"/>
  <c r="AG237" i="16"/>
  <c r="AP237" i="16"/>
  <c r="AQ237" i="16"/>
  <c r="AY237" i="16" s="1"/>
  <c r="AB238" i="16"/>
  <c r="AG238" i="16"/>
  <c r="AP238" i="16"/>
  <c r="AQ238" i="16"/>
  <c r="AX238" i="16" s="1"/>
  <c r="AB239" i="16"/>
  <c r="AG239" i="16"/>
  <c r="AP239" i="16"/>
  <c r="AQ239" i="16"/>
  <c r="AY239" i="16" s="1"/>
  <c r="AB240" i="16"/>
  <c r="AG240" i="16"/>
  <c r="AP240" i="16"/>
  <c r="AQ240" i="16"/>
  <c r="AX240" i="16" s="1"/>
  <c r="AB241" i="16"/>
  <c r="AG241" i="16"/>
  <c r="AP241" i="16"/>
  <c r="AQ241" i="16"/>
  <c r="AY241" i="16" s="1"/>
  <c r="AB242" i="16"/>
  <c r="AG242" i="16"/>
  <c r="AP242" i="16"/>
  <c r="AQ242" i="16"/>
  <c r="AX242" i="16" s="1"/>
  <c r="AB243" i="16"/>
  <c r="AG243" i="16"/>
  <c r="AP243" i="16"/>
  <c r="AQ243" i="16"/>
  <c r="AY243" i="16" s="1"/>
  <c r="AB244" i="16"/>
  <c r="AG244" i="16"/>
  <c r="AP244" i="16"/>
  <c r="AQ244" i="16"/>
  <c r="AX244" i="16" s="1"/>
  <c r="AB245" i="16"/>
  <c r="AG245" i="16"/>
  <c r="AP245" i="16"/>
  <c r="AQ245" i="16"/>
  <c r="AX245" i="16" s="1"/>
  <c r="AB246" i="16"/>
  <c r="AG246" i="16"/>
  <c r="AP246" i="16"/>
  <c r="AQ246" i="16"/>
  <c r="AX246" i="16" s="1"/>
  <c r="AB247" i="16"/>
  <c r="AG247" i="16"/>
  <c r="AP247" i="16"/>
  <c r="AQ247" i="16"/>
  <c r="AY247" i="16" s="1"/>
  <c r="AB248" i="16"/>
  <c r="AG248" i="16"/>
  <c r="AP248" i="16"/>
  <c r="AQ248" i="16"/>
  <c r="AX248" i="16" s="1"/>
  <c r="AB249" i="16"/>
  <c r="AG249" i="16"/>
  <c r="AP249" i="16"/>
  <c r="AQ249" i="16"/>
  <c r="AY249" i="16" s="1"/>
  <c r="E250" i="16"/>
  <c r="L250" i="16"/>
  <c r="AC250" i="16"/>
  <c r="AE250" i="16"/>
  <c r="AH250" i="16"/>
  <c r="AI250" i="16"/>
  <c r="AL250" i="16"/>
  <c r="AS250" i="16"/>
  <c r="AU250" i="16"/>
  <c r="AW250" i="16"/>
  <c r="AI410" i="8"/>
  <c r="AH410" i="8"/>
  <c r="AE410" i="8"/>
  <c r="AC410" i="8"/>
  <c r="AD410" i="8"/>
  <c r="AX249" i="16" l="1"/>
  <c r="AY180" i="16"/>
  <c r="AX197" i="16"/>
  <c r="AY230" i="16"/>
  <c r="AY48" i="16"/>
  <c r="AY23" i="16"/>
  <c r="AY39" i="16"/>
  <c r="AX219" i="16"/>
  <c r="AX95" i="16"/>
  <c r="AY212" i="16"/>
  <c r="AY144" i="16"/>
  <c r="AX83" i="16"/>
  <c r="AX239" i="16"/>
  <c r="AX223" i="16"/>
  <c r="AX185" i="16"/>
  <c r="AX155" i="16"/>
  <c r="AX135" i="16"/>
  <c r="AY24" i="16"/>
  <c r="AY192" i="16"/>
  <c r="AY59" i="16"/>
  <c r="AY242" i="16"/>
  <c r="AX235" i="16"/>
  <c r="AY215" i="16"/>
  <c r="AX205" i="16"/>
  <c r="AY191" i="16"/>
  <c r="AY108" i="16"/>
  <c r="AX89" i="16"/>
  <c r="AY47" i="16"/>
  <c r="AX37" i="16"/>
  <c r="AY138" i="16"/>
  <c r="AY128" i="16"/>
  <c r="AX77" i="16"/>
  <c r="AY198" i="16"/>
  <c r="AY162" i="16"/>
  <c r="AX111" i="16"/>
  <c r="AY60" i="16"/>
  <c r="AX201" i="16"/>
  <c r="AY170" i="16"/>
  <c r="AX169" i="16"/>
  <c r="AX168" i="16"/>
  <c r="AX167" i="16"/>
  <c r="AX157" i="16"/>
  <c r="AY147" i="16"/>
  <c r="AY143" i="16"/>
  <c r="AY114" i="16"/>
  <c r="AX71" i="16"/>
  <c r="AX21" i="16"/>
  <c r="AX103" i="16"/>
  <c r="AX31" i="16"/>
  <c r="AX17" i="16"/>
  <c r="AY11" i="16"/>
  <c r="AY234" i="16"/>
  <c r="AX233" i="16"/>
  <c r="AX203" i="16"/>
  <c r="AX199" i="16"/>
  <c r="AY194" i="16"/>
  <c r="AY161" i="16"/>
  <c r="AX153" i="16"/>
  <c r="AY146" i="16"/>
  <c r="AY137" i="16"/>
  <c r="AX117" i="16"/>
  <c r="AY113" i="16"/>
  <c r="AX109" i="16"/>
  <c r="AX105" i="16"/>
  <c r="AX91" i="16"/>
  <c r="AX73" i="16"/>
  <c r="AY66" i="16"/>
  <c r="AY65" i="16"/>
  <c r="AY54" i="16"/>
  <c r="AY53" i="16"/>
  <c r="AY42" i="16"/>
  <c r="AY41" i="16"/>
  <c r="AX29" i="16"/>
  <c r="AX13" i="16"/>
  <c r="AY216" i="16"/>
  <c r="AX187" i="16"/>
  <c r="AX183" i="16"/>
  <c r="AY179" i="16"/>
  <c r="AY134" i="16"/>
  <c r="AX127" i="16"/>
  <c r="AY120" i="16"/>
  <c r="AY119" i="16"/>
  <c r="AX102" i="16"/>
  <c r="AX85" i="16"/>
  <c r="AY248" i="16"/>
  <c r="AX241" i="16"/>
  <c r="AX237" i="16"/>
  <c r="AY228" i="16"/>
  <c r="AX221" i="16"/>
  <c r="AX213" i="16"/>
  <c r="AY206" i="16"/>
  <c r="AY164" i="16"/>
  <c r="AX156" i="16"/>
  <c r="AX79" i="16"/>
  <c r="AX35" i="16"/>
  <c r="AX19" i="16"/>
  <c r="AX125" i="16"/>
  <c r="AG250" i="16"/>
  <c r="AY107" i="16"/>
  <c r="AX93" i="16"/>
  <c r="AX87" i="16"/>
  <c r="AX81" i="16"/>
  <c r="AX75" i="16"/>
  <c r="AY36" i="16"/>
  <c r="AX33" i="16"/>
  <c r="AY18" i="16"/>
  <c r="AX15" i="16"/>
  <c r="AQ250" i="16"/>
  <c r="AY246" i="16"/>
  <c r="AY245" i="16"/>
  <c r="AX231" i="16"/>
  <c r="AY224" i="16"/>
  <c r="AX217" i="16"/>
  <c r="AY210" i="16"/>
  <c r="AY209" i="16"/>
  <c r="AX195" i="16"/>
  <c r="AY188" i="16"/>
  <c r="AX181" i="16"/>
  <c r="AY174" i="16"/>
  <c r="AY173" i="16"/>
  <c r="AX165" i="16"/>
  <c r="AY158" i="16"/>
  <c r="AY150" i="16"/>
  <c r="AY149" i="16"/>
  <c r="AY140" i="16"/>
  <c r="AX139" i="16"/>
  <c r="AY132" i="16"/>
  <c r="AY131" i="16"/>
  <c r="AY123" i="16"/>
  <c r="AX115" i="16"/>
  <c r="AY101" i="16"/>
  <c r="AY96" i="16"/>
  <c r="AY69" i="16"/>
  <c r="AY27" i="16"/>
  <c r="AY9" i="16"/>
  <c r="AX247" i="16"/>
  <c r="AY240" i="16"/>
  <c r="AX225" i="16"/>
  <c r="AY218" i="16"/>
  <c r="AX211" i="16"/>
  <c r="AY204" i="16"/>
  <c r="AX189" i="16"/>
  <c r="AY182" i="16"/>
  <c r="AY176" i="16"/>
  <c r="AX175" i="16"/>
  <c r="AX159" i="16"/>
  <c r="AY152" i="16"/>
  <c r="AX151" i="16"/>
  <c r="AX141" i="16"/>
  <c r="AX133" i="16"/>
  <c r="AY126" i="16"/>
  <c r="AX97" i="16"/>
  <c r="AY90" i="16"/>
  <c r="AY84" i="16"/>
  <c r="AY78" i="16"/>
  <c r="AY72" i="16"/>
  <c r="AX63" i="16"/>
  <c r="AX57" i="16"/>
  <c r="AX51" i="16"/>
  <c r="AX45" i="16"/>
  <c r="AY30" i="16"/>
  <c r="AY12" i="16"/>
  <c r="AY10" i="16"/>
  <c r="AY227" i="16"/>
  <c r="AX243" i="16"/>
  <c r="AY236" i="16"/>
  <c r="AX229" i="16"/>
  <c r="AY222" i="16"/>
  <c r="AX207" i="16"/>
  <c r="AY200" i="16"/>
  <c r="AX193" i="16"/>
  <c r="AY186" i="16"/>
  <c r="AX171" i="16"/>
  <c r="AX163" i="16"/>
  <c r="AX145" i="16"/>
  <c r="AX129" i="16"/>
  <c r="AX121" i="16"/>
  <c r="AX99" i="16"/>
  <c r="AX67" i="16"/>
  <c r="AX61" i="16"/>
  <c r="AX55" i="16"/>
  <c r="AX49" i="16"/>
  <c r="AX43" i="16"/>
  <c r="AX25" i="16"/>
  <c r="AY244" i="16"/>
  <c r="AY238" i="16"/>
  <c r="AY232" i="16"/>
  <c r="AY226" i="16"/>
  <c r="AY220" i="16"/>
  <c r="AY214" i="16"/>
  <c r="AY208" i="16"/>
  <c r="AY202" i="16"/>
  <c r="AX196" i="16"/>
  <c r="AX190" i="16"/>
  <c r="AX184" i="16"/>
  <c r="AX178" i="16"/>
  <c r="AX177" i="16"/>
  <c r="AY172" i="16"/>
  <c r="AX166" i="16"/>
  <c r="AY166" i="16"/>
  <c r="AX130" i="16"/>
  <c r="AY130" i="16"/>
  <c r="AY122" i="16"/>
  <c r="AX122" i="16"/>
  <c r="AY68" i="16"/>
  <c r="AX68" i="16"/>
  <c r="AY62" i="16"/>
  <c r="AX62" i="16"/>
  <c r="AY56" i="16"/>
  <c r="AX56" i="16"/>
  <c r="AY50" i="16"/>
  <c r="AX50" i="16"/>
  <c r="AY44" i="16"/>
  <c r="AX44" i="16"/>
  <c r="AY26" i="16"/>
  <c r="AX26" i="16"/>
  <c r="AY8" i="16"/>
  <c r="AX8" i="16"/>
  <c r="AX154" i="16"/>
  <c r="AY154" i="16"/>
  <c r="AX142" i="16"/>
  <c r="AY142" i="16"/>
  <c r="AX124" i="16"/>
  <c r="AY124" i="16"/>
  <c r="AY116" i="16"/>
  <c r="AX116" i="16"/>
  <c r="AY110" i="16"/>
  <c r="AX110" i="16"/>
  <c r="AX104" i="16"/>
  <c r="AY38" i="16"/>
  <c r="AX38" i="16"/>
  <c r="AY20" i="16"/>
  <c r="AX20" i="16"/>
  <c r="AX160" i="16"/>
  <c r="AY160" i="16"/>
  <c r="AX148" i="16"/>
  <c r="AY148" i="16"/>
  <c r="AX136" i="16"/>
  <c r="AY136" i="16"/>
  <c r="AY98" i="16"/>
  <c r="AX98" i="16"/>
  <c r="AY92" i="16"/>
  <c r="AX92" i="16"/>
  <c r="AY86" i="16"/>
  <c r="AX86" i="16"/>
  <c r="AY80" i="16"/>
  <c r="AX80" i="16"/>
  <c r="AY74" i="16"/>
  <c r="AX74" i="16"/>
  <c r="AY32" i="16"/>
  <c r="AX32" i="16"/>
  <c r="AY14" i="16"/>
  <c r="AX14" i="16"/>
  <c r="AY118" i="16"/>
  <c r="AY112" i="16"/>
  <c r="AY106" i="16"/>
  <c r="AY100" i="16"/>
  <c r="AY94" i="16"/>
  <c r="AY88" i="16"/>
  <c r="AY82" i="16"/>
  <c r="AY76" i="16"/>
  <c r="AY70" i="16"/>
  <c r="AY64" i="16"/>
  <c r="AY58" i="16"/>
  <c r="AY52" i="16"/>
  <c r="AY46" i="16"/>
  <c r="AY40" i="16"/>
  <c r="AY34" i="16"/>
  <c r="AY28" i="16"/>
  <c r="AY22" i="16"/>
  <c r="AY16" i="16"/>
  <c r="E1010" i="9"/>
  <c r="AX250" i="16" l="1"/>
  <c r="AU1385" i="14"/>
  <c r="L26" i="5" l="1"/>
  <c r="AC26" i="5"/>
  <c r="AD26" i="5"/>
  <c r="AE26" i="5"/>
  <c r="AH26" i="5"/>
  <c r="AI26" i="5"/>
  <c r="AL26" i="5"/>
  <c r="AU26" i="5"/>
  <c r="K5" i="15"/>
  <c r="AB8" i="15"/>
  <c r="AG8" i="15"/>
  <c r="AP8" i="15"/>
  <c r="AQ8" i="15"/>
  <c r="AY8" i="15" s="1"/>
  <c r="AB9" i="15"/>
  <c r="AG9" i="15"/>
  <c r="AP9" i="15"/>
  <c r="AQ9" i="15"/>
  <c r="AW9" i="15"/>
  <c r="AB10" i="15"/>
  <c r="AG10" i="15"/>
  <c r="AP10" i="15"/>
  <c r="AQ10" i="15"/>
  <c r="AW10" i="15"/>
  <c r="AB11" i="15"/>
  <c r="AG11" i="15"/>
  <c r="AP11" i="15"/>
  <c r="AQ11" i="15"/>
  <c r="AW11" i="15"/>
  <c r="AB12" i="15"/>
  <c r="AG12" i="15"/>
  <c r="AP12" i="15"/>
  <c r="AQ12" i="15"/>
  <c r="AX12" i="15" s="1"/>
  <c r="AB13" i="15"/>
  <c r="AG13" i="15"/>
  <c r="AP13" i="15"/>
  <c r="AQ13" i="15"/>
  <c r="AX13" i="15" s="1"/>
  <c r="AB14" i="15"/>
  <c r="AG14" i="15"/>
  <c r="AP14" i="15"/>
  <c r="AQ14" i="15"/>
  <c r="AW14" i="15"/>
  <c r="AB15" i="15"/>
  <c r="AG15" i="15"/>
  <c r="AP15" i="15"/>
  <c r="AQ15" i="15"/>
  <c r="AW15" i="15"/>
  <c r="AB16" i="15"/>
  <c r="AG16" i="15"/>
  <c r="AP16" i="15"/>
  <c r="AQ16" i="15"/>
  <c r="AW16" i="15"/>
  <c r="AB17" i="15"/>
  <c r="AG17" i="15"/>
  <c r="AP17" i="15"/>
  <c r="AQ17" i="15"/>
  <c r="AX17" i="15" s="1"/>
  <c r="AB18" i="15"/>
  <c r="AG18" i="15"/>
  <c r="AP18" i="15"/>
  <c r="AQ18" i="15"/>
  <c r="AX18" i="15" s="1"/>
  <c r="AB19" i="15"/>
  <c r="AG19" i="15"/>
  <c r="AP19" i="15"/>
  <c r="AQ19" i="15"/>
  <c r="AX19" i="15" s="1"/>
  <c r="AB20" i="15"/>
  <c r="AG20" i="15"/>
  <c r="AP20" i="15"/>
  <c r="AQ20" i="15"/>
  <c r="AX20" i="15" s="1"/>
  <c r="AB21" i="15"/>
  <c r="AG21" i="15"/>
  <c r="AP21" i="15"/>
  <c r="AQ21" i="15"/>
  <c r="AX21" i="15" s="1"/>
  <c r="AB22" i="15"/>
  <c r="AG22" i="15"/>
  <c r="AP22" i="15"/>
  <c r="AQ22" i="15"/>
  <c r="AX22" i="15" s="1"/>
  <c r="AB23" i="15"/>
  <c r="AG23" i="15"/>
  <c r="AP23" i="15"/>
  <c r="AQ23" i="15"/>
  <c r="AY23" i="15" s="1"/>
  <c r="AB24" i="15"/>
  <c r="AG24" i="15"/>
  <c r="AP24" i="15"/>
  <c r="AQ24" i="15"/>
  <c r="AX24" i="15" s="1"/>
  <c r="AB25" i="15"/>
  <c r="AG25" i="15"/>
  <c r="AP25" i="15"/>
  <c r="AQ25" i="15"/>
  <c r="AX25" i="15" s="1"/>
  <c r="AB26" i="15"/>
  <c r="AG26" i="15"/>
  <c r="AP26" i="15"/>
  <c r="AQ26" i="15"/>
  <c r="AX26" i="15" s="1"/>
  <c r="E27" i="15"/>
  <c r="L27" i="15"/>
  <c r="AC27" i="15"/>
  <c r="AD27" i="15"/>
  <c r="AE27" i="15"/>
  <c r="AH27" i="15"/>
  <c r="AI27" i="15"/>
  <c r="AL27" i="15"/>
  <c r="AU27" i="15"/>
  <c r="AX23" i="15" l="1"/>
  <c r="AY22" i="15"/>
  <c r="AY21" i="15"/>
  <c r="AX8" i="15"/>
  <c r="AY26" i="15"/>
  <c r="AY20" i="15"/>
  <c r="AY25" i="15"/>
  <c r="AY19" i="15"/>
  <c r="AY24" i="15"/>
  <c r="AY18" i="15"/>
  <c r="AY17" i="15"/>
  <c r="AY12" i="15"/>
  <c r="AX16" i="15"/>
  <c r="AX15" i="15"/>
  <c r="AX14" i="15"/>
  <c r="AY11" i="15"/>
  <c r="AX10" i="15"/>
  <c r="AX9" i="15"/>
  <c r="AG27" i="15"/>
  <c r="AY16" i="15"/>
  <c r="AY15" i="15"/>
  <c r="AX11" i="15"/>
  <c r="AY10" i="15"/>
  <c r="AY14" i="15"/>
  <c r="AY13" i="15"/>
  <c r="AW27" i="15"/>
  <c r="AY9" i="15"/>
  <c r="AQ27" i="15"/>
  <c r="AS27" i="15" s="1"/>
  <c r="AX27" i="15" l="1"/>
  <c r="K5" i="14"/>
  <c r="AB8" i="14"/>
  <c r="AG8" i="14"/>
  <c r="AP8" i="14"/>
  <c r="AQ8" i="14"/>
  <c r="AY8" i="14" s="1"/>
  <c r="AB9" i="14"/>
  <c r="AG9" i="14"/>
  <c r="AP9" i="14"/>
  <c r="AQ9" i="14"/>
  <c r="AB10" i="14"/>
  <c r="AG10" i="14"/>
  <c r="AP10" i="14"/>
  <c r="AQ10" i="14"/>
  <c r="AB11" i="14"/>
  <c r="AG11" i="14"/>
  <c r="AP11" i="14"/>
  <c r="AQ11" i="14"/>
  <c r="AY11" i="14" s="1"/>
  <c r="AB12" i="14"/>
  <c r="AG12" i="14"/>
  <c r="AP12" i="14"/>
  <c r="AQ12" i="14"/>
  <c r="AY12" i="14" s="1"/>
  <c r="AB13" i="14"/>
  <c r="AG13" i="14"/>
  <c r="AP13" i="14"/>
  <c r="AQ13" i="14"/>
  <c r="AY13" i="14" s="1"/>
  <c r="AB14" i="14"/>
  <c r="AG14" i="14"/>
  <c r="AP14" i="14"/>
  <c r="AQ14" i="14"/>
  <c r="AB15" i="14"/>
  <c r="AG15" i="14"/>
  <c r="AP15" i="14"/>
  <c r="AQ15" i="14"/>
  <c r="AY15" i="14" s="1"/>
  <c r="AB16" i="14"/>
  <c r="AG16" i="14"/>
  <c r="AP16" i="14"/>
  <c r="AQ16" i="14"/>
  <c r="AX16" i="14" s="1"/>
  <c r="AB17" i="14"/>
  <c r="AG17" i="14"/>
  <c r="AP17" i="14"/>
  <c r="AQ17" i="14"/>
  <c r="AY17" i="14" s="1"/>
  <c r="AB18" i="14"/>
  <c r="AG18" i="14"/>
  <c r="AP18" i="14"/>
  <c r="AQ18" i="14"/>
  <c r="AB19" i="14"/>
  <c r="AG19" i="14"/>
  <c r="AP19" i="14"/>
  <c r="AQ19" i="14"/>
  <c r="AB20" i="14"/>
  <c r="AG20" i="14"/>
  <c r="AP20" i="14"/>
  <c r="AQ20" i="14"/>
  <c r="AY20" i="14" s="1"/>
  <c r="AB21" i="14"/>
  <c r="AG21" i="14"/>
  <c r="AP21" i="14"/>
  <c r="AQ21" i="14"/>
  <c r="AB22" i="14"/>
  <c r="AG22" i="14"/>
  <c r="AP22" i="14"/>
  <c r="AQ22" i="14"/>
  <c r="AY22" i="14" s="1"/>
  <c r="AB23" i="14"/>
  <c r="AG23" i="14"/>
  <c r="AP23" i="14"/>
  <c r="AQ23" i="14"/>
  <c r="AY23" i="14" s="1"/>
  <c r="AB24" i="14"/>
  <c r="AG24" i="14"/>
  <c r="AP24" i="14"/>
  <c r="AQ24" i="14"/>
  <c r="AY24" i="14" s="1"/>
  <c r="AB25" i="14"/>
  <c r="AG25" i="14"/>
  <c r="AP25" i="14"/>
  <c r="AQ25" i="14"/>
  <c r="AB26" i="14"/>
  <c r="AG26" i="14"/>
  <c r="AP26" i="14"/>
  <c r="AQ26" i="14"/>
  <c r="AY26" i="14" s="1"/>
  <c r="AB27" i="14"/>
  <c r="AG27" i="14"/>
  <c r="AP27" i="14"/>
  <c r="AQ27" i="14"/>
  <c r="AB28" i="14"/>
  <c r="AG28" i="14"/>
  <c r="AP28" i="14"/>
  <c r="AQ28" i="14"/>
  <c r="AB29" i="14"/>
  <c r="AG29" i="14"/>
  <c r="AP29" i="14"/>
  <c r="AQ29" i="14"/>
  <c r="AY29" i="14" s="1"/>
  <c r="AB30" i="14"/>
  <c r="AG30" i="14"/>
  <c r="AP30" i="14"/>
  <c r="AQ30" i="14"/>
  <c r="AY30" i="14" s="1"/>
  <c r="AB31" i="14"/>
  <c r="AG31" i="14"/>
  <c r="AP31" i="14"/>
  <c r="AQ31" i="14"/>
  <c r="AY31" i="14" s="1"/>
  <c r="AB32" i="14"/>
  <c r="AG32" i="14"/>
  <c r="AP32" i="14"/>
  <c r="AQ32" i="14"/>
  <c r="AY32" i="14" s="1"/>
  <c r="AB33" i="14"/>
  <c r="AG33" i="14"/>
  <c r="AP33" i="14"/>
  <c r="AQ33" i="14"/>
  <c r="AY33" i="14" s="1"/>
  <c r="AB34" i="14"/>
  <c r="AG34" i="14"/>
  <c r="AP34" i="14"/>
  <c r="AQ34" i="14"/>
  <c r="AX34" i="14" s="1"/>
  <c r="AB35" i="14"/>
  <c r="AG35" i="14"/>
  <c r="AP35" i="14"/>
  <c r="AQ35" i="14"/>
  <c r="AY35" i="14" s="1"/>
  <c r="AB36" i="14"/>
  <c r="AG36" i="14"/>
  <c r="AP36" i="14"/>
  <c r="AQ36" i="14"/>
  <c r="AB37" i="14"/>
  <c r="AG37" i="14"/>
  <c r="AP37" i="14"/>
  <c r="AQ37" i="14"/>
  <c r="AX37" i="14" s="1"/>
  <c r="AB38" i="14"/>
  <c r="AG38" i="14"/>
  <c r="AP38" i="14"/>
  <c r="AQ38" i="14"/>
  <c r="AB39" i="14"/>
  <c r="AG39" i="14"/>
  <c r="AP39" i="14"/>
  <c r="AQ39" i="14"/>
  <c r="AB40" i="14"/>
  <c r="AG40" i="14"/>
  <c r="AP40" i="14"/>
  <c r="AQ40" i="14"/>
  <c r="AB41" i="14"/>
  <c r="AG41" i="14"/>
  <c r="AP41" i="14"/>
  <c r="AQ41" i="14"/>
  <c r="AY41" i="14" s="1"/>
  <c r="AB42" i="14"/>
  <c r="AG42" i="14"/>
  <c r="AP42" i="14"/>
  <c r="AQ42" i="14"/>
  <c r="AY42" i="14" s="1"/>
  <c r="AB43" i="14"/>
  <c r="AG43" i="14"/>
  <c r="AP43" i="14"/>
  <c r="AQ43" i="14"/>
  <c r="AX43" i="14" s="1"/>
  <c r="AB44" i="14"/>
  <c r="AG44" i="14"/>
  <c r="AP44" i="14"/>
  <c r="AQ44" i="14"/>
  <c r="AB45" i="14"/>
  <c r="AG45" i="14"/>
  <c r="AP45" i="14"/>
  <c r="AQ45" i="14"/>
  <c r="AB46" i="14"/>
  <c r="AG46" i="14"/>
  <c r="AP46" i="14"/>
  <c r="AQ46" i="14"/>
  <c r="AY46" i="14" s="1"/>
  <c r="AB47" i="14"/>
  <c r="AG47" i="14"/>
  <c r="AP47" i="14"/>
  <c r="AQ47" i="14"/>
  <c r="AY47" i="14" s="1"/>
  <c r="AB48" i="14"/>
  <c r="AG48" i="14"/>
  <c r="AP48" i="14"/>
  <c r="AQ48" i="14"/>
  <c r="AY48" i="14" s="1"/>
  <c r="AB49" i="14"/>
  <c r="AG49" i="14"/>
  <c r="AP49" i="14"/>
  <c r="AQ49" i="14"/>
  <c r="AY49" i="14" s="1"/>
  <c r="AB50" i="14"/>
  <c r="AG50" i="14"/>
  <c r="AP50" i="14"/>
  <c r="AQ50" i="14"/>
  <c r="AB51" i="14"/>
  <c r="AG51" i="14"/>
  <c r="AP51" i="14"/>
  <c r="AQ51" i="14"/>
  <c r="AB52" i="14"/>
  <c r="AG52" i="14"/>
  <c r="AP52" i="14"/>
  <c r="AQ52" i="14"/>
  <c r="AB53" i="14"/>
  <c r="AG53" i="14"/>
  <c r="AP53" i="14"/>
  <c r="AQ53" i="14"/>
  <c r="AB54" i="14"/>
  <c r="AG54" i="14"/>
  <c r="AP54" i="14"/>
  <c r="AQ54" i="14"/>
  <c r="AX54" i="14" s="1"/>
  <c r="AB55" i="14"/>
  <c r="AG55" i="14"/>
  <c r="AP55" i="14"/>
  <c r="AQ55" i="14"/>
  <c r="AX55" i="14" s="1"/>
  <c r="AB56" i="14"/>
  <c r="AG56" i="14"/>
  <c r="AP56" i="14"/>
  <c r="AQ56" i="14"/>
  <c r="AB57" i="14"/>
  <c r="AG57" i="14"/>
  <c r="AP57" i="14"/>
  <c r="AQ57" i="14"/>
  <c r="AB58" i="14"/>
  <c r="AG58" i="14"/>
  <c r="AP58" i="14"/>
  <c r="AQ58" i="14"/>
  <c r="AB59" i="14"/>
  <c r="AG59" i="14"/>
  <c r="AP59" i="14"/>
  <c r="AQ59" i="14"/>
  <c r="AB60" i="14"/>
  <c r="AG60" i="14"/>
  <c r="AP60" i="14"/>
  <c r="AQ60" i="14"/>
  <c r="AX60" i="14" s="1"/>
  <c r="AB61" i="14"/>
  <c r="AG61" i="14"/>
  <c r="AP61" i="14"/>
  <c r="AQ61" i="14"/>
  <c r="AB62" i="14"/>
  <c r="AG62" i="14"/>
  <c r="AP62" i="14"/>
  <c r="AQ62" i="14"/>
  <c r="AY62" i="14" s="1"/>
  <c r="AB63" i="14"/>
  <c r="AG63" i="14"/>
  <c r="AP63" i="14"/>
  <c r="AQ63" i="14"/>
  <c r="AB64" i="14"/>
  <c r="AG64" i="14"/>
  <c r="AP64" i="14"/>
  <c r="AQ64" i="14"/>
  <c r="AY64" i="14" s="1"/>
  <c r="AB65" i="14"/>
  <c r="AG65" i="14"/>
  <c r="AP65" i="14"/>
  <c r="AQ65" i="14"/>
  <c r="AY65" i="14" s="1"/>
  <c r="AB66" i="14"/>
  <c r="AG66" i="14"/>
  <c r="AP66" i="14"/>
  <c r="AQ66" i="14"/>
  <c r="AX66" i="14" s="1"/>
  <c r="AB67" i="14"/>
  <c r="AG67" i="14"/>
  <c r="AP67" i="14"/>
  <c r="AQ67" i="14"/>
  <c r="AB68" i="14"/>
  <c r="AG68" i="14"/>
  <c r="AP68" i="14"/>
  <c r="AQ68" i="14"/>
  <c r="AB69" i="14"/>
  <c r="AG69" i="14"/>
  <c r="AP69" i="14"/>
  <c r="AQ69" i="14"/>
  <c r="AY69" i="14" s="1"/>
  <c r="AB70" i="14"/>
  <c r="AG70" i="14"/>
  <c r="AP70" i="14"/>
  <c r="AQ70" i="14"/>
  <c r="AB71" i="14"/>
  <c r="AG71" i="14"/>
  <c r="AP71" i="14"/>
  <c r="AQ71" i="14"/>
  <c r="AY71" i="14" s="1"/>
  <c r="AB72" i="14"/>
  <c r="AG72" i="14"/>
  <c r="AP72" i="14"/>
  <c r="AQ72" i="14"/>
  <c r="AB73" i="14"/>
  <c r="AG73" i="14"/>
  <c r="AP73" i="14"/>
  <c r="AQ73" i="14"/>
  <c r="AB74" i="14"/>
  <c r="AG74" i="14"/>
  <c r="AP74" i="14"/>
  <c r="AQ74" i="14"/>
  <c r="AB75" i="14"/>
  <c r="AG75" i="14"/>
  <c r="AP75" i="14"/>
  <c r="AQ75" i="14"/>
  <c r="AY75" i="14" s="1"/>
  <c r="AB76" i="14"/>
  <c r="AG76" i="14"/>
  <c r="AP76" i="14"/>
  <c r="AQ76" i="14"/>
  <c r="AB77" i="14"/>
  <c r="AG77" i="14"/>
  <c r="AP77" i="14"/>
  <c r="AQ77" i="14"/>
  <c r="AY77" i="14" s="1"/>
  <c r="AB78" i="14"/>
  <c r="AG78" i="14"/>
  <c r="AP78" i="14"/>
  <c r="AQ78" i="14"/>
  <c r="AY78" i="14" s="1"/>
  <c r="AB79" i="14"/>
  <c r="AG79" i="14"/>
  <c r="AP79" i="14"/>
  <c r="AQ79" i="14"/>
  <c r="AY79" i="14" s="1"/>
  <c r="AB80" i="14"/>
  <c r="AG80" i="14"/>
  <c r="AP80" i="14"/>
  <c r="AQ80" i="14"/>
  <c r="AY80" i="14" s="1"/>
  <c r="AB81" i="14"/>
  <c r="AG81" i="14"/>
  <c r="AP81" i="14"/>
  <c r="AQ81" i="14"/>
  <c r="AX81" i="14" s="1"/>
  <c r="AB82" i="14"/>
  <c r="AG82" i="14"/>
  <c r="AP82" i="14"/>
  <c r="AQ82" i="14"/>
  <c r="AB83" i="14"/>
  <c r="AG83" i="14"/>
  <c r="AP83" i="14"/>
  <c r="AQ83" i="14"/>
  <c r="AY83" i="14" s="1"/>
  <c r="AB84" i="14"/>
  <c r="AG84" i="14"/>
  <c r="AP84" i="14"/>
  <c r="AQ84" i="14"/>
  <c r="AB85" i="14"/>
  <c r="AG85" i="14"/>
  <c r="AP85" i="14"/>
  <c r="AQ85" i="14"/>
  <c r="AX85" i="14" s="1"/>
  <c r="AB86" i="14"/>
  <c r="AG86" i="14"/>
  <c r="AP86" i="14"/>
  <c r="AQ86" i="14"/>
  <c r="AY86" i="14" s="1"/>
  <c r="AB87" i="14"/>
  <c r="AG87" i="14"/>
  <c r="AP87" i="14"/>
  <c r="AQ87" i="14"/>
  <c r="AY87" i="14" s="1"/>
  <c r="AB88" i="14"/>
  <c r="AG88" i="14"/>
  <c r="AP88" i="14"/>
  <c r="AQ88" i="14"/>
  <c r="AB89" i="14"/>
  <c r="AG89" i="14"/>
  <c r="AP89" i="14"/>
  <c r="AQ89" i="14"/>
  <c r="AY89" i="14" s="1"/>
  <c r="AB90" i="14"/>
  <c r="AG90" i="14"/>
  <c r="AP90" i="14"/>
  <c r="AQ90" i="14"/>
  <c r="AX90" i="14" s="1"/>
  <c r="AB91" i="14"/>
  <c r="AG91" i="14"/>
  <c r="AP91" i="14"/>
  <c r="AQ91" i="14"/>
  <c r="AB92" i="14"/>
  <c r="AG92" i="14"/>
  <c r="AP92" i="14"/>
  <c r="AQ92" i="14"/>
  <c r="AB93" i="14"/>
  <c r="AG93" i="14"/>
  <c r="AP93" i="14"/>
  <c r="AQ93" i="14"/>
  <c r="AX93" i="14" s="1"/>
  <c r="AB94" i="14"/>
  <c r="AG94" i="14"/>
  <c r="AP94" i="14"/>
  <c r="AQ94" i="14"/>
  <c r="AB95" i="14"/>
  <c r="AG95" i="14"/>
  <c r="AP95" i="14"/>
  <c r="AQ95" i="14"/>
  <c r="AB96" i="14"/>
  <c r="AG96" i="14"/>
  <c r="AP96" i="14"/>
  <c r="AQ96" i="14"/>
  <c r="AY96" i="14" s="1"/>
  <c r="AB97" i="14"/>
  <c r="AG97" i="14"/>
  <c r="AP97" i="14"/>
  <c r="AQ97" i="14"/>
  <c r="AB98" i="14"/>
  <c r="AG98" i="14"/>
  <c r="AP98" i="14"/>
  <c r="AQ98" i="14"/>
  <c r="AY98" i="14" s="1"/>
  <c r="AB99" i="14"/>
  <c r="AG99" i="14"/>
  <c r="AP99" i="14"/>
  <c r="AQ99" i="14"/>
  <c r="AY99" i="14" s="1"/>
  <c r="AB100" i="14"/>
  <c r="AG100" i="14"/>
  <c r="AP100" i="14"/>
  <c r="AQ100" i="14"/>
  <c r="AY100" i="14" s="1"/>
  <c r="AB101" i="14"/>
  <c r="AG101" i="14"/>
  <c r="AP101" i="14"/>
  <c r="AQ101" i="14"/>
  <c r="AY101" i="14" s="1"/>
  <c r="AB102" i="14"/>
  <c r="AG102" i="14"/>
  <c r="AP102" i="14"/>
  <c r="AQ102" i="14"/>
  <c r="AB103" i="14"/>
  <c r="AG103" i="14"/>
  <c r="AP103" i="14"/>
  <c r="AQ103" i="14"/>
  <c r="AX103" i="14" s="1"/>
  <c r="AB104" i="14"/>
  <c r="AG104" i="14"/>
  <c r="AP104" i="14"/>
  <c r="AQ104" i="14"/>
  <c r="AB105" i="14"/>
  <c r="AG105" i="14"/>
  <c r="AP105" i="14"/>
  <c r="AQ105" i="14"/>
  <c r="AY105" i="14" s="1"/>
  <c r="AB106" i="14"/>
  <c r="AG106" i="14"/>
  <c r="AP106" i="14"/>
  <c r="AQ106" i="14"/>
  <c r="AB107" i="14"/>
  <c r="AG107" i="14"/>
  <c r="AP107" i="14"/>
  <c r="AQ107" i="14"/>
  <c r="AY107" i="14" s="1"/>
  <c r="AB108" i="14"/>
  <c r="AG108" i="14"/>
  <c r="AP108" i="14"/>
  <c r="AQ108" i="14"/>
  <c r="AB109" i="14"/>
  <c r="AG109" i="14"/>
  <c r="AP109" i="14"/>
  <c r="AQ109" i="14"/>
  <c r="AX109" i="14" s="1"/>
  <c r="AB110" i="14"/>
  <c r="AG110" i="14"/>
  <c r="AP110" i="14"/>
  <c r="AQ110" i="14"/>
  <c r="AB111" i="14"/>
  <c r="AG111" i="14"/>
  <c r="AP111" i="14"/>
  <c r="AQ111" i="14"/>
  <c r="AX111" i="14" s="1"/>
  <c r="AB112" i="14"/>
  <c r="AG112" i="14"/>
  <c r="AP112" i="14"/>
  <c r="AQ112" i="14"/>
  <c r="AB113" i="14"/>
  <c r="AG113" i="14"/>
  <c r="AP113" i="14"/>
  <c r="AQ113" i="14"/>
  <c r="AY113" i="14" s="1"/>
  <c r="AB114" i="14"/>
  <c r="AG114" i="14"/>
  <c r="AP114" i="14"/>
  <c r="AQ114" i="14"/>
  <c r="AB115" i="14"/>
  <c r="AG115" i="14"/>
  <c r="AP115" i="14"/>
  <c r="AQ115" i="14"/>
  <c r="AX115" i="14" s="1"/>
  <c r="AB116" i="14"/>
  <c r="AG116" i="14"/>
  <c r="AP116" i="14"/>
  <c r="AQ116" i="14"/>
  <c r="AB117" i="14"/>
  <c r="AG117" i="14"/>
  <c r="AP117" i="14"/>
  <c r="AQ117" i="14"/>
  <c r="AX117" i="14" s="1"/>
  <c r="AB118" i="14"/>
  <c r="AG118" i="14"/>
  <c r="AP118" i="14"/>
  <c r="AQ118" i="14"/>
  <c r="AY118" i="14" s="1"/>
  <c r="AB119" i="14"/>
  <c r="AG119" i="14"/>
  <c r="AP119" i="14"/>
  <c r="AQ119" i="14"/>
  <c r="AY119" i="14" s="1"/>
  <c r="AB120" i="14"/>
  <c r="AG120" i="14"/>
  <c r="AP120" i="14"/>
  <c r="AQ120" i="14"/>
  <c r="AB121" i="14"/>
  <c r="AG121" i="14"/>
  <c r="AP121" i="14"/>
  <c r="AQ121" i="14"/>
  <c r="AX121" i="14" s="1"/>
  <c r="AB122" i="14"/>
  <c r="AG122" i="14"/>
  <c r="AP122" i="14"/>
  <c r="AQ122" i="14"/>
  <c r="AB123" i="14"/>
  <c r="AG123" i="14"/>
  <c r="AP123" i="14"/>
  <c r="AQ123" i="14"/>
  <c r="AB124" i="14"/>
  <c r="AG124" i="14"/>
  <c r="AP124" i="14"/>
  <c r="AQ124" i="14"/>
  <c r="AX124" i="14" s="1"/>
  <c r="AB125" i="14"/>
  <c r="AG125" i="14"/>
  <c r="AP125" i="14"/>
  <c r="AQ125" i="14"/>
  <c r="AY125" i="14" s="1"/>
  <c r="AB126" i="14"/>
  <c r="AG126" i="14"/>
  <c r="AP126" i="14"/>
  <c r="AQ126" i="14"/>
  <c r="AX126" i="14" s="1"/>
  <c r="AB127" i="14"/>
  <c r="AG127" i="14"/>
  <c r="AP127" i="14"/>
  <c r="AQ127" i="14"/>
  <c r="AX127" i="14" s="1"/>
  <c r="AB128" i="14"/>
  <c r="AG128" i="14"/>
  <c r="AP128" i="14"/>
  <c r="AQ128" i="14"/>
  <c r="AB129" i="14"/>
  <c r="AG129" i="14"/>
  <c r="AP129" i="14"/>
  <c r="AQ129" i="14"/>
  <c r="AX129" i="14" s="1"/>
  <c r="AB130" i="14"/>
  <c r="AG130" i="14"/>
  <c r="AP130" i="14"/>
  <c r="AQ130" i="14"/>
  <c r="AB131" i="14"/>
  <c r="AG131" i="14"/>
  <c r="AP131" i="14"/>
  <c r="AQ131" i="14"/>
  <c r="AB132" i="14"/>
  <c r="AG132" i="14"/>
  <c r="AP132" i="14"/>
  <c r="AQ132" i="14"/>
  <c r="AB133" i="14"/>
  <c r="AG133" i="14"/>
  <c r="AP133" i="14"/>
  <c r="AQ133" i="14"/>
  <c r="AY133" i="14" s="1"/>
  <c r="AB134" i="14"/>
  <c r="AG134" i="14"/>
  <c r="AP134" i="14"/>
  <c r="AQ134" i="14"/>
  <c r="AY134" i="14" s="1"/>
  <c r="AB135" i="14"/>
  <c r="AG135" i="14"/>
  <c r="AP135" i="14"/>
  <c r="AQ135" i="14"/>
  <c r="AX135" i="14" s="1"/>
  <c r="AB136" i="14"/>
  <c r="AG136" i="14"/>
  <c r="AP136" i="14"/>
  <c r="AQ136" i="14"/>
  <c r="AB137" i="14"/>
  <c r="AG137" i="14"/>
  <c r="AP137" i="14"/>
  <c r="AQ137" i="14"/>
  <c r="AB138" i="14"/>
  <c r="AG138" i="14"/>
  <c r="AP138" i="14"/>
  <c r="AQ138" i="14"/>
  <c r="AB139" i="14"/>
  <c r="AG139" i="14"/>
  <c r="AP139" i="14"/>
  <c r="AQ139" i="14"/>
  <c r="AX139" i="14" s="1"/>
  <c r="AB140" i="14"/>
  <c r="AG140" i="14"/>
  <c r="AP140" i="14"/>
  <c r="AQ140" i="14"/>
  <c r="AY140" i="14" s="1"/>
  <c r="AB141" i="14"/>
  <c r="AG141" i="14"/>
  <c r="AP141" i="14"/>
  <c r="AQ141" i="14"/>
  <c r="AB142" i="14"/>
  <c r="AG142" i="14"/>
  <c r="AP142" i="14"/>
  <c r="AQ142" i="14"/>
  <c r="AX142" i="14" s="1"/>
  <c r="AB143" i="14"/>
  <c r="AG143" i="14"/>
  <c r="AP143" i="14"/>
  <c r="AQ143" i="14"/>
  <c r="AY143" i="14" s="1"/>
  <c r="AB144" i="14"/>
  <c r="AG144" i="14"/>
  <c r="AP144" i="14"/>
  <c r="AQ144" i="14"/>
  <c r="AY144" i="14" s="1"/>
  <c r="AB145" i="14"/>
  <c r="AG145" i="14"/>
  <c r="AP145" i="14"/>
  <c r="AQ145" i="14"/>
  <c r="AX145" i="14" s="1"/>
  <c r="AB146" i="14"/>
  <c r="AG146" i="14"/>
  <c r="AP146" i="14"/>
  <c r="AQ146" i="14"/>
  <c r="AB147" i="14"/>
  <c r="AG147" i="14"/>
  <c r="AP147" i="14"/>
  <c r="AQ147" i="14"/>
  <c r="AB148" i="14"/>
  <c r="AG148" i="14"/>
  <c r="AP148" i="14"/>
  <c r="AQ148" i="14"/>
  <c r="AB149" i="14"/>
  <c r="AG149" i="14"/>
  <c r="AP149" i="14"/>
  <c r="AQ149" i="14"/>
  <c r="AB150" i="14"/>
  <c r="AG150" i="14"/>
  <c r="AP150" i="14"/>
  <c r="AQ150" i="14"/>
  <c r="AY150" i="14" s="1"/>
  <c r="AB151" i="14"/>
  <c r="AG151" i="14"/>
  <c r="AP151" i="14"/>
  <c r="AQ151" i="14"/>
  <c r="AB152" i="14"/>
  <c r="AG152" i="14"/>
  <c r="AP152" i="14"/>
  <c r="AQ152" i="14"/>
  <c r="AY152" i="14" s="1"/>
  <c r="AB153" i="14"/>
  <c r="AG153" i="14"/>
  <c r="AP153" i="14"/>
  <c r="AQ153" i="14"/>
  <c r="AB154" i="14"/>
  <c r="AG154" i="14"/>
  <c r="AP154" i="14"/>
  <c r="AQ154" i="14"/>
  <c r="AX154" i="14" s="1"/>
  <c r="AB155" i="14"/>
  <c r="AG155" i="14"/>
  <c r="AP155" i="14"/>
  <c r="AQ155" i="14"/>
  <c r="AY155" i="14" s="1"/>
  <c r="AB156" i="14"/>
  <c r="AG156" i="14"/>
  <c r="AP156" i="14"/>
  <c r="AQ156" i="14"/>
  <c r="AY156" i="14" s="1"/>
  <c r="AB157" i="14"/>
  <c r="AG157" i="14"/>
  <c r="AP157" i="14"/>
  <c r="AQ157" i="14"/>
  <c r="AY157" i="14" s="1"/>
  <c r="AB158" i="14"/>
  <c r="AG158" i="14"/>
  <c r="AP158" i="14"/>
  <c r="AQ158" i="14"/>
  <c r="AB159" i="14"/>
  <c r="AG159" i="14"/>
  <c r="AP159" i="14"/>
  <c r="AQ159" i="14"/>
  <c r="AY159" i="14" s="1"/>
  <c r="AB160" i="14"/>
  <c r="AG160" i="14"/>
  <c r="AP160" i="14"/>
  <c r="AQ160" i="14"/>
  <c r="AY160" i="14" s="1"/>
  <c r="AB161" i="14"/>
  <c r="AG161" i="14"/>
  <c r="AP161" i="14"/>
  <c r="AQ161" i="14"/>
  <c r="AY161" i="14" s="1"/>
  <c r="AB162" i="14"/>
  <c r="AG162" i="14"/>
  <c r="AP162" i="14"/>
  <c r="AQ162" i="14"/>
  <c r="AX162" i="14" s="1"/>
  <c r="AB163" i="14"/>
  <c r="AG163" i="14"/>
  <c r="AP163" i="14"/>
  <c r="AQ163" i="14"/>
  <c r="AB164" i="14"/>
  <c r="AG164" i="14"/>
  <c r="AP164" i="14"/>
  <c r="AQ164" i="14"/>
  <c r="AB165" i="14"/>
  <c r="AG165" i="14"/>
  <c r="AP165" i="14"/>
  <c r="AQ165" i="14"/>
  <c r="AB166" i="14"/>
  <c r="AG166" i="14"/>
  <c r="AP166" i="14"/>
  <c r="AQ166" i="14"/>
  <c r="AX166" i="14" s="1"/>
  <c r="AB167" i="14"/>
  <c r="AG167" i="14"/>
  <c r="AP167" i="14"/>
  <c r="AQ167" i="14"/>
  <c r="AY167" i="14" s="1"/>
  <c r="AB168" i="14"/>
  <c r="AG168" i="14"/>
  <c r="AP168" i="14"/>
  <c r="AQ168" i="14"/>
  <c r="AX168" i="14" s="1"/>
  <c r="AB169" i="14"/>
  <c r="AG169" i="14"/>
  <c r="AP169" i="14"/>
  <c r="AQ169" i="14"/>
  <c r="AX169" i="14" s="1"/>
  <c r="AB170" i="14"/>
  <c r="AG170" i="14"/>
  <c r="AP170" i="14"/>
  <c r="AQ170" i="14"/>
  <c r="AB171" i="14"/>
  <c r="AG171" i="14"/>
  <c r="AP171" i="14"/>
  <c r="AQ171" i="14"/>
  <c r="AB172" i="14"/>
  <c r="AG172" i="14"/>
  <c r="AP172" i="14"/>
  <c r="AQ172" i="14"/>
  <c r="AB173" i="14"/>
  <c r="AG173" i="14"/>
  <c r="AP173" i="14"/>
  <c r="AQ173" i="14"/>
  <c r="AY173" i="14" s="1"/>
  <c r="AB174" i="14"/>
  <c r="AG174" i="14"/>
  <c r="AP174" i="14"/>
  <c r="AQ174" i="14"/>
  <c r="AB175" i="14"/>
  <c r="AG175" i="14"/>
  <c r="AP175" i="14"/>
  <c r="AQ175" i="14"/>
  <c r="AB176" i="14"/>
  <c r="AG176" i="14"/>
  <c r="AP176" i="14"/>
  <c r="AQ176" i="14"/>
  <c r="AB177" i="14"/>
  <c r="AG177" i="14"/>
  <c r="AP177" i="14"/>
  <c r="AQ177" i="14"/>
  <c r="AX177" i="14" s="1"/>
  <c r="AB178" i="14"/>
  <c r="AG178" i="14"/>
  <c r="AP178" i="14"/>
  <c r="AQ178" i="14"/>
  <c r="AX178" i="14" s="1"/>
  <c r="AB179" i="14"/>
  <c r="AG179" i="14"/>
  <c r="AP179" i="14"/>
  <c r="AQ179" i="14"/>
  <c r="AB180" i="14"/>
  <c r="AG180" i="14"/>
  <c r="AP180" i="14"/>
  <c r="AQ180" i="14"/>
  <c r="AY180" i="14" s="1"/>
  <c r="AB181" i="14"/>
  <c r="AG181" i="14"/>
  <c r="AP181" i="14"/>
  <c r="AQ181" i="14"/>
  <c r="AY181" i="14" s="1"/>
  <c r="AB182" i="14"/>
  <c r="AG182" i="14"/>
  <c r="AP182" i="14"/>
  <c r="AQ182" i="14"/>
  <c r="AY182" i="14" s="1"/>
  <c r="AB183" i="14"/>
  <c r="AG183" i="14"/>
  <c r="AP183" i="14"/>
  <c r="AQ183" i="14"/>
  <c r="AX183" i="14" s="1"/>
  <c r="AB184" i="14"/>
  <c r="AG184" i="14"/>
  <c r="AP184" i="14"/>
  <c r="AQ184" i="14"/>
  <c r="AX184" i="14" s="1"/>
  <c r="AB185" i="14"/>
  <c r="AG185" i="14"/>
  <c r="AP185" i="14"/>
  <c r="AQ185" i="14"/>
  <c r="AY185" i="14" s="1"/>
  <c r="AB186" i="14"/>
  <c r="AG186" i="14"/>
  <c r="AP186" i="14"/>
  <c r="AQ186" i="14"/>
  <c r="AY186" i="14" s="1"/>
  <c r="AB187" i="14"/>
  <c r="AG187" i="14"/>
  <c r="AP187" i="14"/>
  <c r="AQ187" i="14"/>
  <c r="AB188" i="14"/>
  <c r="AG188" i="14"/>
  <c r="AP188" i="14"/>
  <c r="AQ188" i="14"/>
  <c r="AB189" i="14"/>
  <c r="AG189" i="14"/>
  <c r="AP189" i="14"/>
  <c r="AQ189" i="14"/>
  <c r="AX189" i="14" s="1"/>
  <c r="AB190" i="14"/>
  <c r="AG190" i="14"/>
  <c r="AP190" i="14"/>
  <c r="AQ190" i="14"/>
  <c r="AX190" i="14" s="1"/>
  <c r="AB191" i="14"/>
  <c r="AG191" i="14"/>
  <c r="AP191" i="14"/>
  <c r="AQ191" i="14"/>
  <c r="AB192" i="14"/>
  <c r="AG192" i="14"/>
  <c r="AP192" i="14"/>
  <c r="AQ192" i="14"/>
  <c r="AY192" i="14" s="1"/>
  <c r="AB193" i="14"/>
  <c r="AG193" i="14"/>
  <c r="AP193" i="14"/>
  <c r="AQ193" i="14"/>
  <c r="AY193" i="14" s="1"/>
  <c r="AB194" i="14"/>
  <c r="AG194" i="14"/>
  <c r="AP194" i="14"/>
  <c r="AQ194" i="14"/>
  <c r="AB195" i="14"/>
  <c r="AG195" i="14"/>
  <c r="AP195" i="14"/>
  <c r="AQ195" i="14"/>
  <c r="AY195" i="14" s="1"/>
  <c r="AB196" i="14"/>
  <c r="AG196" i="14"/>
  <c r="AP196" i="14"/>
  <c r="AQ196" i="14"/>
  <c r="AY196" i="14" s="1"/>
  <c r="AB197" i="14"/>
  <c r="AG197" i="14"/>
  <c r="AP197" i="14"/>
  <c r="AQ197" i="14"/>
  <c r="AY197" i="14" s="1"/>
  <c r="AB198" i="14"/>
  <c r="AG198" i="14"/>
  <c r="AP198" i="14"/>
  <c r="AQ198" i="14"/>
  <c r="AB199" i="14"/>
  <c r="AG199" i="14"/>
  <c r="AP199" i="14"/>
  <c r="AQ199" i="14"/>
  <c r="AX199" i="14" s="1"/>
  <c r="AB200" i="14"/>
  <c r="AG200" i="14"/>
  <c r="AP200" i="14"/>
  <c r="AQ200" i="14"/>
  <c r="AY200" i="14" s="1"/>
  <c r="AB201" i="14"/>
  <c r="AG201" i="14"/>
  <c r="AP201" i="14"/>
  <c r="AQ201" i="14"/>
  <c r="AY201" i="14" s="1"/>
  <c r="AB202" i="14"/>
  <c r="AG202" i="14"/>
  <c r="AP202" i="14"/>
  <c r="AQ202" i="14"/>
  <c r="AY202" i="14" s="1"/>
  <c r="AB203" i="14"/>
  <c r="AG203" i="14"/>
  <c r="AP203" i="14"/>
  <c r="AQ203" i="14"/>
  <c r="AY203" i="14" s="1"/>
  <c r="AB204" i="14"/>
  <c r="AG204" i="14"/>
  <c r="AP204" i="14"/>
  <c r="AQ204" i="14"/>
  <c r="AX204" i="14" s="1"/>
  <c r="AB205" i="14"/>
  <c r="AG205" i="14"/>
  <c r="AP205" i="14"/>
  <c r="AQ205" i="14"/>
  <c r="AB206" i="14"/>
  <c r="AG206" i="14"/>
  <c r="AP206" i="14"/>
  <c r="AQ206" i="14"/>
  <c r="AB207" i="14"/>
  <c r="AG207" i="14"/>
  <c r="AP207" i="14"/>
  <c r="AQ207" i="14"/>
  <c r="AX207" i="14" s="1"/>
  <c r="AB208" i="14"/>
  <c r="AG208" i="14"/>
  <c r="AP208" i="14"/>
  <c r="AQ208" i="14"/>
  <c r="AY208" i="14" s="1"/>
  <c r="AB209" i="14"/>
  <c r="AG209" i="14"/>
  <c r="AP209" i="14"/>
  <c r="AQ209" i="14"/>
  <c r="AB210" i="14"/>
  <c r="AG210" i="14"/>
  <c r="AP210" i="14"/>
  <c r="AQ210" i="14"/>
  <c r="AY210" i="14" s="1"/>
  <c r="AB211" i="14"/>
  <c r="AG211" i="14"/>
  <c r="AP211" i="14"/>
  <c r="AQ211" i="14"/>
  <c r="AB212" i="14"/>
  <c r="AG212" i="14"/>
  <c r="AP212" i="14"/>
  <c r="AQ212" i="14"/>
  <c r="AB213" i="14"/>
  <c r="AG213" i="14"/>
  <c r="AP213" i="14"/>
  <c r="AQ213" i="14"/>
  <c r="AY213" i="14" s="1"/>
  <c r="AB214" i="14"/>
  <c r="AG214" i="14"/>
  <c r="AP214" i="14"/>
  <c r="AQ214" i="14"/>
  <c r="AY214" i="14" s="1"/>
  <c r="AB215" i="14"/>
  <c r="AG215" i="14"/>
  <c r="AP215" i="14"/>
  <c r="AQ215" i="14"/>
  <c r="AY215" i="14" s="1"/>
  <c r="AB216" i="14"/>
  <c r="AG216" i="14"/>
  <c r="AP216" i="14"/>
  <c r="AQ216" i="14"/>
  <c r="AB217" i="14"/>
  <c r="AG217" i="14"/>
  <c r="AP217" i="14"/>
  <c r="AQ217" i="14"/>
  <c r="AX217" i="14" s="1"/>
  <c r="AB218" i="14"/>
  <c r="AG218" i="14"/>
  <c r="AP218" i="14"/>
  <c r="AQ218" i="14"/>
  <c r="AY218" i="14" s="1"/>
  <c r="AB219" i="14"/>
  <c r="AG219" i="14"/>
  <c r="AP219" i="14"/>
  <c r="AQ219" i="14"/>
  <c r="AX219" i="14" s="1"/>
  <c r="AB220" i="14"/>
  <c r="AG220" i="14"/>
  <c r="AP220" i="14"/>
  <c r="AQ220" i="14"/>
  <c r="AX220" i="14" s="1"/>
  <c r="AB221" i="14"/>
  <c r="AG221" i="14"/>
  <c r="AP221" i="14"/>
  <c r="AQ221" i="14"/>
  <c r="AB222" i="14"/>
  <c r="AG222" i="14"/>
  <c r="AP222" i="14"/>
  <c r="AQ222" i="14"/>
  <c r="AB223" i="14"/>
  <c r="AG223" i="14"/>
  <c r="AP223" i="14"/>
  <c r="AQ223" i="14"/>
  <c r="AB224" i="14"/>
  <c r="AG224" i="14"/>
  <c r="AP224" i="14"/>
  <c r="AQ224" i="14"/>
  <c r="AY224" i="14" s="1"/>
  <c r="AB225" i="14"/>
  <c r="AG225" i="14"/>
  <c r="AP225" i="14"/>
  <c r="AQ225" i="14"/>
  <c r="AB226" i="14"/>
  <c r="AG226" i="14"/>
  <c r="AP226" i="14"/>
  <c r="AQ226" i="14"/>
  <c r="AX226" i="14" s="1"/>
  <c r="AB227" i="14"/>
  <c r="AG227" i="14"/>
  <c r="AP227" i="14"/>
  <c r="AQ227" i="14"/>
  <c r="AB228" i="14"/>
  <c r="AG228" i="14"/>
  <c r="AP228" i="14"/>
  <c r="AQ228" i="14"/>
  <c r="AB229" i="14"/>
  <c r="AG229" i="14"/>
  <c r="AP229" i="14"/>
  <c r="AQ229" i="14"/>
  <c r="AX229" i="14" s="1"/>
  <c r="AB230" i="14"/>
  <c r="AG230" i="14"/>
  <c r="AP230" i="14"/>
  <c r="AQ230" i="14"/>
  <c r="AB231" i="14"/>
  <c r="AG231" i="14"/>
  <c r="AP231" i="14"/>
  <c r="AQ231" i="14"/>
  <c r="AX231" i="14" s="1"/>
  <c r="AB232" i="14"/>
  <c r="AG232" i="14"/>
  <c r="AP232" i="14"/>
  <c r="AQ232" i="14"/>
  <c r="AX232" i="14" s="1"/>
  <c r="AB233" i="14"/>
  <c r="AG233" i="14"/>
  <c r="AP233" i="14"/>
  <c r="AQ233" i="14"/>
  <c r="AY233" i="14" s="1"/>
  <c r="AB234" i="14"/>
  <c r="AG234" i="14"/>
  <c r="AP234" i="14"/>
  <c r="AQ234" i="14"/>
  <c r="AX234" i="14" s="1"/>
  <c r="AB235" i="14"/>
  <c r="AG235" i="14"/>
  <c r="AP235" i="14"/>
  <c r="AQ235" i="14"/>
  <c r="AB236" i="14"/>
  <c r="AG236" i="14"/>
  <c r="AP236" i="14"/>
  <c r="AQ236" i="14"/>
  <c r="AY236" i="14" s="1"/>
  <c r="AB237" i="14"/>
  <c r="AG237" i="14"/>
  <c r="AP237" i="14"/>
  <c r="AQ237" i="14"/>
  <c r="AB238" i="14"/>
  <c r="AG238" i="14"/>
  <c r="AP238" i="14"/>
  <c r="AQ238" i="14"/>
  <c r="AB239" i="14"/>
  <c r="AG239" i="14"/>
  <c r="AP239" i="14"/>
  <c r="AQ239" i="14"/>
  <c r="AY239" i="14" s="1"/>
  <c r="AB240" i="14"/>
  <c r="AG240" i="14"/>
  <c r="AP240" i="14"/>
  <c r="AQ240" i="14"/>
  <c r="AY240" i="14" s="1"/>
  <c r="AB241" i="14"/>
  <c r="AG241" i="14"/>
  <c r="AP241" i="14"/>
  <c r="AQ241" i="14"/>
  <c r="AB242" i="14"/>
  <c r="AG242" i="14"/>
  <c r="AP242" i="14"/>
  <c r="AQ242" i="14"/>
  <c r="AB243" i="14"/>
  <c r="AG243" i="14"/>
  <c r="AP243" i="14"/>
  <c r="AQ243" i="14"/>
  <c r="AB244" i="14"/>
  <c r="AG244" i="14"/>
  <c r="AP244" i="14"/>
  <c r="AQ244" i="14"/>
  <c r="AX244" i="14" s="1"/>
  <c r="AB245" i="14"/>
  <c r="AG245" i="14"/>
  <c r="AP245" i="14"/>
  <c r="AQ245" i="14"/>
  <c r="AB246" i="14"/>
  <c r="AG246" i="14"/>
  <c r="AP246" i="14"/>
  <c r="AQ246" i="14"/>
  <c r="AX246" i="14" s="1"/>
  <c r="AB247" i="14"/>
  <c r="AG247" i="14"/>
  <c r="AP247" i="14"/>
  <c r="AQ247" i="14"/>
  <c r="AX247" i="14" s="1"/>
  <c r="AB248" i="14"/>
  <c r="AG248" i="14"/>
  <c r="AP248" i="14"/>
  <c r="AQ248" i="14"/>
  <c r="AY248" i="14" s="1"/>
  <c r="AB249" i="14"/>
  <c r="AG249" i="14"/>
  <c r="AP249" i="14"/>
  <c r="AQ249" i="14"/>
  <c r="AX249" i="14" s="1"/>
  <c r="AB250" i="14"/>
  <c r="AG250" i="14"/>
  <c r="AP250" i="14"/>
  <c r="AQ250" i="14"/>
  <c r="AX250" i="14" s="1"/>
  <c r="AB251" i="14"/>
  <c r="AG251" i="14"/>
  <c r="AP251" i="14"/>
  <c r="AQ251" i="14"/>
  <c r="AB252" i="14"/>
  <c r="AG252" i="14"/>
  <c r="AP252" i="14"/>
  <c r="AQ252" i="14"/>
  <c r="AB253" i="14"/>
  <c r="AG253" i="14"/>
  <c r="AP253" i="14"/>
  <c r="AQ253" i="14"/>
  <c r="AY253" i="14" s="1"/>
  <c r="AB254" i="14"/>
  <c r="AG254" i="14"/>
  <c r="AP254" i="14"/>
  <c r="AQ254" i="14"/>
  <c r="AY254" i="14" s="1"/>
  <c r="AB255" i="14"/>
  <c r="AG255" i="14"/>
  <c r="AP255" i="14"/>
  <c r="AQ255" i="14"/>
  <c r="AY255" i="14" s="1"/>
  <c r="AB256" i="14"/>
  <c r="AG256" i="14"/>
  <c r="AP256" i="14"/>
  <c r="AQ256" i="14"/>
  <c r="AY256" i="14" s="1"/>
  <c r="AB257" i="14"/>
  <c r="AG257" i="14"/>
  <c r="AP257" i="14"/>
  <c r="AQ257" i="14"/>
  <c r="AB258" i="14"/>
  <c r="AG258" i="14"/>
  <c r="AP258" i="14"/>
  <c r="AQ258" i="14"/>
  <c r="AX258" i="14" s="1"/>
  <c r="AB259" i="14"/>
  <c r="AG259" i="14"/>
  <c r="AP259" i="14"/>
  <c r="AQ259" i="14"/>
  <c r="AY259" i="14" s="1"/>
  <c r="AB260" i="14"/>
  <c r="AG260" i="14"/>
  <c r="AP260" i="14"/>
  <c r="AQ260" i="14"/>
  <c r="AB261" i="14"/>
  <c r="AG261" i="14"/>
  <c r="AP261" i="14"/>
  <c r="AQ261" i="14"/>
  <c r="AB262" i="14"/>
  <c r="AG262" i="14"/>
  <c r="AP262" i="14"/>
  <c r="AQ262" i="14"/>
  <c r="AX262" i="14" s="1"/>
  <c r="AB263" i="14"/>
  <c r="AG263" i="14"/>
  <c r="AP263" i="14"/>
  <c r="AQ263" i="14"/>
  <c r="AB264" i="14"/>
  <c r="AG264" i="14"/>
  <c r="AP264" i="14"/>
  <c r="AQ264" i="14"/>
  <c r="AB265" i="14"/>
  <c r="AG265" i="14"/>
  <c r="AP265" i="14"/>
  <c r="AQ265" i="14"/>
  <c r="AB266" i="14"/>
  <c r="AG266" i="14"/>
  <c r="AP266" i="14"/>
  <c r="AQ266" i="14"/>
  <c r="AB267" i="14"/>
  <c r="AG267" i="14"/>
  <c r="AP267" i="14"/>
  <c r="AQ267" i="14"/>
  <c r="AB268" i="14"/>
  <c r="AG268" i="14"/>
  <c r="AP268" i="14"/>
  <c r="AQ268" i="14"/>
  <c r="AB269" i="14"/>
  <c r="AG269" i="14"/>
  <c r="AP269" i="14"/>
  <c r="AQ269" i="14"/>
  <c r="AX269" i="14" s="1"/>
  <c r="AB270" i="14"/>
  <c r="AG270" i="14"/>
  <c r="AP270" i="14"/>
  <c r="AQ270" i="14"/>
  <c r="AB271" i="14"/>
  <c r="AG271" i="14"/>
  <c r="AP271" i="14"/>
  <c r="AQ271" i="14"/>
  <c r="AB272" i="14"/>
  <c r="AG272" i="14"/>
  <c r="AP272" i="14"/>
  <c r="AQ272" i="14"/>
  <c r="AB273" i="14"/>
  <c r="AG273" i="14"/>
  <c r="AP273" i="14"/>
  <c r="AQ273" i="14"/>
  <c r="AB274" i="14"/>
  <c r="AG274" i="14"/>
  <c r="AP274" i="14"/>
  <c r="AQ274" i="14"/>
  <c r="AX274" i="14" s="1"/>
  <c r="AB275" i="14"/>
  <c r="AG275" i="14"/>
  <c r="AP275" i="14"/>
  <c r="AQ275" i="14"/>
  <c r="AY275" i="14" s="1"/>
  <c r="AB276" i="14"/>
  <c r="AG276" i="14"/>
  <c r="AP276" i="14"/>
  <c r="AQ276" i="14"/>
  <c r="AB277" i="14"/>
  <c r="AG277" i="14"/>
  <c r="AP277" i="14"/>
  <c r="AQ277" i="14"/>
  <c r="AB278" i="14"/>
  <c r="AG278" i="14"/>
  <c r="AP278" i="14"/>
  <c r="AQ278" i="14"/>
  <c r="AX278" i="14" s="1"/>
  <c r="AB279" i="14"/>
  <c r="AG279" i="14"/>
  <c r="AP279" i="14"/>
  <c r="AQ279" i="14"/>
  <c r="AB280" i="14"/>
  <c r="AG280" i="14"/>
  <c r="AP280" i="14"/>
  <c r="AQ280" i="14"/>
  <c r="AB281" i="14"/>
  <c r="AG281" i="14"/>
  <c r="AP281" i="14"/>
  <c r="AQ281" i="14"/>
  <c r="AX281" i="14" s="1"/>
  <c r="AB282" i="14"/>
  <c r="AG282" i="14"/>
  <c r="AP282" i="14"/>
  <c r="AQ282" i="14"/>
  <c r="AB283" i="14"/>
  <c r="AG283" i="14"/>
  <c r="AP283" i="14"/>
  <c r="AQ283" i="14"/>
  <c r="AX283" i="14" s="1"/>
  <c r="AB284" i="14"/>
  <c r="AG284" i="14"/>
  <c r="AP284" i="14"/>
  <c r="AQ284" i="14"/>
  <c r="AB285" i="14"/>
  <c r="AG285" i="14"/>
  <c r="AP285" i="14"/>
  <c r="AQ285" i="14"/>
  <c r="AB286" i="14"/>
  <c r="AG286" i="14"/>
  <c r="AP286" i="14"/>
  <c r="AQ286" i="14"/>
  <c r="AB287" i="14"/>
  <c r="AG287" i="14"/>
  <c r="AP287" i="14"/>
  <c r="AQ287" i="14"/>
  <c r="AB288" i="14"/>
  <c r="AG288" i="14"/>
  <c r="AP288" i="14"/>
  <c r="AQ288" i="14"/>
  <c r="AB289" i="14"/>
  <c r="AG289" i="14"/>
  <c r="AP289" i="14"/>
  <c r="AQ289" i="14"/>
  <c r="AX289" i="14" s="1"/>
  <c r="AB290" i="14"/>
  <c r="AG290" i="14"/>
  <c r="AP290" i="14"/>
  <c r="AQ290" i="14"/>
  <c r="AB291" i="14"/>
  <c r="AG291" i="14"/>
  <c r="AP291" i="14"/>
  <c r="AQ291" i="14"/>
  <c r="AB292" i="14"/>
  <c r="AG292" i="14"/>
  <c r="AP292" i="14"/>
  <c r="AQ292" i="14"/>
  <c r="AX292" i="14" s="1"/>
  <c r="AB293" i="14"/>
  <c r="AG293" i="14"/>
  <c r="AP293" i="14"/>
  <c r="AQ293" i="14"/>
  <c r="AY293" i="14" s="1"/>
  <c r="AB294" i="14"/>
  <c r="AG294" i="14"/>
  <c r="AP294" i="14"/>
  <c r="AQ294" i="14"/>
  <c r="AB295" i="14"/>
  <c r="AG295" i="14"/>
  <c r="AP295" i="14"/>
  <c r="AQ295" i="14"/>
  <c r="AX295" i="14" s="1"/>
  <c r="AB296" i="14"/>
  <c r="AG296" i="14"/>
  <c r="AP296" i="14"/>
  <c r="AQ296" i="14"/>
  <c r="AB297" i="14"/>
  <c r="AG297" i="14"/>
  <c r="AP297" i="14"/>
  <c r="AQ297" i="14"/>
  <c r="AB298" i="14"/>
  <c r="AG298" i="14"/>
  <c r="AP298" i="14"/>
  <c r="AQ298" i="14"/>
  <c r="AX298" i="14" s="1"/>
  <c r="AB299" i="14"/>
  <c r="AG299" i="14"/>
  <c r="AP299" i="14"/>
  <c r="AQ299" i="14"/>
  <c r="AB300" i="14"/>
  <c r="AG300" i="14"/>
  <c r="AP300" i="14"/>
  <c r="AQ300" i="14"/>
  <c r="AB301" i="14"/>
  <c r="AG301" i="14"/>
  <c r="AP301" i="14"/>
  <c r="AQ301" i="14"/>
  <c r="AB302" i="14"/>
  <c r="AG302" i="14"/>
  <c r="AP302" i="14"/>
  <c r="AQ302" i="14"/>
  <c r="AB303" i="14"/>
  <c r="AG303" i="14"/>
  <c r="AP303" i="14"/>
  <c r="AQ303" i="14"/>
  <c r="AB304" i="14"/>
  <c r="AG304" i="14"/>
  <c r="AP304" i="14"/>
  <c r="AQ304" i="14"/>
  <c r="AX304" i="14" s="1"/>
  <c r="AB305" i="14"/>
  <c r="AG305" i="14"/>
  <c r="AP305" i="14"/>
  <c r="AQ305" i="14"/>
  <c r="AY305" i="14" s="1"/>
  <c r="AB306" i="14"/>
  <c r="AG306" i="14"/>
  <c r="AP306" i="14"/>
  <c r="AQ306" i="14"/>
  <c r="AB307" i="14"/>
  <c r="AG307" i="14"/>
  <c r="AP307" i="14"/>
  <c r="AQ307" i="14"/>
  <c r="AX307" i="14" s="1"/>
  <c r="AB308" i="14"/>
  <c r="AG308" i="14"/>
  <c r="AP308" i="14"/>
  <c r="AQ308" i="14"/>
  <c r="AB309" i="14"/>
  <c r="AG309" i="14"/>
  <c r="AP309" i="14"/>
  <c r="AQ309" i="14"/>
  <c r="AB310" i="14"/>
  <c r="AG310" i="14"/>
  <c r="AP310" i="14"/>
  <c r="AQ310" i="14"/>
  <c r="AB311" i="14"/>
  <c r="AG311" i="14"/>
  <c r="AP311" i="14"/>
  <c r="AQ311" i="14"/>
  <c r="AB312" i="14"/>
  <c r="AG312" i="14"/>
  <c r="AP312" i="14"/>
  <c r="AQ312" i="14"/>
  <c r="AB313" i="14"/>
  <c r="AG313" i="14"/>
  <c r="AP313" i="14"/>
  <c r="AQ313" i="14"/>
  <c r="AB314" i="14"/>
  <c r="AG314" i="14"/>
  <c r="AP314" i="14"/>
  <c r="AQ314" i="14"/>
  <c r="AX314" i="14" s="1"/>
  <c r="AB315" i="14"/>
  <c r="AG315" i="14"/>
  <c r="AP315" i="14"/>
  <c r="AQ315" i="14"/>
  <c r="AB316" i="14"/>
  <c r="AG316" i="14"/>
  <c r="AP316" i="14"/>
  <c r="AQ316" i="14"/>
  <c r="AX316" i="14" s="1"/>
  <c r="AB317" i="14"/>
  <c r="AG317" i="14"/>
  <c r="AP317" i="14"/>
  <c r="AQ317" i="14"/>
  <c r="AB318" i="14"/>
  <c r="AG318" i="14"/>
  <c r="AP318" i="14"/>
  <c r="AQ318" i="14"/>
  <c r="AB319" i="14"/>
  <c r="AG319" i="14"/>
  <c r="AP319" i="14"/>
  <c r="AQ319" i="14"/>
  <c r="AX319" i="14" s="1"/>
  <c r="AB320" i="14"/>
  <c r="AG320" i="14"/>
  <c r="AP320" i="14"/>
  <c r="AQ320" i="14"/>
  <c r="AB321" i="14"/>
  <c r="AG321" i="14"/>
  <c r="AP321" i="14"/>
  <c r="AQ321" i="14"/>
  <c r="AB322" i="14"/>
  <c r="AG322" i="14"/>
  <c r="AP322" i="14"/>
  <c r="AQ322" i="14"/>
  <c r="AB323" i="14"/>
  <c r="AG323" i="14"/>
  <c r="AP323" i="14"/>
  <c r="AQ323" i="14"/>
  <c r="AY323" i="14" s="1"/>
  <c r="AB324" i="14"/>
  <c r="AG324" i="14"/>
  <c r="AP324" i="14"/>
  <c r="AQ324" i="14"/>
  <c r="AB325" i="14"/>
  <c r="AG325" i="14"/>
  <c r="AP325" i="14"/>
  <c r="AQ325" i="14"/>
  <c r="AY325" i="14" s="1"/>
  <c r="AB326" i="14"/>
  <c r="AG326" i="14"/>
  <c r="AP326" i="14"/>
  <c r="AQ326" i="14"/>
  <c r="AB327" i="14"/>
  <c r="AG327" i="14"/>
  <c r="AP327" i="14"/>
  <c r="AQ327" i="14"/>
  <c r="AB328" i="14"/>
  <c r="AG328" i="14"/>
  <c r="AP328" i="14"/>
  <c r="AQ328" i="14"/>
  <c r="AX328" i="14" s="1"/>
  <c r="AB329" i="14"/>
  <c r="AG329" i="14"/>
  <c r="AP329" i="14"/>
  <c r="AQ329" i="14"/>
  <c r="AB330" i="14"/>
  <c r="AG330" i="14"/>
  <c r="AP330" i="14"/>
  <c r="AQ330" i="14"/>
  <c r="AB331" i="14"/>
  <c r="AG331" i="14"/>
  <c r="AP331" i="14"/>
  <c r="AQ331" i="14"/>
  <c r="AX331" i="14" s="1"/>
  <c r="AB332" i="14"/>
  <c r="AG332" i="14"/>
  <c r="AP332" i="14"/>
  <c r="AQ332" i="14"/>
  <c r="AB333" i="14"/>
  <c r="AG333" i="14"/>
  <c r="AP333" i="14"/>
  <c r="AQ333" i="14"/>
  <c r="AB334" i="14"/>
  <c r="AG334" i="14"/>
  <c r="AP334" i="14"/>
  <c r="AQ334" i="14"/>
  <c r="AX334" i="14" s="1"/>
  <c r="AB335" i="14"/>
  <c r="AG335" i="14"/>
  <c r="AP335" i="14"/>
  <c r="AQ335" i="14"/>
  <c r="AB336" i="14"/>
  <c r="AG336" i="14"/>
  <c r="AP336" i="14"/>
  <c r="AQ336" i="14"/>
  <c r="AB337" i="14"/>
  <c r="AG337" i="14"/>
  <c r="AP337" i="14"/>
  <c r="AQ337" i="14"/>
  <c r="AB338" i="14"/>
  <c r="AG338" i="14"/>
  <c r="AP338" i="14"/>
  <c r="AQ338" i="14"/>
  <c r="AY338" i="14" s="1"/>
  <c r="AB339" i="14"/>
  <c r="AG339" i="14"/>
  <c r="AP339" i="14"/>
  <c r="AQ339" i="14"/>
  <c r="AB340" i="14"/>
  <c r="AG340" i="14"/>
  <c r="AP340" i="14"/>
  <c r="AQ340" i="14"/>
  <c r="AB341" i="14"/>
  <c r="AG341" i="14"/>
  <c r="AP341" i="14"/>
  <c r="AQ341" i="14"/>
  <c r="AY341" i="14" s="1"/>
  <c r="AB342" i="14"/>
  <c r="AG342" i="14"/>
  <c r="AP342" i="14"/>
  <c r="AQ342" i="14"/>
  <c r="AB343" i="14"/>
  <c r="AG343" i="14"/>
  <c r="AP343" i="14"/>
  <c r="AQ343" i="14"/>
  <c r="AB344" i="14"/>
  <c r="AG344" i="14"/>
  <c r="AP344" i="14"/>
  <c r="AQ344" i="14"/>
  <c r="AB345" i="14"/>
  <c r="AG345" i="14"/>
  <c r="AP345" i="14"/>
  <c r="AQ345" i="14"/>
  <c r="AB346" i="14"/>
  <c r="AG346" i="14"/>
  <c r="AP346" i="14"/>
  <c r="AQ346" i="14"/>
  <c r="AX346" i="14" s="1"/>
  <c r="AB347" i="14"/>
  <c r="AG347" i="14"/>
  <c r="AP347" i="14"/>
  <c r="AQ347" i="14"/>
  <c r="AY347" i="14" s="1"/>
  <c r="AB348" i="14"/>
  <c r="AG348" i="14"/>
  <c r="AP348" i="14"/>
  <c r="AQ348" i="14"/>
  <c r="AB349" i="14"/>
  <c r="AG349" i="14"/>
  <c r="AP349" i="14"/>
  <c r="AQ349" i="14"/>
  <c r="AX349" i="14" s="1"/>
  <c r="AB350" i="14"/>
  <c r="AG350" i="14"/>
  <c r="AP350" i="14"/>
  <c r="AQ350" i="14"/>
  <c r="AB351" i="14"/>
  <c r="AG351" i="14"/>
  <c r="AP351" i="14"/>
  <c r="AQ351" i="14"/>
  <c r="AB352" i="14"/>
  <c r="AG352" i="14"/>
  <c r="AP352" i="14"/>
  <c r="AQ352" i="14"/>
  <c r="AX352" i="14" s="1"/>
  <c r="AB353" i="14"/>
  <c r="AG353" i="14"/>
  <c r="AP353" i="14"/>
  <c r="AQ353" i="14"/>
  <c r="AB354" i="14"/>
  <c r="AG354" i="14"/>
  <c r="AP354" i="14"/>
  <c r="AQ354" i="14"/>
  <c r="AB355" i="14"/>
  <c r="AG355" i="14"/>
  <c r="AP355" i="14"/>
  <c r="AQ355" i="14"/>
  <c r="AX355" i="14" s="1"/>
  <c r="AB356" i="14"/>
  <c r="AG356" i="14"/>
  <c r="AP356" i="14"/>
  <c r="AQ356" i="14"/>
  <c r="AB357" i="14"/>
  <c r="AG357" i="14"/>
  <c r="AP357" i="14"/>
  <c r="AQ357" i="14"/>
  <c r="AB358" i="14"/>
  <c r="AG358" i="14"/>
  <c r="AP358" i="14"/>
  <c r="AQ358" i="14"/>
  <c r="AB359" i="14"/>
  <c r="AG359" i="14"/>
  <c r="AP359" i="14"/>
  <c r="AQ359" i="14"/>
  <c r="AY359" i="14" s="1"/>
  <c r="AB360" i="14"/>
  <c r="AG360" i="14"/>
  <c r="AP360" i="14"/>
  <c r="AQ360" i="14"/>
  <c r="AB361" i="14"/>
  <c r="AG361" i="14"/>
  <c r="AP361" i="14"/>
  <c r="AQ361" i="14"/>
  <c r="AB362" i="14"/>
  <c r="AG362" i="14"/>
  <c r="AP362" i="14"/>
  <c r="AQ362" i="14"/>
  <c r="AY362" i="14" s="1"/>
  <c r="AB363" i="14"/>
  <c r="AG363" i="14"/>
  <c r="AP363" i="14"/>
  <c r="AQ363" i="14"/>
  <c r="AB364" i="14"/>
  <c r="AG364" i="14"/>
  <c r="AP364" i="14"/>
  <c r="AQ364" i="14"/>
  <c r="AB365" i="14"/>
  <c r="AG365" i="14"/>
  <c r="AP365" i="14"/>
  <c r="AQ365" i="14"/>
  <c r="AB366" i="14"/>
  <c r="AG366" i="14"/>
  <c r="AP366" i="14"/>
  <c r="AQ366" i="14"/>
  <c r="AB367" i="14"/>
  <c r="AG367" i="14"/>
  <c r="AP367" i="14"/>
  <c r="AQ367" i="14"/>
  <c r="AX367" i="14" s="1"/>
  <c r="AB368" i="14"/>
  <c r="AG368" i="14"/>
  <c r="AP368" i="14"/>
  <c r="AQ368" i="14"/>
  <c r="AY368" i="14" s="1"/>
  <c r="AB369" i="14"/>
  <c r="AG369" i="14"/>
  <c r="AP369" i="14"/>
  <c r="AQ369" i="14"/>
  <c r="AB370" i="14"/>
  <c r="AG370" i="14"/>
  <c r="AP370" i="14"/>
  <c r="AQ370" i="14"/>
  <c r="AB371" i="14"/>
  <c r="AG371" i="14"/>
  <c r="AP371" i="14"/>
  <c r="AQ371" i="14"/>
  <c r="AX371" i="14" s="1"/>
  <c r="AB372" i="14"/>
  <c r="AG372" i="14"/>
  <c r="AP372" i="14"/>
  <c r="AQ372" i="14"/>
  <c r="AB373" i="14"/>
  <c r="AG373" i="14"/>
  <c r="AP373" i="14"/>
  <c r="AQ373" i="14"/>
  <c r="AY373" i="14" s="1"/>
  <c r="AB374" i="14"/>
  <c r="AG374" i="14"/>
  <c r="AP374" i="14"/>
  <c r="AQ374" i="14"/>
  <c r="AY374" i="14" s="1"/>
  <c r="AB375" i="14"/>
  <c r="AG375" i="14"/>
  <c r="AP375" i="14"/>
  <c r="AQ375" i="14"/>
  <c r="AB376" i="14"/>
  <c r="AG376" i="14"/>
  <c r="AP376" i="14"/>
  <c r="AQ376" i="14"/>
  <c r="AB377" i="14"/>
  <c r="AG377" i="14"/>
  <c r="AP377" i="14"/>
  <c r="AQ377" i="14"/>
  <c r="AX377" i="14" s="1"/>
  <c r="AB378" i="14"/>
  <c r="AG378" i="14"/>
  <c r="AP378" i="14"/>
  <c r="AQ378" i="14"/>
  <c r="AB379" i="14"/>
  <c r="AG379" i="14"/>
  <c r="AP379" i="14"/>
  <c r="AQ379" i="14"/>
  <c r="AB380" i="14"/>
  <c r="AG380" i="14"/>
  <c r="AP380" i="14"/>
  <c r="AQ380" i="14"/>
  <c r="AB381" i="14"/>
  <c r="AG381" i="14"/>
  <c r="AP381" i="14"/>
  <c r="AQ381" i="14"/>
  <c r="AB382" i="14"/>
  <c r="AG382" i="14"/>
  <c r="AP382" i="14"/>
  <c r="AQ382" i="14"/>
  <c r="AB383" i="14"/>
  <c r="AG383" i="14"/>
  <c r="AP383" i="14"/>
  <c r="AQ383" i="14"/>
  <c r="AB384" i="14"/>
  <c r="AG384" i="14"/>
  <c r="AP384" i="14"/>
  <c r="AQ384" i="14"/>
  <c r="AB385" i="14"/>
  <c r="AG385" i="14"/>
  <c r="AP385" i="14"/>
  <c r="AQ385" i="14"/>
  <c r="AX385" i="14" s="1"/>
  <c r="AB386" i="14"/>
  <c r="AG386" i="14"/>
  <c r="AP386" i="14"/>
  <c r="AQ386" i="14"/>
  <c r="AX386" i="14" s="1"/>
  <c r="AB387" i="14"/>
  <c r="AG387" i="14"/>
  <c r="AP387" i="14"/>
  <c r="AQ387" i="14"/>
  <c r="AB388" i="14"/>
  <c r="AG388" i="14"/>
  <c r="AP388" i="14"/>
  <c r="AQ388" i="14"/>
  <c r="AB389" i="14"/>
  <c r="AG389" i="14"/>
  <c r="AP389" i="14"/>
  <c r="AQ389" i="14"/>
  <c r="AB390" i="14"/>
  <c r="AG390" i="14"/>
  <c r="AP390" i="14"/>
  <c r="AQ390" i="14"/>
  <c r="AB391" i="14"/>
  <c r="AG391" i="14"/>
  <c r="AP391" i="14"/>
  <c r="AQ391" i="14"/>
  <c r="AX391" i="14" s="1"/>
  <c r="AB392" i="14"/>
  <c r="AG392" i="14"/>
  <c r="AP392" i="14"/>
  <c r="AQ392" i="14"/>
  <c r="AY392" i="14" s="1"/>
  <c r="AB393" i="14"/>
  <c r="AG393" i="14"/>
  <c r="AP393" i="14"/>
  <c r="AQ393" i="14"/>
  <c r="AB394" i="14"/>
  <c r="AG394" i="14"/>
  <c r="AP394" i="14"/>
  <c r="AQ394" i="14"/>
  <c r="AB395" i="14"/>
  <c r="AG395" i="14"/>
  <c r="AP395" i="14"/>
  <c r="AQ395" i="14"/>
  <c r="AB396" i="14"/>
  <c r="AG396" i="14"/>
  <c r="AP396" i="14"/>
  <c r="AQ396" i="14"/>
  <c r="AB397" i="14"/>
  <c r="AG397" i="14"/>
  <c r="AP397" i="14"/>
  <c r="AQ397" i="14"/>
  <c r="AB398" i="14"/>
  <c r="AG398" i="14"/>
  <c r="AP398" i="14"/>
  <c r="AQ398" i="14"/>
  <c r="AX398" i="14" s="1"/>
  <c r="AB399" i="14"/>
  <c r="AG399" i="14"/>
  <c r="AP399" i="14"/>
  <c r="AQ399" i="14"/>
  <c r="AB400" i="14"/>
  <c r="AG400" i="14"/>
  <c r="AP400" i="14"/>
  <c r="AQ400" i="14"/>
  <c r="AB401" i="14"/>
  <c r="AG401" i="14"/>
  <c r="AP401" i="14"/>
  <c r="AQ401" i="14"/>
  <c r="AY401" i="14" s="1"/>
  <c r="AB402" i="14"/>
  <c r="AG402" i="14"/>
  <c r="AP402" i="14"/>
  <c r="AQ402" i="14"/>
  <c r="AB403" i="14"/>
  <c r="AG403" i="14"/>
  <c r="AP403" i="14"/>
  <c r="AQ403" i="14"/>
  <c r="AY403" i="14" s="1"/>
  <c r="AB404" i="14"/>
  <c r="AG404" i="14"/>
  <c r="AP404" i="14"/>
  <c r="AQ404" i="14"/>
  <c r="AX404" i="14" s="1"/>
  <c r="AB405" i="14"/>
  <c r="AG405" i="14"/>
  <c r="AP405" i="14"/>
  <c r="AQ405" i="14"/>
  <c r="AB406" i="14"/>
  <c r="AG406" i="14"/>
  <c r="AP406" i="14"/>
  <c r="AQ406" i="14"/>
  <c r="AB407" i="14"/>
  <c r="AG407" i="14"/>
  <c r="AP407" i="14"/>
  <c r="AQ407" i="14"/>
  <c r="AB408" i="14"/>
  <c r="AG408" i="14"/>
  <c r="AP408" i="14"/>
  <c r="AQ408" i="14"/>
  <c r="AB409" i="14"/>
  <c r="AG409" i="14"/>
  <c r="AP409" i="14"/>
  <c r="AQ409" i="14"/>
  <c r="AY409" i="14" s="1"/>
  <c r="AB410" i="14"/>
  <c r="AG410" i="14"/>
  <c r="AP410" i="14"/>
  <c r="AQ410" i="14"/>
  <c r="AY410" i="14" s="1"/>
  <c r="AB411" i="14"/>
  <c r="AG411" i="14"/>
  <c r="AP411" i="14"/>
  <c r="AQ411" i="14"/>
  <c r="AB412" i="14"/>
  <c r="AG412" i="14"/>
  <c r="AP412" i="14"/>
  <c r="AQ412" i="14"/>
  <c r="AY412" i="14" s="1"/>
  <c r="AB413" i="14"/>
  <c r="AG413" i="14"/>
  <c r="AP413" i="14"/>
  <c r="AQ413" i="14"/>
  <c r="AX413" i="14" s="1"/>
  <c r="AB414" i="14"/>
  <c r="AG414" i="14"/>
  <c r="AP414" i="14"/>
  <c r="AQ414" i="14"/>
  <c r="AB415" i="14"/>
  <c r="AG415" i="14"/>
  <c r="AP415" i="14"/>
  <c r="AQ415" i="14"/>
  <c r="AB416" i="14"/>
  <c r="AG416" i="14"/>
  <c r="AP416" i="14"/>
  <c r="AQ416" i="14"/>
  <c r="AY416" i="14" s="1"/>
  <c r="AB417" i="14"/>
  <c r="AG417" i="14"/>
  <c r="AP417" i="14"/>
  <c r="AQ417" i="14"/>
  <c r="AB418" i="14"/>
  <c r="AG418" i="14"/>
  <c r="AP418" i="14"/>
  <c r="AQ418" i="14"/>
  <c r="AX418" i="14" s="1"/>
  <c r="AB419" i="14"/>
  <c r="AG419" i="14"/>
  <c r="AP419" i="14"/>
  <c r="AQ419" i="14"/>
  <c r="AB420" i="14"/>
  <c r="AG420" i="14"/>
  <c r="AP420" i="14"/>
  <c r="AQ420" i="14"/>
  <c r="AB421" i="14"/>
  <c r="AG421" i="14"/>
  <c r="AP421" i="14"/>
  <c r="AQ421" i="14"/>
  <c r="AB422" i="14"/>
  <c r="AG422" i="14"/>
  <c r="AP422" i="14"/>
  <c r="AQ422" i="14"/>
  <c r="AY422" i="14" s="1"/>
  <c r="AB423" i="14"/>
  <c r="AG423" i="14"/>
  <c r="AP423" i="14"/>
  <c r="AQ423" i="14"/>
  <c r="AB424" i="14"/>
  <c r="AG424" i="14"/>
  <c r="AP424" i="14"/>
  <c r="AQ424" i="14"/>
  <c r="AX424" i="14" s="1"/>
  <c r="AB425" i="14"/>
  <c r="AG425" i="14"/>
  <c r="AP425" i="14"/>
  <c r="AQ425" i="14"/>
  <c r="AB426" i="14"/>
  <c r="AG426" i="14"/>
  <c r="AP426" i="14"/>
  <c r="AQ426" i="14"/>
  <c r="AB427" i="14"/>
  <c r="AG427" i="14"/>
  <c r="AP427" i="14"/>
  <c r="AQ427" i="14"/>
  <c r="AY427" i="14" s="1"/>
  <c r="AB428" i="14"/>
  <c r="AG428" i="14"/>
  <c r="AP428" i="14"/>
  <c r="AQ428" i="14"/>
  <c r="AY428" i="14" s="1"/>
  <c r="AB429" i="14"/>
  <c r="AG429" i="14"/>
  <c r="AP429" i="14"/>
  <c r="AQ429" i="14"/>
  <c r="AB430" i="14"/>
  <c r="AG430" i="14"/>
  <c r="AP430" i="14"/>
  <c r="AQ430" i="14"/>
  <c r="AB431" i="14"/>
  <c r="AG431" i="14"/>
  <c r="AP431" i="14"/>
  <c r="AQ431" i="14"/>
  <c r="AB432" i="14"/>
  <c r="AG432" i="14"/>
  <c r="AP432" i="14"/>
  <c r="AQ432" i="14"/>
  <c r="AB433" i="14"/>
  <c r="AG433" i="14"/>
  <c r="AP433" i="14"/>
  <c r="AQ433" i="14"/>
  <c r="AB434" i="14"/>
  <c r="AG434" i="14"/>
  <c r="AP434" i="14"/>
  <c r="AQ434" i="14"/>
  <c r="AB435" i="14"/>
  <c r="AG435" i="14"/>
  <c r="AP435" i="14"/>
  <c r="AQ435" i="14"/>
  <c r="AB436" i="14"/>
  <c r="AG436" i="14"/>
  <c r="AP436" i="14"/>
  <c r="AQ436" i="14"/>
  <c r="AB437" i="14"/>
  <c r="AG437" i="14"/>
  <c r="AP437" i="14"/>
  <c r="AQ437" i="14"/>
  <c r="AB438" i="14"/>
  <c r="AG438" i="14"/>
  <c r="AP438" i="14"/>
  <c r="AQ438" i="14"/>
  <c r="AB439" i="14"/>
  <c r="AG439" i="14"/>
  <c r="AP439" i="14"/>
  <c r="AQ439" i="14"/>
  <c r="AX439" i="14" s="1"/>
  <c r="AB440" i="14"/>
  <c r="AG440" i="14"/>
  <c r="AP440" i="14"/>
  <c r="AQ440" i="14"/>
  <c r="AX440" i="14" s="1"/>
  <c r="AB441" i="14"/>
  <c r="AG441" i="14"/>
  <c r="AP441" i="14"/>
  <c r="AQ441" i="14"/>
  <c r="AB442" i="14"/>
  <c r="AG442" i="14"/>
  <c r="AP442" i="14"/>
  <c r="AQ442" i="14"/>
  <c r="AY442" i="14" s="1"/>
  <c r="AB443" i="14"/>
  <c r="AG443" i="14"/>
  <c r="AP443" i="14"/>
  <c r="AQ443" i="14"/>
  <c r="AB444" i="14"/>
  <c r="AG444" i="14"/>
  <c r="AP444" i="14"/>
  <c r="AQ444" i="14"/>
  <c r="AB445" i="14"/>
  <c r="AG445" i="14"/>
  <c r="AP445" i="14"/>
  <c r="AQ445" i="14"/>
  <c r="AX445" i="14" s="1"/>
  <c r="AB446" i="14"/>
  <c r="AG446" i="14"/>
  <c r="AP446" i="14"/>
  <c r="AQ446" i="14"/>
  <c r="AB447" i="14"/>
  <c r="AG447" i="14"/>
  <c r="AP447" i="14"/>
  <c r="AQ447" i="14"/>
  <c r="AB448" i="14"/>
  <c r="AG448" i="14"/>
  <c r="AP448" i="14"/>
  <c r="AQ448" i="14"/>
  <c r="AX448" i="14" s="1"/>
  <c r="AB449" i="14"/>
  <c r="AG449" i="14"/>
  <c r="AP449" i="14"/>
  <c r="AQ449" i="14"/>
  <c r="AB450" i="14"/>
  <c r="AG450" i="14"/>
  <c r="AP450" i="14"/>
  <c r="AQ450" i="14"/>
  <c r="AB451" i="14"/>
  <c r="AG451" i="14"/>
  <c r="AP451" i="14"/>
  <c r="AQ451" i="14"/>
  <c r="AX451" i="14" s="1"/>
  <c r="AB452" i="14"/>
  <c r="AG452" i="14"/>
  <c r="AP452" i="14"/>
  <c r="AQ452" i="14"/>
  <c r="AX452" i="14" s="1"/>
  <c r="AB453" i="14"/>
  <c r="AG453" i="14"/>
  <c r="AP453" i="14"/>
  <c r="AQ453" i="14"/>
  <c r="AB454" i="14"/>
  <c r="AG454" i="14"/>
  <c r="AP454" i="14"/>
  <c r="AQ454" i="14"/>
  <c r="AB455" i="14"/>
  <c r="AG455" i="14"/>
  <c r="AP455" i="14"/>
  <c r="AQ455" i="14"/>
  <c r="AY455" i="14" s="1"/>
  <c r="AB456" i="14"/>
  <c r="AG456" i="14"/>
  <c r="AP456" i="14"/>
  <c r="AQ456" i="14"/>
  <c r="AB457" i="14"/>
  <c r="AG457" i="14"/>
  <c r="AP457" i="14"/>
  <c r="AQ457" i="14"/>
  <c r="AB458" i="14"/>
  <c r="AG458" i="14"/>
  <c r="AP458" i="14"/>
  <c r="AQ458" i="14"/>
  <c r="AB459" i="14"/>
  <c r="AG459" i="14"/>
  <c r="AP459" i="14"/>
  <c r="AQ459" i="14"/>
  <c r="AB460" i="14"/>
  <c r="AG460" i="14"/>
  <c r="AP460" i="14"/>
  <c r="AQ460" i="14"/>
  <c r="AX460" i="14" s="1"/>
  <c r="AB461" i="14"/>
  <c r="AG461" i="14"/>
  <c r="AP461" i="14"/>
  <c r="AQ461" i="14"/>
  <c r="AY461" i="14" s="1"/>
  <c r="AB462" i="14"/>
  <c r="AG462" i="14"/>
  <c r="AP462" i="14"/>
  <c r="AQ462" i="14"/>
  <c r="AB463" i="14"/>
  <c r="AG463" i="14"/>
  <c r="AP463" i="14"/>
  <c r="AQ463" i="14"/>
  <c r="AB464" i="14"/>
  <c r="AG464" i="14"/>
  <c r="AP464" i="14"/>
  <c r="AQ464" i="14"/>
  <c r="AY464" i="14" s="1"/>
  <c r="AB465" i="14"/>
  <c r="AG465" i="14"/>
  <c r="AP465" i="14"/>
  <c r="AQ465" i="14"/>
  <c r="AB466" i="14"/>
  <c r="AG466" i="14"/>
  <c r="AP466" i="14"/>
  <c r="AQ466" i="14"/>
  <c r="AB467" i="14"/>
  <c r="AG467" i="14"/>
  <c r="AP467" i="14"/>
  <c r="AQ467" i="14"/>
  <c r="AB468" i="14"/>
  <c r="AG468" i="14"/>
  <c r="AP468" i="14"/>
  <c r="AQ468" i="14"/>
  <c r="AB469" i="14"/>
  <c r="AG469" i="14"/>
  <c r="AP469" i="14"/>
  <c r="AQ469" i="14"/>
  <c r="AB470" i="14"/>
  <c r="AG470" i="14"/>
  <c r="AP470" i="14"/>
  <c r="AQ470" i="14"/>
  <c r="AX470" i="14" s="1"/>
  <c r="AB471" i="14"/>
  <c r="AG471" i="14"/>
  <c r="AP471" i="14"/>
  <c r="AQ471" i="14"/>
  <c r="AB472" i="14"/>
  <c r="AG472" i="14"/>
  <c r="AP472" i="14"/>
  <c r="AQ472" i="14"/>
  <c r="AB473" i="14"/>
  <c r="AG473" i="14"/>
  <c r="AP473" i="14"/>
  <c r="AQ473" i="14"/>
  <c r="AB474" i="14"/>
  <c r="AG474" i="14"/>
  <c r="AP474" i="14"/>
  <c r="AQ474" i="14"/>
  <c r="AB475" i="14"/>
  <c r="AG475" i="14"/>
  <c r="AP475" i="14"/>
  <c r="AQ475" i="14"/>
  <c r="AX475" i="14" s="1"/>
  <c r="AB476" i="14"/>
  <c r="AG476" i="14"/>
  <c r="AP476" i="14"/>
  <c r="AQ476" i="14"/>
  <c r="AB477" i="14"/>
  <c r="AG477" i="14"/>
  <c r="AP477" i="14"/>
  <c r="AQ477" i="14"/>
  <c r="AB478" i="14"/>
  <c r="AG478" i="14"/>
  <c r="AP478" i="14"/>
  <c r="AQ478" i="14"/>
  <c r="AB479" i="14"/>
  <c r="AG479" i="14"/>
  <c r="AP479" i="14"/>
  <c r="AQ479" i="14"/>
  <c r="AB480" i="14"/>
  <c r="AG480" i="14"/>
  <c r="AP480" i="14"/>
  <c r="AQ480" i="14"/>
  <c r="AB481" i="14"/>
  <c r="AG481" i="14"/>
  <c r="AP481" i="14"/>
  <c r="AQ481" i="14"/>
  <c r="AY481" i="14" s="1"/>
  <c r="AB482" i="14"/>
  <c r="AG482" i="14"/>
  <c r="AP482" i="14"/>
  <c r="AQ482" i="14"/>
  <c r="AB483" i="14"/>
  <c r="AG483" i="14"/>
  <c r="AP483" i="14"/>
  <c r="AQ483" i="14"/>
  <c r="AB484" i="14"/>
  <c r="AG484" i="14"/>
  <c r="AP484" i="14"/>
  <c r="AQ484" i="14"/>
  <c r="AB485" i="14"/>
  <c r="AG485" i="14"/>
  <c r="AP485" i="14"/>
  <c r="AQ485" i="14"/>
  <c r="AX485" i="14" s="1"/>
  <c r="AB486" i="14"/>
  <c r="AG486" i="14"/>
  <c r="AP486" i="14"/>
  <c r="AQ486" i="14"/>
  <c r="AB487" i="14"/>
  <c r="AG487" i="14"/>
  <c r="AP487" i="14"/>
  <c r="AQ487" i="14"/>
  <c r="AX487" i="14" s="1"/>
  <c r="AB488" i="14"/>
  <c r="AG488" i="14"/>
  <c r="AP488" i="14"/>
  <c r="AQ488" i="14"/>
  <c r="AB489" i="14"/>
  <c r="AG489" i="14"/>
  <c r="AP489" i="14"/>
  <c r="AQ489" i="14"/>
  <c r="AB490" i="14"/>
  <c r="AG490" i="14"/>
  <c r="AP490" i="14"/>
  <c r="AQ490" i="14"/>
  <c r="AX490" i="14" s="1"/>
  <c r="AB491" i="14"/>
  <c r="AG491" i="14"/>
  <c r="AP491" i="14"/>
  <c r="AQ491" i="14"/>
  <c r="AB492" i="14"/>
  <c r="AG492" i="14"/>
  <c r="AP492" i="14"/>
  <c r="AQ492" i="14"/>
  <c r="AB493" i="14"/>
  <c r="AG493" i="14"/>
  <c r="AP493" i="14"/>
  <c r="AQ493" i="14"/>
  <c r="AX493" i="14" s="1"/>
  <c r="AB494" i="14"/>
  <c r="AG494" i="14"/>
  <c r="AP494" i="14"/>
  <c r="AQ494" i="14"/>
  <c r="AB495" i="14"/>
  <c r="AG495" i="14"/>
  <c r="AP495" i="14"/>
  <c r="AQ495" i="14"/>
  <c r="AB496" i="14"/>
  <c r="AG496" i="14"/>
  <c r="AP496" i="14"/>
  <c r="AQ496" i="14"/>
  <c r="AY496" i="14" s="1"/>
  <c r="AB497" i="14"/>
  <c r="AG497" i="14"/>
  <c r="AP497" i="14"/>
  <c r="AQ497" i="14"/>
  <c r="AB498" i="14"/>
  <c r="AG498" i="14"/>
  <c r="AP498" i="14"/>
  <c r="AQ498" i="14"/>
  <c r="AB499" i="14"/>
  <c r="AG499" i="14"/>
  <c r="AP499" i="14"/>
  <c r="AQ499" i="14"/>
  <c r="AX499" i="14" s="1"/>
  <c r="AB500" i="14"/>
  <c r="AG500" i="14"/>
  <c r="AP500" i="14"/>
  <c r="AQ500" i="14"/>
  <c r="AY500" i="14" s="1"/>
  <c r="AB501" i="14"/>
  <c r="AG501" i="14"/>
  <c r="AP501" i="14"/>
  <c r="AQ501" i="14"/>
  <c r="AB502" i="14"/>
  <c r="AG502" i="14"/>
  <c r="AP502" i="14"/>
  <c r="AQ502" i="14"/>
  <c r="AX502" i="14" s="1"/>
  <c r="AB503" i="14"/>
  <c r="AG503" i="14"/>
  <c r="AP503" i="14"/>
  <c r="AQ503" i="14"/>
  <c r="AY503" i="14" s="1"/>
  <c r="AB504" i="14"/>
  <c r="AG504" i="14"/>
  <c r="AP504" i="14"/>
  <c r="AQ504" i="14"/>
  <c r="AB505" i="14"/>
  <c r="AG505" i="14"/>
  <c r="AP505" i="14"/>
  <c r="AQ505" i="14"/>
  <c r="AY505" i="14" s="1"/>
  <c r="AB506" i="14"/>
  <c r="AG506" i="14"/>
  <c r="AP506" i="14"/>
  <c r="AQ506" i="14"/>
  <c r="AX506" i="14" s="1"/>
  <c r="AB507" i="14"/>
  <c r="AG507" i="14"/>
  <c r="AP507" i="14"/>
  <c r="AQ507" i="14"/>
  <c r="AB508" i="14"/>
  <c r="AG508" i="14"/>
  <c r="AP508" i="14"/>
  <c r="AQ508" i="14"/>
  <c r="AY508" i="14" s="1"/>
  <c r="AB509" i="14"/>
  <c r="AG509" i="14"/>
  <c r="AP509" i="14"/>
  <c r="AQ509" i="14"/>
  <c r="AY509" i="14" s="1"/>
  <c r="AB510" i="14"/>
  <c r="AG510" i="14"/>
  <c r="AP510" i="14"/>
  <c r="AQ510" i="14"/>
  <c r="AB511" i="14"/>
  <c r="AG511" i="14"/>
  <c r="AP511" i="14"/>
  <c r="AQ511" i="14"/>
  <c r="AY511" i="14" s="1"/>
  <c r="AB512" i="14"/>
  <c r="AG512" i="14"/>
  <c r="AP512" i="14"/>
  <c r="AQ512" i="14"/>
  <c r="AB513" i="14"/>
  <c r="AG513" i="14"/>
  <c r="AP513" i="14"/>
  <c r="AQ513" i="14"/>
  <c r="AB514" i="14"/>
  <c r="AG514" i="14"/>
  <c r="AP514" i="14"/>
  <c r="AQ514" i="14"/>
  <c r="AB515" i="14"/>
  <c r="AG515" i="14"/>
  <c r="AP515" i="14"/>
  <c r="AQ515" i="14"/>
  <c r="AB516" i="14"/>
  <c r="AG516" i="14"/>
  <c r="AP516" i="14"/>
  <c r="AQ516" i="14"/>
  <c r="AB517" i="14"/>
  <c r="AG517" i="14"/>
  <c r="AP517" i="14"/>
  <c r="AQ517" i="14"/>
  <c r="AY517" i="14" s="1"/>
  <c r="AB518" i="14"/>
  <c r="AG518" i="14"/>
  <c r="AP518" i="14"/>
  <c r="AQ518" i="14"/>
  <c r="AX518" i="14" s="1"/>
  <c r="AB519" i="14"/>
  <c r="AG519" i="14"/>
  <c r="AP519" i="14"/>
  <c r="AQ519" i="14"/>
  <c r="AB520" i="14"/>
  <c r="AG520" i="14"/>
  <c r="AP520" i="14"/>
  <c r="AQ520" i="14"/>
  <c r="AX520" i="14" s="1"/>
  <c r="AB521" i="14"/>
  <c r="AG521" i="14"/>
  <c r="AP521" i="14"/>
  <c r="AQ521" i="14"/>
  <c r="AB522" i="14"/>
  <c r="AG522" i="14"/>
  <c r="AP522" i="14"/>
  <c r="AQ522" i="14"/>
  <c r="AB523" i="14"/>
  <c r="AG523" i="14"/>
  <c r="AP523" i="14"/>
  <c r="AQ523" i="14"/>
  <c r="AY523" i="14" s="1"/>
  <c r="AB524" i="14"/>
  <c r="AG524" i="14"/>
  <c r="AP524" i="14"/>
  <c r="AQ524" i="14"/>
  <c r="AB525" i="14"/>
  <c r="AG525" i="14"/>
  <c r="AP525" i="14"/>
  <c r="AQ525" i="14"/>
  <c r="AX525" i="14" s="1"/>
  <c r="AB526" i="14"/>
  <c r="AG526" i="14"/>
  <c r="AP526" i="14"/>
  <c r="AQ526" i="14"/>
  <c r="AX526" i="14" s="1"/>
  <c r="AB527" i="14"/>
  <c r="AG527" i="14"/>
  <c r="AP527" i="14"/>
  <c r="AQ527" i="14"/>
  <c r="AY527" i="14" s="1"/>
  <c r="AB528" i="14"/>
  <c r="AG528" i="14"/>
  <c r="AP528" i="14"/>
  <c r="AQ528" i="14"/>
  <c r="AB529" i="14"/>
  <c r="AG529" i="14"/>
  <c r="AP529" i="14"/>
  <c r="AQ529" i="14"/>
  <c r="AX529" i="14" s="1"/>
  <c r="AB530" i="14"/>
  <c r="AG530" i="14"/>
  <c r="AP530" i="14"/>
  <c r="AQ530" i="14"/>
  <c r="AB531" i="14"/>
  <c r="AG531" i="14"/>
  <c r="AP531" i="14"/>
  <c r="AQ531" i="14"/>
  <c r="AX531" i="14" s="1"/>
  <c r="AB532" i="14"/>
  <c r="AG532" i="14"/>
  <c r="AP532" i="14"/>
  <c r="AQ532" i="14"/>
  <c r="AY532" i="14" s="1"/>
  <c r="AB533" i="14"/>
  <c r="AG533" i="14"/>
  <c r="AP533" i="14"/>
  <c r="AQ533" i="14"/>
  <c r="AX533" i="14" s="1"/>
  <c r="AB534" i="14"/>
  <c r="AG534" i="14"/>
  <c r="AP534" i="14"/>
  <c r="AQ534" i="14"/>
  <c r="AX534" i="14" s="1"/>
  <c r="AB535" i="14"/>
  <c r="AG535" i="14"/>
  <c r="AP535" i="14"/>
  <c r="AQ535" i="14"/>
  <c r="AX535" i="14" s="1"/>
  <c r="AB536" i="14"/>
  <c r="AG536" i="14"/>
  <c r="AP536" i="14"/>
  <c r="AQ536" i="14"/>
  <c r="AX536" i="14" s="1"/>
  <c r="AB537" i="14"/>
  <c r="AG537" i="14"/>
  <c r="AP537" i="14"/>
  <c r="AQ537" i="14"/>
  <c r="AX537" i="14" s="1"/>
  <c r="AB538" i="14"/>
  <c r="AG538" i="14"/>
  <c r="AP538" i="14"/>
  <c r="AQ538" i="14"/>
  <c r="AB539" i="14"/>
  <c r="AG539" i="14"/>
  <c r="AP539" i="14"/>
  <c r="AQ539" i="14"/>
  <c r="AY539" i="14" s="1"/>
  <c r="AB540" i="14"/>
  <c r="AG540" i="14"/>
  <c r="AP540" i="14"/>
  <c r="AQ540" i="14"/>
  <c r="AB541" i="14"/>
  <c r="AG541" i="14"/>
  <c r="AP541" i="14"/>
  <c r="AQ541" i="14"/>
  <c r="AB542" i="14"/>
  <c r="AG542" i="14"/>
  <c r="AP542" i="14"/>
  <c r="AQ542" i="14"/>
  <c r="AX542" i="14" s="1"/>
  <c r="AB543" i="14"/>
  <c r="AG543" i="14"/>
  <c r="AP543" i="14"/>
  <c r="AQ543" i="14"/>
  <c r="AX543" i="14" s="1"/>
  <c r="AB544" i="14"/>
  <c r="AG544" i="14"/>
  <c r="AP544" i="14"/>
  <c r="AQ544" i="14"/>
  <c r="AY544" i="14" s="1"/>
  <c r="AB545" i="14"/>
  <c r="AG545" i="14"/>
  <c r="AP545" i="14"/>
  <c r="AQ545" i="14"/>
  <c r="AB546" i="14"/>
  <c r="AG546" i="14"/>
  <c r="AP546" i="14"/>
  <c r="AQ546" i="14"/>
  <c r="AB547" i="14"/>
  <c r="AG547" i="14"/>
  <c r="AP547" i="14"/>
  <c r="AQ547" i="14"/>
  <c r="AX547" i="14" s="1"/>
  <c r="AB548" i="14"/>
  <c r="AG548" i="14"/>
  <c r="AP548" i="14"/>
  <c r="AQ548" i="14"/>
  <c r="AB549" i="14"/>
  <c r="AG549" i="14"/>
  <c r="AP549" i="14"/>
  <c r="AQ549" i="14"/>
  <c r="AB550" i="14"/>
  <c r="AG550" i="14"/>
  <c r="AP550" i="14"/>
  <c r="AQ550" i="14"/>
  <c r="AB551" i="14"/>
  <c r="AG551" i="14"/>
  <c r="AP551" i="14"/>
  <c r="AQ551" i="14"/>
  <c r="AY551" i="14" s="1"/>
  <c r="AB552" i="14"/>
  <c r="AG552" i="14"/>
  <c r="AP552" i="14"/>
  <c r="AQ552" i="14"/>
  <c r="AX552" i="14" s="1"/>
  <c r="AB553" i="14"/>
  <c r="AG553" i="14"/>
  <c r="AP553" i="14"/>
  <c r="AQ553" i="14"/>
  <c r="AY553" i="14" s="1"/>
  <c r="AB554" i="14"/>
  <c r="AG554" i="14"/>
  <c r="AP554" i="14"/>
  <c r="AQ554" i="14"/>
  <c r="AX554" i="14" s="1"/>
  <c r="AB555" i="14"/>
  <c r="AG555" i="14"/>
  <c r="AP555" i="14"/>
  <c r="AQ555" i="14"/>
  <c r="AX555" i="14" s="1"/>
  <c r="AB556" i="14"/>
  <c r="AG556" i="14"/>
  <c r="AP556" i="14"/>
  <c r="AQ556" i="14"/>
  <c r="AY556" i="14" s="1"/>
  <c r="AB557" i="14"/>
  <c r="AG557" i="14"/>
  <c r="AP557" i="14"/>
  <c r="AQ557" i="14"/>
  <c r="AY557" i="14" s="1"/>
  <c r="AB558" i="14"/>
  <c r="AG558" i="14"/>
  <c r="AP558" i="14"/>
  <c r="AQ558" i="14"/>
  <c r="AB559" i="14"/>
  <c r="AG559" i="14"/>
  <c r="AP559" i="14"/>
  <c r="AQ559" i="14"/>
  <c r="AX559" i="14" s="1"/>
  <c r="AB560" i="14"/>
  <c r="AG560" i="14"/>
  <c r="AP560" i="14"/>
  <c r="AQ560" i="14"/>
  <c r="AY560" i="14" s="1"/>
  <c r="AB561" i="14"/>
  <c r="AG561" i="14"/>
  <c r="AP561" i="14"/>
  <c r="AQ561" i="14"/>
  <c r="AX561" i="14" s="1"/>
  <c r="AB562" i="14"/>
  <c r="AG562" i="14"/>
  <c r="AP562" i="14"/>
  <c r="AQ562" i="14"/>
  <c r="AX562" i="14" s="1"/>
  <c r="AB563" i="14"/>
  <c r="AG563" i="14"/>
  <c r="AP563" i="14"/>
  <c r="AQ563" i="14"/>
  <c r="AX563" i="14" s="1"/>
  <c r="AB564" i="14"/>
  <c r="AG564" i="14"/>
  <c r="AP564" i="14"/>
  <c r="AQ564" i="14"/>
  <c r="AB565" i="14"/>
  <c r="AG565" i="14"/>
  <c r="AP565" i="14"/>
  <c r="AQ565" i="14"/>
  <c r="AX565" i="14" s="1"/>
  <c r="AB566" i="14"/>
  <c r="AG566" i="14"/>
  <c r="AP566" i="14"/>
  <c r="AQ566" i="14"/>
  <c r="AX566" i="14" s="1"/>
  <c r="AB567" i="14"/>
  <c r="AG567" i="14"/>
  <c r="AP567" i="14"/>
  <c r="AQ567" i="14"/>
  <c r="AX567" i="14" s="1"/>
  <c r="AB568" i="14"/>
  <c r="AG568" i="14"/>
  <c r="AP568" i="14"/>
  <c r="AQ568" i="14"/>
  <c r="AB569" i="14"/>
  <c r="AG569" i="14"/>
  <c r="AP569" i="14"/>
  <c r="AQ569" i="14"/>
  <c r="AY569" i="14" s="1"/>
  <c r="AB570" i="14"/>
  <c r="AG570" i="14"/>
  <c r="AP570" i="14"/>
  <c r="AQ570" i="14"/>
  <c r="AB571" i="14"/>
  <c r="AG571" i="14"/>
  <c r="AP571" i="14"/>
  <c r="AQ571" i="14"/>
  <c r="AB572" i="14"/>
  <c r="AG572" i="14"/>
  <c r="AP572" i="14"/>
  <c r="AQ572" i="14"/>
  <c r="AX572" i="14" s="1"/>
  <c r="AB573" i="14"/>
  <c r="AG573" i="14"/>
  <c r="AP573" i="14"/>
  <c r="AQ573" i="14"/>
  <c r="AB574" i="14"/>
  <c r="AG574" i="14"/>
  <c r="AP574" i="14"/>
  <c r="AQ574" i="14"/>
  <c r="AY574" i="14" s="1"/>
  <c r="AB575" i="14"/>
  <c r="AG575" i="14"/>
  <c r="AP575" i="14"/>
  <c r="AQ575" i="14"/>
  <c r="AB576" i="14"/>
  <c r="AG576" i="14"/>
  <c r="AP576" i="14"/>
  <c r="AQ576" i="14"/>
  <c r="AB577" i="14"/>
  <c r="AG577" i="14"/>
  <c r="AP577" i="14"/>
  <c r="AQ577" i="14"/>
  <c r="AY577" i="14" s="1"/>
  <c r="AB578" i="14"/>
  <c r="AG578" i="14"/>
  <c r="AP578" i="14"/>
  <c r="AQ578" i="14"/>
  <c r="AX578" i="14" s="1"/>
  <c r="AB579" i="14"/>
  <c r="AG579" i="14"/>
  <c r="AP579" i="14"/>
  <c r="AQ579" i="14"/>
  <c r="AX579" i="14" s="1"/>
  <c r="AB580" i="14"/>
  <c r="AG580" i="14"/>
  <c r="AP580" i="14"/>
  <c r="AQ580" i="14"/>
  <c r="AX580" i="14" s="1"/>
  <c r="AB581" i="14"/>
  <c r="AG581" i="14"/>
  <c r="AP581" i="14"/>
  <c r="AQ581" i="14"/>
  <c r="AY581" i="14" s="1"/>
  <c r="AB582" i="14"/>
  <c r="AG582" i="14"/>
  <c r="AP582" i="14"/>
  <c r="AQ582" i="14"/>
  <c r="AX582" i="14" s="1"/>
  <c r="AB583" i="14"/>
  <c r="AG583" i="14"/>
  <c r="AP583" i="14"/>
  <c r="AQ583" i="14"/>
  <c r="AX583" i="14" s="1"/>
  <c r="AB584" i="14"/>
  <c r="AG584" i="14"/>
  <c r="AP584" i="14"/>
  <c r="AQ584" i="14"/>
  <c r="AB585" i="14"/>
  <c r="AG585" i="14"/>
  <c r="AP585" i="14"/>
  <c r="AQ585" i="14"/>
  <c r="AX585" i="14" s="1"/>
  <c r="AB586" i="14"/>
  <c r="AG586" i="14"/>
  <c r="AP586" i="14"/>
  <c r="AQ586" i="14"/>
  <c r="AB587" i="14"/>
  <c r="AG587" i="14"/>
  <c r="AP587" i="14"/>
  <c r="AQ587" i="14"/>
  <c r="AX587" i="14" s="1"/>
  <c r="AB588" i="14"/>
  <c r="AG588" i="14"/>
  <c r="AP588" i="14"/>
  <c r="AQ588" i="14"/>
  <c r="AX588" i="14" s="1"/>
  <c r="AB589" i="14"/>
  <c r="AG589" i="14"/>
  <c r="AP589" i="14"/>
  <c r="AQ589" i="14"/>
  <c r="AB590" i="14"/>
  <c r="AG590" i="14"/>
  <c r="AP590" i="14"/>
  <c r="AQ590" i="14"/>
  <c r="AX590" i="14" s="1"/>
  <c r="AB591" i="14"/>
  <c r="AG591" i="14"/>
  <c r="AP591" i="14"/>
  <c r="AQ591" i="14"/>
  <c r="AX591" i="14" s="1"/>
  <c r="AB592" i="14"/>
  <c r="AG592" i="14"/>
  <c r="AP592" i="14"/>
  <c r="AQ592" i="14"/>
  <c r="AX592" i="14" s="1"/>
  <c r="AB593" i="14"/>
  <c r="AG593" i="14"/>
  <c r="AP593" i="14"/>
  <c r="AQ593" i="14"/>
  <c r="AB594" i="14"/>
  <c r="AG594" i="14"/>
  <c r="AP594" i="14"/>
  <c r="AQ594" i="14"/>
  <c r="AB595" i="14"/>
  <c r="AG595" i="14"/>
  <c r="AP595" i="14"/>
  <c r="AQ595" i="14"/>
  <c r="AY595" i="14" s="1"/>
  <c r="AB596" i="14"/>
  <c r="AG596" i="14"/>
  <c r="AP596" i="14"/>
  <c r="AQ596" i="14"/>
  <c r="AX596" i="14" s="1"/>
  <c r="AB597" i="14"/>
  <c r="AG597" i="14"/>
  <c r="AP597" i="14"/>
  <c r="AQ597" i="14"/>
  <c r="AX597" i="14" s="1"/>
  <c r="AB598" i="14"/>
  <c r="AG598" i="14"/>
  <c r="AP598" i="14"/>
  <c r="AQ598" i="14"/>
  <c r="AB599" i="14"/>
  <c r="AG599" i="14"/>
  <c r="AP599" i="14"/>
  <c r="AQ599" i="14"/>
  <c r="AB600" i="14"/>
  <c r="AG600" i="14"/>
  <c r="AP600" i="14"/>
  <c r="AQ600" i="14"/>
  <c r="AB601" i="14"/>
  <c r="AG601" i="14"/>
  <c r="AP601" i="14"/>
  <c r="AQ601" i="14"/>
  <c r="AX601" i="14" s="1"/>
  <c r="AB602" i="14"/>
  <c r="AG602" i="14"/>
  <c r="AP602" i="14"/>
  <c r="AQ602" i="14"/>
  <c r="AY602" i="14" s="1"/>
  <c r="AB603" i="14"/>
  <c r="AG603" i="14"/>
  <c r="AP603" i="14"/>
  <c r="AQ603" i="14"/>
  <c r="AB604" i="14"/>
  <c r="AG604" i="14"/>
  <c r="AP604" i="14"/>
  <c r="AQ604" i="14"/>
  <c r="AY604" i="14" s="1"/>
  <c r="AB605" i="14"/>
  <c r="AG605" i="14"/>
  <c r="AP605" i="14"/>
  <c r="AQ605" i="14"/>
  <c r="AY605" i="14" s="1"/>
  <c r="AB606" i="14"/>
  <c r="AG606" i="14"/>
  <c r="AP606" i="14"/>
  <c r="AQ606" i="14"/>
  <c r="AB607" i="14"/>
  <c r="AG607" i="14"/>
  <c r="AP607" i="14"/>
  <c r="AQ607" i="14"/>
  <c r="AX607" i="14" s="1"/>
  <c r="AB608" i="14"/>
  <c r="AG608" i="14"/>
  <c r="AP608" i="14"/>
  <c r="AQ608" i="14"/>
  <c r="AX608" i="14" s="1"/>
  <c r="AB609" i="14"/>
  <c r="AG609" i="14"/>
  <c r="AP609" i="14"/>
  <c r="AQ609" i="14"/>
  <c r="AX609" i="14" s="1"/>
  <c r="AB610" i="14"/>
  <c r="AG610" i="14"/>
  <c r="AP610" i="14"/>
  <c r="AQ610" i="14"/>
  <c r="AY610" i="14" s="1"/>
  <c r="AB611" i="14"/>
  <c r="AG611" i="14"/>
  <c r="AP611" i="14"/>
  <c r="AQ611" i="14"/>
  <c r="AB612" i="14"/>
  <c r="AG612" i="14"/>
  <c r="AP612" i="14"/>
  <c r="AQ612" i="14"/>
  <c r="AX612" i="14" s="1"/>
  <c r="AB613" i="14"/>
  <c r="AG613" i="14"/>
  <c r="AP613" i="14"/>
  <c r="AQ613" i="14"/>
  <c r="AX613" i="14" s="1"/>
  <c r="AB614" i="14"/>
  <c r="AG614" i="14"/>
  <c r="AP614" i="14"/>
  <c r="AQ614" i="14"/>
  <c r="AY614" i="14" s="1"/>
  <c r="AB615" i="14"/>
  <c r="AG615" i="14"/>
  <c r="AP615" i="14"/>
  <c r="AQ615" i="14"/>
  <c r="AX615" i="14" s="1"/>
  <c r="AB616" i="14"/>
  <c r="AG616" i="14"/>
  <c r="AP616" i="14"/>
  <c r="AQ616" i="14"/>
  <c r="AX616" i="14" s="1"/>
  <c r="AB617" i="14"/>
  <c r="AG617" i="14"/>
  <c r="AP617" i="14"/>
  <c r="AQ617" i="14"/>
  <c r="AB618" i="14"/>
  <c r="AG618" i="14"/>
  <c r="AP618" i="14"/>
  <c r="AQ618" i="14"/>
  <c r="AB619" i="14"/>
  <c r="AG619" i="14"/>
  <c r="AP619" i="14"/>
  <c r="AQ619" i="14"/>
  <c r="AX619" i="14" s="1"/>
  <c r="AB620" i="14"/>
  <c r="AG620" i="14"/>
  <c r="AP620" i="14"/>
  <c r="AQ620" i="14"/>
  <c r="AY620" i="14" s="1"/>
  <c r="AB621" i="14"/>
  <c r="AG621" i="14"/>
  <c r="AP621" i="14"/>
  <c r="AQ621" i="14"/>
  <c r="AX621" i="14" s="1"/>
  <c r="AB622" i="14"/>
  <c r="AG622" i="14"/>
  <c r="AP622" i="14"/>
  <c r="AQ622" i="14"/>
  <c r="AB623" i="14"/>
  <c r="AG623" i="14"/>
  <c r="AP623" i="14"/>
  <c r="AQ623" i="14"/>
  <c r="AX623" i="14" s="1"/>
  <c r="AB624" i="14"/>
  <c r="AG624" i="14"/>
  <c r="AP624" i="14"/>
  <c r="AQ624" i="14"/>
  <c r="AB625" i="14"/>
  <c r="AG625" i="14"/>
  <c r="AP625" i="14"/>
  <c r="AQ625" i="14"/>
  <c r="AX625" i="14" s="1"/>
  <c r="AB626" i="14"/>
  <c r="AG626" i="14"/>
  <c r="AP626" i="14"/>
  <c r="AQ626" i="14"/>
  <c r="AX626" i="14" s="1"/>
  <c r="AB627" i="14"/>
  <c r="AG627" i="14"/>
  <c r="AP627" i="14"/>
  <c r="AQ627" i="14"/>
  <c r="AB628" i="14"/>
  <c r="AG628" i="14"/>
  <c r="AP628" i="14"/>
  <c r="AQ628" i="14"/>
  <c r="AX628" i="14" s="1"/>
  <c r="AB629" i="14"/>
  <c r="AG629" i="14"/>
  <c r="AP629" i="14"/>
  <c r="AQ629" i="14"/>
  <c r="AY629" i="14" s="1"/>
  <c r="AB630" i="14"/>
  <c r="AG630" i="14"/>
  <c r="AP630" i="14"/>
  <c r="AQ630" i="14"/>
  <c r="AX630" i="14" s="1"/>
  <c r="AB631" i="14"/>
  <c r="AG631" i="14"/>
  <c r="AP631" i="14"/>
  <c r="AQ631" i="14"/>
  <c r="AX631" i="14" s="1"/>
  <c r="AB632" i="14"/>
  <c r="AG632" i="14"/>
  <c r="AP632" i="14"/>
  <c r="AQ632" i="14"/>
  <c r="AX632" i="14" s="1"/>
  <c r="AB633" i="14"/>
  <c r="AG633" i="14"/>
  <c r="AP633" i="14"/>
  <c r="AQ633" i="14"/>
  <c r="AX633" i="14" s="1"/>
  <c r="AB634" i="14"/>
  <c r="AG634" i="14"/>
  <c r="AP634" i="14"/>
  <c r="AQ634" i="14"/>
  <c r="AB635" i="14"/>
  <c r="AG635" i="14"/>
  <c r="AP635" i="14"/>
  <c r="AQ635" i="14"/>
  <c r="AB636" i="14"/>
  <c r="AG636" i="14"/>
  <c r="AP636" i="14"/>
  <c r="AQ636" i="14"/>
  <c r="AX636" i="14" s="1"/>
  <c r="AB637" i="14"/>
  <c r="AG637" i="14"/>
  <c r="AP637" i="14"/>
  <c r="AQ637" i="14"/>
  <c r="AX637" i="14" s="1"/>
  <c r="AB638" i="14"/>
  <c r="AG638" i="14"/>
  <c r="AP638" i="14"/>
  <c r="AQ638" i="14"/>
  <c r="AX638" i="14" s="1"/>
  <c r="AB639" i="14"/>
  <c r="AG639" i="14"/>
  <c r="AP639" i="14"/>
  <c r="AQ639" i="14"/>
  <c r="AX639" i="14" s="1"/>
  <c r="AB640" i="14"/>
  <c r="AG640" i="14"/>
  <c r="AP640" i="14"/>
  <c r="AQ640" i="14"/>
  <c r="AB641" i="14"/>
  <c r="AG641" i="14"/>
  <c r="AP641" i="14"/>
  <c r="AQ641" i="14"/>
  <c r="AB642" i="14"/>
  <c r="AG642" i="14"/>
  <c r="AP642" i="14"/>
  <c r="AQ642" i="14"/>
  <c r="AB643" i="14"/>
  <c r="AG643" i="14"/>
  <c r="AP643" i="14"/>
  <c r="AQ643" i="14"/>
  <c r="AY643" i="14" s="1"/>
  <c r="AB644" i="14"/>
  <c r="AG644" i="14"/>
  <c r="AP644" i="14"/>
  <c r="AQ644" i="14"/>
  <c r="AX644" i="14" s="1"/>
  <c r="AB645" i="14"/>
  <c r="AG645" i="14"/>
  <c r="AP645" i="14"/>
  <c r="AQ645" i="14"/>
  <c r="AX645" i="14" s="1"/>
  <c r="AB646" i="14"/>
  <c r="AG646" i="14"/>
  <c r="AP646" i="14"/>
  <c r="AQ646" i="14"/>
  <c r="AY646" i="14" s="1"/>
  <c r="AB647" i="14"/>
  <c r="AG647" i="14"/>
  <c r="AP647" i="14"/>
  <c r="AQ647" i="14"/>
  <c r="AY647" i="14" s="1"/>
  <c r="AB648" i="14"/>
  <c r="AG648" i="14"/>
  <c r="AP648" i="14"/>
  <c r="AQ648" i="14"/>
  <c r="AB649" i="14"/>
  <c r="AG649" i="14"/>
  <c r="AP649" i="14"/>
  <c r="AQ649" i="14"/>
  <c r="AB650" i="14"/>
  <c r="AG650" i="14"/>
  <c r="AP650" i="14"/>
  <c r="AQ650" i="14"/>
  <c r="AB651" i="14"/>
  <c r="AG651" i="14"/>
  <c r="AP651" i="14"/>
  <c r="AQ651" i="14"/>
  <c r="AX651" i="14" s="1"/>
  <c r="AB652" i="14"/>
  <c r="AG652" i="14"/>
  <c r="AP652" i="14"/>
  <c r="AQ652" i="14"/>
  <c r="AX652" i="14" s="1"/>
  <c r="AB653" i="14"/>
  <c r="AG653" i="14"/>
  <c r="AP653" i="14"/>
  <c r="AQ653" i="14"/>
  <c r="AX653" i="14" s="1"/>
  <c r="AB654" i="14"/>
  <c r="AG654" i="14"/>
  <c r="AP654" i="14"/>
  <c r="AQ654" i="14"/>
  <c r="AB655" i="14"/>
  <c r="AG655" i="14"/>
  <c r="AP655" i="14"/>
  <c r="AQ655" i="14"/>
  <c r="AX655" i="14" s="1"/>
  <c r="AB656" i="14"/>
  <c r="AG656" i="14"/>
  <c r="AP656" i="14"/>
  <c r="AQ656" i="14"/>
  <c r="AX656" i="14" s="1"/>
  <c r="AB657" i="14"/>
  <c r="AG657" i="14"/>
  <c r="AP657" i="14"/>
  <c r="AQ657" i="14"/>
  <c r="AX657" i="14" s="1"/>
  <c r="AB658" i="14"/>
  <c r="AG658" i="14"/>
  <c r="AP658" i="14"/>
  <c r="AQ658" i="14"/>
  <c r="AY658" i="14" s="1"/>
  <c r="AB659" i="14"/>
  <c r="AG659" i="14"/>
  <c r="AP659" i="14"/>
  <c r="AQ659" i="14"/>
  <c r="AB660" i="14"/>
  <c r="AG660" i="14"/>
  <c r="AP660" i="14"/>
  <c r="AQ660" i="14"/>
  <c r="AX660" i="14" s="1"/>
  <c r="AB661" i="14"/>
  <c r="AG661" i="14"/>
  <c r="AP661" i="14"/>
  <c r="AQ661" i="14"/>
  <c r="AX661" i="14" s="1"/>
  <c r="AB662" i="14"/>
  <c r="AG662" i="14"/>
  <c r="AP662" i="14"/>
  <c r="AQ662" i="14"/>
  <c r="AX662" i="14" s="1"/>
  <c r="AB663" i="14"/>
  <c r="AG663" i="14"/>
  <c r="AP663" i="14"/>
  <c r="AQ663" i="14"/>
  <c r="AX663" i="14" s="1"/>
  <c r="AB664" i="14"/>
  <c r="AG664" i="14"/>
  <c r="AP664" i="14"/>
  <c r="AQ664" i="14"/>
  <c r="AX664" i="14" s="1"/>
  <c r="AB665" i="14"/>
  <c r="AG665" i="14"/>
  <c r="AP665" i="14"/>
  <c r="AQ665" i="14"/>
  <c r="AY665" i="14" s="1"/>
  <c r="AB666" i="14"/>
  <c r="AG666" i="14"/>
  <c r="AP666" i="14"/>
  <c r="AQ666" i="14"/>
  <c r="AB667" i="14"/>
  <c r="AG667" i="14"/>
  <c r="AP667" i="14"/>
  <c r="AQ667" i="14"/>
  <c r="AY667" i="14" s="1"/>
  <c r="AB668" i="14"/>
  <c r="AG668" i="14"/>
  <c r="AP668" i="14"/>
  <c r="AQ668" i="14"/>
  <c r="AB669" i="14"/>
  <c r="AG669" i="14"/>
  <c r="AP669" i="14"/>
  <c r="AQ669" i="14"/>
  <c r="AX669" i="14" s="1"/>
  <c r="AB670" i="14"/>
  <c r="AG670" i="14"/>
  <c r="AP670" i="14"/>
  <c r="AQ670" i="14"/>
  <c r="AX670" i="14" s="1"/>
  <c r="AB671" i="14"/>
  <c r="AG671" i="14"/>
  <c r="AP671" i="14"/>
  <c r="AQ671" i="14"/>
  <c r="AB672" i="14"/>
  <c r="AG672" i="14"/>
  <c r="AP672" i="14"/>
  <c r="AQ672" i="14"/>
  <c r="AX672" i="14" s="1"/>
  <c r="AB673" i="14"/>
  <c r="AG673" i="14"/>
  <c r="AP673" i="14"/>
  <c r="AQ673" i="14"/>
  <c r="AX673" i="14" s="1"/>
  <c r="AB674" i="14"/>
  <c r="AG674" i="14"/>
  <c r="AP674" i="14"/>
  <c r="AQ674" i="14"/>
  <c r="AB675" i="14"/>
  <c r="AG675" i="14"/>
  <c r="AP675" i="14"/>
  <c r="AQ675" i="14"/>
  <c r="AX675" i="14" s="1"/>
  <c r="AB676" i="14"/>
  <c r="AG676" i="14"/>
  <c r="AP676" i="14"/>
  <c r="AQ676" i="14"/>
  <c r="AY676" i="14" s="1"/>
  <c r="AB677" i="14"/>
  <c r="AG677" i="14"/>
  <c r="AP677" i="14"/>
  <c r="AQ677" i="14"/>
  <c r="AX677" i="14" s="1"/>
  <c r="AB678" i="14"/>
  <c r="AG678" i="14"/>
  <c r="AP678" i="14"/>
  <c r="AQ678" i="14"/>
  <c r="AX678" i="14" s="1"/>
  <c r="AB679" i="14"/>
  <c r="AG679" i="14"/>
  <c r="AP679" i="14"/>
  <c r="AQ679" i="14"/>
  <c r="AX679" i="14" s="1"/>
  <c r="AB680" i="14"/>
  <c r="AG680" i="14"/>
  <c r="AP680" i="14"/>
  <c r="AQ680" i="14"/>
  <c r="AX680" i="14" s="1"/>
  <c r="AB681" i="14"/>
  <c r="AG681" i="14"/>
  <c r="AP681" i="14"/>
  <c r="AQ681" i="14"/>
  <c r="AB682" i="14"/>
  <c r="AG682" i="14"/>
  <c r="AP682" i="14"/>
  <c r="AQ682" i="14"/>
  <c r="AB683" i="14"/>
  <c r="AG683" i="14"/>
  <c r="AP683" i="14"/>
  <c r="AQ683" i="14"/>
  <c r="AY683" i="14" s="1"/>
  <c r="AB684" i="14"/>
  <c r="AG684" i="14"/>
  <c r="AP684" i="14"/>
  <c r="AQ684" i="14"/>
  <c r="AX684" i="14" s="1"/>
  <c r="AB685" i="14"/>
  <c r="AG685" i="14"/>
  <c r="AP685" i="14"/>
  <c r="AQ685" i="14"/>
  <c r="AX685" i="14" s="1"/>
  <c r="AB686" i="14"/>
  <c r="AG686" i="14"/>
  <c r="AP686" i="14"/>
  <c r="AQ686" i="14"/>
  <c r="AB687" i="14"/>
  <c r="AG687" i="14"/>
  <c r="AP687" i="14"/>
  <c r="AQ687" i="14"/>
  <c r="AX687" i="14" s="1"/>
  <c r="AB688" i="14"/>
  <c r="AG688" i="14"/>
  <c r="AP688" i="14"/>
  <c r="AQ688" i="14"/>
  <c r="AB689" i="14"/>
  <c r="AG689" i="14"/>
  <c r="AP689" i="14"/>
  <c r="AQ689" i="14"/>
  <c r="AY689" i="14" s="1"/>
  <c r="AB690" i="14"/>
  <c r="AG690" i="14"/>
  <c r="AP690" i="14"/>
  <c r="AQ690" i="14"/>
  <c r="AX690" i="14" s="1"/>
  <c r="AB691" i="14"/>
  <c r="AG691" i="14"/>
  <c r="AP691" i="14"/>
  <c r="AQ691" i="14"/>
  <c r="AX691" i="14" s="1"/>
  <c r="AB692" i="14"/>
  <c r="AG692" i="14"/>
  <c r="AP692" i="14"/>
  <c r="AQ692" i="14"/>
  <c r="AX692" i="14" s="1"/>
  <c r="AB693" i="14"/>
  <c r="AG693" i="14"/>
  <c r="AP693" i="14"/>
  <c r="AQ693" i="14"/>
  <c r="AX693" i="14" s="1"/>
  <c r="AB694" i="14"/>
  <c r="AG694" i="14"/>
  <c r="AP694" i="14"/>
  <c r="AQ694" i="14"/>
  <c r="AB695" i="14"/>
  <c r="AG695" i="14"/>
  <c r="AP695" i="14"/>
  <c r="AQ695" i="14"/>
  <c r="AY695" i="14" s="1"/>
  <c r="AB696" i="14"/>
  <c r="AG696" i="14"/>
  <c r="AP696" i="14"/>
  <c r="AQ696" i="14"/>
  <c r="AB697" i="14"/>
  <c r="AG697" i="14"/>
  <c r="AP697" i="14"/>
  <c r="AQ697" i="14"/>
  <c r="AY697" i="14" s="1"/>
  <c r="AB698" i="14"/>
  <c r="AG698" i="14"/>
  <c r="AP698" i="14"/>
  <c r="AQ698" i="14"/>
  <c r="AX698" i="14" s="1"/>
  <c r="AB699" i="14"/>
  <c r="AG699" i="14"/>
  <c r="AP699" i="14"/>
  <c r="AQ699" i="14"/>
  <c r="AX699" i="14" s="1"/>
  <c r="AB700" i="14"/>
  <c r="AG700" i="14"/>
  <c r="AP700" i="14"/>
  <c r="AQ700" i="14"/>
  <c r="AY700" i="14" s="1"/>
  <c r="AB701" i="14"/>
  <c r="AG701" i="14"/>
  <c r="AP701" i="14"/>
  <c r="AQ701" i="14"/>
  <c r="AY701" i="14" s="1"/>
  <c r="AB702" i="14"/>
  <c r="AG702" i="14"/>
  <c r="AP702" i="14"/>
  <c r="AQ702" i="14"/>
  <c r="AB703" i="14"/>
  <c r="AG703" i="14"/>
  <c r="AP703" i="14"/>
  <c r="AQ703" i="14"/>
  <c r="AX703" i="14" s="1"/>
  <c r="AB704" i="14"/>
  <c r="AG704" i="14"/>
  <c r="AP704" i="14"/>
  <c r="AQ704" i="14"/>
  <c r="AB705" i="14"/>
  <c r="AG705" i="14"/>
  <c r="AP705" i="14"/>
  <c r="AQ705" i="14"/>
  <c r="AX705" i="14" s="1"/>
  <c r="AB706" i="14"/>
  <c r="AG706" i="14"/>
  <c r="AP706" i="14"/>
  <c r="AQ706" i="14"/>
  <c r="AX706" i="14" s="1"/>
  <c r="AB707" i="14"/>
  <c r="AG707" i="14"/>
  <c r="AP707" i="14"/>
  <c r="AQ707" i="14"/>
  <c r="AX707" i="14" s="1"/>
  <c r="AB708" i="14"/>
  <c r="AG708" i="14"/>
  <c r="AP708" i="14"/>
  <c r="AQ708" i="14"/>
  <c r="AX708" i="14" s="1"/>
  <c r="AB709" i="14"/>
  <c r="AG709" i="14"/>
  <c r="AP709" i="14"/>
  <c r="AQ709" i="14"/>
  <c r="AX709" i="14" s="1"/>
  <c r="AB710" i="14"/>
  <c r="AG710" i="14"/>
  <c r="AP710" i="14"/>
  <c r="AQ710" i="14"/>
  <c r="AX710" i="14" s="1"/>
  <c r="AB711" i="14"/>
  <c r="AG711" i="14"/>
  <c r="AP711" i="14"/>
  <c r="AQ711" i="14"/>
  <c r="AB712" i="14"/>
  <c r="AG712" i="14"/>
  <c r="AP712" i="14"/>
  <c r="AQ712" i="14"/>
  <c r="AY712" i="14" s="1"/>
  <c r="AB713" i="14"/>
  <c r="AG713" i="14"/>
  <c r="AP713" i="14"/>
  <c r="AQ713" i="14"/>
  <c r="AB714" i="14"/>
  <c r="AG714" i="14"/>
  <c r="AP714" i="14"/>
  <c r="AQ714" i="14"/>
  <c r="AX714" i="14" s="1"/>
  <c r="AB715" i="14"/>
  <c r="AG715" i="14"/>
  <c r="AP715" i="14"/>
  <c r="AQ715" i="14"/>
  <c r="AB716" i="14"/>
  <c r="AG716" i="14"/>
  <c r="AP716" i="14"/>
  <c r="AQ716" i="14"/>
  <c r="AX716" i="14" s="1"/>
  <c r="AB717" i="14"/>
  <c r="AG717" i="14"/>
  <c r="AP717" i="14"/>
  <c r="AQ717" i="14"/>
  <c r="AX717" i="14" s="1"/>
  <c r="AB718" i="14"/>
  <c r="AG718" i="14"/>
  <c r="AP718" i="14"/>
  <c r="AQ718" i="14"/>
  <c r="AX718" i="14" s="1"/>
  <c r="AB719" i="14"/>
  <c r="AG719" i="14"/>
  <c r="AP719" i="14"/>
  <c r="AQ719" i="14"/>
  <c r="AB720" i="14"/>
  <c r="AG720" i="14"/>
  <c r="AP720" i="14"/>
  <c r="AQ720" i="14"/>
  <c r="AX720" i="14" s="1"/>
  <c r="AB721" i="14"/>
  <c r="AG721" i="14"/>
  <c r="AP721" i="14"/>
  <c r="AQ721" i="14"/>
  <c r="AB722" i="14"/>
  <c r="AG722" i="14"/>
  <c r="AP722" i="14"/>
  <c r="AQ722" i="14"/>
  <c r="AB723" i="14"/>
  <c r="AG723" i="14"/>
  <c r="AP723" i="14"/>
  <c r="AQ723" i="14"/>
  <c r="AB724" i="14"/>
  <c r="AG724" i="14"/>
  <c r="AP724" i="14"/>
  <c r="AQ724" i="14"/>
  <c r="AX724" i="14" s="1"/>
  <c r="AB725" i="14"/>
  <c r="AG725" i="14"/>
  <c r="AP725" i="14"/>
  <c r="AQ725" i="14"/>
  <c r="AB726" i="14"/>
  <c r="AG726" i="14"/>
  <c r="AP726" i="14"/>
  <c r="AQ726" i="14"/>
  <c r="AX726" i="14" s="1"/>
  <c r="AB727" i="14"/>
  <c r="AG727" i="14"/>
  <c r="AP727" i="14"/>
  <c r="AQ727" i="14"/>
  <c r="AB728" i="14"/>
  <c r="AG728" i="14"/>
  <c r="AP728" i="14"/>
  <c r="AQ728" i="14"/>
  <c r="AB729" i="14"/>
  <c r="AG729" i="14"/>
  <c r="AP729" i="14"/>
  <c r="AQ729" i="14"/>
  <c r="AX729" i="14" s="1"/>
  <c r="AB730" i="14"/>
  <c r="AG730" i="14"/>
  <c r="AP730" i="14"/>
  <c r="AQ730" i="14"/>
  <c r="AX730" i="14" s="1"/>
  <c r="AB731" i="14"/>
  <c r="AG731" i="14"/>
  <c r="AP731" i="14"/>
  <c r="AQ731" i="14"/>
  <c r="AX731" i="14" s="1"/>
  <c r="AB732" i="14"/>
  <c r="AG732" i="14"/>
  <c r="AP732" i="14"/>
  <c r="AQ732" i="14"/>
  <c r="AX732" i="14" s="1"/>
  <c r="AB733" i="14"/>
  <c r="AG733" i="14"/>
  <c r="AP733" i="14"/>
  <c r="AQ733" i="14"/>
  <c r="AB734" i="14"/>
  <c r="AG734" i="14"/>
  <c r="AP734" i="14"/>
  <c r="AQ734" i="14"/>
  <c r="AX734" i="14" s="1"/>
  <c r="AB735" i="14"/>
  <c r="AG735" i="14"/>
  <c r="AP735" i="14"/>
  <c r="AQ735" i="14"/>
  <c r="AX735" i="14" s="1"/>
  <c r="AB736" i="14"/>
  <c r="AG736" i="14"/>
  <c r="AP736" i="14"/>
  <c r="AQ736" i="14"/>
  <c r="AX736" i="14" s="1"/>
  <c r="AB737" i="14"/>
  <c r="AG737" i="14"/>
  <c r="AP737" i="14"/>
  <c r="AQ737" i="14"/>
  <c r="AX737" i="14" s="1"/>
  <c r="AB738" i="14"/>
  <c r="AG738" i="14"/>
  <c r="AP738" i="14"/>
  <c r="AQ738" i="14"/>
  <c r="AX738" i="14" s="1"/>
  <c r="AB739" i="14"/>
  <c r="AG739" i="14"/>
  <c r="AP739" i="14"/>
  <c r="AQ739" i="14"/>
  <c r="AB740" i="14"/>
  <c r="AG740" i="14"/>
  <c r="AP740" i="14"/>
  <c r="AQ740" i="14"/>
  <c r="AX740" i="14" s="1"/>
  <c r="AB741" i="14"/>
  <c r="AG741" i="14"/>
  <c r="AP741" i="14"/>
  <c r="AQ741" i="14"/>
  <c r="AB742" i="14"/>
  <c r="AG742" i="14"/>
  <c r="AP742" i="14"/>
  <c r="AQ742" i="14"/>
  <c r="AX742" i="14" s="1"/>
  <c r="AB743" i="14"/>
  <c r="AG743" i="14"/>
  <c r="AP743" i="14"/>
  <c r="AQ743" i="14"/>
  <c r="AB744" i="14"/>
  <c r="AG744" i="14"/>
  <c r="AP744" i="14"/>
  <c r="AQ744" i="14"/>
  <c r="AX744" i="14" s="1"/>
  <c r="AB745" i="14"/>
  <c r="AG745" i="14"/>
  <c r="AP745" i="14"/>
  <c r="AQ745" i="14"/>
  <c r="AB746" i="14"/>
  <c r="AG746" i="14"/>
  <c r="AP746" i="14"/>
  <c r="AQ746" i="14"/>
  <c r="AX746" i="14" s="1"/>
  <c r="AB747" i="14"/>
  <c r="AG747" i="14"/>
  <c r="AP747" i="14"/>
  <c r="AQ747" i="14"/>
  <c r="AX747" i="14" s="1"/>
  <c r="AB748" i="14"/>
  <c r="AG748" i="14"/>
  <c r="AP748" i="14"/>
  <c r="AQ748" i="14"/>
  <c r="AX748" i="14" s="1"/>
  <c r="AB749" i="14"/>
  <c r="AG749" i="14"/>
  <c r="AP749" i="14"/>
  <c r="AQ749" i="14"/>
  <c r="AB750" i="14"/>
  <c r="AG750" i="14"/>
  <c r="AP750" i="14"/>
  <c r="AQ750" i="14"/>
  <c r="AB751" i="14"/>
  <c r="AG751" i="14"/>
  <c r="AP751" i="14"/>
  <c r="AQ751" i="14"/>
  <c r="AB752" i="14"/>
  <c r="AG752" i="14"/>
  <c r="AP752" i="14"/>
  <c r="AQ752" i="14"/>
  <c r="AX752" i="14" s="1"/>
  <c r="AB753" i="14"/>
  <c r="AG753" i="14"/>
  <c r="AP753" i="14"/>
  <c r="AQ753" i="14"/>
  <c r="AX753" i="14" s="1"/>
  <c r="AB754" i="14"/>
  <c r="AG754" i="14"/>
  <c r="AP754" i="14"/>
  <c r="AQ754" i="14"/>
  <c r="AX754" i="14" s="1"/>
  <c r="AB755" i="14"/>
  <c r="AG755" i="14"/>
  <c r="AP755" i="14"/>
  <c r="AQ755" i="14"/>
  <c r="AB756" i="14"/>
  <c r="AG756" i="14"/>
  <c r="AP756" i="14"/>
  <c r="AQ756" i="14"/>
  <c r="AX756" i="14" s="1"/>
  <c r="AB757" i="14"/>
  <c r="AG757" i="14"/>
  <c r="AP757" i="14"/>
  <c r="AQ757" i="14"/>
  <c r="AX757" i="14" s="1"/>
  <c r="AB758" i="14"/>
  <c r="AG758" i="14"/>
  <c r="AP758" i="14"/>
  <c r="AQ758" i="14"/>
  <c r="AX758" i="14" s="1"/>
  <c r="AB759" i="14"/>
  <c r="AG759" i="14"/>
  <c r="AP759" i="14"/>
  <c r="AQ759" i="14"/>
  <c r="AX759" i="14" s="1"/>
  <c r="AB760" i="14"/>
  <c r="AG760" i="14"/>
  <c r="AP760" i="14"/>
  <c r="AQ760" i="14"/>
  <c r="AX760" i="14" s="1"/>
  <c r="AB761" i="14"/>
  <c r="AG761" i="14"/>
  <c r="AP761" i="14"/>
  <c r="AQ761" i="14"/>
  <c r="AB762" i="14"/>
  <c r="AG762" i="14"/>
  <c r="AP762" i="14"/>
  <c r="AQ762" i="14"/>
  <c r="AX762" i="14" s="1"/>
  <c r="AB763" i="14"/>
  <c r="AG763" i="14"/>
  <c r="AP763" i="14"/>
  <c r="AQ763" i="14"/>
  <c r="AB764" i="14"/>
  <c r="AG764" i="14"/>
  <c r="AP764" i="14"/>
  <c r="AQ764" i="14"/>
  <c r="AX764" i="14" s="1"/>
  <c r="AB765" i="14"/>
  <c r="AG765" i="14"/>
  <c r="AP765" i="14"/>
  <c r="AQ765" i="14"/>
  <c r="AX765" i="14" s="1"/>
  <c r="AB766" i="14"/>
  <c r="AG766" i="14"/>
  <c r="AP766" i="14"/>
  <c r="AQ766" i="14"/>
  <c r="AX766" i="14" s="1"/>
  <c r="AB767" i="14"/>
  <c r="AG767" i="14"/>
  <c r="AP767" i="14"/>
  <c r="AQ767" i="14"/>
  <c r="AB768" i="14"/>
  <c r="AG768" i="14"/>
  <c r="AP768" i="14"/>
  <c r="AQ768" i="14"/>
  <c r="AB769" i="14"/>
  <c r="AG769" i="14"/>
  <c r="AP769" i="14"/>
  <c r="AQ769" i="14"/>
  <c r="AB770" i="14"/>
  <c r="AG770" i="14"/>
  <c r="AP770" i="14"/>
  <c r="AQ770" i="14"/>
  <c r="AX770" i="14" s="1"/>
  <c r="AB771" i="14"/>
  <c r="AG771" i="14"/>
  <c r="AP771" i="14"/>
  <c r="AQ771" i="14"/>
  <c r="AX771" i="14" s="1"/>
  <c r="AB772" i="14"/>
  <c r="AG772" i="14"/>
  <c r="AP772" i="14"/>
  <c r="AQ772" i="14"/>
  <c r="AX772" i="14" s="1"/>
  <c r="AB773" i="14"/>
  <c r="AG773" i="14"/>
  <c r="AP773" i="14"/>
  <c r="AQ773" i="14"/>
  <c r="AB774" i="14"/>
  <c r="AG774" i="14"/>
  <c r="AP774" i="14"/>
  <c r="AQ774" i="14"/>
  <c r="AB775" i="14"/>
  <c r="AG775" i="14"/>
  <c r="AP775" i="14"/>
  <c r="AQ775" i="14"/>
  <c r="AX775" i="14" s="1"/>
  <c r="AB776" i="14"/>
  <c r="AG776" i="14"/>
  <c r="AP776" i="14"/>
  <c r="AQ776" i="14"/>
  <c r="AB777" i="14"/>
  <c r="AG777" i="14"/>
  <c r="AP777" i="14"/>
  <c r="AQ777" i="14"/>
  <c r="AX777" i="14" s="1"/>
  <c r="AB778" i="14"/>
  <c r="AG778" i="14"/>
  <c r="AP778" i="14"/>
  <c r="AQ778" i="14"/>
  <c r="AX778" i="14" s="1"/>
  <c r="AB779" i="14"/>
  <c r="AG779" i="14"/>
  <c r="AP779" i="14"/>
  <c r="AQ779" i="14"/>
  <c r="AB780" i="14"/>
  <c r="AG780" i="14"/>
  <c r="AP780" i="14"/>
  <c r="AQ780" i="14"/>
  <c r="AB781" i="14"/>
  <c r="AG781" i="14"/>
  <c r="AP781" i="14"/>
  <c r="AQ781" i="14"/>
  <c r="AX781" i="14" s="1"/>
  <c r="AB782" i="14"/>
  <c r="AG782" i="14"/>
  <c r="AP782" i="14"/>
  <c r="AQ782" i="14"/>
  <c r="AX782" i="14" s="1"/>
  <c r="AB783" i="14"/>
  <c r="AG783" i="14"/>
  <c r="AP783" i="14"/>
  <c r="AQ783" i="14"/>
  <c r="AX783" i="14" s="1"/>
  <c r="AB784" i="14"/>
  <c r="AG784" i="14"/>
  <c r="AP784" i="14"/>
  <c r="AQ784" i="14"/>
  <c r="AX784" i="14" s="1"/>
  <c r="AB785" i="14"/>
  <c r="AG785" i="14"/>
  <c r="AP785" i="14"/>
  <c r="AQ785" i="14"/>
  <c r="AB786" i="14"/>
  <c r="AG786" i="14"/>
  <c r="AP786" i="14"/>
  <c r="AQ786" i="14"/>
  <c r="AX786" i="14" s="1"/>
  <c r="AB787" i="14"/>
  <c r="AG787" i="14"/>
  <c r="AP787" i="14"/>
  <c r="AQ787" i="14"/>
  <c r="AB788" i="14"/>
  <c r="AG788" i="14"/>
  <c r="AP788" i="14"/>
  <c r="AQ788" i="14"/>
  <c r="AX788" i="14" s="1"/>
  <c r="AB789" i="14"/>
  <c r="AG789" i="14"/>
  <c r="AP789" i="14"/>
  <c r="AQ789" i="14"/>
  <c r="AX789" i="14" s="1"/>
  <c r="AB790" i="14"/>
  <c r="AG790" i="14"/>
  <c r="AP790" i="14"/>
  <c r="AQ790" i="14"/>
  <c r="AX790" i="14" s="1"/>
  <c r="AB791" i="14"/>
  <c r="AG791" i="14"/>
  <c r="AP791" i="14"/>
  <c r="AQ791" i="14"/>
  <c r="AB792" i="14"/>
  <c r="AG792" i="14"/>
  <c r="AP792" i="14"/>
  <c r="AQ792" i="14"/>
  <c r="AX792" i="14" s="1"/>
  <c r="AB793" i="14"/>
  <c r="AG793" i="14"/>
  <c r="AP793" i="14"/>
  <c r="AQ793" i="14"/>
  <c r="AX793" i="14" s="1"/>
  <c r="AB794" i="14"/>
  <c r="AG794" i="14"/>
  <c r="AP794" i="14"/>
  <c r="AQ794" i="14"/>
  <c r="AB795" i="14"/>
  <c r="AG795" i="14"/>
  <c r="AP795" i="14"/>
  <c r="AQ795" i="14"/>
  <c r="AX795" i="14" s="1"/>
  <c r="AB796" i="14"/>
  <c r="AG796" i="14"/>
  <c r="AP796" i="14"/>
  <c r="AQ796" i="14"/>
  <c r="AX796" i="14" s="1"/>
  <c r="AB797" i="14"/>
  <c r="AG797" i="14"/>
  <c r="AP797" i="14"/>
  <c r="AQ797" i="14"/>
  <c r="AB798" i="14"/>
  <c r="AG798" i="14"/>
  <c r="AP798" i="14"/>
  <c r="AQ798" i="14"/>
  <c r="AX798" i="14" s="1"/>
  <c r="AB799" i="14"/>
  <c r="AG799" i="14"/>
  <c r="AP799" i="14"/>
  <c r="AQ799" i="14"/>
  <c r="AX799" i="14" s="1"/>
  <c r="AB800" i="14"/>
  <c r="AG800" i="14"/>
  <c r="AP800" i="14"/>
  <c r="AQ800" i="14"/>
  <c r="AB801" i="14"/>
  <c r="AG801" i="14"/>
  <c r="AP801" i="14"/>
  <c r="AQ801" i="14"/>
  <c r="AX801" i="14" s="1"/>
  <c r="AB802" i="14"/>
  <c r="AG802" i="14"/>
  <c r="AP802" i="14"/>
  <c r="AQ802" i="14"/>
  <c r="AX802" i="14" s="1"/>
  <c r="AB803" i="14"/>
  <c r="AG803" i="14"/>
  <c r="AP803" i="14"/>
  <c r="AQ803" i="14"/>
  <c r="AB804" i="14"/>
  <c r="AG804" i="14"/>
  <c r="AP804" i="14"/>
  <c r="AQ804" i="14"/>
  <c r="AX804" i="14" s="1"/>
  <c r="AB805" i="14"/>
  <c r="AG805" i="14"/>
  <c r="AP805" i="14"/>
  <c r="AQ805" i="14"/>
  <c r="AB806" i="14"/>
  <c r="AG806" i="14"/>
  <c r="AP806" i="14"/>
  <c r="AQ806" i="14"/>
  <c r="AB807" i="14"/>
  <c r="AG807" i="14"/>
  <c r="AP807" i="14"/>
  <c r="AQ807" i="14"/>
  <c r="AB808" i="14"/>
  <c r="AG808" i="14"/>
  <c r="AP808" i="14"/>
  <c r="AQ808" i="14"/>
  <c r="AX808" i="14" s="1"/>
  <c r="AB809" i="14"/>
  <c r="AG809" i="14"/>
  <c r="AP809" i="14"/>
  <c r="AQ809" i="14"/>
  <c r="AB810" i="14"/>
  <c r="AG810" i="14"/>
  <c r="AP810" i="14"/>
  <c r="AQ810" i="14"/>
  <c r="AB811" i="14"/>
  <c r="AG811" i="14"/>
  <c r="AP811" i="14"/>
  <c r="AQ811" i="14"/>
  <c r="AX811" i="14" s="1"/>
  <c r="AB812" i="14"/>
  <c r="AG812" i="14"/>
  <c r="AP812" i="14"/>
  <c r="AQ812" i="14"/>
  <c r="AX812" i="14" s="1"/>
  <c r="AB813" i="14"/>
  <c r="AG813" i="14"/>
  <c r="AP813" i="14"/>
  <c r="AQ813" i="14"/>
  <c r="AX813" i="14" s="1"/>
  <c r="AB814" i="14"/>
  <c r="AG814" i="14"/>
  <c r="AP814" i="14"/>
  <c r="AQ814" i="14"/>
  <c r="AX814" i="14" s="1"/>
  <c r="AB815" i="14"/>
  <c r="AG815" i="14"/>
  <c r="AP815" i="14"/>
  <c r="AQ815" i="14"/>
  <c r="AB816" i="14"/>
  <c r="AG816" i="14"/>
  <c r="AP816" i="14"/>
  <c r="AQ816" i="14"/>
  <c r="AB817" i="14"/>
  <c r="AG817" i="14"/>
  <c r="AP817" i="14"/>
  <c r="AQ817" i="14"/>
  <c r="AX817" i="14" s="1"/>
  <c r="AB818" i="14"/>
  <c r="AG818" i="14"/>
  <c r="AP818" i="14"/>
  <c r="AQ818" i="14"/>
  <c r="AX818" i="14" s="1"/>
  <c r="AB819" i="14"/>
  <c r="AG819" i="14"/>
  <c r="AP819" i="14"/>
  <c r="AQ819" i="14"/>
  <c r="AB820" i="14"/>
  <c r="AG820" i="14"/>
  <c r="AP820" i="14"/>
  <c r="AQ820" i="14"/>
  <c r="AX820" i="14" s="1"/>
  <c r="AB821" i="14"/>
  <c r="AG821" i="14"/>
  <c r="AP821" i="14"/>
  <c r="AQ821" i="14"/>
  <c r="AB822" i="14"/>
  <c r="AG822" i="14"/>
  <c r="AP822" i="14"/>
  <c r="AQ822" i="14"/>
  <c r="AX822" i="14" s="1"/>
  <c r="AB823" i="14"/>
  <c r="AG823" i="14"/>
  <c r="AP823" i="14"/>
  <c r="AQ823" i="14"/>
  <c r="AB824" i="14"/>
  <c r="AG824" i="14"/>
  <c r="AP824" i="14"/>
  <c r="AQ824" i="14"/>
  <c r="AX824" i="14" s="1"/>
  <c r="AB825" i="14"/>
  <c r="AG825" i="14"/>
  <c r="AP825" i="14"/>
  <c r="AQ825" i="14"/>
  <c r="AX825" i="14" s="1"/>
  <c r="AB826" i="14"/>
  <c r="AG826" i="14"/>
  <c r="AP826" i="14"/>
  <c r="AQ826" i="14"/>
  <c r="AX826" i="14" s="1"/>
  <c r="AB827" i="14"/>
  <c r="AG827" i="14"/>
  <c r="AP827" i="14"/>
  <c r="AQ827" i="14"/>
  <c r="AB828" i="14"/>
  <c r="AG828" i="14"/>
  <c r="AP828" i="14"/>
  <c r="AQ828" i="14"/>
  <c r="AX828" i="14" s="1"/>
  <c r="AB829" i="14"/>
  <c r="AG829" i="14"/>
  <c r="AP829" i="14"/>
  <c r="AQ829" i="14"/>
  <c r="AX829" i="14" s="1"/>
  <c r="AB830" i="14"/>
  <c r="AG830" i="14"/>
  <c r="AP830" i="14"/>
  <c r="AQ830" i="14"/>
  <c r="AX830" i="14" s="1"/>
  <c r="AB831" i="14"/>
  <c r="AG831" i="14"/>
  <c r="AP831" i="14"/>
  <c r="AQ831" i="14"/>
  <c r="AX831" i="14" s="1"/>
  <c r="AB832" i="14"/>
  <c r="AG832" i="14"/>
  <c r="AP832" i="14"/>
  <c r="AQ832" i="14"/>
  <c r="AX832" i="14" s="1"/>
  <c r="AB833" i="14"/>
  <c r="AG833" i="14"/>
  <c r="AP833" i="14"/>
  <c r="AQ833" i="14"/>
  <c r="AB834" i="14"/>
  <c r="AG834" i="14"/>
  <c r="AP834" i="14"/>
  <c r="AQ834" i="14"/>
  <c r="AX834" i="14" s="1"/>
  <c r="AB835" i="14"/>
  <c r="AG835" i="14"/>
  <c r="AP835" i="14"/>
  <c r="AQ835" i="14"/>
  <c r="AX835" i="14" s="1"/>
  <c r="AB836" i="14"/>
  <c r="AG836" i="14"/>
  <c r="AP836" i="14"/>
  <c r="AQ836" i="14"/>
  <c r="AB837" i="14"/>
  <c r="AG837" i="14"/>
  <c r="AP837" i="14"/>
  <c r="AQ837" i="14"/>
  <c r="AX837" i="14" s="1"/>
  <c r="AB838" i="14"/>
  <c r="AG838" i="14"/>
  <c r="AP838" i="14"/>
  <c r="AQ838" i="14"/>
  <c r="AX838" i="14" s="1"/>
  <c r="AB839" i="14"/>
  <c r="AG839" i="14"/>
  <c r="AP839" i="14"/>
  <c r="AQ839" i="14"/>
  <c r="AB840" i="14"/>
  <c r="AG840" i="14"/>
  <c r="AP840" i="14"/>
  <c r="AQ840" i="14"/>
  <c r="AX840" i="14" s="1"/>
  <c r="AB841" i="14"/>
  <c r="AG841" i="14"/>
  <c r="AP841" i="14"/>
  <c r="AQ841" i="14"/>
  <c r="AB842" i="14"/>
  <c r="AG842" i="14"/>
  <c r="AP842" i="14"/>
  <c r="AQ842" i="14"/>
  <c r="AX842" i="14" s="1"/>
  <c r="AB843" i="14"/>
  <c r="AG843" i="14"/>
  <c r="AP843" i="14"/>
  <c r="AQ843" i="14"/>
  <c r="AB844" i="14"/>
  <c r="AG844" i="14"/>
  <c r="AP844" i="14"/>
  <c r="AQ844" i="14"/>
  <c r="AX844" i="14" s="1"/>
  <c r="AB845" i="14"/>
  <c r="AG845" i="14"/>
  <c r="AP845" i="14"/>
  <c r="AQ845" i="14"/>
  <c r="AB846" i="14"/>
  <c r="AG846" i="14"/>
  <c r="AP846" i="14"/>
  <c r="AQ846" i="14"/>
  <c r="AX846" i="14" s="1"/>
  <c r="AB847" i="14"/>
  <c r="AG847" i="14"/>
  <c r="AP847" i="14"/>
  <c r="AQ847" i="14"/>
  <c r="AX847" i="14" s="1"/>
  <c r="AB848" i="14"/>
  <c r="AG848" i="14"/>
  <c r="AP848" i="14"/>
  <c r="AQ848" i="14"/>
  <c r="AB849" i="14"/>
  <c r="AG849" i="14"/>
  <c r="AP849" i="14"/>
  <c r="AQ849" i="14"/>
  <c r="AB850" i="14"/>
  <c r="AG850" i="14"/>
  <c r="AP850" i="14"/>
  <c r="AQ850" i="14"/>
  <c r="AX850" i="14" s="1"/>
  <c r="AB851" i="14"/>
  <c r="AG851" i="14"/>
  <c r="AP851" i="14"/>
  <c r="AQ851" i="14"/>
  <c r="AB852" i="14"/>
  <c r="AG852" i="14"/>
  <c r="AP852" i="14"/>
  <c r="AQ852" i="14"/>
  <c r="AX852" i="14" s="1"/>
  <c r="AB853" i="14"/>
  <c r="AG853" i="14"/>
  <c r="AP853" i="14"/>
  <c r="AQ853" i="14"/>
  <c r="AB854" i="14"/>
  <c r="AG854" i="14"/>
  <c r="AP854" i="14"/>
  <c r="AQ854" i="14"/>
  <c r="AX854" i="14" s="1"/>
  <c r="AB855" i="14"/>
  <c r="AG855" i="14"/>
  <c r="AP855" i="14"/>
  <c r="AQ855" i="14"/>
  <c r="AB856" i="14"/>
  <c r="AG856" i="14"/>
  <c r="AP856" i="14"/>
  <c r="AQ856" i="14"/>
  <c r="AX856" i="14" s="1"/>
  <c r="AB857" i="14"/>
  <c r="AG857" i="14"/>
  <c r="AP857" i="14"/>
  <c r="AQ857" i="14"/>
  <c r="AB858" i="14"/>
  <c r="AG858" i="14"/>
  <c r="AP858" i="14"/>
  <c r="AQ858" i="14"/>
  <c r="AX858" i="14" s="1"/>
  <c r="AB859" i="14"/>
  <c r="AG859" i="14"/>
  <c r="AP859" i="14"/>
  <c r="AQ859" i="14"/>
  <c r="AB860" i="14"/>
  <c r="AG860" i="14"/>
  <c r="AP860" i="14"/>
  <c r="AQ860" i="14"/>
  <c r="AX860" i="14" s="1"/>
  <c r="AB861" i="14"/>
  <c r="AG861" i="14"/>
  <c r="AP861" i="14"/>
  <c r="AQ861" i="14"/>
  <c r="AB862" i="14"/>
  <c r="AG862" i="14"/>
  <c r="AP862" i="14"/>
  <c r="AQ862" i="14"/>
  <c r="AX862" i="14" s="1"/>
  <c r="AB863" i="14"/>
  <c r="AG863" i="14"/>
  <c r="AP863" i="14"/>
  <c r="AQ863" i="14"/>
  <c r="AB864" i="14"/>
  <c r="AG864" i="14"/>
  <c r="AP864" i="14"/>
  <c r="AQ864" i="14"/>
  <c r="AX864" i="14" s="1"/>
  <c r="AB865" i="14"/>
  <c r="AG865" i="14"/>
  <c r="AP865" i="14"/>
  <c r="AQ865" i="14"/>
  <c r="AX865" i="14" s="1"/>
  <c r="AB866" i="14"/>
  <c r="AG866" i="14"/>
  <c r="AP866" i="14"/>
  <c r="AQ866" i="14"/>
  <c r="AX866" i="14" s="1"/>
  <c r="AB867" i="14"/>
  <c r="AG867" i="14"/>
  <c r="AP867" i="14"/>
  <c r="AQ867" i="14"/>
  <c r="AB868" i="14"/>
  <c r="AG868" i="14"/>
  <c r="AP868" i="14"/>
  <c r="AQ868" i="14"/>
  <c r="AX868" i="14" s="1"/>
  <c r="AB869" i="14"/>
  <c r="AG869" i="14"/>
  <c r="AP869" i="14"/>
  <c r="AQ869" i="14"/>
  <c r="AB870" i="14"/>
  <c r="AG870" i="14"/>
  <c r="AP870" i="14"/>
  <c r="AQ870" i="14"/>
  <c r="AY870" i="14" s="1"/>
  <c r="AB871" i="14"/>
  <c r="AG871" i="14"/>
  <c r="AP871" i="14"/>
  <c r="AQ871" i="14"/>
  <c r="AB872" i="14"/>
  <c r="AG872" i="14"/>
  <c r="AP872" i="14"/>
  <c r="AQ872" i="14"/>
  <c r="AY872" i="14" s="1"/>
  <c r="AB873" i="14"/>
  <c r="AG873" i="14"/>
  <c r="AP873" i="14"/>
  <c r="AQ873" i="14"/>
  <c r="AB874" i="14"/>
  <c r="AG874" i="14"/>
  <c r="AP874" i="14"/>
  <c r="AQ874" i="14"/>
  <c r="AY874" i="14" s="1"/>
  <c r="AB875" i="14"/>
  <c r="AG875" i="14"/>
  <c r="AP875" i="14"/>
  <c r="AQ875" i="14"/>
  <c r="AY875" i="14" s="1"/>
  <c r="AB876" i="14"/>
  <c r="AG876" i="14"/>
  <c r="AP876" i="14"/>
  <c r="AQ876" i="14"/>
  <c r="AY876" i="14" s="1"/>
  <c r="AB877" i="14"/>
  <c r="AG877" i="14"/>
  <c r="AP877" i="14"/>
  <c r="AQ877" i="14"/>
  <c r="AY877" i="14" s="1"/>
  <c r="AB878" i="14"/>
  <c r="AG878" i="14"/>
  <c r="AP878" i="14"/>
  <c r="AQ878" i="14"/>
  <c r="AB879" i="14"/>
  <c r="AG879" i="14"/>
  <c r="AP879" i="14"/>
  <c r="AQ879" i="14"/>
  <c r="AB880" i="14"/>
  <c r="AG880" i="14"/>
  <c r="AP880" i="14"/>
  <c r="AQ880" i="14"/>
  <c r="AY880" i="14" s="1"/>
  <c r="AB881" i="14"/>
  <c r="AG881" i="14"/>
  <c r="AP881" i="14"/>
  <c r="AQ881" i="14"/>
  <c r="AY881" i="14" s="1"/>
  <c r="AB882" i="14"/>
  <c r="AG882" i="14"/>
  <c r="AP882" i="14"/>
  <c r="AQ882" i="14"/>
  <c r="AY882" i="14" s="1"/>
  <c r="AB883" i="14"/>
  <c r="AG883" i="14"/>
  <c r="AP883" i="14"/>
  <c r="AQ883" i="14"/>
  <c r="AY883" i="14" s="1"/>
  <c r="AB884" i="14"/>
  <c r="AG884" i="14"/>
  <c r="AP884" i="14"/>
  <c r="AQ884" i="14"/>
  <c r="AY884" i="14" s="1"/>
  <c r="AB885" i="14"/>
  <c r="AG885" i="14"/>
  <c r="AP885" i="14"/>
  <c r="AQ885" i="14"/>
  <c r="AB886" i="14"/>
  <c r="AG886" i="14"/>
  <c r="AP886" i="14"/>
  <c r="AQ886" i="14"/>
  <c r="AY886" i="14" s="1"/>
  <c r="AB887" i="14"/>
  <c r="AG887" i="14"/>
  <c r="AP887" i="14"/>
  <c r="AQ887" i="14"/>
  <c r="AY887" i="14" s="1"/>
  <c r="AB888" i="14"/>
  <c r="AG888" i="14"/>
  <c r="AP888" i="14"/>
  <c r="AQ888" i="14"/>
  <c r="AY888" i="14" s="1"/>
  <c r="AB889" i="14"/>
  <c r="AG889" i="14"/>
  <c r="AP889" i="14"/>
  <c r="AQ889" i="14"/>
  <c r="AY889" i="14" s="1"/>
  <c r="AB890" i="14"/>
  <c r="AG890" i="14"/>
  <c r="AP890" i="14"/>
  <c r="AQ890" i="14"/>
  <c r="AY890" i="14" s="1"/>
  <c r="AB891" i="14"/>
  <c r="AG891" i="14"/>
  <c r="AP891" i="14"/>
  <c r="AQ891" i="14"/>
  <c r="AB892" i="14"/>
  <c r="AG892" i="14"/>
  <c r="AP892" i="14"/>
  <c r="AQ892" i="14"/>
  <c r="AY892" i="14" s="1"/>
  <c r="AB893" i="14"/>
  <c r="AG893" i="14"/>
  <c r="AP893" i="14"/>
  <c r="AQ893" i="14"/>
  <c r="AY893" i="14" s="1"/>
  <c r="AB894" i="14"/>
  <c r="AG894" i="14"/>
  <c r="AP894" i="14"/>
  <c r="AQ894" i="14"/>
  <c r="AY894" i="14" s="1"/>
  <c r="AB895" i="14"/>
  <c r="AG895" i="14"/>
  <c r="AP895" i="14"/>
  <c r="AQ895" i="14"/>
  <c r="AB896" i="14"/>
  <c r="AG896" i="14"/>
  <c r="AP896" i="14"/>
  <c r="AQ896" i="14"/>
  <c r="AY896" i="14" s="1"/>
  <c r="AB897" i="14"/>
  <c r="AG897" i="14"/>
  <c r="AP897" i="14"/>
  <c r="AQ897" i="14"/>
  <c r="AB898" i="14"/>
  <c r="AG898" i="14"/>
  <c r="AP898" i="14"/>
  <c r="AQ898" i="14"/>
  <c r="AY898" i="14" s="1"/>
  <c r="AB899" i="14"/>
  <c r="AG899" i="14"/>
  <c r="AP899" i="14"/>
  <c r="AQ899" i="14"/>
  <c r="AY899" i="14" s="1"/>
  <c r="AB900" i="14"/>
  <c r="AG900" i="14"/>
  <c r="AP900" i="14"/>
  <c r="AQ900" i="14"/>
  <c r="AY900" i="14" s="1"/>
  <c r="AB901" i="14"/>
  <c r="AG901" i="14"/>
  <c r="AP901" i="14"/>
  <c r="AQ901" i="14"/>
  <c r="AY901" i="14" s="1"/>
  <c r="AB902" i="14"/>
  <c r="AG902" i="14"/>
  <c r="AP902" i="14"/>
  <c r="AQ902" i="14"/>
  <c r="AY902" i="14" s="1"/>
  <c r="AB903" i="14"/>
  <c r="AG903" i="14"/>
  <c r="AP903" i="14"/>
  <c r="AQ903" i="14"/>
  <c r="AB904" i="14"/>
  <c r="AG904" i="14"/>
  <c r="AP904" i="14"/>
  <c r="AQ904" i="14"/>
  <c r="AY904" i="14" s="1"/>
  <c r="AB905" i="14"/>
  <c r="AG905" i="14"/>
  <c r="AP905" i="14"/>
  <c r="AQ905" i="14"/>
  <c r="AB906" i="14"/>
  <c r="AG906" i="14"/>
  <c r="AP906" i="14"/>
  <c r="AQ906" i="14"/>
  <c r="AY906" i="14" s="1"/>
  <c r="AB907" i="14"/>
  <c r="AG907" i="14"/>
  <c r="AP907" i="14"/>
  <c r="AQ907" i="14"/>
  <c r="AY907" i="14" s="1"/>
  <c r="AB908" i="14"/>
  <c r="AG908" i="14"/>
  <c r="AP908" i="14"/>
  <c r="AQ908" i="14"/>
  <c r="AY908" i="14" s="1"/>
  <c r="AB909" i="14"/>
  <c r="AG909" i="14"/>
  <c r="AP909" i="14"/>
  <c r="AQ909" i="14"/>
  <c r="AB910" i="14"/>
  <c r="AG910" i="14"/>
  <c r="AP910" i="14"/>
  <c r="AQ910" i="14"/>
  <c r="AY910" i="14" s="1"/>
  <c r="AB911" i="14"/>
  <c r="AG911" i="14"/>
  <c r="AP911" i="14"/>
  <c r="AQ911" i="14"/>
  <c r="AY911" i="14" s="1"/>
  <c r="AB912" i="14"/>
  <c r="AG912" i="14"/>
  <c r="AP912" i="14"/>
  <c r="AQ912" i="14"/>
  <c r="AY912" i="14" s="1"/>
  <c r="AB913" i="14"/>
  <c r="AG913" i="14"/>
  <c r="AP913" i="14"/>
  <c r="AQ913" i="14"/>
  <c r="AY913" i="14" s="1"/>
  <c r="AB914" i="14"/>
  <c r="AG914" i="14"/>
  <c r="AP914" i="14"/>
  <c r="AQ914" i="14"/>
  <c r="AY914" i="14" s="1"/>
  <c r="AB915" i="14"/>
  <c r="AG915" i="14"/>
  <c r="AP915" i="14"/>
  <c r="AQ915" i="14"/>
  <c r="AY915" i="14" s="1"/>
  <c r="AB916" i="14"/>
  <c r="AG916" i="14"/>
  <c r="AP916" i="14"/>
  <c r="AQ916" i="14"/>
  <c r="AY916" i="14" s="1"/>
  <c r="AB917" i="14"/>
  <c r="AG917" i="14"/>
  <c r="AP917" i="14"/>
  <c r="AQ917" i="14"/>
  <c r="AB918" i="14"/>
  <c r="AG918" i="14"/>
  <c r="AP918" i="14"/>
  <c r="AQ918" i="14"/>
  <c r="AY918" i="14" s="1"/>
  <c r="AB919" i="14"/>
  <c r="AG919" i="14"/>
  <c r="AP919" i="14"/>
  <c r="AQ919" i="14"/>
  <c r="AB920" i="14"/>
  <c r="AG920" i="14"/>
  <c r="AP920" i="14"/>
  <c r="AQ920" i="14"/>
  <c r="AY920" i="14" s="1"/>
  <c r="AB921" i="14"/>
  <c r="AG921" i="14"/>
  <c r="AP921" i="14"/>
  <c r="AQ921" i="14"/>
  <c r="AY921" i="14" s="1"/>
  <c r="AB922" i="14"/>
  <c r="AG922" i="14"/>
  <c r="AP922" i="14"/>
  <c r="AQ922" i="14"/>
  <c r="AY922" i="14" s="1"/>
  <c r="AB923" i="14"/>
  <c r="AG923" i="14"/>
  <c r="AP923" i="14"/>
  <c r="AQ923" i="14"/>
  <c r="AY923" i="14" s="1"/>
  <c r="AB924" i="14"/>
  <c r="AG924" i="14"/>
  <c r="AP924" i="14"/>
  <c r="AQ924" i="14"/>
  <c r="AY924" i="14" s="1"/>
  <c r="AB925" i="14"/>
  <c r="AG925" i="14"/>
  <c r="AP925" i="14"/>
  <c r="AQ925" i="14"/>
  <c r="AY925" i="14" s="1"/>
  <c r="AB926" i="14"/>
  <c r="AG926" i="14"/>
  <c r="AP926" i="14"/>
  <c r="AQ926" i="14"/>
  <c r="AY926" i="14" s="1"/>
  <c r="AB927" i="14"/>
  <c r="AG927" i="14"/>
  <c r="AP927" i="14"/>
  <c r="AQ927" i="14"/>
  <c r="AY927" i="14" s="1"/>
  <c r="AB928" i="14"/>
  <c r="AG928" i="14"/>
  <c r="AP928" i="14"/>
  <c r="AQ928" i="14"/>
  <c r="AB929" i="14"/>
  <c r="AG929" i="14"/>
  <c r="AP929" i="14"/>
  <c r="AQ929" i="14"/>
  <c r="AY929" i="14" s="1"/>
  <c r="AB930" i="14"/>
  <c r="AG930" i="14"/>
  <c r="AP930" i="14"/>
  <c r="AQ930" i="14"/>
  <c r="AB931" i="14"/>
  <c r="AG931" i="14"/>
  <c r="AP931" i="14"/>
  <c r="AQ931" i="14"/>
  <c r="AY931" i="14" s="1"/>
  <c r="AB932" i="14"/>
  <c r="AG932" i="14"/>
  <c r="AP932" i="14"/>
  <c r="AQ932" i="14"/>
  <c r="AY932" i="14" s="1"/>
  <c r="AB933" i="14"/>
  <c r="AG933" i="14"/>
  <c r="AP933" i="14"/>
  <c r="AQ933" i="14"/>
  <c r="AY933" i="14" s="1"/>
  <c r="AB934" i="14"/>
  <c r="AG934" i="14"/>
  <c r="AP934" i="14"/>
  <c r="AQ934" i="14"/>
  <c r="AY934" i="14" s="1"/>
  <c r="AB935" i="14"/>
  <c r="AG935" i="14"/>
  <c r="AP935" i="14"/>
  <c r="AQ935" i="14"/>
  <c r="AY935" i="14" s="1"/>
  <c r="AB936" i="14"/>
  <c r="AG936" i="14"/>
  <c r="AP936" i="14"/>
  <c r="AQ936" i="14"/>
  <c r="AY936" i="14" s="1"/>
  <c r="AB937" i="14"/>
  <c r="AG937" i="14"/>
  <c r="AP937" i="14"/>
  <c r="AQ937" i="14"/>
  <c r="AB938" i="14"/>
  <c r="AG938" i="14"/>
  <c r="AP938" i="14"/>
  <c r="AQ938" i="14"/>
  <c r="AY938" i="14" s="1"/>
  <c r="AB939" i="14"/>
  <c r="AG939" i="14"/>
  <c r="AP939" i="14"/>
  <c r="AQ939" i="14"/>
  <c r="AY939" i="14" s="1"/>
  <c r="AB940" i="14"/>
  <c r="AG940" i="14"/>
  <c r="AP940" i="14"/>
  <c r="AQ940" i="14"/>
  <c r="AY940" i="14" s="1"/>
  <c r="AB941" i="14"/>
  <c r="AG941" i="14"/>
  <c r="AP941" i="14"/>
  <c r="AQ941" i="14"/>
  <c r="AY941" i="14" s="1"/>
  <c r="AB942" i="14"/>
  <c r="AG942" i="14"/>
  <c r="AP942" i="14"/>
  <c r="AQ942" i="14"/>
  <c r="AB943" i="14"/>
  <c r="AG943" i="14"/>
  <c r="AP943" i="14"/>
  <c r="AQ943" i="14"/>
  <c r="AY943" i="14" s="1"/>
  <c r="AB944" i="14"/>
  <c r="AG944" i="14"/>
  <c r="AP944" i="14"/>
  <c r="AQ944" i="14"/>
  <c r="AY944" i="14" s="1"/>
  <c r="AB945" i="14"/>
  <c r="AG945" i="14"/>
  <c r="AP945" i="14"/>
  <c r="AQ945" i="14"/>
  <c r="AY945" i="14" s="1"/>
  <c r="AB946" i="14"/>
  <c r="AG946" i="14"/>
  <c r="AP946" i="14"/>
  <c r="AQ946" i="14"/>
  <c r="AY946" i="14" s="1"/>
  <c r="AB947" i="14"/>
  <c r="AG947" i="14"/>
  <c r="AP947" i="14"/>
  <c r="AQ947" i="14"/>
  <c r="AY947" i="14" s="1"/>
  <c r="AB948" i="14"/>
  <c r="AG948" i="14"/>
  <c r="AP948" i="14"/>
  <c r="AQ948" i="14"/>
  <c r="AY948" i="14" s="1"/>
  <c r="AB949" i="14"/>
  <c r="AG949" i="14"/>
  <c r="AP949" i="14"/>
  <c r="AQ949" i="14"/>
  <c r="AB950" i="14"/>
  <c r="AG950" i="14"/>
  <c r="AP950" i="14"/>
  <c r="AQ950" i="14"/>
  <c r="AY950" i="14" s="1"/>
  <c r="AB951" i="14"/>
  <c r="AG951" i="14"/>
  <c r="AP951" i="14"/>
  <c r="AQ951" i="14"/>
  <c r="AY951" i="14" s="1"/>
  <c r="AB952" i="14"/>
  <c r="AG952" i="14"/>
  <c r="AP952" i="14"/>
  <c r="AQ952" i="14"/>
  <c r="AY952" i="14" s="1"/>
  <c r="AB953" i="14"/>
  <c r="AG953" i="14"/>
  <c r="AP953" i="14"/>
  <c r="AQ953" i="14"/>
  <c r="AY953" i="14" s="1"/>
  <c r="AB954" i="14"/>
  <c r="AG954" i="14"/>
  <c r="AP954" i="14"/>
  <c r="AQ954" i="14"/>
  <c r="AY954" i="14" s="1"/>
  <c r="AB955" i="14"/>
  <c r="AG955" i="14"/>
  <c r="AP955" i="14"/>
  <c r="AQ955" i="14"/>
  <c r="AB956" i="14"/>
  <c r="AG956" i="14"/>
  <c r="AP956" i="14"/>
  <c r="AQ956" i="14"/>
  <c r="AY956" i="14" s="1"/>
  <c r="AB957" i="14"/>
  <c r="AG957" i="14"/>
  <c r="AP957" i="14"/>
  <c r="AQ957" i="14"/>
  <c r="AY957" i="14" s="1"/>
  <c r="AB958" i="14"/>
  <c r="AG958" i="14"/>
  <c r="AP958" i="14"/>
  <c r="AQ958" i="14"/>
  <c r="AY958" i="14" s="1"/>
  <c r="AB959" i="14"/>
  <c r="AG959" i="14"/>
  <c r="AP959" i="14"/>
  <c r="AQ959" i="14"/>
  <c r="AY959" i="14" s="1"/>
  <c r="AB960" i="14"/>
  <c r="AG960" i="14"/>
  <c r="AP960" i="14"/>
  <c r="AQ960" i="14"/>
  <c r="AY960" i="14" s="1"/>
  <c r="AB961" i="14"/>
  <c r="AG961" i="14"/>
  <c r="AP961" i="14"/>
  <c r="AQ961" i="14"/>
  <c r="AY961" i="14" s="1"/>
  <c r="AB962" i="14"/>
  <c r="AG962" i="14"/>
  <c r="AP962" i="14"/>
  <c r="AQ962" i="14"/>
  <c r="AY962" i="14" s="1"/>
  <c r="AB963" i="14"/>
  <c r="AG963" i="14"/>
  <c r="AP963" i="14"/>
  <c r="AQ963" i="14"/>
  <c r="AY963" i="14" s="1"/>
  <c r="AB964" i="14"/>
  <c r="AG964" i="14"/>
  <c r="AP964" i="14"/>
  <c r="AQ964" i="14"/>
  <c r="AY964" i="14" s="1"/>
  <c r="AB965" i="14"/>
  <c r="AG965" i="14"/>
  <c r="AP965" i="14"/>
  <c r="AQ965" i="14"/>
  <c r="AY965" i="14" s="1"/>
  <c r="AB966" i="14"/>
  <c r="AG966" i="14"/>
  <c r="AP966" i="14"/>
  <c r="AQ966" i="14"/>
  <c r="AB967" i="14"/>
  <c r="AG967" i="14"/>
  <c r="AP967" i="14"/>
  <c r="AQ967" i="14"/>
  <c r="AY967" i="14" s="1"/>
  <c r="AB968" i="14"/>
  <c r="AG968" i="14"/>
  <c r="AP968" i="14"/>
  <c r="AQ968" i="14"/>
  <c r="AY968" i="14" s="1"/>
  <c r="AB969" i="14"/>
  <c r="AG969" i="14"/>
  <c r="AP969" i="14"/>
  <c r="AQ969" i="14"/>
  <c r="AY969" i="14" s="1"/>
  <c r="AB970" i="14"/>
  <c r="AG970" i="14"/>
  <c r="AP970" i="14"/>
  <c r="AQ970" i="14"/>
  <c r="AB971" i="14"/>
  <c r="AG971" i="14"/>
  <c r="AP971" i="14"/>
  <c r="AQ971" i="14"/>
  <c r="AY971" i="14" s="1"/>
  <c r="AB972" i="14"/>
  <c r="AG972" i="14"/>
  <c r="AP972" i="14"/>
  <c r="AQ972" i="14"/>
  <c r="AY972" i="14" s="1"/>
  <c r="AB973" i="14"/>
  <c r="AG973" i="14"/>
  <c r="AP973" i="14"/>
  <c r="AQ973" i="14"/>
  <c r="AY973" i="14" s="1"/>
  <c r="AB974" i="14"/>
  <c r="AG974" i="14"/>
  <c r="AP974" i="14"/>
  <c r="AQ974" i="14"/>
  <c r="AB975" i="14"/>
  <c r="AG975" i="14"/>
  <c r="AP975" i="14"/>
  <c r="AQ975" i="14"/>
  <c r="AY975" i="14" s="1"/>
  <c r="AB976" i="14"/>
  <c r="AG976" i="14"/>
  <c r="AP976" i="14"/>
  <c r="AQ976" i="14"/>
  <c r="AB977" i="14"/>
  <c r="AG977" i="14"/>
  <c r="AP977" i="14"/>
  <c r="AQ977" i="14"/>
  <c r="AY977" i="14" s="1"/>
  <c r="AB978" i="14"/>
  <c r="AG978" i="14"/>
  <c r="AP978" i="14"/>
  <c r="AQ978" i="14"/>
  <c r="AY978" i="14" s="1"/>
  <c r="AB979" i="14"/>
  <c r="AG979" i="14"/>
  <c r="AP979" i="14"/>
  <c r="AQ979" i="14"/>
  <c r="AY979" i="14" s="1"/>
  <c r="AB980" i="14"/>
  <c r="AG980" i="14"/>
  <c r="AP980" i="14"/>
  <c r="AQ980" i="14"/>
  <c r="AB981" i="14"/>
  <c r="AG981" i="14"/>
  <c r="AP981" i="14"/>
  <c r="AQ981" i="14"/>
  <c r="AY981" i="14" s="1"/>
  <c r="AB982" i="14"/>
  <c r="AG982" i="14"/>
  <c r="AP982" i="14"/>
  <c r="AQ982" i="14"/>
  <c r="AY982" i="14" s="1"/>
  <c r="AB983" i="14"/>
  <c r="AG983" i="14"/>
  <c r="AP983" i="14"/>
  <c r="AQ983" i="14"/>
  <c r="AB984" i="14"/>
  <c r="AG984" i="14"/>
  <c r="AP984" i="14"/>
  <c r="AQ984" i="14"/>
  <c r="AY984" i="14" s="1"/>
  <c r="AB985" i="14"/>
  <c r="AG985" i="14"/>
  <c r="AP985" i="14"/>
  <c r="AQ985" i="14"/>
  <c r="AY985" i="14" s="1"/>
  <c r="AB986" i="14"/>
  <c r="AG986" i="14"/>
  <c r="AP986" i="14"/>
  <c r="AQ986" i="14"/>
  <c r="AB987" i="14"/>
  <c r="AG987" i="14"/>
  <c r="AP987" i="14"/>
  <c r="AQ987" i="14"/>
  <c r="AY987" i="14" s="1"/>
  <c r="AB988" i="14"/>
  <c r="AG988" i="14"/>
  <c r="AP988" i="14"/>
  <c r="AQ988" i="14"/>
  <c r="AY988" i="14" s="1"/>
  <c r="AB989" i="14"/>
  <c r="AG989" i="14"/>
  <c r="AP989" i="14"/>
  <c r="AQ989" i="14"/>
  <c r="AY989" i="14" s="1"/>
  <c r="AB990" i="14"/>
  <c r="AG990" i="14"/>
  <c r="AP990" i="14"/>
  <c r="AQ990" i="14"/>
  <c r="AB991" i="14"/>
  <c r="AG991" i="14"/>
  <c r="AP991" i="14"/>
  <c r="AQ991" i="14"/>
  <c r="AY991" i="14" s="1"/>
  <c r="AB992" i="14"/>
  <c r="AG992" i="14"/>
  <c r="AP992" i="14"/>
  <c r="AQ992" i="14"/>
  <c r="AB993" i="14"/>
  <c r="AG993" i="14"/>
  <c r="AP993" i="14"/>
  <c r="AQ993" i="14"/>
  <c r="AY993" i="14" s="1"/>
  <c r="AB994" i="14"/>
  <c r="AG994" i="14"/>
  <c r="AP994" i="14"/>
  <c r="AQ994" i="14"/>
  <c r="AY994" i="14" s="1"/>
  <c r="AB995" i="14"/>
  <c r="AG995" i="14"/>
  <c r="AP995" i="14"/>
  <c r="AQ995" i="14"/>
  <c r="AY995" i="14" s="1"/>
  <c r="AB996" i="14"/>
  <c r="AG996" i="14"/>
  <c r="AP996" i="14"/>
  <c r="AQ996" i="14"/>
  <c r="AY996" i="14" s="1"/>
  <c r="AB997" i="14"/>
  <c r="AG997" i="14"/>
  <c r="AP997" i="14"/>
  <c r="AQ997" i="14"/>
  <c r="AY997" i="14" s="1"/>
  <c r="AB998" i="14"/>
  <c r="AG998" i="14"/>
  <c r="AP998" i="14"/>
  <c r="AQ998" i="14"/>
  <c r="AB999" i="14"/>
  <c r="AG999" i="14"/>
  <c r="AP999" i="14"/>
  <c r="AQ999" i="14"/>
  <c r="AY999" i="14" s="1"/>
  <c r="AB1000" i="14"/>
  <c r="AG1000" i="14"/>
  <c r="AP1000" i="14"/>
  <c r="AQ1000" i="14"/>
  <c r="AY1000" i="14" s="1"/>
  <c r="AB1001" i="14"/>
  <c r="AG1001" i="14"/>
  <c r="AP1001" i="14"/>
  <c r="AQ1001" i="14"/>
  <c r="AY1001" i="14" s="1"/>
  <c r="AB1002" i="14"/>
  <c r="AG1002" i="14"/>
  <c r="AP1002" i="14"/>
  <c r="AQ1002" i="14"/>
  <c r="AB1003" i="14"/>
  <c r="AG1003" i="14"/>
  <c r="AP1003" i="14"/>
  <c r="AQ1003" i="14"/>
  <c r="AY1003" i="14" s="1"/>
  <c r="AB1004" i="14"/>
  <c r="AG1004" i="14"/>
  <c r="AP1004" i="14"/>
  <c r="AQ1004" i="14"/>
  <c r="AB1005" i="14"/>
  <c r="AG1005" i="14"/>
  <c r="AP1005" i="14"/>
  <c r="AQ1005" i="14"/>
  <c r="AB1006" i="14"/>
  <c r="AG1006" i="14"/>
  <c r="AP1006" i="14"/>
  <c r="AQ1006" i="14"/>
  <c r="AY1006" i="14" s="1"/>
  <c r="AB1007" i="14"/>
  <c r="AG1007" i="14"/>
  <c r="AP1007" i="14"/>
  <c r="AQ1007" i="14"/>
  <c r="AY1007" i="14" s="1"/>
  <c r="AB1008" i="14"/>
  <c r="AG1008" i="14"/>
  <c r="AP1008" i="14"/>
  <c r="AQ1008" i="14"/>
  <c r="AY1008" i="14" s="1"/>
  <c r="AB1009" i="14"/>
  <c r="AG1009" i="14"/>
  <c r="AP1009" i="14"/>
  <c r="AQ1009" i="14"/>
  <c r="AY1009" i="14" s="1"/>
  <c r="AB1010" i="14"/>
  <c r="AG1010" i="14"/>
  <c r="AP1010" i="14"/>
  <c r="AQ1010" i="14"/>
  <c r="AB1011" i="14"/>
  <c r="AG1011" i="14"/>
  <c r="AP1011" i="14"/>
  <c r="AQ1011" i="14"/>
  <c r="AY1011" i="14" s="1"/>
  <c r="AB1012" i="14"/>
  <c r="AG1012" i="14"/>
  <c r="AP1012" i="14"/>
  <c r="AQ1012" i="14"/>
  <c r="AY1012" i="14" s="1"/>
  <c r="AB1013" i="14"/>
  <c r="AG1013" i="14"/>
  <c r="AP1013" i="14"/>
  <c r="AQ1013" i="14"/>
  <c r="AY1013" i="14" s="1"/>
  <c r="AB1014" i="14"/>
  <c r="AG1014" i="14"/>
  <c r="AP1014" i="14"/>
  <c r="AQ1014" i="14"/>
  <c r="AY1014" i="14" s="1"/>
  <c r="AB1015" i="14"/>
  <c r="AG1015" i="14"/>
  <c r="AP1015" i="14"/>
  <c r="AQ1015" i="14"/>
  <c r="AY1015" i="14" s="1"/>
  <c r="AB1016" i="14"/>
  <c r="AG1016" i="14"/>
  <c r="AP1016" i="14"/>
  <c r="AQ1016" i="14"/>
  <c r="AB1017" i="14"/>
  <c r="AG1017" i="14"/>
  <c r="AP1017" i="14"/>
  <c r="AQ1017" i="14"/>
  <c r="AY1017" i="14" s="1"/>
  <c r="AB1018" i="14"/>
  <c r="AG1018" i="14"/>
  <c r="AP1018" i="14"/>
  <c r="AQ1018" i="14"/>
  <c r="AB1019" i="14"/>
  <c r="AG1019" i="14"/>
  <c r="AP1019" i="14"/>
  <c r="AQ1019" i="14"/>
  <c r="AY1019" i="14" s="1"/>
  <c r="AB1020" i="14"/>
  <c r="AG1020" i="14"/>
  <c r="AP1020" i="14"/>
  <c r="AQ1020" i="14"/>
  <c r="AY1020" i="14" s="1"/>
  <c r="AB1021" i="14"/>
  <c r="AG1021" i="14"/>
  <c r="AP1021" i="14"/>
  <c r="AQ1021" i="14"/>
  <c r="AY1021" i="14" s="1"/>
  <c r="AB1022" i="14"/>
  <c r="AG1022" i="14"/>
  <c r="AP1022" i="14"/>
  <c r="AQ1022" i="14"/>
  <c r="AB1023" i="14"/>
  <c r="AG1023" i="14"/>
  <c r="AP1023" i="14"/>
  <c r="AQ1023" i="14"/>
  <c r="AB1024" i="14"/>
  <c r="AG1024" i="14"/>
  <c r="AP1024" i="14"/>
  <c r="AQ1024" i="14"/>
  <c r="AY1024" i="14" s="1"/>
  <c r="AB1025" i="14"/>
  <c r="AG1025" i="14"/>
  <c r="AP1025" i="14"/>
  <c r="AQ1025" i="14"/>
  <c r="AY1025" i="14" s="1"/>
  <c r="AB1026" i="14"/>
  <c r="AG1026" i="14"/>
  <c r="AP1026" i="14"/>
  <c r="AQ1026" i="14"/>
  <c r="AY1026" i="14" s="1"/>
  <c r="AB1027" i="14"/>
  <c r="AG1027" i="14"/>
  <c r="AP1027" i="14"/>
  <c r="AQ1027" i="14"/>
  <c r="AB1028" i="14"/>
  <c r="AG1028" i="14"/>
  <c r="AP1028" i="14"/>
  <c r="AQ1028" i="14"/>
  <c r="AB1029" i="14"/>
  <c r="AG1029" i="14"/>
  <c r="AP1029" i="14"/>
  <c r="AQ1029" i="14"/>
  <c r="AY1029" i="14" s="1"/>
  <c r="AB1030" i="14"/>
  <c r="AG1030" i="14"/>
  <c r="AP1030" i="14"/>
  <c r="AQ1030" i="14"/>
  <c r="AY1030" i="14" s="1"/>
  <c r="AB1031" i="14"/>
  <c r="AG1031" i="14"/>
  <c r="AP1031" i="14"/>
  <c r="AQ1031" i="14"/>
  <c r="AB1032" i="14"/>
  <c r="AG1032" i="14"/>
  <c r="AP1032" i="14"/>
  <c r="AQ1032" i="14"/>
  <c r="AB1033" i="14"/>
  <c r="AG1033" i="14"/>
  <c r="AP1033" i="14"/>
  <c r="AQ1033" i="14"/>
  <c r="AY1033" i="14" s="1"/>
  <c r="AB1034" i="14"/>
  <c r="AG1034" i="14"/>
  <c r="AP1034" i="14"/>
  <c r="AQ1034" i="14"/>
  <c r="AB1035" i="14"/>
  <c r="AG1035" i="14"/>
  <c r="AP1035" i="14"/>
  <c r="AQ1035" i="14"/>
  <c r="AY1035" i="14" s="1"/>
  <c r="AB1036" i="14"/>
  <c r="AG1036" i="14"/>
  <c r="AP1036" i="14"/>
  <c r="AQ1036" i="14"/>
  <c r="AY1036" i="14" s="1"/>
  <c r="AB1037" i="14"/>
  <c r="AG1037" i="14"/>
  <c r="AP1037" i="14"/>
  <c r="AQ1037" i="14"/>
  <c r="AY1037" i="14" s="1"/>
  <c r="AB1038" i="14"/>
  <c r="AG1038" i="14"/>
  <c r="AP1038" i="14"/>
  <c r="AQ1038" i="14"/>
  <c r="AY1038" i="14" s="1"/>
  <c r="AB1039" i="14"/>
  <c r="AG1039" i="14"/>
  <c r="AP1039" i="14"/>
  <c r="AQ1039" i="14"/>
  <c r="AY1039" i="14" s="1"/>
  <c r="AB1040" i="14"/>
  <c r="AG1040" i="14"/>
  <c r="AP1040" i="14"/>
  <c r="AQ1040" i="14"/>
  <c r="AY1040" i="14" s="1"/>
  <c r="AB1041" i="14"/>
  <c r="AG1041" i="14"/>
  <c r="AP1041" i="14"/>
  <c r="AQ1041" i="14"/>
  <c r="AY1041" i="14" s="1"/>
  <c r="AB1042" i="14"/>
  <c r="AG1042" i="14"/>
  <c r="AP1042" i="14"/>
  <c r="AQ1042" i="14"/>
  <c r="AY1042" i="14" s="1"/>
  <c r="AB1043" i="14"/>
  <c r="AG1043" i="14"/>
  <c r="AP1043" i="14"/>
  <c r="AQ1043" i="14"/>
  <c r="AB1044" i="14"/>
  <c r="AG1044" i="14"/>
  <c r="AP1044" i="14"/>
  <c r="AQ1044" i="14"/>
  <c r="AY1044" i="14" s="1"/>
  <c r="AB1045" i="14"/>
  <c r="AG1045" i="14"/>
  <c r="AP1045" i="14"/>
  <c r="AQ1045" i="14"/>
  <c r="AB1046" i="14"/>
  <c r="AG1046" i="14"/>
  <c r="AP1046" i="14"/>
  <c r="AQ1046" i="14"/>
  <c r="AB1047" i="14"/>
  <c r="AG1047" i="14"/>
  <c r="AP1047" i="14"/>
  <c r="AQ1047" i="14"/>
  <c r="AY1047" i="14" s="1"/>
  <c r="AB1048" i="14"/>
  <c r="AG1048" i="14"/>
  <c r="AP1048" i="14"/>
  <c r="AQ1048" i="14"/>
  <c r="AY1048" i="14" s="1"/>
  <c r="AB1049" i="14"/>
  <c r="AG1049" i="14"/>
  <c r="AP1049" i="14"/>
  <c r="AQ1049" i="14"/>
  <c r="AY1049" i="14" s="1"/>
  <c r="AB1050" i="14"/>
  <c r="AG1050" i="14"/>
  <c r="AP1050" i="14"/>
  <c r="AQ1050" i="14"/>
  <c r="AY1050" i="14" s="1"/>
  <c r="AB1051" i="14"/>
  <c r="AG1051" i="14"/>
  <c r="AP1051" i="14"/>
  <c r="AQ1051" i="14"/>
  <c r="AB1052" i="14"/>
  <c r="AG1052" i="14"/>
  <c r="AP1052" i="14"/>
  <c r="AQ1052" i="14"/>
  <c r="AY1052" i="14" s="1"/>
  <c r="AB1053" i="14"/>
  <c r="AG1053" i="14"/>
  <c r="AP1053" i="14"/>
  <c r="AQ1053" i="14"/>
  <c r="AY1053" i="14" s="1"/>
  <c r="AB1054" i="14"/>
  <c r="AG1054" i="14"/>
  <c r="AP1054" i="14"/>
  <c r="AQ1054" i="14"/>
  <c r="AY1054" i="14" s="1"/>
  <c r="AB1055" i="14"/>
  <c r="AG1055" i="14"/>
  <c r="AP1055" i="14"/>
  <c r="AQ1055" i="14"/>
  <c r="AB1056" i="14"/>
  <c r="AG1056" i="14"/>
  <c r="AP1056" i="14"/>
  <c r="AQ1056" i="14"/>
  <c r="AY1056" i="14" s="1"/>
  <c r="AB1057" i="14"/>
  <c r="AG1057" i="14"/>
  <c r="AP1057" i="14"/>
  <c r="AQ1057" i="14"/>
  <c r="AY1057" i="14" s="1"/>
  <c r="AB1058" i="14"/>
  <c r="AG1058" i="14"/>
  <c r="AP1058" i="14"/>
  <c r="AQ1058" i="14"/>
  <c r="AY1058" i="14" s="1"/>
  <c r="AB1059" i="14"/>
  <c r="AG1059" i="14"/>
  <c r="AP1059" i="14"/>
  <c r="AQ1059" i="14"/>
  <c r="AY1059" i="14" s="1"/>
  <c r="AB1060" i="14"/>
  <c r="AG1060" i="14"/>
  <c r="AP1060" i="14"/>
  <c r="AQ1060" i="14"/>
  <c r="AY1060" i="14" s="1"/>
  <c r="AB1061" i="14"/>
  <c r="AG1061" i="14"/>
  <c r="AP1061" i="14"/>
  <c r="AQ1061" i="14"/>
  <c r="AY1061" i="14" s="1"/>
  <c r="AB1062" i="14"/>
  <c r="AG1062" i="14"/>
  <c r="AP1062" i="14"/>
  <c r="AQ1062" i="14"/>
  <c r="AY1062" i="14" s="1"/>
  <c r="AB1063" i="14"/>
  <c r="AG1063" i="14"/>
  <c r="AP1063" i="14"/>
  <c r="AQ1063" i="14"/>
  <c r="AY1063" i="14" s="1"/>
  <c r="AB1064" i="14"/>
  <c r="AG1064" i="14"/>
  <c r="AP1064" i="14"/>
  <c r="AQ1064" i="14"/>
  <c r="AY1064" i="14" s="1"/>
  <c r="AB1065" i="14"/>
  <c r="AG1065" i="14"/>
  <c r="AP1065" i="14"/>
  <c r="AQ1065" i="14"/>
  <c r="AY1065" i="14" s="1"/>
  <c r="AB1066" i="14"/>
  <c r="AG1066" i="14"/>
  <c r="AP1066" i="14"/>
  <c r="AQ1066" i="14"/>
  <c r="AY1066" i="14" s="1"/>
  <c r="AB1067" i="14"/>
  <c r="AG1067" i="14"/>
  <c r="AP1067" i="14"/>
  <c r="AQ1067" i="14"/>
  <c r="AB1068" i="14"/>
  <c r="AG1068" i="14"/>
  <c r="AP1068" i="14"/>
  <c r="AQ1068" i="14"/>
  <c r="AY1068" i="14" s="1"/>
  <c r="AB1069" i="14"/>
  <c r="AG1069" i="14"/>
  <c r="AP1069" i="14"/>
  <c r="AQ1069" i="14"/>
  <c r="AY1069" i="14" s="1"/>
  <c r="AB1070" i="14"/>
  <c r="AG1070" i="14"/>
  <c r="AP1070" i="14"/>
  <c r="AQ1070" i="14"/>
  <c r="AY1070" i="14" s="1"/>
  <c r="AB1071" i="14"/>
  <c r="AG1071" i="14"/>
  <c r="AP1071" i="14"/>
  <c r="AQ1071" i="14"/>
  <c r="AY1071" i="14" s="1"/>
  <c r="AB1072" i="14"/>
  <c r="AG1072" i="14"/>
  <c r="AP1072" i="14"/>
  <c r="AQ1072" i="14"/>
  <c r="AY1072" i="14" s="1"/>
  <c r="AB1073" i="14"/>
  <c r="AG1073" i="14"/>
  <c r="AP1073" i="14"/>
  <c r="AQ1073" i="14"/>
  <c r="AY1073" i="14" s="1"/>
  <c r="AB1074" i="14"/>
  <c r="AG1074" i="14"/>
  <c r="AP1074" i="14"/>
  <c r="AQ1074" i="14"/>
  <c r="AY1074" i="14" s="1"/>
  <c r="AB1075" i="14"/>
  <c r="AG1075" i="14"/>
  <c r="AP1075" i="14"/>
  <c r="AQ1075" i="14"/>
  <c r="AY1075" i="14" s="1"/>
  <c r="AB1076" i="14"/>
  <c r="AG1076" i="14"/>
  <c r="AP1076" i="14"/>
  <c r="AQ1076" i="14"/>
  <c r="AB1077" i="14"/>
  <c r="AG1077" i="14"/>
  <c r="AP1077" i="14"/>
  <c r="AQ1077" i="14"/>
  <c r="AY1077" i="14" s="1"/>
  <c r="AB1078" i="14"/>
  <c r="AG1078" i="14"/>
  <c r="AP1078" i="14"/>
  <c r="AQ1078" i="14"/>
  <c r="AY1078" i="14" s="1"/>
  <c r="AB1079" i="14"/>
  <c r="AG1079" i="14"/>
  <c r="AP1079" i="14"/>
  <c r="AQ1079" i="14"/>
  <c r="AB1080" i="14"/>
  <c r="AG1080" i="14"/>
  <c r="AP1080" i="14"/>
  <c r="AQ1080" i="14"/>
  <c r="AY1080" i="14" s="1"/>
  <c r="AB1081" i="14"/>
  <c r="AG1081" i="14"/>
  <c r="AP1081" i="14"/>
  <c r="AQ1081" i="14"/>
  <c r="AY1081" i="14" s="1"/>
  <c r="AB1082" i="14"/>
  <c r="AG1082" i="14"/>
  <c r="AP1082" i="14"/>
  <c r="AQ1082" i="14"/>
  <c r="AY1082" i="14" s="1"/>
  <c r="AB1083" i="14"/>
  <c r="AG1083" i="14"/>
  <c r="AP1083" i="14"/>
  <c r="AQ1083" i="14"/>
  <c r="AY1083" i="14" s="1"/>
  <c r="AB1084" i="14"/>
  <c r="AG1084" i="14"/>
  <c r="AP1084" i="14"/>
  <c r="AQ1084" i="14"/>
  <c r="AB1085" i="14"/>
  <c r="AG1085" i="14"/>
  <c r="AP1085" i="14"/>
  <c r="AQ1085" i="14"/>
  <c r="AY1085" i="14" s="1"/>
  <c r="AB1086" i="14"/>
  <c r="AG1086" i="14"/>
  <c r="AP1086" i="14"/>
  <c r="AQ1086" i="14"/>
  <c r="AY1086" i="14" s="1"/>
  <c r="AB1087" i="14"/>
  <c r="AG1087" i="14"/>
  <c r="AP1087" i="14"/>
  <c r="AQ1087" i="14"/>
  <c r="AY1087" i="14" s="1"/>
  <c r="AB1088" i="14"/>
  <c r="AG1088" i="14"/>
  <c r="AP1088" i="14"/>
  <c r="AQ1088" i="14"/>
  <c r="AB1089" i="14"/>
  <c r="AG1089" i="14"/>
  <c r="AP1089" i="14"/>
  <c r="AQ1089" i="14"/>
  <c r="AY1089" i="14" s="1"/>
  <c r="AB1090" i="14"/>
  <c r="AG1090" i="14"/>
  <c r="AP1090" i="14"/>
  <c r="AQ1090" i="14"/>
  <c r="AY1090" i="14" s="1"/>
  <c r="AB1091" i="14"/>
  <c r="AG1091" i="14"/>
  <c r="AP1091" i="14"/>
  <c r="AQ1091" i="14"/>
  <c r="AB1092" i="14"/>
  <c r="AG1092" i="14"/>
  <c r="AP1092" i="14"/>
  <c r="AQ1092" i="14"/>
  <c r="AB1093" i="14"/>
  <c r="AG1093" i="14"/>
  <c r="AP1093" i="14"/>
  <c r="AQ1093" i="14"/>
  <c r="AY1093" i="14" s="1"/>
  <c r="AB1094" i="14"/>
  <c r="AG1094" i="14"/>
  <c r="AP1094" i="14"/>
  <c r="AQ1094" i="14"/>
  <c r="AY1094" i="14" s="1"/>
  <c r="AB1095" i="14"/>
  <c r="AG1095" i="14"/>
  <c r="AP1095" i="14"/>
  <c r="AQ1095" i="14"/>
  <c r="AY1095" i="14" s="1"/>
  <c r="AB1096" i="14"/>
  <c r="AG1096" i="14"/>
  <c r="AP1096" i="14"/>
  <c r="AQ1096" i="14"/>
  <c r="AB1097" i="14"/>
  <c r="AG1097" i="14"/>
  <c r="AP1097" i="14"/>
  <c r="AQ1097" i="14"/>
  <c r="AY1097" i="14" s="1"/>
  <c r="AB1098" i="14"/>
  <c r="AG1098" i="14"/>
  <c r="AP1098" i="14"/>
  <c r="AQ1098" i="14"/>
  <c r="AY1098" i="14" s="1"/>
  <c r="AB1099" i="14"/>
  <c r="AG1099" i="14"/>
  <c r="AP1099" i="14"/>
  <c r="AQ1099" i="14"/>
  <c r="AY1099" i="14" s="1"/>
  <c r="AB1100" i="14"/>
  <c r="AG1100" i="14"/>
  <c r="AP1100" i="14"/>
  <c r="AQ1100" i="14"/>
  <c r="AB1101" i="14"/>
  <c r="AG1101" i="14"/>
  <c r="AP1101" i="14"/>
  <c r="AQ1101" i="14"/>
  <c r="AB1102" i="14"/>
  <c r="AG1102" i="14"/>
  <c r="AP1102" i="14"/>
  <c r="AQ1102" i="14"/>
  <c r="AY1102" i="14" s="1"/>
  <c r="AB1103" i="14"/>
  <c r="AG1103" i="14"/>
  <c r="AP1103" i="14"/>
  <c r="AQ1103" i="14"/>
  <c r="AY1103" i="14" s="1"/>
  <c r="AB1104" i="14"/>
  <c r="AG1104" i="14"/>
  <c r="AP1104" i="14"/>
  <c r="AQ1104" i="14"/>
  <c r="AY1104" i="14" s="1"/>
  <c r="AB1105" i="14"/>
  <c r="AG1105" i="14"/>
  <c r="AP1105" i="14"/>
  <c r="AQ1105" i="14"/>
  <c r="AY1105" i="14" s="1"/>
  <c r="AB1106" i="14"/>
  <c r="AG1106" i="14"/>
  <c r="AP1106" i="14"/>
  <c r="AQ1106" i="14"/>
  <c r="AY1106" i="14" s="1"/>
  <c r="AB1107" i="14"/>
  <c r="AG1107" i="14"/>
  <c r="AP1107" i="14"/>
  <c r="AQ1107" i="14"/>
  <c r="AY1107" i="14" s="1"/>
  <c r="AB1108" i="14"/>
  <c r="AG1108" i="14"/>
  <c r="AP1108" i="14"/>
  <c r="AQ1108" i="14"/>
  <c r="AB1109" i="14"/>
  <c r="AG1109" i="14"/>
  <c r="AP1109" i="14"/>
  <c r="AQ1109" i="14"/>
  <c r="AY1109" i="14" s="1"/>
  <c r="AB1110" i="14"/>
  <c r="AG1110" i="14"/>
  <c r="AP1110" i="14"/>
  <c r="AQ1110" i="14"/>
  <c r="AY1110" i="14" s="1"/>
  <c r="AB1111" i="14"/>
  <c r="AG1111" i="14"/>
  <c r="AP1111" i="14"/>
  <c r="AQ1111" i="14"/>
  <c r="AY1111" i="14" s="1"/>
  <c r="AB1112" i="14"/>
  <c r="AG1112" i="14"/>
  <c r="AP1112" i="14"/>
  <c r="AQ1112" i="14"/>
  <c r="AB1113" i="14"/>
  <c r="AG1113" i="14"/>
  <c r="AP1113" i="14"/>
  <c r="AQ1113" i="14"/>
  <c r="AB1114" i="14"/>
  <c r="AG1114" i="14"/>
  <c r="AP1114" i="14"/>
  <c r="AQ1114" i="14"/>
  <c r="AY1114" i="14" s="1"/>
  <c r="AB1115" i="14"/>
  <c r="AG1115" i="14"/>
  <c r="AP1115" i="14"/>
  <c r="AQ1115" i="14"/>
  <c r="AY1115" i="14" s="1"/>
  <c r="AB1116" i="14"/>
  <c r="AG1116" i="14"/>
  <c r="AP1116" i="14"/>
  <c r="AQ1116" i="14"/>
  <c r="AY1116" i="14" s="1"/>
  <c r="AB1117" i="14"/>
  <c r="AG1117" i="14"/>
  <c r="AP1117" i="14"/>
  <c r="AQ1117" i="14"/>
  <c r="AB1118" i="14"/>
  <c r="AG1118" i="14"/>
  <c r="AP1118" i="14"/>
  <c r="AQ1118" i="14"/>
  <c r="AB1119" i="14"/>
  <c r="AG1119" i="14"/>
  <c r="AP1119" i="14"/>
  <c r="AQ1119" i="14"/>
  <c r="AB1120" i="14"/>
  <c r="AG1120" i="14"/>
  <c r="AP1120" i="14"/>
  <c r="AQ1120" i="14"/>
  <c r="AY1120" i="14" s="1"/>
  <c r="AB1121" i="14"/>
  <c r="AG1121" i="14"/>
  <c r="AP1121" i="14"/>
  <c r="AQ1121" i="14"/>
  <c r="AY1121" i="14" s="1"/>
  <c r="AB1122" i="14"/>
  <c r="AG1122" i="14"/>
  <c r="AP1122" i="14"/>
  <c r="AQ1122" i="14"/>
  <c r="AY1122" i="14" s="1"/>
  <c r="AB1123" i="14"/>
  <c r="AG1123" i="14"/>
  <c r="AP1123" i="14"/>
  <c r="AQ1123" i="14"/>
  <c r="AB1124" i="14"/>
  <c r="AG1124" i="14"/>
  <c r="AP1124" i="14"/>
  <c r="AQ1124" i="14"/>
  <c r="AY1124" i="14" s="1"/>
  <c r="AB1125" i="14"/>
  <c r="AG1125" i="14"/>
  <c r="AP1125" i="14"/>
  <c r="AQ1125" i="14"/>
  <c r="AY1125" i="14" s="1"/>
  <c r="AB1126" i="14"/>
  <c r="AG1126" i="14"/>
  <c r="AP1126" i="14"/>
  <c r="AQ1126" i="14"/>
  <c r="AB1127" i="14"/>
  <c r="AG1127" i="14"/>
  <c r="AP1127" i="14"/>
  <c r="AQ1127" i="14"/>
  <c r="AY1127" i="14" s="1"/>
  <c r="AB1128" i="14"/>
  <c r="AG1128" i="14"/>
  <c r="AP1128" i="14"/>
  <c r="AQ1128" i="14"/>
  <c r="AY1128" i="14" s="1"/>
  <c r="AB1129" i="14"/>
  <c r="AG1129" i="14"/>
  <c r="AP1129" i="14"/>
  <c r="AQ1129" i="14"/>
  <c r="AY1129" i="14" s="1"/>
  <c r="AB1130" i="14"/>
  <c r="AG1130" i="14"/>
  <c r="AP1130" i="14"/>
  <c r="AQ1130" i="14"/>
  <c r="AB1131" i="14"/>
  <c r="AG1131" i="14"/>
  <c r="AP1131" i="14"/>
  <c r="AQ1131" i="14"/>
  <c r="AB1132" i="14"/>
  <c r="AG1132" i="14"/>
  <c r="AP1132" i="14"/>
  <c r="AQ1132" i="14"/>
  <c r="AY1132" i="14" s="1"/>
  <c r="AB1133" i="14"/>
  <c r="AG1133" i="14"/>
  <c r="AP1133" i="14"/>
  <c r="AQ1133" i="14"/>
  <c r="AY1133" i="14" s="1"/>
  <c r="AB1134" i="14"/>
  <c r="AG1134" i="14"/>
  <c r="AP1134" i="14"/>
  <c r="AQ1134" i="14"/>
  <c r="AY1134" i="14" s="1"/>
  <c r="AB1135" i="14"/>
  <c r="AG1135" i="14"/>
  <c r="AP1135" i="14"/>
  <c r="AQ1135" i="14"/>
  <c r="AB1136" i="14"/>
  <c r="AG1136" i="14"/>
  <c r="AP1136" i="14"/>
  <c r="AQ1136" i="14"/>
  <c r="AB1137" i="14"/>
  <c r="AG1137" i="14"/>
  <c r="AP1137" i="14"/>
  <c r="AQ1137" i="14"/>
  <c r="AB1138" i="14"/>
  <c r="AG1138" i="14"/>
  <c r="AP1138" i="14"/>
  <c r="AQ1138" i="14"/>
  <c r="AY1138" i="14" s="1"/>
  <c r="AB1139" i="14"/>
  <c r="AG1139" i="14"/>
  <c r="AP1139" i="14"/>
  <c r="AQ1139" i="14"/>
  <c r="AY1139" i="14" s="1"/>
  <c r="AB1140" i="14"/>
  <c r="AG1140" i="14"/>
  <c r="AP1140" i="14"/>
  <c r="AQ1140" i="14"/>
  <c r="AY1140" i="14" s="1"/>
  <c r="AB1141" i="14"/>
  <c r="AG1141" i="14"/>
  <c r="AP1141" i="14"/>
  <c r="AQ1141" i="14"/>
  <c r="AB1142" i="14"/>
  <c r="AG1142" i="14"/>
  <c r="AP1142" i="14"/>
  <c r="AQ1142" i="14"/>
  <c r="AY1142" i="14" s="1"/>
  <c r="AB1143" i="14"/>
  <c r="AG1143" i="14"/>
  <c r="AP1143" i="14"/>
  <c r="AQ1143" i="14"/>
  <c r="AB1144" i="14"/>
  <c r="AG1144" i="14"/>
  <c r="AP1144" i="14"/>
  <c r="AQ1144" i="14"/>
  <c r="AY1144" i="14" s="1"/>
  <c r="AB1145" i="14"/>
  <c r="AG1145" i="14"/>
  <c r="AP1145" i="14"/>
  <c r="AQ1145" i="14"/>
  <c r="AY1145" i="14" s="1"/>
  <c r="AB1146" i="14"/>
  <c r="AG1146" i="14"/>
  <c r="AP1146" i="14"/>
  <c r="AQ1146" i="14"/>
  <c r="AY1146" i="14" s="1"/>
  <c r="AB1147" i="14"/>
  <c r="AG1147" i="14"/>
  <c r="AP1147" i="14"/>
  <c r="AQ1147" i="14"/>
  <c r="AB1148" i="14"/>
  <c r="AG1148" i="14"/>
  <c r="AP1148" i="14"/>
  <c r="AQ1148" i="14"/>
  <c r="AY1148" i="14" s="1"/>
  <c r="AB1149" i="14"/>
  <c r="AG1149" i="14"/>
  <c r="AP1149" i="14"/>
  <c r="AQ1149" i="14"/>
  <c r="AY1149" i="14" s="1"/>
  <c r="AB1150" i="14"/>
  <c r="AG1150" i="14"/>
  <c r="AP1150" i="14"/>
  <c r="AQ1150" i="14"/>
  <c r="AB1151" i="14"/>
  <c r="AG1151" i="14"/>
  <c r="AP1151" i="14"/>
  <c r="AQ1151" i="14"/>
  <c r="AY1151" i="14" s="1"/>
  <c r="AB1152" i="14"/>
  <c r="AG1152" i="14"/>
  <c r="AP1152" i="14"/>
  <c r="AQ1152" i="14"/>
  <c r="AY1152" i="14" s="1"/>
  <c r="AB1153" i="14"/>
  <c r="AG1153" i="14"/>
  <c r="AP1153" i="14"/>
  <c r="AQ1153" i="14"/>
  <c r="AB1154" i="14"/>
  <c r="AG1154" i="14"/>
  <c r="AP1154" i="14"/>
  <c r="AQ1154" i="14"/>
  <c r="AB1155" i="14"/>
  <c r="AG1155" i="14"/>
  <c r="AP1155" i="14"/>
  <c r="AQ1155" i="14"/>
  <c r="AY1155" i="14" s="1"/>
  <c r="AB1156" i="14"/>
  <c r="AG1156" i="14"/>
  <c r="AP1156" i="14"/>
  <c r="AQ1156" i="14"/>
  <c r="AY1156" i="14" s="1"/>
  <c r="AB1157" i="14"/>
  <c r="AG1157" i="14"/>
  <c r="AP1157" i="14"/>
  <c r="AQ1157" i="14"/>
  <c r="AY1157" i="14" s="1"/>
  <c r="AB1158" i="14"/>
  <c r="AG1158" i="14"/>
  <c r="AP1158" i="14"/>
  <c r="AQ1158" i="14"/>
  <c r="AY1158" i="14" s="1"/>
  <c r="AB1159" i="14"/>
  <c r="AG1159" i="14"/>
  <c r="AP1159" i="14"/>
  <c r="AQ1159" i="14"/>
  <c r="AB1160" i="14"/>
  <c r="AG1160" i="14"/>
  <c r="AP1160" i="14"/>
  <c r="AQ1160" i="14"/>
  <c r="AY1160" i="14" s="1"/>
  <c r="AB1161" i="14"/>
  <c r="AG1161" i="14"/>
  <c r="AP1161" i="14"/>
  <c r="AQ1161" i="14"/>
  <c r="AY1161" i="14" s="1"/>
  <c r="AB1162" i="14"/>
  <c r="AG1162" i="14"/>
  <c r="AP1162" i="14"/>
  <c r="AQ1162" i="14"/>
  <c r="AB1163" i="14"/>
  <c r="AG1163" i="14"/>
  <c r="AP1163" i="14"/>
  <c r="AQ1163" i="14"/>
  <c r="AY1163" i="14" s="1"/>
  <c r="AB1164" i="14"/>
  <c r="AG1164" i="14"/>
  <c r="AP1164" i="14"/>
  <c r="AQ1164" i="14"/>
  <c r="AY1164" i="14" s="1"/>
  <c r="AB1165" i="14"/>
  <c r="AG1165" i="14"/>
  <c r="AP1165" i="14"/>
  <c r="AQ1165" i="14"/>
  <c r="AY1165" i="14" s="1"/>
  <c r="AB1166" i="14"/>
  <c r="AG1166" i="14"/>
  <c r="AP1166" i="14"/>
  <c r="AQ1166" i="14"/>
  <c r="AB1167" i="14"/>
  <c r="AG1167" i="14"/>
  <c r="AP1167" i="14"/>
  <c r="AQ1167" i="14"/>
  <c r="AY1167" i="14" s="1"/>
  <c r="AB1168" i="14"/>
  <c r="AG1168" i="14"/>
  <c r="AP1168" i="14"/>
  <c r="AQ1168" i="14"/>
  <c r="AB1169" i="14"/>
  <c r="AG1169" i="14"/>
  <c r="AP1169" i="14"/>
  <c r="AQ1169" i="14"/>
  <c r="AY1169" i="14" s="1"/>
  <c r="AB1170" i="14"/>
  <c r="AG1170" i="14"/>
  <c r="AP1170" i="14"/>
  <c r="AQ1170" i="14"/>
  <c r="AY1170" i="14" s="1"/>
  <c r="AB1171" i="14"/>
  <c r="AG1171" i="14"/>
  <c r="AP1171" i="14"/>
  <c r="AQ1171" i="14"/>
  <c r="AY1171" i="14" s="1"/>
  <c r="AB1172" i="14"/>
  <c r="AG1172" i="14"/>
  <c r="AP1172" i="14"/>
  <c r="AQ1172" i="14"/>
  <c r="AB1173" i="14"/>
  <c r="AG1173" i="14"/>
  <c r="AP1173" i="14"/>
  <c r="AQ1173" i="14"/>
  <c r="AB1174" i="14"/>
  <c r="AG1174" i="14"/>
  <c r="AP1174" i="14"/>
  <c r="AQ1174" i="14"/>
  <c r="AY1174" i="14" s="1"/>
  <c r="AB1175" i="14"/>
  <c r="AG1175" i="14"/>
  <c r="AP1175" i="14"/>
  <c r="AQ1175" i="14"/>
  <c r="AY1175" i="14" s="1"/>
  <c r="AB1176" i="14"/>
  <c r="AG1176" i="14"/>
  <c r="AP1176" i="14"/>
  <c r="AQ1176" i="14"/>
  <c r="AY1176" i="14" s="1"/>
  <c r="AB1177" i="14"/>
  <c r="AG1177" i="14"/>
  <c r="AP1177" i="14"/>
  <c r="AQ1177" i="14"/>
  <c r="AB1178" i="14"/>
  <c r="AG1178" i="14"/>
  <c r="AP1178" i="14"/>
  <c r="AQ1178" i="14"/>
  <c r="AY1178" i="14" s="1"/>
  <c r="AB1179" i="14"/>
  <c r="AG1179" i="14"/>
  <c r="AP1179" i="14"/>
  <c r="AQ1179" i="14"/>
  <c r="AB1180" i="14"/>
  <c r="AG1180" i="14"/>
  <c r="AP1180" i="14"/>
  <c r="AQ1180" i="14"/>
  <c r="AY1180" i="14" s="1"/>
  <c r="AB1181" i="14"/>
  <c r="AG1181" i="14"/>
  <c r="AP1181" i="14"/>
  <c r="AQ1181" i="14"/>
  <c r="AB1182" i="14"/>
  <c r="AG1182" i="14"/>
  <c r="AP1182" i="14"/>
  <c r="AQ1182" i="14"/>
  <c r="AY1182" i="14" s="1"/>
  <c r="AB1183" i="14"/>
  <c r="AG1183" i="14"/>
  <c r="AP1183" i="14"/>
  <c r="AQ1183" i="14"/>
  <c r="AB1184" i="14"/>
  <c r="AG1184" i="14"/>
  <c r="AP1184" i="14"/>
  <c r="AQ1184" i="14"/>
  <c r="AY1184" i="14" s="1"/>
  <c r="AB1185" i="14"/>
  <c r="AG1185" i="14"/>
  <c r="AP1185" i="14"/>
  <c r="AQ1185" i="14"/>
  <c r="AY1185" i="14" s="1"/>
  <c r="AB1186" i="14"/>
  <c r="AG1186" i="14"/>
  <c r="AP1186" i="14"/>
  <c r="AQ1186" i="14"/>
  <c r="AB1187" i="14"/>
  <c r="AG1187" i="14"/>
  <c r="AP1187" i="14"/>
  <c r="AQ1187" i="14"/>
  <c r="AY1187" i="14" s="1"/>
  <c r="AB1188" i="14"/>
  <c r="AG1188" i="14"/>
  <c r="AP1188" i="14"/>
  <c r="AQ1188" i="14"/>
  <c r="AY1188" i="14" s="1"/>
  <c r="AB1189" i="14"/>
  <c r="AG1189" i="14"/>
  <c r="AP1189" i="14"/>
  <c r="AQ1189" i="14"/>
  <c r="AY1189" i="14" s="1"/>
  <c r="AB1190" i="14"/>
  <c r="AG1190" i="14"/>
  <c r="AP1190" i="14"/>
  <c r="AQ1190" i="14"/>
  <c r="AY1190" i="14" s="1"/>
  <c r="AB1191" i="14"/>
  <c r="AG1191" i="14"/>
  <c r="AP1191" i="14"/>
  <c r="AQ1191" i="14"/>
  <c r="AB1192" i="14"/>
  <c r="AG1192" i="14"/>
  <c r="AP1192" i="14"/>
  <c r="AQ1192" i="14"/>
  <c r="AY1192" i="14" s="1"/>
  <c r="AB1193" i="14"/>
  <c r="AG1193" i="14"/>
  <c r="AP1193" i="14"/>
  <c r="AQ1193" i="14"/>
  <c r="AB1194" i="14"/>
  <c r="AG1194" i="14"/>
  <c r="AP1194" i="14"/>
  <c r="AQ1194" i="14"/>
  <c r="AY1194" i="14" s="1"/>
  <c r="AB1195" i="14"/>
  <c r="AG1195" i="14"/>
  <c r="AP1195" i="14"/>
  <c r="AQ1195" i="14"/>
  <c r="AY1195" i="14" s="1"/>
  <c r="AB1196" i="14"/>
  <c r="AG1196" i="14"/>
  <c r="AP1196" i="14"/>
  <c r="AQ1196" i="14"/>
  <c r="AB1197" i="14"/>
  <c r="AG1197" i="14"/>
  <c r="AP1197" i="14"/>
  <c r="AQ1197" i="14"/>
  <c r="AY1197" i="14" s="1"/>
  <c r="AB1198" i="14"/>
  <c r="AG1198" i="14"/>
  <c r="AP1198" i="14"/>
  <c r="AQ1198" i="14"/>
  <c r="AB1199" i="14"/>
  <c r="AG1199" i="14"/>
  <c r="AP1199" i="14"/>
  <c r="AQ1199" i="14"/>
  <c r="AY1199" i="14" s="1"/>
  <c r="AB1200" i="14"/>
  <c r="AG1200" i="14"/>
  <c r="AP1200" i="14"/>
  <c r="AQ1200" i="14"/>
  <c r="AY1200" i="14" s="1"/>
  <c r="AB1201" i="14"/>
  <c r="AG1201" i="14"/>
  <c r="AP1201" i="14"/>
  <c r="AQ1201" i="14"/>
  <c r="AB1202" i="14"/>
  <c r="AG1202" i="14"/>
  <c r="AP1202" i="14"/>
  <c r="AQ1202" i="14"/>
  <c r="AY1202" i="14" s="1"/>
  <c r="AB1203" i="14"/>
  <c r="AG1203" i="14"/>
  <c r="AP1203" i="14"/>
  <c r="AQ1203" i="14"/>
  <c r="AB1204" i="14"/>
  <c r="AG1204" i="14"/>
  <c r="AP1204" i="14"/>
  <c r="AQ1204" i="14"/>
  <c r="AY1204" i="14" s="1"/>
  <c r="AB1205" i="14"/>
  <c r="AG1205" i="14"/>
  <c r="AP1205" i="14"/>
  <c r="AQ1205" i="14"/>
  <c r="AY1205" i="14" s="1"/>
  <c r="AB1206" i="14"/>
  <c r="AG1206" i="14"/>
  <c r="AP1206" i="14"/>
  <c r="AQ1206" i="14"/>
  <c r="AY1206" i="14" s="1"/>
  <c r="AB1207" i="14"/>
  <c r="AG1207" i="14"/>
  <c r="AP1207" i="14"/>
  <c r="AQ1207" i="14"/>
  <c r="AY1207" i="14" s="1"/>
  <c r="AB1208" i="14"/>
  <c r="AG1208" i="14"/>
  <c r="AP1208" i="14"/>
  <c r="AQ1208" i="14"/>
  <c r="AB1209" i="14"/>
  <c r="AG1209" i="14"/>
  <c r="AP1209" i="14"/>
  <c r="AQ1209" i="14"/>
  <c r="AY1209" i="14" s="1"/>
  <c r="AB1210" i="14"/>
  <c r="AG1210" i="14"/>
  <c r="AP1210" i="14"/>
  <c r="AQ1210" i="14"/>
  <c r="AY1210" i="14" s="1"/>
  <c r="AB1211" i="14"/>
  <c r="AG1211" i="14"/>
  <c r="AP1211" i="14"/>
  <c r="AQ1211" i="14"/>
  <c r="AY1211" i="14" s="1"/>
  <c r="AB1212" i="14"/>
  <c r="AG1212" i="14"/>
  <c r="AP1212" i="14"/>
  <c r="AQ1212" i="14"/>
  <c r="AY1212" i="14" s="1"/>
  <c r="AB1213" i="14"/>
  <c r="AG1213" i="14"/>
  <c r="AP1213" i="14"/>
  <c r="AQ1213" i="14"/>
  <c r="AB1214" i="14"/>
  <c r="AG1214" i="14"/>
  <c r="AP1214" i="14"/>
  <c r="AQ1214" i="14"/>
  <c r="AY1214" i="14" s="1"/>
  <c r="AB1215" i="14"/>
  <c r="AG1215" i="14"/>
  <c r="AP1215" i="14"/>
  <c r="AQ1215" i="14"/>
  <c r="AB1216" i="14"/>
  <c r="AG1216" i="14"/>
  <c r="AP1216" i="14"/>
  <c r="AQ1216" i="14"/>
  <c r="AY1216" i="14" s="1"/>
  <c r="AB1217" i="14"/>
  <c r="AG1217" i="14"/>
  <c r="AP1217" i="14"/>
  <c r="AQ1217" i="14"/>
  <c r="AB1218" i="14"/>
  <c r="AG1218" i="14"/>
  <c r="AP1218" i="14"/>
  <c r="AQ1218" i="14"/>
  <c r="AY1218" i="14" s="1"/>
  <c r="AB1219" i="14"/>
  <c r="AG1219" i="14"/>
  <c r="AP1219" i="14"/>
  <c r="AQ1219" i="14"/>
  <c r="AB1220" i="14"/>
  <c r="AG1220" i="14"/>
  <c r="AP1220" i="14"/>
  <c r="AQ1220" i="14"/>
  <c r="AY1220" i="14" s="1"/>
  <c r="AB1221" i="14"/>
  <c r="AG1221" i="14"/>
  <c r="AP1221" i="14"/>
  <c r="AQ1221" i="14"/>
  <c r="AY1221" i="14" s="1"/>
  <c r="AB1222" i="14"/>
  <c r="AG1222" i="14"/>
  <c r="AP1222" i="14"/>
  <c r="AQ1222" i="14"/>
  <c r="AB1223" i="14"/>
  <c r="AG1223" i="14"/>
  <c r="AP1223" i="14"/>
  <c r="AQ1223" i="14"/>
  <c r="AY1223" i="14" s="1"/>
  <c r="AB1224" i="14"/>
  <c r="AG1224" i="14"/>
  <c r="AP1224" i="14"/>
  <c r="AQ1224" i="14"/>
  <c r="AY1224" i="14" s="1"/>
  <c r="AB1225" i="14"/>
  <c r="AG1225" i="14"/>
  <c r="AP1225" i="14"/>
  <c r="AQ1225" i="14"/>
  <c r="AB1226" i="14"/>
  <c r="AG1226" i="14"/>
  <c r="AP1226" i="14"/>
  <c r="AQ1226" i="14"/>
  <c r="AY1226" i="14" s="1"/>
  <c r="AB1227" i="14"/>
  <c r="AG1227" i="14"/>
  <c r="AP1227" i="14"/>
  <c r="AQ1227" i="14"/>
  <c r="AB1228" i="14"/>
  <c r="AG1228" i="14"/>
  <c r="AP1228" i="14"/>
  <c r="AQ1228" i="14"/>
  <c r="AY1228" i="14" s="1"/>
  <c r="AB1229" i="14"/>
  <c r="AG1229" i="14"/>
  <c r="AP1229" i="14"/>
  <c r="AQ1229" i="14"/>
  <c r="AB1230" i="14"/>
  <c r="AG1230" i="14"/>
  <c r="AP1230" i="14"/>
  <c r="AQ1230" i="14"/>
  <c r="AY1230" i="14" s="1"/>
  <c r="AB1231" i="14"/>
  <c r="AG1231" i="14"/>
  <c r="AP1231" i="14"/>
  <c r="AQ1231" i="14"/>
  <c r="AY1231" i="14" s="1"/>
  <c r="AB1232" i="14"/>
  <c r="AG1232" i="14"/>
  <c r="AP1232" i="14"/>
  <c r="AQ1232" i="14"/>
  <c r="AB1233" i="14"/>
  <c r="AG1233" i="14"/>
  <c r="AP1233" i="14"/>
  <c r="AQ1233" i="14"/>
  <c r="AY1233" i="14" s="1"/>
  <c r="AB1234" i="14"/>
  <c r="AG1234" i="14"/>
  <c r="AP1234" i="14"/>
  <c r="AQ1234" i="14"/>
  <c r="AB1235" i="14"/>
  <c r="AG1235" i="14"/>
  <c r="AP1235" i="14"/>
  <c r="AQ1235" i="14"/>
  <c r="AY1235" i="14" s="1"/>
  <c r="AB1236" i="14"/>
  <c r="AG1236" i="14"/>
  <c r="AP1236" i="14"/>
  <c r="AQ1236" i="14"/>
  <c r="AY1236" i="14" s="1"/>
  <c r="AB1237" i="14"/>
  <c r="AG1237" i="14"/>
  <c r="AP1237" i="14"/>
  <c r="AQ1237" i="14"/>
  <c r="AB1238" i="14"/>
  <c r="AG1238" i="14"/>
  <c r="AP1238" i="14"/>
  <c r="AQ1238" i="14"/>
  <c r="AY1238" i="14" s="1"/>
  <c r="AB1239" i="14"/>
  <c r="AG1239" i="14"/>
  <c r="AP1239" i="14"/>
  <c r="AQ1239" i="14"/>
  <c r="AB1240" i="14"/>
  <c r="AG1240" i="14"/>
  <c r="AP1240" i="14"/>
  <c r="AQ1240" i="14"/>
  <c r="AY1240" i="14" s="1"/>
  <c r="AB1241" i="14"/>
  <c r="AG1241" i="14"/>
  <c r="AP1241" i="14"/>
  <c r="AQ1241" i="14"/>
  <c r="AB1242" i="14"/>
  <c r="AG1242" i="14"/>
  <c r="AP1242" i="14"/>
  <c r="AQ1242" i="14"/>
  <c r="AY1242" i="14" s="1"/>
  <c r="AB1243" i="14"/>
  <c r="AG1243" i="14"/>
  <c r="AP1243" i="14"/>
  <c r="AQ1243" i="14"/>
  <c r="AY1243" i="14" s="1"/>
  <c r="AB1244" i="14"/>
  <c r="AG1244" i="14"/>
  <c r="AP1244" i="14"/>
  <c r="AQ1244" i="14"/>
  <c r="AY1244" i="14" s="1"/>
  <c r="AB1245" i="14"/>
  <c r="AG1245" i="14"/>
  <c r="AP1245" i="14"/>
  <c r="AQ1245" i="14"/>
  <c r="AB1246" i="14"/>
  <c r="AG1246" i="14"/>
  <c r="AP1246" i="14"/>
  <c r="AQ1246" i="14"/>
  <c r="AY1246" i="14" s="1"/>
  <c r="AB1247" i="14"/>
  <c r="AG1247" i="14"/>
  <c r="AP1247" i="14"/>
  <c r="AQ1247" i="14"/>
  <c r="AB1248" i="14"/>
  <c r="AG1248" i="14"/>
  <c r="AP1248" i="14"/>
  <c r="AQ1248" i="14"/>
  <c r="AY1248" i="14" s="1"/>
  <c r="AB1249" i="14"/>
  <c r="AG1249" i="14"/>
  <c r="AP1249" i="14"/>
  <c r="AQ1249" i="14"/>
  <c r="AY1249" i="14" s="1"/>
  <c r="AB1250" i="14"/>
  <c r="AG1250" i="14"/>
  <c r="AP1250" i="14"/>
  <c r="AQ1250" i="14"/>
  <c r="AY1250" i="14" s="1"/>
  <c r="AB1251" i="14"/>
  <c r="AG1251" i="14"/>
  <c r="AP1251" i="14"/>
  <c r="AQ1251" i="14"/>
  <c r="AB1252" i="14"/>
  <c r="AG1252" i="14"/>
  <c r="AP1252" i="14"/>
  <c r="AQ1252" i="14"/>
  <c r="AY1252" i="14" s="1"/>
  <c r="AB1253" i="14"/>
  <c r="AG1253" i="14"/>
  <c r="AP1253" i="14"/>
  <c r="AQ1253" i="14"/>
  <c r="AB1254" i="14"/>
  <c r="AG1254" i="14"/>
  <c r="AP1254" i="14"/>
  <c r="AQ1254" i="14"/>
  <c r="AY1254" i="14" s="1"/>
  <c r="AB1255" i="14"/>
  <c r="AG1255" i="14"/>
  <c r="AP1255" i="14"/>
  <c r="AQ1255" i="14"/>
  <c r="AY1255" i="14" s="1"/>
  <c r="AB1256" i="14"/>
  <c r="AG1256" i="14"/>
  <c r="AP1256" i="14"/>
  <c r="AQ1256" i="14"/>
  <c r="AY1256" i="14" s="1"/>
  <c r="AB1257" i="14"/>
  <c r="AG1257" i="14"/>
  <c r="AP1257" i="14"/>
  <c r="AQ1257" i="14"/>
  <c r="AB1258" i="14"/>
  <c r="AG1258" i="14"/>
  <c r="AP1258" i="14"/>
  <c r="AQ1258" i="14"/>
  <c r="AY1258" i="14" s="1"/>
  <c r="AB1259" i="14"/>
  <c r="AG1259" i="14"/>
  <c r="AP1259" i="14"/>
  <c r="AQ1259" i="14"/>
  <c r="AB1260" i="14"/>
  <c r="AG1260" i="14"/>
  <c r="AP1260" i="14"/>
  <c r="AQ1260" i="14"/>
  <c r="AY1260" i="14" s="1"/>
  <c r="AB1261" i="14"/>
  <c r="AG1261" i="14"/>
  <c r="AP1261" i="14"/>
  <c r="AQ1261" i="14"/>
  <c r="AY1261" i="14" s="1"/>
  <c r="AB1262" i="14"/>
  <c r="AG1262" i="14"/>
  <c r="AP1262" i="14"/>
  <c r="AQ1262" i="14"/>
  <c r="AY1262" i="14" s="1"/>
  <c r="AB1263" i="14"/>
  <c r="AG1263" i="14"/>
  <c r="AP1263" i="14"/>
  <c r="AQ1263" i="14"/>
  <c r="AB1264" i="14"/>
  <c r="AG1264" i="14"/>
  <c r="AP1264" i="14"/>
  <c r="AQ1264" i="14"/>
  <c r="AY1264" i="14" s="1"/>
  <c r="AB1265" i="14"/>
  <c r="AG1265" i="14"/>
  <c r="AP1265" i="14"/>
  <c r="AQ1265" i="14"/>
  <c r="AB1266" i="14"/>
  <c r="AG1266" i="14"/>
  <c r="AP1266" i="14"/>
  <c r="AQ1266" i="14"/>
  <c r="AY1266" i="14" s="1"/>
  <c r="AB1267" i="14"/>
  <c r="AG1267" i="14"/>
  <c r="AP1267" i="14"/>
  <c r="AQ1267" i="14"/>
  <c r="AY1267" i="14" s="1"/>
  <c r="AB1268" i="14"/>
  <c r="AG1268" i="14"/>
  <c r="AP1268" i="14"/>
  <c r="AQ1268" i="14"/>
  <c r="AY1268" i="14" s="1"/>
  <c r="AB1269" i="14"/>
  <c r="AG1269" i="14"/>
  <c r="AP1269" i="14"/>
  <c r="AQ1269" i="14"/>
  <c r="AB1270" i="14"/>
  <c r="AG1270" i="14"/>
  <c r="AP1270" i="14"/>
  <c r="AQ1270" i="14"/>
  <c r="AY1270" i="14" s="1"/>
  <c r="AB1271" i="14"/>
  <c r="AG1271" i="14"/>
  <c r="AP1271" i="14"/>
  <c r="AQ1271" i="14"/>
  <c r="AB1272" i="14"/>
  <c r="AG1272" i="14"/>
  <c r="AP1272" i="14"/>
  <c r="AQ1272" i="14"/>
  <c r="AY1272" i="14" s="1"/>
  <c r="AB1273" i="14"/>
  <c r="AG1273" i="14"/>
  <c r="AP1273" i="14"/>
  <c r="AQ1273" i="14"/>
  <c r="AY1273" i="14" s="1"/>
  <c r="AB1274" i="14"/>
  <c r="AG1274" i="14"/>
  <c r="AP1274" i="14"/>
  <c r="AQ1274" i="14"/>
  <c r="AY1274" i="14" s="1"/>
  <c r="AB1275" i="14"/>
  <c r="AG1275" i="14"/>
  <c r="AP1275" i="14"/>
  <c r="AQ1275" i="14"/>
  <c r="AB1276" i="14"/>
  <c r="AG1276" i="14"/>
  <c r="AP1276" i="14"/>
  <c r="AQ1276" i="14"/>
  <c r="AY1276" i="14" s="1"/>
  <c r="AB1277" i="14"/>
  <c r="AG1277" i="14"/>
  <c r="AP1277" i="14"/>
  <c r="AQ1277" i="14"/>
  <c r="AB1278" i="14"/>
  <c r="AG1278" i="14"/>
  <c r="AP1278" i="14"/>
  <c r="AQ1278" i="14"/>
  <c r="AY1278" i="14" s="1"/>
  <c r="AB1279" i="14"/>
  <c r="AG1279" i="14"/>
  <c r="AP1279" i="14"/>
  <c r="AQ1279" i="14"/>
  <c r="AY1279" i="14" s="1"/>
  <c r="AB1280" i="14"/>
  <c r="AG1280" i="14"/>
  <c r="AP1280" i="14"/>
  <c r="AQ1280" i="14"/>
  <c r="AY1280" i="14" s="1"/>
  <c r="AB1281" i="14"/>
  <c r="AG1281" i="14"/>
  <c r="AP1281" i="14"/>
  <c r="AQ1281" i="14"/>
  <c r="AB1282" i="14"/>
  <c r="AG1282" i="14"/>
  <c r="AP1282" i="14"/>
  <c r="AQ1282" i="14"/>
  <c r="AY1282" i="14" s="1"/>
  <c r="AB1283" i="14"/>
  <c r="AG1283" i="14"/>
  <c r="AP1283" i="14"/>
  <c r="AQ1283" i="14"/>
  <c r="AB1284" i="14"/>
  <c r="AG1284" i="14"/>
  <c r="AP1284" i="14"/>
  <c r="AQ1284" i="14"/>
  <c r="AY1284" i="14" s="1"/>
  <c r="AB1285" i="14"/>
  <c r="AG1285" i="14"/>
  <c r="AP1285" i="14"/>
  <c r="AQ1285" i="14"/>
  <c r="AY1285" i="14" s="1"/>
  <c r="AB1286" i="14"/>
  <c r="AG1286" i="14"/>
  <c r="AP1286" i="14"/>
  <c r="AQ1286" i="14"/>
  <c r="AY1286" i="14" s="1"/>
  <c r="AB1287" i="14"/>
  <c r="AG1287" i="14"/>
  <c r="AP1287" i="14"/>
  <c r="AQ1287" i="14"/>
  <c r="AB1288" i="14"/>
  <c r="AG1288" i="14"/>
  <c r="AP1288" i="14"/>
  <c r="AQ1288" i="14"/>
  <c r="AY1288" i="14" s="1"/>
  <c r="AB1289" i="14"/>
  <c r="AG1289" i="14"/>
  <c r="AP1289" i="14"/>
  <c r="AQ1289" i="14"/>
  <c r="AB1290" i="14"/>
  <c r="AG1290" i="14"/>
  <c r="AP1290" i="14"/>
  <c r="AQ1290" i="14"/>
  <c r="AY1290" i="14" s="1"/>
  <c r="AB1291" i="14"/>
  <c r="AG1291" i="14"/>
  <c r="AP1291" i="14"/>
  <c r="AQ1291" i="14"/>
  <c r="AY1291" i="14" s="1"/>
  <c r="AB1292" i="14"/>
  <c r="AG1292" i="14"/>
  <c r="AP1292" i="14"/>
  <c r="AQ1292" i="14"/>
  <c r="AY1292" i="14" s="1"/>
  <c r="AB1293" i="14"/>
  <c r="AG1293" i="14"/>
  <c r="AP1293" i="14"/>
  <c r="AQ1293" i="14"/>
  <c r="AB1294" i="14"/>
  <c r="AG1294" i="14"/>
  <c r="AP1294" i="14"/>
  <c r="AQ1294" i="14"/>
  <c r="AY1294" i="14" s="1"/>
  <c r="AB1295" i="14"/>
  <c r="AG1295" i="14"/>
  <c r="AP1295" i="14"/>
  <c r="AQ1295" i="14"/>
  <c r="AB1296" i="14"/>
  <c r="AG1296" i="14"/>
  <c r="AP1296" i="14"/>
  <c r="AQ1296" i="14"/>
  <c r="AY1296" i="14" s="1"/>
  <c r="AB1297" i="14"/>
  <c r="AG1297" i="14"/>
  <c r="AP1297" i="14"/>
  <c r="AQ1297" i="14"/>
  <c r="AY1297" i="14" s="1"/>
  <c r="AB1298" i="14"/>
  <c r="AG1298" i="14"/>
  <c r="AP1298" i="14"/>
  <c r="AQ1298" i="14"/>
  <c r="AY1298" i="14" s="1"/>
  <c r="AB1299" i="14"/>
  <c r="AG1299" i="14"/>
  <c r="AP1299" i="14"/>
  <c r="AQ1299" i="14"/>
  <c r="AB1300" i="14"/>
  <c r="AG1300" i="14"/>
  <c r="AP1300" i="14"/>
  <c r="AQ1300" i="14"/>
  <c r="AY1300" i="14" s="1"/>
  <c r="AB1301" i="14"/>
  <c r="AG1301" i="14"/>
  <c r="AP1301" i="14"/>
  <c r="AQ1301" i="14"/>
  <c r="AX1301" i="14" s="1"/>
  <c r="AB1302" i="14"/>
  <c r="AG1302" i="14"/>
  <c r="AP1302" i="14"/>
  <c r="AQ1302" i="14"/>
  <c r="AX1302" i="14" s="1"/>
  <c r="AB1303" i="14"/>
  <c r="AG1303" i="14"/>
  <c r="AP1303" i="14"/>
  <c r="AQ1303" i="14"/>
  <c r="AX1303" i="14" s="1"/>
  <c r="AB1304" i="14"/>
  <c r="AG1304" i="14"/>
  <c r="AP1304" i="14"/>
  <c r="AQ1304" i="14"/>
  <c r="AX1304" i="14" s="1"/>
  <c r="AB1305" i="14"/>
  <c r="AG1305" i="14"/>
  <c r="AP1305" i="14"/>
  <c r="AQ1305" i="14"/>
  <c r="AX1305" i="14" s="1"/>
  <c r="AB1306" i="14"/>
  <c r="AG1306" i="14"/>
  <c r="AP1306" i="14"/>
  <c r="AQ1306" i="14"/>
  <c r="AX1306" i="14" s="1"/>
  <c r="AB1307" i="14"/>
  <c r="AG1307" i="14"/>
  <c r="AP1307" i="14"/>
  <c r="AQ1307" i="14"/>
  <c r="AX1307" i="14" s="1"/>
  <c r="AB1308" i="14"/>
  <c r="AG1308" i="14"/>
  <c r="AP1308" i="14"/>
  <c r="AQ1308" i="14"/>
  <c r="AX1308" i="14" s="1"/>
  <c r="AB1309" i="14"/>
  <c r="AG1309" i="14"/>
  <c r="AP1309" i="14"/>
  <c r="AQ1309" i="14"/>
  <c r="AX1309" i="14" s="1"/>
  <c r="AB1310" i="14"/>
  <c r="AG1310" i="14"/>
  <c r="AP1310" i="14"/>
  <c r="AQ1310" i="14"/>
  <c r="AX1310" i="14" s="1"/>
  <c r="AB1311" i="14"/>
  <c r="AG1311" i="14"/>
  <c r="AP1311" i="14"/>
  <c r="AQ1311" i="14"/>
  <c r="AX1311" i="14" s="1"/>
  <c r="AB1312" i="14"/>
  <c r="AG1312" i="14"/>
  <c r="AP1312" i="14"/>
  <c r="AQ1312" i="14"/>
  <c r="AX1312" i="14" s="1"/>
  <c r="AB1313" i="14"/>
  <c r="AG1313" i="14"/>
  <c r="AP1313" i="14"/>
  <c r="AQ1313" i="14"/>
  <c r="AX1313" i="14" s="1"/>
  <c r="AB1314" i="14"/>
  <c r="AG1314" i="14"/>
  <c r="AP1314" i="14"/>
  <c r="AQ1314" i="14"/>
  <c r="AX1314" i="14" s="1"/>
  <c r="AB1315" i="14"/>
  <c r="AG1315" i="14"/>
  <c r="AP1315" i="14"/>
  <c r="AQ1315" i="14"/>
  <c r="AX1315" i="14" s="1"/>
  <c r="AB1316" i="14"/>
  <c r="AG1316" i="14"/>
  <c r="AP1316" i="14"/>
  <c r="AQ1316" i="14"/>
  <c r="AX1316" i="14" s="1"/>
  <c r="AB1317" i="14"/>
  <c r="AG1317" i="14"/>
  <c r="AP1317" i="14"/>
  <c r="AQ1317" i="14"/>
  <c r="AX1317" i="14" s="1"/>
  <c r="AB1318" i="14"/>
  <c r="AG1318" i="14"/>
  <c r="AP1318" i="14"/>
  <c r="AQ1318" i="14"/>
  <c r="AX1318" i="14" s="1"/>
  <c r="AB1319" i="14"/>
  <c r="AG1319" i="14"/>
  <c r="AP1319" i="14"/>
  <c r="AQ1319" i="14"/>
  <c r="AX1319" i="14" s="1"/>
  <c r="AB1320" i="14"/>
  <c r="AG1320" i="14"/>
  <c r="AP1320" i="14"/>
  <c r="AQ1320" i="14"/>
  <c r="AX1320" i="14" s="1"/>
  <c r="AB1321" i="14"/>
  <c r="AG1321" i="14"/>
  <c r="AP1321" i="14"/>
  <c r="AQ1321" i="14"/>
  <c r="AX1321" i="14" s="1"/>
  <c r="AB1322" i="14"/>
  <c r="AG1322" i="14"/>
  <c r="AP1322" i="14"/>
  <c r="AQ1322" i="14"/>
  <c r="AX1322" i="14" s="1"/>
  <c r="AB1323" i="14"/>
  <c r="AG1323" i="14"/>
  <c r="AP1323" i="14"/>
  <c r="AQ1323" i="14"/>
  <c r="AX1323" i="14" s="1"/>
  <c r="AB1324" i="14"/>
  <c r="AG1324" i="14"/>
  <c r="AP1324" i="14"/>
  <c r="AQ1324" i="14"/>
  <c r="AX1324" i="14" s="1"/>
  <c r="AB1325" i="14"/>
  <c r="AG1325" i="14"/>
  <c r="AP1325" i="14"/>
  <c r="AQ1325" i="14"/>
  <c r="AX1325" i="14" s="1"/>
  <c r="AB1326" i="14"/>
  <c r="AG1326" i="14"/>
  <c r="AP1326" i="14"/>
  <c r="AQ1326" i="14"/>
  <c r="AX1326" i="14" s="1"/>
  <c r="AB1327" i="14"/>
  <c r="AG1327" i="14"/>
  <c r="AP1327" i="14"/>
  <c r="AQ1327" i="14"/>
  <c r="AX1327" i="14" s="1"/>
  <c r="AB1328" i="14"/>
  <c r="AG1328" i="14"/>
  <c r="AP1328" i="14"/>
  <c r="AQ1328" i="14"/>
  <c r="AX1328" i="14" s="1"/>
  <c r="AB1329" i="14"/>
  <c r="AG1329" i="14"/>
  <c r="AP1329" i="14"/>
  <c r="AQ1329" i="14"/>
  <c r="AX1329" i="14" s="1"/>
  <c r="AB1330" i="14"/>
  <c r="AG1330" i="14"/>
  <c r="AP1330" i="14"/>
  <c r="AQ1330" i="14"/>
  <c r="AX1330" i="14" s="1"/>
  <c r="AB1331" i="14"/>
  <c r="AG1331" i="14"/>
  <c r="AP1331" i="14"/>
  <c r="AQ1331" i="14"/>
  <c r="AX1331" i="14" s="1"/>
  <c r="AB1332" i="14"/>
  <c r="AG1332" i="14"/>
  <c r="AP1332" i="14"/>
  <c r="AQ1332" i="14"/>
  <c r="AX1332" i="14" s="1"/>
  <c r="AB1333" i="14"/>
  <c r="AG1333" i="14"/>
  <c r="AP1333" i="14"/>
  <c r="AQ1333" i="14"/>
  <c r="AX1333" i="14" s="1"/>
  <c r="AB1334" i="14"/>
  <c r="AG1334" i="14"/>
  <c r="AP1334" i="14"/>
  <c r="AQ1334" i="14"/>
  <c r="AX1334" i="14" s="1"/>
  <c r="AB1335" i="14"/>
  <c r="AG1335" i="14"/>
  <c r="AP1335" i="14"/>
  <c r="AQ1335" i="14"/>
  <c r="AX1335" i="14" s="1"/>
  <c r="AB1336" i="14"/>
  <c r="AG1336" i="14"/>
  <c r="AP1336" i="14"/>
  <c r="AQ1336" i="14"/>
  <c r="AX1336" i="14" s="1"/>
  <c r="AB1337" i="14"/>
  <c r="AG1337" i="14"/>
  <c r="AP1337" i="14"/>
  <c r="AQ1337" i="14"/>
  <c r="AX1337" i="14" s="1"/>
  <c r="AB1338" i="14"/>
  <c r="AG1338" i="14"/>
  <c r="AP1338" i="14"/>
  <c r="AQ1338" i="14"/>
  <c r="AX1338" i="14" s="1"/>
  <c r="AB1339" i="14"/>
  <c r="AG1339" i="14"/>
  <c r="AP1339" i="14"/>
  <c r="AQ1339" i="14"/>
  <c r="AX1339" i="14" s="1"/>
  <c r="AB1340" i="14"/>
  <c r="AG1340" i="14"/>
  <c r="AP1340" i="14"/>
  <c r="AQ1340" i="14"/>
  <c r="AX1340" i="14" s="1"/>
  <c r="AB1341" i="14"/>
  <c r="AG1341" i="14"/>
  <c r="AP1341" i="14"/>
  <c r="AQ1341" i="14"/>
  <c r="AX1341" i="14" s="1"/>
  <c r="AB1342" i="14"/>
  <c r="AG1342" i="14"/>
  <c r="AP1342" i="14"/>
  <c r="AQ1342" i="14"/>
  <c r="AX1342" i="14" s="1"/>
  <c r="AB1343" i="14"/>
  <c r="AG1343" i="14"/>
  <c r="AP1343" i="14"/>
  <c r="AQ1343" i="14"/>
  <c r="AX1343" i="14" s="1"/>
  <c r="AB1344" i="14"/>
  <c r="AG1344" i="14"/>
  <c r="AP1344" i="14"/>
  <c r="AQ1344" i="14"/>
  <c r="AX1344" i="14" s="1"/>
  <c r="AB1345" i="14"/>
  <c r="AG1345" i="14"/>
  <c r="AP1345" i="14"/>
  <c r="AQ1345" i="14"/>
  <c r="AX1345" i="14" s="1"/>
  <c r="AB1346" i="14"/>
  <c r="AG1346" i="14"/>
  <c r="AP1346" i="14"/>
  <c r="AQ1346" i="14"/>
  <c r="AX1346" i="14" s="1"/>
  <c r="AB1347" i="14"/>
  <c r="AG1347" i="14"/>
  <c r="AP1347" i="14"/>
  <c r="AQ1347" i="14"/>
  <c r="AX1347" i="14" s="1"/>
  <c r="AB1348" i="14"/>
  <c r="AG1348" i="14"/>
  <c r="AP1348" i="14"/>
  <c r="AQ1348" i="14"/>
  <c r="AX1348" i="14" s="1"/>
  <c r="AB1349" i="14"/>
  <c r="AG1349" i="14"/>
  <c r="AP1349" i="14"/>
  <c r="AQ1349" i="14"/>
  <c r="AX1349" i="14" s="1"/>
  <c r="AB1350" i="14"/>
  <c r="AG1350" i="14"/>
  <c r="AP1350" i="14"/>
  <c r="AQ1350" i="14"/>
  <c r="AX1350" i="14" s="1"/>
  <c r="AB1351" i="14"/>
  <c r="AG1351" i="14"/>
  <c r="AP1351" i="14"/>
  <c r="AQ1351" i="14"/>
  <c r="AX1351" i="14" s="1"/>
  <c r="AB1352" i="14"/>
  <c r="AG1352" i="14"/>
  <c r="AP1352" i="14"/>
  <c r="AQ1352" i="14"/>
  <c r="AX1352" i="14" s="1"/>
  <c r="AB1353" i="14"/>
  <c r="AG1353" i="14"/>
  <c r="AP1353" i="14"/>
  <c r="AQ1353" i="14"/>
  <c r="AX1353" i="14" s="1"/>
  <c r="AB1354" i="14"/>
  <c r="AG1354" i="14"/>
  <c r="AP1354" i="14"/>
  <c r="AQ1354" i="14"/>
  <c r="AX1354" i="14" s="1"/>
  <c r="AB1355" i="14"/>
  <c r="AG1355" i="14"/>
  <c r="AP1355" i="14"/>
  <c r="AQ1355" i="14"/>
  <c r="AX1355" i="14" s="1"/>
  <c r="AB1356" i="14"/>
  <c r="AG1356" i="14"/>
  <c r="AP1356" i="14"/>
  <c r="AQ1356" i="14"/>
  <c r="AX1356" i="14" s="1"/>
  <c r="AB1357" i="14"/>
  <c r="AG1357" i="14"/>
  <c r="AP1357" i="14"/>
  <c r="AQ1357" i="14"/>
  <c r="AX1357" i="14" s="1"/>
  <c r="AB1358" i="14"/>
  <c r="AG1358" i="14"/>
  <c r="AP1358" i="14"/>
  <c r="AQ1358" i="14"/>
  <c r="AX1358" i="14" s="1"/>
  <c r="AB1359" i="14"/>
  <c r="AG1359" i="14"/>
  <c r="AP1359" i="14"/>
  <c r="AQ1359" i="14"/>
  <c r="AX1359" i="14" s="1"/>
  <c r="AB1360" i="14"/>
  <c r="AG1360" i="14"/>
  <c r="AP1360" i="14"/>
  <c r="AQ1360" i="14"/>
  <c r="AX1360" i="14" s="1"/>
  <c r="AB1361" i="14"/>
  <c r="AG1361" i="14"/>
  <c r="AP1361" i="14"/>
  <c r="AQ1361" i="14"/>
  <c r="AX1361" i="14" s="1"/>
  <c r="AB1362" i="14"/>
  <c r="AG1362" i="14"/>
  <c r="AP1362" i="14"/>
  <c r="AQ1362" i="14"/>
  <c r="AX1362" i="14" s="1"/>
  <c r="AB1363" i="14"/>
  <c r="AG1363" i="14"/>
  <c r="AP1363" i="14"/>
  <c r="AQ1363" i="14"/>
  <c r="AX1363" i="14" s="1"/>
  <c r="AB1364" i="14"/>
  <c r="AG1364" i="14"/>
  <c r="AP1364" i="14"/>
  <c r="AQ1364" i="14"/>
  <c r="AX1364" i="14" s="1"/>
  <c r="AB1365" i="14"/>
  <c r="AG1365" i="14"/>
  <c r="AP1365" i="14"/>
  <c r="AQ1365" i="14"/>
  <c r="AX1365" i="14" s="1"/>
  <c r="AB1366" i="14"/>
  <c r="AG1366" i="14"/>
  <c r="AP1366" i="14"/>
  <c r="AQ1366" i="14"/>
  <c r="AX1366" i="14" s="1"/>
  <c r="AB1367" i="14"/>
  <c r="AG1367" i="14"/>
  <c r="AP1367" i="14"/>
  <c r="AQ1367" i="14"/>
  <c r="AX1367" i="14" s="1"/>
  <c r="AB1368" i="14"/>
  <c r="AG1368" i="14"/>
  <c r="AP1368" i="14"/>
  <c r="AQ1368" i="14"/>
  <c r="AX1368" i="14" s="1"/>
  <c r="AB1369" i="14"/>
  <c r="AG1369" i="14"/>
  <c r="AP1369" i="14"/>
  <c r="AQ1369" i="14"/>
  <c r="AX1369" i="14" s="1"/>
  <c r="AB1370" i="14"/>
  <c r="AG1370" i="14"/>
  <c r="AP1370" i="14"/>
  <c r="AQ1370" i="14"/>
  <c r="AX1370" i="14" s="1"/>
  <c r="AB1371" i="14"/>
  <c r="AG1371" i="14"/>
  <c r="AP1371" i="14"/>
  <c r="AQ1371" i="14"/>
  <c r="AX1371" i="14" s="1"/>
  <c r="AB1372" i="14"/>
  <c r="AG1372" i="14"/>
  <c r="AP1372" i="14"/>
  <c r="AQ1372" i="14"/>
  <c r="AX1372" i="14" s="1"/>
  <c r="AB1373" i="14"/>
  <c r="AG1373" i="14"/>
  <c r="AP1373" i="14"/>
  <c r="AQ1373" i="14"/>
  <c r="AX1373" i="14" s="1"/>
  <c r="AB1374" i="14"/>
  <c r="AG1374" i="14"/>
  <c r="AP1374" i="14"/>
  <c r="AQ1374" i="14"/>
  <c r="AX1374" i="14" s="1"/>
  <c r="AB1375" i="14"/>
  <c r="AG1375" i="14"/>
  <c r="AP1375" i="14"/>
  <c r="AQ1375" i="14"/>
  <c r="AX1375" i="14" s="1"/>
  <c r="AB1376" i="14"/>
  <c r="AG1376" i="14"/>
  <c r="AP1376" i="14"/>
  <c r="AQ1376" i="14"/>
  <c r="AX1376" i="14" s="1"/>
  <c r="AB1377" i="14"/>
  <c r="AG1377" i="14"/>
  <c r="AP1377" i="14"/>
  <c r="AQ1377" i="14"/>
  <c r="AX1377" i="14" s="1"/>
  <c r="AB1378" i="14"/>
  <c r="AG1378" i="14"/>
  <c r="AP1378" i="14"/>
  <c r="AQ1378" i="14"/>
  <c r="AX1378" i="14" s="1"/>
  <c r="AB1379" i="14"/>
  <c r="AG1379" i="14"/>
  <c r="AP1379" i="14"/>
  <c r="AQ1379" i="14"/>
  <c r="AX1379" i="14" s="1"/>
  <c r="AB1380" i="14"/>
  <c r="AG1380" i="14"/>
  <c r="AP1380" i="14"/>
  <c r="AQ1380" i="14"/>
  <c r="AX1380" i="14" s="1"/>
  <c r="AB1381" i="14"/>
  <c r="AG1381" i="14"/>
  <c r="AP1381" i="14"/>
  <c r="AQ1381" i="14"/>
  <c r="AX1381" i="14" s="1"/>
  <c r="AB1382" i="14"/>
  <c r="AG1382" i="14"/>
  <c r="AP1382" i="14"/>
  <c r="AQ1382" i="14"/>
  <c r="AX1382" i="14" s="1"/>
  <c r="AB1383" i="14"/>
  <c r="AG1383" i="14"/>
  <c r="AP1383" i="14"/>
  <c r="AQ1383" i="14"/>
  <c r="AX1383" i="14" s="1"/>
  <c r="AB1384" i="14"/>
  <c r="AG1384" i="14"/>
  <c r="AP1384" i="14"/>
  <c r="AQ1384" i="14"/>
  <c r="AX1384" i="14" s="1"/>
  <c r="E1385" i="14"/>
  <c r="L1385" i="14"/>
  <c r="AC1385" i="14"/>
  <c r="AD1385" i="14"/>
  <c r="AE1385" i="14"/>
  <c r="AH1385" i="14"/>
  <c r="AI1385" i="14"/>
  <c r="AL1385" i="14"/>
  <c r="AS1385" i="14"/>
  <c r="AW1385" i="14"/>
  <c r="AY1323" i="14" l="1"/>
  <c r="AX1175" i="14"/>
  <c r="AX1254" i="14"/>
  <c r="AX1125" i="14"/>
  <c r="AX1190" i="14"/>
  <c r="AX1171" i="14"/>
  <c r="AX1014" i="14"/>
  <c r="AY1370" i="14"/>
  <c r="AX1267" i="14"/>
  <c r="AY1354" i="14"/>
  <c r="AY1313" i="14"/>
  <c r="AX1255" i="14"/>
  <c r="AY1375" i="14"/>
  <c r="AY1368" i="14"/>
  <c r="AX1155" i="14"/>
  <c r="AY1342" i="14"/>
  <c r="AX1240" i="14"/>
  <c r="AY1319" i="14"/>
  <c r="AX1273" i="14"/>
  <c r="AX1250" i="14"/>
  <c r="AX1210" i="14"/>
  <c r="AY1379" i="14"/>
  <c r="AY1356" i="14"/>
  <c r="AX1205" i="14"/>
  <c r="AX1185" i="14"/>
  <c r="AX1243" i="14"/>
  <c r="AX1199" i="14"/>
  <c r="AX1189" i="14"/>
  <c r="AY1360" i="14"/>
  <c r="AY1331" i="14"/>
  <c r="AY1302" i="14"/>
  <c r="AX1235" i="14"/>
  <c r="AX1093" i="14"/>
  <c r="AY1367" i="14"/>
  <c r="AX1178" i="14"/>
  <c r="AX1174" i="14"/>
  <c r="AX1167" i="14"/>
  <c r="AY1366" i="14"/>
  <c r="AY1359" i="14"/>
  <c r="AY1355" i="14"/>
  <c r="AY1338" i="14"/>
  <c r="AY1317" i="14"/>
  <c r="AX1288" i="14"/>
  <c r="AX1246" i="14"/>
  <c r="AX1242" i="14"/>
  <c r="AX1238" i="14"/>
  <c r="AX1231" i="14"/>
  <c r="AX1209" i="14"/>
  <c r="AX1202" i="14"/>
  <c r="AX1132" i="14"/>
  <c r="AY1380" i="14"/>
  <c r="AY1344" i="14"/>
  <c r="AY1330" i="14"/>
  <c r="AY1320" i="14"/>
  <c r="AY1306" i="14"/>
  <c r="AX1187" i="14"/>
  <c r="AX1180" i="14"/>
  <c r="AX1165" i="14"/>
  <c r="AY781" i="14"/>
  <c r="AY1372" i="14"/>
  <c r="AX1144" i="14"/>
  <c r="AY777" i="14"/>
  <c r="AY1384" i="14"/>
  <c r="AY1350" i="14"/>
  <c r="AY1326" i="14"/>
  <c r="AY1318" i="14"/>
  <c r="AY1314" i="14"/>
  <c r="AX1294" i="14"/>
  <c r="AX1256" i="14"/>
  <c r="AX1197" i="14"/>
  <c r="AX1161" i="14"/>
  <c r="AX1129" i="14"/>
  <c r="AX1107" i="14"/>
  <c r="AY1382" i="14"/>
  <c r="AY1373" i="14"/>
  <c r="AY1335" i="14"/>
  <c r="AX1300" i="14"/>
  <c r="AX1296" i="14"/>
  <c r="AX1292" i="14"/>
  <c r="AX1285" i="14"/>
  <c r="AX1268" i="14"/>
  <c r="AX1264" i="14"/>
  <c r="AX1260" i="14"/>
  <c r="AX1252" i="14"/>
  <c r="AX1214" i="14"/>
  <c r="AX1195" i="14"/>
  <c r="AY1378" i="14"/>
  <c r="AY1374" i="14"/>
  <c r="AY1369" i="14"/>
  <c r="AY1312" i="14"/>
  <c r="AY1305" i="14"/>
  <c r="AY1301" i="14"/>
  <c r="AX1297" i="14"/>
  <c r="AX1276" i="14"/>
  <c r="AX1272" i="14"/>
  <c r="AX1261" i="14"/>
  <c r="AX1221" i="14"/>
  <c r="AX1211" i="14"/>
  <c r="AX1105" i="14"/>
  <c r="AX1026" i="14"/>
  <c r="AX953" i="14"/>
  <c r="AY1348" i="14"/>
  <c r="AY1336" i="14"/>
  <c r="AY1332" i="14"/>
  <c r="AY1324" i="14"/>
  <c r="AX1290" i="14"/>
  <c r="AX1286" i="14"/>
  <c r="AX1282" i="14"/>
  <c r="AX1278" i="14"/>
  <c r="AX1274" i="14"/>
  <c r="AX1233" i="14"/>
  <c r="AX1226" i="14"/>
  <c r="AX1207" i="14"/>
  <c r="AX1192" i="14"/>
  <c r="AX1114" i="14"/>
  <c r="AY757" i="14"/>
  <c r="AY1381" i="14"/>
  <c r="AY1376" i="14"/>
  <c r="AY1362" i="14"/>
  <c r="AY1353" i="14"/>
  <c r="AY1349" i="14"/>
  <c r="AY1341" i="14"/>
  <c r="AY1337" i="14"/>
  <c r="AY1308" i="14"/>
  <c r="AX1291" i="14"/>
  <c r="AX1279" i="14"/>
  <c r="AX1270" i="14"/>
  <c r="AX1258" i="14"/>
  <c r="AX1249" i="14"/>
  <c r="AX1223" i="14"/>
  <c r="AX1216" i="14"/>
  <c r="AX1111" i="14"/>
  <c r="AX1064" i="14"/>
  <c r="AY852" i="14"/>
  <c r="AY226" i="14"/>
  <c r="AY1383" i="14"/>
  <c r="AY1377" i="14"/>
  <c r="AY1371" i="14"/>
  <c r="AY1365" i="14"/>
  <c r="AY1361" i="14"/>
  <c r="AY1347" i="14"/>
  <c r="AY1343" i="14"/>
  <c r="AY1329" i="14"/>
  <c r="AY1325" i="14"/>
  <c r="AY1311" i="14"/>
  <c r="AY1307" i="14"/>
  <c r="AX1298" i="14"/>
  <c r="AX1284" i="14"/>
  <c r="AX1280" i="14"/>
  <c r="AX1266" i="14"/>
  <c r="AX1262" i="14"/>
  <c r="AX1248" i="14"/>
  <c r="AX1244" i="14"/>
  <c r="AX1228" i="14"/>
  <c r="AX1220" i="14"/>
  <c r="AX1204" i="14"/>
  <c r="AX1184" i="14"/>
  <c r="AX1149" i="14"/>
  <c r="AX1087" i="14"/>
  <c r="AX1038" i="14"/>
  <c r="AX1019" i="14"/>
  <c r="AY770" i="14"/>
  <c r="AY520" i="14"/>
  <c r="AY1299" i="14"/>
  <c r="AX1299" i="14"/>
  <c r="AY1263" i="14"/>
  <c r="AX1263" i="14"/>
  <c r="AY1225" i="14"/>
  <c r="AX1225" i="14"/>
  <c r="AY1295" i="14"/>
  <c r="AX1295" i="14"/>
  <c r="AY1277" i="14"/>
  <c r="AX1277" i="14"/>
  <c r="AY1237" i="14"/>
  <c r="AX1237" i="14"/>
  <c r="AY1101" i="14"/>
  <c r="AX1101" i="14"/>
  <c r="AY1067" i="14"/>
  <c r="AX1067" i="14"/>
  <c r="AY1287" i="14"/>
  <c r="AX1287" i="14"/>
  <c r="AY1215" i="14"/>
  <c r="AX1215" i="14"/>
  <c r="AY1179" i="14"/>
  <c r="AX1179" i="14"/>
  <c r="AY1283" i="14"/>
  <c r="AX1283" i="14"/>
  <c r="AY1265" i="14"/>
  <c r="AX1265" i="14"/>
  <c r="AY1247" i="14"/>
  <c r="AX1247" i="14"/>
  <c r="AY1219" i="14"/>
  <c r="AX1219" i="14"/>
  <c r="AY1245" i="14"/>
  <c r="AX1245" i="14"/>
  <c r="AY1137" i="14"/>
  <c r="AX1137" i="14"/>
  <c r="AY1259" i="14"/>
  <c r="AX1259" i="14"/>
  <c r="AY1241" i="14"/>
  <c r="AX1241" i="14"/>
  <c r="AY1251" i="14"/>
  <c r="AX1251" i="14"/>
  <c r="AY1043" i="14"/>
  <c r="AX1043" i="14"/>
  <c r="AY990" i="14"/>
  <c r="AX990" i="14"/>
  <c r="AY1183" i="14"/>
  <c r="AX1183" i="14"/>
  <c r="AY1363" i="14"/>
  <c r="AY1357" i="14"/>
  <c r="AY1351" i="14"/>
  <c r="AY1345" i="14"/>
  <c r="AY1339" i="14"/>
  <c r="AY1333" i="14"/>
  <c r="AY1327" i="14"/>
  <c r="AY1321" i="14"/>
  <c r="AY1315" i="14"/>
  <c r="AY1309" i="14"/>
  <c r="AY1303" i="14"/>
  <c r="AY1293" i="14"/>
  <c r="AX1293" i="14"/>
  <c r="AY1275" i="14"/>
  <c r="AX1275" i="14"/>
  <c r="AY1257" i="14"/>
  <c r="AX1257" i="14"/>
  <c r="AY1208" i="14"/>
  <c r="AX1208" i="14"/>
  <c r="AY1196" i="14"/>
  <c r="AX1196" i="14"/>
  <c r="AY1136" i="14"/>
  <c r="AX1136" i="14"/>
  <c r="AY1126" i="14"/>
  <c r="AX1126" i="14"/>
  <c r="AY1281" i="14"/>
  <c r="AX1281" i="14"/>
  <c r="AY1045" i="14"/>
  <c r="AX1045" i="14"/>
  <c r="AY205" i="14"/>
  <c r="AX205" i="14"/>
  <c r="AY1118" i="14"/>
  <c r="AX1118" i="14"/>
  <c r="AY1269" i="14"/>
  <c r="AX1269" i="14"/>
  <c r="AY1191" i="14"/>
  <c r="AX1191" i="14"/>
  <c r="AY1364" i="14"/>
  <c r="AY1358" i="14"/>
  <c r="AY1352" i="14"/>
  <c r="AY1346" i="14"/>
  <c r="AY1340" i="14"/>
  <c r="AY1334" i="14"/>
  <c r="AY1328" i="14"/>
  <c r="AY1322" i="14"/>
  <c r="AY1316" i="14"/>
  <c r="AY1310" i="14"/>
  <c r="AY1304" i="14"/>
  <c r="AY1289" i="14"/>
  <c r="AX1289" i="14"/>
  <c r="AY1271" i="14"/>
  <c r="AX1271" i="14"/>
  <c r="AY1253" i="14"/>
  <c r="AX1253" i="14"/>
  <c r="AY1232" i="14"/>
  <c r="AX1232" i="14"/>
  <c r="AY1217" i="14"/>
  <c r="AX1217" i="14"/>
  <c r="AY1173" i="14"/>
  <c r="AX1173" i="14"/>
  <c r="AY1159" i="14"/>
  <c r="AX1159" i="14"/>
  <c r="AY1130" i="14"/>
  <c r="AX1130" i="14"/>
  <c r="AY1229" i="14"/>
  <c r="AX1229" i="14"/>
  <c r="AY1203" i="14"/>
  <c r="AX1203" i="14"/>
  <c r="AY1153" i="14"/>
  <c r="AX1153" i="14"/>
  <c r="AY905" i="14"/>
  <c r="AX905" i="14"/>
  <c r="AY1222" i="14"/>
  <c r="AX1222" i="14"/>
  <c r="AY1193" i="14"/>
  <c r="AX1193" i="14"/>
  <c r="AX763" i="14"/>
  <c r="AY763" i="14"/>
  <c r="AX816" i="14"/>
  <c r="AY816" i="14"/>
  <c r="AX776" i="14"/>
  <c r="AY776" i="14"/>
  <c r="AY548" i="14"/>
  <c r="AX548" i="14"/>
  <c r="AY1234" i="14"/>
  <c r="AX1234" i="14"/>
  <c r="AY1213" i="14"/>
  <c r="AX1213" i="14"/>
  <c r="AY1168" i="14"/>
  <c r="AX1168" i="14"/>
  <c r="AY1123" i="14"/>
  <c r="AX1123" i="14"/>
  <c r="AY1113" i="14"/>
  <c r="AX1113" i="14"/>
  <c r="AY1031" i="14"/>
  <c r="AX1031" i="14"/>
  <c r="AY1227" i="14"/>
  <c r="AX1227" i="14"/>
  <c r="AY1201" i="14"/>
  <c r="AX1201" i="14"/>
  <c r="AY1181" i="14"/>
  <c r="AX1181" i="14"/>
  <c r="AY1172" i="14"/>
  <c r="AX1172" i="14"/>
  <c r="AY1117" i="14"/>
  <c r="AX1117" i="14"/>
  <c r="AY1239" i="14"/>
  <c r="AX1239" i="14"/>
  <c r="AY1198" i="14"/>
  <c r="AX1198" i="14"/>
  <c r="AY1186" i="14"/>
  <c r="AX1186" i="14"/>
  <c r="AY1177" i="14"/>
  <c r="AX1177" i="14"/>
  <c r="AY1091" i="14"/>
  <c r="AX1091" i="14"/>
  <c r="AY1051" i="14"/>
  <c r="AX1051" i="14"/>
  <c r="AX780" i="14"/>
  <c r="AY780" i="14"/>
  <c r="AY377" i="14"/>
  <c r="AY1135" i="14"/>
  <c r="AX1135" i="14"/>
  <c r="AY1108" i="14"/>
  <c r="AX1108" i="14"/>
  <c r="AX1050" i="14"/>
  <c r="AY949" i="14"/>
  <c r="AX949" i="14"/>
  <c r="AY466" i="14"/>
  <c r="AX466" i="14"/>
  <c r="AX442" i="14"/>
  <c r="AY1084" i="14"/>
  <c r="AX1084" i="14"/>
  <c r="AY1046" i="14"/>
  <c r="AX1046" i="14"/>
  <c r="AY1131" i="14"/>
  <c r="AX1131" i="14"/>
  <c r="AY106" i="14"/>
  <c r="AX106" i="14"/>
  <c r="AY1150" i="14"/>
  <c r="AX1150" i="14"/>
  <c r="AY1088" i="14"/>
  <c r="AX1088" i="14"/>
  <c r="AY1092" i="14"/>
  <c r="AX1092" i="14"/>
  <c r="AY1162" i="14"/>
  <c r="AX1162" i="14"/>
  <c r="AY1096" i="14"/>
  <c r="AX1096" i="14"/>
  <c r="AY1005" i="14"/>
  <c r="AX1005" i="14"/>
  <c r="AX265" i="14"/>
  <c r="AY265" i="14"/>
  <c r="AY1032" i="14"/>
  <c r="AX1032" i="14"/>
  <c r="AY640" i="14"/>
  <c r="AX640" i="14"/>
  <c r="AY1112" i="14"/>
  <c r="AX1112" i="14"/>
  <c r="AY1154" i="14"/>
  <c r="AX1154" i="14"/>
  <c r="AY1143" i="14"/>
  <c r="AX1143" i="14"/>
  <c r="AY1079" i="14"/>
  <c r="AX1079" i="14"/>
  <c r="AY983" i="14"/>
  <c r="AX983" i="14"/>
  <c r="AY1147" i="14"/>
  <c r="AX1147" i="14"/>
  <c r="AY917" i="14"/>
  <c r="AX917" i="14"/>
  <c r="AX1236" i="14"/>
  <c r="AX1230" i="14"/>
  <c r="AX1224" i="14"/>
  <c r="AX1218" i="14"/>
  <c r="AX1212" i="14"/>
  <c r="AX1206" i="14"/>
  <c r="AX1200" i="14"/>
  <c r="AX1194" i="14"/>
  <c r="AX1188" i="14"/>
  <c r="AX1182" i="14"/>
  <c r="AX1176" i="14"/>
  <c r="AY1166" i="14"/>
  <c r="AX1166" i="14"/>
  <c r="AX1148" i="14"/>
  <c r="AY1141" i="14"/>
  <c r="AX1141" i="14"/>
  <c r="AY1119" i="14"/>
  <c r="AX1119" i="14"/>
  <c r="AY1100" i="14"/>
  <c r="AX1100" i="14"/>
  <c r="AX1097" i="14"/>
  <c r="AY1055" i="14"/>
  <c r="AX1055" i="14"/>
  <c r="AY1018" i="14"/>
  <c r="AX1018" i="14"/>
  <c r="AX1160" i="14"/>
  <c r="AX1156" i="14"/>
  <c r="AX1142" i="14"/>
  <c r="AX1138" i="14"/>
  <c r="AX1124" i="14"/>
  <c r="AX1120" i="14"/>
  <c r="AX1106" i="14"/>
  <c r="AX1102" i="14"/>
  <c r="AX1072" i="14"/>
  <c r="AX1052" i="14"/>
  <c r="AX975" i="14"/>
  <c r="AX910" i="14"/>
  <c r="AX870" i="14"/>
  <c r="AY664" i="14"/>
  <c r="AX416" i="14"/>
  <c r="AY90" i="14"/>
  <c r="AX1170" i="14"/>
  <c r="AX1164" i="14"/>
  <c r="AX1158" i="14"/>
  <c r="AX1152" i="14"/>
  <c r="AX1146" i="14"/>
  <c r="AX1140" i="14"/>
  <c r="AX1134" i="14"/>
  <c r="AX1128" i="14"/>
  <c r="AX1122" i="14"/>
  <c r="AX1116" i="14"/>
  <c r="AX1110" i="14"/>
  <c r="AX1104" i="14"/>
  <c r="AY1027" i="14"/>
  <c r="AX1027" i="14"/>
  <c r="AX971" i="14"/>
  <c r="AX964" i="14"/>
  <c r="AX848" i="14"/>
  <c r="AY848" i="14"/>
  <c r="AY818" i="14"/>
  <c r="AY811" i="14"/>
  <c r="AY562" i="14"/>
  <c r="AX67" i="14"/>
  <c r="AY67" i="14"/>
  <c r="AX528" i="14"/>
  <c r="AY528" i="14"/>
  <c r="AX855" i="14"/>
  <c r="AY855" i="14"/>
  <c r="AY976" i="14"/>
  <c r="AX976" i="14"/>
  <c r="AX681" i="14"/>
  <c r="AY681" i="14"/>
  <c r="AY286" i="14"/>
  <c r="AX286" i="14"/>
  <c r="AY1002" i="14"/>
  <c r="AX1002" i="14"/>
  <c r="AX794" i="14"/>
  <c r="AY794" i="14"/>
  <c r="AY1076" i="14"/>
  <c r="AX1076" i="14"/>
  <c r="AY942" i="14"/>
  <c r="AX942" i="14"/>
  <c r="AX1169" i="14"/>
  <c r="AX1163" i="14"/>
  <c r="AX1157" i="14"/>
  <c r="AX1151" i="14"/>
  <c r="AX1145" i="14"/>
  <c r="AX1139" i="14"/>
  <c r="AX1133" i="14"/>
  <c r="AX1127" i="14"/>
  <c r="AX1121" i="14"/>
  <c r="AX1115" i="14"/>
  <c r="AX1109" i="14"/>
  <c r="AX1103" i="14"/>
  <c r="AX1098" i="14"/>
  <c r="AY1023" i="14"/>
  <c r="AX1023" i="14"/>
  <c r="AX1003" i="14"/>
  <c r="AX987" i="14"/>
  <c r="AX967" i="14"/>
  <c r="AX960" i="14"/>
  <c r="AX913" i="14"/>
  <c r="AX807" i="14"/>
  <c r="AY807" i="14"/>
  <c r="AY804" i="14"/>
  <c r="AY625" i="14"/>
  <c r="AX1086" i="14"/>
  <c r="AX1082" i="14"/>
  <c r="AX1074" i="14"/>
  <c r="AX1066" i="14"/>
  <c r="AX1062" i="14"/>
  <c r="AX1029" i="14"/>
  <c r="AX1017" i="14"/>
  <c r="AX1013" i="14"/>
  <c r="AX1009" i="14"/>
  <c r="AX1000" i="14"/>
  <c r="AX993" i="14"/>
  <c r="AX978" i="14"/>
  <c r="AX959" i="14"/>
  <c r="AX952" i="14"/>
  <c r="AX948" i="14"/>
  <c r="AX941" i="14"/>
  <c r="AX916" i="14"/>
  <c r="AX912" i="14"/>
  <c r="AX908" i="14"/>
  <c r="AX901" i="14"/>
  <c r="AY789" i="14"/>
  <c r="AY731" i="14"/>
  <c r="AY692" i="14"/>
  <c r="AY591" i="14"/>
  <c r="AY307" i="14"/>
  <c r="AX159" i="14"/>
  <c r="AX1069" i="14"/>
  <c r="AX1060" i="14"/>
  <c r="AX1056" i="14"/>
  <c r="AX1007" i="14"/>
  <c r="AX881" i="14"/>
  <c r="AX35" i="14"/>
  <c r="AX1081" i="14"/>
  <c r="AX1061" i="14"/>
  <c r="AX1057" i="14"/>
  <c r="AX1048" i="14"/>
  <c r="AX1040" i="14"/>
  <c r="AX1036" i="14"/>
  <c r="AX1012" i="14"/>
  <c r="AX1008" i="14"/>
  <c r="AX996" i="14"/>
  <c r="AX985" i="14"/>
  <c r="AX981" i="14"/>
  <c r="AX973" i="14"/>
  <c r="AX900" i="14"/>
  <c r="AY828" i="14"/>
  <c r="AX700" i="14"/>
  <c r="AX605" i="14"/>
  <c r="AX505" i="14"/>
  <c r="AX362" i="14"/>
  <c r="AX182" i="14"/>
  <c r="AX32" i="14"/>
  <c r="AX412" i="14"/>
  <c r="AX293" i="14"/>
  <c r="AX215" i="14"/>
  <c r="AX119" i="14"/>
  <c r="AY43" i="14"/>
  <c r="AX1099" i="14"/>
  <c r="AX1094" i="14"/>
  <c r="AX1078" i="14"/>
  <c r="AX1073" i="14"/>
  <c r="AX1068" i="14"/>
  <c r="AX1063" i="14"/>
  <c r="AX1058" i="14"/>
  <c r="AX1042" i="14"/>
  <c r="AX1037" i="14"/>
  <c r="AX1033" i="14"/>
  <c r="AX1024" i="14"/>
  <c r="AX1015" i="14"/>
  <c r="AX995" i="14"/>
  <c r="AX991" i="14"/>
  <c r="AX982" i="14"/>
  <c r="AX977" i="14"/>
  <c r="AX972" i="14"/>
  <c r="AX924" i="14"/>
  <c r="AY866" i="14"/>
  <c r="AY822" i="14"/>
  <c r="AY798" i="14"/>
  <c r="AY661" i="14"/>
  <c r="AY582" i="14"/>
  <c r="AX517" i="14"/>
  <c r="AX428" i="14"/>
  <c r="AX347" i="14"/>
  <c r="AX259" i="14"/>
  <c r="AX181" i="14"/>
  <c r="AX87" i="14"/>
  <c r="AX23" i="14"/>
  <c r="AX1090" i="14"/>
  <c r="AX1085" i="14"/>
  <c r="AX1080" i="14"/>
  <c r="AX1075" i="14"/>
  <c r="AX1070" i="14"/>
  <c r="AX1054" i="14"/>
  <c r="AX1049" i="14"/>
  <c r="AX1044" i="14"/>
  <c r="AX1039" i="14"/>
  <c r="AX1021" i="14"/>
  <c r="AX1011" i="14"/>
  <c r="AX1006" i="14"/>
  <c r="AX1001" i="14"/>
  <c r="AX997" i="14"/>
  <c r="AX988" i="14"/>
  <c r="AX979" i="14"/>
  <c r="AX887" i="14"/>
  <c r="AX880" i="14"/>
  <c r="AY724" i="14"/>
  <c r="AY657" i="14"/>
  <c r="AX574" i="14"/>
  <c r="AY328" i="14"/>
  <c r="AX256" i="14"/>
  <c r="AY166" i="14"/>
  <c r="AX78" i="14"/>
  <c r="AX20" i="14"/>
  <c r="AY1022" i="14"/>
  <c r="AX1022" i="14"/>
  <c r="AY1010" i="14"/>
  <c r="AX1010" i="14"/>
  <c r="AY974" i="14"/>
  <c r="AX974" i="14"/>
  <c r="AY928" i="14"/>
  <c r="AX928" i="14"/>
  <c r="AX810" i="14"/>
  <c r="AY810" i="14"/>
  <c r="AY322" i="14"/>
  <c r="AX322" i="14"/>
  <c r="AY14" i="14"/>
  <c r="AX14" i="14"/>
  <c r="AY980" i="14"/>
  <c r="AX980" i="14"/>
  <c r="AY970" i="14"/>
  <c r="AX970" i="14"/>
  <c r="AX867" i="14"/>
  <c r="AY867" i="14"/>
  <c r="AX741" i="14"/>
  <c r="AY741" i="14"/>
  <c r="AY58" i="14"/>
  <c r="AX58" i="14"/>
  <c r="AY986" i="14"/>
  <c r="AX986" i="14"/>
  <c r="AY871" i="14"/>
  <c r="AX871" i="14"/>
  <c r="AX861" i="14"/>
  <c r="AY861" i="14"/>
  <c r="AX618" i="14"/>
  <c r="AY618" i="14"/>
  <c r="AX541" i="14"/>
  <c r="AY541" i="14"/>
  <c r="AY388" i="14"/>
  <c r="AX388" i="14"/>
  <c r="AX379" i="14"/>
  <c r="AY379" i="14"/>
  <c r="AX112" i="14"/>
  <c r="AY112" i="14"/>
  <c r="AY1028" i="14"/>
  <c r="AX1028" i="14"/>
  <c r="AY992" i="14"/>
  <c r="AX992" i="14"/>
  <c r="AX666" i="14"/>
  <c r="AY666" i="14"/>
  <c r="AY598" i="14"/>
  <c r="AX598" i="14"/>
  <c r="AY998" i="14"/>
  <c r="AX998" i="14"/>
  <c r="AY930" i="14"/>
  <c r="AX930" i="14"/>
  <c r="AX836" i="14"/>
  <c r="AY836" i="14"/>
  <c r="AX768" i="14"/>
  <c r="AY768" i="14"/>
  <c r="AY966" i="14"/>
  <c r="AX966" i="14"/>
  <c r="AX800" i="14"/>
  <c r="AY800" i="14"/>
  <c r="AX725" i="14"/>
  <c r="AY725" i="14"/>
  <c r="AX649" i="14"/>
  <c r="AY649" i="14"/>
  <c r="AX238" i="14"/>
  <c r="AY238" i="14"/>
  <c r="AY1016" i="14"/>
  <c r="AX1016" i="14"/>
  <c r="AY919" i="14"/>
  <c r="AX919" i="14"/>
  <c r="AX750" i="14"/>
  <c r="AY750" i="14"/>
  <c r="AY476" i="14"/>
  <c r="AX476" i="14"/>
  <c r="AX745" i="14"/>
  <c r="AY745" i="14"/>
  <c r="AX463" i="14"/>
  <c r="AY463" i="14"/>
  <c r="AY268" i="14"/>
  <c r="AX268" i="14"/>
  <c r="AY1034" i="14"/>
  <c r="AX1034" i="14"/>
  <c r="AY895" i="14"/>
  <c r="AX895" i="14"/>
  <c r="AX849" i="14"/>
  <c r="AY849" i="14"/>
  <c r="AY584" i="14"/>
  <c r="AX584" i="14"/>
  <c r="AX436" i="14"/>
  <c r="AY436" i="14"/>
  <c r="AX1095" i="14"/>
  <c r="AX1089" i="14"/>
  <c r="AX1083" i="14"/>
  <c r="AX1077" i="14"/>
  <c r="AX1071" i="14"/>
  <c r="AX1065" i="14"/>
  <c r="AX1059" i="14"/>
  <c r="AX1053" i="14"/>
  <c r="AX1047" i="14"/>
  <c r="AX1041" i="14"/>
  <c r="AX1035" i="14"/>
  <c r="AX1030" i="14"/>
  <c r="AX1025" i="14"/>
  <c r="AX1020" i="14"/>
  <c r="AY1004" i="14"/>
  <c r="AX1004" i="14"/>
  <c r="AX999" i="14"/>
  <c r="AX994" i="14"/>
  <c r="AX989" i="14"/>
  <c r="AX984" i="14"/>
  <c r="AY937" i="14"/>
  <c r="AX937" i="14"/>
  <c r="AX934" i="14"/>
  <c r="AX876" i="14"/>
  <c r="AX853" i="14"/>
  <c r="AY853" i="14"/>
  <c r="AX843" i="14"/>
  <c r="AY843" i="14"/>
  <c r="AY840" i="14"/>
  <c r="AY824" i="14"/>
  <c r="AX806" i="14"/>
  <c r="AY806" i="14"/>
  <c r="AY759" i="14"/>
  <c r="AY713" i="14"/>
  <c r="AX713" i="14"/>
  <c r="AX701" i="14"/>
  <c r="AY634" i="14"/>
  <c r="AX634" i="14"/>
  <c r="AY955" i="14"/>
  <c r="AX955" i="14"/>
  <c r="AY878" i="14"/>
  <c r="AX878" i="14"/>
  <c r="AX819" i="14"/>
  <c r="AY819" i="14"/>
  <c r="AX774" i="14"/>
  <c r="AY774" i="14"/>
  <c r="AX686" i="14"/>
  <c r="AY686" i="14"/>
  <c r="AX558" i="14"/>
  <c r="AY558" i="14"/>
  <c r="AY478" i="14"/>
  <c r="AX478" i="14"/>
  <c r="AY326" i="14"/>
  <c r="AX326" i="14"/>
  <c r="AY398" i="14"/>
  <c r="AX341" i="14"/>
  <c r="AY292" i="14"/>
  <c r="AY250" i="14"/>
  <c r="AX192" i="14"/>
  <c r="AY139" i="14"/>
  <c r="AY616" i="14"/>
  <c r="AX946" i="14"/>
  <c r="AX935" i="14"/>
  <c r="AX931" i="14"/>
  <c r="AX923" i="14"/>
  <c r="AX907" i="14"/>
  <c r="AX875" i="14"/>
  <c r="AY835" i="14"/>
  <c r="AY825" i="14"/>
  <c r="AY813" i="14"/>
  <c r="AY801" i="14"/>
  <c r="AY793" i="14"/>
  <c r="AY783" i="14"/>
  <c r="AY764" i="14"/>
  <c r="AY753" i="14"/>
  <c r="AY746" i="14"/>
  <c r="AY729" i="14"/>
  <c r="AY710" i="14"/>
  <c r="AY678" i="14"/>
  <c r="AX647" i="14"/>
  <c r="AY531" i="14"/>
  <c r="AY493" i="14"/>
  <c r="AY445" i="14"/>
  <c r="AY367" i="14"/>
  <c r="AY283" i="14"/>
  <c r="AY246" i="14"/>
  <c r="AY204" i="14"/>
  <c r="AX101" i="14"/>
  <c r="AY54" i="14"/>
  <c r="AX17" i="14"/>
  <c r="AX958" i="14"/>
  <c r="AX954" i="14"/>
  <c r="AX940" i="14"/>
  <c r="AX936" i="14"/>
  <c r="AX922" i="14"/>
  <c r="AX918" i="14"/>
  <c r="AX896" i="14"/>
  <c r="AX892" i="14"/>
  <c r="AX884" i="14"/>
  <c r="AX874" i="14"/>
  <c r="AY865" i="14"/>
  <c r="AY858" i="14"/>
  <c r="AY854" i="14"/>
  <c r="AY831" i="14"/>
  <c r="AY799" i="14"/>
  <c r="AY795" i="14"/>
  <c r="AY786" i="14"/>
  <c r="AY782" i="14"/>
  <c r="AY765" i="14"/>
  <c r="AY744" i="14"/>
  <c r="AY740" i="14"/>
  <c r="AY736" i="14"/>
  <c r="AY732" i="14"/>
  <c r="AY720" i="14"/>
  <c r="AY708" i="14"/>
  <c r="AY685" i="14"/>
  <c r="AX643" i="14"/>
  <c r="AY587" i="14"/>
  <c r="AX569" i="14"/>
  <c r="AY537" i="14"/>
  <c r="AY439" i="14"/>
  <c r="AY386" i="14"/>
  <c r="AY349" i="14"/>
  <c r="AX214" i="14"/>
  <c r="AX150" i="14"/>
  <c r="AX107" i="14"/>
  <c r="AY85" i="14"/>
  <c r="AX47" i="14"/>
  <c r="AY404" i="14"/>
  <c r="AY231" i="14"/>
  <c r="AY129" i="14"/>
  <c r="AX965" i="14"/>
  <c r="AX961" i="14"/>
  <c r="AX947" i="14"/>
  <c r="AX943" i="14"/>
  <c r="AX929" i="14"/>
  <c r="AX925" i="14"/>
  <c r="AX911" i="14"/>
  <c r="AX906" i="14"/>
  <c r="AX902" i="14"/>
  <c r="AX890" i="14"/>
  <c r="AX886" i="14"/>
  <c r="AX882" i="14"/>
  <c r="AX877" i="14"/>
  <c r="AX872" i="14"/>
  <c r="AY837" i="14"/>
  <c r="AY792" i="14"/>
  <c r="AY788" i="14"/>
  <c r="AY775" i="14"/>
  <c r="AY771" i="14"/>
  <c r="AY762" i="14"/>
  <c r="AY758" i="14"/>
  <c r="AY747" i="14"/>
  <c r="AY738" i="14"/>
  <c r="AY734" i="14"/>
  <c r="AY726" i="14"/>
  <c r="AY718" i="14"/>
  <c r="AX695" i="14"/>
  <c r="AY672" i="14"/>
  <c r="AY653" i="14"/>
  <c r="AY631" i="14"/>
  <c r="AX602" i="14"/>
  <c r="AY580" i="14"/>
  <c r="AX556" i="14"/>
  <c r="AX523" i="14"/>
  <c r="AY485" i="14"/>
  <c r="AX455" i="14"/>
  <c r="AY424" i="14"/>
  <c r="AX374" i="14"/>
  <c r="AX338" i="14"/>
  <c r="AY304" i="14"/>
  <c r="AY274" i="14"/>
  <c r="AX253" i="14"/>
  <c r="AX195" i="14"/>
  <c r="AX160" i="14"/>
  <c r="AY93" i="14"/>
  <c r="AY66" i="14"/>
  <c r="AY34" i="14"/>
  <c r="AX11" i="14"/>
  <c r="AX719" i="14"/>
  <c r="AY719" i="14"/>
  <c r="AY688" i="14"/>
  <c r="AX688" i="14"/>
  <c r="AX648" i="14"/>
  <c r="AY648" i="14"/>
  <c r="AY593" i="14"/>
  <c r="AX593" i="14"/>
  <c r="AY389" i="14"/>
  <c r="AX389" i="14"/>
  <c r="AX364" i="14"/>
  <c r="AY364" i="14"/>
  <c r="AY187" i="14"/>
  <c r="AX187" i="14"/>
  <c r="AY88" i="14"/>
  <c r="AX88" i="14"/>
  <c r="AX25" i="14"/>
  <c r="AY25" i="14"/>
  <c r="AX797" i="14"/>
  <c r="AY797" i="14"/>
  <c r="AY617" i="14"/>
  <c r="AX617" i="14"/>
  <c r="AY358" i="14"/>
  <c r="AX358" i="14"/>
  <c r="AY50" i="14"/>
  <c r="AX50" i="14"/>
  <c r="AX815" i="14"/>
  <c r="AY815" i="14"/>
  <c r="AX682" i="14"/>
  <c r="AY682" i="14"/>
  <c r="AY641" i="14"/>
  <c r="AX641" i="14"/>
  <c r="AY586" i="14"/>
  <c r="AX586" i="14"/>
  <c r="AX564" i="14"/>
  <c r="AY564" i="14"/>
  <c r="AY382" i="14"/>
  <c r="AX382" i="14"/>
  <c r="AY287" i="14"/>
  <c r="AX287" i="14"/>
  <c r="AY260" i="14"/>
  <c r="AX260" i="14"/>
  <c r="AY206" i="14"/>
  <c r="AX206" i="14"/>
  <c r="AY147" i="14"/>
  <c r="AX147" i="14"/>
  <c r="AX19" i="14"/>
  <c r="AY19" i="14"/>
  <c r="AY879" i="14"/>
  <c r="AX879" i="14"/>
  <c r="AX869" i="14"/>
  <c r="AY869" i="14"/>
  <c r="AX839" i="14"/>
  <c r="AY839" i="14"/>
  <c r="AX787" i="14"/>
  <c r="AY787" i="14"/>
  <c r="AX722" i="14"/>
  <c r="AY722" i="14"/>
  <c r="AY650" i="14"/>
  <c r="AX650" i="14"/>
  <c r="AX522" i="14"/>
  <c r="AY522" i="14"/>
  <c r="AX479" i="14"/>
  <c r="AY479" i="14"/>
  <c r="AX421" i="14"/>
  <c r="AY421" i="14"/>
  <c r="AY272" i="14"/>
  <c r="AX272" i="14"/>
  <c r="AY251" i="14"/>
  <c r="AX251" i="14"/>
  <c r="AY228" i="14"/>
  <c r="AX228" i="14"/>
  <c r="AY59" i="14"/>
  <c r="AX59" i="14"/>
  <c r="AY885" i="14"/>
  <c r="AX885" i="14"/>
  <c r="AX779" i="14"/>
  <c r="AY779" i="14"/>
  <c r="AX711" i="14"/>
  <c r="AY711" i="14"/>
  <c r="AX545" i="14"/>
  <c r="AY545" i="14"/>
  <c r="AX443" i="14"/>
  <c r="AY443" i="14"/>
  <c r="AY222" i="14"/>
  <c r="AX222" i="14"/>
  <c r="AY891" i="14"/>
  <c r="AX891" i="14"/>
  <c r="AX823" i="14"/>
  <c r="AY823" i="14"/>
  <c r="AX538" i="14"/>
  <c r="AY538" i="14"/>
  <c r="AX467" i="14"/>
  <c r="AY467" i="14"/>
  <c r="AY151" i="14"/>
  <c r="AX151" i="14"/>
  <c r="AX108" i="14"/>
  <c r="AY108" i="14"/>
  <c r="AY897" i="14"/>
  <c r="AX897" i="14"/>
  <c r="AX841" i="14"/>
  <c r="AY841" i="14"/>
  <c r="AX785" i="14"/>
  <c r="AY785" i="14"/>
  <c r="AX728" i="14"/>
  <c r="AY728" i="14"/>
  <c r="AX702" i="14"/>
  <c r="AY702" i="14"/>
  <c r="AX968" i="14"/>
  <c r="AX962" i="14"/>
  <c r="AX956" i="14"/>
  <c r="AX950" i="14"/>
  <c r="AX944" i="14"/>
  <c r="AX938" i="14"/>
  <c r="AX932" i="14"/>
  <c r="AX926" i="14"/>
  <c r="AX920" i="14"/>
  <c r="AX914" i="14"/>
  <c r="AY903" i="14"/>
  <c r="AX903" i="14"/>
  <c r="AX898" i="14"/>
  <c r="AX893" i="14"/>
  <c r="AX888" i="14"/>
  <c r="AX883" i="14"/>
  <c r="AX859" i="14"/>
  <c r="AY859" i="14"/>
  <c r="AY846" i="14"/>
  <c r="AY842" i="14"/>
  <c r="AX833" i="14"/>
  <c r="AY833" i="14"/>
  <c r="AY829" i="14"/>
  <c r="AY812" i="14"/>
  <c r="AX803" i="14"/>
  <c r="AY803" i="14"/>
  <c r="AX751" i="14"/>
  <c r="AY751" i="14"/>
  <c r="AX761" i="14"/>
  <c r="AY761" i="14"/>
  <c r="AX715" i="14"/>
  <c r="AY715" i="14"/>
  <c r="AY694" i="14"/>
  <c r="AX694" i="14"/>
  <c r="AX668" i="14"/>
  <c r="AY668" i="14"/>
  <c r="AY599" i="14"/>
  <c r="AX599" i="14"/>
  <c r="AY370" i="14"/>
  <c r="AX370" i="14"/>
  <c r="AX335" i="14"/>
  <c r="AY335" i="14"/>
  <c r="AX120" i="14"/>
  <c r="AY120" i="14"/>
  <c r="AX857" i="14"/>
  <c r="AY857" i="14"/>
  <c r="AX805" i="14"/>
  <c r="AY805" i="14"/>
  <c r="AX749" i="14"/>
  <c r="AY749" i="14"/>
  <c r="AY622" i="14"/>
  <c r="AX622" i="14"/>
  <c r="AX767" i="14"/>
  <c r="AY767" i="14"/>
  <c r="AX723" i="14"/>
  <c r="AY723" i="14"/>
  <c r="AX969" i="14"/>
  <c r="AX963" i="14"/>
  <c r="AX957" i="14"/>
  <c r="AX951" i="14"/>
  <c r="AX945" i="14"/>
  <c r="AX939" i="14"/>
  <c r="AX933" i="14"/>
  <c r="AX927" i="14"/>
  <c r="AX921" i="14"/>
  <c r="AX915" i="14"/>
  <c r="AY909" i="14"/>
  <c r="AX909" i="14"/>
  <c r="AX904" i="14"/>
  <c r="AX899" i="14"/>
  <c r="AX894" i="14"/>
  <c r="AX889" i="14"/>
  <c r="AY873" i="14"/>
  <c r="AX873" i="14"/>
  <c r="AY864" i="14"/>
  <c r="AY860" i="14"/>
  <c r="AX851" i="14"/>
  <c r="AY851" i="14"/>
  <c r="AY847" i="14"/>
  <c r="AY834" i="14"/>
  <c r="AY830" i="14"/>
  <c r="AX821" i="14"/>
  <c r="AY821" i="14"/>
  <c r="AY817" i="14"/>
  <c r="AX769" i="14"/>
  <c r="AY769" i="14"/>
  <c r="AY756" i="14"/>
  <c r="AY752" i="14"/>
  <c r="AX743" i="14"/>
  <c r="AY743" i="14"/>
  <c r="AX739" i="14"/>
  <c r="AY739" i="14"/>
  <c r="AY735" i="14"/>
  <c r="AY730" i="14"/>
  <c r="AY635" i="14"/>
  <c r="AX635" i="14"/>
  <c r="AX606" i="14"/>
  <c r="AY606" i="14"/>
  <c r="AX494" i="14"/>
  <c r="AY494" i="14"/>
  <c r="AY431" i="14"/>
  <c r="AX431" i="14"/>
  <c r="AX406" i="14"/>
  <c r="AY406" i="14"/>
  <c r="AY343" i="14"/>
  <c r="AX343" i="14"/>
  <c r="AY308" i="14"/>
  <c r="AX308" i="14"/>
  <c r="AY171" i="14"/>
  <c r="AX171" i="14"/>
  <c r="AY132" i="14"/>
  <c r="AX132" i="14"/>
  <c r="AX70" i="14"/>
  <c r="AY70" i="14"/>
  <c r="AY38" i="14"/>
  <c r="AX38" i="14"/>
  <c r="AX863" i="14"/>
  <c r="AY863" i="14"/>
  <c r="AX845" i="14"/>
  <c r="AY845" i="14"/>
  <c r="AX827" i="14"/>
  <c r="AY827" i="14"/>
  <c r="AX809" i="14"/>
  <c r="AY809" i="14"/>
  <c r="AX791" i="14"/>
  <c r="AY791" i="14"/>
  <c r="AX773" i="14"/>
  <c r="AY773" i="14"/>
  <c r="AX755" i="14"/>
  <c r="AY755" i="14"/>
  <c r="AX733" i="14"/>
  <c r="AY733" i="14"/>
  <c r="AX696" i="14"/>
  <c r="AY696" i="14"/>
  <c r="AY674" i="14"/>
  <c r="AX674" i="14"/>
  <c r="AX654" i="14"/>
  <c r="AY654" i="14"/>
  <c r="AX603" i="14"/>
  <c r="AY603" i="14"/>
  <c r="AY524" i="14"/>
  <c r="AX524" i="14"/>
  <c r="AY457" i="14"/>
  <c r="AX457" i="14"/>
  <c r="AX425" i="14"/>
  <c r="AY425" i="14"/>
  <c r="AX163" i="14"/>
  <c r="AY163" i="14"/>
  <c r="AX94" i="14"/>
  <c r="AY94" i="14"/>
  <c r="AX727" i="14"/>
  <c r="AY727" i="14"/>
  <c r="AY704" i="14"/>
  <c r="AX704" i="14"/>
  <c r="AY659" i="14"/>
  <c r="AX659" i="14"/>
  <c r="AX642" i="14"/>
  <c r="AY642" i="14"/>
  <c r="AX624" i="14"/>
  <c r="AY624" i="14"/>
  <c r="AX576" i="14"/>
  <c r="AY576" i="14"/>
  <c r="AY530" i="14"/>
  <c r="AX530" i="14"/>
  <c r="AX458" i="14"/>
  <c r="AY458" i="14"/>
  <c r="AX394" i="14"/>
  <c r="AY394" i="14"/>
  <c r="AY172" i="14"/>
  <c r="AX172" i="14"/>
  <c r="AY123" i="14"/>
  <c r="AX123" i="14"/>
  <c r="AX73" i="14"/>
  <c r="AY73" i="14"/>
  <c r="AX51" i="14"/>
  <c r="AY51" i="14"/>
  <c r="AX10" i="14"/>
  <c r="AY10" i="14"/>
  <c r="AX589" i="14"/>
  <c r="AY589" i="14"/>
  <c r="AX571" i="14"/>
  <c r="AY571" i="14"/>
  <c r="AY497" i="14"/>
  <c r="AX497" i="14"/>
  <c r="AY446" i="14"/>
  <c r="AX446" i="14"/>
  <c r="AY407" i="14"/>
  <c r="AX407" i="14"/>
  <c r="AX235" i="14"/>
  <c r="AY235" i="14"/>
  <c r="AY188" i="14"/>
  <c r="AX188" i="14"/>
  <c r="AY165" i="14"/>
  <c r="AX165" i="14"/>
  <c r="AY868" i="14"/>
  <c r="AY862" i="14"/>
  <c r="AY856" i="14"/>
  <c r="AY850" i="14"/>
  <c r="AY844" i="14"/>
  <c r="AY838" i="14"/>
  <c r="AY832" i="14"/>
  <c r="AY826" i="14"/>
  <c r="AY820" i="14"/>
  <c r="AY814" i="14"/>
  <c r="AY808" i="14"/>
  <c r="AY802" i="14"/>
  <c r="AY796" i="14"/>
  <c r="AY790" i="14"/>
  <c r="AY784" i="14"/>
  <c r="AY778" i="14"/>
  <c r="AY772" i="14"/>
  <c r="AY766" i="14"/>
  <c r="AY760" i="14"/>
  <c r="AY754" i="14"/>
  <c r="AY748" i="14"/>
  <c r="AY742" i="14"/>
  <c r="AY737" i="14"/>
  <c r="AX721" i="14"/>
  <c r="AY721" i="14"/>
  <c r="AX689" i="14"/>
  <c r="AY677" i="14"/>
  <c r="AX627" i="14"/>
  <c r="AY627" i="14"/>
  <c r="AY611" i="14"/>
  <c r="AX611" i="14"/>
  <c r="AY609" i="14"/>
  <c r="AY596" i="14"/>
  <c r="AX557" i="14"/>
  <c r="AX512" i="14"/>
  <c r="AY512" i="14"/>
  <c r="AX508" i="14"/>
  <c r="AY482" i="14"/>
  <c r="AX482" i="14"/>
  <c r="AX481" i="14"/>
  <c r="AX323" i="14"/>
  <c r="AX301" i="14"/>
  <c r="AY301" i="14"/>
  <c r="AY298" i="14"/>
  <c r="AY281" i="14"/>
  <c r="AY258" i="14"/>
  <c r="AX240" i="14"/>
  <c r="AX223" i="14"/>
  <c r="AY223" i="14"/>
  <c r="AX196" i="14"/>
  <c r="AX105" i="14"/>
  <c r="AY671" i="14"/>
  <c r="AX671" i="14"/>
  <c r="AP1385" i="14"/>
  <c r="AY550" i="14"/>
  <c r="AX550" i="14"/>
  <c r="AX515" i="14"/>
  <c r="AY515" i="14"/>
  <c r="AX472" i="14"/>
  <c r="AY472" i="14"/>
  <c r="AX433" i="14"/>
  <c r="AY433" i="14"/>
  <c r="AX397" i="14"/>
  <c r="AY397" i="14"/>
  <c r="AY311" i="14"/>
  <c r="AX311" i="14"/>
  <c r="AX243" i="14"/>
  <c r="AY243" i="14"/>
  <c r="AX211" i="14"/>
  <c r="AY211" i="14"/>
  <c r="AX208" i="14"/>
  <c r="AX193" i="14"/>
  <c r="AY174" i="14"/>
  <c r="AX174" i="14"/>
  <c r="AX173" i="14"/>
  <c r="AY138" i="14"/>
  <c r="AX138" i="14"/>
  <c r="AY135" i="14"/>
  <c r="AX118" i="14"/>
  <c r="AX97" i="14"/>
  <c r="AY97" i="14"/>
  <c r="AY81" i="14"/>
  <c r="AY63" i="14"/>
  <c r="AX63" i="14"/>
  <c r="AY60" i="14"/>
  <c r="AX46" i="14"/>
  <c r="AX28" i="14"/>
  <c r="AY28" i="14"/>
  <c r="AX13" i="14"/>
  <c r="AY578" i="14"/>
  <c r="AY566" i="14"/>
  <c r="AY555" i="14"/>
  <c r="AX527" i="14"/>
  <c r="AY502" i="14"/>
  <c r="AY475" i="14"/>
  <c r="AX409" i="14"/>
  <c r="AY385" i="14"/>
  <c r="AY371" i="14"/>
  <c r="AX359" i="14"/>
  <c r="AY346" i="14"/>
  <c r="AY319" i="14"/>
  <c r="AY289" i="14"/>
  <c r="AY262" i="14"/>
  <c r="AX255" i="14"/>
  <c r="AX236" i="14"/>
  <c r="AY199" i="14"/>
  <c r="AY190" i="14"/>
  <c r="AX180" i="14"/>
  <c r="AX157" i="14"/>
  <c r="AX125" i="14"/>
  <c r="AY111" i="14"/>
  <c r="AX100" i="14"/>
  <c r="AX75" i="14"/>
  <c r="AX65" i="14"/>
  <c r="AX42" i="14"/>
  <c r="AY706" i="14"/>
  <c r="AY699" i="14"/>
  <c r="AX676" i="14"/>
  <c r="AY652" i="14"/>
  <c r="AX646" i="14"/>
  <c r="AY638" i="14"/>
  <c r="AY621" i="14"/>
  <c r="AX614" i="14"/>
  <c r="AY552" i="14"/>
  <c r="AY534" i="14"/>
  <c r="AY526" i="14"/>
  <c r="AX500" i="14"/>
  <c r="AY490" i="14"/>
  <c r="AY470" i="14"/>
  <c r="AY451" i="14"/>
  <c r="AY391" i="14"/>
  <c r="AY355" i="14"/>
  <c r="AY334" i="14"/>
  <c r="AX325" i="14"/>
  <c r="AY295" i="14"/>
  <c r="AY278" i="14"/>
  <c r="AY269" i="14"/>
  <c r="AY247" i="14"/>
  <c r="AY232" i="14"/>
  <c r="AY220" i="14"/>
  <c r="AX210" i="14"/>
  <c r="AX186" i="14"/>
  <c r="AY177" i="14"/>
  <c r="AY169" i="14"/>
  <c r="AY154" i="14"/>
  <c r="AY145" i="14"/>
  <c r="AX134" i="14"/>
  <c r="AY124" i="14"/>
  <c r="AY117" i="14"/>
  <c r="AX80" i="14"/>
  <c r="AX64" i="14"/>
  <c r="AY55" i="14"/>
  <c r="AY37" i="14"/>
  <c r="AX31" i="14"/>
  <c r="AY16" i="14"/>
  <c r="AX697" i="14"/>
  <c r="AX683" i="14"/>
  <c r="AY675" i="14"/>
  <c r="AX667" i="14"/>
  <c r="AY645" i="14"/>
  <c r="AX629" i="14"/>
  <c r="AX620" i="14"/>
  <c r="AY612" i="14"/>
  <c r="AX595" i="14"/>
  <c r="AY585" i="14"/>
  <c r="AX577" i="14"/>
  <c r="AY559" i="14"/>
  <c r="AX551" i="14"/>
  <c r="AX544" i="14"/>
  <c r="AY533" i="14"/>
  <c r="AX509" i="14"/>
  <c r="AY460" i="14"/>
  <c r="AY440" i="14"/>
  <c r="AX422" i="14"/>
  <c r="AX401" i="14"/>
  <c r="AX373" i="14"/>
  <c r="AY352" i="14"/>
  <c r="AY331" i="14"/>
  <c r="AY314" i="14"/>
  <c r="AX305" i="14"/>
  <c r="AX275" i="14"/>
  <c r="AX254" i="14"/>
  <c r="AX239" i="14"/>
  <c r="AX224" i="14"/>
  <c r="AX202" i="14"/>
  <c r="AX185" i="14"/>
  <c r="AY168" i="14"/>
  <c r="AX161" i="14"/>
  <c r="AX152" i="14"/>
  <c r="AY142" i="14"/>
  <c r="AX96" i="14"/>
  <c r="AX89" i="14"/>
  <c r="AX69" i="14"/>
  <c r="AX29" i="14"/>
  <c r="AX22" i="14"/>
  <c r="AX8" i="14"/>
  <c r="AX469" i="14"/>
  <c r="AY469" i="14"/>
  <c r="AX376" i="14"/>
  <c r="AY376" i="14"/>
  <c r="AY284" i="14"/>
  <c r="AX284" i="14"/>
  <c r="AY252" i="14"/>
  <c r="AX252" i="14"/>
  <c r="AY191" i="14"/>
  <c r="AX191" i="14"/>
  <c r="AX114" i="14"/>
  <c r="AY114" i="14"/>
  <c r="AY95" i="14"/>
  <c r="AX95" i="14"/>
  <c r="AY68" i="14"/>
  <c r="AX68" i="14"/>
  <c r="AX516" i="14"/>
  <c r="AY516" i="14"/>
  <c r="AX434" i="14"/>
  <c r="AY434" i="14"/>
  <c r="AY365" i="14"/>
  <c r="AX365" i="14"/>
  <c r="AX299" i="14"/>
  <c r="AY299" i="14"/>
  <c r="AX241" i="14"/>
  <c r="AY241" i="14"/>
  <c r="AX130" i="14"/>
  <c r="AY130" i="14"/>
  <c r="AX102" i="14"/>
  <c r="AY102" i="14"/>
  <c r="AX61" i="14"/>
  <c r="AY61" i="14"/>
  <c r="AY45" i="14"/>
  <c r="AX45" i="14"/>
  <c r="AY714" i="14"/>
  <c r="AY690" i="14"/>
  <c r="AY663" i="14"/>
  <c r="AX658" i="14"/>
  <c r="AY639" i="14"/>
  <c r="AY630" i="14"/>
  <c r="AX610" i="14"/>
  <c r="AX604" i="14"/>
  <c r="AY592" i="14"/>
  <c r="AY563" i="14"/>
  <c r="AY542" i="14"/>
  <c r="AY535" i="14"/>
  <c r="AY506" i="14"/>
  <c r="AY499" i="14"/>
  <c r="AX484" i="14"/>
  <c r="AY484" i="14"/>
  <c r="AX449" i="14"/>
  <c r="AY449" i="14"/>
  <c r="AY448" i="14"/>
  <c r="AX415" i="14"/>
  <c r="AY415" i="14"/>
  <c r="AY413" i="14"/>
  <c r="AX353" i="14"/>
  <c r="AY353" i="14"/>
  <c r="AY344" i="14"/>
  <c r="AX344" i="14"/>
  <c r="AX332" i="14"/>
  <c r="AY332" i="14"/>
  <c r="AX317" i="14"/>
  <c r="AY317" i="14"/>
  <c r="AY316" i="14"/>
  <c r="AX296" i="14"/>
  <c r="AY296" i="14"/>
  <c r="AX280" i="14"/>
  <c r="AY280" i="14"/>
  <c r="AY271" i="14"/>
  <c r="AX271" i="14"/>
  <c r="AY221" i="14"/>
  <c r="AX221" i="14"/>
  <c r="AY164" i="14"/>
  <c r="AX164" i="14"/>
  <c r="AX148" i="14"/>
  <c r="AY148" i="14"/>
  <c r="AX52" i="14"/>
  <c r="AY52" i="14"/>
  <c r="AY27" i="14"/>
  <c r="AX27" i="14"/>
  <c r="AX26" i="14"/>
  <c r="AX337" i="14"/>
  <c r="AY337" i="14"/>
  <c r="AY383" i="14"/>
  <c r="AX383" i="14"/>
  <c r="AX570" i="14"/>
  <c r="AY570" i="14"/>
  <c r="AX549" i="14"/>
  <c r="AY549" i="14"/>
  <c r="AY521" i="14"/>
  <c r="AX521" i="14"/>
  <c r="AY514" i="14"/>
  <c r="AX514" i="14"/>
  <c r="AY491" i="14"/>
  <c r="AX491" i="14"/>
  <c r="AY473" i="14"/>
  <c r="AX473" i="14"/>
  <c r="AX380" i="14"/>
  <c r="AY380" i="14"/>
  <c r="AX350" i="14"/>
  <c r="AY350" i="14"/>
  <c r="AY329" i="14"/>
  <c r="AX329" i="14"/>
  <c r="AX277" i="14"/>
  <c r="AY277" i="14"/>
  <c r="AY225" i="14"/>
  <c r="AX225" i="14"/>
  <c r="AY209" i="14"/>
  <c r="AX209" i="14"/>
  <c r="AY170" i="14"/>
  <c r="AX170" i="14"/>
  <c r="AY146" i="14"/>
  <c r="AX146" i="14"/>
  <c r="AX136" i="14"/>
  <c r="AY136" i="14"/>
  <c r="AX82" i="14"/>
  <c r="AY82" i="14"/>
  <c r="AX39" i="14"/>
  <c r="AY39" i="14"/>
  <c r="AX594" i="14"/>
  <c r="AY594" i="14"/>
  <c r="AY356" i="14"/>
  <c r="AX356" i="14"/>
  <c r="AY707" i="14"/>
  <c r="AY703" i="14"/>
  <c r="AY679" i="14"/>
  <c r="AY670" i="14"/>
  <c r="AY656" i="14"/>
  <c r="AY632" i="14"/>
  <c r="AY628" i="14"/>
  <c r="AY623" i="14"/>
  <c r="AY613" i="14"/>
  <c r="AY607" i="14"/>
  <c r="AX430" i="14"/>
  <c r="AY430" i="14"/>
  <c r="AX395" i="14"/>
  <c r="AY395" i="14"/>
  <c r="AX361" i="14"/>
  <c r="AY361" i="14"/>
  <c r="AX313" i="14"/>
  <c r="AY313" i="14"/>
  <c r="AX216" i="14"/>
  <c r="AY216" i="14"/>
  <c r="AX175" i="14"/>
  <c r="AY175" i="14"/>
  <c r="AX153" i="14"/>
  <c r="AY153" i="14"/>
  <c r="AY57" i="14"/>
  <c r="AX57" i="14"/>
  <c r="AX600" i="14"/>
  <c r="AY600" i="14"/>
  <c r="AY302" i="14"/>
  <c r="AX302" i="14"/>
  <c r="AY237" i="14"/>
  <c r="AX237" i="14"/>
  <c r="AY9" i="14"/>
  <c r="AX9" i="14"/>
  <c r="AX573" i="14"/>
  <c r="AY573" i="14"/>
  <c r="AX400" i="14"/>
  <c r="AY400" i="14"/>
  <c r="AY290" i="14"/>
  <c r="AX290" i="14"/>
  <c r="AX263" i="14"/>
  <c r="AY263" i="14"/>
  <c r="AY21" i="14"/>
  <c r="AX21" i="14"/>
  <c r="AY717" i="14"/>
  <c r="AX712" i="14"/>
  <c r="AY693" i="14"/>
  <c r="AY684" i="14"/>
  <c r="AX665" i="14"/>
  <c r="AY660" i="14"/>
  <c r="AY636" i="14"/>
  <c r="AY588" i="14"/>
  <c r="AX581" i="14"/>
  <c r="AY575" i="14"/>
  <c r="AX575" i="14"/>
  <c r="AY568" i="14"/>
  <c r="AX568" i="14"/>
  <c r="AY567" i="14"/>
  <c r="AX560" i="14"/>
  <c r="AX553" i="14"/>
  <c r="AX546" i="14"/>
  <c r="AY546" i="14"/>
  <c r="AX540" i="14"/>
  <c r="AY540" i="14"/>
  <c r="AX539" i="14"/>
  <c r="AX532" i="14"/>
  <c r="AX519" i="14"/>
  <c r="AY519" i="14"/>
  <c r="AX511" i="14"/>
  <c r="AX503" i="14"/>
  <c r="AX496" i="14"/>
  <c r="AX488" i="14"/>
  <c r="AY488" i="14"/>
  <c r="AY487" i="14"/>
  <c r="AX461" i="14"/>
  <c r="AX454" i="14"/>
  <c r="AY454" i="14"/>
  <c r="AY452" i="14"/>
  <c r="AY437" i="14"/>
  <c r="AX437" i="14"/>
  <c r="AX427" i="14"/>
  <c r="AY419" i="14"/>
  <c r="AX419" i="14"/>
  <c r="AY418" i="14"/>
  <c r="AX403" i="14"/>
  <c r="AX392" i="14"/>
  <c r="AX368" i="14"/>
  <c r="AY340" i="14"/>
  <c r="AX340" i="14"/>
  <c r="AY310" i="14"/>
  <c r="AX310" i="14"/>
  <c r="AX198" i="14"/>
  <c r="AY198" i="14"/>
  <c r="AX197" i="14"/>
  <c r="AX141" i="14"/>
  <c r="AY141" i="14"/>
  <c r="AX140" i="14"/>
  <c r="AX464" i="14"/>
  <c r="AX410" i="14"/>
  <c r="AY249" i="14"/>
  <c r="AY245" i="14"/>
  <c r="AX245" i="14"/>
  <c r="AY244" i="14"/>
  <c r="AY234" i="14"/>
  <c r="AY230" i="14"/>
  <c r="AX230" i="14"/>
  <c r="AY229" i="14"/>
  <c r="AY219" i="14"/>
  <c r="AX213" i="14"/>
  <c r="AY207" i="14"/>
  <c r="AX201" i="14"/>
  <c r="AY189" i="14"/>
  <c r="AY184" i="14"/>
  <c r="AY179" i="14"/>
  <c r="AX179" i="14"/>
  <c r="AY178" i="14"/>
  <c r="AX167" i="14"/>
  <c r="AY162" i="14"/>
  <c r="AX156" i="14"/>
  <c r="AX144" i="14"/>
  <c r="AX133" i="14"/>
  <c r="AY127" i="14"/>
  <c r="AY122" i="14"/>
  <c r="AX122" i="14"/>
  <c r="AY121" i="14"/>
  <c r="AY109" i="14"/>
  <c r="AX99" i="14"/>
  <c r="AX86" i="14"/>
  <c r="AX79" i="14"/>
  <c r="AX72" i="14"/>
  <c r="AY72" i="14"/>
  <c r="AX71" i="14"/>
  <c r="AX49" i="14"/>
  <c r="AX30" i="14"/>
  <c r="AG1385" i="14"/>
  <c r="AX12" i="14"/>
  <c r="AY320" i="14"/>
  <c r="AX320" i="14"/>
  <c r="AY266" i="14"/>
  <c r="AX266" i="14"/>
  <c r="AX248" i="14"/>
  <c r="AX233" i="14"/>
  <c r="AY217" i="14"/>
  <c r="AX200" i="14"/>
  <c r="AY183" i="14"/>
  <c r="AX155" i="14"/>
  <c r="AX143" i="14"/>
  <c r="AY126" i="14"/>
  <c r="AY116" i="14"/>
  <c r="AX116" i="14"/>
  <c r="AY115" i="14"/>
  <c r="AY104" i="14"/>
  <c r="AX104" i="14"/>
  <c r="AY103" i="14"/>
  <c r="AX91" i="14"/>
  <c r="AY91" i="14"/>
  <c r="AX48" i="14"/>
  <c r="AY36" i="14"/>
  <c r="AX36" i="14"/>
  <c r="AY18" i="14"/>
  <c r="AX18" i="14"/>
  <c r="AY149" i="14"/>
  <c r="AX149" i="14"/>
  <c r="AY137" i="14"/>
  <c r="AX137" i="14"/>
  <c r="AX84" i="14"/>
  <c r="AY84" i="14"/>
  <c r="AY53" i="14"/>
  <c r="AX53" i="14"/>
  <c r="AX40" i="14"/>
  <c r="AY40" i="14"/>
  <c r="AY131" i="14"/>
  <c r="AX131" i="14"/>
  <c r="AX76" i="14"/>
  <c r="AY76" i="14"/>
  <c r="AX77" i="14"/>
  <c r="AX62" i="14"/>
  <c r="AX41" i="14"/>
  <c r="AX33" i="14"/>
  <c r="AX24" i="14"/>
  <c r="AX15" i="14"/>
  <c r="AX504" i="14"/>
  <c r="AY504" i="14"/>
  <c r="AX477" i="14"/>
  <c r="AY477" i="14"/>
  <c r="AX450" i="14"/>
  <c r="AY450" i="14"/>
  <c r="AX432" i="14"/>
  <c r="AY432" i="14"/>
  <c r="AX387" i="14"/>
  <c r="AY387" i="14"/>
  <c r="AX369" i="14"/>
  <c r="AY369" i="14"/>
  <c r="AX351" i="14"/>
  <c r="AY351" i="14"/>
  <c r="AX297" i="14"/>
  <c r="AY297" i="14"/>
  <c r="AX288" i="14"/>
  <c r="AY288" i="14"/>
  <c r="AX270" i="14"/>
  <c r="AY270" i="14"/>
  <c r="AY56" i="14"/>
  <c r="AX56" i="14"/>
  <c r="AQ1385" i="14"/>
  <c r="AX498" i="14"/>
  <c r="AY498" i="14"/>
  <c r="AX480" i="14"/>
  <c r="AY480" i="14"/>
  <c r="AX462" i="14"/>
  <c r="AY462" i="14"/>
  <c r="AX372" i="14"/>
  <c r="AY372" i="14"/>
  <c r="AX345" i="14"/>
  <c r="AY345" i="14"/>
  <c r="AX327" i="14"/>
  <c r="AY327" i="14"/>
  <c r="AX273" i="14"/>
  <c r="AY273" i="14"/>
  <c r="AY92" i="14"/>
  <c r="AX92" i="14"/>
  <c r="AY257" i="14"/>
  <c r="AX257" i="14"/>
  <c r="AY158" i="14"/>
  <c r="AX158" i="14"/>
  <c r="AX513" i="14"/>
  <c r="AY513" i="14"/>
  <c r="AX486" i="14"/>
  <c r="AY486" i="14"/>
  <c r="AX468" i="14"/>
  <c r="AY468" i="14"/>
  <c r="AX441" i="14"/>
  <c r="AY441" i="14"/>
  <c r="AX423" i="14"/>
  <c r="AY423" i="14"/>
  <c r="AX405" i="14"/>
  <c r="AY405" i="14"/>
  <c r="AX360" i="14"/>
  <c r="AY360" i="14"/>
  <c r="AX324" i="14"/>
  <c r="AY324" i="14"/>
  <c r="AX315" i="14"/>
  <c r="AY315" i="14"/>
  <c r="AX279" i="14"/>
  <c r="AY279" i="14"/>
  <c r="AX261" i="14"/>
  <c r="AY261" i="14"/>
  <c r="AY74" i="14"/>
  <c r="AX74" i="14"/>
  <c r="AX489" i="14"/>
  <c r="AY489" i="14"/>
  <c r="AX471" i="14"/>
  <c r="AY471" i="14"/>
  <c r="AX435" i="14"/>
  <c r="AY435" i="14"/>
  <c r="AX426" i="14"/>
  <c r="AY426" i="14"/>
  <c r="AX408" i="14"/>
  <c r="AY408" i="14"/>
  <c r="AX399" i="14"/>
  <c r="AY399" i="14"/>
  <c r="AX381" i="14"/>
  <c r="AY381" i="14"/>
  <c r="AX354" i="14"/>
  <c r="AY354" i="14"/>
  <c r="AX318" i="14"/>
  <c r="AY318" i="14"/>
  <c r="AX282" i="14"/>
  <c r="AY282" i="14"/>
  <c r="AX264" i="14"/>
  <c r="AY264" i="14"/>
  <c r="AY44" i="14"/>
  <c r="AX44" i="14"/>
  <c r="AX495" i="14"/>
  <c r="AY495" i="14"/>
  <c r="AX459" i="14"/>
  <c r="AY459" i="14"/>
  <c r="AX414" i="14"/>
  <c r="AY414" i="14"/>
  <c r="AX396" i="14"/>
  <c r="AY396" i="14"/>
  <c r="AX378" i="14"/>
  <c r="AY378" i="14"/>
  <c r="AX342" i="14"/>
  <c r="AY342" i="14"/>
  <c r="AX333" i="14"/>
  <c r="AY333" i="14"/>
  <c r="AX306" i="14"/>
  <c r="AY306" i="14"/>
  <c r="AY176" i="14"/>
  <c r="AX176" i="14"/>
  <c r="AY194" i="14"/>
  <c r="AX194" i="14"/>
  <c r="AX507" i="14"/>
  <c r="AY507" i="14"/>
  <c r="AX453" i="14"/>
  <c r="AY453" i="14"/>
  <c r="AX444" i="14"/>
  <c r="AY444" i="14"/>
  <c r="AX417" i="14"/>
  <c r="AY417" i="14"/>
  <c r="AX390" i="14"/>
  <c r="AY390" i="14"/>
  <c r="AX363" i="14"/>
  <c r="AY363" i="14"/>
  <c r="AX336" i="14"/>
  <c r="AY336" i="14"/>
  <c r="AX309" i="14"/>
  <c r="AY309" i="14"/>
  <c r="AX300" i="14"/>
  <c r="AY300" i="14"/>
  <c r="AX291" i="14"/>
  <c r="AY291" i="14"/>
  <c r="AY212" i="14"/>
  <c r="AX212" i="14"/>
  <c r="AY716" i="14"/>
  <c r="AY709" i="14"/>
  <c r="AY698" i="14"/>
  <c r="AY691" i="14"/>
  <c r="AY680" i="14"/>
  <c r="AY673" i="14"/>
  <c r="AY662" i="14"/>
  <c r="AY655" i="14"/>
  <c r="AY644" i="14"/>
  <c r="AY637" i="14"/>
  <c r="AY626" i="14"/>
  <c r="AY619" i="14"/>
  <c r="AY608" i="14"/>
  <c r="AY601" i="14"/>
  <c r="AY590" i="14"/>
  <c r="AY583" i="14"/>
  <c r="AY572" i="14"/>
  <c r="AY565" i="14"/>
  <c r="AY554" i="14"/>
  <c r="AY547" i="14"/>
  <c r="AY536" i="14"/>
  <c r="AY529" i="14"/>
  <c r="AY518" i="14"/>
  <c r="AY227" i="14"/>
  <c r="AX227" i="14"/>
  <c r="AY110" i="14"/>
  <c r="AX110" i="14"/>
  <c r="AY705" i="14"/>
  <c r="AY687" i="14"/>
  <c r="AY669" i="14"/>
  <c r="AY651" i="14"/>
  <c r="AY633" i="14"/>
  <c r="AY615" i="14"/>
  <c r="AY597" i="14"/>
  <c r="AY579" i="14"/>
  <c r="AY561" i="14"/>
  <c r="AY543" i="14"/>
  <c r="AY525" i="14"/>
  <c r="AX510" i="14"/>
  <c r="AY510" i="14"/>
  <c r="AX501" i="14"/>
  <c r="AY501" i="14"/>
  <c r="AX492" i="14"/>
  <c r="AY492" i="14"/>
  <c r="AX483" i="14"/>
  <c r="AY483" i="14"/>
  <c r="AX474" i="14"/>
  <c r="AY474" i="14"/>
  <c r="AX465" i="14"/>
  <c r="AY465" i="14"/>
  <c r="AX456" i="14"/>
  <c r="AY456" i="14"/>
  <c r="AX447" i="14"/>
  <c r="AY447" i="14"/>
  <c r="AX438" i="14"/>
  <c r="AY438" i="14"/>
  <c r="AX429" i="14"/>
  <c r="AY429" i="14"/>
  <c r="AX420" i="14"/>
  <c r="AY420" i="14"/>
  <c r="AX411" i="14"/>
  <c r="AY411" i="14"/>
  <c r="AX402" i="14"/>
  <c r="AY402" i="14"/>
  <c r="AX393" i="14"/>
  <c r="AY393" i="14"/>
  <c r="AX384" i="14"/>
  <c r="AY384" i="14"/>
  <c r="AX375" i="14"/>
  <c r="AY375" i="14"/>
  <c r="AX366" i="14"/>
  <c r="AY366" i="14"/>
  <c r="AX357" i="14"/>
  <c r="AY357" i="14"/>
  <c r="AX348" i="14"/>
  <c r="AY348" i="14"/>
  <c r="AX339" i="14"/>
  <c r="AY339" i="14"/>
  <c r="AX330" i="14"/>
  <c r="AY330" i="14"/>
  <c r="AX321" i="14"/>
  <c r="AY321" i="14"/>
  <c r="AX312" i="14"/>
  <c r="AY312" i="14"/>
  <c r="AX303" i="14"/>
  <c r="AY303" i="14"/>
  <c r="AX294" i="14"/>
  <c r="AY294" i="14"/>
  <c r="AX285" i="14"/>
  <c r="AY285" i="14"/>
  <c r="AX276" i="14"/>
  <c r="AY276" i="14"/>
  <c r="AX267" i="14"/>
  <c r="AY267" i="14"/>
  <c r="AY242" i="14"/>
  <c r="AX242" i="14"/>
  <c r="AX218" i="14"/>
  <c r="AX203" i="14"/>
  <c r="AY128" i="14"/>
  <c r="AX128" i="14"/>
  <c r="AX113" i="14"/>
  <c r="AX98" i="14"/>
  <c r="AX83" i="14"/>
  <c r="K5" i="13"/>
  <c r="AB8" i="13"/>
  <c r="AG8" i="13"/>
  <c r="AP8" i="13"/>
  <c r="AQ8" i="13"/>
  <c r="AY8" i="13" s="1"/>
  <c r="AB9" i="13"/>
  <c r="AG9" i="13"/>
  <c r="AP9" i="13"/>
  <c r="AQ9" i="13"/>
  <c r="AX9" i="13" s="1"/>
  <c r="AB10" i="13"/>
  <c r="AG10" i="13"/>
  <c r="AP10" i="13"/>
  <c r="AQ10" i="13"/>
  <c r="AX10" i="13" s="1"/>
  <c r="AB11" i="13"/>
  <c r="AG11" i="13"/>
  <c r="AP11" i="13"/>
  <c r="AQ11" i="13"/>
  <c r="AY11" i="13" s="1"/>
  <c r="AB12" i="13"/>
  <c r="AG12" i="13"/>
  <c r="AP12" i="13"/>
  <c r="AQ12" i="13"/>
  <c r="AX12" i="13" s="1"/>
  <c r="AB13" i="13"/>
  <c r="AG13" i="13"/>
  <c r="AP13" i="13"/>
  <c r="AQ13" i="13"/>
  <c r="AX13" i="13" s="1"/>
  <c r="AB14" i="13"/>
  <c r="AG14" i="13"/>
  <c r="AP14" i="13"/>
  <c r="AQ14" i="13"/>
  <c r="AY14" i="13" s="1"/>
  <c r="AB15" i="13"/>
  <c r="AG15" i="13"/>
  <c r="AP15" i="13"/>
  <c r="AQ15" i="13"/>
  <c r="AX15" i="13" s="1"/>
  <c r="AB16" i="13"/>
  <c r="AG16" i="13"/>
  <c r="AP16" i="13"/>
  <c r="AQ16" i="13"/>
  <c r="AX16" i="13" s="1"/>
  <c r="AB17" i="13"/>
  <c r="AG17" i="13"/>
  <c r="AP17" i="13"/>
  <c r="AQ17" i="13"/>
  <c r="AY17" i="13" s="1"/>
  <c r="AB18" i="13"/>
  <c r="AG18" i="13"/>
  <c r="AP18" i="13"/>
  <c r="AQ18" i="13"/>
  <c r="AX18" i="13" s="1"/>
  <c r="AB19" i="13"/>
  <c r="AG19" i="13"/>
  <c r="AP19" i="13"/>
  <c r="AQ19" i="13"/>
  <c r="AX19" i="13" s="1"/>
  <c r="AB20" i="13"/>
  <c r="AG20" i="13"/>
  <c r="AP20" i="13"/>
  <c r="AQ20" i="13"/>
  <c r="AY20" i="13" s="1"/>
  <c r="AB21" i="13"/>
  <c r="AG21" i="13"/>
  <c r="AP21" i="13"/>
  <c r="AQ21" i="13"/>
  <c r="AX21" i="13" s="1"/>
  <c r="AB22" i="13"/>
  <c r="AG22" i="13"/>
  <c r="AP22" i="13"/>
  <c r="AQ22" i="13"/>
  <c r="AX22" i="13" s="1"/>
  <c r="AB23" i="13"/>
  <c r="AG23" i="13"/>
  <c r="AP23" i="13"/>
  <c r="AQ23" i="13"/>
  <c r="AY23" i="13" s="1"/>
  <c r="AB24" i="13"/>
  <c r="AG24" i="13"/>
  <c r="AP24" i="13"/>
  <c r="AQ24" i="13"/>
  <c r="AX24" i="13" s="1"/>
  <c r="AB25" i="13"/>
  <c r="AG25" i="13"/>
  <c r="AP25" i="13"/>
  <c r="AQ25" i="13"/>
  <c r="AX25" i="13" s="1"/>
  <c r="AB26" i="13"/>
  <c r="AG26" i="13"/>
  <c r="AP26" i="13"/>
  <c r="AQ26" i="13"/>
  <c r="AY26" i="13" s="1"/>
  <c r="AB27" i="13"/>
  <c r="AG27" i="13"/>
  <c r="AP27" i="13"/>
  <c r="AQ27" i="13"/>
  <c r="AX27" i="13" s="1"/>
  <c r="AB28" i="13"/>
  <c r="AG28" i="13"/>
  <c r="AP28" i="13"/>
  <c r="AQ28" i="13"/>
  <c r="AX28" i="13" s="1"/>
  <c r="AB29" i="13"/>
  <c r="AG29" i="13"/>
  <c r="AP29" i="13"/>
  <c r="AQ29" i="13"/>
  <c r="AY29" i="13" s="1"/>
  <c r="AB30" i="13"/>
  <c r="AG30" i="13"/>
  <c r="AP30" i="13"/>
  <c r="AQ30" i="13"/>
  <c r="AX30" i="13" s="1"/>
  <c r="AB31" i="13"/>
  <c r="AG31" i="13"/>
  <c r="AP31" i="13"/>
  <c r="AQ31" i="13"/>
  <c r="AX31" i="13" s="1"/>
  <c r="AB32" i="13"/>
  <c r="AG32" i="13"/>
  <c r="AP32" i="13"/>
  <c r="AQ32" i="13"/>
  <c r="AY32" i="13" s="1"/>
  <c r="AB33" i="13"/>
  <c r="AG33" i="13"/>
  <c r="AP33" i="13"/>
  <c r="AQ33" i="13"/>
  <c r="AX33" i="13" s="1"/>
  <c r="AB34" i="13"/>
  <c r="AG34" i="13"/>
  <c r="AP34" i="13"/>
  <c r="AQ34" i="13"/>
  <c r="AX34" i="13" s="1"/>
  <c r="AB35" i="13"/>
  <c r="AG35" i="13"/>
  <c r="AP35" i="13"/>
  <c r="AQ35" i="13"/>
  <c r="AY35" i="13" s="1"/>
  <c r="AB36" i="13"/>
  <c r="AG36" i="13"/>
  <c r="AP36" i="13"/>
  <c r="AQ36" i="13"/>
  <c r="AY36" i="13" s="1"/>
  <c r="AB37" i="13"/>
  <c r="AG37" i="13"/>
  <c r="AP37" i="13"/>
  <c r="AQ37" i="13"/>
  <c r="AX37" i="13" s="1"/>
  <c r="AB38" i="13"/>
  <c r="AG38" i="13"/>
  <c r="AP38" i="13"/>
  <c r="AQ38" i="13"/>
  <c r="AY38" i="13" s="1"/>
  <c r="AB39" i="13"/>
  <c r="AG39" i="13"/>
  <c r="AP39" i="13"/>
  <c r="AQ39" i="13"/>
  <c r="AY39" i="13" s="1"/>
  <c r="AB40" i="13"/>
  <c r="AG40" i="13"/>
  <c r="AP40" i="13"/>
  <c r="AQ40" i="13"/>
  <c r="AX40" i="13" s="1"/>
  <c r="AB41" i="13"/>
  <c r="AG41" i="13"/>
  <c r="AP41" i="13"/>
  <c r="AQ41" i="13"/>
  <c r="AY41" i="13" s="1"/>
  <c r="AB42" i="13"/>
  <c r="AG42" i="13"/>
  <c r="AP42" i="13"/>
  <c r="AQ42" i="13"/>
  <c r="AX42" i="13" s="1"/>
  <c r="AB43" i="13"/>
  <c r="AG43" i="13"/>
  <c r="AP43" i="13"/>
  <c r="AQ43" i="13"/>
  <c r="AX43" i="13" s="1"/>
  <c r="AB44" i="13"/>
  <c r="AG44" i="13"/>
  <c r="AP44" i="13"/>
  <c r="AQ44" i="13"/>
  <c r="AY44" i="13" s="1"/>
  <c r="AB45" i="13"/>
  <c r="AG45" i="13"/>
  <c r="AP45" i="13"/>
  <c r="AQ45" i="13"/>
  <c r="AX45" i="13" s="1"/>
  <c r="AB46" i="13"/>
  <c r="AG46" i="13"/>
  <c r="AP46" i="13"/>
  <c r="AQ46" i="13"/>
  <c r="AX46" i="13" s="1"/>
  <c r="AB47" i="13"/>
  <c r="AG47" i="13"/>
  <c r="AP47" i="13"/>
  <c r="AQ47" i="13"/>
  <c r="AY47" i="13" s="1"/>
  <c r="AB48" i="13"/>
  <c r="AG48" i="13"/>
  <c r="AP48" i="13"/>
  <c r="AQ48" i="13"/>
  <c r="AY48" i="13" s="1"/>
  <c r="AB49" i="13"/>
  <c r="AG49" i="13"/>
  <c r="AP49" i="13"/>
  <c r="AQ49" i="13"/>
  <c r="AX49" i="13" s="1"/>
  <c r="AB50" i="13"/>
  <c r="AG50" i="13"/>
  <c r="AP50" i="13"/>
  <c r="AQ50" i="13"/>
  <c r="AY50" i="13" s="1"/>
  <c r="E51" i="13"/>
  <c r="L51" i="13"/>
  <c r="AC51" i="13"/>
  <c r="AD51" i="13"/>
  <c r="AE51" i="13"/>
  <c r="AH51" i="13"/>
  <c r="AI51" i="13"/>
  <c r="AL51" i="13"/>
  <c r="AU51" i="13"/>
  <c r="AW51" i="13"/>
  <c r="AX41" i="13" l="1"/>
  <c r="AX48" i="13"/>
  <c r="AY24" i="13"/>
  <c r="AY21" i="13"/>
  <c r="AX20" i="13"/>
  <c r="AX17" i="13"/>
  <c r="AY15" i="13"/>
  <c r="AX36" i="13"/>
  <c r="AX50" i="13"/>
  <c r="AY46" i="13"/>
  <c r="AX39" i="13"/>
  <c r="AX26" i="13"/>
  <c r="AY12" i="13"/>
  <c r="AX11" i="13"/>
  <c r="AX8" i="13"/>
  <c r="AY45" i="13"/>
  <c r="AY34" i="13"/>
  <c r="AY43" i="13"/>
  <c r="AY30" i="13"/>
  <c r="AY40" i="13"/>
  <c r="AX29" i="13"/>
  <c r="AX1385" i="14"/>
  <c r="AY49" i="13"/>
  <c r="AX44" i="13"/>
  <c r="AX35" i="13"/>
  <c r="AY25" i="13"/>
  <c r="AY16" i="13"/>
  <c r="AG51" i="13"/>
  <c r="AY42" i="13"/>
  <c r="AX38" i="13"/>
  <c r="AY33" i="13"/>
  <c r="AY28" i="13"/>
  <c r="AY19" i="13"/>
  <c r="AY10" i="13"/>
  <c r="AX47" i="13"/>
  <c r="AY37" i="13"/>
  <c r="AX32" i="13"/>
  <c r="AY27" i="13"/>
  <c r="AX23" i="13"/>
  <c r="AY18" i="13"/>
  <c r="AX14" i="13"/>
  <c r="AY9" i="13"/>
  <c r="AY31" i="13"/>
  <c r="AY22" i="13"/>
  <c r="AY13" i="13"/>
  <c r="AQ51" i="13"/>
  <c r="AS51" i="13" s="1"/>
  <c r="K5" i="12"/>
  <c r="AB8" i="12"/>
  <c r="AG8" i="12"/>
  <c r="AP8" i="12"/>
  <c r="AQ8" i="12"/>
  <c r="AX8" i="12" s="1"/>
  <c r="AY8" i="12"/>
  <c r="AB9" i="12"/>
  <c r="AG9" i="12"/>
  <c r="AP9" i="12"/>
  <c r="AQ9" i="12"/>
  <c r="AX9" i="12" s="1"/>
  <c r="AB10" i="12"/>
  <c r="AG10" i="12"/>
  <c r="AP10" i="12"/>
  <c r="AQ10" i="12"/>
  <c r="AX10" i="12" s="1"/>
  <c r="AB11" i="12"/>
  <c r="AG11" i="12"/>
  <c r="AP11" i="12"/>
  <c r="AQ11" i="12"/>
  <c r="AX11" i="12" s="1"/>
  <c r="AB12" i="12"/>
  <c r="AG12" i="12"/>
  <c r="AP12" i="12"/>
  <c r="AQ12" i="12"/>
  <c r="AX12" i="12" s="1"/>
  <c r="AB13" i="12"/>
  <c r="AG13" i="12"/>
  <c r="AP13" i="12"/>
  <c r="AQ13" i="12"/>
  <c r="AX13" i="12" s="1"/>
  <c r="AB14" i="12"/>
  <c r="AG14" i="12"/>
  <c r="AP14" i="12"/>
  <c r="AQ14" i="12"/>
  <c r="AX14" i="12" s="1"/>
  <c r="AB15" i="12"/>
  <c r="AG15" i="12"/>
  <c r="AP15" i="12"/>
  <c r="AQ15" i="12"/>
  <c r="AX15" i="12" s="1"/>
  <c r="AB16" i="12"/>
  <c r="AG16" i="12"/>
  <c r="AP16" i="12"/>
  <c r="AQ16" i="12"/>
  <c r="AX16" i="12" s="1"/>
  <c r="AB17" i="12"/>
  <c r="AG17" i="12"/>
  <c r="AP17" i="12"/>
  <c r="AQ17" i="12"/>
  <c r="AX17" i="12" s="1"/>
  <c r="AB18" i="12"/>
  <c r="AG18" i="12"/>
  <c r="AP18" i="12"/>
  <c r="AQ18" i="12"/>
  <c r="AX18" i="12" s="1"/>
  <c r="AB19" i="12"/>
  <c r="AG19" i="12"/>
  <c r="AP19" i="12"/>
  <c r="AQ19" i="12"/>
  <c r="AX19" i="12" s="1"/>
  <c r="AB20" i="12"/>
  <c r="AG20" i="12"/>
  <c r="AP20" i="12"/>
  <c r="AQ20" i="12"/>
  <c r="AX20" i="12" s="1"/>
  <c r="AB21" i="12"/>
  <c r="AG21" i="12"/>
  <c r="AP21" i="12"/>
  <c r="AQ21" i="12"/>
  <c r="AX21" i="12" s="1"/>
  <c r="AB22" i="12"/>
  <c r="AG22" i="12"/>
  <c r="AP22" i="12"/>
  <c r="AQ22" i="12"/>
  <c r="AX22" i="12" s="1"/>
  <c r="AB23" i="12"/>
  <c r="AG23" i="12"/>
  <c r="AP23" i="12"/>
  <c r="AQ23" i="12"/>
  <c r="AX23" i="12" s="1"/>
  <c r="AB24" i="12"/>
  <c r="AG24" i="12"/>
  <c r="AP24" i="12"/>
  <c r="AQ24" i="12"/>
  <c r="AX24" i="12" s="1"/>
  <c r="AB25" i="12"/>
  <c r="AG25" i="12"/>
  <c r="AP25" i="12"/>
  <c r="AQ25" i="12"/>
  <c r="AX25" i="12" s="1"/>
  <c r="AB26" i="12"/>
  <c r="AG26" i="12"/>
  <c r="AP26" i="12"/>
  <c r="AQ26" i="12"/>
  <c r="AX26" i="12" s="1"/>
  <c r="AB27" i="12"/>
  <c r="AG27" i="12"/>
  <c r="AP27" i="12"/>
  <c r="AQ27" i="12"/>
  <c r="AX27" i="12" s="1"/>
  <c r="AB28" i="12"/>
  <c r="AG28" i="12"/>
  <c r="AP28" i="12"/>
  <c r="AQ28" i="12"/>
  <c r="AX28" i="12" s="1"/>
  <c r="E29" i="12"/>
  <c r="L29" i="12"/>
  <c r="AC29" i="12"/>
  <c r="AD29" i="12"/>
  <c r="AE29" i="12"/>
  <c r="AH29" i="12"/>
  <c r="AI29" i="12"/>
  <c r="AL29" i="12"/>
  <c r="AU29" i="12"/>
  <c r="AW29" i="12"/>
  <c r="AY14" i="12" l="1"/>
  <c r="AY13" i="12"/>
  <c r="AY11" i="12"/>
  <c r="AG29" i="12"/>
  <c r="AY28" i="12"/>
  <c r="AY26" i="12"/>
  <c r="AY25" i="12"/>
  <c r="AY23" i="12"/>
  <c r="AY22" i="12"/>
  <c r="AX51" i="13"/>
  <c r="AY17" i="12"/>
  <c r="AY16" i="12"/>
  <c r="AY20" i="12"/>
  <c r="AY19" i="12"/>
  <c r="AX29" i="12"/>
  <c r="AY10" i="12"/>
  <c r="AQ29" i="12"/>
  <c r="AS29" i="12" s="1"/>
  <c r="AY27" i="12"/>
  <c r="AY24" i="12"/>
  <c r="AY21" i="12"/>
  <c r="AY18" i="12"/>
  <c r="AY15" i="12"/>
  <c r="AY12" i="12"/>
  <c r="AY9" i="12"/>
  <c r="K5" i="11"/>
  <c r="AB8" i="11"/>
  <c r="AG8" i="11"/>
  <c r="AP8" i="11"/>
  <c r="AQ8" i="11"/>
  <c r="AY8" i="11" s="1"/>
  <c r="AB9" i="11"/>
  <c r="AG9" i="11"/>
  <c r="AP9" i="11"/>
  <c r="AQ9" i="11"/>
  <c r="AX9" i="11" s="1"/>
  <c r="AB10" i="11"/>
  <c r="AG10" i="11"/>
  <c r="AP10" i="11"/>
  <c r="AQ10" i="11"/>
  <c r="AX10" i="11" s="1"/>
  <c r="AB11" i="11"/>
  <c r="AG11" i="11"/>
  <c r="AP11" i="11"/>
  <c r="AQ11" i="11"/>
  <c r="AY11" i="11" s="1"/>
  <c r="AB12" i="11"/>
  <c r="AG12" i="11"/>
  <c r="AP12" i="11"/>
  <c r="AQ12" i="11"/>
  <c r="AX12" i="11" s="1"/>
  <c r="AB13" i="11"/>
  <c r="AG13" i="11"/>
  <c r="AP13" i="11"/>
  <c r="AQ13" i="11"/>
  <c r="AX13" i="11" s="1"/>
  <c r="AB14" i="11"/>
  <c r="AG14" i="11"/>
  <c r="AP14" i="11"/>
  <c r="AQ14" i="11"/>
  <c r="AY14" i="11" s="1"/>
  <c r="AB15" i="11"/>
  <c r="AG15" i="11"/>
  <c r="AP15" i="11"/>
  <c r="AQ15" i="11"/>
  <c r="AX15" i="11" s="1"/>
  <c r="AB16" i="11"/>
  <c r="AG16" i="11"/>
  <c r="AP16" i="11"/>
  <c r="AQ16" i="11"/>
  <c r="AX16" i="11" s="1"/>
  <c r="AB17" i="11"/>
  <c r="AG17" i="11"/>
  <c r="AP17" i="11"/>
  <c r="AQ17" i="11"/>
  <c r="AY17" i="11" s="1"/>
  <c r="AB18" i="11"/>
  <c r="AG18" i="11"/>
  <c r="AP18" i="11"/>
  <c r="AQ18" i="11"/>
  <c r="AX18" i="11" s="1"/>
  <c r="AB19" i="11"/>
  <c r="AG19" i="11"/>
  <c r="AP19" i="11"/>
  <c r="AQ19" i="11"/>
  <c r="AX19" i="11" s="1"/>
  <c r="AB20" i="11"/>
  <c r="AG20" i="11"/>
  <c r="AP20" i="11"/>
  <c r="AQ20" i="11"/>
  <c r="AY20" i="11" s="1"/>
  <c r="AB21" i="11"/>
  <c r="AG21" i="11"/>
  <c r="AP21" i="11"/>
  <c r="AQ21" i="11"/>
  <c r="AX21" i="11" s="1"/>
  <c r="AB22" i="11"/>
  <c r="AG22" i="11"/>
  <c r="AP22" i="11"/>
  <c r="AQ22" i="11"/>
  <c r="AX22" i="11" s="1"/>
  <c r="AB23" i="11"/>
  <c r="AG23" i="11"/>
  <c r="AP23" i="11"/>
  <c r="AQ23" i="11"/>
  <c r="AY23" i="11" s="1"/>
  <c r="AB24" i="11"/>
  <c r="AG24" i="11"/>
  <c r="AP24" i="11"/>
  <c r="AQ24" i="11"/>
  <c r="AX24" i="11" s="1"/>
  <c r="AB25" i="11"/>
  <c r="AG25" i="11"/>
  <c r="AP25" i="11"/>
  <c r="AQ25" i="11"/>
  <c r="AX25" i="11" s="1"/>
  <c r="AB26" i="11"/>
  <c r="AG26" i="11"/>
  <c r="AP26" i="11"/>
  <c r="AQ26" i="11"/>
  <c r="AY26" i="11" s="1"/>
  <c r="AB27" i="11"/>
  <c r="AG27" i="11"/>
  <c r="AP27" i="11"/>
  <c r="AQ27" i="11"/>
  <c r="AX27" i="11" s="1"/>
  <c r="AB28" i="11"/>
  <c r="AG28" i="11"/>
  <c r="AP28" i="11"/>
  <c r="AQ28" i="11"/>
  <c r="AX28" i="11" s="1"/>
  <c r="AB29" i="11"/>
  <c r="AG29" i="11"/>
  <c r="AP29" i="11"/>
  <c r="AQ29" i="11"/>
  <c r="AY29" i="11" s="1"/>
  <c r="AB30" i="11"/>
  <c r="AG30" i="11"/>
  <c r="AP30" i="11"/>
  <c r="AQ30" i="11"/>
  <c r="AX30" i="11" s="1"/>
  <c r="AB31" i="11"/>
  <c r="AG31" i="11"/>
  <c r="AP31" i="11"/>
  <c r="AQ31" i="11"/>
  <c r="AX31" i="11" s="1"/>
  <c r="AB32" i="11"/>
  <c r="AG32" i="11"/>
  <c r="AP32" i="11"/>
  <c r="AQ32" i="11"/>
  <c r="AY32" i="11" s="1"/>
  <c r="AB33" i="11"/>
  <c r="AG33" i="11"/>
  <c r="AP33" i="11"/>
  <c r="AQ33" i="11"/>
  <c r="AX33" i="11" s="1"/>
  <c r="AB34" i="11"/>
  <c r="AG34" i="11"/>
  <c r="AP34" i="11"/>
  <c r="AQ34" i="11"/>
  <c r="AX34" i="11" s="1"/>
  <c r="AB35" i="11"/>
  <c r="AG35" i="11"/>
  <c r="AP35" i="11"/>
  <c r="AQ35" i="11"/>
  <c r="AY35" i="11" s="1"/>
  <c r="AB36" i="11"/>
  <c r="AG36" i="11"/>
  <c r="AP36" i="11"/>
  <c r="AQ36" i="11"/>
  <c r="AX36" i="11" s="1"/>
  <c r="AB37" i="11"/>
  <c r="AG37" i="11"/>
  <c r="AP37" i="11"/>
  <c r="AQ37" i="11"/>
  <c r="AX37" i="11" s="1"/>
  <c r="AB38" i="11"/>
  <c r="AG38" i="11"/>
  <c r="AP38" i="11"/>
  <c r="AQ38" i="11"/>
  <c r="AY38" i="11" s="1"/>
  <c r="AB39" i="11"/>
  <c r="AG39" i="11"/>
  <c r="AP39" i="11"/>
  <c r="AQ39" i="11"/>
  <c r="AX39" i="11" s="1"/>
  <c r="AB40" i="11"/>
  <c r="AG40" i="11"/>
  <c r="AP40" i="11"/>
  <c r="AQ40" i="11"/>
  <c r="AX40" i="11" s="1"/>
  <c r="AB41" i="11"/>
  <c r="AG41" i="11"/>
  <c r="AP41" i="11"/>
  <c r="AQ41" i="11"/>
  <c r="AY41" i="11" s="1"/>
  <c r="AB42" i="11"/>
  <c r="AG42" i="11"/>
  <c r="AP42" i="11"/>
  <c r="AQ42" i="11"/>
  <c r="AX42" i="11" s="1"/>
  <c r="AB43" i="11"/>
  <c r="AG43" i="11"/>
  <c r="AP43" i="11"/>
  <c r="AQ43" i="11"/>
  <c r="AX43" i="11" s="1"/>
  <c r="AB44" i="11"/>
  <c r="AG44" i="11"/>
  <c r="AP44" i="11"/>
  <c r="AQ44" i="11"/>
  <c r="AY44" i="11" s="1"/>
  <c r="AB45" i="11"/>
  <c r="AG45" i="11"/>
  <c r="AP45" i="11"/>
  <c r="AQ45" i="11"/>
  <c r="AX45" i="11" s="1"/>
  <c r="AB46" i="11"/>
  <c r="AG46" i="11"/>
  <c r="AP46" i="11"/>
  <c r="AQ46" i="11"/>
  <c r="AX46" i="11" s="1"/>
  <c r="AB47" i="11"/>
  <c r="AG47" i="11"/>
  <c r="AP47" i="11"/>
  <c r="AQ47" i="11"/>
  <c r="AY47" i="11" s="1"/>
  <c r="AB48" i="11"/>
  <c r="AG48" i="11"/>
  <c r="AP48" i="11"/>
  <c r="AQ48" i="11"/>
  <c r="AX48" i="11" s="1"/>
  <c r="AB49" i="11"/>
  <c r="AG49" i="11"/>
  <c r="AP49" i="11"/>
  <c r="AQ49" i="11"/>
  <c r="AX49" i="11" s="1"/>
  <c r="AB50" i="11"/>
  <c r="AG50" i="11"/>
  <c r="AP50" i="11"/>
  <c r="AQ50" i="11"/>
  <c r="AY50" i="11" s="1"/>
  <c r="AB51" i="11"/>
  <c r="AG51" i="11"/>
  <c r="AP51" i="11"/>
  <c r="AQ51" i="11"/>
  <c r="AX51" i="11" s="1"/>
  <c r="AB52" i="11"/>
  <c r="AG52" i="11"/>
  <c r="AP52" i="11"/>
  <c r="AQ52" i="11"/>
  <c r="AX52" i="11" s="1"/>
  <c r="AB53" i="11"/>
  <c r="AG53" i="11"/>
  <c r="AP53" i="11"/>
  <c r="AQ53" i="11"/>
  <c r="AY53" i="11" s="1"/>
  <c r="AB54" i="11"/>
  <c r="AG54" i="11"/>
  <c r="AP54" i="11"/>
  <c r="AQ54" i="11"/>
  <c r="AX54" i="11" s="1"/>
  <c r="AB55" i="11"/>
  <c r="AG55" i="11"/>
  <c r="AP55" i="11"/>
  <c r="AQ55" i="11"/>
  <c r="AX55" i="11" s="1"/>
  <c r="AB56" i="11"/>
  <c r="AG56" i="11"/>
  <c r="AP56" i="11"/>
  <c r="AQ56" i="11"/>
  <c r="AY56" i="11" s="1"/>
  <c r="AB57" i="11"/>
  <c r="AG57" i="11"/>
  <c r="AP57" i="11"/>
  <c r="AQ57" i="11"/>
  <c r="AX57" i="11" s="1"/>
  <c r="AB58" i="11"/>
  <c r="AG58" i="11"/>
  <c r="AP58" i="11"/>
  <c r="AQ58" i="11"/>
  <c r="AX58" i="11" s="1"/>
  <c r="AB59" i="11"/>
  <c r="AG59" i="11"/>
  <c r="AP59" i="11"/>
  <c r="AQ59" i="11"/>
  <c r="AY59" i="11" s="1"/>
  <c r="AB60" i="11"/>
  <c r="AG60" i="11"/>
  <c r="AP60" i="11"/>
  <c r="AQ60" i="11"/>
  <c r="AY60" i="11" s="1"/>
  <c r="AB61" i="11"/>
  <c r="AG61" i="11"/>
  <c r="AP61" i="11"/>
  <c r="AQ61" i="11"/>
  <c r="AY61" i="11" s="1"/>
  <c r="AB62" i="11"/>
  <c r="AG62" i="11"/>
  <c r="AP62" i="11"/>
  <c r="AQ62" i="11"/>
  <c r="AY62" i="11" s="1"/>
  <c r="AB63" i="11"/>
  <c r="AG63" i="11"/>
  <c r="AP63" i="11"/>
  <c r="AQ63" i="11"/>
  <c r="AX63" i="11" s="1"/>
  <c r="AB64" i="11"/>
  <c r="AG64" i="11"/>
  <c r="AP64" i="11"/>
  <c r="AQ64" i="11"/>
  <c r="AX64" i="11" s="1"/>
  <c r="AB65" i="11"/>
  <c r="AG65" i="11"/>
  <c r="AP65" i="11"/>
  <c r="AQ65" i="11"/>
  <c r="AY65" i="11" s="1"/>
  <c r="AB66" i="11"/>
  <c r="AG66" i="11"/>
  <c r="AP66" i="11"/>
  <c r="AQ66" i="11"/>
  <c r="AX66" i="11" s="1"/>
  <c r="AB67" i="11"/>
  <c r="AG67" i="11"/>
  <c r="AP67" i="11"/>
  <c r="AQ67" i="11"/>
  <c r="AX67" i="11" s="1"/>
  <c r="AB68" i="11"/>
  <c r="AG68" i="11"/>
  <c r="AP68" i="11"/>
  <c r="AQ68" i="11"/>
  <c r="AY68" i="11" s="1"/>
  <c r="AB69" i="11"/>
  <c r="AG69" i="11"/>
  <c r="AP69" i="11"/>
  <c r="AQ69" i="11"/>
  <c r="AX69" i="11" s="1"/>
  <c r="AB70" i="11"/>
  <c r="AG70" i="11"/>
  <c r="AP70" i="11"/>
  <c r="AQ70" i="11"/>
  <c r="AX70" i="11" s="1"/>
  <c r="AB71" i="11"/>
  <c r="AG71" i="11"/>
  <c r="AP71" i="11"/>
  <c r="AQ71" i="11"/>
  <c r="AY71" i="11" s="1"/>
  <c r="AB72" i="11"/>
  <c r="AG72" i="11"/>
  <c r="AP72" i="11"/>
  <c r="AQ72" i="11"/>
  <c r="AX72" i="11" s="1"/>
  <c r="AB73" i="11"/>
  <c r="AG73" i="11"/>
  <c r="AP73" i="11"/>
  <c r="AQ73" i="11"/>
  <c r="AX73" i="11" s="1"/>
  <c r="AB74" i="11"/>
  <c r="AG74" i="11"/>
  <c r="AP74" i="11"/>
  <c r="AQ74" i="11"/>
  <c r="AY74" i="11" s="1"/>
  <c r="AB75" i="11"/>
  <c r="AG75" i="11"/>
  <c r="AP75" i="11"/>
  <c r="AQ75" i="11"/>
  <c r="AX75" i="11" s="1"/>
  <c r="AB76" i="11"/>
  <c r="AG76" i="11"/>
  <c r="AP76" i="11"/>
  <c r="AQ76" i="11"/>
  <c r="AX76" i="11" s="1"/>
  <c r="AB77" i="11"/>
  <c r="AG77" i="11"/>
  <c r="AP77" i="11"/>
  <c r="AQ77" i="11"/>
  <c r="AY77" i="11" s="1"/>
  <c r="AB78" i="11"/>
  <c r="AG78" i="11"/>
  <c r="AP78" i="11"/>
  <c r="AQ78" i="11"/>
  <c r="AX78" i="11" s="1"/>
  <c r="AB79" i="11"/>
  <c r="AG79" i="11"/>
  <c r="AP79" i="11"/>
  <c r="AQ79" i="11"/>
  <c r="AX79" i="11" s="1"/>
  <c r="AB80" i="11"/>
  <c r="AG80" i="11"/>
  <c r="AP80" i="11"/>
  <c r="AQ80" i="11"/>
  <c r="AY80" i="11" s="1"/>
  <c r="AB81" i="11"/>
  <c r="AG81" i="11"/>
  <c r="AP81" i="11"/>
  <c r="AQ81" i="11"/>
  <c r="AX81" i="11" s="1"/>
  <c r="AB82" i="11"/>
  <c r="AG82" i="11"/>
  <c r="AP82" i="11"/>
  <c r="AQ82" i="11"/>
  <c r="AX82" i="11" s="1"/>
  <c r="AB83" i="11"/>
  <c r="AG83" i="11"/>
  <c r="AP83" i="11"/>
  <c r="AQ83" i="11"/>
  <c r="AY83" i="11" s="1"/>
  <c r="AB84" i="11"/>
  <c r="AG84" i="11"/>
  <c r="AP84" i="11"/>
  <c r="AQ84" i="11"/>
  <c r="AX84" i="11" s="1"/>
  <c r="AB85" i="11"/>
  <c r="AG85" i="11"/>
  <c r="AP85" i="11"/>
  <c r="AQ85" i="11"/>
  <c r="AX85" i="11" s="1"/>
  <c r="AB86" i="11"/>
  <c r="AG86" i="11"/>
  <c r="AP86" i="11"/>
  <c r="AQ86" i="11"/>
  <c r="AY86" i="11" s="1"/>
  <c r="AB87" i="11"/>
  <c r="AG87" i="11"/>
  <c r="AP87" i="11"/>
  <c r="AQ87" i="11"/>
  <c r="AX87" i="11" s="1"/>
  <c r="AB88" i="11"/>
  <c r="AG88" i="11"/>
  <c r="AP88" i="11"/>
  <c r="AQ88" i="11"/>
  <c r="AX88" i="11" s="1"/>
  <c r="AB89" i="11"/>
  <c r="AG89" i="11"/>
  <c r="AP89" i="11"/>
  <c r="AQ89" i="11"/>
  <c r="AY89" i="11" s="1"/>
  <c r="AB90" i="11"/>
  <c r="AG90" i="11"/>
  <c r="AP90" i="11"/>
  <c r="AQ90" i="11"/>
  <c r="AX90" i="11" s="1"/>
  <c r="AB91" i="11"/>
  <c r="AG91" i="11"/>
  <c r="AP91" i="11"/>
  <c r="AQ91" i="11"/>
  <c r="AX91" i="11" s="1"/>
  <c r="AB92" i="11"/>
  <c r="AG92" i="11"/>
  <c r="AP92" i="11"/>
  <c r="AQ92" i="11"/>
  <c r="AY92" i="11" s="1"/>
  <c r="E93" i="11"/>
  <c r="L93" i="11"/>
  <c r="AC93" i="11"/>
  <c r="AD93" i="11"/>
  <c r="AE93" i="11"/>
  <c r="AH93" i="11"/>
  <c r="AI93" i="11"/>
  <c r="AL93" i="11"/>
  <c r="AU93" i="11"/>
  <c r="AW93" i="11"/>
  <c r="AX38" i="11" l="1"/>
  <c r="AY42" i="11"/>
  <c r="AY91" i="11"/>
  <c r="AY82" i="11"/>
  <c r="AX74" i="11"/>
  <c r="AY66" i="11"/>
  <c r="AX62" i="11"/>
  <c r="AX44" i="11"/>
  <c r="AY58" i="11"/>
  <c r="AY30" i="11"/>
  <c r="AX80" i="11"/>
  <c r="AX56" i="11"/>
  <c r="AX26" i="11"/>
  <c r="AY78" i="11"/>
  <c r="AY46" i="11"/>
  <c r="AY10" i="11"/>
  <c r="AY9" i="11"/>
  <c r="AX61" i="11"/>
  <c r="AY70" i="11"/>
  <c r="AY54" i="11"/>
  <c r="AY34" i="11"/>
  <c r="AX8" i="11"/>
  <c r="AX60" i="11"/>
  <c r="AX86" i="11"/>
  <c r="AX68" i="11"/>
  <c r="AX50" i="11"/>
  <c r="AX32" i="11"/>
  <c r="AY88" i="11"/>
  <c r="AY76" i="11"/>
  <c r="AY64" i="11"/>
  <c r="AY52" i="11"/>
  <c r="AY40" i="11"/>
  <c r="AY28" i="11"/>
  <c r="AY22" i="11"/>
  <c r="AY21" i="11"/>
  <c r="AX20" i="11"/>
  <c r="AY84" i="11"/>
  <c r="AY72" i="11"/>
  <c r="AY48" i="11"/>
  <c r="AY36" i="11"/>
  <c r="AX92" i="11"/>
  <c r="AY85" i="11"/>
  <c r="AY79" i="11"/>
  <c r="AY73" i="11"/>
  <c r="AY67" i="11"/>
  <c r="AY55" i="11"/>
  <c r="AY49" i="11"/>
  <c r="AY43" i="11"/>
  <c r="AY37" i="11"/>
  <c r="AY31" i="11"/>
  <c r="AY25" i="11"/>
  <c r="AY24" i="11"/>
  <c r="AX23" i="11"/>
  <c r="AX89" i="11"/>
  <c r="AX83" i="11"/>
  <c r="AX77" i="11"/>
  <c r="AX71" i="11"/>
  <c r="AX65" i="11"/>
  <c r="AX59" i="11"/>
  <c r="AX53" i="11"/>
  <c r="AX47" i="11"/>
  <c r="AX41" i="11"/>
  <c r="AX35" i="11"/>
  <c r="AX29" i="11"/>
  <c r="AY19" i="11"/>
  <c r="AY18" i="11"/>
  <c r="AX17" i="11"/>
  <c r="AY16" i="11"/>
  <c r="AY15" i="11"/>
  <c r="AX14" i="11"/>
  <c r="AG93" i="11"/>
  <c r="AY87" i="11"/>
  <c r="AY81" i="11"/>
  <c r="AY75" i="11"/>
  <c r="AY69" i="11"/>
  <c r="AY63" i="11"/>
  <c r="AY57" i="11"/>
  <c r="AY51" i="11"/>
  <c r="AY45" i="11"/>
  <c r="AY39" i="11"/>
  <c r="AY33" i="11"/>
  <c r="AY27" i="11"/>
  <c r="AY13" i="11"/>
  <c r="AY12" i="11"/>
  <c r="AX11" i="11"/>
  <c r="AY90" i="11"/>
  <c r="AQ93" i="11"/>
  <c r="AS93" i="11" s="1"/>
  <c r="K5" i="10"/>
  <c r="AB8" i="10"/>
  <c r="AG8" i="10"/>
  <c r="AP8" i="10"/>
  <c r="AQ8" i="10"/>
  <c r="AY8" i="10" s="1"/>
  <c r="AX8" i="10"/>
  <c r="AB9" i="10"/>
  <c r="AG9" i="10"/>
  <c r="AP9" i="10"/>
  <c r="AQ9" i="10"/>
  <c r="AX9" i="10" s="1"/>
  <c r="AY9" i="10"/>
  <c r="AB10" i="10"/>
  <c r="AG10" i="10"/>
  <c r="AP10" i="10"/>
  <c r="AQ10" i="10"/>
  <c r="AX10" i="10" s="1"/>
  <c r="AB11" i="10"/>
  <c r="AG11" i="10"/>
  <c r="AP11" i="10"/>
  <c r="AQ11" i="10"/>
  <c r="AY11" i="10" s="1"/>
  <c r="AB12" i="10"/>
  <c r="AG12" i="10"/>
  <c r="AP12" i="10"/>
  <c r="AQ12" i="10"/>
  <c r="AX12" i="10" s="1"/>
  <c r="AB13" i="10"/>
  <c r="AG13" i="10"/>
  <c r="AP13" i="10"/>
  <c r="AQ13" i="10"/>
  <c r="AY13" i="10" s="1"/>
  <c r="AB14" i="10"/>
  <c r="AG14" i="10"/>
  <c r="AP14" i="10"/>
  <c r="AQ14" i="10"/>
  <c r="AY14" i="10" s="1"/>
  <c r="AB15" i="10"/>
  <c r="AG15" i="10"/>
  <c r="AP15" i="10"/>
  <c r="AQ15" i="10"/>
  <c r="AX15" i="10" s="1"/>
  <c r="AB16" i="10"/>
  <c r="AG16" i="10"/>
  <c r="AP16" i="10"/>
  <c r="AQ16" i="10"/>
  <c r="AX16" i="10" s="1"/>
  <c r="AB17" i="10"/>
  <c r="AG17" i="10"/>
  <c r="AP17" i="10"/>
  <c r="AQ17" i="10"/>
  <c r="AY17" i="10" s="1"/>
  <c r="AB18" i="10"/>
  <c r="AG18" i="10"/>
  <c r="AP18" i="10"/>
  <c r="AQ18" i="10"/>
  <c r="AX18" i="10" s="1"/>
  <c r="AB19" i="10"/>
  <c r="AG19" i="10"/>
  <c r="AP19" i="10"/>
  <c r="AQ19" i="10"/>
  <c r="AY19" i="10" s="1"/>
  <c r="AX19" i="10"/>
  <c r="AB20" i="10"/>
  <c r="AG20" i="10"/>
  <c r="AP20" i="10"/>
  <c r="AQ20" i="10"/>
  <c r="AY20" i="10" s="1"/>
  <c r="AB21" i="10"/>
  <c r="AG21" i="10"/>
  <c r="AP21" i="10"/>
  <c r="AQ21" i="10"/>
  <c r="AX21" i="10" s="1"/>
  <c r="AB22" i="10"/>
  <c r="AG22" i="10"/>
  <c r="AP22" i="10"/>
  <c r="AQ22" i="10"/>
  <c r="AY22" i="10" s="1"/>
  <c r="AB23" i="10"/>
  <c r="AG23" i="10"/>
  <c r="AP23" i="10"/>
  <c r="AQ23" i="10"/>
  <c r="AY23" i="10" s="1"/>
  <c r="AB24" i="10"/>
  <c r="AG24" i="10"/>
  <c r="AP24" i="10"/>
  <c r="AQ24" i="10"/>
  <c r="AX24" i="10" s="1"/>
  <c r="AB25" i="10"/>
  <c r="AG25" i="10"/>
  <c r="AP25" i="10"/>
  <c r="AQ25" i="10"/>
  <c r="AX25" i="10" s="1"/>
  <c r="AB26" i="10"/>
  <c r="AG26" i="10"/>
  <c r="AP26" i="10"/>
  <c r="AQ26" i="10"/>
  <c r="AY26" i="10" s="1"/>
  <c r="AB27" i="10"/>
  <c r="AG27" i="10"/>
  <c r="AP27" i="10"/>
  <c r="AQ27" i="10"/>
  <c r="AX27" i="10" s="1"/>
  <c r="AB28" i="10"/>
  <c r="AG28" i="10"/>
  <c r="AP28" i="10"/>
  <c r="AQ28" i="10"/>
  <c r="AX28" i="10" s="1"/>
  <c r="AB29" i="10"/>
  <c r="AG29" i="10"/>
  <c r="AP29" i="10"/>
  <c r="AQ29" i="10"/>
  <c r="AY29" i="10" s="1"/>
  <c r="AB30" i="10"/>
  <c r="AG30" i="10"/>
  <c r="AP30" i="10"/>
  <c r="AQ30" i="10"/>
  <c r="AX30" i="10" s="1"/>
  <c r="AB31" i="10"/>
  <c r="AG31" i="10"/>
  <c r="AP31" i="10"/>
  <c r="AQ31" i="10"/>
  <c r="AY31" i="10" s="1"/>
  <c r="AB32" i="10"/>
  <c r="AG32" i="10"/>
  <c r="AP32" i="10"/>
  <c r="AQ32" i="10"/>
  <c r="AY32" i="10" s="1"/>
  <c r="AB33" i="10"/>
  <c r="AG33" i="10"/>
  <c r="AP33" i="10"/>
  <c r="AQ33" i="10"/>
  <c r="AX33" i="10" s="1"/>
  <c r="AB34" i="10"/>
  <c r="AG34" i="10"/>
  <c r="AP34" i="10"/>
  <c r="AQ34" i="10"/>
  <c r="AX34" i="10" s="1"/>
  <c r="AB35" i="10"/>
  <c r="AG35" i="10"/>
  <c r="AP35" i="10"/>
  <c r="AQ35" i="10"/>
  <c r="AY35" i="10" s="1"/>
  <c r="AB36" i="10"/>
  <c r="AG36" i="10"/>
  <c r="AP36" i="10"/>
  <c r="AQ36" i="10"/>
  <c r="AX36" i="10" s="1"/>
  <c r="AB37" i="10"/>
  <c r="AG37" i="10"/>
  <c r="AP37" i="10"/>
  <c r="AQ37" i="10"/>
  <c r="AY37" i="10" s="1"/>
  <c r="AC38" i="10"/>
  <c r="AD38" i="10"/>
  <c r="AE38" i="10"/>
  <c r="AH38" i="10"/>
  <c r="AI38" i="10"/>
  <c r="AL38" i="10"/>
  <c r="AU38" i="10"/>
  <c r="AW38" i="10"/>
  <c r="AX13" i="10" l="1"/>
  <c r="AX22" i="10"/>
  <c r="AX14" i="10"/>
  <c r="AY15" i="10"/>
  <c r="AX93" i="11"/>
  <c r="AX32" i="10"/>
  <c r="AX31" i="10"/>
  <c r="AX37" i="10"/>
  <c r="AX35" i="10"/>
  <c r="AX26" i="10"/>
  <c r="AG38" i="10"/>
  <c r="AY28" i="10"/>
  <c r="AY36" i="10"/>
  <c r="AY27" i="10"/>
  <c r="AY21" i="10"/>
  <c r="AX20" i="10"/>
  <c r="AY34" i="10"/>
  <c r="AY30" i="10"/>
  <c r="AY25" i="10"/>
  <c r="AY18" i="10"/>
  <c r="AX17" i="10"/>
  <c r="AY12" i="10"/>
  <c r="AX11" i="10"/>
  <c r="AX29" i="10"/>
  <c r="AY16" i="10"/>
  <c r="AY10" i="10"/>
  <c r="AY33" i="10"/>
  <c r="AY24" i="10"/>
  <c r="AX23" i="10"/>
  <c r="AQ38" i="10"/>
  <c r="AS38" i="10" s="1"/>
  <c r="K5" i="9"/>
  <c r="AC8" i="9"/>
  <c r="AH8" i="9"/>
  <c r="AQ8" i="9"/>
  <c r="AR8" i="9"/>
  <c r="AZ8" i="9" s="1"/>
  <c r="AC9" i="9"/>
  <c r="AH9" i="9"/>
  <c r="AQ9" i="9"/>
  <c r="AR9" i="9"/>
  <c r="AC10" i="9"/>
  <c r="AH10" i="9"/>
  <c r="AQ10" i="9"/>
  <c r="AR10" i="9"/>
  <c r="AZ10" i="9" s="1"/>
  <c r="AC11" i="9"/>
  <c r="AH11" i="9"/>
  <c r="AQ11" i="9"/>
  <c r="AR11" i="9"/>
  <c r="AZ11" i="9" s="1"/>
  <c r="AC12" i="9"/>
  <c r="AH12" i="9"/>
  <c r="AQ12" i="9"/>
  <c r="AR12" i="9"/>
  <c r="AY12" i="9" s="1"/>
  <c r="AC13" i="9"/>
  <c r="AH13" i="9"/>
  <c r="AQ13" i="9"/>
  <c r="AR13" i="9"/>
  <c r="AZ13" i="9" s="1"/>
  <c r="AC14" i="9"/>
  <c r="AH14" i="9"/>
  <c r="AQ14" i="9"/>
  <c r="AR14" i="9"/>
  <c r="AC15" i="9"/>
  <c r="AH15" i="9"/>
  <c r="AQ15" i="9"/>
  <c r="AR15" i="9"/>
  <c r="AZ15" i="9" s="1"/>
  <c r="AC16" i="9"/>
  <c r="AH16" i="9"/>
  <c r="AQ16" i="9"/>
  <c r="AR16" i="9"/>
  <c r="AZ16" i="9" s="1"/>
  <c r="AC17" i="9"/>
  <c r="AH17" i="9"/>
  <c r="AQ17" i="9"/>
  <c r="AR17" i="9"/>
  <c r="AY17" i="9" s="1"/>
  <c r="AC18" i="9"/>
  <c r="AH18" i="9"/>
  <c r="AQ18" i="9"/>
  <c r="AR18" i="9"/>
  <c r="AC19" i="9"/>
  <c r="AH19" i="9"/>
  <c r="AQ19" i="9"/>
  <c r="AR19" i="9"/>
  <c r="AZ19" i="9" s="1"/>
  <c r="AC20" i="9"/>
  <c r="AH20" i="9"/>
  <c r="AQ20" i="9"/>
  <c r="AR20" i="9"/>
  <c r="AC21" i="9"/>
  <c r="AH21" i="9"/>
  <c r="AQ21" i="9"/>
  <c r="AR21" i="9"/>
  <c r="AZ21" i="9" s="1"/>
  <c r="AC22" i="9"/>
  <c r="AH22" i="9"/>
  <c r="AQ22" i="9"/>
  <c r="AR22" i="9"/>
  <c r="AC23" i="9"/>
  <c r="AH23" i="9"/>
  <c r="AQ23" i="9"/>
  <c r="AR23" i="9"/>
  <c r="AZ23" i="9" s="1"/>
  <c r="AC24" i="9"/>
  <c r="AH24" i="9"/>
  <c r="AQ24" i="9"/>
  <c r="AR24" i="9"/>
  <c r="AY24" i="9" s="1"/>
  <c r="AC25" i="9"/>
  <c r="AH25" i="9"/>
  <c r="AQ25" i="9"/>
  <c r="AR25" i="9"/>
  <c r="AZ25" i="9" s="1"/>
  <c r="AC26" i="9"/>
  <c r="AH26" i="9"/>
  <c r="AQ26" i="9"/>
  <c r="AR26" i="9"/>
  <c r="AC27" i="9"/>
  <c r="AH27" i="9"/>
  <c r="AQ27" i="9"/>
  <c r="AR27" i="9"/>
  <c r="AC28" i="9"/>
  <c r="AH28" i="9"/>
  <c r="AQ28" i="9"/>
  <c r="AR28" i="9"/>
  <c r="AZ28" i="9" s="1"/>
  <c r="AC29" i="9"/>
  <c r="AH29" i="9"/>
  <c r="AQ29" i="9"/>
  <c r="AR29" i="9"/>
  <c r="AC30" i="9"/>
  <c r="AH30" i="9"/>
  <c r="AQ30" i="9"/>
  <c r="AR30" i="9"/>
  <c r="AY30" i="9" s="1"/>
  <c r="AC31" i="9"/>
  <c r="AH31" i="9"/>
  <c r="AQ31" i="9"/>
  <c r="AR31" i="9"/>
  <c r="AZ31" i="9" s="1"/>
  <c r="AC32" i="9"/>
  <c r="AH32" i="9"/>
  <c r="AQ32" i="9"/>
  <c r="AR32" i="9"/>
  <c r="AC33" i="9"/>
  <c r="AH33" i="9"/>
  <c r="AQ33" i="9"/>
  <c r="AR33" i="9"/>
  <c r="AZ33" i="9" s="1"/>
  <c r="AC34" i="9"/>
  <c r="AH34" i="9"/>
  <c r="AQ34" i="9"/>
  <c r="AR34" i="9"/>
  <c r="AZ34" i="9" s="1"/>
  <c r="AC35" i="9"/>
  <c r="AH35" i="9"/>
  <c r="AQ35" i="9"/>
  <c r="AR35" i="9"/>
  <c r="AY35" i="9" s="1"/>
  <c r="AC36" i="9"/>
  <c r="AH36" i="9"/>
  <c r="AQ36" i="9"/>
  <c r="AR36" i="9"/>
  <c r="AC37" i="9"/>
  <c r="AH37" i="9"/>
  <c r="AQ37" i="9"/>
  <c r="AR37" i="9"/>
  <c r="AZ37" i="9" s="1"/>
  <c r="AC38" i="9"/>
  <c r="AH38" i="9"/>
  <c r="AQ38" i="9"/>
  <c r="AR38" i="9"/>
  <c r="AY38" i="9" s="1"/>
  <c r="AC39" i="9"/>
  <c r="AH39" i="9"/>
  <c r="AQ39" i="9"/>
  <c r="AR39" i="9"/>
  <c r="AC40" i="9"/>
  <c r="AH40" i="9"/>
  <c r="AQ40" i="9"/>
  <c r="AR40" i="9"/>
  <c r="AZ40" i="9" s="1"/>
  <c r="AC41" i="9"/>
  <c r="AH41" i="9"/>
  <c r="AQ41" i="9"/>
  <c r="AR41" i="9"/>
  <c r="AY41" i="9" s="1"/>
  <c r="AC42" i="9"/>
  <c r="AH42" i="9"/>
  <c r="AQ42" i="9"/>
  <c r="AR42" i="9"/>
  <c r="AY42" i="9" s="1"/>
  <c r="AC43" i="9"/>
  <c r="AH43" i="9"/>
  <c r="AQ43" i="9"/>
  <c r="AR43" i="9"/>
  <c r="AZ43" i="9" s="1"/>
  <c r="AC44" i="9"/>
  <c r="AH44" i="9"/>
  <c r="AQ44" i="9"/>
  <c r="AR44" i="9"/>
  <c r="AC45" i="9"/>
  <c r="AH45" i="9"/>
  <c r="AQ45" i="9"/>
  <c r="AR45" i="9"/>
  <c r="AC46" i="9"/>
  <c r="AH46" i="9"/>
  <c r="AQ46" i="9"/>
  <c r="AR46" i="9"/>
  <c r="AZ46" i="9" s="1"/>
  <c r="AC47" i="9"/>
  <c r="AH47" i="9"/>
  <c r="AQ47" i="9"/>
  <c r="AR47" i="9"/>
  <c r="AC48" i="9"/>
  <c r="AH48" i="9"/>
  <c r="AQ48" i="9"/>
  <c r="AR48" i="9"/>
  <c r="AY48" i="9" s="1"/>
  <c r="AC49" i="9"/>
  <c r="AH49" i="9"/>
  <c r="AQ49" i="9"/>
  <c r="AR49" i="9"/>
  <c r="AZ49" i="9" s="1"/>
  <c r="AC50" i="9"/>
  <c r="AH50" i="9"/>
  <c r="AQ50" i="9"/>
  <c r="AR50" i="9"/>
  <c r="AC51" i="9"/>
  <c r="AH51" i="9"/>
  <c r="AQ51" i="9"/>
  <c r="AR51" i="9"/>
  <c r="AZ51" i="9" s="1"/>
  <c r="AC52" i="9"/>
  <c r="AH52" i="9"/>
  <c r="AQ52" i="9"/>
  <c r="AR52" i="9"/>
  <c r="AZ52" i="9" s="1"/>
  <c r="AC53" i="9"/>
  <c r="AH53" i="9"/>
  <c r="AQ53" i="9"/>
  <c r="AR53" i="9"/>
  <c r="AC54" i="9"/>
  <c r="AH54" i="9"/>
  <c r="AQ54" i="9"/>
  <c r="AR54" i="9"/>
  <c r="AC55" i="9"/>
  <c r="AH55" i="9"/>
  <c r="AQ55" i="9"/>
  <c r="AR55" i="9"/>
  <c r="AZ55" i="9" s="1"/>
  <c r="AC56" i="9"/>
  <c r="AH56" i="9"/>
  <c r="AQ56" i="9"/>
  <c r="AR56" i="9"/>
  <c r="AY56" i="9" s="1"/>
  <c r="AC57" i="9"/>
  <c r="AH57" i="9"/>
  <c r="AQ57" i="9"/>
  <c r="AR57" i="9"/>
  <c r="AC58" i="9"/>
  <c r="AH58" i="9"/>
  <c r="AQ58" i="9"/>
  <c r="AR58" i="9"/>
  <c r="AC59" i="9"/>
  <c r="AH59" i="9"/>
  <c r="AQ59" i="9"/>
  <c r="AR59" i="9"/>
  <c r="AC60" i="9"/>
  <c r="AH60" i="9"/>
  <c r="AQ60" i="9"/>
  <c r="AR60" i="9"/>
  <c r="AY60" i="9" s="1"/>
  <c r="AC61" i="9"/>
  <c r="AH61" i="9"/>
  <c r="AQ61" i="9"/>
  <c r="AR61" i="9"/>
  <c r="AZ61" i="9" s="1"/>
  <c r="AC62" i="9"/>
  <c r="AH62" i="9"/>
  <c r="AQ62" i="9"/>
  <c r="AR62" i="9"/>
  <c r="AZ62" i="9" s="1"/>
  <c r="AC63" i="9"/>
  <c r="AH63" i="9"/>
  <c r="AQ63" i="9"/>
  <c r="AR63" i="9"/>
  <c r="AY63" i="9" s="1"/>
  <c r="AC64" i="9"/>
  <c r="AH64" i="9"/>
  <c r="AQ64" i="9"/>
  <c r="AR64" i="9"/>
  <c r="AC65" i="9"/>
  <c r="AH65" i="9"/>
  <c r="AQ65" i="9"/>
  <c r="AR65" i="9"/>
  <c r="AC66" i="9"/>
  <c r="AH66" i="9"/>
  <c r="AQ66" i="9"/>
  <c r="AR66" i="9"/>
  <c r="AY66" i="9" s="1"/>
  <c r="AC67" i="9"/>
  <c r="AH67" i="9"/>
  <c r="AQ67" i="9"/>
  <c r="AR67" i="9"/>
  <c r="AC68" i="9"/>
  <c r="AH68" i="9"/>
  <c r="AQ68" i="9"/>
  <c r="AR68" i="9"/>
  <c r="AY68" i="9" s="1"/>
  <c r="AC69" i="9"/>
  <c r="AH69" i="9"/>
  <c r="AQ69" i="9"/>
  <c r="AR69" i="9"/>
  <c r="AC70" i="9"/>
  <c r="AH70" i="9"/>
  <c r="AQ70" i="9"/>
  <c r="AR70" i="9"/>
  <c r="AZ70" i="9" s="1"/>
  <c r="AC71" i="9"/>
  <c r="AH71" i="9"/>
  <c r="AQ71" i="9"/>
  <c r="AR71" i="9"/>
  <c r="AC72" i="9"/>
  <c r="AH72" i="9"/>
  <c r="AQ72" i="9"/>
  <c r="AR72" i="9"/>
  <c r="AC73" i="9"/>
  <c r="AH73" i="9"/>
  <c r="AQ73" i="9"/>
  <c r="AR73" i="9"/>
  <c r="AZ73" i="9" s="1"/>
  <c r="AC74" i="9"/>
  <c r="AH74" i="9"/>
  <c r="AQ74" i="9"/>
  <c r="AR74" i="9"/>
  <c r="AZ74" i="9" s="1"/>
  <c r="AC75" i="9"/>
  <c r="AH75" i="9"/>
  <c r="AQ75" i="9"/>
  <c r="AR75" i="9"/>
  <c r="AZ75" i="9" s="1"/>
  <c r="AC76" i="9"/>
  <c r="AH76" i="9"/>
  <c r="AQ76" i="9"/>
  <c r="AR76" i="9"/>
  <c r="AZ76" i="9" s="1"/>
  <c r="AC77" i="9"/>
  <c r="AH77" i="9"/>
  <c r="AQ77" i="9"/>
  <c r="AR77" i="9"/>
  <c r="AC78" i="9"/>
  <c r="AH78" i="9"/>
  <c r="AQ78" i="9"/>
  <c r="AR78" i="9"/>
  <c r="AC79" i="9"/>
  <c r="AH79" i="9"/>
  <c r="AQ79" i="9"/>
  <c r="AR79" i="9"/>
  <c r="AZ79" i="9" s="1"/>
  <c r="AC80" i="9"/>
  <c r="AH80" i="9"/>
  <c r="AQ80" i="9"/>
  <c r="AR80" i="9"/>
  <c r="AY80" i="9" s="1"/>
  <c r="AC81" i="9"/>
  <c r="AH81" i="9"/>
  <c r="AQ81" i="9"/>
  <c r="AR81" i="9"/>
  <c r="AC82" i="9"/>
  <c r="AH82" i="9"/>
  <c r="AQ82" i="9"/>
  <c r="AR82" i="9"/>
  <c r="AC83" i="9"/>
  <c r="AH83" i="9"/>
  <c r="AQ83" i="9"/>
  <c r="AR83" i="9"/>
  <c r="AZ83" i="9" s="1"/>
  <c r="AC84" i="9"/>
  <c r="AH84" i="9"/>
  <c r="AQ84" i="9"/>
  <c r="AR84" i="9"/>
  <c r="AY84" i="9" s="1"/>
  <c r="AC85" i="9"/>
  <c r="AH85" i="9"/>
  <c r="AQ85" i="9"/>
  <c r="AR85" i="9"/>
  <c r="AZ85" i="9" s="1"/>
  <c r="AC86" i="9"/>
  <c r="AH86" i="9"/>
  <c r="AQ86" i="9"/>
  <c r="AR86" i="9"/>
  <c r="AZ86" i="9" s="1"/>
  <c r="AC87" i="9"/>
  <c r="AH87" i="9"/>
  <c r="AQ87" i="9"/>
  <c r="AR87" i="9"/>
  <c r="AC88" i="9"/>
  <c r="AH88" i="9"/>
  <c r="AQ88" i="9"/>
  <c r="AR88" i="9"/>
  <c r="AZ88" i="9" s="1"/>
  <c r="AC89" i="9"/>
  <c r="AH89" i="9"/>
  <c r="AQ89" i="9"/>
  <c r="AR89" i="9"/>
  <c r="AC90" i="9"/>
  <c r="AH90" i="9"/>
  <c r="AQ90" i="9"/>
  <c r="AR90" i="9"/>
  <c r="AY90" i="9" s="1"/>
  <c r="AC91" i="9"/>
  <c r="AH91" i="9"/>
  <c r="AQ91" i="9"/>
  <c r="AR91" i="9"/>
  <c r="AZ91" i="9" s="1"/>
  <c r="AC92" i="9"/>
  <c r="AH92" i="9"/>
  <c r="AQ92" i="9"/>
  <c r="AR92" i="9"/>
  <c r="AC93" i="9"/>
  <c r="AH93" i="9"/>
  <c r="AQ93" i="9"/>
  <c r="AR93" i="9"/>
  <c r="AZ93" i="9" s="1"/>
  <c r="AC94" i="9"/>
  <c r="AH94" i="9"/>
  <c r="AQ94" i="9"/>
  <c r="AR94" i="9"/>
  <c r="AC95" i="9"/>
  <c r="AH95" i="9"/>
  <c r="AQ95" i="9"/>
  <c r="AR95" i="9"/>
  <c r="AY95" i="9" s="1"/>
  <c r="AC96" i="9"/>
  <c r="AH96" i="9"/>
  <c r="AQ96" i="9"/>
  <c r="AR96" i="9"/>
  <c r="AC97" i="9"/>
  <c r="AH97" i="9"/>
  <c r="AQ97" i="9"/>
  <c r="AR97" i="9"/>
  <c r="AZ97" i="9" s="1"/>
  <c r="AC98" i="9"/>
  <c r="AH98" i="9"/>
  <c r="AQ98" i="9"/>
  <c r="AR98" i="9"/>
  <c r="AZ98" i="9" s="1"/>
  <c r="AC99" i="9"/>
  <c r="AH99" i="9"/>
  <c r="AQ99" i="9"/>
  <c r="AR99" i="9"/>
  <c r="AC100" i="9"/>
  <c r="AH100" i="9"/>
  <c r="AQ100" i="9"/>
  <c r="AR100" i="9"/>
  <c r="AZ100" i="9" s="1"/>
  <c r="AC101" i="9"/>
  <c r="AH101" i="9"/>
  <c r="AQ101" i="9"/>
  <c r="AR101" i="9"/>
  <c r="AZ101" i="9" s="1"/>
  <c r="AC102" i="9"/>
  <c r="AH102" i="9"/>
  <c r="AQ102" i="9"/>
  <c r="AR102" i="9"/>
  <c r="AY102" i="9" s="1"/>
  <c r="AC103" i="9"/>
  <c r="AH103" i="9"/>
  <c r="AQ103" i="9"/>
  <c r="AR103" i="9"/>
  <c r="AZ103" i="9" s="1"/>
  <c r="AC104" i="9"/>
  <c r="AH104" i="9"/>
  <c r="AQ104" i="9"/>
  <c r="AR104" i="9"/>
  <c r="AC105" i="9"/>
  <c r="AH105" i="9"/>
  <c r="AQ105" i="9"/>
  <c r="AR105" i="9"/>
  <c r="AY105" i="9" s="1"/>
  <c r="AC106" i="9"/>
  <c r="AH106" i="9"/>
  <c r="AQ106" i="9"/>
  <c r="AR106" i="9"/>
  <c r="AZ106" i="9" s="1"/>
  <c r="AC107" i="9"/>
  <c r="AH107" i="9"/>
  <c r="AQ107" i="9"/>
  <c r="AR107" i="9"/>
  <c r="AY107" i="9" s="1"/>
  <c r="AC108" i="9"/>
  <c r="AH108" i="9"/>
  <c r="AQ108" i="9"/>
  <c r="AR108" i="9"/>
  <c r="AC109" i="9"/>
  <c r="AH109" i="9"/>
  <c r="AQ109" i="9"/>
  <c r="AR109" i="9"/>
  <c r="AZ109" i="9" s="1"/>
  <c r="AC110" i="9"/>
  <c r="AH110" i="9"/>
  <c r="AQ110" i="9"/>
  <c r="AR110" i="9"/>
  <c r="AZ110" i="9" s="1"/>
  <c r="AC111" i="9"/>
  <c r="AH111" i="9"/>
  <c r="AQ111" i="9"/>
  <c r="AR111" i="9"/>
  <c r="AZ111" i="9" s="1"/>
  <c r="AC112" i="9"/>
  <c r="AH112" i="9"/>
  <c r="AQ112" i="9"/>
  <c r="AR112" i="9"/>
  <c r="AC113" i="9"/>
  <c r="AH113" i="9"/>
  <c r="AQ113" i="9"/>
  <c r="AR113" i="9"/>
  <c r="AZ113" i="9" s="1"/>
  <c r="AC114" i="9"/>
  <c r="AH114" i="9"/>
  <c r="AQ114" i="9"/>
  <c r="AR114" i="9"/>
  <c r="AZ114" i="9" s="1"/>
  <c r="AC115" i="9"/>
  <c r="AH115" i="9"/>
  <c r="AQ115" i="9"/>
  <c r="AR115" i="9"/>
  <c r="AZ115" i="9" s="1"/>
  <c r="AC116" i="9"/>
  <c r="AH116" i="9"/>
  <c r="AQ116" i="9"/>
  <c r="AR116" i="9"/>
  <c r="AZ116" i="9" s="1"/>
  <c r="AC117" i="9"/>
  <c r="AH117" i="9"/>
  <c r="AQ117" i="9"/>
  <c r="AR117" i="9"/>
  <c r="AC118" i="9"/>
  <c r="AH118" i="9"/>
  <c r="AQ118" i="9"/>
  <c r="AR118" i="9"/>
  <c r="AC119" i="9"/>
  <c r="AH119" i="9"/>
  <c r="AQ119" i="9"/>
  <c r="AR119" i="9"/>
  <c r="AY119" i="9" s="1"/>
  <c r="AC120" i="9"/>
  <c r="AH120" i="9"/>
  <c r="AQ120" i="9"/>
  <c r="AR120" i="9"/>
  <c r="AY120" i="9" s="1"/>
  <c r="AC121" i="9"/>
  <c r="AH121" i="9"/>
  <c r="AQ121" i="9"/>
  <c r="AR121" i="9"/>
  <c r="AZ121" i="9" s="1"/>
  <c r="AC122" i="9"/>
  <c r="AH122" i="9"/>
  <c r="AQ122" i="9"/>
  <c r="AR122" i="9"/>
  <c r="AY122" i="9" s="1"/>
  <c r="AC123" i="9"/>
  <c r="AH123" i="9"/>
  <c r="AQ123" i="9"/>
  <c r="AR123" i="9"/>
  <c r="AC124" i="9"/>
  <c r="AH124" i="9"/>
  <c r="AQ124" i="9"/>
  <c r="AR124" i="9"/>
  <c r="AZ124" i="9" s="1"/>
  <c r="AC125" i="9"/>
  <c r="AH125" i="9"/>
  <c r="AQ125" i="9"/>
  <c r="AR125" i="9"/>
  <c r="AY125" i="9" s="1"/>
  <c r="AC126" i="9"/>
  <c r="AH126" i="9"/>
  <c r="AQ126" i="9"/>
  <c r="AR126" i="9"/>
  <c r="AC127" i="9"/>
  <c r="AH127" i="9"/>
  <c r="AQ127" i="9"/>
  <c r="AR127" i="9"/>
  <c r="AZ127" i="9" s="1"/>
  <c r="AC128" i="9"/>
  <c r="AH128" i="9"/>
  <c r="AQ128" i="9"/>
  <c r="AR128" i="9"/>
  <c r="AC129" i="9"/>
  <c r="AH129" i="9"/>
  <c r="AQ129" i="9"/>
  <c r="AR129" i="9"/>
  <c r="AY129" i="9" s="1"/>
  <c r="AC130" i="9"/>
  <c r="AH130" i="9"/>
  <c r="AQ130" i="9"/>
  <c r="AR130" i="9"/>
  <c r="AZ130" i="9" s="1"/>
  <c r="AC131" i="9"/>
  <c r="AH131" i="9"/>
  <c r="AQ131" i="9"/>
  <c r="AR131" i="9"/>
  <c r="AY131" i="9" s="1"/>
  <c r="AC132" i="9"/>
  <c r="AH132" i="9"/>
  <c r="AQ132" i="9"/>
  <c r="AR132" i="9"/>
  <c r="AC133" i="9"/>
  <c r="AH133" i="9"/>
  <c r="AQ133" i="9"/>
  <c r="AR133" i="9"/>
  <c r="AZ133" i="9" s="1"/>
  <c r="AC134" i="9"/>
  <c r="AH134" i="9"/>
  <c r="AQ134" i="9"/>
  <c r="AR134" i="9"/>
  <c r="AY134" i="9" s="1"/>
  <c r="AC135" i="9"/>
  <c r="AH135" i="9"/>
  <c r="AQ135" i="9"/>
  <c r="AR135" i="9"/>
  <c r="AC136" i="9"/>
  <c r="AH136" i="9"/>
  <c r="AQ136" i="9"/>
  <c r="AR136" i="9"/>
  <c r="AZ136" i="9" s="1"/>
  <c r="AC137" i="9"/>
  <c r="AH137" i="9"/>
  <c r="AQ137" i="9"/>
  <c r="AR137" i="9"/>
  <c r="AZ137" i="9" s="1"/>
  <c r="AC138" i="9"/>
  <c r="AH138" i="9"/>
  <c r="AQ138" i="9"/>
  <c r="AR138" i="9"/>
  <c r="AY138" i="9" s="1"/>
  <c r="AC139" i="9"/>
  <c r="AH139" i="9"/>
  <c r="AQ139" i="9"/>
  <c r="AR139" i="9"/>
  <c r="AC140" i="9"/>
  <c r="AH140" i="9"/>
  <c r="AQ140" i="9"/>
  <c r="AR140" i="9"/>
  <c r="AY140" i="9" s="1"/>
  <c r="AC141" i="9"/>
  <c r="AH141" i="9"/>
  <c r="AQ141" i="9"/>
  <c r="AR141" i="9"/>
  <c r="AY141" i="9" s="1"/>
  <c r="AC142" i="9"/>
  <c r="AH142" i="9"/>
  <c r="AQ142" i="9"/>
  <c r="AR142" i="9"/>
  <c r="AZ142" i="9" s="1"/>
  <c r="AC143" i="9"/>
  <c r="AH143" i="9"/>
  <c r="AQ143" i="9"/>
  <c r="AR143" i="9"/>
  <c r="AC144" i="9"/>
  <c r="AH144" i="9"/>
  <c r="AQ144" i="9"/>
  <c r="AR144" i="9"/>
  <c r="AC145" i="9"/>
  <c r="AH145" i="9"/>
  <c r="AQ145" i="9"/>
  <c r="AR145" i="9"/>
  <c r="AZ145" i="9" s="1"/>
  <c r="AC146" i="9"/>
  <c r="AH146" i="9"/>
  <c r="AQ146" i="9"/>
  <c r="AR146" i="9"/>
  <c r="AC147" i="9"/>
  <c r="AH147" i="9"/>
  <c r="AQ147" i="9"/>
  <c r="AR147" i="9"/>
  <c r="AY147" i="9" s="1"/>
  <c r="AC148" i="9"/>
  <c r="AH148" i="9"/>
  <c r="AQ148" i="9"/>
  <c r="AR148" i="9"/>
  <c r="AZ148" i="9" s="1"/>
  <c r="AC149" i="9"/>
  <c r="AH149" i="9"/>
  <c r="AQ149" i="9"/>
  <c r="AR149" i="9"/>
  <c r="AC150" i="9"/>
  <c r="AH150" i="9"/>
  <c r="AQ150" i="9"/>
  <c r="AR150" i="9"/>
  <c r="AY150" i="9" s="1"/>
  <c r="AC151" i="9"/>
  <c r="AH151" i="9"/>
  <c r="AQ151" i="9"/>
  <c r="AR151" i="9"/>
  <c r="AZ151" i="9" s="1"/>
  <c r="AC152" i="9"/>
  <c r="AH152" i="9"/>
  <c r="AQ152" i="9"/>
  <c r="AR152" i="9"/>
  <c r="AC153" i="9"/>
  <c r="AH153" i="9"/>
  <c r="AQ153" i="9"/>
  <c r="AR153" i="9"/>
  <c r="AC154" i="9"/>
  <c r="AH154" i="9"/>
  <c r="AQ154" i="9"/>
  <c r="AR154" i="9"/>
  <c r="AZ154" i="9" s="1"/>
  <c r="AC155" i="9"/>
  <c r="AH155" i="9"/>
  <c r="AQ155" i="9"/>
  <c r="AR155" i="9"/>
  <c r="AY155" i="9" s="1"/>
  <c r="AC156" i="9"/>
  <c r="AH156" i="9"/>
  <c r="AQ156" i="9"/>
  <c r="AR156" i="9"/>
  <c r="AY156" i="9" s="1"/>
  <c r="AC157" i="9"/>
  <c r="AH157" i="9"/>
  <c r="AQ157" i="9"/>
  <c r="AR157" i="9"/>
  <c r="AC158" i="9"/>
  <c r="AH158" i="9"/>
  <c r="AQ158" i="9"/>
  <c r="AR158" i="9"/>
  <c r="AC159" i="9"/>
  <c r="AH159" i="9"/>
  <c r="AQ159" i="9"/>
  <c r="AR159" i="9"/>
  <c r="AZ159" i="9" s="1"/>
  <c r="AC160" i="9"/>
  <c r="AH160" i="9"/>
  <c r="AQ160" i="9"/>
  <c r="AR160" i="9"/>
  <c r="AZ160" i="9" s="1"/>
  <c r="AC161" i="9"/>
  <c r="AH161" i="9"/>
  <c r="AQ161" i="9"/>
  <c r="AR161" i="9"/>
  <c r="AY161" i="9" s="1"/>
  <c r="AC162" i="9"/>
  <c r="AH162" i="9"/>
  <c r="AQ162" i="9"/>
  <c r="AR162" i="9"/>
  <c r="AY162" i="9" s="1"/>
  <c r="AC163" i="9"/>
  <c r="AH163" i="9"/>
  <c r="AQ163" i="9"/>
  <c r="AR163" i="9"/>
  <c r="AZ163" i="9" s="1"/>
  <c r="AC164" i="9"/>
  <c r="AH164" i="9"/>
  <c r="AQ164" i="9"/>
  <c r="AR164" i="9"/>
  <c r="AC165" i="9"/>
  <c r="AH165" i="9"/>
  <c r="AQ165" i="9"/>
  <c r="AR165" i="9"/>
  <c r="AY165" i="9" s="1"/>
  <c r="AC166" i="9"/>
  <c r="AH166" i="9"/>
  <c r="AQ166" i="9"/>
  <c r="AR166" i="9"/>
  <c r="AC167" i="9"/>
  <c r="AH167" i="9"/>
  <c r="AQ167" i="9"/>
  <c r="AR167" i="9"/>
  <c r="AY167" i="9" s="1"/>
  <c r="AC168" i="9"/>
  <c r="AH168" i="9"/>
  <c r="AQ168" i="9"/>
  <c r="AR168" i="9"/>
  <c r="AC169" i="9"/>
  <c r="AH169" i="9"/>
  <c r="AQ169" i="9"/>
  <c r="AR169" i="9"/>
  <c r="AZ169" i="9" s="1"/>
  <c r="AC170" i="9"/>
  <c r="AH170" i="9"/>
  <c r="AQ170" i="9"/>
  <c r="AR170" i="9"/>
  <c r="AZ170" i="9" s="1"/>
  <c r="AC171" i="9"/>
  <c r="AH171" i="9"/>
  <c r="AQ171" i="9"/>
  <c r="AR171" i="9"/>
  <c r="AY171" i="9" s="1"/>
  <c r="AC172" i="9"/>
  <c r="AH172" i="9"/>
  <c r="AQ172" i="9"/>
  <c r="AR172" i="9"/>
  <c r="AZ172" i="9" s="1"/>
  <c r="AC173" i="9"/>
  <c r="AH173" i="9"/>
  <c r="AQ173" i="9"/>
  <c r="AR173" i="9"/>
  <c r="AY173" i="9" s="1"/>
  <c r="AC174" i="9"/>
  <c r="AH174" i="9"/>
  <c r="AQ174" i="9"/>
  <c r="AR174" i="9"/>
  <c r="AY174" i="9" s="1"/>
  <c r="AC175" i="9"/>
  <c r="AH175" i="9"/>
  <c r="AQ175" i="9"/>
  <c r="AR175" i="9"/>
  <c r="AC176" i="9"/>
  <c r="AH176" i="9"/>
  <c r="AQ176" i="9"/>
  <c r="AR176" i="9"/>
  <c r="AZ176" i="9" s="1"/>
  <c r="AC177" i="9"/>
  <c r="AH177" i="9"/>
  <c r="AQ177" i="9"/>
  <c r="AR177" i="9"/>
  <c r="AY177" i="9" s="1"/>
  <c r="AC178" i="9"/>
  <c r="AH178" i="9"/>
  <c r="AQ178" i="9"/>
  <c r="AR178" i="9"/>
  <c r="AZ178" i="9" s="1"/>
  <c r="AC179" i="9"/>
  <c r="AH179" i="9"/>
  <c r="AQ179" i="9"/>
  <c r="AR179" i="9"/>
  <c r="AZ179" i="9" s="1"/>
  <c r="AC180" i="9"/>
  <c r="AH180" i="9"/>
  <c r="AQ180" i="9"/>
  <c r="AR180" i="9"/>
  <c r="AC181" i="9"/>
  <c r="AH181" i="9"/>
  <c r="AQ181" i="9"/>
  <c r="AR181" i="9"/>
  <c r="AZ181" i="9" s="1"/>
  <c r="AC182" i="9"/>
  <c r="AH182" i="9"/>
  <c r="AQ182" i="9"/>
  <c r="AR182" i="9"/>
  <c r="AY182" i="9" s="1"/>
  <c r="AC183" i="9"/>
  <c r="AH183" i="9"/>
  <c r="AQ183" i="9"/>
  <c r="AR183" i="9"/>
  <c r="AY183" i="9" s="1"/>
  <c r="AC184" i="9"/>
  <c r="AH184" i="9"/>
  <c r="AQ184" i="9"/>
  <c r="AR184" i="9"/>
  <c r="AC185" i="9"/>
  <c r="AH185" i="9"/>
  <c r="AQ185" i="9"/>
  <c r="AR185" i="9"/>
  <c r="AZ185" i="9" s="1"/>
  <c r="AC186" i="9"/>
  <c r="AH186" i="9"/>
  <c r="AQ186" i="9"/>
  <c r="AR186" i="9"/>
  <c r="AZ186" i="9" s="1"/>
  <c r="AC187" i="9"/>
  <c r="AH187" i="9"/>
  <c r="AQ187" i="9"/>
  <c r="AR187" i="9"/>
  <c r="AZ187" i="9" s="1"/>
  <c r="AC188" i="9"/>
  <c r="AH188" i="9"/>
  <c r="AQ188" i="9"/>
  <c r="AR188" i="9"/>
  <c r="AY188" i="9" s="1"/>
  <c r="AC189" i="9"/>
  <c r="AH189" i="9"/>
  <c r="AQ189" i="9"/>
  <c r="AR189" i="9"/>
  <c r="AC190" i="9"/>
  <c r="AH190" i="9"/>
  <c r="AQ190" i="9"/>
  <c r="AR190" i="9"/>
  <c r="AZ190" i="9" s="1"/>
  <c r="AC191" i="9"/>
  <c r="AH191" i="9"/>
  <c r="AQ191" i="9"/>
  <c r="AR191" i="9"/>
  <c r="AC192" i="9"/>
  <c r="AH192" i="9"/>
  <c r="AQ192" i="9"/>
  <c r="AR192" i="9"/>
  <c r="AY192" i="9" s="1"/>
  <c r="AC193" i="9"/>
  <c r="AH193" i="9"/>
  <c r="AQ193" i="9"/>
  <c r="AR193" i="9"/>
  <c r="AC194" i="9"/>
  <c r="AH194" i="9"/>
  <c r="AQ194" i="9"/>
  <c r="AR194" i="9"/>
  <c r="AY194" i="9" s="1"/>
  <c r="AC195" i="9"/>
  <c r="AH195" i="9"/>
  <c r="AQ195" i="9"/>
  <c r="AR195" i="9"/>
  <c r="AZ195" i="9" s="1"/>
  <c r="AC196" i="9"/>
  <c r="AH196" i="9"/>
  <c r="AQ196" i="9"/>
  <c r="AR196" i="9"/>
  <c r="AZ196" i="9" s="1"/>
  <c r="AC197" i="9"/>
  <c r="AH197" i="9"/>
  <c r="AQ197" i="9"/>
  <c r="AR197" i="9"/>
  <c r="AC198" i="9"/>
  <c r="AH198" i="9"/>
  <c r="AQ198" i="9"/>
  <c r="AR198" i="9"/>
  <c r="AY198" i="9" s="1"/>
  <c r="AC199" i="9"/>
  <c r="AH199" i="9"/>
  <c r="AQ199" i="9"/>
  <c r="AR199" i="9"/>
  <c r="AZ199" i="9" s="1"/>
  <c r="AC200" i="9"/>
  <c r="AH200" i="9"/>
  <c r="AQ200" i="9"/>
  <c r="AR200" i="9"/>
  <c r="AC201" i="9"/>
  <c r="AH201" i="9"/>
  <c r="AQ201" i="9"/>
  <c r="AR201" i="9"/>
  <c r="AC202" i="9"/>
  <c r="AH202" i="9"/>
  <c r="AQ202" i="9"/>
  <c r="AR202" i="9"/>
  <c r="AZ202" i="9" s="1"/>
  <c r="AC203" i="9"/>
  <c r="AH203" i="9"/>
  <c r="AQ203" i="9"/>
  <c r="AR203" i="9"/>
  <c r="AY203" i="9" s="1"/>
  <c r="AC204" i="9"/>
  <c r="AH204" i="9"/>
  <c r="AQ204" i="9"/>
  <c r="AR204" i="9"/>
  <c r="AY204" i="9" s="1"/>
  <c r="AC205" i="9"/>
  <c r="AH205" i="9"/>
  <c r="AQ205" i="9"/>
  <c r="AR205" i="9"/>
  <c r="AZ205" i="9" s="1"/>
  <c r="AC206" i="9"/>
  <c r="AH206" i="9"/>
  <c r="AQ206" i="9"/>
  <c r="AR206" i="9"/>
  <c r="AC207" i="9"/>
  <c r="AH207" i="9"/>
  <c r="AQ207" i="9"/>
  <c r="AR207" i="9"/>
  <c r="AC208" i="9"/>
  <c r="AH208" i="9"/>
  <c r="AQ208" i="9"/>
  <c r="AR208" i="9"/>
  <c r="AZ208" i="9" s="1"/>
  <c r="AC209" i="9"/>
  <c r="AH209" i="9"/>
  <c r="AQ209" i="9"/>
  <c r="AR209" i="9"/>
  <c r="AY209" i="9" s="1"/>
  <c r="AC210" i="9"/>
  <c r="AH210" i="9"/>
  <c r="AQ210" i="9"/>
  <c r="AR210" i="9"/>
  <c r="AY210" i="9" s="1"/>
  <c r="AC211" i="9"/>
  <c r="AH211" i="9"/>
  <c r="AQ211" i="9"/>
  <c r="AR211" i="9"/>
  <c r="AC212" i="9"/>
  <c r="AH212" i="9"/>
  <c r="AQ212" i="9"/>
  <c r="AR212" i="9"/>
  <c r="AC213" i="9"/>
  <c r="AH213" i="9"/>
  <c r="AQ213" i="9"/>
  <c r="AR213" i="9"/>
  <c r="AZ213" i="9" s="1"/>
  <c r="AC214" i="9"/>
  <c r="AH214" i="9"/>
  <c r="AQ214" i="9"/>
  <c r="AR214" i="9"/>
  <c r="AZ214" i="9" s="1"/>
  <c r="AC215" i="9"/>
  <c r="AH215" i="9"/>
  <c r="AQ215" i="9"/>
  <c r="AR215" i="9"/>
  <c r="AZ215" i="9" s="1"/>
  <c r="AC216" i="9"/>
  <c r="AH216" i="9"/>
  <c r="AQ216" i="9"/>
  <c r="AR216" i="9"/>
  <c r="AY216" i="9" s="1"/>
  <c r="AC217" i="9"/>
  <c r="AH217" i="9"/>
  <c r="AQ217" i="9"/>
  <c r="AR217" i="9"/>
  <c r="AZ217" i="9" s="1"/>
  <c r="AC218" i="9"/>
  <c r="AH218" i="9"/>
  <c r="AQ218" i="9"/>
  <c r="AR218" i="9"/>
  <c r="AY218" i="9" s="1"/>
  <c r="AC219" i="9"/>
  <c r="AH219" i="9"/>
  <c r="AQ219" i="9"/>
  <c r="AR219" i="9"/>
  <c r="AC220" i="9"/>
  <c r="AH220" i="9"/>
  <c r="AQ220" i="9"/>
  <c r="AR220" i="9"/>
  <c r="AC221" i="9"/>
  <c r="AH221" i="9"/>
  <c r="AQ221" i="9"/>
  <c r="AR221" i="9"/>
  <c r="AC222" i="9"/>
  <c r="AH222" i="9"/>
  <c r="AQ222" i="9"/>
  <c r="AR222" i="9"/>
  <c r="AY222" i="9" s="1"/>
  <c r="AC223" i="9"/>
  <c r="AH223" i="9"/>
  <c r="AQ223" i="9"/>
  <c r="AR223" i="9"/>
  <c r="AZ223" i="9" s="1"/>
  <c r="AC224" i="9"/>
  <c r="AH224" i="9"/>
  <c r="AQ224" i="9"/>
  <c r="AR224" i="9"/>
  <c r="AC225" i="9"/>
  <c r="AH225" i="9"/>
  <c r="AQ225" i="9"/>
  <c r="AR225" i="9"/>
  <c r="AC226" i="9"/>
  <c r="AH226" i="9"/>
  <c r="AQ226" i="9"/>
  <c r="AR226" i="9"/>
  <c r="AZ226" i="9" s="1"/>
  <c r="AC227" i="9"/>
  <c r="AH227" i="9"/>
  <c r="AQ227" i="9"/>
  <c r="AR227" i="9"/>
  <c r="AY227" i="9" s="1"/>
  <c r="AC228" i="9"/>
  <c r="AH228" i="9"/>
  <c r="AQ228" i="9"/>
  <c r="AR228" i="9"/>
  <c r="AY228" i="9" s="1"/>
  <c r="AC229" i="9"/>
  <c r="AH229" i="9"/>
  <c r="AQ229" i="9"/>
  <c r="AR229" i="9"/>
  <c r="AC230" i="9"/>
  <c r="AH230" i="9"/>
  <c r="AQ230" i="9"/>
  <c r="AR230" i="9"/>
  <c r="AC231" i="9"/>
  <c r="AH231" i="9"/>
  <c r="AQ231" i="9"/>
  <c r="AR231" i="9"/>
  <c r="AZ231" i="9" s="1"/>
  <c r="AC232" i="9"/>
  <c r="AH232" i="9"/>
  <c r="AQ232" i="9"/>
  <c r="AR232" i="9"/>
  <c r="AZ232" i="9" s="1"/>
  <c r="AC233" i="9"/>
  <c r="AH233" i="9"/>
  <c r="AQ233" i="9"/>
  <c r="AR233" i="9"/>
  <c r="AC234" i="9"/>
  <c r="AH234" i="9"/>
  <c r="AQ234" i="9"/>
  <c r="AR234" i="9"/>
  <c r="AY234" i="9" s="1"/>
  <c r="AC235" i="9"/>
  <c r="AH235" i="9"/>
  <c r="AQ235" i="9"/>
  <c r="AR235" i="9"/>
  <c r="AZ235" i="9" s="1"/>
  <c r="AC236" i="9"/>
  <c r="AH236" i="9"/>
  <c r="AQ236" i="9"/>
  <c r="AR236" i="9"/>
  <c r="AC237" i="9"/>
  <c r="AH237" i="9"/>
  <c r="AQ237" i="9"/>
  <c r="AR237" i="9"/>
  <c r="AC238" i="9"/>
  <c r="AH238" i="9"/>
  <c r="AQ238" i="9"/>
  <c r="AR238" i="9"/>
  <c r="AZ238" i="9" s="1"/>
  <c r="AC239" i="9"/>
  <c r="AH239" i="9"/>
  <c r="AQ239" i="9"/>
  <c r="AR239" i="9"/>
  <c r="AY239" i="9" s="1"/>
  <c r="AC240" i="9"/>
  <c r="AH240" i="9"/>
  <c r="AQ240" i="9"/>
  <c r="AR240" i="9"/>
  <c r="AC241" i="9"/>
  <c r="AH241" i="9"/>
  <c r="AQ241" i="9"/>
  <c r="AR241" i="9"/>
  <c r="AZ241" i="9" s="1"/>
  <c r="AC242" i="9"/>
  <c r="AH242" i="9"/>
  <c r="AQ242" i="9"/>
  <c r="AR242" i="9"/>
  <c r="AC243" i="9"/>
  <c r="AH243" i="9"/>
  <c r="AQ243" i="9"/>
  <c r="AR243" i="9"/>
  <c r="AC244" i="9"/>
  <c r="AH244" i="9"/>
  <c r="AQ244" i="9"/>
  <c r="AR244" i="9"/>
  <c r="AZ244" i="9" s="1"/>
  <c r="AC245" i="9"/>
  <c r="AH245" i="9"/>
  <c r="AQ245" i="9"/>
  <c r="AR245" i="9"/>
  <c r="AZ245" i="9" s="1"/>
  <c r="AC246" i="9"/>
  <c r="AH246" i="9"/>
  <c r="AQ246" i="9"/>
  <c r="AR246" i="9"/>
  <c r="AY246" i="9" s="1"/>
  <c r="AC247" i="9"/>
  <c r="AH247" i="9"/>
  <c r="AQ247" i="9"/>
  <c r="AR247" i="9"/>
  <c r="AC248" i="9"/>
  <c r="AH248" i="9"/>
  <c r="AQ248" i="9"/>
  <c r="AR248" i="9"/>
  <c r="AY248" i="9" s="1"/>
  <c r="AC249" i="9"/>
  <c r="AH249" i="9"/>
  <c r="AQ249" i="9"/>
  <c r="AR249" i="9"/>
  <c r="AY249" i="9" s="1"/>
  <c r="AC250" i="9"/>
  <c r="AH250" i="9"/>
  <c r="AQ250" i="9"/>
  <c r="AR250" i="9"/>
  <c r="AZ250" i="9" s="1"/>
  <c r="AC251" i="9"/>
  <c r="AH251" i="9"/>
  <c r="AQ251" i="9"/>
  <c r="AR251" i="9"/>
  <c r="AC252" i="9"/>
  <c r="AH252" i="9"/>
  <c r="AQ252" i="9"/>
  <c r="AR252" i="9"/>
  <c r="AC253" i="9"/>
  <c r="AH253" i="9"/>
  <c r="AQ253" i="9"/>
  <c r="AR253" i="9"/>
  <c r="AC254" i="9"/>
  <c r="AH254" i="9"/>
  <c r="AQ254" i="9"/>
  <c r="AR254" i="9"/>
  <c r="AY254" i="9" s="1"/>
  <c r="AC255" i="9"/>
  <c r="AH255" i="9"/>
  <c r="AQ255" i="9"/>
  <c r="AR255" i="9"/>
  <c r="AY255" i="9" s="1"/>
  <c r="AC256" i="9"/>
  <c r="AH256" i="9"/>
  <c r="AQ256" i="9"/>
  <c r="AR256" i="9"/>
  <c r="AC257" i="9"/>
  <c r="AH257" i="9"/>
  <c r="AQ257" i="9"/>
  <c r="AR257" i="9"/>
  <c r="AC258" i="9"/>
  <c r="AH258" i="9"/>
  <c r="AQ258" i="9"/>
  <c r="AR258" i="9"/>
  <c r="AY258" i="9" s="1"/>
  <c r="AC259" i="9"/>
  <c r="AH259" i="9"/>
  <c r="AQ259" i="9"/>
  <c r="AR259" i="9"/>
  <c r="AZ259" i="9" s="1"/>
  <c r="AC260" i="9"/>
  <c r="AH260" i="9"/>
  <c r="AQ260" i="9"/>
  <c r="AR260" i="9"/>
  <c r="AC261" i="9"/>
  <c r="AH261" i="9"/>
  <c r="AQ261" i="9"/>
  <c r="AR261" i="9"/>
  <c r="AC262" i="9"/>
  <c r="AH262" i="9"/>
  <c r="AQ262" i="9"/>
  <c r="AR262" i="9"/>
  <c r="AZ262" i="9" s="1"/>
  <c r="AC263" i="9"/>
  <c r="AH263" i="9"/>
  <c r="AQ263" i="9"/>
  <c r="AR263" i="9"/>
  <c r="AC264" i="9"/>
  <c r="AH264" i="9"/>
  <c r="AQ264" i="9"/>
  <c r="AR264" i="9"/>
  <c r="AC265" i="9"/>
  <c r="AH265" i="9"/>
  <c r="AQ265" i="9"/>
  <c r="AR265" i="9"/>
  <c r="AY265" i="9" s="1"/>
  <c r="AC266" i="9"/>
  <c r="AH266" i="9"/>
  <c r="AQ266" i="9"/>
  <c r="AR266" i="9"/>
  <c r="AC267" i="9"/>
  <c r="AH267" i="9"/>
  <c r="AQ267" i="9"/>
  <c r="AR267" i="9"/>
  <c r="AC268" i="9"/>
  <c r="AH268" i="9"/>
  <c r="AQ268" i="9"/>
  <c r="AR268" i="9"/>
  <c r="AC269" i="9"/>
  <c r="AH269" i="9"/>
  <c r="AQ269" i="9"/>
  <c r="AR269" i="9"/>
  <c r="AC270" i="9"/>
  <c r="AH270" i="9"/>
  <c r="AQ270" i="9"/>
  <c r="AR270" i="9"/>
  <c r="AC271" i="9"/>
  <c r="AH271" i="9"/>
  <c r="AQ271" i="9"/>
  <c r="AR271" i="9"/>
  <c r="AZ271" i="9" s="1"/>
  <c r="AC272" i="9"/>
  <c r="AH272" i="9"/>
  <c r="AQ272" i="9"/>
  <c r="AR272" i="9"/>
  <c r="AY272" i="9" s="1"/>
  <c r="AC273" i="9"/>
  <c r="AH273" i="9"/>
  <c r="AQ273" i="9"/>
  <c r="AR273" i="9"/>
  <c r="AC274" i="9"/>
  <c r="AH274" i="9"/>
  <c r="AQ274" i="9"/>
  <c r="AR274" i="9"/>
  <c r="AC275" i="9"/>
  <c r="AH275" i="9"/>
  <c r="AQ275" i="9"/>
  <c r="AR275" i="9"/>
  <c r="AC276" i="9"/>
  <c r="AH276" i="9"/>
  <c r="AQ276" i="9"/>
  <c r="AR276" i="9"/>
  <c r="AC277" i="9"/>
  <c r="AH277" i="9"/>
  <c r="AQ277" i="9"/>
  <c r="AR277" i="9"/>
  <c r="AY277" i="9" s="1"/>
  <c r="AC278" i="9"/>
  <c r="AH278" i="9"/>
  <c r="AQ278" i="9"/>
  <c r="AR278" i="9"/>
  <c r="AY278" i="9" s="1"/>
  <c r="AC279" i="9"/>
  <c r="AH279" i="9"/>
  <c r="AQ279" i="9"/>
  <c r="AR279" i="9"/>
  <c r="AC280" i="9"/>
  <c r="AH280" i="9"/>
  <c r="AQ280" i="9"/>
  <c r="AR280" i="9"/>
  <c r="AY280" i="9" s="1"/>
  <c r="AC281" i="9"/>
  <c r="AH281" i="9"/>
  <c r="AQ281" i="9"/>
  <c r="AR281" i="9"/>
  <c r="AC282" i="9"/>
  <c r="AH282" i="9"/>
  <c r="AQ282" i="9"/>
  <c r="AR282" i="9"/>
  <c r="AC283" i="9"/>
  <c r="AH283" i="9"/>
  <c r="AQ283" i="9"/>
  <c r="AR283" i="9"/>
  <c r="AY283" i="9" s="1"/>
  <c r="AC284" i="9"/>
  <c r="AH284" i="9"/>
  <c r="AQ284" i="9"/>
  <c r="AR284" i="9"/>
  <c r="AC285" i="9"/>
  <c r="AH285" i="9"/>
  <c r="AQ285" i="9"/>
  <c r="AR285" i="9"/>
  <c r="AC286" i="9"/>
  <c r="AH286" i="9"/>
  <c r="AQ286" i="9"/>
  <c r="AR286" i="9"/>
  <c r="AC287" i="9"/>
  <c r="AH287" i="9"/>
  <c r="AQ287" i="9"/>
  <c r="AR287" i="9"/>
  <c r="AC288" i="9"/>
  <c r="AH288" i="9"/>
  <c r="AQ288" i="9"/>
  <c r="AR288" i="9"/>
  <c r="AC289" i="9"/>
  <c r="AH289" i="9"/>
  <c r="AQ289" i="9"/>
  <c r="AR289" i="9"/>
  <c r="AY289" i="9" s="1"/>
  <c r="AC290" i="9"/>
  <c r="AH290" i="9"/>
  <c r="AQ290" i="9"/>
  <c r="AR290" i="9"/>
  <c r="AY290" i="9" s="1"/>
  <c r="AC291" i="9"/>
  <c r="AH291" i="9"/>
  <c r="AQ291" i="9"/>
  <c r="AR291" i="9"/>
  <c r="AC292" i="9"/>
  <c r="AH292" i="9"/>
  <c r="AQ292" i="9"/>
  <c r="AR292" i="9"/>
  <c r="AC293" i="9"/>
  <c r="AH293" i="9"/>
  <c r="AQ293" i="9"/>
  <c r="AR293" i="9"/>
  <c r="AC294" i="9"/>
  <c r="AH294" i="9"/>
  <c r="AQ294" i="9"/>
  <c r="AR294" i="9"/>
  <c r="AC295" i="9"/>
  <c r="AH295" i="9"/>
  <c r="AQ295" i="9"/>
  <c r="AR295" i="9"/>
  <c r="AZ295" i="9" s="1"/>
  <c r="AC296" i="9"/>
  <c r="AH296" i="9"/>
  <c r="AQ296" i="9"/>
  <c r="AR296" i="9"/>
  <c r="AY296" i="9" s="1"/>
  <c r="AC297" i="9"/>
  <c r="AH297" i="9"/>
  <c r="AQ297" i="9"/>
  <c r="AR297" i="9"/>
  <c r="AC298" i="9"/>
  <c r="AH298" i="9"/>
  <c r="AQ298" i="9"/>
  <c r="AR298" i="9"/>
  <c r="AC299" i="9"/>
  <c r="AH299" i="9"/>
  <c r="AQ299" i="9"/>
  <c r="AR299" i="9"/>
  <c r="AC300" i="9"/>
  <c r="AH300" i="9"/>
  <c r="AQ300" i="9"/>
  <c r="AR300" i="9"/>
  <c r="AC301" i="9"/>
  <c r="AH301" i="9"/>
  <c r="AQ301" i="9"/>
  <c r="AR301" i="9"/>
  <c r="AY301" i="9" s="1"/>
  <c r="AC302" i="9"/>
  <c r="AH302" i="9"/>
  <c r="AQ302" i="9"/>
  <c r="AR302" i="9"/>
  <c r="AY302" i="9" s="1"/>
  <c r="AC303" i="9"/>
  <c r="AH303" i="9"/>
  <c r="AQ303" i="9"/>
  <c r="AR303" i="9"/>
  <c r="AC304" i="9"/>
  <c r="AH304" i="9"/>
  <c r="AQ304" i="9"/>
  <c r="AR304" i="9"/>
  <c r="AC305" i="9"/>
  <c r="AH305" i="9"/>
  <c r="AQ305" i="9"/>
  <c r="AR305" i="9"/>
  <c r="AC306" i="9"/>
  <c r="AH306" i="9"/>
  <c r="AQ306" i="9"/>
  <c r="AR306" i="9"/>
  <c r="AC307" i="9"/>
  <c r="AH307" i="9"/>
  <c r="AQ307" i="9"/>
  <c r="AR307" i="9"/>
  <c r="AY307" i="9" s="1"/>
  <c r="AC308" i="9"/>
  <c r="AH308" i="9"/>
  <c r="AQ308" i="9"/>
  <c r="AR308" i="9"/>
  <c r="AC309" i="9"/>
  <c r="AH309" i="9"/>
  <c r="AQ309" i="9"/>
  <c r="AR309" i="9"/>
  <c r="AC310" i="9"/>
  <c r="AH310" i="9"/>
  <c r="AQ310" i="9"/>
  <c r="AR310" i="9"/>
  <c r="AC311" i="9"/>
  <c r="AH311" i="9"/>
  <c r="AQ311" i="9"/>
  <c r="AR311" i="9"/>
  <c r="AC312" i="9"/>
  <c r="AH312" i="9"/>
  <c r="AQ312" i="9"/>
  <c r="AR312" i="9"/>
  <c r="AC313" i="9"/>
  <c r="AH313" i="9"/>
  <c r="AQ313" i="9"/>
  <c r="AR313" i="9"/>
  <c r="AY313" i="9" s="1"/>
  <c r="AC314" i="9"/>
  <c r="AH314" i="9"/>
  <c r="AQ314" i="9"/>
  <c r="AR314" i="9"/>
  <c r="AY314" i="9" s="1"/>
  <c r="AC315" i="9"/>
  <c r="AH315" i="9"/>
  <c r="AQ315" i="9"/>
  <c r="AR315" i="9"/>
  <c r="AC316" i="9"/>
  <c r="AH316" i="9"/>
  <c r="AQ316" i="9"/>
  <c r="AR316" i="9"/>
  <c r="AY316" i="9" s="1"/>
  <c r="AC317" i="9"/>
  <c r="AH317" i="9"/>
  <c r="AQ317" i="9"/>
  <c r="AR317" i="9"/>
  <c r="AC318" i="9"/>
  <c r="AH318" i="9"/>
  <c r="AQ318" i="9"/>
  <c r="AR318" i="9"/>
  <c r="AC319" i="9"/>
  <c r="AH319" i="9"/>
  <c r="AQ319" i="9"/>
  <c r="AR319" i="9"/>
  <c r="AY319" i="9" s="1"/>
  <c r="AC320" i="9"/>
  <c r="AH320" i="9"/>
  <c r="AQ320" i="9"/>
  <c r="AR320" i="9"/>
  <c r="AY320" i="9" s="1"/>
  <c r="AC321" i="9"/>
  <c r="AH321" i="9"/>
  <c r="AQ321" i="9"/>
  <c r="AR321" i="9"/>
  <c r="AC322" i="9"/>
  <c r="AH322" i="9"/>
  <c r="AQ322" i="9"/>
  <c r="AR322" i="9"/>
  <c r="AC323" i="9"/>
  <c r="AH323" i="9"/>
  <c r="AQ323" i="9"/>
  <c r="AR323" i="9"/>
  <c r="AC324" i="9"/>
  <c r="AH324" i="9"/>
  <c r="AQ324" i="9"/>
  <c r="AR324" i="9"/>
  <c r="AC325" i="9"/>
  <c r="AH325" i="9"/>
  <c r="AQ325" i="9"/>
  <c r="AR325" i="9"/>
  <c r="AC326" i="9"/>
  <c r="AH326" i="9"/>
  <c r="AQ326" i="9"/>
  <c r="AR326" i="9"/>
  <c r="AY326" i="9" s="1"/>
  <c r="AC327" i="9"/>
  <c r="AH327" i="9"/>
  <c r="AQ327" i="9"/>
  <c r="AR327" i="9"/>
  <c r="AC328" i="9"/>
  <c r="AH328" i="9"/>
  <c r="AQ328" i="9"/>
  <c r="AR328" i="9"/>
  <c r="AY328" i="9" s="1"/>
  <c r="AC329" i="9"/>
  <c r="AH329" i="9"/>
  <c r="AQ329" i="9"/>
  <c r="AR329" i="9"/>
  <c r="AC330" i="9"/>
  <c r="AH330" i="9"/>
  <c r="AQ330" i="9"/>
  <c r="AR330" i="9"/>
  <c r="AC331" i="9"/>
  <c r="AH331" i="9"/>
  <c r="AQ331" i="9"/>
  <c r="AR331" i="9"/>
  <c r="AY331" i="9" s="1"/>
  <c r="AC332" i="9"/>
  <c r="AH332" i="9"/>
  <c r="AQ332" i="9"/>
  <c r="AR332" i="9"/>
  <c r="AY332" i="9" s="1"/>
  <c r="AC333" i="9"/>
  <c r="AH333" i="9"/>
  <c r="AQ333" i="9"/>
  <c r="AR333" i="9"/>
  <c r="AC334" i="9"/>
  <c r="AH334" i="9"/>
  <c r="AQ334" i="9"/>
  <c r="AR334" i="9"/>
  <c r="AC335" i="9"/>
  <c r="AH335" i="9"/>
  <c r="AQ335" i="9"/>
  <c r="AR335" i="9"/>
  <c r="AC336" i="9"/>
  <c r="AH336" i="9"/>
  <c r="AQ336" i="9"/>
  <c r="AR336" i="9"/>
  <c r="AC337" i="9"/>
  <c r="AH337" i="9"/>
  <c r="AQ337" i="9"/>
  <c r="AR337" i="9"/>
  <c r="AC338" i="9"/>
  <c r="AH338" i="9"/>
  <c r="AQ338" i="9"/>
  <c r="AR338" i="9"/>
  <c r="AY338" i="9" s="1"/>
  <c r="AC339" i="9"/>
  <c r="AH339" i="9"/>
  <c r="AQ339" i="9"/>
  <c r="AR339" i="9"/>
  <c r="AC340" i="9"/>
  <c r="AH340" i="9"/>
  <c r="AQ340" i="9"/>
  <c r="AR340" i="9"/>
  <c r="AY340" i="9" s="1"/>
  <c r="AC341" i="9"/>
  <c r="AH341" i="9"/>
  <c r="AQ341" i="9"/>
  <c r="AR341" i="9"/>
  <c r="AC342" i="9"/>
  <c r="AH342" i="9"/>
  <c r="AQ342" i="9"/>
  <c r="AR342" i="9"/>
  <c r="AC343" i="9"/>
  <c r="AH343" i="9"/>
  <c r="AQ343" i="9"/>
  <c r="AR343" i="9"/>
  <c r="AY343" i="9" s="1"/>
  <c r="AC344" i="9"/>
  <c r="AH344" i="9"/>
  <c r="AQ344" i="9"/>
  <c r="AR344" i="9"/>
  <c r="AY344" i="9" s="1"/>
  <c r="AC345" i="9"/>
  <c r="AH345" i="9"/>
  <c r="AQ345" i="9"/>
  <c r="AR345" i="9"/>
  <c r="AC346" i="9"/>
  <c r="AH346" i="9"/>
  <c r="AQ346" i="9"/>
  <c r="AR346" i="9"/>
  <c r="AY346" i="9" s="1"/>
  <c r="AC347" i="9"/>
  <c r="AH347" i="9"/>
  <c r="AQ347" i="9"/>
  <c r="AR347" i="9"/>
  <c r="AC348" i="9"/>
  <c r="AH348" i="9"/>
  <c r="AQ348" i="9"/>
  <c r="AR348" i="9"/>
  <c r="AC349" i="9"/>
  <c r="AH349" i="9"/>
  <c r="AQ349" i="9"/>
  <c r="AR349" i="9"/>
  <c r="AY349" i="9" s="1"/>
  <c r="AC350" i="9"/>
  <c r="AH350" i="9"/>
  <c r="AQ350" i="9"/>
  <c r="AR350" i="9"/>
  <c r="AY350" i="9" s="1"/>
  <c r="AC351" i="9"/>
  <c r="AH351" i="9"/>
  <c r="AQ351" i="9"/>
  <c r="AR351" i="9"/>
  <c r="AC352" i="9"/>
  <c r="AH352" i="9"/>
  <c r="AQ352" i="9"/>
  <c r="AR352" i="9"/>
  <c r="AC353" i="9"/>
  <c r="AH353" i="9"/>
  <c r="AQ353" i="9"/>
  <c r="AR353" i="9"/>
  <c r="AC354" i="9"/>
  <c r="AH354" i="9"/>
  <c r="AQ354" i="9"/>
  <c r="AR354" i="9"/>
  <c r="AC355" i="9"/>
  <c r="AH355" i="9"/>
  <c r="AQ355" i="9"/>
  <c r="AR355" i="9"/>
  <c r="AY355" i="9" s="1"/>
  <c r="AC356" i="9"/>
  <c r="AH356" i="9"/>
  <c r="AQ356" i="9"/>
  <c r="AR356" i="9"/>
  <c r="AY356" i="9" s="1"/>
  <c r="AC357" i="9"/>
  <c r="AH357" i="9"/>
  <c r="AQ357" i="9"/>
  <c r="AR357" i="9"/>
  <c r="AC358" i="9"/>
  <c r="AH358" i="9"/>
  <c r="AQ358" i="9"/>
  <c r="AR358" i="9"/>
  <c r="AY358" i="9" s="1"/>
  <c r="AC359" i="9"/>
  <c r="AH359" i="9"/>
  <c r="AQ359" i="9"/>
  <c r="AR359" i="9"/>
  <c r="AC360" i="9"/>
  <c r="AH360" i="9"/>
  <c r="AQ360" i="9"/>
  <c r="AR360" i="9"/>
  <c r="AC361" i="9"/>
  <c r="AH361" i="9"/>
  <c r="AQ361" i="9"/>
  <c r="AR361" i="9"/>
  <c r="AC362" i="9"/>
  <c r="AH362" i="9"/>
  <c r="AQ362" i="9"/>
  <c r="AR362" i="9"/>
  <c r="AY362" i="9" s="1"/>
  <c r="AC363" i="9"/>
  <c r="AH363" i="9"/>
  <c r="AQ363" i="9"/>
  <c r="AR363" i="9"/>
  <c r="AC364" i="9"/>
  <c r="AH364" i="9"/>
  <c r="AQ364" i="9"/>
  <c r="AR364" i="9"/>
  <c r="AC365" i="9"/>
  <c r="AH365" i="9"/>
  <c r="AQ365" i="9"/>
  <c r="AR365" i="9"/>
  <c r="AC366" i="9"/>
  <c r="AH366" i="9"/>
  <c r="AQ366" i="9"/>
  <c r="AR366" i="9"/>
  <c r="AC367" i="9"/>
  <c r="AH367" i="9"/>
  <c r="AQ367" i="9"/>
  <c r="AR367" i="9"/>
  <c r="AY367" i="9" s="1"/>
  <c r="AC368" i="9"/>
  <c r="AH368" i="9"/>
  <c r="AQ368" i="9"/>
  <c r="AR368" i="9"/>
  <c r="AY368" i="9" s="1"/>
  <c r="AC369" i="9"/>
  <c r="AH369" i="9"/>
  <c r="AQ369" i="9"/>
  <c r="AR369" i="9"/>
  <c r="AC370" i="9"/>
  <c r="AH370" i="9"/>
  <c r="AQ370" i="9"/>
  <c r="AR370" i="9"/>
  <c r="AY370" i="9" s="1"/>
  <c r="AC371" i="9"/>
  <c r="AH371" i="9"/>
  <c r="AQ371" i="9"/>
  <c r="AR371" i="9"/>
  <c r="AC372" i="9"/>
  <c r="AH372" i="9"/>
  <c r="AQ372" i="9"/>
  <c r="AR372" i="9"/>
  <c r="AC373" i="9"/>
  <c r="AH373" i="9"/>
  <c r="AQ373" i="9"/>
  <c r="AR373" i="9"/>
  <c r="AC374" i="9"/>
  <c r="AH374" i="9"/>
  <c r="AQ374" i="9"/>
  <c r="AR374" i="9"/>
  <c r="AY374" i="9" s="1"/>
  <c r="AC375" i="9"/>
  <c r="AH375" i="9"/>
  <c r="AQ375" i="9"/>
  <c r="AR375" i="9"/>
  <c r="AC376" i="9"/>
  <c r="AH376" i="9"/>
  <c r="AQ376" i="9"/>
  <c r="AR376" i="9"/>
  <c r="AY376" i="9" s="1"/>
  <c r="AC377" i="9"/>
  <c r="AH377" i="9"/>
  <c r="AQ377" i="9"/>
  <c r="AR377" i="9"/>
  <c r="AC378" i="9"/>
  <c r="AH378" i="9"/>
  <c r="AQ378" i="9"/>
  <c r="AR378" i="9"/>
  <c r="AC379" i="9"/>
  <c r="AH379" i="9"/>
  <c r="AQ379" i="9"/>
  <c r="AR379" i="9"/>
  <c r="AC380" i="9"/>
  <c r="AH380" i="9"/>
  <c r="AQ380" i="9"/>
  <c r="AR380" i="9"/>
  <c r="AY380" i="9" s="1"/>
  <c r="AC381" i="9"/>
  <c r="AH381" i="9"/>
  <c r="AQ381" i="9"/>
  <c r="AR381" i="9"/>
  <c r="AC382" i="9"/>
  <c r="AH382" i="9"/>
  <c r="AQ382" i="9"/>
  <c r="AR382" i="9"/>
  <c r="AY382" i="9" s="1"/>
  <c r="AC383" i="9"/>
  <c r="AH383" i="9"/>
  <c r="AQ383" i="9"/>
  <c r="AR383" i="9"/>
  <c r="AC384" i="9"/>
  <c r="AH384" i="9"/>
  <c r="AQ384" i="9"/>
  <c r="AR384" i="9"/>
  <c r="AZ384" i="9" s="1"/>
  <c r="AC385" i="9"/>
  <c r="AH385" i="9"/>
  <c r="AQ385" i="9"/>
  <c r="AR385" i="9"/>
  <c r="AZ385" i="9" s="1"/>
  <c r="AC386" i="9"/>
  <c r="AH386" i="9"/>
  <c r="AQ386" i="9"/>
  <c r="AR386" i="9"/>
  <c r="AY386" i="9" s="1"/>
  <c r="AC387" i="9"/>
  <c r="AH387" i="9"/>
  <c r="AQ387" i="9"/>
  <c r="AR387" i="9"/>
  <c r="AZ387" i="9" s="1"/>
  <c r="AC388" i="9"/>
  <c r="AH388" i="9"/>
  <c r="AQ388" i="9"/>
  <c r="AR388" i="9"/>
  <c r="AC389" i="9"/>
  <c r="AH389" i="9"/>
  <c r="AQ389" i="9"/>
  <c r="AR389" i="9"/>
  <c r="AY389" i="9" s="1"/>
  <c r="AC390" i="9"/>
  <c r="AH390" i="9"/>
  <c r="AQ390" i="9"/>
  <c r="AR390" i="9"/>
  <c r="AZ390" i="9" s="1"/>
  <c r="AC391" i="9"/>
  <c r="AH391" i="9"/>
  <c r="AQ391" i="9"/>
  <c r="AR391" i="9"/>
  <c r="AC392" i="9"/>
  <c r="AH392" i="9"/>
  <c r="AQ392" i="9"/>
  <c r="AR392" i="9"/>
  <c r="AC393" i="9"/>
  <c r="AH393" i="9"/>
  <c r="AQ393" i="9"/>
  <c r="AR393" i="9"/>
  <c r="AY393" i="9" s="1"/>
  <c r="AC394" i="9"/>
  <c r="AH394" i="9"/>
  <c r="AQ394" i="9"/>
  <c r="AR394" i="9"/>
  <c r="AY394" i="9" s="1"/>
  <c r="AC395" i="9"/>
  <c r="AH395" i="9"/>
  <c r="AQ395" i="9"/>
  <c r="AR395" i="9"/>
  <c r="AC396" i="9"/>
  <c r="AH396" i="9"/>
  <c r="AQ396" i="9"/>
  <c r="AR396" i="9"/>
  <c r="AY396" i="9" s="1"/>
  <c r="AC397" i="9"/>
  <c r="AH397" i="9"/>
  <c r="AQ397" i="9"/>
  <c r="AR397" i="9"/>
  <c r="AC398" i="9"/>
  <c r="AH398" i="9"/>
  <c r="AQ398" i="9"/>
  <c r="AR398" i="9"/>
  <c r="AC399" i="9"/>
  <c r="AH399" i="9"/>
  <c r="AQ399" i="9"/>
  <c r="AR399" i="9"/>
  <c r="AY399" i="9" s="1"/>
  <c r="AC400" i="9"/>
  <c r="AH400" i="9"/>
  <c r="AQ400" i="9"/>
  <c r="AR400" i="9"/>
  <c r="AC401" i="9"/>
  <c r="AH401" i="9"/>
  <c r="AQ401" i="9"/>
  <c r="AR401" i="9"/>
  <c r="AC402" i="9"/>
  <c r="AH402" i="9"/>
  <c r="AQ402" i="9"/>
  <c r="AR402" i="9"/>
  <c r="AY402" i="9" s="1"/>
  <c r="AC403" i="9"/>
  <c r="AH403" i="9"/>
  <c r="AQ403" i="9"/>
  <c r="AR403" i="9"/>
  <c r="AY403" i="9" s="1"/>
  <c r="AC404" i="9"/>
  <c r="AH404" i="9"/>
  <c r="AQ404" i="9"/>
  <c r="AR404" i="9"/>
  <c r="AC405" i="9"/>
  <c r="AH405" i="9"/>
  <c r="AQ405" i="9"/>
  <c r="AR405" i="9"/>
  <c r="AY405" i="9" s="1"/>
  <c r="AC406" i="9"/>
  <c r="AH406" i="9"/>
  <c r="AQ406" i="9"/>
  <c r="AR406" i="9"/>
  <c r="AY406" i="9" s="1"/>
  <c r="AC407" i="9"/>
  <c r="AH407" i="9"/>
  <c r="AQ407" i="9"/>
  <c r="AR407" i="9"/>
  <c r="AC408" i="9"/>
  <c r="AH408" i="9"/>
  <c r="AQ408" i="9"/>
  <c r="AR408" i="9"/>
  <c r="AY408" i="9" s="1"/>
  <c r="AC409" i="9"/>
  <c r="AH409" i="9"/>
  <c r="AQ409" i="9"/>
  <c r="AR409" i="9"/>
  <c r="AC410" i="9"/>
  <c r="AH410" i="9"/>
  <c r="AQ410" i="9"/>
  <c r="AR410" i="9"/>
  <c r="AC411" i="9"/>
  <c r="AH411" i="9"/>
  <c r="AQ411" i="9"/>
  <c r="AR411" i="9"/>
  <c r="AY411" i="9" s="1"/>
  <c r="AC412" i="9"/>
  <c r="AH412" i="9"/>
  <c r="AQ412" i="9"/>
  <c r="AR412" i="9"/>
  <c r="AY412" i="9" s="1"/>
  <c r="AC413" i="9"/>
  <c r="AH413" i="9"/>
  <c r="AQ413" i="9"/>
  <c r="AR413" i="9"/>
  <c r="AC414" i="9"/>
  <c r="AH414" i="9"/>
  <c r="AQ414" i="9"/>
  <c r="AR414" i="9"/>
  <c r="AY414" i="9" s="1"/>
  <c r="AC415" i="9"/>
  <c r="AH415" i="9"/>
  <c r="AQ415" i="9"/>
  <c r="AR415" i="9"/>
  <c r="AZ415" i="9" s="1"/>
  <c r="AC416" i="9"/>
  <c r="AH416" i="9"/>
  <c r="AQ416" i="9"/>
  <c r="AR416" i="9"/>
  <c r="AC417" i="9"/>
  <c r="AH417" i="9"/>
  <c r="AQ417" i="9"/>
  <c r="AR417" i="9"/>
  <c r="AY417" i="9" s="1"/>
  <c r="AC418" i="9"/>
  <c r="AH418" i="9"/>
  <c r="AQ418" i="9"/>
  <c r="AR418" i="9"/>
  <c r="AC419" i="9"/>
  <c r="AH419" i="9"/>
  <c r="AQ419" i="9"/>
  <c r="AR419" i="9"/>
  <c r="AC420" i="9"/>
  <c r="AH420" i="9"/>
  <c r="AQ420" i="9"/>
  <c r="AR420" i="9"/>
  <c r="AY420" i="9" s="1"/>
  <c r="AC421" i="9"/>
  <c r="AH421" i="9"/>
  <c r="AQ421" i="9"/>
  <c r="AR421" i="9"/>
  <c r="AC422" i="9"/>
  <c r="AH422" i="9"/>
  <c r="AQ422" i="9"/>
  <c r="AR422" i="9"/>
  <c r="AC423" i="9"/>
  <c r="AH423" i="9"/>
  <c r="AQ423" i="9"/>
  <c r="AR423" i="9"/>
  <c r="AY423" i="9" s="1"/>
  <c r="AC424" i="9"/>
  <c r="AH424" i="9"/>
  <c r="AQ424" i="9"/>
  <c r="AR424" i="9"/>
  <c r="AY424" i="9" s="1"/>
  <c r="AC425" i="9"/>
  <c r="AH425" i="9"/>
  <c r="AQ425" i="9"/>
  <c r="AR425" i="9"/>
  <c r="AC426" i="9"/>
  <c r="AH426" i="9"/>
  <c r="AQ426" i="9"/>
  <c r="AR426" i="9"/>
  <c r="AY426" i="9" s="1"/>
  <c r="AC427" i="9"/>
  <c r="AH427" i="9"/>
  <c r="AQ427" i="9"/>
  <c r="AR427" i="9"/>
  <c r="AY427" i="9" s="1"/>
  <c r="AC428" i="9"/>
  <c r="AH428" i="9"/>
  <c r="AQ428" i="9"/>
  <c r="AR428" i="9"/>
  <c r="AC429" i="9"/>
  <c r="AH429" i="9"/>
  <c r="AQ429" i="9"/>
  <c r="AR429" i="9"/>
  <c r="AY429" i="9" s="1"/>
  <c r="AC430" i="9"/>
  <c r="AH430" i="9"/>
  <c r="AQ430" i="9"/>
  <c r="AR430" i="9"/>
  <c r="AY430" i="9" s="1"/>
  <c r="AC431" i="9"/>
  <c r="AH431" i="9"/>
  <c r="AQ431" i="9"/>
  <c r="AR431" i="9"/>
  <c r="AC432" i="9"/>
  <c r="AH432" i="9"/>
  <c r="AQ432" i="9"/>
  <c r="AR432" i="9"/>
  <c r="AY432" i="9" s="1"/>
  <c r="AC433" i="9"/>
  <c r="AH433" i="9"/>
  <c r="AQ433" i="9"/>
  <c r="AR433" i="9"/>
  <c r="AC434" i="9"/>
  <c r="AH434" i="9"/>
  <c r="AQ434" i="9"/>
  <c r="AR434" i="9"/>
  <c r="AC435" i="9"/>
  <c r="AH435" i="9"/>
  <c r="AQ435" i="9"/>
  <c r="AR435" i="9"/>
  <c r="AY435" i="9" s="1"/>
  <c r="AC436" i="9"/>
  <c r="AH436" i="9"/>
  <c r="AQ436" i="9"/>
  <c r="AR436" i="9"/>
  <c r="AC437" i="9"/>
  <c r="AH437" i="9"/>
  <c r="AQ437" i="9"/>
  <c r="AR437" i="9"/>
  <c r="AC438" i="9"/>
  <c r="AH438" i="9"/>
  <c r="AQ438" i="9"/>
  <c r="AR438" i="9"/>
  <c r="AY438" i="9" s="1"/>
  <c r="AC439" i="9"/>
  <c r="AH439" i="9"/>
  <c r="AQ439" i="9"/>
  <c r="AR439" i="9"/>
  <c r="AY439" i="9" s="1"/>
  <c r="AC440" i="9"/>
  <c r="AH440" i="9"/>
  <c r="AQ440" i="9"/>
  <c r="AR440" i="9"/>
  <c r="AC441" i="9"/>
  <c r="AH441" i="9"/>
  <c r="AQ441" i="9"/>
  <c r="AR441" i="9"/>
  <c r="AY441" i="9" s="1"/>
  <c r="AC442" i="9"/>
  <c r="AH442" i="9"/>
  <c r="AQ442" i="9"/>
  <c r="AR442" i="9"/>
  <c r="AZ442" i="9" s="1"/>
  <c r="AC443" i="9"/>
  <c r="AH443" i="9"/>
  <c r="AQ443" i="9"/>
  <c r="AR443" i="9"/>
  <c r="AC444" i="9"/>
  <c r="AH444" i="9"/>
  <c r="AQ444" i="9"/>
  <c r="AR444" i="9"/>
  <c r="AY444" i="9" s="1"/>
  <c r="AC445" i="9"/>
  <c r="AH445" i="9"/>
  <c r="AQ445" i="9"/>
  <c r="AR445" i="9"/>
  <c r="AC446" i="9"/>
  <c r="AH446" i="9"/>
  <c r="AQ446" i="9"/>
  <c r="AR446" i="9"/>
  <c r="AC447" i="9"/>
  <c r="AH447" i="9"/>
  <c r="AQ447" i="9"/>
  <c r="AR447" i="9"/>
  <c r="AY447" i="9" s="1"/>
  <c r="AC448" i="9"/>
  <c r="AH448" i="9"/>
  <c r="AQ448" i="9"/>
  <c r="AR448" i="9"/>
  <c r="AC449" i="9"/>
  <c r="AH449" i="9"/>
  <c r="AQ449" i="9"/>
  <c r="AR449" i="9"/>
  <c r="AC450" i="9"/>
  <c r="AH450" i="9"/>
  <c r="AQ450" i="9"/>
  <c r="AR450" i="9"/>
  <c r="AY450" i="9" s="1"/>
  <c r="AC451" i="9"/>
  <c r="AH451" i="9"/>
  <c r="AQ451" i="9"/>
  <c r="AR451" i="9"/>
  <c r="AY451" i="9" s="1"/>
  <c r="AC452" i="9"/>
  <c r="AH452" i="9"/>
  <c r="AQ452" i="9"/>
  <c r="AR452" i="9"/>
  <c r="AC453" i="9"/>
  <c r="AH453" i="9"/>
  <c r="AQ453" i="9"/>
  <c r="AR453" i="9"/>
  <c r="AY453" i="9" s="1"/>
  <c r="AC454" i="9"/>
  <c r="AH454" i="9"/>
  <c r="AQ454" i="9"/>
  <c r="AR454" i="9"/>
  <c r="AY454" i="9" s="1"/>
  <c r="AC455" i="9"/>
  <c r="AH455" i="9"/>
  <c r="AQ455" i="9"/>
  <c r="AR455" i="9"/>
  <c r="AC456" i="9"/>
  <c r="AH456" i="9"/>
  <c r="AQ456" i="9"/>
  <c r="AR456" i="9"/>
  <c r="AY456" i="9" s="1"/>
  <c r="AC457" i="9"/>
  <c r="AH457" i="9"/>
  <c r="AQ457" i="9"/>
  <c r="AR457" i="9"/>
  <c r="AY457" i="9" s="1"/>
  <c r="AC458" i="9"/>
  <c r="AH458" i="9"/>
  <c r="AQ458" i="9"/>
  <c r="AR458" i="9"/>
  <c r="AC459" i="9"/>
  <c r="AH459" i="9"/>
  <c r="AQ459" i="9"/>
  <c r="AR459" i="9"/>
  <c r="AY459" i="9" s="1"/>
  <c r="AC460" i="9"/>
  <c r="AH460" i="9"/>
  <c r="AQ460" i="9"/>
  <c r="AR460" i="9"/>
  <c r="AC461" i="9"/>
  <c r="AH461" i="9"/>
  <c r="AQ461" i="9"/>
  <c r="AR461" i="9"/>
  <c r="AC462" i="9"/>
  <c r="AH462" i="9"/>
  <c r="AQ462" i="9"/>
  <c r="AR462" i="9"/>
  <c r="AY462" i="9" s="1"/>
  <c r="AC463" i="9"/>
  <c r="AH463" i="9"/>
  <c r="AQ463" i="9"/>
  <c r="AR463" i="9"/>
  <c r="AC464" i="9"/>
  <c r="AH464" i="9"/>
  <c r="AQ464" i="9"/>
  <c r="AR464" i="9"/>
  <c r="AC465" i="9"/>
  <c r="AH465" i="9"/>
  <c r="AQ465" i="9"/>
  <c r="AR465" i="9"/>
  <c r="AY465" i="9" s="1"/>
  <c r="AC466" i="9"/>
  <c r="AH466" i="9"/>
  <c r="AQ466" i="9"/>
  <c r="AR466" i="9"/>
  <c r="AY466" i="9" s="1"/>
  <c r="AC467" i="9"/>
  <c r="AH467" i="9"/>
  <c r="AQ467" i="9"/>
  <c r="AR467" i="9"/>
  <c r="AC468" i="9"/>
  <c r="AH468" i="9"/>
  <c r="AQ468" i="9"/>
  <c r="AR468" i="9"/>
  <c r="AY468" i="9" s="1"/>
  <c r="AC469" i="9"/>
  <c r="AH469" i="9"/>
  <c r="AQ469" i="9"/>
  <c r="AR469" i="9"/>
  <c r="AZ469" i="9" s="1"/>
  <c r="AC470" i="9"/>
  <c r="AH470" i="9"/>
  <c r="AQ470" i="9"/>
  <c r="AR470" i="9"/>
  <c r="AC471" i="9"/>
  <c r="AH471" i="9"/>
  <c r="AQ471" i="9"/>
  <c r="AR471" i="9"/>
  <c r="AY471" i="9" s="1"/>
  <c r="AC472" i="9"/>
  <c r="AH472" i="9"/>
  <c r="AQ472" i="9"/>
  <c r="AR472" i="9"/>
  <c r="AC473" i="9"/>
  <c r="AH473" i="9"/>
  <c r="AQ473" i="9"/>
  <c r="AR473" i="9"/>
  <c r="AC474" i="9"/>
  <c r="AH474" i="9"/>
  <c r="AQ474" i="9"/>
  <c r="AR474" i="9"/>
  <c r="AY474" i="9" s="1"/>
  <c r="AC475" i="9"/>
  <c r="AH475" i="9"/>
  <c r="AQ475" i="9"/>
  <c r="AR475" i="9"/>
  <c r="AY475" i="9" s="1"/>
  <c r="AC476" i="9"/>
  <c r="AH476" i="9"/>
  <c r="AQ476" i="9"/>
  <c r="AR476" i="9"/>
  <c r="AC477" i="9"/>
  <c r="AH477" i="9"/>
  <c r="AQ477" i="9"/>
  <c r="AR477" i="9"/>
  <c r="AY477" i="9" s="1"/>
  <c r="AC478" i="9"/>
  <c r="AH478" i="9"/>
  <c r="AQ478" i="9"/>
  <c r="AR478" i="9"/>
  <c r="AY478" i="9" s="1"/>
  <c r="AC479" i="9"/>
  <c r="AH479" i="9"/>
  <c r="AQ479" i="9"/>
  <c r="AR479" i="9"/>
  <c r="AC480" i="9"/>
  <c r="AH480" i="9"/>
  <c r="AQ480" i="9"/>
  <c r="AR480" i="9"/>
  <c r="AY480" i="9" s="1"/>
  <c r="AC481" i="9"/>
  <c r="AH481" i="9"/>
  <c r="AQ481" i="9"/>
  <c r="AR481" i="9"/>
  <c r="AC482" i="9"/>
  <c r="AH482" i="9"/>
  <c r="AQ482" i="9"/>
  <c r="AR482" i="9"/>
  <c r="AC483" i="9"/>
  <c r="AH483" i="9"/>
  <c r="AQ483" i="9"/>
  <c r="AR483" i="9"/>
  <c r="AY483" i="9" s="1"/>
  <c r="AC484" i="9"/>
  <c r="AH484" i="9"/>
  <c r="AQ484" i="9"/>
  <c r="AR484" i="9"/>
  <c r="AY484" i="9" s="1"/>
  <c r="AC485" i="9"/>
  <c r="AH485" i="9"/>
  <c r="AQ485" i="9"/>
  <c r="AR485" i="9"/>
  <c r="AC486" i="9"/>
  <c r="AH486" i="9"/>
  <c r="AQ486" i="9"/>
  <c r="AR486" i="9"/>
  <c r="AY486" i="9" s="1"/>
  <c r="AC487" i="9"/>
  <c r="AH487" i="9"/>
  <c r="AQ487" i="9"/>
  <c r="AR487" i="9"/>
  <c r="AY487" i="9" s="1"/>
  <c r="AC488" i="9"/>
  <c r="AH488" i="9"/>
  <c r="AQ488" i="9"/>
  <c r="AR488" i="9"/>
  <c r="AC489" i="9"/>
  <c r="AH489" i="9"/>
  <c r="AQ489" i="9"/>
  <c r="AR489" i="9"/>
  <c r="AY489" i="9" s="1"/>
  <c r="AC490" i="9"/>
  <c r="AH490" i="9"/>
  <c r="AQ490" i="9"/>
  <c r="AR490" i="9"/>
  <c r="AC491" i="9"/>
  <c r="AH491" i="9"/>
  <c r="AQ491" i="9"/>
  <c r="AR491" i="9"/>
  <c r="AC492" i="9"/>
  <c r="AH492" i="9"/>
  <c r="AQ492" i="9"/>
  <c r="AR492" i="9"/>
  <c r="AY492" i="9" s="1"/>
  <c r="AC493" i="9"/>
  <c r="AH493" i="9"/>
  <c r="AQ493" i="9"/>
  <c r="AR493" i="9"/>
  <c r="AC494" i="9"/>
  <c r="AH494" i="9"/>
  <c r="AQ494" i="9"/>
  <c r="AR494" i="9"/>
  <c r="AC495" i="9"/>
  <c r="AH495" i="9"/>
  <c r="AQ495" i="9"/>
  <c r="AR495" i="9"/>
  <c r="AY495" i="9" s="1"/>
  <c r="AC496" i="9"/>
  <c r="AH496" i="9"/>
  <c r="AQ496" i="9"/>
  <c r="AR496" i="9"/>
  <c r="AZ496" i="9" s="1"/>
  <c r="AC497" i="9"/>
  <c r="AH497" i="9"/>
  <c r="AQ497" i="9"/>
  <c r="AR497" i="9"/>
  <c r="AC498" i="9"/>
  <c r="AH498" i="9"/>
  <c r="AQ498" i="9"/>
  <c r="AR498" i="9"/>
  <c r="AY498" i="9" s="1"/>
  <c r="AC499" i="9"/>
  <c r="AH499" i="9"/>
  <c r="AQ499" i="9"/>
  <c r="AR499" i="9"/>
  <c r="AY499" i="9" s="1"/>
  <c r="AC500" i="9"/>
  <c r="AH500" i="9"/>
  <c r="AQ500" i="9"/>
  <c r="AR500" i="9"/>
  <c r="AC501" i="9"/>
  <c r="AH501" i="9"/>
  <c r="AQ501" i="9"/>
  <c r="AR501" i="9"/>
  <c r="AY501" i="9" s="1"/>
  <c r="AC502" i="9"/>
  <c r="AH502" i="9"/>
  <c r="AQ502" i="9"/>
  <c r="AR502" i="9"/>
  <c r="AC503" i="9"/>
  <c r="AH503" i="9"/>
  <c r="AQ503" i="9"/>
  <c r="AR503" i="9"/>
  <c r="AC504" i="9"/>
  <c r="AH504" i="9"/>
  <c r="AQ504" i="9"/>
  <c r="AR504" i="9"/>
  <c r="AY504" i="9" s="1"/>
  <c r="AC505" i="9"/>
  <c r="AH505" i="9"/>
  <c r="AQ505" i="9"/>
  <c r="AR505" i="9"/>
  <c r="AZ505" i="9" s="1"/>
  <c r="AC506" i="9"/>
  <c r="AH506" i="9"/>
  <c r="AQ506" i="9"/>
  <c r="AR506" i="9"/>
  <c r="AC507" i="9"/>
  <c r="AH507" i="9"/>
  <c r="AQ507" i="9"/>
  <c r="AR507" i="9"/>
  <c r="AY507" i="9" s="1"/>
  <c r="AC508" i="9"/>
  <c r="AH508" i="9"/>
  <c r="AQ508" i="9"/>
  <c r="AR508" i="9"/>
  <c r="AZ508" i="9" s="1"/>
  <c r="AC509" i="9"/>
  <c r="AH509" i="9"/>
  <c r="AQ509" i="9"/>
  <c r="AR509" i="9"/>
  <c r="AC510" i="9"/>
  <c r="AH510" i="9"/>
  <c r="AQ510" i="9"/>
  <c r="AR510" i="9"/>
  <c r="AY510" i="9" s="1"/>
  <c r="AC511" i="9"/>
  <c r="AH511" i="9"/>
  <c r="AQ511" i="9"/>
  <c r="AR511" i="9"/>
  <c r="AY511" i="9" s="1"/>
  <c r="AC512" i="9"/>
  <c r="AH512" i="9"/>
  <c r="AQ512" i="9"/>
  <c r="AR512" i="9"/>
  <c r="AC513" i="9"/>
  <c r="AH513" i="9"/>
  <c r="AQ513" i="9"/>
  <c r="AR513" i="9"/>
  <c r="AY513" i="9" s="1"/>
  <c r="AC514" i="9"/>
  <c r="AH514" i="9"/>
  <c r="AQ514" i="9"/>
  <c r="AR514" i="9"/>
  <c r="AY514" i="9" s="1"/>
  <c r="AC515" i="9"/>
  <c r="AH515" i="9"/>
  <c r="AQ515" i="9"/>
  <c r="AR515" i="9"/>
  <c r="AC516" i="9"/>
  <c r="AH516" i="9"/>
  <c r="AQ516" i="9"/>
  <c r="AR516" i="9"/>
  <c r="AY516" i="9" s="1"/>
  <c r="AC517" i="9"/>
  <c r="AH517" i="9"/>
  <c r="AQ517" i="9"/>
  <c r="AR517" i="9"/>
  <c r="AY517" i="9" s="1"/>
  <c r="AC518" i="9"/>
  <c r="AH518" i="9"/>
  <c r="AQ518" i="9"/>
  <c r="AR518" i="9"/>
  <c r="AC519" i="9"/>
  <c r="AH519" i="9"/>
  <c r="AQ519" i="9"/>
  <c r="AR519" i="9"/>
  <c r="AY519" i="9" s="1"/>
  <c r="AC520" i="9"/>
  <c r="AH520" i="9"/>
  <c r="AQ520" i="9"/>
  <c r="AR520" i="9"/>
  <c r="AC521" i="9"/>
  <c r="AH521" i="9"/>
  <c r="AQ521" i="9"/>
  <c r="AR521" i="9"/>
  <c r="AC522" i="9"/>
  <c r="AH522" i="9"/>
  <c r="AQ522" i="9"/>
  <c r="AR522" i="9"/>
  <c r="AY522" i="9" s="1"/>
  <c r="AC523" i="9"/>
  <c r="AH523" i="9"/>
  <c r="AQ523" i="9"/>
  <c r="AR523" i="9"/>
  <c r="AZ523" i="9" s="1"/>
  <c r="AC524" i="9"/>
  <c r="AH524" i="9"/>
  <c r="AQ524" i="9"/>
  <c r="AR524" i="9"/>
  <c r="AC525" i="9"/>
  <c r="AH525" i="9"/>
  <c r="AQ525" i="9"/>
  <c r="AR525" i="9"/>
  <c r="AY525" i="9" s="1"/>
  <c r="AC526" i="9"/>
  <c r="AH526" i="9"/>
  <c r="AQ526" i="9"/>
  <c r="AR526" i="9"/>
  <c r="AZ526" i="9" s="1"/>
  <c r="AC527" i="9"/>
  <c r="AH527" i="9"/>
  <c r="AQ527" i="9"/>
  <c r="AR527" i="9"/>
  <c r="AC528" i="9"/>
  <c r="AH528" i="9"/>
  <c r="AQ528" i="9"/>
  <c r="AR528" i="9"/>
  <c r="AY528" i="9" s="1"/>
  <c r="AC529" i="9"/>
  <c r="AH529" i="9"/>
  <c r="AQ529" i="9"/>
  <c r="AR529" i="9"/>
  <c r="AY529" i="9" s="1"/>
  <c r="AC530" i="9"/>
  <c r="AH530" i="9"/>
  <c r="AQ530" i="9"/>
  <c r="AR530" i="9"/>
  <c r="AC531" i="9"/>
  <c r="AH531" i="9"/>
  <c r="AQ531" i="9"/>
  <c r="AR531" i="9"/>
  <c r="AY531" i="9" s="1"/>
  <c r="AC532" i="9"/>
  <c r="AH532" i="9"/>
  <c r="AQ532" i="9"/>
  <c r="AR532" i="9"/>
  <c r="AY532" i="9" s="1"/>
  <c r="AC533" i="9"/>
  <c r="AH533" i="9"/>
  <c r="AQ533" i="9"/>
  <c r="AR533" i="9"/>
  <c r="AC534" i="9"/>
  <c r="AH534" i="9"/>
  <c r="AQ534" i="9"/>
  <c r="AR534" i="9"/>
  <c r="AY534" i="9" s="1"/>
  <c r="AC535" i="9"/>
  <c r="AH535" i="9"/>
  <c r="AQ535" i="9"/>
  <c r="AR535" i="9"/>
  <c r="AY535" i="9" s="1"/>
  <c r="AC536" i="9"/>
  <c r="AH536" i="9"/>
  <c r="AQ536" i="9"/>
  <c r="AR536" i="9"/>
  <c r="AC537" i="9"/>
  <c r="AH537" i="9"/>
  <c r="AQ537" i="9"/>
  <c r="AR537" i="9"/>
  <c r="AY537" i="9" s="1"/>
  <c r="AC538" i="9"/>
  <c r="AH538" i="9"/>
  <c r="AQ538" i="9"/>
  <c r="AR538" i="9"/>
  <c r="AC539" i="9"/>
  <c r="AH539" i="9"/>
  <c r="AQ539" i="9"/>
  <c r="AR539" i="9"/>
  <c r="AC540" i="9"/>
  <c r="AH540" i="9"/>
  <c r="AQ540" i="9"/>
  <c r="AR540" i="9"/>
  <c r="AY540" i="9" s="1"/>
  <c r="AC541" i="9"/>
  <c r="AH541" i="9"/>
  <c r="AQ541" i="9"/>
  <c r="AR541" i="9"/>
  <c r="AZ541" i="9" s="1"/>
  <c r="AC542" i="9"/>
  <c r="AH542" i="9"/>
  <c r="AQ542" i="9"/>
  <c r="AR542" i="9"/>
  <c r="AC543" i="9"/>
  <c r="AH543" i="9"/>
  <c r="AQ543" i="9"/>
  <c r="AR543" i="9"/>
  <c r="AY543" i="9" s="1"/>
  <c r="AC544" i="9"/>
  <c r="AH544" i="9"/>
  <c r="AQ544" i="9"/>
  <c r="AR544" i="9"/>
  <c r="AZ544" i="9" s="1"/>
  <c r="AC545" i="9"/>
  <c r="AH545" i="9"/>
  <c r="AQ545" i="9"/>
  <c r="AR545" i="9"/>
  <c r="AC546" i="9"/>
  <c r="AH546" i="9"/>
  <c r="AQ546" i="9"/>
  <c r="AR546" i="9"/>
  <c r="AY546" i="9" s="1"/>
  <c r="AC547" i="9"/>
  <c r="AH547" i="9"/>
  <c r="AQ547" i="9"/>
  <c r="AR547" i="9"/>
  <c r="AY547" i="9" s="1"/>
  <c r="AC548" i="9"/>
  <c r="AH548" i="9"/>
  <c r="AQ548" i="9"/>
  <c r="AR548" i="9"/>
  <c r="AC549" i="9"/>
  <c r="AH549" i="9"/>
  <c r="AQ549" i="9"/>
  <c r="AR549" i="9"/>
  <c r="AY549" i="9" s="1"/>
  <c r="AC550" i="9"/>
  <c r="AH550" i="9"/>
  <c r="AQ550" i="9"/>
  <c r="AR550" i="9"/>
  <c r="AZ550" i="9" s="1"/>
  <c r="AC551" i="9"/>
  <c r="AH551" i="9"/>
  <c r="AQ551" i="9"/>
  <c r="AR551" i="9"/>
  <c r="AC552" i="9"/>
  <c r="AH552" i="9"/>
  <c r="AQ552" i="9"/>
  <c r="AR552" i="9"/>
  <c r="AY552" i="9" s="1"/>
  <c r="AC553" i="9"/>
  <c r="AH553" i="9"/>
  <c r="AQ553" i="9"/>
  <c r="AR553" i="9"/>
  <c r="AY553" i="9" s="1"/>
  <c r="AC554" i="9"/>
  <c r="AH554" i="9"/>
  <c r="AQ554" i="9"/>
  <c r="AR554" i="9"/>
  <c r="AC555" i="9"/>
  <c r="AH555" i="9"/>
  <c r="AQ555" i="9"/>
  <c r="AR555" i="9"/>
  <c r="AY555" i="9" s="1"/>
  <c r="AC556" i="9"/>
  <c r="AH556" i="9"/>
  <c r="AQ556" i="9"/>
  <c r="AR556" i="9"/>
  <c r="AY556" i="9" s="1"/>
  <c r="AC557" i="9"/>
  <c r="AH557" i="9"/>
  <c r="AQ557" i="9"/>
  <c r="AR557" i="9"/>
  <c r="AC558" i="9"/>
  <c r="AH558" i="9"/>
  <c r="AQ558" i="9"/>
  <c r="AR558" i="9"/>
  <c r="AY558" i="9" s="1"/>
  <c r="AC559" i="9"/>
  <c r="AH559" i="9"/>
  <c r="AQ559" i="9"/>
  <c r="AR559" i="9"/>
  <c r="AC560" i="9"/>
  <c r="AH560" i="9"/>
  <c r="AQ560" i="9"/>
  <c r="AR560" i="9"/>
  <c r="AC561" i="9"/>
  <c r="AH561" i="9"/>
  <c r="AQ561" i="9"/>
  <c r="AR561" i="9"/>
  <c r="AY561" i="9" s="1"/>
  <c r="AC562" i="9"/>
  <c r="AH562" i="9"/>
  <c r="AQ562" i="9"/>
  <c r="AR562" i="9"/>
  <c r="AY562" i="9" s="1"/>
  <c r="AC563" i="9"/>
  <c r="AH563" i="9"/>
  <c r="AQ563" i="9"/>
  <c r="AR563" i="9"/>
  <c r="AY563" i="9" s="1"/>
  <c r="AC564" i="9"/>
  <c r="AH564" i="9"/>
  <c r="AQ564" i="9"/>
  <c r="AR564" i="9"/>
  <c r="AC565" i="9"/>
  <c r="AH565" i="9"/>
  <c r="AQ565" i="9"/>
  <c r="AR565" i="9"/>
  <c r="AY565" i="9" s="1"/>
  <c r="AC566" i="9"/>
  <c r="AH566" i="9"/>
  <c r="AQ566" i="9"/>
  <c r="AR566" i="9"/>
  <c r="AY566" i="9" s="1"/>
  <c r="AC567" i="9"/>
  <c r="AH567" i="9"/>
  <c r="AQ567" i="9"/>
  <c r="AR567" i="9"/>
  <c r="AC568" i="9"/>
  <c r="AH568" i="9"/>
  <c r="AQ568" i="9"/>
  <c r="AR568" i="9"/>
  <c r="AZ568" i="9" s="1"/>
  <c r="AC569" i="9"/>
  <c r="AH569" i="9"/>
  <c r="AQ569" i="9"/>
  <c r="AR569" i="9"/>
  <c r="AY569" i="9" s="1"/>
  <c r="AC570" i="9"/>
  <c r="AH570" i="9"/>
  <c r="AQ570" i="9"/>
  <c r="AR570" i="9"/>
  <c r="AC571" i="9"/>
  <c r="AH571" i="9"/>
  <c r="AQ571" i="9"/>
  <c r="AR571" i="9"/>
  <c r="AZ571" i="9" s="1"/>
  <c r="AC572" i="9"/>
  <c r="AH572" i="9"/>
  <c r="AQ572" i="9"/>
  <c r="AR572" i="9"/>
  <c r="AC573" i="9"/>
  <c r="AH573" i="9"/>
  <c r="AQ573" i="9"/>
  <c r="AR573" i="9"/>
  <c r="AC574" i="9"/>
  <c r="AH574" i="9"/>
  <c r="AQ574" i="9"/>
  <c r="AR574" i="9"/>
  <c r="AZ574" i="9" s="1"/>
  <c r="AC575" i="9"/>
  <c r="AH575" i="9"/>
  <c r="AQ575" i="9"/>
  <c r="AR575" i="9"/>
  <c r="AY575" i="9" s="1"/>
  <c r="AC576" i="9"/>
  <c r="AH576" i="9"/>
  <c r="AQ576" i="9"/>
  <c r="AR576" i="9"/>
  <c r="AC577" i="9"/>
  <c r="AH577" i="9"/>
  <c r="AQ577" i="9"/>
  <c r="AR577" i="9"/>
  <c r="AY577" i="9" s="1"/>
  <c r="AC578" i="9"/>
  <c r="AH578" i="9"/>
  <c r="AQ578" i="9"/>
  <c r="AR578" i="9"/>
  <c r="AC579" i="9"/>
  <c r="AH579" i="9"/>
  <c r="AQ579" i="9"/>
  <c r="AR579" i="9"/>
  <c r="AC580" i="9"/>
  <c r="AH580" i="9"/>
  <c r="AQ580" i="9"/>
  <c r="AR580" i="9"/>
  <c r="AY580" i="9" s="1"/>
  <c r="AC581" i="9"/>
  <c r="AH581" i="9"/>
  <c r="AQ581" i="9"/>
  <c r="AR581" i="9"/>
  <c r="AY581" i="9" s="1"/>
  <c r="AC582" i="9"/>
  <c r="AH582" i="9"/>
  <c r="AQ582" i="9"/>
  <c r="AR582" i="9"/>
  <c r="AC583" i="9"/>
  <c r="AH583" i="9"/>
  <c r="AQ583" i="9"/>
  <c r="AR583" i="9"/>
  <c r="AZ583" i="9" s="1"/>
  <c r="AC584" i="9"/>
  <c r="AH584" i="9"/>
  <c r="AQ584" i="9"/>
  <c r="AR584" i="9"/>
  <c r="AC585" i="9"/>
  <c r="AH585" i="9"/>
  <c r="AQ585" i="9"/>
  <c r="AR585" i="9"/>
  <c r="AC586" i="9"/>
  <c r="AH586" i="9"/>
  <c r="AQ586" i="9"/>
  <c r="AR586" i="9"/>
  <c r="AY586" i="9" s="1"/>
  <c r="AC587" i="9"/>
  <c r="AH587" i="9"/>
  <c r="AQ587" i="9"/>
  <c r="AR587" i="9"/>
  <c r="AY587" i="9" s="1"/>
  <c r="AC588" i="9"/>
  <c r="AH588" i="9"/>
  <c r="AQ588" i="9"/>
  <c r="AR588" i="9"/>
  <c r="AZ588" i="9" s="1"/>
  <c r="AC589" i="9"/>
  <c r="AH589" i="9"/>
  <c r="AQ589" i="9"/>
  <c r="AR589" i="9"/>
  <c r="AC590" i="9"/>
  <c r="AH590" i="9"/>
  <c r="AQ590" i="9"/>
  <c r="AR590" i="9"/>
  <c r="AC591" i="9"/>
  <c r="AH591" i="9"/>
  <c r="AQ591" i="9"/>
  <c r="AR591" i="9"/>
  <c r="AZ591" i="9" s="1"/>
  <c r="AC592" i="9"/>
  <c r="AH592" i="9"/>
  <c r="AQ592" i="9"/>
  <c r="AR592" i="9"/>
  <c r="AZ592" i="9" s="1"/>
  <c r="AC593" i="9"/>
  <c r="AH593" i="9"/>
  <c r="AQ593" i="9"/>
  <c r="AR593" i="9"/>
  <c r="AY593" i="9" s="1"/>
  <c r="AC594" i="9"/>
  <c r="AH594" i="9"/>
  <c r="AQ594" i="9"/>
  <c r="AR594" i="9"/>
  <c r="AY594" i="9" s="1"/>
  <c r="AC595" i="9"/>
  <c r="AH595" i="9"/>
  <c r="AQ595" i="9"/>
  <c r="AR595" i="9"/>
  <c r="AC596" i="9"/>
  <c r="AH596" i="9"/>
  <c r="AQ596" i="9"/>
  <c r="AR596" i="9"/>
  <c r="AZ596" i="9" s="1"/>
  <c r="AC597" i="9"/>
  <c r="AH597" i="9"/>
  <c r="AQ597" i="9"/>
  <c r="AR597" i="9"/>
  <c r="AZ597" i="9" s="1"/>
  <c r="AC598" i="9"/>
  <c r="AH598" i="9"/>
  <c r="AQ598" i="9"/>
  <c r="AR598" i="9"/>
  <c r="AC599" i="9"/>
  <c r="AH599" i="9"/>
  <c r="AQ599" i="9"/>
  <c r="AR599" i="9"/>
  <c r="AZ599" i="9" s="1"/>
  <c r="AC600" i="9"/>
  <c r="AH600" i="9"/>
  <c r="AQ600" i="9"/>
  <c r="AR600" i="9"/>
  <c r="AY600" i="9" s="1"/>
  <c r="AC601" i="9"/>
  <c r="AH601" i="9"/>
  <c r="AQ601" i="9"/>
  <c r="AR601" i="9"/>
  <c r="AC602" i="9"/>
  <c r="AH602" i="9"/>
  <c r="AQ602" i="9"/>
  <c r="AR602" i="9"/>
  <c r="AZ602" i="9" s="1"/>
  <c r="AC603" i="9"/>
  <c r="AH603" i="9"/>
  <c r="AQ603" i="9"/>
  <c r="AR603" i="9"/>
  <c r="AZ603" i="9" s="1"/>
  <c r="AC604" i="9"/>
  <c r="AH604" i="9"/>
  <c r="AQ604" i="9"/>
  <c r="AR604" i="9"/>
  <c r="AZ604" i="9" s="1"/>
  <c r="AC605" i="9"/>
  <c r="AH605" i="9"/>
  <c r="AQ605" i="9"/>
  <c r="AR605" i="9"/>
  <c r="AY605" i="9" s="1"/>
  <c r="AC606" i="9"/>
  <c r="AH606" i="9"/>
  <c r="AQ606" i="9"/>
  <c r="AR606" i="9"/>
  <c r="AC607" i="9"/>
  <c r="AH607" i="9"/>
  <c r="AQ607" i="9"/>
  <c r="AR607" i="9"/>
  <c r="AC608" i="9"/>
  <c r="AH608" i="9"/>
  <c r="AQ608" i="9"/>
  <c r="AR608" i="9"/>
  <c r="AZ608" i="9" s="1"/>
  <c r="AC609" i="9"/>
  <c r="AH609" i="9"/>
  <c r="AQ609" i="9"/>
  <c r="AR609" i="9"/>
  <c r="AZ609" i="9" s="1"/>
  <c r="AC610" i="9"/>
  <c r="AH610" i="9"/>
  <c r="AQ610" i="9"/>
  <c r="AR610" i="9"/>
  <c r="AZ610" i="9" s="1"/>
  <c r="AC611" i="9"/>
  <c r="AH611" i="9"/>
  <c r="AQ611" i="9"/>
  <c r="AR611" i="9"/>
  <c r="AZ611" i="9" s="1"/>
  <c r="AC612" i="9"/>
  <c r="AH612" i="9"/>
  <c r="AQ612" i="9"/>
  <c r="AR612" i="9"/>
  <c r="AC613" i="9"/>
  <c r="AH613" i="9"/>
  <c r="AQ613" i="9"/>
  <c r="AR613" i="9"/>
  <c r="AZ613" i="9" s="1"/>
  <c r="AC614" i="9"/>
  <c r="AH614" i="9"/>
  <c r="AQ614" i="9"/>
  <c r="AR614" i="9"/>
  <c r="AY614" i="9" s="1"/>
  <c r="AC615" i="9"/>
  <c r="AH615" i="9"/>
  <c r="AQ615" i="9"/>
  <c r="AR615" i="9"/>
  <c r="AY615" i="9" s="1"/>
  <c r="AC616" i="9"/>
  <c r="AH616" i="9"/>
  <c r="AQ616" i="9"/>
  <c r="AR616" i="9"/>
  <c r="AC617" i="9"/>
  <c r="AH617" i="9"/>
  <c r="AQ617" i="9"/>
  <c r="AR617" i="9"/>
  <c r="AZ617" i="9" s="1"/>
  <c r="AC618" i="9"/>
  <c r="AH618" i="9"/>
  <c r="AQ618" i="9"/>
  <c r="AR618" i="9"/>
  <c r="AZ618" i="9" s="1"/>
  <c r="AC619" i="9"/>
  <c r="AH619" i="9"/>
  <c r="AQ619" i="9"/>
  <c r="AR619" i="9"/>
  <c r="AZ619" i="9" s="1"/>
  <c r="AC620" i="9"/>
  <c r="AH620" i="9"/>
  <c r="AQ620" i="9"/>
  <c r="AR620" i="9"/>
  <c r="AY620" i="9" s="1"/>
  <c r="AC621" i="9"/>
  <c r="AH621" i="9"/>
  <c r="AQ621" i="9"/>
  <c r="AR621" i="9"/>
  <c r="AC622" i="9"/>
  <c r="AH622" i="9"/>
  <c r="AQ622" i="9"/>
  <c r="AR622" i="9"/>
  <c r="AC623" i="9"/>
  <c r="AH623" i="9"/>
  <c r="AQ623" i="9"/>
  <c r="AR623" i="9"/>
  <c r="AZ623" i="9" s="1"/>
  <c r="AC624" i="9"/>
  <c r="AH624" i="9"/>
  <c r="AQ624" i="9"/>
  <c r="AR624" i="9"/>
  <c r="AZ624" i="9" s="1"/>
  <c r="AC625" i="9"/>
  <c r="AH625" i="9"/>
  <c r="AQ625" i="9"/>
  <c r="AR625" i="9"/>
  <c r="AZ625" i="9" s="1"/>
  <c r="AC626" i="9"/>
  <c r="AH626" i="9"/>
  <c r="AQ626" i="9"/>
  <c r="AR626" i="9"/>
  <c r="AC627" i="9"/>
  <c r="AH627" i="9"/>
  <c r="AQ627" i="9"/>
  <c r="AR627" i="9"/>
  <c r="AY627" i="9" s="1"/>
  <c r="AC628" i="9"/>
  <c r="AH628" i="9"/>
  <c r="AQ628" i="9"/>
  <c r="AR628" i="9"/>
  <c r="AZ628" i="9" s="1"/>
  <c r="AC629" i="9"/>
  <c r="AH629" i="9"/>
  <c r="AQ629" i="9"/>
  <c r="AR629" i="9"/>
  <c r="AZ629" i="9" s="1"/>
  <c r="AC630" i="9"/>
  <c r="AH630" i="9"/>
  <c r="AQ630" i="9"/>
  <c r="AR630" i="9"/>
  <c r="AC631" i="9"/>
  <c r="AH631" i="9"/>
  <c r="AQ631" i="9"/>
  <c r="AR631" i="9"/>
  <c r="AZ631" i="9" s="1"/>
  <c r="AC632" i="9"/>
  <c r="AH632" i="9"/>
  <c r="AQ632" i="9"/>
  <c r="AR632" i="9"/>
  <c r="AZ632" i="9" s="1"/>
  <c r="AC633" i="9"/>
  <c r="AH633" i="9"/>
  <c r="AQ633" i="9"/>
  <c r="AR633" i="9"/>
  <c r="AC634" i="9"/>
  <c r="AH634" i="9"/>
  <c r="AQ634" i="9"/>
  <c r="AR634" i="9"/>
  <c r="AZ634" i="9" s="1"/>
  <c r="AC635" i="9"/>
  <c r="AH635" i="9"/>
  <c r="AQ635" i="9"/>
  <c r="AR635" i="9"/>
  <c r="AY635" i="9" s="1"/>
  <c r="AC636" i="9"/>
  <c r="AH636" i="9"/>
  <c r="AQ636" i="9"/>
  <c r="AR636" i="9"/>
  <c r="AC637" i="9"/>
  <c r="AH637" i="9"/>
  <c r="AQ637" i="9"/>
  <c r="AR637" i="9"/>
  <c r="AZ637" i="9" s="1"/>
  <c r="AC638" i="9"/>
  <c r="AH638" i="9"/>
  <c r="AQ638" i="9"/>
  <c r="AR638" i="9"/>
  <c r="AY638" i="9" s="1"/>
  <c r="AC639" i="9"/>
  <c r="AH639" i="9"/>
  <c r="AQ639" i="9"/>
  <c r="AR639" i="9"/>
  <c r="AY639" i="9" s="1"/>
  <c r="AC640" i="9"/>
  <c r="AH640" i="9"/>
  <c r="AQ640" i="9"/>
  <c r="AR640" i="9"/>
  <c r="AC641" i="9"/>
  <c r="AH641" i="9"/>
  <c r="AQ641" i="9"/>
  <c r="AR641" i="9"/>
  <c r="AZ641" i="9" s="1"/>
  <c r="AC642" i="9"/>
  <c r="AH642" i="9"/>
  <c r="AQ642" i="9"/>
  <c r="AR642" i="9"/>
  <c r="AZ642" i="9" s="1"/>
  <c r="AC643" i="9"/>
  <c r="AH643" i="9"/>
  <c r="AQ643" i="9"/>
  <c r="AR643" i="9"/>
  <c r="AC644" i="9"/>
  <c r="AH644" i="9"/>
  <c r="AQ644" i="9"/>
  <c r="AR644" i="9"/>
  <c r="AZ644" i="9" s="1"/>
  <c r="AC645" i="9"/>
  <c r="AH645" i="9"/>
  <c r="AQ645" i="9"/>
  <c r="AR645" i="9"/>
  <c r="AZ645" i="9" s="1"/>
  <c r="AC646" i="9"/>
  <c r="AH646" i="9"/>
  <c r="AQ646" i="9"/>
  <c r="AR646" i="9"/>
  <c r="AC647" i="9"/>
  <c r="AH647" i="9"/>
  <c r="AQ647" i="9"/>
  <c r="AR647" i="9"/>
  <c r="AC648" i="9"/>
  <c r="AH648" i="9"/>
  <c r="AQ648" i="9"/>
  <c r="AR648" i="9"/>
  <c r="AZ648" i="9" s="1"/>
  <c r="AC649" i="9"/>
  <c r="AH649" i="9"/>
  <c r="AQ649" i="9"/>
  <c r="AR649" i="9"/>
  <c r="AC650" i="9"/>
  <c r="AH650" i="9"/>
  <c r="AQ650" i="9"/>
  <c r="AR650" i="9"/>
  <c r="AZ650" i="9" s="1"/>
  <c r="AC651" i="9"/>
  <c r="AH651" i="9"/>
  <c r="AQ651" i="9"/>
  <c r="AR651" i="9"/>
  <c r="AZ651" i="9" s="1"/>
  <c r="AC652" i="9"/>
  <c r="AH652" i="9"/>
  <c r="AQ652" i="9"/>
  <c r="AR652" i="9"/>
  <c r="AC653" i="9"/>
  <c r="AH653" i="9"/>
  <c r="AQ653" i="9"/>
  <c r="AR653" i="9"/>
  <c r="AZ653" i="9" s="1"/>
  <c r="AC654" i="9"/>
  <c r="AH654" i="9"/>
  <c r="AQ654" i="9"/>
  <c r="AR654" i="9"/>
  <c r="AZ654" i="9" s="1"/>
  <c r="AC655" i="9"/>
  <c r="AH655" i="9"/>
  <c r="AQ655" i="9"/>
  <c r="AR655" i="9"/>
  <c r="AC656" i="9"/>
  <c r="AH656" i="9"/>
  <c r="AQ656" i="9"/>
  <c r="AR656" i="9"/>
  <c r="AY656" i="9" s="1"/>
  <c r="AC657" i="9"/>
  <c r="AH657" i="9"/>
  <c r="AQ657" i="9"/>
  <c r="AR657" i="9"/>
  <c r="AZ657" i="9" s="1"/>
  <c r="AC658" i="9"/>
  <c r="AH658" i="9"/>
  <c r="AQ658" i="9"/>
  <c r="AR658" i="9"/>
  <c r="AZ658" i="9" s="1"/>
  <c r="AC659" i="9"/>
  <c r="AH659" i="9"/>
  <c r="AQ659" i="9"/>
  <c r="AR659" i="9"/>
  <c r="AC660" i="9"/>
  <c r="AH660" i="9"/>
  <c r="AQ660" i="9"/>
  <c r="AR660" i="9"/>
  <c r="AC661" i="9"/>
  <c r="AH661" i="9"/>
  <c r="AQ661" i="9"/>
  <c r="AR661" i="9"/>
  <c r="AZ661" i="9" s="1"/>
  <c r="AC662" i="9"/>
  <c r="AH662" i="9"/>
  <c r="AQ662" i="9"/>
  <c r="AR662" i="9"/>
  <c r="AZ662" i="9" s="1"/>
  <c r="AC663" i="9"/>
  <c r="AH663" i="9"/>
  <c r="AQ663" i="9"/>
  <c r="AR663" i="9"/>
  <c r="AC664" i="9"/>
  <c r="AH664" i="9"/>
  <c r="AQ664" i="9"/>
  <c r="AR664" i="9"/>
  <c r="AC665" i="9"/>
  <c r="AH665" i="9"/>
  <c r="AQ665" i="9"/>
  <c r="AR665" i="9"/>
  <c r="AY665" i="9" s="1"/>
  <c r="AC666" i="9"/>
  <c r="AH666" i="9"/>
  <c r="AQ666" i="9"/>
  <c r="AR666" i="9"/>
  <c r="AZ666" i="9" s="1"/>
  <c r="AC667" i="9"/>
  <c r="AH667" i="9"/>
  <c r="AQ667" i="9"/>
  <c r="AR667" i="9"/>
  <c r="AZ667" i="9" s="1"/>
  <c r="AC668" i="9"/>
  <c r="AH668" i="9"/>
  <c r="AQ668" i="9"/>
  <c r="AR668" i="9"/>
  <c r="AC669" i="9"/>
  <c r="AH669" i="9"/>
  <c r="AQ669" i="9"/>
  <c r="AR669" i="9"/>
  <c r="AY669" i="9" s="1"/>
  <c r="AC670" i="9"/>
  <c r="AH670" i="9"/>
  <c r="AQ670" i="9"/>
  <c r="AR670" i="9"/>
  <c r="AZ670" i="9" s="1"/>
  <c r="AC671" i="9"/>
  <c r="AH671" i="9"/>
  <c r="AQ671" i="9"/>
  <c r="AR671" i="9"/>
  <c r="AZ671" i="9" s="1"/>
  <c r="AC672" i="9"/>
  <c r="AH672" i="9"/>
  <c r="AQ672" i="9"/>
  <c r="AR672" i="9"/>
  <c r="AZ672" i="9" s="1"/>
  <c r="AC673" i="9"/>
  <c r="AH673" i="9"/>
  <c r="AQ673" i="9"/>
  <c r="AR673" i="9"/>
  <c r="AZ673" i="9" s="1"/>
  <c r="AC674" i="9"/>
  <c r="AH674" i="9"/>
  <c r="AQ674" i="9"/>
  <c r="AR674" i="9"/>
  <c r="AY674" i="9" s="1"/>
  <c r="AC675" i="9"/>
  <c r="AH675" i="9"/>
  <c r="AQ675" i="9"/>
  <c r="AR675" i="9"/>
  <c r="AC676" i="9"/>
  <c r="AH676" i="9"/>
  <c r="AQ676" i="9"/>
  <c r="AR676" i="9"/>
  <c r="AC677" i="9"/>
  <c r="AH677" i="9"/>
  <c r="AQ677" i="9"/>
  <c r="AR677" i="9"/>
  <c r="AY677" i="9" s="1"/>
  <c r="AC678" i="9"/>
  <c r="AH678" i="9"/>
  <c r="AQ678" i="9"/>
  <c r="AR678" i="9"/>
  <c r="AZ678" i="9" s="1"/>
  <c r="AC679" i="9"/>
  <c r="AH679" i="9"/>
  <c r="AQ679" i="9"/>
  <c r="AR679" i="9"/>
  <c r="AC680" i="9"/>
  <c r="AH680" i="9"/>
  <c r="AQ680" i="9"/>
  <c r="AR680" i="9"/>
  <c r="AZ680" i="9" s="1"/>
  <c r="AC681" i="9"/>
  <c r="AH681" i="9"/>
  <c r="AQ681" i="9"/>
  <c r="AR681" i="9"/>
  <c r="AY681" i="9" s="1"/>
  <c r="AC682" i="9"/>
  <c r="AH682" i="9"/>
  <c r="AQ682" i="9"/>
  <c r="AR682" i="9"/>
  <c r="AZ682" i="9" s="1"/>
  <c r="AC683" i="9"/>
  <c r="AH683" i="9"/>
  <c r="AQ683" i="9"/>
  <c r="AR683" i="9"/>
  <c r="AC684" i="9"/>
  <c r="AH684" i="9"/>
  <c r="AQ684" i="9"/>
  <c r="AR684" i="9"/>
  <c r="AY684" i="9" s="1"/>
  <c r="AC685" i="9"/>
  <c r="AH685" i="9"/>
  <c r="AQ685" i="9"/>
  <c r="AR685" i="9"/>
  <c r="AZ685" i="9" s="1"/>
  <c r="AC686" i="9"/>
  <c r="AH686" i="9"/>
  <c r="AQ686" i="9"/>
  <c r="AR686" i="9"/>
  <c r="AZ686" i="9" s="1"/>
  <c r="AC687" i="9"/>
  <c r="AH687" i="9"/>
  <c r="AQ687" i="9"/>
  <c r="AR687" i="9"/>
  <c r="AZ687" i="9" s="1"/>
  <c r="AC688" i="9"/>
  <c r="AH688" i="9"/>
  <c r="AQ688" i="9"/>
  <c r="AR688" i="9"/>
  <c r="AC689" i="9"/>
  <c r="AH689" i="9"/>
  <c r="AQ689" i="9"/>
  <c r="AR689" i="9"/>
  <c r="AZ689" i="9" s="1"/>
  <c r="AC690" i="9"/>
  <c r="AH690" i="9"/>
  <c r="AQ690" i="9"/>
  <c r="AR690" i="9"/>
  <c r="AZ690" i="9" s="1"/>
  <c r="AC691" i="9"/>
  <c r="AH691" i="9"/>
  <c r="AQ691" i="9"/>
  <c r="AR691" i="9"/>
  <c r="AC692" i="9"/>
  <c r="AH692" i="9"/>
  <c r="AQ692" i="9"/>
  <c r="AR692" i="9"/>
  <c r="AZ692" i="9" s="1"/>
  <c r="AC693" i="9"/>
  <c r="AH693" i="9"/>
  <c r="AQ693" i="9"/>
  <c r="AR693" i="9"/>
  <c r="AC694" i="9"/>
  <c r="AH694" i="9"/>
  <c r="AQ694" i="9"/>
  <c r="AR694" i="9"/>
  <c r="AZ694" i="9" s="1"/>
  <c r="AC695" i="9"/>
  <c r="AH695" i="9"/>
  <c r="AQ695" i="9"/>
  <c r="AR695" i="9"/>
  <c r="AZ695" i="9" s="1"/>
  <c r="AC696" i="9"/>
  <c r="AH696" i="9"/>
  <c r="AQ696" i="9"/>
  <c r="AR696" i="9"/>
  <c r="AZ696" i="9" s="1"/>
  <c r="AC697" i="9"/>
  <c r="AH697" i="9"/>
  <c r="AQ697" i="9"/>
  <c r="AR697" i="9"/>
  <c r="AC698" i="9"/>
  <c r="AH698" i="9"/>
  <c r="AQ698" i="9"/>
  <c r="AR698" i="9"/>
  <c r="AZ698" i="9" s="1"/>
  <c r="AC699" i="9"/>
  <c r="AH699" i="9"/>
  <c r="AQ699" i="9"/>
  <c r="AR699" i="9"/>
  <c r="AZ699" i="9" s="1"/>
  <c r="AC700" i="9"/>
  <c r="AH700" i="9"/>
  <c r="AQ700" i="9"/>
  <c r="AR700" i="9"/>
  <c r="AC701" i="9"/>
  <c r="AH701" i="9"/>
  <c r="AQ701" i="9"/>
  <c r="AR701" i="9"/>
  <c r="AZ701" i="9" s="1"/>
  <c r="AC702" i="9"/>
  <c r="AH702" i="9"/>
  <c r="AQ702" i="9"/>
  <c r="AR702" i="9"/>
  <c r="AC703" i="9"/>
  <c r="AH703" i="9"/>
  <c r="AQ703" i="9"/>
  <c r="AR703" i="9"/>
  <c r="AZ703" i="9" s="1"/>
  <c r="AC704" i="9"/>
  <c r="AH704" i="9"/>
  <c r="AQ704" i="9"/>
  <c r="AR704" i="9"/>
  <c r="AZ704" i="9" s="1"/>
  <c r="AC705" i="9"/>
  <c r="AH705" i="9"/>
  <c r="AQ705" i="9"/>
  <c r="AR705" i="9"/>
  <c r="AZ705" i="9" s="1"/>
  <c r="AC706" i="9"/>
  <c r="AH706" i="9"/>
  <c r="AQ706" i="9"/>
  <c r="AR706" i="9"/>
  <c r="AC707" i="9"/>
  <c r="AH707" i="9"/>
  <c r="AQ707" i="9"/>
  <c r="AR707" i="9"/>
  <c r="AZ707" i="9" s="1"/>
  <c r="AC708" i="9"/>
  <c r="AH708" i="9"/>
  <c r="AQ708" i="9"/>
  <c r="AR708" i="9"/>
  <c r="AZ708" i="9" s="1"/>
  <c r="AC709" i="9"/>
  <c r="AH709" i="9"/>
  <c r="AQ709" i="9"/>
  <c r="AR709" i="9"/>
  <c r="AC710" i="9"/>
  <c r="AH710" i="9"/>
  <c r="AQ710" i="9"/>
  <c r="AR710" i="9"/>
  <c r="AZ710" i="9" s="1"/>
  <c r="AC711" i="9"/>
  <c r="AH711" i="9"/>
  <c r="AQ711" i="9"/>
  <c r="AR711" i="9"/>
  <c r="AC712" i="9"/>
  <c r="AH712" i="9"/>
  <c r="AQ712" i="9"/>
  <c r="AR712" i="9"/>
  <c r="AZ712" i="9" s="1"/>
  <c r="AC713" i="9"/>
  <c r="AH713" i="9"/>
  <c r="AQ713" i="9"/>
  <c r="AR713" i="9"/>
  <c r="AZ713" i="9" s="1"/>
  <c r="AC714" i="9"/>
  <c r="AH714" i="9"/>
  <c r="AQ714" i="9"/>
  <c r="AR714" i="9"/>
  <c r="AZ714" i="9" s="1"/>
  <c r="AC715" i="9"/>
  <c r="AH715" i="9"/>
  <c r="AQ715" i="9"/>
  <c r="AR715" i="9"/>
  <c r="AC716" i="9"/>
  <c r="AH716" i="9"/>
  <c r="AQ716" i="9"/>
  <c r="AR716" i="9"/>
  <c r="AZ716" i="9" s="1"/>
  <c r="AC717" i="9"/>
  <c r="AH717" i="9"/>
  <c r="AQ717" i="9"/>
  <c r="AR717" i="9"/>
  <c r="AZ717" i="9" s="1"/>
  <c r="AC718" i="9"/>
  <c r="AH718" i="9"/>
  <c r="AQ718" i="9"/>
  <c r="AR718" i="9"/>
  <c r="AC719" i="9"/>
  <c r="AH719" i="9"/>
  <c r="AQ719" i="9"/>
  <c r="AR719" i="9"/>
  <c r="AZ719" i="9" s="1"/>
  <c r="AC720" i="9"/>
  <c r="AH720" i="9"/>
  <c r="AQ720" i="9"/>
  <c r="AR720" i="9"/>
  <c r="AC721" i="9"/>
  <c r="AH721" i="9"/>
  <c r="AQ721" i="9"/>
  <c r="AR721" i="9"/>
  <c r="AZ721" i="9" s="1"/>
  <c r="AC722" i="9"/>
  <c r="AH722" i="9"/>
  <c r="AQ722" i="9"/>
  <c r="AR722" i="9"/>
  <c r="AZ722" i="9" s="1"/>
  <c r="AC723" i="9"/>
  <c r="AH723" i="9"/>
  <c r="AQ723" i="9"/>
  <c r="AR723" i="9"/>
  <c r="AZ723" i="9" s="1"/>
  <c r="AC724" i="9"/>
  <c r="AH724" i="9"/>
  <c r="AQ724" i="9"/>
  <c r="AR724" i="9"/>
  <c r="AC725" i="9"/>
  <c r="AH725" i="9"/>
  <c r="AQ725" i="9"/>
  <c r="AR725" i="9"/>
  <c r="AZ725" i="9" s="1"/>
  <c r="AC726" i="9"/>
  <c r="AH726" i="9"/>
  <c r="AQ726" i="9"/>
  <c r="AR726" i="9"/>
  <c r="AZ726" i="9" s="1"/>
  <c r="AC727" i="9"/>
  <c r="AH727" i="9"/>
  <c r="AQ727" i="9"/>
  <c r="AR727" i="9"/>
  <c r="AZ727" i="9" s="1"/>
  <c r="AC728" i="9"/>
  <c r="AH728" i="9"/>
  <c r="AQ728" i="9"/>
  <c r="AR728" i="9"/>
  <c r="AY728" i="9" s="1"/>
  <c r="AC729" i="9"/>
  <c r="AH729" i="9"/>
  <c r="AQ729" i="9"/>
  <c r="AR729" i="9"/>
  <c r="AC730" i="9"/>
  <c r="AH730" i="9"/>
  <c r="AQ730" i="9"/>
  <c r="AR730" i="9"/>
  <c r="AZ730" i="9" s="1"/>
  <c r="AC731" i="9"/>
  <c r="AH731" i="9"/>
  <c r="AQ731" i="9"/>
  <c r="AR731" i="9"/>
  <c r="AY731" i="9" s="1"/>
  <c r="AC732" i="9"/>
  <c r="AH732" i="9"/>
  <c r="AQ732" i="9"/>
  <c r="AR732" i="9"/>
  <c r="AY732" i="9" s="1"/>
  <c r="AC733" i="9"/>
  <c r="AH733" i="9"/>
  <c r="AQ733" i="9"/>
  <c r="AR733" i="9"/>
  <c r="AZ733" i="9" s="1"/>
  <c r="AC734" i="9"/>
  <c r="AH734" i="9"/>
  <c r="AQ734" i="9"/>
  <c r="AR734" i="9"/>
  <c r="AZ734" i="9" s="1"/>
  <c r="AC735" i="9"/>
  <c r="AH735" i="9"/>
  <c r="AQ735" i="9"/>
  <c r="AR735" i="9"/>
  <c r="AZ735" i="9" s="1"/>
  <c r="AC736" i="9"/>
  <c r="AH736" i="9"/>
  <c r="AQ736" i="9"/>
  <c r="AR736" i="9"/>
  <c r="AC737" i="9"/>
  <c r="AH737" i="9"/>
  <c r="AQ737" i="9"/>
  <c r="AR737" i="9"/>
  <c r="AZ737" i="9" s="1"/>
  <c r="AC738" i="9"/>
  <c r="AH738" i="9"/>
  <c r="AQ738" i="9"/>
  <c r="AR738" i="9"/>
  <c r="AY738" i="9" s="1"/>
  <c r="AC739" i="9"/>
  <c r="AH739" i="9"/>
  <c r="AQ739" i="9"/>
  <c r="AR739" i="9"/>
  <c r="AC740" i="9"/>
  <c r="AH740" i="9"/>
  <c r="AQ740" i="9"/>
  <c r="AR740" i="9"/>
  <c r="AY740" i="9" s="1"/>
  <c r="AC741" i="9"/>
  <c r="AH741" i="9"/>
  <c r="AQ741" i="9"/>
  <c r="AR741" i="9"/>
  <c r="AZ741" i="9" s="1"/>
  <c r="AC742" i="9"/>
  <c r="AH742" i="9"/>
  <c r="AQ742" i="9"/>
  <c r="AR742" i="9"/>
  <c r="AC743" i="9"/>
  <c r="AH743" i="9"/>
  <c r="AQ743" i="9"/>
  <c r="AR743" i="9"/>
  <c r="AC744" i="9"/>
  <c r="AH744" i="9"/>
  <c r="AQ744" i="9"/>
  <c r="AR744" i="9"/>
  <c r="AZ744" i="9" s="1"/>
  <c r="AC745" i="9"/>
  <c r="AH745" i="9"/>
  <c r="AQ745" i="9"/>
  <c r="AR745" i="9"/>
  <c r="AZ745" i="9" s="1"/>
  <c r="AC746" i="9"/>
  <c r="AH746" i="9"/>
  <c r="AQ746" i="9"/>
  <c r="AR746" i="9"/>
  <c r="AY746" i="9" s="1"/>
  <c r="AC747" i="9"/>
  <c r="AH747" i="9"/>
  <c r="AQ747" i="9"/>
  <c r="AR747" i="9"/>
  <c r="AC748" i="9"/>
  <c r="AH748" i="9"/>
  <c r="AQ748" i="9"/>
  <c r="AR748" i="9"/>
  <c r="AZ748" i="9" s="1"/>
  <c r="AC749" i="9"/>
  <c r="AH749" i="9"/>
  <c r="AQ749" i="9"/>
  <c r="AR749" i="9"/>
  <c r="AZ749" i="9" s="1"/>
  <c r="AC750" i="9"/>
  <c r="AH750" i="9"/>
  <c r="AQ750" i="9"/>
  <c r="AR750" i="9"/>
  <c r="AZ750" i="9" s="1"/>
  <c r="AC751" i="9"/>
  <c r="AH751" i="9"/>
  <c r="AQ751" i="9"/>
  <c r="AR751" i="9"/>
  <c r="AZ751" i="9" s="1"/>
  <c r="AC752" i="9"/>
  <c r="AH752" i="9"/>
  <c r="AQ752" i="9"/>
  <c r="AR752" i="9"/>
  <c r="AC753" i="9"/>
  <c r="AH753" i="9"/>
  <c r="AQ753" i="9"/>
  <c r="AR753" i="9"/>
  <c r="AZ753" i="9" s="1"/>
  <c r="AC754" i="9"/>
  <c r="AH754" i="9"/>
  <c r="AQ754" i="9"/>
  <c r="AR754" i="9"/>
  <c r="AZ754" i="9" s="1"/>
  <c r="AC755" i="9"/>
  <c r="AH755" i="9"/>
  <c r="AQ755" i="9"/>
  <c r="AR755" i="9"/>
  <c r="AY755" i="9" s="1"/>
  <c r="AC756" i="9"/>
  <c r="AH756" i="9"/>
  <c r="AQ756" i="9"/>
  <c r="AR756" i="9"/>
  <c r="AC757" i="9"/>
  <c r="AH757" i="9"/>
  <c r="AQ757" i="9"/>
  <c r="AR757" i="9"/>
  <c r="AZ757" i="9" s="1"/>
  <c r="AC758" i="9"/>
  <c r="AH758" i="9"/>
  <c r="AQ758" i="9"/>
  <c r="AR758" i="9"/>
  <c r="AC759" i="9"/>
  <c r="AH759" i="9"/>
  <c r="AQ759" i="9"/>
  <c r="AR759" i="9"/>
  <c r="AZ759" i="9" s="1"/>
  <c r="AC760" i="9"/>
  <c r="AH760" i="9"/>
  <c r="AQ760" i="9"/>
  <c r="AR760" i="9"/>
  <c r="AZ760" i="9" s="1"/>
  <c r="AC761" i="9"/>
  <c r="AH761" i="9"/>
  <c r="AQ761" i="9"/>
  <c r="AR761" i="9"/>
  <c r="AC762" i="9"/>
  <c r="AH762" i="9"/>
  <c r="AQ762" i="9"/>
  <c r="AR762" i="9"/>
  <c r="AZ762" i="9" s="1"/>
  <c r="AC763" i="9"/>
  <c r="AH763" i="9"/>
  <c r="AQ763" i="9"/>
  <c r="AR763" i="9"/>
  <c r="AZ763" i="9" s="1"/>
  <c r="AC764" i="9"/>
  <c r="AH764" i="9"/>
  <c r="AQ764" i="9"/>
  <c r="AR764" i="9"/>
  <c r="AY764" i="9" s="1"/>
  <c r="AC765" i="9"/>
  <c r="AH765" i="9"/>
  <c r="AQ765" i="9"/>
  <c r="AR765" i="9"/>
  <c r="AC766" i="9"/>
  <c r="AH766" i="9"/>
  <c r="AQ766" i="9"/>
  <c r="AR766" i="9"/>
  <c r="AZ766" i="9" s="1"/>
  <c r="AC767" i="9"/>
  <c r="AH767" i="9"/>
  <c r="AQ767" i="9"/>
  <c r="AR767" i="9"/>
  <c r="AC768" i="9"/>
  <c r="AH768" i="9"/>
  <c r="AQ768" i="9"/>
  <c r="AR768" i="9"/>
  <c r="AZ768" i="9" s="1"/>
  <c r="AC769" i="9"/>
  <c r="AH769" i="9"/>
  <c r="AQ769" i="9"/>
  <c r="AR769" i="9"/>
  <c r="AZ769" i="9" s="1"/>
  <c r="AC770" i="9"/>
  <c r="AH770" i="9"/>
  <c r="AQ770" i="9"/>
  <c r="AR770" i="9"/>
  <c r="AC771" i="9"/>
  <c r="AH771" i="9"/>
  <c r="AQ771" i="9"/>
  <c r="AR771" i="9"/>
  <c r="AZ771" i="9" s="1"/>
  <c r="AC772" i="9"/>
  <c r="AH772" i="9"/>
  <c r="AQ772" i="9"/>
  <c r="AR772" i="9"/>
  <c r="AZ772" i="9" s="1"/>
  <c r="AC773" i="9"/>
  <c r="AH773" i="9"/>
  <c r="AQ773" i="9"/>
  <c r="AR773" i="9"/>
  <c r="AY773" i="9" s="1"/>
  <c r="AC774" i="9"/>
  <c r="AH774" i="9"/>
  <c r="AQ774" i="9"/>
  <c r="AR774" i="9"/>
  <c r="AC775" i="9"/>
  <c r="AH775" i="9"/>
  <c r="AQ775" i="9"/>
  <c r="AR775" i="9"/>
  <c r="AZ775" i="9" s="1"/>
  <c r="AC776" i="9"/>
  <c r="AH776" i="9"/>
  <c r="AQ776" i="9"/>
  <c r="AR776" i="9"/>
  <c r="AZ776" i="9" s="1"/>
  <c r="AC777" i="9"/>
  <c r="AH777" i="9"/>
  <c r="AQ777" i="9"/>
  <c r="AR777" i="9"/>
  <c r="AZ777" i="9" s="1"/>
  <c r="AC778" i="9"/>
  <c r="AH778" i="9"/>
  <c r="AQ778" i="9"/>
  <c r="AR778" i="9"/>
  <c r="AC779" i="9"/>
  <c r="AH779" i="9"/>
  <c r="AQ779" i="9"/>
  <c r="AR779" i="9"/>
  <c r="AY779" i="9" s="1"/>
  <c r="AC780" i="9"/>
  <c r="AH780" i="9"/>
  <c r="AQ780" i="9"/>
  <c r="AR780" i="9"/>
  <c r="AZ780" i="9" s="1"/>
  <c r="AC781" i="9"/>
  <c r="AH781" i="9"/>
  <c r="AQ781" i="9"/>
  <c r="AR781" i="9"/>
  <c r="AC782" i="9"/>
  <c r="AH782" i="9"/>
  <c r="AQ782" i="9"/>
  <c r="AR782" i="9"/>
  <c r="AY782" i="9" s="1"/>
  <c r="AC783" i="9"/>
  <c r="AH783" i="9"/>
  <c r="AQ783" i="9"/>
  <c r="AR783" i="9"/>
  <c r="AZ783" i="9" s="1"/>
  <c r="AC784" i="9"/>
  <c r="AH784" i="9"/>
  <c r="AQ784" i="9"/>
  <c r="AR784" i="9"/>
  <c r="AC785" i="9"/>
  <c r="AH785" i="9"/>
  <c r="AQ785" i="9"/>
  <c r="AR785" i="9"/>
  <c r="AZ785" i="9" s="1"/>
  <c r="AC786" i="9"/>
  <c r="AH786" i="9"/>
  <c r="AQ786" i="9"/>
  <c r="AR786" i="9"/>
  <c r="AZ786" i="9" s="1"/>
  <c r="AC787" i="9"/>
  <c r="AH787" i="9"/>
  <c r="AQ787" i="9"/>
  <c r="AR787" i="9"/>
  <c r="AZ787" i="9" s="1"/>
  <c r="AC788" i="9"/>
  <c r="AH788" i="9"/>
  <c r="AQ788" i="9"/>
  <c r="AR788" i="9"/>
  <c r="AC789" i="9"/>
  <c r="AH789" i="9"/>
  <c r="AQ789" i="9"/>
  <c r="AR789" i="9"/>
  <c r="AY789" i="9" s="1"/>
  <c r="AC790" i="9"/>
  <c r="AH790" i="9"/>
  <c r="AQ790" i="9"/>
  <c r="AR790" i="9"/>
  <c r="AZ790" i="9" s="1"/>
  <c r="AC791" i="9"/>
  <c r="AH791" i="9"/>
  <c r="AQ791" i="9"/>
  <c r="AR791" i="9"/>
  <c r="AY791" i="9" s="1"/>
  <c r="AC792" i="9"/>
  <c r="AH792" i="9"/>
  <c r="AQ792" i="9"/>
  <c r="AR792" i="9"/>
  <c r="AZ792" i="9" s="1"/>
  <c r="AC793" i="9"/>
  <c r="AH793" i="9"/>
  <c r="AQ793" i="9"/>
  <c r="AR793" i="9"/>
  <c r="AC794" i="9"/>
  <c r="AH794" i="9"/>
  <c r="AQ794" i="9"/>
  <c r="AR794" i="9"/>
  <c r="AY794" i="9" s="1"/>
  <c r="AC795" i="9"/>
  <c r="AH795" i="9"/>
  <c r="AQ795" i="9"/>
  <c r="AR795" i="9"/>
  <c r="AZ795" i="9" s="1"/>
  <c r="AC796" i="9"/>
  <c r="AH796" i="9"/>
  <c r="AQ796" i="9"/>
  <c r="AR796" i="9"/>
  <c r="AZ796" i="9" s="1"/>
  <c r="AC797" i="9"/>
  <c r="AH797" i="9"/>
  <c r="AQ797" i="9"/>
  <c r="AR797" i="9"/>
  <c r="AY797" i="9" s="1"/>
  <c r="AC798" i="9"/>
  <c r="AH798" i="9"/>
  <c r="AQ798" i="9"/>
  <c r="AR798" i="9"/>
  <c r="AZ798" i="9" s="1"/>
  <c r="AC799" i="9"/>
  <c r="AH799" i="9"/>
  <c r="AQ799" i="9"/>
  <c r="AR799" i="9"/>
  <c r="AZ799" i="9" s="1"/>
  <c r="AC800" i="9"/>
  <c r="AH800" i="9"/>
  <c r="AQ800" i="9"/>
  <c r="AR800" i="9"/>
  <c r="AZ800" i="9" s="1"/>
  <c r="AC801" i="9"/>
  <c r="AH801" i="9"/>
  <c r="AQ801" i="9"/>
  <c r="AR801" i="9"/>
  <c r="AC802" i="9"/>
  <c r="AH802" i="9"/>
  <c r="AQ802" i="9"/>
  <c r="AR802" i="9"/>
  <c r="AZ802" i="9" s="1"/>
  <c r="AC803" i="9"/>
  <c r="AH803" i="9"/>
  <c r="AQ803" i="9"/>
  <c r="AR803" i="9"/>
  <c r="AZ803" i="9" s="1"/>
  <c r="AC804" i="9"/>
  <c r="AH804" i="9"/>
  <c r="AQ804" i="9"/>
  <c r="AR804" i="9"/>
  <c r="AZ804" i="9" s="1"/>
  <c r="AC805" i="9"/>
  <c r="AH805" i="9"/>
  <c r="AQ805" i="9"/>
  <c r="AR805" i="9"/>
  <c r="AC806" i="9"/>
  <c r="AH806" i="9"/>
  <c r="AQ806" i="9"/>
  <c r="AR806" i="9"/>
  <c r="AY806" i="9" s="1"/>
  <c r="AC807" i="9"/>
  <c r="AH807" i="9"/>
  <c r="AQ807" i="9"/>
  <c r="AR807" i="9"/>
  <c r="AC808" i="9"/>
  <c r="AH808" i="9"/>
  <c r="AQ808" i="9"/>
  <c r="AR808" i="9"/>
  <c r="AZ808" i="9" s="1"/>
  <c r="AC809" i="9"/>
  <c r="AH809" i="9"/>
  <c r="AQ809" i="9"/>
  <c r="AR809" i="9"/>
  <c r="AZ809" i="9" s="1"/>
  <c r="AC810" i="9"/>
  <c r="AH810" i="9"/>
  <c r="AQ810" i="9"/>
  <c r="AR810" i="9"/>
  <c r="AZ810" i="9" s="1"/>
  <c r="AC811" i="9"/>
  <c r="AH811" i="9"/>
  <c r="AQ811" i="9"/>
  <c r="AR811" i="9"/>
  <c r="AZ811" i="9" s="1"/>
  <c r="AC812" i="9"/>
  <c r="AH812" i="9"/>
  <c r="AQ812" i="9"/>
  <c r="AR812" i="9"/>
  <c r="AC813" i="9"/>
  <c r="AH813" i="9"/>
  <c r="AQ813" i="9"/>
  <c r="AR813" i="9"/>
  <c r="AY813" i="9" s="1"/>
  <c r="AC814" i="9"/>
  <c r="AH814" i="9"/>
  <c r="AQ814" i="9"/>
  <c r="AR814" i="9"/>
  <c r="AZ814" i="9" s="1"/>
  <c r="AC815" i="9"/>
  <c r="AH815" i="9"/>
  <c r="AQ815" i="9"/>
  <c r="AR815" i="9"/>
  <c r="AY815" i="9" s="1"/>
  <c r="AC816" i="9"/>
  <c r="AH816" i="9"/>
  <c r="AQ816" i="9"/>
  <c r="AR816" i="9"/>
  <c r="AZ816" i="9" s="1"/>
  <c r="AC817" i="9"/>
  <c r="AH817" i="9"/>
  <c r="AQ817" i="9"/>
  <c r="AR817" i="9"/>
  <c r="AZ817" i="9" s="1"/>
  <c r="AC818" i="9"/>
  <c r="AH818" i="9"/>
  <c r="AQ818" i="9"/>
  <c r="AR818" i="9"/>
  <c r="AY818" i="9" s="1"/>
  <c r="AC819" i="9"/>
  <c r="AH819" i="9"/>
  <c r="AQ819" i="9"/>
  <c r="AR819" i="9"/>
  <c r="AC820" i="9"/>
  <c r="AH820" i="9"/>
  <c r="AQ820" i="9"/>
  <c r="AR820" i="9"/>
  <c r="AZ820" i="9" s="1"/>
  <c r="AC821" i="9"/>
  <c r="AH821" i="9"/>
  <c r="AQ821" i="9"/>
  <c r="AR821" i="9"/>
  <c r="AZ821" i="9" s="1"/>
  <c r="AC822" i="9"/>
  <c r="AH822" i="9"/>
  <c r="AQ822" i="9"/>
  <c r="AR822" i="9"/>
  <c r="AY822" i="9" s="1"/>
  <c r="AC823" i="9"/>
  <c r="AH823" i="9"/>
  <c r="AQ823" i="9"/>
  <c r="AR823" i="9"/>
  <c r="AZ823" i="9" s="1"/>
  <c r="AC824" i="9"/>
  <c r="AH824" i="9"/>
  <c r="AQ824" i="9"/>
  <c r="AR824" i="9"/>
  <c r="AY824" i="9" s="1"/>
  <c r="AC825" i="9"/>
  <c r="AH825" i="9"/>
  <c r="AQ825" i="9"/>
  <c r="AR825" i="9"/>
  <c r="AZ825" i="9" s="1"/>
  <c r="AC826" i="9"/>
  <c r="AH826" i="9"/>
  <c r="AQ826" i="9"/>
  <c r="AR826" i="9"/>
  <c r="AZ826" i="9" s="1"/>
  <c r="AC827" i="9"/>
  <c r="AH827" i="9"/>
  <c r="AQ827" i="9"/>
  <c r="AR827" i="9"/>
  <c r="AC828" i="9"/>
  <c r="AH828" i="9"/>
  <c r="AQ828" i="9"/>
  <c r="AR828" i="9"/>
  <c r="AY828" i="9" s="1"/>
  <c r="AC829" i="9"/>
  <c r="AH829" i="9"/>
  <c r="AQ829" i="9"/>
  <c r="AR829" i="9"/>
  <c r="AZ829" i="9" s="1"/>
  <c r="AC830" i="9"/>
  <c r="AH830" i="9"/>
  <c r="AQ830" i="9"/>
  <c r="AR830" i="9"/>
  <c r="AY830" i="9" s="1"/>
  <c r="AC831" i="9"/>
  <c r="AH831" i="9"/>
  <c r="AQ831" i="9"/>
  <c r="AR831" i="9"/>
  <c r="AZ831" i="9" s="1"/>
  <c r="AC832" i="9"/>
  <c r="AH832" i="9"/>
  <c r="AQ832" i="9"/>
  <c r="AR832" i="9"/>
  <c r="AZ832" i="9" s="1"/>
  <c r="AC833" i="9"/>
  <c r="AH833" i="9"/>
  <c r="AQ833" i="9"/>
  <c r="AR833" i="9"/>
  <c r="AZ833" i="9" s="1"/>
  <c r="AC834" i="9"/>
  <c r="AH834" i="9"/>
  <c r="AQ834" i="9"/>
  <c r="AR834" i="9"/>
  <c r="AZ834" i="9" s="1"/>
  <c r="AC835" i="9"/>
  <c r="AH835" i="9"/>
  <c r="AQ835" i="9"/>
  <c r="AR835" i="9"/>
  <c r="AZ835" i="9" s="1"/>
  <c r="AC836" i="9"/>
  <c r="AH836" i="9"/>
  <c r="AQ836" i="9"/>
  <c r="AR836" i="9"/>
  <c r="AY836" i="9" s="1"/>
  <c r="AC837" i="9"/>
  <c r="AH837" i="9"/>
  <c r="AQ837" i="9"/>
  <c r="AR837" i="9"/>
  <c r="AC838" i="9"/>
  <c r="AH838" i="9"/>
  <c r="AQ838" i="9"/>
  <c r="AR838" i="9"/>
  <c r="AZ838" i="9" s="1"/>
  <c r="AC839" i="9"/>
  <c r="AH839" i="9"/>
  <c r="AQ839" i="9"/>
  <c r="AR839" i="9"/>
  <c r="AZ839" i="9" s="1"/>
  <c r="AC840" i="9"/>
  <c r="AH840" i="9"/>
  <c r="AQ840" i="9"/>
  <c r="AR840" i="9"/>
  <c r="AZ840" i="9" s="1"/>
  <c r="AC841" i="9"/>
  <c r="AH841" i="9"/>
  <c r="AQ841" i="9"/>
  <c r="AR841" i="9"/>
  <c r="AZ841" i="9" s="1"/>
  <c r="AC842" i="9"/>
  <c r="AH842" i="9"/>
  <c r="AQ842" i="9"/>
  <c r="AR842" i="9"/>
  <c r="AC843" i="9"/>
  <c r="AH843" i="9"/>
  <c r="AQ843" i="9"/>
  <c r="AR843" i="9"/>
  <c r="AY843" i="9" s="1"/>
  <c r="AC844" i="9"/>
  <c r="AH844" i="9"/>
  <c r="AQ844" i="9"/>
  <c r="AR844" i="9"/>
  <c r="AZ844" i="9" s="1"/>
  <c r="AC845" i="9"/>
  <c r="AH845" i="9"/>
  <c r="AQ845" i="9"/>
  <c r="AR845" i="9"/>
  <c r="AZ845" i="9" s="1"/>
  <c r="AC846" i="9"/>
  <c r="AH846" i="9"/>
  <c r="AQ846" i="9"/>
  <c r="AR846" i="9"/>
  <c r="AZ846" i="9" s="1"/>
  <c r="AC847" i="9"/>
  <c r="AH847" i="9"/>
  <c r="AQ847" i="9"/>
  <c r="AR847" i="9"/>
  <c r="AZ847" i="9" s="1"/>
  <c r="AC848" i="9"/>
  <c r="AH848" i="9"/>
  <c r="AQ848" i="9"/>
  <c r="AR848" i="9"/>
  <c r="AZ848" i="9" s="1"/>
  <c r="AC849" i="9"/>
  <c r="AH849" i="9"/>
  <c r="AQ849" i="9"/>
  <c r="AR849" i="9"/>
  <c r="AZ849" i="9" s="1"/>
  <c r="AC850" i="9"/>
  <c r="AH850" i="9"/>
  <c r="AQ850" i="9"/>
  <c r="AR850" i="9"/>
  <c r="AZ850" i="9" s="1"/>
  <c r="AC851" i="9"/>
  <c r="AH851" i="9"/>
  <c r="AQ851" i="9"/>
  <c r="AR851" i="9"/>
  <c r="AY851" i="9" s="1"/>
  <c r="AC852" i="9"/>
  <c r="AH852" i="9"/>
  <c r="AQ852" i="9"/>
  <c r="AR852" i="9"/>
  <c r="AC853" i="9"/>
  <c r="AH853" i="9"/>
  <c r="AQ853" i="9"/>
  <c r="AR853" i="9"/>
  <c r="AZ853" i="9" s="1"/>
  <c r="AC854" i="9"/>
  <c r="AH854" i="9"/>
  <c r="AQ854" i="9"/>
  <c r="AR854" i="9"/>
  <c r="AZ854" i="9" s="1"/>
  <c r="AC855" i="9"/>
  <c r="AH855" i="9"/>
  <c r="AQ855" i="9"/>
  <c r="AR855" i="9"/>
  <c r="AZ855" i="9" s="1"/>
  <c r="AC856" i="9"/>
  <c r="AH856" i="9"/>
  <c r="AQ856" i="9"/>
  <c r="AR856" i="9"/>
  <c r="AZ856" i="9" s="1"/>
  <c r="AC857" i="9"/>
  <c r="AH857" i="9"/>
  <c r="AQ857" i="9"/>
  <c r="AR857" i="9"/>
  <c r="AZ857" i="9" s="1"/>
  <c r="AC858" i="9"/>
  <c r="AH858" i="9"/>
  <c r="AQ858" i="9"/>
  <c r="AR858" i="9"/>
  <c r="AZ858" i="9" s="1"/>
  <c r="AC859" i="9"/>
  <c r="AH859" i="9"/>
  <c r="AQ859" i="9"/>
  <c r="AR859" i="9"/>
  <c r="AC860" i="9"/>
  <c r="AH860" i="9"/>
  <c r="AQ860" i="9"/>
  <c r="AR860" i="9"/>
  <c r="AY860" i="9" s="1"/>
  <c r="AC861" i="9"/>
  <c r="AH861" i="9"/>
  <c r="AQ861" i="9"/>
  <c r="AR861" i="9"/>
  <c r="AZ861" i="9" s="1"/>
  <c r="AC862" i="9"/>
  <c r="AH862" i="9"/>
  <c r="AQ862" i="9"/>
  <c r="AR862" i="9"/>
  <c r="AZ862" i="9" s="1"/>
  <c r="AC863" i="9"/>
  <c r="AH863" i="9"/>
  <c r="AQ863" i="9"/>
  <c r="AR863" i="9"/>
  <c r="AY863" i="9" s="1"/>
  <c r="AC864" i="9"/>
  <c r="AH864" i="9"/>
  <c r="AQ864" i="9"/>
  <c r="AR864" i="9"/>
  <c r="AZ864" i="9" s="1"/>
  <c r="AC865" i="9"/>
  <c r="AH865" i="9"/>
  <c r="AQ865" i="9"/>
  <c r="AR865" i="9"/>
  <c r="AZ865" i="9" s="1"/>
  <c r="AC866" i="9"/>
  <c r="AH866" i="9"/>
  <c r="AQ866" i="9"/>
  <c r="AR866" i="9"/>
  <c r="AC867" i="9"/>
  <c r="AH867" i="9"/>
  <c r="AQ867" i="9"/>
  <c r="AR867" i="9"/>
  <c r="AY867" i="9" s="1"/>
  <c r="AC868" i="9"/>
  <c r="AH868" i="9"/>
  <c r="AQ868" i="9"/>
  <c r="AR868" i="9"/>
  <c r="AZ868" i="9" s="1"/>
  <c r="AC869" i="9"/>
  <c r="AH869" i="9"/>
  <c r="AQ869" i="9"/>
  <c r="AR869" i="9"/>
  <c r="AY869" i="9" s="1"/>
  <c r="AC870" i="9"/>
  <c r="AH870" i="9"/>
  <c r="AQ870" i="9"/>
  <c r="AR870" i="9"/>
  <c r="AZ870" i="9" s="1"/>
  <c r="AC871" i="9"/>
  <c r="AH871" i="9"/>
  <c r="AQ871" i="9"/>
  <c r="AR871" i="9"/>
  <c r="AZ871" i="9" s="1"/>
  <c r="AC872" i="9"/>
  <c r="AH872" i="9"/>
  <c r="AQ872" i="9"/>
  <c r="AR872" i="9"/>
  <c r="AY872" i="9" s="1"/>
  <c r="AC873" i="9"/>
  <c r="AH873" i="9"/>
  <c r="AQ873" i="9"/>
  <c r="AR873" i="9"/>
  <c r="AC874" i="9"/>
  <c r="AH874" i="9"/>
  <c r="AQ874" i="9"/>
  <c r="AR874" i="9"/>
  <c r="AZ874" i="9" s="1"/>
  <c r="AC875" i="9"/>
  <c r="AH875" i="9"/>
  <c r="AQ875" i="9"/>
  <c r="AR875" i="9"/>
  <c r="AZ875" i="9" s="1"/>
  <c r="AC876" i="9"/>
  <c r="AH876" i="9"/>
  <c r="AQ876" i="9"/>
  <c r="AR876" i="9"/>
  <c r="AZ876" i="9" s="1"/>
  <c r="AC877" i="9"/>
  <c r="AH877" i="9"/>
  <c r="AQ877" i="9"/>
  <c r="AR877" i="9"/>
  <c r="AZ877" i="9" s="1"/>
  <c r="AC878" i="9"/>
  <c r="AH878" i="9"/>
  <c r="AQ878" i="9"/>
  <c r="AR878" i="9"/>
  <c r="AZ878" i="9" s="1"/>
  <c r="AC879" i="9"/>
  <c r="AH879" i="9"/>
  <c r="AQ879" i="9"/>
  <c r="AR879" i="9"/>
  <c r="AZ879" i="9" s="1"/>
  <c r="AC880" i="9"/>
  <c r="AH880" i="9"/>
  <c r="AQ880" i="9"/>
  <c r="AR880" i="9"/>
  <c r="AZ880" i="9" s="1"/>
  <c r="AC881" i="9"/>
  <c r="AH881" i="9"/>
  <c r="AQ881" i="9"/>
  <c r="AR881" i="9"/>
  <c r="AC882" i="9"/>
  <c r="AH882" i="9"/>
  <c r="AQ882" i="9"/>
  <c r="AR882" i="9"/>
  <c r="AY882" i="9" s="1"/>
  <c r="AC883" i="9"/>
  <c r="AH883" i="9"/>
  <c r="AQ883" i="9"/>
  <c r="AR883" i="9"/>
  <c r="AZ883" i="9" s="1"/>
  <c r="AC884" i="9"/>
  <c r="AH884" i="9"/>
  <c r="AQ884" i="9"/>
  <c r="AR884" i="9"/>
  <c r="AZ884" i="9" s="1"/>
  <c r="AC885" i="9"/>
  <c r="AH885" i="9"/>
  <c r="AQ885" i="9"/>
  <c r="AR885" i="9"/>
  <c r="AZ885" i="9" s="1"/>
  <c r="AC886" i="9"/>
  <c r="AH886" i="9"/>
  <c r="AQ886" i="9"/>
  <c r="AR886" i="9"/>
  <c r="AZ886" i="9" s="1"/>
  <c r="AC887" i="9"/>
  <c r="AH887" i="9"/>
  <c r="AQ887" i="9"/>
  <c r="AR887" i="9"/>
  <c r="AY887" i="9" s="1"/>
  <c r="AC888" i="9"/>
  <c r="AH888" i="9"/>
  <c r="AQ888" i="9"/>
  <c r="AR888" i="9"/>
  <c r="AC889" i="9"/>
  <c r="AH889" i="9"/>
  <c r="AQ889" i="9"/>
  <c r="AR889" i="9"/>
  <c r="AZ889" i="9" s="1"/>
  <c r="AC890" i="9"/>
  <c r="AH890" i="9"/>
  <c r="AQ890" i="9"/>
  <c r="AR890" i="9"/>
  <c r="AZ890" i="9" s="1"/>
  <c r="AC891" i="9"/>
  <c r="AH891" i="9"/>
  <c r="AQ891" i="9"/>
  <c r="AR891" i="9"/>
  <c r="AY891" i="9" s="1"/>
  <c r="AC892" i="9"/>
  <c r="AH892" i="9"/>
  <c r="AQ892" i="9"/>
  <c r="AR892" i="9"/>
  <c r="AZ892" i="9" s="1"/>
  <c r="AC893" i="9"/>
  <c r="AH893" i="9"/>
  <c r="AQ893" i="9"/>
  <c r="AR893" i="9"/>
  <c r="AY893" i="9" s="1"/>
  <c r="AC894" i="9"/>
  <c r="AH894" i="9"/>
  <c r="AQ894" i="9"/>
  <c r="AR894" i="9"/>
  <c r="AY894" i="9" s="1"/>
  <c r="AC895" i="9"/>
  <c r="AH895" i="9"/>
  <c r="AQ895" i="9"/>
  <c r="AR895" i="9"/>
  <c r="AZ895" i="9" s="1"/>
  <c r="AC896" i="9"/>
  <c r="AH896" i="9"/>
  <c r="AQ896" i="9"/>
  <c r="AR896" i="9"/>
  <c r="AC897" i="9"/>
  <c r="AH897" i="9"/>
  <c r="AQ897" i="9"/>
  <c r="AR897" i="9"/>
  <c r="AZ897" i="9" s="1"/>
  <c r="AC898" i="9"/>
  <c r="AH898" i="9"/>
  <c r="AQ898" i="9"/>
  <c r="AR898" i="9"/>
  <c r="AZ898" i="9" s="1"/>
  <c r="AC899" i="9"/>
  <c r="AH899" i="9"/>
  <c r="AQ899" i="9"/>
  <c r="AR899" i="9"/>
  <c r="AY899" i="9" s="1"/>
  <c r="AC900" i="9"/>
  <c r="AH900" i="9"/>
  <c r="AQ900" i="9"/>
  <c r="AR900" i="9"/>
  <c r="AZ900" i="9" s="1"/>
  <c r="AC901" i="9"/>
  <c r="AH901" i="9"/>
  <c r="AQ901" i="9"/>
  <c r="AR901" i="9"/>
  <c r="AZ901" i="9" s="1"/>
  <c r="AC902" i="9"/>
  <c r="AH902" i="9"/>
  <c r="AQ902" i="9"/>
  <c r="AR902" i="9"/>
  <c r="AY902" i="9" s="1"/>
  <c r="AC903" i="9"/>
  <c r="AH903" i="9"/>
  <c r="AQ903" i="9"/>
  <c r="AR903" i="9"/>
  <c r="AC904" i="9"/>
  <c r="AH904" i="9"/>
  <c r="AQ904" i="9"/>
  <c r="AR904" i="9"/>
  <c r="AZ904" i="9" s="1"/>
  <c r="AC905" i="9"/>
  <c r="AH905" i="9"/>
  <c r="AQ905" i="9"/>
  <c r="AR905" i="9"/>
  <c r="AZ905" i="9" s="1"/>
  <c r="AC906" i="9"/>
  <c r="AH906" i="9"/>
  <c r="AQ906" i="9"/>
  <c r="AR906" i="9"/>
  <c r="AY906" i="9" s="1"/>
  <c r="AC907" i="9"/>
  <c r="AH907" i="9"/>
  <c r="AQ907" i="9"/>
  <c r="AR907" i="9"/>
  <c r="AZ907" i="9" s="1"/>
  <c r="AC908" i="9"/>
  <c r="AH908" i="9"/>
  <c r="AQ908" i="9"/>
  <c r="AR908" i="9"/>
  <c r="AY908" i="9" s="1"/>
  <c r="AC909" i="9"/>
  <c r="AH909" i="9"/>
  <c r="AQ909" i="9"/>
  <c r="AR909" i="9"/>
  <c r="AZ909" i="9" s="1"/>
  <c r="AC910" i="9"/>
  <c r="AH910" i="9"/>
  <c r="AQ910" i="9"/>
  <c r="AR910" i="9"/>
  <c r="AZ910" i="9" s="1"/>
  <c r="AC911" i="9"/>
  <c r="AH911" i="9"/>
  <c r="AQ911" i="9"/>
  <c r="AR911" i="9"/>
  <c r="AC912" i="9"/>
  <c r="AH912" i="9"/>
  <c r="AQ912" i="9"/>
  <c r="AR912" i="9"/>
  <c r="AZ912" i="9" s="1"/>
  <c r="AC913" i="9"/>
  <c r="AH913" i="9"/>
  <c r="AQ913" i="9"/>
  <c r="AR913" i="9"/>
  <c r="AZ913" i="9" s="1"/>
  <c r="AC914" i="9"/>
  <c r="AH914" i="9"/>
  <c r="AQ914" i="9"/>
  <c r="AR914" i="9"/>
  <c r="AY914" i="9" s="1"/>
  <c r="AC915" i="9"/>
  <c r="AH915" i="9"/>
  <c r="AQ915" i="9"/>
  <c r="AR915" i="9"/>
  <c r="AZ915" i="9" s="1"/>
  <c r="AC916" i="9"/>
  <c r="AH916" i="9"/>
  <c r="AQ916" i="9"/>
  <c r="AR916" i="9"/>
  <c r="AZ916" i="9" s="1"/>
  <c r="AC917" i="9"/>
  <c r="AH917" i="9"/>
  <c r="AQ917" i="9"/>
  <c r="AR917" i="9"/>
  <c r="AY917" i="9" s="1"/>
  <c r="AC918" i="9"/>
  <c r="AH918" i="9"/>
  <c r="AQ918" i="9"/>
  <c r="AR918" i="9"/>
  <c r="AZ918" i="9" s="1"/>
  <c r="AC919" i="9"/>
  <c r="AH919" i="9"/>
  <c r="AQ919" i="9"/>
  <c r="AR919" i="9"/>
  <c r="AZ919" i="9" s="1"/>
  <c r="AC920" i="9"/>
  <c r="AH920" i="9"/>
  <c r="AQ920" i="9"/>
  <c r="AR920" i="9"/>
  <c r="AY920" i="9" s="1"/>
  <c r="AC921" i="9"/>
  <c r="AH921" i="9"/>
  <c r="AQ921" i="9"/>
  <c r="AR921" i="9"/>
  <c r="AZ921" i="9" s="1"/>
  <c r="AC922" i="9"/>
  <c r="AH922" i="9"/>
  <c r="AQ922" i="9"/>
  <c r="AR922" i="9"/>
  <c r="AC923" i="9"/>
  <c r="AH923" i="9"/>
  <c r="AQ923" i="9"/>
  <c r="AR923" i="9"/>
  <c r="AY923" i="9" s="1"/>
  <c r="AC924" i="9"/>
  <c r="AH924" i="9"/>
  <c r="AQ924" i="9"/>
  <c r="AR924" i="9"/>
  <c r="AZ924" i="9" s="1"/>
  <c r="AC925" i="9"/>
  <c r="AH925" i="9"/>
  <c r="AQ925" i="9"/>
  <c r="AR925" i="9"/>
  <c r="AZ925" i="9" s="1"/>
  <c r="AC926" i="9"/>
  <c r="AH926" i="9"/>
  <c r="AQ926" i="9"/>
  <c r="AR926" i="9"/>
  <c r="AY926" i="9" s="1"/>
  <c r="AC927" i="9"/>
  <c r="AH927" i="9"/>
  <c r="AQ927" i="9"/>
  <c r="AR927" i="9"/>
  <c r="AZ927" i="9" s="1"/>
  <c r="AC928" i="9"/>
  <c r="AH928" i="9"/>
  <c r="AQ928" i="9"/>
  <c r="AR928" i="9"/>
  <c r="AZ928" i="9" s="1"/>
  <c r="AC929" i="9"/>
  <c r="AH929" i="9"/>
  <c r="AQ929" i="9"/>
  <c r="AR929" i="9"/>
  <c r="AY929" i="9" s="1"/>
  <c r="AC930" i="9"/>
  <c r="AH930" i="9"/>
  <c r="AQ930" i="9"/>
  <c r="AR930" i="9"/>
  <c r="AZ930" i="9" s="1"/>
  <c r="AC931" i="9"/>
  <c r="AH931" i="9"/>
  <c r="AQ931" i="9"/>
  <c r="AR931" i="9"/>
  <c r="AZ931" i="9" s="1"/>
  <c r="AC932" i="9"/>
  <c r="AH932" i="9"/>
  <c r="AQ932" i="9"/>
  <c r="AR932" i="9"/>
  <c r="AC933" i="9"/>
  <c r="AH933" i="9"/>
  <c r="AQ933" i="9"/>
  <c r="AR933" i="9"/>
  <c r="AY933" i="9" s="1"/>
  <c r="AC934" i="9"/>
  <c r="AH934" i="9"/>
  <c r="AQ934" i="9"/>
  <c r="AR934" i="9"/>
  <c r="AZ934" i="9" s="1"/>
  <c r="AC935" i="9"/>
  <c r="AH935" i="9"/>
  <c r="AQ935" i="9"/>
  <c r="AR935" i="9"/>
  <c r="AZ935" i="9" s="1"/>
  <c r="AC936" i="9"/>
  <c r="AH936" i="9"/>
  <c r="AQ936" i="9"/>
  <c r="AR936" i="9"/>
  <c r="AY936" i="9" s="1"/>
  <c r="AC937" i="9"/>
  <c r="AH937" i="9"/>
  <c r="AQ937" i="9"/>
  <c r="AR937" i="9"/>
  <c r="AZ937" i="9" s="1"/>
  <c r="AC938" i="9"/>
  <c r="AH938" i="9"/>
  <c r="AQ938" i="9"/>
  <c r="AR938" i="9"/>
  <c r="AY938" i="9" s="1"/>
  <c r="AC939" i="9"/>
  <c r="AH939" i="9"/>
  <c r="AQ939" i="9"/>
  <c r="AR939" i="9"/>
  <c r="AZ939" i="9" s="1"/>
  <c r="AC940" i="9"/>
  <c r="AH940" i="9"/>
  <c r="AQ940" i="9"/>
  <c r="AR940" i="9"/>
  <c r="AC941" i="9"/>
  <c r="AH941" i="9"/>
  <c r="AQ941" i="9"/>
  <c r="AR941" i="9"/>
  <c r="AY941" i="9" s="1"/>
  <c r="AC942" i="9"/>
  <c r="AH942" i="9"/>
  <c r="AQ942" i="9"/>
  <c r="AR942" i="9"/>
  <c r="AZ942" i="9" s="1"/>
  <c r="AC943" i="9"/>
  <c r="AH943" i="9"/>
  <c r="AQ943" i="9"/>
  <c r="AR943" i="9"/>
  <c r="AZ943" i="9" s="1"/>
  <c r="AC944" i="9"/>
  <c r="AH944" i="9"/>
  <c r="AQ944" i="9"/>
  <c r="AR944" i="9"/>
  <c r="AY944" i="9" s="1"/>
  <c r="AC945" i="9"/>
  <c r="AH945" i="9"/>
  <c r="AQ945" i="9"/>
  <c r="AR945" i="9"/>
  <c r="AZ945" i="9" s="1"/>
  <c r="AC946" i="9"/>
  <c r="AH946" i="9"/>
  <c r="AQ946" i="9"/>
  <c r="AR946" i="9"/>
  <c r="AZ946" i="9" s="1"/>
  <c r="AC947" i="9"/>
  <c r="AH947" i="9"/>
  <c r="AQ947" i="9"/>
  <c r="AR947" i="9"/>
  <c r="AY947" i="9" s="1"/>
  <c r="AC948" i="9"/>
  <c r="AH948" i="9"/>
  <c r="AQ948" i="9"/>
  <c r="AR948" i="9"/>
  <c r="AY948" i="9" s="1"/>
  <c r="AC949" i="9"/>
  <c r="AH949" i="9"/>
  <c r="AQ949" i="9"/>
  <c r="AR949" i="9"/>
  <c r="AZ949" i="9" s="1"/>
  <c r="AC950" i="9"/>
  <c r="AH950" i="9"/>
  <c r="AQ950" i="9"/>
  <c r="AR950" i="9"/>
  <c r="AC951" i="9"/>
  <c r="AH951" i="9"/>
  <c r="AQ951" i="9"/>
  <c r="AR951" i="9"/>
  <c r="AZ951" i="9" s="1"/>
  <c r="AC952" i="9"/>
  <c r="AH952" i="9"/>
  <c r="AQ952" i="9"/>
  <c r="AR952" i="9"/>
  <c r="AZ952" i="9" s="1"/>
  <c r="AC953" i="9"/>
  <c r="AH953" i="9"/>
  <c r="AQ953" i="9"/>
  <c r="AR953" i="9"/>
  <c r="AZ953" i="9" s="1"/>
  <c r="AC954" i="9"/>
  <c r="AH954" i="9"/>
  <c r="AQ954" i="9"/>
  <c r="AR954" i="9"/>
  <c r="AZ954" i="9" s="1"/>
  <c r="AC955" i="9"/>
  <c r="AH955" i="9"/>
  <c r="AQ955" i="9"/>
  <c r="AR955" i="9"/>
  <c r="AZ955" i="9" s="1"/>
  <c r="AC956" i="9"/>
  <c r="AH956" i="9"/>
  <c r="AQ956" i="9"/>
  <c r="AR956" i="9"/>
  <c r="AC957" i="9"/>
  <c r="AH957" i="9"/>
  <c r="AQ957" i="9"/>
  <c r="AR957" i="9"/>
  <c r="AZ957" i="9" s="1"/>
  <c r="AC958" i="9"/>
  <c r="AH958" i="9"/>
  <c r="AQ958" i="9"/>
  <c r="AR958" i="9"/>
  <c r="AZ958" i="9" s="1"/>
  <c r="AC959" i="9"/>
  <c r="AH959" i="9"/>
  <c r="AQ959" i="9"/>
  <c r="AR959" i="9"/>
  <c r="AY959" i="9" s="1"/>
  <c r="AC960" i="9"/>
  <c r="AH960" i="9"/>
  <c r="AQ960" i="9"/>
  <c r="AR960" i="9"/>
  <c r="AY960" i="9" s="1"/>
  <c r="AC961" i="9"/>
  <c r="AH961" i="9"/>
  <c r="AQ961" i="9"/>
  <c r="AR961" i="9"/>
  <c r="AZ961" i="9" s="1"/>
  <c r="AC962" i="9"/>
  <c r="AH962" i="9"/>
  <c r="AQ962" i="9"/>
  <c r="AR962" i="9"/>
  <c r="AZ962" i="9" s="1"/>
  <c r="AC963" i="9"/>
  <c r="AH963" i="9"/>
  <c r="AQ963" i="9"/>
  <c r="AR963" i="9"/>
  <c r="AZ963" i="9" s="1"/>
  <c r="AC964" i="9"/>
  <c r="AH964" i="9"/>
  <c r="AQ964" i="9"/>
  <c r="AR964" i="9"/>
  <c r="AZ964" i="9" s="1"/>
  <c r="AC965" i="9"/>
  <c r="AH965" i="9"/>
  <c r="AQ965" i="9"/>
  <c r="AR965" i="9"/>
  <c r="AZ965" i="9" s="1"/>
  <c r="AC966" i="9"/>
  <c r="AH966" i="9"/>
  <c r="AQ966" i="9"/>
  <c r="AR966" i="9"/>
  <c r="AZ966" i="9" s="1"/>
  <c r="AC967" i="9"/>
  <c r="AH967" i="9"/>
  <c r="AQ967" i="9"/>
  <c r="AR967" i="9"/>
  <c r="AZ967" i="9" s="1"/>
  <c r="AC968" i="9"/>
  <c r="AH968" i="9"/>
  <c r="AQ968" i="9"/>
  <c r="AR968" i="9"/>
  <c r="AY968" i="9" s="1"/>
  <c r="AC969" i="9"/>
  <c r="AH969" i="9"/>
  <c r="AQ969" i="9"/>
  <c r="AR969" i="9"/>
  <c r="AY969" i="9" s="1"/>
  <c r="AC970" i="9"/>
  <c r="AH970" i="9"/>
  <c r="AQ970" i="9"/>
  <c r="AR970" i="9"/>
  <c r="AZ970" i="9" s="1"/>
  <c r="AC971" i="9"/>
  <c r="AH971" i="9"/>
  <c r="AQ971" i="9"/>
  <c r="AR971" i="9"/>
  <c r="AZ971" i="9" s="1"/>
  <c r="AC972" i="9"/>
  <c r="AH972" i="9"/>
  <c r="AQ972" i="9"/>
  <c r="AR972" i="9"/>
  <c r="AY972" i="9" s="1"/>
  <c r="AC973" i="9"/>
  <c r="AH973" i="9"/>
  <c r="AQ973" i="9"/>
  <c r="AR973" i="9"/>
  <c r="AZ973" i="9" s="1"/>
  <c r="AC974" i="9"/>
  <c r="AH974" i="9"/>
  <c r="AQ974" i="9"/>
  <c r="AR974" i="9"/>
  <c r="AY974" i="9" s="1"/>
  <c r="AC975" i="9"/>
  <c r="AH975" i="9"/>
  <c r="AQ975" i="9"/>
  <c r="AR975" i="9"/>
  <c r="AY975" i="9" s="1"/>
  <c r="AC976" i="9"/>
  <c r="AH976" i="9"/>
  <c r="AQ976" i="9"/>
  <c r="AR976" i="9"/>
  <c r="AZ976" i="9" s="1"/>
  <c r="AC977" i="9"/>
  <c r="AH977" i="9"/>
  <c r="AQ977" i="9"/>
  <c r="AR977" i="9"/>
  <c r="AZ977" i="9" s="1"/>
  <c r="AC978" i="9"/>
  <c r="AH978" i="9"/>
  <c r="AQ978" i="9"/>
  <c r="AR978" i="9"/>
  <c r="AZ978" i="9" s="1"/>
  <c r="AC979" i="9"/>
  <c r="AH979" i="9"/>
  <c r="AQ979" i="9"/>
  <c r="AR979" i="9"/>
  <c r="AZ979" i="9" s="1"/>
  <c r="AC980" i="9"/>
  <c r="AH980" i="9"/>
  <c r="AQ980" i="9"/>
  <c r="AR980" i="9"/>
  <c r="AY980" i="9" s="1"/>
  <c r="AC981" i="9"/>
  <c r="AH981" i="9"/>
  <c r="AQ981" i="9"/>
  <c r="AR981" i="9"/>
  <c r="AY981" i="9" s="1"/>
  <c r="AC982" i="9"/>
  <c r="AH982" i="9"/>
  <c r="AQ982" i="9"/>
  <c r="AR982" i="9"/>
  <c r="AZ982" i="9" s="1"/>
  <c r="AC983" i="9"/>
  <c r="AH983" i="9"/>
  <c r="AQ983" i="9"/>
  <c r="AR983" i="9"/>
  <c r="AY983" i="9" s="1"/>
  <c r="AC984" i="9"/>
  <c r="AH984" i="9"/>
  <c r="AQ984" i="9"/>
  <c r="AR984" i="9"/>
  <c r="AZ984" i="9" s="1"/>
  <c r="AC985" i="9"/>
  <c r="AH985" i="9"/>
  <c r="AQ985" i="9"/>
  <c r="AR985" i="9"/>
  <c r="AC986" i="9"/>
  <c r="AH986" i="9"/>
  <c r="AQ986" i="9"/>
  <c r="AR986" i="9"/>
  <c r="AY986" i="9" s="1"/>
  <c r="AC987" i="9"/>
  <c r="AH987" i="9"/>
  <c r="AQ987" i="9"/>
  <c r="AR987" i="9"/>
  <c r="AY987" i="9" s="1"/>
  <c r="AC988" i="9"/>
  <c r="AH988" i="9"/>
  <c r="AQ988" i="9"/>
  <c r="AR988" i="9"/>
  <c r="AZ988" i="9" s="1"/>
  <c r="AC989" i="9"/>
  <c r="AH989" i="9"/>
  <c r="AQ989" i="9"/>
  <c r="AR989" i="9"/>
  <c r="AZ989" i="9" s="1"/>
  <c r="AC990" i="9"/>
  <c r="AH990" i="9"/>
  <c r="AQ990" i="9"/>
  <c r="AR990" i="9"/>
  <c r="AZ990" i="9" s="1"/>
  <c r="AC991" i="9"/>
  <c r="AH991" i="9"/>
  <c r="AQ991" i="9"/>
  <c r="AR991" i="9"/>
  <c r="AZ991" i="9" s="1"/>
  <c r="AC992" i="9"/>
  <c r="AH992" i="9"/>
  <c r="AQ992" i="9"/>
  <c r="AR992" i="9"/>
  <c r="AY992" i="9" s="1"/>
  <c r="AC993" i="9"/>
  <c r="AH993" i="9"/>
  <c r="AQ993" i="9"/>
  <c r="AR993" i="9"/>
  <c r="AY993" i="9" s="1"/>
  <c r="AC994" i="9"/>
  <c r="AH994" i="9"/>
  <c r="AQ994" i="9"/>
  <c r="AR994" i="9"/>
  <c r="AZ994" i="9" s="1"/>
  <c r="AC995" i="9"/>
  <c r="AH995" i="9"/>
  <c r="AQ995" i="9"/>
  <c r="AR995" i="9"/>
  <c r="AZ995" i="9" s="1"/>
  <c r="AC996" i="9"/>
  <c r="AH996" i="9"/>
  <c r="AQ996" i="9"/>
  <c r="AR996" i="9"/>
  <c r="AZ996" i="9" s="1"/>
  <c r="AC997" i="9"/>
  <c r="AH997" i="9"/>
  <c r="AQ997" i="9"/>
  <c r="AR997" i="9"/>
  <c r="AC998" i="9"/>
  <c r="AH998" i="9"/>
  <c r="AQ998" i="9"/>
  <c r="AR998" i="9"/>
  <c r="AY998" i="9" s="1"/>
  <c r="AC999" i="9"/>
  <c r="AH999" i="9"/>
  <c r="AQ999" i="9"/>
  <c r="AR999" i="9"/>
  <c r="AY999" i="9" s="1"/>
  <c r="AC1000" i="9"/>
  <c r="AH1000" i="9"/>
  <c r="AQ1000" i="9"/>
  <c r="AR1000" i="9"/>
  <c r="AZ1000" i="9" s="1"/>
  <c r="AC1001" i="9"/>
  <c r="AH1001" i="9"/>
  <c r="AQ1001" i="9"/>
  <c r="AR1001" i="9"/>
  <c r="AY1001" i="9" s="1"/>
  <c r="AC1002" i="9"/>
  <c r="AH1002" i="9"/>
  <c r="AQ1002" i="9"/>
  <c r="AR1002" i="9"/>
  <c r="AZ1002" i="9" s="1"/>
  <c r="AC1003" i="9"/>
  <c r="AH1003" i="9"/>
  <c r="AQ1003" i="9"/>
  <c r="AR1003" i="9"/>
  <c r="AZ1003" i="9" s="1"/>
  <c r="AC1004" i="9"/>
  <c r="AH1004" i="9"/>
  <c r="AQ1004" i="9"/>
  <c r="AR1004" i="9"/>
  <c r="AY1004" i="9" s="1"/>
  <c r="AC1005" i="9"/>
  <c r="AH1005" i="9"/>
  <c r="AQ1005" i="9"/>
  <c r="AR1005" i="9"/>
  <c r="AZ1005" i="9" s="1"/>
  <c r="AC1006" i="9"/>
  <c r="AH1006" i="9"/>
  <c r="AQ1006" i="9"/>
  <c r="AR1006" i="9"/>
  <c r="AZ1006" i="9" s="1"/>
  <c r="AC1007" i="9"/>
  <c r="AH1007" i="9"/>
  <c r="AQ1007" i="9"/>
  <c r="AR1007" i="9"/>
  <c r="AY1007" i="9" s="1"/>
  <c r="AC1008" i="9"/>
  <c r="AH1008" i="9"/>
  <c r="AQ1008" i="9"/>
  <c r="AR1008" i="9"/>
  <c r="AZ1008" i="9" s="1"/>
  <c r="AC1009" i="9"/>
  <c r="AH1009" i="9"/>
  <c r="AQ1009" i="9"/>
  <c r="AR1009" i="9"/>
  <c r="AZ1009" i="9" s="1"/>
  <c r="L1010" i="9"/>
  <c r="AD1010" i="9"/>
  <c r="AE1010" i="9"/>
  <c r="AF1010" i="9"/>
  <c r="AI1010" i="9"/>
  <c r="AJ1010" i="9"/>
  <c r="AM1010" i="9"/>
  <c r="AV1010" i="9"/>
  <c r="AX1010" i="9"/>
  <c r="AY15" i="9" l="1"/>
  <c r="AY8" i="9"/>
  <c r="AY965" i="9"/>
  <c r="AY913" i="9"/>
  <c r="AZ600" i="9"/>
  <c r="AY798" i="9"/>
  <c r="AY750" i="9"/>
  <c r="AZ511" i="9"/>
  <c r="AY962" i="9"/>
  <c r="AZ794" i="9"/>
  <c r="AY597" i="9"/>
  <c r="AY884" i="9"/>
  <c r="AY710" i="9"/>
  <c r="AY295" i="9"/>
  <c r="AY858" i="9"/>
  <c r="AY692" i="9"/>
  <c r="AZ258" i="9"/>
  <c r="AY1006" i="9"/>
  <c r="AY849" i="9"/>
  <c r="AY666" i="9"/>
  <c r="AZ134" i="9"/>
  <c r="AY1009" i="9"/>
  <c r="AY937" i="9"/>
  <c r="AY854" i="9"/>
  <c r="AY763" i="9"/>
  <c r="AY670" i="9"/>
  <c r="AY544" i="9"/>
  <c r="AY208" i="9"/>
  <c r="AY984" i="9"/>
  <c r="AY910" i="9"/>
  <c r="AZ822" i="9"/>
  <c r="AZ738" i="9"/>
  <c r="AY634" i="9"/>
  <c r="AZ427" i="9"/>
  <c r="AY113" i="9"/>
  <c r="AY967" i="9"/>
  <c r="AY905" i="9"/>
  <c r="AY799" i="9"/>
  <c r="AY737" i="9"/>
  <c r="AY623" i="9"/>
  <c r="AZ412" i="9"/>
  <c r="AY74" i="9"/>
  <c r="AY979" i="9"/>
  <c r="AY931" i="9"/>
  <c r="AY878" i="9"/>
  <c r="AY817" i="9"/>
  <c r="AY754" i="9"/>
  <c r="AY701" i="9"/>
  <c r="AY628" i="9"/>
  <c r="AY523" i="9"/>
  <c r="AY271" i="9"/>
  <c r="AZ125" i="9"/>
  <c r="AZ216" i="9"/>
  <c r="AY86" i="9"/>
  <c r="AY990" i="9"/>
  <c r="AZ944" i="9"/>
  <c r="AY886" i="9"/>
  <c r="AY833" i="9"/>
  <c r="AY772" i="9"/>
  <c r="AY733" i="9"/>
  <c r="AY662" i="9"/>
  <c r="AY588" i="9"/>
  <c r="AY385" i="9"/>
  <c r="AZ188" i="9"/>
  <c r="AZ68" i="9"/>
  <c r="AZ998" i="9"/>
  <c r="AY978" i="9"/>
  <c r="AY958" i="9"/>
  <c r="AZ929" i="9"/>
  <c r="AY898" i="9"/>
  <c r="AY875" i="9"/>
  <c r="AY846" i="9"/>
  <c r="AZ815" i="9"/>
  <c r="AY786" i="9"/>
  <c r="AY723" i="9"/>
  <c r="AY687" i="9"/>
  <c r="AY653" i="9"/>
  <c r="AY619" i="9"/>
  <c r="AZ577" i="9"/>
  <c r="AY496" i="9"/>
  <c r="AZ328" i="9"/>
  <c r="AZ254" i="9"/>
  <c r="AY176" i="9"/>
  <c r="AY101" i="9"/>
  <c r="AY51" i="9"/>
  <c r="AZ993" i="9"/>
  <c r="AZ975" i="9"/>
  <c r="AY951" i="9"/>
  <c r="AY928" i="9"/>
  <c r="AZ894" i="9"/>
  <c r="AY871" i="9"/>
  <c r="AY839" i="9"/>
  <c r="AY777" i="9"/>
  <c r="AY748" i="9"/>
  <c r="AY716" i="9"/>
  <c r="AY685" i="9"/>
  <c r="AY651" i="9"/>
  <c r="AY610" i="9"/>
  <c r="AZ566" i="9"/>
  <c r="AZ466" i="9"/>
  <c r="AZ314" i="9"/>
  <c r="AY231" i="9"/>
  <c r="AZ161" i="9"/>
  <c r="AZ95" i="9"/>
  <c r="AZ35" i="9"/>
  <c r="AY991" i="9"/>
  <c r="AZ969" i="9"/>
  <c r="AZ948" i="9"/>
  <c r="AY916" i="9"/>
  <c r="AZ887" i="9"/>
  <c r="AY865" i="9"/>
  <c r="AY835" i="9"/>
  <c r="AZ806" i="9"/>
  <c r="AY775" i="9"/>
  <c r="AY744" i="9"/>
  <c r="AY714" i="9"/>
  <c r="AY672" i="9"/>
  <c r="AY644" i="9"/>
  <c r="AY604" i="9"/>
  <c r="AZ562" i="9"/>
  <c r="AY442" i="9"/>
  <c r="AZ302" i="9"/>
  <c r="AZ218" i="9"/>
  <c r="AY148" i="9"/>
  <c r="AZ24" i="9"/>
  <c r="AZ677" i="9"/>
  <c r="AY996" i="9"/>
  <c r="AZ980" i="9"/>
  <c r="AZ968" i="9"/>
  <c r="AY954" i="9"/>
  <c r="AZ933" i="9"/>
  <c r="AZ914" i="9"/>
  <c r="AY897" i="9"/>
  <c r="AY880" i="9"/>
  <c r="AZ860" i="9"/>
  <c r="AY845" i="9"/>
  <c r="AY821" i="9"/>
  <c r="AY803" i="9"/>
  <c r="AY783" i="9"/>
  <c r="AZ755" i="9"/>
  <c r="AZ740" i="9"/>
  <c r="AY719" i="9"/>
  <c r="AY696" i="9"/>
  <c r="AY657" i="9"/>
  <c r="AY632" i="9"/>
  <c r="AY608" i="9"/>
  <c r="AZ580" i="9"/>
  <c r="AY526" i="9"/>
  <c r="AZ454" i="9"/>
  <c r="AZ355" i="9"/>
  <c r="AZ283" i="9"/>
  <c r="AZ222" i="9"/>
  <c r="AY186" i="9"/>
  <c r="AY137" i="9"/>
  <c r="AY110" i="9"/>
  <c r="AY76" i="9"/>
  <c r="AZ41" i="9"/>
  <c r="AY116" i="9"/>
  <c r="AY62" i="9"/>
  <c r="AY23" i="9"/>
  <c r="AY1003" i="9"/>
  <c r="AZ986" i="9"/>
  <c r="AZ972" i="9"/>
  <c r="AZ960" i="9"/>
  <c r="AZ941" i="9"/>
  <c r="AZ923" i="9"/>
  <c r="AY901" i="9"/>
  <c r="AY870" i="9"/>
  <c r="AY848" i="9"/>
  <c r="AY826" i="9"/>
  <c r="AY810" i="9"/>
  <c r="AY768" i="9"/>
  <c r="AZ731" i="9"/>
  <c r="AY703" i="9"/>
  <c r="AZ681" i="9"/>
  <c r="AZ638" i="9"/>
  <c r="AZ615" i="9"/>
  <c r="AY591" i="9"/>
  <c r="AZ553" i="9"/>
  <c r="AY469" i="9"/>
  <c r="AZ394" i="9"/>
  <c r="AY245" i="9"/>
  <c r="AY195" i="9"/>
  <c r="AY154" i="9"/>
  <c r="AY114" i="9"/>
  <c r="AZ90" i="9"/>
  <c r="AZ17" i="9"/>
  <c r="AZ869" i="9"/>
  <c r="AZ830" i="9"/>
  <c r="AZ1001" i="9"/>
  <c r="AZ906" i="9"/>
  <c r="AY989" i="9"/>
  <c r="AY977" i="9"/>
  <c r="AY966" i="9"/>
  <c r="AY953" i="9"/>
  <c r="AY935" i="9"/>
  <c r="AY919" i="9"/>
  <c r="AY890" i="9"/>
  <c r="AY879" i="9"/>
  <c r="AY850" i="9"/>
  <c r="AY840" i="9"/>
  <c r="AY816" i="9"/>
  <c r="AY790" i="9"/>
  <c r="AY776" i="9"/>
  <c r="AY759" i="9"/>
  <c r="AZ746" i="9"/>
  <c r="AY721" i="9"/>
  <c r="AY705" i="9"/>
  <c r="AY689" i="9"/>
  <c r="AZ674" i="9"/>
  <c r="AY661" i="9"/>
  <c r="AY642" i="9"/>
  <c r="AY624" i="9"/>
  <c r="AY609" i="9"/>
  <c r="AY574" i="9"/>
  <c r="AZ532" i="9"/>
  <c r="AZ487" i="9"/>
  <c r="AZ439" i="9"/>
  <c r="AZ367" i="9"/>
  <c r="AZ296" i="9"/>
  <c r="AZ265" i="9"/>
  <c r="AZ227" i="9"/>
  <c r="AZ198" i="9"/>
  <c r="AZ171" i="9"/>
  <c r="AZ140" i="9"/>
  <c r="AY98" i="9"/>
  <c r="AZ80" i="9"/>
  <c r="AZ56" i="9"/>
  <c r="AY31" i="9"/>
  <c r="AY857" i="9"/>
  <c r="AY831" i="9"/>
  <c r="AZ818" i="9"/>
  <c r="AY809" i="9"/>
  <c r="AY796" i="9"/>
  <c r="AY780" i="9"/>
  <c r="AZ764" i="9"/>
  <c r="AY749" i="9"/>
  <c r="AY727" i="9"/>
  <c r="AY712" i="9"/>
  <c r="AY694" i="9"/>
  <c r="AY648" i="9"/>
  <c r="AY631" i="9"/>
  <c r="AY613" i="9"/>
  <c r="AY599" i="9"/>
  <c r="AZ547" i="9"/>
  <c r="AZ499" i="9"/>
  <c r="AY387" i="9"/>
  <c r="AZ307" i="9"/>
  <c r="AZ278" i="9"/>
  <c r="AY238" i="9"/>
  <c r="AY213" i="9"/>
  <c r="AZ177" i="9"/>
  <c r="AZ150" i="9"/>
  <c r="AY121" i="9"/>
  <c r="AY103" i="9"/>
  <c r="AZ63" i="9"/>
  <c r="AZ38" i="9"/>
  <c r="AY881" i="9"/>
  <c r="AZ881" i="9"/>
  <c r="AZ801" i="9"/>
  <c r="AY801" i="9"/>
  <c r="AY752" i="9"/>
  <c r="AZ752" i="9"/>
  <c r="AZ743" i="9"/>
  <c r="AY743" i="9"/>
  <c r="AZ720" i="9"/>
  <c r="AY720" i="9"/>
  <c r="AZ640" i="9"/>
  <c r="AY640" i="9"/>
  <c r="AY460" i="9"/>
  <c r="AZ460" i="9"/>
  <c r="AY337" i="9"/>
  <c r="AZ337" i="9"/>
  <c r="AZ220" i="9"/>
  <c r="AY220" i="9"/>
  <c r="AZ96" i="9"/>
  <c r="AY96" i="9"/>
  <c r="AY53" i="9"/>
  <c r="AZ53" i="9"/>
  <c r="AZ985" i="9"/>
  <c r="AY985" i="9"/>
  <c r="AZ940" i="9"/>
  <c r="AY940" i="9"/>
  <c r="AY888" i="9"/>
  <c r="AZ888" i="9"/>
  <c r="AZ636" i="9"/>
  <c r="AY636" i="9"/>
  <c r="AY911" i="9"/>
  <c r="AZ911" i="9"/>
  <c r="AY866" i="9"/>
  <c r="AZ866" i="9"/>
  <c r="AZ793" i="9"/>
  <c r="AY793" i="9"/>
  <c r="AY770" i="9"/>
  <c r="AZ770" i="9"/>
  <c r="AY683" i="9"/>
  <c r="AZ683" i="9"/>
  <c r="AY433" i="9"/>
  <c r="AZ433" i="9"/>
  <c r="AY373" i="9"/>
  <c r="AZ373" i="9"/>
  <c r="AY298" i="9"/>
  <c r="AZ298" i="9"/>
  <c r="AY266" i="9"/>
  <c r="AZ266" i="9"/>
  <c r="AZ230" i="9"/>
  <c r="AY230" i="9"/>
  <c r="AY200" i="9"/>
  <c r="AZ200" i="9"/>
  <c r="AY117" i="9"/>
  <c r="AZ117" i="9"/>
  <c r="AY9" i="9"/>
  <c r="AZ9" i="9"/>
  <c r="AY819" i="9"/>
  <c r="AZ819" i="9"/>
  <c r="AZ590" i="9"/>
  <c r="AY590" i="9"/>
  <c r="AZ256" i="9"/>
  <c r="AY256" i="9"/>
  <c r="AZ859" i="9"/>
  <c r="AY859" i="9"/>
  <c r="AZ891" i="9"/>
  <c r="AZ711" i="9"/>
  <c r="AY711" i="9"/>
  <c r="AY659" i="9"/>
  <c r="AZ659" i="9"/>
  <c r="AZ630" i="9"/>
  <c r="AY630" i="9"/>
  <c r="AZ606" i="9"/>
  <c r="AY606" i="9"/>
  <c r="AY1002" i="9"/>
  <c r="AY995" i="9"/>
  <c r="AZ987" i="9"/>
  <c r="AY971" i="9"/>
  <c r="AY963" i="9"/>
  <c r="AY943" i="9"/>
  <c r="AZ922" i="9"/>
  <c r="AY922" i="9"/>
  <c r="AZ920" i="9"/>
  <c r="AY907" i="9"/>
  <c r="AZ899" i="9"/>
  <c r="AY873" i="9"/>
  <c r="AZ873" i="9"/>
  <c r="AZ872" i="9"/>
  <c r="AY862" i="9"/>
  <c r="AY852" i="9"/>
  <c r="AZ852" i="9"/>
  <c r="AY842" i="9"/>
  <c r="AZ842" i="9"/>
  <c r="AY841" i="9"/>
  <c r="AY812" i="9"/>
  <c r="AZ812" i="9"/>
  <c r="AY811" i="9"/>
  <c r="AY788" i="9"/>
  <c r="AZ788" i="9"/>
  <c r="AY787" i="9"/>
  <c r="AZ779" i="9"/>
  <c r="AZ767" i="9"/>
  <c r="AY767" i="9"/>
  <c r="AY766" i="9"/>
  <c r="AZ736" i="9"/>
  <c r="AY736" i="9"/>
  <c r="AY735" i="9"/>
  <c r="AY707" i="9"/>
  <c r="AY680" i="9"/>
  <c r="AZ655" i="9"/>
  <c r="AY655" i="9"/>
  <c r="AY626" i="9"/>
  <c r="AZ626" i="9"/>
  <c r="AZ614" i="9"/>
  <c r="AY602" i="9"/>
  <c r="AY572" i="9"/>
  <c r="AZ572" i="9"/>
  <c r="AY571" i="9"/>
  <c r="AY505" i="9"/>
  <c r="AY421" i="9"/>
  <c r="AZ421" i="9"/>
  <c r="AY415" i="9"/>
  <c r="AY364" i="9"/>
  <c r="AZ364" i="9"/>
  <c r="AY260" i="9"/>
  <c r="AZ260" i="9"/>
  <c r="AY224" i="9"/>
  <c r="AZ224" i="9"/>
  <c r="AZ197" i="9"/>
  <c r="AY197" i="9"/>
  <c r="AZ168" i="9"/>
  <c r="AY168" i="9"/>
  <c r="AZ167" i="9"/>
  <c r="AY146" i="9"/>
  <c r="AZ146" i="9"/>
  <c r="AY99" i="9"/>
  <c r="AZ99" i="9"/>
  <c r="AY81" i="9"/>
  <c r="AZ81" i="9"/>
  <c r="AZ59" i="9"/>
  <c r="AY59" i="9"/>
  <c r="AZ32" i="9"/>
  <c r="AY32" i="9"/>
  <c r="AY675" i="9"/>
  <c r="AZ675" i="9"/>
  <c r="AZ598" i="9"/>
  <c r="AY598" i="9"/>
  <c r="AZ559" i="9"/>
  <c r="AY559" i="9"/>
  <c r="AY493" i="9"/>
  <c r="AZ493" i="9"/>
  <c r="AY388" i="9"/>
  <c r="AZ388" i="9"/>
  <c r="AY308" i="9"/>
  <c r="AZ308" i="9"/>
  <c r="AY242" i="9"/>
  <c r="AZ242" i="9"/>
  <c r="AY180" i="9"/>
  <c r="AZ180" i="9"/>
  <c r="AZ158" i="9"/>
  <c r="AY158" i="9"/>
  <c r="AZ128" i="9"/>
  <c r="AY128" i="9"/>
  <c r="AZ92" i="9"/>
  <c r="AY92" i="9"/>
  <c r="AY71" i="9"/>
  <c r="AZ71" i="9"/>
  <c r="AY45" i="9"/>
  <c r="AZ45" i="9"/>
  <c r="AY20" i="9"/>
  <c r="AZ20" i="9"/>
  <c r="AY932" i="9"/>
  <c r="AZ932" i="9"/>
  <c r="AZ693" i="9"/>
  <c r="AY693" i="9"/>
  <c r="AY668" i="9"/>
  <c r="AZ668" i="9"/>
  <c r="AY538" i="9"/>
  <c r="AZ538" i="9"/>
  <c r="AY189" i="9"/>
  <c r="AZ189" i="9"/>
  <c r="AZ139" i="9"/>
  <c r="AY139" i="9"/>
  <c r="AZ78" i="9"/>
  <c r="AY78" i="9"/>
  <c r="AY27" i="9"/>
  <c r="AZ27" i="9"/>
  <c r="AZ664" i="9"/>
  <c r="AY664" i="9"/>
  <c r="AZ612" i="9"/>
  <c r="AY612" i="9"/>
  <c r="AY584" i="9"/>
  <c r="AZ584" i="9"/>
  <c r="AY448" i="9"/>
  <c r="AZ448" i="9"/>
  <c r="AY400" i="9"/>
  <c r="AZ400" i="9"/>
  <c r="AY322" i="9"/>
  <c r="AZ322" i="9"/>
  <c r="AY284" i="9"/>
  <c r="AZ284" i="9"/>
  <c r="AZ247" i="9"/>
  <c r="AY247" i="9"/>
  <c r="AZ983" i="9"/>
  <c r="AZ950" i="9"/>
  <c r="AY950" i="9"/>
  <c r="AZ936" i="9"/>
  <c r="AZ896" i="9"/>
  <c r="AY896" i="9"/>
  <c r="AY837" i="9"/>
  <c r="AZ837" i="9"/>
  <c r="AY827" i="9"/>
  <c r="AZ827" i="9"/>
  <c r="AY807" i="9"/>
  <c r="AZ807" i="9"/>
  <c r="AZ784" i="9"/>
  <c r="AY784" i="9"/>
  <c r="AY761" i="9"/>
  <c r="AZ761" i="9"/>
  <c r="AZ729" i="9"/>
  <c r="AY729" i="9"/>
  <c r="AZ702" i="9"/>
  <c r="AY702" i="9"/>
  <c r="AZ649" i="9"/>
  <c r="AY649" i="9"/>
  <c r="AZ621" i="9"/>
  <c r="AY621" i="9"/>
  <c r="AZ1004" i="9"/>
  <c r="AZ997" i="9"/>
  <c r="AY997" i="9"/>
  <c r="AY973" i="9"/>
  <c r="AY956" i="9"/>
  <c r="AZ956" i="9"/>
  <c r="AY955" i="9"/>
  <c r="AY946" i="9"/>
  <c r="AY925" i="9"/>
  <c r="AY903" i="9"/>
  <c r="AZ903" i="9"/>
  <c r="AZ902" i="9"/>
  <c r="AY892" i="9"/>
  <c r="AY885" i="9"/>
  <c r="AY876" i="9"/>
  <c r="AY855" i="9"/>
  <c r="AY834" i="9"/>
  <c r="AY823" i="9"/>
  <c r="AY804" i="9"/>
  <c r="AZ781" i="9"/>
  <c r="AY781" i="9"/>
  <c r="AZ758" i="9"/>
  <c r="AY758" i="9"/>
  <c r="AY757" i="9"/>
  <c r="AY725" i="9"/>
  <c r="AY698" i="9"/>
  <c r="AY673" i="9"/>
  <c r="AZ647" i="9"/>
  <c r="AY647" i="9"/>
  <c r="AY617" i="9"/>
  <c r="AZ595" i="9"/>
  <c r="AY595" i="9"/>
  <c r="AZ593" i="9"/>
  <c r="AY550" i="9"/>
  <c r="AZ517" i="9"/>
  <c r="AY481" i="9"/>
  <c r="AZ481" i="9"/>
  <c r="AZ475" i="9"/>
  <c r="AY233" i="9"/>
  <c r="AZ233" i="9"/>
  <c r="AZ212" i="9"/>
  <c r="AY212" i="9"/>
  <c r="AY152" i="9"/>
  <c r="AZ152" i="9"/>
  <c r="AY123" i="9"/>
  <c r="AZ123" i="9"/>
  <c r="AY104" i="9"/>
  <c r="AZ104" i="9"/>
  <c r="AY87" i="9"/>
  <c r="AZ87" i="9"/>
  <c r="AY65" i="9"/>
  <c r="AZ65" i="9"/>
  <c r="AZ346" i="9"/>
  <c r="AZ313" i="9"/>
  <c r="AZ301" i="9"/>
  <c r="AZ289" i="9"/>
  <c r="AZ277" i="9"/>
  <c r="AZ234" i="9"/>
  <c r="AY226" i="9"/>
  <c r="AZ204" i="9"/>
  <c r="AZ194" i="9"/>
  <c r="AY185" i="9"/>
  <c r="AZ119" i="9"/>
  <c r="AY13" i="9"/>
  <c r="AZ406" i="9"/>
  <c r="AZ382" i="9"/>
  <c r="AZ343" i="9"/>
  <c r="AY262" i="9"/>
  <c r="AZ248" i="9"/>
  <c r="AY215" i="9"/>
  <c r="AY202" i="9"/>
  <c r="AZ182" i="9"/>
  <c r="AY170" i="9"/>
  <c r="AY159" i="9"/>
  <c r="AY130" i="9"/>
  <c r="AY111" i="9"/>
  <c r="AY100" i="9"/>
  <c r="AY93" i="9"/>
  <c r="AY83" i="9"/>
  <c r="AZ60" i="9"/>
  <c r="AY49" i="9"/>
  <c r="AY33" i="9"/>
  <c r="AY21" i="9"/>
  <c r="AY11" i="9"/>
  <c r="AY10" i="9"/>
  <c r="AZ756" i="9"/>
  <c r="AY756" i="9"/>
  <c r="AZ1007" i="9"/>
  <c r="AZ999" i="9"/>
  <c r="AZ992" i="9"/>
  <c r="AZ981" i="9"/>
  <c r="AZ974" i="9"/>
  <c r="AZ959" i="9"/>
  <c r="AZ947" i="9"/>
  <c r="AZ938" i="9"/>
  <c r="AZ926" i="9"/>
  <c r="AZ917" i="9"/>
  <c r="AZ908" i="9"/>
  <c r="AZ893" i="9"/>
  <c r="AZ882" i="9"/>
  <c r="AZ867" i="9"/>
  <c r="AZ863" i="9"/>
  <c r="AZ851" i="9"/>
  <c r="AZ843" i="9"/>
  <c r="AZ836" i="9"/>
  <c r="AZ828" i="9"/>
  <c r="AZ824" i="9"/>
  <c r="AZ813" i="9"/>
  <c r="AZ791" i="9"/>
  <c r="AZ774" i="9"/>
  <c r="AY774" i="9"/>
  <c r="AZ773" i="9"/>
  <c r="AZ747" i="9"/>
  <c r="AY747" i="9"/>
  <c r="AZ724" i="9"/>
  <c r="AY724" i="9"/>
  <c r="AZ697" i="9"/>
  <c r="AY697" i="9"/>
  <c r="AZ660" i="9"/>
  <c r="AY660" i="9"/>
  <c r="AZ601" i="9"/>
  <c r="AY601" i="9"/>
  <c r="AY436" i="9"/>
  <c r="AZ436" i="9"/>
  <c r="AY391" i="9"/>
  <c r="AZ391" i="9"/>
  <c r="AY334" i="9"/>
  <c r="AZ334" i="9"/>
  <c r="AZ331" i="9"/>
  <c r="AY304" i="9"/>
  <c r="AZ304" i="9"/>
  <c r="AY261" i="9"/>
  <c r="AZ261" i="9"/>
  <c r="AZ229" i="9"/>
  <c r="AY229" i="9"/>
  <c r="AZ219" i="9"/>
  <c r="AY219" i="9"/>
  <c r="AZ211" i="9"/>
  <c r="AY211" i="9"/>
  <c r="AZ209" i="9"/>
  <c r="AZ201" i="9"/>
  <c r="AY201" i="9"/>
  <c r="AY191" i="9"/>
  <c r="AZ191" i="9"/>
  <c r="AY153" i="9"/>
  <c r="AZ153" i="9"/>
  <c r="AY89" i="9"/>
  <c r="AZ89" i="9"/>
  <c r="AZ67" i="9"/>
  <c r="AY67" i="9"/>
  <c r="AY54" i="9"/>
  <c r="AZ54" i="9"/>
  <c r="AY18" i="9"/>
  <c r="AZ18" i="9"/>
  <c r="AY988" i="9"/>
  <c r="AY970" i="9"/>
  <c r="AY942" i="9"/>
  <c r="AY934" i="9"/>
  <c r="AY930" i="9"/>
  <c r="AY921" i="9"/>
  <c r="AY912" i="9"/>
  <c r="AY904" i="9"/>
  <c r="AY900" i="9"/>
  <c r="AY889" i="9"/>
  <c r="AY874" i="9"/>
  <c r="AY847" i="9"/>
  <c r="AY832" i="9"/>
  <c r="AY820" i="9"/>
  <c r="AY800" i="9"/>
  <c r="AY795" i="9"/>
  <c r="AZ782" i="9"/>
  <c r="AZ778" i="9"/>
  <c r="AY778" i="9"/>
  <c r="AY762" i="9"/>
  <c r="AY751" i="9"/>
  <c r="AY745" i="9"/>
  <c r="AY734" i="9"/>
  <c r="AZ728" i="9"/>
  <c r="AY722" i="9"/>
  <c r="AZ709" i="9"/>
  <c r="AY709" i="9"/>
  <c r="AY708" i="9"/>
  <c r="AY695" i="9"/>
  <c r="AY682" i="9"/>
  <c r="AY671" i="9"/>
  <c r="AZ665" i="9"/>
  <c r="AY658" i="9"/>
  <c r="AZ646" i="9"/>
  <c r="AY646" i="9"/>
  <c r="AY645" i="9"/>
  <c r="AZ639" i="9"/>
  <c r="AZ633" i="9"/>
  <c r="AY633" i="9"/>
  <c r="AZ627" i="9"/>
  <c r="AZ622" i="9"/>
  <c r="AY622" i="9"/>
  <c r="AY611" i="9"/>
  <c r="AZ605" i="9"/>
  <c r="AZ594" i="9"/>
  <c r="AZ589" i="9"/>
  <c r="AY589" i="9"/>
  <c r="AY568" i="9"/>
  <c r="AZ556" i="9"/>
  <c r="AY541" i="9"/>
  <c r="AY508" i="9"/>
  <c r="AY472" i="9"/>
  <c r="AZ472" i="9"/>
  <c r="AZ451" i="9"/>
  <c r="AZ430" i="9"/>
  <c r="AZ370" i="9"/>
  <c r="AY352" i="9"/>
  <c r="AZ352" i="9"/>
  <c r="AZ349" i="9"/>
  <c r="AY292" i="9"/>
  <c r="AZ292" i="9"/>
  <c r="AZ290" i="9"/>
  <c r="AY281" i="9"/>
  <c r="AZ281" i="9"/>
  <c r="AZ280" i="9"/>
  <c r="AY236" i="9"/>
  <c r="AZ236" i="9"/>
  <c r="AY179" i="9"/>
  <c r="AZ112" i="9"/>
  <c r="AY112" i="9"/>
  <c r="AZ77" i="9"/>
  <c r="AY77" i="9"/>
  <c r="AZ64" i="9"/>
  <c r="AY64" i="9"/>
  <c r="AY29" i="9"/>
  <c r="AZ29" i="9"/>
  <c r="AZ739" i="9"/>
  <c r="AY739" i="9"/>
  <c r="AZ715" i="9"/>
  <c r="AY715" i="9"/>
  <c r="AZ688" i="9"/>
  <c r="AY688" i="9"/>
  <c r="AZ676" i="9"/>
  <c r="AY676" i="9"/>
  <c r="AZ652" i="9"/>
  <c r="AY652" i="9"/>
  <c r="AZ616" i="9"/>
  <c r="AY616" i="9"/>
  <c r="AY578" i="9"/>
  <c r="AZ578" i="9"/>
  <c r="AY490" i="9"/>
  <c r="AZ490" i="9"/>
  <c r="AY409" i="9"/>
  <c r="AZ409" i="9"/>
  <c r="AY268" i="9"/>
  <c r="AZ268" i="9"/>
  <c r="AY257" i="9"/>
  <c r="AZ257" i="9"/>
  <c r="AY225" i="9"/>
  <c r="AZ225" i="9"/>
  <c r="AY149" i="9"/>
  <c r="AZ149" i="9"/>
  <c r="AY126" i="9"/>
  <c r="AZ126" i="9"/>
  <c r="AZ39" i="9"/>
  <c r="AY39" i="9"/>
  <c r="AZ26" i="9"/>
  <c r="AY26" i="9"/>
  <c r="AY1005" i="9"/>
  <c r="AY994" i="9"/>
  <c r="AY976" i="9"/>
  <c r="AY961" i="9"/>
  <c r="AY957" i="9"/>
  <c r="AY949" i="9"/>
  <c r="AY945" i="9"/>
  <c r="AY924" i="9"/>
  <c r="AY915" i="9"/>
  <c r="AY895" i="9"/>
  <c r="AY877" i="9"/>
  <c r="AY861" i="9"/>
  <c r="AY853" i="9"/>
  <c r="AY838" i="9"/>
  <c r="AY808" i="9"/>
  <c r="AZ789" i="9"/>
  <c r="AY785" i="9"/>
  <c r="AY771" i="9"/>
  <c r="AY760" i="9"/>
  <c r="AZ732" i="9"/>
  <c r="AY726" i="9"/>
  <c r="AY713" i="9"/>
  <c r="AZ700" i="9"/>
  <c r="AY700" i="9"/>
  <c r="AY699" i="9"/>
  <c r="AY686" i="9"/>
  <c r="AZ669" i="9"/>
  <c r="AZ663" i="9"/>
  <c r="AY663" i="9"/>
  <c r="AZ656" i="9"/>
  <c r="AY650" i="9"/>
  <c r="AY637" i="9"/>
  <c r="AY625" i="9"/>
  <c r="AZ620" i="9"/>
  <c r="AY603" i="9"/>
  <c r="AY592" i="9"/>
  <c r="AZ586" i="9"/>
  <c r="AZ565" i="9"/>
  <c r="AZ535" i="9"/>
  <c r="AY520" i="9"/>
  <c r="AZ520" i="9"/>
  <c r="AZ484" i="9"/>
  <c r="AY445" i="9"/>
  <c r="AZ445" i="9"/>
  <c r="AZ424" i="9"/>
  <c r="AZ403" i="9"/>
  <c r="AY384" i="9"/>
  <c r="AY325" i="9"/>
  <c r="AZ325" i="9"/>
  <c r="AY310" i="9"/>
  <c r="AZ310" i="9"/>
  <c r="AY299" i="9"/>
  <c r="AZ299" i="9"/>
  <c r="AY243" i="9"/>
  <c r="AZ243" i="9"/>
  <c r="AY206" i="9"/>
  <c r="AZ206" i="9"/>
  <c r="AY135" i="9"/>
  <c r="AZ135" i="9"/>
  <c r="AZ94" i="9"/>
  <c r="AY94" i="9"/>
  <c r="AY72" i="9"/>
  <c r="AZ72" i="9"/>
  <c r="AY50" i="9"/>
  <c r="AZ50" i="9"/>
  <c r="AY36" i="9"/>
  <c r="AZ36" i="9"/>
  <c r="AY14" i="9"/>
  <c r="AZ14" i="9"/>
  <c r="AY463" i="9"/>
  <c r="AZ463" i="9"/>
  <c r="AY361" i="9"/>
  <c r="AZ361" i="9"/>
  <c r="AZ358" i="9"/>
  <c r="AZ340" i="9"/>
  <c r="AZ319" i="9"/>
  <c r="AY286" i="9"/>
  <c r="AZ286" i="9"/>
  <c r="AY240" i="9"/>
  <c r="AZ240" i="9"/>
  <c r="AZ239" i="9"/>
  <c r="AZ203" i="9"/>
  <c r="AZ157" i="9"/>
  <c r="AY157" i="9"/>
  <c r="AZ155" i="9"/>
  <c r="AY132" i="9"/>
  <c r="AZ132" i="9"/>
  <c r="AZ131" i="9"/>
  <c r="AZ122" i="9"/>
  <c r="AY108" i="9"/>
  <c r="AZ108" i="9"/>
  <c r="AZ107" i="9"/>
  <c r="AZ82" i="9"/>
  <c r="AY82" i="9"/>
  <c r="AZ47" i="9"/>
  <c r="AY47" i="9"/>
  <c r="AZ22" i="9"/>
  <c r="AY22" i="9"/>
  <c r="AZ805" i="9"/>
  <c r="AY805" i="9"/>
  <c r="AZ765" i="9"/>
  <c r="AY765" i="9"/>
  <c r="AZ706" i="9"/>
  <c r="AY706" i="9"/>
  <c r="AZ643" i="9"/>
  <c r="AY643" i="9"/>
  <c r="AY502" i="9"/>
  <c r="AZ502" i="9"/>
  <c r="AY1008" i="9"/>
  <c r="AY1000" i="9"/>
  <c r="AY982" i="9"/>
  <c r="AY964" i="9"/>
  <c r="AY952" i="9"/>
  <c r="AY939" i="9"/>
  <c r="AY927" i="9"/>
  <c r="AY918" i="9"/>
  <c r="AY909" i="9"/>
  <c r="AY883" i="9"/>
  <c r="AY868" i="9"/>
  <c r="AY864" i="9"/>
  <c r="AY856" i="9"/>
  <c r="AY844" i="9"/>
  <c r="AY829" i="9"/>
  <c r="AY825" i="9"/>
  <c r="AY814" i="9"/>
  <c r="AY802" i="9"/>
  <c r="AZ797" i="9"/>
  <c r="AY792" i="9"/>
  <c r="AY769" i="9"/>
  <c r="AY753" i="9"/>
  <c r="AZ742" i="9"/>
  <c r="AY742" i="9"/>
  <c r="AY741" i="9"/>
  <c r="AY730" i="9"/>
  <c r="AZ718" i="9"/>
  <c r="AY718" i="9"/>
  <c r="AY717" i="9"/>
  <c r="AY704" i="9"/>
  <c r="AZ691" i="9"/>
  <c r="AY691" i="9"/>
  <c r="AY690" i="9"/>
  <c r="AZ684" i="9"/>
  <c r="AZ679" i="9"/>
  <c r="AY679" i="9"/>
  <c r="AY678" i="9"/>
  <c r="AY667" i="9"/>
  <c r="AY654" i="9"/>
  <c r="AY641" i="9"/>
  <c r="AZ635" i="9"/>
  <c r="AY629" i="9"/>
  <c r="AY618" i="9"/>
  <c r="AZ607" i="9"/>
  <c r="AY607" i="9"/>
  <c r="AY596" i="9"/>
  <c r="AY583" i="9"/>
  <c r="AZ529" i="9"/>
  <c r="AZ514" i="9"/>
  <c r="AZ478" i="9"/>
  <c r="AZ457" i="9"/>
  <c r="AY418" i="9"/>
  <c r="AZ418" i="9"/>
  <c r="AH1010" i="9"/>
  <c r="AY397" i="9"/>
  <c r="AZ397" i="9"/>
  <c r="AY379" i="9"/>
  <c r="AZ379" i="9"/>
  <c r="AZ376" i="9"/>
  <c r="AR1010" i="9"/>
  <c r="AT1010" i="9" s="1"/>
  <c r="AZ316" i="9"/>
  <c r="AY274" i="9"/>
  <c r="AZ274" i="9"/>
  <c r="AZ272" i="9"/>
  <c r="AY263" i="9"/>
  <c r="AZ263" i="9"/>
  <c r="AY251" i="9"/>
  <c r="AZ251" i="9"/>
  <c r="AZ249" i="9"/>
  <c r="AY221" i="9"/>
  <c r="AZ221" i="9"/>
  <c r="AZ184" i="9"/>
  <c r="AY184" i="9"/>
  <c r="AZ175" i="9"/>
  <c r="AY175" i="9"/>
  <c r="AZ173" i="9"/>
  <c r="AY164" i="9"/>
  <c r="AZ164" i="9"/>
  <c r="AZ162" i="9"/>
  <c r="AY143" i="9"/>
  <c r="AZ143" i="9"/>
  <c r="AZ141" i="9"/>
  <c r="AZ105" i="9"/>
  <c r="AY69" i="9"/>
  <c r="AZ69" i="9"/>
  <c r="AZ57" i="9"/>
  <c r="AY57" i="9"/>
  <c r="AY44" i="9"/>
  <c r="AZ44" i="9"/>
  <c r="AZ42" i="9"/>
  <c r="AY311" i="9"/>
  <c r="AZ311" i="9"/>
  <c r="AY293" i="9"/>
  <c r="AZ293" i="9"/>
  <c r="AY275" i="9"/>
  <c r="AZ275" i="9"/>
  <c r="AZ166" i="9"/>
  <c r="AY166" i="9"/>
  <c r="AZ118" i="9"/>
  <c r="AY118" i="9"/>
  <c r="AZ58" i="9"/>
  <c r="AY58" i="9"/>
  <c r="AY305" i="9"/>
  <c r="AZ305" i="9"/>
  <c r="AY287" i="9"/>
  <c r="AZ287" i="9"/>
  <c r="AY269" i="9"/>
  <c r="AZ269" i="9"/>
  <c r="AY252" i="9"/>
  <c r="AZ252" i="9"/>
  <c r="AZ237" i="9"/>
  <c r="AY237" i="9"/>
  <c r="AY207" i="9"/>
  <c r="AZ207" i="9"/>
  <c r="AZ193" i="9"/>
  <c r="AY193" i="9"/>
  <c r="AY144" i="9"/>
  <c r="AZ144" i="9"/>
  <c r="AY85" i="9"/>
  <c r="AY75" i="9"/>
  <c r="AY40" i="9"/>
  <c r="AX38" i="10"/>
  <c r="AY545" i="9"/>
  <c r="AZ545" i="9"/>
  <c r="AY491" i="9"/>
  <c r="AZ491" i="9"/>
  <c r="AY482" i="9"/>
  <c r="AZ482" i="9"/>
  <c r="AY398" i="9"/>
  <c r="AZ398" i="9"/>
  <c r="AY518" i="9"/>
  <c r="AZ518" i="9"/>
  <c r="AY464" i="9"/>
  <c r="AZ464" i="9"/>
  <c r="AY428" i="9"/>
  <c r="AZ428" i="9"/>
  <c r="AY419" i="9"/>
  <c r="AZ419" i="9"/>
  <c r="AY410" i="9"/>
  <c r="AZ410" i="9"/>
  <c r="AY585" i="9"/>
  <c r="AZ585" i="9"/>
  <c r="AY579" i="9"/>
  <c r="AZ579" i="9"/>
  <c r="AY573" i="9"/>
  <c r="AZ573" i="9"/>
  <c r="AY567" i="9"/>
  <c r="AZ567" i="9"/>
  <c r="AY560" i="9"/>
  <c r="AZ560" i="9"/>
  <c r="AY551" i="9"/>
  <c r="AZ551" i="9"/>
  <c r="AY542" i="9"/>
  <c r="AZ542" i="9"/>
  <c r="AY533" i="9"/>
  <c r="AZ533" i="9"/>
  <c r="AY524" i="9"/>
  <c r="AZ524" i="9"/>
  <c r="AY515" i="9"/>
  <c r="AZ515" i="9"/>
  <c r="AY506" i="9"/>
  <c r="AZ506" i="9"/>
  <c r="AY497" i="9"/>
  <c r="AZ497" i="9"/>
  <c r="AY488" i="9"/>
  <c r="AZ488" i="9"/>
  <c r="AY479" i="9"/>
  <c r="AZ479" i="9"/>
  <c r="AY470" i="9"/>
  <c r="AZ470" i="9"/>
  <c r="AY461" i="9"/>
  <c r="AZ461" i="9"/>
  <c r="AY452" i="9"/>
  <c r="AZ452" i="9"/>
  <c r="AY443" i="9"/>
  <c r="AZ443" i="9"/>
  <c r="AY434" i="9"/>
  <c r="AZ434" i="9"/>
  <c r="AY425" i="9"/>
  <c r="AZ425" i="9"/>
  <c r="AY416" i="9"/>
  <c r="AZ416" i="9"/>
  <c r="AY407" i="9"/>
  <c r="AZ407" i="9"/>
  <c r="AY395" i="9"/>
  <c r="AZ395" i="9"/>
  <c r="AY377" i="9"/>
  <c r="AZ377" i="9"/>
  <c r="AY359" i="9"/>
  <c r="AZ359" i="9"/>
  <c r="AY341" i="9"/>
  <c r="AZ341" i="9"/>
  <c r="AY323" i="9"/>
  <c r="AZ323" i="9"/>
  <c r="AY455" i="9"/>
  <c r="AZ455" i="9"/>
  <c r="AY446" i="9"/>
  <c r="AZ446" i="9"/>
  <c r="AY437" i="9"/>
  <c r="AZ437" i="9"/>
  <c r="AY401" i="9"/>
  <c r="AZ401" i="9"/>
  <c r="AY335" i="9"/>
  <c r="AZ335" i="9"/>
  <c r="AY392" i="9"/>
  <c r="AZ392" i="9"/>
  <c r="AY536" i="9"/>
  <c r="AZ536" i="9"/>
  <c r="AY527" i="9"/>
  <c r="AZ527" i="9"/>
  <c r="AY500" i="9"/>
  <c r="AZ500" i="9"/>
  <c r="AY473" i="9"/>
  <c r="AZ473" i="9"/>
  <c r="AY557" i="9"/>
  <c r="AZ557" i="9"/>
  <c r="AY548" i="9"/>
  <c r="AZ548" i="9"/>
  <c r="AY539" i="9"/>
  <c r="AZ539" i="9"/>
  <c r="AY530" i="9"/>
  <c r="AZ530" i="9"/>
  <c r="AY521" i="9"/>
  <c r="AZ521" i="9"/>
  <c r="AY512" i="9"/>
  <c r="AZ512" i="9"/>
  <c r="AY503" i="9"/>
  <c r="AZ503" i="9"/>
  <c r="AY494" i="9"/>
  <c r="AZ494" i="9"/>
  <c r="AY485" i="9"/>
  <c r="AZ485" i="9"/>
  <c r="AY476" i="9"/>
  <c r="AZ476" i="9"/>
  <c r="AY467" i="9"/>
  <c r="AZ467" i="9"/>
  <c r="AY458" i="9"/>
  <c r="AZ458" i="9"/>
  <c r="AY449" i="9"/>
  <c r="AZ449" i="9"/>
  <c r="AY440" i="9"/>
  <c r="AZ440" i="9"/>
  <c r="AY431" i="9"/>
  <c r="AZ431" i="9"/>
  <c r="AY422" i="9"/>
  <c r="AZ422" i="9"/>
  <c r="AY413" i="9"/>
  <c r="AZ413" i="9"/>
  <c r="AY404" i="9"/>
  <c r="AZ404" i="9"/>
  <c r="AY383" i="9"/>
  <c r="AZ383" i="9"/>
  <c r="AY365" i="9"/>
  <c r="AZ365" i="9"/>
  <c r="AY347" i="9"/>
  <c r="AZ347" i="9"/>
  <c r="AY329" i="9"/>
  <c r="AZ329" i="9"/>
  <c r="AY554" i="9"/>
  <c r="AZ554" i="9"/>
  <c r="AY509" i="9"/>
  <c r="AZ509" i="9"/>
  <c r="AY371" i="9"/>
  <c r="AZ371" i="9"/>
  <c r="AY353" i="9"/>
  <c r="AZ353" i="9"/>
  <c r="AY317" i="9"/>
  <c r="AZ317" i="9"/>
  <c r="AZ587" i="9"/>
  <c r="AY582" i="9"/>
  <c r="AZ582" i="9"/>
  <c r="AZ581" i="9"/>
  <c r="AY576" i="9"/>
  <c r="AZ576" i="9"/>
  <c r="AZ575" i="9"/>
  <c r="AY570" i="9"/>
  <c r="AZ570" i="9"/>
  <c r="AZ569" i="9"/>
  <c r="AY564" i="9"/>
  <c r="AZ564" i="9"/>
  <c r="AZ563" i="9"/>
  <c r="AZ386" i="9"/>
  <c r="AZ561" i="9"/>
  <c r="AZ558" i="9"/>
  <c r="AZ555" i="9"/>
  <c r="AZ552" i="9"/>
  <c r="AZ549" i="9"/>
  <c r="AZ546" i="9"/>
  <c r="AZ543" i="9"/>
  <c r="AZ540" i="9"/>
  <c r="AZ537" i="9"/>
  <c r="AZ534" i="9"/>
  <c r="AZ531" i="9"/>
  <c r="AZ528" i="9"/>
  <c r="AZ525" i="9"/>
  <c r="AZ522" i="9"/>
  <c r="AZ519" i="9"/>
  <c r="AZ516" i="9"/>
  <c r="AZ513" i="9"/>
  <c r="AZ510" i="9"/>
  <c r="AZ507" i="9"/>
  <c r="AZ504" i="9"/>
  <c r="AZ501" i="9"/>
  <c r="AZ498" i="9"/>
  <c r="AZ495" i="9"/>
  <c r="AZ492" i="9"/>
  <c r="AZ489" i="9"/>
  <c r="AZ486" i="9"/>
  <c r="AZ483" i="9"/>
  <c r="AZ480" i="9"/>
  <c r="AZ477" i="9"/>
  <c r="AZ474" i="9"/>
  <c r="AZ471" i="9"/>
  <c r="AZ468" i="9"/>
  <c r="AZ465" i="9"/>
  <c r="AZ462" i="9"/>
  <c r="AZ459" i="9"/>
  <c r="AZ456" i="9"/>
  <c r="AZ453" i="9"/>
  <c r="AZ450" i="9"/>
  <c r="AZ447" i="9"/>
  <c r="AZ444" i="9"/>
  <c r="AZ441" i="9"/>
  <c r="AZ438" i="9"/>
  <c r="AZ435" i="9"/>
  <c r="AZ432" i="9"/>
  <c r="AZ429" i="9"/>
  <c r="AZ426" i="9"/>
  <c r="AZ423" i="9"/>
  <c r="AZ420" i="9"/>
  <c r="AZ417" i="9"/>
  <c r="AZ414" i="9"/>
  <c r="AZ411" i="9"/>
  <c r="AZ408" i="9"/>
  <c r="AZ405" i="9"/>
  <c r="AZ402" i="9"/>
  <c r="AZ399" i="9"/>
  <c r="AZ396" i="9"/>
  <c r="AZ393" i="9"/>
  <c r="AY390" i="9"/>
  <c r="AY381" i="9"/>
  <c r="AZ381" i="9"/>
  <c r="AZ380" i="9"/>
  <c r="AY375" i="9"/>
  <c r="AZ375" i="9"/>
  <c r="AZ374" i="9"/>
  <c r="AY369" i="9"/>
  <c r="AZ369" i="9"/>
  <c r="AZ368" i="9"/>
  <c r="AY363" i="9"/>
  <c r="AZ363" i="9"/>
  <c r="AZ362" i="9"/>
  <c r="AY357" i="9"/>
  <c r="AZ357" i="9"/>
  <c r="AZ356" i="9"/>
  <c r="AY351" i="9"/>
  <c r="AZ351" i="9"/>
  <c r="AZ350" i="9"/>
  <c r="AY345" i="9"/>
  <c r="AZ345" i="9"/>
  <c r="AZ344" i="9"/>
  <c r="AY339" i="9"/>
  <c r="AZ339" i="9"/>
  <c r="AZ338" i="9"/>
  <c r="AY333" i="9"/>
  <c r="AZ333" i="9"/>
  <c r="AZ332" i="9"/>
  <c r="AY327" i="9"/>
  <c r="AZ327" i="9"/>
  <c r="AZ326" i="9"/>
  <c r="AY321" i="9"/>
  <c r="AZ321" i="9"/>
  <c r="AZ320" i="9"/>
  <c r="AY315" i="9"/>
  <c r="AZ315" i="9"/>
  <c r="AY309" i="9"/>
  <c r="AZ309" i="9"/>
  <c r="AY303" i="9"/>
  <c r="AZ303" i="9"/>
  <c r="AY297" i="9"/>
  <c r="AZ297" i="9"/>
  <c r="AY291" i="9"/>
  <c r="AZ291" i="9"/>
  <c r="AY285" i="9"/>
  <c r="AZ285" i="9"/>
  <c r="AY279" i="9"/>
  <c r="AZ279" i="9"/>
  <c r="AY273" i="9"/>
  <c r="AZ273" i="9"/>
  <c r="AY267" i="9"/>
  <c r="AZ267" i="9"/>
  <c r="AZ389" i="9"/>
  <c r="AY378" i="9"/>
  <c r="AZ378" i="9"/>
  <c r="AY372" i="9"/>
  <c r="AZ372" i="9"/>
  <c r="AY366" i="9"/>
  <c r="AZ366" i="9"/>
  <c r="AY360" i="9"/>
  <c r="AZ360" i="9"/>
  <c r="AY354" i="9"/>
  <c r="AZ354" i="9"/>
  <c r="AY348" i="9"/>
  <c r="AZ348" i="9"/>
  <c r="AY342" i="9"/>
  <c r="AZ342" i="9"/>
  <c r="AY336" i="9"/>
  <c r="AZ336" i="9"/>
  <c r="AY330" i="9"/>
  <c r="AZ330" i="9"/>
  <c r="AY324" i="9"/>
  <c r="AZ324" i="9"/>
  <c r="AY318" i="9"/>
  <c r="AZ318" i="9"/>
  <c r="AY312" i="9"/>
  <c r="AZ312" i="9"/>
  <c r="AY306" i="9"/>
  <c r="AZ306" i="9"/>
  <c r="AY300" i="9"/>
  <c r="AZ300" i="9"/>
  <c r="AY294" i="9"/>
  <c r="AZ294" i="9"/>
  <c r="AY288" i="9"/>
  <c r="AZ288" i="9"/>
  <c r="AY282" i="9"/>
  <c r="AZ282" i="9"/>
  <c r="AY276" i="9"/>
  <c r="AZ276" i="9"/>
  <c r="AY270" i="9"/>
  <c r="AZ270" i="9"/>
  <c r="AY264" i="9"/>
  <c r="AZ264" i="9"/>
  <c r="AZ253" i="9"/>
  <c r="AY253" i="9"/>
  <c r="AY259" i="9"/>
  <c r="AZ255" i="9"/>
  <c r="AY241" i="9"/>
  <c r="AY223" i="9"/>
  <c r="AY205" i="9"/>
  <c r="AY187" i="9"/>
  <c r="AZ183" i="9"/>
  <c r="AY169" i="9"/>
  <c r="AZ165" i="9"/>
  <c r="AY151" i="9"/>
  <c r="AZ147" i="9"/>
  <c r="AY133" i="9"/>
  <c r="AZ129" i="9"/>
  <c r="AY115" i="9"/>
  <c r="AY97" i="9"/>
  <c r="AY79" i="9"/>
  <c r="AY61" i="9"/>
  <c r="AY43" i="9"/>
  <c r="AY25" i="9"/>
  <c r="AY244" i="9"/>
  <c r="AY190" i="9"/>
  <c r="AY172" i="9"/>
  <c r="AY136" i="9"/>
  <c r="AY46" i="9"/>
  <c r="AY28" i="9"/>
  <c r="AY250" i="9"/>
  <c r="AZ246" i="9"/>
  <c r="AY232" i="9"/>
  <c r="AZ228" i="9"/>
  <c r="AY214" i="9"/>
  <c r="AZ210" i="9"/>
  <c r="AY196" i="9"/>
  <c r="AZ192" i="9"/>
  <c r="AY178" i="9"/>
  <c r="AZ174" i="9"/>
  <c r="AY160" i="9"/>
  <c r="AZ156" i="9"/>
  <c r="AY142" i="9"/>
  <c r="AZ138" i="9"/>
  <c r="AY124" i="9"/>
  <c r="AZ120" i="9"/>
  <c r="AY106" i="9"/>
  <c r="AZ102" i="9"/>
  <c r="AY88" i="9"/>
  <c r="AZ84" i="9"/>
  <c r="AY70" i="9"/>
  <c r="AZ66" i="9"/>
  <c r="AY52" i="9"/>
  <c r="AZ48" i="9"/>
  <c r="AY34" i="9"/>
  <c r="AZ30" i="9"/>
  <c r="AY16" i="9"/>
  <c r="AZ12" i="9"/>
  <c r="AY235" i="9"/>
  <c r="AY217" i="9"/>
  <c r="AY199" i="9"/>
  <c r="AY181" i="9"/>
  <c r="AY163" i="9"/>
  <c r="AY145" i="9"/>
  <c r="AY127" i="9"/>
  <c r="AY109" i="9"/>
  <c r="AY91" i="9"/>
  <c r="AY73" i="9"/>
  <c r="AY55" i="9"/>
  <c r="AY37" i="9"/>
  <c r="AY19" i="9"/>
  <c r="AY1010" i="9" l="1"/>
  <c r="K5" i="8" l="1"/>
  <c r="T8" i="8"/>
  <c r="AB8" i="8"/>
  <c r="AG8" i="8"/>
  <c r="AP8" i="8"/>
  <c r="AQ8" i="8"/>
  <c r="T9" i="8"/>
  <c r="AB9" i="8"/>
  <c r="AG9" i="8"/>
  <c r="AP9" i="8"/>
  <c r="AQ9" i="8"/>
  <c r="AW9" i="8" s="1"/>
  <c r="AY9" i="8" s="1"/>
  <c r="T10" i="8"/>
  <c r="AB10" i="8"/>
  <c r="AG10" i="8"/>
  <c r="AP10" i="8"/>
  <c r="AQ10" i="8"/>
  <c r="AW10" i="8" s="1"/>
  <c r="AY10" i="8" s="1"/>
  <c r="T11" i="8"/>
  <c r="AB11" i="8"/>
  <c r="AG11" i="8"/>
  <c r="AP11" i="8"/>
  <c r="AQ11" i="8"/>
  <c r="AW11" i="8" s="1"/>
  <c r="AY11" i="8" s="1"/>
  <c r="T12" i="8"/>
  <c r="AB12" i="8"/>
  <c r="AG12" i="8"/>
  <c r="AP12" i="8"/>
  <c r="AQ12" i="8"/>
  <c r="AW12" i="8" s="1"/>
  <c r="AY12" i="8" s="1"/>
  <c r="T13" i="8"/>
  <c r="AB13" i="8"/>
  <c r="AG13" i="8"/>
  <c r="AP13" i="8"/>
  <c r="AQ13" i="8"/>
  <c r="AW13" i="8" s="1"/>
  <c r="AY13" i="8" s="1"/>
  <c r="T14" i="8"/>
  <c r="AB14" i="8"/>
  <c r="AG14" i="8"/>
  <c r="AP14" i="8"/>
  <c r="AQ14" i="8"/>
  <c r="AW14" i="8" s="1"/>
  <c r="AY14" i="8" s="1"/>
  <c r="T15" i="8"/>
  <c r="AB15" i="8"/>
  <c r="AG15" i="8"/>
  <c r="AP15" i="8"/>
  <c r="AQ15" i="8"/>
  <c r="AW15" i="8" s="1"/>
  <c r="AY15" i="8" s="1"/>
  <c r="T16" i="8"/>
  <c r="AB16" i="8"/>
  <c r="AG16" i="8"/>
  <c r="AP16" i="8"/>
  <c r="AQ16" i="8"/>
  <c r="AW16" i="8" s="1"/>
  <c r="AY16" i="8" s="1"/>
  <c r="T17" i="8"/>
  <c r="AB17" i="8"/>
  <c r="AG17" i="8"/>
  <c r="AP17" i="8"/>
  <c r="AQ17" i="8"/>
  <c r="AW17" i="8" s="1"/>
  <c r="AY17" i="8" s="1"/>
  <c r="T18" i="8"/>
  <c r="AB18" i="8"/>
  <c r="AG18" i="8"/>
  <c r="AP18" i="8"/>
  <c r="AQ18" i="8"/>
  <c r="AW18" i="8" s="1"/>
  <c r="AY18" i="8" s="1"/>
  <c r="T19" i="8"/>
  <c r="AB19" i="8"/>
  <c r="AG19" i="8"/>
  <c r="AP19" i="8"/>
  <c r="AQ19" i="8"/>
  <c r="AW19" i="8" s="1"/>
  <c r="AY19" i="8" s="1"/>
  <c r="T20" i="8"/>
  <c r="AB20" i="8"/>
  <c r="AG20" i="8"/>
  <c r="AP20" i="8"/>
  <c r="AQ20" i="8"/>
  <c r="AW20" i="8" s="1"/>
  <c r="AY20" i="8" s="1"/>
  <c r="T21" i="8"/>
  <c r="AB21" i="8"/>
  <c r="AG21" i="8"/>
  <c r="AP21" i="8"/>
  <c r="AQ21" i="8"/>
  <c r="AW21" i="8" s="1"/>
  <c r="AY21" i="8" s="1"/>
  <c r="T22" i="8"/>
  <c r="AB22" i="8"/>
  <c r="AG22" i="8"/>
  <c r="AP22" i="8"/>
  <c r="AQ22" i="8"/>
  <c r="AW22" i="8" s="1"/>
  <c r="AY22" i="8" s="1"/>
  <c r="T23" i="8"/>
  <c r="AB23" i="8"/>
  <c r="AG23" i="8"/>
  <c r="AP23" i="8"/>
  <c r="AQ23" i="8"/>
  <c r="AW23" i="8" s="1"/>
  <c r="AY23" i="8" s="1"/>
  <c r="T24" i="8"/>
  <c r="AB24" i="8"/>
  <c r="AG24" i="8"/>
  <c r="AP24" i="8"/>
  <c r="AQ24" i="8"/>
  <c r="AW24" i="8" s="1"/>
  <c r="AY24" i="8" s="1"/>
  <c r="T25" i="8"/>
  <c r="AB25" i="8"/>
  <c r="AG25" i="8"/>
  <c r="AP25" i="8"/>
  <c r="AQ25" i="8"/>
  <c r="AW25" i="8" s="1"/>
  <c r="AY25" i="8" s="1"/>
  <c r="T26" i="8"/>
  <c r="AB26" i="8"/>
  <c r="AG26" i="8"/>
  <c r="AP26" i="8"/>
  <c r="AQ26" i="8"/>
  <c r="AW26" i="8" s="1"/>
  <c r="AY26" i="8" s="1"/>
  <c r="T27" i="8"/>
  <c r="AB27" i="8"/>
  <c r="AG27" i="8"/>
  <c r="AP27" i="8"/>
  <c r="AQ27" i="8"/>
  <c r="AW27" i="8" s="1"/>
  <c r="AY27" i="8" s="1"/>
  <c r="T28" i="8"/>
  <c r="AB28" i="8"/>
  <c r="AG28" i="8"/>
  <c r="AP28" i="8"/>
  <c r="AQ28" i="8"/>
  <c r="AW28" i="8" s="1"/>
  <c r="AY28" i="8" s="1"/>
  <c r="T29" i="8"/>
  <c r="AB29" i="8"/>
  <c r="AG29" i="8"/>
  <c r="AP29" i="8"/>
  <c r="AQ29" i="8"/>
  <c r="AW29" i="8" s="1"/>
  <c r="AY29" i="8" s="1"/>
  <c r="T30" i="8"/>
  <c r="AB30" i="8"/>
  <c r="AG30" i="8"/>
  <c r="AP30" i="8"/>
  <c r="AQ30" i="8"/>
  <c r="AW30" i="8" s="1"/>
  <c r="AY30" i="8" s="1"/>
  <c r="T31" i="8"/>
  <c r="AB31" i="8"/>
  <c r="AG31" i="8"/>
  <c r="AP31" i="8"/>
  <c r="AQ31" i="8"/>
  <c r="AW31" i="8" s="1"/>
  <c r="AY31" i="8" s="1"/>
  <c r="T32" i="8"/>
  <c r="AB32" i="8"/>
  <c r="AG32" i="8"/>
  <c r="AP32" i="8"/>
  <c r="AQ32" i="8"/>
  <c r="AW32" i="8" s="1"/>
  <c r="AY32" i="8" s="1"/>
  <c r="T33" i="8"/>
  <c r="AB33" i="8"/>
  <c r="AG33" i="8"/>
  <c r="AP33" i="8"/>
  <c r="AQ33" i="8"/>
  <c r="AW33" i="8" s="1"/>
  <c r="AY33" i="8" s="1"/>
  <c r="T34" i="8"/>
  <c r="AB34" i="8"/>
  <c r="AG34" i="8"/>
  <c r="AP34" i="8"/>
  <c r="AQ34" i="8"/>
  <c r="AW34" i="8" s="1"/>
  <c r="AY34" i="8" s="1"/>
  <c r="T35" i="8"/>
  <c r="AB35" i="8"/>
  <c r="AG35" i="8"/>
  <c r="AP35" i="8"/>
  <c r="AQ35" i="8"/>
  <c r="AW35" i="8" s="1"/>
  <c r="AY35" i="8" s="1"/>
  <c r="T36" i="8"/>
  <c r="AB36" i="8"/>
  <c r="AG36" i="8"/>
  <c r="AP36" i="8"/>
  <c r="AQ36" i="8"/>
  <c r="AW36" i="8" s="1"/>
  <c r="AY36" i="8" s="1"/>
  <c r="T37" i="8"/>
  <c r="AB37" i="8"/>
  <c r="AG37" i="8"/>
  <c r="AP37" i="8"/>
  <c r="AQ37" i="8"/>
  <c r="AW37" i="8" s="1"/>
  <c r="AY37" i="8" s="1"/>
  <c r="T38" i="8"/>
  <c r="AB38" i="8"/>
  <c r="AG38" i="8"/>
  <c r="AP38" i="8"/>
  <c r="AQ38" i="8"/>
  <c r="AW38" i="8" s="1"/>
  <c r="AY38" i="8" s="1"/>
  <c r="T39" i="8"/>
  <c r="AB39" i="8"/>
  <c r="AG39" i="8"/>
  <c r="AP39" i="8"/>
  <c r="AQ39" i="8"/>
  <c r="AW39" i="8" s="1"/>
  <c r="AY39" i="8" s="1"/>
  <c r="T40" i="8"/>
  <c r="AB40" i="8"/>
  <c r="AG40" i="8"/>
  <c r="AP40" i="8"/>
  <c r="AQ40" i="8"/>
  <c r="AW40" i="8" s="1"/>
  <c r="AY40" i="8" s="1"/>
  <c r="T41" i="8"/>
  <c r="AB41" i="8"/>
  <c r="AG41" i="8"/>
  <c r="AP41" i="8"/>
  <c r="AQ41" i="8"/>
  <c r="AW41" i="8" s="1"/>
  <c r="AY41" i="8" s="1"/>
  <c r="T42" i="8"/>
  <c r="AB42" i="8"/>
  <c r="AG42" i="8"/>
  <c r="AP42" i="8"/>
  <c r="AQ42" i="8"/>
  <c r="AW42" i="8" s="1"/>
  <c r="AY42" i="8" s="1"/>
  <c r="T43" i="8"/>
  <c r="AB43" i="8"/>
  <c r="AG43" i="8"/>
  <c r="AP43" i="8"/>
  <c r="AQ43" i="8"/>
  <c r="AW43" i="8" s="1"/>
  <c r="AY43" i="8" s="1"/>
  <c r="T44" i="8"/>
  <c r="AB44" i="8"/>
  <c r="AG44" i="8"/>
  <c r="AP44" i="8"/>
  <c r="AQ44" i="8"/>
  <c r="AW44" i="8" s="1"/>
  <c r="AY44" i="8" s="1"/>
  <c r="T45" i="8"/>
  <c r="AB45" i="8"/>
  <c r="AG45" i="8"/>
  <c r="AP45" i="8"/>
  <c r="AQ45" i="8"/>
  <c r="AW45" i="8" s="1"/>
  <c r="AY45" i="8" s="1"/>
  <c r="T46" i="8"/>
  <c r="AB46" i="8"/>
  <c r="AG46" i="8"/>
  <c r="AP46" i="8"/>
  <c r="AQ46" i="8"/>
  <c r="AW46" i="8" s="1"/>
  <c r="AY46" i="8" s="1"/>
  <c r="T47" i="8"/>
  <c r="AB47" i="8"/>
  <c r="AG47" i="8"/>
  <c r="AP47" i="8"/>
  <c r="AQ47" i="8"/>
  <c r="AW47" i="8" s="1"/>
  <c r="AY47" i="8" s="1"/>
  <c r="T48" i="8"/>
  <c r="AB48" i="8"/>
  <c r="AG48" i="8"/>
  <c r="AP48" i="8"/>
  <c r="AQ48" i="8"/>
  <c r="AW48" i="8" s="1"/>
  <c r="AY48" i="8" s="1"/>
  <c r="T49" i="8"/>
  <c r="AB49" i="8"/>
  <c r="AG49" i="8"/>
  <c r="AP49" i="8"/>
  <c r="AQ49" i="8"/>
  <c r="AW49" i="8" s="1"/>
  <c r="AY49" i="8" s="1"/>
  <c r="T50" i="8"/>
  <c r="AB50" i="8"/>
  <c r="AG50" i="8"/>
  <c r="AP50" i="8"/>
  <c r="AQ50" i="8"/>
  <c r="AW50" i="8" s="1"/>
  <c r="AY50" i="8" s="1"/>
  <c r="T51" i="8"/>
  <c r="AB51" i="8"/>
  <c r="AG51" i="8"/>
  <c r="AP51" i="8"/>
  <c r="AQ51" i="8"/>
  <c r="AW51" i="8" s="1"/>
  <c r="AY51" i="8" s="1"/>
  <c r="T52" i="8"/>
  <c r="AB52" i="8"/>
  <c r="AG52" i="8"/>
  <c r="AP52" i="8"/>
  <c r="AQ52" i="8"/>
  <c r="AW52" i="8" s="1"/>
  <c r="AY52" i="8" s="1"/>
  <c r="T53" i="8"/>
  <c r="AB53" i="8"/>
  <c r="AG53" i="8"/>
  <c r="AP53" i="8"/>
  <c r="AQ53" i="8"/>
  <c r="AW53" i="8" s="1"/>
  <c r="AY53" i="8" s="1"/>
  <c r="T54" i="8"/>
  <c r="AB54" i="8"/>
  <c r="AG54" i="8"/>
  <c r="AP54" i="8"/>
  <c r="AQ54" i="8"/>
  <c r="AW54" i="8" s="1"/>
  <c r="AY54" i="8" s="1"/>
  <c r="T55" i="8"/>
  <c r="AB55" i="8"/>
  <c r="AG55" i="8"/>
  <c r="AP55" i="8"/>
  <c r="AQ55" i="8"/>
  <c r="AW55" i="8" s="1"/>
  <c r="AY55" i="8" s="1"/>
  <c r="T56" i="8"/>
  <c r="AB56" i="8"/>
  <c r="AG56" i="8"/>
  <c r="AP56" i="8"/>
  <c r="AQ56" i="8"/>
  <c r="AW56" i="8" s="1"/>
  <c r="AY56" i="8" s="1"/>
  <c r="T57" i="8"/>
  <c r="AB57" i="8"/>
  <c r="AG57" i="8"/>
  <c r="AP57" i="8"/>
  <c r="AQ57" i="8"/>
  <c r="AW57" i="8" s="1"/>
  <c r="AY57" i="8" s="1"/>
  <c r="T58" i="8"/>
  <c r="AB58" i="8"/>
  <c r="AG58" i="8"/>
  <c r="AP58" i="8"/>
  <c r="AQ58" i="8"/>
  <c r="AW58" i="8" s="1"/>
  <c r="AY58" i="8" s="1"/>
  <c r="T59" i="8"/>
  <c r="AB59" i="8"/>
  <c r="AG59" i="8"/>
  <c r="AP59" i="8"/>
  <c r="AQ59" i="8"/>
  <c r="AW59" i="8" s="1"/>
  <c r="AY59" i="8" s="1"/>
  <c r="T60" i="8"/>
  <c r="AB60" i="8"/>
  <c r="AG60" i="8"/>
  <c r="AP60" i="8"/>
  <c r="AQ60" i="8"/>
  <c r="AW60" i="8" s="1"/>
  <c r="AY60" i="8" s="1"/>
  <c r="T61" i="8"/>
  <c r="AB61" i="8"/>
  <c r="AG61" i="8"/>
  <c r="AP61" i="8"/>
  <c r="AQ61" i="8"/>
  <c r="AW61" i="8" s="1"/>
  <c r="AY61" i="8" s="1"/>
  <c r="T62" i="8"/>
  <c r="AB62" i="8"/>
  <c r="AG62" i="8"/>
  <c r="AP62" i="8"/>
  <c r="AQ62" i="8"/>
  <c r="AW62" i="8" s="1"/>
  <c r="AY62" i="8" s="1"/>
  <c r="T63" i="8"/>
  <c r="AB63" i="8"/>
  <c r="AG63" i="8"/>
  <c r="AP63" i="8"/>
  <c r="AQ63" i="8"/>
  <c r="AW63" i="8" s="1"/>
  <c r="AY63" i="8" s="1"/>
  <c r="T64" i="8"/>
  <c r="AB64" i="8"/>
  <c r="AG64" i="8"/>
  <c r="AP64" i="8"/>
  <c r="AQ64" i="8"/>
  <c r="AW64" i="8" s="1"/>
  <c r="AY64" i="8" s="1"/>
  <c r="T65" i="8"/>
  <c r="AB65" i="8"/>
  <c r="AG65" i="8"/>
  <c r="AP65" i="8"/>
  <c r="AQ65" i="8"/>
  <c r="AW65" i="8" s="1"/>
  <c r="AY65" i="8" s="1"/>
  <c r="T66" i="8"/>
  <c r="AB66" i="8"/>
  <c r="AG66" i="8"/>
  <c r="AP66" i="8"/>
  <c r="AQ66" i="8"/>
  <c r="AW66" i="8" s="1"/>
  <c r="AY66" i="8" s="1"/>
  <c r="T67" i="8"/>
  <c r="AB67" i="8"/>
  <c r="AG67" i="8"/>
  <c r="AP67" i="8"/>
  <c r="AQ67" i="8"/>
  <c r="AW67" i="8" s="1"/>
  <c r="AY67" i="8" s="1"/>
  <c r="T68" i="8"/>
  <c r="AB68" i="8"/>
  <c r="AG68" i="8"/>
  <c r="AP68" i="8"/>
  <c r="AQ68" i="8"/>
  <c r="AW68" i="8" s="1"/>
  <c r="AY68" i="8" s="1"/>
  <c r="T69" i="8"/>
  <c r="AB69" i="8"/>
  <c r="AG69" i="8"/>
  <c r="AP69" i="8"/>
  <c r="AQ69" i="8"/>
  <c r="AW69" i="8" s="1"/>
  <c r="AY69" i="8" s="1"/>
  <c r="T70" i="8"/>
  <c r="AB70" i="8"/>
  <c r="AG70" i="8"/>
  <c r="AP70" i="8"/>
  <c r="AQ70" i="8"/>
  <c r="AW70" i="8" s="1"/>
  <c r="AY70" i="8" s="1"/>
  <c r="T71" i="8"/>
  <c r="AB71" i="8"/>
  <c r="AG71" i="8"/>
  <c r="AP71" i="8"/>
  <c r="AQ71" i="8"/>
  <c r="AW71" i="8" s="1"/>
  <c r="AY71" i="8" s="1"/>
  <c r="T72" i="8"/>
  <c r="AB72" i="8"/>
  <c r="AG72" i="8"/>
  <c r="AP72" i="8"/>
  <c r="AQ72" i="8"/>
  <c r="AW72" i="8" s="1"/>
  <c r="AY72" i="8" s="1"/>
  <c r="T73" i="8"/>
  <c r="AB73" i="8"/>
  <c r="AG73" i="8"/>
  <c r="AP73" i="8"/>
  <c r="AQ73" i="8"/>
  <c r="AW73" i="8" s="1"/>
  <c r="AY73" i="8" s="1"/>
  <c r="T74" i="8"/>
  <c r="AB74" i="8"/>
  <c r="AG74" i="8"/>
  <c r="AP74" i="8"/>
  <c r="AQ74" i="8"/>
  <c r="AW74" i="8" s="1"/>
  <c r="AY74" i="8" s="1"/>
  <c r="T75" i="8"/>
  <c r="AB75" i="8"/>
  <c r="AG75" i="8"/>
  <c r="AP75" i="8"/>
  <c r="AQ75" i="8"/>
  <c r="AW75" i="8" s="1"/>
  <c r="AY75" i="8" s="1"/>
  <c r="T76" i="8"/>
  <c r="AB76" i="8"/>
  <c r="AG76" i="8"/>
  <c r="AP76" i="8"/>
  <c r="AQ76" i="8"/>
  <c r="AW76" i="8" s="1"/>
  <c r="AY76" i="8" s="1"/>
  <c r="T77" i="8"/>
  <c r="AB77" i="8"/>
  <c r="AG77" i="8"/>
  <c r="AP77" i="8"/>
  <c r="AQ77" i="8"/>
  <c r="AW77" i="8" s="1"/>
  <c r="AY77" i="8" s="1"/>
  <c r="T78" i="8"/>
  <c r="AB78" i="8"/>
  <c r="AG78" i="8"/>
  <c r="AP78" i="8"/>
  <c r="AQ78" i="8"/>
  <c r="AW78" i="8" s="1"/>
  <c r="AY78" i="8" s="1"/>
  <c r="T79" i="8"/>
  <c r="AB79" i="8"/>
  <c r="AG79" i="8"/>
  <c r="AP79" i="8"/>
  <c r="AQ79" i="8"/>
  <c r="AW79" i="8" s="1"/>
  <c r="AY79" i="8" s="1"/>
  <c r="T80" i="8"/>
  <c r="AB80" i="8"/>
  <c r="AG80" i="8"/>
  <c r="AP80" i="8"/>
  <c r="AQ80" i="8"/>
  <c r="AW80" i="8" s="1"/>
  <c r="AY80" i="8" s="1"/>
  <c r="T81" i="8"/>
  <c r="AB81" i="8"/>
  <c r="AG81" i="8"/>
  <c r="AP81" i="8"/>
  <c r="AQ81" i="8"/>
  <c r="AW81" i="8" s="1"/>
  <c r="AY81" i="8" s="1"/>
  <c r="T82" i="8"/>
  <c r="AB82" i="8"/>
  <c r="AG82" i="8"/>
  <c r="AP82" i="8"/>
  <c r="AQ82" i="8"/>
  <c r="AW82" i="8" s="1"/>
  <c r="AY82" i="8" s="1"/>
  <c r="T83" i="8"/>
  <c r="AB83" i="8"/>
  <c r="AG83" i="8"/>
  <c r="AP83" i="8"/>
  <c r="AQ83" i="8"/>
  <c r="AW83" i="8" s="1"/>
  <c r="AY83" i="8" s="1"/>
  <c r="T84" i="8"/>
  <c r="AB84" i="8"/>
  <c r="AG84" i="8"/>
  <c r="AP84" i="8"/>
  <c r="AQ84" i="8"/>
  <c r="AW84" i="8" s="1"/>
  <c r="AY84" i="8" s="1"/>
  <c r="T85" i="8"/>
  <c r="AB85" i="8"/>
  <c r="AG85" i="8"/>
  <c r="AP85" i="8"/>
  <c r="AQ85" i="8"/>
  <c r="AW85" i="8" s="1"/>
  <c r="AY85" i="8" s="1"/>
  <c r="T86" i="8"/>
  <c r="AB86" i="8"/>
  <c r="AG86" i="8"/>
  <c r="AP86" i="8"/>
  <c r="AQ86" i="8"/>
  <c r="AW86" i="8" s="1"/>
  <c r="AY86" i="8" s="1"/>
  <c r="T87" i="8"/>
  <c r="AB87" i="8"/>
  <c r="AG87" i="8"/>
  <c r="AP87" i="8"/>
  <c r="AQ87" i="8"/>
  <c r="AW87" i="8" s="1"/>
  <c r="AY87" i="8" s="1"/>
  <c r="T88" i="8"/>
  <c r="AB88" i="8"/>
  <c r="AG88" i="8"/>
  <c r="AP88" i="8"/>
  <c r="AQ88" i="8"/>
  <c r="AW88" i="8" s="1"/>
  <c r="AY88" i="8" s="1"/>
  <c r="T89" i="8"/>
  <c r="AB89" i="8"/>
  <c r="AG89" i="8"/>
  <c r="AP89" i="8"/>
  <c r="AQ89" i="8"/>
  <c r="AW89" i="8" s="1"/>
  <c r="AY89" i="8" s="1"/>
  <c r="T90" i="8"/>
  <c r="AB90" i="8"/>
  <c r="AG90" i="8"/>
  <c r="AP90" i="8"/>
  <c r="AQ90" i="8"/>
  <c r="AW90" i="8" s="1"/>
  <c r="AY90" i="8" s="1"/>
  <c r="T91" i="8"/>
  <c r="AB91" i="8"/>
  <c r="AG91" i="8"/>
  <c r="AP91" i="8"/>
  <c r="AQ91" i="8"/>
  <c r="AW91" i="8" s="1"/>
  <c r="AY91" i="8" s="1"/>
  <c r="T92" i="8"/>
  <c r="AB92" i="8"/>
  <c r="AG92" i="8"/>
  <c r="AP92" i="8"/>
  <c r="AQ92" i="8"/>
  <c r="AW92" i="8" s="1"/>
  <c r="AY92" i="8" s="1"/>
  <c r="T93" i="8"/>
  <c r="AB93" i="8"/>
  <c r="AG93" i="8"/>
  <c r="AP93" i="8"/>
  <c r="AQ93" i="8"/>
  <c r="AW93" i="8" s="1"/>
  <c r="AY93" i="8" s="1"/>
  <c r="T94" i="8"/>
  <c r="AB94" i="8"/>
  <c r="AG94" i="8"/>
  <c r="AP94" i="8"/>
  <c r="AQ94" i="8"/>
  <c r="AW94" i="8" s="1"/>
  <c r="AY94" i="8" s="1"/>
  <c r="T95" i="8"/>
  <c r="AB95" i="8"/>
  <c r="AG95" i="8"/>
  <c r="AP95" i="8"/>
  <c r="AQ95" i="8"/>
  <c r="AW95" i="8" s="1"/>
  <c r="AY95" i="8" s="1"/>
  <c r="T96" i="8"/>
  <c r="AB96" i="8"/>
  <c r="AG96" i="8"/>
  <c r="AP96" i="8"/>
  <c r="AQ96" i="8"/>
  <c r="AW96" i="8" s="1"/>
  <c r="AY96" i="8" s="1"/>
  <c r="T97" i="8"/>
  <c r="AB97" i="8"/>
  <c r="AG97" i="8"/>
  <c r="AP97" i="8"/>
  <c r="AQ97" i="8"/>
  <c r="AW97" i="8" s="1"/>
  <c r="AY97" i="8" s="1"/>
  <c r="T98" i="8"/>
  <c r="AB98" i="8"/>
  <c r="AG98" i="8"/>
  <c r="AP98" i="8"/>
  <c r="AQ98" i="8"/>
  <c r="AW98" i="8" s="1"/>
  <c r="AY98" i="8" s="1"/>
  <c r="T99" i="8"/>
  <c r="AB99" i="8"/>
  <c r="AG99" i="8"/>
  <c r="AP99" i="8"/>
  <c r="AQ99" i="8"/>
  <c r="AW99" i="8" s="1"/>
  <c r="AY99" i="8" s="1"/>
  <c r="T100" i="8"/>
  <c r="AB100" i="8"/>
  <c r="AG100" i="8"/>
  <c r="AP100" i="8"/>
  <c r="AQ100" i="8"/>
  <c r="AW100" i="8" s="1"/>
  <c r="AY100" i="8" s="1"/>
  <c r="T101" i="8"/>
  <c r="AB101" i="8"/>
  <c r="AG101" i="8"/>
  <c r="AP101" i="8"/>
  <c r="AQ101" i="8"/>
  <c r="AW101" i="8" s="1"/>
  <c r="AY101" i="8" s="1"/>
  <c r="T102" i="8"/>
  <c r="AB102" i="8"/>
  <c r="AG102" i="8"/>
  <c r="AP102" i="8"/>
  <c r="AQ102" i="8"/>
  <c r="AW102" i="8" s="1"/>
  <c r="AY102" i="8" s="1"/>
  <c r="T103" i="8"/>
  <c r="AB103" i="8"/>
  <c r="AG103" i="8"/>
  <c r="AP103" i="8"/>
  <c r="AQ103" i="8"/>
  <c r="AW103" i="8" s="1"/>
  <c r="AY103" i="8" s="1"/>
  <c r="T104" i="8"/>
  <c r="AB104" i="8"/>
  <c r="AG104" i="8"/>
  <c r="AP104" i="8"/>
  <c r="AQ104" i="8"/>
  <c r="AW104" i="8" s="1"/>
  <c r="AY104" i="8" s="1"/>
  <c r="T105" i="8"/>
  <c r="AB105" i="8"/>
  <c r="AG105" i="8"/>
  <c r="AP105" i="8"/>
  <c r="AQ105" i="8"/>
  <c r="AW105" i="8" s="1"/>
  <c r="AY105" i="8" s="1"/>
  <c r="T106" i="8"/>
  <c r="AB106" i="8"/>
  <c r="AG106" i="8"/>
  <c r="AP106" i="8"/>
  <c r="AQ106" i="8"/>
  <c r="AW106" i="8" s="1"/>
  <c r="AY106" i="8" s="1"/>
  <c r="T107" i="8"/>
  <c r="AB107" i="8"/>
  <c r="AG107" i="8"/>
  <c r="AP107" i="8"/>
  <c r="AQ107" i="8"/>
  <c r="AW107" i="8" s="1"/>
  <c r="AY107" i="8" s="1"/>
  <c r="T108" i="8"/>
  <c r="AB108" i="8"/>
  <c r="AG108" i="8"/>
  <c r="AP108" i="8"/>
  <c r="AQ108" i="8"/>
  <c r="AW108" i="8" s="1"/>
  <c r="AY108" i="8" s="1"/>
  <c r="T109" i="8"/>
  <c r="AB109" i="8"/>
  <c r="AG109" i="8"/>
  <c r="AP109" i="8"/>
  <c r="AQ109" i="8"/>
  <c r="AW109" i="8" s="1"/>
  <c r="AY109" i="8" s="1"/>
  <c r="T110" i="8"/>
  <c r="AB110" i="8"/>
  <c r="AG110" i="8"/>
  <c r="AP110" i="8"/>
  <c r="AQ110" i="8"/>
  <c r="AW110" i="8" s="1"/>
  <c r="AY110" i="8" s="1"/>
  <c r="T111" i="8"/>
  <c r="AB111" i="8"/>
  <c r="AG111" i="8"/>
  <c r="AP111" i="8"/>
  <c r="AQ111" i="8"/>
  <c r="AW111" i="8" s="1"/>
  <c r="AY111" i="8" s="1"/>
  <c r="T112" i="8"/>
  <c r="AB112" i="8"/>
  <c r="AG112" i="8"/>
  <c r="AP112" i="8"/>
  <c r="AQ112" i="8"/>
  <c r="AW112" i="8" s="1"/>
  <c r="AY112" i="8" s="1"/>
  <c r="T113" i="8"/>
  <c r="AB113" i="8"/>
  <c r="AG113" i="8"/>
  <c r="AP113" i="8"/>
  <c r="AQ113" i="8"/>
  <c r="AW113" i="8" s="1"/>
  <c r="AY113" i="8" s="1"/>
  <c r="T114" i="8"/>
  <c r="AB114" i="8"/>
  <c r="AG114" i="8"/>
  <c r="AP114" i="8"/>
  <c r="AQ114" i="8"/>
  <c r="AW114" i="8" s="1"/>
  <c r="AY114" i="8" s="1"/>
  <c r="T115" i="8"/>
  <c r="AB115" i="8"/>
  <c r="AG115" i="8"/>
  <c r="AP115" i="8"/>
  <c r="AQ115" i="8"/>
  <c r="AW115" i="8" s="1"/>
  <c r="AY115" i="8" s="1"/>
  <c r="T116" i="8"/>
  <c r="AB116" i="8"/>
  <c r="AG116" i="8"/>
  <c r="AP116" i="8"/>
  <c r="AQ116" i="8"/>
  <c r="AW116" i="8" s="1"/>
  <c r="AY116" i="8" s="1"/>
  <c r="T117" i="8"/>
  <c r="AB117" i="8"/>
  <c r="AG117" i="8"/>
  <c r="AP117" i="8"/>
  <c r="AQ117" i="8"/>
  <c r="AW117" i="8" s="1"/>
  <c r="AY117" i="8" s="1"/>
  <c r="T118" i="8"/>
  <c r="AB118" i="8"/>
  <c r="AG118" i="8"/>
  <c r="AP118" i="8"/>
  <c r="AQ118" i="8"/>
  <c r="AW118" i="8" s="1"/>
  <c r="AY118" i="8" s="1"/>
  <c r="T119" i="8"/>
  <c r="AB119" i="8"/>
  <c r="AG119" i="8"/>
  <c r="AP119" i="8"/>
  <c r="AQ119" i="8"/>
  <c r="AW119" i="8" s="1"/>
  <c r="AY119" i="8" s="1"/>
  <c r="T120" i="8"/>
  <c r="AB120" i="8"/>
  <c r="AG120" i="8"/>
  <c r="AP120" i="8"/>
  <c r="AQ120" i="8"/>
  <c r="AW120" i="8" s="1"/>
  <c r="AY120" i="8" s="1"/>
  <c r="T121" i="8"/>
  <c r="AB121" i="8"/>
  <c r="AG121" i="8"/>
  <c r="AP121" i="8"/>
  <c r="AQ121" i="8"/>
  <c r="AW121" i="8" s="1"/>
  <c r="AY121" i="8" s="1"/>
  <c r="T122" i="8"/>
  <c r="AB122" i="8"/>
  <c r="AG122" i="8"/>
  <c r="AP122" i="8"/>
  <c r="AQ122" i="8"/>
  <c r="AW122" i="8" s="1"/>
  <c r="AY122" i="8" s="1"/>
  <c r="T123" i="8"/>
  <c r="AB123" i="8"/>
  <c r="AG123" i="8"/>
  <c r="AP123" i="8"/>
  <c r="AQ123" i="8"/>
  <c r="AW123" i="8" s="1"/>
  <c r="AY123" i="8" s="1"/>
  <c r="L124" i="8"/>
  <c r="AB124" i="8"/>
  <c r="AG124" i="8"/>
  <c r="AP124" i="8"/>
  <c r="L125" i="8"/>
  <c r="AQ125" i="8" s="1"/>
  <c r="AW125" i="8" s="1"/>
  <c r="AY125" i="8" s="1"/>
  <c r="AB125" i="8"/>
  <c r="AG125" i="8"/>
  <c r="AP125" i="8"/>
  <c r="L126" i="8"/>
  <c r="AQ126" i="8" s="1"/>
  <c r="AW126" i="8" s="1"/>
  <c r="AY126" i="8" s="1"/>
  <c r="AB126" i="8"/>
  <c r="AG126" i="8"/>
  <c r="AP126" i="8"/>
  <c r="L127" i="8"/>
  <c r="T127" i="8" s="1"/>
  <c r="AB127" i="8"/>
  <c r="AG127" i="8"/>
  <c r="AP127" i="8"/>
  <c r="T128" i="8"/>
  <c r="AB128" i="8"/>
  <c r="AG128" i="8"/>
  <c r="AP128" i="8"/>
  <c r="AQ128" i="8"/>
  <c r="AW128" i="8" s="1"/>
  <c r="AY128" i="8" s="1"/>
  <c r="L129" i="8"/>
  <c r="AQ129" i="8" s="1"/>
  <c r="AW129" i="8" s="1"/>
  <c r="AY129" i="8" s="1"/>
  <c r="AB129" i="8"/>
  <c r="AG129" i="8"/>
  <c r="AP129" i="8"/>
  <c r="T130" i="8"/>
  <c r="AB130" i="8"/>
  <c r="AG130" i="8"/>
  <c r="AP130" i="8"/>
  <c r="AQ130" i="8"/>
  <c r="AW130" i="8" s="1"/>
  <c r="AY130" i="8" s="1"/>
  <c r="T131" i="8"/>
  <c r="AB131" i="8"/>
  <c r="AG131" i="8"/>
  <c r="AP131" i="8"/>
  <c r="AQ131" i="8"/>
  <c r="AW131" i="8" s="1"/>
  <c r="AY131" i="8" s="1"/>
  <c r="T132" i="8"/>
  <c r="AB132" i="8"/>
  <c r="AG132" i="8"/>
  <c r="AP132" i="8"/>
  <c r="AQ132" i="8"/>
  <c r="AW132" i="8" s="1"/>
  <c r="AY132" i="8" s="1"/>
  <c r="T133" i="8"/>
  <c r="AB133" i="8"/>
  <c r="AG133" i="8"/>
  <c r="AP133" i="8"/>
  <c r="AQ133" i="8"/>
  <c r="AW133" i="8" s="1"/>
  <c r="AY133" i="8" s="1"/>
  <c r="T134" i="8"/>
  <c r="AB134" i="8"/>
  <c r="AG134" i="8"/>
  <c r="AP134" i="8"/>
  <c r="AQ134" i="8"/>
  <c r="AW134" i="8" s="1"/>
  <c r="AY134" i="8" s="1"/>
  <c r="T135" i="8"/>
  <c r="AB135" i="8"/>
  <c r="AG135" i="8"/>
  <c r="AP135" i="8"/>
  <c r="AQ135" i="8"/>
  <c r="AW135" i="8" s="1"/>
  <c r="AY135" i="8" s="1"/>
  <c r="T136" i="8"/>
  <c r="AB136" i="8"/>
  <c r="AG136" i="8"/>
  <c r="AP136" i="8"/>
  <c r="AQ136" i="8"/>
  <c r="AW136" i="8" s="1"/>
  <c r="AY136" i="8" s="1"/>
  <c r="T137" i="8"/>
  <c r="AB137" i="8"/>
  <c r="AG137" i="8"/>
  <c r="AP137" i="8"/>
  <c r="AQ137" i="8"/>
  <c r="AW137" i="8" s="1"/>
  <c r="AY137" i="8" s="1"/>
  <c r="T138" i="8"/>
  <c r="AB138" i="8"/>
  <c r="AG138" i="8"/>
  <c r="AP138" i="8"/>
  <c r="AQ138" i="8"/>
  <c r="AW138" i="8" s="1"/>
  <c r="AY138" i="8" s="1"/>
  <c r="T139" i="8"/>
  <c r="AB139" i="8"/>
  <c r="AG139" i="8"/>
  <c r="AP139" i="8"/>
  <c r="AQ139" i="8"/>
  <c r="AW139" i="8" s="1"/>
  <c r="AY139" i="8" s="1"/>
  <c r="T140" i="8"/>
  <c r="AB140" i="8"/>
  <c r="AG140" i="8"/>
  <c r="AP140" i="8"/>
  <c r="AQ140" i="8"/>
  <c r="AW140" i="8" s="1"/>
  <c r="AY140" i="8" s="1"/>
  <c r="T141" i="8"/>
  <c r="AB141" i="8"/>
  <c r="AG141" i="8"/>
  <c r="AP141" i="8"/>
  <c r="AQ141" i="8"/>
  <c r="AW141" i="8" s="1"/>
  <c r="AY141" i="8" s="1"/>
  <c r="T142" i="8"/>
  <c r="AB142" i="8"/>
  <c r="AG142" i="8"/>
  <c r="AP142" i="8"/>
  <c r="AQ142" i="8"/>
  <c r="AW142" i="8" s="1"/>
  <c r="AY142" i="8" s="1"/>
  <c r="T143" i="8"/>
  <c r="AB143" i="8"/>
  <c r="AG143" i="8"/>
  <c r="AP143" i="8"/>
  <c r="AQ143" i="8"/>
  <c r="AW143" i="8" s="1"/>
  <c r="AY143" i="8" s="1"/>
  <c r="T144" i="8"/>
  <c r="AB144" i="8"/>
  <c r="AG144" i="8"/>
  <c r="AP144" i="8"/>
  <c r="AQ144" i="8"/>
  <c r="AW144" i="8" s="1"/>
  <c r="AY144" i="8" s="1"/>
  <c r="T145" i="8"/>
  <c r="AB145" i="8"/>
  <c r="AG145" i="8"/>
  <c r="AP145" i="8"/>
  <c r="AQ145" i="8"/>
  <c r="AW145" i="8" s="1"/>
  <c r="AY145" i="8" s="1"/>
  <c r="T146" i="8"/>
  <c r="AB146" i="8"/>
  <c r="AG146" i="8"/>
  <c r="AP146" i="8"/>
  <c r="AQ146" i="8"/>
  <c r="AW146" i="8" s="1"/>
  <c r="AY146" i="8" s="1"/>
  <c r="T147" i="8"/>
  <c r="AB147" i="8"/>
  <c r="AG147" i="8"/>
  <c r="AP147" i="8"/>
  <c r="AQ147" i="8"/>
  <c r="AW147" i="8" s="1"/>
  <c r="AY147" i="8" s="1"/>
  <c r="T148" i="8"/>
  <c r="AB148" i="8"/>
  <c r="AG148" i="8"/>
  <c r="AP148" i="8"/>
  <c r="AQ148" i="8"/>
  <c r="AW148" i="8" s="1"/>
  <c r="AY148" i="8" s="1"/>
  <c r="T149" i="8"/>
  <c r="AB149" i="8"/>
  <c r="AG149" i="8"/>
  <c r="AP149" i="8"/>
  <c r="AQ149" i="8"/>
  <c r="AW149" i="8" s="1"/>
  <c r="AY149" i="8" s="1"/>
  <c r="T150" i="8"/>
  <c r="AB150" i="8"/>
  <c r="AG150" i="8"/>
  <c r="AP150" i="8"/>
  <c r="AQ150" i="8"/>
  <c r="AW150" i="8" s="1"/>
  <c r="AY150" i="8" s="1"/>
  <c r="T151" i="8"/>
  <c r="AB151" i="8"/>
  <c r="AG151" i="8"/>
  <c r="AP151" i="8"/>
  <c r="AQ151" i="8"/>
  <c r="AW151" i="8" s="1"/>
  <c r="AY151" i="8" s="1"/>
  <c r="T152" i="8"/>
  <c r="AB152" i="8"/>
  <c r="AG152" i="8"/>
  <c r="AP152" i="8"/>
  <c r="AQ152" i="8"/>
  <c r="AW152" i="8" s="1"/>
  <c r="AY152" i="8" s="1"/>
  <c r="T153" i="8"/>
  <c r="AB153" i="8"/>
  <c r="AG153" i="8"/>
  <c r="AP153" i="8"/>
  <c r="AQ153" i="8"/>
  <c r="AW153" i="8" s="1"/>
  <c r="AY153" i="8" s="1"/>
  <c r="T154" i="8"/>
  <c r="AB154" i="8"/>
  <c r="AG154" i="8"/>
  <c r="AP154" i="8"/>
  <c r="AQ154" i="8"/>
  <c r="AW154" i="8" s="1"/>
  <c r="AY154" i="8" s="1"/>
  <c r="T155" i="8"/>
  <c r="AB155" i="8"/>
  <c r="AG155" i="8"/>
  <c r="AP155" i="8"/>
  <c r="AQ155" i="8"/>
  <c r="AW155" i="8" s="1"/>
  <c r="AY155" i="8" s="1"/>
  <c r="T156" i="8"/>
  <c r="AB156" i="8"/>
  <c r="AG156" i="8"/>
  <c r="AP156" i="8"/>
  <c r="AQ156" i="8"/>
  <c r="AW156" i="8" s="1"/>
  <c r="AY156" i="8" s="1"/>
  <c r="T157" i="8"/>
  <c r="AB157" i="8"/>
  <c r="AG157" i="8"/>
  <c r="AP157" i="8"/>
  <c r="AQ157" i="8"/>
  <c r="AW157" i="8" s="1"/>
  <c r="AY157" i="8" s="1"/>
  <c r="T158" i="8"/>
  <c r="AB158" i="8"/>
  <c r="AG158" i="8"/>
  <c r="AP158" i="8"/>
  <c r="AQ158" i="8"/>
  <c r="AW158" i="8" s="1"/>
  <c r="AY158" i="8" s="1"/>
  <c r="T159" i="8"/>
  <c r="AB159" i="8"/>
  <c r="AG159" i="8"/>
  <c r="AP159" i="8"/>
  <c r="AQ159" i="8"/>
  <c r="AW159" i="8" s="1"/>
  <c r="AY159" i="8" s="1"/>
  <c r="T160" i="8"/>
  <c r="AB160" i="8"/>
  <c r="AG160" i="8"/>
  <c r="AP160" i="8"/>
  <c r="AQ160" i="8"/>
  <c r="AW160" i="8" s="1"/>
  <c r="AY160" i="8" s="1"/>
  <c r="T161" i="8"/>
  <c r="AB161" i="8"/>
  <c r="AG161" i="8"/>
  <c r="AP161" i="8"/>
  <c r="AQ161" i="8"/>
  <c r="AW161" i="8" s="1"/>
  <c r="AY161" i="8" s="1"/>
  <c r="T162" i="8"/>
  <c r="AB162" i="8"/>
  <c r="AG162" i="8"/>
  <c r="AP162" i="8"/>
  <c r="AQ162" i="8"/>
  <c r="AW162" i="8" s="1"/>
  <c r="AY162" i="8" s="1"/>
  <c r="T163" i="8"/>
  <c r="AB163" i="8"/>
  <c r="AG163" i="8"/>
  <c r="AP163" i="8"/>
  <c r="AQ163" i="8"/>
  <c r="AW163" i="8" s="1"/>
  <c r="AY163" i="8" s="1"/>
  <c r="T164" i="8"/>
  <c r="AB164" i="8"/>
  <c r="AG164" i="8"/>
  <c r="AP164" i="8"/>
  <c r="AQ164" i="8"/>
  <c r="AW164" i="8" s="1"/>
  <c r="AY164" i="8" s="1"/>
  <c r="T165" i="8"/>
  <c r="AB165" i="8"/>
  <c r="AG165" i="8"/>
  <c r="AP165" i="8"/>
  <c r="AQ165" i="8"/>
  <c r="AW165" i="8" s="1"/>
  <c r="AY165" i="8" s="1"/>
  <c r="T166" i="8"/>
  <c r="AB166" i="8"/>
  <c r="AG166" i="8"/>
  <c r="AP166" i="8"/>
  <c r="AQ166" i="8"/>
  <c r="AW166" i="8" s="1"/>
  <c r="AY166" i="8" s="1"/>
  <c r="T167" i="8"/>
  <c r="AB167" i="8"/>
  <c r="AG167" i="8"/>
  <c r="AP167" i="8"/>
  <c r="AQ167" i="8"/>
  <c r="AW167" i="8" s="1"/>
  <c r="AY167" i="8" s="1"/>
  <c r="T168" i="8"/>
  <c r="AB168" i="8"/>
  <c r="AG168" i="8"/>
  <c r="AP168" i="8"/>
  <c r="AQ168" i="8"/>
  <c r="AW168" i="8" s="1"/>
  <c r="AY168" i="8" s="1"/>
  <c r="T169" i="8"/>
  <c r="AB169" i="8"/>
  <c r="AG169" i="8"/>
  <c r="AP169" i="8"/>
  <c r="AQ169" i="8"/>
  <c r="AW169" i="8" s="1"/>
  <c r="AY169" i="8" s="1"/>
  <c r="T170" i="8"/>
  <c r="AB170" i="8"/>
  <c r="AG170" i="8"/>
  <c r="AP170" i="8"/>
  <c r="AQ170" i="8"/>
  <c r="AW170" i="8" s="1"/>
  <c r="AY170" i="8" s="1"/>
  <c r="T171" i="8"/>
  <c r="AB171" i="8"/>
  <c r="AG171" i="8"/>
  <c r="AP171" i="8"/>
  <c r="AQ171" i="8"/>
  <c r="AW171" i="8" s="1"/>
  <c r="AY171" i="8" s="1"/>
  <c r="T172" i="8"/>
  <c r="AB172" i="8"/>
  <c r="AG172" i="8"/>
  <c r="AP172" i="8"/>
  <c r="AQ172" i="8"/>
  <c r="AW172" i="8" s="1"/>
  <c r="AY172" i="8" s="1"/>
  <c r="T173" i="8"/>
  <c r="AB173" i="8"/>
  <c r="AG173" i="8"/>
  <c r="AP173" i="8"/>
  <c r="AQ173" i="8"/>
  <c r="AW173" i="8" s="1"/>
  <c r="AY173" i="8" s="1"/>
  <c r="T174" i="8"/>
  <c r="AB174" i="8"/>
  <c r="AG174" i="8"/>
  <c r="AP174" i="8"/>
  <c r="AQ174" i="8"/>
  <c r="AW174" i="8" s="1"/>
  <c r="AY174" i="8" s="1"/>
  <c r="T175" i="8"/>
  <c r="AB175" i="8"/>
  <c r="AG175" i="8"/>
  <c r="AP175" i="8"/>
  <c r="AQ175" i="8"/>
  <c r="AW175" i="8" s="1"/>
  <c r="AY175" i="8" s="1"/>
  <c r="T176" i="8"/>
  <c r="AB176" i="8"/>
  <c r="AG176" i="8"/>
  <c r="AP176" i="8"/>
  <c r="AQ176" i="8"/>
  <c r="AW176" i="8" s="1"/>
  <c r="AY176" i="8" s="1"/>
  <c r="T177" i="8"/>
  <c r="AB177" i="8"/>
  <c r="AG177" i="8"/>
  <c r="AP177" i="8"/>
  <c r="AQ177" i="8"/>
  <c r="AW177" i="8" s="1"/>
  <c r="AY177" i="8" s="1"/>
  <c r="T178" i="8"/>
  <c r="AB178" i="8"/>
  <c r="AG178" i="8"/>
  <c r="AP178" i="8"/>
  <c r="AQ178" i="8"/>
  <c r="AW178" i="8" s="1"/>
  <c r="AY178" i="8" s="1"/>
  <c r="T179" i="8"/>
  <c r="AB179" i="8"/>
  <c r="AG179" i="8"/>
  <c r="AP179" i="8"/>
  <c r="AQ179" i="8"/>
  <c r="AW179" i="8" s="1"/>
  <c r="AY179" i="8" s="1"/>
  <c r="T180" i="8"/>
  <c r="AB180" i="8"/>
  <c r="AG180" i="8"/>
  <c r="AP180" i="8"/>
  <c r="AQ180" i="8"/>
  <c r="AW180" i="8" s="1"/>
  <c r="AY180" i="8" s="1"/>
  <c r="T181" i="8"/>
  <c r="AB181" i="8"/>
  <c r="AG181" i="8"/>
  <c r="AP181" i="8"/>
  <c r="AQ181" i="8"/>
  <c r="AW181" i="8" s="1"/>
  <c r="AY181" i="8" s="1"/>
  <c r="T182" i="8"/>
  <c r="AB182" i="8"/>
  <c r="AG182" i="8"/>
  <c r="AP182" i="8"/>
  <c r="AQ182" i="8"/>
  <c r="AW182" i="8" s="1"/>
  <c r="AY182" i="8" s="1"/>
  <c r="T183" i="8"/>
  <c r="AB183" i="8"/>
  <c r="AG183" i="8"/>
  <c r="AP183" i="8"/>
  <c r="AQ183" i="8"/>
  <c r="AW183" i="8" s="1"/>
  <c r="AY183" i="8" s="1"/>
  <c r="T184" i="8"/>
  <c r="AB184" i="8"/>
  <c r="AG184" i="8"/>
  <c r="AP184" i="8"/>
  <c r="AQ184" i="8"/>
  <c r="AW184" i="8" s="1"/>
  <c r="AY184" i="8" s="1"/>
  <c r="T185" i="8"/>
  <c r="AB185" i="8"/>
  <c r="AG185" i="8"/>
  <c r="AP185" i="8"/>
  <c r="AQ185" i="8"/>
  <c r="AW185" i="8" s="1"/>
  <c r="AY185" i="8" s="1"/>
  <c r="T186" i="8"/>
  <c r="AB186" i="8"/>
  <c r="AG186" i="8"/>
  <c r="AP186" i="8"/>
  <c r="AQ186" i="8"/>
  <c r="AW186" i="8" s="1"/>
  <c r="AY186" i="8" s="1"/>
  <c r="T187" i="8"/>
  <c r="AB187" i="8"/>
  <c r="AG187" i="8"/>
  <c r="AP187" i="8"/>
  <c r="AQ187" i="8"/>
  <c r="AW187" i="8" s="1"/>
  <c r="AY187" i="8" s="1"/>
  <c r="T188" i="8"/>
  <c r="AB188" i="8"/>
  <c r="AG188" i="8"/>
  <c r="AP188" i="8"/>
  <c r="AQ188" i="8"/>
  <c r="AW188" i="8" s="1"/>
  <c r="AY188" i="8" s="1"/>
  <c r="T189" i="8"/>
  <c r="AB189" i="8"/>
  <c r="AG189" i="8"/>
  <c r="AP189" i="8"/>
  <c r="AQ189" i="8"/>
  <c r="AW189" i="8" s="1"/>
  <c r="AY189" i="8" s="1"/>
  <c r="T190" i="8"/>
  <c r="AB190" i="8"/>
  <c r="AG190" i="8"/>
  <c r="AP190" i="8"/>
  <c r="AQ190" i="8"/>
  <c r="AW190" i="8" s="1"/>
  <c r="AY190" i="8" s="1"/>
  <c r="T191" i="8"/>
  <c r="AB191" i="8"/>
  <c r="AG191" i="8"/>
  <c r="AP191" i="8"/>
  <c r="AQ191" i="8"/>
  <c r="AW191" i="8" s="1"/>
  <c r="AY191" i="8" s="1"/>
  <c r="T192" i="8"/>
  <c r="AB192" i="8"/>
  <c r="AG192" i="8"/>
  <c r="AP192" i="8"/>
  <c r="AQ192" i="8"/>
  <c r="AW192" i="8" s="1"/>
  <c r="AY192" i="8" s="1"/>
  <c r="T193" i="8"/>
  <c r="AB193" i="8"/>
  <c r="AG193" i="8"/>
  <c r="AP193" i="8"/>
  <c r="AQ193" i="8"/>
  <c r="AW193" i="8" s="1"/>
  <c r="AY193" i="8" s="1"/>
  <c r="T194" i="8"/>
  <c r="AB194" i="8"/>
  <c r="AG194" i="8"/>
  <c r="AP194" i="8"/>
  <c r="AQ194" i="8"/>
  <c r="AW194" i="8" s="1"/>
  <c r="AY194" i="8" s="1"/>
  <c r="T195" i="8"/>
  <c r="AB195" i="8"/>
  <c r="AG195" i="8"/>
  <c r="AP195" i="8"/>
  <c r="AQ195" i="8"/>
  <c r="AW195" i="8" s="1"/>
  <c r="AY195" i="8" s="1"/>
  <c r="T196" i="8"/>
  <c r="AB196" i="8"/>
  <c r="AG196" i="8"/>
  <c r="AP196" i="8"/>
  <c r="AQ196" i="8"/>
  <c r="AW196" i="8" s="1"/>
  <c r="AY196" i="8" s="1"/>
  <c r="T197" i="8"/>
  <c r="AB197" i="8"/>
  <c r="AG197" i="8"/>
  <c r="AP197" i="8"/>
  <c r="AQ197" i="8"/>
  <c r="AW197" i="8" s="1"/>
  <c r="AY197" i="8" s="1"/>
  <c r="T198" i="8"/>
  <c r="AB198" i="8"/>
  <c r="AG198" i="8"/>
  <c r="AP198" i="8"/>
  <c r="AQ198" i="8"/>
  <c r="AW198" i="8" s="1"/>
  <c r="AY198" i="8" s="1"/>
  <c r="T199" i="8"/>
  <c r="AB199" i="8"/>
  <c r="AG199" i="8"/>
  <c r="AP199" i="8"/>
  <c r="AQ199" i="8"/>
  <c r="AW199" i="8" s="1"/>
  <c r="AY199" i="8" s="1"/>
  <c r="T200" i="8"/>
  <c r="AB200" i="8"/>
  <c r="AG200" i="8"/>
  <c r="AP200" i="8"/>
  <c r="AQ200" i="8"/>
  <c r="AW200" i="8" s="1"/>
  <c r="AY200" i="8" s="1"/>
  <c r="T201" i="8"/>
  <c r="AB201" i="8"/>
  <c r="AG201" i="8"/>
  <c r="AP201" i="8"/>
  <c r="AQ201" i="8"/>
  <c r="AW201" i="8" s="1"/>
  <c r="AY201" i="8" s="1"/>
  <c r="T202" i="8"/>
  <c r="AB202" i="8"/>
  <c r="AG202" i="8"/>
  <c r="AP202" i="8"/>
  <c r="AQ202" i="8"/>
  <c r="AW202" i="8" s="1"/>
  <c r="AY202" i="8" s="1"/>
  <c r="T203" i="8"/>
  <c r="AB203" i="8"/>
  <c r="AG203" i="8"/>
  <c r="AP203" i="8"/>
  <c r="AQ203" i="8"/>
  <c r="AW203" i="8" s="1"/>
  <c r="AY203" i="8" s="1"/>
  <c r="T204" i="8"/>
  <c r="AB204" i="8"/>
  <c r="AG204" i="8"/>
  <c r="AP204" i="8"/>
  <c r="AQ204" i="8"/>
  <c r="AW204" i="8" s="1"/>
  <c r="AY204" i="8" s="1"/>
  <c r="T205" i="8"/>
  <c r="AB205" i="8"/>
  <c r="AG205" i="8"/>
  <c r="AP205" i="8"/>
  <c r="AQ205" i="8"/>
  <c r="AW205" i="8" s="1"/>
  <c r="AY205" i="8" s="1"/>
  <c r="T206" i="8"/>
  <c r="AB206" i="8"/>
  <c r="AG206" i="8"/>
  <c r="AP206" i="8"/>
  <c r="AQ206" i="8"/>
  <c r="AW206" i="8" s="1"/>
  <c r="AY206" i="8" s="1"/>
  <c r="T207" i="8"/>
  <c r="AB207" i="8"/>
  <c r="AG207" i="8"/>
  <c r="AP207" i="8"/>
  <c r="AQ207" i="8"/>
  <c r="AW207" i="8" s="1"/>
  <c r="AY207" i="8" s="1"/>
  <c r="T208" i="8"/>
  <c r="AB208" i="8"/>
  <c r="AG208" i="8"/>
  <c r="AP208" i="8"/>
  <c r="AQ208" i="8"/>
  <c r="AW208" i="8" s="1"/>
  <c r="AY208" i="8" s="1"/>
  <c r="T209" i="8"/>
  <c r="AB209" i="8"/>
  <c r="AG209" i="8"/>
  <c r="AP209" i="8"/>
  <c r="AQ209" i="8"/>
  <c r="AW209" i="8" s="1"/>
  <c r="AY209" i="8" s="1"/>
  <c r="T210" i="8"/>
  <c r="AB210" i="8"/>
  <c r="AG210" i="8"/>
  <c r="AP210" i="8"/>
  <c r="AQ210" i="8"/>
  <c r="AW210" i="8" s="1"/>
  <c r="AY210" i="8" s="1"/>
  <c r="T211" i="8"/>
  <c r="AB211" i="8"/>
  <c r="AG211" i="8"/>
  <c r="AP211" i="8"/>
  <c r="AQ211" i="8"/>
  <c r="AW211" i="8" s="1"/>
  <c r="AY211" i="8" s="1"/>
  <c r="T212" i="8"/>
  <c r="AB212" i="8"/>
  <c r="AG212" i="8"/>
  <c r="AP212" i="8"/>
  <c r="AQ212" i="8"/>
  <c r="AW212" i="8" s="1"/>
  <c r="AY212" i="8" s="1"/>
  <c r="T213" i="8"/>
  <c r="AB213" i="8"/>
  <c r="AG213" i="8"/>
  <c r="AP213" i="8"/>
  <c r="AQ213" i="8"/>
  <c r="AW213" i="8" s="1"/>
  <c r="AY213" i="8" s="1"/>
  <c r="T214" i="8"/>
  <c r="AB214" i="8"/>
  <c r="AG214" i="8"/>
  <c r="AP214" i="8"/>
  <c r="AQ214" i="8"/>
  <c r="AW214" i="8" s="1"/>
  <c r="AY214" i="8" s="1"/>
  <c r="T215" i="8"/>
  <c r="AB215" i="8"/>
  <c r="AG215" i="8"/>
  <c r="AP215" i="8"/>
  <c r="AQ215" i="8"/>
  <c r="AW215" i="8" s="1"/>
  <c r="AY215" i="8" s="1"/>
  <c r="T216" i="8"/>
  <c r="AB216" i="8"/>
  <c r="AG216" i="8"/>
  <c r="AP216" i="8"/>
  <c r="AQ216" i="8"/>
  <c r="AW216" i="8" s="1"/>
  <c r="AY216" i="8" s="1"/>
  <c r="T217" i="8"/>
  <c r="AB217" i="8"/>
  <c r="AG217" i="8"/>
  <c r="AP217" i="8"/>
  <c r="AQ217" i="8"/>
  <c r="AW217" i="8" s="1"/>
  <c r="AY217" i="8" s="1"/>
  <c r="T218" i="8"/>
  <c r="AB218" i="8"/>
  <c r="AG218" i="8"/>
  <c r="AP218" i="8"/>
  <c r="AQ218" i="8"/>
  <c r="AW218" i="8" s="1"/>
  <c r="AY218" i="8" s="1"/>
  <c r="T219" i="8"/>
  <c r="AB219" i="8"/>
  <c r="AG219" i="8"/>
  <c r="AP219" i="8"/>
  <c r="AQ219" i="8"/>
  <c r="AW219" i="8" s="1"/>
  <c r="AY219" i="8" s="1"/>
  <c r="T220" i="8"/>
  <c r="AB220" i="8"/>
  <c r="AG220" i="8"/>
  <c r="AP220" i="8"/>
  <c r="AQ220" i="8"/>
  <c r="AW220" i="8" s="1"/>
  <c r="AY220" i="8" s="1"/>
  <c r="T221" i="8"/>
  <c r="AB221" i="8"/>
  <c r="AG221" i="8"/>
  <c r="AP221" i="8"/>
  <c r="AQ221" i="8"/>
  <c r="AW221" i="8" s="1"/>
  <c r="AY221" i="8" s="1"/>
  <c r="T222" i="8"/>
  <c r="AB222" i="8"/>
  <c r="AG222" i="8"/>
  <c r="AP222" i="8"/>
  <c r="AQ222" i="8"/>
  <c r="AW222" i="8" s="1"/>
  <c r="AY222" i="8" s="1"/>
  <c r="T223" i="8"/>
  <c r="AB223" i="8"/>
  <c r="AG223" i="8"/>
  <c r="AP223" i="8"/>
  <c r="AQ223" i="8"/>
  <c r="AW223" i="8" s="1"/>
  <c r="AY223" i="8" s="1"/>
  <c r="T224" i="8"/>
  <c r="AB224" i="8"/>
  <c r="AG224" i="8"/>
  <c r="AP224" i="8"/>
  <c r="AQ224" i="8"/>
  <c r="AW224" i="8" s="1"/>
  <c r="AY224" i="8" s="1"/>
  <c r="T225" i="8"/>
  <c r="AB225" i="8"/>
  <c r="AG225" i="8"/>
  <c r="AP225" i="8"/>
  <c r="AQ225" i="8"/>
  <c r="AW225" i="8" s="1"/>
  <c r="AY225" i="8" s="1"/>
  <c r="T226" i="8"/>
  <c r="AB226" i="8"/>
  <c r="AG226" i="8"/>
  <c r="AP226" i="8"/>
  <c r="AQ226" i="8"/>
  <c r="AW226" i="8" s="1"/>
  <c r="AY226" i="8" s="1"/>
  <c r="T227" i="8"/>
  <c r="AB227" i="8"/>
  <c r="AG227" i="8"/>
  <c r="AP227" i="8"/>
  <c r="AQ227" i="8"/>
  <c r="AW227" i="8" s="1"/>
  <c r="AY227" i="8" s="1"/>
  <c r="T228" i="8"/>
  <c r="AB228" i="8"/>
  <c r="AG228" i="8"/>
  <c r="AP228" i="8"/>
  <c r="AQ228" i="8"/>
  <c r="AW228" i="8" s="1"/>
  <c r="AY228" i="8" s="1"/>
  <c r="T229" i="8"/>
  <c r="AB229" i="8"/>
  <c r="AG229" i="8"/>
  <c r="AP229" i="8"/>
  <c r="AQ229" i="8"/>
  <c r="AW229" i="8" s="1"/>
  <c r="AY229" i="8" s="1"/>
  <c r="T230" i="8"/>
  <c r="AB230" i="8"/>
  <c r="AG230" i="8"/>
  <c r="AP230" i="8"/>
  <c r="AQ230" i="8"/>
  <c r="AW230" i="8" s="1"/>
  <c r="AY230" i="8" s="1"/>
  <c r="T231" i="8"/>
  <c r="AB231" i="8"/>
  <c r="AG231" i="8"/>
  <c r="AP231" i="8"/>
  <c r="AQ231" i="8"/>
  <c r="AW231" i="8" s="1"/>
  <c r="AY231" i="8" s="1"/>
  <c r="T232" i="8"/>
  <c r="AB232" i="8"/>
  <c r="AG232" i="8"/>
  <c r="AP232" i="8"/>
  <c r="AQ232" i="8"/>
  <c r="AW232" i="8" s="1"/>
  <c r="AY232" i="8" s="1"/>
  <c r="T233" i="8"/>
  <c r="AB233" i="8"/>
  <c r="AG233" i="8"/>
  <c r="AP233" i="8"/>
  <c r="AQ233" i="8"/>
  <c r="AW233" i="8" s="1"/>
  <c r="AY233" i="8" s="1"/>
  <c r="T234" i="8"/>
  <c r="AB234" i="8"/>
  <c r="AG234" i="8"/>
  <c r="AP234" i="8"/>
  <c r="AQ234" i="8"/>
  <c r="AW234" i="8" s="1"/>
  <c r="AY234" i="8" s="1"/>
  <c r="T235" i="8"/>
  <c r="AB235" i="8"/>
  <c r="AG235" i="8"/>
  <c r="AP235" i="8"/>
  <c r="AQ235" i="8"/>
  <c r="AW235" i="8" s="1"/>
  <c r="AY235" i="8" s="1"/>
  <c r="T236" i="8"/>
  <c r="AB236" i="8"/>
  <c r="AG236" i="8"/>
  <c r="AP236" i="8"/>
  <c r="AQ236" i="8"/>
  <c r="AW236" i="8" s="1"/>
  <c r="AY236" i="8" s="1"/>
  <c r="T237" i="8"/>
  <c r="AB237" i="8"/>
  <c r="AG237" i="8"/>
  <c r="AP237" i="8"/>
  <c r="AQ237" i="8"/>
  <c r="AW237" i="8" s="1"/>
  <c r="AY237" i="8" s="1"/>
  <c r="T238" i="8"/>
  <c r="AB238" i="8"/>
  <c r="AG238" i="8"/>
  <c r="AP238" i="8"/>
  <c r="AQ238" i="8"/>
  <c r="AW238" i="8" s="1"/>
  <c r="AY238" i="8" s="1"/>
  <c r="T239" i="8"/>
  <c r="AB239" i="8"/>
  <c r="AG239" i="8"/>
  <c r="AP239" i="8"/>
  <c r="AQ239" i="8"/>
  <c r="AW239" i="8" s="1"/>
  <c r="AY239" i="8" s="1"/>
  <c r="T240" i="8"/>
  <c r="AB240" i="8"/>
  <c r="AG240" i="8"/>
  <c r="AP240" i="8"/>
  <c r="AQ240" i="8"/>
  <c r="AW240" i="8" s="1"/>
  <c r="AY240" i="8" s="1"/>
  <c r="T241" i="8"/>
  <c r="AB241" i="8"/>
  <c r="AG241" i="8"/>
  <c r="AP241" i="8"/>
  <c r="AQ241" i="8"/>
  <c r="AW241" i="8" s="1"/>
  <c r="AY241" i="8" s="1"/>
  <c r="T242" i="8"/>
  <c r="AB242" i="8"/>
  <c r="AG242" i="8"/>
  <c r="AP242" i="8"/>
  <c r="AQ242" i="8"/>
  <c r="AW242" i="8" s="1"/>
  <c r="AY242" i="8" s="1"/>
  <c r="T243" i="8"/>
  <c r="AB243" i="8"/>
  <c r="AG243" i="8"/>
  <c r="AP243" i="8"/>
  <c r="AQ243" i="8"/>
  <c r="AW243" i="8" s="1"/>
  <c r="AY243" i="8" s="1"/>
  <c r="T244" i="8"/>
  <c r="AB244" i="8"/>
  <c r="AG244" i="8"/>
  <c r="AP244" i="8"/>
  <c r="AQ244" i="8"/>
  <c r="AW244" i="8" s="1"/>
  <c r="AY244" i="8" s="1"/>
  <c r="T245" i="8"/>
  <c r="AB245" i="8"/>
  <c r="AG245" i="8"/>
  <c r="AP245" i="8"/>
  <c r="AQ245" i="8"/>
  <c r="AW245" i="8" s="1"/>
  <c r="AY245" i="8" s="1"/>
  <c r="T246" i="8"/>
  <c r="AB246" i="8"/>
  <c r="AG246" i="8"/>
  <c r="AP246" i="8"/>
  <c r="AQ246" i="8"/>
  <c r="AW246" i="8" s="1"/>
  <c r="AY246" i="8" s="1"/>
  <c r="T247" i="8"/>
  <c r="AB247" i="8"/>
  <c r="AG247" i="8"/>
  <c r="AP247" i="8"/>
  <c r="AQ247" i="8"/>
  <c r="AW247" i="8" s="1"/>
  <c r="AY247" i="8" s="1"/>
  <c r="T248" i="8"/>
  <c r="AB248" i="8"/>
  <c r="AG248" i="8"/>
  <c r="AP248" i="8"/>
  <c r="AQ248" i="8"/>
  <c r="AW248" i="8" s="1"/>
  <c r="AY248" i="8" s="1"/>
  <c r="T249" i="8"/>
  <c r="AB249" i="8"/>
  <c r="AG249" i="8"/>
  <c r="AP249" i="8"/>
  <c r="AQ249" i="8"/>
  <c r="AW249" i="8" s="1"/>
  <c r="AY249" i="8" s="1"/>
  <c r="T250" i="8"/>
  <c r="AB250" i="8"/>
  <c r="AG250" i="8"/>
  <c r="AP250" i="8"/>
  <c r="AQ250" i="8"/>
  <c r="AW250" i="8" s="1"/>
  <c r="AY250" i="8" s="1"/>
  <c r="T251" i="8"/>
  <c r="AB251" i="8"/>
  <c r="AG251" i="8"/>
  <c r="AP251" i="8"/>
  <c r="AQ251" i="8"/>
  <c r="AW251" i="8" s="1"/>
  <c r="AY251" i="8" s="1"/>
  <c r="T252" i="8"/>
  <c r="AB252" i="8"/>
  <c r="AG252" i="8"/>
  <c r="AP252" i="8"/>
  <c r="AQ252" i="8"/>
  <c r="AW252" i="8" s="1"/>
  <c r="AY252" i="8" s="1"/>
  <c r="T253" i="8"/>
  <c r="AB253" i="8"/>
  <c r="AG253" i="8"/>
  <c r="AP253" i="8"/>
  <c r="AQ253" i="8"/>
  <c r="AW253" i="8" s="1"/>
  <c r="AY253" i="8" s="1"/>
  <c r="T254" i="8"/>
  <c r="AB254" i="8"/>
  <c r="AG254" i="8"/>
  <c r="AP254" i="8"/>
  <c r="AQ254" i="8"/>
  <c r="AW254" i="8" s="1"/>
  <c r="AY254" i="8" s="1"/>
  <c r="T255" i="8"/>
  <c r="AB255" i="8"/>
  <c r="AG255" i="8"/>
  <c r="AP255" i="8"/>
  <c r="AQ255" i="8"/>
  <c r="AW255" i="8" s="1"/>
  <c r="AY255" i="8" s="1"/>
  <c r="T256" i="8"/>
  <c r="AB256" i="8"/>
  <c r="AG256" i="8"/>
  <c r="AP256" i="8"/>
  <c r="AQ256" i="8"/>
  <c r="AW256" i="8" s="1"/>
  <c r="AY256" i="8" s="1"/>
  <c r="T257" i="8"/>
  <c r="AB257" i="8"/>
  <c r="AG257" i="8"/>
  <c r="AP257" i="8"/>
  <c r="AQ257" i="8"/>
  <c r="AW257" i="8" s="1"/>
  <c r="AY257" i="8" s="1"/>
  <c r="T258" i="8"/>
  <c r="AB258" i="8"/>
  <c r="AG258" i="8"/>
  <c r="AP258" i="8"/>
  <c r="AQ258" i="8"/>
  <c r="AW258" i="8" s="1"/>
  <c r="AY258" i="8" s="1"/>
  <c r="T259" i="8"/>
  <c r="AB259" i="8"/>
  <c r="AG259" i="8"/>
  <c r="AP259" i="8"/>
  <c r="AQ259" i="8"/>
  <c r="AW259" i="8" s="1"/>
  <c r="AY259" i="8" s="1"/>
  <c r="T260" i="8"/>
  <c r="AB260" i="8"/>
  <c r="AG260" i="8"/>
  <c r="AP260" i="8"/>
  <c r="AQ260" i="8"/>
  <c r="AW260" i="8" s="1"/>
  <c r="AY260" i="8" s="1"/>
  <c r="T261" i="8"/>
  <c r="AB261" i="8"/>
  <c r="AG261" i="8"/>
  <c r="AP261" i="8"/>
  <c r="AQ261" i="8"/>
  <c r="AW261" i="8" s="1"/>
  <c r="AY261" i="8" s="1"/>
  <c r="T262" i="8"/>
  <c r="AB262" i="8"/>
  <c r="AG262" i="8"/>
  <c r="AP262" i="8"/>
  <c r="AQ262" i="8"/>
  <c r="AW262" i="8" s="1"/>
  <c r="AY262" i="8" s="1"/>
  <c r="T263" i="8"/>
  <c r="AB263" i="8"/>
  <c r="AG263" i="8"/>
  <c r="AP263" i="8"/>
  <c r="AQ263" i="8"/>
  <c r="AW263" i="8" s="1"/>
  <c r="AY263" i="8" s="1"/>
  <c r="T264" i="8"/>
  <c r="AB264" i="8"/>
  <c r="AG264" i="8"/>
  <c r="AP264" i="8"/>
  <c r="AQ264" i="8"/>
  <c r="AW264" i="8" s="1"/>
  <c r="AY264" i="8" s="1"/>
  <c r="T265" i="8"/>
  <c r="AB265" i="8"/>
  <c r="AG265" i="8"/>
  <c r="AP265" i="8"/>
  <c r="AQ265" i="8"/>
  <c r="AW265" i="8" s="1"/>
  <c r="AY265" i="8" s="1"/>
  <c r="AB266" i="8"/>
  <c r="AG266" i="8"/>
  <c r="AP266" i="8"/>
  <c r="AQ266" i="8"/>
  <c r="AW266" i="8" s="1"/>
  <c r="AY266" i="8" s="1"/>
  <c r="AB267" i="8"/>
  <c r="AG267" i="8"/>
  <c r="AP267" i="8"/>
  <c r="AQ267" i="8"/>
  <c r="AW267" i="8" s="1"/>
  <c r="AY267" i="8" s="1"/>
  <c r="AB268" i="8"/>
  <c r="AG268" i="8"/>
  <c r="AP268" i="8"/>
  <c r="AQ268" i="8"/>
  <c r="AW268" i="8" s="1"/>
  <c r="AY268" i="8" s="1"/>
  <c r="AB269" i="8"/>
  <c r="AG269" i="8"/>
  <c r="AP269" i="8"/>
  <c r="AQ269" i="8"/>
  <c r="AW269" i="8" s="1"/>
  <c r="AY269" i="8" s="1"/>
  <c r="AB270" i="8"/>
  <c r="AG270" i="8"/>
  <c r="AP270" i="8"/>
  <c r="AQ270" i="8"/>
  <c r="AW270" i="8" s="1"/>
  <c r="AY270" i="8" s="1"/>
  <c r="AB271" i="8"/>
  <c r="AG271" i="8"/>
  <c r="AP271" i="8"/>
  <c r="AQ271" i="8"/>
  <c r="AW271" i="8" s="1"/>
  <c r="AY271" i="8" s="1"/>
  <c r="AB272" i="8"/>
  <c r="AG272" i="8"/>
  <c r="AP272" i="8"/>
  <c r="AQ272" i="8"/>
  <c r="AW272" i="8" s="1"/>
  <c r="AY272" i="8" s="1"/>
  <c r="AB273" i="8"/>
  <c r="AG273" i="8"/>
  <c r="AP273" i="8"/>
  <c r="AQ273" i="8"/>
  <c r="AW273" i="8" s="1"/>
  <c r="AY273" i="8" s="1"/>
  <c r="AB274" i="8"/>
  <c r="AG274" i="8"/>
  <c r="AP274" i="8"/>
  <c r="AQ274" i="8"/>
  <c r="AW274" i="8" s="1"/>
  <c r="AY274" i="8" s="1"/>
  <c r="AB275" i="8"/>
  <c r="AG275" i="8"/>
  <c r="AP275" i="8"/>
  <c r="AQ275" i="8"/>
  <c r="AW275" i="8" s="1"/>
  <c r="AY275" i="8" s="1"/>
  <c r="AB276" i="8"/>
  <c r="AG276" i="8"/>
  <c r="AP276" i="8"/>
  <c r="AQ276" i="8"/>
  <c r="AW276" i="8" s="1"/>
  <c r="AY276" i="8" s="1"/>
  <c r="AB277" i="8"/>
  <c r="AG277" i="8"/>
  <c r="AP277" i="8"/>
  <c r="AQ277" i="8"/>
  <c r="AW277" i="8" s="1"/>
  <c r="AY277" i="8" s="1"/>
  <c r="AB278" i="8"/>
  <c r="AG278" i="8"/>
  <c r="AP278" i="8"/>
  <c r="AQ278" i="8"/>
  <c r="AW278" i="8" s="1"/>
  <c r="AY278" i="8" s="1"/>
  <c r="AB279" i="8"/>
  <c r="AG279" i="8"/>
  <c r="AP279" i="8"/>
  <c r="AQ279" i="8"/>
  <c r="AW279" i="8" s="1"/>
  <c r="AY279" i="8" s="1"/>
  <c r="AB280" i="8"/>
  <c r="AG280" i="8"/>
  <c r="AP280" i="8"/>
  <c r="AQ280" i="8"/>
  <c r="AW280" i="8" s="1"/>
  <c r="AY280" i="8" s="1"/>
  <c r="AB281" i="8"/>
  <c r="AG281" i="8"/>
  <c r="AP281" i="8"/>
  <c r="AQ281" i="8"/>
  <c r="AW281" i="8" s="1"/>
  <c r="AY281" i="8" s="1"/>
  <c r="AB282" i="8"/>
  <c r="AG282" i="8"/>
  <c r="AP282" i="8"/>
  <c r="AQ282" i="8"/>
  <c r="AW282" i="8" s="1"/>
  <c r="AY282" i="8" s="1"/>
  <c r="AB283" i="8"/>
  <c r="AG283" i="8"/>
  <c r="AP283" i="8"/>
  <c r="AQ283" i="8"/>
  <c r="AW283" i="8" s="1"/>
  <c r="AY283" i="8" s="1"/>
  <c r="T284" i="8"/>
  <c r="AB284" i="8"/>
  <c r="AG284" i="8"/>
  <c r="AP284" i="8"/>
  <c r="AQ284" i="8"/>
  <c r="AW284" i="8" s="1"/>
  <c r="AY284" i="8" s="1"/>
  <c r="T285" i="8"/>
  <c r="AB285" i="8"/>
  <c r="AG285" i="8"/>
  <c r="AP285" i="8"/>
  <c r="AQ285" i="8"/>
  <c r="AW285" i="8" s="1"/>
  <c r="AY285" i="8" s="1"/>
  <c r="T286" i="8"/>
  <c r="AB286" i="8"/>
  <c r="AG286" i="8"/>
  <c r="AP286" i="8"/>
  <c r="AQ286" i="8"/>
  <c r="AW286" i="8" s="1"/>
  <c r="AY286" i="8" s="1"/>
  <c r="T287" i="8"/>
  <c r="AB287" i="8"/>
  <c r="AG287" i="8"/>
  <c r="AP287" i="8"/>
  <c r="AQ287" i="8"/>
  <c r="AW287" i="8" s="1"/>
  <c r="AY287" i="8" s="1"/>
  <c r="T288" i="8"/>
  <c r="AB288" i="8"/>
  <c r="AG288" i="8"/>
  <c r="AP288" i="8"/>
  <c r="AQ288" i="8"/>
  <c r="AW288" i="8" s="1"/>
  <c r="AY288" i="8" s="1"/>
  <c r="T289" i="8"/>
  <c r="AB289" i="8"/>
  <c r="AG289" i="8"/>
  <c r="AP289" i="8"/>
  <c r="AQ289" i="8"/>
  <c r="AW289" i="8" s="1"/>
  <c r="AY289" i="8" s="1"/>
  <c r="T290" i="8"/>
  <c r="AB290" i="8"/>
  <c r="AG290" i="8"/>
  <c r="AP290" i="8"/>
  <c r="AQ290" i="8"/>
  <c r="AW290" i="8" s="1"/>
  <c r="AY290" i="8" s="1"/>
  <c r="T291" i="8"/>
  <c r="AB291" i="8"/>
  <c r="AG291" i="8"/>
  <c r="AP291" i="8"/>
  <c r="AQ291" i="8"/>
  <c r="AW291" i="8" s="1"/>
  <c r="AY291" i="8" s="1"/>
  <c r="T292" i="8"/>
  <c r="AB292" i="8"/>
  <c r="AG292" i="8"/>
  <c r="AP292" i="8"/>
  <c r="AQ292" i="8"/>
  <c r="AW292" i="8" s="1"/>
  <c r="AY292" i="8" s="1"/>
  <c r="T293" i="8"/>
  <c r="AB293" i="8"/>
  <c r="AG293" i="8"/>
  <c r="AP293" i="8"/>
  <c r="AQ293" i="8"/>
  <c r="AW293" i="8" s="1"/>
  <c r="AY293" i="8" s="1"/>
  <c r="T294" i="8"/>
  <c r="AB294" i="8"/>
  <c r="AG294" i="8"/>
  <c r="AP294" i="8"/>
  <c r="AQ294" i="8"/>
  <c r="AW294" i="8" s="1"/>
  <c r="AY294" i="8" s="1"/>
  <c r="T295" i="8"/>
  <c r="AB295" i="8"/>
  <c r="AG295" i="8"/>
  <c r="AP295" i="8"/>
  <c r="AQ295" i="8"/>
  <c r="AW295" i="8" s="1"/>
  <c r="AY295" i="8" s="1"/>
  <c r="T296" i="8"/>
  <c r="AB296" i="8"/>
  <c r="AG296" i="8"/>
  <c r="AP296" i="8"/>
  <c r="AQ296" i="8"/>
  <c r="AW296" i="8" s="1"/>
  <c r="AY296" i="8" s="1"/>
  <c r="T297" i="8"/>
  <c r="AB297" i="8"/>
  <c r="AG297" i="8"/>
  <c r="AP297" i="8"/>
  <c r="AQ297" i="8"/>
  <c r="AW297" i="8" s="1"/>
  <c r="AY297" i="8" s="1"/>
  <c r="T298" i="8"/>
  <c r="AB298" i="8"/>
  <c r="AG298" i="8"/>
  <c r="AP298" i="8"/>
  <c r="AQ298" i="8"/>
  <c r="AW298" i="8" s="1"/>
  <c r="AY298" i="8" s="1"/>
  <c r="T299" i="8"/>
  <c r="AB299" i="8"/>
  <c r="AG299" i="8"/>
  <c r="AP299" i="8"/>
  <c r="AQ299" i="8"/>
  <c r="AW299" i="8" s="1"/>
  <c r="AY299" i="8" s="1"/>
  <c r="T300" i="8"/>
  <c r="AB300" i="8"/>
  <c r="AG300" i="8"/>
  <c r="AP300" i="8"/>
  <c r="AQ300" i="8"/>
  <c r="AW300" i="8" s="1"/>
  <c r="AY300" i="8" s="1"/>
  <c r="T301" i="8"/>
  <c r="AB301" i="8"/>
  <c r="AG301" i="8"/>
  <c r="AP301" i="8"/>
  <c r="AQ301" i="8"/>
  <c r="AW301" i="8" s="1"/>
  <c r="AY301" i="8" s="1"/>
  <c r="T302" i="8"/>
  <c r="AB302" i="8"/>
  <c r="AG302" i="8"/>
  <c r="AP302" i="8"/>
  <c r="AQ302" i="8"/>
  <c r="AW302" i="8" s="1"/>
  <c r="AY302" i="8" s="1"/>
  <c r="T303" i="8"/>
  <c r="AB303" i="8"/>
  <c r="AG303" i="8"/>
  <c r="AP303" i="8"/>
  <c r="AQ303" i="8"/>
  <c r="AW303" i="8" s="1"/>
  <c r="AY303" i="8" s="1"/>
  <c r="T304" i="8"/>
  <c r="AB304" i="8"/>
  <c r="AG304" i="8"/>
  <c r="AP304" i="8"/>
  <c r="AQ304" i="8"/>
  <c r="AW304" i="8" s="1"/>
  <c r="AY304" i="8" s="1"/>
  <c r="AB305" i="8"/>
  <c r="AG305" i="8"/>
  <c r="AP305" i="8"/>
  <c r="AQ305" i="8"/>
  <c r="AW305" i="8" s="1"/>
  <c r="AY305" i="8" s="1"/>
  <c r="T306" i="8"/>
  <c r="AB306" i="8"/>
  <c r="AG306" i="8"/>
  <c r="AP306" i="8"/>
  <c r="AQ306" i="8"/>
  <c r="AW306" i="8" s="1"/>
  <c r="AY306" i="8" s="1"/>
  <c r="T307" i="8"/>
  <c r="AB307" i="8"/>
  <c r="AG307" i="8"/>
  <c r="AP307" i="8"/>
  <c r="AQ307" i="8"/>
  <c r="AW307" i="8" s="1"/>
  <c r="AY307" i="8" s="1"/>
  <c r="T308" i="8"/>
  <c r="AB308" i="8"/>
  <c r="AG308" i="8"/>
  <c r="AP308" i="8"/>
  <c r="AQ308" i="8"/>
  <c r="AW308" i="8" s="1"/>
  <c r="AY308" i="8" s="1"/>
  <c r="T309" i="8"/>
  <c r="AB309" i="8"/>
  <c r="AG309" i="8"/>
  <c r="AP309" i="8"/>
  <c r="AQ309" i="8"/>
  <c r="AW309" i="8" s="1"/>
  <c r="AY309" i="8" s="1"/>
  <c r="T310" i="8"/>
  <c r="AB310" i="8"/>
  <c r="AG310" i="8"/>
  <c r="AP310" i="8"/>
  <c r="AQ310" i="8"/>
  <c r="AW310" i="8" s="1"/>
  <c r="AY310" i="8" s="1"/>
  <c r="T311" i="8"/>
  <c r="AB311" i="8"/>
  <c r="AG311" i="8"/>
  <c r="AP311" i="8"/>
  <c r="AQ311" i="8"/>
  <c r="AW311" i="8" s="1"/>
  <c r="AY311" i="8" s="1"/>
  <c r="T312" i="8"/>
  <c r="AB312" i="8"/>
  <c r="AG312" i="8"/>
  <c r="AP312" i="8"/>
  <c r="AQ312" i="8"/>
  <c r="AW312" i="8" s="1"/>
  <c r="AY312" i="8" s="1"/>
  <c r="T313" i="8"/>
  <c r="AB313" i="8"/>
  <c r="AG313" i="8"/>
  <c r="AP313" i="8"/>
  <c r="AQ313" i="8"/>
  <c r="AW313" i="8" s="1"/>
  <c r="AY313" i="8" s="1"/>
  <c r="T314" i="8"/>
  <c r="AB314" i="8"/>
  <c r="AG314" i="8"/>
  <c r="AP314" i="8"/>
  <c r="AQ314" i="8"/>
  <c r="AW314" i="8" s="1"/>
  <c r="AY314" i="8" s="1"/>
  <c r="T315" i="8"/>
  <c r="AB315" i="8"/>
  <c r="AG315" i="8"/>
  <c r="AP315" i="8"/>
  <c r="AQ315" i="8"/>
  <c r="AW315" i="8" s="1"/>
  <c r="AY315" i="8" s="1"/>
  <c r="T316" i="8"/>
  <c r="AB316" i="8"/>
  <c r="AG316" i="8"/>
  <c r="AP316" i="8"/>
  <c r="AQ316" i="8"/>
  <c r="AW316" i="8" s="1"/>
  <c r="AY316" i="8" s="1"/>
  <c r="T317" i="8"/>
  <c r="AB317" i="8"/>
  <c r="AG317" i="8"/>
  <c r="AP317" i="8"/>
  <c r="AQ317" i="8"/>
  <c r="AW317" i="8" s="1"/>
  <c r="AY317" i="8" s="1"/>
  <c r="T318" i="8"/>
  <c r="AB318" i="8"/>
  <c r="AG318" i="8"/>
  <c r="AP318" i="8"/>
  <c r="AQ318" i="8"/>
  <c r="AW318" i="8" s="1"/>
  <c r="AY318" i="8" s="1"/>
  <c r="T319" i="8"/>
  <c r="AB319" i="8"/>
  <c r="AG319" i="8"/>
  <c r="AP319" i="8"/>
  <c r="AQ319" i="8"/>
  <c r="AW319" i="8" s="1"/>
  <c r="AY319" i="8" s="1"/>
  <c r="T320" i="8"/>
  <c r="AB320" i="8"/>
  <c r="AG320" i="8"/>
  <c r="AP320" i="8"/>
  <c r="AQ320" i="8"/>
  <c r="AW320" i="8" s="1"/>
  <c r="AY320" i="8" s="1"/>
  <c r="T321" i="8"/>
  <c r="AB321" i="8"/>
  <c r="AG321" i="8"/>
  <c r="AP321" i="8"/>
  <c r="AQ321" i="8"/>
  <c r="AW321" i="8" s="1"/>
  <c r="AY321" i="8" s="1"/>
  <c r="T322" i="8"/>
  <c r="AB322" i="8"/>
  <c r="AG322" i="8"/>
  <c r="AP322" i="8"/>
  <c r="AQ322" i="8"/>
  <c r="AW322" i="8" s="1"/>
  <c r="AY322" i="8" s="1"/>
  <c r="T323" i="8"/>
  <c r="AB323" i="8"/>
  <c r="AG323" i="8"/>
  <c r="AP323" i="8"/>
  <c r="AQ323" i="8"/>
  <c r="AW323" i="8" s="1"/>
  <c r="AY323" i="8" s="1"/>
  <c r="T324" i="8"/>
  <c r="AB324" i="8"/>
  <c r="AG324" i="8"/>
  <c r="AP324" i="8"/>
  <c r="AQ324" i="8"/>
  <c r="AW324" i="8" s="1"/>
  <c r="AY324" i="8" s="1"/>
  <c r="T325" i="8"/>
  <c r="AB325" i="8"/>
  <c r="AG325" i="8"/>
  <c r="AP325" i="8"/>
  <c r="AQ325" i="8"/>
  <c r="AW325" i="8" s="1"/>
  <c r="AY325" i="8" s="1"/>
  <c r="T326" i="8"/>
  <c r="AB326" i="8"/>
  <c r="AG326" i="8"/>
  <c r="AP326" i="8"/>
  <c r="AQ326" i="8"/>
  <c r="AW326" i="8" s="1"/>
  <c r="AY326" i="8" s="1"/>
  <c r="T327" i="8"/>
  <c r="AB327" i="8"/>
  <c r="AG327" i="8"/>
  <c r="AP327" i="8"/>
  <c r="AQ327" i="8"/>
  <c r="AW327" i="8" s="1"/>
  <c r="AY327" i="8" s="1"/>
  <c r="T328" i="8"/>
  <c r="AB328" i="8"/>
  <c r="AG328" i="8"/>
  <c r="AP328" i="8"/>
  <c r="AQ328" i="8"/>
  <c r="AW328" i="8" s="1"/>
  <c r="AY328" i="8" s="1"/>
  <c r="T329" i="8"/>
  <c r="AB329" i="8"/>
  <c r="AG329" i="8"/>
  <c r="AP329" i="8"/>
  <c r="AQ329" i="8"/>
  <c r="AW329" i="8" s="1"/>
  <c r="AY329" i="8" s="1"/>
  <c r="T330" i="8"/>
  <c r="AB330" i="8"/>
  <c r="AG330" i="8"/>
  <c r="AP330" i="8"/>
  <c r="AQ330" i="8"/>
  <c r="AW330" i="8" s="1"/>
  <c r="AY330" i="8" s="1"/>
  <c r="T331" i="8"/>
  <c r="AB331" i="8"/>
  <c r="AG331" i="8"/>
  <c r="AP331" i="8"/>
  <c r="AQ331" i="8"/>
  <c r="AW331" i="8" s="1"/>
  <c r="AY331" i="8" s="1"/>
  <c r="T332" i="8"/>
  <c r="AB332" i="8"/>
  <c r="AG332" i="8"/>
  <c r="AP332" i="8"/>
  <c r="AQ332" i="8"/>
  <c r="AW332" i="8" s="1"/>
  <c r="AY332" i="8" s="1"/>
  <c r="T333" i="8"/>
  <c r="AB333" i="8"/>
  <c r="AG333" i="8"/>
  <c r="AP333" i="8"/>
  <c r="AQ333" i="8"/>
  <c r="AW333" i="8" s="1"/>
  <c r="AY333" i="8" s="1"/>
  <c r="T334" i="8"/>
  <c r="AB334" i="8"/>
  <c r="AG334" i="8"/>
  <c r="AP334" i="8"/>
  <c r="AQ334" i="8"/>
  <c r="AW334" i="8" s="1"/>
  <c r="AY334" i="8" s="1"/>
  <c r="T335" i="8"/>
  <c r="AB335" i="8"/>
  <c r="AG335" i="8"/>
  <c r="AP335" i="8"/>
  <c r="AQ335" i="8"/>
  <c r="AW335" i="8" s="1"/>
  <c r="AY335" i="8" s="1"/>
  <c r="T336" i="8"/>
  <c r="AB336" i="8"/>
  <c r="AG336" i="8"/>
  <c r="AP336" i="8"/>
  <c r="AQ336" i="8"/>
  <c r="AW336" i="8" s="1"/>
  <c r="AY336" i="8" s="1"/>
  <c r="T337" i="8"/>
  <c r="AB337" i="8"/>
  <c r="AG337" i="8"/>
  <c r="AP337" i="8"/>
  <c r="AQ337" i="8"/>
  <c r="AW337" i="8" s="1"/>
  <c r="AY337" i="8" s="1"/>
  <c r="T338" i="8"/>
  <c r="AB338" i="8"/>
  <c r="AG338" i="8"/>
  <c r="AP338" i="8"/>
  <c r="AQ338" i="8"/>
  <c r="AW338" i="8" s="1"/>
  <c r="AY338" i="8" s="1"/>
  <c r="T339" i="8"/>
  <c r="AB339" i="8"/>
  <c r="AG339" i="8"/>
  <c r="AP339" i="8"/>
  <c r="AQ339" i="8"/>
  <c r="AW339" i="8" s="1"/>
  <c r="AY339" i="8" s="1"/>
  <c r="T340" i="8"/>
  <c r="AB340" i="8"/>
  <c r="AG340" i="8"/>
  <c r="AP340" i="8"/>
  <c r="AQ340" i="8"/>
  <c r="AW340" i="8" s="1"/>
  <c r="AY340" i="8" s="1"/>
  <c r="T341" i="8"/>
  <c r="AB341" i="8"/>
  <c r="AG341" i="8"/>
  <c r="AP341" i="8"/>
  <c r="AQ341" i="8"/>
  <c r="AW341" i="8" s="1"/>
  <c r="AY341" i="8" s="1"/>
  <c r="T342" i="8"/>
  <c r="AB342" i="8"/>
  <c r="AG342" i="8"/>
  <c r="AP342" i="8"/>
  <c r="AQ342" i="8"/>
  <c r="AW342" i="8" s="1"/>
  <c r="AY342" i="8" s="1"/>
  <c r="T343" i="8"/>
  <c r="AB343" i="8"/>
  <c r="AG343" i="8"/>
  <c r="AP343" i="8"/>
  <c r="AQ343" i="8"/>
  <c r="AW343" i="8" s="1"/>
  <c r="AY343" i="8" s="1"/>
  <c r="T344" i="8"/>
  <c r="AB344" i="8"/>
  <c r="AG344" i="8"/>
  <c r="AP344" i="8"/>
  <c r="AQ344" i="8"/>
  <c r="AW344" i="8" s="1"/>
  <c r="AY344" i="8" s="1"/>
  <c r="R345" i="8"/>
  <c r="T345" i="8"/>
  <c r="AB345" i="8"/>
  <c r="AG345" i="8"/>
  <c r="AP345" i="8"/>
  <c r="AQ345" i="8"/>
  <c r="AW345" i="8" s="1"/>
  <c r="AY345" i="8" s="1"/>
  <c r="T346" i="8"/>
  <c r="AB346" i="8"/>
  <c r="AG346" i="8"/>
  <c r="AP346" i="8"/>
  <c r="AQ346" i="8"/>
  <c r="AW346" i="8" s="1"/>
  <c r="AY346" i="8" s="1"/>
  <c r="T347" i="8"/>
  <c r="AB347" i="8"/>
  <c r="AG347" i="8"/>
  <c r="AP347" i="8"/>
  <c r="AQ347" i="8"/>
  <c r="AW347" i="8" s="1"/>
  <c r="AY347" i="8" s="1"/>
  <c r="T348" i="8"/>
  <c r="AB348" i="8"/>
  <c r="AG348" i="8"/>
  <c r="AP348" i="8"/>
  <c r="AQ348" i="8"/>
  <c r="AW348" i="8" s="1"/>
  <c r="AY348" i="8" s="1"/>
  <c r="T349" i="8"/>
  <c r="AB349" i="8"/>
  <c r="AG349" i="8"/>
  <c r="AP349" i="8"/>
  <c r="AQ349" i="8"/>
  <c r="AW349" i="8" s="1"/>
  <c r="AY349" i="8" s="1"/>
  <c r="AB350" i="8"/>
  <c r="AG350" i="8"/>
  <c r="AP350" i="8"/>
  <c r="AQ350" i="8"/>
  <c r="AW350" i="8" s="1"/>
  <c r="AY350" i="8" s="1"/>
  <c r="AB351" i="8"/>
  <c r="AG351" i="8"/>
  <c r="AP351" i="8"/>
  <c r="AQ351" i="8"/>
  <c r="AW351" i="8" s="1"/>
  <c r="AY351" i="8" s="1"/>
  <c r="AB352" i="8"/>
  <c r="AG352" i="8"/>
  <c r="AP352" i="8"/>
  <c r="AQ352" i="8"/>
  <c r="AW352" i="8" s="1"/>
  <c r="AY352" i="8" s="1"/>
  <c r="AB353" i="8"/>
  <c r="AG353" i="8"/>
  <c r="AP353" i="8"/>
  <c r="AQ353" i="8"/>
  <c r="AW353" i="8" s="1"/>
  <c r="AY353" i="8" s="1"/>
  <c r="AB354" i="8"/>
  <c r="AG354" i="8"/>
  <c r="AP354" i="8"/>
  <c r="AQ354" i="8"/>
  <c r="AW354" i="8" s="1"/>
  <c r="AY354" i="8" s="1"/>
  <c r="AB355" i="8"/>
  <c r="AG355" i="8"/>
  <c r="AP355" i="8"/>
  <c r="AQ355" i="8"/>
  <c r="AW355" i="8" s="1"/>
  <c r="AY355" i="8" s="1"/>
  <c r="AB356" i="8"/>
  <c r="AG356" i="8"/>
  <c r="AP356" i="8"/>
  <c r="AQ356" i="8"/>
  <c r="AW356" i="8" s="1"/>
  <c r="AY356" i="8" s="1"/>
  <c r="AB357" i="8"/>
  <c r="AG357" i="8"/>
  <c r="AP357" i="8"/>
  <c r="AQ357" i="8"/>
  <c r="AW357" i="8" s="1"/>
  <c r="AY357" i="8" s="1"/>
  <c r="AB358" i="8"/>
  <c r="AG358" i="8"/>
  <c r="AP358" i="8"/>
  <c r="AQ358" i="8"/>
  <c r="AW358" i="8" s="1"/>
  <c r="AY358" i="8" s="1"/>
  <c r="AB359" i="8"/>
  <c r="AG359" i="8"/>
  <c r="AP359" i="8"/>
  <c r="AQ359" i="8"/>
  <c r="AW359" i="8" s="1"/>
  <c r="AY359" i="8" s="1"/>
  <c r="AB360" i="8"/>
  <c r="AG360" i="8"/>
  <c r="AP360" i="8"/>
  <c r="AQ360" i="8"/>
  <c r="AW360" i="8" s="1"/>
  <c r="AY360" i="8" s="1"/>
  <c r="AB361" i="8"/>
  <c r="AG361" i="8"/>
  <c r="AP361" i="8"/>
  <c r="AQ361" i="8"/>
  <c r="AW361" i="8" s="1"/>
  <c r="AY361" i="8" s="1"/>
  <c r="AB362" i="8"/>
  <c r="AG362" i="8"/>
  <c r="AP362" i="8"/>
  <c r="AQ362" i="8"/>
  <c r="AW362" i="8" s="1"/>
  <c r="AY362" i="8" s="1"/>
  <c r="AB363" i="8"/>
  <c r="AG363" i="8"/>
  <c r="AP363" i="8"/>
  <c r="AQ363" i="8"/>
  <c r="AW363" i="8" s="1"/>
  <c r="AY363" i="8" s="1"/>
  <c r="AB364" i="8"/>
  <c r="AG364" i="8"/>
  <c r="AP364" i="8"/>
  <c r="AQ364" i="8"/>
  <c r="AW364" i="8" s="1"/>
  <c r="AY364" i="8" s="1"/>
  <c r="AB365" i="8"/>
  <c r="AG365" i="8"/>
  <c r="AP365" i="8"/>
  <c r="AQ365" i="8"/>
  <c r="AW365" i="8" s="1"/>
  <c r="AY365" i="8" s="1"/>
  <c r="AB366" i="8"/>
  <c r="AG366" i="8"/>
  <c r="AP366" i="8"/>
  <c r="AQ366" i="8"/>
  <c r="AW366" i="8" s="1"/>
  <c r="AY366" i="8" s="1"/>
  <c r="AB367" i="8"/>
  <c r="AG367" i="8"/>
  <c r="AP367" i="8"/>
  <c r="AQ367" i="8"/>
  <c r="AW367" i="8" s="1"/>
  <c r="AY367" i="8" s="1"/>
  <c r="AB368" i="8"/>
  <c r="AG368" i="8"/>
  <c r="AP368" i="8"/>
  <c r="AQ368" i="8"/>
  <c r="AW368" i="8" s="1"/>
  <c r="AY368" i="8" s="1"/>
  <c r="AB369" i="8"/>
  <c r="AG369" i="8"/>
  <c r="AP369" i="8"/>
  <c r="AQ369" i="8"/>
  <c r="AW369" i="8" s="1"/>
  <c r="AY369" i="8" s="1"/>
  <c r="AB370" i="8"/>
  <c r="AG370" i="8"/>
  <c r="AP370" i="8"/>
  <c r="AQ370" i="8"/>
  <c r="AW370" i="8" s="1"/>
  <c r="AY370" i="8" s="1"/>
  <c r="AB371" i="8"/>
  <c r="AG371" i="8"/>
  <c r="AP371" i="8"/>
  <c r="AQ371" i="8"/>
  <c r="AW371" i="8" s="1"/>
  <c r="AY371" i="8" s="1"/>
  <c r="R372" i="8"/>
  <c r="AB372" i="8"/>
  <c r="AG372" i="8"/>
  <c r="AP372" i="8"/>
  <c r="AQ372" i="8"/>
  <c r="AW372" i="8" s="1"/>
  <c r="AY372" i="8" s="1"/>
  <c r="AB373" i="8"/>
  <c r="AG373" i="8"/>
  <c r="AP373" i="8"/>
  <c r="AQ373" i="8"/>
  <c r="AW373" i="8" s="1"/>
  <c r="AY373" i="8" s="1"/>
  <c r="AB374" i="8"/>
  <c r="AG374" i="8"/>
  <c r="AP374" i="8"/>
  <c r="AQ374" i="8"/>
  <c r="AW374" i="8" s="1"/>
  <c r="AY374" i="8" s="1"/>
  <c r="T375" i="8"/>
  <c r="AB375" i="8"/>
  <c r="AG375" i="8"/>
  <c r="AP375" i="8"/>
  <c r="AQ375" i="8"/>
  <c r="AW375" i="8" s="1"/>
  <c r="AY375" i="8" s="1"/>
  <c r="T376" i="8"/>
  <c r="AB376" i="8"/>
  <c r="AG376" i="8"/>
  <c r="AP376" i="8"/>
  <c r="AQ376" i="8"/>
  <c r="AW376" i="8" s="1"/>
  <c r="AY376" i="8" s="1"/>
  <c r="T377" i="8"/>
  <c r="AB377" i="8"/>
  <c r="AG377" i="8"/>
  <c r="AP377" i="8"/>
  <c r="AQ377" i="8"/>
  <c r="AW377" i="8" s="1"/>
  <c r="AY377" i="8" s="1"/>
  <c r="T378" i="8"/>
  <c r="AB378" i="8"/>
  <c r="AG378" i="8"/>
  <c r="AP378" i="8"/>
  <c r="AQ378" i="8"/>
  <c r="AW378" i="8" s="1"/>
  <c r="AY378" i="8" s="1"/>
  <c r="T379" i="8"/>
  <c r="AB379" i="8"/>
  <c r="AG379" i="8"/>
  <c r="AP379" i="8"/>
  <c r="AQ379" i="8"/>
  <c r="AW379" i="8" s="1"/>
  <c r="AY379" i="8" s="1"/>
  <c r="T380" i="8"/>
  <c r="AB380" i="8"/>
  <c r="AG380" i="8"/>
  <c r="AP380" i="8"/>
  <c r="AQ380" i="8"/>
  <c r="AW380" i="8" s="1"/>
  <c r="AY380" i="8" s="1"/>
  <c r="T381" i="8"/>
  <c r="AB381" i="8"/>
  <c r="AG381" i="8"/>
  <c r="AP381" i="8"/>
  <c r="AQ381" i="8"/>
  <c r="AW381" i="8" s="1"/>
  <c r="AY381" i="8" s="1"/>
  <c r="T382" i="8"/>
  <c r="AB382" i="8"/>
  <c r="AG382" i="8"/>
  <c r="AP382" i="8"/>
  <c r="AQ382" i="8"/>
  <c r="AW382" i="8" s="1"/>
  <c r="AY382" i="8" s="1"/>
  <c r="T383" i="8"/>
  <c r="AB383" i="8"/>
  <c r="AG383" i="8"/>
  <c r="AP383" i="8"/>
  <c r="AQ383" i="8"/>
  <c r="AW383" i="8" s="1"/>
  <c r="AY383" i="8" s="1"/>
  <c r="T384" i="8"/>
  <c r="AB384" i="8"/>
  <c r="AG384" i="8"/>
  <c r="AP384" i="8"/>
  <c r="AQ384" i="8"/>
  <c r="AW384" i="8" s="1"/>
  <c r="AY384" i="8" s="1"/>
  <c r="T385" i="8"/>
  <c r="AB385" i="8"/>
  <c r="AG385" i="8"/>
  <c r="AP385" i="8"/>
  <c r="AQ385" i="8"/>
  <c r="AW385" i="8" s="1"/>
  <c r="AY385" i="8" s="1"/>
  <c r="T386" i="8"/>
  <c r="AB386" i="8"/>
  <c r="AG386" i="8"/>
  <c r="AP386" i="8"/>
  <c r="AQ386" i="8"/>
  <c r="AW386" i="8" s="1"/>
  <c r="AY386" i="8" s="1"/>
  <c r="AB387" i="8"/>
  <c r="AG387" i="8"/>
  <c r="AP387" i="8"/>
  <c r="AQ387" i="8"/>
  <c r="AW387" i="8" s="1"/>
  <c r="AY387" i="8" s="1"/>
  <c r="AB388" i="8"/>
  <c r="AG388" i="8"/>
  <c r="AP388" i="8"/>
  <c r="AQ388" i="8"/>
  <c r="AW388" i="8" s="1"/>
  <c r="AY388" i="8" s="1"/>
  <c r="AB389" i="8"/>
  <c r="AG389" i="8"/>
  <c r="AP389" i="8"/>
  <c r="AQ389" i="8"/>
  <c r="AW389" i="8" s="1"/>
  <c r="AY389" i="8" s="1"/>
  <c r="AB390" i="8"/>
  <c r="AG390" i="8"/>
  <c r="AP390" i="8"/>
  <c r="AQ390" i="8"/>
  <c r="AW390" i="8" s="1"/>
  <c r="AY390" i="8" s="1"/>
  <c r="L391" i="8"/>
  <c r="AQ391" i="8" s="1"/>
  <c r="AW391" i="8" s="1"/>
  <c r="AY391" i="8" s="1"/>
  <c r="T391" i="8"/>
  <c r="AB391" i="8"/>
  <c r="AG391" i="8"/>
  <c r="AP391" i="8"/>
  <c r="AB392" i="8"/>
  <c r="AG392" i="8"/>
  <c r="AP392" i="8"/>
  <c r="AQ392" i="8"/>
  <c r="AW392" i="8" s="1"/>
  <c r="AY392" i="8" s="1"/>
  <c r="AB393" i="8"/>
  <c r="AG393" i="8"/>
  <c r="AP393" i="8"/>
  <c r="AQ393" i="8"/>
  <c r="AW393" i="8" s="1"/>
  <c r="AY393" i="8" s="1"/>
  <c r="AB394" i="8"/>
  <c r="AG394" i="8"/>
  <c r="AP394" i="8"/>
  <c r="AQ394" i="8"/>
  <c r="AW394" i="8" s="1"/>
  <c r="AY394" i="8" s="1"/>
  <c r="AB395" i="8"/>
  <c r="AG395" i="8"/>
  <c r="AP395" i="8"/>
  <c r="AQ395" i="8"/>
  <c r="AW395" i="8" s="1"/>
  <c r="AY395" i="8" s="1"/>
  <c r="AB396" i="8"/>
  <c r="AG396" i="8"/>
  <c r="AP396" i="8"/>
  <c r="AQ396" i="8"/>
  <c r="AW396" i="8" s="1"/>
  <c r="AY396" i="8" s="1"/>
  <c r="T397" i="8"/>
  <c r="AB397" i="8"/>
  <c r="AG397" i="8"/>
  <c r="AP397" i="8"/>
  <c r="AQ397" i="8"/>
  <c r="AW397" i="8" s="1"/>
  <c r="AY397" i="8" s="1"/>
  <c r="T398" i="8"/>
  <c r="AB398" i="8"/>
  <c r="AG398" i="8"/>
  <c r="AP398" i="8"/>
  <c r="AQ398" i="8"/>
  <c r="AW398" i="8" s="1"/>
  <c r="AY398" i="8" s="1"/>
  <c r="AB399" i="8"/>
  <c r="AG399" i="8"/>
  <c r="AP399" i="8"/>
  <c r="AQ399" i="8"/>
  <c r="AW399" i="8" s="1"/>
  <c r="AY399" i="8" s="1"/>
  <c r="AB400" i="8"/>
  <c r="AG400" i="8"/>
  <c r="AP400" i="8"/>
  <c r="AQ400" i="8"/>
  <c r="AW400" i="8" s="1"/>
  <c r="AY400" i="8" s="1"/>
  <c r="T401" i="8"/>
  <c r="AB401" i="8"/>
  <c r="AG401" i="8"/>
  <c r="AP401" i="8"/>
  <c r="AQ401" i="8"/>
  <c r="AW401" i="8" s="1"/>
  <c r="AY401" i="8" s="1"/>
  <c r="T402" i="8"/>
  <c r="AB402" i="8"/>
  <c r="AG402" i="8"/>
  <c r="AP402" i="8"/>
  <c r="AQ402" i="8"/>
  <c r="AW402" i="8" s="1"/>
  <c r="AY402" i="8" s="1"/>
  <c r="T403" i="8"/>
  <c r="AB403" i="8"/>
  <c r="AG403" i="8"/>
  <c r="AP403" i="8"/>
  <c r="AQ403" i="8"/>
  <c r="AW403" i="8" s="1"/>
  <c r="AY403" i="8" s="1"/>
  <c r="AB404" i="8"/>
  <c r="AG404" i="8"/>
  <c r="AP404" i="8"/>
  <c r="AQ404" i="8"/>
  <c r="AW404" i="8" s="1"/>
  <c r="AY404" i="8" s="1"/>
  <c r="T405" i="8"/>
  <c r="AB405" i="8"/>
  <c r="AG405" i="8"/>
  <c r="AP405" i="8"/>
  <c r="AQ405" i="8"/>
  <c r="AW405" i="8" s="1"/>
  <c r="AY405" i="8" s="1"/>
  <c r="T406" i="8"/>
  <c r="AB406" i="8"/>
  <c r="AG406" i="8"/>
  <c r="AP406" i="8"/>
  <c r="AQ406" i="8"/>
  <c r="AW406" i="8" s="1"/>
  <c r="AY406" i="8" s="1"/>
  <c r="T407" i="8"/>
  <c r="AB407" i="8"/>
  <c r="AG407" i="8"/>
  <c r="AP407" i="8"/>
  <c r="AQ407" i="8"/>
  <c r="AW407" i="8" s="1"/>
  <c r="AY407" i="8" s="1"/>
  <c r="AB408" i="8"/>
  <c r="AG408" i="8"/>
  <c r="AP408" i="8"/>
  <c r="AQ408" i="8"/>
  <c r="AW408" i="8" s="1"/>
  <c r="AY408" i="8" s="1"/>
  <c r="AB409" i="8"/>
  <c r="AG409" i="8"/>
  <c r="AP409" i="8"/>
  <c r="AQ409" i="8"/>
  <c r="AW409" i="8" s="1"/>
  <c r="AY409" i="8" s="1"/>
  <c r="E410" i="8"/>
  <c r="AL410" i="8"/>
  <c r="AU410" i="8"/>
  <c r="AX410" i="8"/>
  <c r="AG410" i="8" l="1"/>
  <c r="L410" i="8"/>
  <c r="T124" i="8"/>
  <c r="AQ127" i="8"/>
  <c r="AW127" i="8" s="1"/>
  <c r="AY127" i="8" s="1"/>
  <c r="AQ124" i="8"/>
  <c r="AW124" i="8" s="1"/>
  <c r="AY124" i="8" s="1"/>
  <c r="T129" i="8"/>
  <c r="T126" i="8"/>
  <c r="AW8" i="8"/>
  <c r="T125" i="8"/>
  <c r="K5" i="7"/>
  <c r="AB8" i="7"/>
  <c r="AG8" i="7"/>
  <c r="AP8" i="7"/>
  <c r="AQ8" i="7"/>
  <c r="AY8" i="7" s="1"/>
  <c r="AB9" i="7"/>
  <c r="AG9" i="7"/>
  <c r="AP9" i="7"/>
  <c r="AQ9" i="7"/>
  <c r="AX9" i="7" s="1"/>
  <c r="AB10" i="7"/>
  <c r="AG10" i="7"/>
  <c r="AP10" i="7"/>
  <c r="AQ10" i="7"/>
  <c r="AX10" i="7" s="1"/>
  <c r="AB11" i="7"/>
  <c r="AG11" i="7"/>
  <c r="AP11" i="7"/>
  <c r="AQ11" i="7"/>
  <c r="AX11" i="7"/>
  <c r="AY11" i="7"/>
  <c r="AB12" i="7"/>
  <c r="AG12" i="7"/>
  <c r="AP12" i="7"/>
  <c r="AQ12" i="7"/>
  <c r="AX12" i="7" s="1"/>
  <c r="AB13" i="7"/>
  <c r="AG13" i="7"/>
  <c r="AP13" i="7"/>
  <c r="AQ13" i="7"/>
  <c r="AY13" i="7" s="1"/>
  <c r="AB14" i="7"/>
  <c r="AG14" i="7"/>
  <c r="AP14" i="7"/>
  <c r="AQ14" i="7"/>
  <c r="AX14" i="7" s="1"/>
  <c r="AB15" i="7"/>
  <c r="AG15" i="7"/>
  <c r="AP15" i="7"/>
  <c r="AQ15" i="7"/>
  <c r="AY15" i="7" s="1"/>
  <c r="AB16" i="7"/>
  <c r="AG16" i="7"/>
  <c r="AP16" i="7"/>
  <c r="AQ16" i="7"/>
  <c r="AY16" i="7" s="1"/>
  <c r="AB17" i="7"/>
  <c r="AG17" i="7"/>
  <c r="AP17" i="7"/>
  <c r="AQ17" i="7"/>
  <c r="AY17" i="7" s="1"/>
  <c r="AB18" i="7"/>
  <c r="AG18" i="7"/>
  <c r="AP18" i="7"/>
  <c r="AQ18" i="7"/>
  <c r="AX18" i="7" s="1"/>
  <c r="AB19" i="7"/>
  <c r="AG19" i="7"/>
  <c r="AP19" i="7"/>
  <c r="AQ19" i="7"/>
  <c r="AY19" i="7" s="1"/>
  <c r="AB20" i="7"/>
  <c r="AG20" i="7"/>
  <c r="AP20" i="7"/>
  <c r="AQ20" i="7"/>
  <c r="AY20" i="7" s="1"/>
  <c r="AB21" i="7"/>
  <c r="AG21" i="7"/>
  <c r="AP21" i="7"/>
  <c r="AQ21" i="7"/>
  <c r="AX21" i="7" s="1"/>
  <c r="AB22" i="7"/>
  <c r="AG22" i="7"/>
  <c r="AP22" i="7"/>
  <c r="AQ22" i="7"/>
  <c r="AY22" i="7" s="1"/>
  <c r="AB23" i="7"/>
  <c r="AG23" i="7"/>
  <c r="AP23" i="7"/>
  <c r="AQ23" i="7"/>
  <c r="AX23" i="7" s="1"/>
  <c r="AB24" i="7"/>
  <c r="AG24" i="7"/>
  <c r="AP24" i="7"/>
  <c r="AQ24" i="7"/>
  <c r="AX24" i="7" s="1"/>
  <c r="AB25" i="7"/>
  <c r="AG25" i="7"/>
  <c r="AP25" i="7"/>
  <c r="AQ25" i="7"/>
  <c r="AY25" i="7" s="1"/>
  <c r="AB26" i="7"/>
  <c r="AG26" i="7"/>
  <c r="AP26" i="7"/>
  <c r="AQ26" i="7"/>
  <c r="AY26" i="7" s="1"/>
  <c r="AB27" i="7"/>
  <c r="AG27" i="7"/>
  <c r="AP27" i="7"/>
  <c r="AQ27" i="7"/>
  <c r="AY27" i="7" s="1"/>
  <c r="AB28" i="7"/>
  <c r="AG28" i="7"/>
  <c r="AP28" i="7"/>
  <c r="AQ28" i="7"/>
  <c r="AY28" i="7" s="1"/>
  <c r="AB29" i="7"/>
  <c r="AG29" i="7"/>
  <c r="AP29" i="7"/>
  <c r="AQ29" i="7"/>
  <c r="AY29" i="7" s="1"/>
  <c r="AB30" i="7"/>
  <c r="AG30" i="7"/>
  <c r="AP30" i="7"/>
  <c r="AQ30" i="7"/>
  <c r="AX30" i="7" s="1"/>
  <c r="AB31" i="7"/>
  <c r="AG31" i="7"/>
  <c r="AP31" i="7"/>
  <c r="AQ31" i="7"/>
  <c r="AY31" i="7" s="1"/>
  <c r="AB32" i="7"/>
  <c r="AG32" i="7"/>
  <c r="AP32" i="7"/>
  <c r="AQ32" i="7"/>
  <c r="AY32" i="7" s="1"/>
  <c r="AB33" i="7"/>
  <c r="AG33" i="7"/>
  <c r="AP33" i="7"/>
  <c r="AQ33" i="7"/>
  <c r="AX33" i="7" s="1"/>
  <c r="AB34" i="7"/>
  <c r="AG34" i="7"/>
  <c r="AP34" i="7"/>
  <c r="AQ34" i="7"/>
  <c r="AY34" i="7" s="1"/>
  <c r="AB35" i="7"/>
  <c r="AG35" i="7"/>
  <c r="AP35" i="7"/>
  <c r="AQ35" i="7"/>
  <c r="AY35" i="7" s="1"/>
  <c r="AB36" i="7"/>
  <c r="AG36" i="7"/>
  <c r="AP36" i="7"/>
  <c r="AQ36" i="7"/>
  <c r="AY36" i="7" s="1"/>
  <c r="AB37" i="7"/>
  <c r="AG37" i="7"/>
  <c r="AP37" i="7"/>
  <c r="AQ37" i="7"/>
  <c r="AY37" i="7" s="1"/>
  <c r="AB38" i="7"/>
  <c r="AG38" i="7"/>
  <c r="AP38" i="7"/>
  <c r="AQ38" i="7"/>
  <c r="AY38" i="7" s="1"/>
  <c r="AB39" i="7"/>
  <c r="AG39" i="7"/>
  <c r="AP39" i="7"/>
  <c r="AQ39" i="7"/>
  <c r="AY39" i="7" s="1"/>
  <c r="AB40" i="7"/>
  <c r="AG40" i="7"/>
  <c r="AP40" i="7"/>
  <c r="AQ40" i="7"/>
  <c r="AY40" i="7" s="1"/>
  <c r="AB41" i="7"/>
  <c r="AG41" i="7"/>
  <c r="AP41" i="7"/>
  <c r="AQ41" i="7"/>
  <c r="AY41" i="7" s="1"/>
  <c r="AB42" i="7"/>
  <c r="AG42" i="7"/>
  <c r="AP42" i="7"/>
  <c r="AQ42" i="7"/>
  <c r="AX42" i="7" s="1"/>
  <c r="AB43" i="7"/>
  <c r="AG43" i="7"/>
  <c r="AP43" i="7"/>
  <c r="AQ43" i="7"/>
  <c r="AY43" i="7" s="1"/>
  <c r="AB44" i="7"/>
  <c r="AG44" i="7"/>
  <c r="AP44" i="7"/>
  <c r="AQ44" i="7"/>
  <c r="AY44" i="7" s="1"/>
  <c r="AB45" i="7"/>
  <c r="AG45" i="7"/>
  <c r="AP45" i="7"/>
  <c r="AQ45" i="7"/>
  <c r="AY45" i="7" s="1"/>
  <c r="AB46" i="7"/>
  <c r="AG46" i="7"/>
  <c r="AP46" i="7"/>
  <c r="AQ46" i="7"/>
  <c r="AY46" i="7" s="1"/>
  <c r="AB47" i="7"/>
  <c r="AG47" i="7"/>
  <c r="AP47" i="7"/>
  <c r="AQ47" i="7"/>
  <c r="AY47" i="7" s="1"/>
  <c r="AB48" i="7"/>
  <c r="AG48" i="7"/>
  <c r="AP48" i="7"/>
  <c r="AQ48" i="7"/>
  <c r="AY48" i="7" s="1"/>
  <c r="E49" i="7"/>
  <c r="L49" i="7"/>
  <c r="AC49" i="7"/>
  <c r="AD49" i="7"/>
  <c r="AE49" i="7"/>
  <c r="AH49" i="7"/>
  <c r="AL49" i="7"/>
  <c r="AU49" i="7"/>
  <c r="AW49" i="7"/>
  <c r="AQ410" i="8" l="1"/>
  <c r="AS410" i="8" s="1"/>
  <c r="AX19" i="7"/>
  <c r="AY9" i="7"/>
  <c r="AX37" i="7"/>
  <c r="AX35" i="7"/>
  <c r="AX31" i="7"/>
  <c r="AX25" i="7"/>
  <c r="AY23" i="7"/>
  <c r="AX39" i="7"/>
  <c r="AY21" i="7"/>
  <c r="AX45" i="7"/>
  <c r="AY30" i="7"/>
  <c r="AX17" i="7"/>
  <c r="AX8" i="7"/>
  <c r="AX44" i="7"/>
  <c r="AX29" i="7"/>
  <c r="AX15" i="7"/>
  <c r="AY42" i="7"/>
  <c r="AX36" i="7"/>
  <c r="AX48" i="7"/>
  <c r="AX47" i="7"/>
  <c r="AX40" i="7"/>
  <c r="AX34" i="7"/>
  <c r="AX27" i="7"/>
  <c r="AY14" i="7"/>
  <c r="AX46" i="7"/>
  <c r="AX32" i="7"/>
  <c r="AX26" i="7"/>
  <c r="AX20" i="7"/>
  <c r="AY33" i="7"/>
  <c r="AY18" i="7"/>
  <c r="AX43" i="7"/>
  <c r="AX38" i="7"/>
  <c r="AX22" i="7"/>
  <c r="AX13" i="7"/>
  <c r="AQ49" i="7"/>
  <c r="AS49" i="7" s="1"/>
  <c r="AY24" i="7"/>
  <c r="AG49" i="7"/>
  <c r="AX41" i="7"/>
  <c r="AX28" i="7"/>
  <c r="AX16" i="7"/>
  <c r="AY12" i="7"/>
  <c r="AY8" i="8"/>
  <c r="AW410" i="8"/>
  <c r="AY10" i="7"/>
  <c r="F1" i="6" a="1"/>
  <c r="F1" i="6" s="1"/>
  <c r="K5" i="6"/>
  <c r="AB8" i="6"/>
  <c r="AG8" i="6"/>
  <c r="AP8" i="6"/>
  <c r="AQ8" i="6"/>
  <c r="AX8" i="6" s="1"/>
  <c r="AB9" i="6"/>
  <c r="AG9" i="6"/>
  <c r="AP9" i="6"/>
  <c r="AQ9" i="6"/>
  <c r="AX9" i="6" s="1"/>
  <c r="AB10" i="6"/>
  <c r="AG10" i="6"/>
  <c r="AP10" i="6"/>
  <c r="AQ10" i="6"/>
  <c r="AY10" i="6" s="1"/>
  <c r="AB11" i="6"/>
  <c r="AG11" i="6"/>
  <c r="AP11" i="6"/>
  <c r="AQ11" i="6"/>
  <c r="AX11" i="6" s="1"/>
  <c r="AB12" i="6"/>
  <c r="AG12" i="6"/>
  <c r="AP12" i="6"/>
  <c r="AQ12" i="6"/>
  <c r="AX12" i="6" s="1"/>
  <c r="AB13" i="6"/>
  <c r="AG13" i="6"/>
  <c r="AP13" i="6"/>
  <c r="AQ13" i="6"/>
  <c r="AX13" i="6" s="1"/>
  <c r="AB14" i="6"/>
  <c r="AG14" i="6"/>
  <c r="AP14" i="6"/>
  <c r="AQ14" i="6"/>
  <c r="AX14" i="6" s="1"/>
  <c r="AB15" i="6"/>
  <c r="AG15" i="6"/>
  <c r="AP15" i="6"/>
  <c r="AQ15" i="6"/>
  <c r="AX15" i="6" s="1"/>
  <c r="AB16" i="6"/>
  <c r="AG16" i="6"/>
  <c r="AP16" i="6"/>
  <c r="AQ16" i="6"/>
  <c r="AY16" i="6" s="1"/>
  <c r="AB17" i="6"/>
  <c r="AG17" i="6"/>
  <c r="AP17" i="6"/>
  <c r="AQ17" i="6"/>
  <c r="AX17" i="6" s="1"/>
  <c r="AB18" i="6"/>
  <c r="AG18" i="6"/>
  <c r="AP18" i="6"/>
  <c r="AQ18" i="6"/>
  <c r="AX18" i="6" s="1"/>
  <c r="AB19" i="6"/>
  <c r="AG19" i="6"/>
  <c r="AP19" i="6"/>
  <c r="AQ19" i="6"/>
  <c r="AX19" i="6" s="1"/>
  <c r="AB20" i="6"/>
  <c r="AG20" i="6"/>
  <c r="AP20" i="6"/>
  <c r="AQ20" i="6"/>
  <c r="AX20" i="6" s="1"/>
  <c r="AB21" i="6"/>
  <c r="AG21" i="6"/>
  <c r="AP21" i="6"/>
  <c r="AQ21" i="6"/>
  <c r="AX21" i="6" s="1"/>
  <c r="AB22" i="6"/>
  <c r="AG22" i="6"/>
  <c r="AP22" i="6"/>
  <c r="AQ22" i="6"/>
  <c r="AX22" i="6" s="1"/>
  <c r="AB23" i="6"/>
  <c r="AG23" i="6"/>
  <c r="AP23" i="6"/>
  <c r="AQ23" i="6"/>
  <c r="AX23" i="6" s="1"/>
  <c r="AB24" i="6"/>
  <c r="AG24" i="6"/>
  <c r="AP24" i="6"/>
  <c r="AQ24" i="6"/>
  <c r="AX24" i="6" s="1"/>
  <c r="AB25" i="6"/>
  <c r="AG25" i="6"/>
  <c r="AP25" i="6"/>
  <c r="AQ25" i="6"/>
  <c r="AY25" i="6" s="1"/>
  <c r="AB26" i="6"/>
  <c r="AG26" i="6"/>
  <c r="AP26" i="6"/>
  <c r="AQ26" i="6"/>
  <c r="AX26" i="6" s="1"/>
  <c r="AB27" i="6"/>
  <c r="AG27" i="6"/>
  <c r="AP27" i="6"/>
  <c r="AQ27" i="6"/>
  <c r="AX27" i="6" s="1"/>
  <c r="AB28" i="6"/>
  <c r="AG28" i="6"/>
  <c r="AP28" i="6"/>
  <c r="AQ28" i="6"/>
  <c r="AY28" i="6" s="1"/>
  <c r="AB29" i="6"/>
  <c r="AG29" i="6"/>
  <c r="AP29" i="6"/>
  <c r="AQ29" i="6"/>
  <c r="AX29" i="6" s="1"/>
  <c r="AB30" i="6"/>
  <c r="AG30" i="6"/>
  <c r="AP30" i="6"/>
  <c r="AQ30" i="6"/>
  <c r="AX30" i="6" s="1"/>
  <c r="AB31" i="6"/>
  <c r="AG31" i="6"/>
  <c r="AP31" i="6"/>
  <c r="AQ31" i="6"/>
  <c r="AX31" i="6" s="1"/>
  <c r="AB32" i="6"/>
  <c r="AG32" i="6"/>
  <c r="AP32" i="6"/>
  <c r="AQ32" i="6"/>
  <c r="AX32" i="6" s="1"/>
  <c r="AB33" i="6"/>
  <c r="AG33" i="6"/>
  <c r="AP33" i="6"/>
  <c r="AQ33" i="6"/>
  <c r="AX33" i="6" s="1"/>
  <c r="AB34" i="6"/>
  <c r="AG34" i="6"/>
  <c r="AP34" i="6"/>
  <c r="AQ34" i="6"/>
  <c r="AX34" i="6" s="1"/>
  <c r="AB35" i="6"/>
  <c r="AG35" i="6"/>
  <c r="AP35" i="6"/>
  <c r="AQ35" i="6"/>
  <c r="AX35" i="6" s="1"/>
  <c r="AB36" i="6"/>
  <c r="AG36" i="6"/>
  <c r="AP36" i="6"/>
  <c r="AQ36" i="6"/>
  <c r="AX36" i="6" s="1"/>
  <c r="AB37" i="6"/>
  <c r="AG37" i="6"/>
  <c r="AP37" i="6"/>
  <c r="AQ37" i="6"/>
  <c r="AY37" i="6" s="1"/>
  <c r="AB38" i="6"/>
  <c r="AG38" i="6"/>
  <c r="AP38" i="6"/>
  <c r="AQ38" i="6"/>
  <c r="AX38" i="6" s="1"/>
  <c r="AB39" i="6"/>
  <c r="AG39" i="6"/>
  <c r="AP39" i="6"/>
  <c r="AQ39" i="6"/>
  <c r="AX39" i="6" s="1"/>
  <c r="AB40" i="6"/>
  <c r="AG40" i="6"/>
  <c r="AP40" i="6"/>
  <c r="AQ40" i="6"/>
  <c r="AX40" i="6" s="1"/>
  <c r="AB41" i="6"/>
  <c r="AG41" i="6"/>
  <c r="AP41" i="6"/>
  <c r="AQ41" i="6"/>
  <c r="AX41" i="6" s="1"/>
  <c r="AB42" i="6"/>
  <c r="AG42" i="6"/>
  <c r="AP42" i="6"/>
  <c r="AQ42" i="6"/>
  <c r="AX42" i="6" s="1"/>
  <c r="AB43" i="6"/>
  <c r="AG43" i="6"/>
  <c r="AP43" i="6"/>
  <c r="AQ43" i="6"/>
  <c r="AX43" i="6" s="1"/>
  <c r="AB44" i="6"/>
  <c r="AG44" i="6"/>
  <c r="AP44" i="6"/>
  <c r="AQ44" i="6"/>
  <c r="AX44" i="6" s="1"/>
  <c r="AB45" i="6"/>
  <c r="AG45" i="6"/>
  <c r="AP45" i="6"/>
  <c r="AQ45" i="6"/>
  <c r="AX45" i="6" s="1"/>
  <c r="AB46" i="6"/>
  <c r="AG46" i="6"/>
  <c r="AP46" i="6"/>
  <c r="AQ46" i="6"/>
  <c r="AY46" i="6" s="1"/>
  <c r="AB47" i="6"/>
  <c r="AG47" i="6"/>
  <c r="AP47" i="6"/>
  <c r="AQ47" i="6"/>
  <c r="AX47" i="6" s="1"/>
  <c r="AB48" i="6"/>
  <c r="AG48" i="6"/>
  <c r="AP48" i="6"/>
  <c r="AQ48" i="6"/>
  <c r="AX48" i="6" s="1"/>
  <c r="AB49" i="6"/>
  <c r="AG49" i="6"/>
  <c r="AP49" i="6"/>
  <c r="AQ49" i="6"/>
  <c r="AX49" i="6" s="1"/>
  <c r="AB50" i="6"/>
  <c r="AG50" i="6"/>
  <c r="AP50" i="6"/>
  <c r="AQ50" i="6"/>
  <c r="AX50" i="6" s="1"/>
  <c r="AB51" i="6"/>
  <c r="AG51" i="6"/>
  <c r="AP51" i="6"/>
  <c r="AQ51" i="6"/>
  <c r="AX51" i="6" s="1"/>
  <c r="AB52" i="6"/>
  <c r="AG52" i="6"/>
  <c r="AP52" i="6"/>
  <c r="AQ52" i="6"/>
  <c r="AX52" i="6" s="1"/>
  <c r="AB53" i="6"/>
  <c r="AG53" i="6"/>
  <c r="AP53" i="6"/>
  <c r="AQ53" i="6"/>
  <c r="AX53" i="6" s="1"/>
  <c r="AB54" i="6"/>
  <c r="AG54" i="6"/>
  <c r="AP54" i="6"/>
  <c r="AQ54" i="6"/>
  <c r="AX54" i="6" s="1"/>
  <c r="AB55" i="6"/>
  <c r="AG55" i="6"/>
  <c r="AP55" i="6"/>
  <c r="AQ55" i="6"/>
  <c r="AY55" i="6" s="1"/>
  <c r="AB56" i="6"/>
  <c r="AG56" i="6"/>
  <c r="AP56" i="6"/>
  <c r="AQ56" i="6"/>
  <c r="AX56" i="6" s="1"/>
  <c r="AB57" i="6"/>
  <c r="AG57" i="6"/>
  <c r="AP57" i="6"/>
  <c r="AQ57" i="6"/>
  <c r="AX57" i="6" s="1"/>
  <c r="AB58" i="6"/>
  <c r="AG58" i="6"/>
  <c r="AP58" i="6"/>
  <c r="AQ58" i="6"/>
  <c r="AX58" i="6" s="1"/>
  <c r="AB59" i="6"/>
  <c r="AG59" i="6"/>
  <c r="AP59" i="6"/>
  <c r="AQ59" i="6"/>
  <c r="AX59" i="6" s="1"/>
  <c r="AB60" i="6"/>
  <c r="AG60" i="6"/>
  <c r="AP60" i="6"/>
  <c r="AQ60" i="6"/>
  <c r="AX60" i="6" s="1"/>
  <c r="AB61" i="6"/>
  <c r="AG61" i="6"/>
  <c r="AP61" i="6"/>
  <c r="AQ61" i="6"/>
  <c r="AX61" i="6" s="1"/>
  <c r="AB62" i="6"/>
  <c r="AG62" i="6"/>
  <c r="AP62" i="6"/>
  <c r="AQ62" i="6"/>
  <c r="AX62" i="6" s="1"/>
  <c r="AB63" i="6"/>
  <c r="AG63" i="6"/>
  <c r="AP63" i="6"/>
  <c r="AQ63" i="6"/>
  <c r="AX63" i="6" s="1"/>
  <c r="AB64" i="6"/>
  <c r="AG64" i="6"/>
  <c r="AP64" i="6"/>
  <c r="AQ64" i="6"/>
  <c r="AY64" i="6" s="1"/>
  <c r="AB65" i="6"/>
  <c r="AG65" i="6"/>
  <c r="AP65" i="6"/>
  <c r="AQ65" i="6"/>
  <c r="AX65" i="6" s="1"/>
  <c r="AB66" i="6"/>
  <c r="AG66" i="6"/>
  <c r="AP66" i="6"/>
  <c r="AQ66" i="6"/>
  <c r="AX66" i="6" s="1"/>
  <c r="AB67" i="6"/>
  <c r="AG67" i="6"/>
  <c r="AP67" i="6"/>
  <c r="AQ67" i="6"/>
  <c r="AX67" i="6" s="1"/>
  <c r="AB68" i="6"/>
  <c r="AG68" i="6"/>
  <c r="AP68" i="6"/>
  <c r="AQ68" i="6"/>
  <c r="AX68" i="6" s="1"/>
  <c r="AB69" i="6"/>
  <c r="AG69" i="6"/>
  <c r="AP69" i="6"/>
  <c r="AQ69" i="6"/>
  <c r="AX69" i="6" s="1"/>
  <c r="AB70" i="6"/>
  <c r="AG70" i="6"/>
  <c r="AP70" i="6"/>
  <c r="AQ70" i="6"/>
  <c r="AX70" i="6" s="1"/>
  <c r="AB71" i="6"/>
  <c r="AG71" i="6"/>
  <c r="AP71" i="6"/>
  <c r="AQ71" i="6"/>
  <c r="AX71" i="6" s="1"/>
  <c r="AB72" i="6"/>
  <c r="AG72" i="6"/>
  <c r="AP72" i="6"/>
  <c r="AQ72" i="6"/>
  <c r="AX72" i="6" s="1"/>
  <c r="AB73" i="6"/>
  <c r="AG73" i="6"/>
  <c r="AP73" i="6"/>
  <c r="AQ73" i="6"/>
  <c r="AY73" i="6" s="1"/>
  <c r="AB74" i="6"/>
  <c r="AG74" i="6"/>
  <c r="AP74" i="6"/>
  <c r="AQ74" i="6"/>
  <c r="AX74" i="6" s="1"/>
  <c r="AB75" i="6"/>
  <c r="AG75" i="6"/>
  <c r="AP75" i="6"/>
  <c r="AQ75" i="6"/>
  <c r="AX75" i="6" s="1"/>
  <c r="AB76" i="6"/>
  <c r="AG76" i="6"/>
  <c r="AP76" i="6"/>
  <c r="AQ76" i="6"/>
  <c r="AX76" i="6" s="1"/>
  <c r="AB77" i="6"/>
  <c r="AG77" i="6"/>
  <c r="AP77" i="6"/>
  <c r="AQ77" i="6"/>
  <c r="AX77" i="6" s="1"/>
  <c r="AB78" i="6"/>
  <c r="AG78" i="6"/>
  <c r="AP78" i="6"/>
  <c r="AQ78" i="6"/>
  <c r="AX78" i="6" s="1"/>
  <c r="AB79" i="6"/>
  <c r="AG79" i="6"/>
  <c r="AP79" i="6"/>
  <c r="AQ79" i="6"/>
  <c r="AX79" i="6" s="1"/>
  <c r="AB80" i="6"/>
  <c r="AG80" i="6"/>
  <c r="AP80" i="6"/>
  <c r="AQ80" i="6"/>
  <c r="AX80" i="6" s="1"/>
  <c r="AB81" i="6"/>
  <c r="AG81" i="6"/>
  <c r="AP81" i="6"/>
  <c r="AQ81" i="6"/>
  <c r="AX81" i="6" s="1"/>
  <c r="AB82" i="6"/>
  <c r="AG82" i="6"/>
  <c r="AP82" i="6"/>
  <c r="AQ82" i="6"/>
  <c r="AY82" i="6" s="1"/>
  <c r="AB83" i="6"/>
  <c r="AG83" i="6"/>
  <c r="AP83" i="6"/>
  <c r="AQ83" i="6"/>
  <c r="AX83" i="6" s="1"/>
  <c r="AB84" i="6"/>
  <c r="AG84" i="6"/>
  <c r="AP84" i="6"/>
  <c r="AQ84" i="6"/>
  <c r="AX84" i="6" s="1"/>
  <c r="AB85" i="6"/>
  <c r="AG85" i="6"/>
  <c r="AP85" i="6"/>
  <c r="AQ85" i="6"/>
  <c r="AX85" i="6" s="1"/>
  <c r="AB86" i="6"/>
  <c r="AG86" i="6"/>
  <c r="AP86" i="6"/>
  <c r="AQ86" i="6"/>
  <c r="AX86" i="6" s="1"/>
  <c r="AB87" i="6"/>
  <c r="AG87" i="6"/>
  <c r="AP87" i="6"/>
  <c r="AQ87" i="6"/>
  <c r="AX87" i="6" s="1"/>
  <c r="AB88" i="6"/>
  <c r="AG88" i="6"/>
  <c r="AP88" i="6"/>
  <c r="AQ88" i="6"/>
  <c r="AX88" i="6" s="1"/>
  <c r="AB89" i="6"/>
  <c r="AG89" i="6"/>
  <c r="AP89" i="6"/>
  <c r="AQ89" i="6"/>
  <c r="AX89" i="6" s="1"/>
  <c r="AB90" i="6"/>
  <c r="AG90" i="6"/>
  <c r="AP90" i="6"/>
  <c r="AQ90" i="6"/>
  <c r="AX90" i="6" s="1"/>
  <c r="AB91" i="6"/>
  <c r="AG91" i="6"/>
  <c r="AP91" i="6"/>
  <c r="AQ91" i="6"/>
  <c r="AY91" i="6" s="1"/>
  <c r="AB92" i="6"/>
  <c r="AG92" i="6"/>
  <c r="AP92" i="6"/>
  <c r="AQ92" i="6"/>
  <c r="AX92" i="6" s="1"/>
  <c r="AB93" i="6"/>
  <c r="AG93" i="6"/>
  <c r="AP93" i="6"/>
  <c r="AQ93" i="6"/>
  <c r="AX93" i="6" s="1"/>
  <c r="AB94" i="6"/>
  <c r="AG94" i="6"/>
  <c r="AP94" i="6"/>
  <c r="AQ94" i="6"/>
  <c r="AX94" i="6" s="1"/>
  <c r="AB95" i="6"/>
  <c r="AG95" i="6"/>
  <c r="AP95" i="6"/>
  <c r="AQ95" i="6"/>
  <c r="AX95" i="6" s="1"/>
  <c r="AB96" i="6"/>
  <c r="AG96" i="6"/>
  <c r="AP96" i="6"/>
  <c r="AQ96" i="6"/>
  <c r="AX96" i="6" s="1"/>
  <c r="AB97" i="6"/>
  <c r="AG97" i="6"/>
  <c r="AP97" i="6"/>
  <c r="AQ97" i="6"/>
  <c r="AX97" i="6" s="1"/>
  <c r="AB98" i="6"/>
  <c r="AG98" i="6"/>
  <c r="AP98" i="6"/>
  <c r="AQ98" i="6"/>
  <c r="AX98" i="6" s="1"/>
  <c r="AB99" i="6"/>
  <c r="AG99" i="6"/>
  <c r="AP99" i="6"/>
  <c r="AQ99" i="6"/>
  <c r="AX99" i="6" s="1"/>
  <c r="AB100" i="6"/>
  <c r="AG100" i="6"/>
  <c r="AP100" i="6"/>
  <c r="AQ100" i="6"/>
  <c r="AY100" i="6" s="1"/>
  <c r="AB101" i="6"/>
  <c r="AG101" i="6"/>
  <c r="AP101" i="6"/>
  <c r="AQ101" i="6"/>
  <c r="AX101" i="6" s="1"/>
  <c r="AB102" i="6"/>
  <c r="AG102" i="6"/>
  <c r="AP102" i="6"/>
  <c r="AQ102" i="6"/>
  <c r="AX102" i="6" s="1"/>
  <c r="AB103" i="6"/>
  <c r="AG103" i="6"/>
  <c r="AP103" i="6"/>
  <c r="AQ103" i="6"/>
  <c r="AX103" i="6" s="1"/>
  <c r="AB104" i="6"/>
  <c r="AG104" i="6"/>
  <c r="AP104" i="6"/>
  <c r="AQ104" i="6"/>
  <c r="AX104" i="6" s="1"/>
  <c r="AB105" i="6"/>
  <c r="AG105" i="6"/>
  <c r="AP105" i="6"/>
  <c r="AQ105" i="6"/>
  <c r="AX105" i="6" s="1"/>
  <c r="AB106" i="6"/>
  <c r="AG106" i="6"/>
  <c r="AP106" i="6"/>
  <c r="AQ106" i="6"/>
  <c r="AX106" i="6" s="1"/>
  <c r="AB107" i="6"/>
  <c r="AG107" i="6"/>
  <c r="AP107" i="6"/>
  <c r="AQ107" i="6"/>
  <c r="AX107" i="6" s="1"/>
  <c r="AB108" i="6"/>
  <c r="AG108" i="6"/>
  <c r="AP108" i="6"/>
  <c r="AQ108" i="6"/>
  <c r="AX108" i="6" s="1"/>
  <c r="AB109" i="6"/>
  <c r="AG109" i="6"/>
  <c r="AP109" i="6"/>
  <c r="AQ109" i="6"/>
  <c r="AY109" i="6" s="1"/>
  <c r="AB110" i="6"/>
  <c r="AG110" i="6"/>
  <c r="AP110" i="6"/>
  <c r="AQ110" i="6"/>
  <c r="AX110" i="6" s="1"/>
  <c r="AB111" i="6"/>
  <c r="AG111" i="6"/>
  <c r="AP111" i="6"/>
  <c r="AQ111" i="6"/>
  <c r="AX111" i="6" s="1"/>
  <c r="E112" i="6"/>
  <c r="L112" i="6"/>
  <c r="AC112" i="6"/>
  <c r="AD112" i="6"/>
  <c r="AE112" i="6"/>
  <c r="AH112" i="6"/>
  <c r="AI112" i="6"/>
  <c r="AL112" i="6"/>
  <c r="AU112" i="6"/>
  <c r="AW112" i="6"/>
  <c r="AX16" i="6" l="1"/>
  <c r="AX10" i="6"/>
  <c r="AY19" i="6"/>
  <c r="AX49" i="7"/>
  <c r="AX82" i="6"/>
  <c r="AY80" i="6"/>
  <c r="AY79" i="6"/>
  <c r="AX100" i="6"/>
  <c r="AY98" i="6"/>
  <c r="AY97" i="6"/>
  <c r="AX73" i="6"/>
  <c r="AY71" i="6"/>
  <c r="AX55" i="6"/>
  <c r="AY53" i="6"/>
  <c r="AX109" i="6"/>
  <c r="AY107" i="6"/>
  <c r="AX28" i="6"/>
  <c r="AX37" i="6"/>
  <c r="AY35" i="6"/>
  <c r="AX64" i="6"/>
  <c r="AY62" i="6"/>
  <c r="AY61" i="6"/>
  <c r="AX91" i="6"/>
  <c r="AY89" i="6"/>
  <c r="AX46" i="6"/>
  <c r="AY44" i="6"/>
  <c r="AY43" i="6"/>
  <c r="AY22" i="6"/>
  <c r="AX25" i="6"/>
  <c r="AY13" i="6"/>
  <c r="AY95" i="6"/>
  <c r="AY94" i="6"/>
  <c r="AY77" i="6"/>
  <c r="AY76" i="6"/>
  <c r="AY59" i="6"/>
  <c r="AY58" i="6"/>
  <c r="AY41" i="6"/>
  <c r="AY40" i="6"/>
  <c r="AY110" i="6"/>
  <c r="AY92" i="6"/>
  <c r="AY74" i="6"/>
  <c r="AY56" i="6"/>
  <c r="AY38" i="6"/>
  <c r="AY106" i="6"/>
  <c r="AY88" i="6"/>
  <c r="AY70" i="6"/>
  <c r="AY52" i="6"/>
  <c r="AY34" i="6"/>
  <c r="AY104" i="6"/>
  <c r="AY103" i="6"/>
  <c r="AY86" i="6"/>
  <c r="AY85" i="6"/>
  <c r="AY68" i="6"/>
  <c r="AY67" i="6"/>
  <c r="AY50" i="6"/>
  <c r="AY49" i="6"/>
  <c r="AY32" i="6"/>
  <c r="AY31" i="6"/>
  <c r="AY101" i="6"/>
  <c r="AY83" i="6"/>
  <c r="AY65" i="6"/>
  <c r="AY47" i="6"/>
  <c r="AG112" i="6"/>
  <c r="AY29" i="6"/>
  <c r="AY26" i="6"/>
  <c r="AY23" i="6"/>
  <c r="AY20" i="6"/>
  <c r="AY17" i="6"/>
  <c r="AY14" i="6"/>
  <c r="AY11" i="6"/>
  <c r="AY8" i="6"/>
  <c r="AQ112" i="6"/>
  <c r="AS112" i="6" s="1"/>
  <c r="AY111" i="6"/>
  <c r="AY108" i="6"/>
  <c r="AY105" i="6"/>
  <c r="AY102" i="6"/>
  <c r="AY99" i="6"/>
  <c r="AY96" i="6"/>
  <c r="AY93" i="6"/>
  <c r="AY90" i="6"/>
  <c r="AY87" i="6"/>
  <c r="AY84" i="6"/>
  <c r="AY81" i="6"/>
  <c r="AY78" i="6"/>
  <c r="AY75" i="6"/>
  <c r="AY72" i="6"/>
  <c r="AY69" i="6"/>
  <c r="AY66" i="6"/>
  <c r="AY63" i="6"/>
  <c r="AY60" i="6"/>
  <c r="AY57" i="6"/>
  <c r="AY54" i="6"/>
  <c r="AY51" i="6"/>
  <c r="AY48" i="6"/>
  <c r="AY45" i="6"/>
  <c r="AY42" i="6"/>
  <c r="AY39" i="6"/>
  <c r="AY36" i="6"/>
  <c r="AY33" i="6"/>
  <c r="AY30" i="6"/>
  <c r="AY27" i="6"/>
  <c r="AY24" i="6"/>
  <c r="AY21" i="6"/>
  <c r="AY18" i="6"/>
  <c r="AY15" i="6"/>
  <c r="AY12" i="6"/>
  <c r="AY9" i="6"/>
  <c r="K5" i="5"/>
  <c r="AB8" i="5"/>
  <c r="AG8" i="5"/>
  <c r="AP8" i="5"/>
  <c r="AQ8" i="5"/>
  <c r="AW8" i="5"/>
  <c r="AB9" i="5"/>
  <c r="AG9" i="5"/>
  <c r="AP9" i="5"/>
  <c r="AQ9" i="5"/>
  <c r="AW9" i="5"/>
  <c r="AB10" i="5"/>
  <c r="AG10" i="5"/>
  <c r="AP10" i="5"/>
  <c r="AQ10" i="5"/>
  <c r="AW10" i="5"/>
  <c r="AB11" i="5"/>
  <c r="AG11" i="5"/>
  <c r="AP11" i="5"/>
  <c r="AQ11" i="5"/>
  <c r="AW11" i="5"/>
  <c r="AB12" i="5"/>
  <c r="AG12" i="5"/>
  <c r="AP12" i="5"/>
  <c r="AQ12" i="5"/>
  <c r="AW12" i="5"/>
  <c r="AB13" i="5"/>
  <c r="AG13" i="5"/>
  <c r="AP13" i="5"/>
  <c r="AQ13" i="5"/>
  <c r="AW13" i="5"/>
  <c r="AB14" i="5"/>
  <c r="AG14" i="5"/>
  <c r="AP14" i="5"/>
  <c r="AQ14" i="5"/>
  <c r="AW14" i="5"/>
  <c r="AB15" i="5"/>
  <c r="AG15" i="5"/>
  <c r="AP15" i="5"/>
  <c r="AQ15" i="5"/>
  <c r="AW15" i="5"/>
  <c r="AB16" i="5"/>
  <c r="AG16" i="5"/>
  <c r="AP16" i="5"/>
  <c r="AQ16" i="5"/>
  <c r="AY16" i="5" s="1"/>
  <c r="AB17" i="5"/>
  <c r="AG17" i="5"/>
  <c r="AP17" i="5"/>
  <c r="AQ17" i="5"/>
  <c r="AX17" i="5" s="1"/>
  <c r="AB18" i="5"/>
  <c r="AG18" i="5"/>
  <c r="AP18" i="5"/>
  <c r="AQ18" i="5"/>
  <c r="AX18" i="5" s="1"/>
  <c r="AB19" i="5"/>
  <c r="AG19" i="5"/>
  <c r="AP19" i="5"/>
  <c r="AQ19" i="5"/>
  <c r="AY19" i="5" s="1"/>
  <c r="AB20" i="5"/>
  <c r="AG20" i="5"/>
  <c r="AP20" i="5"/>
  <c r="AQ20" i="5"/>
  <c r="AY20" i="5" s="1"/>
  <c r="AB21" i="5"/>
  <c r="AG21" i="5"/>
  <c r="AP21" i="5"/>
  <c r="AQ21" i="5"/>
  <c r="AX21" i="5" s="1"/>
  <c r="AB22" i="5"/>
  <c r="AG22" i="5"/>
  <c r="AP22" i="5"/>
  <c r="AQ22" i="5"/>
  <c r="AY22" i="5" s="1"/>
  <c r="AB23" i="5"/>
  <c r="AG23" i="5"/>
  <c r="AP23" i="5"/>
  <c r="AQ23" i="5"/>
  <c r="AY23" i="5" s="1"/>
  <c r="AB24" i="5"/>
  <c r="AG24" i="5"/>
  <c r="AP24" i="5"/>
  <c r="AQ24" i="5"/>
  <c r="AX24" i="5" s="1"/>
  <c r="AB25" i="5"/>
  <c r="AG25" i="5"/>
  <c r="AP25" i="5"/>
  <c r="AQ25" i="5"/>
  <c r="AY25" i="5" s="1"/>
  <c r="E26" i="5"/>
  <c r="AW26" i="5" l="1"/>
  <c r="AX20" i="5"/>
  <c r="AY10" i="5"/>
  <c r="AY8" i="5"/>
  <c r="AG26" i="5"/>
  <c r="AY24" i="5"/>
  <c r="AY11" i="5"/>
  <c r="AY15" i="5"/>
  <c r="AY18" i="5"/>
  <c r="AY12" i="5"/>
  <c r="AX16" i="5"/>
  <c r="AX25" i="5"/>
  <c r="AX23" i="5"/>
  <c r="AY13" i="5"/>
  <c r="AY14" i="5"/>
  <c r="AY9" i="5"/>
  <c r="AX112" i="6"/>
  <c r="AX8" i="5"/>
  <c r="AX19" i="5"/>
  <c r="AX15" i="5"/>
  <c r="AX11" i="5"/>
  <c r="AX12" i="5"/>
  <c r="AX22" i="5"/>
  <c r="AY17" i="5"/>
  <c r="AX14" i="5"/>
  <c r="AX10" i="5"/>
  <c r="AY21" i="5"/>
  <c r="AX13" i="5"/>
  <c r="AX9" i="5"/>
  <c r="AQ26" i="5"/>
  <c r="AS26" i="5" s="1"/>
  <c r="AW11" i="4"/>
  <c r="AU11" i="4"/>
  <c r="AL11" i="4"/>
  <c r="AI11" i="4"/>
  <c r="AH11" i="4"/>
  <c r="AE11" i="4"/>
  <c r="AD11" i="4"/>
  <c r="AC11" i="4"/>
  <c r="L11" i="4"/>
  <c r="E11" i="4"/>
  <c r="AQ10" i="4"/>
  <c r="AY10" i="4" s="1"/>
  <c r="AP10" i="4"/>
  <c r="AG10" i="4"/>
  <c r="AB10" i="4"/>
  <c r="AQ9" i="4"/>
  <c r="AY9" i="4" s="1"/>
  <c r="AP9" i="4"/>
  <c r="AG9" i="4"/>
  <c r="AB9" i="4"/>
  <c r="AQ8" i="4"/>
  <c r="AY8" i="4" s="1"/>
  <c r="AP8" i="4"/>
  <c r="AG8" i="4"/>
  <c r="AB8" i="4"/>
  <c r="K5" i="4"/>
  <c r="AG11" i="4" l="1"/>
  <c r="AX9" i="4"/>
  <c r="AX26" i="5"/>
  <c r="AX10" i="4"/>
  <c r="AQ11" i="4"/>
  <c r="AS11" i="4" s="1"/>
  <c r="AX8" i="4"/>
  <c r="AX11" i="4" l="1"/>
  <c r="AQ11" i="1" l="1"/>
  <c r="AP8" i="1" l="1"/>
  <c r="AQ8" i="1"/>
  <c r="AG8" i="1"/>
  <c r="AB8" i="1"/>
  <c r="AB10" i="1"/>
  <c r="AX8" i="1" l="1"/>
  <c r="AY8" i="1"/>
  <c r="AU14" i="1"/>
  <c r="AW14" i="1"/>
  <c r="AB9" i="1"/>
  <c r="K5" i="1" l="1"/>
  <c r="AQ9" i="1"/>
  <c r="AG9" i="1" l="1"/>
  <c r="AG10" i="1"/>
  <c r="AG11" i="1"/>
  <c r="AG12" i="1"/>
  <c r="AG13" i="1"/>
  <c r="AP9" i="1"/>
  <c r="AP10" i="1"/>
  <c r="AP11" i="1"/>
  <c r="AP12" i="1"/>
  <c r="AP13" i="1"/>
  <c r="AB11" i="1"/>
  <c r="AB12" i="1"/>
  <c r="AB13" i="1"/>
  <c r="AQ10" i="1" l="1"/>
  <c r="AQ12" i="1"/>
  <c r="AL14" i="1"/>
  <c r="AH14" i="1"/>
  <c r="AI14" i="1"/>
  <c r="AC14" i="1"/>
  <c r="AD14" i="1"/>
  <c r="AE14" i="1"/>
  <c r="L14" i="1"/>
  <c r="E14" i="1"/>
  <c r="AQ14" i="1" l="1"/>
  <c r="AS14" i="1" s="1"/>
  <c r="AX10" i="1"/>
  <c r="AX13" i="1"/>
  <c r="AX12" i="1"/>
  <c r="AX11" i="1"/>
  <c r="AG14" i="1"/>
  <c r="AX14" i="1" l="1"/>
</calcChain>
</file>

<file path=xl/sharedStrings.xml><?xml version="1.0" encoding="utf-8"?>
<sst xmlns="http://schemas.openxmlformats.org/spreadsheetml/2006/main" count="88353" uniqueCount="15632">
  <si>
    <t>PROCESOS  CONTRACTUALES</t>
  </si>
  <si>
    <t>MAXIMA Cuantia Delegada 
para Contratar:</t>
  </si>
  <si>
    <t>Escoja la Opción</t>
  </si>
  <si>
    <t>SMMLV</t>
  </si>
  <si>
    <t>PERIODO DEL REPORTE CONSOLIDADO (corte a):</t>
  </si>
  <si>
    <t>PESOS</t>
  </si>
  <si>
    <t>NOVEDADES</t>
  </si>
  <si>
    <t>DELEGATARIO DEL GASTO:</t>
  </si>
  <si>
    <t>NATALIA VILLAMIZAR FACULTAD DE CIENCIAS BASICAS</t>
  </si>
  <si>
    <r>
      <t xml:space="preserve">Valor Salario Minimo en pesos </t>
    </r>
    <r>
      <rPr>
        <b/>
        <sz val="11"/>
        <color rgb="FFFF0000"/>
        <rFont val="Calibri"/>
        <family val="2"/>
        <scheme val="minor"/>
      </rPr>
      <t>(2025)</t>
    </r>
  </si>
  <si>
    <t>INFORMACION DEL CONTRATISTA</t>
  </si>
  <si>
    <t>INFORMACION  CDP</t>
  </si>
  <si>
    <t>INFORMACION REGISTRO PRESUPUESTAL</t>
  </si>
  <si>
    <t>INFORMACION SUPERVISOR O INTERVENTOR</t>
  </si>
  <si>
    <t>INFORMACION FECHAS Y TIEMPOS</t>
  </si>
  <si>
    <t>ADICIONES</t>
  </si>
  <si>
    <t>TERMINACIONES/ DISMINUCIONES</t>
  </si>
  <si>
    <t>SUSPENSIONES</t>
  </si>
  <si>
    <t>ORIGEN DE LOS RECURSOS</t>
  </si>
  <si>
    <t>PAGOS</t>
  </si>
  <si>
    <t>ESTADO DEL CONTRATO</t>
  </si>
  <si>
    <t>PUBLICACION EN PLATAFORMAS</t>
  </si>
  <si>
    <t>AÑO</t>
  </si>
  <si>
    <t>(N) NIT ENTIDAD REPORTANTE</t>
  </si>
  <si>
    <t>(C ) NOMBRE ENTIDAD REPORTANTE</t>
  </si>
  <si>
    <t>(N) NUMERO DEL CONTRATO</t>
  </si>
  <si>
    <t xml:space="preserve">ID PROCESO 
SECOP II </t>
  </si>
  <si>
    <t>(N) NUMERO BPIN</t>
  </si>
  <si>
    <t>(C)FUENTE DE RECURSO</t>
  </si>
  <si>
    <t>(C)RUBRO PRESUPUESTAL DE GASTOS QUE SE AFECTA AL CELEBRAR EL CONTRATO</t>
  </si>
  <si>
    <t>(C) TIPOLOGIA DEL CONTRATO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</si>
  <si>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</si>
  <si>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</si>
  <si>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</si>
  <si>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</si>
  <si>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</si>
  <si>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</si>
  <si>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</si>
  <si>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</si>
  <si>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</si>
  <si>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</si>
  <si>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</si>
  <si>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</si>
  <si>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</si>
  <si>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(F) FECHA FIRMA DEL CONTRATO (YYYY-MM-DD)</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</si>
  <si>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</si>
  <si>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</si>
  <si>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</si>
  <si>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</si>
  <si>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</si>
  <si>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</si>
  <si>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</si>
  <si>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</si>
  <si>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</si>
  <si>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</si>
  <si>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</si>
  <si>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</si>
  <si>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(F) FECHA DE TERMINACIÓN POR ACTA FINAL
 (YYYY-MM-DD)</t>
  </si>
  <si>
    <t>(N)NUMERO SUSPENSIONES</t>
  </si>
  <si>
    <t>(F) FECHA DE SUSPENSIÓN (SI APLICA) 
 (YYYY-MM-DD)</t>
  </si>
  <si>
    <t>(F) FECHA DE REINICIO (SI APLICA) 
 (YYYY-MM-DD)</t>
  </si>
  <si>
    <t>(F) FECHA FINAL POR ACTA DE REINICIO  (YYYY/MM/DD)</t>
  </si>
  <si>
    <t>(N) TIEMPO SUSPENSIONES EN DÍAS</t>
  </si>
  <si>
    <t>(N) VALOR FINAL DEL CONTRATO INCLUYENDO NOVEDADES</t>
  </si>
  <si>
    <t>(C) EL CONTRATO ES FINANCIADO CON RECURSOS PROPIOS</t>
  </si>
  <si>
    <t>(N) VALOR DE LOS RECURSOS PROPIOS ASIGNADOS AL CONTRATO</t>
  </si>
  <si>
    <t>(C)ANTICIPO AL CONTRATO</t>
  </si>
  <si>
    <t>(N)VALOR PAGADO ANTICIPO</t>
  </si>
  <si>
    <t>(F) FECHA PAGO ANTICIPO
 (YYYY-MM-DD)</t>
  </si>
  <si>
    <t>(N) VALOR CANCELADO</t>
  </si>
  <si>
    <t>(N) VALOR ADEUDADO</t>
  </si>
  <si>
    <t>(N)
PORCENTAJE DE PAGOS REALIZADOS
(%)</t>
  </si>
  <si>
    <t>(N) PORCENTAJE DE EJECUCIÓN (%)</t>
  </si>
  <si>
    <t>(F) FECHA ACTA LIQUIDACIÓN (YYYY-MM-DD)</t>
  </si>
  <si>
    <t>(C)ESTADO CONTRATO</t>
  </si>
  <si>
    <t>SECOP II(Link)</t>
  </si>
  <si>
    <t>SIA OBSERVA</t>
  </si>
  <si>
    <t>SIGEP II</t>
  </si>
  <si>
    <t>UNIVERSIDAD DEL MAGDALENA</t>
  </si>
  <si>
    <t>OPSP-FCB-0001-2025</t>
  </si>
  <si>
    <t>CO1.REQ.7539454</t>
  </si>
  <si>
    <t>OTRO SECTOR</t>
  </si>
  <si>
    <t>FUNCIONAMIENTO</t>
  </si>
  <si>
    <t>PRESTACIÓN DE SERVICIOS</t>
  </si>
  <si>
    <t xml:space="preserve"> 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t>
  </si>
  <si>
    <t>DIRECTA</t>
  </si>
  <si>
    <t>ALEJANDRO CELY JIMENEZ</t>
  </si>
  <si>
    <t>SI</t>
  </si>
  <si>
    <t>ALBERTO ANTONIO RUIZ MIER</t>
  </si>
  <si>
    <t>1800-01-01</t>
  </si>
  <si>
    <t>NO</t>
  </si>
  <si>
    <t>https://community.secop.gov.co/Public/Tendering/ContractNoticePhases/View?PPI=CO1.PPI.36855351&amp;isFromPublicArea=True&amp;isModal=False</t>
  </si>
  <si>
    <t>OPSP-FCB-0002-2025</t>
  </si>
  <si>
    <t>CO1.REQ.7539645</t>
  </si>
  <si>
    <t xml:space="preserve"> 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t>
  </si>
  <si>
    <t>CYNTHIA MILENA YEPES CAMPO</t>
  </si>
  <si>
    <t>SAMUEL NUÑEZ RICARDO</t>
  </si>
  <si>
    <t>https://community.secop.gov.co/Public/Tendering/ContractNoticePhases/View?PPI=CO1.PPI.36856696&amp;isFromPublicArea=True&amp;isModal=False</t>
  </si>
  <si>
    <t>OPSP-FCB-0003-2025</t>
  </si>
  <si>
    <t> CO1.REQ.8364605</t>
  </si>
  <si>
    <t>APOYAR EN LA FORMULACIÓN Y CREACIÓN DE DIPLOMADOS EN LA FACULTAD DE CIENCIAS BÁSICAS REALIZAR EL PROCESO DE VINCULACIÓN DE DOCENTES PARA LOS PROGRAMAS DE FORMACIÓN CONTINUA DE LA FACULTAD DE CIENCIAS BÁSICAS. 3. APOYAR EN LA ORGANIZACIÓN DE TODAS LAS ACTIVIDADES,VISITAS ACADÉMICAS, TALLERES Y CLASES DE LOS PROGRAMAS DE FORMACIÓN CONTINUA DE LA FACULTAD DE CIENCIAS BÁSICAS APOYAR EN LA COORDINACIÓN Y LA ORGANIZACIÓN LOGÍSTICA LAS ACTIVIDADES RELACIONADAS CON EL FUNCIONAMIENTO DE LOS PROGRAMAS DE FORMACIÓN CONTINUA ADSCRITOS A LA FACULTAD DE CIENCIAS BÁSICAS APOYAR EN LA REALIZACIÓN DEL CONTROL SEGUIMIENTO Y EVALUACIÓN DE LAS ACTIVIDADES ACADÉMICAS DE LOS PROGRAMAS DE FORMACIÓN CONTINUA APOYAR EN LA REALIZACIÓN DE LA DIVULGACIÓN Y PUBLICIDAD DE LOS PROGRAMAS DE FORMACIÓN CONTINUA APOYAR Y ASESORAR A LOS ESTUDIANTES PARA HACER SEGUIMIENTO AL PROCESO DE MATRÍCULA DE LOS ESTUDIANTES DE LOS PROGRAMAS DE FORMACIÓN CONTINUA</t>
  </si>
  <si>
    <t xml:space="preserve">
https://community.secop.gov.co/Public/Tendering/ContractNoticePhases/View?PPI=CO1.PPI.39912618&amp;isFromPublicArea=True&amp;isModal=False</t>
  </si>
  <si>
    <t>TOTALES</t>
  </si>
  <si>
    <t>Terminado</t>
  </si>
  <si>
    <t>OPSP-FCB-0004-2025</t>
  </si>
  <si>
    <t>CO1.REQ.8472274</t>
  </si>
  <si>
    <t xml:space="preserve">APOYAR EL CUMPLIMIENTO DEL REGLAMENTO, ACUERDO SUPERIOR 019 DE 2018 Y DEMÁS NORMAS UNIVERSITARIAS EN LOS PROGRAMAS DE POSGRADOS DE LA FACULTAD DE CIENCIAS BÁSICAS. APOYAR EN LA SUPERVISIÓN DEL PROCESO DE ADMISIÓN DE LOS PROGRAMAS DE POSGRADOS DE LA FACULTAD DE CIENCIAS BÁSICAS, CON LA COLABORACIÓN DEL GRUPO DE ADMISIONES, REGISTROS Y CONTROL ACADÉMICO.  APOYAR EN EL MONITOREO DE LA ORGANIZACIÓN Y MARCHA DE LOS PROGRAMAS DE POSGRADOS DE LA FACULTAD DE CIENCIAS BÁSICAS, EN CONSONANCIA CON LAS DETERMINACIONES DEL CONSEJO DE PROGRAMA Y EL CONSEJO DE FACULTAD. APOYAR LOS PROCESOS DE AUTOEVALUACIÓN, DE EVALUACIÓN POR PARES Y DE ACREDITACIÓN DE LOS PROGRAMAS DE POSGRADOS DE LA FACULTAD DE CIENCIAS BÁSICAS. APOYAR EN LA CONVOCATORIA A REUNIONES DE LOS DOCENTES Y DE LOS ESTUDIANTES DE LOS PROGRAMAS, PARA INFORMARLES SOBRE LA MARCHA DE LOS PROGRAMAS, Y ESCUCHAR SUS OPINIONES Y SUGERENCIAS. DISEÑAR ESTRATEGIAS PARA PROMOVER Y DIVULGAR ADECUADAMENTE LOS PROGRAMAS DE POSGRADOS DE LA FACULTAD DE CIENCIAS BÁSICAS. APOYAR Y ASESORAR EN LA SOLUCIÓN DE PROBLEMAS QUE PUEDAN SURGIR ENTRE ESTUDIANTES, PROFESORES Y JURADOS, EN PARTICULAR CON LOS DIRECTORES DE MONOGRAFÍA, TRABAJO DE INVESTIGACIÓN Y TESIS. APOYAR Y ASESORAR EN LA PLANEACIÓN, ORGANIZACIÓN Y DIRECCIÓN DE LAS ACTIVIDADES DE DOCENCIA E INVESTIGACIÓN DE LOS PROGRAMAS. APOYAR Y ASESORAR AL CONSEJO DE PROGRAMA RESPECTO DE LA PLANTA DEL PERSONAL DOCENTE DEL PROGRAMA. APOYAR EN LA CORRECTA INTEGRACIÓN DE LOS GRUPOS DE INVESTIGACIÓN ADSCRITOS A LOS PROGRAMAS, DE TAL MANERA QUE LOS RESULTADOS DE INVESTIGACIÓN SEAN DE CALIDAD Y ACORDES CON LAS NECESIDADES DEL ENTORNO. APOYAR EL CUMPLIMIENTO DE LA EVALUACIÓN DOCENTE POR CADA ESTUDIANTE, AL TÉRMINO DE CADA MÓDULO. APOYAR EN LA SUPERVISIÓN DEL CUMPLIMIENTO DE LAS CLASES DE CADA MÓDULO, VERIFICANDO LA ASISTENCIA SINCRÓNICA DE LOS ESTUDIANTES, DESARROLLO DE LOS MICRODISEÑOS Y ENTREGA OPORTUNA DE NOTAS DE LOS DOCENTES.
</t>
  </si>
  <si>
    <t>JOSE VILLACOB ROYERTH</t>
  </si>
  <si>
    <t>En ejecucion</t>
  </si>
  <si>
    <t>https://community.secop.gov.co/Public/Tendering/ContractNoticePhases/View?PPI=CO1.PPI.40385467&amp;isFromPublicArea=True&amp;isModal=False</t>
  </si>
  <si>
    <t>OPSP-FCB-0005-2025</t>
  </si>
  <si>
    <t>OPSP-FCB-0006-2025</t>
  </si>
  <si>
    <t>CO1.REQ.8530784</t>
  </si>
  <si>
    <t>APOYARENLAFORMULACIÓNEJECUCIÓNYSEGUIMIENTODELPRESUPUESTOASIGNADOALOSPROGRAMASDELASMAESTRÍASENECOLOGIAYBIODIVERSIDADGESTIÓNDELTERRITORIOMARINOCOSTEROYCIENCIASAMBIENTALESCONELFINQUESEGARANTICEUNAADMINISTRACIÓNEFICIENTETRANSPARENTEYOPORTUNADELOSRECURSOSFINANCIEROSTODOENCOORDINACIÓNCONELÁREAFINANCIERADELCENTRODE POSGRADOS Y FORMACIÓN CONTINUA</t>
  </si>
  <si>
    <t xml:space="preserve">ALEJANDRO CELY JIMENEZ </t>
  </si>
  <si>
    <t>https://community.secop.gov.co/Public/Tendering/ContractNoticePhases/View?PPI=CO1.PPI.40620704&amp;isFromPublicArea=True&amp;isModal=False</t>
  </si>
  <si>
    <t>CO1.REQ.8530795</t>
  </si>
  <si>
    <t>PRESTACIÓNDESERVICIOSAPOYARENLAFORMULACIÓN EJECUCIÓNYSEGUIMIENTODELPRESUPUESTOASIGNADOALOSPROGRAMASDELDOCTORADOENCIENCIASDELMARCIENCIASFÍSICASYLAMAESTRÍAEN FÍSICACONELFINQUESEGARANTICEUNAADMINISTRACIÓNEFICIENTETRANSPARENTEYOPORTUNADELOSRECURSOSFINANCIEROSTODOENCOORDINACIÓNCONELÁREAFINANCIERADELCENTR DE POSGRADOS YFORMACIÓNCONTINUA</t>
  </si>
  <si>
    <t>https://community.secop.gov.co/Public/Tendering/ContractNoticePhases/View?PPI=CO1.PPI.40620763&amp;isFromPublicArea=True&amp;isModal=False</t>
  </si>
  <si>
    <t>AGOSTO</t>
  </si>
  <si>
    <t>APOYAR EN LA FORMULACIÓN, EJECUCIÓN Y SEGUIMIENTO DEL PRESUPUESTO ASIGNADO A LOS PROGRAMAS DEL DOCTORADO EN CIENCIAS DEL MAR, CIENCIAS FÍSICAS Y LA MAESTRÍA EN FÍSICA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DEL DOCTORADO EN CIENCIAS DEL MAR, CIENCIAS FÍSICAS Y LA MAESTRÍA EN FÍSICA,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DEL DOCTORADO EN CIENCIAS DEL MAR, CIENCIAS FÍSICAS Y LA MAESTRÍA EN FÍSICA, EN ARTICULACIÓN CON EL CENTRO DE POSGRADOS Y FORMACIÓN CONTINUA, INCLUYENDO LA ATENCIÓN A INTERESADOS, REGISTRO DE ASPIRANTES Y SEGUIMIENTO A CAMPAÑAS PROMOCIONALES; 4. APOYAR EN EL SEGUIMIENTO A LOS INSCRITOS, MATRICULADOS Y EGRESADOS DE LOS PROGRAMAS DEL DOCTORADO EN CIENCIAS DEL MAR, CIENCIAS FÍSICAS Y LA MAESTRÍA EN FÍSICA,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DEL DOCTORADO EN CIENCIAS DEL MAR, CIENCIAS FÍSICAS Y LA MAESTRÍA EN FÍSICA DE POSGRADO; 6. APOYAR EN LA ADECUADA GESTIÓN DOCUMENTAL DE LOS PROGRAMAS DEL DOCTORADO EN CIENCIAS DEL MAR, CIENCIAS FÍSICAS Y LA MAESTRÍA EN FÍSICA,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LOS PROGRAMAS DEL DOCTORADO EN CIENCIAS DEL MAR, CIENCIAS FÍSICAS Y LA MAESTRÍA EN FÍSICA; 8. APOYAR EN LA OPERACIÓN Y ACTUALIZACIÓN DE LA INFORMACIÓN DE LOS PROGRAMAS DEL DOCTORADO EN CIENCIAS DEL MAR, CIENCIAS FÍSICAS Y LA MAESTRÍA EN FÍSICA EN LAS PLATAFORMAS INSTITUCIONALES Y PÁGINA WEB; 9. APOYAR LA LOGÍSTICA DE LOS EVENTOS ACADÉMICOS, JORNADAS INSTITUCIONALES, CEREMONIAS DE GRADO Y ACTIVIDADES PROGRAMADAS EN EL MARCO DEL DESARROLLO DE LOS PROGRAMAS DEL DOCTORADO EN CIENCIAS DEL MAR, CIENCIAS FÍSICAS Y LA MAESTRÍA EN FÍSICA; 10. APOYAR EN EL FOMENTO DE UN AMBIENTE DE RESPETO, SANA CONVIVENCIA, INCLUSIÓN Y EQUIDAD DE GÉNERO EN LA COMUNIDAD ACADÉMICA DE LOS PROGRAMAS DEL DOCTORADO EN CIENCIAS DEL MAR, CIENCIAS FÍSICAS Y LA MAESTRÍA EN FÍSICA.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</si>
  <si>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NA por TIPO Contrato</t>
  </si>
  <si>
    <t>https://community.secop.gov.co/Public/Tendering/ContractNoticePhases/View?PPI=CO1.PPI.40320072&amp;isFromPublicArea=True&amp;isModal=False </t>
  </si>
  <si>
    <t>JESUS SUESCUN ARREGOCES</t>
  </si>
  <si>
    <t>GRACIELA RIBAUTT OSORIO</t>
  </si>
  <si>
    <t>SUMINISTRO DE HIDRATACION Y PRODUCTOS ALIMENTICIOS PREPARADOS PARA LOS MIEMBROS DE LA COMUNIDAD UNIVERSITARIA Y PERSONAL EXTERNO QUE PARTICIPEN EN EVENTOS DE INTERES INSTITUCIONAL, COMO ACTIVIDADES DEPORTIVAS, CULTURALES, DE SALUD Y DESARROLLO HUMANO ASI MISMO, SUMINISTRO Y ENTREGA DE UN BENEFICIO ALIMENTICIO REFRIGERIO DIARIO PARA FUNCIONARIOS QUE PERTENECEN AL SINDICATO CON JORNADAS ESPECIALES EN EL MARCO DEL PROYECTO MEJORAMIENTO DE LA CALIDAD DE VIDA, BIENESTAR Y DESARROLLO PERSONAL DE LA COMUNIDAD UNIVERSITARIA</t>
  </si>
  <si>
    <t>SUMINISTROS</t>
  </si>
  <si>
    <t>INVERSION</t>
  </si>
  <si>
    <t>CO1.REQ.8457616</t>
  </si>
  <si>
    <t>OSM-VAD-0007-2025</t>
  </si>
  <si>
    <t>https://community.secop.gov.co/Public/Tendering/ContractNoticePhases/View?PPI=CO1.PPI.38847154&amp;isFromPublicArea=True&amp;isModal=False</t>
  </si>
  <si>
    <t>YELINE GRANADOS</t>
  </si>
  <si>
    <t>PLUXEE COLOMBIA S.A.S.</t>
  </si>
  <si>
    <t>Suministro de bonos y/o tarjetas para Dotación de Personal correspondiente al año 2025, (vestido y calzado) de los Técnicos Administrativos,  correspondiente al primer, segundo y tercer cuatrimestre y de los Trabajadores Oficiales del primer y segundo semestre según convección colectiva vigente</t>
  </si>
  <si>
    <t>CO1.REQ.8119009</t>
  </si>
  <si>
    <t>OSM-VAD-0006-2025</t>
  </si>
  <si>
    <t>https://community.secop.gov.co/Public/Tendering/ContractNoticePhases/View?PPI=CO1.PPI.38584180&amp;isFromPublicArea=True&amp;isModal=False</t>
  </si>
  <si>
    <t>OLGA DE LA ROSA</t>
  </si>
  <si>
    <t>CLAUDIA ABELLO ZORRO</t>
  </si>
  <si>
    <t>SUMINISTRO DE BEBIDAS Y ALIMENTOS PREPARADOS PARA SER ENTREGADOS EN EVENTOS INSTITUCIONALES</t>
  </si>
  <si>
    <t>CO1.REQ.8052783</t>
  </si>
  <si>
    <t>OSM-VAD-0005-2025</t>
  </si>
  <si>
    <t>https://community.secop.gov.co/Public/Tendering/ContractNoticePhases/View?PPI=CO1.PPI.38165035&amp;isFromPublicArea=True&amp;isModal=False</t>
  </si>
  <si>
    <t>JOSE VASQUEZ</t>
  </si>
  <si>
    <t>WILSON RODRIGUEZ</t>
  </si>
  <si>
    <t>SUMINISTRO DE INSUMOS AGRICOLAS, SEMILLAS Y ELEMENTOS PARA VARIOS LOTES EXPERIMENTALES</t>
  </si>
  <si>
    <t>OTROS</t>
  </si>
  <si>
    <t>CO1.REQ.7952302</t>
  </si>
  <si>
    <t>OSM-VAD-0004-2025</t>
  </si>
  <si>
    <t>https://community.secop.gov.co/Public/Tendering/ContractNoticePhases/View?PPI=CO1.PPI.37973482&amp;isFromPublicArea=True&amp;isModal=False</t>
  </si>
  <si>
    <t>Liquidado</t>
  </si>
  <si>
    <t>JULIO ALBERTO VEGA BAQUERO</t>
  </si>
  <si>
    <t>INTERLUD SAS</t>
  </si>
  <si>
    <t>SUMINISTRO Y ENTREGA DE COLACIONES PARA ESTUDIANTES</t>
  </si>
  <si>
    <t>CO1.REQ.7899861</t>
  </si>
  <si>
    <t>OSM-VAD-0003-2025</t>
  </si>
  <si>
    <t>https://community.secop.gov.co/Public/Tendering/ContractNoticePhases/View?PPI=CO1.PPI.37557910&amp;isFromPublicArea=True&amp;isModal=False</t>
  </si>
  <si>
    <t>OLGA MARIA DE LA ROSA MAESTRE</t>
  </si>
  <si>
    <t>SUMINISTRO DE ALIMENTOS PREPARADOS Y BEBIDAS PARA SER ENTREGADOS EN JORNADAS DE TRABAJO A PERSONAL INSTITUCIONAL EN LAS INSTALACIONES DE LA UNIVERSIDAD DEL MAGDALENA</t>
  </si>
  <si>
    <t>CO1.REQ.7774123</t>
  </si>
  <si>
    <t>OSM-VAD-0002-2025</t>
  </si>
  <si>
    <t>https://community.secop.gov.co/Public/Tendering/ContractNoticePhases/View?PPI=CO1.PPI.37456523&amp;isFromPublicArea=True&amp;isModal=False</t>
  </si>
  <si>
    <t>JESUS DAVID SUESCUN ARREGOCES</t>
  </si>
  <si>
    <t>SUMINISTRO DE HIDRATACION Y PRODUCTOS ALIMENTICIOS PREPARADOS PARA LOS MIEMBROS DE LA COMUNIDAD UNIVERSITARIA Y EGRESADOS QUE PARTICIPEN EN EVENTOS DE INTERES INSTITUCIONAL, COMO ACTIVIDADES DEPORTIVAS, CULTURALES, DE SALUD Y DESARROLLO HUMANO ASI MISMO SUMINISTRO Y ENTREGA DE UN BENEFICIO ALIMENTICIO REFRIGERIO DIARIO PARA FUNCIONARIOS QUE PERTENECEN AL SINDICATO CON JORNADAS ESPECIALES EN EL MARCO DEL PROYECTO MEJORAMIENTO DE LA CALIDAD DE VIDA, BIENESTAR Y DESARROLLO PERSONAL DE LA COMUNIDAD UNIVERSITARIA</t>
  </si>
  <si>
    <t>CO1.REQ.7740188</t>
  </si>
  <si>
    <t>OSM-VAD-0001-2025</t>
  </si>
  <si>
    <t>https://community.secop.gov.co/Public/Tendering/ContractNoticePhases/View?PPI=CO1.PPI.41438685&amp;isFromPublicArea=True&amp;isModal=False</t>
  </si>
  <si>
    <t>SAEKO GAITAN</t>
  </si>
  <si>
    <t>SARA ELISA CRUZ BOTO</t>
  </si>
  <si>
    <t>SERVICIOS COMO COINVESTIGADOR DE LAS ACTIVIDADES 1,2,3 1,2,5 2,2,5 3,3,4 RELACIONADAS CON LOS OBJETIVOS 1 Y 2 EN DESARROLLO DE LAS ACTIVIDADES PROPIAS DEL PROYECTO BRIN 2020000100036, DENOMINADO IMPLEMENTACIDN DE SISTEMAS PRODUCTIVOS EN LA PISCICULTURA MARINA DEL ROBALO PARA EL FOMENTO DE SU PRODUCCION EN EL DEPARTAMENTO DEL MAGDALENA. ATIEMAS, CUMPLIENDO CON LAS SIGUIENTES ACTIVIDADES 1 BRINDAR SOPORTE TECNICO Y CIENTIFICO EN EL DESARROLLO DE LAS ACCIONES IMPLEMENTADAS PARA EL CUMPLIMIENTO DE LAS ACTIVIDADES PROPUESTAS Y DE LAS DEMAS COMPROMETIDAS EN EL DESARROLLO GLOBAL DEL PROYECTO. 2 APOYAR EN LA REALIZACION DE BIOMETRIAS Y AJUSTE DE CANTIDAD ALIMENTICIA DE ACUERDO A LA ETAPA DE CRECIMIENTO. 3 APOYO EN LA ELABORACION DE LOS INSUMOS TECNICOS REQUERIDOS EN LA CONSOLIDACION DE PRODUCTOS FINALES DEL PROYECTO DURANTE EL PROCESO DE CIERRE Y LIQUIDACION</t>
  </si>
  <si>
    <t>CO1.REQ.8732316</t>
  </si>
  <si>
    <t>OPSP-VAD-1377-2025</t>
  </si>
  <si>
    <t>https://community.secop.gov.co/Public/Tendering/ContractNoticePhases/View?PPI=CO1.PPI.40470640&amp;isFromPublicArea=True&amp;isModal=False</t>
  </si>
  <si>
    <t>ADRIANA RODRIGUEZ FORERO</t>
  </si>
  <si>
    <t>KATRINA LUZ MEDINA LAMBRAÑO</t>
  </si>
  <si>
    <t>SERVICIOS PROFESIONALES INDEPENDIENTES PARA ACOMPANAR EL DESARROLLO DEL PROYECTO BPIN 2021000100084 DENOMINADO FORTALECIMIENTO DE LAS CAPACIDADES INSTITUCIONALES PARA LA INVESTIGACION DEL CULTIVO Y REPRODUCTION INDUCIDA DE LA LISA MUGIL INCILIS COMO UNA ALTERNATIVA PARA SU CONSERVATION EN EL CARIBE COLOMBIANO, MAGDALENA CUMPLIENDO CON LAS SIGUIENTES ACTIVIDADES 1 APOYAR Y HACER SEGUIMIENTO A LA FISIOLOGIA DE LA REPRODUCCIDN DE LOS PECES. 2 APOYAR EN EL MANTENIMIENTO Y CUIDADO DE REPRODUCTORES. 3 APOYAR LA CONSTRUCCIBN DE ARTICULO SOBRE FISIOLOGIA REPRODUCTIVA Y PROTOCOLOS REPRODUCCIDN, E INCUBACIDN.</t>
  </si>
  <si>
    <t>CO1.REQ.8493583</t>
  </si>
  <si>
    <t>OPSP-VAD-0751-2025</t>
  </si>
  <si>
    <t>https://community.secop.gov.co/Public/Tendering/ContractNoticePhases/View?PPI=CO1.PPI.40469988&amp;isFromPublicArea=True&amp;isModal=False</t>
  </si>
  <si>
    <t>ANDREA BELLO MONTENEGRO</t>
  </si>
  <si>
    <t>SERVICIOS PROFESIONALES INDEPENDIENTES PARA ACOMPANAR EL DESARROLLO DEL PROYECTO BPIN 2021000100084 DENOMINADO FORTALECIMIENTO DE LAS CAPACIDADES INSTITUCIONALES PARA LA INVESTIGATION DEL CULTIVO Y REPRODUCTION INDUCIDA DE LA LISA MUGIL INCILIS COMO UNA ALTERNATIVA PARA SU CONSERVATION EN EL CARIBE COLOMBIANO, MAGDALENA CUMPLIENDO CON LA SIGUIENTE ACTIVIDAD 1 APOYAR Y HACER SEGUIMIENTO EN LA REPRODUCCION Y EL DESARROLLO DE PROTOCOLOS DE BIOPSIA OVARICA</t>
  </si>
  <si>
    <t>CO1.REQ.8493720</t>
  </si>
  <si>
    <t>OPSP-VAD-0750-2025</t>
  </si>
  <si>
    <t>https://community.secop.gov.co/Public/Tendering/ContractNoticePhases/View?PPI=CO1.PPI.40469949&amp;isFromPublicArea=True&amp;isModal=False</t>
  </si>
  <si>
    <t>24263649,86
47116669,61</t>
  </si>
  <si>
    <t>2025-02-03
2025-06-18</t>
  </si>
  <si>
    <t>54
89</t>
  </si>
  <si>
    <t>KATHERINE ROCIO DEL CARMEN OBEID MANJARRES</t>
  </si>
  <si>
    <t>SERVICIOS PROFESIONALES INDEPENDIENTES PARA ACOMPANAR EL DESARROLLO DEL PROYECTO BPIN 2021000100084 DENOMINADO FORTALECIMIENTO DE LAS CAPACIDADES INSTITUCIONALES PARA LA INVESTIGACIDN DEL CULTIVO Y REPRODUCTION INDUCIDA DE LA LISA MUGIL INCILIS COMO UNA ALTERNATIVA PARA SU CONSERVATION EN EL CARIBE COLOMBIANO, MAGDALENA CUMPLIENDO CON LA SIGUIENTE ACTIVIDAD 1 APOYAR Y HACER SEGUIMIENTO EN LOS ESTUDIOS DE CALIDAD DEL AGUA EN CULTIVO.</t>
  </si>
  <si>
    <t>CO1.REQ.8493368</t>
  </si>
  <si>
    <t>OPSP-VAD-0749-2025</t>
  </si>
  <si>
    <t>https://community.secop.gov.co/Public/Tendering/ContractNoticePhases/View?PPI=CO1.PPI.40468682&amp;isFromPublicArea=True&amp;isModal=False</t>
  </si>
  <si>
    <t>ARLETH ESTHER MANJARRES TETE</t>
  </si>
  <si>
    <t>SERVICIOS PROFESIONALES INDEPENDIENTES PARA ACOMPANAR EL DESARROLLO DEL PROYECTO BPIN 2021000100084 DENOMINADO FORTALECIMIENTO DE LAS CAPACIDADES INSTITUCIONALES PARA LA INVESTIGATION DEL CULTIVO Y REPRODUCTION INDUCIDA DE LA LISA MUGIL INCILIS COMO UNA ALTERNATIVA PARA SU CONSERVATION EN EL CARIBE COLOMBIANO, MAGDALENA CUMPLIENDO CON LAS SIGUIENTES ACTIVIDADES 1. REALIZAR ACTIVIDADES LIGADAS A LA COINVESTIGACION EN LOS ESTUDIOS CON POBLACION VULNERABLE. 2. CONSTRUCCIBN DE TRABAJO DE INVESTIGACION SOBRE POBLACION VULNERABLE Y ACTIVIDAD ENCAMINADA A LA PESCA Y A LA ACUICULTURA. 3. DESARROLLAR ANALISIS DE COSTEO DE LA PRODUCTIVIDAD ASOCIADA A LA PRODUCCION DE LISA Y ASPECTOS RELACIONADOS CON ESTA TEMATICA. 4. APOYAR EN LA CONSTRUCCIBN DE ARTICULOS Y NUEVOS PROYECTOS PARA LA SOSTENIBILIDAD DEL PRESENTE PROYECTO</t>
  </si>
  <si>
    <t>CO1.REQ.8493332</t>
  </si>
  <si>
    <t>OPSP-VAD-0748-2025</t>
  </si>
  <si>
    <t>https://community.secop.gov.co/Public/Tendering/ContractNoticePhases/View?PPI=CO1.PPI.40231503&amp;isFromPublicArea=True&amp;isModal=False</t>
  </si>
  <si>
    <t>CARLOS ROBLES ALGARIN</t>
  </si>
  <si>
    <t>YAHIR MENDOZA VANEGAS</t>
  </si>
  <si>
    <t>SERVICIOS PROFESIONALES INDEPENDIENTES COMO INGENIERA PESQUERA PARA ACOMPAHAR EL DESARROLLO DEL PROYECTO BPIN 2021000100084 DENOMINADO FORTALECIMIENTO DE LAS CAPACIDADES INSTITUCIONALES PARA LA INVESTIGATION DEL CULTIVO Y REPRODUCTION INDUCIDA DE LA LISA MUGIL INCILIS COMO UNA ALTERNATIVA PARA SU CONSERVATION EN EL CARIBE COLOMBIANO, MAGDALENA CUMPLIENDO CON LAS SIGUIENTES ACTIVIDADES 1. IMPLEMENTACION Y MANEJO DE SISTEMAS DE RECIRCULACIBN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</si>
  <si>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CO1.REQ.8436183</t>
  </si>
  <si>
    <t>OPSP-VAD-0737-2025</t>
  </si>
  <si>
    <t>https://community.secop.gov.co/Public/Tendering/ContractNoticePhases/View?PPI=CO1.PPI.40230587&amp;isFromPublicArea=True&amp;isModal=False</t>
  </si>
  <si>
    <t>ADRIANA RODRIGUEZ</t>
  </si>
  <si>
    <t>DARIL VANELIS PEREZ LARGE</t>
  </si>
  <si>
    <t>SERVICIOS PROFESIONALES INDEPENDIENTES COMO INGENIERA PESQUERA PARA ACOMPANAR EL DESARROLLO DEL PROYECTO BPIN 2021000100084 DENOMINADO FORTALECIMIENTO DE LAS CAPACIDADES INSTITUCIONALES PARA LA INVESTIGACION DEL CULTIVO Y REPRODUCCION INDUCIDA DE LA LISA MUGIL INCILIS COMO UNA ALTERNATIVA PARA SU CONSERVATION EN EL CARIBE COLOMBIANO, MAGDALENA CUMPLIENDO CON LAS SIGUIENTES ACTIVIDADES 1. IMPLEMENTACION Y MANEJO DE SISTEMAS DE RECIRCULACION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</si>
  <si>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CO1.REQ.8436238</t>
  </si>
  <si>
    <t>OPSP-VAD-0736-2025</t>
  </si>
  <si>
    <t>https://community.secop.gov.co/Public/Tendering/ContractNoticePhases/View?PPI=CO1.PPI.40229820&amp;isFromPublicArea=True&amp;isModal=False</t>
  </si>
  <si>
    <t>YOLANDA DURAN DIAZ</t>
  </si>
  <si>
    <t>SERVICIOS PROFESIONALES INDEPENDIENTES DE MICROBIBLOGA PARA ACOMPANAR EL DESARROLLO DEL PROYECTO BPIN 2021000100084 DENOMINADO FORTALECIMIENTO DE LAS CAPACIDADES INSTITUCIONALES PARA LA INVESTIGACION DEL CULTIVO Y REPRODUCCIDN INDUCIDA DE LA LISA MUGIL INCILIS COMO UNA ALTERNATIVA PARA SU CONSERVATION EN EL CARIBE COLOMBIANO, MAGDALENA CUMPLIENDO CON LAS SIGUIENTES ACTIVIDADES 1. APOYO EN BPM, REVISION DE CALIDAD Y MONITOREO DE POBLACIONES BACTERIANAS. 2. APOYO DEL TALLER EN BUENAS PRACTICAS DE MANEJO. 3. MONITOREO DE PARAMETROS MICROBIOLBGICOS. 4. APOYO EN LA ELABORACIBN DE ARTICULO CIENTIFICO. 5. APOYO EN PROTOCOLOS DE USO Y MANTENIMIENTO DE AGUA DULCE Y MARINA</t>
  </si>
  <si>
    <t>CO1.REQ.8435861</t>
  </si>
  <si>
    <t>OPSP-VAD-0735-2025</t>
  </si>
  <si>
    <t>https://community.secop.gov.co/Public/Tendering/ContractNoticePhases/View?PPI=CO1.PPI.39655912&amp;isFromPublicArea=True&amp;isModal=False</t>
  </si>
  <si>
    <t>RONALD RAFAEL ROJAS DUICA</t>
  </si>
  <si>
    <t>FITCH RATINGS COLOMBIA S.A SOCIEDAD CALIFICADORA DE VALORES</t>
  </si>
  <si>
    <t>SERVICIOS PROFESIONALES DE CALIFICACION DE CAPACIDAD DE PAGO DE LARGO PLAZO DENOMINADA TECNICAMENTE CALIFICACION NACIONAL DE LARGO PLAZO PARA CON SUS PASIVOS FINANCIEROS EN ADELANTE LA CALIFICACION DE UNIMAGDALENA POR PARTE DE EL CONTRATISTA DE CONFORMIDAD CON LAS METODOLOGIAS DEBIDAMENTE APROBADAS POR EL CONTRATISTA Y POR LA REGULACIBN VIGENTE.</t>
  </si>
  <si>
    <t>CO1.REQ.8306528</t>
  </si>
  <si>
    <t>OPSP-VAD-0716-2025</t>
  </si>
  <si>
    <t>https://community.secop.gov.co/Public/Tendering/ContractNoticePhases/View?PPI=CO1.PPI.38786288&amp;isFromPublicArea=True&amp;isModal=False</t>
  </si>
  <si>
    <t>JAIME MORON CARDENAS</t>
  </si>
  <si>
    <t>YEISON DAVID DE LA TORRE CASILLO</t>
  </si>
  <si>
    <t xml:space="preserve">SERVICIOS PROFESIONALES INDEPENDIENTES PARA EL CUMPLIMIENTO DE LAS ACTIVIDADES 1.4.1, 1.5.1, 3.2.1, 3.3.1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t>
  </si>
  <si>
    <t>CO1.REQ.8103248</t>
  </si>
  <si>
    <t>OPSP-VAD-0679-2025</t>
  </si>
  <si>
    <t>https://community.secop.gov.co/Public/Tendering/ContractNoticePhases/View?PPI=CO1.PPI.38781715&amp;isFromPublicArea=True&amp;isModal=False</t>
  </si>
  <si>
    <t>DANIEL ARNULFO BALLESTAS LOPEZ</t>
  </si>
  <si>
    <t>SERVICIOS PROFESIONALES COMO ASISTENTE DEL INVESTIGADOR EXPERTO EN VALORACIBN ECONBMICA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FRENTE AL CAMBIO CLIMATICO EN LOS DEPARTAMENTOS DEL MAGDALENA Y LA GUAJIRA</t>
  </si>
  <si>
    <t>CO1.REQ.8102123</t>
  </si>
  <si>
    <t>OPSP-VAD-0678-2025</t>
  </si>
  <si>
    <t>https://community.secop.gov.co/Public/Tendering/ContractNoticePhases/View?PPI=CO1.PPI.38785729&amp;isFromPublicArea=True&amp;isModal=False</t>
  </si>
  <si>
    <t>JENNIFER PAOLA LOAIZA RADA</t>
  </si>
  <si>
    <t xml:space="preserve">SERVICIOS PROFESIONALES COMO INVESTIGADOR EXPERTO EN VALORACION ECONOMICA PARA EL DESARROLLO DE LAS ACTIVIDADES 1.1.1, 1.2.1, 1.4.1, 1.4.3, 1.5.1, 3.1.1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t>
  </si>
  <si>
    <t>CO1.REQ.8103214</t>
  </si>
  <si>
    <t>OPSP-VAD-0677-2025</t>
  </si>
  <si>
    <t>https://community.secop.gov.co/Public/Tendering/ContractNoticePhases/View?PPI=CO1.PPI.38780992&amp;isFromPublicArea=True&amp;isModal=False</t>
  </si>
  <si>
    <t>OMAR MAURICIO PINZON CANTILLO</t>
  </si>
  <si>
    <t>SERVICIOS PROFESIONALES COMO ASISTENTE DEL INVESTIGADOR EXPERTO EN VALORACION ECONBMICA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RENTE AL CAMBIO CLIMATICO EN LOS DEPARTAMENTOS DEL MAGDALENA Y LA GUAJIRA</t>
  </si>
  <si>
    <t>CO1.REQ.8101892</t>
  </si>
  <si>
    <t>OPSP-VAD-0676-2025</t>
  </si>
  <si>
    <t>https://community.secop.gov.co/Public/Tendering/ContractNoticePhases/View?PPI=CO1.PPI.37972904&amp;isFromPublicArea=True&amp;isModal=False</t>
  </si>
  <si>
    <t>OSCAR CASTILLO</t>
  </si>
  <si>
    <t>ASESORIAS Y CONSULTORIAS AVANZAR SAS</t>
  </si>
  <si>
    <t>SERVICIOS PROFESIONALES PARA BRINDAR ASESORIA EN LA GESTION JURIDICA</t>
  </si>
  <si>
    <t>CO1.REQ.7899575</t>
  </si>
  <si>
    <t>OPSP-VAD-0616-2025</t>
  </si>
  <si>
    <t>https://community.secop.gov.co/Public/Tendering/ContractNoticePhases/View?PPI=CO1.PPI.37473537&amp;isFromPublicArea=True&amp;isModal=False</t>
  </si>
  <si>
    <t>CARLOS ARTEGA ESPAÑA</t>
  </si>
  <si>
    <t>SERVICIOS PROFESIONALES PARA EL PROYECTO DE INVESTIGACION BPIN 2022000100019, MEDIANTE EL DESARROLLO DE LAS SIGUIENTES ACTIVIDADES 1 ASESORAR EN LOS PROCESOS DE CONSTITUCIDN Y LEGALIZACION DE LAS ASOCIACIONES CONFORMADAS POR LOS BENEFICIARIOS DEL PROYECTO DE INVESTIGACION. 2 BRINDAR FORMACIDN A LOS BENEFICIARIOS DIRECTOS DEL PROYECTO EN ECONOMIA POPULAR, CONTRATACION ESTATAL Y ORGANIZACION EMPRESARIAL.</t>
  </si>
  <si>
    <t>CO1.REQ.7746194</t>
  </si>
  <si>
    <t>OPSP-VAD-0469-2025</t>
  </si>
  <si>
    <t>https://community.secop.gov.co/Public/Tendering/ContractNoticePhases/View?PPI=CO1.PPI.37472877&amp;isFromPublicArea=True&amp;isModal=False</t>
  </si>
  <si>
    <t>FREDY JOHAN QUINTERO RIVERA</t>
  </si>
  <si>
    <t>PRESTAR SERVICIOS PROFESIONALES PARA EL PROYECTO DE INVESTIGACION BPIN 2022000100019 DESARROLLANDO LAS SIGUIENTES ACTIVIDADES 1 COORDINAR EL COMPONENTE MACROECONDMICO DEL PROYECTO EN REDES DE PRODUCTORES Y MERCADOS INTELIGENTES CON TECNOLOGIA APLICADA DASHBOARD. 2 COORDINAR LAS ACTIVIDADES DE RECOLECCION, TABULACIDN Y ANALISIS DE INFORMACIDN DE LA ESTRUCTURA DE MERCADO, ENCADENAMIENTO DE PRODUCCION Y BARRERAS DE ENTRADA DE LOS CULTIVOS. 3 ELABORAR Y PRESENTAR INFORMES TECNICOS PARCIALES Y EL FINAL.</t>
  </si>
  <si>
    <t>CO1.REQ.7745861</t>
  </si>
  <si>
    <t>OPSP-VAD-0468-2025</t>
  </si>
  <si>
    <t>https://community.secop.gov.co/Public/Tendering/ContractNoticePhases/View?PPI=CO1.PPI.37471971&amp;isFromPublicArea=True&amp;isModal=False</t>
  </si>
  <si>
    <t>DANA VALERIA BASTIDAS BUSTAMANTE</t>
  </si>
  <si>
    <t>SERVICIOS PROFESIONALES PARA EL PROYECTO DE INVESTIGACIBN BPIN 2022000100019, MEDIANTE EL DESARROLLO DE LAS SIGUIENTES ACTIVIDADES 1 ASISITR EN LA INVESTIGACION DEL PROYECTO EN LAS AREAS DE COSTOS MICROECONOMICOS</t>
  </si>
  <si>
    <t>CO1.REQ.7745817</t>
  </si>
  <si>
    <t>OPSP-VAD-0467-2025</t>
  </si>
  <si>
    <t>https://community.secop.gov.co/Public/Tendering/ContractNoticePhases/View?PPI=CO1.PPI.37471822&amp;isFromPublicArea=True&amp;isModal=False</t>
  </si>
  <si>
    <t>LESLYE JOHANA VILLALBA CONTRERAS</t>
  </si>
  <si>
    <t>SERVICIOS PROFESIONALES DE APOYO A LA FORMALIZACIDN DE LOS BENEFICIARIES DEL PROYECTO DE INVESTIGACION IDENTIFICADO CON EDDIGO BPIN 2022000100019 DESARROLLANDO LA SIGUIENTE ACTIVIDAD 1 BRINDAR ACOMPAHAMIENTO EN LAS ACTIVIDADES EXTRACURRICULARES A LOS BENEFICIARIES DIRECTOS DEL PROYECTO, TALES COMO APOYO TECNICO DE LAS HERRAMIENTAS UTILIZADAS, APOYO EN LAS ACTIVIDADES DE CAMPO, SEGUIMIENTO DE LA APLICABILIDAD DE IO APRENDIDO Y TUTORIAS ADICIONALES O COMPLEMENTARIAS DEL DESARROLLO TEMATICO.</t>
  </si>
  <si>
    <t>CO1.REQ.7745340</t>
  </si>
  <si>
    <t>OPSP-VAD-0466-2025</t>
  </si>
  <si>
    <t>https://community.secop.gov.co/Public/Tendering/ContractNoticePhases/View?PPI=CO1.PPI.37439024&amp;isFromPublicArea=True&amp;isModal=False</t>
  </si>
  <si>
    <t>GIANCARLOS HERNANDEZ ARGOTA</t>
  </si>
  <si>
    <t>SERVICIOS PROFESIONALES PARA EL PROYECTO DE INVESTIGACIBN BPIN 2022000100019, MEDIANTE EL DESARROLLO DE LAS SIGUIENTES ACTIVIDADES 1 ASESORAR EN LOS PROCESOS DE CONSTITUCIBN Y LEGALIZACIBN DE LAS ASOCIACIONES CONFORMADAS POR LOS BENEFICIARIOS DEL PROYECTO DE INVESTIGACIBN. 2 BRINDAR FORMACIBN A LOS BENEFICIARIOS DIRECTOS DEL PROYECTO EN ECONOMIA POPULAR, CONTRATACION ESTATAL Y ORGANIZACION EMPRESARIAL.</t>
  </si>
  <si>
    <t>CO1.REQ.7734865</t>
  </si>
  <si>
    <t>OPSP-VAD-0433-2025</t>
  </si>
  <si>
    <t>https://community.secop.gov.co/Public/Tendering/ContractNoticePhases/View?PPI=CO1.PPI.37438295&amp;isFromPublicArea=True&amp;isModal=False</t>
  </si>
  <si>
    <t>DIANA LETICIA SALAS MARTINEZ</t>
  </si>
  <si>
    <t>SERVICIOS PROFESIONALES PARA EL PROYECTO DE INVESTIGACION BPIN 2022000100019, MEDIANTE EL DESARROLLO DE LAS SIGUIENTES ACTIVIDADES 1 COORDINAR EL COMPONENTE MICROECONOMICO DEL PROYECTO EN REDES DE PRODUCTORES Y MERCADOS INTELIGENTES CON TECNOLOGIA APLICADA DASHBOARD. 2 COORDINAR LAS ACTIVIDADES DE RECOLECCION, TABULACION Y ANALISIS DE INFORMACION, ASOCIADOS A LOS COSTOS DE PRODUCCION DE LOS CULTIVOS, ESTRUCTURA Y ECONOMIAS DE ESCALA DE LA OFERTA DE PRODUCCION. 3 ELABORAR Y PRESENTAR INFORMES TECNICOS PARCIALES Y FINAL.</t>
  </si>
  <si>
    <t>CO1.REQ.7734749</t>
  </si>
  <si>
    <t>OPSP-VAD-0432-2025</t>
  </si>
  <si>
    <t>https://community.secop.gov.co/Public/Tendering/ContractNoticePhases/View?PPI=CO1.PPI.37438228&amp;isFromPublicArea=True&amp;isModal=False</t>
  </si>
  <si>
    <t>CARLOS IVAN MAESTRE CASTRILLON</t>
  </si>
  <si>
    <t>SERVICIOS PROFESIONALES DE APOYO A LA FORMALIZACION DE LOS BENEFICIARIOS DEL PROYECTO DE INVESTIGACION IDENTIFICADO CON EDDIGO BPIN 2022000100019 DESARROLLANDO LA SIGUIENTE ACTIVIDAD BRINDAR ACOMPAHAMIENTO EN LAS ACTIVIDADES EXTRACURRICULARES A LOS BENEFICIARIOS DIRECTOS DEL PROYECTO, TALES COMO APOYO TECNICO DE LAS HERRAMIENTAS UTILIZADAS, APOYO EN LAS ACTIVIDADES DE CAMPO, SEGUIMIENTO DE LA APLICABILIDAD DE IO APRENDIDO Y TUTORIAS ADICIONALES O COMPLEMENTARIAS DEL DESARROLLO TEMATICO</t>
  </si>
  <si>
    <t>CO1.REQ.7734633</t>
  </si>
  <si>
    <t>OPSP-VAD-0431-2025</t>
  </si>
  <si>
    <t>https://community.secop.gov.co/Public/Tendering/ContractNoticePhases/View?PPI=CO1.PPI.37437214&amp;isFromPublicArea=True&amp;isModal=False</t>
  </si>
  <si>
    <t>ARANTXA CLEMENTINA TOLOZA ROYERO</t>
  </si>
  <si>
    <t>SERVICIOS PROFESIONALES PARA EL PROYECTO DE INVESTIGACION BPIN 2022000100019, MEDIANTE EL DESARROLLO DE LAS SIGUIENTES ACTIVIDADES 1 ASISTIR EN LA INVESTIGACION DEL PROYECTO EN LAS AREAS DE COSTOS MICROECONBMICOS. 2 REALIZAR ANALISIS DE MERCADO Y EVALUACION ECONOMICA DE CADA UNO DE LOS CULTIVOS QUE HACEN PARTE DEL PROYECTO. 3 DETERMINAR COSTOS, INGRESOS Y UTILIDADES MARGINALES DEL PROYECTO</t>
  </si>
  <si>
    <t>CO1.REQ.7734346</t>
  </si>
  <si>
    <t>OPSP-VAD-0430-2025</t>
  </si>
  <si>
    <t>https://community.secop.gov.co/Public/Tendering/ContractNoticePhases/View?PPI=CO1.PPI.37378071&amp;isFromPublicArea=True&amp;isModal=False</t>
  </si>
  <si>
    <t>MARIA MERCEDES PACHECO PACHECO</t>
  </si>
  <si>
    <t>SERVICIOS COMO COINVESTIGADORA DE LAS ACTIVIDADES DEL PROYECTO IMPLEMENTACION DE SISTEMAS PRODUCTIVOS EN LA PISCICULTURA MARINA DEL ROBALO PARA EL FOMENTO DE SU PRODUCCION EN EL DEPARTAMENTO DEL MAGDALENA</t>
  </si>
  <si>
    <t>OTROS TIPOS</t>
  </si>
  <si>
    <t>CO1.REQ.7716344</t>
  </si>
  <si>
    <t>OPSP-VAD-0378-2025</t>
  </si>
  <si>
    <t>https://community.secop.gov.co/Public/Tendering/ContractNoticePhases/View?PPI=CO1.PPI.37294917&amp;isFromPublicArea=True&amp;isModal=False</t>
  </si>
  <si>
    <t>RODRIGUEZ CASTAÑO ABOGADOS SAS</t>
  </si>
  <si>
    <t>SERVICIOS PROFESIONALES PARA EMITIR LOS CONCEPTOS Y RESOLVER LAS CONSULTAS JURIDICAS QUE LE SEAN SOLICITADAS POR EL DESPACHO DEL RECTOR Y EL JEFE DE LA OFICINA JURIDICA EN MATERIA DE DERECHO ADMINISTRATIVO</t>
  </si>
  <si>
    <t>CO1.REQ.7688156</t>
  </si>
  <si>
    <t>OPSP-VAD-0304-2025</t>
  </si>
  <si>
    <t>https://community.secop.gov.co/Public/Tendering/ContractNoticePhases/View?PPI=CO1.PPI.37005878&amp;isFromPublicArea=True&amp;isModal=False</t>
  </si>
  <si>
    <t>CO1.REQ.7591310</t>
  </si>
  <si>
    <t>OPSP-VAD-0216-2025</t>
  </si>
  <si>
    <t>https://community.secop.gov.co/Public/Tendering/ContractNoticePhases/View?PPI=CO1.PPI.41074016&amp;isFromPublicArea=True&amp;isModal=False</t>
  </si>
  <si>
    <t>PR INVERSIONES ZONA NORTE SAS</t>
  </si>
  <si>
    <t>SERVICIOS REQUERIDOS PARA EL DESARROLLO DE EVENTOS DE CIERRE Y SOCIALIZACION DE RESULTADOS DEL PROYECTO</t>
  </si>
  <si>
    <t>CO1.REQ.8643762</t>
  </si>
  <si>
    <t>OPS-VAD-1191-2025</t>
  </si>
  <si>
    <t>https://community.secop.gov.co/Public/Tendering/ContractNoticePhases/View?PPI=CO1.PPI.41015712&amp;isFromPublicArea=True&amp;isModal=False</t>
  </si>
  <si>
    <t>MERCEDES DE LA TORRE</t>
  </si>
  <si>
    <t>SOCIEDAD DE INNOVACION JURIDICA Y ECONOMICA LEGAX</t>
  </si>
  <si>
    <t>SERVICIO DE ASESORIA JURIDICA ESPECIALIZADA EN DERECHO DE LA EDUCACION SUPERIOR, INTERPRETACION Y APLICACION DE LA NORMATIVA VIGENTE DEL SECTOR, ASI COMO LA ACTUALIZACION Y ARMONIZACION DE LAS NORMAS INTERNAS DE LA UNIVERSIDAD DEL MAGDALENA, INCLUYENDO ESTATUTOS, REGLAMENTOS Y DEMAS ACTOS ADMINISTRATIVOS INSTITUCIONALES. LA ASESORIA TAMBIEN ABARCARA LA APLICACION DE HERRAMIENTAS JURIDICAS DE INTELIGENCIA ARTIFICIAL, BLOCKCHAIN Y TECNOLOGIAS LEGALES LEGALTECH, CON EL FIN DE PROMOVER LA OPTIMIZACION DE LOS PROCESOS NORMATIVOS Y ADMINISTRATIVOS DE LA INSTITUCION</t>
  </si>
  <si>
    <t>CO1.REQ.8629992</t>
  </si>
  <si>
    <t>OPS-VAD-1182-2025</t>
  </si>
  <si>
    <t>https://community.secop.gov.co/Public/Tendering/ContractNoticePhases/View?PPI=CO1.PPI.40788254&amp;isFromPublicArea=True&amp;isModal=False</t>
  </si>
  <si>
    <t>CARLOS CAMACHO</t>
  </si>
  <si>
    <t>INVESTIGACION ASESORIA MERCADEO SAS</t>
  </si>
  <si>
    <t>SERVICIO DE INVESTIGACION SOCIAL Y DE OPINION PUBLICA</t>
  </si>
  <si>
    <t>CO1.REQ.8572287</t>
  </si>
  <si>
    <t>OPS-VAD-1088-2025</t>
  </si>
  <si>
    <t>https://community.secop.gov.co/Public/Tendering/ContractNoticePhases/View?PPI=CO1.PPI.40719830&amp;isFromPublicArea=True&amp;isModal=False</t>
  </si>
  <si>
    <t>WILSON ARTURO PACHECO PALACIO</t>
  </si>
  <si>
    <t>HOTELES ESTELAR S.A.</t>
  </si>
  <si>
    <t>SERVICIO DE ALQUILER DE AUDITORIO CON UNA CAPACIDAD DE MIL 1.000 PERSONAS APROXIMADAMENTE, SERVICIO DE MESEROS, EQUIPO, DECORACION, ALIMENTACION Y AMPLIFICACION DE SONIDO. DE CONFORMIDAD CON LAS ESPECIFICACIONES ESTABLECIDAS EN LA PROPUESTA PRESENTADA POR EL CONTRATISTA, LA CUAL HACE PARTE INTEGRAL DE LA PRESENTE ORDEN</t>
  </si>
  <si>
    <t>CO1.REQ.8556096</t>
  </si>
  <si>
    <t>OPS-VAD-1029-2025</t>
  </si>
  <si>
    <t>https://community.secop.gov.co/Public/Tendering/ContractNoticePhases/View?PPI=CO1.PPI.40601290&amp;isFromPublicArea=True&amp;isModal=False</t>
  </si>
  <si>
    <t>YELINE LIZETH GRANADOS RUIZ</t>
  </si>
  <si>
    <t>CRISTIAM DE JESUS FERNANDEZ GUZMAN</t>
  </si>
  <si>
    <t>SERVICIO DE DECORACION, AMBIENTACION, RECREACION Y ENTREGA DE SOUVENIRS PARA EL ACONDICIONAMIENTO DE ESPACIOS INSTITUCIONALES CON TEMATICAS ALUSIVAS A CELEBRACIONES DE INTERES INSTITUCIONAL, QUE COADYUVAN AL MEJORAMIENTO DE LA CALIDAD DE VIDA DE LOS MIEMBROS DE LA COMUNIDAD UNIVERSITARIA</t>
  </si>
  <si>
    <t>CO1.REQ.8527020</t>
  </si>
  <si>
    <t>OPS-VAD-0820-2025</t>
  </si>
  <si>
    <t>https://community.secop.gov.co/Public/Tendering/ContractNoticePhases/View?PPI=CO1.PPI.40486815&amp;isFromPublicArea=True&amp;isModal=False</t>
  </si>
  <si>
    <t>FUNDACION AMOR DE MI TIERRA</t>
  </si>
  <si>
    <t>SERVICIO DE CATERING PARA LA CONMEMORACION DEL DIA DEL SERVIDOR PUBLICO UNIMAGDALENA 2025, QUE INCLUYE ACCESO USO DE LAS INSTALACIONES, ALIMENTOS PREPARADOS Y BEBIDAS</t>
  </si>
  <si>
    <t>CO1.REQ.8497286</t>
  </si>
  <si>
    <t>OPS-VAD-0761-2025</t>
  </si>
  <si>
    <t>https://community.secop.gov.co/Public/Tendering/ContractNoticePhases/View?PPI=CO1.PPI.40011686&amp;isFromPublicArea=True&amp;isModal=False</t>
  </si>
  <si>
    <t>LEYNIN CAAMAÑO</t>
  </si>
  <si>
    <t>SERVICIO PARA EL APOYO LOGISTICO EN LA ORGANIZACION Y GESTION DEL EVENTO DENOMINADO ENCUENTRO DOCENTE 2025,QUE SE DESARROLLARA EN DOS MOMENTOS 1.TEATRO SANTA MARTA EL DIA9 DE JUNIO DE 2025, QUE COMPRENDE EL SERVICIO DE SUMINISTROS DE BEBIDAS Y ALIMENTOS PREPARADOS, AMBIENTACION Y PERSONAL DE ATENCION 2.QUINTA DE SAN PEDRO ALEJANDRINO EL DIA 13 DE JUNIO DE 2025, QUE COMPRENDE EL SERVICIO DE ALQUILER DE ESPACIOS, MOBILIARIOS Y MENAJES, SUMINISTROS DE BEBIDAS Y ALIMENTOS PREPARADOS AMBIENTACION, DECORACION DEL LUGAR Y PERSONAL DE ATENCION</t>
  </si>
  <si>
    <t>CO1.REQ.8387075</t>
  </si>
  <si>
    <t>OPS-VAD-0724-2025</t>
  </si>
  <si>
    <t>https://community.secop.gov.co/Public/Tendering/ContractNoticePhases/View?PPI=CO1.PPI.39325475&amp;isFromPublicArea=True&amp;isModal=False</t>
  </si>
  <si>
    <t>FUNDACION PARA LA PLANEACION Y EL DESARROLLO TERRITORIAL</t>
  </si>
  <si>
    <t>SERVICIO DE ASESORIA EN ACTUALIZACION Y FORMULACION DE PROYECTOS DE INVERSION PUBLICA, Y ASI MISMO, ACOMPAÑAMIENTO EN MESAS TECNICAS PARA LA GESTION DE RECURSOS DEL ORDEN NACIONAL, CON EL PROPOSITO DE CANALIZAR RECURSOS A NIVEL NACIONAL E INTERNACIONAL, COMO PARTE DE LA ESTRATEGIA DEL PLAN DE DESARROLLO UNIVERSITARIO UNIMAGDALENA COMPROMETIDA 2030 ORIENTADA A LA GESTION DE RECURSOS, EN LA BUSQUEDA DE FORTALECER LA CAPACIDAD FINANCIERA INSTITUCIONAL, RESPALDANDO EL CRECIMIENTO DE LA UNIVERSIDAD Y ATENDIENDO LAS NECESIDADES DE INVERSION</t>
  </si>
  <si>
    <t>CO1.REQ.8230453</t>
  </si>
  <si>
    <t>OPS-VAD-0705-2025</t>
  </si>
  <si>
    <t>https://community.secop.gov.co/Public/Tendering/ContractNoticePhases/View?PPI=CO1.PPI.39243232&amp;isFromPublicArea=True&amp;isModal=False</t>
  </si>
  <si>
    <t>HERMIDEZ JEREZ</t>
  </si>
  <si>
    <t>ALESTUR LTDA</t>
  </si>
  <si>
    <t>SERVICIO DE HOSPEDAJE Y ALIMENTACION EN HOTELES PARA PERSONAL QUE REQUIERA LA INSTITUCION TALES COMO DOCENTES, INVITADOS, ESTUDIANTES Y DEMAS REQUERIDOS PARA EL DESARROLLO DE ACTIVIDADES ACADEMICAS, ADMINSITRATIVAS, DE INVESTIGACION O EXTENSION</t>
  </si>
  <si>
    <t>CO1.REQ.8211857</t>
  </si>
  <si>
    <t>OPS-VAD-0688-2025</t>
  </si>
  <si>
    <t>https://community.secop.gov.co/Public/Tendering/ContractNoticePhases/View?PPI=CO1.PPI.39164865&amp;isFromPublicArea=True&amp;isModal=False</t>
  </si>
  <si>
    <t>SERVICIO DE PRODUCCIÓN LOGÍSTICA PARA EL DESARROLLO DE LAS ACTIVIDADES PROGRAMADAS EN EL MARCO DE LA CELEBRACIÓN DE LA SEMANA CULTURAL 2025, SANTA MARTA 500 AÑOS DE HISTORIA, CULTURAL Y DIVERSIDAD, QUE CONTEMPLA ACTIVIDADES DEPORTIVAS, RECREATIVAS, ACADEMICAS Y CULTURALES PARA TODA LA COMUNIDAD UNIVERSITARIA</t>
  </si>
  <si>
    <t>OPS-VAD-0687-2025</t>
  </si>
  <si>
    <t>https://community.secop.gov.co/Public/Tendering/OpportunityDetail/Index?noticeUID=CO1.NTC.8045710&amp;isFromPublicArea=True&amp;isModal=False</t>
  </si>
  <si>
    <t>SERVICIO DE DECORACIÓN, AMBIENTACIÓN, RECREACIÓN Y ENTREGA DE SOUVENIRS PARA EL ACONDICIONAMIENTO DE ESPACIOS INSTITUCIONALES CON TEMÁTICAS ALUSIVAS A CELEBRACIONES DE FECHAS ESPECIALES Y DE INTERÉS INSTITUCIONAL, QUE COADYUVAN AL MEJORAMIENTO DE LA CALIDAD DE VIDA DE LOS MIEMBROS DE LA COMUNIDAD UNIVERSITARIA</t>
  </si>
  <si>
    <t>CO1.REQ.8193769</t>
  </si>
  <si>
    <t>OPS-VAD-0686-2025</t>
  </si>
  <si>
    <t>https://community.secop.gov.co/Public/Tendering/ContractNoticePhases/View?PPI=CO1.PPI.38498108&amp;isFromPublicArea=True&amp;isModal=False</t>
  </si>
  <si>
    <t>CORPORACION CLUB SANTA MARTA</t>
  </si>
  <si>
    <t>SERVICIO DE ALQUILER Y CATERING PARA EL EVENTO DE CONMEMORACION DEL DIA DE LA MUJER</t>
  </si>
  <si>
    <t>CO1.REQ.8032251</t>
  </si>
  <si>
    <t>OPS-VAD-0657-2025</t>
  </si>
  <si>
    <t>https://community.secop.gov.co/Public/Tendering/ContractNoticePhases/View?PPI=CO1.PPI.37579846&amp;isFromPublicArea=True&amp;isModal=False</t>
  </si>
  <si>
    <t>NODO ASESORIAS SAS</t>
  </si>
  <si>
    <t>SERVICIOS REQUERIDOS PARA LOGRAR LOS OBJETIVOS DE LA SECCION DE PRODUCTORES Y MERCADOS INTELIGENTES CON TECNOLOGLA APLICADA DASHBOARD, LA CUAL, ESTA DIRIGIDA A LOS BENEFICIARIOS DIRECTOS ASENTADOS EN LOS MUNICIPIOS DE FUNDACIBN, EL RETEN Y REMOLINO MAGDALENA Y FONSECA, ALBANIA Y SAN JUAN DEL CESAR LA GUAJIRA, EN EL MARCO DEL PROYECTO DE REGALIAS CON CODIGO BPIN 2022000100019 DENOMINADO DISEHO E IMPLEMENTACION DE ESTRATEGIAS PARA EL FORTALECIMIENTO DE CAPACIDADES LOCALES QUE PERMITAN REDUCIR LA VULNERABILIDAD FRENTE AL CAMBIO CLIMATICO EN LOS DEPARTAMENTOS DEL MAGDALENA Y LA GUAJIRA. EL SERVICIO COMPRENDE 1 DIAGNBSTICO MICROECONBMICO DE PRODUCTORES Y TERRITORIO. INCLUYE LA RECOPILACIBN DE DATOS SOBRE LOS PEQUEHOS PRODUCTORES AGRICOLAS EN AREAS ESPECIFICAS MUNICIPIOS BENEFICIARIOS DEL MAGDALENA Y LA GUAJIRA, DOCE 12 VISITAS DE CAMPO DOS 2 POR CADA MUNICIPIO INTERVENIDO, APLICACIBN DE CIENTO VEINTE</t>
  </si>
  <si>
    <t>CO1.REQ.7780577</t>
  </si>
  <si>
    <t>OPS-VAD-0575-2025</t>
  </si>
  <si>
    <t>https://community.secop.gov.co/Public/Tendering/ContractNoticePhases/View?PPI=CO1.PPI.37455551&amp;isFromPublicArea=True&amp;isModal=False</t>
  </si>
  <si>
    <t>RONALD ROJAS DUICA</t>
  </si>
  <si>
    <t>INTEGRAL V6 SAS</t>
  </si>
  <si>
    <t>SERVICIO DE SOPORTE Y MANTENIMIENTO DEL SOFTWARE FINANCIERO Y ADMINISTRATIVO V6 PARA LA VIGENCIA 2025</t>
  </si>
  <si>
    <t>CO1.REQ.7740069</t>
  </si>
  <si>
    <t>OPS-VAD-0434-2025</t>
  </si>
  <si>
    <t>https://community.secop.gov.co/Public/Tendering/ContractNoticePhases/View?PPI=CO1.PPI.37382825&amp;isFromPublicArea=True&amp;isModal=False</t>
  </si>
  <si>
    <t>GLENDA BEATRIZ ACOSTO MOLINA</t>
  </si>
  <si>
    <t>ALIMENTOS Y SERVICIOS SM SAS</t>
  </si>
  <si>
    <t>SERVICIO DE COMIDAS Y BEBIDAS PREPARADAS Y SERVICIO DE CATERING PARA EL DESARROLLO DE LAS SESIONES DEL CONSEJO SUPERIOR, CONSEJO ACADEMICO, CONSEJO DE PLANEACION, REUNIONES CON INVITADOS NACIONALES, INTERNACIONALES, MESAS DE TRABAJO CON DOCENTES, ADMINISTRATIVOS, ESTUDIANTES, PERSONAS EXTERNAS, CUERPO DIRECTIVO DE LA UNIVERSIDAD Y DEMAS FUNCIONARIOS QUE CONCURRAN A LAS MISMAS, EN LA INSTALACIONES DE LA UNIVERSIDAD Y FUERA DE ELLA CUANDO SE TRATE DE UNA ACTIVIDAD INSTITUCIONAL. EL SERVICIO PUEDE INCLUIR SERVICIO DE COMIDAS PREPARADAS, TALES COMO MENU ESPECIAL, REFRIGERIOS, ALMUERZOS O CENAS TIPO BUFFET, ALMUERZOS EJECUTIVOS, COMIDAS CORRIENTES, PICADAS, BEBIDAS, MANTELERIA, CUBIERTOS, CRISTALERIA, SERVICIO DE MESEROS Y DEMAS NECESARIOS PARA LA PRESTACION DEL SERVICIO</t>
  </si>
  <si>
    <t> CO1.REQ.7716922</t>
  </si>
  <si>
    <t>OPS-VAD-0351-2025</t>
  </si>
  <si>
    <t>https://community.secop.gov.co/Public/Tendering/ContractNoticePhases/View?PPI=CO1.PPI.37221194&amp;isFromPublicArea=True&amp;isModal=False</t>
  </si>
  <si>
    <t>SERVICIO DE DECORACION AMBIENTACION Y CATERING EN ESPACIOS INSTITUCIONALES</t>
  </si>
  <si>
    <t>CO1.REQ.7661920</t>
  </si>
  <si>
    <t>OPS-VAD-0303-2025</t>
  </si>
  <si>
    <t>https://community.secop.gov.co/Public/Tendering/ContractNoticePhases/View?PPI=CO1.PPI.39294573&amp;isFromPublicArea=True&amp;isModal=False</t>
  </si>
  <si>
    <t>HEYLER JAVIER CUELLO DAZA</t>
  </si>
  <si>
    <t>SERVICIOS DE APOYO A LA GESTION PARA EL DESARROLLO DE LAS ACTIVIDADES CORRESPONDIENTES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SAN JUAN DEL CESAR, GUAJIRA. 2 COORDINAR Y APOYAR LA ENTREGA DE INSUMOS AGRICOLAS Y KIT DE RIEGOS EN EL MUNICIPIO DE SAN JUAN DEL CESAR, EN CONJUNTO CON LOS PROVEEDORES</t>
  </si>
  <si>
    <t>CO1.REQ.8222249</t>
  </si>
  <si>
    <t>OAG-VAD-0703-2025</t>
  </si>
  <si>
    <t>https://community.secop.gov.co/Public/Tendering/ContractNoticePhases/View?PPI=CO1.PPI.39292730&amp;isFromPublicArea=True&amp;isModal=False</t>
  </si>
  <si>
    <t>RENETH ELIECER NAVARRO FONTALVO</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</si>
  <si>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REMOLINO, MAGDALENA. 2 COORDINAR Y APOYAR LA ENTREGA DE INSUMOS AGRICOLAS Y KIT DE RIEGOS EN EL MUNICIPIO DE REMOLINO, EN RECIPROCIDAD CON LOS PROVEEDORES, PROFESIONALES</t>
  </si>
  <si>
    <t>CO1.REQ.8221732</t>
  </si>
  <si>
    <t>OAG-VAD-0702-2025</t>
  </si>
  <si>
    <t>https://community.secop.gov.co/Public/Tendering/ContractNoticePhases/View?PPI=CO1.PPI.39292277&amp;isFromPublicArea=True&amp;isModal=False</t>
  </si>
  <si>
    <t>JOSE TONCEL ATENCIO</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</si>
  <si>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FONSECA, GUAJIRA. 2 COORDINAR Y APOYAR LA ENTREGA DE INSUMOS AGRICOLAS Y KIT DE RIEGOS EN EL MUNICIPIO DE FONSECA, GUAJIRA EN RECIPROCIDAD CON LOS PROVEEDORES, PROFESIONALES</t>
  </si>
  <si>
    <t>CO1.REQ.8221712</t>
  </si>
  <si>
    <t>OAG-VAD-0701-2025</t>
  </si>
  <si>
    <t>https://community.secop.gov.co/Public/Tendering/ContractNoticePhases/View?PPI=CO1.PPI.39292220&amp;isFromPublicArea=True&amp;isModal=False</t>
  </si>
  <si>
    <t>AARON ALI AARON TORREGROZA</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</si>
  <si>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EN EL MUNICIPIO DE FUNDACION, MAGDALENA. 2 COORDINAR Y APOYAR LA ENTREGA DE INSUMOS AGRICOLAS Y KIT DE RIEGOS EN EL MUNICIPIO DE FUNDACION, MAGDALENA EN RECIPROCIDAD CON LOS PROVEEDORES</t>
  </si>
  <si>
    <t>CO1.REQ.8221095</t>
  </si>
  <si>
    <t>OAG-VAD-0700-2025</t>
  </si>
  <si>
    <t>https://community.secop.gov.co/Public/Tendering/ContractNoticePhases/View?PPI=CO1.PPI.39291541&amp;isFromPublicArea=True&amp;isModal=False</t>
  </si>
  <si>
    <t>ADALBERTO VALDEZ BUELVAS</t>
  </si>
  <si>
    <t>SERVICIOS DE APOYO A LA GESTION PARA EL DESARROLLO DE LAS ACTIVIDADES CORRESPONDIENTES A LOS OBJETIVOS 1 Y 2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EL RETEN, MAGDALENA. 2 COORDINAR Y APOYAR LA ENTREGA DE INSUMOS AGRICOLAS Y KIT DE RIEGOS EN EL MUNICIPIO DE EL RETEN, EN CONJUNTO CON LOS PROVEEDORES, PROFESIONALES</t>
  </si>
  <si>
    <t>CO1.REQ.8221199</t>
  </si>
  <si>
    <t>OAG-VAD-0699-2025</t>
  </si>
  <si>
    <t>https://community.secop.gov.co/Public/Tendering/OpportunityDetail/Index?noticeUID=CO1.NTC.7867565&amp;isFromPublicArea=True&amp;isModal=False</t>
  </si>
  <si>
    <t>ANEISA YESITH PACHECO IBAÑEZ</t>
  </si>
  <si>
    <t>SERVICIOS DE APOYO A LA GESTION PARA EL DESARROLLO DE LAS ACTIVIDADES 1.1.1, 1.2.1, 1.4.1, 1.4.3, 1.5.1, 3.1.1 CORRESPONDIENTE A LOS OBJETIVOS 1 Y 2 DEL PROYECTO DE INVESTIGACION BPIN 2022000100019</t>
  </si>
  <si>
    <t>CO1.REQ.7988781</t>
  </si>
  <si>
    <t>OAG-VAD-0641-2025</t>
  </si>
  <si>
    <t>https://community.secop.gov.co/Public/Tendering/ContractNoticePhases/View?PPI=CO1.PPI.41774063&amp;isFromPublicArea=True&amp;isModal=False</t>
  </si>
  <si>
    <t>LAHERALD</t>
  </si>
  <si>
    <t>COMPRA DE 20 BULTOS DE ALIMENTO PARA PECES</t>
  </si>
  <si>
    <t>CO1.REQ.8812366</t>
  </si>
  <si>
    <t>ODC-VAD-0009-2025</t>
  </si>
  <si>
    <t>https://community.secop.gov.co/Public/Tendering/ContractNoticePhases/View?PPI=CO1.PPI.41412904&amp;isFromPublicArea=True&amp;isModal=False</t>
  </si>
  <si>
    <t>CAHOZ INVERSIONES SAS</t>
  </si>
  <si>
    <t>COMPRA DE LOS SIGUIENTES INSUMOS 1 UN 1 1.5ML MAXYCLEAR SNAPLOCK MICROCENTRIFUGE TUBE, POLYPROPYLENE, CLEAR, NONSTERILE. 2 TRESCIENTOS VEINTIOCHO 328 CUSTOM PRIMER, NUCLEOTIDES 25 NMOLE, DESALTED. 3 UN 1 POWER UP SYBR GREEN MASTER MIX FOR QPCR. 4 UN 1 ULTRA PURE DNASERNASEFREE DISTILLED WATER. 5 UN 1 WUL PIPET TIPS, NONFILTERED, CLEAR, NONSTERILE, BULK PACK. EN EL MARCO DE LA EJECUCIBN DE LAS ACTIVIDADES PROPUESTAS EN EL OBJETIVO 1 ACTIVIDAD 1,2 RELACIONADOS EN EL DOCUMENTO TECNICO DEL PROYECTO CODIGO BPIN 2021000100084, DENOMINADO FORTALECIMIENTO DE LAS CAPACIDADES INSTITUCIONALES PARA LA INVESTIGACION DEL CULTIVO Y REPRODUCCIDN INDUCIDA DE LA LISA MUGIL INCILIS COME UNA ALTERNATIVA PARA SU CONSERVACIDN EN EL CARIBE COLOMBIANO</t>
  </si>
  <si>
    <t>CO1.REQ.8726090</t>
  </si>
  <si>
    <t>ODC-VAD-0008-2025</t>
  </si>
  <si>
    <t>https://community.secop.gov.co/Public/Tendering/ContractNoticePhases/View?PPI=CO1.PPI.39974716&amp;isFromPublicArea=True&amp;isModal=False</t>
  </si>
  <si>
    <t>EQUIPOS Y LABORATORIO DE COLOMBIA S.A.S.</t>
  </si>
  <si>
    <t>COMPRA DE UNA CABINA PCR 24 CB CON BASE DE ANCHO 24 MARCA AIR SCIENCE 710 X 680 X 1670 CON SOPORTE DE BASE, EN EL MARCO DE LA EJECUCION DE LAS ACTIVIDADES PROPUESTAS EN EL OBJETIVO 2 ACTIVIDAD 2.1 RELACIONADOS EN EL DOCUMENTO TECNICO DEL PROYECTO CODIGO BPIN 2021000100084 FORTALECIMIENTO DE LAS CAPACIDADES INSTITUCIONALES PARA LA INVESTIGACIDN DEL CULTIVO Y REPRODUCCIDN INDUCIDA DE LA LISA MUGIL INCILIS COMO UNA ALTERNATIVA PARA SU CONSERVATION EN EL CARIBE COLOMBIANO</t>
  </si>
  <si>
    <t>CO1.REQ.8378959</t>
  </si>
  <si>
    <t>ODC-VAD-0007-2025</t>
  </si>
  <si>
    <t>https://community.secop.gov.co/Public/Tendering/ContractNoticePhases/View?PPI=CO1.PPI.39758708&amp;isFromPublicArea=True&amp;isModal=False</t>
  </si>
  <si>
    <t>LABORATORIOS PETROLEROS Y BIOLOGICOS DE COLOMBIA SAS</t>
  </si>
  <si>
    <t>COMPRA DE MATERIALES DE LABORATORIO PARA EL DESARROLLO DEL PROYECTO BPIN 2020000100036 DENOMINADO IMPLEMENTACION DE SISTEMAS PRODUCTIVOS EN LA PISCICULTURA MARINA DEL RDBALO PARA EL FOMENTO DE SU PRODUCTION EN EL DEPARTAMENTO DEL MAGDALENA. DE CONFORMIDAD CON EL ANEXO TECNICO DE CANTIDADES Y ESPECIFICACIONES DE LOS ELEMENTOS</t>
  </si>
  <si>
    <t>CO1.REQ.8329711</t>
  </si>
  <si>
    <t>ODC-VAD-0006-2025</t>
  </si>
  <si>
    <t>https://community.secop.gov.co/Public/Tendering/ContractNoticePhases/View?PPI=CO1.PPI.39403547&amp;isFromPublicArea=True&amp;isModal=False</t>
  </si>
  <si>
    <t>HP879175</t>
  </si>
  <si>
    <t>CATHERINE LECUYER</t>
  </si>
  <si>
    <t>COMPRA DE DOS MIL 2.000 EJEMPLARES DEL LIBRO TITULADO CONVERSACIONES CON MI MAESTRA DUDAS Y CERTEZAS SOBRE LA EDUCACION DE AUTORIA DE LA CONTRATISTA, CON EL FIN DE SER ENTREGADOS EN EL ENCUENTRO DOCENCIA CON LEGADO 500 AÑOS DE HISTORIA, UN PRESENTE QUE EDUCA, UN FUTURO QUE INSPIRA, EN EL MARCO DE LA CONMEMORACION DEL DIA DEL PROFESOR</t>
  </si>
  <si>
    <t>CO1.REQ.8248846</t>
  </si>
  <si>
    <t>ODC-VAD-0005-2025</t>
  </si>
  <si>
    <t>https://community.secop.gov.co/Public/Tendering/ContractNoticePhases/View?PPI=CO1.PPI.38472580&amp;isFromPublicArea=True&amp;isModal=False</t>
  </si>
  <si>
    <t>6774064,29
5907583,64</t>
  </si>
  <si>
    <t>72
73</t>
  </si>
  <si>
    <t>HANNA INSTRUMENTS S.A.S.</t>
  </si>
  <si>
    <t xml:space="preserve">COMPRA DE 1 UN 1 MEDIDOR MULTIPARAMETRO PORTATIL HI 98196 CON SENSORES DE PH MV, ORP, OXLGENO DISUELTO, PRESIDN ATMOSFERICA, TEMPERATURA. 2 UNA 1 SOLUCIDN PH 7,01, 500 ML. CCERTIFICADO. 3 UNA 1 SOLUCIBN DE PH 10,01, 500 ML. </t>
  </si>
  <si>
    <t>CO1.REQ.8027398</t>
  </si>
  <si>
    <t>ODC-VAD-0004-2025</t>
  </si>
  <si>
    <t>https://community.secop.gov.co/Public/Tendering/ContractNoticePhases/View?PPI=CO1.PPI.38374370&amp;isFromPublicArea=True&amp;isModal=False</t>
  </si>
  <si>
    <t>QUIMIFEX S.A.S</t>
  </si>
  <si>
    <t xml:space="preserve">COMPRA DE UN 1 INSTRUMENTO OPTICO SALINOMETRO A DOBLE ESCALA, SALINIDAD 00100, PLASMA 1.0001.070 SG ATC PRESENTACION UNIDAD. 2 UN 1 INSTRUMENTO OPTICO REFRACTOMETRO CLINICO, ESCALA DE SG EN ORINA 1,000 A 1,060 </t>
  </si>
  <si>
    <t>CO1.REQ.8004348</t>
  </si>
  <si>
    <t>ODC-VAD-0003-2025</t>
  </si>
  <si>
    <t>https://community.secop.gov.co/Public/Tendering/ContractNoticePhases/View?PPI=CO1.PPI.38070971&amp;isFromPublicArea=True&amp;isModal=False</t>
  </si>
  <si>
    <t>DARWIN DE JESUS STEBA CASTILLA</t>
  </si>
  <si>
    <t>COMPRA E INSTALACION DEL SISTEMA DE FILTRACION CON BOMBA Y LAMPARAS</t>
  </si>
  <si>
    <t>CO1.REQ.7927371</t>
  </si>
  <si>
    <t>ODC-VAD-0002-2025</t>
  </si>
  <si>
    <t>https://community.secop.gov.co/Public/Tendering/ContractNoticePhases/View?PPI=CO1.PPI.37852528&amp;isFromPublicArea=True&amp;isModal=False</t>
  </si>
  <si>
    <t>CARLOS DANIEL RODRIGUEZ</t>
  </si>
  <si>
    <t>COMPRA DE 5000 EMPAQUES PLASTICOS TRANSPARENTES PARA DIPLOMAS DE 32 X 42 CM CON DISEÑO INSTITUCIONAL Y ESCUDO EN ALTO RELIEVE ESTAMPADO AL CALOR.</t>
  </si>
  <si>
    <t>CO1.REQ.7864913</t>
  </si>
  <si>
    <t>ODC-VAD-0001-2025</t>
  </si>
  <si>
    <t>https://community.secop.gov.co/Public/Tendering/ContractNoticePhases/View?PPI=CO1.PPI.41800395&amp;isFromPublicArea=True&amp;isModal=False</t>
  </si>
  <si>
    <t>FUNDACION PARA EL CUIDADO Y PROTECCION DE NIÑOS Y ADULTOS MAYORES FUNPRONIMA</t>
  </si>
  <si>
    <t>SERVICIO DE ACOMPAÑAMIENTO TERAPÉUTICO INTEGRAL EN SALUD MENTAL A ESTUDIANTES Y FUNCIONARIOS DE LA UNIVERSIDAD DEL MAGDALENA, MEDIANTE ATENCIÓN PSICOLÓGICA INDIVIDUAL Y GRUPAL, REMISIÓN A PSIQUIATRÍA, CAMPAÑAS DE SENSIBILIZACIÓN, TALLERES PSICOEDUCATIVOS, JORNADAS DE SALUD MENTAL, APLICACIÓN DE PRUEBAS DISC Y ACTIVIDADES DE DESARROLLO ORGANIZACIONAL, CON ENFOQUE EN POBLACIONES PRIORITARIAS</t>
  </si>
  <si>
    <t>CO1.REQ.8819821</t>
  </si>
  <si>
    <t>CPS-VAD-0022-2025</t>
  </si>
  <si>
    <t>https://community.secop.gov.co/Public/Tendering/ContractNoticePhases/View?PPI=CO1.PPI.41429986&amp;isFromPublicArea=True&amp;isModal=False</t>
  </si>
  <si>
    <t>ALF TECHNOLOGIES S.A.S</t>
  </si>
  <si>
    <t>SERVICIO DE USO DEL LICENCIAMIENTO DE ALMACENAMIENTO PARA LOS SERVICIOS INSTITUCIONALES DE MICROSOFT MICROSOFT 365 EDUCATION 10 TB ADDITIONAL STORAGE, ORIENTADO A AMPLIAR LA CAPACIDAD OPERATIVA DE LA UNIVERSIDAD DEL MAGDALENA Y ASEGURAR LA CONTINUIDAD, EFICIENCIA Y RESPALDO EN EL ACCESO Y USO DE HERRAMIENTAS COMO OUTLOOK, ONEDRIVE, TEAMS Y DEMAS SOLUCIONES DIGITALES UTILIZADAS POR LA COMUNIDAD UNIVERSITARIA.</t>
  </si>
  <si>
    <t>CO1.REQ.8730146</t>
  </si>
  <si>
    <t>CPS-VAD-0021-2025</t>
  </si>
  <si>
    <t>NO HA INICIADO</t>
  </si>
  <si>
    <t>https://community.secop.gov.co/Public/Tendering/ContractNoticePhases/View?PPI=CO1.PPI.40631519&amp;isFromPublicArea=True&amp;isModal=False</t>
  </si>
  <si>
    <t>Por iniciar</t>
  </si>
  <si>
    <t>pendiente</t>
  </si>
  <si>
    <t>HECTOR VARGAS</t>
  </si>
  <si>
    <t>A CONSTRUIR S.A</t>
  </si>
  <si>
    <t>CONVOCATORIA</t>
  </si>
  <si>
    <t>CONSTRUCCIÓN DE UN EDIFICIO DE AULAS "RIO MAGDALENA" PARA DOCENCIA ESPECIALIZADA EN LA UNIVERSIDAD DEL MAGDALENA</t>
  </si>
  <si>
    <t>CONTRATO DE OBRAS</t>
  </si>
  <si>
    <t>CO1.REQ.8533676</t>
  </si>
  <si>
    <t>CDO-VAD-0020-2025</t>
  </si>
  <si>
    <t>https://community.secop.gov.co/Public/Tendering/ContractNoticePhases/View?PPI=CO1.PPI.41197350&amp;isFromPublicArea=True&amp;isModal=False</t>
  </si>
  <si>
    <t>INTERLUD S.A.S.</t>
  </si>
  <si>
    <t>SUMINISTRO Y ENTREGA DE MAXIMO 3550 ALMUERZOS Y TRES MIL CINCO 3550 REFRIGERIOS DIARIOS, DIRIGIDO A ESTUDIANTES DE PREGRADO PRESENCIAL Y A DISTANCIA QUE HAYAN SIDO SELECCIONADOS EN LA CONVOCATORIA DEL PROGRAMA DE ALMUERZOS Y REFRIGERIOS GRATUITOS DE UNIMAGDALENA CON CONDICION SOCIOECONOMICA CLASIFICADA COMO SIN ESTRATO Y ESTRATOS DEL 1 AL 3 Y PARA ESTUDIANTES BENEFICIARIOS DEL PROGRAMA TALENTO MAGDALENA Y TALENTO SANTA MARTA.</t>
  </si>
  <si>
    <t>CO1.REQ.8673215</t>
  </si>
  <si>
    <t>CSM-VAD-0019-2025</t>
  </si>
  <si>
    <t>https://community.secop.gov.co/Public/Tendering/ContractNoticePhases/View?PPI=CO1.PPI.40779548&amp;isFromPublicArea=True&amp;isModal=False</t>
  </si>
  <si>
    <t>LEONARDO RUIZ</t>
  </si>
  <si>
    <t>ELECTRICA Y CIVIL INGENIERIA SAS</t>
  </si>
  <si>
    <t>OBRAS ELECTRICAS Y CIVILES PARA LA REPOTENCIACION Y CONEXIÓN AL SISTEMA DE RESPALDO EXISTENTE CON PLANTA DE SUPLENCIA ELECTRICA DE 675 KW PARA LA BIBLIOTECA Y DEMAS AREAS</t>
  </si>
  <si>
    <t>CO1.REQ.8570516</t>
  </si>
  <si>
    <t>CDO-VAD-0018-2025</t>
  </si>
  <si>
    <t>https://community.secop.gov.co/Public/Tendering/ContractNoticePhases/View?PPI=CO1.PPI.39593417&amp;isFromPublicArea=True&amp;isModal=False</t>
  </si>
  <si>
    <t>WILLIAM RETAMOZO CHAVEZ</t>
  </si>
  <si>
    <t>INNOVAMEDIC COLOMBIA S.A.S</t>
  </si>
  <si>
    <t>COMPRA DE EQUIPOS ESPECIALIZADOS PARA FORTALECIMIENTO DE LA PRECLINICA ODONTOLOGICA EN EL MARCO DEL PROYECTO INFRAESTRUCTURA, DOTACION Y EQUIPOS PARA EL FORTALECIMIENTO DE LA GESTION ACADEMICA.</t>
  </si>
  <si>
    <t>CO1.REQ.8292011</t>
  </si>
  <si>
    <t>CCO-VAD-0017-2025</t>
  </si>
  <si>
    <t>https://community.secop.gov.co/Public/Tendering/ContractNoticePhases/View?PPI=CO1.PPI.39464280&amp;isFromPublicArea=True&amp;isModal=False</t>
  </si>
  <si>
    <t>967466548
146509834
16512100</t>
  </si>
  <si>
    <t>2025-02-26
2025-03-05
2025-03-06</t>
  </si>
  <si>
    <t>476
546
556</t>
  </si>
  <si>
    <t>SUMINISTRO DE TIQUETES AEREOS NACIONALES E INTERNACIONALES PARA FUNCIONARIOS, DOCENTES, CATEDRATICOS, INVITADOS, CONTRATISTAS Y ESTUDIANTES DE LA UNIVERSIDAD DEL MAGDALENA</t>
  </si>
  <si>
    <t>CO1.REQ.8262497</t>
  </si>
  <si>
    <t>CSM-VAD-0016-2025</t>
  </si>
  <si>
    <t>https://community.secop.gov.co/Public/Tendering/ContractNoticePhases/View?PPI=CO1.PPI.39163422&amp;isFromPublicArea=True&amp;isModal=False</t>
  </si>
  <si>
    <t>IMPACTA PRODUCCIONES S.A.S.</t>
  </si>
  <si>
    <t>SERVICIO DE PRODUCCIÓN TÉCNICA CON EQUIPOS ESPECIALIZADOS Y DE ÚLTIMA GENERACIÓN, AMBIENTACIÓN, ESCENOGRAFÍA, PARA EL DESARROLLO DE LA VIGÉSIMA QUINTA SEMANA CULTURAL: 500 AÑOS DE HISTORIA, CULTURA Y DIVERSIDAD</t>
  </si>
  <si>
    <t>CO1.REQ.8193492</t>
  </si>
  <si>
    <t>CPS-VAD-0015-2025</t>
  </si>
  <si>
    <t>https://community.secop.gov.co/Public/Tendering/ContractNoticePhases/View?PPI=CO1.PPI.39167155&amp;isFromPublicArea=True&amp;isModal=False</t>
  </si>
  <si>
    <t>RODNEL DE LA ROSA</t>
  </si>
  <si>
    <t>CONSORCIO INTERFIBRA LA U</t>
  </si>
  <si>
    <t xml:space="preserve">SERVICIO DE CANAL DEDICADO PRINCIPAL DE 5GB PARA LA SEDE DEL CAMPUS Y LAS SEDES ALTERNAS DE LA UNIVERSIDAD DEL MAGDALENA. </t>
  </si>
  <si>
    <t>CO1.REQ.8194481</t>
  </si>
  <si>
    <t>CPS-VAD-0014-2025</t>
  </si>
  <si>
    <t>https://community.secop.gov.co/Public/Tendering/ContractNoticePhases/View?PPI=CO1.PPI.39160358&amp;isFromPublicArea=True&amp;isModal=False</t>
  </si>
  <si>
    <t>597597000
19596500</t>
  </si>
  <si>
    <t>2025-04-24
2025-04-29</t>
  </si>
  <si>
    <t>YURI YASSER MANJARREZ MARQUEZ</t>
  </si>
  <si>
    <t>SERVICIO DE COORDINACION Y ORGANIZAClON DE ARTISTAS INVITADOS Y AGRUPACIONES MUSICALES PARA EL DESARROLLO DE LAS ACTIVIDADES CULTURALES EN EL MARCO DE LA VIGESIMA QUINTA SEMANA CULTURAL: 500 ANOS DE HISTORIA, CULTURA Y DIVERSIDAD.</t>
  </si>
  <si>
    <t>CO1.REQ.8192720</t>
  </si>
  <si>
    <t>CPS-VAD-0013-2025</t>
  </si>
  <si>
    <t>https://community.secop.gov.co/Public/Tendering/ContractNoticePhases/View?PPI=CO1.PPI.39150416&amp;isFromPublicArea=True&amp;isModal=False</t>
  </si>
  <si>
    <t>DIALNET DE COLOMBIA SA ESP</t>
  </si>
  <si>
    <t>SERVICIO DE CANAL DEDICADO SECUNDARIO EN EL CAMPUS CON UN ANCHO DE BANDA (BW) DE 5 GB PARA LA SEDE PRINCIPAL Y CANALES DEDICADOS PARA LAS SEDES ALTERNAS DE LA UNIVERSIDAD DEL MAGDALENA. (SEDES: CLAUSTRO, VILLA COUNTRY, SEDE EMISORA EN CERRO ZIRUMA; ZONALES PIVIJAY, FUNDACIÓN, EL COPEY Y EL BANCO</t>
  </si>
  <si>
    <t>CO1.REQ.8189866</t>
  </si>
  <si>
    <t>CPS-VAD-0012-2025</t>
  </si>
  <si>
    <t>https://community.secop.gov.co/Public/Tendering/ContractNoticePhases/View?PPI=CO1.PPI.38646100&amp;isFromPublicArea=True&amp;isModal=False </t>
  </si>
  <si>
    <t>SERVICIO DE ACOMPAÑAMIENTO EN SALUD MENTAL</t>
  </si>
  <si>
    <t>CO1.REQ.8068217</t>
  </si>
  <si>
    <t>CPS-VAD-0011-2025</t>
  </si>
  <si>
    <t>https://community.secop.gov.co/Public/Tendering/ContractNoticePhases/View?PPI=CO1.PPI.38536629&amp;isFromPublicArea=True&amp;isModal=False</t>
  </si>
  <si>
    <t>HILDEMAR QUINTANA</t>
  </si>
  <si>
    <t>COMREDES DE COLOMBIA SAS</t>
  </si>
  <si>
    <t>COMPRA DE (484) COMPUTADORES PARA ESTUDIANTES BENEFICIARIOS DEL PROGRAMA TALENTO MAGDALENA Y TALENTO SANTA MARTA 2025-1</t>
  </si>
  <si>
    <t>CO1.REQ.8045929</t>
  </si>
  <si>
    <t>CCO-VAD-0010-2025</t>
  </si>
  <si>
    <t>https://community.secop.gov.co/Public/Tendering/ContractNoticePhases/View?PPI=CO1.PPI.38377354&amp;isFromPublicArea=True&amp;isModal=False</t>
  </si>
  <si>
    <t>WILBERTO GALVIS SANTOS</t>
  </si>
  <si>
    <t>115881944
1501830696
75000000</t>
  </si>
  <si>
    <t>2025-02-28
2025-02-28
2025-03-05</t>
  </si>
  <si>
    <t>507
510
533</t>
  </si>
  <si>
    <t>TRANSPORTES SENSACION SAS</t>
  </si>
  <si>
    <t>SERVICIO DE TRANSPORTE TERRESTRE EN VEHICULOS TALES COMO BUSES, BUSETAS, MICROBUSES VANS, CAMIONETAS Y CAMPEROS DE DOBLE TRACCION, NECESARIOS PARA LA REALIZACION DE PRACTICAS ACADEMICAS Y DEMAS EVENTOS INSTITUCIONALES, DEPORTIVOS Y CULTURALES DE LA UNIVERSIDAD DEL MAGDALENA</t>
  </si>
  <si>
    <t>CO1.REQ.8005421</t>
  </si>
  <si>
    <t>CPS-VAD-0009-2025</t>
  </si>
  <si>
    <t>https://community.secop.gov.co/Public/Tendering/ContractNoticePhases/View?PPI=CO1.PPI.38376106&amp;isFromPublicArea=True&amp;isModal=False</t>
  </si>
  <si>
    <t>WILSON PACHECO PALACIO</t>
  </si>
  <si>
    <t>CENTRO DE INVESTIGACION PARA EL FORTALECIMIENTO HUMANO Y EMPRESARIAL SAS</t>
  </si>
  <si>
    <t>SERVICIO DE DIVULGACION DE INFORMACION INSTITUCIONAL EN DIFERENTES MEDIOS DE COMUNICACION A NIVEL REGIONAL Y NACIONAL DESDE LA DIRECCION DE COMUNICACIONES DE LA UNIVERSIDAD DEL MAGDALENA</t>
  </si>
  <si>
    <t>CO1.REQ.8004912</t>
  </si>
  <si>
    <t>CPS-VAD-0008-2025</t>
  </si>
  <si>
    <t>https://community.secop.gov.co/Public/Tendering/ContractNoticePhases/View?PPI=CO1.PPI.37399171&amp;isFromPublicArea=True&amp;isModal=False</t>
  </si>
  <si>
    <t>SERVICIOS DE INGENIERIA GLOBAL S.A.S</t>
  </si>
  <si>
    <t>SERVICIO DE MANTENIMIENTO PREVENTIVO Y CORRECTIVO A LOS EQUIPOS DE AIRES ACONDICIONADOS Y DEMAS SISTEMAS DE REFRIGERACION PERTENECIENTES A LA UNIVERSIDAD DEL MAGDALENA, UBICADOS EN LA SEDE PRINCIPAL Y SUS SEDES ALTERNAS EN LA CATEGORIA DE CONVENCIONALES UNIVERSIDAD DEL MAGDALENA, UBICADOS EN LA SEDE PRINCIPAL Y SUS SEDES ALTERNAS EN LA CATEGORIA DE ESPECIALIZADOS</t>
  </si>
  <si>
    <t>CO1.REQ.7727508</t>
  </si>
  <si>
    <t>CPS-VAD-0007-2025</t>
  </si>
  <si>
    <t>REFRIMAGUS S.A.S.</t>
  </si>
  <si>
    <t>SERVICIO DE MANTENIMIENTO PREVENTIVO Y CORRECTIVO A LOS EQUIPOS DE AIRES ACONDICIONADOS Y DEMAS SISTEMAS DE REFRIGERACION PERTENECIENTES A LA UNIVERSIDAD DEL MAGDALENA, UBICADOS EN LA SEDE PRINCIPAL Y SUS SEDES ALTERNAS EN LA CATEGORIA DE CONVENCIONALES</t>
  </si>
  <si>
    <t>CPS-VAD-0006-2025</t>
  </si>
  <si>
    <t>https://community.secop.gov.co/Public/Tendering/ContractNoticePhases/View?PPI=CO1.PPI.37976944&amp;isFromPublicArea=True&amp;isModal=False </t>
  </si>
  <si>
    <t>SERVICIO DE LICENCIAMIENTO DE LOS PRODUCTOS MICROSOFT PARA EQUIPOS DE COMPUTO Y SERVIDORES DE LA UNIVERSIDAD DEL MAGDALENA</t>
  </si>
  <si>
    <t>CO1.REQ.7901043</t>
  </si>
  <si>
    <t>CPS-VAD-0005-2025</t>
  </si>
  <si>
    <t>https://community.secop.gov.co/Public/Tendering/ContractNoticePhases/View?PPI=CO1.PPI.36401527&amp;isFromPublicArea=True&amp;isModal=False</t>
  </si>
  <si>
    <t>CONSORCIO AIC-HACERCON</t>
  </si>
  <si>
    <t>OBRAS CIVILES PARA LA CONSTRUCCION DE LA ZONA DE EMPRENDIMIENTOS DE LA UNIVERSIDAD</t>
  </si>
  <si>
    <t>CO1.REQ.7360159</t>
  </si>
  <si>
    <t>CDO-VAD-0004-2025</t>
  </si>
  <si>
    <t>https://community.secop.gov.co/Public/Tendering/ContractNoticePhases/View?PPI=CO1.PPI.37200302&amp;isFromPublicArea=True&amp;isModal=False</t>
  </si>
  <si>
    <t>SUMINISTRO Y ENTREGA DE MAXIMO 3005 ALMUERZOS Y 3005 REFRIGERIOS DIARIOS A ESTUDIANTES</t>
  </si>
  <si>
    <t>CO1.REQ.7654294</t>
  </si>
  <si>
    <t>CSM-VAD-0003-2025</t>
  </si>
  <si>
    <t>https://community.secop.gov.co/Public/Tendering/ContractNoticePhases/View?PPI=CO1.PPI.37038253&amp;isFromPublicArea=True&amp;isModal=False</t>
  </si>
  <si>
    <t>INVERSORA INMOBILIARIA SANTA MARTA SAS</t>
  </si>
  <si>
    <t>ARRENDAMIENTO DE 13 LOCALES COMERCIALES PARA ACTIVIDADES ACADEMICAS Y ADMINISTRATIVAS DE LA UNIVERSIDAD DEL MAGDALENA PARA VIGENCIA 2024</t>
  </si>
  <si>
    <t>CO1.REQ.7607371</t>
  </si>
  <si>
    <t>CA-VAD-0002-2025</t>
  </si>
  <si>
    <t>https://community.secop.gov.co/Public/Tendering/ContractNoticePhases/View?PPI=CO1.PPI.36926633&amp;isFromPublicArea=True&amp;isModal=False</t>
  </si>
  <si>
    <t>CRISTINA ISABEL AHUMADA MELENDEZ</t>
  </si>
  <si>
    <t>ARRIENDO DE UN LOTE UBICADO EN EL CERRO ZIRUMA, KILOMETRO TRES 3, VIA QUE DE SANTA MARTA CONDUCE AL RODADERO, CON UN AREA SUPERFICIARIA DE CIENTO VEINTE METROS CUADRADOS 120 MTS2, CUYOS LINDEROS SON NORTE MIDE DIEZ 10 METROS, COLINDANTE CON PREDIOS DE LOS ARRENDADORES, SUR MIDE DIEZ 10 METROS, COLINDANTE CON PREDIOS DE LOS ARRENDADORES, ORIENTE MIDE DOCE 12 METROS, COLINDANTE CON PREDIOS DE LOS ARRENDADORES, OCCIDENTE MIDE DOCE 12 METROS, COLINDANTE CON PREDIOS DE LOS ARRENDADORES EL CUAL HACE PARTE DE UNO DE MAYOR EXTENSION, IDENTIFICADO CON LA MATRICULA INMOBILIARIA NO. 08068133 Y DESCRITO ASI LOTE URBANO DE TERRENO DE OCHO MIL SETECIENTOS CUARENTA Y CINCO METROS CUADRADOS 8.745.64 MTS2 UBICADO EN LA CIUDAD DE SANTA MARTA, DEPARTAMENTO DEL MAGDALENA, CUYA DESCRIPCIBN CABIDA Y LINDEROS ESTAN CONTENIDOS EN LA ESCRITURA N 2261 DE FECHA CINCO 5 DE JUNIO DE 1998</t>
  </si>
  <si>
    <t>CO1.REQ.7564152</t>
  </si>
  <si>
    <t>CA-VAD-0001-2025</t>
  </si>
  <si>
    <t>VICERRECTOR ADMINISTRATIVO</t>
  </si>
  <si>
    <t>Vicerrectoría Académica</t>
  </si>
  <si>
    <t>OPS-VAC-0001-2025</t>
  </si>
  <si>
    <t>CO1.REQ.7620536</t>
  </si>
  <si>
    <t xml:space="preserve">SERVICIO DE HOSPEDAJE Y ALIMENTACIÓN EN LA CIUDAD DE SANTA MARTA PARA DOCENTES, CONFERENCISTAS, VISITANTES E INVITADOS ESPECIALES EN EL MARCO DE LAS ACTIVIDADES ACADÉMICAS QUE SE DESARROLLAN EN LA UNIVERSIDAD DEL MAGDALENA, DURANTE LA VIGENCIA 2024. EL SERVICIO DE HOSPEDAJE DEBE INCLUIR HABITACIÓN CON AIRE ACONDICIONADO, DUCHA CON AGUA CALIENTE, CONEXIÓN A RED WI-FI Y LA ALIMENTACIÓN DEBE INCLUIR DESAYUNO, ALMUERZO Y CENA EN PORCIONES PARA ADULTOS. </t>
  </si>
  <si>
    <t>HOTEL GRAN MARINA SAS</t>
  </si>
  <si>
    <t>ALICIA ESTHER CASTRO VILLEGAS</t>
  </si>
  <si>
    <t>https://community.secop.gov.co/Public/Tendering/ContractNoticePhases/View?PPI=CO1.PPI.37094953&amp;isFromPublicArea=True&amp;isModal=False</t>
  </si>
  <si>
    <t>OSM-VAC-0001-2025</t>
  </si>
  <si>
    <t>CO1.REQ.8021691</t>
  </si>
  <si>
    <t>SUMINISTRO</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</si>
  <si>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</si>
  <si>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https://community.secop.gov.co/Public/Tendering/ContractNoticePhases/View?PPI=CO1.PPI.38416417&amp;isFromPublicArea=True&amp;isModal=False</t>
  </si>
  <si>
    <t>OPS-VAC-0002-2025</t>
  </si>
  <si>
    <t>CO1.REQ.8547371</t>
  </si>
  <si>
    <t xml:space="preserve">SERVICIO DE DESARROLLO DE CUATRO (4) TALLERES ESPECIALIZADOS EN INDUCCIÓN AL SISTEMA DE EDUCACIÓN SUPERIOR DIRIGIDO A DOCENTES DE LA UNIVERSIDAD DEL MAGDALENA. </t>
  </si>
  <si>
    <t>CARLOS MARIO LOPERA PALACIO</t>
  </si>
  <si>
    <t>https://community.secop.gov.co/Public/Tendering/OpportunityDetail/Index?noticeUID=CO1.NTC.8422860&amp;isFromPublicArea=True&amp;isModal=False</t>
  </si>
  <si>
    <t>https://community.secop.gov.co/Public/Tendering/ContractNoticePhases/View?PPI=CO1.PPI.41662523&amp;isFromPublicArea=True&amp;isModal=False</t>
  </si>
  <si>
    <t>ROCIO DEL PILAR TIJARO ROJAS</t>
  </si>
  <si>
    <t>ANA MARIA BARROS VEGA</t>
  </si>
  <si>
    <t xml:space="preserve">LA PRESENTE ORDEN TIENE POR OBJETO: 1. APOYO EN LOS PROCESOS DE ASEGURAMIENTO INTERNO DE LA CALIDAD EN LA FACULTAD DE INGENIERÍA, BRINDANDO ACOMPAÑAMIENTO EN LA RECOPILACIÓN, ORGANIZACIÓN, REVISIÓN Y MEJORA DE LAS EVIDENCIAS DOCUMENTALES DE LOS FACTORES DE EVALUACIÓN DEFINIDOS POR EL CNA, EN LOS PROGRAMAS PRÓXIMOS A RECIBIR VISITA DE ACREDITACIÓN EN ALTA CALIDAD. 2. APOYO DOCUMENTAL EN PROCESOS DE ACREDITACIÓN CNA EN EL PROGRAMA DE ING. AMBIENTAL Y SANITARIA, EN LA RECOPILACIÓN, ORGANIZACIÓN, REVISIÓN Y MEJORA DE LAS EVIDENCIAS DOCUMENTALES DE LOS FACTORES DE EVALUACIÓN DEFINIDOS POR EL CNA, EN PROGRAMA DE ING. AMBIENTAL Y SANITARIA PRÓXIMO A RECIBIR VISITA DE ACREDITACIÓN EN ALTA CALIDAD. 3. APOYO DOCUMENTAL EN PROCESOS DE AUTOEVALUACIÓN CON FINES DE ACREDITACIÓN INTERNACIONAL BAJO ESTÁNDARES ABET DE LA FACULTAD DE INGENIERÍA, EN LA RECOPILACIÓN, ORGANIZACIÓN, REVISIÓN Y MEJORA DE LAS EVIDENCIAS DOCUMENTALES DE PROCESOS DE AUTOEVALUACIÓN CON FINES DE ACREDITACIÓN INTERNACIONAL BAJO ESTÁNDARES ABET DE LOS PROGRAMAS DE LA FACULTAD DE INGENIERÍA.  4. APOYO EN PROYECTO ESTRATÉGICO DE LA FACULTAD DE INGENIERÍA: VOCES Y DATOS PARA LA TRANSFORMACIÓN, EN LA GESTIÓN PARA IMPLEMENTAR PLANES DE ACOMPAÑAMIENTO ACADÉMICO A ESTUDIANTES (TUTORÍAS, ORIENTACIÓN VOCACIONAL, MATRÍCULA GUIADA, APOYOS ECONÓMICOS Y OPORTUNIDADES DE PRÁCTICAS). </t>
  </si>
  <si>
    <t>CO1.REQ.8785680</t>
  </si>
  <si>
    <t>OPSP-FIN-0018-2025</t>
  </si>
  <si>
    <t>https://community.secop.gov.co/Public/Tendering/ContractNoticePhases/View?PPI=CO1.PPI.40948068&amp;isFromPublicArea=True&amp;isModal=False</t>
  </si>
  <si>
    <t>1800-01-09</t>
  </si>
  <si>
    <t>PEDRO LUIS SALCEDO RAMIREZ</t>
  </si>
  <si>
    <t>Instituto Colombiano de Normas Técnicas y Certificación,</t>
  </si>
  <si>
    <t xml:space="preserve"> LA PRESENTE ORDEN TIENE POR OBJETO EL SERVICIO DE PARA LA ORIENTACIÓN DEL CURSO DE FORMACIÓN DE AUDITORES EN SISTEMA INTEGRADO DE GESTIÓN - SGI. EN EL MARCO DEL DIPLOMADO EN SISTEMA INTEGRADO DE GESTIÓN – HSEQ OFERTADO POR EL PROGRAMA DE INGENIERÍA INDUSTRIAL DE LA FACULTAD DE INGENIERÍA. LA PROPUESTA HACE PARTE INTEGRAL DE LA PRESENTE ORDEN.</t>
  </si>
  <si>
    <t>CO1.REQ.8612103</t>
  </si>
  <si>
    <t>OPS-FIN-0017-2025</t>
  </si>
  <si>
    <t>https://community.secop.gov.co/Public/Tendering/ContractNoticePhases/View?PPI=CO1.PPI.40823541&amp;isFromPublicArea=True&amp;isModal=False</t>
  </si>
  <si>
    <t>1800-01-08</t>
  </si>
  <si>
    <t>CARLOS ENRIQUE BARRAZA HERAS</t>
  </si>
  <si>
    <t>DANIEL ESTEBAN BERMUDEZ VARGAS</t>
  </si>
  <si>
    <t xml:space="preserve">LA PRESENTE ORDEN TIENE POR OBJETO: 1) 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t>
  </si>
  <si>
    <t>CO1.REQ.8581126</t>
  </si>
  <si>
    <t>OPSP-FIN-0016-2025</t>
  </si>
  <si>
    <t>https://community.secop.gov.co/Public/Tendering/ContractNoticePhases/View?PPI=CO1.PPI.40822692&amp;isFromPublicArea=True&amp;isModal=False</t>
  </si>
  <si>
    <t>1800-01-07</t>
  </si>
  <si>
    <t>AQUILES ALFONSO COHEN LLANES</t>
  </si>
  <si>
    <t>MARIA CAMILA SAMPER MEZA</t>
  </si>
  <si>
    <t>CO1.REQ.8580867</t>
  </si>
  <si>
    <t>OPSP-FIN-0015-2025</t>
  </si>
  <si>
    <t>https://community.secop.gov.co/Public/Tendering/ContractNoticePhases/View?PPI=CO1.PPI.40822288&amp;isFromPublicArea=True&amp;isModal=False</t>
  </si>
  <si>
    <t>1800-01-06</t>
  </si>
  <si>
    <t>DANNA CAROLINA PALMET MONTIEL</t>
  </si>
  <si>
    <t>CO1.REQ.8580726</t>
  </si>
  <si>
    <t>OPSP-FIN-0014-2025</t>
  </si>
  <si>
    <t>https://community.secop.gov.co/Public/Tendering/ContractNoticePhases/View?PPI=CO1.PPI.40821831&amp;isFromPublicArea=True&amp;isModal=False</t>
  </si>
  <si>
    <t>1800-01-05</t>
  </si>
  <si>
    <t>KATHERINE YISETH OLIVOS COLLANTES</t>
  </si>
  <si>
    <t>EDARGDO JOSE DIAZ OÑATE</t>
  </si>
  <si>
    <t>CO1.REQ.8580376</t>
  </si>
  <si>
    <t>OPSP-FIN-0013-2025</t>
  </si>
  <si>
    <t>https://community.secop.gov.co/Public/Tendering/ContractNoticePhases/View?PPI=CO1.PPI.40820783&amp;isFromPublicArea=True&amp;isModal=False</t>
  </si>
  <si>
    <t>1800-01-04</t>
  </si>
  <si>
    <t>JORGE GOMEZ ROJAS</t>
  </si>
  <si>
    <t>DANAY VANESA PARDO BERMUDEZ</t>
  </si>
  <si>
    <t xml:space="preserve">LA PRESENTE ORDEN TIENE POR OBJETO: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t>
  </si>
  <si>
    <t>CO1.REQ.8580345</t>
  </si>
  <si>
    <t>OPSP-FIN-0012-2025</t>
  </si>
  <si>
    <t>https://community.secop.gov.co/Public/Tendering/ContractNoticePhases/View?PPI=CO1.PPI.40820050&amp;isFromPublicArea=True&amp;isModal=False</t>
  </si>
  <si>
    <t>1800-01-03</t>
  </si>
  <si>
    <t>NATALY DE LA PAVA SUAREZ</t>
  </si>
  <si>
    <t>ADRIANA JOSE FREILE BRITTO</t>
  </si>
  <si>
    <t>CO1.REQ.8580152</t>
  </si>
  <si>
    <t>OPSP-FIN-0011-2025</t>
  </si>
  <si>
    <t>https://community.secop.gov.co/Public/Tendering/ContractNoticePhases/View?PPI=CO1.PPI.40818000&amp;isFromPublicArea=True&amp;isModal=False</t>
  </si>
  <si>
    <t>1800-01-02</t>
  </si>
  <si>
    <t>SHEIMY PAOLA LOZANO BUSTAMANTE</t>
  </si>
  <si>
    <t xml:space="preserve">LA PRESENTE ORDEN TIENE POR OBJETO: 1) APOYAR EL PROCESO DE INSCRIPCIÓN, MATRÍCULA Y GRADO DE LOS ESTUDIANTES. 2) APOYAR EL PROCESO DE ACTUALIZACIÓN DE LA INFORMACIÓN Y DOCUMENTACIÓN RELACIONADA CON LOS POSGRADOS DE LA FACULTAD DE INGENIERÍA. 3) APOYAR EL PROCESO DE AUTOEVALUACIÓN DEL PROGRAMA CON FINES DE MEJORAMIENTO CONTINUO, RENOVACIÓN DE REGISTRO CALIFICADO Y ACREDITACIÓN POR ALTA CALIDAD. 4) APOYAR LA CONSOLIDACIÓN DE LA INFORMACIÓN ESTADÍSTICA DE LOS POSGRADOS DE LA FACULTAD DE INGENIERÍA. 5) SOLICITAR DE MANERA OPORTUNA DE LA ASIGNACIÓN DE SALONES PARA EL DESARROLLO DE LAS ACTIVIDADES ACADÉMICAS. </t>
  </si>
  <si>
    <t>CO1.REQ.8579556</t>
  </si>
  <si>
    <t>OPSP-FIN-0010-2025</t>
  </si>
  <si>
    <t>https://community.secop.gov.co/Public/Tendering/ContractNoticePhases/View?PPI=CO1.PPI.40808873&amp;isFromPublicArea=True&amp;isModal=False</t>
  </si>
  <si>
    <t>ALEXIS RAFAEL MERCADO GARCIA</t>
  </si>
  <si>
    <t xml:space="preserve">LA PRESENTE ORDEN TIENE POR OBJETO: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t>
  </si>
  <si>
    <t>CO1.REQ.8579106</t>
  </si>
  <si>
    <t>OPSP-FIN-0009-2025</t>
  </si>
  <si>
    <t>https://community.secop.gov.co/Public/Tendering/ContractNoticePhases/View?PPI=CO1.PPI.38806019&amp;isFromPublicArea=True&amp;isModal=False</t>
  </si>
  <si>
    <t>La presente orden tiene por objeto: 1) Apoyar en la coordinación de los diplomados y educación
continua de la Facultad de Ingeniería. 2) Apoyar en la organización de actividades y desarrollo de las mismas,
en el marco del proceso de autoevaluación con fines de registro calificado de los programas de la Facultad de
Ingeniería. 3) Apoyar en la organización de actividades y desarrollo de las mismas, en el marco del proceso de
condiciones iniciales para acreditación por alta calidad de los programas de la Facultad de Ingeniería. 4)
Apoyar en la realización de reuniones con grupos focales internos y externos para procesos de aseguramiento
de la calidad de los programas de ingeniería ambiental y sanitaria.</t>
  </si>
  <si>
    <t>CO1.REQ.8107940</t>
  </si>
  <si>
    <t>OAG-FIN-0008-2025</t>
  </si>
  <si>
    <t>https://community.secop.gov.co/Public/Tendering/ContractNoticePhases/View?PPI=CO1.PPI.37013052&amp;isFromPublicArea=True&amp;isModal=False</t>
  </si>
  <si>
    <t>LA PRESENTE ORDEN TIENE POR OBJETO 1. APOYAR AL DECANO EN LA COORDINACION ACADEMICA DEL PROGRAMA ESPECIALIZACION EN LOGISTICA Y TRANSPORTE INTERNACIONAL.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</si>
  <si>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CO1.REQ.7593321</t>
  </si>
  <si>
    <t>OPSP-FIN-0007-2025</t>
  </si>
  <si>
    <t>https://community.secop.gov.co/Public/Tendering/ContractNoticePhases/View?PPI=CO1.PPI.37013012&amp;isFromPublicArea=True&amp;isModal=False</t>
  </si>
  <si>
    <t>LA PRESENTE ORDEN TIENE POR OBJETO 1. APOYAR AL DECANO EN LA COORDINACION ACADEMICA DEL PROGRAMA ESPECIALIZACION EN GESTION Y LEGISLACION AMBIENTAL.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</si>
  <si>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CO1.REQ.7593096</t>
  </si>
  <si>
    <t>OPSP-FIN-0006-2025</t>
  </si>
  <si>
    <t>https://community.secop.gov.co/Public/Tendering/ContractNoticePhases/View?PPI=CO1.PPI.37011807&amp;isFromPublicArea=True&amp;isModal=False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</si>
  <si>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</si>
  <si>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CO1.REQ.7593045</t>
  </si>
  <si>
    <t>OPSP-FIN-0005-2025</t>
  </si>
  <si>
    <t>https://community.secop.gov.co/Public/Tendering/ContractNoticePhases/View?PPI=CO1.PPI.37009563&amp;isFromPublicArea=True&amp;isModal=False</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</si>
  <si>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</si>
  <si>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CO1.REQ.7591688</t>
  </si>
  <si>
    <t>OPSP-FIN-0004-2025</t>
  </si>
  <si>
    <t>https://community.secop.gov.co/Public/Tendering/ContractNoticePhases/View?PPI=CO1.PPI.37008611&amp;isFromPublicArea=True&amp;isModal=False</t>
  </si>
  <si>
    <t>LA PRESENTE ORDEN TIENE POR OBJETO 1. APOYAR AL DECANO EN LA COORDINACION ACADEMICA DEL PROGRAMA MAESTRIA EN CIENCIAS AGRARIAS Y MAESTRIA EN SISTEMAS DE GESTION.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</si>
  <si>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CO1.REQ.7592125</t>
  </si>
  <si>
    <t>OPSP-FIN-0003-2025</t>
  </si>
  <si>
    <t>https://community.secop.gov.co/Public/Tendering/ContractNoticePhases/View?PPI=CO1.PPI.36977864&amp;isFromPublicArea=True&amp;isModal=False</t>
  </si>
  <si>
    <t>YINIVA CAMARGO CAICEDO</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</si>
  <si>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</si>
  <si>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CO1.REQ.7581273</t>
  </si>
  <si>
    <t>OAG-FIN-0002-2025</t>
  </si>
  <si>
    <t>https://community.secop.gov.co/Public/Tendering/ContractNoticePhases/View?PPI=CO1.PPI.36977808&amp;isFromPublicArea=True&amp;isModal=False</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</si>
  <si>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t>
  </si>
  <si>
    <t>CO1.REQ.7581252</t>
  </si>
  <si>
    <t>OPSP-FIN-0001-2025</t>
  </si>
  <si>
    <t>Facultad de Ingeniería</t>
  </si>
  <si>
    <t xml:space="preserve">   </t>
  </si>
  <si>
    <t xml:space="preserve">                  </t>
  </si>
  <si>
    <t>https://community.secop.gov.co/Public/Tendering/ContractNoticePhases/View?PPI=CO1.PPI.41845628&amp;isFromPublicArea=True&amp;isModal=False</t>
  </si>
  <si>
    <t>RUBEN DARIO LOPEZ SEPULVEDA</t>
  </si>
  <si>
    <t>LIZKENIA MARCELA RODRIGUEZ DEL VALLE</t>
  </si>
  <si>
    <t>DESARROLLAR LAS SIGUIENTES ACTIVIDADES DE APOYO ADMINISTRATIVO EN LA DIRECCIÓN DEL CENTRO PARA LA REGIONALIZACIÓN DE LA EDUCACIÓN Y LAS OPORTUNIDADES-CREO PARA EL PERIODO 2025-II: 1.) APOYAR AL DIRECTOR EN REUNIONES INTERNAS O EXTERNAS DEL CREO. 2.) APOYAR EN EL SEGUIEMIENTOS DE COMPROMISOS DEL DIRECTOR DE CREO. 3.) APOYAR EN LA DIVULGACIÓN DE INFORMACIÓN QUE EMITA EL DIRECTOR DEL CREO. 4.) APOYAR EN LA PROGRAMACIÓN Y CITACIÓN DEL PERSONAL QUE SE REQUIERA PARA REUNIONES QUE CITE EL DIRECTOR DEL CREO. 5.) APOYAR EN LA ORGANIZACIÓN LOGISTICA QUE SE REQUIERA PARA LAS ACTIVIDADES ORGANIZADAS POR EL DIRECTOR DEL CREO. 6.) APOYAR EN LOS DIFERENTES PROCESOS DE LOS CONVENIOS QUE SE MANEJAN DESDE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</si>
  <si>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CO1.REQ.8830959</t>
  </si>
  <si>
    <t>https://community.secop.gov.co/Public/Tendering/ContractNoticePhases/View?PPI=CO1.PPI.41844635&amp;isFromPublicArea=True&amp;isModal=False</t>
  </si>
  <si>
    <t>CLEILA VEGA BAQUERO</t>
  </si>
  <si>
    <t>JULIANA MARCELA HELENA DAZA JACQUIN</t>
  </si>
  <si>
    <t>DESARROLLAR LAS SIGUIENTES ACTIVIDADES DE COMUNICACIONES Y PRENSA DEL CENTRO PARA LA REGIONALIZACIÓN DE LA EDUCACIÓN Y LAS OPORTUNIDADES - CREO EN COORDINACIÓN CON LA DIRECCIÓN DE COMUNICACIONES DE LA UNIVERSIDAD DEL MAGDALENA DURANTE EL PERIODO 2025-II: 1) APOYAR CON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</si>
  <si>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CO1.REQ.8830831</t>
  </si>
  <si>
    <t>https://community.secop.gov.co/Public/Tendering/ContractNoticePhases/View?PPI=CO1.PPI.41838313&amp;isFromPublicArea=True&amp;isModal=False</t>
  </si>
  <si>
    <t>DAVID RAFAEL DE LA ROSA CERVANTES</t>
  </si>
  <si>
    <t>YULEIDIS PATRICIA PADILLA CANTILLO</t>
  </si>
  <si>
    <t>DESARROLLAR LAS SIGUIENTES ACTIVIDADES DE APOYO PARA LOS PROGRAMAS OFERTADOS EN EL PROGRAMA “500 AÑOS, 500 OPORTUNIDADES, PORQUE LA EDUCACIÓN ES UN DERECHO PARA TODOS Y NO UN PRIVILEGIO”: 1.) APOYAR EN EL PROCESO DE INSCRIPCIÓN DE LOS ASPIRANTES. 2.) APOYAR EN LA REVISIÓN Y PROGRAMACIÓN SEMANALMENTE EN EL CALENDARIO DE ACTIVIDADES PROGRAMADAS. 3.) APOYAR EN LA ATENCIÓN DE SOLICITUDES DE PROCESOS ACADÉMICOS Y ADMINISTRATIVOS DE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</si>
  <si>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CO1.REQ.8829406</t>
  </si>
  <si>
    <t>OAG-CREO-0094-2025</t>
  </si>
  <si>
    <t>https://community.secop.gov.co/Public/Tendering/ContractNoticePhases/View?PPI=CO1.PPI.41716347&amp;isFromPublicArea=True&amp;isModal=False</t>
  </si>
  <si>
    <t>MARIA ALEJANDRA PEREZ FERNANDEZ</t>
  </si>
  <si>
    <t>DESARROLLAR LAS SIGUIENTES ACTIVIDADES BRINDANDO ASESORÍA EN LOS PROCESOS ADMINISTRATIVOS DURANTE EL PERIODO 2025-II, DEL CONVENIO MARCO GENERAL DE COOPERACION CELEBRADO ENTRE EL INSTITUTO NACIONAL DE FORMACION TECNICA PROFESIONAL “HUMBERTO VELASQUEZ GARCIA”-INFOTEP,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</si>
  <si>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CO1.REQ.8798559</t>
  </si>
  <si>
    <t>OAG-CREO-0093-2025</t>
  </si>
  <si>
    <t>https://community.secop.gov.co/Public/Tendering/ContractNoticePhases/View?PPI=CO1.PPI.41715996&amp;isFromPublicArea=True&amp;isModal=False</t>
  </si>
  <si>
    <t>MIGUEL ANGEL MONSALVO MENDOZA</t>
  </si>
  <si>
    <t>NINI JOHANNA MENDOZA CARRASCAL</t>
  </si>
  <si>
    <t>DESARROLLAR LAS SIGUIENTES ACTIVIDADES PARA EL PERIODO 2025-II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</si>
  <si>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CO1.REQ.8798705</t>
  </si>
  <si>
    <t>OAG-CREO-0092-2025</t>
  </si>
  <si>
    <t>https://community.secop.gov.co/Public/Tendering/ContractNoticePhases/View?PPI=CO1.PPI.41715919&amp;isFromPublicArea=True&amp;isModal=False</t>
  </si>
  <si>
    <t>SILVANA PATRICIA ACERO PEREZ</t>
  </si>
  <si>
    <t>DESARROLLAR LAS SIGUIENTES ACTIVIDADES DE APOYO PROFESIONAL EN LA ATENCIÓN PSICOLÓGICA DE ESTUDIANTES EN EL CENTRO PARA LA REGIONALIZACIÓN DE LA EDUCACIÓN Y LAS OPORTUNIDADES- CREO, DURANTE EL PERIODO 2025-II: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</si>
  <si>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CO1.REQ.8798458</t>
  </si>
  <si>
    <t>OPSP-CREO-0091-2025</t>
  </si>
  <si>
    <t>https://community.secop.gov.co/Public/Tendering/ContractNoticePhases/View?PPI=CO1.PPI.41714949&amp;isFromPublicArea=True&amp;isModal=False</t>
  </si>
  <si>
    <t>RUTH SEVERICHE MONTAGUTH</t>
  </si>
  <si>
    <t>GABRIELA MERCEDES ESTRADA NIETO</t>
  </si>
  <si>
    <t>DESARROLLAR LAS SIGUIENTES ACTIVIDADES PARA EL PERIODO 2025-II EN EL CENTRO TUTORIAL DE EL BANCO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</si>
  <si>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CO1.REQ.8798053</t>
  </si>
  <si>
    <t>OAG-CREO-0090-2025</t>
  </si>
  <si>
    <t>https://community.secop.gov.co/Public/Tendering/ContractNoticePhases/View?PPI=CO1.PPI.41714052&amp;isFromPublicArea=True&amp;isModal=False</t>
  </si>
  <si>
    <t>JUAN DAVID ROMERO LOPEZ</t>
  </si>
  <si>
    <t>DESARROLLO LAS SIGUIENTES ACTIVIDADES DE APOYO TÉCNICO EN LOS PROGRAMAS DEL CREO PARA CUMPLIR CON LOS COMPROMISOS PACTADOS RELACIONADOS DE LA NUEVA OFERTA DEL CENTRO PARA LA REGIONALIZACIÓN DE LA EDUCACIÓN Y LAS OPORTUNIDADES - CREO DURANTE EL PERIODO 2025-II: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</si>
  <si>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CO1.REQ.8797966</t>
  </si>
  <si>
    <t>OAG-CREO-0089-2025</t>
  </si>
  <si>
    <t>https://community.secop.gov.co/Public/Tendering/ContractNoticePhases/View?PPI=CO1.PPI.41505059&amp;isFromPublicArea=True&amp;isModal=False</t>
  </si>
  <si>
    <t>MONICA PATRICIA PACHECO BENJUMEA</t>
  </si>
  <si>
    <t>INDUSTRIA COLOMBIANA DE MOTOCICLETAS YAMAHA S A</t>
  </si>
  <si>
    <t>COMPRA DE INSTRUMENTOS Y ACCESORIOS MUSICALES CON DESTINO AL PROGRAMA DE ARTES MUSICALES Y EL ESTUDIO DE PRODUCCIÓN MUSICAL DEL CENTRO PARA LA REGIONALIZACIÓN DE LA EDUCACIÓN Y LAS OPORTUNIDADES – CREO DE LA UNIVERSIDAD DEL MAGDALENA.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</si>
  <si>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CO1.REQ.8749309</t>
  </si>
  <si>
    <t>ODC-CREO-0003-2025</t>
  </si>
  <si>
    <t>https://community.secop.gov.co/Public/Tendering/ContractNoticePhases/View?PPI=CO1.PPI.41460747&amp;isFromPublicArea=True&amp;isModal=False</t>
  </si>
  <si>
    <t>NELSON DAZA GOENAGA</t>
  </si>
  <si>
    <t>12/08/025</t>
  </si>
  <si>
    <t>ADRIANA CASTILLA MEJIA</t>
  </si>
  <si>
    <t>DESARROLLAR LAS SIGUIENTES ACTIVIDADES DE APOYO AL PROGRAMA TÉCNICO LABORAL EN PERSONAL TRAINER Y ACONDICIONAMIENTO FÍSICO FITNESS Y TECNOLOGÍA EN EDUCACIÓN FÍSICA RECREACIÓN Y DEPORTES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LOS TRÁMITES OPERATIVOS DE REPORTE DE NOTAS, EXPEDICIÓN DE LIQUIDACIONES DE MATRÍCULAS, PROMEDIOS ACADÉMICOS, CARNÉ DE ESTUDIANTES Y DOCENTES, SEGURO ESTUDIANTIL, CONSTANCIAS DE ESTUDIANTES Y DOCENTES, ORGANIZACIÓN DE LOS DOCUMENTOS REQUERIDOS PARA GRADO. 4.) APOYAR EN LOS PROCESOS ADMINISTRATIVOS DE LOS PROGRAMAS. 5.) APOYAR EN LA PROMOCIÓN Y/O DIVULGACIÓN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</si>
  <si>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CO1.REQ.8737097</t>
  </si>
  <si>
    <t>OAG-CREO-0088-2025</t>
  </si>
  <si>
    <t>https://community.secop.gov.co/Public/Tendering/ContractNoticePhases/View?PPI=CO1.PPI.41336700&amp;isFromPublicArea=True&amp;isModal=False</t>
  </si>
  <si>
    <t>MARTHA JOHANA SANCHEZ GARCIA</t>
  </si>
  <si>
    <t>DESARROLLAR LAS SIGUIENTES ACTIVIDADES DE APOYO PARA EL PERIODO 2025-II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</si>
  <si>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CO1.REQ.8709216</t>
  </si>
  <si>
    <t>OAG-CREO-0087-2025</t>
  </si>
  <si>
    <t>https://community.secop.gov.co/Public/Tendering/ContractNoticePhases/View?PPI=CO1.PPI.41095365&amp;isFromPublicArea=True&amp;isModal=False</t>
  </si>
  <si>
    <t>KETHERINE CORREDOR CORREDOR</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</si>
  <si>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SEGUIMIENTO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</si>
  <si>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CO1.REQ.8648801</t>
  </si>
  <si>
    <t>OAG-CREO-0086-2025</t>
  </si>
  <si>
    <t>https://community.secop.gov.co/Public/Tendering/ContractNoticePhases/View?PPI=CO1.PPI.41093485&amp;isFromPublicArea=True&amp;isModal=False</t>
  </si>
  <si>
    <t>OSMERY DE LA LUZ REALEZ AGON</t>
  </si>
  <si>
    <t>DESARROLLAR ACTIVIDADES CON LOS ESTUDIANTES DE INCLUSIÓN POR DIVERSIDAD FUNCIONAL DEL CENTRO PARA LA REGIONALIZACIÓN DE LA EDUCACIÓN Y LAS OPORTUNIDADES-CREO,DURANTE EL PERIODO 2025-II: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</si>
  <si>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CO1.REQ.8647885</t>
  </si>
  <si>
    <t>OPSP-CREO-0085-2025</t>
  </si>
  <si>
    <t>https://community.secop.gov.co/Public/Tendering/ContractNoticePhases/View?PPI=CO1.PPI.41092461&amp;isFromPublicArea=True&amp;isModal=False</t>
  </si>
  <si>
    <t>MAIRA ALEJANDRA FANDIÑO MONTENEGRO</t>
  </si>
  <si>
    <t>DESARROLLAR LAS SIGUIENTES ACTIVIDADES DE APOYO ADMINISTRATIVO EN LA ACTIVIDADES DE APOYO DEL PROGRAMA ADMINISTRACIÓN PÚBLICA EN EL PERIODO 2025-II: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</si>
  <si>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CO1.REQ.8647779</t>
  </si>
  <si>
    <t>OAG-CREO-0084-2025</t>
  </si>
  <si>
    <t>https://community.secop.gov.co/Public/Tendering/ContractNoticePhases/View?PPI=CO1.PPI.41092110&amp;isFromPublicArea=True&amp;isModal=False</t>
  </si>
  <si>
    <t>MARINELA TRUJILLO ESMERAL</t>
  </si>
  <si>
    <t>DESARROLLAR LAS SIGUIENTES ACTIVIDADES ADMINISTRATIVAS RELACIONADAS CON EL CONVENIO INTERADMINISTRATIVO SUSCRITO CON EL DEPARTAMENTO DE CESAR – FONDO DEPARTAMENTAL PARA LA EDUCACIÓN SUPERIOR – FEDESCESAR Y LA UNIVERSIDAD DEL MAGDALENA, DURANTE EL PERÍODO 2025-II: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</si>
  <si>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CO1.REQ.8647807</t>
  </si>
  <si>
    <t>OPSP-CREO-0083-2025</t>
  </si>
  <si>
    <t>https://community.secop.gov.co/Public/Tendering/ContractNoticePhases/View?PPI=CO1.PPI.41091274&amp;isFromPublicArea=True&amp;isModal=False</t>
  </si>
  <si>
    <t>OSCAR FERNANDO BORRERO PARDO</t>
  </si>
  <si>
    <t>DESARROLLAR LAS SIGUIENTES ACTIVIDADES DE MARKETING PARA EL PERIODO 2025-II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FOTOGRAFICO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</si>
  <si>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CO1.REQ.8647603</t>
  </si>
  <si>
    <t>OPSP-CREO-0082-2025</t>
  </si>
  <si>
    <t>https://community.secop.gov.co/Public/Tendering/ContractNoticePhases/View?PPI=CO1.PPI.41090768&amp;isFromPublicArea=True&amp;isModal=False</t>
  </si>
  <si>
    <t>CHAUNI ALEJANDRA LOPEZ PATERNINA</t>
  </si>
  <si>
    <t xml:space="preserve"> DESARROLLAR LAS SIGUIENTES ACTIVIDADES PARA EL PERIODO 2025-II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</si>
  <si>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CO1.REQ.8647255</t>
  </si>
  <si>
    <t>OAG-CREO-0081-2025</t>
  </si>
  <si>
    <t>https://community.secop.gov.co/Public/Tendering/ContractNoticePhases/View?PPI=CO1.PPI.41079772&amp;isFromPublicArea=True&amp;isModal=False</t>
  </si>
  <si>
    <t>MARIA JOSE LOPEZ BOLAÑO</t>
  </si>
  <si>
    <t>DESARROLLAR ACTIVIDADES DE APOYO ADMINISTRATIVO PARA EL PERIODO 2025-II,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</si>
  <si>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CO1.REQ.8645523</t>
  </si>
  <si>
    <t>OAG-CREO-0080-2025</t>
  </si>
  <si>
    <t>https://community.secop.gov.co/Public/Tendering/ContractNoticePhases/View?PPI=CO1.PPI.41079719&amp;isFromPublicArea=True&amp;isModal=False</t>
  </si>
  <si>
    <t>LORENA VICTORIA PERTUZ GONZALEZ</t>
  </si>
  <si>
    <t>DESARROLLAR LAS SIGUIENTES ACTIVIDADES DE APOYO ADMINISTRATIVO DEL PROGRAMA DE LICENCIATURA EN LITERATURA Y LENGUA CASTELLANA PARA EL PERIODO 2025-II: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</si>
  <si>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CO1.REQ.8645182</t>
  </si>
  <si>
    <t>OAG-CREO-0079-2025</t>
  </si>
  <si>
    <t>https://community.secop.gov.co/Public/Tendering/ContractNoticePhases/View?PPI=CO1.PPI.41079334&amp;isFromPublicArea=True&amp;isModal=False</t>
  </si>
  <si>
    <t>LOLIENA PAOLA ROJAS NUÑEZ</t>
  </si>
  <si>
    <t>DESARROLLAR LAS SIGUIENTES ACTIVIDADES DE APOYO ADMINISTRATIVO EN EL PROGRAMA LICENCIATURA EN MATEMÁTICA DEL CENTRO PARA LA REGIONALIZACIÓN DE LA EDUCACIÓN Y LAS OPORTUNIDADES-CREO PARA EL PERIODO 2025-II: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</si>
  <si>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CO1.REQ.8645082</t>
  </si>
  <si>
    <t>OAG-CREO-0078-2025</t>
  </si>
  <si>
    <t>https://community.secop.gov.co/Public/Tendering/ContractNoticePhases/View?PPI=CO1.PPI.41035087&amp;isFromPublicArea=True&amp;isModal=False</t>
  </si>
  <si>
    <t>ANDRES FELIPE GONZALEZ GUTIERREZ</t>
  </si>
  <si>
    <t>DESARROLLAR LAS SIGUIENTES ACTIVIDADES DE APOYO ADMINISTRATIVO PARA LOS PROGRAMAS OFERTADOS EN EL PROGRAMA “500 AÑOS, 500 OPORTUNIDADES, PORQUE LA EDUCACIÓN ES UN DERECHO PARA TODOS Y NO UN PRIVILEGIO”: 1.) APOYAR EN EL PROCESO DE INSCRIPCIÓN DE LOS ASPIRANTES. 2.) APOYAR EN LA REVISIÓN Y PROGRAMACIÓN SEMANALMENTE EN EL CALENDARIO DE ACTIVIDADES PROGRAMADAS. 3.) APOYAR EN LA ATENCIÓN DE SOLICITUDES DE PROCESOS ACADÉMICOS Y ADMINISTRATIVOS DE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</si>
  <si>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CO1.REQ.8635709</t>
  </si>
  <si>
    <t>OAG-CREO-0077-2025</t>
  </si>
  <si>
    <t>https://community.secop.gov.co/Public/Tendering/ContractNoticePhases/View?PPI=CO1.PPI.41035263&amp;isFromPublicArea=True&amp;isModal=False</t>
  </si>
  <si>
    <t>LEONARDO FABIO MONSALVO MARQUEZ</t>
  </si>
  <si>
    <t>PRESTAR SERVICIOS PROFESIONALES PARA EL DESARROLLO DE LAS SIGUIENTES ACTIVIDADES DE APOYO EN COMUNICACIÓN Y PROMOCIÓN DEL CENTRO PARA LA REGIONALIZACIÓN DE LA EDUCACIÓN Y LAS OPORTUNIDADES-CREO DURANTE EL PERIODO 2025-II: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</si>
  <si>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CO1.REQ.8635296</t>
  </si>
  <si>
    <t>OPSP-CREO-0076-2025</t>
  </si>
  <si>
    <t>https://community.secop.gov.co/Public/Tendering/ContractNoticePhases/View?PPI=CO1.PPI.41035647&amp;isFromPublicArea=True&amp;isModal=False</t>
  </si>
  <si>
    <t>JESUS SALVADOR DIAZ VILORIA</t>
  </si>
  <si>
    <t>DESARROLLAR LAS SIGUIENTES ACTIVIDADES ADMINISTRATIVAS COMO ENLACE DE LOS CENTROS TUTORIALES Y CENTROS DE ESTUDIO DEL CENTRO PARA LA REGIONALIZACIÓN DE LA EDUCACIÓN Y LAS OPORTUNIDADES-CREO: 1.) ASESORAR EN LA ELABORACIÓN DEL PLAN DE TRABAJO DE ACTIVIDADES, DETALLANDO OBJETIVOS, FECHAS, METODOLOGÍAS, METAS ACORDES CON LAS DIRECTRICES IMPARTIDAS A LAS ACTIVIDADES PROGRAMADAS DESDE EL CREO. 2.) IMPULSAR LA ARTICULACIÓN ENTRE BIENESTAR UNIVERSITARIO Y TODOS LOS PROGRAMAS ACADÉMICOS DEL CREO. 3.) GESTIONAR EL SEGUIMIENTO DE LA DIRECCIÓN DE BIENESTAR UNIVERSITARIO EN LOS CASOS DE ESTUDIANTES Y DOCENTES CON DIFICULTADES REPORTADAS POR EL CREO. 4.) BRINDAR ATENCIÓN Y GESTIONAR REQUERIMIENTOS DE LOS ESTUDIANTES DE LOS DISTINTOS CENTROS TUTORIALES DEL CREO. 5.) BRINDAR APOYO AL CREO EN LA ATENCIÓN A LOS MIEMBROS DE LA COMUNIDAD UNIVERSITARIA, QUE REQUIERAN INFORMACIÓN SOBRE LAS DISTINTAS ÁREAS. 6.) BRINDAR APOYO EN LA PARTICIPACIÓN DE LOS DIFERENTES EVENTOS REALIZADOS POR EL CREO Y LA DIRECCIÓN DE BIENESTAR UNIVERSITARIO, BIENVENIDA A LOS ESTUDIANTES, DÍA DE LA FAMILIA, FESTIVALES Y FERIAS. 7.) ACOMPAÑAR EN LA PARTICIPACIÓN DE EVENTOS ACADÉMICOS, CIENTÍFICOS, ARTÍSTICOS, CULTURALES, DEPORTIVOS, DE SALUD Y DESARROLLO HUMANO DENTRO Y FUERA DEL LUGAR HABITUAL DE LA EJECUCIÓN DE LAS ACTIVIDADES. 8.) PARTICIPAR EN LA PROMOCIÓN Y DIVULGACIÓN DE LOS DISTINTOS PROGRAMAS DEL CREO EN LOS MUNICIPIOS. 9.) BRINDAR ASESORÍA EN LA ELABORACIÓN DE PROYECTOS ENCAMINADOS AL FORTALECIMIENTO ACADÉMICO Y ADMINISTRATIVO DEL CREO EN ARTICULACIÓN CON LOS CENTROS ZONALES. 10.) ENTREGAR DE MANERA OPORTUNA Y BAJO SU RESPONSABILIDAD LOS INFORMES QUE SE LE SOLICITEN PARA SER PRESENTADOS.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</si>
  <si>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CO1.REQ.8635281</t>
  </si>
  <si>
    <t>OPSP-CREO-0075-2025</t>
  </si>
  <si>
    <t>https://community.secop.gov.co/Public/Tendering/ContractNoticePhases/View?PPI=CO1.PPI.41035603&amp;isFromPublicArea=True&amp;isModal=False</t>
  </si>
  <si>
    <t>ELIEL MOISES GUEVARA CARIAGA</t>
  </si>
  <si>
    <t>DESARROLLAR LAS SIGUIENTES ACTIVIDADES DE ASESORÍA EN EL MARCO DEL REDISEÑO DE LA OFERTA DEL CENTRO PARA LA REGIONALIZACIÓN DE LA EDUCACIÓN Y LAS OPORTUNIDADES-CREO DURANTE EL PREIODO 2025-I: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8.) ASESORAR EN EL REDISEÑO DE LA OFERTA ACADÉMICA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</si>
  <si>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CO1.REQ.8635368</t>
  </si>
  <si>
    <t>OPSP-CREO-0074-2025</t>
  </si>
  <si>
    <t>https://community.secop.gov.co/Public/Tendering/ContractNoticePhases/View?PPI=CO1.PPI.41034777&amp;isFromPublicArea=True&amp;isModal=False</t>
  </si>
  <si>
    <t>BERNARDO JOSE SAADE MEJIA</t>
  </si>
  <si>
    <t>ANGELICA SANCHEZ MANGA</t>
  </si>
  <si>
    <t>DESARROLLAR LAS SIGUIENTES ACTIVIDADES EN EL GRUPO DE TESORERÍA DE LA UNIVERSIDAD DEL MAGDALENA PARA EL PERIODO 2025-II: 1.) APOYAR EN EL SEGUIMIENTO Y CONTROL DE LEGALIZACIÓN DE VIÁTICOS, GESTIONANDO UNA BASE DE DATOS QUE CONTENGA TODA LA INFORMACIÓN DE LOS BENEFICIARIOS RESPECTIVOS.  2.) APOYAR EN LA NOTIFICACIÓN DE INCUMPLIMIENTO DE LEGALIZACIÓN DE VIÁTICOS Y ELABORAR LISTADO SEMANAL PARA REVISIÓN Y CONTROL. 3.) REALIZAR REQUERIMIENTO DE CUMPLIMIENTO O ENTREGA DE DOCUMENTOS QUE LEGALICEN EL OTORGAMIENTO DE VIÁTICOS, DENTRO DE LOS TÉRMINOS QUE DETERMINEN LAS NORMAS INTERNAS DE LA UNIVERSIDAD. 4.) APOYAR CON LA NOTIFICACIÓN A LA DIRECCIÓN DE TALENTO HUMANO Y/O AL GRUPO DE CONTRATACIÓN SOBRE EL INCUMPLIMIENTO DE LEGALIZACIÓN DE VIÁTICOS Y SOLICITUD DE DESCUENTO POR NÓMINA O PLANILLA DE PAGO. 5.) APOYAR EN LA CLASIFICACIÓN Y ORGANIZACIÓN DE DOCUMENTOS DIGITALES Y FÍSICOS, QUE POSIBILITE EN CUALQUIER MOMENTO EVIDENCIAR LOS EGRESOS REALIZADOS EN OBLIGACIONES DE VIGENCIAS, RESERVAS PRESUPUESTALES Y CUENTAS POR PAGAR. 6.) APOYAR EN LA GENERACIÓN DE COMPROBANTES DE EGRESOS REQUERIDOS POR ORGANISMOS DE CONTROL DEL ESTADO, DEPENDENCIAS INTERNAS DE LA UNIVERSIDAD O AUTORIDADES ADMINISTRATIVAS DE LA MISMA Y DE REQUERIMIENTOS LEGALES POR DERECHOS DE PETICIÓN. 7.) APOYAR EN EL SEGUIMIENTO Y CONTROL DE ACTIVIDADES QUE GARANTICEN EL CUMPLIMIENTO DE LAS ACCIONES DE MEJORA ASUMIDAS POR EL GRUPO DE TESORERÍA. 8.) APOYAR EN LA PLANEACIÓN Y ORGANIZACIÓN DE ACTIVIDADES QUE EVIDENCIEN LA ACTUALIZACIÓN DOCUMENTAL PERMANENTE DE LOS PROCEDIMIENTOS, INSTRUCTIVOS, GUÍAS Y FORMATOS ENMARCADOS EN EL SISTEMA DE GESTIÓN INTEGRAL DE LA CALIDAD, QUE SUSTENTEN EL DESARROLLO Y SEGUIMIENTO DE LOS CRONOGRAMAS DETERMINADOS PARA LAS DIFERENTES ACTIVIDADES DEFINIDAS EN EL SISTEMA DE GESTIÓN DE LA CALIDAD, BAJO RESPONSABILIDAD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</si>
  <si>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CO1.REQ.8635351</t>
  </si>
  <si>
    <t>OPSP-CREO-0073-2025</t>
  </si>
  <si>
    <t>https://community.secop.gov.co/Public/Tendering/ContractNoticePhases/View?PPI=CO1.PPI.41034734&amp;isFromPublicArea=True&amp;isModal=False</t>
  </si>
  <si>
    <t>BIERIS OFFIR JIMENEZ TORRES</t>
  </si>
  <si>
    <t>AURELIO MANUEL BONETT SOLANO</t>
  </si>
  <si>
    <t>DESARROLLAR LAS SIGUIENTES ACTIVIDADES DE APOYO PARA EL PERIODO 2025-I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ELEMENTOS O PAQUETES EN EL TRABAJO DESDE O HACIA LA SEDE PRINCIPAL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</si>
  <si>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CO1.REQ.8635516</t>
  </si>
  <si>
    <t>OAG-CREO-0072-2025</t>
  </si>
  <si>
    <t>https://community.secop.gov.co/Public/Tendering/ContractNoticePhases/View?PPI=CO1.PPI.40969329&amp;isFromPublicArea=True&amp;isModal=False</t>
  </si>
  <si>
    <t>TATIANA ESTHER ROJAS RODRIGUEZ</t>
  </si>
  <si>
    <t>DESARROLLAR LAS SIGUIENTES ACTIVIDADES DE APOYO EN TRÁMITES CON EL GRUPO DE CRÉDITO Y CARTERA DURANTE EL PERIODO 2025-II,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</si>
  <si>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CO1.REQ.8617248</t>
  </si>
  <si>
    <t>OPSP-CREO-0071-2025</t>
  </si>
  <si>
    <t>https://community.secop.gov.co/Public/Tendering/ContractNoticePhases/View?PPI=CO1.PPI.40968898&amp;isFromPublicArea=True&amp;isModal=False</t>
  </si>
  <si>
    <t>MARISOL ACUÑA CANTILLO</t>
  </si>
  <si>
    <t>DESARROLLAR LAS SIGUIENTES ACTIVIDADES DE APOYO ADMINISTRATIVO PARA EL PERIODO 2025-II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</si>
  <si>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CO1.REQ.8617093</t>
  </si>
  <si>
    <t>OPSP-CREO-0070-2025</t>
  </si>
  <si>
    <t>https://community.secop.gov.co/Public/Tendering/ContractNoticePhases/View?PPI=CO1.PPI.40968656&amp;isFromPublicArea=True&amp;isModal=False</t>
  </si>
  <si>
    <t>MILTON JOSE MANJARRES MARTINEZ</t>
  </si>
  <si>
    <t>DESARROLLAR LAS SIGUIENTES ACTIVIDADES DE APOYO PARA EL PERIODO 2025-II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</si>
  <si>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CO1.REQ.8617084</t>
  </si>
  <si>
    <t>OAG-CREO-0069-2025</t>
  </si>
  <si>
    <t>https://community.secop.gov.co/Public/Tendering/ContractNoticePhases/View?PPI=CO1.PPI.40968612&amp;isFromPublicArea=True&amp;isModal=False</t>
  </si>
  <si>
    <t>MELISSA LEONOR SUAREZ DIAZ</t>
  </si>
  <si>
    <t>DESARROLLAR LAS SIGUIENTES ACTIVIDADES DE APOYO PARA EL PERIODO 2025-II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</si>
  <si>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CO1.REQ.8617222</t>
  </si>
  <si>
    <t>OAG-CREO-0068-2025</t>
  </si>
  <si>
    <t>https://community.secop.gov.co/Public/Tendering/ContractNoticePhases/View?PPI=CO1.PPI.40968046&amp;isFromPublicArea=True&amp;isModal=False</t>
  </si>
  <si>
    <t>YULITZA ESTHER MARTINEZ LARA</t>
  </si>
  <si>
    <t>DESARROLLAR LAS SIGUIENTES ACTIVIDADES DE APOYO EN EL PROGRAMA DE LICENCIATURA EN LITERATURA Y LENGUA CASTELLANA DEL CENTRO PARA LA REGIONALIZACIÓN DE LA EDUCACIÓN Y LAS OPORTUNIDADES-CREO PARA EL PERIODO 2025-II: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</si>
  <si>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CO1.REQ.8617066</t>
  </si>
  <si>
    <t>OAG-CREO-0067-2025</t>
  </si>
  <si>
    <t>https://community.secop.gov.co/Public/Tendering/ContractNoticePhases/View?PPI=CO1.PPI.40967364&amp;isFromPublicArea=True&amp;isModal=False</t>
  </si>
  <si>
    <t>RONAL ANDRES GARCIA MIRANDA</t>
  </si>
  <si>
    <t>DESARROLLAR LAS SIGUIENTES ACTIVIDADES DE APOYO OPERATIVO EN CENTRO PARA LA REGIONALIZACIÓN DE LA EDUCACIÓN Y LAS OPORTUNIDADES-CREO PARA EL PERIODO 2025-II: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</si>
  <si>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CO1.REQ.8616897</t>
  </si>
  <si>
    <t>OAG-CREO-0066-2025</t>
  </si>
  <si>
    <t>https://community.secop.gov.co/Public/Tendering/ContractNoticePhases/View?PPI=CO1.PPI.40966564&amp;isFromPublicArea=True&amp;isModal=False</t>
  </si>
  <si>
    <t>MARIA LUISA QUIROZ DIAZ</t>
  </si>
  <si>
    <t>LA PRESENTE ORDEN TIENE POR OBJETO: DESARROLLAR LAS SIGUIENTES ACTIVIDADES DE APOYO AL PROGRAMA TECNOLOGIA EN ARTES MUSICALES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</si>
  <si>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CO1.REQ.8617110</t>
  </si>
  <si>
    <t>OAG-CREO-0065-2025</t>
  </si>
  <si>
    <t>https://community.secop.gov.co/Public/Tendering/ContractNoticePhases/View?PPI=CO1.PPI.40966502&amp;isFromPublicArea=True&amp;isModal=False</t>
  </si>
  <si>
    <t>JENNIFER PAOLA SALAS CALDERON</t>
  </si>
  <si>
    <t>DESARROLLAR LAS SIGUIENTES ACTIVIDADES DE APOYO PARA EL PERIODO 2025-II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</si>
  <si>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CO1.REQ.8616911</t>
  </si>
  <si>
    <t>OAG-CREO-0064-2025</t>
  </si>
  <si>
    <t>https://community.secop.gov.co/Public/Tendering/ContractNoticePhases/View?PPI=CO1.PPI.40960089&amp;isFromPublicArea=True&amp;isModal=False</t>
  </si>
  <si>
    <t>DI STEFANO BARCELO SANCHEZ</t>
  </si>
  <si>
    <t>GERMAN LEONARDO  PEÑA MARTINEZ</t>
  </si>
  <si>
    <t xml:space="preserve">
DESARROLLAR LAS SIGUIENTES ACTIVIDADES DE APOYO EN LA PLATAFORMAS DE AMBIENTES VIRTUALES DEL CENTRO PARA LA REGIONALIZACIÓN DE LA EDUCACIÓN Y LAS OPORTUNIDADES-CREO DURANTE EL PERIODO 2025-II: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</si>
  <si>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CO1.REQ.8615258</t>
  </si>
  <si>
    <t>OPSP-CREO-0063-2025</t>
  </si>
  <si>
    <t>https://community.secop.gov.co/Public/Tendering/ContractNoticePhases/View?PPI=CO1.PPI.40959323&amp;isFromPublicArea=True&amp;isModal=False</t>
  </si>
  <si>
    <t>DAYANA KATHERINE MEZA GARCIA</t>
  </si>
  <si>
    <t>DESARROLLAR LAS SIGUIENTES ACTIVIDADES DE APOYO A EN LOS PROGRAMAS DE TECNOLOGÍA EN ATENCIÓN A LA PRIMERA INFANCIA Y TÉCNICO LABORAL EN AUXILIAR EN PRIMERA INFANCIA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</si>
  <si>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CO1.REQ.8614823</t>
  </si>
  <si>
    <t>OAG-CREO-0062-2025</t>
  </si>
  <si>
    <t>https://community.secop.gov.co/Public/Tendering/ContractNoticePhases/View?PPI=CO1.PPI.40958414&amp;isFromPublicArea=True&amp;isModal=False</t>
  </si>
  <si>
    <t>CLAUDIA PAOLA QUINTO ALFARO</t>
  </si>
  <si>
    <t>DESARROLLAR LAS SIGUIENTES ACTIVIDADES DE APOYO ADMINISTRATIVO DE LOS PROGRAMAS TÉCNICOS LABORALES DEL CREO: 1.) APOYAR EN LA ATENCIÓN DE SOLICITUDES, INQUIETUDES O REQUERIMIENTOS DE LOS ESTUDIANTES Y DOCENTES. 2.) APOYAR EN EL SEGUIMIENTO Y ACOMPAÑAMIENTO DE LAS ACTIVIDADES ACADÉMICAS. 3.) APOYAR EN LA REVISIÓN Y PROGRAMACIÓN SEMANALMENTE EN EL CALENDARIO DE ACTIVIDADES PROGRAMADAS. 4.) APOYAR EN EL PROCESO DE GRADO DE LOS PROGRAMAS TÉCNICOS LABORALES DEL CREO. 5.) APOYAR EN EL SEGUIMIENTO DE LAS ACTIVIDADES ACADÉMICAS DE LOS PROGRAMAS DEL CREO. 6.) APOYAR EN LA SOLICITUD DE DESPLAZAMIENTO DE LOS DOCENTES DE LOS TÉCNICOS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</si>
  <si>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CO1.REQ.8614280</t>
  </si>
  <si>
    <t>OAG-CREO-0061-2025</t>
  </si>
  <si>
    <t>https://community.secop.gov.co/Public/Tendering/ContractNoticePhases/View?PPI=CO1.PPI.40957291&amp;isFromPublicArea=True&amp;isModal=False</t>
  </si>
  <si>
    <t>ELEDIS ELENA CATAÑO SOSA</t>
  </si>
  <si>
    <t>DESARROLLAR LAS SIGUIENTES ACTIVIDADES DE APOYO PARA EL PERIODO 2025-II,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</si>
  <si>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CO1.REQ.8614242</t>
  </si>
  <si>
    <t>OAG-CREO-0060-2025</t>
  </si>
  <si>
    <t>https://community.secop.gov.co/Public/Tendering/ContractNoticePhases/View?PPI=CO1.PPI.40956597&amp;isFromPublicArea=True&amp;isModal=False</t>
  </si>
  <si>
    <t>DENIS LIZETH VANEGAS BARRIOSNUEVO</t>
  </si>
  <si>
    <t>DESARROLLAR LAS SIGUIENTES ACTIVIDADES DE APOYO ADMINISTRATIVO PARA EL PERIODO 2025-II,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</si>
  <si>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CO1.REQ.8614051</t>
  </si>
  <si>
    <t>OAG-CREO-0059-2025</t>
  </si>
  <si>
    <t>https://community.secop.gov.co/Public/Tendering/ContractNoticePhases/View?PPI=CO1.PPI.40951043&amp;isFromPublicArea=True&amp;isModal=False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</si>
  <si>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</si>
  <si>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2025-II: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</si>
  <si>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CO1.REQ.8612292</t>
  </si>
  <si>
    <t>OPSP-CREO-0058-2025</t>
  </si>
  <si>
    <t>https://community.secop.gov.co/Public/Tendering/ContractNoticePhases/View?PPI=CO1.PPI.40866906&amp;isFromPublicArea=True&amp;isModal=False</t>
  </si>
  <si>
    <t>DIANA MILEIDY FERNANDEZ VARGAS</t>
  </si>
  <si>
    <t>DESARROLLAR LAS SIGUIENTES ACTIVIDADES DE ASESORÍA Y APOYO EN PROCESOS DE ASIGNACIÓN Y VINCULACIÓN DOCENTE DE LOS PROGRAMAS ACADÉMICOS DEL CENTRO PARA LA REGIONALIZACIÓN DE LA EDUCACIÓN Y LAS OPORTUNIDADES-CREO PARA EL PERIODO 2025-II: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</si>
  <si>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CO1.REQ.8591536 </t>
  </si>
  <si>
    <t>OPSP-CREO-0057-2025</t>
  </si>
  <si>
    <t>https://community.secop.gov.co/Public/Tendering/ContractNoticePhases/View?PPI=CO1.PPI.40850932&amp;isFromPublicArea=True&amp;isModal=False</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</si>
  <si>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</si>
  <si>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2025-II: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</si>
  <si>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CO1.REQ.8587719 </t>
  </si>
  <si>
    <t>OPSP-CREO-0056-2025</t>
  </si>
  <si>
    <t>https://community.secop.gov.co/Public/Tendering/ContractNoticePhases/View?PPI=CO1.PPI.40850105&amp;isFromPublicArea=True&amp;isModal=False</t>
  </si>
  <si>
    <t>MARIA TERESA GARAY PAEZ</t>
  </si>
  <si>
    <t>DESARROLLAR LAS SIGUIENTES ACTIVIDADES PARA EL PERIODO 2025-II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</si>
  <si>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CO1.REQ.8587433</t>
  </si>
  <si>
    <t>OAG-CREO-0055-2025</t>
  </si>
  <si>
    <t>https://community.secop.gov.co/Public/Tendering/ContractNoticePhases/View?PPI=CO1.PPI.40849354&amp;isFromPublicArea=True&amp;isModal=False</t>
  </si>
  <si>
    <t>LAURA CAROLINA MARMOL CARRACEDO</t>
  </si>
  <si>
    <t xml:space="preserve"> DESARROLLAR LAS SIGUIENTES ACTIVIDADES DE APOYO EN EL MANEJO DE LA DOCUMENTACIÓN DE LA CONTRATACIÓN DEL PERSONAL ADMINISTRATIVO Y DOCENTE PARA EL PERIODO 2025-II,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</si>
  <si>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CO1.REQ.8587164</t>
  </si>
  <si>
    <t>OAG-CREO-0054-2025</t>
  </si>
  <si>
    <t>https://community.secop.gov.co/Public/Tendering/ContractNoticePhases/View?PPI=CO1.PPI.40846814&amp;isFromPublicArea=True&amp;isModal=False</t>
  </si>
  <si>
    <t>ERIKA PATRICIA FRANCO USUGA</t>
  </si>
  <si>
    <t>DESARROLLAR LAS SIGUIENTES ACTIVIDADES DE ASESORÍA EN LA PLATAFORMAS DE AMBIENTES VIRTUALES DEL CENTRO PARA LA REGIONALIZACIÓN DE LA EDUCACIÓN Y LAS OPORTUNIDADES-CREO DURANTE EL PERIODO 2025-II: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</si>
  <si>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CO1.REQ.8586849</t>
  </si>
  <si>
    <t>OPSP-CREO-0053-2025</t>
  </si>
  <si>
    <t>https://community.secop.gov.co/Public/Tendering/ContractNoticePhases/View?PPI=CO1.PPI.40762809&amp;isFromPublicArea=True&amp;isModal=False</t>
  </si>
  <si>
    <t>JORGE ALBERTO MOZO GALVIS</t>
  </si>
  <si>
    <t>DESARROLLAR LAS SIGUIENTES ACTIVIDADES DE APOYO EN LA ASESORÍA DE LOS PROCESOS DE CONTRATACIÓN DEL CENTRO PARA LA REGIONALIZACIÓN DE LA EDUCACIÓN Y LAS OPORTUNIDADES-CREO PARA EL PERIODO 2025-II: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</si>
  <si>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CO1.REQ.8566277</t>
  </si>
  <si>
    <t>OPSP-CREO-0052-2025</t>
  </si>
  <si>
    <t>https://community.secop.gov.co/Public/Tendering/ContractNoticePhases/View?PPI=CO1.PPI.40496437&amp;isFromPublicArea=True&amp;isModal=False</t>
  </si>
  <si>
    <t>KELIN DANITH BOLAÑO DE LA HOZ</t>
  </si>
  <si>
    <t>DESARROLLAR LAS SIGUIENTES ACTIVIDADES DE APOYO EN EL PROGRAMA EN PRIMERA INFANCIA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t>
  </si>
  <si>
    <t>CO1.REQ.8499901</t>
  </si>
  <si>
    <t>OAG-CREO-0051-2025</t>
  </si>
  <si>
    <t>https://community.secop.gov.co/Public/Tendering/ContractNoticePhases/View?PPI=CO1.PPI.40418840&amp;isFromPublicArea=True&amp;isModal=False</t>
  </si>
  <si>
    <t>GUSTAVO ENRIQUE JUNIOR SOLANO NAVARRO</t>
  </si>
  <si>
    <t>LA PRESENTE ORDEN TIENE POR OBJETO DESARROLLAR APOYO EN LA CONSTRUCCION DE LOS RECURSOS VIRTUALES EN LA PLATAFORMA CAMPUS VIRTUAL 2.0 DEL PROGRMA LICENCIATURA EN MATEMATICA DEL CENTRO PARA LA REGIONALIZACION DE LA EDUCACIÓN Y LAS OPORTUNIDADES-CREO. PARAGRAFO PRIMERO: EN EL CASO QUE EL CONTRATISTA LO REQUIERA, UNIMAGDALENA PODRA FACILICTARLE LOS EQUIPOS Y ESPACIO FISICO NECESARIO DENTRO DEL CAMPUS PARA LA EJECUCIÓN DEL OBJETO DE LA PRESENTE ORDEN. PARA LO CUAL, EL CONTRATISTA Y SUPERVISOR DEBERAN DILIGIENCIAR Y FIRMAR EL FORMATO(AD-F-026) PRESTAMO Y/O TRASLADO DE BIENES JUNTO CON EL VISTO BUENO DEL FUNCIONARIO RESPONSABLE DE LOS EQUIPOS. EN EL CASO QUE LOS EQUIPOS VAYAN A HACER UTILIZADOS FUERA DE LAS INSTALACIONES DE LA UNIVERSIDAD EL FORMATO MENCIONADO DEBERA LLEVAR EL VISTO DEL (A) PROFESIONAL ESPECIALIZADO(A) RESPONSABLE DEL GRUPO DE COMPRAS YA DMINISTRACION DE BIENES. CUANDO EL BIEN INGRESE NUEVAMENTE A LAS INSTALACIONES EL FUNCIONARIO RESPONSABLE DE LOS EQUIPOS DEBRAÁ INFORMAR POR CORREO ELECTRONICO AL GRUPO DE COMPRAS Y ADMINSITRACION DE BIENES. PARÁGRAFO SEGUNDO: EL CONTRATISTA PODRÁ ACORDAR CON EL SUPERVISOR DE LA PRESNTE ORDEN CRONOGRAMAS PARA EL DESARROLLO DE LAS ACTIVIDADES OBJETO DE LA PRESENTE ORDEN, DE LO CUAL DEBERÁ DEJARSE CONSTANCIA ESCRITA.</t>
  </si>
  <si>
    <t>CO1.REQ.8480462</t>
  </si>
  <si>
    <t>OAG-CREO-0050-2025</t>
  </si>
  <si>
    <t>https://community.secop.gov.co/Public/Tendering/ContractNoticePhases/View?PPI=CO1.PPI.40047199&amp;isFromPublicArea=True&amp;isModal=False</t>
  </si>
  <si>
    <t>LADYS CONFECCIONES SAS BIC</t>
  </si>
  <si>
    <t>COMPRA DE LAS SIGUIENTES PRENDAS Y ACCESORIOS PARA EL GRUPO DE ENSAMBLE MUSICAL DEL PROGRAMA TECNOLOGÍA EN ARTES MUSICALES; PARA EL ENCUENTRO REGIONAL DE ESTUDIANTES DE LOS DIFERENTES CENTROS TUTORIALES Y CENTROS DE ESTUDIO DEL CREO, Y PARA EL GRUPO DE STAFF DEL CENTRO PARA REGIONALIZACIÓN PARA LA EDUCACIÓN Y LAS OPORTUNIDADES - CREO: 1.) 200 GORRA EN TELA DRILL CON 3 LOGOS BORDADOS. 2.) 30 CHAQUETA TIPO BLAZZER CON FORRO EN SU INTERIOR + LOGO BORDADO DELANTERO - EN TELA LAFAYETTE. 3.) 100 CAMISUETER TIPO FRANELA CON LOGO ESTAMPADO DELANTERO PECHO + ESTAMPADO ESPALDA PECHO. 4.) 150 CAMISETAS CREO - ESTAMPADO DELANTERO + ESTAMPADO ESPALDA, 19 CAMISETA ESTAMPADO CREO CON LOGO ESTAMPADO DELANTERO. 5.) 44 PANTALON EMPRESARIAL EN TELA LAFAYETTE. 6.) 56 CAMISUETER TIPO POLO EN TELA POLUX CON LOGO BORDADO DELANTERO. PARÁGRAFO: EL CONTRATISTA DEBERÁ ENTREGAR LOS ELEMENTOS CONTRATADOS DE CONFORMIDAD CON LAS ESPECIFICACIONES Y LAS CANTIDADES SOLICITADAS POR UNIMAGDALENA.</t>
  </si>
  <si>
    <t>CO1.REQ.8394739 </t>
  </si>
  <si>
    <t>ODC-CREO-0002-2025</t>
  </si>
  <si>
    <t>https://community.secop.gov.co/Public/Tendering/ContractNoticePhases/View?PPI=CO1.PPI.40020196&amp;isFromPublicArea=True&amp;isModal=False</t>
  </si>
  <si>
    <t>TECNO SAUL SAS</t>
  </si>
  <si>
    <t>LA PRESENTE ORDEN TIENE POR OBJETO, EL SUMINISTRO DE INSUMOS, ARTÍCULOS DE PAPELERÍA Y ELEMENTOS DE OFICINA PARA EL DESARROLLO DE LAS ACTIVIDADES INHERENTES A LA GESTIÓN DOCUMENTAL, ACADÉMICAS Y ADMINISTRATIVAS DEL CENTRO PARA LA REGIONALIZACIÓN DE LA EDUCACIÓN Y LAS OPORTUNIDADES - CREO DE LA UNIVERSIDAD DEL MAGDALENA.</t>
  </si>
  <si>
    <t>CO1.REQ.8389073</t>
  </si>
  <si>
    <t>OSM-CREO-0003-2025</t>
  </si>
  <si>
    <t>https://community.secop.gov.co/Public/Tendering/ContractNoticePhases/View?PPI=CO1.PPI.40017859&amp;isFromPublicArea=True&amp;isModal=False</t>
  </si>
  <si>
    <t>GP TECHNOLOGICAL ASSISTANCE S.A.S</t>
  </si>
  <si>
    <t>LA PRESENTE ORDEN TIENE POR OBJETO LA COMPRA DE EQUIPOS DE CÓMPUTOS, DISPOSITIVOS E INSUMOS TECNOLÓGICOS PARA LA DOTACIÓN DEL CENTRO PARA LA REGIONALIZACIÓN DE LA EDUCACIÓN Y LAS OPORTUNIDADES – CREO DE LA UNIVERSIDAD DEL MAGDALENA</t>
  </si>
  <si>
    <t>CO1.REQ.8388816 </t>
  </si>
  <si>
    <t>ODC-CREO-0001-2025</t>
  </si>
  <si>
    <t>https://community.secop.gov.co/Public/Tendering/ContractNoticePhases/View?PPI=CO1.PPI.39812092&amp;isFromPublicArea=True&amp;isModal=False</t>
  </si>
  <si>
    <t>CHRISTIAN JOSE PEÑA APONTE</t>
  </si>
  <si>
    <t>LA PRESENTE ORDEN TIENE POR OBJETO: DESARROLLAR LAS SIGUIENTES ACTIVIDADES DE APOYO PARA EL PERIODO 2025-I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</si>
  <si>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CO1.REQ.8341527</t>
  </si>
  <si>
    <t>OAG-CREO-0049-2025</t>
  </si>
  <si>
    <t>https://community.secop.gov.co/Public/Tendering/ContractNoticePhases/View?PPI=CO1.PPI.39426041&amp;isFromPublicArea=True&amp;isModal=False</t>
  </si>
  <si>
    <t>DENNIA ROSARIO ROMERO MEDINA</t>
  </si>
  <si>
    <t>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CUATRO SALONES DE CLASES CON CAPACIDAD DE 35 PERSONAS, CON LAS SIGUIENTES ÁREAS COMUNES PATIO, BAÑOS, CAFETERÍA, Y AYUDAS TECNOLÓGICAS.</t>
  </si>
  <si>
    <t>CO1.REQ.8253915</t>
  </si>
  <si>
    <t>CA-CREO-0002-2025</t>
  </si>
  <si>
    <t>https://community.secop.gov.co/Public/Tendering/ContractNoticePhases/View?PPI=CO1.PPI.39421610&amp;isFromPublicArea=True&amp;isModal=False</t>
  </si>
  <si>
    <t>LA PRESENTE ORDEN TIENE POR OBJETO: DESARROLLAR LAS SIGUIENTES ACTIVIDADES DE APOYO ADMINISTRATIVO EN LA ACTIVIDADES DE APOYO DEL DIPLOMADO COMO OPCIÓN DE GRADO EN EL PERIODO 2025-I PARA LOS ESTUDIANTES DEL PROGRAMA LICENCIATURA EN LITERATURA Y LENGUA CASTELLANA: 1.) ATENDER LAS SOLICITUDES Y CONSULTA DE LOS ESTUDIANTES MATRICULADOS EN EL DIPLOMADO 2.) REALIZAR EL SEGUIMIENTO Y EJECUCIÓN DE LOS MÓDULOS DEL DIPLOMADO. 3) APOYAR EN EL REPORTE LOS CASOS ACADÉMICOS Y FINANCIEROS DE CADA ESTUDIANTE. 4.) REVISAR Y PROGRAMAR SEMANALMENTE EL CALENDARIO DE ACTIVIDADES DEL DIPLOMADO. 5.) APOYAR EN LA SOCIALIZACIÓN CON LOS COORDINADORES DE CENTROS TUTORIALES DE LOS CASOS DE DIGITACIÓN DE NOTAS Y CUMPLIMIENTO TUTORIAL DE LOS DOCENTES DEL DIPLOMADO.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</si>
  <si>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CO1.REQ.8252480</t>
  </si>
  <si>
    <t>OAG-CREO-0048-2025</t>
  </si>
  <si>
    <t>https://community.secop.gov.co/Public/Tendering/ContractNoticePhases/View?PPI=CO1.PPI.39002004&amp;isFromPublicArea=True&amp;isModal=False</t>
  </si>
  <si>
    <t>GISELLE COHEN HURTADO</t>
  </si>
  <si>
    <t>LA PRESENTE ORDEN TIENE POR OBJETO: DESARROLLO LAS SIGUIENTES ACTIVIDADES DE APOYO TÉCNICO EN LOS PROGRAMAS DE PREGRADO PARA CUMPLIR CON LOS COMPROMISOS PACTADOS RELACIONADOS DE LA NUEVA OFERTA DEL CENTRO PARA LA REGIONALIZACIÓN DE LA EDUCACIÓN Y LAS OPORTUNIDADES - CREO: 1) OBTENER INFORMACIÓN/ INDICADORES RELACIONADOS CON LA CONDICIÓN JUSTIFICACIÓN DE PROGRAMA, LA CUAL SE DEBE CONSULTAR EN DIFERENTES PORTALES EDUCATIVOS DEL ESTADO. 2) ORGANIZAR Y SISTEMATIZAR LA INFORMACIÓN PRODUCTO DE REUNIONES PRESENCIALES O VIRTUALES, CON DIFERENTES ACTORES ACADÉMICOS, DERIVADA DE LOS PROCESOS PROPIOS DE LA CREACIÓN Y/O RENOVACIÓN DE PROGRAMAS ACADÉMICOS. 3) DILIGENCIAR BAJO LA SUPERVISIÓN DEL ASESOR TÉCNICO Y PEDAGÓGICO, LOS FORMATOS ESTABLECIDOS PARA DOCUMENTAR LAS CONDICIONES DE CALIDAD DE PROGRAMA. 4)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A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</si>
  <si>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CO1.REQ.8154446</t>
  </si>
  <si>
    <t>OAG-CREO-0047-2025</t>
  </si>
  <si>
    <t>https://community.secop.gov.co/Public/Tendering/ContractNoticePhases/View?PPI=CO1.PPI.38984662&amp;isFromPublicArea=True&amp;isModal=False</t>
  </si>
  <si>
    <t>JORGE FRANCISCO NIETO RODRIGUEZ</t>
  </si>
  <si>
    <t>LA PRESENTE ORDEN TIENE POR OBJETO: DESARROLLAR LAS SIGUIENTES ACTIVIDADES DE COMUNICACIONES Y PRENSA DEL CENTRO PARA LA REGIONALIZACIÓN DE LA EDUCACIÓN Y LAS OPORTUNIDADES - CREO EN COORDINACIÓN CON LA DIRECCIÓN DE COMUNICACIONES DE LA UNIVERSIDAD DEL MAGDALENA DURANTE EL PERIODO 2025-I: 1) APOYAR CON EL REGISTRO FOTOGRÁFICO Y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</si>
  <si>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CO1.REQ.8150569</t>
  </si>
  <si>
    <t>OPSP-CREO-0046-2025</t>
  </si>
  <si>
    <t>https://community.secop.gov.co/Public/Tendering/ContractNoticePhases/View?PPI=CO1.PPI.38956474&amp;isFromPublicArea=True&amp;isModal=False</t>
  </si>
  <si>
    <t>LA PRESENTE ORDEN TIENE POR OBJETO: DESARROLLAR LAS SIGUIENTES ACTIVIDADES DE APOYO AL PROGRAMA TECNOLOGIA EN ARTES MUSICALES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</si>
  <si>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CO1.REQ.8144487</t>
  </si>
  <si>
    <t>OAG-CREO-0045-2025</t>
  </si>
  <si>
    <t>https://community.secop.gov.co/Public/Tendering/ContractNoticePhases/View?PPI=CO1.PPI.38955577&amp;isFromPublicArea=True&amp;isModal=False</t>
  </si>
  <si>
    <t>YOHANA INES ARIZA DONADO</t>
  </si>
  <si>
    <t>LA PRESENTE ORDEN TIENE POR OBJETO: DESARROLLAR ASESORÍAS, APOYO EN LA COORDINACIÓN Y SUPERVISIÓN DE LA100 HORAS DE PRÁCTICAS OPERATIVAS DE MINICARGADOR CAT 236 B CON EXCAVADORA, MARTILLO, RODILLO Y RETROCARGADOR.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DURANTE LE 2025- 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</si>
  <si>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CO1.REQ.8144517</t>
  </si>
  <si>
    <t>OAG-CREO-0044-2025</t>
  </si>
  <si>
    <t>https://community.secop.gov.co/Public/Tendering/ContractNoticePhases/View?PPI=CO1.PPI.38817615&amp;isFromPublicArea=True&amp;isModal=False</t>
  </si>
  <si>
    <t>INTERLUD S.A.</t>
  </si>
  <si>
    <t>SUMINISTRO DE ALMUERZOS Y REFRIGERIOS EN EL MARCO DE LAS ACTIVIDADES ACADÉMICAS Y ADMINISTRATIVAS PARA ATENDER LAS DIFERENTES NECESIDADES PARA EL DESARROLLO DE EVENTOS, REUNIÓN DE TRABAJO, TALLERES Y CAPACITACIONES, CONSIDERANDO LA PLANIFICACIÓN DE LOS EVENTOS ACADÉMICOS A DESARROLLARSE DURANTE EL AÑO 2025, TAL COMO EL 2DO ENCUENTRO REGIONAL DE LOS ESTUDIANTES DE PRIMER SEMESTRE DE LOS 22 CENTROS TUTORIALES DE DISTINTOS MUNICIPIOS DE LA REGIÓN CARIBE, LA PARTICIPACIÓN ACTIVA DE COMPARSAS Y GRUPOS REPRESENTATIVOS EN LA SEMANA CULTURAL, ASÍ MISMO LA VISITA DE PRÁCTICAS ACADÉMICAS Y FORMATIVAS DE LOS ESTUDIANTES DE LOS DIFERENTES CENTROS TUTORIALES AL CAMPUS PRINCIPAL DE LA UNIVERSIDAD; ENTRE OTRAS ACTIVIDADES; LO ANTERIOR EN MARCO DEL FORTALECIMIENTO DEL CENTRO PARA LA REGIONALIZACIÓN DE LA EDUCACIÓN Y LAS OPORTUNIDADES DE LA UNIVERSIDAD DEL MAGDALENA.</t>
  </si>
  <si>
    <t>CO1.REQ.8111437</t>
  </si>
  <si>
    <t>OSM-CREO-0002-2025</t>
  </si>
  <si>
    <t>https://community.secop.gov.co/Public/Tendering/ContractNoticePhases/View?PPI=CO1.PPI.38550033&amp;isFromPublicArea=True&amp;isModal=False</t>
  </si>
  <si>
    <t>DESARROLLO LAS SIGUIENTES ACTIVIDADES DE APOYO TÉCNICO EN LOS PROGRAMAS DE NIVEL TÉCNICO LABORAL PARA CUMPLIR CON LOS COMPROMISOS PACTADOS RELACIONADOS DE LA NUEVA OFERTA DEL CENTRO PARA LA REGIONALIZACIÓN DE LA EDUCACIÓN Y LAS OPORTUNIDADES - CREO: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 (INVESTIGACIÓN,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</si>
  <si>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CO1.REQ.8045103</t>
  </si>
  <si>
    <t>OAG-CREO-0043-2025</t>
  </si>
  <si>
    <t>https://community.secop.gov.co/Public/Tendering/ContractNoticePhases/View?PPI=CO1.PPI.38320672&amp;isFromPublicArea=True&amp;isModal=False</t>
  </si>
  <si>
    <t>PRESTAR SERVICIOS PROFESIONALES PARA EL DESARROLLO DE LAS SIGUIENTES ACTIVIDADES DE APOYO EN COMUNICACIÓN Y PROMOCIÓN DEL CENTRO PARA LA REGIONALIZACIÓN DE LA EDUCACIÓN Y LAS OPORTUNIDADES-CREO DURANTE EL PERIODO 2025-I: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</si>
  <si>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CO1.REQ.7991049</t>
  </si>
  <si>
    <t>OPSP-CREO-0042-2025</t>
  </si>
  <si>
    <t>https://community.secop.gov.co/Public/Tendering/ContractNoticePhases/View?PPI=CO1.PPI.38319605&amp;isFromPublicArea=True&amp;isModal=False</t>
  </si>
  <si>
    <t>SILFREDO BERMUDEZ RODRIGUEZ</t>
  </si>
  <si>
    <t>DESARROLLAR LAS SIGUIENTES ACTIVIDADES DE APOYO ADMINISTRATIVO DEL PROGRAMA LICENCIATURA EN LITERATURA Y LENGUA CASTELLANA PARA EL PERIODO 2025-I: 1.) APOYAR EN LA ATENCIÓN DE SOLICITUDES, INQUIETUDES O REQUERIMIENTOS DE LOS ESTUDIANTES Y DOCENTES. 2.) APOYAR EN EL SEGUIMIENTO DEL CUMPLIMIENTO DE LAS ACTIVIDADES ACADÉMICAS. 3) APOYAR EN EL REPORTE LOS CASOS ACADÉMICOS Y FINANCIEROS DE CADA ESTUDIANTE. 4.) APOYAR LAS ACTIVIDADES DE CURSOS O DIPLOMADOS QUE SE OFERTEN DESDE EL PROGRAMA. 5.) APOYAR EN LA PROMOCIÓN Y/O DIVULGACIÓN DEL PROGRAMA, CURSOS Y/O DIPLOMADOS.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</si>
  <si>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CO1.REQ.7990687</t>
  </si>
  <si>
    <t>OAG-CREO-0041-2025</t>
  </si>
  <si>
    <t>https://community.secop.gov.co/Public/Tendering/ContractNoticePhases/View?PPI=CO1.PPI.38318454&amp;isFromPublicArea=True&amp;isModal=False</t>
  </si>
  <si>
    <t>DESARROLLAR LAS SIGUIENTES ACTIVIDADES DE APOYO AL PROGRAMA TÉCNICO LABORAL EN PERSONAL TRAINER Y ACONDICIONAMIENTO FÍSICO FITNESS Y TECNOLOGÍA EN EDUCACIÓN FÍSICA RECREACIÓN Y DEPORTES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LOS TRÁMITES OPERATIVOS DE REPORTE DE NOTAS, EXPEDICIÓN DE LIQUIDACIONES DE MATRÍCULAS, PROMEDIOS ACADÉMICOS, CARNÉ DE ESTUDIANTES Y DOCENTES, SEGURO ESTUDIANTIL, CONSTANCIAS DE ESTUDIANTES Y DOCENTES, ORGANIZACIÓN DE LOS DOCUMENTOS REQUERIDOS PARA GRADO. 4.) APOYAR EN LOS PROCESOS ADMINISTRATIVOS DE LOS PROGRAMAS. 5.) APOYAR EN LA PROMOCIÓN Y/O DIVULGACIÓN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</si>
  <si>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CO1.REQ.7990617</t>
  </si>
  <si>
    <t>OAG-CREO-0040-2025</t>
  </si>
  <si>
    <t>https://community.secop.gov.co/Public/Tendering/ContractNoticePhases/View?PPI=CO1.PPI.38316243&amp;isFromPublicArea=True&amp;isModal=False</t>
  </si>
  <si>
    <t>SAULO COTES CEBALLOS</t>
  </si>
  <si>
    <t>DESARROLLAR LAS SIGUIENTES ACTIVIDADES DE APOYO ESPECIALIZADO EN EL REFORZAMIENTO ACADÉMICO Y SEGUIMIENTO DE LOS ESTUDIANTES CON DISCAPACIDAD AUDITIVA DEL CENTRO PARA LA REGIONALIZACIÓN DE LA EDUCACIÓN Y LAS OPORTUNIDADES-CREO PARA EL PERIODO 2025-I: 1.) BRINDAR APOYO ESPECIALIZADO EN EL REFORZAMIENTO ACADÉMICO Y SEGUIMIENTO DE LOS ESTUDIANTES CON DISCAPACIDAD AUDITIVA DEL CREO, CUANDO SEA REQUERIDO POR LOS ESTUDIANTES O LOS INTÉRPRETES. 2.) • APOYAR LA INDUCCIÓN DE PRIMER SEMESTRE A LOS ESTUDIANTES CON DISCAPACIDAD AUDITIVA. 3.) ENSEÑAR LENGUA DE SEÑAS A CONTRATISTA Y/O FUNCIONARIOS DEL CREO. 4.) COLABORAR CON EL GRUPO DE INTÉRPRETES DE LENGUA DE SEÑAS EN LA CREACIÓN DEL BANCO DE NEOLOGISMOS Y VOCABULARIO ESPECÍFICO PARA LOS PROGRAMAS ACADÉMICOS QUE CURSAN LOS ESTUDIANTES SORDOS, Y ASEGURARSE DE RECOPILAR Y GUARDAR ESTE VOCABULARIO PARA SU USO FUTURO. 5.) APOYAR EN LA ELABORACIÓN DE VIDEOS INSTITUCIONALES Y MOTIVACIONALES DE INTERÉS PARA LA POBLACIÓN CON DISCAPACIDAD AUDITIVA DEL CREO CON APOYO DEL EQUIPO DE INTÉRPRETES, GARANTIZANDO LA ACCESIBILIDAD DE LA INFORMACIÓN PARA LOS ESTUDIANTES SORDOS, LOS CUALES SERÁN PUBLICADOS EN UN CANAL DE YOUTUBE Y EN LAS REDES SOCIALES Y PLATAFORMA DEL CREO. 6. APOYAR Y REPORTAR ACTIVIDADES REALIZADAS AL PROFESIONAL CONTRATISTA QUE APOYA LAS ACTIVIDADES DE INCLUSIÓN EN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</si>
  <si>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CO1.REQ.7989928</t>
  </si>
  <si>
    <t>OAG-CREO-0039-2025</t>
  </si>
  <si>
    <t>https://community.secop.gov.co/Public/Tendering/ContractNoticePhases/View?PPI=CO1.PPI.38061770&amp;isFromPublicArea=True&amp;isModal=False</t>
  </si>
  <si>
    <t>DELMIX LOPEZ MOSCOTE</t>
  </si>
  <si>
    <t>SERVICIO DE ARRENDAMIENTO DE INFRAESTRUCTURA FÍSICA COMPUESTA POR: DISPOSICIÓN UNA OFICINA, UN SALÓN Y UN AUDITORIO CON AIRE ACONDICIONADO, VIDEO BEAM, BATERÍAS SANITARIAS Y ÁREAS COMUNES CON LOS SERVICIOS DE ENERGÍA ELÉCTRICA, DE AGUA Y DE INTERNET INCLUIDOS, UBICADO EL CALLE 7 NÚMERO 8- 03 LOCAL 1, BARRIO CAMPO SERRANO, EN EL MUNICIPIO DE AGUACHICA CESAR; ACLARANDO QUE SE INCLUYEN LOS SERVICIOS PÚBLICOS REQUERIDOS PARA EL FUNCIONAMIENTO DE ESTE. LA DIMENSIÓN DEL LOCAL ES DE 3,5 X 3,5 MTS2 PARA LA ATENCIÓN DE LOS ESTUDIANTES Y ASPIRANTES DEL CENTRO PARA REGIONALIZACIÓN PARA LA EDUCACIÓN Y LAS OPORTUNIDADES-CREO DE LA UNIVERSIDAD DEL MAGDALENA.</t>
  </si>
  <si>
    <t>CO1.REQ.7925061</t>
  </si>
  <si>
    <t>CA-CREO-0001-2025</t>
  </si>
  <si>
    <t>https://community.secop.gov.co/Public/Tendering/ContractNoticePhases/View?PPI=CO1.PPI.37850754&amp;isFromPublicArea=True&amp;isModal=False</t>
  </si>
  <si>
    <t>LOGISTICA, EVENTOS Y SUMINISTROS S.A.S.</t>
  </si>
  <si>
    <t xml:space="preserve">SUMINISTRO DE INSUMOS PARA EL DESARROLLO DE LAS SESIONES PRÁCTICAS DE LAS ASIGNATURAS: PASTELERÍA BÁSICA, PANADERÍA BÁSICA, COCINA CARIBEÑA, COCINA FRANCESA, COCINA COLOMBIANA, COCINA ANCESTRAL Y BEBIDAS TRADICIONALES Y ARTESANALES DE COLOMBIA, CORRESPONDIENTES AL PERÍODO 2025-I Y COMPLEMENTARIO PARA TÉCNICO LABORAL EN COCINA TRADICIONAL COLOMBIANA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 </t>
  </si>
  <si>
    <t>CO1.REQ.7864287</t>
  </si>
  <si>
    <t>OSM-CREO-0001-2025</t>
  </si>
  <si>
    <t>https://community.secop.gov.co/Public/Tendering/ContractNoticePhases/View?PPI=CO1.PPI.37757439&amp;isFromPublicArea=True&amp;isModal=False</t>
  </si>
  <si>
    <t>DESARROLLAR LAS SIGUIENTES ACTIVIDADES ADMINISTRATIVAS RELACIONADAS CON EL CONVENIO INTERADMINISTRATIVO SUSCRITO CON EL DEPARTAMENTO DE CESAR – FONDO DEPARTAMENTAL PARA LA EDUCACIÓN SUPERIOR – FEDESCESAR Y LA UNIVERSIDAD DEL MAGDALENA, DURANTE EL PERÍODO 2025-I: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</si>
  <si>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CO1.REQ.7835955</t>
  </si>
  <si>
    <t>OPSP-CREO-0038-2025</t>
  </si>
  <si>
    <t>https://community.secop.gov.co/Public/Tendering/ContractNoticePhases/View?PPI=CO1.PPI.37700055&amp;isFromPublicArea=True&amp;isModal=False</t>
  </si>
  <si>
    <t>DESARROLLAR LAS SIGUIENTES ACTIVIDADES BRINDANDO ASESORÍA EN LOS PROCESOS ADMINISTRATIVOS DEL CONVENIO MARCO GENERAL DE COOPERACIÓN CELEBRADO ENTRE EL INSTITUTO NACIONAL DE FORMACIÓN TÉCNICA PROFESIONAL “HUMBERTO VELÁSQUEZ GARCÍA”-INFOTEP,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</si>
  <si>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CO1.REQ.7819358</t>
  </si>
  <si>
    <t>OPSP-CREO-0037-2025</t>
  </si>
  <si>
    <t>https://community.secop.gov.co/Public/Tendering/ContractNoticePhases/View?PPI=CO1.PPI.37698972&amp;isFromPublicArea=True&amp;isModal=False</t>
  </si>
  <si>
    <t>7/02/025</t>
  </si>
  <si>
    <t>CO1.REQ.7819331</t>
  </si>
  <si>
    <t>OPSP-CREO-0036-2025</t>
  </si>
  <si>
    <t>https://community.secop.gov.co/Public/Tendering/ContractNoticePhases/View?PPI=CO1.PPI.37478666&amp;isFromPublicArea=True&amp;isModal=False</t>
  </si>
  <si>
    <t>DESARROLLAR LAS SIGUIENTES ACTIVIDADES PARA EL PERIODO 2025-I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</si>
  <si>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CO1.REQ.7747870</t>
  </si>
  <si>
    <t>OAG-CREO-0035-2025</t>
  </si>
  <si>
    <t>https://community.secop.gov.co/Public/Tendering/ContractNoticePhases/View?PPI=CO1.PPI.37478710&amp;isFromPublicArea=True&amp;isModal=False</t>
  </si>
  <si>
    <t>DESARROLLAR LAS SIGUIENTES ACTIVIDADES PARA EL PERIODO 2025-I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</si>
  <si>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CO1.REQ.7747838</t>
  </si>
  <si>
    <t>OAG-CREO-0034-2025</t>
  </si>
  <si>
    <t>https://community.secop.gov.co/Public/Tendering/ContractNoticePhases/View?PPI=CO1.PPI.37476784&amp;isFromPublicArea=True&amp;isModal=False</t>
  </si>
  <si>
    <t>DESARROLLAR LAS SIGUIENTES ACTIVIDADES DE APOYO PROFESIONAL EN LA ATENCIÓN PSICOLÓGICA DE ESTUDIANTES EN EL CENTRO PARA LA REGIONALIZACIÓN DE LA EDUCACIÓN Y LAS OPORTUNIDADES-CREO, DURANTE EL PERIODO 2025-I: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</si>
  <si>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CO1.REQ.7747384</t>
  </si>
  <si>
    <t>OPSP-CREO-0033-2025</t>
  </si>
  <si>
    <t>https://community.secop.gov.co/Public/Tendering/ContractNoticePhases/View?PPI=CO1.PPI.37476080&amp;isFromPublicArea=True&amp;isModal=False</t>
  </si>
  <si>
    <t>DESARROLLAR LAS SIGUIENTES ACTIVIDADES ADMINISTRATIVAS EN EL CENTRO TUTORIAL DE EL BANCO DEL CENTRO PARA LA REGIONALIZACIÓN DE LA EDUCACIÓN Y LAS OPORTUNIDADES-CREO PARA EL PERIODO 2025-I: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</si>
  <si>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CO1.REQ.7747081</t>
  </si>
  <si>
    <t>OAG-CREO-0032-2025</t>
  </si>
  <si>
    <t>https://community.secop.gov.co/Public/Tendering/ContractNoticePhases/View?PPI=CO1.PPI.37475231&amp;isFromPublicArea=True&amp;isModal=False</t>
  </si>
  <si>
    <t>DESARROLLAR LAS SIGUIENTES ACTIVIDADES DE APOYO EN TRÁMITES CON EL GRUPO DE CRÉDITO Y CARTERA DURANTE EL PERIODO 2025-I,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</si>
  <si>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CO1.REQ.7746959</t>
  </si>
  <si>
    <t>OPSP-CREO-0031-2025</t>
  </si>
  <si>
    <t>https://community.secop.gov.co/Public/Tendering/ContractNoticePhases/View?PPI=CO1.PPI.37473853&amp;isFromPublicArea=True&amp;isModal=False</t>
  </si>
  <si>
    <t>CO1.REQ.7746555</t>
  </si>
  <si>
    <t>OAG-CREO-0030-2025</t>
  </si>
  <si>
    <t>https://community.secop.gov.co/Public/Tendering/ContractNoticePhases/View?PPI=CO1.PPI.37435931&amp;isFromPublicArea=True&amp;isModal=False</t>
  </si>
  <si>
    <t>ENELSY MILAGRO PATERNINA PEÑA</t>
  </si>
  <si>
    <t>DESARROLLAR LAS SIGUIENTES ACTIVIDADES ADMINISTRATIVAS EN EL CENTRO DE ESTUDIO DE MOMPOX (BOLIVAR), DEL CENTRO PARA LA REGIONALIZACIÓN DE LA EDUCACIÓN Y LAS OPORTUNIDADES-CREO PARA EL PERIODO 2025-I: 1.) APOYAR EN EL SEGUIMIENTO A LAS ACTIVIDADES ACADÉMICAS EN EL CENTRO DE ESTUDIO. 2.) APOYAR Y BRINDAR INFORMACIÓN ACTUALIZADA A LOS ESTUDIANTES Y DOCENTES SOBRE CAMBIOS EN LOS PROCESOS ACADÉMICOS Y ADMINISTRATIVOS DE LA UNIMAGDALENA. 3.) APOYAR A LOS ASPIRANTES Y ESTUDIANTES ACTIVOS DEL CENTRO DE ESTUDIOS EN EL PROCESO DE INSCRIPCIÓN Y MATRICULA EN LÍNEA. 4.) APOYAR EN LAS ACCIONES O ACTIVIDADES QUE PROPENDAN POR LA AMPLIACIÓN DE COBERTURA E INCREMENTO DE ESTUDIANTES EN EL CENTRO DE ESTUDIO. 5.) APOYAR EN LA ATENCIÓN DE SOLICITUDES, QUEJAS, RECLAMOS, INQUIETUDES O REQUERIMIENTOS DE LOS ESTUDIANTES Y DOCENTES DEL CENTRO DE ESTUDIO. 6.) APOYAR EL PROCESO DE EVALUACIÓN DOCENTE POR PARTE DE LOS ESTUDIANTE DEL CENTRO DE ESTUDIO. 7.) APOYAR LAS ACTIVIDADES ACADÉMICAS, ADMINISTRATIVAS Y DE EXTENSIÓN ORGANIZADAS POR EL CREO EN EL CENTRO DE ESTUDIO. 8.) APOYAR Y HACER SEGUIMIENTO Y PRESENTAR LOS INFORMES QUE LE SEAN REQUERIDOS ACERCA DE LA SITUACIÓN ACADÉMICA Y FINANCIERA DE LOS ESTUDIANTES DEL CENTRO DE ESTUDIO. 9.) APOYAR LAS ACTIVIDADES QUE PROMUEVAN LA VENTA DE SERVICIOS DENTRO DE LOS PROGRAMAS, Y EJECUTARLAS CON PREVIA AUTORIZACIÓN DEL DIRECTOR DEL CREO. 10.) APOYAR EN LOS PROCESOS DE SOLICITUD Y VERIFICACIÓN PARA QUE LOS DOCENTES Y ESTUDIANTES NUEVOS DEL CENTRO DE ESTUDIO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</si>
  <si>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CO1.REQ.7733697</t>
  </si>
  <si>
    <t>OAG-CREO-0029-2025</t>
  </si>
  <si>
    <t>https://community.secop.gov.co/Public/Tendering/ContractNoticePhases/View?PPI=CO1.PPI.37434092&amp;isFromPublicArea=True&amp;isModal=False</t>
  </si>
  <si>
    <t>DESARROLLAR LAS SIGUIENTES ACTIVIDADES DE MARKETING PARA EL PERIODO 2025-I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FOTOGRÁFICO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</si>
  <si>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CO1.REQ.7733297</t>
  </si>
  <si>
    <t>OPSP-CREO-0028-2025</t>
  </si>
  <si>
    <t>https://community.secop.gov.co/Public/Tendering/ContractNoticePhases/View?PPI=CO1.PPI.37031784&amp;isFromPublicArea=True&amp;isModal=False</t>
  </si>
  <si>
    <t>si</t>
  </si>
  <si>
    <t>EUGENIA LEONOR MORELLI DAZA</t>
  </si>
  <si>
    <t>DESARROLLAR LAS SIGUIENTES ACTIVIDADES DE APOYO AL PROGRAMA PROFESIONAL EN DEPORTE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</si>
  <si>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CO1.REQ.7599289 </t>
  </si>
  <si>
    <t>OAG-CREO-0027-2025</t>
  </si>
  <si>
    <t>https://community.secop.gov.co/Public/Tendering/ContractNoticePhases/View?PPI=CO1.PPI.37030200&amp;isFromPublicArea=True&amp;isModal=False</t>
  </si>
  <si>
    <t xml:space="preserve">
DESARROLLAR ACTIVIDADES DE APOYO ADMINISTRATIVO PARA EL PERIODO 2025-I,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</si>
  <si>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CO1.REQ.7598295 </t>
  </si>
  <si>
    <t>OAG-CREO-0026-2025</t>
  </si>
  <si>
    <t>https://community.secop.gov.co/Public/Tendering/ContractNoticePhases/View?PPI=CO1.PPI.37029609&amp;isFromPublicArea=True&amp;isModal=False</t>
  </si>
  <si>
    <t>CO1.REQ.7598599</t>
  </si>
  <si>
    <t>OPSP-CREO-0025-2025</t>
  </si>
  <si>
    <t>https://community.secop.gov.co/Public/Tendering/ContractNoticePhases/View?PPI=CO1.PPI.37028449&amp;isFromPublicArea=True&amp;isModal=False</t>
  </si>
  <si>
    <t>DESARROLLAR LAS SIGUIENTES ACTIVIDADES PARA EL PERIODO 2025-I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</si>
  <si>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CO1.REQ.7598539 </t>
  </si>
  <si>
    <t>OAG-CREO-0024-2025</t>
  </si>
  <si>
    <t>https://community.secop.gov.co/Public/Tendering/ContractNoticePhases/View?PPI=CO1.PPI.37026764&amp;isFromPublicArea=True&amp;isModal=False</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</si>
  <si>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SEGUIEMITO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</si>
  <si>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CO1.REQ.7597859 </t>
  </si>
  <si>
    <t>OAG-CREO-0023-2025</t>
  </si>
  <si>
    <t>https://community.secop.gov.co/Public/Tendering/ContractNoticePhases/View?PPI=CO1.PPI.37026384&amp;isFromPublicArea=True&amp;isModal=False</t>
  </si>
  <si>
    <t>DESARROLLAR LAS SIGUIENTES ACTIVIDADES DE APOYO A EN LOS PROGRAMAS DE TECNOLOGÍA EN ATENCIÓN A LA PRIMERA INFANCIA Y TÉCNICO LABORAL EN AUXILIAR EN PRIMERA INFANCIA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</si>
  <si>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CO1.REQ.7597783</t>
  </si>
  <si>
    <t>OAG-CREO-0022-2025</t>
  </si>
  <si>
    <t>https://community.secop.gov.co/Public/Tendering/ContractNoticePhases/View?PPI=CO1.PPI.37011998&amp;isFromPublicArea=True&amp;isModal=False</t>
  </si>
  <si>
    <t xml:space="preserve">CO1.REQ.7593232 </t>
  </si>
  <si>
    <t>OAG-CREO-0021-2025</t>
  </si>
  <si>
    <t>https://community.secop.gov.co/Public/Tendering/ContractNoticePhases/View?PPI=CO1.PPI.37010691&amp;isFromPublicArea=True&amp;isModal=False</t>
  </si>
  <si>
    <t>DESARROLLAR ACTIVIDADES CON LOS ESTUDIANTES DE INCLUSIÓN POR DIVERSIDAD FUNCIONAL DEL CENTRO PARA LA REGIONALIZACIÓN DE LA EDUCACIÓN Y LAS OPORTUNIDADES-CREO,DURANTE EL PERIODO 2025-I: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</si>
  <si>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CO1.REQ.7592671 </t>
  </si>
  <si>
    <t>OPSP-CREO-0020-2025</t>
  </si>
  <si>
    <t>https://community.secop.gov.co/Public/Tendering/ContractNoticePhases/View?PPI=CO1.PPI.37009962&amp;isFromPublicArea=True&amp;isModal=False</t>
  </si>
  <si>
    <t>DESARROLLAR LAS SIGUIENTES ACTIVIDADES DE APOYO PARA EL PERIODO 2025-I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</si>
  <si>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CO1.REQ.7592186 </t>
  </si>
  <si>
    <t>OAG-CREO-0019-2025</t>
  </si>
  <si>
    <t>https://community.secop.gov.co/Public/Tendering/ContractNoticePhases/View?PPI=CO1.PPI.37006693&amp;isFromPublicArea=True&amp;isModal=False</t>
  </si>
  <si>
    <t>DESARROLLAR LAS SIGUIENTES ACTIVIDADES DE APOYO PARA EL PERIODO 2025-I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</si>
  <si>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CO1.REQ.7591612 </t>
  </si>
  <si>
    <t>OAG-CREO-0018-2025</t>
  </si>
  <si>
    <t>https://community.secop.gov.co/Public/Tendering/ContractNoticePhases/View?PPI=CO1.PPI.37003317&amp;isFromPublicArea=True&amp;isModal=False</t>
  </si>
  <si>
    <t xml:space="preserve">
DESARROLLAR LAS SIGUIENTES ACTIVIDADES DE APOYO EN LA PLATAFORMAS DE AMBIENTES VIRTUALES DEL CENTRO PARA LA REGIONALIZACIÓN DE LA EDUCACIÓN Y LAS OPORTUNIDADES-CREO DURANTE EL PERIODO 2025-I: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</si>
  <si>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CO1.REQ.7589790 </t>
  </si>
  <si>
    <t>OPSP-CREO-0017-2025</t>
  </si>
  <si>
    <t>https://community.secop.gov.co/Public/Tendering/ContractNoticePhases/View?PPI=CO1.PPI.36996086&amp;isFromPublicArea=True&amp;isModal=False</t>
  </si>
  <si>
    <t>DESARROLLAR LAS SIGUIENTES ACTIVIDADES DE APOYO ADMINISTRATIVO EN EL PROGRAMA LICENCIATURA EN MATEMÁTICA DEL CENTRO PARA LA REGIONALIZACIÓN DE LA EDUCACIÓN Y LAS OPORTUNIDADES-CREO PARA EL PERIODO 2025-I: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A LOS ESTUDIANTES EN EL PROCESO DE CREDITO A CORTO PLAZO CON UNIMAGDALENA. 6.)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</si>
  <si>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CO1.REQ.7587627</t>
  </si>
  <si>
    <t>OAG-CREO-0016-2025</t>
  </si>
  <si>
    <t>https://community.secop.gov.co/Public/Tendering/ContractNoticePhases/View?PPI=CO1.PPI.36995368&amp;isFromPublicArea=True&amp;isModal=False</t>
  </si>
  <si>
    <t>DESARROLLAR LAS SIGUIENTES ACTIVIDADES DE APOYO ADMINISTRATIVO DEL PROGRAMA DE LICENCIATURA EN LITERATURA Y LENGUA CASTELLANA: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</si>
  <si>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CO1.REQ.7587180</t>
  </si>
  <si>
    <t>OAG-CREO-0015-2025</t>
  </si>
  <si>
    <t>https://community.secop.gov.co/Public/Tendering/ContractNoticePhases/View?PPI=CO1.PPI.36994370&amp;isFromPublicArea=True&amp;isModal=False</t>
  </si>
  <si>
    <t>DESARROLLAR LAS SIGUIENTES ACTIVIDADES DE APOYO PARA EL PERIODO 2025-I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</si>
  <si>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CO1.REQ.7587132</t>
  </si>
  <si>
    <t>OAG-CREO-0014-2025</t>
  </si>
  <si>
    <t>https://community.secop.gov.co/Public/Tendering/ContractNoticePhases/View?PPI=CO1.PPI.36993812&amp;isFromPublicArea=True&amp;isModal=False</t>
  </si>
  <si>
    <t>DESARROLLAR LAS SIGUIENTES ACTIVIDADES EN EL GRUPO DE TESORERÍA DE LA UNIVERSIDAD DEL MAGDALENA PARA EL PERIODO 2025-I: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</si>
  <si>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CO1.REQ.7586551</t>
  </si>
  <si>
    <t>OAG-CREO-0013-2025</t>
  </si>
  <si>
    <t>https://community.secop.gov.co/Public/Tendering/ContractNoticePhases/View?PPI=CO1.PPI.36992438&amp;isFromPublicArea=True&amp;isModal=False</t>
  </si>
  <si>
    <t>LAURA CAROLINA MARMOL CARRACERO</t>
  </si>
  <si>
    <t>DESARROLLAR LAS SIGUIENTES ACTIVIDADES DE APOYO EN EL MANEJO DE LA DOCUMENTACIÓN DE LA CONTRATACIÓN DEL PERSONAL ADMINISTRATIVO Y DOCENTE PARA EL PERIODO 2025-I,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</si>
  <si>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CO1.REQ.7586048</t>
  </si>
  <si>
    <t>OAG-CREO-0012-2025</t>
  </si>
  <si>
    <t>https://community.secop.gov.co/Public/Tendering/ContractNoticePhases/View?PPI=CO1.PPI.36991572&amp;isFromPublicArea=True&amp;isModal=False</t>
  </si>
  <si>
    <t>DESARROLLAR LAS SIGUIENTES ACTIVIDADES DE APOYO EN EL PROGRAMA DE LICENCIATURA EN LITERATURA Y LENGUA CASTELLANA DEL CENTRO PARA LA REGIONALIZACIÓN DE LA EDUCACIÓN Y LAS OPORTUNIDADES-CREO PARA EL PERIODO 2025-I: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</si>
  <si>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CO1.REQ.7585870</t>
  </si>
  <si>
    <t>OAG-CREO-0011-2025</t>
  </si>
  <si>
    <t>https://community.secop.gov.co/Public/Tendering/ContractNoticePhases/View?PPI=CO1.PPI.36978364&amp;isFromPublicArea=True&amp;isModal=False</t>
  </si>
  <si>
    <t>DESARROLLAR LAS SIGUIENTES ACTIVIDADES DE ASESORÍA EN LA PLATAFORMAS DE AMBIENTES VIRTUALES DEL CENTRO PARA LA REGIONALIZACIÓN DE LA EDUCACIÓN Y LAS OPORTUNIDADES-CREO DURANTE EL PERIODO 2025-I: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</si>
  <si>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CO1.REQ.7581734</t>
  </si>
  <si>
    <t>OPSP-CREO-0010-2025</t>
  </si>
  <si>
    <t>https://community.secop.gov.co/Public/Tendering/ContractNoticePhases/View?PPI=CO1.PPI.36973750&amp;isFromPublicArea=True&amp;isModal=False</t>
  </si>
  <si>
    <t>DESARROLLAR LAS SIGUIENTES ACTIVIDADES DE APOYO ADMINISTRATIVO PARA EL PERIODO 2025-I,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</si>
  <si>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CO1.REQ.7580102</t>
  </si>
  <si>
    <t>OAG-CREO-0009-2025</t>
  </si>
  <si>
    <t>https://community.secop.gov.co/Public/Tendering/ContractNoticePhases/View?PPI=CO1.PPI.36920841&amp;isFromPublicArea=True&amp;isModal=False</t>
  </si>
  <si>
    <t>DESARROLLAR LAS SIGUIENTES ACTIVIDADES DE APOYO PARA EL PERIODO 2025-I,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</si>
  <si>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CO1.REQ.7561675</t>
  </si>
  <si>
    <t>OAG-CREO-0008-2025</t>
  </si>
  <si>
    <t>https://community.secop.gov.co/Public/Tendering/ContractNoticePhases/View?PPI=CO1.PPI.36920328&amp;isFromPublicArea=True&amp;isModal=False</t>
  </si>
  <si>
    <t>DESARROLLAR LAS SIGUIENTES ACTIVIDADES DE APOYO OPERATIVO EN CENTRO PARA LA REGIONALIZACIÓN DE LA EDUCACIÓN Y LAS OPORTUNIDADES-CREO PARA EL PERIODO 2025-I: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</si>
  <si>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CO1.REQ.7561623</t>
  </si>
  <si>
    <t>OAG-CREO-0007-2025</t>
  </si>
  <si>
    <t>https://community.secop.gov.co/Public/Tendering/ContractNoticePhases/View?PPI=CO1.PPI.36919444&amp;isFromPublicArea=True&amp;isModal=False</t>
  </si>
  <si>
    <t>DESARROLLAR LAS SIGUIENTES ACTIVIDADES DE APOYO PARA EL PERIODO 2025-I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</si>
  <si>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CO1.REQ.7561176</t>
  </si>
  <si>
    <t>OAG-CREO-0006-2025</t>
  </si>
  <si>
    <t>https://community.secop.gov.co/Public/Tendering/ContractNoticePhases/View?PPI=CO1.PPI.36915318&amp;isFromPublicArea=True&amp;isModal=False</t>
  </si>
  <si>
    <t>DESARROLLAR LAS SIGUIENTES ACTIVIDADES DE APOYO ADMINISTRATIVO PARA EL PERIODO 2025-I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</si>
  <si>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CO1.REQ.7559525</t>
  </si>
  <si>
    <t>OPSP-CREO-0005-2025</t>
  </si>
  <si>
    <t>https://community.secop.gov.co/Public/Tendering/ContractNoticePhases/View?PPI=CO1.PPI.36914520&amp;isFromPublicArea=True&amp;isModal=False</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</si>
  <si>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2025-I: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</si>
  <si>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CO1.REQ.7558970</t>
  </si>
  <si>
    <t>OPSP-CREO-0004-2025</t>
  </si>
  <si>
    <t>https://community.secop.gov.co/Public/Tendering/ContractNoticePhases/View?PPI=CO1.PPI.36913626&amp;isFromPublicArea=True&amp;isModal=False</t>
  </si>
  <si>
    <t>DESARROLLAR LAS SIGUIENTES ACTIVIDADES DE ASESORÍA Y APOYO EN PROCESOS DE ASIGNACIÓN Y VINCULACIÓN DOCENTE DE LOS PROGRAMAS ACADÉMICOS DEL CENTRO PARA LA REGIONALIZACIÓN DE LA EDUCACIÓN Y LAS OPORTUNIDADES-CREO PARA EL PERIODO 2025-I: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</si>
  <si>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CO1.REQ.7558918</t>
  </si>
  <si>
    <t>OPSP-CREO-0003-2025</t>
  </si>
  <si>
    <t>https://community.secop.gov.co/Public/Tendering/ContractNoticePhases/View?PPI=CO1.PPI.36912745&amp;isFromPublicArea=True&amp;isModal=False</t>
  </si>
  <si>
    <t>DESARROLLAR LAS SIGUIENTES ACTIVIDADES DE ASESORÍA DE LOS PROCESOS DE ATENCIÓN Y SEGUIMIENTO DE LAS ACTIVIDADES ACADÉMICAS EN EL CENTRO TUTORIAL SANTA MARTA DEL CENTRO PARA LA REGIONALIZACIÓN DE LA EDUCACIÓN Y LAS OPORTUNIDADES - CREO PARA EL PERIODO 2025-I: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</si>
  <si>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CO1.REQ.7558460</t>
  </si>
  <si>
    <t>OPSP-CREO-0002-2025</t>
  </si>
  <si>
    <t>https://community.secop.gov.co/Public/Tendering/ContractNoticePhases/View?PPI=CO1.PPI.36846521&amp;isFromPublicArea=True&amp;isModal=False</t>
  </si>
  <si>
    <t>DESARROLLAR LAS SIGUIENTES ACTIVIDADES DE APOYO EN LA ASESORÍA DE LOS PROCESOS DE CONTRATACIÓN DEL CENTRO PARA LA REGIONALIZACIÓN DE LA EDUCACIÓN Y LAS OPORTUNIDADES-CREO PARA EL PERIODO 2025-I: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VIATICÓS, SOLICITUDES DE CDP Y RESOLUCIONES PARA LABORES ADMINISTRATIVAS DEL CREO. 4.) VERIFICAR LOS DOCUMENTOS PARA EL TRÁMITE DE PAGO EN GEDOCO, CREAR LOS CONTRATOS U ORDENES EN EL SINAP, ADMÁS DE CREARLES LOS ENLACES DE CONCEPTOS Y DATOS DE LIQUIDACIÓN DE LOS CONTRATISTAS DEL CREO.LIQUIDAR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INFORMACION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</si>
  <si>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CO1.REQ.7536048</t>
  </si>
  <si>
    <t>OPSP-CREO-0001-2025</t>
  </si>
  <si>
    <t>Director-Centro para la Regionalizacion de la Educación y las Oportunidades CREO</t>
  </si>
  <si>
    <t>https://community.secop.gov.co/Public/Tendering/OpportunityDetail/Index?noticeUID=CO1.NTC.8636331&amp;isFromPublicArea=True&amp;isModal=False</t>
  </si>
  <si>
    <t>FRANK ORTIZ SALGADO</t>
  </si>
  <si>
    <t>819001433-1</t>
  </si>
  <si>
    <t>ASOCIACION COLOMBIANA DE LA INDUSTRIA GASTRONOMICA CAPITULO MAGDALENA</t>
  </si>
  <si>
    <t>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81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</si>
  <si>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CO1.REQ.8768911</t>
  </si>
  <si>
    <t>OPS-FEE-0004-2025</t>
  </si>
  <si>
    <t>https://community.secop.gov.co/Public/Tendering/OpportunityDetail/Index?noticeUID=CO1.NTC.8632706&amp;isFromPublicArea=True&amp;isModal=False</t>
  </si>
  <si>
    <t>DAVID CAMARGO MACIAS</t>
  </si>
  <si>
    <t>MADELEIN NATALIA CARREÑO CALDERON</t>
  </si>
  <si>
    <t>APOYAR EN LA FORMULACIÓN, EJECUCIÓN Y SEGUIMIENTO DEL PRESUPUESTO ASIGNADO A LOS PROGRAMAS: ESPECIALIZACIÓN EN FORMULACIÓN Y GESTIÓN INTEGRAL DE PROYECTOS, FINANZAS, GESTIÓN ESTRATÉGICA DEL TALENTO HUMANO, GESTIÓN DEL CONTROL FISCAL Y DIRECCIÓN Y LIDERAZGO EN ORGANIZACIONES EDUCATIVAS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</si>
  <si>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CO1.REQ.8765040</t>
  </si>
  <si>
    <t>OPSP-FEE-0024-2025</t>
  </si>
  <si>
    <t>https://community.secop.gov.co/Public/Tendering/OpportunityDetail/Index?noticeUID=CO1.NTC.8585208&amp;isFromPublicArea=True&amp;isModal=False</t>
  </si>
  <si>
    <t>YESID CUELLO CANTILLO</t>
  </si>
  <si>
    <t>YELEINIS DANESSA RODRIGUEZ MEJIA</t>
  </si>
  <si>
    <t>APOYAR Y GESTIONAR LOS ASPECTOS ACADÉMICOS DE LOS PROGRAMAS: ESPECIALIZACIÓN EN FINANZAS Y GESTIÓN ESTRATÉGICA DEL TALENTO HUMANO,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t>
  </si>
  <si>
    <t>CO1.REQ.8716666</t>
  </si>
  <si>
    <t>OPSP-FEE-0023-2025</t>
  </si>
  <si>
    <t>https://community.secop.gov.co/Public/Tendering/OpportunityDetail/Index?noticeUID=CO1.NTC.8576821&amp;isFromPublicArea=True&amp;isModal=False</t>
  </si>
  <si>
    <t>CARLOS ACOSTA MAIGUEL</t>
  </si>
  <si>
    <t>900726297-1</t>
  </si>
  <si>
    <t>BUSSINES TECHNOLOGY HELP S.A.S</t>
  </si>
  <si>
    <t>COMPRA DE 2  COMPUTADORES DE ESCRITORIO CON ´PROCESADOR INTEL CORE I5 14500 (1.9 - 5.0 GHZ ) - MEMORIA RAM: 16 GB DDR5 4800 (CAPACIDAD DE AMPLIACIO HASTA 192 GB) ALMACENAMIENTO: 1TB NVME M.2 TARJETA DE RED: 10/ 100/1000 GRAFICOS: INTEL UHD 770, MONITOR 24" IPS TECLADO Y MOUSE NO DVD GARANTIA 3/3/3, 1  TRIPODE 360°, 1 TARJETA DE MEMORIA SANDISK 256 GB, REQUERIDOS PARA PERSONAL ADMINISTRATIVO DE LA FACULTAD DE CIENCIAS EMPRESARIALES Y ECONOMICAS</t>
  </si>
  <si>
    <t>CO1.REQ.8708712</t>
  </si>
  <si>
    <t>ODC-FEE-0003-2025</t>
  </si>
  <si>
    <t>https://community.secop.gov.co/Public/Tendering/OpportunityDetail/Index?noticeUID=CO1.NTC.8584750&amp;isFromPublicArea=True&amp;isModal=False</t>
  </si>
  <si>
    <t>LUZ DARY RODRIGUEZ LUNA</t>
  </si>
  <si>
    <t>HUGO ALEXANDER AMADOR JIMENEZ</t>
  </si>
  <si>
    <t>APOYAR EN LA FORMULACIÓN, EJECUCIÓN Y SEGUIMIENTO DEL PRESUPUESTO ASIGNADO A LOS PROGRAMAS: MAESTRÍA EN ADMINISTRACIÓN, MAESTRÍA EN GESTIÓN DEL TURISMO SOSTENIBLE Y MAESTRÍA EN DESARROLLO TERRITORIAL SOSTENIBLE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</si>
  <si>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CO1.REQ.8716617</t>
  </si>
  <si>
    <t>OPSP-FEE-0022-2025</t>
  </si>
  <si>
    <t>https://community.secop.gov.co/Public/Tendering/OpportunityDetail/Index?noticeUID=CO1.NTC.8576310&amp;isFromPublicArea=True&amp;isModal=False</t>
  </si>
  <si>
    <t>DIANA PATRICIA MALDONADO CARDENAS</t>
  </si>
  <si>
    <t>REALIZAR PROYECCIONES FINANCIERAS DEL PRESUPUESTO DE EJECUCIÓN DE LOS DIPLOMADOS EN TENDENCIAS PARA LA GESTIÓN DEL CAPITAL HUMANO EN LAS ORGANIZACIONES, DESARROLLO REGENERATIVO APLICADO A LA GESTIÓN DE EMPRESAS TURÍSTICAS, MARKETING COGNITIVO Y CREATIVO, ENTRE OTROS PROGRAMAS, OFERTADOS POR LA FACULTAD DE CIENCIAS EMPRESARIALES Y ECONÓMICAS DURANTE EL PERIODO 2025-2. 2. APOYAR A LA DECANATURA DE LA FACULTAD EN LOS PROCESOS DE INSCRIPCIÓN, MATRÍCULA Y CLAUSURA DE LOS DIPLOMADOS OFERTADOS POR LA FACULTAD DURANTE EL PERIODO 2025-2. 3. APOYAR A LA DECANATURA EN LOS TRAMITES FINANCIEROS DE LOS DIPLOMADOS, TALES COMO GENERACIÓN DE VOLANTES DE PAGO DE LA MATRÍCULA DE LOS DIFERENTES DIPLOMADOS OFERTADOS.</t>
  </si>
  <si>
    <t>CO1.REQ.8707747</t>
  </si>
  <si>
    <t>OPSP-FEE-0021-2025</t>
  </si>
  <si>
    <t>https://community.secop.gov.co/Public/Tendering/OpportunityDetail/Index?noticeUID=CO1.NTC.8574160&amp;isFromPublicArea=True&amp;isModal=False</t>
  </si>
  <si>
    <t>SARAY PATRICIA COTES CALA</t>
  </si>
  <si>
    <t>REALIZAR PROYECCIONES FINANCIERAS DEL PRESUPUESTO DE EJECUCIÓN DE LOS DIPLOMADOS EN ANALÍTICA DE DATOS PARA LA TOMA DE DECISIONES, PROCEDIMIENTOS ADUANEROS Y LOGÍSTICA INTEGRAL DEL COMERCIO EXTERIOR, GESTIÓN FINANCIERA PÚBLICA, ENTRE OTROS PROGRAMAS, OFERTADOS POR LA FACULTAD DE CIENCIAS EMPRESARIALES Y ECONÓMICAS DURANTE EL PERIODO 2025-2. 2. APOYAR A LA DECANATURA DE LA FACULTAD EN LOS PROCESOS DE INSCRIPCIÓN, MATRÍCULA Y CLAUSURA DE LOS DIPLOMADOS OFERTADOS POR LA FACULTAD DURANTE EL PERIODO 2025-2. 3. APOYAR A LA DECANATURA EN LOS TRAMITES FINANCIEROS DE LOS DIPLOMADOS, TALES COMO GENERACIÓN DE VOLANTES DE PAGO DE LA MATRÍCULA DE LOS DIFERENTES DIPLOMADOS OFERTADOS.</t>
  </si>
  <si>
    <t>CO1.REQ.8706111</t>
  </si>
  <si>
    <t>OPSP-FEE-0020-2025</t>
  </si>
  <si>
    <t>https://community.secop.gov.co/Public/Tendering/OpportunityDetail/Index?noticeUID=CO1.NTC.8573718&amp;isFromPublicArea=True&amp;isModal=False</t>
  </si>
  <si>
    <t>DAVID NUMA FLORIAN</t>
  </si>
  <si>
    <t>DEINER JHAIR PEREZ VILLAMIL</t>
  </si>
  <si>
    <t>APOYAR A LA ORGANIZACIÓN OPERATIVA DE LOS LABORATORIOS DE FINANZAS Y MARKETING DE LA FACULTAD DE CIENCIAS EMPRESARIALES Y ECONÓMICAS. 2. APOYAR PROCESO DE LA ORGANIZACIÓN DE DATOS Y ESTADÍSTICAS RELACIONADAS CON LAS ACTIVIDADES DE LOS LABORATORIOS DE FINANZAS Y MARKETING. 3. APOYAR LA IMPLEMENTACIÓN DE LA SALA DE LECTURA DE INNOVACIÓN, POR MEDIO DEL PROCESO DE PROMOCIÓN, REGISTRO Y PRÉSTAMO DE LIBROS FÍSICOS Y VIRTUALES EN COORDINACIÓN CON LA BIBLIOTECA CENTRAL. 4. APOYAR LOS PROCESOS DE COMUNICACIÓN DE LOS RESULTADOS DEL PROCESO DE AUTOEVALUACIÓN CON FINES DE ACREDITACIÓN EN ALTA CALIDAD ACADÉMICA DE LOS PROGRAMAS DE LA FACULTAD DE CIENCIAS EMPRESARIALES Y ECONÓMICAS POR MEDIO DE LOS LABORATORIOS DE FINANZAS Y MARKETING.</t>
  </si>
  <si>
    <t>CO1.REQ.8705527</t>
  </si>
  <si>
    <t>OAG-FEE-0007-2025</t>
  </si>
  <si>
    <t>https://community.secop.gov.co/Public/Tendering/OpportunityDetail/Index?noticeUID=CO1.NTC.8556028&amp;isFromPublicArea=True&amp;isModal=False</t>
  </si>
  <si>
    <t>ANA ELIETH TARAZONA DE LA ROSA</t>
  </si>
  <si>
    <t>APOYAR LA RECOLECCIÓN ORGANIZACIÓN Y ANÁLISIS DE ESTADÍSTICA DOCUMENTAL PARA LA CREACIÓN DEL NUEVO PROGRAMA DE LA FACULTAD DE CIENCIAS EMPRESARIALES Y ECONÓMICAS. 2. APOYAR LA RECOLECCIÓN ORGANIZACIÓN Y ANÁLISIS DE ESTADÍSTICA DOCUMENTAL PARA LA CREACIÓN DEL NUEVO PROGRAMA DE LA FACULTAD DE CIENCIAS EMPRESARIALES Y ECONÓMICAS. 3. APOYAR A LA COORDINACIÓN DE PROGRAMA EN LA ATENCIÓN A DOCENTES Y ESTUDIANTES DEL PROGRAMA DE ECONOMÍA. 4. APOYAR LA ELABORACIÓN DE ESTADÍSTICA DEL PROGRAMA, CUADROS DE INFORMACIÓN, DATOS Y ANÁLISIS DEL PROCESO DE MEJORA CONTINUA DEL PROGRAMA DE ECONOMÍA</t>
  </si>
  <si>
    <t>CO1.REQ.8687772</t>
  </si>
  <si>
    <t>OPSP-FEE-0019-2025</t>
  </si>
  <si>
    <t>https://community.secop.gov.co/Public/Tendering/OpportunityDetail/Index?noticeUID=CO1.NTC.8555709&amp;isFromPublicArea=True&amp;isModal=False</t>
  </si>
  <si>
    <t>ANDREA MONTERO RODRIGUEZ</t>
  </si>
  <si>
    <t>BALVINA ISABEL ACONCHA REDONDO</t>
  </si>
  <si>
    <t>APOYAR EN LA FORMULACIÓN, PRESENTACIÓN Y SEGUIMIENTO DE PROPUESTAS Y PROYECTOS COMO VENTA DE SERVICIOS DE FORMACIÓN DE LA FACULTAD DE CIENCIAS EMPRESARIALES Y ECONÓMICAS. 2. APOYAR A LA COORDINACIÓN ACADÉMICA DE FACULTAD EN LOS PROCESOS DE CARGUE, SEGUIMIENTO Y EVALUACIÓN DE LOS PCP (PLANES DE COMPROMISO DEL PROFESOR). 3. APOYAR EN LA GESTIÓN ADMINISTRATIVA Y ORGANIZATIVA DE LAS ACTIVIDADES RELACIONADAS CON LA TRANSICIÓN DE LA SECRETARÍA TÉCNICA DEL PACTO PPI MAGDALENA, EN ARTICULACIÓN CON LA FACULTAD DE CIENCIAS EMPRESARIALES Y ECONÓMICAS.</t>
  </si>
  <si>
    <t>CO1.REQ.8687702</t>
  </si>
  <si>
    <t>OPSP-FEE-0018-2025</t>
  </si>
  <si>
    <t>https://community.secop.gov.co/Public/Tendering/OpportunityDetail/Index?noticeUID=CO1.NTC.8533881&amp;isFromPublicArea=True&amp;isModal=False</t>
  </si>
  <si>
    <t>ANDREA CAROLINA MONTERO RODRIGUEZ</t>
  </si>
  <si>
    <t>APOYAR EN LA CREACIÓN DE LAS ESTRATEGIAS PARA LAS PLATAFORMAS DIGITALES (FACEBOOK E INSTAGRAM) DE LOS DIPLOMADOS DE FACULTAD DE CIENCIAS EMPRESARIALES Y ECONÓMICAS DURANTE EL PERIODO 2025-2. 2. APOYAR EN LA GENERACIÓN DE CONTENIDOS VISUALES Y AUDIOVISUALES PARA LAS PLATAFORMAS DIGITALES, FACEBOOK E INSTAGRAM QUE TENGAN RELACIÓN CON LA OFERTA DE LA VENTA DE SERVICIOS DE LA FACULTAD DE CIENCIAS EMPRESARIALES Y ECONÓMICAS. 3. APOYAR EN EL DISEÑO DE PIEZAS GRÁFICAS PARA LOS PROGRAMAS DE PREGRADO Y DECANATURA DE LA FACULTAD. 4.COMMUNITY MANAGER DE LAS PLATAFORMAS DIGITALES FACEBOOK, INSTAGRAM YTWITTER.</t>
  </si>
  <si>
    <t>CO1.REQ.8665787</t>
  </si>
  <si>
    <t>OAG-FEE-0006-2025</t>
  </si>
  <si>
    <t>https://community.secop.gov.co/Public/Tendering/OpportunityDetail/Index?noticeUID=CO1.NTC.8525460&amp;isFromPublicArea=True&amp;isModal=False</t>
  </si>
  <si>
    <t>SANDRA MILENA CHAPARRO HOREJARENA</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</si>
  <si>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</si>
  <si>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CO1.REQ.8656768</t>
  </si>
  <si>
    <t>OPSP-FEE-0017-2025</t>
  </si>
  <si>
    <t>https://community.secop.gov.co/Public/Tendering/OpportunityDetail/Index?noticeUID=CO1.NTC.8525184&amp;isFromPublicArea=True&amp;isModal=False</t>
  </si>
  <si>
    <t>DIANA MARCELA GRANADOS MARIN</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</si>
  <si>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REALIZAR LAS SOLICITUDES DE HOSPEDAJE DE LOS DOCENTES DE POSTGRADO.</t>
  </si>
  <si>
    <t>CO1.REQ.8656575</t>
  </si>
  <si>
    <t>OPSP-FEE-0016-2025</t>
  </si>
  <si>
    <t>https://community.secop.gov.co/Public/Tendering/OpportunityDetail/Index?noticeUID=CO1.NTC.8460048&amp;isFromPublicArea=True&amp;isModal=False</t>
  </si>
  <si>
    <t>GENESIS DILENA ROBLES VARGAS</t>
  </si>
  <si>
    <t>SERVICIO DE IMPRESIÓN DE 4 METROS CUADRADOS DE RETABLO IMPRESO A FULL COLOR PEGADO SOBRE LAMINA MDF CALIBRE 0.9 MM, 300 CERTIFICADOS IMPRESIONES A FULL COLOR EN PAPEL PROPALCOTE TAMAÑO CARTA, 38 VINILO IMPRESOS A FULL COLOR POR METRO CUADRADO INSTALADO, 86 VINILOS IMPRESOS A FULL COLOR PEGADO EN ICOPACK 5 X 3 CTM. LA PROPUESTA HACE PARTE INTEGRAL DE LA PRESENTE ORDEN</t>
  </si>
  <si>
    <t>CO1.REQ.8590662</t>
  </si>
  <si>
    <t>OPS-FEE-0003-2025</t>
  </si>
  <si>
    <t>https://community.secop.gov.co/Public/Tendering/OpportunityDetail/Index?noticeUID=CO1.NTC.8460645&amp;isFromPublicArea=True&amp;isModal=False</t>
  </si>
  <si>
    <t>JUAN CAMILO MEJIA GONZALEZ</t>
  </si>
  <si>
    <t>AYUDAR EN LA ASIGNACIÓN Y PROPORCIÓN DE LOS INSUMOS PARA CADA CLASE. 2. APOYAR EN EL ALISTAMIENTO DE INSUMOS Y HERRAMIENTAS PARA CADA CLASE. 3.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</si>
  <si>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CO1.REQ.8591426</t>
  </si>
  <si>
    <t>OAG-FEE-0005-2025</t>
  </si>
  <si>
    <t>https://community.secop.gov.co/Public/Tendering/OpportunityDetail/Index?noticeUID=CO1.NTC.8460604&amp;isFromPublicArea=True&amp;isModal=False</t>
  </si>
  <si>
    <t>LIYIMIT MARBET PALMA SOCARRAS</t>
  </si>
  <si>
    <t>APOYAR EN EL RECIBIMIENTO, ALISTAMIENTO, ALMACENAMIENTO Y CONTROL DE LA MATERIA PRIMA PARA CADA CLASE 2. APOYAR EN LA VIGILANCIA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 4. HACER SEGUIMIENTO A LA LLEGADA DE L LAS COMPRAS DE INSUMOS EN LOS TIEMPOS ESTABLECIDOS Y LOGÍSTICA PARA LOS DIFERENTES EVENTOS, CLASES Y/O ACTIVIDADES DEL LABORATORIO NECESARIAS Y NO SUMINISTRADAS POR EL PROVEEDOR</t>
  </si>
  <si>
    <t>CO1.REQ.8590978</t>
  </si>
  <si>
    <t>OPSP-FEE-0015-2025</t>
  </si>
  <si>
    <t>https://community.secop.gov.co/Public/Tendering/OpportunityDetail/Index?noticeUID=CO1.NTC.8446570&amp;isFromPublicArea=True&amp;isModal=False</t>
  </si>
  <si>
    <t>ALEXANDER MALDONADO ATENCIO</t>
  </si>
  <si>
    <t>ISABEL MARIA OSORIO CASADIEGO</t>
  </si>
  <si>
    <t>APOYAR Y GESTIONAR LOS ASPECTOS ACADÉMICOS DE LOS PROGRAMAS DE MAESTRÍA EN ADMINISTRACIÓN Y MAESTRÍA EN GESTIÓN DEL TURISMO SOSTENIBLE, CON EL FIN DE ASEGURAR EL CUMPLIMIENTO DE LOS LINEAMIENTOS INSTITUCIONALES, NORMATIVOS Y DE CALIDAD VIGENTES, ASÍ COMO LOS COMPROMISOS ADQUIRIDOS EN LOS PROCESOS DE AUTOEVALUACIÓN Y RENOVACIÓN DEL REGISTRO CALIFICADO. 2) APOYAR A LA COMUNIDAD ESTUDIANTIL DE LOS PROGRAMAS DE MAESTRÍA EN ADMINISTRACIÓN Y MAESTRÍA EN GESTIÓN DEL TURISMO SOSTENIBLE, ORIENTÁNDOLOS EN SU PROCESO ACADÉMICO, IDENTIFICANDO ALERTAS TEMPRANAS Y FACILITANDO ESTRATEGIAS QUE CONTRIBUYAN A SU PERMANENCIA, BIENESTAR Y ÉXITO FORMATIVO. 3) APOYAR EN EL DISEÑO DE LA PROGRAMACIÓN SEMESTRAL, INCLUYENDO ASIGNATURAS, PROFESORES Y ACTIVIDADES ACADÉMICAS</t>
  </si>
  <si>
    <t>CO1.REQ.8576804</t>
  </si>
  <si>
    <t>OPSP-FEE-0014-2025</t>
  </si>
  <si>
    <t>https://community.secop.gov.co/Public/Tendering/OpportunityDetail/Index?noticeUID=CO1.NTC.8446632&amp;isFromPublicArea=True&amp;isModal=False</t>
  </si>
  <si>
    <t>900489512-3</t>
  </si>
  <si>
    <t>SUMINISTRO DE INSUMOS PARA PREPARACIÓN DE REFRIGERIOS Y ALMUERZOS REQUERIDOS PARA VENTA DE SERVICIOS DEL LABORATORIO DE GASTRONOMÍA Y EVENTOS PLANIFICADOS POR LA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</si>
  <si>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CO1.REQ.8576440</t>
  </si>
  <si>
    <t>OSM-FEE-0003-2025</t>
  </si>
  <si>
    <t>https://community.secop.gov.co/Public/Tendering/OpportunityDetail/Index?noticeUID=CO1.NTC.8203480&amp;isFromPublicArea=True&amp;isModal=False</t>
  </si>
  <si>
    <t xml:space="preserve">DAVID EDUARDO CAMARGO MACIAS </t>
  </si>
  <si>
    <t>900929189-6</t>
  </si>
  <si>
    <t>LADYS CONFECCIONES S.A.S. BIC</t>
  </si>
  <si>
    <t>COMPRA DE 45 CAMISAS MANGA CORTA  EN TELA LAFAYETTE CON 2 LOGOS BORDADOS DELANTEROS, 14 CAMISETAS EN TELA POLUX CON LOGO BORDADO DELANTERO , Y 2 CAMISUETER TIPO POLO EN TELA POLUX CON LOGO BORDADO DELANTERO, PARA PERSONAL ADMINISTRATIVO Y DOCENTE DE FACULTAD DE CIENCIAS EMPRESARIALES Y ECONÓMICAS,CON EL FIN DE PARTICIPAR EN EVENTOS INTERNOS Y EXTERNOS PLANIFICADOS POR LA FACULTAD DE CIENCIAS EMPRESARIALES Y ECONÓMICAS Y LA UNIVERSIDAD DEL MAGDALENA. LA PROPUESTA HACE PARTE INTEGRAL DE LA PRESENTE ORDEN</t>
  </si>
  <si>
    <t>CO1.REQ.8330031</t>
  </si>
  <si>
    <t>ODC-FEE-0002-2025</t>
  </si>
  <si>
    <t>https://community.secop.gov.co/Public/Tendering/OpportunityDetail/Index?noticeUID=CO1.NTC.8073751&amp;isFromPublicArea=True&amp;isModal=False</t>
  </si>
  <si>
    <t>FRANCISCO ALEJANDRO GAVIRIA QUINTERO</t>
  </si>
  <si>
    <t xml:space="preserve">COMPRA DE: 7 MESAS DE ESTRUCTURA METÁLICA EN PINTURA ELECTROESTÁTICA SUPERFICIE EN MADERA ENCHAPADA EN FORMICA, DE DIÁMETRO DE 90 CM CON CANTO PVC DE 2MM RÍGIDO, 10 SILLAS ERGONÓMICAS CON APOYO LUMBAR, BRAZOS GRADUABLES EN ALTURA, ESPALDAR EN MALLA, ASIENTO TAPIZADO, BASE CROMADA Y RUEDAS DE PISO DURO, 2 ESTANTES METÁLICOS CON SUS ENTREPAÑOS GRADUABLES, EN PINTURA ELECTROESTÁTICA, CON BORDES EN MADERA MELANINA RH Y SUS NIVELADORES. </t>
  </si>
  <si>
    <t>CO1.REQ.8198752</t>
  </si>
  <si>
    <t>ODC-FEE-0001-2025</t>
  </si>
  <si>
    <t>https://community.secop.gov.co/Public/Tendering/OpportunityDetail/Index?noticeUID=CO1.NTC.7693311&amp;isFromPublicArea=True&amp;isModal=False</t>
  </si>
  <si>
    <t>CARLOS ANDRES ACOSTA MAIGUEL</t>
  </si>
  <si>
    <t>FLAVIA KALINA MARRIAGA OLIVEROS</t>
  </si>
  <si>
    <t>APOYAR AL DECANO EN LA COORDINACIÓN ACADÉMICA DE LOS PROGRAMAS: ESPECIALIZACIÓN EN FORMULACIÓN Y GESTIÓN INTEGRAL DE PROYECTOS, ESPECIALIZACIÓN EN DIRECCIÓN Y LIDERAZGO DE ORGANIZACIONES EDUCATIVAS Y ESPECIALIZACIÓN EN GERENCIA DE MERCADEO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</si>
  <si>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CO1.REQ.7815208</t>
  </si>
  <si>
    <t>OPSP-FEE-0013-2025</t>
  </si>
  <si>
    <t>https://community.secop.gov.co/Public/Tendering/ContractNoticePhases/View?PPI=CO1.PPI.37648038&amp;isFromPublicArea=True&amp;isModal=False</t>
  </si>
  <si>
    <t>800164453-9</t>
  </si>
  <si>
    <t>VIAJES Y TURISMO MUNDIALES S.A.S</t>
  </si>
  <si>
    <t>EL SUMINISTRO DE TIQUETES AÉREOS NACIONALES E INTERNACIONALES PARA DOCENTES DE PLANTA, CATEDRÁTICOS, ADMINISTRATIVOS, ESTUDIANTES Y DOCENTES INVITADOS A DESARROLLAR ACTIVIDADES ACADÉMICAS PLANIFICADAS POR LA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</si>
  <si>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CO1.REQ.7802107</t>
  </si>
  <si>
    <t>OSM-FEE-0002-2025</t>
  </si>
  <si>
    <t>https://community.secop.gov.co/Public/Tendering/OpportunityDetail/Index?noticeUID=CO1.NTC.7660859&amp;isFromPublicArea=True&amp;isModal=False</t>
  </si>
  <si>
    <t>LUZ DARY RODRIGUEZ</t>
  </si>
  <si>
    <t>APOYAR LA RECOLECCIÓN ORGANIZACIÓN Y ANÁLISIS DE ESTADÍSTICA DOCUMENTAL PARA LA CREACIÓN DEL NUEVO PROGRAMA DE LA FACULTAD DE CIENCIAS EMPRESARIALES Y ECONÓMICAS. 2. APOYAR LA RECOLECCIÓN ORGANIZACIÓN Y ANÁLISIS DE ESTADÍSTICA DOCUMENTAL PARA LA CREACIÓN DEL NUEVO PROGRAMA DE LA FACULTAD DE CIENCIAS EMPRESARIALES Y ECONÓMICAS. 3. APOYAR A LA COORDINACIÓN DE PROGRAMA EN LA ATENCIÓN A DOCENTES Y ESTUDIANTES DEL PROGRAMA DE ECONOMÍA. 4. APOYAR LA ELABORACIÓN DE ESTADÍSTICA DEL PROGRAMA, CUADROS DE INFORMACIÓN, DATOS Y ANÁLISIS DEL PROCESO DE MEJORA CONTINUA DEL PROGRAMA DE ECONOMÍA. 5. APOYAR EL SEGUIMIENTO A LOS INFORMES DE PLAN DE COMPROMISO PROFESORAL-PCP DE LOS DOCENTES DEL PROGRAMA DE ECONOMÍA EN EL MARCO DE LOS RESULTADOS DE APRENDIZAJE.</t>
  </si>
  <si>
    <t>CO1.REQ.7781764</t>
  </si>
  <si>
    <t>OPSP-FEE-0012-2025</t>
  </si>
  <si>
    <t>https://community.secop.gov.co/Public/Tendering/OpportunityDetail/Index?noticeUID=CO1.NTC.7665507&amp;isFromPublicArea=True&amp;isModal=False</t>
  </si>
  <si>
    <t>MARTHA CAROLINA GONZALES ORTEGA</t>
  </si>
  <si>
    <t>900929739-7</t>
  </si>
  <si>
    <t>STANZIA SANTA MARTA S.A.S</t>
  </si>
  <si>
    <t xml:space="preserve"> SERVICIO DE ALOJAMIENTO Y ALIMENTACIÓN PARA ESTUDIANTES DE LA YORK UNIVERSITY QUIENES REALIZARÁN CURSO: "GEOPOÉTICAS DE CIEN AÑOS DE SOLEDAD. LA PROPUESTA HACE PARTE INTEGRAL DE LA PRESENTE ORDEN.</t>
  </si>
  <si>
    <t>CO1.REQ.7786474</t>
  </si>
  <si>
    <t>OPS-FEE-0002-2025</t>
  </si>
  <si>
    <t>https://community.secop.gov.co/Public/Tendering/OpportunityDetail/Index?noticeUID=CO1.NTC.7631815&amp;isFromPublicArea=True&amp;isModal=False</t>
  </si>
  <si>
    <t xml:space="preserve"> 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105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t>
  </si>
  <si>
    <t>CO1.REQ.7752307</t>
  </si>
  <si>
    <t>OPS-FEE-0001-2025</t>
  </si>
  <si>
    <t>https://community.secop.gov.co/Public/Tendering/OpportunityDetail/Index?noticeUID=CO1.NTC.7599922&amp;isFromPublicArea=True&amp;isModal=False</t>
  </si>
  <si>
    <t>MARIAN JOSE SERPA BROCHERO</t>
  </si>
  <si>
    <t>APOYAR EN LA COORDINACIÓN LOGÍSTICA DE LAS ACTIVIDADES DE CAMPO A DESARROLLAR DURANTE EL CURSO CORTO: GEOPOÉTICAS DE CIEN AÑOS DE SOLEDAD, REALIZADO POR LA UNIVERSIDAD CANADIENSE DE YORK Y LA UNIVERSIDAD DEL MAGDALENA, GARANTIZANDO EL ADECUADO DESARROLLO DE CADA JORNADA. 2. APOYAR LA ORGANIZACIÓN Y EJECUCIÓN DE LA VISITA AL PARQUE TAYRONA, ASEGURANDO EL CUMPLIMIENTO DEL CRONOGRAMA. 3. ACOMPAÑAR A DOCENTES Y ESTUDIANTES EN EL RECORRIDO POR EL MUNICIPIO DE SEVILLA, FACILITANDO LA VISITA A LAS EDIFICACIONES HISTÓRICAS DE LA UNITED FRUIT COMPANY Y GARANTIZANDO LA CONTEXTUALIZACIÓN HISTÓRICA DEL LUGAR. 4. APOYAR EN LA COORDINACIÓN LOGÍSTICA Y EL DESARROLLO DEL RECORRIDO GUIADO POR LOS SITIOS EMBLEMÁTICOS DE LA MASACRE DE LAS BANANERAS EN EL MUNICIPIO DE CIÉNAGA, MAGDALENA</t>
  </si>
  <si>
    <t>CO1.REQ.7721060</t>
  </si>
  <si>
    <t>OPSP-FEE-0011-2025</t>
  </si>
  <si>
    <t>https://community.secop.gov.co/Public/Tendering/OpportunityDetail/Index?noticeUID=CO1.NTC.7599602&amp;isFromPublicArea=True&amp;isModal=False</t>
  </si>
  <si>
    <t>APOYAR AL DECANO CON EL CUMPLIMIENTO DE LOS PROCESOS ACADÉMICO ADMINISTRATIVOS Y OPERATIVOS DE LOS PROGRAMAS: MAESTRÍA EN ADMINISTRACIÓN, MAESTRÍA EN GESTIÓN DEL TURISMO SOSTENIBLE Y MAESTRÍA EN DESARROLLO TERRITORIAL SOSTENIBLE. 2. APOYAR AL DECANO EN LA ELABORACIÓN DEL PRESUPUESTO DE LOS PROGRAMAS DE POSGRADOS DE LA FACULTAD.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t>
  </si>
  <si>
    <t>CO1.REQ.7720392</t>
  </si>
  <si>
    <t>OPSP-FEE-0010-2025</t>
  </si>
  <si>
    <t>https://community.secop.gov.co/Public/Tendering/OpportunityDetail/Index?noticeUID=CO1.NTC.7595856&amp;isFromPublicArea=True&amp;isModal=False</t>
  </si>
  <si>
    <t>ALEXANDER MALDONADO</t>
  </si>
  <si>
    <t>ROQUE ARTURO RODRIGUEZ QUIROZ</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</si>
  <si>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t>
  </si>
  <si>
    <t>CO1.REQ.7716981</t>
  </si>
  <si>
    <t>OAG-FEE-0004-2025</t>
  </si>
  <si>
    <t>https://community.secop.gov.co/Public/Tendering/OpportunityDetail/Index?noticeUID=CO1.NTC.7556062&amp;isFromPublicArea=True&amp;isModal=False</t>
  </si>
  <si>
    <t>APOYAR AL DECANO CON EL CUMPLIMIENTO DE LOS PROCESOS ACADÉMICO ADMINISTRATIVOS Y OPERATIVOS DE LOS PROGRAMAS: ESPECIALIZACIÓN EN FINANZAS, ESPECIALIZACIÓN EN GESTIÓN ESTRATÉGICA DEL TALENTO HUMANO, ESPECIALIZACIÓN EN GERENCIA DE MERCADEO, ESPECIALIZACIÓN EN FORMULACIÓN Y GESTIÓN INTEGRAL DE PROYECTOS, ESPECIALIZACIÓN EN DIRECCIÓN Y LIDERAZGO DE ORGANIZACIONES EDUCATIVAS Y ESPECIALIZACIÓN EN GESTIÓN DEL CONTROL FISCAL. 2. APOYAR AL DECANO EN LA ELABORACIÓN DEL PRESUPUESTO DE LOS PROGRAMAS DE POSGRADOS DE LA FACULTAD. 3. APOYAR AL DECANO EN LA GESTIÓN DE TODO EL PROCESO DE INSCRIPCIÓN, MATRÍCULA Y GRADO DE LOS ESTUDIANTES DE POSGRADO DE LA FACULTAD.</t>
  </si>
  <si>
    <t>CO1.REQ.7673897</t>
  </si>
  <si>
    <t>OPSP-FEE-0009-2025</t>
  </si>
  <si>
    <t>https://community.secop.gov.co/Public/Tendering/ContractNoticePhases/View?PPI=CO1.PPI.37267777&amp;isFromPublicArea=True&amp;isModal=False</t>
  </si>
  <si>
    <t>SUMINISTRO DE INSUMOS PARA PREPARACIÓN DE REFRIGERIOS Y ALMUERZOS REQUERIDOS PARA VENTA DE SERVICIOS DEL LABORATORIO DE GASTRONOMÍA Y EVENTOS PLANIFICADOS POR LA FACULTAD DE CIENCIAS EMPRESARIALES Y ECONÓMICAS</t>
  </si>
  <si>
    <t>CO1.REQ.7678398</t>
  </si>
  <si>
    <t>OSM-FEE-0001-2025</t>
  </si>
  <si>
    <t>https://community.secop.gov.co/Public/Tendering/OpportunityDetail/Index?noticeUID=CO1.NTC.7543578&amp;isFromPublicArea=True&amp;isModal=False</t>
  </si>
  <si>
    <t>RECIBIR MATERIA PRIMA PARA DESARROLLO DE CLASES Y EVENTOS, VERIFICANDO LA CALIDAD DE CADA PRODUCTO Y QUE SE ENCUENTREN EN ÓPTIMAS CONDICIONES PARA EL DESARROLLO DE CADA ACTIVIDAD RESPECTIVAMENTE. 2. REALIZAR CLASIFICACIÓN DE MATERIA PRIMA POR CLASES Y/O EVENTOS, ALMACENAR DE FORMA CORRECTA EN REFRIGERADORES Y CONGELADORES. 3. REALIZAR LA ENTREGA DE INSUMOS, HERRAMIENTAS Y EQUIPOS PARA EL DESARROLLO DE CADA CLASE Y/O EVENTOS. 4. APOYAR EL DESARROLLO OPTIMO DE CLASES PRÁCTICAS (REALIZAR ENTREGA DE MATERIA PRIMA, SUPERVISAR EL INGRESO Y EGRESO DE LOS ESTUDIANTES Y DOCENTES AL LABORATORIO DE INNOVACIÓN GASTRONÓMICA Y ATENDER LOS REQUERIMIENTOS DE ESTOS DURANTE LA EJECUCIÓN DE LA CLASE</t>
  </si>
  <si>
    <t>CO1.REQ.7664930</t>
  </si>
  <si>
    <t>OAG-FEE-0003-2025</t>
  </si>
  <si>
    <t>https://community.secop.gov.co/Public/Tendering/OpportunityDetail/Index?noticeUID=CO1.NTC.7531899&amp;isFromPublicArea=True&amp;isModal=False</t>
  </si>
  <si>
    <t>APOYAR PROCESO DE LA ORGANIZACIÓN DE DATOS Y ESTADÍSTICAS RELACIONADAS CON EL PROCESO DE VISITA DE PARES PARA LA RENOVACIÓN DE ACREDITACIÓN EN ALTA CALIDAD ACADÉMICA DEL PROGRAMA DE ADMINISTRACIÓN DE EMPRESAS. 2. APOYAR LOS PROCESOS DE ORGANIZACIÓN DE DATOS RELACIONADOS CON LA PRESENTACIÓN DE LOS RESULTADOS DEL INFORME DE ACREDITACIÓN EN ALTA CALIDAD DEL PROGRAMA DE NEGOCIOS INTERNACIONALES. 3. APOYAR PROCESO DE LA ORGANIZACIÓN DE DATOS Y ESTADÍSTICAS RELACIONADAS CON EL PROCESO DE AUTOEVALUACIÓN CON FINES DE ACREDITACIÓN EN ALTA CALIDAD ACADÉMICA DEL PROGRAMA DE CONTADURÍA PÚBLICA. 4. APOYAR LOS PROCESOS LOGÍSTICOS Y DE COMUNICACIÓN DE LOS RESULTADOS DEL PROCESO DE AUTOEVALUACIÓN CON FINES DE ACREDITACIÓN EN ALTA CALIDAD ACADÉMICA DEL PROGRAMA DE CONTADURÍA PÚBLICA. 5. APOYAR EL PROCESO DE VISITA DE PARES EN TODAS LAS ACTIVIDADES RELACIONADAS CON LA AGENDA DE LOS PROGRAMAS DE ADMINISTRACIÓN DE EMPRESAS, CONTADURÍA PÚBLICA Y NEGOCIOS INTERNACIONALES.</t>
  </si>
  <si>
    <t>CO1.REQ.7653737</t>
  </si>
  <si>
    <t>OAG-FEE-0002-2025</t>
  </si>
  <si>
    <t>https://community.secop.gov.co/Public/Tendering/OpportunityDetail/Index?noticeUID=CO1.NTC.7500814&amp;isFromPublicArea=True&amp;isModal=False</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</si>
  <si>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3.APOYAR EN EL DISEÑO DE PIEZAS GRÁFICAS PARA LOS PROGRAMAS DE PREGRADO Y DECANATURA DE LA FACULTAD. 4.COMMUNITY MANAGER DE LAS PLATAFORMAS DIGITALES FACEBOOK, INSTAGRAM YTWITTER. 5. PRESENTAR INFORMES ACORDES A LAS VISUALIZACIONES DE LAS PLATAFORMAS.</t>
  </si>
  <si>
    <t>CO1.REQ.7622128</t>
  </si>
  <si>
    <t>OAG-FEE-0001-2025</t>
  </si>
  <si>
    <t>https://community.secop.gov.co/Public/Tendering/OpportunityDetail/Index?noticeUID=CO1.NTC.7533303&amp;isFromPublicArea=True&amp;isModal=False</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</si>
  <si>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t>
  </si>
  <si>
    <t>CO1.REQ.7654631</t>
  </si>
  <si>
    <t>OPSP-FEE-0008-2025</t>
  </si>
  <si>
    <t>https://community.secop.gov.co/Public/Tendering/OpportunityDetail/Index?noticeUID=CO1.NTC.7522157&amp;isFromPublicArea=True&amp;isModal=False</t>
  </si>
  <si>
    <t>APOYAR EN LA FORMULACIÓN Y PRESENTACIÓN DE PROPUESTAS Y PROYECTOS COMO VENTA DE SERVICIOS DE FORMACIÓN DE LA FACULTAD DE CIENCIAS EMPRESARIALES Y ECONÓMICAS. 2. APOYAR EL DISEÑO DEL SISTEMA DE INDICADORES Y SEGUIMIENTO A LOS PROYECTOS Y ACTIVIDADES DE LOS PROGRAMAS DE LA FACULTAD DE CIENCIAS EMPRESARIALES Y ECONÓMICAS ESTABLECIDOS EN EL PLAN ESTRATÉGICO. 3. APOYAR A LA COORDINACIÓN ACADÉMICA DE FACULTAD EN LOS PROCESOS DE EVALUACIÓN Y SEGUIMIENTO DE PLANES DE COMPROMISO DOCENTE. 4. APOYAR A LA COORDINACIÓN ACADÉMICA EN EL PROCESO DE ORGANIZACIÓN DE DATOS RELACIONADOS CON EL SEGUIMIENTO Y EVALUACIÓN DE ACTIVIDADES DE TALENTO HUMANO ADMINISTRATIVO DE LA FACULTAD. 5. REALIZAR SEGUIMIENTO Y CONTROL DEL SISTEMA DE LABORATORIOS DE LA FACULTAD DE CIENCIAS EMPRESARIALES Y ECONÓMICAS.</t>
  </si>
  <si>
    <t>CO1.REQ.7642972</t>
  </si>
  <si>
    <t>OPSP-FEE-0007-2025</t>
  </si>
  <si>
    <t>https://community.secop.gov.co/Public/Tendering/OpportunityDetail/Index?noticeUID=CO1.NTC.7521322&amp;isFromPublicArea=True&amp;isModal=False</t>
  </si>
  <si>
    <t>APOYAR EN LA SUPERVISIÓN DEL RECIBIMIENTO, ALISTAMIENTO, ALMACENAMIENTO Y CONTROL DE LA MATERIA PRIMA PARA CADA CLASE. 2. APOYAR EN LA SUPERVISIÓN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 4. APOYAR EN LA SUPERVISIÓN DE COMPRAS DE INSUMOS Y LOGÍSTICA PARA LOS DIFERENTES EVENTOS, CLASES Y/O ACTIVIDADES DEL LABORATORIO NECESARIAS Y NO SUMINISTRADAS POR EL PROVEEDOR. 5. APOYAR EN LA SUPERVISIÓN PERIÓDICA DE LOS PROCESOS DE DESINFECCIÓN DE ÁREAS, LIMPIEZA DE RAMPAS DE GRASA, CAMPANA EXTRACTORA, FILTROS DE AGUA, AIRES ACONDICIONADOS, FUMIGACIÓN DE ROEDORES E INSECTOS Y PRUEBAS DE AGUA POTABLE.</t>
  </si>
  <si>
    <t>CO1.REQ.7638648</t>
  </si>
  <si>
    <t>OPSP-FEE-0006-2025</t>
  </si>
  <si>
    <t>https://community.secop.gov.co/Public/Tendering/OpportunityDetail/Index?noticeUID=CO1.NTC.7500608&amp;isFromPublicArea=True&amp;isModal=False</t>
  </si>
  <si>
    <t>APOYAR AL DECANO EN LA COORDINACIÓN ACADÉMICA DE LOS PROGRAMAS: ESPECIALIZACIÓN EN FINANZAS Y ESPECIALIZACIÓN EN GESTIÓN ESTRATÉGICA DEL TALENTO HUMANO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</si>
  <si>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CO1.REQ.7621525</t>
  </si>
  <si>
    <t>OPSP-FEE-0005-2025</t>
  </si>
  <si>
    <t>https://community.secop.gov.co/Public/Tendering/OpportunityDetail/Index?noticeUID=CO1.NTC.7482172&amp;isFromPublicArea=True&amp;isModal=False</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</si>
  <si>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REALIZAR LAS SOLICITUDES DE HOSPEDAJE DE LOS DOCENTES DE POSTGRADO</t>
  </si>
  <si>
    <t>CO1.REQ.7603422</t>
  </si>
  <si>
    <t>OPSP-FEE-0004-2025</t>
  </si>
  <si>
    <t>https://community.secop.gov.co/Public/Tendering/OpportunityDetail/Index?noticeUID=CO1.NTC.7481489&amp;isFromPublicArea=True&amp;isModal=False</t>
  </si>
  <si>
    <t>DIANA MALDONADO CARDENAS</t>
  </si>
  <si>
    <t>REALIZAR PROYECCIONES FINANCIERAS DEL PRESUPUESTO DE EJECUCIÓN DE LOS DIPLOMADOS EN TENDENCIAS PARA LA GESTIÓN DEL CAPITAL HUMANO EN LAS ORGANIZACIONES, DESARROLLO REGENERATIVO APLICADO A LA GESTIÓN DE EMPRESAS TURÍSTICAS, MARKETING COGNITIVO Y CREATIVO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</si>
  <si>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CO1.REQ.7603001</t>
  </si>
  <si>
    <t>OPSP-FEE-0003-2025</t>
  </si>
  <si>
    <t>https://community.secop.gov.co/Public/Tendering/OpportunityDetail/Index?noticeUID=CO1.NTC.7478186&amp;isFromPublicArea=True&amp;isModal=False</t>
  </si>
  <si>
    <t>REALIZAR PROYECCIONES FINANCIERAS DEL PRESUPUESTO DE EJECUCIÓN DE LOS DIPLOMADOS EN ANALÍTICA DE DATOS PARA LA TOMA DE DECISIONES, PROCEDIMIENTOS ADUANEROS Y LOGÍSTICA INTEGRAL DEL COMERCIO EXTERIOR, GESTIÓN FINANCIERA PÚBLICA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</si>
  <si>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CO1.REQ.7599412</t>
  </si>
  <si>
    <t>OPSP-FEE-0002-2025</t>
  </si>
  <si>
    <t>https://community.secop.gov.co/Public/Tendering/OpportunityDetail/Index?noticeUID=CO1.NTC.7477650&amp;isFromPublicArea=True&amp;isModal=False</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</si>
  <si>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</si>
  <si>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CO1.REQ.7598261</t>
  </si>
  <si>
    <t>OPSP-FEE-0001-2025</t>
  </si>
  <si>
    <t>FACULTAD DE CIENCIAS EMPRESARIALES Y ECONOMICAS</t>
  </si>
  <si>
    <t>https://community.secop.gov.co/Public/Tendering/OpportunityDetail/Index?noticeUID=CO1.NTC.8510085&amp;isFromPublicArea=True&amp;isModal=False</t>
  </si>
  <si>
    <t>JOHN ALEXANDER TABORDA GIRALDO</t>
  </si>
  <si>
    <t>22545507X</t>
  </si>
  <si>
    <t>PEDRO JOSE FERNANDEZ DE CORDOBA CASTELLA</t>
  </si>
  <si>
    <t>PRESTAR SERVICIOS COMO DIRECTOR CIENTÍFICO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Y PARTICIPACIÓN EN LAS SIGUIENTES ACTIVIDADES: 1. DISEÑAR Y VALIDAR LOS PROCEDIMIENTOS METODOLÓGICOS PARA LA APROPIACIÓN SOCIAL DE TECNOLOGÍA EN CONTEXTOS RURALES Y ÉTNICOS. 2. COORDINAR LA EJECUCIÓN CIENTÍFICA CON EL INVESTIGADOR PRINCIPAL Y LOS EQUIPOS TÉCNICOS DE LAS ENTIDADES ALIADAS. 3. LIDERAR EL DESARROLLO METODOLÓGICO DE LAS ACTIVIDADES EN LAS FASES DEL PROYECTO (TECNOLÓGICA, ANALÍTICA, DE APROPIACIÓN Y DE DEMOCRATIZACIÓN). 4. SUPERVISAR LOS PROCESOS D</t>
  </si>
  <si>
    <t>CO1.REQ.8630140</t>
  </si>
  <si>
    <t>OPSE-VIN-0005-2025</t>
  </si>
  <si>
    <t>https://community.secop.gov.co/Public/Tendering/OpportunityDetail/Index?noticeUID=CO1.NTC.8434178&amp;isFromPublicArea=True&amp;isModal=False</t>
  </si>
  <si>
    <t>35651674H</t>
  </si>
  <si>
    <t>MIGUEL ENRIQUE IGLESIAS MARTINEZ</t>
  </si>
  <si>
    <t>PRESTAR SERVICIOS COMO DIRECTOR DE TRANSFERENCIA DE CONOCIMIENTO Y TECNOLOGÍA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COORDINAR LAS ACCIONES DE ADAPTACIÓN TECNOLÓGICA AL CONTEXTO TERRITORIAL DE LOS AGROHUBS HORTÍCOLAS. 2. DISEÑAR LOS COMPONENTES E INTERFACES DE ELECTRÓNICA, TELECOMUNICACIONES Y SOFTWARE DE LA RED PILOTO. 3. DIRIGIR LA PROGRAMACIÓN DE COMPONENTES ELECTRÓNICOS Y DISPOSITIVOS CONECTADOS A LA RED IOT. 4.SUPERVISAR LA INSTALACIÓN, CONFIGURACIÓN Y OPERACIÓN DE LOS SISTEMAS DE SENSADO, CONECTIVIDAD</t>
  </si>
  <si>
    <t>CO1.REQ.8539632</t>
  </si>
  <si>
    <t>OPSE-VIN-0004-2025</t>
  </si>
  <si>
    <t>https://community.secop.gov.co/Public/Tendering/OpportunityDetail/Index?noticeUID=CO1.NTC.7975410&amp;isFromPublicArea=True&amp;isModal=False</t>
  </si>
  <si>
    <t>PRESTAR LOS SERVICIOS COMO DIRECTOR DE TRANSFERENCIA DE CONOCIMIENTO Y TECNOLOGÍA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TALLERES DE TRANSFERENCIA DE TECNOLOGÍA PARA COORDINAR LAS ACCIONES DE PREPARACIÓN DE LA TECNOLOGÍA PARA EL CONTEXTO DE APLICACIÓN. 2. DISEÑAR LAS LUMINARIAS LED INTELIGENTES BASADAS EN IOT PARALA RED PILOTO. 3. COORDINAR LA TRANSFERENCIA DE CONOCIMIENTO PARA EL DESARROLLO Y PROGRAMACIÓN DE LOS COMPONENTES ELECTRÓNICOS DE LA RED IOT. 4. DIRIGIR A LOS INVESTIGADORES Y MIEMBROS DEL EQUIPO DE TRABAJO VINCULADOS AL PROYECTO PARA LA IMPLEMENTACIÓN DE LA RED PILOTO DE LUMINARIAS INTELIGENTES BA</t>
  </si>
  <si>
    <t>CO1.REQ.8086971</t>
  </si>
  <si>
    <t>OPSE-VIN-0003-2025</t>
  </si>
  <si>
    <t>https://community.secop.gov.co/Public/Tendering/OpportunityDetail/Index?noticeUID=CO1.NTC.7969053&amp;isFromPublicArea=True&amp;isModal=False</t>
  </si>
  <si>
    <t>34966525Q</t>
  </si>
  <si>
    <t>HUMBERTO JAVIER MICHINEL ALVAREZ</t>
  </si>
  <si>
    <t>PRESTAR LOS SERVICIOS COMO ASESOR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APOYAR LA PARAMETRIZACIÓN DE LAS VARIABLES AMBIENTALES OBJETO DE MEDICIÓN. 2. APOYAR
EL DISEÑO DEL SISTEMA DE COMUNICACIÓN INALÁMBRICA UTILIZANDO LA TECNOLOGÍA LORA. 3. APOYAR LA TRANSMISIÓN DE INFORMACIÓN DE VARIOS SENSORES A TRAVÉS DE DIFERENTES PROTOCOLOS A UNA COMPUTADORA CENTRAL. 4. APOYAR LA INSTALACIÓN DEL SISTEMA DE CONTROL DE INTENSIDAD BASADO EN MODULACIÓN DE LA SEÑAL. 5. APOYAR EL DISEÑO DE LA RED PILOTO DE LUMINARIAS INTELIGENTES. 6. APOYAR LA IMPLEMENTACIÓN DE LA RED PILOTO. 7. BRINDAR LINEAMIENTOS TÉCNICOS PARA EL DESARROL</t>
  </si>
  <si>
    <t>CO1.REQ.8073480</t>
  </si>
  <si>
    <t>OPSE-VIN-0002-2025</t>
  </si>
  <si>
    <t>https://community.secop.gov.co/Public/Tendering/OpportunityDetail/Index?noticeUID=CO1.NTC.7969043&amp;isFromPublicArea=True&amp;isModal=False</t>
  </si>
  <si>
    <t>PEDRO JOSÉ FERNÁNDEZ DE CORDOBA CASTELLA</t>
  </si>
  <si>
    <t>PRESTAR LOS SERVICIOS COMO DIRECTOR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SEMINARIOS CIENTÍFICOS PARA PLANIFICAR, DIRIGIR Y COORDINAR LAS ACTIVIDADES DE LA TRANSFERENCIA DE CONOCIMIENTO Y TECNOLOGÍA PARA CREAR PROCEDIMIENTOS, Y PROTOCOLOS QUE PERMITAN SU APROPIACIÓN EN EL EQUIPO CIENTÍFICO Y TÉCNICO CONFORMADO PARA EL DESARROLLO DEL PROYECTO. 2. DESARROLLAR SEMINARIOS CIENTÍFICOS PARA DIRIGIR Y GESTIONAR LAS ACTIVIDADES DEL PERSONAL DE INVESTIGACIÓN DE LAS ENTIDADES ALIADAS. 3. COORDINAR Y CONTROLAR EL DESARROLLO DE LAS ACTIVIDADES DEFINIDAS EN LA CADENA DE VALOR Y DESCRITAS EN LA METODOLOGÍA DE</t>
  </si>
  <si>
    <t>CO1.REQ.8073612</t>
  </si>
  <si>
    <t>OPSE-VIN-0001-2025</t>
  </si>
  <si>
    <t>https://community.secop.gov.co/Public/Tendering/OpportunityDetail/Index?noticeUID=CO1.NTC.8628942</t>
  </si>
  <si>
    <t>JORGE LUIS REYES CARREÑO</t>
  </si>
  <si>
    <t>NURY CECILIA JACOME HENRY</t>
  </si>
  <si>
    <t>ARRENDAMIENTO DE DOS (02) MÓDULOS METÁLICOS DE 20FT DE BODEGAJE, NECESARIOS PARA EL DESARROLLO DE LAS ACTIVIDADES DE LA V FERIA ARTESANAL: IDENTIDAD Y PATRIMONIO, CUANDO LA VIDA SE TEJE, ORGANIZADA POR LA VICERRECTORÍA DE INVESTIGACIÓN, EN MARCO DEL PROYECTO DEL PLAN DE ACCIÓN PROTECCIÓN, DIVULGACIÓN Y TRANSFERENCIA DE CONOCIMIENTO, TECNOLOGÍA, ARTE Y CULTURA</t>
  </si>
  <si>
    <t>CO1.REQ.8756574</t>
  </si>
  <si>
    <t>ODA-VIN-0004-2025</t>
  </si>
  <si>
    <t>https://community.secop.gov.co/Public/Tendering/OpportunityDetail/Index?noticeUID=CO1.NTC.7725982&amp;isFromPublicArea=True&amp;isModal=False</t>
  </si>
  <si>
    <t>LARRY ANTONIO JIMENEZ FERBANS</t>
  </si>
  <si>
    <t>ARRENDAMIENTO DE UN (01) CONTENEDOR, NECESARIO PARA EL ALMACENAMIENTO, ORGANIZACIÓN Y CONSERVACIÓN DE EJEMPLARES DEL CENTRO COLECCIONES CIENTÍFICAS.</t>
  </si>
  <si>
    <t>CO1.REQ.7838908</t>
  </si>
  <si>
    <t>ODA-VIN-0003-2025</t>
  </si>
  <si>
    <t>https://community.secop.gov.co/Public/Tendering/OpportunityDetail/Index?noticeUID=CO1.NTC.7725963&amp;isFromPublicArea=True&amp;isModal=False</t>
  </si>
  <si>
    <t>ELIAS GREGORIO GARCIA PEROZO</t>
  </si>
  <si>
    <t>ARRENDAMIENTO DE UN (01) MÓDULO METÁLICO, NECESARIO PARA EL DESARROLLO DE LAS ACTIVIDADES DE APROPIACIÓN SOCIAL DEL CONOCIMIENTO DE LA VICERRECTORÍA DE INVESTIGACIÓN.</t>
  </si>
  <si>
    <t>CO1.REQ.7838557</t>
  </si>
  <si>
    <t>ODA-VIN-0002-2025</t>
  </si>
  <si>
    <t>https://community.secop.gov.co/Public/Tendering/OpportunityDetail/Index?noticeUID=CO1.NTC.7713683&amp;isFromPublicArea=True&amp;isModal=False</t>
  </si>
  <si>
    <t>RICARDO ADRIAN TETE MIELES</t>
  </si>
  <si>
    <t>ARRENDAMIENTO DE UN (01) MÓDULO METÁLICO, NECESARIO PARA EL DESARROLLO DE LAS ACTIVIDADES DE LA EDITORIAL UNIMAGDALENA,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</si>
  <si>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CO1.REQ.7826221</t>
  </si>
  <si>
    <t>ODA-VIN-0001-2025</t>
  </si>
  <si>
    <t>https://community.secop.gov.co/Public/Tendering/OpportunityDetail/Index?noticeUID=CO1.NTC.8336518&amp;isFromPublicArea=True&amp;isModal=False</t>
  </si>
  <si>
    <t>1650000000 - 1650000000</t>
  </si>
  <si>
    <t>16425 - 63</t>
  </si>
  <si>
    <t>B97417752</t>
  </si>
  <si>
    <t xml:space="preserve">ENERGESIS HOME SOLUCIONES L  GEOTERMICAS S </t>
  </si>
  <si>
    <t>PRESTACIÓN DE SERVICIOS ESPECIALIZADOS CIENTÍFICOS Y TECNOLÓGICOS ORIENTADOS A LA VALIDACIÓN TÉCNICA, FORMULACIÓN DE RECOMENDACIONES DE MEJORA Y ACOMPAÑAMIENTO CONSULTIVO AL EQUIPO DE DESARROLLO PARA LA IMPLEMENTACIÓN PROGRESIVA DE MEJORAS AL PRODUCTO MÍNIMO VIABLE (MVP) DEL SISTEMA DE INTERNET DE LAS COSAS (IOT) EN LA RED PILOTO DE LUMINARIAS LED, EN EL MARCO DEL PROYECTO BPIN 2023000100072 – “IMPLEMENTACIÓN DE UNA PLATAFORMA DE DATOS ABIERTOS BASADA EN AIOT PARA EL ANÁLISIS Y GESTIÓN DE RIESGOS AMBIENTALES Y CLIMÁTICOS EN EL CORREDOR MINERO DE LOS MUNICIPIOS LA JAGUA DE IBIRICO, ALBANIA Y ALGARROBO”</t>
  </si>
  <si>
    <t>CO1.REQ.8447946</t>
  </si>
  <si>
    <t>CPS-VIN-0003-2025</t>
  </si>
  <si>
    <t>https://community.secop.gov.co/Public/Tendering/OpportunityDetail/Index?noticeUID=CO1.NTC.8174005&amp;isFromPublicArea=True&amp;isModal=False</t>
  </si>
  <si>
    <t>CO1.REQ.8296711</t>
  </si>
  <si>
    <t>CPS-VIN-0002-2025</t>
  </si>
  <si>
    <t>https://community.secop.gov.co/Public/Tendering/OpportunityDetail/Index?noticeUID=CO1.NTC.7696667&amp;isFromPublicArea=True&amp;isModal=False</t>
  </si>
  <si>
    <t>_</t>
  </si>
  <si>
    <t>B98306905</t>
  </si>
  <si>
    <t>ENERGESIS INGENIERIA SOLUCIONES ENERGETICAS SL</t>
  </si>
  <si>
    <t>PRESTACIÓN DE SERVICIOS ESPECIALIZADOS DE ASESORÍA CIENTÍFICA Y DESARROLLO TECNOLÓGICO PARA LA IMPLEMENTACIÓN DE UNA PLATAFORMA DE DATOS ABIERTOS BASADA EN INTELIGENCIA ARTIFICIAL E INTERNET DE LAS COSAS (AIOT), ORIENTADA AL ANÁLISIS Y GESTIÓN DE RIESGOS AMBIENTALES Y CLIMÁTICOS EN EL CORREDOR MINERO DE LOS MUNICIPIOS LA JAGUA DE IBIRICO, ALBANIA Y ALGARROBO. ESTE CONTRATO INCLUIRÁ LAS FASES DE LEVANTAMIENTO Y ANÁLISIS DE REQUISITOS DEL SOFTWARE, DEFINICIÓN DE INTERFACES DE LA PLATAFORMA, DISEÑO DE LA ARQUITECTURA TECNOLÓGICA DE LA PLATAFORMA, DESARROLLO DE ALGORITMOS DE INTELIGENCIA ARTIFICIAL, CODIFICACIÓN DE LA PLATAFORMA WEB, DESARROLLO DE LA INTERFAZ DE LA VISUALIZACIÓN DE RESULTADOS, REALIZACIÓN DE LA ESTRATEGIA DE DATOS ABIERTOS DEL PROYECTO Y APOYO EN LA TRANSFERENCIA DE CONOCIMIENTO Y PRÁCTICA TECNOLÓGICA, CONFORME A LOS LINEAMIENTOS APROBADOS EN EL PROYECTO BPIN 2023000100072, EN EL MARCO DE LA ASIGNACIÓN PARA CIENCIA, TECNOLOGÍA</t>
  </si>
  <si>
    <t>CO1.REQ.7803300</t>
  </si>
  <si>
    <t>CPS-VIN-0001-2025</t>
  </si>
  <si>
    <t>https://community.secop.gov.co/Public/Tendering/OpportunityDetail/Index?noticeUID=CO1.NTC.7824332&amp;isFromPublicArea=True&amp;isModal=False</t>
  </si>
  <si>
    <t>ANDRES FELIPE MANJARRES MOLINA</t>
  </si>
  <si>
    <t>COMPRA DE EQUIPOS RELACIONADOS CON EL RUBRO DE EQUIPOS Y SOFTWARE, NECESARIOS PARA FORTALECER LAS REDES DE CAPTURA Y PROCESAMIENTO DE DATOS PARA EL MONITOREO AMBIENTAL Y CLIMÁTICO EN TIEMPO REAL, LO CUAL COADYUVARÁ AL CUMPLIMIENTO DE LOS OBJETIVOS DEL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t>
  </si>
  <si>
    <t>CO1.REQ.7913994</t>
  </si>
  <si>
    <t>CCO-VIN-0001-2025</t>
  </si>
  <si>
    <t>https://community.secop.gov.co/Public/Tendering/OpportunityDetail/Index?noticeUID=CO1.NTC.8662086</t>
  </si>
  <si>
    <t>XPRESS ESTUDIO GRAFICO Y
DIGITAL S.A.S</t>
  </si>
  <si>
    <t>PRESTACIÓN DE SERVICIO DE IMPRESIÓN DE 190 COPIAS DEL LIBRO RESULTADO DEL XI SEMINARIO INTERNACIONAL CONEXIONES CARIBE, CORRESPONDIENTE A LA CARTA DE AUSPICIO EMITIDA POR LA CORPORACIÓN ANDINA DE FOMENTO (CAF) A LA UNIVERSIDAD DEL MAGDALENA.</t>
  </si>
  <si>
    <t>CO1.REQ.8794830</t>
  </si>
  <si>
    <t>OPS-VIN-0022-2025</t>
  </si>
  <si>
    <t>https://community.secop.gov.co/Public/Tendering/OpportunityDetail/Index?noticeUID=CO1.NTC.8646389</t>
  </si>
  <si>
    <t>LUIS ALFREDO GONZALEZ MONROY</t>
  </si>
  <si>
    <t>CABILDO ARHUACO DEL MAGDALENA Y GUAJIRA SIERRA NEVADA</t>
  </si>
  <si>
    <t>PRESTAR EL SERVICIO TÉCNICO, TECNOLÓGICO Y DE PRODUCCIÓN AUDIOVISUAL EN EL PROYECTO DE INVESTIGACIÓN TITULADO: "DIALÓGICA INTERCULTURAL: EN LA BÚSQUEDA DE PEDAGOGÍAS EMERGENTES EN EL SERVICIO NACIONAL DE APRENDIZAJE (SENA): SANTAMARTA. COLOMBIA (1957-
2024)", EN MARCO DE LA 4TA CONVOCATORIA PARA APOYAR TRABAJOS DE INVESTIGACIÓN EN MAESTRÍAS Y TESIS DOCTORALES DE LA UNIVERSIDAD DEL MAGDALENA</t>
  </si>
  <si>
    <t>CO1.REQ.8773292</t>
  </si>
  <si>
    <t>OPS-VIN-0021-2025</t>
  </si>
  <si>
    <t>https://community.secop.gov.co/Public/Tendering/OpportunityDetail/Index?noticeUID=CO1.NTC.8640540</t>
  </si>
  <si>
    <t>DIANA PATRICIA TAMARIS TURIZO</t>
  </si>
  <si>
    <t>ÑAPI ESTUDIO CREATIVO S.A.S.</t>
  </si>
  <si>
    <t>SERVICIO DE DISEÑO, ILUSTRACIÓN E IMPRESIÓN LITOGRÁFICA DE PLEGABLES, EN MARCO DEL PROYECTO DE INVESTIGACIÓN "TURISMO COMUNITARIO Y AVITURISMO EN LA JAGUA DE IBIRICO: INVENTARIO DE AVIFAUNA PARA UNA TRANSICIÓN JUSTA EN EL CORREDOR DE VIDA DEL CESAR", FINANCIADO POR LA
NOVENA CONVOCATORIA PARA APOYAR EL DESARROLLO DE TRABAJOS DE GRADO EN LOS PROGRAMAS DE PREGRADO DE LA UNIVERSIDAD DEL MAGDALENA</t>
  </si>
  <si>
    <t>CO1.REQ.8773432</t>
  </si>
  <si>
    <t>OPS-VIN-0020-2025</t>
  </si>
  <si>
    <t>https://community.secop.gov.co/Public/Tendering/OpportunityDetail/Index?noticeUID=CO1.NTC.8622393</t>
  </si>
  <si>
    <t>PRESTACIÓN DE SERVICIO DE IMPRESIÓN DE LAS OBRAS PRODUCIDAS POR EL PROGRAMA EDITORIAL – UNIMAGDALENA, EN MARCO DEL PROYECTO DEL PLAN DE ACCIÓN EDICIÓN, REALIZACIÓN, PUBLICACIÓN, DIVULGACIÓN Y POSICIONAMIENTO DE LA PRODUCCIÓN BIBLIOGRÁFICA Y
AUDIOVISUAL.</t>
  </si>
  <si>
    <t>CO1.REQ.8754462</t>
  </si>
  <si>
    <t>OPS-VIN-0019-2025</t>
  </si>
  <si>
    <t>https://community.secop.gov.co/Public/Tendering/OpportunityDetail/Index?noticeUID=CO1.NTC.8554373</t>
  </si>
  <si>
    <t>LYDA CASTRO GARCIA</t>
  </si>
  <si>
    <t>ROCHEM BIOCARE COLOMBIA S A S</t>
  </si>
  <si>
    <t>SERVICIO DE MANTENIMIENTO TÉCNICO PARA EL EQUIPO ISEQ100 QUE SE ENCUENTRA EN EL CENTRO DE CENTRO DE GENÉTICA Y BIOLOGÍA MOLECULAR DE LA UNIMAGDALENA</t>
  </si>
  <si>
    <t>CO1.REQ.8679925</t>
  </si>
  <si>
    <t>OPS-VIN-0018-2025</t>
  </si>
  <si>
    <t>https://community.secop.gov.co/Public/Tendering/OpportunityDetail/Index?noticeUID=CO1.NTC.8503217&amp;isFromPublicArea=True&amp;isModal=False</t>
  </si>
  <si>
    <t>JORGE ALFONSO APREZA FERNÁNDEZ</t>
  </si>
  <si>
    <t>KAREN LORENA ZULUAGA PEREZ</t>
  </si>
  <si>
    <t>SERVICIO DE CONFECCIÓN Y DISEÑO DE VESTUARIOS FOLCLÓRICOS PARA LA COMPARSA DE FUNCIONARIO UNIMAGDALENA, EN MARCO DEL PROYECTO DEL PLAN DE ACCIÓN DE LA VIN DENOMINADO FORTALECIMIENTO DE LOS SERVICIOS DEL SISTEMA DE MUSEOS, ARTE Y CULTURA DE LA UNIVERSIDAD DEL MAGDALENA</t>
  </si>
  <si>
    <t>CO1.REQ.8630556</t>
  </si>
  <si>
    <t>OPS-VIN-0017-2025</t>
  </si>
  <si>
    <t>https://community.secop.gov.co/Public/Tendering/OpportunityDetail/Index?noticeUID=CO1.NTC.8502365&amp;isFromPublicArea=True&amp;isModal=False</t>
  </si>
  <si>
    <t>DESING &amp; QUALITY I.C SAS</t>
  </si>
  <si>
    <t>PRESTAR EL SERVICIO DE MONTAJE Y DESMONTAJE DE CUARENTA Y UN (41) STAND, DOS (2) BASTIDORES DE BIENVENIDA, UN (1) ARCO DE INGRESO Y UN (1) BASTIDOR EN L PARA TARIMA, EN MARCO DE LA V FERIA ARTESANAL: IDENTIDAD Y PATRIMONIO, CUANDO LA VIDA SE TEJE, ORGANIZADA POR LA VICERRECTORÍA DE INVESTIGACIÓN EN MARCO DEL PROYECTO DEL PLAN DE ACCIÓN PROTECCIÓN, DIVULGACIÓN Y TRANSFERENCIA DE CONOCIMIENTO, TECNOLOGÍA, ARTE Y CULTURA.</t>
  </si>
  <si>
    <t>CO1.REQ.8629779</t>
  </si>
  <si>
    <t>OPS-VIN-0016-2025</t>
  </si>
  <si>
    <t>https://community.secop.gov.co/Public/Tendering/OpportunityDetail/Index?noticeUID=CO1.NTC.8488249&amp;isFromPublicArea=True&amp;isModal=False</t>
  </si>
  <si>
    <t>ALBERTO RAFAEL PÁEZ REDONDO</t>
  </si>
  <si>
    <t>GRUPO EMPRESARIAL GAVA SAS</t>
  </si>
  <si>
    <t>SERVICIO LOGÍSTICO PARA EL DESARROLLO DEL TERCER CICLO DE CAPACITACIÓN EN RECONOCIMIENTO Y MANEJO DE PROBLEMAS FITOSANITARIOS DEL SISTEMA PRODUCTIVO MANGO, A PRODUCTORES DEL MUNICIPIO DE SAN SEBASTIÁN DE BUENAVISTA EN EL DEPARTAMENTO DEL MAGDALENA. EN MARCO DEL PROYECTO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 LA PROPUESTA HACE PARTE INTEGRAL DE LA PRESENTE ORDEN.</t>
  </si>
  <si>
    <t>CO1.REQ.8619525</t>
  </si>
  <si>
    <t>OPS-VIN-0015-2025</t>
  </si>
  <si>
    <t>https://community.secop.gov.co/Public/Tendering/OpportunityDetail/Index?noticeUID=CO1.NTC.8502497&amp;isFromPublicArea=True&amp;isModal=False</t>
  </si>
  <si>
    <t>JUAN CARLOS VARGAS RUIZ</t>
  </si>
  <si>
    <t>SERVICIO DE DECORACIÓN, AMBIENTACIÓN, MONTAJE, ALIMENTOS Y BEBIDAS A LA MESA, PARA LOS EVENTOS QUE SE DESARROLLEN EN MARCO DE LA CATEDRA SANTA MARTA 500 AÑOS.</t>
  </si>
  <si>
    <t>CO1.REQ.8619754</t>
  </si>
  <si>
    <t>OPS-VIN-0014-2025</t>
  </si>
  <si>
    <t>https://community.secop.gov.co/Public/Tendering/OpportunityDetail/Index?noticeUID=CO1.NTC.8412512&amp;isFromPublicArea=True&amp;isModal=False</t>
  </si>
  <si>
    <t>RENATA DE LA HOZ PERAFÁN</t>
  </si>
  <si>
    <t>GENLAB GENETIC LABORATORY S.A.S</t>
  </si>
  <si>
    <t>SERVICIO TÉCNICO PARA ANÁLISIS DE MUESTRAS, EN EL MARCO DEL PROYECTO DE INVESTIGACIÓN TITULADO: "EFECTO DE LA PRESENCIA DE LOS POLIMORFISMOS GENÉTICOS IL-6, COL1A1, COL5A1 SOBRE EL HISTORIAL DE ANTECEDENTES DE LESIONES MUSCULARES, ARTICULARES Y TIEMPOS DE RECUPERACIÓN EN FUTBOLISTAS DE UN CLUB PROFESIONAL DE LA COSTA CARIBE COLOMBIANA", FINANCIADO POR LA CUARTA CONVOCATORIA PARA APOYAR TRABAJOS DE INVESTIGACIÓN EN MAESTRÍAS Y TESIS DOCTORALES DE LA UNIVERSIDAD DEL MAGDALENA</t>
  </si>
  <si>
    <t>CO1.REQ.8537337</t>
  </si>
  <si>
    <t>OPS-VIN-0013-2025</t>
  </si>
  <si>
    <t>https://community.secop.gov.co/Public/Tendering/OpportunityDetail/Index?noticeUID=CO1.NTC.8351647&amp;isFromPublicArea=True&amp;isModal=False</t>
  </si>
  <si>
    <t>PRESTACIÓN DEL SERVICIO DE PRODUCCIÓN TÉCNICA PARA LA PRESENTACIÓN MUSICAL ALBORADA LIBERTADORA QUE REALIZARÁ LA SINFÓNICA DE LA UNIVERSIDAD DEL MAGDALENA, EN MARCO DEL PROYECTO CATEDRA SANTA MARTA 500 AÑOS.</t>
  </si>
  <si>
    <t>CO1.REQ.8472685</t>
  </si>
  <si>
    <t>OPS-VIN-0012-2025</t>
  </si>
  <si>
    <t>https://community.secop.gov.co/Public/Tendering/OpportunityDetail/Index?noticeUID=CO1.NTC.8321585&amp;isFromPublicArea=True&amp;isModal=False</t>
  </si>
  <si>
    <t>SERVICIO DE CONFECCIONES Y DISEÑOS DE 22 VESTUARIOS DE FANTASÍA (12 VESTUARIOS PARA DAMA Y 10 VESTUARIOS PARA CABALLERO), EN MARCO DEL PROYECTO DE INVESTIGACIÓN TITULADO: “RESCATE DE VESTUARIOS FOLCLÓRICOS UNIMAGDALENA”, FINANCIADO POR LA TERCERA CONVOCATORIA PARA FOMENTAR PROYECTOS DE INVESTIGACIÓN CREACIÓN (I+C) Y ACTIVIDADES DE CREACIÓN ARTÍSTICA Y CULTURAL EN LA UNIVERSIDAD DEL MAGDALENA.</t>
  </si>
  <si>
    <t>CO1.REQ.8440524</t>
  </si>
  <si>
    <t>OPS-VIN-0011-2025</t>
  </si>
  <si>
    <t>https://community.secop.gov.co/Public/Tendering/OpportunityDetail/Index?noticeUID=CO1.NTC.8321870&amp;isFromPublicArea=True&amp;isModal=False</t>
  </si>
  <si>
    <t>CENTRO ELECTROMEDICO DEL CARIBE S.A.S.</t>
  </si>
  <si>
    <t>SERVICIO TÉCNICO DE CALIBRACIÓN Y MANTENIMIENTO PREVENTIVO DE LOS EQUIPOS BIOMÉDICOS QUE SE UTILIZAN EN EL PROCESAMIENTO DE DIVERSAS MUESTRAS QUE SE REALIZAN EN EL CENTRO DE GENÉTICA Y BIOLOGÍA MOLECULAR DE LA UNIMAGDALENA.</t>
  </si>
  <si>
    <t>CO1.REQ.8440212</t>
  </si>
  <si>
    <t>OPS-VIN-0010-2025</t>
  </si>
  <si>
    <t>https://community.secop.gov.co/Public/Tendering/OpportunityDetail/Index?noticeUID=CO1.NTC.8275067&amp;isFromPublicArea=True&amp;isModal=False</t>
  </si>
  <si>
    <t>ROCÍO DEL PILAR GARCÍA URUEÑA</t>
  </si>
  <si>
    <t>OCEANO DEPORTES SCUBA LTDA</t>
  </si>
  <si>
    <t>SERVICIO DE MANTENIMIENTO DE EQUIPOS DE BUCEO EN MARCO DEL PROYECTO DE INVESTIGACIÓN: "EFECTO DE LA QUÍMICA DE CARBONATOS Y LA ACIDIFICACIÓN OCEÁNICA EN LA CALCIFICACIÓN Y FECUNDIDAD DE ALGAS CORALINÁCEAS COSTROSAS DE AMBIENTES CON SURGENCIA ESTACIONAL EN EL CARIBE COLOMBIANO", FINANCIADO POR EL CONTRATO DE FINANCIAMIENTO DE RECUPERACIÓN CONTINGENTE N° 2021- 1032 DE 2021 CELEBRADO ENTRE EL INSTITUTO COLOMBIANO DE CRÉDITO EDUCATIVO Y ESTUDIOS TÉCNICOS EN EL EXTERIOR "MARIANO OSPINA PÉREZ" - ICETEX, EL MINISTERIO DE CIENCIA, TECNOLOGÍA E INNOVACIÓN Y LA UNIVERSIDAD DEL MAGDALENA.</t>
  </si>
  <si>
    <t>CO1.REQ.8401748</t>
  </si>
  <si>
    <t>OPS-VIN-0009-2025</t>
  </si>
  <si>
    <t>https://community.secop.gov.co/STS/Users/Login/Index</t>
  </si>
  <si>
    <t>FRANCISCO ALBERTO GALINDO HENRIQUEZ</t>
  </si>
  <si>
    <t>EDUARDO LUIS URECHE LAVALLE</t>
  </si>
  <si>
    <t>SERVICIO PARA LA REALIZACIÓN DEL REGISTRO AUDIOVISUAL DE VIDEOPODCAST Y CARTILLA DIGITAL PARA LA DIFUSIÓN DEL CONOCIMIENTO; EN MARCO DE PROYECTO DE INVESTIGACIÓN “LINEAMIENTOS PARA EL FORTALECIMIENTO DEL FESTIVAL NACIONAL DEL CAIMÁN CIENAGUERO COMO PRODUCTO TURÍSTICO DE CIÉNAGA, MAGDALENA, (PUEBLO PATRIMONIO DE COLOMBIA.</t>
  </si>
  <si>
    <t>CO1.REQ.8303018</t>
  </si>
  <si>
    <t>OPS-VIN-0008-2025</t>
  </si>
  <si>
    <t>https://community.secop.gov.co/Public/Tendering/OpportunityDetail/Index?noticeUID=CO1.NTC.8097881&amp;isFromPublicArea=True&amp;isModal=False</t>
  </si>
  <si>
    <t>CARMEN CECILIA CABALLERO DOMINGUEZ</t>
  </si>
  <si>
    <t>MARIA GABRIELA HERNANDEZ ROMERO</t>
  </si>
  <si>
    <t xml:space="preserve">SERVICIO DE CREACIÓN Y DISEÑO DE UNA CARTILLA INFORMATIVA EN MARCO DEL PROYECTO: "CONDUCTAS DE RIESGO ALIMENTARIAS Y SU ASOCIACIÓN CON FACTORES SOCIOCULTURALES HACIA LA APARIENCIA EN LOS JÓVENES DE LA UNIVERSIDAD DEL MAGDALENA". EN MARCO A LA 8VA CONVOCATORIA PARA APOYAR EL DESARROLLO DE TRABAJOS DE GRADO EN LOS PROGRAMAS DE PREGRADO DE LA UNIVERSIDAD DEL MAGDALENA. LA PROPUESTA HACE PARTE INTEGRAL DE LA PRESENTE ORDEN.  EL CONTRATISTA TAMBIÉN DEBERÁ: 1. ENTREGAR LOS DOCUMENTOS DEL DESARROLLO DE LAS PIEZAS. 2. ENTREGAR LOS ARCHIVOS DIGITALES EN FORMATOS EDITABLES O, EN SU DEFECTO, EL CÓDIGO FUENTE, CÓDIGO DE PROGRAMACIÓN O SCRIPT DEBIDAMENTE DOCUMENTADO, JUNTO CON TODAS LAS INDICACIONES QUE PERMITAN LA INTERPRETACIÓN Y LECTURA DEL CÓDIGO FUENTE ENTREGADA. 3. REALIZAR LOS AJUSTES PERTINENTES QUE CONSIDERE EL SUPERVISOR DE LAS PIEZAS. 4. ENTREGAR LAS PIEZAS OBJETO DE LA PRESENTE ORDEN DENTRO DE LAS CONDICIONES REQUERIDAS POR EL SUPERVISOR Y </t>
  </si>
  <si>
    <t>CO1.REQ.8169938</t>
  </si>
  <si>
    <t>OPS-VIN-0007-2025</t>
  </si>
  <si>
    <t>https://community.secop.gov.co/Public/Tendering/OpportunityDetail/Index?noticeUID=CO1.NTC.7994395&amp;isFromPublicArea=True&amp;isModal=False</t>
  </si>
  <si>
    <t>RICARDO TETE MIELES</t>
  </si>
  <si>
    <t>PRESTACION DE SERVICIO PARA EL DISEÑO, MONTAJE Y DESMONTAJE DEL STAND PARA LA PARTICIPACIÓN DE LA EDITORIAL UNIMAGDALENA, EN LA FERIA INTERNACIONAL DEL LIBRO DE BOGOTÁ - FILBO 2025. PARA FORTALECER LA VISIBILIDAD DE LAS OBRAS PRODUCIDAS POR NUESTRO SELLO, ASÍ COMO DE LA IMAGEN INSTITUCIONAL.</t>
  </si>
  <si>
    <t>CO1.REQ.8111160</t>
  </si>
  <si>
    <t>OPS-VIN-0006-2025</t>
  </si>
  <si>
    <t>https://community.secop.gov.co/Public/Tendering/OpportunityDetail/Index?noticeUID=CO1.NTC.7987653&amp;isFromPublicArea=True&amp;isModal=False</t>
  </si>
  <si>
    <t>CORPORACION DE FERIAS Y EXPOSICIONES SA USUARIO OPERADOR DE ZONA FRANCA</t>
  </si>
  <si>
    <t>PRESTACION DE SERVICIO DE INSTALACION DE UN (01)  STAND PARA LA PARTICIPACION DE LA EDITORIAL DE LA UNIMAGDALENA, EN LA 37™ FERIA INTERNACIONAL DEL LIBRO 2025 (25 DE ABRIL AL 11 DE MAYO DE 2025)</t>
  </si>
  <si>
    <t>CO1.REQ.8106100</t>
  </si>
  <si>
    <t>OPS-VIN-0005-2025</t>
  </si>
  <si>
    <t>https://community.secop.gov.co/Public/Tendering/OpportunityDetail/Index?noticeUID=CO1.NTC.7987515&amp;isFromPublicArea=True&amp;isModal=False</t>
  </si>
  <si>
    <t>HIPERTEXTO SOCIEDAD POR ACCIONES SIMPLIFICADAS</t>
  </si>
  <si>
    <t xml:space="preserve">PRESTACIÓN DE SERVICIO DE DESARROLLO, ADMINISTRACIÓN Y COMERCIALIZACIÓN DE UN ECOSISTEMA DIGITAL, ED, SOBRE AMBIENTE WEB DENOMINADO “LITE SUITE NEXUS”, PARA QUE EL PROGRAMA EDITORIAL PUEDA CONTAR CON UN PORTAL Y CONJUNTO DE SOLUCIONES EN INTERNET, GESTIONADO EN SU TOTALIDAD POR HIPERTEXTO-NETIZEN, QUE SOPORTE LA ESTRATEGIA DIGITAL DE LA UNIVERSIDAD, CON EL LOOK &amp; FEEL, EL CATÁLOGO DE LOS PRODUCTOS EDITORIALES ELECTRÓNICOS DE LA UNIVERSIDAD Y OTROS MATERIALES COMPLEMENTARIOS DIGITALES Y SERVICIOS ESPECIALIZADOS, SOBRE EL SUBDOMINIO HTTPS://CATALOGO.EDITORIAL.UNIMAGDALENA.EDU.CO U OTRO SIMILAR DEFINIDO ENTRE LAS PARTES. </t>
  </si>
  <si>
    <t>CO1.REQ.8106087</t>
  </si>
  <si>
    <t>OPS-VIN-0004-2025</t>
  </si>
  <si>
    <t>https://community.secop.gov.co/Public/Tendering/OpportunityDetail/Index?noticeUID=CO1.NTC.7952658&amp;isFromPublicArea=True&amp;isModal=False</t>
  </si>
  <si>
    <t>XPRESS ESTUDIO GRAFICO Y DIGITAL S.A.</t>
  </si>
  <si>
    <t xml:space="preserve">PRESTACION DE SERVICIO DE IMPRESION DE TODO TIPO DE OBRAS PRODUCIDA POR EL PROGRAMA EDITORIAL – UNIMAGDALENA. </t>
  </si>
  <si>
    <t>CO1.REQ.8066427</t>
  </si>
  <si>
    <t>OPS-VIN-0003-2025</t>
  </si>
  <si>
    <t>https://community.secop.gov.co/Public/Tendering/OpportunityDetail/Index?noticeUID=CO1.NTC.7935782&amp;isFromPublicArea=True&amp;isModal=False</t>
  </si>
  <si>
    <t>ROCIO DEL PILAR GARCIA UREÑA</t>
  </si>
  <si>
    <t>UNIVERSIDAD DE LOS ANDES</t>
  </si>
  <si>
    <t>PRESTACIÓN DE SERVICIO TÉCNICO DE SECUENCIACIÓN, EN EL MARCO DEL PROYECTO EXTERNO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</si>
  <si>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CO1.REQ.8058086</t>
  </si>
  <si>
    <t>OPS-VIN-0002-2025</t>
  </si>
  <si>
    <t>https://community.secop.gov.co/Public/Tendering/OpportunityDetail/Index?noticeUID=CO1.NTC.7898756&amp;isFromPublicArea=True&amp;isModal=False</t>
  </si>
  <si>
    <t>ALBERTO RAFAEL PAEZ REDONDO</t>
  </si>
  <si>
    <t>AGRILAB LABORATORIOS SAS</t>
  </si>
  <si>
    <t>PRESTAR EL SERVICIO DE ANÁLISIS QUÍMICO DE SUELO Y FOLIARES EN MARCO DEL PROYECTO DE INVESTIGACIÓN PROYECTO "IMPACTO DE CULTIVOS INTERCALADOS SOBRE LA DINÁMICA SANITARIA Y LA SOSTENIBILIDAD PRODUCTIVA Y AMBIENTAL DE MANGO (MANGIFERA INDICA) CULTIVAR AZÚCAR, EN EL DEPARTAMENTO DEL MAGDALENA, COLOMBIA", CORRESPONDIENTE AL CONTRATO DE FINANCIAMIENTO DE RECUPERACIÓN CONTINGENTE NO. 2021-1031 DE 2021 CELEBRADO ENTRE EL INSTITUTO COLOMBIANO DE CRÉDITO EDUCATIVO Y ESTUDIOS TÉCNICOS EN EL EXTERIOR "MARIANO OSPINA PÉREZ" – ICETEX, EL MINISTERIO DE CIENCIA, TECNOLOGÍA E INNOVACIÓN Y LA UNIVERSIDAD DEL MAGDALENA.</t>
  </si>
  <si>
    <t>CO1.REQ.8016215</t>
  </si>
  <si>
    <t>OPS-VIN-0001-2025</t>
  </si>
  <si>
    <t>https://community.secop.gov.co/Public/Tendering/OpportunityDetail/Index?noticeUID=CO1.NTC.8674731</t>
  </si>
  <si>
    <t>JORGE LUIS REYES
CARREÑO</t>
  </si>
  <si>
    <t xml:space="preserve">LAHERAL S.A.S. BIC </t>
  </si>
  <si>
    <t>COMPRA DE MATERIALES E INSUMOS EN MARCO DEL PROYECTO DE INVESTIGACIÓN "LA GENTE ES LO PRIMERO - ROSTROS DE LA PERLA EN EL MARCO DE LOS 500 AÑOS DE SANTA MARTA</t>
  </si>
  <si>
    <t>CO1.REQ.8796202</t>
  </si>
  <si>
    <t>ODC-VIN-0069-2025</t>
  </si>
  <si>
    <t>https://community.secop.gov.co/Public/Tendering/OpportunityDetail/Index?noticeUID=CO1.NTC.8674169</t>
  </si>
  <si>
    <t>LUZ ADRIANA VELASCO CIFUENTES</t>
  </si>
  <si>
    <t>QUIMIFEX S.A.S.</t>
  </si>
  <si>
    <t>COMPRA DE REACTIVOS, EN EL MARCO DEL PROYECTO MINCIENCIAS "DESARROLLO DE LA TECNOLOGÍA PARA LA PRODUCCIÓN DE JUVENILES DE LA PIANGUA ANADARA TUBERCULOSA, CON FINES DE CONSERVACIÓN Y APROVECHAMIENTO SOSTENIBLE", CORRESPONDIENTE AL CONTRATO DE FINANCIAMIENTO DE RECUPERACIÓN CONTINGENTE NO. 2022-0729 DE 2022 CELEBRADO CON EL INSTITUTO COLOMBIANO DE CRÉDITO EDUCATIVO Y ESTUDIOS TÉCNICOS EN EL EXTERIOR "MARIANO OSPINA PÉREZ" - ICETEX Y EL MINISTERIO DE CIENCIA, TECNOLOGÍA E INNOVACIÓN Y LA UNIVERSIDAD DEL MAGDALENA</t>
  </si>
  <si>
    <t>CO1.REQ.8795695</t>
  </si>
  <si>
    <t>ODC-VIN-0068-2025</t>
  </si>
  <si>
    <t>https://community.secop.gov.co/Public/Tendering/OpportunityDetail/Index?noticeUID=CO1.NTC.8661742</t>
  </si>
  <si>
    <t>CARLOS MANUEL CORONADO VARGAS</t>
  </si>
  <si>
    <t>EMPRESA PRESTADORA DE
SERVICIOS VARIOS SAS</t>
  </si>
  <si>
    <t>COMPRA DE EQUIPOS Y LICENCIAS DE SOFTWARE EN MARCO DEL PROYECTO "NEREIDAS - IMPLEMENTATION OF INNOVATIVE EDUCATIONAL ACTIONS FOR THE PROTECTION OF MEXICO AND COLOMBIA MARINE ENVIRONMENTS)</t>
  </si>
  <si>
    <t>CO1.REQ.8794511</t>
  </si>
  <si>
    <t>ODC-VIN-0067-2025</t>
  </si>
  <si>
    <t>https://community.secop.gov.co/Public/Tendering/OpportunityDetail/Index?noticeUID=CO1.NTC.8643679</t>
  </si>
  <si>
    <t>LARRY JIMÉNEZ FERBANS</t>
  </si>
  <si>
    <t>SCIENTIFIC PRODUCTS S.A.S</t>
  </si>
  <si>
    <t>COMPRA DE INSUMOS DE LABORATORIO, EN EL MARCO DEL PROYECTO "DIVERSIDAD DE GARRAPATAS Y PATÓGENOS ASOCIADOS EN AVES DE LA SIERRA NEVADA DE SANTA MARTA, COLOMBIA", FINANCIADO POR LA 8VA CONVOCATORIA PARA APOYAR EL DESARROLLO DE TRABAJOS DE GRADO EN LOS PROGRAMAS DE PREGRADO DE LA UNIVERSIDAD DEL MAGDALENA</t>
  </si>
  <si>
    <t>CO1.REQ.8773615</t>
  </si>
  <si>
    <t>ODC-VIN-0066-2025</t>
  </si>
  <si>
    <t>https://community.secop.gov.co/Public/Tendering/OpportunityDetail/Index?noticeUID=CO1.NTC.8643752</t>
  </si>
  <si>
    <t>COMPRA DE UNIDADES REMOVIBLES DE ALMACENAMIENTO EN EL MARCO DEL PROYECTO "DIALÓGICA INTERCULTURAL: EN LA BÚSQUEDA DE PEDAGOGÍAS EMERGENTES EN EL SERVICIO NACIONAL DE APRENDIZAJE (SENA): SANTAMARTA. COLOMBIA (1957-2024)"; FINANCIADO POR LA 4TA CONVOCATORIA PARA APOYAR TRABAJOS DE INVESTIGACIÓN EN MAESTRÍAS Y TESIS DOCTORALES DE LA UNIVERSIDAD DEL MAGDALENA</t>
  </si>
  <si>
    <t>CO1.REQ.8773144</t>
  </si>
  <si>
    <t>ODC-VIN-0065-2025</t>
  </si>
  <si>
    <t>https://community.secop.gov.co/Public/Tendering/OpportunityDetail/Index?noticeUID=CO1.NTC.8625840</t>
  </si>
  <si>
    <t>EDITH ESTELA GORDON CANCIO</t>
  </si>
  <si>
    <t>BLAMIS DOTACIONES LABORATORIO S A S</t>
  </si>
  <si>
    <t>COMPRA DE INSUMOS DE LABORATORIO, EN EL MARCO DEL PROYECTO DE INVESTIGACIÓN: OPTIMIZACIÓN Y COMPARACIÓN DE LA EXTRACCIÓN DE QUITOSANO A PARTIR DE RESIDUOS PESQUEROS: ESCAMA DE SÁBALO, JAIBA ROJA Y CAMARÓN TIGRE MEDIANTE HIDRÓLISIS ACIDA, ACORDE A LA NOVENA CONVOCATORIA PARA APOYAR EL DESARROLLO DE TRABAJOS DE GRADO EN LOS PROGRAMAS DE PREGRADO DE LA UNIVERSIDAD DEL MAGDALENA</t>
  </si>
  <si>
    <t>CO1.REQ.8756835</t>
  </si>
  <si>
    <t>ODC-VIN-0064-2025</t>
  </si>
  <si>
    <t>https://community.secop.gov.co/Public/Tendering/OpportunityDetail/Index?noticeUID=CO1.NTC.8626040</t>
  </si>
  <si>
    <t>KAIKA SAS</t>
  </si>
  <si>
    <t>COMPRA DE UN (01) MICROSCOPIO TRIOCULAR MODELO PRIMOSTAR 1 EN MARCO DEL PROYECTO "FERTILIZACIÓN ASISTIDA, CRÍA DE LARVAS Y TRASPLANTE DE NUEVOS PÓLIPOS COMO ESTRATEGIA PARA LA RESTAURACIÓN CORALINA", FINANCIADO POR LA 2DA CONVOCATORIA PARA CONFORMAR UN
BANCO DE PROYECTOS ELEGIBLES EN INVESTIGACIÓN BÁSICA PARA OBTENER FINANCIACIÓN PROVENIENTE DEL FONDO DE INVESTIGACIÓN – FONCIENCIAS</t>
  </si>
  <si>
    <t>CO1.REQ.8756748</t>
  </si>
  <si>
    <t>ODC-VIN-0063-2025</t>
  </si>
  <si>
    <t>https://community.secop.gov.co/Public/Tendering/OpportunityDetail/Index?noticeUID=CO1.NTC.8622354</t>
  </si>
  <si>
    <t>COMPRA DE DOS (02) OCULAR W 25X/10 FOC.PARA ESTEREOMICROSCOPIO STEMI, PARA EL CUMPLIMIENTO Y DESARROLLO DE LOS SERVICIOS OFERTADOS EN EN BIOLOGÍA MOLECULAR Y ANÁLISIS DE DATOS GENÉTICOS EN DIAGNOSTICO E INVESTIGACIÓN, ASI COMO EL FORTALECIMIENTO DEL CENTRO DE GENÉTICA Y BIOLOGÍA MOLECULAR DE LA UNIVERSIDAD DEL MAGDALENA, EN MARCO DEL PROYECTO DEL PLAN DE ACCIÓN FORTALECIMIENTO DE CAPACIDADES CIENTÍFICAS EN GENÉTICA Y BIOLOGÍA MOLECULAR.</t>
  </si>
  <si>
    <t>CO1.REQ.8754489</t>
  </si>
  <si>
    <t>ODC-VIN-0062-2025</t>
  </si>
  <si>
    <t>https://community.secop.gov.co/Public/Tendering/OpportunityDetail/Index?noticeUID=CO1.NTC.8622338</t>
  </si>
  <si>
    <t>T &amp; B SYSTEM S.A.S</t>
  </si>
  <si>
    <t>COMPRA DE EQUIPOS ELECTRÓNICOS PARA FORTALECER LA PRODUCCIÓN DE CONTENIDO AUDIOVISUAL DEL CENTRO DE INTERCULTURALIDAD, TERRITORIO Y SOSTENIBILIDAD, EN MARCO DEL PROYECTO DEL PLAN DE ACCIÓN “UNIMAGDALENA COMPROMETIDA CON LOS 500 AÑOS DE SANTA MARTA</t>
  </si>
  <si>
    <t>CO1.REQ.8754296</t>
  </si>
  <si>
    <t>ODC-VIN-0061-2025</t>
  </si>
  <si>
    <t>https://community.secop.gov.co/Public/Tendering/OpportunityDetail/Index?noticeUID=CO1.NTC.8622222</t>
  </si>
  <si>
    <t>INDUSTRIAS &amp; FIBRA DEL MAGDALENA S.A.S.</t>
  </si>
  <si>
    <t>COMPRA DE UN (1) TANQUE EN FIBRA DE VIDRIO Y UN (1) LAVAPLATOS EN FIBRA DE VIDRIO, CON EL FIN DE REALIZAR LAS ACTIVIDADES DE INVESTIGACIÓN EN MARCO DEL PROYECTO: "EFECTO DEL POLVILLO DE CARBÓN Y LOS MICRO PLÁSTICOS EN EL DESARROLLO TEMPRANO DE ORGANISMOS ARRECIFALES", CORRESPONDIENTE AL CONTRATO DE FINANCIAMIENTO DE RECUPERACIÓN CONTINGENTE NO. 2022-0733 DE 2022 CELEBRADO ENTRE EL INSTITUTO COLOMBIANO DE CRÉDITO EDUCATIVO Y ESTUDIOS TÉCNICOS EN EL EXTERIOR "MARIANO OSPINA PÉREZ" – ICETEX, EL MINISTERIO DE CIENCIA, TECNOLOGÍA E
INNOVACIÓN Y LA UNIVERSIDAD DEL MAGDALENA</t>
  </si>
  <si>
    <t>CO1.REQ.8754287</t>
  </si>
  <si>
    <t>ODC-VIN-0060-2025</t>
  </si>
  <si>
    <t>https://community.secop.gov.co/Public/Tendering/OpportunityDetail/Index?noticeUID=CO1.NTC.8601008</t>
  </si>
  <si>
    <t>CRÍSPULO ENRIQUE DELUQUE TORO</t>
  </si>
  <si>
    <t>GP TECHNOLOGICAL ASSISTANCE
S.A.S</t>
  </si>
  <si>
    <t>COMPRA DE UN (01) EQUIPO DE COMPUTO DE ALTO RENDIMIENTO EN MARCO DEL PROYECTO: "DISEÑO DE NUEVOS MATERIALES DE TIPO PEROVSKITA CON PROPIEDADES APLICABLES EN DISPOSITIVOS DE CORRIENTES DEESPÍN POLARIZADO",</t>
  </si>
  <si>
    <t>CO1.REQ.8729566</t>
  </si>
  <si>
    <t>ODC-VIN-0059-2025</t>
  </si>
  <si>
    <t>https://community.secop.gov.co/Public/Tendering/OpportunityDetail/Index?noticeUID=CO1.NTC.8600374</t>
  </si>
  <si>
    <t>TECNOLOGIAS GENETICAS LTDA</t>
  </si>
  <si>
    <t>COMPRA DE REACTIVOS DE BIOLOGIA MOLECULAR EN EL MARCO DEL PROYECTO: "DISTRIBUCIÓN Y ABUNDANCIA DE GARRAPATAS YPATÓGENOS ASOCIADOS EN EL PARQUE NACIONAL NATURAL TAYRONA, COMO UNA ESTRATEGIA PARA LA CONTENCIÓN DE POSIBLES ZOONOSIS</t>
  </si>
  <si>
    <t>CO1.REQ.8729267</t>
  </si>
  <si>
    <t>ODC-VIN-0058-2025</t>
  </si>
  <si>
    <t>https://community.secop.gov.co/Public/Tendering/OpportunityDetail/Index?noticeUID=CO1.NTC.8553686</t>
  </si>
  <si>
    <t>EDGAR VILLEGAS IRIARTE</t>
  </si>
  <si>
    <t>EMPRESA PRESTADORA DE SERVICIOS VARIOS S.A.S.</t>
  </si>
  <si>
    <t>COMPRA DE EQUIPOS MICRÓFONOS EN MARCO DEL PROYECTO: EN QUÉ VA LA INVESTIGACIÓN+CREACIÓN EN EL CARIBE COLOMBIANO MAPA, INMERSIÓN Y BALANCE. FINANCIADO POR LA CONVOCATORIA PARA CONFORMAR UN BANCO DE PROYECTOS ELEGIBLES EN CIENCIAS SOCIALES Y HUMANAS PARA OBTENER FINANCIACIÓN PROVENIENTE DEL FONDO DE INVESTIGACIÓN – FONCIENCIAS</t>
  </si>
  <si>
    <t>CO1.REQ.8679989</t>
  </si>
  <si>
    <t>ODC-VIN-0057-2025</t>
  </si>
  <si>
    <t>https://community.secop.gov.co/Public/Tendering/OpportunityDetail/Index?noticeUID=CO1.NTC.8547286</t>
  </si>
  <si>
    <t>ADRIANA RODRÍGUEZ FORERO</t>
  </si>
  <si>
    <t>ANNAR DIAGNOSTICA IMPORT S.A.S.</t>
  </si>
  <si>
    <t>COMPRA DE INSUMOS DE LABORATORIO, EN EL MARCO DEL PROYECTO DE INVESTIGACIÓN EXTERNO: ENSAYOS DE PRODUCCIÓN DE MUGIL CEPHALUS EN CONDICIONES CONTROLADAS</t>
  </si>
  <si>
    <t>CO1.REQ.8668426</t>
  </si>
  <si>
    <t>ODC-VIN-0056-2025</t>
  </si>
  <si>
    <t>https://community.secop.gov.co/Public/Tendering/OpportunityDetail/Index?noticeUID=CO1.NTC.8502175&amp;isFromPublicArea=True&amp;isModal=False</t>
  </si>
  <si>
    <t>WILHELM LONDOÑO DIAZ</t>
  </si>
  <si>
    <t>COMPRA DE MATERIALES E INSUMOS PARA EL CENTRO DE COLECCIONES CIENTÍFICAS, NECESARIOS PARA DESARROLLAR EL PROYECTO DE RESTAURACIÓN Y DIGITALIZACIÓN DE LAS PIEZAS DE LA COLECCIÓN ARQUEOLÓGICA, ACORDE CON EL PROYECTO DEL PLAN DE ACCIÓN DE LA VIN - FORTALECIMIENTO Y GESTIÓN DE COLECCIONES CIENTÍFICAS.</t>
  </si>
  <si>
    <t>CO1.REQ.8630227</t>
  </si>
  <si>
    <t>ODC-VIN-0055-2025</t>
  </si>
  <si>
    <t>https://community.secop.gov.co/Public/Tendering/OpportunityDetail/Index?noticeUID=CO1.NTC.8487855&amp;isFromPublicArea=True&amp;isModal=False</t>
  </si>
  <si>
    <t>LYDA RAQUEL CASTRO GARCIA</t>
  </si>
  <si>
    <t>CAHOZ INVERSIONES S.A.S NVP</t>
  </si>
  <si>
    <t>COMPRA DE REACTIVOS, INSUMOS Y ACCESORIOS DE LABORATORIOS EN EL MARCO DE LA PRESTACIÓN DE SERVICIOS EN PROYECTOS DE INVESTIGACIÓN DEL CENTRO DE GENÉTICA Y BIOLOGÍA MOLECULAR DE LA UNIVERSIDAD DEL MAGDALENA</t>
  </si>
  <si>
    <t>CO1.REQ.8619227</t>
  </si>
  <si>
    <t>ODC-VIN-0054-2025</t>
  </si>
  <si>
    <t>https://community.secop.gov.co/Public/Tendering/OpportunityDetail/Index?noticeUID=CO1.NTC.8487845&amp;isFromPublicArea=True&amp;isModal=False</t>
  </si>
  <si>
    <t>COMPRA DE REACTIVOS, EN EL MARCO DE LA PRESTACIÓN DE SERVICIOS EN PROYECTOS DE INVESTIGACIÓN DEL CENTRO DE GENÉTICA Y BIOLOGÍA MOLECULAR DE LA UNIVERSIDAD DEL MAGDALENA.</t>
  </si>
  <si>
    <t>CO1.REQ.8619075</t>
  </si>
  <si>
    <t>ODC-VIN-0053-2025</t>
  </si>
  <si>
    <t>https://community.secop.gov.co/Public/Tendering/OpportunityDetail/Index?noticeUID=CO1.NTC.8483186&amp;isFromPublicArea=True&amp;isModal=False</t>
  </si>
  <si>
    <t>SUMINISTROS CLINICOS ISLA SAS</t>
  </si>
  <si>
    <t>COMPRA DE REACTIVOS E INSUMOS DE LABORATORIOS EN EL MARCO DE LA PRESTACIÓN DE SERVICIOS EN PROYECTOS DE INVESTIGACIÓN DEL CENTRO DE GENÉTICA Y BIOLOGÍA MOLECULAR DE LA UNIVERSIDAD DEL MAGDALENA</t>
  </si>
  <si>
    <t>CO1.REQ.8614980</t>
  </si>
  <si>
    <t>ODC-VIN-0052-2025</t>
  </si>
  <si>
    <t>https://community.secop.gov.co/Public/Tendering/OpportunityDetail/Index?noticeUID=CO1.NTC.8483317&amp;isFromPublicArea=True&amp;isModal=False</t>
  </si>
  <si>
    <t>COMPRA DE REACTIVOS E INSUMOS DE LABORATORIOS CON EL FIN DE CUMPLIR CON LAS ACTIVIDADES EN MARCO DE LA PRESTACIÓN DE SERVICIOS EN PROYECTOS DE INVESTIGACIÓN DEL CENTRO DE GENÉTICA Y BIOLOGÍA MOLECULAR DE LA UNIVERSIDAD DEL MAGDALENA.</t>
  </si>
  <si>
    <t>CO1.REQ.8607782</t>
  </si>
  <si>
    <t>ODC-VIN-0051-2025</t>
  </si>
  <si>
    <t>https://community.secop.gov.co/Public/Tendering/OpportunityDetail/Index?noticeUID=CO1.NTC.8483235&amp;isFromPublicArea=True&amp;isModal=False</t>
  </si>
  <si>
    <t>SURGENOMA S.A.S</t>
  </si>
  <si>
    <t>CO1.REQ.8608122</t>
  </si>
  <si>
    <t>ODC-VIN-0050-2025</t>
  </si>
  <si>
    <t>https://community.secop.gov.co/Public/Tendering/OpportunityDetail/Index?noticeUID=CO1.NTC.8447998&amp;isFromPublicArea=True&amp;isModal=False</t>
  </si>
  <si>
    <t>JUDITH MARGARITA BARROS GOMEZ</t>
  </si>
  <si>
    <t>BOMBAS Y REPUESTOS S.A.S</t>
  </si>
  <si>
    <t>COMPRA DE BOMBAS SUMERGIBLES EN MARCO DEL PROYECTO "POTENCIAL DE LA ALMEJA ESTUARINA POLYMESODA ARCTATA (DESHAYES, 1854) PARA EL DESARROLLO DE SISTEMAS DE ACUICULTURA MULTITRÓFICA INTEGRADA EN LA CIÉNAGA GRANDE DE SANTA MARTA", FINANCIADO POR LA CONVOCATORIA PARA CONFORMAR UN LISTADO DE PROYECTOS DE INVESTIGACIÓN APLICADA Y DE DESARROLLO EXPERIMENTAL PARA OBTENER FINANCIACIÓN PROVENIENTE DEL FONDO DE INVESTIGACIÓN - FONCIENCIAS</t>
  </si>
  <si>
    <t>CO1.REQ.8570170</t>
  </si>
  <si>
    <t>ODC-VIN-0049-2025</t>
  </si>
  <si>
    <t>https://community.secop.gov.co/Public/Tendering/OpportunityDetail/Index?noticeUID=CO1.NTC.8447974&amp;isFromPublicArea=True&amp;isModal=False</t>
  </si>
  <si>
    <t>SAMUEL GUILLERMO NUÑEZ RICARDO</t>
  </si>
  <si>
    <t>COMPULAGO S.A.S</t>
  </si>
  <si>
    <t>COMPRA DE UN (1) COMPUTADOR PORTÁTIL, UN (1) MOUSE INALÁMBRICO Y UN (1) DISCO DURO USB DE 1 TERA, EN MARCO DEL PROYECTO "RELACIÓN SEDIMENTOCOMPOSICIÓN FLORÍSTICA EN UN TRANSECTO PERPENDICULAR A LA LÍNEA DE COSTA EN PLAYA SALGUERO EN MAGDALENA", BENEFICIADO POR LA 8VA CONVOCATORIA DE PREGRADO - FONCIENCIAS.</t>
  </si>
  <si>
    <t>CO1.REQ.8570336</t>
  </si>
  <si>
    <t>ODC-VIN-0048-2025</t>
  </si>
  <si>
    <t>https://community.secop.gov.co/Public/Tendering/OpportunityDetail/Index?noticeUID=CO1.NTC.8448305&amp;isFromPublicArea=True&amp;isModal=False</t>
  </si>
  <si>
    <t>LABORATORIOS PETROLEROS Y BIOLOGICOS DE COLOMBIA S.A.S</t>
  </si>
  <si>
    <t>COMPRA DE MATERIALES DE LABORATORIO PARA LA PRESTACIÓN DE SERVICIOS EN PROYECTOS DE INVESTIGACIÓN DEL CENTRO DE GENÉTICA Y BIOLOGÍA MOLECULAR DE LA UNIVERSIDAD DEL MAGDALENA</t>
  </si>
  <si>
    <t>CO1.REQ.8569935</t>
  </si>
  <si>
    <t>ODC-VIN-0047-2025</t>
  </si>
  <si>
    <t>https://community.secop.gov.co/Public/Tendering/OpportunityDetail/Index?noticeUID=CO1.NTC.8447880&amp;isFromPublicArea=True&amp;isModal=False</t>
  </si>
  <si>
    <t>JORGE PARAMO GRANADOS</t>
  </si>
  <si>
    <t>COMPRA DE EQUIPOS DE CÓMPUTO Y AUDIOVISUALES EN MARCO DEL PROYECTO "EL CAPITAL SOCIAL EN LA PESCA MARINA ARTESANAL DEL MAGDALENA COMO ESTRATEGIA DE FOMENTO HACIA LAS ORGANIZACIONES DE ECONOMÍA SOLIDARIA", FINANCIADO POR LA 5TA CONVOCATORIA PARA APOYAR TRABAJOS DE INVESTIGACIÓN EN MAESTRÍAS Y TESIS DOCTORALES DE LA UNIVERSIDAD DEL MAGDALENA,</t>
  </si>
  <si>
    <t>CO1.REQ.8569398</t>
  </si>
  <si>
    <t>ODC-VIN-0046-2025</t>
  </si>
  <si>
    <t>https://community.secop.gov.co/Public/Tendering/OpportunityDetail/Index?noticeUID=CO1.NTC.8447774&amp;isFromPublicArea=True&amp;isModal=False</t>
  </si>
  <si>
    <t>FREDDY VARGAS LEIRA</t>
  </si>
  <si>
    <t>INTEGRA SOLUCIONES ESTRATEGICAS SAS BIC</t>
  </si>
  <si>
    <t>COMPRA DE TRES (03) BINOCULARES VORTEX OPTICS TRIUMPH HD 10X42 EN MARCO DEL PROYECTO "CREACIÓN DEL SENDERO DE AVITURISMO BIRDING EN EL MUNICIPIO DE SAN ZENÓN, MAGDALENA", FINANCIADO POR LA 8VA CONVOCATORIA PARA APOYAR EL DESARROLLO DE TRABAJOS DE GRADO EN LOS PROGRAMAS DE PREGRADO DE LA UNIVERSIDAD DEL MAGDALENA.</t>
  </si>
  <si>
    <t>CO1.REQ.8569149</t>
  </si>
  <si>
    <t>ODC-VIN-0045-2025</t>
  </si>
  <si>
    <t>https://community.secop.gov.co/Public/Tendering/OpportunityDetail/Index?noticeUID=CO1.NTC.8351611&amp;isFromPublicArea=True&amp;isModal=False</t>
  </si>
  <si>
    <t>ROCIO DEL PILAR GARCÍA URUEÑA</t>
  </si>
  <si>
    <t>PROVISIONES TAYRONA S.A.S</t>
  </si>
  <si>
    <t>COMPRA DE INSUMOS DE PAPELERIA EN MARCO DEL PROYECTO DE INVESTIGACIÓN: “EFECTO DEL POLVILLO DE CARBÓN Y LOS MICROPLÁSTICOS EN EL DESARROLLO TEMPRANO DE ORGANISMOS ARRECIFALES”, ACORDE AL CONTRATO DE FINANCIAMIENTO DE RECUPERACIÓN CONTINGENTE NO. 2022-0733 DE 2022 CELEBRADO CON EL INSTITUTO COLOMBIANO DE CRÉDITO EDUCATIVO Y ESTUDIOS TÉCNICOS EN EL EXTERIOR "MARIANO OSPINA PÉREZ" - ICETEX Y EL MINISTERIO DE CIENCIA, TECNOLOGÍA E INNOVACIÓN Y, LA UNIVERSIDAD DEL MAGDALENA</t>
  </si>
  <si>
    <t>CO1.REQ.8473143</t>
  </si>
  <si>
    <t>ODC-VIN-0044-2025</t>
  </si>
  <si>
    <t>https://community.secop.gov.co/Public/Tendering/OpportunityDetail/Index?noticeUID=CO1.NTC.8346280&amp;isFromPublicArea=True&amp;isModal=False</t>
  </si>
  <si>
    <t>BLANCA ELENA DE ORO GENES</t>
  </si>
  <si>
    <t>ANNAR DIAGNOSTICA IMPORT S.A.S</t>
  </si>
  <si>
    <t>COMPRA DE UN KIT DNEASY BLOOD &amp; TISSUE KIT (300), CORRESPONDIENTE CONTRATO DE FINANCIAMIENTO DE RECUPERACIÓN CONTINGENTE N° 2021-1025 DE 2021 CELEBRADO ENTRE EL INSTITUTO COLOMBIANO DE CRÉDITO EDUCATIVO Y ESTUDIOS TÉCNICOS EN EL EXTERIOR "MARIANO OSPINA PÉREZ" - ICETEX, EL MINISTERIO DE CIENCIA, TECNOLOGÍA E INNOVACIÓN Y LA UNIVERSIDAD DEL MAGDALENA, PARA LA FINANCIACIÓN DEL PROYECTO TITULADO "CARACTERIZACIÓN DE LA INMUNOPATOGÉNESIS DEBIDA A INFECCIÓN POR SARS- COV-2 EN UNA POBLACIÓN DEL CARIBE COLOMBIANO".</t>
  </si>
  <si>
    <t>CO1.REQ.8467303</t>
  </si>
  <si>
    <t>ODC-VIN-0043-2025</t>
  </si>
  <si>
    <t>https://community.secop.gov.co/Public/Tendering/OpportunityDetail/Index?noticeUID=CO1.NTC.8322005&amp;isFromPublicArea=True&amp;isModal=False</t>
  </si>
  <si>
    <t>KAIKA S.A.S</t>
  </si>
  <si>
    <t>COMPRA DE QUIPOS EN EL MARCO DE LA EJECUCIÓN DEL PROYECTO INTERNO "DESARROLLO DE FORMULACIONES NUTRICIONALES DE ENGORDE PARA CAMARÓN BLANCO (LITOPENAEUS VANNAMEI) EN LOS DEPARTAMENTOS ATLÁNTICO Y MAGDALENA", FINANCIADO POR EL CONVENIO DE COOPERACIÓN N°. 121102 DEL 2021, CELEBRADO ENTRE UNIVERSIDAD DEL ATLÁNTICO Y LA UNIVERSIDAD DEL MAGDALENA</t>
  </si>
  <si>
    <t>CO1.REQ.8446794</t>
  </si>
  <si>
    <t>ODC-VIN-0042-2025</t>
  </si>
  <si>
    <t>https://community.secop.gov.co/Public/Tendering/OpportunityDetail/Index?noticeUID=CO1.NTC.8321936&amp;isFromPublicArea=True&amp;isModal=False</t>
  </si>
  <si>
    <t>FREDDY DE JESUS VARGAS LEIRA</t>
  </si>
  <si>
    <t>LAHERAL S.A.S. BIC</t>
  </si>
  <si>
    <t>COMPRA DE MATERIAL LITOGRAFICO EN MARCO DEL PROYECTO: "CREACIÓN DEL SENDERO DE AVITURISMO BIRDING EN EL MUNICIPIO DE SAN ZENÓN, MAGDALENA", BENEFICIARIO DE LA 8VA CONVOCATORIA DE PREGRADO - FONCIENCIAS</t>
  </si>
  <si>
    <t>CO1.REQ.8439984</t>
  </si>
  <si>
    <t>ODC-VIN-0041-2025</t>
  </si>
  <si>
    <t>https://community.secop.gov.co/Public/Tendering/OpportunityDetail/Index?noticeUID=CO1.NTC.8313171&amp;isFromPublicArea=True&amp;isModal=False</t>
  </si>
  <si>
    <t>C.I. AGROSOSA S.AS</t>
  </si>
  <si>
    <t>COMPRA DE MATERIALES E INSUMOS AGRICOLAS EN MARCO DEL PROYECTO: "DESARROLLO DE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</si>
  <si>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CO1.REQ.8435830</t>
  </si>
  <si>
    <t>ODC-VIN-0040-2025</t>
  </si>
  <si>
    <t>https://community.secop.gov.co/Public/Tendering/OpportunityDetail/Index?noticeUID=CO1.NTC.8313302&amp;isFromPublicArea=True&amp;isModal=False</t>
  </si>
  <si>
    <t>ELIANA VERGARA VASQUEZ</t>
  </si>
  <si>
    <t xml:space="preserve">VISTRONICA SAS </t>
  </si>
  <si>
    <t>COMPRA DE MATERIALES EN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NO. 2021-1028 DE 2021 CELEBRADO CON EL INSTITUTO COLOMBIANO DE CRÉDITO EDUCATIVO Y ESTUDIOS TÉCNICOS EN EL EXTERIOR "MARIANO OSPINA PÉREZ" – ICETEX, EL MINISTERIO DE CIENCIA, TECNOLOGÍA E INNOVACIÓN, Y LA UNIVERSIDAD DEL MAGDALENA</t>
  </si>
  <si>
    <t>CO1.REQ.8435726</t>
  </si>
  <si>
    <t>ODC-VIN-0039-2025</t>
  </si>
  <si>
    <t>https://community.secop.gov.co/Public/Tendering/OpportunityDetail/Index?noticeUID=CO1.NTC.8313134&amp;isFromPublicArea=True&amp;isModal=False</t>
  </si>
  <si>
    <t>ANDREA CAROLINA CARDOSO DÍAZ</t>
  </si>
  <si>
    <t xml:space="preserve">COPY'S STUDENT SAS </t>
  </si>
  <si>
    <t>COMPRA DE INSUMOS DE PAPELERIA EN EL MARCO DE LA EJECUCIÓN DEL PROYECTO INTERNO "MEREQUETENGUE EN LA JAGUA DE IBIRICO: GUION TEATRAL PARA DRAMATIZACIÓN DE LAS TRANSICIONES SOCIALES, ECONÓMICAS Y AMBIENTALES PROVOCADAS POR LA ENTREGA DE TÍTULOS MINEROS DE LA MINA PRODECO EN EL MUNICIPIO DE LA JAGUA DE IBIRICO, CESAR", FINANCIACIÓN DE LA TERCERA CONVOCATORIA PARA FOMENTAR PROYECTOS DE INVESTIGACIÓN CREACIÓN (I+C) Y ACTIVIDADES DE CREACIÓN ARTÍSTICA Y CULTURAL EN LA UNIVERSIDAD DEL MAGDALENA</t>
  </si>
  <si>
    <t>CO1.REQ.8433940</t>
  </si>
  <si>
    <t>ODC-VIN-0038-2025</t>
  </si>
  <si>
    <t>https://community.secop.gov.co/Public/Tendering/OpportunityDetail/Index?noticeUID=CO1.NTC.8303849&amp;isFromPublicArea=True&amp;isModal=False</t>
  </si>
  <si>
    <t>COMPRA DE MEMBRANA EN MARCO DEL PROYECTO DE INVESTIGACIÓN EXTERNO: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</si>
  <si>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CO1.REQ.8423061</t>
  </si>
  <si>
    <t>ODC-VIN-0037-2025</t>
  </si>
  <si>
    <t>https://community.secop.gov.co/Public/Tendering/OpportunityDetail/Index?noticeUID=CO1.NTC.8287740&amp;isFromPublicArea=True&amp;isModal=False</t>
  </si>
  <si>
    <t>CESAR ENRIQUE TAMARIS TURIZO</t>
  </si>
  <si>
    <t>COMPRA DE EQUIPO FOTOGRÁFICO MOTORIZADO EN EL MARCO DEL PROYECTO DE INVESTIGACIÓN "EVALUACIÓN ECOLÓGICA Y SOCIOECONÓMICA DE UN HUMEDAL COSTERO DEL SECTOR DE PLAYA DORMIDA (SANTA MARTA, COLOMBIA) CON FINES DE SU DELIMITACIÓN</t>
  </si>
  <si>
    <t>CO1.REQ.8414206</t>
  </si>
  <si>
    <t>ODC-VIN-0036-2025</t>
  </si>
  <si>
    <t>https://community.secop.gov.co/Public/Tendering/OpportunityDetail/Index?noticeUID=CO1.NTC.8288046&amp;isFromPublicArea=True&amp;isModal=False</t>
  </si>
  <si>
    <t>IBETH ROCIO NORIEGA HERAZO</t>
  </si>
  <si>
    <t>PANAMERICANA LIBRERIA Y PAPELERIA S.A.</t>
  </si>
  <si>
    <t>COMPRA DE TARJETAS DE REGALO, EN EL MARCO DEL RECONOCIMIENTO A LA COMUNIDAD UNIVERSITARIA POR SU PARTICIPACIÓN ACTIVA EN LA VII CONVOCATORIA SALÓN DE ARTE Y ESPIRITUALIDADES EL ESPLENDOR DE LO SAGRADO, LA III CONVOCATORIA Y ENCUENTRO INTERDISCIPLINARIO DE ARTES: PAZ EN FEMENINO, EL ARTE DE BORDAR MEMORIAS Y, EL VI CONCURSO INTERNACIONAL LOS NIÑOS PINTAN A GABO ORGANIZADOS POR LA DIRECCIÓN DE PROYECCIÓN CULTURAL DE LA UNIVERSIDAD DEL MAGDALENA</t>
  </si>
  <si>
    <t>CO1.REQ.8408429</t>
  </si>
  <si>
    <t>ODC-VIN-0035-2025</t>
  </si>
  <si>
    <t>https://community.secop.gov.co/Public/Tendering/OpportunityDetail/Index?noticeUID=CO1.NTC.8288034&amp;isFromPublicArea=True&amp;isModal=False</t>
  </si>
  <si>
    <t>LYDA RAQUEL CASTRO GARCÍA</t>
  </si>
  <si>
    <t>BIOPETROLABS DE COLOMBIA LTDA</t>
  </si>
  <si>
    <t>COMPRA DE INSUMOS DE LABORATORIO EN MARCO DEL PROYECTO DE INVESTIGACIÓN: “DISTRIBUCIÓN Y ABUNDANCIA DE GARRAPATAS Y PATÓGENOS ASOCIADOS EN EL PARQUE NACIONAL NATURAL TAYRONA, COMO UNA ESTRATEGIA PARA LA CONTENCIÓN DE POSIBLES ZOONOSIS”, ACORDE A LA CONVOCATORIA PARA CONFORMAR UN BANCO DE PROYECTOS ELEGIBLES EN INVESTIGACIÓN BÁSICA PARA OBTENER FINANCIACIÓN PROVENIENTE DEL FONDO DE INVESTIGACIÓN – FONCIENCIAS</t>
  </si>
  <si>
    <t>CO1.REQ.8408122</t>
  </si>
  <si>
    <t>ODC-VIN-0034-2025</t>
  </si>
  <si>
    <t>https://community.secop.gov.co/Public/Tendering/OpportunityDetail/Index?noticeUID=CO1.NTC.8275225&amp;isFromPublicArea=True&amp;isModal=False</t>
  </si>
  <si>
    <t>SOLUCIONES EN LABORATORIO Y METROLOGIA S A S</t>
  </si>
  <si>
    <t>COMPRA DE DIECIOCHO (18) VENTILADORES INDUSTRIALES, CON EL FIN DE REALIZAR LAS ACTIVIDADES DE INVESTIGACIÓN EN MARCO DEL PROYECTO "DESARROLLO DE ESTRATEGIAS DE MANEJO INTEGRADO DEL CULTIVO DE MANGO PARA INCREMENTAR LA COMPETITIVIDAD DEL SISTEMA PRODUCTIVO EN EL DEPARTAMENTO DEL MAGDALENA" CORRESPONDIENTE AL APORTE DE LA UNIVERSIDAD DEL MAGDALENA A MANERA DE CONTRAPARTIDA AL CONVENIO DE COOPERACIÓN NO. 2055-01 REALIZADO ENTRE LA CORPORACIÓN COLOMBIANA DE INVESTIGACIÓN AGROPECUARIA – AGROSAVIA Y LA UNIVERSIDAD DEL MAGDALENA.</t>
  </si>
  <si>
    <t>CO1.REQ.8397666</t>
  </si>
  <si>
    <t>ODC-VIN-0033-2025</t>
  </si>
  <si>
    <t>https://community.secop.gov.co/Public/Tendering/OpportunityDetail/Index?noticeUID=CO1.NTC.8274779&amp;isFromPublicArea=True&amp;isModal=False</t>
  </si>
  <si>
    <t>ANA MILENA LAGOS TOBÍAS</t>
  </si>
  <si>
    <t>COMPRA DE MATERIALES E INSUMOS REQUERIDOS PARA LA EJECUCIÓN DE LAS ACTIVIDADES EN MARCO DEL PROYECTO DE INVESTIGACIÓN "SOBREVIVIENDO SIN AGUA: ESTUDIO EXPERIMENTAL DE LA ANHIDROBIOSIS EN LOS TARDÍGRADOS DE LA SIERRA NEVADA DE SANTA MARTA"</t>
  </si>
  <si>
    <t>CO1.REQ.8390157</t>
  </si>
  <si>
    <t>ODC-VIN-0032-2025</t>
  </si>
  <si>
    <t>https://community.secop.gov.co/Public/Tendering/OpportunityDetail/Index?noticeUID=CO1.NTC.8245715&amp;isFromPublicArea=True&amp;isModal=False</t>
  </si>
  <si>
    <t>COMPRA DE INSTRUMENTOS E INSUMOS DE LABORATORIO EN MARCO DEL PROYECTO: "DISTRIBUCIÓN Y ABUNDANCIA DE GARRAPATAS Y PATÓGENOS ASOCIADOS EN EL PARQUE NACIONAL NATURAL TAYRONA, COMO UNA ESTRATEGIA PARA LA CONTENCIÓN DE POSIBLES ZOONOSIS”.</t>
  </si>
  <si>
    <t>CO1.REQ.8362417</t>
  </si>
  <si>
    <t>ODC-VIN-0031-2025</t>
  </si>
  <si>
    <t>https://community.secop.gov.co/Public/Tendering/OpportunityDetail/Index?noticeUID=CO1.NTC.8234792&amp;isFromPublicArea=True&amp;isModal=False</t>
  </si>
  <si>
    <t>OLGA MARIA CAMACHO HADAD</t>
  </si>
  <si>
    <t>COMPRA DE INSUMOS DE LABORATORIO EN MARCO DEL
PROYECTO DE INVESTIGACIÓN: “SUCESIÓN ALGAL Y DINÁMICA DE MACRO/MICROPLÁSTICOS EN LOS
ESPOLONES DE PLAYA SALGUERO, SANTA MARTA, COLOMBIA”, ACORDE A LA NOVENA CONVOCATORIA PARA
APOYAR EL DESARROLLO DE TRABAJOS DE GRADO EN LOS PROGRAMAS DE PREGRADO DE LA UNIVERSIDAD DEL
MAGDALENA</t>
  </si>
  <si>
    <t>CO1.REQ.8355902</t>
  </si>
  <si>
    <t>ODC-VIN-0030-2025</t>
  </si>
  <si>
    <t>https://community.secop.gov.co/Public/Tendering/OpportunityDetail/Index?noticeUID=CO1.NTC.8234769&amp;isFromPublicArea=True&amp;isModal=False</t>
  </si>
  <si>
    <t>DIEMMPRO S.A.S</t>
  </si>
  <si>
    <t>COMPRA DE GAVETAS ENTOMOLÓGICAS Y SUS ADITAMENTOS EN MARCO DEL PROYECTO: "FORTALECIMIENTO Y GESTIÓN DE COLECCIONES CIENTÍFICAS.</t>
  </si>
  <si>
    <t>CO1.REQ.8355646</t>
  </si>
  <si>
    <t>ODC-VIN-0029-2025</t>
  </si>
  <si>
    <t>https://community.secop.gov.co/Public/Tendering/OpportunityDetail/Index?noticeUID=CO1.NTC.8234496&amp;isFromPublicArea=True&amp;isModal=False</t>
  </si>
  <si>
    <t>ELIANA LIZETH VERGARA VÁSQUEZ</t>
  </si>
  <si>
    <t>HARDWARE ASESORIAS SOFTWARE LTDA.</t>
  </si>
  <si>
    <t>COMPRA DE UN COMPUTADOR DE ESCRITORIO EN EL MARCO DEL PROYECTO DE INVESTIGACIÓN: “EVALUACIÓN TEMPORAL DE AEROSOLES MARINOS EN EL DEPARTAMENTO DEL MAGDALENA”</t>
  </si>
  <si>
    <t>CO1.REQ.8355309</t>
  </si>
  <si>
    <t>ODC-VIN-0028-2025</t>
  </si>
  <si>
    <t>https://community.secop.gov.co/Public/Tendering/OpportunityDetail/Index?noticeUID=CO1.NTC.8202921&amp;isFromPublicArea=True&amp;isModal=False</t>
  </si>
  <si>
    <t>COMPRA DE EQUIPOS DE MAQUINARIA DE INFORMÁTICA, ACCESORIOS, PIEZAS, NECESARIOS PARA EL FORTALECIMIENTO DE GRUPOS Y OTRAS UNIDADES DEL SISTEMA INSTITUCIONAL DE CTEI</t>
  </si>
  <si>
    <t>CO1.REQ.8328076</t>
  </si>
  <si>
    <t>ODC-VIN-0027-2025</t>
  </si>
  <si>
    <t>https://community.secop.gov.co/Public/Tendering/OpportunityDetail/Index?noticeUID=CO1.NTC.8196093&amp;isFromPublicArea=True&amp;isModal=False</t>
  </si>
  <si>
    <t>JUAN CARLOS AGUIRRE PABON</t>
  </si>
  <si>
    <t>COMPRA DE SECUENCIAS DE PRIMERS PARA LA DETECCIÓN DE TUBERCULOSIS EN EL MARCO DEL PROYECTO "IMPLEMENTACIÓN DE UN TEST MOLECULAR RÁPIDO, PARA DIAGNÓSTICO DE LA TUBERCULOSIS USANDO LA METODOLOGÍA CRISPR-CAS.</t>
  </si>
  <si>
    <t>CO1.REQ.8319534</t>
  </si>
  <si>
    <t>ODC-VIN-0026-2025</t>
  </si>
  <si>
    <t>https://community.secop.gov.co/Public/Tendering/OpportunityDetail/Index?noticeUID=CO1.NTC.8163666&amp;isFromPublicArea=True&amp;isModal=False</t>
  </si>
  <si>
    <t>EDINSON JOSE VILLAZON TURIZO</t>
  </si>
  <si>
    <t>COMPRA DE PECES (LISAS), EN EL MARCO DEL PROYECTO "ENSAYOS DE PRODUCCIÓN DE MUGIL CEPHALUS EN CONDICIONES CONTROLADAS", MEDIANTE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</si>
  <si>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CO1.REQ.8289148</t>
  </si>
  <si>
    <t>ODC-VIN-0025-2025</t>
  </si>
  <si>
    <t>https://community.secop.gov.co/Public/Tendering/OpportunityDetail/Index?noticeUID=CO1.NTC.8148034</t>
  </si>
  <si>
    <t>IRMA DEL ROSARIO QUINTERO PERTUZ</t>
  </si>
  <si>
    <t>GENTECH S.A.S</t>
  </si>
  <si>
    <t>COMPRA DE MATERIALES E INSUMOS DE LABORATORIO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</si>
  <si>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CO1.REQ.8272764</t>
  </si>
  <si>
    <t>ODC-VIN-0024-2025</t>
  </si>
  <si>
    <t>https://community.secop.gov.co/Public/Tendering/OpportunityDetail/Index?noticeUID=CO1.NTC.8130530</t>
  </si>
  <si>
    <t>ISAAC MANUEL ROMERO BORJA</t>
  </si>
  <si>
    <t>COMPRA DE UN ESPECTROFOTÓMETRO UV/VIS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</si>
  <si>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CO1.REQ.8252973</t>
  </si>
  <si>
    <t>ODC-VIN-0023-2025</t>
  </si>
  <si>
    <t>https://community.secop.gov.co/Public/Tendering/OpportunityDetail/Index?noticeUID=CO1.NTC.8130463</t>
  </si>
  <si>
    <t>SOLEY DE JESUS BARBOSA MERIÑO</t>
  </si>
  <si>
    <t>COMPRA DE ALIMENTOS PARA LOS ASISTENTES AL SIMPOSIO REGIONAL PARA LA GESTIÓN DE INCENDIOS FORESTALES EN EL MARCO DEL PROYECTO: "CARACTERIZACIÓN DE BIOMAS POTENCIALMENTE EN RIESGO DE INCENDIOS FORESTALES DURANTE EVENTOS CLIMÁTICOS EXTREMOS EN EL DEPARTAMENTO DEL MAGDALENA, COLOMBIA"</t>
  </si>
  <si>
    <t>CO1.REQ.8252806</t>
  </si>
  <si>
    <t>ODC-VIN-0022-2025</t>
  </si>
  <si>
    <t>https://community.secop.gov.co/Public/Tendering/OpportunityDetail/Index?noticeUID=CO1.NTC.8130586</t>
  </si>
  <si>
    <t>GUSTAVO ARIEL CHANG NIETO</t>
  </si>
  <si>
    <t>T&amp;B SYSTEM SAS</t>
  </si>
  <si>
    <t>COMPRA DE EQUIPO FOTOGRIFICO EN MARCO DEL PROYECTO DE INVESTIGACION: MODELACION NUMERICA DE DESLIZAMIENTOS EN TALUDES DE SUELOS NO SATURADOS, ACORDE A LA 8VA CONVOCATORIA PARA APOYAR EL DESARROLLO DE TRABAJOS DE GRADO EN LOS PROGRAMAS DE PREGRADO DE LA UNIVERSIDAD DEL MAGDALENA</t>
  </si>
  <si>
    <t>CO1.REQ.8255598</t>
  </si>
  <si>
    <t>ODC-VIN-0021-2025</t>
  </si>
  <si>
    <t>https://community.secop.gov.co/Public/Tendering/OpportunityDetail/Index?noticeUID=CO1.NTC.8127242</t>
  </si>
  <si>
    <t>TECNIGEN LTDA</t>
  </si>
  <si>
    <t>COMPRA DE UNA (01) CABINA DE FLUJO LAMINAR VERTICAL EN MARCO DEL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t>
  </si>
  <si>
    <t>CO1.REQ.8245673</t>
  </si>
  <si>
    <t>ODC-VIN-0020-2025</t>
  </si>
  <si>
    <t>https://community.secop.gov.co/Public/Tendering/OpportunityDetail/Index?noticeUID=CO1.NTC.8111991&amp;isFromPublicArea=True&amp;isModal=False</t>
  </si>
  <si>
    <t>JULIETH ALEXANDRA LIZCANO PRADA</t>
  </si>
  <si>
    <t>COMPRA DE UN COMPUTADOR PORTATIL EN MARCO PROYECTO DE INVESTIGACIÓN “ESTRATEGIA DE ECONOMÍA CIRCULAR PARA LA PRODUCTIVIDAD Y SOSTENIBILIDAD DEL SECTOR AGROINDUSTRIAL BANANERO DEL MAGDALENA”._x000D_</t>
  </si>
  <si>
    <t>CO1.REQ.8237437</t>
  </si>
  <si>
    <t>ODC-VIN-0019-2025</t>
  </si>
  <si>
    <t>https://community.secop.gov.co/Public/Tendering/OpportunityDetail/Index?noticeUID=CO1.NTC.8112201&amp;isFromPublicArea=True&amp;isModal=False</t>
  </si>
  <si>
    <t>CARLOS MARIO HERRERA CANO</t>
  </si>
  <si>
    <t>COMPRA DE 200 LITROS DE NITRÓGENO LÍQUIDO, CON EL FIN DE REALIZAR LAS ACTIVIDADES DE INVESTIGACIÓN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MAGDALENA._x000D_</t>
  </si>
  <si>
    <t>CO1.REQ.8236793</t>
  </si>
  <si>
    <t>ODC-VIN-0018-2025</t>
  </si>
  <si>
    <t>https://community.secop.gov.co/Public/Tendering/OpportunityDetail/Index?noticeUID=CO1.NTC.8111498&amp;isFromPublicArea=True&amp;isModal=False</t>
  </si>
  <si>
    <t>ANGELICA LILIANA SILVA FRANCO</t>
  </si>
  <si>
    <t>COMPRA DE UN PENDÓN CON SOPORTE, DOS CAMISAS BORDADAS Y UN HABLADOR QR, HERRAMIENTAS ESENCIALES PARA LA PRESENTACIÓN DEL CAFÉ EN EVENTOS, FERIAS Y ESPACIOS COMERCIALES, EN MARCO DEL PROYECTO "CAFÉ SERRANERO", FINANCIADO POR LA 2DA CONVOCATORIA PARA APOYAR LA CREACIÓN DE NUEVAS EMPRESAS DE ESTUDIANTES DE PROGRAMAS DE PREGRADO Y DE MAESTRÍA DE PROFUNDIZACIÓN DE LA UNIVERSIDAD DEL MAGDALENA.</t>
  </si>
  <si>
    <t>CO1.REQ.8236883</t>
  </si>
  <si>
    <t>ODC-VIN-0017-2025</t>
  </si>
  <si>
    <t>https://community.secop.gov.co/Public/Tendering/OpportunityDetail/Index?noticeUID=CO1.NTC.8105737&amp;isFromPublicArea=True&amp;isModal=False</t>
  </si>
  <si>
    <t>COMPRA DE UN (01) CONGELADOR BIOMÉDICO VERTICAL -25°C EN MARCO DEL PROYECTO "EFECTO DE LA QUÍMICA DE CARBONATOS Y LA ACIDIFICACIÓN OCEÁNICA EN LA CALCIFICACIÓN Y FECUNDIDAD DE ALGAS CORALINÁCEAS COSTROSAS DE AMBIENTES CON SURGENCIA ESTACIONAL EN EL CARIBE COLOMBIANO", FINANCIADO POR EL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</si>
  <si>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CO1.REQ.8230962</t>
  </si>
  <si>
    <t>ODC-VIN-0016-2025</t>
  </si>
  <si>
    <t>https://community.secop.gov.co/Public/Tendering/OpportunityDetail/Index?noticeUID=CO1.NTC.8105603&amp;isFromPublicArea=True&amp;isModal=False</t>
  </si>
  <si>
    <t xml:space="preserve">COMPRA DE UNA TABLET EN MARCO DEL PROYECTO "GESTIÓN PARA LA CONSERVACIÓN DE LAS ESPECIES DE ACROPORA BASADA EN SU IMPORTANCIA COMO HÁBITAT PARA LA PESCA, EN EL TRABAJO COMUNITARIO Y LA EDUCACIÓN", CORRESPONDIENTE AL CONTRATO DE FINANCIAMIENTO DE RECUPERACIÓN CONTINGENTE NÚMERO 2021-1026 DE 2021 CELEBRADO ENTRE EL INSTITUTO COLOMBIANO DE CRÉDITO EDUCATIVO Y ESTUDIOS TÉCNICOS EN EL EXTERIOR "MARIANO OSPINA PÉREZ" - ICETEX, EL MINISTERIO DE CIENCIA, TECNOLOGÍA E INNOVACIÓN Y LA UNIVERSIDAD DEL MAGDALENA. </t>
  </si>
  <si>
    <t>CO1.REQ.8230574</t>
  </si>
  <si>
    <t>ODC-VIN-0015-2025</t>
  </si>
  <si>
    <t>https://community.secop.gov.co/Public/Tendering/OpportunityDetail/Index?noticeUID=CO1.NTC.8098310&amp;isFromPublicArea=True&amp;isModal=False</t>
  </si>
  <si>
    <t>IRMA QUINTERO PERTUZ</t>
  </si>
  <si>
    <t>CAHOZ INVERSIONES S.A.S.</t>
  </si>
  <si>
    <t>COMPRA DE INSUMOS DE LABORATORIO EN MARCO DEL PROYECTO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</si>
  <si>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CO1.REQ.8213577</t>
  </si>
  <si>
    <t>ODC-VIN-0014-2025</t>
  </si>
  <si>
    <t>https://community.secop.gov.co/Public/Tendering/OpportunityDetail/Index?noticeUID=CO1.NTC.8082200&amp;isFromPublicArea=True&amp;isModal=False</t>
  </si>
  <si>
    <t>COMPRA DE EQUIPOS E INSUMOS EN MARCO DEL PROYECTO: "MODELACIÓN FÍSICA DE PROCESOS DE DESLIZAMIENTOS EN TALUDES SOMETIDOS A LLUVIAS", BENEFICIARIO DE LA 8VA CONVOCATORIA DE PREGRADO – FONCIENCIAS</t>
  </si>
  <si>
    <t>CO1.REQ.8199368</t>
  </si>
  <si>
    <t>ODC-VIN-0013-2025</t>
  </si>
  <si>
    <t>https://community.secop.gov.co/Public/Tendering/OpportunityDetail/Index?noticeUID=CO1.NTC.8050429&amp;isFromPublicArea=True&amp;isModal=False</t>
  </si>
  <si>
    <t>COMPRA DE INSUMOS EN MARCO DEL PROYECTO "ENSAYOS DE PRODUCCIÓN DE MUGIL CEPHALUS EN CONDICIONES CONTROLADAS". CON APORTE DEL INSTITUTO COLOMBIANO DE CRÉDITO EDUCATIVO Y ESTUDIOS TÉCNICOS EN EL EXTERIOR "MARIANO OSPINA PÉREZ" ICETEX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</si>
  <si>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CO1.REQ.8168039</t>
  </si>
  <si>
    <t>ODC-VIN-0012-2025</t>
  </si>
  <si>
    <t>https://community.secop.gov.co/Public/Tendering/OpportunityDetail/Index?noticeUID=CO1.NTC.8038877&amp;isFromPublicArea=True&amp;isModal=False</t>
  </si>
  <si>
    <t>COMPRA DE PROTEINASE K CON BUFFER, CON EL FIN DE REALIZAR LAS ACTIVIDADES DE INVESTIGACIÓN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</si>
  <si>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CO1.REQ.8164866</t>
  </si>
  <si>
    <t>ODC-VIN-0011-2025</t>
  </si>
  <si>
    <t>https://community.secop.gov.co/Public/Tendering/OpportunityDetail/Index?noticeUID=CO1.NTC.8038825&amp;isFromPublicArea=True&amp;isModal=False</t>
  </si>
  <si>
    <t>FILTRACION Y ANALISIS S.A.S.</t>
  </si>
  <si>
    <t>COMPRA DE MATERIALES, INSUMOS Y REACTIVOS, CON EL FIN DE REALIZAR LAS ACTIVIDADES DE INVESTIGACIÓN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</si>
  <si>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CO1.REQ.8164142</t>
  </si>
  <si>
    <t>ODC-VIN-0010-2025</t>
  </si>
  <si>
    <t>https://community.secop.gov.co/Public/Tendering/OpportunityDetail/Index?noticeUID=CO1.NTC.8039012&amp;isFromPublicArea=True&amp;isModal=False</t>
  </si>
  <si>
    <t>COMPRA DE INSUMOS REACTIVOS Y SECUENCIAS DE INSERCIÓN EN EL MARCO DE LA EJECUCIÓN DEL PROYECTO INTERNO "IMPLEMENTACIÓN DE UN TEST MOLECULAR RÁPIDO, PARA DIAGNÓSTICO DE LA TUBERCULOSIS USANDO LA METODOLOGÍA CRISPR-CAS".</t>
  </si>
  <si>
    <t>CO1.REQ.8163170</t>
  </si>
  <si>
    <t>ODC-VIN-0009-2025</t>
  </si>
  <si>
    <t>https://community.secop.gov.co/Public/Tendering/OpportunityDetail/Index?noticeUID=CO1.NTC.7976188&amp;isFromPublicArea=True&amp;isModal=False</t>
  </si>
  <si>
    <t>ANDREW SIMON TUCKER</t>
  </si>
  <si>
    <t>KRISLY MARIA PALACIO SANCHEZ</t>
  </si>
  <si>
    <t>COMPRA DE BIENES E INSUMOS TECNOLÓGICOS PARA LA PRODUCCIÓN Y POSTPRODUCCIÓN DEL DOCUMENTAL Y APLICACIÓN DE REALIDAD VIRTUAL EN EL MARCO DEL PROYECTO: "SANTA MARTA: 500 AÑOS DE RESISTENCIA"</t>
  </si>
  <si>
    <t>CO1.REQ.8099975</t>
  </si>
  <si>
    <t>ODC-VIN-0008-2025</t>
  </si>
  <si>
    <t>https://community.secop.gov.co/Public/Tendering/OpportunityDetail/Index?noticeUID=CO1.NTC.7975555&amp;isFromPublicArea=True&amp;isModal=False</t>
  </si>
  <si>
    <t>COMPRA DE UN DIGITALIZADOR EN MARCO DEL PROYECTO DE INVESTIGACION EXTERNO: EFECTO DEL POLVILLO DE CARBON Y LOS MICROPL·STICOS EN EL DESARROLLO TEMPRANO DE ORGANISMOS ARRECIFALES, CORRESPONDIENTE AL CONTRATO DE FINANCIAMIENTO DE RECUPERACION CONTINGENTE NO. 2022-0733 DE 2022 CELEBRADO CON EL INSTITUTO COLOMBIANO DE CRÈDITO EDUCATIVO Y ESTUDIOS TÈCNICOS EN EL EXTERIOR "MARIANO OSPINA PÈREZ" – ICETEX, EL MINISTERIO DE CIENCIA, TECNOLOGÌA E INNOVACION Y, LA UNIVERSIDAD DEL MAGDALENA</t>
  </si>
  <si>
    <t>CO1.REQ.8099239</t>
  </si>
  <si>
    <t>ODC-VIN-0007-2025</t>
  </si>
  <si>
    <t>https://community.secop.gov.co/Public/Tendering/OpportunityDetail/Index?noticeUID=CO1.NTC.7965776&amp;isFromPublicArea=True&amp;isModal=False</t>
  </si>
  <si>
    <t>ANDINA MUSICAL SAS</t>
  </si>
  <si>
    <t>COMPRA DE INSTRUMENTOS Y ACCESORIOS MÚSICALES PARA LA ORQUESTA SINFÓNICA DE LA UNIVERSIDAD DEL MAGDALENA EN MARCO AL FORTALECIMIENTO DE LOS SERVICIOS DEL SISTEMA DE MUSEOS, ARTE Y CULTURA DE LA DIRECCIÓN DE PROYECCIÓN CULTURAL.</t>
  </si>
  <si>
    <t>CO1.REQ.8088975</t>
  </si>
  <si>
    <t>ODC-VIN-0006-2025</t>
  </si>
  <si>
    <t>https://community.secop.gov.co/Public/Tendering/OpportunityDetail/Index?noticeUID=CO1.NTC.7902036&amp;isFromPublicArea=True&amp;isModal=False</t>
  </si>
  <si>
    <t>COMPRA DE INSUMOS EN MARCO DEL PROYECTO DE INVESTIGACIÓN DENOMINADO “PROYECTO 890-ENSAYOS DE PRODUCCIÓN DE MUGIL CEPHALUS” MEDIANTE CONTRATO DE FINANCIAMIENTO DE RECUPERACIÓN CONTINGENTE N° 2021-1027 DE 2021 CELEBRADO ENTRE EL INSTITUTO COLOMBIANO DE CRÉDITO EDUCATIVO Y ESTUDIOS TÉCNICOS EN EL EXTERIOR "MARIANO OSPINA PÉREZ" - ICETEX, EL MINISTERIO DE CIENCIA, TECNOLOGÍA E INNOVACIÓN.</t>
  </si>
  <si>
    <t>CO1.REQ.8022338</t>
  </si>
  <si>
    <t>ODC-VIN-0005-2025</t>
  </si>
  <si>
    <t>https://community.secop.gov.co/Public/Tendering/OpportunityDetail/Index?noticeUID=CO1.NTC.7870459&amp;isFromPublicArea=True&amp;isModal=False</t>
  </si>
  <si>
    <t>COMPRA DE CUATROCIENTOS (400) REFRIGERIOS PARA EL DESARROLLO DEL EVENTO "ENCUENTRO DE CREACIÓN Y PENSAMIENTO DEL CARIBE COLOMBIANO", A REALIZARSE DEL 19 AL 21 DE MARZO DE 2025 EN LA UNIVERSIDAD DEL MAGDALENA, EN MARCO DEL PROYECTO DE INVESTIGACIÓN “¿EN QUÉ VA LA INVESTIGACIÓN+CREACIÓN EN EL CARIBE COLOMBIANO? MAPA, INMERSIÓN Y BALANCE”. LA PROPUESTA HACE PARTE INTEGRAL DE LA PRESENTE ORDEN</t>
  </si>
  <si>
    <t>CO1.REQ.7993366</t>
  </si>
  <si>
    <t>ODC-VIN-0004-2025</t>
  </si>
  <si>
    <t>https://community.secop.gov.co/Public/Tendering/OpportunityDetail/Index?noticeUID=CO1.NTC.7813056</t>
  </si>
  <si>
    <t>GRUPO LABSERVIS LTDA</t>
  </si>
  <si>
    <t>COMPRA DE MATERIALES E INSUMOS Y REACTIVOS, PARA EL DESARROLLO DE ACTIVIDADES DEL PROYECTO DE INVESTIGACIÓN "ECOLOGÍA DE ARVENSES DE PLANTACIONES DE BANANO EN COLOMBIA: HACIA UN MANEJO EFICIENTE PARA LA SOSTENIBILIDAD DEL CULTIVO"CORRESPONDIENTE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</si>
  <si>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CO1.REQ.7929658</t>
  </si>
  <si>
    <t>ODC-VIN-0003-2025</t>
  </si>
  <si>
    <t>https://community.secop.gov.co/Public/Tendering/OpportunityDetail/Index?noticeUID=CO1.NTC.7795745</t>
  </si>
  <si>
    <t>PANAMERICANA LIBRERIA Y PAPELERIA  SA</t>
  </si>
  <si>
    <t>COMPRA DE SEIS (06) TARJETAS DE REGALO EN MARCO DEL HOMENAJE: “RECONOCIMIENTO EN MARCO DEL DÍA DE LA MUJER INVESTIGADORA, INNOVADORA Y CREADORA UNIMAGDALENA”, ORGANIZADO POR LA VICERRECTORIA DE INVESTIGACIÓN</t>
  </si>
  <si>
    <t>CO1.REQ.7917137</t>
  </si>
  <si>
    <t>ODC-VIN-0002-2025</t>
  </si>
  <si>
    <t>https://community.secop.gov.co/Public/Tendering/OpportunityDetail/Index?noticeUID=CO1.NTC.7795542</t>
  </si>
  <si>
    <t>COMPRA DE UN EQUIPO DESTILADOR DE AGUA, EN EL MARCO DEL PROYECTO "DESARROLLO DE LA TECNOLOGÍA PARA LA PRODUCCIÓN DE JUVENILES DE LA PIANGUA ANADARA TUBERCULOSA, CON FINES DE CONSERVACIÓN Y APROVECHAMIENTO SOSTENIBLE" (CD 82326 CT ICETEX 2022-0729)</t>
  </si>
  <si>
    <t>CO1.REQ.7917009</t>
  </si>
  <si>
    <t>ODC-VIN-0001-2025</t>
  </si>
  <si>
    <t>https://community.secop.gov.co/Public/Tendering/OpportunityDetail/Index?noticeUID=CO1.NTC.8434512&amp;isFromPublicArea=True&amp;isModal=False</t>
  </si>
  <si>
    <t>GRUPO EMPRESARIAL GAVA S.A.S</t>
  </si>
  <si>
    <t>SUMINISTRO DE DOS MIL CUATROCIENTOS CUARENTA Y DOS (2.442) REFRIGERIOS, LOS CUALES DEBEN INCLUIR: PRODUCTOS DE PANADERÍA O DERIVADOS DE CEREALES COMO MAÍZ, ARROZ O TRIGO; BEBIDA EN PRESENTACIÓN TETRAPACK DE 200 ML O FRUTA NATURAL DE TEMPORADA; Y EMPAQUE QUE CONTENGA BOLSA DE PAPEL Y SERVILLETA. ESTOS REFRIGERIOS SERÁN ENTREGADOS DURANTE LAS SALIDAS DE CAMPO EN LOS TERRITORIOS DONDE SE EJECUTA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LA PROPUESTA PRESENTADA HACE PARTE INTEGRAL DE LA PRESENTE ORDEN._x000D_</t>
  </si>
  <si>
    <t>CO1.REQ.8548172</t>
  </si>
  <si>
    <t>OSM-VIN-0007-2025</t>
  </si>
  <si>
    <t>https://community.secop.gov.co/Public/Tendering/OpportunityDetail/Index?noticeUID=CO1.NTC.8037986&amp;isFromPublicArea=True&amp;isModal=False</t>
  </si>
  <si>
    <t>JORGE ENRIQUE ELIAS CARO</t>
  </si>
  <si>
    <t>JOSE HERNANDEZ BECERRA</t>
  </si>
  <si>
    <t xml:space="preserve">SUMINISTRO DE TRANSPORTE TERRESTRE EN VEHÍCULOS TALES COMO: BUSES, BUSETAS, VANS, CAMIONETAS O CAMPEROS, NECESARIOS PARA LA REALIZACIÓN DE ACTIVIDADES DE
CIENCIA, TECNOLOGÍA, INNOVACIÓN Y EMPRENDIMIENTO. LA PROPUESTA HACE PARTE INTEGRAL DE LA PRESENTE ORDEN. </t>
  </si>
  <si>
    <t>CO1.REQ.8163840</t>
  </si>
  <si>
    <t>OSM-VIN-0006-2025</t>
  </si>
  <si>
    <t>https://community.secop.gov.co/Public/Tendering/OpportunityDetail/Index?noticeUID=CO1.NTC.7776939</t>
  </si>
  <si>
    <t>VIAJES Y TURISMO MUNDIALES SAS</t>
  </si>
  <si>
    <t>SUMINISTRO DE TIQUETES AÉREOS NACIONALES E INTERNACIONALES QUE REQUIERA LA VICERRECTORÍA DE INVESTIGACIÓN Y SUS DEPENDENCIAS.</t>
  </si>
  <si>
    <t>CO1.REQ.7895384</t>
  </si>
  <si>
    <t>OSM-VIN-0005-2025</t>
  </si>
  <si>
    <t>https://community.secop.gov.co/Public/Tendering/OpportunityDetail/Index?noticeUID=CO1.NTC.7725765&amp;isFromPublicArea=True&amp;isModal=False</t>
  </si>
  <si>
    <t>ALEX FERNANDO PEÑA LEGUIA</t>
  </si>
  <si>
    <t xml:space="preserve">SUMINISTRO DE IMPRESIÓN DE MATERIAL GRÁFICO Y PUBLICITARIO PARA LA DIVULGACIÓN DE LOS EVENTOS DE LA DIRECCIÓN DE TRANSFERENCIA DE CONOCIMIENTO Y PROPIEDAD INTELECTUAL. </t>
  </si>
  <si>
    <t>CO1.REQ.7836873</t>
  </si>
  <si>
    <t>OSM-VIN-0004-2025</t>
  </si>
  <si>
    <t>https://community.secop.gov.co/Public/Tendering/OpportunityDetail/Index?noticeUID=CO1.NTC.7675907&amp;isFromPublicArea=True&amp;isModal=False</t>
  </si>
  <si>
    <t>KATHY ALEJANDRA SEGRERA ZAPATA</t>
  </si>
  <si>
    <t>SUMINISTRO DEL MOBILIARIO REQUERIDO PARA LOS DIFERENTES ESPACIOS DE DIVULGACIÓN, TRANSFERENCIA DE CONOCIMIENTO, TECNOLOGÍA, ARTE Y CULTURA Y LOS EVENTOS QUE APOYE O REALICE LA DIRECCION DE TRANSFERENCIA DE CONOCIMIENTO Y PROPIEDAD INTELECTUAL. LA PROPUESTA HACE PARTE INTEGRAL DE LA PRESENTE ORDEN.</t>
  </si>
  <si>
    <t>CO1.REQ.7786071</t>
  </si>
  <si>
    <t>OSM-VIN-0003-2025</t>
  </si>
  <si>
    <t>https://community.secop.gov.co/Public/Tendering/OpportunityDetail/Index?noticeUID=CO1.NTC.7648808&amp;isFromPublicArea=True&amp;isModal=False</t>
  </si>
  <si>
    <t>ANA CAMARGO VELASQUEZ</t>
  </si>
  <si>
    <t>SUMINISTRO DE COMIDAS Y BEBIDAS NECESARIOS PARA ATENDER
A FUNCIONARIOS, PROFESORES, ESTUDIANTES, EGRESADOS, CONTRATISTAS E INVITADOS QUE ASISTAN A REUNIONES
RELACIONADAS CON LA ORGANIZACIÓN Y PLANEACIÓN DE LAS ACTIVIDADES DE LA VICERRECTORIA DE INVESTIGACIÓN</t>
  </si>
  <si>
    <t>CO1.REQ.7757895</t>
  </si>
  <si>
    <t>OSM-VIN-0002-2025</t>
  </si>
  <si>
    <t>https://community.secop.gov.co/Public/Tendering/OpportunityDetail/Index?noticeUID=CO1.NTC.7612650&amp;isFromPublicArea=True&amp;isModal=False</t>
  </si>
  <si>
    <t>ALIMENTOS Y SERVICIOS S.M S.A.S</t>
  </si>
  <si>
    <t>SUMINISTRO DE ALMUERZOS Y REFRIGERIOS PARA
ATENDER A LOS DIRECTIVOS, PROFESORES, ESTUDIANTES, EGRESADOS, CONTRATISTAS, INVITADOS, EQUIPO DE
LOGÍSTICA Y A LOS PARTICIPANTES EN LOS DIFERENTES ESPACIOS DE DIVULGACIÓN Y TRANSFERENCIA DE
CONOCIMIENTO, TECNOLOGÍA, ARTE Y CULTURA Y LOS EVENTOS QUE APOYE O REALICE LA DIRECCION DE
TRANSFERENCIA DE CONOCIMIENTO Y PROPIEDAD INTELECTUAL</t>
  </si>
  <si>
    <t>CO1.REQ.7718961</t>
  </si>
  <si>
    <t>OSM-VIN-0001-2025</t>
  </si>
  <si>
    <t>https://community.secop.gov.co/Public/Tendering/OpportunityDetail/Index?noticeUID=CO1.NTC.8487831&amp;isFromPublicArea=True&amp;isModal=False</t>
  </si>
  <si>
    <t>JUAN DIEGO MICAN GONZALEZ</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</si>
  <si>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1.250 PÁGINAS.</t>
  </si>
  <si>
    <t>CO1.REQ.8614785</t>
  </si>
  <si>
    <t>OAG-VIN-0015-2025</t>
  </si>
  <si>
    <t>https://community.secop.gov.co/Public/Tendering/OpportunityDetail/Index?noticeUID=CO1.NTC.8476492&amp;isFromPublicArea=True&amp;isModal=False</t>
  </si>
  <si>
    <t>ANA CAMARGO VELÁSQUEZ</t>
  </si>
  <si>
    <t>WILLIAM DAVID ORTIZ BARBOSA</t>
  </si>
  <si>
    <t>PRESTAR LOS SERVICIOS DE APOYO A LA GESTIÓN EN LA VICERRECTORÍA DE INVESTIGACIÓN DE LA UNIVERSIDAD DEL MAGDALENA.  ACTIVIDADES: 1. APOYAR EN LA ELABORACIÓN DE RESOLUCIONES. 2. NOTIFICAR A LAS PARTES INTERESADAS (SUPERVISORES, CONTRATISTAS Y DEPENDENCIAS) SOBRE LA EXPEDICIÓN DE ACTOS ADMINISTRATIVOS RELACIONADOS CON ÓRDENES CONTRACTUALES U OBLIGACIONES FINANCIERAS. 3. APOYAR A LA REVISIÓN, SEGUIMIENTOS DEL PROCESO DE GESTIÓN DE PAGOS, ASÍ COMO EL CARGUE DE SOPORTES Y COMPROBANTES EN SISTEMAS DE CONTRATACIÓN Y OBSERVACIÓN INSTITUCIONAL (COMO SECOP II, SIA, ENTRE OTROS). 4. APOYAR EN LA ACTUALIZACIÓN DE MATRICES DE SEGUIMIENTO PRESUPUESTAL, Y EL REGISTRO DE INFORMACIÓN FINANCIERA EN LOS SISTEMAS INTERNOS DE GESTIÓN. 5. APOYAR AL EQUIPO DE EJECUCIÓN PRESUPUESTAL EN LA ORGANIZACIÓN DE DOCUMENTOS DE LAS DIFERENTES ORDENES DE GASTO EXPEDIDAS. 6. APOYAR EN EL DILIGENCIAMIENTO DE LA MATRIZ DE ORDENES DE GASTO DE CADA MES PARA EL CARGUE EN LA PLATAF</t>
  </si>
  <si>
    <t>CO1.REQ.8603188</t>
  </si>
  <si>
    <t>OAG-VIN-0014-2025</t>
  </si>
  <si>
    <t>https://community.secop.gov.co/Public/Tendering/OpportunityDetail/Index?noticeUID=CO1.NTC.8476903&amp;isFromPublicArea=True&amp;isModal=False</t>
  </si>
  <si>
    <t>MONICA LASTENIA ZULBARAN JIMENEZ</t>
  </si>
  <si>
    <t>FABIANA VANESSA AYOLA BARRANCO</t>
  </si>
  <si>
    <t>PRESTAR LOS SERVICIOS DE APOYO A LA GESTIÓN EN LA VICERRECTORÍA DE INVESTIGACIÓN. ACTIVIDADES: 1. APOYAR A LA DIRECCIÓN DE GESTIÓN DEL CONOCIMIENTO EN LA FORMULACIÓN DE PROYECTOS QUE SEAN PRESENTADOS A CONVOCATORIAS EXTERNAS. 2. APOYAR A LA DIRECCIÓN DE GESTIÓN DEL CONOCIMIENTO EN LA ELABORACIÓN DE LA DOCUMENTACIÓN REQUISITO DE LAS CONVOCATORIAS, TALES COMO: CARTA AVAL Y MODELOS DE GOBERNANZA, CERTIFICADOS, PRESUPUESTOS Y OTROS DOCUMENTOS APLICABLES EN CONVOCATORIAS EXTERNAS. 3. APOYAR A LA DIRECCIÓN DE GESTIÓN DEL CONOCIMIENTO EN LA ELABORACIÓN DE PRESENTACIONES Y PARTICIPAR EN LAS SOCIALIZACIONES EN MODALIDAD VIRTUAL Y/O PRESENCIAL DE LAS CONVOCATORIAS EXTERNAS O INTERNAS. 4. APOYAR A LA DIRECCIÓN DE GESTIÓN DEL CONOCIMIENTO EN LA COMPILACIÓN DE INFORMACIÓN QUE SEA SOLICITADA PARA INFORMES DE GESTIÓN, ACREDITACIÓN, TRAYECTORIA INSTITUCIONAL, MATRICES CON INFORMACIÓN DE PROYECTOS, PRODUCTOS O DOCENTES, ASÍ COMO EN LA ELABORACIÓN DE DOCUME</t>
  </si>
  <si>
    <t>CO1.REQ.8603167</t>
  </si>
  <si>
    <t>OAG-VIN-0013-2025</t>
  </si>
  <si>
    <t>https://community.secop.gov.co/Public/Tendering/OpportunityDetail/Index?noticeUID=CO1.NTC.8462081&amp;isFromPublicArea=True&amp;isModal=False</t>
  </si>
  <si>
    <t>JAIME ALFREDO POMARES BRAVO</t>
  </si>
  <si>
    <t>PRESTAR LOS SERVICIOS DE APOYO A LA GESTIÓN EN LA DIRECCIÓN DE PROYECCIÓN CULTURAL DE LA UNIVERSIDAD DEL MAGDALENA.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APOYAR EN LAS ACTIVIDADES PARA LA CONSOLIDACIÓN DE LA OFERTA CULTURAL DE LA DPC Y EL MUSEO DE ARTE DE LA UNIVERSIDAD DEL MAGDALENA. 5. APOYAR EN LO TÉCNICO Y LOGÍSTICO EN TALLERES ARTÍSTICOS Y PEDAGÓGICOS DEL SISTEMA DE MUSEOS DE LA UNIVERSIDAD DEL MAGDALENA. 6. APOYAR EN LA ORGANIZACIÓN PARA LA ELABORACIÓN DEL INVENTARIO GENERAL DE OBRAS Y BIENES DEL SISTEMA DE MUSEOS DE LA UNIVERSIDAD DEL MAGDALENA. 7. ORGANIZAR, CONSOL</t>
  </si>
  <si>
    <t>CO1.REQ.8579748</t>
  </si>
  <si>
    <t>OAG-VIN-0012-2025</t>
  </si>
  <si>
    <t>https://community.secop.gov.co/Public/Tendering/OpportunityDetail/Index?noticeUID=CO1.NTC.8447562&amp;isFromPublicArea=True&amp;isModal=False</t>
  </si>
  <si>
    <t>JULIO ANDRES REDONDO GOMEZ</t>
  </si>
  <si>
    <t>PRESTAR LOS SERVICIOS DE APOYO A LA GESTIÓN EN LA VICERRECTORÍA DE INVESTIGACIÓN. ACTIVIDADES: 1. APOYAR LA DIGITALIZACIÓN Y ORGANIZACIÓN DE LOS DOCUMENTOS FÍSICOS UTILIZANDO LAS AYUDAS TECNOLÓGICAS SUMINISTRADAS POR LA VICERRECTORÍA. 2. APOYAR CON EL CONTROL DEL PRÉSTAMO DE DOCUMENTOS A LOS FUNCIONARIOS Y CONTRATISTAS DE LA VICERRECTORÍA Y LAS PARTES INTERESADAS. 3. APOYAR CON LA ORGANIZACIÓN Y CUSTODIA DEL ARCHIVO DE GESTIÓN Y LA DEPURACIÓN DE LOS DOCUMENTOS QUE DEBEN IR CON DESTINO AL ARCHIVO CENTRAL, DE ACUERDO CON EL PROCEDIMIENTO ESTABLECIDO. 4. APOYAR LA RECEPCIÓN, CLASIFICACIÓN Y ARCHIVO DE LOS DOCUMENTOS DE CONFORMIDAD CON LAS TABLAS DE RETENCIÓN DOCUMENTAL QUE SE APLIQUEN A LOS RESULTADOS DE LOS PROCESOS EN QUE INTERVIENE. 5. APOYAR CON LA APLICACIÓN DE LOS PROCEDIMIENTOS DE ORGANIZACIÓN Y CONSERVACIÓN A LOS DOCUMENTOS QUE INGRESAN A LA DEPENDENCIA, EN CUMPLIMIENTO DE LA NORMATIVIDAD Y DIRECTRICES INSTITUCIONALES. 6. APOYAR LA CO</t>
  </si>
  <si>
    <t>CO1.REQ.8568687</t>
  </si>
  <si>
    <t>OAG-VIN-0011-2025</t>
  </si>
  <si>
    <t>https://community.secop.gov.co/Public/Tendering/OpportunityDetail/Index?noticeUID=CO1.NTC.8405776&amp;isFromPublicArea=True&amp;isModal=False</t>
  </si>
  <si>
    <t>Zoila Beatriz Muriel Ospina</t>
  </si>
  <si>
    <t>PRESTAR LOS SERVICIOS DE APOYO A LA GESTIÓN EN LA DIRECCIÓN DET RANSFERENCIA DE CONOCIMIENTO Y PROPIEDAD INTELECTUAL DE LA VICERRECTORÍA DE INVESTIGACIÓN. ACTIVIDADES: 1. APOYAR EN LA CREACIÓN DE CONCEPTOS VISUALES, EN EL DISEÑO, IDENTIDAD GRÁFICA Y DESARROLLO DE IMÁGENES PARA EVENTOS PRESENCIALES O VIRTUALES ORGANIZADOS POR LA VICERRECTORIA DE INVESTIGACIÓN Y SUS DEPENDENCIAS. 2. APOYAR EN EL DISEÑO DE MATERIALES PROMOCIONALES IMPRESOS Y DIGITALES (AFICHES, BROCHOURE, TARJETAS, PENDONES, VOLANTES, PLEGABLES, BANNERS, BACKINGS, BOTONES, ESTANDARTES, VALLAS, MEMBRETES, ETC.) REQUERIDOS POR LA VICERRECTORÍA DE INVESTIGACIÓN Y SUS DEPENDENCIAS. 3. APOYAR A LA VICERRECTORIA DE INVESTIGACIÓN EN LA DIAGRAMACIÓN DE DOCUMENTOS, FOLLETOS E INFOGRAFÍAS FÍSICAS Y/O DIGITALES SEGÚN LA NECESIDAD. 4. APOYAR EN EL DISEÑO GRÁFICO DE LAS PIEZAS VISUALES PARA LAS CONVOCATORIAS FONCIENCIAS (BANNER/PORTADA).</t>
  </si>
  <si>
    <t>CO1.REQ.8523084</t>
  </si>
  <si>
    <t>OAG-VIN-0010-2025</t>
  </si>
  <si>
    <t>https://community.secop.gov.co/Public/Tendering/OpportunityDetail/Index?noticeUID=CO1.NTC.8377615&amp;isFromPublicArea=True&amp;isModal=False</t>
  </si>
  <si>
    <t>MAGALYS ESTHER SALGADO PADILLA</t>
  </si>
  <si>
    <t>PRESTAR SERVICIOS DE APOYO A LA GESTIÓN COMO ENLACE TERRITORIAL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BRINDAR ACOMPAÑAMIENTO CONTINUO A LAS ASOCIACIONES CAMPESINAS, FAMILIAS BENEFICIARIAS Y UMATAS EN LA IMPLEMENTACIÓN DE PATIOS PRODUCTIVOS HORTÍCOLAS. 2) APOYAR LA INSTALACIÓN, CALIBRACIÓN Y MONITOREO INICIAL DEL SISTEMA AIOT (INTERNET DE LAS COSAS CON INTELIGENCIA ARTIFICIAL). 3) HACER SEGUIMIENTO AL CUMPLIMIENTO DE LAS CONDICIONES TÉCNICAS DE PRODUCCIÓN, COMO LA ROTACIÓN DE CULTIVOS, BUENAS PRÁCTICAS AGRÍ</t>
  </si>
  <si>
    <t>CO1.REQ.8493729</t>
  </si>
  <si>
    <t>OAG-VIN-0009-2025</t>
  </si>
  <si>
    <t>https://community.secop.gov.co/Public/Tendering/OpportunityDetail/Index?noticeUID=CO1.NTC.8377701&amp;isFromPublicArea=True&amp;isModal=False</t>
  </si>
  <si>
    <t>MARISOL ORTEGA ANAYA</t>
  </si>
  <si>
    <t>CO1.REQ.8493617</t>
  </si>
  <si>
    <t>OAG-VIN-0008-2025</t>
  </si>
  <si>
    <t>https://community.secop.gov.co/Public/Tendering/OpportunityDetail/Index?noticeUID=CO1.NTC.8377474&amp;isFromPublicArea=True&amp;isModal=False</t>
  </si>
  <si>
    <t>WILMER OTONIEL IZQUIERDO ARROYO</t>
  </si>
  <si>
    <t>CO1.REQ.8493250</t>
  </si>
  <si>
    <t>OAG-VIN-0007-2025</t>
  </si>
  <si>
    <t>https://community.secop.gov.co/Public/Tendering/OpportunityDetail/Index?noticeUID=CO1.NTC.8377293&amp;isFromPublicArea=True&amp;isModal=False</t>
  </si>
  <si>
    <t>ELKIN MIGUEL SUAREZ ALVAREZ</t>
  </si>
  <si>
    <t>CO1.REQ.8492946</t>
  </si>
  <si>
    <t>OAG-VIN-0006-2025</t>
  </si>
  <si>
    <t>https://community.secop.gov.co/Public/Tendering/OpportunityDetail/Index?noticeUID=CO1.NTC.7882358&amp;isFromPublicArea=True&amp;isModal=False</t>
  </si>
  <si>
    <t>JUAN CARLOS GOMEZ BLANCO</t>
  </si>
  <si>
    <t>JORGE ELIECER ACOSTA MEJÍA</t>
  </si>
  <si>
    <t>PRESTAR LOS SERVICIOS DE APOYO A LA GESTIÓN EN MARCO DEL PROYECTO DE INVESTIGACIÓN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GESTIÓN, COMUNICACIÓN Y RELACIÓN CON EL GREMIO PICOTERO, COMUNIDADES Y AUTORIDADES LOCALES COMO POLICÍA, CONSEJOS COMUNITARIOS, JUNTAS DE ACCIÓN COMUNAL, ASOCIACIONES COMUNITARIAS, ENTRE OTROS. 2. APOYAR EN LA LOGÍSTICA DE SALIDAS DE CAMPO A LAS DISTINTAS LOCALIDADES. 3. APOYAR EN LA GESTIÓN Y ORGANIZACIÓN DE ACTIVIDADES DE DIVULGACIÓN SOCIAL COMUNITARIA, INCLUYENDO LA PARTICIPACIÓN EN LOS DOS (2) TALLERES COMUNITARIOS, Y ACTIVIDADES DE DIVULGACIÓN DE RESULTADOS.</t>
  </si>
  <si>
    <t>CO1.REQ.7998828</t>
  </si>
  <si>
    <t>OAG-VIN-0005-2025</t>
  </si>
  <si>
    <t>https://community.secop.gov.co/Public/Tendering/OpportunityDetail/Index?noticeUID=CO1.NTC.7684109&amp;isFromPublicArea=True&amp;isModal=False</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</si>
  <si>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1.334 PÁGINAS.</t>
  </si>
  <si>
    <t>CO1.REQ.7798061</t>
  </si>
  <si>
    <t>OAG-VIN-0004-2025</t>
  </si>
  <si>
    <t>https://community.secop.gov.co/Public/Tendering/OpportunityDetail/Index?noticeUID=CO1.NTC.7659869&amp;isFromPublicArea=True&amp;isModal=False</t>
  </si>
  <si>
    <t>ZOILA BEATRIZ MURIEL OSPINA</t>
  </si>
  <si>
    <t>PRESTAR LOS SERVICIOS DE APOYO A LA GESTIÓN EN LA DIRECCIÓN DE TRANSFERENCIA DE CONOCIMIENTO Y PROPIEDAD INTELECTUAL DE LA VICERRECTORÍA DE INVESTIGACIÓN. ACTIVIDADES: 1. BRINDAR APOYO EN EL DISEÑO, IDENTIDAD GRÁFICA Y DESARROLLO DE IMÁGENES PARA EVENTOS PRESENCIALES O VIRTUALES REALIZADOS POR LA VICERRECTORÍA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VICERRECTORÍA DE INVESTIGACIÓN EN LA DIAGRAMACIÓN DE DOCUMENTOS, FOLLETOS E INFOGRAFÍAS FÍSICAS Y/O DIGITALES SEGÚN SEA NECESARIO. 4. ACUDIR A LAS REUNIONES PROGRAMADAS POR EL SUPERVISOR DE LA ORDEN Y SU EQUIPO DE TRABAJO PARA RENDIR INFORME Y EVIDENCIA DE LA EVOLUCIÓN DE LAS TAREAS.</t>
  </si>
  <si>
    <t>CO1.REQ.7772886</t>
  </si>
  <si>
    <t>OAG-VIN-0003-2025</t>
  </si>
  <si>
    <t>https://community.secop.gov.co/Public/Tendering/OpportunityDetail/Index?noticeUID=CO1.NTC.7486748&amp;isFromPublicArea=True&amp;isModal=False</t>
  </si>
  <si>
    <t>IBETH NORIEGA HERAZO</t>
  </si>
  <si>
    <t>PRESTAR LOS SERVICIOS DE APOYO A LA GESTIÓN EN LA DIRECCIÓN DE PROYECCIÓN CULTURAL DE LA UNIVERSIDAD DEL MAGDALENA.  ACTIVIDADES: 1. ASEGURAR LA APERTURA Y ADECUADA DISPOSICIÓN DE LAS SALAS DEL MUSEO DURANTE EL HORARIO DE ATENCIÓN, GARANTIZANDO SU USO APROPIADO POR PARTE DE MEDIADORES Y VISITANTES. 2. BRINDAR APOYO EN LAS LABORES DE MANTENIMIENTO PREVENTIVO Y/O CORRECTIVO DE LAS SALAS, LOS ELEMENTOS MUSEOGRÁFICOS Y LAS INSTALACIONES DEL SISTEMA DE MUSEOS DE LA UNIVERSIDAD. 3. COLABORAR EN LA INSTALACIÓN DE EXPOSICIONES PERMANENTES, TEMPORALES Y/O ITINERANTES, DE ACUERDO CON LA PROGRAMACIÓN ANUAL DE LA DIRECCIÓN DE PROYECCIÓN CULTURAL (DPC). 4. BRINDAR APOYO A LAS INICIATIVAS DESTINADAS A FORTALECER LA OFERTA CULTURAL DE LA DPC Y DEL MUSEO DE ARTE DE LA UNIVERSIDAD DEL MAGDALENA. 5. PROPORCIONAR ASISTENCIA TÉCNICA Y LOGÍSTICA EN LOS TALLERES ARTÍSTICOS Y PEDAGÓGICOS ORGANIZADOS POR EL SISTEMA DE MUSEOS DE LA UNIVERSIDAD DEL MAGDALENA. 6. CO</t>
  </si>
  <si>
    <t>CO1.REQ.7597638</t>
  </si>
  <si>
    <t>OAG-VIN-0002-2025</t>
  </si>
  <si>
    <t>https://community.secop.gov.co/Public/Tendering/OpportunityDetail/Index?noticeUID=CO1.NTC.7454541</t>
  </si>
  <si>
    <t xml:space="preserve">MÓNICA ZULBARÁN JIMÉNEZ </t>
  </si>
  <si>
    <t>PRESTAR LOS SERVICIOS DE APOYO A LA GESTIÓN EN LA VICERRECTORÍA DE INVESTIGACIÓN. ACTIVIDADES: 1. APOYAR A LA VICERRECTORÍA DE INVESTIGACIÓN EN LA DIGITALIZACIÓN Y ORGANIZACIÓN DE LOS DOCUMENTOS FÍSICOS UTILIZANDO LAS AYUDAS TECNOLÓGICAS SUMINISTRADAS POR LA VICERRECTORÍA. 2. APOYAR A LA VICERRECTORÍA DE INVESTIGACIÓN EN EL CONTROL DEL PRÉSTAMO DE DOCUMENTOS A LOS FUNCIONARIOS Y CONTRATISTAS DE LA VICERRECTORÍA Y LAS PARTES INTERESADAS. 3. APOYAR A LA VICERRECTORÍA DE INVESTIGACIÓN EN LA ORGANIZACIÓN DE LOS DOCUMENTOS DE LAS ORDENES DE GASTO QUE REPOSAN EN EL ARCHIVO DIGITAL EN LA CARPETA DE EJECUCIÓN PRESUPUESTAL. 4. APOYAR A LA VICERRECTORÍA DE INVESTIGACIÓN EN LA ORGANIZACIÓN Y CUSTODIA DEL ARCHIVO DE GESTIÓN Y LA DEPURACIÓN DE LOS DOCUMENTOS QUE DEBEN IR CON DESTINO AL ARCHIVO CENTRAL, DE ACUERDO CON EL PROCEDIMIENTO ESTABLECIDO. 5. APOYAR A LA VICERRECTORÍA DE INVESTIGACIÓN EN LA RECEPCIÓN, CLASIFICACIÓN Y ARCHIVO DE LOS DOCUMENTOS DE</t>
  </si>
  <si>
    <t>CO1.REQ.7563571</t>
  </si>
  <si>
    <t>OAG-VIN-0001-2025</t>
  </si>
  <si>
    <t>https://community.secop.gov.co/Public/Tendering/OpportunityDetail/Index?noticeUID=CO1.NTC.8662101</t>
  </si>
  <si>
    <t>DAVID JOSE ELIAS RAMIREZ</t>
  </si>
  <si>
    <t>PRESTAR LOS SERVICIOS PROFESIONALES EN MARCO DE PROYECTO DE INVESTIGACIÓN “ARMONIZAR Y SANAR LA HISTORIA LOCAL: NARRAR DESDE ADENTRO PARA NAVEGAR EL PRESENTE CON LOS TAGANGA UN PUEBLO INDÍGENA DEL CARIBE COLOMBIANO”. PARA EL CUMPLIMIENTO DEL OBJETO EL CONTRATISTA SE COMPROMETE A CUMPLIR CON LAS SIGUIENTES ACTIVIDADES: 1. REALIZAR LOS MAPAS DE LOS 10 SITIOS CARACTERIZADOS EN EL PROYECTO (GENEMAKA, ISLA LA AGUJA, PLAYA DEL MEDIO (LA AGUJA), LA CUEVITA, BONITO GORDO, BONITO FLACO, CHENGUE, PLACELITO, Y LOS DEMÁS QUE SE LE INDIQUEN POR LA DIRECCIÓN DEL PROYECTO) CON BASE EN LA INFORMACIÓN QUE SE LE SUMINISTRE DE PARTE DE LA DIRECCIÓN DEL PROYECTO.</t>
  </si>
  <si>
    <t>CO1.REQ.8794476</t>
  </si>
  <si>
    <t>OPSP-VIN-0276-2025</t>
  </si>
  <si>
    <t>https://community.secop.gov.co/Public/Tendering/OpportunityDetail/Index?noticeUID=CO1.NTC.8661752</t>
  </si>
  <si>
    <t>JUAN DAVID ALFARO ARRIETA</t>
  </si>
  <si>
    <t>JAMES FERNANDO GARCIA FUENTES</t>
  </si>
  <si>
    <t>PRESTAR SERVICIOS PROFESIONALES DE EDICIÓN AUDIOVISUAL EN EL MARCO DEL PROYECTO “CORTO: PARA SIEMPRE”, CORRESPONDIENTE A LA TERCERA CONVOCATORIA PARA FOMENTAR PROYECTOS DE INVESTIGACIÓN CREACIÓN (I+C) Y ACTIVIDADES DE CREACIÓN ARTÍSTICA Y CULTURAL EN LA UNIVERSIDAD DEL MAGDALENA. PARA EL CUMPLIMIENTO DEL OBJETO, EL CONTRATISTA SE COMPROMETE A REALIZAR LOS SIGUIENTES PRODUCTOS: 1. COORDINACIÓN Y DIRECCIÓN: DEFINIR LA PROPUESTA ARTÍSTICA, VISUAL Y NARRATIVA DEL CORTOMETRAJE, COORDINANDO AL EQUIPO TÉCNICO Y ARTÍSTICO DURANTE LAS ETAPAS DE PREPRODUCCIÓN, RODAJE Y POSTPRODUCCIÓN. 2. DIRECCIÓN DE FOTOGRAFÍA: DISEÑAR Y EJECUTAR LA ESTÉTICA VISUAL, SELECCIONANDO Y OPERANDO EL EQUIPO DE CÁMARA E ILUMINACIÓN, CONTROLANDO ENCUADRES, MOVIMIENTOS, EXPOSICIÓN Y COMPOSICIÓN, GARANTIZANDO LA CALIDAD TÉCNICA Y CREATIVA DE LA IMAGEN. 3. SUPERVISIÓN Y EJECUCIÓN DE RODAJE: COORDINAR Y REALIZAR LA GRABACIÓN DE LAS ESCENAS SEGÚN LA PLANIFICACIÓN, ASEGURANDO QUE</t>
  </si>
  <si>
    <t>CO1.REQ.8794804</t>
  </si>
  <si>
    <t>OPSP-VIN-0275-2025</t>
  </si>
  <si>
    <t>https://community.secop.gov.co/Public/Tendering/OpportunityDetail/Index?noticeUID=CO1.NTC.8665497</t>
  </si>
  <si>
    <t>ALBERTO MARIO VARGAS SUAREZ</t>
  </si>
  <si>
    <t xml:space="preserve"> PRESTAR SERVICIOS PROFESIONALES COMO APOYO TÉCNICO DE APROPIACIÓN SOCIAL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APOYAR LAS ACTIVIDADES BASADAS EN CIENCIA Y PARTICIPACIÓN CIUDADANA. 2) APOYAR EL ANÁLISIS DEL MERCADO DE LA CADENA AGROALIMENTARIA DE LAS HORTALIZAS. 3) APOYAR LA CONSTRUCCIÓN E IMPLEMENTACIÓN DEL INSTRUMENTO DE CARACTERIZACIÓN DEL ESTADO NUTRICIONAL, HÁBITOS ALIMENTARIOS Y PERCEPCIÓN DE SEGURIDAD ALIMENTARIA EN LOS MUNICIPIOS PRIORIZADOS. 4) APOYAR LA CONCEPTUALIZACIÓN, DISEÑO E IMPLEMENTACIÓN </t>
  </si>
  <si>
    <t>CO1.REQ.8780349</t>
  </si>
  <si>
    <t>OPSP-VIN-0274-2025</t>
  </si>
  <si>
    <t>https://community.secop.gov.co/Public/Tendering/OpportunityDetail/Index?noticeUID=CO1.NTC.8647437</t>
  </si>
  <si>
    <t>LEIDY TATIANA MAHECHA CHICUE</t>
  </si>
  <si>
    <t xml:space="preserve"> PRESTACIÓN DE SERVICIOS PROFESIONALES EN LA VICERRECTORÍA DE INVESTIGACIÓN DE LA UNIVERSIDAD DEL MAGDALENA. PARA EL CUMPLIMIENTO DEL OBJETO EL CONTRATISTA SE COMPROMETE A CUMPLIR CON LAS SIGUIENTES ACTIVIDADES: 1. APOYAR EN LA GESTIÓN, CONSOLIDACIÓN DE ESPACIOS Y RELACIONAMIENTO PARA LA PRODUCCIÓN Y GENERACIÓN DE CONTENIDOS PRODUCTO DE ACTIVIDADES DE INVESTIGACIÓN, CREACIÓN, INNOVACIÓN Y EMPRENDIMIENTO. 2. APOYAR LOS PROCESOS PARTICIPATIVOS DENTRO DE LA UNIDAD DE APROPIACIÓN EN CUANTO A RELACIONAMIENTO CON EL ENTORNO
(COMUNIDADES, GREMIOS, SOCIEDAD Y DEMÁS ACTORES). 3. COADYUBAR EN EL PROCESO DE PRODUCCIÓN, POSTPRODUCCIÓN Y DIVULGACIÓN DE LOS PRODUCTOS DE APROPIACIÓN SOCIAL DEL CONOCIMIENTO Y DIVULGACIÓN PÚBLICA DE LA CIENCIA, EL ARTE Y LA CULTURA, RESULTADOS DE ACTIVIDADES Y PROYECTOS REALIZADOS POR ACTORES DEL SISTEMA DE INVESTIGACIÓN. 4. APOYAR LAS ACTIVIDADES DE DIVULGATIVAS COMO ESPACIOS DE SOCIALIZACIÓN Y GESTIÓN PARA LA CIENCIA, EL</t>
  </si>
  <si>
    <t>CO1.REQ.8779940</t>
  </si>
  <si>
    <t>OPSP-VIN-0273-2025</t>
  </si>
  <si>
    <t>https://community.secop.gov.co/Public/Tendering/OpportunityDetail/Index?noticeUID=CO1.NTC.8647072</t>
  </si>
  <si>
    <t>JENNY LICETH MACHADO VIDES</t>
  </si>
  <si>
    <t>PRESTACIÓN DE SERVICIOS PROFESIONALES EN LA VICERRECTORÍA DE INVESTIGACIÓN DE LA UNIVERSIDAD DEL MAGDALENA. PARA EL CUMPLIMIENTO DEL OBJETO EL CONTRATISTA SE COMPROMETE A CUMPLIR CON LAS SIGUIENTES ACTIVIDADES: 1. COADYUVAR EN LA GESTIÓN DE ALIANZAS Y CONVENIOS ENTRE COMUNIDADES Y SECTORES PARA REALIZAR ACTIVIDADES DE APROPIACIÓN SOCIAL DEL CONOCIMIENTO Y DIVULGACIÓN PÚBLICA DE LA CIENCIA. 2. APOYAR EN LA GESTIÓN, Y EJECUCIÓN DE LA PRODUCCIÓN DEL MATERIAL AUDIOVISUAL DE ACTIVIDADES DE APROPIACIÓN SOCIAL DEL CONOCIMIENTO. 3. APOYAR LOS PROCESOS PARTICIPATIVOS DENTRO DE LA UNIDAD DE APROPIACIÓN EN CUANTO A RELACIONAMIENTO CON EL ENTORNO (COMUNIDADES, GREMIOS, SOCIEDAD Y DEMÁS ACTORES) 4. COADYUVAR EN EL PROCESO DE PRODUCCIÓN, POSTPRODUCCIÓN Y DIVULGACIÓN DE LOS PRODUCTOS DE APROPIACIÓN SOCIAL DEL CONOCIMIENTO Y DIVULGACIÓN PÚBLICA DE LA CIENCIA, EL ARTE Y LA CULTURA, RESULTADOS DE ACTIVIDADES Y PROYECTOS REALIZADOS POR ACTORES DEL SISTEMA DE</t>
  </si>
  <si>
    <t>CO1.REQ.8780117</t>
  </si>
  <si>
    <t>OPSP-VIN-0272-2025</t>
  </si>
  <si>
    <t>https://community.secop.gov.co/Public/Tendering/OpportunityDetail/Index?noticeUID=CO1.NTC.8646603</t>
  </si>
  <si>
    <t>126036470 - 126036470</t>
  </si>
  <si>
    <t>20/02/2025 - 10/03/2025</t>
  </si>
  <si>
    <t>411 -596</t>
  </si>
  <si>
    <t>PRESTAR LOS SERVICIOS PROFESIONALES EN MARCO DEL PROYECTO DE INVESTIGACIÓN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ACTIVIDADES: 1. CONTRIBUIR A LA CONSTRUCCIÓN DE UN CAPÍTULO DOCUMENTAL Y UN ARTÍCULO RELACIONADO CON EL ANÁLISIS FINANCIERO DE LA OPERACIÓN DEL PROYECTO. 2. REVISAR LA DOCUMENTACIÓN Y COSTOS DE PRODUCCIÓN EN QUE SE INCURRE PARA EL MONTAJE DEL PROYECTO DE ENSAYOS DE REPRODUCCIÓN DE LA LISA.</t>
  </si>
  <si>
    <t>CO1.REQ.8773646</t>
  </si>
  <si>
    <t>OPSP-VIN-0271-2025</t>
  </si>
  <si>
    <t>https://community.secop.gov.co/Public/Tendering/OpportunityDetail/Index?noticeUID=CO1.NTC.8629242</t>
  </si>
  <si>
    <t>JHON TABORDA</t>
  </si>
  <si>
    <t>JESSICA PAOLA AMAYA RAMIREZ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</si>
  <si>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</si>
  <si>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CO1.REQ.8755049</t>
  </si>
  <si>
    <t>OPSP-VIN-0270-2025</t>
  </si>
  <si>
    <t>https://community.secop.gov.co/Public/Tendering/OpportunityDetail/Index?noticeUID=CO1.NTC.8625360</t>
  </si>
  <si>
    <t>CINTIAVALERIA COLLANTE ROJAS</t>
  </si>
  <si>
    <t xml:space="preserve">PRESTAR LOS SERVICIOS PROFESIONALES EN EL CENTRO DE INTERCULTURALIDAD, TERRITORIO Y SOSTENIBILIDAD, MARCO PROYECTO DEL PLAN DE ACCIÓN "UNIMAGDALENA COMPROMETIDA CON LOS 500 AÑOS DE SANTA MARTA". ACTIVIDADES: 1. APOYAR EN LA GENERACIÓN DE DOCUMENTOS DIAGNÓSTICOS INTERCULTURALES CON EL PUEBLO WIWA. 2. APOYAR EN LA ORGANIZACIÓN DE EVENTOS CON COLECTIVOS Y GRUPOS EN EL MARCO DE LAS ACTIVIDADES ADELANTADAS POR EL CITS. 3. APOYAR EN LA REALIZACIÓN DE ACTAS, SOPORTES, EVIDENCIAS DE REUNIONES Y ENCUENTROS EN EL MARCO DE LAS ACTIVIDADES Y PROYECTOS DEL CITS. 4. APOYAR EN LA EJECUCIÓN DEL PROYECTO "ANCESTRALIDAD GENÉTICA Y AUTORRECONOCIMIENTO ÉTNICO-CULTURAL DE LA POBLACIÓN ESTUDIANTIL DE LA UNIVERSIDAD DEL MAGDALENA: UN ANÁLISIS EN EL MARCO DE LOS 500 AÑOS DE SANTA MARTA". </t>
  </si>
  <si>
    <t>CO1.REQ.8756877</t>
  </si>
  <si>
    <t>OPSP-VIN-0269-2025</t>
  </si>
  <si>
    <t>https://community.secop.gov.co/Public/Tendering/OpportunityDetail/Index?noticeUID=CO1.NTC.8604362</t>
  </si>
  <si>
    <t>INDIRA ALEJANDRA OLIVEROS OROZCO</t>
  </si>
  <si>
    <t>PRESTAR LOS SERVICIOS PROFESIONALES EN MARCO DEL PROYECTO DE INVESTIGACIÓN TITULADO: “TRAJECTS: TRANSNATIONAL CENTRE FOR JUST TRANSITIONS IN ENERGY, CLIMATE AND SUSTAINABILITY”, CORRESPONDIENTE AL CONTRATO ID 57592444 DEL DAAD, CELEBRADO ENTRE LA UNIVERSIDAD TÉCNICA DE BERLÍN ACTUANDO COMO COORDINADORA Y LA UNIVERSIDAD DEL MAGDALENA - UNIMAGDALENA.  ACTIVIDADES: 1. ASISTIR A ASPIRANTES Y SELECCIONADOS DE JUNIOR RESEARCH STAYS (JRS) Y SENIOR RESEARCH STAYS(SRS)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DIÁLOGOS DE TRANSICIÓN SOSTENIBLE (STD) EN LA UNIVERSIDAD DEL MAGDALENA Y LA REGIÓN CARIBE. 5</t>
  </si>
  <si>
    <t>CO1.REQ.8729487</t>
  </si>
  <si>
    <t>OPSP-VIN-0268-2025</t>
  </si>
  <si>
    <t>https://community.secop.gov.co/Public/Tendering/OpportunityDetail/Index?noticeUID=CO1.NTC.8567671</t>
  </si>
  <si>
    <t>Marcela Carolina Echavez Rivadeneira</t>
  </si>
  <si>
    <t xml:space="preserve"> PRESTAR LOS SERVICIOS PROFESIONALES EN LA DIRECCIÓN DE TRANSFERENCIA DE CONOCIMIENTO Y PROPIEDAD INTELECTUAL.
PARA EL CUMPLIMIENTO DEL OBJETO EL CONTRATISTA SE COMPROMETE A CUMPLIR CON LAS SIGUIENTES ACTIVIDADES: 1. APOYAR EN LA COORDINACIÓN DE EVENTOS CTEI PRESENCIALES Y VIRTUALES DE LA VICERRECTORIA DE INVESTIGACIÓN Y TODAS SUS UNIDADES. 2. APOYAR CON EL CUMPLIMIENTO DE LA AGENDA ESTABLECIDA EN LA MATRIZ DE EVENTOS ORGANIZADOS PREVIAMENTE POR LA VICERRECTORIA DE INVESTIGACIÓN. 3. APOYAR EN LA RECOPILACIÓN DE EVIDENCIAS QUE RESPALDEN LA REALIZACIÓN DE LOS EVENTOS. 4. APOYAR CON EL INGRESO DE DATOS DE LOS EVENTOS REALIZADOS Y PARTICIPANTES EN LA MATRIZ DE LA DIRECCIÓN DE TRANSFERENCIA DE CONOCIMIENTO Y PROPIEDAD INTELECTUAL.</t>
  </si>
  <si>
    <t>CO1.REQ.8695361</t>
  </si>
  <si>
    <t>OPSP-VIN-0267-2025</t>
  </si>
  <si>
    <t>https://community.secop.gov.co/Public/Tendering/OpportunityDetail/Index?noticeUID=CO1.NTC.8563205</t>
  </si>
  <si>
    <t>ANGELICA SILVA FRANCO</t>
  </si>
  <si>
    <t>SILVIA MABEL GARCIA GIRALDO</t>
  </si>
  <si>
    <t xml:space="preserve"> PRESTAR LOS SERVICIOS PROFESIONALES EN MARCO DEL PROYECTO DE INVESTIGACIÓN: “CENTRO EDUCATIVO MANITAS CREATIVAS”, FINANCIADO POR LA 2DA CONVOCATORIA PARA APOYAR LA CREACIÓN DE NUEVAS EMPRESAS DE ESTUDIANTES DE PROGRAMAS DE PREGRADO Y DE MAESTRÍA DE PROFUNDIZACIÓN DE LA UNIVERSIDAD DEL MAGDALENA. PARA EL CUMPLIMIENTO DEL OBJETO EL CONTRATISTA SE COMPROMETE A CUMPLIR CON LAS SIGUIENTES ACTIVIDADES: 1. REALIZAR LA ORGANIZACIÓN Y GESTIÓN INTERNA DEL COLEGIO DE RECURSOS FINANCIEROS Y MATERIALES.: COMO PRESUPUESTO DE INGRESOS: FUENTES DE FINANCIACIÓN (PENSIONES, MATRÍCULAS, DONACIONES, SUBVENCIONES, ACTIVIDADES EXTRACURRICULARES, PROYECTOS ESPECIALES, ETC.). 2. PRESUPUESTO DE GASTOS: CLASIFICACIÓN DE LOS GASTOS (PERSONAL, SERVICIOS PÚBLICOS, MANTENIMIENTO, MATERIALES DIDÁCTICOS, INVERSIONES EN INFRAESTRUCTURA, TECNOLOGÍA, ETC.). 3. ORGANIZACIÓN DE LIBROS CONTABLES, DEFINIRÁ EL SISTEMA CONTABLE, Y ELABORARÁ ESTADOS FINANCIEROS COMO BALANCE GENER</t>
  </si>
  <si>
    <t>CO1.REQ.8694321</t>
  </si>
  <si>
    <t>OPSP-VIN-0266-2025</t>
  </si>
  <si>
    <t>https://community.secop.gov.co/Public/Tendering/OpportunityDetail/Index?noticeUID=CO1.NTC.8563040</t>
  </si>
  <si>
    <t>ROBERTO JOSÉ GUERRERO FLÓREZ</t>
  </si>
  <si>
    <t>MARIA FERNANDA MOZO RODRIGUEZ</t>
  </si>
  <si>
    <t xml:space="preserve"> PRESTACIÓN DE SERVICIOS PROFESIONALES EN LA COLECCIÓN ARQUEOLÓGICA ADSCRITA AL CENTRO DE COLECCIONES CIENTÍFICAS DE LA UNIVERSIDAD DEL MAGDALENA. PARA EL CUMPLIMIENTO DEL OBJETO EL CONTRATISTA SE COMPROMETE A CUMPLIR CON LAS SIGUIENTES ACTIVIDADES EN LA
COLECCIÓN ARQUEOLÓGICA: 1. CONTRIBUIR EN EL REGISTRO, CLASIFICACIÓN E INVENTARIO DE LOS MATERIALES ARQUEOLÓGICOS QUE FORMAN PARTE DE LA COLECCIÓN. 2. COLABORAR EN LAS TAREAS DE CONSERVACIÓN Y RESTAURACIÓN DE UN CONJUNTO DE 90 PIEZAS ARQUEOLÓGICAS. 3. REDACTAR UN INFORME QUE ANALICE Y ESTABLEZCA VÍNCULOS ENTRE LOS BIENES MUEBLES REPORTADOS ANTE EL ICANH Y AQUELLOS INCLUIDOS EN LOS INVENTARIOS REALIZADOS. 4. BRINDAR APOYO EN LAS ACTIVIDADES DE DIVULGACIÓN Y EN OTROS REQUERIMIENTOS RELACIONADOS CON LAS COLECCIONES CIENTÍFICAS DE LA UNIVERSIDAD DEL MAGDALENA.</t>
  </si>
  <si>
    <t>CO1.REQ.8693800</t>
  </si>
  <si>
    <t>OPSP-VIN-0265-2025</t>
  </si>
  <si>
    <t>https://community.secop.gov.co/Public/Tendering/OpportunityDetail/Index?noticeUID=CO1.NTC.8562850</t>
  </si>
  <si>
    <t>JASNEY  MOTTA PEREZ</t>
  </si>
  <si>
    <t xml:space="preserve"> 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t>
  </si>
  <si>
    <t>CO1.REQ.8687728</t>
  </si>
  <si>
    <t>OPSP-VIN-0264-2025</t>
  </si>
  <si>
    <t>https://community.secop.gov.co/Public/Tendering/OpportunityDetail/Index?noticeUID=CO1.NTC.8554089</t>
  </si>
  <si>
    <t>NIBALDO  CASTRO CHARRIS</t>
  </si>
  <si>
    <t xml:space="preserve"> PRESTACIÓN DE SERVICIOS PROFESIONALES EN LA DIRECCIÓN DE PROYECCIÓN CULTURAL DE LA UNIVERSIDAD DEL MAGDALENA.
PARA EL CUMPLIMIENTO DEL OBJETO, EL CONTRATISTA SE COMPROMETE A CUMPLIR CON LAS SIGUIENTES ACTIVIDADES: 1. ORGANIZAR, GUIAR Y COORDINAR LA CONVOCATORIA Y CONFORMACIÓN DE UN COLECTIVO TEATRAL INTEGRADO POR FUNCIONARIOS, PROFESORES, ESTUDIANTES, EGRESADOS, JUBILADOS Y CONTRATISTAS DE LA INSTITUCIÓN. 2. COMO RESPONSABLE DE LOS PROCESOS DE ARTES ESCÉNICAS Y TEATRALES DE LA DPC, DEBERÁ ELABORAR, COORDINAR Y EJECUTAR LA PROPUESTA ARTÍSTICA Y PEDAGÓGICA EN ESTA ÁREA. 3. DIRIGIR Y GUIAR EL PROCESO PEDAGÓGICO Y DE FORMACIÓN ESCÉNICA EN LENGUAJES TRANSDISCIPLINARES, EN LOS CURSOS LIBRES OFRECIDOS POR LA DIRECCIÓN DE PROYECCIÓN CULTURAL. 4. LIDERAR Y ORGANIZAR, EN TODOS LOS ASPECTOS TÉCNICOS, ARTÍSTICOS EL PROCESO PEDAGÓGICO, CREACIÓN-INVESTIGACIÓN Y POSTERIOR EXHIBICIÓN DE LAS OBRAS ESCÉNICAS CIMARRONAS DE PAPARE, HISTORIA DE SANTA MARTA: E</t>
  </si>
  <si>
    <t>CO1.REQ.8679667</t>
  </si>
  <si>
    <t>OPSP-VIN-0263-2025</t>
  </si>
  <si>
    <t>https://community.secop.gov.co/Public/Tendering/OpportunityDetail/Index?noticeUID=CO1.NTC.8548304</t>
  </si>
  <si>
    <t>MARIO DAVID PATIÑO VELASCO</t>
  </si>
  <si>
    <t xml:space="preserve"> 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PARA PRESTAR LOS SERVICIOS, EL CONTRATISTA SE COMPROMETE A REALIZAR LAS SIGUIENTES ACTIVIDADES: 1. REALIZAR LA PUBLICACIÓN DIGITAL Y DE VIDEO. 2. APOYAR EN LA CREACIÓN DEL MATERIAL DE DIVULGACIÓN DE LAS ACTIVIDADES DE APROPIACIÓN SOCIAL DEL CONOCIMIENTO. 3. REALIZAR INFORME COMPONENTE DIVULGACIÓN</t>
  </si>
  <si>
    <t>CO1.REQ.8669430</t>
  </si>
  <si>
    <t>OPSP-VIN-0262-2025</t>
  </si>
  <si>
    <t>https://community.secop.gov.co/Public/Tendering/OpportunityDetail/Index?noticeUID=CO1.NTC.8548024</t>
  </si>
  <si>
    <t>MIRLE PATRICIA CABARCAS JIMENEZ</t>
  </si>
  <si>
    <t>PRESTAR LOS SERVICIOS PROFESIONALES EN LA COLECCIÓN BIOLÓGICA ADSCRITA EL CENTRO DE COLECCIONES CIENTÍFICAS DE LA UNIVERSIDAD DEL MAGDALENA. PARA EL CUMPLIMIENTO DEL OBJETO, EL CONTRATISTA SE COMPROMETE A CUMPLIR CON LAS SIGUIENTES ACTIVIDADES EN LAS COLECCIONES BIOLÓGICAS: 1. APOYAR EN LA CURADURÍA FÍSICA Y DEMÁS PROCEDIMIENTOS RELACIONADOS CON EL MANTENIMIENTO DE LOS EJEMPLARES DEPOSITADO EN LA COLECCIÓN FICOLÓGICA "GERMÁN BULA MEYER”. 2. ORGANIZAR, ETIQUETAR Y RECTIFICAR LA IDENTIFICACIÓN DEL MATERIAL PREVIAMENTE DEPOSITADO EN LA COLECCIÓN FICOLÓGICA "GERMÁN BULA MEYER” 3. APOYAR EN LA IDENTIFICACIÓN DE LOS ESPECÍMENES A NIVEL DE FAMILIA/GÉNERO/ESPECIE DE LOS GRUPOS DE MACROALGAS ESCOGIDOS. 4. ACTUALIZAR, MIGRAR Y DEPURAR LA INFORMACIÓN DE LA BASE DE DATO (DARWIN CORE) DE LA
COLECCIÓN FICOLÓGICA "GERMÁN BULA MEYER. 5. APOYAR EL REGISTRO DE LA COLECCIÓN DE MACROALGAS EN EL SISTEMA DE INFORMACIÓN DE LA BIODIVERSIDAD DE COLOMBIA (SIB COLO</t>
  </si>
  <si>
    <t>CO1.REQ.8668861</t>
  </si>
  <si>
    <t>OPSP-VIN-0261-2025</t>
  </si>
  <si>
    <t>https://community.secop.gov.co/Public/Tendering/OpportunityDetail/Index?noticeUID=CO1.NTC.8547732</t>
  </si>
  <si>
    <t>EMIRA ISABEL GARCIA AVENDAÑO</t>
  </si>
  <si>
    <t>PRESTAR LOS SERVICIOS PROFESIONALES EN LA COLECCIÓN BIOLÓGICA ADSCRITA AL CENTRO DE COLECCIONES CIENTÍFICAS DE LA UNIVERSIDAD DEL MAGDALENA. PARA EL CUMPLIMIENTO DEL OBJETO, EL CONTRATISTA SE COMPROMETE A CUMPLIR CON LAS SIGUIENTES ACTIVIDADES EN LAS COLECCIONES BIOLÓGICAS: 1. APOYAR EN LAS LABORES DE ORGANIZACIÓN, ETIQUETADO, CLASIFICACIÓN, MONTAJE Y PRESERVACIÓN DE LOS ESPECÍMENES BIOLÓGICOS QUE INTEGRAN LA COLECCIÓN ENTOMOLÓGICA.2. CONFIRMAR O REALIZAR LA IDENTIFICACIÓN DE LOS EJEMPLARES ENTOMOLÓGICOS SELECCIONADOS HASTA NIVEL DE FAMILIA, GÉNERO O ESPECIE. 3. GESTIONAR, ACTUALIZAR Y DEPURAR LAS BASES DE DATOS DE LA COLECCIÓN ENTOMOLÓGICA UTILIZANDO EL ESTÁNDAR DARWIN CORE. 4. BRINDAR APOYO EN LOS PROCESOS DE RECEPCIÓN Y PRÉSTAMO DE MATERIAL BIOLÓGICO PERTENECIENTE A LA COLECCIÓN ENTOMOLÓGICA. 5. COLABORAR EN LA PUBLICACIÓN DE LOS REGISTROS BIOLÓGICOS DE LA COLECCIÓN ENTOMOLÓGICA EN EL SISTEMA DE INFORMACIÓN SOBRE BIODIVERSIDAD DE COLOM</t>
  </si>
  <si>
    <t>CO1.REQ.8668930</t>
  </si>
  <si>
    <t>OPSP-VIN-0260-2025</t>
  </si>
  <si>
    <t>https://community.secop.gov.co/Public/Tendering/OpportunityDetail/Index?noticeUID=CO1.NTC.8547719</t>
  </si>
  <si>
    <t>AMANDA MIGUEL BERBEN HENRIQUEZ</t>
  </si>
  <si>
    <t>PRESTAR LOS SERVICIOS PROFESIONALES EN LA COLECCIÓN BIOLÓGICA DEL CENTRO DE COLECCIONES CIENTÍFICAS. PARA EL CUMPLIMIENTO DEL OBJETO, EL CONTRATISTA SE COMPROMETE A CUMPLIR CON LAS SIGUIENTES ACTIVIDADES EN LAS COLECCIONES BIOLÓGICAS: 1. APOYAR EN LA CURADURÍA FÍSICA DE LOS EJEMPLARES PERTENECIENTES A LAS COLECCIONES DE INVERTEBRADOS MARINOS (MEIOFAUNA, MESOFAUNA Y MACROFAUNA), ASÍ COMO EN LAS COLECCIONES DE INVERTEBRADOS DULCEACUÍCOLAS Y TERRESTRES NO INSECTOS (COMO ARACNOLÓGICOS, TARDÍGRADOS, ENTRE OTROS). 2. CONFIRMAR O VERIFICAR LA IDENTIFICACIÓN TAXONÓMICA DE LOS EJEMPLARES DE LAS COLECCIONES DE INVERTEBRADOS NO INSECTOS, HASTA NIVEL DE PHYLUM Y, EN CIERTOS GRUPOS SELECCIONADOS, HASTA NIVEL DE FAMILIA. 3. APOYAR EN LA ACTUALIZACIÓN, MIGRACIÓN Y DEPURACIÓN DE LOS DATOS EN LAS BASES DE DATOS DE LAS COLECCIONES DE INVERTEBRADOS NO INSECTOS, SIGUIENDO EL ESTÁNDAR DARWIN CORE. 4. CONTRIBUIR AL PROCESO DE REGISTRO DE ESTAS COLECCIONES ANTE</t>
  </si>
  <si>
    <t>CO1.REQ.8668474</t>
  </si>
  <si>
    <t>OPSP-VIN-0259-2025</t>
  </si>
  <si>
    <t>https://community.secop.gov.co/Public/Tendering/OpportunityDetail/Index?noticeUID=CO1.NTC.8502330&amp;isFromPublicArea=True&amp;isModal=False</t>
  </si>
  <si>
    <t>MAURICIO GARCIA MATAMOROS</t>
  </si>
  <si>
    <t>CAROLY MILDRED CORONADO ALCALÁ</t>
  </si>
  <si>
    <t>PRESTAR LOS SERVICIOS PROFESIONALES EN MARCO DEL PROYECTO "BOATO: UNA TRAGEDIA OLVIDADA". FINANCIADO CON APORTE DE LA NOVENA CONVOCATORIA PARA APOYAR EL DESARROLLO DE TRABAJOS DE GRADO EN LOS PROGRAMAS DE PREGRADO DE LA UNIVERSIDAD DEL MAGDALENA.ACTIVIDADES: 1. REALIZAR LA EDICIÓN Y MONTAJE INTEGRAL DEL CORTOMETRAJE, ORGANIZANDO Y ENSAMBLANDO LAS SECUENCIAS AUDIOVISUALES PARA CONSTRUIR LA NARRATIVA FINAL. 2. REALIZAR EL DISEÑO Y PRODUCCIÓN DEL PAISAJE SONORO, QUE INCLUYA LA CREACIÓN, SELECCIÓN Y EDICIÓN DE EFECTOS, AMBIENTES Y MÚSICA, ALINEADOS CON LA PROPUESTA CONCEPTUAL DEL PROYECTO. 3. REALIZAR LA POSTPRODUCCIÓN DE SONIDO PROFESIONAL, REALIZANDO LA SINCRONIZACIÓN, MEZCLA Y MASTERIZACIÓN DE LAS PISTAS DE AUDIO PARA ENTREGAR UN RESULTADO FINAL CON NIVELES EQUILIBRADOS Y LISTO PARA EXHIBICIÓN Y DISTRIBUCIÓN. 4. REALIZAR LA CREACIÓN Y EDICIÓN DE PIEZAS ANIMADAS COMO ANIMADOR JUNIOR, DESARROLLANDO ELEMENTOS GRÁFICOS EN MOVIMIENTO QUE COMPLEM</t>
  </si>
  <si>
    <t>CO1.REQ.8629570</t>
  </si>
  <si>
    <t>OPSP-VIN-0258-2025</t>
  </si>
  <si>
    <t>https://community.secop.gov.co/Public/Tendering/OpportunityDetail/Index?noticeUID=CO1.NTC.8502324&amp;isFromPublicArea=True&amp;isModal=False</t>
  </si>
  <si>
    <t>JONATAN VARGAS RAMOS</t>
  </si>
  <si>
    <t>PRESTAR SERVICIOS PROFESIONALES EN MARCO DEL PROYECTO “MÁS ALLÁ DE LA SUPERFICIE”, FINANCIADO CON APORTE DE LA NOVENA CONVOCATORIA PARA APOYAR EL DESARROLLO DE TRABAJOS DE GRADO EN LOS PROGRAMAS DE PREGRADO DE LA UNIVERSIDAD DEL MAGDALENA. PRODUCTOS: 1. 26 SEGUNDOS DE ANIMACIÓN 2D CUT OUT. 2. 20 SEGUNDOS DE ANIMACIÓN STOP MOTION. 3. 15 SEGUNDOS DE ANIMACIÓN 2D FRAME BY FRAME.</t>
  </si>
  <si>
    <t>CO1.REQ.8629548</t>
  </si>
  <si>
    <t>OPSP-VIN-0257-2025</t>
  </si>
  <si>
    <t>https://community.secop.gov.co/Public/Tendering/OpportunityDetail/Index?noticeUID=CO1.NTC.8488055&amp;isFromPublicArea=True&amp;isModal=False</t>
  </si>
  <si>
    <t>FREDDY DE JESÚS VARGAS LEIRA</t>
  </si>
  <si>
    <t>DIANA MERCEDES ROMERO POSADA</t>
  </si>
  <si>
    <t>PRESTAR LOS SERVICIOS PROFESIONALES EN MARCO DEL PROYECTO DE INVESTIGACIÓN: “REGTUR COLOMBIA CONSULTORÍA TURÍSTICA REGENERATIVA”, FINANCIADO POR LA 2DA CONVOCATORIA PARA APOYAR LA CREACIÓN DE NUEVAS EMPRESAS DE ESTUDIANTES DE PROGRAMAS DE PREGRADO Y DE MAESTRÍA DE PROFUNDIZACIÓN DE LA UNIVERSIDAD DEL MAGDALENA. ACTIVIDADES: 1. CREACIÓN DE PÁGINA WEB LA CUAL DEBE CONTENER COMO MÍNIMO: I) LA DESCRIPCIÓN ORGANIZACIONAL Y SERVICIOS A OFERTAR DE LA CONSULTORA EN TURISMO CON ENFOQUE REGENERATIVO Y SOSTENIBLE, II) CONTACTOS Y PERFILES DE LOS CONSULTORES.</t>
  </si>
  <si>
    <t>CO1.REQ.8619350</t>
  </si>
  <si>
    <t>OPSP-VIN-0256-2025</t>
  </si>
  <si>
    <t>https://community.secop.gov.co/Public/Tendering/OpportunityDetail/Index?noticeUID=CO1.NTC.8482942&amp;isFromPublicArea=True&amp;isModal=False</t>
  </si>
  <si>
    <t>GUADALUPE DEL PILAR MOZO ISSA</t>
  </si>
  <si>
    <t>PRESTAR LOS SERVICIOS PROFESIONALES EN MARCO DE LA IMPLEMENTACIÓN DEL PROYECTO INSTITUCIONAL UNIMAGDALENA COMPROMETIDA CON LOS 500 AÑOS DE SANTA MARTA. ACTIVIDADES: 1. DISEÑAR LA REGLAMENTACIÓN INTERNA DEL CITS, INCLUYENDO LINEAMIENTOS NORMATIVOS, OPERATIVOS Y DE ARTICULACIÓN INSTITUCIONAL, EN CONCORDANCIA CON LA RESOLUCIÓN 298 DE 2025 Y DEMÁS NORMAS CONCORDANTES. 2. APOYAR EL DESARROLLO PROCESOS DE FORMACIÓN JURÍDICA PARA ORGANIZACIONES COMUNITARIAS Y PUEBLOS ÉTNICOS, FORTALECIENDO SUS CAPACIDADES EN EL EJERCICIO DEL DERECHO PROPIO Y SU RECONOCIMIENTO INSTITUCIONAL EN EL MARCO DE LOS 500 AÑOS DE SANTA MARTA. 3. APOYAR Y COORDINAR Y DICTAR ESPACIOS DE CAPACITACIÓN EN DERECHOS CULTURALES, CONSULTA PREVIA Y PROTECCIÓN DE SABERES TRADICIONALES, DIRIGIDOS A ACTORES UNIVERSITARIOS Y COMUNITARIOS PARTICIPANTES EN LAS ACTIVIDADES DE LA CÁTEDRA. 4. APOYAR EN LA ASESORÍA JURÍDICA DE LA EJECUCIÓN DE LOS EVENTOS CONMEMORATIVOS, ASEGURANDO SU ADECUACI</t>
  </si>
  <si>
    <t>CO1.REQ.8607996</t>
  </si>
  <si>
    <t>OPSP-VIN-0255-2025</t>
  </si>
  <si>
    <t>https://community.secop.gov.co/Public/Tendering/OpportunityDetail/Index?noticeUID=CO1.NTC.8482838&amp;isFromPublicArea=True&amp;isModal=False</t>
  </si>
  <si>
    <t>CORINNA SPANGENBERG ORTIZ</t>
  </si>
  <si>
    <t>PRESTAR LOS SERVICIOS PROFESIONALES EN LA DIRECCIÓN DE PROYECCIÓN CULTURAL DE LA UNIVERSIDAD DEL MAGDALENA. ACTIVIDADES: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GGM. 2. DESARROLLAR E IMPLEMENTAR UNA ESTRATEGIA DE MARKETING DIGITAL INTEGRAL, ENCAMINADA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CULTURAL. 4. ESTABLECER ALIANZAS ESTRATÉGICAS Y UNA RED DE ALIADOS EN LOS DIFERENTES SEC</t>
  </si>
  <si>
    <t>CO1.REQ.8608166</t>
  </si>
  <si>
    <t>OPSP-VIN-0254-2025</t>
  </si>
  <si>
    <t>https://community.secop.gov.co/Public/Tendering/OpportunityDetail/Index?noticeUID=CO1.NTC.8480589&amp;isFromPublicArea=True&amp;isModal=False</t>
  </si>
  <si>
    <t>JESSICA ROCIO MORALES RAMBAUT</t>
  </si>
  <si>
    <t>PRESTAR LOS SERVICIOS PROFESIONALES EN LA DIRECCIÓN DE PROYECCIÓN CULTURAL DE LA UNIVERSIDAD DEL MAGDALENA. ACTIVIDADES: 1. APOYAR LA PLANEACIÓN DE CONVERSATORIOS, CHARLAS Y CICLOS DE CONFERENCIAS SOBRE FORMACIÓN SOCIOHISTÓRICA Y PATRIMONIAL, CON LA PARTICIPACIÓN DE INVITADOS RELACIONADOS CON LA CULTURA, HUMANIDADES Y CIENCIAS SOCIALES. 2. APOYAR EL DESARROLLO DE MEDIACIONES EXPOSITIVAS EN EL CAMPO HISTÓRICO-PATRIMONIAL Y ACTIVIDADES CULTURALES QUE SE LLEVAN A CABO EN CONJUNTO CON OTRAS DEPENDENCIAS MEDIANTE EL SISTEMA DE MUSEOS Y LA DIRECCIÓN CULTURAL. 3. APOYAR EN LA EJECUCIÓN DE LA AGENDA EDUCATIVA VINCULADA A LA CONMEMORACIÓN DE LOS 500 AÑOS DE LA FUNDACIÓN HISPÁNICA DE SANTA MARTA, ASÍ COMO ATENDER TEMAS DE HISTORIA Y PATRIMONIO EN EL CENTRO CULTURAL SAN JUAN NEPOMUCENO Y OTROS PROYECTOS CULTURALES ESTRATÉGICOS. 4. APOYAR ACTIVIDADES DE FORMACIÓN POR MEDIO DE LA EJECUCIÓN DE RUTAS Y TALLERES DE CARÁCTER HISTÓRICO-PATRIMONIAL EN LA CAS</t>
  </si>
  <si>
    <t>CO1.REQ.8608049</t>
  </si>
  <si>
    <t>OPSP-VIN-0253-2025</t>
  </si>
  <si>
    <t>https://community.secop.gov.co/Public/Tendering/OpportunityDetail/Index?noticeUID=CO1.NTC.8476483&amp;isFromPublicArea=True&amp;isModal=False</t>
  </si>
  <si>
    <t>IVAN ENRIQUE HERNANDEZ PELAEZ</t>
  </si>
  <si>
    <t xml:space="preserve">PRESTAR LOS SERVICIOS PROFESIONALES EN LA DIRECCIÓN DE TRANSFERENCIA DE CONOCIMIENTO Y PROPIEDAD INTELECTUAL.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VICERRECTORÍA DE INVESTIGACIÓN. 7. APOYAR EN LA RECOPILACIÓN DE INFORMACIÓN, ELABORACIÓN DE </t>
  </si>
  <si>
    <t>CO1.REQ.8603582</t>
  </si>
  <si>
    <t>OPSP-VIN-0252-2025</t>
  </si>
  <si>
    <t>https://community.secop.gov.co/Public/Tendering/OpportunityDetail/Index?noticeUID=CO1.NTC.8462676&amp;isFromPublicArea=True&amp;isModal=False</t>
  </si>
  <si>
    <t xml:space="preserve">LAIONELL JOSÉ POLO ALVARADO </t>
  </si>
  <si>
    <t>ORLANDO JOSE CANTILLO COLON</t>
  </si>
  <si>
    <t>PRESTAR LOS SERVICIOS PROFESIONALES EN EL CENTRO DE INVESTIGACIÓN EN ALTO RENDIMIENTO DEPORTIVO Y ESTUDIOS BIOMÉDICOS DE LA UNIVERSIDAD DEL MAGDALENA. ACTIVIDADES DE MARKETING DIGITAL EN EL SPORTSCI: 1. APOYAR DESDE SU ROL PROFESIONAL EN LA CONSECUCIÓN DE LOS OBJETIVOS DEL CENTRO DE INVESTIGACIÓN EN ALTO RENDIMIENTO DEPORTIVO Y ESTUDIOS BIOMÉDICOS DE LA UNIVERSIDAD DEL MAGDALENA. 2. DISEÑAR PIEZAS PUBLICITARIAS, ACORDES A LA DINÁMICA DEL CENTRO DE INVESTIGACIÓN EN ALTO RENDIMIENTO Y ESTUDIOS BIOMÉDICOS. 3. EDITAR FOTOGRAFÍAS Y VIDEOS MULTIMEDIA QUE GENERAREN CONTENIDO EN LAS REDES SOCIALES DEL CENTRO DE INVESTIGACIÓN EN ALTO RENDIMIENTO Y ESTUDIOS BIOMÉDICOS. 4. MANEJAR LAS REDES SOCIALES INCLUYENDO EL CANAL DE WHATSAPP DEL CENTRO DE INVESTIGACIÓN EN ALTO RENDIMIENTO Y ESTUDIOS BIOMÉDICOS. 5. APOYAR EN LA SUPERVISIÓN DE LA DIVULGACIÓN DE CONTENIDO DEL CENTRO DE INVESTIGACIÓN EN ALTO RENDIMIENTO Y ESTUDIOS BIOMÉDICOS CON MEDIOS INTERNOS Y E</t>
  </si>
  <si>
    <t>CO1.REQ.8592125</t>
  </si>
  <si>
    <t>OPSP-VIN-0251-2025</t>
  </si>
  <si>
    <t>https://community.secop.gov.co/Public/Tendering/OpportunityDetail/Index?noticeUID=CO1.NTC.8462476&amp;isFromPublicArea=True&amp;isModal=False</t>
  </si>
  <si>
    <t>ANDRES FELIPE GRANADOS BRICEÑO</t>
  </si>
  <si>
    <t>PRESTAR SERVICIOS PROFESIONALES EN EL CENTRO DE INVESTIGACIÓN EN ALTO RENDIMIENTO DEPORTIVO Y ESTUDIOS BIOMÉDICOS DE LA UNIVERSIDAD DEL MAGDALENA. ACTIVIDADES: 1. APOYAR DESDE SU ROL PROFESIONAL EN LA CONSECUCIÓN DE LOS OBJETIVOS DEL CENTRO DE INVESTIGACIÓN EN ALTO RENDIMIENTO DEPORTIVO Y ESTUDIOS BIOMÉDICOS DE LA UNIVERSIDAD DEL MAGDALENA. 2. APOYAR AL CENTRO DE INVESTIGACIÓN EN ALTO RENDIMIENTO DEPORTIVO Y ESTUDIOS BIOMÉDICOS EN LA RECOPILACIÓN DE DOCUMENTOS SOPORTE O ANEXOS PARA PRESENTACIÓN DE PROYECTOS EN CONVOCATORIAS EXTERNAS E INTERNAS. 3. APOYAR EN LA PARTICIPACIÓN DE EVENTOS QUE PROGRAME EL CENTRO TANTO DENTRO COMO FUERA DE SU LUGAR DE TRABAJO. 4. ASISTIR A LAS REUNIONES QUE SEAN REQUERIDAS POR EL SUPERVISOR PARA EL CUMPLIMIENTO DEL OBJETO DEL CONTRATO, ASÍ COMO LAS QUE SEAN AGENDADAS CON LOS DOCENTES INVESTIGADORES E INVESTIGADORAS ADSCRITAS AL CENTRO DE INVESTIGACIÓN EN ALTO RENDIMIENTO DEPORTIVO Y ESTUDIOS BIOMÉDICOS PARA LA F</t>
  </si>
  <si>
    <t>CO1.REQ.8591938</t>
  </si>
  <si>
    <t>OPSP-VIN-0250-2025</t>
  </si>
  <si>
    <t>https://community.secop.gov.co/Public/Tendering/OpportunityDetail/Index?noticeUID=CO1.NTC.8462467&amp;isFromPublicArea=True&amp;isModal=False</t>
  </si>
  <si>
    <t>VICTOR MANUEL FLOREZ DIAZ</t>
  </si>
  <si>
    <t>PRESTAR LOS SERVICIOS PROFESIONALES EN EL CENTRO DE INVESTIGACIÓN EN ALTO RENDIMIENTO DEPORTIVO Y ESTUDIOS BIOMÉDICOS. ACTIVIDADES TÉCNICOADMINISTRATIVAS: 1. APOYAR DESDE SU ROL PROFESIONAL EN LA CONSECUCIÓN DE LOS OBJETIVOS DEL CENTRO DE INVESTIGACIÓN EN ALTO RENDIMIENTO DEPORTIVO Y ESTUDIOS BIOMÉDICOS DE LA UNIVERSIDAD DEL MAGDALENA. 2. APOYAR EN LA PARTICIPACIÓN DE EVENTOS QUE PROGRAME EL CENTRO DE INVESTIGACIÓN EN ALTO RENDIMIENTO DEPORTIVO Y ESTUDIOS BIOMÉDICOS DE LA UNIVERSIDAD DEL MAGDALENA, FUERA DEL ÁREA HABITUAL DE LA PRESTACIÓN DEL SERVICIO. 3. COOPERAR EN LA SUPERVISIÓN, USO OPORTUNO Y RESPONSABLE DE LOS EQUIPOS, INSUMOS Y SOFTWARE DEL CENTRO DE INVESTIGACIÓN EN ALTO RENDIMIENTO DEPORTIVO Y ESTUDIOS BIOMÉDICOS DE LA UNIVERSIDAD DEL MAGDALENA. 4. APOYAR EN LA IMPLEMENTACIÓN, MANTENIMIENTO Y MEJORA DEL SISTEMA DE GESTIÓN DE CALIDAD DEL CENTRO DE INVESTIGACIÓN EN ALTO RENDIMIENTO DEPORTIVO Y ESTUDIOS BIOMÉDICOS DE LA UNIVERSIDAD D</t>
  </si>
  <si>
    <t>CO1.REQ.8591927</t>
  </si>
  <si>
    <t>OPSP-VIN-0249-2025</t>
  </si>
  <si>
    <t>https://community.secop.gov.co/Public/Tendering/OpportunityDetail/Index?noticeUID=CO1.NTC.8462727&amp;isFromPublicArea=True&amp;isModal=False</t>
  </si>
  <si>
    <t>JORGE ARMANDO FORERO FERNANDEZ DE CASTRO</t>
  </si>
  <si>
    <t>PRESTAR LOS SERVICIOS PROFESIONALES EN LA DIRECCIÓN DE PROYECCIÓN CULTURAL. PARA EL CUMPLIMIENTO DEL OBJETO, EL CONTRATISTA SE COMPROMETE A CUMPLIR CON LAS SIGUIENTES ACTIVIDADES: 1.
APOYAR EL PROCESO DE FORMACIÓN MUSICAL, ENSAYOS Y PRESENTACIONES DE LA ORQUESTA SINFÓNICA DE LA UNIVERSIDAD
DEL MAGDALENA. 2. DISEÑAR UNA ESTRATEGIA DE APOYO AL SISTEMA DE MUSEOS PARA EL DESARROLLO DE ACTIVIDADES
CULTURALES DEL ÁREA DE LAS ARTES MUSICALES EN LAS DIFERENTES INSTITUCIONES EDUCATIVAS DEL DISTRITO. 3. APOYAR EL
DISEÑO Y DESARROLLAR EL PROGRAMA RADIAL ORILLAS MAGAZINE. 4. APOYAR EN LA COORDINACIÓN Y DESARROLLO DE LOS
CURSOS LIBRES RELACIONADOS CON EL ÁREA DE ARTES MUSICALES. 5. APOYAR EL DESARROLLO DE ACTIVIDADES CULTURALES DE
LA DIRECCIÓN DE PROYECCIÓN CULTURAL. 6. REALIZAR SEGUIMIENTO, CONSOLIDAR, ORGANIZAR Y ENTREGAR OPORTUNAMENTE
LOS INSUMOS REQUERIDOS PARA LA ELABORACIÓN DEL REPORTE DE LOS INDICADORES, RELACIONADA CON LAS ACCIONES DE LA
DIRECC</t>
  </si>
  <si>
    <t>CO1.REQ.8590270</t>
  </si>
  <si>
    <t>OPSP-VIN-0248-2025</t>
  </si>
  <si>
    <t>https://community.secop.gov.co/Public/Tendering/OpportunityDetail/Index?noticeUID=CO1.NTC.8461275&amp;isFromPublicArea=True&amp;isModal=False</t>
  </si>
  <si>
    <t>ALVARO DE JESUS ORTIZ PADILLA</t>
  </si>
  <si>
    <t>PRESTAR LOS SERVICIOS PROFESIONALES COMO INGENIERO INDUSTRIAL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5.APOYAR A LOS INVESTIGADORES EN LA</t>
  </si>
  <si>
    <t>CO1.REQ.8588262</t>
  </si>
  <si>
    <t>OPSP-VIN-0247-2025</t>
  </si>
  <si>
    <t>https://community.secop.gov.co/Public/Tendering/OpportunityDetail/Index?noticeUID=CO1.NTC.8461518&amp;isFromPublicArea=True&amp;isModal=False</t>
  </si>
  <si>
    <t>ADALBERTO  DUICA BARRERA</t>
  </si>
  <si>
    <t xml:space="preserve">PRESTAR LOS SERVICIOS PROFESIONALES COMO INGENIERO INDUSTRIAL EN LA VICERRECTORÍA DE INVESTIGACIÓN. ACTIVIDADES: 1. APOYAR EN EL DILIGENCIAMIENTO DE FORMATOS PARA SOLICITUDES PRESUPUESTALES, AFECTACIONES, TRASLADOS INTERNOS Y DEMÁS REQUERIMIENTOS FINANCIEROS EN EL MARCO DE PLANES INSTITUCIONALES Y PROYECTOS ESTRATÉGICOS. 2. REALIZAR VERIFICACIÓN DE HOJAS DE VIDA Y SUS RESPECTIVOS SOPORTES EN PLATAFORMAS INSTITUCIONALES,
ASÍ COMO COMPILAR LOS DOCUMENTOS NECESARIOS PARA LA FASE PRECONTRACTUAL DE VINCULACIONES POR PRESTACIÓN DE SERVICIOS. 3. RECOPILAR, REVISAR Y CONSOLIDAR INFORMACIÓN REQUERIDA PARA LA FORMALIZACIÓN DE ÓRDENES
CONTRACTUALES, ASEGURANDO EL CUMPLIMIENTO DE LINEAMIENTOS INSTITUCIONALES EN LAS ETAPAS PRECONTRACTUAL Y CONTRACTUAL. 4. APOYAR EN LA ELABORACIÓN Y REMITIR LISTADOS DE PERSONAL CONTRATADO PARA SU RESPECTIVA AFILIACIÓN A LA ADMINISTRADORA DE RIESGOS LABORALES (ARL), CONFORME A LA NORMATIVIDAD VIGENTE. 5. NOTIFICAR A LAS </t>
  </si>
  <si>
    <t>CO1.REQ.8588154</t>
  </si>
  <si>
    <t>OPSP-VIN-0246-2025</t>
  </si>
  <si>
    <t>https://community.secop.gov.co/Public/Tendering/OpportunityDetail/Index?noticeUID=CO1.NTC.8461322&amp;isFromPublicArea=True&amp;isModal=False</t>
  </si>
  <si>
    <t>JUAN CARLOS RESTREPO CUELLAR</t>
  </si>
  <si>
    <t>PRESTAR LOS SERVICIOS PROFESIONALES COMO INGENIERO INDUSTRIAL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 EN L</t>
  </si>
  <si>
    <t>CO1.REQ.8588145</t>
  </si>
  <si>
    <t>OPSP-VIN-0245-2025</t>
  </si>
  <si>
    <t>https://community.secop.gov.co/Public/Tendering/OpportunityDetail/Index?noticeUID=CO1.NTC.8460887&amp;isFromPublicArea=True&amp;isModal=False</t>
  </si>
  <si>
    <t xml:space="preserve">MARIO ANDRES NAVARRO TANO </t>
  </si>
  <si>
    <t>PRESTAR SERVICIOS PROFESIONALES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 EN LA REALIZACIÓN DE SONDEOS COMER</t>
  </si>
  <si>
    <t>CO1.REQ.8588222</t>
  </si>
  <si>
    <t>OPSP-VIN-0244-2025</t>
  </si>
  <si>
    <t>https://community.secop.gov.co/Public/Tendering/OpportunityDetail/Index?noticeUID=CO1.NTC.8461208&amp;isFromPublicArea=True&amp;isModal=False</t>
  </si>
  <si>
    <t>CARLOS ARTURO RODRIGUEZ CABRERA</t>
  </si>
  <si>
    <t>PRESTAR SERVICIOS PROFESIONALES EN LA VICERRECTORÍA DE INVESTIGACIÓN.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EMITIDOS AL GRUPO DE PRESUPUESTO PARA CRÉDITOS Y CONTRA CRÉDITO EN CONVENIOS EXTERNOS. 4. CONSULTAR AL GRUPO DE PRESUPUESTO EN LO PERTINENTE A LOS CÓDIGOS CUIPO, CPC QUE AFECTA EL DILIGENCIAMIENTO DE SOLICITUD DE CDP EN PLAN DE ACCIÓN Y CONVENIOS E</t>
  </si>
  <si>
    <t>CO1.REQ.8587998</t>
  </si>
  <si>
    <t>OPSP-VIN-0243-2025</t>
  </si>
  <si>
    <t>https://community.secop.gov.co/Public/Tendering/OpportunityDetail/Index?noticeUID=CO1.NTC.8460797&amp;isFromPublicArea=True&amp;isModal=False</t>
  </si>
  <si>
    <t>RAY JESÚS FANDIÑO GARCIA</t>
  </si>
  <si>
    <t>PRESTAR LOS SERVICIOS COMO PROFESIONAL EN NEGOCIOS INTERNACIONALES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t>
  </si>
  <si>
    <t>CO1.REQ.8587305</t>
  </si>
  <si>
    <t>OPSP-VIN-0242-2025</t>
  </si>
  <si>
    <t>https://community.secop.gov.co/Public/Tendering/OpportunityDetail/Index?noticeUID=CO1.NTC.8460851&amp;isFromPublicArea=True&amp;isModal=False</t>
  </si>
  <si>
    <t>LEYDEN ELIANA EGUIS JIMENEZ</t>
  </si>
  <si>
    <t>ISABEL MARÍA CALLE SANGUINO</t>
  </si>
  <si>
    <t>PRESTAR LOS SERVICIOS PROFESIONALES COMO CONTADOR PÚBLICO PARA ATENDER LOS DIFERENTES TRÁMITES Y SERVICIOS QUE SE DEBEN SURTIR EN EL GRUPO DE CONTABILIDAD. ACTIVIDADES: 1. APOYAR EN LA REVISIÓN DEL INFORME Y REPORTES PARA EL PROCESO DE DEVOLUCIÓN DE IVA, QUE DEBE PRESENTAR LA UNIVERSIDAD ANTE LA DIRECCIÓN DE IMPUESTOS Y ADUANAS NACIONALES – DIAN, EN LOS TIEMPOS QUE CORRESPONDA. 2. APOYAR EN LA ELABORACIÓN Y EXPEDICIÓN DE CERTIFICADOS DE PAZ Y SALVO DE AVANCES, AUTORIZADOS POR LA VICERRECTORÍA DE INVESTIGACIÓN. 3. APOYAR EN LA ELABORACIÓN DE CUENTAS POR PAGAR Y OBLIGACIONES PRESUPUESTALES DE LOS TRÁMITES DE PAGOS RECIBIDOS EN EL GRUPO DE CONTABILIDAD POR PARTE DE LA VICERRECTORÍA DE INVESTIGACIÓN. 4. APOYAR EN LA ELABORACIÓN DE LOS INFORMES FINANCIEROS DE AVANCES Y FINALES DE LOS PROYECTOS. 5. APOYAR EN LA PRESENTACIÓN DE DECLARACIONES TRIBUTARIAS QUE CORRESPONDE PRESENTAR A LA UNIVERSIDAD DEL MAGDALENA SEGÚN SUS DEBERES FORMALES.</t>
  </si>
  <si>
    <t>CO1.REQ.8585117</t>
  </si>
  <si>
    <t>OPSP-VIN-0241-2025</t>
  </si>
  <si>
    <t>https://community.secop.gov.co/Public/Tendering/OpportunityDetail/Index?noticeUID=CO1.NTC.8460943&amp;isFromPublicArea=True&amp;isModal=False</t>
  </si>
  <si>
    <t>MONICA ISABEL CALDERON SOLANO</t>
  </si>
  <si>
    <t xml:space="preserve">PRESTAR LOS SERVICIOS PROFESIONALES COMO ADMINISTRADOR DE EMPRESAS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5.APOYAR A LOS INVESTIGADORES </t>
  </si>
  <si>
    <t>CO1.REQ.8585103</t>
  </si>
  <si>
    <t>OPSP-VIN-0240-2025</t>
  </si>
  <si>
    <t>https://community.secop.gov.co/Public/Tendering/OpportunityDetail/Index?noticeUID=CO1.NTC.8460698&amp;isFromPublicArea=True&amp;isModal=False</t>
  </si>
  <si>
    <t>ANA FLORA JIMENEZ DE LA HOZ</t>
  </si>
  <si>
    <t>CLAUDIA PATRICIA RUIZ PINO</t>
  </si>
  <si>
    <t>PRESTAR LOS SERVICIOS PROFESIONALES COMO CONTADOR PÚBLICO EN EL GRUPO DE PRESUPUESTO DE LA UNIVERSIDAD DEL MAGDALENA. 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RECURSOS A LOS COMPROMISOS Y RESERVAS PRESUPUESTALES EXPEDIDAS DE CADA PROYECTO INTERNO Y EXTERNO O DEL P</t>
  </si>
  <si>
    <t>CO1.REQ.8584686</t>
  </si>
  <si>
    <t>OPSP-VIN-0239-2025</t>
  </si>
  <si>
    <t>https://community.secop.gov.co/Public/Tendering/OpportunityDetail/Index?noticeUID=CO1.NTC.8460816&amp;isFromPublicArea=True&amp;isModal=False</t>
  </si>
  <si>
    <t>DALIANYS DE JESÚS PASTRANA MARTÍNEZ</t>
  </si>
  <si>
    <t>PRESTAR LOS SERVICIOS PROFESIONALES COMO CONTADORA PÚBLICA EN LA VICERRECTORIA DE INVESTIGACIÓN DE LA UNIVERSIDAD DEL MAGDALENA. ACTIVIDADES: 1. BRINDAR APOYO EN LA ELABORACIÓN DE LAS CUENTAS POR PAGAR Y OBLIGACIONES PRESUPUESTALES RELACIONADAS CON LOS TRÁMITES DE PAGOS RECIBIDOS EN EL GRUPO DE CONTABILIDAD. 2. COLABORAR EN LA PREPARACIÓN DE INFORMES FINANCIEROS, TANTO DE AVANCES COMO FINALES, DE LOS PROYECTOS EN CURSO. 3. ASISTIR EN LA ELABORACIÓN Y EMISIÓN DE CERTIFICADOS DE PAZ Y SALVO DE AVANCES, AUTORIZADOS POR LA VICERRECTORÍA DE INVESTIGACIÓN. 4. REVISAR LOS DOCUMENTOS DE AVANCES RECIBIDOS EN EL GRUPO DE CONTABILIDAD PARA GARANTIZAR SU CORRECTA GESTIÓN. 5. BRINDAR ASESORÍA A DOCENTES Y FUNCIONARIOS EN EL PROCESO DE LEGALIZACIÓN DE AVANCES Y GASTOS. 6. LIQUIDAR LOS IMPUESTOS CORRESPONDIENTES Y EMITIR LOS RECIBOS DE PAGO DE LOS AVANCES A LEGALIZAR. 7. COLABORAR EN LA REVISIÓN Y ELABORACIÓN DE LAS CUENTAS POR PAGAR RELACIONADAS CON REI</t>
  </si>
  <si>
    <t>CO1.REQ.8584815</t>
  </si>
  <si>
    <t>OPSP-VIN-0238-2025</t>
  </si>
  <si>
    <t>https://community.secop.gov.co/Public/Tendering/OpportunityDetail/Index?noticeUID=CO1.NTC.8460805&amp;isFromPublicArea=True&amp;isModal=False</t>
  </si>
  <si>
    <t>LIZETH CAROLINA LOZANO VASQUEZ</t>
  </si>
  <si>
    <t>PRESTAR LOS SERVICIOS PROFESIONALES COMO INGENIERA INDUSTRIAL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5.APOYAR A LOS INVESTIGADORES EN LA</t>
  </si>
  <si>
    <t>CO1.REQ.8584646</t>
  </si>
  <si>
    <t>OPSP-VIN-0237-2025</t>
  </si>
  <si>
    <t>https://community.secop.gov.co/Public/Tendering/OpportunityDetail/Index?noticeUID=CO1.NTC.8460722&amp;isFromPublicArea=True&amp;isModal=False</t>
  </si>
  <si>
    <t>ANGIE CAROLINA SERNA CARVAJAL</t>
  </si>
  <si>
    <t>CO1.REQ.8581157</t>
  </si>
  <si>
    <t>OPSP-VIN-0236-2025</t>
  </si>
  <si>
    <t>https://community.secop.gov.co/Public/Tendering/OpportunityDetail/Index?noticeUID=CO1.NTC.8460634&amp;isFromPublicArea=True&amp;isModal=False</t>
  </si>
  <si>
    <t>BEATRIZ ELENA MEDINA DIAZ</t>
  </si>
  <si>
    <t>PRESTAR SERVICIOS PROFESIONALES EN LA VICERRECTORÍA DE INVESTIGACIÓN.ACTIVIDADES: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 EN LA REALIZACIÓN DE SONDEOS COMERC</t>
  </si>
  <si>
    <t>CO1.REQ.8580615</t>
  </si>
  <si>
    <t>OPSP-VIN-0235-2025</t>
  </si>
  <si>
    <t>https://community.secop.gov.co/Public/Tendering/OpportunityDetail/Index?noticeUID=CO1.NTC.8460503&amp;isFromPublicArea=True&amp;isModal=False</t>
  </si>
  <si>
    <t>MANUEL ALEJANDRO UMAÑA GRANADOS</t>
  </si>
  <si>
    <t>PRESTAR LOS SERVICIOS PROFESIONALES COMO ABOGADO EN LA VICERRECTORÍA DE INVESTIGACIÓN.  ACTIVIDADES: 1. COLABORAR EN LA PREPARACIÓN Y REVISIÓN DE LOS CONVENIOS O CONTRATOS QUE FIRME, MODIFIQUE, TERMINE O LIQUIDE EL VICERRECTOR DE INVESTIGACIÓN EN NOMBRE DE LA UNIVERSIDAD DEL MAGDALENA. 2. REVISAR Y APROBAR LAS GARANTÍAS Y PÓLIZAS DE CUMPLIMIENTO QUE SOLICITE LA VICERRECTORÍA DE INVESTIGACIÓN, CUANDO SEAN NECESARIAS EN CALIDAD DE CONTRATANTE O CONTRATISTA. 3. PROYECTAR Y/O REVISAR LOS ACTOS ADMINISTRATIVOS QUE EXPIDA EL VICERRECTOR DE INVESTIGACIÓN. 4. BRINDAR ASESORÍA JURÍDICA Y EN TEMAS CONTRACTUALES TANTO EN LA VICERRECTORÍA DE INVESTIGACIÓN COMO EN SUS DEPENDENCIAS. 5. REVISAR LAS ÓRDENES DE GASTO QUE EXPIDA EL VICERRECTOR DE INVESTIGACIÓN PARA ASEGURAR QUE ESTÉN CORRECTAS. 6. VERIFICAR Y APROBAR LOS DOCUMENTOS PRECONTRACTUALES Y LA INFORMACIÓN DEL
PERSONAL A CONTRATAR, ASEGURÁNDOSE DE QUE LOS SOPORTES EN PLATAFORMAS COMO GEDOCO Y SIGEP</t>
  </si>
  <si>
    <t>CO1.REQ.8580375</t>
  </si>
  <si>
    <t>OPSP-VIN-0234-2025</t>
  </si>
  <si>
    <t>https://community.secop.gov.co/Public/Tendering/OpportunityDetail/Index?noticeUID=CO1.NTC.8459768&amp;isFromPublicArea=True&amp;isModal=False</t>
  </si>
  <si>
    <t>ALEXANDER DAZA CORREDOR</t>
  </si>
  <si>
    <t>VICTOR ALFONSO NUÑEZ SANCHEZ</t>
  </si>
  <si>
    <t>PRESTAR LOS SERVICIOS PROFESIONALES EN MARCO DEL PROYECTO DE INVESTIGACIÓN EXTERNO: “PRODUCCIÓN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 UNIMAGDALENA. ACTIVIDADES: 1. APOYO GENERAL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APOYO ESPECÍFICO AL LÍDER LOCAL DEL HILO 6, DE ACUERDO CON LO SOLICITADO POR EL LÍDER Y A LAS OBLIGACIONES DEFINIDAS EN ESTE CONTRATO. 3. APOYO ESPECÍFICO A LAS ACTIVIDADE</t>
  </si>
  <si>
    <t>CO1.REQ.8580364</t>
  </si>
  <si>
    <t>OPSP-VIN-0233-2025</t>
  </si>
  <si>
    <t>https://community.secop.gov.co/Public/Tendering/OpportunityDetail/Index?noticeUID=CO1.NTC.8457917&amp;isFromPublicArea=True&amp;isModal=False</t>
  </si>
  <si>
    <t>MIGUEL ANGEL JIMENEZ JACQUIN</t>
  </si>
  <si>
    <t>PRESTAR LOS SERVICIOS PROFESIONALES EN MARCO AL PROYECTOC"PRODUCCIÓN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ACTIVIDADES TÉCNICOADMINISTRATIVAS: 1. APOYAR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APOYAR AL LÍDER LOCAL DEL HILO 4, DE ACUERDO CON LO SOLICITADO POR EL LÍDER Y A LAS OBLIGACIONES DEFINIDAS EN ESTE CONTRATO. 3. APOYAR LAS ACTIVIDADES DEL HILO 4 LOCAL, DENOMINADO: RESILIENCIA SOCI</t>
  </si>
  <si>
    <t>CO1.REQ.8580078</t>
  </si>
  <si>
    <t>OPSP-VIN-0232-2025</t>
  </si>
  <si>
    <t>https://community.secop.gov.co/Public/Tendering/OpportunityDetail/Index?noticeUID=CO1.NTC.8457908&amp;isFromPublicArea=True&amp;isModal=False</t>
  </si>
  <si>
    <t>MADELEINE CAMPOS FERNANDEZ</t>
  </si>
  <si>
    <t>PRESTAR LOS SERVICIOS PROFESIONALES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 ACTIVIDADES: 1. DIRIGIR EL PROCESO DE SIEMBRA DE PATRONES E INJERTACIÓN DEL MATERIAL VEGETAL DE CULTIVARES DE MANGO. 2. PLANIFICAR JUNTO CON EL INVESTIGADOR PRINCIPAL Y COINVESTIGADORES, EL MANEJO AGRONÓMICO INTEGRAL PARA LOS ÁRBOLES DE MANGO ESTABLECIDOS EN EL INVERNADERO. 3. SUPERVISAR LAS LABORES DE MANEJO AGRONÓMICO QUE REALICE EL OPERARIO DE CAMPO Y ESTUDIANTES DE PREGRADO VINCULADAS AL PROYECTO. 4. PARTICIPAR EN LOS ENCUENTROS DE TRABAJO CON EL EQUIPO TÉCNICO DEL PROYECTO. 5. APOYAR LA TOMA DE INFORMACIÓN DE VARIABLES DE CRECIMIENTO Y COMPORTAMIENTO A</t>
  </si>
  <si>
    <t>CO1.REQ.8579980</t>
  </si>
  <si>
    <t>OPSP-VIN-0231-2025</t>
  </si>
  <si>
    <t>https://community.secop.gov.co/Public/Tendering/OpportunityDetail/Index?noticeUID=CO1.NTC.8457585&amp;isFromPublicArea=True&amp;isModal=False</t>
  </si>
  <si>
    <t>NAYID EMILIO BRUGÉS IGLESIAS</t>
  </si>
  <si>
    <t>PRESTAR LOS SERVICIOS PROFESIONALES EN LA DIRECCIÓN DE PROYECCIÓN CULTURAL DE LA VICERRECTORÍA DE INVESTIGACIÓN.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DIRIGIR Y ORIENTAR, EN TODOS LOS ASPECTOS TÉCNICOS EL PROCESO PEDAGÓGICO Y DE FORMACIÓN MUSICAL CORRESPONDIENTES A LOS INSTRUMENTOS DE VIENTOS EN LOS CURSOS OFERTADOS DESDE LA DPC. 4. DISEÑAR UNA ESTRATEGIA DE APOYO AL SISTEMA DE MUSEOS PARA EL DESARROLLO DE ACTIVIDADES CULTURALES DEL ÁREA DE LAS ARTES MUSICALES EN LAS DIFERENTES ACTIVIDADES DE LA DIRECCIÓN DE PROYECCIÓN CULTURAL. 5. REALIZAR SEGUIMIENTO, CONSOLIDAR, ORGANIZAR, Y ENTREGAR OPORTUNAMENTE LOS INSUMOS REQUERIDOS PARA LA ELABORACIÓN DEL REPORTE DE LOS</t>
  </si>
  <si>
    <t>CO1.REQ.8580315</t>
  </si>
  <si>
    <t>OPSP-VIN-0230-2025</t>
  </si>
  <si>
    <t>https://community.secop.gov.co/Public/Tendering/OpportunityDetail/Index?noticeUID=CO1.NTC.8457452&amp;isFromPublicArea=True&amp;isModal=False</t>
  </si>
  <si>
    <t>ELIAS GREGORIO GARCÍA PEROZO</t>
  </si>
  <si>
    <t>JESUS DAVID RIBON RAMOS</t>
  </si>
  <si>
    <t xml:space="preserve">PRESTAR LOS SERVICIOS PROFESIONALES COMO INGENIERO INDUSTRIAL EN LA VICERRECTORÍA DE INVESTIGACIÓN. ACTIVIDADES: 1. COADYUVAR EN EL SEGUIMIENTO DEL CUMPLIMIENTO DE LOS PROCESOS, PROCEDIMIENTOS, FORMATOS, GUÍAS E INSTRUCTIVOS RELACIONADOS CON LA GESTIÓN DE LA INVESTIGACIÓN EN LA HERRAMIENTA TECNOLÓGICA DEL SISTEMA "COGUI +"DENOMINADO "ISOLUCIÓN". 2. EFECTUAR EL SEGUIMIENTO A LOS PLANES DE MEJORAMIENTO DEL PROCESO GESTIÓN DE INVESTIGACIÓN, VERIFICANDO EL CUMPLIMIENTO DE LOS COMPROMISOS, ACTIVIDADES Y CRONOGRAMAS ESTABLECIDOS POR LAS UNIDADES Y CENTROS ADSCRITOS A LA VICERRECTORÍA, CON EL FIN DE CONTRIBUIR A LA MEJORA CONTINUA Y AL FORTALECIMIENTO DE LA GESTIÓN. 3. APOYAR EN LA RECOLECCIÓN DE INFORMACIÓN PARA LA GESTIÓN DE PROCESOS Y PARTICIPAR EN LA FORMULACIÓN, DISEÑO, ORGANIZACIÓN, EJECUCIÓN Y CONTROL DE PLANES Y PROYECTOS DE LA UNIDAD. 4. COADYUVAR EN EL DISEÑO E IMPLEMENTACIÓN DE INDICADORES DE CIENCIA, TECNOLOGÍA E INNOVACIÓN, ASÍ COMO </t>
  </si>
  <si>
    <t>CO1.REQ.8580214</t>
  </si>
  <si>
    <t>OPSP-VIN-0229-2025</t>
  </si>
  <si>
    <t>https://community.secop.gov.co/Public/Tendering/OpportunityDetail/Index?noticeUID=CO1.NTC.8457526&amp;isFromPublicArea=True&amp;isModal=False</t>
  </si>
  <si>
    <t>LUIS FRANCISCO SIMMONS MARIN</t>
  </si>
  <si>
    <t>PRESTAR LOS SERVICIOS PROFESIONALES EN LA GESTIÓN Y MEDICIÓN DE LA CIENCIA, TECNOLOGÍA, INNOVACIÓN, CREACIÓN Y EMPRENDIMIENTO. ACTIVIDADES: 1. APOYAR EL SEGUIMIENTO A LOS PLANES DE MEJORAMIENTO DEL PROCESO GESTIÓN DE INVESTIGACIÓN, VERIFICANDO EL CUMPLIMIENTO DE LOS COMPROMISOS, ACTIVIDADES Y CRONOGRAMAS ESTABLECIDOS POR LAS UNIDADES Y CENTROS ADSCRITOS A LA VICERRECTORÍA, CON EL FIN DE CONTRIBUIR A LA MEJORA CONTINUA Y AL FORTALECIMIENTO DE LA GESTIÓN. 2. COADYUVAR EN LA IDENTIFICACIÓN, ANÁLISIS, MEDICIÓN Y DOCUMENTACIÓN DE NECESIDADES, OPORTUNIDADES DE MEJORA Y ACCIONES QUE SEAN RESULTADOS DE AUDITORÍAS E INFORMES DE DESEMPEÑO. 3. COADYUVAR EN EL DISEÑO E IMPLEMENTACIÓN DE INDICADORES DE CIENCIA, TECNOLOGÍA E INNOVACIÓN, ASÍ COMO EN EL SEGUIMIENTO, MEDICIÓN, ANÁLISIS Y EVALUACIÓN DE LOS RESULTADOS PARA LA TOMA DE DECISIONES. 4. COADYUVAR EN LA ELABORACIÓN DE INFORMES DE GESTIÓN, ESTADÍSTICOS, DE RENDICIÓN DE CUENTAS Y DEMÁS QUE SEAN REQU</t>
  </si>
  <si>
    <t>CO1.REQ.8579798</t>
  </si>
  <si>
    <t>OPSP-VIN-0228-2025</t>
  </si>
  <si>
    <t>https://community.secop.gov.co/Public/Tendering/OpportunityDetail/Index?noticeUID=CO1.NTC.8457263&amp;isFromPublicArea=True&amp;isModal=False</t>
  </si>
  <si>
    <t>ANGIE PAOLA MONTERO LAGOS</t>
  </si>
  <si>
    <t>PRESTAR LOS SERVICIOS PROFESIONALES EN LA VICERRECTORÍA DE INVESTIGACIÓN. ACTIVIDADES: 1. APOYAR LA GESTIÓN DE LA VICERRECTORÍA DE INVESTIGACIÓN EN LA EJECUCIÓN DE PROYECTOS ESTRATÉGICOS INSTITUCIONALES, INCLUYENDO EL SEGUIMIENTO ADMINISTRATIVO Y LOGÍSTICO DE EVENTOS, REUNIONES Y ACTIVIDADES ASOCIADAS. 2. ACOMPAÑAR AL VICERRECTOR DE INVESTIGACIÓN EN LA GESTIÓN DE RECURSOS EXTERNOS Y EN EL FORTALECIMIENTO DE RELACIONES CON ALIADOS ESTRATÉGICOS, ASÍ COMO EN LA ELABORACIÓN DE INFORMES, CONSOLIDACIÓN DE INFORMACIÓN Y DEMÁS REPORTES DESIGNADOS DIRECTAMENTE POR EL VICERRECTOR, RELACIONADOS CON LAS ACTIVIDADES ACADÉMICAS, CULTURALES Y CIENTÍFICAS. 3. RECOPILAR, ORGANIZAR Y SISTEMATIZAR INFORMACIÓN REQUERIDA POR LA VICERRECTORÍA DE INVESTIGACIÓN, ESPECIALMENTE AQUELLA RELACIONADA CON PROYECTOS ESTRATÉGICOS Y ACTIVIDADES DE CIENCIA, TECNOLOGÍA E INNOVACIÓN (CTEI). 4. PARTICIPAR EN LA PLANEACIÓN, ORGANIZACIÓN Y EJECUCIÓN DE EVENTOS Y ACTIVIDADES CUL</t>
  </si>
  <si>
    <t>CO1.REQ.8579880</t>
  </si>
  <si>
    <t>OPSP-VIN-0227-2025</t>
  </si>
  <si>
    <t>https://community.secop.gov.co/Public/Tendering/OpportunityDetail/Index?noticeUID=CO1.NTC.8447818&amp;isFromPublicArea=True&amp;isModal=False</t>
  </si>
  <si>
    <t>ANDERSON STIVEN PEREZ FONTALVO</t>
  </si>
  <si>
    <t>PRESTACIÓN DE SERVICIOS PROFESIONALES EN EL CENTRO DE INNOVACIÓN Y EMPRENDIMIENTO DE LA UNIVERSIDAD DEL MAGDALENA. ACTIVIDADES: 1. BRINDAR APOYO A LA DIRECCIÓN DEL CIE EN LA REALIZACIÓN DE ASESORÍAS, MENTORÍAS Y ACOMPAÑAMIENTO A MIEMBROS DE LA COMUNIDAD UNIVERSITARIA Y PÚBLICOS DE INTERÉS DEL CENTRO DE INNOVACIÓN Y EMPRENDIMIENTO- CIE, EN MATERIA DE PROPIEDAD INTELECTUAL, PROPIEDAD INDUSTRIAL, DERECHOS DE AUTOR Y OTROS DEL RÉGIMEN JURÍDICO DE PROTECCIÓN DE INICIATIVAS DE EMPRENDIMIENTO E INNOVACIÓN. 2. BRINDAR APOYO A LA DIRECCIÓN DEL CENTRO DE INNOVACIÓN Y EMPRENDIMIENTO-CIE EN EL DISEÑO, ADAPTACIÓN Y EJECUCIÓN DE METODOLOGÍAS, ACTIVIDADES DE SENSIBILIZACIÓN, CAPACITACIÓN Y SEGUIMIENTO RELACIONADOS CON EL FORTALECIMIENTO DE LA PROPIEDAD INTELECTUAL, FORMALIZACIÓN EMPRESARIAL Y EL FOMENTO DE LA MENTALIDAD Y CULTURA EMPRENDEDORA E INNOVADORA, DIRIGIDAS A TODA LA COMUNIDAD UNIVERSITARIA Y PÚBLICOS DE INTERÉS DEL CIE. 3. HACER SEGUIMIENTO, EV</t>
  </si>
  <si>
    <t>CO1.REQ.8568906</t>
  </si>
  <si>
    <t>OPSP-VIN-0226-2025</t>
  </si>
  <si>
    <t>https://community.secop.gov.co/Public/Tendering/OpportunityDetail/Index?noticeUID=CO1.NTC.8447550&amp;isFromPublicArea=True&amp;isModal=False</t>
  </si>
  <si>
    <t>DANIEL FELIPE GUTIERREZ BELEÑO</t>
  </si>
  <si>
    <t xml:space="preserve">PRESTACIÓN DE SERVICIOS PROFESIONALES EN EL CENTRO DE INNOVACIÓN Y EMPRENDIMIENTO DE LA UNIVERSIDAD DEL MAGDALENA. ACTIVIDADES: 1. DISEÑAR PIEZAS QUE PROMOCIONEN Y EVIDENCIEN LA EJECUCIÓN DE PROCESOS, RESULTADOS E IMPACTOS DE ACTIVIDADES EJECUTADAS POR EL CIE PARA SER DIFUNDIDAS EN LOS DIVERSOS CANALES DE COMUNICACIÓN INTERNOS Y EXTERNOS SEGÚN LOS LINEAMIENTOS INSTITUCIONALES. 2. APOYAR A LA DIRECCIÓN DEL CIE EN LA ELABORACIÓN DE MATERIAL FOTOGRÁFICO, REALIZACIÓN Y EDICIÓN AUDIOVISUAL PARA LA CREACIÓN DE CONTENIDOS Y DIFUSIÓN POSTERIOR EN LOS CANALES DE COMUNICACIÓN INTERNOS Y EXTERNOS SEGÚN LOS LINEAMIENTOS INSTITUCIONALES. 3. BRINDAR APOYO A LA DIRECCIÓN DEL CIE EN LA PLANEACIÓN, CREACIÓN, DESARROLLO Y DIFUSIÓN DE CONTENIDO FOTOGRÁFICO Y AUDIOVISUAL DE ACTIVIDADES EJECUTADAS POR EL CIE Y QUE EVIDENCIEN LA ATENCIÓN E IMPACTOS A EMPRENDEDORES, COMUNIDAD UNIVERSITARIA, GRUPOS DE INTERÉS Y EMPRESARIOS, SEGÚN LOS LINEAMIENTOS DE COMUNICACIÓN </t>
  </si>
  <si>
    <t>CO1.REQ.8568902</t>
  </si>
  <si>
    <t>OPSP-VIN-0225-2025</t>
  </si>
  <si>
    <t>https://community.secop.gov.co/Public/Tendering/OpportunityDetail/Index?noticeUID=CO1.NTC.8447387&amp;isFromPublicArea=True&amp;isModal=False</t>
  </si>
  <si>
    <t>MARIA PAULA SOSSA LONDOÑO</t>
  </si>
  <si>
    <t>PRESTACIÓN DE SERVICIOS PROFESIONALES EN EL CENTRO DE INNOVACIÓN Y EMPRENDIMIENTO DE LA UNIVERSIDAD DEL MAGDALENA. ACTIVIDADES: 1. BRINDAR APOYO A LA DIRECCIÓN DEL CIE EN LA REALIZACIÓN DE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ADOPCIÓN Y EJECUCIÓN DE METODOLOGÍAS, ACTIVIDADES DE SENSIBILIZACIÓN, ASESORÍA Y FORMACIÓN RELACIONADAS CON PROCESOS DE EMPRENDIMIENTO E INNOVACIÓN DIRIGIDAS A TODA LA COMUNIDAD UNIVERSITARIA Y PÚBLICOS DE INTERÉS DEL CIE. 3. HACER SEGUIMIENTO, EVIDENCIAR Y REPORTAR AL A DIRECCIÓN DEL CIE A TRAVÉS DE INFORMES PERIÓDICOS LA EJECUCIÓN DE ACTIVIDADES RELACIONADAS CON LA DIFUSIÓN, REGISTRO, AVAL, DESARROLLO, DIRECCIÓN, EVALUACIÓN Y FINALIZACIÓN DE</t>
  </si>
  <si>
    <t>CO1.REQ.8566748</t>
  </si>
  <si>
    <t>OPSP-VIN-0224-2025</t>
  </si>
  <si>
    <t>https://community.secop.gov.co/Public/Tendering/OpportunityDetail/Index?noticeUID=CO1.NTC.8447533&amp;isFromPublicArea=True&amp;isModal=False</t>
  </si>
  <si>
    <t>KEDUIN RAFAEL FERNANDEZ MONTENEGRO</t>
  </si>
  <si>
    <t>PRESTACIÓN DE SERVICIOS PROFESIONALES EN EL CENTRO DE INNOVACIÓN Y EMPRENDIMIENTO DE LA UNIVERSIDAD DEL MAGDALENA. ACTIVIDADES: 1. BRINDAR APOYO A LA DIRECCIÓN DEL CIE EN LA REALIZACIÓN DE ASESORÍAS, MENTORÍAS, ACOMPAÑAMIENTO Y SEGUIMIENTO A MIEMBROS DE LA COMUNIDAD UNIVERSITARIA PARA LA FORMULACIÓN, PRESENTACIÓN, REGISTRO, AVAL, EJECUCIÓN, SEGUIMIENTO, EVALUACIÓN Y FINALIZACIÓN DE PRÁCTICAS DE INNOVACIÓN Y EMPRENDIMIENTO. 2. BRINDAR APOYO A LA DIRECCIÓN DEL CENTRO DE INNOVACIÓN Y EMPRENDIMIENTO- CIE EN EL DISEÑO, ADAPTACIÓN Y EJECUCIÓN DE METODOLOGÍAS, ACTIVIDADES DE SENSIBILIZACIÓN, ASESORÍA Y CAPACITACIONES Y OTROS SERVICIOS QUE EL CIE DIRIGE A TODA LA COMUNIDAD UNIVERSITARIA Y PÚBLICOS DE INTERÉS. 3. HACER SEGUIMIENTO Y EVIDENCIAR A TRAVÉS DE INFORMES PERIÓDICOS LA EJECUCIÓN DE ACTIVIDADES RELACIONADAS CON LA DIFUSIÓN, REGISTRO, AVAL, DESARROLLO, DIRECCIÓN, EVALUACIÓN Y FINALIZACIÓN DE LAS PRÁCTICAS DE INNOVACIÓN Y EMPRENDIMIENTO. 4. B</t>
  </si>
  <si>
    <t>CO1.REQ.8566638</t>
  </si>
  <si>
    <t>OPSP-VIN-0223-2025</t>
  </si>
  <si>
    <t>https://community.secop.gov.co/Public/Tendering/OpportunityDetail/Index?noticeUID=CO1.NTC.8447515&amp;isFromPublicArea=True&amp;isModal=False</t>
  </si>
  <si>
    <t>LUIS GERARDO CUAO SERGE</t>
  </si>
  <si>
    <t>PRESTACIÓN DE SERVICIOS PROFESIONALES EN EL CENTRO DE INNOVACIÓN Y EMPRENDIMIENTO DE LA UNIVERSIDAD DEL MAGDALENA. ACTIVIDADES: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ADAPTACIÓN Y APLICACIÓN DE METODOLOGÍAS, ACTIVIDADES DE DIFUSIÓN Y SENSIBILIZACIÓN, ASESORÍA Y FORMACIÓN RELACIONADAS CON EL FOMENTO DEL EMPRENDIMIENTO Y LA INNOVACIÓN EN TODAS SUS FORMAS QUE ESTÁN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t>
  </si>
  <si>
    <t>CO1.REQ.8566392</t>
  </si>
  <si>
    <t>OPSP-VIN-0222-2025</t>
  </si>
  <si>
    <t>https://community.secop.gov.co/Public/Tendering/OpportunityDetail/Index?noticeUID=CO1.NTC.8446697&amp;isFromPublicArea=True&amp;isModal=False</t>
  </si>
  <si>
    <t>LUIS ALBERTO ANAYA PALACIO</t>
  </si>
  <si>
    <t>PRESTACIÓN DE SERVICIOS PROFESIONALES EN EL CENTRO DE INNOVACIÓN Y EMPRENDIMIENTO DE LA UNIVERSIDAD DEL MAGDALENA. ACTIVIDADES: 1. BRINDAR APOYO A LA DIRECCIÓN DEL CIE EN LAS MENTORÍAS, CAPACITACIONES, ASESORÍAS, ACOMPAÑAMIENTO Y SEGUIMIENTO A MIEMBROS DE LA COMUNIDAD UNIVERSITARIA EN SU PROCESO DE IDENTIFICACIÓN, REGISTRO, AVAL, EJECUCIÓN, SEGUIMIENTO, EVALUACIÓN Y FINALIZACIÓN DE PRÁCTICAS DE INNOVACIÓN Y EMPRENDIMIENTO. 2. APOYAR A LA DIRECCIÓN DEL CENTRO DE INNOVACIÓN Y EMPRENDIMIENTO-CIE EN EL DISEÑO, ADAPTACIÓN Y TRANSFERENCIA DE METODOLOGÍAS, REALIZACIÓN DE ACTIVIDADES DE SENSIBILIZACIÓN Y ASESORÍAS DIRIGIDAS A TODA LA COMUNIDAD UNIVERSITARIA Y PÚBLICOS DE INTERÉS DEL CIE. 3. REPORTAR A LA DIRECCIÓN DEL CIE A TRAVÉS DE INFORMES PERIÓDICOS SOBRE LA EJECUCIÓN DE ACTIVIDADES RELACIONADAS CON LA DIFUSIÓN, REGISTRO, AVAL, DESARROLLO, SEGUIMIENTO, DIRECCIÓN, EVALUACIÓN Y FINALIZACIÓN DE LAS PRÁCTICAS DE INNOVACIÓN Y EMPRENDIMIENTO. 4. BRI</t>
  </si>
  <si>
    <t>CO1.REQ.8566374</t>
  </si>
  <si>
    <t>OPSP-VIN-0221-2025</t>
  </si>
  <si>
    <t>https://community.secop.gov.co/Public/Tendering/OpportunityDetail/Index?noticeUID=CO1.NTC.8446647&amp;isFromPublicArea=True&amp;isModal=False</t>
  </si>
  <si>
    <t xml:space="preserve">JAIME ANTONIO MENDOZA DEL
</t>
  </si>
  <si>
    <t>PRESTACIÓN DE SERVICIOS PROFESIONALES EN EL CENTRO DE INNOVACIÓN Y EMPRENDIMIENTO DE LA UNIVERSIDAD DEL MAGDALENA. ACTIVIDADES: 1. APOYAR A LA DIRECCIÓN DEL CENTRO DE INNOVACIÓN Y EMPRENDIMIENTO- CIE, EN EL DISEÑO Y ADOPCIÓN DE METODOLOGÍAS, TRANSFERENCIA DE CONOCIMIENTO, DISEÑO Y DESARROLLO DE PRODUCTOS DE INNOVACIÓN Y DE OTRAS ACTIVIDADES DE I+D+I QUE ESTÉN RELACIONADAS CON EL FORTALECIMIENTO DE LA CULTURA EMPRENDEDORA DE LA COMUNIDAD ACADÉMICA Y GRUPOS DE INTERÉS ATENDIDOS POR EL CIE. 2. APOYAR A LA DIRECCIÓN DEL CIE EN LA ELABORACIÓN DE DOCUMENTOS CONCEPTUALES, INFORMES, COMUNICACIONES, RECOPILACIÓN, ACTUALIZACIÓN
Y SEGUIMIENTO DE CUMPLIMIENTO DE INDICADORES RELACIONADOS CON LAS ACTIVIDADES DE I+D+I DEL CIE Y LAS DEFINIDAS EN EL PDA. 3. BRINDAR APOYO A LA DIRECCIÓN EL CIE EN LA REALIZACIÓN DE MENTORÍAS, ASESORÍAS, REGISTRO, DESARROLLO, SEGUIMIENTO, EVALUACIÓN Y FINALIZACIÓN DE LAS PRÁCTICAS DE INNOVACIÓN Y EMPRENDIMIENTO. 4. BRINDAR AP</t>
  </si>
  <si>
    <t>CO1.REQ.8566162</t>
  </si>
  <si>
    <t>OPSP-VIN-0220-2025</t>
  </si>
  <si>
    <t>https://community.secop.gov.co/Public/Tendering/OpportunityDetail/Index?noticeUID=CO1.NTC.8441904&amp;isFromPublicArea=True&amp;isModal=False</t>
  </si>
  <si>
    <t>ELVIS ANDRES NUÑEZ MEJIA</t>
  </si>
  <si>
    <t xml:space="preserve">PRESTAR LOS SERVICIOS PROFESIONALES EN LA DIRECCIÓN DE TRANSFERENCIA DE CONOCIMIENTO Y PROPIEDAD INTELECTUAL DE LA VICERRECTORÍA DE INVESTIGACIÓN. ACTIVIDADES: 1. APOYAR CON LA REALIZACIÓN DE LOS EJERCICIOS DE IDENTIFICACIÓN DE ACTIVOS DE PROPIEDAD INTELECTUAL SUSCEPTIBLES DE PROTECCIÓN Y TRANSFERENCIA Y EN ESPECIAL DE LOS RESULTANTES DE LA ACTIVIDAD DEL CENTRO DE INNOVACION Y EMPRENDIMIENTO (CIE). 2. APOYAR LOS EJERCICIOS DE BÚSQUEDA Y ANÁLISIS DE INFORMACIÓN TECNOLÓGICA (PROPIEDAD INDUSTRIAL) EN BASES DE DATOS DE PROPIEDAD INTELECTUAL Y EN ESPECIAL DE LOS RESULTANTES DE LA ACTIVIDAD DEL CENTRO DE INNOVACION Y EMPRENDIMIENTO (CIE). 3. APOYAR EN LOS PROCESOS DE CREACIÓN DE SPIN OFF. 4. APOYAR EN LA CONSTRUCCIÓN Y ACTUALIZACIÓN DEL PORTAFOLIO DE SERVICIOS Y TECNOLOGÍAS DE LA UNIVERSIDAD DEL MAGDALENA. 5. APOYAR EN LA ASESORÍA Y TRÁMITES DE PROTECCIÓN DE LOS ACTIVOS DE PROPIEDAD INTELECTUAL IDENTIFICADOS EN LA UNIVERSIDAD Y A EXTERNOS EN EL </t>
  </si>
  <si>
    <t>CO1.REQ.8566036</t>
  </si>
  <si>
    <t>OPSP-VIN-0219-2025</t>
  </si>
  <si>
    <t>https://community.secop.gov.co/Public/Tendering/OpportunityDetail/Index?noticeUID=CO1.NTC.8435918&amp;isFromPublicArea=True&amp;isModal=False</t>
  </si>
  <si>
    <t>KAREN PATRICIA CUAO ALVARADO</t>
  </si>
  <si>
    <t xml:space="preserve">PRESTAR LOS SERVICIOS PROFESIONALES EN LA DIRECCIÓN DE TRANSFERENCIA DE CONOCIMIENTO Y PROPIEDAD INTELECTUAL DE LA VICERRECTORÍA DE INVESTIGACIÓN. ACTIVIDADES: 1. APOYAR OPERATIVA Y LOGÍSTICAMENTE EN EL DESARROLLO Y DIVULGACIÓN DE LOS DIFERENTES EVENTOS DE CTEI QUE SE REALICEN DE MANERA VIRTUAL O PRESENCIAL POR PARTE DE LA VICERRECTORÍA DE INVESTIGACIÓN Y/O SUS UNIDADES. 2. BRINDAR APOYO CON LA ARTICULACIÓN ENTRE LA VICERRECTORÍA DE INVESTIGACIÓN, SUS DIRECCIONES Y LA DIRECCIÓN DE COMUNICACIONES, PARA EL CUBRIMIENTO DE MEDIOS Y LA GENERACIÓN DE NOTICIAS DE LAS ACTIVIDADES QUE EN ELLA SE DESARROLLEN DE MANERA VIRTUAL Y/O PRESENCIAL. 3. APOYAR CON EL SEGUIMIENTO Y REVISIÓN DE BOLETINES Y NOTAS DE PRENSA, ELABORADAS POR LA DIRECCIÓN DE COMUNICACIONES ORIENTADAS A LA DIFUSIÓN DE LOS RESULTADOS DE LA GESTIÓN DE LA VICERRECTORÍA DE INVESTIGACIÓN Y SUS UNIDADES. 4. APOYAR EN LA PRESENTACIÓN DE MANERA VIRTUAL O PRESENCIAL Y EN LA ORGANIZACIÓN DEL </t>
  </si>
  <si>
    <t>CO1.REQ.8556559</t>
  </si>
  <si>
    <t>OPSP-VIN-0218-2025</t>
  </si>
  <si>
    <t>https://community.secop.gov.co/Public/Tendering/OpportunityDetail/Index?noticeUID=CO1.NTC.8412863&amp;isFromPublicArea=True&amp;isModal=False</t>
  </si>
  <si>
    <t>DIANA CAROLINA MORALES CERVANTES</t>
  </si>
  <si>
    <t>PRESTAR LOS SERVICIOS PROFESIONALES EN LA DIRECCIÓN DE TRANSFERENCIA DE CONOCIMIENTO Y PROPIEDAD INTELECTUAL DE LA VICERRECTORÍA DE INVESTIGACIÓN. ACTIVIDADES: 1. APOYAR CON LOS TRÁMITES DE EJECUCIÓN FINANCIERA DE LA DIRECCIÓN DE TRANSFERENCIA DE CONOCIMIENTO Y PROPIEDAD INTELECTUAL. 2. APOYAR CON LA CONSOLIDACIÓN DE LOS SOPORTES DE LOS TRÁMITES FINANCIEROS PARA EL ARCHIVO DIGITAL DE LA DIRECCIÓN DE TRANSFERENCIA DE CONOCIMIENTO Y PROPIEDAD INTELECTUAL. 3. APOYAR CON EL SEGUIMIENTO Y REPORTE DE INDICADORES DE LA DIRECCIÓN DE TRANSFERENCIA DE CONOCIMIENTO (PLAN DE ACCIÓN, PLAN DE DESARROLLO, ENTRE OTROS.). 4. APOYAR CON LA CONSOLIDACIÓN DE LOS SOPORTES DE LOS INDICADORES PARA EL ARCHIVO DIGITAL DE LA DIRECCIÓN DE TRANSFERENCIA DE CONOCIMIENTO Y PROPIEDAD INTELECTUAL. 5. APOYAR CON LA ELABORACIÓN Y EL SEGUIMIENTO A LA RESPUESTA A CONSULTAS, REQUERIMIENTOS Y SOLICITUDES QUE SE RECIBEN POR PARTE DE LA DIRECCIÓN DE TRANSFERENCIA DE CONOCIMIENTO</t>
  </si>
  <si>
    <t>CO1.REQ.8540383</t>
  </si>
  <si>
    <t>OPSP-VIN-0217-2025</t>
  </si>
  <si>
    <t>https://community.secop.gov.co/Public/Tendering/OpportunityDetail/Index?noticeUID=CO1.NTC.8412762&amp;isFromPublicArea=True&amp;isModal=False</t>
  </si>
  <si>
    <t>GINA SOFIA MORENO CRESPO</t>
  </si>
  <si>
    <t>PRESTACIÓN DE SERVICIOS PROFESIONALES COMO LÍDER DE CALIDAD EN EL CENTRO DE GENÉTICA Y BIOLOGÍA MOLECULAR DE LA UNIVERSIDAD DEL MAGDALENA. ACTIVIDADES: 1. APOYAR EN LA GESTIÓN PARA LA HABILITACIÓN DE SERVICIOS QUE SE OFERTEN EN EL CENTRO DE GENÉTICA Y REALIZAR SEGUIMIENTO A LOS SERVICIOS HABILITADOS. 2. COORDINAR Y APOYAR EN LA FORMACIÓN Y ACTUALIZACIÓN PERMANENTE DEL PERSONAL EN BIOSEGURIDAD, PROCESOS DEL SISTEMA DE GESTIÓN DE LA CALIDAD DEL LABORATORIO Y TEMAS AFINES EN EL DIAGNÓSTICO Y PROCESOS ENFOCADOS EN TÉCNICAS DE BIOLOGÍA MOLECULAR Y GENÉTICA. 3. ASISTIR AL DIRECTOR R(A) Y APOYAR DEL CENTRO DE GENÉTICA Y BIOLOGÍA MOLECULAR EN EL DISEÑO, ELABORACIÓN DE POLÍTICAS, PROCEDIMIENTOS, PROTOCOLOS, MANUALES, GUÍAS, FORMATOS Y DEMÁS DOCUMENTOS QUE SE DEFINAN DENTRO DEL ALCANCE TÉCNICO PARA EL CUMPLIMIENTO DE LA NORMATIVIDAD PARA HABILITACIONES O PROCESOS DE ACREDITACIÓN. 4. ORGANIZAR EL ARCHIVO FÍSICO Y DIGITAL DEL CENTRO Y APOYAR EN EL BUE</t>
  </si>
  <si>
    <t>CO1.REQ.8540467</t>
  </si>
  <si>
    <t>OPSP-VIN-0216-2025</t>
  </si>
  <si>
    <t>https://community.secop.gov.co/Public/Tendering/OpportunityDetail/Index?noticeUID=CO1.NTC.8412746&amp;isFromPublicArea=True&amp;isModal=False</t>
  </si>
  <si>
    <t>ERASMO DE JESUS VARGAS CASALINS</t>
  </si>
  <si>
    <t>PRESTAR LOS SERVICIOS PROFESIONALES EN LA DIRECCIÓN DE PROYECCIÓN CULTURAL DE LA UNIVERSIDAD DEL MAGDALENA.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COMO RESPONSABLE DE LA DIRECCIÓN MUSICAL DE LA ORQUESTA, DEBERÁ PRESENTAR UNA PROPUESTA ARTÍSTICA Y MUSICAL PARA LA ORQUESTA SINFÓNICA.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MAGDALENA. 6. ELABORAR LOS ARREGLOS Y PARTITURAS PARA LA ORQUESTACIÓN Y ADAPTACIÓN DE LAS OBR</t>
  </si>
  <si>
    <t>CO1.REQ.8540421</t>
  </si>
  <si>
    <t>OPSP-VIN-0215-2025</t>
  </si>
  <si>
    <t>https://community.secop.gov.co/Public/Tendering/OpportunityDetail/Index?noticeUID=CO1.NTC.8405765&amp;isFromPublicArea=True&amp;isModal=False</t>
  </si>
  <si>
    <t>JULIE PAULINE VILORIA PORTO</t>
  </si>
  <si>
    <t xml:space="preserve">PRESTAR LOS SERVICIOS PROFESIONALES EN LA DIRECCIÓN DE TRANSFERENCIA DE CONOCIMIENTO Y PROPIEDAD INTELECTUAL.  ACTIVIDADES: 1. APOYAR LOS EJERCICIOS DE BÚSQUEDA Y ANÁLISIS DE INFORMACIÓN TECNOLÓGICA EN BASES DE DATOS DE PROPIEDAD INTELECTUAL Y EN ESPECIAL DE LOS RESULTADOS DE LA ACTIVIDAD DEL CENTRO DE INNOVACIÓN Y EMPRENDIMIENTO (CIE).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LOS PROCESOS DE CREACIÓN DE SPIN OFF. 6. APOYAR EN ACTIVIDADES DE ENTRENAMIENTO Y CAPACITACIONES </t>
  </si>
  <si>
    <t>CO1.REQ.8530120</t>
  </si>
  <si>
    <t>OPSP-VIN-0214-2025</t>
  </si>
  <si>
    <t>https://community.secop.gov.co/Public/Tendering/OpportunityDetail/Index?noticeUID=CO1.NTC.8406016&amp;isFromPublicArea=True&amp;isModal=False</t>
  </si>
  <si>
    <t>LILIBET DEL CARMEN RUEDA SALAS</t>
  </si>
  <si>
    <t>PRESTAR LOS SERVICIOS PROFESIONALES EN EL CENTRO DE INNOVACIÓN Y EMPRENDIMIENTO CIE. ACTIVIDADES: 1. APOYAR A LA DIRECCIÓN DEL CENTRO DE INNOVACIÓN Y EMPRENDIMIENTO- CIE, EN EL DISEÑO Y ADOPCIÓN DE METODOLOGÍAS, TRANSFERENCIA DE CONOCIMIENTO, DISEÑO Y DESARROLLO DE PRODUCTOS DE INNOVACIÓN Y DE OTRAS ACTIVIDADES DE I+D+I QUE ESTÉN RELACIONADAS CON EL FORTALECIMIENTO DE LA CULTURA EMPRENDEDORA DE LA COMUNIDAD ACADÉMICA Y GRUPOS DE INTERÉS ATENDIDOS POR EL CIE. 2. APOYAR A LA DIRECCIÓN DEL CIE EN LA ELABORACIÓN DE DOCUMENTOS CONCEPTUALES E INFORMES SOBRE LA RECOPILACIÓN, ACTUALIZACIÓN Y SEGUIMIENTO DE CUMPLIMIENTO DE INDICADORES DEL PDA, ASÍ COMO DE PROCESOS RELACIONADOS CON EL RECONOCIMIENTO Y POSICIONAMIENTO DEL CENTRO. 3. APOYAR A LA DIRECCIÓN DEL CIE EN LA REALIZACIÓN DE ACTIVIDADES DE ASESORÍA, DIRECCIÓN Y SEGUIMIENTO DE LAS PRÁCTICAS DE INNOVACIÓN Y EMPRENDIMIENTO. 4. SOPORTAR A LA DIRECCIÓN DEL CIE EN ACTIVIDADES RELACIONADAS CON LA DI</t>
  </si>
  <si>
    <t>CO1.REQ.8529399</t>
  </si>
  <si>
    <t>OPSP-VIN-0213-2025</t>
  </si>
  <si>
    <t>https://community.secop.gov.co/Public/Tendering/OpportunityDetail/Index?noticeUID=CO1.NTC.8405925&amp;isFromPublicArea=True&amp;isModal=False</t>
  </si>
  <si>
    <t>KATHERINE JULIETH ASENCIO DOMINGUEZ</t>
  </si>
  <si>
    <t>PRESTACIÓN DE SERVICIOS PROFESIONALES EN EL CENTRO DE INNOVACIÓN Y EMPRENDIMIENTO DE LA UNIVERSIDAD DEL MAGDALENA. ACTIVIDADES: 1. APOYAR A LA DIRECCIÓN DEL CENTRO DE INNOVACIÓN Y EMPRENDIMIENTO- CIE EN LA RECOPILACIÓN, REVISIÓN Y REALIZACIÓN DE DOCUMENTOS DE TIPO CONTRACTUAL, ADMINISTRATIVO Y/O PRESUPUESTAL QUE ESTÉN RELACIONADOS CON LA EJECUCIÓN DE CONVOCATORIAS, CONVENIOS, PROYECTOS Y CUALQUIER OTRA ACTIVIDAD QUE SEA GESTIONADA Y/O EJECUTADA POR EL CENTRO. 2. APOYAR A LA DIRECCIÓN DEL CIE EN LA ELABORACIÓN DE SOLICITUDES DE TIPO PRESUPUESTAL, CDP´S Y PAC¨S, GESTIÓN DE RECAUDO, GENERACIÓN DE FACTURAS, APROPIACIÓN DE RECURSOS, GESTIÓN DE PÓLIZAS Y OTROS PROCESOS DE TIPO ADMINISTRATIVO QUE SE DERIVEN DE LOS PROCESOS DE FOMENTO Y FORTALECIMIENTO A LA INNOVACIÓN Y EL EMPRENDIMIENTO. 3. APOYAR A LA DIRECCIÓN DEL CENTRO EN EL DILIGENCIAMIENTO, REGISTRO Y ACTUALIZACIÓN DE PROYECTOS Y DE DOCUMENTOS REQUERIDOS PARA EL SISTEMA DE INFORMACIÓN DE LA</t>
  </si>
  <si>
    <t>CO1.REQ.8529901</t>
  </si>
  <si>
    <t>OPSP-VIN-0212-2025</t>
  </si>
  <si>
    <t>https://community.secop.gov.co/Public/Tendering/OpportunityDetail/Index?noticeUID=CO1.NTC.8405650&amp;isFromPublicArea=True&amp;isModal=False</t>
  </si>
  <si>
    <t>LIBARDO JOSE ESCOBAR TOLEDO</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</si>
  <si>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Y EN ESPECIAL DE LOS RESULTANTES DE LA ACTIVIDAD DEL CENTRO DE INNOVACIÓN Y EMPRENDIMIENTO (CIE).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t>
  </si>
  <si>
    <t>CO1.REQ.8529379</t>
  </si>
  <si>
    <t>OPSP-VIN-0211-2025</t>
  </si>
  <si>
    <t>https://community.secop.gov.co/Public/Tendering/OpportunityDetail/Index?noticeUID=CO1.NTC.8405560&amp;isFromPublicArea=True&amp;isModal=False</t>
  </si>
  <si>
    <t>ALEX HERVE ESTRADA CAIAFA</t>
  </si>
  <si>
    <t xml:space="preserve">PRESTAR LOS SERVICIOS PROFESIONALES EN LA DIRECCIÓN DE TRANSFERENCIA DE CONOCIMIENTO Y PROPIEDAD INTELECTUAL DE LA VICERRECTORÍA DE INVESTIGACIÓN. ACTIVIDADES: 1. APOYAR A LA VICERRECTORÍA DE INVESTIGACIÓN Y A SUS UNIDADES, EN ARTICULACIÓN CON LA OFICINA DE RELACIONES INTERNACIONALES, EN LA IDENTIFICACIÓN, PRESENTACIÓN Y DIVULGACIÓN DE OPORTUNIDADES DE MOVILIZACIÓN DE RECURSOS INTERNACIONALES PARA INVESTIGACIÓN, INNOVACIÓN Y EMPRENDIMIENTO EN LA PLATAFORMA COLAB Y MEDIANTE BOLETINES PERSONALIZADOS PARA LA COMUNIDAD UNIMAGDALENA. 2. APOYAR EN EL ESTABLECIMIENTO DE VÍNCULOS Y LA COMUNICACIÓN CON LOS DIFERENTES GRUPOS DE INTERÉS (EXTERNOS E INTERNOS), DE LAS OPORTUNIDADES DE MOVILIZACIÓN DE RECURSOS INTERNACIONALES PARA INVESTIGACIÓN, INNOVACIÓN Y EMPRENDIMIENTO. 3. APOYAR CON LA ORGANIZACIÓN Y REALIZACIÓN DE REUNIONES CON LOS DIFERENTES GRUPOS DE INTERÉS (EXTERNOS E INTERNOS), DE LAS OPORTUNIDADES DE MOVILIZACIÓN DE RECURSOS INTERNACIONALES </t>
  </si>
  <si>
    <t>CO1.REQ.8528037</t>
  </si>
  <si>
    <t>OPSP-VIN-0210-2025</t>
  </si>
  <si>
    <t>https://community.secop.gov.co/Public/Tendering/OpportunityDetail/Index?noticeUID=CO1.NTC.8405384&amp;isFromPublicArea=True&amp;isModal=False</t>
  </si>
  <si>
    <t>MARIA CLARA RIASCOS NIGRINIS</t>
  </si>
  <si>
    <t>PRESTAR LOS SERVICIOS PROFESIONALES EN LA DIRECCIÓN DE TRANSFERENCIA DE CONOCIMIENTO Y PROPIEDAD INTELECTUAL DE LA VICERRECTORÍA DE INVESTIGACIÓN. ACTIVIDADES: 1. APOYAR EN LA LOGÍSTICA DE LOS EVENTOS PRESENCIALES O VIRTUALES DE CTEI POR MEDIO DE LA DIRECCIÓN DE TRANSFERENCIA DE CONOCIMIENTO Y PROPIEDAD INTELECTUAL. 2. APOYAR CON EL TRÁMITE DE REQUERIMIENTOS DE EVENTOS. 3. APOYAR CON LA BÚSQUEDA DE ITINERARIOS DE BOLETOS AÉREOS PARA LOS INVESTIGADORES DE LA UNIVERSIDAD O DE INVITADOS NACIONALES E INTERNACIONALES QUE PARTICIPEN EN EVENTOS. 4. APOYAR EN LA RECOPILACIÓN DE EVIDENCIAS DE LA REALIZACIÓN DE LOS EVENTOS. 5. APOYAR CON EL SEGUIMIENTO A LOS EVENTOS PROGRAMADOS EN LA MATRIZ Y LA PARRILLA DE EVENTOS DE LA VIGENCIA. 6. APOYAR EN LA CONSOLIDACIÓN DE ESTADÍSTICAS RELACIONADAS CON LA EJECUCIÓN DE LOS EVENTOS. 7. APOYAR EN LA ELABORACIÓN DE LOS INFORMES DE EVALUACIÓN DE LAS CONVOCATORIAS FONCIENCIAS GESTIONADAS POR LA DIRECCIÓN DE TRANSFE</t>
  </si>
  <si>
    <t>CO1.REQ.8527835</t>
  </si>
  <si>
    <t>OPSP-VIN-0209-2025</t>
  </si>
  <si>
    <t>https://community.secop.gov.co/Public/Tendering/OpportunityDetail/Index?noticeUID=CO1.NTC.8405614&amp;isFromPublicArea=True&amp;isModal=False</t>
  </si>
  <si>
    <t>CARLOS CALIXTO ARIAS REDONDO</t>
  </si>
  <si>
    <t>PRESTACIÓN DE SERVICIOS PROFESIONALES EN LA DIRECCIÓN DE TRANSFERENCIA DE CONOCIMIENTO Y PROPIEDAD INTELECTUAL. ACTIVIDADES: 1. APOYAR EN LA CREACIÓN DE CONCEPTOS VISUALES, EN EL DISEÑO, IDENTIDAD GRÁFICA Y DESARROLLO DE IMÁGENES PARA EVENTOS PRESENCIALES O VIRTUALES ORGANIZADOS POR LA VICERRECTORIA DE INVESTIGACIÓN Y SUS DEPENDENCIAS. 2. APOYAR EN EL DISEÑO DE MATERIALES PROMOCIONALES IMPRESOS Y DIGITALES (AFICHES, BROCHOURE, TARJETAS, PENDONES, VOLANTES, PLEGABLES, BANNERS, BACKINGS, BOTONES, ESTANDARTES, VALLAS, MEMBRETES, ETC.) REQUERIDOS POR LA VICERRECTORÍA DE INVESTIGACIÓN Y SUS DEPENDENCIAS. 3. APOYAR A LA VICERRECTORIA DE INVESTIGACIÓN EN LA DIAGRAMACIÓN DE DOCUMENTOS, FOLLETOS E INFOGRAFÍAS FÍSICAS Y/O DIGITALES SEGÚN LA NECESIDAD. 4. APOYAR EN EL DISEÑO GRÁFICO DE LAS PIEZAS VISUALES PARA LAS CONVOCATORIAS FONCIENCIAS (BANNER/PORTADA)</t>
  </si>
  <si>
    <t>CO1.REQ.8527639</t>
  </si>
  <si>
    <t>OPSP-VIN-0208-2025</t>
  </si>
  <si>
    <t>https://community.secop.gov.co/Public/Tendering/OpportunityDetail/Index?noticeUID=CO1.NTC.8405000&amp;isFromPublicArea=True&amp;isModal=False</t>
  </si>
  <si>
    <t>GUILLERMO MAURICIO PARRA PATERNINA</t>
  </si>
  <si>
    <t xml:space="preserve">PRESTAR LOS SERVICIOS PROFESIONALES EN LA DIRECCIÓN DE TRANSFERENCIA DE CONOCIMIENTO Y PROPIEDAD INTELECTUAL. ACTIVIDADES: 1. APOYAR EN EL DESARROLLO Y DOCUMENTACIÓN DE ESTUDIOS DE VIGILANCIA E INTELIGENCIA CIENTÍFICA Y TECNOLÓGICA QUE SUPLAN LAS NECESIDADES DE LA VICERRECTORÍA DE INVESTIGACIÓN Y EN ESPECIAL DE LOS RESULTANTES DE LA ACTIVIDAD DEL CENTRO DE INNOVACION Y EMPRENDIMIENTO (CIE).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GESTIÓN Y LAS DEMÁS </t>
  </si>
  <si>
    <t>CO1.REQ.8527906</t>
  </si>
  <si>
    <t>OPSP-VIN-0207-2025</t>
  </si>
  <si>
    <t>https://community.secop.gov.co/Public/Tendering/OpportunityDetail/Index?noticeUID=CO1.NTC.8404694&amp;isFromPublicArea=True&amp;isModal=False</t>
  </si>
  <si>
    <t>YEISON RENE DIAZ ARIAS</t>
  </si>
  <si>
    <t>PRESTAR SERVICIOS PROFESIONALES EN LA DIRECCIÓN DE TRANSFERENCIA DE CONOCIMIENTO Y PROPIEDAD INTELECTUAL DE LA VICERRECTORÍA DE INVESTIGACIÓN. ACTIVIDADES: 1. APOYAR A LA DIRECCIÓN DE TRANSFERENCIA DE CONOCIMIENTO Y PROPIEDAD INTELECTUAL Y EL CENTRO DE INNOVACIÓN Y EMPRENDIMIENTO (CIE) EN LOS PROCESOS DE REGISTRO ANTE LA DIRECCIÓN NACIONAL DE DERECHOS DE AUTOR (DNDA). 2. APOYAR EN LA ASESORÍA A LA COMUNIDAD UNIVERSITARIA PARA LA SUSCRIPCIÓN DE CONTRATOS DE CESIÓN DE DERECHOS PATRIMONIALES. 3. APOYAR A LA DIRECCIÓN EN LOS PROCESOS DE SUSCRIPCIÓN Y SEGUIMIENTO DE CONVENIOS CON INSTITUCIONES, ENTIDADES PÚBLICAS, PRIVADAS Y COMUNIDADES, ORIENTADOS LA TRANSFERENCIA DE CONOCIMIENTO Y TECNOLOGÍAS DERIVADOS DE LA INVESTIGACIÓN. 4. APOYAR EN ACTIVIDADES DE ENTRENAMIENTO Y CAPACITACIONES PARA LA FORMACIÓN DE LA COMUNIDAD UNIMAGDALENA, EMPRENDEDORES Y EMPRESARIOS, EN MATERIA DE DERECHOS DE AUTOR. 5. APOYAR EN LOS REQUERIMIENTOS DE DOCENTES, FUNCIONAR</t>
  </si>
  <si>
    <t>CO1.REQ.8523275</t>
  </si>
  <si>
    <t>OPSP-VIN-0206-2025</t>
  </si>
  <si>
    <t>https://community.secop.gov.co/Public/Tendering/OpportunityDetail/Index?noticeUID=CO1.NTC.8388642&amp;isFromPublicArea=True&amp;isModal=False</t>
  </si>
  <si>
    <t>DIEGO LEONARDO ROBAYO ALVARADO</t>
  </si>
  <si>
    <t>PRESTAR LOS SERVICIOS PROFESIONALES EN EL PROYECTO DE INVESTIGACIÓN “CÁTEDRA SANTA MARTA 500 AÑOS”. ACTIVIDADES: 1. APOYAR LA ORGANIZACIÓN Y DESARROLLO DE PROCESOS DE MEJORA CONTINUA QUE PERMITAN MONITOREAR LOS ALCANCES DE LA INTERVENCIÓN DE CADA PROGRAMA O PROYECTO. 2. ACOMPAÑAR EL DISEÑO DE UNA PROPUESTA DE EJECUCIÓN Y SEGUIMIENTO DE PROGRAMAS O PROYECTOS QUE INCLUYA LOS RESULTADOS ESPERADOS, LOS CRONOGRAMAS DE
IMPLEMENTACIÓN Y LOS MECANISMOS DE REPORTE DE AVANCE DE ACUERDO CON LAS ORIENTACIONES DE LA SUPERVISIÓN. 3. APOYAR EL MAPEO DE INICIATIVAS Y ELABORACIÓN DE PROPUESTAS Y/O NOTAS DE CONCEPTO REQUERIDAS POR EL SUPERVISOR ACORDE A SU ORIENTACIÓN. 4. PARTICIPAR DE REUNIONES VIRTUALES Y/O PRESENCIALES CONVOCADAS POR LA SUPERVISIÓN.</t>
  </si>
  <si>
    <t>CO1.REQ.8516985</t>
  </si>
  <si>
    <t>OPSP-VIN-0205-2025</t>
  </si>
  <si>
    <t>https://community.secop.gov.co/Public/Tendering/OpportunityDetail/Index?noticeUID=CO1.NTC.8389115&amp;isFromPublicArea=True&amp;isModal=False</t>
  </si>
  <si>
    <t>TAHIS ELENA ABUABARA LARA</t>
  </si>
  <si>
    <t>PRESTAR LOS SERVICIOS PROFESIONALES COMO CONTADOR PÚBLICO EN EL GRUPO DE TESORERIA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APOYAR EN LA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t>
  </si>
  <si>
    <t>CO1.REQ.8517627</t>
  </si>
  <si>
    <t>OPSP-VIN-0204-2025</t>
  </si>
  <si>
    <t>https://community.secop.gov.co/Public/Tendering/OpportunityDetail/Index?noticeUID=CO1.NTC.8389104&amp;isFromPublicArea=True&amp;isModal=False</t>
  </si>
  <si>
    <t>MIGUEL MATEO RODRIGUEZ GARCIA</t>
  </si>
  <si>
    <t>PRESTACIÓN DE SERVICIOS PROFESIONALES COMO AUXILIAR TÉCNICO EN EL CENTRO DE GENÉTICA Y BIOLOGÍA MOLECULAR DE LA UNIVERSIDAD DEL MAGDALENA.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Y PROCESAMIENTO BIOINFORMÁTICO. 3. APOYAR EN LA ORGANIZACIÓN DEL ARCHIVO FÍSICO Y D</t>
  </si>
  <si>
    <t>CO1.REQ.8517588</t>
  </si>
  <si>
    <t>OPSP-VIN-0203-2025</t>
  </si>
  <si>
    <t>https://community.secop.gov.co/Public/Tendering/OpportunityDetail/Index?noticeUID=CO1.NTC.8388186&amp;isFromPublicArea=True&amp;isModal=False</t>
  </si>
  <si>
    <t>ANDRES FELIPE MORENO TORO</t>
  </si>
  <si>
    <t>PRESTACIÓN DE SERVICIOS PROFESIONALES EN LA DIRECCIÓN DE TRANSFERENCIA DE CONOCIMIENTO Y PROPIEDAD INTELECTUAL DE LA UNIVERSIDAD DEL MAGDALENA. ACTIVIDADES: 1. APOYAR A LA VICERRECTORÍA DE INVESTIGACIÓN EN LA CREACIÓN DE CONCEPTOS VISUALES, IDENTIDAD GRÁFICA Y DESARROLLO DE PIEZAS PARA EVENTOS PRESENCIALES O VIRTUALES. 2. APOYAR A LA VICERRECTORÍA DE INVESTIGACIÓN EN EL DISEÑO DE MATERIALES PROMOCIONALES IMPRESOS Y DIGITALES (AFICHES, BROCHOURE, TARJETAS, PENDONES, VOLANTES, PLEGABLES, BANNERS, BACKINGS, BOTONES, ESTANDARTES, VALLAS, MEMBRETES, ETC.). 3. APOYAR A LA VICERRECTORÍA DE INVESTIGACIÓN EN EL DISEÑO DE LAS PARTES FIGURATIVA DE SIGNOS DISTINTIVOS. 4. REALIZAR LA EDICIÓN PROFESIONAL, MONTAJE Y RESTAURACIÓN DIGITAL DE FOTOGRAFÍAS E ILUSTRACIONES DIGITALES (PHOTOSHOP) PARA EL DESARROLLO DE IDENTIDAD GRÁFICA DE EVENTOS Y OBRAS. 5. APOYAR A LA VICERRECTORÍA DE INVESTIGACIÓN EN LA DIAGRAMACIÓN DE DOCUMENTOS, FOLLETOS E INFOGRAFÍAS. 6. A</t>
  </si>
  <si>
    <t>CO1.REQ.8517131</t>
  </si>
  <si>
    <t>OPSP-VIN-0202-2025</t>
  </si>
  <si>
    <t>https://community.secop.gov.co/Public/Tendering/OpportunityDetail/Index?noticeUID=CO1.NTC.8388099&amp;isFromPublicArea=True&amp;isModal=False</t>
  </si>
  <si>
    <t xml:space="preserve">FABIÁN ANDRÉS MARTÍNEZ GUERRERO
</t>
  </si>
  <si>
    <t xml:space="preserve">PRESTACIÓN DE SERVICIOS PROFESIONALES EN LA VICERRECTORÍA DE INVESTIGACIÓN DE LA UNIVERSIDAD DEL MAGDALENA. ACTIVIDADES: 1. ACOMPAÑAR LOS PROCESOS DE DIVULGACIÓN Y PROMOCIÓN DE LA GESTIÓN DE LA INVESTIGACIÓN, INNOVACIÓN, CREACIÓN Y EMPRENDIMIENTO A NIVEL INSTITUCIONAL Y PROYECTADO HACIA EL CONTEXTO LOCAL, REGIONAL Y NACIONAL. 2. ACOMPAÑAR EN LA GESTIÓN Y PROMOCIÓN DE PROCESOS E INICIATIVAS DE APROPIACIÓN SOCIAL DEL CONOCIMIENTO GENERADAS DESDE LOS ACTORES DEL SICTICE. 3. APOYAR LA EJECUCIÓN DE LA PRODUCCIÓN AUDIOVISUAL Y DESARROLLO DE LAS PIEZAS AUDIOVISUALES REQUERIDAS POR LA VICERRECTORÍA DE INVESTIGACIÓN Y SUS UNIDADES. 4. COLABORAR EN EL ACOMPAÑAMIENTO DE LAS ACTIVIDADES DE GRABACIÓN CON CÁMARA FIJA, DE VIDEO, DRONES Y DEMÁS EQUIPOS. 5. APOYAR EN LA COORDINACIÓN Y EJECUCIÓN DE GRABACIONES DE IMÁGENES PARA LOS MATERIALES AUDIOVISUALES REQUERIDOS POR LA VICERRECTORÍA DE INVESTIGACIÓN Y SUS UNIDADES. 6. APOYAR EL MONTAJE DE IMÁGENES PARA </t>
  </si>
  <si>
    <t>CO1.REQ.8514605</t>
  </si>
  <si>
    <t>OPSP-VIN-0201-2025</t>
  </si>
  <si>
    <t>https://community.secop.gov.co/Public/Tendering/OpportunityDetail/Index?noticeUID=CO1.NTC.8386105&amp;isFromPublicArea=True&amp;isModal=False</t>
  </si>
  <si>
    <t>ALEXANDER ESTEBAN ESPINOSA VALDEZ</t>
  </si>
  <si>
    <t>PRESTAR SERVICIOS PROFESIONALES COMO ASESOR TÉCNICO Y CIENTÍFICO CON ÉNFASIS EN TECNOLOGÍAS EMERGENTES (IOT, IA, BI)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REALIZAR EL LEVANTAMIENTO Y ANÁLISIS DE REQUISITOS DEL SOFTWARE. 2) COORDINAR EL DISEÑO DE INTERFACES DEL SISTEMA. 3) DEFINIR LA ARQUITECTURA DEL SISTEMA. 4) COORDINAR EL DESARROLLO DE ALGORITMOS DE INTELIGENCIA ARTIFICIAL PARA EL ANÁLISIS DE LAS VARIABLES NO FUNCIONALES. 5) COORDINAR LAS ACCIONES PARA EL DESARROLLO DE LA PLATAFORMA WEB DE AUTOMATIZACIÓN</t>
  </si>
  <si>
    <t>CO1.REQ.8504275</t>
  </si>
  <si>
    <t>OPSP-VIN-0200-2025</t>
  </si>
  <si>
    <t>https://community.secop.gov.co/Public/Tendering/OpportunityDetail/Index?noticeUID=CO1.NTC.8385215&amp;isFromPublicArea=True&amp;isModal=False</t>
  </si>
  <si>
    <t>ANGELY PAOLA CASTRO SUAREZ</t>
  </si>
  <si>
    <t xml:space="preserve">PRESTACIÓN DE SERVICIOS PROFESIONALES COMO INGENIERA INDUSTRIAL PARA LA COORDINACIÓN ADMINISTRATIVA DEL CENTRO DE GENÉTICA Y BIOLOGÍA MOLECULAR DE LA UNIVERSIDAD DEL MAGDALENA. ACTIVIDADES: 1. COADYUVAR EN LA COORDINACIÓN ADMINISTRATIVA DE LOS SERVICIOS OFERTADOS EN INVESTIGACIÓN, SECUENCIACIÓN GENÓMICA Y DIAGNÓSTICO DE PATÓGENOS EN HUMANO Y ANIMALES, Y ASÍ COMO EN LA COORDINACIÓN DE LOS A LOS PROCESOS DE HABILITACIÓN DE NUEVOS SERVICIOS DEL CENTRO DE GENÉTICA. 2.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 UNIDADES DE LA UNIVERSIDAD DE LA MAGDALENA. 3. COADYUVAR EN LA </t>
  </si>
  <si>
    <t>CO1.REQ.8509965</t>
  </si>
  <si>
    <t>OPSP-VIN-0199-2025</t>
  </si>
  <si>
    <t>https://community.secop.gov.co/Public/Tendering/OpportunityDetail/Index?noticeUID=CO1.NTC.8384772&amp;isFromPublicArea=True&amp;isModal=False</t>
  </si>
  <si>
    <t>JESUS DAVID FREYLE MARQUEZ</t>
  </si>
  <si>
    <t>PRESTACIÓN DE SERVICIOS PROFESIONALES EN LA VICERRECTORÍA DE INVESTIGACIÓN DE LA UNIVERSIDAD DEL MAGDALENA. ACTIVIDADES: 1. COADYUVAR LA CONSOLIDACIÓN DE INFORMES DE REDES, MOVIMIENTO DE PLATAFORMAS Y DE ESTRATEGIAS DE DIVULGACIÓN DE LAS ACTIVIDADES Y PROGRAMAS DE LA VICERRECTORÍA DE INVESTIGACIÓN. 2. APOYAR EN LA PROMOCIÓN Y CONSOLIDACIÓN DE LOS PROCESOS Y ESTRATEGIAS PARA LA APROPIACIÓN SOCIAL DEL CONOCIMIENTO. 3. APOYAR LOS PROCESOS DE APROPIACIÓN SOCIAL DEL CONOCIMIENTO EN TEMAS DE ENCADENAMIENTO PRODUCTIVO AL CENTRO DE INNOVACIÓN Y EMPRENDIMIENTO. 4. COADYUVAR EN LA LOGÍSTICA PARA LOS PROCESOS DE DIVULGACIÓN PÚBLICA DE LA CIENCIA A TRAVÉS DE LOS CONTENIDOS AUDIOVISUALES RESULTADOS DE ACTIVIDADES DE CTEI. 5. APOYAR EL REGISTRO, CARGUE Y MEDICIÓN DE LOS INDICADORES DE SEGUIMIENTO A LOS PROCESOS DE APROPIACIÓN SOCIAL DEL CONOCIMIENTO. 6. APOYAR LA COORDINACIÓN DE GRABACIONES, SALIDAS DE CAMPO Y LA LOGÍSTICA DE TALLERES DE CO-CREACIÓN SOL</t>
  </si>
  <si>
    <t>CO1.REQ.8510206</t>
  </si>
  <si>
    <t>OPSP-VIN-0198-2025</t>
  </si>
  <si>
    <t>https://community.secop.gov.co/Public/Tendering/OpportunityDetail/Index?noticeUID=CO1.NTC.8384752&amp;isFromPublicArea=True&amp;isModal=False</t>
  </si>
  <si>
    <t>LUIS ENRIQUE TAMARA RUIZ</t>
  </si>
  <si>
    <t>CO1.REQ.8510149</t>
  </si>
  <si>
    <t>OPSP-VIN-0197-2025</t>
  </si>
  <si>
    <t>https://community.secop.gov.co/Public/Tendering/OpportunityDetail/Index?noticeUID=CO1.NTC.8384376&amp;isFromPublicArea=True&amp;isModal=False</t>
  </si>
  <si>
    <t xml:space="preserve">RICARDO ADRIAN TETE MIELES </t>
  </si>
  <si>
    <t>YISETH PAOLA MEJIA MARTINEZ</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</si>
  <si>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JANGWA PANA.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JANGWA PANA. 5. ACTUALIZAR LA DISTINTA INFORMACIÓN DE LA REVISTA JANGWA PANA QUE SE ENCUENTRA EN EL OJS, EN PUBLÍNDEX Y LAS DIVERSAS BASES E ÍNDICE BIBLIOGRÁFICOS DONDE LA REVIS</t>
  </si>
  <si>
    <t>CO1.REQ.8509945</t>
  </si>
  <si>
    <t>OPSP-VIN-0196-2025</t>
  </si>
  <si>
    <t>https://community.secop.gov.co/Public/Tendering/OpportunityDetail/Index?noticeUID=CO1.NTC.8381273&amp;isFromPublicArea=True&amp;isModal=False</t>
  </si>
  <si>
    <t>ANGEL MANUEL OVIEDO MARQUEZ</t>
  </si>
  <si>
    <t>PRESTAR LOS SERVICIOS PROFESIONALES COMO BIÓLOGO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LA FORMULACIÓN Y DESARROLLO DE</t>
  </si>
  <si>
    <t>CO1.REQ.8509620</t>
  </si>
  <si>
    <t>OPSP-VIN-0195-2025</t>
  </si>
  <si>
    <t>https://community.secop.gov.co/Public/Tendering/OpportunityDetail/Index?noticeUID=CO1.NTC.8381400&amp;isFromPublicArea=True&amp;isModal=False</t>
  </si>
  <si>
    <t>WENDY LORAYNE LOPEZ PICON</t>
  </si>
  <si>
    <t>PRESTAR LOS SERVICIOS PROFESIONALES COMO COMUNICADORA SOCIAL EN LA EDITORIAL UNIMAGDALENA. ACTIVIDADES: 1. ORGANIZAR LA PLANEACIÓN DE LOS EVENTOS ACADÉMICOS, CULTURALES Y ARTÍSTICOS EN LAS CUALES PARTICIPE Y/O REALICE LA EDITORIAL UNIMAGDALENA. 2. GESTIONAR LA ORGANIZACIÓN Y DESARROLLO DE LAS FERIAS DEL LIBRO EN LAS CUALES PARTICIPE Y/O REALICE LA EDITORIAL UNIMAGDALENA. 3. COORDINAR LA REALIZACIÓN DEL MATERIAL PUBLICITARIO QUE SE REQUIERA PARA LOS EVENTOS O FERIAS DEL LIBRO EN LAS CUALES PARTICIPE Y/O REALICE LA EDITORIAL UNIMAGDALENA Y PARA LA DIVULGACIÓN DE LAS NOVEDADES EDITORIALES. 4. CONSOLIDAR LA INFORMACIÓN REQUERIDA DE LOS RESULTADOS Y ACTIVIDADES REALIZADAS DE LOS EVENTOS O FERIAS DEL LIBRO EN LAS CUALES PARTICIPE Y/O REALICE LA EDITORIAL UNIMAGDALENA. 5. APOYAR EN EL PROCESO DE EDICIÓN DE LA SECCIÓN DE EVENTOS DE LA REVISTA ENTRE TEXTOS. 6. APOYAR EL PROCESO DE VENTAS Y DISTRIBUCIÓN DE OBRAS DE LA EDITORIAL. 7. MANTENER CONTACTO</t>
  </si>
  <si>
    <t>CO1.REQ.8509512</t>
  </si>
  <si>
    <t>OPSP-VIN-0194-2025</t>
  </si>
  <si>
    <t>https://community.secop.gov.co/Public/Tendering/OpportunityDetail/Index?noticeUID=CO1.NTC.8381380&amp;isFromPublicArea=True&amp;isModal=False</t>
  </si>
  <si>
    <t>NATALIA MARGARITA BLASCHKE EVILLA</t>
  </si>
  <si>
    <t>PRESTACIÓN DE SERVICIOS PROFESIONALES COMO PSICÓLOGA SOCIAL EN LA VICERRECTORÍA DE INVESTIGACIÓN DE LA UNIVERSIDAD DEL MAGDALENA.ACTIVIDADES: 1. APOYAR LA GESTIÓN DE PROCESOS DE APROPIACIÓN SOCIAL QUE SE ENCUENTRAN ESTABLECIDOS EN EL MODELO DEL SISTEMA NACIONAL DE CIENCIA, TECNOLOGÍA E INNOVACIÓN AL CENTRO DE INNOVACIÓN Y EMPRENDIMIENTO; 2. COADYUVAR EL DESARROLLO DE TALLERES Y ESPACIOS DE CO-CREACIÓN CON LOS DIFERENTES SECTORES DE LA SOCIEDAD PARA LA FORMULACIÓN Y CONSOLIDACIÓN DE PROYECTOS, PROCESOS E INICIATIVAS DE APROPIACIÓN SOCIAL DE CONOCIMIENTO; 3. APOYAR EN LA GESTIÓN, EJECUCIÓN Y DESARROLLO DE PROCESOS E INICIATIVAS DE APROPIACIÓN SOCIAL DEL CONOCIMIENTO; 4. ACOMPAÑAR EN LA CONSOLIDACIÓN DE DIÁLOGOS PREVIOS PARA GENERAR PROCESOS, INICIATIVAS Y PRODUCTOS DE APROPIACIÓN SOCIAL DEL CONOCIMIENTO ENTRE LA UNIVERSIDAD Y LOS DIFERENTES ACTORES DEL SISTEMA DE CIENCIA, TECNOLOGÍA, INNOVACIÓN, CREACIÓN Y EMPRENDIMIENTO; 5. APOYAR LA REALIZ</t>
  </si>
  <si>
    <t>CO1.REQ.8509350</t>
  </si>
  <si>
    <t>OPSP-VIN-0193-2025</t>
  </si>
  <si>
    <t>https://community.secop.gov.co/Public/Tendering/OpportunityDetail/Index?noticeUID=CO1.NTC.8381438&amp;isFromPublicArea=True&amp;isModal=False</t>
  </si>
  <si>
    <t>JORGE LUIS PINEDA MONTAGUT</t>
  </si>
  <si>
    <t>PRESTAR SERVICIOS PROFESIONALES COMO INGENIERO DE SISTEMAS EN LA EDITORIAL UNIMAGDALENA. ACTIVIDAD: 1. REALIZAR EL SOPORTE TÉCNICO REQUERIDO Y MANTENER EN OPTIMO FUNCIONAMIENTO EL SISTEMA DE REVISTAS OPEN JOURNAL SYSTEMS. 2. REALIZAR EL SOPORTE TÉCNICO REQUERIDO Y MANTENER EN OPTIMO FUNCIONAMIENTO EL SISTEMA DE GESTIÓN EDITORIAL OPEN MONOGRAPH PRESS. 3. REALIZAR LA DIAGRAMACIÓN EN HTML O XML DE LOS VOLÚMENES DE LAS REVISTAS CIENTÍFICAS DE LA UNIVERSIDAD DEL MAGDALENA. 4. REALIZAR PERIÓDICAMENTE COPIAS DE SEGURIDAD DE LOS SISTEMAS DE INFORMACIÓN OPEN JOURNAL SYSTEMS, OPEN MONOGRAPH PRESS Y EDITORIAL UNIMAGDALENA. 5. CAPACITAR A LOS USUARIOS EN EL MANEJO DE LOS SISTEMAS DE INFORMACIÓN EDITORIAL UNIMAGDALENA, OPEN JOURNAL SYSTEMS Y OPEN MONOGRAPH PRESS. 6. REALIZAR EL SOPORTE TÉCNICO REQUERIDO Y MANTENER EN OPTIMO FUNCIONAMIENTO EL SISTEMA DE INFORMACIÓN ADMINISTRATIVO DE LA EDITORIAL. 7. CONTRIBUIR EN LOS PROCESOS DE SINCRONIZACIÓN DEL CATÁL</t>
  </si>
  <si>
    <t>CO1.REQ.8509410</t>
  </si>
  <si>
    <t>OPSP-VIN-0192-2025</t>
  </si>
  <si>
    <t>https://community.secop.gov.co/Public/Tendering/OpportunityDetail/Index?noticeUID=CO1.NTC.8381319&amp;isFromPublicArea=True&amp;isModal=False</t>
  </si>
  <si>
    <t>OSKARLY PEREZ ANAYA</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</si>
  <si>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DUAZARY.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DUAZARY. 5. ACTUALIZAR LA DISTINTA INFORMACIÓN DE LA REVISTA DUAZARY QUE SE ENCUENTRA EN EL OJS, EN PUBLÍNDEX Y LAS DIVERSAS BASES E ÍNDICE BIBLIOGRÁFICOS DONDE LA REVISTA ESTÉ INCL</t>
  </si>
  <si>
    <t>CO1.REQ.8508889</t>
  </si>
  <si>
    <t>OPSP-VIN-0191-2025</t>
  </si>
  <si>
    <t>https://community.secop.gov.co/Public/Tendering/OpportunityDetail/Index?noticeUID=CO1.NTC.8380698&amp;isFromPublicArea=True&amp;isModal=False</t>
  </si>
  <si>
    <t>NEILA PATRICIA MACEA SMITH</t>
  </si>
  <si>
    <t>PRESTAR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</si>
  <si>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CO1.REQ.8504797</t>
  </si>
  <si>
    <t>OPSP-VIN-0190-2025</t>
  </si>
  <si>
    <t>https://community.secop.gov.co/Public/Tendering/OpportunityDetail/Index?noticeUID=CO1.NTC.8381065&amp;isFromPublicArea=True&amp;isModal=False</t>
  </si>
  <si>
    <t>MABEL ELIANA ORDOÑEZ AGAMEZ</t>
  </si>
  <si>
    <t>PRESTAR SERVICIOS PROFESIONALES EN LA EDITORIAL UNIMAGDALENA. ACTIVIDADES: 1. GESTIONAR LOS TRÁMITES ADMINISTRATIVOS, FINANCIEROS Y DE EJECUCIÓN PRESUPUESTAL REQUERIDOS POR LA EDITORIAL. 2. EJECUTAR LOS PROCESOS REQUERIDOS PARA LA VENTA DE LAS PUBLICACIONES DE LA EDITORIAL A PERSONAS NATURALES, JURÍDICAS Y DISTRIBUIDORES AUTORIZADOS. 3. LLEVAR ORGANIZADO Y ACTUALIZADO EL INVENTARIO DE LAS PUBLICACIONES FÍSICAS DE LA EDITORIAL. 4. MANTENER CONSTANTE COMUNICACIÓN CON LOS DISTRIBUIDORES DE LA EDITORIAL PARA REVISAR INVENTARIOS DE LAS OBRAS QUE SE ENCUENTRAN EN CONSIGNACIÓN. 5. REALIZAR LAS ACCIONES PERTINENTES PARA LA DISTRIBUCIÓN DE LAS PUBLICACIONES A DISTRIBUIDORES, COMPRADORES, INSTITUCIONES, AUTORES Y ENTIDADES DE ORDEN NACIONAL E INTERNACIONAL. 6. GESTIONAR LA EXPEDICIÓN DE FACTURAS Y RECAUDO DE LAS VENTAS REALIZADAS POR PARTE DE LA EDITORIAL. 7. REALIZAR LOS INFORMES NECESARIOS EN RELACIÓN CON LAS VENTAS, INVENTARIO, TRÁMITES ADMINISTR</t>
  </si>
  <si>
    <t>CO1.REQ.8502019</t>
  </si>
  <si>
    <t>OPSP-VIN-0189-2025</t>
  </si>
  <si>
    <t>https://community.secop.gov.co/Public/Tendering/OpportunityDetail/Index?noticeUID=CO1.NTC.8381031&amp;isFromPublicArea=True&amp;isModal=False</t>
  </si>
  <si>
    <t>LUIS FELIPE MARQUEZ LORA</t>
  </si>
  <si>
    <t>PRESTAR SERVICIOS PROFESIONALES COMO DISEÑADOR GRÁFICO EN LA EDITORIAL UNIMAGDALENA.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 IMPRENTA DE LAS PUBLICACIONES DE LA EDITORIAL CON LAS EMPRESAS CONTRATADAS. 8. GESTIONAR LAS ACTIVIDA</t>
  </si>
  <si>
    <t>CO1.REQ.8501281</t>
  </si>
  <si>
    <t>OPSP-VIN-0188-2025</t>
  </si>
  <si>
    <t>https://community.secop.gov.co/Public/Tendering/OpportunityDetail/Index?noticeUID=CO1.NTC.8380792&amp;isFromPublicArea=True&amp;isModal=False</t>
  </si>
  <si>
    <t>CLINTON ALBERTO RAMIREZ CONTRERAS</t>
  </si>
  <si>
    <t>PRESTAR LOS SERVICIOS PROFESIONALES EN LA EDITORIAL UNIMAGDALENA.ACTIVIDADES: 1. REALIZAR ACOMPAÑAMIENTO A LOS AUTORES EN EL PROCESO DE AJUSTES Y MODIFICACIONES SOLICITADAS POR LOS PARES EVALUADORES. 2. REVISAR Y APROBAR LA PRUEBA DURA FINAL DE LAS PUBLICACIONES DE LA EDITORIAL. 3. APOYAR EN LOS EVENTOS ACADÉMICOS, CULTURALES Y FERIAS DEL LIBRO QUE REALICE O PARTICIPE LA EDITORIAL. 4. APOYAR EN LA ELABORACIÓN Y REDACCIÓN DE LA REVISTA ENTRE TEXTOS, REVISTA DE DIVULGACIÓN DE LA EDITORIAL UNIMAGDALENA.</t>
  </si>
  <si>
    <t>CO1.REQ.8501451</t>
  </si>
  <si>
    <t>OPSP-VIN-0187-2025</t>
  </si>
  <si>
    <t>https://community.secop.gov.co/Public/Tendering/OpportunityDetail/Index?noticeUID=CO1.NTC.8380543&amp;isFromPublicArea=True&amp;isModal=False</t>
  </si>
  <si>
    <t>ELAINE ESTHER CAMARGO NORIEGA</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</si>
  <si>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CLÍO AMÉRICA.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CLÍO AMÉRICA. 5. ACTUALIZAR LA DISTINTA INFORMACIÓN DE LA REVISTA CLÍO AMÉRICA QUE SE ENCUENTRA EN EL OJS, EN PUBLÍNDEX Y LAS DIVERSAS BASES E ÍNDICE BIBLIOGRÁFICOS DONDE LA RE</t>
  </si>
  <si>
    <t>CO1.REQ.8500881</t>
  </si>
  <si>
    <t>OPSP-VIN-0186-2025</t>
  </si>
  <si>
    <t>https://community.secop.gov.co/Public/Tendering/OpportunityDetail/Index?noticeUID=CO1.NTC.8380605&amp;isFromPublicArea=True&amp;isModal=False</t>
  </si>
  <si>
    <t>EDUARD HERNANDEZ RODRIGUEZ</t>
  </si>
  <si>
    <t>PRESTAR LOS SERVICIOS PROFESIONALES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</si>
  <si>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CO1.REQ.8500873</t>
  </si>
  <si>
    <t>OPSP-VIN-0185-2025</t>
  </si>
  <si>
    <t>https://community.secop.gov.co/Public/Tendering/OpportunityDetail/Index?noticeUID=CO1.NTC.8380381&amp;isFromPublicArea=True&amp;isModal=False</t>
  </si>
  <si>
    <t>ANGÉLICA MARIA CORTES MARTÍNEZ</t>
  </si>
  <si>
    <t>PRESTAR LOS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 4. ASESORAR LOS PROCESOS DE DISEÑO Y DIAGRAMACIÓN DE LAS PUBLICACIONES DE LA EDITORIAL. 5. GESTIONAR LA PUESTA EN MARCHA DE LA FERIA DEL LIBRO DE SANTA MARTA FILSMAR 2025. 6. ELABORAR Y ENTREGAR INFORMES, PLANES, ACCIONES Y DEMÁS INFORMACIÓN QUE SOLICITEN LAS DEPENDENCIAS DE LA INSTITUCIÓN RELACIONADAS CON LAS ACTIVIDADES DE LA EDITORIAL. 7. REALIZAR SEGUIMIENTO A LAS METAS ESTABLECIDAS EN EL PLAN DE ACCIÓN 2025 PARA LA EDITORIAL. 8. ASESORAR LOS PROCESOS DE
EDICIÓN DE LAS PUBLICACIONES CIENTÍFICAS, ACADÉMICAS Y CULTURALES DE LA EDITORIAL. 9. GESTIONAR Y NEGOCIAR L</t>
  </si>
  <si>
    <t>CO1.REQ.8501105</t>
  </si>
  <si>
    <t>OPSP-VIN-0184-2025</t>
  </si>
  <si>
    <t>https://community.secop.gov.co/Public/Tendering/OpportunityDetail/Index?noticeUID=CO1.NTC.8372229&amp;isFromPublicArea=True&amp;isModal=False</t>
  </si>
  <si>
    <t>ANA MILENA LAGOS TOBIAS</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</si>
  <si>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INTRÓPICA.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INTRÓPICA. 5. ACTUALIZAR LA DISTINTA INFORMACIÓN DE LA REVISTA INTRÓPICA QUE SE ENCUENTRA EN EL OJS, EN PUBLÍNDEX Y LAS DIVERSAS BASES E ÍNDICE BIBLIOGRÁFICOS DONDE LA REVISTA EST</t>
  </si>
  <si>
    <t>CO1.REQ.8489137</t>
  </si>
  <si>
    <t>OPSP-VIN-0183-2025</t>
  </si>
  <si>
    <t>https://community.secop.gov.co/Public/Tendering/OpportunityDetail/Index?noticeUID=CO1.NTC.8372039&amp;isFromPublicArea=True&amp;isModal=False</t>
  </si>
  <si>
    <t>ALEJANDRA MARGARITA BALLESTAS CASAS</t>
  </si>
  <si>
    <t>PRESTAR LOS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UNIMAGDALENA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</si>
  <si>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CO1.REQ.8489224</t>
  </si>
  <si>
    <t>OPSP-VIN-0182-2025</t>
  </si>
  <si>
    <t>https://community.secop.gov.co/Public/Tendering/OpportunityDetail/Index?noticeUID=CO1.NTC.8371875&amp;isFromPublicArea=True&amp;isModal=False</t>
  </si>
  <si>
    <t>JUAN DAVID MENCO BERMUDEZ</t>
  </si>
  <si>
    <t>PRESTAR LOS SERVICIOS PROFESIONALES EN LA EDITORIAL UNIMAGDALENA.  ACTIVIDADES: 1. GESTIONAR Y APOYAR EN LOS PREPARATIVOS REQUERIDOS PARA LA FERIA DEL LIBRO DE SANTA MARTA FILSMAR 2025. 2. APOYAR EL PROCESO DE VENTAS Y DISTRIBUCIÓN DE OBRAS DE LA EDITORIAL. 3. MANTENER ACTUALIZADO EL INVENTARIO DE LAS OBRAS DE LA EDITORIAL. 4. APOYAR EN LA ORGANIZACIÓN LOGÍSTICA DE LOS EVENTOS QUE PARTICIPA O REALIZA LA EDITORIAL. 5. APOYAR EL FUNCIONAMIENTO DEL ECOSISTEMA DIGITAL DE LA EDITORIAL UNIMAGDALENA. 6. APOYAR EN LAS FERIAS DE LIBROS NACIONALES E INTERNACIONALES DONDE LA EDITORIAL TENGA STAND PROPIO.</t>
  </si>
  <si>
    <t>CO1.REQ.8488992</t>
  </si>
  <si>
    <t>OPSP-VIN-0181-2025</t>
  </si>
  <si>
    <t>https://community.secop.gov.co/Public/Tendering/OpportunityDetail/Index?noticeUID=CO1.NTC.8371622&amp;isFromPublicArea=True&amp;isModal=False</t>
  </si>
  <si>
    <t>JEYNNER KEVIN PAEZ VELEZ</t>
  </si>
  <si>
    <t>PRESTAR LOS SERVICIOS PROFESIONALES COMO DISEÑADOR GRÁFICO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</si>
  <si>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CO1.REQ.8491976</t>
  </si>
  <si>
    <t>OPSP-VIN-0180-2025</t>
  </si>
  <si>
    <t>https://community.secop.gov.co/Public/Tendering/OpportunityDetail/Index?noticeUID=CO1.NTC.8372396&amp;isFromPublicArea=True&amp;isModal=False</t>
  </si>
  <si>
    <t>JESUS MANUEL JIMENEZ TORRES</t>
  </si>
  <si>
    <t xml:space="preserve">PRESTACIÓN DE SERVICIOS PROFESIONALES EN LA EDITORIAL UNIMAGDALENA. ACTIVIDADES: 1. VELAR POR LA ACTUALIZACIÓN Y BUEN FUNCIONAMIENTO DEL ECOSISTEMA DIGITAL DE LA EDITORIAL QUE INCLUYE: LOS CATÁLOGOS, LA PÁGINA WEB, SIMEH, LOS SISTEMAS DE VENTAS BAJO DEMANDA, OMP Y LOS DEMÁS QUE SE VAYAN IMPLEMENTANDO. 2. APOYAR EN EL PROCESO DE VERIFICACIÓN DE LAS OBRAS POSTULADAS PARA SU PUBLICACIÓN SEAN INÉDITAS Y ORIGINALES CON EL APOYO DEL SOFTWARE TURNITIN. 3. REVISAR Y EMITIR CONCEPTO DEL CUMPLIMIENTO DE LA APLICACIÓN DE LA GUÍA DE AUTORES DE LA EDITORIAL A LAS OBRAS EN PROCESO DE PUBLICACIÓN. 4. VELAR POR UNA COMUNICACIÓN FLUIDA CON LOS AUTORES DE LAS OBRAS SOMETIDAS A LA EDITORIAL PARA APOYAR EL PROCESO DE APLICACIÓN DE LAS NORMAS EDITORIALES, POR DIVERSOS CANALES ENTRE ESTOS EL OMP. 5. APOYAR EN LAS FERIAS DE LIBROS NACIONALES E INTERNACIONALES DONDE LA EDITORIAL TENGA STAND PROPIO, ASÍ COMO, EN EVENTOS ACADÉMICOS, CIENTÍFICOS O LITERARIOS EN LOS </t>
  </si>
  <si>
    <t>CO1.REQ.8488865</t>
  </si>
  <si>
    <t>OPSP-VIN-0179-2025</t>
  </si>
  <si>
    <t>https://community.secop.gov.co/Public/Tendering/OpportunityDetail/Index?noticeUID=CO1.NTC.8372606&amp;isFromPublicArea=True&amp;isModal=False</t>
  </si>
  <si>
    <t>EVELYN ROCIO RUIZ GONZALEZ</t>
  </si>
  <si>
    <t>PRESTAR SERVICIOS PROFESIONALES EN EL PROGRAMA EDITORIAL DE LA VICERRECTORÍA DE INVESTIGACIÓN.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 PAGO D</t>
  </si>
  <si>
    <t>CO1.REQ.8481578</t>
  </si>
  <si>
    <t>OPSP-VIN-0178-2025</t>
  </si>
  <si>
    <t>https://community.secop.gov.co/Public/Tendering/OpportunityDetail/Index?noticeUID=CO1.NTC.8372517&amp;isFromPublicArea=True&amp;isModal=False</t>
  </si>
  <si>
    <t>JANNIE MAIRELLY VALENCIA CUELLAR</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</si>
  <si>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PRAXIS.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PRAXIS. 5. ACTUALIZAR LA DISTINTA INFORMACIÓN DE LA REVISTA PRAXIS QUE SE ENCUENTRA EN EL OJS, EN PUBLÍNDEX Y LAS DIVERSAS BASES E ÍNDICE BIBLIOGRÁFICOS DONDE LA REVISTA ESTÉ INCLUID</t>
  </si>
  <si>
    <t>CO1.REQ.8481545</t>
  </si>
  <si>
    <t>OPSP-VIN-0177-2025</t>
  </si>
  <si>
    <t>https://community.secop.gov.co/Public/Tendering/OpportunityDetail/Index?noticeUID=CO1.NTC.8372649&amp;isFromPublicArea=True&amp;isModal=False</t>
  </si>
  <si>
    <t>MARIO ANDRES MEJIA GUEVARA</t>
  </si>
  <si>
    <t>PRESTAR LOS SERVICIOS PROFESIONALES EN EL PROYECTO “¿EN QUÉ VA LA INVESTIGACIÓN + CREACIÓN EN EL CARIBE COLOMBIANO? MAPA, INMERSIÓN Y BALANCE”. ACTIVIDADES: 1. REALIZAR GRUPOS FOCALES CON DIVERSOS AGENTES CLAVE QUE PERMITAN COMPRENDER DIFERENTES ASPECTOS DEL FENÓMENO DE LAINVESTIGACIÓN+CREACIÓN EN EL TERRITORIO. 2. REALIZAR ENTREVISTAS A AGENTES CLAVE QUE PERMITAN COMPRENDER LAS SINGULARIDADES QUE ATRAVIESA EL FENÓMENO DE LA INVESTIGACIÓN+CREACIÓN EN EL TERRITORIO.</t>
  </si>
  <si>
    <t>CO1.REQ.8481339</t>
  </si>
  <si>
    <t>OPSP-VIN-0176-2025</t>
  </si>
  <si>
    <t>https://community.secop.gov.co/Public/Tendering/OpportunityDetail/Index?noticeUID=CO1.NTC.8372534&amp;isFromPublicArea=True&amp;isModal=False</t>
  </si>
  <si>
    <t>MÓNICA ZULBARÁN JIMÉNEZ</t>
  </si>
  <si>
    <t>RAMIRO ANDRÉS ROMERO MANJARREZ</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</si>
  <si>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LIQ</t>
  </si>
  <si>
    <t>CO1.REQ.8480991</t>
  </si>
  <si>
    <t>OPSP-VIN-0175-2025</t>
  </si>
  <si>
    <t>https://community.secop.gov.co/Public/Tendering/OpportunityDetail/Index?noticeUID=CO1.NTC.8372061&amp;isFromPublicArea=True&amp;isModal=False</t>
  </si>
  <si>
    <t>JOAQUIN ANTONIO PERDOMO VEGA</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</si>
  <si>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LIQ</t>
  </si>
  <si>
    <t>CO1.REQ.8480743</t>
  </si>
  <si>
    <t>OPSP-VIN-0174-2025</t>
  </si>
  <si>
    <t>https://community.secop.gov.co/Public/Tendering/OpportunityDetail/Index?noticeUID=CO1.NTC.8372303&amp;isFromPublicArea=True&amp;isModal=False</t>
  </si>
  <si>
    <t>DAVID ENRIQUE LOPEZ ALFARO</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</si>
  <si>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LA COMPILACIÓN Y SEGUIMIENTO DE LAS ACTIVIDADES PROGRAMADAS Y LOS PRODUCTOS COMPROMETIDOS EN LOS PROYECTOS DE INVESTIGACIÓN. 4. APOYAR A LA DIRECCIÓN DE GESTIÓN DEL CONOCIMIENTO EN EL SEGUIMIENTO PRESUPUESTAL, REALIZANDO MONITOREO DE LOS SALDOS DE LOS RUBROS DEL PRESUPUESTO Y ELABORANDO UN BALANCE MENSUAL SOBRE LA EJECUCIÓN PRESUPUESTAL TOTAL. 5. APOYAR A LA DIRECCIÓN DE GESTIÓN</t>
  </si>
  <si>
    <t>CO1.REQ.8480542</t>
  </si>
  <si>
    <t>OPSP-VIN-0173-2025</t>
  </si>
  <si>
    <t>https://community.secop.gov.co/Public/Tendering/OpportunityDetail/Index?noticeUID=CO1.NTC.8372012&amp;isFromPublicArea=True&amp;isModal=False</t>
  </si>
  <si>
    <t>CARLOS MARIO LOPEZ GARGIOLI</t>
  </si>
  <si>
    <t>PRESTAR LOS SERVICIOS PROFESIONALES EN LA DIRECCIÓN DE GESTIÓN DEL CONOCIMIENTO.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INFORMACIÓN DE PROYECTOS EXTERNOS (NACIONALES E INTERNACIONALES) O INTERNOS PARA LA PRESENTACIÓN DE INFORMES DE GESTIÓN. 4. APO</t>
  </si>
  <si>
    <t>CO1.REQ.8489462</t>
  </si>
  <si>
    <t>OPSP-VIN-0172-2025</t>
  </si>
  <si>
    <t>https://community.secop.gov.co/Public/Tendering/OpportunityDetail/Index?noticeUID=CO1.NTC.8371634&amp;isFromPublicArea=True&amp;isModal=False</t>
  </si>
  <si>
    <t>BRAYAN DE JESUS PEÑATE CARRANZA</t>
  </si>
  <si>
    <t>CO1.REQ.8489447</t>
  </si>
  <si>
    <t>OPSP-VIN-0171-2025</t>
  </si>
  <si>
    <t>https://community.secop.gov.co/Public/Tendering/OpportunityDetail/Index?noticeUID=CO1.NTC.8371293&amp;isFromPublicArea=True&amp;isModal=False</t>
  </si>
  <si>
    <t>HEIDY VIVIANA PEREZ FEDRICH</t>
  </si>
  <si>
    <t>PRESTAR LOS SERVICIOS PROFESIONALES EN LA DIRECCIÓN DE GESTIÓN DEL CONOCIMIENTO.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ASÍ APOYAR EL DESARROLLO DE SOCIALIZACIONES CON INVESTIGADORES DE LA UNIVERSIDAD DEL MAGDALENA SOBRE LA RENOVACIÓN DEL PERMISO MARCO CON LA ANLA Y TEMAS AFINES. 3. APOYAR A LA DIRECCIÓN DE GESTIÓN DEL CONOCIMIENTO EN LOS TRÁMITES REQUERIDOS PARA MANTENER VIGENTE EL PERMISO MARCO DE RECOLECCIÓN OTORGADO A LA UNIVERSIDAD DEL MAGDALENA. 4. APOYAR A LA DIRECCIÓN DE GESTIÓN DEL CONOCIMIENTO CON LA GESTIÓN, CONCEPTOS Y TRÁMITES ANTE EL MINISTERIO DE AMBIENTE Y DESARROLL</t>
  </si>
  <si>
    <t>CO1.REQ.8490725</t>
  </si>
  <si>
    <t>OPSP-VIN-0170-2025</t>
  </si>
  <si>
    <t>https://community.secop.gov.co/Public/Tendering/OpportunityDetail/Index?noticeUID=CO1.NTC.8371274&amp;isFromPublicArea=True&amp;isModal=False</t>
  </si>
  <si>
    <t>JENIFER PAOLA CANTILLO CEVERICHE</t>
  </si>
  <si>
    <t>PRESTAR LOS SERVICIOS PROFESIONALES EN LA DIRECCIÓN DE GESTIÓN DEL CONOCIMIENTO DE LA UNIVERSIDAD DEL MAGDALENA.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ELABORACIÓN DE LA DOCUMENTACIÓN REQUISITO DE LAS CONVOCATORIAS, TALES COMO: CARTA AVAL Y MODELOS DE GOBERNANZA, CERTIFICADOS, PRESUPUESTOS Y OTROS DOCUMENTOS DE LAS CONVOCATORIAS DEL SISTEMA GENERAL DE REGALÍAS. 3. APOYAR A LA DIRECCIÓN DE GESTIÓN DEL CONOCIMIENTO EN LA ELABORACIÓN DE PRESENTACIONES Y PARTICIPAREN LAS SOCIALIZACIONES EN MODALIDAD VIRTUAL Y/O PRESENCIAL DE LAS CONVOCATORIAS DEL SISTEMA GENERAL DE REGALÍAS. 4. APOYAR A LA DIRECCIÓN DE GESTIÓN DEL CONOCIMIENTO EN EL REGISTRO Y TRANSFERENCIA D</t>
  </si>
  <si>
    <t>CO1.REQ.8490711</t>
  </si>
  <si>
    <t>OPSP-VIN-0169-2025</t>
  </si>
  <si>
    <t>https://community.secop.gov.co/Public/Tendering/OpportunityDetail/Index?noticeUID=CO1.NTC.8370881&amp;isFromPublicArea=True&amp;isModal=False</t>
  </si>
  <si>
    <t>VANYRA VANESSA MARTINEZ RAMOS</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</si>
  <si>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t>
  </si>
  <si>
    <t>CO1.REQ.8490607</t>
  </si>
  <si>
    <t>OPSP-VIN-0168-2025</t>
  </si>
  <si>
    <t>https://community.secop.gov.co/Public/Tendering/OpportunityDetail/Index?noticeUID=CO1.NTC.8371114&amp;isFromPublicArea=True&amp;isModal=False</t>
  </si>
  <si>
    <t>MARINA LUZ VILLAZÓN TURIZO</t>
  </si>
  <si>
    <t>CO1.REQ.8490369</t>
  </si>
  <si>
    <t>OPSP-VIN-0167-2025</t>
  </si>
  <si>
    <t>https://community.secop.gov.co/Public/Tendering/OpportunityDetail/Index?noticeUID=CO1.NTC.8370598&amp;isFromPublicArea=True&amp;isModal=False</t>
  </si>
  <si>
    <t>ROSANA CASTRO BROCHERO</t>
  </si>
  <si>
    <t>CO1.REQ.8490308</t>
  </si>
  <si>
    <t>OPSP-VIN-0166-2025</t>
  </si>
  <si>
    <t>https://community.secop.gov.co/Public/Tendering/OpportunityDetail/Index?noticeUID=CO1.NTC.8370495&amp;isFromPublicArea=True&amp;isModal=False</t>
  </si>
  <si>
    <t>STELLA JUDITH SALAS SALAZAR</t>
  </si>
  <si>
    <t>CO1.REQ.8490023</t>
  </si>
  <si>
    <t>OPSP-VIN-0165-2025</t>
  </si>
  <si>
    <t>https://community.secop.gov.co/Public/Tendering/OpportunityDetail/Index?noticeUID=CO1.NTC.8339775&amp;isFromPublicArea=True&amp;isModal=False</t>
  </si>
  <si>
    <t>LICET BELEN PRIETO MONTEJO</t>
  </si>
  <si>
    <t>PRESTAR SERVICIOS PROFESIONALES COMO APOYO TÉCNICO Y CIENTÍFICO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COORDINAR LAS ACTIVIDADES BASADAS EN CIENCIA Y PARTICIPACIÓN CIUDADANA. 2) APOYAR EL ANÁLISIS DEL MERCADO DE LA CADENA AGROALIMENTARIA DE LAS HORTALIZAS. 3) APOYAR LA CONSTRUCCIÓN E IMPLEMENTACIÓN DEL INSTRUMENTO DE CARACTERIZACIÓN DEL ESTADO NUTRICIONAL, HÁBITOS ALIMENTARIOS Y PERCEPCIÓN DE SEGURIDAD ALIMENTARIA EN LOS MUNICIPIOS PRIORIZADOS. 4) APOYAR LA CONCEPTUALIZACIÓN, DISEÑO E IMPLEMENTACIÓN DEL PRO</t>
  </si>
  <si>
    <t>CO1.REQ.8458675</t>
  </si>
  <si>
    <t>OPSP-VIN-0164-2025</t>
  </si>
  <si>
    <t>https://community.secop.gov.co/Public/Tendering/OpportunityDetail/Index?noticeUID=CO1.NTC.8322202&amp;isFromPublicArea=True&amp;isModal=False</t>
  </si>
  <si>
    <t>SEBASTIAN CAMILO FLOREZ LUBO</t>
  </si>
  <si>
    <t>PRESTAR LOS SERVICIOS PROFESIONALES EN EL ÁREA DE NUTRICIÓN DEPORTIVA EN EL CENTRO DE INVESTIGACIÓN EN ALTO RENDIMIENTO DEPORTIVO Y ESTUDIOS BIOMÉDICOS. ACTIVIDADES: 1. APOYAR DESDE SU ÁREA DE ESPECIALIDAD EL ALCANCE DE LOS OBJETIVOS DEL SPORTSCI. 2. APOYAR EN LA COORDINACIÓN, ORGANIZACIÓN, Y ELABORACIÓN DE LOS PROGRAMAS RELACIONADOS CON LA ATENCIÓN EN NUTRICIÓN DEPORTIVA DEL SPORTSCI. 3. APOYAR EN LA ATENCIÓN BÁSICA, ESPECIALIZADA, OPORTUNA Y ADECUADA A LOS CONSULTANTES INTERNOS (COMPETITIVOS) Y EXTERNOS CON LOS QUE TRABAJE EL SPORTSCI. 4. COLABORAR CON EL DISEÑO DE LOS PROTOCOLOS DE EVALUACIÓN, LA PLANIFICACIÓN, EL DESARROLLO Y EL CONTROL NUTRICIONAL DE LOS DEPORTISTAS CON LOS QUE TRABAJE EL SPORTSCI. 5. ASESORAR Y FORMULAR PROPUESTAS DE INVESTIGACIÓN DENTRO DE SU ÁREA DE ESTUDIO QUE FAVOREZCAN LA PRODUCCIÓN CIENTÍFICA DEL SPORTSCI. 6. PRESENTAR EL PLAN DE TRABAJO ACTIVIDADES A DESARROLLAR, JUNTO CON LOS OBJETIVOS COHERENTES A LAS ACTIVI</t>
  </si>
  <si>
    <t>CO1.REQ.8447681</t>
  </si>
  <si>
    <t>OPSP-VIN-0163-2025</t>
  </si>
  <si>
    <t>https://community.secop.gov.co/Public/Tendering/OpportunityDetail/Index?noticeUID=CO1.NTC.8322262&amp;isFromPublicArea=True&amp;isModal=False</t>
  </si>
  <si>
    <t>JHONATAN CARDENAS COLLAZO</t>
  </si>
  <si>
    <t xml:space="preserve">APOYAR CON LA COORDINACIÓN DEL ÁREA DE PSICOLOGÍA DEPORTIVA EN EL CENTRO DE INVESTIGACIÓN EN ALTO RENDIMIENTO DEPORTIVO Y ESTUDIOS BIOMÉDICOS DE LA UNIVERSIDAD DEL MAGDALENA.  ACTIVIDADES: 1. APOYAR DESDE SU ÁREA DE ESPECIALIDAD EL ALCANCE DE LOS OBJETIVOS DEL SPORTSCI. 2. APOYAR EN LA ORGANIZACIÓN, Y ELABORACIÓN DE LOS PROGRAMAS RELACIONADOS CON LA ATENCIÓN EN PSICOLOGÍA DEPORTIVA DEL SPORTSCI. 3. APOYAR EN LA ATENCIÓN BÁSICA, ESPECIALIZADA, OPORTUNA Y ADECUADA A LOS DEPORTISTAS INTERNOS (COMPETITIVOS) Y EXTERNOS CON LOS QUE TRABAJE EL SPORTSCI. 4. COLABORAR CON EL DISEÑO DE LOS PROTOCOLOS DE EVALUACIÓN, LA PLANIFICACIÓN, EL DESARROLLO Y EL CONTROL EN PSICOLOGÍA DE LOS DEPORTISTAS CON LOS QUE TRABAJE EL SPORTSCI. 5. FORMULAR Y ASESORAR PROPUESTAS DE INVESTIGACIÓN DENTRO DE SU ÁREA DE ESTUDIO QUE FAVOREZCAN LA PRODUCCIÓN CIENTÍFICA DEL SPORTSCI. 6. PRESENTAR EL PLAN DE TRABAJO, ACTIVIDADES A DESARROLLAR, JUNTO CON LOS OBJETIVOS COHERENTES </t>
  </si>
  <si>
    <t>CO1.REQ.8447746</t>
  </si>
  <si>
    <t>OPSP-VIN-0162-2025</t>
  </si>
  <si>
    <t>https://community.secop.gov.co/Public/Tendering/OpportunityDetail/Index?noticeUID=CO1.NTC.8321969&amp;isFromPublicArea=True&amp;isModal=False</t>
  </si>
  <si>
    <t>FERNEY TAVERA GALEANO</t>
  </si>
  <si>
    <t xml:space="preserve">PRESTAR LOS SERVICIOS PROFESIONALES EN MARCO DEL PROYECTO "ESTRATEGIAS DE MANEJO INTEGRADO DEL CULTIVO DE MANGO PARA INCREMENTAR LA COMPETITIVIDAD DEL SISTEMA PRODUCTIVO EN EL DEPARTAMENTO DEL MAGDALENA", CON APORTE DEL FONDO DE CIENCIA, TECNOLOGÍA E INNOVACIÓN DEL SISTEMA GENERAL DE REGALÍAS CORRESPONDIENTE AL CONVENIO DE COOPERACIÓN N° 2055-01 CELEBRADO ENTRE LA CORPORACIÓN COLOMBIANA DE INVESTIGACIÓN AGROPECUARIA-AGROSAVIA Y LA UNIVERSIDAD DEL MAGDALENA. ACTIVIDADES: 1. APOYAR LAS ACTIVIDADES RELACIONADAS CON LA OBTENCIÓN DE PATRONES DE MANGO DESDE LA ETAPA DE GERMINACIÓN HASTA ESTABLECIMIENTO EN BOLSAS. 2. REALIZAR MANTENIMIENTO DEL MATERIAL VEGETAL ESTABLECIDO (RIEGO, MANEJO DE MALEZAS Y APLICACIÓN DE NUTRIENTES). 3. REALIZAR MONITOREO DE LAS PLÁNTULAS Y EMITIR LAS ALERTAS AL PERSONAL TÉCNICO DEL PROYECTO. 4. PREPARAR LAS MEZCLAS Y HACER LAS APLICACIONES PREVENTIVAS DE PLAGUICIDAS. 5. REALIZAR REVISIONES Y TOMAR MEDIDAS PREVENTIVAS Y </t>
  </si>
  <si>
    <t>CO1.REQ.8447711</t>
  </si>
  <si>
    <t>OPSP-VIN-0161-2025</t>
  </si>
  <si>
    <t>https://community.secop.gov.co/Public/Tendering/OpportunityDetail/Index?noticeUID=CO1.NTC.8322247&amp;isFromPublicArea=True&amp;isModal=False</t>
  </si>
  <si>
    <t>JULIETH PAOLA OSORIO DE LA HOZ</t>
  </si>
  <si>
    <t>PRESTAR SERVICIOS PROFESIONALES COMO CONTADORA PÚBLICA EN EL CENTRO DE INVESTIGACIÓN EN ALTO RENDIMIENTO DEPORTIVO Y ESTUDIOS BIOMÉDICOS DE LA UNIVERSIDAD DEL MAGDALENA.ACTIVIDADES: 1. APOYAR DESDE SU ROL PROFESIONAL EN LA CONSECUCIÓN DE LOS OBJETIVOS DEL SPORTSCI. 2. APOYAR EN LOS PROCESOS DE ATENCIÓN, AGENDAMIENTO Y FACTURACIÓN DE SERVICIOS DE CONSULTAS SOLICITADOS POR LOS CLIENTES INTERNOS Y EXTERNOS
DEL SPORTSCI. 3. APOYAR LA GENERACIÓN DE MATRICES ESTADÍSTICAS, BALANCES FINANCIEROS MENSUALES Y ANUALES E INDICADORES EN SPORTSCI. 4. APOYAR EN LA RECOLECCIÓN DE INFORMACIÓN PARA LA GESTIÓN DE PROCESOS DE CALIDAD EN SPORTSCI. 5. APOYAR A SPORTSCI EN EL RASTREO DE CONVOCATORIAS NACIONALES E INTERNACIONALES DE FINANCIACIÓN DE PROYECTOS O CONVENIOS SIMILARES EN PLATAFORMAS (COLAB), ASÍ COMO DIVULGACIÓN EN LA COMUNIDAD UNIVERSITARIA. 6. APOYAR EN LA PARTICIPACIÓN DE EVENTOS QUE PROGRAME EL SPORTSCI TANTO DENTRO COMO FUERA DE SU LUGAR DE TRABAJ</t>
  </si>
  <si>
    <t>CO1.REQ.8447219</t>
  </si>
  <si>
    <t>OPSP-VIN-0160-2025</t>
  </si>
  <si>
    <t>https://community.secop.gov.co/Public/Tendering/OpportunityDetail/Index?noticeUID=CO1.NTC.8313321&amp;isFromPublicArea=True&amp;isModal=False</t>
  </si>
  <si>
    <t>ILSEMER MACDERICK BRITO MANJARRES</t>
  </si>
  <si>
    <t>PRESTAR LOS SERVICIOS PROFESIONALES EN LA DIRECCIÓN DE PROYECCIÓN CULTURAL DE LA VICERRECTORÍA DE INVESTIGACIÓN. ACTIVIDADES: 1. APOYAR LA PLANEACIÓN DE TALLERES, CONVERSATORIOS, CHARLAS Y CICLOS DE CONFERENCIAS DE FORMACIÓN SOCIOHISTÓRICA, TURÍSTICA Y PATRIMONIAL CON DIFERENTES INVITADOS AFINES A LA CULTURA, HUMANIDADES Y CIENCIAS SOCIALES. 2. APOYAR A LAS ACTIVIDADES CULTURALES QUE SE REALIZAN EN CONJUNTO CON OTRAS DEPENDENCIAS A TRAVÉS DEL SISTEMA DE MUSEOS Y LA DIRECCIÓN CULTURAL. 3. APOYAR LA PLANEACIÓN, DISEÑO Y EJECUCIÓN DE RUTAS TURÍSTICAS DE CARÁCTER HISTÓRICO Y PATRIMONIAL EN SANTA MARTA. 4. APOYAR LA GESTIÓN DE ALIANZAS Y CONVENIOS ENTRE LAS INSTITUCIONES EDUCATIVAS PARA EL DESARROLLO DE TALLERES SOBRE TURISMOS CULTURAL Y PATRIMONIO DE FORMACIÓN DIRIGIDO A DOCENTES Y ESTUDIANTES. 5. DISEÑAR Y ACOMPAÑAR EL RECORRIDO TURÍSTICO DE LOS VISITANTES DEL CENTRO CULTURAL DE LA UNIVERSIDAD DEL MAGDALENA CLAUSTRO SAN JUAN NEPOMUCENO. 6. AP</t>
  </si>
  <si>
    <t>CO1.REQ.8436602</t>
  </si>
  <si>
    <t>OPSP-VIN-0159-2025</t>
  </si>
  <si>
    <t>https://community.secop.gov.co/Public/Tendering/OpportunityDetail/Index?noticeUID=CO1.NTC.8304222&amp;isFromPublicArea=True&amp;isModal=False</t>
  </si>
  <si>
    <t>ROCIO DEL PILAR GARCIA URUEÑA</t>
  </si>
  <si>
    <t>FERNANDO JOSE PARRA LOPEZ</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</si>
  <si>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DOCUMENTAR Y REALIZAR REGISTROS FOTOGRÁFICOS DE LA SISTEMATIZACIÓN DE LAS ACTIVIDADES DEL PROYECTO. 2. COMPILAR LAS IMPRESIONES Y PERCEPCIONES DE PARTICIPACIÓN DE LOS GRUPOS DE INTERÉS, A TRAVÉS DE RECURSOS AUDIOVISUALES. 3. TALLERISTA Y ARTISTAGUÍA DE LA PRÁCTICA ARTÍSTICA RELACIONADA CON EL USO DE LA FOTOGRAFÍA COMO EXPRESIÓN PLÁSTICA CIANOTIPIA, EN
VIRTUD DE LA IMPLEMENTACIÓN DE EJERCICIOS COMPLEMENTARIOS DE APROPIACIÓN SOCIAL DEL CONOCIMIENTO</t>
  </si>
  <si>
    <t>CO1.REQ.8423746</t>
  </si>
  <si>
    <t>OPSP-VIN-0158-2025</t>
  </si>
  <si>
    <t>https://community.secop.gov.co/Public/Tendering/OpportunityDetail/Index?noticeUID=CO1.NTC.8303868&amp;isFromPublicArea=True&amp;isModal=False</t>
  </si>
  <si>
    <t>ANGELICA MARIA DE LA HOZ ROCA</t>
  </si>
  <si>
    <t>PRESTACIÓN DE SERVICIOS PROFESIONALES EN MARCO DEL PROYECTO DE INVESTIGACIÓN EXTERNO: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ACTIVIDADES: 1. APOYAR EN LA ELABORACIÓN DEL MATERIAL DE DIVULGACIÓN. 2. APOYAR EN LA ELABORACIÓN DOCUMENTO FINAL IMPLEMENTACIÓN DE MEDIDAS DE CONSERVACIÓN. 3. SOCIALIZAR Y ENTREGAR EN LAS ZONAS ARRECIFALES EL MATERIAL DE APOYO A LA CONSERVACIÓN. 4. APOYAR EN LAS ACTIVIDADES PROPIAS DEL GRUPO DE INVESTIGACIÓN.</t>
  </si>
  <si>
    <t>CO1.REQ.8423520</t>
  </si>
  <si>
    <t>OPSP-VIN-0157-2025</t>
  </si>
  <si>
    <t>https://community.secop.gov.co/Public/Tendering/OpportunityDetail/Index?noticeUID=CO1.NTC.8274888&amp;isFromPublicArea=True&amp;isModal=False</t>
  </si>
  <si>
    <t>SANDRA PATRICIA SIMANCA ACOSTA</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</si>
  <si>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APOYAR EN LA COORDINACIÓN E IMPLEMENTACIÓN DE TALLERES ARTÍSTICOS. 2. APOYAR EN LA ARTICULACIÓN CON LA UNIVERSIDAD DEL MAGDALENA Y UMAYOR CARTAGENA CON EL FIN DE LOGRAR LA PARTICIPACIÓN DE LOS GRUPOS DE INTERÉS DEL PROYECTO (ENTIDADES AMBIENTALES, ORGANIZACIONES COMUNITARIAS Y CIUDADANÍA) EN LA CIUDAD DE SANTA MARTA Y CARTAGENA. 3. REALIZAR EL MONTAJE DE LA EXPOSICIÓN FINAL DE LAS OBRAS PRODUCTO DEL DESARROLLO DE LOS TALLERES ARTÍSTICOS, CON EL A</t>
  </si>
  <si>
    <t>CO1.REQ.8397790</t>
  </si>
  <si>
    <t>OPSP-VIN-0156-2025</t>
  </si>
  <si>
    <t>https://community.secop.gov.co/Public/Tendering/OpportunityDetail/Index?noticeUID=CO1.NTC.8264684&amp;isFromPublicArea=True&amp;isModal=False</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</si>
  <si>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t>
  </si>
  <si>
    <t>CO1.REQ.8385452</t>
  </si>
  <si>
    <t>OPSP-VIN-0155-2025</t>
  </si>
  <si>
    <t>https://community.secop.gov.co/Public/Tendering/OpportunityDetail/Index?noticeUID=CO1.NTC.8250360&amp;isFromPublicArea=True&amp;isModal=False</t>
  </si>
  <si>
    <t>MARCELO JOSE CABARCAS ORTEGA</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</si>
  <si>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439,5 PÁGINAS.</t>
  </si>
  <si>
    <t>CO1.REQ.8375495</t>
  </si>
  <si>
    <t>OPSP-VIN-0154-2025</t>
  </si>
  <si>
    <t>https://community.secop.gov.co/Public/Tendering/OpportunityDetail/Index?noticeUID=CO1.NTC.8252389&amp;isFromPublicArea=True&amp;isModal=False</t>
  </si>
  <si>
    <t>MIRIAN ESTHER SIERRA HERNANDEZ</t>
  </si>
  <si>
    <t>PRESTAR SERVICIOS PROFESIONALES COMO PERSONAL DE APOYO TERRITORIAL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ESTABLECER Y MANTENER RELACIONES CON LOS ACTORES TERRITORIALES CLAVE DE LOS ESQUEMAS DE AGRICULTURA CAMPESINA, INDÍGENA, FAMILIAR Y COMUNITARIA. 2. GESTIONAR LA PARTICIPACIÓN DE LOS ACTORES TERRITORIALES CLAVES EN LA VALIDACIÓN DEL DESARROLLO TECNOLÓGICO. 3. ORGANIZAR ESPACIOS DE CAPACITACIÓN DIRIGIDA A LOS ACTORES TERRITORIALES CLAVE EN EL USO Y APROVECHAMIENTO DE LAS HERRAMIENTAS TECNOLÓGICAS. 4. APOY</t>
  </si>
  <si>
    <t>CO1.REQ.8369197</t>
  </si>
  <si>
    <t>OPSP-VIN-0153-2025</t>
  </si>
  <si>
    <t>https://community.secop.gov.co/Public/Tendering/OpportunityDetail/Index?noticeUID=CO1.NTC.8242548&amp;isFromPublicArea=True&amp;isModal=False</t>
  </si>
  <si>
    <t>WALTER JANER FONTALVO TORO</t>
  </si>
  <si>
    <t xml:space="preserve">PRESTACIÓN DE SERVICIOS PROFESIONALES PARA REALIZAR UNA  PÁGINA WEB EN MARCO DEL PROYECTO: "CAFÉ SERRANERO", EN MARCO DE LA SEGUNDA CONVOCATORIA PARA APOYAR LA  CREACIÓN DE NUEVAS EMPRESAS DE ESTUDIANTES DE PROGRAMAS DE PREGRADO Y MAESTRÍA DE PROFUNDIZACIÓN DE LA  UNIVERSIDAD DEL MAGDALENA CON EL OBJETIVO DE FORTALECER LA INNOVACIÓN, EL EMPRENDIMIENTO Y LA CREACIÓN ARTÍSTICA  Y CULTURAL. ACTIVIDADES: 1. REALIZAR EL SITIO WEB. 2. HACER UN HOSTING PARA EL ALOJAMIENTO DEL SITIO WEB DESARROLLADO (VÁLIDO POR UN AÑO). 3. NOMBRAR EL DOMINIO PARA EL SITIO WEB (VALIDO POR UN AÑO). 4. REALIZAR EL CERTIFICADO SSL PARA EL CUMPLIMIENTO DE  NORMAS DE SEGURIDAD DEL SITIO WEB (VALIDO POR UN AÑO). 5. REALIZAR EL MANUAL DE USUARIO DEL SITIO WEB. </t>
  </si>
  <si>
    <t>CO1.REQ.8361891</t>
  </si>
  <si>
    <t>OPSP-VIN-0152-2025</t>
  </si>
  <si>
    <t>https://community.secop.gov.co/Public/Tendering/OpportunityDetail/Index?noticeUID=CO1.NTC.8242812&amp;isFromPublicArea=True&amp;isModal=False</t>
  </si>
  <si>
    <t>SEBASTIAN DE HOYOS VEGA</t>
  </si>
  <si>
    <t>PRESTAR LOS SERVICIOS PROFESIONALES EN EL CENTRO DE INTERCULTURALIDAD, TERRITORIO Y SOSTENIBILIDAD EN EL MARCO DEL PROYECTO SANTA MARTA 500 AÑOS. ACTIVIDADES: 1. APOYAR EL DISEÑO DE IDENTIDAD GRÁFICA Y DESARROLLO DE IMÁGENES PARA EVENTOS PRESENCIALES Y VIRTUALES REALIZADOS POR EL CENTRO DE INTERCULTURALIDAD, TERRITORIO Y SOSTENIBILIDAD EN EL MARCO DEL PROYECTO SANTA MARTA 500 AÑOS. 2. DISEÑAR LAS PIEZAS PROMOCIONALES FÍSICAS Y DIGITALES (AFICHES, BROCHURES, TARJETAS, PENDONES, VOLANTES, PLEGABLES, BANNERS, BACKINGS, BOTONES, ESTANDARTES, VALLAS, MEMBRETES, ETC.) PARA EVENTOS, CAMPAÑAS Y EXPOSICIONES EN EL MARCO DEL PROYECTO SANTA MARTA 500 AÑOS. 3. APOYAR EN LA DIAGRAMACIÓN DE DOCUMENTOS, FOLLETOS, INFOGRAFÍAS Y REVISTAS POR PARTE DEL CENTRO DE INTERCULTURALIDAD EN EL MARCO DEL PROYECTO SANTA MARTA 500 AÑOS. 4. APOYAR A LA GESTIÓN GRÁFICA Y VISUAL DE REDES SOCIALES DEL CENTRO DE INTERCULTURALIDAD, TERRITORIO Y SOSTENIBILIDAD EN EL MARCO DE</t>
  </si>
  <si>
    <t>CO1.REQ.8361723</t>
  </si>
  <si>
    <t>OPSP-VIN-0151-2025</t>
  </si>
  <si>
    <t>https://community.secop.gov.co/Public/Tendering/OpportunityDetail/Index?noticeUID=CO1.NTC.8235079&amp;isFromPublicArea=True&amp;isModal=False</t>
  </si>
  <si>
    <t>KAREN OVIEDO RUBIO</t>
  </si>
  <si>
    <t>PRESTAR LOS SERVICIOS PROFESIONALES EN LA VICERRECTORÍA DE INVESTIGACIÓN DE LA UNIVERSIDAD DEL MAGDALENA. ACTIVIDADES EN LA GESTIÓN Y MEDICIÓN DE LA CIENCIA, TECNOLOGÍA, INNOVACIÓN, CREACIÓN Y EMPRENDIMIENTO: 1. APOYAR LA GESTIÓN Y GENERACIÓN DE ACTIVIDADES DE DIVULGACIÓN EN CUANTO A LA COMUNICACIÓN Y SOCIALIZACIÓN DE RESULTADOS, PLANES Y PROYECTOS DESARROLLADOS POR LA VICERRECTORÍA DE INVESTIGACIÓN Y SUS UNIDADES. 2. ACOMPAÑAR A LOS PROFESORES Y ESTUDIANTES ASESORÁNDOLOS EN LA CONSOLIDACIÓN DE LOS PRODUCTOS DE DIVULGACIÓN CIENTÍFICA DE LA CIENCIA, TECNOLOGÍA E INNOVACIÓN, RESULTADOS DE PROYECTOS DE INVESTIGACIÓN. 3. COADYUVAR A ESTUDIANTES Y PROFESORES EN LA CREACIÓN DE PRODUCTOS AUDIOVISUALES COMPROMETIDOS EN ACTIVIDADES, PROYECTOS Y PROGRAMAS FINANCIADOS POR LA VICERRECTORÍA DE INVESTIGACIÓN. 4. APOYAR LA GESTIÓN Y EJECUCIÓN DE GRABACIONES DE IMÁGENES PARA LOS MATERIALES AUDIOVISUALES REQUERIDOS POR LA VICERRECTORÍA DE INVESTIGACIÓN Y S</t>
  </si>
  <si>
    <t>CO1.REQ.8361223</t>
  </si>
  <si>
    <t>OPSP-VIN-0150-2025</t>
  </si>
  <si>
    <t>https://community.secop.gov.co/Public/Tendering/OpportunityDetail/Index?noticeUID=CO1.NTC.8235152&amp;isFromPublicArea=True&amp;isModal=False</t>
  </si>
  <si>
    <t>FABIO SILVA VALLEJO</t>
  </si>
  <si>
    <t>DANIELA POSADA SARMIENTO</t>
  </si>
  <si>
    <t>PRESTAR LOS SERVICIOS PROFESIONALES EN MARCO DEL PROYECTO "CUERPOS EN RESISTENCIA(S): CARTOGRAFIANDO E HILANDO LAS VOCES SOCIALES Y FEMINISTAS EN EL MAGDALENA". SIGUIENTES PRODUCTOS: 1. CON LA CABEZA EN EL MAR. 2. CAMINO DE FORMACIÓN ADIMUJER. 3. IMAGEN COP16. 4. CALLE DEL BARRIO / MESA MUJERES REUNIDAS. 5. CONVERSACIÓN NIÑA Y SU MAMÁ. 6. MAPA CORAL (PORTADA). 7. MUJER PESCADORA. 1. MULA. 2. CARRO WILLY. 3. DESPLAZAMIENTO. 4. MAPA-CARTOGRAFÍA DESPLAZAMIENTO. 5. PLANTAS DE CAFÉ. 6. TRES CORREDORES DE LA SIERRA. 7. DIBUJO CUENTO 1. 8. DIBUJO CUENTO 2. 9. DIBUJO CUENTO 3. 10. DIBUJO CUENTO 4. 1. CARTOGRAFÍA. 2. CHIVA ABORTERA. 3. PERFORMANCE UN VIOLADOR EN TU CAMINO. 4. TALLER PEDAGÓGICO. 5. PLANTÓN CON LETRERO. 6. ILUSTRACIÓN POEMA. 7. PERSONAS REUNIDAS ""EL CUIDADO COMO ACTO POLÍTICO"" 1. CARTOGRAFÍA. 2. MUJER MAR SIERRA. 3. TOCANDO CON BALDES. 4. RANITA CON TAMBOR. 5. ILUSTRACIÓN CON ACRÓSTICO. 6. TOCANDO CON TAMBOR</t>
  </si>
  <si>
    <t>CO1.REQ.8356491</t>
  </si>
  <si>
    <t>OPSP-VIN-0149-2025</t>
  </si>
  <si>
    <t>https://community.secop.gov.co/Public/Tendering/OpportunityDetail/Index?noticeUID=CO1.NTC.8196422&amp;isFromPublicArea=True&amp;isModal=False</t>
  </si>
  <si>
    <t>JAVIER RODRIGUEZ BARRIOS</t>
  </si>
  <si>
    <t>MARTIN ALONSO LOPEZ ORTIZ</t>
  </si>
  <si>
    <t xml:space="preserve">PRESTACIÓN DE SERVICIOS PROFESIONALES EN MARCO DEL PROYECTO DE INVESTIGACIÓN “MODELACIÓN MATEMATICA PARA LA GESTIÓN SOSTENIBLE DEL AGUA EN LA CUENCA DEL RIO PIEDRAS, SANTA MARTA, COLOMBIA”.  ACTIVIDADES: 1.
REALIZAR LA PREPARACIÓN Y MANEJO DE EQUIPOS EN CAMPO. 2. REALIZAR EL DESPLAZAMIENTO A LOS SITIOS DE MUESTREO. 3. REALIZAR EL AN·LISIS DE PAR·METROS FISICOQUÌMICOS Y MICROBIOLOGICOS DE LAS MUESTRAS QUE RESULTEN DE LOS MONITOREOS EN LOS PUNTOS ESTABLECIDOS. </t>
  </si>
  <si>
    <t>CO1.REQ.8319686</t>
  </si>
  <si>
    <t>OPSP-VIN-0148-2025</t>
  </si>
  <si>
    <t>https://community.secop.gov.co/Public/Tendering/OpportunityDetail/Index?noticeUID=CO1.NTC.8179288&amp;isFromPublicArea=True&amp;isModal=False</t>
  </si>
  <si>
    <t>JENNY LISETH MACHADO VIDES</t>
  </si>
  <si>
    <t>PRESTACIÓN DE SERVICIOS PROFESIONALES EN LA VICERRECTORÍA DE INVESTIGACIÓN DE LA UNIVERSIDAD DEL MAGDALENA.  ACTIVIDADES: 1. APOYAR EN LA GESTIÓN, Y EJECUCIÓN DE LA PRODUCCIÓN DEL MATERIAL AUDIOVISUAL DE ACTIVIDADES DE APROPIACIÓN SOCIAL DEL CONOCIMIENTO EN EL MARCO DE LA AGENDA DE LOS 500 AÑOS DE SANTA MARTA. 2. APOYAR LOS PROCESOS PARTICIPATIVOS DENTRO DE LA UNIDAD DE APROPIACIÓN EN CUANTO A RELACIONAMIENTO CON EL ENTORNO (COMUNIDADES, GREMIOS, SOCIEDAD Y DEMÁS ACTORES). 3. COADYUVAR EN EL PROCESO DE PRODUCCIÓN, POSTPRODUCCIÓN Y DIVULGACIÓN DE LOS PRODUCTOS DE APROPIACIÓN SOCIAL DEL CONOCIMIENTO Y DIVULGACIÓN PÚBLICA DE LA CIENCIA, EL ARTE Y LA CULTURA, RESULTADOS DE ACTIVIDADES Y PROYECTOS REALIZADOS POR ACTORES DEL SISTEMA DE INVESTIGACIÓN. 4. APOYAR LAS ACTIVIDADES DE DIVULGATIVAS COMO ESPACIOS DE SOCIALIZACIÓN Y GESTIÓN PARA LA CIENCIA, EL ARTE Y LA CULTURA EN CUANTO A LA CREACIÓN, TRANSMISIÓN, CUBRIMIENTO Y CONSOLIDACIÓN DE MEMORIAS</t>
  </si>
  <si>
    <t>CO1.REQ.8295882</t>
  </si>
  <si>
    <t>OPSP-VIN-0147-2025</t>
  </si>
  <si>
    <t>https://community.secop.gov.co/Public/Tendering/OpportunityDetail/Index?noticeUID=CO1.NTC.8176182&amp;isFromPublicArea=True&amp;isModal=False</t>
  </si>
  <si>
    <t>ANGELICA MARIA BOZON FERRER</t>
  </si>
  <si>
    <t>PRESTACIÓN DE SERVICIOS PROFESIONALES EN LA DIRECCIÓN DE TRANSFERENCIA DEL CONOCIMIENTO Y PROPIEDAD INTELECTUAL.  PRODUCTOS: 1. COADYUVAR EN LA COLECCIÓN Y VALIDACIÓN DE INFORMACIÓN DE INVESTIGADORES Y GRUPO DE INVESTIGACIÓN. 2. APOYAR EN LA ACTUALIZACIÓN DE PERFILES DE INVESTIGADORES Y GRUPOS DE INVESTIGACIÓN EN LA PLATAFORMA DE LA VICERRECTORIA DE INVESTIGACIÓN. 3. ENTREGAR INFORMES PERIÓDICOS SOBRE EL ESTADO DE ACTUALIZACIÓN DE LOS PERFILES DE INVESTIGADORES Y GRUPOS DE INVESTIGACIÓN, COMPLETADOS Y PENDIENTES.</t>
  </si>
  <si>
    <t>CO1.REQ.8302314</t>
  </si>
  <si>
    <t>OPSP-VIN-0146-2025</t>
  </si>
  <si>
    <t>https://community.secop.gov.co/Public/Tendering/OpportunityDetail/Index?noticeUID=CO1.NTC.8176354&amp;isFromPublicArea=True&amp;isModal=False</t>
  </si>
  <si>
    <t>PRESTACION DE SERVICIOS PROFESIONALES EN LA VICERRECTORÌA DE INVESTIGACION DE LA UNIVERSIDAD DEL MAGDALENA. ACTIVIDADES: 1. APOYAR EN LA GESTION, Y EJECUCION DE LA PRODUCCION DEL MATERIAL AUDIOVISUAL DE ACTIVIDADES DE APROPIACION SOCIAL DEL CONOCIMIENTO EN EL MARCO DE LA AGENDA DE LOS 500 AÑOS DE SANTA MARTA. 2. APOYAR LOS PROCESOS PARTICIPATIVOS DENTRO DE LA UNIDAD DE APROPIACION EN CUANTO A RELACIONAMIENTO CON EL ENTORNO (COMUNIDADES, GREMIOS, SOCIEDAD Y DEMAS ACTORES). 3. COADYUVAR EN EL PROCESO DE PRODUCCION, POSTPRODUCCION Y DIVULGACION DE LOS PRODUCTOS DE APROPIACION SOCIAL DEL CONOCIMIENTO Y DIVULGACION PUBLICA DE LA CIENCIA, EL ARTE Y LA CULTURA, RESULTADOS DE ACTIVIDADES Y PROYECTOS REALIZADOS POR ACTORES DEL SISTEMA DE INVESTIGACION. 4. APOYAR LAS ACTIVIDADES DE DIVULGATIVAS COMO ESPACIOS DE SOCIALIZACION Y GESTION PARA LA CIENCIA, EL ARTE Y LA CULTURA EN CUANTO A LA CREACION, TRANSMISION, CUBRIMIENTO Y CONSOLIDACION DE MEMORIAS.</t>
  </si>
  <si>
    <t>CO1.REQ.8302275</t>
  </si>
  <si>
    <t>OPSP-VIN-0145-2025</t>
  </si>
  <si>
    <t>https://community.secop.gov.co/Public/Tendering/OpportunityDetail/Index?noticeUID=CO1.NTC.8166397&amp;isFromPublicArea=True&amp;isModal=False</t>
  </si>
  <si>
    <t>GABRIEL JAIME PEÑA VELASQUEZ</t>
  </si>
  <si>
    <t>PRESTAR LOS SERVICIOS PROFESIONALES EN LA DIRECCIÓN DE PROYECCIÓN CULTURAL DE LA VICERRECTORÍA DE INVESTIGACIÓN.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APOYAR LOS PROCESOS DE CREACIÓN Y MONTAJE MUSICAL DE LOS INSTRUMENTOS DE VIENTOS DE LA ORQUESTA SINFÓNICA DE LA UNIVERSIDAD DEL MAGDALENA. 4. APOYAR LA CONVOCATORIA, CONFORMACIÓN Y SELECCIÓN DE LOS JÓVENES ESTUDIANTES PARA PARTICIPAR EN EL RELACIONAMIENTO CON INSTITUCIONES EDUCATIVAS DISTRITALES PARA LA CONFORMACIÓN DEL CURSO DE FORTALECIMIENTO MUSICAL, ‘NABULDE’ (CORAZÓN DEL MUNDO) 5. DIRIGIR Y ORIENTAR, EN TODOS LOS ASPECTOS TÉCNICOS EL PROCESO PEDAGÓGICO Y DE FORMACIÓN MUSICAL CORRESPONDIENTES AL PROCESO DE V</t>
  </si>
  <si>
    <t>CO1.REQ.8289540</t>
  </si>
  <si>
    <t>OPSP-VIN-0144-2025</t>
  </si>
  <si>
    <t>AURA MARGARITA POLO LLANOS</t>
  </si>
  <si>
    <t>MARIO JOSE CALLEJAS CABARCAS</t>
  </si>
  <si>
    <t>PRESTAR LOS SERVICIOS PROFESIONALES COMO INGENIERO ELECTRÓNICO EN EL PROYECTO “PLATAFORMA DE MONITOREO DE PARÁMETROS FISIOLÓGICOS DE TRABAJADORES BASADA EN PRENDAS INTELIGENTES Y APRENDIZAJE DE MÁQUINA”. ACTIVIDADES: 1. IDENTIFICAR LAS NECESIDADES. 2. REALIZAR VIGILANCIA TECNOLÓGICA. 3. REALIZAR ESPECIFICACIONES DE DISEÑO. 4. REALIZAR DISEÑO ELECTRÓNICO 5. REALIZAR COORDINACIÓN DE DISEÑO FÍSICO E INTERFAZ DE USUARIO IMPLEMENTACIÓN Y PROGRAMACIÓN PRUEBAS EN CAMPO AJUSTES Y PUESTA A PUNTO 6. ENTREGAR DOCUMENTACIÓN TÉCNICA REQUERIDA SEGÚN ESPECIFICACIONES DE PROPUESTA APROBADA.</t>
  </si>
  <si>
    <t>CO1.REQ.8284071</t>
  </si>
  <si>
    <t>OPSP-VIN-0143-2025</t>
  </si>
  <si>
    <t>https://community.secop.gov.co/Public/Tendering/OpportunityDetail/Index?noticeUID=CO1.NTC.8147071</t>
  </si>
  <si>
    <t>PRESTAR SERVICIOS PROFESIONALES EN LA EDITORIAL UNIMAGDALENA. PARA EL CUMPLIMIENTO DEL OBJETO EL CONTRATISTA SE COMPROMETE A CUMPLIR CON LA SIGUIENTE ACTIVIDAD: 1. REDISEÑAR EL MENÚ PRINCIPAL EXTERNO, VISTA Y PERFIL EXTERNO DE AUTORES-LECTORES, VISTA Y PERFIL EXTERNO DE EDITORES, VISUAL EXTERNA DE BASES E ÍNDICES BIBLIOGRÁFICOS ANEXOS, VISUAL EXTERNA DE ARTÍCULOS, VISUAL EXTERNA DE PIES Y ENCABEZADOS DEL OPEN JOURNALS SYSTEMS DE LAS REVISTAS CIENTÍFICAS DE LA UNIVERSIDAD DEL MAGDALENA.</t>
  </si>
  <si>
    <t>CO1.REQ.8265805</t>
  </si>
  <si>
    <t>OPSP-VIN-0142-2025</t>
  </si>
  <si>
    <t>https://community.secop.gov.co/Public/Tendering/OpportunityDetail/Index?noticeUID=CO1.NTC.8136364</t>
  </si>
  <si>
    <t>JOSE DAVID MOLINA HERNANDEZ</t>
  </si>
  <si>
    <t>PRESTACIÓN DE SERVICIOS PROFESIONALES EN MARCO DEL PROYECTO “SANTA MARTA: 500 AÑOS DE RESISTENCIA” PRODUCTOS: 1. REALIZAR LA ANIMACIÓN DE LAS ESCENAS REQUERIDAS PARA EL DOCUMENTAL. 2. REALIZAR LA ADECUACIÓN DE LOS MODELOS DE FOTOGRAMETRÍA. 3. REALIZAR LA ANIMACIÓN DE LAS ESCENAS REQUERIDAS PARA LA REALIDAD VIRTUAL. 4. REALIZAR LA ANIMACIÓN DE PERSONAJES 3D BASADOS EN FOTOGRAMETRÍA.</t>
  </si>
  <si>
    <t>CO1.REQ.8259895</t>
  </si>
  <si>
    <t>OPSP-VIN-0141-2025</t>
  </si>
  <si>
    <t>https://community.secop.gov.co/Public/Tendering/OpportunityDetail/Index?noticeUID=CO1.NTC.8134576</t>
  </si>
  <si>
    <t>Omar Leonardo Ovalle Blanco</t>
  </si>
  <si>
    <t>PRESTACIÓN DE SERVICIOS PROFESIONALES EN MARCO DEL PROYECTO DE INVESTIGACIÓN EXTERNO “MAPPING THE ARCHAEOLOGICAL PRE-COLUMBIAN HERITAGE IN SOUTH AMERICA - MAPHSA”, ACORDE AL APORTE DE UNIVERSITAT POMPEU FABRA CORRESPONDIENTE "COLLABORATION AGREEMENT” CELEBRADO ENTRE LA UNIVERSITAT POMPEU FABRA Y LA UNIVERSIDAD DEL MAGDALENA. PARA EL CUMPLIMIENTO DEL OBJETO EL CONTRATISTA SE COMPROMETE A CUMPLIR CON LAS SIGUIENTES ACTIVIDADES: 1. REALIZAR EL INVENTARIO, REGISTRO Y PROCESAMIENTO DE MATERIALES ARQUEOLÓGICOS. 2. REALIZAR INTERVENCIONES ARQUEOLÓGICAS EN DISTINTAS REGIONES DEL PAÍS. 3. GENERAR INSUMOS PARA ARTÍCULOS CIENTÍFICOS. 4. EJECUTAR ANÁLISIS DE INFORMACIÓN ARQUEOLÓGICA. 5. REALIZAR LA ESCRITURA DE INFORMES Y ORGANIZACIÓN DE REGISTRO DOCUMENTAL DEL PROYECTO.</t>
  </si>
  <si>
    <t>CO1.REQ.8259875</t>
  </si>
  <si>
    <t>OPSP-VIN-0140-2025</t>
  </si>
  <si>
    <t>https://community.secop.gov.co/Public/Tendering/OpportunityDetail/Index?noticeUID=CO1.NTC.8134096</t>
  </si>
  <si>
    <t>ROBERTO LUIS AGUAS NÚÑEZ</t>
  </si>
  <si>
    <t>LAURA  MARCELA MARIN</t>
  </si>
  <si>
    <t>PRESTACIÓN DE SERVICIOS PROFESIONALES EN MARCO DEL PROYECTO DE INVESTIGACIÓN “PUEBLOAGUA: UNIVERSO INTERACTIVO PARA LA MEMORIA Y LA TRADICIÓN ORAL DEL CARIBE COLOMBIANO”.  PARA EL CUMPLIMIENTO DEL OBJETO EL CONTRATISTA SE COMPROMETE A CUMPLIR CON LAS SIGUIENTES ACTIVIDADES: 1. DESARROLLAR LA PRODUCCIÓN GENERAL DEL PROYECTO DURANTE SU ETAPA FINAL. 2. COORDINAR Y HACER SEGUIMIENTO A LA POSPRODUCCIÓN GENERAL DE LAS PIEZAS AUDIOVISUALES. 3. REALIZAR LA CONSOLIDACIÓN DEL PRESKIT DEL PROYECTO. 4. GESTIONAR EL TRABAJO DE CAMPO Y SER CANAL DE COMUNICACIÓN ENTRE EL ÁREA AUDIOVISUAL, LA DIRECCIÓN Y LOS ENLACES TERRITORIALES PARA LA ETAPA DE SOCIALIZACIÓN DEL PROYECTO. 5. HACER EL PREALISTAMIENTO, LA PLANIFICACIÓN DE ACTIVIDADES, EL CHECK LIST DE REQUERIMIENTOS DE AUDIO, VIDEO Y GESTIONAR LAS NECESIDADES LOGÍSTICAS DE LA ÚLTIMA ETAPA DEL PROYECTO.</t>
  </si>
  <si>
    <t>CO1.REQ.8259445</t>
  </si>
  <si>
    <t>OPSP-VIN-0139-2025</t>
  </si>
  <si>
    <t>https://community.secop.gov.co/Public/Tendering/OpportunityDetail/Index?noticeUID=CO1.NTC.8105772&amp;isFromPublicArea=True&amp;isModal=False</t>
  </si>
  <si>
    <t>ORLANDO JOSÉ CANTILLO COLON</t>
  </si>
  <si>
    <t>PRESTAR LOS SERVICIOS PROFESIONALES EN EL CENTRO DE INVESTIGACIÓN EN ALTO RENDIMIENTO DEPORTIVO Y ESTUDIOS BIOMÉDICOS DE LA UNIVERSIDAD DEL MAGDALENA.   ACTIVIDADES DE MARKETING DIGITAL EN EL SPORTSCI: 1. DISEÑAR PIEZAS PUBLICITARIAS, ACORDES A LA DINÁMICA DEL CENTRO DE INVESTIGACIÓN EN ALTO RENDIMIENTO Y ESTUDIOS BIOMÉDICOS. 2. REALIZAR EDICIÓN DE FOTOGRAFÍAS Y VIDEOS MULTIMEDIA QUE GENERAREN CONTENIDO EN LAS REDES SOCIALES DEL CENTRO DE INVESTIGACIÓN EN ALTO RENDIMIENTO Y ESTUDIOS BIOMÉDICOS. 3. REALIZAR EL MANEJO DE LAS REDES SOCIALES DEL CENTRO DE INVESTIGACIÓN EN ALTO RENDIMIENTO Y ESTUDIOS BIOMÉDICOS 4. APOYAR EN LA SUPERVISIÓN DE LA DIVULGACIÓN DE CONTENIDO DEL CENTRO DE INVESTIGACIÓN EN ALTO RENDIMIENTO Y ESTUDIOS BIOMÉDICOS CON MEDIOS INTERNOS Y EXTERNOS. 5. APOYAR EN LA PARTICIPACIÓN DE EVENTOS QUE PROGRAME EL SPORTSCI.</t>
  </si>
  <si>
    <t>CO1.REQ.8231139</t>
  </si>
  <si>
    <t>OPSP-VIN-0138-2025</t>
  </si>
  <si>
    <t>https://community.secop.gov.co/Public/Tendering/OpportunityDetail/Index?noticeUID=CO1.NTC.8097864&amp;isFromPublicArea=True&amp;isModal=False</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</si>
  <si>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t>
  </si>
  <si>
    <t>CO1.REQ.8208338</t>
  </si>
  <si>
    <t>OPSP-VIN-0137-2025</t>
  </si>
  <si>
    <t>https://community.secop.gov.co/Public/Tendering/OpportunityDetail/Index?noticeUID=CO1.NTC.8097588&amp;isFromPublicArea=True&amp;isModal=False</t>
  </si>
  <si>
    <t>JOHANNA CRISTINA BOCANEGRA SANDOVAL</t>
  </si>
  <si>
    <t>REYNALDO ANTONIO RODRIGUEZ RODRIGUEZ</t>
  </si>
  <si>
    <t>PRESTACIÓN DE SERVICIOS PROFESIONALES EN MARCO DEL PROYECTO DE INVESTIGACIÓN “PROMOCIÓN DE HABILIDADES, CAPACIDADES Y RECURSOS PARA LA ATENCIÓN PRIMARIA PSICOLÓGICA DEL RIESGO A LA SALUD MENTAL”. PRODUCTOS: 1. DISEÑO DE CINCUENTA (50) CONTENIDOS ACADÉMICOS (CÁPSULAS). 2. REALIZAR DOS (02) AMBIENTES VIRTUALES: UNA (01) BASE DE DATOS Y, UNA (01) GUÍA, PARA LAS ACTIVIDADES PARA DIVULGACIÓN DE CONTENIDOS ACADÉMICOS VIRTUALES EN PLATAFORMA WEB.</t>
  </si>
  <si>
    <t>CO1.REQ.8207653</t>
  </si>
  <si>
    <t>OPSP-VIN-0136-2025</t>
  </si>
  <si>
    <t>https://community.secop.gov.co/Public/Tendering/OpportunityDetail/Index?noticeUID=CO1.NTC.8097575&amp;isFromPublicArea=True&amp;isModal=False</t>
  </si>
  <si>
    <t>JASMIN ELENA BEDOYA GONZALEZ</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</si>
  <si>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857 PÁGINAS.</t>
  </si>
  <si>
    <t>CO1.REQ.8207717</t>
  </si>
  <si>
    <t>OPSP-VIN-0135-2025</t>
  </si>
  <si>
    <t>https://community.secop.gov.co/Public/Tendering/OpportunityDetail/Index?noticeUID=CO1.NTC.8082865&amp;isFromPublicArea=True&amp;isModal=False</t>
  </si>
  <si>
    <t>PAULA JULIANA VIRGÜEZ GOMEZ</t>
  </si>
  <si>
    <t>CONTRATACIÓN DE UN PROFESIONAL EN MARCO DEL PROYECTO "ECOLOGÍA DE ARVENSES DE PLANTACIONES DE BANANO EN COLOMBIA: HACIA UN MANEJO EFICIENTE PARA LA SOSTENIBILIDAD DEL CULTIVO", CORRESPONDIENTE AL CONTRATO DE FINANCIAMIENTO DE RECUPERACIÓN CONTINGENTE NO. 2022-0730 DE 2022 CELEBRADO ENTRE EL INSTITUTO COLOMBIANO DE CRÉDITO EDUCATIVO Y ESTUDIOS TÉCNICOS EN EL EXTERIOR "MARIANO OSPINA PÉREZ" - ICETEX Y EL MINISTERIO DE CIENCIA, TECNOLOGÍA E INNOVACIÓN Y LA UNIVERSIDAD DEL MAGDALENA.  ACTIVIDADES: 1. APOYAR EN LA RECOLECCIÓN Y ALMACENAMIENTO DE SEMILLAS DE ARVENSES PROVENIENTES DE FINCAS CON FALLAS EN EL CONTROL QUÍMICO (POBLACIONES CON POSIBLE RESISTENCIA) Y EN ÁREAS NO CULTIVADAS (POBLACIONES TESTIGOS, SUSCEPTIBLES), SI SE REQUIERE SEGUIMIENTO BIOENSAYOS DE DETECCIÓN Y CONFIRMACIÓN DE RESISTENCIA A HERBICIDAS EN LABORATORIO E INVERNADERO DE LA UNIVERSIDAD NACIONAL DE COLOMBIA SEDE BOGOTÁ. 2. REALIZAR TOMA Y PROCESAMIENTO DE DATOS. 3. PARTICI</t>
  </si>
  <si>
    <t>CO1.REQ.8199737</t>
  </si>
  <si>
    <t>OPSP-VIN-0134-2025</t>
  </si>
  <si>
    <t>https://community.secop.gov.co/Public/Tendering/OpportunityDetail/Index?noticeUID=CO1.NTC.8082935&amp;isFromPublicArea=True&amp;isModal=False</t>
  </si>
  <si>
    <t>KELYN LUCIA ALCALA CASTRO</t>
  </si>
  <si>
    <t>PRESTAR LOS SERVICIOS PROFESIONALES COMO INGENIERO(A) DE SISTEMAS EN EL PROYECTO “¿EN QUÉ VA LA INVESTIGACIÓN + CREACIÓN EN EL CARIBE COLOMBIANO? MAPA, INMERSIÓN Y BALANCE”. ACTIVIDADES: 1. DISEÑAR WEB DEL MICROSITIO 2. CONFIGURAR BASE DE DATOS. 3. REALIZAR CONEXIÓN CON SERVICIOS NECESARIOS. 4. CONFIGURAR SERVICIO DE REFERENCIA GEOGRÁFICA (GOOGLE MAPS). 5. REALIZAR CONEXIÓN CON MICROSITIO. 6. REALIZAR CONFIGURACIÓN DE SERVICIO DE BÚSQUEDAS Y REGISTRO.</t>
  </si>
  <si>
    <t>CO1.REQ.8199386</t>
  </si>
  <si>
    <t>OPSP-VIN-0133-2025</t>
  </si>
  <si>
    <t>https://community.secop.gov.co/Public/Tendering/OpportunityDetail/Index?noticeUID=CO1.NTC.8050553&amp;isFromPublicArea=True&amp;isModal=False</t>
  </si>
  <si>
    <t>EMILIO NAYID BRUGES IGLESIAS</t>
  </si>
  <si>
    <t>PRESTAR LOS SERVICIOS PROFESIONALES EN MARCO DEL PROYECTO DE INVESTIGACIÓN “MODELACIÓN MATEMÁTICA PARA LA GESTIÓN SOSTENIBLE DEL AGUA EN LA CUENCA DEL RÍO PIEDRAS, SANTA MARTA, COLOMBIA”. ACTIVIDADES: 1. REALIZAR LA TOMA DE GRUPOS BIOLÓGICOS EN CAMPO. 2. REALIZAR EL ANÁLISIS DE GRUPOS BIOLÓGICOS. 3. REALIZAR LA DETERMINACIÓN DEL ÍNDICE DE INTEGRIDAD BIÓTICA (IIB). 4. REALIZAR LA DETERMINACIÓN DEL EFECTO DE LA VARIACIÓN DEL CAUDAL SOBRE LA DISPONIBILIDAD Y CALIDAD DE LOS HÁBITATS.</t>
  </si>
  <si>
    <t>CO1.REQ.8168365</t>
  </si>
  <si>
    <t>OPSP-VIN-0132-2025</t>
  </si>
  <si>
    <t>https://community.secop.gov.co/Public/Tendering/OpportunityDetail/Index?noticeUID=CO1.NTC.8051090&amp;isFromPublicArea=True&amp;isModal=False</t>
  </si>
  <si>
    <t>ELCY PATRICIA PRADO FAJARDO</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</si>
  <si>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t>
  </si>
  <si>
    <t>CO1.REQ.8169974</t>
  </si>
  <si>
    <t>OPSP-VIN-0131-2025</t>
  </si>
  <si>
    <t>https://community.secop.gov.co/Public/Tendering/OpportunityDetail/Index?noticeUID=CO1.NTC.8050444&amp;isFromPublicArea=True&amp;isModal=False</t>
  </si>
  <si>
    <t>GERMAN FIDEL VILLALOBOS PEREZ</t>
  </si>
  <si>
    <t>PRESTACIÓN DE SERVICIOS PROFESIONALES EN MARCO DEL PROYECTO DE INVESTIGACIÓN “SANTA MARTA: 500 AÑOS DE RESISTENCIA”. ACTIVIDADES: 1. DESARROLLAR UN GUION DE REALIDAD VIRTUAL. 2. DIRIGIR UN COMPONENTE DE REALIDAD VIRTUAL. 3. REALIZAR LA COORDINACIÓN DEL EQUIPO DE REALIDAD VIRTUAL. 4. APOYAR EN LA ADQUISICIÓN DE FOTOGRAMETRÍAS. 5. APOYAR EN LA ADQUISICIÓN DE VÍDEO 360º. 6. APOYAR EN EL PROCESAMIENTO DE FOTOGRAMETRÍAS. 7. APOYAR EN LA POSTPRODUCCIÓN DE VÍDEOS 360º. 8. REALIZAR LA MAQUETACIÓN UNITY.</t>
  </si>
  <si>
    <t>CO1.REQ.8168332</t>
  </si>
  <si>
    <t>OPSP-VIN-0130-2025</t>
  </si>
  <si>
    <t>https://community.secop.gov.co/Public/Tendering/OpportunityDetail/Index?noticeUID=CO1.NTC.8050345&amp;isFromPublicArea=True&amp;isModal=False</t>
  </si>
  <si>
    <t>ADRIANA FRESNEDA RODRIGUEZ</t>
  </si>
  <si>
    <t>PRESTAR SERVICIOS PROFESIONALES EN MARCO DEL PROYECTO: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PRODUCTOS: 1. REALIZAR LA PUESTA EN FUNCIONAMIENTO DE CULTIVO DE ALGAS CORALINAS; 2. REALIZAR LA EXTRACCIÓN DE ADN ALGAS CORALINAS; 3. REALIZAR LA AMPLIFICACIÓN DE ADN ALGAS CORALINAS; 4. ELABORAR INFORMES Y APOYAR ACTIVIDADES DEL GRUPO.</t>
  </si>
  <si>
    <t>CO1.REQ.8165058</t>
  </si>
  <si>
    <t>OPSP-VIN-0129-2025</t>
  </si>
  <si>
    <t>https://community.secop.gov.co/Public/Tendering/OpportunityDetail/Index?noticeUID=CO1.NTC.8038888&amp;isFromPublicArea=True&amp;isModal=False</t>
  </si>
  <si>
    <t>AURA MARÍA MENA DE LA CRUZ</t>
  </si>
  <si>
    <t>PRESTAR SERVICIOS PROFESIONALES PARA ACOMPAÑAR EL PROCESO DE RECONOCIMIENTO DE ACTORES ANTE MINCIENCIAS PARA QUE EL CENTRO DE INNOVACIÓN Y EMPRENDIMIENTO PUEDA PRESENTARSE A LA EVALUACIÓN COMO “CENTRO DE INNOVACIÓN Y PRODUCTIVIDAD”: ACTIVIDADES: 1. HACER DOS REVISIONES DEL INFORME DE AUTOEVALUACIÓN ELABORADO POR EL CENTRO DE INNOVACIÓN Y EMPRENDIMIENTO PARA SER PRESENTADO ANTE MINCIENCIAS; EL PRIMERO DE FORMA PRELIMINAR, PARA EMITIR UN CONCEPTO DE AJUSTES SEGÚN LOS LINEAMIENTOS ESTABLECIDOS EN LA GUÍA TÉCNICA PARA EL RECONOCIMIENTO COMO CENTRO DE INNOVACIÓN Y PRODUCTIVIDAD; Y EL SEGUNDO PARA VERIFICAR EL CUMPLIMIENTO DE DICHOS AJUSTES. 2. SOPORTAR A LA DIRECCIÓN DEL CIE EN LA ELABORACIÓN, COMPLEMENTO Y ENTREGA DEL PLAN ESTRATÉGICO DEL CENTRO EN EL CUAL SE DEFINA EL CONJUNTO DE POLÍTICAS, MODELO DE GOBERNANZA, ANÁLISIS ESTRATÉGICO, OBJETIVOS ESTRATÉGICOS ,CUADRO DE MANDO ESTRATÉGICO, DESCRIPCIÓN DEL MODELO DE NEGOCIO DEL CENTRO, ESTRATEGIAS</t>
  </si>
  <si>
    <t>CO1.REQ.8164899</t>
  </si>
  <si>
    <t>OPSP-VIN-0128-2025</t>
  </si>
  <si>
    <t>https://community.secop.gov.co/Public/Tendering/OpportunityDetail/Index?noticeUID=CO1.NTC.8029681&amp;isFromPublicArea=True&amp;isModal=False</t>
  </si>
  <si>
    <t xml:space="preserve">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TERRITORIAL Y DE ALIADOS EN EL DESARROLLO DE LAS ACTIVIDADES RELACIONADAS CON LA </t>
  </si>
  <si>
    <t>CO1.REQ.8148211</t>
  </si>
  <si>
    <t>OPSP-VIN-0127-2025</t>
  </si>
  <si>
    <t>https://community.secop.gov.co/Public/Tendering/OpportunityDetail/Index?noticeUID=CO1.NTC.8029945&amp;isFromPublicArea=True&amp;isModal=False</t>
  </si>
  <si>
    <t>DIEGO ANDRES RESTREPO LEAL</t>
  </si>
  <si>
    <t>PRESTAR SERVICIOS PROFESIONALES COMO PERSONAL DE APOYO COMO ASESOR TÉCNICO – INTELIGENCIA ARTIFICIAL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</si>
  <si>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CO1.REQ.8147868</t>
  </si>
  <si>
    <t>OPSP-VIN-0126-2025</t>
  </si>
  <si>
    <t>https://community.secop.gov.co/Public/Tendering/OpportunityDetail/Index?noticeUID=CO1.NTC.7987761&amp;isFromPublicArea=True&amp;isModal=False</t>
  </si>
  <si>
    <t>ANDREA CARDOSO DÍAZ</t>
  </si>
  <si>
    <t>NICOL DAYAN PACHECO VALDES</t>
  </si>
  <si>
    <t>PRESTAR LOS SERVICIOS PROFESIONALES EN MARCO DEL PROYECTO DE INVESTIGACIÓN “TURISMO COMUNITARIO PARA UNA TRANSICIÓN JUSTA: UNA PROPUESTA PARTICIPATIVA Y ORIENTADA POR LOS VALORES PLURALES EN EL CORREDOR VIDA DEL CESAR; CASO LA JAGUA DE IBIRICO”, FINANCIADO POR EL CONTRATO DE FINANCIAMIENTO DE RECUPERACIÓN CONTINGENTE N° 112721-207-2024 CELEBRADO ENTRE FIDUCIARIA COLOMBIANA DE COMERCIO EXTERIOR S.A. FIDUCOLDEX ACTUANDO COMO VOCERA Y ADMINISTRADORA DEL FONDO NACIONAL DE FINANCIAMIENTO PARA LA CIENCIA, LA TECNOLOGÍA Y LA INNOVACIÓN, FONDO FRANCISCO JOSÉ DE CALDAS Y LA UNIVERSIDAD DEL MAGDALENA.  ACTIVIDADES: 1. COCREAR LÍNEA
DE TIEMPO DE HISTORIA SOCIOAMBIENTAL, DESDE EL ENFOQUE DE SISTEMAS SOCIO ECOLÓGICOS, A PARTIR DE HERRAMIENTAS PARTICIPATIVAS. 2. REALIZAR UN ANÁLISIS CUANTITATIVO UTILIZANDO SOFTWARE LIBRE, DE LOS DATOS COLECTADOS EN LOS
TALLERES. 3. REALIZAR LA CARACTERIZACIÓN DE LA LÍNEA DE TIEMPO SOCIO ECOLÓGICA DE LA JAGUA DE IBIRICO,</t>
  </si>
  <si>
    <t>CO1.REQ.8106612</t>
  </si>
  <si>
    <t>OPSP-VIN-0125-2025</t>
  </si>
  <si>
    <t>https://community.secop.gov.co/Public/Tendering/OpportunityDetail/Index?noticeUID=CO1.NTC.7987916&amp;isFromPublicArea=True&amp;isModal=False</t>
  </si>
  <si>
    <t>LUIS DE JESUS JIMENEZ LABASTIDAS</t>
  </si>
  <si>
    <t>PRESTAR LOS SERVICIOS PROFESIONALES EN MARCO DEL PROYECTO DE INVESTIGACIÓN “PUEBLOAGUA: UNIVERSO INTERACTIVO PARA LA MEMORIA Y LA TRADICIÓN ORAL DEL CARIBE COLOMBIANO”. ACTIVIDADES: 1. IMPLEMENTAR
PROCESOS DE DISEÑO SONORO EN CATORCE (14) CÁPSULAS DOCUMENTALES DE APROXIMADAMENTE 3 MINUTOS CADA UNA. 2. GENERAR PROCESOS DE EDICIÓN DE LAS PISTAS DE AUDIO EN LAS CATORCE (14) CÁPSULAS. 3. ENTREGAR LAS PISTAS DE AUDIO DE LAS CATORCE (14) CÁPSULAS DOCUMENTALES EN LOS FORMATOS REQUERIDOS (WAV, CÓDEC: PCM LINEAL, 48 HZ, 24 BITS DE PROFUNDIDAD). 4. ENTREGAR LAS PISTAS DE AUDIO DE LAS CATORCE (14) CÁPSULAS DOCUMENTALES EN STEMS DE AUDIO SEPARADOS (ARCHIVOS DE AUDIO QUE CONTIENEN GRUPOS DE SONIDOS RELACIONADOS DE UNA PISTA MEZCLADA, COMO VOCES, COMPOSICIONES MUSICALES, EFECTOS, ETC.). 5. REALIZAR LAS MODIFICACIONES SOLICITADAS POR EL SUPERVISOR Y PARTICIPAR EN EL PROCESO CREATIVO A NIVEL SONORO. 6. ASISTIR A LAS REUNIONES SOLICITADAS POR EL SUPERVISOR.</t>
  </si>
  <si>
    <t>CO1.REQ.8106177</t>
  </si>
  <si>
    <t>OPSP-VIN-0124-2025</t>
  </si>
  <si>
    <t>https://community.secop.gov.co/Public/Tendering/OpportunityDetail/Index?noticeUID=CO1.NTC.7976025&amp;isFromPublicArea=True&amp;isModal=False</t>
  </si>
  <si>
    <t>JULITZA MARCELA FUENTES POLO</t>
  </si>
  <si>
    <t>PRESTACIÓN DE SERVICIOS PROFESIONALES EN MARCO DEL PROYECTO DE INVESTIGACIÓN “IMPACTO DE CULTIVOS INTERCALADOS SOBRE LA DINÁMICA SANITARIA Y LA SOSTENIBILIDAD PRODUCTIVA Y AMBIENTAL DE MANGO (MANGIFERA INDICA) CULTIVAR AZÚCAR, EN EL DEPARTAMENTO DEL MAGDALENA, COLOMBIA” MEDIANTE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Y ASISTIR AL INVESTIGADOR PRINCIPAL DEL PROYECTO EN EL DISEÑO Y COMPILACIÓN DE MATERIAL PARA SEGUNDA CAPACITACIÓN A PRODUCTORES. 2. APOYAR EN LA ELABORACIÓN DEL DISEÑO Y COMPILACIÓN PARA LAS CARTILLAS TÉCNICAS DIVULGATIVAS A ENTREGAR EN EL MARCO DEL PROYECTO. 3. APOYAR EN LA ORGANIZACIÓN Y REALIZACIÓN DE SEGUNDA CAPACITACIÓN A PRODUCTORES. 4. PRESENTAR INFORME</t>
  </si>
  <si>
    <t>CO1.REQ.8099279</t>
  </si>
  <si>
    <t>OPSP-VIN-0123-2025</t>
  </si>
  <si>
    <t>https://community.secop.gov.co/Public/Tendering/OpportunityDetail/Index?noticeUID=CO1.NTC.7968680&amp;isFromPublicArea=True&amp;isModal=False</t>
  </si>
  <si>
    <t>FREDY ARID TOVAR BERNAL</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</si>
  <si>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APOYAR LA GESTIÓN TERRITORIAL PARA LA VINCULACIÓN DE ACTORES AL PACTO DE COMPROMISO AMBIENTAL. 2. APOYAR LA GESTIÓN TERRITORIAL Y DE ALIADOS EN EL DESARROLLO DE LAS ACTIVIDADES RELACIONADAS CON EL DESARROLLO TECNOLÓGICO Y LA INNOVACIÓN. 3. APOYAR LA PARAMETRIZACIÓN DE LAS VARIABLES AMBIENTALES Y CLIMÁTICAS OBJETO DE MEDICIÓN. 4. APOYAR EL DESARROLLO DE LAS ACTIVIDADES DE TRANSFERENCIA DE CONOCIMIENTO DE LA TECNOLOGÍA A LA COMUNIDAD OBJETIVO. 5. APOYAR LA DEFINICIÓN DE NUEVOS RETOS DE INVESTIGACIÓN BASADOS EN LA T</t>
  </si>
  <si>
    <t>CO1.REQ.8073169</t>
  </si>
  <si>
    <t>OPSP-VIN-0122-2025</t>
  </si>
  <si>
    <t>https://community.secop.gov.co/Public/Tendering/OpportunityDetail/Index?noticeUID=CO1.NTC.7953368&amp;isFromPublicArea=True&amp;isModal=False</t>
  </si>
  <si>
    <t>ATALIA DEL ROSARIO MEJIA BRITO</t>
  </si>
  <si>
    <t>PRESTAR SERVICIOS PROFESIONALES EN MARCO DEL PROYECTO: “TURISMO COMUNITARIO PARA UNA TRANSICIÓN JUSTA: UNA PROPUESTA PARTICIPATIVA Y ORIENTADA POR LOS VALORES PLURALES EN EL CORREDOR VIDA DEL CESAR; CASO LA JAGUA DE IBIRICO", CORRESPONDIENTE AL CONTRATO DE FINANCIAMIENTO DE RECUPERACIÓN CONTINGENTE N° 112721-207-2024 CELEBRADO ENTRE EL FONDO FRANCISCO JOSÉ DE CALDAS Y LA UNIVERSIDAD DEL MAGDALENA. EL CONTRATISTA SE COMPROMETE A REALIZAR LOS SIGUIENTES PRODUCTOS: 1. CO-CREAR LÍNEA DE TIEMPO DE HISTORIA SOCIOAMBIENTAL, DESDE EL ENFOQUE DE SISTEMAS SOCIO ECOLÓGICOS, A PARTIR DE HERRAMIENTAS PARTICIPATIVAS; 2. REALIZAR UN ANÁLISIS CUANTITATIVO UTILIZANDO SOFTWARE LIBRE, DE LOS DATOS COLECTADOS EN LOS TALLERES. ADEMÁS, EL CONTRATISTA TAMBIÉN SE COMPROMETE A PRESENTAR LOS SIGUIENTES PRODUCTOS: I. CARACTERIZACIÓN DE LA LÍNEA DE TIEMPO SOCIO ECOLÓGICA DE LA JAGUA DE IBIRICO, CONSTRUIDA CON HERRAMIENTAS PARTICIPATIVAS. II. INFORME CON RESULTADOS DE</t>
  </si>
  <si>
    <t>CO1.REQ.8075128</t>
  </si>
  <si>
    <t>OPSP-VIN-0121-2025</t>
  </si>
  <si>
    <t>https://community.secop.gov.co/Public/Tendering/OpportunityDetail/Index?noticeUID=CO1.NTC.7964036&amp;isFromPublicArea=True&amp;isModal=False</t>
  </si>
  <si>
    <t>LUIS JOSE CASTRILLO FERNANDEZ</t>
  </si>
  <si>
    <t>PRESTAR SERVICIOS PROFESIONALES COMO LÍDER INTERNET DE LAS COSAS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 PA</t>
  </si>
  <si>
    <t>CO1.REQ.8065420</t>
  </si>
  <si>
    <t>OPSP-VIN-0120-2025</t>
  </si>
  <si>
    <t>https://community.secop.gov.co/Public/Tendering/OpportunityDetail/Index?noticeUID=CO1.NTC.7939212&amp;isFromPublicArea=True&amp;isModal=False</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</si>
  <si>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</si>
  <si>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CO1.REQ.8054842</t>
  </si>
  <si>
    <t>OPSP-VIN-0119-2025</t>
  </si>
  <si>
    <t>https://community.secop.gov.co/Public/Tendering/OpportunityDetail/Index?noticeUID=CO1.NTC.7939031&amp;isFromPublicArea=True&amp;isModal=False</t>
  </si>
  <si>
    <t>ANDREA CAROLINA JIMENEZ PEREZ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</si>
  <si>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COMUNICACIÓN INALÁMBR</t>
  </si>
  <si>
    <t>CO1.REQ.8050489</t>
  </si>
  <si>
    <t>OPSP-VIN-0118-2025</t>
  </si>
  <si>
    <t>https://community.secop.gov.co/Public/Tendering/OpportunityDetail/Index?noticeUID=CO1.NTC.7938920&amp;isFromPublicArea=True&amp;isModal=False</t>
  </si>
  <si>
    <t>RICARDO JAVIER PUPO DIAZ</t>
  </si>
  <si>
    <t>PRESTAR SERVICIOS PROFESIONALES COMO ASESOR TÉCNICO - DESARROLLO DE SOFTWARE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CLIMÁTICAS. 6. COORDINAR EL DESARROLLO DE LA INTERFAZ PARA VISUALIZACIÓN DE RESULTADOS DE LA PLAT</t>
  </si>
  <si>
    <t>CO1.REQ.8050353</t>
  </si>
  <si>
    <t>OPSP-VIN-0117-2025</t>
  </si>
  <si>
    <t>https://community.secop.gov.co/Public/Tendering/OpportunityDetail/Index?noticeUID=CO1.NTC.7938498&amp;isFromPublicArea=True&amp;isModal=False</t>
  </si>
  <si>
    <t>ZENITH ELENA DE LA HOZ MONSALVO</t>
  </si>
  <si>
    <t>PRESTACIÓN DE SERVICIOS PROFESIONALES PARA APOYAR EL DESARROLLO DE DIVERSAS ACTIVIDADES EN MARCO DEL PROYECTO "IMPACTO DE CULTIVOS INTERCALADOS SOBRE LA DINÁMICA SANITARIA Y LA SOSTENIBILIDAD PRODUCTIVA Y AMBIENTAL DE MANGO”, CORRESPONDIENTE AL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Y ASISTIR AL INVESTIGADOR PRINCIPAL DEL PROYECTO, MEDIANTE LA PLANIFICACIÓN DE ACTIVIDADES,
RECEPCIÓN Y ORGANIZACIÓN DE DATOS TÉCNICOS, ORGANIZACIÓN DE ARCHIVOS TÉCNICOS Y DE SOPORTES. 2. APOYAR EN LA ELABORACIÓN DE INFORME TÉCNICO Y ADMINISTRATIVO REQUERIDO. 3. ARTICULAR ENCUENTROS DE TRABAJO CON EL EQUIPO TÉCNICO, INCLUYENDO INVESTIGADORES, PROFESIONAL DE APOYO TÉCNICO, ESTUDIANTES PARTICIPANT</t>
  </si>
  <si>
    <t>CO1.REQ.8059073</t>
  </si>
  <si>
    <t>OPSP-VIN-0116-2025</t>
  </si>
  <si>
    <t>https://community.secop.gov.co/Public/Tendering/OpportunityDetail/Index?noticeUID=CO1.NTC.7935865&amp;isFromPublicArea=True&amp;isModal=False</t>
  </si>
  <si>
    <t>SERGIO LUIS TERAN BONETT</t>
  </si>
  <si>
    <t>PRESTACION DE SERVICIOS PROFESIONALES EN MARCO DEL PROYECTO DE INVESTIGACION “PROMOCION DE HABILIDADES, CAPACIDADES Y RECURSOS PARA LA ATENCION PRIMARIA PSICOLOGICA DEL RIESGO A LA SALUD MENTAL”.  ACTIVIDADES: 1. APOYAR LA FORMACION DE FACILITADORES EN SALUD MENTAL. 2. APOYAR LA GESTION DE LA ATENCION PRIMARIA EN SALUD MENTAL. 3. APOYAR LA EVALUACION PRETEST Y POSTEST DE LOS BENEFICIARIOS DE LA ATENCION. 4. APOYAR LA TABULACION Y ANALISIS DE RESULTADOS DE EVALUACION.</t>
  </si>
  <si>
    <t>CO1.REQ.8055143</t>
  </si>
  <si>
    <t>OPSP-VIN-0115-2025</t>
  </si>
  <si>
    <t>https://community.secop.gov.co/Public/Tendering/OpportunityDetail/Index?noticeUID=CO1.NTC.7935727&amp;isFromPublicArea=True&amp;isModal=False</t>
  </si>
  <si>
    <t>MARIA ALEJANDRA ALCAZAR QUINTO</t>
  </si>
  <si>
    <t>PRESTAR LOS SERVICIOS PROFESIONALES COMO REALIZADOR(A) DE CINE Y AUDIOVISUALES EN EL PROYECTO “¿EN QUÉ VA LA INVESTIGACIÓN + CREACIÓN EN EL CARIBE COLOMBIANO? MAPA, INMERSIÓN Y BALANCE”. ACTIVIDADES EN LAS
COLECCIONES BIOLÓGICAS: 1. APOYAR EN LA CONFIGURACIÓN DE REDES SOCIALES DEL PROYECTO. 2. APOYAR EN LA PUBLICACIÓN DE INFORMACIÓN GENERAL DEL PROYECTO EN REDES SOCIALES. 3. APOYAR EN LA PUBLICACIÓN DE INFORMACIÓN DEL EVENTO (ENCUENTRO) EN REDES SOCIALES. 4. APOYAR EN LA PUBLICACIÓN DE RESULTADOS DEL EVENTO EN REDES SOCIALES. 5. APOYAR EN LA GRABACIÓN DEL EVENTO "ENCUENTRO DE CREACIÓN Y PENSAMIENTO DEL CARIBE COLOMBIANO". 6. ENTREGAR OCHO (8) CLIPS EDITADOS DEL MATERIAL GRABADO.</t>
  </si>
  <si>
    <t>CO1.REQ.8054831</t>
  </si>
  <si>
    <t>OPSP-VIN-0114-2025</t>
  </si>
  <si>
    <t>https://community.secop.gov.co/Public/Tendering/OpportunityDetail/Index?noticeUID=CO1.NTC.7899085&amp;isFromPublicArea=True&amp;isModal=False</t>
  </si>
  <si>
    <t>NIRETH PAOLA SIERRA SABALZA</t>
  </si>
  <si>
    <t xml:space="preserve">PRESTACION DE SERVICIOS PROFESIONALES EN MARCO DEL PROYECTO DE INVESTIGACIÓN EXTERNO “EFECTO DE LA QUÌMICA DE CARBONATOS Y LA ACIDIFICACION OCE·NICA EN LA CALCIFICACION Y FECUNDIDAD DE ALGAS CORALINACEAS COSTROSAS DE AMBIENTES CON SURGENCIA ESTACIONAL EN EL CARIBE COLOMBIANO”, CORRESPONDIENTE AL CONTRATO DE FINANCIAMIENTO DE RECUPERACION CONTINGENTE N° 2021- 1032 DE 2021 CELEBRADO ENTRE EL INSTITUTO COLOMBIANO DE CREDITO EDUCATIVO Y ESTUDIOS TECNICOS EN EL EXTERIOR "MARIANO OSPINA PEREZ" - ICETEX, EL MINISTERIO DE CIENCIA, TECNOLOGÌA E INNOVACION Y LA UNIVERSIDAD DEL MAGDALENA.  ACTIVIDADES: 1. REALIZAR ENSAYOS DE CULTIVO MONOESPECÌFICO DE ALGAS CORALINAS COSTROSAS EN LABORATORIO 2. REALIZAR LA VALORACION DE SUSTRATOS DE ASENTAMIENTO DE ALGAS CORALINAS 3. ELABORAR EL MATERIAL DE DIVULGACION 4. APOYAR EN LA ELABORACION DE INFORMES Y ACTIVIDADES DE APOYO AL GRUPO. </t>
  </si>
  <si>
    <t>CO1.REQ.8015618</t>
  </si>
  <si>
    <t>OPSP-VIN-0113-2025</t>
  </si>
  <si>
    <t>https://community.secop.gov.co/Public/Tendering/OpportunityDetail/Index?noticeUID=CO1.NTC.7898960&amp;isFromPublicArea=True&amp;isModal=False</t>
  </si>
  <si>
    <t>DAYANA SOFIA VALENCIA CUELLAR</t>
  </si>
  <si>
    <t xml:space="preserve">PRESTACIONN DE SERVICIOS PROFESIONALES EN MARCO DEL PROYECTO DE INVESTIGACIÓN EXTERNO “DESARROLLO DE ESTRATEGIAS DE MANEJO INTEGRADO DEL CULTIVO DE MANGO PARA INCREMENTAR LA COMPETITIVIDAD DEL SISTEMA PRODUCTIVO EN EL DEPARTAMENTO DEL MAGDALENA”, CORRESPONDIENTE AL CONVENIO DE COOPERACION 2055-01CELEBRADO ENTRE AGROSAVIA Y LA UNIVERSIDAD DEL MAGDALENA”.  ACTIVIDADES: 1. APOYAR Y ASISTIR AL INVESTIGADOR PRINCIPAL DEL PROYECTO, MEDIANTE LA PLANIFICACION DE ACTIVIDADES, RECEPCION Y ORGANIZACION DE DATOS TÈCNICOS, ORGANIZACION DE ARCHIVOS TÈCNICOS Y DE SOPORTES. 2. ELABORAR EL INFORME ADMINISTRATIVO MENSUAL. 3. APOYAR LA ELABORACIÛN DE INFORMES TECNICOS Y/O CIENTÌFICOS MENSUALES Y MANEJO DE EVIDENCIAS. 4. APOYAR LA ELABORACION DE INFORME TECNICO Y/O CIENTÌFICO TRIMESTRAL CUANDO SE REQUIERA POR EL EJECUTOR DEL PROYECTO. 5. ELABORAR INFORME DE EJECUCION FINANCIERA MENSUAL COMO APOYO A LA VICERRECTORÌA DE INVESTIGACION, REQUERIDO POR EL EJECUTOR </t>
  </si>
  <si>
    <t>CO1.REQ.8015365</t>
  </si>
  <si>
    <t>OPSP-VIN-0112-2025</t>
  </si>
  <si>
    <t>https://community.secop.gov.co/Public/Tendering/OpportunityDetail/Index?noticeUID=CO1.NTC.7873553&amp;isFromPublicArea=True&amp;isModal=False</t>
  </si>
  <si>
    <t>PRESTAR LOS SERVICIOS PROFESIONALES EN MARCO DEL PROYECTO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EN LA BÚSQUEDA Y COMUNICACIÓN CON PROFESIONALES EXPERTOS EN ACIDIFICACIÓN 2. COORDINAR LA LOGÍSTICA DE LOS TALLERES EN MARCO DEL PROYECTO DE INVESTIGACIÓN 3. ELABORAR EL MATERIAL DIVULGATIVO DEL PROYECTO. 4. APOYAR EN LA REALIZACIÓN DEL MATERIAL DE REGISTROS TÉCNICOS DEL PROYECTO.</t>
  </si>
  <si>
    <t>CO1.REQ.7993776</t>
  </si>
  <si>
    <t>OPSP-VIN-0111-2025</t>
  </si>
  <si>
    <t>https://community.secop.gov.co/Public/Tendering/OpportunityDetail/Index?noticeUID=CO1.NTC.7867760&amp;isFromPublicArea=True&amp;isModal=False</t>
  </si>
  <si>
    <t>EIRA ROSARIO MADERA REYES</t>
  </si>
  <si>
    <t>SERGIO LUIS LUBO ARGUMEDO</t>
  </si>
  <si>
    <t xml:space="preserve">PRESTACIÓN DE SERVICIOS PROFESIONALES PARA EL DESARROLLO DEL PROYECTO DE INVESTIGACIÓN TITULADO: "PROTOTIPO DE BODEGA DE DATOS PARA LA GESTIÓN DE PROCESOS DE ASEGURAMIENTO INTERNO DE LA CALIDAD EN INSTITUCIONES DE EDUCACIÓN SUPERIOR COLOMBIANAS", EN MARCO DE LA 3RA CONVOCATORIA PARA APOYAR TRABAJOS DE INVESTIGACIÓN EN MAESTRÍAS Y TESIS DOCTORALES DE LA UNIVERSIDAD DEL MAGDALENA. ACTIVIDADES: 1. APOYAR TÉCNICAMENTE EN EL DISEÑO DEL PROTOTIPO DE BODEGA DE DATOS. 2. DESARROLLAR EL PROTOTIPO DE BODEGA DE DATOS. 3. CONSOLIDAR LAS PRUEBAS Y VALIDACIONES. 4. REALIZAR PRUEBAS FUNCIONALES Y VALIDAR LOS RESULTADOS OBTENIDOS. 5. MEDIR EL GRADO DE ACEPTACIÓN DE LA USABILIDAD, EL INTERÉS Y MOTIVACIÓN PARA SU IMPLANTACIÓN. 6. MEDIR LA ACEPTACIÓN Y USABILIDAD POR PARTE DE LAS IES PARTICIPANTES IN SITU. 7. CONSOLIDAR Y REALIZAR LOS AJUSTES AL PROTOTIPO DE BODEGA DE DATOS A PARTIR DE RESULTADOS DE PRUEBA Y EVALUACIÓN. </t>
  </si>
  <si>
    <t>CO1.REQ.7990014</t>
  </si>
  <si>
    <t>OPSP-VIN-0110-2025</t>
  </si>
  <si>
    <t>https://community.secop.gov.co/Public/Tendering/OpportunityDetail/Index?noticeUID=CO1.NTC.7863382&amp;isFromPublicArea=True&amp;isModal=False</t>
  </si>
  <si>
    <t>LAURA VALENTINA SALDAÑA HUNDELHAUSEN</t>
  </si>
  <si>
    <t>PRESTAR LOS SERVICIOS PROFESIONALES EN MARCO DEL PROYECTO: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RECOPILACIÓN, DOCUMENTACIÓN Y SISTEMATIZACIÓN DE LA INVESTIGACIÓN ETNOGRÁFICA. APOYAR EN LA PLANIFICACIÓN Y EJECUCIÓN DE LAS ACTIVIDADES EN CAMPO, INCLUYENDO LA IMPLEMENTACIÓN DE LOS TALLERES COMUNITARIOS Y ACTIVIDADES DE DIVULGACIÓN DE RESULTADOS. 2. APOYAR EN LA GESTIÓN ADMINISTRATIVA DEL PROYECTO, INCLUYENDO PROCEDIMIENTOS, TRÁMITES, PERMISOS Y CONSENTIMIENTOS REQUERIDOS. 3. APOYAR EN LA LOGÍSTICA EN CAMPO, COORDINAR TRANSPORTE, MATERIALES Y EQUIPOS. 4. ELABORAR INFORMES PARCIALES Y APOYAR EN LA SISTEMATIZACIÓN Y ELABORACIÓN DEL INFORME FINAL DE INVESTIGACIÓN</t>
  </si>
  <si>
    <t>CO1.REQ.7986587</t>
  </si>
  <si>
    <t>OPSP-VIN-0109-2025</t>
  </si>
  <si>
    <t>https://community.secop.gov.co/Public/Tendering/OpportunityDetail/Index?noticeUID=CO1.NTC.7862797&amp;isFromPublicArea=True&amp;isModal=False</t>
  </si>
  <si>
    <t>PRESTAR SERVICIOS PROFESIONALES DE COLORIZACIÓN DOCUMENTAL EN EL MARCO DEL PROYECTO “PUEBLOAGUA: UNIVERSO INTERACTIVO PARA LA MEMORIA Y LA TRADICIÓN ORAL DEL CARIBE COLOMBIANO”. PARA EL CUMPLIMIENTO DEL OBJETO, EL CONTRATISTA SE COMPROMETE A REALIZAR LOS SIGUIENTES PRODUCTOS: 1. ENTREGARDELIVERYS (EN LOS FORMATOS H264, MOV, MXF Y LOS ESPACIOS DE COLOR, REC 709, DCIP3) DE CATORCE (14) CÁPSULAS; 2. PARTICIPAR DE REUNIONES DE TRABAJO CON EL DIRECTOR DEL PROYECTO, SEGUIR LAS ORIENTACIONES Y REALIZAR MODIFICACIONES QUE TENGAN LUGAR._x000D_</t>
  </si>
  <si>
    <t>CO1.REQ.7975130</t>
  </si>
  <si>
    <t>OPSP-VIN-0108-2025</t>
  </si>
  <si>
    <t>https://community.secop.gov.co/Public/Tendering/OpportunityDetail/Index?noticeUID=CO1.NTC.7823993&amp;isFromPublicArea=True&amp;isModal=False</t>
  </si>
  <si>
    <t>ALBERTO EDUARDO DUARTE FLOREZ</t>
  </si>
  <si>
    <t>PRESTACIÓN DE SERVICIOS PROFESIONALES EN MARCO DEL PROYECTO DE INVESTIGACIÓN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LOS BECARIOS DE TRAJECTS EN TODAS SUS CONSULTAS ACADÉMICAS Y PROCESOS DOCUMENTALES. 2. COLABORAR EN LA COMUNICACIÓN DE EVENTOS Y ACTIVIDADES RELEVANTES PARA LOS BECARIOS. 3. FACILITAR LA PREPARACIÓN DE DOCUMENTOS REQUERIDOS POR LA VICERRECTORÍA DE INVESTIGACIÓN Y EL CENTRO DE POSGRADOS Y FORMACIÓN CONTINUA. 4. APOYAR EN EL SEGUIMIENTO AL CUMPLIMIENTO DE REQUISITOS DEL PROYECTO TRAJECTS. 5. ASISTIR EN LA PREPARACIÓN DE INFORMES DE SEGUIMIENTO ACADÉMICO Y ADMINISTRATIVO DEL PROYECTO TRAJECT</t>
  </si>
  <si>
    <t>CO1.REQ.7947484</t>
  </si>
  <si>
    <t>OPSP-VIN-0107-2025</t>
  </si>
  <si>
    <t>https://community.secop.gov.co/Public/Tendering/OpportunityDetail/Index?noticeUID=CO1.NTC.7824295&amp;isFromPublicArea=True&amp;isModal=False</t>
  </si>
  <si>
    <t>CORINNA  SPANGENBERG ORTIZ</t>
  </si>
  <si>
    <t>PRESTAR LOS SERVICIOS PROFESIONALES EN LA DIRECCIÓN DE PROYECCIÓN CULTURAL DE LA UNIVERSIDAD DEL MAGDALENA. PARA PRESTAR LOS SERVICIOS, EL CONTRATISTA SE COMPROMETE A REALIZAR LAS SIGUIENTES ACTIVIDADES: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GGM. 2. DESARROLLAR E IMPLEMENTAR UNA ESTRATEGIA DE
MARKETING DIGITAL INTEGRAL, ENCAMINADA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t>
  </si>
  <si>
    <t>CO1.REQ.7947660</t>
  </si>
  <si>
    <t>OPSP-VIN-0106-2025</t>
  </si>
  <si>
    <t>https://community.secop.gov.co/Public/Tendering/OpportunityDetail/Index?noticeUID=CO1.NTC.7824347&amp;isFromPublicArea=True&amp;isModal=False</t>
  </si>
  <si>
    <t>ADRIANO GUERRA</t>
  </si>
  <si>
    <t>JOSE BELTRAN MAESTRE NAVARRO</t>
  </si>
  <si>
    <t>PRESTAR LOS SERVICIOS PROFESIONALES PARA LA REALIZACIÓN DEL PROGRAMA RADIAL SANTA MARTA 500 AÑOS.
PARA EL CUMPLIMIENTO DEL OBJETO EL CONTRATISTA SE COMPROMETE A PRESENTAR LOS SIGUIENTES PRODUCTOS: 1) TREINTA Y DOS (32) GUIONES; 2) DOSCIENTOS CUARENTA (240) PODCAST.</t>
  </si>
  <si>
    <t>CO1.REQ.7947278</t>
  </si>
  <si>
    <t>OPSP-VIN-0105-2025</t>
  </si>
  <si>
    <t>https://community.secop.gov.co/Public/Tendering/OpportunityDetail/Index?noticeUID=CO1.NTC.7816054</t>
  </si>
  <si>
    <t>PRESTAR LOS SERVICIOS PROFESIONALES EN MARCO DEL PROYECTO DE INVESTIGACIÓN TITULADO: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t>
  </si>
  <si>
    <t>CO1.REQ.7937281</t>
  </si>
  <si>
    <t>OPSP-VIN-0104-2025</t>
  </si>
  <si>
    <t>https://community.secop.gov.co/Public/Tendering/OpportunityDetail/Index?noticeUID=CO1.NTC.7802290</t>
  </si>
  <si>
    <t>ALFREDO LUIS CALDERA GUZMÁN</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</si>
  <si>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 PARÁGRAFO PRIMERO: EN EL CASO QUE EL CONTRATISTA LO REQUIERA, UNIMAGDALENA PODRÁ FACILITARLE LOS EQUIPOS Y ESPACIO FÍSICO NE</t>
  </si>
  <si>
    <t>CO1.REQ.7915518</t>
  </si>
  <si>
    <t>OPSP-VIN-0103-2025</t>
  </si>
  <si>
    <t>https://community.secop.gov.co/Public/Tendering/OpportunityDetail/Index?noticeUID=CO1.NTC.7796120</t>
  </si>
  <si>
    <t>PAULA ANDREA JIMÉNEZ ARISMENDY</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</si>
  <si>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PARAMETRIZACIÓN DE LAS VARIABLES AMBIENTALES Y CLIMÁTICAS OBJETO DE MEDICIÓN. 2. APOYAR EL DESARROLLO DE ACTIVIDADES DE TRANSFERENCIA DE CONOCIMIENTO DE LA TECNOLOGÍA A LA COMUNIDAD OBJETIVO. 3. APOYAR LA DEFINICIÓN DE NUEVOS RETOS DE INVESTIGACIÓN BASADOS EN LA TECNOLOGÍA DESARROLLADA. 4. APOYAR LA DIVULGACIÓN DE RESULTADO DE INNOVACIÓN DEL PROYECTO. 5. APOYAR LA REALIZACIÓN DE INFORMES TÉCNICOS. 6. GESTIONAR LA DOCUMENTACIÓ</t>
  </si>
  <si>
    <t>CO1.REQ.7906841</t>
  </si>
  <si>
    <t>OPSP-VIN-0102-2025</t>
  </si>
  <si>
    <t>https://community.secop.gov.co/Public/Tendering/OpportunityDetail/Index?noticeUID=CO1.NTC.7776390</t>
  </si>
  <si>
    <t>OMAR LEONARDO OVALLE BLANCO</t>
  </si>
  <si>
    <t>PRESTAR LOS SERVICIOS PROFESIONALES EN MARCO DEL PROYECTO DE INVESTIGACIÓN “MAPPING THE ARCHAEOLOGICAL PRE-COLUMBIAN HERITAGE IN SOUTH AMERICA -MAPHSA”, FINANCIADO MEDIANTE EL "COLLABORATION AGREEMENT” CELEBRADO ENTRE LA UNIVERSITAT POMPEU FABRA Y LA UNIVERSIDAD DEL MAGDALENA. EL CONTRATISTA SE COMPROMETE A CUMPLIR CON LAS SIGUIENTES ACTIVIDADES EN LA GESTIÓN Y MEDICIÓN DE LA CIENCIA, TECNOLOGÍA, INNOVACIÓN, CREACIÓN Y EMPRENDIMIENTO: 1. APOYAR LAS ACTIVIDADES DE LABORATORIO DEL PROYECTO. 2. APOYAR LAS ACTIVIDADES DE CAMPO DEL PROYECTO QUE INCLUYEN EXCAVACIONES, TOMAS DE MUESTRAS, VISITA DE SITIOS ARQUEOLÓGICOS, PLANIFICACIÓN DE LOGÍSTICA. 3. ELABORACIÓN DE INFORMES TÉCNICOS. 4. COORDINAR PERSONAL EN CAMPO Y LABORATORIO DEL PROYECTO</t>
  </si>
  <si>
    <t>CO1.REQ.7890215</t>
  </si>
  <si>
    <t>OPSP-VIN-0101-2025</t>
  </si>
  <si>
    <t>https://community.secop.gov.co/Public/Tendering/OpportunityDetail/Index?noticeUID=CO1.NTC.7775662</t>
  </si>
  <si>
    <t>DIEGO ARMANDO SOLEDAD SANCHEZ</t>
  </si>
  <si>
    <t>PRESTAR LOS SERVICIOS PROFESIONALES EN EL GRUPO DE INVESTIGACIÓN SOBRE ORALIDAD, NARRATIVA AUDIOVISUAL Y CULTURA POPULAR EN EL CARIBE COLOMBIANO – ORALOTECA. PARA EL CUMPLIMIENTO DEL OBJETO EL CONTRATISTA SE COMPROMETE A CUMPLIR CON LAS SIGUIENTES ACTIVIDADES: 1. APOYAR EN LA CURADURÍA DIGITAL DEL MATERIAL SONORO, FOTOGRÁFICO Y AUDIOVISUAL DEL CENTRO DE DOCUMENTACIÓN DE LAS ORALIDADES DEL CARIBE COLOMBIANO DEL GRUPO ORALOTECA. 2. CONSOLIDAR Y CARGAR LOS ARCHIVOS AL REPOSITORIO DIGITAL DE LA ORALOTECA. 3. APOYAR EN LA COORDINACIÓN DEL ESPACIO RADIAL DE ORALOTECA AL AIRE Y ADMINISTRACIÓN DE ORALOTECA PODCAST COMO MEDIO DE DIVULGACIÓN SONORO DEL GRUPO. 4. APOYAR EN LA ADMINISTRACIÓN DEL REPOSITORIO DIGITAL DEL GRUPO ORALOTECA. 5. APOYAR EN LA ADMINISTRACIÓN DE LA PÁGINA WEB Y LAS REDES SOCIALES DEL GRUPO DE INVESTIGACIÓN.</t>
  </si>
  <si>
    <t>CO1.REQ.7894946</t>
  </si>
  <si>
    <t>OPSP-VIN-0100-2025</t>
  </si>
  <si>
    <t>https://community.secop.gov.co/Public/Tendering/OpportunityDetail/Index?noticeUID=CO1.NTC.7723884&amp;isFromPublicArea=True&amp;isModal=False</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</si>
  <si>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1.084 PÁGINAS.</t>
  </si>
  <si>
    <t>CO1.REQ.7836907</t>
  </si>
  <si>
    <t>OPSP-VIN-0099-2025</t>
  </si>
  <si>
    <t>https://community.secop.gov.co/Public/Tendering/OpportunityDetail/Index?noticeUID=CO1.NTC.7712942&amp;isFromPublicArea=True&amp;isModal=False</t>
  </si>
  <si>
    <t>PRESTACIÓN DE SERVICIOS PROFESIONALES EN EL CENTRO DE INNOVACIÓN Y EMPRENDIMIENTO DE LA UNIVERSIDAD DEL MAGDALENA. ACTIVIDADES COMO
MENTOR DE ASPECTOS DE PLANEACIÓN ESTRATÉGICA Y CONSOLIDACIÓN DE PLANES DE NEGOCIO: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DEL
EMPRENDIMIENTO Y LA INNOVACIÓN EN TODAS SUS FORMAS QUE ESTÁN DIRIGIDAS A TODA LA COMUNIDAD UNIVERSITARIA Y
PÚBLICOS DE INTERÉS DEL CIE. 3. REPORTAR, HACER SEGUIMIENTO Y EVIDENCIAR A TRAVÉS DE INFORMES PERIÓDICOS LA
EJECUCIÓN DE ACTIVIDADES RELACIONADAS CON LA DIFUSIÓN, REGISTRO, AVAL, DESARROLLO,</t>
  </si>
  <si>
    <t>CO1.REQ.7825051</t>
  </si>
  <si>
    <t>OPSP-VIN-0098-2025</t>
  </si>
  <si>
    <t>https://community.secop.gov.co/Public/Tendering/OpportunityDetail/Index?noticeUID=CO1.NTC.7712833&amp;isFromPublicArea=True&amp;isModal=False</t>
  </si>
  <si>
    <t>PRESTAR LOS SERVICIOS PROFESIONALES EN EL CENTRO DE INNOVACIÓN Y EMPRENDIMIENTO DE LA UNIVERSIDAD DEL MAGDALENA. EL CONTRATISTA SE COMPROMETE A 1. BRINDAR ASESORIAS, MENTORIAS Y ACOMPAÑAMIENTO A MIEMBROS DE LA COMUNIDAD UNIVERSITARIA PARA LA FORMULACION, PRESENTACION, REGISTRO, AVAL, EJECUCION, SEGUIMIENTO, EVALUACION Y FINALIZACION DE PRACTICAS DE INNOVACION Y EMPRENDIMIENTO. 2. BRINDAR APOYO A LA DIRECCION DEL CENTRO DE INNOVACION Y EMPRENDIMIENTOCIE EN EL DISEÑO Y EJECUCION DE METODOLOGIAS, ACTIVIDADES DE SENSIBILIZACION, ASESORIA Y FORMACION RELACIONADAS CON EL FOMENTO DEL EMPRENDIMIENTO Y LA INNOVACION EN TODAS SUS FORMAS QUE ESTAN DIRIGIDAS A TODA LA COMUNIDAD UNIVERSITARIA Y PUBLICOS DE INTERES DEL CIE. 3. REPORTAR, HACER SEGUIMIENTO Y EVIDENCIAR A TRAVES DE INFORMES PERIODICOS LA EJECUCION DE ACTIVIDADES RELACIONADAS CON LA DIFUSION, REGISTRO, AVAL, DESARROLLO, DIRECCION, EVALUACION Y FINALIZACION DE LAS PRACTICAS DE INNOVACION Y E</t>
  </si>
  <si>
    <t>CO1.REQ.7825401</t>
  </si>
  <si>
    <t>OPSP-VIN-0097-2025</t>
  </si>
  <si>
    <t>https://community.secop.gov.co/Public/Tendering/OpportunityDetail/Index?noticeUID=CO1.NTC.7703238&amp;isFromPublicArea=True&amp;isModal=False</t>
  </si>
  <si>
    <t>PRESTAR LOS SERVICIOS PROFESIONALES EN EL CENTRO DE INVESTIGACIÓN EN ALTO RENDIMIENTO DEPORTIVO Y ESTUDIOS BIOMÉDICOS DE LA UNIVERSIDAD DEL MAGDALENA. ACTIVIDADES DE MARKETING DIGITAL EN EL SPORTSCI: 1. DISEÑAR PIEZAS PUBLICITARIAS, ACORDES A LA DINÁMICA DEL CENTRO DE INVESTIGACIÓN EN ALTO RENDIMIENTO Y ESTUDIOS BIOMÉDICOS. 2. EDICIÓN DE FOTOGRAFÍAS Y VIDEOS MULTIMEDIA QUE GENERAREN CONTENIDO EN LAS REDES SOCIALES DEL CENTRO DE INVESTIGACIÓN EN ALTO RENDIMIENTO Y ESTUDIOS BIOMÉDICOS. 3. MANEJO DE LAS REDES SOCIALES DEL CENTRO DE INVESTIGACIÓN EN ALTO RENDIMIENTO Y ESTUDIOS BIOMÉDICOS 4. APOYAR EN LA SUPERVISIÓN DE LA DIVULGACIÓN DE CONTENIDO DEL CENTRO DE INVESTIGACIÓN EN ALTO RENDIMIENTO Y ESTUDIOS BIOMÉDICOS CON MEDIOS INTERNOS Y EXTERNOS. 5. APOYO EN LA PARTICIPACIÓN DE EVENTOS QUE PROGRAME EL CENTRO TANTO DENTRO COMO FUERA DE SU LUGAR DE TRABAJO.</t>
  </si>
  <si>
    <t>CO1.REQ.7813958</t>
  </si>
  <si>
    <t>OPSP-VIN-0096-2025</t>
  </si>
  <si>
    <t>https://community.secop.gov.co/Public/Tendering/OpportunityDetail/Index?noticeUID=CO1.NTC.7685903&amp;isFromPublicArea=True&amp;isModal=False</t>
  </si>
  <si>
    <t>MICHELLE VANESA SOTO AVENDAÑO</t>
  </si>
  <si>
    <t>PRESTAR LOS SERVICIOS PROFESIONALES COMO BIÓLOGA EN EL PROYECTO ARBORETUM UNIMAGDALENA. ACTIVIDADES EN LAS
COLECCIONES BIOLÓGICAS: 1. APOYAR EN LA ORGANIZACIÓN DE RECORRIDOS INTERNOS Y EXTERNOS DEL ARBORETUM
UNIMAGDALENA. 2. COLABORAR EN EL MANTENIMIENTO DEL VIVERO A CARGO DEL PROYECTO ARBORETUM UNIMAGDALENA. 3.
APOYAR EN LA SELECCIÓN DE ESPACIOS DESTINADOS A LAS COLECCIONES BOTÁNICAS. 4. ACTUALIZAR Y ORGANIZAR LAS BASES
DE DATOS PARA ALIMENTAR LA PÁGINA WEB DEL PROYECTO. 5. COORDINAR EL MANTENIMIENTO DE LOS ELEMENTOS DIDÁCTICOS
DEL PROYECTO, INCLUYENDO LOS TABLEROS CON CÓDIGOS QR. 6. APOYAR EN ACTIVIDADES ADMINISTRATIVAS RELACIONADAS
CON VISITAS, SEGUIMIENTOS Y SOLICITUDES. 7. APOYAR EN LA IDENTIFICACIÓN DE EJEMPLARES ARBÓREOS EN ESPACIOS
INTERNOS Y EXTERNOS QUE CONTRIBUYAN AL ENRIQUECIMIENTO DEL PROYECTO ARBORETUM UNIMAGDALENA.</t>
  </si>
  <si>
    <t>CO1.REQ.7805582</t>
  </si>
  <si>
    <t>OPSP-VIN-0095-2025</t>
  </si>
  <si>
    <t>https://community.secop.gov.co/Public/Tendering/OpportunityDetail/Index?noticeUID=CO1.NTC.7695978&amp;isFromPublicArea=True&amp;isModal=False</t>
  </si>
  <si>
    <t>JESSICA PAOLA AMAYA RAMÍREZ</t>
  </si>
  <si>
    <t>CO1.REQ.7804395</t>
  </si>
  <si>
    <t>OPSP-VIN-0094-2025</t>
  </si>
  <si>
    <t>https://community.secop.gov.co/Public/Tendering/OpportunityDetail/Index?noticeUID=CO1.NTC.7654901&amp;isFromPublicArea=True&amp;isModal=False</t>
  </si>
  <si>
    <t>CESAR TAMARIS TURIZO</t>
  </si>
  <si>
    <t>EMEL DARIO BOLAÑO MANJARRES</t>
  </si>
  <si>
    <t>PRESTAR SERVICIOS PROFESIONALES COMO BIÓLOGO EN MARCO AL
CONVENIO G167 SUSCRITO ENTRE EL FONDO MUNDIAL PARA LA NATURALEZA COLOMBIA – WWF
COLOMBIA Y LA UNIVERSIDAD DEL MAGDALENA, CON OBJETO “ANUAR ESFUERZOS PARA REALIZAR UN PROCESO DE MONITOREO DE RECURSO HÍDRICO, MEDIANOS Y GRANDES MAMÍFEROS, AVES Y POLINIZADORES EN LA PARTE BAJA EN EL RÍO SEVILLA Y FRIO EN EL MARCO DE LOS PROCESOS DE PRODUCCIÓN SOSTENIBLE Y RESTAURACIÓN EN ZONAS CON PRODUCCIÓN DE BANANO”. PARA EL CUMPLIMIENTO DEL OBJETO EL CONTRATISTA SE COMPROMETE A CUMPLIR CON EL APOYO EN LAS SIGUIENTES ACTIVIDADES: 1. APOYAR EN LA INSTALACIÓN DE CÁMARAS TRAMPA, REDES VAN SOMERS RYDON Y MURCIÉLAGOS. 2. REALIZAR LA ORGANIZACIÓN DE LOS MATERIALES Y LOGÍSTICA NECESARIA PARA EL DESARROLLO DE LA SALIDA DE CAMPO. 3. APOYAR EN LA IDENTIFICACIÓN DE INSECTOS Y MAMÍFEROS VOLADORES. 4. REDACTAR INFORMES RELACIONADOS CON EL PAPEL DE LAS MARIPOSAS COMO POLINIZADORES DE CULTIVOS DE BANANO.</t>
  </si>
  <si>
    <t>CO1.REQ.7772826</t>
  </si>
  <si>
    <t>OPSP-VIN-0093-2025</t>
  </si>
  <si>
    <t>https://community.secop.gov.co/Public/Tendering/OpportunityDetail/Index?noticeUID=CO1.NTC.7654469&amp;isFromPublicArea=True&amp;isModal=False</t>
  </si>
  <si>
    <t>NERLYS VANESSA SOBRINO ERAZO</t>
  </si>
  <si>
    <t>PRESTAR LOS SERVICIOS PROFESIONALES PARA COORDINAR LAS
ACTIVIDADES DE FISIOTERAPIA DEPORTIVA EN EL CENTRO DE INVESTIGACIÓN EN ALTO RENDIMIENTO DEPORTIVO Y ESTUDIOS
BIOMÉDICOS DE LA UNIVERSIDAD DEL MAGDALENA.
PARA EL CUMPLIMIENTO DEL OBJETO EL CONTRATISTA SE OBLIGA A PRESTAR LOS SIGUIENTES SERVICIOS: 1. ACOMPAÑAMIENTO
CIENTÍFICO-TÉCNICO PARA LA EVALUACIÓN FÍSICA. 2. ACOMPAÑAMIENTO CIENTÍFICO-TÉCNICO PARA LA VALORACIÓN POSTURAL.
3. ACOMPAÑAMIENTO CIENTÍFICO-TÉCNICO PARA LA VALORACIÓN EXCÉNTRICA. 4. ACOMPAÑAMIENTO CIENTÍFICO-TÉCNICO DE
COMPRENSIÓN CIRCULATORIA. 5. ACOMPAÑAMIENTO CIENTÍFICO-TÉCNICO PARA LA RECUPERACIÓN MUSCULAR. 6. VALORACIÓN
CIENTÍFICO-TÉCNICA PARA RADIOTERAPIA. 7. ACOMPAÑAMIENTO CIENTÍFICO-TÉCNICO EN LA RECUPERACIÓN TERAPÉUTICA. 8.
APOYO CIENTÍFICO-TÉCNICO AL ENTRENAMIENTO TERAPÉUTICO. 9. ACOMPAÑAMIENTO CIENTÍFICO-TÉCNICO PARA LA
PREVENCIÓN DE LESIONES. 10. SEGUIMIENTO CIENTÍFICO-TÉCNICO INDIVIDUALIZADO. 11. MONITOREO ESPECI</t>
  </si>
  <si>
    <t>CO1.REQ.7769959</t>
  </si>
  <si>
    <t>OPSP-VIN-0092-2025</t>
  </si>
  <si>
    <t>https://community.secop.gov.co/Public/Tendering/OpportunityDetail/Index?noticeUID=CO1.NTC.7654563&amp;isFromPublicArea=True&amp;isModal=False</t>
  </si>
  <si>
    <t>JUAN CARLOS MONROY RODRÍGUEZ</t>
  </si>
  <si>
    <t>PRESTAR LOS SERVICIOS PROFESIONALES EN LA DIRECCIÓN DE
TRANSFERENCIA DE CONOCIMIENTO Y PROPIEDAD INTELECTUAL.
PARA EL CUMPLIMIENTO DEL OBJETO EL CONTRATISTA SE COMPROMETE A CUMPLIR CON LAS SIGUIENTES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
  </si>
  <si>
    <t>CO1.REQ.7769914</t>
  </si>
  <si>
    <t>OPSP-VIN-0091-2025</t>
  </si>
  <si>
    <t>https://community.secop.gov.co/Public/Tendering/OpportunityDetail/Index?noticeUID=CO1.NTC.7639578</t>
  </si>
  <si>
    <t>JUAN JOSE FAJARDO FAJARDO</t>
  </si>
  <si>
    <t>PRESTAR SERVICIOS PROFESIONALES COMO ASESOR TÉCNICO DE TRANSFERENCIA DEL CONOCIMIENTO 1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</si>
  <si>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CO1.REQ.7758915</t>
  </si>
  <si>
    <t>OPSP-VIN-0090-2025</t>
  </si>
  <si>
    <t>https://community.secop.gov.co/Public/Tendering/OpportunityDetail/Index?noticeUID=CO1.NTC.7639606</t>
  </si>
  <si>
    <t>LINA MARIA TABORDA GIRALDO</t>
  </si>
  <si>
    <t>PRESTAR SERVICIOS PROFESIONALES COMO ASESOR TÉCNICO DE TRANSFERENCIA DEL CONOCIMIENTO 2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</si>
  <si>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CO1.REQ.7758564</t>
  </si>
  <si>
    <t>OPSP-VIN-0089-2025</t>
  </si>
  <si>
    <t>https://community.secop.gov.co/Public/Tendering/OpportunityDetail/Index?noticeUID=CO1.NTC.7567819</t>
  </si>
  <si>
    <t>PRESTAR LOS SERVICIOS PROFESIONALES COMO INGENIERO DE SISTEMAS EN LA VICERRECTORÍA DE INVESTIGACIÓN. PARA EL CUMPLIMIENTO DEL OBJETO EL CONTRATISTA SE COMPROMETE A CUMPLIR CON LAS SIGUIENTES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t>
  </si>
  <si>
    <t>CO1.REQ.7689368</t>
  </si>
  <si>
    <t>OPSP-VIN-0088-2025</t>
  </si>
  <si>
    <t>https://community.secop.gov.co/Public/Tendering/OpportunityDetail/Index?noticeUID=CO1.NTC.7566859</t>
  </si>
  <si>
    <t>PRESTAR LOS SERVICIOS PROFESIONALES EN LA VICERRECTORÍA DE INVESTIGACIÓN DE LA UNIVERSIDAD DEL MAGDALENA.
PARA EL CUMPLIMIENTO DEL OBJETO, EL CONTRATISTA SE COMPROMETE A CUMPLIR CON LAS SIGUIENTES ACTIVIDADES EN LA GESTIÓN Y MEDICIÓN DE LA CIENCIA, TECNOLOGÍA, INNOVACIÓN, CREACIÓN Y EMPRENDIMIENTO: 1. APOYAR A LOS DOCENTES Y ESTUDIANTES ASESORÁNDOLOS EN LA CONSOLIDACIÓN DE LOS PRODUCTOS DE DIVULGACIÓN CIENTÍFICA DE LA CIENCIA, TECNOLOGÍA E INNOVACIÓN, RESULTADOS DE PROYECTOS DE INVESTIGACIÓN. 2. COADYUVAR A ESTUDIANTES Y DOCENTES EN LA CREACIÓN DE PRODUCTOS AUDIOVISUALES COMPROMETIDOS EN ACTIVIDADES, PROYECTOS Y PROGRAMAS FINANCIADOS POR LA VICERRECTORÍA DE INVESTIGACIÓN. 3. COADYUVAR EN LA COORDINACIÓN Y EJECUCIÓN DE GRABACIONES DE IMÁGENES PARA LOS MATERIALES AUDIOVISUALES REQUERIDOS POR LA VICERRECTORÍA DE INVESTIGACIÓN Y SUS UNIDADES. 4. COADYUVAR EN LOS PROCESOS DE EDICIÓN Y POSTPRODUCCIÓN DE MATERIALES AUDIOVISUALES REQUERIDAS POR LA</t>
  </si>
  <si>
    <t>CO1.REQ.7669999</t>
  </si>
  <si>
    <t>OPSP-VIN-0087-2025</t>
  </si>
  <si>
    <t>https://community.secop.gov.co/Public/Tendering/OpportunityDetail/Index?noticeUID=CO1.NTC.7549019&amp;isFromPublicArea=True&amp;isModal=False</t>
  </si>
  <si>
    <t xml:space="preserve">ANGELICA LILIANA SILVA FRANCO </t>
  </si>
  <si>
    <t xml:space="preserve">PRESTACIÓN DE SERVICIOS PROFESIONALES EN EL CENTRO DE INNOVACIÓN Y EMPRENDIMIENTO DE LA UNIVERSIDAD DEL MAGDALENA.ACTIVIDADES: 1. BRINDAR APOYO A LA DIRECCIÓN DEL CENTRO DE INNOVACIÓN Y EMPRENDIMIENTO EN EL DISEÑO DE PIEZAS QUE VISIBILICEN LAS ACTIVIDADES, PROCESOS Y RESULTADOS DEL CENTRO PARA SER DIFUNDIDAS EN LOS DIVERSOS CANALES DE COMUNICACIÓN INTERNOS Y EXTERNOS SEGÚN LOS LINEAMIENTOS INSTITUCIONALES. 2. APOYAR A LA DIRECCIÓN DEL CIE EN LA TOMA DE MATERIAL FOTOGRÁFICO, REALIZACIÓN Y EDICIÓN AUDIOVISUAL PARA LA CREACIÓN DE CONTENIDOS Y DIFUSIÓN POSTERIOR DE LAS ACTIVIDADES, PROCESOS Y RESULTADOS RELACIONADOS CON EL FOMENTO DE LA MENTALIDAD Y CULTURA EMPRENDEDORA E INNOVADORA. 3. BRINDAR APOYO A LA DIRECCIÓN DEL CIE EN LA PLANEACIÓN, CREACIÓN, DESARROLLO Y DIFUSIÓN DE CONTENIDO FOTOGRÁFICO Y AUDIOVISUAL DE EXPERIENCIAS DE EMPRENDEDORES, EMPRESARIOS, GRUPOS DE INTERÉS INSTITUCIONALES Y COMUNIDAD UNIVERSITARIA, ASÍ COMO DE OTROS PROCESOS </t>
  </si>
  <si>
    <t>CO1.REQ.7642274</t>
  </si>
  <si>
    <t>OPSP-VIN-0086-2025</t>
  </si>
  <si>
    <t>https://community.secop.gov.co/Public/Tendering/OpportunityDetail/Index?noticeUID=CO1.NTC.7549007&amp;isFromPublicArea=True&amp;isModal=False</t>
  </si>
  <si>
    <t>NIBALDO CASTRO CHARRIS</t>
  </si>
  <si>
    <t>PRESTACIÓN DE SERVICIOS PROFESIONALES EN PROYECCIÓN CULTURAL DE LA UNIVERSIDAD DEL MAGDALENA.ACTIVIDADES: 1. ORGANIZAR, GUIAR Y COORDINAR LA CONVOCATORIA Y CONFORMACIÓN DE UN COLECTIVO TEATRAL INTEGRADO POR FUNCIONARIOS, PROFESORES, ESTUDIANTES, EGRESADOS, JUBILADOS Y CONTRATISTAS DE LA INSTITUCIÓN. 2. ELABORAR, COORDINAR Y EJECUTAR LA PROPUESTA ARTÍSTICA Y PEDAGÓGICA EN LOS PROCESOS DE ARTES ESCÉNICAS Y TEATRALES DE LA DPC. 3. DIRIGIR Y GUIAR EL PROCESO PEDAGÓGICO Y DE FORMACIÓN ESCÉNICA EN LENGUAJES TRANSDISCIPLINARES, EN LOS CURSOS LIBRES OFRECIDOS POR LA DIRECCIÓN DE PROYECCIÓN CULTURAL. 4. LIDERAR Y ORGANIZAR, EN TODOS LOS ASPECTOS TÉCNICOS, ARTÍSTICOS EL PROCESO PEDAGÓGICO, CREACIÓN-INVESTIGACIÓN Y POSTERIOR EXHIBICIÓN DE LAS OBRAS ESCÉNICAS CIMARRONAS DE PAPARE, HISTORIA DE SANTA MARTA: ENCUENTRO DE DOS MUNDOS Y MARÍA DEL SOCORRO: UNA HISTORIA PARA NO REPETIR. 5. REALIZAR EL SEGUIMIENTO, CONSOLIDAR Y ORGANIZAR LA INFORMACIÓN, Y ENTR</t>
  </si>
  <si>
    <t>CO1.REQ.7661254</t>
  </si>
  <si>
    <t>OPSP-VIN-0085-2025</t>
  </si>
  <si>
    <t>https://community.secop.gov.co/Public/Tendering/OpportunityDetail/Index?noticeUID=CO1.NTC.7548599&amp;isFromPublicArea=True&amp;isModal=False</t>
  </si>
  <si>
    <t>PRESTACIÓN DE SERVICIOS PROFESIONALES EN EL CENTRO DE COLECCIONES CIENTÍFICAS DE LA UNIVERSIDAD DEL MAGDALENA.ACTIVIDADES EN LA COLECCIÓN ARQUEOLÓGICA: 1. CONTRIBUIR AL REGISTRO, ORGANIZACIÓN E INVENTARIO DE LOS MATERIALES ARQUEOLÓGICOS PRESENTES EN LA COLECCIÓN. 2. ASOCIARSE AL PROCESO DE CONSERVACIÓN Y RESTAURACIÓN DE 60 PIEZAS ARQUEOLÓGICAS. 3. ELABORAR UN DOCUMENTO QUE ANALICE Y RELACIONE LOS BIENES MUEBLES REGISTRADOS ANTE EL ICANH Y LOS CONTENIDOS EN LOS INVENTARIOS REALIZADOS. 4. PROPORCIONAR ASISTENCIA EN LAS ACTIVIDADES DE DIVULGACIÓN Y DEMÁS REQUERIMIENTOS DE COLECCIONES CIENTÍFICAS DE LA UNIVERSIDAD DEL MAGDALENA.</t>
  </si>
  <si>
    <t>CO1.REQ.7661233</t>
  </si>
  <si>
    <t>OPSP-VIN-0084-2025</t>
  </si>
  <si>
    <t>https://community.secop.gov.co/Public/Tendering/OpportunityDetail/Index?noticeUID=CO1.NTC.7548595&amp;isFromPublicArea=True&amp;isModal=False</t>
  </si>
  <si>
    <t>PRESTAR LOS SERVICIOS PROFESIONALES COMO CONTADOR PÚBLICO EN EL GRUPO DE PRESUPUESTO DE LA UNIVERSIDAD DEL MAGDALENA.ACTIVIDADES: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RECURSOS A LOS COMPROMISOS Y RESERVAS PRESUPUESTALES EXPEDIDAS DE CADA PROYECTO INTERNO Y EXTERNO O DEL PL</t>
  </si>
  <si>
    <t>CO1.REQ.7661204</t>
  </si>
  <si>
    <t>OPSP-VIN-0083-2025</t>
  </si>
  <si>
    <t>https://community.secop.gov.co/Public/Tendering/OpportunityDetail/Index?noticeUID=CO1.NTC.7548582&amp;isFromPublicArea=True&amp;isModal=False</t>
  </si>
  <si>
    <t>PRESTAR LOS SERVICIOS PROFESIONALES EN EL CENTRO DE INVESTIGACIÓN EN ALTO RENDIMIENTO DEPORTIVO Y ESTUDIOS BIOMÉDICOS.ACTIVIDADES TÉCNICO- ADMINISTRATIVAS: 1. APOYAR DESDE SU ROL PROFESIONAL EN LA CONSECUCIÓN DE LOS OBJETIVOS DEL CENTRO DE INVESTIGACIÓN EN ALTO RENDIMIENTO DEPORTIVO Y ESTUDIOS BIOMÉDICOS DE LA UNIVERSIDAD DEL MAGDALENA. 2. PARTICIPAR EN EVENTOS DIRIGIDOS POR EL CENTRO DE INVESTIGACIÓN EN ALTO RENDIMIENTO DEPORTIVO Y ESTUDIOS BIOMÉDICOS DE LA UNIVERSIDAD DEL MAGDALENA. 3. SUPERVISAR Y VERIFICAR EL ESTADO DE LOS EQUIPOS, INSUMOS Y SOFTWARE DEL CENTRO DE INVESTIGACIÓN EN ALTO RENDIMIENTO DEPORTIVO Y ESTUDIOS BIOMÉDICOS DE LA UNIVERSIDAD DEL MAGDALENA. 4. SUPERVISAR Y GESTIONAR LA IMPLEMENTACIÓN, MANTENIMIENTO Y MEJORA DEL SISTEMA DE GESTIÓN DE CALIDAD DEL CENTRO DE INVESTIGACIÓN EN ALTO RENDIMIENTO DEPORTIVO Y ESTUDIOS BIOMÉDICOS DE LA UNIVERSIDAD DEL MAGDALENA, ASEGURANDO EL CUMPLIMIENTO DE LOS ESTÁNDARES ESTABLECIDOS. 5. CO</t>
  </si>
  <si>
    <t>CO1.REQ.7649861</t>
  </si>
  <si>
    <t>OPSP-VIN-0082-2025</t>
  </si>
  <si>
    <t>https://community.secop.gov.co/Public/Tendering/OpportunityDetail/Index?noticeUID=CO1.NTC.7548574&amp;isFromPublicArea=True&amp;isModal=False</t>
  </si>
  <si>
    <t>PRESTAR LOS SERVICIOS PROFESIONALES COMO BIÓLOGA EN EL CENTRO DE COLECCIONES CIENTÍFICAS DE LA UNIVERSIDAD DEL MAGDALENA.ACTIVIDADES EN LAS COLECCIONES BIOLÓGICAS: 1. APOYAR EN LA ASISTENCIA DE PROCEDIMIENTOS Y TAREAS RELACIONADAS CON EL MANTENIMIENTO FÍSICO DE LOS ESPECÍMENES DE LA COLECCIÓN FICOLÓGICA "GERMÁN BULA MEYER" 2. APOYAR EN LA ORGANIZACIÓN, ETIQUETAR Y RECTIFICAR LA IDENTIFICACIÓN DEL MATERIAL PREVIAMENTE DEPOSITADO EN LA COLECCIÓN FICOLÓGICA "GERMÁN BULA MEYER" 3. APOYAR EN LA IDENTIFICACIÓN DE LOS ESPECÍMENES A NIVEL DE FAMILIA/GÉNERO/ESPECIE DE LOS GRUPOS DE MACROALGAS ESCOGIDOS. 4. APOYAR Y ACTUALIZAR LA BASE DE DATOS DE "DARWIN CORE" EN EL SISTEMA DE INFORMACIÓN DE LA BIODIVERSIDAD DE COLOMBIA (SIB COLOMBIA). 5. APOYAR EN LA ACTUALIZACIÓN DE LA BASE DE DATOS DARWIN CORE DE LA COLECCIÓN FICOLÓGICA "GERMÁN BULA MEYER 6. APOYAR EN LAS ACTIVIDADES DE DIVULGACIÓN Y APROPIACIÓN SOCIAL DE LAS COLECCIONES BIOLÓGICAS DE LA UNIVERSI</t>
  </si>
  <si>
    <t>CO1.REQ.7648791</t>
  </si>
  <si>
    <t>OPSP-VIN-0081-2025</t>
  </si>
  <si>
    <t>https://community.secop.gov.co/Public/Tendering/OpportunityDetail/Index?noticeUID=CO1.NTC.7548559&amp;isFromPublicArea=True&amp;isModal=False</t>
  </si>
  <si>
    <t>PRESTAR LOS SERVICIOS PROFESIONALES EN EL CENTRO DE INNOVACIÓN Y EMPRENDIMIENTO CIE.ACTIVIDADES: 1. APOYAR A LA DIRECCIÓN DEL CENTRO DE INNOVACIÓN Y EMPRENDIMIENTO- CIE, EN EL DISEÑO DE METODOLOGÍAS, DISEÑO Y DESARROLLO DE PRODUCTOS DE INNOVACIÓN Y EJECUCIÓN DE ACCIONES ENFOCADAS EN EL FOMENTO Y FORTALECIMIENTO DE LAS INICIATIVAS DE INNOVACIÓN DE LA COMUNIDAD ACADÉMICA Y GRUPOS DE INTERÉS ATENDIDOS POR EL CIE. 2. SOPORTAR A LA DIRECCIÓN DEL CIE EN LA ELABORACIÓN DE DOCUMENTOS CONCEPTUALES, COMUNICACIONES E INFORMES SOBRE LA RECOPILACIÓN, ACTUALIZACIÓN Y SEGUIMIENTO DE CUMPLIMIENTO DE ACTIVIDADES DE I+D+I Y DE INDICADORES DEL PDA. 3. APOYAR A LA DIRECCIÓN DEL CIE EN LA REALIZACIÓN DE MENTORÍAS, DIRECCIÓN Y SEGUIMIENTO A ACTIVIDADES RELACIONADAS CON LA PROMOCIÓN, EJECUCIÓN, ORIENTACIÓN, EVALUACIÓN Y FINALIZACIÓN DE LAS PRÁCTICAS DE INNOVACIÓN Y EMPRENDIMIENTO. 4. BRINDAR SOPORTE A LA DIRECCIÓN DEL CIE EN LA IDENTIFICACIÓN Y EJECUCIÓN DE PROG</t>
  </si>
  <si>
    <t>CO1.REQ.7648765</t>
  </si>
  <si>
    <t>OPSP-VIN-0080-2025</t>
  </si>
  <si>
    <t>https://community.secop.gov.co/Public/Tendering/OpportunityDetail/Index?noticeUID=CO1.NTC.7548511&amp;isFromPublicArea=True&amp;isModal=False</t>
  </si>
  <si>
    <t>PRESTAR LOS SERVICIOS PROFESIONALES EN LA DIRECCIÓN DE GESTIÓN DEL CONOCIMIENTO.ACTIVIDADES: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D</t>
  </si>
  <si>
    <t>CO1.REQ.7648745</t>
  </si>
  <si>
    <t>OPSP-VIN-0079-2025</t>
  </si>
  <si>
    <t>https://community.secop.gov.co/Public/Tendering/OpportunityDetail/Index?noticeUID=CO1.NTC.7548549&amp;isFromPublicArea=True&amp;isModal=False</t>
  </si>
  <si>
    <t>KEDUIN RAFAEL FERNÁNDEZ MONTENEGRO</t>
  </si>
  <si>
    <t>PRESTAR LOS SERVICIOS PROFESIONALES EN EL CENTRO DE INNOVACIÓN Y EMPRENDIMIENTO.ACTIVIDADES COMO MENTOR EN ASPECTOS FINANCIEROS Y MEDICIÓN DE TRL: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t>
  </si>
  <si>
    <t>CO1.REQ.7648730</t>
  </si>
  <si>
    <t>OPSP-VIN-0078-2025</t>
  </si>
  <si>
    <t>https://community.secop.gov.co/Public/Tendering/OpportunityDetail/Index?noticeUID=CO1.NTC.7548079&amp;isFromPublicArea=True&amp;isModal=False</t>
  </si>
  <si>
    <t>PRESTAR LOS SERVICIOS PROFESIONALES EN EL CENTRO DE INNOVACIÓN Y EMPRENDIMIENTO.ACTIVIDADES COMO MENTOR ASPECTOS DE MARKETING Y COMUNICACIONES: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EMPRENDIMIE</t>
  </si>
  <si>
    <t>CO1.REQ.7647266</t>
  </si>
  <si>
    <t>OPSP-VIN-0077-2025</t>
  </si>
  <si>
    <t>https://community.secop.gov.co/Public/Tendering/OpportunityDetail/Index?noticeUID=CO1.NTC.7548058&amp;isFromPublicArea=True&amp;isModal=False</t>
  </si>
  <si>
    <t>PRESTAR LOS SERVICIOS PROFESIONALES COMO BIÓLOGA EN EL CENTRO DE COLECCIONES CIENTÍFICAS.ACTIVIDADES EN LAS COLECCIONES BIOLÓGICAS: 1. APOYAR EN LA CURADURÍA FÍSICA DE LOS EJEMPLARES DEPOSITADOS EN LAS COLECCIONES DE INVERTEBRADOS MARINOS (MEIOFAUNA, MESOFAUNA Y MACROFAUNA), COLECCIONES DE INVERTEBRADOS DULCEACUÍCOLAS Y TERRESTRES NO INSECTOS (ARACNOLÓGICA, TARDÍGRADOS, ENTRE OTRAS). 2. APOYAR EN LA IDENTIFICACIÓN TAXONÓMICA DE LOS EJEMPLARES DEPOSITADOS EN LAS COLECCIONES DE INVERTEBRADOS NO INSECTOS, A NIVEL DE PHYLUM ASÍ COMO DE FAMILIA EN GRUPOS ESCOGIDOS. 3. ACTUALIZAR, MIGRAR Y DEPURAR LA INFORMACIÓN DE LAS DIFERENTES BASES DE DATOS (DARWIN CORE) DE LAS COLECCIONES DE INVERTEBRADOS NO INSECTOS. 4. APOYAR EN EL REGISTRO DE LAS COLECCIONES DE INVERTEBRADOS NO INSECTOS ANTE EL SISTEMA DE INFORMACIÓN DE LA BIODIVERSIDAD DE COLOMBIA (SIB COLOMBIA). 5. APOYAR Y COORDINAR TODAS LAS ACTIVIDADES REFERENTES A DIVULGACIÓN Y APROPIACIÓN SOCIAL D</t>
  </si>
  <si>
    <t>CO1.REQ.7647256</t>
  </si>
  <si>
    <t>OPSP-VIN-0076-2025</t>
  </si>
  <si>
    <t>https://community.secop.gov.co/Public/Tendering/OpportunityDetail/Index?noticeUID=CO1.NTC.7548049&amp;isFromPublicArea=True&amp;isModal=False</t>
  </si>
  <si>
    <t>PRESTACIÓN DE SERVICIOS PROFESIONALES PARA APOYAR EL DESARROLLO DE DIVERSAS ACTIVIDADES ASOCIADAS LA DIRECCIÓN LA DIRECCIÓN DE TRANSFERENCIA DE CONOCIMIENTO Y PROPIEDAD INTELECTUAL.ACTIVIDADES: 1. APOYAR EN EL DISEÑO, IDENTIDAD GRÁFICA Y DESARROLLO DE PIEZAS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POR LA VICERRECTORIA DE INVESTIGACIÓN Y SUS UNIDADES. 3. APOYAR A LA VICERRECTORIA DE INVESTIGACIÓN Y A SUS UNIDADES EN LA DIAGRAMACIÓN DE DOCUMENTOS, FOLLETOS E INFOGRAFÍAS FÍSICAS Y/O DIGITALES SEGÚN SEA NECESARIO. 4. APOYAR EN EL DISEÑO INDUSTRIAL DE PIEZAS SUSCEPTIBLES DE PROTECCIÓN ANTE LA SIC O LA DNDA.</t>
  </si>
  <si>
    <t>CO1.REQ.7647236</t>
  </si>
  <si>
    <t>OPSP-VIN-0075-2025</t>
  </si>
  <si>
    <t>https://community.secop.gov.co/Public/Tendering/OpportunityDetail/Index?noticeUID=CO1.NTC.7548038&amp;isFromPublicArea=True&amp;isModal=False</t>
  </si>
  <si>
    <t>PRESTAR SERVICIOS PROFESIONALES EN EL CENTRO DE INVESTIGACIÓN EN ALTO RENDIMIENTO DEPORTIVO Y ESTUDIOS BIOMÉDICOS DE LA UNIVERSIDAD DEL MAGDALENA.ACTIVIDADES: 1. COOPERAR DESDE SU ROL PROFESIONAL EN LA CONSECUCIÓN DE LOS OBJETIVOS DEL CENTRO DE INVESTIGACIÓN EN ALTO RENDIMIENTO DEPORTIVO Y ESTUDIOS BIOMÉDICOS DE LA UNIVERSIDAD DEL MAGDALENA. 2. RECOPILAR LA DOCUMENTACIÓN, SOPORTES O ANEXOS PARA PRESENTACIÓN DE PROYECTOS EN CONVOCATORIAS EXTERNAS E INTERNAS EN LAS QUE PARTICIPE SPORTSCI. 3. PARTICIPAR EN LOS EVENTOS QUE PROGRAME SPORTSCI TANTO DENTRO COMO FUERA DE SU LUGAR DE TRABAJO. 4. COORDINAR LAS REUNIONES REQUERIDAS POR EL SUPERVISOR PARA EL CUMPLIMIENTO DEL OBJETO DEL CONTRATO, ASÍ COMO LAS QUE SEAN AGENDADAS CON LOS DOCENTES INVESTIGADORES E INVESTIGADORAS ADSCRITAS AL CENTRO DE INVESTIGACIÓN EN ALTO RENDIMIENTO DEPORTIVO Y ESTUDIOS BIOMÉDICOS PARA LA FORMULACIÓN Y ESTRUCTURACIÓN DE LOS PROYECTOS.</t>
  </si>
  <si>
    <t>CO1.REQ.7647220</t>
  </si>
  <si>
    <t>OPSP-VIN-0074-2025</t>
  </si>
  <si>
    <t>https://community.secop.gov.co/Public/Tendering/OpportunityDetail/Index?noticeUID=CO1.NTC.7548533&amp;isFromPublicArea=True&amp;isModal=False</t>
  </si>
  <si>
    <t>PRESTAR LOS SERVICIOS PROFESIONALES EN LA DIRECCIÓN DE PROYECCIÓN CULTURAL DE LA UNIVERSIDAD DEL MAGDALENA.ACTIVIDADES: 1. PLANIFICAR Y ORGANIZAR TALLERES, CONVERSATORIOS, CHARLAS Y CICLOS DE CONFERENCIAS SOBRE FORMACIÓN SOCIOHISTÓRICA Y PATRIMONIAL, CON LA PARTICIPACIÓN DE INVITADOS RELACIONADOS CON LA CULTURA, HUMANIDADES Y CIENCIAS SOCIALES. 2. COLABORAR EN LAS ACTIVIDADES CULTURALES QUE SE LLEVAN A CABO EN CONJUNTO CON OTRAS DEPENDENCIAS MEDIANTE EL SISTEMA DE MUSEOS Y LA DIRECCIÓN CULTURAL. 3. ORGANIZAR Y REALIZAR LAS INVESTIGACIONES HISTÓRICAS QUE RESPALDEN LOS CONTENIDOS Y GUIONES DE LAS EXPOSICIONES ARTÍSTICAS RELACIONADAS CON EL ÁREA DE LA DPC. 4. BRINDAR APOYO EN EL DISEÑO DE ESTRATEGIAS PARA LA APROPIACIÓN SOCIAL DE CONOCIMIENTOS CULTURALES DE LA CIUDAD, A TRAVÉS DE LA DIFUSIÓN DE INFORMACIÓN EN PLATAFORMAS DIGITALES Y REDES SOCIALES. 5. PLANIFICAR, DISEÑAR Y EJECUTAR RUTAS TURÍSTICAS, OFERTA ACADÉMICA NO FORMAL, O EDUCACIÓN CON</t>
  </si>
  <si>
    <t>CO1.REQ.7646999</t>
  </si>
  <si>
    <t>OPSP-VIN-0073-2025</t>
  </si>
  <si>
    <t>https://community.secop.gov.co/Public/Tendering/OpportunityDetail/Index?noticeUID=CO1.NTC.7548005&amp;isFromPublicArea=True&amp;isModal=False</t>
  </si>
  <si>
    <t>JAIME ANTONIO MENDOZA DEL CASTILLO</t>
  </si>
  <si>
    <t>PRESTAR LOS SERVICIOS PROFESIONALES EN EL CENTRO DE INNOVACIÓN Y EMPRENDIMIENTO DE LA UNIVERSIDAD DEL MAGDALENA.ACTIVIDADES: 1. BRINDAR SOPORTE A LA DIRECCIÓN DEL CENTRO DE INNOVACIÓN Y EMPRENDIMIENTO- CIE, EN EL DISEÑO DE METODOLOGÍAS, DISEÑO Y DESARROLLO DE PRODUCTOS DE INNOVACIÓN Y EMPRENDIMIENTO, ASÍ COMO LA EJECUCIÓN DE ACTIVIDADES ENCAMINADAS AL FOMENTO DE LA MENTALIDAD Y CULTURA EMPRENDEDORA EN LA COMUNIDAD UNIVERSITARIA Y GRUPOS DE INTERÉS ATENDIDOS POR EL CIE. 2. SOPORTAR A LA DIRECCIÓN DEL CIE EN LA ELABORACIÓN DE DOCUMENTOS CONCEPTUALES, INFORMES, COMUNICACIONES, RECOPILACIÓN, ACTUALIZACIÓN Y SEGUIMIENTO DE INDICADORES DEL PDA Y DE ACTIVIDADES DE I+D+I REALIZADAS POR EL CIE. 3. APOYAR A LA DIRECCIÓN EL CIE EN LA REALIZACIÓN DE ASESORÍAS, MENTORÍAS, EVALUACIÓN Y SEGUIMIENTO A LAS ACTIVIDADES RELACIONADAS CON LA PROMOCIÓN, EJECUCIÓN, REVISIÓN, EVALUACIÓN Y FINALIZACIÓN DE LAS PRÁCTICAS DE INNOVACIÓN Y EMPRENDIMIENTO. 4. SOPORTAR A</t>
  </si>
  <si>
    <t>CO1.REQ.7646948</t>
  </si>
  <si>
    <t>OPSP-VIN-0072-2025</t>
  </si>
  <si>
    <t>https://community.secop.gov.co/Public/Tendering/OpportunityDetail/Index?noticeUID=CO1.NTC.7547493&amp;isFromPublicArea=True&amp;isModal=False</t>
  </si>
  <si>
    <t>PRESTAR LOS SERVICIOS PROFESIONALES EN EL CENTRO DE COLECCIONES CIENTÍFICAS DE LA UNIVERSIDAD DEL MAGDALENA.ACTIVIDADES EN LAS COLECCIONES BIOLÓGICAS: 1. ASISTIR ORGANIZACIÓN, ETIQUETADO, CLASIFICACIÓN, MONTAJE Y PRESERVACIÓN DE LOS ESPECÍMENES BIOLÓGICOS ALOJADOS EN LA COLECCIÓN ENTOMOLÓGICA. 2. RATIFICAR O IDENTIFICAR LOS EJEMPLARES ENTOMOLÓGICOS ESCOGIDOS A NIVEL DE FAMILIA, GÉNERO O ESPECIE. 3. ORGANIZAR, ACTUALIZAR Y DEPURAR LAS BASES DE DATOS DARWIN CORE DE LA COLECCIÓN ENTOMOLÓGICA. 4. APOYAR EN LOS TRAMITES DE RECEPCIÓN Y PRÉSTAMO DE MATERIAL BIOLÓGICO DE LA COLECCIÓN ENTOMOLÓGICA. 5. ASISTIR EN LA PUBLICACIÓN DEL ACERVO DE REGISTROS BIOLÓGICOS DE LA COLECCIÓN ENTOMOLÓGICA EN EL SISTEMAS DE BIODIVERSIDAD DE COLOMBIA (SIB COLOMBIA). 6. APOYAR A LAS COLECCIONES BIOLÓGICAS EN LAS ACTIVIDADES DE DIVULGACIÓN Y APROPIACIÓN SOCIAL DEL CONOCIMIENTO. 7. ASISTIR EN LA GENERACIÓN DE RESPUESTAS Y/O DOCUMENTOS RELACIONADOS A LOS PROCESOS ADMINI</t>
  </si>
  <si>
    <t>CO1.REQ.7646193</t>
  </si>
  <si>
    <t>OPSP-VIN-0071-2025</t>
  </si>
  <si>
    <t>https://community.secop.gov.co/Public/Tendering/OpportunityDetail/Index?noticeUID=CO1.NTC.7539569&amp;isFromPublicArea=True&amp;isModal=False</t>
  </si>
  <si>
    <t>PRESTAR LOS SERVICIOS PROFESIONALES EN EL CENTRO DE INNOVACIÓN Y EMPRENDIMIENTO DE LA UNIVERSIDAD DEL MAGDALENA.ACTIVIDADES: 1. BRINDAR ASESORÍAS, MENTORÍAS Y ACOMPAÑAMIENTO A MIEMBROS DE LA COMUNIDAD UNIVERSITARIA Y PÚBLICOS DE INTERÉS DEL CENTRO DE INNOVACIÓN Y EMPRENDIMIENTO- CIE, EN MATERIA DE PROPIEDAD INTELECTUAL, PROPIEDAD INDUSTRIAL, DERECHOS DE AUTOR Y OTROS DEL RÉGIMEN JURÍDICO DE PROTECCIÓN DE INICIATIVAS DE EMPRENDIMIENTO E INNOVACIÓN. 2. BRINDAR APOYO A LA DIRECCIÓN DEL CENTRO DE INNOVACIÓN Y EMPRENDIMIENTO-CIE EN EL DISEÑO Y EJECUCIÓN DE METODOLOGÍAS, ACTIVIDADES DE SENSIBILIZACIÓN, ASESORÍA Y FORMACIÓN RELACIONADOS CON EL FORTALECIMIENTO DE LA PROPIEDAD INTELECTUAL, FORMALIZACIÓN EMPRESARIAL Y EL FOMENTO DE LA MENTALIDAD Y CULTURA EMPRENDEDORA E INNOVADORA, DIRIGIDAS A TODA LA COMUNIDAD UNIVERSITARIA Y PÚBLICOS DE INTERÉS DEL CIE. 3. REPORTAR, HACER SEGUIMIENTO Y EVIDENCIAR A TRAVÉS DE INFORMES PERIÓDICOS LA EJECUCIÓN DE ACT</t>
  </si>
  <si>
    <t>CO1.REQ.7646105</t>
  </si>
  <si>
    <t>OPSP-VIN-0070-2025</t>
  </si>
  <si>
    <t>https://community.secop.gov.co/Public/Tendering/OpportunityDetail/Index?noticeUID=CO1.NTC.7486739&amp;isFromPublicArea=True&amp;isModal=False</t>
  </si>
  <si>
    <t>KAREN  CUAO ALVARADO</t>
  </si>
  <si>
    <t>PRESTAR LOS SERVICIOS PROFESIONALES EN LA DIRECCIÓN DE TRANSFERENCIA DE CONOCIMIENTO Y PROPIEDAD INTELECTUAL DE LA VICERRECTORÍA DE INVESTIGACIÓN. ACTIVIDADES: 1. APOYAR OPERATIVA Y LOGÍSTICAMENTE EN EL DESARROLLO Y DIVULGACIÓN DE LOS DIFERENTES EVENTOS DE CTEI QUE SE REALICEN DE MANERA VIRTUAL O PRESENCIAL POR PARTE DE LA VICERRECTORÍA DE INVESTIGACIÓN Y/O SUS UNIDADES. 2. BRINDAR APOYO CON LA ARTICULACIÓN ENTRE LA VICERRECTORÍA DE INVESTIGACIÓN, SUS DIRECCIONES Y LA DIRECCIÓN DE COMUNICACIONES, PARA EL CUBRIMIENTO DE MEDIOS Y LA GENERACIÓN DE NOTICIAS DE LAS ACTIVIDADES QUE EN ELLA SE DESARROLLEN DE MANERA VIRTUAL Y/O PRESENCIAL. 3. APOYAR EN EL SEGUIMIENTO DE LA REDACCIÓN DE BOLETINES Y NOTAS DE PRENSA, QUE SE HAGAN DESDE LA DIRECCIÓN DE COMUNICACIONES PARA LA DIFUSIÓN DE LOS RESULTADOS DE LA GESTIÓN DE LA VICERRECTORÍA DE INVESTIGACIÓN Y SUS UNIDADES. 4. APOYAR CON LA PRESENTACIÓN DE MANERA VIRTUAL O PRESENCIAL Y ORGANIZAR EL PROTOCOLO</t>
  </si>
  <si>
    <t>CO1.REQ.7597605</t>
  </si>
  <si>
    <t>OPSP-VIN-0069-2025</t>
  </si>
  <si>
    <t>https://community.secop.gov.co/Public/Tendering/OpportunityDetail/Index?noticeUID=CO1.NTC.7477229</t>
  </si>
  <si>
    <t>PRESTAR LOS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</si>
  <si>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CO1.REQ.7597438</t>
  </si>
  <si>
    <t>OPSP-VIN-0068-2025</t>
  </si>
  <si>
    <t>https://community.secop.gov.co/Public/Tendering/OpportunityDetail/Index?noticeUID=CO1.NTC.7477202</t>
  </si>
  <si>
    <t>PRESTAR LOS SERVICIOS PROFESIONALES EN LA EDITORIAL UNIMAGDALENA.  ACTIVIDADES: 1. GESTIONAR Y APOYAR EN LOS PREPARATIVOS REQUERIDOS PARA LA FERIA DEL LIBRO DE SANTA MARTA FILSMAR 2025. 2. APOYAR EL PROCESO DE VENTAS Y DISTRIBUCIÓN DE OBRAS DE LA EDITORIAL. 3. MANTENER ACTUALIZADO EL INVENTARIO DE LAS OBRAS DE LA EDITORIAL. 4. APOYAR EN LA ORGANIZACIÓN LOGÍSTICA DE LOS EVENTOS QUE PARTICIPA O REALIZA LA EDITORIAL. 5. APOYAR EL FUNCIONAMIENTO DEL ECOSISTEMA DIGITAL DE LA EDITORIAL UNIMAGDALENA. 6. APOYAR EN LAS FERIAS DE LIBROS NACIONALES E INTERNACIONALES DONDE LA EDITORIAL TENGA STAND PROPIO._x000D_</t>
  </si>
  <si>
    <t>CO1.REQ.7597426</t>
  </si>
  <si>
    <t>OPSP-VIN-0067-2025</t>
  </si>
  <si>
    <t>https://community.secop.gov.co/Public/Tendering/OpportunityDetail/Index?noticeUID=CO1.NTC.7476375</t>
  </si>
  <si>
    <t xml:space="preserve">PRESTAR SERVICIOS PROFESIONALES EN LA DIRECCIÓN DE TRANSFERENCIA DE CONOCIMIENTO Y PROPIEDAD INTELECTUAL DE LA VICERRECTORÍA DE INVESTIGACIÓN.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ACTIVIDADES DE ENTRENAMIENTO Y CAPACITACIONES PARA LA FORMACIÓN DE LA COMUNIDAD UNIMAGDALENA, EMPRENDEDORES Y EMPRESARIOS, EN MATERIA DE DERECHOS DE AUTOR. 5. APOYAR EN LOS REQUERIMIENTOS DE DOCENTES, FUNCIONARIOS, DIRECTIVOS Y ESTUDIANTES EN RELACIÓN CON </t>
  </si>
  <si>
    <t>CO1.REQ.7584095</t>
  </si>
  <si>
    <t>OPSP-VIN-0066-2025</t>
  </si>
  <si>
    <t>https://community.secop.gov.co/Public/Tendering/OpportunityDetail/Index?noticeUID=CO1.NTC.7476327</t>
  </si>
  <si>
    <t>ALEX HERVER ESTRADA CAIAFA</t>
  </si>
  <si>
    <t>PRESTAR SERVICIOS PROFESIONALES EN LA DIRECCIÓN DE TRANSFERENCIA DE CONOCIMIENTO Y PROPIEDAD INTELECTUAL DE LA VICERRECTORÍA DE INVESTIGACIÓN.ACTIVIDADES: 1. APOYAR A LA VICERRECTORÍA DE INVESTIGACIÓN Y A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OPORTUNIDADES DE MOVILIZACIÓN DE RECURSOS INTERNACIONALES PARA INVESTIGACIÓN, INNOVACIÓN Y EMP</t>
  </si>
  <si>
    <t>CO1.REQ.7584092</t>
  </si>
  <si>
    <t>OPSP-VIN-0065-2025</t>
  </si>
  <si>
    <t>https://community.secop.gov.co/Public/Tendering/OpportunityDetail/Index?noticeUID=CO1.NTC.7476313</t>
  </si>
  <si>
    <t>NAYID EMILIO BRUGES IGLESIAS</t>
  </si>
  <si>
    <t>PRESTAR LOS SERVICIOS PROFESIONALES EN LA DIRECCIÓN DE PROYECCIÓN CULTURAL DE LA VICERRECTORÍA DE INVESTIGACIÓN. ACTIVIDADES: 1. ORGANIZAR Y GUIAR EL PROCESO DE FORMACIÓN DE AGRUPACIONES MUSICALES, BASADAS EN LOS DIVERSOS PROGRAMAS DE ENSEÑANZA MUSICAL IMPULSADOS POR LA DIRECCIÓN DE PROYECCIÓN CULTURAL. 2. APOYAR EN LA CONVOCATORIA, FORMACIÓN, ENSAYOS Y PRESENTACIONES DE LA ORQUESTA SINFÓNICA DE LA UNIVERSIDAD DEL MAGDALENA. 3. DIRIGIR Y GUIAR EL PROCESO PEDAGÓGICO Y DE FORMACIÓN MUSICAL, CON ÉNFASIS EN LOS ASPECTOS TÉCNICOS RELACIONADOS CON LOS INSTRUMENTOS DE VIENTO EN LOS CURSOS LIBRES OFRECIDOS POR LA DIRECCIÓN DE PROYECCIÓN CULTURAL. 4. PROMOVER ACTIVIDADES CULTURALES EN EL ÁMBITO DE LAS ARTES MUSICALES DENTRO DE LAS DIVERSAS INICIATIVAS DE LA DIRECCIÓN DE PROYECCIÓN CULTURAL CON PUBLICO EXTERNO, COLEGIOS Y COLECTIVOS ARTÍSTICOS. 5. REALIZAR EL SEGUIMIENTO, CONSOLIDAR Y ORGANIZAR LA INFORMACIÓN, Y ENTREGAR PUNTUALMENTE LOS INSUMOS NEC</t>
  </si>
  <si>
    <t>CO1.REQ.7584087</t>
  </si>
  <si>
    <t>OPSP-VIN-0064-2025</t>
  </si>
  <si>
    <t>https://community.secop.gov.co/Public/Tendering/OpportunityDetail/Index?noticeUID=CO1.NTC.7476315</t>
  </si>
  <si>
    <t>CO1.REQ.7597404</t>
  </si>
  <si>
    <t>OPSP-VIN-0063-2025</t>
  </si>
  <si>
    <t>https://community.secop.gov.co/Public/Tendering/OpportunityDetail/Index?noticeUID=CO1.NTC.7475679</t>
  </si>
  <si>
    <t>PRESTAR LOS SERVICIOS PROFESIONALES EN EL ÁREA DE NUTRICIÓN DEPORTIVA EN EL CENTRO DE INVESTIGACIÓN EN ALTO RENDIMIENTO DEPORTIVO Y ESTUDIOS BIOMÉDICOS.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NUTRICIÓN DEPORTIVA DEL CENTRO DE INVESTIGACIÓN EN ALTO RENDIMIENTO DEPORTIVO Y ESTUDIOS BIOMÉDICOS DE LA UNIVERSIDAD DE MAGDALENA. 3. APOYAR EN LA ATENCIÓN BÁSICA, ESPECIALIZADA, OPORTUNA Y ADECUADA A LOS CONSULTANTES INTERNOS Y EXTERNOS CON LOS QUE TRABAJE EL CENTRO DE INVESTIGACIÓN EN ALTO RENDIMIENTO DEPORTIVO Y ESTUDIOS BIOMÉDICOS DE LA UNIVERSIDAD DE MAGDALENA. 4. COLABORAR CON EL DISEÑO DE LOS PROTOCOLOS DE EVALUACIÓN, LA PLANIFICACIÓN, EL DESARROLLO Y EL CONTROL NUTRICIONAL DE LO</t>
  </si>
  <si>
    <t>CO1.REQ.7584082</t>
  </si>
  <si>
    <t>OPSP-VIN-0062-2025</t>
  </si>
  <si>
    <t>https://community.secop.gov.co/Public/Tendering/OpportunityDetail/Index?noticeUID=CO1.NTC.7475696</t>
  </si>
  <si>
    <t>LUIS  FELIPE MARQUEZ LORA</t>
  </si>
  <si>
    <t>PRESTAR SERVICIOS PROFESIONALES COMO DISEÑADOR GRÁFICO EN LA EDITORIAL UNIMAGDALENA.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 IMPRENTA DE LAS PUBLICACIONES DE LA EDITORIAL CON LAS EMPRESAS CONTRATADAS. 8. GESTIONAR LAS ACTIVID</t>
  </si>
  <si>
    <t>CO1.REQ.7597121</t>
  </si>
  <si>
    <t>OPSP-VIN-0061-2025</t>
  </si>
  <si>
    <t>https://community.secop.gov.co/Public/Tendering/OpportunityDetail/Index?noticeUID=CO1.NTC.7475675</t>
  </si>
  <si>
    <t>PRESTAR SERVICIOS PROFESIONALES EN LA DIRECCIÓN DE TRANSFERENCIA DE CONOCIMIENTO Y PROPIEDAD INTELECTUAL DE LA VICERRECTORÍA DE INVESTIGACIÓN. ACTIVIDADES: 1. APOYAR LA COORDINACIÓN LOGÍSTICA DE EVENTOS PRESENCIALES O VIRTUALES DE CTEI. 2. APOYAR CON EL TRÁMITE DE REQUERIMIENTOS DE EVENTOS. 3. APOYAR CON LA BÚSQUEDA DE ITINERARIOS DE BOLETOS AÉREOS PARA LOS INVESTIGADORES DE LA UNIVERSIDAD O DE INVITADOS NACIONALES E INTERNACIONALES QUE PARTICIPEN EN EVENTOS. 4. APOYAR EN LA COMPILACIÓN DE SOPORTES QUE EVIDENCIEN LA REALIZACIÓN DE LOS EVENTOS. 5. APOYAR CON EL SEGUIMIENTO A LOS EVENTOS PROGRAMADOS EN LA MATRIZ Y LA PARRILLA DE EVENTOS DE LA VIGENCIA. 6. APOYAR EN LA CONSOLIDACIÓN DE ESTADÍSTICAS RELACIONADAS CON LA EJECUCIÓN DE LOS EVENTOS.</t>
  </si>
  <si>
    <t>CO1.REQ.7580833</t>
  </si>
  <si>
    <t>OPSP-VIN-0060-2025</t>
  </si>
  <si>
    <t>https://community.secop.gov.co/Public/Tendering/OpportunityDetail/Index?noticeUID=CO1.NTC.7464906</t>
  </si>
  <si>
    <t xml:space="preserve">JANNIE  VALENCIA </t>
  </si>
  <si>
    <t>CO1.REQ.7575652</t>
  </si>
  <si>
    <t>OPSP-VIN-0059-2025</t>
  </si>
  <si>
    <t>https://community.secop.gov.co/Public/Tendering/OpportunityDetail/Index?noticeUID=CO1.NTC.7464360</t>
  </si>
  <si>
    <t>PRESTAR LOS SERVICIOS PROFESIONALES EN LA DIRECCIÓN DE GESTIÓN DEL CONOCIMIENTO.PARA EL CUMPLIMIENTO DEL OBJETO EL CONTRATISTA SE COMPROMETE A CUMPLIR CON EL APOYO EN LAS SIGUIENTES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t>
  </si>
  <si>
    <t>CO1.REQ.7575614</t>
  </si>
  <si>
    <t>OPSP-VIN-0058-2025</t>
  </si>
  <si>
    <t>https://community.secop.gov.co/Public/Tendering/OpportunityDetail/Index?noticeUID=CO1.NTC.7464351</t>
  </si>
  <si>
    <t>ANGELICA MARIA CORTES MARTINEZ</t>
  </si>
  <si>
    <t>PRESTAR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EDITORIAL.4. ASESORAR LOS PROCESOS DE DISEÑO Y DIAGRAMACIÓN DE LAS PUBLICACIONES DE LA EDITORIAL 5. GESTIONAR LA PUESTA EN MARCHA DE LA FERIA DEL LIBRO DE SANTA MARTA FILSMAR 2025. 6.ELABORAR Y ENTREGAR INFORMES, PLANES, ACCIONES Y DEMÁS INFORMACIÓN QUE SOLICITEN LAS DEPENDENCIAS DE LA INSTITUCIÓN RELACIONADAS CON LAS ACTIVIDADES DE LA EDITORIAL. 7. REALIZAR SEGUIMIENTO A LAS METAS ESTABLECIDAS EN EL PLAN DE ACCIÓN 2025 PARA LA EDITORIAL.8. ASESORAR LOS PROCESOS DE EDICIÓN DE LAS PUBLICACIONES CIENTÍFICAS, ACADÉMICAS Y CULTURALES DE LA EDITORIAL.9. GESTIONAR Y NEGOCIAR LOS TÉRMIN</t>
  </si>
  <si>
    <t>CO1.REQ.7575283</t>
  </si>
  <si>
    <t>OPSP-VIN-0057-2025</t>
  </si>
  <si>
    <t>https://community.secop.gov.co/Public/Tendering/OpportunityDetail/Index?noticeUID=CO1.NTC.7453597</t>
  </si>
  <si>
    <t>PRESTAR LOS SERVICIOS PROFESIONALES EN LA VICERRECTORÍA DE INVESTIGACIÓN. ACTIVIDADES: 1. APOYAR EN LA VICERRECTORÍA DE INVESTIGACIÓN LA IMPLEMENTACIÓN DE NORMAS Y LINEAMIENTOS PARA EL PROCESO DE GESTIÓN DE LA INVESTIGACIÓN.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DE ENCUESTAS DE SATISFACCIÓN PARA MEJORAS CONTINUAS EN LOS PROCESOS DE LA GESTIÓN DE LA CIENCIA, TECNOLOGÍA E INNOVACIÓN. 5. COADYUVAR EN EL SEGUIMIENTO DEL CUMPLIMIENTO DE LOS PROCESOS, PROCEDIMIENTOS, FORMATOS, GUÍAS E INSTRUCTIVOS RELACIONADOS CON LA GESTIÓN DE LA INVESTIGACIÓN EN LA HERRAMIENTA TECNOLÓGICA DEL SISTEMA "COGUI +" DENOMI</t>
  </si>
  <si>
    <t>CO1.REQ.7563537</t>
  </si>
  <si>
    <t>OPSP-VIN-0056-2025</t>
  </si>
  <si>
    <t>https://community.secop.gov.co/Public/Tendering/OpportunityDetail/Index?noticeUID=CO1.NTC.7453545</t>
  </si>
  <si>
    <t>CO1.REQ.7563193</t>
  </si>
  <si>
    <t>OPSP-VIN-0055-2025</t>
  </si>
  <si>
    <t>https://community.secop.gov.co/Public/Tendering/OpportunityDetail/Index?noticeUID=CO1.NTC.7453524</t>
  </si>
  <si>
    <t>CO1.REQ.7563139</t>
  </si>
  <si>
    <t>OPSP-VIN-0054-2025</t>
  </si>
  <si>
    <t>https://community.secop.gov.co/Public/Tendering/OpportunityDetail/Index?noticeUID=CO1.NTC.7453508</t>
  </si>
  <si>
    <t>ISABEL   MARIA CALLE SANGUINO</t>
  </si>
  <si>
    <t>PRESTAR LOS SERVICIOS PROFESIONALES COMO CONTADOR PÚBLICO PARA ATENDER LOS DIFERENTES TRÁMITES Y SERVICIOS QUE SE DEBEN SURTIR EN EL GRUPO DE CONTABILIDAD. ACTIVIDADES: 1. CAUSAR LAS CUENTAS POR PAGAR Y OBLIGACIONES PRESUPUESTALES DEL GRUPO DE CONTABILIDAD. 2. APOYAR EN LA ELABORACIÓN DE LOS INFORMES FINANCIEROS DE AVANCES Y FINALES DE LOS PROYECTOS. 3. ELABORAR Y EXPEDIR CERTIFICADOS DE PAZ Y SALVO DE AVANCES, AUTORIZADOS POR LA VICERRECTORÍA DE INVESTIGACIÓN. 4. APOYAR EN LA PRESENTACIÓN DE DECLARACIONES TRIBUTARIAS QUE CORRESPONDE PRESENTAR A LA UNIVERSIDAD DEL MAGDALENA SEGÚN SUS DEBERES FORMALES. 5. APOYAR EN LA CONSTRUCCIÓN Y REVISIÓN DEL INFORME Y REPORTES PARA EL PROCESO DE DEVOLUCIÓN DE IVA, QUE DEBE PRESENTAR LA UNIVERSIDAD ANTE LA DIRECCIÓN DE IMPUESTOS Y ADUANAS NACIONALES – DIAN, EN LOS TIEMPOS QUE CORRESPONDA.</t>
  </si>
  <si>
    <t>CO1.REQ.7562053</t>
  </si>
  <si>
    <t>OPSP-VIN-0053-2025</t>
  </si>
  <si>
    <t>https://community.secop.gov.co/Public/Tendering/OpportunityDetail/Index?noticeUID=CO1.NTC.7453503</t>
  </si>
  <si>
    <t xml:space="preserve">PRESTAR LOS SERVICIOS PROFESIONALES EN LA DIRECCIÓN DE TRANSFERENCIA DE CONOCIMIENTO Y PROPIEDAD INTELECTUAL.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GESTIÓN </t>
  </si>
  <si>
    <t>CO1.REQ.7561791</t>
  </si>
  <si>
    <t>OPSP-VIN-0052-2025</t>
  </si>
  <si>
    <t>https://community.secop.gov.co/Public/Tendering/OpportunityDetail/Index?noticeUID=CO1.NTC.7442330</t>
  </si>
  <si>
    <t>PRESTAR LOS SERVICIOS PROFESIONALES EN LA DIRECCIÓN DE TRANSFERENCIA DE CONOCIMIENTO Y PROPIEDAD INTELECTUAL.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LOS PROCESOS DE CREACIÓN DE SPIN OFF. 6. APOYAR EN ACTIVIDADES DE ENTRENAMIENTO Y CAPACITACIONES PARA LA FORMACIÓN EN MATERIA DE PROPIEDAD INTELECTUAL. 7. APOYAR EN LA ASESORÍA Y TRÁMITES DE PRO</t>
  </si>
  <si>
    <t>CO1.REQ.7561767</t>
  </si>
  <si>
    <t>OPSP-VIN-0051-2025</t>
  </si>
  <si>
    <t>https://community.secop.gov.co/Public/Tendering/OpportunityDetail/Index?noticeUID=CO1.NTC.7442313</t>
  </si>
  <si>
    <t xml:space="preserve">PRESTACIÓN DE SERVICIOS PROFESIONALES EN EL CENTRO DE INNOVACIÓN Y EMPRENDIMIENTO DE LA UNIVERSIDAD DEL MAGDALENA. ACTIVIDADES: 1. APOYAR A LA DIRECCIÓN DEL CENTRO DE INNOVACIÓN Y EMPRENDIMIENTO- CIE EN LA ELABORACIÓN, RECOPILACIÓN Y/O REVISIÓN DE ASPECTOS DE TIPO DOCUMENTAL, PRESUPUESTAL, CONTRACTUAL Y/O ADMINISTRATIVO RELACIONADOS CON CONVOCATORIAS, CONVENIOS, PROYECTOS Y ACTIVIDADES QUE SON DESARROLLADAS Y/O GESTIONADAS POR EL CENTRO. 2. APOYAR A LA DIRECCIÓN DEL CIE EN LA GESTIÓN ADMINISTRATIVA DEL CENTRO DE COSTOS A TRAVÉS DE ACTIVIDADES DE REVISIÓN DE LOS PRESUPUESTOS, SOLICITUDES DE CDP´S Y PAC’S, GESTIÓN DE RECAUDO Y APROPIACIÓN DE RECURSOS, GENERACIÓN DE FACTURAS, GESTIÓN DE PÓLIZAS Y OTROS PROCESOS ADMINISTRATIVOS QUE SE DERIVEN DE LAS ACTIVIDADES Y PROYECTOS GESTIONADOS Y EJECUTADOS POR EL CIE O DE LOS DERIVADOS DE PROCESOS DE FOMENTO Y FORTALECIMIENTO DE LA INNOVACIÓN Y EL EMPRENDIMIENTO. 3. APOYAR A LA DIRECCIÓN DEL CIE EN LA </t>
  </si>
  <si>
    <t>CO1.REQ.7561726</t>
  </si>
  <si>
    <t>OPSP-VIN-0050-2025</t>
  </si>
  <si>
    <t>https://community.secop.gov.co/Public/Tendering/OpportunityDetail/Index?noticeUID=CO1.NTC.7441752</t>
  </si>
  <si>
    <t>PRESTACIÓN DE SERVICIOS PROFESIONALES EN LA DIRECCIÓN DE TRANSFERENCIA DE CONOCIMIENTO Y PROPIEDAD INTELECTUAL DE LA UNIVERSIDAD DEL MAGDALENA.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DE LAS OBRAS EDITADAS POR LA VICERRECTORÍA DE INVESTIGACIÓN Y SUS UNIDADES. 4. APOYAR A LA DIREC</t>
  </si>
  <si>
    <t>CO1.REQ.7561275</t>
  </si>
  <si>
    <t>OPSP-VIN-0049-2025</t>
  </si>
  <si>
    <t>https://community.secop.gov.co/Public/Tendering/OpportunityDetail/Index?noticeUID=CO1.NTC.7441710</t>
  </si>
  <si>
    <t>PRESTAR LOS SERVICIOS PROFESIONALES EN LA EDITORIAL UNIMAGDALENA.ACTIVIDADES: 1. VELAR POR EL CUMPLIMIENTO DE LOS REQUISITOS DE CLASIFICACIÓN DE LA REVISTA EN BASES E ÍNDICES BIBLIOGRÁFICOS Y EL CUMPLIMIENTO DE CRITERIOS DE CALIDAD NECESARIOS PARA LA PUBLICACIÓN Y PROMOCIÓN DE LA REVISTA INTRÓPICA.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INTRÓPICA. 5. ACTUALIZAR LA DISTINTA INFORMACIÓN DE LA REVISTA INTRÓPICA QUE SE ENCUENTRA EN EL OJS, EN PUBLÍNDEX Y LAS DIVERSAS BASES E ÍNDICE BIBLIOGRÁFICOS DONDE LA REVISTA ESTÉ</t>
  </si>
  <si>
    <t>CO1.REQ.7560011</t>
  </si>
  <si>
    <t>OPSP-VIN-0048-2025</t>
  </si>
  <si>
    <t>https://community.secop.gov.co/Public/Tendering/OpportunityDetail/Index?noticeUID=CO1.NTC.7441701</t>
  </si>
  <si>
    <t>ELAINE ESTHER CAMARGO  NORIEGA</t>
  </si>
  <si>
    <t>CO1.REQ.7559782</t>
  </si>
  <si>
    <t>OPSP-VIN-0047-2025</t>
  </si>
  <si>
    <t>https://community.secop.gov.co/Public/Tendering/OpportunityDetail/Index?noticeUID=CO1.NTC.7441204</t>
  </si>
  <si>
    <t>CO1.REQ.7559729</t>
  </si>
  <si>
    <t>OPSP-VIN-0046-2025</t>
  </si>
  <si>
    <t>https://community.secop.gov.co/Public/Tendering/OpportunityDetail/Index?noticeUID=CO1.NTC.7441228</t>
  </si>
  <si>
    <t xml:space="preserve">ANA CAMARGO VELÁSQUEZ </t>
  </si>
  <si>
    <t>CO1.REQ.7559408</t>
  </si>
  <si>
    <t>OPSP-VIN-0045-2025</t>
  </si>
  <si>
    <t>https://community.secop.gov.co/Public/Tendering/OpportunityDetail/Index?noticeUID=CO1.NTC.7440259</t>
  </si>
  <si>
    <t>PRESTAR LOS SERVICIOS PROFESIONALES EN LA DIRECCIÓN DE TRANSFERENCIA DE CONOCIMIENTO Y PROPIEDAD INTELECTUAL DE LA VICERRECTORÍA DE INVESTIGACIÓN.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LOS PROCESOS DE CREACIÓN DE SPIN OFF. 4. APOYAR EN LA CONSTRUCCIÓN Y ACTUALIZACIÓN DEL PORTAFOLIO DE SERVICIOS Y TECNOLOGÍAS DE LA UNIVERSIDAD DEL MAGDALENA. 5. APOYAR EN LA ASESORÍA Y TRÁMITES DE PROTECCIÓN DE LOS ACTIVOS DE PROPIEDAD INTELECTUAL IDENTIFICADOS EN LA UNIVERSIDAD Y A EXTERNOS EN EL MARCO DEL CATI. 6. APOYAR EN ACTIVIDADES DE ENTRENAMIENTO Y CAPACITACIONES PARA LA FORMACIÓN EN MATERIA DE PROPIEDAD INTELECTUAL. 7. APOYAR EN LOS PROCESOS A</t>
  </si>
  <si>
    <t>CO1.REQ.7559153</t>
  </si>
  <si>
    <t>OPSP-VIN-0044-2025</t>
  </si>
  <si>
    <t>https://community.secop.gov.co/Public/Tendering/OpportunityDetail/Index?noticeUID=CO1.NTC.7440238</t>
  </si>
  <si>
    <t>PRESTAR LOS SERVICIOS PROFESIONALES EN LA DIRECCIÓN DE TRANSFERENCIA DE CONOCIMIENTO Y PROPIEDAD INTELECTUAL DE LA VICERRECTORÍA DE INVESTIGACIÓN. ACTIVIDADES: 1. APOYAR CON LA ELABORACIÓN Y SEGUIMIENTO A TODO EL CICLO DE LOS TRÁMITES DE EJECUCIÓN FINANCIERA PARA LA DIRECCIÓN DE TRANSFERENCIA DEL CONOCIMIENTO Y PROPIEDAD INTELECTUAL. 2. APOYAR CON EL SEGUIMIENTO Y REPORTE DE INDICADORES DE LA DIRECCIÓN DE TRANSFERENCIA DEL CONOCIMIENTO (PLAN DE ACCIÓN, PLAN DE DESARROLLO, ETC.). 3. APOYAR CON LA CONSOLIDACIÓN DE LOS SOPORTES DE LOS INDICADORES PARA EL ARCHIVO DIGITAL DE LA DIRECCIÓN DE TRANSFERENCIA DEL CONOCIMIENTO Y PROPIEDAD INTELECTUAL. 4. APOYAR CON LA CONSOLIDACIÓN DE LOS SOPORTES DE LOS TRÁMITES FINANCIEROS PARA EL ARCHIVO DIGITAL DE LA DIRECCIÓN DE TRANSFERENCIA DEL CONOCIMIENTO Y PROPIEDAD INTELECTUAL. 5. APOYAR CON LA ELABORACIÓN Y EL SEGUIMIENTO A LA RESPUESTA A CONSULTAS, REQUERIMIENTOS Y SOLICITUDES QUE SE RECIBEN POR PARTE DE</t>
  </si>
  <si>
    <t>CO1.REQ.7559107</t>
  </si>
  <si>
    <t>OPSP-VIN-0043-2025</t>
  </si>
  <si>
    <t>https://community.secop.gov.co/Public/Tendering/OpportunityDetail/Index?noticeUID=CO1.NTC.7440216</t>
  </si>
  <si>
    <t>CO1.REQ.7558758</t>
  </si>
  <si>
    <t>OPSP-VIN-0042-2025</t>
  </si>
  <si>
    <t>https://community.secop.gov.co/Public/Tendering/OpportunityDetail/Index?noticeUID=CO1.NTC.7439752</t>
  </si>
  <si>
    <t>JULY PAULIN TORRES HAMBURGER</t>
  </si>
  <si>
    <t>PRESTACIÓN DE SERVICIOS PROFESIONALES COMO INGENIERA DE SISTEMAS EN LA EDITORIAL UNIMAGDALENA.  ACTIVIDADES: 1. REALIZAR EL SOPORTE TÉCNICO REQUERIDO Y MANTENER EN OPTIMO FUNCIONAMIENTO EL SISTEMA DE REVISTAS OPEN JOURNAL SYSTEMS. 2. REALIZAR EL SOPORTE TÉCNICO REQUERIDO Y MANTENER EN OPTIMO FUNCIONAMIENTO EL SISTEMA DE GESTIÓN EDITORIAL OPEN MONOGRAPH PRESS. 3. REALIZAR LA DIAGRAMACIÓN EN HTML O XML DE LOS VOLÚMENES DE LAS REVISTAS CIENTÍFICAS DE LA UNIVERSIDAD DEL MAGDALENA. 4. ASIGNAR ACTIVIDADES Y SEGUIMIENTO DE ESTAS A AYUDANTES QUE LES ASIGNEN A LA EDITORIAL PARA REALIZAR DIVERSAS TAREAS. 5. REALIZAR PERIÓDICAMENTE COPIAS DE SEGURIDAD DE LOS SISTEMAS DE INFORMACIÓN OPEN JOURNAL SYSTEMS, OPEN MONOGRAPH PRESS Y EDITORIAL UNIMAGDALENA. 6. CAPACITAR A LOS USUARIOS EN EL MANEJO DE LOS SISTEMAS DE INFORMACIÓN EDITORIAL UNIMAGDALENA, OPEN JOURNAL SYSTEMS Y OPEN MONOGRAPH PRESS. 7. REALIZAR EL SOPORTE TÉCNICO REQUERIDO Y MANTENER EN OPTIMO F</t>
  </si>
  <si>
    <t>CO1.REQ.7558399</t>
  </si>
  <si>
    <t>OPSP-VIN-0041-2025</t>
  </si>
  <si>
    <t>https://community.secop.gov.co/Public/Tendering/OpportunityDetail/Index?noticeUID=CO1.NTC.7439731</t>
  </si>
  <si>
    <t>PRESTAR LOS SERVICIOS PROFESIONALES EN LA VICERRECTORÍA DE INVESTIGACIÓN. ACTIVIDADES: 1. COADYUVAR A LA GESTIÓN DE LA VIN EN LA REALIZACIÓN DE ACTIVIDADES DE PROYECTOS ESTRATÉGICOS. 2. ACOMPAÑAR LA ORGANIZACIÓN DE ACTIVIDADES ACADÉMICAS, DE INVESTIGACIÓN Y DE DIVULGACIÓN CIENTÍFICA. 3. REALIZAR ACTIVIDADES DE ACOMPAÑAMIENTO AL VICERRECTOR DE INVESTIGACIÓN EN LA GESTIÓN Y CONSECUCIÓN DE RECURSOS DE FUENTES EXTERNAS Y RELACIONES CON EL ENTORNO. 4. APOYAR EL ACOMPAÑAMIENTO TELEFÓNICO PARA LAS REUNIONES Y ACTIVIDADES PROGRAMADAS POR EL VICERRECTOR DE INVESTIGACIÓN. 5. APOYAR EN LA ELABORACIÓN DE INFORMES, GESTIÓN DE INFORMACIÓN Y DOCUMENTACIÓN SOLICITADA POR EL VICERRECTOR DE INVESTIGACIÓN, REFERENTES A LAS ACTIVIDADES ACADÉMICAS Y CIENTÍFICAS. 6. APOYAR CON LA SOLICITUD Y SEGUIMIENTO A LA LOGÍSTICA DE EVENTOS, REUNIONES Y ACTIVIDADES ESTRATÉGICAS DE LA VICERRECTORÍA DE INVESTIGACIÓN. 7. APOYAR EN LA ORGANIZACIÓN Y PLANEACIÓN DE ACTIVIDADES Y</t>
  </si>
  <si>
    <t>CO1.REQ.7558371</t>
  </si>
  <si>
    <t>OPSP-VIN-0040-2025</t>
  </si>
  <si>
    <t>https://community.secop.gov.co/Public/Tendering/OpportunityDetail/Index?noticeUID=CO1.NTC.7439726</t>
  </si>
  <si>
    <t>PRESTAR LOS SERVICIOS PROFESIONALES COMO INGENIERO INDUSTRIAL EN LA VICERRECTORÍA DE INVESTIGACIÓN. ACTIVIDADES: 1. APOYAR LA CONSOLIDACIÓN DE INFORMACIÓN DE PROCESOS DE ACREDITACIONES DE PROGRAMAS O INSTITUCIONALES. 2. COLABORAR EN LA IMPLEMENTACIÓN, EJECUCIÓN Y ELABORACIÓN DE PROCESOS, LINEAMIENTOS Y APLICACIONES DE NORMAS PARA LA GESTIÓN DE LA INVESTIGACIÓN EN LA UNIVERSIDAD. 3. COADYUVAR EN LA GESTIÓN Y ACTUALIZACIÓN DE LA GESTIÓN DEL PROCESO MISIONAL EN MAPAS DE RIESGOS, GESTIÓN DE OPORTUNIDADES DE MEJORA Y ACCIONES QUE SEAN RESULTADOS DE AUDITORÍAS E INFORMES DE DESEMPEÑO. 4. COADYUVAR EN LA IDENTIFICACIÓN, ANÁLISIS, MEDICIÓN Y DOCUMENTACIÓN DE LAS NECESIDADES, OPORTUNIDADES DE MEJORA Y CAPACIDADES DE LOS PROCESOS DE CIENCIA, TECNOLOGÍA E INNOVACIÓN. 5. COADYUVAR EN EL DISEÑO Y APLICACIÓN DE ENCUESTAS DE SATISFACCIÓN PARA MEJORAS CONTINUAS EN LOS PROCESOS DE LA GESTIÓN DE LA CIENCIA, TECNOLOGÍA E INNOVACIÓN. 6. APOYAR EN LA RECOLECCI</t>
  </si>
  <si>
    <t>CO1.REQ.7558335</t>
  </si>
  <si>
    <t>OPSP-VIN-0039-2025</t>
  </si>
  <si>
    <t>https://community.secop.gov.co/Public/Tendering/OpportunityDetail/Index?noticeUID=CO1.NTC.7439088</t>
  </si>
  <si>
    <t>PRESTAR SERVICIOS PROFESIONALES EN EL PROGRAMA EDITORIAL DE LA VICERRECTORÍA DE INVESTIGACIÓN.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 PAGO DE</t>
  </si>
  <si>
    <t>CO1.REQ.7550578</t>
  </si>
  <si>
    <t>OPSP-VIN-0038-2025</t>
  </si>
  <si>
    <t>https://community.secop.gov.co/Public/Tendering/OpportunityDetail/Index?noticeUID=CO1.NTC.7439048</t>
  </si>
  <si>
    <t>PRESTAR LOS SERVICIOS PROFESIONALES EN LA EDITORIAL UNIMAGDALENA. ACTIVIDADES: 1. REALIZAR ACOMPAÑAMIENTO A LOS AUTORES EN EL PROCESO DE AJUSTES Y MODIFICACIONES SOLICITADAS POR LOS PARES EVALUADORES. 2. REVISAR Y APROBAR LA PRUEBA DURA FINAL DE LAS PUBLICACIONES DE LA EDITORIAL. 3. APOYAR EN LOS EVENTOS ACADÉMICOS, CULTURALES Y FERIAS DEL LIBRO QUE REALICE O PARTICIPE LA EDITORIAL. 4. APOYAR EN LA ELABORACIÓN Y REDACCIÓN DE LA REVISTA ENTRE TEXTOS, REVISTA DE DIVULGACIÓN DE LA EDITORIAL UNIMAGDALENA.</t>
  </si>
  <si>
    <t>CO1.REQ.7550526</t>
  </si>
  <si>
    <t>OPSP-VIN-0037-2025</t>
  </si>
  <si>
    <t>https://community.secop.gov.co/Public/Tendering/OpportunityDetail/Index?noticeUID=CO1.NTC.7439030</t>
  </si>
  <si>
    <t>CO1.REQ.7548719</t>
  </si>
  <si>
    <t>OPSP-VIN-0036-2025</t>
  </si>
  <si>
    <t>https://community.secop.gov.co/Public/Tendering/OpportunityDetail/Index?noticeUID=CO1.NTC.7439008</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</si>
  <si>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t>
  </si>
  <si>
    <t>CO1.REQ.7548362</t>
  </si>
  <si>
    <t>OPSP-VIN-0035-2025</t>
  </si>
  <si>
    <t>https://community.secop.gov.co/Public/Tendering/OpportunityDetail/Index?noticeUID=CO1.NTC.7438762</t>
  </si>
  <si>
    <t>OSKARLY  PEREZ ANAYA</t>
  </si>
  <si>
    <t>CO1.REQ.7548335</t>
  </si>
  <si>
    <t>OPSP-VIN-0034-2025</t>
  </si>
  <si>
    <t>https://community.secop.gov.co/Public/Tendering/OpportunityDetail/Index?noticeUID=CO1.NTC.7438741</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</si>
  <si>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JANGWA PANA.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JANGWA PANA. 5. ACTUALIZAR LA DISTINTA INFORMACIÓN DE LA REVISTA JANGWA PANA QUE SE ENCUENTRA EN EL OJS, EN PUBLÍNDEX Y LAS DIVERSAS BASES E ÍNDICE BIBLIOGRÁFICOS DONDE LA REVI</t>
  </si>
  <si>
    <t>CO1.REQ.7548313</t>
  </si>
  <si>
    <t>OPSP-VIN-0033-2025</t>
  </si>
  <si>
    <t>https://community.secop.gov.co/Public/Tendering/OpportunityDetail/Index?noticeUID=CO1.NTC.7438733</t>
  </si>
  <si>
    <t>PRESTAR LOS SERVICIOS PROFESIONALES EN LA DIRECCIÓN DE GESTIÓN DEL CONOCIMIENTO DE LA UNIVERSIDAD DEL MAGDALENA. ACTIVIDADES: 1. APOYAR A LA DIRECCIÓN DE GESTIÓN DEL CONOCIMIENTO EN LA FORMULACIÓN Y ESTRUCTURACIÓN DE PROYECTOS QUE SEAN PRESENTADOS POR LA VICERRECTORÍA DE INVESTIGACIÓN, ASÍ COMO EN EL CUMPLIMIENTO DE REQUISITOS Y DOCUMENTACIÓN QUE ESTÉN CONTEMPLADOS EN TÉRMINOS DE REFERENCIA. 2. APOYAR A LA DIRECCIÓN DE GESTIÓN DEL CONOCIMIENTO EN LA ELABORACIÓN DEL PRESUPUESTO Y LA DOCUMENTACIÓN DE LOS PROYECTOS QUE SEAN PRESENTADOS TALES COMO: CARTA AVAL Y MODELOS DE GOBERNANZA, CERTIFICADOS Y OTROS DOCUMENTOS DE LAS CONVOCATORIAS DEL SISTEMA GENERAL DE REGALÍAS. 3. APOYAR A LA DIRECCIÓN DE GESTIÓN DEL CONOCIMIENTO EN LA ELABORACIÓN DE PRESENTACIONES DE LAS CONVOCATORIAS Y PARTICIPAR DE LAS SOCIALIZACIONES EN MODALIDAD VIRTUAL Y/O PRESENCIAL DE LAS CONVOCATORIAS DEL SISTEMA GENERAL DE REGALÍAS. 4. APOYAR A LA DIRECCIÓN DE GESTIÓN DEL CONO</t>
  </si>
  <si>
    <t>CO1.REQ.7547881</t>
  </si>
  <si>
    <t>OPSP-VIN-0032-2025</t>
  </si>
  <si>
    <t>https://community.secop.gov.co/Public/Tendering/OpportunityDetail/Index?noticeUID=CO1.NTC.7438718</t>
  </si>
  <si>
    <t>PRESTAR LOS SERVICIOS PROFESIONALES EN LA DIRECCIÓN DE PROYECCIÓN CULTURAL DE LA UNIVERSIDAD DEL MAGDALENA. ACTIVIDADES: 1. ORGANIZAR, GUIAR Y DIRIGIR LA CONVOCATORIA Y CONFORMACIÓN DE LA ORQUESTA SINFÓNICA DE LA UNIVERSIDAD DEL MAGDALENA. 2. COMO RESPONSABLE DE LA DIRECCIÓN MUSICAL DE LA ORQUESTA, DEBERÁ ELABORAR LA PROPUESTA ARTÍSTICA Y MUSICAL PARA LA ORQUESTA SINFÓNICA. 3. LIDERAR Y ORGANIZAR, EN TODOS LOS ASPECTOS TÉCNICOS EL PROCESO PEDAGÓGICO Y DE FORMACIÓN MUSICAL DE LA ORQUESTA SINFÓNICA DE LA UNIVERSIDAD DEL MAGDALENA. 4. ORIENTAR UNA ESTRATEGIA DE APOYO AL SISTEMA DE MUSEOS PARA EL DESARROLLO DE ACTIVIDADES CULTURALES DEL ÁREA DE LAS ARTES MUSICALES EN LAS DIFERENTES COMUNAS DEL DISTRITO Y EL DEPARTAMENTO DEL MAGDALENA. 5. REALIZAR LOS ARREGLOS Y PARTITURAS PARA LA ORQUESTACIÓN Y ADAPTACIÓN DE LAS OBRAS MUSICALES QUE SE REQUIERAN EN EL REPERTORIO DE LA ORQUESTA SINFÓNICA. 6. PROYECTAR EL SEGUIMIENTO, CONSOLIDACIÓN Y ENTREGA OPOR</t>
  </si>
  <si>
    <t>CO1.REQ.7547841</t>
  </si>
  <si>
    <t>OPSP-VIN-0031-2025</t>
  </si>
  <si>
    <t>https://community.secop.gov.co/Public/Tendering/OpportunityDetail/Index?noticeUID=CO1.NTC.7438482</t>
  </si>
  <si>
    <t>PRESTAR SERVICIOS PROFESIONALES EN EL CENTRO DE INVESTIGACIÓN EN ALTO RENDIMIENTO DEPORTIVO Y ESTUDIOS BIOMÉDICOS DE LA UNIVERSIDAD DEL MAGDALENA. ACTIVIDADES: 1. APOYAR DESDE SU ROL PROFESIONAL EN EL ALCANCE DE LOS OBJETIVOS DEL CENTRO DE INVESTIGACIÓN EN ALTO RENDIMIENTO DEPORTIVO Y ESTUDIOS BIOMÉDICOS DE LA UNIVERSIDAD DEL MAGDALENA. 2. ORGANIZAR LA RECEPCIÓN Y EL AGENDAMIENTO DE LOS CONSULTANTES QUE SOLICITEN LOS SERVICIOS EN SPORTSCI. 3. CONTRIBUIR CON EL RASTREO DE CONVOCATORIAS Y PROYECTOS NACIONALES E INTERNACIONALES EN COLAB EN LOS QUE SPORTSCI PUEDA PARTICIPAR. 4. ACOMPAÑAR LOS EVENTOS QUE PROGRAME EL CENTRO TANTO DENTRO COMO FUERA DE SU LUGAR DE TRABAJO. 5. ORGANIZAR LAS BASES DE DATOS Y LAS MATRICES ESTADÍSTICAS GENERADAS POR EL FLUJO DE CONSULTAS REQUERIDAS EN SPORTSCI. 6. APOYAR EN EL MANEJO Y USO DE SOFTWARE DE SPORTSCI DE AGENDAMIENTO Y FACTURACIÓN DE LOS SERVICIOS. 7. APOYAR EL PROCESO DE CALIDAD Y GESTIÓN DOCUMENTAL REGIS</t>
  </si>
  <si>
    <t>CO1.REQ.7547150</t>
  </si>
  <si>
    <t>OPSP-VIN-0030-2025</t>
  </si>
  <si>
    <t>https://community.secop.gov.co/Public/Tendering/OpportunityDetail/Index?noticeUID=CO1.NTC.7438462</t>
  </si>
  <si>
    <t>JHONATAN  CARDENAS COLLAZOS</t>
  </si>
  <si>
    <t>APOYAR CON LA COORDINACIÓN DEL ÁREA DE PSICOLOGÍA EN EL CENTRO DE INVESTIGACIÓN EN ALTO RENDIMIENTO DEPORTIVO Y ESTUDIOS BIOMÉDICOS DE LA UNIVERSIDAD DEL MAGDALENA. ACTIVIDADES: 1. COOPERAR DESDE SU ÁREA DE ESPECIALIDAD EN LA CONSECUCIÓN DE LOS OBJETIVOS DEL CENTRO DE INVESTIGACIÓN EN ALTO RENDIMIENTO DEPORTIVO Y ESTUDIOS BIOMÉDICOS DE LA UNIVERSIDAD DE MAGDALENA. 2. COLABORAR EN LA COORDINACIÓN, DEL DEPARTAMENTO DEL ÁREA DE PSICOLOGÍA DEPORTIVA DE SPORTSCI. 3. FAVORECER LA CREACIÓN DE LOS PROGRAMAS RELACIONADOS CON LA ATENCIÓN EN PSICOLOGÍA DEPORTIVA DE SPORTSCI. 4. APOYAR EN EL DISEÑO DE LOS PROTOCOLOS DE ATENCIÓN ESPECIALIZADA A LOS CONSULTANTES INTERNOS Y EXTERNOS CON LOS QUE TRABAJE SPORTSCI. 5. ACONSEJAR Y SUGERIR PROPUESTAS DE INVESTIGACIÓN DENTRO DE SU ÁREA DE ESTUDIO QUE FAVOREZCAN LA PRODUCCIÓN CIENTÍFICA DE SPORTSCI. 6. ELABORAR LOS INFORMES COHERENTES A LA GESTIÓN DEL ÁREA PSICOLÓGICA DEL DEPORTE, EL INFORME DEBE TENER ANEXOS E</t>
  </si>
  <si>
    <t>CO1.REQ.7547110</t>
  </si>
  <si>
    <t>OPSP-VIN-0029-2025</t>
  </si>
  <si>
    <t>https://community.secop.gov.co/Public/Tendering/OpportunityDetail/Index?noticeUID=CO1.NTC.7438451</t>
  </si>
  <si>
    <t>MARINA LUZ VILLAZON TURIZO</t>
  </si>
  <si>
    <t xml:space="preserve">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t>
  </si>
  <si>
    <t>CO1.REQ.7546764</t>
  </si>
  <si>
    <t>OPSP-VIN-0028-2025</t>
  </si>
  <si>
    <t>https://community.secop.gov.co/Public/Tendering/OpportunityDetail/Index?noticeUID=CO1.NTC.7438443</t>
  </si>
  <si>
    <t>RAMIRO ANDRES ROMERO MANJARRES</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</si>
  <si>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t>
  </si>
  <si>
    <t>CO1.REQ.7546738</t>
  </si>
  <si>
    <t>OPSP-VIN-0027-2025</t>
  </si>
  <si>
    <t>https://community.secop.gov.co/Public/Tendering/OpportunityDetail/Index?noticeUID=CO1.NTC.7430111</t>
  </si>
  <si>
    <t>DALIANYS  DE JESUS  PASTRANA  MARTINEZ</t>
  </si>
  <si>
    <t>PRESTAR LOS SERVICIOS PROFESIONALES COMO CONTADORA PÚBLICA EN LA VICERRECTORIA DE INVESTIGACIÓN DE LA UNIVERSIDAD DEL MAGDALENA. ACTIVIDADES: 1. APOYAR EN LA ELABORACIÓN DE CUENTAS POR PAGAR Y OBLIGACIONES PRESUPUESTALES DE LOS TRÁMITES DE PAGOS RECIBIDOS EN EL GRUPO DE CONTABILIDAD POR PARTE DE LA VICERRECTORIA DE INVESTIGACIÓN. 2. APOYAR EN LA ELABORACIÓN DE LOS INFORMES FINANCIEROS DE AVANCES Y FINALES DE PROYECTOS. 3. APOYAR EN LA ELABORACIÓN Y EXPEDICIÓN DE CERTIFICADOS DE PAZ Y SALVO DE AVANCES, AUTORIZADOS POR LA VICERRECTORÍA DE INVESTIGACIÓN. 4. APOYAR EN LA REVISIÓN DE LOS DOCUMENTOS DE AVANCES RECIBIDOS EN EL GRUPO DE CONTABILIDAD. 5. APOYAR EN LAS ASESORÍAS A LOS PROFESORES Y FUNCIONARIOS EN EL PROCESO DE LEGALIZACIÓN DE AVANCES. 6. LIQUIDAR LOS IMPUESTOS Y EXPEDIR EL RECIBO DE PAGO DE LOS AVANCES A LEGALIZAR. 7. APOYAR EN LA REVISIÓN Y ELABORACIÓN DE CUENTAS POR PAGAR CORRESPONDIENTES A LOS REINTEGROS DE DINEROS RECIBIDOS Y NO</t>
  </si>
  <si>
    <t>CO1.REQ.7542293</t>
  </si>
  <si>
    <t>OPSP-VIN-0026-2025</t>
  </si>
  <si>
    <t>https://community.secop.gov.co/Public/Tendering/OpportunityDetail/Index?noticeUID=CO1.NTC.7429902</t>
  </si>
  <si>
    <t>CO1.REQ.7542232</t>
  </si>
  <si>
    <t>OPSP-VIN-0025-2025</t>
  </si>
  <si>
    <t>https://community.secop.gov.co/Public/Tendering/OpportunityDetail/Index?noticeUID=CO1.NTC.7429174</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</si>
  <si>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LA COMPILACIÓN Y SEGUIMIENTO DE LAS ACTIVIDADES PROGRAMADAS Y LOS PRODUCTOS COMPROMETIDOS EN LOS PROYECTOS DE INVESTIGACIÓN. 4. APOYAR A LA DIRECCIÓN DE GESTIÓN DEL CONOCIMIENTO EN EL SEGUIMIENTO PRESUPUESTAL, REALIZANDO MONITOREO DE LOS SALDOS DE LOS RUBROS DEL PRESUPUESTO Y ELABORANDO UN BALANCE MENSUAL SOBRE LA EJECUCIÓN PRESUPUESTAL TOTAL. 5.</t>
  </si>
  <si>
    <t>CO1.REQ.7541775</t>
  </si>
  <si>
    <t>OPSP-VIN-0024-2025</t>
  </si>
  <si>
    <t>https://community.secop.gov.co/Public/Tendering/OpportunityDetail/Index?noticeUID=CO1.NTC.7428432</t>
  </si>
  <si>
    <t>PRESTACION DE SERVICIOS PROFESIONALES COMO PSICOLOGA SOCIAL EN LA VICERRECTORÌA DE INVESTIGACION DE LA UNIVERSIDAD DEL MAGDALENA. ACTIVIDADES: 1. COADYUVAR EL DESARROLLO DE TALLERES Y ESPACIOS DE CO-CREACION CON LOS DIFERENTES SECTORES DE LA SOCIEDAD PARA LA FORMULACION Y CONSOLIDACION DE PROYECTOS, PROCESOS E INICIATIVAS DE APROPIACION SOCIAL DE CONOCIMIENTO. 2. APOYAR EN LA GESTION, EJECUCION Y DESARROLLO DE PROCESOS E INICIATIVAS DE APROPIACION SOCIAL DEL CONOCIMIENTO. 3. COLABORAR EN ESTABLECER LOS DI·LOGOS PREVIOS PARA GENERAR PROCESOS, INICIATIVAS Y PRODUCTOS DE APROPIACION SOCIAL DEL CONOCIMIENTO ENTRE LA UNIVERSIDAD Y LOS DIFERENTES ACTORES DEL SISTEMA DE CIENCIA, TECNOLOGÌA, INNOVACION, CREACION Y EMPRENDIMIENTO. 4. APOYAR LA REALIZACION DE INFORMES QUE SEAN RESULTADOS DE LOS TALLERES, CAPACITACIONES Y ESPACIOS DE CO-CREACION PARA GENERAR APROPIACION SOCIAL DEL CONOCIMIENTO. 5. APOYAR EN LA CONSOLIDACION DE LA MEDICION DE INICIATI</t>
  </si>
  <si>
    <t>CO1.REQ.7541729</t>
  </si>
  <si>
    <t>OPSP-VIN-0023-2025</t>
  </si>
  <si>
    <t>https://community.secop.gov.co/Public/Tendering/OpportunityDetail/Index?noticeUID=CO1.NTC.7428414</t>
  </si>
  <si>
    <t>PRESTACION DE SERVICIOS PROFESIONALES EN LA VICERRECTORIA DE INVESTIGACION DE LA UNIVERSIDAD DEL MAGDALENA. ACTIVIDADES: 1. APOYAR EN LA PROMOCION Y CONSOLIDACION DE LOS PROCESOS Y ESTRATEGIAS PARA LA APROPIACION SOCIAL DEL CONOCIMIENTO. 2. COADYUVAR EN LA LOGÌSTICA PARA LOS PROCESOS DE DIVULGACION P˙BLICA DE LA CIENCIA A TRAVES DE LOS CONTENIDOS AUDIOVISUALES RESULTADOS DE ACTIVIDADES DE CTEI. 3. APOYAR EL REGISTRO, CARGUE Y MEDICION DE LOS INDICADORES DE SEGUIMIENTO A LOS PROCESOS DE APROPIACION SOCIAL DEL CONOCIMIENTO. 4. APOYAR LA COORDINACION DE GRABACIONES, SALIDAS DE CAMPO Y LA LOGÌSTICA DE TALLERES DE CO-CREACION SOLICITADOS POR LA VICERRECTORÌA DE INVESTIGACION. 5. APOYAR LA CREACION Y GENERACION DE CONTENIDOS Y PRODUCTOS DE APROPIACION SOCIAL DEL CONOCIMIENTO RESULTADOS DE LAS ACTIVIDADES DE CIENCIA, TECNOLOGÌA, INNOVACION, CREACION Y EMPRENDIMIENTO (PROYECTOS, MATERIAL EDITORIAL, EVENTOS, TALLERES, CONVENIOS, ETC.). 6. ACOMPAÑAR</t>
  </si>
  <si>
    <t>CO1.REQ.7540879</t>
  </si>
  <si>
    <t>OPSP-VIN-0022-2025</t>
  </si>
  <si>
    <t>https://community.secop.gov.co/Public/Tendering/OpportunityDetail/Index?noticeUID=CO1.NTC.7429851</t>
  </si>
  <si>
    <t>PRESTAR LOS SERVICIOS PROFESIONALES COMO CONTADOR PÚBLICO EN EL GRUPO DE TESORERIA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APOYAR EN LA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PARTICIPAR</t>
  </si>
  <si>
    <t>CO1.REQ.7550970</t>
  </si>
  <si>
    <t>OPSP-VIN-0021-2025</t>
  </si>
  <si>
    <t>https://community.secop.gov.co/Public/Tendering/OpportunityDetail/Index?noticeUID=CO1.NTC.7429809</t>
  </si>
  <si>
    <t>PRESTACIÓN DE SERVICIOS PROFESIONALES COMO AUXILIAR TÉCNICO EN EL CENTRO DE GENÉTICA Y BIOLOGÍA MOLECULAR DE LA UNIVERSIDAD DEL MAGDALENA.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ETC. 3. APOYAR EN LA ORGANIZACIÓN DEL ARCHIVO FÍSICO Y DIGITAL DEL CENTRO. 4. PAR</t>
  </si>
  <si>
    <t>CO1.REQ.7550909</t>
  </si>
  <si>
    <t>OPSP-VIN-0020-2025</t>
  </si>
  <si>
    <t>https://community.secop.gov.co/Public/Tendering/OpportunityDetail/Index?noticeUID=CO1.NTC.7427163</t>
  </si>
  <si>
    <t>PRESTACIÓN DE SERVICIOS PROFESIONALES COMO LÍDER DE CALIDAD EN EL CENTRO DE GENÉTICA Y BIOLOGÍA MOLECULAR DE LA UNIVERSIDAD DEL MAGDALENA.  ACTIVIDADES: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ASI COMO A LA IMPLEMENTACIÓN Y CUMPLIMIENTO DE NORMAS TÉCNICAS Y ESTÁNDARES DE CALIDAD EN LA RED DEPARTAMENTAL. 4. ORGANIZAR EL ARCHIVO FÍSICO Y DIGITAL DEL CENTRO Y APOYAR EN EL BUE</t>
  </si>
  <si>
    <t>CO1.REQ.7548234</t>
  </si>
  <si>
    <t>OPSP-VIN-0019-2025</t>
  </si>
  <si>
    <t>https://community.secop.gov.co/Public/Tendering/OpportunityDetail/Index?noticeUID=CO1.NTC.7426465</t>
  </si>
  <si>
    <t>ANGELLY PAOLA CASTRO SUAREZ</t>
  </si>
  <si>
    <t>PRESTACIÓN DE SERVICIOS PROFESIONALES COMO INGENIERA INDUSTRIAL PARA LA COORDINACIÓN ADMINISTRATIVA DEL CENTRO DE GENÉTICA Y BIOLOGÍA MOLECULAR DE LA UNIVERSIDAD DEL MAGDALENA.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t>
  </si>
  <si>
    <t>CO1.REQ.7547489</t>
  </si>
  <si>
    <t>OPSP-VIN-0018-2025</t>
  </si>
  <si>
    <t>https://community.secop.gov.co/Public/Tendering/OpportunityDetail/Index?noticeUID=CO1.NTC.7425961</t>
  </si>
  <si>
    <t>PRESTACIÓN DE SERVICIOS PROFESIONALES COMO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EL DISEÑO, ELABORACIÓN Y ACT</t>
  </si>
  <si>
    <t>CO1.REQ.7541192</t>
  </si>
  <si>
    <t>OPSP-VIN-0017-2025</t>
  </si>
  <si>
    <t>https://community.secop.gov.co/Public/Tendering/OpportunityDetail/Index?noticeUID=CO1.NTC.7425934</t>
  </si>
  <si>
    <t>LUIS  TAMARA RUIZ</t>
  </si>
  <si>
    <t>PRESTACION DE SERVICIOS PROFESIONALES EN LA VICERRECTORÌA DE INVESTIGACION DE LA UNIVERSIDAD DEL MAGDALENA. ACTIVIDADES: 1. APOYAR EN LA GESTION Y PROMOCION DE PROCESOS E INICIATIVAS DE APROPIACION SOCIAL DEL CONOCIMIENTO GENERADAS DESDE LOS ACTORES DEL SICTICE. 2. COADYUVAR EN LA EJECUCION DE LA PRODUCCION AUDIOVISUAL Y DESARROLLO DE LAS PIEZAS AUDIOVISUALES REQUERIDAS POR LA VICERRECTORÌA DE INVESTIGACION Y SUS UNIDADES. 3. APOYAR EN EL
ACOMPAÑAMIENTO DE LAS ACTIVIDADES DE GRABACION CON C·MARA FIJA, DE VIDEO, DRONES Y DEM·S EQUIPOS. 4. COADYUVAR EN LA COORDINACION Y EJECUCION DE GRABACIONES DE IM·GENES PARA LOS MATERIALES AUDIOVISUALES REQUERIDOS POR LA VICERRECTORÌA DE INVESTIGACION Y SUS UNIDADES. 5. APOYAR EL MONTAJE DE IMAGENES PARA VIDEOS Y ANIMACION DE CONTENIDO REQUERIDOS POR LA VICERRECTORIA DE INVESTIGACION Y SUS UNIDADES. 6. COADYUVAR EN LOS PROCESOS DE EDICION Y POSTPRODUCCION DE MATERIALES AUDIOVISUALES REQUERIDAS POR LA VICE</t>
  </si>
  <si>
    <t>CO1.REQ.7540882</t>
  </si>
  <si>
    <t>OPSP-VIN-0016-2025</t>
  </si>
  <si>
    <t>https://community.secop.gov.co/Public/Tendering/OpportunityDetail/Index?noticeUID=CO1.NTC.7437798</t>
  </si>
  <si>
    <t>FABIAN ANDRES MARTINEZ GUERRERO</t>
  </si>
  <si>
    <t>PRESTACIÓN DE SERVICIOS PROFESIONALES EN LA VICERRECTORÍA DE INVESTIGACIÓN DE LA UNIVERSIDAD DEL MAGDALENA.ACTIVIDADES: 1. APOYAR EN LA GESTIÓN Y PROMOCIÓN DE PROCESOS E INICIATIVAS DE APROPIACIÓN SOCIAL DEL CONOCIMIENTO GENERADAS DESDE LOS ACTORES DEL SICTICE. 2. COADYUVAR EN LA EJECUCIÓN DE LA PRODUCCIÓN AUDIOVISUAL Y DESARROLLO DE LAS PIEZAS AUDIOVISUALES REQUERIDAS POR LA VICERRECTORÍA DE INVESTIGACIÓN Y SUS UNIDADES. 3. APOYAR EN EL ACOMPAÑAMIENTO DE LAS ACTIVIDADES DE GRABACIÓN CON CÁMARA FIJA, DE VIDEO, DRONES Y DEMÁS EQUIPOS. 4. COADYUVAR EN LA COORDINACIÓN Y EJECUCIÓN DE GRABACIONES DE IMÁGENES PARA LOS MATERIALES AUDIOVISUALES REQUERIDOS POR LA VICERRECTORÍA DE INVESTIGACIÓN Y SUS UNIDADES. 5. APOYAR EL MONTAJE DE IMÁGENES PARA VIDEOS Y ANIMACIÓN DE CONTENIDO REQUERIDOS POR LA VICERRECTORÍA DE INVESTIGACIÓN Y SUS UNIDADES. 6. COADYUVAR EN LOS PROCESOS DE EDICIÓN Y POSTPRODUCCIÓN DE MATERIALES AUDIOVISUALES REQUERIDAS POR LA VICER</t>
  </si>
  <si>
    <t>CO1.REQ.7541590</t>
  </si>
  <si>
    <t>OPSP-VIN-0015-2025</t>
  </si>
  <si>
    <t>https://community.secop.gov.co/Public/Tendering/OpportunityDetail/Index?noticeUID=CO1.NTC.7437769</t>
  </si>
  <si>
    <t>HEYDI VIVIANA PEREZ FEDRICH</t>
  </si>
  <si>
    <t>PRESTAR LOS SERVICIOS PROFESIONALES EN LA DIRECCIÓN DE GESTIÓN DEL CONOCIMIENTO. ACTIVIDADES: 1. APOYAR A LA DIRECCIÓN DE GESTIÓN DEL CONOCIMIENTO EN LOS PROCESOS RELACIONADOS CON PERMISOS AMBIENTALES QUE SEAN REQUERIDOS POR LOS PROYECTOS DE INVESTIGACIÓN DE LA VICERRECTORÍA DE INVESTIGACIÓN. 2. APOYAR A LA DIRECCIÓN DE GESTIÓN DEL CONOCIMIENTO EN LA ASESORÍA A INVESTIGADORES, ESTUDIANTES, UNIDADES O DEPENDENCIAS EN LOS TEMAS RELACIONADOS CON PERMISOS AMBIENTALES Y AFINES, ASÍ APOYAR EL DESARROLLO DE SOCIALIZACIONES CON INVESTIGADORES E INVESTIGADORAS. 3. APOYAR A LA DIRECCIÓN DE GESTIÓN DEL CONOCIMIENTO EN LAS ACTIVIDADES Y TRÁMITES QUE SEAN REQUERIDOS PARA MANTENER VIGENTE EL PERMISO MARCO DE RECOLECCIÓN OTORGADO A LA UNIVERSIDAD DEL MAGDALENA. 4. APOYAR A LA DIRECCIÓN DE GESTIÓN DEL CONOCIMIENTO EN LAS ACTIVIDADES Y TRÁMITES QUE SEAN REQUERIDAS POR EL MINISTERIO DE AMBIENTE Y DESARROLLO SOSTENIBLE CON RESPECTO AL CONTRATO DE ACCESO A RE</t>
  </si>
  <si>
    <t>CO1.REQ.7541572</t>
  </si>
  <si>
    <t>OPSP-VIN-0014-2025</t>
  </si>
  <si>
    <t>https://community.secop.gov.co/Public/Tendering/OpportunityDetail/Index?noticeUID=CO1.NTC.7437733</t>
  </si>
  <si>
    <t>CARLOS  LOPEZ GARGIOLI</t>
  </si>
  <si>
    <t>PRESTAR LOS SERVICIOS PROFESIONALES EN LA DIRECCIÓN DE GESTIÓN DEL CONOCIMIENTO. ACTIVIDADES: 1. APOYAR A LA DIRECCIÓN DE GESTIÓN DEL CONOCIMIENTO EN EL MAPEO DE COOPERANTES EN EL REGISTRO DE LAS CONVOCATORIAS NACIONALES E INTERNACIONALES QUE FINANCIAN PROYECTOS, MOVILIDADES, BECAS, CURSOS CORTOS, ESTANCIAS Y SIMILARES EN COLAB, ASÍ COMO SU DIVULGACIÓN POR CORREO ELECTRÓNICO A LA COMUNIDAD UNIVERSITARIA. 2. APOYAR A LA DIRECCIÓN DE GESTIÓN DEL CONOCIMIENTO EN LA COMPILACIÓN DOCUMENTAL DE LAS PROPUESTAS DE INVESTIGACIÓN, PROYECTOS APROBADOS Y TRABAJOS DE GRADO QUE SE PRESENTEN EN CONVOCATORIAS FONCIENCIAS, ASÍ COMO LA DOCUMENTACIÓN, PRESUPUESTO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t>
  </si>
  <si>
    <t>CO1.REQ.7541546</t>
  </si>
  <si>
    <t>OPSP-VIN-0013-2025</t>
  </si>
  <si>
    <t>https://community.secop.gov.co/Public/Tendering/OpportunityDetail/Index?noticeUID=CO1.NTC.7425842</t>
  </si>
  <si>
    <t>CO1.REQ.7541525</t>
  </si>
  <si>
    <t>OPSP-VIN-0012-2025</t>
  </si>
  <si>
    <t>https://community.secop.gov.co/Public/Tendering/OpportunityDetail/Index?noticeUID=CO1.NTC.7425832</t>
  </si>
  <si>
    <t>ROSANA  CASTRO BROCHERO</t>
  </si>
  <si>
    <t>CO1.REQ.7541263</t>
  </si>
  <si>
    <t>OPSP-VIN-0011-2025</t>
  </si>
  <si>
    <t>https://community.secop.gov.co/Public/Tendering/OpportunityDetail/Index?noticeUID=CO1.NTC.7425851</t>
  </si>
  <si>
    <t>PRESTAR SERVICIOS PROFESIONALES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SEGUIMIENTO DEL PROCESO DE PAGO DE LAS</t>
  </si>
  <si>
    <t>CO1.REQ.7540654</t>
  </si>
  <si>
    <t>OPSP-VIN-0010-2025</t>
  </si>
  <si>
    <t>https://community.secop.gov.co/Public/Tendering/OpportunityDetail/Index?noticeUID=CO1.NTC.7425289</t>
  </si>
  <si>
    <t>PRESTAR LOS SERVICIOS PROFESIONALES COMO INGENIERO INDUSTRIAL EN LA VICERRECTORÍA DE INVESTIGACIÓN.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t>
  </si>
  <si>
    <t>CO1.REQ.7540491</t>
  </si>
  <si>
    <t>OPSP-VIN-0009-2025</t>
  </si>
  <si>
    <t>https://community.secop.gov.co/Public/Tendering/OpportunityDetail/Index?noticeUID=CO1.NTC.7425283</t>
  </si>
  <si>
    <t>PRESTAR LOS SERVICIOS PROFESIONALES COMO INGENIERA INDUSTRIAL EN LA VICERRECTORÍA DE INVESTIGACIÓN. PARA EL CUMPLIMIENTO DEL OBJETO, EL CONTRATISTA SE COMPROMETE A CUMPLIR CON LAS SIGUIENTES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t>
  </si>
  <si>
    <t>CO1.REQ.7540243</t>
  </si>
  <si>
    <t>OPSP-VIN-0008-2025</t>
  </si>
  <si>
    <t>https://community.secop.gov.co/Public/Tendering/OpportunityDetail/Index?noticeUID=CO1.NTC.7425262</t>
  </si>
  <si>
    <t>RAY JESUS FANDIÑO GARCIA</t>
  </si>
  <si>
    <t>PRESTAR LOS SERVICIOS COMO PROFESIONAL EN NEGOCIOS INTERNACIONALES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t>
  </si>
  <si>
    <t>CO1.REQ.7540808</t>
  </si>
  <si>
    <t>OPSP-VIN-0007-2025</t>
  </si>
  <si>
    <t>https://community.secop.gov.co/Public/Tendering/OpportunityDetail/Index?noticeUID=CO1.NTC.7425238</t>
  </si>
  <si>
    <t>PRESTAR LOS SERVICIOS PROFESIONALES COMO INGENIERO INDUSTRIAL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t>
  </si>
  <si>
    <t>CO1.REQ.7540058</t>
  </si>
  <si>
    <t>OPSP-VIN-0006-2025</t>
  </si>
  <si>
    <t>https://community.secop.gov.co/Public/Tendering/OpportunityDetail/Index?noticeUID=CO1.NTC.7425217</t>
  </si>
  <si>
    <t>PRESTAR LOS SERVICIOS PROFESIONALES COMO INGENIERO INDUSTRIAL EN LA VICERRECTORÍA DE INVESTIGACIÓN. ACTIVIDADES: 1. APOYAR EN LA ELABORAR DE LOS FORMATOS DE SOLICITUDES DE CDP, DE AFECTACIONES PRESUPUESTALES Y DE TRASLADOS INTERNOS ENTRE RUBROS PARA LOS PROYECTOS DE INVESTIGACIÓN O DEL PLAN DE ACCIÓN INSTITUCIONAL. 2. APOYAR VERIFICACIÓN DE LAS HOJAS DE VIDA CON SUS SOPORTES EN LA PLATAFORMA GEDOCO Y SIGEP II LOS DOCUMENTOS PRECONTRACTUALES NECESARIOS PARA ELABORACIÓN DE ÓRDENES DE SERVICIOS PROFESIONALES Y DE APOYO A LA GESTIÓN. 3. RECOPILAR, ANALIZAR, REVISAR Y DILIGENCIAR LOS FORMATOS REQUERIDOS EN LA ETAPA PRECONTRACTUAL Y CONTRACTUAL DE LAS ÓRDENES DE GASTO AUTORIZADAS POR LA VICERRECTORÍA DE INVESTIGACIÓN. 4. ENVIAR A LA DIRECCIÓN DE TALENTO HUMANO EL LISTADO DE LOS CONTRATISTAS PARA QUE SEAN AFILIADOS A LA ARL. 5. INFORMAR A LOS SUPERVISORES, CONTRATISTAS Y A LAS UNIDADES DE GESTIÓN DE CTEL, LA EXPEDICIÓN DE LAS ORDENES DE GASTO. 6.</t>
  </si>
  <si>
    <t>CO1.REQ.7539871</t>
  </si>
  <si>
    <t>OPSP-VIN-0005-2025</t>
  </si>
  <si>
    <t>https://community.secop.gov.co/Public/Tendering/OpportunityDetail/Index?noticeUID=CO1.NTC.7425203</t>
  </si>
  <si>
    <t>PRESTAR LOS SERVICIOS PROFESIONALES COMO ADMINISTRADOR DE EMPRESAS EN LA VICERRECTORÍA DE INVESTIGACIÓN. PARA EL CUMPLIMIENTO DEL OBJETO, EL CONTRATISTA SE COMPROMETE A CUMPLIR CON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t>
  </si>
  <si>
    <t>CO1.REQ.7539822</t>
  </si>
  <si>
    <t>OPSP-VIN-0004-2025</t>
  </si>
  <si>
    <t>https://community.secop.gov.co/Public/Tendering/OpportunityDetail/Index?noticeUID=CO1.NTC.7424791</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</si>
  <si>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</si>
  <si>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CO1.REQ.7539516</t>
  </si>
  <si>
    <t>OPSP-VIN-0003-2025</t>
  </si>
  <si>
    <t>https://community.secop.gov.co/Public/Tendering/OpportunityDetail/Index?noticeUID=CO1.NTC.7424780</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</si>
  <si>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</si>
  <si>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CO1.REQ.7539095</t>
  </si>
  <si>
    <t>OPSP-VIN-0002-2025</t>
  </si>
  <si>
    <t>https://community.secop.gov.co/Public/Tendering/OpportunityDetail/Index?noticeUID=CO1.NTC.7424764</t>
  </si>
  <si>
    <t>PRESTAR LOS SERVICIOS PROFESIONALES COMO ABOGADO EN LA VICERRECTORÍA DE INVESTIGACIÓN. PARA EL CUMPLIMIENTO DEL OBJETO EL CONTRATISTA SE COMPROMETE A CUMPLIR CON EL APOYO EN LAS SIGUIENTES ACTIVIDADES: 1. PROYECTAR Y/O REVISAR LOS CONVENIOS O CONTRATOS QUE SUSCRIBA, MODIFIQUE, TERMINE Y LIQUIDE EL VICERRECTOR DE INVESTIGACIÓN EN NOMBRE DE LA UNIVERSIDAD DEL MAGDALENA. 2. REVISAR PARA LA APROBACIÓN Y EFECTIVIDAD DE LAS GARANTÍAS, LAS PÓLIZAS DE CUMPLIMIENTO SOLICITADAS POR LA VICERRECTORÍA DE INVESTIGACIÓN CUANDO SE REQUIERAN EN CALIDAD DE CONTRATANTE Y/O CONTRATISTA. 3. PROYECTAR Y/O REVISAR LOS ACTOS ADMINISTRATIVOS QUE EXPIDA EL VICERRECTOR DE INVESTIGACIÓN. 4. REALIZAR LA ASESORÍA EN LA GESTIÓN JURÍDICA Y CONTRACTUAL EN LA VICERRECTORÍA DE INVESTIGACIÓN Y EN SUS DEPENDENCIAS ADSCRITAS.
5. REVISAR LAS ÓRDENES DE GASTO EXPEDIDAS POR EL VICERRECTOR DE INVESTIGACIÓN. 6. VERIFICAR Y APROBAR LOS DOCUMENTOS PRECONTRACTUALES Y LA INFORMACIÓN GE</t>
  </si>
  <si>
    <t>CO1.REQ.7539059</t>
  </si>
  <si>
    <t>OPSP-VIN-0001-2025</t>
  </si>
  <si>
    <t>VICERRECTOR DE INVESTIGACIÓN</t>
  </si>
  <si>
    <t>https://community.secop.gov.co/Public/Tendering/ContractNoticePhases/View?PPI=CO1.PPI.41880442&amp;isFromPublicArea=True&amp;isModal=False</t>
  </si>
  <si>
    <t>NATALIA ANDREA LIZARAZO DIAZ</t>
  </si>
  <si>
    <t xml:space="preserve">MARIA FERNANDA MOZO RODRIGUEZ </t>
  </si>
  <si>
    <t>LA PRESENTE ORDEN TIENE POR OBJETO: PRESTAR LOS SERVICIOS PROFESIONALES EN LA DIRECCIÓN DE PRÁCTICAS PROFESIONALES, COMO MONITOR DE PRACTICA EN LOS PROGRAMA ACADÉMICO DE ANTROPOLOGÍA Y HISTORIA Y PATRIMONIO,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</si>
  <si>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CO1.REQ.8839573</t>
  </si>
  <si>
    <t>OPSP-VEX-0995-2025</t>
  </si>
  <si>
    <t>https://community.secop.gov.co/Public/Tendering/ContractNoticePhases/View?PPI=CO1.PPI.41869697&amp;isFromPublicArea=True&amp;isModal=False</t>
  </si>
  <si>
    <t xml:space="preserve">FABIO ANDRES FERNANDEZ PINTO </t>
  </si>
  <si>
    <t xml:space="preserve">XAVIER LEAL TEHERAN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</si>
  <si>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</si>
  <si>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INVERSIÓN</t>
  </si>
  <si>
    <t>CO1.REQ.8837032</t>
  </si>
  <si>
    <t>OAG-VEX-0994-2025</t>
  </si>
  <si>
    <t>https://community.secop.gov.co/Public/Tendering/ContractNoticePhases/View?PPI=CO1.PPI.41868266&amp;isFromPublicArea=True&amp;isModal=False</t>
  </si>
  <si>
    <t xml:space="preserve">DIDIER TORREGROZA MELENDEZ </t>
  </si>
  <si>
    <t>CO1.REQ.8836441</t>
  </si>
  <si>
    <t>OAG-VEX-0993-2025</t>
  </si>
  <si>
    <t>https://community.secop.gov.co/Public/Tendering/ContractNoticePhases/View?PPI=CO1.PPI.41866593&amp;isFromPublicArea=True&amp;isModal=False</t>
  </si>
  <si>
    <t xml:space="preserve">GUSTAVO ENRIQUE AVILA LOPEZ </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</si>
  <si>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</si>
  <si>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CO1.REQ.8835961</t>
  </si>
  <si>
    <t>OAG-VEX-0992-2025</t>
  </si>
  <si>
    <t>https://community.secop.gov.co/Public/Tendering/ContractNoticePhases/View?PPI=CO1.PPI.41865802&amp;isFromPublicArea=True&amp;isModal=False</t>
  </si>
  <si>
    <t xml:space="preserve">SAMIR VILARO MARTINEZ </t>
  </si>
  <si>
    <t>CO1.REQ.8835662</t>
  </si>
  <si>
    <t>OAG-VEX-0991-2025</t>
  </si>
  <si>
    <t>https://community.secop.gov.co/Public/Tendering/ContractNoticePhases/View?PPI=CO1.PPI.41879436&amp;isFromPublicArea=True&amp;isModal=False</t>
  </si>
  <si>
    <t xml:space="preserve">ALEXANDER OÑATE BERMUDEZ </t>
  </si>
  <si>
    <t>LA PRESENTE ORDEN TIENE POR OBJETO PRESTAR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</si>
  <si>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CO1.REQ.8839801</t>
  </si>
  <si>
    <t>OPSP-VEX-0990-2025</t>
  </si>
  <si>
    <t>https://community.secop.gov.co/Public/Tendering/ContractNoticePhases/View?PPI=CO1.PPI.41852178&amp;isFromPublicArea=True&amp;isModal=False</t>
  </si>
  <si>
    <t xml:space="preserve">LEONARDO JAVID MAESTRE CHIQUILLO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</si>
  <si>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</si>
  <si>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CO1.REQ.8833201</t>
  </si>
  <si>
    <t>OAG-VEX-0989-2025</t>
  </si>
  <si>
    <t>https://community.secop.gov.co/Public/Tendering/ContractNoticePhases/View?PPI=CO1.PPI.41885947&amp;isFromPublicArea=True&amp;isModal=False</t>
  </si>
  <si>
    <t xml:space="preserve">HERALDO RAFAEL ACOSTA GONZALEZ </t>
  </si>
  <si>
    <t>LA PRESENTE ORDEN TIENE POR OBJETO PRESTAR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</si>
  <si>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CO1.REQ.8841470</t>
  </si>
  <si>
    <t>OAG-VEX-0988-2025</t>
  </si>
  <si>
    <t>https://community.secop.gov.co/Public/Tendering/ContractNoticePhases/View?PPI=CO1.PPI.41900896&amp;isFromPublicArea=True&amp;isModal=False</t>
  </si>
  <si>
    <t xml:space="preserve">MARTHA ELENA LONDOÑO ROMERO </t>
  </si>
  <si>
    <t>CO1.REQ.8844729</t>
  </si>
  <si>
    <t>OAG-VEX-0987-2025</t>
  </si>
  <si>
    <t>https://community.secop.gov.co/Public/Tendering/ContractNoticePhases/View?PPI=CO1.PPI.41878079&amp;isFromPublicArea=True&amp;isModal=False</t>
  </si>
  <si>
    <t xml:space="preserve">ARGEDITH NUÑEZ CENTENO </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</si>
  <si>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</si>
  <si>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CO1.REQ.8839324</t>
  </si>
  <si>
    <t>OAG-VEX-0986-2025</t>
  </si>
  <si>
    <t>https://community.secop.gov.co/Public/Tendering/ContractNoticePhases/View?PPI=CO1.PPI.41851642&amp;isFromPublicArea=True&amp;isModal=False</t>
  </si>
  <si>
    <t xml:space="preserve">NEIRO YESID DIAZ AMARIS </t>
  </si>
  <si>
    <t>CO1.REQ.8832924</t>
  </si>
  <si>
    <t>OAG-VEX-0985-2025</t>
  </si>
  <si>
    <t>https://community.secop.gov.co/Public/Tendering/ContractNoticePhases/View?PPI=CO1.PPI.41850950&amp;isFromPublicArea=True&amp;isModal=False</t>
  </si>
  <si>
    <t xml:space="preserve">CRISTIAN DAVID GOMEZ JIMENEZ </t>
  </si>
  <si>
    <t>CO1.REQ.8832654</t>
  </si>
  <si>
    <t>OAG-VEX-0984-2025</t>
  </si>
  <si>
    <t>https://community.secop.gov.co/Public/Tendering/ContractNoticePhases/View?PPI=CO1.PPI.41849133&amp;isFromPublicArea=True&amp;isModal=False</t>
  </si>
  <si>
    <t xml:space="preserve">ANDRES DANIEL ROBLES ESPINOSA </t>
  </si>
  <si>
    <t>LA PRESENTE ORDEN TIENE POR OBJETO: PRESTAR SUS SERVICIOS PROFESIONALES COMO COORDINADOR ZONAL Y SUPERVISOR DE CAMPO EN EL MARCO DEL CONTRATO INTERADMINISTRATIVO N1234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DESARROLLAR LA PRUEBA PILOTO DE LA PLATAFORMA ADOPTADA PARA LA APLICACIÓN DEL ESTUDIO DE CARACTERIZACIÓN SOCIAL DE LOS INMUEBLES, REPORTANDO AL COORDINADOR GENERAL LOS RESULTADOS, OBSERVACIONES Y MEJORAS NECESARIAS. 2) DESARROLLAR LAS ACCIONES PERTINENTES PARA LLEVAR A CABO EL PROCESO DE SOCIALIZACIÓN CON LOS ACTORES SOCIALES, PRESIDENTES DE JUNTAS DE ACCIÓN COMUNAL, OTROS GRUPOS DE INTERÉS Y COMUNIDAD EN GENERAL EN EL MARCO DE ACTIVIDADES DE SOCIALIZACIÓN DEL PROYECTO. 3) APOYAR LA PLANEACIÓN Y EJECUCIÓN DE LAS ACTIVIDADES DE CARACTERIZACIÓN SOCIAL EN LA ZONA ASIGNADA, CONFORME A LOS LINEAMIENTOS DEL MINISTERIO DE VIVIENDA Y AL PLAN DE TRABAJO APROBADO.4) COORDINAR AL EQUIPO DE TRABAJO EN CAMPO, ASEGURANDO EL CUMPLIMIENTO DE LOS PROTOCOLOS Y LA CALIDAD DE LAS ACTIVIDADES EN TERRITORIO. 5) ORGANIZAR Y CONSOLIDAR LA INFORMACIÓN RECOLECTADA, VERIFICANDO SU COHERENCIA, COMPLETITUD Y REGISTRO EN LAS BASES DE DATOS DISPUESTAS PARA EL PROYECTO. 6) SERVIR DE ENLACE CON EL COORDINADOR GENERAL, LAS ENTIDADES TERRITORIALES Y LAS COMUNIDADES LOCALES, FACILITANDO LA ARTICULACIÓN INSTITUCIONAL Y LA ADECUADA SOCIALIZACIÓN DEL PROCESO. 7) ELABORAR Y PRESENTAR INFORMES PERIÓDICOS DE AVANCE, TANTO SEMANALES COMO MENSUALES, CON INDICADORES DE CUMPLIMIENTO, LOGROS Y DIFICULTADES DE LA ZONA DE INTERVENCIÓN. 8) PARTICIPAR EN REUNIONES DE COORDINACIÓN, COMITÉS Y MESAS DE TRABAJO CONVOCADAS POR EL COORDINADOR GENERAL, EL DIRECTOR DEL PROYECTO O EL SUPERVISOR DEL CONTRATO. 9) GARANTIZAR EL CUMPLIMIENTO DE LAS NORMAS DE SEGURIDAD Y DE PROTECCIÓN DE DATOS PERSONALES, DE ACUERDO CON LA LEY 1581 DE 2012 Y DEMÁS DISPOSICIONES APLICABLES.</t>
  </si>
  <si>
    <t>CO1.REQ.8832064</t>
  </si>
  <si>
    <t>OPSP-VEX-0983-2025</t>
  </si>
  <si>
    <t>https://community.secop.gov.co/Public/Tendering/ContractNoticePhases/View?PPI=CO1.PPI.41848257&amp;isFromPublicArea=True&amp;isModal=False</t>
  </si>
  <si>
    <t xml:space="preserve">ROBERTO FERNANDO DE LA ROSA MAESTRE </t>
  </si>
  <si>
    <t>CO1.REQ.8831846</t>
  </si>
  <si>
    <t>OPSP-VEX-0982-2025</t>
  </si>
  <si>
    <t>https://community.secop.gov.co/Public/Tendering/ContractNoticePhases/View?PPI=CO1.PPI.41858951&amp;isFromPublicArea=True&amp;isModal=False</t>
  </si>
  <si>
    <t>GRUPO EMPRESARIAL GAVA S.A.S.</t>
  </si>
  <si>
    <t>LA PRESENTE ORDEN TIENE POR OBJETO PRESTACION DE SERVICIOS DE APOYO LOGÍSTPARA EL DESARROLLO DE LOS TALLERES PARTICIPATIVOS, LOS TALLERES TRANSFERENCIA Y EL EVENTO DE CIERRE DEL PROYECTO EN EL MARCO DEL CONTRATO DE 2025, SUSCRITO CON LA AGENCIA NACIONAL DE HIDROCARBUROS. (CASO DE ESTUDIO 1- RUTA EOLICA).</t>
  </si>
  <si>
    <t>CO1.REQ.8834427</t>
  </si>
  <si>
    <t>OPS-VEX-0981-2025</t>
  </si>
  <si>
    <t>https://community.secop.gov.co/Public/Tendering/ContractNoticePhases/View?PPI=CO1.PPI.41846415&amp;isFromPublicArea=True&amp;isModal=False</t>
  </si>
  <si>
    <t xml:space="preserve">JHOANIS PAOLA MENDOZA ARBOLEDA </t>
  </si>
  <si>
    <t>LA PRESENTE ORDEN TIENE POR OBJETO PRESTAR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</si>
  <si>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CO1.REQ.8830988</t>
  </si>
  <si>
    <t>OAG-VEX-0980-2025</t>
  </si>
  <si>
    <t>https://community.secop.gov.co/Public/Tendering/ContractNoticePhases/View?PPI=CO1.PPI.41845192&amp;isFromPublicArea=True&amp;isModal=False</t>
  </si>
  <si>
    <t xml:space="preserve">HENRY ANDRES PAYARES JULIO </t>
  </si>
  <si>
    <t>CO1.REQ.8830670</t>
  </si>
  <si>
    <t>OPSP-VEX-0979-2025</t>
  </si>
  <si>
    <t>https://community.secop.gov.co/Public/Tendering/ContractNoticePhases/View?PPI=CO1.PPI.41837048&amp;isFromPublicArea=True&amp;isModal=False</t>
  </si>
  <si>
    <t xml:space="preserve">ELIZABETH VIVIANA NAVAS GARRIDO </t>
  </si>
  <si>
    <t>LA PRESENTE ORDEN TIENE POR OBJETO: PRESTAR SUS SERVICIOS PROFESIONALES COMO COORDINADOR ZONAL Y SUPERVISOR DE CAMPO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DESARROLLAR LA PRUEBA PILOTO DE LA PLATAFORMA ADOPTADA PARA LA APLICACIÓN DEL ESTUDIO DE CARACTERIZACIÓN SOCIAL DE LOS INMUEBLES, REPORTANDO AL COORDINADOR GENERAL LOS RESULTADOS, OBSERVACIONES Y MEJORAS NECESARIAS. 2) DESARROLLAR LAS ACCIONES PERTINENTES PARA LLEVAR A CABO EL PROCESO DE SOCIALIZACIÓN CON LOS ACTORES SOCIALES, PRESIDENTES DE JUNTAS DE ACCIÓN COMUNAL, OTROS GRUPOS DE INTERÉS Y COMUNIDAD EN GENERAL EN EL MARCO DE ACTIVIDADES DE SOCIALIZACIÓN DEL PROYECTO. 3) APOYAR LA PLANEACIÓN Y EJECUCIÓN DE LAS ACTIVIDADES DE CARACTERIZACIÓN SOCIAL EN LA ZONA ASIGNADA, CONFORME A LOS LINEAMIENTOS DEL MINISTERIO DE VIVIENDA Y AL PLAN DE TRABAJO APROBADO.4) COORDINAR AL EQUIPO DE TRABAJO EN CAMPO, ASEGURANDO EL CUMPLIMIENTO DE LOS PROTOCOLOS Y LA CALIDAD DE LAS ACTIVIDADES EN TERRITORIO. 5) ORGANIZAR Y CONSOLIDAR LA INFORMACIÓN RECOLECTADA, VERIFICANDO SU COHERENCIA, COMPLETITUD Y REGISTRO EN LAS BASES DE DATOS DISPUESTAS PARA EL PROYECTO. 6) SERVIR DE ENLACE CON EL COORDINADOR GENERAL, LAS ENTIDADES TERRITORIALES Y LAS COMUNIDADES LOCALES, FACILITANDO LA ARTICULACIÓN INSTITUCIONAL Y LA ADECUADA SOCIALIZACIÓN DEL PROCESO. 7) ELABORAR Y PRESENTAR INFORMES PERIÓDICOS DE AVANCE, TANTO SEMANALES COMO MENSUALES, CON INDICADORES DE CUMPLIMIENTO, LOGROS Y DIFICULTADES DE LA ZONA DE INTERVENCIÓN. 8) PARTICIPAR EN REUNIONES DE COORDINACIÓN, COMITÉS Y MESAS DE TRABAJO CONVOCADAS POR EL COORDINADOR GENERAL, EL DIRECTOR DEL PROYECTO O EL SUPERVISOR DEL CONTRATO. 9) GARANTIZAR EL CUMPLIMIENTO DE LAS NORMAS DE SEGURIDAD Y DE PROTECCIÓN DE DATOS PERSONALES, DE ACUERDO CON LA LEY 1581 DE 2012 Y DEMÁS DISPOSICIONES APLICABLES.</t>
  </si>
  <si>
    <t>CO1.REQ.8828933</t>
  </si>
  <si>
    <t>OPSP-VEX-0978-2025</t>
  </si>
  <si>
    <t>https://community.secop.gov.co/Public/Tendering/ContractNoticePhases/View?PPI=CO1.PPI.41836358&amp;isFromPublicArea=True&amp;isModal=False</t>
  </si>
  <si>
    <t xml:space="preserve">SILVANA JUDITH FONTALVO PIZARRO </t>
  </si>
  <si>
    <t>CO1.REQ.8828380</t>
  </si>
  <si>
    <t>OPSP-VEX-0977-2025</t>
  </si>
  <si>
    <t>https://community.secop.gov.co/Public/Tendering/ContractNoticePhases/View?PPI=CO1.PPI.41835818&amp;isFromPublicArea=True&amp;isModal=False</t>
  </si>
  <si>
    <t xml:space="preserve">YANIS ALEXSEY FUENTES GONZALEZ </t>
  </si>
  <si>
    <t>CO1.REQ.8828510</t>
  </si>
  <si>
    <t>OPSP-VEX-0976-2025</t>
  </si>
  <si>
    <t>https://community.secop.gov.co/Public/Tendering/ContractNoticePhases/View?PPI=CO1.PPI.41835021&amp;isFromPublicArea=True&amp;isModal=False</t>
  </si>
  <si>
    <t xml:space="preserve">WILMAN LEON OROZCO </t>
  </si>
  <si>
    <t>CO1.REQ.8828303</t>
  </si>
  <si>
    <t>OAG-VEX-0975-2025</t>
  </si>
  <si>
    <t>https://community.secop.gov.co/Public/Tendering/ContractNoticePhases/View?PPI=CO1.PPI.41834612&amp;isFromPublicArea=True&amp;isModal=False</t>
  </si>
  <si>
    <t xml:space="preserve">BALDOMERO ANAYA CORDOBA </t>
  </si>
  <si>
    <t>CO1.REQ.8828051</t>
  </si>
  <si>
    <t>OAG-VEX-0974-2025</t>
  </si>
  <si>
    <t>https://community.secop.gov.co/Public/Tendering/ContractNoticePhases/View?PPI=CO1.PPI.41833700&amp;isFromPublicArea=True&amp;isModal=False</t>
  </si>
  <si>
    <t xml:space="preserve">JORGE MARIO AROCA NORIEGA </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</si>
  <si>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</si>
  <si>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CO1.REQ.8827759</t>
  </si>
  <si>
    <t>OPSP-VEX-0973-2025</t>
  </si>
  <si>
    <t>https://community.secop.gov.co/Public/Tendering/ContractNoticePhases/View?PPI=CO1.PPI.41833640&amp;isFromPublicArea=True&amp;isModal=False</t>
  </si>
  <si>
    <t xml:space="preserve">DIANA PATRICIA ESTRADA ARRIETA </t>
  </si>
  <si>
    <t>LA PRESENTE ORDEN TIENE POR OBJETO PRESTAR SUS SERVICIOS PROFESIONALES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</si>
  <si>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CO1.REQ.8827741</t>
  </si>
  <si>
    <t>OPSP-VEX-0972-2025</t>
  </si>
  <si>
    <t>https://community.secop.gov.co/Public/Tendering/ContractNoticePhases/View?PPI=CO1.PPI.41833121&amp;isFromPublicArea=True&amp;isModal=False</t>
  </si>
  <si>
    <t xml:space="preserve">MARCELO DE JESUS HERNANDEZ LOPEZ </t>
  </si>
  <si>
    <t>CO1.REQ.8827277</t>
  </si>
  <si>
    <t>OAG-VEX-0971-2025</t>
  </si>
  <si>
    <t>https://community.secop.gov.co/Public/Tendering/ContractNoticePhases/View?PPI=CO1.PPI.41832648&amp;isFromPublicArea=True&amp;isModal=False</t>
  </si>
  <si>
    <t xml:space="preserve">BLANCA ESTER REYES MARRUGO </t>
  </si>
  <si>
    <t>LA PRESENTE ORDEN TIENE POR OBJETO PRESTAR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</si>
  <si>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CO1.REQ.8827388</t>
  </si>
  <si>
    <t>OAG-VEX-0970-2025</t>
  </si>
  <si>
    <t>https://community.secop.gov.co/Public/Tendering/ContractNoticePhases/View?PPI=CO1.PPI.41832125&amp;isFromPublicArea=True&amp;isModal=False</t>
  </si>
  <si>
    <t xml:space="preserve">HECTOR RAFAEL PEREZ GARCIA </t>
  </si>
  <si>
    <t>CO1.REQ.8827532</t>
  </si>
  <si>
    <t>OAG-VEX-0969-2025</t>
  </si>
  <si>
    <t>https://community.secop.gov.co/Public/Tendering/ContractNoticePhases/View?PPI=CO1.PPI.41800997&amp;isFromPublicArea=True&amp;isModal=False</t>
  </si>
  <si>
    <t xml:space="preserve">ERIKA MARIA RUA PERNETT </t>
  </si>
  <si>
    <t>CO1.REQ.8819853</t>
  </si>
  <si>
    <t>OPSP-VEX-0968-2025</t>
  </si>
  <si>
    <t>https://community.secop.gov.co/Public/Tendering/ContractNoticePhases/View?PPI=CO1.PPI.41801025&amp;isFromPublicArea=True&amp;isModal=False</t>
  </si>
  <si>
    <t xml:space="preserve">JEISON MEZA GIL </t>
  </si>
  <si>
    <t>CO1.REQ.8819651</t>
  </si>
  <si>
    <t>OPSP-VEX-0967-2025</t>
  </si>
  <si>
    <t>https://community.secop.gov.co/Public/Tendering/ContractNoticePhases/View?PPI=CO1.PPI.41800616&amp;isFromPublicArea=True&amp;isModal=False</t>
  </si>
  <si>
    <t xml:space="preserve">OMAR FRANCISCO CERVANTES GUTIERREZ </t>
  </si>
  <si>
    <t>CO1.REQ.8819557</t>
  </si>
  <si>
    <t>OPSP-VEX-0966-2025</t>
  </si>
  <si>
    <t>https://community.secop.gov.co/Public/Tendering/ContractNoticePhases/View?PPI=CO1.PPI.41799675&amp;isFromPublicArea=True&amp;isModal=False</t>
  </si>
  <si>
    <t xml:space="preserve">JUAN CAMILO SIERRA BAENA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</si>
  <si>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</si>
  <si>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CO1.REQ.8819065</t>
  </si>
  <si>
    <t>OAG-VEX-0965-2025</t>
  </si>
  <si>
    <t>https://community.secop.gov.co/Public/Tendering/ContractNoticePhases/View?PPI=CO1.PPI.41799060&amp;isFromPublicArea=True&amp;isModal=False</t>
  </si>
  <si>
    <t xml:space="preserve">LEMIS PIEDAD VERDOOREN DE LA CRUZ </t>
  </si>
  <si>
    <t>CO1.REQ.8819213</t>
  </si>
  <si>
    <t>OAG-VEX-0964-2025</t>
  </si>
  <si>
    <t>https://community.secop.gov.co/Public/Tendering/ContractNoticePhases/View?PPI=CO1.PPI.41792754&amp;isFromPublicArea=True&amp;isModal=False</t>
  </si>
  <si>
    <t xml:space="preserve">FABIAN SILVA SILVA </t>
  </si>
  <si>
    <t>CO1.REQ.8817422</t>
  </si>
  <si>
    <t>OAG-VEX-0963-2025</t>
  </si>
  <si>
    <t>https://community.secop.gov.co/Public/Tendering/ContractNoticePhases/View?PPI=CO1.PPI.41792387&amp;isFromPublicArea=True&amp;isModal=False</t>
  </si>
  <si>
    <t xml:space="preserve">LUIS DANIEL OJEDA ZABALETA </t>
  </si>
  <si>
    <t>CO1.REQ.8816987</t>
  </si>
  <si>
    <t>OPSP-VEX-0962-2025</t>
  </si>
  <si>
    <t>https://community.secop.gov.co/Public/Tendering/ContractNoticePhases/View?PPI=CO1.PPI.41792020&amp;isFromPublicArea=True&amp;isModal=False</t>
  </si>
  <si>
    <t xml:space="preserve">EZEQUIAS PALLARES LAGARES </t>
  </si>
  <si>
    <t>CO1.REQ.8816938</t>
  </si>
  <si>
    <t>OAG-VEX-0961-2025</t>
  </si>
  <si>
    <t>https://community.secop.gov.co/Public/Tendering/ContractNoticePhases/View?PPI=CO1.PPI.41790879&amp;isFromPublicArea=True&amp;isModal=False</t>
  </si>
  <si>
    <t xml:space="preserve">LORAINE PATRICIA SEGOVIA JIMENEZ </t>
  </si>
  <si>
    <t>CO1.REQ.8816653</t>
  </si>
  <si>
    <t>OAG-VEX-0960-2025</t>
  </si>
  <si>
    <t>https://community.secop.gov.co/Public/Tendering/ContractNoticePhases/View?PPI=CO1.PPI.41790283&amp;isFromPublicArea=True&amp;isModal=False</t>
  </si>
  <si>
    <t xml:space="preserve">ANDREA SILVA MORENO </t>
  </si>
  <si>
    <t>LA PRESENTE ORDEN TIENE POR OBJETO PRESTAR SUS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</si>
  <si>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CO1.REQ.8816363</t>
  </si>
  <si>
    <t>OAG-VEX-0959-2025</t>
  </si>
  <si>
    <t>https://community.secop.gov.co/Public/Tendering/ContractNoticePhases/View?PPI=CO1.PPI.41789782&amp;isFromPublicArea=True&amp;isModal=False</t>
  </si>
  <si>
    <t xml:space="preserve">MICHAEL JAVIER POTES RUDAS </t>
  </si>
  <si>
    <t>CO1.REQ.8816548</t>
  </si>
  <si>
    <t>OAG-VEX-0958-2025</t>
  </si>
  <si>
    <t>https://community.secop.gov.co/Public/Tendering/ContractNoticePhases/View?PPI=CO1.PPI.41788979&amp;isFromPublicArea=True&amp;isModal=False</t>
  </si>
  <si>
    <t xml:space="preserve">JOSE LEONEL BERNATE DE AVILA </t>
  </si>
  <si>
    <t>CO1.REQ.8816319</t>
  </si>
  <si>
    <t>OPSP-VEX-0957-2025</t>
  </si>
  <si>
    <t>https://community.secop.gov.co/Public/Tendering/ContractNoticePhases/View?PPI=CO1.PPI.41798483&amp;isFromPublicArea=True&amp;isModal=False</t>
  </si>
  <si>
    <t>LA PRESENTE ORDEN TIENE POR OBJETO PRESTACION DE SERVICIOS DE APOYO LOGÍSTICO PARA EL DESARROLLO DE LOS TALLERES PARTICIPATIVOS, LOS TALLERES DE TRANSFERENCIA Y EL EVENTO DE CIERRE DEL PROYECTO EN EL MARCO DEL CONTRATO 515 DE 2025, SUSCRITO CON LA AGENCIA NACIONAL DE HIDROCARBUROS. (CASO DE ESTUDIO NO 2- RUTA ENERGIA SOLAR).</t>
  </si>
  <si>
    <t>CO1.REQ.8818549</t>
  </si>
  <si>
    <t>OPS-VEX-0956-2025</t>
  </si>
  <si>
    <t>https://community.secop.gov.co/Public/Tendering/ContractNoticePhases/View?PPI=CO1.PPI.41775049&amp;isFromPublicArea=True&amp;isModal=False</t>
  </si>
  <si>
    <t>LA PRESENTE ORDEN TIENE POR OBJETO, EL SUMINISTRO DE IMPRESIONES Y FOTOCOPIAS DE FORMATOS PARA LA EJECUCION DE ACTIVIDADES EN EL MARCO DEL CONVENIO INTERADMINISTRATIVO N°1690-2025.</t>
  </si>
  <si>
    <t>ORDEN DE SUMINISTRO</t>
  </si>
  <si>
    <t>CO1.REQ.8812736</t>
  </si>
  <si>
    <t>OSM-VEX-0004-2025</t>
  </si>
  <si>
    <t>https://community.secop.gov.co/Public/Tendering/ContractNoticePhases/View?PPI=CO1.PPI.41774175&amp;isFromPublicArea=True&amp;isModal=False</t>
  </si>
  <si>
    <t xml:space="preserve">VICTOR JULIO PRADO BELEÑO </t>
  </si>
  <si>
    <t>CO1.REQ.8812098</t>
  </si>
  <si>
    <t>OAG-VEX-0955-2025</t>
  </si>
  <si>
    <t>https://community.secop.gov.co/Public/Tendering/ContractNoticePhases/View?PPI=CO1.PPI.41773766&amp;isFromPublicArea=True&amp;isModal=False</t>
  </si>
  <si>
    <t xml:space="preserve">MARIA JOSE GRANADOS PRENTT </t>
  </si>
  <si>
    <t>CO1.REQ.8812339</t>
  </si>
  <si>
    <t>OAG-VEX-0954-2025</t>
  </si>
  <si>
    <t>https://community.secop.gov.co/Public/Tendering/ContractNoticePhases/View?PPI=CO1.PPI.41773127&amp;isFromPublicArea=True&amp;isModal=False</t>
  </si>
  <si>
    <t xml:space="preserve">DONALDO ENRIQUE AREVALO JIMENEZ </t>
  </si>
  <si>
    <t>CO1.REQ.8812227</t>
  </si>
  <si>
    <t>OAG-VEX-0953-2025</t>
  </si>
  <si>
    <t>https://community.secop.gov.co/Public/Tendering/ContractNoticePhases/View?PPI=CO1.PPI.41772446&amp;isFromPublicArea=True&amp;isModal=False</t>
  </si>
  <si>
    <t xml:space="preserve">JOAQUIN RAMON PRINCE BRUGES </t>
  </si>
  <si>
    <t>CO1.REQ.8811940</t>
  </si>
  <si>
    <t>OAG-VEX-0952-2025</t>
  </si>
  <si>
    <t>https://community.secop.gov.co/Public/Tendering/ContractNoticePhases/View?PPI=CO1.PPI.41771496&amp;isFromPublicArea=True&amp;isModal=False</t>
  </si>
  <si>
    <t xml:space="preserve">JHON CARLOS JIMENEZ CARMONA </t>
  </si>
  <si>
    <t>CO1.REQ.8811189</t>
  </si>
  <si>
    <t>OAG-VEX-0951-2025</t>
  </si>
  <si>
    <t>https://community.secop.gov.co/Public/Tendering/ContractNoticePhases/View?PPI=CO1.PPI.41771413&amp;isFromPublicArea=True&amp;isModal=False</t>
  </si>
  <si>
    <t xml:space="preserve">KATIA MILENA RAMIREZ RUIZ </t>
  </si>
  <si>
    <t>CO1.REQ.8811097</t>
  </si>
  <si>
    <t>OAG-VEX-0950-2025</t>
  </si>
  <si>
    <t>https://community.secop.gov.co/Public/Tendering/ContractNoticePhases/View?PPI=CO1.PPI.41769247&amp;isFromPublicArea=True&amp;isModal=False</t>
  </si>
  <si>
    <t xml:space="preserve">FRANCISCO JOSE RODRIGUEZ PAZ </t>
  </si>
  <si>
    <t>CO1.REQ.8811012</t>
  </si>
  <si>
    <t>OAG-VEX-0949-2025</t>
  </si>
  <si>
    <t>https://community.secop.gov.co/Public/Tendering/ContractNoticePhases/View?PPI=CO1.PPI.41777158&amp;isFromPublicArea=True&amp;isModal=False</t>
  </si>
  <si>
    <t xml:space="preserve">JAANCARLOS MEDINA BANQUET </t>
  </si>
  <si>
    <t>CO1.REQ.8813364</t>
  </si>
  <si>
    <t>OAG-VEX-0948-2025</t>
  </si>
  <si>
    <t>https://community.secop.gov.co/Public/Tendering/ContractNoticePhases/View?PPI=CO1.PPI.41769208&amp;isFromPublicArea=True&amp;isModal=False</t>
  </si>
  <si>
    <t xml:space="preserve">DONALDO ANTONIO MARTINEZ HERRERA </t>
  </si>
  <si>
    <t>CO1.REQ.8810822</t>
  </si>
  <si>
    <t>OPSP-VEX-0947-2025</t>
  </si>
  <si>
    <t>https://community.secop.gov.co/Public/Tendering/ContractNoticePhases/View?PPI=CO1.PPI.41767981&amp;isFromPublicArea=True&amp;isModal=False</t>
  </si>
  <si>
    <t xml:space="preserve">CRISTIAN YECITH SABALZA COHEN </t>
  </si>
  <si>
    <t>CO1.REQ.8810720</t>
  </si>
  <si>
    <t>OAG-VEX-0946-2025</t>
  </si>
  <si>
    <t>https://community.secop.gov.co/Public/Tendering/ContractNoticePhases/View?PPI=CO1.PPI.41764086&amp;isFromPublicArea=True&amp;isModal=False</t>
  </si>
  <si>
    <t xml:space="preserve">JHON LUIS LARA ZAPATA </t>
  </si>
  <si>
    <t>CO1.REQ.8809589</t>
  </si>
  <si>
    <t>OAG-VEX-0945-2025</t>
  </si>
  <si>
    <t>https://community.secop.gov.co/Public/Tendering/ContractNoticePhases/View?PPI=CO1.PPI.41763436&amp;isFromPublicArea=True&amp;isModal=False</t>
  </si>
  <si>
    <t xml:space="preserve">JAIRO MANUEL JIMENEZ RIQUETT </t>
  </si>
  <si>
    <t>CO1.REQ.8809437</t>
  </si>
  <si>
    <t>OAG-VEX-0944-2025</t>
  </si>
  <si>
    <t>https://community.secop.gov.co/Public/Tendering/ContractNoticePhases/View?PPI=CO1.PPI.41762734&amp;isFromPublicArea=True&amp;isModal=False</t>
  </si>
  <si>
    <t xml:space="preserve">JONATAN ENRIQUE ESCORCIA IGLESIAS </t>
  </si>
  <si>
    <t>CO1.REQ.8809511</t>
  </si>
  <si>
    <t>OPSP-VEX-0943-2025</t>
  </si>
  <si>
    <t>https://community.secop.gov.co/Public/Tendering/ContractNoticePhases/View?PPI=CO1.PPI.41762331&amp;isFromPublicArea=True&amp;isModal=False</t>
  </si>
  <si>
    <t>JAIDER ANTONIO MARTINEZ TRUJILLO</t>
  </si>
  <si>
    <t xml:space="preserve">FABIAN ALEXANDER CALABRIA AVILA </t>
  </si>
  <si>
    <t>LA PRESENTE ORDEN TIENE POR OBJETO PRESTAR SERVICIOS PROFESIONALES EN EL MARCO DEL CONTRATO N. 515 DEL 2025 CELEBRADO ENTRE LA AGENCIA NACIONAL DE HIDROCARBUROS -ANH Y UNIVERSIDAD DEL MAGDALENA, PARA EL DESARROLLO DE LAS SIGUIENTES ACTIVIDADES: 1. APOYAR LA CONSTRUCCIÓN DE LOS INDICADORES AMBIENTALES EN EL MARCO METODOLÓGICO LCA. 2. PARTICIPAR EN LA ESTRUCTURACIÓN DE ESTRATEGIAS DE MANEJO AMBIENTAL EN PROYECTOS SOLARES. 3. APOYAR EN LA REDACCIÓN DE LOS COMPONENTES AMBIENTALES EN LOS INFORMES DE AVANCE Y FINALES DEL CONVENIO. 4. VALIDAR TÉCNICAMENTE LOS INSUMOS AMBIENTALES RECOLECTADOS EN CAMPO O FUENTES SECUNDARIAS. 5. ELABORAR FICHAS DE RIESGOS AMBIENTALES Y MEDIDAS DE MITIGACIÓN PARA LOS INFORMES A LA ANH. 6. APOYAR LA REVISIÓN DE NORMATIVAS AMBIENTALES VIGENTES APLICABLES A LA EVALUACIÓN SOLAR.</t>
  </si>
  <si>
    <t>CO1.REQ.8809076</t>
  </si>
  <si>
    <t>OPSP-VEX-0942-2025</t>
  </si>
  <si>
    <t>https://community.secop.gov.co/Public/Tendering/ContractNoticePhases/View?PPI=CO1.PPI.41761854&amp;isFromPublicArea=True&amp;isModal=False</t>
  </si>
  <si>
    <t xml:space="preserve">FERNANDO JOSE ALBAN PERTUZ </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</si>
  <si>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</si>
  <si>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CO1.REQ.8809053</t>
  </si>
  <si>
    <t>OAG-VEX-0941-2025</t>
  </si>
  <si>
    <t>https://community.secop.gov.co/Public/Tendering/ContractNoticePhases/View?PPI=CO1.PPI.41761368&amp;isFromPublicArea=True&amp;isModal=False</t>
  </si>
  <si>
    <t xml:space="preserve">MANUEL JOSE RADA MOLINARES </t>
  </si>
  <si>
    <t>CO1.REQ.8809012</t>
  </si>
  <si>
    <t>OAG-VEX-0940-2025</t>
  </si>
  <si>
    <t>https://community.secop.gov.co/Public/Tendering/ContractNoticePhases/View?PPI=CO1.PPI.41760350&amp;isFromPublicArea=True&amp;isModal=False</t>
  </si>
  <si>
    <t xml:space="preserve">EUGENIO JOSE CANTILLO MONTERROSA </t>
  </si>
  <si>
    <t>CO1.REQ.8808553</t>
  </si>
  <si>
    <t>OAG-VEX-0939-2025</t>
  </si>
  <si>
    <t>https://community.secop.gov.co/Public/Tendering/ContractNoticePhases/View?PPI=CO1.PPI.41758222&amp;isFromPublicArea=True&amp;isModal=False</t>
  </si>
  <si>
    <t xml:space="preserve">OMARO RAFAEL MARTINEZ DOMINGUEZ </t>
  </si>
  <si>
    <t>CO1.REQ.8807800</t>
  </si>
  <si>
    <t>OAG-VEX-0938-2025</t>
  </si>
  <si>
    <t>https://community.secop.gov.co/Public/Tendering/ContractNoticePhases/View?PPI=CO1.PPI.41757618&amp;isFromPublicArea=True&amp;isModal=False</t>
  </si>
  <si>
    <t xml:space="preserve">HERNAN DARIO JIMENEZ MOSCOTE </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</si>
  <si>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</si>
  <si>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CO1.REQ.8807592</t>
  </si>
  <si>
    <t>OAG-VEX-0937-2025</t>
  </si>
  <si>
    <t>https://community.secop.gov.co/Public/Tendering/ContractNoticePhases/View?PPI=CO1.PPI.41756177&amp;isFromPublicArea=True&amp;isModal=False</t>
  </si>
  <si>
    <t xml:space="preserve">HERNANDO LENIN CONEO MARIN </t>
  </si>
  <si>
    <t>CO1.REQ.8807829</t>
  </si>
  <si>
    <t>OAG-VEX-0936-2025</t>
  </si>
  <si>
    <t>https://community.secop.gov.co/Public/Tendering/ContractNoticePhases/View?PPI=CO1.PPI.41760945&amp;isFromPublicArea=True&amp;isModal=False</t>
  </si>
  <si>
    <t xml:space="preserve">DIEGO LEANDRO RODRIGUEZ MONTAñA </t>
  </si>
  <si>
    <t>LA PRESENTE ORDEN TIENE POR OBJETO PRESTAR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</si>
  <si>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CO1.REQ.8808759</t>
  </si>
  <si>
    <t>OAG-VEX-0935-2025</t>
  </si>
  <si>
    <t>https://community.secop.gov.co/Public/Tendering/ContractNoticePhases/View?PPI=CO1.PPI.41750918&amp;isFromPublicArea=True&amp;isModal=False</t>
  </si>
  <si>
    <t xml:space="preserve">MILLAID ACOSTA DIAZ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</si>
  <si>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</si>
  <si>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CO1.REQ.8806383</t>
  </si>
  <si>
    <t>OAG-VEX-0934-2025</t>
  </si>
  <si>
    <t>https://community.secop.gov.co/Public/Tendering/ContractNoticePhases/View?PPI=CO1.PPI.41750191&amp;isFromPublicArea=True&amp;isModal=False</t>
  </si>
  <si>
    <t xml:space="preserve">LUIS MIGUEL FIGUEROA ATENCIO </t>
  </si>
  <si>
    <t>LA PRESENTE ORDEN TIENE POR OBJETO PRESTAR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</si>
  <si>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CO1.REQ.8806480</t>
  </si>
  <si>
    <t>OAG-VEX-0933-2025</t>
  </si>
  <si>
    <t>https://community.secop.gov.co/Public/Tendering/ContractNoticePhases/View?PPI=CO1.PPI.41749655&amp;isFromPublicArea=True&amp;isModal=False</t>
  </si>
  <si>
    <t xml:space="preserve">MATEO BENAVIDES BALDOVINO </t>
  </si>
  <si>
    <t>CO1.REQ.8806348</t>
  </si>
  <si>
    <t>OPSP-VEX-0932-2025</t>
  </si>
  <si>
    <t>https://community.secop.gov.co/Public/Tendering/ContractNoticePhases/View?PPI=CO1.PPI.41749589&amp;isFromPublicArea=True&amp;isModal=False</t>
  </si>
  <si>
    <t xml:space="preserve">CARLOS ANDRES AMOR MARIN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</si>
  <si>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</si>
  <si>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CO1.REQ.8806445</t>
  </si>
  <si>
    <t>OAG-VEX-0931-2025</t>
  </si>
  <si>
    <t>https://community.secop.gov.co/Public/Tendering/ContractNoticePhases/View?PPI=CO1.PPI.41749088&amp;isFromPublicArea=True&amp;isModal=False</t>
  </si>
  <si>
    <t xml:space="preserve">GONZALO VIDES ESTRADA </t>
  </si>
  <si>
    <t>CO1.REQ.8806278</t>
  </si>
  <si>
    <t>OAG-VEX-0930-2025</t>
  </si>
  <si>
    <t>https://community.secop.gov.co/Public/Tendering/ContractNoticePhases/View?PPI=CO1.PPI.41749049&amp;isFromPublicArea=True&amp;isModal=False</t>
  </si>
  <si>
    <t xml:space="preserve">JORGE MIGUEL CONEO CONEO </t>
  </si>
  <si>
    <t>LA PRESENTE ORDEN TIENE POR OBJETO PRESTAR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</si>
  <si>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CO1.REQ.8805995</t>
  </si>
  <si>
    <t>OAG-VEX-0929-2025</t>
  </si>
  <si>
    <t>https://community.secop.gov.co/Public/Tendering/ContractNoticePhases/View?PPI=CO1.PPI.41748833&amp;isFromPublicArea=True&amp;isModal=False</t>
  </si>
  <si>
    <t xml:space="preserve">MARTIN ANAIS CALDERON PALACIO </t>
  </si>
  <si>
    <t>CO1.REQ.8805991</t>
  </si>
  <si>
    <t>OAG-VEX-0928-2025</t>
  </si>
  <si>
    <t>https://community.secop.gov.co/Public/Tendering/ContractNoticePhases/View?PPI=CO1.PPI.41748177&amp;isFromPublicArea=True&amp;isModal=False</t>
  </si>
  <si>
    <t xml:space="preserve">JORGE LUIS LUNA MATTOS </t>
  </si>
  <si>
    <t>CO1.REQ.8805979</t>
  </si>
  <si>
    <t>OAG-VEX-0927-2025</t>
  </si>
  <si>
    <t>https://community.secop.gov.co/Public/Tendering/ContractNoticePhases/View?PPI=CO1.PPI.41745393&amp;isFromPublicArea=True&amp;isModal=False</t>
  </si>
  <si>
    <t xml:space="preserve">JOSE JORGE FLORES FERNANDEZ </t>
  </si>
  <si>
    <t>CO1.REQ.8805608</t>
  </si>
  <si>
    <t>OAG-VEX-0926-2025</t>
  </si>
  <si>
    <t>https://community.secop.gov.co/Public/Tendering/ContractNoticePhases/View?PPI=CO1.PPI.41744096&amp;isFromPublicArea=True&amp;isModal=False</t>
  </si>
  <si>
    <t xml:space="preserve">LUIS HAROLDO TURIZO JIMENEZ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</si>
  <si>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MUESTRAS ARTISTICAS 7 APOYAR A LA COORDINACION DEL PROYECTO EN LA FOCALIZACION DE LOS ARTISTAS FORMADORES FALTANTES PARA EL NODO ASIGNADO Y AQUELLAS QUE RESULTEN NECESARIAS PARA EL CUMPLIMIENTO CONTRACTUAL</t>
  </si>
  <si>
    <t>CO1.REQ.8804962</t>
  </si>
  <si>
    <t>OPSP-VEX-0925-2025</t>
  </si>
  <si>
    <t>https://community.secop.gov.co/Public/Tendering/ContractNoticePhases/View?PPI=CO1.PPI.41743931&amp;isFromPublicArea=True&amp;isModal=False</t>
  </si>
  <si>
    <t xml:space="preserve">DIEGO MANUEL PEREZ CORREA </t>
  </si>
  <si>
    <t>LA PRESENTE ORDEN TIENE POR OBJETO PRESTAR SERVICIOS PROFESIONALES EN EL MARCO DEL CONTRATO N°. 515 DEL 2025 CELEBRADO ENTRE LA AGENCIA NACIONAL DE HIDROCARBUROS -ANH Y UNIVERSIDAD DEL MAGDALENA, PARA EL DESARROLLO DE LAS SIGUIENTES ACTIVIDADES: 1. IDENTIFICAR REFERENTES INTERNACIONALES SOBRE EVALUACIÓN DE IMPACTOS EN ENERGÍA SOLAR. 2. APOYAR EL PROCESO DE VALIDACIÓN DE LA SISTEMATIZACIÓN DE CASOS DE ÉXITO DE POLÍTICAS DE TRANSICIÓN ENERGÉTICA EN AMÉRICA LATINA Y EUROPA. 3. APOYAR LA CONSTRUCCIÓN DEL MARCO DE COMPARACIÓN DE ESTÁNDARES INTERNACIONALES CON LOS NACIONALES.4. REDACTAR SECCIONES DEL INFORME QUE COMPAREN EXPERIENCIAS GLOBALES ADAPTABLES AL CONTEXTO COLOMBIANO. 5. IDENTIFICAR OPORTUNIDADES DE COOPERACIÓN INTERNACIONAL PARA ESCALAR LOS RESULTADOS DEL CONVENIO. 6. APOYAR EL DISEÑO DE ESTRATEGIAS DE POSICIONAMIENTO INTERNACIONAL DEL PROYECTO ANTE ENTES MULTILATERALES.</t>
  </si>
  <si>
    <t>CO1.REQ.8804792</t>
  </si>
  <si>
    <t>OPSP-VEX-0924-2025</t>
  </si>
  <si>
    <t>https://community.secop.gov.co/Public/Tendering/ContractNoticePhases/View?PPI=CO1.PPI.41742690&amp;isFromPublicArea=True&amp;isModal=False</t>
  </si>
  <si>
    <t xml:space="preserve">FRANCISCO JOSE RODRIGUEZ PEÑA </t>
  </si>
  <si>
    <t>CO1.REQ.8804749</t>
  </si>
  <si>
    <t>OAG-VEX-0923-2025</t>
  </si>
  <si>
    <t>https://community.secop.gov.co/Public/Tendering/ContractNoticePhases/View?PPI=CO1.PPI.41742076&amp;isFromPublicArea=True&amp;isModal=False</t>
  </si>
  <si>
    <t xml:space="preserve">HECTOR DAVID LIDUEÑA OCAMPO </t>
  </si>
  <si>
    <t>CO1.REQ.8804449</t>
  </si>
  <si>
    <t>OPSP-VEX-0922-2025</t>
  </si>
  <si>
    <t>https://community.secop.gov.co/Public/Tendering/ContractNoticePhases/View?PPI=CO1.PPI.41741500&amp;isFromPublicArea=True&amp;isModal=False</t>
  </si>
  <si>
    <t xml:space="preserve">MIGUEL CANTILLO FRAGOZO </t>
  </si>
  <si>
    <t>CO1.REQ.8804304</t>
  </si>
  <si>
    <t>OAG-VEX-0921-2025</t>
  </si>
  <si>
    <t>https://community.secop.gov.co/Public/Tendering/ContractNoticePhases/View?PPI=CO1.PPI.41744911&amp;isFromPublicArea=True&amp;isModal=False</t>
  </si>
  <si>
    <t xml:space="preserve">YISETH EDITH OSPINO CABARCAS </t>
  </si>
  <si>
    <t>CO1.REQ.8805132</t>
  </si>
  <si>
    <t>OAG-VEX-0920-2025</t>
  </si>
  <si>
    <t>https://community.secop.gov.co/Public/Tendering/ContractNoticePhases/View?PPI=CO1.PPI.41739094&amp;isFromPublicArea=True&amp;isModal=False</t>
  </si>
  <si>
    <t xml:space="preserve">JAFET ENRIQUE CABANA CABANA </t>
  </si>
  <si>
    <t>LA PRESENTE ORDEN TIENE POR OBJETO: PRESTAR SERVICIOS PROFESIONALES PARA EL DESARROLLO DE LAS SIGUIENTES ACTIVIDADES: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VICERRECTORÍA DE EXTENSIÓN Y PROYECCIÓN SOCIAL A TRAVÉS DE LA DIRECCIÓN DE DESARROLLO SOCIAL Y PRODUCTIVO. 6. ASESORAR EN LA CONSTRUCCIÓN DE PROCESOS QUE TRIBUTEN AL MEJORAMIENTO CONTINUO DEL PLAN DE ACCIÓN DE LA VICERRECTORÍA DE EXTENSIÓN Y PROYECCIÓN SOCIAL.</t>
  </si>
  <si>
    <t>CO1.REQ.8803604</t>
  </si>
  <si>
    <t>OPSP-VEX-0919-2025</t>
  </si>
  <si>
    <t>https://community.secop.gov.co/Public/Tendering/ContractNoticePhases/View?PPI=CO1.PPI.41738299&amp;isFromPublicArea=True&amp;isModal=False</t>
  </si>
  <si>
    <t xml:space="preserve">JESUS DANIEL CORREA GONZALES </t>
  </si>
  <si>
    <t>LA PRESENTE ORDEN TIENE POR OBJETO PRESTAR SERVICIOS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</si>
  <si>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CO1.REQ.8803158</t>
  </si>
  <si>
    <t>OPSP-VEX-0918-2025</t>
  </si>
  <si>
    <t>https://community.secop.gov.co/Public/Tendering/ContractNoticePhases/View?PPI=CO1.PPI.41737751&amp;isFromPublicArea=True&amp;isModal=False</t>
  </si>
  <si>
    <t xml:space="preserve">HAYDER ANTONIO RODRIGUEZ SARMIANTO </t>
  </si>
  <si>
    <t>CO1.REQ.8803230</t>
  </si>
  <si>
    <t>OPSP-VEX-0917-2025</t>
  </si>
  <si>
    <t>https://community.secop.gov.co/Public/Tendering/ContractNoticePhases/View?PPI=CO1.PPI.41733083&amp;isFromPublicArea=True&amp;isModal=False</t>
  </si>
  <si>
    <t xml:space="preserve">MANUEL ALBERTO SALINAS MONTERO </t>
  </si>
  <si>
    <t>CO1.REQ.8801885</t>
  </si>
  <si>
    <t>OAG-VEX-0916-2025</t>
  </si>
  <si>
    <t>https://community.secop.gov.co/Public/Tendering/ContractNoticePhases/View?PPI=CO1.PPI.41733009&amp;isFromPublicArea=True&amp;isModal=False</t>
  </si>
  <si>
    <t xml:space="preserve">MIGUEL DARIO CONRADO ROJAS </t>
  </si>
  <si>
    <t>CO1.REQ.8801855</t>
  </si>
  <si>
    <t>OAG-VEX-0915-2025</t>
  </si>
  <si>
    <t>https://community.secop.gov.co/Public/Tendering/ContractNoticePhases/View?PPI=CO1.PPI.41732324&amp;isFromPublicArea=True&amp;isModal=False</t>
  </si>
  <si>
    <t xml:space="preserve">PEDRO RAFAEL TETE VASQUEZ </t>
  </si>
  <si>
    <t>CO1.REQ.8801755</t>
  </si>
  <si>
    <t>OAG-VEX-0914-2025</t>
  </si>
  <si>
    <t>https://community.secop.gov.co/Public/Tendering/ContractNoticePhases/View?PPI=CO1.PPI.41732101&amp;isFromPublicArea=True&amp;isModal=False</t>
  </si>
  <si>
    <t xml:space="preserve">DANIRIS BUELVAS SALCEDO </t>
  </si>
  <si>
    <t>LA PRESENTE ORDEN TIENE POR OBJETO PRESTAR SUS SERVICIOS DE APOYO A LA GESTION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</si>
  <si>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CO1.REQ.8801727</t>
  </si>
  <si>
    <t>OAG-VEX-0913-2025</t>
  </si>
  <si>
    <t>https://community.secop.gov.co/Public/Tendering/ContractNoticePhases/View?PPI=CO1.PPI.41729437&amp;isFromPublicArea=True&amp;isModal=False</t>
  </si>
  <si>
    <t xml:space="preserve">JORGE ARMANDO GUERRERO SANCHEZ </t>
  </si>
  <si>
    <t>CO1.REQ.8801106</t>
  </si>
  <si>
    <t>OAG-VEX-0912-2025</t>
  </si>
  <si>
    <t>https://community.secop.gov.co/Public/Tendering/ContractNoticePhases/View?PPI=CO1.PPI.41728770&amp;isFromPublicArea=True&amp;isModal=False</t>
  </si>
  <si>
    <t xml:space="preserve">GIVER GUERRERO SALAZAR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</si>
  <si>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LAS DEMAS QUE RESULTEN NECESARIAS PARA EL CUMPLIMIENTO CONTRACTUAL.</t>
  </si>
  <si>
    <t>CO1.REQ.8800584</t>
  </si>
  <si>
    <t>OAG-VEX-0911-2025</t>
  </si>
  <si>
    <t>https://community.secop.gov.co/Public/Tendering/ContractNoticePhases/View?PPI=CO1.PPI.41728622&amp;isFromPublicArea=True&amp;isModal=False</t>
  </si>
  <si>
    <t xml:space="preserve">JORGE ELIECER MEJIA SUAREZ </t>
  </si>
  <si>
    <t>CO1.REQ.8800486</t>
  </si>
  <si>
    <t>OAG-VEX-0910-2025</t>
  </si>
  <si>
    <t>https://community.secop.gov.co/Public/Tendering/ContractNoticePhases/View?PPI=CO1.PPI.41728232&amp;isFromPublicArea=True&amp;isModal=False</t>
  </si>
  <si>
    <t xml:space="preserve">ERIS ENRIQUE LLAMAS CORTEZ </t>
  </si>
  <si>
    <t>CO1.REQ.8800543</t>
  </si>
  <si>
    <t>OAG-VEX-0909-2025</t>
  </si>
  <si>
    <t>https://community.secop.gov.co/Public/Tendering/ContractNoticePhases/View?PPI=CO1.PPI.41727296&amp;isFromPublicArea=True&amp;isModal=False</t>
  </si>
  <si>
    <t xml:space="preserve">GERALDO SALCEDO CANO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</si>
  <si>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</si>
  <si>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CO1.REQ.8800628</t>
  </si>
  <si>
    <t>OAG-VEX-0908-2025</t>
  </si>
  <si>
    <t>https://community.secop.gov.co/Public/Tendering/ContractNoticePhases/View?PPI=CO1.PPI.41776396&amp;isFromPublicArea=True&amp;isModal=False</t>
  </si>
  <si>
    <t xml:space="preserve">ANDRES ALBERTO GOMEZ CASTAñO </t>
  </si>
  <si>
    <t>LA PRESENTE ORDEN TIENE POR OBJETO PRESTAR SERVICIOS DE APOYO A LA GESTION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</si>
  <si>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CO1.REQ.8813421</t>
  </si>
  <si>
    <t>OAG-VEX-0907-2025</t>
  </si>
  <si>
    <t>https://community.secop.gov.co/Public/Tendering/ContractNoticePhases/View?PPI=CO1.PPI.41713410&amp;isFromPublicArea=True&amp;isModal=False</t>
  </si>
  <si>
    <t xml:space="preserve">DAYAN ALFREDO LUNA IMITOLA </t>
  </si>
  <si>
    <t>CO1.REQ.8797734</t>
  </si>
  <si>
    <t>OPSP-VEX-0906-2025</t>
  </si>
  <si>
    <t>https://community.secop.gov.co/Public/Tendering/ContractNoticePhases/View?PPI=CO1.PPI.41712589&amp;isFromPublicArea=True&amp;isModal=False</t>
  </si>
  <si>
    <t xml:space="preserve">ABEL JESUS DE LA PEÑA FERNANDEZ </t>
  </si>
  <si>
    <t>CO1.REQ.8797535</t>
  </si>
  <si>
    <t>OAG-VEX-0905-2025</t>
  </si>
  <si>
    <t>https://community.secop.gov.co/Public/Tendering/ContractNoticePhases/View?PPI=CO1.PPI.41712422&amp;isFromPublicArea=True&amp;isModal=False</t>
  </si>
  <si>
    <t>RAFAEL ENRIQUE OSPINO OSPINO</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</si>
  <si>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</si>
  <si>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CO1.REQ.8797171</t>
  </si>
  <si>
    <t>OAG-VEX-0904-2025</t>
  </si>
  <si>
    <t>https://community.secop.gov.co/Public/Tendering/ContractNoticePhases/View?PPI=CO1.PPI.41711743&amp;isFromPublicArea=True&amp;isModal=False</t>
  </si>
  <si>
    <t xml:space="preserve">WALTER ELIAS CEPEDA MOROCHO </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</si>
  <si>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</si>
  <si>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CO1.REQ.8796992</t>
  </si>
  <si>
    <t>OPSP-VEX-0903-2025</t>
  </si>
  <si>
    <t>https://community.secop.gov.co/Public/Tendering/ContractNoticePhases/View?PPI=CO1.PPI.41710853&amp;isFromPublicArea=True&amp;isModal=False</t>
  </si>
  <si>
    <t xml:space="preserve">PLINIO JOSE TERRAZA MARTINEZ </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</si>
  <si>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</si>
  <si>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CO1.REQ.8797114</t>
  </si>
  <si>
    <t>OAG-VEX-0902-2025</t>
  </si>
  <si>
    <t>https://community.secop.gov.co/Public/Tendering/ContractNoticePhases/View?PPI=CO1.PPI.41710006&amp;isFromPublicArea=True&amp;isModal=False</t>
  </si>
  <si>
    <t xml:space="preserve">WILLIAN ESCAMILLA HOYOS </t>
  </si>
  <si>
    <t>CO1.REQ.8796671</t>
  </si>
  <si>
    <t>OAG-VEX-0901-2025</t>
  </si>
  <si>
    <t>https://community.secop.gov.co/Public/Tendering/ContractNoticePhases/View?PPI=CO1.PPI.41706061&amp;isFromPublicArea=True&amp;isModal=False</t>
  </si>
  <si>
    <t xml:space="preserve">LUIS GUILLERMO TORREGROZA MIER </t>
  </si>
  <si>
    <t>CO1.REQ.8795845</t>
  </si>
  <si>
    <t>OAG-VEX-0900-2025</t>
  </si>
  <si>
    <t>https://community.secop.gov.co/Public/Tendering/ContractNoticePhases/View?PPI=CO1.PPI.41701724&amp;isFromPublicArea=True&amp;isModal=False</t>
  </si>
  <si>
    <t xml:space="preserve">SIBELIS YULIANA GARCIA ORTIZ </t>
  </si>
  <si>
    <t>CO1.REQ.8794778</t>
  </si>
  <si>
    <t>OAG-VEX-0899-2025</t>
  </si>
  <si>
    <t>https://community.secop.gov.co/Public/Tendering/ContractNoticePhases/View?PPI=CO1.PPI.41707688&amp;isFromPublicArea=True&amp;isModal=False</t>
  </si>
  <si>
    <t xml:space="preserve">TATIANA GUERRERO RODRIGUEZ </t>
  </si>
  <si>
    <t>CO1.REQ.8796412</t>
  </si>
  <si>
    <t>OAG-VEX-0898-2025</t>
  </si>
  <si>
    <t>https://community.secop.gov.co/Public/Tendering/ContractNoticePhases/View?PPI=CO1.PPI.41706791&amp;isFromPublicArea=True&amp;isModal=False</t>
  </si>
  <si>
    <t xml:space="preserve">ARIS MANUEL ALFARO HERRERA </t>
  </si>
  <si>
    <t>CO1.REQ.8796229</t>
  </si>
  <si>
    <t>OAG-VEX-0897-2025</t>
  </si>
  <si>
    <t>https://community.secop.gov.co/Public/Tendering/ContractNoticePhases/View?PPI=CO1.PPI.41701265&amp;isFromPublicArea=True&amp;isModal=False</t>
  </si>
  <si>
    <t xml:space="preserve">RODERIT ALBERTO CASSIANIS HERNANDEZ </t>
  </si>
  <si>
    <t>CO1.REQ.8794748</t>
  </si>
  <si>
    <t>OAG-VEX-0896-2025</t>
  </si>
  <si>
    <t>https://community.secop.gov.co/Public/Tendering/ContractNoticePhases/View?PPI=CO1.PPI.41705884&amp;isFromPublicArea=True&amp;isModal=False</t>
  </si>
  <si>
    <t xml:space="preserve">ALFREDO DARRIN TORRENEGRA SARMIENTO </t>
  </si>
  <si>
    <t>CO1.REQ.8795866</t>
  </si>
  <si>
    <t>OAG-VEX-0895-2025</t>
  </si>
  <si>
    <t>https://community.secop.gov.co/Public/Tendering/ContractNoticePhases/View?PPI=CO1.PPI.41701025&amp;isFromPublicArea=True&amp;isModal=False</t>
  </si>
  <si>
    <t xml:space="preserve">JHEISON JOSE PINTO SEVERICHE </t>
  </si>
  <si>
    <t>CO1.REQ.8794704</t>
  </si>
  <si>
    <t>OAG-VEX-0894-2025</t>
  </si>
  <si>
    <t>https://community.secop.gov.co/Public/Tendering/ContractNoticePhases/View?PPI=CO1.PPI.41700609&amp;isFromPublicArea=True&amp;isModal=False</t>
  </si>
  <si>
    <t xml:space="preserve">MANUEL HERNANDEZ ESCOBAR </t>
  </si>
  <si>
    <t>CO1.REQ.8794388</t>
  </si>
  <si>
    <t>OAG-VEX-0893-2025</t>
  </si>
  <si>
    <t>https://community.secop.gov.co/Public/Tendering/ContractNoticePhases/View?PPI=CO1.PPI.41699441&amp;isFromPublicArea=True&amp;isModal=False</t>
  </si>
  <si>
    <t xml:space="preserve">WILBER ENRIQUE VERGARA MORALES </t>
  </si>
  <si>
    <t>CO1.REQ.8794309</t>
  </si>
  <si>
    <t>OAG-VEX-0892-2025</t>
  </si>
  <si>
    <t>https://community.secop.gov.co/Public/Tendering/ContractNoticePhases/View?PPI=CO1.PPI.41698863&amp;isFromPublicArea=True&amp;isModal=False</t>
  </si>
  <si>
    <t xml:space="preserve">ANDRES EDUARDO DIAZ GOMEZ </t>
  </si>
  <si>
    <t>LA PRESENTE ORDEN TIENE POR OBJETO PRESTAR SUS SERVICIOS DE APOYO A LA GESTION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</si>
  <si>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CO1.REQ.8793879</t>
  </si>
  <si>
    <t>OAG-VEX-0891-2025</t>
  </si>
  <si>
    <t>https://community.secop.gov.co/Public/Tendering/ContractNoticePhases/View?PPI=CO1.PPI.41688704&amp;isFromPublicArea=True&amp;isModal=False</t>
  </si>
  <si>
    <t xml:space="preserve">PAULA ANDREA GUTIERREZ CUADRO </t>
  </si>
  <si>
    <t>LA PRESENTE ORDEN TIENE POR OBJETO PRESTAR SERVICIOS COMO APOYOS TERRITORIALES PEDAGOGICOS EN EL MARCO DEL CONVENIO INTERADMINISTRATIVO N1690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 6 APOYAR A LA COORDINACION DEL PROYECTO EN LA FOCALIZACION DE LOS ARTISTAS FORMADORES FALTANTES PARA EL NODO ASIGNADO</t>
  </si>
  <si>
    <t>CO1.REQ.8791737</t>
  </si>
  <si>
    <t>OPSP-VEX-0890-2025</t>
  </si>
  <si>
    <t>https://community.secop.gov.co/Public/Tendering/ContractNoticePhases/View?PPI=CO1.PPI.41687882&amp;isFromPublicArea=True&amp;isModal=False</t>
  </si>
  <si>
    <t xml:space="preserve">BRANDON YESID LIBREROS CUELLO </t>
  </si>
  <si>
    <t>LA PRESENTE ORDEN TIENE POR OBJETO PRESTAR SUS SERVICIOS PROFESIONALES COMO COORDINADOR ADMINISTRATIVO Y FINANCIERO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REALIZAR ACOMPAÑAMIENTO EN EL PROCESO DE ELABORACION DE PRESUPUESTOS ADICION PRESUPUESTAL Y PLAN ANUAL DE CAJA PAC DEL PROYECTO 2 COORDINAR LA ELABORACION DE LAS MINUTAS DE ORDEN DE SERVICIOS PROFESIONALES APOYO A LA GESTION SERVICIOS SUMINISTROS Y COMPRAS DE ACUERDO CON REQUERIMIENTOS DE LA VICERRECTORIA DE EXTENSION Y PROYECCION SOCIAL 3 VERIFICAR LA DOCUMENTACION CARGADA EN LA PLATAFORMA GEDOCO DEL PERSONAL A CONTRATAR DEL CONTRATO INTERADMINISTRATIVO 4 COORDINAR LA ETAPA DE LIQUIDACION Y CIERRE DEL CONTRATO INTERADMINISTRATIVO 5 REALIZAR SEGUIMIENTOS A LOS PROCEDIMIENTOS FINANCIEROS QUE SE EJECUTAN EN LA VICERRECTORIA DE EXTENSION Y PROYECCION SOCIAL EN MARCO DEL CONTRATO INTERADMINISTRATIVO 6 REALIZAR LA TRAZABILIDAD DE FACTURACION Y RECAUDO DE LA RELACION DEL CONTRATO INTERADMINISTRATIVO 7 ELABORAR EL INFORME FINANCIERO QUE SE REQUIERA PARA EL NORMAL FUNCIONAMIENTO DEL CONTRATO INTERADMINISTRATIVO</t>
  </si>
  <si>
    <t>CO1.REQ.8792032</t>
  </si>
  <si>
    <t>OPSP-VEX-0889-2025</t>
  </si>
  <si>
    <t>https://community.secop.gov.co/Public/Tendering/ContractNoticePhases/View?PPI=CO1.PPI.41687820&amp;isFromPublicArea=True&amp;isModal=False</t>
  </si>
  <si>
    <t xml:space="preserve">JOSE MANUEL FREYLE MANOTAS </t>
  </si>
  <si>
    <t>LA PRESENTE ORDEN TIENE POR OBJETO PRESTAR SUS SERVICIOS PROFESIONALES COMO ABOGADO PARA LA REALIZACION DE ACTIVIDADES JURIDICAS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PRESTAR ASESORIA JURIDICA EN LA EJECUCION DEL CONTRATO INTERADMINISTRATIVO 2 HACER SEGUIMIENTO EN LOS PROCESOS JURIDICOS RELACIONADOS CON LA GESTION DEL CONTRATO INTERADMINISTRATIVO 3 ASESORAR JURIDICAMENTE PARA GARANTIZAR QUE EL CONTRATO INTERADMINISTRATIVO ESTEN ALINEADOS CON LAS NORMATIVAS LEGALES Y LOS OBJETIVOS INSTITUCIONALES 4 APOYAR EN LA REVISION DE DOCUMENTOS PRECONTRACTUALES EN MARCO DEL CONTRATO INTERADMINISTRATIVO 5 ELABORAR LAS MINUTAS DE ORDEN DE SERVICIOS PROFESIONALES APOYO A LA GESTION SERVICIOS SUMINISTROS Y COMPRAS DE ACUERDO CON REQUERIMIENTOS DE LA VICERRECTORIA DE EXTENSION Y PROYECCION SOCIAL 6 HACER SEGUIMIENTO A LOS CONTRATOS Y REVISION DE POLIZAS EN MARCO DEL CONTRATO INTERADMINISTRATIVO</t>
  </si>
  <si>
    <t>CO1.REQ.8791916</t>
  </si>
  <si>
    <t>OPSP-VEX-0888-2025</t>
  </si>
  <si>
    <t>https://community.secop.gov.co/Public/Tendering/ContractNoticePhases/View?PPI=CO1.PPI.41687148&amp;isFromPublicArea=True&amp;isModal=False</t>
  </si>
  <si>
    <t xml:space="preserve">NEREIDA GUERRA CARCAMO </t>
  </si>
  <si>
    <t>CO1.REQ.8791903</t>
  </si>
  <si>
    <t>OPSP-VEX-0887-2025</t>
  </si>
  <si>
    <t>https://community.secop.gov.co/Public/Tendering/ContractNoticePhases/View?PPI=CO1.PPI.41687101&amp;isFromPublicArea=True&amp;isModal=False</t>
  </si>
  <si>
    <t xml:space="preserve">ANA MILENA CASTRO ROSSO </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</si>
  <si>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</si>
  <si>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CO1.REQ.8791497</t>
  </si>
  <si>
    <t>OPSP-VEX-0886-2025</t>
  </si>
  <si>
    <t>https://community.secop.gov.co/Public/Tendering/ContractNoticePhases/View?PPI=CO1.PPI.41686547&amp;isFromPublicArea=True&amp;isModal=False</t>
  </si>
  <si>
    <t xml:space="preserve">GUMERCINDA ESTEBANA MEZA DOMINGUEZ </t>
  </si>
  <si>
    <t>CO1.REQ.8791481</t>
  </si>
  <si>
    <t>OPSP-VEX-0885-2025</t>
  </si>
  <si>
    <t>https://community.secop.gov.co/Public/Tendering/ContractNoticePhases/View?PPI=CO1.PPI.41686096&amp;isFromPublicArea=True&amp;isModal=False</t>
  </si>
  <si>
    <t xml:space="preserve">JUAN CARLOS HURTADO LORDUY </t>
  </si>
  <si>
    <t>CO1.REQ.8791565</t>
  </si>
  <si>
    <t>OAG-VEX-0884-2025</t>
  </si>
  <si>
    <t>https://community.secop.gov.co/Public/Tendering/ContractNoticePhases/View?PPI=CO1.PPI.41686044&amp;isFromPublicArea=True&amp;isModal=False</t>
  </si>
  <si>
    <t xml:space="preserve">AREX DE ANGELIS BARRANCO </t>
  </si>
  <si>
    <t>CO1.REQ.8791296</t>
  </si>
  <si>
    <t>OAG-VEX-0883-2025</t>
  </si>
  <si>
    <t>https://community.secop.gov.co/Public/Tendering/ContractNoticePhases/View?PPI=CO1.PPI.41685442&amp;isFromPublicArea=True&amp;isModal=False</t>
  </si>
  <si>
    <t xml:space="preserve">LUIS MIGUEL CASTRO FONTALVO </t>
  </si>
  <si>
    <t>CO1.REQ.8791360</t>
  </si>
  <si>
    <t>OPSP-VEX-0882-2025</t>
  </si>
  <si>
    <t>https://community.secop.gov.co/Public/Tendering/ContractNoticePhases/View?PPI=CO1.PPI.41684798&amp;isFromPublicArea=True&amp;isModal=False</t>
  </si>
  <si>
    <t xml:space="preserve">JADER JESUS MANCERA ARIZA </t>
  </si>
  <si>
    <t>CO1.REQ.8791442</t>
  </si>
  <si>
    <t>OAG-VEX-0881-2025</t>
  </si>
  <si>
    <t>https://community.secop.gov.co/Public/Tendering/ContractNoticePhases/View?PPI=CO1.PPI.41683698&amp;isFromPublicArea=True&amp;isModal=False</t>
  </si>
  <si>
    <t xml:space="preserve">FREDIS RAFAEL DIAZ MELENDEZ </t>
  </si>
  <si>
    <t>CO1.REQ.8791107</t>
  </si>
  <si>
    <t>OAG-VEX-0880-2025</t>
  </si>
  <si>
    <t>https://community.secop.gov.co/Public/Tendering/ContractNoticePhases/View?PPI=CO1.PPI.41683194&amp;isFromPublicArea=True&amp;isModal=False</t>
  </si>
  <si>
    <t xml:space="preserve">DELCY MARIA GIL CENTENO </t>
  </si>
  <si>
    <t>CO1.REQ.8790764</t>
  </si>
  <si>
    <t>OAG-VEX-0879-2025</t>
  </si>
  <si>
    <t>https://community.secop.gov.co/Public/Tendering/ContractNoticePhases/View?PPI=CO1.PPI.41683123&amp;isFromPublicArea=True&amp;isModal=False</t>
  </si>
  <si>
    <t xml:space="preserve">ALEXANDER ORTEGA MUÑOZ </t>
  </si>
  <si>
    <t>CO1.REQ.8790741</t>
  </si>
  <si>
    <t>OAG-VEX-0878-2025</t>
  </si>
  <si>
    <t>https://community.secop.gov.co/Public/Tendering/ContractNoticePhases/View?PPI=CO1.PPI.41682646&amp;isFromPublicArea=True&amp;isModal=False</t>
  </si>
  <si>
    <t xml:space="preserve">CARLINA LUZ COLLAZO RODRIGUEZ </t>
  </si>
  <si>
    <t>CO1.REQ.8790811</t>
  </si>
  <si>
    <t>OAG-VEX-0877-2025</t>
  </si>
  <si>
    <t>https://community.secop.gov.co/Public/Tendering/ContractNoticePhases/View?PPI=CO1.PPI.41682100&amp;isFromPublicArea=True&amp;isModal=False</t>
  </si>
  <si>
    <t xml:space="preserve">SERGIO ANDRES VEGAS GOMEZ </t>
  </si>
  <si>
    <t>CO1.REQ.8790611</t>
  </si>
  <si>
    <t>OAG-VEX-0876-2025</t>
  </si>
  <si>
    <t>https://community.secop.gov.co/Public/Tendering/ContractNoticePhases/View?PPI=CO1.PPI.41681836&amp;isFromPublicArea=True&amp;isModal=False</t>
  </si>
  <si>
    <t xml:space="preserve">LUIS CARLOS CASSIANI CIMARRA </t>
  </si>
  <si>
    <t>CO1.REQ.8790527</t>
  </si>
  <si>
    <t>OAG-VEX-0875-2025</t>
  </si>
  <si>
    <t>https://community.secop.gov.co/Public/Tendering/ContractNoticePhases/View?PPI=CO1.PPI.41680599&amp;isFromPublicArea=True&amp;isModal=False</t>
  </si>
  <si>
    <t xml:space="preserve">EDGARDO DAVID FABREGAS PARDO </t>
  </si>
  <si>
    <t>CO1.REQ.8790507</t>
  </si>
  <si>
    <t>OPSP-VEX-0874-2025</t>
  </si>
  <si>
    <t>https://community.secop.gov.co/Public/Tendering/ContractNoticePhases/View?PPI=CO1.PPI.41680619&amp;isFromPublicArea=True&amp;isModal=False</t>
  </si>
  <si>
    <t xml:space="preserve">RONNER JOSE PAREJA FRIAS </t>
  </si>
  <si>
    <t>CO1.REQ.8790041</t>
  </si>
  <si>
    <t>OAG-VEX-0873-2025</t>
  </si>
  <si>
    <t>https://community.secop.gov.co/Public/Tendering/ContractNoticePhases/View?PPI=CO1.PPI.41677848&amp;isFromPublicArea=True&amp;isModal=False</t>
  </si>
  <si>
    <t xml:space="preserve">DIANURIS MILAGRO RIVERA MARTINEZ </t>
  </si>
  <si>
    <t>LA PRESENTE ORDEN TIENE POR OBJETO PRESTAR SUS SERVICIOS PROFESIONALES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OF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</si>
  <si>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CO1.REQ.8789362</t>
  </si>
  <si>
    <t>OPSP-VEX-0871-2025</t>
  </si>
  <si>
    <t>https://community.secop.gov.co/Public/Tendering/ContractNoticePhases/View?PPI=CO1.PPI.41670220&amp;isFromPublicArea=True&amp;isModal=False</t>
  </si>
  <si>
    <t xml:space="preserve">TANIA CORTINA MARBELLO </t>
  </si>
  <si>
    <t>LA PRESENTE ORDEN TIENE POR OBJETO PRESTAR SERVICIOS PROFESIONALES EN EL MARCO DEL CONTRATO N. 478 DEL 2025 CELEBRADO ENTRE LA AGENCIA NACIONAL DE HIDROCARBUROS -ANH Y UNIVERSIDAD DEL MAGDALENA, PARA EL DESARROLLO DE LAS SIGUIENTES ACTIVIDADES: 1. GESTIONAR EL CONTROL DE VERSIONES DE DOCUMENTOS TÉCNICOS E INSTITUCIONALES DEL CONVENIO. 2. ADMINISTRAR LA AGENDA INSTITUCIONAL DEL CONVENIO Y PROGRAMAR COMITÉS TÉCNICOS.3. CONSOLIDAR Y MANTENER ACTUALIZADO EL ARCHIVO FÍSICO Y DIGITAL DEL PROYECTO. 4. APOYAR EN LA SISTEMATIZACIÓN DE EVIDENCIAS DE ACTIVIDADES EJECUTADAS EN TERRITORIO. 5. REALIZAR SEGUIMIENTO AL CUMPLIMIENTO DE LOS HITOS ADMINISTRATIVOS ESTABLECIDOS EN EL CRONOGRAMA DEL CONVENIO. 6. APOYAR EN LA REDACCIÓN Y REVISIÓN DE COMUNICACIONES INSTITUCIONALES.</t>
  </si>
  <si>
    <t>CO1.REQ.8787291</t>
  </si>
  <si>
    <t>OPSP-VEX-0870-2025</t>
  </si>
  <si>
    <t>https://community.secop.gov.co/Public/Tendering/ContractNoticePhases/View?PPI=CO1.PPI.41677402&amp;isFromPublicArea=True&amp;isModal=False</t>
  </si>
  <si>
    <t xml:space="preserve">LUIS ALBERTO SARA CASSIANI </t>
  </si>
  <si>
    <t>CO1.REQ.8789224</t>
  </si>
  <si>
    <t>OAG-VEX-0869-2025</t>
  </si>
  <si>
    <t>https://community.secop.gov.co/Public/Tendering/ContractNoticePhases/View?PPI=CO1.PPI.41676826&amp;isFromPublicArea=True&amp;isModal=False</t>
  </si>
  <si>
    <t xml:space="preserve">JHON YAIR MARTINEZ MARTINEZ </t>
  </si>
  <si>
    <t>CO1.REQ.8788899</t>
  </si>
  <si>
    <t>OAG-VEX-0868-2025</t>
  </si>
  <si>
    <t>https://community.secop.gov.co/Public/Tendering/ContractNoticePhases/View?PPI=CO1.PPI.41675241&amp;isFromPublicArea=True&amp;isModal=False</t>
  </si>
  <si>
    <t xml:space="preserve">BASHIR JOSE PALLARES HERNANDEZ </t>
  </si>
  <si>
    <t>CO1.REQ.8789011</t>
  </si>
  <si>
    <t>OPSP-VEX-0867-2025</t>
  </si>
  <si>
    <t>https://community.secop.gov.co/Public/Tendering/ContractNoticePhases/View?PPI=CO1.PPI.41674935&amp;isFromPublicArea=True&amp;isModal=False</t>
  </si>
  <si>
    <t xml:space="preserve">CARLOS ANDRES MARTINEZ VEGA </t>
  </si>
  <si>
    <t>CO1.REQ.8788721</t>
  </si>
  <si>
    <t>OAG-VEX-0866-2025</t>
  </si>
  <si>
    <t>https://community.secop.gov.co/Public/Tendering/ContractNoticePhases/View?PPI=CO1.PPI.41653951&amp;isFromPublicArea=True&amp;isModal=False</t>
  </si>
  <si>
    <t xml:space="preserve">CAMILO LOPEZ VILLALOBOS </t>
  </si>
  <si>
    <t>CO1.REQ.8784330</t>
  </si>
  <si>
    <t>OAG-VEX-0864-2025</t>
  </si>
  <si>
    <t>https://community.secop.gov.co/Public/Tendering/ContractNoticePhases/View?PPI=CO1.PPI.41654143&amp;isFromPublicArea=True&amp;isModal=False</t>
  </si>
  <si>
    <t xml:space="preserve">GERARDO CEPEDA GONZALEZ </t>
  </si>
  <si>
    <t>CO1.REQ.8784622</t>
  </si>
  <si>
    <t>OAG-VEX-0863-2025</t>
  </si>
  <si>
    <t>https://community.secop.gov.co/Public/Tendering/ContractNoticePhases/View?PPI=CO1.PPI.41653945&amp;isFromPublicArea=True&amp;isModal=False</t>
  </si>
  <si>
    <t xml:space="preserve">EMMANUEL MORALES ROA </t>
  </si>
  <si>
    <t>LA PRESENTE ORDEN TIENE POR OBJETO PRESTAR SERVICIOS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</si>
  <si>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CO1.REQ.8784328</t>
  </si>
  <si>
    <t>OPSP-VEX-0862-2025</t>
  </si>
  <si>
    <t>https://community.secop.gov.co/Public/Tendering/ContractNoticePhases/View?PPI=CO1.PPI.41653940&amp;isFromPublicArea=True&amp;isModal=False</t>
  </si>
  <si>
    <t xml:space="preserve">WEIMAR JOSE DE LA HOZ RODRIGUEZ </t>
  </si>
  <si>
    <t>LA PRESENTE ORDEN TIENE POR OBJETO PRESTAR SERVICIOS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</si>
  <si>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CO1.REQ.8784708</t>
  </si>
  <si>
    <t>OPSP-VEX-0861-2025</t>
  </si>
  <si>
    <t>https://community.secop.gov.co/Public/Tendering/ContractNoticePhases/View?PPI=CO1.PPI.41668876&amp;isFromPublicArea=True&amp;isModal=False</t>
  </si>
  <si>
    <t xml:space="preserve">RADY ALBERTO VACILEF PANTOJA </t>
  </si>
  <si>
    <t>CO1.REQ.8787337</t>
  </si>
  <si>
    <t>OPSP-VEX-0860-2025</t>
  </si>
  <si>
    <t>https://community.secop.gov.co/Public/Tendering/ContractNoticePhases/View?PPI=CO1.PPI.41654139&amp;isFromPublicArea=True&amp;isModal=False</t>
  </si>
  <si>
    <t xml:space="preserve">WILBER ENRIQUE VERGARA AGUILAR </t>
  </si>
  <si>
    <t>CO1.REQ.8784707</t>
  </si>
  <si>
    <t>OAG-VEX-0859-2025</t>
  </si>
  <si>
    <t>https://community.secop.gov.co/Public/Tendering/ContractNoticePhases/View?PPI=CO1.PPI.41653936&amp;isFromPublicArea=True&amp;isModal=False</t>
  </si>
  <si>
    <t xml:space="preserve">GUILLERMO JOSE MACHACON POLO </t>
  </si>
  <si>
    <t>CO1.REQ.8784706</t>
  </si>
  <si>
    <t>OAG-VEX-0858-2025</t>
  </si>
  <si>
    <t>https://community.secop.gov.co/Public/Tendering/ContractNoticePhases/View?PPI=CO1.PPI.41653726&amp;isFromPublicArea=True&amp;isModal=False</t>
  </si>
  <si>
    <t xml:space="preserve">ILICH VLADIMIR MERCADO ZAMBRANO </t>
  </si>
  <si>
    <t>LA PRESENTE ORDEN TIENE POR OBJETO PRESTAR SUS SERVICIOS DE APOYO A LA GESTION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</si>
  <si>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CO1.REQ.8784609</t>
  </si>
  <si>
    <t>OAG-VEX-0857-2025</t>
  </si>
  <si>
    <t>https://community.secop.gov.co/Public/Tendering/ContractNoticePhases/View?PPI=CO1.PPI.41653721&amp;isFromPublicArea=True&amp;isModal=False</t>
  </si>
  <si>
    <t xml:space="preserve">ENRIQUE GREGORIO LIñAN RODRIGUEZ </t>
  </si>
  <si>
    <t>CO1.REQ.8784704</t>
  </si>
  <si>
    <t>OAG-VEX-0856-2025</t>
  </si>
  <si>
    <t>https://community.secop.gov.co/Public/Tendering/ContractNoticePhases/View?PPI=CO1.PPI.41653716&amp;isFromPublicArea=True&amp;isModal=False</t>
  </si>
  <si>
    <t xml:space="preserve">ANDRES LORENZO BELLO TORRES </t>
  </si>
  <si>
    <t>CO1.REQ.8784316</t>
  </si>
  <si>
    <t>OAG-VEX-0855-2025</t>
  </si>
  <si>
    <t>https://community.secop.gov.co/Public/Tendering/ContractNoticePhases/View?PPI=CO1.PPI.41654122&amp;isFromPublicArea=True&amp;isModal=False</t>
  </si>
  <si>
    <t xml:space="preserve">LAURA VANESSA FONTALVO BARRIOS </t>
  </si>
  <si>
    <t>CO1.REQ.8784701</t>
  </si>
  <si>
    <t>OPSP-VEX-0854-2025</t>
  </si>
  <si>
    <t>https://community.secop.gov.co/Public/Tendering/ContractNoticePhases/View?PPI=CO1.PPI.41653710&amp;isFromPublicArea=True&amp;isModal=False</t>
  </si>
  <si>
    <t xml:space="preserve">KAREN YISETH FONSECA ORTIZ </t>
  </si>
  <si>
    <t>CO1.REQ.8784605</t>
  </si>
  <si>
    <t>OPSP-VEX-0853-2025</t>
  </si>
  <si>
    <t>https://community.secop.gov.co/Public/Tendering/ContractNoticePhases/View?PPI=CO1.PPI.41653907&amp;isFromPublicArea=True&amp;isModal=False</t>
  </si>
  <si>
    <t xml:space="preserve">WILLINTON ENRIQUE FRAGOZO EGUIS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</si>
  <si>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</si>
  <si>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CO1.REQ.8784604</t>
  </si>
  <si>
    <t>OAG-VEX-0852-2025</t>
  </si>
  <si>
    <t>https://community.secop.gov.co/Public/Tendering/ContractNoticePhases/View?PPI=CO1.PPI.41640934&amp;isFromPublicArea=True&amp;isModal=False</t>
  </si>
  <si>
    <t xml:space="preserve">JESUS DAVID ESCALANTE MORA </t>
  </si>
  <si>
    <t>CO1.REQ.8781720</t>
  </si>
  <si>
    <t>OAG-VEX-0851-2025</t>
  </si>
  <si>
    <t>https://community.secop.gov.co/Public/Tendering/ContractNoticePhases/View?PPI=CO1.PPI.41640496&amp;isFromPublicArea=True&amp;isModal=False</t>
  </si>
  <si>
    <t>RICHARD FABIAN MARTINEZ MIRANDA</t>
  </si>
  <si>
    <t>CO1.REQ.8781491</t>
  </si>
  <si>
    <t>OAG-VEX-0850-2025</t>
  </si>
  <si>
    <t>https://community.secop.gov.co/Public/Tendering/ContractNoticePhases/View?PPI=CO1.PPI.41643286&amp;isFromPublicArea=True&amp;isModal=False</t>
  </si>
  <si>
    <t>JULISSA OROZCO PACHECO</t>
  </si>
  <si>
    <t>CO1.REQ.8782245</t>
  </si>
  <si>
    <t>OAG-VEX-0849-2025</t>
  </si>
  <si>
    <t>https://community.secop.gov.co/Public/Tendering/ContractNoticePhases/View?PPI=CO1.PPI.41643445&amp;isFromPublicArea=True&amp;isModal=False</t>
  </si>
  <si>
    <t xml:space="preserve">CARLOS FARID ORTIZ QUIROZ </t>
  </si>
  <si>
    <t>CO1.REQ.8782236</t>
  </si>
  <si>
    <t>OAG-VEX-0848-2025</t>
  </si>
  <si>
    <t>https://community.secop.gov.co/Public/Tendering/ContractNoticePhases/View?PPI=CO1.PPI.41642886&amp;isFromPublicArea=True&amp;isModal=False</t>
  </si>
  <si>
    <t>JESSICA PATRICIA AYOLA BERMEJO</t>
  </si>
  <si>
    <t>CO1.REQ.8782313</t>
  </si>
  <si>
    <t>OPSP-VEX-0847-2025</t>
  </si>
  <si>
    <t>https://community.secop.gov.co/Public/Tendering/ContractNoticePhases/View?PPI=CO1.PPI.41642878&amp;isFromPublicArea=True&amp;isModal=False</t>
  </si>
  <si>
    <t xml:space="preserve">JORGE DE JESUS BARBUR ARIZA </t>
  </si>
  <si>
    <t>CO1.REQ.8782229</t>
  </si>
  <si>
    <t>OAG-VEX-0846-2025</t>
  </si>
  <si>
    <t>https://community.secop.gov.co/Public/Tendering/ContractNoticePhases/View?PPI=CO1.PPI.41642868&amp;isFromPublicArea=True&amp;isModal=False</t>
  </si>
  <si>
    <t>MARIO ALBERTO LUNA JIMENEZ</t>
  </si>
  <si>
    <t>CO1.REQ.8782222</t>
  </si>
  <si>
    <t>OPSP-VEX-0845-2025</t>
  </si>
  <si>
    <t>https://community.secop.gov.co/Public/Tendering/ContractNoticePhases/View?PPI=CO1.PPI.41642855&amp;isFromPublicArea=True&amp;isModal=False</t>
  </si>
  <si>
    <t xml:space="preserve">ELIECER BORDETH AMADOR </t>
  </si>
  <si>
    <t>CO1.REQ.8781796</t>
  </si>
  <si>
    <t>OAG-VEX-0844-2025</t>
  </si>
  <si>
    <t>https://community.secop.gov.co/Public/Tendering/ContractNoticePhases/View?PPI=CO1.PPI.41642845&amp;isFromPublicArea=True&amp;isModal=False</t>
  </si>
  <si>
    <t>LUIS ALBERTO MEDINA OSPINO</t>
  </si>
  <si>
    <t>CO1.REQ.8782137</t>
  </si>
  <si>
    <t>OAG-VEX-0843-2025</t>
  </si>
  <si>
    <t>https://community.secop.gov.co/Public/Tendering/ContractNoticePhases/View?PPI=CO1.PPI.41642835&amp;isFromPublicArea=True&amp;isModal=False</t>
  </si>
  <si>
    <t xml:space="preserve">LUIS ALFONSO VALENCIA ALVAREZ </t>
  </si>
  <si>
    <t>CO1.REQ.8781790</t>
  </si>
  <si>
    <t>OAG-VEX-0842-2025</t>
  </si>
  <si>
    <t>https://community.secop.gov.co/Public/Tendering/ContractNoticePhases/View?PPI=CO1.PPI.41642825&amp;isFromPublicArea=True&amp;isModal=False</t>
  </si>
  <si>
    <t>GEOVANNY DE JESUS LARA MANJARRES</t>
  </si>
  <si>
    <t>CO1.REQ.8781891</t>
  </si>
  <si>
    <t>OAG-VEX-0841-2025</t>
  </si>
  <si>
    <t>https://community.secop.gov.co/Public/Tendering/ContractNoticePhases/View?PPI=CO1.PPI.41642812&amp;isFromPublicArea=True&amp;isModal=False</t>
  </si>
  <si>
    <t xml:space="preserve">DIDIER SEGUNDO RODRIGUEZ JOSEPH </t>
  </si>
  <si>
    <t>CO1.REQ.8782038</t>
  </si>
  <si>
    <t>OAG-VEX-0840-2025</t>
  </si>
  <si>
    <t>https://community.secop.gov.co/Public/Tendering/ContractNoticePhases/View?PPI=CO1.PPI.41640322&amp;isFromPublicArea=True&amp;isModal=False</t>
  </si>
  <si>
    <t xml:space="preserve">JAIRO ALONSO BORDETH AMADOR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</si>
  <si>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AFORMADORES QUE LA UNIVERSIDAD Y EL NODO TERRITORIAL ESTABLEZCAN Y AQUELLAS QUE RESULTEN NECESARIAS PARA EL CUMPLIMIENTO CONTRACTUAL</t>
  </si>
  <si>
    <t>CO1.REQ.8781424</t>
  </si>
  <si>
    <t>OAG-VEX-0839-2025</t>
  </si>
  <si>
    <t>https://community.secop.gov.co/Public/Tendering/ContractNoticePhases/View?PPI=CO1.PPI.41640403&amp;isFromPublicArea=True&amp;isModal=False</t>
  </si>
  <si>
    <t>WILLIAM ENRIQUE PONCE MARRUGO</t>
  </si>
  <si>
    <t>CO1.REQ.8781361</t>
  </si>
  <si>
    <t>OAG-VEX-0838-2025</t>
  </si>
  <si>
    <t>https://community.secop.gov.co/Public/Tendering/ContractNoticePhases/View?PPI=CO1.PPI.41639543&amp;isFromPublicArea=True&amp;isModal=False</t>
  </si>
  <si>
    <t>JORGE OLMEDO PERTUZ FERNANDEZ</t>
  </si>
  <si>
    <t>CO1.REQ.8781408</t>
  </si>
  <si>
    <t>OAG-VEX-0837-2025</t>
  </si>
  <si>
    <t>https://community.secop.gov.co/Public/Tendering/ContractNoticePhases/View?PPI=CO1.PPI.41639366&amp;isFromPublicArea=True&amp;isModal=False</t>
  </si>
  <si>
    <t xml:space="preserve">CARLOS ANDRES DE JESUS BUENO OTERO </t>
  </si>
  <si>
    <t>CO1.REQ.8781255</t>
  </si>
  <si>
    <t>OAG-VEX-0836-2025</t>
  </si>
  <si>
    <t>https://community.secop.gov.co/Public/Tendering/ContractNoticePhases/View?PPI=CO1.PPI.41638844&amp;isFromPublicArea=True&amp;isModal=False</t>
  </si>
  <si>
    <t>JUAN CARLOS MARTINEZ VILLA</t>
  </si>
  <si>
    <t>LA PRESENTE ORDEN TIENE POR OBJETO PRESTAR SERVICIOS EN EL ROL DE ARTISTA SABEDOR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</si>
  <si>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CO1.REQ.8781122</t>
  </si>
  <si>
    <t>OAG-VEX-0835-2025</t>
  </si>
  <si>
    <t>https://community.secop.gov.co/Public/Tendering/ContractNoticePhases/View?PPI=CO1.PPI.41638236&amp;isFromPublicArea=True&amp;isModal=False</t>
  </si>
  <si>
    <t xml:space="preserve">JAIDER ARROYO RANGEL </t>
  </si>
  <si>
    <t>CO1.REQ.8780726</t>
  </si>
  <si>
    <t>OAG-VEX-0834-2025</t>
  </si>
  <si>
    <t>https://community.secop.gov.co/Public/Tendering/ContractNoticePhases/View?PPI=CO1.PPI.41643818&amp;isFromPublicArea=True&amp;isModal=False</t>
  </si>
  <si>
    <t>DIOMARA SUAREZ SEGURA</t>
  </si>
  <si>
    <t xml:space="preserve">LAURA CAROLINA MANTILLA ROMO </t>
  </si>
  <si>
    <t>LA PRESENTE ORDEN TIENE POR OBJETO: LA PRESTACIÓN DE SERVICIOS PROFESIONALES, EN EL MARCO DEL CONVENIO INTERADMINISTRATIVO NO. 1556 DE 2024 SUSCRITO ENTRE LA UNIVERSIDAD DEL MAGDALENA Y LA AGENCIA DE DESARROLLO RURAL ADR EN LA ETAPA DE LIQUIDACIÓN, PARA LA EJECUCIÓN DE LAS SIGUIENTES ACTIVIDADES: 1. REVISAR Y VALIDAR QUE LA INFORMACIÓN RELACIONADA CON LA EJECUCIÓN DEL CONVENIO INTERADMINISTRATIVO NO. 1556 DE 2024 ESTÉ DEBIDAMENTE CARGADA EN LA CARPETA DESIGNADA POR LA AGENCIA DE DESARROLLO RURAL. VERIFICANDO QUE NO HAYA PÉRDIDA DE DATOS NI ERRORES EN LA TRANSFERENCIA. 2. RECEPCIONAR LOS ENTRÉGALES DE LOS 29 MUNICIPIOS DEL MAGDALENA EN EL QUE SE EJECUTÓ EL CONVENIO TALES COMO: EVIDENCIAS FOTOGRÁFICAS, BASE DE DATOS, INFORMES, REPORTES,); ESTRUCTURARLA SEGÚN LOS FORMATOS Y REQUERIMIENTOS TÉCNICOS DEFINIDOS POR LA ADR CONSOLIDANDO LA INFORMACIÓN EN UNA BASE DE DATOS FINAL DESIGNADA POR EL SUPERVISOR. 3. ELABORAR INFORMES TÉCNICOS SOBRE EL ESTADO DE LA MIGRACIÓN Y ACTUALIZACIÓN DE DATOS REALIZADOS POR EL EQUIPO EJECUTOR, ASÍ COMO REGISTROS DE CUALQUIER INCIDENCIA Y OBSERVACIONES DE ESTOS.</t>
  </si>
  <si>
    <t>CO1.REQ.8782156</t>
  </si>
  <si>
    <t>OPSP-VEX-0833-2025</t>
  </si>
  <si>
    <t>https://community.secop.gov.co/Public/Tendering/ContractNoticePhases/View?PPI=CO1.PPI.41638260&amp;isFromPublicArea=True&amp;isModal=False</t>
  </si>
  <si>
    <t>CRISTINA CELESTE MEDINA RUIZ</t>
  </si>
  <si>
    <t>LA PRESENTE ORDEN TIENE POR OBJETO PRESTAR SUS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</si>
  <si>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CO1.REQ.8780811</t>
  </si>
  <si>
    <t>OAG-VEX-0832-2025</t>
  </si>
  <si>
    <t>https://community.secop.gov.co/Public/Tendering/ContractNoticePhases/View?PPI=CO1.PPI.41637763&amp;isFromPublicArea=True&amp;isModal=False</t>
  </si>
  <si>
    <t xml:space="preserve">ROSA MARGARITA CAMARGO VASQUEZ </t>
  </si>
  <si>
    <t>LA PRESENTE ORDEN TIENE POR OBJETO: PRESTAR SERVICIOS PROFESIONALES EN EL MARCO DEL CONVENIO INTERADMINISTRATIVO NO. 002 DE 2025, CELEBRADO ENTRE EL MUNICIPIO DE ARACATACA, MAGDALENA Y LA UNIVERSIDAD DEL MAGDALENA, PARA EL DESARROLLO DE LAS SIGUIENTES ACTIVIDADES: 1. APOYAR LA ESTRATEGIA DE DIVULGACIÓN DE LA VEX DURANTE TODA SU EJECUCIÓN. 2. APOYAR ADMINISTRACIÓN DE LAS REDES Y PLATAFORMAS DIGITALES DISPUESTAS PARA LA VEX EN TERRITORIO. 3. SEGUIMIENTO A LA ESTRATEGIA DE COMUNICACIONES DE LA VEX. 4. ANÁLISIS DE LAS ACCIONES IMPLEMENTADAS EN LA ESTRATEGIA DE COMUNICACIONES Y DIVULGACIÓN</t>
  </si>
  <si>
    <t>CO1.REQ.8780664</t>
  </si>
  <si>
    <t>OPSP-VEX-0831-2025</t>
  </si>
  <si>
    <t>https://community.secop.gov.co/Public/Tendering/ContractNoticePhases/View?PPI=CO1.PPI.41639304&amp;isFromPublicArea=True&amp;isModal=False</t>
  </si>
  <si>
    <t xml:space="preserve">JACKETZY MARIANA MERIÑO IGUARAN </t>
  </si>
  <si>
    <t>LA PRESENTE ORDEN TIENE POR OBJETO: PRESTAR SERVICIOS PROFESIONALES EN EL MARCO DEL CONVENIO INTERADMINISTRATIVO NO. 002 DE 2025, CELEBRADO ENTRE EL MUNICIPIO DE ARACATACA, MAGDALENA Y LA UNIVERSIDAD DEL MAGDALENA, PARA EL DESARROLLO DE LAS SIGUIENTES ACTIVIDADES: 1) REALIZAR TALLER DE DIÁLOGOS DE TRADICIONES CULTURALES. 2) DESARROLLAR EL CONTENIDO METODOLÓGICO DEL TALLER, ESTRUCTURANDO TEMÁTICAS PERTINENTES. 3) ELABORAR LOS MATERIALES PEDAGÓGICOS Y DIDÁCTICOS, PRIORIZANDO EL USO DE METODOLOGÍAS ACTIVAS, PARTICIPATIVAS Y COMUNITARIAS. 4) DESARROLLAR ACTIVIDADES PRÁCTICAS, LÚDICAS Y EXPERIENCIALES, ADAPTADAS AL CONTEXTO RURAL Y ANCESTRAL DE LA COMUNIDAD INDÍGENA. 5) REALIZAR LABORES ACADÉMICO-ADMINISTRATIVAS NECESARIAS PARA EL CIERRE DEL TALLER, ENTREGANDO LOS SIGUIENTES PRODUCTOS: I) APLICACIÓN DE INSTRUMENTOS DE EVALUACIÓN INICIAL Y FINAL, II) DILIGENCIAMIENTO DE LISTAS DE ASISTENCIA Y III) ELABORACIÓN DE INFORME FINAL DE TALLER. 6) APOYAR ACTIVAMENTE EN LA RECOLECCIÓN, SELECCIÓN Y ORGANIZACIÓN DE EVIDENCIAS FÍSICAS Y AUDIOVISUALES (FOTOGRAFÍAS, PRODUCTOS PEDAGÓGICOS, MUESTRAS CULTURALES, ETC.) QUE DEN CUENTA DEL PROCESO Y LOS RESULTADOS OBTENIDOS. 7) ENTREGAR EN MEDIO FÍSICO Y/O DIGITAL TODO EL MATERIAL ELABORADO Y LAS EVIDENCIAS DEL DESARROLLO DE LOS TALLERES, DEBIDAMENTE ORGANIZADAS POR FECHAS Y TIPO DE ARCHIVO, PARA EFECTOS DE ARCHIVO Y SISTEMATIZACIÓN DEL PROYECTO.</t>
  </si>
  <si>
    <t>CO1.REQ.8780770</t>
  </si>
  <si>
    <t>OPSP-VEX-0830-2025</t>
  </si>
  <si>
    <t>https://community.secop.gov.co/Public/Tendering/ContractNoticePhases/View?PPI=CO1.PPI.41637757&amp;isFromPublicArea=True&amp;isModal=False</t>
  </si>
  <si>
    <t>JOSE OSVALDO CORONELL ARTETA</t>
  </si>
  <si>
    <t>CO1.REQ.8780278</t>
  </si>
  <si>
    <t>OAG-VEX-0829-2025</t>
  </si>
  <si>
    <t>https://community.secop.gov.co/Public/Tendering/ContractNoticePhases/View?PPI=CO1.PPI.41637260&amp;isFromPublicArea=True&amp;isModal=False</t>
  </si>
  <si>
    <t>ALBENIS FLOREZ GOMEZ</t>
  </si>
  <si>
    <t>LA PRESENTE ORDEN TIENE POR OBJETO PRESTAR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</si>
  <si>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CO1.REQ.8780243</t>
  </si>
  <si>
    <t>OAG-VEX-0828-2025</t>
  </si>
  <si>
    <t>https://community.secop.gov.co/Public/Tendering/ContractNoticePhases/View?PPI=CO1.PPI.41637263&amp;isFromPublicArea=True&amp;isModal=False</t>
  </si>
  <si>
    <t xml:space="preserve">BEINIMAR VERONICA CHACIN PIRELA </t>
  </si>
  <si>
    <t>CO1.REQ.8780359</t>
  </si>
  <si>
    <t>OAG-VEX-0826-2025</t>
  </si>
  <si>
    <t>https://community.secop.gov.co/Public/Tendering/ContractNoticePhases/View?PPI=CO1.PPI.41636818&amp;isFromPublicArea=True&amp;isModal=False</t>
  </si>
  <si>
    <t>JULIO CESAR PEREZ DE LUQUE</t>
  </si>
  <si>
    <t>CO1.REQ.8780210</t>
  </si>
  <si>
    <t>OAG-VEX-0825-2025</t>
  </si>
  <si>
    <t>https://community.secop.gov.co/Public/Tendering/ContractNoticePhases/View?PPI=CO1.PPI.41636172&amp;isFromPublicArea=True&amp;isModal=False</t>
  </si>
  <si>
    <t xml:space="preserve">HUMBERTO RAFAEL PALMERA BUELVAS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</si>
  <si>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</si>
  <si>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CO1.REQ.8779878</t>
  </si>
  <si>
    <t>OAG-VEX-0824-2025</t>
  </si>
  <si>
    <t>https://community.secop.gov.co/Public/Tendering/ContractNoticePhases/View?PPI=CO1.PPI.41636718&amp;isFromPublicArea=True&amp;isModal=False</t>
  </si>
  <si>
    <t xml:space="preserve">STIVENSON ZARATE VERDEZA </t>
  </si>
  <si>
    <t>CO1.REQ.8779996</t>
  </si>
  <si>
    <t>OAG-VEX-0823-2025</t>
  </si>
  <si>
    <t>https://community.secop.gov.co/Public/Tendering/ContractNoticePhases/View?PPI=CO1.PPI.41635604&amp;isFromPublicArea=True&amp;isModal=False</t>
  </si>
  <si>
    <t xml:space="preserve">RIDERLIS OLIVELLA </t>
  </si>
  <si>
    <t>CO1.REQ.8779598</t>
  </si>
  <si>
    <t>OAG-VEX-0822-2025</t>
  </si>
  <si>
    <t>https://community.secop.gov.co/Public/Tendering/ContractNoticePhases/View?PPI=CO1.PPI.41635033&amp;isFromPublicArea=True&amp;isModal=False</t>
  </si>
  <si>
    <t xml:space="preserve">HERNEYTH JUAN GONZALES CORREA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</si>
  <si>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</si>
  <si>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CO1.REQ.8779801</t>
  </si>
  <si>
    <t>OAG-VEX-0821-2025</t>
  </si>
  <si>
    <t>https://community.secop.gov.co/Public/Tendering/ContractNoticePhases/View?PPI=CO1.PPI.41634826&amp;isFromPublicArea=True&amp;isModal=False</t>
  </si>
  <si>
    <t xml:space="preserve">GUSTAVO ADOLFO PACHECO PEREZ </t>
  </si>
  <si>
    <t>CO1.REQ.8779606</t>
  </si>
  <si>
    <t>OAG-VEX-0820-2025</t>
  </si>
  <si>
    <t>https://community.secop.gov.co/Public/Tendering/ContractNoticePhases/View?PPI=CO1.PPI.41633854&amp;isFromPublicArea=True&amp;isModal=False</t>
  </si>
  <si>
    <t xml:space="preserve">KENNY FERNANDEZ DE CASTRO PINEDO </t>
  </si>
  <si>
    <t>LA PRESENTE ORDEN TIENE POR OBJETO: LA PRESTACIÓN DE SERVICIOS PROFESIONALES EN LA VICERRECTORÍA DE EXTENSIÓN Y PROYECCIÓN SOCIAL EN EL MARCO DEL CONTRATO INTERADMINISTRATIVO 515-2025 AGENCIA NACIONAL DE HIDROCARBUROS, DESARROLLANDO LAS SIGUIENTES ACTIVIDADES: 1. APOYAR Y ORIENTAR LOS PROCESOS DE CONTRATACIÓN DEL PERSONAL REQUERIDO PARA LA EJECUCIÓN DEL PROYECTO. 2. PREPARAR EL FLUJO DE CAJA DEL PROYECTO SEGÚN ENTREGABLES, CRONOGRAMA DE EJECUCIÓN Y FECHAS DE PAGO PREVISTAS EN EL CONVENIO. 3. REALIZAR LA CONTABILIZACIÓN DE INGRESOS Y EGRESOS RELACIONADOS CON EL CONVENIO. 4. LLEVAR A CABO LA CONTABILIDAD DE LOS RECURSOS ASIGNADOS PARA EL DESARROLLO DEL PROYECTO. 5.APOYAR LAS CONCILIACIONES FINANCIERAS MENSUALES DEL PROYECTO CON LAS ÁREAS CONTABLES DE LA UNIVERSIDAD. 6. REVISAR Y HACER SEGUIMIENTO A LOS PAGOS DE HONORARIOS DEL PERSONAL CONTRATADO Y ESTIMULOS DOCENTES DEL PERSONAL CONTRATADO. 7) APOYAR LA PRESENTACIÓN OPORTUNA DE INFORMES FINANCIEROS CONFORME A LOS REQUERIMIENTOS CONTRACTUALES Y DEL SUPERVISOR.</t>
  </si>
  <si>
    <t>CO1.REQ.8779520</t>
  </si>
  <si>
    <t>OPSP-VEX-0819-2025</t>
  </si>
  <si>
    <t>https://community.secop.gov.co/Public/Tendering/ContractNoticePhases/View?PPI=CO1.PPI.41629075&amp;isFromPublicArea=True&amp;isModal=False</t>
  </si>
  <si>
    <t xml:space="preserve">JESUS ALBERTO MEZA ATENCIA </t>
  </si>
  <si>
    <t>CO1.REQ.8778085</t>
  </si>
  <si>
    <t>OPSP-VEX-0818-2025</t>
  </si>
  <si>
    <t>https://community.secop.gov.co/Public/Tendering/ContractNoticePhases/View?PPI=CO1.PPI.41627756&amp;isFromPublicArea=True&amp;isModal=False</t>
  </si>
  <si>
    <t xml:space="preserve">MARIA ISABEL GIL SAUNA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</si>
  <si>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ARA EL CUMPLIMIENTO CONTRACTUAL</t>
  </si>
  <si>
    <t>CO1.REQ.8777809</t>
  </si>
  <si>
    <t>OAG-VEX-0817-2025</t>
  </si>
  <si>
    <t>https://community.secop.gov.co/Public/Tendering/ContractNoticePhases/View?PPI=CO1.PPI.41627243&amp;isFromPublicArea=True&amp;isModal=False</t>
  </si>
  <si>
    <t xml:space="preserve">ELDIS YESID JIMENEZ ALVARINO </t>
  </si>
  <si>
    <t>LA PRESENTE ORDEN TIENE POR OBJETO PRESTAR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</si>
  <si>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CO1.REQ.8777087</t>
  </si>
  <si>
    <t>OAG-VEX-0816-2025</t>
  </si>
  <si>
    <t>https://community.secop.gov.co/Public/Tendering/ContractNoticePhases/View?PPI=CO1.PPI.41617315&amp;isFromPublicArea=True&amp;isModal=False</t>
  </si>
  <si>
    <t xml:space="preserve">LEOBALDO MARTINEZ HUERTAS </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</si>
  <si>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GRUPOFOCAL Y FORMACIÓN AFORMADORES QUELA UNIVERSIDAD Y EL NODOTERRITORIAL ESTABLEZCAN. Y, AQUELLASQUERESULTEN NECESARIAS PARA EL CUMPLIMIENTO CONTRACTUAL.</t>
  </si>
  <si>
    <t>CO1.REQ.8775726</t>
  </si>
  <si>
    <t>OPSP-VEX-0815-2025</t>
  </si>
  <si>
    <t>https://community.secop.gov.co/Public/Tendering/ContractNoticePhases/View?PPI=CO1.PPI.41617240&amp;isFromPublicArea=True&amp;isModal=False</t>
  </si>
  <si>
    <t xml:space="preserve">KELLY PAOLA FLOREZ PUSHAINA </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</si>
  <si>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</si>
  <si>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CO1.REQ.8775730</t>
  </si>
  <si>
    <t>OAG-VEX-0814-2025</t>
  </si>
  <si>
    <t>https://community.secop.gov.co/Public/Tendering/ContractNoticePhases/View?PPI=CO1.PPI.41617138&amp;isFromPublicArea=True&amp;isModal=False</t>
  </si>
  <si>
    <t xml:space="preserve">HUGO ENRIQUE MUÑOZ DEL CASTILLO </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</si>
  <si>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</si>
  <si>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CO1.REQ.8775442</t>
  </si>
  <si>
    <t>OAG-VEX-0813-2025</t>
  </si>
  <si>
    <t>https://community.secop.gov.co/Public/Tendering/ContractNoticePhases/View?PPI=CO1.PPI.41617115&amp;isFromPublicArea=True&amp;isModal=False</t>
  </si>
  <si>
    <t xml:space="preserve">RUBEN DARIO ARIZA MORA </t>
  </si>
  <si>
    <t>CO1.REQ.8775719</t>
  </si>
  <si>
    <t>OAG-VEX-0812-2025</t>
  </si>
  <si>
    <t>https://community.secop.gov.co/Public/Tendering/ContractNoticePhases/View?PPI=CO1.PPI.41616660&amp;isFromPublicArea=True&amp;isModal=False</t>
  </si>
  <si>
    <t xml:space="preserve">LUIS ALBERTO HERNANDEZ BANDA </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</si>
  <si>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</si>
  <si>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CO1.REQ.8775435</t>
  </si>
  <si>
    <t>OAG-VEX-0811-2025</t>
  </si>
  <si>
    <t>https://community.secop.gov.co/Public/Tendering/ContractNoticePhases/View?PPI=CO1.PPI.41617219&amp;isFromPublicArea=True&amp;isModal=False</t>
  </si>
  <si>
    <t xml:space="preserve">EIBER LUIS PUCHE CANTILLO </t>
  </si>
  <si>
    <t>CO1.REQ.8775717</t>
  </si>
  <si>
    <t>OAG-VEX-0810-2025</t>
  </si>
  <si>
    <t>https://community.secop.gov.co/Public/Tendering/ContractNoticePhases/View?PPI=CO1.PPI.41617210&amp;isFromPublicArea=True&amp;isModal=False</t>
  </si>
  <si>
    <t xml:space="preserve">HENDER ISMAEL LOPEZ TORRES </t>
  </si>
  <si>
    <t>CO1.REQ.8775620</t>
  </si>
  <si>
    <t>OAG-VEX-0809-2025</t>
  </si>
  <si>
    <t>https://community.secop.gov.co/Public/Tendering/ContractNoticePhases/View?PPI=CO1.PPI.41616500&amp;isFromPublicArea=True&amp;isModal=False</t>
  </si>
  <si>
    <t xml:space="preserve">ESMEIRO DIAZ MELENDEZ </t>
  </si>
  <si>
    <t>LA PRESENTE ORDEN TIENE POR OBJETO PRESTAR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</si>
  <si>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CO1.REQ.8775358</t>
  </si>
  <si>
    <t>OPSP-VEX-0808-2025</t>
  </si>
  <si>
    <t>https://community.secop.gov.co/Public/Tendering/ContractNoticePhases/View?PPI=CO1.PPI.41616665&amp;isFromPublicArea=True&amp;isModal=False</t>
  </si>
  <si>
    <t xml:space="preserve">LINDA ESPERANZA CARBONO EPIAYU </t>
  </si>
  <si>
    <t>LA PRESENTE ORDEN TIENE POR OBJETO PRESTAR SERVICIOS DE APOYO A LA GESTIÓN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</si>
  <si>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CO1.REQ.8775517</t>
  </si>
  <si>
    <t>OAG-VEX-0807-2025</t>
  </si>
  <si>
    <t>https://community.secop.gov.co/Public/Tendering/ContractNoticePhases/View?PPI=CO1.PPI.41616654&amp;isFromPublicArea=True&amp;isModal=False</t>
  </si>
  <si>
    <t xml:space="preserve">DUWAR HANS DIAZ RUDAS </t>
  </si>
  <si>
    <t>CO1.REQ.8775603</t>
  </si>
  <si>
    <t>OAG-VEX-0806-2025</t>
  </si>
  <si>
    <t>https://community.secop.gov.co/Public/Tendering/ContractNoticePhases/View?PPI=CO1.PPI.41616643&amp;isFromPublicArea=True&amp;isModal=False</t>
  </si>
  <si>
    <t xml:space="preserve">RAMIRO ENRIQUE GARCIA CHAMORRO </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</si>
  <si>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</si>
  <si>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CO1.REQ.8775504</t>
  </si>
  <si>
    <t>OAG-VEX-0805-2025</t>
  </si>
  <si>
    <t>https://community.secop.gov.co/Public/Tendering/ContractNoticePhases/View?PPI=CO1.PPI.41616632&amp;isFromPublicArea=True&amp;isModal=False</t>
  </si>
  <si>
    <t xml:space="preserve">KARINA LEONOR CALDERA PINTO </t>
  </si>
  <si>
    <t>LA PRESENTE ORDEN TIENE POR OBJETO PRESTAR SERVICIOS PROFESIONALES EN EL ROL DE ARTISTA FORMADOR EN DANZA EN EL MARCO DEL CONVENIO INTERADMINISTRATIVO N°1690 DE 26 DE JUNIO DE 2025,CELEBRADO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</si>
  <si>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CO1.REQ.8775425</t>
  </si>
  <si>
    <t>OPSP-VEX-0804-2025</t>
  </si>
  <si>
    <t>https://community.secop.gov.co/Public/Tendering/ContractNoticePhases/View?PPI=CO1.PPI.41616616&amp;isFromPublicArea=True&amp;isModal=False</t>
  </si>
  <si>
    <t xml:space="preserve">JULIAN ANDRES VARGAS GONZALEZ </t>
  </si>
  <si>
    <t>CO1.REQ.8774999</t>
  </si>
  <si>
    <t>OAG-VEX-0803-2025</t>
  </si>
  <si>
    <t>https://community.secop.gov.co/Public/Tendering/ContractNoticePhases/View?PPI=CO1.PPI.41616241&amp;isFromPublicArea=True&amp;isModal=False</t>
  </si>
  <si>
    <t xml:space="preserve">KEVIN MANUEL PALACIO CASTAÑO </t>
  </si>
  <si>
    <t>CO1.REQ.8774990</t>
  </si>
  <si>
    <t>OAG-VEX-0802-2025</t>
  </si>
  <si>
    <t>https://community.secop.gov.co/Public/Tendering/ContractNoticePhases/View?PPI=CO1.PPI.41616181&amp;isFromPublicArea=True&amp;isModal=False</t>
  </si>
  <si>
    <t xml:space="preserve">ALDER ENRIQUE DIAZ ROSADO </t>
  </si>
  <si>
    <t>CO1.REQ.8774989</t>
  </si>
  <si>
    <t>OAG-VEX-0801-2025</t>
  </si>
  <si>
    <t>https://community.secop.gov.co/Public/Tendering/ContractNoticePhases/View?PPI=CO1.PPI.41615995&amp;isFromPublicArea=True&amp;isModal=False</t>
  </si>
  <si>
    <t xml:space="preserve">BELINDA CRISTIAN RODRIGUEZ ARIZA </t>
  </si>
  <si>
    <t>CO1.REQ.8775277</t>
  </si>
  <si>
    <t>OAG-VEX-0800-2025</t>
  </si>
  <si>
    <t>https://community.secop.gov.co/Public/Tendering/ContractNoticePhases/View?PPI=CO1.PPI.41617037&amp;isFromPublicArea=True&amp;isModal=False</t>
  </si>
  <si>
    <t xml:space="preserve">FRANK JAIR TOLOZA MAZA </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</si>
  <si>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</si>
  <si>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CO1.REQ.8775724</t>
  </si>
  <si>
    <t>OAG-VEX-0799-2025</t>
  </si>
  <si>
    <t>https://community.secop.gov.co/Public/Tendering/ContractNoticePhases/View?PPI=CO1.PPI.41617018&amp;isFromPublicArea=True&amp;isModal=False</t>
  </si>
  <si>
    <t xml:space="preserve">FREDY ALEXANDER CORZO AROCHA </t>
  </si>
  <si>
    <t>CO1.REQ.8775711</t>
  </si>
  <si>
    <t>OAG-VEX-0798-2025</t>
  </si>
  <si>
    <t>https://community.secop.gov.co/Public/Tendering/ContractNoticePhases/View?PPI=CO1.PPI.41616771&amp;isFromPublicArea=True&amp;isModal=False</t>
  </si>
  <si>
    <t xml:space="preserve">HERNANDO CAMILO LOPEZ PAREJA </t>
  </si>
  <si>
    <t>CO1.REQ.8775436</t>
  </si>
  <si>
    <t>OPSP-VEX-0797-2025</t>
  </si>
  <si>
    <t>https://community.secop.gov.co/Public/Tendering/ContractNoticePhases/View?PPI=CO1.PPI.41616744&amp;isFromPublicArea=True&amp;isModal=False</t>
  </si>
  <si>
    <t xml:space="preserve">ALBA LUZ ARROYO PEREZ </t>
  </si>
  <si>
    <t>CO1.REQ.8775602</t>
  </si>
  <si>
    <t>OAG-VEX-0796-2025</t>
  </si>
  <si>
    <t>https://community.secop.gov.co/Public/Tendering/ContractNoticePhases/View?PPI=CO1.PPI.41616702&amp;isFromPublicArea=True&amp;isModal=False</t>
  </si>
  <si>
    <t xml:space="preserve">EDUARDO ISAIAS PACHECO MONSALVO </t>
  </si>
  <si>
    <t>CO1.REQ.8775093</t>
  </si>
  <si>
    <t>OAG-VEX-0795-2025</t>
  </si>
  <si>
    <t>https://community.secop.gov.co/Public/Tendering/ContractNoticePhases/View?PPI=CO1.PPI.41616375&amp;isFromPublicArea=True&amp;isModal=False</t>
  </si>
  <si>
    <t xml:space="preserve">JOSE CARLOS COTES ORTIZ </t>
  </si>
  <si>
    <t>LA PRESENTE ORDEN TIENE POR OBJETO PRESTAR SUS SERVICIOS PROFESIONALES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</si>
  <si>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CO1.REQ.8775087</t>
  </si>
  <si>
    <t>OPSP-VEX-0794-2025</t>
  </si>
  <si>
    <t>https://community.secop.gov.co/Public/Tendering/ContractNoticePhases/View?PPI=CO1.PPI.41616350&amp;isFromPublicArea=True&amp;isModal=False</t>
  </si>
  <si>
    <t xml:space="preserve">JOHAN STWILL SOTO CAMARGO </t>
  </si>
  <si>
    <t>CO1.REQ.8775414</t>
  </si>
  <si>
    <t>OAG-VEX-0793-2025</t>
  </si>
  <si>
    <t>https://community.secop.gov.co/Public/Tendering/ContractNoticePhases/View?PPI=CO1.PPI.41616214&amp;isFromPublicArea=True&amp;isModal=False</t>
  </si>
  <si>
    <t xml:space="preserve">NIVALDO RANGEL GUILLEN </t>
  </si>
  <si>
    <t>CO1.REQ.8775402</t>
  </si>
  <si>
    <t>OAG-VEX-0792-2025</t>
  </si>
  <si>
    <t>https://community.secop.gov.co/Public/Tendering/ContractNoticePhases/View?PPI=CO1.PPI.41615942&amp;isFromPublicArea=True&amp;isModal=False</t>
  </si>
  <si>
    <t xml:space="preserve">FRANKLIN YAMIL BARBUR ARIZA </t>
  </si>
  <si>
    <t>CO1.REQ.8774982</t>
  </si>
  <si>
    <t>OAG-VEX-0791-2025</t>
  </si>
  <si>
    <t>https://community.secop.gov.co/Public/Tendering/ContractNoticePhases/View?PPI=CO1.PPI.41617241&amp;isFromPublicArea=True&amp;isModal=False</t>
  </si>
  <si>
    <t xml:space="preserve">DADIER DEIVIS DE MOYA CONRADO </t>
  </si>
  <si>
    <t>CO1.REQ.8775535</t>
  </si>
  <si>
    <t>OAG-VEX-0790-2025</t>
  </si>
  <si>
    <t>https://community.secop.gov.co/Public/Tendering/ContractNoticePhases/View?PPI=CO1.PPI.41615742&amp;isFromPublicArea=True&amp;isModal=False</t>
  </si>
  <si>
    <t>GERMAN ELLES BURGOS</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</si>
  <si>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</si>
  <si>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CO1.REQ.8775061</t>
  </si>
  <si>
    <t>OAG-VEX-0789-2025</t>
  </si>
  <si>
    <t>https://community.secop.gov.co/Public/Tendering/ContractNoticePhases/View?PPI=CO1.PPI.41615652&amp;isFromPublicArea=True&amp;isModal=False</t>
  </si>
  <si>
    <t xml:space="preserve">ANDRES AVELINO LAZCANO MEZA </t>
  </si>
  <si>
    <t>LA PRESENTE ORDEN TIENE POR OBJETO PRESTAR SERVICIOS PROFESIONALES EN EL MARCO DEL CONTRATO N. 478 DEL 2025 CELEBRADO ENTRE LA AGENCIA NACIONAL DE HIDROCARBUROS -ANH Y UNIVERSIDAD DEL MAGDALENA, PARA EL DESARROLLO DE LAS SIGUIENTES ACTIVIDADES: 1. ANALIZAR LOS PRODUCTOS ENTREGADOS POR EL CONTRATISTA QUE DESCRIBEN PROYECTOS EÓLICOS EN CURSO, VERIFICANDO LA INCLUSIÓN DE VARIABLES AMBIENTALES CLAVE COMO USO DEL SUELO, BIODIVERSIDAD, ÁREAS PROTEGIDAS, RECURSOS HÍDRICOS Y PLANES DE MANEJO AMBIENTAL. 2. VERIFICAR QUE EL ANÁLISIS NORMATIVO REALIZADO POR EL CONTRATISTA INCLUYA DE FORMA ADECUADA LAS DISPOSICIONES AMBIENTALES CONTENIDAS EN LEYES, DECRETOS, RESOLUCIONES Y LICENCIAS RELACIONADAS CON EL DESARROLLO EÓLICO EN COLOMBIA. 3. REVISAR SI EL ESTUDIO INCLUYE UNA CARACTERIZACIÓN ADECUADA DE LAS CAPACIDADES INSTITUCIONALES Y TÉCNICAS PARA GESTIONAR LOS IMPACTOS AMBIENTALES DE PROYECTOS EÓLICOS, TANTO DESDE ENTIDADES PÚBLICAS COMO EMPRESAS PRIVADAS DEL SECTOR. 4. EVALUAR SI EL ANÁLISIS DE EXPERIENCIAS ANTERIORES CONTEMPLA ASPECTOS RELACIONADOS CON CONFLICTOS AMBIENTALES, PARTICIPACIÓN COMUNITARIA, FALLAS EN LA GESTIÓN AMBIENTAL O BUENAS PRÁCTICAS DOCUMENTADAS EN EL DESARROLLO EÓLICO. 5. REVISAR QUE LA PROPUESTA DEL CONTRATISTA INCLUYA RECOMENDACIONES CLARAS Y VIABLES PARA INCORPORAR CRITERIOS AMBIENTALES EN LA FORMULACIÓN DE POLÍTICAS PÚBLICAS PARA EL SECTOR EÓLICO, FOMENTANDO LA SOSTENIBILIDAD TERRITORIAL.</t>
  </si>
  <si>
    <t>CO1.REQ.8775236</t>
  </si>
  <si>
    <t>OPSP-VEX-0788-2025</t>
  </si>
  <si>
    <t>https://community.secop.gov.co/Public/Tendering/ContractNoticePhases/View?PPI=CO1.PPI.41615556&amp;isFromPublicArea=True&amp;isModal=False</t>
  </si>
  <si>
    <t xml:space="preserve">SUSANA MILENA MEJIA BARRIOS </t>
  </si>
  <si>
    <t>CO1.REQ.8775047</t>
  </si>
  <si>
    <t>OAG-VEX-0787-2025</t>
  </si>
  <si>
    <t>https://community.secop.gov.co/Public/Tendering/ContractNoticePhases/View?PPI=CO1.PPI.41615830&amp;isFromPublicArea=True&amp;isModal=False</t>
  </si>
  <si>
    <t>LEOINER DOMINGUEZ DIAZ</t>
  </si>
  <si>
    <t>CO1.REQ.8775148</t>
  </si>
  <si>
    <t>OAG-VEX-0786-2025</t>
  </si>
  <si>
    <t>https://community.secop.gov.co/Public/Tendering/ContractNoticePhases/View?PPI=CO1.PPI.41617050&amp;isFromPublicArea=True&amp;isModal=False</t>
  </si>
  <si>
    <t>DANIELA SORLAY CANTILLO MARTINEZ</t>
  </si>
  <si>
    <t>LA PRESENTE ORDEN TIENE POR OBJETO PRESTAR SUS SERVICIOS PROFESIONALES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</si>
  <si>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CO1.REQ.8775740</t>
  </si>
  <si>
    <t>OPSP-VEX-0785-2025</t>
  </si>
  <si>
    <t>https://community.secop.gov.co/Public/Tendering/ContractNoticePhases/View?PPI=CO1.PPI.41617040&amp;isFromPublicArea=True&amp;isModal=False</t>
  </si>
  <si>
    <t>EMIT JOSE CARABALLO FONTALVO</t>
  </si>
  <si>
    <t>CO1.REQ.8775731</t>
  </si>
  <si>
    <t>OAG-VEX-0784-2025</t>
  </si>
  <si>
    <t>https://community.secop.gov.co/Public/Tendering/ContractNoticePhases/View?PPI=CO1.PPI.41617303&amp;isFromPublicArea=True&amp;isModal=False</t>
  </si>
  <si>
    <t>EMIR SAGBINI HENRIQUEZ</t>
  </si>
  <si>
    <t>CO1.REQ.8775718</t>
  </si>
  <si>
    <t>OAG-VEX-0783-2025</t>
  </si>
  <si>
    <t>https://community.secop.gov.co/Public/Tendering/ContractNoticePhases/View?PPI=CO1.PPI.41616588&amp;isFromPublicArea=True&amp;isModal=False</t>
  </si>
  <si>
    <t>BRAYAN DE JESUS REYES GUERRA</t>
  </si>
  <si>
    <t>CO1.REQ.8775354</t>
  </si>
  <si>
    <t>OAG-VEX-0782-2025</t>
  </si>
  <si>
    <t>https://community.secop.gov.co/Public/Tendering/ContractNoticePhases/View?PPI=CO1.PPI.41616567&amp;isFromPublicArea=True&amp;isModal=False</t>
  </si>
  <si>
    <t>NELSON ESCORCIA MARQUEZ</t>
  </si>
  <si>
    <t>LA PRESENTE ORDEN TIENE POR OBJETO PRESTAR SERVICIOS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</si>
  <si>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CO1.REQ.8775347</t>
  </si>
  <si>
    <t>OPSP-VEX-0781-2025</t>
  </si>
  <si>
    <t>https://community.secop.gov.co/Public/Tendering/ContractNoticePhases/View?PPI=CO1.PPI.41616528&amp;isFromPublicArea=True&amp;isModal=False</t>
  </si>
  <si>
    <t>OMAR ENRIQUE ZABALETA BELTRAN</t>
  </si>
  <si>
    <t>LA PRESENTE ORDEN TIENE POR OBJETO PRESTAR SUS SERVICIOS DE APOYO A LA GESTIÓN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</si>
  <si>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CO1.REQ.8775502</t>
  </si>
  <si>
    <t>OAG-VEX-0780-2025</t>
  </si>
  <si>
    <t>https://community.secop.gov.co/Public/Tendering/ContractNoticePhases/View?PPI=CO1.PPI.41615603&amp;isFromPublicArea=True&amp;isModal=False</t>
  </si>
  <si>
    <t xml:space="preserve">DAIVER JOSE DIAZ ORTIZ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</si>
  <si>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</si>
  <si>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CO1.REQ.8775222</t>
  </si>
  <si>
    <t>OAG-VEX-0779-2025</t>
  </si>
  <si>
    <t>https://community.secop.gov.co/Public/Tendering/ContractNoticePhases/View?PPI=CO1.PPI.41614679&amp;isFromPublicArea=True&amp;isModal=False</t>
  </si>
  <si>
    <t>FERNEY JOSE SANTANA BOLAÑO</t>
  </si>
  <si>
    <t>CO1.REQ.8775125</t>
  </si>
  <si>
    <t>OAG-VEX-0778-2025</t>
  </si>
  <si>
    <t>https://community.secop.gov.co/Public/Tendering/ContractNoticePhases/View?PPI=CO1.PPI.41614178&amp;isFromPublicArea=True&amp;isModal=False</t>
  </si>
  <si>
    <t xml:space="preserve">MARIA CAMILA DE LEON DE LAYTZ </t>
  </si>
  <si>
    <t>LA PRESENTE ORDEN TIENE POR OBJETO PRESTAR SUS SERVICIOS DE APOYO A LA GESTION EN EL ROL DE ARTISTA FORMADOR EN LITERATURA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</si>
  <si>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CO1.REQ.8775020</t>
  </si>
  <si>
    <t>OAG-VEX-0777-2025</t>
  </si>
  <si>
    <t>https://community.secop.gov.co/Public/Tendering/ContractNoticePhases/View?PPI=CO1.PPI.41614648&amp;isFromPublicArea=True&amp;isModal=False</t>
  </si>
  <si>
    <t>PAOLA ANDREA CABARCAS CORTES</t>
  </si>
  <si>
    <t>CO1.REQ.8775013</t>
  </si>
  <si>
    <t>OAG-VEX-0776-2025</t>
  </si>
  <si>
    <t>https://community.secop.gov.co/Public/Tendering/ContractNoticePhases/View?PPI=CO1.PPI.41614922&amp;isFromPublicArea=True&amp;isModal=False</t>
  </si>
  <si>
    <t xml:space="preserve">VICTOR AUGUSTO ALTAMAR OLIVEROS </t>
  </si>
  <si>
    <t>CO1.REQ.8774960</t>
  </si>
  <si>
    <t>OPSP-VEX-0775-2025</t>
  </si>
  <si>
    <t>https://community.secop.gov.co/Public/Tendering/ContractNoticePhases/View?PPI=CO1.PPI.41613995&amp;isFromPublicArea=True&amp;isModal=False</t>
  </si>
  <si>
    <t>MIGUEL REINA VALBUENA</t>
  </si>
  <si>
    <t>LA PRESENTE ORDEN TIENE POR OBJETO PRESTAR SERVICIOS EN EL ROL DE ARTISTA SABEDOR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</si>
  <si>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CO1.REQ.8774594</t>
  </si>
  <si>
    <t>OAG-VEX-0774-2025</t>
  </si>
  <si>
    <t>https://community.secop.gov.co/Public/Tendering/ContractNoticePhases/View?PPI=CO1.PPI.41613982&amp;isFromPublicArea=True&amp;isModal=False</t>
  </si>
  <si>
    <t xml:space="preserve">ANI PATRICIA RUIZ TOBIAS </t>
  </si>
  <si>
    <t>CO1.REQ.8774885</t>
  </si>
  <si>
    <t>OPSP-VEX-0773-2025</t>
  </si>
  <si>
    <t>https://community.secop.gov.co/Public/Tendering/ContractNoticePhases/View?PPI=CO1.PPI.41613952&amp;isFromPublicArea=True&amp;isModal=False</t>
  </si>
  <si>
    <t xml:space="preserve">JOSIAS JHAIR MENDOZA GARCIA </t>
  </si>
  <si>
    <t>CO1.REQ.8774481</t>
  </si>
  <si>
    <t>OAG-VEX-0772-2025</t>
  </si>
  <si>
    <t>https://community.secop.gov.co/Public/Tendering/ContractNoticePhases/View?PPI=CO1.PPI.41614013&amp;isFromPublicArea=True&amp;isModal=False</t>
  </si>
  <si>
    <t>JOHAN ANDRES MORENO GIL</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</si>
  <si>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</si>
  <si>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CO1.REQ.8774936</t>
  </si>
  <si>
    <t>OAG-VEX-0771-2025</t>
  </si>
  <si>
    <t>https://community.secop.gov.co/Public/Tendering/ContractNoticePhases/View?PPI=CO1.PPI.41613583&amp;isFromPublicArea=True&amp;isModal=False</t>
  </si>
  <si>
    <t xml:space="preserve">WILDER ENRIQUE RAMOS TORRES </t>
  </si>
  <si>
    <t>LA PRESENTE ORDEN TIENE POR OBJETO PRESTAR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</si>
  <si>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CO1.REQ.8774756</t>
  </si>
  <si>
    <t>OAG-VEX-0770-2025</t>
  </si>
  <si>
    <t>https://community.secop.gov.co/Public/Tendering/ContractNoticePhases/View?PPI=CO1.PPI.41613556&amp;isFromPublicArea=True&amp;isModal=False</t>
  </si>
  <si>
    <t xml:space="preserve">LOHYS ENRIQUE ATENCIO OCHOA </t>
  </si>
  <si>
    <t>CO1.REQ.8774747</t>
  </si>
  <si>
    <t>OAG-VEX-0769-2025</t>
  </si>
  <si>
    <t>https://community.secop.gov.co/Public/Tendering/ContractNoticePhases/View?PPI=CO1.PPI.41613630&amp;isFromPublicArea=True&amp;isModal=False</t>
  </si>
  <si>
    <t xml:space="preserve">ALFONSO HERNANDEZ JIMENEZ </t>
  </si>
  <si>
    <t>CO1.REQ.8774727</t>
  </si>
  <si>
    <t>OAG-VEX-0768-2025</t>
  </si>
  <si>
    <t>https://community.secop.gov.co/Public/Tendering/ContractNoticePhases/View?PPI=CO1.PPI.41613068&amp;isFromPublicArea=True&amp;isModal=False</t>
  </si>
  <si>
    <t xml:space="preserve">NOSMAN IGLESIAS DIAZ </t>
  </si>
  <si>
    <t>CO1.REQ.8774428</t>
  </si>
  <si>
    <t>OAG-VEX-0767-2025</t>
  </si>
  <si>
    <t>https://community.secop.gov.co/Public/Tendering/ContractNoticePhases/View?PPI=CO1.PPI.41616172&amp;isFromPublicArea=True&amp;isModal=False</t>
  </si>
  <si>
    <t>RONALD BERMUDEZ GONZALEZ</t>
  </si>
  <si>
    <t>LA PRESENTE ORDEN TIENE POR OBJETO PRESTAR SUS SERVICIOS DE APOYO A LA GESTIÓN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</si>
  <si>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CO1.REQ.8775412</t>
  </si>
  <si>
    <t>OAG-VEX-0766-2025</t>
  </si>
  <si>
    <t>https://community.secop.gov.co/Public/Tendering/ContractNoticePhases/View?PPI=CO1.PPI.41611777&amp;isFromPublicArea=True&amp;isModal=False</t>
  </si>
  <si>
    <t xml:space="preserve">OSCAR DARIO PAULO OCHOA </t>
  </si>
  <si>
    <t>CO1.REQ.8774284</t>
  </si>
  <si>
    <t>OPSP-VEX-0765-2025</t>
  </si>
  <si>
    <t>https://community.secop.gov.co/Public/Tendering/ContractNoticePhases/View?PPI=CO1.PPI.41616306&amp;isFromPublicArea=True&amp;isModal=False</t>
  </si>
  <si>
    <t>EUDIS JOSE MENDOZA MILLIAN</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</si>
  <si>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Y AQUELLAS QUE RESULTEN NECESARIAS PARA EL CUMPLIMIENTO CONTRACTUAL</t>
  </si>
  <si>
    <t>CO1.REQ.8775199</t>
  </si>
  <si>
    <t>OAG-VEX-0764-2025</t>
  </si>
  <si>
    <t>https://community.secop.gov.co/Public/Tendering/ContractNoticePhases/View?PPI=CO1.PPI.41611062&amp;isFromPublicArea=True&amp;isModal=False</t>
  </si>
  <si>
    <t xml:space="preserve">DORIS DAILETH LLANOS GOMEZ </t>
  </si>
  <si>
    <t>CO1.REQ.8774248</t>
  </si>
  <si>
    <t>OPSP-VEX-0763-2025</t>
  </si>
  <si>
    <t>https://community.secop.gov.co/Public/Tendering/ContractNoticePhases/View?PPI=CO1.PPI.41615783&amp;isFromPublicArea=True&amp;isModal=False</t>
  </si>
  <si>
    <t>OSCAR JOAQUIN DE LA CRUZ CANTILLO</t>
  </si>
  <si>
    <t>CO1.REQ.8775075</t>
  </si>
  <si>
    <t>OAG-VEX-0762-2025</t>
  </si>
  <si>
    <t>https://community.secop.gov.co/Public/Tendering/ContractNoticePhases/View?PPI=CO1.PPI.41610444&amp;isFromPublicArea=True&amp;isModal=False</t>
  </si>
  <si>
    <t xml:space="preserve">SIXTA PATRICIA HERNANDEZ ROCHA </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</si>
  <si>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VERIFICAR QUE LOS PROCESOS DE FORMACION EN ARTES TEATRO MUSICA DANZA AUDIOVISUALES CIRCO ARTES PLASTICAS ESTEN SIENDO IMPLEMENTADOS EN LOS ESTABLECIMIENTOS EDUCATIVOS FOCALIZADOS CONFORME AL ENFOQUE TERRITORIAL Y CULTURAL ESTIPULADO EN EL ANEXO TECNICO 2 REALIZAR SEGUIMIENTO A LA EJECUCION DEL PROCESO DE SISTEMATIZACION DE EXPERIENCIAS PEDAGOGICAS GARANTIZANDO QUE SE RECOJAN APRENDIZAJES TENSIONES Y TRANSFORMACIONES EN LOS EE FOCALIZADOS Y SE CONSOLIDEN EN EL DOCUMENTO FINAL 3 VERIFICAR QUE LOS EQUIPOS TERRITORIALES HAYAN DESARROLLADO CORRECTAMENTE LOS EJERCICIOS DE CARACTERIZACION DE LOS EE Y SUS ENTORNOS CONFORME A LA METODOLOGIA ESTABLECIDA EN EL ANEXO 4 ACOMPANAR LA REVISION DE LOS RESULTADOS DE LOS LABORATORIOS DE CREACION ARTISTICA ASEGURANDO SU COHERENCIA CON LAS ORIENTACIONES CONCEPTUALES Y METODOLOGICAS DEL PROGRAMA 5 HACER SEGUIMIENTO A LAS ACTIVIDADES DE ACTIVACION DE PROCESOS CREATIVOS EN LAS COMUNIDADES VERIFICANDO SU EJECUCION Y PERTINENCIA EN RELACION CON LOS OBJETIVOS PEDAGOGICOS 6 REVISAR LA PRODUCCION DE CONTENIDOS COMUNICATIVOS Y PIEZAS QUE DOCUMENTEN LAS PRACTICAS CULTURALES Y ARTISTICAS ASEGURANDO QUE RESPONDAN AL ENFOQUE DE DERECHOS Y A LA DIVERSIDAD ETNICA Y TERRITORIAL</t>
  </si>
  <si>
    <t>CO1.REQ.8773798</t>
  </si>
  <si>
    <t>OPSP-VEX-0761-2025</t>
  </si>
  <si>
    <t>https://community.secop.gov.co/Public/Tendering/ContractNoticePhases/View?PPI=CO1.PPI.41609838&amp;isFromPublicArea=True&amp;isModal=False</t>
  </si>
  <si>
    <t xml:space="preserve">RONALD RAFAEL SANCHEZ DE LAMARCK </t>
  </si>
  <si>
    <t>CO1.REQ.8773654</t>
  </si>
  <si>
    <t>OAG-VEX-0760-2025</t>
  </si>
  <si>
    <t>https://community.secop.gov.co/Public/Tendering/ContractNoticePhases/View?PPI=CO1.PPI.41609043&amp;isFromPublicArea=True&amp;isModal=False</t>
  </si>
  <si>
    <t xml:space="preserve">DARWIN ARIEL OROZCO VICTOR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</si>
  <si>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Y AQUELLAS QUE RESULTEN NECESARIAS PARA EL CUMPLIMIENTO CONTRACTUAL</t>
  </si>
  <si>
    <t>CO1.REQ.8773625</t>
  </si>
  <si>
    <t>OAG-VEX-0759-2025</t>
  </si>
  <si>
    <t>https://community.secop.gov.co/Public/Tendering/ContractNoticePhases/View?PPI=CO1.PPI.41607275&amp;isFromPublicArea=True&amp;isModal=False</t>
  </si>
  <si>
    <t xml:space="preserve">EDIN ENRIQUE ESTRADA TOVAR </t>
  </si>
  <si>
    <t>CO1.REQ.8772952</t>
  </si>
  <si>
    <t>OAG-VEX-0758-2025</t>
  </si>
  <si>
    <t>https://community.secop.gov.co/Public/Tendering/ContractNoticePhases/View?PPI=CO1.PPI.41606859&amp;isFromPublicArea=True&amp;isModal=False</t>
  </si>
  <si>
    <t xml:space="preserve">JAIME ALBERTO PIZARRO CHARRIS </t>
  </si>
  <si>
    <t>CO1.REQ.8772906</t>
  </si>
  <si>
    <t>OPSP-VEX-0757-2025</t>
  </si>
  <si>
    <t>https://community.secop.gov.co/Public/Tendering/ContractNoticePhases/View?PPI=CO1.PPI.41606243&amp;isFromPublicArea=True&amp;isModal=False</t>
  </si>
  <si>
    <t xml:space="preserve">JONY CASTILLA ORTEGA </t>
  </si>
  <si>
    <t>CO1.REQ.8772380</t>
  </si>
  <si>
    <t>OAG-VEX-0756-2025</t>
  </si>
  <si>
    <t>https://community.secop.gov.co/Public/Tendering/ContractNoticePhases/View?PPI=CO1.PPI.41604834&amp;isFromPublicArea=True&amp;isModal=False</t>
  </si>
  <si>
    <t xml:space="preserve">JOSE ALEJANDRO SIERRA MIRANDA </t>
  </si>
  <si>
    <t>CO1.REQ.8772214</t>
  </si>
  <si>
    <t>OAG-VEX-0755-2025</t>
  </si>
  <si>
    <t>https://community.secop.gov.co/Public/Tendering/ContractNoticePhases/View?PPI=CO1.PPI.41603588&amp;isFromPublicArea=True&amp;isModal=False</t>
  </si>
  <si>
    <t xml:space="preserve">JESUS DAVID DE LA HOZ CONTRERAS </t>
  </si>
  <si>
    <t>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</si>
  <si>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CO1.REQ.8771836</t>
  </si>
  <si>
    <t>OAG-VEX-0754-2025</t>
  </si>
  <si>
    <t>https://community.secop.gov.co/Public/Tendering/ContractNoticePhases/View?PPI=CO1.PPI.41608379&amp;isFromPublicArea=True&amp;isModal=False</t>
  </si>
  <si>
    <t xml:space="preserve">PAOLA BEATRIZ IBARRA PEREZ </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</si>
  <si>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REALIZAR SEGUIMIENTO A LA ORGANIZACION Y CUMPLIMIENTO DE LA AGENDA DE MUESTRAS ARTISTICAS DERIVADAS DEL PROCESO FORMATIVO 2 VERIFICAR LA ENTREGA OPORTUNA DE INFORMES PARCIALES MENSUALES DE EJECUCION TECNICA POR PARTE DE LOS EQUIPOS RESPONSABLES 3 APOYAR EL CONTROL DEL CUMPLIMIENTO DE LAS ESTRATEGIAS PEDAGOGICAS EN CAMPO Y SU ALINEACION CON EL ANEXO TECNICO 4 REVISAR LA IMPLEMENTACION EFECTIVA DE ESTRATEGIAS DE PROMOCION DIFUSION Y DIVULGACION DEL CONVENIO CON ENFOQUE COMUNITARIO 5 HACER SEGUIMIENTO A LOS PROCESOS DE ARTICULACION CON EL PROGRAMA JOVENES EN PAZ EN LOS TERRITORIOS DONDE APLIQUE 6 EVALUAR LA PERTINENCIA Y CUMPLIMIENTO DE LOS PLANES DE TRABAJO ESTABLECIDOS CON ALIADOS ESTRATEGICOS NACIONALES Y DEPARTAMENTALES</t>
  </si>
  <si>
    <t>CO1.REQ.8773153</t>
  </si>
  <si>
    <t>OPSP-VEX-0753-2025</t>
  </si>
  <si>
    <t>https://community.secop.gov.co/Public/Tendering/ContractNoticePhases/View?PPI=CO1.PPI.41602594&amp;isFromPublicArea=True&amp;isModal=False</t>
  </si>
  <si>
    <t xml:space="preserve">ELIMAR HERNANDEZ MELENDEZ </t>
  </si>
  <si>
    <t>CO1.REQ.8771525</t>
  </si>
  <si>
    <t>OAG-VEX-0752-2025</t>
  </si>
  <si>
    <t>https://community.secop.gov.co/Public/Tendering/ContractNoticePhases/View?PPI=CO1.PPI.41598535&amp;isFromPublicArea=True&amp;isModal=False</t>
  </si>
  <si>
    <t xml:space="preserve">PEDRO JOSE RAMOS TORRES </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</si>
  <si>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</si>
  <si>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CO1.REQ.8770720</t>
  </si>
  <si>
    <t>OPSP-VEX-0751-2025</t>
  </si>
  <si>
    <t>https://community.secop.gov.co/Public/Tendering/ContractNoticePhases/View?PPI=CO1.PPI.41597670&amp;isFromPublicArea=True&amp;isModal=False</t>
  </si>
  <si>
    <t xml:space="preserve">JAILER DANIEL FONTALVO SARMIENTO </t>
  </si>
  <si>
    <t>CO1.REQ.8770531</t>
  </si>
  <si>
    <t>OPSP-VEX-0750-2025</t>
  </si>
  <si>
    <t>https://community.secop.gov.co/Public/Tendering/ContractNoticePhases/View?PPI=CO1.PPI.41596380&amp;isFromPublicArea=True&amp;isModal=False</t>
  </si>
  <si>
    <t xml:space="preserve">EVERTH JESUS PEREZ MENDOZA </t>
  </si>
  <si>
    <t>LA PRESENTE ORDEN TIENE POR OBJETO PRESTAR SUS SERVICIOS PROFESIONALES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</si>
  <si>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CO1.REQ.8769762</t>
  </si>
  <si>
    <t>OPSP-VEX-0749-2025</t>
  </si>
  <si>
    <t>https://community.secop.gov.co/Public/Tendering/ContractNoticePhases/View?PPI=CO1.PPI.41595715&amp;isFromPublicArea=True&amp;isModal=False</t>
  </si>
  <si>
    <t xml:space="preserve">LUIS ALEJANDRO CASTELLANO BARRIOS </t>
  </si>
  <si>
    <t>CO1.REQ.8769711</t>
  </si>
  <si>
    <t>OAG-VEX-0748-2025</t>
  </si>
  <si>
    <t>https://community.secop.gov.co/Public/Tendering/ContractNoticePhases/View?PPI=CO1.PPI.41594150&amp;isFromPublicArea=True&amp;isModal=False</t>
  </si>
  <si>
    <t xml:space="preserve">ELIO RICHARD DE ARMAS SOLANO </t>
  </si>
  <si>
    <t>LA PRESENTE ORDEN TIENE POR OBJETO PRESTAR SERVICIOS PROFESIONALES EN EL MARCO DEL CONTRATO N. 515 DEL 2025 CELEBRADO ENTRE LA AGENCIA NACIONAL DE HIDROCARBUROS -ANH Y UNIVERSIDAD DEL MAGDALENA, PARA EL DESARROLLO DE LAS SIGUIENTES ACTIVIDADES: 1. APOYAR EN EL DISEÑO Y OPTIMIZACIÓN DE MATRICES DE EFICIENCIA OPERATIVA DEL PROYECTO SOLAR. 2. ASISTIR TÉCNICAMENTE LA IMPLEMENTACIÓN DE METODOLOGÍAS DE CONTROL DE CALIDAD SOBRE LOS PROCESOS TÉCNICOS. 3. PARTICIPAR EN EL DISEÑO DE HERRAMIENTAS PARA EL SEGUIMIENTO TÉCNICO Y RECOLECCIÓN DE DATOS. 4. SISTEMATIZAR LOS DATOS RECOLECTADOS POR EL EQUIPO TÉCNICO PARA INFORMES PERIÓDICOS. 5. DESARROLLAR PROPUESTAS DE MEJORA CONTINUA PARA LOS PROCESOS METODOLÓGICOS DEL CONVENIO. 6. APOYAR TÉCNICAMENTE LA ARQUITECTURA DE DATOS DEL SISTEMA DE INFORMACIÓN DEL PROYECTO. 7. ELABORAR FICHAS TÉCNICAS QUE RESPALDEN LA TRAZABILIDAD DE PROCESOS LOGÍSTICOS Y OPERATIVOS.</t>
  </si>
  <si>
    <t>CO1.REQ.8769333</t>
  </si>
  <si>
    <t>OPSP-VEX-0747-2025</t>
  </si>
  <si>
    <t>https://community.secop.gov.co/Public/Tendering/ContractNoticePhases/View?PPI=CO1.PPI.41584801&amp;isFromPublicArea=True&amp;isModal=False</t>
  </si>
  <si>
    <t xml:space="preserve">WHBEIMAR VALENCIA PEÑA </t>
  </si>
  <si>
    <t>CO1.REQ.8767493</t>
  </si>
  <si>
    <t>OAG-VEX-0746-2025</t>
  </si>
  <si>
    <t>https://community.secop.gov.co/Public/Tendering/ContractNoticePhases/View?PPI=CO1.PPI.41584291&amp;isFromPublicArea=True&amp;isModal=False</t>
  </si>
  <si>
    <t xml:space="preserve">LUIS FERNANDO FERNANDEZ GARCIA </t>
  </si>
  <si>
    <t>LA PRESENTE ORDEN TIENE POR OBJETO: PRESTAR SERVICIOS EN EL ROL DE ARTISTA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</si>
  <si>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CO1.REQ.8767584</t>
  </si>
  <si>
    <t>OAG-VEX-0745-2025</t>
  </si>
  <si>
    <t>https://community.secop.gov.co/Public/Tendering/ContractNoticePhases/View?PPI=CO1.PPI.41584266&amp;isFromPublicArea=True&amp;isModal=False</t>
  </si>
  <si>
    <t xml:space="preserve">JASSIR GREGORIO SALGADO CUETO </t>
  </si>
  <si>
    <t>CO1.REQ.8767817</t>
  </si>
  <si>
    <t>OAG-VEX-0744-2025</t>
  </si>
  <si>
    <t>https://community.secop.gov.co/Public/Tendering/ContractNoticePhases/View?PPI=CO1.PPI.41584321&amp;isFromPublicArea=True&amp;isModal=False</t>
  </si>
  <si>
    <t xml:space="preserve">ALEXANDER FIDEL CASTRO MIRANDA </t>
  </si>
  <si>
    <t>CO1.REQ.8767479</t>
  </si>
  <si>
    <t>OAG-VEX-0743-2025</t>
  </si>
  <si>
    <t>https://community.secop.gov.co/Public/Tendering/ContractNoticePhases/View?PPI=CO1.PPI.41584232&amp;isFromPublicArea=True&amp;isModal=False</t>
  </si>
  <si>
    <t xml:space="preserve">ALEXANDER ALFONSO VEGA POLO </t>
  </si>
  <si>
    <t>CO1.REQ.8767473</t>
  </si>
  <si>
    <t>OAG-VEX-0742-2025</t>
  </si>
  <si>
    <t>https://community.secop.gov.co/Public/Tendering/ContractNoticePhases/View?PPI=CO1.PPI.41584010&amp;isFromPublicArea=True&amp;isModal=False</t>
  </si>
  <si>
    <t xml:space="preserve">EVER JASSIR SALGADO MEJIA </t>
  </si>
  <si>
    <t>CO1.REQ.8767713</t>
  </si>
  <si>
    <t>OAG-VEX-0741-2025</t>
  </si>
  <si>
    <t>https://community.secop.gov.co/Public/Tendering/ContractNoticePhases/View?PPI=CO1.PPI.41583913&amp;isFromPublicArea=True&amp;isModal=False</t>
  </si>
  <si>
    <t xml:space="preserve">LISSY MAOLIS ESCOBAR GALINDO </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</si>
  <si>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</si>
  <si>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CO1.REQ.8767707</t>
  </si>
  <si>
    <t>OAG-VEX-0740-2025</t>
  </si>
  <si>
    <t>https://community.secop.gov.co/Public/Tendering/ContractNoticePhases/View?PPI=CO1.PPI.41583179&amp;isFromPublicArea=True&amp;isModal=False</t>
  </si>
  <si>
    <t xml:space="preserve">EDGAR FABIO BUELVAS ZAPATA </t>
  </si>
  <si>
    <t>LA PRESENTE ORDEN TIENE POR OBJETO: PRESTAR SUS SERVICIOS DE APOYO A LA GESTIÓN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</si>
  <si>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CO1.REQ.8767189</t>
  </si>
  <si>
    <t>OAG-VEX-0739-2025</t>
  </si>
  <si>
    <t>https://community.secop.gov.co/Public/Tendering/ContractNoticePhases/View?PPI=CO1.PPI.41584951&amp;isFromPublicArea=True&amp;isModal=False</t>
  </si>
  <si>
    <t>CLARA PATRICIA ROLDAN GOMEZ</t>
  </si>
  <si>
    <t>LA PRESENTE ORDEN TIENE POR OBJETO LA COMPRA DE 600 MEMORIAS USB DE 16GB TIPO TARJETA DE CRÉDITO CON IMPRESIÓN DIGITAL A UNA CARA CON CANCIONERO DEL PROYECTO Y RUBIK LITERARIO. REQUERIDOS PARA LA FASE DE IMPLEMENTACIÓN DEL DIPLOMADO CIENCIA, EXPERIMENTACIÓN, TECNOLOGÍAS, ARTE Y PENSAMIENTO LÓGICO Y DIVERGENTE EN LA PRIMERA INFANCIA. EN EL MARCO DE CONVOCATORIA DE FORMACIÓN EN SERVICIO DE LA DIRECCIÓN DE PRIMERA INFANCIA, PARA IMPLEMENTARSE EN EL MARCO DEL CONVENIO INTERADMINISTRATIVO 01018542023 - 2023-0904 DE 2023 ICBF – ICETEX. LA PROPUESTA HACE PARTE INTEGRAL DE LA PRESENTE ORDEN.</t>
  </si>
  <si>
    <t>ORDEN DE COMPRA</t>
  </si>
  <si>
    <t>CO1.REQ.8767672</t>
  </si>
  <si>
    <t>ODC-VEX-0003-2025</t>
  </si>
  <si>
    <t>https://community.secop.gov.co/Public/Tendering/ContractNoticePhases/View?PPI=CO1.PPI.41574432&amp;isFromPublicArea=True&amp;isModal=False</t>
  </si>
  <si>
    <t xml:space="preserve">ROSANA BRACHO CARVAJAL </t>
  </si>
  <si>
    <t>CO1.REQ.8764925</t>
  </si>
  <si>
    <t>OAG-VEX-0738-2025</t>
  </si>
  <si>
    <t>https://community.secop.gov.co/Public/Tendering/ContractNoticePhases/View?PPI=CO1.PPI.41574102&amp;isFromPublicArea=True&amp;isModal=False</t>
  </si>
  <si>
    <t xml:space="preserve">KENIA LUCIA OVIEDO GONZALEZ </t>
  </si>
  <si>
    <t>CO1.REQ.8764818</t>
  </si>
  <si>
    <t>OAG-VEX-0737-2025</t>
  </si>
  <si>
    <t>https://community.secop.gov.co/Public/Tendering/ContractNoticePhases/View?PPI=CO1.PPI.41572560&amp;isFromPublicArea=True&amp;isModal=False</t>
  </si>
  <si>
    <t xml:space="preserve">LIZETH PAOLA GUTIERREZ CABALLERO </t>
  </si>
  <si>
    <t>CO1.REQ.8764400</t>
  </si>
  <si>
    <t>OAG-VEX-0736-2025</t>
  </si>
  <si>
    <t>https://community.secop.gov.co/Public/Tendering/ContractNoticePhases/View?PPI=CO1.PPI.41572512&amp;isFromPublicArea=True&amp;isModal=False</t>
  </si>
  <si>
    <t xml:space="preserve">ARGEMIRO RAMON RODRIGUEZ AGUAS </t>
  </si>
  <si>
    <t>CO1.REQ.8764528</t>
  </si>
  <si>
    <t>OAG-VEX-0735-2025</t>
  </si>
  <si>
    <t>https://community.secop.gov.co/Public/Tendering/ContractNoticePhases/View?PPI=CO1.PPI.41571655&amp;isFromPublicArea=True&amp;isModal=False</t>
  </si>
  <si>
    <t xml:space="preserve">CANDIDA YOHANA VILLAMIL SAN MARTIN </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</si>
  <si>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GRUPOFOCAL Y FORMACION AFORMADORES QUE LA UNIVERSIDAD Y EL NODOTERRITORIAL ESTABLEZCAN Y AQUELLAS QUE RESULTEN NECESARIAS PARA EL CUMPLIMIENTO CONTRACTUAL</t>
  </si>
  <si>
    <t>CO1.REQ.8764196</t>
  </si>
  <si>
    <t>OAG-VEX-0734-2025</t>
  </si>
  <si>
    <t>https://community.secop.gov.co/Public/Tendering/ContractNoticePhases/View?PPI=CO1.PPI.41571610&amp;isFromPublicArea=True&amp;isModal=False</t>
  </si>
  <si>
    <t xml:space="preserve">EMIRO JOSE CABALLERO MARTINEZ </t>
  </si>
  <si>
    <t>CO1.REQ.8764163</t>
  </si>
  <si>
    <t>OAG-VEX-0733-2025</t>
  </si>
  <si>
    <t>https://community.secop.gov.co/Public/Tendering/ContractNoticePhases/View?PPI=CO1.PPI.41570969&amp;isFromPublicArea=True&amp;isModal=False</t>
  </si>
  <si>
    <t xml:space="preserve">ADOLFO RAFAEL DE LA HOZ BLANQUICET </t>
  </si>
  <si>
    <t>CO1.REQ.8764039</t>
  </si>
  <si>
    <t>OAG-VEX-0732-2025</t>
  </si>
  <si>
    <t>https://community.secop.gov.co/Public/Tendering/ContractNoticePhases/View?PPI=CO1.PPI.41566962&amp;isFromPublicArea=True&amp;isModal=False</t>
  </si>
  <si>
    <t xml:space="preserve">EDINSON ANTONIO CASTAÑO FIGUEROA </t>
  </si>
  <si>
    <t>CO1.REQ.8763150</t>
  </si>
  <si>
    <t>OAG-VEX-0731-2025</t>
  </si>
  <si>
    <t>https://community.secop.gov.co/Public/Tendering/ContractNoticePhases/View?PPI=CO1.PPI.41566399&amp;isFromPublicArea=True&amp;isModal=False</t>
  </si>
  <si>
    <t xml:space="preserve">JORGE LUIS SARMIENTO CADENA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</si>
  <si>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PROCESO DE ELABORACION Y SEGUIMIENTO DE CERTIFICADOS DE DISPONIBILIDAD PRESUPUESTAL CDP 2 REALIZAR REGISTROS DE COMPROMISO PRESUPUESTAL RP 3 HACER LA GESTION DE ADICIONES REDUCCIONES FLUJOS PRESUPUESTALES Y EL PLAN ANUAL DE CAJA</t>
  </si>
  <si>
    <t>CO1.REQ.8762700</t>
  </si>
  <si>
    <t>OPSP-VEX-0730-2025</t>
  </si>
  <si>
    <t>https://community.secop.gov.co/Public/Tendering/ContractNoticePhases/View?PPI=CO1.PPI.41566310&amp;isFromPublicArea=True&amp;isModal=False</t>
  </si>
  <si>
    <t xml:space="preserve">ANDREA CAMILA ANDRADE SAUMETH </t>
  </si>
  <si>
    <t>CO1.REQ.8762785</t>
  </si>
  <si>
    <t>OAG-VEX-0729-2025</t>
  </si>
  <si>
    <t>https://community.secop.gov.co/Public/Tendering/ContractNoticePhases/View?PPI=CO1.PPI.41565927&amp;isFromPublicArea=True&amp;isModal=False</t>
  </si>
  <si>
    <t xml:space="preserve">JORGE MIGUEL FERNANDEZ GARCIA </t>
  </si>
  <si>
    <t>CO1.REQ.8762914</t>
  </si>
  <si>
    <t>OAG-VEX-0728-2025</t>
  </si>
  <si>
    <t>https://community.secop.gov.co/Public/Tendering/ContractNoticePhases/View?PPI=CO1.PPI.41565502&amp;isFromPublicArea=True&amp;isModal=False</t>
  </si>
  <si>
    <t xml:space="preserve">WALBERTO HERNANDEZ SALGADO </t>
  </si>
  <si>
    <t>CO1.REQ.8762618</t>
  </si>
  <si>
    <t>OAG-VEX-0727-2025</t>
  </si>
  <si>
    <t>https://community.secop.gov.co/Public/Tendering/ContractNoticePhases/View?PPI=CO1.PPI.41564197&amp;isFromPublicArea=True&amp;isModal=False</t>
  </si>
  <si>
    <t xml:space="preserve">BLADIMIR GARCIA MEZA </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</si>
  <si>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</si>
  <si>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CO1.REQ.8762191</t>
  </si>
  <si>
    <t>OAG-VEX-0726-2025</t>
  </si>
  <si>
    <t>https://community.secop.gov.co/Public/Tendering/ContractNoticePhases/View?PPI=CO1.PPI.41563565&amp;isFromPublicArea=True&amp;isModal=False</t>
  </si>
  <si>
    <t xml:space="preserve">MIGUEL ANGEL ARENAS POSADA </t>
  </si>
  <si>
    <t>CO1.REQ.8762321</t>
  </si>
  <si>
    <t>OAG-VEX-0725-2025</t>
  </si>
  <si>
    <t>https://community.secop.gov.co/Public/Tendering/ContractNoticePhases/View?PPI=CO1.PPI.41563411&amp;isFromPublicArea=True&amp;isModal=False</t>
  </si>
  <si>
    <t xml:space="preserve">YEIMY ISABEL ROLONG ESTRADA </t>
  </si>
  <si>
    <t>CO1.REQ.8762303</t>
  </si>
  <si>
    <t>OPSP-VEX-0724-2025</t>
  </si>
  <si>
    <t>https://community.secop.gov.co/Public/Tendering/ContractNoticePhases/View?PPI=CO1.PPI.41562856&amp;isFromPublicArea=True&amp;isModal=False</t>
  </si>
  <si>
    <t xml:space="preserve">ALINSON ENRIQUE PADILLA JIMENEZ </t>
  </si>
  <si>
    <t>CO1.REQ.8762120</t>
  </si>
  <si>
    <t>OAG-VEX-0723-2025</t>
  </si>
  <si>
    <t>https://community.secop.gov.co/Public/Tendering/ContractNoticePhases/View?PPI=CO1.PPI.41562341&amp;isFromPublicArea=True&amp;isModal=False</t>
  </si>
  <si>
    <t xml:space="preserve">YURI ALEJANDRA LARA FERNANDEZ </t>
  </si>
  <si>
    <t>CO1.REQ.8761851</t>
  </si>
  <si>
    <t>OAG-VEX-0722-2025</t>
  </si>
  <si>
    <t>https://community.secop.gov.co/Public/Tendering/ContractNoticePhases/View?PPI=CO1.PPI.41561958&amp;isFromPublicArea=True&amp;isModal=False</t>
  </si>
  <si>
    <t xml:space="preserve">CESAR ANTONIO CABARCAS AVILA </t>
  </si>
  <si>
    <t>LA PRESENTE ORDEN TIENE POR OBJETO PRESTAR SERVICIOS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</si>
  <si>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CO1.REQ.8761912</t>
  </si>
  <si>
    <t>OPSP-VEX-0721-2025</t>
  </si>
  <si>
    <t>https://community.secop.gov.co/Public/Tendering/ContractNoticePhases/View?PPI=CO1.PPI.41561583&amp;isFromPublicArea=True&amp;isModal=False</t>
  </si>
  <si>
    <t xml:space="preserve">JULIO CESAR MOVILLA ALVAREZ </t>
  </si>
  <si>
    <t>CO1.REQ.8761746</t>
  </si>
  <si>
    <t>OAG-VEX-0720-2025</t>
  </si>
  <si>
    <t>https://community.secop.gov.co/Public/Tendering/ContractNoticePhases/View?PPI=CO1.PPI.41584923&amp;isFromPublicArea=True&amp;isModal=False</t>
  </si>
  <si>
    <t xml:space="preserve">MARIA TRINIDAD CALVO POLO </t>
  </si>
  <si>
    <t>CO1.REQ.8767662</t>
  </si>
  <si>
    <t>OAG-VEX-0719-2025</t>
  </si>
  <si>
    <t>https://community.secop.gov.co/Public/Tendering/ContractNoticePhases/View?PPI=CO1.PPI.41584917&amp;isFromPublicArea=True&amp;isModal=False</t>
  </si>
  <si>
    <t xml:space="preserve">ROSEMBERG CUETO SANCHEZ </t>
  </si>
  <si>
    <t>CO1.REQ.8767500</t>
  </si>
  <si>
    <t>OPSP-VEX-0718-2025</t>
  </si>
  <si>
    <t>https://community.secop.gov.co/Public/Tendering/ContractNoticePhases/View?PPI=CO1.PPI.41584903&amp;isFromPublicArea=True&amp;isModal=False</t>
  </si>
  <si>
    <t xml:space="preserve">ADEMIR MEDINA RUIZ </t>
  </si>
  <si>
    <t>CO1.REQ.8767652</t>
  </si>
  <si>
    <t>OAG-VEX-0717-2025</t>
  </si>
  <si>
    <t>https://community.secop.gov.co/Public/Tendering/ContractNoticePhases/View?PPI=CO1.PPI.41584373&amp;isFromPublicArea=True&amp;isModal=False</t>
  </si>
  <si>
    <t xml:space="preserve">MANUEL ALFONSO VILLANUEVA GARCIA </t>
  </si>
  <si>
    <t>CO1.REQ.8767728</t>
  </si>
  <si>
    <t>OAG-VEX-0716-2025</t>
  </si>
  <si>
    <t>https://community.secop.gov.co/Public/Tendering/ContractNoticePhases/View?PPI=CO1.PPI.41584078&amp;isFromPublicArea=True&amp;isModal=False</t>
  </si>
  <si>
    <t xml:space="preserve">LUIS ANGEL MONSALVE LUNA </t>
  </si>
  <si>
    <t>CO1.REQ.8767483</t>
  </si>
  <si>
    <t>OPSP-VEX-0715-2025</t>
  </si>
  <si>
    <t>https://community.secop.gov.co/Public/Tendering/ContractNoticePhases/View?PPI=CO1.PPI.41583869&amp;isFromPublicArea=True&amp;isModal=False</t>
  </si>
  <si>
    <t xml:space="preserve">LUZ KELLY WISWELL ARBOLEDA </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</si>
  <si>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</si>
  <si>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CO1.REQ.8767720</t>
  </si>
  <si>
    <t>OAG-VEX-0714-2025</t>
  </si>
  <si>
    <t>https://community.secop.gov.co/Public/Tendering/ContractNoticePhases/View?PPI=CO1.PPI.41583849&amp;isFromPublicArea=True&amp;isModal=False</t>
  </si>
  <si>
    <t xml:space="preserve">ARANIS GREGORIO POLO ALONSO </t>
  </si>
  <si>
    <t>CO1.REQ.8767564</t>
  </si>
  <si>
    <t>OAG-VEX-0713-2025</t>
  </si>
  <si>
    <t>https://community.secop.gov.co/Public/Tendering/ContractNoticePhases/View?PPI=CO1.PPI.41583833&amp;isFromPublicArea=True&amp;isModal=False</t>
  </si>
  <si>
    <t xml:space="preserve">JHADER DOMINGO VERGARA BERDUGO </t>
  </si>
  <si>
    <t>CO1.REQ.8767615</t>
  </si>
  <si>
    <t>OPSP-VEX-0712-2025</t>
  </si>
  <si>
    <t>https://community.secop.gov.co/Public/Tendering/ContractNoticePhases/View?PPI=CO1.PPI.41583823&amp;isFromPublicArea=True&amp;isModal=False</t>
  </si>
  <si>
    <t xml:space="preserve">MARINELLA SANTOS MEJIA </t>
  </si>
  <si>
    <t>CO1.REQ.8767606</t>
  </si>
  <si>
    <t>OAG-VEX-0711-2025</t>
  </si>
  <si>
    <t>https://community.secop.gov.co/Public/Tendering/ContractNoticePhases/View?PPI=CO1.PPI.41583351&amp;isFromPublicArea=True&amp;isModal=False</t>
  </si>
  <si>
    <t xml:space="preserve">BERALDO LEMOS SACO </t>
  </si>
  <si>
    <t>CO1.REQ.8767451</t>
  </si>
  <si>
    <t>OAG-VEX-0710-2025</t>
  </si>
  <si>
    <t>https://community.secop.gov.co/Public/Tendering/ContractNoticePhases/View?PPI=CO1.PPI.41583315&amp;isFromPublicArea=True&amp;isModal=False</t>
  </si>
  <si>
    <t xml:space="preserve">ATILIO MANUEL VALENCIA MUÑOZ </t>
  </si>
  <si>
    <t>CO1.REQ.8767275</t>
  </si>
  <si>
    <t>OAG-VEX-0709-2025</t>
  </si>
  <si>
    <t>https://community.secop.gov.co/Public/Tendering/ContractNoticePhases/View?PPI=CO1.PPI.41582396&amp;isFromPublicArea=True&amp;isModal=False</t>
  </si>
  <si>
    <t>IVIS DEL CARMEN ALVARADO MONTENEGRO</t>
  </si>
  <si>
    <t xml:space="preserve">ABRAHAN DAVID VASQUEZ ZARZA </t>
  </si>
  <si>
    <t>LA PRESENTE ORDEN TIENE POR OBJETO: PRESTAR SERVICIOS PROFESIONALES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EL ALMA MÁTER.</t>
  </si>
  <si>
    <t>CO1.REQ.8767533</t>
  </si>
  <si>
    <t>OPSP-VEX-0708-2025</t>
  </si>
  <si>
    <t>https://community.secop.gov.co/Public/Tendering/ContractNoticePhases/View?PPI=CO1.PPI.41582366&amp;isFromPublicArea=True&amp;isModal=False</t>
  </si>
  <si>
    <t xml:space="preserve">ERIC JOSE PAULO OCHOA </t>
  </si>
  <si>
    <t>CO1.REQ.8767348</t>
  </si>
  <si>
    <t>OPSP-VEX-0707-2025</t>
  </si>
  <si>
    <t>https://community.secop.gov.co/Public/Tendering/ContractNoticePhases/View?PPI=CO1.PPI.41581698&amp;isFromPublicArea=True&amp;isModal=False</t>
  </si>
  <si>
    <t xml:space="preserve">DARSI LUZ CASTRO DURANGO </t>
  </si>
  <si>
    <t>CO1.REQ.8767000</t>
  </si>
  <si>
    <t>OAG-VEX-0706-2025</t>
  </si>
  <si>
    <t>https://community.secop.gov.co/Public/Tendering/ContractNoticePhases/View?PPI=CO1.PPI.41581662&amp;isFromPublicArea=True&amp;isModal=False</t>
  </si>
  <si>
    <t xml:space="preserve">YOALIS GRISELDA OSPINO TORREGOZA </t>
  </si>
  <si>
    <t>CO1.REQ.8767228</t>
  </si>
  <si>
    <t>OAG-VEX-0705-2025</t>
  </si>
  <si>
    <t>https://community.secop.gov.co/Public/Tendering/ContractNoticePhases/View?PPI=CO1.PPI.41581533&amp;isFromPublicArea=True&amp;isModal=False</t>
  </si>
  <si>
    <t xml:space="preserve">PEDRO MANUEL ALTAMAR FANDIñO </t>
  </si>
  <si>
    <t>CO1.REQ.8766898</t>
  </si>
  <si>
    <t>OAG-VEX-0704-2025</t>
  </si>
  <si>
    <t>https://community.secop.gov.co/Public/Tendering/ContractNoticePhases/View?PPI=CO1.PPI.41581090&amp;isFromPublicArea=True&amp;isModal=False</t>
  </si>
  <si>
    <t xml:space="preserve">MARTHA LUZ VEGA MEZA </t>
  </si>
  <si>
    <t>CO1.REQ.8766870</t>
  </si>
  <si>
    <t>OAG-VEX-0703-2025</t>
  </si>
  <si>
    <t>https://community.secop.gov.co/Public/Tendering/ContractNoticePhases/View?PPI=CO1.PPI.41580564&amp;isFromPublicArea=True&amp;isModal=False</t>
  </si>
  <si>
    <t xml:space="preserve">JESUS DAVID ACOSTA PARRA </t>
  </si>
  <si>
    <t>CO1.REQ.8766760</t>
  </si>
  <si>
    <t>OAG-VEX-0702-2025</t>
  </si>
  <si>
    <t>https://community.secop.gov.co/Public/Tendering/ContractNoticePhases/View?PPI=CO1.PPI.41549507&amp;isFromPublicArea=True&amp;isModal=False</t>
  </si>
  <si>
    <t xml:space="preserve">JOSMIN ENRIQUE MONTERO AREVALO </t>
  </si>
  <si>
    <t>CO1.REQ.8759351</t>
  </si>
  <si>
    <t>OAG-VEX-0701-2025</t>
  </si>
  <si>
    <t>https://community.secop.gov.co/Public/Tendering/ContractNoticePhases/View?PPI=CO1.PPI.41549042&amp;isFromPublicArea=True&amp;isModal=False</t>
  </si>
  <si>
    <t xml:space="preserve">ARELLYS JOHANNA REYES MARTINEZ </t>
  </si>
  <si>
    <t>CO1.REQ.8759223</t>
  </si>
  <si>
    <t>OAG-VEX-0700-2025</t>
  </si>
  <si>
    <t>https://community.secop.gov.co/Public/Tendering/ContractNoticePhases/View?PPI=CO1.PPI.41579940&amp;isFromPublicArea=True&amp;isModal=False</t>
  </si>
  <si>
    <t xml:space="preserve">SILVANA ANGULO ORTIZ </t>
  </si>
  <si>
    <t>CO1.REQ.8766817</t>
  </si>
  <si>
    <t>OAG-VEX-0699-2025</t>
  </si>
  <si>
    <t>https://community.secop.gov.co/Public/Tendering/ContractNoticePhases/View?PPI=CO1.PPI.41578282&amp;isFromPublicArea=True&amp;isModal=False</t>
  </si>
  <si>
    <t xml:space="preserve">CARLOS GUILLERMO MEDINA SANTANDER </t>
  </si>
  <si>
    <t>CO1.REQ.8766454</t>
  </si>
  <si>
    <t>OAG-VEX-0698-2025</t>
  </si>
  <si>
    <t>https://community.secop.gov.co/Public/Tendering/ContractNoticePhases/View?PPI=CO1.PPI.41577686&amp;isFromPublicArea=True&amp;isModal=False</t>
  </si>
  <si>
    <t xml:space="preserve">ADOLFO CAMPO ZAMBRANO </t>
  </si>
  <si>
    <t>CO1.REQ.8766213</t>
  </si>
  <si>
    <t>OAG-VEX-0697-2025</t>
  </si>
  <si>
    <t>https://community.secop.gov.co/Public/Tendering/ContractNoticePhases/View?PPI=CO1.PPI.41577630&amp;isFromPublicArea=True&amp;isModal=False</t>
  </si>
  <si>
    <t xml:space="preserve">ERIS MANUEL PEREZ MARIMON </t>
  </si>
  <si>
    <t>CO1.REQ.8766037</t>
  </si>
  <si>
    <t>OAG-VEX-0696-2025</t>
  </si>
  <si>
    <t>https://community.secop.gov.co/Public/Tendering/ContractNoticePhases/View?PPI=CO1.PPI.41577108&amp;isFromPublicArea=True&amp;isModal=False</t>
  </si>
  <si>
    <t xml:space="preserve">CHRISTIAN JUNIOR PAEZ CARRANZA </t>
  </si>
  <si>
    <t>CO1.REQ.8765843</t>
  </si>
  <si>
    <t>OAG-VEX-0695-2025</t>
  </si>
  <si>
    <t>https://community.secop.gov.co/Public/Tendering/ContractNoticePhases/View?PPI=CO1.PPI.41575613&amp;isFromPublicArea=True&amp;isModal=False</t>
  </si>
  <si>
    <t xml:space="preserve">DEISY BEATRIZ MELO NORIEGA </t>
  </si>
  <si>
    <t>LA PRESENTE ORDEN TIENE POR OBJETO PRESTAR SERVICIOS PROFESIONALES EN EL MARCO DEL CONTRATO NUMERO 515 DEL 2025 CELEBRADO ENTRE LA AGENCIA NACIONAL DE HIDROCARBUROS ANH Y UNIVERSIDAD DEL MAGDALENA PARA EL DESARROLLO DE LAS SIGUIENTES ACTIVIDADES 1 APOYAR LA ELABORACION DE LOS INFORMES DE SEGUIMIENTO ADMINISTRATIVO SOLICITADOS POR LA ANH 2 SISTEMATIZAR COMUNICACIONES OFICIALES Y OFICIOS EMITIDOS EN EL MARCO DEL CONVENIO 3 COORDINAR EL CUMPLIMIENTO DEL CRONOGRAMA OPERATIVO Y SUS AJUSTES CON EL EQUIPO TECNICO 4 CONSOLIDAR LAS ACTAS DE REUNION COMPROMISOS INSTITUCIONALES Y SEGUIMIENTO INTERINSTITUCIONAL 5 PARTICIPAR EN EL CONTROL DOCUMENTAL DEL CONVENIO GARANTIZANDO TRAZABILIDAD 6 VERIFICAR EL CUMPLIMIENTO DE OBLIGACIONES INSTITUCIONALES EN LA EJECUCION DEL CONVENIO</t>
  </si>
  <si>
    <t>CO1.REQ.8765288</t>
  </si>
  <si>
    <t>OPSP-VEX-0694-2025</t>
  </si>
  <si>
    <t>https://community.secop.gov.co/Public/Tendering/ContractNoticePhases/View?PPI=CO1.PPI.41561045&amp;isFromPublicArea=True&amp;isModal=False</t>
  </si>
  <si>
    <t xml:space="preserve">ERASMO RANGEL GUILLEN </t>
  </si>
  <si>
    <t>CO1.REQ.8761712</t>
  </si>
  <si>
    <t>OAG-VEX-0693-2025</t>
  </si>
  <si>
    <t>https://community.secop.gov.co/Public/Tendering/ContractNoticePhases/View?PPI=CO1.PPI.41560666&amp;isFromPublicArea=True&amp;isModal=False</t>
  </si>
  <si>
    <t xml:space="preserve">SAMIR ENRIQUE ESPARRAGOZA PUERTA </t>
  </si>
  <si>
    <t>CO1.REQ.8761450</t>
  </si>
  <si>
    <t>OAG-VEX-0692-2025</t>
  </si>
  <si>
    <t>https://community.secop.gov.co/Public/Tendering/ContractNoticePhases/View?PPI=CO1.PPI.41575090&amp;isFromPublicArea=True&amp;isModal=False</t>
  </si>
  <si>
    <t xml:space="preserve">HERLIS MANUEL PALACIO CASTAÑO </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</si>
  <si>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</si>
  <si>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CO1.REQ.8764892</t>
  </si>
  <si>
    <t>OPSP-VEX-0691-2025</t>
  </si>
  <si>
    <t>https://community.secop.gov.co/Public/Tendering/ContractNoticePhases/View?PPI=CO1.PPI.41560194&amp;isFromPublicArea=True&amp;isModal=False</t>
  </si>
  <si>
    <t xml:space="preserve">JUAN PABLO PACHECO ARANGO </t>
  </si>
  <si>
    <t>CO1.REQ.8761429</t>
  </si>
  <si>
    <t>OPSP-VEX-0690-2025</t>
  </si>
  <si>
    <t>https://community.secop.gov.co/Public/Tendering/ContractNoticePhases/View?PPI=CO1.PPI.41559790&amp;isFromPublicArea=True&amp;isModal=False</t>
  </si>
  <si>
    <t xml:space="preserve">CESAR DANIEL SAMPER DE LA CRUZ </t>
  </si>
  <si>
    <t>CO1.REQ.8761356</t>
  </si>
  <si>
    <t>OAG-VEX-0689-2025</t>
  </si>
  <si>
    <t>https://community.secop.gov.co/Public/Tendering/ContractNoticePhases/View?PPI=CO1.PPI.41559705&amp;isFromPublicArea=True&amp;isModal=False</t>
  </si>
  <si>
    <t xml:space="preserve">JUAN DE DIOS MARTELO MEDINA </t>
  </si>
  <si>
    <t>CO1.REQ.8760980</t>
  </si>
  <si>
    <t>OAG-VEX-0688-2025</t>
  </si>
  <si>
    <t>https://community.secop.gov.co/Public/Tendering/ContractNoticePhases/View?PPI=CO1.PPI.41559215&amp;isFromPublicArea=True&amp;isModal=False</t>
  </si>
  <si>
    <t xml:space="preserve">VALERIA ESTHER BERDUGO GONZALEZ </t>
  </si>
  <si>
    <t>CO1.REQ.8761270</t>
  </si>
  <si>
    <t>OAG-VEX-0687-2025</t>
  </si>
  <si>
    <t>https://community.secop.gov.co/Public/Tendering/ContractNoticePhases/View?PPI=CO1.PPI.41552238&amp;isFromPublicArea=True&amp;isModal=False</t>
  </si>
  <si>
    <t xml:space="preserve">RAFAEL GARI GARI MONTENEGRO </t>
  </si>
  <si>
    <t>CO1.REQ.8759877</t>
  </si>
  <si>
    <t>OAG-VEX-0686-2025</t>
  </si>
  <si>
    <t>https://community.secop.gov.co/Public/Tendering/ContractNoticePhases/View?PPI=CO1.PPI.41550985&amp;isFromPublicArea=True&amp;isModal=False</t>
  </si>
  <si>
    <t xml:space="preserve">FRANCO ANTONIO LINDADO VILLANUEVA </t>
  </si>
  <si>
    <t>LA PRESENTE ORDEN TIENE POR OBJETO PRESTAR SUS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</si>
  <si>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CO1.REQ.8759499</t>
  </si>
  <si>
    <t>OAG-VEX-0685-2025</t>
  </si>
  <si>
    <t>https://community.secop.gov.co/Public/Tendering/ContractNoticePhases/View?PPI=CO1.PPI.41550590&amp;isFromPublicArea=True&amp;isModal=False</t>
  </si>
  <si>
    <t xml:space="preserve">CRISTIAN RODRIGUEZ MUÑOZ </t>
  </si>
  <si>
    <t>CO1.REQ.8759455</t>
  </si>
  <si>
    <t>OPSP-VEX-0684-2025</t>
  </si>
  <si>
    <t>https://community.secop.gov.co/Public/Tendering/ContractNoticePhases/View?PPI=CO1.PPI.41548089&amp;isFromPublicArea=True&amp;isModal=False</t>
  </si>
  <si>
    <t xml:space="preserve">RAFAEL ENRIQUE BUSTAMANTE AGAMEZ </t>
  </si>
  <si>
    <t>CO1.REQ.8758877</t>
  </si>
  <si>
    <t>OAG-VEX-0683-2025</t>
  </si>
  <si>
    <t>https://community.secop.gov.co/Public/Tendering/ContractNoticePhases/View?PPI=CO1.PPI.41548024&amp;isFromPublicArea=True&amp;isModal=False</t>
  </si>
  <si>
    <t xml:space="preserve">NABONAZAR SIERRA GARCIA </t>
  </si>
  <si>
    <t>CO1.REQ.8758921</t>
  </si>
  <si>
    <t>OAG-VEX-0682-2025</t>
  </si>
  <si>
    <t>https://community.secop.gov.co/Public/Tendering/ContractNoticePhases/View?PPI=CO1.PPI.41547819&amp;isFromPublicArea=True&amp;isModal=False</t>
  </si>
  <si>
    <t xml:space="preserve">JONATAN GUERRERO GARCIA </t>
  </si>
  <si>
    <t>CO1.REQ.8758813</t>
  </si>
  <si>
    <t>OAG-VEX-0681-2025</t>
  </si>
  <si>
    <t>https://community.secop.gov.co/Public/Tendering/ContractNoticePhases/View?PPI=CO1.PPI.41546562&amp;isFromPublicArea=True&amp;isModal=False</t>
  </si>
  <si>
    <t xml:space="preserve">MANUEL ARIZA ZUÑIGA </t>
  </si>
  <si>
    <t>LA PRESENTE ORDEN TIENE POR OBJETO PRESTAR SERVICIOS COMO APOYOS TERRITORIALES PEDAGOGICOS EN EL MARCO DEL CONVENIO INTERADMINISTRATIVO N1690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</si>
  <si>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CO1.REQ.8758555</t>
  </si>
  <si>
    <t>OPSP-VEX-0680-2025</t>
  </si>
  <si>
    <t>https://community.secop.gov.co/Public/Tendering/ContractNoticePhases/View?PPI=CO1.PPI.41546504&amp;isFromPublicArea=True&amp;isModal=False</t>
  </si>
  <si>
    <t xml:space="preserve">ALVARO HERNANDEZ CABRERA </t>
  </si>
  <si>
    <t>CO1.REQ.8758415</t>
  </si>
  <si>
    <t>OAG-VEX-0679-2025</t>
  </si>
  <si>
    <t>https://community.secop.gov.co/Public/Tendering/ContractNoticePhases/View?PPI=CO1.PPI.41545056&amp;isFromPublicArea=True&amp;isModal=False</t>
  </si>
  <si>
    <t xml:space="preserve">EDGAR IVAN GOMEZ QUINTERO </t>
  </si>
  <si>
    <t>CO1.REQ.8758215</t>
  </si>
  <si>
    <t>OAG-VEX-0678-2025</t>
  </si>
  <si>
    <t>https://community.secop.gov.co/Public/Tendering/ContractNoticePhases/View?PPI=CO1.PPI.41543709&amp;isFromPublicArea=True&amp;isModal=False</t>
  </si>
  <si>
    <t xml:space="preserve">JOSE DAVID PERTUZ GUETTE </t>
  </si>
  <si>
    <t>CO1.REQ.8757624</t>
  </si>
  <si>
    <t>OAG-VEX-0677-2025</t>
  </si>
  <si>
    <t>https://community.secop.gov.co/Public/Tendering/ContractNoticePhases/View?PPI=CO1.PPI.41515855&amp;isFromPublicArea=True&amp;isModal=False</t>
  </si>
  <si>
    <t xml:space="preserve">HADDER AMIR MOVIL DEL PRADO </t>
  </si>
  <si>
    <t>LA PRESENTE ORDEN TIENE POR OBJETO PRESTAR SUS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</si>
  <si>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CO1.REQ.8751924</t>
  </si>
  <si>
    <t>OAG-VEX-0676-2025</t>
  </si>
  <si>
    <t>https://community.secop.gov.co/Public/Tendering/ContractNoticePhases/View?PPI=CO1.PPI.41515545&amp;isFromPublicArea=True&amp;isModal=False</t>
  </si>
  <si>
    <t xml:space="preserve">SIXTA TULIA NAVARRO CERVANTEA </t>
  </si>
  <si>
    <t>LA PRESENTE ORDEN TIENE POR OBJETO PRESTAR SERVICIOS EN EL ROL DE ARTISTA SABEDOR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</si>
  <si>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CO1.REQ.8751621</t>
  </si>
  <si>
    <t>OAG-VEX-0675-2025</t>
  </si>
  <si>
    <t>https://community.secop.gov.co/Public/Tendering/ContractNoticePhases/View?PPI=CO1.PPI.41531075&amp;isFromPublicArea=True&amp;isModal=False</t>
  </si>
  <si>
    <t xml:space="preserve">MIGUEL VILLA SANZ </t>
  </si>
  <si>
    <t>CO1.REQ.8754611</t>
  </si>
  <si>
    <t>OAG-VEX-0674-2025</t>
  </si>
  <si>
    <t>https://community.secop.gov.co/Public/Tendering/ContractNoticePhases/View?PPI=CO1.PPI.41515632&amp;isFromPublicArea=True&amp;isModal=False</t>
  </si>
  <si>
    <t xml:space="preserve">MARLEYS JOHANA AREVALO ISEDA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</si>
  <si>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SEGUIMIENTO AL PROCESO Y EJECUCION PRESUPUESTAL DEL CONVENIO REQUERIDO EN EL MARCO DEL CONVENIO INTERADMINISTRATIVO N1690 2025 2 APOYAR EL PROCESO DE LAS OBLIGACIONES FINANCIERAS OP Y SUS RESPECTIVOS PAGOS EGRESOS</t>
  </si>
  <si>
    <t>CO1.REQ.8751918</t>
  </si>
  <si>
    <t>OPSP-VEX-0673-2025</t>
  </si>
  <si>
    <t>https://community.secop.gov.co/Public/Tendering/ContractNoticePhases/View?PPI=CO1.PPI.41515838&amp;isFromPublicArea=True&amp;isModal=False</t>
  </si>
  <si>
    <t xml:space="preserve">LAURA CAMILA FLOREZ CASTELLANOS </t>
  </si>
  <si>
    <t>CO1.REQ.8751915</t>
  </si>
  <si>
    <t>OAG-VEX-0672-2025</t>
  </si>
  <si>
    <t>https://community.secop.gov.co/Public/Tendering/ContractNoticePhases/View?PPI=CO1.PPI.41515835&amp;isFromPublicArea=True&amp;isModal=False</t>
  </si>
  <si>
    <t xml:space="preserve">EDGAR DE JESUS RIOS AGUILAR </t>
  </si>
  <si>
    <t>CO1.REQ.8751914</t>
  </si>
  <si>
    <t>OAG-VEX-0671-2025</t>
  </si>
  <si>
    <t>https://community.secop.gov.co/Public/Tendering/ContractNoticePhases/View?PPI=CO1.PPI.41515627&amp;isFromPublicArea=True&amp;isModal=False</t>
  </si>
  <si>
    <t xml:space="preserve">JUAN SEBASTIAN SALINAS ESPEJO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</si>
  <si>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FORMULACIÓN DE PROYECTOS.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</si>
  <si>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CO1.REQ.8751910</t>
  </si>
  <si>
    <t>OPSP-VEX-0670-2025</t>
  </si>
  <si>
    <t>https://community.secop.gov.co/Public/Tendering/ContractNoticePhases/View?PPI=CO1.PPI.41515724&amp;isFromPublicArea=True&amp;isModal=False</t>
  </si>
  <si>
    <t xml:space="preserve">SAID ENRIQUE ARTETA MOLINA </t>
  </si>
  <si>
    <t>CO1.REQ.8751807</t>
  </si>
  <si>
    <t>OAG-VEX-0669-2025</t>
  </si>
  <si>
    <t>https://community.secop.gov.co/Public/Tendering/ContractNoticePhases/View?PPI=CO1.PPI.41515718&amp;isFromPublicArea=True&amp;isModal=False</t>
  </si>
  <si>
    <t xml:space="preserve">LEWYS ENRIQUE RODRIGUEZ PACHECO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</si>
  <si>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CONTRATACIÓN ESTATAL.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</si>
  <si>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CO1.REQ.8751804</t>
  </si>
  <si>
    <t>OPSP-VEX-0668-2025</t>
  </si>
  <si>
    <t>https://community.secop.gov.co/Public/Tendering/ContractNoticePhases/View?PPI=CO1.PPI.41515825&amp;isFromPublicArea=True&amp;isModal=False</t>
  </si>
  <si>
    <t xml:space="preserve">KATHERINE LIZETH CAMPO PINTO </t>
  </si>
  <si>
    <t>LA PRESENTE ORDEN TIENE POR OBJETO: PRESTAR SERVICIOS PROFESIONALES EN LA DIRECCIÓN DE DESARROLLO SOCIAL Y PRODUCTIVO,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6. REALIZAR SEGUIMIENTO EN LA DIRECCIÓN Y CONTROL DE CRONOGRAMA DE LOS PROYECTOS DE LA VICERRECTORIA DE EXTENSIÓN Y PROYECCIÓN CON LA FUNDACIÓN CASA EN EL ÁRBOL, PARA EL CUMPLIMIENTO DE LOS OBJETIVOS TRAZADOS. 7.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 8. APOYAR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</si>
  <si>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CO1.REQ.8751803</t>
  </si>
  <si>
    <t>OPSP-VEX-0667-2025</t>
  </si>
  <si>
    <t>https://community.secop.gov.co/Public/Tendering/ContractNoticePhases/View?PPI=CO1.PPI.41515822&amp;isFromPublicArea=True&amp;isModal=False</t>
  </si>
  <si>
    <t xml:space="preserve">JULIO MARIO CHARRIS ROCHA </t>
  </si>
  <si>
    <t>CO1.REQ.8751909</t>
  </si>
  <si>
    <t>OAG-VEX-0666-2025</t>
  </si>
  <si>
    <t>https://community.secop.gov.co/Public/Tendering/ContractNoticePhases/View?PPI=CO1.PPI.41515618&amp;isFromPublicArea=True&amp;isModal=False</t>
  </si>
  <si>
    <t xml:space="preserve">HEDER ENRIQUE GENES AMARIS </t>
  </si>
  <si>
    <t>CO1.REQ.8752007</t>
  </si>
  <si>
    <t>OPSP-VEX-0665-2025</t>
  </si>
  <si>
    <t>https://community.secop.gov.co/Public/Tendering/ContractNoticePhases/View?PPI=CO1.PPI.41515511&amp;isFromPublicArea=True&amp;isModal=False</t>
  </si>
  <si>
    <t xml:space="preserve">JAIGLER GOEZ RODRIGUEZ </t>
  </si>
  <si>
    <t>CO1.REQ.8752006</t>
  </si>
  <si>
    <t>OAG-VEX-0664-2025</t>
  </si>
  <si>
    <t>https://community.secop.gov.co/Public/Tendering/ContractNoticePhases/View?PPI=CO1.PPI.41515813&amp;isFromPublicArea=True&amp;isModal=False</t>
  </si>
  <si>
    <t xml:space="preserve">NICOL CAROLINA SIERRA SANCHEZ </t>
  </si>
  <si>
    <t>LA PRESENTE ORDEN TIENE POR OBJETO PRESTAR SERVICIOS DE APOYO A LA GESTIÓN DEL CONTRATO N. 478 DEL 2025 CELEBRADO ENTRE LA AGENCIA NACIONAL DE HIDROCARBUROS – ANH Y UNIVERSIDAD DEL MAGDALENA PARA EL DESARROLLO DE LAS SIGUIENTES ACTIVIDADES: 1) APOYAR EN LA GESTIÓN DE VIÁTICOS Y GASTOS DE VIAJE DEL PERSONAL VINCULADO AL DESARROLLO DE ACTIVIDADES EN EL PROYECTO. 2) APOYAR EN LA ORGANIZACIÓN Y LOGÍSTICA DE EVENTOS Y REUNIONES, INCLUYENDO LA COORDINACIÓN DE CATERING, EQUIPO AUDIOVISUAL Y OTROS DETALLES. 3) GESTIONAR LA DOCUMENTACIÓN DEL PROYECTO.</t>
  </si>
  <si>
    <t>CO1.REQ.8752004</t>
  </si>
  <si>
    <t>OAG-VEX-0663-2025</t>
  </si>
  <si>
    <t>https://community.secop.gov.co/Public/Tendering/ContractNoticePhases/View?PPI=CO1.PPI.41515810&amp;isFromPublicArea=True&amp;isModal=False</t>
  </si>
  <si>
    <t xml:space="preserve">CARLOS IVAN MAESTRE CASTRILLON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</si>
  <si>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PRESENTACIÓN DE PROYECTOS DIFERENCIALES ÉTNICOS FINANCIADOS CON RECURSOS DE INVERSIÓN PÚBLICA.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DEL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</si>
  <si>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CO1.REQ.8752001</t>
  </si>
  <si>
    <t>OPSP-VEX-0662-2025</t>
  </si>
  <si>
    <t>https://community.secop.gov.co/Public/Tendering/ContractNoticePhases/View?PPI=CO1.PPI.41536743&amp;isFromPublicArea=True&amp;isModal=False</t>
  </si>
  <si>
    <t xml:space="preserve">MARILEN VILORIA ZUÑIGA </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</si>
  <si>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IMPLERNENTAR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</si>
  <si>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CO1.REQ.8755578</t>
  </si>
  <si>
    <t>OAG-VEX-0661-2025</t>
  </si>
  <si>
    <t>https://community.secop.gov.co/Public/Tendering/ContractNoticePhases/View?PPI=CO1.PPI.41513665&amp;isFromPublicArea=True&amp;isModal=False</t>
  </si>
  <si>
    <t xml:space="preserve">RAFAEL JOSE BROCHERO LOPEZ </t>
  </si>
  <si>
    <t>CO1.REQ.8751424</t>
  </si>
  <si>
    <t>OAG-VEX-0660-2025</t>
  </si>
  <si>
    <t>https://community.secop.gov.co/Public/Tendering/ContractNoticePhases/View?PPI=CO1.PPI.41536277&amp;isFromPublicArea=True&amp;isModal=False</t>
  </si>
  <si>
    <t xml:space="preserve">YALENA DEL CARMEN VIDAL CERVANTES </t>
  </si>
  <si>
    <t>CO1.REQ.8755550</t>
  </si>
  <si>
    <t>OAG-VEX-0659-2025</t>
  </si>
  <si>
    <t>https://community.secop.gov.co/Public/Tendering/ContractNoticePhases/View?PPI=CO1.PPI.41532891&amp;isFromPublicArea=True&amp;isModal=False</t>
  </si>
  <si>
    <t xml:space="preserve">ROSANGEL URIANA </t>
  </si>
  <si>
    <t>CO1.REQ.8754681</t>
  </si>
  <si>
    <t>OAG-VEX-0658-2025</t>
  </si>
  <si>
    <t>https://community.secop.gov.co/Public/Tendering/ContractNoticePhases/View?PPI=CO1.PPI.41513993&amp;isFromPublicArea=True&amp;isModal=False</t>
  </si>
  <si>
    <t xml:space="preserve">JHONNATAN REYES MORA </t>
  </si>
  <si>
    <t>LA PRESENTE ORDEN TIENE POR OBJETO PRESTAR SERVICIOS PROFESIONALES EN EL MARCO DEL CONTRATO N°. 515 DEL 2025 CELEBRADO ENTRE LA AGENCIA NACIONAL DE HIDROCARBUROS -ANH Y UNIVERSIDAD DEL MAGDALENA, PARA EL DESARROLLO DE LAS SIGUIENTES ACTIVIDADES: 1. DISEÑAR Y MANTENER ACTUALIZADOS LOS CUADROS DE SEGUIMIENTO FINANCIERO VINCULADOS A LA EJECUCIÓN DE PRODUCTOS DEL CONVENIO. 2. APOYAR LA TRAZABILIDAD DEL GASTO POR CADA UNA DE LAS FASES TÉCNICAS DEL CONVENIO, ASEGURANDO CONSISTENCIA ENTRE EL AVANCE TÉCNICO Y LA EJECUCIÓN PRESUPUESTAL. 3. RECOPILAR, ORGANIZAR Y VERIFICAR LOS SOPORTES FINANCIEROS EXIGIDOS PARA LA PRESENTACIÓN DE INFORMES PERIÓDICOS ANTE LA ANH. 4. APOYAR LA ELABORACIÓN DEL PLAN DE EJECUCIÓN DE RECURSOS POR PRODUCTO Y SU CRONOGRAMA DE EJECUCIÓN. 5. VERIFICAR LA CORRESPONDENCIA ENTRE LOS PAGOS REALIZADOS Y EL CUMPLIMIENTO DE ENTREGABLES TÉCNICOS, EN COORDINACIÓN CON EL EQUIPO DE SUPERVISIÓN. 6. SISTEMATIZAR OBSERVACIONES Y RECOMENDACIONES DE LA ANH RELACIONADAS CON ASPECTOS FINANCIEROS Y APOYAR SU INCORPORACIÓN EN LOS SIGUIENTES REPORTES.</t>
  </si>
  <si>
    <t>CO1.REQ.8751135</t>
  </si>
  <si>
    <t>OPSP-VEX-0657-2025</t>
  </si>
  <si>
    <t>https://community.secop.gov.co/Public/Tendering/ContractNoticePhases/View?PPI=CO1.PPI.41513656&amp;isFromPublicArea=True&amp;isModal=False</t>
  </si>
  <si>
    <t xml:space="preserve">ELIAS ZAR HERNANDEZ PAVA </t>
  </si>
  <si>
    <t>CO1.REQ.8751421</t>
  </si>
  <si>
    <t>OAG-VEX-0656-2025</t>
  </si>
  <si>
    <t>https://community.secop.gov.co/Public/Tendering/ContractNoticePhases/View?PPI=CO1.PPI.41535676&amp;isFromPublicArea=True&amp;isModal=False</t>
  </si>
  <si>
    <t xml:space="preserve">FERNANDO ELIAS BELTRAN SOTO </t>
  </si>
  <si>
    <t>CO1.REQ.8755460</t>
  </si>
  <si>
    <t>OPSP-VEX-0655-2025</t>
  </si>
  <si>
    <t>https://community.secop.gov.co/Public/Tendering/ContractNoticePhases/View?PPI=CO1.PPI.41535134&amp;isFromPublicArea=True&amp;isModal=False</t>
  </si>
  <si>
    <t xml:space="preserve">JOVANI MONTERROZA RIVERA </t>
  </si>
  <si>
    <t>CO1.REQ.8755431</t>
  </si>
  <si>
    <t>OAG-VEX-0654-2025</t>
  </si>
  <si>
    <t>https://community.secop.gov.co/Public/Tendering/ContractNoticePhases/View?PPI=CO1.PPI.41534741&amp;isFromPublicArea=True&amp;isModal=False</t>
  </si>
  <si>
    <t xml:space="preserve">FERNANDO ARTURO BORJA GONZALEZ </t>
  </si>
  <si>
    <t>CO1.REQ.8755062</t>
  </si>
  <si>
    <t>OAG-VEX-0653-2025</t>
  </si>
  <si>
    <t>https://community.secop.gov.co/Public/Tendering/ContractNoticePhases/View?PPI=CO1.PPI.41534135&amp;isFromPublicArea=True&amp;isModal=False</t>
  </si>
  <si>
    <t xml:space="preserve">CARLOS ANDRES LLANOS SIERRA </t>
  </si>
  <si>
    <t>CO1.REQ.8755321</t>
  </si>
  <si>
    <t>OAG-VEX-0652-2025</t>
  </si>
  <si>
    <t>https://community.secop.gov.co/Public/Tendering/ContractNoticePhases/View?PPI=CO1.PPI.41533495&amp;isFromPublicArea=True&amp;isModal=False</t>
  </si>
  <si>
    <t xml:space="preserve">DALGI MILENA MOSQUERA ARGUELLO </t>
  </si>
  <si>
    <t>CO1.REQ.8755012</t>
  </si>
  <si>
    <t>OAG-VEX-0651-2025</t>
  </si>
  <si>
    <t>https://community.secop.gov.co/Public/Tendering/ContractNoticePhases/View?PPI=CO1.PPI.41532800&amp;isFromPublicArea=True&amp;isModal=False</t>
  </si>
  <si>
    <t xml:space="preserve">JUAN CAMILO PEREZ ESTRADA </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</si>
  <si>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</si>
  <si>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CO1.REQ.8754764</t>
  </si>
  <si>
    <t>OPSP-VEX-0650-2025</t>
  </si>
  <si>
    <t>https://community.secop.gov.co/Public/Tendering/ContractNoticePhases/View?PPI=CO1.PPI.41532181&amp;isFromPublicArea=True&amp;isModal=False</t>
  </si>
  <si>
    <t xml:space="preserve">GABRIEL EDUARDO CASTELLAR RAMBAL </t>
  </si>
  <si>
    <t>CO1.REQ.8754738</t>
  </si>
  <si>
    <t>OAG-VEX-0649-2025</t>
  </si>
  <si>
    <t>https://community.secop.gov.co/Public/Tendering/ContractNoticePhases/View?PPI=CO1.PPI.41531780&amp;isFromPublicArea=True&amp;isModal=False</t>
  </si>
  <si>
    <t xml:space="preserve">JOSE ESTARITA RUIZ </t>
  </si>
  <si>
    <t>CO1.REQ.8754721</t>
  </si>
  <si>
    <t>OAG-VEX-0648-2025</t>
  </si>
  <si>
    <t>https://community.secop.gov.co/Public/Tendering/ContractNoticePhases/View?PPI=CO1.PPI.41513650&amp;isFromPublicArea=True&amp;isModal=False</t>
  </si>
  <si>
    <t xml:space="preserve">ISABEL MACIAS RODRIGUEZ </t>
  </si>
  <si>
    <t>CO1.REQ.8751420</t>
  </si>
  <si>
    <t>OAG-VEX-0647-2025</t>
  </si>
  <si>
    <t>https://community.secop.gov.co/Public/Tendering/ContractNoticePhases/View?PPI=CO1.PPI.41513985&amp;isFromPublicArea=True&amp;isModal=False</t>
  </si>
  <si>
    <t xml:space="preserve">EDUARDO ENRIQUE FERRER PINEDA </t>
  </si>
  <si>
    <t>CO1.REQ.8751419</t>
  </si>
  <si>
    <t>OAG-VEX-0646-2025</t>
  </si>
  <si>
    <t>https://community.secop.gov.co/Public/Tendering/ContractNoticePhases/View?PPI=CO1.PPI.41514439&amp;isFromPublicArea=True&amp;isModal=False</t>
  </si>
  <si>
    <t xml:space="preserve">JULIO CESAR FRIAS LOSANO </t>
  </si>
  <si>
    <t>CO1.REQ.8751418</t>
  </si>
  <si>
    <t>OPSP-VEX-0645-2025</t>
  </si>
  <si>
    <t>https://community.secop.gov.co/Public/Tendering/ContractNoticePhases/View?PPI=CO1.PPI.41514435&amp;isFromPublicArea=True&amp;isModal=False</t>
  </si>
  <si>
    <t xml:space="preserve">REMBERTO BELTRAN RUA </t>
  </si>
  <si>
    <t>CO1.REQ.8751417</t>
  </si>
  <si>
    <t>OAG-VEX-0644-2025</t>
  </si>
  <si>
    <t>https://community.secop.gov.co/Public/Tendering/ContractNoticePhases/View?PPI=CO1.PPI.41541338&amp;isFromPublicArea=True&amp;isModal=False</t>
  </si>
  <si>
    <t xml:space="preserve">LILIANA PATRICIA IBAÑEZ CARABALLO </t>
  </si>
  <si>
    <t>CO1.REQ.8756696</t>
  </si>
  <si>
    <t>OAG-VEX-0643-2025</t>
  </si>
  <si>
    <t>https://community.secop.gov.co/Public/Tendering/ContractNoticePhases/View?PPI=CO1.PPI.41542720&amp;isFromPublicArea=True&amp;isModal=False</t>
  </si>
  <si>
    <t xml:space="preserve">LAURA VANESSA PASCUALES MARTINEZ </t>
  </si>
  <si>
    <t>LA PRESENTE ORDEN TIENE POR OBJETO PRESTAR SERVICIOS PROFESIONALES EN EL MARCO DEL CONVENIO INTERADMINISTRATIVO NUMERO 1690 DE 26 DE JUNIO DE 2025 CELEBRADO ENTRE EL MINISTERIO DE LAS CULTURAS LAS ARTES Y LOS SABERES Y LA UNIVERSIDAD DEL MAGDALENA PARA EL DESARROLLO DE LAS SIGUIENTES ACTIVIDADES 1 VERIFICAR QUE LOS EQUIPOS TERRITORIALES ESTEN IMPLEMENTANDO ESTRATEGIAS DE RELACIONAMIENTO Y RECONOCIMIENTO CON LAS COMUNIDADES Y ALIADOS INSTITUCIONALES EN LOS DEPARTAMENTOS PRIORIZADOS COMO LO ESTIPULA EL COMPONENTE DE GESTION TERRITORIAL 2 HACER SEGUIMIENTO AL CUMPLIMIENTO DE LOS PROCESOS DE IDENTIFICACION MAPEO E INTEGRACION DE ALIADOS ESTRATEGICOS COMUNITARIOS INSTITUCIONALES Y ARTISTICOS 3 VERIFICAR QUE LOS NODOS TERRITORIALES ESTEN ARTICULADOS CON LAS INSTITUCIONES EDUCATIVAS Y ESPACIOS COMUNITARIOS PARA EL DESARROLLO DE LA FORMACION ARTISTICA CONFORME AL ENFOQUE INTERSECTORIAL 4 SUPERVISAR LA ENTREGA Y CONTENIDO DE LOS PLANES DE TRABAJO Y CRONOGRAMAS DESARROLLADOS POR LOS EQUIPOS DE NODO Y ARTISTAS FORMADORES ASEGURANDO SU ALINEACION CON EL MARCO TECNICO DEL CONVENIO 5 HACER SEGUIMIENTO A LAS CONDICIONES LOGISTICAS Y OPERATIVAS DE LOS ESPACIOS DE FORMACION Y CIRCULACION ARTISTICA VERIFICANDO EL CUMPLIMIENTO DE LOS COMPROMISOS ADQUIRIDOS POR LA UNIVERSIDAD Y SUS ALIADOS 6 VERIFICAR QUE LOS PROCESOS DE FORMACION Y CREACION ARTISTICA ESTEN DOCUMENTANDO ADECUADAMENTE LAS EXPRESIONES CULTURALES LOCALES COMO PARTE DE LAS ACCIONES DE MEMORIA SOCIAL</t>
  </si>
  <si>
    <t>CO1.REQ.8757173</t>
  </si>
  <si>
    <t>OPSP-VEX-0642-2025</t>
  </si>
  <si>
    <t>https://community.secop.gov.co/Public/Tendering/ContractNoticePhases/View?PPI=CO1.PPI.41546005&amp;isFromPublicArea=True&amp;isModal=False</t>
  </si>
  <si>
    <t xml:space="preserve">DAIRO MANUEL FERNANDEZ GARAY </t>
  </si>
  <si>
    <t>CO1.REQ.8758270</t>
  </si>
  <si>
    <t>OAG-VEX-0641-2025</t>
  </si>
  <si>
    <t>https://community.secop.gov.co/Public/Tendering/ContractNoticePhases/View?PPI=CO1.PPI.41540810&amp;isFromPublicArea=True&amp;isModal=False</t>
  </si>
  <si>
    <t xml:space="preserve">JUAN ANTONIO SAJONA BOLAÑOS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</si>
  <si>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EDUCATHRO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</si>
  <si>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CO1.REQ.8756588</t>
  </si>
  <si>
    <t>OAG-VEX-0640-2025</t>
  </si>
  <si>
    <t>https://community.secop.gov.co/Public/Tendering/ContractNoticePhases/View?PPI=CO1.PPI.41514422&amp;isFromPublicArea=True&amp;isModal=False</t>
  </si>
  <si>
    <t xml:space="preserve">CARIDAD ESTEFANY BRITO BALLESTEROS </t>
  </si>
  <si>
    <t>CO1.REQ.8751415</t>
  </si>
  <si>
    <t>OAG-VEX-0639-2025</t>
  </si>
  <si>
    <t>https://community.secop.gov.co/Public/Tendering/ContractNoticePhases/View?PPI=CO1.PPI.41513857&amp;isFromPublicArea=True&amp;isModal=False</t>
  </si>
  <si>
    <t xml:space="preserve">BRENDA DAYANA ROJAS MOZO </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</si>
  <si>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VERIFICAR LA IMPLEMENTACION DEL PLAN DE CONTRATACION DEL EQUIPO DE TRABAJO CONFORME A LAS FECHAS Y PERFILES APROBADOS POR EL COMITE 2 HACER SEGUIMIENTO AL CUMPLIMIENTO DEL CRONOGRAMA GENERAL DEL CONVENIO Y LOS PLANES DE TRABAJO ESPECIFICOS 3 MONITOREAR LA ENTREGA DEL PLAN TACTICO DE COMUNICACIONES COORDINADO CON EL MINISTERIO 4 APOYAR LA VERIFICACION DEL CUMPLIMIENTO DE LOS COMPROMISOS DE LA UNIVERSIDAD COMO SECRETARIA TECNICA DEL COMITE OPERATIVO 5 REVISAR LA ARTICULACION ENTRE LA UNIVERSIDAD Y EL PORTAL PULEP EN LOS CASOS EN QUE SE REALICEN ESPECTACULOS PUBLICOS 6 REVISAR QUE LA INFORMACION CARGADA EN SECOP II ESTE ACTUALIZADA Y RESPONDA A LOS AVANCES DEL CONVENIO</t>
  </si>
  <si>
    <t>CO1.REQ.8751413</t>
  </si>
  <si>
    <t>OPSP-VEX-0638-2025</t>
  </si>
  <si>
    <t>https://community.secop.gov.co/Public/Tendering/ContractNoticePhases/View?PPI=CO1.PPI.41513971&amp;isFromPublicArea=True&amp;isModal=False</t>
  </si>
  <si>
    <t xml:space="preserve">JOSE DAVID SANCHEZ SALAZAR </t>
  </si>
  <si>
    <t>CO1.REQ.8751409</t>
  </si>
  <si>
    <t>OAG-VEX-0637-2025</t>
  </si>
  <si>
    <t>https://community.secop.gov.co/Public/Tendering/ContractNoticePhases/View?PPI=CO1.PPI.41513767&amp;isFromPublicArea=True&amp;isModal=False</t>
  </si>
  <si>
    <t xml:space="preserve">JOSE JAVIER ESCALONA COLL </t>
  </si>
  <si>
    <t>CO1.REQ.8751120</t>
  </si>
  <si>
    <t>OPSP-VEX-0636-2025</t>
  </si>
  <si>
    <t>https://community.secop.gov.co/Public/Tendering/ContractNoticePhases/View?PPI=CO1.PPI.41513959&amp;isFromPublicArea=True&amp;isModal=False</t>
  </si>
  <si>
    <t xml:space="preserve">GUILLERMO JOSE LOBO PEDRAZA </t>
  </si>
  <si>
    <t>CO1.REQ.8751209</t>
  </si>
  <si>
    <t>OPSP-VEX-0635-2025</t>
  </si>
  <si>
    <t>https://community.secop.gov.co/Public/Tendering/ContractNoticePhases/View?PPI=CO1.PPI.41513641&amp;isFromPublicArea=True&amp;isModal=False</t>
  </si>
  <si>
    <t xml:space="preserve">ALFREDO ARTURO ACOSTA TORRENEGRA </t>
  </si>
  <si>
    <t>CO1.REQ.8751207</t>
  </si>
  <si>
    <t>OAG-VEX-0634-2025</t>
  </si>
  <si>
    <t>https://community.secop.gov.co/Public/Tendering/ContractNoticePhases/View?PPI=CO1.PPI.41513638&amp;isFromPublicArea=True&amp;isModal=False</t>
  </si>
  <si>
    <t xml:space="preserve">CESAR LUIS GALVIS SERRANO </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</si>
  <si>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CONSOLIDAR HALLAZGOS DE CAMPO SOBRE EL CUMPLIMIENTO DE LAS OBLIGACIONES TECNICAS Y LOGISTICAS PARA INFORMES MENSUALES 2 CONSOLIDAR INFORMACION SOBRE EL CUMPLIMIENTO DE LOS COMPROMISOS DE ARTICULACION INTERINSTITUCIONAL Y COMUNITARIA PARA SU INCLUSION EN LOS INFORMES DE AVANCE TECNICO DEL CONVENIO 3 APOYAR LA CONSOLIDACION DEL DOCUMENTO DE SISTEMATIZACION FINAL GARANTIZANDO QUE INTEGRE LOS RESULTADOS DE LOS PROCESOS DE FORMACION CREACION ARTISTICA ACTIVACION COMUNITARIA Y MEMORIA SOCIAL 4 REVISAR QUE LA INFORMACION CARGADA EN SECOP II ESTE ACTUALIZADA Y RESPONDA A LOS AVANCES DEL CONVENIO 5 VERIFICAR QUE LOS PROCESOS DE FORMACION EN ARTES TEATRO MUSICA DANZA AUDIOVISUALES CIRCO ARTES PLASTICAS ESTEN SIENDO IMPLEMENTADOS EN LOS ESTABLECIMIENTOS EDUCATIVOS FOCALIZADOS CONFORME AL ENFOQUE TERRITORIAL Y CULTURAL ESTIPULADO EN EL ANEXO TECNICO 6 APOYAR LA VERIFICACION DEL CUMPLIMIENTO DE LOS COMPROMISOS DE LA UNIVERSIDAD COMO SECRETARIA TECNICA DEL COMITE OPERATIVO</t>
  </si>
  <si>
    <t>CO1.REQ.8751206</t>
  </si>
  <si>
    <t>OPSP-VEX-0633-2025</t>
  </si>
  <si>
    <t>https://community.secop.gov.co/Public/Tendering/ContractNoticePhases/View?PPI=CO1.PPI.41513932&amp;isFromPublicArea=True&amp;isModal=False</t>
  </si>
  <si>
    <t xml:space="preserve">MARIA MARGARITA OSORIO </t>
  </si>
  <si>
    <t>CO1.REQ.8751115</t>
  </si>
  <si>
    <t>OAG-VEX-0632-2025</t>
  </si>
  <si>
    <t>https://community.secop.gov.co/Public/Tendering/ContractNoticePhases/View?PPI=CO1.PPI.41513827&amp;isFromPublicArea=True&amp;isModal=False</t>
  </si>
  <si>
    <t xml:space="preserve">DANIELA GONZALEZ CANTILLO </t>
  </si>
  <si>
    <t>CO1.REQ.8751111</t>
  </si>
  <si>
    <t>OPSP-VEX-0631-2025</t>
  </si>
  <si>
    <t>https://community.secop.gov.co/Public/Tendering/ContractNoticePhases/View?PPI=CO1.PPI.41507299&amp;isFromPublicArea=True&amp;isModal=False</t>
  </si>
  <si>
    <t>1800-01-11</t>
  </si>
  <si>
    <t xml:space="preserve">FRANCISCO JAVIER VERGARA PABUENA </t>
  </si>
  <si>
    <t>CO1.REQ.8749545</t>
  </si>
  <si>
    <t>OAG-VEX-0630-2025</t>
  </si>
  <si>
    <t>https://community.secop.gov.co/Public/Tendering/ContractNoticePhases/View?PPI=CO1.PPI.41508017&amp;isFromPublicArea=True&amp;isModal=False</t>
  </si>
  <si>
    <t>1800-01-10</t>
  </si>
  <si>
    <t>DANILO RAFAEL MARTINEZ VILLAREAL</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</si>
  <si>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REALIZACION DE LOS MOMENTOS PEDAGOGICOS DE LA ESTRATEGIA PEDAGOGICA DEL PROGRAMA ARTES PARA LA PAZ EN EL ESTABLECIMIENTO EDUCATIVO ASIGNADO EN CONFORMIDAD CON EL ACUERDO DE COBERTURA VALORACION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</si>
  <si>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CO1.REQ.8749544</t>
  </si>
  <si>
    <t>OAG-VEX-0629-2025</t>
  </si>
  <si>
    <t>https://community.secop.gov.co/Public/Tendering/ContractNoticePhases/View?PPI=CO1.PPI.41507280&amp;isFromPublicArea=True&amp;isModal=False</t>
  </si>
  <si>
    <t xml:space="preserve">SALMA JULIETH LOPEZ DE LA ROSA </t>
  </si>
  <si>
    <t>CO1.REQ.8749542</t>
  </si>
  <si>
    <t>OAG-VEX-0628-2025</t>
  </si>
  <si>
    <t>https://community.secop.gov.co/Public/Tendering/ContractNoticePhases/View?PPI=CO1.PPI.41508111&amp;isFromPublicArea=True&amp;isModal=False</t>
  </si>
  <si>
    <t>DIEGO ARMANDO SILVA OLAYA</t>
  </si>
  <si>
    <t>LA PRESENTE ORDEN TIENE POR OBJETO PRESTAR SUS SERVICIOS PROFESIONALES EN EL ROL DE ARTISTA FORMADOR EN AUDIVISUALES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</si>
  <si>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CO1.REQ.8749535</t>
  </si>
  <si>
    <t>OPSP-VEX-0627-2025</t>
  </si>
  <si>
    <t>https://community.secop.gov.co/Public/Tendering/ContractNoticePhases/View?PPI=CO1.PPI.41507197&amp;isFromPublicArea=True&amp;isModal=False</t>
  </si>
  <si>
    <t xml:space="preserve">MARTHA LUCERO BASTIDAS SALAMANCA </t>
  </si>
  <si>
    <t>LA PRESENTE ORDEN TIENE POR OBJETO PRESTAR SERVICIOS PROFESIONALES EN EL MARCO DEL CONTRATO N°. 478 DEL 2025 CELEBRADO ENTRE LA AGENCIA NACIONAL DE HIDROCARBUROS – ANH Y UNIVERSIDAD DEL MAGDALENA, PARA EL DESARROLLO DE LAS SIGUIENTES ACTIVIDADES: 1) EVALUAR ESTUDIOS DE CASO EXITOSOS DE LCA EN PROYECTOS EÓLICOS, IDENTIFICANDO BUENAS PRÁCTICAS, ENFOQUES INNOVADORES Y RESULTADOS CLAVE. 2) ELABORAR UN DOCUMENTO TÉCNICO QUE DETALLE LOS OBJETIVOS ESPECÍFICOS DEL MARCO METODOLÓGICO, DESTACANDO CÓMO ESTOS PERMITIRÁN EVALUAR DE MANERA INTEGRAL LAS ETAPAS DEL CICLO DE VIDA DE PROYECTOS EÓLICOS, CON UN ENFOQUE EN LA SOSTENIBILIDAD Y LAS NECESIDADES DEL CONTEXTO NACIONAL. 3) REALIZAR UNA BÚSQUEDA EXHAUSTIVA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AJUSTAR LOS INDICADORES INTERNACIONALES A LAS CARACTERÍSTICAS LOCALES, CONSIDERANDO ECOSISTEMAS ESPECÍFICOS, LAS DINÁMICAS SOCIALES DE LAS COMUNIDADES CERCANAS Y LOS REQUISITOS NORMATIVOS NACIONALES. 5) ESTRUCTURAR FICHAS PARA CADA INDICADOR SELECCIONADO, DETALLANDO SU DEFINICIÓN, METODOLOGÍA DE CÁLCULO, FRECUENCIA DE MEDICIÓN, FUENTES DE DATOS Y RESPONSABILIDADES DE MONITOREO. 6) DEFINIR EL ALCANCE DEL MARCO METODOLÓGICO ESPECÍFICO PARA ENERGÍA EÓLICA. 7) DISEÑAR LA EVALUACIÓN DEL IMPACTO DEL CICLO DE VIDA (LCIA). 8) ESTABLECER EL PROCESO DE INTERPRETACIÓN DE RESULTADOS DE LA METODOLOGÍA GENERADA A PARTIR DE LA EVALUACIÓN DEL IMPACTO DEL CICLO DE VIDA (LCIA). 9) VALIDAR Y DOCUMENTAR EL MARCO METODOLÓGICO DE LA METODOLOGÍA GENERADA A PARTIR DE LA EVALUACIÓN DEL IMPACTO DEL CICLO DE VIDA (LCIA). 10)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11) ANALIZAR EL CONTEXTO COMUNITARIO Y NORMATIVO, REVISANDO LAS DINÁMICAS SOCIOCULTURALES Y AMBIENTALES DE LAS COMUNIDADES LOCALES Y LOS MARCOS NORMATIVOS SOBRE PARTICIPACIÓN EN PROYECTOS ENERGÉTICOS EN COLOMBIA.</t>
  </si>
  <si>
    <t>CO1.REQ.8749532</t>
  </si>
  <si>
    <t>OPSP-VEX-0626-2025</t>
  </si>
  <si>
    <t>https://community.secop.gov.co/Public/Tendering/ContractNoticePhases/View?PPI=CO1.PPI.41507171&amp;isFromPublicArea=True&amp;isModal=False</t>
  </si>
  <si>
    <t>DAMARIS SAYAS GOMEZ</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</si>
  <si>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</si>
  <si>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CO1.REQ.8749178</t>
  </si>
  <si>
    <t>OPSP-VEX-0625-2025</t>
  </si>
  <si>
    <t>https://community.secop.gov.co/Public/Tendering/ContractNoticePhases/View?PPI=CO1.PPI.41507168&amp;isFromPublicArea=True&amp;isModal=False</t>
  </si>
  <si>
    <t xml:space="preserve">NEILIS KATHERINE BENJUMEA MACIAS </t>
  </si>
  <si>
    <t>CO1.REQ.8749525</t>
  </si>
  <si>
    <t>OAG-VEX-0624-2025</t>
  </si>
  <si>
    <t>https://community.secop.gov.co/Public/Tendering/ContractNoticePhases/View?PPI=CO1.PPI.41506792&amp;isFromPublicArea=True&amp;isModal=False</t>
  </si>
  <si>
    <t>MARTHA PATRICIA GONZALEZ MERCADO</t>
  </si>
  <si>
    <t>LA PRESENTE ORDEN TIENE POR OBJETO PRESTAR SUS SERVICIOS DE APOYO A LA GESTIÓN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</si>
  <si>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CO1.REQ.8749172</t>
  </si>
  <si>
    <t>OAG-VEX-0623-2025</t>
  </si>
  <si>
    <t>https://community.secop.gov.co/Public/Tendering/ContractNoticePhases/View?PPI=CO1.PPI.41506941&amp;isFromPublicArea=True&amp;isModal=False</t>
  </si>
  <si>
    <t xml:space="preserve">NAFAEL CHAVEZ SAMPAYO </t>
  </si>
  <si>
    <t>CO1.REQ.8749519</t>
  </si>
  <si>
    <t>OAG-VEX-0622-2025</t>
  </si>
  <si>
    <t>https://community.secop.gov.co/Public/Tendering/ContractNoticePhases/View?PPI=CO1.PPI.41506679&amp;isFromPublicArea=True&amp;isModal=False</t>
  </si>
  <si>
    <t>JAIME MANUEL TAPIA VENERA</t>
  </si>
  <si>
    <t>CO1.REQ.8749502</t>
  </si>
  <si>
    <t>OAG-VEX-0621-2025</t>
  </si>
  <si>
    <t>https://community.secop.gov.co/Public/Tendering/ContractNoticePhases/View?PPI=CO1.PPI.41506751&amp;isFromPublicArea=True&amp;isModal=False</t>
  </si>
  <si>
    <t xml:space="preserve">ABDENARIS ELENA CORREA MOZO </t>
  </si>
  <si>
    <t>CO1.REQ.8749098</t>
  </si>
  <si>
    <t>OAG-VEX-0620-2025</t>
  </si>
  <si>
    <t>https://community.secop.gov.co/Public/Tendering/ContractNoticePhases/View?PPI=CO1.PPI.41506638&amp;isFromPublicArea=True&amp;isModal=False</t>
  </si>
  <si>
    <t>ADANIES ZARATE BROCHERO</t>
  </si>
  <si>
    <t>CO1.REQ.8749149</t>
  </si>
  <si>
    <t>OPSP-VEX-0619-2025</t>
  </si>
  <si>
    <t>https://community.secop.gov.co/Public/Tendering/ContractNoticePhases/View?PPI=CO1.PPI.41506431&amp;isFromPublicArea=True&amp;isModal=False</t>
  </si>
  <si>
    <t xml:space="preserve">JOSE MARTIN DE LA CRUZ CALVO </t>
  </si>
  <si>
    <t>CO1.REQ.8749261</t>
  </si>
  <si>
    <t>OAG-VEX-0618-2025</t>
  </si>
  <si>
    <t>https://community.secop.gov.co/Public/Tendering/ContractNoticePhases/View?PPI=CO1.PPI.41505876&amp;isFromPublicArea=True&amp;isModal=False</t>
  </si>
  <si>
    <t xml:space="preserve">PEDRO ANTONIO MERCADO GONZÁLEZ </t>
  </si>
  <si>
    <t xml:space="preserve">YINA ALEJANDRA TELLEZ FUENTES </t>
  </si>
  <si>
    <t>LA PRESENTE ORDEN TIENE POR OBJETO: LA PRESTACIÓN DE SERVICIOS COMO PROFESIONAL EN EL ÁREA JURÍDICA, EN EL MARCO DEL CONVENIO INTERADMINISTRATIVO NO. 1556 DE 2024 SUSCRITO ENTRE LA UNIVERSIDAD DEL MAGDALENA Y LA AGENCIA DE DESARROLLO RURAL ADR EN LA ETAPA DE LIQUIDACIÓN, PARA LA EJECUCIÓN DE LAS SIGUIENTES ACTIVIDADES: 1. PRESTAR ASESORÍA JURÍDICA Y DAR RESPUESTA A SOLICITUDES, CONSULTAS, PETICIONES, QUEJAS Y RECLAMOS QUE SE REQUIERAN TOMANDO EN CONSIDERACIÓN LOS TÉRMINOS DE LA LEY Y LOS PROCEDIMIENTOS INTERNOS ESTABLECIDOS; EN EL MARCO DE LA LIQUIDACIÓN DEL CONVENIO INTERADMINISTRATIVO 1556 DEL 2024. 2. REALIZAR EL TRÁMITE DE LIBERACIÓN DE SALDO EN FAVOR DE LA UNIVERSIDAD DEL MAGDALENA A LAS ORDENES QUE SE SUSCRIBIERON EN EL MARCO DEL CONVENIO INTERADMINISTRATIVO N 1556 DE 2024. 3. REALIZAR ORDENES DE SERVICIOS A PERSONAL QUE REALIZARAN ACTIVIDADES PARA EL CIERRE Y LIQUIDACIÓN DEL CONVENIO INTERADMINISTRATIVO.</t>
  </si>
  <si>
    <t>CO1.REQ.8749242</t>
  </si>
  <si>
    <t>OPSP-VEX-0617-2025</t>
  </si>
  <si>
    <t>https://community.secop.gov.co/Public/Tendering/ContractNoticePhases/View?PPI=CO1.PPI.41506601&amp;isFromPublicArea=True&amp;isModal=False</t>
  </si>
  <si>
    <t>FRANCISCO ARDILA GARCIA</t>
  </si>
  <si>
    <t>LA PRESENTE ORDEN TIENE POR OBJETO PRESTAR SERVICIOS EN EL ROL DE ARTISTA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</si>
  <si>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 CO1.REQ.8749446</t>
  </si>
  <si>
    <t>OAG-VEX-0616-2025</t>
  </si>
  <si>
    <t>https://community.secop.gov.co/Public/Tendering/ContractNoticePhases/View?PPI=CO1.PPI.41505764&amp;isFromPublicArea=True&amp;isModal=False</t>
  </si>
  <si>
    <t>OSCAR EMILIO SILVA MELO</t>
  </si>
  <si>
    <t>CO1.REQ.8749223</t>
  </si>
  <si>
    <t>OAG-VEX-0615-2025</t>
  </si>
  <si>
    <t>https://community.secop.gov.co/Public/Tendering/ContractNoticePhases/View?PPI=CO1.PPI.41505840&amp;isFromPublicArea=True&amp;isModal=False</t>
  </si>
  <si>
    <t xml:space="preserve">ERLIND DE JESUS ALVARINO DE ARCOS </t>
  </si>
  <si>
    <t>LA PRESENTE ORDEN TIENE POR OBJETO PRESTAR SUS SERVICIOS DE APOYO EN EL ROL DE ARTISTA FORMADOR EN MUSICA EN EL MARCO DEL CONVENIO INTERADMINISTRATIVO N 1690 DE 26 DE JUNIO DE 2025 CELEBRADO ENTRE E MINISTERIO DE LAS CULTURAS LAS ARTES Y LOS SABERES Y LA UNIVERSIDAD DEL MAGDALENA CUYO OBJETO ES AUNA ESFUERZOS INSTITUCIONALES ADMINISTRATIVOS TECNICOS FINANCIEROS TECNOLOGICOS Y PEDAGOGICOS PARA IMPLEMENTAR PROGRAMA ARTES PARA LA PAZ EN EL AMBITO DE FORMACION ARTISTICA CIRCULACION Y FORTALECIMIENTO EN EL TERRITORI NACIONAL CON ESPECIAL ENFASIS EN LA REGION 5 DE LOS TERRITORIOS PDET ZOMAC RURALIDAD DISPERSA Y/O TERRITORIO PRIORIZADOS POR EL PROGRAMA DESARROLLANDO LAS SIGUIENTES ACTIVIDADES 1 REALIZAR LOS MOMENTOS PEDAGOGICOS D LA ESTRATEGIA PEDAGOGICA DEL PROGRAMA ARTES PARA LA PAZ EN EL ESTABLECIMIENTO EDUCATIVO ASIGNADO E CONFORMIDAD CON EL ACUERDO DE COBERTURA 2 ELABORAR LA VALORIZACION DE LA EXPERIENCIA FORMATIVA A TRAVES DE LO INSTRUMENTOS Y MECANISMOS ESTABLECIDOS PARA ESTE FIN POR PARTE DEL PROGRAMA 3 PARTICIPAR DE LOS ESPACIOS D GRUPO FOCAL Y FORMACION A FORMADORES QUE LA UNIVERSIDAD Y EL NODO TERRITORIAL ESTABLEZCAN Y AQUELLAS QUE RESULTE NECESARIAS PARA EL CUMPLIMIENTO CONTRACTUAL</t>
  </si>
  <si>
    <t>CO1.REQ.8749426</t>
  </si>
  <si>
    <t>OAG-VEX-0614-2025</t>
  </si>
  <si>
    <t>https://community.secop.gov.co/Public/Tendering/ContractNoticePhases/View?PPI=CO1.PPI.41504674&amp;isFromPublicArea=True&amp;isModal=False</t>
  </si>
  <si>
    <t>GLORIA ORELLANO BADILLO</t>
  </si>
  <si>
    <t>CO1.REQ.8748786</t>
  </si>
  <si>
    <t>OAG-VEX-0613-2025</t>
  </si>
  <si>
    <t>https://community.secop.gov.co/Public/Tendering/ContractNoticePhases/View?PPI=CO1.PPI.41505075&amp;isFromPublicArea=True&amp;isModal=False</t>
  </si>
  <si>
    <t xml:space="preserve">VALENTINA IGLESIAS UTRIA </t>
  </si>
  <si>
    <t>LA PRESENTE ORDEN TIENE POR OBJETO PRESTAR SERVICIOS PROFESIONALES EN EL MARCO DEL CONTRATO N°. 515 DEL 2025 CELEBRADO ENTRE LA AGENCIA NACIONAL DE HIDROCARBUROS -ANH Y UNIVERSIDAD DEL MAGDALENA, PARA EL DESARROLLO DE LAS SIGUIENTES ACTIVIDADES: 1. REALIZAR EL ANÁLISIS DEL CONTEXTO ECONÓMICO DEL SECTOR ENERGÉTICO COLOMBIANO, CON ÉNFASIS EN EL DESARROLLO DE FUENTES NO CONVENCIONALES DE ENERGÍA (FNCE), INCLUYENDO ENERGÍA SOLAR. 2. APOYAR LA ESTRUCTURACIÓN DEL COMPONENTE ECONÓMICO DEL MARCO METODOLÓGICO LCA, IDENTIFICANDO VARIABLES CLAVE COMO INVERSIÓN, OPERACIÓN Y COSTOS DE DESMANTELAMIENTO. 3. ANALIZAR TENDENCIAS MACROECONÓMICAS Y POLÍTICAS PÚBLICAS QUE INFLUYEN EN LA VIABILIDAD ECONÓMICA DE PROYECTOS SOLARES, APORTANDO INSUMOS PARA LOS INFORMES TÉCNICOS. 4. APOYAR EL DISEÑO DE INDICADORES ECONÓMICOS PARA LOS INFORMES TÉCNICOS DE IMPACTO. 5. APOYAR EN LA CONSOLIDACIÓN DE LOS COMPONENTES ECONÓMICOS EN EL MARCO METODOLÓGICO DEL ANÁLISIS DE CICLO DE VIDA (LCA). 6. PARTICIPAR EN LA REDACCIÓN DEL CAPÍTULO ECONÓMICO DE LOS INFORMES A LA ANH.</t>
  </si>
  <si>
    <t>CO1.REQ.8748888</t>
  </si>
  <si>
    <t>OPSP-VEX-0612-2025</t>
  </si>
  <si>
    <t>https://community.secop.gov.co/Public/Tendering/ContractNoticePhases/View?PPI=CO1.PPI.41505004&amp;isFromPublicArea=True&amp;isModal=False</t>
  </si>
  <si>
    <t xml:space="preserve">NICOLAS RAUL HERAZO THERAN </t>
  </si>
  <si>
    <t>LA PRESENTE ORDEN TIENE POR OBJETO PRESTAR SERVICIOS PROFESIONALES PARA DAR ASISTENCIA TÉCNICA ADMINISTRATIVA A LOS SUPERVISORES DE CONTRATO EN EL MARCO DEL CONTRATO N°. 478 DEL 2025 CELEBRADO ENTRE LA AGENCIA NACIONAL DE HIDROCARBUROS -ANH Y UNIVERSIDAD DEL MAGDALENA, PARA EL DESARROLLO DE LAS SIGUIENTES ACTIVIDADES: 1. REVISAR LA CALIDAD TÉCNICA DEL DOCUMENTO ENTREGADO POR EL CONTRATISTA QUE IDENTIFICA Y CARACTERIZA LAS REGIONES CON POTENCIAL EÓLICO, VERIFICANDO SI SE CUMPLE CON LOS CRITERIOS DE EVALUACIÓN CLIMÁTICA, GEOGRÁFICA Y DE VIABILIDAD ESTABLECIDOS EN EL OBJETO CONTRACTUAL. 2. EVALUAR EL ENFOQUE METODOLÓGICO USADO POR EL CONTRATISTA PARA DESARROLLAR EL ANÁLISIS LCA, GARANTIZANDO QUE SE AJUSTE A ESTÁNDARES INTERNACIONALES Y QUE CONTEMPLE CORRECTAMENTE LAS FASES DEL CICLO DE VIDA DE LOS PROYECTOS EÓLICOS. 3.ANALIZAR EL ESTUDIO PRESENTADO POR EL CONTRATISTA, VERIFICANDO QUE IDENTIFIQUE ADECUADAMENTE LOS RIESGOS AMBIENTALES ASOCIADOS A LA ACTIVIDAD EÓLICA, LA DELIMITACIÓN DEL ÁREA DE INFLUENCIA, LAS MEDIDAS DE MANEJO Y LOS INSTRUMENTOS NORMATIVOS APLICABLES. 4. CORROBORAR QUE EL INFORME DE IMPACTOS SOCIALES INCLUYA ASPECTOS CLAVE COMO IDENTIFICACIÓN DE ACTORES, RIESGOS SOCIALES, OPORTUNIDADES DE INTEGRACIÓN COMUNITARIA, E IMPACTOS DIFERENCIALES EN POBLACIONES VULNERABLES, SEGÚN EL ENFOQUE PARTICIPATIVO ESPERADO. 5. APOYAR EL CONTROL DEL USO ADECUADO DEL ANTICIPO RECIBIDO POR EL CONTRATISTA, VERIFICANDO QUE LOS RECURSOS SEAN DESTINADOS A LAS ACTIVIDADES AUTORIZADAS, Y ELABORANDO INFORMES DE CUMPLIMIENTO PRESUPUESTAL EN LOS TIEMPOS DEFINIDOS POR LA SUPERVISIÓN.</t>
  </si>
  <si>
    <t>CO1.REQ.8748952</t>
  </si>
  <si>
    <t>OPSP-VEX-0611-2025</t>
  </si>
  <si>
    <t>https://community.secop.gov.co/Public/Tendering/ContractNoticePhases/View?PPI=CO1.PPI.41504292&amp;isFromPublicArea=True&amp;isModal=False</t>
  </si>
  <si>
    <t xml:space="preserve">JUAN CARLOS AGUILAR CERVANTES </t>
  </si>
  <si>
    <t>CO1.REQ.8748911</t>
  </si>
  <si>
    <t>OAG-VEX-0610-2025</t>
  </si>
  <si>
    <t>https://community.secop.gov.co/Public/Tendering/ContractNoticePhases/View?PPI=CO1.PPI.41503965&amp;isFromPublicArea=True&amp;isModal=False</t>
  </si>
  <si>
    <t>IVAN DANILO CHILITO DELGADO</t>
  </si>
  <si>
    <t>LA PRESENTE ORDEN TIENE POR OBJETO PRESTAR SERVICIOS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</si>
  <si>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CO1.REQ.8748651</t>
  </si>
  <si>
    <t>OPSP-VEX-0609-2025</t>
  </si>
  <si>
    <t>https://community.secop.gov.co/Public/Tendering/ContractNoticePhases/View?PPI=CO1.PPI.41504632&amp;isFromPublicArea=True&amp;isModal=False</t>
  </si>
  <si>
    <t>ABEL JOSE MARTINEZ BOLAÑO</t>
  </si>
  <si>
    <t>CO1.REQ.8748674</t>
  </si>
  <si>
    <t>OAG-VEX-0608-2025</t>
  </si>
  <si>
    <t>https://community.secop.gov.co/Public/Tendering/ContractNoticePhases/View?PPI=CO1.PPI.41503253&amp;isFromPublicArea=True&amp;isModal=False</t>
  </si>
  <si>
    <t xml:space="preserve">YERADITH MARIA MUNARRIS MARRUGO </t>
  </si>
  <si>
    <t>CO1.REQ.8748608</t>
  </si>
  <si>
    <t>OAG-VEX-0607-2025</t>
  </si>
  <si>
    <t>https://community.secop.gov.co/Public/Tendering/ContractNoticePhases/View?PPI=CO1.PPI.41503242&amp;isFromPublicArea=True&amp;isModal=False</t>
  </si>
  <si>
    <t>JERENMY JUSSED MONTES PEREZ</t>
  </si>
  <si>
    <t>CO1.REQ.8748607</t>
  </si>
  <si>
    <t>OAG-VEX-0606-2025</t>
  </si>
  <si>
    <t>https://community.secop.gov.co/Public/Tendering/ContractNoticePhases/View?PPI=CO1.PPI.41501969&amp;isFromPublicArea=True&amp;isModal=False</t>
  </si>
  <si>
    <t>JOSE ANDRES LOPEZ LOPEZ</t>
  </si>
  <si>
    <t>CO1.REQ.8748339</t>
  </si>
  <si>
    <t>OPSP-VEX-0605-2025</t>
  </si>
  <si>
    <t>https://community.secop.gov.co/Public/Tendering/ContractNoticePhases/View?PPI=CO1.PPI.41500696&amp;isFromPublicArea=True&amp;isModal=False</t>
  </si>
  <si>
    <t xml:space="preserve">FERNANDO VLADIMIR CARDENAS CABALLERO </t>
  </si>
  <si>
    <t>LA PRESENTE ORDEN TIENE POR OBJETO PRESTAR SUS SERVICIOS DE APOYO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</si>
  <si>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CO1.REQ.8747539</t>
  </si>
  <si>
    <t>OAG-VEX-0604-2025</t>
  </si>
  <si>
    <t>https://community.secop.gov.co/Public/Tendering/ContractNoticePhases/View?PPI=CO1.PPI.41498932&amp;isFromPublicArea=True&amp;isModal=False</t>
  </si>
  <si>
    <t xml:space="preserve">JOSE DANIEL GONZALEZ VILORIA </t>
  </si>
  <si>
    <t>CO1.REQ.8746829</t>
  </si>
  <si>
    <t>OAG-VEX-0603-2025</t>
  </si>
  <si>
    <t>https://community.secop.gov.co/Public/Tendering/ContractNoticePhases/View?PPI=CO1.PPI.41502562&amp;isFromPublicArea=True&amp;isModal=False</t>
  </si>
  <si>
    <t xml:space="preserve">JEAN CARLOS REY RAMOS LLERENA </t>
  </si>
  <si>
    <t>CO1.REQ.8748284</t>
  </si>
  <si>
    <t>OAG-VEX-0602-2025</t>
  </si>
  <si>
    <t>https://community.secop.gov.co/Public/Tendering/ContractNoticePhases/View?PPI=CO1.PPI.41491981&amp;isFromPublicArea=True&amp;isModal=False</t>
  </si>
  <si>
    <t xml:space="preserve">FREDY MANUEL ORTIZ DE LA HOZ </t>
  </si>
  <si>
    <t>CO1.REQ.8745228</t>
  </si>
  <si>
    <t>OAG-VEX-0601-2025</t>
  </si>
  <si>
    <t>https://community.secop.gov.co/Public/Tendering/ContractNoticePhases/View?PPI=CO1.PPI.41501925&amp;isFromPublicArea=True&amp;isModal=False</t>
  </si>
  <si>
    <t xml:space="preserve">FINAFER DE JESUS RADA MOLINARES </t>
  </si>
  <si>
    <t>CO1.REQ.8748224</t>
  </si>
  <si>
    <t>OAG-VEX-0600-2025</t>
  </si>
  <si>
    <t>https://community.secop.gov.co/Public/Tendering/ContractNoticePhases/View?PPI=CO1.PPI.41490039&amp;isFromPublicArea=True&amp;isModal=False</t>
  </si>
  <si>
    <t xml:space="preserve">FERNEIS FERNANDO FERNANDEZ DIAZ </t>
  </si>
  <si>
    <t>CO1.REQ.8744189</t>
  </si>
  <si>
    <t>OAG-VEX-0599-2025</t>
  </si>
  <si>
    <t>https://community.secop.gov.co/Public/Tendering/ContractNoticePhases/View?PPI=CO1.PPI.41449986&amp;isFromPublicArea=True&amp;isModal=False</t>
  </si>
  <si>
    <t xml:space="preserve">ARNOLD ANDRES ESCOBAR MARTINEZ </t>
  </si>
  <si>
    <t>CO1.REQ.8734938</t>
  </si>
  <si>
    <t>OAG-VEX-0598-2025</t>
  </si>
  <si>
    <t>https://community.secop.gov.co/Public/Tendering/ContractNoticePhases/View?PPI=CO1.PPI.41450013&amp;isFromPublicArea=True&amp;isModal=False</t>
  </si>
  <si>
    <t xml:space="preserve">LIGIO ARCE MARTINEZ </t>
  </si>
  <si>
    <t>CO1.REQ.8734932</t>
  </si>
  <si>
    <t>OAG-VEX-0597-2025</t>
  </si>
  <si>
    <t>https://community.secop.gov.co/Public/Tendering/ContractNoticePhases/View?PPI=CO1.PPI.41480914&amp;isFromPublicArea=True&amp;isModal=False</t>
  </si>
  <si>
    <t xml:space="preserve">EDGAR ENRIQUE TABORDA GARAY </t>
  </si>
  <si>
    <t>CO1.REQ.8742349</t>
  </si>
  <si>
    <t>OPSP-VEX-0596-2025</t>
  </si>
  <si>
    <t>https://community.secop.gov.co/Public/Tendering/ContractNoticePhases/View?PPI=CO1.PPI.41480621&amp;isFromPublicArea=True&amp;isModal=False</t>
  </si>
  <si>
    <t xml:space="preserve">LUIS DAVID GONZALEZ RICAURTE </t>
  </si>
  <si>
    <t>CO1.REQ.8742542</t>
  </si>
  <si>
    <t>OAG-VEX-0595-2025</t>
  </si>
  <si>
    <t>https://community.secop.gov.co/Public/Tendering/ContractNoticePhases/View?PPI=CO1.PPI.41449666&amp;isFromPublicArea=True&amp;isModal=False</t>
  </si>
  <si>
    <t xml:space="preserve">JUNIOR RAFAEL LLORENTE BABILONIA </t>
  </si>
  <si>
    <t>CO1.REQ.8734926</t>
  </si>
  <si>
    <t>OAG-VEX-0594-2025</t>
  </si>
  <si>
    <t>https://community.secop.gov.co/Public/Tendering/ContractNoticePhases/View?PPI=CO1.PPI.41455974&amp;isFromPublicArea=True&amp;isModal=False</t>
  </si>
  <si>
    <t xml:space="preserve">EDWIN JAVIER DURAN LOPEZ </t>
  </si>
  <si>
    <t>CO1.REQ.8736099</t>
  </si>
  <si>
    <t>OAG-VEX-0593-2025</t>
  </si>
  <si>
    <t>https://community.secop.gov.co/Public/Tendering/ContractNoticePhases/View?PPI=CO1.PPI.41449137&amp;isFromPublicArea=True&amp;isModal=False</t>
  </si>
  <si>
    <t xml:space="preserve">YASMITH ROCIO HERNANDEZ HERNANDEZ </t>
  </si>
  <si>
    <t>CO1.REQ.8734499</t>
  </si>
  <si>
    <t>OAG-VEX-0592-2025</t>
  </si>
  <si>
    <t>https://community.secop.gov.co/Public/Tendering/ContractNoticePhases/View?PPI=CO1.PPI.41448689&amp;isFromPublicArea=True&amp;isModal=False</t>
  </si>
  <si>
    <t xml:space="preserve">ALONSO PATIÑO LARIOS </t>
  </si>
  <si>
    <t>LA PRESENTE ORDEN TIENE POR OBJETO PRESTAR SERVICIOS EN EL ROL DE ARTISTA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</si>
  <si>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CO1.REQ.8734491</t>
  </si>
  <si>
    <t>OAG-VEX-0591-2025</t>
  </si>
  <si>
    <t>https://community.secop.gov.co/Public/Tendering/ContractNoticePhases/View?PPI=CO1.PPI.41448652&amp;isFromPublicArea=True&amp;isModal=False</t>
  </si>
  <si>
    <t xml:space="preserve">CAMILA ANDREA PEÑALOZA GARZON </t>
  </si>
  <si>
    <t>CO1.REQ.8734485</t>
  </si>
  <si>
    <t>OAG-VEX-0590-2025</t>
  </si>
  <si>
    <t>https://community.secop.gov.co/Public/Tendering/ContractNoticePhases/View?PPI=CO1.PPI.41479685&amp;isFromPublicArea=True&amp;isModal=False</t>
  </si>
  <si>
    <t xml:space="preserve">JORGE LUIS DIAZ CHEVEL </t>
  </si>
  <si>
    <t>LA PRESENTE ORDEN TIENE POR OBJETO PRESTAR SUS SERVICIOS DE APOYO A LA GESTION EN EL ROL DE ARTISTA FORMADOR EN TEATRO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</si>
  <si>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CO1.REQ.8742514</t>
  </si>
  <si>
    <t>OAG-VEX-0589-2025</t>
  </si>
  <si>
    <t>https://community.secop.gov.co/Public/Tendering/ContractNoticePhases/View?PPI=CO1.PPI.41448318&amp;isFromPublicArea=True&amp;isModal=False</t>
  </si>
  <si>
    <t xml:space="preserve">ELKIN MARIMON CONTRERAS </t>
  </si>
  <si>
    <t>CO1.REQ.8734825</t>
  </si>
  <si>
    <t>OAG-VEX-0588-2025</t>
  </si>
  <si>
    <t>https://community.secop.gov.co/Public/Tendering/ContractNoticePhases/View?PPI=CO1.PPI.41447473&amp;isFromPublicArea=True&amp;isModal=False</t>
  </si>
  <si>
    <t xml:space="preserve">ADOLFO ALVAREZ MERIÑO </t>
  </si>
  <si>
    <t>CO1.REQ.8734543</t>
  </si>
  <si>
    <t>OAG-VEX-0587-2025</t>
  </si>
  <si>
    <t>https://community.secop.gov.co/Public/Tendering/ContractNoticePhases/View?PPI=CO1.PPI.41449604&amp;isFromPublicArea=True&amp;isModal=False</t>
  </si>
  <si>
    <t xml:space="preserve">YASSIR ENRIQUE NAVARRO ORTIZ </t>
  </si>
  <si>
    <t>CO1.REQ.8734908</t>
  </si>
  <si>
    <t>OAG-VEX-0586-2025</t>
  </si>
  <si>
    <t>https://community.secop.gov.co/Public/Tendering/ContractNoticePhases/View?PPI=CO1.PPI.41446589&amp;isFromPublicArea=True&amp;isModal=False</t>
  </si>
  <si>
    <t xml:space="preserve">ERWIN CAMACHO JIMENEZ </t>
  </si>
  <si>
    <t>LA PRESENTE ORDEN TIENE POR OBJETO PRESTAR SERVICIOS EN EL ROL DE ARTISTA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</si>
  <si>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CO1.REQ.8734603</t>
  </si>
  <si>
    <t>OAG-VEX-0585-2025</t>
  </si>
  <si>
    <t>https://community.secop.gov.co/Public/Tendering/ContractNoticePhases/View?PPI=CO1.PPI.41446552&amp;isFromPublicArea=True&amp;isModal=False</t>
  </si>
  <si>
    <t xml:space="preserve">KARINA INES OLIVARES ROLONG </t>
  </si>
  <si>
    <t>LA PRESENTE ORDEN TIENE POR OBJETO: PRESTAR SUS SERVICIOS DE APOYO A LA GESTIÓN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</si>
  <si>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CO1.REQ.8734501</t>
  </si>
  <si>
    <t>OAG-VEX-0584-2025</t>
  </si>
  <si>
    <t>https://community.secop.gov.co/Public/Tendering/ContractNoticePhases/View?PPI=CO1.PPI.41445622&amp;isFromPublicArea=True&amp;isModal=False</t>
  </si>
  <si>
    <t xml:space="preserve">OSCAR HURTADO RODRIGUEZ </t>
  </si>
  <si>
    <t>CO1.REQ.8734139</t>
  </si>
  <si>
    <t>OAG-VEX-0583-2025</t>
  </si>
  <si>
    <t>https://community.secop.gov.co/Public/Tendering/ContractNoticePhases/View?PPI=CO1.PPI.41444379&amp;isFromPublicArea=True&amp;isModal=False</t>
  </si>
  <si>
    <t xml:space="preserve">JOSE SAMUEL SOTO OSPINO </t>
  </si>
  <si>
    <t>LA PRESENTE ORDEN TIENE POR OBJETO PRESTAR SUS SERVICIOS DE APOYO A LA GESTION EN EL ROL DE ARTISTA FORMADOR EN LITERATURA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</si>
  <si>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CO1.REQ.8734036</t>
  </si>
  <si>
    <t>OAG-VEX-0582-2025</t>
  </si>
  <si>
    <t>https://community.secop.gov.co/Public/Tendering/ContractNoticePhases/View?PPI=CO1.PPI.41443995&amp;isFromPublicArea=True&amp;isModal=False</t>
  </si>
  <si>
    <t xml:space="preserve">JUSTIN ANDRES BELTRAN FABREGAS </t>
  </si>
  <si>
    <t>CO1.REQ.8733822</t>
  </si>
  <si>
    <t>OAG-VEX-0581-2025</t>
  </si>
  <si>
    <t>https://community.secop.gov.co/Public/Tendering/ContractNoticePhases/View?PPI=CO1.PPI.41443506&amp;isFromPublicArea=True&amp;isModal=False</t>
  </si>
  <si>
    <t xml:space="preserve">BRYAN HEIDEL MARTINEZ MAURY </t>
  </si>
  <si>
    <t>LA PRESENTE ORDEN TIENE POR OBJETO PRESTAR SUS SERVICIOS PROFESIONALES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</si>
  <si>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CO1.REQ.8733480</t>
  </si>
  <si>
    <t>OPSP-VEX-0580-2025</t>
  </si>
  <si>
    <t>https://community.secop.gov.co/Public/Tendering/ContractNoticePhases/View?PPI=CO1.PPI.41442690&amp;isFromPublicArea=True&amp;isModal=False</t>
  </si>
  <si>
    <t xml:space="preserve">CAYETANO DE LA OSSA RODELO </t>
  </si>
  <si>
    <t>CO1.REQ.8733418</t>
  </si>
  <si>
    <t>OAG-VEX-0579-2025</t>
  </si>
  <si>
    <t>https://community.secop.gov.co/Public/Tendering/ContractNoticePhases/View?PPI=CO1.PPI.41442196&amp;isFromPublicArea=True&amp;isModal=False</t>
  </si>
  <si>
    <t xml:space="preserve">MELVIN MARIO ALEXANDER RONCALLO ROVIRA </t>
  </si>
  <si>
    <t>CO1.REQ.8733082</t>
  </si>
  <si>
    <t>OAG-VEX-0578-2025</t>
  </si>
  <si>
    <t>https://community.secop.gov.co/Public/Tendering/ContractNoticePhases/View?PPI=CO1.PPI.41440673&amp;isFromPublicArea=True&amp;isModal=False</t>
  </si>
  <si>
    <t xml:space="preserve">ANDRES FELIPE LUNA CAMARGO </t>
  </si>
  <si>
    <t>CO1.REQ.8732653</t>
  </si>
  <si>
    <t>OAG-VEX-0577-2025</t>
  </si>
  <si>
    <t>https://community.secop.gov.co/Public/Tendering/ContractNoticePhases/View?PPI=CO1.PPI.41440259&amp;isFromPublicArea=True&amp;isModal=False</t>
  </si>
  <si>
    <t xml:space="preserve">LUIS JAVIER CASTRO BUITRAGO </t>
  </si>
  <si>
    <t>LA PRESENTE ORDEN TIENE POR OBJETO PRESTAR SUS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</si>
  <si>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CO1.REQ.8732567</t>
  </si>
  <si>
    <t>OAG-VEX-0576-2025</t>
  </si>
  <si>
    <t>https://community.secop.gov.co/Public/Tendering/ContractNoticePhases/View?PPI=CO1.PPI.41439756&amp;isFromPublicArea=True&amp;isModal=False</t>
  </si>
  <si>
    <t xml:space="preserve">LISSY MARIA HERRERA BORJA </t>
  </si>
  <si>
    <t>CO1.REQ.8732181</t>
  </si>
  <si>
    <t>OAG-VEX-0575-2025</t>
  </si>
  <si>
    <t>https://community.secop.gov.co/Public/Tendering/ContractNoticePhases/View?PPI=CO1.PPI.41439418&amp;isFromPublicArea=True&amp;isModal=False</t>
  </si>
  <si>
    <t xml:space="preserve">ERICK ORTIZ IGLESIAS </t>
  </si>
  <si>
    <t>LA PRESENTE ORDEN TIENE POR OBJETO PRESTAR SUS SERVICIOS DE APOYO A LA GESTION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</si>
  <si>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CO1.REQ.8732239</t>
  </si>
  <si>
    <t>OAG-VEX-0574-2025</t>
  </si>
  <si>
    <t>https://community.secop.gov.co/Public/Tendering/ContractNoticePhases/View?PPI=CO1.PPI.41438665&amp;isFromPublicArea=True&amp;isModal=False</t>
  </si>
  <si>
    <t xml:space="preserve">JOSE MANUEL YANCES HERRERA </t>
  </si>
  <si>
    <t>CO1.REQ.8732125</t>
  </si>
  <si>
    <t>OAG-VEX-0573-2025</t>
  </si>
  <si>
    <t>https://community.secop.gov.co/Public/Tendering/ContractNoticePhases/View?PPI=CO1.PPI.41437833&amp;isFromPublicArea=True&amp;isModal=False</t>
  </si>
  <si>
    <t xml:space="preserve">OMAR ALVEAR SIERRA </t>
  </si>
  <si>
    <t>LA PRESENTE ORDEN TIENE POR OBJETO PRESTAR SERVICIOS EN EL ROL DE ARTISTA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</si>
  <si>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CO1.REQ.8731758</t>
  </si>
  <si>
    <t>OAG-VEX-0572-2025</t>
  </si>
  <si>
    <t>https://community.secop.gov.co/Public/Tendering/ContractNoticePhases/View?PPI=CO1.PPI.41437407&amp;isFromPublicArea=True&amp;isModal=False</t>
  </si>
  <si>
    <t xml:space="preserve">ELIO ALCIDES GARCIA COGOLLO </t>
  </si>
  <si>
    <t>CO1.REQ.8731695</t>
  </si>
  <si>
    <t>OAG-VEX-0571-2025</t>
  </si>
  <si>
    <t>https://community.secop.gov.co/Public/Tendering/ContractNoticePhases/View?PPI=CO1.PPI.41430579&amp;isFromPublicArea=True&amp;isModal=False</t>
  </si>
  <si>
    <t xml:space="preserve">GERNEDYS GONZALES MUÑOZ </t>
  </si>
  <si>
    <t>CO1.REQ.8730509</t>
  </si>
  <si>
    <t>OAG-VEX-0570-2025</t>
  </si>
  <si>
    <t>https://community.secop.gov.co/Public/Tendering/ContractNoticePhases/View?PPI=CO1.PPI.41430432&amp;isFromPublicArea=True&amp;isModal=False</t>
  </si>
  <si>
    <t xml:space="preserve">ALVARO ENRIQUE GUTIERREZ PEÑARANDA </t>
  </si>
  <si>
    <t>CO1.REQ.8730301</t>
  </si>
  <si>
    <t>OAG-VEX-0569-2025</t>
  </si>
  <si>
    <t>https://community.secop.gov.co/Public/Tendering/ContractNoticePhases/View?PPI=CO1.PPI.41429524&amp;isFromPublicArea=True&amp;isModal=False</t>
  </si>
  <si>
    <t xml:space="preserve">YENIS CATHERINE MENDOZA HERNANDEZ </t>
  </si>
  <si>
    <t>CO1.REQ.8730041</t>
  </si>
  <si>
    <t>OAG-VEX-0568-2025</t>
  </si>
  <si>
    <t>https://community.secop.gov.co/Public/Tendering/ContractNoticePhases/View?PPI=CO1.PPI.41428792&amp;isFromPublicArea=True&amp;isModal=False</t>
  </si>
  <si>
    <t xml:space="preserve">HECTOR DAVID YEPES PEDROZO </t>
  </si>
  <si>
    <t>CO1.REQ.8729914</t>
  </si>
  <si>
    <t>OAG-VEX-0567-2025</t>
  </si>
  <si>
    <t>https://community.secop.gov.co/Public/Tendering/ContractNoticePhases/View?PPI=CO1.PPI.41427849&amp;isFromPublicArea=True&amp;isModal=False</t>
  </si>
  <si>
    <t xml:space="preserve">EUDER JOHAN SALCEDO ALDANA </t>
  </si>
  <si>
    <t>CO1.REQ.8729373</t>
  </si>
  <si>
    <t>OAG-VEX-0566-2025</t>
  </si>
  <si>
    <t>https://community.secop.gov.co/Public/Tendering/ContractNoticePhases/View?PPI=CO1.PPI.41426028&amp;isFromPublicArea=True&amp;isModal=False</t>
  </si>
  <si>
    <t xml:space="preserve">JORGE LUIS MORENO CHARRIS </t>
  </si>
  <si>
    <t>CO1.REQ.8728591</t>
  </si>
  <si>
    <t>OAG-VEX-0565-2025</t>
  </si>
  <si>
    <t>https://community.secop.gov.co/Public/Tendering/ContractNoticePhases/View?PPI=CO1.PPI.41425636&amp;isFromPublicArea=True&amp;isModal=False</t>
  </si>
  <si>
    <t xml:space="preserve">JOHN JAIRO SEVERICHE BENAVIDES </t>
  </si>
  <si>
    <t>CO1.REQ.8729028</t>
  </si>
  <si>
    <t>OAG-VEX-0564-2025</t>
  </si>
  <si>
    <t>https://community.secop.gov.co/Public/Tendering/ContractNoticePhases/View?PPI=CO1.PPI.41424674&amp;isFromPublicArea=True&amp;isModal=False</t>
  </si>
  <si>
    <t xml:space="preserve">LICETH PAOLA NIEBLES ALBADAN </t>
  </si>
  <si>
    <t>CO1.REQ.8729001</t>
  </si>
  <si>
    <t>OAG-VEX-0563-2025</t>
  </si>
  <si>
    <t>https://community.secop.gov.co/Public/Tendering/ContractNoticePhases/View?PPI=CO1.PPI.41424177&amp;isFromPublicArea=True&amp;isModal=False</t>
  </si>
  <si>
    <t xml:space="preserve">LESLY MARYA ROJANO LOBO </t>
  </si>
  <si>
    <t>CO1.REQ.8728705</t>
  </si>
  <si>
    <t>OAG-VEX-0562-2025</t>
  </si>
  <si>
    <t>https://community.secop.gov.co/Public/Tendering/ContractNoticePhases/View?PPI=CO1.PPI.41418058&amp;isFromPublicArea=True&amp;isModal=False</t>
  </si>
  <si>
    <t xml:space="preserve">ADLAY JOSE CANTILLO PEREZ </t>
  </si>
  <si>
    <t>CO1.REQ.8727507</t>
  </si>
  <si>
    <t>OAG-VEX-0561-2025</t>
  </si>
  <si>
    <t>https://community.secop.gov.co/Public/Tendering/ContractNoticePhases/View?PPI=CO1.PPI.41428376&amp;isFromPublicArea=True&amp;isModal=False</t>
  </si>
  <si>
    <t xml:space="preserve">JUAN CARLOS GUTIERREZ ALDANA </t>
  </si>
  <si>
    <t>CO1.REQ.8729609</t>
  </si>
  <si>
    <t>OAG-VEX-0560-2025</t>
  </si>
  <si>
    <t>https://community.secop.gov.co/Public/Tendering/ContractNoticePhases/View?PPI=CO1.PPI.41417794&amp;isFromPublicArea=True&amp;isModal=False</t>
  </si>
  <si>
    <t xml:space="preserve">JONATHAN JAIR RAMOS MORALES </t>
  </si>
  <si>
    <t>CO1.REQ.8727435</t>
  </si>
  <si>
    <t>OAG-VEX-0559-2025</t>
  </si>
  <si>
    <t>https://community.secop.gov.co/Public/Tendering/ContractNoticePhases/View?PPI=CO1.PPI.41416783&amp;isFromPublicArea=True&amp;isModal=False</t>
  </si>
  <si>
    <t xml:space="preserve">MARCEL SEGUNDO CONTRERAS BENITEZ </t>
  </si>
  <si>
    <t>CO1.REQ.8727176</t>
  </si>
  <si>
    <t>OAG-VEX-0558-2025</t>
  </si>
  <si>
    <t>https://community.secop.gov.co/Public/Tendering/ContractNoticePhases/View?PPI=CO1.PPI.41334230&amp;isFromPublicArea=True&amp;isModal=False</t>
  </si>
  <si>
    <t xml:space="preserve">JORGE GOMEZ ROJAS </t>
  </si>
  <si>
    <t>14725 / 44</t>
  </si>
  <si>
    <t xml:space="preserve">DILAN ALEXANDER CABAS MARTINEZ </t>
  </si>
  <si>
    <t>LA PRESENTE ORDEN TIENE POR OBJETO: PRESTAR SUS SERVICIOS PROFESIONALES COMO ASISTENTE DE INVESTIGACIÓN DE LAS ACTIVIDADES 2.1.1 DEL OBJETIVO 2 Y 3.1.2 DEL OBJETIVO 3 DEL PROYECTO DE INVESTIGACIÓN BPIN 2020000100417 CUMPLIENDO CON LAS SIGUIENTES ACTIVIDADES: 1) BRINDAR SOPORTE TÉCNICO Y CIENTÍFICO EN EL DESARROLLO DE LAS ACCIONES IMPLEMENTADAS PARA EL CUMPLIMIENTO DE LAS ACTIVIDADES PROPUESTAS Y DE LAS DEMÁS COMPROMETIDAS EN EL DESARROLLO GLOBAL DEL PROYECTO. 2) DOCUMENTAR CUÁLES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ROCÍO), EN ENFERMEDADES FOLIARES TALES COMO SIGATOKA NEGRA (MYCOSPHAERELLA FIJIENSIS) Y FUSARIUM R4T (FUSARIUM OXYSPORUM). 4) DOCUMENTAR EL HISTÓRICO DE PRODUCTIVIDAD DE LOS SISTEMAS DE PRODUCCIÓN ESCOGIDOS. 5) REALIZAR INFORMES DE SEGUIMIENTO Y AVANCES DEL PROYECTO Y PRESENTARLOS ANTE LAS INSTANCIAS DE SUPERVISIÓN DEL PROYECTO.</t>
  </si>
  <si>
    <t>CO1.REQ.8727165</t>
  </si>
  <si>
    <t>OPSP-VEX-0557-2025</t>
  </si>
  <si>
    <t>https://community.secop.gov.co/Public/Tendering/ContractNoticePhases/View?PPI=CO1.PPI.41333998&amp;isFromPublicArea=True&amp;isModal=False</t>
  </si>
  <si>
    <t xml:space="preserve">HAROLD DAVID HERNANDEZ SOLORZANO </t>
  </si>
  <si>
    <t>CO1.REQ.8727140</t>
  </si>
  <si>
    <t>OPSP-VEX-0556-2025</t>
  </si>
  <si>
    <t>https://community.secop.gov.co/Public/Tendering/ContractNoticePhases/View?PPI=CO1.PPI.41413181&amp;isFromPublicArea=True&amp;isModal=False</t>
  </si>
  <si>
    <t xml:space="preserve">JHON HAROLD NIETO PEÑALOZA </t>
  </si>
  <si>
    <t>CO1.REQ.8726417</t>
  </si>
  <si>
    <t>OAG-VEX-0555-2025</t>
  </si>
  <si>
    <t>https://community.secop.gov.co/Public/Tendering/ContractNoticePhases/View?PPI=CO1.PPI.41412748&amp;isFromPublicArea=True&amp;isModal=False</t>
  </si>
  <si>
    <t xml:space="preserve">YEISON MATOS CABRALES </t>
  </si>
  <si>
    <t>CO1.REQ.8726067</t>
  </si>
  <si>
    <t>OAG-VEX-0554-2025</t>
  </si>
  <si>
    <t>https://community.secop.gov.co/Public/Tendering/ContractNoticePhases/View?PPI=CO1.PPI.41411931&amp;isFromPublicArea=True&amp;isModal=False</t>
  </si>
  <si>
    <t xml:space="preserve">ANDREA PATRICIA FLOREZ HERNANDEZ </t>
  </si>
  <si>
    <t>CO1.REQ.8725947</t>
  </si>
  <si>
    <t>OAG-VEX-0553-2025</t>
  </si>
  <si>
    <t>https://community.secop.gov.co/Public/Tendering/ContractNoticePhases/View?PPI=CO1.PPI.41410735&amp;isFromPublicArea=True&amp;isModal=False</t>
  </si>
  <si>
    <t xml:space="preserve">JAIDER PERTUZ JIMENEZ </t>
  </si>
  <si>
    <t>CO1.REQ.8725380</t>
  </si>
  <si>
    <t>OAG-VEX-0552-2025</t>
  </si>
  <si>
    <t>https://community.secop.gov.co/Public/Tendering/ContractNoticePhases/View?PPI=CO1.PPI.41410037&amp;isFromPublicArea=True&amp;isModal=False</t>
  </si>
  <si>
    <t xml:space="preserve">CRISTIAN LOPEZ ROYERO </t>
  </si>
  <si>
    <t>CO1.REQ.8725464</t>
  </si>
  <si>
    <t>OAG-VEX-0551-2025</t>
  </si>
  <si>
    <t>https://community.secop.gov.co/Public/Tendering/ContractNoticePhases/View?PPI=CO1.PPI.41408285&amp;isFromPublicArea=True&amp;isModal=False</t>
  </si>
  <si>
    <t xml:space="preserve">JESUS DAVID JIMENEZ CUETO </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</si>
  <si>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 AUN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</si>
  <si>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CO1.REQ.8725156</t>
  </si>
  <si>
    <t>OAG-VEX-0550-2025</t>
  </si>
  <si>
    <t>https://community.secop.gov.co/Public/Tendering/ContractNoticePhases/View?PPI=CO1.PPI.41408027&amp;isFromPublicArea=True&amp;isModal=False</t>
  </si>
  <si>
    <t xml:space="preserve">JAIRO ENRIQUE IBAÑEZ COMANE </t>
  </si>
  <si>
    <t>CO1.REQ.8724561</t>
  </si>
  <si>
    <t>OAG-VEX-0549-2025</t>
  </si>
  <si>
    <t>https://community.secop.gov.co/Public/Tendering/ContractNoticePhases/View?PPI=CO1.PPI.41407168&amp;isFromPublicArea=True&amp;isModal=False</t>
  </si>
  <si>
    <t xml:space="preserve">LUZ FABIOLA MALDONADO CANTILLO </t>
  </si>
  <si>
    <t>CO1.REQ.8724825</t>
  </si>
  <si>
    <t>OAG-VEX-0548-2025</t>
  </si>
  <si>
    <t>https://community.secop.gov.co/Public/Tendering/ContractNoticePhases/View?PPI=CO1.PPI.41406464&amp;isFromPublicArea=True&amp;isModal=False</t>
  </si>
  <si>
    <t xml:space="preserve">IVAN ELIAS OROZCO SANTANDER </t>
  </si>
  <si>
    <t>CO1.REQ.8724366</t>
  </si>
  <si>
    <t>OAG-VEX-0547-2025</t>
  </si>
  <si>
    <t>https://community.secop.gov.co/Public/Tendering/ContractNoticePhases/View?PPI=CO1.PPI.41405409&amp;isFromPublicArea=True&amp;isModal=False</t>
  </si>
  <si>
    <t xml:space="preserve">EMEL REALES JULIO </t>
  </si>
  <si>
    <t>CO1.REQ.8724221</t>
  </si>
  <si>
    <t>OAG-VEX-0546-2025</t>
  </si>
  <si>
    <t>https://community.secop.gov.co/Public/Tendering/ContractNoticePhases/View?PPI=CO1.PPI.41403297&amp;isFromPublicArea=True&amp;isModal=False</t>
  </si>
  <si>
    <t xml:space="preserve">JADER SERRANO RIOS </t>
  </si>
  <si>
    <t>CO1.REQ.8723880</t>
  </si>
  <si>
    <t>OAG-VEX-0545-2025</t>
  </si>
  <si>
    <t>https://community.secop.gov.co/Public/Tendering/ContractNoticePhases/View?PPI=CO1.PPI.41405494&amp;isFromPublicArea=True&amp;isModal=False</t>
  </si>
  <si>
    <t xml:space="preserve">ELKIN RAFAEL VILORIA MERCADO </t>
  </si>
  <si>
    <t>CO1.REQ.8724605</t>
  </si>
  <si>
    <t>OAG-VEX-0544-2025</t>
  </si>
  <si>
    <t>https://community.secop.gov.co/Public/Tendering/ContractNoticePhases/View?PPI=CO1.PPI.41402763&amp;isFromPublicArea=True&amp;isModal=False</t>
  </si>
  <si>
    <t xml:space="preserve">HENRRY ELIECER RUIZ BARANDICA </t>
  </si>
  <si>
    <t>CO1.REQ.8723914</t>
  </si>
  <si>
    <t>OAG-VEX-0543-2025</t>
  </si>
  <si>
    <t>https://community.secop.gov.co/Public/Tendering/ContractNoticePhases/View?PPI=CO1.PPI.41398140&amp;isFromPublicArea=True&amp;isModal=False</t>
  </si>
  <si>
    <t xml:space="preserve">EDUAR ASNER PEÑA SALAZAR </t>
  </si>
  <si>
    <t>CO1.REQ.8722802</t>
  </si>
  <si>
    <t>OAG-VEX-0542-2025</t>
  </si>
  <si>
    <t>https://community.secop.gov.co/Public/Tendering/ContractNoticePhases/View?PPI=CO1.PPI.41397351&amp;isFromPublicArea=True&amp;isModal=False</t>
  </si>
  <si>
    <t xml:space="preserve">PEDRO MIGUEL PIMIENTA MOJICA </t>
  </si>
  <si>
    <t>LA PRESENTE ORDEN TIENE POR OBJETO PRESTAR SUS SERVICIOS PROFESIONALES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</si>
  <si>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CO1.REQ.8722261</t>
  </si>
  <si>
    <t>OPSP-VEX-0541-2025</t>
  </si>
  <si>
    <t>https://community.secop.gov.co/Public/Tendering/ContractNoticePhases/View?PPI=CO1.PPI.41396523&amp;isFromPublicArea=True&amp;isModal=False</t>
  </si>
  <si>
    <t xml:space="preserve">ANDREA CAROLINA CHARRIS DIAZ </t>
  </si>
  <si>
    <t>CO1.REQ.8722119</t>
  </si>
  <si>
    <t>OAG-VEX-0540-2025</t>
  </si>
  <si>
    <t>https://community.secop.gov.co/Public/Tendering/ContractNoticePhases/View?PPI=CO1.PPI.41395688&amp;isFromPublicArea=True&amp;isModal=False</t>
  </si>
  <si>
    <t xml:space="preserve">CARLOS MIGUEL SILVA BERMUDEZ </t>
  </si>
  <si>
    <t>CO1.REQ.8721949</t>
  </si>
  <si>
    <t>OPSP-VEX-0539-2025</t>
  </si>
  <si>
    <t>https://community.secop.gov.co/Public/Tendering/ContractNoticePhases/View?PPI=CO1.PPI.41395539&amp;isFromPublicArea=True&amp;isModal=False</t>
  </si>
  <si>
    <t xml:space="preserve">ERICK LEVI TIJERAS CARRASQUILLA </t>
  </si>
  <si>
    <t>CO1.REQ.8721917</t>
  </si>
  <si>
    <t>OPSP-VEX-0538-2025</t>
  </si>
  <si>
    <t>https://community.secop.gov.co/Public/Tendering/ContractNoticePhases/View?PPI=CO1.PPI.41394648&amp;isFromPublicArea=True&amp;isModal=False</t>
  </si>
  <si>
    <t xml:space="preserve">ELDA MARIA MARTINEZ RODRIGUEZ </t>
  </si>
  <si>
    <t>CO1.REQ.8721466</t>
  </si>
  <si>
    <t>OAG-VEX-0537-2025</t>
  </si>
  <si>
    <t>https://community.secop.gov.co/Public/Tendering/ContractNoticePhases/View?PPI=CO1.PPI.41394955&amp;isFromPublicArea=True&amp;isModal=False</t>
  </si>
  <si>
    <t xml:space="preserve">BRIAN GUSTAVO CASTRO ORELLANO </t>
  </si>
  <si>
    <t>CO1.REQ.8721490</t>
  </si>
  <si>
    <t>OAG-VEX-0536-2025</t>
  </si>
  <si>
    <t>https://community.secop.gov.co/Public/Tendering/ContractNoticePhases/View?PPI=CO1.PPI.41393544&amp;isFromPublicArea=True&amp;isModal=False</t>
  </si>
  <si>
    <t xml:space="preserve">LINA MARIA DELUQUE CEPEDA </t>
  </si>
  <si>
    <t>CO1.REQ.8721316</t>
  </si>
  <si>
    <t>OPSP-VEX-0535-2025</t>
  </si>
  <si>
    <t>https://community.secop.gov.co/Public/Tendering/ContractNoticePhases/View?PPI=CO1.PPI.41393033&amp;isFromPublicArea=True&amp;isModal=False</t>
  </si>
  <si>
    <t xml:space="preserve">TULIO JOSE MUÑOZ PAVA </t>
  </si>
  <si>
    <t>LA PRESENTE ORDEN TIENE POR OBJETO PRESTAR SERVICIOS EN EL ROL DE ARTISTA SABEDOR EN MUSICA EN EI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IA ESTRATEGIA PEDAGOGICA DEI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</si>
  <si>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CO1.REQ.8720895</t>
  </si>
  <si>
    <t>OAG-VEX-0534-2025</t>
  </si>
  <si>
    <t>https://community.secop.gov.co/Public/Tendering/ContractNoticePhases/View?PPI=CO1.PPI.41392061&amp;isFromPublicArea=True&amp;isModal=False</t>
  </si>
  <si>
    <t>SORAYA SOFIA HOWELL MOLINA</t>
  </si>
  <si>
    <t>2025-01-22 / 2025-07-22</t>
  </si>
  <si>
    <t>123 - 1649</t>
  </si>
  <si>
    <t xml:space="preserve">RITO ANTONIO PINEDA BONETT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</si>
  <si>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ELABORAR LOS CONCEPTOS JURÍDICOS QUE SEAN SOLICITADOS POR LA VICERRECTORÍA DE EXTENSIÓN Y PROYECCIÓN SOCIAL Y/O POR LA OFICINA ASESORA JURÍDICA DE LA UNIVERSIDAD.</t>
  </si>
  <si>
    <t>CO1.REQ.8720691</t>
  </si>
  <si>
    <t>OPSP-VEX-0533-2025</t>
  </si>
  <si>
    <t>https://community.secop.gov.co/Public/Tendering/ContractNoticePhases/View?PPI=CO1.PPI.41392286&amp;isFromPublicArea=True&amp;isModal=False</t>
  </si>
  <si>
    <t xml:space="preserve">ALVARO PALACIO BUSTILLO </t>
  </si>
  <si>
    <t>CO1.REQ.8721027</t>
  </si>
  <si>
    <t>OAG-VEX-0532-2025</t>
  </si>
  <si>
    <t>https://community.secop.gov.co/Public/Tendering/ContractNoticePhases/View?PPI=CO1.PPI.41380135&amp;isFromPublicArea=True&amp;isModal=False</t>
  </si>
  <si>
    <t xml:space="preserve">ARNOL ALBERTO IMITOLA JIMENEZ </t>
  </si>
  <si>
    <t>CO1.REQ.8718480</t>
  </si>
  <si>
    <t>OAG-VEX-0531-2025</t>
  </si>
  <si>
    <t>https://community.secop.gov.co/Public/Tendering/ContractNoticePhases/View?PPI=CO1.PPI.41372724&amp;isFromPublicArea=True&amp;isModal=False</t>
  </si>
  <si>
    <t xml:space="preserve">JORGE ELIECER ARDILA OROZCO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</si>
  <si>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POR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JURÍDICA DE TRAMITES COBROS QUE REALICE LA ENTIDAD CUANDO ACTÚE COMO CONTRATISTA. 7) PRESTAR ASESORÍA JURÍDICA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</si>
  <si>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CO1.REQ.8716743</t>
  </si>
  <si>
    <t>OPSP-VEX-0530-2025</t>
  </si>
  <si>
    <t>https://community.secop.gov.co/Public/Tendering/ContractNoticePhases/View?PPI=CO1.PPI.41364089&amp;isFromPublicArea=True&amp;isModal=False</t>
  </si>
  <si>
    <t xml:space="preserve">ELKIN RAFAEL COGOLLO VALDEZ </t>
  </si>
  <si>
    <t>CO1.REQ.8715311</t>
  </si>
  <si>
    <t>OAG-VEX-0529-2025</t>
  </si>
  <si>
    <t>https://community.secop.gov.co/Public/Tendering/ContractNoticePhases/View?PPI=CO1.PPI.41378561&amp;isFromPublicArea=True&amp;isModal=False</t>
  </si>
  <si>
    <t xml:space="preserve">MIGUEL ELIAS SANCHEZ MANCERA </t>
  </si>
  <si>
    <t>CO1.REQ.8718146</t>
  </si>
  <si>
    <t>OAG-VEX-0528-2025</t>
  </si>
  <si>
    <t>https://community.secop.gov.co/Public/Tendering/ContractNoticePhases/View?PPI=CO1.PPI.41363117&amp;isFromPublicArea=True&amp;isModal=False</t>
  </si>
  <si>
    <t xml:space="preserve">EFRAIN JONAS IMBETT CASTRO </t>
  </si>
  <si>
    <t>CO1.REQ.8714820</t>
  </si>
  <si>
    <t>OAG-VEX-0527-2025</t>
  </si>
  <si>
    <t>https://community.secop.gov.co/Public/Tendering/ContractNoticePhases/View?PPI=CO1.PPI.41361687&amp;isFromPublicArea=True&amp;isModal=False</t>
  </si>
  <si>
    <t xml:space="preserve">JESSY CARO GONZALEZ </t>
  </si>
  <si>
    <t>CO1.REQ.8714538</t>
  </si>
  <si>
    <t>OPSP-VEX-0526-2025</t>
  </si>
  <si>
    <t>https://community.secop.gov.co/Public/Tendering/ContractNoticePhases/View?PPI=CO1.PPI.41360667&amp;isFromPublicArea=True&amp;isModal=False</t>
  </si>
  <si>
    <t>JAMER ARTURO MARTINEZ ALFARO</t>
  </si>
  <si>
    <t>LA PRESENTE ORDEN TIENE POR OBJETO PRESTAR SERVICIOS COMO APOYOS TERRITORIALES PEDAGOGICOS EN EL MARCO DEL CONVENIO INTERADMINISTRATIVO N 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</si>
  <si>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CO1.REQ.8714321</t>
  </si>
  <si>
    <t>OPSP-VEX-0525-2025</t>
  </si>
  <si>
    <t>https://community.secop.gov.co/Public/Tendering/ContractNoticePhases/View?PPI=CO1.PPI.41359841&amp;isFromPublicArea=True&amp;isModal=False</t>
  </si>
  <si>
    <t xml:space="preserve">ROSA ISABEL CORREA POLO </t>
  </si>
  <si>
    <t>LA PRESENTE ORDEN TIENE POR OBJETO: PRESTAR SERVICIOS PROFESIONALES PARA EL DESARROLLO DE LAS SIGUIENTES ACTIVIDADES 1. ELABORAR INFORMES Y DOCUMENTOS QUE SEAN SOLICITADOS POR LA DIRECCIÓN DE DESARROLLO SOCIAL Y PRODUCTIVO, REFERENTES A LAS ACTIVIDADES DE EXTENSIÓN Y PROYECCIÓN SOCIAL. 2. COADYUDAR EN LA GESTIÓN DE DOCUMENTOS REMITIDOS A LA DIRECCIÓN DE DESARROLLO SOCIAL Y DOCUMENTOS PARA FIRMA DEL DIRECTOR DE DESARROLLO SOCIAL Y PRODUCTIVO. 3.REALIZAR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 9. APOYO EN EL PROCESO MENSUAL DE NÓMINA, REVISIÓN Y LIQUIDACIÓN DE GASTOS LOGÍSTICOS, ASÍ COMO EN LAS ACTIVIDADES PROPIAS DEL CIERRE TÉCNICO, ADMINISTRATIVO Y FINANCIERO DE LOS PROYECTOS DE EXTENSIÓN CULTURALES Y ARTÍSTICOS DE LA UNIVERSIDAD DEL MAGDALENA, ORIENTADOS AL FORTALECIMIENTO DEL ACERVO CULTURAL Y LA PROMOCIÓN DE LAS ARTES, LOS SABERES Y LAS CULTURAS COMO ESTRATEGIAS PARA LA CONSTRUCCIÓN DE PAZ.</t>
  </si>
  <si>
    <t>CO1.REQ.8713845</t>
  </si>
  <si>
    <t>OPSP-VEX-0524-2025</t>
  </si>
  <si>
    <t>https://community.secop.gov.co/Public/Tendering/ContractNoticePhases/View?PPI=CO1.PPI.41358363&amp;isFromPublicArea=True&amp;isModal=False</t>
  </si>
  <si>
    <t xml:space="preserve">GREILY GIOMAERLENIS DE LA HOZ MUNIVE </t>
  </si>
  <si>
    <t>LA PRESENTE ORDEN TIENE POR OBJETO PRESTAR SUS SERVICIOS DE APOYO A LA GESTION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</si>
  <si>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CO1.REQ.8713557</t>
  </si>
  <si>
    <t>OAG-VEX-0523-2025</t>
  </si>
  <si>
    <t>https://community.secop.gov.co/Public/Tendering/ContractNoticePhases/View?PPI=CO1.PPI.41352111&amp;isFromPublicArea=True&amp;isModal=False</t>
  </si>
  <si>
    <t xml:space="preserve">SORALBA GONZALEZ ITURRIAGO </t>
  </si>
  <si>
    <t>CO1.REQ.8712165</t>
  </si>
  <si>
    <t>OPSP-VEX-0522-2025</t>
  </si>
  <si>
    <t>https://community.secop.gov.co/Public/Tendering/ContractNoticePhases/View?PPI=CO1.PPI.41352106&amp;isFromPublicArea=True&amp;isModal=False</t>
  </si>
  <si>
    <t xml:space="preserve">JORGE MARIO CHARRIS MOLINA </t>
  </si>
  <si>
    <t>LA PRESENTE ORDEN TIENE POR OBJETO PRESTAR SERVICIOS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</si>
  <si>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CO1.REQ.8712164</t>
  </si>
  <si>
    <t>OPSP-VEX-0521-2025</t>
  </si>
  <si>
    <t>https://community.secop.gov.co/Public/Tendering/ContractNoticePhases/View?PPI=CO1.PPI.41350694&amp;isFromPublicArea=True&amp;isModal=False</t>
  </si>
  <si>
    <t xml:space="preserve">ANDRY LUZ MINDIOLA SARMIENTO </t>
  </si>
  <si>
    <t>CO1.REQ.8712161</t>
  </si>
  <si>
    <t>OAG-VEX-0520-2025</t>
  </si>
  <si>
    <t>https://community.secop.gov.co/Public/Tendering/ContractNoticePhases/View?PPI=CO1.PPI.41350688&amp;isFromPublicArea=True&amp;isModal=False</t>
  </si>
  <si>
    <t xml:space="preserve">MARIA ANGELICA FRANCO FRIAS </t>
  </si>
  <si>
    <t>LA PRESENTE ORDEN TIENE POR OBJETO PRESTAR SUS SERVICIOS DE APOYO A LA GESTION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</si>
  <si>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CO1.REQ.8712154</t>
  </si>
  <si>
    <t>OAG-VEX-0519-2025</t>
  </si>
  <si>
    <t>https://community.secop.gov.co/Public/Tendering/ContractNoticePhases/View?PPI=CO1.PPI.41351480&amp;isFromPublicArea=True&amp;isModal=False</t>
  </si>
  <si>
    <t xml:space="preserve">CARLOS JOSE REDONDO ANGULO </t>
  </si>
  <si>
    <t>CO1.REQ.8711969</t>
  </si>
  <si>
    <t>OAG-VEX-0518-2025</t>
  </si>
  <si>
    <t>https://community.secop.gov.co/Public/Tendering/ContractNoticePhases/View?PPI=CO1.PPI.41351462&amp;isFromPublicArea=True&amp;isModal=False</t>
  </si>
  <si>
    <t xml:space="preserve">SANDY KATIANA FONTALVO ROBLES </t>
  </si>
  <si>
    <t>LA PRESENTE ORDEN TIENE POR OBJETO PRESTAR SUS SERVICIOS PROFESIONALES EN EL ROL DE ARTISTA FORMADOR EN ESCRITURAS CREATIVAS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</si>
  <si>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CO1.REQ.8711967</t>
  </si>
  <si>
    <t>OPSP-VEX-0517-2025</t>
  </si>
  <si>
    <t>https://community.secop.gov.co/Public/Tendering/ContractNoticePhases/View?PPI=CO1.PPI.41351452&amp;isFromPublicArea=True&amp;isModal=False</t>
  </si>
  <si>
    <t xml:space="preserve">LAUREN ROCIO ORTIZ RODRIGUEZ </t>
  </si>
  <si>
    <t>CO1.REQ.8712244</t>
  </si>
  <si>
    <t>OPSP-VEX-0516-2025</t>
  </si>
  <si>
    <t>https://community.secop.gov.co/Public/Tendering/ContractNoticePhases/View?PPI=CO1.PPI.41351433&amp;isFromPublicArea=True&amp;isModal=False</t>
  </si>
  <si>
    <t xml:space="preserve">DANNY ENMANUEL CUBAS NUÑEZ </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</si>
  <si>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</si>
  <si>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CO1.REQ.8712240</t>
  </si>
  <si>
    <t>OPSP-VEX-0515-2025</t>
  </si>
  <si>
    <t>https://community.secop.gov.co/Public/Tendering/ContractNoticePhases/View?PPI=CO1.PPI.41351421&amp;isFromPublicArea=True&amp;isModal=False</t>
  </si>
  <si>
    <t xml:space="preserve">YOJANA OSPINO CHAVEZ </t>
  </si>
  <si>
    <t>CO1.REQ.8712234</t>
  </si>
  <si>
    <t>OAG-VEX-0514-2025</t>
  </si>
  <si>
    <t>https://community.secop.gov.co/Public/Tendering/ContractNoticePhases/View?PPI=CO1.PPI.41351221&amp;isFromPublicArea=True&amp;isModal=False</t>
  </si>
  <si>
    <t xml:space="preserve">ANA ROSA ATENCIO DE AVILA </t>
  </si>
  <si>
    <t>CO1.REQ.8712335</t>
  </si>
  <si>
    <t>OPSP-VEX-0513-2025</t>
  </si>
  <si>
    <t>https://community.secop.gov.co/Public/Tendering/ContractNoticePhases/View?PPI=CO1.PPI.41349900&amp;isFromPublicArea=True&amp;isModal=False</t>
  </si>
  <si>
    <t xml:space="preserve">WILFRIDO ARIAS CASTRO </t>
  </si>
  <si>
    <t>CO1.REQ.8712131</t>
  </si>
  <si>
    <t>OAG-VEX-0512-2025</t>
  </si>
  <si>
    <t>https://community.secop.gov.co/Public/Tendering/ContractNoticePhases/View?PPI=CO1.PPI.41350642&amp;isFromPublicArea=True&amp;isModal=False</t>
  </si>
  <si>
    <t xml:space="preserve">EUSEBIO RANGEL CRESPO </t>
  </si>
  <si>
    <t>CO1.REQ.8712223</t>
  </si>
  <si>
    <t>OAG-VEX-0511-2025</t>
  </si>
  <si>
    <t>https://community.secop.gov.co/Public/Tendering/ContractNoticePhases/View?PPI=CO1.PPI.41349690&amp;isFromPublicArea=True&amp;isModal=False</t>
  </si>
  <si>
    <t xml:space="preserve">JULIO GUZMAN MUÑOZ </t>
  </si>
  <si>
    <t>CO1.REQ.8712221</t>
  </si>
  <si>
    <t>OAG-VEX-0510-2025</t>
  </si>
  <si>
    <t>https://community.secop.gov.co/Public/Tendering/ContractNoticePhases/View?PPI=CO1.PPI.41350633&amp;isFromPublicArea=True&amp;isModal=False</t>
  </si>
  <si>
    <t xml:space="preserve">DANIEL ERNESTO BARCO BALLESTAS </t>
  </si>
  <si>
    <t>CO1.REQ.8712218</t>
  </si>
  <si>
    <t>OAG-VEX-0509-2025</t>
  </si>
  <si>
    <t>https://community.secop.gov.co/Public/Tendering/ContractNoticePhases/View?PPI=CO1.PPI.41349874&amp;isFromPublicArea=True&amp;isModal=False</t>
  </si>
  <si>
    <t xml:space="preserve">JANER LUIS AMARIS OROZCO </t>
  </si>
  <si>
    <t>CO1.REQ.8712035</t>
  </si>
  <si>
    <t>OAG-VEX-0508-2025</t>
  </si>
  <si>
    <t>https://community.secop.gov.co/Public/Tendering/ContractNoticePhases/View?PPI=CO1.PPI.41350620&amp;isFromPublicArea=True&amp;isModal=False</t>
  </si>
  <si>
    <t xml:space="preserve">YOLEIRA VICTORIA REYES MUÑOZ </t>
  </si>
  <si>
    <t>CO1.REQ.8712030</t>
  </si>
  <si>
    <t>OPSP-VEX-0507-2025</t>
  </si>
  <si>
    <t>https://community.secop.gov.co/Public/Tendering/ContractNoticePhases/View?PPI=CO1.PPI.41350606&amp;isFromPublicArea=True&amp;isModal=False</t>
  </si>
  <si>
    <t xml:space="preserve">ARLET DEL CARMEN PACHECO DE LA ROSA </t>
  </si>
  <si>
    <t>LA PRESENTE ORDEN TIENE POR OBJETO PRESTAR SUS SERVICIOS PROFESIONALES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</si>
  <si>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CO1.REQ.8712310</t>
  </si>
  <si>
    <t>OPSP-VEX-0506-2025</t>
  </si>
  <si>
    <t>https://community.secop.gov.co/Public/Tendering/ContractNoticePhases/View?PPI=CO1.PPI.41350188&amp;isFromPublicArea=True&amp;isModal=False</t>
  </si>
  <si>
    <t xml:space="preserve">ESNAIDE MIRANDA MEZA </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</si>
  <si>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</si>
  <si>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CO1.REQ.8712211</t>
  </si>
  <si>
    <t>OAG-VEX-0505-2025</t>
  </si>
  <si>
    <t>https://community.secop.gov.co/Public/Tendering/ContractNoticePhases/View?PPI=CO1.PPI.41347096&amp;isFromPublicArea=True&amp;isModal=False</t>
  </si>
  <si>
    <t xml:space="preserve">GLORIS MAROTH BELEÑO ESLAVA </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</si>
  <si>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</si>
  <si>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CO1.REQ.8711619</t>
  </si>
  <si>
    <t>OAG-VEX-0504-2025</t>
  </si>
  <si>
    <t>https://community.secop.gov.co/Public/Tendering/ContractNoticePhases/View?PPI=CO1.PPI.41331660&amp;isFromPublicArea=True&amp;isModal=False</t>
  </si>
  <si>
    <t xml:space="preserve">ALMA GISELLA FERNANDEZ ESCORCIA </t>
  </si>
  <si>
    <t>LA PRESENTE ORDEN TIENE POR OBJETO PRESTAR SUS SERVICIOS DE APOYO A LA GESTION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</si>
  <si>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CO1.REQ.8707742</t>
  </si>
  <si>
    <t>OAG-VEX-0503-2025</t>
  </si>
  <si>
    <t>https://community.secop.gov.co/Public/Tendering/ContractNoticePhases/View?PPI=CO1.PPI.41330883&amp;isFromPublicArea=True&amp;isModal=False</t>
  </si>
  <si>
    <t xml:space="preserve">EDWIN NAIN DIAZ MOLINA </t>
  </si>
  <si>
    <t>CO1.REQ.8707184</t>
  </si>
  <si>
    <t>OPSP-VEX-0502-2025</t>
  </si>
  <si>
    <t>https://community.secop.gov.co/Public/Tendering/ContractNoticePhases/View?PPI=CO1.PPI.41330472&amp;isFromPublicArea=True&amp;isModal=False</t>
  </si>
  <si>
    <t xml:space="preserve">LEYDI HURTADO BELTRAN </t>
  </si>
  <si>
    <t>CO1.REQ.8707265</t>
  </si>
  <si>
    <t>OAG-VEX-0501-2025</t>
  </si>
  <si>
    <t>https://community.secop.gov.co/Public/Tendering/ContractNoticePhases/View?PPI=CO1.PPI.41329978&amp;isFromPublicArea=True&amp;isModal=False</t>
  </si>
  <si>
    <t xml:space="preserve">JORGE ISAAC FONTALVO MARQUEZ </t>
  </si>
  <si>
    <t>CO1.REQ.8707098</t>
  </si>
  <si>
    <t>OPSP-VEX-0500-2025</t>
  </si>
  <si>
    <t>https://community.secop.gov.co/Public/Tendering/ContractNoticePhases/View?PPI=CO1.PPI.41329555&amp;isFromPublicArea=True&amp;isModal=False</t>
  </si>
  <si>
    <t xml:space="preserve">YOLIMA PEREZ ARIZA </t>
  </si>
  <si>
    <t>CO1.REQ.8707119</t>
  </si>
  <si>
    <t>OPSP-VEX-0499-2025</t>
  </si>
  <si>
    <t>https://community.secop.gov.co/Public/Tendering/ContractNoticePhases/View?PPI=CO1.PPI.41326682&amp;isFromPublicArea=True&amp;isModal=False</t>
  </si>
  <si>
    <t xml:space="preserve">GUSTAVO ADOLFO BROCHERO OROZCO </t>
  </si>
  <si>
    <t>CO1.REQ.8706306</t>
  </si>
  <si>
    <t>OAG-VEX-0498-2025</t>
  </si>
  <si>
    <t>https://community.secop.gov.co/Public/Tendering/ContractNoticePhases/View?PPI=CO1.PPI.41325730&amp;isFromPublicArea=True&amp;isModal=False</t>
  </si>
  <si>
    <t xml:space="preserve">JORGE LUIS MUNIVE ZABALETA </t>
  </si>
  <si>
    <t>LA PRESENTE ORDEN TIENE POR OBJETO PRESTAR SERVICIOS PROFESIONALES PARA DAR ASISTENCIA JURÍDICOADMINISTRATIVA A LOS SUPERVISORES DE CONTRATO EN EL MARCO DEL CONTRATO N. 478 DEL 2025 CELEBRADO ENTRE LA AGENCIA NACIONAL DE HIDROCARBUROS -ANH Y UNIVERSIDAD DEL MAGDALENA, PARA EL DESARROLLO DE LAS SIGUIENTES ACTIVIDADES: 1. ANALIZAR LOS PRODUCTOS ENTREGADOS POR EL CONTRATISTA PARA VERIFICAR LA CORRECTA IDENTIFICACIÓN DE LOS IMPACTOS QUE LOS PROYECTOS EÓLICOS PUEDEN GENERAR SOBRE LOS SISTEMAS PRODUCTIVOS AGRÍCOLAS, GANADEROS Y DE USO DEL SUELO EN LAS REGIONES EVALUADAS. 2.VERIFICAR QUE LOS ESTUDIOS REALIZADOS CONSIDEREN CRITERIOS DE COMPATIBILIDAD ENTRE LOS PROYECTOS EÓLICOS Y LAS DINÁMICAS PRODUCTIVAS RURALES, ESPECIALMENTE EN ZONAS CON VOCACIÓN AGRÍCOLA, CAMPESINA O AGROECOLÓGICA. 3. EVALUAR LA PERTINENCIA DE LAS MEDIDAS PROPUESTAS POR EL CONTRATISTA PARA EVITAR, MITIGAR O COMPENSAR IMPACTOS SOBRE CULTIVOS, SUELOS AGRÍCOLAS, FUENTES DE AGUA Y PRÁCTICAS AGRONÓMICAS TRADICIONALES. 4. PARTICIPAR EN VISITAS DE CAMPO O REVISIÓN DE DOCUMENTACIÓN GENERADA EN PROCESOS DE SOCIALIZACIÓN CON COMUNIDADES RURALES, APORTANDO CRITERIOS TÉCNICOS PARA ASEGURAR QUE SE REFLEJE ADECUADAMENTE LA REALIDAD PRODUCTIVA DEL TERRITORIO. 5. VERIFICAR QUE LOS RECURSOS DEL ANTICIPO HAYAN SIDO CORRECTAMENTE INVERTIDOS EN ACTIVIDADES QUE RESPALDEN EL COMPONENTE AGRONÓMICO DEL ESTUDIO, TALES COMO LEVANTAMIENTO DE INFORMACIÓN PRIMARIA, ADQUISICIÓN DE INSUMOS TÉCNICOS O CONTRATACIÓN DE PERSONAL ESPECIALIZADO.</t>
  </si>
  <si>
    <t>CO1.REQ.8705745</t>
  </si>
  <si>
    <t>OPSP-VEX-0497-2025</t>
  </si>
  <si>
    <t>https://community.secop.gov.co/Public/Tendering/ContractNoticePhases/View?PPI=CO1.PPI.41347630&amp;isFromPublicArea=True&amp;isModal=False</t>
  </si>
  <si>
    <t xml:space="preserve">JENNIFER MEZA MAYORGA </t>
  </si>
  <si>
    <t>LA PRESENTE ORDEN TIENE POR OBJETO PRESTAR SUS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</si>
  <si>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CO1.REQ.8711460</t>
  </si>
  <si>
    <t>OAG-VEX-0496-2025</t>
  </si>
  <si>
    <t>https://community.secop.gov.co/Public/Tendering/ContractNoticePhases/View?PPI=CO1.PPI.41347496&amp;isFromPublicArea=True&amp;isModal=False</t>
  </si>
  <si>
    <t>ADRIANA PAOLA FONTALVO FLOREZ</t>
  </si>
  <si>
    <t>CO1.REQ.8711524</t>
  </si>
  <si>
    <t>OAG-VEX-0495-2025</t>
  </si>
  <si>
    <t>https://community.secop.gov.co/Public/Tendering/ContractNoticePhases/View?PPI=CO1.PPI.41347165&amp;isFromPublicArea=True&amp;isModal=False</t>
  </si>
  <si>
    <t xml:space="preserve">HUMBERTO RAFAEL ESCOBAR NUÑEZ </t>
  </si>
  <si>
    <t>CO1.REQ.8711521</t>
  </si>
  <si>
    <t>OPSP-VEX-0494-2025</t>
  </si>
  <si>
    <t>https://community.secop.gov.co/Public/Tendering/ContractNoticePhases/View?PPI=CO1.PPI.41347072&amp;isFromPublicArea=True&amp;isModal=False</t>
  </si>
  <si>
    <t xml:space="preserve">YISET PAOLA PEREZ VILLAMIL </t>
  </si>
  <si>
    <t>CO1.REQ.8711609</t>
  </si>
  <si>
    <t>OAG-VEX-0493-2025</t>
  </si>
  <si>
    <t>https://community.secop.gov.co/Public/Tendering/ContractNoticePhases/View?PPI=CO1.PPI.41347503&amp;isFromPublicArea=True&amp;isModal=False</t>
  </si>
  <si>
    <t xml:space="preserve">ELLYED PIEDAD ORTEGA PAREJA </t>
  </si>
  <si>
    <t>CO1.REQ.8711603</t>
  </si>
  <si>
    <t>OPSP-VEX-0492-2025</t>
  </si>
  <si>
    <t>https://community.secop.gov.co/Public/Tendering/ContractNoticePhases/View?PPI=CO1.PPI.41347157&amp;isFromPublicArea=True&amp;isModal=False</t>
  </si>
  <si>
    <t xml:space="preserve">LUIS ALBERTO CASTILLO CAMARGO </t>
  </si>
  <si>
    <t>CO1.REQ.8711509</t>
  </si>
  <si>
    <t>OPSP-VEX-0491-2025</t>
  </si>
  <si>
    <t>https://community.secop.gov.co/Public/Tendering/ContractNoticePhases/View?PPI=CO1.PPI.41347349&amp;isFromPublicArea=True&amp;isModal=False</t>
  </si>
  <si>
    <t xml:space="preserve">EMILIO ENRIQUE ATENCIA FERNANDEZ </t>
  </si>
  <si>
    <t>CO1.REQ.8710953</t>
  </si>
  <si>
    <t>OPSP-VEX-0490-2025</t>
  </si>
  <si>
    <t>https://community.secop.gov.co/Public/Tendering/ContractNoticePhases/View?PPI=CO1.PPI.41347030&amp;isFromPublicArea=True&amp;isModal=False</t>
  </si>
  <si>
    <t xml:space="preserve">CRISTIAN JESUS HERRERA TORRES </t>
  </si>
  <si>
    <t>CO1.REQ.8710950</t>
  </si>
  <si>
    <t>OAG-VEX-0489-2025</t>
  </si>
  <si>
    <t>https://community.secop.gov.co/Public/Tendering/ContractNoticePhases/View?PPI=CO1.PPI.41346825&amp;isFromPublicArea=True&amp;isModal=False</t>
  </si>
  <si>
    <t xml:space="preserve">JOSE DAVID ANGULO CARIAGA </t>
  </si>
  <si>
    <t>LA PRESENTE ORDEN TIENE POR OBJETO PRESTAR SERVICIOS EN EL ROL DE ARTISTA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</si>
  <si>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CO1.REQ.8710948</t>
  </si>
  <si>
    <t>OAG-VEX-0488-2025</t>
  </si>
  <si>
    <t>https://community.secop.gov.co/Public/Tendering/ContractNoticePhases/View?PPI=CO1.PPI.41347301&amp;isFromPublicArea=True&amp;isModal=False</t>
  </si>
  <si>
    <t xml:space="preserve">MIGUEL EDUARDO AGUILAR ATENCIA </t>
  </si>
  <si>
    <t>CO1.REQ.8711125</t>
  </si>
  <si>
    <t>OAG-VEX-0487-2025</t>
  </si>
  <si>
    <t>https://community.secop.gov.co/Public/Tendering/ContractNoticePhases/View?PPI=CO1.PPI.41346726&amp;isFromPublicArea=True&amp;isModal=False</t>
  </si>
  <si>
    <t>LEOPOLDO ALFREDO MACHUCA VALETA</t>
  </si>
  <si>
    <t>CO1.REQ.8711121</t>
  </si>
  <si>
    <t>OPSP-VEX-0486-2025</t>
  </si>
  <si>
    <t>https://community.secop.gov.co/Public/Tendering/ContractNoticePhases/View?PPI=CO1.PPI.41346721&amp;isFromPublicArea=True&amp;isModal=False</t>
  </si>
  <si>
    <t xml:space="preserve">GRACE LASCANO GARRIDO </t>
  </si>
  <si>
    <t>CO1.REQ.8711225</t>
  </si>
  <si>
    <t>OAG-VEX-0485-2025</t>
  </si>
  <si>
    <t>https://community.secop.gov.co/Public/Tendering/ContractNoticePhases/View?PPI=CO1.PPI.41346254&amp;isFromPublicArea=True&amp;isModal=False</t>
  </si>
  <si>
    <t xml:space="preserve">NATALIA DURAN LOPEZ </t>
  </si>
  <si>
    <t>LA PRESENTE ORDEN TIENE POR OBJETO PRESTAR SUS SERVICIOS DE APOYO A LA GESTION EN EL ROL DE ARTISTA FORMADOR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</si>
  <si>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CO1.REQ.8711046</t>
  </si>
  <si>
    <t>OAG-VEX-0484-2025</t>
  </si>
  <si>
    <t>https://community.secop.gov.co/Public/Tendering/ContractNoticePhases/View?PPI=CO1.PPI.41346175&amp;isFromPublicArea=True&amp;isModal=False</t>
  </si>
  <si>
    <t>JHON JAIRO VANEGAS DE LA CRUZ</t>
  </si>
  <si>
    <t>CO1.REQ.8710934</t>
  </si>
  <si>
    <t>OAG-VEX-0483-2025</t>
  </si>
  <si>
    <t>https://community.secop.gov.co/Public/Tendering/ContractNoticePhases/View?PPI=CO1.PPI.41346333&amp;isFromPublicArea=True&amp;isModal=False</t>
  </si>
  <si>
    <t>LUIS MARCELO GOEZ RODRIGUEZ</t>
  </si>
  <si>
    <t>CO1.REQ.8710928</t>
  </si>
  <si>
    <t>OAG-VEX-0482-2025</t>
  </si>
  <si>
    <t>https://community.secop.gov.co/Public/Tendering/ContractNoticePhases/View?PPI=CO1.PPI.41346000&amp;isFromPublicArea=True&amp;isModal=False</t>
  </si>
  <si>
    <t>PEDRO LUIS ARIÑA CASTRO</t>
  </si>
  <si>
    <t>CO1.REQ.8711028</t>
  </si>
  <si>
    <t>OAG-VEX-0481-2025</t>
  </si>
  <si>
    <t>https://community.secop.gov.co/Public/Tendering/ContractNoticePhases/View?PPI=CO1.PPI.41346313&amp;isFromPublicArea=True&amp;isModal=False</t>
  </si>
  <si>
    <t xml:space="preserve">ANDRES FELIPE HERRERA QUINTERO </t>
  </si>
  <si>
    <t>CO1.REQ.8710597</t>
  </si>
  <si>
    <t>OAG-VEX-0480-2025</t>
  </si>
  <si>
    <t>https://community.secop.gov.co/Public/Tendering/ContractNoticePhases/View?PPI=CO1.PPI.41346058&amp;isFromPublicArea=True&amp;isModal=False</t>
  </si>
  <si>
    <t>MILENYS ADRIANA NARVAEZ LAMAR</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</si>
  <si>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</si>
  <si>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CO1.REQ.8711017</t>
  </si>
  <si>
    <t>OAG-VEX-0479-2025</t>
  </si>
  <si>
    <t>https://community.secop.gov.co/Public/Tendering/ContractNoticePhases/View?PPI=CO1.PPI.41339721&amp;isFromPublicArea=True&amp;isModal=False</t>
  </si>
  <si>
    <t xml:space="preserve">JORGE CORONEL MOLINA </t>
  </si>
  <si>
    <t>CO1.REQ.8709596</t>
  </si>
  <si>
    <t>OAG-VEX-0478-2025</t>
  </si>
  <si>
    <t>https://community.secop.gov.co/Public/Tendering/ContractNoticePhases/View?PPI=CO1.PPI.41338384&amp;isFromPublicArea=True&amp;isModal=False</t>
  </si>
  <si>
    <t>ANA VICTORIA VANEGAS GARRIDO</t>
  </si>
  <si>
    <t>LA PRESENTE ORDEN TIENE POR OBJETO PRESTAR SUS SERVICIOS DE APOYO A LA GESTION EN EL ROL DE ARTISTA FORMADOR EN LITERATURA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</si>
  <si>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CO1.REQ.8709821</t>
  </si>
  <si>
    <t>OAG-VEX-0477-2025</t>
  </si>
  <si>
    <t>https://community.secop.gov.co/Public/Tendering/ContractNoticePhases/View?PPI=CO1.PPI.41338646&amp;isFromPublicArea=True&amp;isModal=False</t>
  </si>
  <si>
    <t>JULIO CESAR PULIDO MENDOZA</t>
  </si>
  <si>
    <t>CO1.REQ.8710001</t>
  </si>
  <si>
    <t>OAG-VEX-0476-2025</t>
  </si>
  <si>
    <t>https://community.secop.gov.co/Public/Tendering/ContractNoticePhases/View?PPI=CO1.PPI.41338446&amp;isFromPublicArea=True&amp;isModal=False</t>
  </si>
  <si>
    <t xml:space="preserve">JAVIER ARAUJO MONCLUS </t>
  </si>
  <si>
    <t>CO1.REQ.8709556</t>
  </si>
  <si>
    <t>OPSP-VEX-0475-2025</t>
  </si>
  <si>
    <t>https://community.secop.gov.co/Public/Tendering/ContractNoticePhases/View?PPI=CO1.PPI.41338415&amp;isFromPublicArea=True&amp;isModal=False</t>
  </si>
  <si>
    <t xml:space="preserve">RAMIRO MARTIN BELTRAN FABREGAS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</si>
  <si>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ATRAVES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</si>
  <si>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CO1.REQ.8709297</t>
  </si>
  <si>
    <t>OAG-VEX-0474-2025</t>
  </si>
  <si>
    <t>https://community.secop.gov.co/Public/Tendering/ContractNoticePhases/View?PPI=CO1.PPI.41337138&amp;isFromPublicArea=True&amp;isModal=False</t>
  </si>
  <si>
    <t xml:space="preserve">OSNEIDER SALAS ORTEGA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</si>
  <si>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</si>
  <si>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CO1.REQ.8709419</t>
  </si>
  <si>
    <t>OAG-VEX-0473-2025</t>
  </si>
  <si>
    <t>https://community.secop.gov.co/Public/Tendering/ContractNoticePhases/View?PPI=CO1.PPI.41336718&amp;isFromPublicArea=True&amp;isModal=False</t>
  </si>
  <si>
    <t xml:space="preserve">HANCER JAVIER RINCONES MERCADO </t>
  </si>
  <si>
    <t>LA PRESENTE ORDEN TIENE POR OBJETO PRESTAR SUS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</si>
  <si>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CO1.REQ.8708790</t>
  </si>
  <si>
    <t>OAG-VEX-0472-2025</t>
  </si>
  <si>
    <t>https://community.secop.gov.co/Public/Tendering/ContractNoticePhases/View?PPI=CO1.PPI.41333592&amp;isFromPublicArea=True&amp;isModal=False</t>
  </si>
  <si>
    <t xml:space="preserve">EMILIO JOSE PAULO PAULO </t>
  </si>
  <si>
    <t>CO1.REQ.8708136</t>
  </si>
  <si>
    <t>OPSP-VEX-0471-2025</t>
  </si>
  <si>
    <t>https://community.secop.gov.co/Public/Tendering/ContractNoticePhases/View?PPI=CO1.PPI.41333408&amp;isFromPublicArea=True&amp;isModal=False</t>
  </si>
  <si>
    <t xml:space="preserve">RAFAEL DAVID SALAS ORTEGA </t>
  </si>
  <si>
    <t>LA PRESENTE ORDEN TIENE POR OBJETO PRESTAR SUS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Y AQUELLAS QUE RESULTEN NECESARIAS PARA EL CUMPLIMIENTO CONTRACTUAL</t>
  </si>
  <si>
    <t>CO1.REQ.8707695</t>
  </si>
  <si>
    <t>OAG-VEX-0470-2025</t>
  </si>
  <si>
    <t>https://community.secop.gov.co/Public/Tendering/ContractNoticePhases/View?PPI=CO1.PPI.41298663&amp;isFromPublicArea=True&amp;isModal=False</t>
  </si>
  <si>
    <t xml:space="preserve">ROSI MARY BRITO REDONDO </t>
  </si>
  <si>
    <t>LA PRESENTE ORDEN TIENE POR OBJETO PRESTAR SERVICIOS PROFESIONALES EN EL MARCO DEL CONTRATO N. 478 DEL 2025 CELEBRADO ENTRE LA AGENCIA NACIONAL DE HIDROCARBUROS -ANH Y UNIVERSIDAD DEL MAGDALENA, PARA EL DESARROLLO DE LAS SIGUIENTES ACTIVIDADES: 1. EVALUAR LA CALIDAD DE LOS PRODUCTOS ENTREGADOS POR EL CONTRATISTA EN RELACIÓN CON LOS IMPACTOS AMBIENTALES DE LOS PROYECTOS SOLARES EN OPERACIÓN, VERIFICANDO EL USO DE FUENTES ACTUALIZADAS Y EL ENFOQUE TÉCNICO APLICADO PARA IDENTIFICAR OPORTUNIDADES DE MEJORA AMBIENTAL. 2. VERIFICAR QUE LOS LINEAMIENTOS PROPUESTOS PARA MEJORAR LA PLANIFICACIÓN DE PROYECTOS SOLARES INTEGREN CRITERIOS AMBIENTALES SÓLIDOS, INCLUYENDO LA PREVENCIÓN DE IMPACTOS, SOSTENIBILIDAD DEL RECURSO SUELO Y BIODIVERSIDAD, Y EL CUMPLIMIENTO DE NORMATIVA AMBIENTAL VIGENTE. 3. ASEGURAR QUE LA HOJA DE RUTA FORMULADA INCLUYA MEDIDAS CONCRETAS DE OPTIMIZACIÓN AMBIENTAL, TALES COMO EFICIENCIA ENERGÉTICA, APROVECHAMIENTO DE PASIVOS AMBIENTALES Y USO RACIONAL DEL TERRITORIO EN ZONAS DE ALTA SENSIBILIDAD ECOLÓGICA. 4. APOYAR EL ANÁLISIS DEL COMPONENTE DE GOBERNANZA INCLUYENDO LA EVALUACIÓN DEL PAPEL DE LAS COMUNIDADES EN EL MANEJO AMBIENTAL DE LOS PROYECTOS SOLARES, Y VERIFICAR LA INCLUSIÓN DE PRINCIPIOS DE PARTICIPACIÓN EFECTIVA Y CONSULTA PREVIA CUANDO APLIQUE. 5.VERIFICAR QUE LAS MEJORES PRÁCTICAS RECOPILADAS INCLUYAN ESTRATEGIAS EXITOSAS DE GESTIÓN AMBIENTAL EN PROYECTOS SOLARES, TALES COMO TECNOLOGÍAS LIMPIAS, RESTAURACIÓN ECOLÓGICA, ECONOMÍA CIRCULAR Y PROGRAMAS DE EDUCACIÓN AMBIENTAL.</t>
  </si>
  <si>
    <t>CO1.REQ.8698697</t>
  </si>
  <si>
    <t>OPSP-VEX-0469-2025</t>
  </si>
  <si>
    <t>https://community.secop.gov.co/Public/Tendering/ContractNoticePhases/View?PPI=CO1.PPI.41297300&amp;isFromPublicArea=True&amp;isModal=False</t>
  </si>
  <si>
    <t xml:space="preserve">KAREN MELISSA LASCARRO ROMERO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</si>
  <si>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FORTALECIMIENTO DE LA AUTONOMÍA INDÍGENA,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</si>
  <si>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CO1.REQ.8698440</t>
  </si>
  <si>
    <t>OPSP-VEX-0468-2025</t>
  </si>
  <si>
    <t>https://community.secop.gov.co/Public/Tendering/ContractNoticePhases/View?PPI=CO1.PPI.41296857&amp;isFromPublicArea=True&amp;isModal=False</t>
  </si>
  <si>
    <t xml:space="preserve">KEITA FIORELLA BUSTAMENTE TORRES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</si>
  <si>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FORTALECIMIENTO DE GOBERNABILIDAD INDÍGENA,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DEL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</si>
  <si>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CO1.REQ.8697892</t>
  </si>
  <si>
    <t>OPSP-VEX-0467-2025</t>
  </si>
  <si>
    <t>https://community.secop.gov.co/Public/Tendering/ContractNoticePhases/View?PPI=CO1.PPI.41320458&amp;isFromPublicArea=True&amp;isModal=False</t>
  </si>
  <si>
    <t xml:space="preserve">GINA PAOLA MENDIVIL RODRIGUEZ </t>
  </si>
  <si>
    <t>LA PRESENTE ORDEN TIENE POR OBJETO: PRESTAR SERVICIOS PROFESIONALES EN LA DIRECCIÓN DE DESARROLLO SOCIAL Y PRODUCTIVO, PARA EL DESARROLLO DE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 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 6. ACOMPAÑAR EL DESARROLLO DE LOS PROYECTOS CULTURALES DE EXTENSIÓN DE LA UNIVERSIDAD DEL MAGDALENA, DE ACUERDO CON LO PLANTEADO EN EL PLAN DE DESARROLLO INSTITUCIONAL. ESTO INCLUYE HACER SEGUIMIENTO MENSUAL A LA NÓMINA, AYUDAR CON LA REVISIÓN Y LIQUIDACIÓN DE LOS GASTOS LOGÍSTICOS, Y COLABORAR EN LAS ACTIVIDADES DE CIERRE DE LOS PROYECTOS, TANTO ADMINISTRATIVAS COMO FINANCIERAS.</t>
  </si>
  <si>
    <t>CO1.REQ.8704602</t>
  </si>
  <si>
    <t>OPSP-VEX-0466-2025</t>
  </si>
  <si>
    <t>https://community.secop.gov.co/Public/Tendering/ContractNoticePhases/View?PPI=CO1.PPI.41294680&amp;isFromPublicArea=True&amp;isModal=False</t>
  </si>
  <si>
    <t xml:space="preserve">ROVIRA BEATRIZ LOPEZ OYAGA </t>
  </si>
  <si>
    <t>LA PRESENTE ORDEN TIENE POR OBJETO: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EL CONTRATISTA DESARROLLARÁ LAS SIGUIENTES ACTIVIDADES: 1. GESTIONAR DE FORMA COORDINADA ENTRE LA VICERRECTORÍA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COADYUVAR LA COORDINACIÓN DE LAS DISTINTAS JORNADAS EXTERNAS QUE REALICE LA DIRECCIÓN DE DESARROLLO SOCIAL Y PRODUCTIVO, EN CUMPLIMIENTO AL PLAN DE ACCIÓN DE LA VICERRECTORÍA DE EXTENSIÓN Y PROYECCIÓN SOCIAL. 4. REALIZAR ACOMPAÑAMIENTO Y SERVIR DE ENLACE CON LAS DIFERENTES ENTIDADES PÚBLICO Y PRIVADAS, PARA EL DESARROLLO DE LAS INICIATIVAS, PROGRAMAS A CARGO DE LA DIRECCIÓN DE DESARROLLO SOCIAL Y PRODUCTIVO. 5. PRESENTAR LOS INFORMES QUE LE SEAN REQUERIDOS POR EL VICERRECTOR DE EXTENSIÓN Y PROYECCIÓN SOCIAL Y/O DE LAS DIFERENTES ENTIDADES DE LOS PROGRAMAS TALENTO MAGDALENA, SEDES DIGITALES BLOQUE 10, CATEDRA UNIVERSIDAD EN EL TERRITORIO Y JORNADAS DE ATENCIÓN. 6. APOYAR EN EL SEGUIMIENTO Y EN LA ESTRUCTURACIÓN DE PROYECTOS ACADÉMICOS, PRESENTADOS POR LAS DIFERENTES UNIDADES ACADÉMICAS EN LA QUE LA VICERRECTORA DE EXTENSIÓN SEA LA EJECUTORA. 7. APOYO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</si>
  <si>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CO1.REQ.8697294</t>
  </si>
  <si>
    <t>OPSP-VEX-0465-2025</t>
  </si>
  <si>
    <t>https://community.secop.gov.co/Public/Tendering/ContractNoticePhases/View?PPI=CO1.PPI.41273639&amp;isFromPublicArea=True&amp;isModal=False</t>
  </si>
  <si>
    <t xml:space="preserve">DIDIER EDUARDO SANTOS TORRES </t>
  </si>
  <si>
    <t>LA PRESENTE ORDEN TIENE POR OBJETO PRESTAR SERVICIOS PROFESIONALES EN EL MARCO DEL CONTRATO N°. 478 DEL 2025 CELEBRADO ENTRE LA AGENCIA NACIONAL DE HIDROCARBUROS -ANH Y UNIVERSIDAD DEL MAGDALENA, PARA EL DESARROLLO DE LAS SIGUIENTES ACTIVIDADES: 1. ANALIZAR LOS PRODUCTOS ENTREGADOS POR EL CONTRATISTA QUE DESCRIBEN PROYECTOS EÓLICOS EN CURSO, VERIFICANDO LA INCLUSIÓN DE VARIABLES AMBIENTALES CLAVE COMO USO DEL SUELO, BIODIVERSIDAD, ÁREAS PROTEGIDAS, RECURSOS HÍDRICOS Y PLANES DE MANEJO AMBIENTAL. 2. VERIFICAR QUE EL ANÁLISIS NORMATIVO REALIZADO POR EL CONTRATISTA INCLUYA DE FORMA ADECUADA LAS DISPOSICIONES AMBIENTALES CONTENIDAS EN LEYES, DECRETOS, RESOLUCIONES Y LICENCIAS RELACIONADAS CON EL DESARROLLO EÓLICO EN COLOMBIA. 3. REVISAR SI EL ESTUDIO INCLUYE UNA CARACTERIZACIÓN ADECUADA DE LAS CAPACIDADES INSTITUCIONALES Y TÉCNICAS PARA GESTIONAR LOS IMPACTOS AMBIENTALES DE PROYECTOS EÓLICOS, TANTO DESDE ENTIDADES PÚBLICAS COMO EMPRESAS PRIVADAS DEL SECTOR. 4. EVALUAR SI EL ANÁLISIS DE EXPERIENCIAS ANTERIORES CONTEMPLA ASPECTOS RELACIONADOS CON CONFLICTOS AMBIENTALES, PARTICIPACIÓN COMUNITARIA, FALLAS EN LA GESTIÓN AMBIENTALO BUENAS PRÁCTICAS DOCUMENTADAS EN EL DESARROLLO EÓLICO. 5. REVISAR QUE LA PROPUESTA DEL CONTRATISTA INCLUYA RECOMENDACIONES CLARAS Y VIABLES PARA INCORPORAR CRITERIOS AMBIENTALES EN LA FORMULACIÓN DE POLÍTICAS PÚBLICAS PARA EL SECTOR EÓLICO, FOMENTANDO LA SOSTENIBILIDAD TERRITORIAL.</t>
  </si>
  <si>
    <t>CO1.REQ.8691799</t>
  </si>
  <si>
    <t>OPSP-VEX-0464-2025</t>
  </si>
  <si>
    <t>https://community.secop.gov.co/Public/Tendering/ContractNoticePhases/View?PPI=CO1.PPI.41294328&amp;isFromPublicArea=True&amp;isModal=False</t>
  </si>
  <si>
    <t xml:space="preserve">MARIA FERNANDA BARBOSA RAMOS </t>
  </si>
  <si>
    <t>LA PRESENTE ORDEN TIENE POR OBJETO: PRESTAR SERVICIOS PROFESIONALES EN LA DIRECCIÓN DE DESARROLLO SOCIAL Y PRODUCTIVO, PARA EL DESARROLLO DE LAS SIGUIENTES ACTIVIDADES: 1. APOYAR EN LA GESTIÓN DE LOS PROYECTOS VIGENTES DESDE EL ENFOQUE PSICOSOCIAL CON LA POBLACIÓN OBJETO DE INTERVENCIÓN DE LA FUNDACIÓN CASA EN EL ÁRBOL. 2.GENERAR ALERTAS Y SEGUIMIENTO PSICOSOCIAL A LA POBLACIÓN ATENDIDA DE LOS PROYECTOS DE LA VICERRECTORÍA DE EXTENSIÓN Y PROYECCIÓN CON LA FUNDACIÓN CASA EN EL ÁRBOL. 3. ORGANIZAR Y MANEJAR ARCHIVOS CORRESPONDIENTES A LOS PROYECTOS QUE SE DESARROLLAN DE LA VICERRECTORÍA DE EXTENSIÓN Y PROYECCIÓN CON LA FUNDACIÓN CASA EN EL ÁRBOL. 4. SISTEMATIZAR LAS EXPERIENCIAS DE LOS PROYECTOS DE LA VICERRECTORÍA DE EXTENSIÓN Y PROYECCIÓN CON LA FUNDACIÓN CASA EN EL ÁRBOL. 5. PRESENTAR Y ELABORAR INFORMES DE LOS PROYECTOS QUE SE DESARROLLAN DE LA VICERRECTORÍA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 7. APOYAR EL PROCESO DE SELECCIÓN Y VINCULACIÓN DEL TALENTO HUMANO REQUERIDO EN LOS PROYECTOS DE EXTENSIÓN CULTURALES Y ARTÍSTICOS DE LA UNIVERSIDAD DEL MAGDALENA, ORIENTADOS AL FORTALECIMIENTO DEL ACERVO CULTURAL Y LA PROMOCIÓN DE LAS ARTES, LOS SABERES Y LAS CULTURAS COMO ESTRATEGIAS PARA LA CONSTRUCCIÓN DE PAZ EN LOS PROYECTOS DE LA VICERRECTORÍA DE EXTENSIÓN Y PROYECCIÓN SOCIAL.</t>
  </si>
  <si>
    <t>CO1.REQ.8697257</t>
  </si>
  <si>
    <t>OPSP-VEX-0463-2025</t>
  </si>
  <si>
    <t>https://community.secop.gov.co/Public/Tendering/ContractNoticePhases/View?PPI=CO1.PPI.41269929&amp;isFromPublicArea=True&amp;isModal=False</t>
  </si>
  <si>
    <t xml:space="preserve">LILIANA DEL CARMEN TRHEEBILCOCK ABELLO </t>
  </si>
  <si>
    <t>LA PRESENTE ORDEN TIENE POR OBJETO: PRESTAR SERVICIOS PROFESIONALES PARA DESARROLLAR LAS SIGUIENTES ACTIVIDADES1. CAPACITACIÓN PERMANENTE A DOCENTES, ESTUDIANTES Y PROFESIONALES EN ENFOQUE DE GÉNERO Y ATENCIÓN SIN DAÑO. 2. ADECUACIÓN DE PROTOCOLOS, PROCEDIMIENTOS Y FORMATOS INCLUSIVOS. 3. CREACIÓN DE ESPACIOS SEGUROS Y CONFIDENCIALES PARA VÍCTIMAS, PARA SUS HIJOS/AS. 4 PROMOCIÓN DE ALIANZAS ESTRATÉGICAS INTERDISCIPLINAR. 5. PROMOCIÓN DE ALIANZAS ESTRATÉGICAS CON INSTITUCIONES COMO COMISARÍAS DE FAMILIA, FISCALÍA, POLICÍA, ICBF, ENTRE OTRAS. 6. DESARROLLO DE CAMPAÑAS PREVENTIVAS A NIVEL INSTITUCIONAL Y COMUNITARIO. 7. SEGUIMIENTO TÉCNICO A LOS CASOS Y SISTEMATIZACIÓN DE EXPERIENCIAS PARA LA MEJORA CONTINUA.</t>
  </si>
  <si>
    <t>CO1.REQ.8690893</t>
  </si>
  <si>
    <t>OPSP-VEX-0462-2025</t>
  </si>
  <si>
    <t>https://community.secop.gov.co/Public/Tendering/ContractNoticePhases/View?PPI=CO1.PPI.41269145&amp;isFromPublicArea=True&amp;isModal=False</t>
  </si>
  <si>
    <t xml:space="preserve">ANDRYS JAILETH IPUANA EPIAYU </t>
  </si>
  <si>
    <t>LA PRESENTE ORDEN TIENE POR OBJETO: PRESTAR SERVICIOS PROFESIONALES EN EL MARCO DEL CONTRATO N°515 DEL 2025 CELEBRADO ENTRE LA AGENCIA NACIONAL DE HIDROCARBUROS – ANH Y UNIVERSIDAD DEL MAGDALENA, PARA EL DESARROLLO DE LAS SIGUIENTES ACTIVIDADES: 1) RECOPILAR Y ANALIZAR DATOS SOBRE EL PROYECTO, LOS ACTORES INVOLUCRADOS Y LOS RESULTADOS ESPERADOS. 2) ELABORAR INFORMES PERIÓDICOS SOBRE EL PROGRESO DEL PROYECTO Y LOS RESULTADOS OBTENIDOS. 3) APOYAR EN LA SISTEMATIZACIÓN DEL PROYECTO. 4) APOYAR EN LA ORGANIZACIÓN TALLERES Y DIFERENTES ESPACIOS DE SOCIALIZACIÓN Y VALIDACIÓN CON LOS DIFERENTES ACTORES PRIORIZADOS EN EL PROYECTO. 5) APOYAR EN LA GESTIÓN DOCUMENTAL DEL PROYECTO.</t>
  </si>
  <si>
    <t>CO1.REQ.8690549</t>
  </si>
  <si>
    <t>OPSP-VEX-0461-2025</t>
  </si>
  <si>
    <t>https://community.secop.gov.co/Public/Tendering/ContractNoticePhases/View?PPI=CO1.PPI.41267639&amp;isFromPublicArea=True&amp;isModal=False</t>
  </si>
  <si>
    <t xml:space="preserve">CLAUDIA LILIANA TAMARA RUIZ </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</si>
  <si>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</si>
  <si>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CO1.REQ.8689781</t>
  </si>
  <si>
    <t>OAG-VEX-0460-2025</t>
  </si>
  <si>
    <t>https://community.secop.gov.co/Public/Tendering/ContractNoticePhases/View?PPI=CO1.PPI.41256629&amp;isFromPublicArea=True&amp;isModal=False</t>
  </si>
  <si>
    <t xml:space="preserve">ADRIANA MARCELA RODRIGUEZ QUIROZ </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</si>
  <si>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</si>
  <si>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CO1.REQ.8687091</t>
  </si>
  <si>
    <t>OPSP-VEX-0459-2025</t>
  </si>
  <si>
    <t>https://community.secop.gov.co/Public/Tendering/ContractNoticePhases/View?PPI=CO1.PPI.41256228&amp;isFromPublicArea=True&amp;isModal=False</t>
  </si>
  <si>
    <t xml:space="preserve">YURANY MARCELA GOGUE MAURY </t>
  </si>
  <si>
    <t>LA PRESENTE ORDEN TIENE POR OBJETO PRESTAR SERVICIOS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</si>
  <si>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CO1.REQ.8687147</t>
  </si>
  <si>
    <t>OPSP-VEX-0458-2025</t>
  </si>
  <si>
    <t>https://community.secop.gov.co/Public/Tendering/ContractNoticePhases/View?PPI=CO1.PPI.41255448&amp;isFromPublicArea=True&amp;isModal=False</t>
  </si>
  <si>
    <t xml:space="preserve">CARLOS MARIO MORENO JIMENEZ </t>
  </si>
  <si>
    <t>LA PRESENTE ORDEN TIENE POR OBJETO PRESTAR SERVICIOS COMO APOYOS TERRITORIALES PEDAGÓGICOS EN EL MARCO DEL CONVENIO INTERADMINISTRATIVO NÚMERO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 S EN LA PLANEACIÓN Y EJECUCIÓN DE SUS MOMENTOS PEDAGÓGICOS. 4) PROPICIAR LA ARTICULACIÓN ENTRE EL EQUIPO DINAMIZADOR DE LA UNIVERSIDAD CON EL EQUIPO DE AF 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</si>
  <si>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CO1.REQ.8687029</t>
  </si>
  <si>
    <t>OPSP-VEX-0457-2025</t>
  </si>
  <si>
    <t>https://community.secop.gov.co/Public/Tendering/ContractNoticePhases/View?PPI=CO1.PPI.41255153&amp;isFromPublicArea=True&amp;isModal=False</t>
  </si>
  <si>
    <t xml:space="preserve">JUAN CAMILO BELTRAN AREVALO </t>
  </si>
  <si>
    <t>LA PRESENTE ORDEN TIENE POR OBJETO PRESTAR SERVICIOS DE APOYO A LA GESTION COMO APOYO TERRITORIAL OPERATIVO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OPERATIVO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</si>
  <si>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CO1.REQ.8687015</t>
  </si>
  <si>
    <t>OAG-VEX-0456-2025</t>
  </si>
  <si>
    <t>https://community.secop.gov.co/Public/Tendering/ContractNoticePhases/View?PPI=CO1.PPI.41254773&amp;isFromPublicArea=True&amp;isModal=False</t>
  </si>
  <si>
    <t xml:space="preserve">MARIA MARGARITA MORATTO DIAZ </t>
  </si>
  <si>
    <t>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Y AQUELLAS QUE RESULTEN NECESARIAS PARA EL CUMPLIMIENTO CONTRACTUAL</t>
  </si>
  <si>
    <t>CO1.REQ.8686675</t>
  </si>
  <si>
    <t>OPSP-VEX-0455-2025</t>
  </si>
  <si>
    <t>https://community.secop.gov.co/Public/Tendering/ContractNoticePhases/View?PPI=CO1.PPI.41254280&amp;isFromPublicArea=True&amp;isModal=False</t>
  </si>
  <si>
    <t xml:space="preserve">NAUNNINI PEÑA PEREZ </t>
  </si>
  <si>
    <t>CO1.REQ.8686654</t>
  </si>
  <si>
    <t>OPSP-VEX-0454-2025</t>
  </si>
  <si>
    <t>https://community.secop.gov.co/Public/Tendering/ContractNoticePhases/View?PPI=CO1.PPI.41257808&amp;isFromPublicArea=True&amp;isModal=False</t>
  </si>
  <si>
    <t>ENTERRITORIA S.A.S</t>
  </si>
  <si>
    <t>LA PRESENTE ORDEN TIENE POR OBJETO LA PRESTACIÓN DE SERVICIOS PARA LA DIFUSIÓN Y DIVULGACIÓN DE LAS ACTIVIDADES QUE CONTEMPLA EL PROYECTO DE EXTENSIÓN DENOMINADO “FORTALECIMIENTO DE LA GOBERNABILIDAD E IDENTIDAD CULTURAL PARA LA CONSOLIDACIÓN DE SU AUTONOMÍA Y EL DE SUS ESPACIOS DE ENCUENTRO Y REPRESENTACIÓN DEL PUEBLO KOGUI EN ARACATACA”, EL CUAL SE EJECUTA EN VIRTUD DEL CONVENIO INTERADMINISTRATIVO N 002 DE 2025, SUSCRITO ENTRE EL MUNICIPIO DE ARACATACA, MAGDALENA Y LA UNIVERSIDAD DEL MAGDALENA.</t>
  </si>
  <si>
    <t>CO1.REQ.8687645</t>
  </si>
  <si>
    <t>OPS-VEX-0453-2025</t>
  </si>
  <si>
    <t>https://community.secop.gov.co/Public/Tendering/ContractNoticePhases/View?PPI=CO1.PPI.41252851&amp;isFromPublicArea=True&amp;isModal=False</t>
  </si>
  <si>
    <t xml:space="preserve">JOSE LUIS DIAZ DE LA CRUZ </t>
  </si>
  <si>
    <t>LA PRESENTE ORDEN TIENE POR OBJETO: LA PRESTACIÓN DE SERVICIOS COMO PROFESIONAL ADMINISTRATIVO, EN LA FASE DE LIQUIDACIÓN EN EL MARCO DEL CONVENIO INTERADMINISTRATIVO NO. 1556 DE 2024 SUSCRITO ENTRE LA UNIVERSIDAD DEL MAGDALENA Y LA AGENCIA DE DESARROLLO RURAL ADR, PARA LA EJECUCIÓN DE LAS SIGUIENTES ACTIVIDADES: 1. BRINDAR APOYO EN LOS DIFERENTES PROCESOS Y PROCEDIMIENTOS DE PLANEACIÓN FINANCIEROS Y PRESUPUESTALES EN LA ETAPA DE LIQUIDACIÓN DEL CONVENIO 1556-2024. 2. PREPARAR Y PRESENTAR INFORMES CONSOLIDADOS DE LA EJECUCIÓN FINANCIERA Y PRESUPUESTAL DEL PROYECTO. 3. REALIZAR Y DILIGENCIAR LOS FORMATOS PRESUPUESTALES CORRESPONDIENTES DEL PROYECTO. 4. ACOMPAÑAMIENTO AL PROFESIONAL UNIVERSITARIO DE LA VICERRECTORÍA DE EXTENSIÓN Y PROYECCIÓN SOCIAL PARA LA FACTURACIÓN DE LOS PROYECTOS. 5. CONSOLIDAR BASE DE DATOS DE COMPROMISOS PRESUPUESTALES CORRESPONDIENTES AL PROYECTO.</t>
  </si>
  <si>
    <t>CO1.REQ.8686074</t>
  </si>
  <si>
    <t>OPSP-VEX-0452-2025</t>
  </si>
  <si>
    <t>https://community.secop.gov.co/Public/Tendering/ContractNoticePhases/View?PPI=CO1.PPI.41252274&amp;isFromPublicArea=True&amp;isModal=False</t>
  </si>
  <si>
    <t xml:space="preserve">ANGIE PAOLA MONTERO LAGOS  </t>
  </si>
  <si>
    <t>LA PRESENTE ORDEN TIENE POR OBJETO: LA PRESTACIÓN DE SERVICIOS PROFESIONALES EN LA VICERRECTORÍA DE EXTENSIÓN Y PROYECCIÓN SOCIAL EN EL MARCO DEL CONTRATO LNTERADMINISTRATIVO 515 -2025 AGENCIA NACIONAL DE HIDROCARBUROS, DESARROLLANDO LAS SIGUIENTES ACTIVIDADES: 1. APOYAR EN LA REVISIÓN, ANÁLISIS Y SÍNTESIS DE LAS CONVOCATORIAS EXTERNAS E INTERNAS RECIBIDAS POR LA VICERRECTORÍA DE EXTENSIÓN. 2. BRINDAR APOYO EN LA ELABORACIÓN, AJUSTE Y VALIDACIÓN DE PRESUPUESTOS PARA PROYECTOS Y PROPUESTAS PRESENTADAS A DIFERENTES CONVOCATORIAS. 3. APOYAR EN LA REVISIÓN DE PROCESOS CONTRACTUALES Y OPORTUNIDADES DE PARTICIPACIÓN PUBLICADAS EN EL SECOP Y OTRAS PLATAFORMAS OFICIALES. 4. APOYAR EN LA GESTIÓN DOCUMENTAL, SEGUIMIENTO Y CONTROL DE LOS PROYECTOS DERIVADOS DE LAS CONVOCATORIAS EN LAS QUE PARTICIPE LA VICERRECTORÍA. 5. REALIZAR OTRAS ACTIVIDADES DE APOYO ADMINISTRATIVO Y TÉCNICO QUE LE SEAN ASIGNADAS, RELACIONADAS CON LOS PROCESOS DE GESTIÓN DE CONVOCATORIAS Y PROYECTOS.</t>
  </si>
  <si>
    <t>CO1.REQ.8686177</t>
  </si>
  <si>
    <t>OPSP-VEX-0451-2025</t>
  </si>
  <si>
    <t>https://community.secop.gov.co/Public/Tendering/ContractNoticePhases/View?PPI=CO1.PPI.41245174&amp;isFromPublicArea=True&amp;isModal=False</t>
  </si>
  <si>
    <t xml:space="preserve">WENDY CAROLINA SALAZAR TOBIAS </t>
  </si>
  <si>
    <t>LA PRESENTE ORDEN TIENE POR OBJETO: PRESTAR LOS SERVICIOS PROFESIONALES EN LA VICERRECTORÍA DE EXTENSIÓN Y PROYECCIÓN SOCIAL DESARROLLANDO LAS SIGUIENTES ACTIVIDADES: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</si>
  <si>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CO1.REQ.8685139</t>
  </si>
  <si>
    <t>OPSP-VEX-0450-2025</t>
  </si>
  <si>
    <t>https://community.secop.gov.co/Public/Tendering/ContractNoticePhases/View?PPI=CO1.PPI.41245130&amp;isFromPublicArea=True&amp;isModal=False</t>
  </si>
  <si>
    <t xml:space="preserve">BERTHA NAYIBE MURCIA MEDINA </t>
  </si>
  <si>
    <t>LA PRESENTE ORDEN TIENE POR OBJETO: PRESTAR LOS SERVICIOS PROFESIONALES EN LA DIRECCIÓN DE PRÁCTICAS PROFESIONALES, DESARROLLANDO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ATENDER LOS PROCESOS DE PREPRÁCTICAS (CORREO DE PREPRÁCTICAS. TALLERES A DICTAR, INSCRIPCIÓN, REGISTRO DE ESTUDIANTES. SEGUIMIENTO, REPORTE EVALUATIVO, INFORME EJECUTIVO Y DILIGENCIAR LA MATRIZ DE PREPRÁCTICAS Y TENERLA ACTUALIZADA.9. APOYAR EN LOS PROCESOS GENERALES DE PRÁCTICAS PROFESIONALES (ATENDER SOLICITUDES DE USUARIOS, REVISAR SOLICITUDES DE REGISTROS POR ESTUDIANTES EN GEDOPRAC, NOTIFICAR A PROGRAMAS LOS FORMATOS EVALUATIVOS APROBADOS, ATENDER EL CORREO INSTITUCIONAL DE PRÁCTICAS PROFESIONALES, APOYO EN LABORES ADMINISTRATIVAS RELACIONADAS CON LAS ACCIONES DE LA DIRECCION DE PRÁCTICAS). 10. ATENDER LOS PROCESOS DE CONVENIOS DE PRÁCTICAS PROFESIONALES (ATENCIÓN A USUARIOS, SEGUIMIENTO, ACTUALIZACIÓN DE MATRIZ</t>
  </si>
  <si>
    <t>CO1.REQ.8685132</t>
  </si>
  <si>
    <t>OPSP-VEX-0449-2025</t>
  </si>
  <si>
    <t>https://community.secop.gov.co/Public/Tendering/ContractNoticePhases/View?PPI=CO1.PPI.41241905&amp;isFromPublicArea=True&amp;isModal=False</t>
  </si>
  <si>
    <t xml:space="preserve">WENDY VANESA GIL SANTIAGO </t>
  </si>
  <si>
    <t>LA PRESENTE ORDEN TIENE POR OBJETO: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</si>
  <si>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CO1.REQ.8684065</t>
  </si>
  <si>
    <t>OPSP-VEX-0448-2025</t>
  </si>
  <si>
    <t>https://community.secop.gov.co/Public/Tendering/ContractNoticePhases/View?PPI=CO1.PPI.41241216&amp;isFromPublicArea=True&amp;isModal=False</t>
  </si>
  <si>
    <t xml:space="preserve">LY ERICK AMASIFUEN PINCHE </t>
  </si>
  <si>
    <t>LA PRESENTE ORDEN TIENE POR OBJETO LA PRESTACIÓN DE SERVICIOS DE APOYO A LA GESTIÓN PARA DESARROLLAR LAS SIGUIENTES ACTIVIDADES: 1. APOYAR CON LAS DEPENDENCIAS ADMINISTRATIVAS Y FINANCIERAS DE LA UNIVERSIDAD EL PROCESO DE ELABORACIÓN Y SEGUIMIENTO DE CERTIFICADOS DE DISPONIBILIDAD PRESUPUESTAL (CDP), REGISTROS DE COMPROMISO PRESUPUESTAL (RP), ÓRDENES DE PAGO, ASÍ COMO LA GESTIÓN DE ADICIONES, REDUCCIONES, FLUJOS PRESUPUESTALES Y EL PLAN ANUAL DE CAJA. 2. APOYAR EN LOS PROCESOS DE CONTRATACIÓN Y VINCULACIÓN DE PERSONAL REQUERIDOS PARA EL DESARROLLO DE LOS PROYECTOS. 3. APOYAR EN LA REVISIÓN Y VERIFICACIÓN DE LA DOCUMENTACIÓN PRECONTRACTUAL, CONTRACTUAL Y POSTCONTRACTUAL RELACIONADA CON LOS CONTRATOS ASIGNADOS, ASEGURANDO EL CUMPLIMIENTO DE LOS REQUISITOS LEGALES Y ADMINISTRATIVOS. 4. APOYAR EN LA TRAZABILIDAD Y SEGUIMIENTO CONTINUO A LOS PROCESOS ADMINISTRATIVOS Y FINANCIEROS, ASEGURANDO SU ADECUADA DOCUMENTACIÓN Y CONTROL.</t>
  </si>
  <si>
    <t>CO1.REQ.8684152</t>
  </si>
  <si>
    <t>OAG-VEX-0447-2025</t>
  </si>
  <si>
    <t>https://community.secop.gov.co/Public/Tendering/ContractNoticePhases/View?PPI=CO1.PPI.41240068&amp;isFromPublicArea=True&amp;isModal=False</t>
  </si>
  <si>
    <t xml:space="preserve">LINA MARCELA HERNANDEZ BOLIVAR </t>
  </si>
  <si>
    <t>LA PRESENTE ORDEN TIENE POR OBJETO PRESTAR SERVICIOS COMO APOYOS TERRITORIALES PEDAGÓGICOS EN EL MARCO DEL CONVENIO INTERADMINISTRATIVO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</si>
  <si>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CO1.REQ.8683689</t>
  </si>
  <si>
    <t>OPSP-VEX-0446-2025</t>
  </si>
  <si>
    <t>https://community.secop.gov.co/Public/Tendering/ContractNoticePhases/View?PPI=CO1.PPI.41239768&amp;isFromPublicArea=True&amp;isModal=False</t>
  </si>
  <si>
    <t xml:space="preserve">ANA KARINA FERRER HERNANDEZ </t>
  </si>
  <si>
    <t>LA PRESENTE ORDEN TIENE POR OBJETO, PRESTAR SERVICIOS PROFESIONALES EN LA DIRECCIÓN DE PRÁCTICAS, PARA DESARROLLAR LAS SIGUIENTES ACTIVIDADES: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</si>
  <si>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CO1.REQ.8683648</t>
  </si>
  <si>
    <t>OPSP-VEX-0445-2025</t>
  </si>
  <si>
    <t>https://community.secop.gov.co/Public/Tendering/ContractNoticePhases/View?PPI=CO1.PPI.41239307&amp;isFromPublicArea=True&amp;isModal=False</t>
  </si>
  <si>
    <t xml:space="preserve">YASARET DE JESUS MONTALVO CHARRIS </t>
  </si>
  <si>
    <t>LA PRESENTE ORDEN TIENE POR OBJETO PRESTAR SERVICIOS PROFESIONALES EN LA VICERRECTORÍA DE EXTENSIÓN Y PROYECCIÓN SOCIAL PARA DESARROLLAR LAS SIGUIENTES ACTIVIDADES 1 REALIZAR EL APOYO AL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4 APOYAR EN LA RECEPCIÓN ORGANIZACIÓN Y VERIFICACIÓN DE LAS PROPUESTAS PRESENTADAS POR LOS ASPIRANTES DOCUMENTO ESCRITO Y VIDEO BAJO LOS CRITERIOS ESTABLECIDOS POR LA UNIVERSIDADEN EL MARCO DEL CONVENIO INTERADMINISTRATIVO N 1690 CELEBRADO ENTRE EL MINISTERIO DE LAS CULTURAS LAS ARTES Y LOS SABERES Y LA UNIVERSIDAD DEL MAGDALENA</t>
  </si>
  <si>
    <t>CO1.REQ.8683517</t>
  </si>
  <si>
    <t>OPSP-VEX-0444-2025</t>
  </si>
  <si>
    <t>https://community.secop.gov.co/Public/Tendering/ContractNoticePhases/View?PPI=CO1.PPI.41238257&amp;isFromPublicArea=True&amp;isModal=False</t>
  </si>
  <si>
    <t xml:space="preserve">LUIS CARLOS MARQUEZ COHEN </t>
  </si>
  <si>
    <t>LA PRESENTE ORDEN TIENE POR OBJETO PRESTAR SERVICIOS DE APOYO A LA GESTIÓN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</si>
  <si>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CO1.REQ.8683318</t>
  </si>
  <si>
    <t>OAG-VEX-0443-2025</t>
  </si>
  <si>
    <t>https://community.secop.gov.co/Public/Tendering/ContractNoticePhases/View?PPI=CO1.PPI.41237604&amp;isFromPublicArea=True&amp;isModal=False</t>
  </si>
  <si>
    <t xml:space="preserve">JOSELUIS ALBEIRO VILLAMIZAR QUINTO </t>
  </si>
  <si>
    <t>LA PRESENTE ORDEN TIENE POR OBJETO PRESTAR SERVICIOS DE APOYO A LA GESTIÓN COMO GESTORES TERRITORIALES EN EL MARCO DEL CONVENIO INTERADMINISTRATIVO N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 Y AQUELLAS QUE RESULTEN NECESARIAS PARA EL CUMPLIMIENTO CONTRACTUAL</t>
  </si>
  <si>
    <t>CO1.REQ.8683042</t>
  </si>
  <si>
    <t>OAG-VEX-0442-2025</t>
  </si>
  <si>
    <t>https://community.secop.gov.co/Public/Tendering/ContractNoticePhases/View?PPI=CO1.PPI.41237106&amp;isFromPublicArea=True&amp;isModal=False</t>
  </si>
  <si>
    <t xml:space="preserve">PAULA LUCIA MEJIA MANTILLA </t>
  </si>
  <si>
    <t>LA PRESENTE ORDEN TIENE POR OBJETO PRESTAR SERVICIOS COMO APOYOS TERRITORIALES PEDAGÓGICOS EN EL MARCO DEL CONVENIO INTERADMINISTRATIVO NUMERO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Y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 PARÁGRAFO PRIMERO EN EL DESARROLLO DE LAS ANTERIORES ACTIVIDADES EL CONTRATISTA TENDRÁ COMO OBLIGACIONES</t>
  </si>
  <si>
    <t>CO1.REQ.8682909</t>
  </si>
  <si>
    <t>OPSP-VEX-0441-2025</t>
  </si>
  <si>
    <t>https://community.secop.gov.co/Public/Tendering/ContractNoticePhases/View?PPI=CO1.PPI.41235698&amp;isFromPublicArea=True&amp;isModal=False</t>
  </si>
  <si>
    <t xml:space="preserve">MAURICIO JAVIER DE LA ROSA BILBAO </t>
  </si>
  <si>
    <t>LA PRESENTE ORDEN TIENE POR OBJETO PRESTAR SERVICIOS DE APOYO A LA GESTION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</si>
  <si>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CO1.REQ.8682649</t>
  </si>
  <si>
    <t>OAG-VEX-0440-2025</t>
  </si>
  <si>
    <t>https://community.secop.gov.co/Public/Tendering/ContractNoticePhases/View?PPI=CO1.PPI.41235339&amp;isFromPublicArea=True&amp;isModal=False</t>
  </si>
  <si>
    <t xml:space="preserve">YAMIL ERNESTO SILVA BASTIDAS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</si>
  <si>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</si>
  <si>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CO1.REQ.8682427</t>
  </si>
  <si>
    <t>OPSP-VEX-0439-2025</t>
  </si>
  <si>
    <t>https://community.secop.gov.co/Public/Tendering/ContractNoticePhases/View?PPI=CO1.PPI.41234824&amp;isFromPublicArea=True&amp;isModal=False</t>
  </si>
  <si>
    <t xml:space="preserve">ANDREA CAROLINA ROENES LATORRE </t>
  </si>
  <si>
    <t>LA PRESENTE ORDEN TIENE POR OBJETO PRESTAR SERVICIOS DE APOYO A LA GESTION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</si>
  <si>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CO1.REQ.8681988</t>
  </si>
  <si>
    <t>OAG-VEX-0438-2025</t>
  </si>
  <si>
    <t>https://community.secop.gov.co/Public/Tendering/ContractNoticePhases/View?PPI=CO1.PPI.41232699&amp;isFromPublicArea=True&amp;isModal=False</t>
  </si>
  <si>
    <t xml:space="preserve">CRISTIAN DE JESUS BURGOS RODRIGUEZ </t>
  </si>
  <si>
    <t>LA PRESENTE ORDEN TIENE POR OBJETO 1 REALIZAR EL APOYO AL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VALIDACIONDEPRESABERESUNIMAGDALENAEDUCO 4 APOYAR EN LA RECEPCIÓN ORGANIZACIÓN Y VERIFICACIÓN DE LAS PROPUESTAS PRESENTADAS POR LOS ASPIRANTES DOCUMENTO ESCRITO Y VIDEO BAJO LOS CRITERIOS ESTABLECIDOS POR LA UNIVERSIDAD</t>
  </si>
  <si>
    <t>CO1.REQ.8682042</t>
  </si>
  <si>
    <t>OPSP-VEX-0437-2025</t>
  </si>
  <si>
    <t>https://community.secop.gov.co/Public/Tendering/ContractNoticePhases/View?PPI=CO1.PPI.41231974&amp;isFromPublicArea=True&amp;isModal=False</t>
  </si>
  <si>
    <t xml:space="preserve">CARLA PAOLA MARQUEZ PASO </t>
  </si>
  <si>
    <t>LA PRESENTE ORDEN TIENE POR OBJETO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</si>
  <si>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CO1.REQ.8681552</t>
  </si>
  <si>
    <t>OPSP-VEX-0436-2025</t>
  </si>
  <si>
    <t>https://community.secop.gov.co/Public/Tendering/ContractNoticePhases/View?PPI=CO1.PPI.41227195&amp;isFromPublicArea=True&amp;isModal=False</t>
  </si>
  <si>
    <t xml:space="preserve">HUGO RANGEL VILLAREAL </t>
  </si>
  <si>
    <t>LA PRESENTE ORDEN TIENE POR OBJETO PRESTAR SERVICIOS DE APOYO A LA GESTIÓN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</si>
  <si>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CO1.REQ.8680184</t>
  </si>
  <si>
    <t>OAG-VEX-0435-2025</t>
  </si>
  <si>
    <t>https://community.secop.gov.co/Public/Tendering/ContractNoticePhases/View?PPI=CO1.PPI.41226641&amp;isFromPublicArea=True&amp;isModal=False</t>
  </si>
  <si>
    <t xml:space="preserve">ANDERSON HARLEY ROMAN VERA </t>
  </si>
  <si>
    <t>LA PRESENTE ORDEN TIENE POR OBJETO PRESTAR SERVICIOS DE APOYO A LA GESTIÓN COMO APOYO TERRITORIAL OPERATIVO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</si>
  <si>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CO1.REQ.8680532</t>
  </si>
  <si>
    <t>OAG-VEX-0434-2025</t>
  </si>
  <si>
    <t>https://community.secop.gov.co/Public/Tendering/ContractNoticePhases/View?PPI=CO1.PPI.41225588&amp;isFromPublicArea=True&amp;isModal=False</t>
  </si>
  <si>
    <t xml:space="preserve">KELLY JOHANNA PEREA CAJAL </t>
  </si>
  <si>
    <t>LA PRESENTE ORDEN TIENE POR OBJETO PRESTAR SERVICIOS DE APOYO A LA GESTIÓN COMO APOYO TERRITORIAL OPERATIVO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</si>
  <si>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CO1.REQ.8680073</t>
  </si>
  <si>
    <t>OAG-VEX-0433-2025</t>
  </si>
  <si>
    <t>https://community.secop.gov.co/Public/Tendering/ContractNoticePhases/View?PPI=CO1.PPI.41224224&amp;isFromPublicArea=True&amp;isModal=False</t>
  </si>
  <si>
    <t xml:space="preserve">MARIA JOSE HERNANDEZ BOLIVAR </t>
  </si>
  <si>
    <t>LA PRESENTE ORDEN TIENE POR OBJETO PRESTAR SERVICIOS DE APOYO A LA GESTIÓN COMO APOYO TERRITORIAL OPERATIVO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</si>
  <si>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CO1.REQ.8679550</t>
  </si>
  <si>
    <t>OAG-VEX-0432-2025</t>
  </si>
  <si>
    <t>https://community.secop.gov.co/Public/Tendering/ContractNoticePhases/View?PPI=CO1.PPI.41271089&amp;isFromPublicArea=True&amp;isModal=False</t>
  </si>
  <si>
    <t xml:space="preserve">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ARTÍSTICAS Y AQUELLAS QUE RESULTEN NECESARIAS PARA EL CUMPLIMIENTO CONTRACTUAL </t>
  </si>
  <si>
    <t>CO1.REQ.8691505</t>
  </si>
  <si>
    <t>OPSP-VEX-0431-2025</t>
  </si>
  <si>
    <t>https://community.secop.gov.co/Public/Tendering/ContractNoticePhases/View?PPI=CO1.PPI.41220559&amp;isFromPublicArea=True&amp;isModal=False</t>
  </si>
  <si>
    <t xml:space="preserve">ELAIS XAVIER RAMIREZ MENDOZA </t>
  </si>
  <si>
    <t>LA PRESENTE ORDEN TIENE POR OBJETO PRESTAR SERVICIOS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7 Y AQUELLAS QUE RESULTEN NECESARIAS PARA EL CUMPLIMIENTO CONTRACTUAL</t>
  </si>
  <si>
    <t>CO1.REQ.8678669</t>
  </si>
  <si>
    <t>OPSP-VEX-0430-2025</t>
  </si>
  <si>
    <t>https://community.secop.gov.co/Public/Tendering/ContractNoticePhases/View?PPI=CO1.PPI.41206840&amp;isFromPublicArea=True&amp;isModal=False</t>
  </si>
  <si>
    <t xml:space="preserve">JUDITH QUIROZ SANCHEZ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</si>
  <si>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Y MUESTRAS ARTISTICAS Y AQUELLAS QUE RESULTEN NECESARIAS PARA EL CUMPLIMIENTO CONTRACTUAL</t>
  </si>
  <si>
    <t>CO1.REQ.8675730</t>
  </si>
  <si>
    <t>OPSP-VEX-0429-2025</t>
  </si>
  <si>
    <t>https://community.secop.gov.co/Public/Tendering/ContractNoticePhases/View?PPI=CO1.PPI.41206820&amp;isFromPublicArea=True&amp;isModal=False</t>
  </si>
  <si>
    <t xml:space="preserve">ORLADIS PAOLA FUENTES HERRERA </t>
  </si>
  <si>
    <t>LA PRESENTE ORDEN TIENE POR OBJETO PRESTAR SERVICIOS COMO GESTORES TERRITORIALES EN EL MARCO DEL CONVENIO INTERADMINISTRATIVO NÚMERO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 7) Y AQUELLAS QUE RESULTEN NECESARIAS PARA EL CUMPLIMIENTO CONTRACTUAL</t>
  </si>
  <si>
    <t>CO1.REQ.8675391</t>
  </si>
  <si>
    <t>OPSP-VEX-0428-2025</t>
  </si>
  <si>
    <t>https://community.secop.gov.co/Public/Tendering/ContractNoticePhases/View?PPI=CO1.PPI.41206390&amp;isFromPublicArea=True&amp;isModal=False</t>
  </si>
  <si>
    <t xml:space="preserve">YOELYS ZAYAS MONTES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</si>
  <si>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7) Y AQUELLAS QUE RESULTEN NECESARIAS PARA EL CUMPLIMIENTO CONTRACTUAL</t>
  </si>
  <si>
    <t>CO1.REQ.8675159</t>
  </si>
  <si>
    <t>OPSP-VEX-0427-2025</t>
  </si>
  <si>
    <t>https://community.secop.gov.co/Public/Tendering/ContractNoticePhases/View?PPI=CO1.PPI.41172925&amp;isFromPublicArea=True&amp;isModal=False</t>
  </si>
  <si>
    <t xml:space="preserve">	EL PRESENTE CONTRATO TIENE POR OBJETO PRESTACION DE SERVICIOS DE APOYO LOGÍSTICO PARA EL DESARROLLO DEL EVENTO DE LANZAMIENTO Y LOS ENCUENTROS REGIONALES DE EXPERIENCIAS/CIERRE DEL PROYECTO ARTES PARA LA PAZ.</t>
  </si>
  <si>
    <t>CO1.REQ.8667521</t>
  </si>
  <si>
    <t>CPS-VEX-0002-2025</t>
  </si>
  <si>
    <t>https://community.secop.gov.co/Public/Tendering/ContractNoticePhases/View?PPI=CO1.PPI.41172902&amp;isFromPublicArea=True&amp;isModal=False</t>
  </si>
  <si>
    <t xml:space="preserve">ANDRES ALFONSO MONTES DE OCA JARABA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</si>
  <si>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</si>
  <si>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CO1.REQ.8667298</t>
  </si>
  <si>
    <t>OPSP-VEX-0426-2025</t>
  </si>
  <si>
    <t>https://community.secop.gov.co/Public/Tendering/ContractNoticePhases/View?PPI=CO1.PPI.41172493&amp;isFromPublicArea=True&amp;isModal=False</t>
  </si>
  <si>
    <t xml:space="preserve">ANGELICA INES ACUÑA ESTRADA </t>
  </si>
  <si>
    <t>CO1.REQ.8667089</t>
  </si>
  <si>
    <t>OPSP-VEX-0425-2025</t>
  </si>
  <si>
    <t>https://community.secop.gov.co/Public/Tendering/ContractNoticePhases/View?PPI=CO1.PPI.41172481&amp;isFromPublicArea=True&amp;isModal=False</t>
  </si>
  <si>
    <t xml:space="preserve">MILLER LORENZO HERNANDEZ GONZALEZ </t>
  </si>
  <si>
    <t>LA PRESENTE ORDEN TIENE POR OBJETO: PRESTAR SERVICIOS COMO APOYOS TERRITORIALES PEDAGÓGICOSENEL MARCO DEL CONVENIO INTERADMINISTRATIVO N°1690 DE 2025 CELEBRADO ENTRE EL MINISTERIO DE LAS CULTURAS, LASARTESYLOS SABERES Y LA UNIVERSIDAD DEL MAGDALENA, EN EL ROL DE APOYO TERRITORIAL PEDAGÓGICO, DESARROLLANDOLASSIGUIENTES ACTIVIDADES: 1. APOYAR TERRITORIAL PEDAGÓGICO EN LA IMPLEMENTACIÓN DE LA ESTRATEGIA PEDAGÓGICADEL PROGRAMA ARTES PARA LA PAZ EN EL NODO. 2. APOYAR A LOS ARTISTAS FORMADORES – SABEDORES DEL NODO PARACONSOLIDARMETODOLOGÍAS Y DIDÁCTICAS DE FORMACIÓN ARTÍSTICA PERTINENTE AL TERRITORIO Y POBLACIÓN ATENDIDAS ENEL NODO. 3.APOYAR A LOS AF/S EN LA PLANEACIÓN Y EJECUCIÓN DE SUS MOMENTOS PEDAGÓGICOS. 4. PROPICIAR LA ARTICULACIÓNENTREEL EQUIPO DINAMIZADOR DE LA UNIVERSIDAD CON EL EQUIPO DE AF/S DEL NODO. 5. ADELANTAR, JUNTO CON EL EQUIPODEL NODO TERRITORIAL, LOS GRUPOS FOCALES PARA LA VALORACIÓN DE LA EXPERIENCIA DE LA MEMORIA SOCIAL. LASDEMÁSACTIVIDADES QUE SE DERIVEN DE LA EJECUCIÓN DE LA ORDEN Y QUE TENGAN RELACIÓN DIRECTA CON EL OBJETOCONTRACTUAL.</t>
  </si>
  <si>
    <t>CO1.REQ.8667345</t>
  </si>
  <si>
    <t>OPSP-VEX-0424-2025</t>
  </si>
  <si>
    <t>https://community.secop.gov.co/Public/Tendering/ContractNoticePhases/View?PPI=CO1.PPI.41172468&amp;isFromPublicArea=True&amp;isModal=False</t>
  </si>
  <si>
    <t xml:space="preserve">YUSSETH DAVID GRANADOS LARIOS </t>
  </si>
  <si>
    <t>CO1.REQ.8667506</t>
  </si>
  <si>
    <t>OPSP-VEX-0423-2025</t>
  </si>
  <si>
    <t>https://community.secop.gov.co/Public/Tendering/ContractNoticePhases/View?PPI=CO1.PPI.41172456&amp;isFromPublicArea=True&amp;isModal=False</t>
  </si>
  <si>
    <t xml:space="preserve">YOANNA JOSEFINA OSPINO TORREGROZA </t>
  </si>
  <si>
    <t>LA PRESENTE ORDEN TIENE POR OBJETO: PRESTAR SERVICIOS DE APOYO A LA GESTIÓN COMO APOYO TERRITORIAL OPERATIVO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PARTA EL CUMPLIMIENTO CONTRACTUAL.</t>
  </si>
  <si>
    <t>CO1.REQ.8666996</t>
  </si>
  <si>
    <t>OAG-VEX-0422-2025</t>
  </si>
  <si>
    <t>https://community.secop.gov.co/Public/Tendering/ContractNoticePhases/View?PPI=CO1.PPI.41172448&amp;isFromPublicArea=True&amp;isModal=False</t>
  </si>
  <si>
    <t xml:space="preserve">STEFANY XILENA GOMEZ SANCHEZ </t>
  </si>
  <si>
    <t>CO1.REQ.8666992</t>
  </si>
  <si>
    <t>OPSP-VEX-0421-2025</t>
  </si>
  <si>
    <t>https://community.secop.gov.co/Public/Tendering/ContractNoticePhases/View?PPI=CO1.PPI.41172229&amp;isFromPublicArea=True&amp;isModal=False</t>
  </si>
  <si>
    <t xml:space="preserve">OMAR EDUARDO LARA FERNANDEZ </t>
  </si>
  <si>
    <t>LA PRESENTE ORDEN TIENE POR OBJETO: PRESTAR SERVICIOS COMO APOYOS TERRITORIALES PEDAGÓGICOS EN EL MARCO DEL CONVENIO INTERADMINISTRATIVO N°1690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</si>
  <si>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CO1.REQ.8666969</t>
  </si>
  <si>
    <t>OPSP-VEX-0420-2025</t>
  </si>
  <si>
    <t>https://community.secop.gov.co/Public/Tendering/ContractNoticePhases/View?PPI=CO1.PPI.41171993&amp;isFromPublicArea=True&amp;isModal=False</t>
  </si>
  <si>
    <t xml:space="preserve">NERRINSO PEÑARANDA PINEDA </t>
  </si>
  <si>
    <t>LA PRESENTE ORDEN TIENE POR OBJETO: PRESTAR SERVICIOS DE APOYO A LA GESTIÓN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PARTA EL CUMPLIMIENTO CONTRACTUAL.</t>
  </si>
  <si>
    <t>CO1.REQ.8667267</t>
  </si>
  <si>
    <t>OAG-VEX-0419-2025</t>
  </si>
  <si>
    <t>https://community.secop.gov.co/Public/Tendering/ContractNoticePhases/View?PPI=CO1.PPI.41171976&amp;isFromPublicArea=True&amp;isModal=False</t>
  </si>
  <si>
    <t xml:space="preserve">RONALD ENRIQUE CANDANOZA VILLALBA </t>
  </si>
  <si>
    <t>LA PRESENTE ORDEN TIENE POR OBJETO: PRESTAR SERVICIOS DE APOYO A LA GESTIÓN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PARTA EL CUMPLIMIENTO CONTRACTUAL.</t>
  </si>
  <si>
    <t>CO1.REQ.8667264</t>
  </si>
  <si>
    <t>OAG-VEX-0418-2025</t>
  </si>
  <si>
    <t>https://community.secop.gov.co/Public/Tendering/ContractNoticePhases/View?PPI=CO1.PPI.41171964&amp;isFromPublicArea=True&amp;isModal=False</t>
  </si>
  <si>
    <t xml:space="preserve">EISYS YANELYS ALVARADO BELEÑO </t>
  </si>
  <si>
    <t>CO1.REQ.8667317</t>
  </si>
  <si>
    <t>OPSP-VEX-0417-2025</t>
  </si>
  <si>
    <t>https://community.secop.gov.co/Public/Tendering/ContractNoticePhases/View?PPI=CO1.PPI.41171948&amp;isFromPublicArea=True&amp;isModal=False</t>
  </si>
  <si>
    <t xml:space="preserve">ELIER JOSE CALDERA QUINTANA </t>
  </si>
  <si>
    <t>CO1.REQ.8667314</t>
  </si>
  <si>
    <t>OAG-VEX-0416-2025</t>
  </si>
  <si>
    <t>https://community.secop.gov.co/Public/Tendering/ContractNoticePhases/View?PPI=CO1.PPI.41171919&amp;isFromPublicArea=True&amp;isModal=False</t>
  </si>
  <si>
    <t xml:space="preserve">ARNOLDO ANDRES REDONDO PINTO </t>
  </si>
  <si>
    <t>CO1.REQ.8667243</t>
  </si>
  <si>
    <t>OPSP-VEX-0415-2025</t>
  </si>
  <si>
    <t>https://community.secop.gov.co/Public/Tendering/ContractNoticePhases/View?PPI=CO1.PPI.41171904&amp;isFromPublicArea=True&amp;isModal=False</t>
  </si>
  <si>
    <t xml:space="preserve">VANESSA ALEXANDRA ASCANIO HERRERA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</si>
  <si>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INTERGENERACIONAL.6. GESTIONAR CON ALIADOS INSTITUCIONALES PÚBLICOS Y/O PRIVADOS ESPACIOS Y ELEMENTOS LOGÍSTICOS NECESARIOS PARA EL DESARROLLO DE ESPACIOS PEDAGÓGICOS Y MUESTRAS ARTÍSTICAS. Y, AQUELLAS QUE RESULTEN NECESARIAS PARA EL CUMPLIMIENTO CONTRACTUAL.</t>
  </si>
  <si>
    <t>CO1.REQ.8667238</t>
  </si>
  <si>
    <t>OPSP-VEX-0414-2025</t>
  </si>
  <si>
    <t>https://community.secop.gov.co/Public/Tendering/ContractNoticePhases/View?PPI=CO1.PPI.41171599&amp;isFromPublicArea=True&amp;isModal=False</t>
  </si>
  <si>
    <t xml:space="preserve">EFRAIN JOSE OVALLE FERNANDEZ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</si>
  <si>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DE TÉCNICOS, FORMACIÓN FINANCIEROS, ARTÍSTICA, TECNOLÓGICOS, Y PEDAGÓGICOS PARA IMPLEMENTAR EL PROGRAMA "ARTES PARA LA PAZ", EN EL ÁMBITO LOS TERRITORIOS CIRCULACIÓN Y FORTALECIMIENTO EN EL TERRITORIO NACIONAL, CON ESPECIAL ÉNFASIS EN LA REGIÓN 5 DE PDET, ZOMAC, RURALIDAD DISPERSA Y/O TERRITORIOS PRIORIZADOS POR EL PROGRAMA", EN EL ROL DE APOYO TERRITORIAL IMPLEMENTACIÓN DE ENFOQUES, DESARROLLANDO LAS SIGUIENTES ACTIVIDADES: 1. APOYAR LOS PROCESOS PEDAGÓGICOS EN LA ADELANTAR DE LA ESTRATEGIA PEDAGÓGICA DEL PROGRAMA ARTES PARA LA PAZ EN EL NODO, PROPENDIENDO POR ACCIONES "SIN DAÑO" EN EL MARCO DEL PROCESO DE FORMACIÓN. 2. FOMENTAR LA TRANSVERSALIZACIÓN DE LOS NODO ENFOQUES DE LAS POLÍTICAS CULTURALES DEL MINCULTURAS (PSICOSOCIAL, DIFERENCIAL Y POBLACIONAL) EN LAS ACTIVIDADES DEL PERTINENTES AL TERRITORIO Y POBLACIÓN ATENDIDA EN EL NODO. 3. CONOCER Y FOMENTAR LAS RUTAS DE EN ACOMPAÑAMIENTO CASOS PSICOSOCIAL Y ATENCIÓN ESPECIAL QUE OPERAN EN EL TERRITORIO PARA DIRECCIONAR LA ATENCIÓN ESPECIAL PUNTUALES QUE SON IDENTIFICADOS EN EL MARCO DE LA IMPLEMENTACIÓN DEL PROGRAMA ARTES PARA LA PAZ EN EL NODO. 4. APOYAR A LOS ARTISTAS FORMADORES DEL NODO PARA TRANSVERSALIZAR LOS ENFOQUES DEL PROGRAMA EN LAS SUS METODOLOGÍAS MOMENTOS Y DIDÁCTICAS DE FORMACIÓN ARTÍSTICA. 5. APOYAR AL ARTISTA FORMADOR EN LA PLANEACIÓN Y EJECUCIÓN DE PEDAGÓGICOS. 6. ADELANTAR, JUNTO CON EL EQUIPO DEL NODO TERRITORIAL, LOS GRUPOS FOCALES PARA LA VALORACIÓN DE LA EXPERIENCIA DE LA MEMORIA SOCIAL. Y, AQUELLAS QUE RESULTEN NECESARIAS PARA EL CUMPLIMIENTO CONTRACTUAL.</t>
  </si>
  <si>
    <t>CO1.REQ.8667231</t>
  </si>
  <si>
    <t>OPSP-VEX-0413-2025</t>
  </si>
  <si>
    <t>https://community.secop.gov.co/Public/Tendering/ContractNoticePhases/View?PPI=CO1.PPI.41171543&amp;isFromPublicArea=True&amp;isModal=False</t>
  </si>
  <si>
    <t xml:space="preserve">ESPERANZA ISABEL CANTILLO MEZA </t>
  </si>
  <si>
    <t>CO1.REQ.8667150</t>
  </si>
  <si>
    <t>OPSP-VEX-0412-2025</t>
  </si>
  <si>
    <t>https://community.secop.gov.co/Public/Tendering/ContractNoticePhases/View?PPI=CO1.PPI.41171510&amp;isFromPublicArea=True&amp;isModal=False</t>
  </si>
  <si>
    <t xml:space="preserve">BRAHAYAN ANDRES HERNANDEZ NUÑEZ </t>
  </si>
  <si>
    <t>CO1.REQ.8666599</t>
  </si>
  <si>
    <t>OPSP-VEX-0411-2025</t>
  </si>
  <si>
    <t>https://community.secop.gov.co/Public/Tendering/ContractNoticePhases/View?PPI=CO1.PPI.41170576&amp;isFromPublicArea=True&amp;isModal=False</t>
  </si>
  <si>
    <t xml:space="preserve">MELISSA LICETH SAUCEDO MORENO </t>
  </si>
  <si>
    <t>CO1.REQ.8667202</t>
  </si>
  <si>
    <t>OPSP-VEX-0410-2025</t>
  </si>
  <si>
    <t>https://community.secop.gov.co/Public/Tendering/ContractNoticePhases/View?PPI=CO1.PPI.41172762&amp;isFromPublicArea=True&amp;isModal=False</t>
  </si>
  <si>
    <t xml:space="preserve">DIANA MARCELA ORDUZ CASTRO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</si>
  <si>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Y AQUELLAS QUE RESULTEN NECESARIAS PARA EL CUMPLIMIENTO CONTRACTUAL</t>
  </si>
  <si>
    <t>CO1.REQ.8667088</t>
  </si>
  <si>
    <t>OPSP-VEX-0409-2025</t>
  </si>
  <si>
    <t>https://community.secop.gov.co/Public/Tendering/ContractNoticePhases/View?PPI=CO1.PPI.41172749&amp;isFromPublicArea=True&amp;isModal=False</t>
  </si>
  <si>
    <t xml:space="preserve">MARCELA ROSA DANGON MIRANDA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</si>
  <si>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</si>
  <si>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CO1.REQ.8667341</t>
  </si>
  <si>
    <t>OPSP-VEX-0408-2025</t>
  </si>
  <si>
    <t>https://community.secop.gov.co/Public/Tendering/ContractNoticePhases/View?PPI=CO1.PPI.41172720&amp;isFromPublicArea=True&amp;isModal=False</t>
  </si>
  <si>
    <t xml:space="preserve">	LA PRESENTE ORDEN TIENE POR OBJETO PRESTAR SERVICIOS DE APOYO A LA GESTION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</si>
  <si>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CO1.REQ.8667335</t>
  </si>
  <si>
    <t>OAG-VEX-0407-2025</t>
  </si>
  <si>
    <t>https://community.secop.gov.co/Public/Tendering/ContractNoticePhases/View?PPI=CO1.PPI.41172705&amp;isFromPublicArea=True&amp;isModal=False</t>
  </si>
  <si>
    <t xml:space="preserve">LUISA FERNANDA SALAMANCA NAVAS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</si>
  <si>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</si>
  <si>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CO1.REQ.8667080</t>
  </si>
  <si>
    <t>OPSP-VEX-0406-2025</t>
  </si>
  <si>
    <t>https://community.secop.gov.co/Public/Tendering/ContractNoticePhases/View?PPI=CO1.PPI.41172162&amp;isFromPublicArea=True&amp;isModal=False</t>
  </si>
  <si>
    <t xml:space="preserve">LEONARDO JOSE CANDANOZA YACOMELO </t>
  </si>
  <si>
    <t>LA PRESENTE ORDEN TIENE POR OBJETO: PRESTAR SERVICIOS PROFESIONALES PARA EL DESARROLLO DE LAS SIGUIENTES ACTIVIDADES 1. PRESTAR ASESORÍA JURÍDICA EN LA EJECUCIÓN DE PROYECTOS DE LA VICERRECTORÍA DE EXTENSIÓN Y PROYECCIÓN SOCIAL. 2. COADYUDAR EN LA EJECUCIÓN DE PROYECTOS PARA LAS ACCIONES DE DESARROLLO CON EL ENTORNO. 3. REALIZAR LA EVALUACIÓN Y SEGUIMIENTO DE LOS CONVENIOS Y PROYECTOS SUSCRITOS, ASEGURANDO EL CUMPLIMIENTO DE LOS OBJETIVOS Y METAS PLANTEADAS. 4. HACER SEGUIMIENTO EN LOS PROCESOS JURÍDICOS RELACIONADOS CON LA GESTIÓN DE ALIANZAS Y CONVENIOS. 5. ASESORAR JURÍDICAMENTE PARA GARANTIZAR QUE LOS PROYECTOS Y LAS ACCIONES DE DESARROLLO CON EL ENTORNO ESTÉN ALINEADOS CON LAS NORMATIVAS LEGALES Y LOS OBJETIVOS INSTITUCIONALES. 6, APOYAR EL PROCESO DE SELECCIÓN Y VINCULACIÓN DEL TALENTO HUMANO REQUERIDO EN LOS PROYECTOS DE EXTENSIÓN CULTURALES Y ARTÍSTICOS DE LA UNIVERSIDAD DEL MAGDALENA, ORIENTADOS AL FORTALECIMIENTO DEL ACERVO CULTURAL Y LA PROMOCIÓN DE LAS ARTES, LOS SABERES Y LAS CULTURAS COMO ESTRATEGIAS PARA LA CONSTRUCCIÓN DE PAZ.</t>
  </si>
  <si>
    <t>CO1.REQ.8667191</t>
  </si>
  <si>
    <t>OPSP-VEX-0405-2025</t>
  </si>
  <si>
    <t>https://community.secop.gov.co/Public/Tendering/ContractNoticePhases/View?PPI=CO1.PPI.41168971&amp;isFromPublicArea=True&amp;isModal=False</t>
  </si>
  <si>
    <t xml:space="preserve">MARIA ANGELICA MOJICA LOPEZ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</si>
  <si>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</si>
  <si>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CO1.REQ.8666747</t>
  </si>
  <si>
    <t>OPSP-VEX-0404-2025</t>
  </si>
  <si>
    <t>https://community.secop.gov.co/Public/Tendering/ContractNoticePhases/View?PPI=CO1.PPI.41169722&amp;isFromPublicArea=True&amp;isModal=False</t>
  </si>
  <si>
    <t xml:space="preserve">ROSA ANGELICA LOPEZ LOPEZ </t>
  </si>
  <si>
    <t>CO1.REQ.8666763</t>
  </si>
  <si>
    <t>OPSP-VEX-0403-2025</t>
  </si>
  <si>
    <t>https://community.secop.gov.co/Public/Tendering/ContractNoticePhases/View?PPI=CO1.PPI.41168742&amp;isFromPublicArea=True&amp;isModal=False</t>
  </si>
  <si>
    <t xml:space="preserve">CARLOS FERNANDO SOTO PEREZ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</si>
  <si>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</si>
  <si>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CO1.REQ.8666728</t>
  </si>
  <si>
    <t>OPSP-VEX-0402-2025</t>
  </si>
  <si>
    <t>https://community.secop.gov.co/Public/Tendering/ContractNoticePhases/View?PPI=CO1.PPI.41168285&amp;isFromPublicArea=True&amp;isModal=False</t>
  </si>
  <si>
    <t xml:space="preserve">KAREN MARGARITA HERNANDEZ VELASCO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</si>
  <si>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</si>
  <si>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CO1.REQ.8666714</t>
  </si>
  <si>
    <t>OPSP-VEX-0401-2025</t>
  </si>
  <si>
    <t>https://community.secop.gov.co/Public/Tendering/ContractNoticePhases/View?PPI=CO1.PPI.41168247&amp;isFromPublicArea=True&amp;isModal=False</t>
  </si>
  <si>
    <t xml:space="preserve">ANDREA CAROLINA DEL REAL POMARES </t>
  </si>
  <si>
    <t>CO1.REQ.8666522</t>
  </si>
  <si>
    <t>OPSP-VEX-0400-2025</t>
  </si>
  <si>
    <t>https://community.secop.gov.co/Public/Tendering/ContractNoticePhases/View?PPI=CO1.PPI.41172137&amp;isFromPublicArea=True&amp;isModal=False</t>
  </si>
  <si>
    <t xml:space="preserve">JERSON GABRIEL DE ARMAS SOLANO </t>
  </si>
  <si>
    <t>LA PRESENTE ORDEN TIENE POR OBJETO PRESTAR SERVICIOS DE APOYO A LA GESTIÓN COMO APOYO TERRITORIAL OPERATIVO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</si>
  <si>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CO1.REQ.8666961</t>
  </si>
  <si>
    <t>OAG-VEX-0399-2025</t>
  </si>
  <si>
    <t>https://community.secop.gov.co/Public/Tendering/ContractNoticePhases/View?PPI=CO1.PPI.41171853&amp;isFromPublicArea=True&amp;isModal=False</t>
  </si>
  <si>
    <t xml:space="preserve">FRAND ALEXANDER AMILCAR PINTO OJEDA </t>
  </si>
  <si>
    <t>LA PRESENTE ORDEN TIENE POR OBJETO PRESTAR SERVICIOS COMO APOYO TERRITORIAL OPERATIVO EN EL MARCO DEL CONVENIO INTERADMINISTRATIVO 1690 DE 2025 CELEBRADO ENTRE EL MINISTERIO DE LAS CULTURAS, LAS ARTES Y LOS SABERES Y LA UNIVERSIDAD DEL MAGDALENA PARA EL DESARROLLO DE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LAS DEMÁS ACTIVIDADES QUE SE DERIVEN DE LA EJECUCIÓN DE LA ORDEN Y QUE TENGAN RELACIÓN DIRECTA CON EL OBJETO CONTRACTUAL</t>
  </si>
  <si>
    <t>CO1.REQ.8667175</t>
  </si>
  <si>
    <t>OAG-VEX-0398-2025</t>
  </si>
  <si>
    <t>https://community.secop.gov.co/Public/Tendering/ContractNoticePhases/View?PPI=CO1.PPI.41168227&amp;isFromPublicArea=True&amp;isModal=False</t>
  </si>
  <si>
    <t xml:space="preserve">OMAR MIGUEL ESPINOSA CASTRO </t>
  </si>
  <si>
    <t>CO1.REQ.8666514</t>
  </si>
  <si>
    <t>OPSP-VEX-0397-2025</t>
  </si>
  <si>
    <t>https://community.secop.gov.co/Public/Tendering/ContractNoticePhases/View?PPI=CO1.PPI.41167189&amp;isFromPublicArea=True&amp;isModal=False</t>
  </si>
  <si>
    <t xml:space="preserve">JORGE LEONARDO RAMOS GUERRERO </t>
  </si>
  <si>
    <t>LA PRESENTE ORDEN TIENE POR OBJETO PRESTAR SERVICIOS COMO APOYOS TERRITORIALES PEDAGOGICOS EN EL MARCO DEL CONVENIO INTERADMINISTRATIVO 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</si>
  <si>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CO1.REQ.8666100</t>
  </si>
  <si>
    <t>OPSP-VEX-0396-2025</t>
  </si>
  <si>
    <t>https://community.secop.gov.co/Public/Tendering/ContractNoticePhases/View?PPI=CO1.PPI.41171807&amp;isFromPublicArea=True&amp;isModal=False</t>
  </si>
  <si>
    <t xml:space="preserve">NORELIS MARIA CASTILLO MARTINEZ </t>
  </si>
  <si>
    <t>LA PRESENTE ORDEN TIENE POR OBJETO PRESTAR SERVICIOS DE APOYO A LA GESTION COMO APOYO TERRITORIAL OPERATIVO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</si>
  <si>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CO1.REQ.8667308</t>
  </si>
  <si>
    <t>OAG-VEX-0395-2025</t>
  </si>
  <si>
    <t>https://community.secop.gov.co/Public/Tendering/ContractNoticePhases/View?PPI=CO1.PPI.41164330&amp;isFromPublicArea=True&amp;isModal=False</t>
  </si>
  <si>
    <t xml:space="preserve">YAZMIN LILIANA MARTINEZ ESCORCIA </t>
  </si>
  <si>
    <t>LA PRESENTE ORDEN TIENE POR OBJETO PRESTAR SERVICIOS DE APOYO A LA GESTION COMO APOYO TERRITORIAL OPERATIVO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</si>
  <si>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CO1.REQ.8665438</t>
  </si>
  <si>
    <t>OAG-VEX-0394-2025</t>
  </si>
  <si>
    <t>https://community.secop.gov.co/Public/Tendering/ContractNoticePhases/View?PPI=CO1.PPI.41163731&amp;isFromPublicArea=True&amp;isModal=False</t>
  </si>
  <si>
    <t xml:space="preserve">ANDREA OJEDA VERGEL </t>
  </si>
  <si>
    <t>LA PRESENTE ORDEN TIENE POR OBJETO PRESTAR SERVICIOS DE APOYO A LA GESTION COMO APOYO TERRITORIAL OPERATIVO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</si>
  <si>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CO1.REQ.8664885</t>
  </si>
  <si>
    <t>OAG-VEX-0393-2025</t>
  </si>
  <si>
    <t>https://community.secop.gov.co/Public/Tendering/ContractNoticePhases/View?PPI=CO1.PPI.41171512&amp;isFromPublicArea=True&amp;isModal=False</t>
  </si>
  <si>
    <t xml:space="preserve">BLADIMIR ATENCIO PEÑARANDA </t>
  </si>
  <si>
    <t xml:space="preserve">CO1.AMD.5071117 </t>
  </si>
  <si>
    <t>OAG-VEX-0392-2025</t>
  </si>
  <si>
    <t>https://community.secop.gov.co/Public/Tendering/ContractNoticePhases/View?PPI=CO1.PPI.41170463&amp;isFromPublicArea=True&amp;isModal=False</t>
  </si>
  <si>
    <t xml:space="preserve">LEISY YAMILE BLANCO LOPEZ </t>
  </si>
  <si>
    <t>CO1.REQ.8666799</t>
  </si>
  <si>
    <t>OAG-VEX-0391-2025</t>
  </si>
  <si>
    <t>https://community.secop.gov.co/Public/Tendering/ContractNoticePhases/View?PPI=CO1.PPI.41163043&amp;isFromPublicArea=True&amp;isModal=False</t>
  </si>
  <si>
    <t xml:space="preserve">ELIANA MARGARITA RANGEL GONZALEZ </t>
  </si>
  <si>
    <t>LA PRESENTE ORDEN TIENE POR OBJETO PRESTAR SERVICIOS DE APOYO A LA GESTION COMO APOYO TERRITORIAL OPERATIVO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</si>
  <si>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CO1.REQ.8664973</t>
  </si>
  <si>
    <t>OAG-VEX-0390-2025</t>
  </si>
  <si>
    <t>https://community.secop.gov.co/Public/Tendering/ContractNoticePhases/View?PPI=CO1.PPI.41162272&amp;isFromPublicArea=True&amp;isModal=False</t>
  </si>
  <si>
    <t xml:space="preserve">MARIA FERNANDA LOPEZ AVENDAÑO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</si>
  <si>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</si>
  <si>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CO1.REQ.8665008</t>
  </si>
  <si>
    <t>OPSP-VEX-0389-2025</t>
  </si>
  <si>
    <t>https://community.secop.gov.co/Public/Tendering/ContractNoticePhases/View?PPI=CO1.PPI.41161497&amp;isFromPublicArea=True&amp;isModal=False</t>
  </si>
  <si>
    <t xml:space="preserve">ANA MILENA PATERNINA PAREJA </t>
  </si>
  <si>
    <t>LA PRESENTE ORDEN TIENE POR OBJETO PRESTAR SERVICIOS COMO GESTORES TERRITORIALES EN EL MARCO DEL CONVENIO INTERADMINISTRATIVO N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Y AQUELLAS QUE RESULTEN NECESARIAS PARA EL CUMPLIMIENTO CONTRACTUAL PARAGRAFO PRIMERO EN EL DESARROLLO DE LAS ANTERIORES ACTIVIDADES EL CONTRATISTA TENDRA COMO OBLIGACIONES ESPECIFICAS A INFORMAR DE MANERA FORMAL Y OPORTUNAMENTE CUALQUIER ANOMALIA O DIFICULTAD QUE ADVIERTA EN EL DESARROLLO DE LA ORDEN Y PROPONER ALTERNATIVAS DE SOLUCION A LAS MISMAS B ATENDER LAS SOLICITUDES Y O CONSULTAS QUE LE INDIQUE LA DIRECCION GENERAL Y O LAS UNIDADES DE APOYO QUE SE RELACIONEN CON EL OBJETO Y ACTIVIDADES DE LA ORDEN C ASISTIR Y PARTICIPAR EN LOS COMITES REUNIONES TALLERES JUNTAS Y DEMAS EVENTOS QUE LE INDIQUE EL SUPERVISOR Y SE RELACIONEN CON EL OBJETO Y LAS ACTIVIDADES DE LA ORDEN D RECIBIR Y VERIFICAR LOS INFORMES ELABORADOS POR LOS APOYOS TERRITORIALES E APOYAR EN EL SEGUIMIENTO DE LAS ACTIVIDADES DESARROLLADAS POR LOS APOYOS TERRITORIALES F PRESENTAR LOS INFORMES DE QUE TRATA EL PARAGRAFO PRIMERO DE LA CLAUSULA NUMERO CUATRO CON EVIDENCIAS FOTOGRAFICAS O FILMICAS DOCUMENTALES RESULTADO DE LOS EVENTOS REALIZADOS REGISTRO DE ASISTENCIA PARA LA SISTEMATIZACION DEL PROYECTO QUE LE INDIQUE EL SUPERVISOR G BRINDARLES APOYO A LOS FORMADORES EN LOS PROCESOS DE CARGUE DE DOCUMENTOS PRECONTRACTUALES Y CONTRACTUALES EN LA PLATAFORMA EN LA PLATAFORMA SIGEP Y GEDOCO A LOS ARTISTAS FORMADORES QUE LE SEAN ASIGNADOS</t>
  </si>
  <si>
    <t>CO1.REQ.8664694</t>
  </si>
  <si>
    <t>OPSP-VEX-0388-2025</t>
  </si>
  <si>
    <t>https://community.secop.gov.co/Public/Tendering/ContractNoticePhases/View?PPI=CO1.PPI.41160894&amp;isFromPublicArea=True&amp;isModal=False</t>
  </si>
  <si>
    <t xml:space="preserve">LUIS ARMANDO OLIVEROS PERTUZ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</si>
  <si>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</si>
  <si>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CO1.REQ.8664703</t>
  </si>
  <si>
    <t>OPSP-VEX-0387-2025</t>
  </si>
  <si>
    <t>https://community.secop.gov.co/Public/Tendering/ContractNoticePhases/View?PPI=CO1.PPI.41160828&amp;isFromPublicArea=True&amp;isModal=False</t>
  </si>
  <si>
    <t xml:space="preserve">SAMY MARTINEZ ULLOA </t>
  </si>
  <si>
    <t>LA PRESENTE ORDEN TIENE POR OBJETO PRESTAR SERVICIOS COMO APOYOS TERRITORIALES PEDAGÓGICOS EN EL MARCO DEL CONVENIO INTERADMINISTRATIVO NÚMERO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 S EN LA PLANEACIÓN Y EJECUCIÓN DE SUS MOMENTOS PEDAGÓGICOS. 4) PROPICIAR LA ARTICULACIÓN ENTRE EL EQUIPO DINAMIZADOR DE LA UNIVERSIDAD CON EL EQUIPO DE AF S DEL NODO. 6) ADELANTAR JUNTO CON EL EQUIPO DEL NODO TERRITORIAL LOS GRUPOS FOCALES PARA LA VALORACIÓN DE LA EXPERIENCIA DE LA MEMORIA SOCIAL. LAS DEMÁS ACTIVIDADES QUE SE DERIVEN DE LA EJECUCIÓN DE LA ORDEN Y QUE TENGAN RELACIÓN DIRECTA CON EL OBJETO CONTRACTUAL.</t>
  </si>
  <si>
    <t>CO1.REQ.8664392</t>
  </si>
  <si>
    <t>OPSP-VEX-0386-2025</t>
  </si>
  <si>
    <t>https://community.secop.gov.co/Public/Tendering/ContractNoticePhases/View?PPI=CO1.PPI.41160368&amp;isFromPublicArea=True&amp;isModal=False</t>
  </si>
  <si>
    <t xml:space="preserve">YOANA LORENA MARQUEZ LEIVA </t>
  </si>
  <si>
    <t>LA PRESENTE ORDEN TIENE POR OBJETO PRESTAR SERVICIOS COMO APOYOS TERRITORIALES PEDAGÓGICOS EN EL MARCO DEL CONVENIO INTERADMINISTRATIVO N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</si>
  <si>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CO1.REQ.8664250</t>
  </si>
  <si>
    <t>OPSP-VEX-0385-2025</t>
  </si>
  <si>
    <t>https://community.secop.gov.co/Public/Tendering/ContractNoticePhases/View?PPI=CO1.PPI.41159292&amp;isFromPublicArea=True&amp;isModal=False</t>
  </si>
  <si>
    <t xml:space="preserve">ERMIDES ENRIQUE ESCAMILLA BLANCO </t>
  </si>
  <si>
    <t>CO1.REQ.8664208</t>
  </si>
  <si>
    <t>OPSP-VEX-0384-2025</t>
  </si>
  <si>
    <t>https://community.secop.gov.co/Public/Tendering/ContractNoticePhases/View?PPI=CO1.PPI.41159245&amp;isFromPublicArea=True&amp;isModal=False</t>
  </si>
  <si>
    <t xml:space="preserve">NESTOR MARTINEZ RAMOS </t>
  </si>
  <si>
    <t>LA PRESENTE ORDEN TIENE POR OBJETO PRESTAR SERVICIOS COMO APOYOS TERRITORIALES PEDAGÓGICOS EN EL MARCO DEL CONVENIO INTERADMINISTRATIVO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</si>
  <si>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CO1.REQ.8663581</t>
  </si>
  <si>
    <t>OPSP-VEX-0383-2025</t>
  </si>
  <si>
    <t>https://community.secop.gov.co/Public/Tendering/ContractNoticePhases/View?PPI=CO1.PPI.41159303&amp;isFromPublicArea=True&amp;isModal=False</t>
  </si>
  <si>
    <t xml:space="preserve">MAITE MARGARITA NIEBLES ARIZA </t>
  </si>
  <si>
    <t>LA PRESENTE ORDEN TIENE POR OBJETO PRESTAR SERVICIOS DE APOYO A LA GESTIÓN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</si>
  <si>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CO1.REQ.8663469</t>
  </si>
  <si>
    <t>OAG-VEX-0382-2025</t>
  </si>
  <si>
    <t>https://community.secop.gov.co/Public/Tendering/ContractNoticePhases/View?PPI=CO1.PPI.41109266&amp;isFromPublicArea=True&amp;isModal=False</t>
  </si>
  <si>
    <t xml:space="preserve">ADALBERTO JOSE CUADRADO MORALES </t>
  </si>
  <si>
    <t>CO1.REQ.8651919</t>
  </si>
  <si>
    <t>OPSP-VEX-0381-2025</t>
  </si>
  <si>
    <t>https://community.secop.gov.co/Public/Tendering/ContractNoticePhases/View?PPI=CO1.PPI.41110808&amp;isFromPublicArea=True&amp;isModal=False</t>
  </si>
  <si>
    <t>DIHOR CONSTRUCTORA S.A.S</t>
  </si>
  <si>
    <t>EL PRESENTE CONTRATO TIENE POR OBJETO LA ADECUACIÓN DE CASA COMUNAL Y CONSTRUCCIÓN DE QUISCO, EN LA VEREDA FUENTE BAJA - LA ESPERANZA, JURISDICCIÓN DEL MUNICIPIO DE ARACATACA, MAGDALENA E INMEDIACIONES DE LA SIERRA NEVADA DE SANTA MARTA</t>
  </si>
  <si>
    <t>CONTRATO DE OBRA</t>
  </si>
  <si>
    <t>CO1.REQ.8652232</t>
  </si>
  <si>
    <t>CO-VEX-0001-2025</t>
  </si>
  <si>
    <t>https://community.secop.gov.co/Public/Tendering/ContractNoticePhases/View?PPI=CO1.PPI.41109231&amp;isFromPublicArea=True&amp;isModal=False</t>
  </si>
  <si>
    <t>JOSE EDUARDO PALACIO RIVEIRA</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</si>
  <si>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 7) Y AQUELLAS QUE RESULTEN NECESARIAS PARA EL CUMPLIMIENTO CONTRACTUAL</t>
  </si>
  <si>
    <t>CO1.REQ.8651595</t>
  </si>
  <si>
    <t>OPSP-VEX-0380-2025</t>
  </si>
  <si>
    <t>https://community.secop.gov.co/Public/Tendering/ContractNoticePhases/View?PPI=CO1.PPI.41108624&amp;isFromPublicArea=True&amp;isModal=False</t>
  </si>
  <si>
    <t xml:space="preserve">JUAN ANDRES PATIÑO RORIGUEZ </t>
  </si>
  <si>
    <t>LA PRESENTE ORDEN TIENE POR OBJETO PRESTAR SERVICIOS COMO GESTORES TERRITORIALES EN EL MARCO DEL CONVENIO INTERADMINISTRATIVO N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</si>
  <si>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CO1.REQ.8651684</t>
  </si>
  <si>
    <t>OPSP-VEX-0379-2025</t>
  </si>
  <si>
    <t>https://community.secop.gov.co/Public/Tendering/ContractNoticePhases/View?PPI=CO1.PPI.41104507&amp;isFromPublicArea=True&amp;isModal=False</t>
  </si>
  <si>
    <t xml:space="preserve">ILKA MARIA DE LA HOZ BARRIOS </t>
  </si>
  <si>
    <t>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7) Y AQUELLAS QUE RESULTEN NECESARIAS PARA EL CUMPLIMIENTO CONTRACTUAL</t>
  </si>
  <si>
    <t>CO1.REQ.8650363</t>
  </si>
  <si>
    <t>OPSP-VEX-0378-2025</t>
  </si>
  <si>
    <t>https://community.secop.gov.co/Public/Tendering/ContractNoticePhases/View?PPI=CO1.PPI.41103607&amp;isFromPublicArea=True&amp;isModal=False</t>
  </si>
  <si>
    <t xml:space="preserve">CLARETH MARCELA ALMENDRALES TEJEDA </t>
  </si>
  <si>
    <t>CO1.REQ.8650137</t>
  </si>
  <si>
    <t>OPSP-VEX-0377-2025</t>
  </si>
  <si>
    <t>https://community.secop.gov.co/Public/Tendering/ContractNoticePhases/View?PPI=CO1.PPI.41101839&amp;isFromPublicArea=True&amp;isModal=False</t>
  </si>
  <si>
    <t xml:space="preserve">EDUARDO RAFAEL GARCIA RUBIO </t>
  </si>
  <si>
    <t>LA PRESENTE ORDEN TIENE POR OBJETO PRESTAR SERVICIOS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TERRITORIAL2) APOYAR EN LA ARTICULACIÓN DE LOS EE ASIGNADOS EN EL TERRITORIO ADELANTANDO LOS ACUERDOS DE COBERTURA IDENTIFICACIÓN DE EE Y REGISTRO DE BENEFICIARIOS DE CADA UNO 3) APOYAR LA CONCERTACIÓN DE LOS EE Y LAS ÁREAS ARTÍSTICAS A ATENDER EN CADA NODO TERRITORIAL 4)CONSOLIDAR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MUESTRAS ARTÍSTICAS Y LAS DEMÁS ACTIVIDADES QUE SE DERIVEN DE LA EJECUCIÓN DE LA ORDEN Y QUE TENGAN RELACIÓN DIRECTA CON EL OBJETO CONTRACTUAL</t>
  </si>
  <si>
    <t>CO1.REQ.8649588</t>
  </si>
  <si>
    <t>OPSP-VEX-0376-2025</t>
  </si>
  <si>
    <t>https://community.secop.gov.co/Public/Tendering/ContractNoticePhases/View?PPI=CO1.PPI.41100944&amp;isFromPublicArea=True&amp;isModal=False</t>
  </si>
  <si>
    <t xml:space="preserve">SONIA MAGALY ARCINIEGAS TRIANA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</si>
  <si>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t>
  </si>
  <si>
    <t>CO1.REQ.8649718</t>
  </si>
  <si>
    <t>OPSP-VEX-0375-2025</t>
  </si>
  <si>
    <t>https://community.secop.gov.co/Public/Tendering/ContractNoticePhases/View?PPI=CO1.PPI.41099698&amp;isFromPublicArea=True&amp;isModal=False</t>
  </si>
  <si>
    <t xml:space="preserve">JORGE ARMANDO FORERO FERNANDEZ DE CASTRO </t>
  </si>
  <si>
    <t>CO1.REQ.8649480</t>
  </si>
  <si>
    <t>OPSP-VEX-0374-2025</t>
  </si>
  <si>
    <t>https://community.secop.gov.co/Public/Tendering/ContractNoticePhases/View?PPI=CO1.PPI.41121748&amp;isFromPublicArea=True&amp;isModal=False</t>
  </si>
  <si>
    <t xml:space="preserve">JAIR ALBERTO OROZCO BERDUGO </t>
  </si>
  <si>
    <t>CO1.REQ.8653967</t>
  </si>
  <si>
    <t>OPSP-VEX-0373-2025</t>
  </si>
  <si>
    <t>https://community.secop.gov.co/Public/Tendering/ContractNoticePhases/View?PPI=CO1.PPI.41098296&amp;isFromPublicArea=True&amp;isModal=False</t>
  </si>
  <si>
    <t xml:space="preserve">MARIA ANGELICA JURADO ROMERO </t>
  </si>
  <si>
    <t>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MUESTRAS ARTISTICAS Y LAS DEMAS ACTIVIDADES QUE SE DERIVEN DE LA EJECUCION DE LA ORDEN Y QUE TENGAN RELACION DIRECTA CON EL OBJETO CONTRACTUAL</t>
  </si>
  <si>
    <t>CO1.REQ.8649323</t>
  </si>
  <si>
    <t>OPSP-VEX-0372-2025</t>
  </si>
  <si>
    <t>https://community.secop.gov.co/Public/Tendering/ContractNoticePhases/View?PPI=CO1.PPI.41092997&amp;isFromPublicArea=True&amp;isModal=False</t>
  </si>
  <si>
    <t xml:space="preserve">ALVARO DE JESUS SILVA SERNA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</si>
  <si>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MUESTRAS ARTÍSTICAS Y AQUELLAS QUE RESULTEN NECESARIAS PARA EL CUMPLIMIENTO CONTRACTUAL</t>
  </si>
  <si>
    <t>CO1.REQ.8648103</t>
  </si>
  <si>
    <t>OPSP-VEX-0371-2025</t>
  </si>
  <si>
    <t>https://community.secop.gov.co/Public/Tendering/ContractNoticePhases/View?PPI=CO1.PPI.41092420&amp;isFromPublicArea=True&amp;isModal=False</t>
  </si>
  <si>
    <t xml:space="preserve">OMAR ENRIQUE PACHECO VELASQUEZ </t>
  </si>
  <si>
    <t>LA PRESENTE ORDEN TIENE POR OBJETO: PRESTAR SERVICIOS COMO APOYOS TERRITORIALES OPERATIVOS EN EL MARCO DEL CONVENIO INTERADMINISTRATIVO N 1690 DE 2025 CELEBRADO ENTRE EL MINISTERIO DE LAS CULTURAS, LAS ARTES Y LOS SABERES Y LA UNIVERSIDAD DEL MAGDALENA, PARA EL DESARROLLO DE LAS SIGUIENTES ACTIVIDADES:1. APOYO ADMINISTRATIVO Y OPERATIVO AL EQUIPO DE NODO TERRITORIAL. 2. APOYO A LA REVISIÓN DE INFORMES Y FORMATOS DE LOS EQUIPOS TERRITORIALES. 3. SEGUIMIENTO A LA GESTIÓN ADMINISTRATIVA DE LOS NODOS TERRITORIALES. 4. APOYO LOGÍSTICO A LAS ACTIVIDADES DE LAS MUESTRAS ARTÍSTICAS. LAS DEMÁS ACTIVIDADES QUE SE DERIVEN DE LA EJECUCIÓN DE LA ORDEN Y QUE TENGAN RELACIÓN DIRECTA CON EL OBJETO CONTRACTUAL.</t>
  </si>
  <si>
    <t>CO1.REQ.8647500</t>
  </si>
  <si>
    <t>OPSP-VEX-0370-2025</t>
  </si>
  <si>
    <t xml:space="preserve">https://community.secop.gov.co/Public/Tendering/ContractNoticePhases/View?PPI=CO1.PPI.41137040&amp;isFromPublicArea=True&amp;isModal=False
</t>
  </si>
  <si>
    <t>PAULA ANDREA MURILLO JARAMILLO</t>
  </si>
  <si>
    <t>LA PRESENTE ORDEN TIENE POR OBJETO EL SERVICIO DE ELABORACIÓN DE 600 KITS PEDAGÓGICOS CUBI COMPUESTOS POR 1 MALETA, 1 CAPA, 2 RULETAS, 1 JUEGO DE TÍTERES 6 UNIDADES Y JUEGO DE GAFAS 15, REQUERIDOS PARA LA FASE DE IMPLEMENTACIÓN DEL DIPLOMADO CIENCIA, EXPERIMENTACIÓN, TECNOLOGÍAS, ARTE Y PENSAMIENTO LÓGICO Y DIVERGENTE EN LA PRIMERA INFANCIA EN EL MARCO DE CONVOCATORIA DE FORMACIÓN EN SERVICIO DE LA DIRECCIÓN DE PRIMERA INFANCIA PARA IMPLEMENTARSE EN EL MARCO DEL CONVENIO INTERADMINISTRATIVO 01018542023 2023 0904 DE 2023 ICBF – ICETEX. LA PROPUESTA HACE PARTE INTEGRAL DE LA PRESENTE ORDEN.</t>
  </si>
  <si>
    <t>CO1.REQ.8658714</t>
  </si>
  <si>
    <t>OPS-VEX-0369-2025</t>
  </si>
  <si>
    <t>https://community.secop.gov.co/Public/Tendering/ContractNoticePhases/View?PPI=CO1.PPI.41091499&amp;isFromPublicArea=True&amp;isModal=False</t>
  </si>
  <si>
    <t xml:space="preserve">KELLY ROXANA CANTILLO BADILLO </t>
  </si>
  <si>
    <t>CO1.REQ.8647461</t>
  </si>
  <si>
    <t>OPSP-VEX-0368-2025</t>
  </si>
  <si>
    <t>https://community.secop.gov.co/Public/Tendering/ContractNoticePhases/View?PPI=CO1.PPI.41091248&amp;isFromPublicArea=True&amp;isModal=False</t>
  </si>
  <si>
    <t xml:space="preserve">SURELLA TICAS LOPEZ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</si>
  <si>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ASISTENTE SISTEMATIZACION DESARROLLANDO LAS SIGUIENTES ACTIVIDADES 1 ANALIZAR Y SISTEMATIZAR LA INFORMACION Y DATOS OBTENIDOS A TRAVES DE LOS INSTRUMENTOS DE MEMORIA SOCIAL 2 CAPACITAR A LOS EQUIPOS DE TRABAJO EN LAS METODOLOGIAS EMPLEADAS PARA LA SISTEMATIZACION DE LA MEMORIA SOCIAL Y EL USO DE INSTRUMENTOS DE RECOLECCION DE INFORMACION 3 APOYAR A LOS GRUPOS FOCALES EN NODOS PRIORIZADOS LAS DEMAS ACTIVIDADES QUE SE DERIVEN DE LA EJECUCION DE LA ORDEN Y QUE TENGAN RELACION DIRECTA CON EL OBJETO CONTRACTUAL</t>
  </si>
  <si>
    <t>CO1.REQ.8647192</t>
  </si>
  <si>
    <t>OPSP-VEX-0367-2025</t>
  </si>
  <si>
    <t>https://community.secop.gov.co/Public/Tendering/ContractNoticePhases/View?PPI=CO1.PPI.41074618&amp;isFromPublicArea=True&amp;isModal=False</t>
  </si>
  <si>
    <t xml:space="preserve">FRANCISCO JAVIER FERREIRA TERAN </t>
  </si>
  <si>
    <t>LA PRESENTE ORDEN TIENE POR OBJETO: 1. REALIZAR EL APOYO EL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HTTPS://VALIDACIONDEPRESABERES.UNIMAGDALENA.EDU.CO. 4. APOYAR EN LA RECEPCIÓN, ORGANIZACIÓN, Y VERIFICACIÓN DE LAS PROPUESTAS PRESENTADAS POR LOS ASPIRANTES (DOCUMENTO ESCRITO Y VIDEO), BAJO LOS CRITERIOS ESTABLECIDOS POR LA UNIVERSIDAD.</t>
  </si>
  <si>
    <t>CO1.REQ.8644021</t>
  </si>
  <si>
    <t>OAG-VEX-0366-2025</t>
  </si>
  <si>
    <t>https://community.secop.gov.co/Public/Tendering/ContractNoticePhases/View?PPI=CO1.PPI.41073806&amp;isFromPublicArea=True&amp;isModal=False</t>
  </si>
  <si>
    <t>LA PRESENTE ORDEN TIENE POR OBJETO PRESTAR SERVICIOS COMO APOYOS TERRITORIALES PEDAGÓGICOS EN EL MARCO DEL CONVENIO INTERADMINISTRATIVO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 S EN LA PLANEACIÓN Y EJECUCIÓN DE SUS MOMENTOS PEDAGÓGICOS. 4) PROPICIAR LA ARTICULACIÓN ENTRE EL EQUIPO DINAMIZADOR DE LA UNIVERSIDAD CON EL EQUIPO DE AF S DEL NODO. 5) ADELANTAR JUNTO CON EL EQUIPO DEL NODO TERRITORIAL LOS GRUPOS FOCALES PARA LA VALORACIÓN DE LA EXPERIENCIA DE LA MEMORIA SOCIAL.</t>
  </si>
  <si>
    <t>CO1.REQ.8643744</t>
  </si>
  <si>
    <t>OPSP-VEX-0365-2025</t>
  </si>
  <si>
    <t>https://community.secop.gov.co/Public/Tendering/ContractNoticePhases/View?PPI=CO1.PPI.41072933&amp;isFromPublicArea=True&amp;isModal=False</t>
  </si>
  <si>
    <t>GUSTAVO REYES REYES</t>
  </si>
  <si>
    <t>LA PRESENTE ORDEN TIENE POR OBJETO PRESTAR SERVICIOS COMO APOYOS TERRITORIALES PEDAGOGICOS EN EL MARCO DEL CONVENIO INTERADMINISTRATIVO N1690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</si>
  <si>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CO1.REQ.8643710</t>
  </si>
  <si>
    <t>OPSP-VEX-0364-2025</t>
  </si>
  <si>
    <t>https://community.secop.gov.co/Public/Tendering/ContractNoticePhases/View?PPI=CO1.PPI.41071276&amp;isFromPublicArea=True&amp;isModal=False</t>
  </si>
  <si>
    <t xml:space="preserve">FREDY DE JESUS SALCEDO OSPINO </t>
  </si>
  <si>
    <t>LA PRESENTE ORDEN TIENE POR OBJETO: PRESTAR SERVICIOS PROFESIONALES PARA EL DESARROLLO DE LAS SIGUIENTES ACTIVIDADES: 1. COADYUVAR EN EL REPORTE Y SEGUIMIENTO DE LA GESTIÓN DOCUMENTAL DE LOS PROYECTOS Y CONVENIOS DE LA VICERRECTORÍA DE EXTENSIÓN Y PROYECCIÓN SOCIAL. 2. REALIZAR LA CONSOLIDACIÓN Y SEGUIMIENTO DE LA INFORMACIÓN GENERADA DURANTE LA EJECUCIÓN DE LOS CONVENIOS Y PROYECTOS EJECUTADOS POR LA VICERRECTORÍA DE EXTENSIÓN Y PROYECCIÓN SOCIAL. 3. HACER EL REPORTE DE LA INFORMACIÓN GENERADA POR LA EJECUCIÓN DE LOS CONVENIOS Y PROYECTOS EJECUTADOS POR LA VICERRECTORÍA DE EXTENSIÓN Y PROYECCIÓN SOCIAL EN LOS APLICATIVOS INSTITUCIONALES DISPUESTOS. 4. HACER SEGUIMIENTO A LOS REPORTES DE INFORMACIÓN DE LOS CONVENIOS Y PROYECTOS DE LA VICERRECTORÍA A TRAVÉS DE LOS FORMATOS ESTABLECIDOS. 5. REALIZAR EL ANÁLISIS DE LA INFORMACIÓN GENERADA POR LOS CONVENIOS Y PROYECTOS DE LA VICERRECTORÍA PARA LA ELABORACIÓN DE INFORMES. 6. ACOMPAÑAR EL DESARROLLO DE LOS PROYECTOS CULTURALES DE EXTENSIÓN DE LA UNIVERSIDAD DEL MAGDALENA, DE ACUERDO CON LO PLANTEADO EN EL PLAN DE DESARROLLO INSTITUCIONAL. ESTO INCLUYE EL PROCESO DE SELECCIÓN Y VINCULACIÓN DEL TALENTO HUMANO, HACER SEGUIMIENTO MENSUAL A LA NÓMINA, AYUDAR CON LA REVISIÓN Y LIQUIDACIÓN DE LOS GASTOS LOGÍSTICOS, Y COLABORAR EN LAS ACTIVIDADES DE CIERRE DE LOS PROYECTOS, TANTO ADMINISTRATIVAS COMO FINANCIERAS. 7. APOYO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</si>
  <si>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CO1.REQ.8642891</t>
  </si>
  <si>
    <t>OPSP-VEX-0363-2025</t>
  </si>
  <si>
    <t>https://community.secop.gov.co/Public/Tendering/ContractNoticePhases/View?PPI=CO1.PPI.41070828&amp;isFromPublicArea=True&amp;isModal=False</t>
  </si>
  <si>
    <t xml:space="preserve">DANIELA ARIAS MARULANDA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</si>
  <si>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</si>
  <si>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CO1.REQ.8642844</t>
  </si>
  <si>
    <t>OPSP-VEX-0362-2025</t>
  </si>
  <si>
    <t>https://community.secop.gov.co/Public/Tendering/ContractNoticePhases/View?PPI=CO1.PPI.41090446&amp;isFromPublicArea=True&amp;isModal=False</t>
  </si>
  <si>
    <t>2025--07-25</t>
  </si>
  <si>
    <t xml:space="preserve">VALERIA ALEJANDRA CAICEDO HURTADO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</si>
  <si>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ASISTENTE SISTEMATIZACION DESARROLLANDO LAS SIGUIENTES ACTIVIDADES 1 ANALIZAR Y SISTEMATIZAR LA INFORMACION Y DATOS OBTENIDOS A TRAVES DE LOS INSTRUMENTOS DE MEMORIA SOCIAL 2 CAPACITAR A LOS EQUIPOS DE TRABAJO EN LAS METODOLOGIAS EMPLEADAS PARA LA SISTEMATIZACION DE LA MEMORIA SOCIAL Y EL USO DE INSTRUMENTOS DE RECOLECCION DE INFORMACION 3 APOYAR A LOS GRUPOS FOCALES EN NODOS PRIORIZADOS Y AQUELLAS Y QUE RESULTEN NECESARIAS PARA EL CUMPLIMIENTO CONTRACTUAL</t>
  </si>
  <si>
    <t>CO1.REQ.8647062</t>
  </si>
  <si>
    <t>OPSP-VEX-0361-2025</t>
  </si>
  <si>
    <t>https://community.secop.gov.co/Public/Tendering/ContractNoticePhases/View?PPI=CO1.PPI.41060050&amp;isFromPublicArea=True&amp;isModal=False</t>
  </si>
  <si>
    <t xml:space="preserve">TATIANA DEL CARMEN CASTRO CANTILLO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</si>
  <si>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ENFOQUES, DESARROLLANDO LAS SIGUIENTES ACTIVIDADES 1. APOYO A LA COORDINACION DE LA IMPLEMENTACION DE LOS ENFOQUES DEL PROGRAMA. 2. APOYO A LA REVISION DE INFORMES EN LOS ASPECTOS RELACIONADOS CON LA IMPLEMENTACION DE LOS ENFOQUES. 3. SEGUIMIENTO A LOS RESULTADOS DE INDICADORES DE CONVIVENCIA. 4. ACOMPANAMIENTO A LAS ACTIVIDADES DE LAS MUESTRAS ARTISTICAS. 5. LAS DEMAS ACTIVIDADES QUE SE DERIVEN DE LA EJECUCION DE LA ORDEN Y QUE TENGAN RELACION DIRECTA CON EL OBJETO CONTRACTUAL.</t>
  </si>
  <si>
    <t>CO1.REQ.8640080</t>
  </si>
  <si>
    <t>OPSP-VEX-0360-2025</t>
  </si>
  <si>
    <t>https://community.secop.gov.co/Public/Tendering/ContractNoticePhases/View?PPI=CO1.PPI.41059518&amp;isFromPublicArea=True&amp;isModal=False</t>
  </si>
  <si>
    <t xml:space="preserve">AURA ROSA SOLANO DE LUQUE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</si>
  <si>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PEDAGÓGICO DESARROLLANDO LAS SIGUIENTES ACTIVIDADES 1 APOYAR A LA COORDINACIÓN DEL EQUIPO PEDAGÓGICO 2 APOYO A LA REVISIÓN DE INFORMES Y FORMATOS PEDAGÓGICOS DE LOS EQUIPOS 3 HACER SEGUIMIENTO A LA GESTIÓN PEDAGÓGICA DE LOS NODOS TERRITORIALES 4 REALIZAR ACOMPAÑAMIENTO A LAS ACTIVIDADES DE LAS MUESTRAS ARTÍSTICAS 5 LAS DEMÁS ACTIVIDADES QUE SE DERIVEN DE LA EJECUCIÓN DE LA ORDEN Y QUE TENGAN RELACIÓN DIRECTA CON EL OBJETO CONTRACTUAL</t>
  </si>
  <si>
    <t>CO1.REQ.8640153</t>
  </si>
  <si>
    <t>OPSP-VEX-0359-2025</t>
  </si>
  <si>
    <t>https://community.secop.gov.co/Public/Tendering/ContractNoticePhases/View?PPI=CO1.PPI.41001635&amp;isFromPublicArea=True&amp;isModal=False</t>
  </si>
  <si>
    <t xml:space="preserve">ALEXANDRA COSTA GALVIS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</si>
  <si>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FORMACION A FORMADORES DESARROLLANDO LAS SIGUIENTES ACTIVIDADES 1 CARACTERIZAR LAS DEMANDAS EN HERRAMIENTAS PEDAGOGICAS PARA LA FORMACION ARTISTICA DE LOS ARTISTAS FORMADORES Y SABEDORES DEL TERRITORIO A FIN DE APORTAR ESTE INSUMO PARA LA ESTRATEGIA DE FORMACION A FORMADORES DEL PROGRAMA ARTES PARA LA PAZ 2 COORDINAR LA IMPLEMENTACION DE LA ESTRATEGIA DE FORMACION A FORMADORES EN LA ZONA 3 SEGUIMIENTO DEL DESEMPEÑO DE LOS ARTISTAS FORMADORES EN EL PROCESO DE FORMACION A FORMADORES 4 CAPACITAR A LOS EQUIPOS DE TRABAJO EN LA ESTRATEGIA PEDAGOGICA Y EL DILIGENCIAMIENTO DE HERRAMIENTAS Y FORMATOS DEL PROGRAMA 5 ACOMPAÑAR A LOS COORDINADORES PEDAGOGICOS EN LA IMPLEMENTACION DE LAS ESTRATEGIAS PEDAGOGICAS LAS DEMAS ACTIVIDADES QUE SE DERIVEN DE LA EJECUCION DE LA ORDEN Y QUE TENGAN RELACION DIRECTA CON EL OBJETO CONTRACTUAL</t>
  </si>
  <si>
    <t>CO1.REQ.8626182</t>
  </si>
  <si>
    <t>OPSP-VEX-0358-2025</t>
  </si>
  <si>
    <t>https://community.secop.gov.co/Public/Tendering/ContractNoticePhases/View?PPI=CO1.PPI.41000507&amp;isFromPublicArea=True&amp;isModal=False</t>
  </si>
  <si>
    <t xml:space="preserve">JULIA ISABEL ROJAS RODRIGUEZ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</si>
  <si>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DE SISTEMATIZACION, DESARROLLANDO LAS SIGUIENTES ACTIVIDADES: 1) LIDERAR DESARROLLO METODOLOGICO DE INVESTIGACION Y MEMORIA SOCIAL DEL PROGRAMA ARTES PARA LA PAZ EN LA ZONA. 2) HACER SEGUIMIENTO, EVALUACION Y ANALISIS DE LOS RESULTADOS OBTENIDOS EN LA IMPLEMENTACION DE LA METODOLOGIA DE MEMORIA SOCIAL DEL PROGRAMA ARTES PARA LA PAZ. 3) SISTEMATIZAR LOS RESULTADOS OBTENIDOS A TRAVES DE LOS INSTRUMENTOS DE MEMORIA SOCIAL EN RAZON DE LOS TERRITORIOS ATENDIDOS EN LA ZONA. 4) INTEGRAR EN UN SOLO CUERPO ANALITICO LOS DIFERENTES RESULTADOS CONSOLIDADOS POR LOS LIDERES TRANSVERSALES (PEDAGOGICO, PSICOSOCIAL, ENFOQUES). 5) ELABORAR LOS INFORMES Y DOCUMENTOS QUE DAN CUENTA DE LA IMPLEMENTACION DEL PROGRAMA Y LA VALORACION DE LAS EXPERIENCIAS ARTISTICAS. LAS DEMAS ACTIVIDADES QUE SE DERIVEN DE LA EJECUCION DE LA ORDEN Y AQUELLAS QUE RESULTEN NECESARIAS PARA EL CUMPLIMIENTO CONTRACTUAL.</t>
  </si>
  <si>
    <t>CO1.REQ.8625991</t>
  </si>
  <si>
    <t>OPSP-VEX-0357-2025</t>
  </si>
  <si>
    <t>https://community.secop.gov.co/Public/Tendering/ContractNoticePhases/View?PPI=CO1.PPI.40999948&amp;isFromPublicArea=True&amp;isModal=False</t>
  </si>
  <si>
    <t xml:space="preserve">FAISSALES MAITTE BUSTAMANTE TORRES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</si>
  <si>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PEDAGOGICO DESARROLLANDO LAS SIGUIENTES ACTIVIDADES 1 APOYO A LA COORDINACION DEL EQUIPO PEDAGOGICO 2 APOYO A LA REVISION DE INFORMES Y FORMATOS PEDAGOGICOS DE LOS EQUIPOS 3 SEGUIMIENTO A LA GESTION PEDAGOGICA DE LOS NODOS TERRITORIALES 4 ACOMPANAMIENTO A LAS ACTIVIDADES DE LAS MUESTRAS ARTISTICAS Y AQUELLAS QUE RESULTEN NECESARIAS PARA EL CUMPLIMIENTO CONTRACTUAL</t>
  </si>
  <si>
    <t>CO1.REQ.8626105</t>
  </si>
  <si>
    <t>OPSP-VEX-0356-2025</t>
  </si>
  <si>
    <t>https://community.secop.gov.co/Public/Tendering/ContractNoticePhases/View?PPI=CO1.PPI.40999246&amp;isFromPublicArea=True&amp;isModal=False</t>
  </si>
  <si>
    <t xml:space="preserve">MAIRA ALEJANDRA JURADO ROMERO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</si>
  <si>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ENFOQUES DESARROLLANDO LAS SIGUIENTES ACTIVIDADES 1 APOYO A LA COORDINACION DE LA IMPLEMENTACION DE LOS ENFOQUES DEL PROGRAMA 2 APOYO A LA REVISION DE INFORMES EN LOS ASPECTOS RELACIONADOS CON LA IMPLEMENTACION DE LOS ENFOQUES 3 SEGUIMIENTO A LOS RESULTADOS DE INDICADORES DE CONVIVENCIA 4 ACOMPANAMIENTO A LAS ACTIVIDADES DE LAS MUESTRAS ARTISTICAS Y AQUELLAS QUE RESULTEN NECESARIAS PARA EL CUMPLIMIENTO CONTRACTUAL</t>
  </si>
  <si>
    <t>CO1.REQ.8625678</t>
  </si>
  <si>
    <t>OPSP-VEX-0355-2025</t>
  </si>
  <si>
    <t>https://community.secop.gov.co/Public/Tendering/ContractNoticePhases/View?PPI=CO1.PPI.41035622&amp;isFromPublicArea=True&amp;isModal=False</t>
  </si>
  <si>
    <t xml:space="preserve">IBETH ROCIO NORIEGA HERAZO </t>
  </si>
  <si>
    <t xml:space="preserve">SANDRA LUCERO QUIÑONES DEL CASTILLO </t>
  </si>
  <si>
    <t>LA PRESENTE ORDEN TIENE POR OBJETO LA PRESTACIÓN DE SERVICIOS DE APOYO A LA GESTIÓN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DE PROYECCIÓN CULTURAL.</t>
  </si>
  <si>
    <t>CO1.REQ.8635272</t>
  </si>
  <si>
    <t>OAG-VEX-0354-2025</t>
  </si>
  <si>
    <t>https://community.secop.gov.co/Public/Tendering/ContractNoticePhases/View?PPI=CO1.PPI.41034709&amp;isFromPublicArea=True&amp;isModal=False</t>
  </si>
  <si>
    <t>SERVIDCO S.A.S</t>
  </si>
  <si>
    <t>LA PRESENTE ORDEN TIENE POR OBJETO PRESTACIÓN DE SERVICIOS DE APOYO LOGÍSTICO PARA LAS ACTIVIDADES EN CAMPO A REALIZAR EN EL MARCO DEL CONTRATO 515 DE 2025, SUSCRITO CON LA AGENCIA NACIONAL DE HIDROCARBUROS. (CASO DE ESTUDIO NO 2 - RUTA ENERGIA SOLAR).</t>
  </si>
  <si>
    <t>CO1.REQ.8635162</t>
  </si>
  <si>
    <t>OPS-VEX-0353-2025</t>
  </si>
  <si>
    <t>https://community.secop.gov.co/Public/Tendering/ContractNoticePhases/View?PPI=CO1.PPI.40978524&amp;isFromPublicArea=True&amp;isModal=False</t>
  </si>
  <si>
    <t>ALVARO JOSE MENDEZ NAVARRO</t>
  </si>
  <si>
    <t xml:space="preserve">JORGE VARGAS RONCALLO </t>
  </si>
  <si>
    <t>LA PRESENTE ORDEN TIENE POR OBJETO: PRESTAR SERVICIOS PROFESIONALES COMO INVESTIGADOR CUANTITATIVO, PARA EL DESARROLLO DE LAS SIGUIENTES ACTIVIDADES: 1. CONCERTAR CON LAS AUTORIDADES DEL CONSEJO COMUNITARIO UN PLAN DE TRABAJO Y CRONOGRAMA PARA EL DESARROLLO DE LA METODOLOGÍA CUALITATIVA. 2. REALIZAR MÍNIMO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DESIGNADO DEL PRESENTE CONTRATO. 9. ENTREGAR UNA REVISIÓN DE ALCANCE DE LA LITERATURA ENFOCADA EN LOS PRINCIPALES HALLAZGOS DE LA INVESTIGACIÓN. 10. ENTREGAR LOS DOCUMENTOS Y PRESENTACIONES EN FORMATOS EDITABLES DE ACUERDO CON LOS LINEAMIENTOS DE LA OFICINA DE COMUNICACIONES DEL MINISTERIO DE SALUD Y PROTECCIÓN SOCIAL.</t>
  </si>
  <si>
    <t>CO1.REQ.8619270</t>
  </si>
  <si>
    <t>OPSP-VEX-0352-2025</t>
  </si>
  <si>
    <t>https://community.secop.gov.co/Public/Tendering/ContractNoticePhases/View?PPI=CO1.PPI.40977477&amp;isFromPublicArea=True&amp;isModal=False</t>
  </si>
  <si>
    <t xml:space="preserve">ELVIRA OLGA TORREGROZA CABARCAS </t>
  </si>
  <si>
    <t>LA PRESENTE ORDEN TIENE POR OBJETO: PRESTAR LOS SERVICIOS PROFESIONALES EN LA VICERRECTORIA DE EXTENSIÓN Y PROYECCIÓN SOCIAL DESARROLLANDO LAS SIGUIENTES ACTIVIDADES: 1. INFORME DE LOS ARCHIVOS ORGANIZADOS CORRESPONDIENTE AL PRIMER PERIODO DE 2025 DE LA VICERRECTORÍA DE EXTENSIÓN Y PROYECCIÓN SOCIAL. 2. REVISAR EL ESTADO FÍSICO DE LOS DOCUMENTOS PARA GARANTIZAR SU ADECUADA CONSERVACIÓN. 3. CONTROLAR LOS PLAZOS DE RETENCIÓN DOCUMENTAL, ASEGURANDO SU CUMPLIMIENTO ANTES DE SU ELIMINACIÓN O TRASLADO. 4. GESTIONAR LA DEVOLUCIÓN DE DOCUMENTOS PRESTADOS A FUNCIONARIOS, CONTRATISTAS Y OTRAS PARTES INTERESADAS. 5. GESTIONAR LA DIGITALIZACIÓN DE LOS DOCUMENTOS FÍSICOS UTILIZANDO LAS HERRAMIENTAS TECNOLÓGICAS DISPONIBLES. 6. APOYAR EN LA ELABORACIÓN DE INVENTARIOS DE LOS DOCUMENTOS ALMACENADOS EN EL ARCHIVO DE GESTIÓN Y EN EL ARCHIVO CENTRAL, FACILITANDO SU CONSULTA. 7. ORGANIZAR EL ARCHIVO DE GESTIÓN, ASEGURANDO QUE LOS DOCUMENTOS SEAN CORRECTAMENTE CLASIFICADOS Y DEPURADOS ANTES DE SU TRASLADO AL ARCHIVO CENTRAL. 8. APOYAR EN QUE LOS DOCUMENTOS QUE INGRESAN A LA DEPENDENCIA SEAN ORGANIZADOS Y CONSERVADOS CORRECTAMENTE, SIGUIENDO LAS NORMAS Y DIRECTRICES DE LA INSTITUCIÓN.</t>
  </si>
  <si>
    <t>CO1.REQ.8619341</t>
  </si>
  <si>
    <t>OPSP-VEX-0351-2025</t>
  </si>
  <si>
    <t>https://community.secop.gov.co/Public/Tendering/ContractNoticePhases/View?PPI=CO1.PPI.41032548&amp;isFromPublicArea=True&amp;isModal=False</t>
  </si>
  <si>
    <t>LA PRESENTE ORDEN TIENE POR OBJETO PRESTACIÓN DE SERVICIOS DE APOYO LOGÍSTICO PARA LAS ACTIVIDADES EN CAMPO A REALIZAR EN EL MARCO DEL CONTRATO 478 DE 2025, SUSCRITO CON LA AGENCIA NACIONAL DE HIDROCARBUROS. (CASO DE ESTUDIO NO 1 - RUTA EÓLICA).</t>
  </si>
  <si>
    <t>CO1.REQ.8634825</t>
  </si>
  <si>
    <t>OPS-VEX-0350-2025</t>
  </si>
  <si>
    <t>https://community.secop.gov.co/Public/Tendering/ContractNoticePhases/View?PPI=CO1.PPI.40976396&amp;isFromPublicArea=True&amp;isModal=False</t>
  </si>
  <si>
    <t xml:space="preserve">FRANCKY NORBERTO CORREDOR SANTAMARIA </t>
  </si>
  <si>
    <t xml:space="preserve">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 6. ASESORAR LA FORMULACIÓN DE DOCUMENTOS OFICIALES DE LA VICERRECTORÍA DE EXTENSIÓN Y PROYECCIÓN SOCIAL. 7. REALIZAR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 </t>
  </si>
  <si>
    <t>CO1.REQ.8618888</t>
  </si>
  <si>
    <t>OPSP-VEX-0349-2025</t>
  </si>
  <si>
    <t>https://community.secop.gov.co/Public/Tendering/ContractNoticePhases/View?PPI=CO1.PPI.40965330&amp;isFromPublicArea=True&amp;isModal=False</t>
  </si>
  <si>
    <t xml:space="preserve">STEPHANIE CHAVEZ DONADO </t>
  </si>
  <si>
    <t>LA PRESENTE ORDEN TIENE POR OBJETO: PRESTAR SERVICIOS PROFESIONALES PARA EL ACOMPAÑAMIENTO DE LOS PROCESOS DE GESTIÓN DE LA CALIDAD EN LA VICERRECTORÍA DE EXTENSIÓN Y PROYECCIÓN SOCIAL, DESARROLLANDO LAS SIGUIENTES ACTIVIDADES: 1) APOYAR A LA VICERRECTORÍA DE EXTENSIÓN Y PROYECCIÓN SOCIAL EN LA IDENTIFICACIÓN, REGISTRO, EJECUCIÓN Y SEGUIMIENTO DE INDICADORES DE GESTIÓN DE ACUERDO CON LOS COMPROMISOS ASOCIADOS AL PLAN DE ACCIÓN Y ACUERDO DE GESTIÓN DE LA VICERRECTORÍA,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LA INFORMACIÓN DE GESTIÓN DE LA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</si>
  <si>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CO1.REQ.8616464</t>
  </si>
  <si>
    <t>OPSP-VEX-0348-2025</t>
  </si>
  <si>
    <t>https://community.secop.gov.co/Public/Tendering/ContractNoticePhases/View?PPI=CO1.PPI.40947595&amp;isFromPublicArea=True&amp;isModal=False</t>
  </si>
  <si>
    <t xml:space="preserve">LAURA MARCELA MARIN TREJOS </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</si>
  <si>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1) APOYO A LA DIRECCIÓN EN LOS TRÁMITES ADMINISTRATIVOS DE PROYECTOS DE LA VEX 2) SEGUIMIENTO Y REGISTRO DE LAS ACTIVIDADES PROPUESTAS AL EQUIPO DE TRABAJO DE PROYECTOS DE LA VEX 3) APOYO EN EL CONTROL Y PLANIFICACIÓN DEL CRONOGRAMA DE ACTIVIDADES PROPUESTO PARA PROYECTOS DE LA VEX 4) APOYO A LA CONSOLIDACIÓN Y ORGANIZACIÓN DOCUMENTAL DE LA EJECUCIÓN DE PROYECTOS ASOCIADOS A LA VEX</t>
  </si>
  <si>
    <t>CO1.REQ.8611331</t>
  </si>
  <si>
    <t>OPSP-VEX-0347-2025</t>
  </si>
  <si>
    <t>https://community.secop.gov.co/Public/Tendering/ContractNoticePhases/View?PPI=CO1.PPI.40934997&amp;isFromPublicArea=True&amp;isModal=False</t>
  </si>
  <si>
    <t xml:space="preserve">ANDRES FELIPE VELEZ OLIVARES </t>
  </si>
  <si>
    <t>LA PRESENTE ORDEN TIENE POR OBJETO: PRESTAR LOS SERVICIOS PROFESIONALES EN LA VICERRECTORIA DE EXTENSIÓN Y PROYECCIÓN SOCIAL DESARROLLANDO LAS SIGUIENTES ACTIVIDADES: 1. IMPLEMENTAR Y ACOMPAÑAR EN LOS PROCESOS DE FORMACIÓN DE LA COMUNIDAD ACADÉMICA UNIVERSITARIA DESDE LA DIRECCIÓN DE DESARROLLO SOCIAL Y PRODUCTIVO. 2. GESTIONAR MÓDULOS DE FORMACIÓN EN LIDERAZGO TRANSFORMACIONAL, PLURIDIVERSIDAD Y DINÁMICAS SOCIALES Y CULTURALES DENTRO DE LA COMUNIDAD UNIVERSITARIA. 3. GESTIONAR ENLACES CON LAS COMUNIDADES VULNERABLES PARA EL DESARROLLO DE CURSOS VIRTUALES EN LIDERAZGO TRANSFORMACIONAL FACILITANDO SU DESARROLLO A TRAVÉS DE CONVENIOS CON LA VICERRECTORÍA DE EXTENSIÓN Y PROYECCIÓN SOCIAL. 4. APOYAR Y PROMOVER ESTRATEGIAS DE FORMACIÓN EN LIDERAZGO TRANSFORMACIONAL DENTRO DE LA COMUNIDAD UNIVERSITARIA.</t>
  </si>
  <si>
    <t>CO1.REQ.8608272</t>
  </si>
  <si>
    <t>OPSP-VEX-0346-2025</t>
  </si>
  <si>
    <t>https://community.secop.gov.co/Public/Tendering/ContractNoticePhases/View?PPI=CO1.PPI.40934585&amp;isFromPublicArea=True&amp;isModal=False</t>
  </si>
  <si>
    <t xml:space="preserve">PURA INES RACEDO VARELA </t>
  </si>
  <si>
    <t>LA PRESENTE ORDEN TIENE POR OBJETO: PRESTAR LOS SERVICIOS PROFESIONALES EN LA VICERRECTORIA DE EXTENSIÓN Y PROYECCIÓN SOCIAL DESARROLLANDO LAS SIGUIENTES: 1. IMPLEMENTAR Y ACOMPAÑAR EN LOS PROCESOS DE FORMACIÓN DE LA COMUNIDAD ACADÉMICA UNIVERSITARIA DESDE LA DIRECCIÓN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4.APOYAR Y PROMOVER ESTRATEGIAS DE FORMACIÓN EN LIDERAZGO TRANSFORMACIONAL DENTRO DE LA COMUNIDAD UNIVERSITARIA.</t>
  </si>
  <si>
    <t>CO1.REQ.8608233</t>
  </si>
  <si>
    <t>OPSP-VEX-0345-2025</t>
  </si>
  <si>
    <t>https://community.secop.gov.co/Public/Tendering/ContractNoticePhases/View?PPI=CO1.PPI.40963880&amp;isFromPublicArea=True&amp;isModal=False</t>
  </si>
  <si>
    <t>CENTRO DE DESARROLLO TECNOLOGICO E INNOVACION TERRITORIAL SOSTENIBLE DEL CARIBE - TESNOVA</t>
  </si>
  <si>
    <t xml:space="preserve">LA PRESENTE ORDEN TIENE POR OBJETO LA PRESTACIÓN DE SERVICIOS PARA LA ELABORACIÓN DE ESTUDIOS Y DOCUMENTOS TÉCNICOS TENDIENTES A FORTALECER LA GOBERNABILIDAD, LA IDENTIDAD CULTURAL Y LA AUTONOMÍA DEL PUEBLO KOGUI EN ARACATACA, EN EL MARCO DEL PROYECTO DE EXTENSIÓN DENOMINADO "FORTALECIMIENTO DE LA GOBERNABILIDAD E IDENTIDAD CULTURAL PARA LA CONSOLIDACIÓN DE SU AUTONOMÍA Y EL DE SUS ESPACIOS DE ENCUENTRO Y REPRESENTACIÓN DEL PUEBLO KOGUI EN ARACATACA", EL CUAL SE EJECUTA EN VIRTUD DEL CONVENIO INTERADMINISTRATIVO N° 002 DE 2025, SUSCRITO ENTRE EL MUNICIPIO DE ARACATACA, MAGDALENA Y LA UNIVERSIDAD DEL MAGDALENA. </t>
  </si>
  <si>
    <t>CO1.REQ.8616412</t>
  </si>
  <si>
    <t>OPS-VEX-0344-2025</t>
  </si>
  <si>
    <t>https://community.secop.gov.co/Public/Tendering/ContractNoticePhases/View?PPI=CO1.PPI.40951661&amp;isFromPublicArea=True&amp;isModal=False</t>
  </si>
  <si>
    <t xml:space="preserve">LIZZA VALERIA REYES SANCHEZ </t>
  </si>
  <si>
    <t>LA PRESENTE ORDEN TIENE POR OBJETO PRESTAR SERVICIOS DE APOYO A LA GESTIÓN EN LAS SIGUIENTES ACTIVIDADES: 1. APOYAR EN LA PLANEACIÓN, ORGANIZACIÓN Y SEGUIMIENTO DE ACTIVIDADES Y/O EVENTOS ORGANIZADOS POR LA VICERRECTORÍA DE EXTENSIÓN Y PROYECCIÓN SOCIAL. 2. APOYAR EN LAS REUNIONES Y ACTIVIDADES PROGRAMADAS EN LA VICERRECTORÍA DE EXTENSIÓN Y PROYECCIÓN SOCIAL. 3. APOYAR EN LA ELABORACIÓN DE INFORMES, GESTIÓN Y CONSOLIDACIÓN DE INFORMACIÓN Y DOCUMENTACIÓN REFERENTE A LAS ACTIVIDADES DE EXTENSIÓN Y PROYECCIÓN SOCIAL. 4. APOYAR CON LA SOLICITUD Y SEGUIMIENTO DE TRÁMITES ADMINISTRATIVOS Y FINANCIEROS (VIÁTICOS, APOYOS ECONÓMICOS, MOVILIDADES, ENTRE OTROS), DE LA VICERRECTORÍA DE EXTENSIÓN Y PROYECCIÓN SOCIAL. 5. APOYAR EN LA REALIZACIÓN DE LLAMADAS DE INFORMACIÓN Y SEGUIMIENTO DE CONTRATACIÓN Y PAGO DE LOS CONTRATISTAS ADSCRITOS A LA VICERRECTORÍA DE EXTENSIÓN Y PROYECCIÓN SOCIAL</t>
  </si>
  <si>
    <t>CO1.REQ.8615227</t>
  </si>
  <si>
    <t>OAG-VEX-0343-2025</t>
  </si>
  <si>
    <t>https://community.secop.gov.co/Public/Tendering/ContractNoticePhases/View?PPI=CO1.PPI.40950254&amp;isFromPublicArea=True&amp;isModal=False</t>
  </si>
  <si>
    <t xml:space="preserve">WILMAN ALEXANDER AGUIRRE MARQUEZ </t>
  </si>
  <si>
    <t>LA PRESENTE ORDEN TIENE POR OBJETO: PRESTAR LOS SERVICIOS PROFESIONALES EN LA DIRECCIÓN DE PRÁCTICAS PROFESIONALES, COMO MONITOR DE PRACTICA EN EL PROGRAMA ACADÉMICO DE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</si>
  <si>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CO1.REQ.8612335</t>
  </si>
  <si>
    <t>OPSP-VEX-0342-2025</t>
  </si>
  <si>
    <t>https://community.secop.gov.co/Public/Tendering/ContractNoticePhases/View?PPI=CO1.PPI.40920879&amp;isFromPublicArea=True&amp;isModal=False</t>
  </si>
  <si>
    <t xml:space="preserve">FERNANDO JOSE AZAR DAVILA </t>
  </si>
  <si>
    <t>LA PRESENTE ORDEN TIENE POR OBJETO: PRESTAR LOS SERVICIOS PROFESIONALES EN LA VICERRECTORIA DE EXTENSIÓN Y PROYECCIÓN SOCIAL DESARROLLANDO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t>
  </si>
  <si>
    <t>CO1.REQ.8605442</t>
  </si>
  <si>
    <t>OPSP-VEX-0341-2025</t>
  </si>
  <si>
    <t>https://community.secop.gov.co/Public/Tendering/ContractNoticePhases/View?PPI=CO1.PPI.40919327&amp;isFromPublicArea=True&amp;isModal=False</t>
  </si>
  <si>
    <t xml:space="preserve">HERNANDO JOSE MOGOLLON ROCHA </t>
  </si>
  <si>
    <t>LA PRESENTE ORDEN TIENE POR OBJETO: PRESTAR SERVICIOS PROFESIONALES PARA EL DESARROLLO DE LAS SIGUIENTES ACTIVIDADES: 1. REALIZAR LA ACTIVACIÓN DE USUARIOS Y LA REVISIÓN EN LA PLATAFORMA DEL GEDOCO Y SIGEP II DE LOS DOCUMENTOS PRECONTRACTUALES NECESARIOS PARA LA ELABORACIÓN DE ÓRDENES DE SERVICIOS PROFESIONALES Y DE APOYO A LA GESTIÓN DE LA VICERRECTORÍA DE EXTENSIÓN Y PROYECCIÓN SOCIAL.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REALIZAR EN LA HABILITACIÓN DE PAGOS EN LA PLATAFORMA GEDOCO DE LOS CONTRATISTAS POR PRESTACIÓN DE SERVICIOS PROFESIONALES Y DE APOYO A LA GESTIÓN DE LA VICERRECTORÍA DE EXTENSIÓN Y PROYECCIÓN SOCIAL. 5. REALIZAR EN LA REVISIÓN DE LOS DOCUMENTOS PARA TRÁMITE DE LIQUIDACIÓN DE HONORARIOS DE LOS CONTRATISTAS POR PRESTACIÓN DE SERVICIOS DE LA VICERRECTORÍA DE EXTENSIÓN Y PROYECCIÓN SOCIAL.</t>
  </si>
  <si>
    <t>CO1.REQ.8604888</t>
  </si>
  <si>
    <t>OPSP-VEX-0340-2025</t>
  </si>
  <si>
    <t>https://community.secop.gov.co/Public/Tendering/ContractNoticePhases/View?PPI=CO1.PPI.40949448&amp;isFromPublicArea=True&amp;isModal=False</t>
  </si>
  <si>
    <t>JORGE LUIS GARCIA GOMEZ</t>
  </si>
  <si>
    <t>LA PRESENTE ORDEN TIENE POR OBJETO EL SERVICIO DE ALQUILER DE MÓDULOS METÁLICOS (CONTENEDORES) DE 6 MTS, CON EL FIN DE CUBRIR REQUERIMIENTOS DE ESPACIOS PARA OFICINAS ALTERNAS Y BODEGAS NECESARIAS PARA EL BUEN FUNCIONAMIENTO DEL PROYECTO AUNAR ESFUERZOS PARA EL FORTALECIMIENTO DE LA GOBERNABILIDAD E IDENTIDAD CULTURAL PARA LA CONSOLIDACIÓN DE SU AUTONOMÍA Y EL DE SUS ESPACIOS DE ENCUENTRO Y REPRESENTACIÓN DEL PUEBLO KOGUI EN ARACATACA". EN EL MARCO DEL CONVENIO INTERADMINISTRATIVO N 1690 CELEBRADO ENTRE EL MINISTERIO DE LAS CULTURAS Y LA UNIVERSIDAD DEL MAGDALENA</t>
  </si>
  <si>
    <t>CO1.REQ.8612128</t>
  </si>
  <si>
    <t>OPS-VEX-0339-2025</t>
  </si>
  <si>
    <t>https://community.secop.gov.co/Public/Tendering/ContractNoticePhases/View?PPI=CO1.PPI.40961188&amp;isFromPublicArea=True&amp;isModal=False</t>
  </si>
  <si>
    <t>COCREAR PROYECTOS S.A.S</t>
  </si>
  <si>
    <t>LA PRESENTE ORDEN TIENE POR OBJETO : PRESTAR SERVICIO PARA DISEÑAR E IMPLEMENTAR UNA ESTRATEGIA INTEGRAL DE COMUNICACIÓN TRANSMEDIA PARA LA RUTA EÓLICA, QUE ARTICULE CONTENIDOS CIENTÍFICOS, TECNOLÓGICOS Y CULTURALES MEDIANTE LENGUAJES ACCESIBLES Y PERTINENTES, FORTALECIENDO LA APROPIACIÓN SOCIAL DEL CONOCIMIENTO, LA PARTICIPACIÓN COMUNITARIA Y EL POSICIONAMIENTO INSTITUCIONAL DEL PROYECTO IMPACT ENERGY.CO COMO MODELO DE EVALUACIÓN Y GESTIÓN DE TECNOLOGÍAS LIMPIAS EN COLOMBIA EN EL MARCO DEL N° 478 DEL 2025, CELEBRADO ENTRE LA AGENCIA NACIONAL DE HIDROCARBUROS – ANH Y UNIVERSIDAD DEL MAGDALENA. LA PROPUESTA HACE PARTE INTEGRAL DE LA PRESENTE ORDEN.</t>
  </si>
  <si>
    <t>CO1.REQ.8615815</t>
  </si>
  <si>
    <t>OPS-VEX-0338-2025</t>
  </si>
  <si>
    <t>https://community.secop.gov.co/Public/Tendering/ContractNoticePhases/View?PPI=CO1.PPI.40881778&amp;isFromPublicArea=True&amp;isModal=False</t>
  </si>
  <si>
    <t xml:space="preserve">ANDRES MAURICIO JURADO ESCOBAR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</si>
  <si>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PROFESIONAL COMUNICADOR REDES Y PLATAFORMAS DESARROLLANDO LAS SIGUIENTES ACTIVIDADES 1 APOYAR LA ESTRATEGIA DE DIVULGACION DEL PROGRAMA DURANTE TODA SU EJECUCION 2 APOYAR ADMINISTRACION DE LAS REDES Y PLATAFORMAS DIGITALES DISPUESTAS PARA EL PROGRAMA EN TERRITORIO 3 SEGUIMIENTO A LA ESTRATEGIA DE COMUNICACIONES DEL PROGRAMA BAJO LAS ORIENTACIONES DEL MINISTERIO DE CULTURA LAS ARTES Y LOS SABERES 4 ANALISIS DE LAS ACCIONES IMPLEMENTADAS EN LA ESTRATEGIA DE COMUNICACIONES Y DIVULGACION</t>
  </si>
  <si>
    <t>CO1.REQ.8595883</t>
  </si>
  <si>
    <t>OPSP-VEX-0337-2025</t>
  </si>
  <si>
    <t>https://community.secop.gov.co/Public/Tendering/ContractNoticePhases/View?PPI=CO1.PPI.40881724&amp;isFromPublicArea=True&amp;isModal=False</t>
  </si>
  <si>
    <t xml:space="preserve">MAIRA JIMENEZ LOZADA </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</si>
  <si>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ZOMAS RURALIDAD DISPERSA Y/O TERRITORIOS PRIORIZADOS POR EL PROGRAMA EN EL ROL DE COORDINADOR ADMINISTRATIVO DESARROLLANDO LAS SIGUIENTES ACTIVIDADES 1 COORDINAR LOS TRAMITES ADMINISTRATIVOS 2 REALIZAR SEGUIMIENTO A LOS TRAMITES JURIDICOS CONTRATACION ASUNTOS LEGALES 3 REALIZAR GESTION Y ANALISIS DE LOS DOCUMENTOS CONTRACTUALES Y AQUELLAS QUE RESULTEN NECESARIAS PARA EL CUMPLIMIENTO CONTRACTUAL 4 ARTICULAR CON LAS AREAS JURIDICAS DEL MINISTERIO DE LAS CULTURAS LAS ARTES Y LOS SABERES</t>
  </si>
  <si>
    <t>CO1.REQ.8595860</t>
  </si>
  <si>
    <t>OPSP-VEX-0336-2025</t>
  </si>
  <si>
    <t>https://community.secop.gov.co/Public/Tendering/ContractNoticePhases/View?PPI=CO1.PPI.40881150&amp;isFromPublicArea=True&amp;isModal=False</t>
  </si>
  <si>
    <t xml:space="preserve">MARGIE MILENA SILVA OLAYA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</si>
  <si>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COMUNICADOR DISEÑO GRAFICO DESARROLLANDO LAS SIGUIENTES ACTIVIDADES 1 APOYAR EL DISEÑO GRAFICO DE LA DIVULGACION DEL PROGRAMA DURANTE TODA SU EJECUCION BAJO LAS ORIENTACIONES DEL MINISTERIO DE LAS CULTURAS LAS ARTES Y LOS SABERES 2 SEGUIMIENTO Y EVALUACION DE LAS ESTRATEGIAS DE COMUNICACION IMPLEMENTADAS EN LOS TERRITORIOS 3 CREACION DE CONTENIDO DEL PROGRAMA PARA LOS DIFERENTES CANALES INSTITUCIONALES DE LA UNIVERSIDAD 4 DISEÑO Y DIVULGACION DE MATERIAL GRAFICO Y VISUAL Y AQUELLAS QUE RESULTEN NECESARIAS PARA EL CUMPLIMIENTO CONTRACTUAL</t>
  </si>
  <si>
    <t>CO1.REQ.8595685</t>
  </si>
  <si>
    <t>OPSP-VEX-0335-2025</t>
  </si>
  <si>
    <t>https://community.secop.gov.co/Public/Tendering/ContractNoticePhases/View?PPI=CO1.PPI.40880628&amp;isFromPublicArea=True&amp;isModal=False</t>
  </si>
  <si>
    <t xml:space="preserve">JASON DE JESUS BUSTAMANTE ALVAREZ </t>
  </si>
  <si>
    <t>LA PRESENTE ORDEN TIENE POR OBJETO: PRESTAR SERVICIOS PROFESIONALES PARA EL DESARROLLANDO DE LAS SIGUIENTES ACTIVIDADES: 1. ELABORAR Y REDACTAR INFORMES ESTADÍSTICOS RELACIONADOS CON LOS INDICADORES DEL PLAN DE ACCIÓN DEL CENTRO DE EGRESADOS. 2. REALIZARRY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t>
  </si>
  <si>
    <t>CO1.REQ.8595704</t>
  </si>
  <si>
    <t>OPSP-VEX-0334-2025</t>
  </si>
  <si>
    <t>https://community.secop.gov.co/Public/Tendering/ContractNoticePhases/View?PPI=CO1.PPI.40880130&amp;isFromPublicArea=True&amp;isModal=False</t>
  </si>
  <si>
    <t xml:space="preserve">KALER JHOAN LOPEZ QUINTO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</si>
  <si>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PODER POPULAR Y ANCESTRAL,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</si>
  <si>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CO1.REQ.8595444</t>
  </si>
  <si>
    <t>OPSP-VEX-0333-2025</t>
  </si>
  <si>
    <t>https://community.secop.gov.co/Public/Tendering/ContractNoticePhases/View?PPI=CO1.PPI.40879358&amp;isFromPublicArea=True&amp;isModal=False</t>
  </si>
  <si>
    <t xml:space="preserve">DANIEL ARNULFO BALLESTAS LOPEZ </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</si>
  <si>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LIDERAZGO Y DESARROLLO DE HABILIDADES GERENCIALES,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</si>
  <si>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CO1.REQ.8595416</t>
  </si>
  <si>
    <t>OPSP-VEX-0332-2025</t>
  </si>
  <si>
    <t>https://community.secop.gov.co/Public/Tendering/ContractNoticePhases/View?PPI=CO1.PPI.40915798&amp;isFromPublicArea=True&amp;isModal=False</t>
  </si>
  <si>
    <t>COCREAR PROYECTOS S.A.S.</t>
  </si>
  <si>
    <t xml:space="preserve">PRESTAR SERVICIO DE PLAN DE COMUNICACIONES PARA DISEÑAR E IMPLEMENTAR UNA ESTRATEGIA INTEGRAL DE COMUNICACIÓN TRANSMEDIA PARA LA RUTA SOLAR, QUE TRADUZCA LOS DATOS TÉCNICOS DEL PROYECTO EN NARRATIVAS ACCESIBLES, EMOCIONALMENTE CONECTIVAS Y CULTURALMENTE SITUADAS, FORTALECIENDO LA APROPIACIÓN SOCIAL DEL CONOCIMIENTO, EL INVOLUCRAMIENTO COMUNITARIO Y EL POSICIONAMIENTO INSTITUCIONAL DEL PROYECTO IMPACT ENERGY.CO COMO MODELO DE EVALUACIÓN PARTICIPATIVA Y GESTIÓN TERRITORIAL DE TECNOLOGÍAS SOLARES EN COLOMBIA, EN EL MARCO DEL CONTRATO NO. 515 DE 2025, CELEBRADO ENTRE LA AGENCIA NACIONAL DE HIDROCARBUROS - ANH Y UNIVERSIDAD DEL MAGDALENA. LA PROPUESTA HACE PARTE INTEGRAL DE LA PRESENTE ORDEN. </t>
  </si>
  <si>
    <t>CO1.REQ.8604330</t>
  </si>
  <si>
    <t>OPS-VEX-0331-2025</t>
  </si>
  <si>
    <t>https://community.secop.gov.co/Public/Tendering/ContractNoticePhases/View?PPI=CO1.PPI.40878152&amp;isFromPublicArea=True&amp;isModal=False</t>
  </si>
  <si>
    <t>LA PRESENTE ORDEN TIENE POR OBJETO LA PRESTACIÓN DE SERVICIOS DE APOYO A LA GESTIÓN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LA ALMA MÁTER.</t>
  </si>
  <si>
    <t>CO1.REQ.8594859</t>
  </si>
  <si>
    <t>OAG-VEX-0330-2025</t>
  </si>
  <si>
    <t>https://community.secop.gov.co/Public/Tendering/ContractNoticePhases/View?PPI=CO1.PPI.40876236&amp;isFromPublicArea=True&amp;isModal=False</t>
  </si>
  <si>
    <t xml:space="preserve">JOSE MIGUEL SALAS RODRIGUEZ </t>
  </si>
  <si>
    <t>LA PRESENTE ORDEN TIENE POR OBJETO PRESTAR SERVICIOS PROFESIONALES COMO ASISTENTE ADMINISTRATIVO EN EL MARCO DEL CONTRATO N. 478 DEL 2025 CELEBRADO ENTRE LA AGENCIA NACIONAL DE HIDROCARBUROS - ANH Y UNIVERSIDAD DEL MAGDALENA, PARA EL DESARROLLO DE LAS SIGUIENTES ACTIVIDADES: 1. GESTIONAR PROCESOS DE CONTRATACIÓN Y VINCULACIÓN DE PERSONAL AL PROYECTO. 2. REVISAR DOCUMENTACIÓN PARA ADELANTAR PROCESOS DE CONTRATACIÓN Y TRAMITES DE PAGO. 3. COORDINAR CON LAS ÁREAS FINANCIERAS DE LA UNIVERSIDAD, TODOS LOS TRÁMITES ADMINISTRATIVOS Y FINANCIEROS DEL PROYECTO. 4. GESTIONAR FACTURACIÓN PARA SU PRESENTACIÓN ANTE ANH. 5. HACER SEGUIMIENTO A LOS PAGOS DE ANH A LA UNIVERSIDAD DEL MAGDALENA, CON OCASIÓN DEL PROYECTO.</t>
  </si>
  <si>
    <t>CO1.REQ.8594431</t>
  </si>
  <si>
    <t>OPSP-VEX-0329-2025</t>
  </si>
  <si>
    <t>https://community.secop.gov.co/Public/Tendering/ContractNoticePhases/View?PPI=CO1.PPI.40875541&amp;isFromPublicArea=True&amp;isModal=False</t>
  </si>
  <si>
    <t xml:space="preserve">BRAYAN ANDRES RESTREPO BOZON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</si>
  <si>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PROFESIONAL FINANCIERO DESARROLLANDO LAS SIGUIENTES ACTIVIDADES 1 RESPONDER POR EL SEGUIMIENTO A LA EJECUCION PRESUPUESTAL 2 SEGUIMIENTO AL BALANCE FINANCIERO Y EJECUCION DE RECURSOS DEL PROYECTO 3 GESTION Y SEGUIMIENTO A LOS PAGOS Y AQUELLAS QUE RESULTEN NECESARIAS PARA EL CUMPLIMIENTO CONTRACTUAL</t>
  </si>
  <si>
    <t>CO1.REQ.8594080</t>
  </si>
  <si>
    <t>OPSP-VEX-0328-2025</t>
  </si>
  <si>
    <t>https://community.secop.gov.co/Public/Tendering/ContractNoticePhases/View?PPI=CO1.PPI.40867007&amp;isFromPublicArea=True&amp;isModal=False</t>
  </si>
  <si>
    <t xml:space="preserve">GLORIA JUDITH RODRIGUEZ CASTRILLO </t>
  </si>
  <si>
    <t>LA PRESENTE ORDEN TIENE POR OBJETO: PRESTAR SERVICIOS PROFESIONALES EN EL CENTRO DE EGRESADOS, PARA DESARROLLAR LAS SIGUIENTES ACTIVIDADES: 1. ACTUALIZACIÓN DEL CENSO DE GRADUADOS. 2. ELABORACIÓN Y REDACCIÓN DE INFORMES ESTADÍSTICOS DE GRADUADOS. 3. APOYO LOGÍSTICO EN EL DESARROLLO DE CURSOS, SEMINARIOS, TALLERES Y DIPLOMADOS DIRIGIDOS A GRADUADOS. 4. GESTIÓN, DIVULGACIÓN Y SEGUIMIENTO A LAS CONVOCATORIAS LABORALES. 5. GESTIÓN, DIVULGACIÓN Y SEGUIMIENTO A LA MATERIALIZACIÓN DE LOS CONVENIOS DE LOS ALIADOS PRIME.</t>
  </si>
  <si>
    <t>CO1.REQ.8591637</t>
  </si>
  <si>
    <t>OPSP-VEX-0327-2025</t>
  </si>
  <si>
    <t>https://community.secop.gov.co/Public/Tendering/ContractNoticePhases/View?PPI=CO1.PPI.40865742&amp;isFromPublicArea=True&amp;isModal=False</t>
  </si>
  <si>
    <t xml:space="preserve">ISABEL ALICIA TRILLOS GOMEZ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</si>
  <si>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COORDINADORA PEDAGOGICA DESARROLLANDO LAS SIGUIENTES ACTIVIDADES 1 LIDERAR LOS ASPECTOS PEDAGOGICOS EN LA IMPLEMENTACION DE LA ESTRATEGIA PEDAGOGICA DEL PROGRAMA ARTES PARA LA PAZ 2 APOYAR A LOS DIFERENTES EQUIPOS PARA CONSOLIDAR METODOLOGIAS Y DIDACTICAS DE FORMACION ARTISTICA PERTINENTE A LOS TERRITORIOS Y POBLACIONES ATENDIDAS EN EL PROGRAMA ARTES PARA LA PAZ 3 HACER SEGUIMIENTO EVALUACION Y ANALISIS DE LOS RESULTADOS OBTENIDOS EN LA IMPLEMENTACION DE LA ESTRATEGIA PEDAGOGICA DESDE UNA PERSPECTIVA PEDAGOGICA 4 GENERAR ESTRATEGIAS PARA PROPENDER POR LA CALIDAD ARTISTICA Y PEDAGOGICA DE LOS MOMENTOS PEDAGOGICOS Y LAS MUESTRAS ARTISTICAS DEL PROGRAMA ARTES PARA LA PAZ 5 VERIFICAR EL ADECUADO DILIGENCIAMIENTO DE LOS FORMATOS PEDAGOGICOS DEL PROGRAMA 6 LIDERAR LOS EQUIPOS DE NODO TERRITORIAL EN LOS ASPECTOS RELACIONADOS CON LA PLANEACION Y EJECUCION DE LOS PROCESOS PEDAGOGICOS Y AQUELLAS QUE RESULTEN NECESARIAS PARA EL CUMPLIMIENTO CONTRACTUAL</t>
  </si>
  <si>
    <t>CO1.REQ.8591194</t>
  </si>
  <si>
    <t>OPSP-VEX-0326-2025</t>
  </si>
  <si>
    <t>https://community.secop.gov.co/Public/Tendering/ContractNoticePhases/View?PPI=CO1.PPI.40864268&amp;isFromPublicArea=True&amp;isModal=False</t>
  </si>
  <si>
    <t xml:space="preserve">CESAR ANDRES SCOTT PARDO </t>
  </si>
  <si>
    <t>LA PRESENTE ORDEN TIENE POR OBJETO: PRESTAR SERVICIOS PROFESIONALES PARA EL DESARROLLO DE LAS SIGUIENTES ACTIVIDADES: 1) GESTIONAR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COADYUVAR EN LA ORGANIZAÇIÓN DE LOS DOCUMENTOS QUE REPOSAN EN EL ARCHIVO CENTRAL, PARA GARANTIZAR LA ADECUADA CONSERVACIÓN Y CONSULTA DE LA DOCUMENTACIÓN INSTITUCIONAL. 5) GESTIONAR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COADYUVAR CON LA APLICACIÓN DE LOS PROCEDIMIENTOS DE ORGANIZACIÓN Y CONSERVACIÓN A LOS DOCUMENTOS QUE INGRESAN A LA DEPENDENCIA, EN CUMPLIMIENTO DE LA NORMATIVIDAD Y DIRECTRICES INSTITUCIONALES.</t>
  </si>
  <si>
    <t>CO1.REQ.8590831</t>
  </si>
  <si>
    <t>OPSP-VEX-0325-2025</t>
  </si>
  <si>
    <t>https://community.secop.gov.co/Public/Tendering/ContractNoticePhases/View?PPI=CO1.PPI.40836729&amp;isFromPublicArea=True&amp;isModal=False</t>
  </si>
  <si>
    <t xml:space="preserve">INGRID LILIANA MINOTTA DIAZ </t>
  </si>
  <si>
    <t>LA PRESENTE ORDEN TIENE POR OBJETO LA PRESTACIÓN DE SERVICIOS PROFESIONALES PARA EL DESARROLLO DE LAS SIGUIENTES ACTIVIDADES: 1. REVISAR Y CORREGIR EL DOCUMENTO FINAL QUE CONTENGA LOS INDICADORES CALCULADOS DE LA CALIDAD DE LA BASE DE DATOS, DE COBERTURA DE LA ENCUESTA Y DE MEDICIÓN DE NO RESPUESTA DE ACUERDO CON LO DEFINIDO POR EL MINISTERIO.</t>
  </si>
  <si>
    <t>CO1.REQ.8583480</t>
  </si>
  <si>
    <t>OPSP-VEX-0324-2025</t>
  </si>
  <si>
    <t>https://community.secop.gov.co/Public/Tendering/ContractNoticePhases/View?PPI=CO1.PPI.40835579&amp;isFromPublicArea=True&amp;isModal=False</t>
  </si>
  <si>
    <t xml:space="preserve">JUSEINY CRISTINA CASTRO RICO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</si>
  <si>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COORDINADORA PEDAGÓGICA DESARROLLANDO LAS SIGUIENTES ACTIVIDADES 1 LIDERAR LOS ASPECTOS PEDAGÓGICOS EN LA IMPLEMENTACIÓN DE LA ESTRATEGIA PEDAGÓGICA DEL PROGRAMA ARTES PARA LA PAZ 2 APOYAR A LOS DIFERENTES EQUIPOS PARA CONSOLIDAR METODOLOGÍAS Y DIDÁCTICAS DE FORMACIÓN ARTÍSTICA PERTINENTE A LOS TERRITORIOS Y POBLACIONES ATENDIDAS EN EL PROGRAMA ARTES PARA LA PAZ 3 HACER SEGUIMIENTO EVALUACIÓN Y ANÁLISIS DE LOS RESULTADOS OBTENIDOS EN LA IMPLEMENTACIÓN DE LA ESTRATEGIA PEDAGÓGICA DESDE UNA PERSPECTIVA PEDAGÓGICA 4 GENERAR ESTRATEGIAS PARA PROPENDER POR LA CALIDAD ARTÍSTICA Y PEDAGÓGICA DE LOS MOMENTOS PEDAGÓGICOS Y LAS MUESTRAS ARTÍSTICAS DEL PROGRAMA ARTES PARA LA PAZ 5 VERIFICAR EL ADECUADO DILIGENCIAMIENTO DE LOS FORMATOS PEDAGÓGICOS DEL PROGRAMA 6 LIDERAR LOS EQUIPOS DE NODO TERRITORIAL EN LOS ASPECTOS RELACIONADOS CON LA PLANEACIÓN Y EJECUCIÓN DE LOS PROCESOS PEDAGÓGICOS 7 Y AQUELLAS QUE RESULTEN NECESARIAS PARA EL CUMPLIMIENTO CONTRACTUAL</t>
  </si>
  <si>
    <t>CO1.REQ.8583669</t>
  </si>
  <si>
    <t>OPSP-VEX-0323-2025</t>
  </si>
  <si>
    <t>https://community.secop.gov.co/Public/Tendering/ContractNoticePhases/View?PPI=CO1.PPI.40835091&amp;isFromPublicArea=True&amp;isModal=False</t>
  </si>
  <si>
    <t xml:space="preserve">ENGLYS JOHANA GUTIERREZ CANTILLO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</si>
  <si>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ZOMAS RURALIDAD DISPERSA Y/O TERRITORIOS PRIORIZADOS POR EL PROGRAMA EN EL ROL DE COORDINADOR DE ENFOQUES DESARROLLANDO LAS SIGUIENTES ACTIVIDADES 1 LIDERAR Y PROPONER ESTRATEGIAS CON EL FIN DE TRANSVERSALIZAR LOS ENFOQUES DE LAS POLITICAS CULTURALES DIFERENCIAL POBLACIONAL Y PSICOSOCIAL PERTINENTES A LOS TERRITORIOS Y POBLACIONES ATENDIDAS EN EL PROGRAMA ARTES PARA LA PAZ 2 APOYAR Y ASESORAR A LOS EQUIPOS PARA TRANSVERSALIZAR EN LAS DIFERENTES ACTIVIDADES DE IMPLEMENTACION DEL PROGRAMA EL ENFOQUE DE ACCION SIN DANO 3 PROMOVER EL CONOCIMIENTO DE LAS RUTAS DE ACOMPANAMIENTO PARA LA ATENCION ESPECIAL EN CASOS PUNTUALES QUE SON IDENTIFICADOS EN EL MARCO DE LA IMPLEMENTACION DEL PROGRAMA ARTES PARA LA PAZ 4 SEGUIMIENTO EVALUACION Y ANALISIS DE LOS RESULTADOS OBTENIDOS EN LA IMPLEMENTACION DE LA ESTRATEGIA PEDAGOGICA DESDE LA PERSPECTIVA DE LOS ENFOQUES Y AQUELLAS QUE RESULTEN NECESARIAS PARA EL CUMPLIMIENTO CONTRACTUAL</t>
  </si>
  <si>
    <t>CO1.REQ.8583649</t>
  </si>
  <si>
    <t>OPSP-VEX-0322-2025</t>
  </si>
  <si>
    <t>https://community.secop.gov.co/Public/Tendering/ContractNoticePhases/View?PPI=CO1.PPI.40834575&amp;isFromPublicArea=True&amp;isModal=False</t>
  </si>
  <si>
    <t xml:space="preserve">SAIDA KARINA AMAYA PEREZ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</si>
  <si>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 LA COORDINACION DESARROLLANDO LAS SIGUIENTES ACTIVIDADES 1 APOYO EN LOS TRAMITES ADMINISTRATIVOS 2 APOYO EN LOS TRAMITES DE CONTRATACION Y EJECUCION DE ACTIVIDADES PROPIAS DE LA COORDINACION GENERAL 3 APOYO EN LA GESTION ANALISIS Y TRAMITE DE DOCUMENTOS CONTRACTUALES Y AQUELLAS QUE RESULTEN NECESARIAS PARA EL CUMPLIMIENTO CONTRACTUAL 4 APOYAR EN LA ARTICULACION CON LAS DIFERENTES AREAS DEL MINISTERIO DE LAS CULTURAS LAS ARTES Y LOS SABERES</t>
  </si>
  <si>
    <t>CO1.REQ.8583295</t>
  </si>
  <si>
    <t>OPSP-VEX-0321-2025</t>
  </si>
  <si>
    <t>https://community.secop.gov.co/Public/Tendering/ContractNoticePhases/View?PPI=CO1.PPI.40834120&amp;isFromPublicArea=True&amp;isModal=False</t>
  </si>
  <si>
    <t xml:space="preserve">NATHALIA SOFIA RAMIREZ MEZA </t>
  </si>
  <si>
    <t>LA PRESENTE ORDEN TIENE POR OBJETO LA PRESTACIÓN DE SERVICIOS DE APOYO A LA GESTIÓN PARA DESARROLLAR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 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</si>
  <si>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CO1.REQ.8582961</t>
  </si>
  <si>
    <t>OAG-VEX-0320-2025</t>
  </si>
  <si>
    <t>https://community.secop.gov.co/Public/Tendering/ContractNoticePhases/View?PPI=CO1.PPI.40824049&amp;isFromPublicArea=True&amp;isModal=False</t>
  </si>
  <si>
    <t xml:space="preserve">ALFREDO JOSE DIAZ GRANADOS HUERTAS </t>
  </si>
  <si>
    <t>LA PRESENTE ORDEN TIENE POR OBJETO: PRESTAR SERVICIOS PROFESIONALES PARA EL DESARROLLO DE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3.ORGANIZAR LAS CONVOCATORIAS PARA LA SELECCIÓN DE VOLUNTARIOS, 4. REALIZAR Y GESTIONAR LA ORGANIZACIÓN DE ENCUENTROS CON LOS ESTAMENTOS VINCULADOS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</si>
  <si>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CO1.REQ.8581167</t>
  </si>
  <si>
    <t>OPSP-VEX-0319-2025</t>
  </si>
  <si>
    <t>https://community.secop.gov.co/Public/Tendering/ContractNoticePhases/View?PPI=CO1.PPI.40854053&amp;isFromPublicArea=True&amp;isModal=False</t>
  </si>
  <si>
    <t>EF LEGAL &amp; ASOCIADOS S.A.S.</t>
  </si>
  <si>
    <t>LA PRESENTE ORDEN TIENE POR OBJETO PRESTACIÓN DE SERVICIOS ESPECIALIZADOS PARA REALIZAR UN ESTUDIO TECNICO Y LEGAL DE LA SITUACION ACTUAL DE LOS PROYECTOS SOLARES EN COLOMBIA.</t>
  </si>
  <si>
    <t>CO1.REQ.8588716</t>
  </si>
  <si>
    <t>OPS-VEX-0318-2025</t>
  </si>
  <si>
    <t>https://community.secop.gov.co/Public/Tendering/ContractNoticePhases/View?PPI=CO1.PPI.40833268&amp;isFromPublicArea=True&amp;isModal=False</t>
  </si>
  <si>
    <t xml:space="preserve">HARRISON PINEDA PEREZ </t>
  </si>
  <si>
    <t>LA PRESENTE ORDEN TIENE POR OBJETO: PRESTAR SERVICIOS PROFESIONALES PARA DESARROLLAR LAS SIGUIENTES ACTIVIDADES: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</si>
  <si>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CO1.REQ.8583370</t>
  </si>
  <si>
    <t>OPSP-VEX-0317-2025</t>
  </si>
  <si>
    <t>https://community.secop.gov.co/Public/Tendering/ContractNoticePhases/View?PPI=CO1.PPI.40824313&amp;isFromPublicArea=True&amp;isModal=False</t>
  </si>
  <si>
    <t>CESAR ENRIQUE POLO CASTRO</t>
  </si>
  <si>
    <t xml:space="preserve">RAFAEL DAVID PINEDA GUERRERO </t>
  </si>
  <si>
    <t>LA PRESENTE ORDEN TIENE POR OBJETO: PRESTAR SERVICIOS PROFESIONALES PARA DESARROLLAR LAS SIGUIENTES ACTIVIDADES: 1. SOPORTE DEL SISTEMA INFORMACIÓN PARA PROCESO DE GRADO SIEG (ACTUALIZACIÓN DE FECHA DE GRADOS DE LOS EGRESADOS, CREACIÓN DE FECHAS DE GRADOS, PAZ Y SALVOS ETC. 2. ADMINISTRACIÓN DEL PORTAL WEB DEL CENTRO DE EGRESADOS. 3. APOYAR EN LA CARGA DE TABLAS DE REFERENCIAS PARA EL CORRECTO FUNCIONAMIENTO DEL SISTEMA DE ADMINISTRACIÓN DE EGRESADOS Y GRADUADOS. 4. MODELADO, PLANIFICACIÓN E IMPLEMENTACIÓN DEL NUEVO SISTEMA DE PROCESO DE GRADO SAEG.</t>
  </si>
  <si>
    <t>CO1.REQ.8581639</t>
  </si>
  <si>
    <t>OPSP-VEX-0316-2025</t>
  </si>
  <si>
    <t>https://community.secop.gov.co/Public/Tendering/ContractNoticePhases/View?PPI=CO1.PPI.40821473&amp;isFromPublicArea=True&amp;isModal=False</t>
  </si>
  <si>
    <t xml:space="preserve">SANDRA MARCELA PARRA MARULANDA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</si>
  <si>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ADMINISTRATIVO, DESARROLLANDO LAS SIGUIENTES ACTIVIDADES: 1) APOYO A LOS TRAMITES ADMINISTRATIVOS. 2) APOYO GESTION CONTRACTUAL DE LOS EQUIPOS. 3) SEGUIMIENTO A LA GESTION ADMINISTRATIVA DE PAGOS A LOS EQUIPOS. 4) APOYAR LA CONSOLIDACION Y ORGANIZACION DOCUMENTAL DE LA EJECUCION DEL CONVENIO.</t>
  </si>
  <si>
    <t>CO1.REQ.8580092</t>
  </si>
  <si>
    <t>OPSP-VEX-0315-2025</t>
  </si>
  <si>
    <t>https://community.secop.gov.co/Public/Tendering/ContractNoticePhases/View?PPI=CO1.PPI.40820538&amp;isFromPublicArea=True&amp;isModal=False</t>
  </si>
  <si>
    <t xml:space="preserve">LAURA MARGARITA CANTILLO ROSARIO </t>
  </si>
  <si>
    <t>LA PRESENTE ORDEN TIENE POR OBJETO: PRESTAR SERVICIOS PROFESIONALES EN EL MARCO DEL CONVENIO INTERADMINISTRATIVO NO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ADMINISTRATIVO, DESARROLLANDO LAS SIGUIENTES ACTIVIDADES: 1) APOYO A LOS TRÁMITES ADMINISTRATIVOS. 2) APOYO GESTIÓN CONTRACTUAL DE LOS EQUIPOS. 3) SEGUIMIENTO A LA GESTIÓN ADMINISTRATIVA DE PAGOS A LOS EQUIPOS. 4) APOYAR LA CONSOLIDACIÓN Y ORGANIZACIÓN DOCUMENTAL DE LA EJECUCIÓN DEL CONVENIO.</t>
  </si>
  <si>
    <t>CO1.REQ.8580047</t>
  </si>
  <si>
    <t>OPSP-VEX-0314-2025</t>
  </si>
  <si>
    <t>https://community.secop.gov.co/Public/Tendering/ContractNoticePhases/View?PPI=CO1.PPI.40797294&amp;isFromPublicArea=True&amp;isModal=False</t>
  </si>
  <si>
    <t xml:space="preserve">CLARA HELENA VANEGAS RINCON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</si>
  <si>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PROFESIONAL JURIDICO DESARROLLANDO LAS SIGUIENTES ACTIVIDADES 1 APOYO LOS TRAMITES CONTRACTUALES 2 SEGUIMIENTO A LOS CONTRATOS A CARGO DE LA UNIVERSIDAD 3 APOYO EN LA REVISION DE DOCUMENTOS PRECONTRACTUALES A CARGO DE LA UNIVERSIDAD</t>
  </si>
  <si>
    <t>CO1.REQ.8574878</t>
  </si>
  <si>
    <t>OPSP-VEX-0313-2025</t>
  </si>
  <si>
    <t>https://community.secop.gov.co/Public/Tendering/ContractNoticePhases/View?PPI=CO1.PPI.40797261&amp;isFromPublicArea=True&amp;isModal=False</t>
  </si>
  <si>
    <t xml:space="preserve">ANDREA CAROLINA PALMERA MORENO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</si>
  <si>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ADMINISTRATIVO DESARROLLANDO LAS SIGUIENTES ACTIVIDADES 1 APOYO A LOS TRAMITES ADMINISTRATIVOS 2 APOYO GESTION CONTRACTUAL DE LOS EQUIPOS 3 SEGUIMIENTO A LA GESTION ADMINISTRATIVA DE PAGOS A LOS EQUIPOS 4 APOYAR LA CONSOLIDACION Y ORGANIZACION DOCUMENTAL DE LA EJECUCION DEL CONVENIO</t>
  </si>
  <si>
    <t>CO1.REQ.8574963</t>
  </si>
  <si>
    <t>OPSP-VEX-0312-2025</t>
  </si>
  <si>
    <t>https://community.secop.gov.co/Public/Tendering/ContractNoticePhases/View?PPI=CO1.PPI.40790446&amp;isFromPublicArea=True&amp;isModal=False</t>
  </si>
  <si>
    <t>LA PRESENTE ORDEN TIENE POR OBJETO PRESTAR SERVICIOS PROFESIONALES EN EL MARCO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ADMINISTRATIVO DESARROLLANDO LAS SIGUIENTES ACTIVIDADES 1 APOYO A LOS TRÁMITES ADMINISTRATIVOS 2 APOYO GESTIÓN CONTRACTUAL DE LOS EQUIPOS 3 SEGUIMIENTO A LA GESTIÓN ADMINISTRATIVA DE PAGOS A LOS EQUIPOS 4 APOYAR LA CONSOLIDACIÓN Y ORGANIZACIÓN DOCUMENTAL DE LA EJECUCIÓN DEL CONVENIO</t>
  </si>
  <si>
    <t>CO1.REQ.8572986</t>
  </si>
  <si>
    <t>OPSP-VEX-0311-2025</t>
  </si>
  <si>
    <t>https://community.secop.gov.co/Public/Tendering/ContractNoticePhases/View?PPI=CO1.PPI.40852916&amp;isFromPublicArea=True&amp;isModal=False</t>
  </si>
  <si>
    <t>LA PRESENTE ORDEN TIENE POR OBJETO PRESTACIÓN DE SERVICIOS ESPECIALIZADOS PARA REALIZAR UN ESTUDIO TECNICO Y LEGAL DE LA SITUACION ACTUAL DE LOS PROYECTOS EOLICOS EN COLOMBIA.</t>
  </si>
  <si>
    <t>CO1.REQ.8588247</t>
  </si>
  <si>
    <t>OPS-VEX-0310-2025</t>
  </si>
  <si>
    <t>https://community.secop.gov.co/Public/Tendering/ContractNoticePhases/View?PPI=CO1.PPI.40789661&amp;isFromPublicArea=True&amp;isModal=False</t>
  </si>
  <si>
    <t>LA PRESENTE ORDEN TIENE POR OBJETO PRESTAR SERVICIOS PROFESIONALES EN EL MARCO DEL CONVENIO INTERADMINISTRATIVO NÚMERO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PROFESIONAL SEGUIMIENTO Y REPORTE DE METAS DESARROLLANDO LAS SIGUIENTES ACTIVIDADES 1) REALIZAR REPORTE Y SEGUIMIENTO DE LA GESTIÓN DOCUMENTAL 2) HACER REPORTE Y SEGUIMIENTO A LA INFORMACIÓN QUE GENERE LA EJECUCIÓN DEL CONVENIO 3) REPORTAR LA INFORMACIÓN GENERADA POR LA EJECUCIÓN DEL CONVENIO EN LOS APLICATIVOS INSTITUCIONALES DISPUESTOS 4)REALIZAR SEGUIMIENTO AL REPORTE DE LA INFORMACIÓN DEL CONVENIO A TRAVÉS DE LOS FORMATOS ESTABLECIDOS 5)ANALIZAR LA INFORMACIÓN GENERADA POR EL CONVENIO</t>
  </si>
  <si>
    <t>CO1.REQ.8572769</t>
  </si>
  <si>
    <t>OPSP-VEX-0309-2025</t>
  </si>
  <si>
    <t>https://community.secop.gov.co/Public/Tendering/ContractNoticePhases/View?PPI=CO1.PPI.40788579&amp;isFromPublicArea=True&amp;isModal=False</t>
  </si>
  <si>
    <t xml:space="preserve">LAINA VANESSA CERVANTES AREVALO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</si>
  <si>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PROFESIONAL SEGUIMIENTO Y REPORTE DE METAS, DESARROLLANDO LAS SIGUIENTES ACTIVIDADES: 1)REALIZAR REPORTE Y SEGUIMIENTO DE LA GESTIÓN DOCUMENTAL. 2) HACER REPORTE Y SEGUIMIENTO A LA INFORMACIÓN QUE GENERE LA EJECUCIÓN DEL CONVENIO. 3) REPORTAR LA INFORMACIÓN GENERADA POR LA EJECUCIÓN DEL CONVENIO EN LOS APLICATIVOS INSTITUCIONALES DISPUESTOS. 4) REALIZAR SEGUIMIENTO AL REPORTE DE LA INFORMACIÓN DEL CONVENIO A TRAVÉS DE LOS FORMATOS ESTABLECIDOS. 5) ANALIZAR LA INFORMACIÓN GENERADA POR EL CONVENIO.</t>
  </si>
  <si>
    <t>CO1.REQ.8572721</t>
  </si>
  <si>
    <t>OPSP-VEX-0308-2025</t>
  </si>
  <si>
    <t>https://community.secop.gov.co/Public/Tendering/ContractNoticePhases/View?PPI=CO1.PPI.40760409&amp;isFromPublicArea=True&amp;isModal=False</t>
  </si>
  <si>
    <t xml:space="preserve">ROBERTO ALFONSO GARCIA CAMPO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</si>
  <si>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ADMINISTRATIVO DESARROLLANDO LAS SIGUIENTES ACTIVIDADES 1 APOYO A LOS TRAMITES ADMINISTRATIVOS 2 APOYO GESTION CONTRACTUAL DE LOS EQUIPOS 3 SEGUIMIENTO A LA GESTION ADMINISTRATIVA DE PAGOS A LOS EQUIPOS 4 APOYAR LA CONSOLIDACION Y ORGANIZACION DOCUMENTAL DE LA EJECUCION DEL CONVENIO</t>
  </si>
  <si>
    <t>CO1.REQ.8565286</t>
  </si>
  <si>
    <t>OPSP-VEX-0307-2025</t>
  </si>
  <si>
    <t>https://community.secop.gov.co/Public/Tendering/ContractNoticePhases/View?PPI=CO1.PPI.40758923&amp;isFromPublicArea=True&amp;isModal=False</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</si>
  <si>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PROFESIONAL JURIDICO DESARROLLANDO LAS SIGUIENTES ACTIVIDADES 1 APOYO LOS TRAMITES CONTRACTUALES 2 SEGUIMIENTO A LOS CONTRATOS A CARGO DE LA UNIVERSIDAD 3 APOYO EN LA REVISION DE DOCUMENTOS PRECONTRACTUALES A CARGO DE LA UNIVERSIDAD LAS DEMAS ACTIVIDADES QUE SE DERIVEN DE LA EJECUCION DE LA ORDEN Y QUE TENGAN RELACION DIRECTA CON EL OBJETO CONTRACTUAL</t>
  </si>
  <si>
    <t>CO1.REQ.8565085</t>
  </si>
  <si>
    <t>OPSP-VEX-0306-2025</t>
  </si>
  <si>
    <t>https://community.secop.gov.co/Public/Tendering/ContractNoticePhases/View?PPI=CO1.PPI.40761409&amp;isFromPublicArea=True&amp;isModal=False</t>
  </si>
  <si>
    <t xml:space="preserve">MARIA ANGELICA ANDRADE ALVAREZ </t>
  </si>
  <si>
    <t>LA PRESENTE ORDEN TIENE POR OBJETO: PRESTACIÓN DE SERVICIOS PROFESIONALES EN EL MARCO DEL CONVENIO INTERADMINISTRATIVO NO. 1556 DE 2024 SUSCRITO ENTRE LA UNIVERSIDAD DEL MAGDALENA Y LA AGENCIA DE DESARROLLO RURAL (ADR), COMO PROFESIONAL ADMINISTRATIVO, PARA EJECUTAR, EN LA ETAPA DE LIQUIDACIÓN DEL PROYECTO, LAS SIGUIENTES ACTIVIDADES Y ENTREGABLES: 1.ORGANIZACIÓN DE DOCUMENTOS SOPORTE DE LA CONTRAPARTIDA OFRECIDA POR LA UNIVERSIDAD DEL MAGDALENA LA CUAL DEBERÁ CONTENER UNA CARPETA DIGITAL ORGANIZADA CON TODOS LOS DOCUMENTOS QUE ACREDITEN LA CONTRAPARTIDA DE LA UNIVERSIDAD, TALES COMO: CERTIFICADOS, INFORMES, ACTAS, SOPORTES FINANCIEROS Y ADMINISTRATIVOS RELACIONADOS CON EL CUMPLIMIENTO DEL CONVENIO. 2. ENTREGAR CARPETA DENOMINADA LEGALIZACIÓN DE DOCUMENTOS SOPORTE DE PAGO A PROVEEDORES DEBERÁ CONTENER: INFORME CONSOLIDADO QUE CONTENGA LA REVISIÓN Y VALIDACIÓN DE LOS DOCUMENTOS SOPORTE DE PAGO A PROVEEDORES CONTRATADOS EN EL MARCO DEL CONVENIO, INCLUYENDO FACTURAS, RECIBOS, CONTRATOS Y COMPROBANTES DE PAGO. ACTA O CERTIFICACIÓN DE LEGALIZACIÓN DE DICHOS DOCUMENTOS, FIRMADA POR EL RESPONSABLE ADMINISTRATIVO Y/O SUPERVISOR DEL CONVENIO.3. ORGANIZACIÓN Y ENTREGA DE SOPORTES DE PAGOS A PROVEEDORES PARA CARGUE EN PLATAFORMAS EN CARPETA ONDRIVE ORGANIZADA CON LOS SOPORTES COMPLETOS DE PAGOS A PROVEEDORES, CLASIFICADOS Y LISTOS PARA SER ENTREGADOS AL GRUPO DE PLATAFORMAS.</t>
  </si>
  <si>
    <t>CO1.REQ.8565836</t>
  </si>
  <si>
    <t>OPSP-VEX-0305-2025</t>
  </si>
  <si>
    <t>https://community.secop.gov.co/Public/Tendering/ContractNoticePhases/View?PPI=CO1.PPI.40756922&amp;isFromPublicArea=True&amp;isModal=False</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</si>
  <si>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PROFESIONAL JURÍDICO, DESARROLLANDO LAS SIGUIENTES ACTIVIDADES: 1. APOYO LOS TRÁMITES CONTRACTUALES. 2. SEGUIMIENTO A LOS CONTRATOS A CARGO DE LA UNIVERSIDAD. 3. APOYO EN LA REVISIÓN DE DOCUMENTOS PRECONTRACTUALES A CARGO DE LA UNIVERSIDAD.</t>
  </si>
  <si>
    <t>CO1.REQ.8564713</t>
  </si>
  <si>
    <t>OPSP-VEX-0304-2025</t>
  </si>
  <si>
    <t>https://community.secop.gov.co/Public/Tendering/ContractNoticePhases/View?PPI=CO1.PPI.40756121&amp;isFromPublicArea=True&amp;isModal=False</t>
  </si>
  <si>
    <t>LA PRESENTE ORDEN TIENE POR OBJETO: PRESTAR SERVICIOS PROFESIONALES EN LA DIRECCIÓN DE DESARROLLO SOCIAL Y PRODUCTIVO, PARA EL DESARROLLO DE LAS SIGUIENTES ACTIVIDADES: 1. GESTIONAR DE FORMA COORDINADA ENTRE LA VICERRECTORÍA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COADYUVAR LA COORDINACIÓN DE LAS DISTINTAS JORNADAS EXTERNAS QUE REALICE LA DIRECCIÓN DE DESARROLLO SOCIAL Y PRODUCTIVO, EN CUMPLIMIENTO AL PLAN DE ACCIÓN DE LA VICERRECTORÍA DE EXTENSIÓN Y PROYECCIÓN SOCIAL. 4. REALIZAR ACOMPAÑAMIENTO Y SERVIR DE ENLACE CON LAS DIFERENTES ENTIDADES PÚBLICO Y PRIVADAS, PARA EL DESARROLLO DE LAS INICIATIVAS, PROGRAMAS A CARGO DE LA DIRECCIÓN DE DESARROLLO SOCIAL Y PRODUCTIVO. 5. PRESENTAR LOS INFORMES QUE LE SEAN REQUERIDOS POR EL VICERRECTOR DE EXTENSIÓN Y PROYECCIÓN SOCIAL Y/O DE LAS DIFERENTES ENTIDADES DE LOS PROGRAMAS TALENTO MAGDALENA, SEDES DIGITALES BLOQUE 10, CATEDRA UNIVERSIDAD EN EL TERRITORIO Y JORNADAS DE ATENCIÓN. 6. APOYAR EN EL SEGUIMIENTO Y EN LA ESTRUCTURACIÓN DE PROYECTOS ACADÉMICOS, PRESENTADOS POR LAS DIFERENTES UNIDADES ACADÉMICAS EN LA QUE LA VICERRECTORA DE EXTENSIÓN SEA LA EJECUTORA.</t>
  </si>
  <si>
    <t>CO1.REQ.8564100</t>
  </si>
  <si>
    <t>OPSP-VEX-0303-2025</t>
  </si>
  <si>
    <t>https://community.secop.gov.co/Public/Tendering/ContractNoticePhases/View?PPI=CO1.PPI.40755534&amp;isFromPublicArea=True&amp;isModal=False</t>
  </si>
  <si>
    <t xml:space="preserve">HAILY MARIA LARA LOPEZ </t>
  </si>
  <si>
    <t>LA PRESENTE ORDEN TIENE POR OBJETO: PRESTACIÓN DE SERVICIOS PROFESIONALES COMO PROFESIONAL ADMINISTRATIVO, EN EL MARCO DEL CONVENIO INTERADMINISTRATIVO NO. 1556 DE 2024 SUSCRITO ENTRE LA UNIVERSIDAD DEL MAGDALENA Y LA AGENCIA DE DESARROLLO RURAL (ADR), PARA EJECUTAR EN LA ETAPA DE LIQUIDACIÓN DEL PROYECTO, LAS SIGUIENTES ACTIVIDADES Y ENTREGABLES: 1. ELABORAR Y ENTREGAR LA CONSOLIDACIÓN DE LAS NÓMINAS TRAMITADAS Y ENVIADAS A VICERRECTORIA DE EXTENSIÓN Y PROYECCIÓN SOCIAL PARA EL TRÁMITE DE PAGO. 2. ELABORAR Y ENTREGAR LA BASE DE DATOS CON EL ESTADO DE EJECUCIÓN Y PAGOS DE LOS CONTRATISTAS DEL CONVENIO EN DONDE SE REGISTRE NOMBRE DEL CONTRATISTA, ESTADO DE EJECUCIÓN DE LAS ACTIVIDADES, HISTORIAL DE PAGOS REALIZADO Y OBSERVACIONES RELEVANTES. 3. REALIZAR Y ENTREGAR BASE DE DATOS LA ORGANIZACIÓN Y GESTIÓN DE LAS CARPETAS DIGITALES DE LOS CONTRATISTAS, GARANTIZANDO LA ADECUADA ESTRUCTURACIÓN Y TRAZABILIDAD DE LOS ENTREGABLES DOCUMENTALES REQUERIDOS PARA EL CIERRE Y LIQUIDACIÓN DEL PROYECTO. SE DEBERÁ DETALLAR CONTRATOS Y ADENDAS, INFORME DE AVANCE Y DE CIERRE, INFORME DE EJECUCIÓN Y COMPROBANTES Y SOPORTES DE PAGO.</t>
  </si>
  <si>
    <t>CO1.REQ.8564311</t>
  </si>
  <si>
    <t>OPSP-VEX-0302-2025</t>
  </si>
  <si>
    <t>https://community.secop.gov.co/Public/Tendering/ContractNoticePhases/View?PPI=CO1.PPI.40707906&amp;isFromPublicArea=True&amp;isModal=False</t>
  </si>
  <si>
    <t xml:space="preserve">KAREN FLOMARA ALSINA RANGEL </t>
  </si>
  <si>
    <t>LA PRESENTE ORDEN TIENE POR OBJETO: PRESTAR SERVICIOS PROFESIONALES PARA EL DESARROLLADO DE LAS SIGUIENTES ACTIVIDADES EN LA DIRECCIÓN DE DESARROLLO SOCIAL Y PRODUCTIVO: 1. REALIZAR LOS INFORMES GENERALES MENSUALES SOBRE EL AVANCE DE LOS CONTRATOS SUSCRITOS ENTRE LA UNIVERSIDAD Y CORMAGDALENA. 2. APOYAR EN VISITAS TÉCNICAS A CORMAGDALENA PARA EL SEGUIMIENTO Y LIQUIDACIÓN DE CONTRATOS DE OBRA FINALIZADOS. 3. REALIZAR LA REDACCIÓN DE OFICIOS Y COMUNICACIONES NECESARIAS PARA LA EJECUCIÓN DE LOS CONTRATOS.</t>
  </si>
  <si>
    <t>CO1.REQ.8552926</t>
  </si>
  <si>
    <t>OPSP-VEX-0301-2025</t>
  </si>
  <si>
    <t>https://community.secop.gov.co/Public/Tendering/ContractNoticePhases/View?PPI=CO1.PPI.40706439&amp;isFromPublicArea=True&amp;isModal=False</t>
  </si>
  <si>
    <t xml:space="preserve">ADAN JOSE OLIVEROS ALTAHONA </t>
  </si>
  <si>
    <t>LA PRESENTE ORDEN TIENE POR OBJETO: 1. ATENDER LOS PROCESOS DE CONVENIOS Y CONVOCATORIAS DE PRÁCTICAS PROFESIONALES. 2. GESTIONAR LOS PROCESOS DE PRÁCTICAS ( ATENDER SOLICITUDES DE USUARIOS, RECEPCIONAR, REVISAR Y NOTIFICAR A PROGRAMAS LOS FORMATOS EVALUATIVOS APROBADOS AL IGUAL QUE LAS LEGALIZACIONES DE LAS PRÁCTICAS APROBADAS POR LA DIRECCIÓN), 3. REALIZAR LA GESTIÓN DE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REALIZAR LOS REGISTROS PROPIOS DE LOS PROCESOS DE PRÁCTICAS EN LA PLATAFORMA GEDOPRAC, 5. ATENDER EL CORREO INSTITUCIONAL DE PRÁCTICAS PROFESIONALES, 6. ELABORAR INFORMES DE LA DIRECCIÓN DE PRÁCTICAS PROFESIONALES PARA LA ACREDITACIÓN DE LOS PROGRAMAS Y LA ACREDITACIÓN INSTITUCIONAL.</t>
  </si>
  <si>
    <t>CO1.REQ.8552079</t>
  </si>
  <si>
    <t>OPSP-VEX-0300-2025</t>
  </si>
  <si>
    <t>https://community.secop.gov.co/Public/Tendering/ContractNoticePhases/View?PPI=CO1.PPI.40694008&amp;isFromPublicArea=True&amp;isModal=False</t>
  </si>
  <si>
    <t xml:space="preserve">JULIO CESAR DEAVILA PERTUZ </t>
  </si>
  <si>
    <t>LA PRESENTE ORDEN TIENE POR OBJETO PRESTAR SERVICIOS PROFESIONALES EN EL MARCO DEL CONTRATO 515 DEL 2025 CELEBRADO ENTRE LA AGENCIA NACIONAL DE HIDROCARBUROS ANH Y UNIVERSIDAD DEL MAGDALENA, PARA EL DESARROLLO DE LAS SIGUIENTES ACTIVIDADES: 1) APOYAR EN EL DISEÑO DE LA ARQUITECTURA DEL SISTEMA DE INFORMACIÓN, CONTRIBUYENDO A UNA SOLUCIÓN ESCALABLE, MODULAR E INTEROPERABLE QUE PERMITA LA INTEGRACIÓN CON FUENTES DE DATOS AMBIENTALES, ENERGÉTICOS INCLUYENDO SISTEMAS SOLARES FOTOVOLTAICOS Y SOCIALES, ALINEADA CON ESTÁNDARES ABIERTOS Y PREPARADA PARA FUTURAS AMPLIACIONES.2) APOYAR EN EL DESARROLLO DE CONECTORES PARA EXTRAER DATOS DESDE MÚLTIPLES FUENTES, INCLUYENDO SISTEMAS DE MONITOREO SOLAR, BASES DE DATOS ENERGÉTICAS, SENSORES IOT Y HERRAMIENTAS DE SIMULACIÓN DE DESEMPEÑO DE INSTALACIONES SOLARES. 3) DESARROLLAR CONECTORES QUE FACILITEN LA COMUNICACIÓN CON PLATAFORMAS O BASES DE DATOS, PERMITIENDO LA RECOLECCIÓN ESTRUCTURADA DE DATOS SOBRE GENERACIÓN SOLAR, EFICIENCIA ENERGÉTICA, INVENTARIOS DEL CICLO DE VIDA Y RESULTADOS DE EVALUACIÓN AMBIENTAL O SOCIAL. 4) CONSTRUIR SCRIPTS, SERVICIOS O APIS PARA CONSULTA Y EXTRACCIÓN DE DATOS DESDE FUENTES INTERNAS O EXTERNAS ASEGURANDO EFICIENCIA, TRAZABILIDAD Y CUMPLIMIENTO DE LAS REGLAS DE NEGOCIO DEL SISTEMA. 5) APOYAR EN LA IMPLEMENTACIÓN DE TRANSFORMADORES DE DATOS INTEROPERABLES, CONVIRTIENDO LOS DATOS RECOPILADOS EN FORMATOS ESTÁNDAR COMO JSON, XML O ILCD, GARANTIZANDO LA INTEROPERABILIDAD SEMÁNTICA CON PLATAFORMAS COMO OPENLCA, SIMAPRO O BASES DE DATOS LCI INTERNACIONALES. 6) DISEÑAR E IMPLEMENTAR APIS RESTFUL PARA CONSULTA Y PUBLICACIÓN DE INFORMACIÓN, INCLUYENDO ENDPOINTS ESPECIALIZADOS PARA PUBLICAR INDICADORES ENERGÉTICOS Y AMBIENTALES, RESULTADOS DE SIMULACIONES SOLARES Y COMPARATIVAS DE ESCENARIOS EVALUADOS. 7) APOYAR EN LA CONSTRUCCIÓN DE INTERFACES GRÁFICAS PARA VISUALIZAR RESULTADOS, DESARROLLANDO DASHBOARDS WEB QUE PRESENTEN INDICADORES CLAVE DE RENDIMIENTO KPIS, GENERACIÓN SOLAR, AHORRO ENERGÉTICO, HUELLA DE CARBONO Y RESULTADOS DE ANÁLISIS DE CICLO DE VIDA. 8) MODELAR PROCESOS Y REGLAS DEL DOMINIO ENERGÉTICO Y AMBIENTAL, DISEÑANDO Y PROGRAMANDO LA LÓGICA DE NEGOCIO QUE PERMITA INTERPRETAR ADECUADAMENTE DATOS DE PRODUCCIÓN SOLAR, FACTORES DE CONVERSIÓN ENERGÉTICA, EMISIONES EVITADAS Y CÁLCULOS DE IMPACTO AMBIENTAL. 9)DESPLEGAR Y MANTENER OPENLCA COMO SERVIDOR BACKEND, CONFIGURANDO EL ENTORNO DE EJECUCIÓN DE OPENLCA PARA FUNCIONAR COMO MOTOR DE EVALUACIÓN DEL CICLO DE VIDA, HABILITANDO EL ACCESO A PROCESOS, FLUJOS E INDICADORES VÍA SERVICIOS IPC O CONTENEDORES DEDICADOS. 10) APOYAR LA AUTOMATIZACIÓN DE SIMULACIONES DE ENERGÍA SOLAR EN OPENLCA, DESARROLLANDO SCRIPTS Y CONECTORES QUE INTEGREN ESCENARIOS DE GENERACIÓN SOLAR CON MODELOS LCA, PERMITIENDO EVALUAR EL IMPACTO DE DIFERENTES TECNOLOGÍAS, UBICACIONES Y CONFIGURACIONES FOTOVOLTAICAS. 11) DOCUMENTAR LA SOLUCIÓN TÉCNICA Y LOS MECANISMOS DE INTEROPERABILIDAD, GENERANDO MANUALES, DIAGRAMAS Y ESPECIFICACIONES QUE DESCRIBAN LA ARQUITECTURA DEL SISTEMA, LOS COMPONENTES DE ENERGÍA SOLAR, LOS FLUJOS DE DATOS HACIA OPENLCA Y LAS INTERFACES HABILITADAS PARA CONSULTA EXTERNA.</t>
  </si>
  <si>
    <t>CO1.REQ.8549716</t>
  </si>
  <si>
    <t>OPSP-VEX-0299-2025</t>
  </si>
  <si>
    <t>https://community.secop.gov.co/Public/Tendering/ContractNoticePhases/View?PPI=CO1.PPI.40693501&amp;isFromPublicArea=True&amp;isModal=False</t>
  </si>
  <si>
    <t xml:space="preserve">EDITH DEL ROSARIO ROLONG PEREZ </t>
  </si>
  <si>
    <t>LA PRESENTE ORDEN TIENE POR OBJETO: 1. ATENDER LOS PROCESOS DE PRÁCTICAS (SOLICITUDES DE USUARIOS, RECEPCIONAR, REVISAR Y NOTIFICAR A PROGRAMAS LOS FORMATOS EVALUATIVOS APROBADOS AL IGUAL QUE LAS LEGALIZACIONES DE LAS PRÁCTICAS APROBADAS POR LA DIRECCIÓN), 2. REALIZAR SEGUIMIENTO, CAPACITACIÓN A LOS TUTORES EMPRESARIALES Y A LOS MONITORES DE PRÁCTICAS, AL IGUAL QUE A LOS ENLACES DE FACULTADES. 3. REALIZAR REGISTROS PROPIOS DE LOS PROCESOS DE PRÁCTICAS EN LA PLATAFORMA GEDOPRAC, 4. ATENDER EL CORREO INSTITUCIONAL DE PRÁCTICAS PROFESIONALES, 5. APOYAR A LOS PROCESOS DE CALIDAD DE LA DEPENDENCIA. 6, ELABORAR INFORMES DE LA DIRECCIÓN DE PRÁCTICAS PROFESIONALES PARA LA ACREDITACIÓN DE LOS PROGRAMAS Y LA ACREDITACIÓN INSTITUCIONAL.</t>
  </si>
  <si>
    <t>CO1.REQ.8549502</t>
  </si>
  <si>
    <t>OPSP-VEX-0298-2025</t>
  </si>
  <si>
    <t>https://community.secop.gov.co/Public/Tendering/ContractNoticePhases/View?PPI=CO1.PPI.40691487&amp;isFromPublicArea=True&amp;isModal=False</t>
  </si>
  <si>
    <t xml:space="preserve">DANIEL DAVID GRANADOS PARODI </t>
  </si>
  <si>
    <t>LA PRESENTE ORDEN TIENE POR OBJETO: LA PRESTACIÓN DE SERVICIOS DE APOYO A LA GESTIÓN EN LA VICERRECTORÍA DE EXTENSIÓN Y PROYECCIÓN SOCIAL, PARA DESARROLLAR LAS SIGUIENTES ACTIVIDADES: 1. REGISTRAR ÓRDENEŚ Y/O CONTRATOS EN LAS PLATAFORMAS SISTEMA INTEGRAL DE AUDITORIAS SIA OBSERVA, SISTEMA ELECTRÓNICO PARA LA CONTRATACIÓN PÚBLICA- SECOP II Y SISTEMA DE INFORMACIÓN Y GESTIÓN DEL EMPLEO PÚBLICO SIGEP II. 2. REGISTRAR LA TOTALIDAD DE PAGOS DE LAS ÓRDENES Y/O CONTRATOS EN LAS PLATAFORMAS SIA OBSERVA Y SECOP II. 3. ACTUALIZAR Y ALIMENTAR LA MATRIZ DE LOS PROCESOS CONTRACTUALES PARA LAS PLATAFORMAS. 4. REVISAR QUE LAS PÓLIZAS CUMPLAN CON LOS REQUISITOS ESTABLECIDOS PARA EL CARGUE EN LA PLATAFORMA SISTEMA ELECTRÓNICO PARA LA CONTRATACIÓN PÚBLICA SECOP II. 5. PRESENTAR INFORMES MENSUALES O CUANDO EL SUPERVISOR ASÍ LO REQUIERA, SOBRE LAS ACTIVIDADES DESARROLLADAS EN CUMPLIMIENTO DE LA ORDEN.</t>
  </si>
  <si>
    <t>CO1.REQ.8548674</t>
  </si>
  <si>
    <t>OAG-VEX-0297-2025</t>
  </si>
  <si>
    <t>https://community.secop.gov.co/Public/Tendering/ContractNoticePhases/View?PPI=CO1.PPI.40690937&amp;isFromPublicArea=True&amp;isModal=False</t>
  </si>
  <si>
    <t xml:space="preserve">ESTEFANIA DE JESUS VASQUEZ CAMPO </t>
  </si>
  <si>
    <t>LA PRESENTE ORDEN TIENE POR OBJETO: PRESTAR SERVICIOS PROFESIONALES PARA DESARROLLAR LAS SIGUIENTES ACTIVIDADES: 1. REGISTRAR Y CARGAR LA INFORMACIÓN PRECONTRACTUAL, CONTRACTUAL Y POSTCONTRACTUAL DE LAS ORDENES Y/O CONTRATOS SUSCRITOS POR LA VICERRECTORÍA DE EXTENSIÓN Y PROYECCIÓN SOCIAL EN LAS PLATAFORMAS SISTEMA INTEGRAL DE AUDITORIAS SIA OBSERVA, SISTEMA ELECTRÓNICO PARA LA CONTRATACIÓN PÚBLICA- SECOP II Y SISTEMA DE INFORMACIÓN Y GESTIÓN DEL EMPLEO PÚBLICO SIGEP II. 2. REALIZAR LA MARCACIÓN DE LA INFORMACIÓN PRECONTRACTUAL Y CONTRACTUAL PARA EL CUMPLIMIENTO DE LA RENDICIÓN MENSUAL A LA PLATAFORMA SIA OBSERVA- AUDITORÍA DE LAS ÓRDENES Y/O CONTRATOS SUSCRITOS POR LA VICERRECTORÍA DE EXTENSIÓN Y PROYECCIÓN SOCIAL. 3. ELABORAR Y ACTUALIZAR LA MATRIZ DE LOS PROCESOS CONTRACTUALES. 4. ARCHIVAR LA INFORMACIÓN DE LOS CONVENIOS SUSCRITOS EN LOS MEDIOS TECNOLÓGICOS DESIGNADOS POR LA VICERRECTORÍA DE EXTENSIÓN Y PROYECCIÓN SOCIAL. 5. RENDIR INFORMES MENSUALES O CUANDO EL SUPERVISOR ASÍ LO REQUIERA, SOBRE LAS ACTIVIDADES DESARROLLADAS EN CUMPLIMIENTO DE LA PRESENTE ORDEN.</t>
  </si>
  <si>
    <t>CO1.REQ.8548902</t>
  </si>
  <si>
    <t>OPSP-VEX-0296-2025</t>
  </si>
  <si>
    <t>https://community.secop.gov.co/Public/Tendering/ContractNoticePhases/View?PPI=CO1.PPI.40690214&amp;isFromPublicArea=True&amp;isModal=False</t>
  </si>
  <si>
    <t xml:space="preserve">MARIA CAMILA GRANADOS RODRIGUEZ </t>
  </si>
  <si>
    <t>LA PRESENTE ORDEN TIENE POR OBJETO: PRESTAR SERVICIOS PROFESIONALES PARA DESARROLLAR LAS SIGUIENTES ACTIVIDADES: 1. REVISIÓN JURÍDICA DE LAS MINUTAS Y DOCUMENTOS DE LAS ORDENES OAG-OPSP, DEL FUNCIONAMIENTO DE LA VICERRECTORÍA DE EXTENSIÓN Y PROYECCIÓN SOCIAL. 2. REVISIÓN JURÍDICA DE LAS RESOLUCIONES DE REINTEGRO, APOYO ECONÓMICO, ESTÍMULO ECONÓMICO Y VINCULACIÓN DE FUNCIONARIOS Y DOCENTES. 3. REVISIÓN JURÍDICA DE COMUNICACIONES EXTERNAS. 4. REVISAR Y ACTUALIZAR EL CUADRO DE EJECUCIÓN PRESUPUESTAL DE PROYECTOS DE LA VICERRECTORÍA DE EXTENSIÓN Y PROYECCIÓN SOCIAL. 5.REALIZAR SOLICITUDES DE CDP DE ACUERDO CON LOS REQUERIMIENTOS DEL SUPERVISOR DE LA ORDEN. 6. ELABORA RESOLUCIONES DE ESTÍMULO ECONÓMICO, AYUDANTÍA, VIÁTICOS Y VINCULACIÓN.</t>
  </si>
  <si>
    <t>CO1.REQ.8548524</t>
  </si>
  <si>
    <t>OPSP-VEX-0295-2025</t>
  </si>
  <si>
    <t>https://community.secop.gov.co/Public/Tendering/ContractNoticePhases/View?PPI=CO1.PPI.40689224&amp;isFromPublicArea=True&amp;isModal=False</t>
  </si>
  <si>
    <t xml:space="preserve">LUIS DIEGO CORPUS PORTACIO </t>
  </si>
  <si>
    <t>LA PRESENTE ORDEN TIENE POR OBJETO LA PRESTACIÓN DE SERVICIOS DE APOYO A LA GESTIÓN PARA DESARROLLAR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TRAMITES ADMINISTRATIVOS DE ACUERDO CON EL CUADRO DE CONSECUTIVOS DE VICERRECTORÍA DE EXTENSIÓN Y PROYECCIÓN SOCIAL. 3. APOYAR CON EL ENVIO DESDE EL CORREO DE TRAMITES FINANCIEROS DE LOS ACTOS ADMINISTRATIVOS FIRMADOS A LA DEPENDENCIA QUE CORRESPONDA. 4. APOYAR CON EL CORREO DE PAGOS VEX, REMITIENDO LAS RESOLUCIOSNES, PAGOS DE ORDENES OAG-OPSP Y PROVEEDORES A LA OFICINA DE DIRECCIÓN FINANCIERA O CONTABILIDAD, SEGÚN LA NATURALEZA DEL TRAMITE. 5. ESCANEAR DOCUMENTOS FIRMADOS POR EL VICERRECTOR DE EXTENCIÓN, Y ARCHIVARLOS EN LA CARPETA DIGITAL SEGÚN SU NATURALEZA. 6. REMITIR LO ACTOS ADMINISTRATIVOS (ORDENES, ADICIONES, OTRO SI, TERMINACIONES) AL CORREO DE PLATAFORMAS PARA SU RESPECTIVO CARGUE.</t>
  </si>
  <si>
    <t>CO1.REQ.8548025</t>
  </si>
  <si>
    <t>OAG-VEX-0294-2025</t>
  </si>
  <si>
    <t>https://community.secop.gov.co/Public/Tendering/ContractNoticePhases/View?PPI=CO1.PPI.40687929&amp;isFromPublicArea=True&amp;isModal=False</t>
  </si>
  <si>
    <t xml:space="preserve">KATHERIN JULIETH ALMENDRALES TEJEDA </t>
  </si>
  <si>
    <t>LA PRESENTE ORDEN TIENE POR OBJETO: PRESTAR SERVICIOS PROFESIONALES PARA EL ACOMPAÑAMIENTO DE LOS PROCESOS DE LA VICERRECTORÍA DE EXTENSIÓN Y PROYECCIÓN SOCIAL, DESARROLLANDO LAS SIGUIENTES ACTIVIDADES: 1. REVISAR DISPONIBILIDADES Y SALDOS DE LOS CONTRATOS Y CONVENIOS SUSCRITOS EN LA VIGENCIA 2025- I.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REVISIÓN Y VERIFICACIÓN DE LOS SONDEOS COMERCIALES DE PRODUCTOS, BIENES Y SERVICIOS PARA Y ACOMPAÑAMIENTO DE ACUERDO CON LOS TRAMITES DE SELECCIÓN DE PROVEEDORES DE LA VICERRECTORÍA DE EXTENSIÓN Y PROYECTOS ADSCRITOS.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</si>
  <si>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CO1.REQ.8547570</t>
  </si>
  <si>
    <t>OPSP-VEX-0293-2025</t>
  </si>
  <si>
    <t>https://community.secop.gov.co/Public/Tendering/ContractNoticePhases/View?PPI=CO1.PPI.40652899&amp;isFromPublicArea=True&amp;isModal=False</t>
  </si>
  <si>
    <t xml:space="preserve">ANDRES EDUARDO PATERNINA ARIZA </t>
  </si>
  <si>
    <t>LA PRESENTE ORDEN TIENE POR OBJETO: PRESTAR SERVICIOS PROFESIONALES EN EL MARCO DEL CONTRATO N515 DEL 2025 CELEBRADO ENTRE LA AGENCIA NACIONAL DE HIDROCARBUROS - ANH Y UNIVERSIDAD DEL MAGDALENA, PARA EL DESARROLLO DE LAS SIGUIENTES ACTIVIDADES:1) APOYAR EN EL DISEÑO DE LA ARQUITECTURA DEL SISTEMA DE INFORMACIÓN, CONTRIBUYENDO A UNA SOLUCIÓN ESCALABLE, MODULAR E INTEROPERABLE QUE PERMITA LA INTEGRACIÓN CON FUENTES DE DATOS AMBIENTALES, ENERGÉTICOS (INCLUYENDO SISTEMAS SOLARES FOTOVOLTAICOS), Y SOCIALES, ALINEADA CON ESTÁNDARES ABIERTOS Y PREPARADA PARA FUTURAS AMPLIACIONES. 2) APOYAR EN EL DESARROLLO DE CONECTORES PARA EXTRAER DATOS DESDE MÚLTIPLES FUENTES, INCLUYENDO SISTEMAS DE MONITOREO SOLAR, BASES DE DATOS ENERGÉTICAS, SENSORES LOT, Y HERRAMIENTAS DE SIMULACIÓN DE DESEMPEÑO DE INSTALACIONES SOLARES. 3) DESARROLLAR CONECTORES QUE FACILITEN LA COMUNICACIÓN CON PLATAFORMAS O BASES DE DATOS, PERMITIENDO LA RECOLECCIÓN ESTRUCTURADA DE DATOS SOBRE GENERACIÓN SOLAR, EFICIENCIA ENERGÉTICA, INVENTARIOS DEL CICLO DE VIDA Y RESULTADOS DE EVALUACIÓN AMBIENTAL O SOCIAL. 4) CONSTRUIR SCRIPTS, SERVICIOS O APIS PARA CONSULTA Y EXTRACCIÓN DE DATOS DESDE FUENTES INTERNAS O EXTERNAS ASEGURANDO EFICIENCIA, TRAZABILIDAD Y CUMPLIMIENTO DE LAS REGLAS DE NEGOCIO DEL SISTEMA. 5) APOYAR EN LA IMPLEMENTACIÓN DE TRANSFORMADORES DE DATOS INTEROPERABLES, CONVIRTIENDO LOS DATOS RECOPILADOS EN FORMATOS ESTÁNDAR COMO JSON, XML O ILCD, GARANTIZANDO LA INTEROPERABILIDAD SEMÁNTICA CON PLATAFORMAS COMO OPENLCA, SIMAPRO O BASES DE DATOS LCI INTERNACIONALES. 6) DISEÑAR E IMPLEMENTAR APIS RESTFUL PARA CONSULTA Y PUBLICACIÓN DE INFORMACIÓN, INCLUYENDO ENDPOINTS ESPECIALIZADOS PARA PUBLICAR INDICADORES ENERGÉTICOS Y AMBIENTALES, RESULTADOS DE SIMULACIONES SOLARES, Y COMPARATIVAS DE ESCENARIOS EVALUADOS. 7) APOYAR EN LA CONSTRUCCIÓN DE INTERFACES GRÁFICAS PARA VISUALIZAR RESULTADOS, DESARROLLANDO DASHBOARDS WEB QUE PRESENTEN INDICADORES CLAVE DE RENDIMIENTO (KPIS), GENERACIÓN SOLAR, AHORRO ENERGÉTICO, HUELLA DE CARBONO, Y RESULTADOS DE ANÁLISIS DE CICLO DE VIDA. 8) MODELAR PROCESOS Y REGLAS DEL DOMINIO ENERGÉTICO Y AMBIENTAL, DISEÑANDO Y PROGRAMANDO LA LÓGICA DE NEGOCIO QUE PERMITA INTERPRETAR ADECUADAMENTE DATOS DE PRODUCCIÓN SOLAR, FACTORES DE CONVERSIÓN ENERGÉTICA, EMISIONES EVITADAS, Y CÁLCULOS DE IMPACTO AMBIENTAL. 9) DESPLEGAR Y MANTENER OPENLCA COMO SERVIDOR BACKEND, CONFIGURANDO EL ENTORNO DE EJECUCIÓN DE OPENLCA PARA FUNCIONAR COMO MOTOR DE EVALUACIÓN DEL CICLO DE VIDA, HABILITANDO EL ACCESO A PROCESOS, FLUJOS E INDICADORES VÍA SERVICIOS IPC O CONTENEDORES DEDICADOS. 10) APOYAR LA AUTOMATIZACIÓN DE SIMULACIONES DE ENERGÍA SOLAR EN OPENLCA, DESARROLLANDO SCRIPTS Y CONECTORES QUE INTEGREN ESCENARIOS DE GENERACIÓN SOLAR CON MODELOS LCA, PERMITIENDO EVALUAR EL IMPACTO DE DIFERENTES TECNOLOGÍAS, UBICACIONES Y CONFIGURACIONES FOTOVOLTAICAS. 11) DOCUMENTAR LA SOLUCIÓN TÉCNICA Y LOS MECANISMOS DE INTEROPERABILIDAD, GENERANDO MANUALES, DIAGRAMAS Y ESPECIFICACIONES QUE DESCRIBAN LA ARQUITECTURA DEL SISTEMA, LOS COMPONENTES DE ENERGÍA SOLAR, LOS FLUJOS DE DATOS HACIA OPENLCA, Y LAS INTERFACES HABILITADAS PARA CONSULTA EXTERNA.</t>
  </si>
  <si>
    <t>CO1.REQ.8538782</t>
  </si>
  <si>
    <t>OPSP-VEX-0292-2025</t>
  </si>
  <si>
    <t>https://community.secop.gov.co/Public/Tendering/ContractNoticePhases/View?PPI=CO1.PPI.40652325&amp;isFromPublicArea=True&amp;isModal=False</t>
  </si>
  <si>
    <t xml:space="preserve">NIVER ALBERTO QUIROZ MORA </t>
  </si>
  <si>
    <t>LA PRESENTE ORDEN TIENE POR OBJETO: PRESTAR SERVICIOS PROFESIONALES EN EL MARCO DEL CONVENIO INTERADMINISTRATIVO NO. 002 DE 2025, CELEBRADO ENTRE EL MUNICIPIO DE ARACATACA, MAGDALENA Y LA UNIVERSIDAD DEL MAGDALENA, PARA EL DESARROLLO DE LAS SIGUIENTES ACTIVIDADES: 1) DESARROLLAR DE MANERA COORDINADA CON LA DIRECCIÓN DEL PROYECTO, LOS TALLERES PARTICIPATIVOS EN LA COMUNIDAD PARA IDENTIFICAR PROBLEMÁTICAS DE GOBERNABILIDAD Y AUTONOMIA RELACIONADAS CON EL PROYECTO. 2) APOYAR EN EL DISEÑO DE ESTRATEGIAS DE COMUNICACIÓN PARA SENSIBILIZAR A LAS COMUNIDADES SOBRE LOS OBJETIVOS Y BENEFICIOS DEL PROYECTO. 3) ACOMPAÑAR ACTIVIDADES DE CAMPO EN COORDINACIÓN CON EL EQUIPO TÉCNICO Y PEDAGÓGICO, FORTALECIENDO LA LOGÍSTICA, LA CONVOCATORIA COMUNITARIA, LA ORIENTACIÓN DE BENEFICIARIOS Y LA SISTEMATIZACIÓN DE EVIDENCIAS. 4) ELABORAR REPORTES TÉCNICOS PERIÓDICOS SOBRE EL AVANCE DEL PROYECTO EN CAMPO, INCLUYENDO OBSERVACIONES, RECOMENDACIONES Y ANÁLISIS SOBRE LA PARTICIPACIÓN, IMPACTO Y RESPUESTA COMUNITARIA FRENTE A LAS ACCIONES DESARROLLADAS. 5) PARTICIPAR EN REUNIONES DE PLANEACIÓN, SEGUIMIENTO Y EVALUACIÓN DEL PROYECTO, PRESENTANDO APORTES TÉCNICOS DE LA EJECUCIÓN DEL MISMO. 6) COLABORAR EN LA SISTEMATIZACIÓN DE EXPERIENCIAS TERRITORIALES, APORTANDO AL ANÁLISIS DE RESULTADOS E IMPACTOS DEL PROYECTO, CON ÉNFASIS EN EL EMPODERAMIENTO COMUNITARIO, LA AUTONOMÍA Y EL FORTALECIMIENTO DE CAPACIDADES LOCALES. 7) PARTICIPAR EN EL PROCESO DE CIERRE TÉCNICO Y ADMINISTRATIVO DEL PROYECTO.</t>
  </si>
  <si>
    <t>CO1.REQ.8538351</t>
  </si>
  <si>
    <t>OPSP-VEX-0291-2025</t>
  </si>
  <si>
    <t>https://community.secop.gov.co/Public/Tendering/ContractNoticePhases/View?PPI=CO1.PPI.40651242&amp;isFromPublicArea=True&amp;isModal=False</t>
  </si>
  <si>
    <t xml:space="preserve">JOSE LUIS PACHECO PEREZ </t>
  </si>
  <si>
    <t>LA PRESENTE ORDEN TIENE POR OBJETO: PRESTAR SERVICIOS PROFESIONALES EN EL MARCO DEL CONVENIO INTERADMINISTRATIVO NO. 002 DE 2025, CELEBRADO ENTRE EL MUNICIPIO DE ARACATACA, MAGDALENA Y LA UNIVERSIDAD DEL MAGDALENA, PARA EL DESARROLLO DE LAS SIGUIENTES ACTIVIDADES: 1) BRINDAR ASISTENCIA TÉCNICA PARA EL SEGUIMIENTO Y EVALUACIÓN DE AVANCES DE LA ADECUACIÓN DE LA INFRAESTRUCTURA COMUNITARIA (SALÓN COMUNAL AMPLIADO), CONFORME A LOS LINEAMIENTOS TÉCNICOS, NORMATIVOS Y A LOS CRITERIOS CULTURALES DEFINIDOS CON LA COMUNIDAD KOGUI. 2) APOYAR LA DIRECCIÓN Y COORDINACIÓN DEL PROYECTO EN LA AMPLIACIÓN Y MEJORAMIENTO DEL SALÓN COMUNITARIO; EN ARTICULACIÓN CON EL OPERADOR Y REPRESENTANTES COMUNITARIOS, VERIFICANDO AVANCES, CRONOGRAMAS Y CALIDAD DEL TRABAJO. 3) REALIZAR VISITAS DE INSPECCIÓN TÉCNICA EN CAMPO, DOCUMENTANDO HALLAZGOS, AVANCES Y CONDICIONES DE EJECUCIÓN, MEDIANTE INFORMES Y REGISTRO FOTOGRÁFICO. 4) ASISTIR A REUNIONES DE SEGUIMIENTO TÉCNICO Y ADMINISTRATIVO DEL PROYECTO, APORTANDO RECOMENDACIONES FRENTE A LOS ASPECTOS CONSTRUCTIVOS Y LOGÍSTICOS DE LA INFRAESTRUCTURA COMUNITARIA. 5) VERIFICAR QUE LAS ACTIVIDADES DE ADECUACIÓN O CONSTRUCCIÓN SE DESARROLLEN EN CONCORDANCIA CON LOS CRITERIOS DE SEGURIDAD, FUNCIONALIDAD Y PERTINENCIA CULTURAL, PROMOVIENDO EL RESPETO POR EL ENTORNO Y LOS SABERES ANCESTRALES DEL PUEBLO KOGUI. 6) ACOMPAÑAR LA SOCIALIZACIÓN DE AVANCES TÉCNICOS CON LA COMUNIDAD Y CON LAS AUTORIDADES TRADICIONALES. 7) PARTICIPAR EN EL PROCESO DE CIERRE TÉCNICO Y ADMINISTRATIVO DEL PROYECTO.</t>
  </si>
  <si>
    <t>CO1.REQ.8538303</t>
  </si>
  <si>
    <t>OPSP-VEX-0290-2025</t>
  </si>
  <si>
    <t>https://community.secop.gov.co/Public/Tendering/ContractNoticePhases/View?PPI=CO1.PPI.40665267&amp;isFromPublicArea=True&amp;isModal=False</t>
  </si>
  <si>
    <t>GESTION DEL DESARROLLO TERRITORIAL SOSTENIBLE S.A.S.</t>
  </si>
  <si>
    <t>LA PRESENTE ORDEN TIENE POR OBJETO EL SERVICIO DE APOYO LOGÍSTICO REQUERIDO PARA EL DESARROLLO DE TALLERES, MUESTRA CULTURAL Y ESPACIOS DE DIÁLOGOS QUE CONTEMPLA EL PROYECTO DE EXTENSIÓN DENOMINADO “FORTALECIMIENTO DE LA GOBERNABILIDAD E IDENTIDAD CULTURAL PARA LA CONSOLIDACIÓN DE SU AUTONOMÍA Y EL DE SUS ESPACIOS DE ENCUENTRO Y REPRESENTACIÓN DEL PUEBLO KOGUI EN ARACATACA”, EL CUAL SE EJECUTA EN VIRTUD DEL CONVENIO INTERADMINISTRATIVO N° 002 DE 2025, SUSCRITO ENTRE EL MUNICIPIO DE ARACATACA, MAGDALENA Y LA UNIVERSIDAD DEL MAGDALENA.</t>
  </si>
  <si>
    <t>CO1.REQ.8541877</t>
  </si>
  <si>
    <t>OPS-VEX-0289-2025</t>
  </si>
  <si>
    <t>https://community.secop.gov.co/Public/Tendering/ContractNoticePhases/View?PPI=CO1.PPI.40663018&amp;isFromPublicArea=True&amp;isModal=False</t>
  </si>
  <si>
    <t>LA PRESENTE ORDEN TIENE POR OBJETO EL SUMINISTRO DE DOTACION Y DISTINTIVOS PARA EL PERSONAL TECNICO DEL PROYECTO E IMPRESIONES DE DOCUMENTOS PARA LOS BENEFICIARIOS DE LA COMUNIDAD INDIGENA EN EL MARCO DEL PROYECTO DE EXTENSION DENOMINADO FORTALECIMIENTO DE LA GOBERNABILIDAD E IDENTIDAD CULTURAL PARA LA CONSOLIDACION DE SU AUTONOMIA Y EL DE SUS ESPACIOS DE ENCUENTRO Y REPRESENTACION DEL PUEBLO KOGUI EN ARACATACA EL CUAL SE EJECUTA EN VIRTUD DEL CONVENIO INTERADMINISTRATIVO 002 DE 2025 SUSCRITO ENTRE EL MUNICIPIO DE ARACATACA MAGDALENA Y LA UNIVERSIDAD DEL MAGDALENA EL SUMINISTRO CONTRATADO COMPRENDE I 15 CHALECOS ESTILO CORPORATIVO EN TELA NYLON Y/O TEXTILIA II 240 ESCARAPELA CON REATA TIPO DOCUMENTO 13 X 10 CM III 15 GORRAS IV IMPRESION DE 480 GUIAS DE TRABAJO PARA FACILITAR EL APRENDIZAJE Y LA PARTICIPACION EN TALLERES V IMPRESION DE 160 CERTIFICADOS DE PARTICIPACION Y CONTRIBUCION AL DESARROLLO DEL PROYECTO LA PROPUESTA HACE PARTE INTEGRAL DE LA PRESENTE ORDEN</t>
  </si>
  <si>
    <t>CO1.REQ.8541356</t>
  </si>
  <si>
    <t>OSM-VEX-0003-2025</t>
  </si>
  <si>
    <t>https://community.secop.gov.co/Public/Tendering/ContractNoticePhases/View?PPI=CO1.PPI.40647622&amp;isFromPublicArea=True&amp;isModal=False</t>
  </si>
  <si>
    <t xml:space="preserve">GIANCARLOS HERNANDEZ ARGOTA </t>
  </si>
  <si>
    <t>LA PRESENTE ORDEN TIENE POR OBJETO: PRESTAR SERVICIOS PROFESIONALES EN EL MARCO DEL CONVENIO INTERADMINISTRATIVO NO. 002 DE 2025, CELEBRADO ENTRE EL MUNICIPIO DE ARACATACA, MAGDALENA Y LA UNIVERSIDAD DEL MAGDALENA, PARA EL DESARROLLO DE LAS SIGUIENTES ACTIVIDADES: 1) COORDINAR LAS ACTIVIDADES TÉCNICAS Y DE CAMPO ESTABLECIDAS EN EL MARCO DEL PROYECTO: TALLERES DE FORMACIÓN, JORNADA PEDAGÓGICA Y ENCUENTROS CULTURALES. 2) REVISAR Y APROBAR EL MATERIAL PEDAGÓGICO DE LAS SESIONES FORMATIVAS QUE CONTEMPLA EL PROYECTO, LA ORGANIZACIÓN DE LOS GRUPOS DE TRABAJO, LUGARES DE ENCUENTRO, CRONOGRAMA Y HORARIOS. 3) ARTICULAR ENTRE EL EQUIPO TÉCNICO DEL PROYECTO Y LA POBLACIÓN BENEFICIARIA DEL MISMO, EL DESARROLLO DE LAS ACTIVIDADES. 4) COORDINAR LA LOGÍSTICA REQUERIDA PARA EL DESARROLLO DE LOS TALLERES DE FORMACIÓN, LA JORNADA PEDAGÓGICA Y LOS ENCUENTROS CULTURALES. 5) REVISAR LOS INFORMES DE LOS TALLERISTAS ENCARGADOS DE DESARROLLAR LAS SESIONES FORMATIVAS QUE CONTEMPLA EL PROYECTO. 6) REVISAR Y COMPLEMENTAR LOS INFORMES DE EJECUCIÓN QUE SE GENEREN DURANTE EL DESARROLLO DEL PROYECTO. 7) PARTICIPAR EN EL PROCESO DE CIERRE TÉCNICO Y ADMINISTRATIVO DEL PROYECTO.</t>
  </si>
  <si>
    <t>CO1.REQ.8537197</t>
  </si>
  <si>
    <t>OPSP-VEX-0288-2025</t>
  </si>
  <si>
    <t>https://community.secop.gov.co/Public/Tendering/ContractNoticePhases/View?PPI=CO1.PPI.40648901&amp;isFromPublicArea=True&amp;isModal=False</t>
  </si>
  <si>
    <t xml:space="preserve">YISELA ESTHER SOLANO MONTERO </t>
  </si>
  <si>
    <t>PRESTAR SERVICIOS DE APOYO A LA GESTIÓN, EN EL MARCO DEL CONVENIO INTERADMINISTRATIVO NO. 002 DE 2025, CELEBRADO ENTRE EL MUNICIPIO DE ARACATACA, MAGDALENA Y LA UNIVERSIDAD DEL MAGDALENA, PARA EL DESARROLLO DE LAS SIGUIENTES ACTIVIDADES: 1) APOYAR LA CONVOCATORIA, ORGANIZACIÓN Y LOGÍSTICA DE LAS ACTIVIDADES COMUNITARIAS DEL PROYECTO, INCLUYENDO TALLERES, ENCUENTROS, EVENTOS CULTURALES Y ESPACIOS DE FORMACIÓN, GARANTIZANDO EL CUMPLIMIENTO DEL CRONOGRAMA Y LA PARTICIPACIÓN DE LA POBLACIÓN BENEFICIARIA. 2) REALIZAR TRABAJO DE CAMPO PARA FACILITAR LA ARTICULACIÓN LÍDER, ENTRE AUTORIDADES TRADICIONALES Y MIEMBROS DE LA COMUNIDAD CON EQUIPO TÉCNICO DEL PROYECTO Y LOS ACTORES INSTITUCIONALES. 3) ACOMPAÑAR AL EQUIPO DE TALLERISTAS EN LA IMPLEMENTACIÓN DE ACTIVIDADES EN SITIO, COLABORANDO CON LA ORGANIZACIÓN DE ESPACIOS, ENTREGA DE MATERIALES, ORIENTACIÓN DE PARTICIPANTES Y CONTROL DE ASISTENCIA. 4) APOYAR LAS LABORES ADMINISTRATIVAS Y DE SEGUIMIENTO DEL PROYECTO, INCLUYENDO: A. RECOLECCIÓN Y CONSOLIDACIÓN DE LISTAS DE ASISTENCIA, B. DILIGENCIAMIENTO DE ACTAS E INSTRUMENTOS DE CONTROL, C. REGISTRO DE EVIDENCIAS (FOTOGRÁFICAS, ESCRITAS Y AUDIOVISUALES) Y D. ARCHIVO FÍSICO Y DIGITAL DE DOCUMENTOS SOPORTE. 5) PARTICIPAR EN REUNIONES DE PLANEACIÓN, EVALUACIÓN Y SEGUIMIENTO, Y AL REPORTE DE INDICADORES SOCIALES DEL PROYECTO. 6) PARTICIPAR EN EL PROCESO DE CIERRE TÉCNICO Y ADMINISTRATIVO DEL PROYECTO.</t>
  </si>
  <si>
    <t>CO1.REQ.8537381</t>
  </si>
  <si>
    <t>OAG-VEX-0287-2025</t>
  </si>
  <si>
    <t>https://community.secop.gov.co/Public/Tendering/ContractNoticePhases/View?PPI=CO1.PPI.40457129&amp;isFromPublicArea=True&amp;isModal=False</t>
  </si>
  <si>
    <t xml:space="preserve">BETSY LAUDIT MANJARRES FERNANDEZ </t>
  </si>
  <si>
    <t xml:space="preserve">ANDRES ALFONSO FERNANDEZ QUINTERO </t>
  </si>
  <si>
    <t>LA PRESENTE ORDEN TIENE POR OBJETO: PRESTAR LOS SERVICIOS DE APOYO A LA GESTIÓN EN LA DIRECCIÓN DE PRÁCTICAS PROFESIONALES, COMO MONITOR DE PRACTICA EN EL PROGRAMA ACADÉMICO DE INGENIERÍA PESQUERA,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</si>
  <si>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CO1.REQ.8490100</t>
  </si>
  <si>
    <t>OAG-VEX-0286-2025</t>
  </si>
  <si>
    <t>https://community.secop.gov.co/Public/Tendering/ContractNoticePhases/View?PPI=CO1.PPI.40456804&amp;isFromPublicArea=True&amp;isModal=False</t>
  </si>
  <si>
    <t xml:space="preserve">DANIELA PATRICIA CORTES VILLEGAS </t>
  </si>
  <si>
    <t>LA PRESENTE ORDEN TIENE POR OBJETO: PRESTAR LOS SERVICIOS PROFESIONALES EN LA DIRECCIÓN DE PRÁCTICAS PROFESIONALES, COMO MONITOR DE PRACTICA EN EL PROGRAMA ACADÉMICO DE NEGOCIOS INTERNACIONALES,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</si>
  <si>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CO1.REQ.8489693</t>
  </si>
  <si>
    <t>OPSP-VEX-0285-2025</t>
  </si>
  <si>
    <t>https://community.secop.gov.co/Public/Tendering/ContractNoticePhases/View?PPI=CO1.PPI.40455756&amp;isFromPublicArea=True&amp;isModal=False</t>
  </si>
  <si>
    <t>PRESTAR SERVICIOS PROFESIONALES, EN EL MARCO DEL PROYECTO DE INVESTIGACIÓN INERCO-UNIMAG CELEBRADA ENTRE INERCO Y UNIVERSIDAD DEL MAGDALENA, PARA EL DESARROLLO DE LAS SIGUIENTES ACTIVIDADES: 1. APOYAR Y ORIENTAR LOS PROCESOS DE CONTRATACIÓN DEL PERSONAL REQUERIDO PARA LA EJECUCIÓN DEL PROYECTO. 2. HACER SEGUIMIENTO A CUMPLIMIENTO DE LAS OBLIGACIONES CONTRACTUALES DEL PERSONAL QUE APOYA EL PROYECTO. 3. VERIFICAR Y CONSOLIDAR LA INFORMACIÓN SOPORTE PARA LOS DESEMBOLSOS. 4. LLEVAR A CABO LA CONTABILIDAD DE LOS RECURSOS ASIGNADOS PARA EL DESARROLLO DEL PROYECTO. 5.REALIZAR SEGUIMIENTO PRESUPUESTAL A CADA UNO DE LOS CERTIFICADOS DE DISPONIBILIDAD DE PRESUPUESTAL (CDP) EXPEDIDOS PARA EL PROYECTO. 6. REVISAR Y HACER SEGUIMIENTO A LOS PAGOS DE HONORARIOS DEL PERSONAL CONTRATADO Y ESTIMULOS DOCENTES DEL PERSONAL CONTRATADO. 7) APOYAR EN LA REVISION DE LAS SOLICITUDES DE VIATICOS ENVIADA POR EL DIRECTOR DEL PROYECTO.</t>
  </si>
  <si>
    <t>CO1.REQ.8489904</t>
  </si>
  <si>
    <t>OPSP-VEX-0284-2025</t>
  </si>
  <si>
    <t>https://community.secop.gov.co/Public/Tendering/ContractNoticePhases/View?PPI=CO1.PPI.40454909&amp;isFromPublicArea=True&amp;isModal=False</t>
  </si>
  <si>
    <t xml:space="preserve">LEANDRO EMERITO RUEDA HERRERA </t>
  </si>
  <si>
    <t>LA PRESENTE ORDEN TIENE POR OBJETO: LA PRESENTE ORDEN TIENE POR OBJETO: PRESTAR SERVICIOS PROFESIONALES EN EL MARCO DEL CONVENIO INTERADMINISTRATIVO NO. 002 DE 2025, CELEBRADO ENTRE MUNICIPIO DE ARACATACA - MAGDALENA Y LA UNIVERSIDAD DEL MAGDALENA, PARA EL DESARROLLO DE LAS SIGUIENTES ACTIVIDADES: 1. PARTICIPAR EN EL DESARROLLO DE REUNIONES, MESAS DE TRABAJO, Y SOCIALIZACIONES DEL PROYECTO. 2. REALIZAR Y PRESENTAR INFORMES MENSUALES DE LA EJECUCIÓN FINANCIERA DEL CONVENIO. 3. REALIZAR SEGUIMIENTO PRESUPUESTAL A CADA UNO DE LOS CERTIFICADOS DE DISPONIBILIDAD DE PRESUPUESTA! (CDP) EXPEDIDOS PARA EL CONVENIO. 4. VELAR POR QUE SE CUMPLA LA EJECUCIÓN FINANCIERA SEGÚN LO ESTABLECIDO EN EL PLAN ANUAL MENSUALIZADO DE CAJA -PAC -Y EL PLAN DE GASTOS E INVERSIONES DEL CONVENIO. 5. SOLICITAR LAS RESPECTIVAS FACTURAS AL GRUPO DE FACTURACIÓN Y C'ARTERA PARA SER PRESENTADAS AL MUNICIPIO. 6. REVISAR Y HACER SEGUIMIENTO A LOS PAGOS DE HONORARIOS Y ESTIMULAS ECONÓMICOS PARA DOCENTES. 7. VERIFICAR Y CONSOLIDAR LA INFORMACIÓN SOPORTE PARA LOS DESEMBOLSOS.</t>
  </si>
  <si>
    <t>CO1.REQ.8489711</t>
  </si>
  <si>
    <t>OPSP-VEX-0283-2025</t>
  </si>
  <si>
    <t>https://community.secop.gov.co/Public/Tendering/ContractNoticePhases/View?PPI=CO1.PPI.40450947&amp;isFromPublicArea=True&amp;isModal=False</t>
  </si>
  <si>
    <t xml:space="preserve">DANIA LISBETH GUZMN BELEÑO </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</si>
  <si>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SELECCIONAR INDICADORES PARA MEDIR IMPACTOS AMBIENTALES, SOCIALES Y ECONÓMICOS DURANTE EL CICLO DE VIDA DE LOS PROYECTOS DE ENERGÍA SOLAR. 3) APOYAR EN EL LEVANTAMIENTO DE REQUISITOS PARA COMPRENDER LAS NECESIDADES DEL PROYECTO Y DEFINIR UN ROADMAP TECNOLÓGICO - RUTA ENERGÍA SOLAR. 4) APOYAR EN LA VALIDACIÓN DE LA INTERFAZ PARA LA VISUALIZACIÓN DE DATOS - RUTA ENERGÍA SOLAR. 5) DEFINIR LA RUTA METODOLÓGICA PARA LA PARTICIPACIÓN DE LAS COMUNIDADES LOCALES EN LA' PLANIFICACIÓN Y MONITOREO DE LOS PROYECTOS SOLARES.</t>
  </si>
  <si>
    <t>CO1.REQ.8488884</t>
  </si>
  <si>
    <t>OPSP-VEX-0282-2025</t>
  </si>
  <si>
    <t>https://community.secop.gov.co/Public/Tendering/ContractNoticePhases/View?PPI=CO1.PPI.40407253&amp;isFromPublicArea=True&amp;isModal=False</t>
  </si>
  <si>
    <t xml:space="preserve">JUAN ANDRES BUCHAAR OLIVEROS </t>
  </si>
  <si>
    <t>PRESTAR SERVICIOS PROFESIONALES EN EL MARCO DEL CONTRATO NO 478 SUSCRITO ENTRE LA UNIVERSIDAD DEL MAGDALENA Y LA AGENCIA NACIONAL DE HIDROCARBUROS - ANH, DESARROLLANDO LAS SIGUIENTES ACTIVIDADES: 1. REALIZAR INFORMES DE OBLIGACIONES CONTRACTUALES DEL PROYECTO. 2. BRINDAR ACOMPAÑAMIENTO JURÍDICO EN LAS DIFERENTES ETAPAS DE LOS PROCESOS DE SELECCIÓN VINCULADOS AL PROYECTO, ASEGÜRANDO SU CONFORMIDAD CON LA NORMATIVIDAD VIGENTE Y CON LOS OBJETIVOS DE LA TRANSICIÓN ENERGÉTICA JUSTA. 3. ATENDER CONSULTAS JURÍDICAS RELACIONADAS CON LA IMPLEMENTACIÓN DEL PROYECTO "IMPACTENERGY.CO", ESPECIALMENTE EN ASPECTOS CONTRACTUALES, AMBIENTALES, COMUNITARIOS Y ADMINISTRATIVOS, CONFORME AL MARCO LEGAL COLOMBIANO. 4. PROYECCIÓN DE MINUTAS, CONTRATOS Y DEMÁS INSTRUMENTOS LEGALES NECESARIOS PARA EL DESARROLLO TÉCNICO, SOCIAL Y AMBIENTAL DEL PROYECTO "IMPACTENERGY.CO". 5. EMITIR CONCEPTOS JURÍDICOS QUE SEAN REQUERIDOS POR LA VICERRECTORÍA DE EXTENSIÓN Y PROYECCIÓN SOCIAL O POR LA OFICINA ASESORA JURÍDICA, ENFOCADOS EN ASPECTOS NORMATIVOS DEL DESARROLLO Y EJECUCIÓN DEL PROYECTO "IMPACTENERGY.CO".</t>
  </si>
  <si>
    <t>CO1.REQ.8477230</t>
  </si>
  <si>
    <t>OPSP-VEX-0281-2025</t>
  </si>
  <si>
    <t>https://community.secop.gov.co/Public/Tendering/ContractNoticePhases/View?PPI=CO1.PPI.40406668&amp;isFromPublicArea=True&amp;isModal=False</t>
  </si>
  <si>
    <t xml:space="preserve">PAOLA SOFIA NARVAEZ URIBE </t>
  </si>
  <si>
    <t>LA PRESENTE ORDEN TIENE POR OBJETO: PRESTAR LOS SERVICIOS PROFESIONALES EN LA DIRECCIÓN DE PRÁCTICAS PROFESIONALES, COMO MONITOR DE PRACTICA EN LOS PROGRAMAS ACADÉMICOS DE TECNOLOGÍA EN GESTIÓN HOTELERA Y TURÍSTICA Y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</si>
  <si>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CO1.REQ.8476973</t>
  </si>
  <si>
    <t>OPSP-VEX-0280-2025</t>
  </si>
  <si>
    <t>https://community.secop.gov.co/Public/Tendering/ContractNoticePhases/View?PPI=CO1.PPI.40380529&amp;isFromPublicArea=True&amp;isModal=False</t>
  </si>
  <si>
    <t xml:space="preserve">BRENDA MALENA DEL VALLE RIVERA </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</si>
  <si>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</si>
  <si>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CO1.REQ.8471021</t>
  </si>
  <si>
    <t>OPSP-VEX-0279-2025</t>
  </si>
  <si>
    <t>https://community.secop.gov.co/Public/Tendering/ContractNoticePhases/View?PPI=CO1.PPI.40379245&amp;isFromPublicArea=True&amp;isModal=False</t>
  </si>
  <si>
    <t xml:space="preserve">ALFREDO ANTONIO CAMPO VERGARA </t>
  </si>
  <si>
    <t>LA PRESENTE ORDEN TIENE POR OBJETO: LA PRESENTE ORDEN TIENE POR OBJETO: PRESTAR SERVICIOS PROFESIONALES EN EL MARCO DEL CONVENIO LNTERADMINISTRATIVO NO. 002 DE 2025, CELEBRADO ENTRE MUNICIPIO DE ARACATACA - MAGDALENA Y LA UNIVERSIDAD DEL MAGDALENA, PARA EL DESARROLLO DE LAS SIGUIENTES ACTIVIDADES: 1) PRESTAR ASESORÍA JURÍDICA EN LAS ETAPAS PRECONTRACTUAL, CONTRACTUAL Y POSTCONTRACTUAL DE LOS PROCESOS DE SELECCIÓN ADELANTADOS EN EL CONVENIO INTERADMINISTRATIVO NO. 002 DE 2025. 2) PRESTAR ASESORÍA JURÍDICA Y RESOLVER CONSULTAS DE TIPO JURÍDICO SOBRE LA EJECUCIÓN DEL CONVENIO CON LA NORMATIVIDAD VIGENTE. 3) PROYECTAR MINUTAS DE CONTRATOS QUE REQUIERA EN EL CONVENIO. 4) REVISAR PÓLIZAS PARA SU RESPECTIVA APROBACIÓN. 5) PRESTAR ASESORÍA Y REVISIÓN JURÍDICA DE TRAMITES COBROS QUE SE REALICE A LA ENTIDAD CONTRATANTE. 6) PRESTAR ASESORÍA JURÍDICA EN LAS ACTUACIONES ADMINISTRATIVAS QUE ADELANTE EN EL CONVENIO QUE SE ORIGINEN POR REQUERIMIENTOS, CONSULTAS, PETICIONES, QUEJAS Y RECLAMOS, TOMANDO EN CONSIDERACIÓN LOS TÉRMINOS DE LA LEY Y LOS PROCEDIMIENTOS INTERNOS ESTABLECIDOS.</t>
  </si>
  <si>
    <t>CO1.REQ.8470446</t>
  </si>
  <si>
    <t>OPSP-VEX-0278-2025</t>
  </si>
  <si>
    <t>https://community.secop.gov.co/Public/Tendering/ContractNoticePhases/View?PPI=CO1.PPI.40378907&amp;isFromPublicArea=True&amp;isModal=False</t>
  </si>
  <si>
    <t>GUSTAVO ADOLFO HERNANDEZ CORTES</t>
  </si>
  <si>
    <t xml:space="preserve">OSWALTH HELMUTH BARRETO QUIROGA </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</si>
  <si>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ACOMPAÑAR AL DIRECTOR DE INTERVENTORÍA EN EL DESARROLLO DE LAS ACTIVIDADES DE REVISIÓN DEL COMPONENTE ELÉCTRICO DE LOS DISEÑOS REALIZADOS POR EL CONTRATISTA DE OBRA Y VELAR POR EL CUMPLIMIENTO DE LA NORMATIVIDAD TÉCNICA Y ESPECIFICACIONES DE CALIDAD. 2) REALIZAR RECOMENDACIONES TÉCNICAS DURANTE LA EJECUCIÓN DEL PROYECTO CON EL FIN DE GARANTIZAR LA NORMATIVIDAD TÉCNICA Y ESPECIFICACIONES DE CALIDAD. 3) ATENDER LAS OBSERVACIONES DEL DIRECTOR DE LA INTERVENTORÍA Y ASISTIR A REUNIONES Y VISITAS A CAMPO DE SER NECESARIO. 4) VELAR POR QUE LA EJECUCIÓN DE LAS ACTIVIDADES DEL COMPONENTE ELÉCTRICO CUMPLA CON LOS DISEÑOS Y ESPECIFICACIONES TÉCNICAS CONTRATADAS.</t>
  </si>
  <si>
    <t>CO1.REQ.8470424</t>
  </si>
  <si>
    <t>OPSP-VEX-0277-2025</t>
  </si>
  <si>
    <t>https://community.secop.gov.co/Public/Tendering/ContractNoticePhases/View?PPI=CO1.PPI.40377952&amp;isFromPublicArea=True&amp;isModal=False</t>
  </si>
  <si>
    <t xml:space="preserve">HUBERT DAVID TELLER MENDEZ </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</si>
  <si>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DISEÑAR EL MARCO METODOLÓGICO PARA EL CONTEXTO NACIONAL - RUTA SOLAR. 4) REALIZAR EL LEVANTAMIENTO DE REQUISITOS PARA COMPRENDER LAS NECESIDADES DEL PROYECTO Y DEFINIR UN ROADMAP TECNOLÓGICO - RUTA ENERGÍA SOLAR. 5) REALIZAR TALLERES PARTICIPATIVOS CON STAKEHOLDERS CLAVE (COMUNIDADES, ACADEMIA, SECTOR PRIVADO) PARA VALIDAR EL MARCO METODOLÓGICO DE LA RUTA ENERGÍA SOLAR. 6) CAPACITAR A LOS EQUIPOS TÉCNICOS DE LA ANH Y ENTIDADES ALIADAS EN LA APLICACIÓN DEL MARCO LCA DE LA RUTA ENERGÍA SOLAR.</t>
  </si>
  <si>
    <t>CO1.REQ.8470408</t>
  </si>
  <si>
    <t>OPSP-VEX-0276-2025</t>
  </si>
  <si>
    <t>https://community.secop.gov.co/Public/Tendering/ContractNoticePhases/View?PPI=CO1.PPI.40376063&amp;isFromPublicArea=True&amp;isModal=False</t>
  </si>
  <si>
    <t xml:space="preserve">EDGARDO JOSE NIEVES PALACIO </t>
  </si>
  <si>
    <t>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ASISTIR EN LA VERIFICACIÓN DE LAS CONDICIONES AMBIENTALES EXIGIDAS AL PROYECTO, ASÍ COMO QUE EL CONTRATISTA DE OBRA DISPONGA DE LOS MEDIOS PARA EJECUTAR LAS MEDIDAS PREVENTIVAS, CORRECTORAS Y COMPENSATORIAS. 2). APOYAR Y ASISTIR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t>
  </si>
  <si>
    <t>CO1.REQ.8469587</t>
  </si>
  <si>
    <t>OPSP-VEX-0275-2025</t>
  </si>
  <si>
    <t>https://community.secop.gov.co/Public/Tendering/ContractNoticePhases/View?PPI=CO1.PPI.40375486&amp;isFromPublicArea=True&amp;isModal=False</t>
  </si>
  <si>
    <t xml:space="preserve">DRAYDA CAROLINA SANTIZ ROSAS </t>
  </si>
  <si>
    <t>LA PRESENTE ORDEN TIENE POR OBJETO: PRESTAR SERVICIOS PROFESIONALES EN EL MARCO DEL CONVENIO INTERADMINISTRATIVO NO. 002 DE 2025, CELEBRADO ENTRE EL MUNICIPIO DE ARACATACA, MAGDALENA Y LA UNIVERSIDAD DEL MAGDALENA, PARA EL DESARROLLO DE LAS SIGUIENTES ACTIVIDADES: 1) PROYECTAR ÓRDENES DE SERVICIOS PROFESIONALES, DE APOYO A LA GESTIÓN, COMPRAS, SERVICIOS, SUMINISTROS Y DEMÁS QUE SE REQUIERAN PARA EL CUMPLIMIENTO DEL OBJETO CONTRACTUAL. 2) PROYECTAR RESOLUCIONES Y DEMÁS ACTOS ADMINISTRATIVOS QUE SE REQUIERAN DURANTE LA EJECUCIÓN DEL PROYECTO. 3) PROYECTAR LAS ACTAS DE INICIO, ADICIONES, MODIFICATORIOS Y DEMÁS QUE SE REQUIERAN EN VIRTUD DE LAS ÓRDENES CELEBRADAS. 4) REVISAR Y APROBAR EN GEDOCO LOS DATOS Y DOCUMENTOS CARGADOS POR LAS PERSONAS QUE SE VINCULARÁN AL PROYECTO. 5) REVISAR LAS PÓLIZAS QUE SE CONSTITUYAN EN EL MARCO DE LAS ÓRDENES CELEBRADAS DENTRO DEL PROYECTO. 6) PROYECTAR SOLICITUDES O RESPUESTAS A SOLICITUDES QUE SURJAN EN EL MARCO DEL PROYECTO. 7) ASISTIR A REUNIONES Y OTROS ENCUENTROS EN QUE SE REQUIERA SU PARTICIPACIÓN DENTRO DEL PROYECTO. 8) REVISAR CONTENIDO Y FORMA DE LOS DOCUMENTOS E INFORMES QUE SE VAYAN A ENTREGAR EN EL MUNICIPIO DE ARACATACA, MAGDALENA.</t>
  </si>
  <si>
    <t>CO1.REQ.8469806</t>
  </si>
  <si>
    <t>OPSP-VEX-0274-2025</t>
  </si>
  <si>
    <t>https://community.secop.gov.co/Public/Tendering/ContractNoticePhases/View?PPI=CO1.PPI.40374971&amp;isFromPublicArea=True&amp;isModal=False</t>
  </si>
  <si>
    <t>2025-02-05-</t>
  </si>
  <si>
    <t xml:space="preserve">YOHELY PAOLA PADILLA MAZENETT </t>
  </si>
  <si>
    <t>LA PRESENTE ORDEN TIENE POR OBJETO PRESTAR SERVICIOS DE PROFESIONALES EN EL MARCO DEL CONTRATO INTERADMINISTRATIVO NO 588-22 SUSCRITO ENTRE CORPAMAG Y LA UNIVERSIDAD DEL MAGDALENA, PARA DESARROLLAR LAS SIGUIENTES ACTIVIDADES: 1) PARTICIPAR EN LOS COMITÉS DE OBRA, DONDE HARÁ UN RECUENTO DE LAS ACTIVIDADES DE ACOMPAÑAMIENTO SOCIAL REALIZADAS CON LA COMUNIDAD DURANTE EL PERIODO CORRESPONDIENTE, PRESENTARÁ LAS ACTIVIDADES DEL PERÍODO SIGUIENTE Y FORMULARÁ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INTERVENTORIA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CIONE Y CONVOCATORIAS PARA LOS DIFERENTES EVENTOS QUE SE ADELANTEN EN DESARROLLO DE LOS PROYECTOS. 7) ASISTIR A TODOS LOS LUGARES PROPUESTOS POR EL CONTRATISTA DE OBRA PARA LA REALIZACIÓN DE REUNIONES CON LA COMUNIDAD Y PARA LA INSTALACIÓN DE PIEZAS DE DIVULGACIÓN.</t>
  </si>
  <si>
    <t>CO1.REQ.8469361</t>
  </si>
  <si>
    <t>OPSP-VEX-0273-2025</t>
  </si>
  <si>
    <t>https://community.secop.gov.co/Public/Tendering/ContractNoticePhases/View?PPI=CO1.PPI.40364790&amp;isFromPublicArea=True&amp;isModal=False</t>
  </si>
  <si>
    <t xml:space="preserve">NASHRY ZAHGUI IBN MUCKTAFI ARIB-AH-RIB ADULYAJED AGUDELO </t>
  </si>
  <si>
    <t>LA PRESENTE ORDEN TIENE POR OBJETO: PRESTAR SERVICIOS PROFESIONALES EN EL MARCO DEL CONTRATO N 515 DEL 2025 CELEBRADO ENTRE LA AGENCIA NACIONAL DE HIDROCARBUROS - ANH Y UNIVERSIDAD DEL MAGDALENA, PARA EL DESARROLLO DE LAS SIGUIENTES ACTIVIDADES:1)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REALIZAR TALLERES PARTICIPATIVOS CON STAKEHOLDERS CLAVE (COMUNIDADES, ACADEMIA, SECTOR PRIVADO) PARA VALIDAR EL MARCO METODOLÓGICO DE LA RUTA ENERGÍA SOLAR. 5) CAPACITAR A LOS EQUIPOS TÉCNICOS DE LA ANH Y ENTIDADES ALIADAS EN LA APLICACIÓN DEL MARCO LCA DE LA RUTA ENERGÍA SOLAR. 6) DEFINIR LA RUTA METODOLÓGICA PARA LA PARTICIPACIÓN DE LAS COMUNIDADES LOCALES EN LA PLANIFICACIÓN Y MONITOREO DE LOS PROYECTOS SOLARES.</t>
  </si>
  <si>
    <t>CO1.REQ.8467530</t>
  </si>
  <si>
    <t>OPSP-VEX-0272-2025</t>
  </si>
  <si>
    <t>https://community.secop.gov.co/Public/Tendering/ContractNoticePhases/View?PPI=CO1.PPI.40363524&amp;isFromPublicArea=True&amp;isModal=False</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</si>
  <si>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PARTICIPAR EN LOS COMITÉS DE OBRA, DONDE HARÁ UN RECUENTO DE LAS ACTIVIDADES DE ACOMPAÑAMIENTO SOCIAL REALIZADAS CON LA COMUNIDAD DURANTE EL PERIODO CORRESPONDIENTE, PRESENTARÁ LAS ACTIVIDADES DEL PERÍODO SIGUIENTE Y FORMULARÁ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</si>
  <si>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CO1.REQ.8466877</t>
  </si>
  <si>
    <t>OPSP-VEX-0271-2025</t>
  </si>
  <si>
    <t>https://community.secop.gov.co/Public/Tendering/ContractNoticePhases/View?PPI=CO1.PPI.40377523&amp;isFromPublicArea=True&amp;isModal=False</t>
  </si>
  <si>
    <t xml:space="preserve">MANUEL ENRIQUE HERNANDEZ VALBUENA </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</si>
  <si>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APOYAR EN LA COORDINACIÓN, SUPERVISIÓN Y VERIFICACIÓN DE LA EJECUCIÓN DE LAS ACCIONES PROPUESTAS POR EL DIRECTOR DE LA INTERVENTORÍA. 2) SERVIR DE ENLACE TÉCNICO ENTRE LA INTERVENTORÍA Y EL CONTRATISTA DE OBRA, PROPENDIENDO POR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POR LA DIRECCIÓN DE LA INTERVENTORÍA. 6) INFORMAR A LA UNIVERSIDAD Y A LA DIRECCIÓN DE LA INTERVENTORÍA LAS CAUSAS DE INCUMPLIMIENTO EN EL CONTRATO DE OBRA,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 DICHO CONTRATO. 8) ASISTIR A LAS REUNIONES Y/O COMITÉS TÉCNICOS, EN CONJUNTO CON EL CONTRATISTA DE OBRA Y EL DIRECTOR DE INTERVENTORÍA.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REQUERIDAS. 11) APOYAR EN LA OPERACIÓN, EN LA CONDUCCIÓN, EN LA VIGILANCIA Y EN LA ATENCIÓN DEL BUEN FUNCIONAMIENTO DE LOS OFICIOS DE APOYO A SU CARGO. 12) VERIFICAR EL CUMPLIMIENTO DE LA NORMATIVA APLICABLE A LA EJECUCIÓN DEL CONTRATO DE OBRA. 13) CUMPLIR CON LAS NORMAS Y PROCEDIMIENTOS EN MATERIA DE SEGURIDAD INTEGRAL.</t>
  </si>
  <si>
    <t>CO1.REQ.8470057</t>
  </si>
  <si>
    <t>OPSP-VEX-0270-2025</t>
  </si>
  <si>
    <t>https://community.secop.gov.co/Public/Tendering/ContractNoticePhases/View?PPI=CO1.PPI.40362142&amp;isFromPublicArea=True&amp;isModal=False</t>
  </si>
  <si>
    <t xml:space="preserve">JUAN CAMILO BARRERA HERNANDEZ </t>
  </si>
  <si>
    <t>LA PRESENTE ORDEN TIENE POR OBJETO: PRESTAR SERVICIOS PROFESIONALES EN EL MARCO DEL CONTRATO N 515 DEL 2025 CELEBRADO ENTRE LA AGENCIA NACIONAL DE HIDROCARBUROS - ANH Y UNIVERSIDAD DEL MAGDALENA, PARA EL DESARROLLO DE LÁS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PROYECTOS DE ENERGÍA SOLAR. 4) DISEÑAR EL MARCO METODOLÓGICO PARA EL CONTEXTO NACIONAL - RUTA SOLAR. 5) CAPACITAR A LOS EQUIPOS TÉCNICOS DE LA ANH Y ENTIDADES ALIADAS EN LA APLICACIÓN DEL MARCO LCA DE LA RUTA ENERGÍA SOLAR. 6) APOYAR EN EL LEVANTAMIENTO DE REQUISITOS PARA COMPRENDER LAS NECESIDADES DEL PROYECTO Y DEFINIR UN ROADMAP TECNOLÓGICO - RUTA ENERGÍA SOLAR.</t>
  </si>
  <si>
    <t>CO1.REQ.8466942</t>
  </si>
  <si>
    <t>OPSP-VEX-0269-2025</t>
  </si>
  <si>
    <t>https://community.secop.gov.co/Public/Tendering/ContractNoticePhases/View?PPI=CO1.PPI.40359557&amp;isFromPublicArea=True&amp;isModal=False</t>
  </si>
  <si>
    <t xml:space="preserve">LUIS OTHON GOMEZ RUEDA </t>
  </si>
  <si>
    <t>LA PRESENTE ORDEN TIENE POR OBJETO: PRESTAR SERVICIOS PROFESIONALES EN EL MARCO DEL CONTRATO N 515 DEL 2025 CELEBRADO ENTRE LA AGENCIA NACIONAL DE HIDROCARBUROS - ANH Y UNIVERSIDAD DEL MAGDALENA, PARA EL DESARROLLO DE LAS SIGUIENTES ACTIVIDADES:1) SELECCIONAR INDICADORES PARA MEDIR IMPACTOS AMBIENTALES, SOCIALES Y ECONÓMICOS DURANTE EL CICLO DE VIDA DE LOS PROYECTOS DE ENERGÍA SOLAR. 2) DISEÑAR EL MARCO METODOLÓGICO PARA EL CONTEXTO NACIONAL - RUTA SOLAR. 3) REALIZAR TALLERES PARTICIPATIVOS CON STAKEHOLDERS CLAVE (COMUNIDADES, ACADEMIA, SECTOR PRIVADO) PARA VALIDAR EL MARCO METODOLÓGICO DE LA RUTA ENERGÍA SOLAR. 4) CAPACITAR A LOS EQUIPOS TÉCNICOS DE LA ANH Y ENTIDADES ALIADAS EN LA APLICACIÓN DEL MARCO LCA DE LA RUTA ENERGÍA SOLAR. 5) REALIZAR TALLERES PRÁCTICOS PARA ASEGURAR LA ADOPCIÓN Y EL USO DE LA PLATAFORMA TECNOLÓGICA DESARROLLADA PARA PROYECTOS BASADOS EN ENERGÍA SOLAR.</t>
  </si>
  <si>
    <t>CO1.REQ.8466323</t>
  </si>
  <si>
    <t>OPSP-VEX-0268-2025</t>
  </si>
  <si>
    <t>https://community.secop.gov.co/Public/Tendering/ContractNoticePhases/View?PPI=CO1.PPI.40376913&amp;isFromPublicArea=True&amp;isModal=False</t>
  </si>
  <si>
    <t xml:space="preserve">RAFAEL ALBERTO ALZAMORA GOMEZ </t>
  </si>
  <si>
    <t>LA PRESENTE ORDEN TIENE POR OBJETO: PRESTAR LOS SERVICIOS PROFESIONALES EN LA DIRECCIÓN DE PRÁCTICAS PROFESIONALES, COMO MONITOR DE PRACTICA EN EL PROGRAMA ACADÉMICO DE INGENIERÍA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</si>
  <si>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CO1.REQ.8470209</t>
  </si>
  <si>
    <t>OPSP-VEX-0267-2025</t>
  </si>
  <si>
    <t>https://community.secop.gov.co/Public/Tendering/ContractNoticePhases/View?PPI=CO1.PPI.40358849&amp;isFromPublicArea=True&amp;isModal=False</t>
  </si>
  <si>
    <t xml:space="preserve">MABEL PERTUZ MADRID </t>
  </si>
  <si>
    <t>LA PRESENTE ORDEN TIENE POR OBJETO: PRESTAR LOS SERVICIOS PROFESIONALES EN LA DIRECCIÓN DE PRÁCTICAS PROFESIONALES, COMO MONITOR DE PRACTICA EN EL PROGRAMA ACADÉMICO DE INGENIERIA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</si>
  <si>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CO1.REQ.8465903</t>
  </si>
  <si>
    <t>OPSP-VEX-0266-2025</t>
  </si>
  <si>
    <t>https://community.secop.gov.co/Public/Tendering/ContractNoticePhases/View?PPI=CO1.PPI.40337137&amp;isFromPublicArea=True&amp;isModal=False</t>
  </si>
  <si>
    <t>LA PRESENTE ORDEN TIENE POR OBJETO: PRESTAR SERVICIOS PROFESIONALES PARA DESARROLLAR LAS SIGUIENTES ACTIVIDADES: 1. ACOMPAÑAMIENTO EN EL PROCESO DE ELABORACIÓN DE PRESUPUESTOS, ADICIÓN PRESUPUESTAL Y PLAN ANUAL DE CAJA - PAC, DE LOS PROYECTOS DE LA VICERRECTORÍA DE EXTENSIÓN Y PROYECCIÓN SOCIAL. 2. ELABORAR MINUTAS DE ORDEN DE SERVICIOS PROFESIONALES, APOYO A LA GESTIÓN, SERVICIOS, SUMINISTROS Y COMPRAS DE ACUERDO CON LOS REQUERIMIENTOS DE LA VICERRECTORÍA DE EXTENSIÓN Y PROYECCIÓN SOCIAL. 3. VERIFICAR LA DOCUMENTACIÓN CARGADA EN LA PLATAFORMA GEDOCO DEL PERSONAL A CONTRATAR POR FUNCIONAMIENTO, PLAN DE ACCIÓN Y DE LOS PROYECTOS ADSCRITOS A LA VICERRECTORÍA DE EXTEN-SIÓN Y PROYECCIÓN SOCIAL. 4. APOYAR EN LA ETAPA DE LIQUIDACIÓN Y CIERRE DE LOS PROYECTOS DE LA VICERRECTORÍA DE EXTENSIÓN Y PRO-YECCIÓN SOCIAL. 5. REALIZAR SEGUIMIENTOS A LOS PROCEDIMIENTOS FINANCIEROS QUE SE EJECUTAN EN LA VICERRECTORÍA DE EXTENSIÓN Y PROYECCIÓN SOCIAL. 6. REALIZAR LA TRAZABILIDAD DE FACTURACIÓN Y RECAUDO DE LA RELACIÓN DE CONVENIO Y/O CONTRATOS DE LA VICERREC-TORÍA DE EXTENSIÓN Y PROYECCIÓN SOCIAL. 7. ELABORAR INFORMES MENSUALES SOBRE EL ESTADO DE RECAUDO DE LA VICERRECTORÍA DE EXTENSIÓN Y PROYECCIÓN SOCIAL. 8. REALIZAR SEGUIMIENTO AL REGIS-TRO DE PROYECTOS EN EL APLICATIVO TABLERO DE RECAUDO. 9. PRESENTAR BALANCE EJECUTIVO SOBRE LAS ACCIONES ADELANTADAS PARA INCRE-MENTAR EL RECAUDO DE LA VICERRECTORÍA.</t>
  </si>
  <si>
    <t>CO1.REQ.8461120</t>
  </si>
  <si>
    <t>OPSP-VEX-0265-2025</t>
  </si>
  <si>
    <t>https://community.secop.gov.co/Public/Tendering/ContractNoticePhases/View?PPI=CO1.PPI.40336681&amp;isFromPublicArea=True&amp;isModal=False</t>
  </si>
  <si>
    <t xml:space="preserve">ALEXANDER JOSE ORTIZ JIMENEZ </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</si>
  <si>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</si>
  <si>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CO1.REQ.8461055</t>
  </si>
  <si>
    <t>OPSP-VEX-0264-2025</t>
  </si>
  <si>
    <t>https://community.secop.gov.co/Public/Tendering/ContractNoticePhases/View?PPI=CO1.PPI.40336390&amp;isFromPublicArea=True&amp;isModal=False</t>
  </si>
  <si>
    <t xml:space="preserve">KATYANA MILENA BERNIER CERVANTES </t>
  </si>
  <si>
    <t>LA PRESENTE ORDEN TIENE POR OBJETO: PRESTAR LOS SERVICIOS PROFESIONALES EN LA DIRECCIÓN DE PRÁCTICAS PROFESIONALES, COMO MONITOR DE PRACTICA EN EL PROGRAMA ACADÉMICO DE PSICOLOGÍA,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</si>
  <si>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CO1.REQ.8460783</t>
  </si>
  <si>
    <t>OPSP-VEX-0263-2025</t>
  </si>
  <si>
    <t>https://community.secop.gov.co/Public/Tendering/ContractNoticePhases/View?PPI=CO1.PPI.40335810&amp;isFromPublicArea=True&amp;isModal=False</t>
  </si>
  <si>
    <t xml:space="preserve">LUIS ALFREDO AGUDELO GUERRERO </t>
  </si>
  <si>
    <t>LA PRESENTE ORDEN TIENE POR OBJETO: PRESTAR LOS SERVICIOS PROFESIONALES EN LA DIRECCIÓN DE PRÁCTICAS PROFESIONALES, COMO MONITOR DE PRACTICA EN EL PROGRAMA ACADÉMICO DE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</si>
  <si>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CO1.REQ.8460928</t>
  </si>
  <si>
    <t>OPSP-VEX-0262-2025</t>
  </si>
  <si>
    <t>https://community.secop.gov.co/Public/Tendering/ContractNoticePhases/View?PPI=CO1.PPI.40335061&amp;isFromPublicArea=True&amp;isModal=False</t>
  </si>
  <si>
    <t xml:space="preserve">MALORY DE LOS ANGELES RODRIGUEZ CANTILLO </t>
  </si>
  <si>
    <t>LA PRESENTE ORDEN TIENE POR OBJETO: PRESTAR LOS SERVICIOS PROFESIONALES EN LA DIRECCIÓN DE PRÁCTICAS PROFESIONALES, COMO MONITOR DE PRACTICA EN EL PROGRAMA ACADÉMICO DE PSICOLOGÍA,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</si>
  <si>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CO1.REQ.8460753</t>
  </si>
  <si>
    <t>OPSP-VEX-0261-2025</t>
  </si>
  <si>
    <t>https://community.secop.gov.co/Public/Tendering/ContractNoticePhases/View?PPI=CO1.PPI.40333171&amp;isFromPublicArea=True&amp;isModal=False</t>
  </si>
  <si>
    <t xml:space="preserve">ROSA LEIDYS SANTAMARIA GUERRERO </t>
  </si>
  <si>
    <t>LA PRESENTE ORDEN TIENE POR OBJETO PRESTAR SERVICIOS PROFESIONALES EN EL MARCO DEL CONTRATO N° 515 DEL 2025 CELEBRADO ENTRE LA AGENCIA NACIONAL DE HIDROCARBUROS ANH Y UNIVERSIDAD DEL MAGDALENA PARA EL DESARROLLO DE LAS SIGUIENTES ACTIVIDADES 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LOS PROYECTOS DE ENERGÍA SOLAR 4 DISEÑAR EL MARCO METODOLÓGICO PARA EL CONTEXTO NACIONAL RUTA SOLAR 5 APOYAR EL LEVANTAMIENTO DE REQUISITOS PARA COMPRENDER LAS NECESIDADES DEL PROYECTO Y DEFINIR UN ROADMAP TECNOLÓGICO RUTA ENERGÍA SOLAR 6 APOYAR EN EL DISEÑO DE LA ARQUITECTURA DEL SISTEMA Y LAS INTEGRACIONES TECNOLÓGICAS RUTA ENERGÍA SOLAR 7 REVISAR LA INTERFAZ PARA LA VISUALIZACIÓN DE DATOS RUTA ENERGÍA SOLAR 8 REALIZAR PRUEBAS FUNCIONALES PARA ASEGURAR QUE LOS SISTEMAS CUMPLAN CON LOS REQUISITOS DEFINIDOS Y FUNCIONEN DE MANERA EFICIENTE RUTA ENERGÍA SOLAR 9 REALIZAR TALLERES PARTICIPATIVOS CON STAKEHOLDERS CLAVE COMUNIDADES ACADEMIA SECTOR PRIVADO PARA VALIDAR EL MARCO METODOLÓGICO DE LA RUTA ENERGÍA SOLAR 10 CAPACITAR A LOS EQUIPOS TÉCNICOS DE LA ANH Y ENTIDADES ALIADAS EN LA APLICACIÓN DEL MARCO LCA DE LA RUTA ENERGÍA SOLAR 11 DEFINIR LA RUTA METODOLÓGICA PARA LA PARTICIPACIÓN DE LAS COMUNIDADES LOCALES EN LA PLANIFICACIÓN Y MONITOREO DE LOS PROYECTOS SOLARES</t>
  </si>
  <si>
    <t>CO1.REQ.8460427</t>
  </si>
  <si>
    <t>OPSP-VEX-0260-2025</t>
  </si>
  <si>
    <t>https://community.secop.gov.co/Public/Tendering/ContractNoticePhases/View?PPI=CO1.PPI.40332609&amp;isFromPublicArea=True&amp;isModal=False</t>
  </si>
  <si>
    <t>NICOLAS GONZALEZ GALEANO</t>
  </si>
  <si>
    <t>LA PRESENTE ORDEN TIENE POR OBJETO: PRESTAR SERVICIOS PROFESIONALES EN EL MARCO DEL CONTRATO N 515 DEL 2025 CELEBRADO ENTRE LA AGENCIA NACIONAL DE HIDROCARBUROS – ANH Y UNIVERSIDAD DEL MAGDALENA, PARA EL DESARROLLO DE LAS SIGUIENTES ACTIVIDADES: 1) APOYAR EN EL ESTABLECIMIENTO DE LOS OBJETIVOS ESPECÍFICOS DEL MARCO METODOLÓGICO QUE ASEGUREN LA EVALUACIÓN INTEGRAL DE LAS FASES DE PLANIFICACIÓN, DISEÑO, CONSTRUCCIÓN, OPERACIÓN, MANTENIMIENTO Y DESMANTELAMIENTO DE PROYECTOS BASADOS EN ENERGÍA SOLAR. 2) APOYAR EN LA SELECCIÓN DE INDICADORES PARA MEDIR IMPACTOS AMBIENTALES, SOCIALES Y ECONÓMICOS DURANTE EL CICLO DE VIDA DE LOS PROYECTOS DE ENERGÍA SOLAR. 3) APOYAR EN EL DISEÑO DEL MARCO METODOLÓGICO PARA EL CONTEXTO NACIONAL - RUTA SOLAR. 4) APOYAR EN EL LEVANTAMIENTO DE REQUISITOS PARA COMPRENDER LAS NECESIDADES DEL PROYECTO Y DEFINIR UN ROADMAP TECNOLÓGICO – RUTA ENERGÍA SOLAR. 5) APOYAR EN LA REALIZACIÓN DE LOS TALLERES PARTICIPATIVOS CON STAKEHOLDERS CLAVE (COMUNIDADES, ACADEMIA, SECTOR PRIVADO) PARA VALIDAR EL MARCO METODOLÓGICO DE LA RUTA ENERGÍA SOLAR. 6) APOYAR EN LAS CAPACITACIONES A LOS EQUIPOS TÉCNICOS DE LA ANH Y ENTIDADES ALIADAS EN LA APLICACIÓN DEL MARCO LCA DE LA RUTA ENERGÍA SOLAR. 7) APOYAR EN LA DEFINICIÓN DE LA RUTA METODOLÓGICA PARA LA PARTICIPACIÓN DE LAS COMUNIDADES LOCALES EN LA PLANIFICACIÓN Y MONITOREO DE LOS PROYECTOS SOLARES.</t>
  </si>
  <si>
    <t>CO1.REQ.8460144</t>
  </si>
  <si>
    <t>OPSP-VEX-0259-2025</t>
  </si>
  <si>
    <t>https://community.secop.gov.co/Public/Tendering/ContractNoticePhases/View?PPI=CO1.PPI.40334708&amp;isFromPublicArea=True&amp;isModal=False</t>
  </si>
  <si>
    <t xml:space="preserve">ANA PAOLA MERIÑO DAZA </t>
  </si>
  <si>
    <t>LA PRESENTE ORDEN TIENE POR OBJETO: PRESTAR LOS SERVICIOS PROFESIONALES EN LA DIRECCIÓN DE PRÁCTICAS PROFESIONALES, COMO MONITOR DE PRACTICA EN EL PROGRAMA ACADÉMICO DE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</si>
  <si>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CO1.REQ.8460721</t>
  </si>
  <si>
    <t>OPSP-VEX-0258-2025</t>
  </si>
  <si>
    <t>https://community.secop.gov.co/Public/Tendering/ContractNoticePhases/View?PPI=CO1.PPI.40331623&amp;isFromPublicArea=True&amp;isModal=False</t>
  </si>
  <si>
    <t xml:space="preserve">YESID GRANADOS TRAVECEDO </t>
  </si>
  <si>
    <t>LA PRESENTE ORDEN TIENE POR OBJETO: PRESTAR LOS SERVICIOS PROFESIONALES EN LA DIRECCIÓN DE PRÁCTICAS PROFESIONALES, COMO MONITOR DE PRACTICA EN EL PROGRAMA ACADÉMICO DE INGENIERÍA DE SISTEMAS,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</si>
  <si>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CO1.REQ.8459587</t>
  </si>
  <si>
    <t>OPSP-VEX-0257-2025</t>
  </si>
  <si>
    <t>https://community.secop.gov.co/Public/Tendering/ContractNoticePhases/View?PPI=CO1.PPI.40320472&amp;isFromPublicArea=True&amp;isModal=False</t>
  </si>
  <si>
    <t xml:space="preserve">JASON PEÑARANDA LOPEZ </t>
  </si>
  <si>
    <t>CO1.REQ.8457615</t>
  </si>
  <si>
    <t>OPSP-VEX-0256-2025</t>
  </si>
  <si>
    <t>https://community.secop.gov.co/Public/Tendering/ContractNoticePhases/View?PPI=CO1.PPI.40320021&amp;isFromPublicArea=True&amp;isModal=False</t>
  </si>
  <si>
    <t xml:space="preserve">LUIS FELIPE URIBE SALTAREN </t>
  </si>
  <si>
    <t>LA PRESENTE ORDEN TIENE POR OBJETO: PRESTAR LOS SERVICIOS PROFESIONALES EN LA DIRECCIÓN DE PRÁCTICAS PROFESIONALES, COMO MONITOR DE PRACTICA EN EL PROGRAMA CINE Y AUDIOVISUALES,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</si>
  <si>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CO1.REQ.8456978</t>
  </si>
  <si>
    <t>OPSP-VEX-0255-2025</t>
  </si>
  <si>
    <t>https://community.secop.gov.co/Public/Tendering/ContractNoticePhases/View?PPI=CO1.PPI.40318985&amp;isFromPublicArea=True&amp;isModal=False</t>
  </si>
  <si>
    <t>LA PRESENTE ORDEN TIENE POR OBJETO: PRESTAR SERVICIOS PROFESIONALES EN EL MARCO DEL CONTRATO N 515 DEL 2025 CELEBRADO ENTRE LA AGENCIA NACIONAL DE HIDROCARBUROS – ANHУ UNIVERSIDAD DEL MAGDALENA, PARA EL DESARROLLO DE LAS SIGUIENTES ACTIVIDADES:1) GESTIONAR PROCESOS DE CONTRATACIÓN Y VINCULACIÓN DE PERSONAL AL PROYECTO. 2) REVISAR DOCUMENTACIÓN PARA ADELANTAR PROCESOS DE CONTRATACIÓN Y TRAMITES DE PAGO. 3) COORDINAR CON LAS ÁREAS FINANCIERAS DE LA UNIVERSIDAD, TODOS LOS TRAMITES ADMINISTRATIVOS Y FINANCIEROS DEL PROYECTO. 4) GESTIONAR FACTURACIÓN PARA SU PRESENTACIÓN ANTE ANH. 5) HACER SEGUIMIENTO A LOS PAGOS DE ANH A LA UNIVERSIDAD DEL MAGDALENA, CON OCASIÓN DEL PROYECTO. 6) REALIZAR LA TRAZABILIDAD DE FACTURACIÓN Y RECAUDO DE LA RELACIÓN DE CONVENIO Y/O CONTRATOS DE LA VICERRECTORÍA DE EXTENSIÓN Y PROYECCIÓN SOCIAL. 7) ELABORAR INFORMES MENSUALES SOBRE EL ESTADO DE RECAUDO DE LA VICERRECTORÍA DE EXTENSIÓN Y PROYECCIÓN SOCIAL. 8) REALIZAR SEGUIMIENTO AL REGISTRO DE PROYECTOS EN EL APLICATIVO TABLERO DE RECAUDO. 9) PRESENTAR BALANCE EJECUTIVO SOBRE LAS ACCIONES ADELANTADAS PARA INCREMENTAR EL RECAUDO DE LA VICERRECTORÍA.</t>
  </si>
  <si>
    <t>CO1.REQ.8457188</t>
  </si>
  <si>
    <t>OPSP-VEX-0254-2025</t>
  </si>
  <si>
    <t>https://community.secop.gov.co/Public/Tendering/ContractNoticePhases/View?PPI=CO1.PPI.40318745&amp;isFromPublicArea=True&amp;isModal=False</t>
  </si>
  <si>
    <t xml:space="preserve">JOSE RICARDO NUñEZ ALVAREZ </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</si>
  <si>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LOS PROYECTOS DE ENERGÍA SOLAR. 4) DISEÑAR EL MARCO METODOLÓGICO PARA EL CONTEXTO NACIONAL - RUTA SOLAR. 5) APOYAR EN EL LEVANTAMIENTO DE REQUISITOS PARA COMPRENDER LAS NECESIDADES DEL PROYECTO Y DEFINIR UN ROADMAP TECNOLÓGICO - RUTA ENERGÍA SOLAR. 6) REVISAR Y VALIDAR LA INTERFAZ PARA LA VISUALIZACIÓN DE DATOS - RUTA ENERGÍA SOLAR. 7) REALIZAR TALLERES PARTICIPATIVOS CON STAKEHOLDERS CLAVE (COMUNIDADES, ACADEMIA, SECTOR PRIVADO), PARA VALIDAR EL MARCO METODOLÓGICO DE LA RUTA ENERGÍA SOLAR.</t>
  </si>
  <si>
    <t>CO1.REQ.8456949</t>
  </si>
  <si>
    <t>OPSP-VEX-0253-2025</t>
  </si>
  <si>
    <t>https://community.secop.gov.co/Public/Tendering/ContractNoticePhases/View?PPI=CO1.PPI.40281641&amp;isFromPublicArea=True&amp;isModal=False</t>
  </si>
  <si>
    <t xml:space="preserve">MARIA JOSE CASTILLO VIANA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</si>
  <si>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 ICETEX - FONDO PARA EL FORTALECIMIENTO DEL TALENTO HUMANO DEL ICBF - EN EL DESARROLLO DE LAS SIGUIENTES ACTIVIDADES: 1) BUSCAR Y RECOPILAR INFORMACIÓN RELEVANTE SOBRE EL TEMA DE CADA UNO DE LOS CINCO MÓDULOS. 2) ORGANIZAR LA INFORMACIÓN RECOPILADA DE MANERA LÓGICA Y COHERENTE. 3) REDACTAR TEXTOS Y CONTENIDOS CLAROS Y CONCISOS PARA CADA UNO DE LOS CINCO MÓDULOS. 4) DISEÑAR LA ESTRUCTURA DE CADA MÓDULO, INCLUYENDO LA ORGANIZACIÓN DE LOS CONTENIDOS Y LAS ACTIVIDADES. 5) CREAR ACTIVIDADES Y EJERCICIOS QUE PERMITAN A LOS PARTICIPANTES APLICAR Y PRACTICAR LO APRENDIDO. 6) REVISAR Y EDITAR EL CONTENIDO DE CADA UNO DE LOS CINCO MÓDULOS PARA ASEGURARSE DE QUE SEA CLARO, CONCISO Y LIBRE DE ERRORES.</t>
  </si>
  <si>
    <t>CO1.REQ.8448023</t>
  </si>
  <si>
    <t>OPSP-VEX-0252-2025</t>
  </si>
  <si>
    <t>https://community.secop.gov.co/Public/Tendering/ContractNoticePhases/View?PPI=CO1.PPI.40265842&amp;isFromPublicArea=True&amp;isModal=False</t>
  </si>
  <si>
    <t xml:space="preserve">PEDRO LUIS NAVARRO HERNANDEZ </t>
  </si>
  <si>
    <t>LA PRESENTE ORDEN TIENE POR OBJETO: PRESTAR LOS SERVICIOS PROFESIONALES EN LA DIRECCIÓN DE PRÁCTICAS PROFESIONALES, COMO MONITOR DE PRACTICA EN EL PROGRAMA ACADÉMICO TECNOLOGÍA EN GESTIÓN HOTELERA Y TURÍSTICA,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</si>
  <si>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CO1.REQ.8444071</t>
  </si>
  <si>
    <t>OPSP-VEX-0251-2025</t>
  </si>
  <si>
    <t>https://community.secop.gov.co/Public/Tendering/ContractNoticePhases/View?PPI=CO1.PPI.40263548&amp;isFromPublicArea=True&amp;isModal=False</t>
  </si>
  <si>
    <t>LA PRESENTE ORDEN TIENE POR OBJETO: PRESTAR LOS SERVICIOS PROFESIONALES EN LA DIRECCIÓN DE PRÁCTICAS PROFESIONALES, COMO MONITOR DE PRACTICA EN EL PROGRAMA ACADÉMICO DE INGENIERÍA CIVIL,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</si>
  <si>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CO1.REQ.8443587</t>
  </si>
  <si>
    <t>OPSP-VEX-0250-2025</t>
  </si>
  <si>
    <t>https://community.secop.gov.co/Public/Tendering/ContractNoticePhases/View?PPI=CO1.PPI.40280711&amp;isFromPublicArea=True&amp;isModal=False</t>
  </si>
  <si>
    <t xml:space="preserve">LILIANA NEGRETE BARRAZA </t>
  </si>
  <si>
    <t>LA PRESENTE ORDEN TIENE POR OBJETO LA PRESTACIÓN DE SERVICIOS DE APOYO A LA GESTIÓN EN EL MARCO DEL CONTRATO INTERADMINISTRATIVO NO. 588-2022, CELEBRADO ENTRE CORPAMAG Y LA UNIVERSIDAD DEL MAGDALENA, PARA EL DESARROLLO DE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</si>
  <si>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CO1.REQ.8447631</t>
  </si>
  <si>
    <t>OAG-VEX-0249-2025</t>
  </si>
  <si>
    <t>https://community.secop.gov.co/Public/Tendering/ContractNoticePhases/View?PPI=CO1.PPI.40281150&amp;isFromPublicArea=True&amp;isModal=False</t>
  </si>
  <si>
    <t xml:space="preserve">CARLOS ARTURO BORJAS MARQUEZ </t>
  </si>
  <si>
    <t>LA PRESENTE ORDEN TIENE POR OBJETO PRESTAR SERVICIOS DE PROFESIONALES EN EL MARCO CONTRATO INTERADMINISTRATIVO CI-000179-2025 SUSCRITO ENTRE EL DISTRITO TURISTICO, CULTURAL E HISTÓRICO DE SANTA MARTA Y LA UNIVERSIDAD DEL MAGDALENA, PARA DESARROLLAR LAS SIGUIENTES ACTIVIDADES: 1) APOYAR EN LA COORDINACIÓN, SUPERVISIÓN Y VÉRIFICACIÓN DE LA EJECUCIÓN DE LAS ACCIONES PROPUESTAS POR EL DIRECTOR DE LA INTERVENTORÍA. 2) SERVIR DE ENLACE TÉCNICO ENTRE LA INTERVENTORÍA Y EL CONTRATISTA DE OBRA, PROPENDIENDO POR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POR LA DIRECCIÓN DE LA INTERVENTORÍA. 6) INFORMAR A LA UNIVERSIDAD Y A LA DIRECCIÓN DE LA INTERVENTORÍA LAS CAUSAS DE INCUMPLIMIENTO EN EL CONTRATO DE OBRA,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 DICHO CONTRATO. 8) ASISTIR A LAS REUNIONES Y/O COMITÉS TÉCNICOS, EN CONJUNTO CON EL CONTRATISTA DE.OBRA Y EL DIRECTOR DE INTERVENTORÍA.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REQUERIDAS. 11) APOYAR EN LA OPERACIÓN, EN LA CONDUCCIÓN, EN LA VIGILANCIA Y EN LA ATENCIÓN DEL BUEN FUNCIONAMIENTO DE LOS OFICIOS DE APOYO A SU CARGO. 12) VERIFICAR EL CUMPLIMIENTO DE LA NORMATIVA APLICABLE A LA EJECUCIÓN DEL CONTRATO DE OBRA. 13) CUMPLIR CON LAS NORMAS Y PROCEDIMIENTOS EN MATERIA DE SEGURIDAD INTEGRAL.</t>
  </si>
  <si>
    <t>CO1.REQ.8447732</t>
  </si>
  <si>
    <t>OPSP-VEX-0248-2025</t>
  </si>
  <si>
    <t>https://community.secop.gov.co/Public/Tendering/ContractNoticePhases/View?PPI=CO1.PPI.40280403&amp;isFromPublicArea=True&amp;isModal=False</t>
  </si>
  <si>
    <t>CAROLINA ESTER OWEN JACQUIN</t>
  </si>
  <si>
    <t>LA PRESENTE ORDEN TIENE POR OBJETO PRESTAR SERVICIOS PROFESIONALES EN EL MARCO DEL CONTRATO INTERADMINISTRATIVO CI-000179-2025 SUSCRITO ENTRE EL DISTRITO TURÍSTICO, CULTURAL E HISTÓRICO DE SANTA MARTA Y LA UNIVERSIDAD DEL MAGDALENA, PARA DESARROLLAR LAS SIGUIENTES ACTIVIDADES: 1). ASISTIR EN LA VERIFICACIÓN DE LAS CONDICIONES AMBIENTALES EXIGIDAS AL PROYECTO, ASÍ COMO QUE EL CONTRATISTA DE OBRA DISPONGA DE LOS MEDIOS PARA EJECUTAR LAS MEDIDAS PREVENTIVAS, CORRECTORAS Y COMPENSATORIAS. 2). APOYAR Y ASISTIR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RELACIONADAS CON EL COMPONENTE AMBIENTAL. 5). REALIZAR INSPECCIONES EN SST PERIÓDICAS A LAS ÁREAS, FRENTES DE TRABAJO Y EQUIPOS EN GENERAL ASIGNADOS A LA INTERVENTORÍA. 6). APOYAR AL DIRECTOR DE LA INTERVENTORÍA EN LA REALIZACIÓN DE LAS INSPECCIONES DE VIGILANCIA A LAS ACTIVIDADES DE ALTO RIESGO. 7). ASISTIR EN LA VERIFICACIÓN DEL CUMPLIMIENTO DE LAS OBLIGACIONES DEL PROGRAMA DE SST DEL CONTRATISTA DE OBRA. 8). APOYAR AL DIRECTOR DE LA INTERVENTORÍA CON LA VIGILANCIA SOBRE EL CUMPLIMIENTO DE LAS NORMAS Y REQUERIMIENTOS DE CARÁCTER PREVENTIVO Y EN LOS QUE A SST SE REFIERA.</t>
  </si>
  <si>
    <t>CO1.REQ.8447340</t>
  </si>
  <si>
    <t>OPSP-VEX-0247-2025</t>
  </si>
  <si>
    <t>https://community.secop.gov.co/Public/Tendering/ContractNoticePhases/View?PPI=CO1.PPI.40279813&amp;isFromPublicArea=True&amp;isModal=False</t>
  </si>
  <si>
    <t xml:space="preserve">EDUARDO JOSE BARRENECHE AVILA </t>
  </si>
  <si>
    <t>LA PRESENTE ORDEN TIENE POR OBJETO PRESTAR SERVICIOS DE PROFESIONALES EN EL MARCO CONTRATO INTERADMINISTRATIVO CL-000179-2025 SUSCRITO ENTRE EL DISTRITO TURÍSTICO, CULTURAL E HISTÓRICO DE SANTA MARTA Y LA UNIVERSIDAD DEL MAGDALENA, PARA DESARROLLAR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VICERRECTORÍA DE CONFORMIDAD CON LA NORMATIVIDAD VIGENTE. 3. PROYECTAR MINUTAS DE CONVENIOS Y CONTRATOS QUE REQUIERA LA VICERRECTORÍA. 4. PROYECTAR RESPUESTAS A LAS CONSULTAS, PETICIONES, QUEJAS Y RECLAMOS QUE SE GENEREN EN LA VICERRECTORÍA, TOMANDO EN CONSIDERACIÓN LOS TÉRMINOS DE LA LEY Y LOS PROCEDIMIENTOS INTERNOS ESTABLECIDOS. 5. REVISAR PÓLIZAS PARA SU RESPECTIVA APROBACIÓN. 6. ELABORAR LOS CONCEPTOS JURÍDICOS QUE SEAN SOLICITADOS POR LA VICERRECTORÍA DE EXTENSIÓN Y PROYECCIÓN SOCIAL Y/O POR LA OFICINA JURÍDICA DE LA UNIVERSIDAD DEL MAGDALENA.</t>
  </si>
  <si>
    <t>CO1.REQ.8447156</t>
  </si>
  <si>
    <t>OPSP-VEX-0246-2025</t>
  </si>
  <si>
    <t>https://community.secop.gov.co/Public/Tendering/ContractNoticePhases/View?PPI=CO1.PPI.40279313&amp;isFromPublicArea=True&amp;isModal=False</t>
  </si>
  <si>
    <t>LA PRESENTE ORDEN TIENE POR OBJETO PRESTAR SERVICIOS DE APOYO A LA GESTIÓN EN EL MARCO DEL CONTRATO INTERADMINISTRATIVO CI-000179-2025 SUSCRITO ENTRE EL DISTRITO TURISTICO, CULTURAL E HISTÓRICO DE SANTA MARTA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</si>
  <si>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CO1.REQ.8447091</t>
  </si>
  <si>
    <t>OAG-VEX-0245-2025</t>
  </si>
  <si>
    <t>https://community.secop.gov.co/Public/Tendering/ContractNoticePhases/View?PPI=CO1.PPI.40261286&amp;isFromPublicArea=True&amp;isModal=False</t>
  </si>
  <si>
    <t>PRESTAR SERVICIOS PROFESIONALES EN EL MARCO DEL CONTRATO NO. 478 SUSCRITO ENTRE LA UNIVERSIDAD DEL MAGDALENA Y LA AGENCIA NACIONAL DE HIDROCARBUROS - ANH, DESARROLLANDO LAS SIGUIENTES ACTIVIDADES: 1. APOYAR EN LA PLANIFICACIÓN Y SISTEMATIZACIÓN DE DATOS AMBIENTALES Y SOCIALES, ESTABLECIENDO PROCESOS DE MONITOREO CONTINUO PARA LOS IMPACTOS DE LA RUTA DE ENERGÍA EÓLICA. 2. ASESORAR EN LA ELABORACIÓN Y REVISIÓN DE INFORMES TÉCNICOS SOBRE AVANCES METODOLÓGICOS, INDICADORES Y HALLAZGOS DEL CASO DE ESTUDIO EÓLICO PARA LA VICERRECTORÍA. 3. ASESORAR EN LA ORGANIZACIÓN DE EVENTOS Y ACTIVIDADES CARGADAS A LA VICERRECTORÍA DE EXTENSIÓN Y PROYECCIÓN SOCIAL A TRAVÉS DEL PROYECTO "IMPACTENERGY.CO - RUTA DE ENERGÍA EÓLICA". 4. ASESORAR EN EL DISEÑO Y SEGUIMIENTO DE LOS INDICADORES CLAVE DEL PROYECTO, PROPONIENDO MECANISMOS DE RETROALIMENTACIÓN PARA OPTIMIZAR LAS METODOLOGÍAS.</t>
  </si>
  <si>
    <t>CO1.REQ.8442933</t>
  </si>
  <si>
    <t>OPSP-VEX-0244-2025</t>
  </si>
  <si>
    <t>https://community.secop.gov.co/Public/Tendering/ContractNoticePhases/View?PPI=CO1.PPI.40260954&amp;isFromPublicArea=True&amp;isModal=False</t>
  </si>
  <si>
    <t>LA PRESENTE ORDEN TIENE POR OBJETO: PRESTAR SERVICIOS PROFESIONALES EN EL MARCO DEL CONTRATO N.515 DEL 2025 CELEBRADO ENTRE LA AGENCIA NACIONAL DE HIDROCARBUROS - ANH Y UNIVERSIDAD DEL MAGDALENA, PARA EL DESARROLLO DE LAS SIGUIENTES ACTIVIDADES: 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DISEÑAR EL MARCO METODOLÓGICO PARA EL CONTEXTO NACIONAL - RUTA SOLAR. 4) APOYAR EL REALIZAR EL LEVANTAMIENTO DE REQUISITOS PARA COMPRENDER LAS NECESIDADES DEL PROYECTO Y DEFINIR UN ROADMAP TECNOLÓGICO - RUTA ENERGÍA SOLAR. 5) REALIZAR TALLERES PARTICIPATIVOS CON STAKEHOLDERS CLAVE (COMUNIDADES, ACADEMIA, SECTOR PRIVADO) PARA VALIDAR EL MARCO METODOLÓGICO DE LA RUTA ENERGÍA SOLAR. 6) APOYAR EL REALIZAR EL ALISTAMIENTO ADMINISTRATIVO, FINANCIERO Y TÉCNICO DEL PROYECTO. 7). APOYAR EN EL SEGUIMIENTO A LA EJECUCIÓN TÉCNICA DEL PROYECTO. 8) APOYAR EN EL CIERRE TÉCNICO DEL PROYECTO.</t>
  </si>
  <si>
    <t>CO1.REQ.8442688</t>
  </si>
  <si>
    <t>OPSP-VEX-0243-2025</t>
  </si>
  <si>
    <t>https://community.secop.gov.co/Public/Tendering/ContractNoticePhases/View?PPI=CO1.PPI.40278484&amp;isFromPublicArea=True&amp;isModal=False</t>
  </si>
  <si>
    <t>PRESTAR SERVICIOS PROFESIONALES EN EL MARCO DEL CONTRATO NO 478 SUSCRITO ENTRE LA UNIVERSIDAD DEL MAGDALENA Y LA AGENCIA NACIONAL DE HIDROCARBUROS - ANH, DESARROLLANDO LAS SIGUIENTES ACTIVIDADES: 1. ELABORAR INFORMES Y DOCUMENTOS QUE SEAN SOLICITADOS POR LA DIRECCIÓN DE DESARROLLO SOCIAL Y PRODUCTIVO, REFERENTES A LAS ACTIVIDADES DEL PROYECTO "IMPACTENERGY.CO - RUTA DE ENERGÍA EÓLICA". 2. APOYAR EN LA REPARACIÓN Y EJECUCIÓN DE LA AGENDA Y CONVOCATORIA DE ENCUENTROS INTERNOS Y EXTERNOS VINCULADOS AL PROYECTO, INCLUYENDO TALLERES, REUNIONES DE SEGUIMIENTO Y EVENTOS DE DIVULGACIÓN. 3. APOYO EN LA GESTIÓN DOCUMENTAL REQUERIDA ANTE LAS DISTINTAS DEPENDENCIAS DE LA UNIMAGDALENA Y ANTE LA ANH. 4. APOYAR EN LA ORGANIZACIÓN DE DOCUMENTOS DE PAGO DEL PERSONAL Y PROVEEDORES NECESARIOS PARA EL DESARROLLO DEL PROYECTO. 5. PROYECTAR LOS ESTUDIOS DE CONVENIENCIA Y MINUTAS DE CONTRATACIÓN DE PERSONAL Y PROVEEDORES NECESARIOS PARA EL DESARROLLO DEL PROYECTO. 6.TRAMITAR Y DAR SEGUIMIENTO A OFICIOS, SOLICITUDES Y AUTORIZACIONES ANTE LA UNIVERSIDAD DEL MAGDALENA Y LA ANH.</t>
  </si>
  <si>
    <t>CO1.REQ.8447221</t>
  </si>
  <si>
    <t>OPSP-VEX-0242-2025</t>
  </si>
  <si>
    <t>https://community.secop.gov.co/Public/Tendering/ContractNoticePhases/View?PPI=CO1.PPI.40254633&amp;isFromPublicArea=True&amp;isModal=False</t>
  </si>
  <si>
    <t>JUAN CARLOS NARVAEZ BARANDICA</t>
  </si>
  <si>
    <t xml:space="preserve">MAURICIO ACEVEDO AYALA </t>
  </si>
  <si>
    <t>PRESTAR SERVICIOS DE APOYO A LA GESTIÓN, EN EL MARCO DEL PROYECTO DE INVESTIGACIÓN INERCO-UNIMAG CELEBRADA ENTRE INERCO Y UNIVERSIDAD DEL MAGDALENA, PARA EL DESARROLLO DE LAS SIGUIENTES ACTIVIDADES: 1. REALIZAR LOS MUESTREOS DE LA BIOLOGIA REPRODUCTIVA DE LAS PRINCIPALES ESPECIES DE PECES PRESENTES EN EL ÁREA DE INCIDENCIA HIDROBIOLÓGICA DE LA MINA EL DESCANSO NORTE, LOS CUALES ESTÁN ASOCIADOS A LOS AFLUENTES: ARROYO EL ZORRO, ARROYO EL CAIMANCITO, CAÑO EL PLATANAL, AGUAS ABAJO DEL RÍO CESAR Y DEL RÍO SICARARE. 2. REALIZAR LOS MUESTREOS DE VARIABLES FISICOQUÍMICAS DE LOS AFLUENTES MUESTREADOS. 3. APOYAR CON LA SISTEMATIZACIÓN DE LOS DATOS RECOLECTADOS EN CAMPO CONCERNIENTE A LA BIOLOGÍA REPRODUCTIVA DE LAS PRINCIPALES ESPECIES DE PECES. 4. APOYAR CON EL PROCESAMIENTO Y ANÁLISIS DE LOS DATOS PARA DETERMINAR LOS INDICADORES BIOLÓGICOS REPRODUCTIVO DE LOS PECES MUESTREADOS Y CON LA ELABORACIÓN DE LOS INFORMES TÉCNICOS COMPROMETIDOS EN EL PROYECTO.</t>
  </si>
  <si>
    <t>CO1.REQ.8441040</t>
  </si>
  <si>
    <t>OAG-VEX-0241-2025</t>
  </si>
  <si>
    <t>https://community.secop.gov.co/Public/Tendering/ContractNoticePhases/View?PPI=CO1.PPI.40252903&amp;isFromPublicArea=True&amp;isModal=False</t>
  </si>
  <si>
    <t xml:space="preserve">RICARDO JAVIER PUPO DIAZ </t>
  </si>
  <si>
    <t>LA PRESENTE ORDEN TIENE POR OBJETO: PRESTAR SERVICIOS PROFESIONALES EN EL MARCO DEL CONTRATO N. 515 DEL 2025 CELEBRADO ENTRE LA AGENCIA NACIONAL DE HIDROCARBUROS - ANH Y UNIVERSIDAD DEL MAGDALENA, PARA EL DESARROLLO DE LAS SIGUIENTES ACTIVIDADES: 1) REALIZAR TALLERES Y ENTREVISTAS CON LOS USUARIOS FINALES (AUTORIDADES, OPERADORES Y COMUNIDADES LOCALES) PARA IDENTIFICAR SUS NECESIDADES EN CUANTO A VISUALIZACIÓN DE DATOS Y GENERACIÓN DE REPORTES. 2) DISEÑAR PROTOTIPOS INTERACTIVOS DE LA INTERFAZ, UTILIZANDO HERRAMIENTAS DE DISEÑO COMO FIGMA, QUE REFLEJEN FUNCIONALIDADES CLAVE COMO DASHBOARDS Y GRÁFICOS DINÁMICOS. 3) SELECCIONAR TECNOLOGÍAS FRONTEND Y BACKEND APROPIADAS PARA EL DESARROLLO DE LA INTERFAZ, COMO REACT PARA LA CONSTRUCCIÓN DEL FRONTEND Y PLATAFORMAS QUE ASEGUREN CONECTIVIDAD EN TIEMPO REAL CON LAS BASES DE DATOS Y SENSORES LOT. 4) IMPLEMENTAR MÓDULOS INTERACTIVOS, COMO MAPAS PARA EL MONITOREO DE VARIABLES SOLARES Y GRÁFICOS QUE MUESTREN TENDENCIAS E IMPACTOS. 5) IMPLEMENTAR PRUEBAS DE INTEGRACIÓN, ASEGURANDO QUE LOS MÓDULOS TECNOLÓGICOS INTERACTÚEN DE MANERA EFICIENTE Y SIN ERRORES EN LOS FLUJOS DE DATOS.</t>
  </si>
  <si>
    <t>CO1.REQ.8440698</t>
  </si>
  <si>
    <t>OPSP-VEX-0240-2025</t>
  </si>
  <si>
    <t>https://community.secop.gov.co/Public/Tendering/ContractNoticePhases/View?PPI=CO1.PPI.40235441&amp;isFromPublicArea=True&amp;isModal=False</t>
  </si>
  <si>
    <t xml:space="preserve">NESTOR EDUARDO VARGAS POLO </t>
  </si>
  <si>
    <t>LA PRESENTE ORDEN TIENE POR OBJETO: 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</si>
  <si>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CO1.REQ.8437319</t>
  </si>
  <si>
    <t>OPSP-VEX-0239-2025</t>
  </si>
  <si>
    <t>https://community.secop.gov.co/Public/Tendering/ContractNoticePhases/View?PPI=CO1.PPI.40246382&amp;isFromPublicArea=True&amp;isModal=False</t>
  </si>
  <si>
    <t xml:space="preserve">PAULA ANDREA JIMENEZ ARISMENDY </t>
  </si>
  <si>
    <t>LA PRESENTE ORDEN TIENE POR OBJETO: PRESTAR SERVICIOS PROFESIONALES EN EL MARCO DEL CONTRATO N. 515 DEL 2025 CELEBRADO ENTRE LA AGENCIA NACIONAL DE HIDROCARBUROS ANH Y UNIVERSIDAD DEL MAGDALENA, PARA EL DESARROLLO DE LAS SIGUIENTES ACTIVIDADES:1)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APOYAR EN EL LEVANTAMIENTO DE REQUISITOS PARA COMPRENDER LAS NECESIDADES DEL PROYECTO Y DEFINIR UN ROADMAP TECNOLÓGICO RUTA ENERGÍA SOLAR. 5) REALIZAR TALLERES PARTICIPATIVOS CON STAKEHOLDERS CLAVE (COMUNIDADES, ACADEMIA, SECTOR PRIVADO) PARA VALIDAR EL MARCO METODOLÓGICO DE LA RUTA ENERGÍA SOLAR. 6) CAPACITAR A LOS EQUIPOS TÉCNICOS DE LA ANH Y ENTIDADES ALIADAS EN LA APLICACIÓN DEL MARCO LCA DE LA RUTA ENERGÍA SOLAR. 7) DEFINIR LA RUTA METODOLÓGICA PARA LA PARTICIPACIÓN DE LAS COMUNIDADES LOCALES EN LA PLANIFICACIÓN Y MONITOREO DE LOS PROYECTOS SOLARES.</t>
  </si>
  <si>
    <t>CO1.REQ.8439548</t>
  </si>
  <si>
    <t>OPSP-VEX-0238-2025</t>
  </si>
  <si>
    <t>https://community.secop.gov.co/Public/Tendering/ContractNoticePhases/View?PPI=CO1.PPI.40251637&amp;isFromPublicArea=True&amp;isModal=False</t>
  </si>
  <si>
    <t xml:space="preserve">ANDREA CAROLINA JIMENEZ PEREZ </t>
  </si>
  <si>
    <t>LA PRESENTE ORDEN TIENE POR OBJETO: PRESTAR SERVICIOS PROFESIONALES EN EL MARCO DEL CONTRATO N.515 DEL 2025 CELEBRADO ENTRE LA AGENCIA NACIONAL DE HIDROCARBUROS - ANH Y UNIVERSIDAD DEL MAGDALENA, PARA EL DESARROLLO DE LAS SIGUIENTES ACTIVIDADES:1) APOYAR EN LA IDENTIFICACIÓN DE METODOLOGÍAS EXISTENTES EN LCA PARA PROYECTOS BASADOS EN ENERGÍA SOLAR. 2) APOYAR EN EL ESTABLECIMIENTO DE LOS OBJETIVOS ESPECÍFICOS DEL MARCO METODOLÓGICO QUE ASEGUREN LA EVALUACIÓN INTEGRAL DE LAS FASES DE PLANIFICACIÓN, DISEÑO, CONSTRUCCIÓN, OPERACIÓN, MANTENIMIENTO Y DESMANTELAMIENTO DE PROYECTOS BASADOS EN ENERGÍA SOLAR. 3) APOYAR EN EL DISEÑO EL MARCO METODOLÓGICO PARA EL CONTEXTO NACIONAL - RUTA SOLAR. 4) APOYAR EN EL LEVANTAMIENTO DE REQUISITOS PARA COMPRENDER LAS NECESIDADES DEL PROYECTO Y DEFINIR UN ROADMAP TECNOLÓGICO - RUTA ENERGÍA SOLAR. 5) APOYAR EN EL DISEÑO DE LA ARQUITECTURA DEL SISTEMA Y LAS INTEGRACIONES TECNOLÓGICAS - RUTA ENERGÍA SOLAR. 6) APOYAR EN EL DESARROLLO DE LA INTERFAZ PARA LA VISUALIZACIÓN DE DATOS - RUTA ENERGÍA SOLAR. 7) APOYAR EN LA REALIZACIÓN DE PRUEBAS FUNCIONALES PARA ASEGURAR QUE LOS SISTEMAS CUMPLAN CON LOS REQUISITOS DEFINIDOS Y FUNCIONEN DE MANERA EFICIENTE RUTA ENERGÍA SOLAR. 8) APOYAR EN LA REALIZACIÓN DE TALLERES PRÁCTICOS PARA ASEGURAR LA ADOPCIÓN Y EL USO DE LA PLATAFORMA TECNOLÓGICA DESARROLLADA PARA PROYECTOS BASADOS EN ENERGÍA SOLAR. 9) APOYAR EN EL SEGUIMIENTO TÉCNICO DEL PROYECTO.</t>
  </si>
  <si>
    <t>CO1.REQ.8440353</t>
  </si>
  <si>
    <t>OPSP-VEX-0237-2025</t>
  </si>
  <si>
    <t>https://community.secop.gov.co/Public/Tendering/ContractNoticePhases/View?PPI=CO1.PPI.40249878&amp;isFromPublicArea=True&amp;isModal=False</t>
  </si>
  <si>
    <t xml:space="preserve">GISELA CHIQUINQUIRA RODRIGUEZ ESCALANTE </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</si>
  <si>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</si>
  <si>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CO1.REQ.8439986</t>
  </si>
  <si>
    <t>OPSP-VEX-0236-2025</t>
  </si>
  <si>
    <t>https://community.secop.gov.co/Public/Tendering/ContractNoticePhases/View?PPI=CO1.PPI.40234364&amp;isFromPublicArea=True&amp;isModal=False</t>
  </si>
  <si>
    <t xml:space="preserve">KEILA ISABEL HERNANDEZ ZAPATA </t>
  </si>
  <si>
    <t>LA PRESENTE ORDEN TIENE POR OBJETO: PRESTAR LOS SERVICIOS PROFESIONALES EN LA DIRECCIÓN DE PRÁCTICAS PROFESIONALES, COMO MONITOR DE PRACTICA EN EL PROGRAMA ACADÉMICO DE ADMINISTRACION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</si>
  <si>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CO1.REQ.8437041</t>
  </si>
  <si>
    <t>OPSP-VEX-0235-2025</t>
  </si>
  <si>
    <t>https://community.secop.gov.co/Public/Tendering/ContractNoticePhases/View?PPI=CO1.PPI.40249410&amp;isFromPublicArea=True&amp;isModal=False</t>
  </si>
  <si>
    <t xml:space="preserve">LUIS JOSE CASTRILLO FERNANDEZ </t>
  </si>
  <si>
    <t>LA PRESENTE ORDEN TIENE POR OBJETO: PRESTAR SERVICIOS PROFESIONALES EN EL MARCO DEL CONTRATO N. 515 DEL 2025 CELEBRADO ENTRE LA AGENCIA NACIONAL DE HIDROCARBUROS - ANH Y UNIVERSIDAD DEL MAGDALENA, PARA EL DESARROLLO DE LAS SIGUIENTES ACTIVIDADES:1) APOYAR EN EL DISEÑO DEL MARCO METODOLÓGICO PARA EL CONTEXTO NACIONAL - RUTA SOLAR. 2) REALIZAR EL LEVANTAMIENTO DE REQUISITOS PARA COMPRENDER LAS NECESIDADES DEL PROYECTO Y DEFINIR UN ROADMAP TECNOLÓGICO - RUTA ENERGÍA SOLAR. 3) DISEÑAR LA ARQUITECTURA DEL SISTEMA Y LAS INTEGRACIONES TECNOLÓGICAS - RUTA ENERGÍA SOLAR. 4) CONSTRUIR Y DESPLEGAR LAS TECNOLOGÍAS EMERGENTES EN EL SISTEMA - RUTA ENERGÍA SOLAR. 5) REALIZAR TALLERES PRÁCTICOS PARA ASEGURAR LA ADOPCIÓN Y EL USO DE LA PLATAFORMA TECNOLÓGICA DESARROLLADA PARA PROYECTOS BASADOS EN ENERGÍA SOLAR.</t>
  </si>
  <si>
    <t>CO1.REQ.8439776</t>
  </si>
  <si>
    <t>OPSP-VEX-0234-2025</t>
  </si>
  <si>
    <t>https://community.secop.gov.co/Public/Tendering/ContractNoticePhases/View?PPI=CO1.PPI.40248182&amp;isFromPublicArea=True&amp;isModal=False</t>
  </si>
  <si>
    <t xml:space="preserve">JONATHAN JAVIER COHEN GRANADOS </t>
  </si>
  <si>
    <t>LA PRESENTE ORDEN TIENE POR OBJETO: PRESTAR LOS SERVICIOS PROFESIONALES EN LA DIRECCIÓN DE PRÁCTICAS PROFESIONALES, COMO MONITOR DE PRACTICA EN EL PROGRAMA ACADÉMICO DE ECONOMIA,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</si>
  <si>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CO1.REQ.8440018</t>
  </si>
  <si>
    <t>OPSP-VEX-0233-2025</t>
  </si>
  <si>
    <t>https://community.secop.gov.co/Public/Tendering/ContractNoticePhases/View?PPI=CO1.PPI.40236305&amp;isFromPublicArea=True&amp;isModal=False</t>
  </si>
  <si>
    <t xml:space="preserve">JORGE ARMANDO BELEÑO CRESPO </t>
  </si>
  <si>
    <t>LA PRESENTE ORDEN TIENE POR OBJETO: PRESTAR SERVICIOS PROFESIONALES EN EL MARCO DEL CONTRATO N°515 DEL 2025 CELEBRADO ENTRE LA AGENCIA NACIONAL DE HIDROCARBUROS - ANH Y UNIVERSIDAD DEL MAGDALENA, PARA EL DESARROLLO DE LAS SIGUIENTES ACTIVIDADES: 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REALIZAR TALLERES PARTICIPATIVOS CON STAKEHOLDERS CLAVE (COMUNIDADES, ACADEMIA, SECTOR PRIVADO) PARA VALIDAR EL MARCO METODOLÓGICO DE LA RUTA ENERGÍA SOLAR. 5) CAPACITAR A LOS EQUIPOS TÉCNICOS DE LA ANH Y ENTIDADES ALIADAS EN LA APLICACIÓN DEL MARCO LCA DE LA RUTA ENERGÍA SOLAR. 6) DEFINIR LA RUTA METODOLÓGICA PARA LA PARTICIPACIÓN DE LAS COMUNIDADES LOCALES EN LA PLANIFICACIÓN Y MONITOREO DE LOS PROYECTOS SOLARES.</t>
  </si>
  <si>
    <t>CO1.REQ.8437439</t>
  </si>
  <si>
    <t>OPSP-VEX-0232-2025</t>
  </si>
  <si>
    <t>https://community.secop.gov.co/Public/Tendering/ContractNoticePhases/View?PPI=CO1.PPI.40220512&amp;isFromPublicArea=True&amp;isModal=False</t>
  </si>
  <si>
    <t xml:space="preserve">LIYIMIT MARBET PALMA SOCARRAS </t>
  </si>
  <si>
    <t>LA PRESENTE ORDEN TIENE POR OBJETO: PRESTAR LOS SERVICIOS PROFESIONALES EN LA DIRECCIÓN DE PRÁCTICAS PROFESIONALES, COMO MONITOR DE PRACTICA EN EL PROGRAMA ACADÉMICO DE ADMINISTRACIÓN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</si>
  <si>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CO1.REQ.8433833</t>
  </si>
  <si>
    <t>OPSP-VEX-0231-2025</t>
  </si>
  <si>
    <t>https://community.secop.gov.co/Public/Tendering/ContractNoticePhases/View?PPI=CO1.PPI.40219217&amp;isFromPublicArea=True&amp;isModal=False</t>
  </si>
  <si>
    <t xml:space="preserve">LENIS MARIA RIOS GAMARRA </t>
  </si>
  <si>
    <t>LA PRESENTE ORDEN TIENE POR OBJETO: PRESTAR LOS SERVICIOS PROFESIONALES EN LA DIRECCIÓN DE PRÁCTICAS PROFESIONALES, COMO MONITOR DE PRACTICA EN EL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</si>
  <si>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CO1.REQ.8433376</t>
  </si>
  <si>
    <t>OPSP-VEX-0230-2025</t>
  </si>
  <si>
    <t>https://community.secop.gov.co/Public/Tendering/ContractNoticePhases/View?PPI=CO1.PPI.40218143&amp;isFromPublicArea=True&amp;isModal=False</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</si>
  <si>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</si>
  <si>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CO1.REQ.8433163</t>
  </si>
  <si>
    <t>OPSP-VEX-0229-2025</t>
  </si>
  <si>
    <t>https://community.secop.gov.co/Public/Tendering/ContractNoticePhases/View?PPI=CO1.PPI.40217457&amp;isFromPublicArea=True&amp;isModal=False</t>
  </si>
  <si>
    <t xml:space="preserve">ALEXIS RAFAEL MERCADO GARCIA </t>
  </si>
  <si>
    <t>LA PRESENTE ORDEN TIENE POR OBJETO: PRESTAR LOS SERVICIOS PROFESIONALES EN LA DIRECCIÓN DE PRÁCTICAS PROFESIONALES, COMO MONITOR DE PRACTICA EN EL PROGRAMA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</si>
  <si>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CO1.REQ.8433202</t>
  </si>
  <si>
    <t>OPSP-VEX-0228-2025</t>
  </si>
  <si>
    <t>https://community.secop.gov.co/Public/Tendering/ContractNoticePhases/View?PPI=CO1.PPI.40216846&amp;isFromPublicArea=True&amp;isModal=False</t>
  </si>
  <si>
    <t xml:space="preserve">JASSIR DARIO VELASQUEZ GALARAGA </t>
  </si>
  <si>
    <t>CO1.REQ.8433108</t>
  </si>
  <si>
    <t>OPSP-VEX-0227-2025</t>
  </si>
  <si>
    <t>https://community.secop.gov.co/Public/Tendering/ContractNoticePhases/View?PPI=CO1.PPI.40250787&amp;isFromPublicArea=True&amp;isModal=False</t>
  </si>
  <si>
    <t xml:space="preserve">ALFREDO LUIS CALDERA GUZMAN </t>
  </si>
  <si>
    <t>LA PRESENTE ORDEN TIENE POR OBJETO: PRESTAR SERVICIOS PROFESIONALES EN EL MARCO DEL CONTRATO N.515 DEL 2025 CELEBRADO ENTRE LA AGENCIA NACIONAL DE HIDROCARBUROS - ANH Y UNIVERSIDAD DEL MAGDALENA, PARA EL DESARROLLO DE LAS SIGUIENTES ACTIVIDADES: 1. REALIZAR CUBRIMIENTO DE LOS EVENTOS, TALLERES Y ENCUENTROS QUE SE REALICEN EN EL MARCO DEL PROYECTO. 2. APOYAR CON PROCESOS DE DIVULGACIÓN EN REDES DE LAS ACTIVIDADES DEL PROYECTO. 3. REALIZAR PREPRODUCCIÓN, PRODUCCIÓN Y POSTPRODUCCIÓN DEL MATERIAL DEL PROYECTO.</t>
  </si>
  <si>
    <t>CO1.REQ.8440200</t>
  </si>
  <si>
    <t>OPSP-VEX-0226-2025</t>
  </si>
  <si>
    <t>https://community.secop.gov.co/Public/Tendering/ContractNoticePhases/View?PPI=CO1.PPI.40204331&amp;isFromPublicArea=True&amp;isModal=False</t>
  </si>
  <si>
    <t xml:space="preserve">LINO DE JESUS TORREGROZA MONSALVE </t>
  </si>
  <si>
    <t>LA PRESENTE ORDEN TIENE POR OBJETO: PRESTAR LOS SERVICIOS PROFESIONALES EN LA DIRECCIÓN DE PRÁCTICAS PROFESIONALES, COMO MONITOR DE PRACTICA EN EL PROGRAMA ACADÉMICO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</si>
  <si>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CO1.REQ.8431024</t>
  </si>
  <si>
    <t>OPSP-VEX-0225-2025</t>
  </si>
  <si>
    <t>https://community.secop.gov.co/Public/Tendering/ContractNoticePhases/View?PPI=CO1.PPI.40201630&amp;isFromPublicArea=True&amp;isModal=False</t>
  </si>
  <si>
    <t xml:space="preserve">NIXON ALEXANDER CLAVIJO FONTALVO </t>
  </si>
  <si>
    <t>LA PRESENTE ORDEN TIENE POR OBJETO: PRESTAR LOS SERVICIOS PROFESIONALES EN LA DIRECCIÓN DE PRÁCTICAS PROFESIONALES, COMO MONITOR DE PRACTICA EN EL PROGRAMA ACADÉMICO DE INGENERIA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</si>
  <si>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CO1.REQ.8430405</t>
  </si>
  <si>
    <t>OPSP-VEX-0224-2025</t>
  </si>
  <si>
    <t>https://community.secop.gov.co/Public/Tendering/ContractNoticePhases/View?PPI=CO1.PPI.40198893&amp;isFromPublicArea=True&amp;isModal=False</t>
  </si>
  <si>
    <t xml:space="preserve">SARAY PATRICIA COTES CALA </t>
  </si>
  <si>
    <t>LA PRESENTE ORDEN TIENE POR OBJETO: PRESTAR LOS SERVICIOS PROFESIONALES EN LA DIRECCIÓN DE PRÁCTICAS PROFESIONALES, COMO MONITOR DE PRACTICA EN EL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</si>
  <si>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CO1.REQ.8429670</t>
  </si>
  <si>
    <t>OPSP-VEX-0223-2025</t>
  </si>
  <si>
    <t>https://community.secop.gov.co/Public/Tendering/ContractNoticePhases/View?PPI=CO1.PPI.40198295&amp;isFromPublicArea=True&amp;isModal=False</t>
  </si>
  <si>
    <t xml:space="preserve">JOSE ALDAIR VILLA PAREJO </t>
  </si>
  <si>
    <t>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</si>
  <si>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CO1.REQ.8429359</t>
  </si>
  <si>
    <t>OPSP-VEX-0222-2025</t>
  </si>
  <si>
    <t>https://community.secop.gov.co/Public/Tendering/ContractNoticePhases/View?PPI=CO1.PPI.40197909&amp;isFromPublicArea=True&amp;isModal=False</t>
  </si>
  <si>
    <t xml:space="preserve">GEIDIS MARCELA ARRAZOLA MURILLO </t>
  </si>
  <si>
    <t>LA PRESENTE ORDEN TIENE POR OBJETO: PRESTAR LOS SERVICIOS PROFESIONALES EN LA DIRECCIÓN DE PRÁCTICAS PROFESIONALES, COMO MONITOR DE PRACTICA EN EL PROGRAMA ACADÉMICO DE INGENIERIA AGRONOMICA,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</si>
  <si>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CO1.REQ.8429319</t>
  </si>
  <si>
    <t>OPSP-VEX-0221-2025</t>
  </si>
  <si>
    <t>https://community.secop.gov.co/Public/Tendering/ContractNoticePhases/View?PPI=CO1.PPI.40197078&amp;isFromPublicArea=True&amp;isModal=False</t>
  </si>
  <si>
    <t xml:space="preserve">LUIS ALBERTO MOZO ACOSTA </t>
  </si>
  <si>
    <t>CO1.REQ.8428893</t>
  </si>
  <si>
    <t>OPSP-VEX-0220-2025</t>
  </si>
  <si>
    <t>https://community.secop.gov.co/Public/Tendering/ContractNoticePhases/View?PPI=CO1.PPI.40214788&amp;isFromPublicArea=True&amp;isModal=False</t>
  </si>
  <si>
    <t xml:space="preserve">JORGE ENRIQUE PINZON MAECHA </t>
  </si>
  <si>
    <t>LA PRESENTE ORDEN TIENE POR OBJETO: PRESTAR LOS SERVICIOS PROFESIONALES EN LA DIRECCIÓN DE PRÁCTICAS PROFESIONALES, COMO MONITOR DE PRACTICA EN EL PROGRAMA ACADÉMICO INGENIERÍA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</si>
  <si>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CO1.REQ.8432384</t>
  </si>
  <si>
    <t>OPSP-VEX-0219-2025</t>
  </si>
  <si>
    <t>https://community.secop.gov.co/Public/Tendering/ContractNoticePhases/View?PPI=CO1.PPI.40215946&amp;isFromPublicArea=True&amp;isModal=False</t>
  </si>
  <si>
    <t>VIVIAN CAROLINA BAUTE ZULUAGA</t>
  </si>
  <si>
    <t>LA PRESENTE ORDEN TIENE POR OBJETO: PRESTAR LOS SERVICIOS PROFESIONALES EN LA DIRECCIÓN DE PRÁCTICAS PROFESIONALES, COMO MONITOR DE PRACTICA EN EL PROGRAMA ACADÉMICO PSICOLOGÍA,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</si>
  <si>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CO1.REQ.8432725</t>
  </si>
  <si>
    <t>OPSP-VEX-0218-2025</t>
  </si>
  <si>
    <t>https://community.secop.gov.co/Public/Tendering/ContractNoticePhases/View?PPI=CO1.PPI.40170990&amp;isFromPublicArea=True&amp;isModal=False</t>
  </si>
  <si>
    <t xml:space="preserve">HERNAN DARIO GRANDA RODRIGUEZ </t>
  </si>
  <si>
    <t>LA PRESENTE ORDEN TIENE POR OBJETO: PRESTAR LOS SERVICIOS PROFESIONALES EN LA DIRECCIÓN DE PRÁCTICAS PROFESIONALES, COMO MONITOR DE PRACTICA EN EL PROGRAMA ACADÉMICO BIOLOGIA,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</si>
  <si>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CO1.REQ.8422700</t>
  </si>
  <si>
    <t>OPSP-VEX-0217-2025</t>
  </si>
  <si>
    <t>https://community.secop.gov.co/Public/Tendering/ContractNoticePhases/View?PPI=CO1.PPI.40166769&amp;isFromPublicArea=True&amp;isModal=False</t>
  </si>
  <si>
    <t xml:space="preserve">CLARA MARCELA MONTES MORENO </t>
  </si>
  <si>
    <t>LA PRESENTE ORDEN TIENE POR OBJETO: PRESTAR LOS SERVICIOS PROFESIONALES EN LA DIRECCIÓN DE PRÁCTICAS PROFESIONALES, COMO MONITOR DE PRACTICA EN EL PROGRAMA ACADÉMICO ECONOMÍA,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</si>
  <si>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CO1.REQ.8421834</t>
  </si>
  <si>
    <t>OPSP-VEX-0216-2025</t>
  </si>
  <si>
    <t>https://community.secop.gov.co/Public/Tendering/ContractNoticePhases/View?PPI=CO1.PPI.40170036&amp;isFromPublicArea=True&amp;isModal=False</t>
  </si>
  <si>
    <t xml:space="preserve">HERNANDO RAFAEL RODRIGUEZ BARBOSA </t>
  </si>
  <si>
    <t>LA PRESENTE ORDEN TIENE POR OBJETO: PRESTAR LOS SERVICIOS PROFESIONALES EN LA DIRECCIÓN DE PRÁCTICAS PROFESIONALES, COMO MONITOR DE PRACTICA EN EL PROGRAMA ACADÉMICO NEGOCIOS INTERNANCIONALES,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</si>
  <si>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CO1.REQ.8422826</t>
  </si>
  <si>
    <t>OPSP-VEX-0215-2025</t>
  </si>
  <si>
    <t>https://community.secop.gov.co/Public/Tendering/ContractNoticePhases/View?PPI=CO1.PPI.40157722&amp;isFromPublicArea=True&amp;isModal=False</t>
  </si>
  <si>
    <t xml:space="preserve">MARIA DEL PILAR SALES CAMARGO </t>
  </si>
  <si>
    <t>LA PRESENTE ORDEN TIENE POR OBJETO: PRESTAR LOS SERVICIOS PROFESIONALES EN LA DIRECCIÓN DE PRÁCTICAS PROFESIONALES, COMO MONITOR DE PRACTICA EN EL PROGRAMA ACADÉMICO DE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</si>
  <si>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CO1.REQ.8419253</t>
  </si>
  <si>
    <t>OPSP-VEX-0214-2025</t>
  </si>
  <si>
    <t>https://community.secop.gov.co/Public/Tendering/ContractNoticePhases/View?PPI=CO1.PPI.40131396&amp;isFromPublicArea=True&amp;isModal=False</t>
  </si>
  <si>
    <t xml:space="preserve">ANDRES FELIPE VERGARA SALAZAR </t>
  </si>
  <si>
    <t>LA PRESENTE ORDEN TIENE POR OBJETO: PRESTAR LOS SERVICIOS PROFESIONALES EN LA DIRECCIÓN DE PRÁCTICAS PROFESIONALES, COMO MONITOR DE PRACTICA EN EL PROGRAMA ACADÉMICO INGENIERÍA CIVIL,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</si>
  <si>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CO1.REQ.8413816</t>
  </si>
  <si>
    <t>OPSP-VEX-0213-2025</t>
  </si>
  <si>
    <t>https://community.secop.gov.co/Public/Tendering/ContractNoticePhases/View?PPI=CO1.PPI.40130643&amp;isFromPublicArea=True&amp;isModal=False</t>
  </si>
  <si>
    <t xml:space="preserve">STEVENSON DAVID MONTERROSA DE LA HOZ </t>
  </si>
  <si>
    <t>LA PRESENTE ORDEN TIENE POR OBJETO: PRESTAR LOS SERVICIOS PROFESIONALES EN LA DIRECCIÓN DE PRÁCTICAS PROFESIONALES, COMO MONITOR DE PRACTICA EN EL PROGRAMA ACADÉMICO DE INGENIERIA ELECTRONICA,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</si>
  <si>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CO1.REQ.8413469</t>
  </si>
  <si>
    <t>OPSP-VEX-0212-2025</t>
  </si>
  <si>
    <t>https://community.secop.gov.co/Public/Tendering/ContractNoticePhases/View?PPI=CO1.PPI.40121462&amp;isFromPublicArea=True&amp;isModal=False</t>
  </si>
  <si>
    <t>LA PRESENTE ORDEN TIENE POR OBJETO EL SERVICIO DE ALQUILER DE MÓDULOS METÁLICOS (CONTENEDORES) DE 6 MTS, CON EL FIN DE CUBRIR REQUERIMIENTOS DE ESPACIOS PARA OFICINAS ALTERNAS Y BODEGAS NECESARIAS PARA EL BUEN FUNCIONAMIENTO DE LAS UNIDADES ADMINISTRATIVAS DE LA VICERRECTORÍA DE EXTENSIÓN Y PROYECCIÓN SOCIAL DE LA UNIVERSIDAD DEL MAGDALENA.</t>
  </si>
  <si>
    <t>CO1.REQ.8411225</t>
  </si>
  <si>
    <t>OPS-VEX-0211-2025</t>
  </si>
  <si>
    <t>https://community.secop.gov.co/Public/Tendering/ContractNoticePhases/View?PPI=CO1.PPI.40120183&amp;isFromPublicArea=True&amp;isModal=False</t>
  </si>
  <si>
    <t xml:space="preserve">RUBEN DARIO SOSSA ALVAREZ </t>
  </si>
  <si>
    <t>LA PRESENTE ORDEN TIENE POR OBJETO: PRESTAR LOS SERVICIOS PROFESIONALES EN LA DIRECCIÓN DE PRÁCTICAS PROFESIONALES, COMO MONITOR DE PRACTICA EN EL PROGRAMA ACADÉMICO DE TECNOLOGÍA EN GESTIÓN HOTELERA Y TURÍSTICA Y ADMINISTRACIÓN DE EMPRESA,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</si>
  <si>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CO1.REQ.8411003</t>
  </si>
  <si>
    <t>OPSP-VEX-0210-2025</t>
  </si>
  <si>
    <t>https://community.secop.gov.co/Public/Tendering/ContractNoticePhases/View?PPI=CO1.PPI.40119662&amp;isFromPublicArea=True&amp;isModal=False</t>
  </si>
  <si>
    <t xml:space="preserve">LUIS GERARDO CUAO SERGE </t>
  </si>
  <si>
    <t>LA PRESENTE ORDEN TIENE POR OBJETO: PRESTAR LOS SERVICIOS PROFESIONALES EN LA DIRECCIÓN DE PRÁCTICAS PROFESIONALES, COMO MONITOR DE PRACTICA EN EL PROGRAMA ACADÉMICO DE ECONOMIA,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</si>
  <si>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CO1.REQ.8410572</t>
  </si>
  <si>
    <t>OPSP-VEX-0209-2025</t>
  </si>
  <si>
    <t>https://community.secop.gov.co/Public/Tendering/ContractNoticePhases/View?PPI=CO1.PPI.40133805&amp;isFromPublicArea=True&amp;isModal=False</t>
  </si>
  <si>
    <t>2025-05-12 / 2025-05-28</t>
  </si>
  <si>
    <t>1074 - 1190</t>
  </si>
  <si>
    <t>ASOCIACION DE PESCADORES DE LA RIVERA DEL RIO MANZANARES `ASOPEZMAN`</t>
  </si>
  <si>
    <t>LA PRESENTE ORDEN TIENE POR OBJETO PRESTAR SERVICIO TECNICO PARA LA IMPLEMENTACIÓN DEL PLAN DE MANTENIMIENTO AL SISTEMA DE SEÑALIZACIÓN AUTORIZADO EN LA RESOLUCIÓN 456 DE 2014 Y RECOLECCIÓN DE DATOS BIOLÓGICO-PESQUEROS</t>
  </si>
  <si>
    <t>CO1.REQ.8414362</t>
  </si>
  <si>
    <t>OPS-VEX-0208-2025</t>
  </si>
  <si>
    <t>https://community.secop.gov.co/Public/Tendering/ContractNoticePhases/View?PPI=CO1.PPI.40102282&amp;isFromPublicArea=True&amp;isModal=False</t>
  </si>
  <si>
    <t>CONSULTORES AMBIENTALES Y SALUD AMBIENTAL S.A.S.</t>
  </si>
  <si>
    <t>LA PRESENTE ORDEN TIENE POR OBJETO PRESTACIÓN DE SERVICIOS ESPECIALIZADOS PARA REALIZAR EL DISEÑO DE LA ESTRATEGIA PARA LA TRANSICIÓN ENERGÉTICA Y LA VALIDACIÓN DE TRANSFERENCIA DE CONOCIMIENTO SOBRE ENERGÍA SOLAR EN COLOMBIA.</t>
  </si>
  <si>
    <t>CO1.REQ.8407203</t>
  </si>
  <si>
    <t>OPS-VEX-0207-2025</t>
  </si>
  <si>
    <t>https://community.secop.gov.co/Public/Tendering/ContractNoticePhases/View?PPI=CO1.PPI.40092257&amp;isFromPublicArea=True&amp;isModal=False</t>
  </si>
  <si>
    <t>LA PRESENTE ORDEN TIENE POR OBJETO PRESTACIÓN DE SERVICIOS PARA REALIZAR LA EVALUACIÓN DE IMPACTOS AMBIENTALES Y SOCIALES DE LOS PROYECTOS DE ENERGÍA SOLAR EN COLOMBIA.</t>
  </si>
  <si>
    <t>CO1.REQ.8404608</t>
  </si>
  <si>
    <t>OPS-VEX-0206-2025</t>
  </si>
  <si>
    <t>https://community.secop.gov.co/Public/Tendering/ContractNoticePhases/View?PPI=CO1.PPI.40103194&amp;isFromPublicArea=True&amp;isModal=False</t>
  </si>
  <si>
    <t xml:space="preserve">MERCEDES ELENA MARTINEZ ZABALETA </t>
  </si>
  <si>
    <t>CO1.REQ.8407079</t>
  </si>
  <si>
    <t>OPSP-VEX-0205-2025</t>
  </si>
  <si>
    <t>https://community.secop.gov.co/Public/Tendering/ContractNoticePhases/View?PPI=CO1.PPI.40107169&amp;isFromPublicArea=True&amp;isModal=False</t>
  </si>
  <si>
    <t xml:space="preserve">BIATNETT ELIANA CAMPO HUGUETT </t>
  </si>
  <si>
    <t>LA PRESENTE ORDEN TIENE POR OBJETO: PRESTAR LOS SERVICIOS PROFESIONALES EN LA DIRECCIÓN DE PRÁCTICAS PROFESIONALES, COMO MONITOR DE PRACTICA EN EL PROGRAMA ACADÉMICO DE ADMINISTRACIÓN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</si>
  <si>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CO1.REQ.8408344</t>
  </si>
  <si>
    <t>OPSP-VEX-0204-2025</t>
  </si>
  <si>
    <t>https://community.secop.gov.co/Public/Tendering/ContractNoticePhases/View?PPI=CO1.PPI.40106155&amp;isFromPublicArea=True&amp;isModal=False</t>
  </si>
  <si>
    <t xml:space="preserve">JOSE LUIS LOBO DIAZ </t>
  </si>
  <si>
    <t>LA PRESENTE ORDEN TIENE POR OBJETO: PRESTAR LOS SERVICIOS PROFESIONALES EN LA DIRECCIÓN DE PRÁCTICAS PROFESIONALES, COMO MONITOR DE PRACTICA EN EL PROGRAMA ACADÉMICO INGENIERIA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</si>
  <si>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CO1.REQ.8407872</t>
  </si>
  <si>
    <t>OPSP-VEX-0203-2025</t>
  </si>
  <si>
    <t>https://community.secop.gov.co/Public/Tendering/ContractNoticePhases/View?PPI=CO1.PPI.40105527&amp;isFromPublicArea=True&amp;isModal=False</t>
  </si>
  <si>
    <t xml:space="preserve">ANA MILENA BRITTO GRANADOS </t>
  </si>
  <si>
    <t>CO1.REQ.8408003</t>
  </si>
  <si>
    <t>OPSP-VEX-0202-2025</t>
  </si>
  <si>
    <t>https://community.secop.gov.co/Public/Tendering/ContractNoticePhases/View?PPI=CO1.PPI.40090428&amp;isFromPublicArea=True&amp;isModal=False</t>
  </si>
  <si>
    <t xml:space="preserve">LUIS ALBERTO PAVA CARMONA </t>
  </si>
  <si>
    <t>LA PRESENTE ORDEN TIENE POR OBJETO: PRESTAR LOS SERVICIOS PROFESIONALES EN LA DIRECCIÓN DE PRÁCTICAS PROFESIONALES, COMO MONITOR DE PRACTICA EN EL PROGRAMA ACADÉMICO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</si>
  <si>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CO1.REQ.8404044</t>
  </si>
  <si>
    <t>OPSP-VEX-0201-2025</t>
  </si>
  <si>
    <t>https://community.secop.gov.co/Public/Tendering/ContractNoticePhases/View?PPI=CO1.PPI.40089538&amp;isFromPublicArea=True&amp;isModal=False</t>
  </si>
  <si>
    <t xml:space="preserve">ALFONSO ENRIQUE PIRELA LLANOS </t>
  </si>
  <si>
    <t>LA PRESENTE ORDEN TIENE POR OBJETO: PRESTAR LOS SERVICIOS PROFESIONALES EN LA DIRECCIÓN DE PRÁCTICAS PROFESIONALES, COMO MONITOR DE PRACTICA EN EL PROGRAMA ACADÉMICO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</si>
  <si>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CO1.REQ.8403812</t>
  </si>
  <si>
    <t>OPSP-VEX-0200-2025</t>
  </si>
  <si>
    <t>https://community.secop.gov.co/Public/Tendering/ContractNoticePhases/View?PPI=CO1.PPI.40076581&amp;isFromPublicArea=True&amp;isModal=False</t>
  </si>
  <si>
    <t xml:space="preserve">YUSLAY MISEL VALLE TETTE </t>
  </si>
  <si>
    <t>LA PRESENTE ORDEN TIENE POR OBJETO: PRESTAR LOS SERVICIOS PROFESIONALES EN LA DIRECCIÓN DE PRÁCTICAS PROFESIONALES, COMO MONITOR DE PRACTICA EN EL PROGRAMA ACADÉMICO DE INGENIERÍA AGRONÓMICA,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</si>
  <si>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CO1.REQ.8401118</t>
  </si>
  <si>
    <t>OPSP-VEX-0199-2025</t>
  </si>
  <si>
    <t>https://community.secop.gov.co/Public/Tendering/ContractNoticePhases/View?PPI=CO1.PPI.40075329&amp;isFromPublicArea=True&amp;isModal=False</t>
  </si>
  <si>
    <t xml:space="preserve">RAMIRO JOSE PEREIRA GARCIA </t>
  </si>
  <si>
    <t>La presente orden tiene por objeto: Prestar los servicios profesionales en la Dirección de Prácticas Profesionales, como monitor de practica en el Programa Académico de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</si>
  <si>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CO1.REQ.8400565</t>
  </si>
  <si>
    <t>OPSP-VEX-0198-2025</t>
  </si>
  <si>
    <t>https://community.secop.gov.co/Public/Tendering/ContractNoticePhases/View?PPI=CO1.PPI.40074731&amp;isFromPublicArea=True&amp;isModal=False</t>
  </si>
  <si>
    <t xml:space="preserve">KATY LIZETH HENRIQUEZ BONILLA </t>
  </si>
  <si>
    <t>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</si>
  <si>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CO1.REQ.8400605</t>
  </si>
  <si>
    <t>OPSP-VEX-0197-2025</t>
  </si>
  <si>
    <t>https://community.secop.gov.co/Public/Tendering/ContractNoticePhases/View?PPI=CO1.PPI.40071944&amp;isFromPublicArea=True&amp;isModal=False</t>
  </si>
  <si>
    <t>LA PRESENTE ORDEN TIENE POR OBJETO PRESTACIÓN DE SERVICIOS ESPECIALIZADOS PARA REALIZAR EL DISEÑO DE LA ESTRATEGIA PARA LA TRANSICIÓN ENERGÉTICA Y LA VALIDACIÓN DE TRANSFERENCIA DE CONOCIMIENTO SOBRE ENERGÍA EÓLICA EN COLOMBIA.</t>
  </si>
  <si>
    <t>CO1.REQ.8399597</t>
  </si>
  <si>
    <t>OPS-VEX-0196-2025</t>
  </si>
  <si>
    <t>https://community.secop.gov.co/Public/Tendering/ContractNoticePhases/View?PPI=CO1.PPI.40063529&amp;isFromPublicArea=True&amp;isModal=False</t>
  </si>
  <si>
    <t>LA PRESENTE ORDEN TIENE POR OBJETO PRESTACIÓN DE SERVICIOS PARA REALIZAR LA EVALUACIÓN DE IMPACTOS AMBIENTALES Y SOCIALES DE LOS PROYECTOS DE ENERGIA EÓLICA EN COLOMBIA.</t>
  </si>
  <si>
    <t>CO1.REQ.8397869</t>
  </si>
  <si>
    <t>OPS-VEX-0195-2025</t>
  </si>
  <si>
    <t>https://community.secop.gov.co/Public/Tendering/ContractNoticePhases/View?PPI=CO1.PPI.40041791&amp;isFromPublicArea=True&amp;isModal=False</t>
  </si>
  <si>
    <t xml:space="preserve">ALEX ALBERTO MAESTRE CARDENAS </t>
  </si>
  <si>
    <t>LA PRESENTE ORDEN TIENE POR OBJETO: PRESTAR LOS SERVICIOS PROFESIONALES EN LA DIRECCIÓN DE PRÁCTICAS PROFESIONALES, COMO MONITOR DE PRACTICA EN EL PROGRAMA ACADÉMICO DE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DEĽ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CORIVOQUE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</si>
  <si>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CO1.REQ.8393081</t>
  </si>
  <si>
    <t>OPSP-VEX-0194-2025</t>
  </si>
  <si>
    <t>https://community.secop.gov.co/Public/Tendering/ContractNoticePhases/View?PPI=CO1.PPI.40032880&amp;isFromPublicArea=True&amp;isModal=False</t>
  </si>
  <si>
    <t xml:space="preserve">OSCAR AVILA GUTIERREZ </t>
  </si>
  <si>
    <t>PRESTAR SERVICIOS DE APOYO A LA GESTIÓN, EN EL MARCO DEL PROYECTO DE INVESTIGACIÓN INERCO-UNIMAG CELEBRADA ENTRE INERCO Y UNIVERSIDAD DEL MAGDALENA, PARA EL DESARROLLO DE LAS SIGUIENTES ACTIVIDADES: 1. APOYAR CON EL DILIGENCIAMIENTO DEL FORMULARIO DE CARACTERIZACIÓN SOCIOECONÓMICA DE LOS PESCADORES DEL ÁREA DE INCIDENCIA HIDROBIOLÓGICA DE LA MINA EL DESCANSO NORTE (DRUMMOND LTD). 2. REALIZAR LOS REGISTROS MENSUALES DE LA ACTIVIDAD PESQUERA DE LOS PESCADORES ASOCIADOS A LOS RÍOS MARACAS, SICARARE, ARROYO EL ZORRO, ARROYO EL CAIMANCITO Y CAÑO EL PLATANAL, POR MEDIO DE FORMULARIOS DE CAMPO: CAPTURA Y ESFUERZO, CONTROL DE ACTIVIDAD, DÍAS EFECTIVO DE PESCA, LISTA DE PRECIOS Y TALLAS DEL RECURSO PESQUERO.</t>
  </si>
  <si>
    <t>CO1.REQ.8391159</t>
  </si>
  <si>
    <t>OAG-VEX-0193-2025</t>
  </si>
  <si>
    <t>https://community.secop.gov.co/Public/Tendering/ContractNoticePhases/View?PPI=CO1.PPI.39966368&amp;isFromPublicArea=True&amp;isModal=False</t>
  </si>
  <si>
    <t xml:space="preserve">JOSE GABRIEL MONTERO PATIÑO </t>
  </si>
  <si>
    <t>LA PRESENTE ORDEN TIENE POR OBJETO: PRESTAR SERVICIOS PROFESIONALES EN EL MARCO DEL CONTRATO N. 478 DEL 2025 CELEBRADO ENTRE LA AGENCIA NACIONAL DE HIDROCARBUROS ANH Y UNIVERSIDAD DEL MAGDALENA, PARA EL DESARROLLO DE LAS SIGUIENTES ACTIVIDADES: 1. APOYAR EN EL DISEÑO DE LA ARQUITECTURA DEL SISTEMA DE INFORMACIÓN DISEÑANDO UNA ARQUITECTURA ESCALABLE, MODULAR E INTEROPERABLE QUE PERMITA LA INTEGRACIÓN CON DIVERSAS FUENTES DE DATOS AMBIENTALES Y SOCIALES, CONSIDERANDO ESTÁNDARES ABIERTOS Y FUTURAS AMPLIACIONES. 2. APOYAR EN EL DESARROLLO DE CONECTORES PARA EXTRAER DATOS DESDE MÚLTIPLES FUENTES. 3. DESARROLLAR CONECTORES QUE FACILITEN LA COMUNICACIÓN CON DIFERENTES PLATAFORMAS O BASES DE DATOS, PERMITIENDO LA RECOLECCIÓN ESTRUCTURADA DE DATOS DE INVENTARIOS, PROCESOS Y RESULTADOS DE EVALUACIÓN AMBIENTAL O SOCIAL. 4. CONSTRUIR SCRIPTS, SERVICIOS O APIS PARA CONSULTA Y EXTRACCIÓN DE DATOS IMPLEMENTAR SOLUCIONES BACKEND QUE PERMITAN ACCEDER Y EXTRAER DATOS CLAVE DESDE DISTINTAS FUENTES, ASEGURANDO EFICIENCIA, TRAZABILIDAD Y CUMPLIMIENTO DE LAS REGLAS DE NEGOCIO. 5. APOYAR EN LA IMPLEMENTACIÓN DE TRANSFORMADORES DE DATOS INTEROPERABLES CREANDO TRANSFORMADORES QUE CONVIERTAN LOS DATOS RECOPILADOS EN FORMATOS ESTANDARIZADOS COMO JSON O XML, GARANTIZANDO LA INTEROPERABILIDAD SEMÁNTICA ENTRE SISTEMAS Y APLICACIONES. 6. DISEÑAR E IMPLEMENTAR APIS RESTFUL PARA CONSULTA Y PUBLICACIÓN DE INFORMACIÓN DESARROLLANDO APIS QUE EXPONGAN LOS DATOS PROCESADOS Y SUS RESULTADOS PARA SER CONSUMIDOS POR OTROS SISTEMAS, INVESTIGADORES O TABLEROS DE ANÁLISIS, CONSIDERANDO MEDIDAS DE SEGURIDAD Y CONTROL DE ACCESO. 7. APOYAR EN LA CONSTRUCCIÓN DE INTERFACES GRÁFICAS PARA VISUALIZAR RESULTADOS DESARROLLANDO DASHBOARDS WEB QUE PERMITAN EXPLORAR VISUALMENTE RESULTADOS AMBIENTALES Y SOCIALES, DIAGRAMAS DE PROCESOS, Y COMPARATIVAS DE ESCENARIOS PROVENIENTES DE DIVERSAS FUENTES. 8. MODELAR LOS PROCESOS Y REGLAS DEL DOMINIO AMBIENTAL Y SOCIAL DISEÑANDO Y PROGRAMANDO LA LÓGICA DE NEGOCIO QUE INTERPRETE CORRECTAMENTE LOS DATOS DEL SISTEMA, INCLUYENDO VALIDACIONES, AUTOMATIZACIÓN DE CÁLCULOS, Y DEFINICIÓN DE FLUJOS CONDICIONALES ADAPTABLES A CADA FUENTE DE DATOS. 9. DOCUMENTAR LA SOLUCIÓN TÉCNICA Y LOS MECANISMOS DE INTEROPERABILIDAD ELABORANDO DOCUMENTACIÓN DETALLADA SOBRE LA ARQUITECTURA DEL SISTEMA, LAS FUENTES DE DATOS INTEGRADAS, LOS SERVICIOS DESARROLLADOS Y LOS MECANISMOS UTILIZADOS PARA GARANTIZAR LA INTEROPERABILIDAD Y MANTENIMIENTO.</t>
  </si>
  <si>
    <t>CO1.REQ.8376580</t>
  </si>
  <si>
    <t>OPSP-VEX-0192-2025</t>
  </si>
  <si>
    <t>https://community.secop.gov.co/Public/Tendering/ContractNoticePhases/View?PPI=CO1.PPI.39964867&amp;isFromPublicArea=True&amp;isModal=False</t>
  </si>
  <si>
    <t xml:space="preserve">LINA MARIA TABORDA GIRALDO </t>
  </si>
  <si>
    <t>LA PRESENTE ORDEN TIENE POR OBJETO: PRESTAR SERVICIOS PROFESIONALES EN EL MARCO DEL CONTRATO N. 478 DEL 2025 CELEBRADO ENTRE LA AGENCIA NACIONAL DE HIDROCARBUROS ANH Y UNIVERSIDAD DEL MAGDALENA, PARA EL DESARROLLO DE LAS SIGUIENTES ACTIVIDADES: 1) UTILIZAR HERRAMIENTAS METODOLÓGICAS COMO EL MARCO LÓGICO Y TÉCNICAS DE PLANIFICACIÓN ESTRATÉGICA PARA DESARROLLAR OBJETIVOS QUE SEAN CLAROS, MEDIBLES,ALCANZABLES, RELEVANTES Y DELIMITADOS EN EL TIEMPO (SMART). 2) PREPARAR MATERIALES TÉCNICOS Y VISUALES: SE DESARROLLARÁN MATERIALES DE APOYO COMO PRESENTACIONES, DIAGRAMAS, INFOGRAFÍAS Y SIMULACIONES QUE EXPLIQUEN DE MANERA CLARA Y TÉCNICA LOS COMPONENTES DEL MARCO METODOLÓGICO, FACILITANDO LA COMPRENSIÓN POR PARTE DE LOS PARTICIPANTES. 3) ELABORAR MATERIAL DIDÁCTICO ESPECIALIZADO, INCLUYENDO GUÍAS PRÁCTICAS, MANUALES TÉCNICOS, PRESENTACIONES INTERACTIVAS Y ESTUDIOS DE CASO ESPECÍFICOS PARA EL CONTEXTO COLOMBIANO, CON ÉNFASIS EN LA ENERGÍA EÓLICA, EN FORMATOS DIGITALES E IMPRESOS. 4) CREAR UN ESPACIO DE CONSULTA Y SOPORTE TÉCNICO, CON UN REPOSITORIO EN LÍNEA CENTRALIZADO QUE CONTENGA RECURSOS TÉCNICOS, MANUALES Y GUÍAS DE CONSULTA, ADEMÁS DE UN FORO INTERACTIVO PARA LA RESOLUCIÓN DE DUDAS Y EL INTERCAMBIO DE EXPERIENCIAS ENTRE LOS PARTICIPANTES. 5) DIAGNOSTICAR LAS COMPETENCIAS TECNOLÓGICAS DE LOS PARTICIPANTES, PARA IDENTIFICAR NECESIDADES DE FORMACIÓN Y ADAPTAR LOS CONTENIDOS DE LOS TALLERES. 6) DISEÑAR UN PLAN DE TALLERES MODULARES, ABORDANDO NAVEGACIÓN EN LA INTERFAZ, CONFIGURACIÓN DE SENSORES LOT, INTERPRETACIÓN DE DATOS EÓLICOS (VELOCIDAD Y DIRECCIÓN DEL VIENTO, PRODUCCIÓN DE ENERGÍA) Y GENERACIÓN DE REPORTES. 7) ELABORAR MATERIALES DIDÁCTICOS INCLUSIVOS Y ACCESIBLES, INCLUYENDO GUÍAS PRÁCTICAS, TUTORIALES AUDIOVISUALES E INFOGRAFÍAS EN FORMATOS DIGITALES E IMPRESOS. 8) ELABORAR UN PLAN ESTRATÉGICO DE TRANSFERENCIA DE CONOCIMIENTOS, QUE CONTEMPLE CAPACITACIONES, TALLERES Y MATERIALES PEDAGÓGICOS QUE FACILITEN LA APROPIACIÓN DEL MODELO POR PARTE DE LAS COMUNIDADES.</t>
  </si>
  <si>
    <t>CO1.REQ.8376332</t>
  </si>
  <si>
    <t>OPSP-VEX-0191-2025</t>
  </si>
  <si>
    <t>https://community.secop.gov.co/Public/Tendering/ContractNoticePhases/View?PPI=CO1.PPI.39962612&amp;isFromPublicArea=True&amp;isModal=False</t>
  </si>
  <si>
    <t xml:space="preserve">JUAN JOSE FAJARDO FAJARDO </t>
  </si>
  <si>
    <t>LA PRESENTE ORDEN TIENE POR OBJETO PRESTAR SERVICIOS PROFESIONALES EN EL MARCO DEL CONTRATO N. 478 DEL 2025 CELEBRADO ENTRE LA AGENCIA NACIONAL DE HIDROCARBUROS ANH Y UNIVERSIDAD DEL MAGDALENA, PARA EL DESARROLLO DE LAS SIGUIENTES ACTIVIDADES: 1) UTILIZAR HERRAMIENTAS METODOLÓGICAS COMO EL MARCO LÓGICO Y TÉCNICAS DE PLANIFICACIÓN ESTRATÉGICA PARA DESARROLLAR OBJETIVOS QUE SEAN CLAROS, MEDIBLES, ALCANZABLES, RELEVANTES Y DELIMITADOS EN EL TIEMPO (SMART). 2) PREPARAR MATERIALES TÉCNICOS Y VISUALES: SE DESARROLLARÁN MATERIALES DE APOYO COMO PRESENTACIONES, DIAGRAMAS, INFOGRAFÍAS Y SIMULACIONES QUE EXPLIQUEN DE MANERA CLARA Y TÉCNICA LOS COMPONENTES DEL MARCO METODOLÓGICO, FACILITANDO LA COMPRENSIÓN POR PARTE DE LOS PARTICIPANTES. 3) ELABORAR MATERIAL DIDÁCTICO ESPECIALIZADO, INCLUYENDO GUÍAS PRÁCTICAS, MANUALES TÉCNICOS, PRESENTACIONES INTERACTIVAS Y ESTUDIOS DE CASO ESPECÍFICOS PARA EL CONTEXTO COLOMBIANO, CON ÉNFASIS EN LA ENERGÍA EÓLICA, EN FORMATOS DIGITALES E IMPRESOS. 4) CREAR UN ESPACIO DE CONSULTA Y SOPORTE TÉCNICO, CON UN REPOSITORIO EN LÍNEA CENTRALIZADO QUE CONTENGA RECURSOS TÉCNICOS, MANUALES Y GUÍAS DE CONSULTA, ADEMÁS DE UN FORO INTERACTIVO PARA LA RESOLUCIÓN DE DUDAS Y EL INTERCAMBIO DE EXPERIENCIAS ENTRE LOS PARTICIPANTES. 5) DIAGNOSTICAR LAS COMPETENCIAS TECNOLÓGICAS DE LOS PARTICIPANTES, PARA IDENTIFICAR NECESIDADES DE FORMACIÓN Y ADAPTAR LOS CONTENIDOS DE LOS TALLERES. 6) DISEÑAR UN PLAN DE TALLERES MODULARES, ABORDANDO NAVEGACIÓN EN LA INTERFAZ, CONFIGURACIÓN DE SENSORES LOT, INTERPRETACIÓN DE DATOS EÓLICOS (VELOCIDAD Y DIRECCIÓN DEL VIENTO, PRODUCCIÓN DE ENERGÍA) Y GENERACIÓN DE REPORTES. 7) ELABORAR MATERIALES DIDÁCTICOS INCLUSIVOS Y ACCESIBLES, INCLUYENDO GUÍAS PRÁCTICAS, TUTORIALES AUDIOVISUALES E INFOGRAFÍAS EN FORMATOS DIGITALES E IMPRESOS. 8) ELABORAR UN PLAN ESTRATÉGICO DE TRANSFERENCIA DE CONOCIMIENTOS, QUE CONTEMPLE CAPACITACIONES, TALLERES Y MATERIALES PEDAGÓGICOS QUE FACILITEN LA APROPIACIÓN DEL MODELO POR PARTE DE LAS COMUNIDADES.</t>
  </si>
  <si>
    <t>CO1.REQ.8375912</t>
  </si>
  <si>
    <t>OPSP-VEX-0190-2025</t>
  </si>
  <si>
    <t>https://community.secop.gov.co/Public/Tendering/ContractNoticePhases/View?PPI=CO1.PPI.39934939&amp;isFromPublicArea=True&amp;isModal=False</t>
  </si>
  <si>
    <t xml:space="preserve">XIMENA PORTILLO PUENTES </t>
  </si>
  <si>
    <t>La presente orden tiene por objeto: prestar servicios profesionales en el marco del Contrato N. 478 del 2025 celebrado entre la AGENCIA NACIONAL DE HIDROCARBUROS ANH y Universidad del Magdalena, para el desarrollo de las siguientes actividades: 1) Compilar y analizar estándares internacionales (ISO 14040 e ISO 14044) y normativas nacionales aplicables a proyectos eólicos en Colombia. 2) Apoyar el diseñar la evaluación del impacto del ciclo de vida (LCIA). 3) Apoyar la validación y documentación del marco metodológico. 4) Organizar talleres participativos con equipos técnicos y usuarios potenciales para identificar los flujos de trabajo críticos y los casos de uso prioritarios, garantizando que las tecnologías propuestas respondan de manera efectiva a las necesidades del proyecto. 5) Documentar los resultados de las pruebas realizadas a la plataforma y aplicar mejoras basadas en los hallazgos, optimizando la funcionalidad y confiabilidad del sistema. 6) Apoyar el diseño de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7) Establecer un sistema de evaluación continua, aplicando instrumentos como cuestionarios, ejercicios prácticos evaluados y sesiones de retroalimentación para medir la adquisición de competencias y ajustar los contenidos de las capacitaciones desarrolladas para la transferencia de la metodología según sea necesario. 8) Apoyar la construcción de un repositorio en línea centralizado que contenga recursos técnicos, manuales y guías de consulta. 9) Evaluar y retroalimentar el proceso de capacitación, mediante encuestas y ejercicios prácticos, permitiendo ajustes en los contenidos y estrategias según las necesidades detectadas. 10) Documentar y archivar toda la información relevante del proyecto para consultas futuras, garantizando la trazabilidad y accesibilidad de los registros.</t>
  </si>
  <si>
    <t>CO1.REQ.8369365</t>
  </si>
  <si>
    <t>OPSP-VEX-0189-2025</t>
  </si>
  <si>
    <t>https://community.secop.gov.co/Public/Tendering/ContractNoticePhases/View?PPI=CO1.PPI.39933948&amp;isFromPublicArea=True&amp;isModal=False</t>
  </si>
  <si>
    <t xml:space="preserve">BRAYAN RENE CARBONO CARBONO </t>
  </si>
  <si>
    <t>La presente orden tiene por objeto prestar servicios profesionales en el marco del Contrato N. 478 del 2025 celebrado entre la AGENCIA NACIONAL DE HIDROCARBUROS ANH y Universidad del Magdalena, para el desarrollo de las siguientes actividades: 1. Apoyar en el diseño de la arquitectura del sistema de información diseñando una arquitectura escalable, modular e interoperable que permita la integración con diversas fuentes de datos ambientales y sociales, considerando estándares abiertos y futuras ampliaciones. 2. Apoyar en el desarrollo de conectores para extraer datos desde múltiples fuentes. 3. Desarrollar conectores que faciliten la comunicación con diferentes plataformas o bases de datos, permitiendo la recolección estructurada de datos de inventarios, procesos y resultados de evaluación ambiental o social. 4. Construir scripts, servicios o APIs para consulta y extracción de datos Implementar soluciones backend que permitan acceder y extraer datos clave desde distintas fuentes, asegurando eficiencia, trazabilidad y cumplimiento de las reglas de negocio. 5. Apoyar en la implementación de transformadores de datos interoperables creando transformadores que conviertan los datos recopilados en formatos estandarizados como JSON o XML, garantizando la interoperabilidad semántica entre sistemas y aplicaciones. 6. Diseñar e implementar APIs RESTful para consulta y publicación de información desarrollando APIs que expongan los datos procesados y sus resultados para ser consumidos por otros sistemas, investigadores o tableros de análisis, considerando medidas de seguridad y control de acceso. 7. Apoyar en la construcción de interfaces gráficas para visualizar resultados desarrollando dashboards web que permitan explorar visualmente resultados ambientales y sociales, diagramas de procesos, y comparativas de escenarios provenientes de diversas fuentes. 8. Modelar los procesos y reglas del dominio ambiental y social diseñando y programando la lógica de negocio que interprete correctamente los datos del sistema, incluyendo validaciones, automatización de cálculos, y definición de flujos condicionales adaptables a cada fuente de datos. 9. Documentar la solución técnica y los mecanismos de interoperabilidad elaborando documentación detallada sobre la arquitectura del sistema, las fuentes de datos integradas, los servicios desarrollados y los mecanismos utilizados para garantizar la interoperabilidad y mantenimiento.</t>
  </si>
  <si>
    <t>CO1.REQ.8369327</t>
  </si>
  <si>
    <t>OPSP-VEX-0188-2025</t>
  </si>
  <si>
    <t>https://community.secop.gov.co/Public/Tendering/ContractNoticePhases/View?PPI=CO1.PPI.39930973&amp;isFromPublicArea=True&amp;isModal=False</t>
  </si>
  <si>
    <t xml:space="preserve">MARIA CAMILA SAMPER MEZA </t>
  </si>
  <si>
    <t>La presente orden tiene por objeto prestar servicios profesionales en el marco del Contrato N. 478 del 2025 celebrado entre la Agencia Nacional de Hidrocarburos ANH y Universidad del Magdalena, para el desarrollo de las siguientes actividades: 1. Apoyar en los diseños de esquemas de visualización narrativa para resultados del ACV desarrollando estructuras visuales que permitan contar historias con los datos extraídos de OpenLCA, facilitando la comprensión del impacto ambiental y social mediante gráficas, líneas de tiempo y narrativas interactivas. 2. Implementar dashboards de análisis ambiental y social basados en resultados del ACV integrando tableros interactivos utilizando herramientas como Power BI, Grafana o soluciones web personalizadas que permitan explorar, filtrar y analizar los resultados por categoría de impacto, región o proyecto. 3. Apoyar en el desarrollo de componentes visuales dinámicos para interpretación de datos complejos creando gráficos de barras, líneas, radar, mapas de calor y diagramas de Sankey que permitan visualizar los flujos de materia y energía entre procesos, comparaciones de escenarios y evolución temporal de impactos. 4. Apoyar en la configuración de mecanismos visuales de interpretación de resultados. 5. Implementar estrategias visuales como semáforos, alertas, etiquetas contextuales y códigos de color que faciliten la interpretación rápida de los resultados del ACV, apoyando la toma de decisiones sin requerir la redefinición de indicadores. 6. Optimizar la experiencia del usuario en la exploración de datos diseñando interfaces intuitivas que prioricen la usabilidad, con filtros avanzados, navegación clara, y elementos responsivos que se adapten a distintos dispositivos y perfiles de usuario. 7. Documentar lineamientos para el diseño visual y la narrativa de datos ambientales. 8. Crear una guía técnica que estandarice los tipos de visualización a utilizar, su propósito narrativo y los contextos de uso, facilitando la expansión futura del sistema con coherencia visual y comunicacional.</t>
  </si>
  <si>
    <t>CO1.REQ.8368487</t>
  </si>
  <si>
    <t>OPSP-VEX-0187-2025</t>
  </si>
  <si>
    <t>https://community.secop.gov.co/Public/Tendering/ContractNoticePhases/View?PPI=CO1.PPI.39918923&amp;isFromPublicArea=True&amp;isModal=False</t>
  </si>
  <si>
    <t xml:space="preserve">ADAMIR LOPEZ TORRES </t>
  </si>
  <si>
    <t>La presente orden tiene por objeto: Prestar servicios de apoyo a la gestión, en el marco del proyecto de investigación INERCO-UNIMAG celebrada entre INERCO y Universidad del Magdalena, para el desarrollo de las siguientes actividades: 1. Realizar los muestreos de la biologia reproductiva de las principales especies de peces presentes en el área de incidencia hidrobiológica de la Mina el Descanso Norte, los cuales están asociados a los afluentes: arroyo El Zorro, Arroyo el Caimancito, Caño el Platanal, aguas abajo del río Cesar y del río Sicarare. 2. Realizar los muestreos de variables fisicoquímicas de los afluentes muestreados. 3. Apoyar con la sistematización de los datos recolectados en campo concerniente a la biología reproductiva de las principales especies de peces. 4. Apoyar con el procesamiento y análisis de los datos para determinar los indicadores biológicos reproductivo de los peces muestreados y con la elaboración de los informes técnicos comprometidos en el proyecto.</t>
  </si>
  <si>
    <t>CO1.REQ.8365896</t>
  </si>
  <si>
    <t>OAG-VEX-0186-2025</t>
  </si>
  <si>
    <t>https://community.secop.gov.co/Public/Tendering/ContractNoticePhases/View?PPI=CO1.PPI.39918321&amp;isFromPublicArea=True&amp;isModal=False</t>
  </si>
  <si>
    <t xml:space="preserve">OLGA LUCIA ALARCON OVALLE </t>
  </si>
  <si>
    <t>La presente orden tiene por objeto prestar servicios profesionales en el marco del ContratoN.478 del 2025 celebrado entre la AGENCIA NACIONAL DE HIDROCARBUROSANH y Universidad delMagdalena, para el desarrollo de las siguientes actividades: 1) Desarrollar talleres con stakeholders clave(gobierno, sector privado, comunidades locales y academia) para revisar y ajustar los indicadoresseleccionados, integrando sus perspectivas para asegurar su aplicabilidad y aceptación. 2) Organizar talleresparticipativos con equipos técnicos y usuarios potenciales para identificar los flujos de trabajocríticos y loscasos de uso prioritarios, garantizando que las tecnologías propuestas respondan de manera efectiva a lasnecesidades del proyecto. 3) Apoyar el desarrollo de espacios para la validacióndel roadmaptecnológicocon los actores relevantes. 4) Definir los objetivos y la agenda de los talleres con las partes interesadas paraabordar los componentes clave del marco metodológico, tales como objetivos específicos, metodologíaspropuestas, indicadores seleccionados y herramientas tecnológicas integradas. Los objetivos de cada tallerdeben estar enfocados en la identificación de fortalezas, oportunidades de mejora y recomendacionesconcretas para el marco. 5) Facilitar dinámicas participativas (mesas de trabajo, ejercicios deanálisisgrupal y sesiones de discusión técnica) para fomentar el intercambio de ideas y laconstruccióncolectiva deconocimiento con las partes interesadas. 6) Apoyar la sistematizaciónde las observaciones yrecomendaciones obtenidas de las dinámicas participativas en un informe técnicoque documente todo elproceso. Estas deben ser organizada en categorías temáticas que permitan identificar fortalezas del marco,áreas que requieren ajustes y propuestas concretas de mejora. 7) Apoyar el diseñode un esquemametodológico participativo, basado en enfoques de co-creación y gobernanza inclusiva, con mecanismos deconsulta y monitoreo ciudadano. 8) Identificar herramientas y mecanismos de participación, como mesas dediálogo, comités comunitarios y procesos de consulta previa, adaptadas a las necesidades locales. 9)Definir criterios de implementación y evaluación, estableciendo lineamientos para garantizar la efectividady representatividad del modelo metodológico.</t>
  </si>
  <si>
    <t>CO1.REQ.8365468</t>
  </si>
  <si>
    <t>OPSP-VEX-0185-2025</t>
  </si>
  <si>
    <t>https://community.secop.gov.co/Public/Tendering/ContractNoticePhases/View?PPI=CO1.PPI.39917739&amp;isFromPublicArea=True&amp;isModal=False</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</si>
  <si>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 1. Realizar el Programa Anual Mensualizado de Caja PAC correspondiente al periodo de cierre y liquidación del convenio. 2.Organizar la documentación correspondiente al Convenio Interadministrativo No. 15562024, cuyo objeto es aunar esfuerzos técnicos, administrativos y financieros para la prestación del servicio público de extensión agropecuaria, conforme a lo dispuesto en la Ley 1876 de 2017, celebrado con la Agencia de Desarrollo Rural (ADR), con el fin de presentarla en el proceso de liquidación 3. Consolidar y organizar la documentación de calidad requerida para la liquidación del Convenio, asegurando el cumplimiento de los estándares y requisitos establecidos por las partes.</t>
  </si>
  <si>
    <t>CO1.REQ.8365280</t>
  </si>
  <si>
    <t>OPSP-VEX-0184-2025</t>
  </si>
  <si>
    <t>https://community.secop.gov.co/Public/Tendering/ContractNoticePhases/View?PPI=CO1.PPI.39917020&amp;isFromPublicArea=True&amp;isModal=False</t>
  </si>
  <si>
    <t xml:space="preserve">ALEXANDER RODRIGUEZ CONTRERAS </t>
  </si>
  <si>
    <t>La presente orden tiene por objeto prestar servicios profesionales en el marco del Contrato N. 478 del 2025 celebrado entre la AGENCIA NACIONAL DE HIDROCARBUROS ANH y Universidad del Magdalena, para el desarrollo de las siguientes actividades: 1) Realizar una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2) Estructurar fichas para cada indicador seleccionado, detallando su definición, metodología de cálculo, frecuencia de medición, fuentes de datos y responsabilidades de monitoreo.3) Diseñar la evaluación del impacto del ciclo de vida (LCIA). 4) Realizar entrevistas estructuradas y semiestructuradas con stakeholders clave, como técnicos expertos, operadores de proyectos eólicos, comunidades locales y entidades reguladoras, para identificar necesidades técnicas y operativas específicas. 5) Definir los objetivos y la agenda de los talleres con las partes interesadas para abordar los componentes clave del marco metodológico, tales como objetivos específicos, metodologías propuestas, indicadores seleccionados y herramientas tecnológicas integradas. Los objetivos de cada taller deben estar enfocados en la identificación de fortalezas, oportunidades de mejora y recomendaciones concretas para el marco. 6) Facilitar dinámicas participativas (mesas de trabajo, ejercicios de análisis grupal y sesiones de discusión técnica) para fomentar el intercambio de ideas y la construcción colectiva de conocimiento con las partes interesadas. 7) Apoyar la sistematización de las observaciones y recomendaciones obtenidas de las dinámicas participativas en un informe técnico que documente todo el proceso. Estas deben ser organizada en categorías temáticas que permitan identificar fortalezas del marco, áreas que requieren ajustes y propuestas concretas de mejora. 8) Incorporar los ajustes identificados en el informe técnico al marco metodológico, asegurando que refleje las necesidades y expectativas de los diferentes stakeholders y se adapte al contexto específico de los proyectos eólicos en Colombia. 9)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10) Apoyar el desarrollo de sesiones de capacitación presenciales y virtuales, para los procesos de transferencia de conocimiento de la tecnología desarrollada con las partes interesadas. 11) Analizar el contexto comunitario y normativo, revisando las dinámicas socioculturales y ambientales de las comunidades locales y los marcos normativos sobre participación en proyectos energéticos en Colombia. 12) Diseñar un esquema metodológico participativo, basado en enfoques de co-creación y gobernanza inclusiva, con mecanismos de consulta y monitoreo ciudadano. 13) Identificar herramientas y mecanismos de participación, como mesas de diálogo, comités comunitarios y procesos de consulta previa, adaptadas a las necesidades locales. 14) Definir criterios de implementación y evaluación, estableciendo lineamientos para garantizar la efectividad y representatividad del modelo metodológico. 15) Documentar la ruta metodológica, sistematizando el proceso en un documento técnico que sirva como guía para la implementación de mecanismos de participación comunitaria en proyectos eólicos.</t>
  </si>
  <si>
    <t>CO1.REQ.8365407</t>
  </si>
  <si>
    <t>OPSP-VEX-0183-2025</t>
  </si>
  <si>
    <t>https://community.secop.gov.co/Public/Tendering/ContractNoticePhases/View?PPI=CO1.PPI.39914910&amp;isFromPublicArea=True&amp;isModal=False</t>
  </si>
  <si>
    <t xml:space="preserve">JEANNIE CAROLINA SANCHEZ MENDOZA </t>
  </si>
  <si>
    <t>La presente orden tiene por objeto prestar servicios profesionales en el marco del Contrato N. 478 del 2025 celebrado entre la AGENCIA NACIONAL DE HIDROCARBUROS ANH y Universidad del Magdalena, para el desarrollo de las siguientes actividades: 1) Apoyar el desarrollo de talleres con stakeholders clave (gobierno, sector privado, comunidades locales y academia) para revisar y ajustar los indicadores seleccionados, integrando sus perspectivas para asegurar su aplicabilidad y aceptación. 2) Apoyar el desarrollo de espacios para la validación y documentación del marco metodológico. 3) Organizar talleres participativos con equipos técnicos y usuarios potenciales para identificar los flujos de trabajo críticos y los casos de uso prioritarios, garantizando que las tecnologías propuestas respondan de manera efectiva a las necesidades del proyecto. 4) Apoyar el desarrollo de talleres y entrevistas con los usuarios finales (autoridades, operadores y comunidades locales) para identificar sus necesidades en cuanto a visualización de datos y generación de reportes. 5) Apoyar el desarrollo de espacios para la validación del roadmap tecnológico con los actores relevantes. 6) Apoyar los procesos de convocatoria de los stakeholders clave para el desarrollo de pruebas de usabilidad y aceptación de la plataforma. Se garantizará una representación diversa y equilibrada de los sectores involucrados en los proyectos eólicos, incluyendo comunidades locales, expertos académicos, representantes del sector privado y autoridades gubernamentales. 7) Apoyar el desarrollo de sesiones de capacitación presenciales y virtuales, donde las sesiones presenciales profundicen en la teoría y ejercicios prácticos, mientras que las virtuales amplíen la cobertura y permitan la participación de equipos técnicos en diferentes regiones. 8) Apoyar el análisis del contexto comunitario y normativo, revisando las dinámicas socioculturales y ambientales de las comunidades locales y los marcos normativos sobre participación en proyectos energéticos en Colombia.</t>
  </si>
  <si>
    <t>CO1.REQ.8364862</t>
  </si>
  <si>
    <t>OPSP-VEX-0182-2025</t>
  </si>
  <si>
    <t>https://community.secop.gov.co/Public/Tendering/ContractNoticePhases/View?PPI=CO1.PPI.39912400&amp;isFromPublicArea=True&amp;isModal=False</t>
  </si>
  <si>
    <t>La presente orden tiene por objeto: prestar servicios profesionales en el marco del Contrato N°. 478 del 2025 celebrado entre la AGENCIA NACIONAL DE HIDROCARBUROS – ANH y Universidad del Magdalena, para el desarrollo de las siguientes actividades: 1) Compilar y analizar estándares internacionales (ISO 14040 e ISO 14044) y normativas nacionales aplicables a proyectos eólicos en Colombia. 2) Sistematizar de los hallazgos de la validación de las metodologías seleccionadas con los expertos en un informe técnico, destacando las metodologías más relevantes, las áreas de oportunidad y las recomendaciones para la implementación. 3) Realizar una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Diseñar la evaluación del impacto del ciclo de vida (LCIA). 5) Revisar documentación técnica y normativa relevante para asegurar que los requisitos estén alineados con estándares internacionales (como ISO 14040/14044) y las disposiciones regulatorias colombianas relacionadas con proyectos de energía eólica. 6) Incorporar los ajustes al marco metodológico con base en la retroalimentación recopilada durante los talleres, asegurando que refleje las necesidades y expectativas de los diferentes stakeholders y se adapte al contexto específico de los proyectos eólicos en Colombia. 7) Apoyar el diseño de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8) Desarrollar talleres prácticos aplicados a casos reales y simulados, en los cuales los participantes analizarán impactos, recopilarán datos, aplicarán herramientas tecnológicas y generarán estrategias de mitigación basadas en el marco LCA. 9) Documentar la ruta metodológica basada en el marco LCA, sistematizando el proceso en un documento técnico que sirva como guía para la implementación de mecanismos de participación comunitaria en proyectos eólicos. 10) Elaborar los planes operativos y cronogramas detallados que guiarán las actividades del proyecto. 11) Implementar sistemas de monitoreo continuo para evaluar el avance técnico y financiero del proyecto, identificando desviaciones y tomando medidas correctivas de manera oportuna. 12) Consolidar los resultados finales del proyecto en informes de cierre técnico, financiero y administrativo, incluyendo los logros alcanzados y los aprendizajes clave.</t>
  </si>
  <si>
    <t>CO1.REQ.8364443</t>
  </si>
  <si>
    <t>OPSP-VEX-0181-2025</t>
  </si>
  <si>
    <t>https://community.secop.gov.co/Public/Tendering/ContractNoticePhases/View?PPI=CO1.PPI.39904664&amp;isFromPublicArea=True&amp;isModal=False</t>
  </si>
  <si>
    <t xml:space="preserve">NATALIA ALEJANDRA CANTILLO TURIZO </t>
  </si>
  <si>
    <t>La presente orden tiene por objeto prestar servicios profesionales en el marco del Contrato N. 478 del 2025 celebrado entre la Agencia Nacional de Hidrocarburos - ANH y Universidad del Magdalena, para el desarrollo de las siguientes actividades: 1) Apoyar la sistematización de los hallazgos de la validación de las metodologías seleccionadas con los expertos en un informe técnico, destacando las metodologías más relevantes, las áreas de oportunidad y las recomendaciones para la implementación. 2) Apoyar la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3) Realizar entrevistas estructuradas y semiestructuradas con stakeholders clave, como técnicos expertos, operadores de proyectos eólicos, comunidades locales y entidades reguladoras, para identificar necesidades técnicas y operativas específicas. 4) Revisar documentación técnica y normativa relevante para asegurar que los requisitos estén alineados con estándares internacionales (como ISO 14040/14044) y las disposiciones regulatorias colombianas relacionadas con proyectos de energía eólica. 5) Apoyar los procesos de convocatoria de los stakeholders clave para el desarrollo de pruebas de usabilidad y aceptación de la plataforma. Se garantizará una representación diversa y equilibrada de los sectores involucrados en los proyectos eólicos, incluyendo comunidades locales, expertos académicos, representantes del sector privado y autoridades gubernamentales. 6) Apoyar la documentación de la ruta metodológica, sistematizando el proceso en un documento técnico que sirva como guía para la implementación de mecanismos de participación comunitaria en proyectos eólicos. 7) Organizar reuniones de seguimiento con los equipos técnicos y administrativos para coordinar esfuerzos y asegurar la alineación con los objetivos establecidos. 8) Apoyar la consolidación de los resultados finales del proyecto en informes de cierre técnico, financiero y administrativo, incluyendo los logros alcanzados y los aprendizajes clave. 9) Apoyar el desarrollo de talleres con las partes interesadas para los procesos de validación y capacitación.</t>
  </si>
  <si>
    <t>CO1.REQ.8362420</t>
  </si>
  <si>
    <t>OPSP-VEX-0180-2025</t>
  </si>
  <si>
    <t>https://community.secop.gov.co/Public/Tendering/ContractNoticePhases/View?PPI=CO1.PPI.39903520&amp;isFromPublicArea=True&amp;isModal=False</t>
  </si>
  <si>
    <t xml:space="preserve">SERGIO ANDRES FERNANDEZ GOMEZ </t>
  </si>
  <si>
    <t>La presente orden tiene por objeto: La prestación de servicios de apoyo a la gestión en la Vicerrectoría de Extensión y Proyección Social en el marco del Contrato Interadministrativo 478-2025 AGENCIA NACIONAL DE HIDROCARBUROS, desarrollando las siguientes actividades: 1. Apoyar en la revisión de los documentos en las etapas precontractual, contractual y postcontractual de las ordenes y/o contratos. 2. Apoyar en la proyección de minutas de contratos y/o convenios. 3. Apoyar en la proyección de actos administrativos. 4. Apoyar en la recopilación de información en las actuaciones administrativas que se adelante en la Vicerrectoría de Extensión y Proyección Social que se originen por requerimientos, consultas, peticiones, quejas y reclamos, tomando en consideración los términos de la Ley y los procedimientos internos establecidos.</t>
  </si>
  <si>
    <t>CO1.REQ.8362062</t>
  </si>
  <si>
    <t>OAG-VEX-0179-2025</t>
  </si>
  <si>
    <t>https://community.secop.gov.co/Public/Tendering/ContractNoticePhases/View?PPI=CO1.PPI.39888380&amp;isFromPublicArea=True&amp;isModal=False</t>
  </si>
  <si>
    <t xml:space="preserve">DIEGO ANDRES RESTREPO LEAL </t>
  </si>
  <si>
    <t>La presente orden tiene por objeto prestar servicios profesionales en el marco del Contrato N. 478 del 2025 celebrado entre la AGENCIA NACIONAL DE HIDROCARBUROS ANH y Universidad del Magdalena, para el desarrollo de las siguientes actividades: 1) Desarrollar el modelo de inventario del ciclo de vida (LCI). 2) Diseñar la evaluación del impacto del ciclo de vida (LCIA). 3) Establecer el proceso de interpretación de resultados de la metodología generada a partir de la evaluación del impacto del ciclo de vida (LCIA). 4) Integrar herramientas tecnológicas y metodológicas para el desarrollo de la metodología generada a partir de la evaluación del impacto del ciclo de vida (LCIA). 5) Organizar talleres participativos con equipos técnicos y usuarios potenciales para identificar los flujos de trabajo críticos y los casos de uso prioritarios, garantizando que las tecnologías propuestas respondan de manera efectiva a las necesidades del proyecto. 6) Diseñar un roadmap tecnológico que detalle las fases de implementación tecnológica, estableciendo cronogramas, hitos clave, responsables y puntos de control específicos para la transición hacia el uso de tecnologías emergentes en proyectos eólicos. 7) Validar el roadmap con los actores relevantes, incorporando retroalimentación para asegurar su viabilidad técnica y operativa en contextos reales de proyectos eólicos. 8) Apoyar la definición de la arquitectura modular, con componentes que permitan la integración de sensores IoT, herramientas de análisis de big data y modelos predictivos para la evaluación de impactos. 9) Configurar sistemas de big data que permitan la ingesta, almacenamiento, procesamiento y visualización de datos, utilizando herramientas avanzadas para análisis y monitoreo. 10) Entrenar y desplegar modelos predictivos, basados en inteligencia artificial, para identificar patrones y generar recomendaciones orientadas a optimizar los procesos de generación de energía eólica. 11) Realizar pruebas unitarias e integradas, verificando que cada componente tecnológico funcione correctamente y se integre de manera efectiva con el sistema global. 12) Apoyar el despliegue de las tecnologías identificadas en entornos operativos reales, monitoreando su desempeño y ajustando el sistema para garantizar un funcionamiento óptimo. 13) Apoyar la implementación de módulos interactivos, como mapas para el monitoreo de variables eólicas (velocidad y dirección del viento, producción de energía, impacto en fauna) y gráficos que muestren tendencias e impactos. 14) Desarrollar talleres prácticos aplicados a casos reales y simulados, en los cuales los participantes analizarán impactos, recopilarán datos, aplicarán herramientas tecnológicas y generarán estrategias de mitigación basadas en el marco LCA. 15) Desarrollar talleres prácticos donde las partes interesadas trabajen con la plataforma en escenarios reales o simulados, realizando actividades de configuración, monitoreo y análisis de datos.</t>
  </si>
  <si>
    <t>CO1.REQ.8358923</t>
  </si>
  <si>
    <t>OPSP-VEX-0178-2025</t>
  </si>
  <si>
    <t>https://community.secop.gov.co/Public/Tendering/ContractNoticePhases/View?PPI=CO1.PPI.39886721&amp;isFromPublicArea=True&amp;isModal=False</t>
  </si>
  <si>
    <t xml:space="preserve">JOSE RICARDO NUÑEZ ALVAREZ </t>
  </si>
  <si>
    <t>La presente orden tiene por objeto: Prestar servicios profesionales en el marco del Contrato N°. 478 del 2025 celebrado entre la AGENCIA NACIONAL DE HIDROCARBUROS – ANH y Universidad del Magdalena, para el desarrollo de las siguientes actividades: 1) Evaluar estudios de caso exitosos de LCA en proyectos eólicos, identificando buenas prácticas, enfoques innovadores y resultados clave. 2) Elaborar un documento técnico que detalle los objetivos específicos del marco metodológico, destacando cómo estos permitirán evaluar de manera integral las etapas del ciclo de vida de proyectos eólicos, con un enfoque en la sostenibilidad y las necesidades del contexto nacional. 3) Realizar una búsqueda exhaustiva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Ajustar los indicadores internacionales a las características locales, considerando ecosistemas específicos, las dinámicas sociales de las comunidades cercanas y los requisitos normativos nacionales. 5) Estructurar fichas para cada indicador seleccionado, detallando su definición, metodología de cálculo, frecuencia de medición, fuentes de datos y responsabilidades de monitoreo. 6) Definir el alcance del marco metodológico específico para energía eólica. 7) Diseñar la evaluación del impacto del ciclo de vida (LCIA). 8) Establecer el proceso de interpretación de resultados de la metodología generada a partir de la evaluación del impacto del ciclo de vida (LCIA). 9) Validar y documentar el marco metodológico de la metodología generada a partir de la evaluación del impacto del ciclo de vida (LCIA). 10)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11) Analizar el contexto comunitario y normativo, revisando las dinámicas socioculturales y ambientales de las comunidades locales y los marcos normativos sobre participación en proyectos energéticos en Colombia.</t>
  </si>
  <si>
    <t>CO1.REQ.8358902</t>
  </si>
  <si>
    <t>OPSP-VEX-0177-2025</t>
  </si>
  <si>
    <t>https://community.secop.gov.co/Public/Tendering/ContractNoticePhases/View?PPI=CO1.PPI.39878602&amp;isFromPublicArea=True&amp;isModal=False</t>
  </si>
  <si>
    <t>La presente orden tiene por objeto: Prestar servicios profesionales en el marco del Contrato N° 478 del 2025 celebrado entre la AGENCIA NACIONAL DE HIDROCARBUROS - ANH y Universidad del Magdalena, para el desarrollo de las siguientes actividades: 1) Desarrollar e instalar la infraestructura de sensores loT en sitios estratégicos de proyectos eólicos, asegurando la recopilación de datos en tiempo real sobre variables críticas. 2) Realizar pruebas unitarias e integradas, verificando que cada componente tecnológico funcione correctamente y se integre de manera efectiva con el sistema global. 3) Realizar talleres y entrevistas con los usuarios finales (autoridades, operadores y comunidades locales) para identificar sus necesidades en cuanto a visualización de datos y generación de reportes. 4) Diseñar prototipos interactivos de la interfaz, utilizando herramientas de diseño como Figma, que reflejen funcionalidades clave como dashboards y gráficos dinámicos. 5) Seleccionar tecnologías frontend y backend apropiadas para el desarrollo de la interfaz, como React para la construcción del frontend y plataformas que aseguren conectividad en tiempo real con las bases de datos y sensores loT. 6) Implementar módulos interactivos, como mapas para el monitoreo de variables eólicas (velocidad y dirección del viento, producción de energía, impacto en fauna) y gráficos que muestren tendencias e impactos. 7) Implementar pruebas de integración, asegurando que los módulos tecnológicos interactúen de manera eficiente y sin errores en los flujos de datos.</t>
  </si>
  <si>
    <t>CO1.REQ.8356000</t>
  </si>
  <si>
    <t>OPSP-VEX-0176-2025</t>
  </si>
  <si>
    <t>https://community.secop.gov.co/Public/Tendering/ContractNoticePhases/View?PPI=CO1.PPI.39815270&amp;isFromPublicArea=True&amp;isModal=False</t>
  </si>
  <si>
    <t>RODNEL KERSUL DE LA ROSA HABEYCH</t>
  </si>
  <si>
    <t>SISTEMAS INTEGRADOS WORLD WIDE S A S</t>
  </si>
  <si>
    <t>La presente orden tiene por objeto la prestacion del servicio de almacenamiento onpremise para guardar la información recopilada en el desarrollo de las actividades en el marco de la ejecución del Convenio Interadministrativo 15562024 en etapa de Liquidacion Agencia de Desarrollo Rural (ADR)" Aunar esfuerzos técnicos, administrativos y financieros para la prestación del servicio público de extensión agropecuaria. entre la Agencia de Desarrollo Rural y LA UNIVERSIDAD DEL MAGDALENA-UNIMAGDALENA. La propuesta hace parte integral de la presente orden.</t>
  </si>
  <si>
    <t>CO1.REQ.8342157</t>
  </si>
  <si>
    <t>OPS-VEX-0175-2025</t>
  </si>
  <si>
    <t>https://community.secop.gov.co/Public/Tendering/ContractNoticePhases/View?PPI=CO1.PPI.39773527&amp;isFromPublicArea=True&amp;isModal=False</t>
  </si>
  <si>
    <t>La presente orden tiene por objeto la prestación de servicios como profesional de manejo base de datos en el marco del Convenio Interadministrativo No. 1556 de 2024 en etapa de liquidación suscrito entre la Universidad del Magdalena y la Agencia de Desarrollo Rural ADR, para la ejecución de las siguientes actividades: 1. Organizar plan de trabajo con los coordinadores temáticos para la consolidación y presentación de los informes finales. 2. Realizar la consolidación de los aprendizajes, respuesta y propuestas de mejora del servicio de extensión agropecuaria en su zona asignada. 3. Realizar la consolidación de los informes de evaluación por cada aspecto de extensión agropecuaria de conformidad con la Ley 1876 de 2017. Analizando la efectividad de las estrategias implementadas. 4. Presentar informes semanales de avance en la ejecución y cumplimiento de las actividades. 5 analizar los resultados del proyecto de extensión agropecuaria por cada subregión asignada por el supervisor de la orden.</t>
  </si>
  <si>
    <t>CO1.REQ.8332346</t>
  </si>
  <si>
    <t>OPSP-VEX-0174-2025</t>
  </si>
  <si>
    <t>https://community.secop.gov.co/Public/Tendering/ContractNoticePhases/View?PPI=CO1.PPI.39771342&amp;isFromPublicArea=True&amp;isModal=False</t>
  </si>
  <si>
    <t>La presente orden tiene por objeto: 1) Apoyar al especialista SST en las actividades de seguimiento al contrato de obra; y en general, en cualquiera que este lo requiera. 2) Llevar registro fotográfico de cada una de las actividades del contrato de obra que le sean asignadas por el especialista SST. 3) Apoyar otras actividades que respalden el trabajo de campo en el área que le sea asignada por la interventoría.</t>
  </si>
  <si>
    <t>CO1.REQ.8331585</t>
  </si>
  <si>
    <t>OAG-VEX-0173-2025</t>
  </si>
  <si>
    <t>https://community.secop.gov.co/Public/Tendering/ContractNoticePhases/View?PPI=CO1.PPI.39759126&amp;isFromPublicArea=True&amp;isModal=False</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</si>
  <si>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 1. Diligenciar los formatos de cuentas de cobro y seguimiento a los desembolsos y pagos. 2. Realizar y compilar los documentos necesarios para la legalización del pago de honorarios y movilidad. 3. Realizar los informes financieros que sean requeridos y entregarlos de forma oportuna y con calidad. 4. Entregar soportes de los pagos de nómina al grupo de plataformas para el cargue correspondiente. 5. Revisar, validar los informes para el pago del personal contratado en el marco del convenio.</t>
  </si>
  <si>
    <t>CO1.REQ.8329471</t>
  </si>
  <si>
    <t>OPSP-VEX-0172-2025</t>
  </si>
  <si>
    <t>https://community.secop.gov.co/Public/Tendering/ContractNoticePhases/View?PPI=CO1.PPI.39757971&amp;isFromPublicArea=True&amp;isModal=False</t>
  </si>
  <si>
    <t>MARIA ANGELICA ANDRADE ALVAREZ</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</si>
  <si>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actividades:1. Organizar los documentos soportes de la contrapartida ofrecida por parte de la Universidad del Magdalena para el cumplimiento del Convenio Interadministrativo en la etapa de subsanación y liquidación por parte de la agencia de desarrollo rural .2. Realizar la legalización de los documentos soporte de pago a proveedores que se contrataron en el marco del convenio. 3. Organizar y entrega soportes de los pagos a proveedores al grupo de plataformas para el cargue correspondiente.</t>
  </si>
  <si>
    <t>CO1.REQ.8328692</t>
  </si>
  <si>
    <t>OPSP-VEX-0171-2025</t>
  </si>
  <si>
    <t>https://community.secop.gov.co/Public/Tendering/ContractNoticePhases/View?PPI=CO1.PPI.39756507&amp;isFromPublicArea=True&amp;isModal=False</t>
  </si>
  <si>
    <t>La presente orden tiene por objeto la prestación de servicios como profesional en el área jurídica, en el marco del Convenio Interadministrativo No. 1556 de 2024 en etapa de liquidación suscrito entre la Universidad del Magdalena y la Agencia de Desarrollo Rural ADR, para la ejecución de las siguientes actividades: 1 Prestar asesoría jurídica y proyectar las comunicaciones a solicitudes, consultas, peticiones, quejas y reclamos que se requieran tomando en consideración los términos de la Ley y los procedimientos internos establecidos. en el marco del Convenio Interadministrativo 1556 del 2024 2) Realizar las minutas que requiera la Vicerrectoria de Extensión y Proyección Social, en lo Concernientes al Convenio Interadministrativo 1556 del 2024. 3) Proyectar las comunicaciones que dan alcance o modifican los aspectos jurídicos del convenio Interadministrativo 1556 del 2024. 4) Elaborar las actas de liquidación o documentos equivalentes para las órdenes que lo requieran, relacionadas con personas naturales bajo el convenio interadministrativo N°1556/2024.</t>
  </si>
  <si>
    <t>CO1.REQ.8328624</t>
  </si>
  <si>
    <t>OPSP-VEX-0170-2025</t>
  </si>
  <si>
    <t>https://community.secop.gov.co/Public/Tendering/ContractNoticePhases/View?PPI=CO1.PPI.39746561&amp;isFromPublicArea=True&amp;isModal=False</t>
  </si>
  <si>
    <t xml:space="preserve">OTTO JAVIER TORRES ARMENTA </t>
  </si>
  <si>
    <t>La presente orden tiene por objeto: Prestar servicios profesionales en la Dirección de Desarrollo Social y Productivo,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 3. Apoyar en la identificación de acciones a desarrollar en los territorios y en la región contempladas en el plan de acción de la universidad y la misionalidad de la vicerrectoría de extensión y proyección social, basado en los planes de desarrollo de los entes territoriales municipales y departamentales en la región Caribe y en especial en el departamento del Magdalena. 4. Apoyar en la coordinación y participación en mesas de trabajo y reuniones relacionadas con la extensión universitaria, asegurando la representación adecuada de la universidad y la colaboración efectiva con actores externos en los espacios en los que se delegue para ello.</t>
  </si>
  <si>
    <t>CO1.REQ.8326454</t>
  </si>
  <si>
    <t>OPSP-VEX-0169-2025</t>
  </si>
  <si>
    <t>https://community.secop.gov.co/Public/Tendering/ContractNoticePhases/View?PPI=CO1.PPI.39742801&amp;isFromPublicArea=True&amp;isModal=False</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</si>
  <si>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</si>
  <si>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CO1.REQ.8325462</t>
  </si>
  <si>
    <t>OPSP-VEX-0168-2025</t>
  </si>
  <si>
    <t>https://community.secop.gov.co/Public/Tendering/ContractNoticePhases/View?PPI=CO1.PPI.39659245&amp;isFromPublicArea=True&amp;isModal=False</t>
  </si>
  <si>
    <t>La presente orden tiene por objeto PRESTACION DE SERVICIOS DE APOYO LOGÍSTICO NECESARIOS PARA EL DESARROLLO DE LAS ACTIVIDADES Y EVENTOS DE EXTENSIÓN QUE SE REALIZARAN EN EL MARCO DE LA CONMEMORACIÓN DE LOS 500 AÑOS DE SANTA MARTA, LO ANTERIOR CON EL FIN DE EJECUTAR EL PROYECTO INSTITUCIONAL UNIMAGDALENA COMPROMETIDA CON LOS 500 AÑOS DE SANTA MARTA.</t>
  </si>
  <si>
    <t>CO1.REQ.8307428</t>
  </si>
  <si>
    <t>OPS-VEX-0167-2025</t>
  </si>
  <si>
    <t>https://community.secop.gov.co/Public/Tendering/ContractNoticePhases/View?PPI=CO1.PPI.39622362&amp;isFromPublicArea=True&amp;isModal=False</t>
  </si>
  <si>
    <t xml:space="preserve">DANIEL DAVID RODRIGUEZ ROMERO </t>
  </si>
  <si>
    <t>La presente orden tiene por objeto: Prestar servicios profesionales como o investigador ambiental, para el desarrollo de las siguientes actividades: 1.Realizar la inspección y caracterización ambiental en el marco del estudio epidemiológico que se llevara a cabo a las comunidades negras del Rincón del Guapo municipio de Pueblo Viejo; analizando los efectos de vertimientos en fuentes hídricas y la exposición a agroquímicos. 2. Colaborar en la elaboración de guías de observación y caracterización de las fuentes de agua. 3. Realizar la recolección de datos primarios y secundarios a través del instrumento aprobado por MINSALUD a los habitantes de Rincón del Guapo municipio de Pueblo Viejo. 4. Apoyar al equipo técnico en mantener las actualizaciones y/o correcciones de los instrumentos y entregables en concordancia con los anexos técnicos, que sean solicitadas por parte del supervisor o quien haga sus veces. 5. Elaborar la presentación de la metodología, para la aplicación del instrumento el cual deberá será aprobado por el supervisor de la orden. 6. Entregar los documentos y presentaciones en formatos editables de acuerdo con los lineamientos de la oficina de comunicaciones del Ministerio de Salud y Protección Social. 7. Realizar la caracterización y mapeo de la ubicación de las fuentes hidricas, contaminantes, viviendas y familias del Consejo comunitario en coordinación con la representante legal y la junta de gobierno del Consejo comunitario. Entregables: Un documento final que contenga la descripción detallada de la identificación de condiciones ambientales el cual deberá describir la metodología aplicada y los resultados obtenidos y Recomendaciones sobre manejo de vertimientos y mitigación de riesgos ambientales• Un Informe de caracterización ambiental que describa las condiciones ambientales de las comunidades negras del Rincón del Guapo municipio de Pueblo Viejo. Un documento que dé cuenta de la revisión de alcance de la literatura enfocada en los hallazgos de la investigación obtenida el cual debe estar en concordancia con el anexo técnico N°12, el cual hace parte integral de la orden.</t>
  </si>
  <si>
    <t>CO1.REQ.8299229</t>
  </si>
  <si>
    <t>OPSP-VEX-0166-2025</t>
  </si>
  <si>
    <t>https://community.secop.gov.co/Public/Tendering/ContractNoticePhases/View?PPI=CO1.PPI.39614363&amp;isFromPublicArea=True&amp;isModal=False</t>
  </si>
  <si>
    <t xml:space="preserve">ANGELICA PATRICIA BAQUERO PORRAS </t>
  </si>
  <si>
    <t>La presente orden tiene por objeto: Prestar servicios profesionales como investigador cuantitativo, para el desarrollo de las siguientes actividades: 1. Concertar con las autoridades del Consejo comunitario un plan de trabajo y cronograma para el desarrollo de la metodología cualitativa. 2. Realizar minimo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designado del presente contrato. 9. Entregar una revisión de alcance de la literatura enfocada en los principales hallazgos de la investigación. 10. Entregar los documentos y presentaciones en formatos editables de acuerdo con los lineamientos de la oficina de comunicaciones del Ministerio de Salud y Protección Social. Entregar las guías de observación, transcripciones y análisis cualitativos; Entregar un informe que contenga el resumen de hallazgos en entrevistas y grupos focales; Entregar documento de análisis cualitativo de acuerdo con el anexo técnico N°8 el cual hace parte integral de la orden.</t>
  </si>
  <si>
    <t>CO1.REQ.8296973</t>
  </si>
  <si>
    <t>OPSP-VEX-0165-2025</t>
  </si>
  <si>
    <t>https://community.secop.gov.co/Public/Tendering/ContractNoticePhases/View?PPI=CO1.PPI.39625247&amp;isFromPublicArea=True&amp;isModal=False</t>
  </si>
  <si>
    <t>El presente contrato tiene por objeto PRESTAR DE SERVICIOS DE APOYO LOGÍSTICO, IMPRESIÓN, MATERIALES Y DEMÁS REQUERIMIENTOS PARA LA FASE DE IMPLEMENTACIÓN Y CIERRE DEL DIPLOMADO CIENCIA, EXPERIMENTACIÓN, TECNOLOGÍAS, ARTE Y PENSAMIENTO LÓGICO Y DIVERGENTE EN LA PRIMERA INFANCIA. EN EL MARCO DE CONVOCATORIA DE FORMACIÓN EN SERVICIO DE LA DIRECCIÓN DE PRIMERA INFANCIA, PARA IMPLEMENTARSE EN EL MARCO DEL CONVENIO INTERADMINISTRATIVO 01018542023 - 2023-0904 DE 2023 ICBF – ICETEX.</t>
  </si>
  <si>
    <t>CO1.REQ.8299545</t>
  </si>
  <si>
    <t>CPS-VEX-0001-2025</t>
  </si>
  <si>
    <t>https://community.secop.gov.co/Public/Tendering/ContractNoticePhases/View?PPI=CO1.PPI.39591519&amp;isFromPublicArea=True&amp;isModal=False</t>
  </si>
  <si>
    <t xml:space="preserve">KATTY MELISSA GONZALEZ FONSECA </t>
  </si>
  <si>
    <t>La presente orden tiene por objeto prestar servicios de profesionales en el marco del contrato Interadministrativo No 588-22 suscrito entre CORPAMAG y la Universidad del Magdalena, para desarrollar las siguientes actividades: 1). Organizar y desarrollar las actividades administrativas y financieras del contrato de interventoría y proyecto de extensión. 2). Articular con las dependencias administrativas y financieras de la Universidad, el proceso de creación de Certificados de Disponibilidad Presupuestal, Compromiso Presupuestal, generación de órdenes de pago, adiciones, disminuciones presupuestales, flujos presupuestales y plan anual de caja. 3). Revisar los documentos precontractuales, contractuales y post-contractuales, derivados del proceso de contratación del contrato de interventoría y proyecto de extensión. 4). Gestionar las cuentas de cobro, desembolsos y pagos del contrato de interventoría y proyecto de extensión.</t>
  </si>
  <si>
    <t>CO1.REQ.8291065</t>
  </si>
  <si>
    <t>OPSP-VEX-0164-2025</t>
  </si>
  <si>
    <t>https://community.secop.gov.co/Public/Tendering/ContractNoticePhases/View?PPI=CO1.PPI.39611869&amp;isFromPublicArea=True&amp;isModal=False</t>
  </si>
  <si>
    <t xml:space="preserve">MAIRA ALEJANDRA MENDOZA CURVELO </t>
  </si>
  <si>
    <t>La presente orden tiene por objeto: Prestar servicios profesionales como investigador ambiental, en el marco del contrato N°1474/2024 suscrito entre la Universidad del Magdalena y el Ministerio de Salud y Protección Social, para el desarrollo de las siguientes actividades: 1. Concertar con las autoridades del Consejo comunitario un plan de trabajo y cronograma para el desarrollo de la metodología cualitativa. 2. Realizar minimo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 la orden. 9. Entregar una revisión de alcance de la literatura enfocada en los principales hallazgos de la investigación.10. Entregar los documentos y presentaciones en formatos editables de acuerdo con los lineamientos de la oficina de comunicaciones del Ministerio de Salud y Protección Social.</t>
  </si>
  <si>
    <t>CO1.REQ.8296345</t>
  </si>
  <si>
    <t>OPSP-VEX-0163-2025</t>
  </si>
  <si>
    <t>https://community.secop.gov.co/Public/Tendering/ContractNoticePhases/View?PPI=CO1.PPI.39568561&amp;isFromPublicArea=True&amp;isModal=False</t>
  </si>
  <si>
    <t xml:space="preserve">PAOLA ANDREA GONZALEZ FONSECA </t>
  </si>
  <si>
    <t>La presente orden tiene por objeto: Prestar servicios profesionales, en el marco de la gestión administrativa y financiera de la Vicerrectoría de Extensión y Proyección Social de la Universidad del Magdalena para desarrollar las siguientes actividades: 1). Desarrollar actividades financieras necesarias para el buen desarrollo de los proyectos. 2). Realizar seguimiento a los trámites financieros en ios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 7). Dar trámite y respuesta a las solicitudes de los aliados.</t>
  </si>
  <si>
    <t>CO1.REQ.8286329</t>
  </si>
  <si>
    <t>OPSP-VEX-0162-2025</t>
  </si>
  <si>
    <t>https://community.secop.gov.co/Public/Tendering/ContractNoticePhases/View?PPI=CO1.PPI.39568114&amp;isFromPublicArea=True&amp;isModal=False</t>
  </si>
  <si>
    <t>La presente orden tiene por objeto prestar servicios de apoyo a la gestión en las siguientes actividades: 1. Apoyar en la atención a las solicitudes de prácticas de los estudiantes interesados en realizar prácticas. 2. Apoyar en la revisión de los documentos requeridos para la legalización para la aprobación de la Dirección de Prácticas. 3. Apoyar en el seguimiento de la notificación de la aprobación de actividades por parte del programa académico en la plataforma GEDOPRAC y solicitar los documentos para la legalización de prácticas. 4. Apoyar en el seguimiento evaluativo de los estudiantes en prácticas por parte de los monitores y remitir formatos evaluativos. 5. Verificar la entrega de los formatos de seguimiento parcial y final de la práctica en la carpeta de One Drive de la Dirección de Práctica Profesional. 6. Apoyar en la realización de los registros propios de los procesos de prácticas en la plataforma GEDOPRAC. 7. Diligenciar y mantener actualizada la matriz de prácticas. 8. Elaborar informes de la Dirección de Prácticas Profesionales para la Acreditación de los programas y la Acreditación Institucional. 9. Apoyar en atender los correos de la Dirección de Prácticas Profesionales.</t>
  </si>
  <si>
    <t>CO1.REQ.8285880</t>
  </si>
  <si>
    <t>OAG-VEX-0161-2025</t>
  </si>
  <si>
    <t>https://community.secop.gov.co/Public/Tendering/ContractNoticePhases/View?PPI=CO1.PPI.39566716&amp;isFromPublicArea=True&amp;isModal=False</t>
  </si>
  <si>
    <t xml:space="preserve">EDGARDO JOSE  ORTIZ VEGA </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</si>
  <si>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a las obras, esto en aras de corroborar los trazados y las cantidades ejecutadas. 2). Revisar la materialización de los puntos de control georreferenciados de las obras. 3). Apoyar al director de la interventoría y a la comisión topográfica del contratista de obra, a fin de que se materialicen las obras de acuerdo con los diseños. 4). Revisar los levantamientos realizados por el contratista de obra.</t>
  </si>
  <si>
    <t>CO1.REQ.8285909</t>
  </si>
  <si>
    <t>OAG-VEX-0160-2025</t>
  </si>
  <si>
    <t>https://community.secop.gov.co/Public/Tendering/ContractNoticePhases/View?PPI=CO1.PPI.39565471&amp;isFromPublicArea=True&amp;isModal=False</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</si>
  <si>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</si>
  <si>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CO1.REQ.8285621</t>
  </si>
  <si>
    <t>OPSP-VEX-0159-2025</t>
  </si>
  <si>
    <t>https://community.secop.gov.co/Public/Tendering/ContractNoticePhases/View?PPI=CO1.PPI.39563817&amp;isFromPublicArea=True&amp;isModal=False</t>
  </si>
  <si>
    <t xml:space="preserve">JUAN FERNANDO GARCIA MILLER </t>
  </si>
  <si>
    <t>La presente orden tiene por objeto: Prestar servicios profesionales para el desarrollo de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juridicamente para garantizar que los proyectos integradores y las acciones de desarrollo con el entorno estén alineados con las normativas legales y los objetivos institucionales.</t>
  </si>
  <si>
    <t>CO1.REQ.8284948</t>
  </si>
  <si>
    <t>OPSP-VEX-0158-2025</t>
  </si>
  <si>
    <t>https://community.secop.gov.co/Public/Tendering/ContractNoticePhases/View?PPI=CO1.PPI.39562531&amp;isFromPublicArea=True&amp;isModal=False</t>
  </si>
  <si>
    <t>La presente orden tiene por objeto prestar servicios de profesionales en el marco del Contrato Interadministrativo No 588-22 suscrito entre CORPAMAG y la Universidad del Magdalena, para desarrollar las siguientes actividades: 1) Apoyar en la coordinación, supervisión y verificación de la ejecución de las acciones propuestas por el director de la interventoría. 2) Servir de enlace técnico entre el supervisor designado por Corpamag y el contratista de obra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entre la supervisión designada por Corpamag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del contrato de obra, así mismo, llevar registro fotográfico diario de cada una de las actividades de apoyo y acompañamiento del contrato de obra. 8) Asistir y apoyar en las reuniones y/o comités técnicos, en conjunto con el contratista de obra y el director de Interventoría, cuando sea necesario.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exigidos por Corpamag.</t>
  </si>
  <si>
    <t>CO1.REQ.8284801</t>
  </si>
  <si>
    <t>OPSP-VEX-0157-2025</t>
  </si>
  <si>
    <t>https://community.secop.gov.co/Public/Tendering/ContractNoticePhases/View?PPI=CO1.PPI.39549563&amp;isFromPublicArea=True&amp;isModal=False</t>
  </si>
  <si>
    <t>La presente orden tiene por objeto prestar servicios de profesionales en el marco del Contrato Interadministrativo No 588-22 suscrito entre CORPAMAG y la Universidad del Magdalena, para desarrollar las siguientes actividades: 1). Velar por que el proyecto incorpore las condiciones ambientales exigidas y que el contratista de obra disponga de los medios para ejecutar las medidas preventivas, correctoras y compensatorias. 2). Apoyar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 5). Realizar inspecciones en SST periódicas a las áreas, frentes de trabajo y equipos en general asignados a la interventoría. 6). Apoyar al supervisor designado por Corpamag en la realización de las inspecciones de vigilancia a la realización de actividades de alto riesgo. 7). Asistir en la verificación del cumplimiento de las obligaciones en materia de SST del Programa de SST del contratista de obra. 8). Apoyar al supervisor designado por Corpamag con la vigilancia en el cumplimiento de las normas y requerimientos de carácter preventivo y en los que a SST se refiera.</t>
  </si>
  <si>
    <t>CO1.REQ.8281599</t>
  </si>
  <si>
    <t>OPSP-VEX-0156-2025</t>
  </si>
  <si>
    <t>https://community.secop.gov.co/Public/Tendering/ContractNoticePhases/View?PPI=CO1.PPI.39551431&amp;isFromPublicArea=True&amp;isModal=False</t>
  </si>
  <si>
    <t xml:space="preserve">MARIA PAOLA JIMENEZ VILLAMIZAR </t>
  </si>
  <si>
    <t>La presente orden tiene por objeto: Prestar servicios profesionales como investigador cuantitativo, en el marco del contrato N° 1474/2024 suscrito entre la Universidad del Magdalena y el Ministerio de Salud y Protección Social.para el desarrollo de las siguientes actividades: Diseñar, aplicar y analizar las encuestas para obtener datos cuantitativos sobre las condiciones de vida y salud. Supervisar la recolección de datos en campo y la calidad de las bases de datos. 1. Elaborar el material de entrenamiento del equipo de campo, en la aplicación de encuestas el cual incluye presentación, manuales y formatos; al igual que el material necesario para el entrenamiento a los encuestadores. 2. Entrenar a los encuestadores y sabedores en la aplicación de encuestas y operativo de campo. Es necesario tener en cuenta que se deben aumentar el número de personas del equipo de campo a ser incluido en el entrenamiento, de forma que se tenga en cuenta un porcentaje de retiro de personas por deserción, evaluación o incapacidad de salud. 3. Elaborar los instrumentos de recolección de información necesarios para la aplicación de la encuesta del hogar, los cuales deben ser aprobados por el supervisor del contrato. 4. Elaborar los consentimientos informados (individuales) para la aplicación de la encuesta dirigidos al jefe del hogar. 5. Llevar a cabo la prueba piloto, previo entrenamiento de encuestador, conocedor/sabedor. 6. Recolectar la información mediante la aplicación de la encuesta cara a cara en los hogares de los habitantes del Consejo comunitario. 7. Consolidar las bases de datos de la información recolectada, con los diccionarios de datos y modelo entidad relación - relacional -. de acuerdo con las especificaciones dadas por el Minsalud y según la NTC -PE 1000:2017 del DANE. 8. Garantizar todas las actualizaciones o correcciones de los diferentes productos, que sean solicitadas por parte del supervisor designado por el Ministerio, hasta obtener la versión final aprobada. 9. Elaborar la presentación de la metodología y resultados en power point, para el respectivo aval del supervisor designado del presente contrato. 10. Entregar una revisión de alcance de la literatura enfocada en los principales hallazgos de la investigación. 11. Entregar la base de datos sin anonimizar a esta cartera Ministerial, como son: las provenientes de la encuesta a hogares, valoración médica, remisiones, con las características técnicas definidas 12. Entregar los documentos y presentaciones en formatos editables de acuerdo con los lineamientos de la oficina de comunicaciones del Ministerio de Salud y Protección Social. •Entregar los formatos de recomendaciones de remisión y seguimiento para casos críticos. Resultado operativo de campo relacionados con la valoración médica. Base de datos correspondiente a la valoración médica.</t>
  </si>
  <si>
    <t>CO1.REQ.8281983</t>
  </si>
  <si>
    <t>OPSP-VEX-0155-2025</t>
  </si>
  <si>
    <t>https://community.secop.gov.co/Public/Tendering/ContractNoticePhases/View?PPI=CO1.PPI.39491290&amp;isFromPublicArea=True&amp;isModal=False</t>
  </si>
  <si>
    <t>La presente orden tiene por objeto: Prestar servicios profesionales para desarrollar las siguientes actividades: 1. Révisión jurídica de las minutas y documentos de las ordenes OAG-OPSP, del funcionamiento de la Vicerrectoría de Extensión y Proyección Social. 2. Revisión jurídica de las resoluciones de reintegro, apoyo económico, estímulo económico y vinculación de funcionarios y docentes. 3. Revisión jurídica de comunicaciones Externas. 4. Revisar y actualizar el cuadro de ejecución presupuestal de proyectos de la vicerrectoría de extensión y proyección social. 5.Realizar solicitudes de CDP de acuerdo con los requerimientos del Supervisor de la orden. 6. Elaborar resoluciones de estímulo económico, ayudantía, viáticos y vinculación.</t>
  </si>
  <si>
    <t>CO1.REQ.8268779</t>
  </si>
  <si>
    <t>OPSP-VEX-0154-2025</t>
  </si>
  <si>
    <t>https://community.secop.gov.co/Public/Tendering/ContractNoticePhases/View?PPI=CO1.PPI.39489466&amp;isFromPublicArea=True&amp;isModal=False</t>
  </si>
  <si>
    <t xml:space="preserve">CARLOS ALBERTO REINA BOLAÑOS </t>
  </si>
  <si>
    <t>La presente orden tiene por objeto la prestación de servicios profesionales para el desarrollo de las siguientes actividades: 1. Apoyar en la elaboración y entrega de siete documentos técnicos correspondientes a la fase I del estudio epidemiológico del Consejo Comunitario Comunidades Negras Rincón Guapo Loveran de Pueblo Viejo, Magdalena. 2. Apoyar en la elaboración del documento final que contenga el protocolo de investigación con introducción, justificación, antecedentes, objetivos, metodología cualitativa y cuantitativa, plan de análisis, indicadores, resultados esperados y aspectos éticos. 3. Apoyar en la validación de los documentos que den cuenta de las bases de datos sin anonimizar, consolidadas y depuradas con diccionarios de datos, modelo relacional y documentación según NTC PE 1000. 4. Apoyar en la elaboración de un documento que contenga los indicadores calculados de la calidad de la base de datos, de cobertura de la encuesta y de medición de no respuesta de acuerdo con lo definido por el Ministerio. 5. Apoyar en la elaboración y entrega de los documentos, manuales, scripts y diccionarios de datos desarrollados o ajustados aprobados por el supervisor. 6. Apoyar en la elaboración y entrega del documento con los resultados integrales de los cuatro componentes del estudio, describiendo condiciones de salud y enfermedad en el contexto de vertimientos de la industria de palma, con énfasis en poblaciones vulnerables. 7. Apoyar en la compilación de contenido y la elaboración de la cartilla para la comunidad con los principales resultados del estudio y material pedagógico.</t>
  </si>
  <si>
    <t>CO1.REQ.8268370</t>
  </si>
  <si>
    <t>OPSP-VEX-0153-2025</t>
  </si>
  <si>
    <t>https://community.secop.gov.co/Public/Tendering/ContractNoticePhases/View?PPI=CO1.PPI.39483745&amp;isFromPublicArea=True&amp;isModal=False</t>
  </si>
  <si>
    <t xml:space="preserve">LUIS CAMILO BLANCO BECERRA </t>
  </si>
  <si>
    <t>La presente orden tiene por objeto la prestación de servicios profesionales para el desarrollo de las siguientes actividades: 1. Asesorar en la revisión, corrección y preparación de once documentos técnicos correspondientes a la fase I del estudio epidemiológico del Consejo Comunitario Comunidades Negras Rincón Guapo Loveran de Pueblo Viejo, Magdalena. 2. Revisar, corregir y apoyar en la elaboración del documento final que contenga el protocolo de investigación con introducción, justificación, antecedentes, objetivos, metodología cualitativa y cuantitativa, plan de análisis, indicadores, resultados esperados y aspectos éticos. 3. Revisar, corregir y apoyar en la elaboración del documento final que contenga la descripción metodológica y la logística definida para el entrenamiento y prueba piloto, que incluya: temas, sitios, horarios, implementos, refrigerios, transporte, salida a campo, manuales, evaluaciones, proceso de selección, personal aprobado por rol y kit de identificación. 4. Revisar y corregir el documento final que contenga los resultados obtenidos del entrenamiento y de la prueba piloto, según las orientaciones de la NTC PE 1000 del DANE. 5. Revisar y corregir el documento final que contenga los indicadores calculados de la calidad de la base de datos, de cobertura de la encuesta y de medición de no respuesta de acuerdo con lo definido por el Ministerio. 6. Revisar y corregir los documentos finales que den cuenta de la validación de la calidad de las bases de datos sin anonimizar, consolidadas y depuradas, con diccionarios de datos, modelo relacional y documentación según NTC PE 1000. 7. Revisar y corregir el documento final que contenga la descripción detallada de los encuentros cualitativos con las comunidades, evidenciando la descripción de la sistematización de la información, listas de asistencia, material audiovisual - fotográfico utilizado y producido durante los encuentros o entrevistas que se hayan definido con el Consejo comunitario. 8. Revisar y corregir los documentos, manuales, scripts y diccionarios de datos desarrollados o ajustados aprobados por el supervisor. 9. Revisar, corregir y apoyar en la elaboración del documento final que contenga la descripción detallada de la inspección ambiental, a saber: metodología y resultados. 10. Revisar, corregir y apoyar en la elaboración del documento final con los resultados integrales de los cuatro componentes del estudio, describiendo condiciones de salud y enfermedad en el contexto de vertimientos de la industria de palma, con énfasis en poblaciones vulnerables. 11. Revisar y corregir la cartilla para la comunidad con los principales resultados del estudio y material pedagógico. 12. Revisar y corregir el documento final que contenga la revisión de la literatura enfocada en los principales hallazgos de la investigación.</t>
  </si>
  <si>
    <t>CO1.REQ.8266585</t>
  </si>
  <si>
    <t>OPSP-VEX-0152-2025</t>
  </si>
  <si>
    <t>https://community.secop.gov.co/Public/Tendering/ContractNoticePhases/View?PPI=CO1.PPI.39386295&amp;isFromPublicArea=True&amp;isModal=False</t>
  </si>
  <si>
    <t>1006 - 1007</t>
  </si>
  <si>
    <t>La presente orden tiene por objeto la prestación de servicios profesionales para, diseñar implementar un sistema de consultas algorítmicas que permitan automatizar los procesos operativos administrativos de la Vicerrectoria de Extensión y Proyección Social de la Universidad del Magdalena. Para materilización de objeto, el contratista tendrá los siguientes productos a entregar: 1. La identificación y modelado de los procesos actuales susceptibles de automatización. 2. La integración de módulos para la gestión documental, seguimiento de actividades y generación de reportes. 3. Capacitación básica al personal de la dependencia en el uso del sistema. 4. La migración inicial de datos relevantes que se encuentren actualmente en formatos físicos o digitales no estructurados.</t>
  </si>
  <si>
    <t>CO1.REQ.8244561</t>
  </si>
  <si>
    <t>OPSP-VEX-0151-2025</t>
  </si>
  <si>
    <t>https://community.secop.gov.co/Public/Tendering/ContractNoticePhases/View?PPI=CO1.PPI.39294096&amp;isFromPublicArea=True&amp;isModal=False</t>
  </si>
  <si>
    <t>BLADIMIR JESUS SALCEDO CASTILLA</t>
  </si>
  <si>
    <t>Servicio de modelación hidrodinámica para identificar y caracterizar los patrones de recirculación presentes en la Ciénaga de Mallorquín. Este servicio incluirá la definición y configuración de las condiciones de frontera requeridas, tales como niveles, caudales, velocidades y demás variables hidrodinámicas pertinentes, según los niveles de detalle requeridos por el supervisor y con base a las especificaciones técnicas contenidas en la propuesta, requerido para la elaboración del estudio de impacto ambiental "ESTUDIOS AMBIENTALES, HIDRODINÁMICOS Y MORFODINÁMICOS PARA LA RECUPERACIÓN Y SOSTENIBILIDAD DE LAS CIÉNAGAS DE MALLORQUÍN, MANATÍES Y BALBOA EN EL DEPARTAMENTO DEL ATLÁNTICO, COLOMBIA", el servicio incluye: Personal profesional capacitado, herramientas, equipos y elementos complementarios necesarios para la prestación del servicio, según las especificaciones técnicas requeridas en el marco del Convenio CV-005-2024 CRA, y las descritas en el anexo 1 formato de cotizacion. La propuesta hace parte integral de la presente orden. La propuesta hace parte integral de la presente orden.</t>
  </si>
  <si>
    <t>CO1.REQ.8222056</t>
  </si>
  <si>
    <t>OPS-VEX-0150-2025</t>
  </si>
  <si>
    <t>https://community.secop.gov.co/Public/Tendering/ContractNoticePhases/View?PPI=CO1.PPI.39288141&amp;isFromPublicArea=True&amp;isModal=False</t>
  </si>
  <si>
    <t>ISABEL MARINA PARDO RIATIGA</t>
  </si>
  <si>
    <t>Servicio de Caracterización de aguas y sedimentos en las aguas marinas del sector Puerto Mocho en el departamento del Atlántico. 1). Caracterización de aguas marinas, muestreo simple en veinte (80) puntos. 2). Caracterización de sedimentos marinos, muestreo simple en veinte (50) puntos. El servicio incluye: Personal profesional capacitado, herramientas, equipos, elementos complementarios y transporte (carro y lancha) requerido para la prestación del servicio y para la toma de muestras, según las especificaciones técnicas requeridas en el marco del en el marco del Convenio CV 005 – 2024 – CRA, y las descritas en el anexo 1 formato de cotizacion. La propuesta hace parte integral de la presente orden.</t>
  </si>
  <si>
    <t>CO1.REQ.8221742</t>
  </si>
  <si>
    <t>OPS-VEX-0149-2025</t>
  </si>
  <si>
    <t>https://community.secop.gov.co/Public/Tendering/ContractNoticePhases/View?PPI=CO1.PPI.39187930&amp;isFromPublicArea=True&amp;isModal=False</t>
  </si>
  <si>
    <t>JAIME ALFONSO LARGE MACHI</t>
  </si>
  <si>
    <t>La presente orden tiene por objeto la prestación del servicio de impresión a full color de pendones y materiales didácticos, con el propósito de apoyar en la socialización de las actividades teóricas y prácticas que se ejecutaron en en el marco Convenio 15562024 celebrado entre la Agencia de Desarrollo Rural (ADR) y la Universidad del Magdalena, con el proposito de aunar esfuerzos técnicos, administrativos y financieros para el cumplimiento de los objetivos del convenio. La propuesta hace parte integral de la presente orden.</t>
  </si>
  <si>
    <t>CO1.REQ.8199245</t>
  </si>
  <si>
    <t>OPS-VEX-0148-2025</t>
  </si>
  <si>
    <t>https://community.secop.gov.co/Public/Tendering/ContractNoticePhases/View?PPI=CO1.PPI.39185143&amp;isFromPublicArea=True&amp;isModal=False</t>
  </si>
  <si>
    <t xml:space="preserve">RONALD ALBERTO HENRY PEREZ </t>
  </si>
  <si>
    <t>La presente orden tiene por objeto: Prestar servicios profesionales para desarrollar las siguientes actividades: 1. Organizar la documentación y soporte requerido para la auditoria interna del convenio CO1.PCCNTR.6560141. 2. Realizar liquidación financiera del convenio CO1.PCCNTR.6560141, para identificar saldos disponibles a trasladar al plan de acción. 3. Realizar informe de consolidación digital de los actos administrativos (ordenes de servicios profesionales, proveedores y resoluciones) del convenio CO1.PCCNTR.6560141. 4.Brindar acompañamiento trámites administrativos y contractuales en los procesos de selección y/o contratos adelantados en la Vicerrectoría de Extensión y proyección social.</t>
  </si>
  <si>
    <t>CO1.REQ.8198299</t>
  </si>
  <si>
    <t>OPSP-VEX-0147-2025</t>
  </si>
  <si>
    <t>https://community.secop.gov.co/Public/Tendering/ContractNoticePhases/View?PPI=CO1.PPI.39135685&amp;isFromPublicArea=True&amp;isModal=False</t>
  </si>
  <si>
    <t>La presente orden tiene por objeto la compra de insumos y materiales para siembra, los cuales conformarán 50 kits productivos para entregar a los productores en la actividad de cierre en el marco de la ejecución del Convenio Interadministrativo 15562024 Agencia de Desarrollo Rural (ADR)" Aunar esfuerzos técnicos, administrativos y financieros entre la Agencia de Desarrollo Rural y LA UNIVERSIDAD DEL MAGDALENA- La propuesta hace parte integral de la presente orden.</t>
  </si>
  <si>
    <t>CO1.REQ.8187132</t>
  </si>
  <si>
    <t>ODC-VEX-0002-2025</t>
  </si>
  <si>
    <t>https://community.secop.gov.co/Public/Tendering/ContractNoticePhases/View?PPI=CO1.PPI.39134675&amp;isFromPublicArea=True&amp;isModal=False</t>
  </si>
  <si>
    <t>COPY'S STUDENT SAS</t>
  </si>
  <si>
    <t>La presente orden tiene por objeto, el suministro de materiales de papelería y útiles de oficina para el desarrollo de las actividades propuestas en marco de la ejecución del Convenio Interadministrativo N°15562024 Susctrito entre la Agencia de Desarrollo Rural y la Universidad del Magdalena. La propuesta hace parte integral de la presente orden.</t>
  </si>
  <si>
    <t>CO1.REQ.8186608</t>
  </si>
  <si>
    <t>OSM-VEX-0002-2025</t>
  </si>
  <si>
    <t>https://community.secop.gov.co/Public/Tendering/ContractNoticePhases/View?PPI=CO1.PPI.39133139&amp;isFromPublicArea=True&amp;isModal=False</t>
  </si>
  <si>
    <t xml:space="preserve">MISHELL DIYEIBRAYANIS SIERRA JIMENEZ </t>
  </si>
  <si>
    <t>La presente orden tiene por objeto la prestación de servicios profesiones como coordinadora zonal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</si>
  <si>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CO1.REQ.8185869</t>
  </si>
  <si>
    <t>OPSP-VEX-0146-2025</t>
  </si>
  <si>
    <t>https://community.secop.gov.co/Public/Tendering/ContractNoticePhases/View?PPI=CO1.PPI.39103646&amp;isFromPublicArea=True&amp;isModal=False</t>
  </si>
  <si>
    <t>COOPERATIVA MEDICA DEL VALLE Y DE PROFESIONALES DE COLOMBIA</t>
  </si>
  <si>
    <t>La presente orden tiene por objeto el servicio de realización de cursos virtuales en formación cooperativa y formación en competencias profesionales y personales, para el desarrollo del Ciclo de formación para el entorno laboral Preprácticas, con la finalidad de capacitar a los estudiantes de preprácticas semestrales e intersemestrales del periodo 2025-1, como prerrequisito de carácter obligatorio para el proceso de prácticas profesionales. La propuesta hace parte integral de la presente orden.</t>
  </si>
  <si>
    <t>CO1.REQ.8179372</t>
  </si>
  <si>
    <t>OPS-VEX-0145-2025</t>
  </si>
  <si>
    <t>https://community.secop.gov.co/Public/Tendering/ContractNoticePhases/View?PPI=CO1.PPI.39094630&amp;isFromPublicArea=True&amp;isModal=False</t>
  </si>
  <si>
    <t xml:space="preserve">INES MARIA TORRES OLIVERO </t>
  </si>
  <si>
    <t>La presente orden tiene por objeto la prestación de servicios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las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</si>
  <si>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CO1.REQ.8177070</t>
  </si>
  <si>
    <t>OAG-VEX-0144-2025</t>
  </si>
  <si>
    <t>https://community.secop.gov.co/Public/Tendering/ContractNoticePhases/View?PPI=CO1.PPI.39092492&amp;isFromPublicArea=True&amp;isModal=False</t>
  </si>
  <si>
    <t xml:space="preserve">VIVERLYS LEINITH DIAZ GUTIERREZ </t>
  </si>
  <si>
    <t>La presente orden tiene por objeto la prestación de servicios profesiones en manejo de base de datos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</si>
  <si>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CO1.REQ.8176706</t>
  </si>
  <si>
    <t>OPSP-VEX-0143-2025</t>
  </si>
  <si>
    <t>https://community.secop.gov.co/Public/Tendering/ContractNoticePhases/View?PPI=CO1.PPI.39091570&amp;isFromPublicArea=True&amp;isModal=False</t>
  </si>
  <si>
    <t xml:space="preserve">LAURIS MARCELA PIMIENTA CAMARGO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</si>
  <si>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Realizar y entregar el plan de gestión documental para los comités programados 2. Realizar el informe de gestión de comunicación con el equipo operativo 3. Entregar informe de seguimiento y cumplimiento de indicadores del proyecto. 4.Suministrar actas o reporte de comunicación con el equipo ejecutor y contratante. 5. Entregar el consolidado de los informes de ejecución de actividades solicitados por la Agencia de Desarrollo Rural.</t>
  </si>
  <si>
    <t>CO1.REQ.8176632</t>
  </si>
  <si>
    <t>OPSP-VEX-0142-2025</t>
  </si>
  <si>
    <t>https://community.secop.gov.co/Public/Tendering/ContractNoticePhases/View?PPI=CO1.PPI.39054641&amp;isFromPublicArea=True&amp;isModal=False</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</si>
  <si>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Elaboración y entrega de actas de liquidación o documentos equivalentes para las órdenes que lo requieran, relacionadas con personas naturales bajo el convenio interadministrativo N°1556/2024. 2) Gestión de trámites jurídicos necesarios para efectivizar las liberaciones de los saldos a favor de la Universidad del Magdalena, conforme a la normativa aplicable. 3.) Realizar las resoluciones que se requieran en el marco de ejecución del convenio interadministrativo 4). Entrega de base de datos del personal contratado en el marco del convenio interadministrativo N°1556 /2024.</t>
  </si>
  <si>
    <t>CO1.REQ.8167162</t>
  </si>
  <si>
    <t>OPSP-VEX-0141-2025</t>
  </si>
  <si>
    <t>https://community.secop.gov.co/Public/Tendering/ContractNoticePhases/View?PPI=CO1.PPI.39063494&amp;isFromPublicArea=True&amp;isModal=False</t>
  </si>
  <si>
    <t xml:space="preserve">MARIENELLA LIZETH TACHE PINEDO </t>
  </si>
  <si>
    <t>CO1.REQ.8169825</t>
  </si>
  <si>
    <t>OPSP-VEX-0140-2025</t>
  </si>
  <si>
    <t>https://community.secop.gov.co/Public/Tendering/ContractNoticePhases/View?PPI=CO1.PPI.39028812&amp;isFromPublicArea=True&amp;isModal=False</t>
  </si>
  <si>
    <t xml:space="preserve">LUIS EDUARDO YEPES VASQUEZ </t>
  </si>
  <si>
    <t>La presente orden tiene por objeto la prestación de servicios profesiones como coordinador zonal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</si>
  <si>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CO1.REQ.8160742</t>
  </si>
  <si>
    <t>OPSP-VEX-0139-2025</t>
  </si>
  <si>
    <t>https://community.secop.gov.co/Public/Tendering/ContractNoticePhases/View?PPI=CO1.PPI.38872759&amp;isFromPublicArea=True&amp;isModal=False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</si>
  <si>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con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t>
  </si>
  <si>
    <t>CO1.REQ.8124080</t>
  </si>
  <si>
    <t>OPSP-VEX-0138-2025</t>
  </si>
  <si>
    <t>https://community.secop.gov.co/Public/Tendering/ContractNoticePhases/View?PPI=CO1.PPI.38842999&amp;isFromPublicArea=True&amp;isModal=False</t>
  </si>
  <si>
    <t xml:space="preserve">ANA BELLA RIVERA MATTA </t>
  </si>
  <si>
    <t>La presente orden tiene por objeto la prestación de servicios profesiones como asesora temática agropecuaria,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</si>
  <si>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CO1.REQ.8117097</t>
  </si>
  <si>
    <t>OPSP-VEX-0137-2025</t>
  </si>
  <si>
    <t>https://community.secop.gov.co/Public/Tendering/ContractNoticePhases/View?PPI=CO1.PPI.38872267&amp;isFromPublicArea=True&amp;isModal=False</t>
  </si>
  <si>
    <t xml:space="preserve">MARIA FERNANDA CORREA BERMUDEZ </t>
  </si>
  <si>
    <t>CO1.REQ.8124330</t>
  </si>
  <si>
    <t>OPSP-VEX-0136-2025</t>
  </si>
  <si>
    <t>https://community.secop.gov.co/Public/Tendering/ContractNoticePhases/View?PPI=CO1.PPI.38842729&amp;isFromPublicArea=True&amp;isModal=False</t>
  </si>
  <si>
    <t xml:space="preserve">INGRID ROCIO DIAZGRANADOS ARVILLA </t>
  </si>
  <si>
    <t xml:space="preserve">La presente orden tiene por objeto la prestación de servicios profesiones como asesora temática agropecuaria,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t>
  </si>
  <si>
    <t>CO1.REQ.8117048</t>
  </si>
  <si>
    <t>OPSP-VEX-0135-2025</t>
  </si>
  <si>
    <t>https://community.secop.gov.co/Public/Tendering/ContractNoticePhases/View?PPI=CO1.PPI.38841679&amp;isFromPublicArea=True&amp;isModal=False</t>
  </si>
  <si>
    <t xml:space="preserve">MIGUEL ANDRE PARDO CEPEDA </t>
  </si>
  <si>
    <t>La presente orden tiene por objeto la prestación de servicios como profesional en el marco del Convenio Interadministrativo No. 1556 de 2024 suscrito entre la Universidad del Magdalena y la Agencia de Desarrollo Rural ADR, para la ejecución de las siguientes actividades: 1) Asesorar, analizar y gestionar la habilitación como EPSEA de Unimagdalena dando cumplimiento a los requisitos estipulados en la Resolución N° 0422 de 2019, en la fase de validación 2) Asesorar y tramitar las subsanaciones de las observaciones emitidas en fase de validación por parte de la entidad. 3) Apoyar en el proceso de la habilitación como EPSEA perteneciente a la Universidad del Magdalena dando cumplimiento a los requisitos estipulados en la Resolución N° 0422 de 2019, en la fase de Evaluación.</t>
  </si>
  <si>
    <t>CO1.REQ.8116827</t>
  </si>
  <si>
    <t>OPSP-VEX-0134-2025</t>
  </si>
  <si>
    <t>https://community.secop.gov.co/Public/Tendering/ContractNoticePhases/View?PPI=CO1.PPI.38816473&amp;isFromPublicArea=True&amp;isModal=False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</si>
  <si>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</si>
  <si>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CO1.REQ.8110857</t>
  </si>
  <si>
    <t>OPSP-VEX-0133-2025</t>
  </si>
  <si>
    <t>https://community.secop.gov.co/Public/Tendering/ContractNoticePhases/View?PPI=CO1.PPI.38781347&amp;isFromPublicArea=True&amp;isModal=False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</si>
  <si>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</si>
  <si>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CO1.REQ.8101974</t>
  </si>
  <si>
    <t>OPSP-VEX-0132-2025</t>
  </si>
  <si>
    <t>https://community.secop.gov.co/Public/Tendering/ContractNoticePhases/View?PPI=CO1.PPI.38769615&amp;isFromPublicArea=True&amp;isModal=False</t>
  </si>
  <si>
    <t xml:space="preserve">ALBERTO MOVILLA DE LA CRUZ </t>
  </si>
  <si>
    <t>La presente orden tiene por objeto prestar los servicios profesionales como extensionistas con el propósito de apoyar en la fase de evaluación del convenio interadministrativo N°15562024 suscrito entre la Universidad del Magdalena y la Agencia de Desarrollo Rural: el contratista se compromete a realizar las siguientesactividades:1.Apoyar en las subsanaciones que el coordinador zonal le asigne en los municipios del departamento del Magdalena. 2. Apoyar en el cargue de información, en las plataformas designadas por la Epsea Unimagdalena. 3. Realizar las visitas que se enmarcan en la prestación del servicio de extensión agropecuaria de ser necesarias en los municipios departamento a los usuarios beneficiarios del servicio de extensión agropecuaria. 4. Apoyar al coordinador zonal en la consolidación, validación, revisión de los documentos que evidencian el cumplimiento de las actividades del servicio de extensión agropecuaria.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</si>
  <si>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CO1.REQ.8098544</t>
  </si>
  <si>
    <t>OPSP-VEX-0131-2025</t>
  </si>
  <si>
    <t>https://community.secop.gov.co/Public/Tendering/ContractNoticePhases/View?PPI=CO1.PPI.38679014&amp;isFromPublicArea=True&amp;isModal=False</t>
  </si>
  <si>
    <t>44 - 14725</t>
  </si>
  <si>
    <t xml:space="preserve">JOSE DANIEL EGEA PACHECO </t>
  </si>
  <si>
    <t>La presente orden tiene por objeto: Servicios Profesionales Independientes como Coinvestigador de las actividades 3.2.1 y 3.2.3 del Objetivo 3 del proyecto de investigación BPΙΝ 2020000100417 con las siguientes actividades: 1. Apoyo en diagramación de documentos, la coordinación de las actividades operativas de planeación y programación de la gestión administrativa. 2. Apoyar en el desarrollo de las actividades propias del proyecto en mención.</t>
  </si>
  <si>
    <t>CO1.REQ.8088272</t>
  </si>
  <si>
    <t>OPSP-VEX-0130-2025</t>
  </si>
  <si>
    <t>https://community.secop.gov.co/Public/Tendering/ContractNoticePhases/View?PPI=CO1.PPI.38782984&amp;isFromPublicArea=True&amp;isModal=False</t>
  </si>
  <si>
    <t>LUIS ALBERTO HINCAPIE FRAGOSO</t>
  </si>
  <si>
    <t>La presente orden tiene por objeto, SUMINISTRO DE MATERIALES PARA ARTE DE PESCA NECESARIOS REQUERIDOS PARA LA EJECUCION DE LAS ACTIVIDADES EN EL MARCO DEL CONVENIΟ Ν° 7000000063 DEL 2024.</t>
  </si>
  <si>
    <t>CO1.REQ.8102751</t>
  </si>
  <si>
    <t>OSM-VEX-0001-2025</t>
  </si>
  <si>
    <t>https://community.secop.gov.co/Public/Tendering/ContractNoticePhases/View?PPI=CO1.PPI.38677282&amp;isFromPublicArea=True&amp;isModal=False</t>
  </si>
  <si>
    <t>NATURA CONSULTORES S.A.S.</t>
  </si>
  <si>
    <t>La presente orden tiene por objeto el servicio de levantamiento de la línea base de las condiciones bióticas para la campaña de caracterización del sector del proyecto de estudio hidrodinámico en las playas de Mallorquín y Puerto Colombia, con base a las especificaciones técnicas contenidas en la propuesta, requerido para la elaboración del estudio de impacto ambiental "ESTUDIOS AMBIENTALES, HIDRODINÁMICOS Y MORFODINÁMICOS PARA LA RECUPERACIÓN Y SOSTENIBILIDAD DE LAS CIÉNAGAS DE MALLORQUÍN, MANATIES Y BALBOA EN EL DEPARTAMENTO DEL ATLÁNTICO, COLOMBIA",</t>
  </si>
  <si>
    <t>CO1.REQ.8076548</t>
  </si>
  <si>
    <t>OPS-VEX-0129-2025</t>
  </si>
  <si>
    <t>https://community.secop.gov.co/Public/Tendering/ContractNoticePhases/View?PPI=CO1.PPI.38652359&amp;isFromPublicArea=True&amp;isModal=False</t>
  </si>
  <si>
    <t xml:space="preserve">JESUS MARIA MONTOYA ROMERO </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</si>
  <si>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</si>
  <si>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CO1.REQ.8069983</t>
  </si>
  <si>
    <t>OPSP-VEX-0128-2025</t>
  </si>
  <si>
    <t>https://community.secop.gov.co/Public/Tendering/ContractNoticePhases/View?PPI=CO1.PPI.38588567&amp;isFromPublicArea=True&amp;isModal=False</t>
  </si>
  <si>
    <t>EDWIN CAUSADO RODRIGUEZ</t>
  </si>
  <si>
    <t>212 - 22625 - 22725</t>
  </si>
  <si>
    <t>2025-03-20 / 2025-01-21</t>
  </si>
  <si>
    <t>39 - 75 - 14125 - 17725</t>
  </si>
  <si>
    <t>La presente orden tiene por objeto: La Prestación de servicios para las publicaciones de cinco (5) artículos científicos en revista internacional, A fin de dar cumplimiento al desarrollo de la actividad de la MGA 2.1.1, del objetivo 2 del proyecto BΡΙΝ 2020000100116 "Fortalecimiento de la capacidad productiva y comercial de la cadena de suministro del queso costeño en las subregiones del caribe colombiano, departamento de la Magdalena, Córdoba, La Guajira.</t>
  </si>
  <si>
    <t>CO1.REQ.8062140</t>
  </si>
  <si>
    <t>OPS-VEX-0127-2025</t>
  </si>
  <si>
    <t>https://community.secop.gov.co/Public/Tendering/ContractNoticePhases/View?PPI=CO1.PPI.38570833&amp;isFromPublicArea=True&amp;isModal=False</t>
  </si>
  <si>
    <t>La presente orden tiene por objeto prestar servicios de profesionales en el marco del Contrato Interadministrativo No 588-22 suscrito entre CORPAMAG y la Universidad del Magdalena, para desarrollar las siguientes actividades: 1) Apoyar al funcionario designado para coordinar, supervisar y verificar la ejecución de las acciones ordenadas por la Dirección de la Interventoria.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aplicables conforme al contrato</t>
  </si>
  <si>
    <t>CO1.REQ.8049719</t>
  </si>
  <si>
    <t>OPSP-VEX-0126-2025</t>
  </si>
  <si>
    <t>https://community.secop.gov.co/Public/Tendering/ContractNoticePhases/View?PPI=CO1.PPI.38569831&amp;isFromPublicArea=True&amp;isModal=False</t>
  </si>
  <si>
    <t xml:space="preserve">ZULAY MARIA ACENDRA FILOS </t>
  </si>
  <si>
    <t>La presente orden tiene por objeto prestar servicios profesionales en el marco del Contrato Interadministrativo CI-000179-2025 suscrito entre el Distrito Turístico, Cultural e Histórico de Santa Marta y la Universidad del Magdalena, para desarrollar las siguientes actividades: 1. Apoyar al director del proyecto de la interventoría en la planificación, coordinación y supervisión adecuada de todas las actividades del proyecto. 2. Verificar la gestión eficiente de los recursos del proyecto. 3. Validar el cumplimiento de los plazos, costos y calidad del proyecto. 4. Articular la comunicación entre todas las partes interesadas del proyecto, asegurando que la información fluya de manera efectiva y oportuna. 5. Realizar informes periódicos sobre el progreso del proyecto, identificando posibles riesgos y proponiendo medidas correctivas para mantener el proyecto en curso.</t>
  </si>
  <si>
    <t>CO1.REQ.8049334</t>
  </si>
  <si>
    <t>OPSP-VEX-0125-2025</t>
  </si>
  <si>
    <t>https://community.secop.gov.co/Public/Tendering/ContractNoticePhases/View?PPI=CO1.PPI.38496308&amp;isFromPublicArea=True&amp;isModal=False</t>
  </si>
  <si>
    <t xml:space="preserve">LUISA FERNANDA HERNANDEZ ACENDRA </t>
  </si>
  <si>
    <t>La presente orden tiene por objeto prestar servicios de apoyo a la gestión en el componente de psicología y trabajo social en el marco del Contrato Interadministrativo No. 588-22 suscrito entre CORPAMAG y la Universidad del Magdalena, para desarrollar las siguientes actividades: 1) Apoyar el componente de psicología del proyecto de la interventoria en el seguimiento del Plan de Gestión Social. 2) Acompañar las actividades de campo que sean ejecutadas por el contratista de obra y cuenten con la presencia de la comunidad, definiendo en conjunto las herramientas e instrumentos necesarios que impliquen la labor y permitan su verificación. 3) Asistir a todos los lugares propuestos por el contratista de obra para la realización de reuniones con la comunidad y para la instalación de piezas de divulgación.</t>
  </si>
  <si>
    <t>CO1.REQ.8032122</t>
  </si>
  <si>
    <t>OAG-VEX-0124-2025</t>
  </si>
  <si>
    <t>https://community.secop.gov.co/Public/Tendering/ContractNoticePhases/View?PPI=CO1.PPI.38353499&amp;isFromPublicArea=True&amp;isModal=False</t>
  </si>
  <si>
    <t>2025-01-22 / 21/01/2025</t>
  </si>
  <si>
    <t>38 / 14225</t>
  </si>
  <si>
    <t xml:space="preserve">LUIS FELIPE CERMEÑO ULLOA </t>
  </si>
  <si>
    <t>La presente orden tiene por objeto: La prestación de servicios profesionales independientes para realizar las siguientes actividades: 1. PRESTAR SUS SERVICIOS PROFESIONALES INDEPENDIENTES DE LAS ACTIVIDADES 3.1.2, 3.1.3, 3.1.5 y 4.1.5, de los Objetivos 3 y 4 del proyecto denominado "Fortalecimiento de la capacidad productiva y comercial de la cadena de suministro del Queso Costeño en las subregiones del Caribe colombiano, departamentos del Magdalena, Córdoba y La Guajira, con BPIN 2020000100116". 1) Formular plan de comunicación y marketing digital como estrategia de visibilización y comunicación de la plataforma tecnológica para la comercialización de queso costeño "Plataforma Queso Costhecho" articulada a las redes sociales. 2) Estrategia de comunicación para facilitar la vinculación de usuarios demandantes de queso costeño a la plataforma "Queso Costhecho". 3) Realizar la grabación de 5 videos promocionales que visibilicen al proyecto y la plataforma de comercialización del queso costeño "Queso Costhecho". 4) Recopilar recursos audiovisuales para apoyar en la edición de 10 videos de las actividades realizadas en los municipios y/o departamentos vinculados al proyecto. 5) Publicar fotografías y videos por las redes sociales del proyecto de la Cadena de Suministro del Queso Costeño. 6) Apoyar en las respuestas oportunas a comentarios y consultas de los seguidores y ciudadanía en general, y PQR's por redes sociales del Queso Costeño. 7) Publicar boletines de prensa existentes que informen del proyecto de la Cadena de Suministro del Queso Costeño y de la plataforma tecnológica para la comercialización de queso costeño, a través de las redes sociales. 8) Crear un plan de contenidos cada 15 días con los recursos que se publiquen en redes sociales en función de los objetivos del proyecto. Las demás actividades que deriven de la ejecución de la orden y que tengan relación directa con el objeto contractual.</t>
  </si>
  <si>
    <t>CO1.REQ.8006141</t>
  </si>
  <si>
    <t>OPSP-VEX-0123-2025</t>
  </si>
  <si>
    <t>https://community.secop.gov.co/Public/Tendering/ContractNoticePhases/View?PPI=CO1.PPI.38353466&amp;isFromPublicArea=True&amp;isModal=False</t>
  </si>
  <si>
    <t>196 - 20925</t>
  </si>
  <si>
    <t>2025-01-22 / 2025-01-21</t>
  </si>
  <si>
    <t>38 - 14225</t>
  </si>
  <si>
    <t xml:space="preserve">KEVIN ANDRES ROPAIN NUñEZ </t>
  </si>
  <si>
    <t>La presente orden tiene por objeto: Prestación de servicios profesionales independientes para el cumplimiento de las actividades 3.1.2, 3.1.3, 3.1.5, 3.1.6 y 4.1.3, de los Objetivos 3 y 4 del proyecto investigación ΒΡΙΝ 2020000100116 cumpliendo con las siguientes actividades: 1) Coordinar el diseño e implementación de un plan de soporte técnico para la plataforma de comercialización de queso costeño "Costhecho", que permita la asistencia, diagnóstico y solución de problemas; tareas diarias como actualizaciones y copias de seguridad. Entregar Documento de Plan de Soporte técnico Anual. 2) Brindar soporte técnico en el diseño y seguimiento de parámetros estadísticos, de ingresos, comisiones y costos de manejo eficiente de la plataforma tecnológica y su articulación con las redes sociales, para el despacho de solicitudes de compra, base de datos para almacenar información de productos, usuarios y transacciones. Entregar informe de diagnóstico de funcionamiento de la plataforma tecnológica Costhecho. 3) Coordinar la actualización del sistema, mediante la elaboración mediante el manejo de mensajería digital, la facilitación del registro de distintos usuarios, recepción de ofertas departamentales de productores y demandas nacionales de clientes, despacho de productos, actualización de inventarios y precios, transacciones seguras en línea, y especificación de tiempos de entrega mediante el uso de dicha plataforma. 4) Brindar soporte técnico general, como parte de garantía de la elaboración de la plataforma tecnológica, hasta 3 meses, después de terminado el presente contrato. 5) Elaborar video tutorial por tipo de usuario (Cliente, Administrador centro de acopio y de Administrador general de la plataforma). 6) Elaborar venta real y seguimiento de funcionamiento de la plataforma por venta de producto por centro de acopio. 7) Apoyo en la elaboración de informes trimestrales y anuales</t>
  </si>
  <si>
    <t>CO1.REQ.8014906</t>
  </si>
  <si>
    <t>OPSP-VEX-0122-2025</t>
  </si>
  <si>
    <t>https://community.secop.gov.co/Public/Tendering/ContractNoticePhases/View?PPI=CO1.PPI.38377583&amp;isFromPublicArea=True&amp;isModal=False</t>
  </si>
  <si>
    <t xml:space="preserve">DANIEL FERNANDO MIRANDA CORTINA </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</si>
  <si>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</si>
  <si>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CO1.REQ.8005601</t>
  </si>
  <si>
    <t>OAG-VEX-0121-2025</t>
  </si>
  <si>
    <t>https://community.secop.gov.co/Public/Tendering/ContractNoticePhases/View?PPI=CO1.PPI.38377206&amp;isFromPublicArea=True&amp;isModal=False</t>
  </si>
  <si>
    <t>La presente orden tiene por objeto la prestación de servicios de profesionales en el marco del Contrato Interadministrativo Cl-000179-2025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Eléctrico y Electromecánico.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Eléctricos, Electromecánico, Automatización y Control, propuesto por el contratista de la consultoría de obra. 3. Asistir en la verificación de la correcta elaboración de los Diseños eléctricos y electromecánicos, y Diseños de automatización y control,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</si>
  <si>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CO1.REQ.8005208</t>
  </si>
  <si>
    <t>OPSP-VEX-0120-2025</t>
  </si>
  <si>
    <t>https://community.secop.gov.co/Public/Tendering/ContractNoticePhases/View?PPI=CO1.PPI.38374592&amp;isFromPublicArea=True&amp;isModal=False</t>
  </si>
  <si>
    <t xml:space="preserve">OSCAR DE JESUS CANCHANO ALMANZA </t>
  </si>
  <si>
    <t>La presente orden tiene por objeto la prestación de servicios profesionales en el marco del Contrato Interadministrativo CI-000179-2025 suscrito entre el Distrito Turistico,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 los aspectos geotécnicos relevantes para las fundaciones. 2. Apoyar al director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 los aspectos geotécnicos relevantes para las fundaciones. 3. Asistir en la verificación del cumplimiento de los estándares de calidad de la elaboración de los Diseños Geotécnicos,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</si>
  <si>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CO1.REQ.8004332</t>
  </si>
  <si>
    <t>OPSP-VEX-0119-2025</t>
  </si>
  <si>
    <t>https://community.secop.gov.co/Public/Tendering/ContractNoticePhases/View?PPI=CO1.PPI.38347285&amp;isFromPublicArea=True&amp;isModal=False</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</si>
  <si>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ICBFICETEX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</si>
  <si>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CO1.REQ.7996957</t>
  </si>
  <si>
    <t>OAG-VEX-0118-2025</t>
  </si>
  <si>
    <t>https://community.secop.gov.co/Public/Tendering/ContractNoticePhases/View?PPI=CO1.PPI.38335507&amp;isFromPublicArea=True&amp;isModal=False</t>
  </si>
  <si>
    <t xml:space="preserve">HAIDER FRANCISCO CASTRO GOMEZ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</si>
  <si>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</si>
  <si>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CO1.REQ.7993883</t>
  </si>
  <si>
    <t>OPSP-VEX-0117-2025</t>
  </si>
  <si>
    <t>https://community.secop.gov.co/Public/Tendering/ContractNoticePhases/View?PPI=CO1.PPI.38332980&amp;isFromPublicArea=True&amp;isModal=False</t>
  </si>
  <si>
    <t xml:space="preserve">ELIECER MIGUEL ZUÑIGA ORTIZ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</si>
  <si>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ICETEX - Fondo para el Fortalecimiento del Talento Humano del ICBF en el desarrollo de las siguientes actividades: 1. Cargar la información de los participantes, suministrada por los apoyos logísticos en los Sistemas de Información definidos, acorde con los lineamientos y orientaciones establecidas por el ICBF. 2. Garantizar la calidad en los datos reportados en los Sistemas de Información. 3. Elaborar informes teniendo en cuenta los criterios establecidos por el ICBF. 4. Apoyar al director y coordinadores en el seguimiento al cumplimiento de las metas, acciones y productos establecidos en el plan de trabajo. 5. Participar en las mesas de trabajo convocadas por el ICBF.</t>
  </si>
  <si>
    <t>CO1.REQ.7993447</t>
  </si>
  <si>
    <t>OPSP-VEX-0116-2025</t>
  </si>
  <si>
    <t>https://community.secop.gov.co/Public/Tendering/ContractNoticePhases/View?PPI=CO1.PPI.38352147&amp;isFromPublicArea=True&amp;isModal=False</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</si>
  <si>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Diseñar y diagramar las piezas comunicativas que se requieran para el desarrollo del proceso de formación de acuerdo con las orientaciones dadas desde el director del Proyecto, coordinadores y lineamientos del ICBF. 2. Asistir a las reuniones que convoque el ICBF. 3. Ayudar en el Diseño y multimedia de las cápsulas de contenidos, podcast, materiales, videos etc.</t>
  </si>
  <si>
    <t>CO1.REQ.7998725</t>
  </si>
  <si>
    <t>OPSP-VEX-0115-2025</t>
  </si>
  <si>
    <t>https://community.secop.gov.co/Public/Tendering/ContractNoticePhases/View?PPI=CO1.PPI.38332067&amp;isFromPublicArea=True&amp;isModal=False</t>
  </si>
  <si>
    <t xml:space="preserve">JESUS DAVID MIRANDA CORRALES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</si>
  <si>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Velar por la debida conformación de los grupos de participantes. 2. Coordinar la logística para el desarrollo de las actividades académicas. 3. Recepcionar documentos requeridos y facilitar la comunicación entre la universidad y el participante. 4. Realizar seguimiento a las actividades académicas, monitorear la asistencia de los participantes a las clases. 5. Gestionar los espacios en las regiones, para el desarrollo de la metodología definida en el proceso de formación. 6. Organizar los documentos, las actas, los instrumentos utilizados en cada línea de acción acorde con los lineamientos y orientaciones establecidas por el ICBF.</t>
  </si>
  <si>
    <t>CO1.REQ.7992986</t>
  </si>
  <si>
    <t>OPSP-VEX-0114-2025</t>
  </si>
  <si>
    <t>https://community.secop.gov.co/Public/Tendering/ContractNoticePhases/View?PPI=CO1.PPI.38350490&amp;isFromPublicArea=True&amp;isModal=False</t>
  </si>
  <si>
    <t>SERVIDCO S.A.S.</t>
  </si>
  <si>
    <t>La presente orden tiene por objeto PRESTACIÓN DE SERVICIOS DE APOYO LOGÍSTICO REQUERIDA PARA EL CONTROL, INSPECCIÓN Y SEGUIMIENTOS DE OBRA EN EL MARCO DEL CONTRATO INTERADMINISTRATIVO NO. CI000179-2025 SUSCRITO ENTRE EL DISTRITO TURÍSTICO, CULTURA E HISTÓRICO DE SANTA MARTA Y LA UNIVERSIDAD DEL MAGDALENA.</t>
  </si>
  <si>
    <t>CO1.REQ.7998325</t>
  </si>
  <si>
    <t>OPS-VEX-0113-2025</t>
  </si>
  <si>
    <t>https://community.secop.gov.co/Public/Tendering/ContractNoticePhases/View?PPI=CO1.PPI.38314345&amp;isFromPublicArea=True&amp;isModal=False</t>
  </si>
  <si>
    <t xml:space="preserve">JUAN CARLOS OBREGON HERNANDEZ </t>
  </si>
  <si>
    <t>La presente orden tiene por objeto la prestación de servicios en el marco del Contrato Interadministrativo CI-000179-2025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topográfico.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topográfico. 3. Asistir en la verificación de la correcta elaboración de los Diseños topográfico,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</si>
  <si>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CO1.REQ.7988954</t>
  </si>
  <si>
    <t>OAG-VEX-0112-2025</t>
  </si>
  <si>
    <t>https://community.secop.gov.co/Public/Tendering/ContractNoticePhases/View?PPI=CO1.PPI.38319383&amp;isFromPublicArea=True&amp;isModal=False</t>
  </si>
  <si>
    <t>ESCALERA S.A.S.</t>
  </si>
  <si>
    <t>La presente orden tiene por objeto PRESTACIÓN DE SERVICIOS DE APOYO LOGÍSTICO REQUERIDA PARA EL CONTROL, INSPECCIÓN Y SEGUIMIENTO DE OBRA EN EL MARCO DEL CONTRATO INTERADMINISTRATIVO N°588 DE 2022 CORPORACIÓN AUTÓNOMA REGIONAL DEL MAGDALENA-CORPAMAG</t>
  </si>
  <si>
    <t>CO1.REQ.7990775</t>
  </si>
  <si>
    <t>OPS-VEX-0111-2025</t>
  </si>
  <si>
    <t>https://community.secop.gov.co/Public/Tendering/ContractNoticePhases/View?PPI=CO1.PPI.38159832&amp;isFromPublicArea=True&amp;isModal=False</t>
  </si>
  <si>
    <t>La presente orden tiene por objeto: Prestar servicios profesionales para desarrollar las siguientes actividades: 1. Apoyar las actividades administrativas y financieras finales para la liquidación de los contratos de aportes suscritos entre el Instituto Colombiano de Bienestar Familiar (ICBF) y la Universidad del Magdalena. 2. Gestionar el acta de liquidación y recibo de satisfacción de los contratos de aportes suscritos con el ICBF. 3. Realizar liquidación financiera de los contratos de aportes. 4. Realizar informe de consolidación digital de los actos administrativos (ordenes de servicios profesionales, proveedores y resoluciones) de los contratos de aportes. 5. Organizar la información de recaudos de los proyectos adscritos a la Vicerrectoría de Extensión y Proyección Social. 6. Realizar gestión de cobro y seguimiento a la facturación realizada desde cada proyecto adscrito a la Vicerrectoría de Extensión y Proyección Social. 7. Realizar seguimiento y control de la facturación y recaudo de pólizas expedidas para proyectos de la Vicerrectoría de extensión y proyección social. Las demás actividades que se deriven de la ejecución de la orden y que tengan relación directa con el objeto contractual.. Las demás actividades que se deriven de la ejecución de la orden y que tengan relación directa con el objeto contractual.</t>
  </si>
  <si>
    <t>CO1.REQ.7950384</t>
  </si>
  <si>
    <t>OPSP-VEX-0110-2025</t>
  </si>
  <si>
    <t>https://community.secop.gov.co/Public/Tendering/ContractNoticePhases/View?PPI=CO1.PPI.38148120&amp;isFromPublicArea=True&amp;isModal=False</t>
  </si>
  <si>
    <t>KELLYS YOLIMA SILVERA CASTRO</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</si>
  <si>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</si>
  <si>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CO1.REQ.7948037</t>
  </si>
  <si>
    <t>OAG-VEX-0109-2025</t>
  </si>
  <si>
    <t>https://community.secop.gov.co/Public/Tendering/ContractNoticePhases/View?PPI=CO1.PPI.38147162&amp;isFromPublicArea=True&amp;isModal=False</t>
  </si>
  <si>
    <t>La presente orden tiene por objeto: Prestar servicios profesionales en la Dirección de Desarrollo Social y Productivo, para el desarrollo de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t>
  </si>
  <si>
    <t>CO1.REQ.7948001</t>
  </si>
  <si>
    <t>OPSP-VEX-0108-2025</t>
  </si>
  <si>
    <t>https://community.secop.gov.co/Public/Tendering/ContractNoticePhases/View?PPI=CO1.PPI.38146461&amp;isFromPublicArea=True&amp;isModal=False</t>
  </si>
  <si>
    <t xml:space="preserve">BRIAN HELI CASTAÑO GARCIA </t>
  </si>
  <si>
    <t>La presente orden tiene por objeto: Prestar servicios profesionales para desarrollar las siguientes actividades: 1. Apoyar en el desarrollo de componentes en .NET Core, JavaScript y Angular, garantizando que las interfaces sean accesibles para usuarios. 2. Apoyar en la implementación de principios SOLID en el desarrollo de software, promoviendo buenas prácticas de programación orientada a objetos. 3. Apoyar en la gestión y control de versiones del código fuente, utilizando herramientas como Git y GitHub/GitLab/Azure DevOps, asegurando un desarrollo colaborativo eficiente. 4. Apoyar en la implementación de pruebas de accesibilidad y usabilidad en sistemas software asegurando la calidad del software desarrollado. 5. Apoyar en implementación de herramientas accesibles en software institucionales</t>
  </si>
  <si>
    <t>CO1.REQ.7947735</t>
  </si>
  <si>
    <t>OPSP-VEX-0107-2025</t>
  </si>
  <si>
    <t>https://community.secop.gov.co/Public/Tendering/ContractNoticePhases/View?PPI=CO1.PPI.38142073&amp;isFromPublicArea=True&amp;isModal=False</t>
  </si>
  <si>
    <t>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iniciales del componente social.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social. 3. Asistir en la verificación del cumplimiento de los estándares de calidad del componente social, basados en la normatividad colombiana, que permitan la validación del impacto comunitario y social de la Etapa I del proyecto "Rehabilitación de la EBAR NORTE para mitigación de inundaciones de aguas residuales por reflujo y limitaciones hidráulicas de la infraestructura de alcantarillado de la ciudad de Santa Marta, Magdalena"</t>
  </si>
  <si>
    <t>CO1.REQ.7946674</t>
  </si>
  <si>
    <t>OPSP-VEX-0106-2025</t>
  </si>
  <si>
    <t>https://community.secop.gov.co/Public/Tendering/ContractNoticePhases/View?PPI=CO1.PPI.38145049&amp;isFromPublicArea=True&amp;isModal=False</t>
  </si>
  <si>
    <t xml:space="preserve">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de estudios y diseños iniciales del componente del plan de manejo ambiental.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ambiental, propuesto por el contratista de la consultoría de obra. 3. Asistir en la verificación del cumplimiento de los estándares de calidad de la elaboración del plan de manejo ambiental conforme a los estudios, planos y especificaciones técnicas, basados en la normatividad colombiana, que permitan la validación de los diseños definitivos al nivel de detalles y trámites y permisos ambientales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 4. Asistir en la verificación del cumplimiento de los estándares de calidad de la elaboración del Sistema de Gestión de Seguridad y Salud en el Trabajo (SG-SST), presentados por el contratista de la consultoría de obra en la Etapa I del proyecto "Rehabilitación de la EBAR NORTE para mitigación de inundaciones de aguas residuales por </t>
  </si>
  <si>
    <t>CO1.REQ.7947233</t>
  </si>
  <si>
    <t>OPSP-VEX-0105-2025</t>
  </si>
  <si>
    <t>https://community.secop.gov.co/Public/Tendering/ContractNoticePhases/View?PPI=CO1.PPI.38096068&amp;isFromPublicArea=True&amp;isModal=False</t>
  </si>
  <si>
    <t>La presente orden tiene por objeto prestar servicios de profesionales en el marco Contrato Interadministrativo CI-000179-2025 suscrito entre el Distrito Turístico, Cultural e Histórico de Santa Marta y la Universidad del Magdalena, para desarrollar las siguientes actividades: 1. Revisar y aprobar la documentación precontractual y las diferentes órdenes (prestación de servicios profesionales, apoyo a la gestión, servicios, suministro y cualquier otra) del personal que requiera ser vinculado al Contrato de Interventoría. 2. Elaborar respuestas a las peticiones, requerimientos y tutelas que se reciban, relacionadas con la ejecución del Contrato de Interventoria. 3. Emitir conceptos jurídicos sobre temas atinentes al Contrato de Interventoría, cuando lo requieran la Vicerrectoría de Extensión, el director del proyecto o al equipo de interventoria. 4. Revisar actas (inicio, suspensión, reinicio, entrega y liquidación), modificatorios, otrosies que deben ser suscritos por la Vicerrectoría de Extensión o el director del proyecto en el marco de los contratos de Interventoría o de obra. 5. Participar en reuniones, comités y demás encuentros a los que deba asistir la interventoría, cuando así lo requieran la Vicerrectoría de Extensión o el director del proyecto. 6. Revisar las pólizas y sus actualizadas, otorgadas en el marco del Contrato de Interventoría y del contrato de obra, asegurando que se cumplan las condiciones exigidas en cuanto a partes, amparos, valores asegurados y vigencias. 7. Proyectar y/o revisar las peticiones y oficios en general que deban ser remitidos por la Vicerrectoría de Extensión o el director del proyecto, cuando guarden relación con la ejecución o el objeto del Contrato de Interventoría.</t>
  </si>
  <si>
    <t>CO1.REQ.7933463</t>
  </si>
  <si>
    <t>OPSP-VEX-0104-2025</t>
  </si>
  <si>
    <t>https://community.secop.gov.co/Public/Tendering/ContractNoticePhases/View?PPI=CO1.PPI.38071638&amp;isFromPublicArea=True&amp;isModal=False</t>
  </si>
  <si>
    <t>La presente orden tiene por objeto prestar servicios profesionales en el marco del Convenio Interadministrativo 01018542023 - 2023-0904 de 2023 ICBF - ICETEX - Fondo para el Fortalecimiento del Talento Humano del ICBF, con el DIPLOMADO CIENCIA, EXPERIMENTACIÓN, TECNOLOGÍAS, ARTE Y PENSAMIENTO LÓGICO Y DIVERGENTE EN LA PRIMERA INFANCIA, para el desarrollo de las siguientes actividades: 1. Apoyar al Coordinador financiero y al Director Administrativo en el seguimiento al cumplimiento de las metas, acciones y productos establecidos en el plan de trabajo. 2. Realizar en conjunto con el Coordinador financiero el pago de parafiscales de los profesionales contratados de acuerdo con lo establecido en la Ley. 3. Responder por los procedimientos administrativos de los recursos técnicos, humanos y financieros que se requieran en la implementación de los procesos especificados. 4. Atender los requerimientos administrativos de los participantes, Mediar las solicitudes hechas por los participantes ante la Universidad del Magdalena. 5. Apoyar en la realización de informes de la Universidad al ICBF. 6. Realizar seguimiento a las actividades financieras.</t>
  </si>
  <si>
    <t>CO1.REQ.7927180</t>
  </si>
  <si>
    <t>OPSP-VEX-0103-2025</t>
  </si>
  <si>
    <t>https://community.secop.gov.co/Public/Tendering/ContractNoticePhases/View?PPI=CO1.PPI.38094318&amp;isFromPublicArea=True&amp;isModal=False</t>
  </si>
  <si>
    <t xml:space="preserve">GREIS PATRICIA ARIZA MARTINEZ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</si>
  <si>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</si>
  <si>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CO1.REQ.7933176</t>
  </si>
  <si>
    <t>OPSP-VEX-0102-2025</t>
  </si>
  <si>
    <t>https://community.secop.gov.co/Public/Tendering/ContractNoticePhases/View?PPI=CO1.PPI.38062994&amp;isFromPublicArea=True&amp;isModal=False</t>
  </si>
  <si>
    <t>La presente orden tiene por objeto: Prestar servicios profesionales en Dirección de Desarrollo Social y Productivo,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Realizar seguimiento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</si>
  <si>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CO1.REQ.7925331</t>
  </si>
  <si>
    <t>OPSP-VEX-0101-2025</t>
  </si>
  <si>
    <t>https://community.secop.gov.co/Public/Tendering/ContractNoticePhases/View?PPI=CO1.PPI.38061095&amp;isFromPublicArea=True&amp;isModal=False</t>
  </si>
  <si>
    <t>La presente orden tiene por objeto: prestar servicios profesionales en la Dirección de Desarrollo Social y Productivo, para el desarrollo de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Vicerrectoria de Extensión y Proyección con la Fundación Casa en el Árbol. 3. Organizar y manejar archivos correspondientes a los proyectos que se desarrollan de la Vicerrectoria de Extensión y Proyección con la Fundación Casa en el Árbol. 4. Sistematizar las experiencias de los proyectos de la Vicerrectoria de Extensión y Proyección con la Fundación Casa en el Árbol: 5. Presentar y elaborar informes de los proyectos que se desarrollan de la Vicerrectoria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</si>
  <si>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CO1.REQ.7924905</t>
  </si>
  <si>
    <t>OPSP-VEX-0100-2025</t>
  </si>
  <si>
    <t>https://community.secop.gov.co/Public/Tendering/ContractNoticePhases/View?PPI=CO1.PPI.38018280&amp;isFromPublicArea=True&amp;isModal=False</t>
  </si>
  <si>
    <t>184 - 19725</t>
  </si>
  <si>
    <t>2025-01-22 /21-01-2025</t>
  </si>
  <si>
    <t>La presente orden tiene por objeto: "Prestación Servicios Profesionales Independientes como Coinvestigador de las actividades 1.1.3, 3.1.2, 3.1.3, 3.1.5, y 4.1.3 de los Objetivos 1, 2, 3, y 4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Apoyo en el diagnóstico de cadena de suministro respecto a capacidad de procesos, indicadores KPI's, costos, precios, rentabilidad, flujos de información y niveles de productividad de Queso Costeño. 2) Apoyo en pruebas de la implementación del nuevo modelo de negocios de la plataforma digital. 3) Apoyo en diagramación de documentos y actividades administrativas. 4) Apoyo en la suscripción de Alianzas y Acuerdos de Entendimiento interinstitucionales para la formalización de la comercialización del Queso Costeño. 5) Apoyar en el desarrollo de las actividades propias del proyecto en mención. 7) Apoyar a las demás actividades que asigne la dirección del proyecto.</t>
  </si>
  <si>
    <t>CO1.REQ.7925578</t>
  </si>
  <si>
    <t>OPSP-VEX-0099-2025</t>
  </si>
  <si>
    <t>https://community.secop.gov.co/Public/Tendering/ContractNoticePhases/View?PPI=CO1.PPI.38057550&amp;isFromPublicArea=True&amp;isModal=False</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</si>
  <si>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</si>
  <si>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CO1.REQ.7924206</t>
  </si>
  <si>
    <t>OPSP-VEX-0098-2025</t>
  </si>
  <si>
    <t>https://community.secop.gov.co/Public/Tendering/ContractNoticePhases/View?PPI=CO1.PPI.38036121&amp;isFromPublicArea=True&amp;isModal=False</t>
  </si>
  <si>
    <t xml:space="preserve">MANUEL JOAQUIN MEZA DELGADO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</si>
  <si>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</si>
  <si>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CO1.REQ.7918384</t>
  </si>
  <si>
    <t>OAG-VEX-0097-2025</t>
  </si>
  <si>
    <t>https://community.secop.gov.co/Public/Tendering/ContractNoticePhases/View?PPI=CO1.PPI.38092823&amp;isFromPublicArea=True&amp;isModal=False</t>
  </si>
  <si>
    <t xml:space="preserve">YARITZA NOHEMI PEREA SARMIENTO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</si>
  <si>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w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</si>
  <si>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CO1.REQ.7932872</t>
  </si>
  <si>
    <t>OPSP-VEX-0096-2025</t>
  </si>
  <si>
    <t>https://community.secop.gov.co/Public/Tendering/ContractNoticePhases/View?PPI=CO1.PPI.38032324&amp;isFromPublicArea=True&amp;isModal=False</t>
  </si>
  <si>
    <t xml:space="preserve">FANOR EDUARDO MARTINEZ GARCIA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</si>
  <si>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</si>
  <si>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CO1.REQ.7917195</t>
  </si>
  <si>
    <t>OPSP-VEX-0095-2025</t>
  </si>
  <si>
    <t>https://community.secop.gov.co/Public/Tendering/ContractNoticePhases/View?PPI=CO1.PPI.38106946&amp;isFromPublicArea=True&amp;isModal=False</t>
  </si>
  <si>
    <t>ZULAY MARIA ACENDRA FILOS</t>
  </si>
  <si>
    <t>Servicio de levantamiento batimétrico de la ciénaga balboa del sector litoral Ciénaga de Balboa ubicada en el municipio de Puerto Colombia, departamento del Atlántico, según los niveles de detalle requeridos por el supervisor y con base a las especificaciones técnicas contenidas en la propuesta, requerido para la elaboración del estudio de impacto ambiental "ESTUDIOS AMBIENTALES, HIDRODINÁMICOS Y MORFODINÁMICOS PARA LA RECUPERACIÓN Y SOSTENIBILIDAD DE LAS CIÉNAGAS DE MALLORQUÍN, MANATÍES Y BALBOA EN EL DEPARTAMENTO DEL ATLÁNTICO, COLOMBIA", el servicio incluye: Personal profesional capacitado, herramientas, equipos y elementos complementarios necesarios para la prestación del servicio, según las especificaciones técnicas requeridas en el marco del Convenio CV-005-2024 CRA.</t>
  </si>
  <si>
    <t>CO1.REQ.7936778</t>
  </si>
  <si>
    <t>OPS-VEX-0094-2025</t>
  </si>
  <si>
    <t>https://community.secop.gov.co/Public/Tendering/ContractNoticePhases/View?PPI=CO1.PPI.38030277&amp;isFromPublicArea=True&amp;isModal=False</t>
  </si>
  <si>
    <t xml:space="preserve">FABIO MANUEL BERNAL CISNEROS </t>
  </si>
  <si>
    <t>CO1.REQ.7916573</t>
  </si>
  <si>
    <t>OAG-VEX-0093-2025</t>
  </si>
  <si>
    <t>https://community.secop.gov.co/Public/Tendering/ContractNoticePhases/View?PPI=CO1.PPI.38022674&amp;isFromPublicArea=True&amp;isModal=False</t>
  </si>
  <si>
    <t xml:space="preserve">ALBERTO MARIO OSPINO SALAS </t>
  </si>
  <si>
    <t>CO1.REQ.7914609</t>
  </si>
  <si>
    <t>OPSP-VEX-0092-2025</t>
  </si>
  <si>
    <t>https://community.secop.gov.co/Public/Tendering/ContractNoticePhases/View?PPI=CO1.PPI.38021159&amp;isFromPublicArea=True&amp;isModal=False</t>
  </si>
  <si>
    <t xml:space="preserve">LUIS CARLOS BARROS RESTREPO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</si>
  <si>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agropecuarna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altemativas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</si>
  <si>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CO1.REQ.7913770</t>
  </si>
  <si>
    <t>OPSP-VEX-0091-2025</t>
  </si>
  <si>
    <t>https://community.secop.gov.co/Public/Tendering/ContractNoticePhases/View?PPI=CO1.PPI.38020014&amp;isFromPublicArea=True&amp;isModal=False</t>
  </si>
  <si>
    <t xml:space="preserve">JESUS DAVID GUERRA LOPEZ </t>
  </si>
  <si>
    <t>CO1.REQ.7913617</t>
  </si>
  <si>
    <t>OPSP-VEX-0090-2025</t>
  </si>
  <si>
    <t>https://community.secop.gov.co/Public/Tendering/ContractNoticePhases/View?PPI=CO1.PPI.38022328&amp;isFromPublicArea=True&amp;isModal=False</t>
  </si>
  <si>
    <t xml:space="preserve">HERNAN DARIO RUIZ SOLER </t>
  </si>
  <si>
    <t>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Soporte y mantenimiento de la Plataforma Magdalena Tierra de Agricultores. 2. Despliegue y configuración de la Plataforma Magdalena Tierra de Agricultores. 3. Remitir, con periodicidad, la información recopilada de todos los usuarios atendidos mediante el servicio de extensión agropecuaria. 4. Asegurar que la información y los datos entregados estén completos, precisos y se presenten en los términos requeridos por la ADR, para facilitar su integración y análisis. En la plataforma de la agencia 5. Preparar y/o transformar datos según sea necesario para cumplir con los estándares técnicos especificados por la Agencia. En la plataforma de la agencia 6. Cargar la información el FTP cumplimento los criterios de calidad.</t>
  </si>
  <si>
    <t>CO1.REQ.7914414</t>
  </si>
  <si>
    <t>OPSP-VEX-0089-2025</t>
  </si>
  <si>
    <t>https://community.secop.gov.co/Public/Tendering/ContractNoticePhases/View?PPI=CO1.PPI.37955983&amp;isFromPublicArea=True&amp;isModal=False</t>
  </si>
  <si>
    <t xml:space="preserve">DAIRO CESAR PADILLA PEREZ </t>
  </si>
  <si>
    <t>La presente orden tiene por objeto la prestación de servicios como profesional especializado pedagógico,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Universidad del Magdalena. 2) Diseñar las guías metodológicas de los temas del aspecto habilidades de participación en espacios de política, que se realizarán en el marco de las actividades grupales. 3) Realizar la inducción a los extensionistas socializando las guías de habilidades de participación a espacios la política, que se realizarán en el marco de las actividades grupales. 4) Realizar la inducción a los extensionistas para la realización de la Caracterización Territorial Participativa. 5) Apoyar y orientar a los extensionistas y promotores en habilidades de participación de espacios de política, que se realizarán en el marco de las actividades grupales. 6) Elaborar informes con los resultados y evidencias de las actividades grupales que le sean asignadas. 7) Garantizar adaptación a las condiciones territoriales desde lo pedagógico de los diferentes métodos, propendiendo el uso de herramientas de educación popular, andragógicas, prácticas y vivenciales; para garantizar la participación de la comunidad en la apropiación y construcción comunitaria del conocimiento. 8) Garantizar la incorporación de los elementos pedagógicos en el plan Operativo del convenio; incluyendo las metodologías de desarrollo de herramientas de educación popular, andragógicas, prácticas y vivenciales en cada método. 9) Apoyo a la supervisión y recolección de información por parte de los coordinadores zonales de acuerdo con el componente.</t>
  </si>
  <si>
    <t>CO1.REQ.7894196</t>
  </si>
  <si>
    <t>OPSP-VEX-0088-2025</t>
  </si>
  <si>
    <t>https://community.secop.gov.co/Public/Tendering/ContractNoticePhases/View?PPI=CO1.PPI.37970715&amp;isFromPublicArea=True&amp;isModal=False</t>
  </si>
  <si>
    <t xml:space="preserve">CLARA INES AGUILAR OBREDOR </t>
  </si>
  <si>
    <t>La presente orden tiene por objeto: Prestar servicios profesionales para el desarrollo de las siguientes actividades: 1. Acompañamiento en la redacción de conceptos jurídicos relacionados con temas de derechos interculturales. 2. Apoyo en el desarrollo de las agendas académicas en el marco de las actividades de interculturalidad que se desarrollan en la Vicerrectoría de Extensión y proyección social. 3. Apoyo a la organización de eventos académicos en interculturalidad que se desarrollan en la Vicerrectoría de Extensión y proyección social. 4. Construcción de informes y documentos de gestión y ejecución que se desarrollen en el marco de actividades interculturales. 5. Acompañar las reuniones y actividades según requerimiento del supervisor del contrato.</t>
  </si>
  <si>
    <t>CO1.REQ.7898662</t>
  </si>
  <si>
    <t>OPSP-VEX-0087-2025</t>
  </si>
  <si>
    <t>https://community.secop.gov.co/Public/Tendering/ContractNoticePhases/View?PPI=CO1.PPI.37851494&amp;isFromPublicArea=True&amp;isModal=False</t>
  </si>
  <si>
    <t>La presente orden tiene por objeto: Prestar servicios profesionales en la Dirección de Desarrollo Social y Productivo, para el desarrollo de las siguientes actividades: Desarrollar la digitalización de los listados de asistencia pertenecientes a los procesos de formación continua adscritos a la Vicerrectoría de Extensión y Proyección Social a través de la Dirección de Desarrollo Social y Productivo. 2. Generar los listados de asistencia Establecer canales de sistematización de los participantes de las distintas ofertas académicas de la Vicerrectoría de Extensión y Proyección Social. 3. Apoyar en el desarrollo de actividades, encuentros y eventos de formación en liderazgo transformacional, inclusión, empatía, solidaridad, interculturalidad y pluridiversidad con enfoque basado en género. 4. Apoyar en la sistematización de las actividades de las distintas ofertas de formación continua y académicas adscritas a la Vicerrectoría de Extensión y Proyección Social a través de la Dirección de Desarrollo Social y Productivo.</t>
  </si>
  <si>
    <t>CO1.REQ.7864231</t>
  </si>
  <si>
    <t>OPSP-VEX-0086-2025</t>
  </si>
  <si>
    <t>https://community.secop.gov.co/Public/Tendering/ContractNoticePhases/View?PPI=CO1.PPI.37850335&amp;isFromPublicArea=True&amp;isModal=False</t>
  </si>
  <si>
    <t>La presente orden tiene por objeto: Prestar servicios profesionales en la Dirección de Desarrollo Social y Productivo, para el desarrollo de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t>
  </si>
  <si>
    <t>CO1.REQ.7863909</t>
  </si>
  <si>
    <t>OPSP-VEX-0085-2025</t>
  </si>
  <si>
    <t>https://community.secop.gov.co/Public/Tendering/ContractNoticePhases/View?PPI=CO1.PPI.37861924&amp;isFromPublicArea=True&amp;isModal=False</t>
  </si>
  <si>
    <t xml:space="preserve">JUAN PABLO DIAZ PASCUAS </t>
  </si>
  <si>
    <t>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</si>
  <si>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CO1.REQ.7867784</t>
  </si>
  <si>
    <t>OPSP-VEX-0084-2025</t>
  </si>
  <si>
    <t>https://community.secop.gov.co/Public/Tendering/ContractNoticePhases/View?PPI=CO1.PPI.37820818&amp;isFromPublicArea=True&amp;isModal=False</t>
  </si>
  <si>
    <t xml:space="preserve">MIRIAN ESTHER SIERRA HERNANDEZ </t>
  </si>
  <si>
    <t>La presente orden tiene por objeto prestar servicios profesionales en el marco del Convenio Interadministrativo 01018542023 2023-0904 de 2023 ICBFICETEX Fondo para el Fortalecimiento del Talento Humano del ICBF, DIPLOMADO CIENCIA, EXPERIMENTACIÓN, TECNOLOGÍAS, ARTE Y PENSAMIENTO LÓGICO Y DIVERGENTE EN LA PRIMERA INFANCIA, para el desarrollo de las siguientes actividades: 1. Participar en la planeación, ejecución y seguimiento de las actividades del proyecto. 2. Elaborar y gestionar comunicaciones, actos administrativos, documentos e informes de gestión. 3. Coordinar solicitud de viáticos para el equipo central y territorial en los casos en que aplique. 4. Coordinar la vinculación de todo el personal. 5. Proyectar, desarrollar, recomendar y ejecutar acciones que permitan mejorar la gestión del proyecto. 6. Participar en los procesos de registro, análisis y procesamiento de bases de datos y estadísticas del proyecto. 7. Apoyar en los procesos contractuales a cargo de la dependencia y los institucionales que requieran su apoyo. 8. Verificar el cumplimiento de los procedimientos, protocolos, guias y agendas diseñados para el óptimo funcionamiento.</t>
  </si>
  <si>
    <t>CO1.REQ.7854515</t>
  </si>
  <si>
    <t>OPSP-VEX-0083-2025</t>
  </si>
  <si>
    <t>https://community.secop.gov.co/Public/Tendering/ContractNoticePhases/View?PPI=CO1.PPI.37818728&amp;isFromPublicArea=True&amp;isModal=False</t>
  </si>
  <si>
    <t>La presente orden tiene por objeto: la prestación de servicios de apoyo a la gestión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el alma máter.</t>
  </si>
  <si>
    <t>CO1.REQ.7854123</t>
  </si>
  <si>
    <t>OAG-VEX-0082-2025</t>
  </si>
  <si>
    <t>https://community.secop.gov.co/Public/Tendering/ContractNoticePhases/View?PPI=CO1.PPI.37772604&amp;isFromPublicArea=True&amp;isModal=False</t>
  </si>
  <si>
    <t>La presente orden tiene por objeto: Prestar servicios profesionales en la Dirección de Desarrollo Social y Productivo, para el desarrollo de las siguientes actividades: 1. Implementar y acompañar en los procesos de formación de la comunidad académica universitaria desde la Dirección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 Apoyar y promover estrategias de formación en Liderazgo Transformacional dentro de la comunidad universitaria.</t>
  </si>
  <si>
    <t>CO1.REQ.7840841</t>
  </si>
  <si>
    <t>OPSP-VEX-0081-2025</t>
  </si>
  <si>
    <t>https://community.secop.gov.co/Public/Tendering/ContractNoticePhases/View?PPI=CO1.PPI.37768401&amp;isFromPublicArea=True&amp;isModal=False</t>
  </si>
  <si>
    <t>La presente orden tiene por objeto: 1. Apoyar en la atención a las solicitudes de prácticas (comunicaciones, certificaciones, afiliaciones a ARL, convenios). 2. Apoyar en la realización de los registros propios de los procesos de prácticas en la plataforma GEDOPRAC. 3. Diligenciar y mantener la actualizada la matriz de prácticas. 4. Elaborar informes de la Dirección de Prácticas Profesionales para la Acreditación de los programas y la Acreditación Institucional. 5. Apoyar los procesos de prácticas (Atender solicitudes de usuarios, recepcionar, revisar y notificar a programas los formatos evaluativos aprobados al igual que las legalizaciones de las prácticas aprobadas por la Dirección). 6. Atención al correo institucional de Prácticas profesionales.</t>
  </si>
  <si>
    <t>CO1.REQ.7839390</t>
  </si>
  <si>
    <t>OPSP-VEX-0080-2025</t>
  </si>
  <si>
    <t>https://community.secop.gov.co/Public/Tendering/ContractNoticePhases/View?PPI=CO1.PPI.37809574&amp;isFromPublicArea=True&amp;isModal=False</t>
  </si>
  <si>
    <t>2025-02-18 / 2025-02-19</t>
  </si>
  <si>
    <t>385 - 402</t>
  </si>
  <si>
    <t>La presente orden tiene por objeto PRESTACION DE SERVICIOS DE APOYO LOGISTICO PARA EL DESARROLLO DE LAS ACTIVIDADES SOCIALES EN EL MARCO DEL SISTEMA DE EXTENSIÓN, QUE PERMITAN LA EJECUCIÓN DE LOS PROYECTOS INSTITUCIONALES: DESARROLLO DE PROGRAMAS INTEGRADORES DE INNOVACIÓN SOCIAL, ALFABETIZACIÓN Y PROFESIONALIZACIÓN EN COMUNIDADES - IMPLEMENTACIÓN DEL MODELO DE UNIVERSIDAD EXPANDIDA Y COMPROMETIDA CON LA REGIÓN - PROMOCIÓN DE ALIANZAS PÚBLICO Y PRIVADAS, COOPERACIÓN NACIONAL E INTERNACIONAL PARA LA CREACIÓN DE VALOR SOCIAL EN EL TERRITORIO</t>
  </si>
  <si>
    <t>CO1.REQ.7852105</t>
  </si>
  <si>
    <t>OPS-VEX-0079-2025</t>
  </si>
  <si>
    <t>https://community.secop.gov.co/Public/Tendering/ContractNoticePhases/View?PPI=CO1.PPI.37734973&amp;isFromPublicArea=True&amp;isModal=False</t>
  </si>
  <si>
    <t xml:space="preserve">CHRISTHIAN CAMILO NUÑEZ GARCIA </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</si>
  <si>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</si>
  <si>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CO1.REQ.7829544</t>
  </si>
  <si>
    <t>OPSP-VEX-0078-2025</t>
  </si>
  <si>
    <t>https://community.secop.gov.co/Public/Tendering/ContractNoticePhases/View?PPI=CO1.PPI.37788499&amp;isFromPublicArea=True&amp;isModal=False</t>
  </si>
  <si>
    <t>2025-02-19 / 2025-02-20</t>
  </si>
  <si>
    <t>402 - 416</t>
  </si>
  <si>
    <t>La presente orden tiene por objeto SERVICIO DE CATERING NECESARIO PARA EL DESARROLLO DE LAS ACTIVIDADES SOCIALES EN EL MARCO DEL SISTEMA DE EXTENSIÓN, LAS CUALES BUSCAN CUMPLIR CON EL COMPROMISO SOCIAL HACIA COMUNIDADES INDÍGENAS, PRIMERA INFANCIA, COMUNIDADES RURALES Y CAMPESINAS, ASÍ COMO, EN GENERAL, CON TODA LA POBLACIÓN VULNERABLE QUE PUEDA BENEFICIARSE DE LA EJECUCIÓN DE LOS PROYECTOS INSTITUCIONALES: DESARROLLO DE ACCIONES INSTITUCIONALES Y ALIANZAS CON EL ENTORNO PARA FORTALECER PROCESOS DE FORMACIÓN, INVESTIGACIÓN Y EXTENSIÓN PARA LA CREACIÓN DE VALOR SOCIAL EN EL TERRITORIO Y UNIMAGDALENA COMPROMETIDA CON LOS 500 AÑOS DE SANTA MARTA.</t>
  </si>
  <si>
    <t>CO1.REQ.7844950</t>
  </si>
  <si>
    <t>OPS-VEX-0077-2025</t>
  </si>
  <si>
    <t>https://community.secop.gov.co/Public/Tendering/ContractNoticePhases/View?PPI=CO1.PPI.37722637&amp;isFromPublicArea=True&amp;isModal=False</t>
  </si>
  <si>
    <t>La presente orden tiene por objeto: 1. Apoyar los procesos de prácticas (Atender solicitudes de usuarios, recepcionar, revisar y notificar a programas los formatos evaluativos aprobados al igual que las legalizaciones de las prácticas aprobadas por la Dirección), 2. Apoyar todo procesos de seguimiento, capacitación a los tutores empresariales y a los monitores de prácticas, al igual que a los enlaces de facultades. 3. Apoyar en la realización de los registros propios de los procesos de prácticas en la plataforma GEDOPRAC, 4. Atención al correo insitucional de Prácticas profesionales, 5. Apoyar a los procesos de calidad de la dependencia. 6, Elaborar informes de la Dirección de Prácticas Profesionales para la Acreditación de los programas y la Acreditación Institucional</t>
  </si>
  <si>
    <t>CO1.REQ.7825813</t>
  </si>
  <si>
    <t>OPSP-VEX-0076-2025</t>
  </si>
  <si>
    <t>https://community.secop.gov.co/Public/Tendering/ContractNoticePhases/View?PPI=CO1.PPI.37720841&amp;isFromPublicArea=True&amp;isModal=False</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</si>
  <si>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</si>
  <si>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CO1.REQ.7825241</t>
  </si>
  <si>
    <t>OPSP-VEX-0075-2025</t>
  </si>
  <si>
    <t>https://community.secop.gov.co/Public/Tendering/ContractNoticePhases/View?PPI=CO1.PPI.37722046&amp;isFromPublicArea=True&amp;isModal=False</t>
  </si>
  <si>
    <t xml:space="preserve">SANDRA QUIñONES DEL CASTILLO </t>
  </si>
  <si>
    <t>La presente orden tiene por objeto. La prestación de servicios de apoyo a la gestión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de Proyección Cultural.</t>
  </si>
  <si>
    <t>CO1.REQ.7825093</t>
  </si>
  <si>
    <t>OAG-VEX-0074-2025</t>
  </si>
  <si>
    <t>https://community.secop.gov.co/Public/Tendering/ContractNoticePhases/View?PPI=CO1.PPI.37681725&amp;isFromPublicArea=True&amp;isModal=False</t>
  </si>
  <si>
    <t>La presente orden tiene por objeto: Prestar servicios Profesionales para el desarrollo de las siguientes actividades: 1. Realizar diagnóstico del sistema integrado de gestión de la Vicerrectoría de Extensión y Proyección Social. 2. Establecer el Plan de Mejoramiento del sistema de gestión integral de la Vicerrectoría de Extensión y Proyección Social. 3. Presentar informes periódicos frente a los avances en el sistema integradó de gestión de la Vicerrectoría de Extensión y Proyección Social. 4. Apoyar a las Direcciones en la gestión de información requerida para el desarrollo del Sistema de Gestión. 5. Apoyar en la creación de Procesos y Procedimientos de la Vicerrectoría de Extensión y Proyección Social. 6. Apoyar en los procesos administrativos de la Vicerrectoría de Extensión y Proyección Social.</t>
  </si>
  <si>
    <t>CO1.REQ.7813075</t>
  </si>
  <si>
    <t>OPSP-VEX-0073-2025</t>
  </si>
  <si>
    <t>https://community.secop.gov.co/Public/Tendering/ContractNoticePhases/View?PPI=CO1.PPI.37661388&amp;isFromPublicArea=True&amp;isModal=False</t>
  </si>
  <si>
    <t>La presente orden tiene por objeto: prestar servicios profesionales en la Vicerrectoria de Extensión y Proyección Social, realizando las siguientes actividades: 1. Revisar el estado físico de los documentos para garantizar su adecuada conservación. 2. Controlar los plazos de retención documental, asegurando su cumplimiento antes de su eliminación o traslado. 3. Gestionar la devolución de documentos prestados a funcionarios, contratistas y otras partes interesadas. 4. Gestionar la digitalización de los documentos físicos utilizando las herramientas tecnológicas disponibles. 5. Apoyar en la elaboración de inventarios de los documentos almacenados en el archivo de gestión y en el archivo central, facilitando su consulta. 6. Organizar el archivo de gestión, asegurando que los documentos sean correctamente clasificados y depurados antes de sú traslado al archivo central. 7. Apoyar en que los documentos que ingresan a la dependencia sean organizados y conservados correctamente, siguiendo las normas y directrices de la institución.</t>
  </si>
  <si>
    <t>CO1.REQ.7807714</t>
  </si>
  <si>
    <t>OPSP-VEX-0072-2025</t>
  </si>
  <si>
    <t>https://community.secop.gov.co/Public/Tendering/ContractNoticePhases/View?PPI=CO1.PPI.37680601&amp;isFromPublicArea=True&amp;isModal=False</t>
  </si>
  <si>
    <t>La presente orden tiene por objeto: Prestar servicios profesionales para asesorar jurídicamente a la Vicerrectoría de Extensión y Proyección Social en el marco de los convenios y/o Contratos que haya suscrito con entidades públicas, para realizar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Vicerrectoría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loś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 7) Apoyar en la recuperación de cartera y seguimiento de cuentas vencidas de los Convenios y/o Contratos que se haya suscrito con entidades.</t>
  </si>
  <si>
    <t>CO1.REQ.7812759</t>
  </si>
  <si>
    <t>OPSP-VEX-0071-2025</t>
  </si>
  <si>
    <t>https://community.secop.gov.co/Public/Tendering/ContractNoticePhases/View?PPI=CO1.PPI.37679860&amp;isFromPublicArea=True&amp;isModal=False</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</si>
  <si>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Prestar asesoría jurídica en las etapas precontractual, contractual y postcontractual en los procesos de contratación de las personas naturales y jurídicas en el marco del Convenio Interadministrativo 1556 del 2024 de conformidad con lá normatividad vigente. 2) Prestar asesoría jurídica y proyectar los textos que se requieran en el marco del al Convenio Interadministrativo 1556 del 2024 de conformidad con la normatividad vigente. 3) Proyectar minutas de convenios y contratos que requiera la Vicerrectoria de Extensión y Proyección Social, en lo Concernientes al Convenio Interadministrativo 1556 del 2024. 4) Proyectar respuestas a las consultas, peticiones, quejas y reclamos que se generen en la Vicerrectoria de Extensión y Proyección Social, tomando en consideración los términos de la Ley y los procedimientos internos establecidos. En el marco del Convenio Interadministrativo 1556 del 2024. 5) Revisar pólizas que se generen del Convenio Interadministrativo 1556 del 2024 para su respectiva aprobación. 6) Elaborar los conceptos jurídicos que sean solicitados por la Vicerrectoria de Extensión y Proyección Social en el marco del Convenio Interadministrativo 1556 del 2024. 7) Elaboración de actas de liquidación o documentos equivalentes para las órdenes que lo requieran, relacionadas con personas naturales bajo el convenio interadministrativo N°1556/2024. 8) Gestión de trámites jurídicos necesarios para efectivizar las liberaciones de los saldos a favor de la Universidad del Magdalena, conforme a la normativa aplicable. 9) Atención a derechos de petición y otros requerimientos formulados en el marco, del Convenio Interadministrativo 1556 del 2024. 10) Asistir y participar en los Comités, reuniones, y demás eventos que le indique el supervisor y se relacionen con el objeto de la orden.</t>
  </si>
  <si>
    <t>CO1.REQ.7812380</t>
  </si>
  <si>
    <t>OPSP-VEX-0070-2025</t>
  </si>
  <si>
    <t>https://community.secop.gov.co/Public/Tendering/ContractNoticePhases/View?PPI=CO1.PPI.37650289&amp;isFromPublicArea=True&amp;isModal=False</t>
  </si>
  <si>
    <t>La presente orden tiene por objeto: Prestar los servicios profesionales para el desarrollo de las siguientes actividades: 1. Implementar y acompañar en los procesos de formación de la comunidad académica universitaria desde la Dirección de Desarrollo Social y Productivo. 2. Gestionar módulos de formación en liderazgo transformacional, pluridiversidad y dinámicas sociales y culturales dentro de la comunidad universitaria. 3. Gestionar enlaces con las comunidades vulnerables para el desarrollo de cursos virtuales en liderazgo transformacional facilitando su desarrollo a través de convenios con la Vicerrectoría de Extensión y Proyección Social. 4. Apoyar y promover estrategias de formación en Liderazgo Transformacional dentro de la comunidad universitaria.</t>
  </si>
  <si>
    <t>CO1.REQ.7803068</t>
  </si>
  <si>
    <t>OPSP-VEX-0069-2025</t>
  </si>
  <si>
    <t>https://community.secop.gov.co/Public/Tendering/ContractNoticePhases/View?PPI=CO1.PPI.37649413&amp;isFromPublicArea=True&amp;isModal=False</t>
  </si>
  <si>
    <t>La presente orden tiene por objeto: Prestar servicios profesionales en el marco del Convenio Específico de Cooperación No. 001 del 18 de noviembre de 2024, suscrito entre la Universidad del Magdalena y la Fundación Grupo Agrovid, para desarrollar y dictar el módulo “Innovación Social y Pensamiento Sistémico” del diplomado en Liderazgo Transformacional dirigido a lideres sociales de la zona bananera, abordando las siguientes temáticas: 1) Pensamiento sistémico aplicado a la comprensión de los contextos social comunitarios. 2) Conceptos básicos: innovación social, fundamentos para el diseño y la evaluación de intervenciones sociales. 3) Identificación de problemáticas social comunitarias no resueltas. 4) Formulación de posibles soluciones innovadoras a la problemática identificada. 5) Trabajo autónomo sobre la intervención social final.</t>
  </si>
  <si>
    <t>CO1.REQ.7802287</t>
  </si>
  <si>
    <t>OPSP-VEX-0068-2025</t>
  </si>
  <si>
    <t>https://community.secop.gov.co/Public/Tendering/ContractNoticePhases/View?PPI=CO1.PPI.37651855&amp;isFromPublicArea=True&amp;isModal=False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</si>
  <si>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</si>
  <si>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CO1.REQ.7803277</t>
  </si>
  <si>
    <t>OPSP-VEX-0067-2025</t>
  </si>
  <si>
    <t>https://community.secop.gov.co/Public/Tendering/ContractNoticePhases/View?PPI=CO1.PPI.37632704&amp;isFromPublicArea=True&amp;isModal=False</t>
  </si>
  <si>
    <t>La presente orden tiene por objeto: Prestar servicios profesionales en el marco del Contrato Interadministrativo de Interventoría No. 0-204-2022 y el Contrato Interadministrativo de Interventoría No. 0-258-2022 suscrito entre CORMAGDALENA y UNIMAGDALENA, desarrollando las siguientes actividades: 1. Realizar los informes generales mensuales sobre el avance de los contratos desde su inicio. 2. Apoyar en visitas técnicas a CORMAGDALENA y UNIMAGDALENA para el seguimiento y liquidación de contratos de obra finalizados. 3. Realizar la Redacción de oficios y comunicaciones necesarias para la ejecución de los contratos.</t>
  </si>
  <si>
    <t>CO1.REQ.7797631</t>
  </si>
  <si>
    <t>OPSP-VEX-0066-2025</t>
  </si>
  <si>
    <t>https://community.secop.gov.co/Public/Tendering/ContractNoticePhases/View?PPI=CO1.PPI.37627506&amp;isFromPublicArea=True&amp;isModal=False</t>
  </si>
  <si>
    <t>La presente orden tiene por objeto: Prestar servicios profesionales para desarrollar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coordinación y desarrollo de los cursos relacionados con el área de artes musicales. 5) Contribuir en la elaboración de proyectos de cooperación, creación artística y cultural de la dirección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institución.</t>
  </si>
  <si>
    <t>CO1.REQ.7795962</t>
  </si>
  <si>
    <t>OPSP-VEX-0065-2025</t>
  </si>
  <si>
    <t>https://community.secop.gov.co/Public/Tendering/ContractNoticePhases/View?PPI=CO1.PPI.37616294&amp;isFromPublicArea=True&amp;isModal=False</t>
  </si>
  <si>
    <t>La presente orden tiene por objeto: Prestar servicios profesionales en la Dirección Desarrollo Social y Productivo, para desarrollar de las siguientes actividades: 1. Elaborar informes y documentos que sean solicitados por la Dirección de Desarrollo Social y Productivo, referentes a las actividades de extensión y proyección social. 2. Coadyuvar en la gestión de documentos remitidos a la Dirección de Desarrollo Social y documentos para firma del Director de Desarrollo Social y Productivo. 3. 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t>
  </si>
  <si>
    <t>CO1.REQ.7792148</t>
  </si>
  <si>
    <t>OPSP-VEX-0064-2025</t>
  </si>
  <si>
    <t>https://community.secop.gov.co/Public/Tendering/ContractNoticePhases/View?PPI=CO1.PPI.37614789&amp;isFromPublicArea=True&amp;isModal=False</t>
  </si>
  <si>
    <t xml:space="preserve">GLORIA CECILIA DE LEON MARTINEZ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</si>
  <si>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Realizar el análisis de datos para validar la información que será ingresada al sistema para el monitoreo participativo de los desembarcos pesqueros artesanales, basado en ciencia ciudadana en el corredor pesquero Rodadero Aeropuerto. 2. Digitar los registros de información de los desembarcos pesqueros del área de estudio en la plataforma que sea desarrollada para tal fin. 3. Participar en los procesos de retroalimentación para la corrección de los registros de información de desembarcos pesqueros. 4. Entregar los insumos necesarios para la elaboración del informe mensual que contenga la estimación de los desembarcos pesqueros, haciendo énfasis en el archivo de los formularios en físico, debidamente digitalizados. 5. Colaborar con aquellas actividades de campo, logísticas y administrativas que sean requeridas para cumplir con el alcance planteado en el marco del componente del proyecto.</t>
  </si>
  <si>
    <t>CO1.REQ.7791749</t>
  </si>
  <si>
    <t>OPSP-VEX-0063-2025</t>
  </si>
  <si>
    <t>https://community.secop.gov.co/Public/Tendering/ContractNoticePhases/View?PPI=CO1.PPI.37613638&amp;isFromPublicArea=True&amp;isModal=False</t>
  </si>
  <si>
    <t>La presente orden tiene por objeto: Prestar servicios profesionales en el Centro de Egresados desarrollando de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 10. Desarrollar y poner en práctica las estrategias para el programa de Educación a lo largo de la vida.</t>
  </si>
  <si>
    <t>CO1.REQ.7791165</t>
  </si>
  <si>
    <t>OPSP-VEX-0062-2025</t>
  </si>
  <si>
    <t>https://community.secop.gov.co/Public/Tendering/ContractNoticePhases/View?PPI=CO1.PPI.37612914&amp;isFromPublicArea=True&amp;isModal=False</t>
  </si>
  <si>
    <t>La presente orden tiene por objeto: Prestar servicios profesionales en la Vicerrectoría de Extensión y Proyección Social, para desarrollar las siguientes actividades: 1. Realizar la actualización del Censo de graduados. 2. Apoyo en la elaboración de Informes Estadísticos de graduados. 3. Apoyo logístico en el desarrollo de cursos, seminarios, talleres y diplomados dirigidos a graduados.</t>
  </si>
  <si>
    <t>CO1.REQ.7791203</t>
  </si>
  <si>
    <t>OPSP-VEX-0061-2025</t>
  </si>
  <si>
    <t>https://community.secop.gov.co/Public/Tendering/ContractNoticePhases/View?PPI=CO1.PPI.37611872&amp;isFromPublicArea=True&amp;isModal=False</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</si>
  <si>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loś programas y la Acreditación Institucional.</t>
  </si>
  <si>
    <t>CO1.REQ.7790770</t>
  </si>
  <si>
    <t>OPSP-VEX-0060-2025</t>
  </si>
  <si>
    <t>https://community.secop.gov.co/Public/Tendering/ContractNoticePhases/View?PPI=CO1.PPI.37590877&amp;isFromPublicArea=True&amp;isModal=False</t>
  </si>
  <si>
    <t>La presente orden tiene por objeto: 1. Apoyar los procesos de convenios y convocatorias de práctica. 2. Apoyar los procesos de prácticas (atender solicitudes de usuarios, recepcionar, revisar y notificar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Atender el correo institucional de Prácticas profesionales. 6. Elaborar informes de la Dirección de Prácticas Profesionales para la acreditación de los programas y la acreditación institucional.</t>
  </si>
  <si>
    <t>CO1.REQ.7784247</t>
  </si>
  <si>
    <t>OPSP-VEX-0059-2025</t>
  </si>
  <si>
    <t>https://community.secop.gov.co/Public/Tendering/ContractNoticePhases/View?PPI=CO1.PPI.37583013&amp;isFromPublicArea=True&amp;isModal=False</t>
  </si>
  <si>
    <t>La presente orden tiene por objeto: Prestar servicios profesionales para el desarrollando de las siguientes actividades: 1. Elaborar y asesorar con base a la normatividad y el alcance jurídico en el documento de autorización ante la Unidad Administrativa Especial del Servicio Público de Empleo para operar como Bolsa de Empleo. 2. Elaborar y redactar minutas de convenios en el marco del programa de Aliados Prime. 3. Elaborar informes relacionados con los indicadores del Plan de Acción del Centro de Egresados. 4. Realizar y gestionar las diferentes estrategias de seguimiento a graduados para obtener resultados en el Seguimiento. 5. Gestionar y desarrollar cursos para el desarrollo del programa Educación a lo largo de la vida.</t>
  </si>
  <si>
    <t>CO1.REQ.7781913</t>
  </si>
  <si>
    <t>OPSP-VEX-0058-2025</t>
  </si>
  <si>
    <t>https://community.secop.gov.co/Public/Tendering/ContractNoticePhases/View?PPI=CO1.PPI.37581791&amp;isFromPublicArea=True&amp;isModal=False</t>
  </si>
  <si>
    <t>La presente orden tiene por objeto la prestación de servicios de apoyo a la gestión en la Vicerrectoría de Extensión y Proyección Social, para desarrollar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tramites administrativos de acuerdo al cuadro de consecutivos de Vicerrectoría de Extensión y Proyección Social. 3. Apoyar con el envio desde el correo de tramites financieros de los actos administrativos firmados a la dependencia que corresponda. 4. Apoyar con el correo de pagos VEX, remitiendo las resoluciosnes, pagos de ordenes OAG-OPSP y proveedores a la oficina de Dirección financiera o Contabilidad, según la naturaleza del tramite. 5. Escanear documentos firmados por el Vicerrector de Extención, y archivarlos en la carpeta digital según su naturaleza. 6. Remitir lo actos administrativos (Ordenes, adiciones, otro si, terminaciones) al correo de plataformas para su respectivo cargue.</t>
  </si>
  <si>
    <t>CO1.REQ.7781604</t>
  </si>
  <si>
    <t>OAG-VEX-0057-2025</t>
  </si>
  <si>
    <t>https://community.secop.gov.co/Public/Tendering/ContractNoticePhases/View?PPI=CO1.PPI.37580309&amp;isFromPublicArea=True&amp;isModal=False</t>
  </si>
  <si>
    <t>La presente orden tiene por objeto: Prestar servicios profesionales para desarrollar las siguientes actividades: 1. Soporte del Sistema información para proceso de grado SIEG (actualización de fecha de grados de los egresados, creación de fechas de grados, paz y salvos etc. 2.Administración del portal web del centro de egresados. 3. Apoyar en la carga de tablas de referencias para el correcto funcionamiento del sistema de Administración de Egresados y Graduados. 4. Modelado, planificación e implementación del nuevo sistema de proceso de grado SAEG. 5. Apoyar en la carga de tablas de referencias para el correcto funcionamiento del sistema de Administración de Egresados y Graduados.</t>
  </si>
  <si>
    <t>CO1.REQ.7780800</t>
  </si>
  <si>
    <t>OPSP-VEX-0056-2025</t>
  </si>
  <si>
    <t>https://community.secop.gov.co/Public/Tendering/ContractNoticePhases/View?PPI=CO1.PPI.37579304&amp;isFromPublicArea=True&amp;isModal=False</t>
  </si>
  <si>
    <t xml:space="preserve">SAID SAMETH MARTINEZ MELENDEZ </t>
  </si>
  <si>
    <t>La presente orden tiene por objeto: Prestar servicios de apoyo a la gestión en el marco del contrato Interadministrativo No 588-22 suscrito entre CORPAMAG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</si>
  <si>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CO1.REQ.7780605</t>
  </si>
  <si>
    <t>OAG-VEX-0055-2025</t>
  </si>
  <si>
    <t>https://community.secop.gov.co/Public/Tendering/ContractNoticePhases/View?PPI=CO1.PPI.37469096&amp;isFromPublicArea=True&amp;isModal=False</t>
  </si>
  <si>
    <t>139 - 15225</t>
  </si>
  <si>
    <t>41 - 14625</t>
  </si>
  <si>
    <t>TESLATRONICA SUMADOR S.A.S</t>
  </si>
  <si>
    <t>La presente orden tiene por objeto la “COMPRA DE UN IPAD PRO DE 11 PULGADAS M4 - 256 GB, QUE SE UTILIZA PARA CONTROLAR EL DRONE SISTEMA AÉREO NO TRIPULADO MARCA DJI REF. MAVIC 3 MULTIESPECTRAL M3M A FIN DE DAR CUMPLIMIENTO AL DESARROLLO DE LA ACTIVIDAD DE LA MGA 2.1.5. DEL OBJETIVO 2 DEL PROYECTO BPIN 2020000100417: DISEÑO E IMPLEMENTACIÓN DE SISTEMAS INTELIGENTES PARA LA GESTIÓN DE RECURSOS Y DETECCIÓN DE ENFERMEDADES EN SISTEMAS DE PRODUCCIÓN EN BANANO EN LOS DEPARTAMENTOS DE LA GUAJIRA-MAGDALENA” La propuesta hace parte integral de la presente orden.</t>
  </si>
  <si>
    <t>CO1.REQ.7785835</t>
  </si>
  <si>
    <t>ODC-VEX-0001-2025</t>
  </si>
  <si>
    <t>https://community.secop.gov.co/Public/Tendering/ContractNoticePhases/View?PPI=CO1.PPI.37471238&amp;isFromPublicArea=True&amp;isModal=False</t>
  </si>
  <si>
    <t>140 - 15725</t>
  </si>
  <si>
    <t>La presente orden tiene por objeto: "Prestación de servicios profesionales independientes como Coinvestigador de las actividades 3.1.6, 4.1.3, 4.1.5 de los Objetivos 3 y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proceso de definición de criterios de diseño de red colaborativa de actores de la cadena de suministro de Queso Costeño y suscripción de alianzas y acuerdos de entendimiento interinstitucionales para la formalización del encadenamiento productivo de Queso Costeño. 2) Apoyar la Formulación y registro de Spin Off universitaria, que garantice la sostenibilidad de la plataforma digital y la implementación del paquete tecnológico diseñado en el tiempo., 3) Entrega de MVP y funcionalidades por cliente. 4) Apoyar en soporte de plataforma 5) Apoyar en elaboración de informes y documentos científicos 6) Apoyar en demás actividades concernientes al proyecto que requiera el director.</t>
  </si>
  <si>
    <t>CO1.REQ.7784834</t>
  </si>
  <si>
    <t>OPSP-VEX-0054-2025</t>
  </si>
  <si>
    <t>https://community.secop.gov.co/Public/Tendering/ContractNoticePhases/View?PPI=CO1.PPI.37576449&amp;isFromPublicArea=True&amp;isModal=False</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</si>
  <si>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interventoria para hacer cumplir al contratista de obra, todos los requerimientos expresados en el Plan de Gestión Social 3) Apoyar a la dirección de la interventoria en la revisión de las consultas previas alla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interventoria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</si>
  <si>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CO1.REQ.7779719</t>
  </si>
  <si>
    <t>OPSP-VEX-0053-2025</t>
  </si>
  <si>
    <t>https://community.secop.gov.co/Public/Tendering/ContractNoticePhases/View?PPI=CO1.PPI.37557461&amp;isFromPublicArea=True&amp;isModal=False</t>
  </si>
  <si>
    <t>La presente orden tiene por objeto Prestar servicios profesionales en la Vicerrectoria de Extensión y Proyección Social, para desarrollar las siguientes actividades: 1. Revisión jurídica de las minutas y documentos de las órdenes de servicios profesionales y de apoyo a la gestión, de los procesos de funcionamiento de la Vicerrectoria de Extensión y Proyección Social. 2. Revisión juridica de las resoluciones de reintegro, apoyo económico, estimulo económico y vinculación de funcionarios y docentes. 3. Revisión jurídica de comunicaciones externas. 4. Revisar y actualizar el cuadro de ejecución presupuestal de proyectos de la Vicerrectoría de Extensión y Proyección Social. 5. Realizar solicitudes de CDP de acuerdo con los requerimientos del Supervisor de la orden. 6. Proyectar actos administrativos como son resoluciones de estimulo económico, ayudantía, viáticos y vinculación.</t>
  </si>
  <si>
    <t>CO1.REQ.7773739</t>
  </si>
  <si>
    <t>OPSP-VEX-0052-2025</t>
  </si>
  <si>
    <t>https://community.secop.gov.co/Public/Tendering/ContractNoticePhases/View?PPI=CO1.PPI.37555767&amp;isFromPublicArea=True&amp;isModal=False</t>
  </si>
  <si>
    <t>DANA CABALLERO NAVARRO</t>
  </si>
  <si>
    <t>La presente orden tiene por objeto: Prestar servicios profesionales para desarrollar las siguientes actividades: 1. Diseñar, construir identidad grafica y desarrollar imágenes para eventos presenciales o virtuales realizados por la Vicerrectoria de Extensión y Proyección Social y sus unidades. 2. Diseñar piezas promocionales fisicas y digitales (afiches, brochoure, tarjetas, pendones, volantes, plegables, banners, backings, botones, estandartes, vallas, membretes, etc.) que sean solicitadas por parte de la Vicerrectoría de Extensión y Proyección Social y sus unidades. 3. Diagramar documentos, folletos e infografias requeridas por la Vicerrectoria de Extensión y Proyección Social y sus unidades. 4. Ilustraciones digitales (Photoshop) requeridas para obras ob editoriales y para el desarrollo de imagen de eventos de la Vicerrectoria de Extensión y Proyección Social y sus unidades. 5. Apoyar en el desarrollo de piezas para los diferentes eventos institucionales, culturales y académicos de la Vicerrectoría de Extensión y Proyección Social y sus unidades. 6. Realizar Diseño de elementos de merchandising para diferentes áreas y/o eventos institucionales de la Vicerrectoria de Extensión y Proyección Social y sus unidades.</t>
  </si>
  <si>
    <t>CO1.REQ.7773324</t>
  </si>
  <si>
    <t>OPSP-VEX-0051-2025</t>
  </si>
  <si>
    <t>https://community.secop.gov.co/Public/Tendering/ContractNoticePhases/View?PPI=CO1.PPI.37554806&amp;isFromPublicArea=True&amp;isModal=False</t>
  </si>
  <si>
    <t>La presente orden tiene por objeto: prestar servicios de apoyo a la gestión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conjuntas interinstitucionales, de acuerdo con los lineamientos de la Dirección de Desarrollo Social y productivo y la Vicerrectoria de Extensión y Proyección Social. 7. Organizar, consolidar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</si>
  <si>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CO1.REQ.7772832</t>
  </si>
  <si>
    <t>OAG-VEX-0050-2025</t>
  </si>
  <si>
    <t>https://community.secop.gov.co/Public/Tendering/ContractNoticePhases/View?PPI=CO1.PPI.37508627&amp;isFromPublicArea=True&amp;isModal=False</t>
  </si>
  <si>
    <t>La presente orden tiene por objeto prestar servicios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</si>
  <si>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CO1.REQ.7757967</t>
  </si>
  <si>
    <t>OPSP-VEX-0049-2025</t>
  </si>
  <si>
    <t>https://community.secop.gov.co/Public/Tendering/ContractNoticePhases/View?PPI=CO1.PPI.37549430&amp;isFromPublicArea=True&amp;isModal=False</t>
  </si>
  <si>
    <t xml:space="preserve">DANIEL EDUARDO OSPINO DIAZ GRANADOS </t>
  </si>
  <si>
    <t>La presente orden tiene por objeto: servicios profesionales en el marco del Convenio No. 7000000063 de 2024, celebrado entre CENIT LOGÍSTICA Y TRANSPORTE DE HIDROCARBUROS S.A.S. y la Universidad del Magdalena, para el desarrollo de las siguientes actividades: 1. Coordinar las actividades de campo, logisticas y administrativas que sean requeridas para cumplir con el alcance planteado en el marco del Convenio No. 7000000063. 2. Apoyar en la planificación de los entregables establecido en los comités técnicos en el marco del Convenio No. 7000000063. 3. Apoyar con los procesos de los trámites para la presentación de las cuentas de cobro del Convenio con los soportes requeridos. 4. Asistir y apoyar en los comités técnicos solicitados por UNIMAGDALENA y CENIT LOGÍSTICA Y TRANSPORTE DE HIDROCARBUROS S.A.S.</t>
  </si>
  <si>
    <t>CO1.REQ.7770952</t>
  </si>
  <si>
    <t>OPSP-VEX-0048-2025</t>
  </si>
  <si>
    <t>https://community.secop.gov.co/Public/Tendering/ContractNoticePhases/View?PPI=CO1.PPI.37548036&amp;isFromPublicArea=True&amp;isModal=False</t>
  </si>
  <si>
    <t xml:space="preserve">ALEXANDRA SOLANO TUIRAN </t>
  </si>
  <si>
    <t>La presente orden tiene por objeto: Prestar servicios profesionales en el marco del Convenio específico de cooperación No 001 derivado del convenio marco de cooperación suscrito entre la Universidad del Magdalena y la Fundación Grupo Agrovid, para desarrollar y dictar el módulo "Herramientas de participación y desarrollo social comunitario" del diplomado en Liderazgo Transformacional dirigido a lideres sociales de la zona bananera, abordando las siguientes temáticas1) Comunicación y desarrollo participativo. 2) Técnicas de recolección de información (cartografia social, taller comunitario, entre otras). 3) Metodologias y herramientas de participación. 4) Trabajo autónomo sobre la intervención social final.</t>
  </si>
  <si>
    <t>CO1.REQ.7770193</t>
  </si>
  <si>
    <t>OPSP-VEX-0047-2025</t>
  </si>
  <si>
    <t>https://community.secop.gov.co/Public/Tendering/ContractNoticePhases/View?PPI=CO1.PPI.37558732&amp;isFromPublicArea=True&amp;isModal=False</t>
  </si>
  <si>
    <t>La presente orden tiene por objeto. Prestar servicios profesionales para el acompañamiento de los procesos de gestión de la calidad en la Vicerrectoria de Extensión y Proyección Social, desarrollando las siguientes actividades: 1) Apoyar a la Vicerrectoria de Extensión y Proyección Social en la identificación, registro, ejecución y seguimiento de indicadores de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Vicerrectoria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 Parágrafo Primero. En el caso que El Contratista lo requiera, UNIMAGDALENA podrá facilitarle los equipos y espacio fisico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</si>
  <si>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CO1.REQ.7774211</t>
  </si>
  <si>
    <t>OPSP-VEX-0046-2025</t>
  </si>
  <si>
    <t>https://community.secop.gov.co/Public/Tendering/ContractNoticePhases/View?PPI=CO1.PPI.37546059&amp;isFromPublicArea=True&amp;isModal=False</t>
  </si>
  <si>
    <t xml:space="preserve">JESUS CORREA HELBRUM </t>
  </si>
  <si>
    <t>La presente orden tiene por objeto: Prestar servicios profesionales en el marco del Convenio No. 7000000063 de 2024, celebrado entre CENIT LOGÍSTICA Y TRANSPORTE DE HIDROCARBUROS S.A.S. y la Universidad del Magdalena, para el desarrollo de las siguientes actividades: 1. Completar el proceso de caracterización socioeconómica y socio-ecológica de las comunidades de pescadores del área de incidencia del proyecto, que destaque aspectos relacionados con los medios de vida, subsistencia y conocimiento etno-ecológico tradicional. 2. Preparar un instrumento (formulario) adaptado a los requerimientos de la caracterización socioeconómica y socio-ecológica, que debe ser consensuado con los coordinadores del componente. 3. Aplicar el instrumento a la población objetivo del proyecto, con la correspondiente digitalización, procesamiento y análisis de la información. 4. Participar en los procesos de retroalimentación para la corrección de los registros de información de desembarcos pesqueros que contiene la información económica de la actividad (precios del recurso y costos de operación). 5. Presentar y socializar trimestralmente un informe detallado de los hallazgos relacionados con la caracterización socioeconómica y socio-ecológica. 6. Apoyar con los procesos de capacitación y formación de las personas de las comunidades aledañas que harán las veces de colectores de información de desembarcos pesqueros. 7. Colaborar con aquellas actividades de campo, logísticas y administrativas que sean requeridas para cumplir con el alcance planteado en el marco del componente del proyecto.</t>
  </si>
  <si>
    <t>CO1.REQ.7770110</t>
  </si>
  <si>
    <t>OPSP-VEX-0045-2025</t>
  </si>
  <si>
    <t>https://community.secop.gov.co/Public/Tendering/ContractNoticePhases/View?PPI=CO1.PPI.37506227&amp;isFromPublicArea=True&amp;isModal=False</t>
  </si>
  <si>
    <t>La presente orden tiene por objeto prestar servicios de profesionales en el marco del contrato Interadministrativo No 588-22 suscrito entre CORPAMAG y la Universidad del Magdalena, para desarrollar las siguientes actividades: 1). Asistir en la verificación para que el proyecto incorpore las condiciones ambientales exigidas y que el contratista de obra disponga de los medios para ejecutar las medidas preventivas, correctoras y compensatorias. 2). Coadyuvar y asistir al funcionario designado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 5). Realizar inspecciones en SST periódicas a las áreas, frentes de trabajo y equipos en general asignados a la interventoría. 6). Apoyar al supervisor en la realización de las inspecciones de vigilancia a la realización de actividades de alto riesgo. 7). Asistir en la verificación del cumplimiento de las obligaciones en materia de SST del Programa de SST del contratista de obra. 8). Apoyar al supervisor con la vigilancia sobre el cumplimiento de las normas y requerimientos de carácter preventivo y en los que a SST se refiera.</t>
  </si>
  <si>
    <t>CO1.REQ.7756962</t>
  </si>
  <si>
    <t>OPSP-VEX-0044-2025</t>
  </si>
  <si>
    <t>https://community.secop.gov.co/Public/Tendering/ContractNoticePhases/View?PPI=CO1.PPI.37567084&amp;isFromPublicArea=True&amp;isModal=False</t>
  </si>
  <si>
    <t xml:space="preserve">MARIO ANDRES NAJERA LOPEZ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</si>
  <si>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</si>
  <si>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CO1.REQ.7776970</t>
  </si>
  <si>
    <t>OAG-VEX-0043-2025</t>
  </si>
  <si>
    <t>https://community.secop.gov.co/Public/Tendering/ContractNoticePhases/View?PPI=CO1.PPI.37510010&amp;isFromPublicArea=True&amp;isModal=False</t>
  </si>
  <si>
    <t>La presente orden tiene por objeto: Prestar servicios profesionales para el desarrollo de las siguientes actividades: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Vicerrectoría de Extensión y Proyección Social a través de la Dirección de Desarrollo Social y Productivo. 6. Asesorar en la construcción de procesos que tributen al mejoramiento continuo del Plan de Acción 2024 de la Vicerrectoría de Extensión y Proyección Social.</t>
  </si>
  <si>
    <t>CO1.REQ.7758334</t>
  </si>
  <si>
    <t>OPSP-VEX-0042-2025</t>
  </si>
  <si>
    <t>https://community.secop.gov.co/Public/Tendering/ContractNoticePhases/View?PPI=CO1.PPI.37544370&amp;isFromPublicArea=True&amp;isModal=False</t>
  </si>
  <si>
    <t xml:space="preserve">YULEIS MARTINEZ RUBIO </t>
  </si>
  <si>
    <t>CO1.REQ.7769748</t>
  </si>
  <si>
    <t>OAG-VEX-0041-2025</t>
  </si>
  <si>
    <t>https://community.secop.gov.co/Public/Tendering/ContractNoticePhases/View?PPI=CO1.PPI.37494225&amp;isFromPublicArea=True&amp;isModal=False</t>
  </si>
  <si>
    <t xml:space="preserve">EDGARDO JOSE ORTIZ VEGA </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</si>
  <si>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 de obra.</t>
  </si>
  <si>
    <t>CO1.REQ.7753222</t>
  </si>
  <si>
    <t>OAG-VEX-0040-2025</t>
  </si>
  <si>
    <t>https://community.secop.gov.co/Public/Tendering/ContractNoticePhases/View?PPI=CO1.PPI.37462733&amp;isFromPublicArea=True&amp;isModal=False</t>
  </si>
  <si>
    <t>La presente orden tiene por objeto: Prestar servicios profesionales para el desarrollando de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Apoyar los procesos de preprácticas (Atención del correo de preprácticas. talleres a dictar, Inscripción, registro de estudiantes. seguimiento, reporte evaluativo, informe ejecutivo y diligenciar la matriz de preprácticas y tenerla actualizada.9. Apoyar los procesos de convenios de práctica.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</si>
  <si>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CO1.REQ.7742513</t>
  </si>
  <si>
    <t>OPSP-VEX-0039-2025</t>
  </si>
  <si>
    <t>https://community.secop.gov.co/Public/Tendering/ContractNoticePhases/View?PPI=CO1.PPI.37461848&amp;isFromPublicArea=True&amp;isModal=False</t>
  </si>
  <si>
    <t>La presente orden tiene por objeto: Prestar servicios profesionales para desarrollar las siguientes actividades: 1. Elaborar minutas de orden de servicios profesionales, apoyo a la gestión, servicios, suministros y compras de acuerdo a los requerimientos de la Vicerrectoría de Extensión y Proyección Social. 2. Elaboración de resoluciones de viáticos, comisiones, apoyo económico, ayudantías administrativas de acuerdo a requerimiento del supervisor de la orden. 3. Verificar la documentación cargada en la plataforma GEDOCO del personal a contratar por funcionamiento, plan de acción y de los proyectos adscritos a la Vicerrectoría de Extensión y proyección social. 4. Realizar Estudios de conveniencia de acuerdo al personal a contratar. 5. Realizar seguimiento a los tramites asignados hasta la finalización de los mismos 6. Rendir informes mensuales o cuando el supervisor así lo requiera, sobre las actividades desarrolladas en cumplimiento de la orden de prestación de servicios. 7. Realizar la recopilación de la documentación requerida para liquidación de convenios o contratos ejecutados por la vicerrectoría de Extensión y Proyección Social.</t>
  </si>
  <si>
    <t>CO1.REQ.7742027</t>
  </si>
  <si>
    <t>OPSP-VEX-0038-2025</t>
  </si>
  <si>
    <t>https://community.secop.gov.co/Public/Tendering/ContractNoticePhases/View?PPI=CO1.PPI.37493364&amp;isFromPublicArea=True&amp;isModal=False</t>
  </si>
  <si>
    <t>La presente orden tiene por objeto Prestar servicios profesionales para asesorar jurídicamente a la Vicerrectoría de Extensión y Proyección Social en el marco de los convenios que haya suscrito con entidades públicas y realizar las siguientes actividades: 1) Prestar asesoría jurídica en las etapas precontractual, contractual y postcontractual de los procesos de selección adelantados en la Vicerrectoría de Extensión y Proyección Social de proyecto. 2) Prestar asesoría jurídica y resolver consultas de tipo jurídico sobre la ejecución de proyectos adscritos a la Vicerrectoría de Extensión de conformidad con la normatividad vigente. 3) Proyectar respuestas a las consultas, peticiones, quejas y reclamos que se generen en la Vicerrectoría de Extensión y Proyección Social de los proyectos en ejecución o ejecutados,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</si>
  <si>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CO1.REQ.7752862</t>
  </si>
  <si>
    <t>OPSP-VEX-0037-2025</t>
  </si>
  <si>
    <t>https://community.secop.gov.co/Public/Tendering/ContractNoticePhases/View?PPI=CO1.PPI.37512914&amp;isFromPublicArea=True&amp;isModal=False</t>
  </si>
  <si>
    <t>La presente orden tiene por objeto: Prestar servicios profesionales para el desarrollo de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 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</si>
  <si>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CO1.REQ.7759399</t>
  </si>
  <si>
    <t>OPSP-VEX-0036-2025</t>
  </si>
  <si>
    <t>https://community.secop.gov.co/Public/Tendering/ContractNoticePhases/View?PPI=CO1.PPI.37461105&amp;isFromPublicArea=True&amp;isModal=False</t>
  </si>
  <si>
    <t xml:space="preserve">ANDRES FELIPE CAMARGO LASTRA </t>
  </si>
  <si>
    <t>La presente orden tiene por objeto: Prestar servicios profesionales para desarrollar las siguientes actividades: 1. Realizar el desarrollo de componentes software en tecnologías NetCore, Javascript, Angular, haciendo uso de patrones de diseño. 2. Realizar en la revisión de pull request generados. 3. Realizar en la implementación de principios SOLID en los sistemas de información institucionales. 4. Asesorar al director del centro en el diseño de estructuras de comunicación entre sistemas de información. 5. Realizar el proceso de optimización de sentencias SQL en SQL Server. 6. Incorporar elementos de diseños existentes en los productos tecnólogos.</t>
  </si>
  <si>
    <t>CO1.REQ.7741555</t>
  </si>
  <si>
    <t>OPSP-VEX-0035-2025</t>
  </si>
  <si>
    <t>https://community.secop.gov.co/Public/Tendering/ContractNoticePhases/View?PPI=CO1.PPI.37511036&amp;isFromPublicArea=True&amp;isModal=False</t>
  </si>
  <si>
    <t xml:space="preserve">LUZ ANGELICA JIMENEZ PINTO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</si>
  <si>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Reijizar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</si>
  <si>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CO1.REQ.7758951</t>
  </si>
  <si>
    <t>OAG-VEX-0034-2025</t>
  </si>
  <si>
    <t>https://community.secop.gov.co/Public/Tendering/ContractNoticePhases/View?PPI=CO1.PPI.37513730&amp;isFromPublicArea=True&amp;isModal=False</t>
  </si>
  <si>
    <t xml:space="preserve">JAIDAR PEREZ MOLINA </t>
  </si>
  <si>
    <t>CO1.REQ.7759788</t>
  </si>
  <si>
    <t>OPSP-VEX-0033-2025</t>
  </si>
  <si>
    <t>https://community.secop.gov.co/Public/Tendering/ContractNoticePhases/View?PPI=CO1.PPI.37458986&amp;isFromPublicArea=True&amp;isModal=False</t>
  </si>
  <si>
    <t>CO1.REQ.7741074</t>
  </si>
  <si>
    <t>OPSP-VEX-0032-2025</t>
  </si>
  <si>
    <t>https://community.secop.gov.co/Public/Tendering/ContractNoticePhases/View?PPI=CO1.PPI.37479115&amp;isFromPublicArea=True&amp;isModal=False</t>
  </si>
  <si>
    <t xml:space="preserve">PAOLA ALEJANDRA PUENTES SAYO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</si>
  <si>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Gestionar y realizar el control de pez león en los arrecifes artificiales por medio de su captura. 4. Gestionar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</si>
  <si>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CO1.REQ.7748114</t>
  </si>
  <si>
    <t>OPSP-VEX-0031-2025</t>
  </si>
  <si>
    <t>https://community.secop.gov.co/Public/Tendering/ContractNoticePhases/View?PPI=CO1.PPI.37478081&amp;isFromPublicArea=True&amp;isModal=False</t>
  </si>
  <si>
    <t xml:space="preserve">JAVIER MOISES SUAREZ SEGURA </t>
  </si>
  <si>
    <t>CO1.REQ.7747638</t>
  </si>
  <si>
    <t>OPSP-VEX-0030-2025</t>
  </si>
  <si>
    <t>https://community.secop.gov.co/Public/Tendering/ContractNoticePhases/View?PPI=CO1.PPI.37458726&amp;isFromPublicArea=True&amp;isModal=False</t>
  </si>
  <si>
    <t>La presente orden tiene por objeto: Prestar servicios profesionales para el desarrollo de las siguientes actividades en Vicerrectoría de Extensión y Proyección Social: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</si>
  <si>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CO1.REQ.7741025</t>
  </si>
  <si>
    <t>OPSP-VEX-0029-2025</t>
  </si>
  <si>
    <t>https://community.secop.gov.co/Public/Tendering/ContractNoticePhases/View?PPI=CO1.PPI.37454697&amp;isFromPublicArea=True&amp;isModal=False</t>
  </si>
  <si>
    <t>CO1.REQ.7739693</t>
  </si>
  <si>
    <t>OPSP-VEX-0028-2025</t>
  </si>
  <si>
    <t>https://community.secop.gov.co/Public/Tendering/ContractNoticePhases/View?PPI=CO1.PPI.37456799&amp;isFromPublicArea=True&amp;isModal=False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</si>
  <si>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a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</si>
  <si>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CO1.REQ.7740486</t>
  </si>
  <si>
    <t>OPSP-VEX-0027-2025</t>
  </si>
  <si>
    <t>https://community.secop.gov.co/Public/Tendering/ContractNoticePhases/View?PPI=CO1.PPI.37456302&amp;isFromPublicArea=True&amp;isModal=False</t>
  </si>
  <si>
    <t xml:space="preserve">DANIELA PLATA ACEVEDO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</si>
  <si>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Registro y consolidación de la oferta de productos agropecuarios disponibles en la plataforma de comercialización. 2) Capacitación a usuarios del uso de la herramienta para impulsar la comercialización. 3) Análisis de oferta y demanda de productos agropecuarios. 4) Elaboración de informes mensuales.</t>
  </si>
  <si>
    <t>CO1.REQ.7740419</t>
  </si>
  <si>
    <t>OPSP-VEX-0026-2025</t>
  </si>
  <si>
    <t>https://community.secop.gov.co/Public/Tendering/ContractNoticePhases/View?PPI=CO1.PPI.37477264&amp;isFromPublicArea=True&amp;isModal=False</t>
  </si>
  <si>
    <t xml:space="preserve">MISAEL ADOLFO RICO TORREGROZA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</si>
  <si>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</si>
  <si>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CO1.REQ.7747549</t>
  </si>
  <si>
    <t>OPSP-VEX-0025-2025</t>
  </si>
  <si>
    <t>https://community.secop.gov.co/Public/Tendering/ContractNoticePhases/View?PPI=CO1.PPI.37487105&amp;isFromPublicArea=True&amp;isModal=False</t>
  </si>
  <si>
    <t>La presente orden tiene por objeto prestar servicio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</si>
  <si>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CO1.REQ.7750574</t>
  </si>
  <si>
    <t>OAG-VEX-0024-2025</t>
  </si>
  <si>
    <t>https://community.secop.gov.co/Public/Tendering/ContractNoticePhases/View?PPI=CO1.PPI.37453938&amp;isFromPublicArea=True&amp;isModal=False</t>
  </si>
  <si>
    <t>La presente orden tiene por objeto: Prestar servicios profesionales, en el marco de la gestión administrativa y financiera de la Vicerrectoría de Extensión y Proyección Social de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t>
  </si>
  <si>
    <t>CO1.REQ.7739485</t>
  </si>
  <si>
    <t>OPSP-VEX-0023-2025</t>
  </si>
  <si>
    <t>https://community.secop.gov.co/Public/Tendering/ContractNoticePhases/View?PPI=CO1.PPI.37474570&amp;isFromPublicArea=True&amp;isModal=False</t>
  </si>
  <si>
    <t xml:space="preserve">ALVARO JOSE CAMPO LOPEZ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</si>
  <si>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Asesoramiento técnico en el proceso de comercialización y venta a productores. 2) Fortalecer el componente de mercadeo electrónico de la plataforma Magdalena Tierra de agricultores. 3) Elaboración de informe de ventas y proceso de comercialización por medio de la plataforma Magdalena Tierra de agricultores.</t>
  </si>
  <si>
    <t>CO1.REQ.7746568</t>
  </si>
  <si>
    <t>OPSP-VEX-0022-2025</t>
  </si>
  <si>
    <t>https://community.secop.gov.co/Public/Tendering/ContractNoticePhases/View?PPI=CO1.PPI.37473609&amp;isFromPublicArea=True&amp;isModal=False</t>
  </si>
  <si>
    <t xml:space="preserve">PAOLA ANDREA FERNANDEZ BARROS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</si>
  <si>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Organizar, clasificar y archivar los soportes documentales de las etapas precontractual, contractual y postcontractual en los procesos de contratación de las personas naturales y jurídicas en el marco de los convenios suscritos entre la Universidad del Magdalena y la Agencia de Desarrollo Rural. Convenio 1556 del 2024 2) Transferir al archivo central de la Vicerrectoria de Extensión y Proyección Social los documentos físicos de las etapas precontractual, contractual y postcontractual en los procesos de contratación 3) Custodiar el cuidado de la documentación y realizar archivo de gestión documental de acuerdo con la normativa institucional. 4) realizar el archivo correspondiente a toda la documentación física que se generará en el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recepción y entrega de los implementos requeridos para el desarrollo de las diferentes actividades en el marco de la ejecución del convenio interadministrativo. 7) Llevar el consolidado de la entrega de los implementos entregados para cada actividad que se desarrolla en el ejercicio del convenio.</t>
  </si>
  <si>
    <t>CO1.REQ.7746020</t>
  </si>
  <si>
    <t>OAG-VEX-0021-2025</t>
  </si>
  <si>
    <t>https://community.secop.gov.co/Public/Tendering/ContractNoticePhases/View?PPI=CO1.PPI.37486024&amp;isFromPublicArea=True&amp;isModal=False</t>
  </si>
  <si>
    <t xml:space="preserve">KENNIA DE JESUS OSORIO PEDROZO </t>
  </si>
  <si>
    <t>La presente orden tiene por objeto la prestación se servicios como PROFESIONAL ADMINISTRATIVO, en el marco del convenio interadministrativo No. 1556 de 2024 suscrito entra la Universidad del Magdalena y la Agencia de Desarrollo Rural ADR, para la ejecución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Custodiar el cuidado de la documentación y realizar archivo de gestión documental de acuerdo a la normativa institucional. 4) realizar el archivo corres pendiente a toda la documentación que se generó en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Elaborar listado de contratistas en estado pendiente por por subsanaciones con sus respectivos soportes.</t>
  </si>
  <si>
    <t>CO1.REQ.7750251</t>
  </si>
  <si>
    <t>OPSP-VEX-0020-2025</t>
  </si>
  <si>
    <t>https://community.secop.gov.co/Public/Tendering/ContractNoticePhases/View?PPI=CO1.PPI.37436478&amp;isFromPublicArea=True&amp;isModal=False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</si>
  <si>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</si>
  <si>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CO1.REQ.7734165</t>
  </si>
  <si>
    <t>OPSP-VEX-0019-2025</t>
  </si>
  <si>
    <t>https://community.secop.gov.co/Public/Tendering/ContractNoticePhases/View?PPI=CO1.PPI.37437694&amp;isFromPublicArea=True&amp;isModal=False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</si>
  <si>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Univerdad del Magdalena. 2) Apoyar en el proceso de gestión documental para el desarrollo de los comités que se programen por el director del proyecto para el cumplimiento de sus obligaciones contractuales enmarcadas en los convenios. 3) Digitalizar los soportes documentales de los convenios para ser transferidos al archivo central de la Vicerrectoría de Extensión y Proyección Social. 4) Gestionar comunicación con el equipo operativo a fin de asegurar la documentación, soportes y evidencias del convenio para su correcta organización. 5) Apoyar en el seguimiento y realización de informes frente a los indicadores establecidos en el proyecto en términos de metas establecidas por la universidad del Magdalena. 6) Mantener comunicación constante con el equipo ejecutor y contratante a fin de dar solución a los requerimientos que se realicen.</t>
  </si>
  <si>
    <t>CO1.REQ.7734575</t>
  </si>
  <si>
    <t>OPSP-VEX-0018-2025</t>
  </si>
  <si>
    <t>https://community.secop.gov.co/Public/Tendering/ContractNoticePhases/View?PPI=CO1.PPI.37435097&amp;isFromPublicArea=True&amp;isModal=False</t>
  </si>
  <si>
    <t xml:space="preserve">FELIX DE JESUS CUELLO </t>
  </si>
  <si>
    <t>La presente orden tiene por objeto: Prestar servicios profesionales en el marco del Convenio No. 7000000063 de 2024, celebrado entre CENIT LOGÍSTICA Y TRANSPORTE DE HIDROCARBUROS S.A.S y la Universidad del Magdalena, para el desarrollo de las siguientes actividades: 1. Desarrollar desde el ámbito tecnológico herramientas para la Co-creación (Academia- comunidad de pescadores) y poner en funcionamiento un sistema para el monitoreo participativo de los desembarcos pesqueros artesanales, basado en ciencia ciudadana en el corredor pesquero Rodadero  Aeropuerto. 2. Planificar la implementación de un instrumento para la georreferenciación asociada al registro de información de los desembarcos pesqueros del área de estudio. 3. Participar en los procesos de capacitación y formación de las personas de las comunidades aledañas que harán las veces de colectores de información de desembarcos pesqueros. 4. Participar en los procesos de retroalimentación para la corrección de los registros de información de desembarcos pesqueros. 5. Entregar los insumos necesarios para la elaboración del informe mensual que contenga la estimación de los desembarcos pesqueros, haciendo énfasis en los aspectos relacionados con la georreferenciación de los desembarcos. 6. Apoyar en la elaboración de los informes trimestrales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</si>
  <si>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CO1.REQ.7733720</t>
  </si>
  <si>
    <t>OPSP-VEX-0017-2025</t>
  </si>
  <si>
    <t>https://community.secop.gov.co/Public/Tendering/ContractNoticePhases/View?PPI=CO1.PPI.37434612&amp;isFromPublicArea=True&amp;isModal=False</t>
  </si>
  <si>
    <t xml:space="preserve">ANA MARIA INFANTE CUAN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</si>
  <si>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Diseñar el plan de muestreo para sedimentos y batimetría, seleccionando las 39 estaciones de muestreo. 2. Calibrar y verificar los equipos de muestreo. 3. Coordinar y programar la logistica del muestreo. 4. Marcar y georreferenciar las estaciones de muestreo en la bahía y en los arrecifes artificiales. 5. Realizar el muestreo de sedimentos en las estaciones seleccionadas utilizando la draga tipo Van Veen. 6. Realizar la batimetria en las 39 estaciones, registrando la profundidad y características del fondo marino. 7. Analizar las muestras de sedimentos mediante tamizado en seco y procesar los datos de batimetría para generar perfiles y mapas de profundidad. 8. Elaborar informes técnicos y socializar los resultados mediante presentaciones a comunidades locales, entidades gubernamentales, y otras partes interesadas.</t>
  </si>
  <si>
    <t>CO1.REQ.7733358</t>
  </si>
  <si>
    <t>OPSP-VEX-0016-2025</t>
  </si>
  <si>
    <t>https://community.secop.gov.co/Public/Tendering/ContractNoticePhases/View?PPI=CO1.PPI.37383359&amp;isFromPublicArea=True&amp;isModal=False</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</si>
  <si>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 6. Asesorar la Formulación de documentos oficiales de la vicerrectoría de extensión y proyección social. 7. Realizar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t>
  </si>
  <si>
    <t>CO1.REQ.7717106</t>
  </si>
  <si>
    <t>OPSP-VEX-0015-2025</t>
  </si>
  <si>
    <t>https://community.secop.gov.co/Public/Tendering/ContractNoticePhases/View?PPI=CO1.PPI.37416480&amp;isFromPublicArea=True&amp;isModal=False</t>
  </si>
  <si>
    <t xml:space="preserve">EDISON RAFAEL LEA CHARRIS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</si>
  <si>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</si>
  <si>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CO1.REQ.7727466</t>
  </si>
  <si>
    <t>OPSP-VEX-0014-2025</t>
  </si>
  <si>
    <t>https://community.secop.gov.co/Public/Tendering/ContractNoticePhases/View?PPI=CO1.PPI.37393119&amp;isFromPublicArea=True&amp;isModal=False</t>
  </si>
  <si>
    <t xml:space="preserve">EDUARDO JESUS CHOLES RODRIGUEZ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</si>
  <si>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Contribuir a co-crear (Academia - comunidad de pescadores) y poner en funcionamiento un sistema para el monitoreo participativo de los desembarcos pesqueros artesanales, basado en ciencia ciudadana en el corredor pesquero Rodadero – Aeropuerto. 2. Preparar los instrumentos (formularios de encuesta estructural, actividad, captura y esfuerzo, precios y costos de operación), para el registro de información de los desembarcos pesqueros del área de estudio. 3. Planificar semanalmente el esfuerzo de muestreo directamente con los colectores de campo, que deberá ser establecido considerando sitio de desembarco y arte de pesca. 4. Participar en los procesos de retroalimentación para la corrección de los registros de información de desembarcos pesqueros. 5. Coordinar los procesos de capacitación y formación de las personas de las comunidades aledañas que harán las veces de colectores de información de desembarcos pesqueros. 6. Elaborar un informe trimestral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</si>
  <si>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CO1.REQ.7720020</t>
  </si>
  <si>
    <t>OPSP-VEX-0013-2025</t>
  </si>
  <si>
    <t>https://community.secop.gov.co/Public/Tendering/ContractNoticePhases/View?PPI=CO1.PPI.37415591&amp;isFromPublicArea=True&amp;isModal=False</t>
  </si>
  <si>
    <t xml:space="preserve">EDGAR ARTEAGA SOGAMOSO </t>
  </si>
  <si>
    <t>La presente orden tiene por objeto: Prestar servicios profesionales en el marco del Convenio No. 7000000063 de 2024, celebrado entre CENIT LOGÍSTICA Y TRANSPORTE DE HIDROCARBUROS S.A.S y la Universidad del Magdalena, para el desarrollo de las siguientes actividades: 1. Coordinar en el proceso de visibilización y divulgación del proyecto por medio de recursos audiovisuales, redes sociales, talleres, eventos académicos, técnicos o científicos. 2. Coordinar el proceso de apropiación social del conocimiento ante las comunidades por medio de las socializaciones de resultados parciales y las capacitaciones técnicas en monitoreo pesquero y de buceo. 3. Realizar un registro de la comunidad planctónica como insumo para la apropiación social del conocimiento. 4. Coordinar la socialización de resultados parciales del proyecto ante las comunidades, Alcaldía, AUNAP, CORPAMAG, DIMAR y CENIT.5. Realizar informes técnicos del proyecto.</t>
  </si>
  <si>
    <t>CO1.REQ.7727084</t>
  </si>
  <si>
    <t>OPSP-VEX-0012-2025</t>
  </si>
  <si>
    <t>https://community.secop.gov.co/Public/Tendering/ContractNoticePhases/View?PPI=CO1.PPI.37355969&amp;isFromPublicArea=True&amp;isModal=False</t>
  </si>
  <si>
    <t>La presente orden tiene por objeto: Prestar servicios de apoyo a la gestión para el desarrollo de las siguientes actividades: 1. Elaborar informes y documentos que sean solicitados por la Dirección de Desarrollo Social y Productivo, referentes a las actividades de extensión y proyección social. 2. Apoyar en la gestión de documentos remitidos a la Dirección de Desarrollo Social y documentos para firma del Director de Desarrollo Social y Productivo. 3. Apoyar en la organización y planeación de actividades y reuniones programadas desde la Dirección de Desarrollo Social y Productivo. 4. Apoyar en la solicitud y seguimiento de trámites administrativos (viáticos, apoyos económicos y movilidades) de la Dirección de Desarrollo Social y Productivo. 5. Apoyo en la organización de documentos de pago y seguimiento del cumplimiento de las actividades de los contratistas y proveedores adscritos a la Dirección de Desarrollo Social y Productivo. 6. Apoyar en la elaboración de estudio de conveniencia y minutas de las contrataciones de OPSP y OAG de la Dirección de Desarrollo Social y Productivo 7. Apoyar en la organización de eventos y actividades encargadas a la Vicerrectoria de Extensión y Proyección Social a través de la Dirección de Desarrollo Social y Productivo. 8. Apoyo en la gestión de solicitudes de las unidades adscritas a la Vicerrectoria de extensión y Proyección Social.</t>
  </si>
  <si>
    <t>CO1.REQ.7710477</t>
  </si>
  <si>
    <t>OAG-VEX-0011-2025</t>
  </si>
  <si>
    <t>https://community.secop.gov.co/Public/Tendering/ContractNoticePhases/View?PPI=CO1.PPI.37343726&amp;isFromPublicArea=True&amp;isModal=False</t>
  </si>
  <si>
    <t>La presente orden tiene por objeto: Prestar servicios profesionales para el desarrollo de las siguientes actividades: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el contratista desarrollará las siguientes actividades: 1. Gestionar de forma coordinada entre la Vicerrectoria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Acompañar el desarrollo de la CATEDRA UNIVERSIDAD EN EL TERRITORIO en los aspectos administrativos y logisticos necesarios para el funcionamiento y desarrollo de la misma. 4. Coadyuvar la Coordinación de las distintas jornadas externas que realice la Dirección de Desarrollo Social y Productivo, en cumplimiento al Plan de Acción de la Vicerrectoría de Extensión y Proyección Social. 5. Realizar acompañamiento y servir de enlace con las diferentes entidades público y privadas, para el desarrollo de las iniciativas, programas a cargo de la Dirección de Desarrollo Social y Productivo. 6. Presentar los informes que le sean requeridos por el Vicerrector de Extensión y Proyección Social y/o de las diferentes entidades de los programas Talento Magdalena, ades digitales bloque 10, Catedra Universidad en el Territorio y jornadas de atención</t>
  </si>
  <si>
    <t>CO1.REQ.7704547</t>
  </si>
  <si>
    <t>OPSP-VEX-0010-2025</t>
  </si>
  <si>
    <t>https://community.secop.gov.co/Public/Tendering/ContractNoticePhases/View?PPI=CO1.PPI.37290546&amp;isFromPublicArea=True&amp;isModal=False</t>
  </si>
  <si>
    <t>La presente orden tiene por objeto: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</si>
  <si>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CO1.REQ.7686939</t>
  </si>
  <si>
    <t>OPSP-VEX-0009-2025</t>
  </si>
  <si>
    <t>https://community.secop.gov.co/Public/Tendering/ContractNoticePhases/View?PPI=CO1.PPI.37270766&amp;isFromPublicArea=True&amp;isModal=False</t>
  </si>
  <si>
    <t>La presente orden tiene por objeto: Prestar servicios profesionales en el marco del Convenio No. 7000000063 de 2024, celebrado entre CENIT LOGÍSTICA Y TRANSPORTE DE HIDROCARBUROS S.A.S y la Universidad del Magdalena, para el desarrollo de las siguientes actividades: 1. Apoyar en la coordinación en el proceso de visibilización y divulgación del proyecto por medio de recursos audiovisuales, talleres, eventos académicos, técnicos o científicos. 2. Apoyar en la coordinación el proceso de apropiación social del conocimiento ante las comunidades por medio de las socializaciones de resultados parciales. 3. Coordinar las actividades de campo, logísticas y administrativas que sean requeridas para cumplir con el alcance planteado en el marco del convenio. 4. Apoyar en la planificación de los entregables comprometidos en el marco del convenio en coordinación con los responsables de cada componente. 5. Apoyar en la coordinación de la socialización de resultados parciales del proyecto ante las comunidades, Alcaldía, AUNAP, CORPAMAG, DIMAR y CENIT.</t>
  </si>
  <si>
    <t>CO1.REQ.7678971</t>
  </si>
  <si>
    <t>OPSP-VEX-0008-2025</t>
  </si>
  <si>
    <t>https://community.secop.gov.co/Public/Tendering/ContractNoticePhases/View?PPI=CO1.PPI.37269846&amp;isFromPublicArea=True&amp;isModal=False</t>
  </si>
  <si>
    <t>La presente orden tiene por objeto: prestar los servicios de apoyo a la gestión para el desarrollo de las siguientes actividades: 1) Entrega del formato de procesos contractuales de la vigencia 2024 donde se encuentren registradas las 696 órdenes y/o contratos con sus respectivas novedades, suscritas en la Vicerrectoría de Extensión y Proyección Social. 2) Registrar órdenes de servicios en las plataformas Sistema Integral de Auditorias SIA OBSERVA, Sistema Electrónico para la Contratación Pública- SECOP II Y Sistema de información y Gestión del Empleo Público SIGEP II. 3) Registrar la totalidad de pagos de las órdenes de servicios en las plataformas SIA OBSERVA y SECOP II. 4) Elaborar y actualizar la matriz de los procesos contractuales. 5) Rendir informes mensuales o cuando el supervisor así lo requiera, sobre las actividades desarrolladas en cumplimiento de la orden de prestación de servicios. 6) Revisar y cargar las pólizas en la plataforma Sistema Electrónico para la Contratación Pública- SECOP II.</t>
  </si>
  <si>
    <t>CO1.REQ.7678740</t>
  </si>
  <si>
    <t>OAG-VEX-0007-2025</t>
  </si>
  <si>
    <t>https://community.secop.gov.co/Public/Tendering/ContractNoticePhases/View?PPI=CO1.PPI.37269208&amp;isFromPublicArea=True&amp;isModal=False</t>
  </si>
  <si>
    <t>La presente orden tiene por objeto: Prestar servicios profesionales para el desarrollo de las siguientes actividades: 1. Realizar la matriz de seguimiento de Proveedores, Ordenes de prestación de servicios OPSP y OAG y procesos contractuales donde se verifique el cumplimiento, procedimientos y terminaciones de las ordenes y/o contratos en el sistema integral de auditoria SIA OBSERVA Vigencia 2024 2. Registrar y cargar la información precontractual, contractual y postcontractual de las ordenes y/o contratos suscritos por la Vicerrectoria de Extensión y Proyección Social en las plataformas Sistema Integral de Auditorias SIA OBSERVA, Sistema Electrónico para la Contratación Pública- SECOP II y Sistema de información y Gestión del Empleo Público SIGEP II. 3. Realizar la marcación de la información precontractual y contractual para el cumplimiento de la rendición mensual a la plataforma SIA OBSERVA- Auditoría de las Órdenes y/o contratos suscritos por la Vicerrectoria de Extensión y Proyección Social. 4. Elaborar y actualizar la matriz de los procesos contractuales. 5. Archivar la información de los convenios suscritos en los medios tecnológicos designados por la Vicerrectoria de Extensión y Proyección Social. 6. Rendir informes mensuales o cuando el supervisor así lo requiera, sobre las actividades desarrolladas en cumplimiento de la presente orden.</t>
  </si>
  <si>
    <t>CO1.REQ.7678608</t>
  </si>
  <si>
    <t>OPSP-VEX-0006-2025</t>
  </si>
  <si>
    <t>https://community.secop.gov.co/Public/Tendering/ContractNoticePhases/View?PPI=CO1.PPI.37255451&amp;isFromPublicArea=True&amp;isModal=False</t>
  </si>
  <si>
    <t>La presente orden tiene por objeto: Prestar servicios profesionales para el desarrollo de las siguientes actividades: 1. Elaborar y poner en marcha los cuadros de procesos pre-contractuales y jurídicos donde se llevara el registro y control de todos los trámites administrativos (contratos, Resoluciones, otro si, liquidaciones, terminaciones, entre otros procesos.) y jurídicos (Repuesta de demandas, Derechos de petición, entre otros procesos) actualizados para cumplir con registro del 2025, dichos cuadros deben cumplir con las especificaciones dadas por los lideres de ambos procesos (Temas, columnas, alarmas, registro de horas) y por último el cuadro tendrá conexión con la interface en POWER-BI para la fácil lectura de la información ante el vicerrector de extensión y proyección social. 2. Realizar la activación de usuarios y la revisión en la plataforma del GEDOCO y SIGEP II de los documentos precontractuales necesarios para la elaboración de órdenes de servicios profesionales y de apoyo a la gestión de la Vicerrectoria de Extensión y Proyección Social. 3. Apoyar la solicitud de creación de correos institucionales a nuevos contratistas. 4. Registrar ordenes de servicios en las plataformas Sistema Integral de Auditorias SIA OBSERVA, Sistema Electrónico para la Contratación Pública SECOP II y Sistema de información y Gestión del Empleo Público SIGEP II. 5. Elaborar y actualizar la matriz de los procesos contractuales. 6. Realizar en la habilitación de pagos en la plataforma GEDOCO de los contratistas por prestación de servicios profesionales y de apoyo a la gestión de la Vicerrectoría de Extensión y Proyección Social. 7. Realizar en la revisión de los documentos para trámite de liquidación de honorarios de los contratistas por prestación de servicios de la Vicerrectoría de Extensión y Proyección Social. 8. Cargar los contratos en la plataforma GEDOCO para solicitar la firma del contratista y solicitar el Registro Presupuesta.</t>
  </si>
  <si>
    <t>CO1.REQ.7674428</t>
  </si>
  <si>
    <t>OPSP-VEX-0005-2025</t>
  </si>
  <si>
    <t>https://community.secop.gov.co/Public/Tendering/ContractNoticePhases/View?PPI=CO1.PPI.37254837&amp;isFromPublicArea=True&amp;isModal=False</t>
  </si>
  <si>
    <t>La presente orden tiene por objeto: Prestar servicios profesionales para el desarrollo de las siguientes actividades: 1) Entrega de los expedientes precontractuales, contractuales y poscontractuales de las 696 ordenes y/o contratos suscritos por la Vicerrectora de Extensión en el periodo 2024. 2) Apoyar en la activación de usuarios y la revisión de hojas de vida en la plataforma SIGEP II de los documentos precontractuales necesarios para la elaboración de órdenes de servicios profesionales y de apoyo a la gestión de la Vicerrectoria de Extensión y Proyección Social.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6) Archivar la información contractual en los medios tecnológicos designados por la Vicerrectoria de Extensión y Proyección Social. 7) Rendir informes mensuales o cuando el supervisor asi lo requiera, sobre las actividades desarrolladas en cumplimiento de la presente orden.</t>
  </si>
  <si>
    <t>CO1.REQ.7674346</t>
  </si>
  <si>
    <t>OPSP-VEX-0004-2025</t>
  </si>
  <si>
    <t>https://community.secop.gov.co/Public/Tendering/ContractNoticePhases/View?PPI=CO1.PPI.37254442&amp;isFromPublicArea=True&amp;isModal=False</t>
  </si>
  <si>
    <t>La presente orden tiene por objeto: Prestar servicios profesionales para asesorar juridicamente a la Vicerrectoría de Extensión y Proyección Social en el marco de los convenios que haya suscrito con entidades públicas y realizar las siguientes actividades: 1). Entregar informe de obligaciones contractuales asociadas a pagos y actividades a desarrollar de contratos y/o convenios interadministrativos con entidades externas al cierre de vigencia 2024. 2). Prestar asesoría jurídica en las etapas precontractual, contractual y postcontractual de los procesos de selección adelantados en la Vicerrectoria de Extensión y Proyección Social. 3) Prestar asesoria juridica y resolver consultas de tipo jurídico sobre la ejecución de los proyectos de la Vicerrectoria de Extensión y Proyección Social de conformidad con la normatividad vigente. 4) Prestar asesoría jurídica contractual en los procesos de licitación y/o convocatorias en los que sea requerido. 5) Proyectar minutas de convenios y contratos que requiera la Vicerrectoria de Extensión y Proyección Social. 6) Proyectar respuestas a las consultas, peticiones, quejas y reclamos que se generen en la Vicerrectoria de Extensión y Proyección Social, tomando en consideración los términos de la Ley y los procedimientos internos establecidos. 7) Elaborar los conceptos juridicos que sean solicitados por la Vicerrectoria de Extensión y Proyección Social y/o por la Oficina Asesora Juridica de la Universidad.</t>
  </si>
  <si>
    <t>CO1.REQ.7674090</t>
  </si>
  <si>
    <t>OPSP-VEX-0003-2025</t>
  </si>
  <si>
    <t>https://community.secop.gov.co/Public/Tendering/ContractNoticePhases/View?PPI=CO1.PPI.37253721&amp;isFromPublicArea=True&amp;isModal=False</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</si>
  <si>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juridico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jurídica de tramites cobros que realice la entidad cuando actúe como contratista. 7) Prestar asesoria juridica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</si>
  <si>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CO1.REQ.7674018</t>
  </si>
  <si>
    <t>OPSP-VEX-0002-2025</t>
  </si>
  <si>
    <t>https://community.secop.gov.co/Public/Tendering/ContractNoticePhases/View?PPI=CO1.PPI.37186315&amp;isFromPublicArea=True&amp;isModal=False</t>
  </si>
  <si>
    <t>La presente orden tiene por objeto: Prestar servicios profesionales para el acompañamiento de los procesos de la Vicerrectoría de Extensión y Proyección Social, desarrollando las siguientes actividades: 1. Revisar los contratos y convenios suscritos en la vigencia 2024 con saldo y distribuir como serán adicionados al presupuesto 2025.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los sondeos comerciales de productos, bienes y servicios para y acompañamiento de acuerdo con los tramites de selección de proveedores de extensión.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</si>
  <si>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CO1.REQ.7673546</t>
  </si>
  <si>
    <t>OPSP-VEX-0001-2025</t>
  </si>
  <si>
    <t>NUMERO DEL COMPROMISO PRESUPUESTAL</t>
  </si>
  <si>
    <t>Vicerrector de Extensión y Proyección Social</t>
  </si>
  <si>
    <t xml:space="preserve">PROCESOS CONTRACTUALES </t>
  </si>
  <si>
    <t>https://community.secop.gov.co/Public/Tendering/ContractNoticePhases/View?PPI=CO1.PPI.41075133&amp;isFromPublicArea=True&amp;isModal=False</t>
  </si>
  <si>
    <t>ROCIO DEL PILAR TIJARO</t>
  </si>
  <si>
    <t>VIVIANA QUINTERO DALLOS</t>
  </si>
  <si>
    <t>APOYAR AL DECANO A LA CONSTRUCCIÓN DEL DOCUMENTO INTEGRADOR DE UN NUEVO PROGRAMA A NIVEL DOCTORADO, APOYAR AL DECANO EN EL DESARROLLO DE LAS ACTIVIDADES RELACIONADAS CON LA DENOMINACIÓN Y JUSTIFICACIÓN DEL PROGRAMA DE DOCTORADO, MEDIANTE EL ANÁLISIS DE TENDENCIAS DE LA EDUCACIÓN SUPERIOR Y FORMACIÓN DOCTORAL A NIVEL NACIONAL E INTERNACIONAL, REVISIÓN DE LA OFERTA EXISTENTE, ESTUDIO DE OCUPACIÓN DE PROFESIONALES, EVALUACIÓN DE LA DEMANDA DEL PROGRAMA Y SOCIALIZACIÓN CON LAS DEPENDENCIAS PERTINENTES, APOYAR AL DECANO EN LA ESTRUCTURACIÓN DE LOS ASPECTOS CURRICULARES DEL PROGRAMA, INCLUYENDO LA DEFINICIÓN DE COMPONENTES FORMATIVOS, PEDAGÓGICOS Y DE INTERACCIÓN; CONCEPTUALIZACIÓN TEÓRICA Y EPISTEMOLÓGICA; MECANISMOS DE EVALUACIÓN Y SOCIALIZACIÓN CON LAS DEPENDENCIAS Y ACTORES INSTITUCIONALES, APOYAR AL DECANO EN LA ORGANIZACIÓN DE LAS ACTIVIDADES ACADÉMICAS Y EL PROCESO FORMATIVO, A TRAVÉS DEL DISEÑO Y ARTICULACIÓN DE LOS ASPECTOS FUNDAMENTALES QUE ESTRUCTURAN EL DESARROLLO DE LA FORMACIÓN DOCTORAL, ASÍ COMO LA SOCIALIZACIÓN CON LAS ÁREAS PERTINENTES, APOYAR AL DECANO EN LA FORMULACIÓN DEL COMPONENTE DE INVESTIGACIÓN, INNOVACIÓN Y/O CREACIÓN ARTÍSTICA Y CULTURAL, MEDIANTE LA REVISIÓN DE POLÍTICAS INSTITUCIONALES, ORGANIZACIÓN DE LA INVESTIGACIÓN, DEFINICIÓN DE LÍNEAS Y ÁREAS ESTRATÉGICAS, ANÁLISIS DE CAPACIDADES INSTITUCIONALES, INCORPORACIÓN DE FORMACIÓN INVESTIGATIVA, RECURSOS DE FINANCIACIÓN, IMPACTO Y DIVULGACIÓN DE LA INVESTIGACIÓN, INCLUYENDO LA ARTICULACIÓN CON GRUPOS DE INVESTIGACIÓN Y SOCIALIZACIÓN CON DEPENDENCIAS. 6. APOYAR AL DECANO EN LA DEFINICIÓN DE LOS LINEAMIENTOS Y ESTRATEGIAS DE EXTENSIÓN Y PROYECCIÓN SOCIAL DEL PROGRAMA, MEDIANTE LA REVISIÓN DE POLÍTICAS INSTITUCIONALES, ORGANIZACIÓN DE LA EXTENSIÓN, GESTIÓN DE PROYECTOS CON ALIADOS, ARTICULACIÓN CON LA PROYECCIÓN SOCIAL Y SOCIALIZACIÓN INSTITUCIONAL CORRESPONDIENTE</t>
  </si>
  <si>
    <t>CO1.REQ.8644439</t>
  </si>
  <si>
    <t>OPSP-CPF-0029-2025</t>
  </si>
  <si>
    <t>https://community.secop.gov.co/Public/Tendering/ContractNoticePhases/View?PPI=CO1.PPI.40876185&amp;isFromPublicArea=True&amp;isModal=False</t>
  </si>
  <si>
    <t>YAJAIRA LILIANA MACHADO ZARAZA</t>
  </si>
  <si>
    <t>JESUS ALBERTO FERIA ACUÑA</t>
  </si>
  <si>
    <t>DESARROLLO DE UN VIDEO PROMOCIONAL DE APROXIMADAMENTE 2 MINUTOS DE DURACIÓN, QUE COMUNIQUE DE FORMA CLARA, ATRACTIVA Y EMOCIONAL EL IMPACTO DE LOS PROGRAMAS DE POSGRADO DE LA UNIVERSIDAD DEL MAGDALENA EN EL DESARROLLO REGIONAL, INCORPORACIÓN DE TÍTULOS ANIMADOS, EFECTOS DE TRACKING, ELEMENTOS GRÁFICOS INSTITUCIONALES (LOGOS, ÍCONOS, LÍNEAS DE IDENTIDAD VISUAL), CON UNA ESTÉTICA COHERENTE CON LA IMAGEN CORPORATIVA DE LA UNIVERSIDAD, PRODUCCIÓN DE SEGMENTOS VISUALES EDITADOS QUE PUEDAN SER REUTILIZADOS EN FUTURAS PIEZAS AUDIOVISUALES O CAMPAÑAS DE COMUNICACIÓN DEL CENTRO DE POSGRADOS, SELECCIÓN Y MONTAJE DE UNA BANDA SONORA ADECUADA (CON DERECHOS DE USO), ASÍ COMO EL DISEÑO E INTEGRACIÓN DE EFECTOS SONOROS QUE ENRIQUEZCAN LA EXPERIENCIA AUDIOVISUAL, ENSAMBLAJE, CORRECCIÓN DE COLOR, SINCRONIZACIÓN DE AUDIO Y VIDEO, Y ENTREGA FINAL EN ALTA RESOLUCIÓN, ADAPTADO A MÚLTIPLES FORMATOS (REDES SOCIALES, PRESENTACIONES, WEB, ETC.), ENTREGA DEL VIDEO FINAL Y DE SUS VERSIONES DERIVADAS, JUNTO CON LOS ARCHIVOS EDITABLES (PROYECTO Y RECURSOS GRÁFICOS UTILIZADOS), GARANTIZANDO LA POSIBILIDAD DE FUTURAS ACTUALIZACIONES</t>
  </si>
  <si>
    <t>CO1.REQ.8594789</t>
  </si>
  <si>
    <t>OAG-CPF-0028-2025</t>
  </si>
  <si>
    <t>https://community.secop.gov.co/Public/Tendering/ContractNoticePhases/View?PPI=CO1.PPI.40712873&amp;isFromPublicArea=True&amp;isModal=False</t>
  </si>
  <si>
    <t>NATALIA CAMILA OSORIO MARIN</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</si>
  <si>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CONTINÚA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</si>
  <si>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CO1.REQ.8554507</t>
  </si>
  <si>
    <t>OPSP-CPF-0027-2025</t>
  </si>
  <si>
    <t>https://community.secop.gov.co/Public/Tendering/ContractNoticePhases/View?PPI=CO1.PPI.40670834&amp;isFromPublicArea=True&amp;isModal=False</t>
  </si>
  <si>
    <t>JUANA MARIN PINEDA</t>
  </si>
  <si>
    <t xml:space="preserve">BEATRIZ YULIETH BOLAÑO </t>
  </si>
  <si>
    <t>APOYAR Y FORTALECER LA IDENTIDAD Y PRESENCIA DIGITAL DEL CENTRO DE POSGRADOS Y FORMACIÓN CONTINUA GARANTIZANDO UNA EXPERIENCIA COHERENTE Y ATRACTIVA PARA ASPIRANTES, ESTUDIANTES, EGRESADOS Y PÚBLICO EN GENERAL, DISEÑAR ESTRATEGIAS QUE ASEGUREN UNA PRESENCIA DINÁMICA Y PROFESIONAL DEL CENTRO DE POSGRADOS EN PLATAFORMAS DIGITALES. DESARROLLANDO CONTENIDO PARA AUMENTAR PARTICIPACIÓN Y CRECIMIENTO DE SEGUIDORES QUE INCENTIVEN LA INTERACCIÓN Y CAPTEN LA ATENCIÓN DEL PÚBLICO OBJETIVO, APOYAR EN LA ELABORACIÓN DE CALENDARIOS EDITORIALES QUE DESTAQUEN Y RESALTEN LAS FORTALEZAS, BENEFICIOS, OBJETIVOS Y EVENTOS CLAVE DE LOS PROGRAMAS DE POSGRADO, SUPERVISAR ACTIVAMENTE LAS REDES SOCIALES PARA RESPONDER PREGUNTAS, RESOLVER DUDAS Y ATENDER COMENTARIOS DE MANERA RÁPIDA Y EFECTIVA. IMPLEMENTANDO PROTOCOLOS PARA MANEJAR SITUACIONES CRÍTICAS O COMENTARIOS NEGATIVOS, ASEGURANDO UNA COMUNICACIÓN CLARA Y EMPÁTICA, APOYAR EL DISEÑO DE CAMPAÑAS QUE INCENTIVEN A ESTUDIANTES, EGRESADOS Y PROFESORES A COMPARTIR SUS EXPERIENCIAS Y LOGROS RELACIONADOS CON LOS PROGRAMAS DE POSGRADO, REDACTAR ARTÍCULOS, NOTICIAS Y COMUNICADOS QUE MANTENGAN ACTUALIZADA LA PÁGINA WEB DEL CENTRO DE POSGRADOS Y FORMACIÓN CONTINUA, ASEGURAR QUE LAS PROMOCIONES, EVENTOS Y LANZAMIENTOS DE PROGRAMAS TENGAN UNA INTEGRACIÓN FLUIDA ENTRE CANALES DIGITALES Y FÍSICOS, COLABORAR ESTRECHAMENTE CON EL EQUIPO DE SERVICIOS PARA ASPIRANTES, ESTUDIANTES Y EGRESADOS BUSCANDO ALINEAR LAS ESTRATEGIAS DIGITALES CON LAS ACTIVIDADES PRESENCIALES DE LOS PROGRAMAS DE POSGRADOS,  DISEÑAR BOLETINES INFORMATIVOS POR CORREO ELECTRÓNICO PARA MANTENER A LA AUDIENCIA ACADÉMICA INFORMADA SOBRE EVENTOS, LANZAMIENTOS Y NOVEDADES DE LOS PROGRAMAS DE POSGRADO, APOYAR EN LA COORDINACIÓN DE LA EJECUCIÓN DE CAMPAÑAS PUBLICITARIAS Y PROMOCIONALES, OPTIMIZANDO EL USO DE RECURSOS Y MAXIMIZANDO EL ALCANCE, APOYAR EN LA COORDINACIÓN Y EL SEGUIMIENTO DE LOS PAID ADS PARA PROMOVER LA PUBLICIDAD DE LOS PROGRAMAS Y EVENTOS DEL CENTRO DE POSGRADOS</t>
  </si>
  <si>
    <t>CO1.REQ.8543488</t>
  </si>
  <si>
    <t>OPSP-CPF-0026-2025</t>
  </si>
  <si>
    <t>https://community.secop.gov.co/Public/Tendering/ContractNoticePhases/View?PPI=CO1.PPI.40670282&amp;isFromPublicArea=True&amp;isModal=False</t>
  </si>
  <si>
    <t>ADRIANA MARIA PATIÑO LOPEZ</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</si>
  <si>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</si>
  <si>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 CO1.REQ.8543617</t>
  </si>
  <si>
    <t>OPSP-CPF-0025-2025</t>
  </si>
  <si>
    <t>https://community.secop.gov.co/Public/Tendering/ContractNoticePhases/View?PPI=CO1.PPI.40670213&amp;isFromPublicArea=True&amp;isModal=False</t>
  </si>
  <si>
    <t>SILVIA PATRICIA BURGOS</t>
  </si>
  <si>
    <t>GENITH ISABEL GARZON ALVAREZ</t>
  </si>
  <si>
    <t>APOYAR CON LA ATENCIÓN DE LOS ESTUDIANTES CON CRÉDITO CORTO PLAZO DEL CENTRO DE POSGRADOS Y FORMACIÓN CONTINUA QUE REQUIERAN SERVICIOS DEL GRUPO DE FACTURACIÓN, CRÉDITO Y CARTERA (CORREO, WHATSAPP, CELULAR INSTITUCIONAL Y EXTENSIONES TELEFÓNICAS), APOYAR CON LA RECEPCIÓN, REVISIÓN, VERIFICACIÓN, CONFIRMACIÓN Y APROBACIÓN DE SOLICITUDES DE FINANCIAMIENTO DE MATRÍCULA CON CRÉDITO CORTO PLAZO DE LOS ESTUDIANTES DEL CENTRO DE POSGRADOS Y FORMACIÓN CONTINUA, APOYAR CON LA RECEPCIÓN, ORGANIZACIÓN Y REGISTRO DE LOS TÍTULOS VALORES DE CRÉDITOS CORTO PLAZO QUE REPOSARÁN EN EL ARCHIVO FÍSICO Y DIGITAL DE LA DEPENDENCIA DE LOS DE LOS ESTUDIANTES CENTRO DE POSGRADOS Y FORMACIÓN CONTINUA, APOYAR EN LA ELABORACIÓN DE VOLANTES DE CONSIGNACIÓN PARA EL PAGO DE LAS CUOTAS MENSUALES DE LOS ESTUDIANTES CON CRÉDITO CORTO PLAZO DEL CENTRO DE POSGRADOS Y FORMACIÓN CONTINUA, APOYAR CON EL INGRESO DE LOS PAGOS REALIZADOS A LOS CRÉDITOS REGISTRADOS DE LOS ESTUDIANTES DEL CENTRO DE POSGRADOS Y FORMACIÓN CONTINUA EN EL SISTEMA DE INFORMACIÓN CARTERA, APOYAR CON LA EXPEDICIÓN DE PAZ Y SALVOS DE LOS DE LOS ESTUDIANTES CENTRO DE POSGRADOS Y FORMACIÓN CONTINUA CON CRÉDITOS CORTO PLAZO Y ASÍ MISMO, ACTUALIZAR SU ESTADO FINANCIERO EN EL SISTEMA DE ADMISIONES, APOYAR CON LA EXPEDICIÓN DE CERTIFICADOS DE DEUDA A LOS ESTUDIANTES CON CRÉDITO CORTO PLAZO DEL CENTRO DE POSGRADOS Y FORMACIÓN CONTINUA, APOYAR CON LA APLICACIÓN DE LA ENCUESTA DE SATISFACCIÓN DEL SERVICIO EN EL PROCESO DE CRÉDITO CORTO PLAZO, APOYAR CON LA RECEPCIÓN DE PAGOS POR DATAFONO DE LOS ESTUDIANTES CON CRÉDITO CORTO PLAZO DEL CENTRO DE POSGRADOS Y FORMACIÓN CONTINUA, REALIZAR EL REGISTRO DE LOS MISMOS Y ENVIAR A TESORERÍA PARA SU RECAUDO, APOYAR EN LA GESTIÓN DE ACTUALIZACIÓN DE DATOS DE CONTACTO DE LOS ESTUDIANTES DEL CENTRO DE POSGRADOS Y FORMACIÓN CONTINUA CON CRÉDITOS CORTO PLAZO CON UN CONTROL VERIFICABLE EN EXCEL,  APOYAR EN EL DIAGNÓSTICO Y REPORTE DE CRÉDITOS CORTO PLAZO NO RECUPERADOS DE LOS ESTUDIANTES CENTRO DE POSGRADOS Y FORMACIÓN CONTINUA, APOYAR EN LA EJECUCIÓN DE PROCEDIMIENTOS COGUI RELACIONADOS CON LAS ACTIVIDADES GESTIÓN DE COBRANZA Y RECUPERACIÓN DE CARTERA DE CRÉDITOS EDUCATIVOS DE LOS ESTUDIANTES Y CODEUDORES DEL CENTRO DE POSGRADOS Y FORMACIÓN CONTINUA, APOYAR EN EL DESARROLLO Y GESTIÓN DE LA OPERATIVIDAD DE LOS CONVENIOS QUE SUSCRIBA EL CENTRO DE POSGRADOS Y FORMACIÓN CONTINUA CON RELACIÓN A SUS ESTUDIANTES,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APOYAR EN LA ELABORACIÓN, VERIFICACIÓN Y SEGUIMIENTO DE PAGO DE LAS CUOTAS PACTADAS DE LOS ACUERDOS DE PAGO DE LOS ESTUDIANTES DEL CENTRO DE POSGRADOS Y FORMACIÓN CONTINUA CON UN CONTROL VERIFICABLE EN EXCEL, APOYAR Y ACOMPAÑAR EN LOS EVENTOS INSTITUCIONALES EN LOS QUE SE REQUIERA FINANCIAMIENTO EN LA ADQUISICIÓN DE SERVICIOS O PRODUCTOS COMO: FERIA DEL LIBRO, FERIA ARTESANAL, FERIA AGRÍCOLA, FERIA DE POSTGRADOS, ETC.), APOYAR EN LA ELABORACIÓN DE ACTAS DE REUNIONES RELACIONADAS CON ESTAS ACTIVIDADES</t>
  </si>
  <si>
    <t>CO1.REQ.8543515</t>
  </si>
  <si>
    <t>OPSP-CPF-0024-2025</t>
  </si>
  <si>
    <t>https://community.secop.gov.co/Public/Tendering/ContractNoticePhases/View?PPI=CO1.PPI.40669633&amp;isFromPublicArea=True&amp;isModal=False</t>
  </si>
  <si>
    <t>DILZO RAFAEL RADA CANTILLO</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</si>
  <si>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APOYAR Y DISEÑAR ANIMACIONES 2D Y 3D QUE DESTAQUEN LAS CARACTERÍSTICAS, BENEFICIOS Y DIFERENCIADORES DE LOS PROGRAMAS ACADÉMICOS ACTUALES Y NUEVOS DEL CENTRO DE POSGRADOS Y FORMACIÓN CONTINUA, APOYAR Y REVISAR PERIÓDICAMENTE LOS DISEÑOS GENERADOS PARA ASEGURAR QUE ESTÉN ALINEADOS CON LAS TENDENCIAS ACTUALES Y LOS OBJETIVOS Y PROYECCIONES DEL CENTRO DE POSGRADOS Y FORMACIÓN CONTINUA</t>
  </si>
  <si>
    <t>CO1.REQ.8543097</t>
  </si>
  <si>
    <t>OPSP-CPF-0023-2025</t>
  </si>
  <si>
    <t>https://community.secop.gov.co/Public/Tendering/ContractNoticePhases/View?PPI=CO1.PPI.40669283&amp;isFromPublicArea=True&amp;isModal=False</t>
  </si>
  <si>
    <t>ROSSANA TORRES SANJUANELO</t>
  </si>
  <si>
    <t>APOYAR EN EL DISEÑO E IMPLEMENTACIÓN DE ESTRATEGIAS QUE PROMUEVAN LA DIFUSIÓN DE LA OFERTA ACADÉMICA Y LOS SERVICIOS DEL CENTRO DE POSGRADOS Y FORMACIÓN CONTINUA, APOYAR, DESARROLLAR E IMPLEMENTAR ESTRATEGIAS INTEGRALES PARA DAR A CONOCER LA OFERTA ACADÉMICA Y LOS SERVICIOS DEL CENTRO, UTILIZANDO CANALES DIGITALES, PRESENCIALES Y MIXTOS, APOYAR EN LA IDENTIFICACIÓN DE OPORTUNIDADES DE MERCADO Y TENDENCIAS EDUCATIVAS PARA AJUSTAR LAS CAMPAÑAS PROMOCIONALES Y CAPTAR NUEVOS PÚBLICOS,  APOYAR Y ORGANIZAR LA PARTICIPACIÓN DEL CENTRO DE POSGRADOS EN EVENTOS ACADÉMICOS, COMERCIALES Y FERIAS INSTITUCIONALES, ASEGURANDO UNA REPRESENTACIÓN DESTACADA, APOYAR LA PLANIFICACIÓN, DESARROLLO Y EJECUCIÓN DE CAMPAÑAS PUBLICITARIAS Y PROMOCIONALES, ASEGURANDO UN USO ÓPTIMO DE LOS RECURSOS DISPONIBLES, APOYAR A DISEÑADORES GRÁFICOS, REDACTORES Y EXPERTOS EN MARKETING DIGITAL PARA CREAR MENSAJES IMPACTANTES Y ATRACTIVOS, APOYAR EL MONITOREO DEL RENDIMIENTO DE LAS CAMPAÑAS EN TIEMPO REAL Y REALIZAR AJUSTES ESTRATÉGICOS PARA MAXIMIZAR SU ALCANCE Y EFECTIVIDAD, APOYAR EN EL ENLACE ENTRE EL CENTRO DE POSGRADOS Y FORMACIÓN CONTINUA Y OTRAS DEPENDENCIAS DE LA UNIVERSIDAD, ASEGURANDO LA ALINEACIÓN DE LOS ESFUERZOS DE MARKETING CON LOS OBJETIVOS GENERALES DE LA INSTITUCIÓN, APOYAR EN LA COORDINACIÓN DE REUNIONES CON LOS EQUIPOS DE POSGRADOS DE LAS FACULTADES PARA COMPARTIR INFORMACIÓN, ESTRATEGIAS Y RESULTADOS, PROMOVIENDO UNA VISIÓN INTEGRADA Y COHERENTE, APOYAR EN LA IDENTIFICACIÓN DE SINERGIAS Y OPORTUNIDADES DE COLABORACIÓN QUE FORTALEZCAN LA REPUTACIÓN Y VISIBILIDAD DEL CENTRO DENTRO Y FUERA DE LA UNIVERSIDAD, APOYAR LA PRODUCCIÓN DE CONTENIDO CREATIVO Y ATRACTIVO PARA REDES SOCIALES, SITIOS WEB Y MATERIALES PUBLICITARIOS, ASEGURANDO COHERENCIA EN LOS MENSAJES Y ALINEACIÓN CON LA IDENTIDAD DEL CENTRO DE POSGRADOS, APOYAR EL EQUIPO DE ATENCIÓN AL CLIENTE Y VENTAS, ASEGURANDO UNA EXPERIENCIA FLUIDA Y SATISFACTORIA PARA ASPIRANTES, ESTUDIANTES Y EGRESADOS A TRAVÉS DE TODOS LOS CANALES DISPONIBLES (PRESENCIAL, TELEFÓNICO, CHAT EN LÍNEA, CORREO ELECTRÓNICO, REDES SOCIALES).</t>
  </si>
  <si>
    <t>CO1.REQ.8543086</t>
  </si>
  <si>
    <t>OPSP-CPF-0022-2025</t>
  </si>
  <si>
    <t>https://community.secop.gov.co/Public/Tendering/ContractNoticePhases/View?PPI=CO1.PPI.40669143&amp;isFromPublicArea=True&amp;isModal=False</t>
  </si>
  <si>
    <t>JESUS DAVID SUAREZ LOBATO</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</si>
  <si>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</si>
  <si>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CO1.REQ.8543304</t>
  </si>
  <si>
    <t>OPSP-CPF-0021-2025</t>
  </si>
  <si>
    <t>https://community.secop.gov.co/Public/Tendering/ContractNoticePhases/View?PPI=CO1.PPI.40666672&amp;isFromPublicArea=True&amp;isModal=False</t>
  </si>
  <si>
    <t>ANA KARINA SARABIA CARBAL</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</si>
  <si>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ESTABLECIDOS</t>
  </si>
  <si>
    <t>CO1.REQ.8542551</t>
  </si>
  <si>
    <t>OAG-CPF-0020-2025</t>
  </si>
  <si>
    <t>https://community.secop.gov.co/Public/Tendering/ContractNoticePhases/View?PPI=CO1.PPI.40665143&amp;isFromPublicArea=True&amp;isModal=False</t>
  </si>
  <si>
    <t xml:space="preserve">MERCEDES NOHEMY SANTRICH </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</si>
  <si>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 APOYAR EN EL PROCESO DE CIERRE DE LAS CONTRATACIONES REPORTADAS EN LA PLATAFORMA SECOP II DURANTE EL AÑO 2024</t>
  </si>
  <si>
    <t>CO1.REQ.8542205</t>
  </si>
  <si>
    <t>OAG-CPF-0019-2025</t>
  </si>
  <si>
    <t>https://community.secop.gov.co/Public/Tendering/ContractNoticePhases/View?PPI=CO1.PPI.40658139&amp;isFromPublicArea=True&amp;isModal=False</t>
  </si>
  <si>
    <t>GLORIA PATRICIA PEÑA SALAZAR</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</si>
  <si>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CON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</si>
  <si>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CO1.REQ.8539962</t>
  </si>
  <si>
    <t>OPSP-CPF-0018-2025</t>
  </si>
  <si>
    <t>https://community.secop.gov.co/Public/Tendering/ContractNoticePhases/View?PPI=CO1.PPI.40649770&amp;isFromPublicArea=True&amp;isModal=False</t>
  </si>
  <si>
    <t>KATRIN  GONZALEZ MONTERO</t>
  </si>
  <si>
    <t>APOYAR LA ATENCIÓN DE LOS USUARIOS DEL CENTRO DE POSGRADOS Y FORMACIÓN CONTINUA DESDE LOS DIFERENTES CANALES DE DIFUSIÓN E INFORMACIÓN, APOYAR EN LA LOGÍSTICA DE LOS EVENTOS LOCALES Y REGIONALES, Y LAS SESIONES EDUCATIVAS REALIZADOS POR EL CENTRO DE POSGRADOS Y FORMACIÓN CONTINUA, APOYAR EN LA ORGANIZACIÓN DEL PROCESO DE LAS CAMPAÑAS PUBLICITARIAS DE LAS REDES SOCIALES, APOYAR EN LA VERIFICACIÓN Y ACTUALIZACIÓN DE LA PÁGINA WEB DEL CENTRO DE POSGRADOS Y FORMACIÓN CONTINUA YDE LOS PROGRAMAS DE POSGRADOS, APOYAR EN LA ASIGNACIÓN Y SEÑALIZACIÓN DE LOS ESPACIOS FÍSICOS PARA LAS CLASES DE DIPLOMADOS, ESPECIALIZACIONES, MAESTRÍAS Y DOCTORADOS DEL CENTRO DE POSGRADOS Y FORMACIÓN CONTINUA</t>
  </si>
  <si>
    <t>CO1.REQ.8537947</t>
  </si>
  <si>
    <t>OPSP-CPF-0017-2025</t>
  </si>
  <si>
    <t>https://community.secop.gov.co/Public/Tendering/ContractNoticePhases/View?PPI=CO1.PPI.40644587&amp;isFromPublicArea=True&amp;isModal=False</t>
  </si>
  <si>
    <t>LUCY RAQUEL GRACIA GAMARRA</t>
  </si>
  <si>
    <t>APOYAR EN EL CARGUE DE INFORMACIÓN DE CONTRATOS Y RENDICIÓN DE INFORMES EN LA PLATAFORMA SIA 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LA CREACIÓN DE CUENTAS, VERIFICACIÓN DE DOCUMENTACIÓN CONTRACTUAL EN PLATAFORMA SIGEP, APOYAR EN EL REGISTRO Y CARGUE DE INFORMACIÓN EN LA PLATAFORMA SECOP II, INCLUYENDO LA CONTRATACIÓN Y SOPORTES DE PAGOS</t>
  </si>
  <si>
    <t>CO1.REQ.8537247</t>
  </si>
  <si>
    <t>OPSP-CPF-0016-2025</t>
  </si>
  <si>
    <t>https://community.secop.gov.co/Public/Tendering/ContractNoticePhases/View?PPI=CO1.PPI.39945451&amp;isFromPublicArea=True&amp;isModal=False</t>
  </si>
  <si>
    <t>APOYAR EN LA COORDINACIÓN ACADÉMICA, ADMINISTRATIVA Y LOGÍSTICA RELACIONADA CON EL FUNCIONAMIENTO Y DESARROLLO DE LOS DIPLOMADOS Y DEMÁS ACTIVIDADES DESARROLLADAS EN EL MARCO DE LA ACEPTACIÓN DE OFERTA SUSCRITA CON POSITIVA ARL, APOYAR EN LA CONSOLIDACIÓN DE INFORME DE CUMPLIMIENTO POR PARTE DE DOCENTES Y GESTIONAR LOS TRÁMITES DE PAGOS CON LAS DEPENDENCIAS ENCARGADAS A LOS DOCENTES DE POSITIVA ARL, APOYAR EN LA ELABORACIÓN DE INFORMES GENERALES DEL DESARROLLO DE LOS DIPLOMADOS POSITIVA ARL, APOYAR EN LOS PROCESOS DE GESTIÓN ORIENTADOS A LA ELABORACIÓN, TRAMITACIÓN Y CELEBRACIÓN DE NUEVOS CONVENIOS INSTITUCIONALES CON POSITIVA ARL</t>
  </si>
  <si>
    <t>CO1.REQ.8371976</t>
  </si>
  <si>
    <t>OPSP-CPF-0015-2025</t>
  </si>
  <si>
    <t>https://community.secop.gov.co/Public/Tendering/ContractNoticePhases/View?PPI=CO1.PPI.39722407&amp;isFromPublicArea=True&amp;isModal=False</t>
  </si>
  <si>
    <t>LADYS CONFECCIONES S.A.S BIC</t>
  </si>
  <si>
    <t>COMPRA DE 100 CAMISETAS CUELLO REDONDO CON LOGO INSTITUCIONAL ESTAMPADO EN LA PARTE DE ADELANTERA Y ESPALDA Y 100 BOLSAS -TULAS CON ESTAMPADO DE UN LOGO INSTITUCIONAL, PARA FORTALECIMIENTO DE LA IDENTIDAD INSTITUCIONAL, DESTINADOS A LA ENTREGA DE ESTUDIANTES DE POSTGRADOS</t>
  </si>
  <si>
    <t>CO1.REQ.8322465</t>
  </si>
  <si>
    <t>ODC-CPF-0001-2025</t>
  </si>
  <si>
    <t>https://community.secop.gov.co/Public/Tendering/ContractNoticePhases/View?PPI=CO1.PPI.39488184&amp;isFromPublicArea=True&amp;isModal=False </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</si>
  <si>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t>
  </si>
  <si>
    <t>CO1.REQ.8269260</t>
  </si>
  <si>
    <t>OAG-CPF-0014-2025</t>
  </si>
  <si>
    <t>https://community.secop.gov.co/Public/Tendering/ContractNoticePhases/View?PPI=CO1.PPI.39201849&amp;isFromPublicArea=True&amp;isModal=False</t>
  </si>
  <si>
    <t>NAIROVIS FERNANDEZ VARGAS</t>
  </si>
  <si>
    <t>APOYAR LA VALIDACIÓN, ANÁLISIS Y ELABORACIÓN DE LOS PRESUPUESTOS DE PROGRAMAS DE POSGRADO EN COORDINACIÓN CON LAS DIFERENTES FACULTADES, APOYAR EL COSTEO DE PROGRAMAS DE POSGRADO NUEVOS Y LA ACTUALIZACIÓN FINANCIERA DE LOS PROGRAMAS VIGENTES, GARANTIZANDO LA SUSTENTABILIDAD Y VIABILIDAD ECONÓMICA, APOYAR EN LA PREPARACIÓN, CONSOLIDACIÓN Y PRESENTACIÓN DE INFORMES ESTADÍSTICOS FINANCIEROS RELACIONADOS CON EL PRESUPUESTO DEL CENTRO DE POSGRADOS, BRINDANDO INFORMACIÓN PARA LA TOMA DE DECISIONES, APOYAR LA PLANEACIÓN PRESUPUESTAL DEL CENTRO DE POSGRADOS, CONTRIBUYENDO EN LA DEFINICIÓN DE NECESIDADES FINANCIERAS, PROYECCIÓN DE INGRESOS Y GASTOS, Y FORMULACIÓN DE ESTRATEGIAS PARA EL CUMPLIMIENTO DE LAS METAS DEL PLAN DE ACCIÓN, APOYAR LA ELABORACIÓN Y RENDICIÓN DE INFORMES PRESUPUESTALES Y FINANCIEROS Y EN EL CARGUE DE LA INFORMACIÓN DEL PLAN DE ACCIÓN DEL CENTRO DE POSGRADOS EN LA PLATAFORMA SISPLAN, APOYAR EL DESARROLLO, EJECUCIÓN Y SEGUIMIENTO FINANCIERO Y PRESUPUESTAL DE PROYECTOS Y CONVENIOS INTERINSTITUCIONALES ASOCIADOS A CONVENIOS Y VENTA DE SERVICIOS DE POSGRADOS, APOYAR EN LA ELABORAR ACTAS DE LAS REUNIONES RELACIONADAS CON LOS TEMAS PRESUPUESTALES Y FINANCIEROS DEL CENTRO DE POSGRADOS</t>
  </si>
  <si>
    <t>CO1.REQ.8203092</t>
  </si>
  <si>
    <t>OPSP-CPF-0013-2025</t>
  </si>
  <si>
    <t>https://community.secop.gov.co/Public/Tendering/ContractNoticePhases/View?PPI=CO1.PPI.39104769&amp;isFromPublicArea=True&amp;isModal=False</t>
  </si>
  <si>
    <t xml:space="preserve">ALEX FERNANDO PEÑA LEGUÍA  </t>
  </si>
  <si>
    <t>LA PRESENTE ORDEN TIENE POR OBJETO EL SERVICIO: IMPRESIÓN DE VOLANTES, AGENDAS (CUADERNOS ESCOLARES PLASTIFICADOS CON ESPIRAL) Y LAPICEROS CON LOGOS E INFORMACIÓN DEL CENTRO DE POSTGRADOS Y FORMACIÓN CONTINUA DE LA UNIVERSIDAD DEL MAGDALENA. LA PROPUESTA HACE PARTE INTEGRAL DE LA PRESENTE ORDEN</t>
  </si>
  <si>
    <t>CO1.REQ.8179839</t>
  </si>
  <si>
    <t>OPS-CPF-0012-2025</t>
  </si>
  <si>
    <t>https://community.secop.gov.co/Public/Tendering/ContractNoticePhases/View?PPI=CO1.PPI.37662349&amp;isFromPublicArea=True&amp;isModal=False</t>
  </si>
  <si>
    <t>68 - 17025</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</si>
  <si>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5)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</si>
  <si>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CO1.REQ.7807531</t>
  </si>
  <si>
    <t>OPSP-CPF-0011-2025</t>
  </si>
  <si>
    <t>https://community.secop.gov.co/Public/Tendering/ContractNoticePhases/View?PPI=CO1.PPI.37648561&amp;isFromPublicArea=True&amp;isModal=False</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</si>
  <si>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CONTINUA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</si>
  <si>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CO1.REQ.7802354</t>
  </si>
  <si>
    <t>OPSP-CPF-0010-2025</t>
  </si>
  <si>
    <t>https://community.secop.gov.co/Public/Tendering/ContractNoticePhases/View?PPI=CO1.PPI.37557210&amp;isFromPublicArea=True&amp;isModal=False</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</si>
  <si>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7. APOYAR Y DISEÑAR ANIMACIONES 2D Y 3D QUE DESTAQUEN LAS CARACTERÍSTICAS, BENEFICIOS Y DIFERENCIADORES DE LOS PROGRAMAS ACADÉMICOS ACTUALES Y NUEVOS DEL CENTRO DE POSGRADOS Y FORMACIÓN CONTINUA. 8. APOYAR Y REVISAR PERIÓDICAMENTE LOS DISEÑOS GENERADOS PARA ASEGURAR QUE ESTÉN ALINEADOS CON LAS TENDENCIAS ACTUALES Y LOS OBJETIVOS Y PROYECCIONES DEL CENTRO DE POSGRADOS Y FORMACIÓN CONTINUA</t>
  </si>
  <si>
    <t>CO1.REQ.7773545</t>
  </si>
  <si>
    <t>OPSP-CPF-0009-2025</t>
  </si>
  <si>
    <t>https://community.secop.gov.co/Public/Tendering/ContractNoticePhases/View?PPI=CO1.PPI.37491822&amp;isFromPublicArea=True&amp;isModal=False</t>
  </si>
  <si>
    <t>LA PRESENTE ORDEN TIENE POR OBJETO QUE EL CONTRATISTA REALICE LAS SIGUIENTES ACTIVIDADES: APOYAR Y FORTALECER LA IDENTIDAD Y PRESENCIA DIGITAL DEL CENTRO DE POSGRADOS Y FORMACIÓN CONTINUA GARANTIZANDO UNA EXPERIENCIA COHERENTE Y ATRACTIVA PARA ASPIRANTES, ESTUDIANTES, EGRESADOS Y PÚBLICO EN GENERAL, DISEÑAR ESTRATEGIAS QUE ASEGUREN UNA PRESENCIA DINÁMICA Y PROFESIONAL DEL CENTRO DE POSGRADOS EN PLATAFORMAS DIGITALES. DESARROLLANDO CONTENIDO PARA AUMENTAR PARTICIPACIÓN Y CRECIMIENTO DE SEGUIDORES QUE INCENTIVEN LA INTERACCIÓN Y CAPTEN LA ATENCIÓN DEL PÚBLICO OBJETIVO, APOYAR EN LA ELABORACIÓN DE CALENDARIOS EDITORIALES QUE DESTAQUEN Y RESALTEN LAS FORTALEZAS, BENEFICIOS, OBJETIVOS Y EVENTOS CLAVE DE LOS PROGRAMAS DE POSGRADO, SUPERVISAR ACTIVAMENTE LAS REDES SOCIALES PARA RESPONDER PREGUNTAS, RESOLVER DUDAS Y ATENDER COMENTARIOS DE MANERA RÁPIDA Y EFECTIVA. IMPLEMENTANDO PROTOCOLOS PARA MANEJAR SITUACIONES CRÍTICAS O COMENTARIOS NEGATIVOS, ASEGURANDO UNA COMUNICACIÓN CLARA Y EMPÁTICA, APOYAR EL DISEÑO DE CAMPAÑAS QUE INCENTIVEN A ESTUDIANTES, EGRESADOS Y PROFESORES A COMPARTIR SUS EXPERIENCIAS Y LOGROS RELACIONADOS CON LOS PROGRAMAS DE POSGRADO, REDACTAR ARTÍCULOS, NOTICIAS Y COMUNICADOS QUE MANTENGAN ACTUALIZADA LA PÁGINA WEB DEL CENTRO DE POSGRADOS Y FORMACIÓN CONTINUA. 7. ASEGURAR QUE LAS PROMOCIONES, EVENTOS Y LANZAMIENTOS DE PROGRAMAS TENGAN UNA INTEGRACIÓN FLUIDA ENTRE CANALES DIGITALES Y FÍSICOS, COLABORAR ESTRECHAMENTE CON EL EQUIPO DE SERVICIOS PARA ASPIRANTES, ESTUDIANTES Y EGRESADOS BUSCANDO ALINEAR LAS ESTRATEGIAS DIGITALES CON LAS ACTIVIDADES PRESENCIALES DE LOS PROGRAMAS DE POSGRADOS, DISEÑAR BOLETINES INFORMATIVOS POR CORREO ELECTRÓNICO PARA MANTENER A LA AUDIENCIA ACADÉMICA INFORMADA SOBRE EVENTOS, LANZAMIENTOS Y NOVEDADES DE LOS PROGRAMAS DE POSGRADO</t>
  </si>
  <si>
    <t>CO1.REQ.7752059</t>
  </si>
  <si>
    <t>OPSP-CPF-0008-2025</t>
  </si>
  <si>
    <t>https://community.secop.gov.co/Public/Tendering/ContractNoticePhases/View?PPI=CO1.PPI.37470949&amp;isFromPublicArea=True&amp;isModal=False</t>
  </si>
  <si>
    <t>APOYAR EN EL DISEÑO E IMPLEMENTACIÓN DE ESTRATEGIAS QUE PROMUEVAN LA DIFUSIÓN DE LA OFERTA ACADÉMICA Y LOS SERVICIOS DEL CENTRO DE POSGRADOS Y FORMACIÓN CONTINUA, APOYAR, DESARROLLAR E IMPLEMENTAR ESTRATEGIAS INTEGRALES PARA DAR A CONOCER LA OFERTA ACADÉMICA Y LOS SERVICIOS DEL CENTRO, UTILIZANDO CANALES DIGITALES, PRESENCIALES Y MIXTOS, APOYAR EN LA IDENTIFICACIÓN DE OPORTUNIDADES DE MERCADO Y TENDENCIAS EDUCATIVAS PARA AJUSTAR LAS CAMPAÑAS PROMOCIONALES Y CAPTAR NUEVOS PÚBLICOS, APOYAR Y ORGANIZAR LA PARTICIPACIÓN DEL CENTRO DE POSGRADOS EN EVENTOS ACADÉMICOS, COMERCIALES Y FERIAS INSTITUCIONALES, ASEGURANDO UNA REPRESENTACIÓN DESTACADA, APOYAR LA PLANIFICACIÓN, DESARROLLO Y EJECUCIÓN DE CAMPAÑAS PUBLICITARIAS Y PROMOCIONALES, ASEGURANDO UN USO ÓPTIMO DE LOS RECURSOS DISPONIBLES, APOYAR A DISEÑADORES GRÁFICOS, REDACTORES Y EXPERTOS EN MARKETING DIGITAL PARA CREAR MENSAJES IMPACTANTES Y ATRACTIVOS, APOYAR EL MONITOREO DEL RENDIMIENTO DE LAS CAMPAÑAS EN TIEMPO REAL Y REALIZAR AJUSTES ESTRATÉGICOS PARA MAXIMIZAR SU ALCANCE Y EFECTIVIDAD, APOYAR EN EL ENLACE ENTRE EL CENTRO DE POSGRADOS Y FORMACIÓN CONTINUA Y OTRAS DEPENDENCIAS DE LA UNIVERSIDAD, ASEGURANDO LA ALINEACIÓN DE LOS ESFUERZOS DE MARKETING CON LOS OBJETIVOS GENERALES DE LA INSTITUCIÓN, APOYAR EN LA COORDINACIÓN DE  REUNIONES CON LOS EQUIPOS DE POSGRADOS DE LAS FACULTADES PARA COMPARTIR INFORMACIÓN, ESTRATEGIAS Y RESULTADOS, PROMOVIENDO UNA VISIÓN INTEGRADA Y COHERENTE, APOYAR EN LA IDENTIFICACIÓN DE SINERGIAS Y OPORTUNIDADES DE COLABORACIÓN QUE FORTALEZCAN LA REPUTACIÓN Y VISIBILIDAD DEL CENTRO DENTRO Y FUERA DE LA UNIVERSIDAD, APOYAR LA PRODUCCIÓN DE CONTENIDO CREATIVO Y ATRACTIVO PARA REDES SOCIALES, SITIOS WEB Y MATERIALES PUBLICITARIOS, ASEGURANDO COHERENCIA EN LOS MENSAJES Y ALINEACIÓN CON LA IDENTIDAD DEL CENTRO DE POSGRADOS, APOYAR EL EQUIPO DE ATENCIÓN AL CLIENTE Y VENTAS, ASEGURANDO UNA EXPERIENCIA FLUIDA Y SATISFACTORIA PARA ASPIRANTES, ESTUDIANTES Y EGRESADOS A TRAVÉS DE TODOS LOS CANALES DISPONIBLES (PRESENCIAL, TELEFÓNICO, CHAT EN LÍNEA, CORREO ELECTRÓNICO, REDES SOCIALES)</t>
  </si>
  <si>
    <t>CO1.REQ.7744790</t>
  </si>
  <si>
    <t>OPSP-CPF-0007-2025</t>
  </si>
  <si>
    <t>https://community.secop.gov.co/Public/Tendering/ContractNoticePhases/View?PPI=CO1.PPI.37437220&amp;isFromPublicArea=True&amp;isModal=False</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</si>
  <si>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8.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</si>
  <si>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CO1.REQ.7734253</t>
  </si>
  <si>
    <t>OPSP-CPF-0006-2025</t>
  </si>
  <si>
    <t>https://community.secop.gov.co/Public/Tendering/ContractNoticePhases/View?PPI=CO1.PPI.37435753&amp;isFromPublicArea=True&amp;isModal=False</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</si>
  <si>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A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</si>
  <si>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CO1.REQ.7734062</t>
  </si>
  <si>
    <t>OPSP-CPF-0005-2025</t>
  </si>
  <si>
    <t>https://community.secop.gov.co/Public/Tendering/ContractNoticePhases/View?PPI=CO1.PPI.37423449&amp;isFromPublicArea=True&amp;isModal=False</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</si>
  <si>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 APOYAR EN LA ACTIVACIÓN, REGISTRO Y CARGUE DE INFORMACIÓN EN LAS PLATAFORMAS SECOP II Y SIGEP INCLUYENDO LA CONTRATACIÓN Y SOPORTES DE PAGOS, LOS CUALES DEBE DESCARGAR  DEL SINAP</t>
  </si>
  <si>
    <t>CO1.REQ.7729839</t>
  </si>
  <si>
    <t>OAG-CPF-0004-2025</t>
  </si>
  <si>
    <t>https://community.secop.gov.co/Public/Tendering/ContractNoticePhases/View?PPI=CO1.PPI.37282462&amp;isFromPublicArea=True&amp;isModal=False</t>
  </si>
  <si>
    <t>CO1.REQ.7684141</t>
  </si>
  <si>
    <t>OPSP-CPF-0003-2025</t>
  </si>
  <si>
    <t>https://community.secop.gov.co/Public/Tendering/ContractNoticePhases/View?PPI=CO1.PPI.37261946&amp;isFromPublicArea=True&amp;isModal=False</t>
  </si>
  <si>
    <t>APOYAR CON LA ATENCIÓN DE LOS ESTUDIANTES CON CRÉDITO CORTO PLAZO DEL CENTRO DE POSGRADOS Y FORMACIÓN CONTINUA QUE REQUIERAN SERVICIOS DEL GRUPO DE FACTURACIÓN, CRÉDITO Y CARTERA (CORREO, WHATSAPP, CELULAR INSTITUCIONAL Y EXTENSIONES TELEFÓNICA), APOYAR CON LA RECEPCIÓN, REVISIÓN, VERIFICACIÓN, CONFIRMACIÓN Y APROBACIÓN DE SOLICITUDES DE FINANCIAMIENTO DE MATRÍCULA CON CRÉDITO CORTO PLAZO DE LOS ESTUDIANTES DEL CENTRO DE POSGRADOS Y FORMACIÓN CONTINUA, APOYAR CON LA RECEPCIÓN, ORGANIZACIÓN Y REGISTRO DE LOS TÍTULOS VALORES DE CRÉDITOS CORTO PLAZO QUE REPOSARÁN EN EL ARCHIVO FÍSICO Y DIGITAL DE LA DEPENDENCIA DE LOS DE LOS ESTUDIANTES CENTRO DE POSGRADOS Y FORMACIÓN CONTINUA, APOYAR EN LA ELABORACIÓN DE VOLANTES DE CONSIGNACIÓN PARA EL PAGO DE LAS CUOTAS MENSUALES DE LOS ESTUDIANTES CON CRÉDITO CORTO PLAZO DEL CENTRO DE POSGRADOS Y FORMACIÓN CONTINUA, APOYAR CON EL INGRESO DE LOS PAGOS REALIZADOS A LOS CRÉDITOS REGISTRADOS DE LOS ESTUDIANTES DEL CENTRO DE POSGRADOS Y FORMACIÓN CONTINUA EN EL SISTEMA DE INFORMACIÓN CARTERA, APOYAR CON LA EXPEDICIÓN DE PAZ Y SALVOS DE LOS DE LOS ESTUDIANTES CENTRO DE POSGRADOS Y FORMACIÓN CONTINUA CON CRÉDITOS CORTO PLAZO Y ASÍ MISMO, ACTUALIZAR SU ESTADO FINANCIERO EN EL SISTEMA DE ADMISIONES, APOYAR CON LA EXPEDICIÓN DE CERTIFICADOS DE DEUDA A LOS ESTUDIANTES CON CRÉDITO CORTO PLAZO DEL CENTRO DE POSGRADOS Y FORMACIÓN CONTINUA, APOYAR CON LA APLICACIÓN DE LA ENCUESTA DE SATISFACCIÓN DEL SERVICIO EN EL PROCESO DE CRÉDITO CORTO PLAZO, APOYAR CON LA RECEPCIÓN DE PAGOS POR DATAFONO DE LOS ESTUDIANTES CON CRÉDITO CORTO PLAZO DEL CENTRO DE POSGRADOS Y FORMACIÓN CONTINUA, REALIZAR EL REGISTRO DE LOS MISMOS Y ENVIAR A TESORERÍA PARA SU RECAUDO, APOYAR EN LA GESTIÓN DE ACTUALIZACIÓN DE DATOS DE CONTACTO DE LOS ESTUDIANTES DEL CENTRO DE POSGRADOS Y FORMACIÓN CONTINUA CON CRÉDITOS CORTO PLAZO CON UN CONTROL VERIFICABLE EN EXCEL,  APOYAR EN EL DIAGNÓSTICO Y REPORTE DE CRÉDITOS CORTO PLAZO NO RECUPERADOS DE LOS ESTUDIANTES CENTRO DE POSGRADOS Y FORMACIÓN CONTINUA, APOYAR EN LA EJECUCIÓN DE PROCEDIMIENTOS COGUI RELACIONADOS CON LAS ACTIVIDADES GESTIÓN DE COBRANZA Y RECUPERACIÓN DE CARTERA DE CRÉDITOS EDUCATIVOS DE LOS ESTUDIANTES Y CODEUDORES DEL CENTRO DE POSGRADOS Y FORMACIÓN CONTINUA. 13. APOYAR EN EL DESARROLLO Y GESTIÓN DE LA OPERATIVIDAD DE LOS CONVENIOS QUE SUSCRIBA EL CENTRO DE POSGRADOS Y FORMACIÓN CONTINUA CON RELACIÓN A SUS ESTUDIANTES. 14.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15.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16. APOYAR EN LA ELABORACIÓN, VERIFICACIÓN Y SEGUIMIENTO DE PAGO DE LAS CUOTAS PACTADAS DE LOS ACUERDOS DE PAGO DE LOS ESTUDIANTES DEL CENTRO DE POSGRADOS Y FORMACIÓN CONTINUA CON UN CONTROL VERIFICABLE EN EXCEL. 17. APOYAR Y ACOMPAÑAR EN LOS EVENTOS INSTITUCIONALES EN LOS QUE SE REQUIERA FINANCIAMIENTO EN LA ADQUISICIÓN DE SERVICIOS O PRODUCTOS COMO: FERIA DEL LIBRO, FERIA ARTESANAL, FERIA AGRÍCOLA, FERIA DE POSTGRADOS, ETC.). 18. APOYAR EN LA ELABORACIÓN DE ACTAS DE REUNIONES RELACIONADAS CON ESTAS ACTIVIDADES.</t>
  </si>
  <si>
    <t>CO1.REQ.7676610</t>
  </si>
  <si>
    <t>OPSP-CPF-0002-2025</t>
  </si>
  <si>
    <t>https://community.secop.gov.co/Public/Tendering/ContractNoticePhases/View?PPI=CO1.PPI.37259981&amp;isFromPublicArea=True&amp;isModal=False</t>
  </si>
  <si>
    <t>CO1.REQ.7675731</t>
  </si>
  <si>
    <t>OPSP-CPF-0001-2025</t>
  </si>
  <si>
    <t>CENTRO DE POSGRADOS Y FORMACION CONTINUA</t>
  </si>
  <si>
    <t>Suspendido</t>
  </si>
  <si>
    <t>https://community.secop.gov.co/Public/Tendering/OpportunityDetail/Index?noticeUID=CO1.NTC.8606831&amp;isFromPublicArea=True&amp;isModal=False</t>
  </si>
  <si>
    <t>LAURA MORALES GUERRERO</t>
  </si>
  <si>
    <t>DAYANA GUTIERREZ GUERRERO</t>
  </si>
  <si>
    <t xml:space="preserve"> 1. REALIZAR ACTIVACIÓN DE USUARIOS DEL PERSONAL A CONTRATAR EN LA FACULTAD DE HUMANIDADES EN LAS PLATAFORMAS GEDOCO Y SIGEP II PARA LA CONTRATACIÓN DEL PERIODO 2025-II.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 PROYECTAR RESOLUCIONES DE PAGO DE BONIFICACIÓN Y DE ACTIVIDADES DE LA FACULTAD DE HUMANIDADES. 7. PROYECTAR ÓRDENES DE SERVICIOS (PROFESIONALES, APOYO A LA GESTIÓN, SUMINISTRO, ETC) DE LA FACULTAD DE HUMANIDADES. 8. PROYECTAR CONTRATOS DE CATEDRA DE LA FACULTAD DE HUMANIDADES. 9. REVISAR LA DOCUMENTACIÓN PARA ELABORACIÓN DE RESOLUCIONES EN EL MARCO DE LA RESOLUCIÓN 308 DEL 12 DE JULIO DE 2022. 10. DILIGENCIAR LOS FORMATOS REQUERIDOS POR LA OFICINA DE TALENTO HUMANO PARA TRAMITES DE AFILIACIÓN A LA SEGURIDAD SOCIAL DE LOS DOCENTES CATEDRÁTICOS.11. REVISAR Y DAR TRÁMITE A LAS SOLICITUDES RECIBIDAS EN LA CORRESPONDENCIA RELACIONADA CON LA CONTRATACIÓN DE LA FACULTAD DE HUMANIDADES. 12. REALIZAR SEGUIMIENTO A LOS TRÁMITES DE PAGO DE LOS DOCENTES EN EL MARCO DE LA RESOLUCIÓN RECTORAL 308 DEL 12 DE JULIO DE 2022. 13. APOYAR JURÍDICAMENTE LOS PROCESOS DISCIPLINARIOS DE ESTUDIANTES DE LA FACULTAD DE HUMANIDADES.14.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</si>
  <si>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CO1.REQ.8739054</t>
  </si>
  <si>
    <t>OPSP-FHU-0021-2025</t>
  </si>
  <si>
    <t>https://community.secop.gov.co/Public/Tendering/OpportunityDetail/Index?noticeUID=CO1.NTC.8606436&amp;isFromPublicArea=True&amp;isModal=False</t>
  </si>
  <si>
    <t>EDUIN ANDRES VERA MARTINEZ</t>
  </si>
  <si>
    <t xml:space="preserve"> 1. APOYAR EL PROCESO DE INSCRIPCIÓN, MATRÍCULA, SEGUIMIENTO Y GRADO DE LOS ESTUDIANTES DE LOS PROGRAMAS DE POSGRADO DE LA FACULTAD DE HUMANIDADES, DE CONFORMIDAD CON LOS CALENDARIOS Y LINEAMIENTOS INSTITUCIONALES. 2. APOYAR LA ACTUALIZACIÓN, ORGANIZACIÓN Y SISTEMATIZACIÓN DE LA INFORMACIÓN ACADÉMICA Y ADMINISTRATIVA DE LOS PROGRAMAS DE POSGRADO DE LA FACULTAD DE HUMANIDADES, EN ARTICULACIÓN CON LA COORDINACIÓN ADMINISTRATIVA. 3. APOYAR LA GESTIÓN PARA LA ASIGNACIÓN DE AULAS Y ESPACIOS FÍSICOS REQUERIDOS PARA EL DESARROLLO DE LAS ACTIVIDADES ACADÉMICAS DE LOS PROGRAMAS DE POSGRADO, EN COORDINACIÓN CON LAS DEPENDENCIAS CORRESPONDIENTES. 4. APOYAR EL SEGUIMIENTO A LOS PROCESOS PRECONTRACTUALES, CONTRACTUALES Y DE TRÁMITE DE PAGO DE LOS DOCENTES NACIONALES E INTERNACIONALES VINCULADOS A LOS PROGRAMAS DE POSGRADO DE LA FACULTAD DE HUMANIDADES. 5. APOYAR LA ORGANIZACIÓN, LOGÍSTICA Y PROMOCIÓN DE CHARLAS, CURSOS, CONFERENCIAS, SEMINARIOS Y DEMÁS EVENTOS ACADÉMICOS QUE SE REALICEN EN EL MARCO DE LOS PROGRAMAS DE POSGRADO DE LA FACULTAD DE HUMANIDADES. 6. APOYAR LA ELABORACIÓN Y PROYECCIÓN DE ACTAS, SOLICITUDES, INFORMES Y DEMÁS DOCUMENTOS REQUERIDOS POR LA COORDINACIÓN ADMINISTRATIVA Y LA DECANATURA PARA EL ADECUADO FUNCIONAMIENTO DE LOS PROGRAMAS DE POSGRADO. 7. APOYAR A LA DECANATURA EN LA GESTIÓN, SEGUIMIENTO Y FORMALIZACIÓN DE CONVENIOS INTERINSTITUCIONALES ORIENTADOS AL FORTALECIMIENTO DE LA VENTA DE SERVICIOS ACADÉMICOS Y AL IMPULSO DE LA OFERTA DE PROGRAMAS DE FORMACIÓN CONTINUA Y DE POSGRADO DE LA FACULTAD DE HUMANIDADES. 8.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</si>
  <si>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CO1.REQ.8738491</t>
  </si>
  <si>
    <t>OAG-FHU-0020-2025</t>
  </si>
  <si>
    <t>https://community.secop.gov.co/Public/Tendering/OpportunityDetail/Index?noticeUID=CO1.NTC.8566405&amp;isFromPublicArea=True&amp;isModal=False</t>
  </si>
  <si>
    <t>YAMILETH FLORIAN MARTINEZ</t>
  </si>
  <si>
    <t xml:space="preserve">
 1. APOYAR EN LA FORMULACIÓN, EJECUCIÓN Y SEGUIMIENTO DEL PRESUPUESTO ASIGNADO AL PROGRAMA MAESTRÍA EN ANTROPOLOGÍA,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</si>
  <si>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CO1.REQ.8698404</t>
  </si>
  <si>
    <t>OPSP-FHU-0019-2025</t>
  </si>
  <si>
    <t>https://community.secop.gov.co/Public/Tendering/OpportunityDetail/Index?noticeUID=CO1.NTC.8524818&amp;isFromPublicArea=True&amp;isModal=False</t>
  </si>
  <si>
    <t>23328500/ 6096500</t>
  </si>
  <si>
    <t>1665/1666</t>
  </si>
  <si>
    <t>EDGAR ANDRES PABON RUBIO</t>
  </si>
  <si>
    <t xml:space="preserve">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t>
  </si>
  <si>
    <t>CO1.REQ.8656167</t>
  </si>
  <si>
    <t>OPSP-FHU-0018-2025</t>
  </si>
  <si>
    <t>https://community.secop.gov.co/Public/Tendering/OpportunityDetail/Index?noticeUID=CO1.NTC.8510150&amp;isFromPublicArea=True&amp;isModal=False</t>
  </si>
  <si>
    <t>GINNA LIZETH GONZALEZ CAMPO</t>
  </si>
  <si>
    <t xml:space="preserve"> 1. APOYAR EN LA FORMULACIÓN, EJECUCIÓN Y SEGUIMIENTO DEL PRESUPUESTO ASIGNADO A LOS PROGRAMAS ESPECIALIZACIÓN EN DERECHOS HUMANOS Y DERECHO INTERNACIONAL HUMANITARIO Y MAESTRÍA EN PROMOCIÓN Y PROTECCIÓN DE LOS DERECHOS HUMANOS,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</si>
  <si>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CO1.REQ.8640952</t>
  </si>
  <si>
    <t>OPSP-FHU-0017-2025</t>
  </si>
  <si>
    <t>https://community.secop.gov.co/Public/Tendering/OpportunityDetail/Index?noticeUID=CO1.NTC.8504323&amp;isFromPublicArea=True&amp;isModal=False</t>
  </si>
  <si>
    <t>ELIANA MARCELA QUINTERO HENRIQUEZ</t>
  </si>
  <si>
    <t>1. APOYAR EN LA FORMULACIÓN, EJECUCIÓN Y SEGUIMIENTO DEL PRESUPUESTO ASIGNADO AL PROGRAMA MAESTRÍA EN ARGUMENTACIÓN JURÍDICA,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</si>
  <si>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CO1.REQ.8634348</t>
  </si>
  <si>
    <t>OPSP-FHU-0016-2025</t>
  </si>
  <si>
    <t>https://community.secop.gov.co/Public/Tendering/OpportunityDetail/Index?noticeUID=CO1.NTC.8504312&amp;isFromPublicArea=True&amp;isModal=False</t>
  </si>
  <si>
    <t>JUAN ANGEL BERMUDEZ CHARRIS</t>
  </si>
  <si>
    <t xml:space="preserve"> 1. APOYAR EN LA FORMULACIÓN, EJECUCIÓN Y SEGUIMIENTO DEL PRESUPUESTO ASIGNADO A LOS PROGRAMAS ESPECIALIZACIÓN EN DERECHO ADMINISTRATIVO Y ESPECIALIZACIÓN EN DERECHO CONSTITUCIONAL,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</si>
  <si>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CO1.REQ.8634254</t>
  </si>
  <si>
    <t>OPSP-FHU-0015-2025</t>
  </si>
  <si>
    <t>https://community.secop.gov.co/Public/Tendering/OpportunityDetail/Index?noticeUID=CO1.NTC.8504229&amp;isFromPublicArea=True&amp;isModal=False</t>
  </si>
  <si>
    <t>MARGIE MILENA SILVA OLAYA</t>
  </si>
  <si>
    <t xml:space="preserve"> 1. APOYAR EN LA FORMULACIÓN, EJECUCIÓN Y SEGUIMIENTO DEL PRESUPUESTO ASIGNADO A LOS PROGRAMAS MAESTRÍA EN ESCRITURAS AUDIOVISUALES Y MAESTRÍA EN PRODUCCIÓN AUDIOVISUAL CREATIVA,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</si>
  <si>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CO1.REQ.8634039</t>
  </si>
  <si>
    <t>OPSP-FHU-0014-2025</t>
  </si>
  <si>
    <t>https://community.secop.gov.co/Public/Tendering/OpportunityDetail/Index?noticeUID=CO1.NTC.8503782&amp;isFromPublicArea=True&amp;isModal=False</t>
  </si>
  <si>
    <t>MARIANYS DE JESUS PEÑALOZA VIZCAINO</t>
  </si>
  <si>
    <t xml:space="preserve"> 1. APOYAR EN LA FORMULACIÓN, EJECUCIÓN Y SEGUIMIENTO DEL PRESUPUESTO ASIGNADO AL PROGRAMA ESPECIALIZACIÓN EN DERECHO PROCESAL,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</si>
  <si>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CO1.REQ.8633970</t>
  </si>
  <si>
    <t>OPSP-FHU-0013-2025</t>
  </si>
  <si>
    <t>https://community.secop.gov.co/Public/Tendering/OpportunityDetail/Index?noticeUID=CO1.NTC.8449894&amp;isFromPublicArea=True&amp;isModal=False</t>
  </si>
  <si>
    <t xml:space="preserve"> 1. APOYAR A LA DECANA CON EL CUMPLIMIENTO DE LOS PROCESOS ACADÉMICO-ADMINISTRATIVOS Y OPERATIVOS DE LOS PROGRAMAS DE LA FACULTAD DE HUMANIDADES. 2. APOYAR A LA DECANA EN LOS PROCESOS DE RECOLECCIÓN DE LA DOCUMENTACIÓN NECESARIA PARA LOS PROCESOS DE AUTOEVALUACIÓN DEL MEJORAMIENTO CONTINUO, RENOVACIÓN DE REGISTRO CALIFICADO Y ACREDITACIÓN DE LOS PROGRAMAS DE POSGRADOS DE LA FACULTAD. 3. APOYAR A LA DECANA EN LA PLANIFICACIÓN Y ELABORACIÓN DEL PRESUPUESTO, ASÍ COMO EN LA PROGRAMACIÓN DOCENTE DE LOS PROGRAMAS DE POSGRADOS DE LA FACULTAD DE HUMANIDADES VIGENCIA 2025-2.4. APOYAR A LA DECANA PARA LA SISTEMATIZACIÓN DE LA INFORMACIÓN PRODUCTO DE LA EVALUACIÓN DEL DESEMPEÑO DEL PERSONAL DOCENTE. 5. APOYAR A LA DECANA EN LA GESTIÓN DE CONVENIOS PARA FORTALECER LA VENTA DE SERVICIOS Y FORMACIÓN CONTINUA DE LA FACULTAD DE HUMANIDADES.</t>
  </si>
  <si>
    <t>CO1.REQ.8579272 </t>
  </si>
  <si>
    <t>OPSP-FHU-0012-2025</t>
  </si>
  <si>
    <t>https://community.secop.gov.co/Public/Tendering/OpportunityDetail/Index?noticeUID=CO1.NTC.8349769&amp;isFromPublicArea=True&amp;isModal=False</t>
  </si>
  <si>
    <t>AUDIAS ENRIQUE NAVARRO MONTES</t>
  </si>
  <si>
    <t xml:space="preserve">
 1. APOYAR EL DESARROLLO DE LA ESTRATEGIA DE REVISIÓN, ACTUALIZACIÓN Y MANTENIMIENTO DE LOS CONTENIDOS DE LAS PÁGINAS WEB INSTITUCIONALES DE LA FACULTAD Y SUS PROGRAMAS ACADÉMICOS DURANTE LA VIGENCIA 2025, EN ARTICULACIÓN CON LAS POLÍTICAS DE COMUNICACIÓN INSTITUCIONAL, LOS LINEAMIENTOS DE VISIBILIDAD Y LOS REQUERIMIENTOS DE CALIDAD DEL SITIO WEB DE LA UNIVERSIDAD. 2.APOYAR A LA DECANA EN LA RECOPILACIÓN DE INFORMACIÓN Y DOCUMENTOS NECESARIOS PARA LA SUSCRIPCIÓN DE ACUERDOS Y CONVENIOS EN QUE SEA PARTE LA FACULTAD DE HUMANIDADES 3. APOYAR A LA COORDINACIÓN ADMINISTRATIVA Y A LA DECANA EN LA LOGÍSTICA PARA LA REALIZACIÓN DE LAS SESIONES PREVISTAS EN LOS POSGRADOS DE LA FACULTAD. 4.APOYAR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</si>
  <si>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CO1.REQ.8477821</t>
  </si>
  <si>
    <t>OAG-FHU-0011-2025</t>
  </si>
  <si>
    <t>https://community.secop.gov.co/Public/Tendering/OpportunityDetail/Index?noticeUID=CO1.NTC.8329329&amp;isFromPublicArea=True&amp;isModal=False</t>
  </si>
  <si>
    <t>RONALD DURAN MIRANDA</t>
  </si>
  <si>
    <t>1. APOYAR A LA DECANA EN LA COORDINACIÓN ACADÉMICA DEL PROGRAMA DE POSGRADOS ESPECIALIZACIÓN EN ENTRENAMIENTO DEPORTIVO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DEL PROGRAMA DE POSGRADO ASIGNADO.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</si>
  <si>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CO1.REQ.8457307</t>
  </si>
  <si>
    <t>OPSP-FHU-0010-2025</t>
  </si>
  <si>
    <t>https://community.secop.gov.co/Public/Tendering/OpportunityDetail/Index?noticeUID=CO1.NTC.7481939&amp;isFromPublicArea=True&amp;isModal=False</t>
  </si>
  <si>
    <t>ROSANA MARGARITA LIZCANO OROZCO</t>
  </si>
  <si>
    <r>
      <t xml:space="preserve">1. REALIZAR ACTIVACIÓN DE USUARIOS DEL PERSONAL A CONTRATAR EN LA FACULTAD DE HUMANIDADES EN LAS PLATAFORMAS GEDOCO Y SIGEP II PARA LA CONTRATACIÓN DEL PERIODO 2025-I.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 PROYECTAR RESOLUCIONES DE PAGO DE BONIFICACIÓN Y DE ACTIVIDADES DE LA FACULTAD DE HUMANIDADES. 7. PROYECTAR ÓRDENES DE SERVICIOS (PROFESIONALES, APOYO A LA GESTIÓN, SUMINISTRO, ETC) DE LA FACULTAD DE HUMANIDADES. 8. PROYECTAR CONTRATOS DE CATEDRA DE LA FACULTAD DE HUMANIDADES. 9. REVISAR LA DOCUMENTACIÓN PARA ELABORACIÓN DE RESOLUCIONES EN EL MARCO DE LA RESOLUCIÓN 308 DEL 12 DE JULIO DE 2022. 10. DILIGENCIAR LOS FORMATOS REQUERIDOS POR LA OFICINA DE TALENTO HUMANO PARA TRAMITES DE AFILIACIÓN A LA SEGURIDAD SOCIAL DE LOS DOCENTES CATEDRÁTICOS.11. REVISAR Y DAR TRÁMITE A LAS SOLICITUDES RECIBIDAS EN LA CORRESPONDENCIA RELACIONADA CON LA CONTRATACIÓN DE LA FACULTAD DE HUMANIDADES. 12. REALIZAR SEGUIMIENTO A LOS TRÁMITES DE PAGO DE LOS DOCENTES EN EL MARCO DE LA RESOLUCIÓN RECTORAL 308 DEL 12 DE JULIO DE 2022. 13. APOYAR JURÍDICAMENTE LOS PROCESOS DISCIPLINARIOS DE ESTUDIANTES DE LA FACULTAD DE HUMANIDADES.14.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</si>
  <si>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CO1.REQ.7602784</t>
  </si>
  <si>
    <t>OPSP-FHU-0009-2025</t>
  </si>
  <si>
    <t>https://community.secop.gov.co/Public/Tendering/OpportunityDetail/Index?noticeUID=CO1.NTC.7472484&amp;isFromPublicArea=True&amp;isModal=False</t>
  </si>
  <si>
    <t xml:space="preserve">
 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</si>
  <si>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CO1.REQ.7592889</t>
  </si>
  <si>
    <t>OPSP-FHU-0008-2025</t>
  </si>
  <si>
    <t>https://community.secop.gov.co/Public/Tendering/OpportunityDetail/Index?noticeUID=CO1.NTC.7472459&amp;isFromPublicArea=True&amp;isModal=False</t>
  </si>
  <si>
    <r>
      <t xml:space="preserve"> 1. APOYAR A LA DECANA EN LA COORDINACIÓN ACADÉMICA DEL PROGRAMA DE POSGRADOS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</si>
  <si>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CO1.REQ.7592876</t>
  </si>
  <si>
    <t>OPSP-FHU-0007-2025</t>
  </si>
  <si>
    <t>https://community.secop.gov.co/Public/Tendering/OpportunityDetail/Index?noticeUID=CO1.NTC.7472439&amp;isFromPublicArea=True&amp;isModal=False</t>
  </si>
  <si>
    <r>
      <t xml:space="preserve"> 1. APOYAR A LA DECANA EN LA COORDINACIÓN ACADÉMICA DE LOS PROGRAMAS DE POSGRADOS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</si>
  <si>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CO1.REQ.7592862</t>
  </si>
  <si>
    <t>OPSP-FHU-0006-2025</t>
  </si>
  <si>
    <t>https://community.secop.gov.co/Public/Tendering/OpportunityDetail/Index?noticeUID=CO1.NTC.7471611&amp;isFromPublicArea=True&amp;isModal=False</t>
  </si>
  <si>
    <r>
      <t xml:space="preserve"> LA PRESENTE ORDEN TIENE POR OBJETO: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</si>
  <si>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CO1.REQ.7592815</t>
  </si>
  <si>
    <t>OPSP-FHU-0005-2025</t>
  </si>
  <si>
    <t>https://community.secop.gov.co/Public/Tendering/OpportunityDetail/Index?noticeUID=CO1.NTC.7470949&amp;isFromPublicArea=True&amp;isModal=False</t>
  </si>
  <si>
    <r>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4. APOYAR LA CONSOLIDACIÓN DE LA INFORMACIÓN ESTADÍSTICA DE LOS POSGRADOS DE LA FACULTAD DE HUMANIDADES 5. SOLICITAR DE MANERA OPORTUNA LA ASIGNACIÓN DE SALONES PARA EL DESARROLLO DE LAS ACTIVIDADES ACADÉMICAS. 6.REALIZAR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</si>
  <si>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CO1.REQ.7592052</t>
  </si>
  <si>
    <t>OPSP-FHU-0004-2025</t>
  </si>
  <si>
    <t>https://community.secop.gov.co/Public/Tendering/OpportunityDetail/Index?noticeUID=CO1.NTC.7470439&amp;isFromPublicArea=True&amp;isModal=False</t>
  </si>
  <si>
    <t xml:space="preserve">
 1. APOYAR A LA DECANA EN LA COORDINACIÓN ACADÉMICA DEL PROGRAMA DE POSGRADOS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</si>
  <si>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CO1.REQ.7591957</t>
  </si>
  <si>
    <t>OPSP-FHU-0003-2025</t>
  </si>
  <si>
    <t>https://community.secop.gov.co/Public/Tendering/OpportunityDetail/Index?noticeUID=CO1.NTC.7459676&amp;isFromPublicArea=True&amp;isModal=False</t>
  </si>
  <si>
    <t>ANGIE CAMILA LAVALLE CASTILLO</t>
  </si>
  <si>
    <r>
      <t xml:space="preserve">1. APOYAR LOS PROGRAMAS DE POSGRADOS DE LA FACULTAD DE HUMANIDADES EN COLABORACIÓN CON LA OFICINA DE ASEGURAMIENTO DE LA CALIDAD, EN LOS PROCESOS DE AUTOEVALUACIÓN, CREACIÓN, MODIFICACIÓN Y RENOVACIÓN DE LOS REGISTROS CALIFICADOS. 2.APOYAR LA LOGÍSTICA DE LAS ACTIVIDADES DE AUTOEVALUACIÓN Y PLANES DE MEJORAMIENTO DE LOS PROGRAMAS DE POSGRADOS ESPECIALIZACIÓN EN DERECHOS HUMANOS Y DERECHO INTERNACIONAL HUMANITARIO Y MAESTRÍA EN PROMOCIÓN Y PROTECCIÓN DE LOS DERECHOS HUMANOS. 3.APOYAR LA REDACCIÓN Y PRESENTACIÓN DE LOS INFORMES DE AUTOEVALUACIÓN DE LOS PROGRAMAS DE POSGRADOS ESPECIALIZACIÓN EN DERECHOS HUMANOS Y DERECHO INTERNACIONAL HUMANITARIO Y MAESTRÍA EN PROMOCIÓN Y PROTECCIÓN DE LOS DERECHOS HUMANOS. 4.ASISTIR A LAS REUNIONES PROGRAMADAS POR LA OFICINA DE ASEGURAMIENTO DE LA CALIDAD, LAS FACULTADES, EL CENTRO DE POSGRADOS Y FORMACIÓN CONTINUA Y, EL MINISTERIO DE EDUCACIÓN NACIONAL CORRESPONDIENTES A PROCESOS DE AUTOEVALUACIÓN, CAPACITACIÓN Y SOCIALIZACIÓN DE LA NORMATIVIDAD VIGENTE. 5.APOYAR EN LA RECOPILACIÓN Y ORGANIZACIÓN DE EVIDENCIAS Y DOCUMENTOS QUE REQUIERAN LOS INFORMES DE AUTOEVALUACIÓN Y RENOVACIÓN (CONSULTA A PÁGINAS DEL GOBIERNO NACIONAL, PLANES DE GOBIERNO, PLANES DE ACCIÓN, SNIES, OBSERVATORIO LABORAL, NORMATIVIDAD INTERNA INSTITUCIONAL, ETC). 6.RENDIR INFORME A LA DECANA DE LA FACULTAD DE HUMANIDADES, ACERCA DE LOS PROCESOS DE AUTOEVALUACIÓN, MODIFICACIÓN Y RENOVACIÓN DE LOS REGISTROS CALIFICADOS DE LOS PROGRAMAS ASIGNADOS Y DEMÁS ACTIVIDADES DE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</si>
  <si>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CO1.REQ.7581027</t>
  </si>
  <si>
    <t>OPSP-FHU-0002-2025</t>
  </si>
  <si>
    <t>https://community.secop.gov.co/Public/Tendering/OpportunityDetail/Index?noticeUID=CO1.NTC.7459162&amp;isFromPublicArea=True&amp;isModal=False</t>
  </si>
  <si>
    <r>
      <t xml:space="preserve"> FORTALECER LOS PROCESOS LOGÍSTICOS Y ORGANIZATIVOS DE LAS ACTIVIDADES RELACIONADAS CON EL FUNCIONAMIENTO DE LOS POSGRADOS DE LA FACULTAD DE HUMANIDADES PARA EL PERIODO ACADÉMICO 2025-I.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r>
  </si>
  <si>
    <t>CO1.REQ.7579919 </t>
  </si>
  <si>
    <t>OPSP-FHU-0001-2025</t>
  </si>
  <si>
    <t>FACULTAD DE HUMANIDADES</t>
  </si>
  <si>
    <t>https://community.secop.gov.co/Public/Tendering/OpportunityDetail/Index?noticeUID=CO1.NTC.8448860&amp;isFromPublicArea=True&amp;isModal=False</t>
  </si>
  <si>
    <t>ALEXANDER ORTIZ OCAÑA</t>
  </si>
  <si>
    <t>ANA KAROLINA MELENDEZ VARELA</t>
  </si>
  <si>
    <t xml:space="preserve">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t>
  </si>
  <si>
    <t>CO1.REQ.8578692</t>
  </si>
  <si>
    <t>OPSP-FCE-0043-2025</t>
  </si>
  <si>
    <t>https://community.secop.gov.co/Public/Tendering/OpportunityDetail/Index?noticeUID=CO1.NTC.8452037&amp;isFromPublicArea=True&amp;isModal=False</t>
  </si>
  <si>
    <t>PATRICIA OSUNA PAZ</t>
  </si>
  <si>
    <t>NICOLE ANDREA PINTO GARCIA</t>
  </si>
  <si>
    <t>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13. APOYO EN LA CONFIGURACIÓN DE LOS PROYECTOS DE INVESTIGACIÓN FINANCIADO POR EL FONDO COMÚN DE RUDECOLOMBIA. 14. INTERMEDIACIÓN CON LAS UNIVERSIDADES DE LA RED CON OCASIÓN DE LA PARTICIPACIÓN DE DOCTORADOS EN ACTIVIDADES ACADÉMICAS, INCLUYENDO CURSOS DE ACTUALIZACIÓN, SEMINARIOS, TALLERES, CONFERENCIAS Y EVENTOS EN GENERAL. 15. PARTICIPACIÓN EN EL PROCESO IDENTIFICACIÓN Y TENDENCIAS DE LÍNEAS DE FORMACIÓN EMERGENTES Y LA ARTICULACIÓN DE LAS ACTUALES LÍNEAS, FINANCIADO POR EL FONDO COMÚN DE RUDECOLOMBIA. 16. ANÁLISIS DEL NUEVO REGLAMENTO DEL PROGRAMA Y PARTICIPACIÓN EN LA DIVULGACIÓN A TRAVÉS DE REUNIONES CON ESTUDIANTES Y DOCENTES. 17. ANÁLISIS Y DIFUSIÓN DE ACUERDOS, CIRCULARES Y COMUNICADOS EMITIDOS POR LA DIRECCIÓN ACADÉMICA NACIONAL DE RUDECOLOMBIA.  18. ANÁLISIS DE AGENDA DE CCAEN Y APOYO EN LA PREPARACIÓN DE DOCUMENTOS E INFORMACIÓN REQUERIDA A TRAVÉS DEL SEGUIMIENTO DE LOS COMPROMISOS ADQUIRIDOS POR PARTE DEL CADE MAGDALENA. 19. RECEPCIÓN DE ACUERDOS RESULTANTES EN CCAEN Y ANÁLISIS CON LA DIRECCIÓN ACADÉMICA, PARA POSTERIORMENTE SOCIALIZAR AL CADE Y COMUNIDAD ACADÉMICA DEL PROGRAMA. 20. ACTUALIZACIÓN DE LAS BASES DE DATOS DE LOS GRUPOS DE INVESTIGACIÓN DE LA UNIVERSIDAD DEL MAGDALENA Y DE LAS UNIVERSIDADES DE RUDECOLOMBIA, IDENTIFICANDO INVESTIGADORES Y LÍNEAS DE INVESTIGACIÓN. 21. PROYECCIÓN Y ENVÍO DE INFORMES SOLICITADOS POR LA RED.</t>
  </si>
  <si>
    <t>CO1.REQ.8581503</t>
  </si>
  <si>
    <t>OPSP-FCE-0042-2025</t>
  </si>
  <si>
    <t>https://community.secop.gov.co/Public/Tendering/OpportunityDetail/Index?noticeUID=CO1.NTC.8448938&amp;isFromPublicArea=True&amp;isModal=False</t>
  </si>
  <si>
    <t>INGRID COQUIES PACHECO</t>
  </si>
  <si>
    <t xml:space="preserve">QUE LA CONTRATISTA REALICE LAS SIGUIENTES ACTIVIDADES EN LA COORDINACIÓN ADMINISTRATIVA DEL PROGRAMA DE DOCTORADO EN EDUCACIÓN RUDECOLOMBIA Y EN LA COORDINACIÓN ADMINISTRATIVA DE EDUCACIÓN CONTINUADA DE LA FACULTAD DE EDUCACIÓN EL CONTRATISTA DESARROLLARÁ LAS SIGUIENTES ACTIVIDADES: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11. APOYO EN LOS TRÁMITES DE VIÁTICOS Y TIQUETE PARA LA PARTICIPACIÓN DE LA DIRECCIÓN ACADÉMICA DEL DCE, EN LOS COMITÉS CURRICULAR Y AUTOEVALUACIÓN BIMENSUAL CON RUDECOLOMBIA. 21. APOYO EN LA ELABORACIÓN DE INFORME FINANCIERO PARA LA DIRECCIÓN ACADÉMICA NACIONAL DE RUDECOLOMBIA 13. ⁠APOYO EN LAS ACTIVIDADES DE EXTENSIÓN DE RUDECOLOMBIA, EN LA DIFUSIÓN Y APOYO ADMINISTRATIVO PARA ASISTENCIA DE ESTUDIANTES, DOCENTES Y GRADUADOS.14. ⁠PARTICIPACIÓN DE REUNIONES PROGRAMADAS POR LA DIRECCIÓN ACADÉMICA NACIONAL DE RUDECOLOMBIA 15. ⁠APOYO EN LA ELABORACIÓN DE PRESUPUESTO EN LOS PROYECTOS DE INVESTIGACIÓN LIDERADOS POR RUDECOLOMBIA CON RECURSOS DEL FONDO COMÚN 16. BRINDAR APOYO SEGUIMIENTO AL PROCESO DE MATRÍCULA DE LOS ESTUDIANTES DE PROGRAMAS EDUCACIÓN CONTINUADA DE LA FACULTAD DE CIENCIAS DE LA EDUCACIÓN 17. APOYAR EN LA ELABORACIÓN DE LOS INFORMES REQUERIDOS ACERCA DE LA SITUACIÓN ACADÉMICA Y FINANCIERA DE LOS PROGRAMAS EDUCACIÓN CONTINUADA DE LA FACULTAD DE CIENCIAS DE LA EDUCACIÓN, 18. APOYAR EN LA CONSOLIDACIÓN Y EN LA ACTUALIZACIÓN DE LA BASE DE DATOS HISTÓRICA Y ARCHIVOS CON INFORMACIÓN ACADÉMICA Y FINANCIERA DE LOS PROGRAMAS EDUCACIÓN CONTINUADA DE LA FACULTAD DE CIENCIAS DE LA EDUCACIÓN, 19. APOYAR EN LA TOMA DE CONTROL DE ASISTENCIA A CLASES MEDIANTE EL FORMATO GENERADO POR AYRE, 16. APOYAR EN LA ORGANIZACIÓN DE LOGÍSTICA EN CUANTO A SALONES, EQUIPOS AUDIOVISUALES PARA QUE LOS DOCENTES PUEDAN CUMPLIR LOS HORARIOS DE CLASES CONTEMPLADOS EN LA PROGRAMACIÓN SEMANAL, 18. RENDIR INFORME A SU RESPECTIVO INTERVENIR DE LAS ACTIVIDADES DESARROLLADAS DURANTE EL MES. 19. APOYAR EN LA ORGANIZACIÓN, CONSOLIDACIÓN Y ARCHIVO DE LOS DOCUMENTOS INSTITUCIONALES, ACADÉMICOS, ADMINISTRATIVOS Y FINANCIEROS REQUERIDOS PARA LA PARTICIPACIÓN EN CONVOCATORIAS, EN ARTICULACIÓN CON LAS ÁREAS RESPONSABLES DE LA FACULTAD DE CIENCIAS DE LA EDUCACIÓN. </t>
  </si>
  <si>
    <t>CO1.REQ.8578953</t>
  </si>
  <si>
    <t>OPSP-FCE-0041-2025</t>
  </si>
  <si>
    <t>https://community.secop.gov.co/Public/Tendering/OpportunityDetail/Index?noticeUID=CO1.NTC.8448588&amp;isFromPublicArea=True&amp;isModal=False</t>
  </si>
  <si>
    <t xml:space="preserve">QUE LA CONTRATISTA REALICE LAS SIGUIENTES ACTIVIDADES EN LA COORDINACIÓN ADMINISTRATIVA EN EL PROGRAMA DE MAESTRÍA EN ENSEÑANZA DE LAS SEGUNDAS LENGUAS Y EN EL PROCESO DE AUTOEVALUACIÓN DE LOS PROGRAMAS DE PREGRADO DE LA FACULTAD DE CIENCIAS DE LA EDUCACIÓN: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11. APOYAR EN EL ACOPIO, ORGANIZACIÓN Y SISTEMATIZACIÓN DE LA INFORMACIÓN RELACIONADA CON LOS PROCESOS DE AUTOEVALUACIÓN EN LOS PROGRAMAS ADSCRITOS A LA FACULTAD DE CIENCIAS DE LA EDUCACIÓN. 12.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13. ASISTIR A LAS ACTIVIDADES GENERALES PROGRAMADAS POR LA FACULTAD DE CIENCIAS DE LA EDUCACIÓN RELACIONADA CON LOS PROCESOS DE AUTOEVALUACIÓN. 14. ACTUALIZAR Y GESTIONAR LA BRIGHTSPACE CON TODA LA INFORMACIÓN RELACIONADA CON EL PROCESO DE AUTOEVALUACIÓN. 15. APOYAR EN LA ORGANIZACIÓN Y LOGÍSTICA DE LAS REUNIONES CONVOCADAS POR EL EQUIPO SIEMBRA CALIDAD. 16. REDACTAR LAS ACTAS DE TODAS LAS REUNIONES QUE SE REALICEN EN EL MARCO DEL PROCESO DE AUTOEVALUACIÓN, INCLUYENDO LAS REUNIONES DEL EQUIPO SIEMBRA CALIDAD, Y LAS RELACIONADAS CON EL PROCESO DE AUTOEVALUACIÓN. 17. SISTEMATIZAR LA INFORMACIÓN RELACIONADA CON EL DESARROLLO DE LA ESTRATEGIA SIEMBRA CALIDAD DE LA FACULTAD DE CIENCIAS DE LA EDUCACIÓN. 18. APOYAR LA REVISIÓN DOCUMENTAL Y DE PRODUCTOS ACADÉMICOS DERIVADOS DE LA ELABORACIÓN DE PROTOCOLOS DE AUTOEVALUACIÓN Y DE GESTIÓN DE LOS PLANES DE MEJORAMIENTO DE LOS PROGRAMAS ACADÉMICOS. </t>
  </si>
  <si>
    <t>CO1.REQ.8578641</t>
  </si>
  <si>
    <t>OPSP-FCE-0040-2025</t>
  </si>
  <si>
    <t>https://community.secop.gov.co/Public/Tendering/OpportunityDetail/Index?noticeUID=CO1.NTC.8448630&amp;isFromPublicArea=True&amp;isModal=False</t>
  </si>
  <si>
    <t>KATHERIN VANESSA SEQUEDA ROMERO</t>
  </si>
  <si>
    <t>CO1.REQ.8578630</t>
  </si>
  <si>
    <t>OPSP-FCE-0039-2025</t>
  </si>
  <si>
    <t>https://community.secop.gov.co/Public/Tendering/OpportunityDetail/Index?noticeUID=CO1.NTC.8448559&amp;isFromPublicArea=True&amp;isModal=False</t>
  </si>
  <si>
    <t>IVAN SANCHEZ FONTALVO</t>
  </si>
  <si>
    <t>JENNIFER TATIANA ORTIZ SEGRERA</t>
  </si>
  <si>
    <t xml:space="preserve">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t>
  </si>
  <si>
    <t>CO1.REQ.8578540</t>
  </si>
  <si>
    <t>OPSP-FCE-0038-2025</t>
  </si>
  <si>
    <t>https://community.secop.gov.co/Public/Tendering/OpportunityDetail/Index?noticeUID=CO1.NTC.8448601&amp;isFromPublicArea=True&amp;isModal=False</t>
  </si>
  <si>
    <t>LUIS DAVID GAMARRA ROSADO</t>
  </si>
  <si>
    <t>CO1.REQ.8578458</t>
  </si>
  <si>
    <t>OPSP-FCE-0037-2025</t>
  </si>
  <si>
    <t>https://community.secop.gov.co/Public/Tendering/OpportunityDetail/Index?noticeUID=CO1.NTC.8437419&amp;isFromPublicArea=True&amp;isModal=False</t>
  </si>
  <si>
    <t>LUISA LAVALLE PERILLA</t>
  </si>
  <si>
    <t>CO1.REQ.8567136</t>
  </si>
  <si>
    <t>OPSP-FCE-0036-2025</t>
  </si>
  <si>
    <t>https://community.secop.gov.co/Public/Tendering/OpportunityDetail/Index?noticeUID=CO1.NTC.8437406&amp;isFromPublicArea=True&amp;isModal=False</t>
  </si>
  <si>
    <t>YEISON DUICA GALOFRE</t>
  </si>
  <si>
    <t>ANYELI TATIANA VILLALOBOS GUERRERO</t>
  </si>
  <si>
    <t>APOYAR EL CUMPLIMIENTO DE PROCEDIMIENTOS, PROTOCOLOS, GUÍAS, PLANES DE MEJORAMIENTO Y AGENDAS INSTITUCIONALES DEL PROGRAMA. 2. APOYAR EN LA ELABORACIÓN, RADICACIÓN, SEGUIMIENTO Y ARCHIVO DE COMUNICACIONES INTERNAS Y EXTERNAS. 3. APOYAR EN LA ATENCIÓN INTEGRAL A ESTUDIANTES, DOCENTES Y DEMÁS ACTORES, GARANTIZANDO OPORTUNIDAD, AMABILIDAD Y EFICIENCIA EN LA PRESTACIÓN DE SERVICIOS. 4. INFORMAR OPORTUNAMENTE SOBRE SITUACIONES QUE PUEDAN AFECTAR EL DESARROLLO DE LAS ACTIVIDADES ACADÉMICAS O ADMINISTRATIVAS DEL PROGRAMA. 5. APOYAR LA RECEPCIÓN, SEGUIMIENTO Y RESPUESTA A PETICIONES, QUEJAS, RECLAMOS, SUGERENCIAS Y FELICITACIONES (PQRSD). 6. APOYAR LA PLANEACIÓN, EJECUCIÓN, SEGUIMIENTO Y EVALUACIÓN DE ACTIVIDADES ACADÉMICO-ADMINISTRATIVAS, PROYECTOS, EVENTOS Y JORNADAS DEL PROGRAMA. 7.APOYAR EL MANEJO, ANÁLISIS Y CONSOLIDACIÓN DE BASES DE DATOS E INDICADORES REQUERIDOS PARA PROCESOS DE AUTOEVALUACIÓN, ACREDITACIÓN Y ASEGURAMIENTO DE LA CALIDAD. 8. APOYAR LA GESTIÓN DOCUMENTAL DEL PROGRAMA, GARANTIZANDO EL ARCHIVO FÍSICO Y DIGITAL CONFORME A LA NORMATIVA INSTITUCIONAL. 9. APOYAR EN LOS PROCESOS DE INSCRIPCIÓN, MATRÍCULA, SEGUIMIENTO ACADÉMICO, VALIDACIONES, CANCELACIONES Y EXPEDICIÓN DE CERTIFICADOS O CONSTANCIAS.10. APOYAR EL DESARROLLO Y SEGUIMIENTO DE ACTIVIDADES ASOCIADAS A LOS PROCESOS DE GRADO, INCLUYENDO INSCRIPCIÓN, REVISIÓN DE REQUISITOS Y ELABORACIÓN DE ACTAS.11. APOYAR EL ACOMPAÑAMIENTO Y SEGUIMIENTO DE ESTUDIANTES EN EL PROCESO DE PREPARACIÓN Y PARTICIPACIÓN EN LAS PRUEBAS SABER PRO, ASÍ COMO LA GESTIÓN DE RESULTADOS.12. APOYAR EL SEGUIMIENTO Y CONSOLIDACIÓN DE INFORMACIÓN SOBRE MONITORIAS ACADÉMICAS, INCLUYENDO VERIFICACIÓN DE REQUISITOS, REGISTRO DE ACTIVIDADES Y EVALUACIÓN.13. APOYAR LA PREPARACIÓN Y SISTEMATIZACIÓN DE INSUMOS PARA COMITÉS CURRICULARES, CONSEJOS DE PROGRAMA Y/O FACULTAD Y DEMÁS INSTANCIAS ACADÉMICAS.14. COLABORAR EN LA ORGANIZACIÓN Y LOGÍSTICA DE EVENTOS ACADÉMICOS, ACTIVIDADES DE EXTENSIÓN, PROYECCIÓN SOCIAL, PRÁCTICAS ACADÉMICAS Y SALIDAS PEDAGÓGICAS.15. CANALIZAR SOLICITUDES INTERDEPENDENCIAS Y APOYAR LA ARTICULACIÓN CON OTRAS UNIDADES ACADÉMICAS O ADMINISTRATIVAS PARA EL CUMPLIMIENTO DE LAS FUNCIONES DEL PROGRAMA.</t>
  </si>
  <si>
    <t>CO1.REQ.8567122</t>
  </si>
  <si>
    <t>OPSP-FCE-0035-2025</t>
  </si>
  <si>
    <t>https://community.secop.gov.co/Public/Tendering/OpportunityDetail/Index?noticeUID=CO1.NTC.8436706&amp;isFromPublicArea=True&amp;isModal=False</t>
  </si>
  <si>
    <t>KANDY JOHANNA GUTIERREZ ARAUJO</t>
  </si>
  <si>
    <t>CO1.REQ.8566619</t>
  </si>
  <si>
    <t>OPSP-FCE-0034-2025</t>
  </si>
  <si>
    <t>https://community.secop.gov.co/Public/Tendering/OpportunityDetail/Index?noticeUID=CO1.NTC.8436711&amp;isFromPublicArea=True&amp;isModal=False</t>
  </si>
  <si>
    <t>LUIS ARMANDO VILA SIERRA</t>
  </si>
  <si>
    <t>ALEXANDRA COSTA GALVIS</t>
  </si>
  <si>
    <t>CO1.REQ.8566427</t>
  </si>
  <si>
    <t>OPSP-FCE-0033-2025</t>
  </si>
  <si>
    <t>https://community.secop.gov.co/Public/Tendering/OpportunityDetail/Index?noticeUID=CO1.NTC.8436380&amp;isFromPublicArea=True&amp;isModal=False</t>
  </si>
  <si>
    <t>DANIELA MARIA FERNANDEZ NORIEGA</t>
  </si>
  <si>
    <t>CO1.REQ.8566262</t>
  </si>
  <si>
    <t>OPSP-FCE-0032-2025</t>
  </si>
  <si>
    <t>https://community.secop.gov.co/Public/Tendering/OpportunityDetail/Index?noticeUID=CO1.NTC.8436199&amp;isFromPublicArea=True&amp;isModal=False</t>
  </si>
  <si>
    <t>ANDREINA FIDELINA VILLA AREVALO</t>
  </si>
  <si>
    <t>CO1.REQ.8566303</t>
  </si>
  <si>
    <t>OPSP-FCE-0031-2025</t>
  </si>
  <si>
    <t>https://community.secop.gov.co/Public/Tendering/OpportunityDetail/Index?noticeUID=CO1.NTC.8435101&amp;isFromPublicArea=True&amp;isModal=False</t>
  </si>
  <si>
    <t>LEONARDO FABIO CANTILLO GARCIA</t>
  </si>
  <si>
    <t>CO1.REQ.8564709</t>
  </si>
  <si>
    <t>OPSP-FCE-0030-2025</t>
  </si>
  <si>
    <t>https://community.secop.gov.co/Public/Tendering/OpportunityDetail/Index?noticeUID=CO1.NTC.8434824&amp;isFromPublicArea=True&amp;isModal=False</t>
  </si>
  <si>
    <t>FANNY TATIANA GONZALEZ GAVIRIA</t>
  </si>
  <si>
    <t>CO1.REQ.8564221</t>
  </si>
  <si>
    <t>OPSP-FCE-0029-2025</t>
  </si>
  <si>
    <t>https://community.secop.gov.co/Public/Tendering/OpportunityDetail/Index?noticeUID=CO1.NTC.8341011&amp;isFromPublicArea=True&amp;isModal=False</t>
  </si>
  <si>
    <t>SIRENA MARÍA MIRANDA MARTÍNEZ</t>
  </si>
  <si>
    <t>QUE LA CONTRATISTA REALICE LAS SIGUIENTES ACTIVIDADES EN EL PROGRAMA DE LICENCIATURA EN LENGUAS EXTRANJERAS CON ÉNFASIS EN INGLÉS: 1. APOYAR EL CUMPLIMIENTO DE PROCEDIMIENTOS, PROTOCOLOS, GUÍAS, PLANES DE MEJORAMIENTO Y AGENDAS INSTITUCIONALES DEL PROGRAMA. 2. APOYAR EN LA ELABORACIÓN, RADICACIÓN, SEGUIMIENTO Y ARCHIVO DE COMUNICACIONES INTERNAS Y EXTERNAS. 3. APOYAR EN LA ATENCIÓN INTEGRAL A ESTUDIANTES, DOCENTES Y DEMÁS ACTORES, GARANTIZANDO OPORTUNIDAD, AMABILIDAD Y EFICIENCIA EN LA PRESTACIÓN DE SERVICIOS. 4. INFORMAR OPORTUNAMENTE SOBRE SITUACIONES QUE PUEDAN AFECTAR EL DESARROLLO DE LAS ACTIVIDADES ACADÉMICAS O ADMINISTRATIVAS DEL PROGRAMA. 5. APOYAR LA RECEPCIÓN, SEGUIMIENTO Y RESPUESTA A PETICIONES, QUEJAS, RECLAMOS, SUGERENCIAS Y FELICITACIONES (PQRSD). 6. APOYAR LA PLANEACIÓN, EJECUCIÓN, SEGUIMIENTO Y EVALUACIÓN DE ACTIVIDADES ACADÉMICO-ADMINISTRATIVAS, PROYECTOS, EVENTOS Y JORNADAS DEL PROGRAMA. 7.APOYAR EL MANEJO, ANÁLISIS Y CONSOLIDACIÓN DE BASES DE DATOS E INDICADORES REQUERIDOS PARA PROCESOS DE AUTOEVALUACIÓN, ACREDITACIÓN Y ASEGURAMIENTO DE LA CALIDAD. 8. APOYAR LA GESTIÓN DOCUMENTAL DEL PROGRAMA, GARANTIZANDO EL ARCHIVO FÍSICO Y DIGITAL CONFORME A LA NORMATIVA INSTITUCIONAL. 9. APOYAR EN LOS PROCESOS DE INSCRIPCIÓN, MATRÍCULA, SEGUIMIENTO ACADÉMICO, VALIDACIONES, CANCELACIONES Y EXPEDICIÓN DE CERTIFICADOS O CONSTANCIAS.10. APOYAR EL DESARROLLO Y SEGUIMIENTO DE ACTIVIDADES ASOCIADAS A LOS PROCESOS DE GRADO, INCLUYENDO INSCRIPCIÓN, REVISIÓN DE REQUISITOS Y ELABORACIÓN DE ACTAS.11. APOYAR EL ACOMPAÑAMIENTO Y SEGUIMIENTO DE ESTUDIANTES EN EL PROCESO DE PREPARACIÓN Y PARTICIPACIÓN EN LAS PRUEBAS SABER PRO, ASÍ COMO LA GESTIÓN DE RESULTADOS.12. APOYAR EL SEGUIMIENTO Y CONSOLIDACIÓN DE INFORMACIÓN SOBRE MONITORIAS ACADÉMICAS, INCLUYENDO VERIFICACIÓN DE REQUISITOS, REGISTRO DE ACTIVIDADES Y EVALUACIÓN.13. APOYAR LA PREPARACIÓN Y SISTEMATIZACIÓN DE INSUMOS PARA COMITÉS CURRICULARES, CONSEJOS DE PROGRAMA Y/O FACULTAD Y DEMÁS INSTANCIAS ACADÉMICAS.14. COLABORAR EN LA ORGANIZACIÓN Y LOGÍSTICA DE EVENTOS ACADÉMICOS, ACTIVIDADES DE EXTENSIÓN, PROYECCIÓN SOCIAL, PRÁCTICAS ACADÉMICAS Y SALIDAS PEDAGÓGICAS.15. CANALIZAR SOLICITUDES INTERDEPENDENCIAS Y APOYAR LA ARTICULACIÓN CON OTRAS UNIDADES ACADÉMICAS O ADMINISTRATIVAS PARA EL CUMPLIMIENTO DE LAS FUNCIONES DEL PROGRAMA.</t>
  </si>
  <si>
    <t>CO1.REQ.8469710</t>
  </si>
  <si>
    <t>OPSP-FCE-0028-2025</t>
  </si>
  <si>
    <t>https://community.secop.gov.co/Public/Tendering/OpportunityDetail/Index?noticeUID=CO1.NTC.8313632&amp;isFromPublicArea=True&amp;isModal=False</t>
  </si>
  <si>
    <t xml:space="preserve">JAIME ALFONSO LARGE </t>
  </si>
  <si>
    <t>SERVICIO LITOGRÁFICO DE 305 INSIGNIAS PARA ESTUDIANTES DE PRÁCTICA PROFESIONAL DE LOS DIFERENTES PROGRAMAS DE PREGRADO DE LA FACULTAD CIENCIAS DE LA EDUCACIÓN, 203 MUGS CON LOGOS INSTITUCIONALES, 199 CERTIFICADOS IMPRESOS EN LÁSER COLOR EN PAPEL OPALINA DE 220 GRAMOS A FULL COLOR EN PAPEL DE SEGURIDAD, 306 ESCARAPELAS (CON CORDÓN SIN FORRO), 6 TROFEOS Y PENDONES CON ARAÑA</t>
  </si>
  <si>
    <t>CO1.REQ.8440675</t>
  </si>
  <si>
    <t>OPS-FCE-0027-2025</t>
  </si>
  <si>
    <t>https://community.secop.gov.co/Public/Tendering/OpportunityDetail/Index?noticeUID=CO1.NTC.7841568&amp;isFromPublicArea=True&amp;isModal=False</t>
  </si>
  <si>
    <t xml:space="preserve">QUE LA CONTRATISTA DESARROLLÉ LAS SIGUIENTES ACTIVIDADES: 1) APOYAR AL DECANO EN LA COORDINACIÓN ACADÉMICA DEL PROGRAMA MAESTRÍA EN ENSEÑANZA DE LAS CIENCIAS NATURALES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t>
  </si>
  <si>
    <t>CO1.REQ.7965218</t>
  </si>
  <si>
    <t>OPSP-FCE-0026-2025</t>
  </si>
  <si>
    <t>https://community.secop.gov.co/Public/Tendering/OpportunityDetail/Index?noticeUID=CO1.NTC.7841516&amp;isFromPublicArea=True&amp;isModal=False</t>
  </si>
  <si>
    <t>BRUNI PAOLA ARAUJO MOZO</t>
  </si>
  <si>
    <t>EN EL MARCO DEL DOCTORADO EN CIENCIAS DE LA EDUCACIÓN EL CONTRATISTA DESARROLLARÁ LAS SIGUIENTES ACTIVIDADES:1. APOYAR LA FORMULACIÓN, SEGUIMIENTO Y DESARROLLO DEL CRONOGRAMA DE ACTIVIDADES DE PROYECCIÓN SOCIAL Y EXTENSIÓN CURRICULAR DEL DOCTORADO. 2. ⁠ATENDER A LOS ASPIRANTES Y GRADUADOS DEL PROGRAMA DE DOCTORADO, ATENCIÓN TELEFÓNICA Y DIGITAL, ENVÍO DE CORRESPONDENCIA DEL DOCTORADO, RELACIONADA CON SUS FUNCIONES. 3. ⁠SISTEMATIZAR LOS PROGRAMAS, ESTRATEGIAS Y ACTIVIDADES DE ATENCIÓN A LOS ASPIRANTES Y GRADUADOS DEL PROGRAMA. 4. ⁠APOYAR A LA GESTIÓN Y SEGUIMIENTO DEL PLAN DE ACCIÓN Y DE MEJORAMIENTO DEL DOCTORADO. 5. ⁠APOYAR EN EL PROCESO DE CONSOLIDACIÓN DE LAS LÍNEAS DE FORMACIÓN DOCTORAL. 6. ⁠SISTEMATIZAR LAS INFORMACIONES RELACIONADAS CON LAS LÍNEAS DE FORMACIÓN DOCTORAL Y CON EL PROYECTO NACIONAL DE GRADUADOS.7. ⁠ASISTIR A LAS ACTIVIDADES GENERALES PROGRAMADAS POR LA FACULTAD DE CIENCIAS DE LA EDUCACIÓN Y LA DIRECCIÓN DE CENTRO DE POSTGRADOS Y FORMACIÓN CONTINUA. 8. ⁠REALIZAR LA PROGRAMACIÓN DEL CICLO DE CONVERSARES ALTERATIVOS DEL PROGRAMA Y APOYAR SU DIFUSIÓN Y DESARROLLO CON LA COMUNIDAD ACADÉMICA DEL PROGRAMA. 9. ⁠APOYAR LA ACTUALIZACIÓN DE INFORMACIÓN EN LAS PLATAFORMAS DIGITALES DEL PROGRAMA Y DEMÁS REDES SOCIALES, Y APOYAR LA VISIBILIDAD DE ESTAS. 10. ⁠GENERAR INFORMES, REPORTES, CONSTRUCCIÓN Y MANEJO DE BASES DE DATOS SOLICITADAS POR LAS DIFERENTES DEPENDENCIAS DE LA UNIVERSIDAD Y LOS QUE DEMANDE EL PROGRAMA, RELACIONADAS CON SUS FUNCIONES. 11. ⁠APOYAR LAS ACTIVIDADES DE MERCADEO, PUBLICIDAD Y COMUNICACIÓN DEL PROGRAMA, Y TODO LO RELACIONADO CON LA PROYECCIÓN SOCIAL Y EXTENSIÓN HACIA EL TERRITORIO. 12. ⁠APOYAR LAS INICIATIVAS QUE VINCULEN EL DOCTORADO CON LAS NECESIDADES Y REALIDADES DEL TERRITORIO, PROMOVIENDO ACCIONES QUE BENEFICIEN A LA COMUNIDAD</t>
  </si>
  <si>
    <t>CO1.REQ.7964667</t>
  </si>
  <si>
    <t>OAG-FCE-0025-2025</t>
  </si>
  <si>
    <t>https://community.secop.gov.co/Public/Tendering/OpportunityDetail/Index?noticeUID=CO1.NTC.7840294&amp;isFromPublicArea=True&amp;isModal=False</t>
  </si>
  <si>
    <t>EN EL MARCO DEL DOCTORADO EN EDUCACIÓN, INTERCULTURALIDAD Y TERRITORIO EL CONTRATISTA DESARROLLARÁ LAS SIGUIENTES ACTIVIDADES:1. APOYAR EN LA GESTIÓN DOCUMENTAL A LOS PROCESOS Y TRÁMITES ADMINISTRATIVOS, ASÍ COMO ENVÍO Y RECIBO DE CORRESPONDENCIA PERTINENTE A LOS EVENTOS DEL PROGRAMA. 2. APOYAR EN LA ELABORACIÓN DE ACTAS E INFORMES DE LAS ACTIVIDADES DESARROLLADAS PARA SU EJECUCIÓN. 3. APOYAR LA ORGANIZACIÓN, PUBLICACIÓN, DIFUSIÓN DE CONVOCATORIA, CRONOGRAMA, PLAZOS, PRESENTACIÓN DE PONENCIAS Y NOVEDADES PARA LA REALIZACIÓN DEL V COLOQUIO INTERNACIONAL EN EDUCACIÓN, INTERCULTURALIDAD Y TERRITORIO 2025 Y OTROS EVENTOS DEL PROGRAMA. 4. APOYAR EN LOS TRÁMITES ADMINISTRATIVOS REFERENTES A LA REALIZACIÓN DEL V COLOQUIO Y OTROS EVENTOS DEL PROGRAMA. 5. REALIZAR ENVÍO Y SEGUIMIENTO DE SOLICITUDES DE APOYO PARA REALIZACIÓN DEL V COLOQUIO Y OTROS EVENTOS DEL PROGRAMA. 6. APOYAR EL PROCESO DE ELABORACIÓN Y PUBLICACIÓN DE CERTIFICADOS, CONSTANCIAS Y MEMORIAS DEL V COLOQUIO Y OTROS EVENTOS DEL PROGRAMA. 7. ASISTIR A LAS REUNIONES CONVOCADAS POR LA FACULTAD DE CIENCIAS DE LA EDUCACIÓN, EL DOCTORADO EN EDUCACIÓN, INTERCULTURALIDAD Y TERRITORIO Y CON LAS DEPENDENCIAS QUE LO REQUIERAN</t>
  </si>
  <si>
    <t>CO1.REQ.7963844</t>
  </si>
  <si>
    <t>OAG-FCE-0024-2025</t>
  </si>
  <si>
    <t>https://community.secop.gov.co/Public/Tendering/OpportunityDetail/Index?noticeUID=CO1.NTC.7830434&amp;isFromPublicArea=True&amp;isModal=False</t>
  </si>
  <si>
    <t xml:space="preserve">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ACCIÓN Y DE MEJORAMIENTO DEL DOCTORADO. 7. APOYAR EN EL PROCESO DE MATRÍCULA Y REGISTRO ACADÉMICO DE LOS ESTUDIANTES DE LAS COHORTES 99-8, 84-7, 72-6, 66-5, 58-4, 50-3, 40-2 Y 35-1 DEL DOCTORADO. 8. SISTEMATIZAR LAS EVALUACIONES ACADÉMICAS DE SEMINARIOS Y TALLERES DE LA NUEVA COHORTE DEL DOCTORADO. 9. ASISTIR A LAS ACTIVIDADES GENERALES PROGRAMADAS POR LA FACULTAD DE CIENCIAS DE LA EDUCACIÓN Y LA DIRECCIÓN DE CENTRO DE POSTGRADOS Y FORMACIÓN CONTINUA. 10. REALIZAR SEGUIMIENTO, REPORTE DE LA SITUACIÓN ACADÉMICA DE LOS ESTUDIANTES ATENDIDOS, ACTIVOS, APLAZADOS Y RETIRADOS; ASÍ COMO EL CUMPLIMIENTO DEL REQUISITO DEL MANEJO DE UNA SEGUNDA LENGUA (TAL COMO LO EXIGE EL REGLAMENTO ESTUDIANTIL DE RUDECOLOMBIA). 11. REALIZAR LA PROGRAMACIÓN DEL CICLO DE CONVERSARES ALTERATIVOS DEL PROGRAMA Y APOYAR SU DIFUSIÓN Y DESARROLLO CON LA COMUNIDAD ACADÉMICA DEL PROGRAMA. 12. APOYAR EL REGISTRO Y CONTROLAR EL INGRESO DE NOTAS FINALES DE LOS ESTUDIANTES, SEGUIMIENTO A CRÉDITOS CURSADOS Y PENDIENTES EN EL DOCTORADO. 14) APOYAR LA ACTUALIZACIÓN DE INFORMACIÓN EN LA PÁGINA WEB DEL PROGRAMA Y APOYAR LA VISIBILIDAD DE ESTA. 13. GENERAR INFORMES, REPORTES ACADÉMICOS, CONSTRUCCIÓN Y MANEJO DE BASES DE DATOS SOLICITADAS POR LAS DIFERENTES DEPENDENCIAS DE LA UNIVERSIDAD Y LOS QUE DEMANDE EL PROGRAMA. 14. APOYAR LAS ACTIVIDADES ACADÉMICAS DE DOCENTES INVITADOS EN LA REALIZACIÓN DE TALLERES, SEMINARIOS, SUFICIENCIAS Y DEFENSAS DE TESIS DOCTORALES DE LOS ESTUDIANTES, COORDINAR LOS REQUERIMIENTOS PARA SU REALIZACIÓN, VELAR POR LA BUENA ADMINISTRACIÓN DE LOS RECURSOS DEL PROGRAMA. 15. ELABORAR Y PRESENTAR LOS INFORMES E INFORMACIÓN SOLICITADA POR LA RED DE UNIVERSIDADES ESTATALES DE COLOMBIA – RUDECOLOMBIA. </t>
  </si>
  <si>
    <t>CO1.REQ.7951220</t>
  </si>
  <si>
    <t>OPSP-FCE-0023-2025</t>
  </si>
  <si>
    <t>https://community.secop.gov.co/Public/Tendering/OpportunityDetail/Index?noticeUID=CO1.NTC.7726489&amp;isFromPublicArea=True&amp;isModal=False</t>
  </si>
  <si>
    <t>INVERSIONES FERNATH S.A.S</t>
  </si>
  <si>
    <t>SERVICIO DE ALOJAMIENTO Y ALIMENTACIÓN PARA DOCENTE VISITANTES, CONFERENCISTAS E INVITADOS NACIONALES DE FACULTAD DE CIENCIAS DE LA EDUCACIÓN DURANTE LA VIGENCIA DEL AÑO 2025</t>
  </si>
  <si>
    <t>CO1.REQ.7849203</t>
  </si>
  <si>
    <t>OPS-FCE-0022-2025</t>
  </si>
  <si>
    <t>https://community.secop.gov.co/Public/Tendering/OpportunityDetail/Index?noticeUID=CO1.NTC.7726542&amp;isFromPublicArea=True&amp;isModal=False</t>
  </si>
  <si>
    <t>HOTEL GRAM MARINA S.A.S.</t>
  </si>
  <si>
    <t>SERVICIO DE ALOJAMIENTO Y ALIMENTACIÓN PARA DOCENTE VISITANTES, CONFERENCISTAS E INVITADOS INTERNACIONALES DE LOS PROGRAMAS DE POSTGRADOS ADSCRITOS A LA FACULTAD DE CIENCIAS DE LA EDUCACIÓN DURANTE LA VIGENCIA DEL AÑO 2025</t>
  </si>
  <si>
    <t>CO1.REQ.7848835</t>
  </si>
  <si>
    <t>OPS-FCE-0021-2025</t>
  </si>
  <si>
    <t>https://community.secop.gov.co/Public/Tendering/OpportunityDetail/Index?noticeUID=CO1.NTC.7726511&amp;isFromPublicArea=True&amp;isModal=False</t>
  </si>
  <si>
    <t>QUE LA CONTRATISTA REALICE LAS SIGUIENTES ACTIVIDADES EN LA COORDINACIÓN ACADÉMICA DEL PROGRAMA MAESTRÍA EN ENSEÑANZA DE LAS SEGUNDAS LENGUAS Y EN PROCESO DE AUTOEVALUACIÓN DE LOS PROGRAMAS DE PREGRADO DE LA FACULTAD DE CIENCIAS DE LA EDUCACIÓN: 1. APOYAR AL DECANO EN LOS PROCESOS DE ACOMPAÑAMIENTO INTEGRAL DE LOS ESTUDIANTES 2. APOYAR AL DECANO EN LA FORMULACIÓN DEL PRESUPUESTO QUE CORRESPONDE A CADA PROGRAMA ACADÉMICO. 3. APOYAR AL DECANO EN LOS COMPONENTES ACADÉMICOS DE LOS PROCESOS DE AUTOEVALUACIÓN PARA RENOVACIÓN DE REGISTRO CALIFICADO Y ACREDITACIÓN DEL PROGRAMA DE POSGRADO ASIGNADOS. 4. APOYAR AL DECANO EN LA PROMOCIÓN DE SUSCRIPCIÓN DE ACUERDOS Y CONVENIOS NACIONALES E INTERNACIONALES 5. APOYAR AL DECANO EN EL ESTUDIO DE LAS HOJAS DE VIDA PARA LA VINCULACIÓN DE DOCENTES DE CÁTEDRA. 6. APOYAR AL DECANO EN EL DISEÑO DE PROGRAMAS DE CAPACITACIÓN A LOS DOCENTES DE LOS PROGRAMAS ACADÉMICOS DE POSGRADOS DE LA FACULTAD. 7. APOYAR AL DECANO EN LA REALIZACIÓN DE LA EVALUACIÓN DEL DESEMPEÑO DEL PERSONAL DOCENTE DE LA FACULTAD. 8. APOYAR AL DECANO EN LAS INICIATIVAS DE MERCADEO GESTIONADAS POR EL CENTRO DE POSGRADOS Y FORMACIÓN CONTINUA. 9. APOYAR EN EL ACOPIO, ORGANIZACIÓN Y SISTEMATIZACIÓN DE LA INFORMACIÓN RELACIONADA CON LOS PROCESOS DE AUTOEVALUACIÓN EN LOS PROGRAMAS ADSCRITOS A LA FACULTAD DE CIENCIAS DE LA EDUCACIÓN. 10.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11. ASISTIR A LAS ACTIVIDADES GENERALES PROGRAMADAS POR LA FACULTAD DE CIENCIAS DE LA EDUCACIÓN RELACIONADA CON LOS PROCESOS DE AUTOEVALUACIÓN. 12. ACTUALIZAR Y GESTIONAR LA BRIGHTSPACE CON TODA LA INFORMACIÓN RELACIONADA CON EL PROCESO DE AUTOEVALUACIÓN. 13. APOYAR EN LA ORGANIZACIÓN Y LOGÍSTICA DE LAS REUNIONES CONVOCADAS POR EL EQUIPO SIEMBRA CALIDAD. 14. REDACTAR LAS ACTAS DE TODAS LAS REUNIONES QUE SE REALICEN EN EL MARCO DEL PROCESO DE AUTOEVALUACIÓN, INCLUYENDO LAS REUNIONES DEL EQUIPO SIEMBRA CALIDAD, Y LAS RELACIONADAS CON EL PROCESO DE AUTOEVALUACIÓN. 15. SISTEMATIZAR LA INFORMACIÓN RELACIONADA CON EL DESARROLLO DE LA ESTRATEGIA SIEMBRA CALIDAD DE LA FACULTAD DE CIENCIAS DE LA EDUCACIÓN. 16. APOYAR LA REVISIÓN DOCUMENTAL Y DE PRODUCTOS ACADÉMICOS DERIVADOS DE LA ELABORACIÓN DE PROTOCOLOS DE AUTOEVALUACIÓN Y DE GESTIÓN DE LOS PLANES DE MEJORAMIENTO DE LOS PROGRAMAS ACADÉMICOS</t>
  </si>
  <si>
    <t>CO1.REQ.7848589</t>
  </si>
  <si>
    <t>OPSP-FCE-0020-2025</t>
  </si>
  <si>
    <t>https://community.secop.gov.co/Public/Tendering/ContractNoticePhases/View?PPI=CO1.PPI.37631908&amp;isFromPublicArea=True&amp;isModal=False</t>
  </si>
  <si>
    <t xml:space="preserve">QUE LA CONTRATISTA REALICE LAS SIGUIENTES ACTIVIDADES EN EL PROGRAMA DE LICENCIATURA EN ETNOEDUCACIÓN: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 </t>
  </si>
  <si>
    <t>CO1.REQ.7797721</t>
  </si>
  <si>
    <t>OPSP-FCE-0019-2025</t>
  </si>
  <si>
    <t>https://community.secop.gov.co/Public/Tendering/OpportunityDetail/Index?noticeUID=CO1.NTC.7675832&amp;isFromPublicArea=True&amp;isModal=False</t>
  </si>
  <si>
    <t>SONIA PATRICIA MONTENEGRO VASQUEZ</t>
  </si>
  <si>
    <t xml:space="preserve">QUE LA CONTRATISTA REALICE LAS SIGUIENTES ACTIVIDADES: 1) 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 </t>
  </si>
  <si>
    <t>CO1.REQ.7797350</t>
  </si>
  <si>
    <t>OPSP-FCE-0018-2025</t>
  </si>
  <si>
    <t>https://community.secop.gov.co/Public/Tendering/OpportunityDetail/Index?noticeUID=CO1.NTC.7677616&amp;isFromPublicArea=True&amp;isModal=False</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</si>
  <si>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</si>
  <si>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CO1.REQ.7796978</t>
  </si>
  <si>
    <t>OPSP-FCE-0017-2025</t>
  </si>
  <si>
    <t>https://community.secop.gov.co/Public/Tendering/OpportunityDetail/Index?noticeUID=CO1.NTC.7675266&amp;isFromPublicArea=True&amp;isModal=False</t>
  </si>
  <si>
    <t>EN EL MARCO DEL DOCTORADO EN EDUCACIÓN RUDECOLOMBIA Y EN LA COORDINACIÓN DE EDUCACIÓN CONTINUADA DE LA FACULTAD DE EDUCACIÓN EL CONTRATISTA DESARROLLARÁ LAS SIGUIENTES ACTIVIDADES: 1. ELABORAR EL PRESUPUESTO ANUAL DE FUNCIONAMIENTO DEL PROGRAMA, 2. GESTIONAR, HACER SEGUIMIENTO, CONTROL Y EVALUACIÓN TÉCNICA DE LA EJECUCIÓN PRESUPUESTAL DEL PROGRAMA, EN EL MARCO DE LOS PROCESOS Y PROCEDIMIENTOS INSTITUCIONALES, 3. HACER SEGUIMIENTO Y GESTIÓN DE LA CARTERA FINANCIERA DEL DOCTORADO, 4. ELABORAR Y ANALIZAR DE REPORTES ADMINISTRATIVOS Y FINANCIEROS DEL DOCTORADO, APOYAR EN LA CONSTRUCCIÓN Y MANEJO DE BASES DE DATOS, 5. GESTIONAR LOS PROCESOS DE VINCULACIÓN Y EVALUACIÓN DE LOS DOCENTES INVITADOS AL DOCTORADO, 6.GESTIONAR LOS PROCESOS DE DESPLAZAMIENTO, HOSPEDAJE, ATENCIÓN Y DE PAGO A LOS DOCENTES INVITADOS PARA REALIZACIÓN DE SEMINARIOS, TALLERES, SUFICIENCIAS INVESTIGATIVAS Y DEFENSAS DE TESIS DOCTORALES, 7. GESTIONAR LOS RECURSOS DE APOYO TÉCNICO Y LOGÍSTICO PARA EL FUNCIONAMIENTO DEL DOCTORADO, 8. HACER CONTROL DE ACTIVIDADES DE ADMINISTRACIÓN, POR MEDIO DE INFORMES ESTADÍSTICOS PERIÓDICOS PARA LAS ACTIVIDADES DE LAS ÁREAS ADMINISTRATIVAS, 8. APOYAR AL CONTROL Y SEGUIMIENTO A DOCENTES INVITADOS, CONTRATOS, EQUIPOS, AL BUEN USO Y ADMINISTRACIÓN DE LOS RECURSOS ASIGNADOS AL PROGRAMA, 9. APOYAR EN EL PROCESO DE MATRÍCULA REGISTRO DE LOS ESTUDIANTES DE LAS COHORTES 99-8, 84-7, 72-6, 66-5, 58-4, 50-3, 40-2 Y 35-1 DEL DOCTORADO, 10. ASISTIR A LAS ACTIVIDADES GENERALES PROGRAMADAS POR LA FACULTAD DE CIENCIAS DE LA EDUCACIÓN Y LA DIRECCIÓN DE CENTRO DE POSTGRADOS Y FORMACIÓN CONTINUA, 11. ELABORAR Y PRESENTAR DE INFORMES E INFORMACIÓN SOLICITADA POR LA RED DE UNIVERSIDADES ESTATALES DE COLOMBIA – RUDECOLOMBIA, 12. BRINDAR APOYO SEGUIMIENTO AL PROCESO DE MATRÍCULA DE LOS ESTUDIANTES DE PROGRAMAS EDUCACIÓN CONTINUADA DE LA FACULTAD DE CIENCIAS DE LA EDUCACIÓN 13. APOYAR EN LA ELABORACIÓN DE LOS INFORMES REQUERIDOS ACERCA DE LA SITUACIÓN ACADÉMICA Y FINANCIERA DE LOS PROGRAMAS EDUCACIÓN CONTINUADA DE LA FACULTAD DE CIENCIAS DE LA EDUCACIÓN, 14. APOYAR EN LA CONSOLIDACIÓN Y EN LA ACTUALIZACIÓN DE LA BASE DE DATOS HISTÓRICA Y ARCHIVOS CON INFORMACIÓN ACADÉMICA Y FINANCIERA DE LOS PROGRAMAS EDUCACIÓN CONTINUADA DE LA FACULTAD DE CIENCIAS DE LA EDUCACIÓN, 15. APOYAR EN LA TOMA DE CONTROL DE ASISTENCIA A CLASES MEDIANTE EL FORMATO GENERADO POR AYRE, 16. APOYAR EN LA ORGANIZACIÓN DE LOGÍSTICA EN CUANTO A SALONES, EQUIPOS AUDIOVISUALES PARA QUE LOS DOCENTES PUEDAN CUMPLIR LOS HORARIOS DE CLASES CONTEMPLADOS EN LA PROGRAMACIÓN SEMANAL, 17. RENDIR INFORME A SU RESPECTIVO INTERVENIR DE LAS ACTIVIDADES DESARROLLADAS DURANTE EL MES.</t>
  </si>
  <si>
    <t>CO1.REQ.7797013</t>
  </si>
  <si>
    <t>OPSP-FCE-0016-2025</t>
  </si>
  <si>
    <t>https://community.secop.gov.co/Public/Tendering/OpportunityDetail/Index?noticeUID=CO1.NTC.7650401&amp;isFromPublicArea=True&amp;isModal=False</t>
  </si>
  <si>
    <t xml:space="preserve">QUE LA CONTRATISTA REALICE LAS SIGUIENTES ACTIVIDADES: 1) 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 </t>
  </si>
  <si>
    <t>CO1.REQ.7771272</t>
  </si>
  <si>
    <t>OPSP-FCE-0015-2025</t>
  </si>
  <si>
    <t>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</si>
  <si>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CO1.REQ.7753784</t>
  </si>
  <si>
    <t>OPSP-FCE-0014-2025</t>
  </si>
  <si>
    <t>https://community.secop.gov.co/Public/Tendering/OpportunityDetail/Index?noticeUID=CO1.NTC.7622201&amp;isFromPublicArea=True&amp;isModal=False</t>
  </si>
  <si>
    <t xml:space="preserve">EN EL MARCO DEL DOCTORADO EN EDUCACIÓN, INTERCULTURALIDAD Y TERRITORIO EL CONTRATISTA DESARROLLARÁ LAS SIGUIENTES ACTIVIDADES: 1. RECEPCIONAR Y ENVIAR CORRESPONDENCIA, ATENCIÓN TELEFÓNICA Y DIGITAL, SISTEMATIZACIÓN DEL ARCHIVO DOCUMENTAL (FÍSICO Y DIGITAL) DEL DOCTORADO, ATENCIÓN DE ASPIRANTES, ESTUDIANTES Y DOCENTES INVITADOS DEL PROGRAMA DE DOCTORADO, 2. APOYAR LA ELABORACIÓN TÉCNICA DEL PRESUPUESTO ANUAL DE FUNCIONAMIENTO DEL PROGRAMA, ELABORAR Y ANALIZAR REPORTES ADMINISTRATIVOS FINANCIEROS DEL DOCTORADO EN EL MARCO DE LOS PROCESOS Y PROCEDIMIENTOS INSTITUCIONALES, 3. APOYAR ADMINISTRATIVAMENTE EL PROCESO DE MATRÍCULA Y REGISTRO ACADÉMICO DE LOS ESTUDIANTES, ASÍ COMO SEGUIMIENTO Y GESTIÓN DE LA CARTERA FINANCIERA DEL DOCTORADO, 4. APOYAR EL SEGUIMIENTO Y REPORTE DE LA SITUACIÓN ADMINISTRATIVA-ACADÉMICA DE LOS ESTUDIANTES, 5. APOYAR A LA GESTIÓN DE LOS PROCESOS DE VINCULACIÓN Y EVALUACIÓN DE LOS DOCENTES INVITADOS AL DOCTORADO, COORDINAR LOS REQUERIMIENTOS PARA LA REALIZACIÓN DE SUS ACTIVIDADES, VELAR POR LA BUENA ADMINISTRACIÓN DE LOS RECURSOS DEL PROGRAMA, 6. APOYAR A LA GESTIÓN DE LOS RECURSOS DE APOYO TÉCNICO Y LOGÍSTICO PARA EL FUNCIONAMIENTO DEL DOCTORADO, CONSTRUCCIÓN Y MANEJO DE BASES DE DATOS; FORMULACIÓN Y SEGUIMIENTO DEL PLAN DE ACCIÓN DEL DOCTORADO, 7. APOYAR LOS PROCESOS ADMINISTRATIVOS EN EL MARCO DE LA AUTOEVALUACIÓN DEL PROGRAMA, 8. APOYAR LA REALIZACIÓN, ACTUALIZACIÓN Y DIFUSIÓN DE INFORMACIÓN EN LA PÁGINA WEB DEL PROGRAMA, TARJETAS Y BANNERS, 9. ASISTIR A LAS ACTIVIDADES GENERALES, ELABORACIÓN Y PRESENTACIÓN DE INFORMES E INFORMACIÓN SOLICITADA POR LA FACULTAD Y/O CENTRO DE POSTGRADOS Y FORMACIÓN CONTINUA. </t>
  </si>
  <si>
    <t>CO1.REQ.7743069</t>
  </si>
  <si>
    <t>OPSP-FCE-0013-2025</t>
  </si>
  <si>
    <t>https://community.secop.gov.co/Public/Tendering/OpportunityDetail/Index?noticeUID=CO1.NTC.7621930&amp;isFromPublicArea=True&amp;isModal=False</t>
  </si>
  <si>
    <t>QUE LA CONTRATISTA REALICE LAS SIGUIENTES ACTIVIDADES EN EL PROGRAMA DE DOCTORADO EN EDUCACIÓN, INTERCULTURALIDAD Y TERRITORIO: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REGISTRO Y CONTROLAR EL INGRESO DE NOTAS FINALES DE LOS ESTUDIANTES, SEGUIMIENTO A CRÉDITOS CURSADOS Y PENDIENTES EN EL DOCTORADO, 7. APOYAR LOS PROCESOS ACADÉMICOS EN EL MARCO DE LA AUTOEVALUACIÓN DEL PROGRAMA, 8. APOYAR A LA GESTIÓN Y ORGANIZACIÓN DE LAS ACTIVIDADES ACADÉMICAS DE DOCENTES INVITADOS EN LA REALIZACIÓN DE TALLERES, SEMINARIOS Y EVALUACIONES, COORDINAR LOS REQUERIMIENTOS PARA SU REALIZACIÓN, VELAR POR LA BUENA ADMINISTRACIÓN DE LOS RECURSOS DEL PROGRAMA, 9. ASISTIR A LAS ACTIVIDADES GENERALES PROGRAMADAS POR LA FACULTAD DE CIENCIAS DE LA EDUCACIÓN Y LA DIRECCIÓN DEL CENTRO DE POSTGRADOS Y FORMACIÓN CONTINUA.</t>
  </si>
  <si>
    <t>CO1.REQ.7735677</t>
  </si>
  <si>
    <t>OPSP-FCE-0012-2025</t>
  </si>
  <si>
    <t>https://community.secop.gov.co/Public/Tendering/OpportunityDetail/Index?noticeUID=CO1.NTC.7503468&amp;isFromPublicArea=True&amp;isModal=False</t>
  </si>
  <si>
    <t>ANNIE SOFIA LLANES YANCE</t>
  </si>
  <si>
    <t>QUE LA CONTRATISTA REALICE LAS SIGUIENTES ACTIVIDADES EN EL PROGRAMA DE LICENCIATURA EN LENGUAS EXTRANJERAS CON ÉNFASIS EN INGLÉS: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</si>
  <si>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CO1.REQ.7625433</t>
  </si>
  <si>
    <t>OPSP-FCE-0011-2025</t>
  </si>
  <si>
    <t>https://community.secop.gov.co/Public/Tendering/OpportunityDetail/Index?noticeUID=CO1.NTC.7503434&amp;isFromPublicArea=True&amp;isModal=False</t>
  </si>
  <si>
    <t>AYDA LUZ MENA CASAS</t>
  </si>
  <si>
    <t>QUE LA CONTRATISTA REALICE LAS SIGUIENTES ACTIVIDADES EN EL PROGRAMA DE LICENCIATURA EN ARTES: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</si>
  <si>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CO1.REQ.7624698</t>
  </si>
  <si>
    <t>OPSP-FCE-0010-2025</t>
  </si>
  <si>
    <t>https://community.secop.gov.co/Public/Tendering/OpportunityDetail/Index?noticeUID=CO1.NTC.7433156&amp;isFromPublicArea=True&amp;isModal=False</t>
  </si>
  <si>
    <t>AMANDA MIGUEL IGUARAN JIMENEZ</t>
  </si>
  <si>
    <t>QUE LA CONTRATISTA REALICE LAS SIGUIENTES ACTIVIDADES EN EL PROGRAMA DE LICENCIATURA EN LITERATURA Y LENGUA CASTELLANA: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</si>
  <si>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CO1.REQ.7554150</t>
  </si>
  <si>
    <t>OPSP-FCE-0009-2025</t>
  </si>
  <si>
    <t>https://community.secop.gov.co/Public/Tendering/OpportunityDetail/Index?noticeUID=CO1.NTC.7433134&amp;isFromPublicArea=True&amp;isModal=False</t>
  </si>
  <si>
    <t>MONICA LUZ PEREZ CERVANTES</t>
  </si>
  <si>
    <t>QUE LA CONTRATISTA REALICE LAS SIGUIENTES ACTIVIDADES EN EL PROGRAMA DE LICENCIATURA EN EDUCACIÓN CAMPESINA Y RURAL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</si>
  <si>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CO1.REQ.7554131</t>
  </si>
  <si>
    <t>OPSP-FCE-0008-2025</t>
  </si>
  <si>
    <t>https://community.secop.gov.co/Public/Tendering/OpportunityDetail/Index?noticeUID=CO1.NTC.7433115&amp;isFromPublicArea=True&amp;isModal=False</t>
  </si>
  <si>
    <t>DAVID OMAR GUETTE GARCIA</t>
  </si>
  <si>
    <t>QUE LA CONTRATISTA REALICE LAS SIGUIENTES ACTIVIDADES EN EL PROGRAMA DE LICENCIATURA EN MATEMÁTICAS: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</si>
  <si>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CO1.REQ.7554116</t>
  </si>
  <si>
    <t>OPSP-FCE-0007-2025</t>
  </si>
  <si>
    <t>https://community.secop.gov.co/Public/Tendering/OpportunityDetail/Index?noticeUID=CO1.NTC.7432496&amp;isFromPublicArea=True&amp;isModal=False</t>
  </si>
  <si>
    <t>HENRY SANCHEZ PEREZ</t>
  </si>
  <si>
    <t>MARGARITA ROSA BARRAZA HERAS</t>
  </si>
  <si>
    <t xml:space="preserve">QUE LA CONTRATISTA REALICE LAS SIGUIENTES ACTIVIDADES EN EL PROGRAMA DE LICENCIATURA EN LENGUAS EXTRANJERAS CON ÉNFASIS EN INGLÉS: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</si>
  <si>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CO1.REQ.7554102</t>
  </si>
  <si>
    <t>OPSP-FCE-0006-2025</t>
  </si>
  <si>
    <t>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</si>
  <si>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CO1.REQ.7553469</t>
  </si>
  <si>
    <t>OPSP-FCE-0005-2025</t>
  </si>
  <si>
    <t>https://community.secop.gov.co/Public/Tendering/OpportunityDetail/Index?noticeUID=CO1.NTC.7432446&amp;isFromPublicArea=True&amp;isModal=False</t>
  </si>
  <si>
    <t>CO1.REQ.7553450</t>
  </si>
  <si>
    <t>OPSP-FCE-0004-2025</t>
  </si>
  <si>
    <t>https://community.secop.gov.co/Public/Tendering/OpportunityDetail/Index?noticeUID=CO1.NTC.7432425&amp;isFromPublicArea=True&amp;isModal=False</t>
  </si>
  <si>
    <t>YESSICA PATRICIA PALLARES MARTÍNEZ</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</si>
  <si>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</si>
  <si>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CO1.REQ.7553430</t>
  </si>
  <si>
    <t>OPSP-FCE-0003-2025</t>
  </si>
  <si>
    <t>https://community.secop.gov.co/Public/Tendering/OpportunityDetail/Index?noticeUID=CO1.NTC.7431882&amp;isFromPublicArea=True&amp;isModal=False</t>
  </si>
  <si>
    <t>QUE LA CONTRATISTA REALICE LAS SIGUIENTES ACTIVIDADES EN EL PROGRAMA DE LICENCIATURA EN EDUCACIÓN CAMPESINA Y RURAL: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</si>
  <si>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CO1.REQ.7553410</t>
  </si>
  <si>
    <t>OPSP-FCE-0002-2025</t>
  </si>
  <si>
    <t>https://community.secop.gov.co/Public/Tendering/OpportunityDetail/Index?noticeUID=CO1.NTC.7431850&amp;isFromPublicArea=True&amp;isModal=False</t>
  </si>
  <si>
    <t xml:space="preserve">QUE LA CONTRATISTA REALICE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</si>
  <si>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CO1.REQ.7552445</t>
  </si>
  <si>
    <t>OPSP-FCE-0001-2025</t>
  </si>
  <si>
    <t>FACULTAD DE CIENCIAS DE LA EDUCACIÓN</t>
  </si>
  <si>
    <t>https://community.secop.gov.co/Public/Tendering/OpportunityDetail/Index?noticeUID=CO1.NTC.8705545&amp;isFromPublicArea=True&amp;isModal=False</t>
  </si>
  <si>
    <t>LUZ MARINA VIVES LACOUTURE</t>
  </si>
  <si>
    <t xml:space="preserve">LA PRESENTE ORDEN TIENE POR OBJETO: 1. PRESENTAR INFORMES OPORTUNAMENTE AL SUPERVISOR SOBRE LAS ACTIVIDADES DESARROLLADAS Y PLANTEADAS EN EL PLAN DE TRABAJO, PARA LA VERIFICACIÓN Y EL CUMPLIMIENTO DE LAS METAS PROPUESTAS. EL INFORME DEBE TENER ANEXOS ESTADÍSTICOS. 2. APOYAR EN EL DISEÑO Y PLANIFICACIÓN DE PIEZAS AUDIOVISUALES QUE CONTRIBUYAN A LA PROMOCIÓN Y DIFUSIÓN DE LAS ACTIVIDADES A REALIZAR EN LA DIRECCIÓN DE BIENESTAR UNIVERSITARIO DE MANERA CREATIVA E INSTITUCIONAL. 3. REALIZAR LA GRABACIÓN DE LOS CONTENIDOS AUDIOVISUALES GARANTIZANDO UNA ALTA TÉCNICA VISUAL Y SONORA. 4. APOYAR EN LA ELABORACIÓN DE LA EDICIÓN SONORA Y POSTPRODUCCIÓN VISUAL DE CONTENIDOS, DE ALTA CALIDAD DESTINADOS A LAS REDES SOCIALES Y MEDIOS DIGITALES DE LA DIRECCIÓN DE BIENESTAR UNIVERSITARIO. 5. APOYAR EN EL CUBRIMIENTO Y REALIZACIÓN DE PRODUCTOS AUDIOVISUALES DE LAS ACTIVIDADES Y EVENTOS SOCIALES, DEPORTIVOS, CULTURALES Y DE SALUD ORGANIZADOS POR LA DIRECCIÓN DE BIENESTAR UNIVERSITARIO. 6. ENTREGAR DE MANERA OPORTUNA LOS CONTENIDOS AUDIOVISUALES DE CADA ACTIVIDAD DESARROLLADA. 7. APOYAR EN LA PARTICIPACIÓN DE LOS DIFERENTES EVENTOS REALIZADOS POR LA DIRECCIÓN DE BIENESTAR UNIVERSITARIO: BIENVENIDA A LOS ESTUDIANTES, VACACIONES RECREATIVAS Y ACTIVIDADES DE FIN DE AÑO. 8. APOYAR EN LA PARTICIPACIÓN DE EVENTOS ACADÉMICOS, CIENTÍFICOS, ARTÍSTICOS, CULTURALES, DEPORTIVOS, DE SALUD Y DESARROLLO HUMANO DENTRO Y FUERA DEL LUGAR HABITUAL DE LA EJECUCIÓN DE LAS ACTIVIDADES. </t>
  </si>
  <si>
    <t>CO1.REQ.8839549</t>
  </si>
  <si>
    <t>OPSP-VAD-1424-2025</t>
  </si>
  <si>
    <t>https://community.secop.gov.co/Public/Tendering/OpportunityDetail/Index?noticeUID=CO1.NTC.8705257&amp;isFromPublicArea=True&amp;isModal=False</t>
  </si>
  <si>
    <t>LUIS ALFREDO RUBIO YEPES</t>
  </si>
  <si>
    <t xml:space="preserve">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DESARROLLO DE PROCEDIMIENTOS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</si>
  <si>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CO1.REQ.8839238</t>
  </si>
  <si>
    <t>OAG-VAD-1423-2025</t>
  </si>
  <si>
    <t>https://community.secop.gov.co/Public/Tendering/OpportunityDetail/Index?noticeUID=CO1.NTC.8683664&amp;isFromPublicArea=True&amp;isModal=False</t>
  </si>
  <si>
    <t>JUAN CARLOS VARGAS RUÍZ</t>
  </si>
  <si>
    <t>LUCELLY YANIRIS TORRES VILLAFAÑA</t>
  </si>
  <si>
    <t>LA PRESENTE ORDEN TIENE POR OBJETO: 1. APOYAR LA EJECUCIÓN DE LAS INICIATIVAS EN MATERIA DE FAMILIA Y MUJERES PARA POBLACIONES INDÍGENAS QUE PROMUEVE EL CITS. 2. APOYAR EN LA ACTIVIDADES DE ORGANIZACIÓN DE LA ESCUELA DE LIDERAZGO INTERCULTURAL FEMENINO PROMOVIDO POR EL CITS. 3. APOYAR EN LAS ACTIVIDADES PEDAGÓGICAS Y EDUCATIVAS DIRIGIDAS AL FORTALECIMIENTO SOCIOECONÓMICO DE PUEBLOS INDÍGENAS.</t>
  </si>
  <si>
    <t>CO1.REQ.8817669</t>
  </si>
  <si>
    <t>OAG-VAD-1422-2025</t>
  </si>
  <si>
    <t>https://community.secop.gov.co/Public/Tendering/OpportunityDetail/Index?noticeUID=CO1.NTC.8682742&amp;isFromPublicArea=True&amp;isModal=False</t>
  </si>
  <si>
    <t>TALIA  HERNANDEZ ROPAIN</t>
  </si>
  <si>
    <t>LA PRESENTE ORDEN TIENE POR OBJETO: 1. APOYAR EN LA ORGANIZACIÓN DE LA DOCUMENTACIÓN Y ARCHIVO DEL PAP 2. APOYAR EN LA ORGANIZACIÓN DE LA DOCUMENTACIÓN Y ARCHIVO DE LOS PROYECTOS DE PATRIMONIO A CARGO DEL CITS. 3. APOYAR A LA ORGANIZACIÓN Y PROCESAMIENTO DE DATOS DE INFORMACIÓN RECOLECTADA EN CAMPO EN LAS BASES DE DATO DEL ICNAH. 4. APOYAR EN LA DIGITACIÓN DE DATOS EN PLATAFORMA DE MODELO DE DATOS ICANH.</t>
  </si>
  <si>
    <t>CO1.REQ.8816824</t>
  </si>
  <si>
    <t>OAG-VAD-1421-2025</t>
  </si>
  <si>
    <t>https://community.secop.gov.co/Public/Tendering/OpportunityDetail/Index?noticeUID=CO1.NTC.8683754&amp;isFromPublicArea=True&amp;isModal=False</t>
  </si>
  <si>
    <t>JOSÉ JULIÁN RÍOS BOTACHE</t>
  </si>
  <si>
    <t>CAMILO GUZMAN CANDANOSA NORIEGA</t>
  </si>
  <si>
    <t xml:space="preserve">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POR LOS DIFERENTES ORDENADORES DEL GASTO DELEGADOS, EN LAS PLATAFORMAS DEL SIA OBSERVA- AUDITORÍA, SIGEP II Y SECOP II.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t>
  </si>
  <si>
    <t>CO1.REQ.8817736</t>
  </si>
  <si>
    <t>OPSP-VAD-1420-2025</t>
  </si>
  <si>
    <t>https://community.secop.gov.co/Public/Tendering/OpportunityDetail/Index?noticeUID=CO1.NTC.8683310&amp;isFromPublicArea=True&amp;isModal=False</t>
  </si>
  <si>
    <t>HILDEMAR DAVID QUINTANA HERNANDEZ</t>
  </si>
  <si>
    <t>LUIS CARLOS ESCORCIA MENDOZA</t>
  </si>
  <si>
    <t xml:space="preserve">LA PRESENTE ORDEN TIENE POR OBJETO: 1. APOYAR EN LA PRESTACIÓN DE SOPORTE A USUARIOS QUE LO REQUIERAN. 2. APOYAR EN LA ACTUALIZACIÓN DE LA INFRAESTRUCTURA TECNOLÓGICA. 3. APOYAR EN EL PROCESO DE CARNETIZACIÓN LIDERADO POR EL GRUPO DE SERVICIOS TECNOLÓGICOS. 4. APOYAR EN EL REGISTRO DE LOS INCIDENTES DE SEGURIDAD INFORMÁTICA. </t>
  </si>
  <si>
    <t>CO1.REQ.8817054</t>
  </si>
  <si>
    <t>OAG-VAD-1419-2025</t>
  </si>
  <si>
    <t>https://community.secop.gov.co/Public/Tendering/OpportunityDetail/Index?noticeUID=CO1.NTC.8682680&amp;isFromPublicArea=True&amp;isModal=False</t>
  </si>
  <si>
    <t xml:space="preserve">OMAR LEONARDO OVALLE BLANCO </t>
  </si>
  <si>
    <t xml:space="preserve">LA PRESENTE ORDEN TIENE POR OBJETO: 1) APOYAR EN LA REALIZACIÓN DE ACTIVIDADES DE CLASIFICACIÓN, ANÁLISIS Y DOCUMENTACIÓN DE LOS ELEMENTOS LÍTICOS ENCONTRADOS DURANTE LA IMPLEMENTACIÓN DEL PLAN DE MANEJO ARQUEOLÓGICO EN EL CAMPUS. 2) APOYAR EN LA REALIZACIÓN DEL ANÁLISIS LÍTICA DETALLADO; DE ACUERDO CON LOS CRITERIOS BÁSICOS ESTABLECIDOS: TÉCNICA DE FABRICACIÓN, ANÁLISIS MORFOLÓGICO, TECNOLÓGICO Y FUNCIONAL. 3). APOYAR EN LA REDACCIÓN DE LOS INFORMES TÉCNICOS PERIÓDICOS CON LOS RESULTADOS DE LA CLASIFICACIÓN Y EL ANÁLISIS REALIZADO, QUE INCLUYE LA PRESENTACIÓN DE LOS INFORMES AL ICANH SEGÚN LOS PLAZOS ESTABLECIDOS EN EL CONTRATO, ASEGURANDO LA CALIDAD TÉCNICA DE LOS INFORMES A PRESENTAR. 4) APOYAR EN LA CREACIÓN DE LOS DOCUMENTOS DE REGISTRO DE LOS MATERIALES ARQUEOLÓGICOS DE ACUERDO CON LOS PROCEDIMIENTOS ESTABLECIDOS POR EL ICANH. </t>
  </si>
  <si>
    <t>CO1.REQ.8816818</t>
  </si>
  <si>
    <t>OPSP-VAD-1418-2025</t>
  </si>
  <si>
    <t>https://community.secop.gov.co/Public/Tendering/OpportunityDetail/Index?noticeUID=CO1.NTC.8682356&amp;isFromPublicArea=True&amp;isModal=False</t>
  </si>
  <si>
    <t xml:space="preserve">NIDIA ISABEL ROMERO PATIÑO </t>
  </si>
  <si>
    <t xml:space="preserve">LA PRESENTE ORDEN TIENE POR OBJETO: 1) RECOPILAR, DIGITALIZAR Y ORDENAR LA GEORREFERENCIACIÓN DE LAS INTERVENCIONES,TODA LA INFORMACIÓN ESPACIAL QUE SE REQUIERA DEL ÁREA DE RESCATE DURANTE LA FASE DE IMPLEMENTACIÓN DEL PMA EN LOS DIFERENTES POLÍGONOS DEL CAMPUS EN LOS QUE SE ADELANTEN INTERVENCIONES ESTRUCTURALES. 2) ACTUALIZAR Y ENTREGAR LA CAPA DE MODELO DE DATOS DEL ICANH BASADO EN LA RECOLECCIÓN DE LA INFORMACIÓN EN EL MARCO DE LA EJECUCIÓN DEL PAP. 3) APOYAR EN LA LOCALIZACIÓN DE LOS YACIMIENTOS CON SUS COORDENADAS, PARA ESTUDIAR QUÉ SE ENCONTRÓ Y DÓNDE SE ENCONTRÓ, RELACIONAR LOS HALLAZGOS ENTRE SÍ, REALIZANDO LOS ANÁLISIS ESPACIALES COMPLEJOS Y TRABAJAR CON GRANDES VOLÚMENES DE DATOS GEORREFERENCIADOS. </t>
  </si>
  <si>
    <t>CO1.REQ.8816547</t>
  </si>
  <si>
    <t>OPSP-VAD-1417-2025</t>
  </si>
  <si>
    <t>https://community.secop.gov.co/Public/Tendering/OpportunityDetail/Index?noticeUID=CO1.NTC.8683321&amp;isFromPublicArea=True&amp;isModal=False</t>
  </si>
  <si>
    <t>ROBER ANDRES SANDOVAL CARABALI</t>
  </si>
  <si>
    <t xml:space="preserve">LA PRESENTE ORDEN TIENE POR OBJETO: 1) APOYAR EN LA REDACCIÓN DE LOS INFORMES TÉCNICOS DEL PROGRAMA DE ARQUEOLOGÍA PREVENTIVA. 2) APOYAR LA ELABORACIÓN DE LOS DOCUMENTOS DE REGISTRO DE MATERIALES ARQUEOLÓGICOS PARA GESTIONAR LA TENENCIA ANTE ICANH. 3) APOYAR EL ÁNALISIS ESTADISTICO DE MATERIALES ARQUEOLÓGICOS. </t>
  </si>
  <si>
    <t>CO1.REQ.8817070</t>
  </si>
  <si>
    <t>OPSP-VAD-1416-2025</t>
  </si>
  <si>
    <t>https://community.secop.gov.co/Public/Tendering/OpportunityDetail/Index?noticeUID=CO1.NTC.8683006&amp;isFromPublicArea=True&amp;isModal=False</t>
  </si>
  <si>
    <t>MILVIDA MARIA SUAREZ FLOREZ</t>
  </si>
  <si>
    <t>PAOLA PATRICIA GARCIA CERVANTES</t>
  </si>
  <si>
    <t xml:space="preserve">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t>
  </si>
  <si>
    <t>CO1.REQ.8816400</t>
  </si>
  <si>
    <t>OAG-VAD-1415-2025</t>
  </si>
  <si>
    <t>https://community.secop.gov.co/Public/Tendering/OpportunityDetail/Index?noticeUID=CO1.NTC.8678793&amp;isFromPublicArea=True&amp;isModal=False</t>
  </si>
  <si>
    <t>CLAUDIO ALEXANDER  BRUGES HERNANDEZ</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</si>
  <si>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t>
  </si>
  <si>
    <t>CO1.REQ.8812835</t>
  </si>
  <si>
    <t>OPSP-VAD-1414-2025</t>
  </si>
  <si>
    <t>https://community.secop.gov.co/Public/Tendering/OpportunityDetail/Index?noticeUID=CO1.NTC.8660353&amp;isFromPublicArea=True&amp;isModal=False</t>
  </si>
  <si>
    <t>MAURICIO ARRIETA FONTANILLA</t>
  </si>
  <si>
    <t>WILFREN PACHECO BOBADILLA</t>
  </si>
  <si>
    <t>LA PRESENTE ORDEN TIENE POR OBJETO: 1. DIRIGIR EL TRABAJO DE PRESENTACIÓN DE LOS EXPERTOS TEMÁTICOS. 2, DEFINIR IMAGEN VISUAL DEL PROYECTO: ESTABLECER COLORES, ESTILO GRÁFICO Y TONO GENERAL DE LOS CURSOS. 3. REVISAR Y APROBAR CONTENIDOS: VERIFICAR CALIDAD DE TODOS LOS MATERIALES PRODUCIDOS. 4. REALIZAR CAPACITACIONES CON LOS EXPERTOS TEMÁTICOS, PARA LA ELABORACIÓN Y REVISIÓN DE CONTENIDOS. 5. APOYAR EN LA COORDINACIÓN DE LOS EQUIPOS DE TRABAJO: LIDERAR REUNIONES PARA ALINEAR EL TRABAJO DE TODOS.</t>
  </si>
  <si>
    <t>CO1.REQ.8795454</t>
  </si>
  <si>
    <t>OPSP-VAD-1413-2025</t>
  </si>
  <si>
    <t>CARLOS ANDRES CAMACHO SERGE</t>
  </si>
  <si>
    <t>DANIEL JOSE MOLINA BARRIOS</t>
  </si>
  <si>
    <t>LA PRESENTE ORDEN TIENE POR OBJETO PRESTACIÓN DE SERVICIOS PROFESIONALES PARA DESARROLLAR LAS SIGUIENTES ACTIVIDADES: 1. APOYAR EN LA ELABORACIÓN DEL ESQUEMA TÉCNICO QUE INTEGRE, ORGANICE Y PROCESE INFORMACIÓN SOBRE CALIDAD, ACCESO Y PERMANENCIA; INCLUYENDO MODELO DE DATOS, DICCIONARIO DE VARIABLES Y FLUJOS AUTOMATIZADOS. 2. APOYAR EN LA PRESENTACIÓN CONJUNTA DE VISUALIZACIONES ACTUALIZADAS Y REPORTE ANALÍTICO SEGMENTADO POR PROGRAMA, COHORTE, PERFIL SOCIOECONÓMICO Y NIVEL DE RIESGO. 3. APOYAR EN LA PRESENTACIÓN DE ALGORITMOS ESTADÍSTICOS Y DE MACHINE LEARNING CON EVIDENCIA DE VALIDACIÓN PARA CLASIFICACIÓN DE ESTUDIANTES EN RIESGO DE DESERCIÓN O BAJO RENDIMIENTO. 4. APOYAR EN LA CONSTRUCCIÓN DEL DOCUMENTO TÉCNICO QUE TRADUZCA HALLAZGOS EN PROPUESTAS DE INGRESO, PERMANENCIA Y GRADUACIÓN. 5. APOYAR EN LA ELABORACIÓN DE MEMORIAS Y MATERIAL DE APOYO DE LAS SESIONES FORMATIVAS DIRIGIDAS A EQUIPOS ACADÉMICOS Y ADMINISTRATIVOS SOBRE USO DE TABLEROS E INTERPRETACIÓN DE INDICADORES.</t>
  </si>
  <si>
    <t>CO1.REQ.8793390</t>
  </si>
  <si>
    <t>OPSP-VAD-1412-2025</t>
  </si>
  <si>
    <t>https://community.secop.gov.co/Public/Tendering/OpportunityDetail/Index?noticeUID=CO1.NTC.8660468&amp;isFromPublicArea=True&amp;isModal=False</t>
  </si>
  <si>
    <t>OSCAR FERNANDO CASTILLO MOSCARELLA</t>
  </si>
  <si>
    <t>KELLY MILENA ROYERO FONTALVO</t>
  </si>
  <si>
    <t xml:space="preserve">LA PRESENTE ORDEN TIENE POR OBJETO: 1. RESOLVER LAS PETICIONES QUE LE HAGAN A LA UNIVERSIDAD DEL MAGDALENA DENTRO DE LOS PLAZOS Y/O TÉRMINOS ESTABLECIDOS EN LA LEY, QUE LE SEAN TRASLADADAS. 2. HACER SEGUIMIENTO A LOS DERECHOS DE PETICIÓN QUE DEBEN SER RESUELTOS POR OTRAS DEPENDENCIAS CUANDO ESTOS LE SEAN ASIGNADOS. 3. APOYAR Y ASESORAR AL GRUPO DE ATENCIÓN DE CASOS DE VIOLENCIA DE GÉNERO EN EL MARCO DE LO ESTABLECIDO EN EL PROTOCOLO PARA LA ATENCIÓN DE CASOS DE VIOLENCIA SEXUAL Y VIOLENCIA DE GÉNERO (ACUERDO SUPERIOR 010 DE 2019). 4. PRESTAR ASESORÍA Y ACOMPAÑAMIENTO JURÍDICO A LAS VÍCTIMAS DE CUALQUIER FORMA DE VIOLENCIA SEXUAL O DE GÉNERO QUE REPORTEN LOS CASOS ANTE LA UNIVERSIDAD DEL MAGDALENA. 5. PRESTAR ASESORÍA JURÍDICA A LAS FACULTADES ACADÉMICAS EN EL MARCO DE LOS PROCESOS DISCIPLINARIOS INICIADOS POR CONDUCTAS RELACIONADAS CON CUALQUIER TIPO DE VIOLENCIA SEXUAL O DE GÉNERO. 6. RENDIR INFORMES MENSUALES O CUANDO EL SUPERVISOR ASÍ LO REQUIERA, SOBRE LAS ACTIVIDADES DESARROLLADAS EN CUMPLIMIENTO DE LA ORDEN DE PRESTACIÓN DE SERVICIOS. </t>
  </si>
  <si>
    <t>CO1.REQ.8793787</t>
  </si>
  <si>
    <t>OPSP-VAD-1411-2025</t>
  </si>
  <si>
    <t>https://community.secop.gov.co/Public/Tendering/OpportunityDetail/Index?noticeUID=CO1.NTC.8661431&amp;isFromPublicArea=True&amp;isModal=False</t>
  </si>
  <si>
    <t>DANIEL ESTEBAN MONTES ROMERO</t>
  </si>
  <si>
    <t xml:space="preserve">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t>
  </si>
  <si>
    <t>CO1.REQ.8794917</t>
  </si>
  <si>
    <t>OAG-VAD-1410-2025</t>
  </si>
  <si>
    <t>https://community.secop.gov.co/Public/Tendering/OpportunityDetail/Index?noticeUID=CO1.NTC.8661519&amp;isFromPublicArea=True&amp;isModal=False</t>
  </si>
  <si>
    <t>YASNIRIS JULIO MUÑOZ</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</si>
  <si>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</si>
  <si>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CO1.REQ.8794596</t>
  </si>
  <si>
    <t>OAG-VAD-1409-2025</t>
  </si>
  <si>
    <t>https://community.secop.gov.co/Public/Tendering/OpportunityDetail/Index?noticeUID=CO1.NTC.8653658&amp;isFromPublicArea=True&amp;isModal=False</t>
  </si>
  <si>
    <t>KEVIN YORDY ROMERO CASTRO</t>
  </si>
  <si>
    <t>LA PRESENTE ORDEN TIENE POR OBJETO: 1. APOYAR EN LA ELABORACIÓN DE PIEZAS PUBLICITARIAS PARA LOS MATERIALES AUDIOVISUALES DE LOS CURSOS. 2. APOYAR EL MONTAJE DE IMÁGENES PARA VIDEOS DE LOS CURSOS. 3. APOYAR EN LA GRABACIÓN, LA EDICIÓN Y POSTPRODUCCIÓN DE MATERIALES AUDIOVISUALES REQUERIDOS EN LOS CURSOS. 4. APOYAR EN EL REGISTRO FOTOGRÁFICO Y AUDIOVISUAL DE LAS PRODUCCIONES AUDIOVISUALES DE LOS CURSOS.</t>
  </si>
  <si>
    <t>CO1.REQ.8787035</t>
  </si>
  <si>
    <t>OPSP-VAD-1408-2025</t>
  </si>
  <si>
    <t>https://community.secop.gov.co/Public/Tendering/OpportunityDetail/Index?noticeUID=CO1.NTC.8653538&amp;isFromPublicArea=True&amp;isModal=False</t>
  </si>
  <si>
    <t>SEYAWAWIN MOISES RACIGO IZQUIERDO</t>
  </si>
  <si>
    <t>LA PRESENTE ORDEN TIENE POR OBJETO: 1. APOYAR EN LA ARTICULACIÓN Y SEGUIMIENTO DEL PROCESO DE LOS ESTUDIANTES BENEFICIARIOS DEL PROGRAMA DE ALOJAMIENTO UNIVERSITARIO EN LA RESIDENCIA ESTUDIANTIL ANCESTRAL. 2. APOYAR EN ACTIVIDADES DE PROMOCIÓN Y MANTENIMIENTO DE LA SALUD A LA COMUNIDAD UNIVERSITARIA Y LAS COMUNIDADES INDÍGENAS. 3. APOYAR EN LA ATENCIÓN BÁSICA, OPORTUNA Y ADECUADA A LOS ESTUDIANTES DE LAS COMUNIDADES INDÍGENAS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DE EVENTOS ACADÉMICOS, CIENTÍFICOS, ARTÍSTICOS, CULTURALES, DEPORTIVOS, DE SALUD Y DESARROLLO HUMANO DENTRO Y FUERA DEL LUGAR HABITUAL DE LA EJECUCIÓN DE LAS ACTIVIDADES.</t>
  </si>
  <si>
    <t>CO1.REQ.8786294</t>
  </si>
  <si>
    <t>OPSP-VAD-1407-2025</t>
  </si>
  <si>
    <t>https://community.secop.gov.co/Public/Tendering/OpportunityDetail/Index?noticeUID=CO1.NTC.8646391&amp;isFromPublicArea=True&amp;isModal=False</t>
  </si>
  <si>
    <t>WILLIAN ANTONIO RETAMOZO CHAVEZ</t>
  </si>
  <si>
    <t>ALEXANDER MANUEL ARANGO ROJAS</t>
  </si>
  <si>
    <t xml:space="preserve">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</si>
  <si>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CO1.REQ.8779701</t>
  </si>
  <si>
    <t>OAG-VAD-1406-2025</t>
  </si>
  <si>
    <t>https://community.secop.gov.co/Public/Tendering/OpportunityDetail/Index?noticeUID=CO1.NTC.8646071&amp;isFromPublicArea=True&amp;isModal=False</t>
  </si>
  <si>
    <t>DAVID NUMAN FLORIAN</t>
  </si>
  <si>
    <t>CAMILA TORRES BAYONA</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</si>
  <si>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</si>
  <si>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CO1.REQ.8779111</t>
  </si>
  <si>
    <t>OAG-VAD-1405-2025</t>
  </si>
  <si>
    <t>https://community.secop.gov.co/Public/Tendering/OpportunityDetail/Index?noticeUID=CO1.NTC.8647651&amp;isFromPublicArea=True&amp;isModal=False</t>
  </si>
  <si>
    <t>KELLY GABRIELA ANDRADE VILLEGAS</t>
  </si>
  <si>
    <t xml:space="preserve">LA PRESENTE ORDEN TIENE POR OBJETO: 1. CREAR CRONOGRAMA DEL PROYECTO: PLANIFICAR TIEMPOS Y FECHAS DE ENTREGA DE LOS CURSOS. 2. APOYAR EN LA COORDINACIÓN ENTRE EQUIPOS: ASEGURAR BUENA COMUNICACIÓN ENTRE DISEÑADORES, PROGRAMADORES Y EDITORES. 3. APOYAR EN EL CONTROL DE AVANCES DEL PROYECTO: APOYANDO EN LA SUPERVISIÓN QUE TODO SE ENTREGUE A TIEMPO Y CON CALIDAD. 4. ORGANIZAR CAPACITACIONES CON LOS EXPERTOS TEMÁTICOS, PARA LA ELABORACIÓN Y REVISIÓN DE CONTENIDOS. 5. REVISAR LA ESTRUCTURA FINAL DE LOS CURSOS. </t>
  </si>
  <si>
    <t>CO1.REQ.8780680</t>
  </si>
  <si>
    <t>OPSP-VAD-1404-2025</t>
  </si>
  <si>
    <t>https://community.secop.gov.co/Public/Tendering/OpportunityDetail/Index?noticeUID=CO1.NTC.8647370&amp;isFromPublicArea=True&amp;isModal=False</t>
  </si>
  <si>
    <t xml:space="preserve">LA PRESENTE ORDEN TIENE POR OBJETO PRESTAR SERVICIOS PROFESIONALES REALIZANDO LAS SIGUIENTES ACTIVIDADES:1. APOYAR EL PROCESO DE SEGUIMIENTO Y ASESORÍA AL REPORTE EN EL SISTEMA DE PLANES Y PROYECTOS, EN ARTICULACIÓN CON LAS DEPENDENCIAS RESPONSABLES DEL CUMPLIMIENTO INSTITUCIONAL. 2. APOYAR LA ACTUALIZACIÓN DE LA DOCUMENTACIÓN RELACIONADA CON EL PROCESO DE GESTIÓN DEL PLAN DE ACCIÓN, CONFORME A LOS LINEAMIENTOS DEFINIDOS POR LA DIRECCIÓN DE PLANEACIÓN. 3. APOYAR LA RECOLECCIÓN, VALIDACIÓN Y CONSOLIDACIÓN DE INFORMACIÓN PARA LA CONSTRUCCIÓN DE DOCUMENTOS E INFORMES INSTITUCIONALES DE GESTIÓN, CON ENFOQUE EN RESULTADOS Y CUMPLIMIENTO DE METAS. 4. APOYAR LA FORMULACIÓN, ESTRUCTURACIÓN TÉCNICA Y REVISIÓN DE PROYECTOS ESTRATÉGICOS INSTITUCIONALES. </t>
  </si>
  <si>
    <t>CO1.REQ.8780465</t>
  </si>
  <si>
    <t>OPSP-VAD-1403-2025</t>
  </si>
  <si>
    <t>https://community.secop.gov.co/Public/Tendering/OpportunityDetail/Index?noticeUID=CO1.NTC.8645336&amp;isFromPublicArea=True&amp;isModal=False</t>
  </si>
  <si>
    <t>MERCEDES DE LA TORRE HASBUN</t>
  </si>
  <si>
    <t>VIALYS LINEYS MOLINARES CAMPO</t>
  </si>
  <si>
    <t xml:space="preserve">LA PRESENTE ORDEN TIENE POR OBJETO: 1. TRANSCRIBIR LA INFORMACIÓN DEL PROCESO DE ELECCIÓN DE REPRESENTANTES ANTE LOS DIFERENTES ORGANOS DE GOBIERNO Y ADMINISTRACION ACADÉMICA 2025-2028, CONFORME A LAS DIRECTRICES DEL COMITÉ DE GARANTÍAS. 2. APOYAR EN LA LOGÍSTICA REQUERIDA PARA LA REALIZACIÓN DE LAS ACTIVIDADES DEFINIDAS DEL PROCESO SEGÚN EL CRONOGRAMA ESTABLECIDO DEL PROCESO DE ELECCIÓN DE REPRESENTANTES ANTE LOS DIFERENTES ORGANOS DE GOBIERNO Y ADMINISTRACION ACADÉMICA 2025-2028. 3. APOYAR EN EL DESARROLLO DE LAS DIFERENTES ETAPAS DEL PROCESO DE ELECCIÓN DE REPRESENTANTES ANTE LOS DIFERENTES ORGANOS DE GOBIERNO Y ADMINISTRACION ACADÉMICA 2025-2028. 4. ARCHIVAR LA INFORMACIÓN DIGITAL E IMPRESA DEL PROCESO DE ELECCIÓN DE REPRESENTANTES ANTE LOS DIFERENTES ORGANOS DE GOBIERNO Y ADMINISTRACION ACADÉMICA 2025-2028. 5. APOYAR EN LA REVISIÓN PERMANENTE DEL CORREO ELECTRÓNICO Y PORTAL WEB DISPUESTO PARA EL PROCESO DE ELECCIÓN. 6. PROYECTAR LAS COMUNICACIONES, ACTAS Y DEMÁS DOCUMENTOS QUE SE PUEDAN DERIVAR DEL PROCESO DE ELECCIONES, CONFORME A LAS DIRECTRICES DEL COMITÉ DE GARANTÍAS. 7. ORGANIZAR LA INFORMACIÓN QUE SE PUEDAN DERIVAR DEL PROCESO DE ELECCIONES, CONFORME A LAS DIRECTRICES DEL COMITÉ DE GARANTÍAS. 8. APOYAR LAS ACTIVIDADES RELACIONADAS CON LA ORGANIZACIÓN DEL PROCESO DE ELECCIÓN DE REPRESENTANTES ANTE LOS DIFERENTES ORGANOS DE GOBIERNO Y ADMINISTRACION ACADÉMICA 2025-2028. </t>
  </si>
  <si>
    <t>CO1.REQ.8778169</t>
  </si>
  <si>
    <t>OPSP-VAD-1402-2025</t>
  </si>
  <si>
    <t>https://community.secop.gov.co/Public/Tendering/OpportunityDetail/Index?noticeUID=CO1.NTC.8645099&amp;isFromPublicArea=True&amp;isModal=False</t>
  </si>
  <si>
    <t>KEGUIN JOSE GONZALEZ CASTRO</t>
  </si>
  <si>
    <t xml:space="preserve">LA PRESENTE ORDEN TIENE POR OBJETO: 1. CREAR LA ESTRUCTURA DE CADA CURSO ONLINE: DEFINIR TEMAS, OBJETIVOS Y EVALUACIONES DE LOS MISMOS. 2. DISEÑAR ACTIVIDADES DE APRENDIZAJE: PLANIFICAR EJERCICIOS Y TAREAS PARA CADA MÓDULO. 3. ORGANIZAR CAPACITACIONES CON LOS EXPERTOS TEMÁTICOS, PARA LA ELABORACIÓN Y REVISIÓN DE CONTENIDOS. 4. GESTIONAR Y ORGANIZAR LA ESTRUCTURA DE LOS COMPONENTES DE CADA CURSO. 5. REVISAR LA ESTRUCTURA FINAL DE LOS CURSOS. </t>
  </si>
  <si>
    <t>CO1.REQ.8778132</t>
  </si>
  <si>
    <t>OPSP-VAD-1401-2025</t>
  </si>
  <si>
    <t>https://community.secop.gov.co/Public/Tendering/OpportunityDetail/Index?noticeUID=CO1.NTC.8643578&amp;isFromPublicArea=True&amp;isModal=False</t>
  </si>
  <si>
    <t>JUAN MANUEL ALVAREZ CABALLERO</t>
  </si>
  <si>
    <t>BRAYAN JOSE GUARAMACO INFANTE</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</si>
  <si>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EL MONTAJE Y DESMONTAJE DE LAS PRÁCTICAS DE LABORATORIO, CONFORME A LAS GUÍAS ESTABLECIDAS Y EN ARTICULACIÓN CON EL CRONOGRAMA ACADÉMICO. 4. APOYAR EN LA LIMPIEZA DEL MATERIAL DE VIDRIO, MESONES Y DEMÁS SUPERFICIES DE TRABAJO AL FINALIZAR CADA PRÁCTICA, GARANTIZANDO CONDICIONES ADECUADAS DE HIGIENE Y SEGURIDAD PARA SU USO POSTERIOR. 5. APOYAR EN LA ATENCIÓN Y APOYO PERMANENTE A LOS DOCENTES DURANTE EL DESARROLLO DE LAS PRÁCTICAS, COLABORANDO EN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APOYAR EN LA VERIFICACIÓN QUE SE REALICEN LOS MANTENIMIENTOS PREVENTIVOS Y CORRECTIVOS DE LOS EQUIPOS DEL LABORATORIO CONFORME A LOS CRONOGRAMAS ESTABLECIDOS, Y REPORTAR CUALQUIER ANOMALÍA QUE AFECTE SU FUNCIONAMIENTO. 12. ENTREGAR AL FINALIZAR LA ORDEN DE SERVICIO UN INFORME DETALLADO SOBRE EL ESTADO DE LOS EQUIPOS DEL LABORATORIO, INCLUYENDO OBSERVACIONES RELEVANTES Y RECOMENDACIONES PARA SU MANTENIMIENTO O REPOSICIÓN. 13. APOYAR EN EL REGISTRO, ACTUALIZACIÓN DE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</si>
  <si>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CO1.REQ.8776391</t>
  </si>
  <si>
    <t>OAG-VAD-1400-2025</t>
  </si>
  <si>
    <t>https://community.secop.gov.co/Public/Tendering/OpportunityDetail/Index?noticeUID=CO1.NTC.8643740&amp;isFromPublicArea=True&amp;isModal=False</t>
  </si>
  <si>
    <t>LAURA MARCELA ACEVEDO NAVARRO</t>
  </si>
  <si>
    <t>1. DISEÑAR ACTIVIDADES DE APRENDIZAJE: PLANIFICAR EJERCICIOS Y TAREAS PARA CADA MÓDULO. 2. GESTIONAR Y ORGANIZAR LA ESTRUCTURA DE LOS COMPONENTES DE CADA CURSO. 3. ORGANIZAR CAPACITACIONES CON LOS EXPERTOS TEMÁTICOS, PARA LA ELABORACIÓN Y REVISIÓN DE CONTENIDOS. 4. REVISAR LA ESTRUCTURA FINAL DE LOS CURSOS.</t>
  </si>
  <si>
    <t>CO1.REQ.8776365</t>
  </si>
  <si>
    <t>OPSP-VAD-1399-2025</t>
  </si>
  <si>
    <t>https://community.secop.gov.co/Public/Tendering/OpportunityDetail/Index?noticeUID=CO1.NTC.8643530&amp;isFromPublicArea=True&amp;isModal=False</t>
  </si>
  <si>
    <t>JEIMMY PATRICIA POLO ROJAS</t>
  </si>
  <si>
    <t>GISELL GRAVINI PORRAS</t>
  </si>
  <si>
    <t xml:space="preserve">LA PRESENTE ORDEN TIENE POR OBJETO: 1. BRINDAR SOPORTE JURÍDICO A LA SECRETARÍA TÉCNICA DEL COMITÉ DE INCLUSIÓN E INTERCULTURALIDAD, APOYANDO LA ELABORACIÓN, REVISIÓN Y ACTUALIZACIÓN DE ACTAS, ACUERDOS, RESOLUCIONES Y DEMÁS INSTRUMENTOS NORMATIVOS, ASÍ COMO PRESTAR APOYO Y ASESORÍA JURÍDICA QUE REQUIERA LA DIRECCIÓN DE DESARROLLO ESTUDIANTIL. </t>
  </si>
  <si>
    <t>CO1.REQ.8776337</t>
  </si>
  <si>
    <t>OPSP-VAD-1398-2025</t>
  </si>
  <si>
    <t>https://community.secop.gov.co/Public/Tendering/OpportunityDetail/Index?noticeUID=CO1.NTC.8638832&amp;isFromPublicArea=True&amp;isModal=False</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</si>
  <si>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Y OYENTES) 3. REALIZAR ACOMPAÑAMIENTO A ESTUDIANTES CON DISCAPACIDAD AUDITIVA EN SUS ACTIVIDADES ACADÉMICAS DURANTE EL SEMESTRE DE 2025-II.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(A)DE LA ORDEN. 9. REALIZAR ACOMPAÑAMIENTO EN EVENTOS INSTITUCIONALES COMO INTÉRPRETE DE LENGUA DE SEÑAS COLOMBIANA. 10. REALIZAR ACTIVIDADES COMO INTÉRPRETE DE LENGUA DE SEÑAS COLOMBIANA EN LAS GRABACIONES DEL CAMPUS TV. </t>
  </si>
  <si>
    <t>CO1.REQ.8771523</t>
  </si>
  <si>
    <t>OAG-VAD-1397-2025</t>
  </si>
  <si>
    <t>https://community.secop.gov.co/Public/Tendering/OpportunityDetail/Index?noticeUID=CO1.NTC.8638623&amp;isFromPublicArea=True&amp;isModal=False</t>
  </si>
  <si>
    <t>JOSÉ DE LA CRUZ SIERRA ORTEGA</t>
  </si>
  <si>
    <t>FERNANDO JOSE GUERRERO ALMANZA</t>
  </si>
  <si>
    <t xml:space="preserve">LA PRESENTE ORDEN TIENE POR OBJETO: 1. APOYAR EN LA ORGANIZACIÓN DEL LABORATORIO ASIGNADO PARA LAS PRÁCTICAS Y SERVICIOS REQUERIDOS EN EL MISMO, DE CONFORMIDAD CON LA PROGRAMACIÓN ESTABLECIDA. 2. APOYAR CON LA ENTREGA OPORTUNA DE LOS EQUIPOS, MATERIALES E INSUMOS REQUERIDOS EN EL MONTAJE DE PRÁCTICAS Y SERVICIOS DE LABORATORIO. 3. APOYAR EN EL BUEN USO DE EQUIPOS, MATERIALES E INSUMOS DE LABORATORIO. 4. APOYAR CON EL PROCEDIMIENTO Y PROTOCOLOS ESTABLECIDOS PARA EL FUNCIONAMIENTO, CUIDADO, PRESERVACIÓN Y MANTENIMIENTO DE EQUIPOS, MATERIALES E INSTALACIONES DE LABORATORIO. 5. APOYAR EN LA ADMINISTRACIÓN Y ACTUALIZACIÓN DEL INVENTARIO DE BIENES, MATERIALES E INSUMOS DE LABORATORIO. ASÍ COMO ELABORAR Y PRESENTAR LOS INFORMES RESPECTIVOS. 6. APOYAR EN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APOYAR CON LA INFORMACIÓN OPORTUNA SOBRE SITUACIONES QUE AFECTEN EL DESARROLLO DE LAS ACTIVIDADES EN EL LABORATORIO. 10. APOYAR LA ATENCIÓN OPORTUNA DE LAS PETICIONES, QUEJAS, RECLAMOS Y SUGERENCIAS, RELACIONADAS CON LOS SERVICIOS DE LABORATORIO. 11. APOYAR LA VERIFICACIÓN DE LAS PRÁCTICAS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RECOLECCIÓN DE INFORMACIÓN DE SATISFACCIÓN DEL SERVICIO E INFORMES RELACIONADOS 14. APOYAR LAS ACTIVIDADES DE PARAMETRIZACIÓN, REGISTRO, DOCUMENTACIÓN Y ACTUALIZACIÓN DE LOS SISTEMAS INFORMÁTICOS, PLATAFORMAS Y DEMÁS APLICATIVOS QUE DAN SOPORTE A LOS DIFERENTES SERVICIOS QUE PRESTA EL GRUPO REDAL A LA COMUNIDAD ACADÉMICA Y EXTERNA A NUESTRA INSTITUCIÓN. </t>
  </si>
  <si>
    <t>CO1.REQ.8771300</t>
  </si>
  <si>
    <t>OAG-VAD-1396-2025</t>
  </si>
  <si>
    <t>https://community.secop.gov.co/Public/Tendering/OpportunityDetail/Index?noticeUID=CO1.NTC.8636590&amp;isFromPublicArea=True&amp;isModal=False</t>
  </si>
  <si>
    <t>OSCAR IVAN ORDOÑEZ VALERA</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</si>
  <si>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</si>
  <si>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CO1.REQ.8769326</t>
  </si>
  <si>
    <t>OAG-VAD-1395-2025</t>
  </si>
  <si>
    <t>https://community.secop.gov.co/Public/Tendering/OpportunityDetail/Index?noticeUID=CO1.NTC.8636550&amp;isFromPublicArea=True&amp;isModal=False</t>
  </si>
  <si>
    <t>DAVID EMIRO CASTRILLO MEDINA</t>
  </si>
  <si>
    <t xml:space="preserve">LA PRESENTE ORDEN TIENE POR OBJETO: 1. APOYAR EN LA ORGANIZACIÓN, SEGUIMIENTO Y CONTROL DE TIEMPOS DE RESPUESTA A DERECHOS DE PETICIÓN. 2. BRINDAR APOYO TÉCNICO Y OPERATIVO AL COMITÉ DE CONVIVENCIA EN LA RECEPCIÓN, ATENCIÓN, SEGUIMIENTO Y CIERRE DE QUEJAS O SITUACIONES QUE AFECTEN LA ARMONÍA Y EL RESPETO EN EL ENTORNO INSTITUCIONAL. 3. ELABORAR INFORMES TRIMESTRALES QUE INCLUYAN ESTADÍSTICAS DE QUEJAS, SEGUIMIENTO DE CASOS Y RECOMENDACIONES, PARA LA DTH. 4. DISEÑAR, ORGANIZAR Y EJECUTAR ESTRATEGIAS DE FORMACIÓN ORIENTADAS AL FORTALECIMIENTO DE LAS COMPETENCIAS INDIVIDUALES Y COLECTIVAS EN RESOLUCIÓN PACÍFICA DE CONFLICTOS, PROMOVIENDO UNA CULTURA DE RESPETO, DIÁLOGO Y CONVIVENCIA EN EL ENTORNO INSTITUCIONAL. </t>
  </si>
  <si>
    <t>CO1.REQ.8768851</t>
  </si>
  <si>
    <t>OPSP-VAD-1394-2025</t>
  </si>
  <si>
    <t>https://community.secop.gov.co/Public/Tendering/OpportunityDetail/Index?noticeUID=CO1.NTC.8636283&amp;isFromPublicArea=True&amp;isModal=False</t>
  </si>
  <si>
    <t xml:space="preserve">JESÚS SUESCÚN ARREGOCÉS </t>
  </si>
  <si>
    <t>CARLOS LUIS FONSECA MENDOZA</t>
  </si>
  <si>
    <t xml:space="preserve">LA PRESENTE ORDEN TIENE POR OBJETO: 1. APOYAR EN LA ORGANIZACIÓN Y EJECUCIÓN DE ACTIVIDADES LÚDICO DEPORTIVAS (RECREATIVAS, FORMATIVAS Y COMPETITIVAS) EN LA DISCIPLINA TENIS DE CAMPO. 2. APOYAR EN LA DIFUSIÓN DE ACTIVIDADES DEPORTIVAS A TRAVÉS DE CANALES INSTITUCIONALES, ORGANIZANDO CARTELERAS, REDACTANDO CORREOS ELECTRÓNICOS CON INFORMACIÓN CLARA Y EN LA GESTIÓN DE PUBLICACIONES EN REDES SOCIALES.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8. APOYAR EN LA ATENCIÓN A USUARIOS QUE REQUIERAN INFORMACIÓN SOBRE LOS SERVICIOS DE BIENESTAR UNIVERSITARIO EN SUS DIFERENTES ÁREAS, BRINDANDO RESPUESTAS CLARAS Y ASEGURANDO LA CORRECTA ORIENTACIÓN A LOS ESTUDIANTES Y DEMÁS MIEMBROS DE LA COMUNIDAD UNIVERSITARIA. </t>
  </si>
  <si>
    <t>CO1.REQ.8768999</t>
  </si>
  <si>
    <t>OAG-VAD-1393-2025</t>
  </si>
  <si>
    <t>https://community.secop.gov.co/Public/Tendering/OpportunityDetail/Index?noticeUID=CO1.NTC.8636549&amp;isFromPublicArea=True&amp;isModal=False</t>
  </si>
  <si>
    <t>MICHELLE PALMA POLO</t>
  </si>
  <si>
    <t xml:space="preserve">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RELACION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t>
  </si>
  <si>
    <t>CO1.REQ.8768751</t>
  </si>
  <si>
    <t>OAG-VAD-1392-2025</t>
  </si>
  <si>
    <t>https://community.secop.gov.co/Public/Tendering/OpportunityDetail/Index?noticeUID=CO1.NTC.8637995&amp;isFromPublicArea=True&amp;isModal=False</t>
  </si>
  <si>
    <t>CESAR DAVID NAVARRO ALTAMAR</t>
  </si>
  <si>
    <t xml:space="preserve">LA PRESENTE ORDEN TIENE POR OBJETO: 1. APOYAR EN LA ORGANIZACIÓN Y EJECUCIÓN DE ACTIVIDADES LÚDICO DEPORTIVAS (RECREATIVAS, FORMATIVAS Y COMPETITIVAS) EN LA DISCIPLINA DE ENTRENAMIENTO FUNCIONAL. 2. APOYAR EN LA DIFUSIÓN DE ACTIVIDADES DEPORTIVAS A TRAVÉS DE CANALES INSTITUCIONALES, ORGANIZANDO CARTELERAS, REDACTANDO CORREOS ELECTRÓNICOS CON INFORMACIÓN CLARA Y EN LA GESTIÓN DE PUBLICACIONES EN REDES SOCIALES.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8. APOYAR EN LA ATENCIÓN A USUARIOS QUE REQUIERAN INFORMACIÓN SOBRE LOS SERVICIOS DE BIENESTAR UNIVERSITARIO EN SUS DIFERENTES ÁREAS, BRINDANDO RESPUESTAS CLARAS Y ASEGURANDO LA CORRECTA ORIENTACIÓN A LOS ESTUDIANTES Y DEMÁS MIEMBROS DE LA COMUNIDAD UNIVERSITARIA. </t>
  </si>
  <si>
    <t>CO1.REQ.8770864</t>
  </si>
  <si>
    <t>OAG-VAD-1391-2025</t>
  </si>
  <si>
    <t>https://community.secop.gov.co/Public/Tendering/OpportunityDetail/Index?noticeUID=CO1.NTC.8638800&amp;isFromPublicArea=True&amp;isModal=False</t>
  </si>
  <si>
    <t xml:space="preserve">ALEJANDRA CUELLO NOCHES </t>
  </si>
  <si>
    <t xml:space="preserve">LA PRESENTE ORDEN TIENE POR OBJETO: 1. APOYAR EN LA ATENCIÓN BÁSICA, OPORTUNA Y ADECUADA A LOS ESTUDIANTES QUE REQUIERAN EL SERVICIO DE ATENCIÓN EN PSICOLOGÍA. 2. APOYAR EN LA ATENCIÓN BÁSICA, OPORTUNA Y ADECUADA A LOS HIJOS E HIJAS DE LOS ESTUDIANTES QUE ASISTAN AL CENTRO DE ATENCIÓN INTEGRAL A LA INFANCIA. 3. APOYAR EL PROCESO DE PROMOCIÓN Y MANTENIMIENTO EN SALUD MENTAL A NIVEL INDIVIDUAL, GRUPAL Y/O COLECTIVO. 4. REALIZAR EL DILIGENCIAMIENTO OPORTUNO DE TODOS LOS FORMATOS ESTABLECIDOS POR BIENESTAR UNIVERSITARIO EN EL SISTEMA DE GESTIÓN DE LA CALIDAD. 5. PRESENTAR INFORMES OPORTUNAMENTE AL SUPERVISOR SOBRE LAS ACTIVIDADES DESARROLLADAS Y PLANTEADAS EN EL PLAN DE TRABAJO, PARA LA VERIFICACIÓN Y EL CUMPLIMIENTO DE LAS METAS PROPUESTAS. EL INFORME DEBE TENER ANEXOS ESTADÍSTICOS. 6. APOYAR EN LA PARTICIPACIÓN DE LOS DIFERENTES EVENTOS REALIZADOS POR LA DIRECCIÓN DE BIENESTAR UNIVERSITARIO: DÍA DE LA FAMILIA, DÍA DE LOS NIÑOS Y NIÑAS. </t>
  </si>
  <si>
    <t>CO1.REQ.8771766</t>
  </si>
  <si>
    <t>OPSP-VAD-1390-2025</t>
  </si>
  <si>
    <t>https://community.secop.gov.co/Public/Tendering/OpportunityDetail/Index?noticeUID=CO1.NTC.8637234&amp;isFromPublicArea=True&amp;isModal=False</t>
  </si>
  <si>
    <t>DANNY ZORAIDA VILLANUEVA DIAZ</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</si>
  <si>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2025-II.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t>
  </si>
  <si>
    <t>CO1.REQ.8769822</t>
  </si>
  <si>
    <t>OAG-VAD-1389-2025</t>
  </si>
  <si>
    <t>https://community.secop.gov.co/Public/Tendering/OpportunityDetail/Index?noticeUID=CO1.NTC.8636987&amp;isFromPublicArea=True&amp;isModal=False</t>
  </si>
  <si>
    <t>WILSON VELASQUEZ BASTIDAS</t>
  </si>
  <si>
    <t>STEPHANIA CAROLINA TERAN RODRIGUEZ</t>
  </si>
  <si>
    <t xml:space="preserve">LA PRESENTE ORDEN TIENE POR OBJETO: 1. PRESTAR ORIENTACIÓN PSICOLÓGICA A ESTUDIANTES DEL CENTRO PARA LA REGIONALIZACIÓN DE LA EDUCACIÓN Y LAS OPORTUNIDADES – CREO. 2. PRESTAR ORIENTACIÓN VOCACIONAL Y PROFESIONAL A ESTUDIANTES DEL CREO. 3. PRESTAR ATENCIÓN PSICOLÓGICA DE CASOS REMITIDOS POR LOS PROGRAMAS DEL CREO. 4. REALIZAR PROMOCIÓN DE LA SALUD MENTAL. 5. PROMOVER ESPACIOS DE SALUD MENTAL A ESTUDIANTES DEL CREO. 6. COMPILAR Y ORGANIZAR EL HISTORIAL DE CADA ESTUDIANTE ORIENTADO DEL CENTRO. 7. RENDIR INFORMES MENSUALES, SOBRE LAS ACTIVIDADES DESARROLLADAS. </t>
  </si>
  <si>
    <t>CO1.REQ.8769286</t>
  </si>
  <si>
    <t>OPSP-VAD-1388-2025</t>
  </si>
  <si>
    <t>https://community.secop.gov.co/Public/Tendering/OpportunityDetail/Index?noticeUID=CO1.NTC.8637815&amp;isFromPublicArea=True&amp;isModal=False</t>
  </si>
  <si>
    <t>LUIS CARLOS OLIVEROS MANJARRES</t>
  </si>
  <si>
    <t xml:space="preserve">LA PRESENTE ORDEN TIENE POR OBJETO: 1. APOYAR EN LA ORGANIZACIÓN Y EJECUCIÓN DE ACTIVIDADES LÚDICO DEPORTIVAS (RECREATIVAS, FORMATIVAS Y COMPETITIVAS) EN LA DISCIPLINA DE FUTBOL.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</si>
  <si>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CO1.REQ.8770452</t>
  </si>
  <si>
    <t>OAG-VAD-1387-2025</t>
  </si>
  <si>
    <t>https://community.secop.gov.co/Public/Tendering/OpportunityDetail/Index?noticeUID=CO1.NTC.8637487&amp;isFromPublicArea=True&amp;isModal=False</t>
  </si>
  <si>
    <t>JOSE FERNANDO RIVERA GRANADOS</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</si>
  <si>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</si>
  <si>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CO1.REQ.8770180</t>
  </si>
  <si>
    <t>OAG-VAD-1386-2025</t>
  </si>
  <si>
    <t>https://community.secop.gov.co/Public/Tendering/OpportunityDetail/Index?noticeUID=CO1.NTC.8637369&amp;isFromPublicArea=True&amp;isModal=False</t>
  </si>
  <si>
    <t>ALBERTO RUIZ MIER</t>
  </si>
  <si>
    <t>ALBERTO ZEA CORTÉS</t>
  </si>
  <si>
    <t xml:space="preserve">LA PRESENTE ORDEN TIENE POR OBJETO: 1. APOYAR EN LA REVISIÓN DE LA INFRAESTRUCTURA FÍSICA Y TECNOLÓGICA DEL LABORATORIO DE BIOACÚSTICA Y ECOACÚSTICA. 2. APOYAR EN LA REVISIÓN DE LA CALIDAD Y CURACIÓN DE LOS REGISTROS DE BIOSONIDOS. 3. APOYAR EN LA CREACIÓN DE UNA COLECCIÓN VIRTUAL DE BIOSONIDOS. 4. APOYAR CON LA PRODUCCIÓN DE UN PODCAST QUE TRIBUTE A LA TESIS DE MARÍA VALENTINA SALDARRIAGA (ESTUDIANTE DEL PROGRAMA DE BIOLOGÍA CON DISCAPACIDAD VISUAL). </t>
  </si>
  <si>
    <t>CO1.REQ.8770134</t>
  </si>
  <si>
    <t>OPSP-VAD-1385-2025</t>
  </si>
  <si>
    <t>https://community.secop.gov.co/Public/Tendering/OpportunityDetail/Index?noticeUID=CO1.NTC.8637413&amp;isFromPublicArea=True&amp;isModal=False</t>
  </si>
  <si>
    <t>GIOVANNA MARÍA SIMANCAS TINOCO</t>
  </si>
  <si>
    <t>YASMERYS CRUZ RODRIGUEZ NOGUERA</t>
  </si>
  <si>
    <t xml:space="preserve">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t>
  </si>
  <si>
    <t>CO1.REQ.8770007</t>
  </si>
  <si>
    <t>OPSP-VAD-1384-2025</t>
  </si>
  <si>
    <t>https://community.secop.gov.co/Public/Tendering/OpportunityDetail/Index?noticeUID=CO1.NTC.8622768&amp;isFromPublicArea=True&amp;isModal=False</t>
  </si>
  <si>
    <t>GREGORIA INES ESCORCIA BUSTAMANTE</t>
  </si>
  <si>
    <t xml:space="preserve">LA PRESENTE ORDEN TIENE POR OBJETO: 1. APOYAR LA COORDINACÓN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t>
  </si>
  <si>
    <t>CO1.REQ.8755365</t>
  </si>
  <si>
    <t>OAG-VAD-1383-2025</t>
  </si>
  <si>
    <t>https://community.secop.gov.co/Public/Tendering/OpportunityDetail/Index?noticeUID=CO1.NTC.8625967&amp;isFromPublicArea=True&amp;isModal=False</t>
  </si>
  <si>
    <t>ANA EMILIA BARROS NIETO</t>
  </si>
  <si>
    <t>DANIELA CAROLINA JOHNSON CASTAÑEDA</t>
  </si>
  <si>
    <t xml:space="preserve">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EN LA LOGÍSTICA DE LOS EVENTOS ORGANIZADOS POR LA DEPENDENCIA. 8. APOYAR EN LA CREACIÓN DE PROCEDIMIENTO A TRÁMITES ADMINISTRATIVOS INTERNOS. </t>
  </si>
  <si>
    <t>CO1.REQ.8758854</t>
  </si>
  <si>
    <t>OAG-VAD-1382-2025</t>
  </si>
  <si>
    <t>https://community.secop.gov.co/Public/Tendering/OpportunityDetail/Index?noticeUID=CO1.NTC.8622730&amp;isFromPublicArea=True&amp;isModal=False</t>
  </si>
  <si>
    <t>BREYNNER SNEIDER TRILLOS GARCIA</t>
  </si>
  <si>
    <t xml:space="preserve">LA PRESENTE ORDEN TIENE POR OBJETO: 1. APOYAR EN LA REALIZACIÓN DE CAPACITACIONES SOBRE DISCAPACIDAD Y TRATO DIFERENCIAL BASADO EN INCLUSIÓN DIRIGIDO A ESTUDIANTES Y USURARIOS DEL CONSULTORIO JURÍDICO Y CENTRO DE CONCILIACIÓN. 2. APOYAR EN LAS INTERVENCIÓN DE LOS ESTUDIANTES EN AUDIENCIAS O DILIGENCIAS JUDICIALES O EXTRAJUDICIALES. 3. APOYAR EN EL DISEÑO Y EJECUCIÓN CALENDARIO DE ACTIVIDADES ACADÉMICAS DEL CONSULTORIO JURÍDICO Y CENTRO DE CONCILIACIÓN. 4. APOYAR EN LA PROYECCIÓN DE RESPUESTAS A LAS SOLICITUDES INTERNAS O EXTERNAS PRESENTADAS FRENTE A ASUNTOS DE COMPETENCIA DEL CONSULTORIO JURÍDICO Y CENTRO DE CONCILIACIÓN. 5. APOYAR EN LA PRESTACIÓN DE SERVICIOS JURÍDICOS INCLUYENTES A ESTUDIANTES Y USUARIOS DEL CONSULTORIO JURÍDICO Y CENTRO DE CONCILIACIÓN. </t>
  </si>
  <si>
    <t>CO1.REQ.8755317</t>
  </si>
  <si>
    <t>OAG-VAD-1381-2025</t>
  </si>
  <si>
    <t>https://community.secop.gov.co/Public/Tendering/OpportunityDetail/Index?noticeUID=CO1.NTC.8622699&amp;isFromPublicArea=True&amp;isModal=False</t>
  </si>
  <si>
    <t>URILIS PAOLA FONTALVO ARIZA</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</si>
  <si>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</si>
  <si>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CO1.REQ.8755369</t>
  </si>
  <si>
    <t>OAG-VAD-1380-2025</t>
  </si>
  <si>
    <t>https://community.secop.gov.co/Public/Tendering/OpportunityDetail/Index?noticeUID=CO1.NTC.8624406&amp;isFromPublicArea=True&amp;isModal=False</t>
  </si>
  <si>
    <t>ALFA SIELO JAIMES SILVA</t>
  </si>
  <si>
    <t>SIGEN ATUNES CELEDON</t>
  </si>
  <si>
    <t xml:space="preserve">LA PRESENTE ORDEN TIENE POR OBJETO PRESTACIÓN DE SERVICIOS PROFESIONALES COMO ABOGADA, PARA LA REALIZACIÓN DE ACTIVIDADES ENMARCADAS EN EL DESARROLLO DE LOS PROYECTOS DERIVADOS DE LAS DIFERENTES CONVOCATORIAS PÚBLICAS, ABIERTAS Y COMPETITIVAS,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Y DEMÁS ACTAS QUE SE REQUIERAN EN EJECUCIÓN DE LOS PROYECTOS. 5) APOYAR EN LA PROYECCIÓN DE RESPUESTAS A LOS DIFERENTES REQUERIMIENTOS DE INFORMACION CONTRACTUAL O SOLICITUDES QUE SEAN REMITIDAS A LA VICERRECTORÍA ADMINISTRATIVA POR CUALQUIER ENTIDAD. 6)CUMPLIR CON LOS PROCEDIMIENTOS DEL PROCESO GESTIÓN DE CONTRATACIÓN Y GESTIÓN JURÍDICA DEL SISTEMA DE GESTIÓN INTEGRAL DE LA CALIDAD "COGUI". </t>
  </si>
  <si>
    <t>CO1.REQ.8756650</t>
  </si>
  <si>
    <t>OPSP-VAD-1379-2025</t>
  </si>
  <si>
    <t>https://community.secop.gov.co/Public/Tendering/OpportunityDetail/Index?noticeUID=CO1.NTC.8623723&amp;isFromPublicArea=True&amp;isModal=False</t>
  </si>
  <si>
    <t>JOSE LUIS ROMERO GONZALEZ</t>
  </si>
  <si>
    <t xml:space="preserve">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</si>
  <si>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CO1.REQ.8755489</t>
  </si>
  <si>
    <t>OAG-VAD-1378-2025</t>
  </si>
  <si>
    <t>https://community.secop.gov.co/Public/Tendering/OpportunityDetail/Index?noticeUID=CO1.NTC.8610284&amp;isFromPublicArea=True&amp;isModal=False</t>
  </si>
  <si>
    <t>KAREN AVILA LABASTIDAS</t>
  </si>
  <si>
    <t>ELIU MANUEL FAJARDO CASTILLO</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</si>
  <si>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</si>
  <si>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CO1.REQ.8742287</t>
  </si>
  <si>
    <t>OPSP-VAD-1376-2025</t>
  </si>
  <si>
    <t>https://community.secop.gov.co/Public/Tendering/OpportunityDetail/Index?noticeUID=CO1.NTC.8610096&amp;isFromPublicArea=True&amp;isModal=False</t>
  </si>
  <si>
    <t>SHAROL CORTES MIRANDA</t>
  </si>
  <si>
    <t>CO1.REQ.8742280</t>
  </si>
  <si>
    <t>OPSP-VAD-1375-2025</t>
  </si>
  <si>
    <t>https://community.secop.gov.co/Public/Tendering/OpportunityDetail/Index?noticeUID=CO1.NTC.8610090&amp;isFromPublicArea=True&amp;isModal=False</t>
  </si>
  <si>
    <t>DANIELA ALEAN MOLINARES</t>
  </si>
  <si>
    <t>CO1.REQ.8742610</t>
  </si>
  <si>
    <t>OPSP-VAD-1374-2025</t>
  </si>
  <si>
    <t>https://community.secop.gov.co/Public/Tendering/OpportunityDetail/Index?noticeUID=CO1.NTC.8610079&amp;isFromPublicArea=True&amp;isModal=False</t>
  </si>
  <si>
    <t>NICOLE TATIANA GARCIA ALGARIN</t>
  </si>
  <si>
    <t xml:space="preserve">LA PRESENTE ORDEN TIENE POR OBJETO: 1. DESARROLLAR LAS ACTIVIDADES DE DIAGNÓSTICO, EVALUACIÓN, INTERVENCIÓN CLÍNICA PARA NIÑOS, ADOLESCENTES Y ADULTOS O LOS SERVICIOS QUE DESDE SU ÁREA REQUIERA EL PROGRAMA, 2.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EL CUMPLIMIENTO DE LAS ORIENTACIONES DE LA UNIVERSIDAD EN ASPECTOS RELACIONADOS CON PLANES CURRICULARES, ESTRATEGIAS PEDAGÓGICAS Y DE EVALUACIÓN FORMATIVA (DECRETO 780 DE 2016, PARTE 7, CAPÍTULO 1, ARTÍCULO 2.7.1.1.17 PARÁGRAFO 2). </t>
  </si>
  <si>
    <t>CO1.REQ.8742200</t>
  </si>
  <si>
    <t>OPSP-VAD-1373-2025</t>
  </si>
  <si>
    <t>https://community.secop.gov.co/Public/Tendering/OpportunityDetail/Index?noticeUID=CO1.NTC.8615916&amp;isFromPublicArea=True&amp;isModal=False</t>
  </si>
  <si>
    <t>ANNYE MARSHELL DE LOS REYES CASTILLO</t>
  </si>
  <si>
    <t xml:space="preserve">LA PRESENTE ORDEN TIENE POR OBJETO: 1. DESARROLLAR LAS ACTIVIDADES DE DIAGNÓSTICO, EVALUACIÓN, INTERVENCIÓN CLÍNICA PARA NIÑOS, ADOLESCENTES Y ADULTOS O LOS SERVICIOS QUE DESDE SU ÁREA REQUIERA EL PROGRAMA, 2.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EL CUMPLIMIENTO DE LAS ORIENTACIONES DE LA UNIVERSIDAD EN ASPECTOS RELACIONADOS CON PLANES CURRICULARES, ESTRATEGIAS PEDAGÓGICAS Y DE EVALUACIÓN FORMATIVA (DECRETO 780 DE 2016, PARTE 7, CAPÍTULO 1, ARTÍCULO 2.7.1.1.17 PARRÁGRAFO 2). </t>
  </si>
  <si>
    <t>CO1.REQ.8748019</t>
  </si>
  <si>
    <t>OPSP-VAD-1372-2025</t>
  </si>
  <si>
    <t>https://community.secop.gov.co/Public/Tendering/OpportunityDetail/Index?noticeUID=CO1.NTC.8615380&amp;isFromPublicArea=True&amp;isModal=False</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</si>
  <si>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</si>
  <si>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CO1.REQ.8747743</t>
  </si>
  <si>
    <t>OPSP-VAD-1371-2025</t>
  </si>
  <si>
    <t>https://community.secop.gov.co/Public/Tendering/OpportunityDetail/Index?noticeUID=CO1.NTC.8615315&amp;isFromPublicArea=True&amp;isModal=False</t>
  </si>
  <si>
    <t>VICTOR MANUEL CHARRIS CASTILLO</t>
  </si>
  <si>
    <t xml:space="preserve">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t>
  </si>
  <si>
    <t>CO1.REQ.8745089</t>
  </si>
  <si>
    <t>OPSP-VAD-1370-2025</t>
  </si>
  <si>
    <t>https://community.secop.gov.co/Public/Tendering/OpportunityDetail/Index?noticeUID=CO1.NTC.8612056&amp;isFromPublicArea=True&amp;isModal=False</t>
  </si>
  <si>
    <t>ESTEBAN FORERO BORDAMALO</t>
  </si>
  <si>
    <t>LA PRESENTE ORDEN TIENE POR OBJETO: 1. APOYAR EL DESARROLLO Y CREACIÓN DE LOS SEMILLEROS COMUNITARIOS ÉTNICOS. 2. APOYAR EN LAS ACTIVIDADES DE CAMPO REQUERIDAS PARA LA EJECUCIÓN DEL PROYECTO, TALES COMO: LEVANTAMIENTO DE INFORMACIÓN SOCIOECONÓMICA, CARACTERIZACIÓN ETNOLÓGICA, TRANSFERENCIA DE CONOCIMIENTO, ACOMPAÑAMIENTO A PUEBLOS INDÍGENAS EN TEMAS ANTROPOLÓGICOS. 3. APOYAR EN LA CREACIÓN DEL DIAGNÓSTICO CULTURAL DEL PUEBLO INDÍGENA ETTE ENNAKA. 4. APOYAR EN LA CREACIÓN DEL DIAGNÓSTICO CULTURAL DEL PUEBLO INDÍGENA TAGANGA.</t>
  </si>
  <si>
    <t>CO1.REQ.8744372</t>
  </si>
  <si>
    <t>OPSP-VAD-1369-2025</t>
  </si>
  <si>
    <t>https://community.secop.gov.co/Public/Tendering/OpportunityDetail/Index?noticeUID=CO1.NTC.8609713&amp;isFromPublicArea=True&amp;isModal=False</t>
  </si>
  <si>
    <t>ROSMERY DEVIA</t>
  </si>
  <si>
    <t>CLARA INES LACOUTURE BAYENA</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</si>
  <si>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7. REALIZAR MENSUALMENTE INFORME DE EFECTIVIDAD DEL PROCESO DE GESTIÓN DE COBRO DE LOS CRÉDITOS CORTO PLAZOS OTORGADOS. 8. APOYAR CON LA APLICACIÓN DE LA ENCUESTA DE SATISFACCIÓN DEL SERVICIO EN EL PROCESO DE CRÉDITO CORTO PLAZO. 9. REALIZAR ACOMPAÑAMIENTO A LOS EVENTOS INSTITUCIONALES EN LOS QUE SE REQUIERA FINANCIAMIENTO EN LA ADQUISICIÓN DE SERVICIOS O PRODUCTOS COMO: FERIA DEL LIBRO, FERIA ARTESANAL, FERIA AGRÍCOLA, FERIA DE POSTGRADOS. 10. APOYAR EN LA ELABORACIÓN, SEGUIMIENTO, COBRO Y RECAUDO DE LA FACTURACIÓN QUE DEBE LLEVAR A CABO LA DEPENDENCIA Y SU CONCILIACIÓN Y DEPURACIÓN, LLEVANDO A CABO EL REGISTRO DE DICHA ACTIVIDAD SEGÚN EL FORMATO ESTABLECIDO PARA EL CONTROL DE FACTURACIÓN. 11. APOYAR EN LA ELABORACIÓN DE LOS ACUERDOS DE PAGO DE LOS ESTUDIANTES QUE PRESENTAN MORA EN LOS CRÉDITOS EDUCATIVOS DE TODAS LAS MODALIDADES, Y DEUDAS POR SERVICIOS DE PRESTADOS A LOS ESTUDIANTES DISTINTOS A MATRICULA; HACER EL SEGUIMIENTO PARA EL CUMPLIMIENTO DEL PAGO DE LAS CUOTAS PACTADAS. 12. APOYAR EN LA ACTUALIZACIÓN, ELABORACIÓN DE PROCEDIMIENTOS, GUÍAS, INSTRUCTIVOS, FORMATOS, ACCIONES DE MEJORA, INDICADORES DEL SISTEMA DE GESTIÓN DE CALIDAD. </t>
  </si>
  <si>
    <t>CO1.REQ.8741400</t>
  </si>
  <si>
    <t>OPSP-VAD-1368-2025</t>
  </si>
  <si>
    <t>https://community.secop.gov.co/Public/Tendering/OpportunityDetail/Index?noticeUID=CO1.NTC.8609439&amp;isFromPublicArea=True&amp;isModal=False</t>
  </si>
  <si>
    <t>SEBASTIAN  CAMILO MANOTAS VELASQUEZ</t>
  </si>
  <si>
    <t xml:space="preserve">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t>
  </si>
  <si>
    <t>CO1.REQ.8741377</t>
  </si>
  <si>
    <t>OAG-VAD-1367-2025</t>
  </si>
  <si>
    <t>https://community.secop.gov.co/Public/Tendering/OpportunityDetail/Index?noticeUID=CO1.NTC.8609162&amp;isFromPublicArea=True&amp;isModal=False</t>
  </si>
  <si>
    <t>MIGUEL ANGEL GARCIA COGOLLO</t>
  </si>
  <si>
    <t xml:space="preserve">LA PRESENTE ORDEN TIENE POR OBJETO: 1. APOYAR EN LA ORGANIZACIÓN Y EJECUCIÓN DE ACTIVIDADES LÚDICO DEPORTIVAS EN LA DISCIPLINA DE ATLETISMO FORMATIVO.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</si>
  <si>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CO1.REQ.8741545</t>
  </si>
  <si>
    <t>OAG-VAD-1366-2025</t>
  </si>
  <si>
    <t>https://community.secop.gov.co/Public/Tendering/OpportunityDetail/Index?noticeUID=CO1.NTC.8608999&amp;isFromPublicArea=True&amp;isModal=False</t>
  </si>
  <si>
    <t>MAGNOLIA DEL CARMEN DIAZ GUERRERO</t>
  </si>
  <si>
    <t xml:space="preserve">LA PRESENTE ORDEN TIENE POR OBJETO: 1. APOYAR EN LA ORGANIZACIÓN Y EJECUCIÓN DE ACTIVIDADES LÚDICO DEPORTIVAS EN LA DISCIPLINA DE VOLEYBALL FORMATIVO Y RECREATIVO.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</si>
  <si>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CO1.REQ.8741344</t>
  </si>
  <si>
    <t>OAG-VAD-1365-2025</t>
  </si>
  <si>
    <t>https://community.secop.gov.co/Public/Tendering/OpportunityDetail/Index?noticeUID=CO1.NTC.8609625&amp;isFromPublicArea=True&amp;isModal=False</t>
  </si>
  <si>
    <t>GUSTAVO ADOLFO AMAYA CANDIA</t>
  </si>
  <si>
    <t>CO1.REQ.8741656</t>
  </si>
  <si>
    <t>OPSP-VAD-1364-2025</t>
  </si>
  <si>
    <t>https://community.secop.gov.co/Public/Tendering/OpportunityDetail/Index?noticeUID=CO1.NTC.8609178&amp;isFromPublicArea=True&amp;isModal=False</t>
  </si>
  <si>
    <t>KATHERINE OLIVOS COLLANTES</t>
  </si>
  <si>
    <t>EDGARDO JOSE DIAZ OÑATE</t>
  </si>
  <si>
    <t xml:space="preserve">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t>
  </si>
  <si>
    <t>CO1.REQ.8741479</t>
  </si>
  <si>
    <t>OPSP-VAD-1363-2025</t>
  </si>
  <si>
    <t>https://community.secop.gov.co/Public/Tendering/OpportunityDetail/Index?noticeUID=CO1.NTC.8609768&amp;isFromPublicArea=True&amp;isModal=False</t>
  </si>
  <si>
    <t>LUIS EDUARDO HERNÁNDEZ RODRIGUEZ</t>
  </si>
  <si>
    <t xml:space="preserve">LA PRESENTE ORDEN TIENE POR OBJETO: 1. APOYAR EN LA ORGANIZACIÓN Y EJECUCIÓN DE ACTIVIDADES LÚDICO DEPORTIVAS EN LA DISCIPLINA DE ATLETISMO RECREATIVO.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</si>
  <si>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CO1.REQ.8741755</t>
  </si>
  <si>
    <t>OAG-VAD-1362-2025</t>
  </si>
  <si>
    <t>https://community.secop.gov.co/Public/Tendering/OpportunityDetail/Index?noticeUID=CO1.NTC.8609158&amp;isFromPublicArea=True&amp;isModal=False</t>
  </si>
  <si>
    <t xml:space="preserve">JOSE IGNACIO BARROS CASTAÑEDA </t>
  </si>
  <si>
    <t xml:space="preserve">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SALUD, EN EVENTOS ACADÉMICOS, CIENTÍFICOS, ARTÍSTICOS, CULTURALES Y DEPORTIVOS QUE PROGRAME LA INSTITUCIÓN. 6. APOYAR A LA DIRECCIÓN DE BIENESTAR EN LA PARTICIPACIÓN DE LOS ESTUDIANTES DE LA FACULTAD DE CIENCIAS DE LA SALUD,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</si>
  <si>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CO1.REQ.8741620</t>
  </si>
  <si>
    <t>OPSP-VAD-1361-2025</t>
  </si>
  <si>
    <t>https://community.secop.gov.co/Public/Tendering/OpportunityDetail/Index?noticeUID=CO1.NTC.8611531&amp;isFromPublicArea=True&amp;isModal=False</t>
  </si>
  <si>
    <t>SAIDI MARIA  RODRIGUEZ RATIVA</t>
  </si>
  <si>
    <t xml:space="preserve">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t>
  </si>
  <si>
    <t>CO1.REQ.8743653</t>
  </si>
  <si>
    <t>OAG-VAD-1360-2025</t>
  </si>
  <si>
    <t>https://community.secop.gov.co/Public/Tendering/OpportunityDetail/Index?noticeUID=CO1.NTC.8611521&amp;isFromPublicArea=True&amp;isModal=False</t>
  </si>
  <si>
    <t>MARIA DE JESUS AMADOR</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</si>
  <si>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</si>
  <si>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CO1.REQ.8744002</t>
  </si>
  <si>
    <t>OAG-VAD-1359-2025</t>
  </si>
  <si>
    <t>https://community.secop.gov.co/Public/Tendering/OpportunityDetail/Index?noticeUID=CO1.NTC.8611624&amp;isFromPublicArea=True&amp;isModal=False</t>
  </si>
  <si>
    <t>KARIN PATRICIA RONDON PAYARES</t>
  </si>
  <si>
    <t>YELITZA PAOLA  GRANADOS CUAO</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</si>
  <si>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11. APOYAR EN LA CAPACITACIÓN Y ORIENTACIÓN A LOS ESTUDIANTES Y DOCENTES SOBRE EL USO ADECUADO DE LOS EQUIPOS, MATERIALES E INSTALACIONES DEL LABORATORIO, PROMOVIENDO EL CUMPLIMIENTO DE LAS NORMAS DE SEGURIDAD Y BUENAS PRÁCTICAS. 12. APOYAR EN LA IMPLEMENTACIÓN Y SEGUIMIENTO DE ACCIONES CORRECTIVAS DERIVADAS DE AUDITORÍAS INTERNAS O EXTERNAS RELACIONADAS CON LOS PROCESOS DE LABORATORIO, GARANTIZANDO LA MEJORA CONTINUA DEL SERVICIO. </t>
  </si>
  <si>
    <t>CO1.REQ.8743913</t>
  </si>
  <si>
    <t>OPSP-VAD-1358-2025</t>
  </si>
  <si>
    <t>https://community.secop.gov.co/Public/Tendering/OpportunityDetail/Index?noticeUID=CO1.NTC.8611703&amp;isFromPublicArea=True&amp;isModal=False</t>
  </si>
  <si>
    <t>YEIMI ANDREA MONTT MARQUEZ</t>
  </si>
  <si>
    <t xml:space="preserve">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PARA LAS CUALES FUE CONTRATADA. </t>
  </si>
  <si>
    <t>CO1.REQ.8743902</t>
  </si>
  <si>
    <t>OPSP-VAD-1357-2025</t>
  </si>
  <si>
    <t>https://community.secop.gov.co/Public/Tendering/OpportunityDetail/Index?noticeUID=CO1.NTC.8611523&amp;isFromPublicArea=True&amp;isModal=False</t>
  </si>
  <si>
    <t>JOSE FRANCISCO ALVAREZ CASTRO</t>
  </si>
  <si>
    <t xml:space="preserve">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5.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t>
  </si>
  <si>
    <t>CO1.REQ.8743724</t>
  </si>
  <si>
    <t>OPSP-VAD-1356-2025</t>
  </si>
  <si>
    <t>https://community.secop.gov.co/Public/Tendering/OpportunityDetail/Index?noticeUID=CO1.NTC.8611717&amp;isFromPublicArea=True&amp;isModal=False</t>
  </si>
  <si>
    <t>HENRY DAVID BRUGES CARBONO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</si>
  <si>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(A) DE LA ORDEN. 11. ASESORAR Y APOYAR EL DISEÑO DE MATERIALES DE ACOMPAÑAMIENTO PARA LOS ESTUDIANTES DEL TALENTO MAGDALENA. 12. APOYAR Y ASESORAR EL DESARROLLO DE ACTIVIDADES DEL PROCESO DE ADMISIÓN DEL PROGRAMA TALENTO MAGDALENA. 13. APOYAR Y ASESORAR LAS ENTREVISTAS DE ORIENTACIÓN VOCACIONAL DEL PROCESO DE ADMISIÓN DEL PROGRAMA TALENTO MAGDALENA. 14. APOYAR DURANTE EL PROCESO DE APLICACIÓN DE PRUEBAS PSICOTÉCNICAS QUE HACEN PARTE DEL SISTEMA DE ANÁLISIS, SEGUIMIENTO Y EVALUACIÓN A LA DESERCIÓN ESTUDIANTIL -SASED Y PROCESOS DE ADMISIÓN ESTUDIANTES NUEVOS CON DISCAPACIDAD. </t>
  </si>
  <si>
    <t>CO1.REQ.8743630</t>
  </si>
  <si>
    <t>OPSP-VAD-1355-2025</t>
  </si>
  <si>
    <t>https://community.secop.gov.co/Public/Tendering/OpportunityDetail/Index?noticeUID=CO1.NTC.8611093&amp;isFromPublicArea=True&amp;isModal=False</t>
  </si>
  <si>
    <t>ANDRES FELIPE PEREZ LOPEZ</t>
  </si>
  <si>
    <t xml:space="preserve">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t>
  </si>
  <si>
    <t>CO1.REQ.8743279</t>
  </si>
  <si>
    <t>OPSP-VAD-1354-2025</t>
  </si>
  <si>
    <t>https://community.secop.gov.co/Public/Tendering/OpportunityDetail/Index?noticeUID=CO1.NTC.8611382&amp;isFromPublicArea=True&amp;isModal=False</t>
  </si>
  <si>
    <t>LEYNIN ESTHER CAAMAÑO ROCHA</t>
  </si>
  <si>
    <t>MONICA MARINA POSADA GUTIERREZ</t>
  </si>
  <si>
    <t xml:space="preserve">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ASIGFNACIÓN EN EL SISTEMA SIARE. </t>
  </si>
  <si>
    <t>CO1.REQ.8743390</t>
  </si>
  <si>
    <t>OAG-VAD-1353-2025</t>
  </si>
  <si>
    <t>https://community.secop.gov.co/Public/Tendering/OpportunityDetail/Index?noticeUID=CO1.NTC.8611465&amp;isFromPublicArea=True&amp;isModal=False</t>
  </si>
  <si>
    <t>JULIO ENRIQUE CORVACHO LARA</t>
  </si>
  <si>
    <t xml:space="preserve">LA PRESENTE ORDEN TIENE POR OBJETO: 1. APOYAR A LA DIRECCIÓN DE BIENESTAR UNIVERSITARIO, EN LOS PROCESOS DE AUDITORÍA INTERNA Y EXTERNA QUE SE REALICEN. 2. ELABORAR INFORMES ESTADÍSTICOS Y FINANCIEROS DE ACUERDO CON EL SISTEMA DE GESTIÓN DE LA CALIDAD DE LAS ÁREAS ADSCRITAS A BIENESTAR UNIVERSITARIO. 3. APOYAR LOS PROCESOS OPERATIVOS DEL SISTEMA DE GESTIÓN DE LA CALIDAD DE LA DIRECCIÓN DE BIENESTAR UNIVERSITARIO. 4. ENTREGAR DE MANERA OPORTUNA Y BAJO SU RESPONSABILIDAD LOS INFORMES QUE SE LE SOLICITEN PARA SER PRESENTADOS EN OTRAS DEPENDENCIAS, CON SOPORTES ESTADÍSTICOS. 5. APOYAR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 </t>
  </si>
  <si>
    <t>CO1.REQ.8743257</t>
  </si>
  <si>
    <t>OPSP-VAD-1352-2025</t>
  </si>
  <si>
    <t>https://community.secop.gov.co/Public/Tendering/OpportunityDetail/Index?noticeUID=CO1.NTC.8611149&amp;isFromPublicArea=True&amp;isModal=False</t>
  </si>
  <si>
    <t>VALERIA ANDREA CADENA PEREZ</t>
  </si>
  <si>
    <t>CO1.REQ.8743250</t>
  </si>
  <si>
    <t>OPSP-VAD-1351-2025</t>
  </si>
  <si>
    <t>https://community.secop.gov.co/Public/Tendering/OpportunityDetail/Index?noticeUID=CO1.NTC.8611259&amp;isFromPublicArea=True&amp;isModal=False</t>
  </si>
  <si>
    <t>DANIEL FELIPE RUIZ TORREGROZA</t>
  </si>
  <si>
    <t>CO1.REQ.8743563</t>
  </si>
  <si>
    <t>OAG-VAD-1350-2025</t>
  </si>
  <si>
    <t>https://community.secop.gov.co/Public/Tendering/OpportunityDetail/Index?noticeUID=CO1.NTC.8611125&amp;isFromPublicArea=True&amp;isModal=False</t>
  </si>
  <si>
    <t>KAREN ROCIO SARMIENTOPEREZ VILLARREAL</t>
  </si>
  <si>
    <t>LA PRESENTE ORDEN TIENE POR OBJETO: 1) APOYO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t>
  </si>
  <si>
    <t>CO1.REQ.8743437</t>
  </si>
  <si>
    <t>OAG-VAD-1349-2025</t>
  </si>
  <si>
    <t>https://community.secop.gov.co/Public/Tendering/OpportunityDetail/Index?noticeUID=CO1.NTC.8616630&amp;isFromPublicArea=True&amp;isModal=False</t>
  </si>
  <si>
    <t>LIDA PATRICIA ALTUVE MARQUEZ</t>
  </si>
  <si>
    <t xml:space="preserve">LA PRESENTE ORDEN TIENE POR OBJETO: 1. ORGANIZAR Y EJECUTAR EN COORDINACIÓN CON EL DIRECTOR TÉCNICO LA PROGRAMACIÓN DE ASIGNATURAS, HORARIOS Y ACTIVIDADES ESTABLECIDAS EN EL CURRÍCULO, CARGA ACADÉMICA DE LOS DOCENTES. 2. HACER LA GESTIÓN EFICIENTE DE EQUIPOS Y RECURSOS DIDÁCTICOS, QUE ASEGURE DE MANERA OPORTUNA LOS ESPACIOS DE CLASES, LABORATORIOS, Y LA ENTREGA DE MATERIALES, INSUMOS Y RECURSOS NECESARIOS PARA EL DESARROLLO DE CLASES Y PRÁCTICAS ACADÉMICAS. 3. FOMENTAR EL USO ADECUADO DE RECURSOS TECNOLÓGICOS, PEDAGÓGICOS Y ACADÉMICOS, GARANTIZANDO QUE SE UTILICEN CORRECTAMENTE EN FUNCIÓN DE LAS NECESIDADES DEL PROGRAMA. 4. SOCIALIZAR A LA COMUNIDAD ACADÉMICA DEL PROGRAMA, A TRAVÉS DEL CORREO DEL PROGRAMA Y ESPACIOS DE LAS TIC DISPONIBLES, LOS COMUNICADOS, DIRECTRICES, PROCEDIMIENTOS Y PROTOCOLOS INSTITUCIONALES RELACIONADOS CON LA OPERACIÓN DEL PROGRAMA, ASEGURANDO EL CUMPLIMIENTO DE LAS NORMATIVAS ACADÉMICAS, SANITARIAS Y DE CALIDAD EDUCATIVA. 5. MANTENER ACTUALIZADO EL INVENTARIO DE MATERIALES Y EQUIPOS PEDAGÓGICOS, PRESENTANDO INFORMES PERIÓDICOS SOBRE SU ESTADO Y DISPONIBILIDAD; APOYAR AL DIRECTOR EN LA GESTIÓN Y ACTUALIZACIÓN DE NUEVOS INVENTARIOS ACADÉMICOS Y RECURSOS DE ENSEÑANZA CUANDO SE REQUIERA. 6. APOYAR EL CUMPLIMIENTO DE NORMATIVAS ACADÉMICAS Y DE GESTIÓN DE LA CALIDAD EDUCATIVA, LLEVANDO ACTAS Y DOCUMENTACIÓN ORGANIZADA DE MANERA FÍSICA Y DIGITAL (ESPACIOS VIRTUALES Y CARPETAS EN UNIDADES DE DISCO Y LA NUBE), DE LOS PROCESOS NORMATIVOS INTERNOS DE CALIDAD Y DE ACREDITACIÓN. ASÍ MISMO, APOYAR EL CUMPLIMIENTO DE LOS PROTOCOLOS DE SEGURIDAD Y BIENESTAR DE LA COMUNIDAD UNIVERSITARIA. 7. VERIFICAR QUE LAS PRÁCTICAS ACADÉMICAS, REQUERIMIENTOS DE GRANJA PARA PRÁCTICAS Y ASIGNATURAS CARGADAS EN LA PLATAFORMA EDUCATIVA CUENTEN CON LA VALIDACIÓN DE LAS INSTANCIAS ACADÉMICAS PERTINENTES. 8. ATENDER DE MANERA OPORTUNA Y RESPETUOSA A LOS ESTUDIANTES Y DOCENTES, OFRECIENDO SOPORTE PARA LA ORIENTACIÓN EN PROCESOS DE MATRICULAS, APERTURA DE CURSOS, OFERTAS ACADÉMICAS INSTITUCIONALES, RESOLUCIÓN DE DUDAS, U OTROS PROBLEMAS O INQUIETUDES RELACIONADAS CON EL PROGRAMA ACADÉMICO. 9. APOYAR PROCESOS DE RETROALIMENTACIÓN A LA GESTIÓN DEL PROGRAMA Y MEJORA CONTINUA, A TRAVÉS DE RECOPILACIÓN DE INFORMES Y RESULTADOS DE LOS ESTUDIANTES, RECOLECCIÓN Y ORGANIZACIÓN DE INFORMACIÓN SOBRE LA SATISFACCIÓN DEL SERVICIO ACADÉMICO, RECEPCIÓN DE PETICIONES, QUEJAS Y SUGERENCIAS DE LOS ESTUDIANTES Y DOCENTES. 10. APOYAR EN LA PLANIFICACIÓN DE OTRAS ACTIVIDADES DE DOCENCIA, CURRICULARES, EXTRACURRICULARES Y COMPLEMENTARIAS RELACIONADAS CON EL PROGRAMA ACADÉMICO, COMO ACOPIO DE DOCUMENTOS Y ACTAS PARA CONSEJOS DE PROGRAMA, ORGANIZACIÓN Y LOGÍSTICA DE TALLERES, CLAUSTROS DOCENTES, REUNIONES CON ACTORES EXTERNOS, SEMINARIOS Y EVENTOS ACADÉMICOS. 11. PRESENTAR INFORMES ESPECÍFICOS CUANDO SE REQUIERA PARA LA GESTIÓN DEL PROGRAMA. </t>
  </si>
  <si>
    <t>CO1.REQ.8748455</t>
  </si>
  <si>
    <t>OPSP-VAD-1348-2025</t>
  </si>
  <si>
    <t>https://community.secop.gov.co/Public/Tendering/OpportunityDetail/Index?noticeUID=CO1.NTC.8612756&amp;isFromPublicArea=True&amp;isModal=False</t>
  </si>
  <si>
    <t>ROMARIO FALCAO MAZA LEGUIA</t>
  </si>
  <si>
    <t>CO1.REQ.8745001</t>
  </si>
  <si>
    <t>OAG-VAD-1347-2025</t>
  </si>
  <si>
    <t>https://community.secop.gov.co/Public/Tendering/OpportunityDetail/Index?noticeUID=CO1.NTC.8612264&amp;isFromPublicArea=True&amp;isModal=False</t>
  </si>
  <si>
    <t>DARIEN RAUL RANGEL GABALO</t>
  </si>
  <si>
    <t xml:space="preserve">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</si>
  <si>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CO1.REQ.8744273</t>
  </si>
  <si>
    <t>OAG-VAD-1346-2025</t>
  </si>
  <si>
    <t>https://community.secop.gov.co/Public/Tendering/OpportunityDetail/Index?noticeUID=CO1.NTC.8612005&amp;isFromPublicArea=True&amp;isModal=False</t>
  </si>
  <si>
    <t>EDWIN RAFAEL GUTIERREZ BOTO</t>
  </si>
  <si>
    <t>JENNIFER ELIANA GARCIA PORTILLA </t>
  </si>
  <si>
    <t>LA PRESENTE ORDEN TIENE POR OBJETO: 1. APOYAR EN LA ATENCIÓN EN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t>
  </si>
  <si>
    <t>CO1.REQ.8744118</t>
  </si>
  <si>
    <t>OAG-VAD-1345-2025</t>
  </si>
  <si>
    <t>https://community.secop.gov.co/Public/Tendering/OpportunityDetail/Index?noticeUID=CO1.NTC.8605822&amp;isFromPublicArea=True&amp;isModal=False</t>
  </si>
  <si>
    <t>BLEIDIS SULAYS ACOSTA PALACIO</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</si>
  <si>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</si>
  <si>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CO1.REQ.8738083</t>
  </si>
  <si>
    <t>OPSP-VAD-1344-2025</t>
  </si>
  <si>
    <t>https://community.secop.gov.co/Public/Tendering/OpportunityDetail/Index?noticeUID=CO1.NTC.8605715&amp;isFromPublicArea=True&amp;isModal=False</t>
  </si>
  <si>
    <t>FRANK DE JESUS ORTIZ SALGADO</t>
  </si>
  <si>
    <t>MARIA DE LOS ANGELES MEJIA DEAVILA</t>
  </si>
  <si>
    <t xml:space="preserve">LA PRESENTE ORDEN TIENE POR OBJETO: 1. APOYAR EN EL DILIGENCIAMIENTO DE LAS PLANTILLAS DEL MEN PARA LA AMPLIACIÓN DE MODALIDAD VIRTUAL DEL PROGRAMA DE TECNOLOGÍA EN GESTIÓN HOTELERA Y TURÍSTICA. 2. APOYAR EN LA VERIFICACIÓN Y PRESENTACIÓN DE INFORME MENSUAL DEL CUMPLIMIENTO DE LOS DOCENTES CON LOS CONTENIDOS DE LA PLATAFORMA MOODLE. 3. APOYAR AL PROGRAMA DE TECNOLOGÍA EN GESTIÓN HOTELERA Y TURÍSTICA Y LA FACULTAD DE CIENCIAS EMPRESARIALES Y ECONÓMICAS EN LA REALIZACIÓN DEL EVENTO DE LA SEMANA EMPRESARIAL. 4. APOYAR AL GRUPO STAFF EN LA PLANEACIÓN DE LOS EVENTOS DE RECTORÍA E INSTITUCIONALES A CUBRIR. </t>
  </si>
  <si>
    <t>CO1.REQ.8737942</t>
  </si>
  <si>
    <t>OAG-VAD-1343-2025</t>
  </si>
  <si>
    <t>https://community.secop.gov.co/Public/Tendering/OpportunityDetail/Index?noticeUID=CO1.NTC.8605321&amp;isFromPublicArea=True&amp;isModal=False</t>
  </si>
  <si>
    <t>YAHAINIS LISSETH CABRERA DURAN</t>
  </si>
  <si>
    <t>CO1.REQ.8737506</t>
  </si>
  <si>
    <t>OAG-VAD-1342-2025</t>
  </si>
  <si>
    <t>https://community.secop.gov.co/Public/Tendering/OpportunityDetail/Index?noticeUID=CO1.NTC.8605104&amp;isFromPublicArea=True&amp;isModal=False</t>
  </si>
  <si>
    <t>PEDRO LUIS PRADO GAMERO</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</si>
  <si>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BRINDAR ATENCIÓN Y APOYO PERMANENTE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EL SOPORTE ADMINISTRATIVO, PLATAFORMAS Y NORMATIVAS INSTITUCIONALES, REGISTRANDO Y ACTUALIZANDO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DE MANERA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</si>
  <si>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CO1.REQ.8737314</t>
  </si>
  <si>
    <t>OAG-VAD-1341-2025</t>
  </si>
  <si>
    <t>https://community.secop.gov.co/Public/Tendering/OpportunityDetail/Index?noticeUID=CO1.NTC.8604969&amp;isFromPublicArea=True&amp;isModal=False</t>
  </si>
  <si>
    <t>ANA KARINA GONZALEZ VIVES </t>
  </si>
  <si>
    <t xml:space="preserve">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t>
  </si>
  <si>
    <t>CO1.REQ.8736996</t>
  </si>
  <si>
    <t>OPSP-VAD-1340-2025</t>
  </si>
  <si>
    <t>https://community.secop.gov.co/Public/Tendering/OpportunityDetail/Index?noticeUID=CO1.NTC.8605200&amp;isFromPublicArea=True&amp;isModal=False</t>
  </si>
  <si>
    <t>LUIS ALEXANDER HERRERA PEREZ</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</si>
  <si>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BRINDAR ATENCIÓN Y APOYO PERMANENTE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EL SOPORTE ADMINISTRATIVO, PLATAFORMAS Y NORMATIVAS INSTITUCIONALES, REGISTRANDO Y ACTUALIZANDO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DE MANERA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</si>
  <si>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CO1.REQ.8737833</t>
  </si>
  <si>
    <t>OAG-VAD-1339-2025</t>
  </si>
  <si>
    <t>https://community.secop.gov.co/Public/Tendering/OpportunityDetail/Index?noticeUID=CO1.NTC.8605185&amp;isFromPublicArea=True&amp;isModal=False</t>
  </si>
  <si>
    <t>ENEL JESUS NIETO ROPAIN</t>
  </si>
  <si>
    <t xml:space="preserve">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t>
  </si>
  <si>
    <t>CO1.REQ.8737667</t>
  </si>
  <si>
    <t>OAG-VAD-1338-2025</t>
  </si>
  <si>
    <t>https://community.secop.gov.co/Public/Tendering/OpportunityDetail/Index?noticeUID=CO1.NTC.8605422&amp;isFromPublicArea=True&amp;isModal=False</t>
  </si>
  <si>
    <t>DIANA LUZ ESCOBAR OSPINO</t>
  </si>
  <si>
    <t>LUZ ELENA AGUILAR SIADO</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</si>
  <si>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t>
  </si>
  <si>
    <t>CO1.REQ.8737717</t>
  </si>
  <si>
    <t>OAG-VAD-1337-2025</t>
  </si>
  <si>
    <t>https://community.secop.gov.co/Public/Tendering/OpportunityDetail/Index?noticeUID=CO1.NTC.8604900&amp;isFromPublicArea=True&amp;isModal=False</t>
  </si>
  <si>
    <t>MARIA VICTORIA ELAM MENDOZA</t>
  </si>
  <si>
    <t>CO1.REQ.8737173</t>
  </si>
  <si>
    <t>OAG-VAD-1336-2025</t>
  </si>
  <si>
    <t>https://community.secop.gov.co/Public/Tendering/OpportunityDetail/Index?noticeUID=CO1.NTC.8606690&amp;isFromPublicArea=True&amp;isModal=False</t>
  </si>
  <si>
    <t>ANA MARIA INFANTE CUAN</t>
  </si>
  <si>
    <t>CO1.REQ.8739345</t>
  </si>
  <si>
    <t>OAG-VAD-1335-2025</t>
  </si>
  <si>
    <t>https://community.secop.gov.co/Public/Tendering/OpportunityDetail/Index?noticeUID=CO1.NTC.8608672&amp;isFromPublicArea=True&amp;isModal=False</t>
  </si>
  <si>
    <t>MARCELA AYALA VESGA</t>
  </si>
  <si>
    <t xml:space="preserve">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7. REALIZAR INFORMES DE LAS ACTIVIDADES DESARROLLADAS QUE INCLUYA EL ESCENARIO, TIPO DE ACTIVIDAD Y DATOS SOCIO DEMOGRÁFICOS DE LOS PACIENTES ATENDIDOS. </t>
  </si>
  <si>
    <t>CO1.REQ.8740961</t>
  </si>
  <si>
    <t>OPSP-VAD-1334-2025</t>
  </si>
  <si>
    <t>https://community.secop.gov.co/Public/Tendering/OpportunityDetail/Index?noticeUID=CO1.NTC.8606104&amp;isFromPublicArea=True&amp;isModal=False</t>
  </si>
  <si>
    <t>JULIO VEGA BAQUERO</t>
  </si>
  <si>
    <t>MARLA ESTELA GUILLEN BRU</t>
  </si>
  <si>
    <t xml:space="preserve">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t>
  </si>
  <si>
    <t>CO1.REQ.8738423</t>
  </si>
  <si>
    <t>OAG-VAD-1333-2025</t>
  </si>
  <si>
    <t>https://community.secop.gov.co/Public/Tendering/OpportunityDetail/Index?noticeUID=CO1.NTC.8608475&amp;isFromPublicArea=True&amp;isModal=False</t>
  </si>
  <si>
    <t>JENNIFFER IVONNE GUZMAN CAMACHO</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</si>
  <si>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</si>
  <si>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CO1.REQ.8740397</t>
  </si>
  <si>
    <t>OPSP-VAD-1332-2025</t>
  </si>
  <si>
    <t>https://community.secop.gov.co/Public/Tendering/OpportunityDetail/Index?noticeUID=CO1.NTC.8605927&amp;isFromPublicArea=True&amp;isModal=False</t>
  </si>
  <si>
    <t>EDUAR KRISS LOPESIERRA GARCIA</t>
  </si>
  <si>
    <t>CO1.REQ.8738089</t>
  </si>
  <si>
    <t>OAG-VAD-1331-2025</t>
  </si>
  <si>
    <t>https://community.secop.gov.co/Public/Tendering/OpportunityDetail/Index?noticeUID=CO1.NTC.8606662&amp;isFromPublicArea=True&amp;isModal=False</t>
  </si>
  <si>
    <t>LEONARDO DE JESUS LIÑAN MARQUEZ</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</si>
  <si>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INGENIERÍAS. 3. APOYAR A LA DIRECCIÓN DE BIENESTAR UNIVERSITARIO EN EL SEGUIMIENTO DE LOS CASOS DE ESTUDIANTES Y DOCENTES CON DIFICULTADES REPORTADOS POR LA FACULTAD INGENIERÍAS.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INGENIERÍAS, EN EVENTOS ACADÉMICOS, CIENTÍFICOS, ARTÍSTICOS, CULTURALES Y DEPORTIVOS QUE PROGRAME LA INSTITUCIÓN. 6. APOYAR A LA DIRECCIÓN DE BIENESTAR EN LA PARTICIPACIÓN DE LOS ESTUDIANTES DE LA FACULTAD INGENIERÍAS,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</si>
  <si>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CO1.REQ.8739221</t>
  </si>
  <si>
    <t>OPSP-VAD-1330-2025</t>
  </si>
  <si>
    <t>https://community.secop.gov.co/Public/Tendering/OpportunityDetail/Index?noticeUID=CO1.NTC.8606461&amp;isFromPublicArea=True&amp;isModal=False</t>
  </si>
  <si>
    <t>ORLANDO CLARETH LABORDE MONTES</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</si>
  <si>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EDUCACIÓN, EN EVENTOS ACADÉMICOS, CIENTÍFICOS, ARTÍSTICOS, CULTURALES Y DEPORTIVOS QUE PROGRAME LA INSTITUCIÓN. 6. APOYAR A LA DIRECCIÓN DE BIENESTAR EN LA PARTICIPACIÓN DE LOS ESTUDIANTES DE LA FACULTAD DE EDUCACIÓN,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</si>
  <si>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CO1.REQ.8739024</t>
  </si>
  <si>
    <t>OPSP-VAD-1329-2025</t>
  </si>
  <si>
    <t>https://community.secop.gov.co/Public/Tendering/OpportunityDetail/Index?noticeUID=CO1.NTC.8606167&amp;isFromPublicArea=True&amp;isModal=False</t>
  </si>
  <si>
    <t>MARTHA PATRICIA PALACIO LIZCANO</t>
  </si>
  <si>
    <t>CO1.REQ.8738481</t>
  </si>
  <si>
    <t>OPSP-VAD-1328-2025</t>
  </si>
  <si>
    <t>https://community.secop.gov.co/Public/Tendering/OpportunityDetail/Index?noticeUID=CO1.NTC.8605610&amp;isFromPublicArea=True&amp;isModal=False</t>
  </si>
  <si>
    <t>LUIS ARNULFO QUINTERO BOTELLO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</si>
  <si>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VIRTUAL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11. APOYAR EL DILIGENCIAMIENTO OPORTUNO DE TODOS LOS FORMATOS ESTABLECIDOS POR LA DIRECCIÓN DE DESARROLLO ESTUDIANTIL Y EN EL SISTEMA DE GESTIÓN DE LA CALIDAD PARA EL REGISTRO DE LAS ACTIVIDADES QUE SE REALICEN DESDE EL SERVICIO QUE SE ORIENTA. </t>
  </si>
  <si>
    <t>CO1.REQ.8737773</t>
  </si>
  <si>
    <t>OPSP-VAD-1327-2025</t>
  </si>
  <si>
    <t>https://community.secop.gov.co/Public/Tendering/OpportunityDetail/Index?noticeUID=CO1.NTC.8605188&amp;isFromPublicArea=True&amp;isModal=False</t>
  </si>
  <si>
    <t>SANDRA PATRICIA MARTINEZ CASTRO</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</si>
  <si>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PARTICIPAR DE LOS DIFERENTES COMITÉS DEL SERVICIO DOCENTE ASISTENCIAL CLÍNICA ODONTOLÓGICA PREVIA COMUNICACIÓN O CUERDO CON EL SUPERVISOR (A) DE LA ORDEN.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 </t>
  </si>
  <si>
    <t>CO1.REQ.8737737</t>
  </si>
  <si>
    <t>OPSP-VAD-1326-2025</t>
  </si>
  <si>
    <t>https://community.secop.gov.co/Public/Tendering/OpportunityDetail/Index?noticeUID=CO1.NTC.8605162&amp;isFromPublicArea=True&amp;isModal=False</t>
  </si>
  <si>
    <t>RUTH ELENA NIETO BENJUMEA</t>
  </si>
  <si>
    <t xml:space="preserve">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t>
  </si>
  <si>
    <t>CO1.REQ.8737298</t>
  </si>
  <si>
    <t>OPSP-VAD-1325-2025</t>
  </si>
  <si>
    <t>https://community.secop.gov.co/Public/Tendering/OpportunityDetail/Index?noticeUID=CO1.NTC.8605126&amp;isFromPublicArea=True&amp;isModal=False</t>
  </si>
  <si>
    <t>JULIO CESAR GOMEZ PUERTA</t>
  </si>
  <si>
    <t xml:space="preserve">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2025-II. </t>
  </si>
  <si>
    <t>CO1.REQ.8737171</t>
  </si>
  <si>
    <t>OPSP-VAD-1324-2025</t>
  </si>
  <si>
    <t>https://community.secop.gov.co/Public/Tendering/OpportunityDetail/Index?noticeUID=CO1.NTC.8604546&amp;isFromPublicArea=True&amp;isModal=False</t>
  </si>
  <si>
    <t xml:space="preserve">ENRIQUE ALFONSO NAVARRO URBINA </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</si>
  <si>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CON DISCAPACIDAD AUDITIVA. 11. APOYAR LOS TRABAJOS DE INVESTIGACIÓN REALIZADOS POR LA DIRECCIÓN DE DESARROLLO ESTUDIANTIL. </t>
  </si>
  <si>
    <t>CO1.REQ.8736578</t>
  </si>
  <si>
    <t>OPSP-VAD-1323-2025</t>
  </si>
  <si>
    <t>https://community.secop.gov.co/Public/Tendering/OpportunityDetail/Index?noticeUID=CO1.NTC.8599701&amp;isFromPublicArea=True&amp;isModal=False</t>
  </si>
  <si>
    <t>MIGUEL ANGEL LOPEZ TERNERA</t>
  </si>
  <si>
    <t xml:space="preserve">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t>
  </si>
  <si>
    <t>CO1.REQ.8731790</t>
  </si>
  <si>
    <t>OPSP-VAD-1322-2025</t>
  </si>
  <si>
    <t>https://community.secop.gov.co/Public/Tendering/OpportunityDetail/Index?noticeUID=CO1.NTC.8599736&amp;isFromPublicArea=True&amp;isModal=False</t>
  </si>
  <si>
    <t>SANDY DEL CARMEN ALDANA MERCADO</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</si>
  <si>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</si>
  <si>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CO1.REQ.8732521</t>
  </si>
  <si>
    <t>OAG-VAD-1321-2025</t>
  </si>
  <si>
    <t>https://community.secop.gov.co/Public/Tendering/OpportunityDetail/Index?noticeUID=CO1.NTC.8599374&amp;isFromPublicArea=True&amp;isModal=False</t>
  </si>
  <si>
    <t>HAMLET HASSER LOMBARDI VANEGAS</t>
  </si>
  <si>
    <t>LAURA PAOLA GARCIA GONZALEZ</t>
  </si>
  <si>
    <t xml:space="preserve">LA PRESENTE ORDEN TIENE POR OBJETO: 1. APOYAR EN LA REALIZACIÓN, LA PRODUCCIÓN Y PRESENTACIÓN DEL PROGRAMA FRECUENCIA FEMENINA EN VIVO DE 2 A 4 PM DE LUNES A JUEVES. 2. APOYAR EN EL CUBRIMIENTO DE ACTIVIDADES PROGRAMADAS EN LAS DEPENDENCIAS DE LA UNIVERSIDAD DEL MAGDALENA. 3. REALIZAR GRABACIÓN DE VOZ EN OFF PARA PROMOCIONES DE RADIO INSTITUCIONALES. 4. APOYAR EN LA REALIZACIÓN DEL PROGRAMA RUTAS PARA AVANZAR 5. REALIZAR GRABACIÓN DE VOZ EN OFF PARA EL CAMPUS TV. 6. REALIZAR UN PROGRAMA ESPECIAL DÍAS FESTIVOS. 7. APOYAR EN LA PRODUCCION DE CONTENIDOS PARA LAS REDES SOCIALES DE UNIMAGDALENA RADIO. 8. APOYAR EN LA GESTIÓN Y PRODUCCIÓN DE CONTENIDOS PARA REDES SOCIALES Y AL AIRE EN LA EMISORA CULTURAL UNIMAGDALENA RADIO. 9. REVISAR, VERIFICAR Y EDITAR LA MÚSICA PARA FRANJAS MUSICALES DE LA EMISORA. 10. APOYAR EN LAS PRESENTACIONES EN EVENTOS INSTITUCIONALES QUE SE REQUIERAN EN LA INSTITUCIONAL. 11. CONTACTAR A DISTINTAS FUENTES PARA REALIZAR ENTREVISTAS PARA PROGRAMAS DE RADIO. </t>
  </si>
  <si>
    <t>CO1.REQ.8731768</t>
  </si>
  <si>
    <t>OPSP-VAD-1320-2025</t>
  </si>
  <si>
    <t>https://community.secop.gov.co/Public/Tendering/OpportunityDetail/Index?noticeUID=CO1.NTC.8599605&amp;isFromPublicArea=True&amp;isModal=False</t>
  </si>
  <si>
    <t>EDWIN DANIEL CAICEDO JIMENEZ</t>
  </si>
  <si>
    <t xml:space="preserve">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9. REALIZAR LA COBERTURA AUDIOVISUAL DE LAS ENTREVISTAS DEL PROCESO DE ADMISIONES REALIZADAS POR EL GRUPO DE ADMISIONES, DOCUMENTANDO ADECUADAMENTE EL INGRESO DE NUEVOS ESTUDIANTES. 10. APORTAR LOS EQUIPOS AUDIOVISUALES NECESARIOS PARA LA REALIZACIÓN DE LOS VIDEOS, GARANTIZANDO LA DISPONIBILIDAD Y ADECUADO FUNCIONAMIENTO DEL EQUIPO TÉCNICO DURANTE LAS GRABACIONES Y PRODUCCIONES. </t>
  </si>
  <si>
    <t>CO1.REQ.8731585</t>
  </si>
  <si>
    <t>OPSP-VAD-1319-2025</t>
  </si>
  <si>
    <t>https://community.secop.gov.co/Public/Tendering/OpportunityDetail/Index?noticeUID=CO1.NTC.8599720&amp;isFromPublicArea=True&amp;isModal=False</t>
  </si>
  <si>
    <t>MARIA ALEJANDRA AVILA MACIAS</t>
  </si>
  <si>
    <t xml:space="preserve">LA PRESENTE ORDEN TIENE POR OBJETO: 1. APOYAR EN LA INTERVENCIÓN DEL FONDO ACUMULADO DEL GRUPO DE ADMISIONES. 2, APOYAR EN EL DIAGNOSTICO DE LOS DOCUMENTOS QUE SE ENCUENTRAN EN EL FONDO ACUMULADO DEL GRUPO DE ADMISIONES. 3. APOYAR EN LA PREPARACIÓN DE LOS DOCUMENTOS QUE SE ENCUENTRAN EN EL FONDO DOCUMENTAL DEL GRUPO DE ADMISIONES, UBICADO EN EL BLOQUE IX. 4 . APOYAR LA ACTUALIZACIÓN DEL INVENTARIO DE ARCHIVO DOCUMENTAL DEL GRUPO DE ADMISIONES, REGISTRO Y CONTROL Y ACADÉMICO. 5. APOYAR EN LAS ACTIVIDADES DE REPROGRAFÍA QUE SEAN ESTABLECIDAS. 6. APOYAR EN LA RECEPCIÓN DE DOCUMENTOS DE ASPIRANTES DEL PROCESO DE ADMISIÓN POR VALIDACIÓN DE COMPETENCIAS EN EL MARCO DE LOS 500 AÑOS DE LA CIUDAD DE SANTA MARTA. </t>
  </si>
  <si>
    <t>CO1.REQ.8732408</t>
  </si>
  <si>
    <t>OAG-VAD-1318-2025</t>
  </si>
  <si>
    <t>https://community.secop.gov.co/Public/Tendering/OpportunityDetail/Index?noticeUID=CO1.NTC.8599277&amp;isFromPublicArea=True&amp;isModal=False</t>
  </si>
  <si>
    <t>LUIS FERNANDO ESCOBAR RESTREPO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</si>
  <si>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2025-II. 9. ASESORAR A LA DIRECCIÓN DE DESARROLLO ESTUDIANTIL EN LA CREACIÓN DE CAMPAÑAS PUBLICITARIAS DE DIVULGACIÓN MASIVA PARA LA PREVENCIÓN Y PROMOCIÓN DE LA SALUD METAL DE LOS ESTUDIANTES QUE INGRESAN AL PRIMER SEMESTRE 2025-II.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t>
  </si>
  <si>
    <t>CO1.REQ.8732218</t>
  </si>
  <si>
    <t>OAG-VAD-1317-2025</t>
  </si>
  <si>
    <t>https://community.secop.gov.co/Public/Tendering/OpportunityDetail/Index?noticeUID=CO1.NTC.8599548&amp;isFromPublicArea=True&amp;isModal=False</t>
  </si>
  <si>
    <t>MANUEL ALEJANDRO RAMIREZ VELASQUEZ</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</si>
  <si>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</si>
  <si>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CO1.REQ.8732020</t>
  </si>
  <si>
    <t>OAG-VAD-1316-2025</t>
  </si>
  <si>
    <t>https://community.secop.gov.co/Public/Tendering/OpportunityDetail/Index?noticeUID=CO1.NTC.8599502&amp;isFromPublicArea=True&amp;isModal=False</t>
  </si>
  <si>
    <t>HEYNER ALONSO CARROL PINEDA</t>
  </si>
  <si>
    <t>LA PRESENTE ORDEN TIENE POR OBJETO: 1. APOYAR EN LA ORGANIZACIÓN Y EJECUCIÓN DE ACTIVIDADES LÚDICO 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t>
  </si>
  <si>
    <t>CO1.REQ.8731382</t>
  </si>
  <si>
    <t>OAG-VAD-1315-2025</t>
  </si>
  <si>
    <t>https://community.secop.gov.co/Public/Tendering/OpportunityDetail/Index?noticeUID=CO1.NTC.8599474&amp;isFromPublicArea=True&amp;isModal=False</t>
  </si>
  <si>
    <t>LAURA ESTEFANIA ORTIZ OLIVEROS </t>
  </si>
  <si>
    <t>LA PRESENTE ORDEN TIENE POR OBJETO: 1. APOYAR EN LA INTERVENCIÓN DEL FONDO ACUMULADO DEL GRUPO DE ADMISIONES. 2, APOYAR EN EL DIAGNOSTICO DE LOS DOCUMENTOS QUE SE ENCUENTRAN EN EL FONDO ACUMULADO DEL GRUPO DE ADMISIONES. 3. APOYAR EN LA PREPARACIÓN DE LOS DOCUMENTOS QUE SE ENCUENTRAN EN EL FONDO DOCUMENTAL DEL GRUPO DE ADMISIONES, UBICADO EN EL BLOQUE IX. 4 . APOYAR LA ACTUALIZACIÓN DEL INVENTARIO DE ARCHIVO DOCUMENTAL DEL GRUPO DE ADMISIONES, REGISTRO Y CONTROL Y ACADÉMICO. 5. APOYAR EN LAS ACTIVIDADES DE REPROGRAFÍA QUE SEAN ESTABLECIDAS. 6. APOYAR EN LA RECEPCIÓN DE DOCUMENTOS DE ASPIRANTES DEL PROCESO DE ADMISIÓN POR VALIDACIÓN DE COMPETENCIAS EN EL MARCO DE LOS 500 AÑOS DE LA CIUDAD DE SANTA MARTA.</t>
  </si>
  <si>
    <t>CO1.REQ.8732207</t>
  </si>
  <si>
    <t>OAG-VAD-1314-2025</t>
  </si>
  <si>
    <t>https://community.secop.gov.co/Public/Tendering/OpportunityDetail/Index?noticeUID=CO1.NTC.8599446&amp;isFromPublicArea=True&amp;isModal=False</t>
  </si>
  <si>
    <t>DANNA MELISSA CANTILLO LOPEZ</t>
  </si>
  <si>
    <t>CO1.REQ.8731760</t>
  </si>
  <si>
    <t>OAG-VAD-1313-2025</t>
  </si>
  <si>
    <t>https://community.secop.gov.co/Public/Tendering/OpportunityDetail/Index?noticeUID=CO1.NTC.8599232&amp;isFromPublicArea=True&amp;isModal=False</t>
  </si>
  <si>
    <t>CARLOS ABRAHAM BUCHELI TORRES</t>
  </si>
  <si>
    <t>CO1.REQ.8731493</t>
  </si>
  <si>
    <t>OAG-VAD-1312-2025</t>
  </si>
  <si>
    <t>https://community.secop.gov.co/Public/Tendering/OpportunityDetail/Index?noticeUID=CO1.NTC.8598439&amp;isFromPublicArea=True&amp;isModal=False</t>
  </si>
  <si>
    <t>CARLOS DAVID PINEDO MARIN</t>
  </si>
  <si>
    <t xml:space="preserve">LA PRESENTE ORDEN TIENE POR OBJETO: 1. PROYECTAR RESPUESTA A LOS DERECHOS DE PETICIÓN QUE LE SEAN ASIGNADOS,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POR LOS DIFERENTES ORDENADORES DEL GASTO DELEGADOS, EN LAS PLATAFORMAS DEL SIA OBSERVA- AUDITORÍA, SIGEP II Y SECOP II.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t>
  </si>
  <si>
    <t>CO1.REQ.8730802</t>
  </si>
  <si>
    <t>OPSP-VAD-1311-2025</t>
  </si>
  <si>
    <t>https://community.secop.gov.co/Public/Tendering/OpportunityDetail/Index?noticeUID=CO1.NTC.8598796&amp;isFromPublicArea=True&amp;isModal=False</t>
  </si>
  <si>
    <t>MARIA LUISA VILA OROZCO</t>
  </si>
  <si>
    <t xml:space="preserve">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t>
  </si>
  <si>
    <t>CO1.REQ.8731356</t>
  </si>
  <si>
    <t>OAG-VAD-1310-2025</t>
  </si>
  <si>
    <t>https://community.secop.gov.co/Public/Tendering/OpportunityDetail/Index?noticeUID=CO1.NTC.8600139&amp;isFromPublicArea=True&amp;isModal=False</t>
  </si>
  <si>
    <t>MILDER ROSA ORTEGA MANCILLA</t>
  </si>
  <si>
    <t>CO1.REQ.8732270</t>
  </si>
  <si>
    <t>OAG-VAD-1309-2025</t>
  </si>
  <si>
    <t>https://community.secop.gov.co/Public/Tendering/OpportunityDetail/Index?noticeUID=CO1.NTC.8599925&amp;isFromPublicArea=True&amp;isModal=False</t>
  </si>
  <si>
    <t>RONAL MARTINEZ ABUABARA</t>
  </si>
  <si>
    <t>ANDRES FELIPE VALLE GONZALEZ</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</si>
  <si>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</si>
  <si>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CO1.REQ.8732251</t>
  </si>
  <si>
    <t>OAG-VAD-1308-2025</t>
  </si>
  <si>
    <t>https://community.secop.gov.co/Public/Tendering/OpportunityDetail/Index?noticeUID=CO1.NTC.8599393&amp;isFromPublicArea=True&amp;isModal=False</t>
  </si>
  <si>
    <t>DILAN DAVID SOLAR TOUS</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</si>
  <si>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</si>
  <si>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CO1.REQ.8731977</t>
  </si>
  <si>
    <t>OAG-VAD-1307-2025</t>
  </si>
  <si>
    <t>https://community.secop.gov.co/Public/Tendering/OpportunityDetail/Index?noticeUID=CO1.NTC.8599364&amp;isFromPublicArea=True&amp;isModal=False</t>
  </si>
  <si>
    <t>LORENA ISABEL GONZALEZ ARIAS</t>
  </si>
  <si>
    <t xml:space="preserve">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t>
  </si>
  <si>
    <t>CO1.REQ.8732106</t>
  </si>
  <si>
    <t>OPSP-VAD-1306-2025</t>
  </si>
  <si>
    <t>https://community.secop.gov.co/Public/Tendering/OpportunityDetail/Index?noticeUID=CO1.NTC.8599228&amp;isFromPublicArea=True&amp;isModal=False</t>
  </si>
  <si>
    <t>STEFFAN ANDERSON VERGARA TORRES</t>
  </si>
  <si>
    <t xml:space="preserve">LA PRESENTE ORDEN TIENE POR OBJETO: 1. APOYAR EN LA ORGANIZACIÓN Y EJECUCIÓN DE ACTIVIDADES LÚDICO DEPORTIVAS (RECREATIVAS, FORMATIVAS Y COMPETITIVAS) EN LA DISCIPLINA DE NATACIÓN.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</si>
  <si>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CO1.REQ.8731576</t>
  </si>
  <si>
    <t>OAG-VAD-1305-2025</t>
  </si>
  <si>
    <t>https://community.secop.gov.co/Public/Tendering/OpportunityDetail/Index?noticeUID=CO1.NTC.8599475&amp;isFromPublicArea=True&amp;isModal=False</t>
  </si>
  <si>
    <t>XAVIER ALEXANDER MEJIA ZAGARRA</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</si>
  <si>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</si>
  <si>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CO1.REQ.8731956</t>
  </si>
  <si>
    <t>OPSP-VAD-1304-2025</t>
  </si>
  <si>
    <t>https://community.secop.gov.co/Public/Tendering/OpportunityDetail/Index?noticeUID=CO1.NTC.8599174&amp;isFromPublicArea=True&amp;isModal=False</t>
  </si>
  <si>
    <t>TANIA VANESSA MARIN CASTILLO</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</si>
  <si>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t>
  </si>
  <si>
    <t>CO1.REQ.8731680</t>
  </si>
  <si>
    <t>OPSP-VAD-1303-2025</t>
  </si>
  <si>
    <t>https://community.secop.gov.co/Public/Tendering/OpportunityDetail/Index?noticeUID=CO1.NTC.8598877&amp;isFromPublicArea=True&amp;isModal=False</t>
  </si>
  <si>
    <t>ARMANDO JOSÉ SILVA HAMBURGER</t>
  </si>
  <si>
    <t>CHRISTIAN JAVIER MOZO CABAS</t>
  </si>
  <si>
    <t xml:space="preserve">LA PRESENTE ORDEN TIENE POR OBJETO: 1. APOYAR EN LA APERTURA Y ORGANIZACIÓN DE LABORATORIOS PARA SU ADECUADO FUNCIONAMIENTO EN ARTICULACIÓN CON EL GRUPO DE RECURSOS EDUCATIVOS Y ADMINISTRACIÓN DE LABORATORIOS. 2. APOYAR EN LA ORGANIZACIÓN DE LA BODEGA DEL PROGRAMA CON UN INVENTARIO ACTUALIZADO DE EQUIPOS PARA RODAJE Y ACTIVIDADES ACADÉMICAS. 3. FORMULAR DOCUMENTOS PARA PROYECTOS DE COMPRA TENIENDO EN CUENTA LAS NECESIDADES DE EQUIPOS E INSUMOS DEL PROGRAMA. 4. REINSTALAR DIFERENTES SOFTWARES EN EL LABORATORIO DE ANIMACIÓN Y SALA DE EDICIÓN. 5. APOYAR A ESTUDIANTES QUE SOLICITAN PRÉSTAMO DE EQUIPOS Y ACCESO A LABORATORIOS. 6.ENTREGAR UN INFORME SOBRE EL ESTADO DE ESPACIOS Y EQUIPOS. </t>
  </si>
  <si>
    <t>CO1.REQ.8731522</t>
  </si>
  <si>
    <t>OAG-VAD-1302-2025</t>
  </si>
  <si>
    <t>https://community.secop.gov.co/Public/Tendering/OpportunityDetail/Index?noticeUID=CO1.NTC.8597686&amp;isFromPublicArea=True&amp;isModal=False</t>
  </si>
  <si>
    <t>RODOLFO DE JESUS MONTERO VILLA</t>
  </si>
  <si>
    <t>CO1.REQ.8730502</t>
  </si>
  <si>
    <t>OAG-VAD-1301-2025</t>
  </si>
  <si>
    <t>https://community.secop.gov.co/Public/Tendering/OpportunityDetail/Index?noticeUID=CO1.NTC.8597749&amp;isFromPublicArea=True&amp;isModal=False</t>
  </si>
  <si>
    <t>AURORA MARIA ARANGO ABAD</t>
  </si>
  <si>
    <t xml:space="preserve">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t>
  </si>
  <si>
    <t>CO1.REQ.8730059</t>
  </si>
  <si>
    <t>OAG-VAD-1300-2025</t>
  </si>
  <si>
    <t>https://community.secop.gov.co/Public/Tendering/OpportunityDetail/Index?noticeUID=CO1.NTC.8601951&amp;isFromPublicArea=True&amp;isModal=False</t>
  </si>
  <si>
    <t>ALIC DAVID BARANDICA MEJIA</t>
  </si>
  <si>
    <t xml:space="preserve">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t>
  </si>
  <si>
    <t>CO1.REQ.8734140</t>
  </si>
  <si>
    <t>OPSP-VAD-1299-2025</t>
  </si>
  <si>
    <t>https://community.secop.gov.co/Public/Tendering/OpportunityDetail/Index?noticeUID=CO1.NTC.8598579&amp;isFromPublicArea=True&amp;isModal=False</t>
  </si>
  <si>
    <t xml:space="preserve">RONALD ROJAS DUICA </t>
  </si>
  <si>
    <t>VANESSA ALEXANDRA FERNANDEZ AGUILAR</t>
  </si>
  <si>
    <t xml:space="preserve">LA PRESENTE ORDEN TIENE POR OBJETO: 1. APOYAR AL GRUPO DE CONTABILIDAD EN LA VALIDACIÓN DE FACTURAS ANTE LA DIAN. 2. APOYAR EN LA CODIFICACIÓN CONTABLE DE LAS CUENTAS POR PAGAR Y OBLIGACIONES PRESUPUESTALES DE PROVEEDORES. 3. APOYAR AL GRUPO DE CONTABILIDAD EN LA REALIZACIÓN DE REEMBOLSOS QUE LLEGAN A LA OFICINA DE CONTABILIDAD DESDE CARTERA. 4. APOYAR EN LA CODIFICACIÓN CONTABLE DE LAS CUENTAS POR PAGAR Y OBLIGACIONES PRESUPUESTALES DE ESTÍMULOS, APOYOS ECONÓMICOS, SERVICIOS PROFESIONALES Y AYUDANTÍAS. </t>
  </si>
  <si>
    <t>CO1.REQ.8730934</t>
  </si>
  <si>
    <t>OAG-VAD-1298-2025</t>
  </si>
  <si>
    <t>https://community.secop.gov.co/Public/Tendering/OpportunityDetail/Index?noticeUID=CO1.NTC.8598467&amp;isFromPublicArea=True&amp;isModal=False</t>
  </si>
  <si>
    <t>IRINA LINERO LADINO</t>
  </si>
  <si>
    <t>CO1.REQ.8730827</t>
  </si>
  <si>
    <t>OAG-VAD-1297-2025</t>
  </si>
  <si>
    <t>https://community.secop.gov.co/Public/Tendering/OpportunityDetail/Index?noticeUID=CO1.NTC.8598542&amp;isFromPublicArea=True&amp;isModal=False</t>
  </si>
  <si>
    <t>NATALIA MARIA LARA SAMPAYO</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</si>
  <si>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EN LA REALIZACIÓN PERIÓDICA DE DIAGNÓSTICOS SITUACIONALES E INSPECCIONES AMBIENTALES Y SANITARIOS EN ÁREAS GENERADORAS DE RESIDUOS, ESPECIALMENTE EN EL ÁREA DE SALUD DE LA DIRECCIÓN DE BIENESTAR UNIVERSITARIO. 3. APOYAR EN LA IMPLEMENTACIÓN DEL PLAN DE GESTIÓN INTEGRAL DE RESIDUOS GENERADOS EN ATENCIÓN EN SALUD Y OTRAS ACTIVIDADES – PGIRASA DEL ÁREA DE SALUD DE LA DIRECCIÓN DE BIENESTAR UNIVERSITARIO. 4. APOYAR EN LA EJECUCIÓN DEL PROGRAMA DE CAPACITACIÓN PARA EL PERSONAL DE ASEO, DOCENTES, ESTUDIANTES Y ADMINISTRATIVOS; REFERENTE AL MANEJO DE RESIDUOS GENERADOS EN ATENCIÓN EN SALUD Y OTRAS ACTIVIDADES DE BIENESTAR. 5. APOYAR AL COMITÉ LOCAL GRUPO ADMINISTRATIVO DE GESTIÓN AMBIENTAL Y SANITARIA - GAGAS DE LA DIRECCIÓN DE BIENESTAR UNIVERSITARIO. 6. APOYAR EN LA REALIZACIÓN PERIÓDICA DE INSPECCIONES DEL PLAN DE SANEAMIENTO BÁSICO DE LAS CAFETERÍAS A CARGO DE LA DIRECCIÓN DE BIENESTAR UNIVERSITARIO REFERENTE A LIMPIEZA Y DESINFECCIÓN, MANEJO DE RESIDUOS SÓLIDOS Y LÍQUIDOS, CONTROL INTEGRADO DE PLAGAS Y, EN GENERAL, LO ESTIPULADO EN LA RESOLUCIÓN 2674 DE 2013 Y DEMÁS VIGENTES APLICABLES. 7. APOYAR LOS COLECTIVOS DE PROTECCIÓN Y DEFENSORÍA ANIMAL CON PROGRAMAS DE CAPACITACIÓN, ASESORÍA TÉCNICA PARA GARANTIZAR EL DESARROLLO DE SUS ACTIVIDADES. 8. APOYAR EN LA PARTICIPACIÓN DE EVENTOS ACADÉMICOS, CIENTÍFICOS, ARTÍSTICOS, CULTURALES, DEPORTIVOS, DE SALUD Y DESARROLLO HUMANO, BIENVENIDA A LOS ESTUDIANTES, VACACIONES RECREATIVAS Y ACTIVIDADES DE FIN DE AÑO DENTRO Y FUERA DEL LUGAR HABITUAL DE LA EJECUCIÓN DE LAS ACTIVIDADES. </t>
  </si>
  <si>
    <t>CO1.REQ.8730589</t>
  </si>
  <si>
    <t>OPSP-VAD-1296-2025</t>
  </si>
  <si>
    <t>https://community.secop.gov.co/Public/Tendering/OpportunityDetail/Index?noticeUID=CO1.NTC.8598342&amp;isFromPublicArea=True&amp;isModal=False</t>
  </si>
  <si>
    <t>WALDIR MANGA BARROS</t>
  </si>
  <si>
    <t>CO1.REQ.8730801</t>
  </si>
  <si>
    <t>OAG-VAD-1295-2025</t>
  </si>
  <si>
    <t>https://community.secop.gov.co/Public/Tendering/OpportunityDetail/Index?noticeUID=CO1.NTC.8600808&amp;isFromPublicArea=True&amp;isModal=False</t>
  </si>
  <si>
    <t>JUAN JOSE CARDENAS CARREÑO</t>
  </si>
  <si>
    <t xml:space="preserve">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EN LA PARTICIPACIÓN DE LOS ESTUDIANTES DE LA FACULTAD DE CIENCIAS BÁSICAS,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</si>
  <si>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CO1.REQ.8732989</t>
  </si>
  <si>
    <t>OPSP-VAD-1294-2025</t>
  </si>
  <si>
    <t>https://community.secop.gov.co/Public/Tendering/OpportunityDetail/Index?noticeUID=CO1.NTC.8601307&amp;isFromPublicArea=True&amp;isModal=False</t>
  </si>
  <si>
    <t>MARIO ALBERTO LOPEZ HERRERA</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</si>
  <si>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EN LA CAPACITACIÓN Y FORMACIÓN EN SALUD MENTAL A EQUIPOS INTERDISCIPLINARIOS. 7. APOYAR EN EL DISEÑO Y EJECUCIÓN DE TALLERES PSICOEDUCATIVOS ORIENTADOS A LA PROMOCIÓN DE LA SALUD MENTAL.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t>
  </si>
  <si>
    <t>CO1.REQ.8733530</t>
  </si>
  <si>
    <t>OPSP-VAD-1293-2025</t>
  </si>
  <si>
    <t>https://community.secop.gov.co/Public/Tendering/OpportunityDetail/Index?noticeUID=CO1.NTC.8601105&amp;isFromPublicArea=True&amp;isModal=False</t>
  </si>
  <si>
    <t>EUFEMIA PAOLA VILLATE VIANA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</si>
  <si>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ACTIVIDADES DE LA COORDINACIÓN ACADÉMICA CLÍNICA ODONTOLÓGICA. </t>
  </si>
  <si>
    <t>CO1.REQ.8733164</t>
  </si>
  <si>
    <t>OPSP-VAD-1292-2025</t>
  </si>
  <si>
    <t>https://community.secop.gov.co/Public/Tendering/OpportunityDetail/Index?noticeUID=CO1.NTC.8600049&amp;isFromPublicArea=True&amp;isModal=False</t>
  </si>
  <si>
    <t>MILENA PATRICIA TOVAR LUNA</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</si>
  <si>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t>
  </si>
  <si>
    <t>CO1.REQ.8732557</t>
  </si>
  <si>
    <t>OAG-VAD-1291-2025</t>
  </si>
  <si>
    <t>https://community.secop.gov.co/Public/Tendering/OpportunityDetail/Index?noticeUID=CO1.NTC.8599781&amp;isFromPublicArea=True&amp;isModal=False</t>
  </si>
  <si>
    <t>MILEIBYS CAROLINA ROJANO DEL TORO</t>
  </si>
  <si>
    <t xml:space="preserve">LA PRESENTE ORDEN TIENE POR OBJETO: 1. APOYAR EN EL FORTALECIMIENTO DEL BANCO DE PACIENTES DE LA CLÍNICA ODONTOLÓGICA, GENERANDO ESTRATEGIAS Y PLANES DE ACCIÓN. 2. APOYAR EN LA CONSOLIDACIÓN DEL SISTEMA DE INFORMACIÓN (INDICADORES DE GESTIÓN) DE ACUERDO CON EL PERFIL EPIDEMIOLÓGICO GENERADO DE LAS ATENCIONES EN LA CLÍNICA. 3. APOYAR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7. REALIZAR INFORMES. </t>
  </si>
  <si>
    <t>CO1.REQ.8732255</t>
  </si>
  <si>
    <t>OAG-VAD-1290-2025</t>
  </si>
  <si>
    <t>https://community.secop.gov.co/Public/Tendering/OpportunityDetail/Index?noticeUID=CO1.NTC.8600820&amp;isFromPublicArea=True&amp;isModal=False</t>
  </si>
  <si>
    <t>YIBETH MARCELA HERRERA HERNANDEZ</t>
  </si>
  <si>
    <t xml:space="preserve">LA PRESENTE ORDEN TIENE POR OBJETO: 1. APOYAR EN LA PRESTACIÓN DE SOPORTE A USUARIOS QUE LO REQUIERAN. 2. APOYAR EN LA ACTUALIZACIÓN DE LA INFRAESTRUCTURA TECNOLÓGICA. 3. APOYAR EN EL PROCESO DE CARNETIZACIÓN LIDERADO POR EL GRUPO DE SERVICIOS TECNOLÓGICOS. 4. ASESORAR Y APOYAR LA GESTIÓN Y CONSTRUCCIÓN DE LAS POLÍTICAS DE SEGURIDAD INFORMÁTICA Y PROTECCIÓN DE LA INFORMACIÓN. 5. REGISTRAR LOS INCIDENTES DE SEGURIDAD INFORMÁTICA. </t>
  </si>
  <si>
    <t>CO1.REQ.8732980</t>
  </si>
  <si>
    <t>OPSP-VAD-1289-2025</t>
  </si>
  <si>
    <t>https://community.secop.gov.co/Public/Tendering/OpportunityDetail/Index?noticeUID=CO1.NTC.8600419&amp;isFromPublicArea=True&amp;isModal=False</t>
  </si>
  <si>
    <t>CARLOS MIGUE VIVES CAMARGO</t>
  </si>
  <si>
    <t xml:space="preserve">LA PRESENTE ORDEN TIENE POR OBJETO: 1.APOYAR EN LA RECOPILACIÓN DE INFORMACIÓN Y REDACTAR NOTAS PERIODÍSTICAS 2.APOYAR EN LA REDACCIÓN DE TEXTOS PARA BANNER Y MENSAJES INSTITUCIONALES 3.REALIZAR VIDEOS Y TOMAS FOTOGRÁFICAS DE LAS ACTIVIDADES CORRESPONDIENTES A LA VICERRECTORÍA ADMINISTRATIVA YO DIRECCIÓN ADMINISTRATIVA 4. ASISTIR Y CUBRIR EVENTOS ACADÉMICOS, CIENTÍFICOS, ARTÍSTICOS, CULTURALES, DEPORTIVOS, DE SALUD Y DESARROLLO HUMANO DENTRO Y FUERA DEL LUGAR HABITUAL DE LA EJECUCIÓN DE LAS ACTIVIDADES. </t>
  </si>
  <si>
    <t>CO1.REQ.8732920</t>
  </si>
  <si>
    <t>OPSP-VAD-1288-2025</t>
  </si>
  <si>
    <t>https://community.secop.gov.co/Public/Tendering/OpportunityDetail/Index?noticeUID=CO1.NTC.8598758&amp;isFromPublicArea=True&amp;isModal=False</t>
  </si>
  <si>
    <t>YARA LUZCENIT ARCE CARRERA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</si>
  <si>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11. APOYAR ACTIVIDADES DE COORDINACIÓN ACADÉMICA CLÍNICA ODONTOLÓGICA. </t>
  </si>
  <si>
    <t>CO1.REQ.8731087</t>
  </si>
  <si>
    <t>OPSP-VAD-1287-2025</t>
  </si>
  <si>
    <t>https://community.secop.gov.co/Public/Tendering/OpportunityDetail/Index?noticeUID=CO1.NTC.8598937&amp;isFromPublicArea=True&amp;isModal=False</t>
  </si>
  <si>
    <t>YUBIRIS ZAMBRANO GUERRERO</t>
  </si>
  <si>
    <t>CO1.REQ.8730992</t>
  </si>
  <si>
    <t>OAG-VAD-1286-2025</t>
  </si>
  <si>
    <t>https://community.secop.gov.co/Public/Tendering/OpportunityDetail/Index?noticeUID=CO1.NTC.8598922&amp;isFromPublicArea=True&amp;isModal=False</t>
  </si>
  <si>
    <t>TEODOSIA VERGARA VENERA</t>
  </si>
  <si>
    <t>CO1.REQ.8731067</t>
  </si>
  <si>
    <t>OAG-VAD-1285-2025</t>
  </si>
  <si>
    <t>https://community.secop.gov.co/Public/Tendering/OpportunityDetail/Index?noticeUID=CO1.NTC.8598907&amp;isFromPublicArea=True&amp;isModal=False</t>
  </si>
  <si>
    <t xml:space="preserve">LA PRESENTE ORDEN TIENE POR OBJETO: 1. APOYAR EN LA INCORPORACIÓN DE OPCIONES DE ACCESIBILIDAD EN LAS PRODUCCIONES MULTIMEDIA DEL CENTRO. 2. APOYAR EN ELABORACIÓN DE HERRAMIENTAS INTERACTIVAS PARA LA PLATAFORMA DE BLOQUE 10. 3. APOYAR EN LA GRABACIÓN, LA EDICIÓN Y POSTPRODUCCIÓN DE MATERIALES AUDIOVISUALES REQUERIDOS POR EL CENTRO. 4. APOYAR EN EL ACOMPAÑAMIENTO A DOCENTE EN LA REALIZACIÓN DE OBJETOS VIRTUAL DE APRENDIZAJE (OVA). 5. APOYAR EN LA GRABACIÓN Y POSTPRODUCCIÓN DE PODCAST PARA PRODUCCIONES DEL CENTRO. 6. APOYAR EN LA ELABORACIÓN DE MOTION GRAPHICS PARA CONTENIDOS DE VIDEO ELABORADOS EN EL CENTRO. </t>
  </si>
  <si>
    <t>CO1.REQ.8731056</t>
  </si>
  <si>
    <t>OAG-VAD-1284-2025</t>
  </si>
  <si>
    <t>https://community.secop.gov.co/Public/Tendering/OpportunityDetail/Index?noticeUID=CO1.NTC.8598712&amp;isFromPublicArea=True&amp;isModal=False</t>
  </si>
  <si>
    <t>JOHN JAIRO DIAZ RINCON</t>
  </si>
  <si>
    <t xml:space="preserve">LA PRESENTE ORDEN TIENE POR OBJETO: 1. APOYAR EN LA REALIZACIÓN DE MOTION GRAPHICS PARA LAS PIEZAS AUDIOVISUALES. 2. APOYAR EN LA REALIZACIÓN DE INFOGRAFÍAS. 3. APOYAR EL DESARROLLO DE PROPUESTA CREATIVA PARA LOS MATERIALES GRÁFICOS Y AUDIOVISUALES DEL CENTRO. 4. APOYAR EN LOS DIFERENTES PROGRAMAS PARA LA ELABORACIÓN DE GRÁFICOS EN LOS PROCESOS DE ACREDITACIÓN. 5. APOYAR EN LA ELABORACIÓN DE PIEZAS PUBLICITARIAS DEL CENTRO. 6. APOYAR EN LA REALIZACIÓN DE INFOGRAFIAS EN BLOQUE 10. 7. APOYAR EN LA ELABORACIÓN DE CORTINILLAS Y ANIMACIONES PARA LOS MATERIALES AUDIOVISUALES DEL CENTRO. 8.APOYAR EN EL DISEÑO DE INTERFACES GRÁFICAS DE DESARROLLOS TECNOLÓGICOS DEL CENTRO. </t>
  </si>
  <si>
    <t>CO1.REQ.8730954</t>
  </si>
  <si>
    <t>OAG-VAD-1283-2025</t>
  </si>
  <si>
    <t>https://community.secop.gov.co/Public/Tendering/OpportunityDetail/Index?noticeUID=CO1.NTC.8598849&amp;isFromPublicArea=True&amp;isModal=False</t>
  </si>
  <si>
    <t>JULIETH KARINA GARCIA GAMARRA</t>
  </si>
  <si>
    <t>CO1.REQ.8731190</t>
  </si>
  <si>
    <t>OAG-VAD-1282-2025</t>
  </si>
  <si>
    <t>https://community.secop.gov.co/Public/Tendering/OpportunityDetail/Index?noticeUID=CO1.NTC.8598840&amp;isFromPublicArea=True&amp;isModal=False</t>
  </si>
  <si>
    <t>ROSALBA ESTHER JIMENEZ MOSS</t>
  </si>
  <si>
    <t>CO1.REQ.8731212</t>
  </si>
  <si>
    <t>OAG-VAD-1281-2025</t>
  </si>
  <si>
    <t>https://community.secop.gov.co/Public/Tendering/OpportunityDetail/Index?noticeUID=CO1.NTC.8598833&amp;isFromPublicArea=True&amp;isModal=False</t>
  </si>
  <si>
    <t>ISAAC DANIEL HENRIQUEZ BOUHOT</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</si>
  <si>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</si>
  <si>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CO1.REQ.8730900</t>
  </si>
  <si>
    <t>OAG-VAD-1280-2025</t>
  </si>
  <si>
    <t>https://community.secop.gov.co/Public/Tendering/OpportunityDetail/Index?noticeUID=CO1.NTC.8598311&amp;isFromPublicArea=True&amp;isModal=False</t>
  </si>
  <si>
    <t>MARVIN ALEXI GARCIA RODRIGUEZ</t>
  </si>
  <si>
    <t xml:space="preserve">LA PRESENTE ORDEN TIENE POR OBJETO: 1. APOYAR EN LA ORGANIZACIÓN Y EJECUCIÓN DE ACTIVIDADES LÚDICO DEPORTIVAS (RECREATIVAS, FORMATIVAS Y COMPETITIVAS) EN LA DISCIPLINA RUGBY.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</si>
  <si>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CO1.REQ.8730245</t>
  </si>
  <si>
    <t>OAG-VAD-1279-2025</t>
  </si>
  <si>
    <t>https://community.secop.gov.co/Public/Tendering/OpportunityDetail/Index?noticeUID=CO1.NTC.8597680&amp;isFromPublicArea=True&amp;isModal=False</t>
  </si>
  <si>
    <t>RAFAEL JOSE CAMPO CAMPO</t>
  </si>
  <si>
    <t xml:space="preserve">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16.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</si>
  <si>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CO1.REQ.8730406</t>
  </si>
  <si>
    <t>OPSP-VAD-1278-2025</t>
  </si>
  <si>
    <t>https://community.secop.gov.co/Public/Tendering/OpportunityDetail/Index?noticeUID=CO1.NTC.8589772&amp;isFromPublicArea=True&amp;isModal=False</t>
  </si>
  <si>
    <t>LAUDYS ESTHER GUTIERREZ  PABA</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</si>
  <si>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EN ESTE ESPACIO Y REEMPLAZAR EN CASO DE AUSENCIA AL COORDINADOR DEL LABORATORIO. 12. APOYAR EN LA ENTREGA AL FINALIZAR LA ORDEN DE SERVICIO DEL INVENTARIO DE LOS EQUIPOS DEL LABORATORIO DETALLANDO EL ESTADO DE LOS MISMOS. 13. APOYAR LA RECEPCION, TABULACION Y CARACTERIZACION DE LAS MUESTRAS RECIBIDAS EN EL LABORATORIO POR CUALQUIERA DE LAS VIAS ACADEMICA, INVESTIGACION, EXTENSION Y VENTA DE SERVICIOS, ADEMAS APOYAR LA RECOLECCIÓN DE INFORMACIÓN DE SATISFACCIÓN DEL SERVICIO E INFORMES RELACIONADOS CON LAS MISMAS ACTIVIDADES. </t>
  </si>
  <si>
    <t>CO1.REQ.8721655</t>
  </si>
  <si>
    <t>OAG-VAD-1277-2025</t>
  </si>
  <si>
    <t>https://community.secop.gov.co/Public/Tendering/OpportunityDetail/Index?noticeUID=CO1.NTC.8589743&amp;isFromPublicArea=True&amp;isModal=False</t>
  </si>
  <si>
    <t>HUGO ALEJANDRO PARDO MANCO</t>
  </si>
  <si>
    <t>CO1.REQ.8721626</t>
  </si>
  <si>
    <t>OAG-VAD-1276-2025</t>
  </si>
  <si>
    <t>https://community.secop.gov.co/Public/Tendering/OpportunityDetail/Index?noticeUID=CO1.NTC.8588783&amp;isFromPublicArea=True&amp;isModal=False</t>
  </si>
  <si>
    <t>LINA MARCELA CARDONA CABAS</t>
  </si>
  <si>
    <t>CO1.REQ.8720749</t>
  </si>
  <si>
    <t>OAG-VAD-1275-2025</t>
  </si>
  <si>
    <t>https://community.secop.gov.co/Public/Tendering/OpportunityDetail/Index?noticeUID=CO1.NTC.8588773&amp;isFromPublicArea=True&amp;isModal=False</t>
  </si>
  <si>
    <t>KARLA TALINA ACOSTA SERGE</t>
  </si>
  <si>
    <t>CO1.REQ.8720468</t>
  </si>
  <si>
    <t>OAG-VAD-1274-2025</t>
  </si>
  <si>
    <t>https://community.secop.gov.co/Public/Tendering/OpportunityDetail/Index?noticeUID=CO1.NTC.8591718&amp;isFromPublicArea=True&amp;isModal=False</t>
  </si>
  <si>
    <t>JUAN DAVID CORVACHO BARROS</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</si>
  <si>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t>
  </si>
  <si>
    <t>CO1.REQ.8723923</t>
  </si>
  <si>
    <t>OPSP-VAD-1273-2025</t>
  </si>
  <si>
    <t>https://community.secop.gov.co/Public/Tendering/OpportunityDetail/Index?noticeUID=CO1.NTC.8591393&amp;isFromPublicArea=True&amp;isModal=False</t>
  </si>
  <si>
    <t>ROXANA LEONOR ARRIETA CRUZ</t>
  </si>
  <si>
    <t xml:space="preserve">LA PRESENTE ORDEN TIENE POR OBJETO: 1- APOYAR EN LA ELABORACIÓN DE ESTRATEGIAS DIGITALES PARA LAS REDES SOCIALES DE UNIMAGDALENA RADIO 2- APOYAR EN LA PRESENTACION DEL PROGRAMA FRECUENCIA FEMENINA EMITIDO LUNES A JUEVES DE 2 A 4 PM. 3- REALIZAR EL SPOT 'QUE TALENTO. 4- APOYAR AL AIRE LA REALIZACIÓN DE 'DESDE EL CAMPUS AL AIRE' QUE SE EMITE DE LUNES A VIERNES DE 7 A 8 DE LA MAÑANA. 5- APOYAR EN LAS TRANSMISIONES EN VIVO Y EN DIRECTO DE LOS EVENTOS DE LA EMISORA CULTURAL. 6- CUBRIR TRANSMISIONES DE LA EMISORA CULTURAL A TRAVÉS DE LAS REDES SOCIALES Y AL AIRE. 7- PRODUCIR Y EDITAR MATERIALES SONOROS INSTITUCIONALES. 8- APOYAR EN LA PRESENTACIÓN DEL PROGRAMA RADIAL DEL CONSULTORIO JURÍDICO DE LA UNIVERSIDAD DEL MAGDALENA 9- APOYAR EN LA REDACCIÓN DE BOLETINES INSTITUCIONALES. 10- APOYAR AL PROGRAMA LA REVISTA, QUE SE EMITE A LAS 6 DE LA MAÑANA 11- HACER REPORTERÍA EN LAS DEPENDENCIAS QUE GENEREN INFORMACIÓN ÚTIL PARA LA EMISORA. </t>
  </si>
  <si>
    <t>CO1.REQ.8723390</t>
  </si>
  <si>
    <t>OPSP-VAD-1272-2025</t>
  </si>
  <si>
    <t>https://community.secop.gov.co/Public/Tendering/OpportunityDetail/Index?noticeUID=CO1.NTC.8591549&amp;isFromPublicArea=True&amp;isModal=False</t>
  </si>
  <si>
    <t>SILVIA PATRICIA BURGOS BOHORQUEZ</t>
  </si>
  <si>
    <t>JOHANA PATRICIA GNECCO HENRIQUEZ</t>
  </si>
  <si>
    <t xml:space="preserve">LA PRESENTE ORDEN TIENE POR OBJETO: 1. APOYAR EN LA IMPLEMENTACIÓN DE ESTRATEGIAS DE COMERCIALIZACIÓN PARA LOS PROGRAMAS ACADÉMICOS DEL CENTRO DE POSGRADOS Y FORMACIÓN CONTINUA. 2. APOYAR EN LA ORGANIZACIÓN Y REALIZACIÓN DE VISITAS COMERCIALES A EMPRESAS Y ORGANIZACIONES, CON EL FIN DE PROMOCIONAR Y OFRECER LOS PROGRAMAS ACADÉMICOS. 3. APOYAR EN LA CREACIÓN DE ALIANZAS ESTRATÉGICAS CON ENTIDADES Y ORGANIZACIONES CLAVE PARA EXPANDIR LA PRESENCIA DEL CENTRO DE POSGRADOS Y FORMACIÓN CONTINUA EN EL MERCADO. 4. APOYAR EN EL ANÁLISIS DE RESULTADOS DE LAS ACTIVIDADES DE MERCADEO Y COMERCIALIZACIÓN, PROPONIENDO AJUSTES PARA OPTIMIZAR LAS ESTRATEGIAS Y ALCANZAR LOS OBJETIVOS DEL CENTRO. </t>
  </si>
  <si>
    <t>CO1.REQ.8723367</t>
  </si>
  <si>
    <t>OPSP-VAD-1271-2025</t>
  </si>
  <si>
    <t>https://community.secop.gov.co/Public/Tendering/OpportunityDetail/Index?noticeUID=CO1.NTC.8591285&amp;isFromPublicArea=True&amp;isModal=False</t>
  </si>
  <si>
    <t>ALFONSO JOSE ALVAREZ GUTIERREZ</t>
  </si>
  <si>
    <t xml:space="preserve">LA PRESENTE ORDEN TIENE POR OBJETO: 1. APOYAR EN LA REALIZACIÓN DE VISITAS A ENTIDADES DE ORDEN PÚBLICO Y PRIVADO PARA LA PUBLICIDAD Y VENTA DE LOS PROGRAMAS DE POSGRADO Y FORMACIÓN CONTINUA DE LA INSTITUCIÓN. 2. APOYAR LA GESTIÓN DE CONVENIOS CON EMPRESAS PÚBLICAS Y PRIVADAS DE LA REGIÓN. 3. APOYAR EN LA LOGÍSTICA DE LOS EVENTOS Y SESIONES EDUCATIVAS REALIZADOS POR EL CENTRO DE POSGRADOS Y FORMACIÓN CONTINUA. 4. APOYAR EN EL SEGUIMIENTO DE LEADS GENERADOS EN LAS CAMPAÑAS PUBLICITARIAS DE LAS REDES SOCIALES. 5. APOYAR EN LA ELABORACIÓN DE ACTAS DE REUNIONES DESARROLLADAS EN TORNO A LA EJECUCIÓN DE SUS ACTIVIDADES. </t>
  </si>
  <si>
    <t>CO1.REQ.8723096</t>
  </si>
  <si>
    <t>OPSP-VAD-1270-2025</t>
  </si>
  <si>
    <t>https://community.secop.gov.co/Public/Tendering/OpportunityDetail/Index?noticeUID=CO1.NTC.8589428&amp;isFromPublicArea=True&amp;isModal=False</t>
  </si>
  <si>
    <t>CAROLY MILDRED CORONADO ALCALA</t>
  </si>
  <si>
    <t>CO1.REQ.8721211</t>
  </si>
  <si>
    <t>OAG-VAD-1269-2025</t>
  </si>
  <si>
    <t>https://community.secop.gov.co/Public/Tendering/OpportunityDetail/Index?noticeUID=CO1.NTC.8589114&amp;isFromPublicArea=True&amp;isModal=False</t>
  </si>
  <si>
    <t>GUSTAVO ADOLFO CHARRIS CASTAÑEDA</t>
  </si>
  <si>
    <t xml:space="preserve">LA PRESENTE ORDEN TIENE POR OBJETO: 1. APOYAR EN LA ELABORACIÓN DE CURSOS, DIPLOMADOS, SEMINARIOS Y TALLERES QUE RESPONDAN A LAS NECESIDADES DEL SECTOR ACADÉMICO Y PROFESIONAL, ASEGURANDO SU PERTINENCIA Y CALIDAD. 2. APOYAR LA LOGÍSTICA PARA LA EJECUCIÓN DE CURSOS, DIPLOMADOS, SEMINARIOS Y TALLERES, ASEGURANDO EL CUMPLIMIENTO DE LOS CRONOGRAMAS, LA ADECUADA GESTIÓN DE LAS PLATAFORMAS TECNOLÓGICAS Y LA DISPONIBILIDAD DE LOS MATERIALES DE APOYO. 3. APOYAR LAS ESTRATEGIAS DE COMUNICACIÓN Y MERCADEO PARA ATRAER PARTICIPANTES A LOS PROGRAMAS DE FORMACIÓN CONTINUA, INCLUYENDO LA GESTIÓN DE CONVENIOS Y ALIANZAS ESTRATÉGICAS. 4. APOYAR LA EFECTIVIDAD DE LOS PROGRAMAS DE FORMACIÓN CONTINUA MEDIANTE ENCUESTAS, ANÁLISIS DE SATISFACCIÓN Y ESTUDIOS DE IMPACTO. 5. APOYAR EL MANEJO DE INSCRIPCIONES DE LOS CURSOS, DIPLOMADOS, SEMINARIOS Y TALLERES, Y BÚSQUEDA DE FUENTES DE FINANCIAMIENTO PARA FORTALECER LA OFERTA DE FORMACIÓN CONTINUA. </t>
  </si>
  <si>
    <t>CO1.REQ.8720672</t>
  </si>
  <si>
    <t>OPSP-VAD-1268-2025</t>
  </si>
  <si>
    <t>https://community.secop.gov.co/Public/Tendering/OpportunityDetail/Index?noticeUID=CO1.NTC.8589218&amp;isFromPublicArea=True&amp;isModal=False</t>
  </si>
  <si>
    <t>WILMER ENRIQUE GONZALEZ CERVANTES</t>
  </si>
  <si>
    <t>CO1.REQ.8720685</t>
  </si>
  <si>
    <t>OAG-VAD-1267-2025</t>
  </si>
  <si>
    <t>https://community.secop.gov.co/Public/Tendering/OpportunityDetail/Index?noticeUID=CO1.NTC.8589075&amp;isFromPublicArea=True&amp;isModal=False</t>
  </si>
  <si>
    <t xml:space="preserve">LA PRESENTE ORDEN TIENE POR OBJETO: 1. PRESENTAR EL PLAN DE TRABAJO DE ACTIVIDADES A DESARROLLAR, DETALLANDO OBJETIVOS, FECHAS, METODOLOGÍA, METAS, INDICADORES ACORDES CON LAS DIRECTRICES IMPARTIDAS POR EL DIRECTOR (A)DE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2025-II. 12. REVISAR LOS INFORMES PSICOLÓGICOS DE LAS ENTREVISTAS DE ORIENTACIÓN VOCACIONAL DEL PROCESO DE ADMISIÓN DEL PROGRAMA “TALENTO MAGDALENA” PARA EL PERIODO ACADÉMICO 2025-II. 14. ASESORAR Y APOYAR AL DIRECTOR (A)DE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t>
  </si>
  <si>
    <t>CO1.REQ.8720649</t>
  </si>
  <si>
    <t>OPSP-VAD-1266-2025</t>
  </si>
  <si>
    <t>https://community.secop.gov.co/Public/Tendering/OpportunityDetail/Index?noticeUID=CO1.NTC.8590127&amp;isFromPublicArea=True&amp;isModal=False</t>
  </si>
  <si>
    <t>MAURICIO DE JESUS TORRES IZAQUITA</t>
  </si>
  <si>
    <t xml:space="preserve">LA PRESENTE ORDEN TIENE POR OBJETO: 1. APOYAR EN LA ORGANIZACIÓN Y EJECUCIÓN DE ACTIVIDADES LÚDICO DEPORTIVAS (RECREATIVAS, FORMATIVAS Y COMPETITIVAS) EN LA DISCIPLINA DE FUTBOL SALA.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</si>
  <si>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CO1.REQ.8721933</t>
  </si>
  <si>
    <t>OAG-VAD-1265-2025</t>
  </si>
  <si>
    <t>https://community.secop.gov.co/Public/Tendering/OpportunityDetail/Index?noticeUID=CO1.NTC.8589863&amp;isFromPublicArea=True&amp;isModal=False</t>
  </si>
  <si>
    <t>GERARDO ALFREDO CODINA CANTILLO</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</si>
  <si>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t>
  </si>
  <si>
    <t>CO1.REQ.8721571</t>
  </si>
  <si>
    <t>OAG-VAD-1264-2025</t>
  </si>
  <si>
    <t>https://community.secop.gov.co/Public/Tendering/OpportunityDetail/Index?noticeUID=CO1.NTC.8589659&amp;isFromPublicArea=True&amp;isModal=False</t>
  </si>
  <si>
    <t>AQUILES COHEN LLANES</t>
  </si>
  <si>
    <t>JUAN FRANCISCO GONZALEZ PACHECO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</si>
  <si>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</si>
  <si>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CO1.REQ.8721538</t>
  </si>
  <si>
    <t>OAG-VAD-1263-2025</t>
  </si>
  <si>
    <t>https://community.secop.gov.co/Public/Tendering/OpportunityDetail/Index?noticeUID=CO1.NTC.8589345&amp;isFromPublicArea=True&amp;isModal=False</t>
  </si>
  <si>
    <t xml:space="preserve">ALICIA ESTHER CASTRO VILLEGAS </t>
  </si>
  <si>
    <t>LINA PAOLA BARRIOS GUTIERREZ</t>
  </si>
  <si>
    <t xml:space="preserve">LA PRESENTE ORDEN TIENE POR OBJETO: 1. APOYAR LA REVISIÓN DE SOPORTES Y DIGITACIÓN DE LA INFORMACIÓN CONTENIDA EN LAS SOLICITUDES DIRIGIDAS AL CIARP, DURANTE EL PERÍODO 2025-2. 2. APOYAR LA REVISIÓN, ANÁLISIS Y SISTEMATIZACIÓN DE LA INFORMACIÓN CONTENIDA EN LAS HOJAS DE VIDA DE ASPIRANTES A PROFESORES OCASIONALES Y PROFESORES HORA CÁTEDRA PARA SU POSTERIOR ESTUDIO Y CATEGORIZACIÓN POR PARTE DEL CIARP SEGÚN LO ESTABLECIDO EN LA NORMATIVA VIGENTE, DURANTE EL PERÍODO 2025-2. 3. APOYAR LA ELABORACIÓN Y ACTUALIZACIÓN DE INFORMES CON BASE EN EL REPOSITORIO DE INFORMACIÓN DEL CIARP, INCLUYENDO REQUERIMIENTOS DE LAS UNIDADES ACADÉMICAS, DURANTE EL PERÍODO 2025-2. 4. APOYAR LA ORGANIZACIÓN Y GESTIÓN DEL ARCHIVO DIGITAL DEL CIARP, ASÍ COMO LA REVISIÓN PREVIA Y DIGITACIÓN DE LA INFORMACIÓN CONTENIDA EN LAS SOLICITUDES QUE SE PRESENTARÁN AL CIARP TENDIENTES A LA ASIGNACIÓN DE PUNTOS RELACIONADAS CON LOS PRODUCTOS CONTEMPLADOS EN EL DECRETO 1279 DE 2002, DURANTE EL PERÍODO 2025-2. 5. APOYAR LOS PROCESOS NECESARIOS PARA GARANTIZAR EL CORRECTO TRÁMITE DE LOS PRODUCTOS ACADÉMICOS SOMETIDOS POR EL CIARP A EVALUACIÓN POR PARES EXTERNOS DE MINCIENCIAS, DURANTE EL PERÍODO 2025-2. 6. APOYAR LA ATENCIÓN Y SEGUIMIENTO A REQUERIMIENTOS DE DOCENTES, FACULTADES, PROGRAMAS, DEPARTAMENTOS Y CENTROS SOBRE SOLICITUDES EN TRÁMITE ANTE EL CIARP, GARANTIZANDO REGISTRO Y TRAZABILIDAD, DURANTE EL PERÍODO 2025-2. 7. APOYAR LOS PROCESOS NECESARIOS PARA GARANTIZAR QUE LAS REUNIONES DEL CIARP Y DEL DESPACHO DE LA VICERRECTORÍA ACADÉMICA, SE DESARROLLEN A CABALIDAD EN LOS TÉRMINOS REQUERIDOS: LLAMADAS, REGISTROS DE ASISTENCIAS, LOGÍSTICA DE EVENTOS, DURANTE EL PERÍODO 2025-2. 8. APOYAR LA ELABORACIÓN DE INFORMES PERIÓDICOS Y CONSOLIDACIONES DE LAS ACTIVIDADES CONTRACTUALES DESARROLLADAS, SEGÚN CRONOGRAMA ESTABLECIDO O REQUERIMIENTOS DE SUPERVISIÓN, DURANTE EL PERÍODO 2025-2. </t>
  </si>
  <si>
    <t>CO1.REQ.8721126</t>
  </si>
  <si>
    <t>OPSP-VAD-1262-2025</t>
  </si>
  <si>
    <t>https://community.secop.gov.co/Public/Tendering/OpportunityDetail/Index?noticeUID=CO1.NTC.8589365&amp;isFromPublicArea=True&amp;isModal=False</t>
  </si>
  <si>
    <t>MARVI LAIDYS CAICEDO OSPINA</t>
  </si>
  <si>
    <t xml:space="preserve">LA PRESENTE ORDEN TIENE POR OBJETO: 1. APOYAR EN LA ORGANIZACIÓN Y EJECUCIÓN DE ACTIVIDADES LÚDICO DEPORTIVAS (RECREATIVAS, FORMATIVAS Y COMPETITIVAS) EN LA DISCIPLINA KARATE DO.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</si>
  <si>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CO1.REQ.8720899</t>
  </si>
  <si>
    <t>OAG-VAD-1261-2025</t>
  </si>
  <si>
    <t>https://community.secop.gov.co/Public/Tendering/OpportunityDetail/Index?noticeUID=CO1.NTC.8593251&amp;isFromPublicArea=True&amp;isModal=False</t>
  </si>
  <si>
    <t>RAFAEL ANGEL VARGAS CONTRERAS</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</si>
  <si>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</si>
  <si>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CO1.REQ.8725520</t>
  </si>
  <si>
    <t>OAG-VAD-1260-2025</t>
  </si>
  <si>
    <t>https://community.secop.gov.co/Public/Tendering/OpportunityDetail/Index?noticeUID=CO1.NTC.8591176&amp;isFromPublicArea=True&amp;isModal=False</t>
  </si>
  <si>
    <t>CRISTINA ISABEL PEINADO GUTIERREZ</t>
  </si>
  <si>
    <t xml:space="preserve">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VACACIONES RECREATIVAS Y ACTIVIDADES DE FIN DE AÑO.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LAS ACTIVIDADES. </t>
  </si>
  <si>
    <t>CO1.REQ.8723115</t>
  </si>
  <si>
    <t>OPSP-VAD-1259-2025</t>
  </si>
  <si>
    <t>https://community.secop.gov.co/Public/Tendering/OpportunityDetail/Index?noticeUID=CO1.NTC.8591103&amp;isFromPublicArea=True&amp;isModal=False</t>
  </si>
  <si>
    <t>JULIAN ERNESTO SANJUAN PAREDES</t>
  </si>
  <si>
    <t xml:space="preserve">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t>
  </si>
  <si>
    <t>CO1.REQ.8722568</t>
  </si>
  <si>
    <t>OPSP-VAD-1258-2025</t>
  </si>
  <si>
    <t>https://community.secop.gov.co/Public/Tendering/OpportunityDetail/Index?noticeUID=CO1.NTC.8593022&amp;isFromPublicArea=True&amp;isModal=False</t>
  </si>
  <si>
    <t>VICTOR ALBERTO LARA MARTINEZ</t>
  </si>
  <si>
    <t>CO1.REQ.8725206</t>
  </si>
  <si>
    <t>OAG-VAD-1257-2025</t>
  </si>
  <si>
    <t>https://community.secop.gov.co/Public/Tendering/OpportunityDetail/Index?noticeUID=CO1.NTC.8592907&amp;isFromPublicArea=True&amp;isModal=False</t>
  </si>
  <si>
    <t>ROCIO DEL CARMEN MOLINA GUTIERREZ</t>
  </si>
  <si>
    <t>CO1.REQ.8724567</t>
  </si>
  <si>
    <t>OAG-VAD-1256-2025</t>
  </si>
  <si>
    <t>https://community.secop.gov.co/Public/Tendering/OpportunityDetail/Index?noticeUID=CO1.NTC.8592273&amp;isFromPublicArea=True&amp;isModal=False</t>
  </si>
  <si>
    <t>PATRICIA MILENA RICO CASTRO</t>
  </si>
  <si>
    <t>CO1.REQ.8724376</t>
  </si>
  <si>
    <t>OAG-VAD-1255-2025</t>
  </si>
  <si>
    <t>https://community.secop.gov.co/Public/Tendering/OpportunityDetail/Index?noticeUID=CO1.NTC.8590895&amp;isFromPublicArea=True&amp;isModal=False</t>
  </si>
  <si>
    <t>MARTHA BEATRIZ HUMANES MENDOZA</t>
  </si>
  <si>
    <t>CO1.REQ.8723040</t>
  </si>
  <si>
    <t>OAG-VAD-1254-2025</t>
  </si>
  <si>
    <t>https://community.secop.gov.co/Public/Tendering/OpportunityDetail/Index?noticeUID=CO1.NTC.8591169&amp;isFromPublicArea=True&amp;isModal=False</t>
  </si>
  <si>
    <t>MARIELA VARON RODRIGUEZ</t>
  </si>
  <si>
    <t>CO1.REQ.8723121</t>
  </si>
  <si>
    <t>OAG-VAD-1253-2025</t>
  </si>
  <si>
    <t>https://community.secop.gov.co/Public/Tendering/OpportunityDetail/Index?noticeUID=CO1.NTC.8591137&amp;isFromPublicArea=True&amp;isModal=False</t>
  </si>
  <si>
    <t>DANIEL ALFONSO SERRANO ROMERO</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</si>
  <si>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</si>
  <si>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CO1.REQ.8722760</t>
  </si>
  <si>
    <t>OAG-VAD-1252-2025</t>
  </si>
  <si>
    <t>https://community.secop.gov.co/Public/Tendering/OpportunityDetail/Index?noticeUID=CO1.NTC.8590745&amp;isFromPublicArea=True&amp;isModal=False</t>
  </si>
  <si>
    <t>LUIS HIDELBRANDO FREITE DIAZ</t>
  </si>
  <si>
    <t xml:space="preserve">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</si>
  <si>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CO1.REQ.8722804</t>
  </si>
  <si>
    <t>OAG-VAD-1251-2025</t>
  </si>
  <si>
    <t>https://community.secop.gov.co/Public/Tendering/OpportunityDetail/Index?noticeUID=CO1.NTC.8590645&amp;isFromPublicArea=True&amp;isModal=False</t>
  </si>
  <si>
    <t>JOSE MANUEL BETANCOURT AVILA</t>
  </si>
  <si>
    <t xml:space="preserve">LA PRESENTE ORDEN TIENE POR OBJETO: 1. APOYAR EN LA ORGANIZACIÓN Y EJECUCIÓN DE ACTIVIDADES LÚDICO DEPORTIVAS (RECREATIVAS, FORMATIVAS Y COMPETITIVAS) EN LA DISCIPLINA DE PATINAJE.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</si>
  <si>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CO1.REQ.8722278</t>
  </si>
  <si>
    <t>OAG-VAD-1250-2025</t>
  </si>
  <si>
    <t>https://community.secop.gov.co/Public/Tendering/OpportunityDetail/Index?noticeUID=CO1.NTC.8590552&amp;isFromPublicArea=True&amp;isModal=False</t>
  </si>
  <si>
    <t>ANGEL DAVID PELEAZ PALLARES</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</si>
  <si>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</si>
  <si>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CO1.REQ.8722453</t>
  </si>
  <si>
    <t>OPSP-VAD-1249-2025</t>
  </si>
  <si>
    <t>https://community.secop.gov.co/Public/Tendering/OpportunityDetail/Index?noticeUID=CO1.NTC.8583279&amp;isFromPublicArea=True&amp;isModal=False</t>
  </si>
  <si>
    <t>ENRIQUE MORENO SILVA</t>
  </si>
  <si>
    <t xml:space="preserve">LA PRESENTE ORDEN TIENE POR OBJETO: 1. APOYAR EN LA ORGANIZACIÓN Y EJECUCIÓN DE ACTIVIDADES LÚDICO 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</si>
  <si>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CO1.REQ.8715204</t>
  </si>
  <si>
    <t>OAG-VAD-1248-2025</t>
  </si>
  <si>
    <t>https://community.secop.gov.co/Public/Tendering/OpportunityDetail/Index?noticeUID=CO1.NTC.8582994&amp;isFromPublicArea=True&amp;isModal=False</t>
  </si>
  <si>
    <t>JESUS OSNAIDER URIBE SOLANO</t>
  </si>
  <si>
    <t xml:space="preserve">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t>
  </si>
  <si>
    <t>CO1.REQ.8714768</t>
  </si>
  <si>
    <t>OAG-VAD-1247-2025</t>
  </si>
  <si>
    <t>https://community.secop.gov.co/Public/Tendering/OpportunityDetail/Index?noticeUID=CO1.NTC.8583146&amp;isFromPublicArea=True&amp;isModal=False</t>
  </si>
  <si>
    <t>FAY VANESSA CERVANTES MARQUEZ</t>
  </si>
  <si>
    <t>CO1.REQ.8714662</t>
  </si>
  <si>
    <t>OAG-VAD-1246-2025</t>
  </si>
  <si>
    <t>https://community.secop.gov.co/Public/Tendering/OpportunityDetail/Index?noticeUID=CO1.NTC.8582869&amp;isFromPublicArea=True&amp;isModal=False</t>
  </si>
  <si>
    <t>JORGE ALFONSO APREZA FERNANDEZ</t>
  </si>
  <si>
    <t>JOSE AMABLE ARAUJO BLANCO</t>
  </si>
  <si>
    <t>LA PRESENTE ORDEN TIENE POR OBJETO: 1) APOYAR EN EL FOMENTO Y DIVULGACIÓN PARA EL FORTALECIMIENTO DE LOS PROCESOS ARTÍSTICOS Y CULTURALES EN LA UNIVERSIDAD. 2) APOYAR LA EJECUCIÓN DE ESTRATEGIAS SOBRE LA INSCRIPCIÓN Y PARTICIPACIÓN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GESTIÓN DE LA CALIDAD. 4)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5)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6) APOYAR EN LA COORDINACIÓN Y PROMOCIÓN DE PRESENTACIONES MUSICALES QUE RESALTEN EL TALENTO DE LOS GRUPOS REPRESENTATIVOS DE LA UNIVERSIDAD, TANTO EN EVENTOS INTERNOS COMO EXTERNOS. 7) APOYAR EN LA GESTIÓN DE LA PARTICIPACIÓN DE GRUPOS REPRESENTATIVOS EN ACTIVIDADES CULTURALES, RECREATIVAS Y FORMATIVAS SOLICITADAS POR LA UNIVERSIDAD Y OTRAS INSTITUCIONES. 8) APOYAR LA FORMACIÓN Y DESARROLLO DE GRUPOS REPRESENTATIVOS PARA QUE PARTICIPEN ACTIVAMENTE EN LOS EVENTOS CULTURALES Y REPRESENTEN A LA UNIVERSIDAD EN DIFERENTES ESCENARIOS.</t>
  </si>
  <si>
    <t>CO1.REQ.8714467</t>
  </si>
  <si>
    <t>OAG-VAD-1245-2025</t>
  </si>
  <si>
    <t>https://community.secop.gov.co/Public/Tendering/OpportunityDetail/Index?noticeUID=CO1.NTC.8582656&amp;isFromPublicArea=True&amp;isModal=False</t>
  </si>
  <si>
    <t>DIOMEDES JAIR VARGAS HORTA</t>
  </si>
  <si>
    <t>CO1.REQ.8714253</t>
  </si>
  <si>
    <t>OAG-VAD-1244-2025</t>
  </si>
  <si>
    <t>https://community.secop.gov.co/Public/Tendering/OpportunityDetail/Index?noticeUID=CO1.NTC.8586531&amp;isFromPublicArea=True&amp;isModal=False</t>
  </si>
  <si>
    <t>ANA MELISSA CABARCAS ACUÑA</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</si>
  <si>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</si>
  <si>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CO1.REQ.8718443</t>
  </si>
  <si>
    <t>OPSP-VAD-1243-2025</t>
  </si>
  <si>
    <t>https://community.secop.gov.co/Public/Tendering/OpportunityDetail/Index?noticeUID=CO1.NTC.8585884&amp;isFromPublicArea=True&amp;isModal=False</t>
  </si>
  <si>
    <t>HUGO ELIECER ACOSTA MOLINA</t>
  </si>
  <si>
    <t xml:space="preserve">LA PRESENTE ORDEN TIENE POR OBJETO: 1. APOYAR EN LA FORMACIÓN MUSICAL DE MIEMBROS DE LA COMUNIDAD UNIVERSITARIA, ORIENTADAS AL DESARROLLO DE HABILIDADES TÉCNICAS, TEÓRICAS Y PRÁCTICAS EN EL ÁMBITO MUSICAL. 2. IMPLEMENTAR ACCIONES EDUCATIVAS QUE PROMUEVAN LA INSCRIPCIÓN Y PARTICIPACIÓN DE LOS MIEMBROS DE LA COMUNIDAD UNIVERSITARIA EN TALLERES Y ACTIVIDADES CULTURALES, CON EL FIN DE AMPLIAR LA COBERTURA DE LOS SERVICIOS OFRECIDOS POR BIENESTAR UNIVERSITARIO. 3. GESTIONAR EL DILIGENCIAMIENTO OPORTUNO DE LOS FORMATOS ESTABLECIDOS POR BIENESTAR UNIVERSITARIO, ASEGURANDO SU CORRECTA INTEGRACIÓN AL SISTEMA DE GESTIÓN DE LA CALIDAD. 4. ELABORAR Y ENTREGAR INFORMES DETALLADOS SOBRE LAS ACTIVIDADES CULTURALES DESARROLLADAS, INCLUYENDO ANÁLISIS ESTADÍSTICOS QUE EVIDENCIEN EL IMPACTO Y LA COBERTURA ALCANZADA, EN CONCORDANCIA CON LAS ESTRATEGIAS IMPLEMENTADAS. 5. CONSOLIDAR Y REPORTAR SEMESTRALMENTE LA PARTICIPACIÓN DE ESTUDIANTES EN ENSAYOS, ACTIVIDADES, EVENTOS, FESTIVALES Y TALLERES REPRESENTATIVOS, CONFORME A LA NORMATIVA VIGENTE, PARA EFECTOS DE APLICACIÓN DE BECAS O DESCUENTOS EN MATRÍCULA ANTE EL GRUPO DE ADMISIONES, REGISTRO Y CONTROL ACADÉMICO. 6. APOYAR EN LA COORDINACIÓN DE PRESENTACIONES MUSICALES QUE DESTAQUEN EL TALENTO DE LOS GRUPOS REPRESENTATIVOS DE LA UNIVERSIDAD, TANTO EN ESCENARIOS INTERNOS COMO EXTERNOS. 7. APOYAR EN LA GESTIÓN DE LA VINCULACIÓN DE LOS GRUPOS REPRESENTATIVOS EN ACTIVIDADES CULTURALES, RECREATIVAS Y FORMATIVAS ORGANIZADAS POR LA UNIVERSIDAD O POR ENTIDADES EXTERNAS. </t>
  </si>
  <si>
    <t>CO1.REQ.8717921</t>
  </si>
  <si>
    <t>OPSP-VAD-1242-2025</t>
  </si>
  <si>
    <t>https://community.secop.gov.co/Public/Tendering/OpportunityDetail/Index?noticeUID=CO1.NTC.8586112&amp;isFromPublicArea=True&amp;isModal=False</t>
  </si>
  <si>
    <t>VILMA MARGARITA CARRILLO GARCIA</t>
  </si>
  <si>
    <t xml:space="preserve">LA PRESENTE ORDEN TIENE POR OBJETO: 1. APOYAR EN LA ORGANIZACIÓN Y EJECUCIÓN DE ACTIVIDADES LÚDICO-DEPORTIVAS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</si>
  <si>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CO1.REQ.8717766</t>
  </si>
  <si>
    <t>OAG-VAD-1241-2025</t>
  </si>
  <si>
    <t>https://community.secop.gov.co/Public/Tendering/OpportunityDetail/Index?noticeUID=CO1.NTC.8586295&amp;isFromPublicArea=True&amp;isModal=False</t>
  </si>
  <si>
    <t>MARINA ESMERALDA TORRES ALMEIDA</t>
  </si>
  <si>
    <t>LA PRESENTE ORDEN TIENE POR OBJETO: 1. APOYAR EN LA ORGANIZACIÓN Y EJECUCIÓN DE ACTIVIDADES LÚDICO-DEPORTIVAS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t>
  </si>
  <si>
    <t>CO1.REQ.8717246</t>
  </si>
  <si>
    <t>OAG-VAD-1240-2025</t>
  </si>
  <si>
    <t>https://community.secop.gov.co/Public/Common/GoogleReCaptcha/Index?previousUrl=https%3a%2f%2fcommunity.secop.gov.co%2fPublic%2fTendering%2fOpportunityDetail%2fIndex%3fnoticeUID%3dCO1.NTC.8585182%26isFromPublicArea%3dTrue%26isModal%3dFalse</t>
  </si>
  <si>
    <t>ANDRES DAVID CASTAÑO VARELA</t>
  </si>
  <si>
    <t xml:space="preserve">LA PRESENTE ORDEN TIENE POR OBJETO: 1. APOYAR EN EL FOMENTO Y DIVULGACIÓN PARA EL FORTALECIMIENTO DE LOS PROCESOS ARTÍSTICOS Y CULTURALES EN LA UNIVERSIDAD. 2. APOYAR LA EJECUCIÓN DE ESTRATEGIAS SOBRE LA INSCRIPCIÓN Y PARTICIPACIÓN Y PERMANENTE DE LOS MIEMBROS DE LA COMUNIDAD UNIVERSITARIA EN LAS ACTIVIDADES Y/O TALLERES CULTURALES Y ARTÍSTICOS, QUE PERMITAN AMPLIAR LA COBERTURA DE LOS SERVICIOS DE BIENESTAR UNIVERSITARIO. 3. DILIGENCIAR OPORTUNAMENTE LOS FORMATOS ESTABLECIDOS POR BIENESTAR UNIVERSITARIO EN EL SISTEMA DE GESTIÓN DE LA CALIDAD. 4.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5.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6. APOYAR EN LA COORDINACIÓN Y PROMOCIÓN DE PRESENTACIONES DE GRUPOS ARTÍSTICOS A SU CARGO QUE RESALTEN EL TALENTO DE LOS GRUPOS REPRESENTATIVOS DE LA UNIVERSIDAD. 7. APOYAR EN LA GESTIÓN DE ESPACIOS FORMATIVOS Y RECREATIVOS PARA TODA LA COMUNIDAD UNIVERSITARIA (JUBILADOS, EGRESADOS, HIJOS DE EGRESADOS, HIJOS DE JUBILADOS, HIJOS DE ESTUDIANTES, HIJOS DE TRABAJADORES, TRABAJADORES, ESTUDIANTES). 8. APOYAR EN LA FORMACIÓN Y DESARROLLO DE LOS GRUPOS ARTÍSTICOS PARA QUE PARTICIPEN ACTIVAMENTE EN LOS EVENTOS INTERNOS Y EXTERNOS QUE REPRESENTAN LA UNIVERSIDAD. </t>
  </si>
  <si>
    <t>CO1.REQ.8716988</t>
  </si>
  <si>
    <t>OAG-VAD-1239-2025</t>
  </si>
  <si>
    <t>https://community.secop.gov.co/Public/Common/GoogleReCaptcha/Index?previousUrl=https%3a%2f%2fcommunity.secop.gov.co%2fPublic%2fTendering%2fOpportunityDetail%2fIndex%3fnoticeUID%3dCO1.NTC.8584947%26isFromPublicArea%3dTrue%26isModal%3dFalse</t>
  </si>
  <si>
    <t>MARTIN ALONSO SUAREZ MAZENETT</t>
  </si>
  <si>
    <t>CO1.REQ.8716858</t>
  </si>
  <si>
    <t>OAG-VAD-1238-2025</t>
  </si>
  <si>
    <t>https://community.secop.gov.co/Public/Tendering/OpportunityDetail/Index?noticeUID=CO1.NTC.8584595&amp;isFromPublicArea=True&amp;isModal=False</t>
  </si>
  <si>
    <t>NATALIA KARINA MANIGUA RIZZO</t>
  </si>
  <si>
    <t xml:space="preserve">LA PRESENTE ORDEN TIENE POR OBJETO: 1. APOYAR EN LA REALIZACIÓN, LA PRODUCCIÓN Y PRESENTACIÓN DE PROGRAMAS RADIALES. 2. APOYAR EN LA REALIZACION DEL PROGRAMA FRECUENCIA FEMENINA QUE SE EMITE AL AIRE LUNES A JUEVES DE 2:00 A 4:00 PM.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t>
  </si>
  <si>
    <t>CO1.REQ.8716659</t>
  </si>
  <si>
    <t>OPSP-VAD-1237-2025</t>
  </si>
  <si>
    <t>https://community.secop.gov.co/Public/Tendering/OpportunityDetail/Index?noticeUID=CO1.NTC.8582959&amp;isFromPublicArea=True&amp;isModal=False</t>
  </si>
  <si>
    <t>JAIME RAFAEL VILLA VALENCIA</t>
  </si>
  <si>
    <t>CO1.REQ.8714576</t>
  </si>
  <si>
    <t>OAG-VAD-1236-2025</t>
  </si>
  <si>
    <t>https://community.secop.gov.co/Public/Tendering/OpportunityDetail/Index?noticeUID=CO1.NTC.8583039&amp;isFromPublicArea=True&amp;isModal=False</t>
  </si>
  <si>
    <t>RAFAEL DE JESUS CABRERA BRICEÑO</t>
  </si>
  <si>
    <t xml:space="preserve">LA PRESENTE ORDEN TIENE POR OBJETO: 1. APOYAR EN LA ORGANIZACIÓN Y EJECUCIÓN DE ACTIVIDADES CULTURALES Y RECREATIVAS DIRIGIDOS A MIEMBROS DE LA COMUNIDAD UNIVERSITARIO. 2. APOYAR EN LA DIFUSIÓN DE ACTIVIDADES CULTURALES A TRAVÉS DE CANALES INSTITUCIONALES. 3. APOYAR EN LA PLANIFICACIÓN Y LOGÍSTICA DE EVENTOS ORGANIZADOS POR LA DIRECCIÓN DE BIENESTAR UNIVERSITARIO. 4. ELABORAR INFORMES ESTADÍSTICOS MENSUALES SOBRE LAS ACTIVIDADES REALIZADAS, RECOPILANDO INFORMACIÓN SOBRE LA PARTICIPACIÓN Y REGISTRANDO DATOS EN FORMATOS ESTANDARIZADOS. 5. COMPLETAR LOS FORMATOS DEL SISTEMA DE GESTIÓN DE CALIDAD REQUERIDOS POR LA DIRECCIÓN DE BIENESTAR UNIVERSITARIO, ASEGURANDO QUE LA INFORMACIÓN REGISTRADA SEA CORRECTA Y ESTÉ ACTUALIZADA. 6.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</si>
  <si>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CO1.REQ.8714546</t>
  </si>
  <si>
    <t>OAG-VAD-1235-2025</t>
  </si>
  <si>
    <t>https://community.secop.gov.co/Public/Tendering/OpportunityDetail/Index?noticeUID=CO1.NTC.8582850&amp;isFromPublicArea=True&amp;isModal=False</t>
  </si>
  <si>
    <t>CARLOS ALBERTO ESCOBAR RUIZ</t>
  </si>
  <si>
    <t>CO1.REQ.8714705</t>
  </si>
  <si>
    <t>OPSP-VAD-1234-2025</t>
  </si>
  <si>
    <t>https://community.secop.gov.co/Public/Tendering/OpportunityDetail/Index?noticeUID=CO1.NTC.8582479&amp;isFromPublicArea=True&amp;isModal=False</t>
  </si>
  <si>
    <t xml:space="preserve">ANDREA CAROLINA QUIMBAYO SANCHEZ              </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</si>
  <si>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RENDIR INFORMES MENSUALES O CUANDO EL SUPERVISOR ASÍ LO REQUIERA, SOBRE LAS ACTIVIDADES DESARROLLADAS EN CUMPLIMIENTO DE LA ORDEN DE PRESTACIÓN DE SERVICIOS. </t>
  </si>
  <si>
    <t>CO1.REQ.8713896</t>
  </si>
  <si>
    <t>OPSP-VAD-1233-2025</t>
  </si>
  <si>
    <t>https://community.secop.gov.co/Public/Tendering/OpportunityDetail/Index?noticeUID=CO1.NTC.8582634&amp;isFromPublicArea=True&amp;isModal=False</t>
  </si>
  <si>
    <t>KELLYS MARIA MANCERA LOPEZ</t>
  </si>
  <si>
    <t>CO1.REQ.8714237</t>
  </si>
  <si>
    <t>OAG-VAD-1232-2025</t>
  </si>
  <si>
    <t>https://community.secop.gov.co/Public/Tendering/OpportunityDetail/Index?noticeUID=CO1.NTC.8582545&amp;isFromPublicArea=True&amp;isModal=False</t>
  </si>
  <si>
    <t>ERLIDES MARIA ALFARO VEGA</t>
  </si>
  <si>
    <t>CO1.REQ.8714051</t>
  </si>
  <si>
    <t>OAG-VAD-1231-2025</t>
  </si>
  <si>
    <t>https://community.secop.gov.co/Public/Tendering/OpportunityDetail/Index?noticeUID=CO1.NTC.8582525&amp;isFromPublicArea=True&amp;isModal=False</t>
  </si>
  <si>
    <t>KARELYS BRUGES CHARRIS</t>
  </si>
  <si>
    <t>CO1.REQ.8713495</t>
  </si>
  <si>
    <t>OAG-VAD-1230-2025</t>
  </si>
  <si>
    <t>https://community.secop.gov.co/Public/Tendering/OpportunityDetail/Index?noticeUID=CO1.NTC.8583058&amp;isFromPublicArea=True&amp;isModal=False</t>
  </si>
  <si>
    <t>DENIS MARGARITA MOLINA CERVANTES</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</si>
  <si>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</si>
  <si>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CO1.REQ.8714744</t>
  </si>
  <si>
    <t>OAG-VAD-1229-2025</t>
  </si>
  <si>
    <t>https://community.secop.gov.co/Public/Tendering/OpportunityDetail/Index?noticeUID=CO1.NTC.8583102&amp;isFromPublicArea=True&amp;isModal=False</t>
  </si>
  <si>
    <t>HUGO DAVID DURAN GAMARRA</t>
  </si>
  <si>
    <t>CARLOS MEIKOLL PARRA CUEVAS</t>
  </si>
  <si>
    <t xml:space="preserve">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A LOS DOCENTES, ESTUDIANTES Y PERSONAS EN GENERAL DE LA COMUNIDAD UNIVERSITARIA Y SAMARIA CON EL RESPECTIVO PERMISO. 5. APOYAR EN LA REALIZACIÓN DEL CALENDARIO DE DISPONIBILIDAD DE LOS LABORATORIOS. </t>
  </si>
  <si>
    <t>CO1.REQ.8714452</t>
  </si>
  <si>
    <t>OAG-VAD-1228-2025</t>
  </si>
  <si>
    <t>https://community.secop.gov.co/Public/Tendering/OpportunityDetail/Index?noticeUID=CO1.NTC.8582674&amp;isFromPublicArea=True&amp;isModal=False</t>
  </si>
  <si>
    <t>GUSTAVO ENRIQUE CUAO CAMPO</t>
  </si>
  <si>
    <t xml:space="preserve">LA PRESENTE ORDEN TIENE POR OBJETO: 1) APOYAR EN EL FOMENTO Y DIVULGACIÓN PARA EL FORTALECIMIENTO DE LOS PROCESOS ARTÍSTICOS Y CULTURALES EN LA UNIVERSIDAD. 2) APOYAR LA EJECUCIÓN DE ESTRATEGIAS SOBRE LA INSCRIPCIÓN Y PARTICIPACIÓN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GESTIÓN DE LA CALIDAD. 4)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5)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6) APOYAR EN LA COORDINACIÓN Y PROMOCIÓN DE PRESENTACIONES MUSICALES QUE RESALTEN EL TALENTO DE LOS GRUPOS REPRESENTATIVOS DE LA UNIVERSIDAD, TANTO EN EVENTOS INTERNOS COMO EXTERNOS. 7) GESTIONAR LA PARTICIPACIÓN DE GRUPOS REPRESENTATIVOS EN ACTIVIDADES CULTURALES, RECREATIVAS Y FORMATIVAS SOLICITADAS POR LA UNIVERSIDAD Y OTRAS INSTITUCIONES. 8) APOYAR LA FORMACIÓN Y DESARROLLO DE GRUPOS REPRESENTATIVOS PARA QUE PARTICIPEN ACTIVAMENTE EN LOS EVENTOS CULTURALES Y REPRESENTEN A LA UNIVERSIDAD EN DIFERENTES ESCENARIOS. </t>
  </si>
  <si>
    <t>CO1.REQ.8714330</t>
  </si>
  <si>
    <t>OAG-VAD-1227-2025</t>
  </si>
  <si>
    <t>https://community.secop.gov.co/Public/Tendering/OpportunityDetail/Index?noticeUID=CO1.NTC.8582654&amp;isFromPublicArea=True&amp;isModal=False</t>
  </si>
  <si>
    <t>JOSE DE LOS SANTOS ARIZA HERNANDEZ</t>
  </si>
  <si>
    <t>CO1.REQ.8714307</t>
  </si>
  <si>
    <t>OAG-VAD-1226-2025</t>
  </si>
  <si>
    <t>https://community.secop.gov.co/Public/Tendering/OpportunityDetail/Index?noticeUID=CO1.NTC.8582548&amp;isFromPublicArea=True&amp;isModal=False</t>
  </si>
  <si>
    <t>JOSE PAIPA LUNA</t>
  </si>
  <si>
    <t>CO1.REQ.8713966</t>
  </si>
  <si>
    <t>OAG-VAD-1225-2025</t>
  </si>
  <si>
    <t>https://community.secop.gov.co/Public/Tendering/OpportunityDetail/Index?noticeUID=CO1.NTC.8582316&amp;isFromPublicArea=True&amp;isModal=False</t>
  </si>
  <si>
    <t>JOSE LUIS RODRIGUEZ GARCIA</t>
  </si>
  <si>
    <t>CO1.REQ.8713945</t>
  </si>
  <si>
    <t>OAG-VAD-1224-2025</t>
  </si>
  <si>
    <t>https://community.secop.gov.co/Public/Tendering/OpportunityDetail/Index?noticeUID=CO1.NTC.8583148&amp;isFromPublicArea=True&amp;isModal=False</t>
  </si>
  <si>
    <t>LILIBETH ESTHER FLOREZ DIAZ</t>
  </si>
  <si>
    <t>CO1.REQ.8713567</t>
  </si>
  <si>
    <t>OAG-VAD-1223-2025</t>
  </si>
  <si>
    <t>MARENA SOFIA SABALLET RADA</t>
  </si>
  <si>
    <t xml:space="preserve">LA PRESENTE ORDEN TIENE POR OBJETO: 1. APOYAR EN EL FOMENTO Y DIVULGACIÓN PARA EL FORTALECIMIENTO DE LOS PROCESOS ARTÍSTICOS Y CULTURALES EN LA UNIVERSIDAD. 2. APOYAR LA EJECUCIÓN DE ESTRATEGIAS SOBRE LA INSCRIPCIÓN Y PARTICIPACIÓN Y PERMANENTE DE LOS MIEMBROS DE LA COMUNIDAD UNIVERSITARIA EN LAS ACTIVIDADES Y/O TALLERES CULTURALES Y ARTÍSTICOS, QUE PERMITAN AMPLIAR LA COBERTURA DE LOS SERVICIOS DE BIENESTAR UNIVERSITARIO. 3. DILIGENCIAR OPORTUNAMENTE LOS FORMATOS ESTABLECIDOS POR BIENESTAR UNIVERSITARIO EN EL SISTEMA DE GESTIÓN DE LA CALIDAD. 4.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5.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6. APOYAR EN LA COORDINACIÓN Y PROMOCIÓN DE PRESENTACIONES DE GRUPOS ARTÍSTICOS A SU CARGO QUE RESALTEN EL TALENTO DE LOS GRUPOS REPRESENTATIVOS DE LA UNIVERSIDAD. 7. GESTAR ESPACIOS FORMATIVOS Y RECREATIVOS PARA TODA LA COMUNIDAD UNIVERSITARIA (JUBILADOS, EGRESADOS, HIJOS DE EGRESADOS, HIJOS DE JUBILADOS, HIJOS DE ESTUDIANTES, HIJOS DE TRABAJADORES, TRABAJADORES, ESTUDIANTES). 8. APOYAR EN LA FORMACIÓN Y DESARROLLO DE LOS GRUPOS ARTÍSTICOS PARA QUE PARTICIPEN ACTIVAMENTE EN LOS EVENTOS INTERNOS Y EXTERNOS QUE REPRESENTAN LA UNIVERSIDAD. </t>
  </si>
  <si>
    <t>CO1.REQ.8714923</t>
  </si>
  <si>
    <t>OAG-VAD-1222-2025</t>
  </si>
  <si>
    <t>https://community.secop.gov.co/Public/Tendering/OpportunityDetail/Index?noticeUID=CO1.NTC.8582897&amp;isFromPublicArea=True&amp;isModal=False</t>
  </si>
  <si>
    <t>SIGIFREDO GARCIA FUENTES</t>
  </si>
  <si>
    <t>CO1.REQ.8714908</t>
  </si>
  <si>
    <t>OAG-VAD-1221-2025</t>
  </si>
  <si>
    <t>https://community.secop.gov.co/Public/Tendering/OpportunityDetail/Index?noticeUID=CO1.NTC.8582853&amp;isFromPublicArea=True&amp;isModal=False</t>
  </si>
  <si>
    <t>EDILBERTO GOMEZ ANAYA</t>
  </si>
  <si>
    <t>CO1.REQ.8714618</t>
  </si>
  <si>
    <t>OAG-VAD-1220-2025</t>
  </si>
  <si>
    <t>https://community.secop.gov.co/Public/Tendering/OpportunityDetail/Index?noticeUID=CO1.NTC.8582523&amp;isFromPublicArea=True&amp;isModal=False</t>
  </si>
  <si>
    <t xml:space="preserve">PEDRO MERCADO GONZALEZ </t>
  </si>
  <si>
    <t>LINA MARIA ANDRADE GUTIERREZ</t>
  </si>
  <si>
    <t>LA PRESENTE ORDEN TIENE POR OBJETO: 1. APOYAR EN EL DISEÑO Y ASIGNACIÓN DE ÁREAS, PREPARACIÓN DE LOTES DE PRÁCTICAS, ENSAYOS Y PARCELAS EXPERIMENTALES EN LOS PROYECTOS AGRÍCOLAS. 2. APOYAR EN LA REALIZACIÓN Y RELACIÓN DE INFORMACIÓN DE CAMPO EN PROYECTOS AGRÍCOLAS Y PRODUCTIVOS, PRÁCTICAS ACADÉMICAS EN LA GRANJA EXPERIMENTAL. 3. APOYAR EN MUESTREOS DE LOS ENSAYOS DE LAS PARCELAS EXPERIMENTALES Y DATOS ESTADÍSTICOS. 4. APOYAR EN LA ELABORACIÓN Y SUPERVISIÓN DEL MANUAL DE PROCEDIMIENTO DE LAS UNIDADES EXPERIMENTALES AGRÍCOLAS. 5. APOYAR EN LA ELABORACIÓN, ACTUALIZACIÓN Y DILIGENCIAMIENTO DEL FORMATO DE HERRAMIENTAS, INSUMOS. 6. APOYAR EN LA EJECUCIÓN DE LOS PROYECTOS AGRÍCOLAS. 7. APOYAR EN LOS REQUERIMIENTOS TÉCNICOS EXPERIMENTALES. 8. APOYAR EN LOS PROCESOS DE IMPLEMENTACIÓN DE LOS CURSOS LIBRES EN LA GRANJA EXPERIMENTAL 9. APOYAR EN LA ASIGNACIÓN DE LOTES DE PRÁCTICAS E INSTALACIONES A LOS DOCENTES, ESTUDIANTES Y DEMÁS PERSONAL QUE NECESITE HACER USO DE ELLA PARA PROYECTOS, TESIS Y ENSAYOS AGRÍCOLAS. 10. APOYAR EN ELABORACIÓN DE INFORMES PERIÓDICOS SOBRE LOS AVANCES EN LA TOMA DE INFORMACIÓN DE CAMPO EN PROYECTOS AGRÍCOLAS PRODUCTIVOS Y PRÁCTICAS ACADÉMICAS EN LA GRANJA EXPERIMENTAL. 11. APOYAR EN EL DILIGENCIAMIENTO, SUPERVISIÓN DE LAS LABORES Y TAREAS DE CAMPO.</t>
  </si>
  <si>
    <t>CO1.REQ.8713583</t>
  </si>
  <si>
    <t>OPSP-VAD-1219-2025</t>
  </si>
  <si>
    <t>https://community.secop.gov.co/Public/Tendering/OpportunityDetail/Index?noticeUID=CO1.NTC.8582750&amp;isFromPublicArea=True&amp;isModal=False</t>
  </si>
  <si>
    <t>DENNIS JOSE PERNIA LAREZ</t>
  </si>
  <si>
    <t>CO1.REQ.8714339</t>
  </si>
  <si>
    <t>OAG-VAD-1218-2025</t>
  </si>
  <si>
    <t>https://community.secop.gov.co/Public/Tendering/OpportunityDetail/Index?noticeUID=CO1.NTC.8582653&amp;isFromPublicArea=True&amp;isModal=False</t>
  </si>
  <si>
    <t>GUSTAVO MANUEL LOPEZ GOMEZ</t>
  </si>
  <si>
    <t>CO1.REQ.8714083</t>
  </si>
  <si>
    <t>OAG-VAD-1217-2025</t>
  </si>
  <si>
    <t>https://community.secop.gov.co/Public/Tendering/OpportunityDetail/Index?noticeUID=CO1.NTC.8582635&amp;isFromPublicArea=True&amp;isModal=False</t>
  </si>
  <si>
    <t>EVERT SEGUNDO CHARRIS GRANADOS</t>
  </si>
  <si>
    <t>CO1.REQ.8714234</t>
  </si>
  <si>
    <t>OAG-VAD-1216-2025</t>
  </si>
  <si>
    <t>https://community.secop.gov.co/Public/Tendering/OpportunityDetail/Index?noticeUID=CO1.NTC.8584886&amp;isFromPublicArea=True&amp;isModal=False</t>
  </si>
  <si>
    <t>DIVIER TURIZO MARMOL</t>
  </si>
  <si>
    <t>CO1.REQ.8716511</t>
  </si>
  <si>
    <t>OAG-VAD-1215-2025</t>
  </si>
  <si>
    <t>https://community.secop.gov.co/Public/Tendering/OpportunityDetail/Index?noticeUID=CO1.NTC.8586582&amp;isFromPublicArea=True&amp;isModal=False</t>
  </si>
  <si>
    <t>DELVIS DEL PILAR BASTIDAS CUELLO</t>
  </si>
  <si>
    <t>ALVARO ANDRES ORDOÑEZ PEREZ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</si>
  <si>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REFUNDACIÓN UNIVERSIDAD DEL MAGDALENA DE CARA AL NUEVO MILENIO. 5. ANALIZAR CON LA COORDINACIÓN DE LA OFICINA, LOS HALLAZGOS ENCONTRADOS EN EL PROCESO DE FISCALIZACIÓN DE LAS ESTAMPILLAS DEPARTAMENTALES, LLEVADO A CABO POR LAS ENTIDADES OBLIGADAS A LIQUIDAR, RETENER, DECLARAR Y GIRAR EL TRIBUTO. 6. SUGERIR Y PROYECTAR LA SOLICITUD DE INFORMACIÓN ADICIONAL QUE SE REQUIERA DE LOS CONTRATOS OBJETO DE VERIFICACIÓN. 7. REALIZAR SEGUIMIENTO AL CUMPLIMIENTO DE LOS COMPROMISOS ADQUIRIDOS EN LAS MESAS DE TRABAJO DE LAS CUALES HIZO PARTE. 8. REALIZAR EL ESTUDIO Y PROYECTO DE RESOLUCIÓN QUE APRUEBE O NIEGUE LAS PROPUESTAS DE PAGO QUE PRESENTEN LAS ENTIDADES RETENEDORAS DE LAS ESTAMPILLAS DEPARTAMENTALES. 9. REALIZAR SEGUIMIENTO Y CONTROL A LOS ACUERDOS DE PAGO DECRETADOS. 10. ASESORAR JURÍDICAMENTE A LA COORDINACIÓN DE LA OFICINA EN EL DESARROLLO DE ACCIONES ENCAMINADAS AL PLAN DE MEJORAMIENTO DEL RECAUDO DE LOS RECURSOS Y LOS REGISTROS DE INFORMACIÓN DE LA ESTAMPILLA EN BENEFICIO DE LA UNIVERSIDAD. 11. ELABORAR CONCEPTOS JURÍDICOS EN PRO DEL DESARROLLO DE LAS ACTIVIDADES DE LA OFICINA. 12. ASISTIR A LAS MESAS DE TRABAJO, CAPACITACIONES Y/O REUNIONES AGENDADAS POR LA COORDINACIÓN, PREVIO ACUERDO Y/O COMUNICACIÓN CON EL SUPERVISOR (A) DE LA ORDEN. 13. ELABORAR Y REMITIR INFORME FINAL DE LAS ENTIDADES VERIFICADAS CON LAS EVIDENCIAS DE CADA CASO AL PROFESIONAL ESPECIALIZADO, Y AL PROFESIONAL UNIVERSITARIO ENCARGADO DEL SISTEMA DE GESTIÓN DE LA CALIDAD. </t>
  </si>
  <si>
    <t>CO1.REQ.8718566</t>
  </si>
  <si>
    <t>OPSP-VAD-1214-2025</t>
  </si>
  <si>
    <t>https://community.secop.gov.co/Public/Tendering/OpportunityDetail/Index?noticeUID=CO1.NTC.8586064&amp;isFromPublicArea=True&amp;isModal=False</t>
  </si>
  <si>
    <t>NATALIA BEATRIZ MURIEL TODARO</t>
  </si>
  <si>
    <t xml:space="preserve">LA PRESENTE ORDEN TIENE POR OBJETO: 1. REDACTAR Y EDITAR CONTENIDOS PARA LAS REDES SOCIALES Y EVENTOS UNIVERSITARIOS. 2. APOYAR EN LA GESTIÓN DE RELACIONES PÚBLICAS, DESARROLLAR Y MANTENER RELACIONES CON MEDIOS DE COMUNICACIÓN. ESTO IMPLICA REDACTAR COMUNICADOS, COORDINAR ENTREVISTAS Y ACTUAR COMO PORTAVOZ. 3. APOYAR EN LA PLANIFICACIÓN Y EJECUCIÓN DE ESTRATEGIAS DE COMUNICACIÓN PARA PROMOVER LOS EVENTOS Y MENSAJES CLAVE DEL CENTRO INNOVA Y BLOQUE 10. 4. REALIZAR MONITOREO DE MEDIOS Y ANÁLISIS DE IMPACTO EN LAS DIFERENTES REDES SOCIALES RELACIONADO CON CAMPAÑAS PUBLICITARIAS QUE PROMUEVA LAS ACTIVIDADES DEL CENTRO INNOVA. 5. APOYAR EN LA PLANEACIÓN Y COORDINACIÓN DE EVENTOS DEL CENTRO INNOVA PARA GARANTIZAR SU ÉXITO. 6. APOYAR EN EL DISEÑO DE ESTRATEGIAS TRANSMEDIA PARA EL FOMENTO DE COMPETENCIAS EDUCATIVAS INNOVADORAS EN LOS DISTINTOS ACTORES DE LA COMUNIDAD UNIVERSITARIA. 7. GESTIONAR COMUNIDADES EDUCATIVAS EN LAS DIFERENTES PLATAFORMAS DIGITALES DE UNIMAGDALENA (BLOQUE 10, TEAMS.) 8. APOYAR EN EL DESARROLLO DE IMPLEMENTACIÓN DE PROYECTOS DE NARRATIVA TRANSMEDIA PARA PROYECTOS DE INVESTIGACIÓN Y EXTENSIÓN. </t>
  </si>
  <si>
    <t>CO1.REQ.8718453</t>
  </si>
  <si>
    <t>OPSP-VAD-1213-2025</t>
  </si>
  <si>
    <t>https://community.secop.gov.co/Public/Tendering/OpportunityDetail/Index?noticeUID=CO1.NTC.8584433&amp;isFromPublicArea=True&amp;isModal=False</t>
  </si>
  <si>
    <t>RICHAR DE JESUS MONTERO OJEDA</t>
  </si>
  <si>
    <t>CO1.REQ.8715989</t>
  </si>
  <si>
    <t>OAG-VAD-1212-2025</t>
  </si>
  <si>
    <t>https://community.secop.gov.co/Public/Tendering/OpportunityDetail/Index?noticeUID=CO1.NTC.8584410&amp;isFromPublicArea=True&amp;isModal=False</t>
  </si>
  <si>
    <t>MANUEL GUILLERMO PALACIO ROSETTE</t>
  </si>
  <si>
    <t>CO1.REQ.8715972</t>
  </si>
  <si>
    <t>OAG-VAD-1211-2025</t>
  </si>
  <si>
    <t>https://community.secop.gov.co/Public/Tendering/OpportunityDetail/Index?noticeUID=CO1.NTC.8584029&amp;isFromPublicArea=True&amp;isModal=False</t>
  </si>
  <si>
    <t>ANA JOSEFA ANAYA HERNANDEZ</t>
  </si>
  <si>
    <t>CO1.REQ.8715744</t>
  </si>
  <si>
    <t>OAG-VAD-1210-2025</t>
  </si>
  <si>
    <t>https://community.secop.gov.co/Public/Tendering/OpportunityDetail/Index?noticeUID=CO1.NTC.8583700&amp;isFromPublicArea=True&amp;isModal=False</t>
  </si>
  <si>
    <t>MAYRA NICOLE ALMAIRO DURAN</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</si>
  <si>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</si>
  <si>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CO1.REQ.8715718</t>
  </si>
  <si>
    <t>OAG-VAD-1209-2025</t>
  </si>
  <si>
    <t>https://community.secop.gov.co/Public/Tendering/OpportunityDetail/Index?noticeUID=CO1.NTC.8583651&amp;isFromPublicArea=True&amp;isModal=False</t>
  </si>
  <si>
    <t>ROCIO DEL PILAR PONCE DIAZ</t>
  </si>
  <si>
    <t>CO1.REQ.8715283</t>
  </si>
  <si>
    <t>OAG-VAD-1208-2025</t>
  </si>
  <si>
    <t>https://community.secop.gov.co/Public/Tendering/OpportunityDetail/Index?noticeUID=CO1.NTC.8585885&amp;isFromPublicArea=True&amp;isModal=False</t>
  </si>
  <si>
    <t>CARLOS ALBERTO SIERRA SANCHEZ</t>
  </si>
  <si>
    <t xml:space="preserve">LA PRESENTE ORDEN TIENE POR OBJETO: 1. IDENTIFICAR CONTRIBUYENTES, Y LOS AGENTES OBLIGADOS A RETENER O EXIGIR EL PAGO DEL TRIBUTO. 2. RECOPILAR, CONSOLIDAR Y CONFRONTAR LA INFORMACIÓN DE LAS ENTIDADES PARA INICIAR EL PROCESO DE APOYO EN LA FISCALIZACIÓN DE LAS ESTAMPILLAS DEPARTAMENTALES,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LAS AUDITORÍAS REALIZADAS POR EL SUJETO ACTIVO (GOBERNACIÓN DEL MAGDALENA) CONTRA LOS ARCHIVOS QUE REPOSAN EN LA OFICINA DE ESTAMPILLA. 6. ALIMENTAR LA MATRIZ DE INFORMACIÓN A FIN DE DEPURAR LOS RESULTADOS FINANCIEROS DE LA INVESTIGACIÓN. 7. CLASIFICAR LA INFORMACIÓN FINANCIERA Y DOCUMENTAL A FIN DE REMITIRLA AL ABOGADO, QUIEN JUNTO CON LA COORDINADORA SEÑALARÁ LAS ACCIONES A SEGUIR. 8. ADELANTAR LAS GESTIONES INSTRUIDAS POR LA COORDINACIÓN UNA VEZ SE HUBIERE RECIBIDO RESPUESTA DE LA AMPLIACIÓN DE LA INFORMACIÓN SOLICITADA A LAS ENTIDADES. 9. CONFRONTAR LA INFORMACIÓN PROVISTA POR LA ENTIDAD VS LA INFORMACIÓN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FISCALIZACIÓN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INFORMACIÓN DE LA ESTAMPILLA EN BENEFICIO DE LA UNIVERSIDAD. 16. ELABORAR Y EMITIR INFORME FINAL DE LAS ENTIDADES AUDITADAS A LA COORDINACIÓN DE LA OFICINA. 17. LLEVAR LA BITÁCORA EN EL SISTEMA DE CADA ENTIDAD VERIFICADA. </t>
  </si>
  <si>
    <t>CO1.REQ.8718122</t>
  </si>
  <si>
    <t>OPSP-VAD-1207-2025</t>
  </si>
  <si>
    <t>https://community.secop.gov.co/Public/Tendering/OpportunityDetail/Index?noticeUID=CO1.NTC.8583448&amp;isFromPublicArea=True&amp;isModal=False</t>
  </si>
  <si>
    <t>CLAUDIA MILENA VALENCIA PEREZ</t>
  </si>
  <si>
    <t>CO1.REQ.8715052</t>
  </si>
  <si>
    <t>OAG-VAD-1206-2025</t>
  </si>
  <si>
    <t>https://community.secop.gov.co/Public/Tendering/OpportunityDetail/Index?noticeUID=CO1.NTC.8583943&amp;isFromPublicArea=True&amp;isModal=False</t>
  </si>
  <si>
    <t>ANDREA PAOLA HERNANDEZ CORVACHO</t>
  </si>
  <si>
    <t xml:space="preserve">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t>
  </si>
  <si>
    <t>CO1.REQ.8715837</t>
  </si>
  <si>
    <t>OPSP-VAD-1205-2025</t>
  </si>
  <si>
    <t>ADRIANA PAOLA NAVARRO BECERRA</t>
  </si>
  <si>
    <t>CO1.REQ.8715553</t>
  </si>
  <si>
    <t>OAG-VAD-1204-2025</t>
  </si>
  <si>
    <t>https://community.secop.gov.co/Public/Tendering/OpportunityDetail/Index?noticeUID=CO1.NTC.8583666&amp;isFromPublicArea=True&amp;isModal=False</t>
  </si>
  <si>
    <t>ROBERTO CARLOS TORRES PEÑA</t>
  </si>
  <si>
    <t>SOFIA LOPEZ CASTRO</t>
  </si>
  <si>
    <t>LA PRESENTE ORDEN TIENE POR OBJETO: 1). APOYAR A LA DIRECCIÓN DEL DEPARTAMENTO DE MATEMÁTICAS EN LA COORDINACIÓN Y SEGUIMIENTO DE LAS ACTIVIDADES ACADÉMICAS, INVESTIGATIVAS, FACILITANDO LA ORGANIZACIÓN, EJECUCIÓN Y CONTROL DE LOS PROCESOS QUE CONTRIBUYAN AL CUMPLIMIENTO DE LOS OBJETIVOS Y FUNCIONES DEL DEPARTAMENTO. 2). APOYAR EN LA ORGANIZACIÓN, CLASIFICACIÓN Y GESTIÓN DE LA INFORMACIÓN DEL DEPARTAMENTO,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MATEMÁTICAS, GARANTIZANDO LA CONVOCATORIA OPORTUNA, ELABORACIÓN DE AGENDAS, REGISTRO DE ACTAS, SEGUIMIENTO A LOS COMPROMISOS ESTABLECIDOS Y LA ARTICULACIÓN DE LOS TEMAS ACADÉMICOS, CURRICULARES Y ADMINISTRATIVOS QUE SE ABORDEN EN DICHO ESPACIO. 5). APOYAR EN LA ELABORACIÓN, SEGUIMIENTO Y CRONOGRAMA DE ACTIVIDADES DEL DEPARTAMENTO, GARANTIZANDO EL CUMPLIMIENTO DE LOS COMPROMISOS Y OBJETIVOS INSTITUCIONALES.</t>
  </si>
  <si>
    <t>CO1.REQ.8715477</t>
  </si>
  <si>
    <t>OPSP-VAD-1203-2025</t>
  </si>
  <si>
    <t>https://community.secop.gov.co/Public/Tendering/OpportunityDetail/Index?noticeUID=CO1.NTC.8583804&amp;isFromPublicArea=True&amp;isModal=False</t>
  </si>
  <si>
    <t>DILIA MARIA VELASQUEZ ACOSTA</t>
  </si>
  <si>
    <t>CO1.REQ.8715163</t>
  </si>
  <si>
    <t>OPSP-VAD-1202-2025</t>
  </si>
  <si>
    <t>https://community.secop.gov.co/Public/Tendering/OpportunityDetail/Index?noticeUID=CO1.NTC.8583423&amp;isFromPublicArea=True&amp;isModal=False</t>
  </si>
  <si>
    <t>SOFIA VASQUEZ URREA</t>
  </si>
  <si>
    <t>LA PRESENTE ORDEN TIENE POR OBJETO: 1. APOYAR EN LA CREACIÓN Y GESTIÓN DE CONTENIDO DIGITAL DE VALOR PARA LAS DIFERENTES PLATAFORMAS Y MEDIOS DIGITALES DEL CENTRO DE POSGRADOS Y FORMACIÓN CONTINUA. 2. APOYAR EN LA IDENTIFICACIÓN DE TENDENCIAS Y MEJORES PRÁCTICAS EN MARKETING DIGITAL EDUCATIVO, CON EL OBJETIVO DE MEJORAR LAS ESTRATEGIAS DE PROMOCIÓN DEL CENTRO DE POSGRADOS Y FORMACIÓN CONTINUA. 3. APOYAR EN LA BÚSQUEDA Y GESTIÓN DE EVENTOS NACIONALES E INTERNACIONALES, INCLUYENDO FERIAS, CONGRESOS Y SEMINARIOS, DONDE EL CENTRO DE POSGRADOS Y FORMACIÓN CONTINUA PUEDA PARTICIPAR PARA DIFUNDIR SU OFERTA ACADÉMICA. 4. APOYAR EN EL ESTABLECIMIENTO DE ALIANZAS ESTRATÉGICAS CON ORGANIZACIONES Y MEDIOS ESPECIALIZADOS EN EDUCACIÓN, PARA PROMOVER LA PARTICIPACIÓN DEL CENTRO DE POSGRADOS Y FORMACIÓN CONTINUA EN EVENTOS RELEVANTES A NIVEL NACIONAL E INTERNACIONAL. 5. APOYAR EN EL DISEÑO DE CAMPAÑAS DE COMUNICACIÓN Y PROMOCIÓN QUE FORTALEZCAN LA PRESENCIA DEL CENTRO DE POSGRADOS Y FORMACIÓN CONTINUA EN LOS MEDIOS DIGITALES Y EVENTOS ACADÉMICOS.</t>
  </si>
  <si>
    <t>CO1.REQ.8714882</t>
  </si>
  <si>
    <t>OPSP-VAD-1201-2025</t>
  </si>
  <si>
    <t>https://community.secop.gov.co/Public/Tendering/OpportunityDetail/Index?noticeUID=CO1.NTC.8582935&amp;isFromPublicArea=True&amp;isModal=False</t>
  </si>
  <si>
    <t>STIVENSON GÓMEZ MANJARRES</t>
  </si>
  <si>
    <t>CO1.REQ.8714520</t>
  </si>
  <si>
    <t>OPSP-VAD-1200-2025</t>
  </si>
  <si>
    <t>https://community.secop.gov.co/Public/Tendering/OpportunityDetail/Index?noticeUID=CO1.NTC.8582490&amp;isFromPublicArea=True&amp;isModal=False</t>
  </si>
  <si>
    <t>ANDRES FELIPE OSPINO CORTINA</t>
  </si>
  <si>
    <t xml:space="preserve">LA PRESENTE ORDEN TIENE POR OBJETO: 1. APOYAR LA CREACIÓN DE ESPACIOS DE DIÁLOGO ENTRE LOS MUNICIPIOS CON CONVENIO Y EL CENTRO DE POSGRADOS, PROMOVIENDO LA COMUNICACIÓN EFECTIVA PARA IDENTIFICAR LAS NECESIDADES Y OPORTUNIDADES EN FORMACIÓN CONTINUA Y POSGRADOS. 2. APOYAR LA PROMOCIÓN Y DIFUSIÓN DE LA OFERTA DE POSGRADOS Y FORMACIÓN CONTINUA EN LAS COMUNIDADES Y ENTIDADES PÚBLICAS DE LOS MUNICIPIOS, ASEGURANDO SU VISIBILIDAD Y ACCESIBILIDAD. 3. APOYAR LA COORDINACIÓN DE REUNIONES Y ACTIVIDADES CON LAS ENTIDADES PÚBLICAS Y LA COMUNIDAD LOCAL PARA PRESENTAR LA OFERTA ACADÉMICA DEL CENTRO DE POSGRADOS, FACILITANDO SU IMPLEMENTACIÓN EN LOS MUNICIPIOS. 4. APOYAR LA IMPLEMENTACIÓN DE ESTRATEGIAS QUE FACILITEN LA INSCRIPCIÓN Y PARTICIPACIÓN DE LA COMUNIDAD EN PROGRAMAS DE POSGRADOS Y FORMACIÓN CONTINUA, ADAPTANDO LA OFERTA A LAS NECESIDADES LOCALES. 5. APOYAR EL SEGUIMIENTO Y EVALUACIÓN DEL IMPACTO DE LAS ACTIVIDADES ACADÉMICAS DESARROLLADAS, ELABORANDO INFORMES PERIÓDICOS SOBRE LA EFECTIVIDAD Y EL ALCANCE DE LOS PROGRAMAS EN LOS MUNICIPIOS. </t>
  </si>
  <si>
    <t>CO1.REQ.8714413</t>
  </si>
  <si>
    <t>OPSP-VAD-1199-2025</t>
  </si>
  <si>
    <t>https://community.secop.gov.co/Public/Tendering/OpportunityDetail/Index?noticeUID=CO1.NTC.8582638&amp;isFromPublicArea=True&amp;isModal=False</t>
  </si>
  <si>
    <t>PRISCO MANUEL RAMIREZ RODRIGUEZ</t>
  </si>
  <si>
    <t>CO1.REQ.8714230</t>
  </si>
  <si>
    <t>OAG-VAD-1198-2025</t>
  </si>
  <si>
    <t>https://community.secop.gov.co/Public/Tendering/OpportunityDetail/Index?noticeUID=CO1.NTC.8582609&amp;isFromPublicArea=True&amp;isModal=False</t>
  </si>
  <si>
    <t>JOSELIN STEEL PEREZ FLOREZ</t>
  </si>
  <si>
    <t xml:space="preserve">LA PRESENTE ORDEN TIENE POR OBJETO: 1. APOYAR LA COORDINACIÓN TRANSMEDIA DEL ECOSISTEMA DIGITAL INSTITUCIONAL - CREAR VIDEOS, PODCASTS, INFOGRAFÍAS Y MATERIALES INTERACTIVOS PARA LOS CURSOS ONLINE DE LAS PLATAFORMAS DEL CENTRO INNOVA. 2. APOYAR LA COORDINACIÓN EN EL DISEÑO DE ESTRATEGIAS DE COMUNICACIÓN - CREAR CAMPAÑAS PARA PROMOCIONAR LOS SERVICIOS DEL CENTRO INNOVA, ADMINISTRAR LAS REDES SOCIALES DEL CENTRO, APOYAR LA COMUNICACIÓN DEL EVENTO INNOVAFEST Y AUMENTAR LA PARTICIPACIÓN DE LA COMUNIDAD EDUCATIVA. 3. APOYAR EN LA GESTIÓN Y OPTIMIZACIÓN DEL SISTEMA DIGITAL INSTITUCIONAL – ADMINISTRANDO CONTENIDOS, CURSOS, MEJORAR LA EXPERIENCIA DE USUARIO Y MANTENER ACTUALIZADAS LAS PLATAFORMAS DIGITALES. 4. APOYAR EL PROYECTO “DOLORES ADMINISTRATIVOS”, CON EL FIN DE BUSCAR ALTERNATIVAS QUE OPTIMICEN LOS PROCESOS DE LA INSTITUCIÓN. </t>
  </si>
  <si>
    <t>CO1.REQ.8714208</t>
  </si>
  <si>
    <t>OPSP-VAD-1197-2025</t>
  </si>
  <si>
    <t>https://community.secop.gov.co/Public/Tendering/OpportunityDetail/Index?noticeUID=CO1.NTC.8582404&amp;isFromPublicArea=True&amp;isModal=False</t>
  </si>
  <si>
    <t>JUAN CARLOS CABANA REVOLLO</t>
  </si>
  <si>
    <t>CO1.REQ.8713569</t>
  </si>
  <si>
    <t>OPSP-VAD-1196-2025</t>
  </si>
  <si>
    <t>https://community.secop.gov.co/Public/Tendering/OpportunityDetail/Index?noticeUID=CO1.NTC.8560181&amp;isFromPublicArea=True&amp;isModal=False</t>
  </si>
  <si>
    <t>CAMILO ANDRES CUELLO MOZO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</si>
  <si>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AUDITORIA, SECOP II Y SIGEP II DE LAS ORDENES SUSCRITAS POR EL VICERRECTOR ADMINISTRATIVO Y/O DIRECTOR ADMINISTRATIVO. 3. APOYAR EN LA REVISIÓN DE LA INFORMACIÓN CONTRACTUAL CARGADA EN LAS PLATAFORMAS DEL SIA OBSERVAAUDITORIA, SIGEP Y SECOP POR PARTE DE LOS DIFERENTES ORDENADORES DEL GASTO DELEGADOS. 4. APOYAR EN LA REVISIÓN DE LOS DOCUMENTOS PARA TRÁMITE DE LIQUIDACIÓN DE HONORARIOS DE LOS CONTRATISTAS POR PRESTACIÓN DE SERVICIOS PROFESIONALES Y DE APOYO A LA GESTIÓN DE LA VICERRECTORÍA ADMINISTRATIVA Y DIRECCIÓN ADMINISTRATIVA. 5. APOYAR AL GRUPO DE CONTRATACIÓN EN LA ORGANIZACIÓN DEL ARCHIVO DIGITAL DE LAS ORDENES DE SERVICIOS PROFESIONALES Y DE APOYO A LA GESTIÓN SUSCRITAS POR EL VICERRECTOR ADMINISTRATIVO Y/O EL DIRECTOR ADMINISTRATIVO. 6. APOYAR EN LA PROYECCIÓN DE RESPUESTAS A LAS PETICIONES QUE LE SEAN SOLICITADAS, CON EL FIN QUE LAS MISMAS SE RESUELVAN DENTRO DE LOS PLAZOS Y/O TÉRMINOS ESTABLECIDOS EN LA LEY. </t>
  </si>
  <si>
    <t>CO1.REQ.8692097</t>
  </si>
  <si>
    <t>OPSP-VAD-1195-2025</t>
  </si>
  <si>
    <t>https://community.secop.gov.co/Public/Tendering/OpportunityDetail/Index?noticeUID=CO1.NTC.8560161&amp;isFromPublicArea=True&amp;isModal=False</t>
  </si>
  <si>
    <t>WENDY YULIETH FERNANDEZ RODRIGUEZ</t>
  </si>
  <si>
    <t xml:space="preserve">LA PRESENTE ORDEN TIENE POR OBJETO: 1. APOYAR EN LA FORMULACIÓN, CREACIÓN Y PUESTA EN MARCHA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3. APOYAR EN ELABORACIÓN DE OBJETIVOS, INDICADORES Y METAS QUE PERMITAN LA EVALUACIÓN DEL IMPACTO DE LOS RESULTADOS DEL PROGRAMA TALENTO MAGDALENA. 4. APOYAR EN LA CONSTRUCCIÓN DE INDICADORES DE RESULTADOS E IMPACTO, TEXTOS ACADÉMICOS Y OTROS A FINES DE LA GESTIÓN. 5. ELABORAR Y/O ADAPTAR METODOLÓGICA QUE PERMITA EVALUAR Y OPERAR LAS DISTINTAS ESTRATEGIAS DEL PROGRAMA TALENTO MAGDALENA. 6. APOYAR EN LA CONSOLIDACIÓN, SEGUIMIENTO Y CUMPLIMIENTO DE LOS CONVENIOS QUE SE SUSCRIBAN ENTRE UNIMAGDALENA Y OTRAS ENTIDADES CON LA FINALIDAD DE FAVORECER EL ALCANCE DEL PROGRAMA TALENTO MAGDALENA. </t>
  </si>
  <si>
    <t>CO1.REQ.8692223</t>
  </si>
  <si>
    <t>OAG-VAD-1194-2025</t>
  </si>
  <si>
    <t>https://community.secop.gov.co/Public/Tendering/OpportunityDetail/Index?noticeUID=CO1.NTC.8560086&amp;isFromPublicArea=True&amp;isModal=False</t>
  </si>
  <si>
    <t>DAIVER JOSE POLO GUETHE</t>
  </si>
  <si>
    <t xml:space="preserve">LA PRESENTE ORDEN TIENE POR OBJETO: 1. CREAR RECETAS GASTRONÓMICAS INNOVADORAS NACIONALES E INTERNACIONALES. 2. REALIZAR EL COSTEO DE CADA MENÚ ELABORADO EN EL LABORATORIO PARA LAS CLASES Y VENTA DE SERVICIOS A TERCEROS. 3. CREAR MODELOS DE COCCIÓN DE LA GASTRONOMÍA LOCAL, REGIONAL Y NACIONAL. 4. REVISAR QUE SE CUMPLAN LOS PROCESOS DE MANIPULACIÓN DE ALIMENTOS. 5. VERIFICAR QUE LA OPERACIÓN DEL LABORATORIO ESTE AJUSTADA AL MANUAL DE PROCEDIMIENTOS DEL LABORATORIO. 6. REVISAR EL CUMPLIMIENTO DEL DILIGENCIAMIENTO DE LOS FORMATOS NECESARIOS PARA LA OPERACIÓN DE LAS CLASES Y VENTAS A TERCEROS. 7. DISEÑAR EL PORTAFOLIO DE SERVICIOS GASTRONÓMICOS. 8. APOYAR EN EL CONTROL DE LOS COSTOS Y GASTOS DEL ÁREA DE COCINA, INSUMOS, MATERIA PRIMA Y PRODUCTOS DE ASEO Y LIMPIEZA. 9. APOYAR EN LA COORDINACIÓN DE LA VENTA DE SERVICIOS DE EVENTOS Y OPERACIÓN EN EL LABORATORIO DE INNOVACIÓN GASTRONÓMICA. </t>
  </si>
  <si>
    <t>CO1.REQ.8692305</t>
  </si>
  <si>
    <t>OAG-VAD-1193-2025</t>
  </si>
  <si>
    <t>https://community.secop.gov.co/Public/Tendering/OpportunityDetail/Index?noticeUID=CO1.NTC.8532660&amp;isFromPublicArea=True&amp;isModal=False</t>
  </si>
  <si>
    <t>LILIANA ELIZABETH MORELLI ANCHILA</t>
  </si>
  <si>
    <t>LA PRESENTE ORDEN TIENE POR OBJETO: 1. APOYAR EL DISEÑO Y COORDINACIÓN DEL PLAN ANUAL DE ACTIVIDADES DE LA CLÍNICA DE SIMULACIÓN. 2. APOYAR LA DIRECCIÓN Y SUPERVISIÓN DEL PERSONAL TÉCNICO Y ADMINISTRATIVO DE LA CLÍNICA. 3. GESTIONAR EL MANTENIMIENTO DE LOS SIMULADORES Y EQUIPOS. 4. APOYAR QUE SE GARANTICE EL CUMPLIMIENTO EN LA CLÍNICA CON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APOYAR EN LA IMPLEMENTACIÓN DE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LA SUPERVISIÓN DEL USO, MANTENIMIENTO Y ACTUALIZACIÓN DE LOS SIMULADORES Y MATERIAL DE LA CLÍNICA. 12. APOYAR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EN LA COORDINACIÓN DE CONVENIOS CON HOSPITALES, CENTROS DE SALUD Y OTRAS UNIVERSIDADES PARA MEJORAR LA PRÁCTICA Y FORMACIÓN</t>
  </si>
  <si>
    <t>CO1.REQ.8664155</t>
  </si>
  <si>
    <t>OPSP-VAD-1192-2025</t>
  </si>
  <si>
    <t>https://community.secop.gov.co/Public/Tendering/OpportunityDetail/Index?noticeUID=CO1.NTC.8511624&amp;isFromPublicArea=True&amp;isModal=False</t>
  </si>
  <si>
    <t>JAIME ALFREDO NOGUERA SERRANO</t>
  </si>
  <si>
    <t>JOHANA NORIANNE FUENMAYOR MEDINA</t>
  </si>
  <si>
    <t xml:space="preserve">LA PRESENTE ORDEN TIENE POR OBJETO: 1. REALIZAR MONITOREO DE AVANCE DE PROYECTOS ASIGNADOS. 2. DESARROLLAR LOS INFORMES DE AVANCE DE LOS EVENTOS PLANEADOS VERSUS LOS EJECUTADOS. 3. ELABORAR INFORMES Y REPORTES DE ACUERDO A REQUERIMIENTOS DEL O DE LOS PROYECTOS ASIGNADOS 4. REALIZAR LAS SUBSANACIONES REQUERIDAS DEL CIERRE DE ACTIVIDADES EJECUTADAS DEL PROYECTO ASIGNADO. 5. ASISTIR A REUNIONES DE COMITÉS Y MESAS TÉCNICAS DEL EQUIPO DE PROFESIONALES ADSCRITO A LOS PROYECTOS ASIGNADOS, PREVIO ACUERDO Y/O COMUNICACIÓN DEL SUPERVISOR (A) DE LA ORDEN. 6. APOYAR EN LA RECOLECCIÓN, ORGANIZACIÓN, PROCESAMIENTO DE LA INFORMACIÓN DOCUMENTAL, CONSTRUCCIÓN Y ANÁLISIS DE ESTADÍSTICAS NECESARIAS PARA EVIDENCIAR EL AVANCE Y CIERRE DE CADA UNO DE LOS FACTORES, CRITERIOS, CARACTERÍSTICAS Y/O ASPECTOS POR EVALUAR DURANTE LOS AVANCES Y CIERRE DE LOS DISTINTOS PROYECTOS. </t>
  </si>
  <si>
    <t>CO1.REQ.8642913</t>
  </si>
  <si>
    <t>OPSP-VAD-1190-2025</t>
  </si>
  <si>
    <t>https://community.secop.gov.co/Public/Tendering/OpportunityDetail/Index?noticeUID=CO1.NTC.8511297&amp;isFromPublicArea=True&amp;isModal=False</t>
  </si>
  <si>
    <t>FABIAN CAMILO SILVA ZAMBRANO</t>
  </si>
  <si>
    <t>LA PRESENTE ORDEN TIENE POR OBJETO: 1) APOYAR EN LA COORDINAR DEL CENTRO DE EMPRENDIMIENTO Y PRODUCCIÓN MUSICAL 2) BRINDAN APOYO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t>
  </si>
  <si>
    <t>CO1.REQ.8642481</t>
  </si>
  <si>
    <t>OAG-VAD-1189-2025</t>
  </si>
  <si>
    <t>https://community.secop.gov.co/Public/Tendering/OpportunityDetail/Index?noticeUID=CO1.NTC.8511358&amp;isFromPublicArea=True&amp;isModal=False</t>
  </si>
  <si>
    <t>JEAN CARLOS ANGARITA MANTILLA</t>
  </si>
  <si>
    <t xml:space="preserve">LA PRESENTE ORDEN TIENE POR OBJETO: 1. APOYAR EN PROCEDIMIENTOS DE TRABAJO Y SISTEMAS DE PROCESAMIENTO DE INFORMACIÓN. 2. APOYAR EN REUNIONES DE COMITÉ Y MESAS TÉCNICA SOBRE SISTEMA DE INFORMACIÓN DE LOS PROYECTOS ASIGNADOS 3. ELABORAR LOS PLANES DE SISTEMAS DE LA INFORMACIÓN QUE SE PREVÉ SISTEMATIZAR Y HACER SEGUIMIENTO AL CUMPLIMIENTO DE ESTOS DE LOS PROYECTOS ASIGNADOS. 4. CONSOLIDAR LA INFORMACIÓN DE ACUERDO CON INDICACIONES SUMINISTRADAS DE GESTIÓN DOCUMENTAL DE LOS PROYECTOS ASIGNADOS. 5. PRESENTAR INFORMES DE LAS ACCIONES DESARROLLADAS EN EL MARCO DE LA EJECUCIÓN DEL PROCESO DE FORMACIÓN. 6. LIDERAR LA CONSTRUCCIÓN Y CARGUE DE LOS DOCUMENTOS BAJO SISTEMA INTERNO DE GESTIÓN DOCUMENTAL DE LOS PROYECTOS ASIGNADOS. </t>
  </si>
  <si>
    <t>CO1.REQ.8642620</t>
  </si>
  <si>
    <t>OPSP-VAD-1188-2025</t>
  </si>
  <si>
    <t>https://community.secop.gov.co/Public/Tendering/OpportunityDetail/Index?noticeUID=CO1.NTC.8511099&amp;isFromPublicArea=True&amp;isModal=False</t>
  </si>
  <si>
    <t>LISNEY MILENA MENDOZA BRITO </t>
  </si>
  <si>
    <t xml:space="preserve">LA PRESENTE ORDEN TIENE POR OBJETO: 1. REALIZAR CARACTERIZACIÓN POBLACIONAL Y ESTABLECER LAS INTERVENCIONES EN SALUD DEPENDIENDO DE LA PRIORIZACIÓN GENERADA. 2. ANALIZAR LA INFORMACIÓN QUE CONTEMPLE LOS ELEMENTOS DEMOGRÁFICOS, SOCIOECONÓMICOS, EPIDEMIOLÓGICOS Y CLÍNICOS. 3. MANTENER ACTUALIZADA LA INFORMACIÓN EPIDEMIOLÓGICA DEL ESTADO DE SALUD DE LOS USUARIOS ATENDIDOS EN LAS DIFERENTES MODALIDADES QUE OFRECE EL CENTRO DE INNOVACIÓN, INVESTIGACIÓN Y TRANSFERENCIA EN SALUD Y CALIDAD DE VIDA, CONTEMPLANDO LOS ELEMENTOS DEMOGRÁFICOS, SOCIOECONÓMICOS Y CLÍNICOS. 4. ELABORAR LOS INFORMES REQUERIDOS POR LOS ENTES DE VIGILANCIA Y CONTROL (SECRETARÍA DE SALUD DISTRITAL Y/O DEPARTAMENTAL). 5. ABSOLVER CONSULTAS, PRESTAR ASISTENCIA TÉCNICA, EMITIR CONCEPTOS Y APORTAR ELEMENTOS DE JUICIO PARA LA TOMA DE DECISIONES RELACIONADAS CON LA ADOPCIÓN, LA EJECUCIÓN Y EL CONTROL DE LOS PROGRAMAS PROPIOS DEL ORGANISMO. 6. PROPONER Y REALIZAR ESTUDIOS E INVESTIGACIONES RELACIONADAS CON LA MISIÓN INSTITUCIONAL Y LOS PROPÓSITOS Y OBJETIVOS DEL CENTRO DE INNOVACIÓN, INVESTIGACIÓN Y TRANSFERENCIA EN SALUD Y CALIDAD DE VIDA. 7. ESTABLECER Y PRIORIZAR LOS GRUPOS DE RIESGO. 8. DEFINIR LAS HERRAMIENTAS NECESARIAS PARA LA IDENTIFICACIÓN Y CAPTURA DE LA INFORMACIÓN NECESARIA PARA LA CLASIFICACIÓN DEL RIESGO DE LA POBLACIÓN ATENDIDA MEDIANTE LAS DIFERENTES MODALIDADES QUE OFRECE EL CENTRO DE INNOVACIÓN, INVESTIGACIÓN Y TRANSFERENCIA EN SALUD Y CALIDAD DE VIDA. 9. DEFINIR LAS ACTIVIDADES EN SALUD RELACIONADAS CON LOS GRUPOS DE RIESGO PRIORIZADOS. 10. INVESTIGAR Y RECONOCER LOS RIESGOS DIFERENCIADOS DE LA POBLACIÓN ATENDIDA MEDIANTE LAS DIFERENTES MODALIDADES QUE OFRECE EL CENTRO DE INNOVACIÓN, INVESTIGACIÓN Y TRANSFERENCIA EN SALUD Y CALIDAD DE VIDA, E INFORMAR A LA COORDINACIÓN. 11. HACER SEGUIMIENTO AL IMPACTO DE LAS ACCIONES EN SALUD EN LOS RIESGOS PRIORIZADOS. 12. DEFINIR Y EJECUTAR EL PLAN DE VIGILANCIA CLÍNICA. 13. APOYAR LA ELABORACIÓN Y/O VALIDACIÓN DE GUÍAS CLÍNICAS DE ACUERDO CON LAS PRINCIPALES PATOLOGÍAS IDENTIFICADAS EN EL PERFIL EPIDEMIOLÓGICO. 14. ASISTIR Y PARTICIPAR EN REUNIONES, CONSEJOS, JUNTAS O COMITÉS DE CARÁCTER OFICIAL, CUANDO SEA CONVOCADO PREVIO ACUERDO Y/O COMUNICACIÓN CON EL SUPERVISOR (A) DE LA ORDEN. 15. APOYAR LA SECRETARIA TÉCNICA DE LOS COMITÉS EN LOS CUALES PARTICIPE PREVIO ACUERDO Y/O COMUNICACIÓN DEL SUPERVISOR (A) DE LA ORDEN. 16. APOYAR EN LA COORDINACIÓN, ARTICULACIÓN Y SUPERVISIÓN DEL DISEÑO, EJECUCIÓN, SEGUIMIENTO Y EVALUACIÓN DE LOS PROGRAMAS DE POSGRADO ADSCRITOS A LA FACULTAD DE CIENCIAS DE LA SALUD, EN COHERENCIA CON LAS POLÍTICAS ACADÉMICAS INSTITUCIONALES Y LAS NECESIDADES DEL TERRITORIO. 17. PARTICIPAR ACTIVAMENTE EN LOS PROCESOS DE ACREDITACIÓN Y RENOVACIÓN DE REGISTROS CALIFICADOS DE LOS PROGRAMAS DE POSGRADO, ASÍ COMO EN LA CONSOLIDACIÓN DE REDES ACADÉMICAS Y DE INVESTIGACIÓN NACIONALES E INTERNACIONALES. 18. APOYAR EN EL IMPULSO DE LA INNOVACIÓN CURRICULAR Y EL FORTALECIMIENTO ACADÉMICO DE LOS POSGRADOS, ASEGURANDO SU ARTICULACIÓN CON EL TRABAJO INVESTIGATIVO, LA POLÍTICA EDITORIAL, LA FORMACIÓN AVANZADA DE TALENTO HUMANO EN SALUD Y LOS OBJETIVOS MISIONALES DEL CENTRO DE INNOVACIÓN, INVESTIGACIÓN Y TRANSFERENCIA. </t>
  </si>
  <si>
    <t>CO1.REQ.8642198</t>
  </si>
  <si>
    <t>OPSP-VAD-1187-2025</t>
  </si>
  <si>
    <t>https://community.secop.gov.co/Public/Tendering/OpportunityDetail/Index?noticeUID=CO1.NTC.8511607&amp;isFromPublicArea=True&amp;isModal=False</t>
  </si>
  <si>
    <t>RUBEN ENRIQUE REALES BRITTO</t>
  </si>
  <si>
    <t xml:space="preserve">LA PRESENTE ORDEN TIENE POR OBJETO: 1. APOYAR EN LA REALIZACIÓN DE MOTION GRAPHICS Y ANIMACIÓN PARA LOS MATERIALES AUDIOVISUALES DEL CENTRO INNOVA. 2. APOYAR EN LA ELABORACIÓN DE PIEZAS PUBLICITARIAS PARA LOS MATERIALES AUDIOVISUALES DEL CENTRO INNOVA. 3. APOYAR EL MONTAJE DE IMÁGENES PARA VIDEOS. 4. APOYAR EN LA GRABACIÓN, LA EDICIÓN Y POSTPRODUCCIÓN DE MATERIALES AUDIOVISUALES REQUERIDOS. 5. APOYAR EN EL ACOMPANAMIENTO A DOCENTE EN LA REALIZACIÓN DE OBJETOS VIRTUAL DE APRENDIZAJE (OVA). 6. APOYAR EN EL REGISTRO FOTOGRÁFICO Y AUDIOVISUAL DE LAS PRODUCCIONES AUDIOVISUALES DEL CENTRO INNOVA. </t>
  </si>
  <si>
    <t>CO1.REQ.8642386</t>
  </si>
  <si>
    <t>OAG-VAD-1186-2025</t>
  </si>
  <si>
    <t>https://community.secop.gov.co/Public/Tendering/OpportunityDetail/Index?noticeUID=CO1.NTC.8510987&amp;isFromPublicArea=True&amp;isModal=False</t>
  </si>
  <si>
    <t>NELSON NOEL DAZA GOENAGA</t>
  </si>
  <si>
    <t>VANESSA MERCEDES CEBALLOS PINTO</t>
  </si>
  <si>
    <t xml:space="preserve">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t>
  </si>
  <si>
    <t>CO1.REQ.8642254</t>
  </si>
  <si>
    <t>OPSP-VAD-1185-2025</t>
  </si>
  <si>
    <t>https://community.secop.gov.co/Public/Tendering/OpportunityDetail/Index?noticeUID=CO1.NTC.8511203&amp;isFromPublicArea=True&amp;isModal=False</t>
  </si>
  <si>
    <t>SAEKO ISABEL GAITAN IBARRA</t>
  </si>
  <si>
    <t>FERNANDO JOSE DE LA ROSA NAVARRO</t>
  </si>
  <si>
    <t xml:space="preserve">LA PRESENTE ORDEN TIENE POR OBJETO: TRASLADO ENTRE LAS SEDES DE TAGANGA Y CAMPUS PRINCIPAL DE LA UNIVERSIDAD DEL MAGDALENA PARA: 1. REALIZAR EL MONITOREO Y SEGUIMIENTO EN LOS BIOENSAYOS DESARROLLADOS EN EL SISTEMA PRODUCTIVO EN MEDIO DE AGUA DE MAR Y JAULAS INSTALADAS EN LA CONCEPCIÓN MARINAS PARA LOS ACTORES BENEFICIAROS DEL PROYECTO. 2. REALIZAR ADECUACIÓN, MANTENIMIENTO Y LIMPIEZA PERMANENTE DE LOS SISTEMAS DE RECIRCULACIÓN DONDE SE ENCUENTRAN LOS PECES. 3. APOYAR EL ESTABLECIMIENTO Y MONITOREO DE LAS ACTIVIDADES ASOCIADAS A LOS SISTEMAS DE AGUA DULCE Y AGUA MARINA, DONDE SE ENCUENTRAN LOS PECES. 4. COMUNICAR PERMANENTEMENTE A LA DIRECCIÓN CIENTÍFICA, SITUACIONES QUE PUEDAN PONER EN RIESGO SANITARIO, BIOLÓGICO Y QUÍMICO A LOS ANIMALES. 5. EJERCER EL CONTROL TÉCNICO Y ADOPTAR LAS MEDIDAS SANITARIAS QUE SEAN NECESARIAS PARA SER EFECTIVO EL CONTROL DE LA SANIDAD DE LOS ANIMALES Y LA PREVENCIÓN DE RIESGOS BIOLÓGICOS Y QUÍMICOS. 6. VERIFICAR EL ADECUADO FUNCIONAMIENTO DE CADA UNO DE LOS ELEMENTOS QUE CONFORMAN EL SISTEMA DE RECIRCULACIÓN DE AGUA MARINA Y DEMÁS EQUIPOS E INSUMOS DEL PROYECTO. 7. PREPARAR DIETAS A REPRODUCTORES EN CAUTIVERIO. 8. TRASLADAR MATERIAL BIOLÓGICO ENTRE LAS SEDES DE TAGANGA Y CAMPUS PRINCIPAL DE LA UNIVERSIDAD DEL MAGDALENA. 9. REALIZAR BIOMETRÍAS PERIÓDICAS A LOS EJEMPLARES EN AGUA MARINA PARA EL MONITOREO DE MADUREZ Y CRECIMIENTO Y CONSTRUCCIÓN DE BASE DE DATOS. 10. APOYAR EN LA REVISIÓN BIBLIOGRÁFICA Y APORTES A LOS MANUSCRITOS DE LOS ENSAYOS EN CURSO (RESULTADOS Y DISCUSIÓN). </t>
  </si>
  <si>
    <t>CO1.REQ.8642237</t>
  </si>
  <si>
    <t>OAG-VAD-1184-2025</t>
  </si>
  <si>
    <t>https://community.secop.gov.co/Public/Tendering/OpportunityDetail/Index?noticeUID=CO1.NTC.8498368&amp;isFromPublicArea=True&amp;isModal=False</t>
  </si>
  <si>
    <t>WILLIAM ANTONIO RETAMOZO CHAVEZ</t>
  </si>
  <si>
    <t>ANDREA PAOLA JARUFFE PINILLA</t>
  </si>
  <si>
    <t xml:space="preserve">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</si>
  <si>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CO1.REQ.8629740</t>
  </si>
  <si>
    <t>OAG-VAD-1183-2025</t>
  </si>
  <si>
    <t>https://community.secop.gov.co/Public/Tendering/OpportunityDetail/Index?noticeUID=CO1.NTC.8498163&amp;isFromPublicArea=True&amp;isModal=False</t>
  </si>
  <si>
    <t>GEIDIS MARCELA ARRAZOLA MURILLO</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</si>
  <si>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t>
  </si>
  <si>
    <t>CO1.REQ.8629530</t>
  </si>
  <si>
    <t>OAG-VAD-1181-2025</t>
  </si>
  <si>
    <t>https://community.secop.gov.co/Public/Tendering/OpportunityDetail/Index?noticeUID=CO1.NTC.8500421&amp;isFromPublicArea=True&amp;isModal=False</t>
  </si>
  <si>
    <t>MARIA JOSE COTES VILLAMIZAR</t>
  </si>
  <si>
    <t xml:space="preserve">LA PRESENTE ORDEN TIENE POR OBJETO: 1. APOYAR EN LA GESTIÓN ADMINISTRATIVA Y ACADÉMICA DE LA FACULTAD DE INGENIERÍA RELACIONADA CON LOS PROCESOS DE ASEGURAMIENTO DE LA CALIDAD NACIONAL E INTERNACIONAL. 2. APOYAR EN EL DESARROLLO, PREPARACIÓN Y ORGANIZACIÓN DE PRÁCTICAS ACADÉMICAS DE LAS ASIGNATURAS: MATERIALES DE CONSTRUCCIÓN, Y RESISTENCIA DE MATERIALES. 3. APOYAR EN LA COORDINACIÓN DE LA OPERACIÓN DE EQUIPOS ESPECIALIZADOS DURANTE LAS PRÁCTICAS ACADÉMICAS, DE INVESTIGACIÓN Y EXTENSIÓN. 4. APOYAR EN EL DESARROLLO DE ACTIVIDADES PARA EL MANTENIMIENTO DE EQUIPOS Y ORGANIZACIÓN DEL LABORATORIO. 5. APOYAR EN LA REVISIÓN, ACTUALIZACIÓN Y MEJORAMIENTO DE HOJAS DE CÁLCULO DE ENSAYOS DEL LIIC. 6. APOYAR EN LA DIGITALIZACIÓN Y SEGUIMIENTO EN DATOS OBTENIDOS EN EL POZO DE MONITOREO DE AGUA SUBTERRÁNEA. 7. APOYAR EN LA ACTUALIZACIÓN DEL INVENTARIO DE QUÍMICOS E INSUMOS DEL LIIC. </t>
  </si>
  <si>
    <t>CO1.REQ.8631643</t>
  </si>
  <si>
    <t>OPSP-VAD-1180-2025</t>
  </si>
  <si>
    <t>https://community.secop.gov.co/Public/Tendering/OpportunityDetail/Index?noticeUID=CO1.NTC.8500040&amp;isFromPublicArea=True&amp;isModal=False</t>
  </si>
  <si>
    <t>ALISON PAOLA LLANES LOBO</t>
  </si>
  <si>
    <t>LA PRESENTE ORDEN TIENE POR OBJETO: 1. EJECUTAR EL PLAN DE CAPACITACIÓN DIRIGIDO A MUJERES GESTANTES Y MADRES EN LACTANCIA CON LA OPCIÓN DE PARTICIPACIÓN DEL PADRE O LA FAMILIA, DE ACUERDO CON LO ESTABLECIDO EN EL ART. 3 NUMERAL 3.2. 3.2.1. DE LA LEY 1823 DE 2017 Y EN LA RESOLUCIÓN N.º 2423 DE 2018. 2. ASESORAR A TRAVÉS DE LOS DISTINTOS CANALES DISPONIBLES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t>
  </si>
  <si>
    <t>CO1.REQ.8631418</t>
  </si>
  <si>
    <t>OPSP-VAD-1179-2025</t>
  </si>
  <si>
    <t>https://community.secop.gov.co/Public/Tendering/OpportunityDetail/Index?noticeUID=CO1.NTC.8498632&amp;isFromPublicArea=True&amp;isModal=False</t>
  </si>
  <si>
    <t xml:space="preserve">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ACOMPAÑAMIENTO A DOCENTE EN LA REALIZACIÓN DE OBJETOS VIRTUAL DE APRENDIZAJE (OVA). 6. APOYAR EN EL REGISTRO FOTOGRÁFICO Y AUDIOVISUAL DE LAS PRODUCCIONES AUDIOVISUALES DEL CENTRO INNOVA. </t>
  </si>
  <si>
    <t>CO1.REQ.8629490</t>
  </si>
  <si>
    <t>OAG-VAD-1178-2025</t>
  </si>
  <si>
    <t>https://community.secop.gov.co/Public/Tendering/OpportunityDetail/Index?noticeUID=CO1.NTC.8498329&amp;isFromPublicArea=True&amp;isModal=False</t>
  </si>
  <si>
    <t xml:space="preserve">LA PRESENTE ORDEN TIENE POR OBJETO: 1. APOYAR EN EL PROCESO DE ANÁLISIS DE DATOS PARA LA IMPLEMENTACIÓN DE LA ENCUESTA DE SEGUIMIENTO A GRADUADOS DEL PROGRAMA TALENTO MAGDALENA. 2. APOYAR EN EL PROCESO DE ANÁLISIS DE DATOS PARA EL SEGUIMIENTO A LA GESTIÓN A LA GESTIÓN INSTITUCIONAL E IMPLEMENTACIÓN DE PLANES Y PROYECTOS. </t>
  </si>
  <si>
    <t>CO1.REQ.8629447</t>
  </si>
  <si>
    <t>OAG-VAD-1177-2025</t>
  </si>
  <si>
    <t>https://community.secop.gov.co/Public/Tendering/OpportunityDetail/Index?noticeUID=CO1.NTC.8499944&amp;isFromPublicArea=True&amp;isModal=False</t>
  </si>
  <si>
    <t>STEFFANYS CAROLINA AGUILAR OBREDOR</t>
  </si>
  <si>
    <t xml:space="preserve">LA PRESENTE ORDEN TIENE POR OBJETO: 1. REALIZAR EL ACOMPAÑAMIENTO EN LA REDACCIÓN DE PROPUESTAS ECONÓMICAS PARA INSTITUCIONES PÚBLICAS Y PRIVADAS EXTERNAS 2. APOYAR EN EL DESARROLLO DE LAS AGENDAS ACADÉMICAS EN EL MARCO DE LAS ACTIVIDADES DE INTERCULTURALIDAD QUE SE DESARROLLAN EN EL CITS. 3. APOYAR EN LA ORGANIZACIÓN DE EVENTOS ACADÉMICOS EN INTERCULTURALIDAD QUE SE DESARROLLAN EN EL CITS. 4. CONSTRUIR DE INFORMES Y DOCUMENTOS DE GESTIÓN Y EJECUCIÓN QUE SE DESARROLLEN EN EL MARCO DE ACTIVIDADES INTERCULTURALES. </t>
  </si>
  <si>
    <t>CO1.REQ.8631230</t>
  </si>
  <si>
    <t>OPSP-VAD-1176-2025</t>
  </si>
  <si>
    <t>https://community.secop.gov.co/Public/Tendering/OpportunityDetail/Index?noticeUID=CO1.NTC.8499813&amp;isFromPublicArea=True&amp;isModal=False</t>
  </si>
  <si>
    <t>LILIBETH PATRICIA CARBONO PACHECO</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</si>
  <si>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SUS ACTIVIDADES. 10. BRINDAR ASESORÍA JURÍDICA A LAS PERSONAS AFECTADAS QUE ACUDAN AL GRUPO DE CASOS DE VIOLENCIA DE GENERO O A LAS TERCERAS PERSONAS QUE REALICEN EL REPORTE DEL CASO Y RINDAN TESTIMONIOS, GUARDANDO LA DEBIDA RESERVA Y CONFIDENCIALIDAD. 11. APOYAR EN LA CONTESTACIÓN DE PETICIONES, TUTELAS Y ESCRITOS JURÍDICOS EN LOS QUE REQUIERA APOYO LA DIRECCIÓN DE BIENESTAR UNIVERSITARIA (DBU) Y EL GRUPO DE ATENCIÓN DE CASOS DE VIOLENCIA DE GENERO (GAV). 12. APOYAR EN LA PLANIFICACIÓN E IMPLEMENTACIÓN DE ESTRATEGIAS Y/O ACTIVIDADES ENCAMINADAS A LA PROMOCIÓN DEL RESPETO DE LA DIGNIDAD HUMANA, CONTRARRESTANDO TODO TIPO DE DISCRIMINACIÓN POR RAZONES DE ORIENTACIÓN SEXUAL, ETNIA, DISCAPACIDAD, IDENTIDAD Y/O EXPRESIÓN DE GÉNERO. 13. APOYAR EN LA SOCIALIZACIÓN DEL PROTOCOLO INSTITUCIONAL PARA LA DETECCIÓN, PREVENCIÓN, ATENCIÓN Y SANCIÓN DE LAS VIOLENCIAS BASADAS EN GÉNERO, VIOLENCIAS SEXUALES Y DISCRIMINACIÓN. 14. DISEÑAR Y EJECUTAR ESTRATEGIAS DE FORMACIÓN JURÍDICA Y SENSIBILIZACIÓN INSTITUCIONAL.</t>
  </si>
  <si>
    <t>CO1.REQ.8630578</t>
  </si>
  <si>
    <t>OPSP-VAD-1175-2025</t>
  </si>
  <si>
    <t>https://community.secop.gov.co/Public/Tendering/OpportunityDetail/Index?noticeUID=CO1.NTC.8499402&amp;isFromPublicArea=True&amp;isModal=False</t>
  </si>
  <si>
    <t>HERMIDES JEREZ BLANCO</t>
  </si>
  <si>
    <t>GINA CAMILA ATUNES MENDIVIL</t>
  </si>
  <si>
    <t xml:space="preserve">LA PRESENTE ORDEN TIENE POR OBJETO: 1. APOYAR EN LA FORMULACIÓN, EVALUACIÓN Y GESTIÓN DE PROYECTOS A CARGO DE LA DIRECCIÓN ADMINISTRATIVA Y SUS GRUPOS DE TRABAJO, ASEGURANDO SU ALINEACIÓN CON LOS OBJETIVOS ESTRATÉGICOS DE LA UNIVERSIDAD. 2. REALIZAR SEGUIMIENTO Y CONTROL DE LAS ACTIVIDADES DE GESTIÓN A CARGO DE LA DIRECCIÓN ADMINISTRATIVA Y SUS GRUPOS DE TRABAJO ADSCRITOS. 3. APOYAR EN LA GESTIÓN DE ADQUISICIÓN DE BIENES EN EL EXTERIOR, ASEGURANDO EL CUMPLIMIENTO DE LOS REQUISITOS TÉCNICOS, ADMINISTRATIVOS Y NORMATIVOS. 4. COORDINAR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t>
  </si>
  <si>
    <t>CO1.REQ.8630274</t>
  </si>
  <si>
    <t>OPSP-VAD-1174-2025</t>
  </si>
  <si>
    <t>https://community.secop.gov.co/Public/Tendering/OpportunityDetail/Index?noticeUID=CO1.NTC.8500872&amp;isFromPublicArea=True&amp;isModal=False</t>
  </si>
  <si>
    <t>MARIA FERNANDA AMADOR ORTIZ</t>
  </si>
  <si>
    <t xml:space="preserve">LA PRESENTE ORDEN TIENE POR OBJETO: 1. APOYAR LA PRODUCCIÓN DE CONTENIDOS PARA LAS REDES SOCIALES Y MEDIOS DIGITALES DE LA DIRECCIÓN DE BIENESTAR UNIVERSITARIO. 2. APOYAR AL FOMENTO AL INTERIOR DE LA COMUNIDAD UNIVERSITARIA DE ACTIVIDADES DE LA DIVERSIDAD DESDE LA DIRECCIÓN DE BIENESTAR UNIVERSITARIO.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t>
  </si>
  <si>
    <t>CO1.REQ.8632306</t>
  </si>
  <si>
    <t>OPSP-VAD-1173-2025</t>
  </si>
  <si>
    <t>https://community.secop.gov.co/Public/Tendering/OpportunityDetail/Index?noticeUID=CO1.NTC.8500839&amp;isFromPublicArea=True&amp;isModal=False</t>
  </si>
  <si>
    <t>ELIANA MARGARITA GARCIA LOPEZ</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</si>
  <si>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t>
  </si>
  <si>
    <t>CO1.REQ.8632301</t>
  </si>
  <si>
    <t>OPSP-VAD-1172-2025</t>
  </si>
  <si>
    <t>https://community.secop.gov.co/Public/Tendering/OpportunityDetail/Index?noticeUID=CO1.NTC.8500823&amp;isFromPublicArea=True&amp;isModal=False</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</si>
  <si>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</si>
  <si>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Y/O COMUNICACIÓN CON EL SUPERVISOR (A) DE LA PRESENTE ORDEN. 13. ELABORAR Y REMITIR INFORME FINAL DE LAS ENTIDADES VERIFICADAS CON LAS EVIDENCIAS DE CADA CASO AL PROFESIONAL ESPECIALIZADO, Y AL PROFESIONAL UNIVERSITARIO ENCARGADO DEL SISTEMA DE GESTIÓN DE LA CALIDAD.</t>
  </si>
  <si>
    <t>CO1.REQ.8631975</t>
  </si>
  <si>
    <t>OPSP-VAD-1171-2025</t>
  </si>
  <si>
    <t>https://community.secop.gov.co/Public/Tendering/OpportunityDetail/Index?noticeUID=CO1.NTC.8500809&amp;isFromPublicArea=True&amp;isModal=False</t>
  </si>
  <si>
    <t>MARTHA CAROLINA GONZALEZ ORTEGA</t>
  </si>
  <si>
    <t>LA PRESENTE ORDEN TIENE POR OBJETO: 1. APOYAR TODO EL PROCESO DE GESTIÓN E IMPLEMENTACIÓN DE CONVENIOS NACIONALES E INTERNACIONALES. 2. APOYAR EL DISEÑO E IMPLEMENTACIÓN DE LAS LÍNEAS ESTRATÉGICAS EN MATERIA DE INTERNACIONALIZACIÓN DEL CURRÍCULO A NIVEL INSTITUCIONAL. 3. APOYAR EL DESARROLLO DE ACTIVIDADES QUE PROMUEVAN LA INTERNACIONALIZACIÓN EN CASA CON LA PARTICIPACIÓN DE DISTINTOS MIEMBROS DE LA COMUNIDAD UNIVERSITARIA. 4. GESTIONAR LA ESTRUCTURACIÓN Y OFERTA DE CONTENIDOS VIRTUALES E HÍBRIDOS EN EL MARCO DE LOS PROGRAMAS DE MOVILIDAD QUE SE DESARROLLEN. 5. APOYAR EN LA PROMOCIÓN DEL DESARROLLO DE ESQUEMAS DE COLABORACIÓN INTERNACIONAL EN LOS PROGRAMAS ACADÉMICOS EN LOS DISTINTOS NIVELES DE FORMACIÓN, COMO COLLABORATIVE ONLINE INTERNATIONAL LEARNING COIL, CLASES ESPEJO.</t>
  </si>
  <si>
    <t>CO1.REQ.8631966</t>
  </si>
  <si>
    <t>OPSP-VAD-1170-2025</t>
  </si>
  <si>
    <t>https://community.secop.gov.co/Public/Tendering/OpportunityDetail/Index?noticeUID=CO1.NTC.8500802&amp;isFromPublicArea=True&amp;isModal=False</t>
  </si>
  <si>
    <t>ROSANA PIÑERES SOTO</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</si>
  <si>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</si>
  <si>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CO1.REQ.8631781</t>
  </si>
  <si>
    <t>OPSP-VAD-1169-2025</t>
  </si>
  <si>
    <t>https://community.secop.gov.co/Public/Tendering/OpportunityDetail/Index?noticeUID=CO1.NTC.8498440&amp;isFromPublicArea=True&amp;isModal=False</t>
  </si>
  <si>
    <t>BERLIS JOHANA ROBLES PADILLA</t>
  </si>
  <si>
    <t xml:space="preserve">LA PRESENTE ORDEN TIENE POR OBJETO: 1. APOYAR CON LA ATENCIÓN AL PÚBLICO EN GENERAL QUE REQUIERA EL SERVICIO DE LA DEPENDENCIA A TRAVÉS DE LOS DIFERENTES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DE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</si>
  <si>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CO1.REQ.8629578</t>
  </si>
  <si>
    <t>OAG-VAD-1168-2025</t>
  </si>
  <si>
    <t>https://community.secop.gov.co/Public/Tendering/OpportunityDetail/Index?noticeUID=CO1.NTC.8497997&amp;isFromPublicArea=True&amp;isModal=False</t>
  </si>
  <si>
    <t>MILENA PATRICIA DE LEON MENDOZA</t>
  </si>
  <si>
    <t>FREDY RAFAEL AVILA MACIAS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</si>
  <si>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ASÍ COMO AL SEGUIMIENTO DEL ESTADO DE LAS RESERVAS PRESUPUESTALES. 4. APOYAR A LA OFICINA DE CONTROL INTERNO EN LOS DEMAS SEGUIMIENTOS A LA GESTIÓN EN EL ÁREA FINANCIERA, CONTABLE Y PRESUPUESTAL. 5. APOYAR A LA OFICINA DE CONTROL INTERNO EN EL SEGUIMIENTO Y ASESORÍA A LA RENDICIÓN DE CUENTAS DE LA GESTIÓN FINANCIERA, CONTABLE Y PRESUPUESTAL A TRAVÉS DE LAS DIFERENTES PLATAFORMAS INTERNAS Y EXTERNAS DE RENDICIÓN. 6. ASESORAR A LA OFICINA DE CONTROL INTERNO EN LA PLANIFICACIÓN DEL CONTROL INTERNO, ASI COMO EN EL SEGUIMIENTO Y VERIFICACIÓN DE LA APLICACIÓN Y CUMPLIMIENTO DEL SISTEMA DE CONTROL INTERNO Y SISTEMA DE CONTROL INTERNO CONTABLE.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t>
  </si>
  <si>
    <t>CO1.REQ.8629398</t>
  </si>
  <si>
    <t>OPSP-VAD-1167-2025</t>
  </si>
  <si>
    <t>https://community.secop.gov.co/Public/Tendering/OpportunityDetail/Index?noticeUID=CO1.NTC.8497971&amp;isFromPublicArea=True&amp;isModal=False</t>
  </si>
  <si>
    <t>DINA MORALES GONZALEZ</t>
  </si>
  <si>
    <t xml:space="preserve">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LA GENERACIÓN DE INFORMES DEL ESTADO DE CARGUE DE DOCUMENTOS EN LAS PLATAFORMAS: SIA OBSERVA AUDITORIA, SIGEP II Y SECOP II POR PARTE DE LOS ORDENADORES DEL GASTO.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t>
  </si>
  <si>
    <t>CO1.REQ.8629370</t>
  </si>
  <si>
    <t>OAG-VAD-1166-2025</t>
  </si>
  <si>
    <t>https://community.secop.gov.co/Public/Tendering/OpportunityDetail/Index?noticeUID=CO1.NTC.8499978&amp;isFromPublicArea=True&amp;isModal=False</t>
  </si>
  <si>
    <t>JUAN DE JESUS FINCE GUZMAN</t>
  </si>
  <si>
    <t xml:space="preserve">LA PRESENTE ORDEN TIENE POR OBJETO: 1. DESARROLLAR ACTIVIDADES DE PLANEACIÓN Y LOGÍSTICA DE EVENTOS INSTITUCIONALES PARA LOS PROGRAMAS ACADÉMICOS Y DEPENDENCIAS EN GENERAL DE LA UNIVERSIDAD. 2. APOYAR EN LA  SELECCIÓN DE LOS INTEGRANTES DEL GRUPO STAFF. 3. APOYAR EN LA ORGANIZACIÓN DE LOS EVENTOS CON COMUNICACIONES DE ACTIVIDADES INTERNAS Y EXTERNAS DE CARÁCTER LOCAL, REGIONAL, NACIONAL E INTERNACIONAL. 4. APOYAR EN EL FUNCIONAMIENTO DE LAS ACTIVIDADES DE CEREMONIAS DE GRADO, EN EL LABORATORIO DE GASTRONOMÍA E INNOVACIÓN. 5. APOYAR EN LA GUÍA A LOS ESTUDIANTES EN SUS ACTIVIDADES DE ACUERDO A CADA EVENTO. 6. APOYAR EN EL ACOMPAÑAMIENTO AL RECTOR, DECANOS Y DIRECTIVOS EN LA EJECUCIÓN DE SUS PRESENTACIONES EN PÚBLICO. 7. APOYAR EL RECIBIMIENTO DE INVITADOS NACIONALES Y EXTRANJEROS QUE ASISTAN A LOS EVENTOS INSTITUCIONALES. 8. APOYAR CON EL ÁREA DE COMUNICACIONES LAS PROYECCIONES, GRABACIONES Y ENTREVISTAS. 9. APOYAR LA LOGÍSTICA Y ADECUACIÓN DEL ESPACIO FÍSICO DEL EVENTO, 10. PRESENTAR INFORMES DE LAS ACTIVIDADES DESARROLLADAS MES A MES POR EL GRUPO STAFF. </t>
  </si>
  <si>
    <t>CO1.REQ.8631271</t>
  </si>
  <si>
    <t>OPSP-VAD-1165-2025</t>
  </si>
  <si>
    <t>https://community.secop.gov.co/Public/Tendering/OpportunityDetail/Index?noticeUID=CO1.NTC.8500938&amp;isFromPublicArea=True&amp;isModal=False</t>
  </si>
  <si>
    <t>JINETH MILENA VALENCIA RODRIGUEZ</t>
  </si>
  <si>
    <t xml:space="preserve">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t>
  </si>
  <si>
    <t>CO1.REQ.8632314</t>
  </si>
  <si>
    <t>OAG-VAD-1164-2025</t>
  </si>
  <si>
    <t>https://community.secop.gov.co/Public/Tendering/OpportunityDetail/Index?noticeUID=CO1.NTC.8499948&amp;isFromPublicArea=True&amp;isModal=False</t>
  </si>
  <si>
    <t>JAVIER ERNESTO MORALES VELASQUEZ</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</si>
  <si>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SUGERIR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PREVIA COMUCACIÓN Y ACUERDO CON EL SUPERVISO(9) DE LA ORDEN . 12. ELABORAR Y REMITIR INFORME FINAL DEL ESTADO JURÍDICO DE LAS ENTIDADES, DE ACUERDO CON LA INFORMACIÓN REMITIDA POR EL EQUIPO JURIDICO. </t>
  </si>
  <si>
    <t>CO1.REQ.8631228</t>
  </si>
  <si>
    <t>OPSP-VAD-1163-2025</t>
  </si>
  <si>
    <t>https://community.secop.gov.co/Public/Tendering/OpportunityDetail/Index?noticeUID=CO1.NTC.8499352&amp;isFromPublicArea=True&amp;isModal=False</t>
  </si>
  <si>
    <t>ANA ISABEL TETTE MARQUEZ</t>
  </si>
  <si>
    <t xml:space="preserve">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MANTENER Y GESTIONAR LA DOCUMENTACIÓN Y/O REGISTROS DEL SGSST. 5. APOYAR EN LA PLANIFICACIÓN, Y DESARROLLO DEL PLAN DE PREVENCIÓN, PREPARACIÓN ANTE EMERGENCIAS Y ANÁLISIS DE VULNERABILIDAD DE LA CLÍNICA ODONTOLÓGICA. 6. REALIZAR EL SEGUIMIENTO AL GASTO DE INSUMOS Y EJECUCIÓN DEL PLAN DE MANTENIMIENTO ANUAL. </t>
  </si>
  <si>
    <t>CO1.REQ.8630864</t>
  </si>
  <si>
    <t>OPSP-VAD-1162-2025</t>
  </si>
  <si>
    <t>https://community.secop.gov.co/Public/Tendering/OpportunityDetail/Index?noticeUID=CO1.NTC.8500749&amp;isFromPublicArea=True&amp;isModal=False</t>
  </si>
  <si>
    <t>MARIA CONCEPCION MARTINEZ DIAZ</t>
  </si>
  <si>
    <t>CO1.REQ.8632224</t>
  </si>
  <si>
    <t>OAG-VAD-1161-2025</t>
  </si>
  <si>
    <t>https://community.secop.gov.co/Public/Tendering/OpportunityDetail/Index?noticeUID=CO1.NTC.8501004&amp;isFromPublicArea=True&amp;isModal=False</t>
  </si>
  <si>
    <t>VALENTINA VILLAMIL TRUJILLO</t>
  </si>
  <si>
    <t xml:space="preserve">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O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t>
  </si>
  <si>
    <t>CO1.REQ.8632168</t>
  </si>
  <si>
    <t>OAG-VAD-1160-2025</t>
  </si>
  <si>
    <t>https://community.secop.gov.co/Public/Tendering/OpportunityDetail/Index?noticeUID=CO1.NTC.8498674&amp;isFromPublicArea=True&amp;isModal=False</t>
  </si>
  <si>
    <t xml:space="preserve">LA PRESENTE ORDEN TIENE POR OBJETO: 1. EDITAR IMÁGENES Y VIDEOS PARA EVENTOS Y ACTIVIDADES DEL PROGRAMA DE CINE Y AUDIOVISUALES QUE REQUIERAN DE UN DISEÑADOR GRÁFICO Y EDITOR AUDIOVISUAL. 2. APOYAR CON LOS DISEÑOS Y VIDEOS DEL EVENTO EL ARTE DE LA MIRADA. 3. AVANZAR EN LA CARGA Y LANZAMIENTO DE NUEVAS OBRAS EN LA PLATAFORMA VIDEOSFERAS. 4. ENTREGAR UN REPORTE SOBRE LOS CONTENIDOS DESARROLLADOS O PUBLICADOS EN LA PLATAFORMA VIDEOSFERAS. 5. CONSOLIDAR INFORMES COMO ES EL CASO DE LA AGENDA UNIMAGDALENA EN EL FICCI 2025. </t>
  </si>
  <si>
    <t>CO1.REQ.8630081</t>
  </si>
  <si>
    <t>OPSP-VAD-1159-2025</t>
  </si>
  <si>
    <t>https://community.secop.gov.co/Public/Tendering/OpportunityDetail/Index?noticeUID=CO1.NTC.8498640&amp;isFromPublicArea=True&amp;isModal=False</t>
  </si>
  <si>
    <t>GREISI MARIA BARRANCO MANOTAS</t>
  </si>
  <si>
    <t xml:space="preserve">LA PRESENTE ORDEN TIENE POR OBJETO: 1. IDENTIFICAR ENTIDADES PÚBLICAS QUE TENGAN LA OBLIGACIÓN DE LIQUIDAR, RETENER, DECLARAR Y PAGAR LAS CORRESPONDIENTE A LAS ESTAMPILLAS DEPARTAMENTALES, 2. RECOPILAR, CONSOLIDAR Y CONFRONTAR LA INFORMACIÓN DE LAS ENTIDADES PARA INICIAR EL PROCESO DE APOYO EN LA FISCALIZACIÓN DE LAS ESTAMPILLAS DEPARTAMENTALES, Y ELABORAR EL EXPEDIENTE CON LAS NORMAS REQUERIDAS PARA TAL FIN. 3. VERIFICAR LAS DECLARACIONES DE RECAUDOS Y LIQUIDACIÓN DE LAS ENTIDADES, ASÍ COMO LOS PAGOS REALIZADOS POR LAS ENTIDADES RETENEDORAS Y LA RELACIÓN DE CONTRATOS SUSCRITOS. 4. CONFRONTAR LA INFORMACIÓN PROVISTA POR LA ENTIDAD VS LA INFORMACIÓN REMITIDA POR LA CONTRALORÍA DEPARTAMENTAL, DISTRITAL Y NACIONAL. 5. CONFRONTAR Y ANALIZAR LA INFORMACIÓN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INFORMACIÓN FINANCIERA Y DOCUMENTAL A FIN DE REMITIRLA AL ABOGADO, QUIEN JUNTO CON EL PROFESIONAL ESPECIALIZADO SEÑALARÁN LAS ACCIONES A SEGUIR. 8. ADELANTAR LAS GESTIONES INSTRUIDAS POR EL PROFESIONAL ESPECIALIZADO UNA VEZ SE HUBIERE RECIBIDO RESPUESTA DE LA AMPLIACIÓN DE LA INFORMACIÓN SOLICITADA A LAS ENTIDADES. 9. CONFRONTAR LA INFORMACIÓN PROVISTA POR LA ENTIDAD VS LA INFORMACIÓN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INFORMACIÓN RELACIONADA CON EL PROCESO DE FISCALIZACIÓN DE LAS ESTAMPILLAS DEPARTAMENTALES. 13. ASESORAR Y APOYAR EL DESARROLLO DE ACCIONES ENCAMINADAS AL PLAN DE MEJORAMIENTO DEL RECAUDO DE LOS RECURSOS Y LOS REGISTROS DE INFORMACIÓN DE LA ESTAMPILLA EN BENEFICIO DE LA UNIVERSIDAD. 14. ELABORAR Y EMITIR INFORME FINAL DE LAS ENTIDADES VERIFICADAS A LA COORDINACIÓN DE LA OFICINA. 15. ASISTIR A LAS REUNIONES, CAPACITACIONES Y MESAS DE TRABAJO PROGRAMADAS, PREVIO ACUERDO CON EL SUPERVISOR. </t>
  </si>
  <si>
    <t>CO1.REQ.8630036</t>
  </si>
  <si>
    <t>OPSP-VAD-1158-2025</t>
  </si>
  <si>
    <t>https://community.secop.gov.co/Public/Tendering/OpportunityDetail/Index?noticeUID=CO1.NTC.8500787&amp;isFromPublicArea=True&amp;isModal=False</t>
  </si>
  <si>
    <t>HERNAN CAMILO SARMIENTO GÓMEZ</t>
  </si>
  <si>
    <t>CO1.REQ.8632519</t>
  </si>
  <si>
    <t>OPSP-VAD-1157-2025</t>
  </si>
  <si>
    <t>https://community.secop.gov.co/Public/Tendering/OpportunityDetail/Index?noticeUID=CO1.NTC.8502103&amp;isFromPublicArea=True&amp;isModal=False</t>
  </si>
  <si>
    <t>JOSE GABRIEL MONTERO PATIÑO</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</si>
  <si>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t>
  </si>
  <si>
    <t>CO1.REQ.8633414</t>
  </si>
  <si>
    <t>OPSP-VAD-1156-2025</t>
  </si>
  <si>
    <t>https://community.secop.gov.co/Public/Tendering/OpportunityDetail/Index?noticeUID=CO1.NTC.8501016&amp;isFromPublicArea=True&amp;isModal=False</t>
  </si>
  <si>
    <t>LUIS ALFREDO BARROS RODRIGUEZ</t>
  </si>
  <si>
    <t xml:space="preserve">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t>
  </si>
  <si>
    <t>CO1.REQ.8632209</t>
  </si>
  <si>
    <t>OPSP-VAD-1155-2025</t>
  </si>
  <si>
    <t>https://community.secop.gov.co/Public/Tendering/OpportunityDetail/Index?noticeUID=CO1.NTC.8500811&amp;isFromPublicArea=True&amp;isModal=False</t>
  </si>
  <si>
    <t>SARA JURAIMA MERCADO MANGA</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</si>
  <si>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A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DETALLADO EL NÚMERO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A LOS ESTUDIANTES, VACACIONES RECREATIVAS Y ACTIVIDADES DE FIN DE AÑO. 10. APOYAR EN LA PARTICIPACIÓN DE EVENTOS ACADÉMICOS, CIENTÍFICOS, ARTÍSTICOS, CULTURALES, DEPORTIVOS, DE SALUD Y DESARROLLO HUMANO DENTRO Y FUERA DEL LUGAR HABITUAL DE LA EJECUCIÓN DE LAS ACTIVIDADES. </t>
  </si>
  <si>
    <t>CO1.REQ.8632152</t>
  </si>
  <si>
    <t>OPSP-VAD-1154-2025</t>
  </si>
  <si>
    <t>https://community.secop.gov.co/Public/Tendering/OpportunityDetail/Index?noticeUID=CO1.NTC.8500228&amp;isFromPublicArea=True&amp;isModal=False</t>
  </si>
  <si>
    <t>KELLY DAYANA ROMANO MOLINA</t>
  </si>
  <si>
    <t xml:space="preserve">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A LOS ESTUDIANTES, VACACIONES RECREATIVAS Y ACTIVIDADES DE FIN DE AÑO. 6. APOYAR EN LA PARTICIPACIÓN DE EVENTOS ACADÉMICOS, CIENTÍFICOS, ARTÍSTICOS, CULTURALES, DEPORTIVOS, DE SALUD Y DESARROLLO HUMANO DENTRO Y FUERA DEL LUGAR HABITUAL DE LA EJECUCIÓN DE LAS ACTIVIDADES. </t>
  </si>
  <si>
    <t>CO1.REQ.8631440</t>
  </si>
  <si>
    <t>OAG-VAD-1153-2025</t>
  </si>
  <si>
    <t>https://community.secop.gov.co/Public/Tendering/OpportunityDetail/Index?noticeUID=CO1.NTC.8492509&amp;isFromPublicArea=True&amp;isModal=False</t>
  </si>
  <si>
    <t>NICOLLE ANDREA MENDOZA MEDINA</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</si>
  <si>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GESTIÓN DE LA CALIDAD. </t>
  </si>
  <si>
    <t>CO1.REQ.8623547</t>
  </si>
  <si>
    <t>OPSP-VAD-1152-2025</t>
  </si>
  <si>
    <t>https://community.secop.gov.co/Public/Tendering/OpportunityDetail/Index?noticeUID=CO1.NTC.8491062&amp;isFromPublicArea=True&amp;isModal=False</t>
  </si>
  <si>
    <t>LEYDEN ELIANA EGUIS</t>
  </si>
  <si>
    <t>JUAN CARLOS BARRERA CORTES</t>
  </si>
  <si>
    <t xml:space="preserve">LA PRESENTE ORDEN TIENE POR OBJETO: 1. ASESORAR EN LA COORDINACIÓN DE LA PREPARACIÓN Y PRESENTACIÓN DE LAS DIFERENTES DECLARACIONES TRIBUTARIAS (IMPUESTOS NACIONALES Y TERRITORIALES) QUE CORRESPONDE PRESENTAR A LA UNIVERSIDAD DEL MAGDALENA. 2. APOYAR AL GRUPO DE CONTABILIDAD Y OFICINA DE TALENTO HUMANO EN LA PROYECCIÓN DEL CÁLCULO DEL PORCENTAJE FIJO DE RETENCIÓN EN LA FUENTE (PROCEDIMIENTO 2). 3. ASESORAR EN LA COORDINACIÓN DE LA REVISIÓN DE LA CODIFICACIÓN CONTABLE DE LAS CUENTAS POR PAGAR Y OBLIGACIONES PRESUPUESTALES ELABORADAS PARA PROCESO DE PAGO. 4. ASESORAR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7. APOYAR AL GRUPO DE CONTABILIDAD EN EL PROCESO DE ACTIVIDADES DE CIERRE MENSUAL. 8. APOYAR AL GRUPO DE CONTABILIDAD EN LA ELABORACIÓN DE INFORMES FINANCIEROS EN EL MARCO DE LOS CONVENIOS Y CONTRATOS INTERADMINISTRATIVOS SUSCRITOS POR LA ENTIDAD. 9. APOYAR AL GRUPO DE CONTABILIDAD EN LA ELABORACIÓN DE CUENTAS POR PAGAR Y OBLIGACIONES PRESUPUESTALES. </t>
  </si>
  <si>
    <t>CO1.REQ.8622471</t>
  </si>
  <si>
    <t>OPSP-VAD-1151-2025</t>
  </si>
  <si>
    <t>https://community.secop.gov.co/Public/Tendering/OpportunityDetail/Index?noticeUID=CO1.NTC.8490797&amp;isFromPublicArea=True&amp;isModal=False</t>
  </si>
  <si>
    <t>TULIA ROSA VALVERDE NUÑEZ</t>
  </si>
  <si>
    <t xml:space="preserve">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</si>
  <si>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CO1.REQ.8622363</t>
  </si>
  <si>
    <t>OPSP-VAD-1150-2025</t>
  </si>
  <si>
    <t>https://community.secop.gov.co/Public/Tendering/OpportunityDetail/Index?noticeUID=CO1.NTC.8492549&amp;isFromPublicArea=True&amp;isModal=False</t>
  </si>
  <si>
    <t>JORGE JOSE SANJUAN DE CASTRO</t>
  </si>
  <si>
    <t xml:space="preserve">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t>
  </si>
  <si>
    <t>CO1.REQ.8624364</t>
  </si>
  <si>
    <t>OPSP-VAD-1149-2025</t>
  </si>
  <si>
    <t>https://community.secop.gov.co/Public/Tendering/OpportunityDetail/Index?noticeUID=CO1.NTC.8490198&amp;isFromPublicArea=True&amp;isModal=False</t>
  </si>
  <si>
    <t>EDIER LUIS SALAZAR SERPA</t>
  </si>
  <si>
    <t xml:space="preserve">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A LOS CRÉDITOS REGISTRADOS EN EL SISTEMA DE INFORMACIÓN CARTERA.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t>
  </si>
  <si>
    <t>CO1.REQ.8622018</t>
  </si>
  <si>
    <t>OPSP-VAD-1148-2025</t>
  </si>
  <si>
    <t>https://community.secop.gov.co/Public/Tendering/OpportunityDetail/Index?noticeUID=CO1.NTC.8489836&amp;isFromPublicArea=True&amp;isModal=False</t>
  </si>
  <si>
    <t>HAROL ALBERTO ROMERO CAHUANA</t>
  </si>
  <si>
    <t>CEIDY MARIA LEAL VALERA</t>
  </si>
  <si>
    <t xml:space="preserve">LA PRESENTE ORDEN TIENE POR OBJETO: 1) APOYAR EN EL SEGUIMIENTO A LAS REUNIONES DEL COMITÉ PARITARIO DE SEGURIDAD Y SALUD EN EL TRABAJO (COPASST) Y COMITÉ DE CONVIVENCIA LABORAL (CCL) DE LA INSTITUCIÓN. 2) APOYAR EN EL SEGUIMIENTO DE LOS COMPROMISOS Y TAREAS DEL COMITÉ PARITARIO DE SEGURIDAD Y SALUD EN EL TRABAJO (COPASST) Y AL COMITÉ DE CONVIVENCIA LABORAL (CCL) DE LA INSTITUCIÓN. 3) APOYAR AL PERSONAL ENCARGADO DE LOS PROGRAMAS DE VIGILANCIA EPIDEMIOLÓGICO EN LA SENSIBILIZACIÓN Y SOCIALIZACIÓN DE ESTOS. 4) APOYAR EN LA ORGANIZACIÓN DE LOS EXPEDIENTES QUE LE SEAN ASIGNADOS CORRESPONDIENTES AL GRUPO DE SEGURIDAD Y SALUD EN EL TRABAJO, DE ACUERDO CON LOS PROCEDIMIENTOS. 5) APOYAR EN LA REALIZACIÓN DE VISITAS PERIÓDICAS A LAS DIFERENTES ÁREAS, SEDES Y LABORATORIOS DE LA UNIVERSIDAD DEL MAGDALENA CON EL FIN DE VERIFICAR Y GARANTIZAR EL CUMPLIMIENTO DE LAS NORMAS ESTABLECIDOS POR LA UNIVERSIDAD. 6) APOYAR AL GRUPO DE SEGURIDAD Y SALUD EN EL TRABAJO EN EL SEGUIMIENTO DE LAS ACTIVIDADES PROPIAS DE EQUIPO DE TRABAJO. </t>
  </si>
  <si>
    <t>CO1.REQ.8621503</t>
  </si>
  <si>
    <t>OAG-VAD-1147-2025</t>
  </si>
  <si>
    <t>https://community.secop.gov.co/Public/Tendering/OpportunityDetail/Index?noticeUID=CO1.NTC.8490174&amp;isFromPublicArea=True&amp;isModal=False</t>
  </si>
  <si>
    <t>BELQUIS LILIANA PEREZ ROJAS</t>
  </si>
  <si>
    <t>CO1.REQ.8621855</t>
  </si>
  <si>
    <t>OAG-VAD-1146-2025</t>
  </si>
  <si>
    <t>https://community.secop.gov.co/Public/Tendering/OpportunityDetail/Index?noticeUID=CO1.NTC.8490316&amp;isFromPublicArea=True&amp;isModal=False</t>
  </si>
  <si>
    <t>YURANIS PATRICIA BOTTO JIMENEZ</t>
  </si>
  <si>
    <t>CO1.REQ.8621583</t>
  </si>
  <si>
    <t>OAG-VAD-1145-2025</t>
  </si>
  <si>
    <t>https://community.secop.gov.co/Public/Tendering/OpportunityDetail/Index?noticeUID=CO1.NTC.8489264&amp;isFromPublicArea=True&amp;isModal=False</t>
  </si>
  <si>
    <t>FANOR OROZCO MENDEZ</t>
  </si>
  <si>
    <t xml:space="preserve">LA PRESENTE ORDEN TIENE POR OBJETO: 1. IDENTIFICAR CONTRIBUYENTES, Y LOS AGENTES OBLIGADOS A RETENER O EXIGIR EL PAGO DEL TRIBUTO. 2. RECOPILAR, CONSOLIDAR Y CONFRONTAR LA INFORMACIÓN DE LAS ENTIDADES PARA INICIAR EL PROCESO DE APOYO EN LA FISCALIZACIÓN DE LAS ESTAMPILLAS DEPARTAMENTALES,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LAS AUDITORÍAS REALIZADAS POR EL SUJETO ACTIVO (GOBERNACIÓN DEL MAGDALENA) CONTRA LOS ARCHIVOS QUE REPOSAN EN LA OFICINA DE ESTAMPILLA. 6. ALIMENTAR LA MATRIZ DE INFORMACIÓN A FIN DE DEPURAR LOS RESULTADOS FINANCIEROS DE LA INVESTIGACIÓN. 7. CLASIFICAR LA INFORMACIÓN FINANCIERA Y DOCUMENTAL A FIN DE REMITIRLA AL ABOGADO, QUIEN JUNTO CON LA COORDINADORA SEÑALARÁ LAS ACCIONES A SEGUIR. 8. ADELANTAR LAS GESTIONES INSTRUIDAS POR LA COORDINACIÓN UNA VEZ SE HUBIERE RECIBIDO RESPUESTA DE LA AMPLIACIÓN DE LA INFORMACIÓN SOLICITADA A LAS ENTIDADES. 9. CONFRONTAR LA INFORMACIÓN PROVISTA POR LA ENTIDAD VS LA INFORMACIÓN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FISCALIZACIÓN DE LAS ESTAMPILLAS DEPARTAMENTALES. 13. ASISTIR A LAS REUNIONES, CAPACITACIONES Y/O MESAS DE TRABAJO PROGRAMADAS, PREVIO ACUERDO Y/O COMUNICACIÓN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INFORMACIÓN DE LA ESTAMPILLA EN BENEFICIO DE LA UNIVERSIDAD. 16. ELABORAR Y EMITIR INFORME FINAL DE LAS ENTIDADES AUDITADAS A LA COORDINACIÓN DE LA OFICINA. 17. LLEVAR LA BITÁCORA EN EL SISTEMA DE CADA ENTIDAD VERIFICADA. </t>
  </si>
  <si>
    <t>CO1.REQ.8620544</t>
  </si>
  <si>
    <t>OPSP-VAD-1144-2025</t>
  </si>
  <si>
    <t>https://community.secop.gov.co/Public/Tendering/OpportunityDetail/Index?noticeUID=CO1.NTC.8489041&amp;isFromPublicArea=True&amp;isModal=False</t>
  </si>
  <si>
    <t>ESTEFANIA SARAI OROZCO SEQUEA</t>
  </si>
  <si>
    <t xml:space="preserve">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ANALIZAR Y VERIFICAR LOS ACUERDOS MUNICIPALES POR MEDIO DE LOS CUALES LOS MUNICIPIOS ADOPTAN LA ESTAMPILLA DEPARTAMENTAL REFUNDACIÓN UNIVERSIDAD DEL MAGDALENA DE CARA AL NUEVO MILENIO. 4. ANALIZAR CON LA COORDINACIÓN DE LA OFICINA, LOS HALLAZGOS ENCONTRADOS EN EL PROCESO DE FISCALIZACIÓN DE LAS ESTAMPILLAS DEPARTAMENTALES, LLEVADO A CABO POR LAS ENTIDADES OBLIGADAS A LIQUIDAR, RETENER, DECLARAR Y GIRAR EL TRIBUTO. 5. SUGERIR Y PROYECTAR LA SOLICITUD DE INFORMACIÓN ADICIONAL QUE SE REQUIERA DE LOS CONTRATOS OBJETO DE VERIFICACIÓN. 6. REALIZAR SEGUIMIENTO AL CUMPLIMIENTO DE LOS COMPROMISOS ADQUIRIDOS EN LAS MESAS DE TRABAJO DE LAS CUALES HIZO PARTE. 7. REALIZAR EL ESTUDIO Y PROYECTO DE RESOLUCIÓN QUE APRUEBE O NIEGUE LAS PROPUESTAS DE PAGO QUE PRESENTEN LAS ENTIDADES RETENEDORAS DE LAS ESTAMPILLAS DEPARTAMENTALES. 8. REALIZAR SEGUIMIENTO Y CONTROL A LOS ACUERDOS DE PAGO DECRETADOS. 9. ASESORAR JURÍDICAMENTE A LA COORDINACIÓN DE LA OFICINA EN EL DESARROLLO DE ACCIONES ENCAMINADAS AL PLAN DE MEJORAMIENTO DEL RECAUDO DE LOS RECURSOS Y LOS REGISTROS DE INFORMACIÓN DE LA ESTAMPILLA EN BENEFICIO DE LA UNIVERSIDAD. 10. ELABORAR CONCEPTOS JURÍDICOS EN PRO DEL DESARROLLO DE LAS ACTIVIDADES DE LA OFICINA, CUANDO SE LE REQUIERA. 11. ASISTIR A LAS MESAS DE TRABAJO, CAPACITACIONES Y/O REUNIONES AGENDADAS POR LA COORDINACIÓN. 12. ELABORAR Y REMITIR INFORME FINAL DEL ESTADO JURÍDICO DE LAS ENTIDADES, DE ACUERDO CON LA INFORMACIÓN REMITIDA POR EL EQUIPO JURIDICO. </t>
  </si>
  <si>
    <t>CO1.REQ.8620387</t>
  </si>
  <si>
    <t>OPSP-VAD-1143-2025</t>
  </si>
  <si>
    <t>https://community.secop.gov.co/Public/Tendering/OpportunityDetail/Index?noticeUID=CO1.NTC.8489929&amp;isFromPublicArea=True&amp;isModal=False</t>
  </si>
  <si>
    <t>OLVIS MARIA LOPEZ CALDERA</t>
  </si>
  <si>
    <t xml:space="preserve">LA PRESENTE ORDEN TIENE POR OBJETO: 1. APOYAR EN EL DESARROLLO DE ACTIVIDADES DE LOS PROGRAMAS DE PROMOCIÓN DE HÁBITOS Y ESTILO DE VIDA SALUDABLE. 2. BRINDAR ATENCIÓN DE ENFERMERÍA A LOS EMPLEADOS AFECTADOS POR UNA ENFERMEDAD RELACIONADA CON EL TRABAJO O ENFERMEDAD COMÚN, QUE ESTÉ DENTRO DE LOS SISTEMAS DE VIGILANCIA EPIDEMIOLÓGICA DESARROLLADOS POR LA UNIVERSIDAD. 3. DESARROLLAR ACTIVIDADES DE PREVENCIÓN DE ENFERMEDADES LABORALES, ACCIDENTES DE TRABAJO Y EDUCACIÓN EN SALUD A LOS EMPLEADOS DE LA UNIVERSIDAD Y PARTES INTERESADAS DEL SISTEMA DE GESTIÓN DE SEGURIDAD Y SALUD EN EL TRABAJO. 4. APOYAR EN LA SENSIBILIZACIÓN Y SOCIALIZACIÓN DE LOS PROGRAMAS, PLANES Y PROYECTOS ESTABLECIDOS EN LA UNIVERSIDAD EN MATERIA DE SEGURIDAD Y SALUD EN EL TRABAJO. 5. REALIZAR VISITAS PERIÓDICAS A LAS DIFERENTES ÁREAS, SEDES Y LABORATORIOS DE LA UNIVERSIDAD, CON EL FIN DE VERIFICAR Y GARANTIZAR EL CUMPLIMIENTO DE LAS NORMAS VIGENTES APLICABLES EN MATERIA DE SEGURIDAD Y SALUD EN EL TRABAJO ESTABLECIDAS POR LA UNIVERSIDAD. </t>
  </si>
  <si>
    <t>CO1.REQ.8621085</t>
  </si>
  <si>
    <t>OAG-VAD-1142-2025</t>
  </si>
  <si>
    <t>https://community.secop.gov.co/Public/Tendering/OpportunityDetail/Index?noticeUID=CO1.NTC.8488794&amp;isFromPublicArea=True&amp;isModal=False</t>
  </si>
  <si>
    <t xml:space="preserve">FABIO ANDRÉS FERNANDEZ PINTO </t>
  </si>
  <si>
    <t>JESUS ESCORCIA POLO</t>
  </si>
  <si>
    <t xml:space="preserve">LA PRESENTE ORDEN TIENE POR OBJETO: 1. APOYAR EN EL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2024.4.REALIZAR LA TRAMITACIÓN Y CONTROL DE DOCUMENTOS ADMINISTRATIVOS ENMARCADOS EN LOS PROYECTOS EJECUTADOS POR LA VICERRECTORÍA DE EXTENSION Y PROYECCIÓN SOCIAL. 5. APOYAR EN LA EJECUCIÓN LOGÍSTICA DE ACTIVIDADES Y EVENTOS QUE SE DESARROLLAN EN LA VICERRECTORÍA DE EXTENSIÓN Y PROYECCIÓN SOCIAL 6. APOYAR EN LA FORMULACIÓN DE DOCUMENTOS OFICIALES DE LA VICERRECTORÍA DE EXTENSIÓN Y PROYECCIÓN SOCIAL. 7. APOYAR EN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 </t>
  </si>
  <si>
    <t>CO1.REQ.8619940</t>
  </si>
  <si>
    <t>OPSP-VAD-1141-2025</t>
  </si>
  <si>
    <t>https://community.secop.gov.co/Public/Tendering/OpportunityDetail/Index?noticeUID=CO1.NTC.8494244&amp;isFromPublicArea=True&amp;isModal=False</t>
  </si>
  <si>
    <t>JOSE GREGORIO COTES CEBALLOS</t>
  </si>
  <si>
    <t xml:space="preserve">LA PRESENTE ORDEN TIENE POR OBJETO: 1. APOYAR EN EL DISEÑO DE PIEZAS GRÁFICAS. 2. APOYAR EN LA PRODUCCIÓN AUDIOVISUAL MULTIMEDIA 3. APOYAR EN LA PARTE LOGÍSTICA DE GRABACIONES. 4. APOYAR EN LAS ACTIVIDADES DE STREAMING. </t>
  </si>
  <si>
    <t>CO1.REQ.8625738</t>
  </si>
  <si>
    <t>OAG-VAD-1140-2025</t>
  </si>
  <si>
    <t>https://community.secop.gov.co/Public/Tendering/OpportunityDetail/Index?noticeUID=CO1.NTC.8494684&amp;isFromPublicArea=True&amp;isModal=False</t>
  </si>
  <si>
    <t>MARIANA STAND AYALA</t>
  </si>
  <si>
    <t>LA PRESENTE ORDEN TIENE POR OBJETO: 1. APOYAR EN LAS ACTIVIDADES Y EVENTOS DE EXHIBICIÓN Y PROMOCIÓN DE OBRAS AUTORIZADAS POR EL PROGRAMA DE CINE Y AUDIOVISUALES 2. GESTIONAR Y APOYAR EN LA COORDINACIÓN Y ORGANIZACIÓN DE ACTIVIDADES Y EVENTOS EN LAS CUALES PARTICIPE EL PROGRAMA DE CINE Y AUDIOVISUALES 3. APOYAR A LA PLATAFORMA DE STREAMING VIDEOSFERAS CON LA LLEGADA DE NUEVAS OBRAS Y LAS AUTORIZACIONES/CESIONES POR PARTE DE LOS AUTORES. 4. APOYAR AL PROGRAMA Y LA INSTITUCIÓN CON TEMAS LOGÍSTICOS Y DE GESTIÓN PARA EL PROYECTO "ESPEJO DE LUZ" QUE SE VA A DESARROLLAR CON EL APOYO DE PROYECCIÓN CULTURAL. 5. ELABORAR UN INFORME SOBRE LAS ACTIVIDADES Y EVENTOS REALIZADOS POR EL PROGRAMA DE CINE Y AUDIOVISUALES.</t>
  </si>
  <si>
    <t>CO1.REQ.8626432</t>
  </si>
  <si>
    <t>OPSP-VAD-1139-2025</t>
  </si>
  <si>
    <t>https://community.secop.gov.co/Public/Tendering/OpportunityDetail/Index?noticeUID=CO1.NTC.8493790&amp;isFromPublicArea=True&amp;isModal=False</t>
  </si>
  <si>
    <t>JAMES GARCIA FUENTES</t>
  </si>
  <si>
    <t xml:space="preserve">LA PRESENTE ORDEN TIENE POR OBJETO: 1. APOYAR EN LA APERTURA Y ORGANIZACIÓN DE LA BODEGA Y LABORATORIOS PARA SU ADECUADO FUNCIONAMIENTO EN ARTICULACIÓN CON EL GRUPO DE RECURSOS EDUCATIVOS Y ADMINISTRACIÓN DE LABORATORIOS. 2. APOYAR EN LA ORGANIZACIÓN DE LA BODEGA DEL PROGRAMA CON UN INVENTARIO ACTUALIZADO DE EQUIPOS PARA RODAJE Y ACTIVIDADES ACADÉMICAS.  3. ASISTIR A REUNIONES SOBRE LA ADQUISICIÓN Y ACTUALIZACIÓN DE EQUIPOS DEL PROGRAMA, PREVIO ACUERDO Y COMUNICACIÓN CON EL SUPERVISOR (A) DE LA ORDEN. 4. FORMULAR DOCUMENTOS PARA PROYECTOS DE COMPRA TENIENDO EN CUENTA LAS NECESIDADES DE EQUIPOS E INSUMOS DEL PROGRAMA. 5. REINSTALAR DIFERENTES SOFTWARES EN EL LABORATORIO DE ANIMACIÓN Y SALA DE EDICIÓN. 6. APOYAR A ESTUDIANTES QUE SOLICITAN PRÉSTAMO DE EQUIPOS Y ACCESO A LABORATORIOS 7.ENTREGAR UN INFORME SOBRE EL ESTADO DE ESPACIOS Y EQUIPOS. </t>
  </si>
  <si>
    <t>CO1.REQ.8620508</t>
  </si>
  <si>
    <t>OAG-VAD-1138-2025</t>
  </si>
  <si>
    <t>https://community.secop.gov.co/Public/Tendering/OpportunityDetail/Index?noticeUID=CO1.NTC.8494458&amp;isFromPublicArea=True&amp;isModal=False</t>
  </si>
  <si>
    <t>MARIA ANGELICA IGUARAN GIRALDO</t>
  </si>
  <si>
    <t xml:space="preserve">LA PRESENTE ORDEN TIENE POR OBJETO: 1. APOYAR EL DESARROLLO DE LA ESTRATEGIA DE RELACIONAMIENTO CON DIVERSOS ACTORES DEL ENTORNO, EN EL MARCO DE UN ENFOQUE MULTIACTOR, PARA FORTALECER LOS DIVERSOS PROCESOS QUE ADELANTA LA ORI. 2. APOYAR LA IMPLEMENTACIÓN DE LA ESTRATEGIA DE COMUNICACIÓN Y MARKETING DE LA OFICINA DE RELACIONES INTERINSTITUCIONALES (ORI). 3. APOYAR AL DISEÑO E IMPLEMENTACIÓN DE ACCIONES QUE PROMUEVAN LA DIFUSIÓN DE OPORTUNIDADES, GESTIONANDO LOS CANALES DE COMUNICACIÓN DE LA OFICINA, COMO BOLETINES DE PRENSA, LA PÁGINA WEB INSTITUCIONAL Y EL PROGRAMA DE RADIO. 4. APOYAR EN LA ORGANIZACIÓN, GESTIÓN LOGÍSTICA, CUBRIMIENTO Y DIFUSIÓN DE LAS ACTIVIDADES Y EVENTOS REALIZADOS POR LA DEPENDENCIA. </t>
  </si>
  <si>
    <t>CO1.REQ.8626313</t>
  </si>
  <si>
    <t>OPSP-VAD-1137-2025</t>
  </si>
  <si>
    <t>https://community.secop.gov.co/Public/Tendering/OpportunityDetail/Index?noticeUID=CO1.NTC.8494609&amp;isFromPublicArea=True&amp;isModal=False</t>
  </si>
  <si>
    <t>ROSSANA DIAZ ORTIZ</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</si>
  <si>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VACACIONES RECREATIVAS Y ACTIVIDADES DE FIN DE AÑO. 7. APOYAR EN LA PARTICIPACIÓN DE EVENTOS ACADÉMICOS, CIENTÍFICOS, ARTÍSTICOS, CULTURALES, DEPORTIVOS, DE SALUD Y DESARROLLO HUMANO DENTRO Y FUERA DEL LUGAR HABITUAL DE LA EJECUCIÓN DE LAS ACTIVIDADES. </t>
  </si>
  <si>
    <t>CO1.REQ.8626124</t>
  </si>
  <si>
    <t>OPSP-VAD-1136-2025</t>
  </si>
  <si>
    <t>https://community.secop.gov.co/Public/Tendering/OpportunityDetail/Index?noticeUID=CO1.NTC.8493984&amp;isFromPublicArea=True&amp;isModal=False</t>
  </si>
  <si>
    <t>ANA VANESSA ESCALANTE MENDOZA</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</si>
  <si>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t>
  </si>
  <si>
    <t>CO1.REQ.8626102</t>
  </si>
  <si>
    <t>OPSP-VAD-1135-2025</t>
  </si>
  <si>
    <t>https://community.secop.gov.co/Public/Tendering/OpportunityDetail/Index?noticeUID=CO1.NTC.8480816&amp;isFromPublicArea=True&amp;isModal=False</t>
  </si>
  <si>
    <t>KARY BEATRIZ BLANCO GOMEZ</t>
  </si>
  <si>
    <t>LA PRESENTE ORDEN TIENE POR OBJETO: 1. ASESORAR EN LAS ACTIVIDADES Y FUNCIONAMIENTO DEL PROGRAMA DE DERECHO, TENIENDO EN CUENTA EL DESARROLLO ACADÉMICO, DOCENTE, CIENTÍFICO, HUMANÍSTICO Y CULTURAL. 2. APOYAR EN LAS SOLICITUDES, ORGANIZACIÓN, CLASIFICACIÓN DE LA INFORMACIÓN DEL PROGRAMA DE DERECHO EN EL MARCO DEL PROCESO DE ACREDITACIÓN POR ALTA CALIDAD. 3. APOYAR EN LOS TRÁMITES CORRESPONDIENTES A LAS SUPERVISIONES DE LOS CONTRATOS EN BENEFICIO DEL PROGRAMA DE DERECHO. 4. ASESORAR Y APOYAR AL PROGRAMA DE DERECHO EN LOS TRAMITES, SOLICITUDES Y GESTIONES EN LOS PROGRAMAS DE INCLUSIÓN, AYUDANTÍAS ADMINISTRATIVAS. 5. ASESORAR AL PROGRAMA DE DERECHO EN LA CREACIÓN DE NUEVAS TEMÁTICAS PARA LA FORMULACIÓN DE DIPLOMADOS COMO OPCIÓN DE GRADO. 6.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7. ASESORAR A LAS PERSONAS QUE REQUIERAN LOS SERVICIOS DEL CONSULTORIO JURÍDICO Y CENTRO DE CONCILIACIÓN EN LAS DISTINTAS ASISTENCIAS JURÍDICAS QUE ORGANICE LA DIRECCIÓN DE CONSULTORIO JURÍDICO Y DIRECCIÓN DE PROGRAMA DE DERECHO.</t>
  </si>
  <si>
    <t>CO1.REQ.8611792</t>
  </si>
  <si>
    <t>OPSP-VAD-1134-2025</t>
  </si>
  <si>
    <t>https://community.secop.gov.co/Public/Tendering/OpportunityDetail/Index?noticeUID=CO1.NTC.8480506&amp;isFromPublicArea=True&amp;isModal=False</t>
  </si>
  <si>
    <t>MISLEE MAIRETH MEZA MASSON</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</si>
  <si>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t>
  </si>
  <si>
    <t>CO1.REQ.8611819</t>
  </si>
  <si>
    <t>OPSP-VAD-1133-2025</t>
  </si>
  <si>
    <t>https://community.secop.gov.co/Public/Tendering/OpportunityDetail/Index?noticeUID=CO1.NTC.8480947&amp;isFromPublicArea=True&amp;isModal=False</t>
  </si>
  <si>
    <t>DANIEL JOSE TAMAYO ELJURE</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</si>
  <si>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Y COMUNICACIÓN CON EL SUPERVISOR DE LA ORDEN.</t>
  </si>
  <si>
    <t>CO1.REQ.8612636</t>
  </si>
  <si>
    <t>OPSP-VAD-1132-2025</t>
  </si>
  <si>
    <t>https://community.secop.gov.co/Public/Tendering/OpportunityDetail/Index?noticeUID=CO1.NTC.8480795&amp;isFromPublicArea=True&amp;isModal=False</t>
  </si>
  <si>
    <t>CLAUDIA PATRICIA AARON COVELLI</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</si>
  <si>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PRVIA COMUNICACIÓN Y ACUERDO CON EL SUPERVISOR (A) DE LA ORDEN. 13. ELABORAR Y REMITIR INFORME FINAL DE LAS ENTIDADES VERIFICADAS CON LAS EVIDENCIAS DE CADA CASO AL PROFESIONAL ESPECIALIZADO, Y AL PROFESIONAL UNIVERSITARIO ENCARGADO DEL SISTEMA DE GESTIÓN DE LA CALIDAD. </t>
  </si>
  <si>
    <t>CO1.REQ.8612547</t>
  </si>
  <si>
    <t>OPSP-VAD-1131-2025</t>
  </si>
  <si>
    <t>https://community.secop.gov.co/Public/Tendering/OpportunityDetail/Index?noticeUID=CO1.NTC.8480560&amp;isFromPublicArea=True&amp;isModal=False</t>
  </si>
  <si>
    <t>DAVID EDUARDO CAMARGO MACIAS</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</si>
  <si>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</si>
  <si>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LA SEMANA INTERNACIONAL Y CULTURAL DESARROLLADA POR EL PROGRAMA.</t>
  </si>
  <si>
    <t>CO1.REQ.8611945</t>
  </si>
  <si>
    <t>OPSP-VAD-1130-2025</t>
  </si>
  <si>
    <t>https://community.secop.gov.co/Public/Tendering/OpportunityDetail/Index?noticeUID=CO1.NTC.8480419&amp;isFromPublicArea=True&amp;isModal=False</t>
  </si>
  <si>
    <t>ROSA VIRGINA SIRTORI TARAZONA</t>
  </si>
  <si>
    <t xml:space="preserve">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t>
  </si>
  <si>
    <t>CO1.REQ.8611706</t>
  </si>
  <si>
    <t>OPSP-VAD-1129-2025</t>
  </si>
  <si>
    <t>https://community.secop.gov.co/Public/Tendering/OpportunityDetail/Index?noticeUID=CO1.NTC.8480203&amp;isFromPublicArea=True&amp;isModal=False</t>
  </si>
  <si>
    <t>SEBASTIAN EDUARDO ARRIETA TORRES</t>
  </si>
  <si>
    <t xml:space="preserve">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t>
  </si>
  <si>
    <t>CO1.REQ.8611446</t>
  </si>
  <si>
    <t>OPSP-VAD-1128-2025</t>
  </si>
  <si>
    <t>https://community.secop.gov.co/Public/Tendering/OpportunityDetail/Index?noticeUID=CO1.NTC.8485024&amp;isFromPublicArea=True&amp;isModal=False</t>
  </si>
  <si>
    <t>ROLANDO ENRIQUE ESCORCIA CABALLERO</t>
  </si>
  <si>
    <t>IVIS MARIS RODRIGUEZ MEDINA</t>
  </si>
  <si>
    <t>LA PRESENTE ORDEN TIENE POR OBJETO: 1). BRINDAR APOYO A LA DIRECCIÓN DEL DEPARTAMENTO DE PEDAGOGÍA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PEDAGOGÍA,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PEDAGOGÍA,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PEDAGOGÍA,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</si>
  <si>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CO1.REQ.8614871</t>
  </si>
  <si>
    <t>OPSP-VAD-1127-2025</t>
  </si>
  <si>
    <t>https://community.secop.gov.co/Public/Tendering/OpportunityDetail/Index?noticeUID=CO1.NTC.8483048&amp;isFromPublicArea=True&amp;isModal=False</t>
  </si>
  <si>
    <t>ROSA ELENA VASQUEZ BRUGES</t>
  </si>
  <si>
    <t>LA PRESENTE ORDEN TIENE POR OBJETO: 1. BRINDAR APOYO A LA DIRECCIÓN DEL DEPARTAMENTO DE QUÍMICA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QUÍMICA,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QUÍMICA,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QUÍMICA,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</si>
  <si>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CO1.REQ.8612181</t>
  </si>
  <si>
    <t>OPSP-VAD-1126-2025</t>
  </si>
  <si>
    <t>https://community.secop.gov.co/Public/Tendering/OpportunityDetail/Index?noticeUID=CO1.NTC.8480476&amp;isFromPublicArea=True&amp;isModal=False</t>
  </si>
  <si>
    <t>ARMANDO YUNIOR POLO PAZ</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</si>
  <si>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INNOVA. 3. APOYAR EN LA PUBLICACIÓN DE CONTENIDOS Y/O OBJETOS VIRTUALES DE APRENDIZAJE EN LA PLATAFORMA DE AMBIENTES VIRTUALES. 4. APOYAR EN LA PROYECCIÓN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t>
  </si>
  <si>
    <t>CO1.REQ.8612048</t>
  </si>
  <si>
    <t>OPSP-VAD-1125-2025</t>
  </si>
  <si>
    <t>https://community.secop.gov.co/Public/Tendering/OpportunityDetail/Index?noticeUID=CO1.NTC.8480304&amp;isFromPublicArea=True&amp;isModal=False</t>
  </si>
  <si>
    <t>AMANDA ESTER MOJICA CUETO</t>
  </si>
  <si>
    <t>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t>
  </si>
  <si>
    <t>CO1.REQ.8611630</t>
  </si>
  <si>
    <t>OAG-VAD-1124-2025</t>
  </si>
  <si>
    <t>https://community.secop.gov.co/Public/Tendering/OpportunityDetail/Index?noticeUID=CO1.NTC.8480326&amp;isFromPublicArea=True&amp;isModal=False</t>
  </si>
  <si>
    <t>LEINER ENRIQUE BENAVIDES RIVAS</t>
  </si>
  <si>
    <t>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CIENCIAS BIOLÓGICAS, CON EL FIN QUE SE GARANTICE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</si>
  <si>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CO1.REQ.8611495</t>
  </si>
  <si>
    <t>OPSP-VAD-1123-2025</t>
  </si>
  <si>
    <t>https://community.secop.gov.co/Public/Tendering/OpportunityDetail/Index?noticeUID=CO1.NTC.8481000&amp;isFromPublicArea=True&amp;isModal=False</t>
  </si>
  <si>
    <t>ANDREA LIZETH CASTRO VELEZ</t>
  </si>
  <si>
    <t>LA PRESENTE ORDEN TIENE POR OBJETO: 1. APOYAR LA PLANEACIÓN CON EL DIRECTOR, COORDINADORES DOCENTES ASESORES DE ÁREA, MONITORES Y ESTUDIANTES, DE LAS ACTIVIDADES ACADÉMICAS DE INVESTIGACIÓN Y DE EXTENSIÓN DEL CONSULTORIO JURÍDICO Y CENTRO DE CONCILIACIÓN. 2. APOYAR EN EL ESTABLECIMIENTO DE LOS CRITERIOS PARA LA FIJACIÓN DE LOS TURNOS QUE DEBAN CUMPLIR LOS ESTUDIANTES DEL CONSULTORIO JURÍDICO Y CENTRO DE CONCILIACIÓN Y EL REPARTO DE LOS CASOS. 3. INFORMAR A LOS ESTUDIANTES SOBRE LAS POLÍTICAS ADOPTADAS PARA EL DESARROLLO DEL CONSULTORIO JURÍDICO Y CENTRO DE CONCILIACIÓN. 4. APOYAR EN LA PROYECCIÓN DE RESPUESTAS ANTE LAS SOLICITUDES, PETICIONES Y/O QUEJAS SE PRESENTE ANTE EL CONSULTORIO JURÍDICO Y CENTRO DE CONCILIACIÓN. 5. ASESORAR Y APOYAR LA RESPUESTA A LAS SOLICITUDES INTERNAS O EXTERNAS PRESENTADAS FRENTE A ASUNTOS DE COMPETENCIA DEL CONSULTORIO JURÍDICO Y CENTRO DE CONCILIACIÓN. 6.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7. APOYAR EN LA ATENCIÓN DE USUARIOS QUE SOLICITEN ASESORÍA JURÍDICA EN LOS DIFERENTES PUNTOS DESCENTRALIZADOS DEL CONSULTORIO JURÍDICO Y DEL CENTRO DE CONCILIACIÓN, MEDIANTE LA RECEPCIÓN DEL CASO Y ASESORÍA LEGAL.</t>
  </si>
  <si>
    <t>CO1.REQ.8612880</t>
  </si>
  <si>
    <t>OPSP-VAD-1122-2025</t>
  </si>
  <si>
    <t>https://community.secop.gov.co/Public/Tendering/OpportunityDetail/Index?noticeUID=CO1.NTC.8480973&amp;isFromPublicArea=True&amp;isModal=False</t>
  </si>
  <si>
    <t>RAFAEL  JAVIER AARON  VILORIA</t>
  </si>
  <si>
    <t xml:space="preserve">LA PRESENTE ORDEN TIENE POR OBJETO: 1. APOYAR CON LA ATENCIÓN A LOS USUARIOS QUE REQUIERAN LOS SERVICIOS DEL GRUPO DE FACTURACIÓN, CRÉDITO Y CARTERA A TRAVÉS DE LOS DIFERENTES CANALES DE COMUNICACIÓN DISPONIBLES. 2. GESTIONAR 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JURÍDICA.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t>
  </si>
  <si>
    <t>CO1.REQ.8612669</t>
  </si>
  <si>
    <t>OPSP-VAD-1121-2025</t>
  </si>
  <si>
    <t>https://community.secop.gov.co/Public/Tendering/OpportunityDetail/Index?noticeUID=CO1.NTC.8481227&amp;isFromPublicArea=True&amp;isModal=False</t>
  </si>
  <si>
    <t>ANDREA CAROLINA PEREA MOLINA</t>
  </si>
  <si>
    <t>LA PRESENTE ORDEN TIENE POR OBJETO: 1. APOYAR EN LA ATENCIÓN A LAS SOLICITUDES DE LOS ESTUDIANTES, DOCENTES, Y DEPENDENCIAS DE LA UNIVERSIDAD. 2. APOYAR EN LA REALIZACIÓN DE LOS ESTUDIOS DE HOMOLOGACIÓN POR LAS DIFERENTES MODALIDADES DE INGRESOS. 3. APOYAR EN LA GESTIÓN DE LA PROGRAMACIÓN ACADÉMICA DE LAS SESIONES DE PREGRADO CON LAS DEPENDENCIAS DE LA UNIVERSIDAD. 4. APOYAR EN LA ORGANIZACIÓN DE EVENTOS ACADÉMICOS DEL PROGRAMA Y DEL CONSULTORIO EMPRESARIAL Y CONTABLE. 5. RECOLECTAR ESTADÍSTICAS E INFORMACIÓN DEL PROGRAMA PARA LA GENERACIÓN DE INFORMES. 6. RECOLECTAR, ORGANIZAR, PROCESAR, CONSTRUIR Y ANALIZAR LA INFORMACIÓN CUALITATIVA PARA EL PROCESO DE ACREDITACIÓN POR ALTA CALIDAD.</t>
  </si>
  <si>
    <t>CO1.REQ.8612658</t>
  </si>
  <si>
    <t>OPSP-VAD-1120-2025</t>
  </si>
  <si>
    <t>https://community.secop.gov.co/Public/Tendering/OpportunityDetail/Index?noticeUID=CO1.NTC.8480950&amp;isFromPublicArea=True&amp;isModal=False</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</si>
  <si>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</si>
  <si>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t>
  </si>
  <si>
    <t>CO1.REQ.8612640</t>
  </si>
  <si>
    <t>OPSP-VAD-1119-2025</t>
  </si>
  <si>
    <t>https://community.secop.gov.co/Public/Tendering/OpportunityDetail/Index?noticeUID=CO1.NTC.8480936&amp;isFromPublicArea=True&amp;isModal=False</t>
  </si>
  <si>
    <t>ESPERANZA MOSQUERA MATURANA</t>
  </si>
  <si>
    <t xml:space="preserve">LA PRESENTE ORDEN TIENE POR OBJETO: 1. APOYAR EN LA GESTIÓN Y SEGUIMIENTO DE PROYECTOS DE COOPERACIÓN INTERNACIONAL 2. APOYAR LA GESTIÓN DE OPORTUNIDADES Y EL SEGUIMIENTO A ACTIVIDADES O PROGRAMAS EN MATERIA DE INVESTIGACIÓN, DE INNOVACIÓN Y EMPRENDIMIENTO. 3. APOYAR PROCESOS DE MOVILIDAD EN LA LÍNEA DE EMPRENDIMIENTO. 4. APOYAR EN LA GESTIÓN DE AGENDAS DE DESARROLLO CON ACTORES LOCALES Y REGIONALES 5. APOYAR EL DESARROLLO DE EVENTOS ESTRATÉGICOS CON PERFIL INTERNACIONAL. 6. APOYAR EN LA ESTRUCTURACIÓN DE DOBLES Y TRIPLES TITULACIONES. 7. APOYAR EN EL PROCESO DE GESTIÓN DE LA CALIDAD. </t>
  </si>
  <si>
    <t>CO1.REQ.8612704</t>
  </si>
  <si>
    <t>OPSP-VAD-1118-2025</t>
  </si>
  <si>
    <t>https://community.secop.gov.co/Public/Tendering/OpportunityDetail/Index?noticeUID=CO1.NTC.8482879&amp;isFromPublicArea=True&amp;isModal=False</t>
  </si>
  <si>
    <t>NYLLYRETH PINZON JARAMILLO</t>
  </si>
  <si>
    <t xml:space="preserve">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</si>
  <si>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CO1.REQ.8614554</t>
  </si>
  <si>
    <t>OPSP-VAD-1117-2025</t>
  </si>
  <si>
    <t>https://community.secop.gov.co/Public/Tendering/OpportunityDetail/Index?noticeUID=CO1.NTC.8481627&amp;isFromPublicArea=True&amp;isModal=False</t>
  </si>
  <si>
    <t>HEINER ALFONSO ARTEAGA CONDE</t>
  </si>
  <si>
    <t xml:space="preserve">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t>
  </si>
  <si>
    <t>CO1.REQ.8612774</t>
  </si>
  <si>
    <t>OPSP-VAD-1116-2025</t>
  </si>
  <si>
    <t>https://community.secop.gov.co/Public/Tendering/OpportunityDetail/Index?noticeUID=CO1.NTC.8485335&amp;isFromPublicArea=True&amp;isModal=False</t>
  </si>
  <si>
    <t>ESTEFANIA DEL CARMEN VANEGAS HERNANDEZ</t>
  </si>
  <si>
    <t xml:space="preserve">LA PRESENTE ORDEN TIENE POR OBJETO: 1. APOYAR EN LA ORGANIZACIÓN DOCUMENTAL Y EN LA GESTIÓN DE LA RESPUESTA A SOLICITUDES ADMINISTRATIVAS REMITIDAS A LA ORI 2. APOYAR EN LA ORGANIZACIÓN DE LOS PROCESOS ADMINISTRATIVOS DE LA DEPENDENCIA 3. APOYAR EN EL PROCESO DE SEGUIMIENTO Y GESTIÓN MIGRATORIA QUE DESARROLLA LA DEPENDENCIA. 4. APOYAR EN EL DESARROLLO DE CONVOCATORIAS ESTRATÉGICAS DE INTERNACIONALIZACIÓN. 5. APOYAR EN LA ATENCIÓN A LA COMUNIDAD UNIVERSITARIA EN LOS PROCESOS DE LA DEPENDENCIA. </t>
  </si>
  <si>
    <t>CO1.REQ.8617105</t>
  </si>
  <si>
    <t>OPSP-VAD-1115-2025</t>
  </si>
  <si>
    <t>https://community.secop.gov.co/Public/Tendering/OpportunityDetail/Index?noticeUID=CO1.NTC.8480534&amp;isFromPublicArea=True&amp;isModal=False</t>
  </si>
  <si>
    <t>MARY DESIDERIA GARCIA VELASQUEZ</t>
  </si>
  <si>
    <t xml:space="preserve">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t>
  </si>
  <si>
    <t>CO1.REQ.8612118</t>
  </si>
  <si>
    <t>OPSP-VAD-1114-2025</t>
  </si>
  <si>
    <t>https://community.secop.gov.co/Public/Tendering/OpportunityDetail/Index?noticeUID=CO1.NTC.8479874&amp;isFromPublicArea=True&amp;isModal=False</t>
  </si>
  <si>
    <t xml:space="preserve">LA PRESENTE ORDEN TIENE POR OBJETO: 1). APOYAR EN LAS ACTIVIDADES Y FUNCIONAMIENTO DEL DEPARTAMENTO DE MATEMÁTICA Y ESTADÍSTICA, TENIENDO EN CUENTA EL DESARROLLO ACADÉMICO, DOCENTE, CIENTÍFICO, HUMANÍSTICO, INVESTIGATIVO Y DE EXTENSIÓN. 2). APOYAR EN LAS SOLICITUDES, ORGANIZACIÓN, CLASIFICACIÓN DE LA INFORMACIÓN DEL DEPARTAMENTO DE MATEMÁTICAS EN EL MARCO DEL PROCESO DE ACREDITACIÓN POR ALTA CALIDAD. 3). APOYAR EN LA ATENCIÓN Y SOLICITUDES DE LOS ESTUDIANTES, DOCENTES, Y DEPENDENCIAS DE LA UNIVERSIDAD. </t>
  </si>
  <si>
    <t>CO1.REQ.8610887</t>
  </si>
  <si>
    <t>OAG-VAD-1113-2025</t>
  </si>
  <si>
    <t>https://community.secop.gov.co/Public/Tendering/OpportunityDetail/Index?noticeUID=CO1.NTC.8480275&amp;isFromPublicArea=True&amp;isModal=False</t>
  </si>
  <si>
    <t>MARIA ELENA HENAO ALVAREZ</t>
  </si>
  <si>
    <t xml:space="preserve">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SUGERIR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DE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t>
  </si>
  <si>
    <t>CO1.REQ.8611583</t>
  </si>
  <si>
    <t>OPSP-VAD-1112-2025</t>
  </si>
  <si>
    <t>https://community.secop.gov.co/Public/Tendering/OpportunityDetail/Index?noticeUID=CO1.NTC.8479597&amp;isFromPublicArea=True&amp;isModal=False</t>
  </si>
  <si>
    <t>JENNIFER BALLESTAS MOLINA</t>
  </si>
  <si>
    <t xml:space="preserve">LA PRESENTE ORDEN TIENE POR OBJETO: 1. IDENTIFICAR ENTIDADES PÚBLICAS QUE TENGAN LA OBLIGACIÓN DE LIQUIDAR, RETENER, DECLARAR Y PAGAR LO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SUPERVISOR(A). </t>
  </si>
  <si>
    <t>CO1.REQ.8611532</t>
  </si>
  <si>
    <t>OPSP-VAD-1111-2025</t>
  </si>
  <si>
    <t>https://community.secop.gov.co/Public/Tendering/OpportunityDetail/Index?noticeUID=CO1.NTC.8479723&amp;isFromPublicArea=True&amp;isModal=False</t>
  </si>
  <si>
    <t xml:space="preserve">LA PRESENTE ORDEN TIENE POR OBJETO: 1. APOYAR EN CAPACITACIONES Y ASESORÍAS PRESENCIALES Y VIRTUALES A DOCENTES Y ESTUDIANTES EN EL PROYECTO DE “INNOVACIÓN EDUCATIVA UNIMAGDALENA”: APOYAR EN COMPETENCIAS DIGITALES A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t>
  </si>
  <si>
    <t>CO1.REQ.8610767</t>
  </si>
  <si>
    <t>OAG-VAD-1110-2025</t>
  </si>
  <si>
    <t>https://community.secop.gov.co/Public/Tendering/OpportunityDetail/Index?noticeUID=CO1.NTC.8481339&amp;isFromPublicArea=True&amp;isModal=False</t>
  </si>
  <si>
    <t>JUAN CARLOS DE LA ROSA SERRANO</t>
  </si>
  <si>
    <t>IBIS LENIS RODRIGUEZ CRUZ</t>
  </si>
  <si>
    <t xml:space="preserve">LA PRESENTE ORDEN TIENE POR OBJETO: 1. APOYAR LA GENERACIÓN Y PROYECCIÓN DE INFORME SOBRE EL ÁREA DE PROYECTOS ESPECIALES. CURSOS INTENSIVOS SABER PRO. 2. PRESENTAR INFORMES REQUERIDOS. 3. APOYAR EL CARGUE DE ESPACIOS EN EL REDAL.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APOYAR EN LA CREACIÓN Y DISEÑO DE INFORMES DE LAS COORDINACIONES ACADÉMICAS Y PROYECTOS ESPECIALES COMO SABER PRO, REVISTA HETEROTOPÍAS, PROGRAMA RADIAL EXPRESARTE Y CLUB DE LECTURA. </t>
  </si>
  <si>
    <t>CO1.REQ.8612757</t>
  </si>
  <si>
    <t>OPSP-VAD-1109-2025</t>
  </si>
  <si>
    <t>https://community.secop.gov.co/Public/Tendering/OpportunityDetail/Index?noticeUID=CO1.NTC.8480890&amp;isFromPublicArea=True&amp;isModal=False</t>
  </si>
  <si>
    <t>FREDDY MAURICIO MARTINEZ NIEVES</t>
  </si>
  <si>
    <t xml:space="preserve">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t>
  </si>
  <si>
    <t>CO1.REQ.8612919</t>
  </si>
  <si>
    <t>OPSP-VAD-1108-2025</t>
  </si>
  <si>
    <t>https://community.secop.gov.co/Public/Tendering/OpportunityDetail/Index?noticeUID=CO1.NTC.8480873&amp;isFromPublicArea=True&amp;isModal=False</t>
  </si>
  <si>
    <t>LEIDY ESTEPHANIA CANEDO PEDROZO</t>
  </si>
  <si>
    <t>LA PRESENTE ORDEN TIENE POR OBJETO: 1. APOYAR EN CAPACITACIONES Y ASESORÍAS PRESENCIALES Y VIRTUALES A DOCENTES Y ESTUDIANTES EN EL PROYECTO DE “INNOVACIÓN EDUCATIVA UNIMAGDALENA”: APOYAR EN COMPETENCIAS DIGITALES A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t>
  </si>
  <si>
    <t>CO1.REQ.8612294</t>
  </si>
  <si>
    <t>OAG-VAD-1107-2025</t>
  </si>
  <si>
    <t>https://community.secop.gov.co/Public/Tendering/OpportunityDetail/Index?noticeUID=CO1.NTC.8480681&amp;isFromPublicArea=True&amp;isModal=False</t>
  </si>
  <si>
    <t>JOHANNA MARIA REDONDO RODRIGUEZ</t>
  </si>
  <si>
    <t xml:space="preserve">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ADMINISTRATIVAS.5). PARTICIPAR EN REUNIONES Y CAPACITACIONES PREVIO ACUERDO Y COMUNICACIÓN CON EL SUPERVISOR DE LA ORDEN. 6) APOYAR EN LA RECOPILACIÓN DE LA INFORMACIÓN Y EN LA ELABORACIÓN INFORMES SOLICITADOS POR EL SUPERVISOR DE LA ORDEN. 7) APOYAR EN LOS PROCESOS DE CIERRE DE VIGENCIAS RELACIONADOS A LAS ACTIVIDADES DE LA TESORERIA. 8) APOYAR CON LA EXPEDICIÓN DE LOS CERTIFICADOS DE RETENCIONES APLICADOS Y SOLICITADOS AL GRUPO DE TESORERÍA. </t>
  </si>
  <si>
    <t>CO1.REQ.8612199</t>
  </si>
  <si>
    <t>OPSP-VAD-1106-2025</t>
  </si>
  <si>
    <t>https://community.secop.gov.co/Public/Tendering/OpportunityDetail/Index?noticeUID=CO1.NTC.8480811&amp;isFromPublicArea=True&amp;isModal=False</t>
  </si>
  <si>
    <t>JOSE LUIS BARROS ATEHORTUA</t>
  </si>
  <si>
    <t xml:space="preserve">LA PRESENTE ORDEN TIENE POR OBJETO: 1. APOYAR EN LA ORGANIZACIÓN Y LOGÍSTICA DE EVENTOS DEPORTIVOS, COMO TORNEOS, COMPETENCIAS, ACTIVIDADES RECREATIVAS, FORMATIVAS Y COMPETITIVAS. 2. BRINDAR INFORMACIÓN Y ASISTENCIA A ESTUDIANTES Y USUARIOS SOBRE LOS PROGRAMAS, SERVICIOS DEPORTIVOS Y DE BIENESTAR OFRECIDOS POR LA UNIVERSIDAD. 3. APOYAR EN LA GESTIÓN Y PRÉSTAMO DE MATERIALES Y JUEGOS DIDÁCTICOS PARA REALIZAR ACTIVIDADES RECREATIVAS EL ÁREA DE DEPORTE. 4. COMPLETAR LOS FORMATOS DEL SISTEMA DE GESTIÓN DE CALIDAD REQUERIDOS POR LA DIRECCIÓN DE BIENESTAR UNIVERSITARIO, ASEGURANDO QUE LA INFORMACIÓN REGISTRADA SEA CORRECTA Y ESTÉ ACTUALIZADA. 5. ASISTIR Y PARTICIPAR EN EVENTOS ORGANIZADOS POR LA INSTITUCIÓN, DOCUMENTANDO SU PARTICIPACIÓN CON REGISTROS SIMPLES Y BIEN ORGANIZADOS. </t>
  </si>
  <si>
    <t>CO1.REQ.8612152</t>
  </si>
  <si>
    <t>OPSP-VAD-1105-2025</t>
  </si>
  <si>
    <t>https://community.secop.gov.co/Public/Tendering/OpportunityDetail/Index?noticeUID=CO1.NTC.8477966&amp;isFromPublicArea=True&amp;isModal=False</t>
  </si>
  <si>
    <t>ANDREA CAROLINA VERGARA DAVILA</t>
  </si>
  <si>
    <t>LA PRESENTE ORDEN TIENE POR OBJETO: 1). APOYAR A LA DIRECCIÓN DEL DEPARTAMENTO DE FÍSICA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FÍSICA,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FÍSICA,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FÍSICA,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</si>
  <si>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CO1.REQ.8609436</t>
  </si>
  <si>
    <t>OPSP-VAD-1104-2025</t>
  </si>
  <si>
    <t>https://community.secop.gov.co/Public/Tendering/OpportunityDetail/Index?noticeUID=CO1.NTC.8475184&amp;isFromPublicArea=True&amp;isModal=False</t>
  </si>
  <si>
    <t>JESUS DAVID NAVARRO ROCHA</t>
  </si>
  <si>
    <t>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</si>
  <si>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CO1.REQ.8606082</t>
  </si>
  <si>
    <t>OAG-VAD-1103-2025</t>
  </si>
  <si>
    <t>https://community.secop.gov.co/Public/Tendering/OpportunityDetail/Index?noticeUID=CO1.NTC.8478308&amp;isFromPublicArea=True&amp;isModal=False</t>
  </si>
  <si>
    <t>MAYRENA MARGARITA NUÑEZ SEVILLA</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</si>
  <si>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ELABORACIÓN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</si>
  <si>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CO1.REQ.8609409</t>
  </si>
  <si>
    <t>OPSP-VAD-1102-2025</t>
  </si>
  <si>
    <t>https://community.secop.gov.co/Public/Tendering/OpportunityDetail/Index?noticeUID=CO1.NTC.8475130&amp;isFromPublicArea=True&amp;isModal=False</t>
  </si>
  <si>
    <t>MARIA DANIELA ANDRADE FERNANDEZ</t>
  </si>
  <si>
    <t>LA PRESENTE ORDEN TIENE POR OBJETO: 1. APOYAR LA IMPLEMENTACIÓN DEL PROGRAMA “EMBAJADORES UNIMAGDALENA EN EL MUNDO”, PARA DINAMIZAR EL RELACIONAMIENTO CON LOS GRADUADOS DE LA INSTITUCIÓN RESIDENTES EN EL EXTERIOR Y EL DESARROLLO DE ACCIONES QUE PROMUEVAN SU VINCULACIÓN A INICIATIVAS ACADÉMICAS, PROFESIONALES, DE PROYECCIÓN SOCIAL U OTRAS. 2. APOYAR LA GESTIÓN DE LAS REDES SOCIALES DE LA DEPENDENCIA. 3. APOYAR EL DESARROLLO DE EVENTOS DE LA DEPENDENCIA. 5. APOYAR EN EL DESARROLLO E IMPLEMENTACIÓN DE OPORTUNIDADES, CONVOCATORIAS Y PROYECTOS CLAVES DE INTERNACIONALIZACIÓN. 6. APOYAR EN LA ORGANIZACIÓN E IMPLEMENTACIÓN DE LA SEMANA INTERNACIONAL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</si>
  <si>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CO1.REQ.8606106</t>
  </si>
  <si>
    <t>OPSP-VAD-1101-2025</t>
  </si>
  <si>
    <t>https://community.secop.gov.co/Public/Tendering/OpportunityDetail/Index?noticeUID=CO1.NTC.8477415&amp;isFromPublicArea=True&amp;isModal=False</t>
  </si>
  <si>
    <t>BRAYAN RENE CARBONO CARBONO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</si>
  <si>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</si>
  <si>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CO1.REQ.8608341</t>
  </si>
  <si>
    <t>OPSP-VAD-1100-2025</t>
  </si>
  <si>
    <t>https://community.secop.gov.co/Public/Tendering/OpportunityDetail/Index?noticeUID=CO1.NTC.8474929&amp;isFromPublicArea=True&amp;isModal=False</t>
  </si>
  <si>
    <t>LA PRESENTE ORDEN TIENE POR OBJETO: 1. APOYAR EN EL DISEÑO Y EN LA EJECUCIÓN DE PRODUCCIÓN AUDIOVISUAL, Y DESARROLLO DE LOS CONTENIDOS MULTIMEDIA PARA EL CENTRO INNOVA. 2. ESCRIBIR Y REVISAR LOS GUIONES RELACIONADOS CON LAS PRODUCCIONES AUDIOVISUALES. 3. APOYAR EN LA COORDINACIÓN Y EJECUCIÓN DE GRABACIONES DE IMÁGENES PARA LOS MATERIALES AUDIOVISUALES DEL CENTRO INNOVA.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LA COORDINACIÓN DE CURSOS VIRTUALES EN LA PLATAFORMA DE BLOQUE 10. 8. REVISAR LOS CONTENIDOS CREADOS PARA REDES SOCIALES DEL CENTRO INNOVA.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</si>
  <si>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CO1.REQ.8605801</t>
  </si>
  <si>
    <t>OPSP-VAD-1099-2025</t>
  </si>
  <si>
    <t>https://community.secop.gov.co/Public/Tendering/OpportunityDetail/Index?noticeUID=CO1.NTC.8475611&amp;isFromPublicArea=True&amp;isModal=False</t>
  </si>
  <si>
    <t>LA PRESENTE ORDEN TIENE POR OBJETO: 1. APOYAR EN EL DISEÑO Y EN LA EJECUCIÓN DE PRODUCCIÓN AUDIOVISUAL, Y DESARROLLO DE LOS CONTENIDOS MULTIMEDIA PARA EL CENTRO DE INNOVACIÓN EDUCATIVA- INNOVA. 2. APOYAR EN LA ESCRITURA Y REVISIÓN DE LOS GUIONES RELACIONADOS CON LAS PRODUCCIONES AUDIOVISUALES. 3. APOYAR EN LA COORDINACIÓN Y EJECUCIÓN DE GRABACIONES DE IMÁGENES PARA LOS MATERIALES AUDIOVISUALES DEL CENTRO DE INNOVACIÓN EDUCATIVA- INNOVA.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APOYO EN LA ASESORÍA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</si>
  <si>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CO1.REQ.8606348</t>
  </si>
  <si>
    <t>OPSP-VAD-1098-2025</t>
  </si>
  <si>
    <t>https://community.secop.gov.co/Public/Tendering/OpportunityDetail/Index?noticeUID=CO1.NTC.8475602&amp;isFromPublicArea=True&amp;isModal=False</t>
  </si>
  <si>
    <t>AYLIN YASIRA SERBOUSEK CASTRO</t>
  </si>
  <si>
    <t>LA PRESENTE ORDEN TIENE POR OBJETO: 1. REALIZAR ACOMPAÑAMIENTO EN LA ORGANIZACIÓN ACADÉMICA Y LOGÍSTICA DEL EVENTO CÁTEDRA SANTA MARTA 500 AÑOS. 2. APOYAR EN EL DESARROLLO DE INICIATIVAS DE ECONOMÍA SOLIDARIA Y POPULAR DE LAS POBLACIONES ÉTNICAS Y CAMPESINAS EN EL MAGDALENA. 3. APOYAR EN LA ORGANIZACIÓN DE EVENTOS DE EXTENSIÓN SOCIAL CON COMUNIDADES QUE SE DESARROLLAN EN LA VICERRECTORÍA DE EXTENSIÓN Y PROYECCIÓN SOCIAL. 4. CONSTRUIR INFORMES Y DOCUMENTOS DE GESTIÓN Y EJECUCIÓN QUE SE DESARROLLEN EN EL MARCO DE ACTIVIDADES INTERCULTURALES. 5, APOYAR EN EL ACOMPAÑAMIENTO A LAS REUNIONES Y ACTIVIDADES PREVIO ACUERDO Y COMUNICACIÓN POR PARTE DEL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</si>
  <si>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CO1.REQ.8606503</t>
  </si>
  <si>
    <t>OPSP-VAD-1097-2025</t>
  </si>
  <si>
    <t>https://community.secop.gov.co/Public/Tendering/OpportunityDetail/Index?noticeUID=CO1.NTC.8475485&amp;isFromPublicArea=True&amp;isModal=False</t>
  </si>
  <si>
    <t>ARLINTHONG JOSE PEREZ CAMPO</t>
  </si>
  <si>
    <t>LA PRESENTE ORDEN TIENE POR OBJETO: 1.APOYAR EN EL DESARROLLO DE SISTEMAS DE INFORMACIÓN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</si>
  <si>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CO1.REQ.8606273</t>
  </si>
  <si>
    <t>OAG-VAD-1096-2025</t>
  </si>
  <si>
    <t>https://community.secop.gov.co/Public/Tendering/OpportunityDetail/Index?noticeUID=CO1.NTC.8470877&amp;isFromPublicArea=True&amp;isModal=False</t>
  </si>
  <si>
    <t>OMAR DAVID DEAVILA MEJIA</t>
  </si>
  <si>
    <t xml:space="preserve">LA PRESENTE ORDEN TIENE POR OBJETO: 1. APOYAR A LA DIRECCIÓN DE BIENESTAR UNIVERSITARIO EN EL REGISTRO, ACTUALIZACIÓN Y ALMACENAMIENTO DE INFORMACIÓN RELACIONADAS CON EL AREA DE DEPORTES SNIES Y PDA. 2. APOYAR EN LA PLANIFICACIÓN DE LOS HORARIOS DISPONIBLES PARA EL USO DE LAS INSTALACIONES DEPORTIVAS. 3. APOYAR EN LAS ACTIVIDADES QUE PERMITAN EL SEGUIMIENTO AL MANTENIMIENTO DE LOS ESCENARIOS DEPORTIVOS Y ESPACIOS DE ACTIVIDAD FÍSICA. 4. APOYAR EL PROCESO DE REALIZACIÓN DE LOS INVENTARIOS DE LOS IMPLEMENTOS DEPORTIVOS DE LA DIRECICÓN DE BIENESTAR UNIVERSITARIO. 5.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RECOLECCIÓN Y SISTEMATIZACIÓN MENSUAL DE LA INFORMACIÓN DE LOS MIEMBROS DE LA COMUNIDAD UNIVERSITARIA QUE ACCEDEN A LOS SERVICIOS DEPORTIVOS DE LA DIRECCIÓN DE BIENESTAR UNIVERSITARIO. 7. APOYAR EN EL ÁREA DE DEPORTE EN DILIGENCIAMIENTO DE LOS FORMATOS COGUI+, ASISTENCIA A EVENTOS Y PERMISOS ACADÉMICOS. 8. APOYAR EN LA PARTICIPACIÓN DE LOS DIFERENTES EVENTOS REALIZADOS POR LA DIRECCIÓN DE BIENESTAR UNIVERSITARIO: EVENTO DE FIN DE AÑO Y VACACIONES RECREATIVAS. 9. APOYAR EN LA PARTICIPACIÓN DE EVENTOS ACADÉMICOS, CIENTÍFICOS, ARTÍSTICOS, CULTURALES, DEPORTIVOS, DE SALUD Y DESARROLLO HUMANO DENTRO Y FUERA DEL LUGAR HABITUAL DE LA EJECUCIÓN DE LAS ACTIVIDADES. </t>
  </si>
  <si>
    <t>CO1.REQ.8602102</t>
  </si>
  <si>
    <t>OAG-VAD-1095-2025</t>
  </si>
  <si>
    <t>https://community.secop.gov.co/Public/Tendering/OpportunityDetail/Index?noticeUID=CO1.NTC.8470852&amp;isFromPublicArea=True&amp;isModal=False</t>
  </si>
  <si>
    <t>DANNA CAROLINA CERVANTES CASTILLO</t>
  </si>
  <si>
    <t xml:space="preserve">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t>
  </si>
  <si>
    <t>CO1.REQ.8601485</t>
  </si>
  <si>
    <t>OPSP-VAD-1094-2025</t>
  </si>
  <si>
    <t>https://community.secop.gov.co/Public/Tendering/OpportunityDetail/Index?noticeUID=CO1.NTC.8454908&amp;isFromPublicArea=True&amp;isModal=False</t>
  </si>
  <si>
    <t>MARIA DE JESUS AMADOR ZEA</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</si>
  <si>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</si>
  <si>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CO1.REQ.8584698</t>
  </si>
  <si>
    <t>OAG-VAD-1093-2025</t>
  </si>
  <si>
    <t>https://community.secop.gov.co/Public/Tendering/OpportunityDetail/Index?noticeUID=CO1.NTC.8454464&amp;isFromPublicArea=True&amp;isModal=False</t>
  </si>
  <si>
    <t>ROSALIA EVA MONTAÑO HERNANDEZ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</si>
  <si>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</si>
  <si>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CO1.REQ.8584554</t>
  </si>
  <si>
    <t>OAG-VAD-1092-2025</t>
  </si>
  <si>
    <t>https://community.secop.gov.co/Public/Tendering/OpportunityDetail/Index?noticeUID=CO1.NTC.8455539&amp;isFromPublicArea=True&amp;isModal=False</t>
  </si>
  <si>
    <t>KATHLEEN JOHANA BOLAÑO PEREZ</t>
  </si>
  <si>
    <t>CO1.REQ.8585694</t>
  </si>
  <si>
    <t>OPSP-VAD-1091-2025</t>
  </si>
  <si>
    <t>https://community.secop.gov.co/Public/Tendering/OpportunityDetail/Index?noticeUID=CO1.NTC.8455292&amp;isFromPublicArea=True&amp;isModal=False</t>
  </si>
  <si>
    <t>ASDRUBAL SENEN OROZCO SANJUANELO</t>
  </si>
  <si>
    <t xml:space="preserve">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LAS ACTIVIDADES. </t>
  </si>
  <si>
    <t>CO1.REQ.8585679</t>
  </si>
  <si>
    <t>OPSP-VAD-1090-2025</t>
  </si>
  <si>
    <t>https://community.secop.gov.co/Public/Tendering/OpportunityDetail/Index?noticeUID=CO1.NTC.8455471&amp;isFromPublicArea=True&amp;isModal=False</t>
  </si>
  <si>
    <t xml:space="preserve">LA PRESENTE ORDEN TIENE POR OBJETO: 1. APOYAR EN LA ORGANIZACIÓN Y COORDINACIÓN DEL PROGRAMA ACADÉMICO, ASEGURANDO LA CORRECTA EJECUCIÓN DE LA PROGRAMACIÓN DE ASIGNATURAS Y ACTIVIDADES ESTABLECIDAS EN EL CURRÍCULO. 2. APOYAR EN LA GESTIÓN EFICIENTE DE EQUIPOS Y RECURSOS DIDÁCTICOS: APOYANDO LA COORDINACIÓN DE LA ENTREGA OPORTUNA DE MATERIALES, INSUMOS Y RECURSOS NECESARIOS PARA EL DESARROLLO DE CLASES Y PRÁCTICAS ACADÉMICAS. 3. APOYAR EN EL FOMENTO DEL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LA ADMINISTRACIÓN Y ACTUALIZACIÓN DE INVENTARIOS ACADÉMICOS Y RECURSOS DE ENSEÑANZA: APOYANDO LA GESTIÓN DEL INVENTARIO DE MATERIALES Y EQUIPOS PEDAGÓGICOS, ELABORANDO INFORMES PERIÓDICOS SOBRE SU ESTADO Y DISPONIBILIDAD. 6. APOYAR EL CUMPLIMIENTO DE NORMATIVAS ACADÉMICAS Y DE GESTIÓN EDUCATIVA: VERIFICANDO QUE EL PROGRAMA SE AJUSTE A LAS NORMATIVAS INTERNAS DE CALIDAD Y ACREDITACIÓN, ASÍ COMO AL CUMPLIMIENTO DE LOS PROTOCOLOS DE SEGURIDAD Y BIENESTAR DE LA COMUNIDAD UNIVERSITARIA. 7. APOYAR EN LA SUPERVISIÓN Y VERIFICACIÓN DE ACTIVIDADES ACADÉMICAS, GARANTIZANDO QUE TODAS LAS PRÁCTICAS Y ASIGNATURAS CARGADAS EN LA PLATAFORMA EDUCATIVA CUENTEN CON LA VALIDACIÓN DEL COORDINADOR ACADÉMICO. 8. APOYAR EN LA ATENCIÓN OPORTUNA A LOS ESTUDIANTES Y DOCENTES: APOYANDO EN LA RESOLUCIÓN DE DUDAS, PROBLEMAS O INQUIETUDES RELACIONADAS CON EL PROGRAMA ACADÉMICO. 9. APOYAR LA GESTIÓN DE LA RETROALIMENTACIÓN Y MEJORA CONTINUA: RECOLECTANDO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APOYAR EL CUMPLIMIENTO DEL PLAN DE DESARROLLO ACADÉMICO DEL PROGRAMA, FACILITANDO LA CORRECTA IMPLEMENTACIÓN DE NUEVAS NORMATIVAS Y ESTRATEGIAS PEDAGÓGICAS. </t>
  </si>
  <si>
    <t>CO1.REQ.8585669</t>
  </si>
  <si>
    <t>OAG-VAD-1089-2025</t>
  </si>
  <si>
    <t>https://community.secop.gov.co/Public/Tendering/OpportunityDetail/Index?noticeUID=CO1.NTC.8454951&amp;isFromPublicArea=True&amp;isModal=False</t>
  </si>
  <si>
    <t>MARIA DEL CARMEN CALDERON ORTIZ</t>
  </si>
  <si>
    <t xml:space="preserve">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t>
  </si>
  <si>
    <t>CO1.REQ.8585479</t>
  </si>
  <si>
    <t>OAG-VAD-1087-2025</t>
  </si>
  <si>
    <t>https://community.secop.gov.co/Public/Tendering/OpportunityDetail/Index?noticeUID=CO1.NTC.8454971&amp;isFromPublicArea=True&amp;isModal=False</t>
  </si>
  <si>
    <t>HAROLD DE JESUS ARAQUE GARCIA</t>
  </si>
  <si>
    <t xml:space="preserve">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</si>
  <si>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CO1.REQ.8585719</t>
  </si>
  <si>
    <t>OPSP-VAD-1086-2025</t>
  </si>
  <si>
    <t>https://community.secop.gov.co/Public/Tendering/OpportunityDetail/Index?noticeUID=CO1.NTC.8455419&amp;isFromPublicArea=True&amp;isModal=False</t>
  </si>
  <si>
    <t>NANCY PATRICIA MERCADO BUENDIA</t>
  </si>
  <si>
    <t xml:space="preserve">LA PRESENTE ORDEN TIENE POR OBJETO: 1. APOYAR A LA OFICINA ASEGURAMIENTO DE LA CALIDAD, EN LA ARTICULACIÓN DEL PLAN DE DESARROLLO INSTITUCIONAL CON LAS OPORTUNIDADES DE MEJORA DE LOS PROGRAMAS ACADÉMICOS QUE ESTÁN EN PROCESO DE RENOVACIÓN DE ACREDITACIÓN EN ALTA CALIDAD PARA LA CONSTRUCCIÓN DEL PLAN DE MEJORAMIENTO DEL PROGRAMA. 2. APOYAR A LA OFICINA ASEGURAMIENTO DE LA CALIDAD EN EL DISEÑO DE INDICADORES DE DESEMPEÑO DE LOS PROGRAMAS E INSTITUCIÓN ACORDES A LAS FUNCIONES MISIONALES Y ESTRATÉGICAS. 3. APOYAR A LA OFICINA DE ASEGURAMIENTO DE LA CALIDAD EN LA RECOLECCIÓN Y ORGANIZACIÓN DE EVIDENCIAS PARA LA RENOVACIÓN DE LA ACREDITACIÓN INSTITUCIONAL. 4. APOYAR A LA OFICINA ASEGURAMIENTO DE LA CALIDAD EN EL DISEÑO DE LOS PLANES DE MEJORAMIENTO DE PROGRAMAS Y FACULTADES QUE ESTÁN EN PROCESO DE ACREDITACIÓN EN ALTA CALIDAD (PRIMERA VEZ O RENOVACIÓN). 5. APOYAR A LA OFICINA ASEGURAMIENTO DE LA CALIDAD EN EL SEGUIMIENTO A LA EJECUCIÓN DE PLANES DE MEJORAMIENTO ASOCIADOS A CADA FACULTAD. 6. APOYAR A LA OFICINA ASEGURAMIENTO DE LA CALIDAD EN EL SEGUIMIENTO AL CUMPLIMIENTO DEL PLAN DE MEJORAMIENTO INSTITUCIONAL EN ARTICULACIÓN CON LA OFICINA ASESORA DE PLANEACIÓN. 7. APOYAR A LA OFICINA DE ASEGURAMIENTO DE LA CALIDAD EN LA TOMA DE REGISTROS DE ASISTENCIAS, ACTAS, DESARROLLO DE RELATORÍAS Y EVIDENCIAS DE LAS ASESORÍAS EN LOS PROCESOS DE ASEGURAMIENTO DE LA CALIDAD DE LOS PROGRAMAS ACADÉMICOS E INSTITUCIONAL. </t>
  </si>
  <si>
    <t>CO1.REQ.8585806</t>
  </si>
  <si>
    <t>OPSP-VAD-1085-2025</t>
  </si>
  <si>
    <t>https://community.secop.gov.co/Public/Tendering/OpportunityDetail/Index?noticeUID=CO1.NTC.8454900&amp;isFromPublicArea=True&amp;isModal=False</t>
  </si>
  <si>
    <t>JUAN CARLOS BERNIER TAPIA</t>
  </si>
  <si>
    <t xml:space="preserve">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</si>
  <si>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CO1.REQ.8584940</t>
  </si>
  <si>
    <t>OPSP-VAD-1084-2025</t>
  </si>
  <si>
    <t>https://community.secop.gov.co/Public/Tendering/OpportunityDetail/Index?noticeUID=CO1.NTC.8454255&amp;isFromPublicArea=True&amp;isModal=False</t>
  </si>
  <si>
    <t>ANDRES FELIPE MEJIA QUINTERO</t>
  </si>
  <si>
    <t xml:space="preserve">LA PRESENTE ORDEN TIENE POR OBJETO: 1.ASESORAR AL GRUPO DE CONTABILIDAD EN EL CÁLCULO DEL PORCENTAJE FIJO DE RETENCIÓN EN LA FUENTE A TRAVÉS DEL PROCEDIMIENTO 2 ESTABLECIDO POR EL ESTATUTO TRIBUTARIO, PARA EMPLEADOS. 2. ASESORAR AL GRUPO DE CONTABILIDAD EN LA APLICACIÓN DE NORMAS Y CONCEPTOS EMITIDOS POR LA CONTADURÍA GENERAL DE LA NACIÓN. 3. ASESORAR AL GRUPO DE CONTABILIDAD EN LA IMPLEMENTACIÓN DE LOS SISTEMAS DE FACTURACIÓN ELECTRÓNICA ESTABLECIDOS POR LA DIAN. 4. ASESORAR AL GRUPO DE CONTABILIDAD EN EL DISEÑO DE FORMATOS PARA EL CÁLCULO DE RETENCIONES Y DEDUCCIONES EN PAGOS DE PROVEEDORES Y SERVICIOS PROFESIONALES. 5. APOYAR AL GRUPO DE CONTABILIDAD EN LA ELABORACIÓN DE INFORMES A LOS ENTES DE CONTROL. 6. APOYAR AL GRUPO DE CONTABILIDAD EN LOS PROCESOS DE CIERRE MENSUAL7. ASESORAR AL GRUPO DE CONTABILIDAD EN LA ELABORACIÓN Y PRESENTACIÓN DE LOS ESTADOS FINANCIEROS DE LA UNIVERSIDAD 8. APOYAR EN LA COORDINACIÓN DE LA REVISIÓN DE LA CODIFICACIÓN CONTABLE DE LAS CUENTAS POR PAGAR Y OBLIGACIONES PRESUPUESTALES ELABORADAS PARA PROCESO DE PAGO. </t>
  </si>
  <si>
    <t>CO1.REQ.8584512</t>
  </si>
  <si>
    <t>OPSP-VAD-1083-2025</t>
  </si>
  <si>
    <t>https://community.secop.gov.co/Public/Tendering/OpportunityDetail/Index?noticeUID=CO1.NTC.8454817&amp;isFromPublicArea=True&amp;isModal=False</t>
  </si>
  <si>
    <t>ANA KARINA DEL MAR OBREDOR GARCIA</t>
  </si>
  <si>
    <t xml:space="preserve">LA PRESENTE ORDEN TIENE POR OBJETO: 1. APOYAR EN LA ELABORACIÓN, SEGUIMIENTO Y CONTROL DE LAS SOLICITUDES DE TRABAJO EN CASA DE LOS FUNCIONARIOS Y DOCENTES DE LA INSTITUCIÓN, COORDINAR LA ARTICULACIÓN CON LA DIRECCIÓN DE TALENTO HUMANO, GRUPO DE DESARROLLO ORGANIZACIONAL Y GRUPO DE SEGURIDAD Y SALUD EN EL TRABAJO PARA LA GESTIÓN Y FORMALIZACIÓN DE LOS FORMATOS Y DOCUMENTOS NECESARIOS PARA LA HABILITACIÓN DE ESTA MODALIDAD. 2. ELABORAR UNA BASE DE DATOS CON LA INFORMACIÓN DE CADA UNO DE LOS FUNCIONARIOS Y DOCENTES QUE SE ENCUENTREN EN LA MODALIDAD DE TRABAJO EN CASA, INCLUYENDO LA INFORMACIÓN CONTENIDA EN LOS RESPECTIVOS FORMATOS. 3. REALIZAR SEGUIMIENTO A LA MODALIDAD DE TRABAJO EN CASA POR PERSONA, GENERANDO INFORMES TÉCNICOS Y ALERTAS TEMPRANAS A LA DIRECCIÓN DE TALENTO HUMANO, GRUPO DE DESARROLLO ORGANIZACIONAL Y GRUPO DE SST CON RELACIÓN A LAS FECHAS DE SEGUIMIENTO DE FUNCIONES, SEGUIMIENTO DE CONDICIONES LABORALES SEGURAS Y ADECUADAS, SEGUIMIENTO A DIFICULTADES TÉCNICAS, PERSONALES O DE SALUD Y FECHAS DE INICIO Y FIN DE LAS MODALIDADES DE TRABAJO EN CASA FORMALIZADAS. 4. APOYAR EN EL CONTROL DE INDICADORES DE AUSENTISMO DE FORMA MENSUAL POR CAUSAS MEDICAS COMUNES, ENFERMEDAD LABORAL Y ACCIDENTE DE TRABAJO. 5. APOYAR EN EL INDICADOR DE PREVALENCIA DE LA ENFERMEDAD LABORAL CALIFICADA. 6. APOYAR EN EL SEGUIMIENTO DEL DESARROLLO DEL PLAN DE TRABAJO ANUAL EN SST. 7. APOYAR AL COMITÉ DE SEGURIDAD Y SALUD EN EL TRABAJO EN LA PRESENTACIÓN DE LAS TASAS DE ENFERMEDAD LABORAL Y ACCIDENTE DE TRABAJO. 8. APOYAR EN LAS INVESTIGACIONES DE ACCIDENTE LABORALES DE ESTUDIANTE, DOCENTES, Y PERSONAL ADMINISTRATIVO DE LA UNIVERSIDAD DEL MAGDALENA. 9.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10. APOYAR EN LA SENSIBILIZACIÓN Y SOCIALIZACIÓN DE LOS PROGRAMAS, PLANES Y PROYECTOS ESTABLECIDOS EN LA UNIVERSIDAD DEL MAGDALENA EN MATERIA DE SEGURIDAD Y SALUD EN EL TRABAJO. 11. APOYAR EN LA REALIZACIÓN DE INSPECCIONES DE SEGURIDAD DE LAS DIFERENTES ÁREAS, SEDES, LABORATORIOS Y OBRAS DESARROLLADAS POR LA UNIVERSIDAD PARA LA IDENTIFICACIÓN, VALORACIÓN Y CONTROL DE LOS RIESGOS, EN CONCORDANCIA CON LA NORMATIVIDAD VIGENTE APLICABLE. 12. APOYAR EN LA ELABORACIÓN Y ACTUALIZACIÓN DE LAS DIFERENTES MATRICES DE PELIGROS DE LA UNIVERSIDAD DEL MAGDALENA. </t>
  </si>
  <si>
    <t>CO1.REQ.8584910</t>
  </si>
  <si>
    <t>OPSP-VAD-1082-2025</t>
  </si>
  <si>
    <t>https://community.secop.gov.co/Public/Tendering/OpportunityDetail/Index?noticeUID=CO1.NTC.8454119&amp;isFromPublicArea=True&amp;isModal=False</t>
  </si>
  <si>
    <t>ALFREDO DANIEL FLOREZ MARTINEZ</t>
  </si>
  <si>
    <t>CO1.REQ.8584063</t>
  </si>
  <si>
    <t>OPSP-VAD-1081-2025</t>
  </si>
  <si>
    <t>https://community.secop.gov.co/Public/Tendering/OpportunityDetail/Index?noticeUID=CO1.NTC.8453919&amp;isFromPublicArea=True&amp;isModal=False</t>
  </si>
  <si>
    <t>LUIS CARLOS MENDOZA BERMUDEZ</t>
  </si>
  <si>
    <t>CO1.REQ.8584137</t>
  </si>
  <si>
    <t>OPSP-VAD-1080-2025</t>
  </si>
  <si>
    <t>https://community.secop.gov.co/Public/Tendering/OpportunityDetail/Index?noticeUID=CO1.NTC.8453795&amp;isFromPublicArea=True&amp;isModal=False</t>
  </si>
  <si>
    <t>ANDRES EDUARDO PATERNINA ARIZA</t>
  </si>
  <si>
    <t xml:space="preserve">LA PRESENTE ORDEN TIENE POR OBJETO: 1. APOYAR EN LA CONSTRUCCIÓN DE COMPONENTES SOFTWARE EN TECNOLOGÍAS NETCORE, JAVASCRIPT, ANGULAR, HACIENDO USO DE PATRONES DE DISEÑOS ARQUITECTÓNICOS. 2. ASESORAR EN EL PROCESO DE CONSTRUCCIÓN DE MICROSERVICIOS DEL SISTEMA DE INFORMACIÓN DE REGISTRO ACADÉMICO. 3. ASESORAR EN LA IMPLEMENTACIÓN DE HERRAMIENTAS DE VERIFICACIÓN Y VALIDACIÓN DE CÓDIGO FUENTE. 4. APOYAR AL DIRECTOR DEL CENTRO EN BUENAS PRÁCTICAS DE DESARROLLO EN EL SISTEMA DE INFORMACIÓN DE REGISTRO ACADÉMICO. 5. APOYAR EN LA CONSTRUCCIÓN DE PIPELINE EN EL SISTEMA DE INFORMACIÓN DE REGISTRO ACADÉMICO. </t>
  </si>
  <si>
    <t>CO1.REQ.8583476</t>
  </si>
  <si>
    <t>OPSP-VAD-1079-2025</t>
  </si>
  <si>
    <t>https://community.secop.gov.co/Public/Tendering/OpportunityDetail/Index?noticeUID=CO1.NTC.8447910&amp;isFromPublicArea=True&amp;isModal=False</t>
  </si>
  <si>
    <t>LAURA MARIA PEREZ RIQUETT</t>
  </si>
  <si>
    <t xml:space="preserve">LA PRESENTE ORDEN TIENE POR OBJETO: 1. APOYAR LA PLANEACIÓN Y EJECUCIÓN DE INTERVENCIONES ARQUEOLÓGICAS EN EL MARCO DEL PAP UNIMAGDALENA. 2. APOYAR LA EJECUCIÓN DE ACTIVIDADES DE LABORATORIO Y SOCIALIZACIÓN EN EL MARCO DEL PAP UNIMAGDALENA. 3. APOYAR LA FORMULACIÓN DE PLANES DE MANEJO ARQUEOLÓGICO E INFORMES TÉCNICOS Y DE EJECUCIÓN DEL PAP UNIMAGDALENA. 4. APOYAR LA FORMULACIÓN DE PROPUESTAS ECONÓMICAS DE ARQUEOLOGÍA PREVENTIVA. 5. APOYAR EN LA FORMULACIÓN DE DOCUMENTOS DE INVESTIGACIÓN, ARTÍCULOS ESPECIALIZADOS DERIVADOS DEL PAP UNIMAGDALENA. 6. APOYAR LA COORDINACIÓN Y MANEJO DE PERSONAL DE CAMPO Y LABORATORIO DEL PAP UNIMAGDALENA. 7. PARTICIPAR EN REUNIONES INTERNAS Y EXTERNAS RELACIONADAS CON EL PAP UNIMAGDALENA Y PROGRAMAS DE ARQUEOLOGÍA PREVENTIVA, PREVIO ACUERDO Y COMUNICACIÓN CON EL SUPERVISOR (A) DE LA PRESENTE ORDEN. </t>
  </si>
  <si>
    <t>CO1.REQ.8577730</t>
  </si>
  <si>
    <t>OPSP-VAD-1078-2025</t>
  </si>
  <si>
    <t>https://community.secop.gov.co/Public/Tendering/OpportunityDetail/Index?noticeUID=CO1.NTC.8446861&amp;isFromPublicArea=True&amp;isModal=False</t>
  </si>
  <si>
    <t>YELENIS PATRICIA RESTREPO OÑATE</t>
  </si>
  <si>
    <t xml:space="preserve">LA PRESENTE ORDEN TIENE POR OBJETO: 1. REALIZAR ACOMPAÑAMIENTO PERIÓDICO A LAS VÍCTIMAS DE VIOLENCIA BASADA EN GÉNERO Y VIOLENCIA SEXUAL, CON EL FIN DE EVALUAR SU BIENESTAR EMOCIONAL Y SU PROCESO DE RECUPERACIÓN. 2. APOYAR EN EL DISEÑO Y EJECUCIÓN DE LOS PROGRAMAS DE PREVENCIÓN Y DETECCIÓN DE CASOS DE VIOLENCIA BASADA EN GÉNERO Y VIOLENCIA SEXUAL, ENFOCADOS EN LA COMUNIDAD UNIVERSITARIA Y COMUNIDAD EXTERNA. 3. ACOMPAÑAR LA PROMOCIÓN DE ESPACIOS SEGUROS DE DENUNCIA Y ATENCIÓN OPORTUNA. 4. APOYAR EN EL DESARROLLO DE CAPACITACIONES DIRIGIDAS A ESTUDIANTES, DOCENTES Y PERSONAL ADMINISTRATIVO, CON EL OBJETIVO DE FOMENTAR UNA CULTURA DE RESPETO, EQUIDAD Y CERO TOLERANCIAS FRENTE A LA VIOLENCIA. 5. APOYAR EN LA PARTICIPACIÓN DE LOS EVENTOS REALIZADOS POR EL GRUPO GAV. 6. APOYAR EN LA ATENCIÓN BÁSICA, OPORTUNA Y ADECUADA A LOS ESTUDIANTES QUE REQUIERAN EL SERVICIO DE ORIENTACIÓN PSICOLÓGICA EN LA DIRECCIÓN DE BIENESTAR UNIVERSITARIO. 7. PRESENTAR INFORMES OPORTUNAMENTE AL SUPERVISOR SOBRE LAS ACTIVIDADES DESARROLLADAS Y PLANTEADAS EN EL PLAN DE TRABAJO, PARA LA VERIFICACIÓN Y EL CUMPLIMIENTO DE LAS METAS PROPUESTAS. </t>
  </si>
  <si>
    <t>CO1.REQ.8576934</t>
  </si>
  <si>
    <t>OPSP-VAD-1077-2025</t>
  </si>
  <si>
    <t>https://community.secop.gov.co/Public/Tendering/OpportunityDetail/Index?noticeUID=CO1.NTC.8446600&amp;isFromPublicArea=True&amp;isModal=False</t>
  </si>
  <si>
    <t>JAVIER JOSE MARTES VEGA</t>
  </si>
  <si>
    <t>CO1.REQ.8576589</t>
  </si>
  <si>
    <t>OPSP-VAD-1076-2025</t>
  </si>
  <si>
    <t>https://community.secop.gov.co/Public/Tendering/OpportunityDetail/Index?noticeUID=CO1.NTC.8446568&amp;isFromPublicArea=True&amp;isModal=False</t>
  </si>
  <si>
    <t>MALORY PAOLA SAAVEDRA PIMIENTA</t>
  </si>
  <si>
    <t xml:space="preserve">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t>
  </si>
  <si>
    <t>CO1.REQ.8576559</t>
  </si>
  <si>
    <t>OPSP-VAD-1075-2025</t>
  </si>
  <si>
    <t>https://community.secop.gov.co/Public/Tendering/OpportunityDetail/Index?noticeUID=CO1.NTC.8446620&amp;isFromPublicArea=True&amp;isModal=False</t>
  </si>
  <si>
    <t>WILMA JOSE PINTO CRISTHOFFER</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</si>
  <si>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</si>
  <si>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CO1.REQ.8576258</t>
  </si>
  <si>
    <t>OAG-VAD-1074-2025</t>
  </si>
  <si>
    <t>https://community.secop.gov.co/Public/Tendering/OpportunityDetail/Index?noticeUID=CO1.NTC.8446166&amp;isFromPublicArea=True&amp;isModal=False</t>
  </si>
  <si>
    <t>ADRIANA LUCIA RODRIGUEZ MARTINEZ</t>
  </si>
  <si>
    <t xml:space="preserve">LA PRESENTE ORDEN TIENE POR OBJETO: 1. ASISTIR A LA JORNADA DE INDUCCIÓN AL EQUIPO DE PSICÓLOGOS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</si>
  <si>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CO1.REQ.8576324</t>
  </si>
  <si>
    <t>OPSP-VAD-1073-2025</t>
  </si>
  <si>
    <t>https://community.secop.gov.co/Public/Tendering/OpportunityDetail/Index?noticeUID=CO1.NTC.8450609&amp;isFromPublicArea=True&amp;isModal=False</t>
  </si>
  <si>
    <t>JULIO JOSE ALVAREZ NUÑEZ</t>
  </si>
  <si>
    <t xml:space="preserve">LA PRESENTE ORDEN TIENE POR OBJETO: 1. APOYAR EN EL SEGUIMIENTO Y ACTUALIZACIÓN AL PROCESO APOYO TECNOLÓGICO TIC, PARA LA TOMA DE ACCIONES PREVENTIVAS, CORRECTIVAS Y MEJORAS. 2. APOYAR EN LA ELABORACION DE FORMATOS, PROCEDIMIENTO, GUÍAS, INSTRUCTIVOS, MANUALES E INDICADORES AL PROCESO DE APOYO TECNOLÓGICO. 3. APOYAR EN EL SOPORTE DE TRÁMITES ADMINISTRATIVOS. </t>
  </si>
  <si>
    <t>CO1.REQ.8580195</t>
  </si>
  <si>
    <t>OPSP-VAD-1072-2025</t>
  </si>
  <si>
    <t>https://community.secop.gov.co/Public/Tendering/OpportunityDetail/Index?noticeUID=CO1.NTC.8449890&amp;isFromPublicArea=True&amp;isModal=False</t>
  </si>
  <si>
    <t>GLORIA HELENA FIERRO RIVAS</t>
  </si>
  <si>
    <t>MARIA INES MOSCARELLA VALLE</t>
  </si>
  <si>
    <t xml:space="preserve">LA PRESENTE ORDEN TIENE POR OBJETO: 1. APOYAR CON LA GESTIÓN Y DESARROLLO DE LA PROPUESTA DE FORMACIÓN CAJAMAG, DIRIGIDO A LOS FUNCIONARIOS DE LA UNIVERSIDAD 2. APOYAR EN LA GESTIÓN Y ARTICULACIÓN DE ALIANZAS CON LAS ENTIDADES EXTERNAS, PARA LA FORMACIÓN DE LOS FUNCIONARIOS DE LA UNIVERSIDAD 3. APOYAR CON EL DESARROLLO DEL CRONOGRAMA DEL PLAN DE CAPACITACIÓN VIGENCIA 2025. 4. APOYAR CON ACTUALIZACIÓN DEL REPOSITORIO DE LAS CAPACITACIONES DE TALENTO HUMANO. 5. APOYAR CON LA APLICACIÓN Y TABULACIÓN DE LAS EVALUACIONES DE IMPACTO DE LAS CAPACITACIONES DEL PIC. 6. APOYAR CON LA ACTUALIZACIÓN DE SOLUCIÓN Y CARGUE DE ACCIONES DE MEJORA DEL MAPA DE RIESGOS DE LA GESTIÓN DE TALENTO HUMANO. 7. APOYAR CON LAS ACTIVIDADES PROGRAMADAS DESDE LA DIRECCIÓN DE TALENTO HUMANO. </t>
  </si>
  <si>
    <t>CO1.REQ.8579790</t>
  </si>
  <si>
    <t>OPSP-VAD-1071-2025</t>
  </si>
  <si>
    <t>https://community.secop.gov.co/Public/Tendering/OpportunityDetail/Index?noticeUID=CO1.NTC.8446288&amp;isFromPublicArea=True&amp;isModal=False</t>
  </si>
  <si>
    <t>LISSET DEL CARMEN CORONEL BROCHERO</t>
  </si>
  <si>
    <t xml:space="preserve">LA PRESENTE ORDEN TIENE POR OBJETO: 1. ASISTIR A LA JORNADA DE INDUCCIÓN AL EQUIPO DE PSICÓLOGOS ENTREVISTADORES. 2. REALIZAR ENTREVISTA EN LA FASE 1 Y 2,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</si>
  <si>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CO1.REQ.8576094</t>
  </si>
  <si>
    <t>OPSP-VAD-1070-2025</t>
  </si>
  <si>
    <t>https://community.secop.gov.co/Public/Tendering/OpportunityDetail/Index?noticeUID=CO1.NTC.8446080&amp;isFromPublicArea=True&amp;isModal=False</t>
  </si>
  <si>
    <t>ARMANDO DALLAN LAVALLE FANDIÑO</t>
  </si>
  <si>
    <t xml:space="preserve">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 </t>
  </si>
  <si>
    <t>CO1.REQ.8576082</t>
  </si>
  <si>
    <t>OPSP-VAD-1069-2025</t>
  </si>
  <si>
    <t>https://community.secop.gov.co/Public/Tendering/OpportunityDetail/Index?noticeUID=CO1.NTC.8445979&amp;isFromPublicArea=True&amp;isModal=False</t>
  </si>
  <si>
    <t>JOELYS YISETH  RODRIGUEZ GAMARRA</t>
  </si>
  <si>
    <t xml:space="preserve">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ORIENTAR A LOS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 </t>
  </si>
  <si>
    <t>CO1.REQ.8576074</t>
  </si>
  <si>
    <t>OPSP-VAD-1068-2025</t>
  </si>
  <si>
    <t>https://community.secop.gov.co/Public/Tendering/OpportunityDetail/Index?noticeUID=CO1.NTC.8446512&amp;isFromPublicArea=True&amp;isModal=False</t>
  </si>
  <si>
    <t>JEFERSON DE JESUS GAMARRA MOLINA</t>
  </si>
  <si>
    <t xml:space="preserve">LA PRESENTE ORDEN TIENE POR OBJETO: 1. APOYAR EN MANTENIMIENTO PREVENTIVO Y CORRECTIVO A LOSEQUIPOS DE CÓMPUTO DE LA INSTITUCIÓN, INCLUYENDO SEDES ALTERNAS (SEDE- CENTRO, PLANTA PILOTO, CONSULTORIO JURÍDICO, SAN JUAN NEPOMUCENO). 2. APOYAR EN EL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</si>
  <si>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CO1.REQ.8575777</t>
  </si>
  <si>
    <t>OAG-VAD-1067-2025</t>
  </si>
  <si>
    <t>https://community.secop.gov.co/Public/Tendering/OpportunityDetail/Index?noticeUID=CO1.NTC.8446061&amp;isFromPublicArea=True&amp;isModal=False</t>
  </si>
  <si>
    <t>JAIME ALFONSO CASTRO ANGARITA</t>
  </si>
  <si>
    <t xml:space="preserve">LA PRESENTE ORDEN TIENE POR OBJETO: 1. APOYAR EN EL MANTENIMIENTO PREVENTIVO Y CORRECTIVO A LOS EQUIPOS DE CÓMPUTO DE LA INSTITUCIÓN, INCLUYENDO SEDES ALTERNAS (SEDE- CENTRO, PLANTA PILOTO, CONSULTORIO JURÍDICO, SAN JUAN NEPOMUCENO). 2. APOYAR EN EL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</si>
  <si>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CO1.REQ.8576065</t>
  </si>
  <si>
    <t>OPSP-VAD-1066-2025</t>
  </si>
  <si>
    <t>https://community.secop.gov.co/Public/Tendering/OpportunityDetail/Index?noticeUID=CO1.NTC.8447819&amp;isFromPublicArea=True&amp;isModal=False</t>
  </si>
  <si>
    <t>ISAAC MATEO CANTILLO GAMARRA</t>
  </si>
  <si>
    <t xml:space="preserve">LA PRESENTE ORDEN TIENE POR OBJETO: 1. APOYAR EN EL PROCESO DE MANTENIMIENTO PREVENTIVO Y CORRECTIVO A LOS EQUIPOS DE CÓMPUTO DE LA INSTITUCIÓN, INCLUYENDO SEDES ALTERNAS (SEDE-CENTRO, PLANTA PILOTO, CONSULTORIO JURÍDICO, SAN JUAN NEPOMUCENO). 2. APOYAR EN EL PROCESO DE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</si>
  <si>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CO1.REQ.8577490</t>
  </si>
  <si>
    <t>OAG-VAD-1065-2025</t>
  </si>
  <si>
    <t>https://community.secop.gov.co/Public/Tendering/OpportunityDetail/Index?noticeUID=CO1.NTC.8447474&amp;isFromPublicArea=True&amp;isModal=False</t>
  </si>
  <si>
    <t>JULIA LUCIA CARRASCAL NAVARRO</t>
  </si>
  <si>
    <t xml:space="preserve">LA PRESENTE ORDEN TIENE POR OBJETO: 1. APOYAR EN EL DESARROLLO DEL SISTEMA DE VIGILANCIA EPIDEMIOLÓGICO DE RIESGO PSICOSOCIAL. 2. ESTUDIAR, ANALIZAR Y CONSOLIDAR EL INFORME DE RESULTADOS DE LA BATERÍA DE RIESGO PSICOSOCIAL APLICADA EN LA UNIVERSIDAD, TENIENDO EN CUENTA LA ESTRUCTURA ORGANIZACIONAL, LA PLANTA DE CARGOS Y EL MAPA DE PROCESOS VIGENTES. 3. ELABORAR DIAGNÓSTICO INTERPRETATIVO CON ENFOQUE TÉCNICO Y SUS RESPECTIVAS RECOMENDACIONES. 4. ELABORAR PLANES DE INTERVENCIÓN Y MEJORA DE LOS RESULTADOS DE LA BATERÍA DE RIESGO PSICOSOCIAL CONFORME A LOS NIVELES DE RIESGO IDENTIFICADOS Y APOYAR LA EJECUCIÓN DE LAS ACTIVIDADES PROGRAMADAS CON ENFOQUE DIFERENCIADO SEGÚN DEPENDENCIAS, GRUPOS, PROCESOS, CARGOS, NIVELES DE RIESGO, GÉNERO, EDAD, ROL Y CONDICIÓN DE DISCAPACIDAD. 5. APOYAR EL SEGUIMIENTO DE LAS CONDICIONES O ESTADO DE SALUD, DE LOS EMPLEADOS DE LA UNIVERSIDAD, RESULTANTES DE LA APLICACIÓN DE LA BATERÍA DE RIESGO PSICOSOCIAL. 6. APOYAR EL ANÁLISIS, LA REVISIÓN Y EL ESTABLECIMIENTO DE LAS RECOMENDACIONES RESULTANTES DE LOS EXÁMENES MÉDICOS LABORALES EN MATERIA DE RIESGO PSICOSOCIAL. 7. APOYAR EN LA ELABORACIÓN DE LOS PROTOCOLOS E INFORMACIÓN DOCUMENTADA DEL COMITÉ DE CONVIVENCIA Y DE SALUD MENTAL QUE SE REQUIERAN EN EL MARCO DEL SISTEMA DE VIGILANCIA EPIDEMIOLÓGICO DE RIESGO PSICOSOCIAL DE LOS EMPLEADOS DE LA UNIVERSIDAD. 8. PRESTAR ASESORÍA EN LOS CASOS DE CALIFICACIÓN DE ORIGEN DE LAS PRESUNTAS ENFERMEDADES LABORALES DE ORIGEN DE SALUD MENTAL. 9. APOYAR AL COPASST Y AL COMITÉ DE CONVIVENCIA LABORAL DE LA UNIVERSIDAD EN LA ASESORÍA EN EL DESARROLLO DEL PLAN DE PREVENCIÓN DE RIESGOS LABORALES EN MATERIA PSICOSOCIAL. 10. APOYAR EN LA DEFINICIÓN Y PUESTA EN MARCHA DE LOS PROGRAMAS DE EDUCACIÓN Y PREVENCIÓN EN MATERIA DE RIESGO PSICOSOCIAL DIRIGIDO A LOS EMPLEADOS DE LA UNIVERSIDAD Y MEDIR SU IMPACTO. 11. BRINDAR ATENCIÓN Y ACOMPAÑAMIENTO DE PSICOLOGÍA CON ENFOQUE PSICOSOCIAL, CONFORME A LAS ACTIVIDADES DEL SISTEMA DE GESTIÓN DE SST DE LA UNIVERSIDAD. 12. APOYAR EN LA SENSIBILIZACIÓN Y SOCIALIZACIÓN DE LOS PROGRAMAS, PLANES Y PROYECTOS ESTABLECIDOS EN LA UNIVERSIDAD EN MATERIA DE SEGURIDAD Y SALUD EN EL TRABAJO. 13.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14. REALIZAR CAPACITACIÓN EN TEMAS DE RIESGO PSICOSOCIAL A LOS EMPLEADOS DE LA UNIVERSIDAD, EN LAS ÁREAS DONDE SE REQUIERA. </t>
  </si>
  <si>
    <t>CO1.REQ.8577270</t>
  </si>
  <si>
    <t>OPSP-VAD-1064-2025</t>
  </si>
  <si>
    <t>https://community.secop.gov.co/Public/Tendering/OpportunityDetail/Index?noticeUID=CO1.NTC.8447454&amp;isFromPublicArea=True&amp;isModal=False</t>
  </si>
  <si>
    <t>MARIA JOSE MEYER MUGNO</t>
  </si>
  <si>
    <t>LA PRESENTE ORDEN TIENE POR OBJETO APOYAR EN EL DESARROLLO DE LAS ACTIVIDADES DE LA VICERRECTORÍA ACADÉMICA EN EL PERIODO ACADÉMICO 2025-2, RELACIONADAS CON: A). APOYAR EN LA ELABORACIÓN Y VALIDACIÓN DE LOS DOCUMENTOS PRECONTRACTUALES Y CONTRACTUALES DE LOS CONTRATOS ADELANTADOS POR LA VICERRECTORÍA ACADÉMICA DE CONFORMIDAD CON EL ESTATUTO DE CONTRATACIÓN DE LA INSTITUCIÓN PARA EL PERÍODO 2025-2 B). APOYAR CON LA REDACCIÓN DE LAS ACTAS DE INICIO, SUSPENSIÓN, REINICIO, ADICIÓN EN VALOR, ADICIÓN EN PLAZO, ADICIÓN EN PLAZO Y VALOR U OTRO SÍ MODIFICATORIO, Y/O TERMINACIÓN DE LAS ÓRDENES DE PROVEEDORES PARA EL PERÍODO 2025- 2 C). APOYAR A LA VICERRECTORÍA ACADÉMICA EN LA REVISIÓN, ELABORACIÓN Y VALIDACIÓN DE LOS ACTOS ADMINISTRATIVOS Y FORMATOS QUE SE REQUIERA EXPEDIR POR EL DESPACHO DEL VICERRECTOR ACADÉMICO PARA EL PERÍODO 2025-2 D). APOYAR A LA VICERRECTORÍA ACADÉMICA EN EL CARGUE DE INFORMACIÓN DE MODIFICACIONES, ADICIONES, TERMINACIONES Y LIQUIDACIONES DE LAS ÓRDENES Y CONTRATOS DE PROVEEDORES EXPEDIDOS POR EL VICERRECTOR ACADÉMICO EN LAS PLATAFORMAS SIA OBSERVA Y SECOP, EN LOS PLAZOS ESTABLECIDOS, PREVIA VERIFICACIÓN DE LOS SOPORTES EXIGIDOS PARA EL PERÍODO 2025-2 E). APOYAR A LOS SUPERVISORES QUE CORRESPONDAN, CON EL PROCESO CONTRACTUAL DE SUS PROVEEDORES, ELABORACIÓN DE ACTOS ADMINISTRATIVOS Y ELABORACIÓN DE INFORMES PARA EL PERÍODO 2025-2 F). APOYAR EN EL TRÁMITE DE PAGO A PROVEEDORES DE LAS ÓRDENES Y CONTRATOS SUSCRITOS POR LA VICERRECTORÍA ACADÉMICA. G). APOYAR EN LA PREPARACIÓN DE LOS INFORMES, RESPUESTAS Y DEMÁS DOCUMENTOS EXIGIDOS POR LAS AUTORIDADES COMPETENTES REFERENTES A ASUNTOS DE CONTRATACIÓN DE LA VICERRECTORÍA ACADÉMICA PARA EL PERÍODO 2025-2. H). REALIZAR ACOMPAÑAMIENTO Y BRINDAR APOYO A LAS AUDITORÍAS EN CUANTO A LOS PROCESOS DE CONTRATACIÓN DE LA VICERRECTORÍA ACADÉMICA. I). RENDIR INFORMES MENSUALES O CUANDO EL SUPERVISOR ASÍ LO REQUIERA, SOBRE LAS ACTIVIDADES DESARROLLADAS EN CUMPLIMIENTO DE LA ORDEN DE PRESTACIÓN DE SERVICIOS PARA EL PERÍODO 2025-2.</t>
  </si>
  <si>
    <t>CO1.REQ.8577247</t>
  </si>
  <si>
    <t>OPSP-VAD-1063-2025</t>
  </si>
  <si>
    <t>https://community.secop.gov.co/Public/Tendering/OpportunityDetail/Index?noticeUID=CO1.NTC.8447023&amp;isFromPublicArea=True&amp;isModal=False</t>
  </si>
  <si>
    <t>BILLY JESUS ZEPHERIN ORTIZ</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</si>
  <si>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t>
  </si>
  <si>
    <t>CO1.REQ.8577101</t>
  </si>
  <si>
    <t>OPSP-VAD-1062-2025</t>
  </si>
  <si>
    <t>https://community.secop.gov.co/Public/Tendering/OpportunityDetail/Index?noticeUID=CO1.NTC.8447006&amp;isFromPublicArea=True&amp;isModal=False</t>
  </si>
  <si>
    <t>MARTHA LUZ GRANADOS VANEGAS</t>
  </si>
  <si>
    <t xml:space="preserve">LA PRESENTE ORDEN TIENE POR OBJETO: 1. APOYAR LA ATENCIÓN A LOS USUARIOS QUE REQUIERAN LOS SERVICIOS DE LA DEPENDENCIA A TRAVÉS DE LOS DIFERENTES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t>
  </si>
  <si>
    <t>CO1.REQ.8576725</t>
  </si>
  <si>
    <t>OPSP-VAD-1061-2025</t>
  </si>
  <si>
    <t>https://community.secop.gov.co/Public/Tendering/OpportunityDetail/Index?noticeUID=CO1.NTC.8448262&amp;isFromPublicArea=True&amp;isModal=False</t>
  </si>
  <si>
    <t>BETTY PATIÑO URIELES</t>
  </si>
  <si>
    <t>HERLINDA PINEDA CARCAMO</t>
  </si>
  <si>
    <t xml:space="preserve">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LA ACTUALIZACIÓN DE LA BASE DE DATOS DE LOS INVENTARIOS. </t>
  </si>
  <si>
    <t>CO1.REQ.8578434</t>
  </si>
  <si>
    <t>OPSP-VAD-1060-2025</t>
  </si>
  <si>
    <t>https://community.secop.gov.co/Public/Tendering/OpportunityDetail/Index?noticeUID=CO1.NTC.8449103&amp;isFromPublicArea=True&amp;isModal=False</t>
  </si>
  <si>
    <t>JOSÉ RAFAEL VÁSQUEZ POLO</t>
  </si>
  <si>
    <t>JUAN MANUEL LORA FONTALVO</t>
  </si>
  <si>
    <t xml:space="preserve">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t>
  </si>
  <si>
    <t>CO1.REQ.8579022</t>
  </si>
  <si>
    <t>OAG-VAD-1059-2025</t>
  </si>
  <si>
    <t>https://community.secop.gov.co/Public/Tendering/OpportunityDetail/Index?noticeUID=CO1.NTC.8448322&amp;isFromPublicArea=True&amp;isModal=False</t>
  </si>
  <si>
    <t>AMALIA PATRICIA HERNANDEZ PATERNINA</t>
  </si>
  <si>
    <t>CO1.REQ.8577878</t>
  </si>
  <si>
    <t>OPSP-VAD-1058-2025</t>
  </si>
  <si>
    <t>https://community.secop.gov.co/Public/Tendering/OpportunityDetail/Index?noticeUID=CO1.NTC.8447870&amp;isFromPublicArea=True&amp;isModal=False</t>
  </si>
  <si>
    <t>ROBERT FRANKLIN BECERRA ORTEGA</t>
  </si>
  <si>
    <t xml:space="preserve">LA PRESENTE ORDEN TIENE POR OBJETO: 1. PRESTAR ASESORÍA, EMITIR LOS CONCEPTOS Y RESOLVER LAS CONSULTAS DE TIPO JURÍDICO EN TODAS LAS ÁREAS DEL DERECHO QUE LE SEAN SOLICITADOS POR PARTE DEL RECTOR, EL VICERRECTOR ADMINISTRATIVO,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LOS TRIBUTOS NACIONALES Y TERRITORIALES ASÍ COMO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t>
  </si>
  <si>
    <t>CO1.REQ.8578035</t>
  </si>
  <si>
    <t>OPSP-VAD-1057-2025</t>
  </si>
  <si>
    <t>https://community.secop.gov.co/Public/Tendering/OpportunityDetail/Index?noticeUID=CO1.NTC.8447822&amp;isFromPublicArea=True&amp;isModal=False</t>
  </si>
  <si>
    <t>LUIS FERNANDO PALMERA ESCORCIA</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</si>
  <si>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t>
  </si>
  <si>
    <t>CO1.REQ.8577808</t>
  </si>
  <si>
    <t>OPSP-VAD-1056-2025</t>
  </si>
  <si>
    <t>https://community.secop.gov.co/Public/Tendering/OpportunityDetail/Index?noticeUID=CO1.NTC.8447613&amp;isFromPublicArea=True&amp;isModal=False</t>
  </si>
  <si>
    <t>ROMARIO FARIA PEREZ MACHADO</t>
  </si>
  <si>
    <t xml:space="preserve">LA PRESENTE ORDEN TIENE POR OBJETO: 1. APOYAR EN LA APERTURA, ENTREGA Y CIERRE DE LAS SALAS Y LABORATORIOS INFORMÁTICOS ASIGNADOS EN LOS HORARIOS ESTABLECIDOS PARA LA PRESTACIÓN DE LOS SERVICIOS. 2. APOYAR EN LA ATENCIÓN OPORTUNA DE LAS INQUIETUDES O SOLICITUDES DE LOS DOCENTES PERMANENTES Y/O VISITANTES. 3. CAPACITAR A LOS USUARIOS DE SALAS Y LABORATORIOS EN EL BUEN USO DE LOS EQUIPOS DE CÓMPUTO. 4. APOYAR EN EL SEGUIMIENTO Y CONTROL DEL INVENTARIO Y ESTADO DE LOS RECURSOS. 5. APOYAR EN LA REVISIÓN BÁSICA Y REPORTE DE ANOMALÍAS EN LOS COMPUTADORES DE LAS SALAS Y LABORATORIOS DE CÓMPUTO ASIGNADOS. 6. APOYAR EL CUMPLIMIENTO A CABALIDAD DE LOS PROCEDIMIENTOS ESTABLECIDOS PARA LA PRESTACIÓN DE LOS SERVICIOS. 7. APOYAR CON EL REPORTE OPORTUNO SOBRE SITUACIONES QUE AFECTEN EL DESARROLLO DE LAS ACTIVIDADES EN EL LABORATORIO Y /O SALAS DE CÓMPUTO. 8. APOYAR EN LA INSTALACIÓN DE SOFTWARE REQUERIDO POR LOS DOCENTES, PREVIA AUTORIZACIÓN DEL PROCESO DE GESTIÓN DE TICS 9. HACER RECOMENDACIONES A LOS USUARIOS SOBRE EL USO ESPECIAL QUE DEBE DARSE A LOS RECURSOS, YA SEA A TRAVÉS DE INSTRUCTIVOS, CAPACITACIONES O DIRECTAMENTE EN EL MOMENTO DEL PRÉSTAMO. 10. APOYAR CUANDO SEA REQUERIDO EN LAS ACTIVIDADES EXTRAS ORGANIZADAS EN LAS SALAS Y LABORATORIOS INFORMÁTICOS TALES COMO: PRUEBAS, CAPACITACIONES, SEMINARIOS, REUNIONES ADMINISTRATIVAS PARA GARANTIZAR LA EFICIENCIA EN LA PRESTACIÓN DE LOS SERVICIOS DEL GRUPO DE RECURSOS EDUCATIVOS Y ADMINISTRACIÓN DE LABORATORIOS Y EL PROGRAMA DE INGENIERÍA DE SISTEMAS 11.APOYAR EN LA VERIFICACIÓN PERIÓDICA DEL ESTADO DE LOS EQUIPOS AUDIOVISUALES, SUS HORAS ACTUALES Y ACUMULADAS DE USO Y LOS ACCESORIOS DISPUESTOS EN CADA ESPACIO ACADÉMICO. 12. APOYAR EN LA ENTREGA AL FINALIZAR LA ORDEN DE SERVICIO DEL INVENTARIO DE LOS EQUIPOS DEL LABORATORIO DETALLANDO EL ESTADO DE LOS MISMOS. 13. APOYAR LA RECOLECCIÓN DE INFORMACIÓN DE SATISFACCIÓN DEL SERVICIO E INFORMES RELACIONADOS. </t>
  </si>
  <si>
    <t>CO1.REQ.8577461</t>
  </si>
  <si>
    <t>OAG-VAD-1055-2025</t>
  </si>
  <si>
    <t>https://community.secop.gov.co/Public/Tendering/OpportunityDetail/Index?noticeUID=CO1.NTC.8440427&amp;isFromPublicArea=True&amp;isModal=False</t>
  </si>
  <si>
    <t>STEVEN DANIEL CODINA CANTILLO</t>
  </si>
  <si>
    <t xml:space="preserve">LA PRESENTE ORDEN TIENE POR OBJETO: 1. APOYAR JURÍDICAMENTE A LA DIRECCIÓN DE BIENESTAR UNIVERSITARIO, EN LOS PROCESOS DE GESTIÓN DE CONTRATACIÓN (PRECONTRACTUALES, CONTRACTUALES, POST-CONTRACTUALES).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t>
  </si>
  <si>
    <t>CO1.REQ.8570247</t>
  </si>
  <si>
    <t>OPSP-VAD-1054-2025</t>
  </si>
  <si>
    <t>https://community.secop.gov.co/Public/Tendering/OpportunityDetail/Index?noticeUID=CO1.NTC.8439870&amp;isFromPublicArea=True&amp;isModal=False</t>
  </si>
  <si>
    <t>SANDRA MILENA AGUIRRE REDONDO </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</si>
  <si>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A LA DIRECCIÓN DE BIENESTAR UNIVERSITARIO EN LA ELABORACIÓN DE LAS PROYECCIONES PRESUPUESTALES NECESARIAS PARA EL DESARROLLO DE LAS ACTIVIDADES CULTURALES, DEPORTIVAS, DE SALUD Y DESARROLLO HUMANO ESTABLECIDAS EN EL PLAN DE ACCIÓN.</t>
  </si>
  <si>
    <t>CO1.REQ.8570304</t>
  </si>
  <si>
    <t>OPSP-VAD-1053-2025</t>
  </si>
  <si>
    <t>https://community.secop.gov.co/Public/Tendering/OpportunityDetail/Index?noticeUID=CO1.NTC.8439930&amp;isFromPublicArea=True&amp;isModal=False</t>
  </si>
  <si>
    <t>JORGE LUIS PINEDA  MONTAGUT</t>
  </si>
  <si>
    <t xml:space="preserve">LA PRESENTE ORDEN TIENE POR OBJETO: 1. APOYAR EN LA CREACIÓN Y REFINAMIENTO LAS PÁGINAS PRINCIPALES DEL SISTEMA HACIENDO USO DE TECNOLOGÍAS COMO HTML, CSS, Y FRAMEWORKS DE JAVASCRIPT COMO ANGULAR APOYAR EN LA CONEXIÓN DE LA INTERFAZ DE USUARIO CON LOS SERVICIOS BACKEND MEDIANTE LA INTEGRACIÓN DE APIS RESTFUL A TRAVÉS DE PETICIONES HTTP. 2. APOYAR EN LA MEJORA LA VELOCIDAD DE CARGA DE LAS PÁGINAS Y LA EXPERIENCIA DEL USUARIO OPTIMIZANDO EL USO DE RECURSOS, COMO IMÁGENES, SCRIPTS Y HOJAS DE ESTILO. 3. APOYAR EN LA IMPLEMENTACIÓN DE TÉCNICAS DE LAZY LOADING PARA CARGAR SOLO LOS COMPONENTES NECESARIOS Y EVITAR SOBRECARGAR LA APLICACIÓN. 4. APOYAR EN LA UTILIZACIÓN DE SISTEMAS DE GESTIÓN DE ESTADOS NGRX PARA MANEJAR DE FORMA EFICIENTE LOS DATOS COMPARTIDOS ENTRE DIFERENTES COMPONENTES DE LA APLICACIÓN. </t>
  </si>
  <si>
    <t>CO1.REQ.8569693</t>
  </si>
  <si>
    <t>OPSP-VAD-1052-2025</t>
  </si>
  <si>
    <t>https://community.secop.gov.co/Public/Tendering/OpportunityDetail/Index?noticeUID=CO1.NTC.8439289&amp;isFromPublicArea=True&amp;isModal=False</t>
  </si>
  <si>
    <t>PEDRO NEL ESMERAL MUÑOZ</t>
  </si>
  <si>
    <t xml:space="preserve">LA PRESENTE ORDEN TIENE POR OBJETO: 1. APOYAR EN EL PROCESO DE MANTENIMIENTO PREVENTIVO YCORRECTIVO A LOS EQUIPOS DE CÓMPUTO DE LA INSTITUCIÓN, INCLUYENDO SEDES ALTERNAS (SEDE-CENTRO, PLANTA PILOTO, CONSULTORIO JURÍDICO, SAN JUAN NEPOMUCENO). 2. APOYAR EN EL PROCESO DE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</si>
  <si>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CO1.REQ.8569155</t>
  </si>
  <si>
    <t>OAG-VAD-1051-2025</t>
  </si>
  <si>
    <t>https://community.secop.gov.co/Public/Tendering/OpportunityDetail/Index?noticeUID=CO1.NTC.8439034&amp;isFromPublicArea=True&amp;isModal=False</t>
  </si>
  <si>
    <t>MELISSA YELENIS CORREA JIMENEZ</t>
  </si>
  <si>
    <t xml:space="preserve">LA PRESENTE ORDEN TIENE POR OBJETO: 1. RECOPILAR INFORMACIÓN Y REDACTAR NOTAS PERIODÍSTICAS. 2. ACTUALIZAR LA PÁGINA WEB DE BIENESTAR UNIVERSITARIO. 3. REDACTAR TEXTOS PARA BANNERS Y MENSAJES INSTITUCIONALES. 4. PLANIFICAR Y COORDINAR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t>
  </si>
  <si>
    <t>CO1.REQ.8568658</t>
  </si>
  <si>
    <t>OPSP-VAD-1050-2025</t>
  </si>
  <si>
    <t>https://community.secop.gov.co/Public/Tendering/OpportunityDetail/Index?noticeUID=CO1.NTC.8438925&amp;isFromPublicArea=True&amp;isModal=False</t>
  </si>
  <si>
    <t>CLARA INES APREZA FERNANDEZ</t>
  </si>
  <si>
    <t xml:space="preserve">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 APOYAR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t>
  </si>
  <si>
    <t>CO1.REQ.8568714</t>
  </si>
  <si>
    <t>OAG-VAD-1049-2025</t>
  </si>
  <si>
    <t>https://community.secop.gov.co/Public/Tendering/OpportunityDetail/Index?noticeUID=CO1.NTC.8439432&amp;isFromPublicArea=True&amp;isModal=False</t>
  </si>
  <si>
    <t>EDWIN ALBERTO NAVARRO OROZCO</t>
  </si>
  <si>
    <t xml:space="preserve">LA PRESENTE ORDEN TIENE POR OBJETO: 1. APOYAR EN EL DIAGNOSTICO DE LOS RECURSOS DE TI CON LOS QUE CUENTA LA INFRAESTRUCTURA DE RED DE UNIMAGDALENA PARA APOYAR LOS PROCESOS ESTRATÉGICOS, MISIONALES Y DE APOYO. 2. APOYAR EN LA PLANEACION Y EJECUCION DE LAS ACTIVIDADES DE MANTENIMIENTO PREVENTIVO Y CORRECTIVO DE LAS RED DE DATOS DE UNIMAGDALENA. 3. APOYAR EN EL SOPORTE A USUARIOS EN LO CORRESPONDIENTE A RED DE DATOS, TELEFONÍA IP Y LECTORAS BIOMÉTRICAS. 4. APOYAR EN LA INSTALACIÓN, MANTENIMIENTO Y SOPORTE DE LAS CÁMARAS DE VIGILANCIA DE LA INSTITUCIÓN. </t>
  </si>
  <si>
    <t>CO1.REQ.8569229</t>
  </si>
  <si>
    <t>OPSP-VAD-1048-2025</t>
  </si>
  <si>
    <t>https://community.secop.gov.co/Public/Tendering/OpportunityDetail/Index?noticeUID=CO1.NTC.8440945&amp;isFromPublicArea=True&amp;isModal=False</t>
  </si>
  <si>
    <t>VALERY MILENA ORTEGA MEJIA</t>
  </si>
  <si>
    <t>CO1.REQ.8570888</t>
  </si>
  <si>
    <t>OPSP-VAD-1047-2025</t>
  </si>
  <si>
    <t>https://community.secop.gov.co/Public/Tendering/OpportunityDetail/Index?noticeUID=CO1.NTC.8440767&amp;isFromPublicArea=True&amp;isModal=False</t>
  </si>
  <si>
    <t>DIEGO ARMANDO HERNANDEZ TORRES</t>
  </si>
  <si>
    <t xml:space="preserve">LA PRESENTE ORDEN TIENE POR OBJETO: 1. APOYAR LA INFRAESTRUCTURA TECNOLÓGICA EN LA INSTALACIÓN, MANTENIMIENTO Y SOPORTE EN LAS REDES DE LA INSTITUCIÓN. 2. APOYAR LA INFRAESTRUCTURA TECNOLÓGICA EN LA INSTALACIÓN, MANTENIMIENTO Y SOPORTE DE LAS CÁMARAS DE VIGILANCIA DE LA INSTITUCIÓN. 3. APOYAR EL SEGUIMIENTO, MANTENIMIENTO (CORRECTIVO Y PREVENTIVO) AL CONTROL DE ACCESO BIOMÉTRICO. </t>
  </si>
  <si>
    <t>CO1.REQ.8570929</t>
  </si>
  <si>
    <t>OAG-VAD-1046-2025</t>
  </si>
  <si>
    <t>https://community.secop.gov.co/Public/Tendering/OpportunityDetail/Index?noticeUID=CO1.NTC.8440378&amp;isFromPublicArea=True&amp;isModal=False</t>
  </si>
  <si>
    <t>KATERINE GUIUMAR DIAZ VALERA</t>
  </si>
  <si>
    <t xml:space="preserve">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t>
  </si>
  <si>
    <t>CO1.REQ.8570389</t>
  </si>
  <si>
    <t>OPSP-VAD-1045-2025</t>
  </si>
  <si>
    <t>https://community.secop.gov.co/Public/Tendering/OpportunityDetail/Index?noticeUID=CO1.NTC.8440304&amp;isFromPublicArea=True&amp;isModal=False</t>
  </si>
  <si>
    <t>MONICA CANDELARIO MOROS</t>
  </si>
  <si>
    <t xml:space="preserve">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t>
  </si>
  <si>
    <t>CO1.REQ.8570115</t>
  </si>
  <si>
    <t>OPSP-VAD-1044-2025</t>
  </si>
  <si>
    <t>https://community.secop.gov.co/Public/Tendering/OpportunityDetail/Index?noticeUID=CO1.NTC.8439389&amp;isFromPublicArea=True&amp;isModal=False</t>
  </si>
  <si>
    <t>MAURA CECILIA RUBIO SUAREZ</t>
  </si>
  <si>
    <t xml:space="preserve">LA PRESENTE ORDEN TIENE POR OBJETO: 1. APOYAR EN LA PRODUCCIÓN Y PRESENTACIÓN DE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EN LA GESTIÓN DE LA EMISORA CULTURAL UNIMAGDALENA RADIO ANTE LAS DEPENDENCIAS DE LA UNIVERSIDAD. 9. APOYAR EN LA DESCARGA DE MÚSICA PARA LA PROGRAMACIÓN BASE DE LA EMISORA. 10. REVISAR, VERIFICAR Y EDITAR LA MÚSICA PARA FRANJAS MUSICALES DE LA EMISORA. 11. APOYAR EN LAS PRESENTACIONES EN EVENTOS INSTITUCIONALES QUE SE REQUIERAN. 12. CONTACTAR A DISTINTAS FUENTES PARA REALIZAR ENTREVISTAS PARA PROGRAMAS DE RADIO. 13. APOYAR EN LA GESTIÓN Y PRODUCCIÓN DE CONTENIDOS PARA REDES SOCIALES DE LA EMISORA CULTURAL UNIMAGDALENA RADIO. </t>
  </si>
  <si>
    <t>CO1.REQ.8569347</t>
  </si>
  <si>
    <t>OPSP-VAD-1043-2025</t>
  </si>
  <si>
    <t>https://community.secop.gov.co/Public/Tendering/OpportunityDetail/Index?noticeUID=CO1.NTC.8439191&amp;isFromPublicArea=True&amp;isModal=False</t>
  </si>
  <si>
    <t>TISSIANA JULIETH RODRIGUEZ ORTIZ</t>
  </si>
  <si>
    <t xml:space="preserve">LA PRESENTE ORDEN TIENE POR OBJETO: 1. APOYAR EN LAS ACTIVIDADES DE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t>
  </si>
  <si>
    <t>CO1.REQ.8568958</t>
  </si>
  <si>
    <t>OAG-VAD-1042-2025</t>
  </si>
  <si>
    <t>https://community.secop.gov.co/Public/Tendering/OpportunityDetail/Index?noticeUID=CO1.NTC.8440984&amp;isFromPublicArea=True&amp;isModal=False</t>
  </si>
  <si>
    <t>HILDA LILIANA MIRANDA GRANADO</t>
  </si>
  <si>
    <t>ISABEL ROSARIO CASTAÑEDA DE CHARRIS</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</si>
  <si>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t>
  </si>
  <si>
    <t>CO1.REQ.8571317</t>
  </si>
  <si>
    <t>OPSP-VAD-1041-2025</t>
  </si>
  <si>
    <t>https://community.secop.gov.co/Public/Tendering/OpportunityDetail/Index?noticeUID=CO1.NTC.8440971&amp;isFromPublicArea=True&amp;isModal=False</t>
  </si>
  <si>
    <t>ANDREE MATEO NARVAEZ ORTIZ</t>
  </si>
  <si>
    <t xml:space="preserve">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t>
  </si>
  <si>
    <t>CO1.REQ.8570989</t>
  </si>
  <si>
    <t>OPSP-VAD-1040-2025</t>
  </si>
  <si>
    <t>https://community.secop.gov.co/Public/Tendering/OpportunityDetail/Index?noticeUID=CO1.NTC.8441149&amp;isFromPublicArea=True&amp;isModal=False</t>
  </si>
  <si>
    <t>BRAYAN ALEXANDER ROMERO OROZCO</t>
  </si>
  <si>
    <t xml:space="preserve">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t>
  </si>
  <si>
    <t>CO1.REQ.8571231</t>
  </si>
  <si>
    <t>OPSP-VAD-1039-2025</t>
  </si>
  <si>
    <t>https://community.secop.gov.co/Public/Tendering/OpportunityDetail/Index?noticeUID=CO1.NTC.8441052&amp;isFromPublicArea=True&amp;isModal=False</t>
  </si>
  <si>
    <t>JAIDTHER BLANCO BELTRAN</t>
  </si>
  <si>
    <t>MARIA DE JESUS GALINDO VILLALOBOS</t>
  </si>
  <si>
    <t xml:space="preserve">LA PRESENTE ORDEN TIENE POR OBJETO: 1. APOYAR EN LA REVISIÓN DE LOS CONTRATOS DE CÁTEDRA DEL CENTRO DE POSGRADOS Y FACULTADES Y EN LA REVISIÓN DE LAS RESOLUCIONES DE VINCULACIÓN Y ACTAS DE VINCULACIÓN. 2. APOYAR EN LA ORGANIZACIÓN DEL ARCHIVO DE HOJAS DE VIDA DE CATEDRÁTICOS DEL CENTRO DE POSGRADOS, DOCENTES DE CÁTEDRA, EMPLEADOS PÚBLICOS, DOCENTES DE PLANTA Y OCASIONALES. 3. APOYAR EN LA ATENCIÓN Y RESPUESTA A LAS SOLICITUDES, INQUIETUDES O REQUERIMIENTOS DE LOS DOCENTES DE CÁTEDRA DEL CENTRO DE POSGRADOS Y FACULTADES. 4. APOYAR EN LA PREPARACIÓN DE INFORMES SOLICITADOS POR OTRAS DEPENDENCIAS DE LA UNIMAGDALENA. 5. CUMPLIR CON LOS PROCEDIMIENTOS DEL PROCESO DE GESTIÓN DEL SISTEMA INTEGRAL DE LA CALIDAD "COGUI +". 6. APOYAR CON LA ORGANIZACIÓN Y CLASIFICACIÓN DEL ARCHIVO DE LOS DOCUMENTOS CONFORME A LAS DISPOSICIONES QUE EN MATERIA DE GESTIÓN DOCUMENTAL SE ADOPTEN EN LA UNIVERSIDAD. 7. REALIZAR DEPURACIÓN DE DEUDAS REALES Y PRESUNTAS DERIVADAS DEL EJERCICIO DE PAGOS DE LA SEGURIDAD SOCIAL EFECTUANDO LOS TRÁMITES CORRESPONDIENTES ANTE LOS FONDOS DE PENSIÓN, A FIN DE QUE SE APLIQUEN LOS RESPECTIVOS AJUSTES 8. REALIZAR DEPURACIÓN DE DEUDAS REALES Y PRESUNTAS DERIVADAS DEL EJERCICIO DE PAGOS DE LA SEGURIDAD SOCIAL EFECTUANDO LOS TRÁMITES CORRESPONDIENTES ANTE LOS FONDOS DE SALUD, A FIN DE QUE SE APLIQUEN LOS RESPECTIVOS AJUSTES 9. REALIZAR DEPURACIÓN DE DEUDAS REALES Y PRESUNTAS DERIVADAS DEL EJERCICIO DE PAGOS DE LA SEGURIDAD SOCIAL EFECTUANDO LOS TRÁMITES CORRESPONDIENTES ANTE LOS FONDOS DE ARL, A FIN DE QUE SE APLIQUEN LOS RESPECTIVOS AJUSTES 10. RADICAR COMUNICACIONES ANTE FONDO DE PENSIONES, RELACIONADOS CON LOS RETIROS DE DOCENTES Y FUNCIONARIOS ANTE AFP 11. REALIZAR SEMANALMENTE REUNIONES VIRTUALES CON COLPENSIONES CON EL FIN DE ACLARAR DUDAS E INQUIETUDES SOBRE LAS DEPURACIONES NO APLICADAS EN PWA. </t>
  </si>
  <si>
    <t>CO1.REQ.8571218</t>
  </si>
  <si>
    <t>OPSP-VAD-1038-2025</t>
  </si>
  <si>
    <t>https://community.secop.gov.co/Public/Tendering/OpportunityDetail/Index?noticeUID=CO1.NTC.8441116&amp;isFromPublicArea=True&amp;isModal=False</t>
  </si>
  <si>
    <t>RICARDO JOSE ABELLO ZORRO</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</si>
  <si>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 RENDIR INFORMES MENSUALES O CUANDO EL SUPERVISOR ASÍ LO REQUIERA, SOBRE LAS ACTIVIDADES DESARROLLADAS EN CUMPLIMIENTO DE LA ORDEN DE PRESTACIÓN DE SERVICIOS. </t>
  </si>
  <si>
    <t>CO1.REQ.8570868</t>
  </si>
  <si>
    <t>OPSP-VAD-1037-2025</t>
  </si>
  <si>
    <t>https://community.secop.gov.co/Public/Tendering/OpportunityDetail/Index?noticeUID=CO1.NTC.8441016&amp;isFromPublicArea=True&amp;isModal=False</t>
  </si>
  <si>
    <t>HECTOR ALEXANDER VARGAS CARDONA</t>
  </si>
  <si>
    <t>CARLOS ALBERTO GUTIERREZ DIAZ GRANADOS</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</si>
  <si>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t>
  </si>
  <si>
    <t>CO1.REQ.8570689</t>
  </si>
  <si>
    <t>OPSP-VAD-1036-2025</t>
  </si>
  <si>
    <t>https://community.secop.gov.co/Public/Tendering/OpportunityDetail/Index?noticeUID=CO1.NTC.8441236&amp;isFromPublicArea=True&amp;isModal=False</t>
  </si>
  <si>
    <t>DAYANIS ROBLES POLO</t>
  </si>
  <si>
    <t xml:space="preserve">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</si>
  <si>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CO1.REQ.8571309</t>
  </si>
  <si>
    <t>OPSP-VAD-1035-2025</t>
  </si>
  <si>
    <t>https://community.secop.gov.co/Public/Tendering/OpportunityDetail/Index?noticeUID=CO1.NTC.8441313&amp;isFromPublicArea=True&amp;isModal=False</t>
  </si>
  <si>
    <t>GLORIA MARGARITA GUTIERREZ DE PIÑERES OSPINO</t>
  </si>
  <si>
    <t xml:space="preserve">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2025-I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t>
  </si>
  <si>
    <t>CO1.REQ.8571052</t>
  </si>
  <si>
    <t>OPSP-VAD-1034-2025</t>
  </si>
  <si>
    <t>https://community.secop.gov.co/Public/Tendering/OpportunityDetail/Index?noticeUID=CO1.NTC.8440953&amp;isFromPublicArea=True&amp;isModal=False</t>
  </si>
  <si>
    <t>SACMIRES VILLERO JIMENEZ</t>
  </si>
  <si>
    <t xml:space="preserve">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7. APOYAR EN LA PARTICIPACIÓN DE EVENTOS ACADÉMICOS, CIENTÍFICOS, ARTÍSTICOS, CULTURALES, DEPORTIVOS, DE SALUD Y DESARROLLO HUMANO DENTRO Y FUERA DEL LUGAR HABITUAL DE LA EJECUCIÓN DE LAS ACTIVIDADES. </t>
  </si>
  <si>
    <t>CO1.REQ.8571042</t>
  </si>
  <si>
    <t>OPSP-VAD-1033-2025</t>
  </si>
  <si>
    <t>https://community.secop.gov.co/Public/Tendering/OpportunityDetail/Index?noticeUID=CO1.NTC.8439458&amp;isFromPublicArea=True&amp;isModal=False</t>
  </si>
  <si>
    <t>MARIA CAROLINA MEJIA VELASQUEZ</t>
  </si>
  <si>
    <t xml:space="preserve">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DÍA DE LA FAMILIA. 14. APOYAR EN LA PARTICIPACIÓN DE EVENTOS ACADÉMICOS, CIENTÍFICOS, ARTÍSTICOS, CULTURALES, DEPORTIVOS, DE SALUD Y DESARROLLO HUMANO DENTRO Y FUERA DEL LUGAR HABITUAL DE LA EJECUCIÓN DE LAS ACTIVIDADES. 15. APOYAR EN EL DESARROLLO DE INDICADORES DE DESEMPEÑO Y SATISFACCIÓN, IMPLEMENTANDO HERRAMIENTAS COMO ENCUESTAS Y ANÁLISIS DE DATOS, PARA MEDIR EL IMPACTO DE LAS ACTIVIDADES REALIZADAS. 16. APOYAR EN LA PROMOCIÓN DE LA GESTIÓN DEL CONOCIMIENTO BASADO EN LA EVIDENCIA, A PARTIR DE LAS PRÁCTICAS Y ACTIVIDADES DEL CENTRO DE ATENCIÓN INTEGRAL A LA INFANCIA. </t>
  </si>
  <si>
    <t>CO1.REQ.8569370</t>
  </si>
  <si>
    <t>OPSP-VAD-1032-2025</t>
  </si>
  <si>
    <t>https://community.secop.gov.co/Public/Tendering/OpportunityDetail/Index?noticeUID=CO1.NTC.8439438&amp;isFromPublicArea=True&amp;isModal=False</t>
  </si>
  <si>
    <t>IVONE PAOLA ARIAS ALCOCER</t>
  </si>
  <si>
    <t xml:space="preserve">LA PRESENTE ORDEN TIENE POR OBJETO: 1. CONSOLIDAR LA INFORMACIÓN RELACIONADA CON LOS ESTUDIANTES BENEFICIADOS DE LAS DISTINTAS BECAS OFRECIDAS POR LA UNIVERSIDAD PARA POBLACIÓN CON VULNERABILIDAD SOCIOECONÓMICA. 2. APOYAR EN LA PROYECCIÓN DEL PRESUPUESTO DE PROGRAMAS DE BECAS: ALMUERZOS Y REFRIGERIOS, INCLUSIÓN Y PERMANENCIA, REPRESENTANTES ESTUDIANTILES, AYUDANTÍAS ADMINISTRATIVAS Y ACADÉMICAS EN EXTENSIÓN. 3. APOYAR EN EL SEGUIMIENTO DEL PRESUPUESTO DE LOS PROGRAMAS DE ESTÍMULOS Y BECAS ESTUDIANTILES OFRECIDOS POR LA INSTITUCIÓN. 4. APOYAR EN LA COORDINACIÓN DE LOS DIFERENTES COMITÉS DE BECAS, DEL PROGRAMA DE ALMUERZO Y REFRIGERIOS Y ASIGNACIÓN DE CUPOS DE ALOJAMIENTO UNIVERSITARIOS. 5. APOYAR EN LA COORDINACIÓN DE LA PLANEACIÓN, EJECUCIÓN Y SEGUIMIENTO DEL PROGRAMA DE ALMUERZO Y REFRIGERIOS GRATUITOS OFRECIDOS POR LA UNIVERSIDAD. 6. APOYAR EN LA ATENCIÓN A LOS MIEMBROS DE LA COMUNIDAD UNIVERSITARIA QUE REQUIERAN INFORMACIÓN SOBRE LOS DISTINTOS SERVICIOS DE BIENESTAR UNIVERSITARIO. 7. APOYAR EN LA ATENCIÓN, A TRAVÉS DE LOS DISTINTOS CANALES DE COMUNICACIÓN DISPONIBLES, A LA COMUNIDAD UNIVERSITARIA QUE LO REQUIERA. 8. APOYAR EN LA ACTUALIZACIÓN DE LA PÁGINA WEB DE BIENESTAR UNIVERSITARIO. 9.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10. APOYAR EN LA PARTICIPACIÓN DE LOS DIFERENTES EVENTOS REALIZADOS POR LA DIRECCIÓN DE BIENESTAR UNIVERSITARIO: BIENVENIDA A LOS ESTUDIANTES, DÍA DE LA FAMILIA. 11. APOYAR EN LA PARTICIPACIÓN DE EVENTOS ACADÉMICOS, CIENTÍFICOS, ARTÍSTICOS, CULTURALES, DEPORTIVOS, DE SALUD Y DESARROLLO HUMANO DENTRO Y FUERA DEL LUGAR HABITUAL DE LA EJECUCIÓN DE LAS ACTIVIDADES. </t>
  </si>
  <si>
    <t>CO1.REQ.8569098</t>
  </si>
  <si>
    <t>OPSP-VAD-1031-2025</t>
  </si>
  <si>
    <t>https://community.secop.gov.co/Public/Tendering/OpportunityDetail/Index?noticeUID=CO1.NTC.8440978&amp;isFromPublicArea=True&amp;isModal=False</t>
  </si>
  <si>
    <t>RICHAR STEVEN RAMOS DURAN</t>
  </si>
  <si>
    <t>CO1.REQ.8568960</t>
  </si>
  <si>
    <t>OPSP-VAD-1030-2025</t>
  </si>
  <si>
    <t>https://community.secop.gov.co/Public/Tendering/OpportunityDetail/Index?noticeUID=CO1.NTC.8434310&amp;isFromPublicArea=True&amp;isModal=False</t>
  </si>
  <si>
    <t xml:space="preserve">ANA FLORA JIMENEZ  DE LA HOZ </t>
  </si>
  <si>
    <t>MAURICIO ANDRES SANTANDER BARRIOS</t>
  </si>
  <si>
    <t xml:space="preserve">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t>
  </si>
  <si>
    <t>CO1.REQ.8563849</t>
  </si>
  <si>
    <t>OPSP-VAD-1028-2025</t>
  </si>
  <si>
    <t>https://community.secop.gov.co/Public/Tendering/OpportunityDetail/Index?noticeUID=CO1.NTC.8433370&amp;isFromPublicArea=True&amp;isModal=False</t>
  </si>
  <si>
    <t>LUIS ALBERTO COTES YANET</t>
  </si>
  <si>
    <t xml:space="preserve">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t>
  </si>
  <si>
    <t>CO1.REQ.8563062</t>
  </si>
  <si>
    <t>OPSP-VAD-1027-2025</t>
  </si>
  <si>
    <t>https://community.secop.gov.co/Public/Tendering/OpportunityDetail/Index?noticeUID=CO1.NTC.8433519&amp;isFromPublicArea=True&amp;isModal=False</t>
  </si>
  <si>
    <t>OLGA LUCIA BRITO VALENCIA</t>
  </si>
  <si>
    <t xml:space="preserve">LA PRESENTE ORDEN TIENE POR OBJETO: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REVISAR Y ANALIZAR INDICADORES DE GESTIÓN .5. APOYAR EN LA ELABORACIÓN DE INFORMES DE SEGUIMIENTO Y AVANCES DEL PROCESO DE GESTIÓN DE TALENTO HUMANO. 6. APOYAR LAS ACTIVIDADES DE SEGURIDAD Y SALUD EN EL TRABAJO Y DESARROLLO ORGANIZACIONAL. </t>
  </si>
  <si>
    <t>CO1.REQ.8563044</t>
  </si>
  <si>
    <t>OPSP-VAD-1026-2025</t>
  </si>
  <si>
    <t>https://community.secop.gov.co/Public/Tendering/OpportunityDetail/Index?noticeUID=CO1.NTC.8433237&amp;isFromPublicArea=True&amp;isModal=False</t>
  </si>
  <si>
    <t>DIDIER TRUJILLO HOYOS</t>
  </si>
  <si>
    <t xml:space="preserve">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t>
  </si>
  <si>
    <t>CO1.REQ.8562912</t>
  </si>
  <si>
    <t>OPSP-VAD-1025-2025</t>
  </si>
  <si>
    <t>https://community.secop.gov.co/Public/Tendering/OpportunityDetail/Index?noticeUID=CO1.NTC.8432967&amp;isFromPublicArea=True&amp;isModal=False</t>
  </si>
  <si>
    <t>RICARDO ALFONSO CAMPO REDONDON</t>
  </si>
  <si>
    <t xml:space="preserve">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t>
  </si>
  <si>
    <t>CO1.REQ.8562380</t>
  </si>
  <si>
    <t>OPSP-VAD-1024-2025</t>
  </si>
  <si>
    <t>https://community.secop.gov.co/Public/Tendering/OpportunityDetail/Index?noticeUID=CO1.NTC.8433021&amp;isFromPublicArea=True&amp;isModal=False</t>
  </si>
  <si>
    <t>DANELY BEATRIZ GRANADOS PARODI</t>
  </si>
  <si>
    <t xml:space="preserve">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t>
  </si>
  <si>
    <t>CO1.REQ.8562530</t>
  </si>
  <si>
    <t>OPSP-VAD-1023-2025</t>
  </si>
  <si>
    <t>https://community.secop.gov.co/Public/Tendering/OpportunityDetail/Index?noticeUID=CO1.NTC.8433454&amp;isFromPublicArea=True&amp;isModal=False</t>
  </si>
  <si>
    <t>MILENA MARIA CIFUENTES GARCIA</t>
  </si>
  <si>
    <t xml:space="preserve">LA PRESENTE ORDEN TIENE POR OBJETO: 1. DISEÑAR Y ACOMPAÑAR EL RECORRIDO TURÍSTICO DE LOS VISITANTES DE LA CASA MUSEO GABRIEL GARCIA MARQUEZ. 2. 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RELACIONADA CON LAS ACCIONES, ACTIVIDADES Y VISITAS DE LA CASA MUSEO GABRIEL GARCIA MARQUEZ APORTANTES AL PROYECTO ASOCIADO DEL PLAN DE ACCIÓN DE LA VICERRECTORIA, PLAN DE DESARROLLO Y DEMÁS PLANES DE GESTIÓN INSTITUCIONAL. </t>
  </si>
  <si>
    <t>CO1.REQ.8563146</t>
  </si>
  <si>
    <t>OAG-VAD-1022-2025</t>
  </si>
  <si>
    <t>https://community.secop.gov.co/Public/Tendering/OpportunityDetail/Index?noticeUID=CO1.NTC.8435479&amp;isFromPublicArea=True&amp;isModal=False</t>
  </si>
  <si>
    <t>JESUS MIGUEL GLEN PEDROZO</t>
  </si>
  <si>
    <t>CO1.REQ.8565150</t>
  </si>
  <si>
    <t>OPSP-VAD-1021-2025</t>
  </si>
  <si>
    <t>https://community.secop.gov.co/Public/Tendering/OpportunityDetail/Index?noticeUID=CO1.NTC.8435335&amp;isFromPublicArea=True&amp;isModal=False</t>
  </si>
  <si>
    <t>KELLY JOHANNA MOLINARES ROA</t>
  </si>
  <si>
    <t xml:space="preserve">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TECNOLÓGICOS. </t>
  </si>
  <si>
    <t>CO1.REQ.8564661</t>
  </si>
  <si>
    <t>OPSP-VAD-1020-2025</t>
  </si>
  <si>
    <t>https://community.secop.gov.co/Public/Tendering/OpportunityDetail/Index?noticeUID=CO1.NTC.8433770&amp;isFromPublicArea=True&amp;isModal=False</t>
  </si>
  <si>
    <t>DONAL JOSE RAMOS MOLINA</t>
  </si>
  <si>
    <t xml:space="preserve">LA PRESENTE ORDEN TIENE POR OBJETO: 1. DISEÑAR E IMPLEMENTAR ESTRATEGIAS ARTÍSTICO - PEDAGÓGICAS PARA EL FORTALECIMIENTO DE LAS ACTIVIDADES DE LA CASA MUSEO GABRIEL GARCIA MARQUEZ 2. PROMOCIONAR EN LAS DIFERENTES INSTITUCIONES EDUCATIVAS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t>
  </si>
  <si>
    <t>CO1.REQ.8562814</t>
  </si>
  <si>
    <t>OAG-VAD-1019-2025</t>
  </si>
  <si>
    <t>https://community.secop.gov.co/Public/Tendering/OpportunityDetail/Index?noticeUID=CO1.NTC.8434765&amp;isFromPublicArea=True&amp;isModal=False</t>
  </si>
  <si>
    <t>SAUL ANTONIO TEJEDA ECHEVERRIA</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</si>
  <si>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t>
  </si>
  <si>
    <t>CO1.REQ.8564707</t>
  </si>
  <si>
    <t>OPSP-VAD-1018-2025</t>
  </si>
  <si>
    <t>https://community.secop.gov.co/Public/Tendering/OpportunityDetail/Index?noticeUID=CO1.NTC.8434647&amp;isFromPublicArea=True&amp;isModal=False</t>
  </si>
  <si>
    <t>BERNARDA ELENA ESMERAL MUÑOZ</t>
  </si>
  <si>
    <t xml:space="preserve">LA PRESENTE ORDEN TIENE POR OBJETO: 1) APOYAR LA PREPARACIÓN DEL PROTOCOLO Y LOGÍSTICA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t>
  </si>
  <si>
    <t>CO1.REQ.8564319</t>
  </si>
  <si>
    <t>OPSP-VAD-1017-2025</t>
  </si>
  <si>
    <t>https://community.secop.gov.co/Public/Tendering/OpportunityDetail/Index?noticeUID=CO1.NTC.8434601&amp;isFromPublicArea=True&amp;isModal=False</t>
  </si>
  <si>
    <t>ANA ISABEL VERGARA MARTINEZ</t>
  </si>
  <si>
    <t>CO1.REQ.8563971</t>
  </si>
  <si>
    <t>OPSP-VAD-1016-2025</t>
  </si>
  <si>
    <t>https://community.secop.gov.co/Public/Tendering/OpportunityDetail/Index?noticeUID=CO1.NTC.8433545&amp;isFromPublicArea=True&amp;isModal=False</t>
  </si>
  <si>
    <t>CENITH GLORIA ILIAS CERVANTES</t>
  </si>
  <si>
    <t>CO1.REQ.8563322</t>
  </si>
  <si>
    <t>OPSP-VAD-1015-2025</t>
  </si>
  <si>
    <t>https://community.secop.gov.co/Public/Tendering/OpportunityDetail/Index?noticeUID=CO1.NTC.8433647&amp;isFromPublicArea=True&amp;isModal=False</t>
  </si>
  <si>
    <t>MANUELA CAMILA GARCIA PACHECO</t>
  </si>
  <si>
    <t>CO1.REQ.8563261</t>
  </si>
  <si>
    <t>OPSP-VAD-1014-2025</t>
  </si>
  <si>
    <t>https://community.secop.gov.co/Public/Tendering/OpportunityDetail/Index?noticeUID=CO1.NTC.8433564&amp;isFromPublicArea=True&amp;isModal=False</t>
  </si>
  <si>
    <t>DAGOBERTO BARBOSA CARVAJALINO</t>
  </si>
  <si>
    <t xml:space="preserve">LA PRESENTE ORDEN TIENE POR OBJETO: 1. APOYAR EN EL DIAGNOSTICO DE LOS RECURSOS DE TI CON LOS QUE CUENTA LA INFRAESTRUCTURA DE RED DE UNIMAGDALENA PARA APOYAR LOS PROCESOS ESTRATÉGICOS, MISIONALES Y DE APOYO. 2. APOYAR EN LA PLANEACION Y EJECUCION DE LAS ACTIVIDADES DE MANTENIMIENTO PREVENTIVO Y CORRECTIVO DE LAS RED DE DATOS DE UNIMAGDALENA. 3. APOYAR EN EL SOPORTE A USUARIOS EN LO CORRESPONDIENTE A RED DE DATOS, TELEFONÍA IP Y LECTORAS BIOMÉTRICAS. 4. APOYAR EN LA INSTALACIÓN, MANTENIMIENTO Y SOPORTE DE LAS CÁMARAS DE VIGILANCIA DE LA INSTITUCIÓN </t>
  </si>
  <si>
    <t>CO1.REQ.8563345</t>
  </si>
  <si>
    <t>OPSP-VAD-1013-2025</t>
  </si>
  <si>
    <t>https://community.secop.gov.co/Public/Tendering/OpportunityDetail/Index?noticeUID=CO1.NTC.8433364&amp;isFromPublicArea=True&amp;isModal=False</t>
  </si>
  <si>
    <t>CARMEN MILENA DELGADO LARA</t>
  </si>
  <si>
    <t>LA PRESENTE ORDEN TIENE POR OBJETO: 1. IDENTIFICAR CONTRIBUYENTES, Y LOS AGENTES OBLIGADOS A RETENER O EXIGIR EL PAGO DEL TRIBUTO DE LA ESTAMPILLA. 2. RECOPILAR, CONSOLIDAR Y CONFRONTAR LA INFORMACIÓN DE LAS ENTIDADES PARA INICIAR EL PROCESO DE APOYO EN LA FISCALIZACIÓN DE LAS ESTAMPILLAS DEPARTAMENTALES, Y ELABORAR EL EXPEDIENTE CON LAS NORMAS REQUERIDAS PARA TAL FIN. 3.VERIFICAR LAS DECLARACIONES DE RECAUDOS Y LIQUIDACIÓN DE LAS ENTIDADES, ASÍ COMO LOS PAGOS REALIZADOS POR LOS CONTRIBUYENTES Y LA RELACIÓN DE CONTRATOS SUSCRITOS.4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OFICINA.17 LLEVAR LA BITÁCORA EN EL SISTEMA DE CADA ENTIDAD VERIFICADA.</t>
  </si>
  <si>
    <t>CO1.REQ.8563054</t>
  </si>
  <si>
    <t>OPSP-VAD-1012-2025</t>
  </si>
  <si>
    <t>https://community.secop.gov.co/Public/Tendering/OpportunityDetail/Index?noticeUID=CO1.NTC.8433448&amp;isFromPublicArea=True&amp;isModal=False</t>
  </si>
  <si>
    <t>CARLOS MIGUEL MARTES VEGA</t>
  </si>
  <si>
    <t xml:space="preserve">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t>
  </si>
  <si>
    <t>CO1.REQ.8563147</t>
  </si>
  <si>
    <t>OPSP-VAD-1011-2025</t>
  </si>
  <si>
    <t>https://community.secop.gov.co/Public/Tendering/OpportunityDetail/Index?noticeUID=CO1.NTC.8433405&amp;isFromPublicArea=True&amp;isModal=False</t>
  </si>
  <si>
    <t>DAYANA SOFIA VALENCIA CUÉLLAR</t>
  </si>
  <si>
    <t xml:space="preserve">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9. APOYAR EN EL PROCESO DE CARGUE DE INFORMACIÓN EN LAS DIFERENTES PLATAFORMAS DE CONTROL DEL ESTADO PARA LOS PROCESOS DE CONTRATACIÓN. 10. APOYAR EN LA VERIFICACIÓN DE LOS DOCUMENTOS MONTADOS EN LA PLATAFORMA DEL GEDOCO POR PARTE DE LOS CONTRATISTAS ASIGNADOS A LA FACULTAD DE CIENCIAS BÁSICAS. </t>
  </si>
  <si>
    <t>CO1.REQ.8562598</t>
  </si>
  <si>
    <t>OPSP-VAD-1010-2025</t>
  </si>
  <si>
    <t>https://community.secop.gov.co/Public/Tendering/ContractNoticePhases/View?PPI=CO1.PPI.40749336&amp;isFromPublicArea=True&amp;isModal=False</t>
  </si>
  <si>
    <t>BETSY ZULEY PEREZ LIZCANO</t>
  </si>
  <si>
    <t xml:space="preserve">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LEGALIZACIÓN DE VIÁTICOS 8. REALIZAR LOS INFORMES DERIVADOS DE SUS ACTIVIDADES. </t>
  </si>
  <si>
    <t>CO1.REQ.8562383</t>
  </si>
  <si>
    <t>OPSP-VAD-1009-2025</t>
  </si>
  <si>
    <t>https://community.secop.gov.co/Public/Tendering/OpportunityDetail/Index?noticeUID=CO1.NTC.8432775&amp;isFromPublicArea=True&amp;isModal=False</t>
  </si>
  <si>
    <t>AFRA ALEXANDRA HARDING GRACIA</t>
  </si>
  <si>
    <t xml:space="preserve">LA PRESENTE ORDEN TIENE POR OBJETO: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ARCHIVAR DIARIAMENTE LA DOCUMENTACIÓN TRAMITADA EN LOS MEDIOS TECNOLÓGICOS QUE SE DESIGNEN. 7) COADYUDAR EN LOS PROCESOS DE CIERRE DE VIGENCIAS RELACIONADOS A LAS ACTIVIDADES ADMINISTRATIVAS Y FINANCIERAS DE LA VICERRECTORÍA DE EXTENSIÓN Y PROYECCIÓN SOCIAL DESDE EL GRUPO DE TESORERÍA. </t>
  </si>
  <si>
    <t>CO1.REQ.8562638</t>
  </si>
  <si>
    <t>OPSP-VAD-1008-2025</t>
  </si>
  <si>
    <t>https://community.secop.gov.co/Public/Tendering/OpportunityDetail/Index?noticeUID=CO1.NTC.8433001&amp;isFromPublicArea=True&amp;isModal=False</t>
  </si>
  <si>
    <t>MARIA CONCEPCION PINEDO MURGAS</t>
  </si>
  <si>
    <t xml:space="preserve">LA PRESENTE ORDEN TIENE POR OBJETO: 1.APOYAR A LA VICERRECTORIA ADMINISTRATIVA EN MANTENER ACTUALIZADA LA BASE DE DATOS DE CORRESPONDENCIA TRAMITADA. 2. DESARROLLAR ACTIVIDADES CORRESPONDIENTES A LA TRANSFERENCIA DOCUMENTAL DE ARCHIVOS DE LOS PROCESOS DE CONTRATACION DE LOS PERIODOS 2020 A 2024 DE LA VICERRECTORIA ADMINISTRATIVA Y LA DIRECCION ADMINISTRATIVA, INCLUIDA LA REALIZACION DE PROCESO DE FOLIADO, ORGANIZACION CRONOLOGICA DE DOCUMENTOS, MARCADO DE CARPETAS Y DEMAS TENDIENDES A FINIQUITAR EL PROCESO DE TRANSFERENCIA, DE CONFORMIDAD CON LOS PARAMETROS DEL SISTEMA DE GESTION DE CALIDAD. </t>
  </si>
  <si>
    <t>CO1.REQ.8562423</t>
  </si>
  <si>
    <t>OAG-VAD-1007-2025</t>
  </si>
  <si>
    <t>https://community.secop.gov.co/Public/Tendering/OpportunityDetail/Index?noticeUID=CO1.NTC.8433773&amp;isFromPublicArea=True&amp;isModal=False</t>
  </si>
  <si>
    <t>JOSE LUIS PACHECO PEREZ</t>
  </si>
  <si>
    <t>CO1.REQ.8563623</t>
  </si>
  <si>
    <t>OPSP-VAD-1006-2025</t>
  </si>
  <si>
    <t>https://community.secop.gov.co/Public/Tendering/OpportunityDetail/Index?noticeUID=CO1.NTC.8433649&amp;isFromPublicArea=True&amp;isModal=False</t>
  </si>
  <si>
    <t>MAYRA CRISTINA ZABALETA RAMOS</t>
  </si>
  <si>
    <t>CO1.REQ.8563609</t>
  </si>
  <si>
    <t>OPSP-VAD-1005-2025</t>
  </si>
  <si>
    <t>https://community.secop.gov.co/Public/Tendering/OpportunityDetail/Index?noticeUID=CO1.NTC.8433371&amp;isFromPublicArea=True&amp;isModal=False</t>
  </si>
  <si>
    <t>KEIMER KALETH BELTRAN CASTRO</t>
  </si>
  <si>
    <t xml:space="preserve">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t>
  </si>
  <si>
    <t>CO1.REQ.8562879</t>
  </si>
  <si>
    <t>OPSP-VAD-1004-2025</t>
  </si>
  <si>
    <t>https://community.secop.gov.co/Public/Tendering/OpportunityDetail/Index?noticeUID=CO1.NTC.8433257&amp;isFromPublicArea=True&amp;isModal=False</t>
  </si>
  <si>
    <t>ELVIA ROSA RODRIGUEZ PEREZ</t>
  </si>
  <si>
    <t>LA PRESENTE ORDEN TIENE POR OBJETO: 1. APOYAR EN LA ORGANIZACIÓN DEL ARCHIVO DE GESTIÓN E INVENTARIO, DE ACUERDO CON LOS PROCEDIMIENTOS Y DIRECTRICES INSTITUCIONALES 2. APOYAR EN LAS LABORES DE REPROGRAFÍA QUE SE REQUIERAN EN LOS PROCESOS DE LA DEPENDENCIA. 3. APOYAR EN LA ATENCIÓN AL USUARIO EN LOS TRÁMITES DE LA SECRETARÍA.</t>
  </si>
  <si>
    <t>CO1.REQ.8562926</t>
  </si>
  <si>
    <t>OAG-VAD-1003-2025</t>
  </si>
  <si>
    <t>https://community.secop.gov.co/Public/Tendering/OpportunityDetail/Index?noticeUID=CO1.NTC.8432984&amp;isFromPublicArea=True&amp;isModal=False</t>
  </si>
  <si>
    <t>GLORIA INES FLOREZ FONTALVO</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</si>
  <si>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t>
  </si>
  <si>
    <t>CO1.REQ.8562816</t>
  </si>
  <si>
    <t>OPSP-VAD-1002-2025</t>
  </si>
  <si>
    <t>https://community.secop.gov.co/Public/Tendering/OpportunityDetail/Index?noticeUID=CO1.NTC.8432891&amp;isFromPublicArea=True&amp;isModal=False</t>
  </si>
  <si>
    <t>RONALD EDUARDO AREVALO MATOS</t>
  </si>
  <si>
    <t xml:space="preserve">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QUIPOS Y LA OPERACIÓN NORMAL DE LOS ESPACIOS ACADÉMICOS DE APOYO AL PROGRAMA DE ODONTOLOGÍA. 7. RENDIR INFORMES PERIÓDICOS A LA DIRECCIÓN DE PROGRAMA. </t>
  </si>
  <si>
    <t>CO1.REQ.8562670</t>
  </si>
  <si>
    <t>OAG-VAD-1001-2025</t>
  </si>
  <si>
    <t>https://community.secop.gov.co/Public/Tendering/OpportunityDetail/Index?noticeUID=CO1.NTC.8433036&amp;isFromPublicArea=True&amp;isModal=False</t>
  </si>
  <si>
    <t>JOAQUÍN ALBERTO POMARES BLAISE</t>
  </si>
  <si>
    <t>IMAEL FABRICIO VARGAS MONTENEGRO</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</si>
  <si>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 DESDE LA CIÉNAGA GRANDE DE SANTA MARTA HASTA LA ESTACIÓN PISCÍCOLA DE LA INSTITUCIÓN. </t>
  </si>
  <si>
    <t>CO1.REQ.8562639</t>
  </si>
  <si>
    <t>OAG-VAD-1000-2025</t>
  </si>
  <si>
    <t>https://community.secop.gov.co/Public/Tendering/OpportunityDetail/Index?noticeUID=CO1.NTC.8432853&amp;isFromPublicArea=True&amp;isModal=False</t>
  </si>
  <si>
    <t>YUSLAY MISEL VALLE TETTE</t>
  </si>
  <si>
    <t>CO1.REQ.8562703</t>
  </si>
  <si>
    <t>OAG-VAD-0999-2025</t>
  </si>
  <si>
    <t>https://community.secop.gov.co/Public/Tendering/OpportunityDetail/Index?noticeUID=CO1.NTC.8432910&amp;isFromPublicArea=True&amp;isModal=False</t>
  </si>
  <si>
    <t>YESID FABIAN VILORIA MANJARRES</t>
  </si>
  <si>
    <t xml:space="preserve">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t>
  </si>
  <si>
    <t>CO1.REQ.8562175</t>
  </si>
  <si>
    <t>OPSP-VAD-0998-2025</t>
  </si>
  <si>
    <t>https://community.secop.gov.co/Public/Tendering/OpportunityDetail/Index?noticeUID=CO1.NTC.8434047&amp;isFromPublicArea=True&amp;isModal=False</t>
  </si>
  <si>
    <t>JOSE LUIS DIAZ DE LA CRUZ</t>
  </si>
  <si>
    <t xml:space="preserve">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t>
  </si>
  <si>
    <t>CO1.REQ.8563673</t>
  </si>
  <si>
    <t>OPSP-VAD-0997-2025</t>
  </si>
  <si>
    <t>https://community.secop.gov.co/Public/Tendering/OpportunityDetail/Index?noticeUID=CO1.NTC.8433795&amp;isFromPublicArea=True&amp;isModal=False</t>
  </si>
  <si>
    <t>LILIANA PAULINA NOGUERA BARRIOS</t>
  </si>
  <si>
    <t xml:space="preserve">LA PRESENTE ORDEN TIENE POR OBJETO: 1. APOYAR LA PLANEACIÓN, EVALUACIÓN Y CONTROL DE LOS PROCESOS DE LA GESTIÓN DE LA TESORERÍA Y TRÁMITE DE OBLIGACIONES PRESUPUESTALES, DE ACUERDO CON LAS DIRECTRICES TRAZADAS POR LA VICERRECTORÍA ADMINISTRATIVA. 2. APOYAR EN LA REVISIÓN Y APROBACIÓN DE LAS OBLIGACIONES FINANCIERAS QUE SE GENEREN DENTRO DEL PROCEDIMIENTO DE TRÁMITES DE PAGOS. 3. APOYAR EN LA FORMULACIÓN DE MEJORAS DE PROCESOS Y PROCEDIMIENTOS A CARGO DE LA VICERRECTORÍA ADINISTRATIVA Y UNIDADES ADSCRITAS. 4. REALIZAR SEGUIMIENTO A LOS PROYECTOS ASIGNADOS A LA DIRECCIÓN FINANCIERA Y A LOS GRUPOS DE TRABAJO ADSCRITOS A ESTA DEPENDENCIA. </t>
  </si>
  <si>
    <t>CO1.REQ.8563527</t>
  </si>
  <si>
    <t>OPSP-VAD-0996-2025</t>
  </si>
  <si>
    <t>https://community.secop.gov.co/Public/Tendering/OpportunityDetail/Index?noticeUID=CO1.NTC.8433892&amp;isFromPublicArea=True&amp;isModal=False</t>
  </si>
  <si>
    <t>ROINER JARAMILLO COA</t>
  </si>
  <si>
    <t xml:space="preserve">LA PRESENTE ORDEN TIENE POR OBJETO PRESTACIÓN DE SERVICIOS PROFESIONALES PARA DESARROLLAR LAS SIGUIENTES ACTIVIDADES: 1. APOYAR EL PROCESO DE SEGUIMIENTO Y REPORTE DE INFORMACIÓN AL SISTEMA NACIONAL DE INFORMACIÓN DE LA EDUCACIÓN SUPERIOR – SNIES. 2. APOYAR EN LA ASESORÍA TÉCNICA A LAS UNIDADES ADMINISTRATIVAS QUE REQUIERAN ACOMPAÑAMIENTO EN EL REPORTE DE INFORMACIÓN AL SNIES. 3. APOYAR LA ELABORACIÓN DE INFORMES ESTADÍSTICOS REQUERIDOS POR LA OFICINA ASESORA DE PLANEACIÓN O POR OTRAS DEPENDENCIAS INSTITUCIONALES. 4. APOYAR EL SEGUIMIENTO Y REPORTE DE INFORMACIÓN INSTITUCIONAL A LOS RANKINGS INTERNACIONALES (QS, TIMES HIGHER EDUCATION, GREENMETRIC Y OTROS PRIORIZADOS). 5. APOYAR LA CONSTRUCCIÓN DE DOCUMENTOS DE CARÁCTER INSTITUCIONAL. </t>
  </si>
  <si>
    <t>CO1.REQ.8563716</t>
  </si>
  <si>
    <t>OPSP-VAD-0995-2025</t>
  </si>
  <si>
    <t>https://community.secop.gov.co/Public/Tendering/OpportunityDetail/Index?noticeUID=CO1.NTC.8433761&amp;isFromPublicArea=True&amp;isModal=False</t>
  </si>
  <si>
    <t>JONATHAN JAVIER COHEN GRANADOS</t>
  </si>
  <si>
    <t xml:space="preserve">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t>
  </si>
  <si>
    <t>CO1.REQ.8563466</t>
  </si>
  <si>
    <t>OPSP-VAD-0994-2025</t>
  </si>
  <si>
    <t>https://community.secop.gov.co/Public/Tendering/OpportunityDetail/Index?noticeUID=CO1.NTC.8433643&amp;isFromPublicArea=True&amp;isModal=False</t>
  </si>
  <si>
    <t>RAFAEL ALBERTO SANCHEZ OVIEDO</t>
  </si>
  <si>
    <t xml:space="preserve">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t>
  </si>
  <si>
    <t>CO1.REQ.8563449</t>
  </si>
  <si>
    <t>OPSP-VAD-0993-2025</t>
  </si>
  <si>
    <t>https://community.secop.gov.co/Public/Tendering/OpportunityDetail/Index?noticeUID=CO1.NTC.8433855&amp;isFromPublicArea=True&amp;isModal=False</t>
  </si>
  <si>
    <t>CRISTIAN ALBERTO MERIÑO SEGRERA</t>
  </si>
  <si>
    <t xml:space="preserve">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APOYAR EN LA ASESORÍA DE ASUNTOS DISCIPLINARIOS RELACIONADOS CON ESTUDIANTES A LAS DECANATURAS DE LA UNIMAGDALENA. 10. RENDIR INFORMES MENSUALES O CUANDO EL SUPERVISOR ASÍ LO REQUIERA, SOBRE LAS ACTIVIDADES DESARROLLADAS EN CUMPLIMIENTO DE LA ORDEN DE PRESTACIÓN DE SERVICIOS </t>
  </si>
  <si>
    <t>CO1.REQ.8563376</t>
  </si>
  <si>
    <t>OPSP-VAD-0992-2025</t>
  </si>
  <si>
    <t>https://community.secop.gov.co/Public/Tendering/OpportunityDetail/Index?noticeUID=CO1.NTC.8433840&amp;isFromPublicArea=True&amp;isModal=False</t>
  </si>
  <si>
    <t>YEISON ANDRES SILGADO ALTAMAS</t>
  </si>
  <si>
    <t xml:space="preserve">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CLUB/CENTRO INTERNACIONAL. 4. APOYAR EN LA GESTIÓN DE OPORTUNIDADES CON DISTINTOS SOCIOS Y EN LOS PROCESOS DE MOVILIDAD DE LOS JÓVENES DE TALENTO MAGDALENA. 5. APOYAR EN LA GESTIÓN DE SOLICITUDES ADMINISTRATIVAS. </t>
  </si>
  <si>
    <t>CO1.REQ.8563419</t>
  </si>
  <si>
    <t>OPSP-VAD-0991-2025</t>
  </si>
  <si>
    <t>https://community.secop.gov.co/Public/Tendering/OpportunityDetail/Index?noticeUID=CO1.NTC.8433703&amp;isFromPublicArea=True&amp;isModal=False</t>
  </si>
  <si>
    <t>ROSA PAULINA CEBALLOS RIASCOS</t>
  </si>
  <si>
    <t>LA PRESENTE ORDEN TIENE POR OBJETO: 1. APOYAR CON LA REVISIÓN Y ACTUALIZACIÓN DE LOS PROCESOS DE CAPACITACIÓN Y VINCULACIÓN DE SERVIDORES PÚBLICOS. 2. APOYAR CON EL DESARROLLO DEL PROGRAMA DE PRE-PENSIONADOS UNIMAGDALENA. 3. APOYAR CON LA LÓGISTICA Y COORDINACIÓN DEL ENCUENTRO DE PENSIOONADOS UNIMAGDALENA. 4. APOYAR CON LA CONSTRUCCIÓN DEL PROCEDIMIENTO DE RETIRO DE SERVIDORES PÚBLICOS. 5. APOYAR CON LA ELABORACIÓN DE LA ESTADÍSTICA DEL PIC Y PLAN DE BIENESTAR LABORAL. 6. APOYAR CON LA ELABORACIÓN DE INFORMES, BASE DE DATOS Y ACTUALIZACIÓN DE LA INFORMACIÓN DE LA GESTIÓN DEL GDO. 7. APOYAR EN LA PLANIFICACIÓN, COORDINACIÓN Y EJECUCIÓN DE ACTIVIDADES LOGÍSTICAS, ADMINISTRATIVAS Y OPERATIVAS ENCAMINADAS AL FORTALECIMIENTO DE LA GESTIÓN DEL TALENTO HUMANO, PROGRAMADAS DESDE LA DIRECCIÓN DE TALENTO HUMANO Y DEL GRUPO DE DESARROLLO ORGANIZACIONAL GDO</t>
  </si>
  <si>
    <t>CO1.REQ.8562956</t>
  </si>
  <si>
    <t>OPSP-VAD-0990-2025</t>
  </si>
  <si>
    <t>https://community.secop.gov.co/Public/Tendering/OpportunityDetail/Index?noticeUID=CO1.NTC.8434321&amp;isFromPublicArea=True&amp;isModal=False</t>
  </si>
  <si>
    <t>CARMEN ELENA ROMERO RODRIGUEZ</t>
  </si>
  <si>
    <t xml:space="preserve">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t>
  </si>
  <si>
    <t>CO1.REQ.8564104</t>
  </si>
  <si>
    <t>OPSP-VAD-0989-2025</t>
  </si>
  <si>
    <t>https://community.secop.gov.co/Public/Tendering/OpportunityDetail/Index?noticeUID=CO1.NTC.8433973&amp;isFromPublicArea=True&amp;isModal=False</t>
  </si>
  <si>
    <t>MARIA DEL PILAR SERRATO SALTARIN</t>
  </si>
  <si>
    <t xml:space="preserve">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3. APOYAR EN LA GESTIÓN DE REPORTES MIGRATORIOS DEL PERSONAL EXTRANJERO QUE REALICE ACTIVIDADES EN UNIMAGDALENA. 4. ORIENTAR A LA COMUNIDAD UNIVERSITARIA SOBRE LOS SERVICIOS OFERTADOS POR LA DEPENDENCIA. 5. APOYAR LA CREACIÓN E IMPLEMENTACIÓN DEL PROGRAMA ESCUELA DE VERANO. 6. APOYAR EN LOS PROCESOS DE GESTIÓN DE LA CALIDAD. </t>
  </si>
  <si>
    <t>CO1.REQ.8563796</t>
  </si>
  <si>
    <t>OPSP-VAD-0988-2025</t>
  </si>
  <si>
    <t>https://community.secop.gov.co/Public/Tendering/OpportunityDetail/Index?noticeUID=CO1.NTC.8433965&amp;isFromPublicArea=True&amp;isModal=False</t>
  </si>
  <si>
    <t>LORAINE ANDREA RIVADENEIRA AGUILAR</t>
  </si>
  <si>
    <t xml:space="preserve">LA PRESENTE ORDEN TIENE POR OBJETO: 1. APOYAR EN LA REVISIÓN DE MOVIMIENTOS PRESUPUESTALES DE ADICIÓN Y TRASLADO DE LOS DIFERENTES ORDENADORES DE GASTO, PARA REVISIÓN EN EL SECOP II. 2. APOYAR EN EL PROCESO DE ASIGNACIÓN DE CÓDIGO (PLAQUETA) DE BIENES ENTREGADOS EN SITIO CARGUE EN EL SISTEMA DE LAS ACTAS DE ENTREGA. 3. APOYAR EN LAS ESTADÍSTICAS DE LOS SUMINISTROS ENTREGADOS A LAS DIFERENTES DEPENDENCIAS. 4. APOYAR EN LA ACTUALIZACIÓN DE BASES DE DATOS DEL INVENTARIO. 5. APOYAR EN LA TOMA DE INVENTARIOS DE LAS DIFERENTES DEPENDENCIAS </t>
  </si>
  <si>
    <t>CO1.REQ.8563841</t>
  </si>
  <si>
    <t>OPSP-VAD-0987-2025</t>
  </si>
  <si>
    <t>https://community.secop.gov.co/Public/Tendering/OpportunityDetail/Index?noticeUID=CO1.NTC.8433701&amp;isFromPublicArea=True&amp;isModal=False</t>
  </si>
  <si>
    <t>SEIBY MARTIN BARROS AYOLA</t>
  </si>
  <si>
    <t>CO1.REQ.8563216</t>
  </si>
  <si>
    <t>OAG-VAD-0986-2025</t>
  </si>
  <si>
    <t>https://community.secop.gov.co/Public/Tendering/OpportunityDetail/Index?noticeUID=CO1.NTC.8432797&amp;isFromPublicArea=True&amp;isModal=False</t>
  </si>
  <si>
    <t xml:space="preserve">CARLOS ANTONIO MOSCARELLA DE LA ROSA </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</si>
  <si>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CIÉNAGA GRANDE DE SANTA MARTA HASTA LA ESTACIÓN PISCÍCOLA DE LA INSTITUCIÓN. </t>
  </si>
  <si>
    <t>CO1.REQ.8562480</t>
  </si>
  <si>
    <t>OAG-VAD-0985-2025</t>
  </si>
  <si>
    <t>https://community.secop.gov.co/Public/Tendering/OpportunityDetail/Index?noticeUID=CO1.NTC.8432863&amp;isFromPublicArea=True&amp;isModal=False</t>
  </si>
  <si>
    <t>RENE MAURICIO AGUIRRE HERNANDEZ</t>
  </si>
  <si>
    <t>CO1.REQ.8562347</t>
  </si>
  <si>
    <t>OPSP-VAD-0984-2025</t>
  </si>
  <si>
    <t>https://community.secop.gov.co/Public/Tendering/OpportunityDetail/Index?noticeUID=CO1.NTC.8432923&amp;isFromPublicArea=True&amp;isModal=False</t>
  </si>
  <si>
    <t>GLORIA CHIQUINQUIRA MENDEZ MENDOZA</t>
  </si>
  <si>
    <t xml:space="preserve">LA PRESENTE ORDEN TIENE POR OBJETO: 1. APOYAR EN LA RECEPCIÓN, REGISTRO, RADICACIÓN, DIGITALIZACIÓN Y ENVÍO DE LAS COMUNICACIONES OFICIALES EXTERNAS RECIBIDAS EN LA VENTANILLA DEL BLOQUE ADMINISTRATIVO DE LA UNIVERSIDAD. 2. APOYAR EN LA RECEPCIÓN, REGISTRO, DIGITALIZACIÓN Y ENVIO DE LOS DOCUMENTOS Y SOBRES RECIBIDOS EN LA VENTANILLA DEL BLOQUE ADMINISTRATIVO DE LA UNIVERSIDAD. 3. APOYAR EN LA ATENCIÓN DE USUARIOS A TRAVÉS DE LOS DISTINTOS CANALES DE COMUNICACIÓN DISPONIBLES. 4. ELABORAR INFORMES RELACIONADOS CON LA GESTIÓN DOCUMENTAL. </t>
  </si>
  <si>
    <t>CO1.REQ.8562329</t>
  </si>
  <si>
    <t>OAG-VAD-0983-2025</t>
  </si>
  <si>
    <t>https://community.secop.gov.co/Public/Tendering/OpportunityDetail/Index?noticeUID=CO1.NTC.8432902&amp;isFromPublicArea=True&amp;isModal=False</t>
  </si>
  <si>
    <t>MAYRA ALEJANDRA PUELLO GONZALEZ</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</si>
  <si>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</si>
  <si>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CO1.REQ.8562274</t>
  </si>
  <si>
    <t>OPSP-VAD-0982-2025</t>
  </si>
  <si>
    <t>https://community.secop.gov.co/Public/Tendering/OpportunityDetail/Index?noticeUID=CO1.NTC.8435422&amp;isFromPublicArea=True&amp;isModal=False</t>
  </si>
  <si>
    <t xml:space="preserve">JESUS DANIEL RODRIGUEZ VASQUEZ  </t>
  </si>
  <si>
    <t xml:space="preserve">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t>
  </si>
  <si>
    <t>CO1.REQ.8565106</t>
  </si>
  <si>
    <t>OPSP-VAD-0981-2025</t>
  </si>
  <si>
    <t>https://community.secop.gov.co/Public/Tendering/OpportunityDetail/Index?noticeUID=CO1.NTC.8434866&amp;isFromPublicArea=True&amp;isModal=False</t>
  </si>
  <si>
    <t>YANETH ELVIRA PEREZ MOLINA</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</si>
  <si>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SUS ACTIVIDADES. </t>
  </si>
  <si>
    <t>CO1.REQ.8564572</t>
  </si>
  <si>
    <t>OPSP-VAD-0980-2025</t>
  </si>
  <si>
    <t>https://community.secop.gov.co/Public/Tendering/OpportunityDetail/Index?noticeUID=CO1.NTC.8434676&amp;isFromPublicArea=True&amp;isModal=False</t>
  </si>
  <si>
    <t>DERLYS CAROLINA GARCIA CUADRADO</t>
  </si>
  <si>
    <t xml:space="preserve">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t>
  </si>
  <si>
    <t>CO1.REQ.8564296</t>
  </si>
  <si>
    <t>OPSP-VAD-0979-2025</t>
  </si>
  <si>
    <t>https://community.secop.gov.co/Public/Tendering/OpportunityDetail/Index?noticeUID=CO1.NTC.8435263&amp;isFromPublicArea=True&amp;isModal=False</t>
  </si>
  <si>
    <t>DIANA MARIA CANTILLO SANTRICH</t>
  </si>
  <si>
    <t xml:space="preserve">LA PRESENTE ORDEN TIENE POR OBJETO: 1. APOYAR AL GRUPO INTERNO DE SERVICIOS GENERALES EN LA ATENCION A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t>
  </si>
  <si>
    <t>CO1.REQ.8565207</t>
  </si>
  <si>
    <t>OAG-VAD-0978-2025</t>
  </si>
  <si>
    <t>https://community.secop.gov.co/Public/Tendering/OpportunityDetail/Index?noticeUID=CO1.NTC.8434655&amp;isFromPublicArea=True&amp;isModal=False</t>
  </si>
  <si>
    <t>ALVARO JOSE CAMPO LOPEZ</t>
  </si>
  <si>
    <t xml:space="preserve">LA PRESENTE ORDEN TIENE POR OBJETO: 1. APOYAR EN EL PROCESO DE RECUPERACIÓN DE IVA. 2. REVISAR LOS SOPORTES CORRESPONDIENTES PARA LA SOLICITUD DE DEVOLUCIÓN DE IVA DE LA UNIVERSIDAD. 3. APOYAR EN EL SEGUIMIENTO A LOS PAGOS ORDENADOS POR LA DIRECCIÓN FINANCIERA Y REALIZAR INFORME MENSUAL DEL COMPORTAMIENTO DE LOS MISMOS. </t>
  </si>
  <si>
    <t>CO1.REQ.8564339</t>
  </si>
  <si>
    <t>OPSP-VAD-0977-2025</t>
  </si>
  <si>
    <t>https://community.secop.gov.co/Public/Tendering/OpportunityDetail/Index?noticeUID=CO1.NTC.8434639&amp;isFromPublicArea=True&amp;isModal=False</t>
  </si>
  <si>
    <t>JAIRO DANIEL COLLANTE VELASQUEZ</t>
  </si>
  <si>
    <t>CO1.REQ.8564186</t>
  </si>
  <si>
    <t>OPSP-VAD-0976-2025</t>
  </si>
  <si>
    <t>https://community.secop.gov.co/Public/Tendering/OpportunityDetail/Index?noticeUID=CO1.NTC.8434459&amp;isFromPublicArea=True&amp;isModal=False</t>
  </si>
  <si>
    <t>DINAIRIS PAOLA NORIEGA URIELES</t>
  </si>
  <si>
    <t>CO1.REQ.8564233</t>
  </si>
  <si>
    <t>OPSP-VAD-0975-2025</t>
  </si>
  <si>
    <t>https://community.secop.gov.co/Public/Tendering/OpportunityDetail/Index?noticeUID=CO1.NTC.8434442&amp;isFromPublicArea=True&amp;isModal=False</t>
  </si>
  <si>
    <t>JHON JAIRO PEREZ DE LOS REYES</t>
  </si>
  <si>
    <t>CO1.REQ.8564079</t>
  </si>
  <si>
    <t>OPSP-VAD-0974-2025</t>
  </si>
  <si>
    <t>https://community.secop.gov.co/Public/Tendering/OpportunityDetail/Index?noticeUID=CO1.NTC.8433665&amp;isFromPublicArea=True&amp;isModal=False</t>
  </si>
  <si>
    <t>WILSON TOMAS GARCIA MARTINEZ</t>
  </si>
  <si>
    <t xml:space="preserve">LA PRESENTE ORDEN TIENE POR OBJETO: 1. APOYAR EN LA ELABORACIÓN, GESTIÓN Y CONSTRUCCIÓN DE CRONOGRAMAS DE TRABAJO CON LOS DOCENTES CORRESPONDIENTES, PARA LA REALIZACIÓN DE SALIDAS DE CAMPO CUYO OBJETIVO SEA EL MONITOREO DE LA FAUNA Y FLORA DEL BOSQUE SECO Y ZONAS VERDES DE LA UNIVERSIDAD DEL MAGDALENA. 2. APOYAR LA ELABORACIÓN DE INFORMES SEMESTRALES DE MONITOREO E INVENTARIO DE FAUNA Y FLORA DEL BOSQUE SECO Y ZONAS VERDES DE LA UNIVERSIDAD DEL MAGDALENA, QUE INCLUYA UN ANÁLISIS DE POSIBLES CAMBIOS EN LAS COMUNIDADES CON RESPECTO AL INFORME ANTERIOR. 3. APOYAR LA OFERTA, PROGRAMACIÓN, GESTIÓN Y DESARROLLO DE VISITAS GUIADAS Y NO GUIADAS AL BOSQUE SECO, POR PARTE DE PERSONAL INTERNO Y EXTERNO DE LA UNIVERSIDAD. 4. APOYAR EN LA GESTIÓN, VINCULACIÓN, PROGRAMACIÓN Y SEGUIMIENTO DE LAS ACTIVIDADES DEL PERSONAL RELACIONADO AL BOSQUE SECO. 5. APOYAR LA ELABORACIÓN DE INFORMES MENSUALES DE REGISTRO DE VISITAS INTERNAS Y EXTERNAS, DONDE SE DOCUMENTE TODO LA INFORMACIÓN TÉCNICA Y LOS SOPORTES VISUALES DE CADA CASO. 6. APOYAR LA ELABORACIÓN SEMESTRAL DE INFORMES CON LOS PRODUCTOS HISTÓRICOS (HASTA 2025-II INCLUIDO) DEL BOSQUE SECO (TESIS, PRÁCTICAS, ARTÍCULOS CIENTÍFICOS, PROYECTOS). 7. APOYAR EN EL DISEÑO DE PIEZAS AUDIOVISUALES DEL BOSQUE SECO Y LA FACULTAD DE CIENCIAS BÁSICAS, CON FINES DE PUBLICACIÓN EN LAS REDES SOCIALES INSTITUCIONALES. 8. APOYAR EN LA GESTIÓN, DISEÑO Y CUMPLIMIENTO DE PROTOCOLOS DE LAS SALIDAS DE CAMPO DE LOS PROGRAMAS DE LA FACULTAD DE CIENCIAS BÁSICAS. 9. APOYAR EN EL CONTROL, SEGUIMIENTO Y ACTUALIZACIÓN SEMESTRAL DEL INVENTARIO DE MATERIALES Y EQUIPOS DE LA FACULTAD DE CIENCIAS BÁSICAS. </t>
  </si>
  <si>
    <t>CO1.REQ.8563498</t>
  </si>
  <si>
    <t>OPSP-VAD-0973-2025</t>
  </si>
  <si>
    <t>https://community.secop.gov.co/Public/Tendering/OpportunityDetail/Index?noticeUID=CO1.NTC.8433774&amp;isFromPublicArea=True&amp;isModal=False</t>
  </si>
  <si>
    <t>VANESA ALEXANDRA BARRANCO EVILLA</t>
  </si>
  <si>
    <t>CO1.REQ.8563476</t>
  </si>
  <si>
    <t>OAG-VAD-0972-2025</t>
  </si>
  <si>
    <t>https://community.secop.gov.co/Public/Tendering/OpportunityDetail/Index?noticeUID=CO1.NTC.8433752&amp;isFromPublicArea=True&amp;isModal=False</t>
  </si>
  <si>
    <t>ENDER SABEDIT HUERTAS ROBLES</t>
  </si>
  <si>
    <t xml:space="preserve">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DE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12.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</si>
  <si>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CO1.REQ.8563503</t>
  </si>
  <si>
    <t>OAG-VAD-0971-2025</t>
  </si>
  <si>
    <t>https://community.secop.gov.co/Public/Tendering/OpportunityDetail/Index?noticeUID=CO1.NTC.8433385&amp;isFromPublicArea=True&amp;isModal=False</t>
  </si>
  <si>
    <t>VIVIANA ANDREA CARDENAS ARIAS</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</si>
  <si>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FIRMADOS EN LA VICERRECTORÍA ADMINISTRATIVA. 4. APOYAR EL CONTROL DE LOS ACTOS ADMINISTRATIVOS FIRMADOS, ADJUNTARLOS EN EL SISTEMA DE INFORMACIÓN FINANCIERO SINAP CON LOS SOPORTES RESPECTIVOS Y ARCHIVARLOS DE MANERA CRONOLÓGICA PARA CONSULTA Y REPORTES DEL GRUPO DE PRESUPUESTO. 5. MANTENER ACTUALIZADO Y ARCHIVADO LOS ACTOS ADMINISTRATIVOS DE ADICIÓN, TRASLADO Y DISMINUCIÓN PRESUPUESTAL DE MANERA CONSECUTIVA CON TODOS SUS ANEXOS PARA EL REPORTE A ENTES DE CONTROL MEDIANTE EL FORMATO F02A_CGDM_MODIFICACIONES DE GASTOS EN LA PÁGINA HTTPS://WWW.CONTRALORIADELMAGDALENA.EDU.CO.SIACONTRALORIA. </t>
  </si>
  <si>
    <t>CO1.REQ.8563367</t>
  </si>
  <si>
    <t>OPSP-VAD-0970-2025</t>
  </si>
  <si>
    <t>https://community.secop.gov.co/Public/Tendering/OpportunityDetail/Index?noticeUID=CO1.NTC.8433497&amp;isFromPublicArea=True&amp;isModal=False</t>
  </si>
  <si>
    <t>DANIELA VANESA VILLALBA CARDENAS</t>
  </si>
  <si>
    <t xml:space="preserve">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COADYUVAR EN LA RECOPILACIÓN DE LA INFORMACIÓN Y EN LA ELABORACIÓN INFORMES SOLICITADOS POR EL SUPERVISOR DE LA ORDEN. 6. ARCHIVAR DIARIAMENTE LA DOCUMENTACIÓN TRAMITADA EN LOS MEDIOS TECNOLÓGICOS QUE SE DESIGNEN. </t>
  </si>
  <si>
    <t>CO1.REQ.8563315</t>
  </si>
  <si>
    <t>OPSP-VAD-0969-2025</t>
  </si>
  <si>
    <t>https://community.secop.gov.co/Public/Tendering/OpportunityDetail/Index?noticeUID=CO1.NTC.8433179&amp;isFromPublicArea=True&amp;isModal=False</t>
  </si>
  <si>
    <t>VICENTE MARTINEZ PANETTA</t>
  </si>
  <si>
    <t xml:space="preserve">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t>
  </si>
  <si>
    <t>CO1.REQ.8563142</t>
  </si>
  <si>
    <t>OPSP-VAD-0968-2025</t>
  </si>
  <si>
    <t>https://community.secop.gov.co/Public/Tendering/OpportunityDetail/Index?noticeUID=CO1.NTC.8433403&amp;isFromPublicArea=True&amp;isModal=False</t>
  </si>
  <si>
    <t>YOLANDA AGUILAR GARCIA</t>
  </si>
  <si>
    <t xml:space="preserve">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AL SUPERVISOR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t>
  </si>
  <si>
    <t>CO1.REQ.8562394</t>
  </si>
  <si>
    <t>OAG-VAD-0967-2025</t>
  </si>
  <si>
    <t>https://community.secop.gov.co/Public/Tendering/OpportunityDetail/Index?noticeUID=CO1.NTC.8432948&amp;isFromPublicArea=True&amp;isModal=False</t>
  </si>
  <si>
    <t xml:space="preserve">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</si>
  <si>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CO1.REQ.8562545</t>
  </si>
  <si>
    <t>OPSP-VAD-0966-2025</t>
  </si>
  <si>
    <t>https://community.secop.gov.co/Public/Tendering/OpportunityDetail/Index?noticeUID=CO1.NTC.8430116&amp;isFromPublicArea=True&amp;isModal=False</t>
  </si>
  <si>
    <t>JAIME FRANCISCO LLANOS ESCOBAR</t>
  </si>
  <si>
    <t xml:space="preserve">LA PRESENTE ORDEN TIENE POR OBJETO: 1. APOYAR EN LA REVISIÓN DE PAGOS Y AMORTIZACIÓN DE ANTICIPOS. 2. APOYAR EN EL ENVÍO DE LAS OBLIGACIONES PRESUPUESTALES QUE TENGAN ANTICIPO A LA TESORERÍA PARA PROGRAMACIÓN DE PAGO. 3. APOYAR EN EL SEGUIMIENTO AL COMPORTAMIENTO DE LOS CRÉDITOS CORTO PLAZO Y CARTERA DE LA INSTITUCIÓN, 4 APOYAR EN EL SEGUIMIENTO DE CONVENIOS. </t>
  </si>
  <si>
    <t>CO1.REQ.8559416</t>
  </si>
  <si>
    <t>OPSP-VAD-0965-2025</t>
  </si>
  <si>
    <t>https://community.secop.gov.co/Public/Tendering/OpportunityDetail/Index?noticeUID=CO1.NTC.8430113&amp;isFromPublicArea=True&amp;isModal=False</t>
  </si>
  <si>
    <t>HERNAN ALBERTO ROJAS CEBALLOS</t>
  </si>
  <si>
    <t xml:space="preserve">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t>
  </si>
  <si>
    <t>CO1.REQ.8559414</t>
  </si>
  <si>
    <t>OPSP-VAD-0964-2025</t>
  </si>
  <si>
    <t>https://community.secop.gov.co/Public/Tendering/OpportunityDetail/Index?noticeUID=CO1.NTC.8430111&amp;isFromPublicArea=True&amp;isModal=False</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</si>
  <si>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AISLADOS PRESUPUESTALES, REDUCCIÓN PRESUPUESTAL, RADICAR RESOLUCIONES, LLEVAR CONTROL DE LAS RESOLUCIONES QUE PASAN PARA VISTO BUENO DE LA DIRECCIÓN FINANCIERA Y QUE PASAN PARA FIRMA DEL VICERRECTOR ADMINISTRATIVO. 3. APOYAR EN LA RECEPCIÓN DE LOS ACTOS ADMINISTRATIVOS FIRMADOS EN LA VICERRECTORÍA ADMINISTRATIVA. 4. APOYAR EL CONTROL DE LOS ACTOS ADMINISTRATIVOS FIRMADOS, ADJUNTARLOS EN EL SISTEMA DE INFORMACIÓN FINANCIERO SINAP CON LOS SOPORTES RESPECTIVOS Y ARCHIVARLOS DE MANERA CRONOLÓGICA PARA CONSULTA Y REPORTES DEL GRUPO DE PRESUPUESTO. </t>
  </si>
  <si>
    <t>CO1.REQ.8559250</t>
  </si>
  <si>
    <t>OAG-VAD-0963-2025</t>
  </si>
  <si>
    <t>https://community.secop.gov.co/Public/Tendering/OpportunityDetail/Index?noticeUID=CO1.NTC.8429952&amp;isFromPublicArea=True&amp;isModal=False</t>
  </si>
  <si>
    <t>LIGIA ROSA YANET CAMARGO</t>
  </si>
  <si>
    <t xml:space="preserve">LA PRESENTE ORDEN TIENE POR OBJETO: 1. APOYAR EN LA ESTANDARIZACIÓN DE LOS PROCESOS DE ASEGURAMIENTO DE LA CALIDAD DE LAS FACULTADES Y PROGRAMAS ACADÉMICOS. 2. 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t>
  </si>
  <si>
    <t>CO1.REQ.8559508</t>
  </si>
  <si>
    <t>OPSP-VAD-0962-2025</t>
  </si>
  <si>
    <t>https://community.secop.gov.co/Public/Tendering/OpportunityDetail/Index?noticeUID=CO1.NTC.8429945&amp;isFromPublicArea=True&amp;isModal=False</t>
  </si>
  <si>
    <t>JOHN JAIRO ROMERO LUNA</t>
  </si>
  <si>
    <t>CO1.REQ.8559239</t>
  </si>
  <si>
    <t>OAG-VAD-0961-2025</t>
  </si>
  <si>
    <t>https://community.secop.gov.co/Public/Tendering/OpportunityDetail/Index?noticeUID=CO1.NTC.8425916&amp;isFromPublicArea=True&amp;isModal=False</t>
  </si>
  <si>
    <t>JHON JEILER MORA DE LA HOZ</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</si>
  <si>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DÍA DE LA FAMILIA. 9. APOYAR EN LA PARTICIPACIÓN DE EVENTOS ACADÉMICOS, CIENTÍFICOS, ARTÍSTICOS, CULTURALES, DEPORTIVOS, DE SALUD Y DESARROLLO HUMANO DENTRO Y FUERA DEL LUGAR HABITUAL DE LA EJECUCIÓN DE LAS ACTIVIDADES. </t>
  </si>
  <si>
    <t>CO1.REQ.8555013</t>
  </si>
  <si>
    <t>OPSP-VAD-0960-2025</t>
  </si>
  <si>
    <t>https://community.secop.gov.co/Public/Tendering/OpportunityDetail/Index?noticeUID=CO1.NTC.8424646&amp;isFromPublicArea=True&amp;isModal=False</t>
  </si>
  <si>
    <t>GUSTAVO ADOLFO ARDILA RODRIGUEZ</t>
  </si>
  <si>
    <t xml:space="preserve">LA PRESENTE ORDEN TIENE POR OBJETO: 1. APOYAR EN LA COORDINACIÓN DE LA CREACIÓN, REVISIÓN Y DEPURACIÓN DE LA BASE DE TERCEROS EN EL SISTEMA DE INFORMACIÓN FINANCIERO – SINAP-. 2. ASESORAR AL GRUPO DE CONTABILIDAD EN EL PROCESO DE GESTIÓN DOCUMENTAL DE LA UNIDAD (RECEPCIÓN Y ARCHIVO DE LAS COMUNICACIONES INTERNAS Y EXTERNAS). 3. APOYAR EN LA COORDINACIÓN CON EL PERSONAL VINCULADO AL GRUPO DE CONTABILIDAD LO REFERENTE AL PROCESO DE RECEPCIÓN, REVISIÓN Y POSTERIOR ENVÍO DE DOCUMENTOS SOPORTE PARA TRÁMITES DE PAGO, PROVENIENTES DE LOS ORDENADORES DEL GASTO, GRUPO DE PRESUPUESTO Y DEMÁS DEPENDENCIAS. 4. ASESORAR AL GRUPO DE CONTABILIDAD EN LA ELABORACIÓN DEL INFORME DE AVANCE A LOS PLANES DE MEJORAMIENTO SUSCRITOS CON LAS ENTIDADES DE CONTROL QUE CORRESPONDA. 5. ASESORAR AL GRUPO DE CONTABILIDAD EN LA PLANIFICACIÓN, COORDINACIÓN Y EJECUCIÓN DE LAS ACTIVIDADES TENDIENTES A ACTUALIZAR EL SISTEMA DE GESTIÓN DE CALIDAD DEL PROCESO CONTABLE – FINANCIERO. 6. ASESORAR AL GRUPO DE CONTABILIDAD EN LA ADMINISTRACIÓN DEL MAPA DE RIESGO DE PROCESO CONTABLE. </t>
  </si>
  <si>
    <t>CO1.REQ.8554037</t>
  </si>
  <si>
    <t>OPSP-VAD-0959-2025</t>
  </si>
  <si>
    <t>https://community.secop.gov.co/Public/Tendering/OpportunityDetail/Index?noticeUID=CO1.NTC.8424538&amp;isFromPublicArea=True&amp;isModal=False</t>
  </si>
  <si>
    <t>MARGARITA CECILIA LABARCES ROBLES</t>
  </si>
  <si>
    <t>CO1.REQ.8553589</t>
  </si>
  <si>
    <t>OAG-VAD-0958-2025</t>
  </si>
  <si>
    <t>https://community.secop.gov.co/Public/Tendering/OpportunityDetail/Index?noticeUID=CO1.NTC.8424373&amp;isFromPublicArea=True&amp;isModal=False</t>
  </si>
  <si>
    <t>YILIAN ELIANA ARAUJO BARRERA</t>
  </si>
  <si>
    <t xml:space="preserve">LA PRESENTE ORDEN TIENE POR OBJETO: 1. APOYAR LA ASIGNACIÓN DE CORRESPONDENCIA RECIBIDA A TRAVÉS DE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t>
  </si>
  <si>
    <t>CO1.REQ.8553794</t>
  </si>
  <si>
    <t>OAG-VAD-0957-2025</t>
  </si>
  <si>
    <t>https://community.secop.gov.co/Public/Tendering/OpportunityDetail/Index?noticeUID=CO1.NTC.8424250&amp;isFromPublicArea=True&amp;isModal=False</t>
  </si>
  <si>
    <t>MARIA FAUSTINA GARCIA NIETO</t>
  </si>
  <si>
    <t xml:space="preserve">LA PRESENTE ORDEN TIENE POR OBJETO: 1. APOYAR LA ATENCIÓN A TRAVÉS DE LOS DIFERENTES CANALES DE COMUNICACIÓN DISPONIBLES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t>
  </si>
  <si>
    <t>CO1.REQ.8553472</t>
  </si>
  <si>
    <t>OAG-VAD-0956-2025</t>
  </si>
  <si>
    <t>https://community.secop.gov.co/Public/Tendering/OpportunityDetail/Index?noticeUID=CO1.NTC.8424140&amp;isFromPublicArea=True&amp;isModal=False</t>
  </si>
  <si>
    <t xml:space="preserve">JOHANA MILENA HEANO HENAO </t>
  </si>
  <si>
    <t>CRISTIAN MANUEL SEGRERA CASTRO</t>
  </si>
  <si>
    <t xml:space="preserve">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t>
  </si>
  <si>
    <t>CO1.REQ.8553446</t>
  </si>
  <si>
    <t>OPSP-VAD-0955-2025</t>
  </si>
  <si>
    <t>https://community.secop.gov.co/Public/Tendering/OpportunityDetail/Index?noticeUID=CO1.NTC.8423094&amp;isFromPublicArea=True&amp;isModal=False</t>
  </si>
  <si>
    <t>ROSALIA LEONOR ESTRADA LOMBARDI</t>
  </si>
  <si>
    <t xml:space="preserve">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GASTO.7. APOYAR CON LOS REPORTES DE COMPROMISOS A LOS DIFERENTES ORDENADORES Y REALIZAR DEPURACIÓN DE COMPROMISOS MEDIANTE LIBERACIONES DE SALDOS EN EL SISTEMA DE INFORMACIÓN FINANCIERO SINAP. </t>
  </si>
  <si>
    <t>CO1.REQ.8552607</t>
  </si>
  <si>
    <t>OPSP-VAD-0954-2025</t>
  </si>
  <si>
    <t>https://community.secop.gov.co/Public/Tendering/OpportunityDetail/Index?noticeUID=CO1.NTC.8423305&amp;isFromPublicArea=True&amp;isModal=False</t>
  </si>
  <si>
    <t>DALIANA MILAGROS BORJA RODRIGUEZ</t>
  </si>
  <si>
    <t xml:space="preserve">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t>
  </si>
  <si>
    <t>CO1.REQ.8552269</t>
  </si>
  <si>
    <t>OAG-VAD-0953-2025</t>
  </si>
  <si>
    <t>https://community.secop.gov.co/Public/Tendering/OpportunityDetail/Index?noticeUID=CO1.NTC.8422863&amp;isFromPublicArea=True&amp;isModal=False</t>
  </si>
  <si>
    <t>ALEJANDRO DAVID MARTINEZ JIMENEZ</t>
  </si>
  <si>
    <t xml:space="preserve">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6. APOYAR EN LA ACTUALIZACIÓN Y SEGUIMIENTO DE LOS INSTRUMENTOS ARCHIVÍSTICOS. 7. APOYAR EN LA ACTUALIZACIÓN DE LA DOCUMENTACIÓN DEL PROCESO DE GESTIÓN DOCUMENTAL. </t>
  </si>
  <si>
    <t>CO1.REQ.8552240</t>
  </si>
  <si>
    <t>OAG-VAD-0952-2025</t>
  </si>
  <si>
    <t>https://community.secop.gov.co/Public/Tendering/OpportunityDetail/Index?noticeUID=CO1.NTC.8424349&amp;isFromPublicArea=True&amp;isModal=False</t>
  </si>
  <si>
    <t>ALBERTO JOSE MARTINEZ COAS</t>
  </si>
  <si>
    <t xml:space="preserve">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t>
  </si>
  <si>
    <t>CO1.REQ.8553755</t>
  </si>
  <si>
    <t>OAG-VAD-0951-2025</t>
  </si>
  <si>
    <t>https://community.secop.gov.co/Public/Tendering/OpportunityDetail/Index?noticeUID=CO1.NTC.8424669&amp;isFromPublicArea=True&amp;isModal=False</t>
  </si>
  <si>
    <t>MIGUEL MARIANO TORRALVO PUERTA</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</si>
  <si>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DIA DE LA FAMILIA. 7. APOYAR EN LA PARTICIPACIÓN DE EVENTOS ACADÉMICOS, CIENTÍFICOS, ARTÍSTICOS, CULTURALES, DEPORTIVOS, DE SALUD Y DESARROLLO HUMANO DENTRO Y FUERA DEL LUGAR HABITUAL DE LA EJECUCIÓN DE LAS ACTIVIDADES. </t>
  </si>
  <si>
    <t>CO1.REQ.8554255</t>
  </si>
  <si>
    <t>OPSP-VAD-0950-2025</t>
  </si>
  <si>
    <t>https://community.secop.gov.co/Public/Tendering/OpportunityDetail/Index?noticeUID=CO1.NTC.8424793&amp;isFromPublicArea=True&amp;isModal=False</t>
  </si>
  <si>
    <t>JUAN CARLOS BLANCO NAVARRO</t>
  </si>
  <si>
    <t xml:space="preserve">LA PRESENTE ORDEN TIENE POR OBJETO: 1. APOYAR EN LA REVISIÓN DE LAS OBLIGACIONES PRESUPUESTALES, PARA VERIFICAR SU LEGALIDAD. 2 ENVIAR A TESORERÍA LAS OBLIGACIONES PRESUPUESTALES PARA PROGRAMACIÓN DE PAGO. 3. HACER SEGUIMIENTO A LOS ACTOS ADMINISTRATIVOS DE ORDENACIÓN DEL GASTO QUE SEAN DEVUELTOS PARA CORRECCIÓN. 4. APOYAR EN LAS SOLICITUDES DE INFORMACIÓN DE TRÁMITES REALIZADAS POR PROVEEDORES, DOCENTES EMPLEADOS, DIRECTORES, SUPERVISORES PARA DAR INFORMACIÓN SOBRE EL ESTADO DE LOS PAGOS. </t>
  </si>
  <si>
    <t>CO1.REQ.8554247</t>
  </si>
  <si>
    <t>OPSP-VAD-0949-2025</t>
  </si>
  <si>
    <t>https://community.secop.gov.co/Public/Tendering/OpportunityDetail/Index?noticeUID=CO1.NTC.8424313&amp;isFromPublicArea=True&amp;isModal=False</t>
  </si>
  <si>
    <t>JENNIFER PAOLA SALCEDO ROMERO</t>
  </si>
  <si>
    <t xml:space="preserve">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SOPORTE A LOS PROCEDIMIENTOS ADMINISTRATIVOS Y FINANCIEROS QUE REQUIEREN USO DEL SOFTWARE ADMINISTRATIVO Y FINANCIERO DE LA UNIVERSIDAD EN EL PROYECTO. 4. APOYAR A LA DIRECCIÓN FINANCIERA EN EL SEGUIMIENTO A LAS SOLICITUDES DE SOPORTE REALIZADAS A LA EMPRESA SINAP A TRAVÉS DE LA HERRAMIENTA JTRAC. </t>
  </si>
  <si>
    <t>CO1.REQ.8553246</t>
  </si>
  <si>
    <t>OAG-VAD-0948-2025</t>
  </si>
  <si>
    <t>https://community.secop.gov.co/Public/Tendering/OpportunityDetail/Index?noticeUID=CO1.NTC.8424744&amp;isFromPublicArea=True&amp;isModal=False</t>
  </si>
  <si>
    <t>LIZETH CAROLINA DE LA HOZ COTES</t>
  </si>
  <si>
    <t xml:space="preserve">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 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t>
  </si>
  <si>
    <t>CO1.REQ.8553945</t>
  </si>
  <si>
    <t>OPSP-VAD-0947-2025</t>
  </si>
  <si>
    <t>https://community.secop.gov.co/Public/Tendering/OpportunityDetail/Index?noticeUID=CO1.NTC.8424725&amp;isFromPublicArea=True&amp;isModal=False</t>
  </si>
  <si>
    <t>LILIANA DEL CARMEN TRHEEBILCOCK ABELLO</t>
  </si>
  <si>
    <t xml:space="preserve">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CONTROL INTERNO DISCIPLINARIO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DEL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17. APOYAR LA PROYECCIÓN INFORMES REFERENTES A CASOS DE VIOLENCIA BASADA EN GÉNERO Y VIOLENCIA SEXUAL, CUANDO SEAN REQUERIDOS POR LA OFICINA ASESORA JURÍDICA PARA LA PROYECCIÓN DE RESPUESTA A TUTELAS O DERECHOS DE PETICIÓN. 18. REALIZAR ACOMPAÑAMIENTO A LA VÍCTIMA EN LOS CASOS QUE REQUIERA ATENCIÓN URGENTE EN UN CENTRO DE SALUD O PARA PRESENTAR DENUNCIAS O QUERELLAS POLICIVAS. 19. APOYAR AL CENTRO DE INGENIERÍA Y DESARROLLO DE SOFTWARE PARA LA CREACIÓN DE LA PLATAFORMA GAV UNIMAGDALENA, SISTEMA DE INFORMACIÓN WEB PARA LA GESTIÓN DE LA INFORMACIÓN DE LOS EXPEDIENTES LLEVADOS EN EL GRUPO DE ATENCIÓN DE CASOS DE VIOLENCIA DE GÉNERO (GAV) UNIMAGDALENA. 20.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21. APOYAR EN LA PARTICIPACIÓN DE LOS DIFERENTES EVENTOS REALIZADOS POR LA DIRECCIÓN DE BIENESTAR UNIVERSITARIO: BIENVENIDA A LOS ESTUDIANTES, DÍA DE LA FAMILIA. 22. APOYAR EN LA PARTICIPACIÓN DE EVENTOS ACADÉMICOS, CIENTÍFICOS, ARTÍSTICOS, CULTURALES, DEPORTIVOS, DE SALUD Y DESARROLLO HUMANO DENTRO Y FUERA DEL LUGAR HABITUAL DE LA EJECUCIÓN DE LAS ACTIVIDADES </t>
  </si>
  <si>
    <t>CO1.REQ.8553925</t>
  </si>
  <si>
    <t>OPSP-VAD-0946-2025</t>
  </si>
  <si>
    <t>https://community.secop.gov.co/Public/Tendering/OpportunityDetail/Index?noticeUID=CO1.NTC.8424397&amp;isFromPublicArea=True&amp;isModal=False</t>
  </si>
  <si>
    <t>SHIRLEY MILENA HERRERA LLANES</t>
  </si>
  <si>
    <t xml:space="preserve">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EN LA VERIFICACIÓN,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t>
  </si>
  <si>
    <t>CO1.REQ.8553908</t>
  </si>
  <si>
    <t>OPSP-VAD-0945-2025</t>
  </si>
  <si>
    <t>https://community.secop.gov.co/Public/Tendering/OpportunityDetail/Index?noticeUID=CO1.NTC.8424682&amp;isFromPublicArea=True&amp;isModal=False</t>
  </si>
  <si>
    <t>MARCIO POLO HURTADO</t>
  </si>
  <si>
    <t xml:space="preserve">LA PRESENTE ORDEN TIENE POR OBJETO: 1. APOYAR EN LA CREACIÓN DE RUBROS DE INGRESOS. 2. APOYAR EN LA CREACIÓN DE RUBROS DE EGRESOS. 3. APOYAR EN LOS MOVIMIENTOS DE ADICIONES PRESUPUESTALES. 4. APOYAR EN LOS MOVIMIENTOS DE TRASLADOS PRESUPUESTALES. 5.APOYAR EN LA CREACIÓN DE LOS CUPOS. 6. APOYAR EN LA CREACIÓN DE FUENTES DE INGRESOS. 7.APOYAR EN LA CREACIÓN DE FUENTES DE EGRESOS. 8. APOYAR EN LA CREACIÓN DE CENTRO DE COSTOS. </t>
  </si>
  <si>
    <t>CO1.REQ.8554322</t>
  </si>
  <si>
    <t>OPSP-VAD-0944-2025</t>
  </si>
  <si>
    <t>https://community.secop.gov.co/Public/Tendering/OpportunityDetail/Index?noticeUID=CO1.NTC.8424919&amp;isFromPublicArea=True&amp;isModal=False</t>
  </si>
  <si>
    <t>OSCAR SAID DURAN QUINTERO</t>
  </si>
  <si>
    <t xml:space="preserve">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t>
  </si>
  <si>
    <t>CO1.REQ.8553997</t>
  </si>
  <si>
    <t>OPSP-VAD-0943-2025</t>
  </si>
  <si>
    <t>https://community.secop.gov.co/Public/Tendering/OpportunityDetail/Index?noticeUID=CO1.NTC.8424797&amp;isFromPublicArea=True&amp;isModal=False</t>
  </si>
  <si>
    <t>CARLOS ALFONSO RIVAS CABALLERO</t>
  </si>
  <si>
    <t xml:space="preserve">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t>
  </si>
  <si>
    <t>CO1.REQ.8553878</t>
  </si>
  <si>
    <t>OPSP-VAD-0942-2025</t>
  </si>
  <si>
    <t>https://community.secop.gov.co/Public/Tendering/OpportunityDetail/Index?noticeUID=CO1.NTC.8424265&amp;isFromPublicArea=True&amp;isModal=False</t>
  </si>
  <si>
    <t>EIRA ROSA MADERA REYES</t>
  </si>
  <si>
    <t>FABIOLA MARIA ZUÑIGA ORTIZ</t>
  </si>
  <si>
    <t xml:space="preserve">LA PRESENTE ORDEN TIENE POR OBJETO: 1. ASESORAR Y ACOMPAÑAR EN EL DISEÑO, MEDICIÓN Y SEGUIMIENTO DE LOS INDICADORES DE PROCESOS A LOS 21 PROCESOS DEL SISTEMA COGUI+ Y A LOS SISTEMAS DE GESTIÓN DEL CREO Y CENTRO DE CONCILIACIÓN Y CONSULTORIO JURÍDICO. 2. ASESORAR Y ACOMPAÑAR A LOS 21 PROCESOS DEL SISTEMA COGUI+ EN LA CONSTRUCCIÓN DE LOS MAPAS DE RIESGOS DE GESTIÓN Y CORRUPCIÓN. 3. ASESORAR A LOS 21 PROCESOS EN EL MANEJO Y USO DE LAS PLATAFORMAS QUE SE DISPONGA PARA LA GESTIÓN DE LAS ACTIVIDADES DEL SISTEMA DE GESTIÓN. 4. ASESORAR Y APOYAR AL GRUPO DE GESTIÓN DE LA CALIDAD EN LOS 1 PROCESOS DEL SISTEMA COGUI+ AL NUEVO PLAN DE GOBIERNO 2024- 2028 Y PLAN DE DESARROLLO 2020-2030. 5. APOYAR EN LA ORGANIZACIÓN, COORDINACIÓN Y ASESORARÍA DE LA FORMULACIÓN Y EJECUCIÓN DE ACCIONES CORRECTIVAS, PREVENTIVAS Y DE MEJORAMIENTO PARA GARANTIZAR LA EFICACIA DE LOS 21 PROCESOS DEL SISTEMA DE GESTIÓN. 6. ASESORAR Y ACOMPAÑAR A LAS 7 FACULTADES Y 7 PROCESOS EN LA IDENTIFICACIÓN, REPORTE Y ENTREGA DE LAS SALIDAS NO CONFORMES. </t>
  </si>
  <si>
    <t>CO1.REQ.8553288</t>
  </si>
  <si>
    <t>OPSP-VAD-0941-2025</t>
  </si>
  <si>
    <t>https://community.secop.gov.co/Public/Tendering/OpportunityDetail/Index?noticeUID=CO1.NTC.8423981&amp;isFromPublicArea=True&amp;isModal=False</t>
  </si>
  <si>
    <t>MARIELA FERMINA DE LA OSSA DE MERCADO</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</si>
  <si>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t>
  </si>
  <si>
    <t>CO1.REQ.8553545</t>
  </si>
  <si>
    <t>OPSP-VAD-0940-2025</t>
  </si>
  <si>
    <t>https://community.secop.gov.co/Public/Tendering/OpportunityDetail/Index?noticeUID=CO1.NTC.8423969&amp;isFromPublicArea=True&amp;isModal=False</t>
  </si>
  <si>
    <t>MILENA PATRICIA DE LEÓN MENDOZA</t>
  </si>
  <si>
    <t>CARLOS RAFAEL GARIZABALO HOYOS</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</si>
  <si>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</si>
  <si>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CO1.REQ.8553264</t>
  </si>
  <si>
    <t>OPSP-VAD-0939-2025</t>
  </si>
  <si>
    <t>https://community.secop.gov.co/Public/Tendering/OpportunityDetail/Index?noticeUID=CO1.NTC.8424219&amp;isFromPublicArea=True&amp;isModal=False</t>
  </si>
  <si>
    <t>FABIAN DE JESUS RAMIREZ NUÑEZ</t>
  </si>
  <si>
    <t xml:space="preserve">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t>
  </si>
  <si>
    <t>CO1.REQ.8553252</t>
  </si>
  <si>
    <t>OPSP-VAD-0938-2025</t>
  </si>
  <si>
    <t>https://community.secop.gov.co/Public/Tendering/OpportunityDetail/Index?noticeUID=CO1.NTC.8424504&amp;isFromPublicArea=True&amp;isModal=False</t>
  </si>
  <si>
    <t>YIRLEIDIS ANDREA MARQUEZ CORTES</t>
  </si>
  <si>
    <t xml:space="preserve">LA PRESENTE ORDEN TIENE POR OBJETO: 1. ASESORAR A LOS 21 PROCESOS DEL SISTEMA DE GESTIÓN INTEGRAL INSTITUCIONAL PARA LA ELABORACIÓN O MEJORAMIENTO DE LA DOCUMENTACIÓN (CARACTERIZACIÓN, PROCEDIMIENTOS Y FORMATOS). 2. APOYAR LAS SOLICITUDES QUE INCIDAN EN EL MEJORAMIENTO DE LOS PROCEDIMIENTOS PARA LA ELABORACIÓN Y CONTROL DE DOCUMENTOS Y REGISTROS. 3. APOYAR EN LA VERIFICACIÓN DE LOS DOCUMENTOS DEL SISTEMA DE GESTIÓN “COGUI+” CUMPLIENDO LAS DISPOSICIONES DE FORMA DADAS EN LA GUÍA PARA LA ELABORACIÓN DE DOCUMENTOS, ANTES DE SU PUBLICACIÓN. 4. APOYAR LA COORDINACIÓN Y ASEGURAMIENTO DE LA PUBLICACIÓN DE LOS DOCUMENTOS APROBADOS DEL SISTEMA “COGUI+”, CON EL FIN DE GARANTIZAR LA DISPONIBILIDAD DE LOS MISMOS PARA TODA LA COMUNIDAD UNIVERSITARIA. 5. APOYAR EN LA ADMINISTRACIÓN DE LOS LISTADOS MAESTROS DEL SISTEMA DE GESTIÓN “COGUI+”. 6. APOYAR EN LA ADMINISTRACIÓN, CUIDADO Y PROTECCIÓN DE LA DOCUMENTACIÓN DEL SISTEMA DE GESTIÓN. 7. ASESORAR A LOS 21 PROCESOS EN EL MANEJO Y USO DE LAS PLATAFORMAS QUE SE DISPONGA PARA LA GESTIÓN DE LAS ACTIVIDADES DEL SISTEMA DE GESTIÓN. </t>
  </si>
  <si>
    <t>CO1.REQ.8553768</t>
  </si>
  <si>
    <t>OPSP-VAD-0937-2025</t>
  </si>
  <si>
    <t>https://community.secop.gov.co/Public/Tendering/OpportunityDetail/Index?noticeUID=CO1.NTC.8423959&amp;isFromPublicArea=True&amp;isModal=False</t>
  </si>
  <si>
    <t>LAURA VANESSA MAESTRE MAESTRE</t>
  </si>
  <si>
    <t xml:space="preserve">LA PRESENTE ORDEN TIENE POR OBJETO: 1. APOYAR AL GRUPO DE CONTABILIDAD EN LA DEPURACIÓN DE LOS AVANCES ENTREGADOS 2. APOYAR EN LA REVISIÓN DE LA CODIFICACIÓN CONTABLE DE LAS CUENTAS POR PAGAR Y OBLIGACIONES PRESUPUESTALES ELABORADAS PARA PROCESO DE PAGO. 3. APOYAR AL GRUPO DE CONTABILIDAD EN EL PROCESO DE CONCILIACIÓN DE CARTERA, CON EL GRUPO DE FACTURACIÓN, CRÉDITO Y CARTERA. 4. APOYAR AL GRUPO DE CONTABILIDAD EN EL PROCESO DE APERTURA Y LEGALIZACIÓN DE CAJA MENOR. 5. APOYAR AL GRUPO DE CONTABILIDAD EN EL PROCESO DE OTORGAMIENTO Y LEGALIZACIONES DE AVANCES ENTREGADOS. </t>
  </si>
  <si>
    <t>CO1.REQ.8553706</t>
  </si>
  <si>
    <t>OPSP-VAD-0936-2025</t>
  </si>
  <si>
    <t>https://community.secop.gov.co/Public/Tendering/OpportunityDetail/Index?noticeUID=CO1.NTC.8423865&amp;isFromPublicArea=True&amp;isModal=False</t>
  </si>
  <si>
    <t>LIANA PATRICIA MACHADO SANABRIA</t>
  </si>
  <si>
    <t xml:space="preserve">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t>
  </si>
  <si>
    <t>CO1.REQ.8553180</t>
  </si>
  <si>
    <t>OPSP-VAD-0935-2025</t>
  </si>
  <si>
    <t>https://community.secop.gov.co/Public/Tendering/OpportunityDetail/Index?noticeUID=CO1.NTC.8424730&amp;isFromPublicArea=True&amp;isModal=False</t>
  </si>
  <si>
    <t>JUAN CARLOS MAESTRE DOMINGUEZ</t>
  </si>
  <si>
    <t>CO1.REQ.8553933</t>
  </si>
  <si>
    <t>OAG-VAD-0934-2025</t>
  </si>
  <si>
    <t>https://community.secop.gov.co/Public/Tendering/OpportunityDetail/Index?noticeUID=CO1.NTC.8427623&amp;isFromPublicArea=True&amp;isModal=False</t>
  </si>
  <si>
    <t>MARIA CAMILA BORJA ALARCON</t>
  </si>
  <si>
    <t xml:space="preserve">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 13. REALIZAR FOTOGRAFÍAS CONCEPTUALES TANTO EN EVENTOS INSTITUCIONALES COMO EN DIVERSOS ESCENARIOS QUE SE PRESENTEN DE MANERA ESPONTÁNEA. </t>
  </si>
  <si>
    <t>CO1.REQ.8556921</t>
  </si>
  <si>
    <t>OPSP-VAD-0933-2025</t>
  </si>
  <si>
    <t>https://community.secop.gov.co/Public/Tendering/OpportunityDetail/Index?noticeUID=CO1.NTC.8424712&amp;isFromPublicArea=True&amp;isModal=False</t>
  </si>
  <si>
    <t>ALEXANDER RAFAEL VILLA GARCIA</t>
  </si>
  <si>
    <t xml:space="preserve">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t>
  </si>
  <si>
    <t>CO1.REQ.8553597</t>
  </si>
  <si>
    <t>OAG-VAD-0932-2025</t>
  </si>
  <si>
    <t>https://community.secop.gov.co/Public/Tendering/OpportunityDetail/Index?noticeUID=CO1.NTC.8423919&amp;isFromPublicArea=True&amp;isModal=False</t>
  </si>
  <si>
    <t>CLAUDIA MILENA KATIME ZUÑIGA</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</si>
  <si>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t>
  </si>
  <si>
    <t>CO1.REQ.8553132</t>
  </si>
  <si>
    <t>OPSP-VAD-0931-2025</t>
  </si>
  <si>
    <t>https://community.secop.gov.co/Public/Tendering/OpportunityDetail/Index?noticeUID=CO1.NTC.8423110&amp;isFromPublicArea=True&amp;isModal=False</t>
  </si>
  <si>
    <t>KARINA JOHANNA FERREIRA QUINTO</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</si>
  <si>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LA AMORTIZACIÓN DE ANTICIPOS. 5. APOYAR A LA OFICINA DE CONTROL INTERNO EN EL SEGUIMIENTO AL ÍNDICE DE TRANSPARENCIA Y ACCESO A LA INFORMACIÓN ITA Y EN EL CARGUE DEL RESPECTIVO INFORME DE RESULTADOS.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t>
  </si>
  <si>
    <t>CO1.REQ.8551792</t>
  </si>
  <si>
    <t>OPSP-VAD-0930-2025</t>
  </si>
  <si>
    <t>https://community.secop.gov.co/Public/Tendering/OpportunityDetail/Index?noticeUID=CO1.NTC.8423102&amp;isFromPublicArea=True&amp;isModal=False</t>
  </si>
  <si>
    <t>IVAN MANUEL MONTERO VILORIA</t>
  </si>
  <si>
    <t>CO1.REQ.8552131</t>
  </si>
  <si>
    <t>OPSP-VAD-0929-2025</t>
  </si>
  <si>
    <t>https://community.secop.gov.co/Public/Tendering/OpportunityDetail/Index?noticeUID=CO1.NTC.8422791&amp;isFromPublicArea=True&amp;isModal=False</t>
  </si>
  <si>
    <t>TANIA ESTHER OLIVEROS ACOSTA</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</si>
  <si>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t>
  </si>
  <si>
    <t>CO1.REQ.8551764</t>
  </si>
  <si>
    <t>OAG-VAD-0928-2025</t>
  </si>
  <si>
    <t>https://community.secop.gov.co/Public/Tendering/OpportunityDetail/Index?noticeUID=CO1.NTC.8422805&amp;isFromPublicArea=True&amp;isModal=False</t>
  </si>
  <si>
    <t>JOSE IGNACIO STROBEL PAREJO</t>
  </si>
  <si>
    <t xml:space="preserve">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LOS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10.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</si>
  <si>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CO1.REQ.8551599</t>
  </si>
  <si>
    <t>OAG-VAD-0927-2025</t>
  </si>
  <si>
    <t>https://community.secop.gov.co/Public/Tendering/OpportunityDetail/Index?noticeUID=CO1.NTC.8422389&amp;isFromPublicArea=True&amp;isModal=False</t>
  </si>
  <si>
    <t>ANA MARIA GUTIERREZ VALVERDE</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</si>
  <si>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INSTITUCIONES.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</si>
  <si>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CO1.REQ.8551992</t>
  </si>
  <si>
    <t>OAG-VAD-0926-2025</t>
  </si>
  <si>
    <t>https://community.secop.gov.co/Public/Tendering/OpportunityDetail/Index?noticeUID=CO1.NTC.8422673&amp;isFromPublicArea=True&amp;isModal=False</t>
  </si>
  <si>
    <t>CARLOS ANDRES VICENTE VELILLA</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</si>
  <si>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</si>
  <si>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CO1.REQ.8551677</t>
  </si>
  <si>
    <t>OAG-VAD-0925-2025</t>
  </si>
  <si>
    <t>https://community.secop.gov.co/Public/Tendering/OpportunityDetail/Index?noticeUID=CO1.NTC.8422663&amp;isFromPublicArea=True&amp;isModal=False</t>
  </si>
  <si>
    <t>NEVIN ANDRES ROSADO VILLEGAS</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</si>
  <si>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</si>
  <si>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CO1.REQ.8551966</t>
  </si>
  <si>
    <t>OAG-VAD-0924-2025</t>
  </si>
  <si>
    <t>https://community.secop.gov.co/Public/Tendering/OpportunityDetail/Index?noticeUID=CO1.NTC.8426901&amp;isFromPublicArea=True&amp;isModal=False</t>
  </si>
  <si>
    <t>MARIA FERNANDA DORADO FUENTES</t>
  </si>
  <si>
    <t>CO1.REQ.8556127</t>
  </si>
  <si>
    <t>OPSP-VAD-0923-2025</t>
  </si>
  <si>
    <t>https://community.secop.gov.co/Public/Tendering/OpportunityDetail/Index?noticeUID=CO1.NTC.8426699&amp;isFromPublicArea=True&amp;isModal=False</t>
  </si>
  <si>
    <t>ORIANA PATRICIA DAZA BRITO</t>
  </si>
  <si>
    <t>CO1.REQ.8556067</t>
  </si>
  <si>
    <t>OPSP-VAD-0922-2025</t>
  </si>
  <si>
    <t>https://community.secop.gov.co/Public/Tendering/OpportunityDetail/Index?noticeUID=CO1.NTC.8426289&amp;isFromPublicArea=True&amp;isModal=False</t>
  </si>
  <si>
    <t>MARIA DEL CARMEN PINZON MAHECHA</t>
  </si>
  <si>
    <t xml:space="preserve">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</si>
  <si>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CO1.REQ.8556033</t>
  </si>
  <si>
    <t>OPSP-VAD-0921-2025</t>
  </si>
  <si>
    <t>https://community.secop.gov.co/Public/Tendering/OpportunityDetail/Index?noticeUID=CO1.NTC.8426614&amp;isFromPublicArea=True&amp;isModal=False</t>
  </si>
  <si>
    <t>JULIANA DE LA MILAGROSA VIVES NORIEGA</t>
  </si>
  <si>
    <t>CO1.REQ.8555553</t>
  </si>
  <si>
    <t>OPSP-VAD-0920-2025</t>
  </si>
  <si>
    <t>https://community.secop.gov.co/Public/Tendering/OpportunityDetail/Index?noticeUID=CO1.NTC.8426133&amp;isFromPublicArea=True&amp;isModal=False</t>
  </si>
  <si>
    <t>JOSE ANDRES ANDICA CASTAÑO</t>
  </si>
  <si>
    <t>LA PRESENTE ORDEN TIENE POR OBJETO: 1. APOYAR A LA OFICINA ASESORA JURÍDICA EN EL GRUPO DE TRABAJO PENSIONAL. 2. ANALIZAR LA LEGALIDAD, EL MONTO, LA ASIGNACIÓN DE LA PENSIÓN Y LA VALIDEZ DE LOS SOPORTES DOCUMENTALES, DE ACUERDO CON LO PRECEPTUADO EN EL ARTÍCULO 19 DE LA LEY 797 DE 2003 Y LAS NORMAS QUE LO MODIFIQUEN O COMPLEMENTEN DE LAS PENSIONES RECONOCIDAS POR LA UNIVERSIDAD. 3. REALIZAR LAS LIQUIDACIONES DE LOS MONTOS A PAGAR CUANDO ASÍ LO ORDENEN LOS FALLOS JUDICIALES EN CONTRA DE LA UNIVERSIDAD. 4. APOYAR A LA OFICINA JURIDICA PARA RESOLVER PETICIONES DE RELIQUIDACIÓN QUE SE LE ASIGNEN DENTRO DE LOS PLAZOS Y/O TÉRMINOS ESTABLECIDOS EN LA LEY. 5. APOYAR A LA OFICINA ASESORA JURÍDICA EN EL TRÁMITE DE LOS PROCESOS QUE SE INICIAN POR JURISDICCIÓN COACTIVA 6. COLABORAR EN LA ORGANIZACIÓN DE LA DOCUMENTACIÓN REQUERIDA,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7. APOYAR A LA OFICINA JURÍDICA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8 APOYAR EN LA ORIENTACIÓN A LOS FUNCIONARIOS Y EXFUNCIONARIOS DE LA UNIVERSIDAD DEL MAGDALENA SOBRE LOS PROCEDIMIENTO Y REQUISITOS PARA ACCEDER A LA PENSIÓN Y LA PROYECCIÓN DE SU MESADA PENSIONAL SI ASÍ SE REQUIERE, 9. RENDIR INFORMES MENSUALES O CUANDO EL SUPERVISOR ASÍ LO REQUIERA, SOBRE LAS ACTIVIDADES DESARROLLADAS EN CUMPLIMIENTO DE LA ORDEN DE PRESTACIÓN DE SERVICIOS.</t>
  </si>
  <si>
    <t>CO1.REQ.8555382</t>
  </si>
  <si>
    <t>OPSP-VAD-0919-2025</t>
  </si>
  <si>
    <t>https://community.secop.gov.co/Public/Tendering/OpportunityDetail/Index?noticeUID=CO1.NTC.8425790&amp;isFromPublicArea=True&amp;isModal=False</t>
  </si>
  <si>
    <t>BRAYAN ALBERTO MACIAS JIMENO</t>
  </si>
  <si>
    <t xml:space="preserve">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 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ÓRDENES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EN EL PROCESO DE IMPLEMENTACIÓN DE MÓDULO PARA LA LIQUIDACIÓN DE HONORARIOS EN LA PLATAFORMA DEL GEDOCO. 8.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9. HABILITAR PAGOS EN LA PLATAFORMA GEDOCO DE LOS CONTRATISTAS POR PRESTACIÓN DE SERVICIOS PROFESIONALES Y DE APOYO A LA GESTIÓN DE LA VICERRECTORÍA Y/O DIRECCIÓN ADMINISTRATIVA. 10. REALIZAR CAPACITACIONES RELACIONADAS CON EL PROCESO DE LIQUIDACIÓN DE HONORARIOS Y REVISIÓN DE LOS DOCUMENTOS CORRESPONDIENTES, A LOS DIFERENTES USUARIOS DE LAS DEPENDENCIAS QUE REQUIERAN EL SERVICIO. </t>
  </si>
  <si>
    <t>CO1.REQ.8555168</t>
  </si>
  <si>
    <t>OPSP-VAD-0918-2025</t>
  </si>
  <si>
    <t>https://community.secop.gov.co/Public/Tendering/OpportunityDetail/Index?noticeUID=CO1.NTC.8424333&amp;isFromPublicArea=True&amp;isModal=False</t>
  </si>
  <si>
    <t>LUZ KAREN ZABALETA AVENDAÑO</t>
  </si>
  <si>
    <t xml:space="preserve">LA PRESENTE ORDEN TIENE POR OBJETO: 1. RESOLVER LAS CONSULTAS QUE LE SEAN ASIGNADAS POR LA FACULTAD DE CIENCIAS DE LA SALUD Y LA OFICINA ASESORA JURÍDICA. 2. REPRESENTAR A LA UNIVERSIDAD DEL MAGDALENA ANTE LAS ENTIDADES PRESTADORAS DE SALUD EN LOS PROCEDIMIENTOS Y ACTUACIONES ADMINISTRATIVAS QUE ASÍ LO REQUIERAN Y HACER LOS SEGUIMIENTOS RESPECTIVOS. 3. RESOLVER LAS PETICIONES QUE ALLEGADAS A LA FACULTAD DE CIENCIAS DE LA SALUD Y LA OFICINA ASESORA JURÍDICA, DENTRO DE LOS PLAZOS Y/O TÉRMINOS ESTABLECIDOS EN LA LEY, QUE LE SEAN TRASLADADAS. 4. ELABORAR MINUTAS PARA CONTRATOS, CONVENIOS, PROCESOS DE CONVOCATORIAS Y DEMÁS ACTOS ADMINISTRATIVOS QUE REQUIERA LA FACULTAD DE CIENCIAS DE LA SALUD Y LA OFICINA ASESORA JURÍDICA. 5. HACER SEGUIMIENTO A LOS DERECHOS DE PETICIÓN QUE DEBEN SER RESUELTOS POR OTRAS DEPENDENCIAS CUANDO ESTOS LE SEAN ASIGNADOS. 6. RENDIR INFORMES MENSUALES O CUANDO EL SUPERVISOR ASÍ LO REQUIERA, SOBRE LAS ACTIVIDADES DESARROLLADAS EN CUMPLIMIENTO DE LA ORDEN DE PRESTACIÓN DE SERVICIOS. </t>
  </si>
  <si>
    <t>CO1.REQ.8553631</t>
  </si>
  <si>
    <t>OPSP-VAD-0917-2025</t>
  </si>
  <si>
    <t>https://community.secop.gov.co/Public/Tendering/OpportunityDetail/Index?noticeUID=CO1.NTC.8424003&amp;isFromPublicArea=True&amp;isModal=False</t>
  </si>
  <si>
    <t>FANNEDIS FERNANDEZ JARABA</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</si>
  <si>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 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t>
  </si>
  <si>
    <t>CO1.REQ.8553102</t>
  </si>
  <si>
    <t>OPSP-VAD-0916-2025</t>
  </si>
  <si>
    <t>https://community.secop.gov.co/Public/Tendering/OpportunityDetail/Index?noticeUID=CO1.NTC.8424130&amp;isFromPublicArea=True&amp;isModal=False</t>
  </si>
  <si>
    <t>ROSEMBER EMILIO RIVADENEIRA BERMUDEZ</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</si>
  <si>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t>
  </si>
  <si>
    <t>CO1.REQ.8553430</t>
  </si>
  <si>
    <t>OPSP-VAD-0915-2025</t>
  </si>
  <si>
    <t>https://community.secop.gov.co/Public/Tendering/OpportunityDetail/Index?noticeUID=CO1.NTC.8423064&amp;isFromPublicArea=True&amp;isModal=False</t>
  </si>
  <si>
    <t>ADRIANO ISRAEL GUERRA</t>
  </si>
  <si>
    <t>ALISON DANIELA FONTALVO NAVARRO</t>
  </si>
  <si>
    <t xml:space="preserve">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t>
  </si>
  <si>
    <t>CO1.REQ.8552296</t>
  </si>
  <si>
    <t>OPSP-VAD-0914-2025</t>
  </si>
  <si>
    <t>https://community.secop.gov.co/Public/Tendering/OpportunityDetail/Index?noticeUID=CO1.NTC.8424943&amp;isFromPublicArea=True&amp;isModal=False</t>
  </si>
  <si>
    <t>LA PRESENTE ORDEN TIENE POR OBJETO: 1. APOYAR LAS ACTIVIDADES QUE DESARROLLE EL CITS EN MATERIA DE SOSTENIBILIDAD CON COMUNIDADES ÉTNICAS Y CAMPESIONAS. 2. APOYAR LAS ACTIVIDADES QUE DESARROLLE EL CITS EN MATERIA DE TRANSICIÓN ENERGÉTICA. 3. APOYAR COMO ENLACE TERRITORIAL DEL PROYECTO AGROHUB DEL MAGDALENA, FACILITANDO LA ARTICULACIÓN ENTRE ACADÉMICOS, COMUNITARIOS Y PRODUCTIVOS. 4. PARTICIPAR EN REUNIONES Y APOYAR EN GENERAR INFORMES SOLICITADOS POR LA DIRECCIÓN DEL CITS.</t>
  </si>
  <si>
    <t>CO1.REQ.8554099</t>
  </si>
  <si>
    <t>OPSP-VAD-0913-2025</t>
  </si>
  <si>
    <t>https://community.secop.gov.co/Public/Tendering/OpportunityDetail/Index?noticeUID=CO1.NTC.8424697&amp;isFromPublicArea=True&amp;isModal=False</t>
  </si>
  <si>
    <t>MARIO ALBERTO MENDEZ VASQUEZ</t>
  </si>
  <si>
    <t xml:space="preserve">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11. APOYAR LA SUPERVISIÓN TÉCNICA Y FINANCIERA DE CONTRATOS A CARGO DEL DIRECTOR ADMINISTRATIVO. 12. APOYAR EN LA EJECUCIÓN, SEGUIMIENTO Y EVALUACIÓN DE PLANES Y PROYECTOS A CARGO DE LA DIRECCIÓN ADMINISTRATIVA Y SUS GRUPOS DE TRABAJO ADSCRITOS. </t>
  </si>
  <si>
    <t>CO1.REQ.8554517</t>
  </si>
  <si>
    <t>OPSP-VAD-0912-2025</t>
  </si>
  <si>
    <t>https://community.secop.gov.co/Public/Tendering/OpportunityDetail/Index?noticeUID=CO1.NTC.8425021&amp;isFromPublicArea=True&amp;isModal=False</t>
  </si>
  <si>
    <t>HERNAN JESUS LOPEZ LOPEZ</t>
  </si>
  <si>
    <t>LA PRESENTE ORDEN TIENE POR OBJETO: 1. APOYAR A LA OFICINA ASESORA JURÍDICA EN EL GRUPO DE TRABAJO PENSIONAL. 2. ADELANTAR LA REVISIÓN INTEGRAL DE LOS ACTOS ADMINISTRATIVOS EXPEDIDOS POR LA UNIVERSIDAD PARA OTORGAR PENSIONES, ASÍ COMO LA DEPURACIÓN JURÍDICA REQUERIDA QUE PERMITA CONSTATAR LA LEGALIDAD DE LOS ACTOS ADMINISTRATIVOS MEDIANTE LOS CUALES SE HICIERON ESTOS RECONOCIMIENTOS.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APOYAR A LA OFICINA JURÍDICA EN LA REVISIÓN DE LOS ACTOS ADMINISTRATIVOS, EN DEFENSA Y REPRESENTACIÓN DE LA UNIVERSIDAD EN EL MARCO DEL PROCESO DE COBRO COACTIVO ADELANTADO POR COLPENSIONES POR LA PRESUNTA OMISIÓN EN LA REALIZACIÓN DEL PROCESO DE DEPURACIÓN DE DEUDAS DENTRO DEL SISTEMA DE SEGURIDAD SOCIAL Y CONFORME A LO ESTABLECIDO EN EL ESTATUTO TRIBUTARIO. 10. REVISAR Y APOYAR A LA OFICINA JURÍDICA, ANTE LOS ORGANISMOS DE CONTROL, AUTORIDADES JUDICIALES Y ADMINISTRATIVAS, LA INTERVENCIÓN PREVENTIVA Y COLABORACIÓN NECESARIA EN DEFENSA DEL ORDEN JURÍDICO, DEL PATRIMONIO PÚBLICO O DE LOS DERECHOS Y GARANTÍAS FUNDAMENTALES. 11. COLABORAR Y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12. APOYAR A LA OFICINA JURÍDICA EN LA PROYECCIÓN DE PETICIONES Y RESPUESTAS A LAS ENTIDADES RESPONSABLES DE SISTEMA DE SEGURIDAD SOCIAL Y EN ESPECIAL AL PENSIONAL EN COLOMBIA. 13. RENDIR INFORMES MENSUALES O CUANDO EL SUPERVISOR ASÍ LO REQUIERA, SOBRE LAS ACTIVIDADES DESARROLLADAS EN CUMPLIMIENTO DE LA ORDEN DE PRESTACIÓN DE SERVICIOS.</t>
  </si>
  <si>
    <t>CO1.REQ.8554402</t>
  </si>
  <si>
    <t>OPSP-VAD-0911-2025</t>
  </si>
  <si>
    <t>https://community.secop.gov.co/Public/Tendering/OpportunityDetail/Index?noticeUID=CO1.NTC.8424800&amp;isFromPublicArea=True&amp;isModal=False</t>
  </si>
  <si>
    <t>JHON EDISON PINILLA ACEVEDO</t>
  </si>
  <si>
    <t xml:space="preserve">LA PRESENTE ORDEN TIENE POR OBJETO: 1. APOYAR EN LA PLANEACIÓN, EJECUCIÓN, SEGUIMIENTO Y MONITOREO DEL PROGRAMA INSTITUCIONAL DE MONITORIAS ACADÉMICAS. 2. APOYAR EN EL DISEÑO, EJECUCIÓN Y EVALUACIÓN DEL PLAN DE CAPACITACIÓN DE MONITORES ACADÉMICOS. 3. APOYAR EN EL DISEÑO, EJECUCIÓN Y EVALUACIÓN DEL PLAN DE FORMACIÓN Y CAPACITACIÓN DE PROFESORES - CURSOS DE FORMACIÓN Y ACTUALIZACIÓN DEL PERSONAL PROFESORAL. 4. APOYAR EN EL DILIGENCIAMIENTO DE INFORMES PERIÓDICOS REQUERIDOS RELACIONADOS CON EL PROGRAMA INSTITUCIONAL DE MONITORIAS ACADÉMICAS. 5. APOYAR CON LA REVISIÓN Y ATENCIÓN DEL CORREO ELECTRÓNICO DE MONITORIAS ACADÉMICAS. 6. APOYAR EN LA ATENCIÓN A LAS INQUIETUDES DE ESTUDIANTES Y DOCENTES SOBRE EL PROCESO DE MONITORIAS. 7. APOYAR EN LA RENDICIÓN DE INFORMES MENSUALES O CUANDO EL SUPERVISOR ASÍ LO REQUIERA, SOBRE LAS ACTIVIDADES DESARROLLADAS EN CUMPLIMIENTO DE LA ORDEN DE PRESTACIÓN DE SERVICIOS. </t>
  </si>
  <si>
    <t>CO1.REQ.8554179</t>
  </si>
  <si>
    <t>OPSP-VAD-0910-2025</t>
  </si>
  <si>
    <t>https://community.secop.gov.co/Public/Tendering/OpportunityDetail/Index?noticeUID=CO1.NTC.8424762&amp;isFromPublicArea=True&amp;isModal=False</t>
  </si>
  <si>
    <t>BELKYS PATRICIA MANGA BLANCO</t>
  </si>
  <si>
    <t xml:space="preserve">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VICERRECTORÍA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DE CONTRATISTAS DE LA DIRECCIÓN CURRICULAR Y DE DOCENCIA. 15. APOYAR LA VERIFICACIÓN Y REPORTE DE CUMPLIMIENTO ACTIVIDADES DE LOS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t>
  </si>
  <si>
    <t>CO1.REQ.8554148</t>
  </si>
  <si>
    <t>OPSP-VAD-0909-2025</t>
  </si>
  <si>
    <t>https://community.secop.gov.co/Public/Tendering/OpportunityDetail/Index?noticeUID=CO1.NTC.8424545&amp;isFromPublicArea=True&amp;isModal=False</t>
  </si>
  <si>
    <t>ROSA MARGARITA CAMARGO VASQUEZ</t>
  </si>
  <si>
    <t xml:space="preserve">LA PRESENTE ORDEN TIENE POR OBJETO: 1. APOYAR EN LA COORDINACIÓN, LA LOGÍSTICA Y LOS CUBRIMIENTOS PERIODÍSTICOS DE LAS FUENTES. INSTITUCIONALES, COMO: RECTORÍA, LOS PROCESOS INFORMATIVOS DE SECRETARÍA GENERAL, CUBRIMIENTOS PERIODÍSTICOS DEL CENTRO INNOVA UNIMAGDALENA Y EL CENTRO DE INTERCULTURALIDAD, TERRITORIO Y SOSTENIBILIDAD - CITS UNIMAGDALENA, ADSCRITOS A LA RECTORÍA 2. 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t>
  </si>
  <si>
    <t>CO1.REQ.8554022</t>
  </si>
  <si>
    <t>OPSP-VAD-0908-2025</t>
  </si>
  <si>
    <t>https://community.secop.gov.co/Public/Tendering/OpportunityDetail/Index?noticeUID=CO1.NTC.8424259&amp;isFromPublicArea=True&amp;isModal=False</t>
  </si>
  <si>
    <t>ORLANDO DAVID IGUARAN MANJARRES</t>
  </si>
  <si>
    <t xml:space="preserve">LA PRESENTE ORDEN TIENE POR OBJETO: 1. APOYAR LA DIRECCIÓN DE COMUNICACIONES EN LA COORDINACIÓN DE LOS CUBRIMIENTOS DE LAS FUENTES INSTITUCIONALES COMO: FACULTAD DE INGENIERÍA, SIETE PROGRAMAS QUE CONFORMAN LA FACULTAD. VICERRECTORÍA DE INVESTIGACIÓN. CENTRO DE PLURILINGUISMO. 2. APOYAR A LA DIRECCIÓN DE COMUNICACIONES EN EL MONITOREO DE LOS NOTICIEROS EMITIDOS POR RCN RADIO. 3. REALIZAR LA LOCUCIÓN DEL PROGRAMA DE RADIO ALREDEDOR DE 120 DÍAS DURANTE EL PLAZO DE EJECUCIÓN DE LA PRESENTE ORDEN. 4. APOYAR A LA DIRECCIÓN DE COMUNICACIONES EN LA PRESENTACIÓN DE EVENTOS. 5. REDACTAR BOLETINES DE PRENSA. 6. APOYAR A LA DIRECCIÓN DE COMUNICACIONES EN LA COORDINACIÓN DEL MONITOREO DE 8 NOTICIEROS RADIALES 120 DÍAS APROXIMADAMENTE DURANTE EL PLAZO DE EJECUCIÓN DE LA PRESENTE ORDEN. 7. PRESENTAR LOS INFORMES QUE SEAN REQUERIDOS POR EL SUPERVISOR DE LA ORDEN. </t>
  </si>
  <si>
    <t>CO1.REQ.8553767</t>
  </si>
  <si>
    <t>OPSP-VAD-0907-2025</t>
  </si>
  <si>
    <t>https://community.secop.gov.co/Public/Tendering/OpportunityDetail/Index?noticeUID=CO1.NTC.8424310&amp;isFromPublicArea=True&amp;isModal=False</t>
  </si>
  <si>
    <t>FEDERICO RAFAEL BORNACELLI SAMUDIO</t>
  </si>
  <si>
    <t xml:space="preserve">LA PRESENTE ORDEN TIENE POR OBJETO: 1. APOYAR EN EL SEGUIMIENTO FUENTES DE INGRESOS Y DESTINACIÓN DE LOS RECURSOS. 2. APOYAR EN EL SEGUIMIENTO COMPARATIVO MENSUALIZADO DE LOS INGRESOS Y GASTOS. 3 APOYAR EN LA ACTUALIZACIÓN DE INFORMACIÓN ACREDITACIÓN DE PROGRAMAS. 4. APOYAR EN EL SEGUIMIENTO Y AJUSTE MENSUAL DEL PAC. </t>
  </si>
  <si>
    <t>CO1.REQ.8553393</t>
  </si>
  <si>
    <t>OPSP-VAD-0906-2025</t>
  </si>
  <si>
    <t>https://community.secop.gov.co/Public/Tendering/OpportunityDetail/Index?noticeUID=CO1.NTC.8423787&amp;isFromPublicArea=True&amp;isModal=False</t>
  </si>
  <si>
    <t>IVONE VANESSA MAÑOZCA DOSMAN</t>
  </si>
  <si>
    <t xml:space="preserve">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LABORATORIOS, DE TAL MANERA QUE SE PUEDA CONOCER DE CUALES SE DEBE HACER REPOSICIÓN Y CUALES SE DEBEN ADICIONAR A LOS EXISTENTES. 3. CONSTRUIR Y ENTREGAR DOCUMENTO TÉCNICO CON EL DIAGNOSTICO DE NECESIDADES DE EQUIPOS DE LOS LABORATORIOS PRIORIZADOS. 4. ENTREGAR INFORMES PARCIALES A SOLICITUD DEL SUPERVISOR DEL ESTADO DE AVANCE DEL DIAGNÓSTICO QUE SE EFECTÚA. 5. COORDINAR 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t>
  </si>
  <si>
    <t>CO1.REQ.8553169</t>
  </si>
  <si>
    <t>OPSP-VAD-0905-2025</t>
  </si>
  <si>
    <t>https://community.secop.gov.co/Public/Tendering/OpportunityDetail/Index?noticeUID=CO1.NTC.8423614&amp;isFromPublicArea=True&amp;isModal=False</t>
  </si>
  <si>
    <t>HEILEN MARIA ECHEVERRIA CRESPO</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</si>
  <si>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</si>
  <si>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CO1.REQ.8553007</t>
  </si>
  <si>
    <t>OAG-VAD-0904-2025</t>
  </si>
  <si>
    <t>https://community.secop.gov.co/Public/Tendering/OpportunityDetail/Index?noticeUID=CO1.NTC.8419319&amp;isFromPublicArea=True&amp;isModal=False</t>
  </si>
  <si>
    <t>LAURA VANESSA FUENTES VANEGAS </t>
  </si>
  <si>
    <t xml:space="preserve">LA PRESENTE ORDEN TIENE POR OBJETO: 1. ASISTIR A LA JORNADA DE INDUCCIÓN AL EQUIPO DE PSICÓLOGOS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</si>
  <si>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CO1.REQ.8548804</t>
  </si>
  <si>
    <t>OPSP-VAD-0903-2025</t>
  </si>
  <si>
    <t>https://community.secop.gov.co/Public/Tendering/OpportunityDetail/Index?noticeUID=CO1.NTC.8418963&amp;isFromPublicArea=True&amp;isModal=False</t>
  </si>
  <si>
    <t>LUIS FERNANDO SANCHEZ LOPEZ</t>
  </si>
  <si>
    <t xml:space="preserve">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t>
  </si>
  <si>
    <t>CO1.REQ.8548370</t>
  </si>
  <si>
    <t>OPSP-VAD-0902-2025</t>
  </si>
  <si>
    <t>https://community.secop.gov.co/Public/Tendering/OpportunityDetail/Index?noticeUID=CO1.NTC.8419026&amp;isFromPublicArea=True&amp;isModal=False</t>
  </si>
  <si>
    <t>NATALIA RUIZ CAPATAZ</t>
  </si>
  <si>
    <t xml:space="preserve">LA PRESENTE ORDEN TIENE POR OBJETO: 1. PRESTAR LOS SERVICIOS PROFESIONALES COMO ABOGADO EN LOS PROCESOS QUE SEAN ADELANTADOS EN LA DIRECCIÓN DE BIENESTAR UNIVERSITARIO Y SUS COORDINACIONES. 2. APOYAR JURÍDICAMENTE A LA DIRECCIÓN DE BIENESTAR UNIVERSITARIO, EN LOS PROCESOS DE GESTIÓN DE CONTRATACIÓN (PRE-CONTRACTUALES,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8.EMITIR CONCEPTOS Y RESOLVER LAS CONSULTAS JURIDICAS QUE SEAN SOLICITADES POR LA DIRECCIÓN DE BIENESTAR UNIVERSITARIO. </t>
  </si>
  <si>
    <t>CO1.REQ.8548352</t>
  </si>
  <si>
    <t>OPSP-VAD-0901-2025</t>
  </si>
  <si>
    <t>https://community.secop.gov.co/Public/Tendering/OpportunityDetail/Index?noticeUID=CO1.NTC.8418375&amp;isFromPublicArea=True&amp;isModal=False</t>
  </si>
  <si>
    <t>MARIA ANGELICA SALAZAR MONTERROSA</t>
  </si>
  <si>
    <t>CO1.REQ.8547549</t>
  </si>
  <si>
    <t>OAG-VAD-0900-2025</t>
  </si>
  <si>
    <t>https://community.secop.gov.co/Public/Tendering/OpportunityDetail/Index?noticeUID=CO1.NTC.8418076&amp;isFromPublicArea=True&amp;isModal=False</t>
  </si>
  <si>
    <t>JOSE FERNANDO PAVA LOPEZ</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</si>
  <si>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t>
  </si>
  <si>
    <t>CO1.REQ.8547715</t>
  </si>
  <si>
    <t>OPSP-VAD-0899-2025</t>
  </si>
  <si>
    <t>https://community.secop.gov.co/Public/Tendering/OpportunityDetail/Index?noticeUID=CO1.NTC.8417345&amp;isFromPublicArea=True&amp;isModal=False</t>
  </si>
  <si>
    <t>JOHANNA PAOLA BROCHADO LOZANO</t>
  </si>
  <si>
    <t xml:space="preserve">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t>
  </si>
  <si>
    <t>CO1.REQ.8546201</t>
  </si>
  <si>
    <t>OPSP-VAD-0898-2025</t>
  </si>
  <si>
    <t>https://community.secop.gov.co/Public/Tendering/OpportunityDetail/Index?noticeUID=CO1.NTC.8416416&amp;isFromPublicArea=True&amp;isModal=False</t>
  </si>
  <si>
    <t>CESAR AUGUSTO ALVARADO MULETH</t>
  </si>
  <si>
    <t xml:space="preserve">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t>
  </si>
  <si>
    <t>CO1.REQ.8545535</t>
  </si>
  <si>
    <t>OPSP-VAD-0897-2025</t>
  </si>
  <si>
    <t>https://community.secop.gov.co/Public/Tendering/OpportunityDetail/Index?noticeUID=CO1.NTC.8416140&amp;isFromPublicArea=True&amp;isModal=False</t>
  </si>
  <si>
    <t>ALBERTO JOSE JIMENEZ ALFARO</t>
  </si>
  <si>
    <t xml:space="preserve">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2025.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t>
  </si>
  <si>
    <t>CO1.REQ.8545521</t>
  </si>
  <si>
    <t>OPSP-VAD-0896-2025</t>
  </si>
  <si>
    <t>https://community.secop.gov.co/Public/Tendering/OpportunityDetail/Index?noticeUID=CO1.NTC.8415987&amp;isFromPublicArea=True&amp;isModal=False</t>
  </si>
  <si>
    <t>AILEN LUCILA ZAMBRANO VIÑAS</t>
  </si>
  <si>
    <t xml:space="preserve">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t>
  </si>
  <si>
    <t>CO1.REQ.8545322</t>
  </si>
  <si>
    <t>OPSP-VAD-0895-2025</t>
  </si>
  <si>
    <t>https://community.secop.gov.co/Public/Tendering/OpportunityDetail/Index?noticeUID=CO1.NTC.8415781&amp;isFromPublicArea=True&amp;isModal=False</t>
  </si>
  <si>
    <t>GUSTAVO ANTONIO MUÑOZ CONTRERAS</t>
  </si>
  <si>
    <t xml:space="preserve">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t>
  </si>
  <si>
    <t>CO1.REQ.8545209</t>
  </si>
  <si>
    <t>OPSP-VAD-0894-2025</t>
  </si>
  <si>
    <t>https://community.secop.gov.co/Public/Tendering/OpportunityDetail/Index?noticeUID=CO1.NTC.8416023&amp;isFromPublicArea=True&amp;isModal=False</t>
  </si>
  <si>
    <t>VANESA PAOLA LIZCANO ARAGON</t>
  </si>
  <si>
    <t xml:space="preserve">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2025-I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t>
  </si>
  <si>
    <t>CO1.REQ.8545132</t>
  </si>
  <si>
    <t>OPSP-VAD-0893-2025</t>
  </si>
  <si>
    <t>https://community.secop.gov.co/Public/Tendering/OpportunityDetail/Index?noticeUID=CO1.NTC.8418045&amp;isFromPublicArea=True&amp;isModal=False</t>
  </si>
  <si>
    <t>GISSELL PAOLA CHIQUILLO MACIAS</t>
  </si>
  <si>
    <t xml:space="preserve">LA PRESENTE ORDEN TIENE POR OBJETO: 1. APOYAR EN LA ATENCIÓN A LOS USUARIOS A TRAVÉS DE LAS REDES SOCIALES Y WHATSAPP DEL GRUPO DE ADMISIONES. 2. APOYAR EN DAR RESPUESTA A SOLICITUDES RECIBIDAS VÍA PQR, CORREO ELECTRÓNICO Y/O POR EL SISTEMA DE ADMISIONES.3. APOYAR EN LA GENERACIÓN DE CERTIFICADOS DE ESTUDIOS SEGÚN LAS SOLICITUDES Y PAGOS RECIBIDOS. 4. APOYAR EN LA GENERACIÓN DE CERTIFICADOS DE SABANA DE CALIFICACIONES SEGÚN LAS SOLICITUDES Y PAGOS DE LOS ESTUDIANTES DE LAS DIFERENTES MODALIDADES QUE OFERTA LA UNIVERSIDAD. 5. APOYAR EN LA RECEPCIÓN DE LA DOCUMENTACIÓN REQUERIDA A LOS NUEVOS ESTUDIANTES DE LAS DIFERENTES MODALIDADES DE LA UNIVERSIDAD DEL MAGDALENA. </t>
  </si>
  <si>
    <t>CO1.REQ.8547181</t>
  </si>
  <si>
    <t>OAG-VAD-0892-2025</t>
  </si>
  <si>
    <t>https://community.secop.gov.co/Public/Tendering/OpportunityDetail/Index?noticeUID=CO1.NTC.8415849&amp;isFromPublicArea=True&amp;isModal=False</t>
  </si>
  <si>
    <t>CAMILA ANDREA GUTIERREZ MACIAS</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</si>
  <si>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ACTUALIZACIÓN DE DATOS PERSONALES DE ESTUDIANTES EN EL SISTEMA DE INFORMACIÓN DE ADMISIONES. 5. APOYAR EN LA CORRECTA PLANIFICACIÓN, IMPLANTACIÓN, Y EJECUCIÓN DEL SISTEMA DE GESTIÓN DE CALIDAD. 6. BRINDAR APOYO DOCUMENTAL EN EL MANTENIMIENTO DEL SISTEMA DE GESTIÓN DE CALIDAD. 7. APOYAR EN EL DISEÑO DE PLANES DE CALIDAD PARA LOS PROCESOS QUE MANEJA EL GRUPO DE ADMISIONES DE LA UNIVERSIDAD DEL MAGDALENA. 8. APOYAR EN LAS AUDITORIAS DE GESTIÓN DE CALIDAD LIDERANDO ACCIONES CORRECTIVAS Y PREVENTIVAS PARA LA PRESTACIÓN DE SERVICIO DE LA ENTIDAD.</t>
  </si>
  <si>
    <t>CO1.REQ.8544679</t>
  </si>
  <si>
    <t>OPSP-VAD-0891-2025</t>
  </si>
  <si>
    <t>https://community.secop.gov.co/Public/Tendering/OpportunityDetail/Index?noticeUID=CO1.NTC.8416535&amp;isFromPublicArea=True&amp;isModal=False</t>
  </si>
  <si>
    <t>WILLIGTON ALEXANDER MAIGUEL GOENAGA</t>
  </si>
  <si>
    <t xml:space="preserve">MARTIN RAFAEL CAMPO VIVES </t>
  </si>
  <si>
    <t xml:space="preserve">LA PRESENTE ORDEN TIENE POR OBJETO: 1. PRESTAR ASESORÍA EN LA PROYECCIÓN DE LAS DECISIONES A QUE HAYA LUGAR EN EL TRÁMITE DE LOS PROCESOS DISCIPLINARIOS ADELANTADOS POR LA OFICINA DE CONTROL DISCIPLINARIO INTERNO. 2. PROYECTAR AUTOS DE APERTURA DE INDAGACIÓN, INVESTIGACIÓN, PRUEBAS, ARCHIVOS, CARGOS Y FALLOS </t>
  </si>
  <si>
    <t>CO1.REQ.8545812</t>
  </si>
  <si>
    <t>OPSP-VAD-0890-2025</t>
  </si>
  <si>
    <t>https://community.secop.gov.co/Public/Tendering/OpportunityDetail/Index?noticeUID=CO1.NTC.8416520&amp;isFromPublicArea=True&amp;isModal=False</t>
  </si>
  <si>
    <t>RAQUEL MARIA GARCIA TEJEDA</t>
  </si>
  <si>
    <t xml:space="preserve">LA PRESENTE ORDEN TIENE POR OBJETO: 1. PRESTAR ASESORÍA EN LA PROYECCIÓN DE LAS DECISIONES A QUE HAYA LUGAR EN EL TRÁMITE DE LOS PROCESOS DISCIPLINARIOS ADELANTADOS POR LA OFICINA DE CONTROL DISCIPLINARIO INTERNO. 2. PROYECTAR AUTOS DE APERTURA DE INDAGACIÓN, INVESTIGACIÓN, PRUEBAS, ARCHIVOS, CARGOS Y FALLOS. </t>
  </si>
  <si>
    <t>CO1.REQ.8545487</t>
  </si>
  <si>
    <t>OPSP-VAD-0889-2025</t>
  </si>
  <si>
    <t>https://community.secop.gov.co/Public/Tendering/OpportunityDetail/Index?noticeUID=CO1.NTC.8416234&amp;isFromPublicArea=True&amp;isModal=False</t>
  </si>
  <si>
    <t>IRIS MARIA FONSECA LIDUEÑA</t>
  </si>
  <si>
    <t>LA PRESENTE ORDEN TIENE POR OBJETO: 1. PRESTAR ASESORÍA EN LA PROYECCIÓN DE LAS DECISIONES A QUE HAYA LUGAR EN EL TRÁMITE DE LOS PROCESOS DISCIPLINARIOS ADELANTADOS POR LA OFICINA DE CONTROL DISCIPLINARIO INTERNO. 2. PROYECTAR AUTOS DE APERTURA DE INDAGACIÓN, INVESTIGACIÓN, PRUEBAS, ARCHIVOS, CARGOS Y FALLOS.</t>
  </si>
  <si>
    <t>CO1.REQ.8545384</t>
  </si>
  <si>
    <t>OPSP-VAD-0888-2025</t>
  </si>
  <si>
    <t>https://community.secop.gov.co/Public/Tendering/OpportunityDetail/Index?noticeUID=CO1.NTC.8415993&amp;isFromPublicArea=True&amp;isModal=False</t>
  </si>
  <si>
    <t>YELENA MARIA GAITAN MARTINEZ</t>
  </si>
  <si>
    <t xml:space="preserve">LA PRESENTE ORDEN TIENE POR OBJETO: 1. APOYAR EN EL SEGUIMIENTO A LAS CONCILIACIONES BANCARIAS. 2. APOYAR EN EL SEGUIMIENTO DEL TRATAMIENTO A LAS PARTIDAS PENDIENTES POR AJUSTAR. 3. REALIZAR INFORME MENSUAL DEL TRATAMIENTO DADO A LAS PARTIDAS CONCILIATORIAS QUE SE AJUSTARON. 4. APOYAR EN EL SEGUIMIENTO DE INFORMES DE LA DIRECCIÓN FINANCIERA. </t>
  </si>
  <si>
    <t>CO1.REQ.8545346</t>
  </si>
  <si>
    <t>OPSP-VAD-0887-2025</t>
  </si>
  <si>
    <t>https://community.secop.gov.co/Public/Tendering/OpportunityDetail/Index?noticeUID=CO1.NTC.8416305&amp;isFromPublicArea=True&amp;isModal=False</t>
  </si>
  <si>
    <t>ALVARO JOSE VITTORINO ZUÑIGA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</si>
  <si>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ENVIO DE RESULTADOS PARA ELABORACIÓN DE INFORME DE EVALUACIÓN A LA GESTIÓN CONTRACTUAL TRIMESTRAL POR PARTE DEL RESPONSABLE.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t>
  </si>
  <si>
    <t>CO1.REQ.8545236</t>
  </si>
  <si>
    <t>OPSP-VAD-0886-2025</t>
  </si>
  <si>
    <t>https://community.secop.gov.co/Public/Tendering/OpportunityDetail/Index?noticeUID=CO1.NTC.8416102&amp;isFromPublicArea=True&amp;isModal=False</t>
  </si>
  <si>
    <t>ANDREA CAROLINA CUZA PEÑARANDA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</si>
  <si>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FALTANTE, DAÑO Y/O DETERIORO DE BIENES EN EL MARCO DEL CAP. III RES. REC. 624 DE 2018.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t>
  </si>
  <si>
    <t>CO1.REQ.8545077</t>
  </si>
  <si>
    <t>OPSP-VAD-0885-2025</t>
  </si>
  <si>
    <t>https://community.secop.gov.co/Public/Tendering/OpportunityDetail/Index?noticeUID=CO1.NTC.8415960&amp;isFromPublicArea=True&amp;isModal=False</t>
  </si>
  <si>
    <t>IGNACIO DE JESUS FORERO CANCHANO</t>
  </si>
  <si>
    <t>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POSTGRADOS Y FACULTADES.</t>
  </si>
  <si>
    <t>CO1.REQ.8545210</t>
  </si>
  <si>
    <t>OPSP-VAD-0884-2025</t>
  </si>
  <si>
    <t>https://community.secop.gov.co/Public/Tendering/OpportunityDetail/Index?noticeUID=CO1.NTC.8416916&amp;isFromPublicArea=True&amp;isModal=False</t>
  </si>
  <si>
    <t>BRIANA ANDREA ZAPATA EGUIS</t>
  </si>
  <si>
    <t>LA PRESENTE ORDEN TIENE POR OBJETO: 1. ASISTIR A LA JORNADA DE INDUCCIÓN AL EQUIPO DE PSICÓLOGOS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</si>
  <si>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CO1.REQ.8546040</t>
  </si>
  <si>
    <t>OPSP-VAD-0883-2025</t>
  </si>
  <si>
    <t>https://community.secop.gov.co/Public/Tendering/OpportunityDetail/Index?noticeUID=CO1.NTC.8423807&amp;isFromPublicArea=True&amp;isModal=False</t>
  </si>
  <si>
    <t>JEIN ALEJANDRA MORA ZAMBRANO</t>
  </si>
  <si>
    <t xml:space="preserve">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APOYAR EN LAS SOLICITUDES RECIBIDAS PARA LA COMISIÓN DEL MÉRITO. 8. APOYAR EN LA ORGANIZACIÓN DE LAS NORMAS QUE LA SECRETARÍA REQUIERA DE MANERA IMPRESA. </t>
  </si>
  <si>
    <t>CO1.REQ.8552670</t>
  </si>
  <si>
    <t>OPSP-VAD-0882-2025</t>
  </si>
  <si>
    <t>https://community.secop.gov.co/Public/Tendering/OpportunityDetail/Index?noticeUID=CO1.NTC.8416244&amp;isFromPublicArea=True&amp;isModal=False</t>
  </si>
  <si>
    <t>GUNNAWIA MATILDE CHAPARRO IZQUIERDO</t>
  </si>
  <si>
    <t>LA PRESENTE ORDEN TIENE POR OBJETO: 1. APOYAR LA EJECUCIÓN DE ACTIVIDADES EN EL EL PLAN DE ACCIÓN REFERIDAS A LOS PUEBLOS INDÍGENAS. 2. APOYAR COMO ENLACE DE LA UNIVERSIDAD CON LAS AUTORIDADES TRADICIONALES DE LOS PUEBLOS INDÍGENAS EN ACTIVIDADES DE INTERCULTURALIDAD DESARROLLADAS POR EL CITS. 3. APOYAR LA ORGANIZACIÓN DE EVENTOS ACADÉMICOS E INVESTIGATIVOS INTERCULTURALES ADELANTADOS POR EL CITS.</t>
  </si>
  <si>
    <t>CO1.REQ.8545458</t>
  </si>
  <si>
    <t>OAG-VAD-0881-2025</t>
  </si>
  <si>
    <t>https://community.secop.gov.co/Public/Tendering/OpportunityDetail/Index?noticeUID=CO1.NTC.8416065&amp;isFromPublicArea=True&amp;isModal=False</t>
  </si>
  <si>
    <t>CLARIBEL VARGAS GUETTE</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</si>
  <si>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11. APOYAR EN EL PROCESO DE SELECCIÓN Y ADQUISICIÓN DE MATERIAL BIBLIOGRÁFICO FÍSICO Y ELECTRÓNICO, ASEGURANDO QUE LOS RECURSOS RESPONDAN A LAS NECESIDADES DE LA COMUNIDAD UNIVERSITARIA. 12. APOYAR EN LA GESTIÓN DE ADQUISICIONES EN EL SISTEMA ALMA, INCLUYENDO LA CONFIGURACIÓN DE POLÍTICAS, GESTIÓN DE FONDOS Y RELACIONES CON PROVEEDORES, PARA ASEGURAR UNA ADQUISICIÓN EFICIENTE Y EFECTIVA DE RECURSOS BIBLIOGRÁFICOS.</t>
  </si>
  <si>
    <t>CO1.REQ.8545437</t>
  </si>
  <si>
    <t>OAG-VAD-0880-2025</t>
  </si>
  <si>
    <t>https://community.secop.gov.co/Public/Tendering/OpportunityDetail/Index?noticeUID=CO1.NTC.8416046&amp;isFromPublicArea=True&amp;isModal=False</t>
  </si>
  <si>
    <t>EDWIN DAVID ROSADO FLOREZ</t>
  </si>
  <si>
    <t>CO1.REQ.8545411</t>
  </si>
  <si>
    <t>OAG-VAD-0879-2025</t>
  </si>
  <si>
    <t>https://community.secop.gov.co/Public/Tendering/OpportunityDetail/Index?noticeUID=CO1.NTC.8416557&amp;isFromPublicArea=True&amp;isModal=False</t>
  </si>
  <si>
    <t>ANA ISABEL VALERA GUERRERO</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</si>
  <si>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A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t>
  </si>
  <si>
    <t>CO1.REQ.8545732</t>
  </si>
  <si>
    <t>OPSP-VAD-0878-2025</t>
  </si>
  <si>
    <t>https://community.secop.gov.co/Public/Tendering/OpportunityDetail/Index?noticeUID=CO1.NTC.8415882&amp;isFromPublicArea=True&amp;isModal=False</t>
  </si>
  <si>
    <t>CARMEN VANESSA MENDEZ POLO</t>
  </si>
  <si>
    <t>CO1.REQ.8544984</t>
  </si>
  <si>
    <t>OAG-VAD-0877-2025</t>
  </si>
  <si>
    <t>https://community.secop.gov.co/Public/Tendering/OpportunityDetail/Index?noticeUID=CO1.NTC.8417812&amp;isFromPublicArea=True&amp;isModal=False</t>
  </si>
  <si>
    <t>ALEX YAIR GUTIERREZ BARRIOS</t>
  </si>
  <si>
    <t>LA PRESENTE ORDEN TIENE POR OBJETO: 1. APOYAR AL GRUPO DE TRABAJO DEL PROYECTO PENSIONAL DE LA OFICINA ASESORA EN LA REVISIÓN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REPRESENTAR A LA UNIVERSIDAD ANTE LOS JUZGADOS DE CONOCIMIENTO EN LA QUE ÉSTA SEA DEMANDANTE Y/O DEMANDADA, CUANDO LA PRETENSIÓN SEA DE CARÁCTER PENSIONAL. 8. REVISAR LOS PROCESOS JURÍDICOS EN MATERIA PENSIONAL QUE SE SIGUEN CONTRA DE LA UNIVERSIDAD. 9. REVISAR LA JURISPRUDENCIA LABORAL Y PENSIONAL QUE SIRVA DE REFERENCIA PARA LAS ACTUACIONES LEGALES QUE SURJAN EN ESTA ÍNDOLE. 10. APOYAR COMO ASESOR, ORIENTANDO A LOS FUNCIONARIOS Y EXFUNCIONARIOS DE LA UNIVERSIDAD DEL MAGDALENA SOBRE LOS PROCEDIMIENTO Y REQUISITOS PARA ACCEDER A LA PENSIÓN. 11. MANTENER ACTUALIZADO LOS REGISTROS Y DOCUMENTACIÓN RELACIONADA CON LOS REQUERIMIENTOS ASIGNADOS A LA UNIDAD, ASEGURANDO LA INTEGRIDAD Y CONFIDENCIALIDAD DE LA INFORMACIÓN. 12. APOYAR A LA OFICINA ASESORA JURÍDICA, EN EL ESTUDIO Y RECONOCIMIENTO DE DERECHOS LABORALES DE TRABAJADORES OFICIALES E IGUALMENTE EN LA APLICACIÓN DE LAS CONVENCIONES COLECTIVAS DE TRABAJO SUSCRITAS POR EL ALMA MATER. 13. RENDIR INFORMES MENSUALES O CUANDO EL SUPERVISOR ASÍ LO REQUIERA, SOBRE LAS ACTIVIDADES DESARROLLADAS EN CUMPLIMIENTO DE LA ORDEN DE PRESTACIÓN DE SERVICIOS</t>
  </si>
  <si>
    <t>CO1.REQ.8546598</t>
  </si>
  <si>
    <t>OPSP-VAD-0876-2025</t>
  </si>
  <si>
    <t>https://community.secop.gov.co/Public/Tendering/OpportunityDetail/Index?noticeUID=CO1.NTC.8417559&amp;isFromPublicArea=True&amp;isModal=False</t>
  </si>
  <si>
    <t>SILENA PAOLA CASTILLA CONSTANTE</t>
  </si>
  <si>
    <t xml:space="preserve">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t>
  </si>
  <si>
    <t>CO1.REQ.8546872</t>
  </si>
  <si>
    <t>OPSP-VAD-0875-2025</t>
  </si>
  <si>
    <t>https://community.secop.gov.co/Public/Tendering/OpportunityDetail/Index?noticeUID=CO1.NTC.8417611&amp;isFromPublicArea=True&amp;isModal=False</t>
  </si>
  <si>
    <t>LAURA VANESSA OROZCO MADRID</t>
  </si>
  <si>
    <t>LA PRESENTE ORDEN TIENE POR OBJETO: 1. APOYAR A LA DIRECCIÓN DE COMUNICACIONES EN LOS PROCESOS DE COMUNICACIÓN INTERNA Y EXTERNA. 2. REALIZAR EL CUBRIMIENTO DE FUENTES INSTITUCIONALES. 3. REALIZAR EL SEGUIMIENTO A EMISORA DE RADIO ASIGNADA PREVIAMENTE. 4. REALIZAR LOCUCIÓN DEL PROGRAMA DE RADIO “DESDE EL CAMPUS AL AIRE” A TRAVÉS DE LA EMISORA UNIMAGDALENA RADIO. 5. REDACTAR LIBRETOS DE RADIO SOBRE LAS NOVEDADES, EVENTOS E INFORMACIÓN DE LAS FUENTES CORRESPONDIENTES, PARA LA TRANSMISIÓN EN LA EMISORA UNIMAGDALENA RADIO. 6. REDACTAR BOLETINES DE PRENSA SOBRE LAS NOVEDADES, EVENTOS E INFORMACIÓN DE LAS FUENTES ASIGNADAS. 7. APOYAR EN LA COORDINACIÓN Y ORGANIZACIÓN LOGÍSTICA DE EVENTOS DE LAS FUENTES CORRESPONDIENTES, INCLUYENDO ACTIVIDADES DE ELABORACIÓN DE LIBRETOS DE PRESENTACIÓN, ÓRDENES DEL DÍA, MINUTO A MINUTO Y PRECEDENCIAS; REALIZACIÓN DE SEGUIMIENTO A SOLICITUDES DE INSUMOS Y ELEMENTOS DE COMUNICACIÓN PARA LOS EVENTOS. 8. PRESENTAR EVENTOS DE LAS FUENTES CORRESPONDIENTES. 9. APOYAR LA COORDINACIÓN Y SUPERVISIÓN DE ELABORACIÓN DE PIEZAS DE COMUNICACIÓN SOLICITADAS POR LAS FUENTES CORRESPONDIENTES; ACOMPAÑAR EL PROCESO DE SOLICITUD, REVISIÓN Y APROBACIÓN DE DISEÑOS Y PRODUCCIÓN DE VIDEOS. 10. APOYAR A LA DIRECCIÓN DE COMUNICACIONES EN LA CREACIÓN DE COPYS PARA PUBLICACIONES EN LAS REDES SOCIALES, A TRAVÉS DEL SUMINISTRO DE LA INFORMACIÓN SOBRE LAS NOVEDADES, EVENTOS E INFORMACIÓN DE LAS FUENTES CORRESPONDIENTES. 11. APOYAR LA COORDINACIÓN, ELABORACIÓN, IMPLEMENTACIÓN, SEGUIMIENTO Y MONITOREO A LOS PLANES, PROGRAMAS E INDICADORES DE LA DIRECCIÓN DE COMUNICACIONES EN EL SISTEMA DE PLANEACIÓN, CONTROL INTERNO Y GESTIÓN DE LA CALIDAD INSTITUCIONAL, ASÍ COMO ELABORAR LOS DOCUMENTOS, REPORTES E INFORMES DEL PROCESO Y PROPONER INICIATIVAS DE MEJORA, TRANSFORMACIÓN E INNOVACIÓN 12. APOYAR EN LA ELABORACIÓN Y DIFUSIÓN DE BOLETINES INTERNOS.</t>
  </si>
  <si>
    <t>CO1.REQ.8546576</t>
  </si>
  <si>
    <t>OPSP-VAD-0874-2025</t>
  </si>
  <si>
    <t>https://community.secop.gov.co/Public/Tendering/OpportunityDetail/Index?noticeUID=CO1.NTC.8417210&amp;isFromPublicArea=True&amp;isModal=False</t>
  </si>
  <si>
    <t>CO1.REQ.8546615</t>
  </si>
  <si>
    <t>OAG-VAD-0873-2025</t>
  </si>
  <si>
    <t>https://community.secop.gov.co/Public/Tendering/OpportunityDetail/Index?noticeUID=CO1.NTC.8417071&amp;isFromPublicArea=True&amp;isModal=False</t>
  </si>
  <si>
    <t>CARLOS GREGORIO MC LEAN NAVARRO</t>
  </si>
  <si>
    <t xml:space="preserve">LA PRESENTE ORDEN TIENE POR OBJETO: 1. APOYAR AL GRUPO INTERNO DE COMPRAS Y ADMINISTRACIÓN DE BIENES EN LOS PROCESOS ADMINISTRATIVOS TALES COMO LA CONTRATACIÓN DE BIENES FUNGIBLES, ELABORACION DE ACTAS, TOMA FISICA DE INVENTARIOS EN BODEGA, PROYECCIÓN DE PRESUPUESTOS Y PLANES DE TRABAJO. 2. APOYAR EN LA CLASIFICACIÓN DE LOS BIENES DE CONSUMO Y DEVOLUTIVOS RECIBIDOS EN EL GRUPO DE COMPRAS Y ADMINISTRACION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t>
  </si>
  <si>
    <t>CO1.REQ.8546218</t>
  </si>
  <si>
    <t>OPSP-VAD-0872-2025</t>
  </si>
  <si>
    <t>https://community.secop.gov.co/Public/Tendering/OpportunityDetail/Index?noticeUID=CO1.NTC.8416665&amp;isFromPublicArea=True&amp;isModal=False</t>
  </si>
  <si>
    <t>LILIANA ESTHER CARDONA PERTUZ</t>
  </si>
  <si>
    <t xml:space="preserve">LA PRESENTE ORDEN TIENE POR OBJETO: 1. APOYAR AL GRUPO INTERNO DE SERVICIOS GENERALES EN LA ATENCIÓN A LOS DISTINTOS USUARIOS, A TRAVÉS DE LOS DIFERENTES CANALES DE COMUNICACIÓN DISPONIBLES. 2. APOYAR AL GSG EN LOS REGISTROS DE LOS MANTENIMIENTOS, CONSUMO DE COMBUSTIBLES, AGUA DEL CAMPUS Y SUS SEDES ALTERNAS; VEHICULOS SOLICITADOS Y SALIDAS DE PRACTICAS ACADÉMICAS, 3. APOYAR AL GSG EN LOS REGISTROS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t>
  </si>
  <si>
    <t>CO1.REQ.8546162</t>
  </si>
  <si>
    <t>OAG-VAD-0871-2025</t>
  </si>
  <si>
    <t>https://community.secop.gov.co/Public/Tendering/OpportunityDetail/Index?noticeUID=CO1.NTC.8417018&amp;isFromPublicArea=True&amp;isModal=False</t>
  </si>
  <si>
    <t>HECTOR MARIO MOLINA RODRIGUEZ</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</si>
  <si>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RELACIÓN Y ENTREGA DE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 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AL ACTA DE LIQUIDACIÓN DEL 7 DE FEBRERO DE 2006 DEL CONVENIO 12-0307 SUSCRITO ENTRE LA UNIVERSIDAD DEL MAGDALENA Y EL INSTITUTO COLOMBIANO DE CRÉDITO EDUCATIVO Y ESTUDIOS TÉCNICOS EN EL EXTERIOR, MARIANO OSPINA PÉREZ – ICETEX CÓDIGO 12-0213. </t>
  </si>
  <si>
    <t>CO1.REQ.8546136</t>
  </si>
  <si>
    <t>OPSP-VAD-0870-2025</t>
  </si>
  <si>
    <t>https://community.secop.gov.co/Public/Tendering/OpportunityDetail/Index?noticeUID=CO1.NTC.8417821&amp;isFromPublicArea=True&amp;isModal=False</t>
  </si>
  <si>
    <t>RODOLFO LUIS RUIZ ROCHA</t>
  </si>
  <si>
    <t xml:space="preserve">LA PRESENTE ORDEN TIENE POR OBJETO: 1. APOYAR EN EL PRESTAMO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DÍA DE LA FAMILIA. </t>
  </si>
  <si>
    <t>CO1.REQ.8546996</t>
  </si>
  <si>
    <t>OPSP-VAD-0869-2025</t>
  </si>
  <si>
    <t>https://community.secop.gov.co/Public/Tendering/OpportunityDetail/Index?noticeUID=CO1.NTC.8417195&amp;isFromPublicArea=True&amp;isModal=False</t>
  </si>
  <si>
    <t>MARIA PATRICIA RIASCOS FANDIÑO</t>
  </si>
  <si>
    <t xml:space="preserve">LA PRESENTE ORDEN TIENE POR OBJETO: 1. APOYAR AL GRUPO INTERNO DE SERVICIOS GENERALES EN LA ATENCION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t>
  </si>
  <si>
    <t>CO1.REQ.8546839</t>
  </si>
  <si>
    <t>OPSP-VAD-0868-2025</t>
  </si>
  <si>
    <t>https://community.secop.gov.co/Public/Tendering/OpportunityDetail/Index?noticeUID=CO1.NTC.8417361&amp;isFromPublicArea=True&amp;isModal=False</t>
  </si>
  <si>
    <t>LUIS ALBERTO BARRIOS MIER</t>
  </si>
  <si>
    <t xml:space="preserve">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</si>
  <si>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CO1.REQ.8546809</t>
  </si>
  <si>
    <t>OAG-VAD-0867-2025</t>
  </si>
  <si>
    <t>https://community.secop.gov.co/Public/Tendering/OpportunityDetail/Index?noticeUID=CO1.NTC.8417306&amp;isFromPublicArea=True&amp;isModal=False</t>
  </si>
  <si>
    <t>LEONARDO DE JESUS MORON GRANADOS</t>
  </si>
  <si>
    <t>CO1.REQ.8546237</t>
  </si>
  <si>
    <t>OAG-VAD-0866-2025</t>
  </si>
  <si>
    <t>https://community.secop.gov.co/Public/Tendering/OpportunityDetail/Index?noticeUID=CO1.NTC.8416878&amp;isFromPublicArea=True&amp;isModal=False</t>
  </si>
  <si>
    <t>GLORIA MARINA FLORIAN MARTINEZ</t>
  </si>
  <si>
    <t xml:space="preserve">LA PRESENTE ORDEN TIENE POR OBJETO: 1. DESARROLLAR ACTIVIDADES EN EL MARCO DEL PLAN DE ACCIÓN PARA LA CARACTERIZACIÓN DE COMUNIDADES INDÍGENAS. 2. DESARROLLAR Y HACER SEGUIMIENTO A LOS PROGRAMAS CON LOS PUEBLOS INDÍGENAS ESTABLECIDOS POR LA RECTORÍA A TRAVÉS DEL CENTRO DE INTERCULTURALIDAD, TERRITORIO Y SOSTENIBILIDAD – CITS. 3. ACOMPAÑAMIENTO CON LOS PUEBLOS INDÍGENAS, DESARROLLANDO REUNIONES Y SEGUIMIENTO A LAS MISMAS. </t>
  </si>
  <si>
    <t>CO1.REQ.8546062</t>
  </si>
  <si>
    <t>OPSP-VAD-0865-2025</t>
  </si>
  <si>
    <t>https://community.secop.gov.co/Public/Tendering/OpportunityDetail/Index?noticeUID=CO1.NTC.8416480&amp;isFromPublicArea=True&amp;isModal=False</t>
  </si>
  <si>
    <t>LEDA JOSE DUARTE WADNIPAR</t>
  </si>
  <si>
    <t xml:space="preserve">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LA REALIZACIÓN DE INVENTARIOS. 5. APOYAR EN LA ACTUALIZACIÓN DE BASES DE DATOS DEL INVENTARIO. </t>
  </si>
  <si>
    <t>CO1.REQ.8545679</t>
  </si>
  <si>
    <t>OPSP-VAD-0864-2025</t>
  </si>
  <si>
    <t>https://community.secop.gov.co/Public/Tendering/OpportunityDetail/Index?noticeUID=CO1.NTC.8417926&amp;isFromPublicArea=True&amp;isModal=False</t>
  </si>
  <si>
    <t>MARIA MARCELA PASMIN GUZMAN</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</si>
  <si>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t>
  </si>
  <si>
    <t>CO1.REQ.8547207</t>
  </si>
  <si>
    <t>OAG-VAD-0863-2025</t>
  </si>
  <si>
    <t>https://community.secop.gov.co/Public/Tendering/OpportunityDetail/Index?noticeUID=CO1.NTC.8417497&amp;isFromPublicArea=True&amp;isModal=False</t>
  </si>
  <si>
    <t>MARIA CRISTINA LOPEZ HOYOS</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</si>
  <si>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t>
  </si>
  <si>
    <t>CO1.REQ.8546834</t>
  </si>
  <si>
    <t>OPSP-VAD-0862-2025</t>
  </si>
  <si>
    <t>https://community.secop.gov.co/Public/Tendering/OpportunityDetail/Index?noticeUID=CO1.NTC.8417515&amp;isFromPublicArea=True&amp;isModal=False</t>
  </si>
  <si>
    <t>LUIS FELIPE CERMEÑO ULLOA</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</si>
  <si>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t>
  </si>
  <si>
    <t>CO1.REQ.8546716</t>
  </si>
  <si>
    <t>OPSP-VAD-0861-2025</t>
  </si>
  <si>
    <t>https://community.secop.gov.co/Public/Tendering/OpportunityDetail/Index?noticeUID=CO1.NTC.8417337&amp;isFromPublicArea=True&amp;isModal=False</t>
  </si>
  <si>
    <t>LEIDY HANNA HENRIQUEZ GALVIS</t>
  </si>
  <si>
    <t xml:space="preserve">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CORRESPONDIENTES, PARA LA TRANSMISIÓN EN LA EMISORA UNIMAGDALENA RADIO. 5. REDACTAR BOLETINES DE PRENSA SOBRE LAS NOVEDADES, EVENTOS E INFORMACIÓN DE LAS FUENTES CORRESPONDIENTES. 6. APOYAR EL PROCESO DE ORGANIZACIÓN LOGÍSTICA DE EVENTOS DE LAS FUENTES CORRESPONDIENTES, APOYAR EN EL SEGUIMIENTO A SOLICITUDES DE INSUMOS Y ELEMENTOS PARA LOS EVENTOS, ASISTIR A REUNIONES PREPARATORIAS, ELABORAR LIBRETOS DE PRESENTACIÓN, ÓRDENES DEL DÍA Y PRECEDENCIAS. 7. PRESENTAR EVENTOS DE LAS FUENTES CORRESPONDIENTES.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t>
  </si>
  <si>
    <t>CO1.REQ.8546668</t>
  </si>
  <si>
    <t>OPSP-VAD-0860-2025</t>
  </si>
  <si>
    <t>https://community.secop.gov.co/Public/Tendering/OpportunityDetail/Index?noticeUID=CO1.NTC.8416896&amp;isFromPublicArea=True&amp;isModal=False</t>
  </si>
  <si>
    <t>LAURA VELEZ VARGAS</t>
  </si>
  <si>
    <t xml:space="preserve">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 LA DIRECCIÓN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t>
  </si>
  <si>
    <t>CO1.REQ.8546177</t>
  </si>
  <si>
    <t>OPSP-VAD-0859-2025</t>
  </si>
  <si>
    <t>https://community.secop.gov.co/Public/Tendering/OpportunityDetail/Index?noticeUID=CO1.NTC.8417022&amp;isFromPublicArea=True&amp;isModal=False</t>
  </si>
  <si>
    <t>DESIRETH BEATRIZ PEREZ RODRIGUEZ</t>
  </si>
  <si>
    <t>LA PRESENTE ORDEN TIENE POR OBJETO: 1. APOYAR EN LA COORDINACIÓN DE LOS CUBRIMIENTOS PERIODÍSTICOS DE LA DIRECCIÓN DE BIENESTAR UNIVERSITARIO Y FUENTES CORRESPONDIENTES.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t>
  </si>
  <si>
    <t>CO1.REQ.8545793</t>
  </si>
  <si>
    <t>OPSP-VAD-0858-2025</t>
  </si>
  <si>
    <t>https://community.secop.gov.co/Public/Tendering/OpportunityDetail/Index?noticeUID=CO1.NTC.8416568&amp;isFromPublicArea=True&amp;isModal=False</t>
  </si>
  <si>
    <t>DANISA OFIR VARELA MENDOZA</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</si>
  <si>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3. REALIZAR MONITOREO DE RADIO, 4. REALIZAR LOCUCIÓN DEL PROGRAMA INSTITUCIONAL DESDE EL CAMPUS, 5. REALIZAR REDACCIÓN DE NOTAS DE RADIO, 6. REALIZAR PRESENTACIÓN DE EVENTOS. 7. APOYAR LA LOGÍSTICA Y PROTOCOLO PARA LOS EVENTOS CORRESPONDIENTES. 8. GENERAR CONTENIDOS PARA REDES SOCIALES A PARTIR DE LOS CUBRIMIENTOS DE PRENSA. 9. APOYAR LA REALIZACIÓN Y REDACCIÓN DE LIBRETOS PARA LOS EVENTOS QUE ASÍ LO REQUIERAN. 10. APOYAR EN EL ENVÍO DE BOLETINES DE PRENSA A LOS DIFERENTES MEDIOS DE COMUNICACIÓN PARA SU POSTERIOR DIVULGACIÓN.</t>
  </si>
  <si>
    <t>CO1.REQ.8545839</t>
  </si>
  <si>
    <t>OPSP-VAD-0857-2025</t>
  </si>
  <si>
    <t>https://community.secop.gov.co/Public/Tendering/OpportunityDetail/Index?noticeUID=CO1.NTC.8416370&amp;isFromPublicArea=True&amp;isModal=False</t>
  </si>
  <si>
    <t>XIMENA PORTILLO PUENTES</t>
  </si>
  <si>
    <t>LA PRESENTE ORDEN TIENE POR OBJETO: 1. ASESORAR AL GRUPO DE GESTIÓN DE LA CALIDAD EN LA REVISIÓN, EL SEGUIMIENTO, MEDICIÓN, ANÁLISIS Y EVALUACIÓN DEL SISTEMA DE GESTIÓN DEL CONSULTORIO JURÍDICO Y CENTRO DE CONCILIACIÓN. 2. APOYAR LA COORDINACIÓN DEL SISTEMA DE GESTIÓN DE CALIDAD DEL CENTRO PARA LA REGIONALIZACIÓN DE LA EDUCACIÓN Y LAS OPORTUNIDADES (CREO) BAJO LA NORMA NTC 5555:2011. 3. ASESORAR Y APOYAR LA COORDINACIÓN DEL DISEÑO DOCUMENTAL ATENDIENDO LOS REQUISITOS DE LAS NORMAS DE CALIDAD PARA LOS 4 PROGRAMAS TÉCNICOS LABORALES POR COMPETENCIA DE CREO, BAJO LAS NORMAS NTC 5581: 2011, 5663:2011. 4. APOYAR EN LA ORGANIZACIÓN, COORDINACIÓN Y ASESORARÍA DE LA FORMULACIÓN Y EJECUCIÓN DE ACCIONES CORRECTIVAS, PREVENTIVAS Y DE MEJORAMIENTO PARA GARANTIZAR LA EFICACIA DE LOS 21 PROCESOS DEL SISTEMA DE GESTIÓN. 5. APOYAR EN LA ORGANIZACIÓN Y EJECUCIÓN DEL PROCESO DE AUDITORÍA INTERNA. 6. ASESORAR A LOS 21 PROCESOS EN EL MANEJO Y USO DE LAS PLATAFORMAS QUE SE DISPONGA PARA LA GESTIÓN DE LAS ACTIVIDADES DEL SISTEMA DE GESTIÓN. 7. APOYAR EN LA ELABORACIÓN DE LOS INFORMES DE ATENCIÓN AL CIUDADANO.</t>
  </si>
  <si>
    <t>CO1.REQ.8545492</t>
  </si>
  <si>
    <t>OPSP-VAD-0856-2025</t>
  </si>
  <si>
    <t>https://community.secop.gov.co/Public/Tendering/OpportunityDetail/Index?noticeUID=CO1.NTC.8416822&amp;isFromPublicArea=True&amp;isModal=False</t>
  </si>
  <si>
    <t>MARA PAOLA OLMEDO ESPINOZA</t>
  </si>
  <si>
    <t xml:space="preserve">LA PRESENTE ORDEN TIENE POR OBJETO: 1. ASESORAR EN LA COORDINACIÓN DE LA PREPARACIÓN Y PRESENTACIÓN DE LAS DIFERENTES DECLARACIONES TRIBUTARIAS (IMPUESTOS NACIONALES Y TERRITORIALES) QUE CORRESPONDE PRESENTAR A LA UNIVERSIDAD DEL MAGDALENA. 2. APOYAR AL GRUPO DE CONTABILIDAD Y OFICINA DE TALENTO HUMANO EN LA PROYECCIÓN DEL CÁLCULO DEL PORCENTAJE FIJO DE RETENCIÓN EN LA FUENTE (PROCEDIMIENTO 2). 3. ASESORAR EN LA COORDINACIÓN DE LA REVISIÓN DE LA CODIFICACIÓN CONTABLE DE LAS CUENTAS POR PAGAR Y OBLIGACIONES PRESUPUESTALES ELABORADAS PARA PROCESO DE PAGO. 4. ASESORAR EN LA COORDINACIÓN DE LA ELABORACIÓN DE ENLACES DE CONTABLES Y CREACIÓN DE CUENTAS CONTABLES. 5. APOYAR EN LA COORDINACIÓN DE LA ELABORACIÓN, REVISIÓN, CONCILIACIÓN Y PRESENTACIÓN DE LOS DIFERENTES INFORMES QUE SE DEBEN ENVIAR A LOS ENTES DE CONTROL (CONTADURÍA GENERAL DE LA NACIÓN, CONTRALORÍA DEPARTAMENTAL DEL MAGDALENA, CONTRALORÍA GENERAL DE LA REPÚBLICA). 6. APOYAR AL GRUPO DE CONTABILIDAD EN EL PROCESO DE CONCILIACIÓN DE CARTERA, CON EL GRUPO DE FACTURACIÓN, CRÉDITO Y CARTERA Y CONCILIACIÓN DE LA PROPIEDAD, PLANTA Y EQUIPO. 7. APOYAR AL GRUPO DE CONTABILIDAD EN EL PROCESO DE ACTIVIDADES DE CIERRE MENSUAL. 8. ASESORAR AL GRUPO DE CONTABILIDAD EN LA ELABORACIÓN Y PRESENTACIÓN DE LOS ESTADOS FINANCIEROS DE LA UNIVERSIDAD. </t>
  </si>
  <si>
    <t>CO1.REQ.8546105</t>
  </si>
  <si>
    <t>OPSP-VAD-0855-2025</t>
  </si>
  <si>
    <t>https://community.secop.gov.co/Public/Tendering/OpportunityDetail/Index?noticeUID=CO1.NTC.8416388&amp;isFromPublicArea=True&amp;isModal=False</t>
  </si>
  <si>
    <t>KEVIN DAVID DAZA MONTENEGRO</t>
  </si>
  <si>
    <t xml:space="preserve">LA PRESENTE ORDEN TIENE POR OBJETO: 1. APOYAR LA REVISIÓN DE LOS DOCUMENTOS SOPORTE QUE SON ENVIADOS AL GRUPO DE CONTABILIDAD, QUE HACEN PARTE DE TRÁMITES DE PAGO A LOS DIFERENTES PROVEEDORES DE BIENES Y SERVICIOS CONTRATADOS CON RECURSOS PROVENIENTES DEL SISTEMA GENERAL DE REGALÍAS. 2. APOYAR EN LA RADICACIÓN DE LAS CUENTAS POR PAGAR, UNA VEZ CULMINA SU ETAPA DE REVISIÓN; TANTO EN EL SISTEMA DE INFORMACIÓN FINANCIERO DE LA UNIVERSIDAD DEL MAGDALENA (SINAP) COMO EN EL SISTEMA DE PAGOS Y GIROS DE REGALÍAS SPGR DEL MINISTERIO DE HACIENDA. 3. APOYAR EN LA RADICACIÓN DE LAS OBLIGACIONES PRESUPUESTALES, UNA VEZ CULMINA SU ETAPA DE REVISIÓN; TANTO EN EL SISTEMA DE INFORMACIÓN FINANCIERO DE LA UNIVERSIDAD DEL MAGDALENA (SINAP) COMO EN EL SISTEMA DE PAGOS Y GIROS DE REGALÍAS SPGR DEL MINISTERIO DE HACIENDA. 4. ASESORAR JUNTO CON EL PROFESIONAL ESPECIALIZADO DEL GRUPO DE CONTABILIDAD, LA CODIFICACIÓN DE LOS MODELOS CONTABLES DEL SINAP QUE SEAN UTILIZADOS EN LA ELABORACIÓN DE CUENTAS POR PAGAR Y OBLIGACIONES PRESUPUESTALES REFERENTES AL SISTEMA GENERAL DE REGALÍAS. </t>
  </si>
  <si>
    <t>CO1.REQ.8545721</t>
  </si>
  <si>
    <t>OPSP-VAD-0854-2025</t>
  </si>
  <si>
    <t>https://community.secop.gov.co/Public/Tendering/OpportunityDetail/Index?noticeUID=CO1.NTC.8416348&amp;isFromPublicArea=True&amp;isModal=False</t>
  </si>
  <si>
    <t xml:space="preserve">PADRAIC MICHAEL QUINN </t>
  </si>
  <si>
    <t>SANDRA PATRICIA ZAPATA FRAGOSO</t>
  </si>
  <si>
    <t>LA PRESENTE ORDEN TIENE POR OBJETO: 1. APOYAR EN LA PLANIFICACIÓN Y EJECUCIÓN DE ESTRATEGIAS PARA LA ORGANIZACIÓN ACADÉMICA Y ADMINISTRATIVA. 2. ELABORAR INFORMES SOBRE PROGRAMAS, ACTIVIDADES Y EL CUMPLIMIENTO DE METAS ESTRATÉGICAS. 3. PREPARAR REPORTES DETALLADOS SOBRE LAS HORAS LABORADAS POR DOCENTES Y COORDINADORES. 4. APOYAR EN EL DISEÑO Y DESARROLLO DE ESTRATEGIAS PARA LA PROMOCIÓN Y OFERTA DE CURSOS DE IDIOMAS. 5. PARTICIPAR EN LA PLANIFICACIÓN Y FORMULACIÓN DE PROPUESTAS PARA PROGRAMAS DE FORMACIÓN. 6. APOYAR EN LA COORDINACIÓN, ADMINISTRACIÓN Y ASIGNACIÓN DEL PRESUPUESTO DISPONIBLE. 7. APOYAR EN LA PROYECCIÓN Y ORGANIZACIÓN DE LOS CRONOGRAMAS DE ACTIVIDADES DEL CENTRO DE PLURILINGÜISMO. 8. APOYAR EN LA CREACIÓN DE PLANES DE ACCIÓN PARA LA OBTENCIÓN Y MANEJO DE RECURSOS DEL CDPL. 9. APOYAR EN EL DISEÑO, IMPLEMENTACIÓN Y MONITOREO DEL PLAN ESTRATÉGICO DEL CENTRO DE PLURILINGÜISMO. 10. APOYAR EN EL PROCESO DE CONTRATACIÓN DE PERSONAL DOCENTE Y DE APOYO, GARANTIZANDO UNA ADECUADA DISTRIBUCIÓN DE CARGAS Y FUNCIONES. 11. APOYAR LA COORDINACIÓN Y REVISIÓN DE LA PROGRAMACIÓN DE LOS CRONOGRAMAS ACADÉMICOS PARA LOS CURSOS. 12. APOYAR EN LA VERIFICACIÓN DEL CUMPLIMIENTO DE METAS E INDICADORES ESTABLECIDOS. 13. APOYAR EN LA ORGANIZACIÓN Y SEGUIMIENTO A LAS ACTIVIDADES ACADÉMICAS EN CONJUNTO CON LAS ÁREAS PERTINENTES. 14. APOYAR EN LA GESTIÓN DE TRÁMITES ADMINISTRATIVOS, INCLUYENDO AJUSTES PRESUPUESTARIOS, ACTAS, RESOLUCIONES. 15. DISEÑAR PRESUPUESTOS, CONSIDERANDO ESTIMACIONES PARA EVENTOS, RECURSOS Y ACTIVIDADES ESPECÍFICAS. 16. ELABORAR Y MANTENER ACTUALIZADOS LOS CRONOGRAMAS ADMINISTRATIVOS Y ACADÉMICOS. 17. GENERAR REPORTES SOBRE EXÁMENES DE SUFICIENCIA, PLANIFICACIÓN Y ESTADÍSTICAS GENERALES. 18. APOYAR EN LA REALIZACIÓN DE EXÁMENES DEL CDPL.</t>
  </si>
  <si>
    <t>CO1.REQ.8545613</t>
  </si>
  <si>
    <t>OPSP-VAD-0853-2025</t>
  </si>
  <si>
    <t>https://community.secop.gov.co/Public/Tendering/OpportunityDetail/Index?noticeUID=CO1.NTC.8416215&amp;isFromPublicArea=True&amp;isModal=False</t>
  </si>
  <si>
    <t>JHON MARIO MARTINEZ MARTINEZ </t>
  </si>
  <si>
    <t xml:space="preserve">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t>
  </si>
  <si>
    <t>CO1.REQ.8545243</t>
  </si>
  <si>
    <t>OPSP-VAD-0852-2025</t>
  </si>
  <si>
    <t>https://community.secop.gov.co/Public/Tendering/OpportunityDetail/Index?noticeUID=CO1.NTC.8417664&amp;isFromPublicArea=True&amp;isModal=False</t>
  </si>
  <si>
    <t>ALVARO JAVIER MONTERO MERCADO</t>
  </si>
  <si>
    <t xml:space="preserve">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AUTORIZADAS POR LOS ORDENADORES DEL GASTO. </t>
  </si>
  <si>
    <t>CO1.REQ.8547142</t>
  </si>
  <si>
    <t>OPSP-VAD-0851-2025</t>
  </si>
  <si>
    <t>https://community.secop.gov.co/Public/Tendering/OpportunityDetail/Index?noticeUID=CO1.NTC.8417580&amp;isFromPublicArea=True&amp;isModal=False</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</si>
  <si>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</si>
  <si>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SIARE,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</si>
  <si>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CO1.REQ.8547115</t>
  </si>
  <si>
    <t>OPSP-VAD-0850-2025</t>
  </si>
  <si>
    <t>https://community.secop.gov.co/Public/Tendering/OpportunityDetail/Index?noticeUID=CO1.NTC.8417627&amp;isFromPublicArea=True&amp;isModal=False</t>
  </si>
  <si>
    <t xml:space="preserve">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 SIARE,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</si>
  <si>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CO1.REQ.8546883</t>
  </si>
  <si>
    <t>OPSP-VAD-0849-2025</t>
  </si>
  <si>
    <t>https://community.secop.gov.co/Public/Tendering/OpportunityDetail/Index?noticeUID=CO1.NTC.8417717&amp;isFromPublicArea=True&amp;isModal=False</t>
  </si>
  <si>
    <t>MONICA BEATRIZ RAMIREZ PEREIRA</t>
  </si>
  <si>
    <t>LA PRESENTE ORDEN TIENE POR OBJETO: 1. PRESTAR ASESORÍA EN LA PROYECCIÓN DE LAS DECISIONES A QUE HAYA LUGAR EN EL TRÁMITE DE LOS PROCESOS DISCIPLINARIOS ADELANTADOS POR LA OFICINA DE CONTROL DISCIPLINARIO INTERNO. 2. PROYECTAR PARA EL DIRECTOR DE LA OFICINA LOS AUTOS DE APERTURA DE INDAGACIÓN, INVESTIGACIÓN, PRUEBAS, ARCHIVOS, CARGOS Y FALLOS.</t>
  </si>
  <si>
    <t>CO1.REQ.8546975</t>
  </si>
  <si>
    <t>OPSP-VAD-0848-2025</t>
  </si>
  <si>
    <t>https://community.secop.gov.co/Public/Tendering/OpportunityDetail/Index?noticeUID=CO1.NTC.8417300&amp;isFromPublicArea=True&amp;isModal=False</t>
  </si>
  <si>
    <t>LAURA MARCELA DE JESUS VIVES CAMPO</t>
  </si>
  <si>
    <t xml:space="preserve">LA PRESENTE ORDEN TIENE POR OBJETO: 1. APOYAR A LA DIRECCIÓN FINANCIERA EN EL SEGUIMIENTO Y ANÁLISIS DE INDICADORES DE GESTIÓN FINANCIERA.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</si>
  <si>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CO1.REQ.8546951</t>
  </si>
  <si>
    <t>OPSP-VAD-0847-2025</t>
  </si>
  <si>
    <t>https://community.secop.gov.co/Public/Tendering/OpportunityDetail/Index?noticeUID=CO1.NTC.8417179&amp;isFromPublicArea=True&amp;isModal=False</t>
  </si>
  <si>
    <t>CARLOS FERNANDO ESLAIT BARROS</t>
  </si>
  <si>
    <t>LA PRESENTE ORDEN TIENE POR OBJETO: 1. APOYAR EN LA REVISIÓN DE LAS OBLIGACIONES PRESUPUESTALES, PARA VERIFICAR SU LEGALIDAD. 2. HACER SEGUIMIENTO A LOS ACTOS ADMINISTRATIVOS DE ORDENACIÓN DEL GASTO QUE SEAN DEVUELTOS PARA CORRECCIÓN. 3. APOYAR EN EL SEGUIMIENTO AL COMPORTAMIENTO DEL RECAUDO DE LA ESTAMPILLA PRO-UNIVERSIDAD DEL MAGDALENA. 4. APOYAR EN LAS SOLICITUDES DEL TRÁMITE DEL FONDO DE APOYO COMPUTADORES.</t>
  </si>
  <si>
    <t>CO1.REQ.8546925</t>
  </si>
  <si>
    <t>OPSP-VAD-0846-2025</t>
  </si>
  <si>
    <t>https://community.secop.gov.co/Public/Tendering/OpportunityDetail/Index?noticeUID=CO1.NTC.8417461&amp;isFromPublicArea=True&amp;isModal=False</t>
  </si>
  <si>
    <t>ALFREDO SHARYNE VALDELAMAR SALJA</t>
  </si>
  <si>
    <t>LA PRESENTE ORDEN TIENE POR OBJETO: 1. APOYAR EN LA ORGANIZACIÓN Y EJECUCIÓN DE ACTIVIDADES LÚDICODEPORTIVAS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t>
  </si>
  <si>
    <t>CO1.REQ.8546495</t>
  </si>
  <si>
    <t>OPSP-VAD-0845-2025</t>
  </si>
  <si>
    <t>https://community.secop.gov.co/Public/Tendering/OpportunityDetail/Index?noticeUID=CO1.NTC.8416785&amp;isFromPublicArea=True&amp;isModal=False</t>
  </si>
  <si>
    <t>OLGA MARINA LOPEZ CASTRO</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</si>
  <si>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t>
  </si>
  <si>
    <t>CO1.REQ.8546528</t>
  </si>
  <si>
    <t>OAG-VAD-0844-2025</t>
  </si>
  <si>
    <t>https://community.secop.gov.co/Public/Tendering/OpportunityDetail/Index?noticeUID=CO1.NTC.8417108&amp;isFromPublicArea=True&amp;isModal=False</t>
  </si>
  <si>
    <t>ZAMIR BENITEZ POLO</t>
  </si>
  <si>
    <t xml:space="preserve">LA PRESENTE ORDEN TIENE POR OBJETO: 1. ASESORAR EN LOS PROCESOS DE CREACIÓN DE REGISTROS CALIFICADOS DE NUEVOS PROGRAMAS DE LA FACULTAD DE CIENCIA BÁSICAS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BÁSICAS EN ARTICULACIÓN CON LA OFICINA DE ASEGURAMIENTO DE LA CALIDAD LA FORMULACIÓN E INICIO DE LOS PROGRAMAS (TECNICO LABORAL EN AREAS DE CUIDADO DE LA VIDA HUMANA Y SILVESTRE Y EL DOCTORADO EN CIENCIAS POR LA VIDA Y EL MEDIO AMBIENTE). 5. ORGANIZAR LAS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7. APOYAR EN EL PROCESO DE LA VISITA DE REACREDITACIÓN DEL PROGRAMA DE BIOLOGÍA. 8. PRESENTAR INFORME MENSUAL DEL AVANCE DE LA CREACIÓN DE LOS PROGRAMAS NUEVOS ASIGNADOS A LA DIRECCIÓN DE LA FACULTAD DE CIENCIAS BÁSICAS. </t>
  </si>
  <si>
    <t>CO1.REQ.8546343</t>
  </si>
  <si>
    <t>OPSP-VAD-0843-2025</t>
  </si>
  <si>
    <t>https://community.secop.gov.co/Public/Tendering/OpportunityDetail/Index?noticeUID=CO1.NTC.8417040&amp;isFromPublicArea=True&amp;isModal=False</t>
  </si>
  <si>
    <t>WENDY PAOLA MERCADO RODRIGUEZ</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</si>
  <si>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EL PROCESO DE ELABORACIÓN DE ACTOS ADMINISTRATIVOS, VINCULACIÓN Y NOVEDADES RELACIONADOS CON LA VINCULACIÓN DE PROFESORES POR HORA CÁTEDRA. 5. APOYAR EN EL ROL DE ADMINISTRACIÓN DE CONTRATOS DE LA PLATAFORMA SIGEP II. 6. APOYAR CON LOS PROCEDIMIENTOS DE GESTIÓN ACADÉMICA RELACIONADOS CON LA REVISIÓN DE LA MATRIZ GADCD-F05 "MATRIZ PRÁCTICAS DE CAMPO". 7. APOYAR LA GESTIÓN DE LA CALIDAD DE LOS PROCESOS DE GESTIÓN ACADÉMICA, MEDIANTE EL ACOMPAÑAMIENTO, SEGUIMIENTO, VERIFICACIÓN Y MEJORA CONTINUA DEL PROCESO, EN EL ANÁLISIS DE INDICADORES, PARTICIPACIÓN EN AUDITORÍAS INTERNAS, ELABORACIÓN DE INFORMES, IMPLEMENTACIÓN DE PLANES DE MEJORA Y ACTUALIZACIÓN DE LOS MAPAS DE RIESGOS DE GESTIÓN Y DE CORRUPCIÓN.</t>
  </si>
  <si>
    <t>CO1.REQ.8546083</t>
  </si>
  <si>
    <t>OPSP-VAD-0842-2025</t>
  </si>
  <si>
    <t>https://community.secop.gov.co/Public/Tendering/OpportunityDetail/Index?noticeUID=CO1.NTC.8407247&amp;isFromPublicArea=True&amp;isModal=False</t>
  </si>
  <si>
    <t>MILAGRO ELENA GÁMEZ OSPINO</t>
  </si>
  <si>
    <t xml:space="preserve">LA PRESENTE ORDEN TIENE POR OBJETO PRESTAR SERVICIOS PROFESIONALES EN LOS PROYECTOS BPIN 2023000100072 - “IMPLEMENTACIÓN DE UNA PLATAFORMA DE DATOS ABIERTOS BASADA EN AIOT PARA EL ANÁLISIS Y GESTIÓN DE RIESGOS AMBIENTALES Y CLIMÁTICOS EN EL CORREDOR MINERO DE LOS MUNICIPIOS LA JAGUA DE IBÉRICO, ALBANIA, ALGARROBO”, 2024000100047 - “IMPLEMENTACIÓN DE HERRAMIENTAS METODOLÓGICAS Y TECNOLÓGICAS QUE PERMITAN FORTALECER LA INTEGRACIÓN DE PROCESOS EN LOS MODELOS DE AGRICULTURA CAMPESINA INDÍGENA FAMILIAR Y COMUNITARIA EN EL DEPARTAMENTO DEL MAGDALENA”, REALIZANDO LAS SIGUIENTES ACTIVIDADES: 1. APOYAR EN LA BÚSQUEDA DE LA NORMATIVA INSTITUCIONAL Y NACIONAL Y SU APLICABILIDAD EN LA ESTRUCTURACIÓN DEL MARCO JURÍDICO DE LAS ÓRDENES DE GASTO Y CONVENIOS DE LOS PROYECTOS. 2. PROYECTAR Y/O REVISAR LOS CONVENIOS, CONTRATOS, ÓRDENES Y RESOLUCIONES QUE SE SUSCRIBAN, MODIFIQUEN, TERMINEN Y LIQUIDEN EN EL MARCO DE LOS PROYECTOS. 3. REVISAR PARA LA APROBACIÓN Y EFECTIVIDAD DE LAS GARANTÍAS, LAS PÓLIZAS DE CUMPLIMIENTO Y CARTAS DE CRÉDITO SOLICITADAS A LOS CONTRATISTAS DEL PROYECTO. 4. APOYAR EN LA EMISIÓN DE CONCEPTOS JURÍDICOS DE ACUERDO CON LAS NECESIDADES ESPECÍFICAS DEL COMPONENTE ADMINISTRATIVO DEL PROYECTO Y DE LAS SOLICITUDES EXPRESAS DE LA DIRECCIÓN DEL PROYECTO Y DEL VICERRECTOR DE INVESTIGACIÓN. 5. APOYAR EN LA PROYECCIÓN DE RESPUESTAS A REQUERIMIENTOS DE BASE JURÍDICA DE LOS DIFERENTES ACTORES DEL PROYECTO, DEL SGR, ENTES DE CONTROL Y OTRAS INSTANCIAS. 6. REVISAR Y/O PROYECTAR LAS ÓRDENES, RESOLUCIONES, CONTRATOS, ACTAS DE BASE JURÍDICA EXPEDIDAS EN LOS PROYECTOS. 7. VERIFICAR Y APROBAR LOS DOCUMENTOS PRECONTRACTUALES Y LA INFORMACIÓN GENERADA POR LAS PLATAFORMAS GEDOCO Y SIGEP II DE LA INFORMACIÓN DEL PERSONAL QUE SE VA A CONTRATAR, PREVIA VERIFICACIÓN DE LOS SOPORTES EXIGIDOS. 8. APOYAR EN LA PROYECCIÓN DE RESPUESTAS A REQUERIMIENTOS DE BASE JURÍDICA DE LOS DIFERENTES ACTORES DEL PROYECTO, DEL SGR, ENTES DE CONTROL Y OTRAS INSTANCIAS. 9. APOYAR EN LA REVISIÓN DE DOCUMENTOS Y ACTOS ADMINISTRATIVOS PARA LA POSTULACIÓN DE PROYECTOS A CONVOCATORIAS CON FINANCIACIÓN DEL SGR. </t>
  </si>
  <si>
    <t>CO1.REQ.8536056</t>
  </si>
  <si>
    <t>OPSP-VAD-0841-2025</t>
  </si>
  <si>
    <t>https://community.secop.gov.co/Public/Tendering/OpportunityDetail/Index?noticeUID=CO1.NTC.8406869&amp;isFromPublicArea=True&amp;isModal=False</t>
  </si>
  <si>
    <t>LEONARDO FABIO LINERO MONTANO</t>
  </si>
  <si>
    <t>CO1.REQ.8535580</t>
  </si>
  <si>
    <t>OPSP-VAD-0840-2025</t>
  </si>
  <si>
    <t>https://community.secop.gov.co/Public/Tendering/OpportunityDetail/Index?noticeUID=CO1.NTC.8406192&amp;isFromPublicArea=True&amp;isModal=False</t>
  </si>
  <si>
    <t>DANIELA JOSE ALEAN MOLINARES</t>
  </si>
  <si>
    <t>LA PRESENTE ORDEN TIENE POR OBJETO: 1. COORDINAR EL PROCESO DE ENTREVISTAS DE LOS ASPIRANTES PARA EL INGRESO A LOS DISTINTOS PROGRAMAS ACADÉMICOS 2025 -II EN LA FASE I Y II. 2. CONSTRUIR CUESTIONARIOS Y SELECCIÓN DE VARIABLES PARA APLICAR EN LAS ENTREVISTAS GENERALES, DE PROFUNDIZACIÓN Y PERSONAS EN CONDICIÓN DE DISCAPACIDAD A INGRESAR A LOS DISTINTOS PROGRAMAS ACADÉMICOS 2025 - II EN LA FASE I Y II. 3. REALIZAR EL APOYO LOGÍSTICO, ADMINISTRATIVO Y FINANCIERO AL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2025-II A LAS DIRECCIONES DE PROGRAMAS. 6. PRESENTAR INFORME GENERAL DE ENTREVISTAS Y CARACTERIZACIÓN A LAS DEPENDENCIAS VINCULADAS EN EL PROCESO DE ADAPTACIÓN DE LOS ESTUDIANTES NUEVOS.</t>
  </si>
  <si>
    <t>CO1.REQ.8535693</t>
  </si>
  <si>
    <t>OPSP-VAD-0839-2025</t>
  </si>
  <si>
    <t>https://community.secop.gov.co/Public/Tendering/OpportunityDetail/Index?noticeUID=CO1.NTC.8406562&amp;isFromPublicArea=True&amp;isModal=False</t>
  </si>
  <si>
    <t>RAMON ANDRES GAMEZ DAZA</t>
  </si>
  <si>
    <t xml:space="preserve">LA PRESENTE ORDEN TIENE POR OBJETO: 1.PRESTAR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ASESORAR Y ELABORAR MINUTAS PARA CONTRATOS, CONVENIOS, PROCESOS DE CONVOCATORIAS Y DEMÁS QUE REQUIERA LA UNIVERSIDAD DEL MAGDALENA 6. PROYECTAR MINUTAS PARA LA SUSCRIPCIÓN DE NUEVOS CONVENIOS, ACTAS, ALIANZAS, MEMORANDO DE ENTENDIMIENTO ENTRE OTROS 7. RENDIR INFORMES MENSUALES O CUANDO EL SUPERVISOR ASÍ LO REQUIERA, SOBRE LAS ACTIVIDADES DESARROLLADAS EN CUMPLIMIENTO DE LA ORDEN DE PRESTACIÓN DE SERVICIOS. </t>
  </si>
  <si>
    <t>CO1.REQ.8535746</t>
  </si>
  <si>
    <t>OPSP-VAD-0838-2025</t>
  </si>
  <si>
    <t>https://community.secop.gov.co/Public/Tendering/OpportunityDetail/Index?noticeUID=CO1.NTC.8402848&amp;isFromPublicArea=True&amp;isModal=False</t>
  </si>
  <si>
    <t>ANA MARIA DEL CARMEN GONZALEZ ROJAS</t>
  </si>
  <si>
    <t>LA PRESENTE ORDEN TIENE POR OBJETO: 1. ATENDER Y RESOLVER LAS CONSULTAS JURÍDICAS QUE LE SEAN ASIGNADAS POR LA VICERRECTORÍA ACADÉMICA Y LA OFICINA ASESORA JURÍDICA, EN EL MARCO DE SUS COMPETENCIAS. 2. PROYECTAR LOS CONCEPTOS JURÍDICOS QUE LE SEAN SOLICITADOS POR LA OFICINA ASESORA JURÍDICA O LA VICERRECTORÍA ACADÉMICA, PARA FIRMA DE LA AUTORIDAD COMPETENTE. 3. RESOLVER LAS PETICIONES QUE SEAN TRASLADADAS A LA VICERRECTORÍA ACADÉMICA O A LA OFICINA ASESORA JURÍDICA, DENTRO DE LOS PLAZOS Y TÉRMINOS ESTABLECIDOS EN LA LEY. 4. ELABORAR MINUTAS PARA CONTRATOS, CONVENIOS, PROCESOS DE CONVOCATORIAS Y DEMÁS ACTOS ADMINISTRATIVOS QUE REQUIERAN LA VICERRECTORÍA ACADÉMICA O LA OFICINA ASESORA JURÍDICA. 5. APOYAR EN LA PROYECCIÓN, REVISIÓN, CORRECCIÓN Y AJUSTES DE ACTOS ADMINISTRATIVOS, MINUTAS Y DOCUMENTOS PREVIAMENTE ELABORADOS, CUANDO ASÍ LO SOLICITEN LA VICERRECTORÍA ACADÉMICA O LA OFICINA ASESORA JURÍDICA. 6. HACER SEGUIMIENTO A LOS DERECHOS DE PETICIÓN QUE DEBAN SER RESUELTOS POR OTRAS DEPENDENCIAS, CUANDO LE SEAN ASIGNADOS. 7. RENDIR INFORMES MENSUALES, O CUANDO ASÍ LO REQUIERA EL SUPERVISOR, SOBRE LAS ACTIVIDADES DESARROLLADAS EN CUMPLIMIENTO DE LA PRESENTE ORDEN DE PRESTACIÓN DE SERVICIOS.</t>
  </si>
  <si>
    <t>CO1.REQ.8532050</t>
  </si>
  <si>
    <t>OPSP-VAD-0837-2025</t>
  </si>
  <si>
    <t>https://community.secop.gov.co/Public/Tendering/OpportunityDetail/Index?noticeUID=CO1.NTC.8402730&amp;isFromPublicArea=True&amp;isModal=False</t>
  </si>
  <si>
    <t>SUSANA PAOLA JIMENEZ DE LEON</t>
  </si>
  <si>
    <t xml:space="preserve">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PROYECTAR Y REVISAR LAS RESOLUCIONES QUE LE SEAN ASIGNADAS POR EL JEFE DE LA OFICINA ASESORA JURÍDICA. 11. REPRESENTAR A LA UNIVERSIDAD EN LAS ACTUACIONES ADMINISTRATIVAS QUE SE INICIEN ANTE OTRAS INSTITUCIONES O ENTIDADES ESTATALES. 12. RENDIR INFORMES MENSUALES O CUANDO EL SUPERVISOR ASÍ LO REQUIERA, SOBRE LAS ACTIVIDADES DESARROLLADAS EN CUMPLIMIENTO DE LA ORDEN DE PRESTACIÓN DE SERVICIOS. </t>
  </si>
  <si>
    <t>CO1.REQ.8531588</t>
  </si>
  <si>
    <t>OPSP-VAD-0836-2025</t>
  </si>
  <si>
    <t>https://community.secop.gov.co/Public/Tendering/OpportunityDetail/Index?noticeUID=CO1.NTC.8404160&amp;isFromPublicArea=True&amp;isModal=False</t>
  </si>
  <si>
    <t>ELVIRA MARIA ATIA BELLO</t>
  </si>
  <si>
    <t xml:space="preserve">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t>
  </si>
  <si>
    <t>CO1.REQ.8533529</t>
  </si>
  <si>
    <t>OPSP-VAD-0835-2025</t>
  </si>
  <si>
    <t>https://community.secop.gov.co/Public/Tendering/OpportunityDetail/Index?noticeUID=CO1.NTC.8404107&amp;isFromPublicArea=True&amp;isModal=False</t>
  </si>
  <si>
    <t>OMAR ENRIQUE MANJARRES OJEDA</t>
  </si>
  <si>
    <t>LA PRESENTE ORDEN TIENE POR OBJETO: 1. APOYAR EN LA REVISIÓN DE LAS OBLIGACIONES PRESUPUESTALES DE LOS CONVENIOS DE LA VICERRECTORÍA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t>
  </si>
  <si>
    <t>CO1.REQ.8533312</t>
  </si>
  <si>
    <t>OPSP-VAD-0834-2025</t>
  </si>
  <si>
    <t>https://community.secop.gov.co/Public/Tendering/OpportunityDetail/Index?noticeUID=CO1.NTC.8403258&amp;isFromPublicArea=True&amp;isModal=False</t>
  </si>
  <si>
    <t>OLIVER JOSE GREGORIO OROZCO SANJUANELO</t>
  </si>
  <si>
    <t xml:space="preserve">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EN MARCO DE LOS PROYECTOS DE REGALÍAS QUE ESTÉN A CARGO DEL VICERRECTOR ADMINISTRATIVO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ASESORAR Y ACOMPAÑAR AL VICERRECTOR ADMINISTRATIVO EN LOS PROCESOS ADMINISTRATIVOS A QUE HAYA LUGAR, CON EL FIN DE LOGRAR LOS FINES DE LA CONTRATACIÓN. 9) PARTICIPAR EN LAS REUNIONES A LAS QUE SEA CONVOCADO POR LAS VICERRECTORÍAS DE LA UNIVERSIDAD PARA ASESORAR EN TEMAS JURÍDICOS Y CONTRACTUALES. 10) CUMPLIR CON LOS PROCEDIMIENTOS DEL PROCESO GESTIÓN JURÍDICA DEL SISTEMA DE GESTIÓN INTEGRAL DE LA CALIDAD "COGUI". </t>
  </si>
  <si>
    <t>CO1.REQ.8532467</t>
  </si>
  <si>
    <t>OPSP-VAD-0833-2025</t>
  </si>
  <si>
    <t>https://community.secop.gov.co/Public/Tendering/OpportunityDetail/Index?noticeUID=CO1.NTC.8402852&amp;isFromPublicArea=True&amp;isModal=False</t>
  </si>
  <si>
    <t>IVAN DARIO TAMARIS TURIZO</t>
  </si>
  <si>
    <t>LA PRESENTE ORDEN TIENE POR OBJETO: 1. APOYAR EN LA ELABORACIÓN DE PROYECCIONES FINANCIERAS DE INGRESOS Y GASTOS DE ACUERDO CON LAS INSTRUCCIONES DEL DIRECTOR FINANCIERO. 2 APOYAR EN LA SOLICITUD DE INFORMACIÓN FINANCIERA DE LOS DISTINTOS PROGRAMAS ACADÉMICOS EN PRO DE LOS PROCESOS DE EVALUACIÓN. 3. APOYAR EN EL SEGUIMIENTO A LOS INFORMES DE EJECUCIONES PRESUPUESTALES DE INGRESOS Y EGRESOS 4 APOYAR EN EL DILIGENCIAMIENTO DE LOS FORMATOS DE ACTUALIZACIÓN FINANCIERA ENVIADAS POR LOS BANCOS. 5. APOYAR EN LA ELABORACIÓN DE LOS INFORMES MENSUALES DE SEGUIMIENTO DE INGRESOS, GASTOS, REQUERIDOS POR EL CSU.</t>
  </si>
  <si>
    <t>CO1.REQ.8532107</t>
  </si>
  <si>
    <t>OPSP-VAD-0832-2025</t>
  </si>
  <si>
    <t>https://community.secop.gov.co/Public/Tendering/OpportunityDetail/Index?noticeUID=CO1.NTC.8402699&amp;isFromPublicArea=True&amp;isModal=False</t>
  </si>
  <si>
    <t>LUIS FELIPE FUENTES MONTES</t>
  </si>
  <si>
    <t xml:space="preserve">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t>
  </si>
  <si>
    <t>CO1.REQ.8531945</t>
  </si>
  <si>
    <t>OPSP-VAD-0831-2025</t>
  </si>
  <si>
    <t>https://community.secop.gov.co/Public/Tendering/OpportunityDetail/Index?noticeUID=CO1.NTC.8402805&amp;isFromPublicArea=True&amp;isModal=False</t>
  </si>
  <si>
    <t>JOSE ALFONSO VILLACOB ROYERTH</t>
  </si>
  <si>
    <t xml:space="preserve">LA PRESENTE ORDEN TIENE POR OBJETO: 1. APOYAR A LA FACULTAD DE CIENCIAS BÁSICAS EN LA PROGRAMACIÓN Y DESARROLLO DE LOS COMITÉS DE INVESTIGACIÓN Y EXTENSIÓN. 2. APOYAR A LA FACULTAD DE CIENCIAS BÁSICAS EN LA RECEPCIÓN, TRÁMITE Y ORGANIZACIÓN DE SOLICITUDES A TRATAR EN LAS REUNIONES DEL COMITÉ DE INVESTIGACIÓN Y EXTENSIÓN. 3. APOYAR EL PROCESO DE ELABORACIÓN DE INFORMES, RELATORÍAS DE LAS REUNIONES ASOCIADAS CON LA INVESTIGACIÓN Y EXTENSIÓN DE LA FACULTAD DE CIENCIAS BÁSICAS. 4. APOYAR A LA FACULTAD DE CIENCIAS BÁSICAS PARA RECOMENDAR LA INSCRIPCIÓN DE PROYECTOS Y PROGRAMAS ANTE LA VICERRETORÍA DE INVESTIGACIÓN. 5. APOYAR EN LA BÚSQUEDA Y DIVULGACIÓN DE CONVOCATORIAS DE PROYECTOS, BECAS Y APOYO PARA FINANCIACIÓN DE PROYECTOS Y PRODUCTOS DE CTEI. 6. APOYAR EN LA DIVULGACIÓN DE INFORMACIÓN DE REGULACIÓN ACADÉMICA, CALENDARIOS, EVENTOS, PROMOCIÓN DE LA OFERTA ACADÉMICA, CONVOCATORIAS, EN LAS REDES SOCIALES DE LA FACULTAD DE CIENCIAS BÁSICAS. 7. APOYAR EN LOS PROCESOS DE CONSTRUCCIÓN DE INDICADORES DE LA FACULTAD DE CIENCIAS BÁSICAS A PARTIR DEL PROCESAMIENTO DE LA INFORMACIÓN RELACIONADA CON ACTIVIDADES DE INVESTIGACIÓN Y EXTENSIÓN. </t>
  </si>
  <si>
    <t>CO1.REQ.8531822</t>
  </si>
  <si>
    <t>OPSP-VAD-0830-2025</t>
  </si>
  <si>
    <t>https://community.secop.gov.co/Public/Tendering/OpportunityDetail/Index?noticeUID=CO1.NTC.8406605&amp;isFromPublicArea=True&amp;isModal=False</t>
  </si>
  <si>
    <t>OMAR ENRIQUE SEGURA ASCENCIO</t>
  </si>
  <si>
    <t xml:space="preserve">LA PRESENTE ORDEN TIENE POR OBJETO: 1. CONSOLIDAR EL REGISTRO DEL PERSONAL CIENTÍFICO A CONTRATAR PARA PROYECTOS EJECUTADOS POR LA VICERRECTORIA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ELABORACIÓNY TRAMITE DE DOCUMENTOS PARA PAGO DE LOS BIENES Y SERVICIOS QUE SEAN ADQUIRIDOS EN LOS DIFERENTES PROYECTOS EJECUTADOS POR LA VICERRECTORIA ADMINISTRATIVA. 12 TRAMITAR EL REPORTE DE INFORMACIÓN REQUERIDA RELACIONADA CON EL PERSONAL CONTRATADO PARA LOS PROYECTOS EJECUTADOS POR LA VICERRECTORÍA ADMINISTRATIVA. </t>
  </si>
  <si>
    <t>CO1.REQ.8535166</t>
  </si>
  <si>
    <t>OPSP-VAD-0829-2025</t>
  </si>
  <si>
    <t>https://community.secop.gov.co/Public/Tendering/OpportunityDetail/Index?noticeUID=CO1.NTC.8406052&amp;isFromPublicArea=True&amp;isModal=False</t>
  </si>
  <si>
    <t>SEBASTIÁN MONTENEGRO VEGA</t>
  </si>
  <si>
    <t>CO1.REQ.8535232</t>
  </si>
  <si>
    <t>OAG-VAD-0828-2025</t>
  </si>
  <si>
    <t>https://community.secop.gov.co/Public/Tendering/OpportunityDetail/Index?noticeUID=CO1.NTC.8405313&amp;isFromPublicArea=True&amp;isModal=False</t>
  </si>
  <si>
    <t>JESUS DAVID MIRANDA CORRALES</t>
  </si>
  <si>
    <t xml:space="preserve">LA PRESENTE ORDEN TIENE POR OBJETO: 1.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EJECUTADOS POR LA VICERRECTORÍA ADMINISTRATIVA. 2.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3. APOYAR EN LA PROYECCIÓN DE RESPUESTAS A CONSULTAS, SOLICITUDES EN GENERAL QUE SEAN ASIGNADAS POR LA VICERRECTORÍA ADMINISTRATIVA, ORIGINADAS POR PARTE DE LOS DIRECTORES Y COORDINADORES DE LOS DIFERENTES PROYECTOS. 4. ESTRUCTURAR LOS CRONOGRAMAS DE TRABAJO Y SEGUIMIENTO DE ACTIVIDADES A REALIZAR PARA EL CUMPLIMIENTO DE LOS INDICADORES DE LOS CONVENIOS Y PROYECTOS A CARGO DE LA VICERRECTORÍA ADMINISTRATIVA. 5. APOYAR LA EJECUCIÓN FINANCIERA Y ADMINISTRATIVA DE LAS ACTIVIDADES DE LOS PROYECTOS EJECUTADOS POR LA VICERRECTORÍA ADMINISTRATIVA PARA DAR CUMPLIMIENTO DE OBJETIVOS PROGRAMADOS. 6. APOYAR EL SEGUIMIENTO PERMANENTE A LOS PROCEDIMIENTOS DE INCORPORACIÓN DE RECURSOS DE LOS DISTINTOS PROYECTOS QUE ADELANTA LA VICERRECTORÍA ADMINISTRATIVA, TRÁMITES DE DESEMBOLSOS Y DEMÁS PAGOS QUE SE LLEVEN A CABO DURANTE LA EJECUCIÓN DE LOS PROYECTOS. 7. ORGANIZAR Y CLASIFICAR, DE ACUERDO CON PAUTAS ESTABLECIDAS, LA DOCUMENTACIÓN RELACIONADA CON LA EJECUCIÓN FINANCIERA Y ADMINISTRATIVA DE LOS PROYECTOS A CARGO DE LA VICERRECTORÍA ADMINISTRATIVA. 8. APOYAR AL EQUIPO DE LOS PROYECTOS EN LA PREPARACIÓN DE LOS PRESUPUESTOS Y/O MODIFICACIONES NECESARIAS PARA DAR CUMPLIMIENTO A LOS OBJETIVOS ESPECÍFICOS DE CUMPLIMIENTO. 9. PREPARAR LOS REPORTES, INFORMES DE ACTIVIDADES ASIGNADAS Y DEMÁS DOCUMENTOS REQUERIDOS, PARA APOYAR LA ADECUADA EJECUCIÓN FINANCIERA Y ADMINISTRATIVA DE LOS PROYECTOS, ASEGURANDO LA CALIDAD Y OPORTUNIDAD EN LOS MISMOS. 10. ASISTIR A REUNIONES CUANDO SEA CONVOCADO, PREVIO ACUERDO CON EL SUPERVISOR DE LA ORDEN. </t>
  </si>
  <si>
    <t>CO1.REQ.8534077</t>
  </si>
  <si>
    <t>OPSP-VAD-0827-2025</t>
  </si>
  <si>
    <t>https://community.secop.gov.co/Public/Tendering/OpportunityDetail/Index?noticeUID=CO1.NTC.8404754&amp;isFromPublicArea=True&amp;isModal=False</t>
  </si>
  <si>
    <t>HERNANDO JUNIOR BRAVO LLANOS</t>
  </si>
  <si>
    <t>CO1.REQ.8534317</t>
  </si>
  <si>
    <t>OAG-VAD-0826-2025</t>
  </si>
  <si>
    <t>https://community.secop.gov.co/Public/Tendering/OpportunityDetail/Index?noticeUID=CO1.NTC.8404549&amp;isFromPublicArea=True&amp;isModal=False</t>
  </si>
  <si>
    <t>HENRY ROGER ROJAS FERRARI</t>
  </si>
  <si>
    <t>CO1.REQ.8533821</t>
  </si>
  <si>
    <t>OAG-VAD-0825-2025</t>
  </si>
  <si>
    <t>https://community.secop.gov.co/Public/Tendering/OpportunityDetail/Index?noticeUID=CO1.NTC.8404348&amp;isFromPublicArea=True&amp;isModal=False</t>
  </si>
  <si>
    <t xml:space="preserve">EDILMER ENRIQUE SARMIENTO ANCHILA </t>
  </si>
  <si>
    <t>LA PRESENTE ORDEN TIENE POR OBJETO: 1. LLEVAR REGISTRO Y CONTROL DE LAS ACTAS DE COMPROMISO REFERENCIADA EN EL REGLAMENTO DEL PROGRAMA TALENTO SANTA MARTA. 2. LLEVAR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t>
  </si>
  <si>
    <t>CO1.REQ.8533517</t>
  </si>
  <si>
    <t>OPSP-VAD-0824-2025</t>
  </si>
  <si>
    <t>https://community.secop.gov.co/Public/Tendering/OpportunityDetail/Index?noticeUID=CO1.NTC.8404761&amp;isFromPublicArea=True&amp;isModal=False</t>
  </si>
  <si>
    <t>LA PRESENTE ORDEN TIENE POR OBJETO: 1. COORDINAR EL PROCESO DE ENTREVISTAS DE LOS ASPIRANTES PARA EL INGRESO A LOS DISTINTOS PROGRAMAS ACADÉMICOS 2025-II EN LAS FASES I Y II. 2. CONSTRUIR CUESTIONARIOS Y SELECCIÓN DE VARIABLES PARA APLICAR EN LAS ENTREVISTAS GENERALES, DE PROFUNDIZACIÓN Y PERSONAS EN CONDICIÓN DE DISCAPACIDADS A INGRESAR A LOS DISTINTOS PROGRAMAS ACADÉMICOS 2025 - II EN LAS FASES I Y II. 3. REALIZAR APOYO LOGÍSTICO, ADMINISTRATIVO Y FINANCIERO AL PROCESO DE ENTREVISTA EN LA FASE I Y EN LA FASE II. 3. REVISAR INFORMES FINALES DE LOS PSICÓLOGOS ENTREVISTADORES DE LA FASE I Y EN LA FASE II. 4. REALIZAR LA SOCIALIZACIÓN DEL PROCESO DE ENTREVISTAS A LOS PSICÓLOGOS QUE LAS DESARROLLARÁN. 5. PRESENTAR INFORME GENERAL DE LAS ENTREVISTAS A LOS ASPIRANTES ADMITIDOS EN EL PERIODO 2025-II A LAS DIRECCIONES DE PROGRAMAS. 6. PRESENTAR INFORME GENERAL DE ENTREVISTAS Y CARACTERIZACIÓN A LAS DEPENDENCIAS VINCULADAS EN EL PROCESO DE ADAPTACIÓN DE LOS ESTUDIANTES NUEVOS.</t>
  </si>
  <si>
    <t>CO1.REQ.8534425</t>
  </si>
  <si>
    <t>OPSP-VAD-0823-2025</t>
  </si>
  <si>
    <t>https://community.secop.gov.co/Public/Tendering/OpportunityDetail/Index?noticeUID=CO1.NTC.8404870&amp;isFromPublicArea=True&amp;isModal=False</t>
  </si>
  <si>
    <t>ANDERSON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</si>
  <si>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</si>
  <si>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CO1.REQ.8533927</t>
  </si>
  <si>
    <t>OAG-VAD-0822-2025</t>
  </si>
  <si>
    <t>https://community.secop.gov.co/Public/Tendering/OpportunityDetail/Index?noticeUID=CO1.NTC.8404835&amp;isFromPublicArea=True&amp;isModal=False</t>
  </si>
  <si>
    <t>SIDIS JOHANA SUAREZ MEDINA</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</si>
  <si>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LA INFORMACIÓN CONTRACTUAL CARGADA EN LAS PLATAFORMAS DEL SIA OBSERVA- AUDITORÍA, SIGEP II, SECOP II POR LOS DIFERENTES ORDENADORES DEL GASTO DELEGADOS.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REVISIÓN DE LOS DOCUMENTOS PRECONTRACTUALES Y PROYECCIÓN DE MINUTAS DE ÓRDENES, CONTRATOS, CONVENIOS, PROCESOS DE CONVOCATORIAS, TÉRMINOS DE REFERENCIA, ACTOS ADMINISTRATIVOS, ACTAS DE INICIO, SUSPENSIÓN, REINICIO, OTROSÍ, ACTAS FINALES, DE TERMINACIÓN Y LIQUIDACIÓN. 6. PRESTAR ASESORÍA Y APOYAR EN LA REVISIÓN DE LOS DOCUMENTOS PRECONTRACTUALES Y CONTRACTUALES QUE LE SEAN TRASLADADOS DE LOS PROCESOS DE CONTRATACIÓN ADELANTADOS POR UNIMAGDALENA. 8. RENDIR INFORMES MENSUALES O CUANDO EL SUPERVISOR ASÍ LO REQUIERA, SOBRE LAS ACTIVIDADES DESARROLLADAS EN CUMPLIMIENTO DE LA ORDEN DE PRESTACIÓN DE SERVICIOS. </t>
  </si>
  <si>
    <t>CO1.REQ.8533678</t>
  </si>
  <si>
    <t>OPSP-VAD-0821-2025</t>
  </si>
  <si>
    <t>https://community.secop.gov.co/Public/Tendering/OpportunityDetail/Index?noticeUID=CO1.NTC.8404806&amp;isFromPublicArea=True&amp;isModal=False</t>
  </si>
  <si>
    <t>BRIAN JOSE DE LEON MARQUEZ</t>
  </si>
  <si>
    <t>LA PRESENTE ORDEN TIENE POR OBJETO: 1. EFECTUAR LA INCLUSIÓN DE DOCUMENTOS CONTRACTUALES EXPEDIDOS POR LA VICERRECTORIA ADMINISTRATIVA EN LAS PLATAFORMAS SIA OBSERVA Y SECOP II. 2. APOYAR EN LA DIGITALIZACIÓN LOS DOCUMENTOS DE LOS PROCESOS CONTRACTUALES EXPEDIDOS POR LA VICERRECTORÍAADMINISTRATIVA. 3. TRAMITAR LA NOTIFICACIÓN DE LOS ACTOS ADMINISTRATIVOS A LA OFICINA DE PRESUPUESTO PARA LA ELABORACIÓN DE LOS REGISTROS PRESUPUESTALES. 4. DILIGENCIAR OPORTUNAMENTE LOS DATOS REQUERIDOS EN INFORMES DE CONTRATACIÓN 5. GESTIONAR LA CONSOLIDACIÓN Y PRESENTACION DEL REPORTE ACUMULATIVO DE LOS PROYECTOS DE REGALIAS EJECUTADOS POR LAS VICERRECTORIAS DE LA UNIVERSIDAD A LA CONTRALORÍA GENERAL DE LA REPUBLICA, SEGÚN LOS LINEAMIENTOS ESTABLECIDOS EN EL PORTAL WWW.CAS.CONTRALORIA.GOV.CO. 6. REMITIR A LA DIRECCION FINANCIERA LOS DOCUMENTOS CONTRACTUALES QUE LOS INTERVENTORES HAYAN PRESENTADO PARA REALIZAR LOS PAGOS DE LOS CONTRATOS EXPEDIDOS POR LA VICERRECTORIA PREVIA REVISION DE QUE CUMPLAN CON LOS REQUISITOS DEL SISTEMA DE GESTION DE CALIDAD</t>
  </si>
  <si>
    <t>CO1.REQ.8533644</t>
  </si>
  <si>
    <t>OPSP-VAD-0819-2025</t>
  </si>
  <si>
    <t>https://community.secop.gov.co/Public/Tendering/OpportunityDetail/Index?noticeUID=CO1.NTC.8404182&amp;isFromPublicArea=True&amp;isModal=False</t>
  </si>
  <si>
    <t>MERLYS TATIANA RODRIGUEZ PACHECO</t>
  </si>
  <si>
    <t>CO1.REQ.8533394</t>
  </si>
  <si>
    <t>OAG-VAD-0818-2025</t>
  </si>
  <si>
    <t>https://community.secop.gov.co/Public/Tendering/OpportunityDetail/Index?noticeUID=CO1.NTC.8403482&amp;isFromPublicArea=True&amp;isModal=False</t>
  </si>
  <si>
    <t>MILAGRO DEL CARMEN PONCE MONTES</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</si>
  <si>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t>
  </si>
  <si>
    <t>CO1.REQ.8533033</t>
  </si>
  <si>
    <t>OPSP-VAD-0817-2025</t>
  </si>
  <si>
    <t>https://community.secop.gov.co/Public/Tendering/OpportunityDetail/Index?noticeUID=CO1.NTC.8403636&amp;isFromPublicArea=True&amp;isModal=False</t>
  </si>
  <si>
    <t>LEON ANTONIO BERNIER ABONDANO</t>
  </si>
  <si>
    <t>CO1.REQ.8532916</t>
  </si>
  <si>
    <t>OAG-VAD-0816-2025</t>
  </si>
  <si>
    <t>https://community.secop.gov.co/Public/Tendering/OpportunityDetail/Index?noticeUID=CO1.NTC.8403387&amp;isFromPublicArea=True&amp;isModal=False</t>
  </si>
  <si>
    <t>ANGEL ENRIQUE RUIZ MIER</t>
  </si>
  <si>
    <t>CO1.REQ.8532662</t>
  </si>
  <si>
    <t>OAG-VAD-0815-2025</t>
  </si>
  <si>
    <t>https://community.secop.gov.co/Public/Tendering/OpportunityDetail/Index?noticeUID=CO1.NTC.8403605&amp;isFromPublicArea=True&amp;isModal=False</t>
  </si>
  <si>
    <t>ALBERTO ENRIQUE CORVACHO GNECCO</t>
  </si>
  <si>
    <t>CO1.REQ.8532385</t>
  </si>
  <si>
    <t>OAG-VAD-0814-2025</t>
  </si>
  <si>
    <t>https://community.secop.gov.co/Public/Tendering/OpportunityDetail/Index?noticeUID=CO1.NTC.8403236&amp;isFromPublicArea=True&amp;isModal=False</t>
  </si>
  <si>
    <t>SERGIO ANDRES CRESPO PALMERA</t>
  </si>
  <si>
    <t xml:space="preserve">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t>
  </si>
  <si>
    <t>CO1.REQ.8532445</t>
  </si>
  <si>
    <t>OAG-VAD-0813-2025</t>
  </si>
  <si>
    <t>https://community.secop.gov.co/Public/Tendering/OpportunityDetail/Index?noticeUID=CO1.NTC.8403358&amp;isFromPublicArea=True&amp;isModal=False</t>
  </si>
  <si>
    <t>LUIS JOSE AYALA CORREDOR</t>
  </si>
  <si>
    <t>CO1.REQ.8532622</t>
  </si>
  <si>
    <t>OAG-VAD-0812-2025</t>
  </si>
  <si>
    <t>https://community.secop.gov.co/Public/Tendering/OpportunityDetail/Index?noticeUID=CO1.NTC.8403583&amp;isFromPublicArea=True&amp;isModal=False</t>
  </si>
  <si>
    <t>KENNIA DE JESUS OSORIO PEDROZO</t>
  </si>
  <si>
    <t xml:space="preserve">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POR LA CUAL FUE CONTRATADO </t>
  </si>
  <si>
    <t>CO1.REQ.8532659</t>
  </si>
  <si>
    <t>OPSP-VAD-0811-2025</t>
  </si>
  <si>
    <t>https://community.secop.gov.co/Public/Tendering/OpportunityDetail/Index?noticeUID=CO1.NTC.8403256&amp;isFromPublicArea=True&amp;isModal=False</t>
  </si>
  <si>
    <t>FELIX ANAYA CASTRO</t>
  </si>
  <si>
    <t xml:space="preserve">LA PRESENTE ORDEN TIENE POR OBJETO: 1. ASESORAR EN LA REVISIÓN, REGISTRO Y SEGUIMIENTO DEL MAPA DE RIESGOS, ACCIONES DE MEJORA, INDICADORES Y PLANES DE MEJORAMIENTO DE COMPETENCIA DEL GRUPO DE CONTABILIDAD. 2. ASESORAR AL GRUPO DE CONTABILIDAD EN LA DEPURACIÓN DE LOS AVANCES ENTREGADOS, FONDO DE COMPUTADORES, FONDO DE BICICLETAS, FILSMAR Y FERIA ARTESANAL. 3. ASESORAR AL GRUPO DE CONTABILIDAD EN LA DEPURACIÓN DE LAS LICENCIAS E INCAPACIDADES REGISTRADAS EN LA LIQUIDACIÓN DE NÓMINA. 4. ASESORAR AL GRUPO DE CONTABILIDAD EN EL REGISTRO CONTABLE Y SEGUIMIENTO A LAS DONACIONES RECIBIDAS POR LA UNIVERSIDAD. 5. ASESORAR AL GRUPO DE CONTABILIDAD EN EL REPORTE Y CONCILIACIONES DE LAS OPERACIONES RECÍPROCAS QUE DEBEN PRESENTARSE A LA CONTADURÍA GENERAL DE LA NACIÓN 6. APOYAR AL GRUPO DE CONTABILIDAD EN LA ELABORACIÓN DE INFORMES DE ANTICIPOS ENTREGADOS. 7. APOYAR EN LA COORDINACIÓN DE LA REVISIÓN DE LA CODIFICACIÓN CONTABLE DE LAS CUENTAS POR PAGAR Y OBLIGACIONES PRESUPUESTALES ELABORADAS PARA PROCESO DE PAGO </t>
  </si>
  <si>
    <t>CO1.REQ.8532532</t>
  </si>
  <si>
    <t>OPSP-VAD-0810-2025</t>
  </si>
  <si>
    <t>https://community.secop.gov.co/Public/Tendering/OpportunityDetail/Index?noticeUID=CO1.NTC.8403549&amp;isFromPublicArea=True&amp;isModal=False</t>
  </si>
  <si>
    <t>YONAIRA PATRICIA RODRIGUEZ LOBATO</t>
  </si>
  <si>
    <t xml:space="preserve">LA PRESENTE ORDEN TIENE POR OBJETO: 1. APOYAR EN LA GESTIÓN Y SEGUIMIENTO A LAS COMUNICACIONES ENTRANTES. 2. APOYAR EN LA GESTIÓN DE LAS COMUNICACIONES INTERNAS Y EXTERNAS DEL CENTRO, CON EL FIN DE GARANTIZAR UN FLUJO DE INFORMACIÓN ADECUADO. 3. APOYAR LA GENERACIÓN Y SOLICITUD DE FACTURAS RELACIONADAS CON PAGOS EXTEMPORÁNEOS 4. APOYAR EN LA RREALIZACIÓN DE LA MATRÍCULA DE ESTUDIANTES EN CURSOS Y PROGRAMAS DE FORMACIÓN PREGRADO Y POSGRADO 5. APOYAR EN LA GESTIÓN DE LOS AJUSTES EN LOS REGISTROS ACADÉMICOS DE LOS ESTUDIANTES. 6. APOYAR EN LA EMISIÓN DE LAS CERTIFICACIONES DE CURSOS REALIZADOS Y DE SUFICIENCIA. 7. APOYAR EN LA GESTIÓN DE LA APROBACIÓN Y VERIFICACIÓN DE REQUISITOS DE GRADO, INCLUYENDO LA REVISIÓN DE CERTIFICADOS Y SOPORTES. 8. APOYAR EN LA COORDINACIÓN Y LOGÍSTICA DE EXÁMENES DIAGNÓSTICOS, DE SUFICIENCIA Y PROCESOS DE VALIDACIÓN ACADÉMICA. 9. GESTIONAR SOLICITUDES RELACIONADAS CON PROCESOS INTERNOS Y EXTERNOS. 10. APOYAR EN LOS PROCESOS DE EXAMEN DIAGNÓSTICO, SUFICIENCIA Y VALIDACIONES 11. GESTIÓN DE REEMBOLSOS Y RESOLUCIONES RELACIONADAS 12. APOYAR EN LA GESTIÓN DE DOCUMENTOS DIGITALES Y FÍSICOS, GARANTIZANDO SU CORRECTA ORGANIZACIÓN Y ALMACENAMIENTO. 13. GENERACIÓN DE INFORMES PARA PROGRAMAS 14. ACTUALIZAR LA INFORMACIÓN EN LA PÁGINA. 15. ELABORAR INFORMES PARA SNIES, PLANEACIÓN Y OTRAS ENTIDADES, SEGÚN LOS REQUERIMIENTOS INSTITUCIONALES. 16. APOYAR CON DISEÑO DEL CRONOGRAMA DE PROMOCIÓN PARA CURSOS DE FORMACIÓN EN IDIOMAS. 17. APOYAR EN LA GESTIÓN DE SOPORTES DE LOS CURSOS, CLUBES DE IDIOMAS Y EVENTOS RELACIONADOS. </t>
  </si>
  <si>
    <t>CO1.REQ.8532218</t>
  </si>
  <si>
    <t>OAG-VAD-0809-2025</t>
  </si>
  <si>
    <t>https://community.secop.gov.co/Public/Tendering/OpportunityDetail/Index?noticeUID=CO1.NTC.8403244&amp;isFromPublicArea=True&amp;isModal=False</t>
  </si>
  <si>
    <t>DIANA YISELA GAMEZ VELASQUEZ</t>
  </si>
  <si>
    <t xml:space="preserve">LA PRESENTE ORDEN TIENE POR OBJETO: 1. ASISTIR A LA JORNADA DE INDUCCIÓN AL EQUIPO DE PSICÓLOGOS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DEMÁS ACTIVIDADES REQUERIDAS A LA REALIZACIÓN DE LAS ENTREVISTAS DE ADMISIÓN 2025-II. 5. PARTICIPAR EN REQUERIMIENTOS A LOS QUE HAYA LUGAR Y QUE ESTÉN RELACIONADOS CON LOS INFORMES DE ENTREVISTAS. </t>
  </si>
  <si>
    <t>CO1.REQ.8532511</t>
  </si>
  <si>
    <t>OPSP-VAD-0808-2025</t>
  </si>
  <si>
    <t>https://community.secop.gov.co/Public/Tendering/OpportunityDetail/Index?noticeUID=CO1.NTC.8402980&amp;isFromPublicArea=True&amp;isModal=False</t>
  </si>
  <si>
    <t>ERICK MARTINEZ DIAZ</t>
  </si>
  <si>
    <t>LA PRESENTE ORDEN TIENE POR OBJETO: 1. APOYAR EN LA ADMINISTRACIÓN DE LOS SISTEMAS DE INFORMACIÓN, EL PORTAL WEB Y LAS HERRAMIENTAS TECNOLÓGICAS QUE RESPALDAN LOS SERVICIOS DE LA BIBLIOTECA. 2. APOYAR EN LA GESTIÓN DEL MANTENIMIENTO Y LA OPTIMIZACIÓN PREVENTIVA DE LOS SISTEMAS DE INFORMACIÓN PARA ASEGURAR SU DISPONIBILIDAD, EFICIENCIA OPERATIVA, ESTABILIDAD Y SEGURIDAD. 3. REALIZAR INSTALACIONES, CONFIGURACIONES Y ACTUALIZACIONES DE SOFTWARE PARA ASEGURAR SU CORRECTO FUNCIONAMIENTO Y COMPATIBILIDAD CON LAS NECESIDADES ESPECÍFICAS DE LA BIBLIOTECA. 4. BRINDAR SOPORTE TÉCNICO INTEGRAL A LOS USUARIOS DE LA BIBLIOTECA PARA RESOLVER PROBLEMAS ASOCIADOS CON LAS HERRAMIENTAS TECNOLÓGICAS Y SISTEMAS DE INFORMACIÓN, INCLUYENDO DIAGNÓSTICO, SOLUCIÓN Y DOCUMENTACIÓN DE CASOS, ASEGURANDO UN SEGUIMIENTO EFICIENTE Y RESOLUCIÓN SATISFACTORIA. 5. DESARROLLAR HERRAMIENTAS, SISTEMAS Y COMPONENTES DE SOFTWARE UTILIZANDO TECNOLOGÍAS COMO NETCORE, JAVASCRIPT, ANGULAR, JAVA SPRING BOOT Y APIS, APLICANDO PATRONES DE DISEÑO PARA MEJORAR LA EFICIENCIA Y FUNCIONALIDAD DE LOS RECURSOS TECNOLÓGICOS Y SERVICIOS DE LA BIBLIOTECA. 6. APOYAR EN LA GENERACIÓN DE INFORMES DETALLADOS DE USABILIDAD DE LOS RECURSOS TECNOLÓGICOS, EVALUANDO LA EXPERIENCIA DEL USUARIO Y PROPONIENDO MEJORAS PARA OPTIMIZAR LA ACCESIBILIDAD Y EFICACIA. 7. PROPONER Y MANTENER LAS ESTRATEGIAS EFECTIVAS DE RESPALDO DE DATOS Y PROTOCOLOS DE RECUPERACIÓN DE INFORMACIÓN PARA GARANTIZAR LA INTEGRIDAD Y DISPONIBILIDAD DE LA INFORMACIÓN DE LA BIBLIOTECA ANTE POSIBLES INCIDENTES. 8. APOYAR EN LA SUPERVISIÓN DE LAS LICENCIAS Y CERTIFICADOS DE SEGURIDAD DE LOS SISTEMAS INFORMÁTICOS, ASEGURANDO QUE TODAS LAS RENOVACIONES NECESARIAS SE REALICEN ANTES DE SUS FECHAS DE VENCIMIENTO PARA MANTENER LA CONTINUIDAD, LA SEGURIDAD Y LA CONFORMIDAD LEGAL DE LOS SERVICIOS TECNOLÓGICOS. 9. BRINDAR CAPACITACIÓN AL TALENTO HUMANO DE LA BIBLIOTECA Y DE LOS USUARIOS FINALES PARA ASEGURAR EL USO EFECTIVO DE LOS SISTEMAS DE INFORMACIÓN, HERRAMIENTAS Y PLATAFORMAS TECNOLÓGICAS.</t>
  </si>
  <si>
    <t>CO1.REQ.8532000</t>
  </si>
  <si>
    <t>OPSP-VAD-0807-2025</t>
  </si>
  <si>
    <t>https://community.secop.gov.co/Public/Tendering/OpportunityDetail/Index?noticeUID=CO1.NTC.8402768&amp;isFromPublicArea=True&amp;isModal=False</t>
  </si>
  <si>
    <t>FABIOLA DEL CARMEN ROSADO PERALTA</t>
  </si>
  <si>
    <t>CO1.REQ.8531839</t>
  </si>
  <si>
    <t>OAG-VAD-0806-2025</t>
  </si>
  <si>
    <t>https://community.secop.gov.co/Public/Tendering/OpportunityDetail/Index?noticeUID=CO1.NTC.8403431&amp;isFromPublicArea=True&amp;isModal=False</t>
  </si>
  <si>
    <t>JENNYFER PAULINE JIMENEZ ESCORCIA</t>
  </si>
  <si>
    <t>LA PRESENTE ORDEN TIENE POR OBJETO: 1. GESTIONAR OPORTUNAMENTE LA DISPONIBILIDAD DE APORTES Y RECURSOS REQUERIDOS PARA DESARROLLAR LAS DISTINTAS ACTIVIDADES DEL CONVENIO MARCO DE COOPERACIÓN CELEBRADO ENTRE EL FONDO DE EMPLEADOS DE LA UNIVERSIDAD DEL MAGDALENA Y LA UNIVERSIDAD DEL MAGDALENA EL 20 DE ENERO DE 2025. 2. APOYAR EN LA EJECUCIÓN OPORTUNA DE LAS ACTIVIDADES PROGRAMADAS EN EL MARCO DEL CONVENIO. 3. PRESENTAR INFORMES DE SEGUIMIENTO DE LAS ACTIVIDADES EJECUTADAS EN EL FONDO DE EMPLEADOS DE LA UNIVERSIDAD DEL MAGDALENA.</t>
  </si>
  <si>
    <t>CO1.REQ.8532446</t>
  </si>
  <si>
    <t>OPSP-VAD-0805-2025</t>
  </si>
  <si>
    <t>https://community.secop.gov.co/Public/Tendering/OpportunityDetail/Index?noticeUID=CO1.NTC.8403194&amp;isFromPublicArea=True&amp;isModal=False</t>
  </si>
  <si>
    <t>PABLO HERNÁN VERA SALAZAR</t>
  </si>
  <si>
    <t>VANESSA RAQUEL MIER GARCIA</t>
  </si>
  <si>
    <t xml:space="preserve">LA PRESENTE ORDEN TIENE POR OBJETO: 1. ASESORAR Y ASISTIR AL RECTOR, EN LA FORMULACIÓN, COORDINACIÓN, EJECUCIÓN Y SEGUIMIENTO DE POLÍTICAS RELACIONADAS CON LOS PROCESOS DE LIDERAZGO INSTITUCIONAL. 2. RESOLVER CONSULTAS, PRESTAR ASISTENCIA Y EMITIR CONCEPTOS PARA LA TOMA DE DECISIONES EN EL MARCO DE SITUACIONES QUE SEAN REMITIDAS POR EL RECTOR SOBRE LOS ESTUDIANTES Y SUS PROCESOS ACADÉMICOS Y DE PARTICIPACIÓN. 3. ASESORAR Y EMITIR RECOMENDACIONES SOBRE LOS PROCESOS INSTITUCIONALES QUE SEAN SOLICITADOS, CON EL FIN DE APOYAR EL CUMPLIMIENTO DE LAS APUESTAS MISIONALES Y DE DESARROLLO DE LA INSTITUCIÓN. 4. PROYECTAR Y/O REVISAR PROYECTOS, ESTRATEGIAS QUE CONLLEVEN AL FORTALECIMIENTO DE LA PARTICIPACIÓN ESTUDIANTIL Y DEL SENTIDO SOCIAL DE LA INSTITUCIÓN. 5. COORDINAR Y ASESORAR LOS PROCESOS INSTITUCIONALES ASOCIADOS A LA PROMOCIÓN DEL LIDERAZGO PARTICIPATIVO. 6. ELABORAR CONCEPTOS, DOCUMENTOS E INFORMES QUE SEAN SOLICITADOS POR EL RECTOR EN EL MARCO DE LAS APUESTAS MISIONALES Y DE DESARROLLO DE LA INSTITUCIÓN ENMARCADOS EN LOS PROCESOS DE LIDERAZGO Y PARTICIPACIÓN ESTUDIANTIL, ASÍ COMO LOS DEMÁS QUE SEAN SOLICITADOS POR EL RECTOR. 7. HACER SEGUIMIENTO AL CUMPLIMIENTO DE LAS APUESTAS DE LIDERAZGO Y PARTICIPACIÓN ESTABLECIDAS EN DOCUMENTOS COMO EL PLAN DE DESARROLLO, PLAN DE GOBIERNO. 8. GESTIONAR, COORDINAR Y HACER SEGUIMIENTO A PROYECTOS Y CONVENIOS. 9. COORDINAR Y PARTICIPAR EN GRUPOS Y/O COMITÉS ESPECIALES RESPONSABLES DE LA FORMULACIÓN DE PROYECTOS Y/O ESTRATEGIAS INSTITUCIONALES. 10. ELABORAR INFORMES EN LOS QUE SE EVIDENCIE EL IMPACTO DE LA POLÍTICA DE LIDERAZGO INSTITUCIONAL SOBRE EL BIENESTAR DE LOS ESTUDIANTES. 11. DISEÑAR INDICADORES QUE PERMITAN REALIZAR SEGUIMIENTO EFECTIVO A LAS POLÍTICAS INSTITUCIONALES SOBRE LIDERAZGO Y PARTICIPACIÓN. 12. RENDIR INFORMES MENSUALES O EN EL PLAZO O MOMENTO QUE SU SUPERVISOR LO REQUIERA, SOBRE LAS ACTIVIDADES DESARROLLADAS EN CUMPLIMIENTO DE LA ORDEN DE PRESTACIÓN DE SERVICIOS. 13. CUMPLIR CON LOS PROCEDIMIENTOS DEL PROCESO DE GESTIÓN DEL SISTEMA DE GESTIÓN INTEGRAL DE LA CALIDAD "COGUI". </t>
  </si>
  <si>
    <t>CO1.REQ.8532164</t>
  </si>
  <si>
    <t>OPSP-VAD-0804-2025</t>
  </si>
  <si>
    <t>https://community.secop.gov.co/Public/Tendering/OpportunityDetail/Index?noticeUID=CO1.NTC.8403230&amp;isFromPublicArea=True&amp;isModal=False</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</si>
  <si>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</si>
  <si>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t>
  </si>
  <si>
    <t>CO1.REQ.8532152</t>
  </si>
  <si>
    <t>OPSP-VAD-0803-2025</t>
  </si>
  <si>
    <t>https://community.secop.gov.co/Public/Tendering/OpportunityDetail/Index?noticeUID=CO1.NTC.8403319&amp;isFromPublicArea=True&amp;isModal=False</t>
  </si>
  <si>
    <t>ALICIA DEL CARMEN RODRIGUEZ DIAZ</t>
  </si>
  <si>
    <t>LA PRESENTE ORDEN TIENE POR OBJETO: 1. ASISTIR A LA JORNADA DE INDUCCIÓN AL EQUIPO DE PSICÓLOGOS ENTREVISTADORES. 2. REALIZAR ENTREVISTA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</si>
  <si>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CO1.REQ.8532421</t>
  </si>
  <si>
    <t>OPSP-VAD-0802-2025</t>
  </si>
  <si>
    <t>https://community.secop.gov.co/Public/Tendering/OpportunityDetail/Index?noticeUID=CO1.NTC.8403171&amp;isFromPublicArea=True&amp;isModal=False</t>
  </si>
  <si>
    <t>MAYERLIS PATRICIA PEREA CHAVEZ</t>
  </si>
  <si>
    <t xml:space="preserve">LA PRESENTE ORDEN TIENE POR OBJETO: 1. ASISTIR A LA JORNADA DE INDUCCIÓN AL EQUIPO DE PSICÓLOGOS ENTREVISTADORES. 2. REALIZAR ENTREVISTA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</si>
  <si>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CO1.REQ.8532263</t>
  </si>
  <si>
    <t>OPSP-VAD-0801-2025</t>
  </si>
  <si>
    <t>https://community.secop.gov.co/Public/Tendering/OpportunityDetail/Index?noticeUID=CO1.NTC.8402905&amp;isFromPublicArea=True&amp;isModal=False</t>
  </si>
  <si>
    <t>DUBYS REGALADO CALANCHE</t>
  </si>
  <si>
    <t>CO1.REQ.8531803</t>
  </si>
  <si>
    <t>OPSP-VAD-0800-2025</t>
  </si>
  <si>
    <t>https://community.secop.gov.co/Public/Tendering/OpportunityDetail/Index?noticeUID=CO1.NTC.8406434&amp;isFromPublicArea=True&amp;isModal=False</t>
  </si>
  <si>
    <t>IVET MARIA HERRERA MEZA</t>
  </si>
  <si>
    <t>LA PRESENTE ORDEN TIENE POR OBJETO: 1. ASISTIR A LA JORNADA DE INDUCCIÓN AL EQUIPO DE PSICÓLOGOS ENTREVISTADORES. 2. REALIZAR ENTREVISTA EN LA FASE 1 Y 2,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DEMÁS ACTIVIDADES REQUERIDAS A LA REALIZACIÓN DE LAS ENTREVISTAS DE ADMISIÓN 2025-II. 5. PARTICIPAR EN REQUERIMIENTOS A LOS QUE HAYA LUGAR Y QUE ESTÉN RELACIONADOS CON LOS INFORMES DE ENTREVISTAS.</t>
  </si>
  <si>
    <t>CO1.REQ.8535262</t>
  </si>
  <si>
    <t>OPSP-VAD-0799-2025</t>
  </si>
  <si>
    <t>https://community.secop.gov.co/Public/Tendering/OpportunityDetail/Index?noticeUID=CO1.NTC.8405997&amp;isFromPublicArea=True&amp;isModal=False</t>
  </si>
  <si>
    <t>LA PRESENTE ORDEN TIENE POR OBJETO: 1. ASISTIR A LA JORNADA DE INDUCCIÓN AL EQUIPO DE PSICÓLOGOS ENTREVISTADORES. 2. REALIZAR ENTREVISTA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</si>
  <si>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CO1.REQ.8535323</t>
  </si>
  <si>
    <t>OPSP-VAD-0798-2025</t>
  </si>
  <si>
    <t>https://community.secop.gov.co/Public/Tendering/OpportunityDetail/Index?noticeUID=CO1.NTC.8405957&amp;isFromPublicArea=True&amp;isModal=False</t>
  </si>
  <si>
    <t>ROSA ALEJANDRA FUENTES MARIO</t>
  </si>
  <si>
    <t>CO1.REQ.8534854</t>
  </si>
  <si>
    <t>OPSP-VAD-0797-2025</t>
  </si>
  <si>
    <t>https://community.secop.gov.co/Public/Tendering/OpportunityDetail/Index?noticeUID=CO1.NTC.8405544&amp;isFromPublicArea=True&amp;isModal=False</t>
  </si>
  <si>
    <t>MARIA JOSE RAMOS JIMENEZ</t>
  </si>
  <si>
    <t>LA PRESENTE ORDEN TIENE POR OBJETO: 1. ASISTIR A LA JORNADA DE INDUCCIÓN AL EQUIPO DE PSICÓLOGOS ENTREVISTADORES. 2. REALIZAR ENTREVISTAS DE PROFUNDIZACIÓN (CLÍNICA O NEUROPSICOLÓGICA) EN LA FASE 1 Y FASE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</si>
  <si>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CO1.REQ.8534732</t>
  </si>
  <si>
    <t>OPSP-VAD-0796-2025</t>
  </si>
  <si>
    <t>https://community.secop.gov.co/Public/Tendering/OpportunityDetail/Index?noticeUID=CO1.NTC.8404494&amp;isFromPublicArea=True&amp;isModal=False</t>
  </si>
  <si>
    <t>LA PRESENTE ORDEN TIENE POR OBJETO: 1. ASISTIR A LA JORNADA DE INDUCCIÓN AL EQUIPO DE PSICÓLOGOS ENTREVISTADORES. 2. REALIZAR ENTREVISTAS DE PROFUNDIZACIÓN (CLÍNICA O NEUROPSICOLÓGICA)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</si>
  <si>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CO1.REQ.8533961</t>
  </si>
  <si>
    <t>OPSP-VAD-0795-2025</t>
  </si>
  <si>
    <t>https://community.secop.gov.co/Public/Tendering/OpportunityDetail/Index?noticeUID=CO1.NTC.8404742&amp;isFromPublicArea=True&amp;isModal=False</t>
  </si>
  <si>
    <t>LINA MARCELA VASQUEZ GONZALEZ</t>
  </si>
  <si>
    <t>LA PRESENTE ORDEN TIENE POR OBJETO: 1. ASISTIR A LA JORNADA DE INDUCCIÓN AL EQUIPO DE PSICÓLOGOS ENTREVISTADORES. 2. REALIZAR ENTREVISTA EN LA FASE 1,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</si>
  <si>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CO1.REQ.8533942</t>
  </si>
  <si>
    <t>OPSP-VAD-0794-2025</t>
  </si>
  <si>
    <t>https://community.secop.gov.co/Public/Tendering/OpportunityDetail/Index?noticeUID=CO1.NTC.8404845&amp;isFromPublicArea=True&amp;isModal=False</t>
  </si>
  <si>
    <t xml:space="preserve">LA PRESENTE ORDEN TIENE POR OBJETO: 1. ASISTIR A LA JORNADA DE INDUCCIÓN AL EQUIPO DE PSICÓLOGOS ENTREVISTADORES. 2. REALIZAR ENTREVISTAS DE PROFUNDIZACIÓN (CLÍNICA O NEUROPSICOLÓGICA) EN LA FASE 1Y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</si>
  <si>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CO1.REQ.8533686</t>
  </si>
  <si>
    <t>OPSP-VAD-0793-2025</t>
  </si>
  <si>
    <t>https://community.secop.gov.co/Public/Tendering/OpportunityDetail/Index?noticeUID=CO1.NTC.8404172&amp;isFromPublicArea=True&amp;isModal=False</t>
  </si>
  <si>
    <t>DIANA MARCELA MONTANEZ SANTIAGO</t>
  </si>
  <si>
    <t xml:space="preserve">LA PRESENTE ORDEN TIENE POR OBJETO: 1. ASISTIR A LA JORNADA DE INDUCCIÓN AL EQUIPO DE PSICÓLOGOS ENTREVISTADORES. 2. REALIZAR ENTREVISTA EN LA FASE 1,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</si>
  <si>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CO1.REQ.8533612</t>
  </si>
  <si>
    <t>OPSP-VAD-0792-2025</t>
  </si>
  <si>
    <t>https://community.secop.gov.co/Public/Tendering/OpportunityDetail/Index?noticeUID=CO1.NTC.8403971&amp;isFromPublicArea=True&amp;isModal=False</t>
  </si>
  <si>
    <t>LUIS GABRIEL ALVAREZ CORREA</t>
  </si>
  <si>
    <t xml:space="preserve">LA PRESENTE ORDEN TIENE POR OBJETO: 1. ASISTIR A LA JORNADA DE INDUCCIÓN AL EQUIPO DE PSICÓLOGOS ENTREVISTADORES. 2. REALIZAR ENTREVISTA EN LA FASE 1, A LOS ASPIRANTES PARA EL INGRESO A LA UNIVERSIDAD DEL MAGDALENA PARA EL PERIODO ACADÈMICO 2025-II, BAJO PREGUNTAS SEMIESTRUCTURADAS EN LAS CUALES MANIFIESTEN SUS ACTITUDES, APTITUDES, INTERESES Y VOCACIONALIDAD ANTE DETERMINADO PROGRAMA ACADÈMICO.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</si>
  <si>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CO1.REQ.8533217</t>
  </si>
  <si>
    <t>OPSP-VAD-0791-2025</t>
  </si>
  <si>
    <t>https://community.secop.gov.co/Public/Tendering/OpportunityDetail/Index?noticeUID=CO1.NTC.8403684&amp;isFromPublicArea=True&amp;isModal=False</t>
  </si>
  <si>
    <t>JUSEINY CRISTINA CASTRO RICO</t>
  </si>
  <si>
    <t>CO1.REQ.8532875</t>
  </si>
  <si>
    <t>OPSP-VAD-0790-2025</t>
  </si>
  <si>
    <t>https://community.secop.gov.co/Public/Tendering/OpportunityDetail/Index?noticeUID=CO1.NTC.8403656&amp;isFromPublicArea=True&amp;isModal=False</t>
  </si>
  <si>
    <t>GISELLE DE JESUS CUCUNUBA MANES</t>
  </si>
  <si>
    <t>LA PRESENTE ORDEN TIENE POR OBJETO: 1. REALIZAR CUBRIMIENTO DE FUENTES INSTITUCIONALES: SECRETARÍA GENERAL (PROCESOS LOGÍSTICOS) EN LA CELEBRACIÓN DE CEREMONIAS DE GRADUACIÓN;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CON EL FIN DE REGISTRAR LAS NOTICIAS PRESENTADAS SOBRE LA UNIVERSIDAD DEL MAGDALENA. 4. REALIZAR LOCUCIÓN DEL PROGRAMA DE RADIO DESDE EL CAMPUS, EMITIDO DE LUNES A VIERNES DE 7:00 A.M. A 8:00 A.M. POR LA EMISORA UNIMAGDALENA RADIO 5. REALIZAR NOTAS DE RADIO CON LIBRETO Y AUDIOS, SOBRE LAS NOVEDADES, EVENTOS E INFORMACIÓN DE LAS FUENTES INSTITUCIONALES. 6. REDACTAR BOLETINES DE PRENSA SOBRE LAS NOVEDADES, EVENTOS E INFORMACIÓN DE LAS FUENTES INSTITUCIONALES. 7. APOYAR EL PROCESO DE ORGANIZACIÓN LOGÍSTICA DE EVENTOS DE LAS FUENTES INSTITUCIONALES, REALIZAR SEGUIMIENTO A SOLICITUDES DE INSUMOS Y ELEMENTOS PARA LOS EVENTOS, ASISTIR A REUNIONES PREPARATORIAS, ELABORAR LIBRETOS DE PRESENTACIÓN, ÓRDENES DEL DÍA Y PRECEDENCIAS. 8. PRESENTAR EVENTOS DE LAS FUENTES INSTITUCIONALES. 9. APOYAR LA ELABORACIÓN DE PIEZAS DE COMUNICACIÓN SOLICITADAS POR LAS FUENTES INSTITUCIONALES: PRODUCCIÓN DE VIDEOS, APOYAR EL PROCESO DE SOLICITUD, REVISIÓN Y APROBACIÓN DISEÑOS DE BANNERS E INFOGRAFÍAS.</t>
  </si>
  <si>
    <t>CO1.REQ.8532838</t>
  </si>
  <si>
    <t>OPSP-VAD-0789-2025</t>
  </si>
  <si>
    <t>https://community.secop.gov.co/Public/Tendering/OpportunityDetail/Index?noticeUID=CO1.NTC.8403590&amp;isFromPublicArea=True&amp;isModal=False</t>
  </si>
  <si>
    <t>JOSE FRANCISCO SABAN DIAZ GRANADOS</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</si>
  <si>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</si>
  <si>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CO1.REQ.8532497</t>
  </si>
  <si>
    <t>OAG-VAD-0788-2025</t>
  </si>
  <si>
    <t>https://community.secop.gov.co/Public/Tendering/OpportunityDetail/Index?noticeUID=CO1.NTC.8396764&amp;isFromPublicArea=True&amp;isModal=False</t>
  </si>
  <si>
    <t>MARIA FERNANDA GOMEZ HENAO</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</si>
  <si>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POSTCONTRACTUAL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9. BRINDAR APOYO JURÍDICO EN MATERIA DE CONTRATACIÓN EN LAS ETAPAS PRECONTRACTUAL, CONTRACTUAL Y POSCONTRACTUAL A LOS INTEGRANTES Y DIRECTORES DE LOS GRUPOS A CARGO DE EJECUTAR LOS RECURSOS DE LOS PROYECTOS DE REGALÍAS A CARGO DE LA UNIVERSIDAD.</t>
  </si>
  <si>
    <t>CO1.REQ.8525561</t>
  </si>
  <si>
    <t>OPSP-VAD-0787-2025</t>
  </si>
  <si>
    <t>https://community.secop.gov.co/Public/Tendering/OpportunityDetail/Index?noticeUID=CO1.NTC.8396337&amp;isFromPublicArea=True&amp;isModal=False</t>
  </si>
  <si>
    <t>JERONIMO RAFAEL MONTERO OCHOA</t>
  </si>
  <si>
    <t>CO1.REQ.8524977</t>
  </si>
  <si>
    <t>OAG-VAD-0786-2025</t>
  </si>
  <si>
    <t>https://community.secop.gov.co/Public/Tendering/OpportunityDetail/Index?noticeUID=CO1.NTC.8396005&amp;isFromPublicArea=True&amp;isModal=False</t>
  </si>
  <si>
    <t>KAREN LORENA POLO MALDONADO</t>
  </si>
  <si>
    <t xml:space="preserve">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 </t>
  </si>
  <si>
    <t>CO1.REQ.8524938</t>
  </si>
  <si>
    <t>OPSP-VAD-0785-2025</t>
  </si>
  <si>
    <t>https://community.secop.gov.co/Public/Tendering/OpportunityDetail/Index?noticeUID=CO1.NTC.8395588&amp;isFromPublicArea=True&amp;isModal=False</t>
  </si>
  <si>
    <t>CLAUDIA MARIA OSPINO MONTAÑO</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</si>
  <si>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2025-2. 3. APOYAR EN LA ASIGNACIÓN DOCENTE. 4. APOYAR A LA COORDINACIÓN EN LA REALIZACIÓN DE LOS TALLERES DE FORTALECIMIENTO EN COMPETENCIAS GENÉRICAS SABER PRO, SEGUIMIENTO DE ASISTENCIAS, CONSTRUCCIÓN DE INFORMES DE ASISTENCIAS. 5. APOYAR EN EL DESARROLLO,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DE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ADMINISTRAR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COMPILAR Y PROYECTAR INFORME GENERAL DE LOS ESTUDIANTES APTOS PARA REEMBOLSO DE LA INSCRIPCIÓN DE LA PRUEBA DE ESTADO SABER PRO Y SABER TYT ANTE LA VICERRECTORÍA ACADÉMICA 17. CREAR PROCEDIMIENTO PARA TRÁMITES ADMINISTRATIVOS INTERNOS.</t>
  </si>
  <si>
    <t>CO1.REQ.8524853</t>
  </si>
  <si>
    <t>OPSP-VAD-0784-2025</t>
  </si>
  <si>
    <t>https://community.secop.gov.co/Public/Tendering/OpportunityDetail/Index?noticeUID=CO1.NTC.8395575&amp;isFromPublicArea=True&amp;isModal=False</t>
  </si>
  <si>
    <t>DAVID MANUEL LOBELO VALENCIA</t>
  </si>
  <si>
    <t xml:space="preserve">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t>
  </si>
  <si>
    <t>CO1.REQ.8524841</t>
  </si>
  <si>
    <t>OAG-VAD-0783-2025</t>
  </si>
  <si>
    <t>https://community.secop.gov.co/Public/Tendering/OpportunityDetail/Index?noticeUID=CO1.NTC.8395445&amp;isFromPublicArea=True&amp;isModal=False</t>
  </si>
  <si>
    <t>DARWIN ALBERTO LOPEZ MORGAN</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</si>
  <si>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t>
  </si>
  <si>
    <t>CO1.REQ.8524514</t>
  </si>
  <si>
    <t>OAG-VAD-0782-2025</t>
  </si>
  <si>
    <t>https://community.secop.gov.co/Public/Tendering/OpportunityDetail/Index?noticeUID=CO1.NTC.8395330&amp;isFromPublicArea=True&amp;isModal=False</t>
  </si>
  <si>
    <t>ALEJANDRO JAVIER LIZCANO OROZCO</t>
  </si>
  <si>
    <t>CO1.REQ.8523968</t>
  </si>
  <si>
    <t>OAG-VAD-0781-2025</t>
  </si>
  <si>
    <t>https://community.secop.gov.co/Public/Tendering/OpportunityDetail/Index?noticeUID=CO1.NTC.8395037&amp;isFromPublicArea=True&amp;isModal=False</t>
  </si>
  <si>
    <t>ANDRES FELIPE LIZCANO GONZALEZ</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</si>
  <si>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t>
  </si>
  <si>
    <t>CO1.REQ.8524030</t>
  </si>
  <si>
    <t>OPSP-VAD-0780-2025</t>
  </si>
  <si>
    <t>https://community.secop.gov.co/Public/Tendering/OpportunityDetail/Index?noticeUID=CO1.NTC.8394853&amp;isFromPublicArea=True&amp;isModal=False</t>
  </si>
  <si>
    <t>TATIANA MARGARITA TERNERA OROZCO</t>
  </si>
  <si>
    <t>CO1.REQ.8523456</t>
  </si>
  <si>
    <t>OAG-VAD-0779-2025</t>
  </si>
  <si>
    <t>https://community.secop.gov.co/Public/Tendering/OpportunityDetail/Index?noticeUID=CO1.NTC.8394431&amp;isFromPublicArea=True&amp;isModal=False</t>
  </si>
  <si>
    <t>LAURA ALEJANDRA POLO ROPERO</t>
  </si>
  <si>
    <t xml:space="preserve">LA PRESENTE ORDEN TIENE POR OBJETO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t>
  </si>
  <si>
    <t>CO1.REQ.8523417</t>
  </si>
  <si>
    <t>OPSP-VAD-0778-2025</t>
  </si>
  <si>
    <t>https://community.secop.gov.co/Public/Tendering/OpportunityDetail/Index?noticeUID=CO1.NTC.8400130&amp;isFromPublicArea=True&amp;isModal=False</t>
  </si>
  <si>
    <t>YUDYS ULISES ARCE VILLAREAL</t>
  </si>
  <si>
    <t>CO1.REQ.8528299</t>
  </si>
  <si>
    <t>OAG-VAD-0777-2025</t>
  </si>
  <si>
    <t>https://community.secop.gov.co/Public/Tendering/OpportunityDetail/Index?noticeUID=CO1.NTC.8400129&amp;isFromPublicArea=True&amp;isModal=False</t>
  </si>
  <si>
    <t>JENIFER SOFIA CARVAJAL LORDUY</t>
  </si>
  <si>
    <t>LA PRESENTE ORDEN TIENE POR OBJETO: 1. APOYAR EN LA COORDINACIÓN DEL PROCESO DE ENTREVISTAS DE LOS ASPIRANTES PARA EL INGRESO A LOS DISTINTOS PROGRAMAS ACADÉMICOS 2025 -II EN LA FASE I Y EN LA FASE II. 2. CONSTRUIR CUESTIONARIOS Y SELECCIÓN DE VARIABLES PARA APLICAR EN LAS ENTREVISTAS GENERALES, DE PROFUNDIZACIÓN Y PERSONAS EN CONDICIÓN DE DISCAPACIDADES A INGRESAR A LOS DISTINTOS PROGRAMAS ACADÉMICOS 2025 - II EN LA FASE I Y EN LA FASE II. 3. REALIZAR EL APOYO LOGÍSTICO, ADMINISTRATIVO Y FINANCIERO AL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2025-II A LAS DIRECCIONES DE PROGRAMAS. 6. PRESENTAR INFORME GENERAL DE ENTREVISTAS Y CARACTERIZACIÓN A LAS DEPENDENCIAS VINCULADAS EN EL PROCESO DE ADAPTACIÓN DE LOS ESTUDIANTES NUEVOS.</t>
  </si>
  <si>
    <t>CO1.REQ.8528476</t>
  </si>
  <si>
    <t>OPSP-VAD-0776-2025</t>
  </si>
  <si>
    <t>https://community.secop.gov.co/Public/Tendering/OpportunityDetail/Index?noticeUID=CO1.NTC.8400230&amp;isFromPublicArea=True&amp;isModal=False</t>
  </si>
  <si>
    <t>MALORY DE LOS ANGELES RODRIGUEZ CANTILLO</t>
  </si>
  <si>
    <t xml:space="preserve">LA PRESENTE ORDEN TIENE POR OBJETO: 1. APOYAR EN LA COORDINACIÓN  DEL PROCESO DE ENTREVISTAS DE LOS ASPIRANTES PARA EL INGRESO A LOS DISTINTOS PROGRAMAS ACADÉMICOS 2025 -II EN LA FASE I Y EN LA FASE II. 2. CONSTRUIR CUESTIONARIOS Y SELECCIÓN DE VARIABLES PARA APLICAR EN LAS ENTREVISTAS GENERALES, DE PROFUNDIZACIÓN Y PERSONAS EN CONDICIÓN DE DISCAPACIDADS A INGRESAR A LOS DISTINTOS PROGRAMAS ACADÉMICOS 2025 - II EN LA FASE I Y EN LA FASE II. 3. REALIZAR APOYO LOGÍSTICO, ADMINISTRATIVO Y FINANCIERO AL PROCESO DE ENTREVISTA EN LA FASE I Y EN LA FASE II. 3. REVISAR INFORMES FINALES DE LOS PSICÓLOGOS ENTREVISTADORES DE LA FASE I Y EN LA FASE II. 4. REALIZAR LA SOCIALIZACIÓN DEL PROCESO DE ENTREVISTAS A LOS PSICÓLOGOS QUE LAS DESARROLLARÁN. 5. PRESENTAR INFORME GENERAL DE LAS ENTREVISTAS A LOS ASPIRANTES ADMITIDOS EN EL PERIODO 2025-II A LAS DIRECCIONES DE PROGRAMAS. 6. PRESENTAR INFORME GENERAL DE ENTREVISTAS Y CARACTERIZACIÓN A LAS DEPENDENCIAS VINCULADAS EN EL PROCESO DE ADAPTACIÓN DE LOS ESTUDIANTES NUEVOS. </t>
  </si>
  <si>
    <t>CO1.REQ.8528568</t>
  </si>
  <si>
    <t>OPSP-VAD-0775-2025</t>
  </si>
  <si>
    <t>https://community.secop.gov.co/Public/Tendering/OpportunityDetail/Index?noticeUID=CO1.NTC.8400126&amp;isFromPublicArea=True&amp;isModal=False</t>
  </si>
  <si>
    <t>LA PRESENTE ORDEN TIENE POR OBJETO: 1. APOYAR EN LA COORDINACIÓN  DEL PROCESO DE ENTREVISTAS DE LOS ASPIRANTES PARA EL INGRESO A LOS DISTINTOS PROGRAMAS ACADÉMICOS 2025 -II EN LA FASE I Y EN LA FASE II. 2. CONSTRUIR CUESTIONARIOS Y SELECCIÓN DE VARIABLES PARA APLICAR EN LAS ENTREVISTAS GENERALES, DE PROFUNDIZACIÓN Y PERSONAS EN CONDICIÓN DE DISCAPACIDADS A INGRESAR A LOS DISTINTOS PROGRAMAS ACADÉMICOS 2025 - II EN LA FASE I Y EN LA FASE II. 3. REALIZAR APOYO LOGÍSTICO, ADMINISTRATIVO Y FINANCIERO AL PROCESO DE ENTREVISTA EN LA FASE I Y EN LA FASE II. 3. REVISAR INFORMES FINALES DE LOS PSICÓLOGOS ENTREVISTADORES DE LA FASE I Y EN LA FASE II. 4. REALIZAR LA SOCIALIZACIÓN DEL PROCESO DE ENTREVISTAS A LOS PSICÓLOGOS QUE LAS DESARROLLARÁN. 5. PRESENTAR INFORME GENERAL DE LAS ENTREVISTAS A LOS ASPIRANTES ADMITIDOS EN EL PERIODO 2025-II A LAS DIRECCIONES DE PROGRAMAS. 6. PRESENTAR INFORME GENERAL DE ENTREVISTAS Y CARACTERIZACIÓN A LAS DEPENDENCIAS VINCULADAS EN EL PROCESO DE ADAPTACIÓN DE LOS ESTUDIANTES NUEVOS.</t>
  </si>
  <si>
    <t>CO1.REQ.8528274</t>
  </si>
  <si>
    <t>OPSP-VAD-0774-2025</t>
  </si>
  <si>
    <t>https://community.secop.gov.co/Public/Tendering/OpportunityDetail/Index?noticeUID=CO1.NTC.8399998&amp;isFromPublicArea=True&amp;isModal=False</t>
  </si>
  <si>
    <t>ADRIANA PAOLA PEREIRA RIZZO</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</si>
  <si>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t>
  </si>
  <si>
    <t>CO1.REQ.8528358</t>
  </si>
  <si>
    <t>OAG-VAD-0773-2025</t>
  </si>
  <si>
    <t>https://community.secop.gov.co/Public/Tendering/OpportunityDetail/Index?noticeUID=CO1.NTC.8400315&amp;isFromPublicArea=True&amp;isModal=False</t>
  </si>
  <si>
    <t>MARIANNA KARINA SALAS PATERNINA</t>
  </si>
  <si>
    <t>CO1.REQ.8528146</t>
  </si>
  <si>
    <t>OAG-VAD-0772-2025</t>
  </si>
  <si>
    <t>https://community.secop.gov.co/Public/Tendering/OpportunityDetail/Index?noticeUID=CO1.NTC.8399186&amp;isFromPublicArea=True&amp;isModal=False</t>
  </si>
  <si>
    <t>MELISSA PAOLA RODRIGUEZ MARIN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</si>
  <si>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APOYAR EN LA ACTIVACIÓN DE USUARIOS EN LA PLATAFORMA DEL SIGEP II. 10. RENDIR INFORMES MENSUALES O CUANDO EL SUPERVISOR ASÍ LO REQUIERA, SOBRE LAS ACTIVIDADES DESARROLLADAS EN CUMPLIMIENTO DE LA ORDEN DE PRESTACIÓN DE SERVICIOS.</t>
  </si>
  <si>
    <t>CO1.REQ.8527864</t>
  </si>
  <si>
    <t>OPSP-VAD-0771-2025</t>
  </si>
  <si>
    <t>https://community.secop.gov.co/Public/Tendering/OpportunityDetail/Index?noticeUID=CO1.NTC.8397990&amp;isFromPublicArea=True&amp;isModal=False</t>
  </si>
  <si>
    <t>ANDREA CAROLINA MARTINEZ GUERRERO</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</si>
  <si>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11. CARGAR AL SISTEMA DE INFORMACIÓN FINANCIERO- SINAP, LO CORRESPONDIENTE A LOS DATOS DE LOS CONTRATISTAS POR PRESTACIÓN DE SERVICIOS PROFESIONALES Y DE APOYO A LA GESTIÓN VINCULADOS POR LA VICERRECTORÍA ADMINISTRATIVA Y/O LA DIRECCIÓN ADMINISTRATIVA. 12. REALIZAR EL CARGUE DE LA INFORMACIÓN RELACIONADA CON LAS ESTAMPILLAS DEPARTAMENTALES ASOCIADAS A LOS CONTRATOS DE PRESTACIÓN DE SERVICIOS PROFESIONALES Y DE APOYO A LA GESTIÓN SUSCRITOS POR EL VICERRECTOR ADMINISTRATIVO Y/O EL DIRECTOR ADMINISTRATIVO, EN EL SISTEMA DE INFORMACIÓN FINANCIERO- SINAP.</t>
  </si>
  <si>
    <t>CO1.REQ.8524475</t>
  </si>
  <si>
    <t>OPSP-VAD-0770-2025</t>
  </si>
  <si>
    <t>https://community.secop.gov.co/Public/Tendering/OpportunityDetail/Index?noticeUID=CO1.NTC.8395610&amp;isFromPublicArea=True&amp;isModal=False</t>
  </si>
  <si>
    <t>GERDA PATRICIA BARROS NIETO</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</si>
  <si>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ENVIÓ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PROFESIONALES. </t>
  </si>
  <si>
    <t>CO1.REQ.8524544</t>
  </si>
  <si>
    <t>OPSP-VAD-0769-2025</t>
  </si>
  <si>
    <t>https://community.secop.gov.co/Public/Tendering/OpportunityDetail/Index?noticeUID=CO1.NTC.8395281&amp;isFromPublicArea=True&amp;isModal=False</t>
  </si>
  <si>
    <t>LAURA CAROLINA HERNANDEZ SEVERICHE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</si>
  <si>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PROYECCIÓN O VERIFICACIÓN DE MINUTAS DE ÓRDENES, CONTRATOS, CONVENIOS, PROCESOS DE CONVOCATORIAS, TÉRMINOS DE REFERENCIA, ACTOS ADMINISTRATIVOS, ACTAS DE INICIO, SUSPENSIÓN, REINICIO, OTROSÍ, ACTAS FINALES, DE TERMINACIÓN Y LIQUIDACIÓN. ASÍ COMO LA VERIFICACIÓN DE GARANTÍAS CONTRACTUALES, QUE SEAN REMITIDAS POR LAS DIFERENTES FACULTADES. 4. APOYAR EN EL CARGUE Y ACTUALIZACIÓN DE INFORMACIÓN PRECONTRACTUAL, CONTRACTUAL Y POSTCONTRACTUAL EN LAS PLATAFORMAS DEL SIA OBSERVA,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 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LA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t>
  </si>
  <si>
    <t>CO1.REQ.8524263</t>
  </si>
  <si>
    <t>OPSP-VAD-0768-2025</t>
  </si>
  <si>
    <t>https://community.secop.gov.co/Public/Tendering/OpportunityDetail/Index?noticeUID=CO1.NTC.8395091&amp;isFromPublicArea=True&amp;isModal=False</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</si>
  <si>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</si>
  <si>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9.PRESTAR ASESORÍA Y APOYAR EN LA REVISIÓN DE LOS DOCUMENTOS CONTRACTUALES Y POSTCONTRACTUALES QUE LE SEAN TRASLADADOS DE LOS PROCESOS DE CONTRATACIÓN DE OBRA, BIENES Y SERVICIOS ADELANTADOS POR UNIMAGDALENA. 10. ASESORAR Y APOYAR EL PROCESO DE REVISIÓN DE GARANTÍAS CONTRACTUALES PARA APROBACIÓN POR PARTE DEL ORDENADOR DEL GASTO. 11. RENDIR INFORMES MENSUALES O CUANDO EL SUPERVISOR ASÍ LO REQUIERA, SOBRE LAS ACTIVIDADES DESARROLLADAS EN CUMPLIMIENTO DE LA ORDEN DE PRESTACIÓN DE SERVICIOS.</t>
  </si>
  <si>
    <t>CO1.REQ.8524241</t>
  </si>
  <si>
    <t>OPSP-VAD-0767-2025</t>
  </si>
  <si>
    <t>https://community.secop.gov.co/Public/Tendering/OpportunityDetail/Index?noticeUID=CO1.NTC.8394946&amp;isFromPublicArea=True&amp;isModal=False</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</si>
  <si>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</si>
  <si>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GEDOCO.16. APOYAR EN EL REGISTRO DE LA VINCULACIÓN Y DESVINCULACIÓN DE CONTRATISTAS EXTRANJEROS EN LA PLATAFORMA SIRE DE MIGRACIÓN COLOMBIA.</t>
  </si>
  <si>
    <t>CO1.REQ.8524216</t>
  </si>
  <si>
    <t>OPSP-VAD-0766-2025</t>
  </si>
  <si>
    <t>https://community.secop.gov.co/Public/Tendering/OpportunityDetail/Index?noticeUID=CO1.NTC.8394909&amp;isFromPublicArea=True&amp;isModal=False</t>
  </si>
  <si>
    <t>CAROL DAYANA ESCORCIA GALVIZ</t>
  </si>
  <si>
    <t xml:space="preserve">LA PRESENTE ORDEN TIENE POR OBJETO: 1. PRESTAR ASESORÍA Y APOYAR EN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APOYAR AL GRUPO INTERNO DE CONTRATACIÓN EN CAPACITACIONES A LOS DIFERENTES USUARIOS RELACIONADAS CON LAS PLATAFORMAS SIA OBSERVA AUDITORIA, SECOP II, SIGEP II Y GEDOCO. 11. RENDIR INFORMES MENSUALES O CUANDO EL SUPERVISOR ASÍ LO REQUIERA, SOBRE LAS ACTIVIDADES DESARROLLADAS EN CUMPLIMIENTO DE LA ORDEN DE PRESTACIÓN DE SERVICIOS. </t>
  </si>
  <si>
    <t>CO1.REQ.8523776</t>
  </si>
  <si>
    <t>OPSP-VAD-0765-2025</t>
  </si>
  <si>
    <t>https://community.secop.gov.co/Public/Tendering/OpportunityDetail/Index?noticeUID=CO1.NTC.8394819&amp;isFromPublicArea=True&amp;isModal=False</t>
  </si>
  <si>
    <t>CRISTINA ISABEL VELASQUEZ ESCOBAR</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</si>
  <si>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t>
  </si>
  <si>
    <t>CO1.REQ.8523557</t>
  </si>
  <si>
    <t>OPSP-VAD-0764-2025</t>
  </si>
  <si>
    <t>https://community.secop.gov.co/Public/Tendering/OpportunityDetail/Index?noticeUID=CO1.NTC.8394384&amp;isFromPublicArea=True&amp;isModal=False</t>
  </si>
  <si>
    <t>LEIDY VANESA FUENTES TAVERA</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</si>
  <si>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DE LAS ÓRDENES DE PRESTACIÓN DE SERVICIOS PROFESIONALES Y APOYO A LA GESTIÓN. 7. APOYAR A LA VICERRECTORÍA ADMINISTRATIVA EN LA REVISIÓN DEL REPORTE DE COMPROMISOS PRESUPUESTALES DE LAS ÓRDENES Y/O OTROSÍ DE PRESTACIÓN DE SERVICIOS PROFESIONALES Y DE APOYO A LA GESTIÓN . 8. APOYAR EN EL CARGUE DE LOS CONTRATOS, MODIFICACIONES, Y LIQUIDACIONES DE LAS ÓRDENES DE PRESTACIÓN DE SERVICIOS PROFESIONALES Y DE APOYO A LA GESTIÓN DE LA VICERRECTORÍA ADMINISTRATIVA EN LA PLATAFORMA SIGEP II. 9. APOYAR EN LA REVISIÓN DE LA INFORMACIÓN PRECONTRACTUAL, CONTRACTUAL Y POSTCONTRACTUAL CARGADA EN LAS PLATAFORMAS EN LAS PLATAFORMAS DEL SIA OBSERVA, SECOP II Y SIGEP II DE TODOS LOS PROCESOS DE CONTRATACIÓN QUE ADELANTE LA UNIVERSIDAD A TRAVÉS DE LA VICERRECTORÍA ADMINISTRATIVA Y/O DIRECCIÓN ADMINISTRATIVA. 10. APOYAR EN LA COORDINACIÓN, ASIGNACIÓN Y SEGUIMIENTO DEL CARGUE Y/O ACTUALIZACIÓN DE INFORMACIÓN RELACIONADA A LAS ÓRDENES DE PRESTACIÓN DE SERVICIOS PROFESIONALES Y DE APOYO A LA GESTIÓN DE TODOS LOS PROCESOS DE CONTRATACIÓN QUE ADELANTE LA UNIVERSIDAD A TRAVÉS DE LA VICERRECTORÍA ADMINISTRATIVA Y/O DIRECCIÓN ADMINISTRATIVA EN LA PLATAFORMA DEL SECOP II. 11.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12. APOYAR EN LOS TRÁMITES NECESARIOS PARA LA VERIFICACIÓN DE LAS CONDUCTAS RELACIONADAS CON VIOLENCIA DE GÉNERO DE LOS CONTRATISTAS QUE VINCULE LA VICERRECTORÍA Y/O DIRECCIÓN ADMINISTRATIVA.</t>
  </si>
  <si>
    <t>CO1.REQ.8523256</t>
  </si>
  <si>
    <t>OPSP-VAD-0763-2025</t>
  </si>
  <si>
    <t>https://community.secop.gov.co/Public/Tendering/OpportunityDetail/Index?noticeUID=CO1.NTC.8398300&amp;isFromPublicArea=True&amp;isModal=False</t>
  </si>
  <si>
    <t>ANGEL DAVID PELAEZ PALLARES</t>
  </si>
  <si>
    <t>LA PRESENTE ORDEN TIENE POR OBJETO: 1. DISEÑO Y EJECUCIÓN DE LAS ACTIVIDADES Y TALLERES PARA EL PROCESO DE ORIENTACIÓN VOCACIONAL Y PROFESIONAL DE LOS ASPIRANTES DE LOS PROGRAMAS TALENTO MAGDALENA Y TALENTO SANTA MARTA. 2. REALIZAR ENTREVISTAS Y APLICACIÓN DE PRUEBAS VOCACIONES DE INGRESO COMO PARTE DEL PROCESO DE ADMISIÓN. 3. REDACTAR INFORME SOBRE LOS ASPIRANTES SELECCIONADOS Y LAS PRIORIZACIONES REQUERIDAS PARA SU INGRESO AL PROGRAMA ACADÉMICO SELECCIONADO. 4. CONSTRUIR PLANES DE TRABAJO Y DE INTERVENCIÓN DEL PERIODO ACADÉMICO 2025-II. 5. CONSTRUIR LÍNEA BASE INDIVIDUAL DE LOS ESTUDIANTES QUE SE FOCALICEN CON LA NECESIDAD DE ACOMPAÑAMIENTO</t>
  </si>
  <si>
    <t>CO1.REQ.8527841</t>
  </si>
  <si>
    <t>OPSP-VAD-0762-2025</t>
  </si>
  <si>
    <t>https://community.secop.gov.co/Public/Tendering/OpportunityDetail/Index?noticeUID=CO1.NTC.8381715&amp;isFromPublicArea=True&amp;isModal=False</t>
  </si>
  <si>
    <t>ALFONSO ENRIQUE VIVES CORTES</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</si>
  <si>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CONTRATISTAS VINCULADOS AL PROYECTO. 5. APOYAR CON LA PROYECCIÓN, ENVÍO A JURÍDICA Y FIRMA DE LAS PARTES DE ACTAS Y ACTOS ADMINISTRATIVOS MODIFICATORIOS DE LAS ÓRDENES DE GASTO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8. DILIGENCIAR LAS MATRICES DE SEGUIMIENTO, PARA LA ELABORACIÓN DE INFORMES Y PARA EL REPORTE DE ÓRDENES DE GASTO. 9. APOYAR EN LA RECOPILACIÓN, ANÁLISIS, REVISIÓN, DILIGENCIAMIENTO Y FIRMA DE LOS FORMATOS REQUERIDOS EN LAS DIFERENTES ETAPAS DE LAS ÓRDENES DE GASTO SUSCRITAS EN EL PROYECTO. 10. APOYAR EN LA REALIZACIÓN DE SONDEOS COMERCIALES DE PRODUCTOS, BIENES Y SERVICIOS PARA EL PROYECTO. 11. APOYAR EN LA NOTIFICACIÓN DE LA EXPEDICIÓN DE LAS DIVERSAS ÓRDENES DE GASTO DEL PROYECTO. 12. ELABORAR INFORMES REQUERIDOS EN EL PROYECTO Y POR EL SUPERVISOR.</t>
  </si>
  <si>
    <t>CO1.REQ.8509800</t>
  </si>
  <si>
    <t>OPSP-VAD-0760-2025</t>
  </si>
  <si>
    <t>https://community.secop.gov.co/Public/Tendering/OpportunityDetail/Index?noticeUID=CO1.NTC.8381565&amp;isFromPublicArea=True&amp;isModal=False</t>
  </si>
  <si>
    <t>JUAN DAVID CRUZ NEGRETE</t>
  </si>
  <si>
    <t>WILLY RANDOLHP RAMOS CARRILLO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</si>
  <si>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t>
  </si>
  <si>
    <t>CO1.REQ.8509858</t>
  </si>
  <si>
    <t>OPSP-VAD-0759-2025</t>
  </si>
  <si>
    <t>https://community.secop.gov.co/Public/Tendering/OpportunityDetail/Index?noticeUID=CO1.NTC.8381442&amp;isFromPublicArea=True&amp;isModal=False</t>
  </si>
  <si>
    <t>JORGE ENRIQUE ELÍAS CARO</t>
  </si>
  <si>
    <t>KEISY PAOLA MIRANDA ALVAREZ</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</si>
  <si>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HACER EL SEGUIMIENTO ADMINISTRATIVO PARA EL PAGO DE LAS DIFERENTES ÓRDENES DE GASTO DEL PROYECTO.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PARA LOS TRÁMITES PRECONTRACTUALES Y CONTRACTUALES DEL PROYECTO 9. APOYAR EN LA REVISIÓN DE DOCUMENTOS PRECONTRACTUALES Y CONTRACTUALES EN LAS PLATAFORMAS GEDOCO Y SIGEP II DE LAS PERSONAS A VINCULAR EN EL PROYECTO. 10. APOYAR EN LA PROYECCIÓN DE MINUTAS PARA LA REVISIÓN JURÍDICA DE LAS DIFERENTES ÓRDENES DE GASTOS DEL PROYECTO Y SUS MODIFICACIONES. 11. ELABORAR INFORMES SOBRE LA EJECUCIÓN ADMINISTRATIVA, CONTRACTUAL Y FINANCIERA DEL PROYECTO. 12. APOYAR EN LA ATENCIÓN A LOS REQUERIMIENTOS QUE REALICEN LOS ENTES DE CONTROL Y OTRAS INSTANCIAS.</t>
  </si>
  <si>
    <t>CO1.REQ.8509699</t>
  </si>
  <si>
    <t>OPSP-VAD-0758-2025</t>
  </si>
  <si>
    <t>https://community.secop.gov.co/Public/Tendering/OpportunityDetail/Index?noticeUID=CO1.NTC.8381115&amp;isFromPublicArea=True&amp;isModal=False</t>
  </si>
  <si>
    <t>ALFONSO DAVID MIRANDA PAZ</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</si>
  <si>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11. ASESORAR Y APOYAR EL DISEÑO DE MATERIALES DE ACOMPAÑAMIENTO PARA LOS ESTUDIANTES DEL TALENTO MAGDALENA. 12. APOYAR Y ASESORAR EL DESARROLLO DE ACTIVIDADES DEL PROCESO DE ADMISIÓN DEL PROGRAMA TALENTO MAGDALENA. 13. APOYAR Y ASESORAR LAS ENTREVISTAS DE ORIENTACIÓN VOCACIONAL DEL PROCESO DE ADMISIÓN DEL PROGRAMA TALENTO MAGDALENA. 14. APOYAR DURANTE EL PROCESO DE APLICACIÓN DE PRUEBAS PSICOTÉCNICAS QUE HACEN PARTE DEL SISTEMA DE ANÁLISIS, SEGUIMIENTO Y EVALUACIÓN A LA DESERCIÓN ESTUDIANTIL -SASED Y PROCESOS DE ADMISIÓN ESTUDIANTES NUEVOS CON DISCAPACIDAD.</t>
  </si>
  <si>
    <t>CO1.REQ.8509192</t>
  </si>
  <si>
    <t>OPSP-VAD-0757-2025</t>
  </si>
  <si>
    <t>https://community.secop.gov.co/Public/Tendering/OpportunityDetail/Index?noticeUID=CO1.NTC.8380819&amp;isFromPublicArea=True&amp;isModal=False</t>
  </si>
  <si>
    <t>ANDREA CAROLINA CARDONA ARIAS</t>
  </si>
  <si>
    <t xml:space="preserve">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PARAS LAS CUALES FUE CONTRATADA. </t>
  </si>
  <si>
    <t>CO1.REQ.8509406</t>
  </si>
  <si>
    <t>OPSP-VAD-0756-2025</t>
  </si>
  <si>
    <t>https://community.secop.gov.co/Public/Tendering/OpportunityDetail/Index?noticeUID=CO1.NTC.8380467&amp;isFromPublicArea=True&amp;isModal=False</t>
  </si>
  <si>
    <t>DANIELA LAGOS TOBIAS</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</si>
  <si>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2025-II 10. ELABORAR DE INFORMES DE LA CARACTERIZACIÓN DE FACTORES DE RIESGO PSICOSOCIALES Y ACADÉMICOS EN ESTUDIANTES NUEVOS DURANTE LA VIGENCIA DE 2025-II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2025-II. </t>
  </si>
  <si>
    <t>CO1.REQ.8508847</t>
  </si>
  <si>
    <t>OPSP-VAD-0755-2025</t>
  </si>
  <si>
    <t>https://community.secop.gov.co/Public/Tendering/OpportunityDetail/Index?noticeUID=CO1.NTC.8380413&amp;isFromPublicArea=True&amp;isModal=False</t>
  </si>
  <si>
    <t>SILVIA PATRICIA PEREZ CABALLERO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</si>
  <si>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t>
  </si>
  <si>
    <t>CO1.REQ.8508497</t>
  </si>
  <si>
    <t>OPSP-VAD-0754-2025</t>
  </si>
  <si>
    <t>https://community.secop.gov.co/Public/Tendering/OpportunityDetail/Index?noticeUID=CO1.NTC.8380208&amp;isFromPublicArea=True&amp;isModal=False</t>
  </si>
  <si>
    <t>ANA MARIA SUAREZ ALVAREZ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</si>
  <si>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2025-II.</t>
  </si>
  <si>
    <t>CO1.REQ.8508528</t>
  </si>
  <si>
    <t>OPSP-VAD-0753-2025</t>
  </si>
  <si>
    <t>https://community.secop.gov.co/Public/Tendering/OpportunityDetail/Index?noticeUID=CO1.NTC.8379742&amp;isFromPublicArea=True&amp;isModal=False</t>
  </si>
  <si>
    <t>ROSALBA GRAVINI PORRAS</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</si>
  <si>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2025-II.</t>
  </si>
  <si>
    <t>CO1.REQ.8508163</t>
  </si>
  <si>
    <t>OPSP-VAD-0752-2025</t>
  </si>
  <si>
    <t>https://community.secop.gov.co/Public/Tendering/OpportunityDetail/Index?noticeUID=CO1.NTC.8371793&amp;isFromPublicArea=True&amp;isModal=False</t>
  </si>
  <si>
    <t>JEIMAN RAFAEL CAMPO ZAMBRANO</t>
  </si>
  <si>
    <t>LA PRESENTE ORDEN TIENE POR OBJETO: 1. APOYAR EN EL DESARROLLO DE ACTIVIDADES CULTURALES, DEPORTIVAS Y DE DESARROLLO HUMANO PROGRAMADAS POR LA DIRECCIÓN DE BIENESTAR UNIVERSITARIO. 2. REALIZAR INFORMES MENSUALES SOBRE LAS ACTIVIDADES DESARROLLADAS Y PLANEADAS EN EL PLAN DE TRABAJO, PARA VERIFICACIÓN Y EVALUACIÓN DEL CUMPLIMIENTO DE LAS METAS PROPUESTAS EN EL ÁREA DE CULTURA. 3. APOYAR EN LA PARTICIPACIÓN DE EVENTOS ACADÉMICOS, CIENTÍFICOS, ARTÍSTICOS, CULTURALES Y DEPORTIVOS DENTRO Y FUERA DEL LUGAR HABITUAL DE LA EJECUCIÓN DE LAS ACTIVIDADES. 4. REALIZAR EL DILIGENCIAMIENTO OPORTUNO DE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</si>
  <si>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CO1.REQ.8500072</t>
  </si>
  <si>
    <t>OAG-VAD-0747-2025</t>
  </si>
  <si>
    <t>https://community.secop.gov.co/Public/Tendering/OpportunityDetail/Index?noticeUID=CO1.NTC.8351069&amp;isFromPublicArea=True&amp;isModal=False</t>
  </si>
  <si>
    <t xml:space="preserve">ANGELA VANESSA IBARRA BOLAÑOS </t>
  </si>
  <si>
    <t>LA PRESENTE ORDEN TIENE POR OBJETO PRESTACIÓN DE SERVICIOS PROFESIONALES EN MARCO DEL PROYECTO BPIN 2024000100047 "IMPLEMENTACIÓN DE HERRAMIENTAS METODOLÓGICAS Y TECNOLÓGICAS QUE PERMITAN FORTALECER LA INTEGRACIÓN DE PROCESOS EN LOS MODELOS DE AGRICULTURA CAMPESINA INDÍGENA FAMILIAR Y COMUNITARIA EN EL DEPARTAMENTO DEL MAGDALENA”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LOS RECIBIDOS A SATISFACCIÓN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PREVIO ACUERDO CON EL SUPERVISOR A LAS REUNIONES QUE SE PROGRAMEN DE SEGUIMIENTO Y CONTROL PARA EFECTOS DEL APOYO A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DE LOS CONTRATOS SUSCRITOS PARA LA EJECUCIÓN DE LOS PROYECTOS.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</si>
  <si>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CO1.REQ.8480010</t>
  </si>
  <si>
    <t>OPSP-VAD-0746-2025</t>
  </si>
  <si>
    <t>https://community.secop.gov.co/Public/Tendering/OpportunityDetail/Index?noticeUID=CO1.NTC.8339205&amp;isFromPublicArea=True&amp;isModal=False</t>
  </si>
  <si>
    <t>ROSA MARIA MAESTRE SAMPER</t>
  </si>
  <si>
    <t>LA PRESENTE ORDEN TIENE POR OBJETO APOYAR EN EL DESARROLLO DE LAS ACTIVIDADES DE LA VICERRECTORÍA ACADÉMICA, RELACIONADAS CON LOS PROCEDIMIENTOS GA-P11; GAP13; GA-P17; GA-P18 Y GA-P19 DEL COMITÉ INTERNO DE ASIGNACIÓN Y RECONOCIMIENTO DE PUNTAJE -CIARP; EN EL PERIODO ACADÉMICO 2025-2, RELACIONADAS CON: A) APOYAR EN EL TRÁMITE DE COMUNICACIONES DIRIGIDAS A LOS DOCENTES, RELACIONADAS CON LAS DECISIONES ADOPTADAS EN EL CIARP. B) APOYAR CON LA REVISIÓN DE HOJAS DE VIDA PARA DETERMINAR LA CATEGORÍA A PROFESORES HORA CÁTEDRA. C) APOYAR CON LA ELABORACIÓN DE INFORMES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CON LA BÚSQUEDA DE PERFILES DE PARES EVALUADORES EN LA BASE DE DATOS DE MINCIENCIAS PARA LOS PRODUCTOS EN REVISIÓN POR PARTE DEL CIARP.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</si>
  <si>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CO1.REQ.8467424</t>
  </si>
  <si>
    <t>OPSP-VAD-0745-2025</t>
  </si>
  <si>
    <t>https://community.secop.gov.co/Public/Tendering/OpportunityDetail/Index?noticeUID=CO1.NTC.8338842&amp;isFromPublicArea=True&amp;isModal=False</t>
  </si>
  <si>
    <t>LA PRESENTE ORDEN TIENE POR OBJETO PRESTAR SERVICIOS PROFESIONALES EN EL PROYECTO BPIN 2024000100047 - “IMPLEMENTACIÓN DE HERRAMIENTAS METODOLÓGICAS Y TECNOLÓGICAS QUE PERMITAN FORTALECER LA INTEGRACIÓN DE PROCESOS EN LOS MODELOS DE AGRICULTURA CAMPESINA INDÍGENA FAMILIAR Y COMUNITARIA EN EL DEPARTAMENTO DEL MAGDALENA”, REALIZANDO LAS SIGUIENTES ACTIVIDADES: 1. APOYAR LA GESTIÓN ADMINISTRATIVA Y FINANCIERA DEL PROYECTO DE ACUERDO CON LA PROGRAMACIÓN ESTABLECIDA EN EL CRONOGRAMA DE ACTIVIDADES Y PRESUPUESTO APROBADOS. 2. APOYAR EN EL TRÁMITE Y SEGUIMIENTO DE LAS SOLICITUDES DE CDP, ADICIONES, TRASLADOS, DISMINUCIONES Y DEMÁS AFECTACIONES PRESUPUESTALES QUE REQUIERA EL PROYECTO. 3. REALIZAR LA ACTIVACIÓN DE USUARIOS Y LA REVISIÓN DE HOJAS DE VIDA EN LAS PLATAFORMAS GEDOCO Y SIGEP II PARA LA VINCULACIÓN DE PERSONAL AL PROYECTO. 4. REVISAR LOS DOCUMENTOS Y FORMATOS PRECONTRACTUALES, CONTRACTUALES Y POSTCONTRACTUALES DE LAS ÓRDENES DE GASTO EXPEDIDAS EN EL PROYECTO. 5. TRAMITAR Y HACER SEGUIMIENTO A LAS SOLICITUDES DE ÓRDENES DE GASTOS (RESOLUCIONES, ÓRDENES Y CONTRATOS) REQUERIDAS POR EL PROYECTO DURANTE SU EJECUCIÓN. 6. TRAMITAR Y HACER SEGUIMIENTO A LOS ACTOS ADMINISTRATIVOS MODIFICATORIOS SEGÚN LOS REQUERIMIENTOS DEL PROYECTO. 7. TRAMITAR Y HACER EL SEGUIMIENTO ADMINISTRATIVO PARA EL PAGO DE LAS DIFERENTES ÓRDENES DE GASTO DEL PROYECTO. 8. ELABORAR LOS PLANES DE PAGOS DE LAS ÓRDENES DE GASTO DEL PROYECTO PARA GARANTIZAR EL FLUJO DE CAJA DEL PROYECTO. 9. REALIZAR EL CARGUE DE LOS CONTRATOS, ÓRDENES DE GASTO Y PAGOS EN LAS PLATAFORMAS QUE CORRESPONDA TALES COMO GEDOCO, SECOP II, SIGEP II Y SIA OBSERVA, EN LOS PLAZOS ESTABLECIDOS. 10. REALIZAR EL SEGUIMIENTO A LA EJECUCIÓN DEL PRESUPUESTO DEL PROYECTO. 11. ELABORAR INFORMES SOBRE LA EJECUCIÓN ADMINISTRATIVA, CONTRACTUAL Y FINANCIERA DEL PROYECTO. 12. APOYAR EN LA ATENCIÓN A LOS REQUERIMIENTOS QUE REALICEN LOS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</si>
  <si>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CO1.REQ.8466679</t>
  </si>
  <si>
    <t>OPSP-VAD-0744-2025</t>
  </si>
  <si>
    <t>https://community.secop.gov.co/Public/Tendering/OpportunityDetail/Index?noticeUID=CO1.NTC.8339093&amp;isFromPublicArea=True&amp;isModal=False</t>
  </si>
  <si>
    <t>DANIELA SOFIA DE LA ROSA GARCIA</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</si>
  <si>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10. ASESORAR A LA DIRECCIÓN DE DESARROLLO ESTUDIANTIL CON LAS ACTIVIDADES DESARROLLADAS EN EL FONDO DE SOLIDARIDAD UNIMAGDALENA, 2.0. ACORDE A LOS LINEAMIENTOS DE LA RESOLUCIÓN 253 DE 2021. 11. APOYAR A LA DIRECCIÓN DE DESARROLLO ESTUDIANTIL EN LOS PROCESOS DE ADMISIÓN Y DE INDUCCIÓN DE LOS ESTUDIANTES QUE INGRESAN 2025-II.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</si>
  <si>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CO1.REQ.8467770</t>
  </si>
  <si>
    <t>OPSP-VAD-0743-2025</t>
  </si>
  <si>
    <t>https://community.secop.gov.co/Public/Tendering/OpportunityDetail/Index?noticeUID=CO1.NTC.8339448&amp;isFromPublicArea=True&amp;isModal=False</t>
  </si>
  <si>
    <t xml:space="preserve">JOSE MANUEL BOLAÑO LUGO </t>
  </si>
  <si>
    <t>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</si>
  <si>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CO1.REQ.8467558</t>
  </si>
  <si>
    <t>OPSP-VAD-0742-2025</t>
  </si>
  <si>
    <t>https://community.secop.gov.co/Public/Tendering/OpportunityDetail/Index?noticeUID=CO1.NTC.8339400&amp;isFromPublicArea=True&amp;isModal=False</t>
  </si>
  <si>
    <t>LA PRESENTE ORDEN TIENE POR OBJETO: 1. DISEÑAR Y EJECUTAR LAS ACTIVIDADES Y TALLERES PARA EL PROCESO DE ORIENTACIÓN VOCACIONAL Y PROFESIONAL DE LOS ASPIRANTES DE LOS PROGRAMAS TALENTO MAGDALENA Y TALENTO SANTA MARTA. 2. REALIZAR ENTREVISTAS Y APLICACIÓN DE PRUEBAS VOCACIONES DE INGRESO COMO PARTE DEL PROCESO DE ADMISIÓN. 3. REDACTAR INFORME SOBRE LOS ASPIRANTES SELECCIONADOS Y LAS PRIORIZACIONES REQUERIDAS PARA SU INGRESO AL PROGRAMA ACADÉMICO SELECCIONADO. 4. CONSTRUIR PLANES DE TRABAJO Y DE INTERVENCIÓN DEL PERIODO ACADÉMICO 2025-II. 5. CONSTRUIR LÍNEA BASE INDIVIDUAL DE LOS ESTUDIANTES QUE SE FOCALICEN CON LA NECESIDAD DE ACOMPAÑAMIENTO.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</si>
  <si>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CO1.REQ.8467927</t>
  </si>
  <si>
    <t>OPSP-VAD-0741-2025</t>
  </si>
  <si>
    <t>https://community.secop.gov.co/Public/Tendering/OpportunityDetail/Index?noticeUID=CO1.NTC.8339724&amp;isFromPublicArea=True&amp;isModal=False</t>
  </si>
  <si>
    <t xml:space="preserve">LUZ NARIZ BOLAÑO FONTALVO </t>
  </si>
  <si>
    <t>LA PRESENTE ORDEN TIENE POR OBJETO: 1. APOYAR EN LA ORGANIZACIÓN Y CONTROL DE HORAS DE SERVICIO SOCIAL CUMPLIDAS POR CADA ESTUDIANTE BENEFICIARIO DEL PROGRAMA TALENTO MAGDALENA Y TALENTO SANTA MARTA. 2. LLEVAR REGISTRO Y ORGANIZACIÓN DE REUNIONES GRUPALES Y GESTIÓN DE ACTAS DE REUNIÓN Y CONTROL. 3. APOYAR EN LA ELABORACIÓN DE PROCESOS, FLUJOGRAMA DE PROCESOS Y FORMATOS DE LAS ACTIVIDADES DESARROLLADAS EN EL PROGRAMA TALENTO MAGDALENA Y TALENTO SANTA MARTA QUE FAVOREZCAN LA ORGANIZACIÓN, TRAZABILIDAD Y CALIDAD. 4. APOYAR EN EL TRÁMITE DE SOLICITUDES ASOCIADAS CON EL PROGRAMA DE ALMUERZOS Y REFRIGERIOS Y LLEVAR CONTROL DE ESTUDIANTES REINCIDENTES EN FALTAS Y NOTIFICAR SOBRE LA DEBIDA SANCIÓN O AMONESTACIÓN A LA COORDINACIÓN DEL PROGRAMA. 5. LLEVAR REGISTRO Y CONTROL DE LAS ACTAS DE COMPROMISO REFERENCIADA EN EL REGLAMENTO DEL PROGRAMA TALENTO MAGDALENA. 6. LLEVAR ORGANIZACIÓN Y CONTROL DE SOLICITUDES, PETICIONES REQUERIDAS AL PROGRAMA TALENTO MAGDALENA. 7. APOYAR EN LA IDENTIFICACIÓN Y MEJORA DE LOS PROCESOS DE GRADOS, INGRESO, SERVICIO SOCIAL, ENTREGA DE COMPUTADORES, AUXILIO DE MANUTENCIÓN, PLANES DE ACOMPAÑAMIENTO, CURSOS PREPARATORIOS, Y OTROS QUE SE REALICEN EN EL MARCO DEL PROGRAMA TALENTO MAGDALENA. 8. APOYAR EN LA CONSTRUCCIÓN DE INFORMES DE RESULTADOS Y GESTIÓN DEL PROGRAMA TALENTO MAGDALENA. 9. APOYAR EN LA ELABORACIÓN DE PLANES FINANCIEROS PARA LOS ESTUDIANTES BENEFICIARIOS EN RIESGO DE DESERCIÓN POR VULNERABILIDAD SOCIOECONÓMICA.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</si>
  <si>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CO1.REQ.8467885</t>
  </si>
  <si>
    <t>OPSP-VAD-0740-2025</t>
  </si>
  <si>
    <t>https://community.secop.gov.co/Public/Tendering/OpportunityDetail/Index?noticeUID=CO1.NTC.8322512&amp;isFromPublicArea=True&amp;isModal=False</t>
  </si>
  <si>
    <t>CARMEN HELENA ESCOBAR GOMEZ</t>
  </si>
  <si>
    <t>LA PRESENTE ORDEN TIENE POR OBJETO: 1. BRINDAR SOPORTE ACTIVO EN LA REVISIÓN Y VALIDACIÓN DE LOS PERÍODOS LABORALES HISTÓRICOS 2. PARTICIPAR EN LA BÚSQUEDA, ORGANIZACIÓN Y VERIFICACIÓN DE DOCUMENTOS LABORALES HISTÓRICOS, ASEGURANDO LA TRAZABILIDAD Y AUTENTICIDAD DE LA INFORMACIÓN RECUPERADA. 3. APOYAR EN LA PLANEACIÓN Y EJECUCIÓN DE ACTIVIDADES DIRIGIDAS A PRE-PENSIONADOS Y PENSIONADOS, CON EL OBJETIVO DE FORTALECER SU INTEGRACIÓN INSTITUCIONAL Y FACILITAR EL ACCESO A BENEFICIOS O PROGRAMAS DE ACOMPAÑAMIENTO.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</si>
  <si>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CO1.REQ.8449777</t>
  </si>
  <si>
    <t>OPSP-VAD-0739-2025</t>
  </si>
  <si>
    <t>LA PRESENTE ORDEN TIENE POR OBJETO: 1) APOYAR EN LA REDACCIÓN DE LOS INFORMES TÉCNICOS DEL PROGRAMA DE ARQUEOLOGÍA PREVENTIVA. 2) APOYAR LA ELABORACIÓN DE LOS DOCUMENTOS DE REGISTRO DE MATERIALES ARQUEOLÓGICOS PARA GESTIONAR LA TENENCIA ANTE ICANH. 3) APOYAR EL ÁNALISIS ESTADISTICO DE MATERIALES ARQUEOLÓGICOS.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</si>
  <si>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CO1.REQ.8450338</t>
  </si>
  <si>
    <t>OPSP-VAD-0738-2025</t>
  </si>
  <si>
    <t>https://community.secop.gov.co/Public/Tendering/OpportunityDetail/Index?noticeUID=CO1.NTC.8322656&amp;isFromPublicArea=True&amp;isModal=False</t>
  </si>
  <si>
    <t>CARLOS ALFONSO MENDEZ LOPEZ</t>
  </si>
  <si>
    <t>LA PRESENTE ORDEN TIENE POR OBJETO: 1. APOYAR EN LA PLANEACIÓN, EJECUCIÓN Y SEGUIMIENTO DE PROCESOS RELACIONADOS CON LA GESTIÓN DE LOS GRUPOS INTERNOS DE TALENTO HUMANO, CONFORME A LAS POLÍTICAS INSTITUCIONALES Y NORMATIVAS VIGENTES. 2. PARTICIPAR EN LA FORMULACIÓN, SEGUIMIENTO Y EVALUACIÓN DE PROYECTOS INSTITUCIONALES ORIENTADOS AL DESARROLLO DEL TALENTO HUMANO, APLICANDO METODOLOGÍAS DE GERENCIA DE PROYECTOS. 3. ELABORAR INFORMES TÉCNICOS, REPORTES DE GESTIÓN, PRESENTACIONES Y DEMÁS DOCUMENTOS NECESARIOS PARA LA TOMA DE DECISIONES ESTRATÉGICAS. 4. APOYAR EN LA ACTUALIZACIÓN DE MAPAS DE RIESGOS DE GESTIÓN FISCAL DE TALENTO HUMANO, GENERANDO PROPUESTAS DE MEJORA CONTINUA. 5. APOYAR EL PROCESO DE REINDUCCIÓN DEL PERSONAL, CONFORME A LA NORMATIVIDAD LABORAL VIGENTE. 6. APOYAR EN LA GESTIÓN Y LOGÍSTICA DE LAS ACTIVIDADES INHERENTES A LA GESTIÓN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</si>
  <si>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CO1.REQ.8450163</t>
  </si>
  <si>
    <t>OPSP-VAD-0734-2025</t>
  </si>
  <si>
    <t>https://community.secop.gov.co/Public/Tendering/OpportunityDetail/Index?noticeUID=CO1.NTC.8303837&amp;isFromPublicArea=True&amp;isModal=False</t>
  </si>
  <si>
    <t>JESUS DAVID NAVARRO BARROS</t>
  </si>
  <si>
    <t>LA PRESENTE ORDEN TIENE POR OBJETO: 1. APOYAR EN EL DESARROLLO DE LA ESTRATEGIA DE COMUNICACIÓN DE LA DIRECCIÓN DE BIENESTAR UNIVERSITARIO, ALINEADA CON LOS OBJETIVOS INSTITUCIONALES. 2. COORDINAR Y EJECUTAR ACCIONES PARA LA DIFUSIÓN DE LOS SERVICIOS Y ACTIVIDADES DE LA DEPENDENCIA, UTILIZANDO MEDIOS DIGITALES Y FÍSICOS. 3. PRESENTAR INFORMES PERIÓDICOS DE LA GESTIÓN COMUNICACIONAL REALIZADA, INCLUYENDO MÉTRICAS DE IMPACTO Y SOPORTES ESTADÍSTICOS. 4. ASESORAR Y REVISAR LAS PIEZAS GRÁFICAS Y AUDIOVISUALES GENERADAS POR LA DIRECCIÓN, GARANTIZANDO COHERENCIA VISUAL Y COMUNICATIVA. 5. ADMINISTRAR Y DINAMIZAR LAS REDES SOCIALES INSTITUCIONALES DE LA DIRECCIÓN DE BIENESTAR UNIVERSITARIO. 6. ENTREGAR DE MANERA OPORTUNA INFORMES CON SOPORTES CUANTITATIVOS Y CUALITATIVOS. 7. APOYAR EN LAS ACTIVIDADES CULTURALES, DEPORTIVAS, DE SALUD Y DESARROLLO HUMANO QUE SEAN ORGANIZADAS DESDE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</si>
  <si>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CO1.REQ.8430733</t>
  </si>
  <si>
    <t>OPSP-VAD-0733-2025</t>
  </si>
  <si>
    <t>https://community.secop.gov.co/Public/Tendering/OpportunityDetail/Index?noticeUID=CO1.NTC.8303307&amp;isFromPublicArea=True&amp;isModal=False</t>
  </si>
  <si>
    <t>EDINSON ANTONIO CASTAÑO FIGUEROA</t>
  </si>
  <si>
    <t>LA PRESENTE ORDEN TIENE POR OBJETO: 1. APOYAR EN LA CONSTRUCCIÓN DE COMPONENTES SOFTWARE EN TECNOLOGÍAS NETCORE, JAVASCRIPT, ANGULAR 2. APOYAR EN EL PROCESO DE VERIFICACIÓN Y VALIDACIÓN DE ELEMENTOS DE SOFTWARE 3. APOYAR EN EL PROCESO DE DOCUMENTACIÓN DEL SISTEMA SOFTWARE PARA LA GESTIÓN DE TIQUETES Y HOSPEDAJE DE LA UNIVERSIDAD DEL MAGDALENA 4. APOYAR AL DIRECTOR DEL CENTRO EN BUENAS PRÁCTICAS DE DESARROLLO EN EL SISTEMA SOFTWARE PARA LA GESTIÓN DE TIQUETES Y HOSPEDAJE DE LA UNIVERSIDAD DEL MAGDALENA 5. APOYAR LA REALIZACIÓN DE PRUEBAS FUNCIONALES Y DES INTEGRACIÓN EN EL SISTEMA DE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</si>
  <si>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CO1.REQ.8430207</t>
  </si>
  <si>
    <t>OAG-VAD-0732-2025</t>
  </si>
  <si>
    <t>https://community.secop.gov.co/Public/Tendering/OpportunityDetail/Index?noticeUID=CO1.NTC.8304009&amp;isFromPublicArea=True&amp;isModal=False</t>
  </si>
  <si>
    <t>LA PRESENTE ORDEN TIENE POR OBJETO: 1. APOYAR EN EL PRÉSTAMO DE IMPLEMENTOS Y/O ESCENARIOS DEPORTIVOS PARA FUNCIONARIOS, CONTRATISTAS Y DOCENTES, GARANTIZANDO SU USO ADECUADO Y ORDENADO. 2. BRINDAR ATENCIÓN A FUNCIONARIOS, CONTRATISTAS Y DOCENTES QUE REQUIERAN INFORMACIÓN SOBRE LOS SERVICIOS OFRECIDOS POR BIENESTAR UNIVERSITARIO, UTILIZANDO LOS CANALES DE COMUNICACIÓN INSTITUCIONAL. 3. APOYAR EN LA PRODUCCIÓN Y MONTAJE DE EVENTOS INSTITUCIONALES DONDE PARTICIPEN O SEAN BENEFICIARIOS LOS FUNCIONARIOS, CONTRATISTAS Y DOCENTES, DESDE LAS ÁREAS DE CULTURA, DEPORTES, RECREACIÓN, PROMOCIÓN Y SERVICIOS DE SALUD Y DESARROLLO HUMANO. 4. APOYAR EN LAS INSPECCIONES DE ESCENARIOS DEPORTIVOS Y RECREATIVOS UTILIZADOS POR ESTE GRUPO, CON EL FIN DE GARANTIZAR SU BUEN ESTADO Y SEGURIDAD. 5. APOYAR EN LA REALIZACIÓN DE INVENTARIOS DEL ÁREA DE DEPORTE Y BODEGAS, ASEGURANDO LA DISPONIBILIDAD DE MATERIALES ADECUADOS PARA EL USO POR PARTE DE FUNCIONARIOS, CONTRATISTAS Y DOCENTES. 6. PRESENTAR INFORME QUE INCLUYAN ACTIVIDADES REALIZADAS CON Y PARA FUNCIONARIOS, CONTRATISTAS Y DOCENTES, COMO PARTE DEL SEGUIMIENTO AL PLAN DE ACTIVIDADES. 7. ASISTIR A ACTIVIDADES PROGRAMADAS POR LA DIRECCIÓN DE BIENESTAR UNIVERSITARIO RELACIONADAS CON LA PLANIFICACIÓN O EJECUCIÓN DE ACCIONES DIRIGIDAS A LA COMUNIDAD UNIVERSITARIA, PREVIO ACEURDO CON EL SUPERVISOR (A) DE LA ORDEN. 8. APOYAR EN EL REGISTRO, ACTUALIZACIÓN Y ALMACENAMIENTO DE INFORMACIÓN QUE INCLUYA DATOS DE PARTICIPACIÓN Y ATENCIÓN A FUNCIONARIOS, CONTRATISTAS Y DOCENTES.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</si>
  <si>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CO1.REQ.8431006</t>
  </si>
  <si>
    <t>OAG-VAD-0731-2025</t>
  </si>
  <si>
    <t>https://community.secop.gov.co/Public/Tendering/OpportunityDetail/Index?noticeUID=CO1.NTC.8303252&amp;isFromPublicArea=True&amp;isModal=False</t>
  </si>
  <si>
    <t>ADRIANA LUCIA CUENTAS MOGOLLON</t>
  </si>
  <si>
    <t>LA PRESENTE ORDEN TIENE POR OBJETO: 1. RESOLVER LAS CONSULTAS DE TIPO JURÍDICO EN TODAS LAS ÁREAS DEL DERECHO QUE LE SEAN SOLICITADOS POR EL JEFE DE LA OFICINA ASESORA JURÍDICA, EN EL CASO QUE LAS CONSULTAS Y/O CONCEPTOS SE DEBAN ENTREGAR POR ESCRITO ÉSTOS DEBERÁN SER RUBRICADOS POR EL CONTRATISTA. 2. APOYAR EN LA PROYECCIÓN DE RESPUESTAS A LAS PETICIONES QUE LE SEAN ASIGNADAS DE LA DIRECCIÓN DE ADMISIONES, REGISTRO Y CONTROL ACADÉMICO DE LA UNIVERSIDAD DEL MAGDALENA, CON EL FIN QUE LAS MISMAS SE RESUELVAN DENTRO DE LOS PLAZOS Y/O TÉRMINOS ESTABLECIDOS EN LA LEY. 3. HACER SEGUIMIENTO A LOS DERECHOS DE PETICIÓN QUE LE SEAN ASIGNADOS. 4. APOYAR A LA DIRECCIÓN DE ADMISIONES, REGISTRO Y CONTROL ACADÉMICO DE LA UNIVERSIDAD DEL MAGDALENA EN LA ELABORACIÓN DE INFORMES RELACIONADOS CON LAS ACCIONES DE TUTELAS INTERPUESTAS DENTRO DE LOS PLAZOS Y/O TÉRMINOS ESTABLECIDOS EN LA LEY. 5. APOYAR EN LA REVISIÓN DE LOS DOCUMENTOS PRECONTRACTUALES, CONTRACTUALES Y POSCONTRACTUALES QUE LE SEAN TRASLADADOS DE LOS PROCESOS DE CONTRATACIÓN DE OBRA, BIENES Y SERVICIOS ADELANTADOS POR UNIMAGDALENA.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</si>
  <si>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CO1.REQ.8430515</t>
  </si>
  <si>
    <t>OPSP-VAD-0730-2025</t>
  </si>
  <si>
    <t>https://community.secop.gov.co/Public/Tendering/OpportunityDetail/Index?noticeUID=CO1.NTC.8287267&amp;isFromPublicArea=True&amp;isModal=False</t>
  </si>
  <si>
    <t>WILIAN SAID LINERO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</si>
  <si>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EL ESTUDIO, EVALUACIÓN Y EMISIÓN DE CONCEPTOS JURÍDICOS QUE LE SEAN REQUERIDOS Y EN EL SEGUIMIENTO AL CUMPLIMIENTO DE LOS REQUERIMIENTOS.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</si>
  <si>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CO1.REQ.8413640</t>
  </si>
  <si>
    <t>OPSP-VAD-0729-2025</t>
  </si>
  <si>
    <t>https://community.secop.gov.co/Public/Tendering/OpportunityDetail/Index?noticeUID=CO1.NTC.8287003&amp;isFromPublicArea=True&amp;isModal=False</t>
  </si>
  <si>
    <t>LAIONELL JOSE POLO ALVARADO</t>
  </si>
  <si>
    <t>LA PRESENTE ORDEN TIENE POR OBJETO: 1. APOYAR EN LA ATENCIÓN BÁSICA, ESPECIALIZADA, OPORTUNA Y ADECUADA A LOS CONSULTANTES INTERNOS (DEPORTISTAS COMPETITIVOS DE LA UNIVERSIDAD DEL MAGDALENA) Y EXTERNOS CON LOS QUE TRABAJE EL CENTRO DE INVESTIGACIÓN EN ALTO RENDIMIENTO DEPORTIVO Y ESTUDIOS BIOMÉDICOS DE LA UNIVERSIDAD DE MAGDALENA. 2. PRESENTAR INFORMES MENSUALES AL SUPERVISOR SOBRE EL NÚMERO DE CONSULTAS EN LOS SERVICIOS DE FISIOTERAPIA, EL INFORME DEBE TENER ANEXOS ESTADÍSTICOS SOBRE LOS SERVICIOS PRESTADOS, LOGROS ALCANZADOS DE ACUERDO CON LOS OBJETIVOS DEL ÁREA, DEBIDAMENTE SOPORTADOS Y LOS FORMATOS DE REGISTROS RESPECTIVOS. 3. APOYAR EN LA GESTIÓN, SUPERVISIÓN, USO OPORTUNO Y RESPONSABLE DE LOS EQUIPOS, INSUMOS Y SOFTWARE DEL ÁREA DE FISIOTERAPIA DEL CENTRO DE INVESTIGACIÓN EN ALTO RENDIMIENTO DEPORTIVO Y ESTUDIOS BIOMÉDICOS DE LA UNIVERSIDAD DE MAGDALENA. 4. DILIGENCIAR LOS FORMATOS DE ATENCIÓN REGISTRADOS EN EL SISTEMA DE GESTIÓN DE CALIDAD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</si>
  <si>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CO1.REQ.8413411</t>
  </si>
  <si>
    <t>OPSP-VAD-0728-2025</t>
  </si>
  <si>
    <t>https://community.secop.gov.co/Public/Common/GoogleReCaptcha/Index?previousUrl=https%3a%2f%2fcommunity.secop.gov.co%2fPublic%2fTendering%2fOpportunityDetail%2fIndex%3fnoticeUID%3dCO1.NTC.8278149%26isFromPublicArea%3dTrue%26isModal%3dFalse</t>
  </si>
  <si>
    <t>LA PRESENTE ORDEN TIENE POR OBJETO: 1. DESARROLLAR DISEÑO GRÁFICO PARA LOS DISTINTOS PROCESOS INSTITUCIONALES (FECHAS ESPECIALES, ANUNCIOS INSTITUCIONALES, MENSUALMENTE SE TRABAJAN POST, ENTRE 20 A 30). 2. REALIZAR DISEÑOS Y DESARROLLOS DE ANIMACIONES REALIZADAS PARA LA UNIVERSIDAD DEL MAGDALENA Y LAS DIFERENTES ACTIVIDADES, TALLERES, INFORMES Y MATERIAL MULTIMEDIA; SE REALIZAN DIFERENTES ANIMACIONES, MOTIONS GRAPHIC Y ELEMENTOS MULTIMEDIA MENSUALMENTE, ENTRE 5 A 10 3. REALIZAR DISEÑO EN LA IMAGEN CORPORATIVA PARA LA UNIVERSIDAD DEL MAGDALENA Y SU DIVULGACIÓN COMO ELEMENTOS DE MERCHANDISING PARA LAS DIFERENTES ÁREAS Y/O EVENTOS INSTITUCIONALES, ENTRE 10 A 15 4. APOYAR EN LOS PROCESOS DE GESTIÓN DE LA CALIDAD, TALES COMO INFORMES SEMESTRALES DE LOS AVANCES DE LA UNIVERSIDAD DEL MAGDALENA; ENTRE ELLOS GRÁFICOS Y ENTRE 3 A 5. 5. APOYAR EN EL FORTALECIMIENTO DE GESTIÓN DE LA CALIDAD “SISTEMA COGUI”; DISEÑOS Y DOCUMENTOS NECESARIOS MENSUALES ENTRE 2 A 3 6. PRESENTAR LOS INFORMES QUE SEAN REQUERIDOS POR EL SUPERVISOR DE LA ORDEN SE MOSTRARÁ LA CANTIDAD DE MATERIAL GRÁFICO DURANTE EL MES: BANNERS: ENTRE 60 Y 80 BANNER PARA LA PÁGINA Y LAS IMÁGENES DE PORTADA DE LAS DIFERENTES REDES DE LA UNIVERSIDAD. ANIMACIONES: ENTRE 50 Y 60 ANIMACIONES DONDE SE INCLUYEN MOTIONS GRAPHIC, ANIMACIONES, ELEMENTOS PARA LA, MULTIMEDIA Y LOS SITIOS WEB DE LA PÁGINA DE LA UNIVERSIDAD DEL MAGDALENA ILUSTRACIONES: ENTRE 10 Y 20 REALIZADOS INFOGRAFÍAS: ENTRE 30 Y 40. CRONOGRAMAS: ENTRE 15 A 20 REALIZADOS, POST: ENTRE 120 Y 150 ,LOS CUALES INCLUYEN FECHAS ESPECIALES, ANUNCIOS INSTITUCIONALES, HISTORIAS: ENTRE 60 Y 90 REALIZADOS . ELEMENTOS WEB: ENTRE 10 Y 40 REALIZADOS. FECHAS ESPECIALES: ENTRE 70 Y 100 REALIZADOS, GRÁFICOS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</si>
  <si>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CO1.REQ.8404280</t>
  </si>
  <si>
    <t>OAG-VAD-0727-2025</t>
  </si>
  <si>
    <t>https://community.secop.gov.co/Public/Common/GoogleReCaptcha/Index?previousUrl=https%3a%2f%2fcommunity.secop.gov.co%2fPublic%2fTendering%2fOpportunityDetail%2fIndex%3fnoticeUID%3dCO1.NTC.8278599%26isFromPublicArea%3dTrue%26isModal%3dFalse</t>
  </si>
  <si>
    <t>LA PRESENTE ORDEN TIENE POR OBJETO: 1. APOYAR EN LA ORGANIZACIÓN Y DIGITALIZACIÓN DE EXPEDIENTES, DE ACUERDO CON LOS PROCEDIMIENTOS Y DIRECTRICES INSTITUCIONALES. 2. APOYAR EN LA ELABORACIÓN DE INVENTARIOS DOCUMENTALES DE ARCHIVOS. 3. APOYAR EN LA VERFICACIÓN DE INVENTARIOS DOCUMENTALES. 4. APOYAR EN LA BÚSQUEDA DE UNIDADES DOCUMENTALES PARA CONSULTA. 5. APOYAR EN LA ELABORACIÓN DE INFORMES RELACIONADOS CON LA GESTIÓN DOCUMENTAL. 6. APOYAR EN LA ACTUALIZACIÓN Y SEGUIMIENTO DE LOS INSTRUMENTOS ARCHIVÍSTICOS. 7. APOYAR EN LA ACTUALIZACIÓN DE LA DOCUMENTACIÓN DEL PROCESO DE GESTIÓN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</si>
  <si>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CO1.REQ.8405931</t>
  </si>
  <si>
    <t>OAG-VAD-0726-2025</t>
  </si>
  <si>
    <t>https://community.secop.gov.co/Public/Tendering/OpportunityDetail/Index?noticeUID=CO1.NTC.8279106&amp;isFromPublicArea=True&amp;isModal=False</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</si>
  <si>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</si>
  <si>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CO1.REQ.8405626</t>
  </si>
  <si>
    <t>OPSP-VAD-0725-2025</t>
  </si>
  <si>
    <t>https://community.secop.gov.co/Public/Common/GoogleReCaptcha/Index?previousUrl=https%3a%2f%2fcommunity.secop.gov.co%2fPublic%2fTendering%2fOpportunityDetail%2fIndex%3fnoticeUID%3dCO1.NTC.8258874%26isFromPublicArea%3dTrue%26isModal%3dFalse</t>
  </si>
  <si>
    <t xml:space="preserve">ANDREA CAROLINA QUIMBAYO SANCHEZ              </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</si>
  <si>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</si>
  <si>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CO1.REQ.8385138</t>
  </si>
  <si>
    <t>OPSP-VAD-0723-2025</t>
  </si>
  <si>
    <t>https://community.secop.gov.co/Public/Common/GoogleReCaptcha/Index?previousUrl=https%3a%2f%2fcommunity.secop.gov.co%2fPublic%2fTendering%2fOpportunityDetail%2fIndex%3fnoticeUID%3dCO1.NTC.8258814%26isFromPublicArea%3dTrue%26isModal%3dFalse</t>
  </si>
  <si>
    <t>GILMAR JOSE PATERNINA CASTILLO</t>
  </si>
  <si>
    <t>LA PRESENTE ORDEN TIENE POR OBJETO: 1. APOYAR LA LOGÍSTICA OPERATIVA DE LOS EVENTOS INSTITUCIONALES, ACADÉMICOS Y ADMINISTRATIVOS, INCLUYENDO MONTAJE, ORGANIZACIÓN DE ESPACIOS, VERIFICACIÓN DE INSUMOS Y ATENCIÓN A LOS ASISTENTES. 2. APOYAR EL ALISTAMIENTO Y SEGUIMIENTO DE INSUMOS (MATERIALES, EQUIPOS, REFRIGERIOS, PAPELERÍA U OTROS ELEMENTOS REQUERIDOS) PARA EL DESARROLLO DE ACTIVIDADES DE BIENESTAR Y EVENTOS ACADÉMICO ADMINISTRATIVOS. 3. APOYAR LA REALIZACIÓN DE RECORRIDOS DE VERIFICACIÓN DE ESPACIOS ANTES Y DESPUÉS DE CADA EVENTO, CON EL FIN QUE SE ASEGUREN CONDICIONES ADECUADAS DE ORDEN, LIMPIEZA Y DISPOSICIÓN DE RECURSOS. 4. PARTICIPAR EN REUNIONES DE COORDINACIÓN Y SEGUIMIENTO PARA LA PLANEACIÓN Y EVALUACIÓN DE LAS ACTIVIDADES EJECUTADAS.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</si>
  <si>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CO1.REQ.8384697</t>
  </si>
  <si>
    <t>OAG-VAD-0722-2025</t>
  </si>
  <si>
    <t>https://community.secop.gov.co/Public/Common/GoogleReCaptcha/Index?previousUrl=https%3a%2f%2fcommunity.secop.gov.co%2fPublic%2fTendering%2fOpportunityDetail%2fIndex%3fnoticeUID%3dCO1.NTC.8258789%26isFromPublicArea%3dTrue%26isModal%3dFalse</t>
  </si>
  <si>
    <t>MARIA DE LOS ANGELES ACOSTA MORA</t>
  </si>
  <si>
    <t>LA PRESENTE ORDEN TIENE POR OBJETO: 1. PRESTAR ASESORÍA JURÍDICA Y RESOLVER CONSULTAS DE TIPO JURÍDICO QUE SE PRESENTEN EN EL DESPACHO DE RECTORÍA 2. PRESTAR ASESORÍA EN LO TENDIENTE AL CUMPLIMIENTO DE LAS POLÍTICAS DE PROTECCIÓN DE DATOS QUE HAN SIDO IMPLEMENTADOS EN LA INSTITUCIÓN A TRAVÉS DEL ACUERDOS SUPERIOR N° 017 DE 2018. 3. PRESTAR ASISTENCIA Y ASESORÍA EN LOS TEMAS QUE SEAN ASIGNADOS EN RELACIÓN CON LOS CONVENIOS, ALIANZAS Y/O TRÁMITES JURÍDICOS QUE SE TRAMITEN EN LA UNIVERSIDAD 4. REVISAR SOPORTES DOCUMENTALES Y REDACTAR DOCUMENTOS JURÍDICOS PARA EL DESARROLLO DE CONVENIOS INTERINSTITUCIONALES O CUALQUIER REQUERIMIENTO JURÍDICO. 5. ASESORAR Y ELABORAR MINUTAS PARA CONTRATOS, CONVENIOS, PROCESOS DE CONVOCATORIAS Y DEMÁS QUE REQUIERA LA UNIVERSIDAD DEL MAGDALENA Y QUE SEAN SOLICITADOS POR PARTE DEL DESPACHO DE RECTORÍA Y DEMÁS AUTORIDADES DE DIRECCIÓN DE LA UNIVERSIDAD 6. COADYUVAR CON LOS PROCESOS DE REGLAMENTACIÓN Y NUEVAS POLÍTICAS GESTIONADAS POR LA UNIVERSIDAD. 7. ELABORAR CONCEPTOS JURÍDICOS QUE SEAN SOLICITADOS POR EL DESAPACHO DE RECTORÍA O CUALQUIERA DEPENDENCIA DE LA INSTITUCIÓN. 8 PROYECTAR MINUTAS PARA LA SUSCRIPCIÓN DE NUEVOS CONVENIOS, ACTAS, ALIANZAS, MEMORANDO DE ENTENDIMIENTO ENTRE OTROS 9. REDACTAR, REVISAR Y HACER SEGUIMIENTO A LAS ACTAS DE CONVENIOS Y/O TRÁMITES JURÍDICOS ASIGNADOS. 10. APOYAR EN LA PROYECCIÓN DE ACTOS ADMINISTRATIVOS EXPEDIDOS POR EL CONSEJO SUPERIOR, CONSEJO ACADÉMICO, Y EL RECTOR. 11. PROYECTAR RESPUESTAS A DERECHOS DE PETICIÓN Y SOLICITUDES. 12. CUMPLIR CON LOS PROCEDIMIENTOS DEL PROCESO DE GESTIÓN JURÍDICA DEL SISTEMA DE GESTIÓN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</si>
  <si>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CO1.REQ.8385156</t>
  </si>
  <si>
    <t>OPSP-VAD-0721-2025</t>
  </si>
  <si>
    <t>https://community.secop.gov.co/Public/Common/GoogleReCaptcha/Index?previousUrl=https%3a%2f%2fcommunity.secop.gov.co%2fPublic%2fTendering%2fOpportunityDetail%2fIndex%3fnoticeUID%3dCO1.NTC.8258831%26isFromPublicArea%3dTrue%26isModal%3dFalse</t>
  </si>
  <si>
    <t>DAILYS MARIA CASTRO PALMA</t>
  </si>
  <si>
    <t>LA PRESENTE ORDEN TIENE POR OBJETO: 1. CAPACITAR A DOCENTES DE PLANTA, OCASIONALES Y CATEDRÁTICOS EN HERRAMIENTAS DE IA, QUE PERMITAN INCORPORAR EN SU HACER PEDAGÓGICO. 2. CAPACITAR A PERSONAL ADMINISTRATIVO EN HERRAMIENTAS IA QUE SE PUEDAN INCORPORAR EN SU HACER, PARA MEJORAR EL DESARROLLO ORGANIZACIONAL DE LA FACULTAD DE INGENIERÍA. 3. DISEÑAR UN DOCUMENTO PROPUESTA PARA LA ACTUALIZACIÓN Y DOTACIÓN EN HERRAMIENTAS IA DE LOS LABORATORIOS QUE TRIBUTAN A LA FACULTAD DE INGENIERÍA. 4. CAPACITAR EN HERRAMIENTAS DE IA A DIRECTORES Y SEMILLERISTAS DE LOS GRUPOS DE INVESTIGACIÓN DE LA FACULTAD DE INGENIERÍA. 5. DOCUMENTAR EL NÚMERO DE PROYECTOS DE INVESTIGACIÓN REGISTRADOS CON COMPONENTE ALUNA AI. 6. DOCUMENTAR LOS PLANES DE ESTUDIO QUE INCORPORAN COMPONENTES RELACIONADOS CON IA, DE LOS DISTINTOS PROGRAMAS DE LA FACULTAD DE INGENIERÍA. 7. ASISTIR A REUNIONES CONVOCADAS POR LA FACULTAD DE INGENIERÍA. 8. PRESENTAR INFORMES CONTINUOS Y PERMANENTES SOBRE LAS ACTIVIDADES QUE REALIZA.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</si>
  <si>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CO1.REQ.8384777</t>
  </si>
  <si>
    <t>OPSP-VAD-0720-2025</t>
  </si>
  <si>
    <t>https://community.secop.gov.co/Public/Common/GoogleReCaptcha/Index?previousUrl=https%3a%2f%2fcommunity.secop.gov.co%2fPublic%2fTendering%2fOpportunityDetail%2fIndex%3fnoticeUID%3dCO1.NTC.8258706%26isFromPublicArea%3dTrue%26isModal%3dFalse</t>
  </si>
  <si>
    <t>ANA CAROLINA RAMOS BOTTO</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</si>
  <si>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</si>
  <si>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CO1.REQ.8384490</t>
  </si>
  <si>
    <t>OPSP-VAD-0719-2025</t>
  </si>
  <si>
    <t>https://community.secop.gov.co/Public/Tendering/OpportunityDetail/Index?noticeUID=CO1.NTC.8213291&amp;isFromPublicArea=True&amp;isModal=False</t>
  </si>
  <si>
    <t>LA PRESENTE ORDEN TIENE POR OBJETO: 1. APOYAR EN EL MANTENIMIENTO PREVENTIVO Y CORRECTIVO DE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</si>
  <si>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CO1.REQ.8339295</t>
  </si>
  <si>
    <t>OAG-VAD-0718-2025</t>
  </si>
  <si>
    <t>https://community.secop.gov.co/Public/Tendering/OpportunityDetail/Index?noticeUID=CO1.NTC.8203523&amp;isFromPublicArea=True&amp;isModal=False</t>
  </si>
  <si>
    <t>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</si>
  <si>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CO1.REQ.8322352</t>
  </si>
  <si>
    <t>OAG-VAD-0717-2025</t>
  </si>
  <si>
    <t>https://community.secop.gov.co/Public/Tendering/OpportunityDetail/Index?noticeUID=CO1.NTC.8178424&amp;isFromPublicArea=True&amp;isModal=False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</si>
  <si>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SECOP Y SIA OBSERVA CONTRALORÍA, POR PARTE DE CADA UNO DE LOS ORDENADORES DEL GASTO DELEGADOS. 5. APOYAR EL PROCESOS DE REVISIÓN INTERNA DEL CARGUE DE LOS CONTRATOS Y MATRIZ DE LEGALIDAD DE LAS PLATAFORMAS SIA OBSERVA AUDITORIA, SIGEP, SECOP Y SIA OBSERVA CONTRALORÍA. 6. APOYAR A LOS EQUIPOS DE TRABAJO Y ORDENADORES DEL GASTO DELEGADOS, RESPECTO DE INQUIETUDES O SOLICITUDES SOBRE EL CARGUE DE INFORMACIÓN EN LAS PLATAFORMAS: SIA OBSERVA AUDITORIA, SIGEP, SECOP Y SIA OBSERVA CONTRALORÍA. 7. APOYAR EN LA REVISIÓN DE LA INFORMACIÓN CONTRACTUAL CARGADA EN LAS PLATAFORMAS DEL SIA OBSERVA- AUDITORIA, SIGEP Y SECOP POR PARTE DE LOS DIFERENTES ORDENADORES DEL GASTO DELEGADOS. 8. APOYAR EN LA REVISIÓN DE LOS DOCUMENTOS PARA TRÁMITE DE LIQUIDACIÓN DE HONORARIOS DE LOS CONTRATISTAS POR PRESTACIÓN DE SERVICIOS PROFESIONALES Y DE APOYO A LA GESTIÓN DE LA VICERRECTORÍA ADMINISTRATIVA Y DIRECCIÓN ADMINISTRATIVA. 9. APOYAR AL GRUPO DE CONTRATACIÓN EN LA ORGANIZACIÓN DEL ARCHIVO DIGITAL DE LAS ORDENES DE SERVICIOS PROFESIONALES Y DE APOYO A LA GESTIÓN SUSCRITAS POR EL VICERRECTOR ADMINISTRATIVO Y/O EL DIRECTOR ADMINISTRATIVO. 10. APOYAR EN LA PROYECCIÓN DE RESPUESTAS A LAS PETICIONES QUE LE SEAN SOLICITADAS, CON EL FIN QUE LAS MISMAS SE RESUELVAN DENTRO DE LOS PLAZOS Y/O TÉRMINOS ESTABLECIDOS EN LA LEY.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</si>
  <si>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CO1.REQ.8303981</t>
  </si>
  <si>
    <t>OPSP-VAD-0715-2025</t>
  </si>
  <si>
    <t>https://community.secop.gov.co/Public/Tendering/OpportunityDetail/Index?noticeUID=CO1.NTC.8178150&amp;isFromPublicArea=True&amp;isModal=False</t>
  </si>
  <si>
    <t>LA PRESENTE ORDEN TIENE POR OBJETO: 1. RESOLVER LAS PETICIONES QUE LE HAGAN A LA UNIVERSIDAD DEL MAGDALENA DENTRO DE LOS PLAZOS Y/O TÉRMINOS ESTABLECIDOS EN LA LEY, QUE LE SEAN TRASLADADAS. 2. HACER SEGUIMIENTO A LOS DERECHOS DE PETICIÓN QUE DEBEN SER RESUELTOS POR OTRAS DEPENDENCIAS CUANDO ESTOS LE SEAN ASIGNADOS. 3. APOYAR Y ASESORAR AL GRUPO DE ATENCIÓN DE CASOS DE VIOLENCIA DE GÉNERO EN EL MARCO DE LO ESTABLECIDO EN EL PROTOCOLO PARA LA ATENCIÓN DE CASOS DE VIOLENCIA SEXUAL Y VIOLENCIA DE GÉNERO (ACUERDO SUPERIOR 010 DE 2019). 4. PRESTAR ASESORÍA Y ACOMPAÑAMIENTO JURÍDICO A LAS VÍCTIMAS DE CUALQUIER FORMA DE VIOLENCIA SEXUAL O DE GÉNERO QUE REPORTEN LOS CASOS ANTE LA UNIVERSIDAD DEL MAGDALENA. 5. PRESTAR ASESORÍA JURÍDICA A LAS FACULTADES ACADÉMICAS EN EL MARCO DE LOS PROCESOS DISCIPLINARIOS INICIADOS POR CONDUCTAS RELACIONADAS CON CUALQUIER TIPO DE VIOLENCIA SEXUAL O DE GÉNERO.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</si>
  <si>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CO1.REQ.8303736</t>
  </si>
  <si>
    <t>OPSP-VAD-0714-2025</t>
  </si>
  <si>
    <t>https://community.secop.gov.co/Public/Tendering/OpportunityDetail/Index?noticeUID=CO1.NTC.8172044&amp;isFromPublicArea=True&amp;isModal=False</t>
  </si>
  <si>
    <t>LA PRESENTE ORDEN TIENE POR OBJETO: 1. APOYAR AL DESARROLLO E IMPLEMENTACIÓN DEL SISTEMA DE MONITOREO DE PROYECTOS RELACIONADOS CON INTERCULTURALIDAD, TERRITORIO Y SOSTENIBILIDAD. 2. APOYAR LA EJECUCIÓN DE ACTIVIDADES EN EL MARCO DE CONVENIOS CON PUEBLO INDÍGENAS Y ÉTNICOS. 3. APOYAR EL DESARROLLO Y CREACIÓN DE LOS SEMILLEROS COMUNITARIOS ÉTNICOS. 4. APOYAR EL ANÁLISIS DE INFORMACIÓN DE BASE PARA FORMULACIÓN DE PROYECTOS DEL CITS. 5. APOYAR EN LAS ACTIVIDADES DE CAMPO REQUERIDAS PARA LA EJECUCIÓN DEL PROYECTO TALES COMO: LEVANTAMIENTO DE INFORMACIÓN SOCIOECONÓMICA, CARACTERIZACIÓN ETNOLÓGICA, TRANSFERENCIA DE CONOCIMIENTO, ACOMPAÑAMIENTO A PUEBLOS INDÍGENAS EN TEMAS ANTROPOLÓGICOS. 6. ACOMPAÑAR LAS REUNIONES Y ACTIVIDADES PREVIO ACUERDO Y COMUNICACIÓN POR PARTE DEL SUPERVISOR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</si>
  <si>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CO1.REQ.8297887</t>
  </si>
  <si>
    <t>OAG-VAD-0713-2025</t>
  </si>
  <si>
    <t>https://community.secop.gov.co/Public/Tendering/OpportunityDetail/Index?noticeUID=CO1.NTC.8171854&amp;isFromPublicArea=True&amp;isModal=False</t>
  </si>
  <si>
    <t>ALBERTO ZEA CORTES</t>
  </si>
  <si>
    <t>LA PRESENTE ORDEN TIENE POR OBJETO: 1. APOYAR EN LA REVISIÓN DE LA INFRAESTRUCTURA FÍSICA Y TECNOLÓGICA DEL LABORATORIO DE BIOACÚSTICA Y ECOACÚSTICA 2. APOYAR EN LA REVISIÓN DE LA CALIDAD Y CURACIÓN DE LOS REGISTROS DE BIOSÓNIDOS 3. APOYAR LA CREACIÓN DE UNA COLECCIÓN VIRTUAL DE BIOSONIDOS 4. APOYAR CON LA PRODUCCIÓN DE UN PODCAST QUE TRIBUTE A LA TESIS DE MARÍA VALENTINA SALDARRIAGA (ESTUDIANTE CON DISCAPACIDAD VISUAL).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</si>
  <si>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CO1.REQ.8297900</t>
  </si>
  <si>
    <t>OPSP-VAD-0712-2025</t>
  </si>
  <si>
    <t>https://community.secop.gov.co/Public/Tendering/OpportunityDetail/Index?noticeUID=CO1.NTC.8148970&amp;isFromPublicArea=True&amp;isModal=False</t>
  </si>
  <si>
    <t>MARIA ALEJANDRA TABORDA DE LA HOZ</t>
  </si>
  <si>
    <t>LA PRESENTE ORDEN TIENE POR OBJETO: PRESTACIÓN DE SERVICIOS PROFESIONALES EN EL MARCO DE PROYECTO BPIN 2022000100019 "DISEÑO E IMPLEMENTACIÓN DE ESTRATEGIAS PARA EL FORTALECIMIENTO DE CAPACIDADES LOCALES QUE PERMITAN REDUCIR LA VULNERABILIDAD FRENTE AL CAMBIO CLIMÁTICO EN LOS DEPARTAMENTO DEL MAGDALENA Y LA GUAJIRA " PARA: 1. APOYAR LA SUPERVISIÓN DE LAS COMUNICACIONES INTERNAS Y EXTERNAS GENERADAS Y RECIBIDAS EN EL MARCO DEL PROYECTO. 2. APOYAR LA SUPERVISIÓN DEL CUMPLIMIENTO A CABALIDAD DE CADA UNA DE LAS ACTIVIDADES Y OBJETIVOS DEL PROYECTO. 3. APOYAR LA SUPERVISIÓN DE LA CREACIÓN E IMPLEMENTACIÓN DEL PLAN DE INTERVENCIÓN EN CADA UNO DE LOS PREDIOS. 4. APOYAR LA SUPERVISIÓN DE LOS INFORMES QUE SE REQUIERAN DURANTE LA EJECUCIÓN DEL PROYECTO. 5. APOYAR LA SUPERVISIÓN DEL DESARROLLO DE REUNIONES DE CIERRE Y SOCIALIZACIÓN DE RESULTADOS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</si>
  <si>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CO1.REQ.8274262</t>
  </si>
  <si>
    <t>OPSP-VAD-0711-2025</t>
  </si>
  <si>
    <t>https://community.secop.gov.co/Public/Tendering/OpportunityDetail/Index?noticeUID=CO1.NTC.8148909&amp;isFromPublicArea=True&amp;isModal=False</t>
  </si>
  <si>
    <t>LA PRESENTE ORDEN TIENE POR OBJETO: 1). APOYAR A LA DIRECCIÓN DEL DEPARTAMENTO DE PEDAGOGÍA EN LA COORDINACIÓN Y SEGUIMIENTO DE LAS ACTIVIDADES ACADÉMICAS, CIENTÍFICAS, INVESTIGATIVAS Y DE EXTENSIÓN, FACILITANDO LA ORGANIZACIÓN, EJECUCIÓN Y CONTROL DE LOS PROCESOS QUE CONTRIBUYAN AL CUMPLIMIENTO DE LOS OBJETIVOS Y FUNCIONES DEL DEPARTAMENTO. 2).APOYAR EN LA ORGANIZACIÓN, CLASIFICACIÓN Y GESTIÓN DE LA INFORMACIÓN DEL DEPARTAMENTO DE PEDAGOGÍA,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PEDAGOGÍA,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PEDAGOGÍA,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</si>
  <si>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CO1.REQ.8273975</t>
  </si>
  <si>
    <t>OPSP-VAD-0710-2025</t>
  </si>
  <si>
    <t>https://community.secop.gov.co/Public/Tendering/OpportunityDetail/Index?noticeUID=CO1.NTC.8131798&amp;isFromPublicArea=True&amp;isModal=False</t>
  </si>
  <si>
    <t>LA PRESENTE ORDEN TIENE POR OBJETO LA PRESTACIÓN DE SERVICIOS PROFESIONALES EN EL MARCO DEL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</si>
  <si>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CO1.REQ.8257310</t>
  </si>
  <si>
    <t>OPSP-VAD-0709-2025</t>
  </si>
  <si>
    <t>https://community.secop.gov.co/Public/Tendering/OpportunityDetail/Index?noticeUID=CO1.NTC.8131580&amp;isFromPublicArea=True&amp;isModal=False</t>
  </si>
  <si>
    <t>DRAYDA CAROLINA SANTIZ ROSAS</t>
  </si>
  <si>
    <t>LA PRESENTE ORDEN TIENE POR OBJETO LA PRESTACIÓN DE SERVICIOS PROFESIONALES EN EL MARCO DE PROYECTO BPIN 2022000100019 "DISEÑO E IMPLEMENTACIÓN DE ESTRATEGIAS PARA EL FORTALECIMIENTO DE CAPACIDADES LOCALES QUE PERMITAN REDUCIR LA VULNERABILIDAD FRENTE AL CAMBIO CLIMÁTICO EN LOS DEPARTAMENTOS DEL MAGDALENA Y LA GUAJIRA " PARA: 1. APOYAR LOS PROCESOS Y TRÁMITES ADMINISTRATIVOS QUE SE REQUIERAN PARA EL DESARROLLO DEL APOYO A LA SUPERVISIÓN DEL PROYECTO. 2. APOYAR LA SUPERVISIÓN DE LOS MÓDULOS, TALLERES, PARA EJERCER EL APOYO JURÍDICO QUE SE REQUIERA. 3. APOYAR LA SUPERVISIÓN DE LA IMPLEMENTACIÓN DE LOS PLANES DE INTERVENCIÓN. 4. APOYAR LA SUPERVISIÓN DEL CUMPLIMIENTO A CABALIDAD DE CADA UNA DE LAS ACTIVIDADES Y OBJETIVOS DE ACUERDO CON LA NORMATIVIDAD VIGENTE. 5.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</si>
  <si>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CO1.REQ.8256604</t>
  </si>
  <si>
    <t>OPSP-VAD-0708-2025</t>
  </si>
  <si>
    <t>https://community.secop.gov.co/Public/Tendering/OpportunityDetail/Index?noticeUID=CO1.NTC.8130838&amp;isFromPublicArea=True&amp;isModal=False</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</si>
  <si>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</si>
  <si>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CO1.REQ.8256041</t>
  </si>
  <si>
    <t>OPSP-VAD-0707-2025</t>
  </si>
  <si>
    <t>https://community.secop.gov.co/Public/Tendering/OpportunityDetail/Index?noticeUID=CO1.NTC.8130356&amp;isFromPublicArea=True&amp;isModal=False</t>
  </si>
  <si>
    <t>LEANDRO JOSE PEÑA RODRIGUEZ</t>
  </si>
  <si>
    <t>LA PRESENTE ORDEN TIENE POR OBJETO PRESTAR SERVICIOS PROFESIONALES REALIZANDO LAS SIGUIENTES ACTIVIDADES: 1) REALIZAR LA CONSTRUCCIÓN DEL DOCUMENTO TÉCNICO DE UN PROYECTO DE INVERSIÓN PÚBLICA BAJO LA METODOLOGÍA DE MARCO LÓGICO. 2) REALIZAR LOS INSUMOS NECESARIOS PARA CONSTRUIR LA MGA DE LA PROPUESTA QUE CONLLEVE A SU VIABILIZACIÓN 3) SUBSANAR LAS OBSERVACIONES QUE SURJAN DENTRO DEL PROCESO DE ELABORACIÓN DEL DOCUMENTO TÉCNICO.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</si>
  <si>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CO1.REQ.8255180</t>
  </si>
  <si>
    <t>OPSP-VAD-0706-2025</t>
  </si>
  <si>
    <t>https://community.secop.gov.co/Public/Tendering/OpportunityDetail/Index?noticeUID=CO1.NTC.8112898&amp;isFromPublicArea=True&amp;isModal=False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</si>
  <si>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</si>
  <si>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CO1.REQ.8238762</t>
  </si>
  <si>
    <t>OPSP-VAD-0704-2025</t>
  </si>
  <si>
    <t>https://community.secop.gov.co/Public/Tendering/OpportunityDetail/Index?noticeUID=CO1.NTC.8104778&amp;isFromPublicArea=True&amp;isModal=False</t>
  </si>
  <si>
    <t>LA PRESENTE ORDEN TIENE POR OBJETO: 1. ASESORAR EN PROCEDIMIENTOS DE TRABAJO Y SISTEMAS DE PROCESAMIENTO DE INFORMACIÓN. 2. HACER MANTENIMIENTO FÍSICO DE LOS RECURSOS INFORMÁTICOS Y SOPORTAR EL SERVICIO CORPORATIVO DE INTERNET, INTRANET, CORREO ELECTRÓNICO Y DEMÁS SISTEMAS INFORMÁTICOS REQUERIDOS PARA EL PROYECTO. 3. ELABORAR LOS PLANES DE SISTEMAS DE LA INFORMACIÓN QUE SE PREVÉ SISTEMATIZAR Y HACER SEGUIMIENTO AL CUMPLIMIENTO DE ESTOS. 4. CONSOLIDAR LA INFORMACIÓN DE ACUERDO CON INDICACIONES SUMINISTRADAS POR EL LÍDER DEL PROYECTO. 5. PRESENTAR INFORMES DE LAS ACCIONES DESARROLLADAS EN EL MARCO DE LA EJECUCIÓN DEL PROCESO DE FORMACIÓN. 6. LIDERAR LA CONSTRUCCIÓN DEL DOCUMENTO PROTOCOLO DE VISITAS A LAS SEDES EDUCATIVAS Y FORMATO PARA LA RECOLECCIÓN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</si>
  <si>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CO1.REQ.8230340</t>
  </si>
  <si>
    <t>OPSP-VAD-0698-2025</t>
  </si>
  <si>
    <t>https://community.secop.gov.co/Public/Tendering/OpportunityDetail/Index?noticeUID=CO1.NTC.8104116&amp;isFromPublicArea=True&amp;isModal=False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</si>
  <si>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AUDITORIA, SECOP II Y SIGEP II DE LAS ORDENES SUSCRITAS POR EL VICERRECTOR ADMINISTRATIVO Y/O DIRECTOR ADMINISTRATIVO. 3. APOYAR EN LA REVISIÓN DE LA INFORMACIÓN CONTRACTUAL CARGADA EN LAS PLATAFORMAS DEL SIA OBSERVA AUDITORIA, SIGEP Y SECOP POR PARTE DE LOS DIFERENTES ORDENADORES DEL GASTO DELEGADOS. 4. APOYAR EN LA REVISIÓN DE LOS DOCUMENTOS PARA TRÁMITE DE LIQUIDACIÓN DE HONORARIOS DE LOS CONTRATISTAS POR PRESTACIÓN DE SERVICIOS PROFESIONALES Y DE APOYO A LA GESTIÓN DE LA VICERRECTORÍA ADMINISTRATIVA Y DIRECCIÓN ADMINISTRATIVA. 5. APOYAR AL GRUPO DE CONTRATACIÓN EN LA ORGANIZACIÓN DEL ARCHIVO DIGITAL DE LAS ORDENES DE SERVICIOS PROFESIONALES Y DE APOYO A LA GESTIÓN SUSCRITAS POR EL VICERRECTOR ADMINISTRATIVO Y/O EL DIRECTOR ADMINISTRATIVO. 6. APOYAR EN LA PROYECCIÓN DE RESPUESTAS A LAS PETICIONES QUE LE SEAN SOLICITADAS, CON EL FIN QUE LAS MISMAS SE RESUELVAN DENTRO DE LOS PLAZOS Y/O TÉRMINOS ESTABLECIDOS EN LA LEY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</si>
  <si>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CO1.REQ.8228653</t>
  </si>
  <si>
    <t>OPSP-VAD-0697-2025</t>
  </si>
  <si>
    <t>https://community.secop.gov.co/Public/Tendering/OpportunityDetail/Index?noticeUID=CO1.NTC.8103779&amp;isFromPublicArea=True&amp;isModal=False</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</si>
  <si>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</si>
  <si>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CO1.REQ.8229142</t>
  </si>
  <si>
    <t>OAG-VAD-0696-2025</t>
  </si>
  <si>
    <t>https://community.secop.gov.co/Public/Tendering/OpportunityDetail/Index?noticeUID=CO1.NTC.8104779&amp;isFromPublicArea=True&amp;isModal=False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</si>
  <si>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</si>
  <si>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CO1.REQ.8230326</t>
  </si>
  <si>
    <t>OPSP-VAD-0695-2025</t>
  </si>
  <si>
    <t>https://community.secop.gov.co/Public/Tendering/OpportunityDetail/Index?noticeUID=CO1.NTC.8104849&amp;isFromPublicArea=True&amp;isModal=False</t>
  </si>
  <si>
    <t>LA PRESENTE ORDEN TIENE POR OBJETO: 1. APOYAR EN LA CREACIÓN Y REFINAMIENTO LAS PÁGINAS PRINCIPALES DEL SISTEMA HACIENDO USO DE TECNOLOGÍAS COMO HTML, CSS, Y FRAMEWORKS DE JAVASCRIPT COMO ANGULAR 2. APOYAR EN LA CONEXIÓN DE LA INTERFAZ DE USUARIO CON LOS SERVICIOS BACKEND MEDIANTE LA INTEGRACIÓN DE APIS RESTFUL A TRAVÉS DE PETICIONES HTTP. 3. APOYAR EN LA MEJORA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</si>
  <si>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CO1.REQ.8229375</t>
  </si>
  <si>
    <t>OPSP-VAD-0694-2025</t>
  </si>
  <si>
    <t>https://community.secop.gov.co/Public/Tendering/OpportunityDetail/Index?noticeUID=CO1.NTC.8096740&amp;isFromPublicArea=True&amp;isModal=False</t>
  </si>
  <si>
    <t>YENIFER LORENA RUEDAS RACINES</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</si>
  <si>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APOYAR EN EL DILIGENCIAMIENTO DE FORMATOS REQUERIDOS EN LAS SOLICITUDES DE MOVILIDAD PARA CUMPLIR CON LAS VISITAS TÉCNICAS DEL PROYECTO. 4) REDACTAR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</si>
  <si>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CO1.REQ.8221895</t>
  </si>
  <si>
    <t>OPSP-VAD-0693-2025</t>
  </si>
  <si>
    <t>https://community.secop.gov.co/Public/Tendering/OpportunityDetail/Index?noticeUID=CO1.NTC.8096626&amp;isFromPublicArea=True&amp;isModal=False</t>
  </si>
  <si>
    <t>ADRIANA MARIA MONTES PALACIO</t>
  </si>
  <si>
    <t>LA PRESENTE ORDEN TIENE POR OBJETO: 1. ASISTIR CON LA ORIENTACIÓN DEL COORDINADOR A LOS ESPACIOS DE FORMACIÓN E INFORMACIÓN QUE SE REQUIERAN EN EL MARCO DEL PROYECTO. 2. APROPIAR LOS REFERENTES PEDAGÓGICOS, DIDÁCTICOS Y CURRICULARES DE LOS MODELOS EDUCATIVOS FLEXIBLES. 3. ACOMPAÑAR AL EQUIPO DE TRABAJO BASE EN LO PEDAGÓGICO, DIDÁCTICO Y CURRICULAR PARA EL DESARROLLO DE LOS COMPONENTES DE FORMACIÓN HÍBRIDA (PRESENCIAL Y VIRTUAL) Y ACOMPAÑAMIENTO A LAS SEDES EDUCATIVAS FOCALIZADAS. 4. PARTICIPAR CON LA ORIENTACIÓN DEL COORDINADOR EN LOS PROCESOS DE FORTALECIMIENTO DE CAPACIDADES DE LAS SECRETARÍAS DE EDUCACIÓN. -ELABORAR LOS PRODUCTOS Y DOCUMENTOS, SOLICITADOS POR LA COORDINACIÓN, DESDE LA ESPECIFICIDAD DEL PROCESO DE FORMACIÓN Y ACOMPAÑAMIENTO. 5. APORTAR EN LA ELABORACIÓN DE LOS INFORMES TÉCNICOS QUE SE REQUIERAN EN EL MARCO DEL DESARROLLO DEL PROYECTO. 6. ASISTIR Y PARTICIPAR EN LOS COMITÉS TÉCNICOS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</si>
  <si>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CO1.REQ.8221566</t>
  </si>
  <si>
    <t>OPSP-VAD-0692-2025</t>
  </si>
  <si>
    <t>https://community.secop.gov.co/Public/Tendering/OpportunityDetail/Index?noticeUID=CO1.NTC.8096014&amp;isFromPublicArea=True&amp;isModal=False</t>
  </si>
  <si>
    <t>ROBERTO ALFONSO GARCIA CAMPO</t>
  </si>
  <si>
    <t>LA PRESENTE ORDEN TIENE POR OBJETO: 1. APOYAR Y ORIENTAR LOS PROCESOS DE CONTRATACIÓN DEL PERSONAL REQUERIDO PARA LA EJECUCIÓN DE LA ESTRATEGIA. 2. APOYAR Y ORIENTAR LOS PROCESOS DE REGISTRO DE LOS DOCENTES A FORMAR Y CONSOLIDACIÓN DE BASES DE DATOS Y LOS PROTOCOLOS DE VISITAS A LAS SEDES EDUCATIVAS. 3. HACER SEGUIMIENTO A CUMPLIMIENTO DE LAS OBLIGACIONES CONTRACTUALES DEL PERSONAL QUE APOYA LA ESTRATEGIA. 4. VERIFICAR Y CONSOLIDAR LA INFORMACIÓN SOPORTE PARA LOS DESEMBOLSOS. 5. LLEVAR A CABO LA CONTABILIDAD DE LOS RECURSOS ASIGNADOS PARA EL DESARROLLO DE LA ESTRATEGIA DE FORMACIÓN. 6. ASISTIR EN LOS COMITÉS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</si>
  <si>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CO1.REQ.8221141</t>
  </si>
  <si>
    <t>OPSP-VAD-0691-2025</t>
  </si>
  <si>
    <t>https://community.secop.gov.co/Public/Tendering/OpportunityDetail/Index?noticeUID=CO1.NTC.8096095&amp;isFromPublicArea=True&amp;isModal=False</t>
  </si>
  <si>
    <t>JAIME ALBERTO MORON CARDENAS</t>
  </si>
  <si>
    <t>BERNARDO JOSE NOGUERA DIAZ GRANADOS</t>
  </si>
  <si>
    <t>LA PRESENTE ORDEN TIENE POR OBJETO LA PRESTACIÓN DE SERVICIOS PROFESIONALES COMO APOYO A LA DIRECCIÓN DEL PROYECTO CAMBIO CLIMATICO PARA DESARROLLAR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</si>
  <si>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CO1.REQ.8221528</t>
  </si>
  <si>
    <t>OPSP-VAD-0690-2025</t>
  </si>
  <si>
    <t>https://community.secop.gov.co/Public/Tendering/OpportunityDetail/Index?noticeUID=CO1.NTC.8096033&amp;isFromPublicArea=True&amp;isModal=False</t>
  </si>
  <si>
    <t>LA PRESENTE ORDEN TIENE POR OBJETO: 1. COORDINAR EL DESARROLLO DE LA ESTRATEGIA DE FORMACIÓN Y ACOMPAÑAMIENTO Y HACER SEGUIMIENTO A LA EJECUCIÓN DEL PLAN DE TRABAJO Y CRONOGRAMA SEGÚN LAS FASES DE CONVOCATORIA Y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11. REALIZAR ACTIVIDADES DE INTERVENTORÍA Y SEGUIMIENTO TÉCNICO, ADMINISTRATIVO, FINANCIERO, CONTABLE Y JURÍDICO DE LAS ORDENES DE LOS PROFESIONALES QUE VINCULE LA UNIVERSIDAD PARA LOGRAR LOS FINES Y OBLIGACIONES SEGÚN LOS ANEXOS TÉCNICOS Y LA ACEPTACIÓN DE PROPUESTA N° 005 DE 2024 SUSCRITA CON EL MEN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</si>
  <si>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CO1.REQ.8221150</t>
  </si>
  <si>
    <t>OPSP-VAD-0689-2025</t>
  </si>
  <si>
    <t>https://community.secop.gov.co/Public/Tendering/OpportunityDetail/Index?noticeUID=CO1.NTC.8050801&amp;isFromPublicArea=True&amp;isModal=False</t>
  </si>
  <si>
    <t>PAOLA MARGARITA CARRERA GONZALEZ</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</si>
  <si>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</si>
  <si>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CO1.REQ.8176665</t>
  </si>
  <si>
    <t>OAG-VAD-0685-2025</t>
  </si>
  <si>
    <t>https://community.secop.gov.co/Public/Tendering/OpportunityDetail/Index?noticeUID=CO1.NTC.8033048&amp;isFromPublicArea=True&amp;isModal=False</t>
  </si>
  <si>
    <t>LA PRESENTE ORDEN TIENE POR OBJETO: APOYAR EN EL DESARROLLO DE LAS ACTIVIDADES DE LA VICERRECTORIA ACADÉMICA, RELACIONADAS CON LOS PROCEDIMIENTOS GA-P11; GAP13; GA-P17; GA-P18 Y GA-P19 DEL COMITÉ INTERNO DE ASIGNACIÓN Y RECONOCIMIENTO DE PUNTAJE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CON LA BÚSQUEDA DE PERFILES DE PARES EVALUADORES EN LA BASE DE DATOS DE MINCIENCIAS PARA LOS PRODUCTOS EN REVISIÓN POR PARTE DEL CIARP. F) APOYAR EN LA ATENCIÓN A PROFESORES HORA CÁTEDRA, FACULTADES, PROGRAMAS, DEPARTAMENTO Y/O CENTRO, QUE REQUIEREN INFORMACIÓN RELACIONADA LAS SOLICITUDES EN TRÁMITE DE CATEGORÍAS.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</si>
  <si>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CO1.REQ.8158053</t>
  </si>
  <si>
    <t>OPSP-VAD-0684-2025</t>
  </si>
  <si>
    <t>https://community.secop.gov.co/Public/Tendering/OpportunityDetail/Index?noticeUID=CO1.NTC.8032276&amp;isFromPublicArea=True&amp;isModal=False</t>
  </si>
  <si>
    <t>MARIA CAMILA GUARDIOLA RADA</t>
  </si>
  <si>
    <t>LA PRESENTE ORDEN TIENE POR OBJETO PRESTAR LOS SERVICIOS PROFESIONALES EN LA VICERRECTORIA DE EXTENSION Y PROYECCIÓN SOCIAL DESARROLLANDO LAS SIGUIENTES ACTIVIDADES: 1. APOYAR EN LA CONSTRUCCIÓN DEL PROGRAMA DE ATENCIÓN A MASCOTAS DE LA UNIVERSIDAD DEL MAGDALENA 2. DESARROLLAR BRIGADAS DE CARACTERIZACIÓN Y FOCALIZACIÓN DE LAS DISTINTAS ESPECIES Y RAZAS DE MASCOTAS UNIMAGDALENA. 3. ACOMPAÑAR LOS PROCESOS DE FORMACIÓN A ESTUDIANTES DEL PROYECTO HUELLITAS FRENTE A LOS CUIDADOS BÁSICOS DE LAS MASCOTAS UNIMAGDALENA. 4. ESTABLECER RUTAS DE ATENCIÓN Y EMERGENCIAS DE LAS DISTINTAS ESPECIES Y RAZAS DE LAS MASCOTAS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</si>
  <si>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CO1.REQ.8157375</t>
  </si>
  <si>
    <t>OPSP-VAD-0683-2025</t>
  </si>
  <si>
    <t>https://community.secop.gov.co/Public/Tendering/OpportunityDetail/Index?noticeUID=CO1.NTC.8031894&amp;isFromPublicArea=True&amp;isModal=False</t>
  </si>
  <si>
    <t>LA PRESENTE ORDEN TIENE POR OBJETO: 1) ASESORAR EN LOS PROCESOS DE CREACIÓN DE REGISTROS CALIFICADOS DE NUEVOS PROGRAMAS DE LA FACULTAD DE CIENCIA BASICAS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BASICAS EN ARTICULACIÓN CON LA OFICINA DE ASEGURAMIENTO DE LA CALIDAD LA FORMULACIÓN E INICIO DE LOS PROGRAMAS (TECNICO LABORAL EN AREAS DE CUIDADO DE LA VIDA HUMANA Y SILVESTRE Y EL DOCTORADO EN CIENCIAS POR LA VIDA Y EL MEDIO AMBIENTE). 5) ORGANIZAR LAS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7) APOYAR EN EL PROCESO DE LA VISITA DE REACREDITACIÓN DEL PROGRAMA DE BIOLOGÍA. 8) PRESENTAR INFORME MENSUAL DEL AVANCE DE LA CREACIÓN DE LOS PROGRAMAS NUEVOS ASIGNADOS A LA DIRECCIÓN DE LA FACULTAD DE CIENCIAS BASICAS.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</si>
  <si>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CO1.REQ.8157089</t>
  </si>
  <si>
    <t>OPSP-VAD-0682-2025</t>
  </si>
  <si>
    <t>https://community.secop.gov.co/Public/Tendering/OpportunityDetail/Index?noticeUID=CO1.NTC.7994088&amp;isFromPublicArea=True&amp;isModal=False</t>
  </si>
  <si>
    <t>LA PRESENTE ORDEN TIENE POR OBJETO: 1) APOYAR EN LA REALIZACIÓN DE ACTIVIDADES DE CLASIFICACIÓN, ANÁLISIS Y DOCUMENTACIÓN DE LOS ELEMENTOS LÍTICOS ENCONTRADOS DURANTE LA IMPLEMENTACIÓN DEL PLAN DE MANEJO ARQUEOLÓGICO EN EL CAMPUS. 2) APOYAR PARA LA REALIZACIÓN DEL ANÁLISIS LÍTICA DETALLADO; DE ACUERDO CON LOS CRITERIOS BÁSICOS ESTABLECIDOS: TÉCNICA DE FABRICACIÓN, ANÁLISIS MORFOLÓGICO, TECNOLÓGICO Y FUNCIONAL. 3) APOYAR EN LA REDACCIÓN DE LOS INFORMES TÉCNICOS PERIÓDICOS CON LOS RESULTADOS DE LA CLASIFICACIÓN Y EL ANÁLISIS REALIZADO, QUE INCLUYE LA PRESENTACIÓN DE LOS INFORMES AL ICANH SEGÚN LOS PLAZOS ESTABLECIDOS EN EL CONTRATO, ASEGURANDO LA CALIDAD TÉCNICA DE LOS INFORMES A PRESENTAR. 4) APOYAR LA CREACIÓN DE LOS DOCUMENTOS DE REGISTRO DE LOS MATERIALES ARQUEOLÓGICOS DE ACUERDO CON LOS PROCEDIMIENTOS ESTABLECIDOS POR EL ICANH.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</si>
  <si>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CO1.REQ.8117803</t>
  </si>
  <si>
    <t>OPSP-VAD-0681-2025</t>
  </si>
  <si>
    <t>https://community.secop.gov.co/Public/Tendering/OpportunityDetail/Index?noticeUID=CO1.NTC.7993671&amp;isFromPublicArea=True&amp;isModal=False</t>
  </si>
  <si>
    <t>LA PRESENTE ORDEN TIENE POR OBJETO: 1) RECOPILAR, DIGITALIZAR Y ORDENAR LA GEORREFERENCIACIÓN DE LAS INTERVENCIONES, TODA LA INFORMACIÓN ESPACIAL QUE SE REQUIERA DEL ÁREA DE RESCATE DURANTE LA FASE DE IMPLEMENTACIÓN DEL PMA EN LOS DIFERENTES POLÍGONOS DEL CAMPUS EN LOS QUE SE ADELANTEN INTERVENCIONES ESTRUCTURALES. 2) ACTUALIZAR Y ENTREGAR LA CAPA DE MODELO DE DATOS DEL ICANH BASADO EN LA RECOLECCIÓN DE LA INFORMACIÓN EN EL MARCO DE LA EJECUCIÓN DEL PAP. 3) APOYAR EN LA LOCALIZACIÓN DE LOS YACIMIENTOS CON SUS COORDENADAS, PARA ESTUDIAR QUÉ SE ENCONTRÓ Y DÓNDE SE ENCONTRÓ, RELACIONAR LOS HALLAZGOS ENTRE SÍ, REALIZANDO LOS ANÁLISIS ESPACIALES COMPLEJOS Y TRABAJAR CON GRANDES VOLÚMENES DE DATOS GEORREFERENCIADOS.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</si>
  <si>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CO1.REQ.8117822</t>
  </si>
  <si>
    <t>OPSP-VAD-0680-2025</t>
  </si>
  <si>
    <t>https://community.secop.gov.co/Public/Tendering/OpportunityDetail/Index?noticeUID=CO1.NTC.7982884&amp;isFromPublicArea=True&amp;isModal=False</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</si>
  <si>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LA ACTUALIZACIÓN DE LA BASE DE DATOS DE LOS INVENTARIOS.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</si>
  <si>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CO1.REQ.8107141</t>
  </si>
  <si>
    <t>OPSP-VAD-0675-2025</t>
  </si>
  <si>
    <t>https://community.secop.gov.co/Public/Tendering/OpportunityDetail/Index?noticeUID=CO1.NTC.7962869&amp;isFromPublicArea=True&amp;isModal=False</t>
  </si>
  <si>
    <t>LA PRESENTE ORDEN TIENE POR OBJETO: 1. APOYAR EN LA INTERVENCIÓN DEL FONDO ACUMULADO DEL GRUPO DE ADMISIONES. 2, APOYAR EN EL DIAGNOSTICO DE LOS DOCUMENTOS QUE SE ENCUENTRAN EN EL FONDO ACUMULADO DEL GRUPO DE ADMISIONES. 3. APOYAR EN LA PREPARACIÓN DE LOS DOCUMENTOS QUE SE ENCUENTRAN EN EL FONDO DOCUMENTAL DEL GRUPO DE ADMISIONES, UBICADO EN EL BLOQUE IX. 4 . APOYAR LA ACTUALIZACIÓN DEL INVENTARIO DE ARCHIVO DOCUMENTAL DEL GRUPO DE ADMISIONES, REGISTRO Y CONTROL Y ACADÉMICO.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</si>
  <si>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CO1.REQ.8085852</t>
  </si>
  <si>
    <t>OAG-VAD-0674-2025</t>
  </si>
  <si>
    <t>https://community.secop.gov.co/Public/Tendering/OpportunityDetail/Index?noticeUID=CO1.NTC.7962616&amp;isFromPublicArea=True&amp;isModal=False</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</si>
  <si>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</si>
  <si>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CO1.REQ.8085454</t>
  </si>
  <si>
    <t>OAG-VAD-0673-2025</t>
  </si>
  <si>
    <t>https://community.secop.gov.co/Public/Tendering/OpportunityDetail/Index?noticeUID=CO1.NTC.7962712&amp;isFromPublicArea=True&amp;isModal=False</t>
  </si>
  <si>
    <t>CO1.REQ.8085532</t>
  </si>
  <si>
    <t>OPSP-VAD-0672-2025</t>
  </si>
  <si>
    <t>https://community.secop.gov.co/Public/Tendering/OpportunityDetail/Index?noticeUID=CO1.NTC.7954821&amp;isFromPublicArea=True&amp;isModal=False</t>
  </si>
  <si>
    <t>LA PRESENTE ORDEN TIENE POR OBJETO: 1. ASISTIR CON LA ORIENTACIÓN DEL COORDINADOR A LOS ESPACIOS DE FORMACIÓN E INFORMACIÓN QUE SE REQUIERAN EN EL MARCO DEL PROYECTO. 2. APROPIAR LOS REFERENTES PEDAGÓGICOS, DIDÁCTICOS Y CURRICULARES DE LOS MODELOS EDUCATIVOS FLEXIBLES. 3. ACOMPAÑAR AL EQUIPO DE TRABAJO BASE EN LO PEDAGÓGICO, DIDÁCTICO Y CURRICULAR PARA EL DESARROLLO DE LOS COMPONENTES DE FORMACIÓN HÍBRIDA (PRESENCIAL Y VIRTUAL) Y ACOMPAÑAMIENTO A LAS SEDES EDUCATIVAS FOCALIZADAS. 4. PARTICIPAR CON LA ORIENTACIÓN DEL COORDINADOR EN LOS PROCESOS DE FORTALECIMIENTO DE CAPACIDADES DE LAS SECRETARÍAS DE EDUCACIÓN. -ELABORAR LOS PRODUCTOS Y DOCUMENTOS, SOLICITADOS POR LA COORDINACIÓN, DESDE LA ESPECIFICIDAD DEL PROCESO DE FORMACIÓN Y ACOMPAÑAMIENTO. 5. APORTAR EN LA ELABORACIÓN DE LOS INFORMES TÉCNICOS QUE SE REQUIERAN EN EL MARCO DEL DESARROLLO DEL PROYECTO. 6. ASISTIR Y PARTICIPAR EN LOS COMITÉS TÉCNICOS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</si>
  <si>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CO1.REQ.8077047</t>
  </si>
  <si>
    <t>OPSP-VAD-0671-2025</t>
  </si>
  <si>
    <t>https://community.secop.gov.co/Public/Tendering/OpportunityDetail/Index?noticeUID=CO1.NTC.7954721&amp;isFromPublicArea=True&amp;isModal=False</t>
  </si>
  <si>
    <t>LA PRESENTE ORDEN TIENE POR OBJETO: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 8. HACER MANTENIMIENTO FÍSICO DE LOS RECURSOS INFORMÁTICOS Y SOPORTAR EL SERVICIO CORPORATIVO DE INTERNET, INTRANET, CORREO ELECTRÓNICO Y OTROS. 9. CONSOLIDAR LA INFORMACIÓN DE ACUERDO CON INDICACIONES SUMINISTRADAS POR EL LÍDER DEL PROYECTO. 10. PRESENTAR INFORMES DE LAS ACCIONES DESARROLLADAS EN EL MARCO DE LA EJECUCIÓN DEL PROCESO DE FORMACIÓN.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</si>
  <si>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CO1.REQ.8076399</t>
  </si>
  <si>
    <t>OPSP-VAD-0670-2025</t>
  </si>
  <si>
    <t>https://community.secop.gov.co/Public/Tendering/OpportunityDetail/Index?noticeUID=CO1.NTC.7952391&amp;isFromPublicArea=True&amp;isModal=False</t>
  </si>
  <si>
    <t>LA PRESENTE ORDEN TIENE POR OBJETO: 1. APOYAR EN LA ARTICULACIÓN Y SEGUIMIENTO DEL PROCESO DE LOS ESTUDIANTES BENEFICIARIOS DEL PROGRAMA DE ALOJAMIENTO UNIVERSITARIO EN LA RESIDENCIA ESTUDIANTIL ANCESTRAL. 2. APOYAR EN ACTIVIDADES DE PROMOCIÓN Y MANTENIMIENTO DE LA SALUD A LA COMUNIDAD UNIVERSITARIA Y LAS COMUNIDADES INDÍGENAS. 3. APOYAR EN LA ATENCIÓN BÁSICA, OPORTUNA Y ADECUADA A LOS ESTUDIANTES DE LAS COMUNIDADES INDÍGENAS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</si>
  <si>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CO1.REQ.8074661</t>
  </si>
  <si>
    <t>OPSP-VAD-0669-2025</t>
  </si>
  <si>
    <t>https://community.secop.gov.co/Public/Tendering/OpportunityDetail/Index?noticeUID=CO1.NTC.7951843&amp;isFromPublicArea=True&amp;isModal=False</t>
  </si>
  <si>
    <t>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</si>
  <si>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CO1.REQ.8073786</t>
  </si>
  <si>
    <t>OPSP-VAD-0668-2025</t>
  </si>
  <si>
    <t>https://community.secop.gov.co/Public/Tendering/OpportunityDetail/Index?noticeUID=CO1.NTC.7953641&amp;isFromPublicArea=True&amp;isModal=False</t>
  </si>
  <si>
    <t>CAMILA ANDREA URZOLA GUARDIA</t>
  </si>
  <si>
    <t>LA PRESENTE ORDEN TIENE POR OBJETO: 1. APOYAR EN EL DISEÑO CURRICULAR DE PROGRAMAS TÉCNICOS Y TECNOLÓGICOS EN CIBERSEGURIDAD Y REDES CON BASE EN EL MARCO NACIONAL DE CUALIFICACIONES (MNC). 2. APOYAR EN EL DESARROLLO DE CONTENIDOS (GUÍAS CURRICULARES, PROPUESTAS PEDAGÓGICAS O HERRAMIENTAS DE EVALUACIÓN) Y DOCUMENTOS TÉCNICOS SOBRE EL ROL DE LA CIBERSEGURIDAD EN LOS TERRITORIOS INTELIGENTES. 3. APOYAR LA SISTEMATIZACIÓN DE INSUMOS DEL EQUIPO DE TRABAJO. 4. ASISTIR A REUNIONES DE COORDINACIÓN CON EL EQUIPO DE ESTRATEGIA FORMATIVA DE ALUNA I.A. 5. APOYAR EN LA VALIDACIÓN DE LA OFERTA FORMATIVA CON EXPERTOS Y ALIADOS ESTRATÉGICOS. 6. APORTAR DESDE SU EXPERIENCIA AL DISEÑO DE PROYECTOS EDUCATIVOS, TALLERES, BOOTCAMPS O HACKATONES EN CIBERSEGURIDAD. 7. APOYAR TÉCNICAMENTE ACTIVIDADES DE DIVULGACIÓN O FORMACIÓN INTERNA DEL EQUIPO.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</si>
  <si>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CO1.REQ.8074335</t>
  </si>
  <si>
    <t>OPSP-VAD-0667-2025</t>
  </si>
  <si>
    <t>CO1.REQ.8075487</t>
  </si>
  <si>
    <t>OAG-VAD-0666-2025</t>
  </si>
  <si>
    <t>https://community.secop.gov.co/Public/Tendering/OpportunityDetail/Index?noticeUID=CO1.NTC.7953534&amp;isFromPublicArea=True&amp;isModal=False</t>
  </si>
  <si>
    <t>CO1.REQ.8075470</t>
  </si>
  <si>
    <t>OAG-VAD-0665-2025</t>
  </si>
  <si>
    <t>https://community.secop.gov.co/Public/Tendering/OpportunityDetail/Index?noticeUID=CO1.NTC.7951631&amp;isFromPublicArea=True&amp;isModal=False</t>
  </si>
  <si>
    <t>CO1.REQ.8073483</t>
  </si>
  <si>
    <t>OAG-VAD-0664-2025</t>
  </si>
  <si>
    <t>https://community.secop.gov.co/Public/Tendering/OpportunityDetail/Index?noticeUID=CO1.NTC.7951321&amp;isFromPublicArea=True&amp;isModal=False</t>
  </si>
  <si>
    <t>CO1.REQ.8073092</t>
  </si>
  <si>
    <t>OAG-VAD-0663-2025</t>
  </si>
  <si>
    <t>https://community.secop.gov.co/Public/Tendering/OpportunityDetail/Index?noticeUID=CO1.NTC.7952879&amp;isFromPublicArea=True&amp;isModal=False</t>
  </si>
  <si>
    <t>LA PRESENTE ORDEN TIENE POR OBJETO: 1. APOYAR EN LA ELABORACIÓN DE CURSOS, DIPLOMADOS, SEMINARIOS Y TALLERES QUE RESPONDAN A LAS NECESIDADES DEL SECTOR ACADÉMICO Y PROFESIONAL, ASEGURANDO SU PERTINENCIA Y CALIDAD. 2. APOYAR LA LOGÍSTICA PARA LA EJECUCIÓN DE CURSOS, DIPLOMADOS, SEMINARIOS Y TALLERES, ASEGURANDO EL CUMPLIMIENTO DE LOS CRONOGRAMAS, LA ADECUADA GESTIÓN DE LAS PLATAFORMAS TECNOLÓGICAS Y LA DISPONIBILIDAD DE LOS MATERIALES DE APOYO. 3. APOYAR LAS ESTRATEGIAS DE COMUNICACIÓN Y MERCADEO PARA ATRAER PARTICIPANTES A LOS PROGRAMAS DE FORMACIÓN CONTINUA, INCLUYENDO LA GESTIÓN DE CONVENIOS Y ALIANZAS ESTRATÉGICAS. 4. APOYAR LA EFECTIVIDAD DE LOS PROGRAMAS DE FORMACIÓN CONTINUA MEDIANTE ENCUESTAS, ANÁLISIS DE SATISFACCIÓN Y ESTUDIOS DE IMPACTO. 5. APOYAR EL MANEJO DE INSCRIPCIONES DE LOS CURSOS, DIPLOMADOS, SEMINARIOS Y TALLERES, Y BÚSQUEDA DE FUENTES DE FINANCIAMIENTO PARA FORTALECER LA OFERTA DE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</si>
  <si>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CO1.REQ.8074958</t>
  </si>
  <si>
    <t>OPSP-VAD-0662-2025</t>
  </si>
  <si>
    <t>https://community.secop.gov.co/Public/Tendering/OpportunityDetail/Index?noticeUID=CO1.NTC.7952869&amp;isFromPublicArea=True&amp;isModal=False</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</si>
  <si>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SECOP Y SIA OBSERVA CONTRALORÍA, POR PARTE DE CADA UNO DE LOS ORDENADORES DEL GASTO DELEGADOS. 5. APOYAR EN LA CAPACITACIÓN Y MESAS DE TRABAJO CON LOS DISTINTOS EQUIPOS Y ORDENADORES DEL GASTO DELEGADOS RESPECTO DE LA GESTIÓN Y CARGUE DE INFORMACIÓN EN LAS PLATAFORMAS: SIA OBSERVA AUDITORIA, SIGEP, SECOP Y SIA OBSERVA CONTRALORÍA. 6. APOYAR EL PROCESOS DE REVISIÓN INTERNA DEL CARGUE DE LOS CONTRATOS Y MATRIZ DE LEGALIDAD DE LAS PLATAFORMAS SIA OBSERVA AUDITORIA, SIGEP, SECOP Y SIA OBSERVA CONTRALORÍA. 7. APOYAR A LOS EQUIPOS DE TRABAJO Y ORDENADORES DEL GASTO DELEGADOS, RESPECTO DE INQUIETUDES O SOLICITUDES SOBRE EL CARGUE DE INFORMACIÓN EN LAS PLATAFORMAS: SIA OBSERVA AUDITORIA, SIGEP, SECOP Y SIA OBSERVA CONTRALORÍA. 8. APOYAR EN LA REVISIÓN DE LA INFORMACIÓN CONTRACTUAL CARGADA EN LAS PLATAFORMAS DEL SIA OBSERVA- AUDITORIA, SIGEP Y SECOP POR PARTE DE LOS DIFERENTES ORDENADORES DEL GASTO DELEGADOS. 9. APOYAR EN LA REVISIÓN Y VERIFICACIÓN DE LA INFORMACIÓN DEL DIRECTORIO FUNCIÓN PÚBLICA SIGEP. 10. APOYAR EN LA REVISIÓN DE LOS DOCUMENTOS PARA TRÁMITE DE LIQUIDACIÓN DE HONORARIOS DE LOS CONTRATISTAS POR PRESTACIÓN DE SERVICIOS PROFESIONALES Y DE APOYO A LA GESTIÓN DE LA VICERRECTORÍA ADMINISTRATIVA Y DIRECCIÓN ADMINISTRATIVA. 11. APOYAR AL GRUPO DE CONTRATACIÓN EN LA ORGANIZACIÓN DEL ARCHIVO DIGITAL DE LAS ORDENES DE SERVICIOS PROFESIONALES Y DE APOYO A LA GESTIÓN SUSCRITAS POR EL VICERRECTOR ADMINISTRATIVO Y/O EL DIRECTOR ADMINISTRATIVO. 12. APOYAR EN LA PROYECCIÓN DE RESPUESTAS A LAS PETICIONES QUE LE SEAN SOLICITADAS, CON EL FIN QUE LAS MISMAS SE RESUELVAN DENTRO DE LOS PLAZOS Y/O TÉRMINOS ESTABLECIDOS EN LA LEY. 13.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</si>
  <si>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CO1.REQ.8075236</t>
  </si>
  <si>
    <t>OPSP-VAD-0661-2025</t>
  </si>
  <si>
    <t>https://community.secop.gov.co/Public/Tendering/OpportunityDetail/Index?noticeUID=CO1.NTC.7927391&amp;isFromPublicArea=True&amp;isModal=False</t>
  </si>
  <si>
    <t>RAFAEL  JAVIER AARON  VILORIA</t>
  </si>
  <si>
    <t>LA PRESENTE ORDEN TIENE POR OBJETO: 1. APOYAR CON LA ATENCIÓN A LOS USUARIOS QUE REQUIERAN LOS SERVICIOS DEL GRUPO DE FACTURACIÓN, CRÉDITO Y CARTERA A TRAVÉS DE LOS DIFERENTES CANALES DISPONIBLES. 2. GESTIONAR 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JURIDICA.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</si>
  <si>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CO1.REQ.8048119</t>
  </si>
  <si>
    <t>OPSP-VAD-0660-2025</t>
  </si>
  <si>
    <t>https://community.secop.gov.co/Public/Tendering/OpportunityDetail/Index?noticeUID=CO1.NTC.7920213&amp;isFromPublicArea=True&amp;isModal=False</t>
  </si>
  <si>
    <t>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CIENCIAS BIOLÓGICAS,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</si>
  <si>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CO1.REQ.8042732</t>
  </si>
  <si>
    <t>OPSP-VAD-0659-2025</t>
  </si>
  <si>
    <t>https://community.secop.gov.co/Public/Tendering/OpportunityDetail/Index?noticeUID=CO1.NTC.7920490&amp;isFromPublicArea=True&amp;isModal=False</t>
  </si>
  <si>
    <t>LA PRESENTE ORDEN TIENE POR OBJETO: 1. APOYAR EN LA ORGANIZACIÓN DEL LABORATORIO ASIGNADO PARA LAS PRÁCTICAS Y SERVICIOS REQUERIDOS EN EL MISMO, DE CONFORMIDAD CON LA PROGRAMACIÓN DE LAS GUÍAS ESTABLECIDAS. 2. APOYAR CON LA ENTREGA OPORTUNA DE LOS EQUIPOS, MATERIALES E INSUMOS REQUERIDOS EN EL MONTAJE DE PRÁCTICAS Y SERVICIOS DE LABORATORIO. 3. APOYAR EN EL BUEN USO DE EQUIPOS, MATERIALES E INSUMOS DE LABORATORIO. 4. APOYAR CON EL PROCEDIMIENTO Y PROTOCOLOS ESTABLECIDOS PARA EL FUNCIONAMIENTO, CUIDADO, PRESERVACIÓN Y MANTENIMIENTO DE EQUIPOS, MATERIALES E INSTALACIONES DE LABORATORIO. 5. APOYAR EN LA ADMINISTRACIÓN Y ACTUALIZACIÓN DEL INVENTARIO DE BIENES, MATERIALES E INSUMOS DE LABORATORIO ASÍ COMO ELABORAR Y PRESENTAR LOS INFORMES RESPECTIVOS. 6. APOYAR EN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.APOYAR CON LA INFORMACIÓN OPORTUNA SOBRE SITUACIONES QUE AFECTEN EL DESARROLLO DE LAS ACTIVIDADES EN EL LABORATORIO. 10. APOYAR LA ATENCIÓN OPORTUNA DE LAS PETICIONES, QUEJAS, RECLAMOS Y SUGERENCIAS, RELACIONADAS CON LOS SERVICIOS DE LABORATORIO. 11. APOYAR LA VERIFICACIÓN DE LAS PRÁCTICAS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RECOLECCIÓN DE INFORMACIÓN DE SATISFACCIÓN DEL SERVICIO E INFORMES RELACIONADOS. 14.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</si>
  <si>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CO1.REQ.8043205</t>
  </si>
  <si>
    <t>OAG-VAD-0658-2025</t>
  </si>
  <si>
    <t>https://community.secop.gov.co/Public/Tendering/OpportunityDetail/Index?noticeUID=CO1.NTC.7912574&amp;isFromPublicArea=True&amp;isModal=False</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</si>
  <si>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</si>
  <si>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CO1.REQ.8035520</t>
  </si>
  <si>
    <t>OPSP-VAD-0656-2025</t>
  </si>
  <si>
    <t>https://community.secop.gov.co/Public/Tendering/OpportunityDetail/Index?noticeUID=CO1.NTC.7914364&amp;isFromPublicArea=True&amp;isModal=False</t>
  </si>
  <si>
    <t>ROSA ANGELICA LOPEZ LOPEZ</t>
  </si>
  <si>
    <t>LA PRESENTE ORDEN TIENE POR OBJETO: 1. APOYAR EL DESARROLLO DE LA ESTRATEGIA DE ACOMPAÑAMIENTO A LAS 940 SEDES EDUCATIVAS FOCALIZADAS, REALIZAR SEGUIMIENTO A LA EJECUCIÓN DEL PLAN DE TRABAJO Y CRONOGRAMA. 2. ESTRUCTURAR LAS RUTAS Y MECANISMOS QUE SE REQUIERAN PARA LA PUESTA EN MARCHA DEL COMPONENTE DE ACOMPAÑAMIENTO A LAS 940 SEDES EDUCATIVAS FOCALIZADAS Y ASISTENCIA TÉCNICA DESDE LA IMPLEMENTACIÓN DE LOS MODELOS EDUCATIVOS FLEXIBLES. 3. LIDERAR LA CONSTRUCCIÓN E IMPLEMENTACIÓN DE LA BITÁCORA PEDAGÓGICA, LA SISTEMATIZACIÓN DE LAS EXPERIENCIAS, EL PROCESO DE SELECCIÓN DE LAS EXPERIENCIAS Y LA RED PEDAGÓGICA. 4. REALIZAR EL CRONOGRAMA DE VISITAS DE LAS 940 SEDES EDUCATIVAS FOCALIZADAS, LA CUAL IMPLICA LA RECOLECCIÓN DE INFORMACIÓN, EL DIAGNÓSTICO DEL PROCESO EDUCATIVO Y LA DEFINICIÓN DE PLAN DE MEJORAMIENTO. 5. SUMINISTRAR ASISTENCIA TÉCNICA A LOS DOCENTES DE LAS 940 SEDES EDUCATIVAS FOCALIZADAS EN LA IMPLEMENTACIÓN DE MEF. 6. APOYAR LA ESTRUCTURACIÓN DE LOS INFORMES DE LA EJECUCIÓN DEL COMPONENTE DE ACOMPAÑAMIENTO Y SEGUIMIENTO A LAS 940 SEDES EDUCATIVAS. 7. APOYAR LA CONSTRUCCIÓN DE DOCUMENTOS Y DEMÁS PRODUCTOS REQUERIDOS PARA LA CORRECTA EJECUCIÓN DE LOS COMPONENTES DE FORMACIÓN, DOTACIÓN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</si>
  <si>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CO1.REQ.8037062</t>
  </si>
  <si>
    <t>OPSP-VAD-0655-2025</t>
  </si>
  <si>
    <t>https://community.secop.gov.co/Public/Tendering/OpportunityDetail/Index?noticeUID=CO1.NTC.7912485&amp;isFromPublicArea=True&amp;isModal=False</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</si>
  <si>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AL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</si>
  <si>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CO1.REQ.8035555</t>
  </si>
  <si>
    <t>OPSP-VAD-0654-2025</t>
  </si>
  <si>
    <t>https://community.secop.gov.co/Public/Tendering/OpportunityDetail/Index?noticeUID=CO1.NTC.7913039&amp;isFromPublicArea=True&amp;isModal=False</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</si>
  <si>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</si>
  <si>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CO1.REQ.8035704</t>
  </si>
  <si>
    <t>OAG-VAD-0653-2025</t>
  </si>
  <si>
    <t>https://community.secop.gov.co/Public/Tendering/OpportunityDetail/Index?noticeUID=CO1.NTC.7912544&amp;isFromPublicArea=True&amp;isModal=False</t>
  </si>
  <si>
    <t>PAOLA ANDREA MURILLO TARAZONA</t>
  </si>
  <si>
    <t>LA PRESENTE ORDEN TIENE POR OBJETO: 1. APOYAR A LA LÍDER DEL PROCESO DE FORMACIÓN Y ACOMPAÑAMIENTO EN CUANTO A LA EJECUCIÓN DE ACCIONES CORRECTIVAS, PREVENTIVAS Y DE MEJORAMIENTO PARA GARANTIZAR LA EFICACIA DE LOS PROCESOS SUSCRITOS MEDIANTE LA CARTA DE ACEPTACIÓN DE PROPUESTA N° 005 DE 2024. 2. APOYAR EN LA REVISIÓN DE INFORMES PRESENTADOS POR EL MINISTERIO DE EDUCACIÓN, REFERENTE A LOS AVANCES DEL COMPONENTE PEDAGÓGICO, LOGÍSTICO Y FINANCIERO. 3. APOYAR EN LA RECOLECCIÓN, ORGANIZACIÓN, PROCESAMIENTO DE LA INFORMACIÓN DOCUMENTAL, CONSTRUCCIÓN Y ANÁLISIS DE ESTADÍSTICAS NECESARIAS PARA EVIDENCIAR EL AVANCE DE CADA UNO DE LOS FACTORES, CRITERIOS, CARACTERÍSTICAS Y/O ASPECTOS POR EVALUAR DURANTE LOS AVANCES ESTIPULADOS EN EL ANEXO TÉCNICO DE LA CARTA DE ACEPTACIÓN DE PROPUESTA N° 005 DE 2024. 4.IMPLEMENTAR LOS FORMATOS NECESARIOS PARA LLEVAR EL ESTRICTO CONTROL DE CALIDAD DE LAS ACTIVIDADES PROGRAMADAS DURANTE LA EJECUCIÓN DEL PROYECTO MEF. 5. ASESORAR Y APOYAR LA COORDINACIÓN DEL DISEÑO DOCUMENTAL ATENDIENDO LOS REQUISITOS DE CALIDAD EN LA EJECUCIÓN DEL PROYECTO MEF. 6. BRINDAR ACOMPAÑAMIENTO A LA LÍDER DEL PROCESO REQUERIDO PARA EL DESARROLLO DE ACTIVIDADES, EVENTOS O REUNIONES QUE SE REALICEN DE ACUERDO CON EL CRONOGRAMA DENTRO DE LA CARTA DE ACEPTACIÓN DE PROPUESTA N° 005 DE 2024. 7. PARTICIPAR EN REUNIONES QUE SE PROGRAMEN EN EL DESARROLLO DEL PROYECTO, Y QUE SEAN BÁSICOS PARA EL DESARROLLO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</si>
  <si>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CO1.REQ.8035345</t>
  </si>
  <si>
    <t>OPSP-VAD-0652-2025</t>
  </si>
  <si>
    <t>https://community.secop.gov.co/Public/Tendering/OpportunityDetail/Index?noticeUID=CO1.NTC.7912601&amp;isFromPublicArea=True&amp;isModal=False</t>
  </si>
  <si>
    <t>LA PRESENTE ORDEN TIENE POR OBJETO: 1. REALIZAR UN ACOMPAÑAMIENTO PERIÓDICO A LAS VÍCTIMAS DE VIOLENCIA BASADA EN GÉNERO Y VIOLENCIA SEXUAL, CON EL FIN DE EVALUAR SU BIENESTAR EMOCIONAL Y SU PROCESO DE RECUPERACIÓN. 2. IDENTIFICAR SEÑALES DE POSIBLE REINCIDENCIA O REVICTIMIZACIÓN, Y DISEÑAR ACCIONES PREVENTIVAS QUE PROTEJAN A LAS PERSONAS AFECTADAS. 3. APOYAR EN EL DISEÑO Y EJECUCIÓN DE LOS PROGRAMAS DE PREVENCIÓN Y DETECCIÓN DE CASOS DE VIOLENCIA BASADA EN GÉNERO Y VIOLENCIA SEXUAL, ENFOCADOS EN LA COMUNIDAD UNIVERSITARIA. 4. ACOMPAÑAR LA PROMOCIÓN DE ESPACIOS SEGUROS DE DENUNCIA Y ATENCIÓN OPORTUNA. 5. APOYAR EN EL DESARROLLO DE CAPACITACIONES DIRIGIDAS A ESTUDIANTES, DOCENTES Y PERSONAL ADMINISTRATIVO, CON EL OBJETIVO DE FOMENTAR UNA CULTURA DE RESPETO, EQUIDAD Y CERO TOLERANCIAS FRENTE A LA VIOLENCIA. 6. APOYAR EN LA PARTICIPACIÓN DE LOS EVENTOS REALIZADOS POR EL GRUPO GAV. 7. APOYAR EN LA ATENCIÓN BÁSICA, OPORTUNA Y ADECUADA A LOS ESTUDIANTES QUE REQUIERAN EL SERVICIO DE ORIENTACIÓN PSICOLÓGICA EN LA DIRECCIÓN DE BIENESTAR UNIVERSITARIO. 8. PRESENTAR INFORMES OPORTUNAMENTE AL SUPERVISOR SOBRE LAS ACTIVIDADES DESARROLLADAS Y PLANTEADAS EN EL PLAN DE TRABAJO, PARA LA VERIFICACIÓN Y 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</si>
  <si>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CO1.REQ.8035055</t>
  </si>
  <si>
    <t>OPSP-VAD-0651-2025</t>
  </si>
  <si>
    <t>https://community.secop.gov.co/Public/Tendering/OpportunityDetail/Index?noticeUID=CO1.NTC.7911948&amp;isFromPublicArea=True&amp;isModal=False</t>
  </si>
  <si>
    <t>LA PRESENTE ORDEN TIENE POR OBJETO PRESTAR SERVICIOS PROFESIONALES REALIZANDO LAS SIGUIENTES ACTIVIDADES: 1. APOYAR EN EL PROCESO DE SEGUIMIENTO Y ASESORÍA AL REPORTE EN EL SISTEMA DE PLANES Y PROYECTOS. 2. APOYAR LA ACTUALIZACIÓN DE LA DOCUMENTACIÓN RELACIONADA CON EL PROCESO DE GESTIÓN DE PLAN DE ACCIÓN. 3. APOYAR EN LA RECOLECCIÓN Y CONSOLIDACIÓN DE INFORMACIÓN PARA CONSTRUCCIÓN DE DOCUMENTOS E INFORMES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</si>
  <si>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CO1.REQ.8034652</t>
  </si>
  <si>
    <t>OPSP-VAD-0650-2025</t>
  </si>
  <si>
    <t>https://community.secop.gov.co/Public/Tendering/OpportunityDetail/Index?noticeUID=CO1.NTC.7911884&amp;isFromPublicArea=True&amp;isModal=False</t>
  </si>
  <si>
    <t>CO1.REQ.8034793</t>
  </si>
  <si>
    <t>OPSP-VAD-0649-2025</t>
  </si>
  <si>
    <t>https://community.secop.gov.co/Public/Tendering/OpportunityDetail/Index?noticeUID=CO1.NTC.7898934&amp;isFromPublicArea=True&amp;isModal=False</t>
  </si>
  <si>
    <t>LA PRESENTE ORDEN TIENE POR OBJETO: 1). BRINDAR APOYO A LA DIRECCIÓN DEL DEPARTAMENTO DE QUÍMICA EN LA COORDINACIÓN Y SEGUIMIENTO DE LAS ACTIVIDADES ACADÉMICAS, CIENTÍFICAS, INVESTIGATIVAS Y DE EXTENSIÓN, FACILITANDO LA ORGANIZACIÓN, EJECUCIÓN Y CONTROL DE LOS PROCESOS QUE CONTRIBUYAN AL CUMPLIMIENTO DE LOS OBJETIVOS Y FUNCIONES DEL DEPARTAMENTO. 2). APOYAR EN LA ORGANIZACIÓN, CLASIFICACIÓN Y GESTIÓN DE LA INFORMACIÓN DEL DEPARTAMENTO DE QUÍMICA, EN EL MARCO DEL PROCESO DE AUTOEVALUACIÓN Y ACREDITACIÓN DE ALTA CALIDAD. 3). APOYAR EN LA ATENCIÓN DE SOLICITUDES Y REQUERIMIENTOS DE ESTUDIANTES, DOCENTES Y DEMÁS DEPENDENCIAS DE LA UNIVERSIDAD DEL MAGDALENA. 4). APOYAR EN LA PLANEACIÓN Y DESARROLLO DE LAS SESIONES DEL COMITÉ DEL DEPARTAMENTO DE QUÍMICA, GARANTIZANDO LA CONVOCATORIA OPORTUNA, ELABORACIÓN DE AGENDAS, REGISTRO DE ACTAS, SEGUIMIENTO A LOS COMPROMISOS ESTABLECIDOS Y LA ARTICULACIÓN DE LOS TEMAS ACADÉMICOS, CURRICULARES Y ADMINISTRATIVOS QUE SE ABORDEN EN DICHO ESPACIO. 5). RECOLECTAR Y SISTEMATIZAR DATOS ESTADÍSTICOS DEL DEPARTAMENTO, CON EL PROPÓSITO DE GENERAR INFORMES QUE RESPALDEN LOS PROCESOS DE GESTIÓN, EVALUACIÓN Y MEJORA CONTINUA. 6). APOYAR EN LA ELABORACIÓN, SEGUIMIENTO Y CRONOGRAMA DE ACTIVIDADES DEL DEPARTAMENTO DE QUÍMICA, GARANTIZANDO EL CUMPLIMIENTO DE LOS COMPROMISOS Y OBJETIVOS INSTITUCIONALES. 7). APOYAR EN LA GESTIÓN, LA LOGÍSTICA Y EL SOPORTE ADMINISTRATIVO DE LAS ACTIVIDADES ACADÉMICAS Y DE INVESTIGACIÓN DEL DEPARTAMENTO, TALES COMO EVENTOS, SEMINARIOS, CONFERENCIAS Y REUNIONES DE TRABAJO, INCLUYENDO LA COORDINACIÓN DE RECURSOS HUMANOS, FÍSICOS Y TECNOLÓGICOS NECESARIOS PARA SU EJECUCIÓN.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</si>
  <si>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CO1.REQ.8021857</t>
  </si>
  <si>
    <t>OPSP-VAD-0648-2025</t>
  </si>
  <si>
    <t>https://community.secop.gov.co/Public/Tendering/OpportunityDetail/Index?noticeUID=CO1.NTC.7896796&amp;isFromPublicArea=True&amp;isModal=False</t>
  </si>
  <si>
    <t>JEYSON JAVIER TEJEDA PATIÑO</t>
  </si>
  <si>
    <t>LA PRESENTE ORDEN TIENE POR OBJETO: 1. APOYAR EN EL DESARROLLO DE COMPONENTES SOFTWARE EN TECNOLOGÍAS .NET CORE, JAVASCRIPT Y ANGULAR, APLICANDO PATRONES DE DISEÑO PARA GARANTIZAR MODULARIDAD Y ESCALABILIDAD EN EL SISTEMA DE INFORMACIÓN PARA LA GESTIÓN DE PAGOS PARCIALES A TERCEROS. 2. APOYAR EN EL MODELAMIENTO DE BASES DE DATOS RELACIONALES EN SQL SERVER, ASEGURANDO QUE LA ESTRUCTURA DE DATOS SOPORTE EFICIENTEMENTE LOS PROCESOS DE DIFERENTES TIPOS DE PAGOS A TERCEROS. 3. APOYAR EN LA IMPLEMENTACIÓN DE PRINCIPIOS SOLID EN EL DESARROLLO DE SOFTWARE, PROMOVIENDO BUENAS PRÁCTICAS DE PROGRAMACIÓN ORIENTADA A OBJETOS. 4. APOYAR EN LA GESTIÓN Y CONTROL DE VERSIONES DEL CÓDIGO FUENTE, UTILIZANDO HERRAMIENTAS COMO GIT Y GITHUB/GITLAB/AZURE DEVOPS, ASEGURANDO UN DESARROLLO COLABORATIVO EFICIENTE. 5. APOYAR EN EL PROCESO DE OPTIMIZACIÓN DE CONSULTAS Y PROCEDIMIENTOS ALMACENADOS EN SQL SERVER, CON EL OBJETIVO DE MEJORAR EL RENDIMIENTO DE LAS OPERACIONES DE BASES DE DATOS. 6. APOYAR EN LA IMPLEMENTACIÓN DE PRUEBAS UNITARIAS Y DE INTEGRACIÓN EN .NET CORE Y ANGULAR, ASEGURANDO LA CALIDAD DEL SOFTWARE DESARROLLADO.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</si>
  <si>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CO1.REQ.8019394</t>
  </si>
  <si>
    <t>OAG-VAD-0647-2025</t>
  </si>
  <si>
    <t>https://community.secop.gov.co/Public/Tendering/OpportunityDetail/Index?noticeUID=CO1.NTC.7896116&amp;isFromPublicArea=True&amp;isModal=False</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</si>
  <si>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</si>
  <si>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CO1.REQ.8019061</t>
  </si>
  <si>
    <t>OPSP-VAD-0646-2025</t>
  </si>
  <si>
    <t>https://community.secop.gov.co/Public/Tendering/OpportunityDetail/Index?noticeUID=CO1.NTC.7895686&amp;isFromPublicArea=True&amp;isModal=False</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</si>
  <si>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</si>
  <si>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CO1.REQ.8018742</t>
  </si>
  <si>
    <t>OPSP-VAD-0645-2025</t>
  </si>
  <si>
    <t>https://community.secop.gov.co/Public/Tendering/OpportunityDetail/Index?noticeUID=CO1.NTC.7895497&amp;isFromPublicArea=True&amp;isModal=False</t>
  </si>
  <si>
    <t>LA PRESENTE ORDEN TIENE POR OBJETO: 1. APOYAR A LA DIRECCIÓN FINANCIERA EN EL SEGUIMIENTO Y ANÁLISIS DE INDICADORES DE GESTIÓN FINANCIERA.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</si>
  <si>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CO1.REQ.8018348</t>
  </si>
  <si>
    <t>OPSP-VAD-0644-2025</t>
  </si>
  <si>
    <t>https://community.secop.gov.co/Public/Tendering/OpportunityDetail/Index?noticeUID=CO1.NTC.7890176&amp;isFromPublicArea=True&amp;isModal=False</t>
  </si>
  <si>
    <t>LA PRESENTE ORDEN TIENE POR OBJETO: 1. APOYAR EN LA ORGANIZACIÓN Y EJECUCIÓN DE ACTIVIDADES FORMATIVAS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APOPYANDO LA GESTIÓN DE PUBLICACIONES EN REDES SOCIALES. 3. ELABORAR INFORMES ESTADÍSTICOS MENSUALES SOBRE LAS ACTIVIDADES REALIZADAS, RECOPILANDO INFORMACIÓN SOBRE LA PARTICIPACIÓN Y REGISTRANDO DATOS EN FORMATOS PREDEFINIDOS PARA GENERAR REPORTES CLAROS Y ORGANIZADOS. 4.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</si>
  <si>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CO1.REQ.8013359</t>
  </si>
  <si>
    <t>OAG-VAD-0643-2025</t>
  </si>
  <si>
    <t>https://community.secop.gov.co/Public/Tendering/OpportunityDetail/Index?noticeUID=CO1.NTC.7889338&amp;isFromPublicArea=True&amp;isModal=False</t>
  </si>
  <si>
    <t>LA PRESENTE ORDEN TIENE POR OBJETO: 1. APOYAR EN LA RECOPILACIÓN DE INFORMACIÓN Y REDACTAR NOTAS PERIODÍSTICAS. 2. REALIZAR CUBRIMIENTO PERIODÍSTICO DE EVENTOS Y ACTIVIDADES DE LA VICERRECTORÍA ADMINISTRATIVA Y/O DIRECCIÓN ADMINISTRATIVA. 3. APOYAR EN LA REDACCIÓN DE TEXTOS PARA BANNERS Y MENSAJES INSTITUCIONALES. 4. ELABORAR DE MANERA OPORTUNA Y BAJO SU RESPONSABILIDAD LOS INFORMES QUE SE LE SOLICITEN QUE SEAN DE SU COMPETENCIA PARA SER ENTREGADOS EN OTRAS DEPENDENCIAS. 5. ASISTIR Y CUBRIR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</si>
  <si>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CO1.REQ.8012280</t>
  </si>
  <si>
    <t>OPSP-VAD-0642-2025</t>
  </si>
  <si>
    <t>https://community.secop.gov.co/Public/Tendering/OpportunityDetail/Index?noticeUID=CO1.NTC.7864247&amp;isFromPublicArea=True&amp;isModal=False</t>
  </si>
  <si>
    <t>LA PRESENTE ORDEN TIENE POR OBJETO: 1). APOYAR EN LAS ACTIVIDADES Y FUNCIONAMIENTO DEL DEPARTAMENTO DE MATEMÁTICA Y ESTADÍSTICA, TENIENDO EN CUENTA EL DESARROLLO ACADÉMICO, DOCENTE, CIENTÍFICO, HUMANÍSTICO, INVESTIGACIÓN Y EXTENSIÓN. 2). APOYAR EN LAS SOLICITUDES, ORGANIZACIÓN, CLASIFICACIÓN DE LA INFORMACIÓN DEL DEPARTAMENTO DE MATEMÁTICAS EN EL MARCO DEL PROCESO DE ACREDITACIÓN POR ALTA CALIDAD. 3). APOYAR EN LA ATENCIÓN Y SOLICITUDES DE LOS ESTUDIANTES, DOCENTES, Y DEPENDENCIAS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</si>
  <si>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CO1.REQ.7987808</t>
  </si>
  <si>
    <t>OAG-VAD-0640-2025</t>
  </si>
  <si>
    <t>https://community.secop.gov.co/Public/Tendering/OpportunityDetail/Index?noticeUID=CO1.NTC.7864516&amp;isFromPublicArea=True&amp;isModal=False</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</si>
  <si>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AFILIACIONES DE DOCENTES OCASIONALES Y DOCENTES DE CATEDRA EN LOS SUBSISTEMAS DE SALUD, ARL Y CAJAMAG ACORDE A LOS PROCEDIMIENTOS ESTABLECIDOS POR LA UNIVERSIDAD DEL MAGDALENA.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UNIVERSIDAD.15. REALIZAR DEPURACIÓN DE DEUDAS REALES Y PRESUNTAS DERIVADAS DEL EJERCICIO DE PAGOS DE LA SEGURIDAD SOCIAL EFECTUANDO LOS TRÁMITES CORRESPONDIENTES ANTE LOS FONDOS DE PENSIÓN, A FIN DE QUE SE APLIQUEN LOS RESPECTIVOS AJUSTES.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</si>
  <si>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CO1.REQ.7987573</t>
  </si>
  <si>
    <t>OPSP-VAD-0639-2025</t>
  </si>
  <si>
    <t>https://community.secop.gov.co/Public/Tendering/OpportunityDetail/Index?noticeUID=CO1.NTC.7863959&amp;isFromPublicArea=True&amp;isModal=False</t>
  </si>
  <si>
    <t>LA PRESENTE ORDEN TIENE POR OBJETO: 1) APOYAR EN LA PLANEACIÓN, EJECUCIÓN, SEGUIMIENTO Y MONITOREO DEL PROGRAMA INSTITUCIONAL DE MONITORIAS ACADÉMICAS. 2) APOYAR EN EL DISEÑO, EJECUCIÓN Y EVALUACIÓN DEL PLAN DE CAPACITACIÓN DE MONITORES ACADÉMICOS. 3) APOYAR EN EL DISEÑO, EJECUCIÓN Y EVALUACIÓN DEL PLAN DE FORMACIÓN Y CAPACITACIÓN DE PROFESORES - CURSOS DE FORMACIÓN Y ACTUALIZACIÓN DEL PERSONAL PROFESORAL. 4) APOYAR EN EL DILIGENCIAMIENTO DE INFORMES PERIÓDICOS REQUERIDOS RELACIONADOS CON EL PROGRAMA INSTITUCIONAL DE MONITORIAS ACADÉMICAS 5) APOYAR CON LA REVISIÓN Y ATENCIÓN DEL CORREO ELECTRÓNICO DE MONITORIAS ACADÉMICAS. 6). APOYAR EN LA ATENCIÓN A LAS INQUIETUDES DE ESTUDIANTES Y DOCENTES SOBRE EL PROCESO DE MONITORIAS. 7) APOYAR EN LA RENDICIÓN DE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</si>
  <si>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CO1.REQ.7987439</t>
  </si>
  <si>
    <t>OPSP-VAD-0638-2025</t>
  </si>
  <si>
    <t>https://community.secop.gov.co/Public/Tendering/OpportunityDetail/Index?noticeUID=CO1.NTC.7863483&amp;isFromPublicArea=True&amp;isModal=False</t>
  </si>
  <si>
    <t>ADRIANA VILLEGAS CHAPARRO</t>
  </si>
  <si>
    <t>LA PRESENTE ORDEN TIENE POR OBJETO: 1. REALIZAR UN DIAGNÓSTICO DE LOS PROCESOS ACTUALES DE LA BIBLIOTECA PARA IDENTIFICAR ÁREAS DE MEJORA. 2. PROPONER Y APOYAR EN LA IMPLEMENTACIÓN DE ACCIONES DE MEJORA BASADAS EN LA NORMA ISO 9001:2015 Y AJUSTADAS A LOS RESULTADOS DE AUDITORÍAS INTERNAS Y EXTERNAS. 3. ACTUALIZAR Y AMPLIAR LA DOCUMENTACIÓN TÉCNICA DE LA BIBLIOTECA, INCLUYENDO MANUALES, GUÍAS, PROCEDIMIENTOS, Y DESARROLLAR INFOGRAFÍAS Y FLUJOGRAMAS, ADEMÁS DE APOYAR EN LA CREACIÓN DE DOCUMENTOS NECESARIOS PARA LA EFICIENCIA INTERNA QUE NO ESTÁN INTEGRADOS EN EL SISTEMA DE GESTIÓN DE LA CALIDAD. 4. PROPONER E IMPLEMENTAR SOLUCIONES TECNOLÓGICAS PARA AUTOMATIZAR PROCESOS Y FACILITAR LA TOMA DE DECISIONES BASADA EN DATOS. 5. PROPONER Y DESARROLLAR NUEVOS INDICADORES DE DESEMPEÑO Y RENDIMIENTO, ALINEADOS CON LOS PLANES Y ESTRATEGIAS INSTITUCIONALES, ASÍ COMO CON ESTÁNDARES NACIONALES E INTERNACIONALES DE SERVICIOS BIBLIOTECARIOS, PARA OPTIMIZAR LA GESTIÓN DE CALIDAD EN LA BIBLIOTECA. 6. CAPACITAR AL PERSONAL DE LA BIBLIOTECA EN GESTIÓN DE CALIDAD Y EN EL USO EFICIENTE DE NUEVAS TECNOLOGÍAS IMPLEMENTADAS O QUE SE IMPLEMENTEN. 7. PROPONER E IMPLEMENTAR, EN COLABORACIÓN CON EL EQUIPO DE TRABAJO DE LA BIBLIOTECA, NUEVOS SERVICIOS INCLUSIVOS QUE ATIENDAN LAS NECESIDADES ESPECÍFICAS DE DIVERSOS GRUPOS DE USUARIOS (ESTUDIANTES, DOCENTES, EGRESADOS, PERSONAL ADMINISTRATIVO, COMUNIDAD EN GENERAL), ENFOCÁNDOSE ESPECIALMENTE EN COMUNIDADES CON DISCAPACIDADES, INDÍGENAS Y OTROS GRUPOS FOCALES DE LA UNIVERSIDAD. 8. DESARROLLAR, PROPONER Y GESTIONAR HERRAMIENTAS DE EVALUACIÓN Y MONITOREO PARA MEDIR LA EFECTIVIDAD Y SATISFACCIÓN DE LOS USUARIOS CON LOS SERVICIOS OFRECIDOS, HACIENDO AJUSTES BASADOS EN LOS RESULTADOS OBTENIDOS PARA MEJORAR CONTINUAMENTE LA CALIDAD DEL SERVICIO. 9. PARTICIPAR EN LA PLANIFICACIÓN ESTRATÉGICA Y APOYAR EN LA GESTIÓN DE PROYECTOS QUE MEJOREN LA INFRAESTRUCTURA Y TECNOLOGÍAS DE LA BIBLIOTECA, COLABORANDO CON EL EQUIPO DE TRABAJO PARA FORTALECER LA OPERATIVIDAD ACTUAL Y FACILITAR LA EXPANSIÓN FUTURA DE LOS SERVICIOS. 10. CONTRIBUIR A LA TRANSFORMACIÓN DE LA BIBLIOTECA, ADAPTANDO LA ESTRUCTURA Y SERVICIOS ACTUALES PARA EL FUTURO PROYECTO INNOVATECA CARIBE, ASEGURANDO QUE LAS MEJORAS SE ALINEEN CON LAS EXPECTATIVAS Y NECESIDADES A LARGO PLAZO.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</si>
  <si>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CO1.REQ.7986574</t>
  </si>
  <si>
    <t>OPSP-VAD-0637-2025</t>
  </si>
  <si>
    <t>https://community.secop.gov.co/Public/Tendering/OpportunityDetail/Index?noticeUID=CO1.NTC.7863325&amp;isFromPublicArea=True&amp;isModal=False</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</si>
  <si>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</si>
  <si>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CO1.REQ.7986701</t>
  </si>
  <si>
    <t>OAG-VAD-0636-2025</t>
  </si>
  <si>
    <t>https://community.secop.gov.co/Public/Tendering/OpportunityDetail/Index?noticeUID=CO1.NTC.7864345&amp;isFromPublicArea=True&amp;isModal=False</t>
  </si>
  <si>
    <t>LA PRESENTE ORDEN TIENE POR OBJETO: 1. REALIZAR ACOMPAÑAMIENTO EN LA ORGANIZACIÓN ACADÉMICA Y LOGÍSTICA DEL EVENTO CÁTEDRA SANTA MARTA 500 AÑOS 2. APOYAR EN EL DESARROLLO DE INICIATIVAS DE ECONOMÍA SOLIDARIA Y POPULAR DE LAS POBLACIONES ÉTNICAS Y CAMPESINAS EN EL MAGDALENA. 3. APOYAR LA ORGANIZACIÓN DE EVENTOS DE EXTENSIÓN SOCIAL CON COMUNIDADES QUE SE DESARROLLAN EN LA VICERRECTORÍA DE EXTENSIÓN Y PROYECCIÓN SOCIAL. 4. CONSTRUIR INFORMES Y DOCUMENTOS DE GESTIÓN Y EJECUCIÓN QUE SE DESARROLLEN EN EL MARCO DE ACTIVIDADES INTERCULTURALES. 5. REALIZAR ACOMPAÑAMIENTO A LAS REUNIONES Y ACTIVIDADES CON COMUNIDADES ÉTNICAS Y CAMPESINAS PLANIFICADAS INSTITUCIONALMENTE SEGÚN REQUERIMIENTO DEL SUPERVISOR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</si>
  <si>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CO1.REQ.7987595</t>
  </si>
  <si>
    <t>OPSP-VAD-0635-2025</t>
  </si>
  <si>
    <t>https://community.secop.gov.co/Public/Tendering/OpportunityDetail/Index?noticeUID=CO1.NTC.7864326&amp;isFromPublicArea=True&amp;isModal=False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</si>
  <si>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</si>
  <si>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CO1.REQ.7987646</t>
  </si>
  <si>
    <t>OPSP-VAD-0634-2025</t>
  </si>
  <si>
    <t>https://community.secop.gov.co/Public/Tendering/OpportunityDetail/Index?noticeUID=CO1.NTC.7849334&amp;isFromPublicArea=True&amp;isModal=False</t>
  </si>
  <si>
    <t>LA PRESENTE ORDEN TIENE POR OBJETO: 1. APOYAR EN LA ORGANIZACIÓN Y EJECUCIÓN DE ACTIVIDADES LÚDICO RECREATIVAS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</si>
  <si>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CO1.REQ.7972828</t>
  </si>
  <si>
    <t>OAG-VAD-0633-2025</t>
  </si>
  <si>
    <t>https://community.secop.gov.co/Public/Tendering/OpportunityDetail/Index?noticeUID=CO1.NTC.7848516&amp;isFromPublicArea=True&amp;isModal=False</t>
  </si>
  <si>
    <t>LUDYS ETEL SANTODOMINGO VIANA</t>
  </si>
  <si>
    <t>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REFUNDACIÓN UNIVERSIDAD DEL MAGDALENA DE CARA AL NUEVO MILENIO. 5. ANALIZAR CON LA COORDINACIÓN DE LA OFICINA, LOS HALLAZGOS ENCONTRADOS EN EL PROCESO DE FISCALIZACIÓN DE LAS ESTAMPILLAS DEPARTAMENTALES, LLEVADO A CABO POR LAS ENTIDADES OBLIGADAS A LIQUIDAR, RETENER, DECLARAR Y GIRAR EL TRIBUTO. 6. SUGERIR Y PROYECTAR LA SOLICITUD DE INFORMACIÓN ADICIONAL QUE SE REQUIERA DE LOS CONTRATOS OBJETO DE VERIFICACIÓN. 7. REALIZAR SEGUIMIENTO AL CUMPLIMIENTO DE LOS COMPROMISOS ADQUIRIDOS EN LAS MESAS DE TRABAJO DE LAS CUALES HIZO PARTE. 8. REALIZAR EL ESTUDIO Y PROYECTO DE RESOLUCIÓN QUE APRUEBE O NIEGUE LAS PROPUESTAS DE PAGO QUE PRESENTEN LAS ENTIDADES RETENEDORAS DE LAS ESTAMPILLAS DEPARTAMENTALES. 9. REALIZAR SEGUIMIENTO Y CONTROL A LOS ACUERDOS DE PAGO DECRETADOS. 10. ASESORAR JURÍDICAMENTE A LA COORDINACIÓN DE LA OFICINA EN EL DESARROLLO DE ACCIONES ENCAMINADAS AL PLAN DE MEJORAMIENTO DEL RECAUDO DE LOS RECURSOS Y LOS REGISTROS DE INFORMACIÓN DE LA ESTAMPILLA EN BENEFICIO DE LA UNIVERSIDAD. 11. ELABORAR CONCEPTOS JURÍDICOS EN PRO DEL DESARROLLO DE LAS ACTIVIDADES DE LA OFICINA, CUANDO SE LE REQUIERA. 12. ASISTIR A LAS MESAS DE TRABAJO, CAPACITACIONES Y/O REUNIONES AGENDADAS POR LA COORDINACIÓN, PREVIO ACUERDO CON EL SUPERVISOR DE LA ORDEN.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</si>
  <si>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CO1.REQ.7971953</t>
  </si>
  <si>
    <t>OPSP-VAD-0632-2025</t>
  </si>
  <si>
    <t>https://community.secop.gov.co/Public/Tendering/OpportunityDetail/Index?noticeUID=CO1.NTC.7848647&amp;isFromPublicArea=True&amp;isModal=False</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</si>
  <si>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AL CUMPLIMIENTO POR PARTE DE LOS DELEGATORIOS DE ORDENACIÓN DEL GASTO EN LA RENDICIÓN DE LA GESTIÓN CONTRACTUAL EN LAS PLATAFORMAS SECOP, SIA CONTRALORIAS Y SIA OBSERVA. 4. APOYAR A LA OFICINA DE CONTROL INTERNO EN LA REVISIÓN, ANÁLISIS Y ELABORACIÓN DE INFORME DE EVALUACIÓN A LA GESTIÓN CONTRACTUAL TRIMESTRAL.. 5. APOYAR A LA OFICINA DE CONTROL INTERNO EN EL ESTUDIO, EVALUACIÓN Y EMISIÓN DE CONCEPTOS JURÍDICOS QUE LE SEAN REQUERIDOS Y EN EL SEGUIMIENTO AL CUMPLIMIENTO DE LOS REQUERIMIENTOS. 6. APOYAR A LA OFICINA DE CONTROL INTERNO EN EL SEGUIMIENTO AL CUMPLIMIENTO DE OBLIGACIONES POR PARTE DE LAS DEPENDENCIAS RESPONSABLES EN EL MARCO DEL PARÁGRAFO DEL ART. 125 DE LA ACCIÓN DE REPETICIÓN DE LA LEY 2220 DE 2022. 7. APOYAR A LA OFICINA DE CONTROL INTERNO EN EL SEGUIMIENTO AL FALTANTE, DAÑO Y/O DETERIORO DE BIENES EN EL MARCO DEL CAP. III RESREC 624 DE 2018. 8. ASESORAR A LA OFICINA DE CONTROL INTERNO EN LA PLANIFICACIÓN DEL CONTROL INTERNO Y EN EL SEGUIMIENTO Y VERIFICACIÓN DEL SISTEMA DE CONTROL INTERNO. 9. ASESORAR A LA OFICINA DE CONTROL INTERNO EN LA IDENTIFICACIÓN DE RIESGOS Y DE ACCIONES DE MEJORA A LOS DIFERENTES RESPONSABLES DE PROCESOS EN EL MARCO DE AUDITORÍAS Y SEGUIMIENTOS. 10. APOYAR A LA OFICINA DE CONTROL INTERNO EN LA ELABORACIÓN Y DOCUMENTACIÓN DE INFORMES INTERNOS Y PARA LOS ÓRGANOS DE CONTROL. 11. APOYAR A LA OFICINA DE CONTROL INTERNO EN LA CUSTODIA Y ACTUALIZACIÓN DE LOS PRODUCTOS QUE SE DERIVEN DE LAS ACTIVIDADES INTEGRALES DEL PROCESO DE EVALUACIÓN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</si>
  <si>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CO1.REQ.7972222</t>
  </si>
  <si>
    <t>OPSP-VAD-0631-2025</t>
  </si>
  <si>
    <t>https://community.secop.gov.co/Public/Tendering/OpportunityDetail/Index?noticeUID=CO1.NTC.7832953&amp;isFromPublicArea=True&amp;isModal=False</t>
  </si>
  <si>
    <t>LA PRESENTE ORDEN TIENE POR OBJETO: 1. APOYAR EN EL DILIGENCIAMIENTO DE LAS PLANTILLAS DEL MEN PARA LA AMPLIACIÓN DE CUPO DEL PROGRAMA DE TECNOLOGÌA EN GESTÍÓN HOTELERA Y TURÍSTICA. 2. APOYAR EN LA VERIFICACIÓN Y PRESENTACIÓN DE INFORME MENSUAL DEL CUMPLIMIENTO DE LOS DOCENTES CON LOS CONTENIDOS DE LA BRIGSPACE. 3. APOYAR LA FACULTAD DE CIENCIAS EMPRESARIALES Y ECONÓMICAS EN LA REALIZACIÓN DE EVENTOS DE CADA PROGRAMA. 4. APOYAR EN EL DILIGENCIAMIENTO DE LOS FORMATOS, PLANTILLAS Y ANEXOS PARA LA CREACIÓN DEL PROGRAMA VIRTUAL DE TECNOLOGÍA EN GESTIÓN TURÍSTICA. 5. APOYAR AL GRUPO STAFF EN LA PLANEACIÓN DE LOS EVENTOS INSTITUCIONALES A CUBRIR.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</si>
  <si>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CO1.REQ.7956717</t>
  </si>
  <si>
    <t>OAG-VAD-0630-2025</t>
  </si>
  <si>
    <t>https://community.secop.gov.co/Public/Tendering/OpportunityDetail/Index?noticeUID=CO1.NTC.7832623&amp;isFromPublicArea=True&amp;isModal=False</t>
  </si>
  <si>
    <t>JORGE LUIS REY ESCOBAR</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</si>
  <si>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Y A LA AMORTIZACIÓN DE ANTICIPOS, ASÍ COMO AL SEGUIMIENTO DEL ESTADO DE LAS RESERVAS PRESUPUESTALES. 4. APOYAR A LA OFICINA DE CONTROL INTERNO EN LOS DEMAS SEGUIMIENTOS A LA GESTIÓN EN EL ÁREA FINANCIERA, CONTABLE Y PRESUPUESTAL. 5. APOYAR A LA OFICINA DE CONTROL INTERNO EN EL SEGUIMIENTO Y ASESORÍA A LA RENDICIÓN DE CUENTAS DE LA GESTIÓN FINANCIERA, CONTABLE Y PRESUPUESTAL A TRAVÉS DE LAS DIFERENTES PLATAFORMAS INTERNAS Y EXTERNAS DE RENDICIÓN. 6. ASESORAR A LA OFICINA DE CONTROL INTERNO EN LA PLANIFICACIÓN DEL CONTROL INTERNO, ASI COMO EN EL SEGUIMIENTO Y VERIFICACIÓN DE LA APLICACIÓN Y CUMPLIMIENTO DEL SISTEMA DE CONTROL INTERNO Y SISTEMA DE CONTROL INTERNO CONTABLE.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</si>
  <si>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CO1.REQ.7956078</t>
  </si>
  <si>
    <t>OPSP-VAD-0629-2025</t>
  </si>
  <si>
    <t>https://community.secop.gov.co/Public/Tendering/OpportunityDetail/Index?noticeUID=CO1.NTC.7829808&amp;isFromPublicArea=True&amp;isModal=False</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</si>
  <si>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</si>
  <si>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CO1.REQ.7953121</t>
  </si>
  <si>
    <t>OPSP-VAD-0628-2025</t>
  </si>
  <si>
    <t>https://community.secop.gov.co/Public/Tendering/OpportunityDetail/Index?noticeUID=CO1.NTC.7822403&amp;isFromPublicArea=True&amp;isModal=False</t>
  </si>
  <si>
    <t>LA PRESENTE ORDEN TIENE POR OBJETO: SERVICIOS PROFESIONALES DE ASESORÍA, SEGUIMIENTO Y CONTROL, DESARROLLANDO LAS SIGUIENTES ACTIVIDADES: 1. BRINDAR ASESORÍA LEGAL EN MATERIA LABORAL. 2. MANTENER A LA DIRECCIÓN INFORMADA SOBRE CAMBIOS EN LA NORMATIVIDAD DEL DERECHO LABORAL. 3. ASESORAR EN NEGOCIACIONES DE CONVENIOS COLECTIVOS. 4. IDENTIFICAR RIESGOS EN MATERIA LABORAL. 5. ASESORAR EN LAS OBLIGACIONES LABORALES. 6. ASESORAR EN ESTRATEGIAS PARA RESOLUCIÓN DE CONFLICTOS ENTRE EMPLEADOR Y EMPLEADO. 7. ASESORAR EN LA TRAMITACIÓN DE JUBILACIONES, INCAPACIDADES, PENSIONES. 8. ASESORAR Y APOYAR EN DIFERENTES PROCESOS JURÍDICOS, TALES COMO: DEMANDAS, CONCILIACIONES, TUTELAS. 9. REVISAR CÁLCULOS DE BENEFICIOS SOCIALES, TALES COMO PAGO DE PRESTACIONES SOCIALES, CÁLCULOS DE REINTEGROS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</si>
  <si>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CO1.REQ.7945334</t>
  </si>
  <si>
    <t>OPSP-VAD-0627-2025</t>
  </si>
  <si>
    <t>https://community.secop.gov.co/Public/Tendering/OpportunityDetail/Index?noticeUID=CO1.NTC.7821970&amp;isFromPublicArea=True&amp;isModal=False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</si>
  <si>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</si>
  <si>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CO1.REQ.7945358</t>
  </si>
  <si>
    <t>OAG-VAD-0626-2025</t>
  </si>
  <si>
    <t>https://community.secop.gov.co/Public/Tendering/OpportunityDetail/Index?noticeUID=CO1.NTC.7825388&amp;isFromPublicArea=True&amp;isModal=False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</si>
  <si>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</si>
  <si>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CO1.REQ.7948732</t>
  </si>
  <si>
    <t>OAG-VAD-0625-2025</t>
  </si>
  <si>
    <t>https://community.secop.gov.co/Public/Tendering/OpportunityDetail/Index?noticeUID=CO1.NTC.7825728&amp;isFromPublicArea=True&amp;isModal=False</t>
  </si>
  <si>
    <t>LA PRESENTE ORDEN TIENE POR OBJETO: 1. APOYAR LA COORDINACIÓN DE LAS ACTIVIDADES ASOCIADAS A LA TRANSMISIÓN DE EVENTOS DENTRO DE LOS AUDITORIOS DEL EDIFICIO MAR CARIBE Y LAS SALAS ESPECIALIZADAS.2.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</si>
  <si>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CO1.REQ.7948819</t>
  </si>
  <si>
    <t>OAG-VAD-0624-2025</t>
  </si>
  <si>
    <t>https://community.secop.gov.co/Public/Tendering/OpportunityDetail/Index?noticeUID=CO1.NTC.7824568&amp;isFromPublicArea=True&amp;isModal=False</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</si>
  <si>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</si>
  <si>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CO1.REQ.7946769</t>
  </si>
  <si>
    <t>OAG-VAD-0623-2025</t>
  </si>
  <si>
    <t>https://community.secop.gov.co/Public/Tendering/OpportunityDetail/Index?noticeUID=CO1.NTC.7823046&amp;isFromPublicArea=True&amp;isModal=False</t>
  </si>
  <si>
    <t>LA PRESENTE ORDEN TIENE POR OBJETO: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</si>
  <si>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CO1.REQ.7946661</t>
  </si>
  <si>
    <t>OPSP-VAD-0622-2025</t>
  </si>
  <si>
    <t>https://community.secop.gov.co/Public/Tendering/OpportunityDetail/Index?noticeUID=CO1.NTC.7822736&amp;isFromPublicArea=True&amp;isModal=False</t>
  </si>
  <si>
    <t>ANA MARIA CARDONA HERNANDEZ</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</si>
  <si>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3.APOYAR EN LA VIGILANCIA DEL CABAL CUMPLIMIENTO DE LOS ASPECTOS TÉCNICOS DE LOS DIFERENTES CONTRATOS A EFECTOS DE LOGRAR EL CORRECTO DESARROLLO DE LAS ACTIVIDADES DE LOS PROYECTOS. 4. APOYAR EN LA SOLICITUD DE TRAMITE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</si>
  <si>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CO1.REQ.7946029</t>
  </si>
  <si>
    <t>OPSP-VAD-0621-2025</t>
  </si>
  <si>
    <t>https://community.secop.gov.co/Public/Tendering/OpportunityDetail/Index?noticeUID=CO1.NTC.7822236&amp;isFromPublicArea=True&amp;isModal=False</t>
  </si>
  <si>
    <t>LA PRESENTE ORDEN TIENE POR OBJETO: PRESTACIÓN DE SERVICIOS PROFESIONALES EN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</si>
  <si>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CO1.REQ.7945620</t>
  </si>
  <si>
    <t>OPSP-VAD-0620-2025</t>
  </si>
  <si>
    <t>https://community.secop.gov.co/Public/Tendering/OpportunityDetail/Index?noticeUID=CO1.NTC.7825877&amp;isFromPublicArea=True&amp;isModal=False</t>
  </si>
  <si>
    <t>LA PRESENTE ORDEN TIENE POR OBJETO: PRESTACIÓN DE SERVICIOS PROFESIONALES EN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DEL PROYECTO,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DEL PROYECTO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</si>
  <si>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CO1.REQ.7948786</t>
  </si>
  <si>
    <t>OPSP-VAD-0619-2025</t>
  </si>
  <si>
    <t>https://community.secop.gov.co/Public/Tendering/OpportunityDetail/Index?noticeUID=CO1.NTC.7825842&amp;isFromPublicArea=True&amp;isModal=False</t>
  </si>
  <si>
    <t>LA PRESENTE ORDEN TIENE POR OBJETO: PRESTACIÓN DE SERVICIOS PROFESIONALES EN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</si>
  <si>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CO1.REQ.7948573</t>
  </si>
  <si>
    <t>OPSP-VAD-0618-2025</t>
  </si>
  <si>
    <t>https://community.secop.gov.co/Public/Tendering/OpportunityDetail/Index?noticeUID=CO1.NTC.7825490&amp;isFromPublicArea=True&amp;isModal=False</t>
  </si>
  <si>
    <t>LA PRESENTE ORDEN TIENE POR OBJETO: PRESTACIÓN DE SERVICIOS PROFESIONALES EN EL MARCO DE PROYECTO BPIN 2022000100019 "DISEÑO E IMPLEMENTACIÓN DE ESTRATEGIAS PARA EL FORTALECIMIENTO DE CAPACIDADES LOCALES QUE PERMITAN REDUCIR LA VULNERABILIDAD FRENTE AL CAMBIO CLIMÁTICO EN LOS DEPARTAMENTO DEL MAGDALENA Y LA GUAJIRA " PARA: APOYAR LOS PROCESOS Y TRÁMITES ADMINISTRATIVOS QUE SE REQUIERAN PARA EL DESARROLLO DEL APOYO A LA SUPERVISIÓN DEL PROYECTO. 2. APOYAR LA SUPERVISIÓN DE LOS MÓDULOS – TALLERES, PARA EJERCER EL APOYO JURÍDICO QUE SE REQUIERA. 3. APOYAR LA SUPERVISIÓN DE LA IMPLEMENTACIÓN DE LOS PLANES DE INTERVENCIÓN. 4. APOYAR LA SUPERVISIÓN DEL CUMPLIMIENTO A CABALIDAD DE CADA UNA DE LAS ACTIVIDADES Y OBJETIVOS DE ACUERDO CON LA NORMATIVIDAD VIGENTE. 5.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</si>
  <si>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CO1.REQ.7948945</t>
  </si>
  <si>
    <t>OPSP-VAD-0617-2025</t>
  </si>
  <si>
    <t>https://community.secop.gov.co/Public/Tendering/OpportunityDetail/Index?noticeUID=CO1.NTC.7782889&amp;isFromPublicArea=True&amp;isModal=False</t>
  </si>
  <si>
    <t>LA PRESENTE ORDEN TIENE POR OBJETO: 1. APOYAR EN LA CREACIÓN Y GESTIÓN DE CONTENIDO DIGITAL DE VALOR PARA LAS DIFERENTES PLATAFORMAS Y MEDIOS DIGITALES DEL CENTRO DE POSGRADOS Y FORMACIÓN CONTINUA. 2. APOYAR EN LA IDENTIFICACIÓN DE TENDENCIAS Y MEJORES PRÁCTICAS EN MARKETING DIGITAL EDUCATIVO, CON EL OBJETIVO DE MEJORAR LAS ESTRATEGIAS DE PROMOCIÓN DEL CENTRO DE POSGRADOS Y FORMACIÓN CONTINUA. 3. APOYAR EN LA BÚSQUEDA Y GESTIÓN DE EVENTOS NACIONALES E INTERNACIONALES, INCLUYENDO FERIAS, CONGRESOS Y SEMINARIOS, DONDE EL CENTRO DE POSGRADOS Y FORMACIÓN CONTINUA PUEDA PARTICIPAR PARA DIFUNDIR SU OFERTA ACADÉMICA. 4. APOYAR EN EL ESTABLECIMIENTO DE ALIANZAS ESTRATÉGICAS CON ORGANIZACIONES Y MEDIOS ESPECIALIZADOS EN EDUCACIÓN, PARA PROMOVER LA PARTICIPACIÓN DEL CENTRO DE POSGRADOS Y FORMACIÓN CONTINUA EN EVENTOS RELEVANTES A NIVEL NACIONAL E INTERNACIONAL. 5. APOYAR EN EL DISEÑO DE CAMPAÑAS DE COMUNICACIÓN Y PROMOCIÓN QUE FORTALEZCAN LA PRESENCIA DEL CENTRO DE POSGRADOS Y FORMACIÓN CONTINUA EN LOS MEDIOS DIGITALES Y EVENTOS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</si>
  <si>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CO1.REQ.7905920</t>
  </si>
  <si>
    <t>OPSP-VAD-0615-2025</t>
  </si>
  <si>
    <t>https://community.secop.gov.co/Public/Tendering/OpportunityDetail/Index?noticeUID=CO1.NTC.7763490&amp;isFromPublicArea=True&amp;isModal=False</t>
  </si>
  <si>
    <t>LA PRESENTE ORDEN TIENE POR OBJETO: 1. APOYAR LA EJECUCIÓN DE ACTIVIDADES EN EL EL PLAN INTEGRADOR DE LOS PUEBLOS INDÍGENAS DESDE LA VICERRECTORÍA DE EXTENSIÓN Y PROYECCIÓN SOCIAL. 2. APOYAR COMO ENLACE DE LA UNIVERSIDAD CON LAS AUTORIDADES TRADICIONALES DE LOS PUEBLOS INDÍGENAS EN ACTIVIDADES DE INTERCULTURALIDAD DESARROLLADAS POR LA VICERRECTORÍA DE EXTENSIÓN Y PROYECCIÓN SOCIAL. 3. APOYAR LA ORGANIZACIÓN DE EVENTOS ACADÉMICOS E INVESTIGATIVOS INTERCULTURALES.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</si>
  <si>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CO1.REQ.7886094</t>
  </si>
  <si>
    <t>OAG-VAD-0614-2025</t>
  </si>
  <si>
    <t>https://community.secop.gov.co/Public/Tendering/OpportunityDetail/Index?noticeUID=CO1.NTC.7745071&amp;isFromPublicArea=True&amp;isModal=False</t>
  </si>
  <si>
    <t>LA PRESENTE ORDEN TIENE POR OBJETO 1) APOYAR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</si>
  <si>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CO1.REQ.7867790</t>
  </si>
  <si>
    <t>OAG-VAD-0613-2025</t>
  </si>
  <si>
    <t>https://community.secop.gov.co/Public/Tendering/OpportunityDetail/Index?noticeUID=CO1.NTC.7734438&amp;isFromPublicArea=True&amp;isModal=False</t>
  </si>
  <si>
    <t>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EL ACCESO A LOS DOCENTES, ESTUDIANTES Y PERSONAS EN GENERAL DE LA COMUNIDAD UNIVERSITARIA Y SAMARIA CON EL RESPECTIVO PERMISO. 5. APOYAR EN LA REALIZACIÓN DEL CALENDARIO DE DISPONIBILIDAD DE LOS LABORATORIOS.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</si>
  <si>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CO1.REQ.7857032</t>
  </si>
  <si>
    <t>OAG-VAD-0612-2025</t>
  </si>
  <si>
    <t>https://community.secop.gov.co/Public/Tendering/OpportunityDetail/Index?noticeUID=CO1.NTC.7734324&amp;isFromPublicArea=True&amp;isModal=False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</si>
  <si>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</si>
  <si>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CO1.REQ.7857107</t>
  </si>
  <si>
    <t>OAG-VAD-0611-2025</t>
  </si>
  <si>
    <t>https://community.secop.gov.co/Public/Tendering/OpportunityDetail/Index?noticeUID=CO1.NTC.7735637&amp;isFromPublicArea=True&amp;isModal=False</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</si>
  <si>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</si>
  <si>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CO1.REQ.7857346</t>
  </si>
  <si>
    <t>OPSP-VAD-0610-2025</t>
  </si>
  <si>
    <t>https://community.secop.gov.co/Public/Tendering/OpportunityDetail/Index?noticeUID=CO1.NTC.7734689&amp;isFromPublicArea=True&amp;isModal=False</t>
  </si>
  <si>
    <t>LA PRESENTE ORDEN TIENE POR OBJETO: 1. APOYAR EN EL DISEÑO Y COORDINACIÓN DEL PLAN ANUAL DE ACTIVIDADES DE LA CLÍNICA DE SIMULACIÓN. 2. APOYAR LA DIRECCIÓN Y SUPERVISIÓN DEL PERSONAL TÉCNICO Y ADMINISTRATIVO DE LA CLÍNICA. 3. APOYAR EN LA GESTIÓN  DEL MANTENIMIENTO DE LOS SIMULADORES Y EQUIPOS. 4. APOYAR A LA CLÍNICA CON EL FIN QUE SE GARANTICE EL CUMPLIMEINTO DE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IMPLEMENTAR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EN LA SUPERVISIÓN DEL USO, MANTENIMIENTO Y ACTUALIZACIÓN DE LOS SIMULADORES Y MATERIAL DE LA CLÍNICA. 12. APOYAR EN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LA COORDINACIÓN DE CONVENIOS CON HOSPITALES, CENTROS DE SALUD Y OTRAS UNIVERSIDADES PARA MEJORAR LA PRÁCTICA Y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</si>
  <si>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CO1.REQ.7856992</t>
  </si>
  <si>
    <t>OPSP-VAD-0609-2025</t>
  </si>
  <si>
    <t>https://community.secop.gov.co/Public/Tendering/OpportunityDetail/Index?noticeUID=CO1.NTC.7734549&amp;isFromPublicArea=True&amp;isModal=False</t>
  </si>
  <si>
    <t>LA PRESENTE ORDEN TIENE POR OBJETO: 1. APOYAR EN LA ORGANIZACIÓN Y EJECUCIÓN DE ACTIVIDADES LÚDICO- 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</si>
  <si>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CO1.REQ.7856865</t>
  </si>
  <si>
    <t>OAG-VAD-0608-2025</t>
  </si>
  <si>
    <t>https://community.secop.gov.co/Public/Tendering/OpportunityDetail/Index?noticeUID=CO1.NTC.7718955&amp;isFromPublicArea=True&amp;isModal=False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</si>
  <si>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</si>
  <si>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CO1.REQ.7841643</t>
  </si>
  <si>
    <t>OAG-VAD-0607-2025</t>
  </si>
  <si>
    <t>https://community.secop.gov.co/Public/Tendering/OpportunityDetail/Index?noticeUID=CO1.NTC.7718823&amp;isFromPublicArea=True&amp;isModal=False</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</si>
  <si>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</si>
  <si>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CO1.REQ.7841247</t>
  </si>
  <si>
    <t>OAG-VAD-0606-2025</t>
  </si>
  <si>
    <t>https://community.secop.gov.co/Public/Tendering/OpportunityDetail/Index?noticeUID=CO1.NTC.7714653&amp;isFromPublicArea=True&amp;isModal=False</t>
  </si>
  <si>
    <t>LA PRESENTE ORDEN TIENE POR OBJETO: 1. APOYAR AL GRUPO INTERNO DE SERVICIOS GENERALES EN LA ATENCIÓN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</si>
  <si>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CO1.REQ.7837457</t>
  </si>
  <si>
    <t>OAG-VAD-0605-2025</t>
  </si>
  <si>
    <t>https://community.secop.gov.co/Public/Tendering/OpportunityDetail/Index?noticeUID=CO1.NTC.7714836&amp;isFromPublicArea=True&amp;isModal=False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</si>
  <si>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</si>
  <si>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CO1.REQ.7837732</t>
  </si>
  <si>
    <t>OAG-VAD-0604-2025</t>
  </si>
  <si>
    <t>https://community.secop.gov.co/Public/Tendering/OpportunityDetail/Index?noticeUID=CO1.NTC.7714813&amp;isFromPublicArea=True&amp;isModal=False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</si>
  <si>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</si>
  <si>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CO1.REQ.7837157</t>
  </si>
  <si>
    <t>OPSP-VAD-0603-2025</t>
  </si>
  <si>
    <t>https://community.secop.gov.co/Public/Tendering/OpportunityDetail/Index?noticeUID=CO1.NTC.7719087&amp;isFromPublicArea=True&amp;isModal=False</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</si>
  <si>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</si>
  <si>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CO1.REQ.7838173</t>
  </si>
  <si>
    <t>OPSP-VAD-0602-2025</t>
  </si>
  <si>
    <t>https://community.secop.gov.co/Public/Tendering/OpportunityDetail/Index?noticeUID=CO1.NTC.7715494&amp;isFromPublicArea=True&amp;isModal=False</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</si>
  <si>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</si>
  <si>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CO1.REQ.7838507</t>
  </si>
  <si>
    <t>OPSP-VAD-0601-2025</t>
  </si>
  <si>
    <t>https://community.secop.gov.co/Public/Tendering/OpportunityDetail/Index?noticeUID=CO1.NTC.7715445&amp;isFromPublicArea=True&amp;isModal=False</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</si>
  <si>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</si>
  <si>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CO1.REQ.7838418</t>
  </si>
  <si>
    <t>OPSP-VAD-0600-2025</t>
  </si>
  <si>
    <t>https://community.secop.gov.co/Public/Tendering/OpportunityDetail/Index?noticeUID=CO1.NTC.7715420&amp;isFromPublicArea=True&amp;isModal=False</t>
  </si>
  <si>
    <t>LA PRESENTE ORDEN TIENE POR OBJETO: 1. APOYAR EN LA FORMULACIÓN, EVALUACIÓN Y GESTIÓN DE PROYECTOS A CARGO DE LA DIRECCIÓN ADMINISTRATIVA Y SUS GRUPOS DE TRABAJO, ASEGURANDO SU ALINEACIÓN CON LOS OBJETIVOS ESTRATÉGICOS DE LA UNIVERSIDAD. 2. APOYAR EN EL SEGUIMIENTO Y CONTROL DE LAS ACTIVIDADES DE GESTIÓN A CARGO DE LA DIRECCIÓN ADMINISTRATIVA Y SUS GRUPOS DE TRABAJO ADSCRITOS. 3. APOYAR EN LA GESTIÓN DE ADQUISICIÓN DE BIENES EN EL EXTERIOR, ASEGURANDO EL CUMPLIMIENTO DE LOS REQUISITOS TÉCNICOS, ADMINISTRATIVOS Y NORMATIVOS. 4. APOYAR EN COORDINACIÓN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</si>
  <si>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CO1.REQ.7838125</t>
  </si>
  <si>
    <t>OPSP-VAD-0599-2025</t>
  </si>
  <si>
    <t>https://community.secop.gov.co/Public/Tendering/OpportunityDetail/Index?noticeUID=CO1.NTC.7714982&amp;isFromPublicArea=True&amp;isModal=False</t>
  </si>
  <si>
    <t>MARTIN JOSE LLANOS PERTUZ</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</si>
  <si>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</si>
  <si>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CO1.REQ.7838072</t>
  </si>
  <si>
    <t>OAG-VAD-0598-2025</t>
  </si>
  <si>
    <t>https://community.secop.gov.co/Public/Tendering/OpportunityDetail/Index?noticeUID=CO1.NTC.7715123&amp;isFromPublicArea=True&amp;isModal=False</t>
  </si>
  <si>
    <t>CO1.REQ.7838037</t>
  </si>
  <si>
    <t>OAG-VAD-0597-2025</t>
  </si>
  <si>
    <t>https://community.secop.gov.co/Public/Tendering/OpportunityDetail/Index?noticeUID=CO1.NTC.7714943&amp;isFromPublicArea=True&amp;isModal=False</t>
  </si>
  <si>
    <t>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ESTUDIANTES Y SEMANA CULTURAL.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</si>
  <si>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CO1.REQ.7837923</t>
  </si>
  <si>
    <t>OAG-VAD-0596-2025</t>
  </si>
  <si>
    <t>https://community.secop.gov.co/Public/Tendering/OpportunityDetail/Index?noticeUID=CO1.NTC.7714767&amp;isFromPublicArea=True&amp;isModal=False</t>
  </si>
  <si>
    <t>HUMBERTO DE LEON MORALES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</si>
  <si>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</si>
  <si>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CO1.REQ.7837627</t>
  </si>
  <si>
    <t>OAG-VAD-0595-2025</t>
  </si>
  <si>
    <t>https://community.secop.gov.co/Public/Tendering/OpportunityDetail/Index?noticeUID=CO1.NTC.7697255&amp;isFromPublicArea=True&amp;isModal=False</t>
  </si>
  <si>
    <t>CO1.REQ.7818586</t>
  </si>
  <si>
    <t>OPSP-VAD-0594-2025</t>
  </si>
  <si>
    <t>https://community.secop.gov.co/Public/Tendering/OpportunityDetail/Index?noticeUID=CO1.NTC.7696668&amp;isFromPublicArea=True&amp;isModal=False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</si>
  <si>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SALUD,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</si>
  <si>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CO1.REQ.7819407</t>
  </si>
  <si>
    <t>OPSP-VAD-0593-2025</t>
  </si>
  <si>
    <t>https://community.secop.gov.co/Public/Tendering/OpportunityDetail/Index?noticeUID=CO1.NTC.7701989&amp;isFromPublicArea=True&amp;isModal=False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</si>
  <si>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FORMUALR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</si>
  <si>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CO1.REQ.7824787</t>
  </si>
  <si>
    <t>OPSP-VAD-0592-2025</t>
  </si>
  <si>
    <t>https://community.secop.gov.co/Public/Tendering/OpportunityDetail/Index?noticeUID=CO1.NTC.7702172&amp;isFromPublicArea=True&amp;isModal=False</t>
  </si>
  <si>
    <t>CO1.REQ.7824966</t>
  </si>
  <si>
    <t>OPSP-VAD-0591-2025</t>
  </si>
  <si>
    <t>https://community.secop.gov.co/Public/Tendering/OpportunityDetail/Index?noticeUID=CO1.NTC.7697574&amp;isFromPublicArea=True&amp;isModal=False</t>
  </si>
  <si>
    <t>CO1.REQ.7820039</t>
  </si>
  <si>
    <t>OPSP-VAD-0590-2025</t>
  </si>
  <si>
    <t>https://community.secop.gov.co/Public/Tendering/OpportunityDetail/Index?noticeUID=CO1.NTC.7697849&amp;isFromPublicArea=True&amp;isModal=False</t>
  </si>
  <si>
    <t>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</si>
  <si>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CO1.REQ.7819831</t>
  </si>
  <si>
    <t>OPSP-VAD-0589-2025</t>
  </si>
  <si>
    <t>https://community.secop.gov.co/Public/Tendering/OpportunityDetail/Index?noticeUID=CO1.NTC.7697549&amp;isFromPublicArea=True&amp;isModal=False</t>
  </si>
  <si>
    <t>CO1.REQ.7820023</t>
  </si>
  <si>
    <t>OAG-VAD-0588-2025</t>
  </si>
  <si>
    <t>https://community.secop.gov.co/Public/Tendering/OpportunityDetail/Index?noticeUID=CO1.NTC.7692702&amp;isFromPublicArea=True&amp;isModal=False</t>
  </si>
  <si>
    <t>LA PRESENTE ORDEN TIENE POR OBJETO: 1. APOYAR EN LA ORGANIZACIÓN Y COORDINACIÓN DEL PROGRAMA ACADÉMICO, PARA LA CORRECTA EJECUCIÓN DE LA PROGRAMACIÓN DE ASIGNATURAS Y ACTIVIDADES ESTABLECIDAS EN EL CURRÍCULO. 2. APOYAR EN LA GESTIÓN EFICIENTE DE EQUIPOS Y RECURSOS DIDÁCTICOS Y EN LA COORDINACIÓN DE LA ENTREGA OPORTUNA DE MATERIALES, INSUMOS Y RECURSOS NECESARIOS PARA EL DESARROLLO DE CLASES Y PRÁCTICAS ACADÉMICAS. 3. APOYAR EN EL FOMENTO DEL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LA ADMINISTRACIÓN Y ACTUALIZACIÓN DE INVENTARIOS ACADÉMICOS Y RECURSOS DE ENSEÑANZA: GESTIONAR EL INVENTARIO DE MATERIALES Y EQUIPOS PEDAGÓGICOS, ELABORANDO INFORMES PERIÓDICOS SOBRE SU ESTADO Y DISPONIBILIDAD. 6. APOYAR EL CUMPLIMIENTO DE NORMATIVAS ACADÉMICAS Y DE GESTIÓN EDUCATIVA PARA QUE EL PROGRAMA SE AJUSTE A LAS NORMATIVAS INTERNAS DE CALIDAD Y ACREDITACIÓN, ASÍ COMO AL CUMPLIMIENTO DE LOS PROTOCOLOS DE SEGURIDAD Y BIENESTAR DE LA COMUNIDAD UNIVERSITARIA. 7. APOYAR LA SUPERVISIÓN Y VERIFICACIÓN DE ACTIVIDADES ACADÉMICAS, GARANTIZANDO QUE TODAS LAS PRÁCTICAS Y ASIGNATURAS CARGADAS EN LA PLATAFORMA EDUCATIVA CUENTEN CON LA VALIDACIÓN DEL COORDINADOR ACADÉMICO. 8. APOYAR EN LA ATENCIÓN OPORTUNA A LOS ESTUDIANTES Y DOCENTES BRINDANDO SOPORTE PARA LA RESOLUCIÓN DE DUDAS, PROBLEMAS O INQUIETUDES RELACIONADAS CON EL PROGRAMA ACADÉMICO. 9. APOYAR EN LA GESTIÓN DE LA RETROALIMENTACIÓN Y MEJORA CONTINUA, RECOLECTANDO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APOYAR EN EL CUMPLIMIENTO DEL PLAN DE DESARROLLO ACADÉMICO DEL PROGRAMA, FACILITANDO LA CORRECTA IMPLEMENTACIÓN DE NUEVAS NORMATIVAS Y ESTRATEGIAS PEDAGÓGICAS.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</si>
  <si>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CO1.REQ.7814476</t>
  </si>
  <si>
    <t>OAG-VAD-0587-2025</t>
  </si>
  <si>
    <t>https://community.secop.gov.co/Public/Tendering/OpportunityDetail/Index?noticeUID=CO1.NTC.7692353&amp;isFromPublicArea=True&amp;isModal=False</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</si>
  <si>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</si>
  <si>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CO1.REQ.7814183</t>
  </si>
  <si>
    <t>OPSP-VAD-0586-2025</t>
  </si>
  <si>
    <t>https://community.secop.gov.co/Public/Tendering/OpportunityDetail/Index?noticeUID=CO1.NTC.7692939&amp;isFromPublicArea=True&amp;isModal=False</t>
  </si>
  <si>
    <t>LA PRESENTE ORDEN TIENE POR OBJETO: PRESTACIÓN DE SERVICIOS PROFESIONALES COMO ABOGADA, PARA LA REALIZACIÓN DE ACTIVIDADES ENMARCADAS EN EL DESARROLLO DE LOS PROYECTOS DERIVADOS DE LAS DIFERENTES CONVOCATORIAS PÚBLICAS, ABIERTAS Y COMPETITIVAS, EN LOS CUALES LA UNIVERSIDAD DEL MAGDALENA HA SIDO DESIGNADA COMO EJECUTORA, ASÍ: 1) APOYAR EN LA REVISIÓN Y/O PROYECCIÓN DE ESTUDIOS Y DOCUMENTOS PREVIOS QUE SE DERIVEN DE LOS DIFERENTES PROCESOS QUE ADELANTE LA UNIVERSIDAD PARA LA EJECUCIÓN DE LOS PROYECTOS. 2) BRINDAR ASESORÍA Y ACOMPAÑAMIENTO JURÍDICO A LOS DISTINTOS PROCESOS ENMARCADOS EN EL DESARROLLO DE ACTIVIDADES ADMINISTRATIVAS DE LOS PROYECTOS. 3) APOYAR A LA VICERRECTORÍA ADMINISTRATIVA EN RELACIÓN CON LOS PROCESOS PRECONTRACTUALES, CONTRACTUALES Y POS CONTRACTUALES DE LOS PROYECTOS. 4) ELABORAR MINUTAS DE ÓRDENES Y/O CONTRATOS, Y DEMÁS ACTAS QUE SE REQUIERAN EN EJECUCIÓN DE LOS PROYECTOS. 5) APOYAR EN LA PROYECCIÓN DE RESPUESTAS A LOS DIFERENTES REQUERIMIENTOS DE INFORMACION CONTRACTUAL O SOLICITUDES QUE SEAN REMITIDAS A LA VICERRECTORÍA ADMINISTRATIVA POR CUALQUIER ENTIDAD. 6) CUMPLIR CON LOS PROCEDIMIENTOS DEL PROCESO GESTIÓN DE CONTRATACIÓN Y GESTIÓN JURÍDICA DEL SISTEMA DE GESTIÓN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</si>
  <si>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CO1.REQ.7814599</t>
  </si>
  <si>
    <t>OPSP-VAD-0585-2025</t>
  </si>
  <si>
    <t>https://community.secop.gov.co/Public/Tendering/OpportunityDetail/Index?noticeUID=CO1.NTC.7692490&amp;isFromPublicArea=True&amp;isModal=False</t>
  </si>
  <si>
    <t>AGALVIS DE JESUS VILORIA ARRIETA</t>
  </si>
  <si>
    <t>CO1.REQ.7814642</t>
  </si>
  <si>
    <t>OAG-VAD-0584-2025</t>
  </si>
  <si>
    <t>https://community.secop.gov.co/Public/Tendering/OpportunityDetail/Index?noticeUID=CO1.NTC.7692997&amp;isFromPublicArea=True&amp;isModal=False</t>
  </si>
  <si>
    <t>LA PRESENTE ORDEN TIENE POR OBJETO: 1. APOYAR EN EL DESARROLLO DE ACTIVIDADES CULTURALES PROGRAMADAS POR LA DIRECICÓN DE BIENESTAR UNIVERSITARIO. 2. APOYAR EN LA CONSOLIDACIÓN Y REVISIÓN DE LOS INFORMES DE LOS DIFERENTES GRUPOS CULTURALES Y DEPORTIVOS DE LA UNIVERSIDAD. 3. REALIZAR INFORMES MENSUALES AL DIRECTOR DE BIENESTAR UNIVERSITARIO SOBRE LAS ACTIVIDADES DESARROLLADAS Y PLANEADAS EN EL PLAN DE TRABAJO, PARA VERIFICACIÓN Y EVALUACIÓN DEL CUMPLIMIENTO DE LAS METAS PROPUESTAS. 4. APOYAR EN LA PARTICIPACIÓN DE EVENTOS ACADÉMICOS, CIENTÍFICOS, ARTÍSTICOS, CULTURALES Y DEPORTIVOS DENTRO Y FUERA DEL LUGAR HABITUAL DE LA EJECUCIÓN DE LAS ACTIVIDADES. 5. REALIZAR EL DILIGENCIAMIENTO OPORTUNO DE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</si>
  <si>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CO1.REQ.7814865</t>
  </si>
  <si>
    <t>OAG-VAD-0583-2025</t>
  </si>
  <si>
    <t>https://community.secop.gov.co/Public/Tendering/OpportunityDetail/Index?noticeUID=CO1.NTC.7692751&amp;isFromPublicArea=True&amp;isModal=False</t>
  </si>
  <si>
    <t>LA PRESENTE ORDEN TIENE POR OBJETO: 1. APOYAR EN LA ORGANIZACIÓN DEL LABORATORIO DE ACUICULTURA (GRANJA EXPERIMENTAL) PARA LAS PRÁCTICAS Y SERVICIOS REQUERIDOS EN EL MISMO, DE CONFORMIDAD CON LA PROGRAMACIÓN ESTABLECIDA. 2. APOYAR CON LA ENTREGA OPORTUNAMENTE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</si>
  <si>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CO1.REQ.7814837</t>
  </si>
  <si>
    <t>OAG-VAD-0582-2025</t>
  </si>
  <si>
    <t>https://community.secop.gov.co/Public/Tendering/OpportunityDetail/Index?noticeUID=CO1.NTC.7691438&amp;isFromPublicArea=True&amp;isModal=False</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</si>
  <si>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</si>
  <si>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CO1.REQ.7813414</t>
  </si>
  <si>
    <t>OPSP-VAD-0581-2025</t>
  </si>
  <si>
    <t>https://community.secop.gov.co/Public/Tendering/OpportunityDetail/Index?noticeUID=CO1.NTC.7692484&amp;isFromPublicArea=True&amp;isModal=False</t>
  </si>
  <si>
    <t>CO1.REQ.7814542</t>
  </si>
  <si>
    <t>OAG-VAD-0580-2025</t>
  </si>
  <si>
    <t>https://community.secop.gov.co/Public/Tendering/OpportunityDetail/Index?noticeUID=CO1.NTC.7692371&amp;isFromPublicArea=True&amp;isModal=False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</si>
  <si>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</si>
  <si>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CO1.REQ.7814435</t>
  </si>
  <si>
    <t>OAG-VAD-0579-2025</t>
  </si>
  <si>
    <t>https://community.secop.gov.co/Public/Tendering/OpportunityDetail/Index?noticeUID=CO1.NTC.7693017&amp;isFromPublicArea=True&amp;isModal=False</t>
  </si>
  <si>
    <t>LA PRESENTE ORDEN TIENE POR OBJETO: 1. APOYAR EN LA REALIZAR LA PRODUCCIÓN Y PRESENTACIÓN DE UN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AL GRUPO DE UNIMAGDALENA RADIO EN SU GESTIÓN ANTE LAS DEPENDENCIAS DE LA UNIVERSIDAD. 9. APOYAR EN LA DESCARGA DE MÚSICA PARA LA PROGRAMACIÓN BASE DE LA EMISORA. 10. REVISAR, VERIFICAR Y EDITAR LA MÚSICA PARA FRANJAS MUSICALES DE LA EMISORA. 11. APOYAR EN LAS PRESENTACIONES EN EVENTOS INSTITUCIONALES QUE SE REQUIERAN.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</si>
  <si>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CO1.REQ.7814270</t>
  </si>
  <si>
    <t>OPSP-VAD-0578-2025</t>
  </si>
  <si>
    <t>https://community.secop.gov.co/Public/Tendering/OpportunityDetail/Index?noticeUID=CO1.NTC.7692045&amp;isFromPublicArea=True&amp;isModal=False</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</si>
  <si>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ATENCIÓN A LOS MIEMBROS DE LA COMUNIDAD UNIVERSITARIA, QUE REQUIERAN INFORMACIÓN SOBRE LAS DISTINTAS ÁREAS. 6. APOYAR EN LA PARTICIPACIÓN DE LOS DIFERENTES EVENTOS REALIZADOS POR LA DIRECCIÓN DE BIENESTAR UNIVERSITARIO, BIENVENIDA ESTUDIANTES Y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</si>
  <si>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CO1.REQ.7813748</t>
  </si>
  <si>
    <t>OPSP-VAD-0577-2025</t>
  </si>
  <si>
    <t>https://community.secop.gov.co/Public/Tendering/OpportunityDetail/Index?noticeUID=CO1.NTC.7691826&amp;isFromPublicArea=True&amp;isModal=False</t>
  </si>
  <si>
    <t>LA PRESENTE ORDEN TIENE POR OBJETO: 1. APOYAR EN LA ORGANIZACIÓN DOCUMENTAL Y EN LA GESTIÓN DE LA RESPUESTA A SOLICITUDES ADMINISTRATIVAS REMITIDAS A LA ORI. 2. APOYAR EN LA ORGANIZACIÓN DE LOS PROCESOS ADMINISTRATIVOS DE LA DEPENDENCIA. 3. APOYAR EN EL PROCESO DE SEGUIMIENTO Y GESTIÓN MIGRATORIA QUE DESARROLLA LA DEPENDENCIA. 4. APOYAR EN EL DESARROLLO DE CONVOCATORIAS ESTRATÉGICAS DE INTERNACIONALIZACIÓN. 5. APOYAR EN LA ATENCIÓN A LA COMUNIDAD UNIVERSITARIA EN LOS PROCESOS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</si>
  <si>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CO1.REQ.7813706</t>
  </si>
  <si>
    <t>OPSP-VAD-0576-2025</t>
  </si>
  <si>
    <t>https://community.secop.gov.co/Public/Tendering/OpportunityDetail/Index?noticeUID=CO1.NTC.7681881&amp;isFromPublicArea=True&amp;isModal=False</t>
  </si>
  <si>
    <t>LA PRESENTE ORDEN TIENE POR OBJETO: 1. APOYAR A LA LÍDER DEL PROCESO DE FORMACIÓN Y ACOMPAÑAMIENTO EN CUANTO A LA EJECUCIÓN DE ACCIONES CORRECTIVAS, PREVENTIVAS Y DE MEJORAMIENTO PARA GARANTIZAR LA EFICACIA DE LOS PROCESOS SUSCRITOS MEDIANTE LA CARTA DE ACEPTACIÓN DE PROPUESTA N° 005 DE 2024. 2. APOYAR EN LA REVISIÓN DE INFORMES PRESENTADOS POR EL MINISTERIO DE EDUCACIÓN, REFERENTE A LOS AVANCES DEL COMPONENTE PEDAGÓGICO, LOGÍSTICO Y FINANCIERO. 3. APOYAR EN LA RECOLECCIÓN, ORGANIZACIÓN, PROCESAMIENTO DE LA INFORMACIÓN DOCUMENTAL, CONSTRUCCIÓN Y ANÁLISIS DE ESTADÍSTICAS NECESARIAS PARA EVIDENCIAR EL AVANCE DE CADA UNO DE LOS FACTORES, CRITERIOS, CARACTERÍSTICAS Y/O ASPECTOS POR EVALUAR DURANTE LOS AVANCES ESTIPULADOS EN EL ANEXO TÉCNICO DE LA CARTA DE ACEPTACIÓN DE PROPUESTA N° 005 DE 2024. 4.IMPLEMENTAR LOS FORMATOS NECESARIOS PARA LLEVAR EL ESTRICTO CONTROL DE CALIDAD DE LAS ACTIVIDADES PROGRAMADAS DURANTE LA EJECUCIÓN DEL PROYECTO MEF. 5. ASESORAR Y APOYAR LA COORDINACIÓN DEL DISEÑO DOCUMENTAL ATENDIENDO LOS REQUISITOS DE CALIDAD EN LA EJECUCIÓN DEL PROYECTO MEF. 6. BRINDAR ACOMPAÑAMIENTO A LA LÍDER DEL PROCESO REQUERIDO PARA EL DESARROLLO DE ACTIVIDADES, EVENTOS O REUNIONES QUE SE REALICEN DE ACUERDO CON EL CRONOGRAMA DENTRO DE LA CARTA DE ACEPTACIÓN DE PROPUESTA N° 005 DE 2024. 7. PARTICIPAR EN REUNIONES QUE SE PROGRAMEN EN EL DESARROLLO DEL PROYECTO, Y QUE SEAN BÁSICOS PARA EL DESEMPEÑO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</si>
  <si>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CO1.REQ.7803715</t>
  </si>
  <si>
    <t>OPSP-VAD-0574-2025</t>
  </si>
  <si>
    <t>https://community.secop.gov.co/Public/Tendering/OpportunityDetail/Index?noticeUID=CO1.NTC.7681717&amp;isFromPublicArea=True&amp;isModal=False</t>
  </si>
  <si>
    <t>LA PRESENTE ORDEN TIENE POR OBJETO: 1. APOYAR EN LA GESTIÓN Y SEGUIMIENTO DE PROYECTOS DE COOPERACIÓN INTERNACIONAL 2. APOYAR LA GESTIÓN DE OPORTUNIDADES Y EL SEGUIMIENTO A ACTIVIDADES O PROGRAMAS EN MATERIA DE INVESTIGACIÓN Y DE INNOVACIÓN Y EMPRENDIMIENTO. 3. APOYAR PROCESOS DE MOVILIDAD EN LA LÍNEA DE EMPRENDIMIENTO. 4. APOYAR EN LA GESTIÓN DE AGENDAS DE DESARROLLO CON ACTORES LOCALES Y REGIONALES 5. APOYAR EL DESARROLLO DE EVENTOS ESTRATÉGICOS CON PERFIL INTERNACIONAL. 6. APOYAR LA ESTRUCTURACIÓN DE DOBLES Y TRIPLES TITULACIONES. 7.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</si>
  <si>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CO1.REQ.7803601</t>
  </si>
  <si>
    <t>OPSP-VAD-0573-2025</t>
  </si>
  <si>
    <t>https://community.secop.gov.co/Public/Tendering/OpportunityDetail/Index?noticeUID=CO1.NTC.7683484&amp;isFromPublicArea=True&amp;isModal=False</t>
  </si>
  <si>
    <t>LA PRESENTE ORDEN TIENE POR OBJETO: 1. ELABORAR CRONOGRAMA DE TRABAJO Y CUMPLIR LAS ACTIVIDADES ACORDADAS CON LA FACULTAD Y LAS DOCENTES ASIGNADAS A LAS FUNCIONES DE BOSQUE SECO, DENTRO DE LOS TIEMPOS ESTABLECIDOS. 2. REALIZAR UN MONITOREO ORNITOLÓGICO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SECO.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</si>
  <si>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CO1.REQ.7802979</t>
  </si>
  <si>
    <t>OPSP-VAD-0572-2025</t>
  </si>
  <si>
    <t>https://community.secop.gov.co/Public/Tendering/OpportunityDetail/Index?noticeUID=CO1.NTC.7683705&amp;isFromPublicArea=True&amp;isModal=False</t>
  </si>
  <si>
    <t>CO1.REQ.7805606</t>
  </si>
  <si>
    <t>OPSP-VAD-0571-2025</t>
  </si>
  <si>
    <t>https://community.secop.gov.co/Public/Tendering/OpportunityDetail/Index?noticeUID=CO1.NTC.7683195&amp;isFromPublicArea=True&amp;isModal=False</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</si>
  <si>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</si>
  <si>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CO1.REQ.7805510</t>
  </si>
  <si>
    <t>OPSP-VAD-0570-2025</t>
  </si>
  <si>
    <t>https://community.secop.gov.co/Public/Tendering/OpportunityDetail/Index?noticeUID=CO1.NTC.7683325&amp;isFromPublicArea=True&amp;isModal=False</t>
  </si>
  <si>
    <t>LA PRESENTE ORDEN TIENE POR OBJETO: 1. APOYAR A LA DIRECCIÓN DE BIENESTAR UNIVERSITARIO, EN LOS PROCESOS DE AUDITORÍA INTERNA Y EXTERNA QUE SE REALICEN. 2. ELABORAR INFORMES ESTADÍSTICOS Y FINANCIEROS DE ACUERDO CON EL SISTEMA DE GESTIÓN DE LA CALIDAD DE LAS ÁREAS ADSCRITAS A BIENESTAR UNIVERSITARIO. 3. APOYAR LOS PROCESOS OPERATIVOS DEL SISTEMA DE GESTIÓN DE LA CALIDAD DE LA DIRECCIÓN DE BIENESTAR UNIVERSITARIO. 4. ENTREGAR DE MANERA OPORTUNA Y BAJO SU RESPONSABILIDAD LOS INFORMES QUE SE LE SOLICITEN PARA SER PRESENTADOS EN OTRAS DEPENDENCIAS, CON SOPORTES ESTADÍSTICOS. 5. APOYAR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</si>
  <si>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CO1.REQ.7805258</t>
  </si>
  <si>
    <t>OPSP-VAD-0569-2025</t>
  </si>
  <si>
    <t>https://community.secop.gov.co/Public/Tendering/OpportunityDetail/Index?noticeUID=CO1.NTC.7683835&amp;isFromPublicArea=True&amp;isModal=False</t>
  </si>
  <si>
    <t>CO1.REQ.7805661</t>
  </si>
  <si>
    <t>OAG-VAD-0568-2025</t>
  </si>
  <si>
    <t>https://community.secop.gov.co/Public/Tendering/OpportunityDetail/Index?noticeUID=CO1.NTC.7683807&amp;isFromPublicArea=True&amp;isModal=False</t>
  </si>
  <si>
    <t>LA PRESENTE ORDEN TIENE POR OBJETO: 1. APOYAR EN LA IMPLEMENTACIÓN DE ESTRATEGIAS DE COMERCIALIZACIÓN PARA LOS PROGRAMAS ACADÉMICOS DEL CENTRO DE POSGRADOS Y FORMACIÓN CONTINUA. 2. APOYAR EN LA ORGANIZACIÓN Y REALIZACIÓN DE VISITAS COMERCIALES A EMPRESAS Y ORGANIZACIONES, CON EL FIN DE PROMOCIONAR Y OFRECER LOS PROGRAMAS ACADÉMICOS. 3. APOYAR EN LA CREACIÓN DE ALIANZAS ESTRATÉGICAS CON ENTIDADES Y ORGANIZACIONES CLAVE PARA EXPANDIR LA PRESENCIA DEL CENTRO DE POSGRADOS Y FORMACIÓN CONTINUA EN EL MERCADO. 4. APOYAR EN EL ANÁLISIS DE RESULTADOS DE LAS ACTIVIDADES DE MERCADEO Y COMERCIALIZACIÓN, PROPONIENDO AJUSTES PARA OPTIMIZAR LAS ESTRATEGIAS Y ALCANZAR LOS OBJETIVOS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</si>
  <si>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CO1.REQ.7805837</t>
  </si>
  <si>
    <t>OPSP-VAD-0567-2025</t>
  </si>
  <si>
    <t>https://community.secop.gov.co/Public/Tendering/OpportunityDetail/Index?noticeUID=CO1.NTC.7683609&amp;isFromPublicArea=True&amp;isModal=False</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</si>
  <si>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</si>
  <si>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CO1.REQ.7805450</t>
  </si>
  <si>
    <t>OPSP-VAD-0566-2025</t>
  </si>
  <si>
    <t>https://community.secop.gov.co/Public/Tendering/OpportunityDetail/Index?noticeUID=CO1.NTC.7681636&amp;isFromPublicArea=True&amp;isModal=False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</si>
  <si>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</si>
  <si>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CO1.REQ.7803444</t>
  </si>
  <si>
    <t>OPSP-VAD-0565-2025</t>
  </si>
  <si>
    <t>https://community.secop.gov.co/Public/Tendering/OpportunityDetail/Index?noticeUID=CO1.NTC.7680895&amp;isFromPublicArea=True&amp;isModal=False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</si>
  <si>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</si>
  <si>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CO1.REQ.7803010</t>
  </si>
  <si>
    <t>OAG-VAD-0564-2025</t>
  </si>
  <si>
    <t>https://community.secop.gov.co/Public/Tendering/OpportunityDetail/Index?noticeUID=CO1.NTC.7681170&amp;isFromPublicArea=True&amp;isModal=False</t>
  </si>
  <si>
    <t>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</si>
  <si>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CO1.REQ.7803049</t>
  </si>
  <si>
    <t>OPSP-VAD-0563-2025</t>
  </si>
  <si>
    <t>https://community.secop.gov.co/Public/Tendering/OpportunityDetail/Index?noticeUID=CO1.NTC.7681112&amp;isFromPublicArea=True&amp;isModal=False</t>
  </si>
  <si>
    <t>CO1.REQ.7802471</t>
  </si>
  <si>
    <t>OAG-VAD-0562-2025</t>
  </si>
  <si>
    <t>https://community.secop.gov.co/Public/Tendering/OpportunityDetail/Index?noticeUID=CO1.NTC.7681499&amp;isFromPublicArea=True&amp;isModal=False</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</si>
  <si>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</si>
  <si>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CO1.REQ.7802988</t>
  </si>
  <si>
    <t>OPSP-VAD-0561-2025</t>
  </si>
  <si>
    <t>https://community.secop.gov.co/Public/Tendering/OpportunityDetail/Index?noticeUID=CO1.NTC.7681300&amp;isFromPublicArea=True&amp;isModal=False</t>
  </si>
  <si>
    <t>LA PRESENTE ORDEN TIENE POR OBJETO: 1. APOYAR EN EL PRESTAMO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SEMANA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</si>
  <si>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CO1.REQ.7803233</t>
  </si>
  <si>
    <t>OPSP-VAD-0560-2025</t>
  </si>
  <si>
    <t>https://community.secop.gov.co/Public/Tendering/OpportunityDetail/Index?noticeUID=CO1.NTC.7681255&amp;isFromPublicArea=True&amp;isModal=False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</si>
  <si>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EDUCACIÓN,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</si>
  <si>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CO1.REQ.7802866</t>
  </si>
  <si>
    <t>OPSP-VAD-0559-2025</t>
  </si>
  <si>
    <t>https://community.secop.gov.co/Public/Tendering/OpportunityDetail/Index?noticeUID=CO1.NTC.7681126&amp;isFromPublicArea=True&amp;isModal=False</t>
  </si>
  <si>
    <t>HERNANDO ANTONIO HENRIQUEZ PINEDO</t>
  </si>
  <si>
    <t>LA PRESENTE ORDEN TIENE POR OBJETO: 1. ASESORAR Y ACOMPAÑAR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5. APOYAR EN LA RECOLECCIÓN, ORGANIZACIÓN, PROCESAMIENTO DE LA INFORMACIÓN DOCUMENTAL Y CONSTRUCCIÓN DE PROYECCIONES FINANCIERAS QUE REQUIERAN LAS DISTINTAS DEPENDENCIAS DE LA UNIVERSIDAD DEL MAGDALENA. 6. ELABORAR EN COORDINACIÓN CON LAS DEMÁS DEPENDENCIAS LA PROGRAMACIÓN Y CONSOLIDACIÓN DEL PLAN DE INVERSIONES, Y COORDINAR Y ACTUALIZAR LA INFORMACIÓN REQUERIDA EN LOS SISTEMAS ESTABLECIDOS PARA EL AVANCE Y SEGUIMIENTO FINANCIERO 7. PARTICIPAR EN REUNIONES QUE SE PROGRAMEN EN EL DESARROLLO DE LOS DIFERENTES PROYECTOS, Y QUE SEAN BÁSICOS PARA EL DESARROLLO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</si>
  <si>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CO1.REQ.7802737</t>
  </si>
  <si>
    <t>OPSP-VAD-0558-2025</t>
  </si>
  <si>
    <t>https://community.secop.gov.co/Public/Tendering/OpportunityDetail/Index?noticeUID=CO1.NTC.7676018&amp;isFromPublicArea=True&amp;isModal=False</t>
  </si>
  <si>
    <t>LA PRESENTE ORDEN TIENE POR OBJETO: 1. ASESORAR EN PROCEDIMIENTOS DE TRABAJO Y SISTEMAS DE PROCESAMIENTO DE INFORMACIÓN. 2. HACER MANTENIMIENTO FÍSICO DE LOS RECURSOS INFORMÁTICOS Y SOPORTAR EL SERVICIO CORPORATIVO DE INTERNET, INTRANET, CORREO ELECTRÓNICO. 3. ELABORAR LOS PLANES DE SISTEMAS DE LA INFORMACIÓN QUE SE PREVÉ SISTEMATIZAR Y HACER SEGUIMIENTO AL CUMPLIMIENTO DE ESTOS. 4. CONSOLIDAR LA INFORMACIÓN DE ACUERDO CON INDICACIONES SUMINISTRADAS POR EL LÍDER DEL PROYECTO. 5. PRESENTAR INFORMES DE LAS ACCIONES DESARROLLADAS EN EL MARCO DE LA EJECUCIÓN DEL PROCESO DE FORMACIÓN. 6. ASESORAR EN PROCEDIMIENTOS DE TRABAJO Y SISTEMAS DE PROCESAMIENTO DE INFORMACIÓN. 7. LIDERAR LA CONSTRUCCIÓN DEL DOCUMENTO PROTOCOLO DE VISITAS A LAS SEDES EDUCATIVAS Y FORMATO PARA LA RECOLECCIÓN DE LA INFORMACIÓN. 8. HACER MANTENIMIENTO FÍSICO DE LOS RECURSOS INFORMÁTICOS Y SOPORTAR EL SERVICIO CORPORATIVO DE INTERNET, INTRANET, CORREO ELECTRÓNICO. 9. CONSOLIDAR LA INFORMACIÓN DE ACUERDO CON INDICACIONES SUMINISTRADAS POR EL LÍDER DEL PROYECTO. 10. PRESENTAR INFORMES DE LAS ACCIONES DESARROLLADAS EN EL MARCO DE LA EJECUCIÓN DEL PROCESO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</si>
  <si>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CO1.REQ.7797191</t>
  </si>
  <si>
    <t>OPSP-VAD-0557-2025</t>
  </si>
  <si>
    <t>https://community.secop.gov.co/Public/Tendering/OpportunityDetail/Index?noticeUID=CO1.NTC.7675352&amp;isFromPublicArea=True&amp;isModal=False</t>
  </si>
  <si>
    <t>CO1.REQ.7797225</t>
  </si>
  <si>
    <t>OPSP-VAD-0556-2025</t>
  </si>
  <si>
    <t>https://community.secop.gov.co/Public/Tendering/OpportunityDetail/Index?noticeUID=CO1.NTC.7674981&amp;isFromPublicArea=True&amp;isModal=False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</si>
  <si>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</si>
  <si>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CO1.REQ.7796269</t>
  </si>
  <si>
    <t>OPSP-VAD-0555-2025</t>
  </si>
  <si>
    <t>https://community.secop.gov.co/Public/Tendering/OpportunityDetail/Index?noticeUID=CO1.NTC.7703036&amp;isFromPublicArea=True&amp;isModal=False</t>
  </si>
  <si>
    <t>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FORMULAR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A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</si>
  <si>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CO1.REQ.7795288</t>
  </si>
  <si>
    <t>OPSP-VAD-0554-2025</t>
  </si>
  <si>
    <t>https://community.secop.gov.co/Public/Tendering/OpportunityDetail/Index?noticeUID=CO1.NTC.7672098&amp;isFromPublicArea=True&amp;isModal=False</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</si>
  <si>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PARA LA CONSTRUCCIÓN DEL PLAN DE MEJORAMIENTO DEL PROGRAMA. 2. APOYAR A LA OFICINA ASEGURAMIENTO DE LA CALIDAD EN EL DISEÑO DE INDICADORES DE DESEMPEÑO DE LOS PROGRAMAS E INSTITUCIÓN ACORDES A LAS FUNCIONES MISIONALES Y ESTRATÉGICAS. 3. APOYAR A LA OFICINA DE ASEGURAMIENTO DE LA CALIDAD EN LA RECOLECCIÓN Y ORGANIZACIÓN DE EVIDENCIAS PARA LA RENOVACIÓN DE LA ACREDITACIÓN INSTITUCIONAL. 4. APOYAR A LA OFICINA ASEGURAMIENTO DE LA CALIDAD EN EL DISEÑO DE LOS PLANES DE MEJORAMIENTO DE PROGRAMAS Y FACULTADES QUE ESTÁN EN PROCESO DE ACREDITACIÓN EN ALTA CALIDAD (PRIMERA VEZ O RENOVACIÓN). 5. APOYAR A LA OFICINA ASEGURAMIENTO DE LA CALIDAD EN EL SEGUIMIENTO A LA EJECUCIÓN DE PLANES DE MEJORAMIENTO ASOCIADOS A CADA FACULTAD. 6. APOYAR A LA OFICINA ASEGURAMIENTO DE LA CALIDAD EN EL SEGUIMIENTO AL CUMPLIMIENTO DEL PLAN DE MEJORAMIENTO INSTITUCIONAL EN ARTICULACIÓN CON LA OFICINA ASESORA DE PLANEACIÓN. 7. APOYAR A LA OFICINA DE ASEGURAMIENTO DE LA CALIDAD EN LA TOMA DE REGISTROS DE ASISTENCIAS, ACTAS, DESARROLLO DE RELATORÍAS Y EVIDENCIAS DE LAS ASESORÍAS EN LOS PROCESOS DE ASEGURAMIENTO DE LA CALIDAD DE LOS PROGRAMAS ACADÉMICOS E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</si>
  <si>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CO1.REQ.7793775</t>
  </si>
  <si>
    <t>OPSP-VAD-0553-2025</t>
  </si>
  <si>
    <t>https://community.secop.gov.co/Public/Tendering/OpportunityDetail/Index?noticeUID=CO1.NTC.7672362&amp;isFromPublicArea=True&amp;isModal=False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</si>
  <si>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ACEURDO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</si>
  <si>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CO1.REQ.7793749</t>
  </si>
  <si>
    <t>OPSP-VAD-0552-2025</t>
  </si>
  <si>
    <t>https://community.secop.gov.co/Public/Tendering/OpportunityDetail/Index?noticeUID=CO1.NTC.7672337&amp;isFromPublicArea=True&amp;isModal=False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</si>
  <si>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ACEURDO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</si>
  <si>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CO1.REQ.7793732</t>
  </si>
  <si>
    <t>OPSP-VAD-0551-2025</t>
  </si>
  <si>
    <t>https://community.secop.gov.co/Public/Tendering/OpportunityDetail/Index?noticeUID=CO1.NTC.7672317&amp;isFromPublicArea=True&amp;isModal=False</t>
  </si>
  <si>
    <t>CO1.REQ.7793810</t>
  </si>
  <si>
    <t>OPSP-VAD-0550-2025</t>
  </si>
  <si>
    <t>https://community.secop.gov.co/Public/Tendering/OpportunityDetail/Index?noticeUID=CO1.NTC.7671893&amp;isFromPublicArea=True&amp;isModal=False</t>
  </si>
  <si>
    <t>LA PRESENTE ORDEN TIENE POR OBJETO: 1. IDENTIFICAR ENTIDADES PÚBLICAS QUE TENGAN LA OBLIGACIÓN DE LIQUIDAR, RETENER, DECLARAR Y PAGAR LO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GENERAL DE LA REPÚBLICA.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</si>
  <si>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CO1.REQ.7793630</t>
  </si>
  <si>
    <t>OPSP-VAD-0549-2025</t>
  </si>
  <si>
    <t>https://community.secop.gov.co/Public/Tendering/OpportunityDetail/Index?noticeUID=CO1.NTC.7671781&amp;isFromPublicArea=True&amp;isModal=False</t>
  </si>
  <si>
    <t>CO1.REQ.7793273</t>
  </si>
  <si>
    <t>OPSP-VAD-0548-2025</t>
  </si>
  <si>
    <t>https://community.secop.gov.co/Public/Tendering/OpportunityDetail/Index?noticeUID=CO1.NTC.7671495&amp;isFromPublicArea=True&amp;isModal=False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</si>
  <si>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ACUERDO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</si>
  <si>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CO1.REQ.7792967</t>
  </si>
  <si>
    <t>OPSP-VAD-0547-2025</t>
  </si>
  <si>
    <t>https://community.secop.gov.co/Public/Tendering/OpportunityDetail/Index?noticeUID=CO1.NTC.7674750&amp;isFromPublicArea=True&amp;isModal=False</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</si>
  <si>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</si>
  <si>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CO1.REQ.7796192</t>
  </si>
  <si>
    <t>OPSP-VAD-0546-2025</t>
  </si>
  <si>
    <t>https://community.secop.gov.co/Public/Tendering/OpportunityDetail/Index?noticeUID=CO1.NTC.7674471&amp;isFromPublicArea=True&amp;isModal=False</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</si>
  <si>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</si>
  <si>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CO1.REQ.7795973</t>
  </si>
  <si>
    <t>OPSP-VAD-0545-2025</t>
  </si>
  <si>
    <t>https://community.secop.gov.co/Public/Tendering/OpportunityDetail/Index?noticeUID=CO1.NTC.7674368&amp;isFromPublicArea=True&amp;isModal=False</t>
  </si>
  <si>
    <t>LA PRESENTE ORDEN TIENE POR OBJETO: 1) APOYAR EN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</si>
  <si>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CO1.REQ.7795934</t>
  </si>
  <si>
    <t>OAG-VAD-0544-2025</t>
  </si>
  <si>
    <t>https://community.secop.gov.co/Public/Tendering/OpportunityDetail/Index?noticeUID=CO1.NTC.7673501&amp;isFromPublicArea=True&amp;isModal=False</t>
  </si>
  <si>
    <t>LA PRESENTE ORDEN TIENE POR OBJETO: 1. DESARROLLAR ACTIVIDADES PARA EL PLAN INTEGRADOR INDIGENA. 2. DESARROLLAR Y HACER SEGUIMIENTO A LOS PROGRAMAS CON LOS PUEBLOS INDIGENAS. 3. ACOMPAÑAMIENTO EN LOS PUEBLOS INDIGENAS, DESARROLLANDO REUNIONES Y SEGUIMIENTO A LAS MISMAS.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</si>
  <si>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CO1.REQ.7794910</t>
  </si>
  <si>
    <t>OPSP-VAD-0543-2025</t>
  </si>
  <si>
    <t>https://community.secop.gov.co/Public/Tendering/OpportunityDetail/Index?noticeUID=CO1.NTC.7672887&amp;isFromPublicArea=True&amp;isModal=False</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</si>
  <si>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</si>
  <si>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CO1.REQ.7794591</t>
  </si>
  <si>
    <t>OPSP-VAD-0542-2025</t>
  </si>
  <si>
    <t>https://community.secop.gov.co/Public/Tendering/OpportunityDetail/Index?noticeUID=CO1.NTC.7673134&amp;isFromPublicArea=True&amp;isModal=False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</si>
  <si>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</si>
  <si>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CO1.REQ.7794667</t>
  </si>
  <si>
    <t>OPSP-VAD-0541-2025</t>
  </si>
  <si>
    <t>https://community.secop.gov.co/Public/Tendering/OpportunityDetail/Index?noticeUID=CO1.NTC.7673113&amp;isFromPublicArea=True&amp;isModal=False</t>
  </si>
  <si>
    <t>LA PRESENTE ORDEN TIENE POR OBJETO: 1. APOYAR EN LA ATENCIÓN BÁSICA, OPORTUNA Y ADECUADA EN CONSULTA COMO ODONTÓLOGA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</si>
  <si>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CO1.REQ.7794545</t>
  </si>
  <si>
    <t>OPSP-VAD-0540-2025</t>
  </si>
  <si>
    <t>https://community.secop.gov.co/Public/Tendering/OpportunityDetail/Index?noticeUID=CO1.NTC.7672937&amp;isFromPublicArea=True&amp;isModal=False</t>
  </si>
  <si>
    <t>LA PRESENTE ORDEN TIENE POR OBJETO: 1. APOYAR EN EL DISEÑO Y ASIGNACIÓN DE ÁREAS, PREPARACIÓN DE LOTES DE PRÁCTICAS, ENSAYOS Y PARCELAS EXPERIMENTALES EN LOS PROYECTOS AGRÍCOLAS. 2. APOYAR EN LA REALIZACIÓN Y RELACIÓN DE INFORMACIÓN DE CAMPO EN PROYECTOS AGRÍCOLAS Y PRODUCTIVOS, PRÁCTICAS ACADÉMICAS EN LA GRANJA EXPERIMENTAL. 3. APOYAR EN MUESTREOS DE LOS ENSAYOS DE LAS PARCELAS EXPERIMENTALES Y DATOS ESTADÍSTICOS. 4. APOYAR EN LA ELABORACIÓN Y SUPERVISIÓN DEL MANUAL DE PROCEDIMIENTO DE LAS UNIDADES EXPERIMENTALES AGRÍCOLAS. 5. APOYAR EN LA ELABORACIÓN, ACTUALIZACIÓN Y DILIGENCIAMIENTO DEL FORMATO DE HERRAMIENTAS, INSUMOS. 6. APOYAR EN LA EJECUCIÓN DE LOS PROYECTOS AGRÍCOLAS. 7. APOYAR EN LOS REQUERIMIENTOS TÉCNICOS EXPERIMENTALES. 8. APOYAR EN LOS PROCESOS DE IMPLEMENTACIÓN DE LOS CURSOS LIBRES EN LA GRANJA EXPERIMENTAL 9. APOYAR Y FACILITAR LA ASIGNACIÓN DE LOTES DE PRÁCTICAS E INSTALACIONES A LOS DOCENTES, ESTUDIANTES Y DEMÁS PERSONAL QUE NECESITE HACER USO DE ELLA PARA PROYECTOS, TESIS Y ENSAYOS AGRÍCOLAS. 10. APOYAR EN ELABORACIÓN DE INFORMES PERIÓDICOS SOBRE LOS AVANCES EN LA TOMA DE INFORMACIÓN DE CAMPO EN PROYECTOS AGRÍCOLAS PRODUCTIVOS Y PRÁCTICAS ACADÉMICAS EN LA GRANJA EXPERIMENTAL. 11. APOYAR EL DILIGENCIAMIENTO, SUPERVISIÓN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</si>
  <si>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CO1.REQ.7794366</t>
  </si>
  <si>
    <t>OPSP-VAD-0539-2025</t>
  </si>
  <si>
    <t>https://community.secop.gov.co/Public/Tendering/OpportunityDetail/Index?noticeUID=CO1.NTC.7674267&amp;isFromPublicArea=True&amp;isModal=False</t>
  </si>
  <si>
    <t>LA PRESENTE ORDEN TIENE POR OBJETO: 1. APOYAR EL SEGUIMIENTO A LOS PROYECTOS DEL PLAN DE ACCIÓN Y DE FUNCIONAMIENTO DE LA FACULTAD. 2. APOYAR EN LA ORGANIZACIÓN DE LAS SOLICITUDES PARA LOS CONSEJOS DE FACULTAD, PROYECTAR LAS ACTAS Y LAS NOTIFICACIONES DE LOS MISMOS PARA DOCENTES, ESTUDIANTES Y UNIDADES REQUERIDAS. 3. APOYAR LA GESTIÓN DE CONTRATACIONES DE LA FACULTAD E INFORMES DE GESTIÓN SOLICITADOS. 4. APOYAR EN LOS PROCESOS DE SOLICITUDES PARA LA PARTICIPACIÓN A EVENTOS ACADÉMICOS Y CIENTÍFICOS VIRTUALES POR PARTE DE LOS ESTUDIANTES Y DOCENTES DE LA FACULTAD DE CIENCIAS BÁSICAS. 5. APOYAR EN LA ACTUALIZACIÓN DEL ARCHIVO Y CORRESPONDENCIA. 6. APOYAR EN EL PROCESO DE SOLICITUDES REALIZADAS PARA ASCENSO EN EL ESCALAFÓN DOCENTE DE LA FACULTAD DE CIENCIAS BÁSICAS. 7. APOYAR EN EL SEGUIMIENTO DE LOS AYUDANTES DE INCLUSIÓN Y PERMANENCIA DE LA FACULTAD. 8. APOYAR EL PROCESO DE CONVOCATORIAS DE MONITORIAS ACADÉMICAS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</si>
  <si>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CO1.REQ.7795436</t>
  </si>
  <si>
    <t>OPSP-VAD-0538-2025</t>
  </si>
  <si>
    <t>https://community.secop.gov.co/Public/Tendering/OpportunityDetail/Index?noticeUID=CO1.NTC.7677405&amp;isFromPublicArea=True&amp;isModal=False</t>
  </si>
  <si>
    <t>LA PRESENTE ORDEN TIENE POR OBJETO: 1. APOYAR CON LA ELABORACIÓN DE 125 VIDEOS SOBRE EXPERIENCIAS SIGNIFICATIVAS EN EL MARCO DEL PROYECTO MODELOS EDUCATIVOS FLEXIBLES - MEF. 2. APOYAR EN LA ELABORACIÓN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</si>
  <si>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CO1.REQ.7795705</t>
  </si>
  <si>
    <t>OPSP-VAD-0537-2025</t>
  </si>
  <si>
    <t>https://community.secop.gov.co/Public/Tendering/OpportunityDetail/Index?noticeUID=CO1.NTC.7674259&amp;isFromPublicArea=True&amp;isModal=False</t>
  </si>
  <si>
    <t>LA PRESENTE ORDEN TIENE POR OBJETO: PRESTAR SERVICIOS JURÍDICOS PARA EL ACOMPAÑAMIENTO DEL COMITÉ DE INCLUSIÓN E INTERCULTURALIDAD DURANTE EL PERÍODO ACADÉMICO 2025-1,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APOYAR LA EJECUCIÓN DE LAS POLÍTICAS DE INCLUSIÓN ESTABLECIDAS POR LA UNIVERSIDAD EN LOS DIFERENTES PROGRAMAS ACADÉMICOS QUE CUENTEN CON POBLACIÓN CON DISCAPACIDAD Y/O HAGAN PARTE DE GRUPOS INTERCULTURALES VULNERABLES. 4.ASESORAR Y REALIZAR ACTIVIDADES QUE PROMUEVAN LA PROTECCIÓN Y PROMOCIÓN DE LOS DERECHOS HUMANOS DE LAS POBLACIONES ESTUDIANTILES DE COMUNIDADES INDÍGENAS, AFROCOLOMBIANOS, POBLACIÓN “LGTBIQ+”, ESTUDIANTES CON DISCAPACIDAD Y POBLACIÓN EN RIESGO DE VULNERABILIDAD. 5.ASESORAR EL PROCESO DE ADQUISICIÓN DE BIENES, SERVICIOS, EQUIPOS E INSTALACIONES DE DISEÑO UNIVERSAL, QUE REQUIERAN LA MENOR ADAPTACIÓN POSIBLE Y EL MENOR COSTO PARA SATISFACER LAS NECESIDADES ESPECÍFICAS DE LOS ESTUDIANTES CON DISCAPACIDAD DE LA UNIVERSIDAD DEL MAGDALENA. 6. APOYAR EN LA REALIZACIÓN DE ACTIVIDADES Y PROCESOS QUE PROMUEVAN LA INCLUSIÓN REAL Y EFECTIVA DE TODOS LOS ESTUDIANTES EN LA UNIVERSIDAD DEL MAGDALENA. 7. ASESORAR Y APOYAR LA PLANIFICACIÓN, DESARROLLO, CONSOLIDACIÓN Y ACTUALIZACIÓN PERMANENTE DE MEJORAS EN LOS PROCESOS DE INCLUSIÓN ACORDES A LA NORMATIVIDAD NACIONAL E INTERNACIONAL REFERENTES AL TEMA DE INCLUSIÓN Y DE ATENCIÓN A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</si>
  <si>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CO1.REQ.7795319</t>
  </si>
  <si>
    <t>OPSP-VAD-0536-2025</t>
  </si>
  <si>
    <t>https://community.secop.gov.co/Public/Tendering/OpportunityDetail/Index?noticeUID=CO1.NTC.7673951&amp;isFromPublicArea=True&amp;isModal=False</t>
  </si>
  <si>
    <t>LA PRESENTE ORDEN TIENE POR OBJETO: PRESTAR SERVICIOS PROFESIONALES PARA EL DESARROLLO DE LAS SIGUIENTES ACTIVIDADES: 1. ASESORAR EN EL ALISTAMIENTO DEL PROYECTO. 2. ACOMPAÑAR EL PROCESO DE BÚSQUEDA ACTIVA DEL TALENTO HUMANO A BENEFICIAR EN EL PROYECTO. 3. ASESORAR EN EL SEGUIMIENTO DEL PROYECTO. 4. ASESORAR EN LA ELABORACIÓN DE INFORMES DEL PROYECTO. 5. ASESORAR EN LA ORGANIZACIÓN DE EVENTOS Y ACTIVIDADES DEL PROYECTO. 6. ASESORAR EN LA FORMULACIÓN DE PROPUESTAS PEDAGÓGICAS INNOVADORAS STEAM+G.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</si>
  <si>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CO1.REQ.7794970</t>
  </si>
  <si>
    <t>OPSP-VAD-0535-2025</t>
  </si>
  <si>
    <t>https://community.secop.gov.co/Public/Tendering/OpportunityDetail/Index?noticeUID=CO1.NTC.7674225&amp;isFromPublicArea=True&amp;isModal=False</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</si>
  <si>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</si>
  <si>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CO1.REQ.7795027</t>
  </si>
  <si>
    <t>OAG-VAD-0534-2025</t>
  </si>
  <si>
    <t>https://community.secop.gov.co/Public/Tendering/OpportunityDetail/Index?noticeUID=CO1.NTC.7673783&amp;isFromPublicArea=True&amp;isModal=False</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</si>
  <si>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</si>
  <si>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CO1.REQ.7795123</t>
  </si>
  <si>
    <t>OAG-VAD-0533-2025</t>
  </si>
  <si>
    <t>https://community.secop.gov.co/Public/Tendering/OpportunityDetail/Index?noticeUID=CO1.NTC.7677332&amp;isFromPublicArea=True&amp;isModal=False</t>
  </si>
  <si>
    <t>LA PRESENTE ORDEN TIENE POR OBJETO: 1. APOYAR TODO EL PROCESO DE GESTIÓN E IMPLEMENTACIÓN DE CONVENIOS NACIONALES E INTERNACIONALES. 2. APOYAR EL DISEÑO E IMPLEMENTACIÓN DE LAS LÍNEAS ESTRATÉGICAS EN MATERIA DE INTERNACIONALIZACIÓN DEL CURRÍCULO A NIVEL INSTITUCIONAL. 3. APOYAR EL DESARROLLO DE ACTIVIDADES QUE PROMUEVAN LA INTERNACIONALIZACIÓN EN CASA CON LA PARTICIPACIÓN DE DISTINTOS MIEMBROS DE LA COMUNIDAD UNIVERSITARIA. 4. GESTIONAR LA ESTRUCTURACIÓN Y OFERTA DE CONTENIDOS VIRTUALES E HÍBRIDOS EN EL MARCO DE LOS PROGRAMAS DE MOVILIDAD QUE SE DESARROLLEN. 5. APOYAR EN LA PROMOCIÓN DEL DESARROLLO DE ESQUEMAS DE COLABORACIÓN INTERNACIONAL EN LOS PROGRAMAS ACADÉMICOS EN LOS DISTINTOS NIVELES DE FORMACIÓN, COMO COLLABORATIVE ONLINE INTERNATIONAL LEARNING COIL, CLASES ESPEJO.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</si>
  <si>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CO1.REQ.7795107</t>
  </si>
  <si>
    <t>OPSP-VAD-0532-2025</t>
  </si>
  <si>
    <t>https://community.secop.gov.co/Public/Tendering/OpportunityDetail/Index?noticeUID=CO1.NTC.7677323&amp;isFromPublicArea=True&amp;isModal=False</t>
  </si>
  <si>
    <t>LA PRESENTE ORDEN TIENE POR OBJETO: 1. APOYAR EL DESARROLLO DE LA ESTRATEGIA DE RELACIONAMIENTO CON DIVERSOS ACTORES DEL ENTORNO, EN EL MARCO DE UN ENFOQUE MULTIACTOR, PARA FORTALECER LOS DIVERSOS PROCESOS QUE ADELANTA LA ORI. 2. APOYAR LA IMPLEMENTACIÓN DE LA ESTRATEGIA DE COMUNICACIÓN Y MARKETING DE LA OFICINA DE RELACIONES INTERINSTITUCIONALES (ORI). 3. APOYAR AL DISEÑO E IMPLEMENTACIÓN DE ACCIONES QUE PROMUEVAN LA DIFUSIÓN DE OPORTUNIDADES, GESTIONANDO LOS CANALES DE COMUNICACIÓN DE LA OFICINA, COMO BOLETINES DE PRENSA, LA PÁGINA WEB INSTITUCIONAL Y EL PROGRAMA DE RADIO. 4. APOYAR EN LA ORGANIZACIÓN, GESTIÓN LOGÍSTICA, CUBRIMIENTO Y DIFUSIÓN DE LAS ACTIVIDADES Y EVENTOS REALIZADOS POR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</si>
  <si>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CO1.REQ.7794286</t>
  </si>
  <si>
    <t>OPSP-VAD-0531-2025</t>
  </si>
  <si>
    <t>https://community.secop.gov.co/Public/Tendering/OpportunityDetail/Index?noticeUID=CO1.NTC.7673594&amp;isFromPublicArea=True&amp;isModal=False</t>
  </si>
  <si>
    <t>LA PRESENTE ORDEN TIENE POR OBJETO: 1. APOYAR LA IMPLEMENTACIÓN DEL PROGRAMA “EMBAJADORES UNIMAGDALENA EN EL MUNDO”, PARA DINAMIZAR EL RELACIONAMIENTO CON LOS GRADUADOS DE LA INSTITUCIÓN RESIDENTES EN EL EXTERIOR Y EL DESARROLLO DE ACCIONES QUE PROMUEVAN SU VINCULACIÓN A INICIATIVAS ACADÉMICAS, PROFESIONALES, DE PROYECCIÓN SOCIAL U OTRAS. 2. APOYAR LA GESTIÓN DE LAS REDES SOCIALES DE LA DEPENDENCIA. 3. APOYAR EL DESARROLLO DE EVENTOS DE LA DEPENDENCIA. 5. APOYAR EN EL DESARROLLO E IMPLEMENTACIÓN DE OPORTUNIDADES, CONVOCATORIAS Y PROYECTOS CLAVES DE INTERNACIONALIZACIÓN. 6. APOYAR EN LA ORGANIZACIÓN E IMPLEMENTACIÓN DE LA SEMANA INTERNACIONAL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</si>
  <si>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CO1.REQ.7795343</t>
  </si>
  <si>
    <t>OPSP-VAD-0530-2025</t>
  </si>
  <si>
    <t>https://community.secop.gov.co/Public/Tendering/OpportunityDetail/Index?noticeUID=CO1.NTC.7673671&amp;isFromPublicArea=True&amp;isModal=False</t>
  </si>
  <si>
    <t>LA PRESENTE ORDEN TIENE POR OBJETO: 1. PRESENTAR EL PLAN DE TRABAJO DE ACTIVIDADES A DESARROLLAR, DETALLANDO OBJETIVOS, FECHAS, METODOLOGÍA, METAS, INDICADORES ACORDES CON LAS DIRECTRICES IMPARTIDAS POR EL DIRECTOR DE BIENESTAR, EL CENTRO DE ALTO RENDIMIENTO DE ESTUDIOS BIOMÉDICOS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</si>
  <si>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CO1.REQ.7795072</t>
  </si>
  <si>
    <t>OPSP-VAD-0529-2025</t>
  </si>
  <si>
    <t>https://community.secop.gov.co/Public/Tendering/OpportunityDetail/Index?noticeUID=CO1.NTC.7673636&amp;isFromPublicArea=True&amp;isModal=False</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</si>
  <si>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</si>
  <si>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CO1.REQ.7795204</t>
  </si>
  <si>
    <t>OPSP-VAD-0528-2025</t>
  </si>
  <si>
    <t>https://community.secop.gov.co/Public/Tendering/OpportunityDetail/Index?noticeUID=CO1.NTC.7673197&amp;isFromPublicArea=True&amp;isModal=False</t>
  </si>
  <si>
    <t>LA PRESENTE ORDEN TIENE POR OBJETO: 1. APOYAR EL DESARROLLO DE LA ESTRATEGIA DE ACOMPAÑAMIENTO A LAS 940 SEDES EDUCATIVAS FOCALIZADAS, REALIZAR SEGUIMIENTO A LA EJECUCIÓN DEL PLAN DE TRABAJO Y CRONOGRAMA. 2. ESTRUCTURAR LAS RUTAS Y MECANISMOS QUE SE REQUIERAN PARA LA PUESTA EN MARCHA DEL COMPONENTE DE ACOMPAÑAMIENTO A LAS 940 SEDES EDUCATIVAS FOCALIZADAS Y ASISTENCIA TÉCNICA DESDE LA IMPLEMENTACIÓN DE LOS MODELOS EDUCATIVOS FLEXIBLES. 3. LIDERAR LA CONSTRUCCIÓN E IMPLEMENTACIÓN DE LA BITÁCORA PEDAGÓGICA, LA SISTEMATIZACIÓN DE LAS EXPERIENCIAS, EL PROCESO DE SELECCIÓN DE LAS EXPERIENCIAS Y LA RED PEDAGÓGICA. 4. REALIZAR LA RUTA DE VISITAS DE LAS 940 SEDES EDUCATIVAS FOCALIZADAS, LA CUAL IMPLICA LA RECOLECCIÓN DE INFORMACIÓN, EL DIAGNÓSTICO DEL PROCESO EDUCATIVO Y LA DEFINICIÓN DE PLAN DE MEJORAMIENTO. 5. SUMINISTRAR ASISTENCIA TÉCNICA A LOS DOCENTES DE LAS 940 SEDES EDUCATIVAS FOCALIZADAS EN LA IMPLEMENTACIÓN DE MEF. 6. APOYAR LA ESTRUCTURACIÓN DE LOS INFORMES DE LA EJECUCIÓN DEL COMPONENTE DE ACOMPAÑAMIENTO Y SEGUIMIENTO A LAS 940 SEDES EDUCATIVAS. 7. APOYAR LA CONSTRUCCIÓN DE DOCUMENTOS Y DEMÁS PRODUCTOS REQUERIDOS PARA LA CORRECTA EJECUCIÓN DE LOS COMPONENTES DE FORMACIÓN, DOTACIÓN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</si>
  <si>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CO1.REQ.7794770</t>
  </si>
  <si>
    <t>OPSP-VAD-0527-2025</t>
  </si>
  <si>
    <t>https://community.secop.gov.co/Public/Tendering/OpportunityDetail/Index?noticeUID=CO1.NTC.7673406&amp;isFromPublicArea=True&amp;isModal=False</t>
  </si>
  <si>
    <t>KARLA BEATRIZ SCHILLER OTERO</t>
  </si>
  <si>
    <t>LA PRESENTE ORDEN TIENE POR OBJETO LA PRESTACIÓN DE SERVICIOS PROFESIONALES PARA DESARROLLAR LAS SIGUIENTES ACTIVIDADES: 1. APOYAR EL PROCESO DE SEGUIMIENTO Y REPORTE DE INFORMACIÓN AL SNIES. 2. APOYAR EN LA ASESORÍA DEL PROCESO DE REPORTE DE INFORMACIÓN AL SNIES QUE REQUIERAN LAS UNIDADES ADMINISTRATIVAS. 3. APOYAR EN LA ELABORACIÓN DE INFORMES ESTADÍSTICOS QUE REQUIERA LA OFICINA O DEMÁS UNIDADES ADMINISTRATIVAS. 4. APOYAR EN EL SEGUIMIENTO Y REPORTE DE INFORMACIÓN A RANKING QS, TIMES HIGHER EDUCATION, GREEMETRIC Y OTROS QUE SEAN PRIORIZADOS. 5. APOYAR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</si>
  <si>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CO1.REQ.7794492</t>
  </si>
  <si>
    <t>OPSP-VAD-0526-2025</t>
  </si>
  <si>
    <t>https://community.secop.gov.co/Public/Tendering/OpportunityDetail/Index?noticeUID=CO1.NTC.7673214&amp;isFromPublicArea=True&amp;isModal=False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</si>
  <si>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A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DETALLADO EL NUMERO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ESTUDIANTES Y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</si>
  <si>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CO1.REQ.7794468</t>
  </si>
  <si>
    <t>OPSP-VAD-0525-2025</t>
  </si>
  <si>
    <t>https://community.secop.gov.co/Public/Tendering/OpportunityDetail/Index?noticeUID=CO1.NTC.7673038&amp;isFromPublicArea=True&amp;isModal=False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</si>
  <si>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</si>
  <si>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CO1.REQ.7794344</t>
  </si>
  <si>
    <t>OAG-VAD-0524-2025</t>
  </si>
  <si>
    <t>https://community.secop.gov.co/Public/Tendering/OpportunityDetail/Index?noticeUID=CO1.NTC.7672738&amp;isFromPublicArea=True&amp;isModal=False</t>
  </si>
  <si>
    <t>LA PRESENTE ORDEN TIENE POR OBJETO: 1. APOYAR EN EL DISEÑO E IMPLEMENTACIÓN DE ESTRATEGIAS ARTÍSTICO - PEDAGÓGICAS PARA EL FORTALECIMIENTO DE LAS ACTIVIDADES DE LA CASA MUSEO GABRIEL GARCIA MARQUEZ 2. APOYAR CON LA PROMOCIÓN EN LAS DIFERENTES INSTITUCIONES EDUCATIVAS DE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</si>
  <si>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CO1.REQ.7794092</t>
  </si>
  <si>
    <t>OAG-VAD-0523-2025</t>
  </si>
  <si>
    <t>https://community.secop.gov.co/Public/Tendering/OpportunityDetail/Index?noticeUID=CO1.NTC.7675756&amp;isFromPublicArea=True&amp;isModal=False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</si>
  <si>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</si>
  <si>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CO1.REQ.7797281</t>
  </si>
  <si>
    <t>OPSP-VAD-0522-2025</t>
  </si>
  <si>
    <t>https://community.secop.gov.co/Public/Tendering/OpportunityDetail/Index?noticeUID=CO1.NTC.7675620&amp;isFromPublicArea=True&amp;isModal=False</t>
  </si>
  <si>
    <t>LA PRESENTE ORDEN TIENE POR OBJETO: 1. APOYAR A LA FACULTAD DE CIENCIAS BÁSICAS EN LAS ACTIVIDADES DE INVESTIGACIÓN Y EXTENSIÓN, EN LOS PROCESOS DE PROGRAMACIÓN DE REUNIONES, RELATORÍAS DEL COMITÉ DE INVESTIGACIÓN Y EXTENSIÓN, RECEPCIÓN, TRÁMITE Y PROCESAMIENTO DE SOLICITUDES. 2. APOYAR EL ANÁLISIS FINANCIERO, MERCADEO, PLANEACIÓN ACADÉMICA, ADMINISTRATIVA Y LOGÍSTICA DE LOS PROYECTOS DE EDUCACIÓN CONTINUADA. 3. APOYAR EN LA REALIZACIÓN DE LOS PROYECTOS ESTRATÉGICOS DE LA FACULTAD DE CIENCIAS BÁSICAS. 4. APOYAR EN LA BÚSQUEDA Y DIVULGACIÓN DE CONVOCATORIAS DE PROYECTOS, BECAS Y APOYO PARA FINANCIACIÓN DE PROYECTOS Y PRODUCTOS DE CTEI. 5. APOYAR EN LA DIVULGACIÓN DE INFORMACIÓN DE REGULACIÓN ACADÉMICA, CALENDARIOS, EVENTOS, PROMOCIÓN DE LA OFERTA ACADÉMICA, CONVOCATORIA DE REUNIONES, EN LAS REDES SOCIALES DE LA FACULTAD. 6. APOYAR EL PROCESO DE ELABORACIÓN DE INFORMES, RELATORÍAS DE LAS REUNIONES ASOCIADAS CON LA EXTENSIÓN DE LA FACULTAD Y PROCESAMIENTO DE INFORMACIÓN PARA GENERAR INDICADORES.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</si>
  <si>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CO1.REQ.7797040</t>
  </si>
  <si>
    <t>OPSP-VAD-0521-2025</t>
  </si>
  <si>
    <t>https://community.secop.gov.co/Public/Tendering/OpportunityDetail/Index?noticeUID=CO1.NTC.7672357&amp;isFromPublicArea=True&amp;isModal=False</t>
  </si>
  <si>
    <t>LA PRESENTE ORDEN TIENE POR OBJETO: 1. ELABORAR EN CONJUNTO CON LA LÍDER DEL PROCESO Y EL PROFESIONAL DE SISTEMATIZACIÓN DE LA INFORMACIÓN LAS VISITAS DE ACOMPAÑAMIENTO A LOS DOCENTES QUE LIDERAN LAS 125 EXPERIENCIAS SIGNIFICATIVAS DE LA IMPLEMENTACIÓN DE MODELOS EDUCATIVAS FLEXIBLES. 2. RECEPCIONAR, ORGANIZAR Y SUBIR EN CARPETAS DEL DRIVE ESTABLECIDAS POR EL PROYECTO MEF. 3. APOYAR LA CONSTRUCCIÓN DEL INFORME FINAL DE LAS 125 EXPERIENCIAS SIGNIFICATIVAS SELECCIONADAS DE LOS DOCENTES FOCALIZADOS.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</si>
  <si>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CO1.REQ.7794014</t>
  </si>
  <si>
    <t>OPSP-VAD-0520-2025</t>
  </si>
  <si>
    <t>https://community.secop.gov.co/Public/Tendering/OpportunityDetail/Index?noticeUID=CO1.NTC.7675196&amp;isFromPublicArea=True&amp;isModal=False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</si>
  <si>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</si>
  <si>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CO1.REQ.7796919</t>
  </si>
  <si>
    <t>OPSP-VAD-0519-2025</t>
  </si>
  <si>
    <t>https://community.secop.gov.co/Public/Tendering/OpportunityDetail/Index?noticeUID=CO1.NTC.7674666&amp;isFromPublicArea=True&amp;isModal=False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</si>
  <si>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</si>
  <si>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CO1.REQ.7796512</t>
  </si>
  <si>
    <t>OAG-VAD-0518-2025</t>
  </si>
  <si>
    <t>https://community.secop.gov.co/Public/Tendering/OpportunityDetail/Index?noticeUID=CO1.NTC.7674395&amp;isFromPublicArea=True&amp;isModal=False</t>
  </si>
  <si>
    <t>CO1.REQ.7796039</t>
  </si>
  <si>
    <t>OAG-VAD-0517-2025</t>
  </si>
  <si>
    <t>https://community.secop.gov.co/Public/Tendering/OpportunityDetail/Index?noticeUID=CO1.NTC.7675105&amp;isFromPublicArea=True&amp;isModal=False</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</si>
  <si>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</si>
  <si>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CO1.REQ.7796270</t>
  </si>
  <si>
    <t>OPSP-VAD-0516-2025</t>
  </si>
  <si>
    <t>https://community.secop.gov.co/Public/Tendering/OpportunityDetail/Index?noticeUID=CO1.NTC.7674397&amp;isFromPublicArea=True&amp;isModal=False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</si>
  <si>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2025-I. 9. ASESORAR A LA DIRECCIÓN DE DESARROLLO ESTUDIANTIL EN LA CREACIÓN DE CAMPAÑAS PUBLICITARIAS DE DIVULGACIÓN MASIVA PARA LA PREVENCIÓN Y PROMOCIÓN DE LA SALUD MENTAL DE LOS ESTUDIANTES QUE INGRESAN AL PRIMER SEMESTRE 2025-I.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</si>
  <si>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CO1.REQ.7795576</t>
  </si>
  <si>
    <t>OAG-VAD-0515-2025</t>
  </si>
  <si>
    <t>https://community.secop.gov.co/Public/Tendering/OpportunityDetail/Index?noticeUID=CO1.NTC.7674774&amp;isFromPublicArea=True&amp;isModal=False</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</si>
  <si>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</si>
  <si>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CO1.REQ.7796472</t>
  </si>
  <si>
    <t>OPSP-VAD-0514-2025</t>
  </si>
  <si>
    <t>https://community.secop.gov.co/Public/Tendering/OpportunityDetail/Index?noticeUID=CO1.NTC.7674904&amp;isFromPublicArea=True&amp;isModal=False</t>
  </si>
  <si>
    <t>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</si>
  <si>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CO1.REQ.7796426</t>
  </si>
  <si>
    <t>OAG-VAD-0513-2025</t>
  </si>
  <si>
    <t>https://community.secop.gov.co/Public/Tendering/OpportunityDetail/Index?noticeUID=CO1.NTC.7674152&amp;isFromPublicArea=True&amp;isModal=False</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</si>
  <si>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</si>
  <si>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CO1.REQ.7795923</t>
  </si>
  <si>
    <t>OPSP-VAD-0512-2025</t>
  </si>
  <si>
    <t>https://community.secop.gov.co/Public/Tendering/OpportunityDetail/Index?noticeUID=CO1.NTC.7674113&amp;isFromPublicArea=True&amp;isModal=False</t>
  </si>
  <si>
    <t>LA PRESENTE ORDEN TIENE POR OBJETO: 1. APOYAR EN LA ATENCIÓN BÁSICA, OPORTUNA Y ADECUADA A LOS ESTUDIANTES QUE REQUIERAN EL SERVICIO DE ATENCIÓN EN PSICOLOGÍA. 2. APOYAR EN LA ATENCIÓN BÁSICA, OPORTUNA Y ADECUADA A LOS HIJOS E HIJAS DE LOS ESTUDIANTES QUE ASISTAN AL CENTRO DE ATENCIÓN INTEGRAL A LA INFANCIA. 3. APOYAR EL PROCESO DE PROMOCIÓN Y MANTENIMIENTO EN SALUD MENTAL A NIVEL INDIVIDUAL, GRUPAL Y/O COLECTIVO. 4. REALIZAR EL DILIGENCIAMIENTO OPORTUNO DE TODOS LOS FORMATOS ESTABLECIDOS POR BIENESTAR UNIVERSITARIO EN EL SISTEMA DE GESTIÓN DE LA CALIDAD. 5. PRESENTAR INFORMES OPORTUNAMENTE AL SUPERVISOR SOBRE LAS ACTIVIDADES DESARROLLADAS Y PLANTEADAS EN EL PLAN DE TRABAJO, PARA LA VERIFICACIÓN Y EL CUMPLIMIENTO DE LAS METAS PROPUESTAS. EL INFORME DEBE TENER ANEXOS ESTADÍSTICOS. 6. APOYAR EN LA PARTICIPACIÓN DE LOS DIFERENTES EVENTOS REALIZADOS POR LA DIRECCIÓN DE BIENESTAR UNIVERSITARIO: DÍA DE LA FAMILIA, DÍA DE LOS NIÑOS Y NIÑAS.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</si>
  <si>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CO1.REQ.7795357</t>
  </si>
  <si>
    <t>OPSP-VAD-0511-2025</t>
  </si>
  <si>
    <t>https://community.secop.gov.co/Public/Tendering/OpportunityDetail/Index?noticeUID=CO1.NTC.7672508&amp;isFromPublicArea=True&amp;isModal=False</t>
  </si>
  <si>
    <t>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</si>
  <si>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CO1.REQ.7794041</t>
  </si>
  <si>
    <t>OPSP-VAD-0510-2025</t>
  </si>
  <si>
    <t>https://community.secop.gov.co/Public/Tendering/OpportunityDetail/Index?noticeUID=CO1.NTC.7672429&amp;isFromPublicArea=True&amp;isModal=False</t>
  </si>
  <si>
    <t>YARIS ANGELICA ANDRADE QUINTERO</t>
  </si>
  <si>
    <t>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</si>
  <si>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CO1.REQ.7794010</t>
  </si>
  <si>
    <t>OPSP-VAD-0509-2025</t>
  </si>
  <si>
    <t>https://community.secop.gov.co/Public/Tendering/OpportunityDetail/Index?noticeUID=CO1.NTC.7672164&amp;isFromPublicArea=True&amp;isModal=False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</si>
  <si>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</si>
  <si>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CO1.REQ.7793688</t>
  </si>
  <si>
    <t>OAG-VAD-0508-2025</t>
  </si>
  <si>
    <t>https://community.secop.gov.co/Public/Tendering/OpportunityDetail/Index?noticeUID=CO1.NTC.7671897&amp;isFromPublicArea=True&amp;isModal=False</t>
  </si>
  <si>
    <t>LA PRESENTE ORDEN TIENE POR OBJETO: 1. APOYAR EN LA ATENCIÓN A LAS SOLICITUDES DE LOS ESTUDIANTES, DOCENTES, Y DEPENDENCIAS DE LA UNIVERSIDAD. 2. APOYAR EN LA REALIZACIÓN DE HOMOLOGACIONES DE TRANSFERENCIAS, SIMULTANEIDADES, TRASLADOS, INGRESO DE OTRO TÍTULO DE PREGRADOS, INGRESO POR RECONOCIMIENTO DE COMPETENCIAS. 3. APOYAR EN LA GESTIÓN DE LA PLANEACIÓN ACADÉMICA DE LAS SESIONES DE PREGRADO CON LAS DEPENDENCIAS DE LA UNIVERSIDAD. 4. APOYAR EN LA ORGANIZACIÓN DE EVENTOS ACADÉMICOS DEL PROGRAMA Y DEL CONSULTORIO EMPRESARIAL Y CONTABLE. 5. RECOLECTAR ESTADÍSTICAS E INFORMACIÓN DEL PROGRAMA PARA LA GENERACIÓN DE INFORMES. 6. RECOLECTAR, ORGANIZAR, PROCESAR, CONSTRUIR Y ANALIZAR LA INFORMACIÓN CUANTITATIVA PARA EL PROCESO DE AUTOEVALUACIÓN PARA LA ACREDITACIÓN POR ALTA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</si>
  <si>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CO1.REQ.7793581</t>
  </si>
  <si>
    <t>OPSP-VAD-0507-2025</t>
  </si>
  <si>
    <t>https://community.secop.gov.co/Public/Tendering/OpportunityDetail/Index?noticeUID=CO1.NTC.7663605&amp;isFromPublicArea=True&amp;isModal=False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</si>
  <si>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</si>
  <si>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CO1.REQ.7783131</t>
  </si>
  <si>
    <t>OAG-VAD-0506-2025</t>
  </si>
  <si>
    <t>https://community.secop.gov.co/Public/Tendering/OpportunityDetail/Index?noticeUID=CO1.NTC.7663415&amp;isFromPublicArea=True&amp;isModal=False</t>
  </si>
  <si>
    <t>CO1.REQ.7782763</t>
  </si>
  <si>
    <t>OAG-VAD-0505-2025</t>
  </si>
  <si>
    <t>https://community.secop.gov.co/Public/Tendering/OpportunityDetail/Index?noticeUID=CO1.NTC.7663407&amp;isFromPublicArea=True&amp;isModal=False</t>
  </si>
  <si>
    <t>CO1.REQ.7783017</t>
  </si>
  <si>
    <t>OAG-VAD-0504-2025</t>
  </si>
  <si>
    <t>https://community.secop.gov.co/Public/Tendering/OpportunityDetail/Index?noticeUID=CO1.NTC.7662900&amp;isFromPublicArea=True&amp;isModal=False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</si>
  <si>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</si>
  <si>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CO1.REQ.7782690</t>
  </si>
  <si>
    <t>OAG-VAD-0503-2025</t>
  </si>
  <si>
    <t>https://community.secop.gov.co/Public/Tendering/OpportunityDetail/Index?noticeUID=CO1.NTC.7663403&amp;isFromPublicArea=True&amp;isModal=False</t>
  </si>
  <si>
    <t>LA PRESENTE ORDEN TIENE POR OBJETO: 1.APOYAR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(A)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</si>
  <si>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CO1.REQ.7784626</t>
  </si>
  <si>
    <t>OPSP-VAD-0502-2025</t>
  </si>
  <si>
    <t>https://community.secop.gov.co/Public/Tendering/OpportunityDetail/Index?noticeUID=CO1.NTC.7660579&amp;isFromPublicArea=True&amp;isModal=False</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</si>
  <si>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</si>
  <si>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CO1.REQ.7781683</t>
  </si>
  <si>
    <t>OPSP-VAD-0501-2025</t>
  </si>
  <si>
    <t>https://community.secop.gov.co/Public/Tendering/OpportunityDetail/Index?noticeUID=CO1.NTC.7660808&amp;isFromPublicArea=True&amp;isModal=False</t>
  </si>
  <si>
    <t>LA PRESENTE ORDEN TIENE POR OBJETO: 1. APOYAR CON LA ATENCIÓN AL PÚBLICO EN GENERAL QUE REQUIERA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DE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</si>
  <si>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CO1.REQ.7781734</t>
  </si>
  <si>
    <t>OAG-VAD-0500-2025</t>
  </si>
  <si>
    <t>https://community.secop.gov.co/Public/Tendering/OpportunityDetail/Index?noticeUID=CO1.NTC.7659982&amp;isFromPublicArea=True&amp;isModal=False</t>
  </si>
  <si>
    <t>CO1.REQ.7781412</t>
  </si>
  <si>
    <t>OPSP-VAD-0499-2025</t>
  </si>
  <si>
    <t>https://community.secop.gov.co/Public/Tendering/OpportunityDetail/Index?noticeUID=CO1.NTC.7662099&amp;isFromPublicArea=True&amp;isModal=False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</si>
  <si>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</si>
  <si>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CO1.REQ.7783351</t>
  </si>
  <si>
    <t>OAG-VAD-0498-2025</t>
  </si>
  <si>
    <t>https://community.secop.gov.co/Public/Tendering/OpportunityDetail/Index?noticeUID=CO1.NTC.7662123&amp;isFromPublicArea=True&amp;isModal=False</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</si>
  <si>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</si>
  <si>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CO1.REQ.7783417</t>
  </si>
  <si>
    <t>OAG-VAD-0497-2025</t>
  </si>
  <si>
    <t>https://community.secop.gov.co/Public/Tendering/OpportunityDetail/Index?noticeUID=CO1.NTC.7661792&amp;isFromPublicArea=True&amp;isModal=False</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</si>
  <si>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ENVIÓ DE RESULTADOS PARA ELABORACIÓN DE INFORME DE EVALUACIÓN A LA GESTIÓN CONTRACTUAL TRIMESTRAL POR PARTE DEL RESPONSABLE. 5. APOYAR A LA OFICINA DE CONTROL INTERNO EN LA CONSOLIDACIÓN DE INFORMACIÓN, ELABORACIÓN DE INFORME SOFTWARE LEGAL Y REPORTE A LA DIRECCIÓN NACIONAL DE DERECHOS DE AUTOR (DNDA). 6. APOYAR A LA OFICINA DE CONTROL INTERNO EN LA REVISIÓN, CONSOLIDACIÓN DE INFORMACIÓN, ELABORACIÓN DE INFORMES CUATRIMESTRALES DE SEGUIMIENTO DE MAPAS DE RIESGOS INSTITUCIONALES .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</si>
  <si>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CO1.REQ.7782992</t>
  </si>
  <si>
    <t>OPSP-VAD-0496-2025</t>
  </si>
  <si>
    <t>https://community.secop.gov.co/Public/Tendering/OpportunityDetail/Index?noticeUID=CO1.NTC.7662018&amp;isFromPublicArea=True&amp;isModal=False</t>
  </si>
  <si>
    <t>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A LOS CRÉDITOS REGISTRADOS EN EL SISTEMA DE INFORMACIÓN CARTERA.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</si>
  <si>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CO1.REQ.7783221</t>
  </si>
  <si>
    <t>OPSP-VAD-0495-2025</t>
  </si>
  <si>
    <t>https://community.secop.gov.co/Public/Tendering/OpportunityDetail/Index?noticeUID=CO1.NTC.7661830&amp;isFromPublicArea=True&amp;isModal=False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</si>
  <si>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APOYAR LA DIRECCIÓN DE PROYECTOS INNOVADORES PARA LA REALIZACIÓN DE PROYECTOS QUE TENGAN COMO EJE EL APROVECHAMIENTO DE LOS RESIDUOS EN LA DIRECCIÓN DE BIENESTAR UNIVERSITARIO. 7. APOYAR LAS ACTIVIDADES DEL PLAN INTEGRAL DE LOS RESIDUOS GENERADOS EN LA ATENCIÓN DE SALUD- PGIRASA DE BIENESTAR UNIVERSITARIO. 8. APOYAR LOS COLECTIVOS DE PROTECCIÓN Y DEFENSORÍA ANIMAL CON PROGRAMAS DE CAPACITACIÓN, ASESORÍA TÉCNICA PARA GARANTIZAR EL DESARROLLO DE SUS ACTIVIDADES. 9. ENTREGAR DE MANERA OPORTUNA Y BAJO SU RESPONSABILIDAD LOS INFORMES Y ACTAS QUE SE LE SOLICITEN PARA SER PRESENTADOS A LA DIRECCIÓN, CON SOPORTES ESTADÍSTICOS. 10. APOYAR EN LA PARTICIPACIÓN DE LOS DIFERENTES EVENTOS REALIZADOS POR LA DIRECCIÓN DE BIENESTAR UNIVERSITARIO: BIENVENIDA ESTUDIANTES Y SEMANA CULTURAL 11. APOYAR EN LA PARTICIPACIÓN DE EVENTOS ACADÉMICOS, CIENTÍFICOS, ARTÍSTICOS, CULTURALES, DEPORTIVOS, DE SALUD Y DESARROLLO HUMANO DENTRO Y FUERA DEL LUGAR HABITUAL DE LA EJECUCIÓN DE SUS ACTIVIDADES. 12. APOYAR EN LA INSPECCIÓN Y DESARROLLO DE ACTIVIDADES DE CONTROL AMBIENTAL Y EVALUAR EL CUMPLIMIENTO DE LAS REGULACIONES AMBIENTALES EN LA DIRECCIÓN DE BIENESTAR UNIVERSITARIO 13. APOYAR EN EL SEGUIMIENTO Y EVALUACIÓN DEL SISTEMA DE RECOLECCIÓN, MEDIDAS, APROVECHAMIENTO, Y DISPOSICIÓN FINAL DE RESIDUOS, ASÍ COMO TAMBIÉN HACER RECOMENDACIONES SOBRE ACTIVIDADES DE LIMPIEZA, RECUPERACIÓN Y GESTIÓN DE RESIDUOS.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</si>
  <si>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CO1.REQ.7783041</t>
  </si>
  <si>
    <t>OPSP-VAD-0494-2025</t>
  </si>
  <si>
    <t>https://community.secop.gov.co/Public/Tendering/OpportunityDetail/Index?noticeUID=CO1.NTC.7661413&amp;isFromPublicArea=True&amp;isModal=False</t>
  </si>
  <si>
    <t>LA PRESENTE ORDEN TIENE POR OBJETO: 1. APOYAR EN LA PLANEACIÓN CON EL DIRECTOR, COORDINADORES, DOCENTES ASESORES DE ÁREA, MONITORES Y ESTUDIANTES, LAS ACTIVIDADES ACADÉMICAS, DE INVESTIGACIÓN Y DE EXTENSIÓN DEL CONSULTORIO JURÍDICO Y CENTRO DE CONCILIACIÓN. 2. APOYAR EN EL DISEÑO Y REALIZACIÓN DE ACTIVIDADES QUE BUSQUEN CAPACITAR A ESTUDIANTES, DOCENTES, DIRECTIVOS Y DEMÁS MIEMBROS DE LA COMUNIDAD DEL CONSULTORIO JURÍDICO Y CENTRO CONCILIACIÓN. 3. APOYAR EN LA PROYECCIÓN DE DOCUMENTOS O INFORMES QUE SEAN SOLICITADOS POR OTRAS DEPENDENCIAS DE LA UNIVERSIDAD Ó POR INSTITUCIONES EXTERNAS 4. APOYAR EN EL MANEJO DE LAS DIFERENTES PLATAFORMAS DIGITALES AUTORIZADAS POR LA UNIVERSIDAD Y UTILIZADAS POR LA UNIDAD EN EL DESARROLLO DE LAS ACTIVIDADES ACADÉMICAS, DE INVESTIGACIÓN Y DE EXTENSIÓN. 5. APOYAR A LA DIRECCIÓN DEL CONSULTORIO JURÍDICO Y CENTRO DE CONCILIACIÓN EN LA GESTIÓN PARA LA CELEBRACIÓN DE CONVENIOS DE COOPERACIÓN CON ENTIDADES DE ORDEN PÚBLICO Y PRIVADO Y ADELANTAR LOS TRÁMITES INDISPENSABLES PARA SU SUSCRIPCIÓN. 6.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</si>
  <si>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CO1.REQ.7782539</t>
  </si>
  <si>
    <t>OPSP-VAD-0493-2025</t>
  </si>
  <si>
    <t>https://community.secop.gov.co/Public/Tendering/OpportunityDetail/Index?noticeUID=CO1.NTC.7661117&amp;isFromPublicArea=True&amp;isModal=False</t>
  </si>
  <si>
    <t>CO1.REQ.7782164</t>
  </si>
  <si>
    <t>OAG-VAD-0492-2025</t>
  </si>
  <si>
    <t>https://community.secop.gov.co/Public/Tendering/OpportunityDetail/Index?noticeUID=CO1.NTC.7660922&amp;isFromPublicArea=True&amp;isModal=False</t>
  </si>
  <si>
    <t>CO1.REQ.7782122</t>
  </si>
  <si>
    <t>OAG-VAD-0491-2025</t>
  </si>
  <si>
    <t>https://community.secop.gov.co/Public/Tendering/OpportunityDetail/Index?noticeUID=CO1.NTC.7660488&amp;isFromPublicArea=True&amp;isModal=False</t>
  </si>
  <si>
    <t>LA PRESENTE ORDEN TIENE POR OBJETO: 1. DISEÑAR Y ACOMPAÑAR EL RECORRIDO TURÍSTICO DE LOS VISITANTES DE LA CASA MUSEO GABRIEL GARCIA MARQUEZ. 2. 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RELACIONADOS CON LAS ACCIONES, ACTIVIDADES Y VISITAS DE LA CASA MUSEO GABRIEL GARCIA MARQUEZ APORTANTES AL PROYECTO ASOCIADO DEL PLAN DE ACCIÓN DE LA VICERRECTORIA,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</si>
  <si>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CO1.REQ.7781912</t>
  </si>
  <si>
    <t>OAG-VAD-0490-2025</t>
  </si>
  <si>
    <t>https://community.secop.gov.co/Public/Tendering/OpportunityDetail/Index?noticeUID=CO1.NTC.7660353&amp;isFromPublicArea=True&amp;isModal=False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</si>
  <si>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 FUE CONTRATADA. 2. PRESTAR SERVICIO DE INTERPRETACIÓN EN LENGUA DE SEÑAS COLOMBIANA Y CASTELLANO A LA COMUNIDAD ESTUDIANTIL (SORDOSOYENTES)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</si>
  <si>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CO1.REQ.7781371</t>
  </si>
  <si>
    <t>OAG-VAD-0489-2025</t>
  </si>
  <si>
    <t>https://community.secop.gov.co/Public/Tendering/OpportunityDetail/Index?noticeUID=CO1.NTC.7664230&amp;isFromPublicArea=True&amp;isModal=False</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</si>
  <si>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DÍA DE LA FAMILIA.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</si>
  <si>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CO1.REQ.7785362</t>
  </si>
  <si>
    <t>OPSP-VAD-0488-2025</t>
  </si>
  <si>
    <t>https://community.secop.gov.co/Public/Tendering/OpportunityDetail/Index?noticeUID=CO1.NTC.7663114&amp;isFromPublicArea=True&amp;isModal=False</t>
  </si>
  <si>
    <t>CO1.REQ.7784066</t>
  </si>
  <si>
    <t>OAG-VAD-0487-2025</t>
  </si>
  <si>
    <t>https://community.secop.gov.co/Public/Tendering/OpportunityDetail/Index?noticeUID=CO1.NTC.7664117&amp;isFromPublicArea=True&amp;isModal=False</t>
  </si>
  <si>
    <t>CO1.REQ.7785142</t>
  </si>
  <si>
    <t>OPSP-VAD-0486-2025</t>
  </si>
  <si>
    <t>https://community.secop.gov.co/Public/Tendering/OpportunityDetail/Index?noticeUID=CO1.NTC.7662362&amp;isFromPublicArea=True&amp;isModal=False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</si>
  <si>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CUMPLIENDO FUNCIONES ESPECÍFICAS ASIGNADAS Y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</si>
  <si>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CO1.REQ.7783746</t>
  </si>
  <si>
    <t>OAG-VAD-0485-2025</t>
  </si>
  <si>
    <t>https://community.secop.gov.co/Public/Tendering/OpportunityDetail/Index?noticeUID=CO1.NTC.7663579&amp;isFromPublicArea=True&amp;isModal=False</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</si>
  <si>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CENTRO PARA LA REGIONALIZACIÓN DE LA EDUCACIÓN Y LAS OPORTUNIDADES - CREO.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</si>
  <si>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CO1.REQ.7784539</t>
  </si>
  <si>
    <t>OPSP-VAD-0484-2025</t>
  </si>
  <si>
    <t>https://community.secop.gov.co/Public/Tendering/OpportunityDetail/Index?noticeUID=CO1.NTC.7661950&amp;isFromPublicArea=True&amp;isModal=False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</si>
  <si>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CON LA RECOLECCIÓN DE INFORMACIÓN DE SATISFACCIÓN DEL SERVICIO. 14.APOYAR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</si>
  <si>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CO1.REQ.7783435</t>
  </si>
  <si>
    <t>OAG-VAD-0483-2025</t>
  </si>
  <si>
    <t>https://community.secop.gov.co/Public/Tendering/OpportunityDetail/Index?noticeUID=CO1.NTC.7660755&amp;isFromPublicArea=True&amp;isModal=False</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</si>
  <si>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</si>
  <si>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CO1.REQ.7781778</t>
  </si>
  <si>
    <t>OPSP-VAD-0482-2025</t>
  </si>
  <si>
    <t>https://community.secop.gov.co/Public/Tendering/OpportunityDetail/Index?noticeUID=CO1.NTC.7662207&amp;isFromPublicArea=True&amp;isModal=False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</si>
  <si>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</si>
  <si>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CO1.REQ.7783192</t>
  </si>
  <si>
    <t>OAG-VAD-0481-2025</t>
  </si>
  <si>
    <t>https://community.secop.gov.co/Public/Tendering/OpportunityDetail/Index?noticeUID=CO1.NTC.7660451&amp;isFromPublicArea=True&amp;isModal=False</t>
  </si>
  <si>
    <t>RADAMES ALEXANDER FERREIRA BARROS</t>
  </si>
  <si>
    <t>LA PRESENTE ORDEN TIENE POR OBJETO: 1. CREAR RECETAS GASTRONÓMICAS INNOVADORAS NACIONALES E INTERNACIONALES. 2. REALIZAR EL COSTEO DE CADA MENÚ ELABORADO EN EL LABORATORIO PARA LAS CLASES Y VENTA DE SERVICIOS A TERCEROS. 3. CREAR MODELOS DE COCCIÓN DE LA GASTRONOMÍA LOCAL, REGIONAL Y NACIONAL. 4. REVISAR QUE SE CUMPLAN LOS PROCESOS DE MANIPULACIÓN DE ALIMENTOS. 5. VERIFICAR QUE LA OPERACIÓN DEL LABORATORIO ESTE AJUSTADA AL MANUAL DE PROCEDIMIENTOS DEL LABORATORIO. 6. REVISAR EL CUMPLIMIENTO DEL DILIGENCIAMIENTO DE LOS FORMATOS NECESARIOS PARA LA OPERACIÓN DE LAS CLASES Y VENTAS A TERCEROS. 7. DISEÑAR EL PORTAFOLIO DE SERVICIOS GASTRONÓMICOS. 8. APOYAR EN EL CONTROL DE LOS COSTOS Y GASTOS DEL ÁREA DE COCINA, INSUMOS, MATERIA PRIMA Y PRODUCTOS DE ASEO Y LIMPIEZA. 8. APOYAR EN LA COORDINACIÓN DE LA VENTA DE SERVICIOS DE EVENTOS Y OPERACIÓN EN EL LABORATORIO DE INNOVACIÓN GASTRONÓMICA.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</si>
  <si>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CO1.REQ.7781543</t>
  </si>
  <si>
    <t>OPSP-VAD-0480-2025</t>
  </si>
  <si>
    <t>https://community.secop.gov.co/Public/Tendering/OpportunityDetail/Index?noticeUID=CO1.NTC.7661070&amp;isFromPublicArea=True&amp;isModal=False</t>
  </si>
  <si>
    <t>CO1.REQ.7782537</t>
  </si>
  <si>
    <t>OAG-VAD-0479-2025</t>
  </si>
  <si>
    <t>https://community.secop.gov.co/Public/Tendering/OpportunityDetail/Index?noticeUID=CO1.NTC.7661308&amp;isFromPublicArea=True&amp;isModal=False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</si>
  <si>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</si>
  <si>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CO1.REQ.7782083</t>
  </si>
  <si>
    <t>OAG-VAD-0478-2025</t>
  </si>
  <si>
    <t>https://community.secop.gov.co/Public/Tendering/OpportunityDetail/Index?noticeUID=CO1.NTC.7661201&amp;isFromPublicArea=True&amp;isModal=False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</si>
  <si>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</si>
  <si>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CO1.REQ.7782333</t>
  </si>
  <si>
    <t>OAG-VAD-0477-2025</t>
  </si>
  <si>
    <t>https://community.secop.gov.co/Public/Tendering/OpportunityDetail/Index?noticeUID=CO1.NTC.7661541&amp;isFromPublicArea=True&amp;isModal=False</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</si>
  <si>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</si>
  <si>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CO1.REQ.7782480</t>
  </si>
  <si>
    <t>OPSP-VAD-0476-2025</t>
  </si>
  <si>
    <t>https://community.secop.gov.co/Public/Tendering/OpportunityDetail/Index?noticeUID=CO1.NTC.7661441&amp;isFromPublicArea=True&amp;isModal=False</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</si>
  <si>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AOYAR LA COORDINACIÓN Y PROMOCION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</si>
  <si>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CO1.REQ.7782573</t>
  </si>
  <si>
    <t>OAG-VAD-0475-2025</t>
  </si>
  <si>
    <t>https://community.secop.gov.co/Public/Tendering/OpportunityDetail/Index?noticeUID=CO1.NTC.7661078&amp;isFromPublicArea=True&amp;isModal=False</t>
  </si>
  <si>
    <t>MARIA JOSE RAMOS JIMÉNEZ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</si>
  <si>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</si>
  <si>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CO1.REQ.7782709</t>
  </si>
  <si>
    <t>OPSP-VAD-0474-2025</t>
  </si>
  <si>
    <t>https://community.secop.gov.co/Public/Tendering/OpportunityDetail/Index?noticeUID=CO1.NTC.7661047&amp;isFromPublicArea=True&amp;isModal=False</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</si>
  <si>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</si>
  <si>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CO1.REQ.7782077</t>
  </si>
  <si>
    <t>OPSP-VAD-0473-2025</t>
  </si>
  <si>
    <t>https://community.secop.gov.co/Public/Tendering/OpportunityDetail/Index?noticeUID=CO1.NTC.7660770&amp;isFromPublicArea=True&amp;isModal=False</t>
  </si>
  <si>
    <t>ALICIA MATILDE SOTO HERNANDEZ</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</si>
  <si>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RELACIÓN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</si>
  <si>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CO1.REQ.7782304</t>
  </si>
  <si>
    <t>OAG-VAD-0472-2025</t>
  </si>
  <si>
    <t>https://community.secop.gov.co/Public/Tendering/OpportunityDetail/Index?noticeUID=CO1.NTC.7660390&amp;isFromPublicArea=True&amp;isModal=False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</si>
  <si>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</si>
  <si>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CO1.REQ.7781583</t>
  </si>
  <si>
    <t>OPSP-VAD-0471-2025</t>
  </si>
  <si>
    <t>https://community.secop.gov.co/Public/Tendering/OpportunityDetail/Index?noticeUID=CO1.NTC.7660331&amp;isFromPublicArea=True&amp;isModal=False</t>
  </si>
  <si>
    <t>CO1.REQ.7781528</t>
  </si>
  <si>
    <t>OAG-VAD-0470-2025</t>
  </si>
  <si>
    <t>https://community.secop.gov.co/Public/Tendering/OpportunityDetail/Index?noticeUID=CO1.NTC.7650335&amp;isFromPublicArea=True&amp;isModal=False</t>
  </si>
  <si>
    <t>VICTORIA EUGENIA SANCHEZ FUENTES</t>
  </si>
  <si>
    <t>LA PRESENTE ORDEN TIENE POR OBJETO: 1. APOYAR EN LA REALIZAR LA PRODUCCIÓN Y PRESENTACIÓN DEL PROGRAMA PANORAMA GLOBAL EN VIVO DE 11 A 12 M DE LUNES A JUEVES. 2. APOYAR EL CUBRIMIENTO DE ACTIVIDADES PROGRAMADAS EN LAS DEPENDENCIAS DE LA UNIVERSIDAD DEL MAGDALENA. 3. REALIZAR GRABACIÓN DE VOZ EN OFF PARA CUÑAS DE RADIO INSTITUCIONALES. 4. APOYAR EN LA REALIZACIÓN DEL PROGRAMA CONEXIÓN 5. REALIZAR GRABACIÓN DE VOZ EN OFF PARA EL CAMPUS TV. 6. REALIZAR UN PROGRAMA ESPECIAL DÍAS FESTIVOS. 7. REALIZAR GRABACIÓN DE VOZ EN OFF PARA VESTIDOS DE LOS PROGRAMAS DE RADIO INSTITUCIONALES. 8. APOYAR EN LA GESTIÓN ANTE LAS DEPENDENCIAS DE LA UNIVERSIDAD DE LAS ACTIVIDADES ADELANTADAS POR LA EMISORA. 9. REVISAR, VERIFICAR Y EDITAR LA MÚSICA PARA FRANJAS MUSICALES DE LA EMISORA. 10. APOYAR EN LAS PRESENTACIONES EN EVENTOS INSTITUCIONALES QUE SE REQUIERAN EN LA INSTITUCIÓN.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</si>
  <si>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CO1.REQ.7771510</t>
  </si>
  <si>
    <t>OPSP-VAD-0465-2025</t>
  </si>
  <si>
    <t>https://community.secop.gov.co/Public/Tendering/OpportunityDetail/Index?noticeUID=CO1.NTC.7651835&amp;isFromPublicArea=True&amp;isModal=False</t>
  </si>
  <si>
    <t>LA PRESENTE ORDEN TIENE POR OBJETO: 1. APOYAR EN LA REALIZACIÓN, LA PRODUCCIÓN Y PRESENTACIÓN DE PROGRAMAS RADIALES. 2. REALIZAR GRABACIÓN DE VOZ EN OFF PARA CUÑAS DE RADIO INSTITUCIONALES.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</si>
  <si>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CO1.REQ.7771085</t>
  </si>
  <si>
    <t>OPSP-VAD-0464-2025</t>
  </si>
  <si>
    <t>https://community.secop.gov.co/Public/Tendering/OpportunityDetail/Index?noticeUID=CO1.NTC.7649846&amp;isFromPublicArea=True&amp;isModal=False</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</si>
  <si>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</si>
  <si>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CO1.REQ.7770682</t>
  </si>
  <si>
    <t>OAG-VAD-0463-2025</t>
  </si>
  <si>
    <t>https://community.secop.gov.co/Public/Tendering/OpportunityDetail/Index?noticeUID=CO1.NTC.7649580&amp;isFromPublicArea=True&amp;isModal=False</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</si>
  <si>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</si>
  <si>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CO1.REQ.7770566</t>
  </si>
  <si>
    <t>OAG-VAD-0462-2025</t>
  </si>
  <si>
    <t>https://community.secop.gov.co/Public/Tendering/OpportunityDetail/Index?noticeUID=CO1.NTC.7650719&amp;isFromPublicArea=True&amp;isModal=False</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</si>
  <si>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</si>
  <si>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CO1.REQ.7771707</t>
  </si>
  <si>
    <t>OPSP-VAD-0461-2025</t>
  </si>
  <si>
    <t>https://community.secop.gov.co/Public/Tendering/OpportunityDetail/Index?noticeUID=CO1.NTC.7650093&amp;isFromPublicArea=True&amp;isModal=False</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</si>
  <si>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</si>
  <si>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CO1.REQ.7771191</t>
  </si>
  <si>
    <t>OAG-VAD-0460-2025</t>
  </si>
  <si>
    <t>https://community.secop.gov.co/Public/Tendering/OpportunityDetail/Index?noticeUID=CO1.NTC.7650350&amp;isFromPublicArea=True&amp;isModal=False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</si>
  <si>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</si>
  <si>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CO1.REQ.7771420</t>
  </si>
  <si>
    <t>OAG-VAD-0459-2025</t>
  </si>
  <si>
    <t>https://community.secop.gov.co/Public/Tendering/OpportunityDetail/Index?noticeUID=CO1.NTC.7650222&amp;isFromPublicArea=True&amp;isModal=False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</si>
  <si>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</si>
  <si>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CO1.REQ.7771071</t>
  </si>
  <si>
    <t>OAG-VAD-0458-2025</t>
  </si>
  <si>
    <t>https://community.secop.gov.co/Public/Tendering/OpportunityDetail/Index?noticeUID=CO1.NTC.7649944&amp;isFromPublicArea=True&amp;isModal=False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</si>
  <si>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</si>
  <si>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CO1.REQ.7770688</t>
  </si>
  <si>
    <t>OAG-VAD-0457-2025</t>
  </si>
  <si>
    <t>https://community.secop.gov.co/Public/Tendering/OpportunityDetail/Index?noticeUID=CO1.NTC.7650519&amp;isFromPublicArea=True&amp;isModal=False</t>
  </si>
  <si>
    <t>CO1.REQ.7771467</t>
  </si>
  <si>
    <t>OAG-VAD-0456-2025</t>
  </si>
  <si>
    <t>https://community.secop.gov.co/Public/Tendering/OpportunityDetail/Index?noticeUID=CO1.NTC.7650334&amp;isFromPublicArea=True&amp;isModal=False</t>
  </si>
  <si>
    <t>CO1.REQ.7771331</t>
  </si>
  <si>
    <t>OAG-VAD-0455-2025</t>
  </si>
  <si>
    <t>https://community.secop.gov.co/Public/Tendering/OpportunityDetail/Index?noticeUID=CO1.NTC.7650309&amp;isFromPublicArea=True&amp;isModal=False</t>
  </si>
  <si>
    <t>CO1.REQ.7771318</t>
  </si>
  <si>
    <t>OAG-VAD-0454-2025</t>
  </si>
  <si>
    <t>https://community.secop.gov.co/Public/Tendering/OpportunityDetail/Index?noticeUID=CO1.NTC.7649878&amp;isFromPublicArea=True&amp;isModal=False</t>
  </si>
  <si>
    <t>CO1.REQ.7770856</t>
  </si>
  <si>
    <t>OAG-VAD-0453-2025</t>
  </si>
  <si>
    <t>https://community.secop.gov.co/Public/Tendering/OpportunityDetail/Index?noticeUID=CO1.NTC.7649813&amp;isFromPublicArea=True&amp;isModal=False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</si>
  <si>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COMPLETAR LOS FORMATOS DEL SISTEMA DE GESTIÓN DE CALIDAD REQUERIDOS POR LA DIRECCIÓN DE BIENESTAR UNIVERSITARIO, ASEGURANDO QUE LA INFORMACIÓN REGISTRADA SEA CORRECTA Y ESTÉ ACTUALIZADA. 5. ASISTIR Y PARTICIPAR EN EVENTOS ORGANIZADOS POR LA INSTITUCIÓN, DOCUMENTANDO SU PARTICIPACIÓN CON REGISTROS SIMPLES Y BIEN ORGANIZADOS. 6.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</si>
  <si>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CO1.REQ.7770262</t>
  </si>
  <si>
    <t>OPSP-VAD-0452-2025</t>
  </si>
  <si>
    <t>https://community.secop.gov.co/Public/Tendering/OpportunityDetail/Index?noticeUID=CO1.NTC.7653901&amp;isFromPublicArea=True&amp;isModal=False</t>
  </si>
  <si>
    <t>CO1.REQ.7774741</t>
  </si>
  <si>
    <t>OAG-VAD-0451-2025</t>
  </si>
  <si>
    <t>https://community.secop.gov.co/Public/Tendering/OpportunityDetail/Index?noticeUID=CO1.NTC.7653375&amp;isFromPublicArea=True&amp;isModal=False</t>
  </si>
  <si>
    <t>CO1.REQ.7774856</t>
  </si>
  <si>
    <t>OAG-VAD-0450-2025</t>
  </si>
  <si>
    <t>https://community.secop.gov.co/Public/Tendering/OpportunityDetail/Index?noticeUID=CO1.NTC.7653292&amp;isFromPublicArea=True&amp;isModal=False</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</si>
  <si>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</si>
  <si>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CO1.REQ.7774299</t>
  </si>
  <si>
    <t>OAG-VAD-0449-2025</t>
  </si>
  <si>
    <t>https://community.secop.gov.co/Public/Tendering/OpportunityDetail/Index?noticeUID=CO1.NTC.7652798&amp;isFromPublicArea=True&amp;isModal=False</t>
  </si>
  <si>
    <t>CO1.REQ.7773764</t>
  </si>
  <si>
    <t>OAG-VAD-0448-2025</t>
  </si>
  <si>
    <t>https://community.secop.gov.co/Public/Tendering/OpportunityDetail/Index?noticeUID=CO1.NTC.7652341&amp;isFromPublicArea=True&amp;isModal=False</t>
  </si>
  <si>
    <t>CO1.REQ.7773342</t>
  </si>
  <si>
    <t>OPSP-VAD-0447-2025</t>
  </si>
  <si>
    <t>https://community.secop.gov.co/Public/Tendering/OpportunityDetail/Index?noticeUID=CO1.NTC.7655019&amp;isFromPublicArea=True&amp;isModal=False</t>
  </si>
  <si>
    <t>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</si>
  <si>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CO1.REQ.7775533</t>
  </si>
  <si>
    <t>OAG-VAD-0446-2025</t>
  </si>
  <si>
    <t>https://community.secop.gov.co/Public/Tendering/OpportunityDetail/Index?noticeUID=CO1.NTC.7655973&amp;isFromPublicArea=True&amp;isModal=False</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</si>
  <si>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</si>
  <si>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CO1.REQ.7776764</t>
  </si>
  <si>
    <t>OPSP-VAD-0445-2025</t>
  </si>
  <si>
    <t>https://community.secop.gov.co/Public/Tendering/OpportunityDetail/Index?noticeUID=CO1.NTC.7655924&amp;isFromPublicArea=True&amp;isModal=False</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</si>
  <si>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</si>
  <si>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CO1.REQ.7776734</t>
  </si>
  <si>
    <t>OPSP-VAD-0444-2025</t>
  </si>
  <si>
    <t>https://community.secop.gov.co/Public/Tendering/OpportunityDetail/Index?noticeUID=CO1.NTC.7655393&amp;isFromPublicArea=True&amp;isModal=False</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</si>
  <si>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</si>
  <si>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CO1.REQ.7776714</t>
  </si>
  <si>
    <t>OPSP-VAD-0443-2025</t>
  </si>
  <si>
    <t>https://community.secop.gov.co/Public/Tendering/OpportunityDetail/Index?noticeUID=CO1.NTC.7654140&amp;isFromPublicArea=True&amp;isModal=False</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</si>
  <si>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ACOMPAÑAMIENTO A DOCENTES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</si>
  <si>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CO1.REQ.7775413</t>
  </si>
  <si>
    <t>OAG-VAD-0442-2025</t>
  </si>
  <si>
    <t>https://community.secop.gov.co/Public/Tendering/OpportunityDetail/Index?noticeUID=CO1.NTC.7655552&amp;isFromPublicArea=True&amp;isModal=False</t>
  </si>
  <si>
    <t>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</si>
  <si>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CO1.REQ.7776399</t>
  </si>
  <si>
    <t>OPSP-VAD-0441-2025</t>
  </si>
  <si>
    <t>https://community.secop.gov.co/Public/Tendering/OpportunityDetail/Index?noticeUID=CO1.NTC.7653660&amp;isFromPublicArea=True&amp;isModal=False</t>
  </si>
  <si>
    <t>CO1.REQ.7774719</t>
  </si>
  <si>
    <t>OAG-VAD-0440-2025</t>
  </si>
  <si>
    <t>https://community.secop.gov.co/Public/Tendering/OpportunityDetail/Index?noticeUID=CO1.NTC.7655171&amp;isFromPublicArea=True&amp;isModal=False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</si>
  <si>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</si>
  <si>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CO1.REQ.7776179</t>
  </si>
  <si>
    <t>OPSP-VAD-0439-2025</t>
  </si>
  <si>
    <t>https://community.secop.gov.co/Public/Tendering/OpportunityDetail/Index?noticeUID=CO1.NTC.7654900&amp;isFromPublicArea=True&amp;isModal=False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</si>
  <si>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3. APOYAR EL DESARROLLO DE ACTIVIDADES QUE PROMUEVAN EL RESPETO POR LA DIFERENCIA Y LA ACEPTACIÓN DE LAS PERSONAS CON DISCAPACIDAD COMO PARTE DE LA DIVERSIDAD Y LA CONDICIÓN HUMANA 4. APOYAR EN LA ORGANIZACIÓN DE LAS ACTIVIDADES DE APOYO EXTRA-CLASE CON LOS ESTUDIANTES CON DISCAPACIDAD AUDITIVA DE LA UNIVERSIDAD DEL MAGDALENA. 5. REALIZAR INFORMES MENSUALES DE LOS APOYOS EXTRACLASE BRINDADOS A LOS ESTUDIANTES CON DISCAPACIDAD AUDITIVA. 6. APOYAR EN LA CREACIÓN DE UN REPOSITORIO DE LAS LECTURAS BÁSICAS DE CADA UNO DE LOS PROGRAMAS ACADÉMICOS DE LA INSTITUCIÓN EN LENGUA DE SEÑAS COLOMBIANA PARA LOS ESTUDIANTES CON DISCAPACIDAD AUDITIVA. 7. APOYAR LA CREACIÓN DE CARTILLAS DE VOCABULARIO EN LENGUA DE SEÑAS COLOMBIANA. 8. APOYAR LA CREACIÓN DE NEOLOGISMOS EN LENGUA DE SEÑAS COLOMBIANA. 9. REALIZAR ACOMPAÑAMIENTO EN CURSO DE LENGUA CASTELLANA PARA PERSONAS SORDAS. 10. APOYAR EN LA CREACIÓN DE VIDEOS INFORMATIVOS PARA LA COMUNIDAD SORDA. 11. APOYAR EN LA INDUCCIÓN A ESTUDIANTES CON DISCAPACIDAD AUDITIVA. 12.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</si>
  <si>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CO1.REQ.7775954</t>
  </si>
  <si>
    <t>OPSP-VAD-0438-2025</t>
  </si>
  <si>
    <t>https://community.secop.gov.co/Public/Tendering/OpportunityDetail/Index?noticeUID=CO1.NTC.7650715&amp;isFromPublicArea=True&amp;isModal=False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</si>
  <si>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</si>
  <si>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CO1.REQ.7771387</t>
  </si>
  <si>
    <t>OAG-VAD-0437-2025</t>
  </si>
  <si>
    <t>https://community.secop.gov.co/Public/Tendering/OpportunityDetail/Index?noticeUID=CO1.NTC.7650320&amp;isFromPublicArea=True&amp;isModal=False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</si>
  <si>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</si>
  <si>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CO1.REQ.7771504</t>
  </si>
  <si>
    <t>OAG-VAD-0436-2025</t>
  </si>
  <si>
    <t>https://community.secop.gov.co/Public/Tendering/OpportunityDetail/Index?noticeUID=CO1.NTC.7650512&amp;isFromPublicArea=True&amp;isModal=False</t>
  </si>
  <si>
    <t>LA PRESENTE ORDEN TIENE POR OBJETO: 1. COORDINAR EL DESARROLLO DE LA ESTRATEGIA DE FORMACIÓN Y ACOMPAÑAMIENTO Y HACER SEGUIMIENTO A LA EJECUCIÓN DEL PLAN DE TRABAJO Y CRONOGRAMA SEGÚN LAS FASES DE CONVOCATORIA,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</si>
  <si>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CO1.REQ.7771540</t>
  </si>
  <si>
    <t>OPSP-VAD-0435-2025</t>
  </si>
  <si>
    <t>https://community.secop.gov.co/Public/Tendering/OpportunityDetail/Index?noticeUID=CO1.NTC.7652172&amp;isFromPublicArea=True&amp;isModal=False</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</si>
  <si>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</si>
  <si>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CO1.REQ.7773370</t>
  </si>
  <si>
    <t>OPSP-VAD-0429-2025</t>
  </si>
  <si>
    <t>https://community.secop.gov.co/Public/Tendering/OpportunityDetail/Index?noticeUID=CO1.NTC.7650131&amp;isFromPublicArea=True&amp;isModal=False</t>
  </si>
  <si>
    <t>LA PRESENTE ORDEN TIENE POR OBJETO: 1. APOYAR EN LA ORGANIZACIÓN DEL LABORATORIO ASIGNADO PARA LAS PRÁCTICAS Y SERVICIOS REQUERIDOS EN EL MISMO, DE CONFORMIDAD CON LA PROGRAMACIÓN DE LAS GUÍAS ESTABLECIDAS.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</si>
  <si>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CO1.REQ.7771061</t>
  </si>
  <si>
    <t>OAG-VAD-0428-2025</t>
  </si>
  <si>
    <t>https://community.secop.gov.co/Public/Tendering/OpportunityDetail/Index?noticeUID=CO1.NTC.7651881&amp;isFromPublicArea=True&amp;isModal=False</t>
  </si>
  <si>
    <t>LA PRESENTE ORDEN TIENE POR OBJETO: 1. DESARROLLAR ACTIVIDADES DE PLANEACIÓN Y LOGÍSTICA DE EVENTOS INSTITUCIONALES PARA LOS PROGRAMAS ACADÉMICOS Y DEPENDENCIAS EN GENERAL DE LA UNIVERSIDAD, 2. APOYAR EN LA  SELECCIÓN DE LOS INTEGRANTES DEL GRUPO STAFF. 3. APOYAR EN LA ORGANIZACIÓN DE LOS EVENTOS CON COMUNICACIONES DE ACTIVIDADES INTERNAS Y EXTERNAS DE CARÁCTER LOCAL, REGIONAL, NACIONAL E INTERNACIONAL. 4. APOYAR EL FUNCIONAMIENTO DEL ACTIVIDADES DE CEREMONIAS DE GRADO, EN EL LABORATORIO DE GASTRONOMÍA E INNOVACIÓN, 5. APOYAR EN LA GUÍA A LOS ESTUDIANTES EN SUS ACTIVIDADES DE ACUERDO A CADA EVENTO, 6. APOYAR EN EL ACOMPAÑAMIENTO AL RECTOR, DECANOS Y DIRECTIVOS EN LA EJECUCIÓN DE SUS PRESENTACIONES EN PÚBLICO, 7. APOYAR EL RECIBIMIENTO DE INVITADOS NACIONALES Y EXTRANJEROS QUE ASISTAN A LOS EVENTOS INSTITUCIONALES, 8. APOYAR CON EL ÁREA DE COMUNICACIONES LAS PROYECCIONES, GRABACIONES, ENTREVISTAS, 9. APOYAR LA LOGÍSTICA Y ADECUACIÓN DEL ESPACIO FÍSICO DEL EVENTO, PRESENTAR INFORMES DE LAS ACTIVIDADES DESARROLLADAS MES A MES POR EL GRUPO STAFF.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</si>
  <si>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CO1.REQ.7772973</t>
  </si>
  <si>
    <t>OPSP-VAD-0427-2025</t>
  </si>
  <si>
    <t>https://community.secop.gov.co/Public/Tendering/OpportunityDetail/Index?noticeUID=CO1.NTC.7649838&amp;isFromPublicArea=True&amp;isModal=False</t>
  </si>
  <si>
    <t>LA PRESENTE ORDEN TIENE POR OBJETO: 1. APOYAR EN LA ATENCIÓN DE ESTUDIANTES, DOCENTES Y EGRESADOS. 2. APOYAR EN EL MANEJO DEL ARCHIVO DIGITAL Y DOCUMENTAL DEL PROGRAMA. 3. APOYAR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</si>
  <si>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CO1.REQ.7771015</t>
  </si>
  <si>
    <t>OAG-VAD-0426-2025</t>
  </si>
  <si>
    <t>https://community.secop.gov.co/Public/Tendering/OpportunityDetail/Index?noticeUID=CO1.NTC.7651836&amp;isFromPublicArea=True&amp;isModal=False</t>
  </si>
  <si>
    <t>LA PRESENTE ORDEN TIENE POR OBJETO: PRESTACIÓN DE SERVICIOS PROFESIONALES PARA DESARROLLAR LAS SIGUIENTES ACTIVIDADES: APOYAR LA RECEPCIÓN, ANÁLISIS Y SEGUIMIENTO DE SOLICITUDES ENVIADAS Y RECIBIDAS. APOYAR EN EL MANEJO DE LA AGENDA INTERNA Y EXTERNA DE LOS COMPROMISOS ADQUIRIDOS POR LA OFICINA ASESORA DE PLANEACIÓN. APOYAR LA COORDINACIÓN DE LOS EQUIPOS DE TRABAJO INVOLUCRADOS EN EL SISTEMA INTEGRADO DE PLANEACIÓN Y GESTIÓN COGUI+. APOYAR EN LA ELABORACIÓN Y PRESENTACIÓN DE INFORMES DE PROYECTOS ESTRATÉGICOS DE LA OFICINA. APOYAR LA RECOPILACIÓN DE INFORMACIÓN TENDIENTE A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</si>
  <si>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CO1.REQ.7772852</t>
  </si>
  <si>
    <t>OPSP-VAD-0425-2025</t>
  </si>
  <si>
    <t>https://community.secop.gov.co/Public/Tendering/OpportunityDetail/Index?noticeUID=CO1.NTC.7651370&amp;isFromPublicArea=True&amp;isModal=False</t>
  </si>
  <si>
    <t>LA PRESENTE ORDEN TIENE POR OBJETO: 1. APOYAR LA GENERACIÓN Y PROYECCIÓN DE INFORME SOBRE EL ÁREA DE PROYECTOS ESPECIALES. CURSOS INTENSIVOS SABER PRO. 2. PRESENTAR INFORMES REQUERIDOS. 3. APOYAR EL CARGUE DE ESPACIOS EN EL SIARE.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APOYAR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</si>
  <si>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CO1.REQ.7772692</t>
  </si>
  <si>
    <t>OPSP-VAD-0424-2025</t>
  </si>
  <si>
    <t>https://community.secop.gov.co/Public/Tendering/OpportunityDetail/Index?noticeUID=CO1.NTC.7651100&amp;isFromPublicArea=True&amp;isModal=False</t>
  </si>
  <si>
    <t>LA PRESENTE ORDEN TIENE POR OBJETO: 1- APOYAR EN LA ELABORACIÓN DE ESTRATEGIAS DIGITALES PARA LAS REDES SOCIALES DE UNIMAGDALENA RADIO 2- APOYAR EN LA PRESENTACION DEL PROGRAMA PANORAMA GLOBAL EMITIDO LUNES A JUEVES DE 11 A 12 DEL MEDIO DIA. 3- REALIZACIÓN DEL SPOT 'QUE TALENTO. 4- APOYAR AL AIRE LA REALIZACIÓN DE 'DESDE EL CAMPUS AL AIRE' QUE SE EMITE DE LUNES A VIERNES DE 7 A 8 DE LA MAÑANA. 5- APOYAR EN LAS TRANSMISIONES EN VIVO Y EN DIRECTO DE LOS EVENTOS DE LA EMISORA CULTURAL. 6-  REALIZAR LAS TRANSMISIONES O CUBRIMIENTO DE EVENTOS, CUBRIR DICHA ACTIVIDAD A TRAVÉS DE LAS REDES SOCIALES Y AL AIRE.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12- APORTAR A LA DIRECCIÓN DE COMUNICACIÓNES EN TODAS LAS ACTIVIDADES QUE SE REQUIERAN.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</si>
  <si>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CO1.REQ.7772521</t>
  </si>
  <si>
    <t>OPSP-VAD-0423-2025</t>
  </si>
  <si>
    <t>https://community.secop.gov.co/Public/Tendering/OpportunityDetail/Index?noticeUID=CO1.NTC.7649366&amp;isFromPublicArea=True&amp;isModal=False</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</si>
  <si>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</si>
  <si>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CO1.REQ.7770701</t>
  </si>
  <si>
    <t>OAG-VAD-0422-2025</t>
  </si>
  <si>
    <t>https://community.secop.gov.co/Public/Tendering/OpportunityDetail/Index?noticeUID=CO1.NTC.7651214&amp;isFromPublicArea=True&amp;isModal=False</t>
  </si>
  <si>
    <t>LA PRESENTE ORDEN TIENE POR OBJETO: 1. ASESORAR EN LAS ACTIVIDADES Y FUNCIONAMIENTO DEL PROGRAMA DE DERECHO, TENIENDO EN CUENTA EL DESARROLLO ACADÉMICO, DOCENCIA, CIENTÍFICO, HUMANÍSTICO Y CULTURAL. 2. APOYAR EN LAS SOLICITUDES, ORGANIZACIÓN, CLASIFICACIÓN DE LA INFORMACIÓN DEL PROGRAMA DE DERECHO EN EL MARCO DEL PROCESO DE ACREDITACIÓN POR ALTA CALIDAD. 4. APOYAR EN LOS TRÁMITES CORRESPONDIENTES A LAS SUPERVISIONES DE LOS CONTRATOS EN BENEFICIO DEL PROGRAMA DE DERECHO. 5. ASESORAR Y APOYAR AL PROGRAMA DE DERECHO EN LOS TRÁMITES, SOLICITUDES Y GESTIONES EN LOS PROGRAMAS DE INCLUSIÓN, AYUDANTÍAS ADMINISTRATIVAS. 6. ASESORAR AL PROGRAMA DE DERECHO EN LA CREACIÓN DE NUEVAS TEMÁTICAS PARA LA FORMULACIÓN DE DIPLOMADOS COMO OPCIÓN DE GRADO. 7. ASESORAR A LOS ESTUDIANTES DEL CONSULTORIO JURÍDICO Y CENTRO DE CONCILIACIÓN QUE SE ENCUENTRAN DESIGNADOS EN LA CASA DE JUSTICIA DEL DISTRITO DE SANTA MARTA EN RELACIÓN A LOS DISTINTOS CASOS QUE SON DE SUS CONOCIMIENTOS EN LAS DISTINTAS ÁREAS DEL DERECHO: PÚBLICO, CIVIL, COMERCIAL, PENAL, LABORAL, FAMILIA Y DERECHOS HUMANOS. 8. ASESORAR A LAS PERSONAS QUE REQUIERAN LOS SERVICIOS DEL CONSULTORIO JURÍDICO Y CENTRO DE CONCILIACIÓN EN LAS DISTINTAS ASISTENCIAS JURÍDICAS QUE ORGANICE LA DIRECCIÓN DE CONSULTORIO JURÍDICO Y DIRECCIÓN DE PROGRAMA DE DERECHO.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</si>
  <si>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CO1.REQ.7771977</t>
  </si>
  <si>
    <t>OPSP-VAD-0421-2025</t>
  </si>
  <si>
    <t>https://community.secop.gov.co/Public/Tendering/OpportunityDetail/Index?noticeUID=CO1.NTC.7651201&amp;isFromPublicArea=True&amp;isModal=False</t>
  </si>
  <si>
    <t>CO1.REQ.7771791</t>
  </si>
  <si>
    <t>OAG-VAD-0420-2025</t>
  </si>
  <si>
    <t>https://community.secop.gov.co/Public/Tendering/OpportunityDetail/Index?noticeUID=CO1.NTC.7650777&amp;isFromPublicArea=True&amp;isModal=False</t>
  </si>
  <si>
    <t>WILMER ENRIQUE GONZALES CERVANTES</t>
  </si>
  <si>
    <t>CO1.REQ.7771781</t>
  </si>
  <si>
    <t>OAG-VAD-0419-2025</t>
  </si>
  <si>
    <t>https://community.secop.gov.co/Public/Tendering/OpportunityDetail/Index?noticeUID=CO1.NTC.7650766&amp;isFromPublicArea=True&amp;isModal=False</t>
  </si>
  <si>
    <t>CO1.REQ.7771757</t>
  </si>
  <si>
    <t>OPSP-VAD-0418-2025</t>
  </si>
  <si>
    <t>https://community.secop.gov.co/Public/Tendering/OpportunityDetail/Index?noticeUID=CO1.NTC.7650545&amp;isFromPublicArea=True&amp;isModal=False</t>
  </si>
  <si>
    <t>CO1.REQ.7771701</t>
  </si>
  <si>
    <t>OAG-VAD-0417-2025</t>
  </si>
  <si>
    <t>https://community.secop.gov.co/Public/Tendering/OpportunityDetail/Index?noticeUID=CO1.NTC.7650506&amp;isFromPublicArea=True&amp;isModal=False</t>
  </si>
  <si>
    <t>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</si>
  <si>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CO1.REQ.7771610</t>
  </si>
  <si>
    <t>OPSP-VAD-0416-2025</t>
  </si>
  <si>
    <t>https://community.secop.gov.co/Public/Tendering/OpportunityDetail/Index?noticeUID=CO1.NTC.7650166&amp;isFromPublicArea=True&amp;isModal=False</t>
  </si>
  <si>
    <t>CO1.REQ.7771270</t>
  </si>
  <si>
    <t>OPSP-VAD-0415-2025</t>
  </si>
  <si>
    <t>https://community.secop.gov.co/Public/Tendering/OpportunityDetail/Index?noticeUID=CO1.NTC.7650225&amp;isFromPublicArea=True&amp;isModal=False</t>
  </si>
  <si>
    <t>CO1.REQ.7771074</t>
  </si>
  <si>
    <t>OPSP-VAD-0414-2025</t>
  </si>
  <si>
    <t>https://community.secop.gov.co/Public/Tendering/OpportunityDetail/Index?noticeUID=CO1.NTC.7650201&amp;isFromPublicArea=True&amp;isModal=False</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</si>
  <si>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</si>
  <si>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CO1.REQ.7770861</t>
  </si>
  <si>
    <t>OAG-VAD-0413-2025</t>
  </si>
  <si>
    <t>https://community.secop.gov.co/Public/Tendering/OpportunityDetail/Index?noticeUID=CO1.NTC.7649661&amp;isFromPublicArea=True&amp;isModal=False</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</si>
  <si>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</si>
  <si>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CO1.REQ.7770935</t>
  </si>
  <si>
    <t>OAG-VAD-0412-2025</t>
  </si>
  <si>
    <t>https://community.secop.gov.co/Public/Tendering/OpportunityDetail/Index?noticeUID=CO1.NTC.7634033&amp;isFromPublicArea=True&amp;isModal=False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</si>
  <si>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Y 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</si>
  <si>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CO1.REQ.7754456</t>
  </si>
  <si>
    <t>OAG-VAD-0411-2025</t>
  </si>
  <si>
    <t>https://community.secop.gov.co/Public/Tendering/OpportunityDetail/Index?noticeUID=CO1.NTC.7634396&amp;isFromPublicArea=True&amp;isModal=False</t>
  </si>
  <si>
    <t>LA PRESENTE ORDEN TIENE POR OBJETO: 1.APOYAR EN EL ACCESO Y USO OFFLINE, CON APLICACIONES MÓVILES Y DESKTOP PARA DESCARGAR CONTENIDO Y DISTRIBUCIÓN DE CONTENIDOS EN USBS O DVDS EN EL MARCO DEL CONVENIO DE MODELOS FLEXIBLES CON EL MEN. 2. ASEGURAR Y REALIZAR PRUEBAS PARA LA COMPATIBILIDAD EN MOODLE, CHAMILO Y OPEN EDX EN EL MARCO DEL CONVENIO DE MODELOS FLEXIBLES CON EL MEN. 3. APOYAR EN LA CONFIGURACIÓN DE UN SERVIDOR DEDICADO PARA LA ELABORACIÓN DE PRUEBAS EN EL MARCO DEL CONVENIO DE MODELOS FLEXIBLES CON EL MEN. 4. VALIDAR EL CORRECTO FUNCIONAMIENTO Y DESPLIEGUE DE LOS CURSOS, INCLUYENDO ACTIVIDADES Y EVALUACIONES EN EL MARCO DEL CONVENIO DE MODELOS FLEXIBLES CON EL MEN. 5. APOYAR EN LA PREPARACIÓN DE CURSOS Y ENTREGAS, REALIZACIÓN DE COPIAS EN MEDIOS FÍSICOS, REPOSITORIOS, RECOLECCIÓN Y ANÁLISIS DE LA INFORMACIÓN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</si>
  <si>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CO1.REQ.7755085</t>
  </si>
  <si>
    <t>OPSP-VAD-0410-2025</t>
  </si>
  <si>
    <t>https://community.secop.gov.co/Public/Tendering/OpportunityDetail/Index?noticeUID=CO1.NTC.7634370&amp;isFromPublicArea=True&amp;isModal=False</t>
  </si>
  <si>
    <t>LA PRESENTE ORDEN TIENE POR OBJETO: 1. APOYAR CON LA ELABORACIÓN DE 125 VIDEOS SOBRE EXPERIENCIAS SIGNIFICATIVAS EN EL MARCO DEL PROYECTO MODELOS EDUCATIVOS FLEXIBLES - MEF. 2. APOYAR EN LA ELABORACIÓN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</si>
  <si>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CO1.REQ.7755048</t>
  </si>
  <si>
    <t>OPSP-VAD-0409-2025</t>
  </si>
  <si>
    <t>https://community.secop.gov.co/Public/Tendering/OpportunityDetail/Index?noticeUID=CO1.NTC.7633712&amp;isFromPublicArea=True&amp;isModal=False</t>
  </si>
  <si>
    <t>CO1.REQ.7754437</t>
  </si>
  <si>
    <t>OAG-VAD-0408-2025</t>
  </si>
  <si>
    <t>CO1.REQ.7754094</t>
  </si>
  <si>
    <t>OAG-VAD-0407-2025</t>
  </si>
  <si>
    <t>https://community.secop.gov.co/Public/Tendering/OpportunityDetail/Index?noticeUID=CO1.NTC.7636502&amp;isFromPublicArea=True&amp;isModal=False</t>
  </si>
  <si>
    <t>LA PRESENTE ORDEN TIENE POR OBJETO: 1-APOYAR EN LA REALIZACIÓN DE CAPACITACIONES SOBRE DISCAPACIDAD Y TRATO DIFERENCIAL BASADO EN INCLUSIÓN DIRIGIDO A ESTUDIANTES Y USURARIOS DEL CONSULTORIO JURIDICO Y CENTRO DE CONCILIACION. 2- APOYAR EN LA INTERVENCIÓN DE LOS ESTUDIANTES EN AUDIENCIAS O DILIGENCIAS JUDICIALES O EXTRAJUDICIALES. 3-APOYAR EN EL DISEÑO Y EJECUCIÓN CALENDARIO DE ACTIVIDADES ACADÉMICAS DEL CONSULTORIO JURÍDICO Y CENTRO DE CONCILIACIÓN. 4-APOYAR EN LA PROYECCIÓN DE RESPUESTAS A LAS SOLICITUDES INTERNAS O EXTERNAS PRESENTADAS FRENTE A ASUNTOS DE COMPETENCIA DEL CONSULTORIO JURÍDICO Y CENTRO DE CONCILIACIÓN. 5-APOYAR EN LA PRESTACIÓN DE SERVICIOS JURÍDICOS INCLUYENTES A ESTUDIANTES Y USUARIOS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</si>
  <si>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CO1.REQ.7756694</t>
  </si>
  <si>
    <t>OAG-VAD-0406-2025</t>
  </si>
  <si>
    <t>https://community.secop.gov.co/Public/Tendering/OpportunityDetail/Index?noticeUID=CO1.NTC.7635809&amp;isFromPublicArea=True&amp;isModal=False</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</si>
  <si>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</si>
  <si>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CO1.REQ.7756271</t>
  </si>
  <si>
    <t>OPSP-VAD-0405-2025</t>
  </si>
  <si>
    <t>https://community.secop.gov.co/Public/Tendering/OpportunityDetail/Index?noticeUID=CO1.NTC.7635836&amp;isFromPublicArea=True&amp;isModal=False</t>
  </si>
  <si>
    <t>CO1.REQ.7756805</t>
  </si>
  <si>
    <t>OAG-VAD-0404-2025</t>
  </si>
  <si>
    <t>https://community.secop.gov.co/Public/Tendering/OpportunityDetail/Index?noticeUID=CO1.NTC.7635482&amp;isFromPublicArea=True&amp;isModal=False</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</si>
  <si>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ORGANIZACIÓN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</si>
  <si>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CO1.REQ.7756247</t>
  </si>
  <si>
    <t>OPSP-VAD-0403-2025</t>
  </si>
  <si>
    <t>https://community.secop.gov.co/Public/Tendering/OpportunityDetail/Index?noticeUID=CO1.NTC.7635341&amp;isFromPublicArea=True&amp;isModal=False</t>
  </si>
  <si>
    <t>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5.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</si>
  <si>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CO1.REQ.7756141</t>
  </si>
  <si>
    <t>OPSP-VAD-0402-2025</t>
  </si>
  <si>
    <t>https://community.secop.gov.co/Public/Tendering/OpportunityDetail/Index?noticeUID=CO1.NTC.7635238&amp;isFromPublicArea=True&amp;isModal=False</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</si>
  <si>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</si>
  <si>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CO1.REQ.7755777</t>
  </si>
  <si>
    <t>OPSP-VAD-0401-2025</t>
  </si>
  <si>
    <t>https://community.secop.gov.co/Public/Tendering/OpportunityDetail/Index?noticeUID=CO1.NTC.7634591&amp;isFromPublicArea=True&amp;isModal=False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</si>
  <si>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</si>
  <si>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CO1.REQ.7755708</t>
  </si>
  <si>
    <t>OAG-VAD-0400-2025</t>
  </si>
  <si>
    <t>https://community.secop.gov.co/Public/Tendering/OpportunityDetail/Index?noticeUID=CO1.NTC.7635218&amp;isFromPublicArea=True&amp;isModal=False</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</si>
  <si>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16.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</si>
  <si>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CO1.REQ.7756026</t>
  </si>
  <si>
    <t>OPSP-VAD-0399-2025</t>
  </si>
  <si>
    <t>https://community.secop.gov.co/Public/Tendering/OpportunityDetail/Index?noticeUID=CO1.NTC.7635013&amp;isFromPublicArea=True&amp;isModal=False</t>
  </si>
  <si>
    <t>CO1.REQ.7755574</t>
  </si>
  <si>
    <t>OPSP-VAD-0398-2025</t>
  </si>
  <si>
    <t>https://community.secop.gov.co/Public/Tendering/OpportunityDetail/Index?noticeUID=CO1.NTC.7634286&amp;isFromPublicArea=True&amp;isModal=False</t>
  </si>
  <si>
    <t>CO1.REQ.7755511</t>
  </si>
  <si>
    <t>OAG-VAD-0397-2025</t>
  </si>
  <si>
    <t>https://community.secop.gov.co/Public/Tendering/OpportunityDetail/Index?noticeUID=CO1.NTC.7634745&amp;isFromPublicArea=True&amp;isModal=False</t>
  </si>
  <si>
    <t>JOSE MARIA GARCIA DIAZ</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</si>
  <si>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</si>
  <si>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CO1.REQ.7755613</t>
  </si>
  <si>
    <t>OAG-VAD-0396-2025</t>
  </si>
  <si>
    <t>https://community.secop.gov.co/Public/Tendering/OpportunityDetail/Index?noticeUID=CO1.NTC.7634546&amp;isFromPublicArea=True&amp;isModal=False</t>
  </si>
  <si>
    <t>CO1.REQ.7755091</t>
  </si>
  <si>
    <t>OAG-VAD-0395-2025</t>
  </si>
  <si>
    <t>https://community.secop.gov.co/Public/Tendering/OpportunityDetail/Index?noticeUID=CO1.NTC.7632720&amp;isFromPublicArea=True&amp;isModal=False</t>
  </si>
  <si>
    <t>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9. REALIZAR LA COBERTURA AUDIOVISUAL DE LAS ENTREVISTAS DEL PROCESO DE ADMISIONES REALIZADAS POR EL GRUPO DE ADMISIONES ENTRE DICIEMBRE DE 2024 Y ENERO DE 2025, DOCUMENTANDO ADECUADAMENTE EL INGRESO DE NUEVOS ESTUDIANTES. 10. APORTAR LOS EQUIPOS AUDIOVISUALES NECESARIOS PARA LA REALIZACIÓN DE LOS VIDEOS, GARANTIZANDO LA DISPONIBILIDAD Y ADECUADO FUNCIONAMIENTO DEL EQUIPO TÉCNICO DURANTE LAS GRABACIONES Y PRODUCCIONES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</si>
  <si>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CO1.REQ.7753227</t>
  </si>
  <si>
    <t>OPSP-VAD-0394-2025</t>
  </si>
  <si>
    <t>https://community.secop.gov.co/Public/Tendering/OpportunityDetail/Index?noticeUID=CO1.NTC.7634520&amp;isFromPublicArea=True&amp;isModal=False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</si>
  <si>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</si>
  <si>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CO1.REQ.7755306</t>
  </si>
  <si>
    <t>OAG-VAD-0393-2025</t>
  </si>
  <si>
    <t>https://community.secop.gov.co/Public/Tendering/OpportunityDetail/Index?noticeUID=CO1.NTC.7632197&amp;isFromPublicArea=True&amp;isModal=False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</si>
  <si>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</si>
  <si>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CO1.REQ.7753129</t>
  </si>
  <si>
    <t>OPSP-VAD-0392-2025</t>
  </si>
  <si>
    <t>https://community.secop.gov.co/Public/Tendering/OpportunityDetail/Index?noticeUID=CO1.NTC.7633967&amp;isFromPublicArea=True&amp;isModal=False</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</si>
  <si>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</si>
  <si>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CO1.REQ.7754698</t>
  </si>
  <si>
    <t>OAG-VAD-0391-2025</t>
  </si>
  <si>
    <t>https://community.secop.gov.co/Public/Tendering/OpportunityDetail/Index?noticeUID=CO1.NTC.7633498&amp;isFromPublicArea=True&amp;isModal=False</t>
  </si>
  <si>
    <t>CO1.REQ.7754621</t>
  </si>
  <si>
    <t>OAG-VAD-0390-2025</t>
  </si>
  <si>
    <t>https://community.secop.gov.co/Public/Tendering/OpportunityDetail/Index?noticeUID=CO1.NTC.7633015&amp;isFromPublicArea=True&amp;isModal=False</t>
  </si>
  <si>
    <t>CO1.REQ.7753475</t>
  </si>
  <si>
    <t>OAG-VAD-0389-2025</t>
  </si>
  <si>
    <t>https://community.secop.gov.co/Public/Tendering/OpportunityDetail/Index?noticeUID=CO1.NTC.7632685&amp;isFromPublicArea=True&amp;isModal=False</t>
  </si>
  <si>
    <t>CO1.REQ.7753282</t>
  </si>
  <si>
    <t>OAG-VAD-0388-2025</t>
  </si>
  <si>
    <t>https://community.secop.gov.co/Public/Tendering/OpportunityDetail/Index?noticeUID=CO1.NTC.7636446&amp;isFromPublicArea=True&amp;isModal=False</t>
  </si>
  <si>
    <t>CO1.REQ.7757448</t>
  </si>
  <si>
    <t>OAG-VAD-0387-2025</t>
  </si>
  <si>
    <t>https://community.secop.gov.co/Public/Tendering/OpportunityDetail/Index?noticeUID=CO1.NTC.7636983&amp;isFromPublicArea=True&amp;isModal=False</t>
  </si>
  <si>
    <t>EDISON RAFAEL LEA CHARRIS</t>
  </si>
  <si>
    <t>CO1.REQ.7757812</t>
  </si>
  <si>
    <t>OAG-VAD-0386-2025</t>
  </si>
  <si>
    <t>https://community.secop.gov.co/Public/Tendering/OpportunityDetail/Index?noticeUID=CO1.NTC.7636614&amp;isFromPublicArea=True&amp;isModal=False</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</si>
  <si>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</si>
  <si>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CO1.REQ.7757321</t>
  </si>
  <si>
    <t>OAG-VAD-0385-2025</t>
  </si>
  <si>
    <t>https://community.secop.gov.co/Public/Tendering/OpportunityDetail/Index?noticeUID=CO1.NTC.7635304&amp;isFromPublicArea=True&amp;isModal=False</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</si>
  <si>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</si>
  <si>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CO1.REQ.7755796</t>
  </si>
  <si>
    <t>OPSP-VAD-0384-2025</t>
  </si>
  <si>
    <t>https://community.secop.gov.co/Public/Tendering/OpportunityDetail/Index?noticeUID=CO1.NTC.7634905&amp;isFromPublicArea=True&amp;isModal=False</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</si>
  <si>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</si>
  <si>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CO1.REQ.7755518</t>
  </si>
  <si>
    <t>OAG-VAD-0383-2025</t>
  </si>
  <si>
    <t>https://community.secop.gov.co/Public/Tendering/OpportunityDetail/Index?noticeUID=CO1.NTC.7634382&amp;isFromPublicArea=True&amp;isModal=False</t>
  </si>
  <si>
    <t>LA PRESENTE ORDEN TIENE POR OBJETO: 1) APOYAR LA PREPARACIÓN DEL PROTOCOLO Y LOGÍSTICA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APOYAR EN EL DESARROLLO DE LAS ACTIVIDADES ADMINISTRATIVA COMO REGISTRO DE INFORMACIÓN EN LAS MATRICES DE SEGUIMIENTO Y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</si>
  <si>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CO1.REQ.7755066</t>
  </si>
  <si>
    <t>OPSP-VAD-0382-2025</t>
  </si>
  <si>
    <t>https://community.secop.gov.co/Public/Tendering/OpportunityDetail/Index?noticeUID=CO1.NTC.7634337&amp;isFromPublicArea=True&amp;isModal=False</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</si>
  <si>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</si>
  <si>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CO1.REQ.7755020</t>
  </si>
  <si>
    <t>OPSP-VAD-0381-2025</t>
  </si>
  <si>
    <t>https://community.secop.gov.co/Public/Tendering/OpportunityDetail/Index?noticeUID=CO1.NTC.7633732&amp;isFromPublicArea=True&amp;isModal=False</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</si>
  <si>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TRES (3) VECES AL MES, EMITIDO DE LUNES A VIERNES DE 7:00 A.M. A 8:00 A.M. POR LA EMISORA UNIMAGDALENA RADIO, REALIZAR NOTAS DE RADIO,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PREVIO ACUERDO CON  EL SUPERVISOR DE LA ORDEN. 8. ELABORAR LIBRETOS DE PRESENTACIÓN, ÓRDENES DEL DÍA Y PRECEDENCIA. 9. APOYAR EN EL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</si>
  <si>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CO1.REQ.7754101</t>
  </si>
  <si>
    <t>OPSP-VAD-0380-2025</t>
  </si>
  <si>
    <t>https://community.secop.gov.co/Public/Tendering/OpportunityDetail/Index?noticeUID=CO1.NTC.7632904&amp;isFromPublicArea=True&amp;isModal=False</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</si>
  <si>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</si>
  <si>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CO1.REQ.7753315</t>
  </si>
  <si>
    <t>OPSP-VAD-0379-2025</t>
  </si>
  <si>
    <t>https://community.secop.gov.co/Public/Tendering/OpportunityDetail/Index?noticeUID=CO1.NTC.7607954&amp;isFromPublicArea=True&amp;isModal=False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</si>
  <si>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</si>
  <si>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CO1.REQ.7729301</t>
  </si>
  <si>
    <t>OAG-VAD-0377-2025</t>
  </si>
  <si>
    <t>https://community.secop.gov.co/Public/Tendering/OpportunityDetail/Index?noticeUID=CO1.NTC.7607695&amp;isFromPublicArea=True&amp;isModal=False</t>
  </si>
  <si>
    <t>CO1.REQ.7728952</t>
  </si>
  <si>
    <t>OAG-VAD-0376-2025</t>
  </si>
  <si>
    <t>https://community.secop.gov.co/Public/Tendering/OpportunityDetail/Index?noticeUID=CO1.NTC.7607584&amp;isFromPublicArea=True&amp;isModal=False</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</si>
  <si>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REALIZARÁN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</si>
  <si>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CO1.REQ.7728613</t>
  </si>
  <si>
    <t>OPSP-VAD-0375-2025</t>
  </si>
  <si>
    <t>https://community.secop.gov.co/Public/Tendering/OpportunityDetail/Index?noticeUID=CO1.NTC.7606953&amp;isFromPublicArea=True&amp;isModal=False</t>
  </si>
  <si>
    <t>CO1.REQ.7728134</t>
  </si>
  <si>
    <t>OAG-VAD-0374-2025</t>
  </si>
  <si>
    <t>https://community.secop.gov.co/Public/Tendering/OpportunityDetail/Index?noticeUID=CO1.NTC.7607341&amp;isFromPublicArea=True&amp;isModal=False</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</si>
  <si>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</si>
  <si>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CO1.REQ.7728232</t>
  </si>
  <si>
    <t>OPSP-VAD-0373-2025</t>
  </si>
  <si>
    <t>https://community.secop.gov.co/Public/Tendering/OpportunityDetail/Index?noticeUID=CO1.NTC.7609497&amp;isFromPublicArea=True&amp;isModal=False</t>
  </si>
  <si>
    <t>LA PRESENTE ORDEN TIENE POR OBJETO: 1. PRESTAR ORIENTACIÓN PSICOLÓGICA A ESTUDIANTES DEL CENTRO PARA LA REGIONALIZACIÓN DE LA EDUCACIÓN Y LAS OPORTUNIDADES – CREO. 2. PRESTAR ORIENTACIÓN VOCACIONAL Y PROFESIONAL A ESTUDIANTES DEL CREO. 3. PRESTAR ATENCIÓN PSICOLÓGICA DE CASOS REMITIDOS POR LOS PROGRAMAS DEL CREO. 4. REALIZAR PROMOCIÓN DE LA SALUD MENTAL. 5. PROMOVER ESPACIOS DE SALUD MENTAL A ESTUDIANTES DEL CREO. 6. COMPILAR Y ORGANIZAR EL HISTORIAL DE CADA ESTUDIANTE ORIENTADO DEL CENTRO. 7. RENDIR INFORMES MENSUALES, SOBRE LAS ACTIVIDADES DESARROLLADAS.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</si>
  <si>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CO1.REQ.7730526</t>
  </si>
  <si>
    <t>OPSP-VAD-0372-2025</t>
  </si>
  <si>
    <t>https://community.secop.gov.co/Public/Tendering/OpportunityDetail/Index?noticeUID=CO1.NTC.7607150&amp;isFromPublicArea=True&amp;isModal=False</t>
  </si>
  <si>
    <t>WENDY JURANYS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</si>
  <si>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</si>
  <si>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CO1.REQ.7728093</t>
  </si>
  <si>
    <t>OAG-VAD-0371-2025</t>
  </si>
  <si>
    <t>https://community.secop.gov.co/Public/Tendering/OpportunityDetail/Index?noticeUID=CO1.NTC.7606698&amp;isFromPublicArea=True&amp;isModal=False</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</si>
  <si>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</si>
  <si>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CO1.REQ.7728018</t>
  </si>
  <si>
    <t>OPSP-VAD-0370-2025</t>
  </si>
  <si>
    <t>https://community.secop.gov.co/Public/Tendering/OpportunityDetail/Index?noticeUID=CO1.NTC.7606755&amp;isFromPublicArea=True&amp;isModal=False</t>
  </si>
  <si>
    <t>JOSE MANUEL BOLAÑO LUGO</t>
  </si>
  <si>
    <t>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PERMITAN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</si>
  <si>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CO1.REQ.7727544</t>
  </si>
  <si>
    <t>OPSP-VAD-0369-2025</t>
  </si>
  <si>
    <t>https://community.secop.gov.co/Public/Tendering/OpportunityDetail/Index?noticeUID=CO1.NTC.7606220&amp;isFromPublicArea=True&amp;isModal=False</t>
  </si>
  <si>
    <t>CO1.REQ.7727062</t>
  </si>
  <si>
    <t>OAG-VAD-0368-2025</t>
  </si>
  <si>
    <t>https://community.secop.gov.co/Public/Tendering/OpportunityDetail/Index?noticeUID=CO1.NTC.7608956&amp;isFromPublicArea=True&amp;isModal=False</t>
  </si>
  <si>
    <t>LA PRESENTE ORDEN TIENE POR OBJETO: 1) ASESORAR EN LOS PROCESOS DE CREACIÓN DE REGISTROS CALIFICADOS DE NUEVOS PROGRAMAS DE LA FACULTAD DE CIENCIA BASICAS EN ARTICULACIÓN CON LA OFICINA DE ASEGURAMIENTO DE LA CALIDAD. 2) APOYAR EN LOS PROCESOS DE CARGUE DE PROGRAMAS Y REVISIÓN DE LOS DOCUMENTOS NECESARIOS PARA LA PLATAFORMA SACES DEL MINISTERIO DE EDUCACIÓN EN ARTICULACIÓN CON LA OFICINA ASEGURAMIENTO DE LA CALIDAD. 3) APOYAR EN LA REVISIÓN DE ESTILO, GRAMÁTICA Y REDACCIÓN DE LAS DIFERENTES CONDICIONES DE CALIDAD PARA LA SOLICITUD DE REGISTRO CALIFICADO. 4) APOYAR A LA FACULTAD DE CIENCIAS BASICAS EN ARTICULACIÓN CON LA OFICINA DE ASEGURAMIENTO DE LA CALIDAD LA FORMULACIÓN E INICIO DE LOS PROGRAMAS (TECNICO LABORAL EN AREAS DE CUIDADO DE LA VIDA HUMANA Y SILVESTRE Y EL DOCTORADO EN CIENCIAS POR LA VIDA Y EL MEDIO AMBIENTE). 5) ORGANIZAR LAS EVIDENCIAS, ANEXOS Y DEMÁS DOCUMENTOS QUE REQUIERA LA PLATAFORMA SACES, PARA OBTENCIÓN DE REGISTROS CALIFICADOS. 6) APOYAR EN LA RECOPILACIÓN Y ORGANIZACIÓN DE LAS EVIDENCIAS Y DEMÁS DOCUMENTOS QUE REQUIERAN LOS INFORMES DE AUTOEVALUACIÓN (CONSULTA A PÁGINAS DEL GOBIERNO NACIONAL, PLANES DE GOBIERNO, PLANES DE ACCIÓN, SNIES, OBSERVATORIO LABORAL, NORMATIVIDAD INTERNA). 7) APOYAR EN EL PROCESO DE LA VISITA DE REACREDITACIÓN DEL PROGRAMA DE BIOLOGÍA. 8) PRESENTAR INFORME MENSUAL DEL AVANCE DE LA CREACIÓN DE LOS PROGRAMAS NUEVOS ASIGNADOS A LA DIRECCIÓN DE LA FACULTAD DE CIENCIAS BÁSICAS.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</si>
  <si>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CO1.REQ.7726677</t>
  </si>
  <si>
    <t>OPSP-VAD-0367-2025</t>
  </si>
  <si>
    <t>https://community.secop.gov.co/Public/Tendering/OpportunityDetail/Index?noticeUID=CO1.NTC.7607416&amp;isFromPublicArea=True&amp;isModal=False</t>
  </si>
  <si>
    <t>LA PRESENTE ORDEN TIENE POR OBJETO: 1. DISEÑAR PIEZAS GRAFICAS PARA PROMOVER EVENTOS EN LOS CUALES PARTICIPA EL PROGRAMA DE CINE Y AUDIOVISUALES DE LA UNIMAGDALENA 2. TRABAJAR EN LA DIRECCIÓN CREATIVA DE LA PLATAFORMA DE STREAMING VIDEOSFERAS 3. EDITAR VIDEOS Y PIEZAS PARA PROMOCIÓN DE PROYECTOS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</si>
  <si>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CO1.REQ.7728502</t>
  </si>
  <si>
    <t>OPSP-VAD-0366-2025</t>
  </si>
  <si>
    <t>https://community.secop.gov.co/Public/Tendering/OpportunityDetail/Index?noticeUID=CO1.NTC.7607918&amp;isFromPublicArea=True&amp;isModal=False</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</si>
  <si>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</si>
  <si>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CO1.REQ.7728939</t>
  </si>
  <si>
    <t>OAG-VAD-0365-2025</t>
  </si>
  <si>
    <t>https://community.secop.gov.co/Public/Tendering/OpportunityDetail/Index?noticeUID=CO1.NTC.7606956&amp;isFromPublicArea=True&amp;isModal=False</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</si>
  <si>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</si>
  <si>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CO1.REQ.7728090</t>
  </si>
  <si>
    <t>OPSP-VAD-0364-2025</t>
  </si>
  <si>
    <t>https://community.secop.gov.co/Public/Tendering/OpportunityDetail/Index?noticeUID=CO1.NTC.7607662&amp;isFromPublicArea=True&amp;isModal=False</t>
  </si>
  <si>
    <t>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</si>
  <si>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CO1.REQ.7728808</t>
  </si>
  <si>
    <t>OAG-VAD-0363-2025</t>
  </si>
  <si>
    <t>https://community.secop.gov.co/Public/Tendering/OpportunityDetail/Index?noticeUID=CO1.NTC.7606932&amp;isFromPublicArea=True&amp;isModal=False</t>
  </si>
  <si>
    <t>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EN EL PROCESO DE IMPLEMENTACIÓN DE MÓDULO PARA LA LIQUIDACIÓN DE HONORARIOS EN LA PLATAFORMA DEL GEDOCO. 8.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9. HABILITAR PAGOS EN LA PLATAFORMA GEDOCO DE LOS CONTRATISTAS POR PRESTACIÓN DE SERVICIOS PROFESIONALES Y DE APOYO A LA GESTIÓN DE LA VICERRECTORÍA Y/O DIRECCIÓN ADMINISTRATIVA. 10. REALIZAR CAPACITACIONES RELACIONADAS CON EL PROCESO DE LIQUIDACIÓN DE HONORARIOS Y REVISIÓN DE LOS DOCUMENTOS CORRESPONDIENTES, A LOS DIFERENTES USUARIOS DE LAS DEPENDENCIAS QUE REQUIERAN 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</si>
  <si>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CO1.REQ.7728043</t>
  </si>
  <si>
    <t>OPSP-VAD-0362-2025</t>
  </si>
  <si>
    <t>https://community.secop.gov.co/Public/Tendering/OpportunityDetail/Index?noticeUID=CO1.NTC.7607007&amp;isFromPublicArea=True&amp;isModal=False</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</si>
  <si>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</si>
  <si>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CO1.REQ.7727563</t>
  </si>
  <si>
    <t>OPSP-VAD-0361-2025</t>
  </si>
  <si>
    <t>https://community.secop.gov.co/Public/Tendering/OpportunityDetail/Index?noticeUID=CO1.NTC.7614316&amp;isFromPublicArea=True&amp;isModal=False</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</si>
  <si>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</si>
  <si>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CO1.REQ.7734670</t>
  </si>
  <si>
    <t>OPSP-VAD-0360-2025</t>
  </si>
  <si>
    <t>https://community.secop.gov.co/Public/Tendering/OpportunityDetail/Index?noticeUID=CO1.NTC.7613516&amp;isFromPublicArea=True&amp;isModal=False</t>
  </si>
  <si>
    <t>CO1.REQ.7734368</t>
  </si>
  <si>
    <t>OAG-VAD-0359-2025</t>
  </si>
  <si>
    <t>https://community.secop.gov.co/Public/Tendering/OpportunityDetail/Index?noticeUID=CO1.NTC.7612944&amp;isFromPublicArea=True&amp;isModal=False</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</si>
  <si>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</si>
  <si>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CO1.REQ.7734149</t>
  </si>
  <si>
    <t>OPSP-VAD-0358-2025</t>
  </si>
  <si>
    <t>https://community.secop.gov.co/Public/Tendering/OpportunityDetail/Index?noticeUID=CO1.NTC.7613114&amp;isFromPublicArea=True&amp;isModal=False</t>
  </si>
  <si>
    <t>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</si>
  <si>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CO1.REQ.7733969</t>
  </si>
  <si>
    <t>OPSP-VAD-0357-2025</t>
  </si>
  <si>
    <t>https://community.secop.gov.co/Public/Tendering/OpportunityDetail/Index?noticeUID=CO1.NTC.7612528&amp;isFromPublicArea=True&amp;isModal=False</t>
  </si>
  <si>
    <t>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</si>
  <si>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CO1.REQ.7733709</t>
  </si>
  <si>
    <t>OPSP-VAD-0356-2025</t>
  </si>
  <si>
    <t>https://community.secop.gov.co/Public/Tendering/OpportunityDetail/Index?noticeUID=CO1.NTC.7611895&amp;isFromPublicArea=True&amp;isModal=False</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</si>
  <si>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</si>
  <si>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CO1.REQ.7733248</t>
  </si>
  <si>
    <t>OPSP-VAD-0355-2025</t>
  </si>
  <si>
    <t>https://community.secop.gov.co/Public/Tendering/OpportunityDetail/Index?noticeUID=CO1.NTC.7611546&amp;isFromPublicArea=True&amp;isModal=False</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</si>
  <si>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</si>
  <si>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CO1.REQ.7732193</t>
  </si>
  <si>
    <t>OPSP-VAD-0354-2025</t>
  </si>
  <si>
    <t>https://community.secop.gov.co/Public/Tendering/OpportunityDetail/Index?noticeUID=CO1.NTC.7611065&amp;isFromPublicArea=True&amp;isModal=False</t>
  </si>
  <si>
    <t>CO1.REQ.7731953</t>
  </si>
  <si>
    <t>OAG-VAD-0353-2025</t>
  </si>
  <si>
    <t>https://community.secop.gov.co/Public/Tendering/OpportunityDetail/Index?noticeUID=CO1.NTC.7609227&amp;isFromPublicArea=True&amp;isModal=False</t>
  </si>
  <si>
    <t>CO1.REQ.7729950</t>
  </si>
  <si>
    <t>OPSP-VAD-0352-2025</t>
  </si>
  <si>
    <t>https://community.secop.gov.co/Public/Tendering/OpportunityDetail/Index?noticeUID=CO1.NTC.7609206&amp;isFromPublicArea=True&amp;isModal=False</t>
  </si>
  <si>
    <t>LA PRESENTE ORDEN TIENE POR OBJETO: 1. APOYAR A LA DIRECCIÓN DE DESARROLLO ESTUDIANTIL EN LA CARACTERIZACIÓN PSICOSOCIAL DE LOS ESTUDIANTES NUEVOS QUE INGRESAN AL PROGRAMA TALENTO MAGDALENA Y TALENTO SANTA MARTA. 2. APOYAR A LA DIRECCIÓN DE DESARROLLO ESTUDIANTIL EN EL PROCESO DE ADMISIÓN DEL PROGRAMA TALENTO MAGDALENA Y TALENTO SANTA MARTA. 3. APOYAR A LA DIRECCIÓN DE DESARROLLO ESTUDIANTIL EN EL ACOMPAÑAMIENTO PSICOPEDAGÓGICO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</si>
  <si>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CO1.REQ.7730202</t>
  </si>
  <si>
    <t>OPSP-VAD-0350-2025</t>
  </si>
  <si>
    <t>https://community.secop.gov.co/Public/Tendering/OpportunityDetail/Index?noticeUID=CO1.NTC.7609615&amp;isFromPublicArea=True&amp;isModal=False</t>
  </si>
  <si>
    <t>LEYDIS ESTEPHANIA CANEDO PEDROZO</t>
  </si>
  <si>
    <t>LA PRESENTE ORDEN TIENE POR OBJETO: 1. APOYAR EN CAPACITACIONES Y ASESORÍAS PRESENCIALES Y VIRTUALES A DOCENTES Y ESTUDIANTES EN EL PROYECTO DE “INNOVACIÓN EDUCATIVA UNIMAGDALENA”: COMPETENCIAS DIGITALES DOCENTES EN CAMPUS VIRTUAL, COLABORACIÓN Y DISEÑO EDUCATIVO. 2. APOYAR EN LA CREACIÓN DE CONTENIDOS DE INNOVACIÓN EDUCATIVA EN BLOQUE 10 Y CAMPUS VIRTUAL. 3. APOYAR EN LA PROYECCIÓN DE RESPUESTAS RELACIONADAS CON LAS INQUIETUDES, SOLICITUDES Y REQUERIMIENTOS DE LOS DOCENTES EN LA PLATAFORMA DE CAMPUS VIRTUAL. 4. APOYAR EN EL DISEÑO DE ESTRATEGIAS DE EDUCACIÓN TRANSMEDIA QUE RESPONDAN A LAS NECESIDADES DE INNOVACIÓN DE LA COMUNIDAD UNIMAGDALENA. 5. APOYAR EN EL DISEÑO DE SOLUCIONES DE COMUNICACIÓN Y COLABORACIÓN EN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</si>
  <si>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CO1.REQ.7730618</t>
  </si>
  <si>
    <t>OAG-VAD-0349-2025</t>
  </si>
  <si>
    <t>https://community.secop.gov.co/Public/Tendering/OpportunityDetail/Index?noticeUID=CO1.NTC.7609456&amp;isFromPublicArea=True&amp;isModal=False</t>
  </si>
  <si>
    <t>YELITZA PAOLA  GRANADOS CUAO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</si>
  <si>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</si>
  <si>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CO1.REQ.7730336</t>
  </si>
  <si>
    <t>OAG-VAD-0348-2025</t>
  </si>
  <si>
    <t>https://community.secop.gov.co/Public/Tendering/OpportunityDetail/Index?noticeUID=CO1.NTC.7608875&amp;isFromPublicArea=True&amp;isModal=False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</si>
  <si>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</si>
  <si>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CO1.REQ.7729670</t>
  </si>
  <si>
    <t>OPSP-VAD-0347-2025</t>
  </si>
  <si>
    <t>https://community.secop.gov.co/Public/Tendering/OpportunityDetail/Index?noticeUID=CO1.NTC.7608438&amp;isFromPublicArea=True&amp;isModal=False</t>
  </si>
  <si>
    <t>LA PRESENTE ORDEN TIENE POR OBJETO: 1. APOYAR EN LA GESTIÓN Y ORGANIZACIÓN DE LA EXTENSIÓN DEL FESTIVAL CINE AL MAR EN EL MARCO DEL INNOVAZUL -FORMULACIÓN Y ARTICULACIÓN DE LA UNIVERSIDAD DEL MAGDALENA CON LA EDICIÓN #12 DEL FESTIVAL INTERNACIONAL DE CINE AL MAR. LO ANTERIOR ENMARCADO EN LA APUESTA INSTITUCIONAL DE "YO CUENTO POR SANTA MARTA", LA CUAL CORRESPONDE A LA CELEBRACIÓN DE LOS 500 AÑOS DE LA CIUDAD. 2. ORGANIZAR CONCURSOS DE FILMINUTOS Y EVENTOS DE FORMACIÓN DE PÚBLICO PARA LA COMUNIDAD UNIVERSITARIA UNIMAGDALENA. 3. APOYAR LA COORDINACIÓN DE ACTIVIDADES DE EXTENSIÓN DONDE SE APOYA LA PARTICIPACIÓN DEL PROGRAMA CON VIVO FILMS EMPRESA MÓVIL QUE TIENE UN CONCURSO DE CINE UNIVERSITARIO. 4. APOYAR LAS MUESTRAS Y EVENTOS DEL PROGRAMA DE CINE Y AUDIOVISUALES, LOS CUALES HACEN PARTE DEL PLAN DE DESARROLLO CON IMPACTO ACADÉMICO Y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</si>
  <si>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CO1.REQ.7729602</t>
  </si>
  <si>
    <t>OPSP-VAD-0346-2025</t>
  </si>
  <si>
    <t>https://community.secop.gov.co/Public/Tendering/OpportunityDetail/Index?noticeUID=CO1.NTC.7608259&amp;isFromPublicArea=True&amp;isModal=False</t>
  </si>
  <si>
    <t>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CENTRO INNOVA Y BLOQUE 10. 4. REALIZAR MONITOREO DE MEDIOS Y ANÁLISIS DE IMPACTO EN LAS DIFERENTES REDES SOCIALES RELACIONADO CON CAMPAÑAS PUBLICITARIAS QUE PROMUEVA LAS ACTIVIDADES DEL CENTRO INNOVA. 5. APOYAR EN LA PLANEACIÓN Y COORDINACIÓN DE EVENTOS DEL CENTRO INNOVA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ENTRE OTRAS) 8. APOYAR EN EL DESARROLLO DE IMPLEMENTACIÓN DE PROYECTOS DE NARRATIVA TRANSMEDIA PARA PROYECTOS DE INVESTIGACIÓN Y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</si>
  <si>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CO1.REQ.7729065</t>
  </si>
  <si>
    <t>OPSP-VAD-0345-2025</t>
  </si>
  <si>
    <t>https://community.secop.gov.co/Public/Tendering/OpportunityDetail/Index?noticeUID=CO1.NTC.7607896&amp;isFromPublicArea=True&amp;isModal=False</t>
  </si>
  <si>
    <t>CO1.REQ.7729119</t>
  </si>
  <si>
    <t>OPSP-VAD-0344-2025</t>
  </si>
  <si>
    <t>https://community.secop.gov.co/Public/Tendering/OpportunityDetail/Index?noticeUID=CO1.NTC.7607243&amp;isFromPublicArea=True&amp;isModal=False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</si>
  <si>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</si>
  <si>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CO1.REQ.7727786</t>
  </si>
  <si>
    <t>OPSP-VAD-0343-2025</t>
  </si>
  <si>
    <t>https://community.secop.gov.co/Public/Tendering/OpportunityDetail/Index?noticeUID=CO1.NTC.7607297&amp;isFromPublicArea=True&amp;isModal=False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</si>
  <si>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 SECOP II Y SIGEP II DE LAS ORDENES SUSCRITAS POR EL VICERRECTOR ADMINISTRATIVO Y/O DIRECTOR ADMINISTRATIVO. 4. APOYAR EN LA REVISIÓN DE LA INFORMACIÓN CONTRACTUAL CARGADA EN LAS PLATAFORMAS DEL SIA OBSERVA- AUDITORIA,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</si>
  <si>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CO1.REQ.7728807</t>
  </si>
  <si>
    <t>OAG-VAD-0342-2025</t>
  </si>
  <si>
    <t>https://community.secop.gov.co/Public/Tendering/OpportunityDetail/Index?noticeUID=CO1.NTC.7606937&amp;isFromPublicArea=True&amp;isModal=False</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</si>
  <si>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II.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Y SECOP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</si>
  <si>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CO1.REQ.7727868</t>
  </si>
  <si>
    <t>OPSP-VAD-0341-2025</t>
  </si>
  <si>
    <t>https://community.secop.gov.co/Public/Tendering/OpportunityDetail/Index?noticeUID=CO1.NTC.7606767&amp;isFromPublicArea=True&amp;isModal=False</t>
  </si>
  <si>
    <t>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</si>
  <si>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CO1.REQ.7727690</t>
  </si>
  <si>
    <t>OPSP-VAD-0340-2025</t>
  </si>
  <si>
    <t>https://community.secop.gov.co/Public/Tendering/OpportunityDetail/Index?noticeUID=CO1.NTC.7606728&amp;isFromPublicArea=True&amp;isModal=False</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</si>
  <si>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</si>
  <si>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CO1.REQ.7727540</t>
  </si>
  <si>
    <t>OPSP-VAD-0339-2025</t>
  </si>
  <si>
    <t>https://community.secop.gov.co/Public/Tendering/OpportunityDetail/Index?noticeUID=CO1.NTC.7606087&amp;isFromPublicArea=True&amp;isModal=False</t>
  </si>
  <si>
    <t>CO1.REQ.7728529</t>
  </si>
  <si>
    <t>OAG-VAD-0338-2025</t>
  </si>
  <si>
    <t>LA PRESENTE ORDEN TIENE POR OBJETO: 1. PRESTAR SUS SERVICIOS PROFESIONALES CON EL FIN DE REALIZAR EL ENLACE ENTRE LA UNIVERSIDAD DEL MAGDALENA Y EL FONDO DE EMPLEADOS DE LA UNIVERSIDAD DEL MAGDALENA – FEUNIMAG – EN EL MARCO DEL CONVENIO MARCO DE COOPERACIÓN CELEBRADO ENTRE EL FONDO DE EMPLEADOS DE LA UNIVERSIDAD DEL MAGDALENA Y LA UNIVERSIDAD DEL MAGDALENA DE 20 DE ENERO DE 2025. 2. REALIZAR LA GESTIÓN OPORTUNA DE LA DISPONIBILIDAD DE APORTES Y RECURSOS REQUERIDOS PARA DESARROLLAR LAS DISTINTAS ACTIVIDADES EN EL MARCO DEL CONVENIO. 3. EJECUTAR OPORTUNAMENTE LAS ACTIVIDADES PROGRAMADAS EN EL MARCO DEL CONVENIO. 4. PRESENTAR INFORMES DE SEGUIMIENTO DE LAS ACTIVIDADES EJECUTADAS. 5. IDENTIFICAR CONTRIBUYENTES, Y LOS AGENTES OBLIGADOS A RETENER O EXIGIR EL PAGO DEL TRIBUTO.6. RECOPILAR, CONSOLIDAR Y CONFRONTAR LA INFORMACIÓN DE LAS ENTIDADES PARA INICIAR EL PROCESO DE APOYO EN LA FISCALIZACIÓN DE LAS ESTAMPILLAS DEPARTAMENTALES, Y ELABORAR EL EXPEDIENTE CON LAS NORMAS REQUERIDAS PARA TAL FIN. 7.VERIFICAR LAS DECLARACIONES DE RECAUDOS Y LIQUIDACIÓN DE LAS ENTIDADES, ASÍ COMO LOS PAGOS REALIZADOS POR LOS CONTRIBUYENTES Y LA RELACIÓN DE CONTRATOS SUSCRITOS. 8 CONFRONTAR LA INFORMACIÓN PROVISTA POR LA ENTIDAD VS LA INFORMACIÓN REMITIDA POR LA CONTRALORÍA DEPARTAMENTAL, DISTRITAL Y NACIONAL. 9 CONFRONTAR LA INFORMACIÓN DEL AVANCE DE LAS AUDITORÍAS REALIZADAS POR EL SUJETO ACTIVO (GOBERNACIÓN DEL MAGDALENA) CONTRA LOS ARCHIVOS QUE REPOSAN EN LA OFICINA DE ESTAMPILLA. 10 ALIMENTAR LA MATRIZ DE INFORMACIÓN A FIN DE DEPURAR LOS RESULTADOS FINANCIEROS DE LA INVESTIGACIÓN.11 CLASIFICAR LA INFORMACIÓN FINANCIERA Y DOCUMENTAL A FIN DE REMITIRLA AL ABOGADO, QUIEN JUNTO CON LA COORDINADORA SEÑALARÁ LAS ACCIONES A SEGUIR. 12 ADELANTAR LAS GESTIONES INSTRUIDAS POR LA COORDINACIÓN UNA VEZ SE HUBIERE RECIBIDO RESPUESTA DE LA AMPLIACIÓN DE LA INFORMACIÓN SOLICITADA A LAS ENTIDADES. 13 CONFRONTAR LA INFORMACIÓN PROVISTA POR LA ENTIDAD VS LA INFORMACIÓN RECIBIDA A FIN DE ESTABLECER EL HALLAZGO DE TIPO FISCAL. 14 REALIZAR LAS ACTIVIDADES REQUERIDAS PARA CONFORMAR LAS MESAS DE TRABAJO. 15. REALIZAR SEGUIMIENTO AL CUMPLIMIENTO DE LOS COMPROMISOS ADQUIRIDOS EN LA MESA DE TRABAJO. 16 APOYAR A LAS ENTIDADES AGENTES RETENEDORAS EN EL PROCESO DE FISCALIZACIÓN DE LAS ESTAMPILLAS DEPARTAMENTALES. 17 ASISTIR A LAS REUNIONES, CAPACITACIONES Y/O MESAS DE TRABAJO PROGRAMADAS, PREVIO ACUERDO CON EL SUPERVISOR (A) DE LA ORDEN. 18 VERIFICAR QUE LAS ENTIDADES RETENEDORAS CUMPLAN CON EL PROCESO DE LIQUIDAR, RETENER, DECLARAR Y GIRAR LAS ESTAMPILLAS DEPARTAMENTALES. 19 ASESORAR Y APOYAR EL DESARROLLO DE ACCIONES ENCAMINADAS AL PLAN DE MEJORAMIENTO DEL RECAUDO DE LOS RECURSOS Y LOS REGISTROS DE INFORMACIÓN DE LA ESTAMPILLA EN BENEFICIO DE LA UNIVERSIDAD. 20 ELABORAR Y EMITIR INFORME FINAL DE LAS ENTIDADES AUDITADAS A LA COORDINACIÓN DE LA OFICINA. 21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</si>
  <si>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CO1.REQ.7727433</t>
  </si>
  <si>
    <t>OPSP-VAD-0337-2025</t>
  </si>
  <si>
    <t>https://community.secop.gov.co/Public/Tendering/OpportunityDetail/Index?noticeUID=CO1.NTC.7606318&amp;isFromPublicArea=True&amp;isModal=False</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</si>
  <si>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LA REALIZACIÓN DE INVENTARIOS 5.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</si>
  <si>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CO1.REQ.7727231</t>
  </si>
  <si>
    <t>OPSP-VAD-0336-2025</t>
  </si>
  <si>
    <t>https://community.secop.gov.co/Public/Tendering/OpportunityDetail/Index?noticeUID=CO1.NTC.7608398&amp;isFromPublicArea=True&amp;isModal=False</t>
  </si>
  <si>
    <t>CO1.REQ.7729739</t>
  </si>
  <si>
    <t>OAG-VAD-0335-2025</t>
  </si>
  <si>
    <t>https://community.secop.gov.co/Public/Tendering/OpportunityDetail/Index?noticeUID=CO1.NTC.7608373&amp;isFromPublicArea=True&amp;isModal=False</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</si>
  <si>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</si>
  <si>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CO1.REQ.7729362</t>
  </si>
  <si>
    <t>OPSP-VAD-0334-2025</t>
  </si>
  <si>
    <t>https://community.secop.gov.co/Public/Tendering/OpportunityDetail/Index?noticeUID=CO1.NTC.7608166&amp;isFromPublicArea=True&amp;isModal=False</t>
  </si>
  <si>
    <t>CO1.REQ.7729211</t>
  </si>
  <si>
    <t>OAG-VAD-0333-2025</t>
  </si>
  <si>
    <t>https://community.secop.gov.co/Public/Tendering/OpportunityDetail/Index?noticeUID=CO1.NTC.7607776&amp;isFromPublicArea=True&amp;isModal=False</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</si>
  <si>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3.FACILITAR ACCESO A DOCENTES Y ESTUDIANTES A LAS SALAS DE REALIZACIÓN Y ANIMACIÓN. DE IGUAL MANERA BRINDAR APOYO Y SOLUCIONES PARA INCONVENIENTES CON EQUIPOS DE LAS SALAS DE REALIZACIÓN, ANIMACIÓN, Y LABORATORIO DE EDICIÓN. 4. APOYAR EN LA ATENCIÓN DE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</si>
  <si>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CO1.REQ.7728974</t>
  </si>
  <si>
    <t>OAG-VAD-0332-2025</t>
  </si>
  <si>
    <t>https://community.secop.gov.co/Public/Tendering/OpportunityDetail/Index?noticeUID=CO1.NTC.7608032&amp;isFromPublicArea=True&amp;isModal=False</t>
  </si>
  <si>
    <t>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LA GENERACIÓN DE INFORMES DEL ESTADO DE CARGUE DE DOCUMENTOS EN LAS PLATAFORMAS: SIA OBSERVA AUDITORIA, SIGEP II Y SECOP II POR PARTE DE LOS ORDENADORES DEL GASTO.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</si>
  <si>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CO1.REQ.7728627</t>
  </si>
  <si>
    <t>OAG-VAD-0331-2025</t>
  </si>
  <si>
    <t>https://community.secop.gov.co/Public/Tendering/OpportunityDetail/Index?noticeUID=CO1.NTC.7607385&amp;isFromPublicArea=True&amp;isModal=False</t>
  </si>
  <si>
    <t>CO1.REQ.7728610</t>
  </si>
  <si>
    <t>OAG-VAD-0330-2025</t>
  </si>
  <si>
    <t>https://community.secop.gov.co/Public/Tendering/OpportunityDetail/Index?noticeUID=CO1.NTC.7606990&amp;isFromPublicArea=True&amp;isModal=False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</si>
  <si>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</si>
  <si>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CO1.REQ.7727715</t>
  </si>
  <si>
    <t>OAG-VAD-0329-2025</t>
  </si>
  <si>
    <t>https://community.secop.gov.co/Public/Tendering/OpportunityDetail/Index?noticeUID=CO1.NTC.7606605&amp;isFromPublicArea=True&amp;isModal=False</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</si>
  <si>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</si>
  <si>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CO1.REQ.7727285</t>
  </si>
  <si>
    <t>OPSP-VAD-0328-2025</t>
  </si>
  <si>
    <t>https://community.secop.gov.co/Public/Tendering/OpportunityDetail/Index?noticeUID=CO1.NTC.7606330&amp;isFromPublicArea=True&amp;isModal=False</t>
  </si>
  <si>
    <t>CO1.REQ.7727332</t>
  </si>
  <si>
    <t>OAG-VAD-0327-2025</t>
  </si>
  <si>
    <t>https://community.secop.gov.co/Public/Tendering/OpportunityDetail/Index?noticeUID=CO1.NTC.7605490&amp;isFromPublicArea=True&amp;isModal=False</t>
  </si>
  <si>
    <t>CO1.REQ.7727103</t>
  </si>
  <si>
    <t>OAG-VAD-0326-2025</t>
  </si>
  <si>
    <t>https://community.secop.gov.co/Public/Tendering/OpportunityDetail/Index?noticeUID=CO1.NTC.7585869&amp;isFromPublicArea=True&amp;isModal=False</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</si>
  <si>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EN LA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</si>
  <si>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CO1.REQ.7705897</t>
  </si>
  <si>
    <t>OAG-VAD-0325-2025</t>
  </si>
  <si>
    <t>https://community.secop.gov.co/Public/Tendering/OpportunityDetail/Index?noticeUID=CO1.NTC.7586251&amp;isFromPublicArea=True&amp;isModal=False</t>
  </si>
  <si>
    <t>LA PRESENTE ORDEN TIENE POR OBJETO: 1. APOYAR EN EL CONTROL DE INDICADORES DE AUSENTISMO DE FORMA MENSUAL POR CAUSAS MEDICAS COMUNES, ENFERMEDAD LABORAL Y ACCIDENTE DE TRABAJO. 2. APOYAR EN EL INDICADOR DE PREVALENCIA DE LA ENFERMEDAD LABORAL CALIFICADA. 3. APOYAR EN EL SEGUIMIENTO DEL DESARROLLO DEL PLAN DE TRABAJO ANUAL EN SST. 4. APOYAR AL COMITÉ DE SEGURIDAD Y SALUD EN EL TRABAJO EN LA PRESENTACIÓN DE LAS TASAS DE ENFERMEDAD LABORAL Y ACCIDENTE DE TRABAJO. 5. APOYAR EN LAS INVESTIGACIONES DE ACCIDENTE LABORALES DE ESTUDIANTE, DOCENTES, Y PERSONAL ADMINISTRATIVO DE LA UNIVERSIDAD DEL MAGDALENA. 6.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7. APOYAR EN LA SENSIBILIZACIÓN Y SOCIALIZACIÓN DE LOS PROGRAMAS, PLANES Y PROYECTOS ESTABLECIDOS EN LA UNIVERSIDAD DEL MAGDALENA EN MATERIA DE SEGURIDAD Y SALUD EN EL TRABAJO. 8. APOYAR EN LA REALIZACIÓN DE INSPECCIONES DE SEGURIDAD DE LAS DIFERENTES ÁREAS, SEDES, LABORATORIOS Y OBRAS DESARROLLADAS POR LA UNIVERSIDAD PARA LA IDENTIFICACIÓN, VALORACIÓN Y CONTROL DE LOS RIESGOS, EN CONCORDANCIA CON LA NORMATIVIDAD VIGENTE APLICABLE. 9.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</si>
  <si>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CO1.REQ.7708057</t>
  </si>
  <si>
    <t>OPSP-VAD-0324-2025</t>
  </si>
  <si>
    <t>https://community.secop.gov.co/Public/Tendering/OpportunityDetail/Index?noticeUID=CO1.NTC.7583340&amp;isFromPublicArea=True&amp;isModal=False</t>
  </si>
  <si>
    <t>LA PRESENTE ORDEN TIENE POR OBJETO: 1. APOYAR EN EL DESARROLLO, PREPARACIÓN Y ORGANIZACIÓN DE PRÁCTICAS ACADÉMICAS DE LAS ASIGNATURAS: MATERIALES DE CONSTRUCCIÓN,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DIGITALIZACIÓN Y SEGUIMIENTO EN DATOS OBTENIDOS EN EL POZO DE MONITOREO DE AGUA SUBTERRÁNEA. 7. APOYAR EN LA ACTUALIZACIÓN DEL INVENTARIO DE QUÍMICOS E INSUMOS DEL LIIC.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</si>
  <si>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CO1.REQ.7705370</t>
  </si>
  <si>
    <t>OAG-VAD-0323-2025</t>
  </si>
  <si>
    <t>https://community.secop.gov.co/Public/Tendering/OpportunityDetail/Index?noticeUID=CO1.NTC.7583532&amp;isFromPublicArea=True&amp;isModal=False</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</si>
  <si>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 FACILITAR ACCESO A DOCENTES Y ESTUDIANTES A LAS SALAS DE REALIZACIÓN Y ANIMACIÓN. DE IGUAL MANERA BRINDAR APOYO Y SOLUCIONES PARA INCONVENIENTES CON EQUIPOS DE LAS SALAS DE REALIZACIÓN, ANIMACIÓN, Y LABORATORIO DE EDICIÓN. 4. APOYAR EN LA ATENCIÓN A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</si>
  <si>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CO1.REQ.7705291</t>
  </si>
  <si>
    <t>OAG-VAD-0322-2025</t>
  </si>
  <si>
    <t>https://community.secop.gov.co/Public/Tendering/OpportunityDetail/Index?noticeUID=CO1.NTC.7589780&amp;isFromPublicArea=True&amp;isModal=False</t>
  </si>
  <si>
    <t>CO1.REQ.7706421</t>
  </si>
  <si>
    <t>OAG-VAD-0321-2025</t>
  </si>
  <si>
    <t>https://community.secop.gov.co/Public/Tendering/OpportunityDetail/Index?noticeUID=CO1.NTC.7584292&amp;isFromPublicArea=True&amp;isModal=False</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</si>
  <si>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</si>
  <si>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CO1.REQ.7705888</t>
  </si>
  <si>
    <t>OAG-VAD-0320-2025</t>
  </si>
  <si>
    <t>https://community.secop.gov.co/Public/Tendering/OpportunityDetail/Index?noticeUID=CO1.NTC.7584249&amp;isFromPublicArea=True&amp;isModal=False</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</si>
  <si>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</si>
  <si>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CO1.REQ.7705862</t>
  </si>
  <si>
    <t>OPSP-VAD-0319-2025</t>
  </si>
  <si>
    <t>https://community.secop.gov.co/Public/Tendering/OpportunityDetail/Index?noticeUID=CO1.NTC.7585796&amp;isFromPublicArea=True&amp;isModal=False</t>
  </si>
  <si>
    <t>NOHORA BENISSA MEZA CAMPO </t>
  </si>
  <si>
    <t>LA PRESENTE ORDEN TIENE POR OBJETO: 1. APOYAR EN EL ASEGURAMIENTO DEL CUMPLIMIENTO DE NORMATIVAS EDUCATIVAS Y ESTÁNDARES DE CALIDAD DE LA FACULTAD DE CIENCIAS DE LA SALUD. 2. APOYAR A LOS DOCENTES EN LOS PROCESOS ADMINISTRATIVOS QUE REQUIERAN DE LA FACULTAD DE CIENCIAS DE LA SALUD 3. ASISTIR A LOS CONSEJOS DE FACULTAD DE CIENCIAS DE LA SALUD 4. APOYAR EN LA ORGANIZACIÓN Y LIDERAZGO DE REUNIONES CON DOCENTES Y ESTUDIANTES. 5. APOYAR EN LA ELABORACIÓN Y GESTIÓN EL PRESUPUESTO DE LA FACULTAD. 6. APOYAR EN LA COMUNICACIÓN CON LOS LABORATORIOS, BIBLIOTECAS Y ÁREAS DE PRÁCTICA QUE SE REQUIERAN CON FACULTAD DE CIENCIAS DE LA SALUD 7. APOYAR EN LA SUPERVISIÓN DE LA CARGA HORARIA Y LA DISTRIBUCIÓN DE ASIGNATURAS DE LA FACULTAD DE CIENCIAS DE LA SALUD 8. APOYAR EN LA REALIZACIÓN  DEL PROCESO PARA VINCULACIÓN DE CONTRATISTAS PARA LA FACULTAD DE CIENCIAS DE LA SALUD 9. BRINDAR ASESORAMIENTO A LOS ESTUDIANTES SOBRE SU DESARROLLO ACADÉMICO 10. APOYAR EN LA RESOLUCIÓN DE CONFLICTOS O SITUACIONES ESPECIALES DENTRO DE LA FACULTAD 11. APOYAR EN LA ASISTENCIA A CAPACITACIONES Y TALLERES PARA DOCENTES Y PERSONAL ADMINISTRATIVO 12. MONITOREAR Y EVALUAR EL DESEMPEÑO DE DOCENTES Y PROGRAMAS ACADÉMICOS 13. APOYAR LOS PROCESOS DE ACREDITACIÓN DE LOS PROGRAMAS DE LA FACULTAD DE CIENCIAS DE LA SALUD. 14. APOYAR EN EL DILIGENCIAMIENTO DE LOS FORMATOS REQUERIDOS PARA EL PROCESO DE CONTRATACIÓN DONDE LA FACULTAD CIENCIAS DE LA SALUD ACTÚA EN CALIDAD DE SUPERVISOR Y/O ORDENADOR DEL GASTO. 15. CARGAR EN LA PLATAFORMA SECOP II LA CONTRATACIÓN Y NOVEDADES DE CONTRATACIÓN REALIZADAS PARA LOS PROGRAMAS POSTGRADOS DE LA FACULTAD CIENCIAS DE LA SALUD. 16. CARGAR INFORMACIÓN DE CONTRATOS Y NOVEDADES DE CONTRATACIÓN EN LA PLATAFORMA SIGEP II REPORTADA POR LA FACULTAD CIENCIAS DE LA SALUD. 17. CARGAR LA INFORMACIÓN DE CONTRATOS Y NOVEDADES REQUERIDA MES A MES EN LA PLATAFORMA SIA OBSERVA POR LA FACULTAD DE CIENCIAS DE LA SALUD. 18. APOYAR EN EL MANEJO DE LA PLATAFORMA GEDOCO EN LOS PROCESOS DE CONTRATACIÓN PARA VERIFICAR Y APROBAR LA DOCUMENTACIÓN DE LOS CONTRATISTAS Y DOCENTES DE LOS POSTGRADOS DE LA DE LA FACULTAD DE CIENCIAS DE LA SALUD. 19. APOYAR EN EL DILIGENCIAMIENTO DE LOS FORMATOS Y ORGANIZAR LA DOCUMENTACIÓN REQUERIDA PARA EL TRÁMITE DE PAGOS DE LAS ÓRDENES DE SERVICIOS PROFESIONALES, DE APOYO A LA GESTIÓN, DE COMPRA, DE SUMINISTRO Y DOCENTES CATEDRÁTICOS.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</si>
  <si>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CO1.REQ.7708339</t>
  </si>
  <si>
    <t>OPSP-VAD-0318-2025</t>
  </si>
  <si>
    <t>https://community.secop.gov.co/Public/Tendering/OpportunityDetail/Index?noticeUID=CO1.NTC.7585781&amp;isFromPublicArea=True&amp;isModal=False</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</si>
  <si>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</si>
  <si>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CO1.REQ.7708316</t>
  </si>
  <si>
    <t>OPSP-VAD-0317-2025</t>
  </si>
  <si>
    <t>https://community.secop.gov.co/Public/Tendering/OpportunityDetail/Index?noticeUID=CO1.NTC.7585757&amp;isFromPublicArea=True&amp;isModal=False</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</si>
  <si>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</si>
  <si>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CO1.REQ.7707262</t>
  </si>
  <si>
    <t>OPSP-VAD-0316-2025</t>
  </si>
  <si>
    <t>https://community.secop.gov.co/Public/Tendering/OpportunityDetail/Index?noticeUID=CO1.NTC.7585896&amp;isFromPublicArea=True&amp;isModal=False</t>
  </si>
  <si>
    <t>LA PRESENTE ORDEN TIENE POR OBJETO: 1. APOYAR LA DIRECCIÓN DE COMUNICACIONES EN LA COORDINACIÓN DE LOS CUBRIMIENTOS DE LAS FUENTES INSTITUCIONALES COMO: FACULTAD DE INGENIERÍA, SIETE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APROXIMADAMENTE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</si>
  <si>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CO1.REQ.7707227</t>
  </si>
  <si>
    <t>OPSP-VAD-0315-2025</t>
  </si>
  <si>
    <t>https://community.secop.gov.co/Public/Tendering/OpportunityDetail/Index?noticeUID=CO1.NTC.7584781&amp;isFromPublicArea=True&amp;isModal=False</t>
  </si>
  <si>
    <t>LA PRESENTE ORDEN TIENE POR OBJETO: 1. APOYAR EN LA REVISIÓN DE MOVIMIENTOS PRESUPUESTALES DE ADICIÓN Y TRASLADO DE LOS DIFERENTES ORDENADORES DE GASTO, PARA REVISIÓN EN EL SECOP II. 2. APOYAR EN EL PROCESO DE ASIGNACIÓN DE CÓDIGO (PLAQUETA) DE BIENES ENTREGADOS EN SITIO CARGUE EN EL SISTEMA DE LAS ACTAS DE ENTREGA. 3. APOYAR EN LAS ESTADÍSTICAS DE LOS SUMINISTROS ENTREGADOS A LAS DIFERENTES DEPENDENCIAS APOYAR EN LA ACTUALIZACIÓN DE BASES DE DATOS DEL INVENTARIO. 4. APOYAR EN LA TOMA DE INVENTARIOS DE LAS DIFERENTES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</si>
  <si>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CO1.REQ.7706653</t>
  </si>
  <si>
    <t>OPSP-VAD-0314-2025</t>
  </si>
  <si>
    <t>https://community.secop.gov.co/Public/Tendering/OpportunityDetail/Index?noticeUID=CO1.NTC.7584489&amp;isFromPublicArea=True&amp;isModal=False</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</si>
  <si>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REALIZACIÓN Y REDACCIÓN DE LIBRETOS PARA LOS EVENTOS QUE ASÍ LO REQUIERAN. 11. APOYAR EN EL ENVÍO DE BOLETINES DE PRENSA A LOS DIFERENTES MEDIOS DE COMUNICACIÓN PARA SU POSTERIOR DIVULGACIÓN. 12. REALIZAR LA REDACCIÓN DE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</si>
  <si>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CO1.REQ.7705479</t>
  </si>
  <si>
    <t>OPSP-VAD-0313-2025</t>
  </si>
  <si>
    <t>https://community.secop.gov.co/Public/Tendering/OpportunityDetail/Index?noticeUID=CO1.NTC.7585338&amp;isFromPublicArea=True&amp;isModal=False</t>
  </si>
  <si>
    <t>CO1.REQ.7706401</t>
  </si>
  <si>
    <t>OAG-VAD-0312-2025</t>
  </si>
  <si>
    <t>https://community.secop.gov.co/Public/Tendering/OpportunityDetail/Index?noticeUID=CO1.NTC.7584225&amp;isFromPublicArea=True&amp;isModal=False</t>
  </si>
  <si>
    <t>CO1.REQ.7706007</t>
  </si>
  <si>
    <t>OPSP-VAD-0311-2025</t>
  </si>
  <si>
    <t>https://community.secop.gov.co/Public/Tendering/OpportunityDetail/Index?noticeUID=CO1.NTC.7584164&amp;isFromPublicArea=True&amp;isModal=False</t>
  </si>
  <si>
    <t>ADRIANA JOSE FREILE BRITO</t>
  </si>
  <si>
    <t>LA PRESENTE ORDEN TIENE POR OBJETO: 1. APOYAR A LA DIRECCIÓN  TÉCNICA DEL PROGRAMA EN LOS COMPONENTES ACADÉMICOS DE LOS PROCESOS DE AUTOEVALUACIÓN PARA LA RENOVACIÓN DEL REGISTRO CALIFICADO Y LA ACREDITACIÓN DEL PROGRAMA DE INGENIERÍA AGRONÓMICA. 2. APOYAR EN LA ELABORACIÓN DE INFORMES Y EN LA PRESENTACIÓN DE RESULTADOS RELACIONADOS CON LA CALIDAD ACADÉMICA DEL PROGRAMA, CON EL FIN DE FACILITAR LA RENOVACIÓN DEL REGISTRO CALIFICADO Y LOS PROCESOS DE ACREDITACIÓN NACIONALES E INTERNACIONALES. 3. APOYAR EN LA RECOPILACIÓN DE DATOS Y DOCUMENTACIÓN REQUERIDA PARA LOS INFORMES DE AUTOEVALUACIÓN, ASEGURANDO QUE LA INFORMACIÓN SEA PRECISA Y ESTÉ ACTUALIZADA, CONFORME A LOS LINEAMIENTOS DE LAS ENTIDADES ACREDITADORAS. 4. APOYAR EN LA ELABORACIÓN Y ACTUALIZACIÓN DEL PLAN DE ACREDITACIÓN DEL PROGRAMA DE INGENIERÍA AGRONÓMICA, ASEGURANDO QUE ESTÉ ALINEADO CON LOS CRITERIOS DE CALIDAD ESTABLECIDOS POR LAS ENTIDADES ACREDITADORAS Y EL SISTEMA EDUCATIVO NACIONAL.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</si>
  <si>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CO1.REQ.7705800</t>
  </si>
  <si>
    <t>OAG-VAD-0310-2025</t>
  </si>
  <si>
    <t>https://community.secop.gov.co/Public/Tendering/OpportunityDetail/Index?noticeUID=CO1.NTC.7584183&amp;isFromPublicArea=True&amp;isModal=False</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</si>
  <si>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2025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</si>
  <si>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CO1.REQ.7706121</t>
  </si>
  <si>
    <t>OPSP-VAD-0309-2025</t>
  </si>
  <si>
    <t>https://community.secop.gov.co/Public/Tendering/OpportunityDetail/Index?noticeUID=CO1.NTC.7584102&amp;isFromPublicArea=True&amp;isModal=False</t>
  </si>
  <si>
    <t>LA PRESENTE ORDEN TIENE POR OBJETO: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REALIZAR LA REVISIÓN Y ANÁLISIS DE INDICADORES DE GESTIÓN .5. APOYAR EN LA ELABORACIÓN DE INFORMES DE SEGUIMIENTO Y AVANCES DEL PROCESO DE GESTIÓN DE TALENTO HUMANO. 6. APOYAR LAS ACTIVIDADES DE SEGURIDAD Y SALUD EN EL TRABAJO Y DESARROLLO ORGANIZACIONAL.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</si>
  <si>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CO1.REQ.7704936</t>
  </si>
  <si>
    <t>OPSP-VAD-0308-2025</t>
  </si>
  <si>
    <t>https://community.secop.gov.co/Public/Tendering/OpportunityDetail/Index?noticeUID=CO1.NTC.7583645&amp;isFromPublicArea=True&amp;isModal=False</t>
  </si>
  <si>
    <t>EDILMER ENRIQUE SARMIENTO ANCHILA</t>
  </si>
  <si>
    <t>LA PRESENTE ORDEN TIENE POR OBJETO: 1. APOYAR EN EL REGISTRO Y CONTROL DE LAS ACTAS DE COMPROMISO REFERENCIADAS EN EL REGLAMENTO DEL PROGRAMA TALENTO SANTA MARTA. 2. APOYAR EN LA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</si>
  <si>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CO1.REQ.7705336</t>
  </si>
  <si>
    <t>OPSP-VAD-0307-2025</t>
  </si>
  <si>
    <t>https://community.secop.gov.co/Public/Tendering/OpportunityDetail/Index?noticeUID=CO1.NTC.7583631&amp;isFromPublicArea=True&amp;isModal=False</t>
  </si>
  <si>
    <t>LUZ NARIZ BOLAÑO FONTALVO</t>
  </si>
  <si>
    <t>LA PRESENTE ORDEN TIENE POR OBJETO: 1. APOYAR EN LA ORGANIZACIÓN Y CONTROL DE HORAS DE SERVICIO SOCIAL CUMPLIDAS POR CADA ESTUDIANTE BENEFICIARIO DEL PROGRAMA TALENTO MAGDALENA Y TALENTO SANTA MARTA. 2. LLEVAR REGISTRO Y ORGANIZACIÓN DE REUNIONES GRUPALES Y GESTIÓN DE ACTAS DE REUNIÓN Y CONTROL. 3. APOYAR EN LA ELABORACIÓN DE PROCESOS, FLUJOGRAMA DE PROCESOS Y FORMATOS DE LAS ACTIVIDADES DESARROLLADAS EN EL PROGRAMA TALENTO MAGDALENA Y TALENTO SANTA MARTA QUE FAVOREZCAN LA ORGANIZACIÓN, TRAZABILIDAD Y CALIDAD. 4. APOYAR EN EL TRÁMITE DE SOLICITUDES ASOCIADAS CON EL PROGRAMA DE ALMUERZOS Y REFRIGERIOS Y LLEVAR CONTROL DE ESTUDIANTES REINCIDENTES EN FALTAS Y NOTIFICAR SOBRE LA DEBIDA SANCIÓN O AMONESTACIÓN A LA COORDINACIÓN DEL PROGRAMA. 5. APOYAR EN EL REGISTRO Y CONTROL DE LAS ACTAS DE COMPROMISO REFERENCIADAS EN EL REGLAMENTO DEL PROGRAMA TALENTO MAGDALENA. 6. APOYAR EN LA ORGANIZACIÓN Y CONTROL DE SOLICITUDES, PETICIONES REQUERIDAS AL PROGRAMA TALENTO MAGDALENA. 7. APOYAR EN LA IDENTIFICACIÓN Y MEJORA DE LOS PROCESOS DE GRADOS, INGRESO, SERVICIO SOCIAL, ENTREGA DE COMPUTADORES, AUXILIO DE MANUTENCIÓN, PLANES DE ACOMPAÑAMIENTO, CURSOS PREPARATORIOS, Y OTROS QUE SE REALICEN EN EL MARCO DEL PROGRAMA TALENTO MAGDALENA. 8. APOYAR EN LA CONSTRUCCIÓN DE INFORMES DE RESULTADOS Y GESTIÓN DEL PROGRAMA TALENTO MAGDALENA. 9. APOYAR EN LA ELABORACIÓN DE PLANES FINANCIEROS PARA LOS ESTUDIANTES BENEFICIARIOS EN RIESGO DE DESERCIÓN POR VULNERABILIDAD SOCIOECONÓMICA.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</si>
  <si>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CO1.REQ.7704654</t>
  </si>
  <si>
    <t>OPSP-VAD-0306-2025</t>
  </si>
  <si>
    <t>https://community.secop.gov.co/Public/Tendering/OpportunityDetail/Index?noticeUID=CO1.NTC.7583248&amp;isFromPublicArea=True&amp;isModal=False</t>
  </si>
  <si>
    <t>LA PRESENTE ORDEN TIENE POR OBJETO: 1. APOYAR EN LA FORMULACIÓN, CREACIÓN Y PUESTA EN MARCHA DE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3. APOYAR EN LA ELABORACIÓN DE OBJETIVOS, INDICADORES Y METAS QUE PERMITAN LA EVALUACIÓN DEL IMPACTO DE LOS RESULTADOS DEL PROGRAMA TALENTO MAGDALENA. 4. APOYAR EN LA CONSTRUCCIÓN DE INDICADORES DE RESULTADOS E IMPACTO, TEXTOS ACADÉMICOS Y OTROS A FINES DE LA GESTIÓN. 5. ELABORAR Y/O ADAPTAR METODOLÓGIA QUE PERMITA EVALUAR Y OPERAR LAS DISTINTAS ESTRATEGIAS DEL PROGRAMA TALENTO MAGDALENA. 6. APOYAR EN LA CONSOLIDACIÓN, SEGUIMIENTO Y CUMPLIMIENTO DE LOS CONVENIOS QUE SE SUSCRIBAN ENTRE UNIMAGDALENA Y OTRAS ENTIDADES CON LA FINALIDAD DE FAVORECER EL ALCANCE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</si>
  <si>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CO1.REQ.7705046</t>
  </si>
  <si>
    <t>OAG-VAD-0305-2025</t>
  </si>
  <si>
    <t>https://community.secop.gov.co/Public/Tendering/OpportunityDetail/Index?noticeUID=CO1.NTC.7568873&amp;isFromPublicArea=True&amp;isModal=False</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</si>
  <si>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</si>
  <si>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CO1.REQ.7688088</t>
  </si>
  <si>
    <t>OPSP-VAD-0302-2025</t>
  </si>
  <si>
    <t>https://community.secop.gov.co/Public/Tendering/OpportunityDetail/Index?noticeUID=CO1.NTC.7568896&amp;isFromPublicArea=True&amp;isModal=False</t>
  </si>
  <si>
    <t>LA PRESENTE ORDEN TIENE POR OBJETO: LA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</si>
  <si>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CO1.REQ.7690738</t>
  </si>
  <si>
    <t>OPSP-VAD-0301-2025</t>
  </si>
  <si>
    <t>https://community.secop.gov.co/Public/Tendering/OpportunityDetail/Index?noticeUID=CO1.NTC.7568832&amp;isFromPublicArea=True&amp;isModal=False</t>
  </si>
  <si>
    <t>LA PRESENTE ORDEN TIENE POR OBJETO: 1. APOYAR A LA VICERRECTORÍA ADMINISTRATIVA , EN EL DESARROLLO DE ACTIVIDADES ADMINISTRATIVAS. 2. APOYAR EN LA ATENCIÓN AL PÚBLICO EN GENERAL. 3. RECIBIR Y HACER SEGUIMIENTO A CORRESPONDENCIA INTERNAS RECIBIDAS Y ENVIADAS FÍSICAS Y DIGITALES, EXTERNAS RECIBIDAS Y ENVIADAS. 4. DAR RESPUESTA OPORTUNA A SOLICITUDES PRESENTADAS A LA DEPENDENCIA. 5. MANTENER ACTUALIZADO LA BASE DE DATOS DE CORRESPONDENCIA TRAMITADA. 6. APOYAR EN LA ORGANIZACIÓN DE ARCHIVOS PARA TRANSFERENCIA DOCUMENTAL DE LA VIGENCIA ESPECIFICADA. 7. APOYO LOGÍSTICO EN LOS EVENTOS ORGANIZADOS POR LA DEPENDENCIA. 8. CREAR PROCEDIMIENTO 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</si>
  <si>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CO1.REQ.7690441</t>
  </si>
  <si>
    <t>OAG-VAD-0300-2025</t>
  </si>
  <si>
    <t>https://community.secop.gov.co/Public/Tendering/OpportunityDetail/Index?noticeUID=CO1.NTC.7553792&amp;isFromPublicArea=True&amp;isModal=False</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</si>
  <si>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 DE 2021. 10. APOYAR A LA DIRECCIÓN DE DESARROLLO ESTUDIANTIL EN LOS PROCESOS DE ADMISIÓN Y DE INDUCCIÓN DE LOS ESTUDIANTES QUE INGRESAN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</si>
  <si>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CO1.REQ.7675793</t>
  </si>
  <si>
    <t>OPSP-VAD-0299-2025</t>
  </si>
  <si>
    <t>https://community.secop.gov.co/Public/Tendering/OpportunityDetail/Index?noticeUID=CO1.NTC.7553749&amp;isFromPublicArea=True&amp;isModal=False</t>
  </si>
  <si>
    <t>JORGE GÓMEZ ROJAS</t>
  </si>
  <si>
    <t>JOSE DANIEL EGEA PACHECO</t>
  </si>
  <si>
    <t>LA PRESENTE ORDEN TIENE POR OBJETO APOYAR LAS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LA COORDINACIÓN DE LAS ACTIVIDADES OPERATIVAS DE PLANEACIÓN Y PROGRAMACIÓN DE LA GESTIÓN ADMINISTRATIVA. 5.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</si>
  <si>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CO1.REQ.7675732</t>
  </si>
  <si>
    <t>OPSP-VAD-0298-2025</t>
  </si>
  <si>
    <t>https://community.secop.gov.co/Public/Tendering/OpportunityDetail/Index?noticeUID=CO1.NTC.7522145&amp;isFromPublicArea=True&amp;isModal=False</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</si>
  <si>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</si>
  <si>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CO1.REQ.7643527</t>
  </si>
  <si>
    <t>OPSP-VAD-0297-2025</t>
  </si>
  <si>
    <t>https://community.secop.gov.co/Public/Tendering/OpportunityDetail/Index?noticeUID=CO1.NTC.7521744&amp;isFromPublicArea=True&amp;isModal=False</t>
  </si>
  <si>
    <t>LA PRESENTE ORDEN TIENE POR OBJETO: PRESTACIÓN DE SERVICIOS PROFESIONALES EN EL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</si>
  <si>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CO1.REQ.7642675</t>
  </si>
  <si>
    <t>OPSP-VAD-0296-2025</t>
  </si>
  <si>
    <t>https://community.secop.gov.co/Public/Tendering/OpportunityDetail/Index?noticeUID=CO1.NTC.7522922&amp;isFromPublicArea=True&amp;isModal=False</t>
  </si>
  <si>
    <t>LA PRESENTE ORDEN TIENE POR OBJETO: PRESTACIÓN DE SERVICIOS PROFESIONALES EN EL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</si>
  <si>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CO1.REQ.7644169</t>
  </si>
  <si>
    <t>OPSP-VAD-0295-2025</t>
  </si>
  <si>
    <t>https://community.secop.gov.co/Public/Tendering/OpportunityDetail/Index?noticeUID=CO1.NTC.7522380&amp;isFromPublicArea=True&amp;isModal=False</t>
  </si>
  <si>
    <t>LA PRESENTE ORDEN TIENE POR OBJETO: PRESTACIÓN DE SERVICIOS PROFESIONALES EN EL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</si>
  <si>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CO1.REQ.7643660</t>
  </si>
  <si>
    <t>OPSP-VAD-0294-2025</t>
  </si>
  <si>
    <t>https://community.secop.gov.co/Public/Tendering/OpportunityDetail/Index?noticeUID=CO1.NTC.7521639&amp;isFromPublicArea=True&amp;isModal=False</t>
  </si>
  <si>
    <t>LA PRESENTE ORDEN TIENE POR OBJETO: PRESTACIÓN DE SERVICIOS PROFESIONALES EN EL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</si>
  <si>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CO1.REQ.7642691</t>
  </si>
  <si>
    <t>OPSP-VAD-0293-2025</t>
  </si>
  <si>
    <t>https://community.secop.gov.co/Public/Tendering/OpportunityDetail/Index?noticeUID=CO1.NTC.7502180&amp;isFromPublicArea=True&amp;isModal=False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</si>
  <si>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</si>
  <si>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CO1.REQ.7624029</t>
  </si>
  <si>
    <t>OPSP-VAD-0292-2025</t>
  </si>
  <si>
    <t>https://community.secop.gov.co/Public/Tendering/OpportunityDetail/Index?noticeUID=CO1.NTC.7502147&amp;isFromPublicArea=True&amp;isModal=False</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</si>
  <si>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</si>
  <si>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CO1.REQ.7624006</t>
  </si>
  <si>
    <t>OPSP-VAD-0291-2025</t>
  </si>
  <si>
    <t>https://community.secop.gov.co/Public/Tendering/OpportunityDetail/Index?noticeUID=CO1.NTC.7502128&amp;isFromPublicArea=True&amp;isModal=False</t>
  </si>
  <si>
    <t>MARTHA CECILIA FRANCO PACHECO</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</si>
  <si>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</si>
  <si>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CO1.REQ.7623674</t>
  </si>
  <si>
    <t>OPSP-VAD-0290-2025</t>
  </si>
  <si>
    <t>https://community.secop.gov.co/Public/Tendering/OpportunityDetail/Index?noticeUID=CO1.NTC.7501979&amp;isFromPublicArea=True&amp;isModal=False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</si>
  <si>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IBIRICO, ALBANIA, ALGARROBO”, REALIZANDO LAS SIGUIENTES ACTIVIDADES: 1. APOYAR EN LA BÚSQUEDA DE LA NORMATIVA INSTITUCIONAL Y NACIONAL Y SU APLICABILIDAD EN LA ESTRUCTURACIÓN DEL MARCO JURÍDICO DE LAS ÓRDENES DE GASTO Y CONVENIOS DEL PROYECTO. 2. APOYAR EN LA EMISIÓN DE CONCEPTOS JURÍDICOS DE ACUERDO CON LAS NECESIDADES ESPECÍFICAS DEL COMPONENTE ADMINISTRATIVO DEL PROYECTO Y DE LAS SOLICITUDES EXPRESAS DE LA DIRECCIÓN DEL PROYECTO. 3. APOYAR EN LA PROYECCIÓN DE RESPUESTAS A REQUERIMIENTOS DE BASE JURÍDICA DE LOS DIFERENTES ACTORES DEL PROYECTO, DEL SGR, ENTES DE CONTROL Y OTRAS INSTANCIAS. 4. APOYAR EN LA ELABORACIÓN Y/O REVISIÓN DE LAS ÓRDENES, RESOLUCIONES, ACTAS Y OTROS DOCUMENTOS DE BASE JURÍDICA DEL PROYECTO. 5. REALIZAR LA REVISIÓN FINAL DE LOS DOCUMENTOS PRECONTRACTUALES EN LA PLATAFORMA GEDOCO, DE LAS PERSONAS EN PROCESO DE VINCULACIÓN AL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</si>
  <si>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CO1.REQ.7623360</t>
  </si>
  <si>
    <t>OPSP-VAD-0289-2025</t>
  </si>
  <si>
    <t>https://community.secop.gov.co/Public/Tendering/OpportunityDetail/Index?noticeUID=CO1.NTC.7501442&amp;isFromPublicArea=True&amp;isModal=False</t>
  </si>
  <si>
    <t>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</si>
  <si>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CO1.REQ.7622887</t>
  </si>
  <si>
    <t>OPSP-VAD-0288-2025</t>
  </si>
  <si>
    <t>https://community.secop.gov.co/Public/Tendering/OpportunityDetail/Index?noticeUID=CO1.NTC.7501962&amp;isFromPublicArea=True&amp;isModal=False</t>
  </si>
  <si>
    <t>LA PRESENTE ORDEN TIENE POR OBJETO: 1. ASESORAR Y ASISTIR AL RECTOR, EN LA FORMULACIÓN, COORDINACIÓN, EJECUCIÓN Y SEGUIMIENTO DE POLÍTICAS RELACIONADAS CON LOS PROCESOS DE LIDERAZGO INSTITUCIONAL. 2. RESOLVER CONSULTAS, PRESTAR ASISTENCIA Y EMITIR CONCEPTOS PARA LA TOMA DE DECISIONES EN EL MARCO DE SITUACIONES QUE SEAN REMITIDAS POR EL RECTOR SOBRE LOS ESTUDIANTES Y SUS PROCESOS ACADÉMICOS Y DE PARTICIPACIÓN. 3. ASESORAR Y EMITIR RECOMENDACIONES SOBRE LOS PROCESOS INSTITUCIONALES QUE SEAN SOLICITADOS, CON EL FIN DE APOYAR EL CUMPLIMIENTO DE LAS APUESTAS MISIONALES Y DE DESARROLLO DE LA INSTITUCIÓN. 4. PROYECTAR Y/O REVISAR PROYECTOS, ESTRATEGIAS QUE CONLLEVEN AL FORTALECIMIENTO DE LA PARTICIPACIÓN ESTUDIANTIL Y DEL SENTIDO SOCIAL DE LA INSTITUCIÓN. 5. COORDINAR Y ASESORAR LOS PROCESOS INSTITUCIONALES ASOCIADOS A LA PROMOCIÓN DEL LIDERAZGO PARTICIPATIVO. 6. ELABORAR CONCEPTOS, DOCUMENTOS E INFORMES QUE SEAN SOLICITADOS POR EL RECTOR EN EL MARCO DE LAS APUESTAS MISIONALES Y DE DESARROLLO DE LA INSTITUCIÓN ENMARCADOS EN LOS PROCESOS DE LIDERAZGO Y PARTICIPACIÓN ESTUDIANTIL, ASÍ COMO LOS DEMÁS QUE SEAN SOLICITADOS POR EL RECTOR. 7. HACER SEGUIMIENTO AL CUMPLIMIENTO DE LAS APUESTAS DE LIDERAZGO Y PARTICIPACIÓN ESTABLECIDAS EN DOCUMENTOS COMO EL PLAN DE DESARROLLO, PLAN DE GOBIERNO. 8. GESTIONAR, COORDINAR Y HACER SEGUIMIENTO A PROYECTOS Y CONVENIOS QUE SEAN ASIGNADOS POR EL RECTOR DE LA UNIVERSIDAD. 9. COORDINAR Y PARTICIPAR EN GRUPOS Y/O COMITÉS ESPECIALES RESPONSABLES DE LA FORMULACIÓN DE PROYECTOS Y/O ESTRATEGIAS INSTITUCIONALES. 10. ELABORAR INFORMES EN LOS QUE SE EVIDENCIE EL IMPACTO DE LA POLÍTICA DE LIDERAZGO INSTITUCIONAL SOBRE EL BIENESTAR DE LOS ESTUDIANTES. 11. DISEÑAR INDICADORES QUE PERMITAN REALIZAR SEGUIMIENTO EFECTIVO A LAS POLÍTICAS INSTITUCIONALES SOBRE LIDERAZGO Y PARTICIPACIÓN. 12. RENDIR INFORMES MENSUALES O EN EL PLAZO O MOMENTO QUE SU SUPERVISOR LO REQUIERA, SOBRE LAS ACTIVIDADES DESARROLLADAS EN CUMPLIMIENTO DE LA ORDEN DE PRESTACIÓN DE SERVICIOS. 13. CUMPLIR CON LOS PROCEDIMIENTOS DEL PROCESO DE GESTIÓN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</si>
  <si>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CO1.REQ.7623619</t>
  </si>
  <si>
    <t>OPSP-VAD-0287-2025</t>
  </si>
  <si>
    <t>https://community.secop.gov.co/Public/Tendering/OpportunityDetail/Index?noticeUID=CO1.NTC.7501415&amp;isFromPublicArea=True&amp;isModal=False</t>
  </si>
  <si>
    <t>JUAN DAVID SALCEDO SALGADO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</si>
  <si>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PRÉSTAMO DEL LABORATORIO PRECLINICA ODONTOLÓGICA A ESTUDIANTES EN HORARIO DIFERENTES A LOS ASIGNADOS. 6.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</si>
  <si>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CO1.REQ.7622860</t>
  </si>
  <si>
    <t>OAG-VAD-0286-2025</t>
  </si>
  <si>
    <t>https://community.secop.gov.co/Public/Tendering/OpportunityDetail/Index?noticeUID=CO1.NTC.7501091&amp;isFromPublicArea=True&amp;isModal=False</t>
  </si>
  <si>
    <t>LA PRESENTE ORDEN TIENE POR OBJETO: 1. APOYAR EN LA ORGANIZACIÓN DEL LABORATORIO DE ACUICULTURA (GRANJA EXPERIMENTAL) PARA LAS PRÁCTICAS Y SERVICIOS REQUERIDOS EN EL MISMO, DE CONFORMIDAD CON LA PROGRAMACIÓN ESTABLECIDA. 2. APOYAR CON LA ENTREGA OPORTUNA DE LOS EQUIPOS, MATERIALES E INSUMOS REQUERIDOS EN EL MONTAJE DE PRÁCTICAS Y SERVICIOS DE LABORATORIO QUE GENERA EL LABORATORIO DE ACUICULTURA (GRANJA EXPERIMENTAL). 3. APOYAR EN EL BUEN USO DE EQUIPOS, MATERIALES E INSUMOS DEL LABORATORIO DE ACUICULTURA (GRANJA EXPERIMENTAL). 4. APOYAR EN LA ADMINISTRACIÓN Y ACTUALIZACIÓN DEL INVENTARIO DE BIENES, MATERIALES E INSUMOS DEL LABORATORIO DE ACUICULTURA (GRANJA EXPERIMENTAL). ASÍ COMO ELABORAR Y PRESENTAR LOS INFORMES RESPECTIVOS. 5. APOYAR EN EL CUMPLIMIENTO DE LAS NORMAS Y PROTOCOLOS DEL PLAN INSTITUCIONAL DE GESTIÓN AMBIENTAL – PIGA, EL PROGRAMA DE SEGURIDAD Y SALUD EN EL TRABAJO. 6. APOYAR EN LA VERIFICACIÓN DEL MANTENIMIENTO PREVENTIVO Y CORRECTIVO DE EQUIPOS E INSTALACIONES DEL LABORATORIO DE ACUICULTURA (GRANJA EXPERIMENTAL). 7. APOYAR CON EL MANTENIMIENTO Y MANEJO DE LOS ANIMALES DE CULTIVOS EN LA ESTACIÓN PISCÍCOLA. 8. APOYAR CON LA INFORMACIÓN OPORTUNA SOBRE SITUACIONES QUE AFECTEN EL DESARROLLO DE LAS ACTIVIDADES EN EL LABORATORIO. 9. APOYAR LA ATENCIÓN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INVESTIGACIÓN QUE SE DESARROLLAN EN LA ESTACIÓN EN EL CUMPLIMENTO AL PROYECTO RÓBALO. 12. APOYAR EN EL MANTENIMIENTO, ALIMENTACIÓN Y LIMPIEZA Y MONITOREO DE PECES FEMINIZADOS. 13. APOYAR EN EL MANTENIMIENTO, ALIMENTACIÓN Y LIMPIEZA Y MONITOREO DE EVALUACIÓN DE DIETAS 14. APOYAR EN LA TOMA DE MUESTRAS DE ACTIVIDAD ENZIMÁTICA 15. APOYAR EN EL MANTENIMIENTO, ALIMENTACIÓN Y LIMPIEZA Y MONITOREO DE REPRODUCTORES 16. APOYAR EN EL TRANSPORTE DE PECE DESDE LA CIENAGA GRANDE DE SANTA MARTA HASTA LA ESTACIÓN PSICÍCOLA DE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</si>
  <si>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CO1.REQ.7622827</t>
  </si>
  <si>
    <t>OAG-VAD-0285-2025</t>
  </si>
  <si>
    <t>https://community.secop.gov.co/Public/Tendering/OpportunityDetail/Index?noticeUID=CO1.NTC.7501055&amp;isFromPublicArea=True&amp;isModal=False</t>
  </si>
  <si>
    <t>LA PRESENTE ORDEN TIENE POR OBJETO: 1. PROYECTAR PARA EL DIRECTOR DE LA OFICINA LOS AUTOS DE APERTURA DE INDAGACIÓN, INVESTIGACIÓN, PRUEBAS, ARCHIVOS, CARGOS Y FALLOS. 2. ASESORAR, EMITIR CONCEPTOS Y RESOLVER LAS CONSULTAS QUE EN MATERIA DISCIPLINARIA LE SEAN SOLICITADAS POR PARTE DEL RECTOR, EL DIRECTOR DE LA OFICINA DE CONTROL DISCIPLINARIO INTERNO Y DEMÁS AUTORIDADES DE DIRECCIÓN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</si>
  <si>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CO1.REQ.7622666</t>
  </si>
  <si>
    <t>OPSP-VAD-0284-2025</t>
  </si>
  <si>
    <t>https://community.secop.gov.co/Public/Tendering/OpportunityDetail/Index?noticeUID=CO1.NTC.7500874&amp;isFromPublicArea=True&amp;isModal=False</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</si>
  <si>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</si>
  <si>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CO1.REQ.7622287</t>
  </si>
  <si>
    <t>OPSP-VAD-0283-2025</t>
  </si>
  <si>
    <t>https://community.secop.gov.co/Public/Tendering/OpportunityDetail/Index?noticeUID=CO1.NTC.7488656&amp;isFromPublicArea=True&amp;isModal=False</t>
  </si>
  <si>
    <t>GLEDY MARIA FOLIACO REBOLLEDO</t>
  </si>
  <si>
    <t>LA PRESENTE ORDEN TIENE POR OBJETO: 1. REALIZAR MONITOREO DE AVANCE DE PROYECTOS ASIGNADOS. 2. ELABORAR INFORMES Y REPORTES DE ACUERDO A REQUERIMIENTOS DEL O DE LOS PROYECTOS ASIGNADOS. 3. COORDINAR LA LOGÍSTICA CORRESPONDIENTE A LOS EVENTOS DE LOS PROYECTOS ASIGNADOS. 4. DESARROLLAR LOS INFORMES DE AVANCE DE LOS EVENTOS PLANEADOS VERSUS LOS EJECUTADOS. 5. REALIZAR LOS ANÁLISIS COMPARATIVOS DE LAS COTIZACIONES DE LOS EVENTOS Y ESTABLECER CONTACTO CON CADA UNA DE LAS REGIONES FOCALIZADAS EN LOS DIFERENTES PROYECTOS. 6. APOYAR LAS ACTIVIDADES ADMINISTRATIVAS Y TÉCNICAS DE LA GERENCIA DE LOS PROYECTOS. 7. CREAR LAS RUTAS DE ENTREGA DE LOS MATERIALES E INSUMOS A ENTREGAR EN CADA UNO DE LOS PROYECTOS ASIGNADOS. 8. COORDINAR LAS ENTREGAS OPORTUNAS DE LOS MATERIALES Y RECOLECTAR LAS EVIDENCIAS DE CADA UNA DE LAS ENTREGAS MEDIANTE ACTAS FIRMADAS. 9. ASESORAR LAS REUNIONES DE COMITÉS TÉCNICOS Y DEL EQUIPO DE PROFESIONALES ADSCRITO A LOS PROYECTOS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</si>
  <si>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CO1.REQ.7609808</t>
  </si>
  <si>
    <t>OPSP-VAD-0282-2025</t>
  </si>
  <si>
    <t>https://community.secop.gov.co/Public/Tendering/OpportunityDetail/Index?noticeUID=CO1.NTC.7488609&amp;isFromPublicArea=True&amp;isModal=False</t>
  </si>
  <si>
    <t>LA PRESENTE ORDEN TIENE POR OBJETO: 1. PRESENTAR EL PLAN DE TRABAJO DE ACTIVIDADES A DESARROLLAR, DETALLANDO OBJETIVOS, FECHAS, METODOLOGÍA, METAS, INDICADORES ACORDES CON LAS DIRECTRICES IMPARTIDAS POR EL DIRECTOR DE DESARROLLO ESTUDIANTIL QUE DÉ RESPUESTA A LAS ACTIVIDADES PARA LAS CUALES FUE CONTRATADO. 2. ASESORAR A LA DIRECCIÓN DE DESARROLLO ESTUDIANTIL EN LA PLANEACIÓN Y EJECUCIÓN DE ESTRATEGIAS DE ATENCIÓN PSICOSOCIAL Y PSICOPEDAGÓGICA A ESTUDIANTES CON DISCAPACIDAD DE LA UNIVERSIDAD DEL MAGDALENA. 3. APOYAR A LA DIRECCIÓN DE DESARROLLO ESTUDIANTIL EN LA ACTUALIZACIÓN DE LOS DOCUMENTOS, PROCESOS, PROCEDIMIENTOS Y FORMATOS PARA LA ATENCIÓN DE ESTUDIANTES CON DISCAPACIDAD. 4. APOYAR A LA DIRECCIÓN DE DESARROLLO ESTUDIANTIL EN LA ORGANIZACIÓN Y EJECUCIÓN DE JORNADAS DE SENSIBILIZACIÓN CON ESTUDIANTES Y PERSONAL ADMINISTRATIVO DE LA UNIVERSIDAD DEL MAGDALENA, PARA FAVORECER LA INCLUSIÓN DE LOS ESTUDIANTES CON DISCAPACIDAD. 4. ELABORAR LOS INFORMES DE CARACTERIZACIÓN DE CADA UNO DE LOS ESTUDIANTES CON DISCAPACIDAD DE LA UNIVERSIDAD DEL MAGDALENA. 5. APOYAR A LA DIRECCIÓN DE DESARROLLO ESTUDIANTIL EN LA COORDINACIÓN DEL PROCESO DE ADQUISICIÓN DE BIENES, SERVICIOS, EQUIPOS E INSTALACIONES DE DISEÑO UNIVERSAL, QUE REQUIERAN LA MENOR ADAPTACIÓN POSIBLE Y EL MENOR COSTO PARA SATISFACER LAS NECESIDADES ESPECÍFICAS DE LOS ESTUDIANTES CON DISCAPACIDAD DE LA UNIVERSIDAD DEL MAGDALENA. 6. APOYAR A LA DIRECCIÓN DE DESARROLLO ESTUDIANTIL EN LA PROMOCIÓN Y PROTECCIÓN DE LOS DERECHOS HUMANOS DE LAS PERSONAS CON DISCAPACIDAD. 7. APOYAR A LA DIRECCIÓN DE DESARROLLO ESTUDIANTIL EN LA PROMOCIÓN DE LA INCLUSIÓN REAL Y EFECTIVA DE LOS ESTUDIANTES CON DISCAPACIDAD EN LA UNIVERSIDAD DEL MAGDALENA. 8. APOYAR A LA DIRECCIÓN DE DESARROLLO ESTUDIANTIL EN LA RECOPILACIÓN DE LA INFORMACIÓN Y ENTREGA DE INFORMES SOLICITADOS POR EL SUPERVISOR DE LA ORDEN. 9. APOYAR A LA DIRECCIÓN DE DESARROLLO ESTUDIANTIL EN EL DISEÑO DE MATERIALES DE ACOMPAÑAMIENTO PARA LOS ESTUDIANTES CON DISCAPACIDAD DE LA UNIVERSIDAD DEL MAGDALENA. 10. PARTICIPAR DE MANERA REMOTA O PRESENCIAL A LAS REUNIONES DE PLANEACIÓN, SEGUIMIENTO Y EVALUACIÓN CONVOCADAS POR EL DIRECTOR DE DESARROLLO ESTUDIANTIL, PREVIO ACUERDO E INVITACIÓN QUE REALICE EL SUPERVISOR. 11. ASESORAR Y APOYAR EL DISEÑO DE MATERIALES DE ACOMPAÑAMIENTO PARA LOS ESTUDIANTES DEL TALENTO MAGDALENA. 12. APOYAR Y ASESORAR EL DESARROLLO DE ACTIVIDADES DEL PROCESO DE ADMISIÓN DEL PROGRAMA TALENTO MAGDALENA. 13. APOYAR Y ASESORAR LAS ENTREVISTAS DE ORIENTACIÓN VOCACIONAL DEL PROCESO DE ADMISIÓN DEL PROGRAMA TALENTO MAGDALENA. 14. APOYAR DURANTE EL PROCESO DE APLICACIÓN DE PRUEBAS PSICOTÉCNICAS QUE HACEN PARTE DEL SISTEMA DE ANÁLISIS, SEGUIMIENTO Y EVALUACIÓN A LA DESERCIÓN ESTUDIANTIL -SASED Y PROCESOS DE ADMISIÓN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</si>
  <si>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CO1.REQ.7609554</t>
  </si>
  <si>
    <t>OPSP-VAD-0281-2025</t>
  </si>
  <si>
    <t>https://community.secop.gov.co/Public/Tendering/OpportunityDetail/Index?noticeUID=CO1.NTC.7488371&amp;isFromPublicArea=True&amp;isModal=False</t>
  </si>
  <si>
    <t>CO1.REQ.7609513</t>
  </si>
  <si>
    <t>OPSP-VAD-0280-2025</t>
  </si>
  <si>
    <t>https://community.secop.gov.co/Public/Tendering/OpportunityDetail/Index?noticeUID=CO1.NTC.7489569&amp;isFromPublicArea=True&amp;isModal=False</t>
  </si>
  <si>
    <t>LA PRESENTE ORDEN TIENE POR OBJETO: 1. APOYAR JURÍDICAMENTE A LA DIRECCIÓN DE BIENESTAR UNIVERSITARIO, EN LOS PROCESOS DE GESTIÓN DE CONTRATACIÓN (PRECONTRACTUALES, CONTRACTUALES, POST-CONTRACTUALES).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</si>
  <si>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CO1.REQ.7610911</t>
  </si>
  <si>
    <t>OPSP-VAD-0279-2025</t>
  </si>
  <si>
    <t>https://community.secop.gov.co/Public/Tendering/OpportunityDetail/Index?noticeUID=CO1.NTC.7489548&amp;isFromPublicArea=True&amp;isModal=False</t>
  </si>
  <si>
    <t>LA PRESENTE ORDEN TIENE POR OBJETO: 1.PRESTAR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</si>
  <si>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CO1.REQ.7610790</t>
  </si>
  <si>
    <t>OPSP-VAD-0278-2025</t>
  </si>
  <si>
    <t>https://community.secop.gov.co/Public/Tendering/OpportunityDetail/Index?noticeUID=CO1.NTC.7489586&amp;isFromPublicArea=True&amp;isModal=False</t>
  </si>
  <si>
    <t>LA PRESENTE ORDEN TIENE POR OBJETO: 1. APOYAR EN LA COORDINACIÓN DE LO RELACIONADO CON EL PROCESO DE SOLICITUD DE DEVOLUCIÓN DE IVA, QUE DEBE PRESENTAR LA UNIVERSIDAD ANTE LA DIRECCIÓN DE IMPUESTOS Y ADUANAS NACIONALES – DIAN. 2. APOYAR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3. APOYAR LA COORDINACIÓN DEL PROCESO DE CONCILIACIÓN DE CARTERA, CON EL GRUPO DE FACTURACIÓN, CRÉDITO Y CARTERA Y CONCILIACIÓN DE LA PROPIEDAD, PLANTA Y EQUIPO. 4. APOYAR EN LA REVISIÓN DE LA CODIFICACIÓN CONTABLE DE LAS CUENTAS POR PAGAR Y OBLIGACIONES PRESUPUESTALES ELABORADAS PARA PROCESO DE PAGO. 5. APOYAR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</si>
  <si>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CO1.REQ.7610933</t>
  </si>
  <si>
    <t>OAG-VAD-0277-2025</t>
  </si>
  <si>
    <t>https://community.secop.gov.co/Public/Tendering/OpportunityDetail/Index?noticeUID=CO1.NTC.7489531&amp;isFromPublicArea=True&amp;isModal=False</t>
  </si>
  <si>
    <t>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</si>
  <si>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CO1.REQ.7609925</t>
  </si>
  <si>
    <t>OPSP-VAD-0276-2025</t>
  </si>
  <si>
    <t>https://community.secop.gov.co/Public/Tendering/OpportunityDetail/Index?noticeUID=CO1.NTC.7494369&amp;isFromPublicArea=True&amp;isModal=False</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</si>
  <si>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</si>
  <si>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CO1.REQ.7615928</t>
  </si>
  <si>
    <t>OAG-VAD-0275-2025</t>
  </si>
  <si>
    <t>https://community.secop.gov.co/Public/Tendering/OpportunityDetail/Index?noticeUID=CO1.NTC.7490330&amp;isFromPublicArea=True&amp;isModal=False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</si>
  <si>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</si>
  <si>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CO1.REQ.7611362</t>
  </si>
  <si>
    <t>OPSP-VAD-0274-2025</t>
  </si>
  <si>
    <t>https://community.secop.gov.co/Public/Tendering/OpportunityDetail/Index?noticeUID=CO1.NTC.7489961&amp;isFromPublicArea=True&amp;isModal=False</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</si>
  <si>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</si>
  <si>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CO1.REQ.7611084</t>
  </si>
  <si>
    <t>OAG-VAD-0273-2025</t>
  </si>
  <si>
    <t>https://community.secop.gov.co/Public/Tendering/OpportunityDetail/Index?noticeUID=CO1.NTC.7489697&amp;isFromPublicArea=True&amp;isModal=False</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</si>
  <si>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</si>
  <si>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CO1.REQ.7611026</t>
  </si>
  <si>
    <t>OAG-VAD-0272-2025</t>
  </si>
  <si>
    <t>https://community.secop.gov.co/Public/Tendering/OpportunityDetail/Index?noticeUID=CO1.NTC.7489671&amp;isFromPublicArea=True&amp;isModal=False</t>
  </si>
  <si>
    <t xml:space="preserve"> 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</si>
  <si>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CO1.REQ.7610695</t>
  </si>
  <si>
    <t>OAG-VAD-0271-2025</t>
  </si>
  <si>
    <t>https://community.secop.gov.co/Public/Tendering/OpportunityDetail/Index?noticeUID=CO1.NTC.7489649&amp;isFromPublicArea=True&amp;isModal=False</t>
  </si>
  <si>
    <t>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</si>
  <si>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CO1.REQ.7610676</t>
  </si>
  <si>
    <t>OPSP-VAD-0270-2025</t>
  </si>
  <si>
    <t>https://community.secop.gov.co/Public/Tendering/OpportunityDetail/Index?noticeUID=CO1.NTC.7489624&amp;isFromPublicArea=True&amp;isModal=False</t>
  </si>
  <si>
    <t>LA PRESENTE ORDEN TIENE POR OBJETO: 1. PROYECTAR PARA EL DIRECTOR DE LA OFICINA LOS AUTOS DE APERTURA DE INDAGACIÓN, INVESTIGACIÓN, PRUEBAS, ARCHIVOS, CARGOS Y FALLOS. 2. ASESORAR, EMITIR CONCEPTOS Y RESOLVER LAS CONSULTAS QUE EN MATERIA DISCIPLINARIA LE SEAN SOLICITADAS POR PARTE DEL RECTOR, EL DIRECTOR DE LA OFICINA DE CONTROL DISCIPLINARIO INTERNO Y DEMÁS AUTORIDADES DE DIRECCIÓN DE LA UNIVERSIDAD. 3. PRESTAR ASESORÍA, PROYECCIÓN Y SUSTENTACIÓN EN LOS PROCESOS ADMINISTRATIVOS SANCIONATORIOS, CUYA COMPETENCIA SEA DE LA OFICINA DE CONTROL INTERNO DISCIPLINARIO.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</si>
  <si>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CO1.REQ.7609612</t>
  </si>
  <si>
    <t>OPSP-VAD-0269-2025</t>
  </si>
  <si>
    <t>https://community.secop.gov.co/Public/Tendering/OpportunityDetail/Index?noticeUID=CO1.NTC.7480249&amp;isFromPublicArea=True&amp;isModal=False</t>
  </si>
  <si>
    <t>CO1.REQ.7601508</t>
  </si>
  <si>
    <t>OAG-VAD-0268-2025</t>
  </si>
  <si>
    <t>https://community.secop.gov.co/Public/Tendering/OpportunityDetail/Index?noticeUID=CO1.NTC.7482108&amp;isFromPublicArea=True&amp;isModal=False</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</si>
  <si>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 12. REVISAR LOS INFORMES PSICOLÓGICOS DE LAS ENTREVISTAS DE ORIENTACIÓN VOCACIONAL DEL PROCESO DE ADMISIÓN DEL PROGRAMA “TALENTO MAGDALENA” PARA EL PERIODO ACADÉMICO 2025-I. 14. ASESORAR Y APOYAR A LA DIRECCIÓN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</si>
  <si>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CO1.REQ.7603402</t>
  </si>
  <si>
    <t>OPSP-VAD-0267-2025</t>
  </si>
  <si>
    <t>https://community.secop.gov.co/Public/Tendering/OpportunityDetail/Index?noticeUID=CO1.NTC.7481851&amp;isFromPublicArea=True&amp;isModal=False</t>
  </si>
  <si>
    <t>LA PRESENTE ORDEN TIENE POR OBJETO: 1. APOYAR EN LA ADMINISTRACIÓN DE LOS SISTEMAS DE INFORMACIÓN, EL PORTAL WEB Y LAS HERRAMIENTAS TECNOLÓGICAS QUE RESPALDAN LOS SERVICIOS DE LA BIBLIOTECA. 2. APOYAR EN LA GESTIÓN DEL MANTENIMIENTO Y LA OPTIMIZACIÓN PREVENTIVA DE LOS SISTEMAS DE INFORMACIÓN PARA ASEGURAR SU DISPONIBILIDAD, EFICIENCIA OPERATIVA, ESTABILIDAD Y SEGURIDAD. 3. REALIZAR INSTALACIONES, CONFIGURACIONES Y ACTUALIZACIONES DE SOFTWARE PARA ASEGURAR SU CORRECTO FUNCIONAMIENTO Y COMPATIBILIDAD CON LAS NECESIDADES ESPECÍFICAS DE LA BIBLIOTECA. 4. BRINDAR SOPORTE TÉCNICO INTEGRAL A LOS USUARIOS DE LA BIBLIOTECA PARA RESOLVER PROBLEMAS ASOCIADOS CON LAS HERRAMIENTAS TECNOLÓGICAS Y SISTEMAS DE INFORMACIÓN, INCLUYENDO DIAGNÓSTICO, SOLUCIÓN Y DOCUMENTACIÓN DE CASOS, ASEGURANDO UN SEGUIMIENTO EFICIENTE Y RESOLUCIÓN SATISFACTORIA. 5. DESARROLLAR HERRAMIENTAS, SISTEMAS Y COMPONENTES DE SOFTWARE UTILIZANDO TECNOLOGÍAS COMO NETCORE, JAVASCRIPT, ANGULAR, JAVA SPRING BOOT Y APIS, APLICANDO PATRONES DE DISEÑO PARA MEJORAR LA EFICIENCIA Y FUNCIONALIDAD DE LOS RECURSOS TECNOLÓGICOS Y SERVICIOS DE LA BIBLIOTECA. 6. APOYAR EN LA GENERACIÓN DE INFORMES DETALLADOS DE USABILIDAD DE LOS RECURSOS TECNOLÓGICOS, EVALUANDO LA EXPERIENCIA DEL USUARIO Y PROPONIENDO MEJORAS PARA OPTIMIZAR LA ACCESIBILIDAD Y EFICACIA. 7. PROPONER Y MANTENER LAS ESTRATEGIAS EFECTIVAS DE RESPALDO DE DATOS Y PROTOCOLOS DE RECUPERACIÓN DE INFORMACIÓN PARA GARANTIZAR LA INTEGRIDAD Y DISPONIBILIDAD DE LA INFORMACIÓN DE LA BIBLIOTECA ANTE POSIBLES INCIDENTES. 8. APOYAR EN LA SUPERVISIÓN DE LAS LICENCIAS Y CERTIFICADOS DE SEGURIDAD DE LOS SISTEMAS INFORMÁTICOS, ASEGURANDO QUE TODAS LAS RENOVACIONES NECESARIAS SE REALICEN ANTES DE SUS FECHAS DE VENCIMIENTO PARA MANTENER LA CONTINUIDAD, LA SEGURIDAD Y LA CONFORMIDAD LEGAL DE LOS SERVICIOS TECNOLÓGICOS. 9. BRINDAR CAPACITACIÓN AL TALENTO HUMANO DE LA BIBLIOTECA Y DE LOS USUARIOS FINALES PARA ASEGURAR EL USO EFECTIVO DE LOS SISTEMAS DE INFORMACIÓN, HERRAMIENTAS Y PLATAFORMAS TECNOLÓGICAS.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</si>
  <si>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CO1.REQ.7603052</t>
  </si>
  <si>
    <t>OPSP-VAD-0266-2025</t>
  </si>
  <si>
    <t>https://community.secop.gov.co/Public/Tendering/OpportunityDetail/Index?noticeUID=CO1.NTC.7481492&amp;isFromPublicArea=True&amp;isModal=False</t>
  </si>
  <si>
    <t>LA PRESENTE ORDEN TIENE POR OBJETO: 1. ASESORAR EN LA COORDINACIÓN DE LO RELACIONADO CON EL PROCESO DE SOLICITUD DE DEVOLUCIÓN DE IVA, QUE DEBE PRESENTAR LA UNIVERSIDAD ANTE LA DIRECCIÓN DE IMPUESTOS Y ADUANAS NACIONALES – DIAN. 2. APOYAR AL GRUPO DE CONTABILIDAD EN LA DEPURACIÓN DE LOS AVANCES ENTREGADOS 3. APOYAR EN LA REVISIÓN DE LA CODIFICACIÓN CONTABLE DE LAS CUENTAS POR PAGAR Y OBLIGACIONES PRESUPUESTALES ELABORADAS PARA PROCESO DE PAGO. 4. APOYAR AL GRUPO DE CONTABILIDAD EN EL PROCESO DE CONCILIACIÓN DE CARTERA, CON EL GRUPO DE FACTURACIÓN, CRÉDITO Y CARTERA Y CONCILIACIÓN DE LA PROPIEDAD, PLANTA Y EQUIPO. 5. APOYAR AL GRUPO DE CONTABILIDAD EN EL PROCESO DE LEGALIZACIÓN DE CAJA MENOR.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</si>
  <si>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CO1.REQ.7602796</t>
  </si>
  <si>
    <t>OPSP-VAD-0265-2025</t>
  </si>
  <si>
    <t>https://community.secop.gov.co/Public/Tendering/OpportunityDetail/Index?noticeUID=CO1.NTC.7481438&amp;isFromPublicArea=True&amp;isModal=False</t>
  </si>
  <si>
    <t>LA PRESENTE ORDEN TIENE POR OBJETO: 1. APOYAR EN LA PLANIFICACIÓN Y EJECUCIÓN DE ESTRATEGIAS PARA LA ORGANIZACIÓN ACADÉMICA Y ADMINISTRATIVA. 2. ELABORAR INFORMES SOBRE PROGRAMAS, ACTIVIDADES Y EL CUMPLIMIENTO DE METAS ESTRATÉGICAS. 3. PREPARAR REPORTES DETALLADOS SOBRE LAS HORAS LABORADAS POR DOCENTES Y COORDINADORES. 4. APOYAR EN EL DISEÑO Y DESARROLLO DE ESTRATEGIAS PARA LA PROMOCIÓN Y OFERTA DE CURSOS DE IDIOMAS. 5. PARTICIPAR EN LA PLANIFICACIÓN Y FORMULACIÓN DE PROPUESTAS PARA PROGRAMAS DE FORMACIÓN. 6. COORDINAR LA ADMINISTRACIÓN Y ASIGNACIÓN DEL PRESUPUESTO DISPONIBLE. 7. APOYAR EN LA PROYECCIÓN Y ORGANIZACIÓN DE LOS CRONOGRAMAS DE ACTIVIDADES DEL CENTRO DE PLURILINGÜISMO. 8. APOYAR EN LA CREACIÓN DE PLANES DE ACCIÓN PARA LA OBTENCIÓN Y MANEJO DE RECURSOS DEL CDPL. 9. APOYAR EN EL DISEÑO, IMPLEMENTACIÓN Y MONITOREO DEL PLAN ESTRATÉGICO DEL CENTRO DE PLURILINGÜISMO. 10. APOYAR EN EL PROCESO DE CONTRATACIÓN DE PERSONAL DOCENTE Y DE APOYO, GARANTIZANDO UNA ADECUADA DISTRIBUCIÓN DE CARGAS Y FUNCIONES. 11. APOYAR LA COORDINACIÓN Y REVISIÓN DE LA PROGRAMACIÓN DE LOS CRONOGRAMAS ACADÉMICOS PARA LOS CURSOS. 12. APOYAR EN LA VERIFICACIÓN DEL CUMPLIMIENTO DE METAS E INDICADORES ESTABLECIDOS. 13. APOYAR EN LA ORGANIZACIÓN Y SEGUIMIENTO A LAS ACTIVIDADES ACADÉMICAS EN CONJUNTO CON LAS ÁREAS PERTINENTES. 14. APOYAR EN LA GESTIÓN DE TRÁMITES ADMINISTRATIVOS, INCLUYENDO AJUSTES PRESUPUESTARIOS, ACTAS, RESOLUCIONES Y OTROS PROCEDIMIENTOS RELACIONADOS. 15. DISEÑAR PRESUPUESTOS, CONSIDERANDO ESTIMACIONES PARA EVENTOS, RECURSOS Y ACTIVIDADES ESPECÍFICAS. 16. ELABORAR Y MANTENER ACTUALIZADOS LOS CRONOGRAMAS ADMINISTRATIVOS Y ACADÉMICOS. 17. GENERAR REPORTES SOBRE EXÁMENES DE SUFICIENCIA, PLANIFICACIÓN Y ESTADÍSTICAS GENERALES. 18. APOYAR EN LA REALIZACIÓN DE EXÁMENES DEL CDPL.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</si>
  <si>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CO1.REQ.7602721</t>
  </si>
  <si>
    <t>OPSP-VAD-0264-2025</t>
  </si>
  <si>
    <t>https://community.secop.gov.co/Public/Tendering/OpportunityDetail/Index?noticeUID=CO1.NTC.7481160&amp;isFromPublicArea=True&amp;isModal=False</t>
  </si>
  <si>
    <t>CLAUDIA VINUEZA RIVEROS</t>
  </si>
  <si>
    <t>LA PRESENTE ORDEN TIENE POR OBJETO: 1. APOYAR LA COORDINACIÓN ACADÉMICA GENERAL DEL CDPL PREVIO A INICIO DE CLASES. 2. APOYAR EN LOS PROCESOS DE PLANEACIÓN PARA LA ENSEÑANZA, CURRÍCULO Y EVALUACIÓN. 3. APOYAR EN LA REVISIÓN DE LOS MICRODISEÑOS. 4. DISEÑAR PROPUESTAS ACADÉMICAS Y DE DOCENCIA. 5. DISEÑAR LA RUTA PARA LA CREACIÓN DEL ECOSISTEMA DE EVALUACIÓN CDPL. 6. APOYAR EN LA REALIZACIÓN DE LOS EXÁMENES DIAGNÓSTICOS.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</si>
  <si>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CO1.REQ.7602231</t>
  </si>
  <si>
    <t>OPSP-VAD-0263-2025</t>
  </si>
  <si>
    <t>https://community.secop.gov.co/Public/Tendering/OpportunityDetail/Index?noticeUID=CO1.NTC.7480580&amp;isFromPublicArea=True&amp;isModal=False</t>
  </si>
  <si>
    <t>LA PRESENTE ORDEN TIENE POR OBJETO: 1) APOYAR LA REVISIÓN DE LOS DOCUMENTOS SOPORTE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APOYAR EN LA REVISIÓN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</si>
  <si>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CO1.REQ.7601850</t>
  </si>
  <si>
    <t>OPSP-VAD-0262-2025</t>
  </si>
  <si>
    <t>https://community.secop.gov.co/Public/Tendering/OpportunityDetail/Index?noticeUID=CO1.NTC.7480286&amp;isFromPublicArea=True&amp;isModal=False</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</si>
  <si>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</si>
  <si>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CO1.REQ.7601548</t>
  </si>
  <si>
    <t>OPSP-VAD-0261-2025</t>
  </si>
  <si>
    <t>https://community.secop.gov.co/Public/Tendering/OpportunityDetail/Index?noticeUID=CO1.NTC.7480228&amp;isFromPublicArea=True&amp;isModal=False</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</si>
  <si>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</si>
  <si>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CO1.REQ.7600953</t>
  </si>
  <si>
    <t>OAG-VAD-0260-2025</t>
  </si>
  <si>
    <t>https://community.secop.gov.co/Public/Tendering/OpportunityDetail/Index?noticeUID=CO1.NTC.7479760&amp;isFromPublicArea=True&amp;isModal=False</t>
  </si>
  <si>
    <t>CO1.REQ.7600933</t>
  </si>
  <si>
    <t>OAG-VAD-0259-2025</t>
  </si>
  <si>
    <t>https://community.secop.gov.co/Public/Tendering/OpportunityDetail/Index?noticeUID=CO1.NTC.7479744&amp;isFromPublicArea=True&amp;isModal=False</t>
  </si>
  <si>
    <t>CO1.REQ.7600914</t>
  </si>
  <si>
    <t>OAG-VAD-0258-2025</t>
  </si>
  <si>
    <t>https://community.secop.gov.co/Public/Tendering/OpportunityDetail/Index?noticeUID=CO1.NTC.7479725&amp;isFromPublicArea=True&amp;isModal=False</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</si>
  <si>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</si>
  <si>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CO1.REQ.7600468</t>
  </si>
  <si>
    <t>OPSP-VAD-0257-2025</t>
  </si>
  <si>
    <t>https://community.secop.gov.co/Public/Tendering/OpportunityDetail/Index?noticeUID=CO1.NTC.7478747&amp;isFromPublicArea=True&amp;isModal=False</t>
  </si>
  <si>
    <t>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9. APOYAR AL GRUPO DE CONTRATACIÓN EN LA ORGANIZACIÓN DEL ARCHIVO DIGITAL DE LAS ORDENES DE SERVICIOS PROFESIONALES Y DE APOYO A LA GESTIÓN SUSCRITAS POR EL VICERRECTOR ADMINISTRATIVO Y/O EL DIRECTOR ADMINISTRATIVO. 10. PROYECTAR Y REVISAR LAS RESOLUCIONES QUE LE SEAN ASIGNADAS POR EL JEFE DE LA OFICINA ASESORA JURÍDICA. 11. REPRESENTAR A LA UNIVERSIDAD EN LAS ACTUACIONES ADMINISTRATIVAS QUE SE INICIEN ANTE OTRAS INSTITUCIONES O ENTIDADES ESTATALES.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</si>
  <si>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CO1.REQ.7599930</t>
  </si>
  <si>
    <t>OPSP-VAD-0256-2025</t>
  </si>
  <si>
    <t>https://community.secop.gov.co/Public/Tendering/OpportunityDetail/Index?noticeUID=CO1.NTC.7480183&amp;isFromPublicArea=True&amp;isModal=False</t>
  </si>
  <si>
    <t>CO1.REQ.7601252</t>
  </si>
  <si>
    <t>OAG-VAD-0255-2025</t>
  </si>
  <si>
    <t>https://community.secop.gov.co/Public/Tendering/OpportunityDetail/Index?noticeUID=CO1.NTC.7480146&amp;isFromPublicArea=True&amp;isModal=False</t>
  </si>
  <si>
    <t>CO1.REQ.7601226</t>
  </si>
  <si>
    <t>OAG-VAD-0254-2025</t>
  </si>
  <si>
    <t>https://community.secop.gov.co/Public/Tendering/OpportunityDetail/Index?noticeUID=CO1.NTC.7480118&amp;isFromPublicArea=True&amp;isModal=False</t>
  </si>
  <si>
    <t>CO1.REQ.7600891</t>
  </si>
  <si>
    <t>OAG-VAD-0253-2025</t>
  </si>
  <si>
    <t>https://community.secop.gov.co/Public/Tendering/OpportunityDetail/Index?noticeUID=CO1.NTC.7478724&amp;isFromPublicArea=True&amp;isModal=False</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</si>
  <si>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</si>
  <si>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CO1.REQ.7599910</t>
  </si>
  <si>
    <t>OPSP-VAD-0252-2025</t>
  </si>
  <si>
    <t>https://community.secop.gov.co/Public/Tendering/OpportunityDetail/Index?noticeUID=CO1.NTC.7479679&amp;isFromPublicArea=True&amp;isModal=False</t>
  </si>
  <si>
    <t>CO1.REQ.7600864</t>
  </si>
  <si>
    <t>OAG-VAD-0251-2025</t>
  </si>
  <si>
    <t>https://community.secop.gov.co/Public/Tendering/OpportunityDetail/Index?noticeUID=CO1.NTC.7482467&amp;isFromPublicArea=True&amp;isModal=False</t>
  </si>
  <si>
    <t>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ENTRE OTROS. 3. APOYAR EN LA GESTIÓN DE REPORTES MIGRATORIOS DEL PERSONAL EXTRANJERO QUE REALICE ACTIVIDADES EN UNIMAGDALENA. 4. ORIENTAR A LA COMUNIDAD UNIVERSITARIA SOBRE LOS SERVICIOS OFERTADOS POR LA DEPENDENCIA. 5. APOYAR LA CREACIÓN E IMPLEMENTACIÓN DEL PROGRAMA ESCUELA DE VERANO. 6. APOYAR EN LOS PROCESOS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</si>
  <si>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CO1.REQ.7602321</t>
  </si>
  <si>
    <t>OPSP-VAD-0250-2025</t>
  </si>
  <si>
    <t>https://community.secop.gov.co/Public/Tendering/OpportunityDetail/Index?noticeUID=CO1.NTC.7479646&amp;isFromPublicArea=True&amp;isModal=False</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</si>
  <si>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</si>
  <si>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CO1.REQ.7600834</t>
  </si>
  <si>
    <t>OAG-VAD-0249-2025</t>
  </si>
  <si>
    <t>https://community.secop.gov.co/Public/Tendering/OpportunityDetail/Index?noticeUID=CO1.NTC.7478600&amp;isFromPublicArea=True&amp;isModal=False</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</si>
  <si>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10. APOYAR EN LA REVISIÓN DE LOS REQUISITOS DE ACCESO Y PERMANENCIA A LOS ASPIRANTES DEL ALOJAMIENTO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</si>
  <si>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CO1.REQ.7599679</t>
  </si>
  <si>
    <t>OPSP-VAD-0248-2025</t>
  </si>
  <si>
    <t>https://community.secop.gov.co/Public/Tendering/OpportunityDetail/Index?noticeUID=CO1.NTC.7478568&amp;isFromPublicArea=True&amp;isModal=False</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</si>
  <si>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</si>
  <si>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CO1.REQ.7599659</t>
  </si>
  <si>
    <t>OPSP-VAD-0247-2025</t>
  </si>
  <si>
    <t>https://community.secop.gov.co/Public/Tendering/OpportunityDetail/Index?noticeUID=CO1.NTC.7479623&amp;isFromPublicArea=True&amp;isModal=False</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</si>
  <si>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</si>
  <si>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CO1.REQ.7600810</t>
  </si>
  <si>
    <t>OAG-VAD-0246-2025</t>
  </si>
  <si>
    <t>https://community.secop.gov.co/Public/Tendering/OpportunityDetail/Index?noticeUID=CO1.NTC.7478531&amp;isFromPublicArea=True&amp;isModal=False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</si>
  <si>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ASESORAR Y APOYAR EL DISEÑO DE MATERIALES DE ACOMPAÑAMIENTO PARA LOS ESTUDIANTES DEL TALENTO MAGDALENA. 13. APOYAR Y ASESORAR EL DESARROLLO DE ACTIVIDADES DEL PROCESO DE ADMISIÓN DEL PROGRAMA TALENTO MAGDALENA. 14. APOYAR Y ASESORAR LAS ENTREVISTAS DE ORIENTACIÓN VOCACIONAL DEL PROCESO DE ADMISIÓN DEL PROGRAMA TALENTO MAGDALENA. 15. APOYAR DURANTE EL PROCESO DE APLICACIÓN DE PRUEBAS PSICOTÉCNICAS QUE HACEN PARTE DEL SISTEMA DE ANÁLISIS, SEGUIMIENTO Y EVALUACIÓN A LA DESERCIÓN ESTUDIANTIL -SASED Y PROCESOS DE ADMISIÓN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</si>
  <si>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CO1.REQ.7599399</t>
  </si>
  <si>
    <t>OPSP-VAD-0245-2025</t>
  </si>
  <si>
    <t>https://community.secop.gov.co/Public/Tendering/OpportunityDetail/Index?noticeUID=CO1.NTC.7478049&amp;isFromPublicArea=True&amp;isModal=False</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</si>
  <si>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</si>
  <si>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CO1.REQ.7599161</t>
  </si>
  <si>
    <t>OPSP-VAD-0244-2025</t>
  </si>
  <si>
    <t>https://community.secop.gov.co/Public/Tendering/OpportunityDetail/Index?noticeUID=CO1.NTC.7479601&amp;isFromPublicArea=True&amp;isModal=False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</si>
  <si>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</si>
  <si>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CO1.REQ.7600390</t>
  </si>
  <si>
    <t>OAG-VAD-0243-2025</t>
  </si>
  <si>
    <t>https://community.secop.gov.co/Public/Tendering/OpportunityDetail/Index?noticeUID=CO1.NTC.7477874&amp;isFromPublicArea=True&amp;isModal=False</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</si>
  <si>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</si>
  <si>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CO1.REQ.7599111</t>
  </si>
  <si>
    <t>OPSP-VAD-0242-2025</t>
  </si>
  <si>
    <t>https://community.secop.gov.co/Public/Tendering/OpportunityDetail/Index?noticeUID=CO1.NTC.7477837&amp;isFromPublicArea=True&amp;isModal=False</t>
  </si>
  <si>
    <t>LA PRESENTE ORDEN TIENE POR OBJETO: 1. APOYAR EN LA INCORPORACIÓN DE OPCIONES DE ACCESIBILIDAD EN LAS PRODUCCIONES MULTIMEDIA DEL CETEP. 2. APOYAR EN ELABORACIÓN DE HERRAMIENTAS INTERACTIVAS PARA LA PLATAFORMA DE BLOQUE 10. 3. APOYAR EN LA GRABACIÓN, LA EDICIÓN Y POSTPRODUCCIÓN DE MATERIALES AUDIOVISUALES REQUERIDOS POR EL CETEP. 4. APOYAR EN EL ACOMPAÑAMIENTO A DOCENTE EN LA REALIZACIÓN DE OBJETOS VIRTUAL DE APRENDIZAJE (OVA). 5. APOYAR EN LA GRABACIÓN Y POSTPRODUCCIÓN DE PODCAST PARA PRODUCCIONES DEL CETEP. 6. APOYAR EN LA ELABORACIÓN DE MOTION GRAPHICS PARA CONTENIDOS DE VIDEO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</si>
  <si>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CO1.REQ.7598875</t>
  </si>
  <si>
    <t>OAG-VAD-0241-2025</t>
  </si>
  <si>
    <t>https://community.secop.gov.co/Public/Tendering/OpportunityDetail/Index?noticeUID=CO1.NTC.7477801&amp;isFromPublicArea=True&amp;isModal=False</t>
  </si>
  <si>
    <t>LA PRESENTE ORDEN TIENE POR OBJETO: 1. APOYAR EN LA ORIENTACIÓN Y ASISTENCIA A LOS USUARIOS EN EL ACCESO, USO Y ELECCIÓN DE SERVICIOS Y RECURSOS DE LA BIBLIOTECA, INCLUYENDO EL APOYO A USUARIOS CON DISCAPACIDAD Y LA SOLUCIÓN DE INQUIETUDES RELACIONADAS CON EL ACCESO A RECURSOS, SERVICIOS Y PROCESOS DE PRÉSTAMO. 2. APOYAR EN LA GESTIÓN Y SUPERVISIÓN DEL PRÉSTAMO Y DEVOLUCIÓN DE MATERIALES BIBLIOGRÁFICOS, COMPUTADORES DE ESCRITORIO EN LAS AULAS DE RECURSOS VIRTUALES Y COMPUTADORES PORTÁTILES, ASEGURANDO LA CORRECTA ASIGNACIÓN Y USO DE ESTOS RECURSOS. 3. APOYAR EN LA ORGANIZACIÓN Y MANTENIMIENTO DE LAS COLECCIONES EN LAS ESTANTERÍAS, INCLUYENDO LA ORGANIZACIÓN DE INVENTARIOS, LA IDENTIFICACIÓN Y REPARACIÓN DE EJEMPLARES DETERIORADOS, Y LA PREPARACIÓN DE NUEVOS MATERIALES. 4. APOYAR EN LA GESTIÓN DEL REPOSITORIO DIGITAL INSTITUCIONAL Y EN LA DIGITALIZACIÓN DE ARCHIVOS, GARANTIZANDO LA ACCESIBILIDAD Y PRESERVACIÓN DE LOS DOCUMENTOS. 5. APOYAR EN LA PLANIFICACIÓN Y EJECUCIÓN DE EVENTOS CULTURALES, Y EN LA DIFUSIÓN DE SERVICIOS Y ACTIVIDADES EN REDES SOCIALES DE LA BIBLIOTECA. 6. APOYAR EN LA APLICACIÓN DE ESTRATEGIAS PARA LA RECUPERACIÓN DE MATERIALES EN MORA, FACILITANDO LA COMUNICACIÓN CON LOS USUARIOS PARA PROMOVER LA DEVOLUCIÓN PUNTUAL. 7. APOYAR EN LA GESTIÓN DE LA CASITA DEL LIBRO LIBRE UNIMAGDALENA Y PROMOVER EL INTERCAMBIO DE LIBROS PARA FOMENTAR LA LECTURA EN LA COMUNIDAD UNIVERSITARIA. 8. APOYAR EL PROCESO DE FORMACIÓN DE USUARIOS, A TRAVÉS DE CAPACITACIONES PRESENCIALES Y VIRTUALES, SOBRE EL USO DE BASES DE DATOS ACADÉMICAS Y DE INVESTIGACIÓN, GESTORES BIBLIOGRÁFICOS, LEGANTO Y OTRAS HERRAMIENTAS Y PLATAFORMAS TECNOLÓGICAS. 9. APOYAR EN LOS PROCESOS TÉCNICOS DE PREPARACIÓN DE LOS LIBROS, INCLUYENDO CATALOGACIÓN, CLASIFICACIÓN, ETIQUETADO, ASIGNACIÓN DE CÓDIGOS DE BARRAS, BANDAS MAGNÉTICAS Y OTROS MÉTODOS DE SEGURIDAD. 10. APOYAR EN LA ACTUALIZACIÓN DEL CURSO DE BIBLIOTECA EN EL BLOQUE 10 Y EN LA CONSTRUCCIÓN DE NUEVOS MÓDULOS PARA DICHO CURSO O DE CURSOS NUEVOS. 11. APOYAR EN EL PROCESO DE SELECCIÓN Y ADQUISICIÓN DE MATERIAL BIBLIOGRÁFICO FÍSICO Y ELECTRÓNICO, ASEGURANDO QUE LOS RECURSOS RESPONDAN A LAS NECESIDADES DE LA COMUNIDAD UNIVERSITARIA. 12. APOYAR EN LA GESTIÓN DE ADQUISICIONES EN EL SISTEMA ALMA, INCLUYENDO LA CONFIGURACIÓN DE POLÍTICAS, GESTIÓN DE FONDOS Y RELACIONES CON PROVEEDORES, PARA ASEGURAR UNA ADQUISICIÓN EFICIENTE Y EFECTIVA DE RECURSOS BIBLIOGRÁFICOS.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</si>
  <si>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CO1.REQ.7598842</t>
  </si>
  <si>
    <t>OAG-VAD-0240-2025</t>
  </si>
  <si>
    <t>https://community.secop.gov.co/Public/Tendering/OpportunityDetail/Index?noticeUID=CO1.NTC.7477570&amp;isFromPublicArea=True&amp;isModal=False</t>
  </si>
  <si>
    <t>LA PRESENTE ORDEN TIENE POR OBJETO: 1.APOYAR EN EL SEGUIMIENTO A LAS CONCILIACIONES BANCARIAS 2. APOYAR EN EL SEGUIMIENTO DEL TRATAMIENTO A LAS PARTIDAS PENDIENTES POR AJUSTAR 3. REALIZAR INFORME MENSUAL DEL TRATAMIENTO DADO A LAS PARTIDAS CONCILIATORIAS QUE SE AJUSTARON.4. APOYAR EN EL SEGUIMIENTO DE INFORMES DE LA DIRECCIÓN FINANCIERA.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</si>
  <si>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CO1.REQ.7598808</t>
  </si>
  <si>
    <t>OPSP-VAD-0239-2025</t>
  </si>
  <si>
    <t>https://community.secop.gov.co/Public/Tendering/OpportunityDetail/Index?noticeUID=CO1.NTC.7477539&amp;isFromPublicArea=True&amp;isModal=False</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</si>
  <si>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</si>
  <si>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CO1.REQ.7598487</t>
  </si>
  <si>
    <t>OPSP-VAD-0238-2025</t>
  </si>
  <si>
    <t>https://community.secop.gov.co/Public/Tendering/OpportunityDetail/Index?noticeUID=CO1.NTC.7477237&amp;isFromPublicArea=True&amp;isModal=False</t>
  </si>
  <si>
    <t>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</si>
  <si>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CO1.REQ.7597867</t>
  </si>
  <si>
    <t>OAG-VAD-0237-2025</t>
  </si>
  <si>
    <t>https://community.secop.gov.co/Public/Tendering/OpportunityDetail/Index?noticeUID=CO1.NTC.7483856&amp;isFromPublicArea=True&amp;isModal=False</t>
  </si>
  <si>
    <t>LA PRESENTE ORDEN TIENE POR OBJETO: 1. APOYAR AL DIRECTOR DE BIENESTAR UNIVERSITARIO EN LOS TRÁMITES ADMINISTRATIVOS CONTRACTUALES DE SONDEO, PROYECCIÓN PRESUPUESTAL, Y RECEPCIÓN DE DOCUMENTACIÓN DE PROPONENTE. 2. APOYAR AL DIRECTOR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</si>
  <si>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CO1.REQ.7604956</t>
  </si>
  <si>
    <t>OPSP-VAD-0236-2025</t>
  </si>
  <si>
    <t>https://community.secop.gov.co/Public/Tendering/OpportunityDetail/Index?noticeUID=CO1.NTC.7483842&amp;isFromPublicArea=True&amp;isModal=False</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</si>
  <si>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</si>
  <si>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CO1.REQ.7604942</t>
  </si>
  <si>
    <t>OAG-VAD-0235-2025</t>
  </si>
  <si>
    <t>https://community.secop.gov.co/Public/Tendering/OpportunityDetail/Index?noticeUID=CO1.NTC.7483820&amp;isFromPublicArea=True&amp;isModal=False</t>
  </si>
  <si>
    <t>CO1.REQ.7604921</t>
  </si>
  <si>
    <t>OAG-VAD-0234-2025</t>
  </si>
  <si>
    <t>https://community.secop.gov.co/Public/Tendering/OpportunityDetail/Index?noticeUID=CO1.NTC.7482787&amp;isFromPublicArea=True&amp;isModal=False</t>
  </si>
  <si>
    <t>CO1.REQ.7603890</t>
  </si>
  <si>
    <t>OAG-VAD-0233-2025</t>
  </si>
  <si>
    <t>https://community.secop.gov.co/Public/Tendering/OpportunityDetail/Index?noticeUID=CO1.NTC.7482736&amp;isFromPublicArea=True&amp;isModal=False</t>
  </si>
  <si>
    <t>LA PRESENTE ORDEN TIENE POR OBJETO: 1. APOYAR EN LA RECEPCIÓN, REGISTRO, RADICACIÓN, DIGITALIZACIÓN Y ENVÍO DE LAS COMUNICACIONES OFICIALES EXTERNAS RECIBIDAS EN LA VENTANILLA DEL BLOQUE ADMINISTRATIVO DE LA UNIVERSIDAD. 2. APOYAR EN LA RECEPCIÓN, REGISTRO, DIGITALIZACIÓN Y ENVIÓ DE LOS DOCUMENTOS Y SOBRES RECIBIDOS EN LA VENTANILLA DEL BLOQUE ADMINISTRATIVO DE LA UNIVERSIDAD. 3. APOYAR EN LA ATENCIÓN DE USUARIOS A TRAVÉS DE LOS DISTINTOS CANALES INSTITUCIONALES DE COMUNICACIÓN. 4. ELABORAR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</si>
  <si>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CO1.REQ.7603861</t>
  </si>
  <si>
    <t>OAG-VAD-0232-2025</t>
  </si>
  <si>
    <t>https://community.secop.gov.co/Public/Tendering/OpportunityDetail/Index?noticeUID=CO1.NTC.7482718&amp;isFromPublicArea=True&amp;isModal=False</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</si>
  <si>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</si>
  <si>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CO1.REQ.7603833</t>
  </si>
  <si>
    <t>OPSP-VAD-0231-2025</t>
  </si>
  <si>
    <t>https://community.secop.gov.co/Public/Tendering/OpportunityDetail/Index?noticeUID=CO1.NTC.7482379&amp;isFromPublicArea=True&amp;isModal=False</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</si>
  <si>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</si>
  <si>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CO1.REQ.7603802</t>
  </si>
  <si>
    <t>OAG-VAD-0230-2025</t>
  </si>
  <si>
    <t>https://community.secop.gov.co/Public/Tendering/OpportunityDetail/Index?noticeUID=CO1.NTC.7482343&amp;isFromPublicArea=True&amp;isModal=False</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</si>
  <si>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</si>
  <si>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CO1.REQ.7603372</t>
  </si>
  <si>
    <t>OAG-VAD-0229-2025</t>
  </si>
  <si>
    <t>https://community.secop.gov.co/Public/Tendering/OpportunityDetail/Index?noticeUID=CO1.NTC.7481029&amp;isFromPublicArea=True&amp;isModal=False</t>
  </si>
  <si>
    <t>LA PRESENTE ORDEN TIENE POR OBJETO: 1. APOYAR EN EL DISEÑO Y EN LA EJECUCIÓN DE PRODUCCIÓN AUDIOVISUAL, Y DESARROLLO DE LOS CONTENIDOS MULTIMEDIA PARA EL CETEP. 2. ESCRIBIR Y REVISAR LOS GUIONES RELACIONADOS CON LAS PRODUCCIONES AUDIOVISUALES. 3. APOYAR EN LA COORDINACIÓN Y EJECUCIÓN DE GRABACIONES DE IMÁGENES PARA LOS MATERIALES AUDIOVISUALES DEL CETEP. 4. APOYAR EN EL DISEÑO DE ESTRATEGIAS AUDIOVISUALES EN LA PLATAFORMA DE BLOQUE 10. 5. APOYAR LAS OPCIONES DE ACCESIBILIDAD A LOS MATERIALES AUDIOVISUALES REALIZADOS. 6. APOYAR EN LA ASESORÍA DE LAS PUBLICACIONES DE LOS MATERIALES AUDIOVISUALES BAJO LA NORMATIVIDAD EXISTENTE. 7. APOYAR EN LA COORDINACIÓN DE CURSOS VIRTUALES EN LA PLATAFORMA DE BLOQUE 10. 8. REVISAR LOS CONTENIDOS CREADOS PARA REDES SOCIALES DEL CETEP. 9. APOYAR EN LA ESCRITURA DE PRODUCCIÓN ACADÉMICA SOBRE INNOVACIÓN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</si>
  <si>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CO1.REQ.7602412</t>
  </si>
  <si>
    <t>OPSP-VAD-0228-2025</t>
  </si>
  <si>
    <t>https://community.secop.gov.co/Public/Tendering/OpportunityDetail/Index?noticeUID=CO1.NTC.7480941&amp;isFromPublicArea=True&amp;isModal=False</t>
  </si>
  <si>
    <t>LA PRESENTE ORDEN TIENE POR OBJETO: 1. APOYAR EN EL MANTENIMIENTO Y ACTUALIZACIÓN DE LOS SERVICIOS DE LA PLATAFORMA DE AMBIENTES VIRTUALES DE APRENDIZAJE. 2. APOYAR AL EQUIPO DE SOPORTE DE LOS PROVEEDORES PARA LA SOLUCIÓN DE INCONVENIENTES O LA GESTIÓN DE LAS PLATAFORMAS DE FORMACIÓN EN LÍNEA QUE SEAN RESPONSABILIDAD DEL CENTRO DE TECNOLOGÍAS EDUCATIVAS Y PEDAGÓGICAS. 3. APOYAR EN LA PUBLICACIÓN DE CONTENIDOS Y/O OBJETOS VIRTUALES DE APRENDIZAJE EN LA PLATAFORMA DE AMBIENTES VIRTUALES. 4. APOYAR EN LA PROYECCIÓN LAS RESPUESTAS RELACIONADAS CON LAS INQUIETUDES, SOLICITUDES Y REQUERIMIENTOS TÉCNICOS DE LOS USUARIOS. 5. APOYAR LAS ACTIVIDADES DE FORMACIÓN DE LOS USUARIOS EN SUS DIFERENTES ROLES, SOBRE EL USO DE LA PLATAFORMA. 6. APOYAR LA ACTIVACIÓN DE USUARIOS Y CURSOS EN LA PLATAFORMA ACADÉMICA. 7. APOYAR LA ESTRUCTURACIÓN DE LAS POLÍTICAS DE SEGURIDAD DE LAS TIC Y/O PROPIEDAD INTELECTUAL CONFORME A LAS NECESIDADES, PROCEDIMIENTOS Y ESTÁNDARES EXISTENTES E INFORMAR LA EXISTENCIA DE ANOMALÍAS EN LAS ACTIVIDADES DE LA PLATAFORMA. 8. ASESORAR EN EL DISEÑO E IMPLEMENTACIÓN DE MECANISMOS DE INTEROPERABILIDAD ENTRE LA PLATAFORMA DE AMBIENTES VIRTUALES Y OTROS SISTEMAS DE INFORMACIÓN Y/O TECNOLOGÍAS QUE PERMITAN MEJORAR LOS PROCESOS DE ENSEÑANZA, APRENDIZAJE Y GESTIÓN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</si>
  <si>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CO1.REQ.7601455</t>
  </si>
  <si>
    <t>OPSP-VAD-0227-2025</t>
  </si>
  <si>
    <t>https://community.secop.gov.co/Public/Tendering/OpportunityDetail/Index?noticeUID=CO1.NTC.7483563&amp;isFromPublicArea=True&amp;isModal=False</t>
  </si>
  <si>
    <t>LA PRESENTE ORDEN TIENE POR OBJETO: 1. APOYAR EN LA APERTURA, ENTREGA Y CIERRE DE LAS SALAS Y LABORATORIOS DE FINANZAS Y MERCADEO ASIGNADOS EN LOS HORARIOS ESTABLECIDOS PARA LA PRESTACIÓN DE LOS SERVICIOS. 2. APOYAR EN LA ATENCIÓN OPORTUNA DE LAS INQUIETUDES O SOLICITUDES DE LOS DOCENTES PERMANENTES Y/O VISITANTES. 3. CAPACITAR A LOS USUARIOS DE SALAS Y LABORATORIOS DE FINANZAS Y MERCADEO EN EL BUEN USO DE LOS EQUIPOS DE CÓMPUTO. 4. APOYAR EN EL SEGUIMIENTO Y CONTROL DEL INVENTARIO Y ESTADO DE LOS RECURSOS. 5. APOYAR EN LA REVISIÓN BÁSICA Y REPORTE DE ANOMALÍAS EN LOS COMPUTADORES DE LAS SALAS Y LABORATORIOS DE FINANZAS Y MERCADEO. 6. APOYAR EL CUMPLIMIENTO A CABALIDAD DE LOS PROCEDIMIENTOS ESTABLECIDOS PARA LA PRESTACIÓN DE LOS SERVICIOS. 7. APOYAR CON EL REPORTE OPORTUNO SOBRE SITUACIONES QUE AFECTEN EL DESARROLLO DE LAS ACTIVIDADES EN LOS LABORATORIOS DE FINANZAS Y MERCADEO. 8. APOYAR EN LA INSTALACIÓN DE SOFTWARE REQUERIDO POR LOS DOCENTES, PREVIA AUTORIZACIÓN DEL PROCESO DE GESTIÓN DE TICS. 9. HACER RECOMENDACIONES A LOS USUARIOS SOBRE EL USO ESPECIAL QUE DEBE DARSE A LOS RECURSOS, YA SEA A TRAVÉS DE INSTRUCTIVOS, CAPACITACIONES O DIRECTAMENTE EN EL MOMENTO DEL PRÉSTAMO. 10. APOYAR LAS ACTIVIDADES EXTRAS ORGANIZADAS EN LAS SALAS Y LABORATORIOS DE FINANZAS Y MERCADEO TALES COMO: PRUEBAS, CAPACITACIONES, SEMINARIOS, REUNIONES ADMINISTRATIVAS PARA GARANTIZAR LA EFICIENCIA EN LA PRESTACIÓN DE LOS SERVICIOS DEL GRUPO DE RECURSOS EDUCATIVOS Y ADMINISTRACIÓN DE LABORATORIOS 11.APOYAR EN LA VERIFICACIÓN PERIÓDICAMENTE DEL ESTADO DE LOS EQUIPOS AUDIOVISUALES, SUS HORAS ACTUALES Y ACUMULADAS DE USO Y LOS ACCESORIOS DISPUESTOS EN CADA ESPACIO ACADÉMICO.12. APOYAR EN LA ENTREGA AL FINALIZAR LA ORDEN DE SERVICIO DEL INVENTARIO DE LOS EQUIPOS DEL LABORATORIO DETALLANDO EL ESTADO DE LOS MISMOS. 13. APOYAR LA RECOLECCIÓN DE INFORMACIÓN DE SATISFACCIÓN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</si>
  <si>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CO1.REQ.7604248</t>
  </si>
  <si>
    <t>OAG-VAD-0226-2025</t>
  </si>
  <si>
    <t>https://community.secop.gov.co/Public/Tendering/OpportunityDetail/Index?noticeUID=CO1.NTC.7479848&amp;isFromPublicArea=True&amp;isModal=False</t>
  </si>
  <si>
    <t>LA PRESENTE ORDEN TIENE POR OBJETO: 1. APOYAR LA PLANEACIÓN, EVALUACIÓN Y CONTROL DE LOS PROCESOS DE LA GESTIÓN DE LA TESORERÍA Y TRÁMITE DE OBLIGACIONES PRESUPUESTALES, DE ACUERDO CON LAS DIRECTRICES TRAZADAS POR LA VICERRECTORÍA ADMINISTRATIVA. 2. COADYUVAR EN LA REVISIÓN Y APROBACIÓN DE LAS OBLIGACIONES FINANCIERAS QUE SE GENEREN DENTRO DEL PROCEDIMIENTO DE TRÁMITES DE PAGOS. 3. APOYAR EN LA FORMULACIÓN DE MEJORAS A LOS PROCESOS Y PROCEDIMIENTOS A CARGO DE LA VICERRECTORÍA ADMINISTRATIVA Y UNIDADES ADSCRITAS. 4. REALIZAR SEGUIMIENTO A LOS PROYECTOS ASIGNADOS A LA DIRECCIÓN FINANCIERA Y A LOS GRUPOS DE TRABAJO ADSCRITOS A ESTA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</si>
  <si>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CO1.REQ.7601039</t>
  </si>
  <si>
    <t>OPSP-VAD-0225-2025</t>
  </si>
  <si>
    <t>https://community.secop.gov.co/Public/Tendering/OpportunityDetail/Index?noticeUID=CO1.NTC.7479814&amp;isFromPublicArea=True&amp;isModal=False</t>
  </si>
  <si>
    <t>LA PRESENTE ORDEN TIENE POR OBJETO: SERVICIOS PROFESIONALES COMO APOYO A LA DIRECCION DEL PROYECTO CAMBIO CLIMATICO, REALIZANDO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</si>
  <si>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CO1.REQ.7601006</t>
  </si>
  <si>
    <t>OPSP-VAD-0224-2025</t>
  </si>
  <si>
    <t>https://community.secop.gov.co/Public/Tendering/OpportunityDetail/Index?noticeUID=CO1.NTC.7478596&amp;isFromPublicArea=True&amp;isModal=False</t>
  </si>
  <si>
    <t>LA PRESENTE ORDEN TIENE POR OBJETO: 1. ASESORAR AL GRUPO DE CONTABILIDAD EN EL CÁLCULO DEL PORCENTAJE FIJO DE RETENCIÓN EN LA FUENTE A TRAVÉS DEL PROCEDIMIENTO 2 ESTABLECIDO POR EL ESTATUTO TRIBUTARIO, PARA EMPLEADOS. 2. ASESORAR AL GRUPO DE CONTABILIDAD EN LA APLICACIÓN DE NORMAS Y CONCEPTOS EMITIDOS POR LA CONTADURÍA GENERAL DE LA NACIÓN. 3. ASESORAR AL GRUPO DE CONTABILIDAD EN LA IMPLEMENTACIÓN DE LOS SISTEMAS DE FACTURACIÓN ELECTRÓNICA ESTABLECIDOS POR LA DIAN. 4. ASESORAR AL GRUPO DE CONTABILIDAD EN EL DISEÑO DE FORMATOS PARA EL CÁLCULO DE RETENCIONES Y DEDUCCIONES EN PAGOS DE PROVEEDORES Y SERVICIOS PROFESIONALES. 5. APOYAR AL GRUPO DE CONTABILIDAD EN LA ELABORACIÓN DE INFORMES A LOS ENTES DE CONTROL. 6. APOYAR AL GRUPO DE CONTABILIDAD EN LOS PROCESOS DE CIERRE MENSUAL. 7. ASESORAR AL GRUPO DE CONTABILIDAD EN LA ELABORACIÓN Y PRESENTACIÓN DE LOS ESTADOS FINANCIEROS DE LA UNIVERSIDAD. 8. ASESORAR EN LA COORDINACIÓN DE LA REVISIÓN DE LA CODIFICACIÓN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</si>
  <si>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CO1.REQ.7599668</t>
  </si>
  <si>
    <t>OPSP-VAD-0223-2025</t>
  </si>
  <si>
    <t>https://community.secop.gov.co/Public/Tendering/OpportunityDetail/Index?noticeUID=CO1.NTC.7478085&amp;isFromPublicArea=True&amp;isModal=False</t>
  </si>
  <si>
    <t>LA PRESENTE ORDEN TIENE POR OBJETO: 1. APOYAR A LA DIRECCIÓN FINANCIERA EN LA RECEPCIÓN Y ORGANIZACIÓN DE SOLICITUDES DE SOPORTE EN EL SISTEMA DE INFORMACIÓN FINANCIERO POR PARTE DE LOS USUARIOS. 2. APOYAR A LA DIRECCIÓN FINANCIERA EN LA CREACIÓN Y PUBLICACIÓN DENTRO DEL MÓDULO DE PAGOS UNIMAGDALENA DE LOS SERVICIOS Y DERECHOS PECUNIARIOS PRESTADOS POR LA UNIVERSIDAD. 3. APOYAR A LA DIRECCIÓN FINANCIERA EN EL SOPORTE A LOS PROCEDIMIENTOS ADMINISTRATIVOS Y FINANCIEROS QUE REQUIEREN USO DEL SOFTWARE ADMINISTRATIVO Y FINANCIERO DE LA UNIVERSIDAD EN EL PROYECTO. 4. APOYAR A LA DIRECCIÓN FINANCIERA EN EL SEGUIMIENTO A LAS SOLICITUDES DE SOPORTE REALIZADAS A LA EMPRESA SINAP A TRAVÉS DE LA HERRAMIENTA JTRAC.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</si>
  <si>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CO1.REQ.7599343</t>
  </si>
  <si>
    <t>OAG-VAD-0222-2025</t>
  </si>
  <si>
    <t>https://community.secop.gov.co/Public/Tendering/OpportunityDetail/Index?noticeUID=CO1.NTC.7478030&amp;isFromPublicArea=True&amp;isModal=False</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</si>
  <si>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</si>
  <si>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CO1.REQ.7598638</t>
  </si>
  <si>
    <t>OPSP-VAD-0221-2025</t>
  </si>
  <si>
    <t>https://community.secop.gov.co/Public/Tendering/OpportunityDetail/Index?noticeUID=CO1.NTC.7477880&amp;isFromPublicArea=True&amp;isModal=False</t>
  </si>
  <si>
    <t>LA PRESENTE ORDEN TIENE POR OBJETO: 1. APOYAR EN EL DISEÑO Y EN LA EJECUCIÓN DE PRODUCCIÓN AUDIOVISUAL, Y DESARROLLO DE LOS CONTENIDOS MULTIMEDIA PARA EL CETEP. 2. APOYAR EN LA ESCRITURA Y REVISIÓN DE LOS GUIONES RELACIONADOS CON LAS PRODUCCIONES AUDIOVISUALES. 3. APOYAR EN LA COORDINACIÓN Y EJECUCIÓN DE GRABACIONES DE IMÁGENES PARA LOS MATERIALES AUDIOVISUALES DEL CETEP. 4. APOYAR EN EL ACOMPAÑAMIENTO A DOCENTES EN LA REALIZACIÓN Y ESTRUCTURACIÓN DE PIEZAS AUDIOVISUALES PARA SUS CLASES. 5. APOYAR EN EL DISEÑO DE ESTRATEGIAS AUDIOVISUALES EN LA PLATAFORMA DE BLOQUE 10. 6. APOYAR LA INCLUSIÓN DE OPCIONES DE ACCESIBILIDAD EN LOS MATERIALES AUDIOVISUALES REALIZADOS. 7. APOYAR EN LA ASESORÍA DE LAS PUBLICACIONES DE LOS MATERIALES AUDIOVISUALES BAJO LA NORMATIVIDAD EXISTENTE. 8. APOYAR EN LA COORDINACIÓN DE CURSOS VIRTUALES EN LA PLATAFORMA DE BLOQUE 10. 9. APOYAR EN LA ASESORÍA A DOCENTES EN REALIZACIÓN Y ESTRUCTURACIÓN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</si>
  <si>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CO1.REQ.7598903</t>
  </si>
  <si>
    <t>OPSP-VAD-0220-2025</t>
  </si>
  <si>
    <t>https://community.secop.gov.co/Public/Tendering/OpportunityDetail/Index?noticeUID=CO1.NTC.7477752&amp;isFromPublicArea=True&amp;isModal=False</t>
  </si>
  <si>
    <t>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4.APOYAR AL SUPERVISOR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</si>
  <si>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CO1.REQ.7598759</t>
  </si>
  <si>
    <t>OAG-VAD-0219-2025</t>
  </si>
  <si>
    <t>https://community.secop.gov.co/Public/Tendering/OpportunityDetail/Index?noticeUID=CO1.NTC.7477491&amp;isFromPublicArea=True&amp;isModal=False</t>
  </si>
  <si>
    <t>CO1.REQ.7598249</t>
  </si>
  <si>
    <t>OAG-VAD-0218-2025</t>
  </si>
  <si>
    <t>https://community.secop.gov.co/Public/Tendering/OpportunityDetail/Index?noticeUID=CO1.NTC.7477240&amp;isFromPublicArea=True&amp;isModal=False</t>
  </si>
  <si>
    <t>CO1.REQ.7598187</t>
  </si>
  <si>
    <t>OAG-VAD-0217-2025</t>
  </si>
  <si>
    <t>https://community.secop.gov.co/Public/Tendering/OpportunityDetail/Index?noticeUID=CO1.NTC.7467142&amp;isFromPublicArea=True&amp;isModal=False</t>
  </si>
  <si>
    <t>CO1.REQ.7588624</t>
  </si>
  <si>
    <t>OAG-VAD-0215-2025</t>
  </si>
  <si>
    <t>https://community.secop.gov.co/Public/Tendering/OpportunityDetail/Index?noticeUID=CO1.NTC.7467101&amp;isFromPublicArea=True&amp;isModal=False</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</si>
  <si>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</si>
  <si>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CO1.REQ.7588052</t>
  </si>
  <si>
    <t>OPSP-VAD-0214-2025</t>
  </si>
  <si>
    <t>https://community.secop.gov.co/Public/Tendering/OpportunityDetail/Index?noticeUID=CO1.NTC.7466643&amp;isFromPublicArea=True&amp;isModal=False</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</si>
  <si>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ACTIVIDADES DE LA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</si>
  <si>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CO1.REQ.7588014</t>
  </si>
  <si>
    <t>OPSP-VAD-0213-2025</t>
  </si>
  <si>
    <t>https://community.secop.gov.co/Public/Tendering/OpportunityDetail/Index?noticeUID=CO1.NTC.7466617&amp;isFromPublicArea=True&amp;isModal=False</t>
  </si>
  <si>
    <t>CO1.REQ.7587775</t>
  </si>
  <si>
    <t>OPSP-VAD-0212-2025</t>
  </si>
  <si>
    <t>https://community.secop.gov.co/Public/Tendering/OpportunityDetail/Index?noticeUID=CO1.NTC.7466380&amp;isFromPublicArea=True&amp;isModal=False</t>
  </si>
  <si>
    <t>CO1.REQ.7587238</t>
  </si>
  <si>
    <t>OPSP-VAD-0211-2025</t>
  </si>
  <si>
    <t>https://community.secop.gov.co/Public/Tendering/OpportunityDetail/Index?noticeUID=CO1.NTC.7465670&amp;isFromPublicArea=True&amp;isModal=False</t>
  </si>
  <si>
    <t>LA PRESENTE ORDEN TIENE POR OBJETO: 1. APOYAR EN LA GESTIÓN DE LOS PROCEDIMIENTOS Y ACTIVIDADES DEL PROGRAMA DE ARQUEOLOGÍA PREVENTIVA (PAP) DE LA UNIVERSIDAD. 2. APOYAR EN LA ELABORACIÓN, APROBACIÓN Y EJECUCIÓN DE LOS PLANES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APOYAR EN LA SUPERVISIÓN DEL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</si>
  <si>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CO1.REQ.7587206</t>
  </si>
  <si>
    <t>OPSP-VAD-0210-2025</t>
  </si>
  <si>
    <t>https://community.secop.gov.co/Public/Tendering/OpportunityDetail/Index?noticeUID=CO1.NTC.7465616&amp;isFromPublicArea=True&amp;isModal=False</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</si>
  <si>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REALIZACIÓN DE LAS RENOVACIONES Y LEGALIZACIONES DE LOS CRÉDITOS ICETEX. 14. APOYAR EN LA REALIZACIÓN DE LAS CONCILIACIONES DE LOS GIROS ENVIADOS POR ICETEX. 15. APOYAR EN LA ELABORACIÓN DE LOS RECAUDOS DE LOS GIROS ENVIADOS POR ICETEX ADEMÁS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REVISIÓN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SOLICITAN RENOVACIÓN EXTEMPORÁNEA. 19. APOYAR 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</si>
  <si>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CO1.REQ.7586370</t>
  </si>
  <si>
    <t>OPSP-VAD-0209-2025</t>
  </si>
  <si>
    <t>https://community.secop.gov.co/Public/Tendering/OpportunityDetail/Index?noticeUID=CO1.NTC.7472738&amp;isFromPublicArea=True&amp;isModal=False</t>
  </si>
  <si>
    <t>CO1.REQ.7593689</t>
  </si>
  <si>
    <t>OAG-VAD-0208-2025</t>
  </si>
  <si>
    <t>https://community.secop.gov.co/Public/Tendering/OpportunityDetail/Index?noticeUID=CO1.NTC.7472720&amp;isFromPublicArea=True&amp;isModal=False</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</si>
  <si>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2024- 2028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</si>
  <si>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CO1.REQ.7593678</t>
  </si>
  <si>
    <t>OPSP-VAD-0207-2025</t>
  </si>
  <si>
    <t>https://community.secop.gov.co/Public/Tendering/OpportunityDetail/Index?noticeUID=CO1.NTC.7472702&amp;isFromPublicArea=True&amp;isModal=False</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</si>
  <si>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COMITES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11.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</si>
  <si>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CO1.REQ.7593652</t>
  </si>
  <si>
    <t>OPSP-VAD-0206-2025</t>
  </si>
  <si>
    <t>https://community.secop.gov.co/Public/Tendering/OpportunityDetail/Index?noticeUID=CO1.NTC.7472269&amp;isFromPublicArea=True&amp;isModal=False</t>
  </si>
  <si>
    <t>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CLUB/CENTRO INTERNACIONAL. 4. APOYAR EN LA GESTIÓN DE OPORTUNIDADES CON DISTINTOS SOCIOS Y EN LOS PROCESOS DE MOVILIDAD DE LOS JÓVENES DE TALENTO MAGDALENA. 5. APOYAR EN LA GESTIÓN DE SOLICITUDES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</si>
  <si>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CO1.REQ.7593629</t>
  </si>
  <si>
    <t>OPSP-VAD-0205-2025</t>
  </si>
  <si>
    <t>https://community.secop.gov.co/Public/Tendering/OpportunityDetail/Index?noticeUID=CO1.NTC.7472236&amp;isFromPublicArea=True&amp;isModal=False</t>
  </si>
  <si>
    <t>OSCAR JOSE ANDRADE NORIEGA</t>
  </si>
  <si>
    <t>LA PRESENTE ORDEN TIENE POR OBJETO: 1. ASESORAR A LA DIRECCIÓN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15. ASESORAR A LA VICERRECTORÍA DE EXTENSIÓN Y PROYECCIÓN SOCIAL EN LA GESTIÓN DE CONVENIOS CON LOS MUNICIPIOS DEL DEPARTAMENTO DEL MAGDALENA QUE IMPACTAN EL PROGRAMA TALENTO MAGDALENA.16. ASESORAR A LA VICERRECTORÍA DE EXTENSIÓN Y PROYECCIÓN SOCIAL EN LAS ACTIVIDADES RELACIONADAS CON 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</si>
  <si>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CO1.REQ.7593295</t>
  </si>
  <si>
    <t>OPSP-VAD-0204-2025</t>
  </si>
  <si>
    <t>https://community.secop.gov.co/Public/Tendering/OpportunityDetail/Index?noticeUID=CO1.NTC.7471805&amp;isFromPublicArea=True&amp;isModal=False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</si>
  <si>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 10. ELABORAR DE INFORMES DE LA CARACTERIZACIÓN DE FACTORES DE RIESGO PSICOSOCIALES Y ACADÉMICOS EN ESTUDIANTES NUEVOS DURANTE LA VIGENCIA DE 2025-I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</si>
  <si>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CO1.REQ.7592696</t>
  </si>
  <si>
    <t>OPSP-VAD-0203-2025</t>
  </si>
  <si>
    <t>https://community.secop.gov.co/Public/Tendering/OpportunityDetail/Index?noticeUID=CO1.NTC.7471853&amp;isFromPublicArea=True&amp;isModal=False</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</si>
  <si>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</si>
  <si>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CO1.REQ.7593243</t>
  </si>
  <si>
    <t>OAG-VAD-0202-2025</t>
  </si>
  <si>
    <t>https://community.secop.gov.co/Public/Tendering/OpportunityDetail/Index?noticeUID=CO1.NTC.7472187&amp;isFromPublicArea=True&amp;isModal=False</t>
  </si>
  <si>
    <t>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SEMANA CULTURAL. 14.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</si>
  <si>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OPSP-VAD-0201-2025</t>
  </si>
  <si>
    <t>https://community.secop.gov.co/Public/Tendering/OpportunityDetail/Index?noticeUID=CO1.NTC.7472133&amp;isFromPublicArea=True&amp;isModal=False</t>
  </si>
  <si>
    <t>LA PRESENTE ORDEN TIENE POR OBJETO: 1.APOYAR EN LA ORGANIZACIÓN Y PREPARACIÓN DE LOS LABORATORIOS PARA LAS PRÁCTICAS Y SERVICIOS REQUERIDOS EN EL MISMO, DE CONFORMIDAD CON LA PROGRAMACIÓN ESTABLECIDA. 2.APOYAR ACTIVIDADES ADMINISTRATIVAS Y DE GESTIÓN PARA ASEGURAR LA EFICIENCIA Y CALIDAD DEL SERVICIO: IDENTIFICACIÓN DE NECESIDADES Y MEJORAS EN LA PRESTACIÓN DEL SERVICIO; PLANEACIÓN DEL SERVICIO; GESTIÓN DE RECURSOS PARA CUBRIR LAS NECESIDADES DE LOS LABORATORIOS. 3.APOYAR EN LA DISPOSICIÓN OPORTUNA DE LOS EQUIPOS, MATERIALES E INSUMOS REQUERIDOS EN EL MONTAJE DE PRÁCTICAS Y SERVICIOS DE LABORATORIO. 4.APOYAR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</si>
  <si>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CO1.REQ.7593331</t>
  </si>
  <si>
    <t>OPSP-VAD-0200-2025</t>
  </si>
  <si>
    <t>https://community.secop.gov.co/Public/Tendering/OpportunityDetail/Index?noticeUID=CO1.NTC.7471798&amp;isFromPublicArea=True&amp;isModal=False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</si>
  <si>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</si>
  <si>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CO1.REQ.7593094</t>
  </si>
  <si>
    <t>OPSP-VAD-0199-2025</t>
  </si>
  <si>
    <t>https://community.secop.gov.co/Public/Tendering/OpportunityDetail/Index?noticeUID=CO1.NTC.7471736&amp;isFromPublicArea=True&amp;isModal=False</t>
  </si>
  <si>
    <t>CO1.REQ.7593040</t>
  </si>
  <si>
    <t>OPSP-VAD-0198-2025</t>
  </si>
  <si>
    <t>https://community.secop.gov.co/Public/Tendering/OpportunityDetail/Index?noticeUID=CO1.NTC.7471252&amp;isFromPublicArea=True&amp;isModal=False</t>
  </si>
  <si>
    <t>CO1.REQ.7591297</t>
  </si>
  <si>
    <t>OAG-VAD-0197-2025</t>
  </si>
  <si>
    <t>https://community.secop.gov.co/Public/Tendering/OpportunityDetail/Index?noticeUID=CO1.NTC.7469330&amp;isFromPublicArea=True&amp;isModal=False</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</si>
  <si>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MANTENER Y GESTIONAR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</si>
  <si>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CO1.REQ.7590851</t>
  </si>
  <si>
    <t>OPSP-VAD-0196-2025</t>
  </si>
  <si>
    <t>https://community.secop.gov.co/Public/Tendering/OpportunityDetail/Index?noticeUID=CO1.NTC.7468936&amp;isFromPublicArea=True&amp;isModal=False</t>
  </si>
  <si>
    <t>CO1.REQ.7590344</t>
  </si>
  <si>
    <t>OAG-VAD-0195-2025</t>
  </si>
  <si>
    <t>https://community.secop.gov.co/Public/Tendering/OpportunityDetail/Index?noticeUID=CO1.NTC.7468588&amp;isFromPublicArea=True&amp;isModal=False</t>
  </si>
  <si>
    <t>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</si>
  <si>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CO1.REQ.7590305</t>
  </si>
  <si>
    <t>OAG-VAD-0194-2025</t>
  </si>
  <si>
    <t>https://community.secop.gov.co/Public/Tendering/OpportunityDetail/Index?noticeUID=CO1.NTC.7467823&amp;isFromPublicArea=True&amp;isModal=False</t>
  </si>
  <si>
    <t>LA PRESENTE ORDEN TIENE POR OBJETO: 1. APOYAR EN EL SOPORTE A LAS ACTIVIDADES ASOCIADAS A LA TRANSMISIÓN DE EVENTOS DENTRO DE LOS AUDITORIOS DEL EDIFICIO MAR CARIBE Y LAS SALAS ESPECIALIZADAS. 2. APOYAR EN EL SOPORTE Y LA CONFIGURACIÓN DE LOS EQUIPOS MULTIMEDIALES (ATRIL PILOT Y SISTEMA DE AUTOMATIZACIÓN)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INFORMACIÓN QUE PERMITA LA CORRECTA Y OPORTUNA GESTIÓN DE SU MANTENIMIENTO. 4. APOYAR CAPACITACIONES A LOS USUARIOS EN EL MANEJO DE LAS AYUDAS AUDIOVISUALES. 5. APOYAR EN EL CUMPLIMIENTO A CABALIDAD CON LOS PROCEDIMIENTOS ESTABLECIDOS PARA LA PRESTACIÓN DE LOS SERVICIOS DE SOPORTE AUDIOVISUAL. 6. APOYAR EN LA GENERACIÓN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PRESTACIÓN DE LOS SERVICIOS TALES COMO RECORRIDOS DE DETECCIÓN DE NECESIDADES DE SERVICIO, CAPACITACIONES, REVISIONES DE EQUIPOS. 8. APOYAR LA RECOLECCIÓN Y ANÁLISIS DE INFORMACIÓN DE SATISFACCIÓN DEL SERVICIO E INFORMES RELACIONADOS. 9. APOYAR EN LA GENERACIÓN DE INFORMES PERIÓDICOS DEL INVENTARIO DE LOS EQUIPOS DETALLANDO EL ESTADO DE LOS MISMOS. 10.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</si>
  <si>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CO1.REQ.7589247</t>
  </si>
  <si>
    <t>OAG-VAD-0193-2025</t>
  </si>
  <si>
    <t>https://community.secop.gov.co/Public/Tendering/OpportunityDetail/Index?noticeUID=CO1.NTC.7467807&amp;isFromPublicArea=True&amp;isModal=False</t>
  </si>
  <si>
    <t>LA PRESENTE ORDEN TIENE POR OBJETO: 1. APOYAR EN LA REVISIÓN DE PAGOS Y AMORTIZACIÓN DE ANTICIPOS. 2 APOYAR EN EL ENVÍO DE LAS OBLIGACIONES PRESUPUESTALES QUE TENGAN ANTICIPO A LA TESORERÍA PARA PROGRAMACIÓN DE PAGO. 3. APOYAR EN EL SEGUIMIENTO AL COMPORTAMIENTO DE LOS CRÉDITOS A CORTO PLAZO Y CARTERA DE LA INSTITUCIÓN. 4 APOYAR EN EL SEGUIMIENTO DE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</si>
  <si>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CO1.REQ.7589235</t>
  </si>
  <si>
    <t>OPSP-VAD-0192-2025</t>
  </si>
  <si>
    <t>https://community.secop.gov.co/Public/Tendering/OpportunityDetail/Index?noticeUID=CO1.NTC.7467393&amp;isFromPublicArea=True&amp;isModal=False</t>
  </si>
  <si>
    <t>LA PRESENTE ORDEN TIENE POR OBJETO: 1. APOYAR LA INFRAESTRUCTURA TECNOLÓGICA EN LA INSTALACIÓN, MANTENIMIENTO Y SOPORTE EN LAS REDES DE LA INSTITUCIÓN. 2. APOYAR LA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</si>
  <si>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CO1.REQ.7589219</t>
  </si>
  <si>
    <t>OAG-VAD-0191-2025</t>
  </si>
  <si>
    <t>https://community.secop.gov.co/Public/Tendering/OpportunityDetail/Index?noticeUID=CO1.NTC.7467381&amp;isFromPublicArea=True&amp;isModal=False</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</si>
  <si>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AL COMPORTAMIENTO DEL RECAUDO DE LA ESTAMPILLA PRO-UNIVERSIDAD DEL MAGDALENA. 5. APOYAR EN LAS PROYECCIONES FINANCIERAS DEL PROGRAMA FORMACIÓN AVANZADA. 6 APOYAR EN LAS SOLICITUDES DEL TRÁMITE DEL FONDO DE APOYO COMPUTADORES.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</si>
  <si>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CO1.REQ.7588779</t>
  </si>
  <si>
    <t>OPSP-VAD-0190-2025</t>
  </si>
  <si>
    <t>https://community.secop.gov.co/Public/Tendering/OpportunityDetail/Index?noticeUID=CO1.NTC.7467604&amp;isFromPublicArea=True&amp;isModal=False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</si>
  <si>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</si>
  <si>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CO1.REQ.7588288</t>
  </si>
  <si>
    <t>OPSP-VAD-0189-2025</t>
  </si>
  <si>
    <t>https://community.secop.gov.co/Public/Tendering/OpportunityDetail/Index?noticeUID=CO1.NTC.7472869&amp;isFromPublicArea=True&amp;isModal=False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</si>
  <si>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HACER EL SEGUIMIENTO ADMINISTRATIVO PARA EL PAGO DE LAS DIFERENTES ÓRDENES DE GASTO DEL PROYECTO.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PARA LOS TRÁMITES PRECONTRACTUALES Y CONTRACTUALES DEL PROYECTO. 9. APOYAR EN LA REVISIÓN DE DOCUMENTOS PRECONTRACTUALES Y CONTRACTUALES EN LAS PLATAFORMAS GEDOCO Y SIGEP II DE LAS PERSONAS A VINCULAR EN EL PROYECTO. 10. APOYAR EN LA PROYECCIÓN DE MINUTAS PARA LA REVISIÓN JURÍDICA DE LAS DIFERENTES ÓRDENES DE GASTOS DEL PROYECTO Y SUS MODIFICACIONES. 11. ELABORAR INFORMES SOBRE LA EJECUCIÓN ADMINISTRATIVA, CONTRACTUAL Y FINANCIERA DEL PROYECTO. 12. APOYAR EN LA ATENCIÓN A LOS REQUERIMIENTOS QUE REALICEN LOS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</si>
  <si>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CO1.REQ.7594058</t>
  </si>
  <si>
    <t>OPSP-VAD-0188-2025</t>
  </si>
  <si>
    <t>https://community.secop.gov.co/Public/Tendering/OpportunityDetail/Index?noticeUID=CO1.NTC.7472806&amp;isFromPublicArea=True&amp;isModal=False</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</si>
  <si>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CONTRATISTAS VINCULADOS AL PROYECTO. 5. APOYAR CON LA PROYECCIÓN, ENVÍO A JURÍDICA Y FIRMA DE LAS PARTES DE ACTAS Y ACTOS ADMINISTRATIVOS MODIFICATORIOS DE LAS ÓRDENES DE GASTO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8. DILIGENCIAR LAS MATRICES DE SEGUIMIENTO, PARA LA ELABORACIÓN DE INFORMES Y PARA EL REPORTE DE ÓRDENES DE GASTO. 9. APOYAR EN LA RECOPILACIÓN, ANÁLISIS, REVISIÓN, DILIGENCIAMIENTO Y FIRMA DE LOS FORMATOS REQUERIDOS EN LAS DIFERENTES ETAPAS DE LAS ÓRDENES DE GASTO SUSCRITAS EN EL PROYECTO. 10. APOYAR EN LA REALIZACIÓN DE SONDEOS COMERCIALES DE PRODUCTOS, BIENES Y SERVICIOS PARA EL PROYECTO. 11. APOYAR EN LA NOTIFICACIÓN DE LA EXPEDICIÓN DE LAS DIVERSAS ÓRDENES DE GASTO DEL PROYECTO. 12. ELABORAR INFORMES REQUERIDOS EN EL PROYECTO Y POR EL SUPERVISOR.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</si>
  <si>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CO1.REQ.7593794</t>
  </si>
  <si>
    <t>OPSP-VAD-0187-2025</t>
  </si>
  <si>
    <t>https://community.secop.gov.co/Public/Tendering/OpportunityDetail/Index?noticeUID=CO1.NTC.7472550&amp;isFromPublicArea=True&amp;isModal=False</t>
  </si>
  <si>
    <t>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</si>
  <si>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CO1.REQ.7593747</t>
  </si>
  <si>
    <t>OPSP-VAD-0186-2025</t>
  </si>
  <si>
    <t>https://community.secop.gov.co/Public/Tendering/OpportunityDetail/Index?noticeUID=CO1.NTC.7471429&amp;isFromPublicArea=True&amp;isModal=False</t>
  </si>
  <si>
    <t>CO1.REQ.7592752</t>
  </si>
  <si>
    <t>OAG-VAD-0185-2025</t>
  </si>
  <si>
    <t>https://community.secop.gov.co/Public/Tendering/OpportunityDetail/Index?noticeUID=CO1.NTC.7471218&amp;isFromPublicArea=True&amp;isModal=False</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</si>
  <si>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2025-1.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DISPONIBLES.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LA CUENTA INSTITUCIONAL DE LA DEPENDENCIA Y MANEJAR LA TRAZABILIDAD DE LAS SOLICITUDES RECIBIDAS Y ENVIADAS POR ESTE MEDIO. 10. APOYAR EN LA SOCIALIZACIÓN DE VENTAS DE SERVICIO Y/O CURSOS OFERTADOS. 11. APOYAR EN LA ORGANIZACIÓN DE LOS ARCHIVOS PARA TRANSFERENCIA DOCUMENTAL DE LA VIGENCIA ESPECIFICADA. 12. APOYAR LOGÍSTICAMENTE EN LOS EVENTOS ORGANIZADOS POR LA DEPENDENCIA. 13. APOYAR EN LA ADMINISTRACIÓN DE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</si>
  <si>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CO1.REQ.7592519</t>
  </si>
  <si>
    <t>OPSP-VAD-0184-2025</t>
  </si>
  <si>
    <t>https://community.secop.gov.co/Public/Tendering/OpportunityDetail/Index?noticeUID=CO1.NTC.7472164&amp;isFromPublicArea=True&amp;isModal=False</t>
  </si>
  <si>
    <t>LA PRESENTE ORDEN TIENE POR OBJETO: 1. APOYAR LA REVISIÓN DE LOS CRÉDITOS REGISTRADOS EN LAS DIFERENTES CUENTAS BANCARIAS DE LA UNIVERSIDAD, QUE ESTOS SE ENCUENTREN DEBIDAMENTE IDENTIFICADOS Y REGISTRADOS EN EL SISTEMA DE INFORMACIÓN FINANCIERO (SINAP). 2. APOYAR LA GENERACIÓN DESDE EL SINAP EL TEMA DE LAS RETENCIONES Y ESTAMPILLAS DEL MES VENCIDO, PARA DESARROLLARLO SE DEBE GENERAR MENSUALMENTE EL PRIMER DÍA HÁBIL DE CADA MES Y MONTAR EN UN EXCEL (FORMATO) LAS RETENCIONES, DEDUCCIONES Y ESTAMPILLAS POR CONCEPTO DE RETENCIÓN EN LA FUENTE Y ESTAMPILLAS DEPARTAMENTALES. 3. APOYAR LO RELACIONADO A EMBARGOS JUDICIALES Y DE ALIMENTOS ORDENADOS POR LOS DIFERENTES JUZGADOS O ENTIDADES COMO LA DIAN, PROCURADURÍA Y CENTROS DE CONCILIACIONES, PARA REENVIARLAS A LAS DIFERENTES OFICINAS DONDE SE ENCUENTREN LAS PERSONAS SOLICITADAS. 4. APOYAR EL PROCESO DE LEGALIZACIÓN DE APOYOS ECONÓMICOS HACIENDO SEGUIMIENTO, DE TAL MANERA QUE LES QUEDE LEGALIZADO, Y DESPUÉS DE RECIBIDO EL INFORME O EVIDENCIA SE DEBE RESPONDER CON UN RECIBIDO A LOS BENEFICIARIOS DE APOYOS ECONÓMICOS OTORGADOS EN LA VIGENCIA QUE ME ASIGNEN. 5. GENERAR EL INFORME DE BANCOS QUE CONSISTE EN UN INFORME DE MOVIMIENTOS BANCARIOS CONTRA LA CONSULTA DEL EXTRACTO DIARIO DE CADA BANCO QUE MANEJA LA UNIVERSIDAD Y REALIZAR UN COMPARATIVO ENTRE ESTOS. 6. APOYAR EN LA REALIZACIÓN DE INFORMES DERIVADOS DE LAS ACTIVIDADES MISMAS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</si>
  <si>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CO1.REQ.7593355</t>
  </si>
  <si>
    <t>OPSP-VAD-0183-2025</t>
  </si>
  <si>
    <t>https://community.secop.gov.co/Public/Common/GoogleReCaptcha/Index?previousUrl=https%3a%2f%2fcommunity.secop.gov.co%2fPublic%2fTendering%2fOpportunityDetail%2fIndex%3fnoticeUID%3dCO1.NTC.7470766%26isFromPublicArea%3dTrue%26isModal%3dFalse</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</si>
  <si>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ENTREGAR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</si>
  <si>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CO1.REQ.7592339</t>
  </si>
  <si>
    <t>OAG-VAD-0182-2025</t>
  </si>
  <si>
    <t>https://community.secop.gov.co/Public/Tendering/OpportunityDetail/Index?noticeUID=CO1.NTC.7470092&amp;isFromPublicArea=True&amp;isModal=False</t>
  </si>
  <si>
    <t>CO1.REQ.7591833</t>
  </si>
  <si>
    <t>OAG-VAD-0181-2025</t>
  </si>
  <si>
    <t>https://community.secop.gov.co/Public/Tendering/OpportunityDetail/Index?noticeUID=CO1.NTC.7470511&amp;isFromPublicArea=True&amp;isModal=False</t>
  </si>
  <si>
    <t>INGRID JOHANA COQUIES PACHECO </t>
  </si>
  <si>
    <t>LA PRESENTE ORDEN TIENE POR OBJETO: 1. APOYAR LA PLANEACIÓN, EJECUCIÓN Y SEGUIMIENTO DE LAS ACTIVIDADES ACADÉMICO- 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</si>
  <si>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CO1.REQ.7591218</t>
  </si>
  <si>
    <t>OPSP-VAD-0180-2025</t>
  </si>
  <si>
    <t>https://community.secop.gov.co/Public/Tendering/OpportunityDetail/Index?noticeUID=CO1.NTC.7469337&amp;isFromPublicArea=True&amp;isModal=False</t>
  </si>
  <si>
    <t>CO1.REQ.7590399</t>
  </si>
  <si>
    <t>OAG-VAD-0179-2025</t>
  </si>
  <si>
    <t>https://community.secop.gov.co/Public/Tendering/OpportunityDetail/Index?noticeUID=CO1.NTC.7468902&amp;isFromPublicArea=True&amp;isModal=False</t>
  </si>
  <si>
    <t>CO1.REQ.7590308</t>
  </si>
  <si>
    <t>OAG-VAD-0178-2025</t>
  </si>
  <si>
    <t>https://community.secop.gov.co/Public/Tendering/OpportunityDetail/Index?noticeUID=CO1.NTC.7468528&amp;isFromPublicArea=True&amp;isModal=False</t>
  </si>
  <si>
    <t>LA PRESENTE ORDEN TIENE POR OBJETO: 1. APOYAR EN EL PERIODO INTERSEMESTRAL CON LOS INVENTARIOS, DIAGNÓSTICOS DE EQUIPOS DE LOS LABORATORIOS, Y PREPARAR PARA INSTALACIÓN LOS EQUIPOS NUEVOS DEL PROGRAMA DE CINE Y AUDIOVISUALES. 2. APOYAR LA APERTURA, ENTREGA Y CIERRE DEL LABORATORIO DE EDICIÓN, SALA DE REALIZACIÓN, SALA DE PROYECCIÓN LA LANGOSTA AZUL, SALA DE AUDIENCIAS, Y SALA DE ANIMACIÓN. 3. BRINDAR ATENCIÓN OPORTUNA A REQUERIMIENTOS DE DOCENTES CON RESPECTO A LOS EQUIPOS DE LOS LABORATORIOS DE ANIMACIÓN Y EDICIÓN 4. APOYAR LA REVISIÓN BÁSICA Y REPORTE DE ANOMALÍAS EN LOS COMPUTADORES Y DEMÁS EQUIPAMIENTO TECNOLÓGICO. 5. APOYAR EN LA INSTALACIÓN DE SOFTWARE REQUERIDO PARA ASIGNATURAS DEL PLAN DE ESTUDIOS,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</si>
  <si>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CO1.REQ.7589671</t>
  </si>
  <si>
    <t>OAG-VAD-0177-2025</t>
  </si>
  <si>
    <t>https://community.secop.gov.co/Public/Tendering/OpportunityDetail/Index?noticeUID=CO1.NTC.7468307&amp;isFromPublicArea=True&amp;isModal=False</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</si>
  <si>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</si>
  <si>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CO1.REQ.7589629</t>
  </si>
  <si>
    <t>OPSP-VAD-0176-2025</t>
  </si>
  <si>
    <t>https://community.secop.gov.co/Public/Tendering/OpportunityDetail/Index?noticeUID=CO1.NTC.7471754&amp;isFromPublicArea=True&amp;isModal=False</t>
  </si>
  <si>
    <t>LA PRESENTE ORDEN TIENE POR OBJETO: 1. APOYAR OPERATIVAMENTE EL MANTENIMIENTO DE EQUIPOS AUDIOVISUALES, EN SU INSTALACIÓN Y DESINSTALACIÓN, ASÍ COMO VERIFICACIÓN DEL ESTADO DE LOS CONECTORES DE LOS VIDEO BEAMS, DE LAS LÍNEAS DE PODER E INTERFACE. 2. APOYAR EL CHEQUEO DEL ESTADO DE LOS EQUIPOS DE AUDIO Y SOPORTE DE SONIDO DE LOS AUDITORIOS DE LA UNIVERSIDAD DEL MAGDALENA, JUNTO CON EL EQUIPO DE PERSONAL DE SERVICIOS GENERALES, Y PLANTA FÍSICA Y SERVICIO DE APOYO OPERATIVO EN LA REALIZACIÓN DE TAREAS DE RECORRIDO DEL ESTADO DE PUNTOS DE TOMAS DE CORRIENTES, ILUMINACIÓN Y AIRES ACONDICIONADOS DE LOS ESPACIOS ACADÉMICOS AL SERVICIO DE RECURSOS EDUCATIVOS. 3. APOYAR EN EL COMPONENTE DE TENDIDO Y DEMÁS TAREAS OPERATIVAS PARA EL NORMAL FUNCIONAMIENTO DE LAS SALAS DE CÓMPUTO CON EL APOYO DEL GRUPO TIC. 4. APOYAR EN LA VERIFICACIÓN PERIÓDICA DEL ESTADO DE LOS EQUIPOS AUDIOVISUALES, SUS HORAS ACTUALES Y ACUMULADAS DE USO Y LOS ACCESORIOS DISPUESTOS EN CADA ESPACIO ACADÉMICO. 5. APOYAR EN EL CUMPLIMIENTO A CABALIDAD CON LOS PROCEDIMIENTOS ESTABLECIDOS PARA LA PRESTACIÓN DE LOS SERVICIOS DE RECURSOS EDUCATIVOS. 6. APOYAR CON EL REPORTE NOVEDADES QUE SE PRESENTE CON LOS EQUIPOS AUDIOVISUALES CUANDO SE PRESTEN LOS SERVICIOS. 7. APOYAR EN REPORTAR CUALQUIER ANOMALÍA IDENTIFICADA CON EL FIN DE MANTENER ACTUALIZADO EL INVENTARIO DE LOS EQUIPOS. 8. APOYAR EN LA ENTREGA AL FINALIZAR LA ORDEN DE SERVICIO CON EL LEVANTAMIENTO DE LA INFORMACIÓN DEL INVENTARIO DE LOS EQUIPOS. 9. APOYAR CON LA FORMULACIÓN Y SOCIALIZACIÓN DE RECOMENDACIONES DE USO DE LOS EQUIPOS AUDIOVISUALES YA SEA A TRAVÉS DE INSTRUCTIVOS, CAPACITACIONES O DIRECTAMENTE EN EL MOMENTO DEL PRÉSTAMO. 10. APOYAR LA ATENCIÓN EN PRIMERA INSTANCIA DE LAS INCIDENCIAS RELACIONADAS CON LA CONECTIVIDAD DE LOS EQUIPOS MULTIMEDIALES Y DE TRANSMISIÓN QUE DAN APOYO A LAS ACTIVIDADES ACADÉMICAS INSTITUCIONALES EN SALAS, LABORATORIOS Y SALAS ESPECIALIZADAS. 11. APOYAR EN COORDINACIÓN CON EL GRUPO DE SERVICIOS TECNOLÓGICOS EN LAS TAREAS DE VERIFICACIÓN DEL ESTADO DE FUNCIONAMIENTO, CONEXIONES E INTERVENCIONES A LOS EQUIPOS DE LA RED DE DATOS QUE SOPORTAN LOS EQUIPOS QUE PRESTAN SERVICIO A LAS LABORES ACADÉMICAS. 12.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</si>
  <si>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CO1.REQ.7593054</t>
  </si>
  <si>
    <t>OAG-VAD-0175-2025</t>
  </si>
  <si>
    <t>https://community.secop.gov.co/Public/Tendering/OpportunityDetail/Index?noticeUID=CO1.NTC.7461610&amp;isFromPublicArea=True&amp;isModal=False</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</si>
  <si>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</si>
  <si>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CO1.REQ.7582635</t>
  </si>
  <si>
    <t>OPSP-VAD-0174-2025</t>
  </si>
  <si>
    <t>https://community.secop.gov.co/Public/Tendering/OpportunityDetail/Index?noticeUID=CO1.NTC.7460878&amp;isFromPublicArea=True&amp;isModal=False</t>
  </si>
  <si>
    <t>LA PRESENTE ORDEN TIENE POR OBJETO: 1. PRESTAR ASESORÍA, EMITIR LOS CONCEPTOS Y RESOLVER LAS CONSULTAS DE TIPO JURÍDICO EN TODAS LAS ÁREAS DEL DERECHO QUE LE SEAN SOLICITADOS POR PARTE DEL RECTOR, EL VICERRECTOR ADMINISTRATIVO,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LOS TRIBUTOS NACIONALES Y TERRITORIALES ASÍ COMO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</si>
  <si>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CO1.REQ.7582616</t>
  </si>
  <si>
    <t>OPSP-VAD-0173-2025</t>
  </si>
  <si>
    <t>https://community.secop.gov.co/Public/Tendering/OpportunityDetail/Index?noticeUID=CO1.NTC.7459800&amp;isFromPublicArea=True&amp;isModal=False</t>
  </si>
  <si>
    <t>LA PRESENTE ORDEN TIENE POR OBJETO: 1. APOYAR EN LA ATENCIÓN A LOS USUARIOS EN GENERAL. 2. APOYAR EN EL RECIBO Y SEGUIMIENTO A CORRESPONDENCIA INTERNAS RECIBIDAS Y ENVIADAS FÍSICAS Y DIGITALES, EXTERNAS RECIBIDAS Y ENVIADAS. 3. APOYAR EN LA RESPUESTA OPORTUNA A SOLICITUDES PRESENTADAS A LA DEPENDENCIA. 4. APOYAR EN LA ACTUALIZACIÓN DE LA BASE DE DATOS DE CORRESPONDENCIA TRAMITADA. 5. APOYAR EN LA ORGANIZACIÓN DE ARCHIVOS PARA TRANSFERENCIA DOCUMENTAL DE LA VIGENCIA ESPECIFICADA. 6. APOYAR EN LA LOGÍSTICA DE LOS EVENTOS ORGANIZADOS POR LA DEPENDENCIA. 8. APOYAR EN LA CREACIÓN DE PROCEDIMIENTO A TRÁMITES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</si>
  <si>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CO1.REQ.7581403</t>
  </si>
  <si>
    <t>OAG-VAD-0172-2025</t>
  </si>
  <si>
    <t>https://community.secop.gov.co/Public/Tendering/OpportunityDetail/Index?noticeUID=CO1.NTC.7459583&amp;isFromPublicArea=True&amp;isModal=False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</si>
  <si>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</si>
  <si>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CO1.REQ.7581115</t>
  </si>
  <si>
    <t>OAG-VAD-0171-2025</t>
  </si>
  <si>
    <t>https://community.secop.gov.co/Public/Tendering/OpportunityDetail/Index?noticeUID=CO1.NTC.7459525&amp;isFromPublicArea=True&amp;isModal=False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</si>
  <si>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</si>
  <si>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CO1.REQ.7580766</t>
  </si>
  <si>
    <t>OAG-VAD-0170-2025</t>
  </si>
  <si>
    <t>https://community.secop.gov.co/Public/Tendering/OpportunityDetail/Index?noticeUID=CO1.NTC.7456981&amp;isFromPublicArea=True&amp;isModal=False</t>
  </si>
  <si>
    <t>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</si>
  <si>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CO1.REQ.7578618</t>
  </si>
  <si>
    <t>OPSP-VAD-0169-2025</t>
  </si>
  <si>
    <t>https://community.secop.gov.co/Public/Tendering/OpportunityDetail/Index?noticeUID=CO1.NTC.7456929&amp;isFromPublicArea=True&amp;isModal=False</t>
  </si>
  <si>
    <t>HEEKMETH YASSIN CORTEZ</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</si>
  <si>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</si>
  <si>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CO1.REQ.7578183</t>
  </si>
  <si>
    <t>OPSP-VAD-0168-2025</t>
  </si>
  <si>
    <t>https://community.secop.gov.co/Public/Tendering/OpportunityDetail/Index?noticeUID=CO1.NTC.7456058&amp;isFromPublicArea=True&amp;isModal=False</t>
  </si>
  <si>
    <t>CO1.REQ.7577275</t>
  </si>
  <si>
    <t>OAG-VAD-0167-2025</t>
  </si>
  <si>
    <t>https://community.secop.gov.co/Public/Tendering/OpportunityDetail/Index?noticeUID=CO1.NTC.7458343&amp;isFromPublicArea=True&amp;isModal=False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</si>
  <si>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IDENTIFICACIÓN DE BUGS EN LOS SOFTWARES DESARROLLADOS. 4. APOYAR EN LA DOCUMENTACIÓN DE CÓDIGO FUENTE DE LOS PRODUCTOS SOFTWARE DESARROLLADOS EN LA VICERRECTORÍA ACADÉMICA.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</si>
  <si>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CO1.REQ.7579715</t>
  </si>
  <si>
    <t>OAG-VAD-0166-2025</t>
  </si>
  <si>
    <t>https://community.secop.gov.co/Public/Tendering/OpportunityDetail/Index?noticeUID=CO1.NTC.7455479&amp;isFromPublicArea=True&amp;isModal=False</t>
  </si>
  <si>
    <t>CO1.REQ.7576689</t>
  </si>
  <si>
    <t>OPSP-VAD-0165-2025</t>
  </si>
  <si>
    <t>https://community.secop.gov.co/Public/Tendering/OpportunityDetail/Index?noticeUID=CO1.NTC.7455431&amp;isFromPublicArea=True&amp;isModal=False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</si>
  <si>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</si>
  <si>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CO1.REQ.7576360</t>
  </si>
  <si>
    <t>OAG-VAD-0164-2025</t>
  </si>
  <si>
    <t>https://community.secop.gov.co/Public/Tendering/OpportunityDetail/Index?noticeUID=CO1.NTC.7456500&amp;isFromPublicArea=True&amp;isModal=False</t>
  </si>
  <si>
    <t>LA PRESENTE ORDEN TIENE POR OBJETO: 1. APOYAR A LA DIRECCIÓN DE BIENESTAR UNIVERSITARIO EN EL REGISTRO, ACTUALIZACIÓN Y ALMACENAMIENTO DE INFORMACIÓN RELACIONADAS CON EL AREA DE DEPORTES SNIES Y PDA. 2. APOYAR EN LA PLANIFICACIÓN DE HORARIOS PARA EL USO DE LAS INSTALACIONES DEPORTIVAS.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DE LOS IMPLEMENTOS DEPORTIVOS DE LA DIRECICÓN DE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7. APOYAR EN LA RECOLECCIÓN Y SISTEMATIZACIÓN MENSUAL DE LA INFORMACIÓN DE LOS MIEMBROS DE LA COMUNIDAD UNIVERSITARIA QUE ACCEDEN A LOS SERVICIOS DEPORTIVOS DE LA DIRECCIÓN DE BIENESTAR UNIVERSITARIO. 8. PARTICIPAR EN LA ELABORACIÓN DE PLANES DE TRABAJO RELACIONADOS CON EL DEPORTE Y LA RECREACIÓN. 9. APOYAR EN EL ÁREA DE DEPORTE EN DILIGENCIAMIENTO DE LOS FORMATOS COGUI, ASISTENCIA A EVENTOS Y PERMISOS ACADÉMICOS. 10. APOYAR EN LA PARTICIPACIÓN DE LOS DIFERENTES EVENTOS REALIZADOS POR LA DIRECCIÓN DE BIENESTAR UNIVERSITARIO: BIENVENIDA A LOS ESTUDIANTES, SEMANA CULTURAL.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</si>
  <si>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CO1.REQ.7578054</t>
  </si>
  <si>
    <t>OPSP-VAD-0163-2025</t>
  </si>
  <si>
    <t>https://community.secop.gov.co/Public/Tendering/OpportunityDetail/Index?noticeUID=CO1.NTC.7456477&amp;isFromPublicArea=True&amp;isModal=False</t>
  </si>
  <si>
    <t>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</si>
  <si>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CO1.REQ.7578022</t>
  </si>
  <si>
    <t>OPSP-VAD-0162-2025</t>
  </si>
  <si>
    <t>https://community.secop.gov.co/Public/Tendering/OpportunityDetail/Index?noticeUID=CO1.NTC.7456450&amp;isFromPublicArea=True&amp;isModal=False</t>
  </si>
  <si>
    <t>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</si>
  <si>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CO1.REQ.7577684</t>
  </si>
  <si>
    <t>OPSP-VAD-0161-2025</t>
  </si>
  <si>
    <t>https://community.secop.gov.co/Public/Tendering/OpportunityDetail/Index?noticeUID=CO1.NTC.7456422&amp;isFromPublicArea=True&amp;isModal=False</t>
  </si>
  <si>
    <t>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EN LA RECOPILACIÓN DE LA INFORMACIÓN Y EN LA ELABORACIÓN INFORMES SOLICITADOS POR EL SUPERVISOR DE LA ORDEN. 6) APOYAR CON EL ARCHIVO DE LA DOCUMENTACIÓN TRAMITADA EN LOS MEDIOS TECNOLÓGICOS QUE SE DESIGNEN.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</si>
  <si>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CO1.REQ.7577661</t>
  </si>
  <si>
    <t>OPSP-VAD-0160-2025</t>
  </si>
  <si>
    <t>https://community.secop.gov.co/Public/Tendering/OpportunityDetail/Index?noticeUID=CO1.NTC.7454954&amp;isFromPublicArea=True&amp;isModal=False</t>
  </si>
  <si>
    <t>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</si>
  <si>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CO1.REQ.7575891</t>
  </si>
  <si>
    <t>OPSP-VAD-0159-2025</t>
  </si>
  <si>
    <t>https://community.secop.gov.co/Public/Tendering/OpportunityDetail/Index?noticeUID=CO1.NTC.7454917&amp;isFromPublicArea=True&amp;isModal=False</t>
  </si>
  <si>
    <t>LA PRESENTE ORDEN TIENE POR OBJETO: 1). APOYAR EN LA REALIZACIÓN DE LOS PAGOS EN LA PLATAFORMA DEL SINAP DE LAS ÓRDENES DERIVADAS DE LOS CONTRATOS Y RESOLUCIONES SUSCRITOS Y/O PROFERIDOS POR LA VICERRECTORÍA DE EXTENSIÓN Y PROYECCIÓN SOCIAL DESDE LA OFICINA DE TESORERÍA. 2). APOYAR EN LA VALIDADCIÓN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CON EL ARCHIVO DE LA DOCUMENTACIÓN TRAMITADA EN LOS MEDIOS TECNOLÓGICOS QUE SE DESIGNEN. 7) APOYAR EN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</si>
  <si>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CO1.REQ.7575852</t>
  </si>
  <si>
    <t>OPSP-VAD-0158-2025</t>
  </si>
  <si>
    <t>https://community.secop.gov.co/Public/Tendering/OpportunityDetail/Index?noticeUID=CO1.NTC.7454574&amp;isFromPublicArea=True&amp;isModal=False</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</si>
  <si>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</si>
  <si>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CO1.REQ.7575818</t>
  </si>
  <si>
    <t>OPSP-VAD-0157-2025</t>
  </si>
  <si>
    <t>https://community.secop.gov.co/Public/Tendering/OpportunityDetail/Index?noticeUID=CO1.NTC.7454506&amp;isFromPublicArea=True&amp;isModal=False</t>
  </si>
  <si>
    <t>LA PRESENTE ORDEN TIENE POR OBJETO: 1) APOYAR EN EL SEGUIMIENTO A LAS REUNIONES DEL COMITÉ PARITARIO DE SALUD OCUPACIONAL DE LA INSTITUCIÓN. 2) APOYAR EN EL SEGUIMIENTO DE LOS COMPROMISOS Y TAREAS DEL COMITÉ PARITARIO DE SALUD OCUPACIONAL DE LA INSTITUCIÓN. 3) APOYAR AL PERSONAL ENCARGADO DE LOS PROGRAMAS DE VIGILANCIA EPIDEMIOLÓGICO EN LA SENSIBILIZACIÓN Y SOCIALIZACIÓN DE ESTOS. 4) APOYAR EN LA ORGANIZACIÓN DE LOS EXPEDIENTES QUE LE SEAN ASIGNADOS CORRESPONDIENTES AL GRUPO DE SEGURIDAD Y SALUD EN EL TRABAJO, DE ACUERDO CON LOS PROCEDIMIENTOS. 5) APOYAR EN LA REALIZACIÓN DE VISITAS PERIÓDICAS A LAS DIFERENTES ÁREAS, SEDES Y LABORATORIOS DE LA UNIVERSIDAD DEL MAGDALENA CON EL FIN DE VERIFICAR Y GARANTIZAR EL CUMPLIMIENTO DE LAS NORMAS ESTABLECIDOS POR LA UNIVERSIDAD. 6) APOYAR AL GRUPO DE SEGURIDAD Y SALUD EN EL TRABAJO EN EL SEGUIMIENTO DE LAS ACTIVIDADES PROPIAS DE EQUIPO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</si>
  <si>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CO1.REQ.7575343</t>
  </si>
  <si>
    <t>OAG-VAD-0156-2025</t>
  </si>
  <si>
    <t>https://community.secop.gov.co/Public/Tendering/OpportunityDetail/Index?noticeUID=CO1.NTC.7454164&amp;isFromPublicArea=True&amp;isModal=False</t>
  </si>
  <si>
    <t>CO1.REQ.7575310</t>
  </si>
  <si>
    <t>OAG-VAD-0155-2025</t>
  </si>
  <si>
    <t>https://community.secop.gov.co/Public/Tendering/OpportunityDetail/Index?noticeUID=CO1.NTC.7454135&amp;isFromPublicArea=True&amp;isModal=False</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</si>
  <si>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CLÍNICAS Y REGISTROS. 8. APOYAR EN LA ORGANIZACIÓN, ACTUALIZACIÓN Y SEGURIDAD DEL ARCHIVO DE HISTORIA CLÍNICA. 9. APOYAR EL REGISTRO DIARIO DE CONSULTAS DE LA CLÍNICA ODONTOLÓGICA. 10. APOYAR EN LA ATENCIÓN DE ESTUDIANTES, DOCENTES Y PÚBLICO EN GENERAL. 11. APOYAR EN LA VERIFICACIÓN DEL BUEN MANEJO DE LOS RECURSOS MATERIALES DE LA CLÍNICA. 12. VERIFICAR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</si>
  <si>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CO1.REQ.7574768</t>
  </si>
  <si>
    <t>OAG-VAD-0154-2025</t>
  </si>
  <si>
    <t>https://community.secop.gov.co/Public/Tendering/OpportunityDetail/Index?noticeUID=CO1.NTC.7460871&amp;isFromPublicArea=True&amp;isModal=False</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</si>
  <si>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</si>
  <si>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CO1.REQ.7582613</t>
  </si>
  <si>
    <t>OPSP-VAD-0153-2025</t>
  </si>
  <si>
    <t>https://community.secop.gov.co/Public/Tendering/OpportunityDetail/Index?noticeUID=CO1.NTC.7460844&amp;isFromPublicArea=True&amp;isModal=False</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</si>
  <si>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</si>
  <si>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CO1.REQ.7581934</t>
  </si>
  <si>
    <t>OPSP-VAD-0152-2025</t>
  </si>
  <si>
    <t>https://community.secop.gov.co/Public/Tendering/OpportunityDetail/Index?noticeUID=CO1.NTC.7460345&amp;isFromPublicArea=True&amp;isModal=False</t>
  </si>
  <si>
    <t>LA PRESENTE ORDEN TIENE POR OBJETO: 1. APOYAR LA PRODUCCIÓN DE CONTENIDOS PARA LAS REDES SOCIALES Y MEDIOS DIGITALES DE LA DIRECCIÓN DE BIENESTAR UNIVERSITARIO. 2. APOYAR AL FOMENTO AL INTERIOR DE LA COMUNIDAD UNIVERSITARIA DE ACTIVIDADES DE LA DIVERSIDAD DESDE LA DIRECCIÓN DE BIENESTAR UNIVERSITARIO.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</si>
  <si>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CO1.REQ.7581488</t>
  </si>
  <si>
    <t>OPSP-VAD-0151-2025</t>
  </si>
  <si>
    <t>https://community.secop.gov.co/Public/Tendering/OpportunityDetail/Index?noticeUID=CO1.NTC.7460327&amp;isFromPublicArea=True&amp;isModal=False</t>
  </si>
  <si>
    <t>LA PRESENTE ORDEN TIENE POR OBJETO: 1. APOYAR AL GRUPO INTERNO DE COMPRAS Y ADMINISTRACIÓN DE BIENES EN LOS PROCESOS ADMINISTRATIVOS TALES COMO LA CONTRATACIÓN DE BIENES FUNGIBLES, ELABORACIÓN DE ACTAS, TOMA FISICA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</si>
  <si>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CO1.REQ.7581466</t>
  </si>
  <si>
    <t>OPSP-VAD-0150-2025</t>
  </si>
  <si>
    <t>https://community.secop.gov.co/Public/Tendering/OpportunityDetail/Index?noticeUID=CO1.NTC.7460304&amp;isFromPublicArea=True&amp;isModal=False</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</si>
  <si>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</si>
  <si>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CO1.REQ.7581430</t>
  </si>
  <si>
    <t>OPSP-VAD-0149-2025</t>
  </si>
  <si>
    <t>https://community.secop.gov.co/Public/Tendering/OpportunityDetail/Index?noticeUID=CO1.NTC.7458258&amp;isFromPublicArea=True&amp;isModal=False</t>
  </si>
  <si>
    <t>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CENTRO DE POSTGRADOS Y FORMACIÓN CONTINUA Y DE LAS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</si>
  <si>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CO1.REQ.7579466</t>
  </si>
  <si>
    <t>OPSP-VAD-0148-2025</t>
  </si>
  <si>
    <t>https://community.secop.gov.co/Public/Tendering/OpportunityDetail/Index?noticeUID=CO1.NTC.7457230&amp;isFromPublicArea=True&amp;isModal=False</t>
  </si>
  <si>
    <t>LA PRESENTE ORDEN TIENE POR OBJETO: 1. APOYAR  EN LA REVISIÓN DE LAS OBLIGACIONES PRESUPUESTALES DE LOS CONVENIOS DE LA VICERRECTORIA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</si>
  <si>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CO1.REQ.7578546</t>
  </si>
  <si>
    <t>OPSP-VAD-0147-2025</t>
  </si>
  <si>
    <t>https://community.secop.gov.co/Public/Tendering/OpportunityDetail/Index?noticeUID=CO1.NTC.7456691&amp;isFromPublicArea=True&amp;isModal=False</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</si>
  <si>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</si>
  <si>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CO1.REQ.7578506</t>
  </si>
  <si>
    <t>OPSP-VAD-0146-2025</t>
  </si>
  <si>
    <t>https://community.secop.gov.co/Public/Tendering/OpportunityDetail/Index?noticeUID=CO1.NTC.7456662&amp;isFromPublicArea=True&amp;isModal=False</t>
  </si>
  <si>
    <t>LA PRESENTE ORDEN TIENE POR OBJETO: 1. APOYAR EN LA ELABORACIÓN DE RESOLUCIONES DE REEMBOLSOS. 2. APOYAR EN LA ELABORACIÓN DE CERTIFICADOS DE PARAFISCALES 3. APOYAR EN LA LIQUIDACIÓN DE VIÁTICOS. 4. APOYAR EN LOS TRÁMITES DE SOLICITUDES DE INFORMACIÓN DE REEMBOLSOS SOLICITADOS POR LOS ESTUDIANTES 5. APOYAR EN LA ELABORACIÓN DE RESOLUCIONES DE PAGO  AUTORIZADAS POR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</si>
  <si>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CO1.REQ.7577937</t>
  </si>
  <si>
    <t>OPSP-VAD-0145-2025</t>
  </si>
  <si>
    <t>https://community.secop.gov.co/Public/Tendering/OpportunityDetail/Index?noticeUID=CO1.NTC.7456621&amp;isFromPublicArea=True&amp;isModal=False</t>
  </si>
  <si>
    <t>LA PRESENTE ORDEN TIENE POR OBJETO: 1.APOYAR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</si>
  <si>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CO1.REQ.7577912</t>
  </si>
  <si>
    <t>OPSP-VAD-0144-2025</t>
  </si>
  <si>
    <t>https://community.secop.gov.co/Public/Tendering/OpportunityDetail/Index?noticeUID=CO1.NTC.7460776&amp;isFromPublicArea=True&amp;isModal=False</t>
  </si>
  <si>
    <t>LA PRESENTE ORDEN TIENE POR OBJETO: 1. CONSOLIDAR LA INFORMACIÓN RELACIONADA CON LOS ESTUDIANTES BENEFICIADOS DE LAS DISTINTAS BECAS OFRECIDAS POR LA UNIVERSIDAD PARA POBLACIÓN CON VULNERABILIDAD SOCIOECONÓMICA. 2. APOYAR EN LA PROYECCIÓN DEL PRESUPUESTO DE PROGRAMAS DE BECAS: ALMUERZOS Y REFRIGERIOS, INCLUSIÓN Y PERMANENCIA, REPRESENTANTES ESTUDIANTILES, AYUDANTÍAS ADMINISTRATIVAS Y ACADÉMICAS EN EXTENSIÓN. 3. APOYAR EN EL SEGUIMIENTO DEL PRESUPUESTO DE LOS PROGRAMAS DE ESTÍMULOS Y BECAS ESTUDIANTILES OFRECIDOS POR LA INSTITUCIÓN. 4. APOYAR EN LA COORDINACIÓN DE LOS DIFERENTES COMITÉS DE BECAS, DEL PROGRAMA DE ALMUERZO Y REFRIGERIOS Y ASIGNACIÓN DE CUPOS DE ALOJAMIENTO UNIVERSITARIOS. 5. APOYAR EN LA COORDINACIÓN DE LA PLANEACIÓN, EJECUCIÓN Y SEGUIMIENTO DEL PROGRAMA DE ALMUERZO Y REFRIGERIOS GRATUITOS OFRECIDOS POR LA UNIVERSIDAD. 6. APOYAR EN LA ORGANIZACIÓN Y TRASFERENCIA DEL ARCHIVO DE LA DIRECCIÓN DE BIENESTAR UNIVERSITARIO. 7. PRESENTAR INFORMES OPORTUNAMENTE SOBRE LAS ACTIVIDADES DESARROLLADAS. 8. APOYAR LA IMPLEMENTACIÓN DE LAS ESTRATEGIAS DISEÑADAS PARA ACOMPAÑAR DE MANERA INTEGRAL A LOS ESTUDIANTES QUE HAGAN PARTE DEL PROGRAMA DE BECAS DE LA INSTITUCIÓN. 9. ATENDER A LOS MIEMBROS DE LA COMUNIDAD UNIVERSITARIA QUE REQUIERAN INFORMACIÓN SOBRE LOS DISTINTOS SERVICIOS DE BIENESTAR UNIVERSITARIO. 10. APOYAR EN LA ATENCIÓN, DE MANERA PRESENCIAL Y A TRAVÉS DE MEDIOS TECNOLÓGICOS, A LA COMUNIDAD UNIVERSITARIA QUE LO REQUIERAN. 10. APOYAR LA ACTUALIZACIÓN DE LA PÁGINA WEB DE BIENESTAR UNIVERSITARIO. 11.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12. APOYAR EN LA PARTICIPACIÓN DE LOS DIFERENTES EVENTOS REALIZADOS POR LA DIRECCIÓN DE BIENESTAR UNIVERSITARIO: BIENVENIDA A LOS ESTUDIANTES, SEMANA CULTURAL. 13.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</si>
  <si>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CO1.REQ.7581865</t>
  </si>
  <si>
    <t>OPSP-VAD-0143-2025</t>
  </si>
  <si>
    <t>https://community.secop.gov.co/Public/Tendering/OpportunityDetail/Index?noticeUID=CO1.NTC.7460736&amp;isFromPublicArea=True&amp;isModal=False</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</si>
  <si>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</si>
  <si>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CO1.REQ.7581828</t>
  </si>
  <si>
    <t>OAG-VAD-0142-2025</t>
  </si>
  <si>
    <t>https://community.secop.gov.co/Public/Tendering/OpportunityDetail/Index?noticeUID=CO1.NTC.7460000&amp;isFromPublicArea=True&amp;isModal=False</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</si>
  <si>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</si>
  <si>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CO1.REQ.7581295</t>
  </si>
  <si>
    <t>OPSP-VAD-0141-2025</t>
  </si>
  <si>
    <t>https://community.secop.gov.co/Public/Tendering/OpportunityDetail/Index?noticeUID=CO1.NTC.7459962&amp;isFromPublicArea=True&amp;isModal=False</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</si>
  <si>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 LOS PAGOS ORDENADOS POR LA DIRECCIÓN FINANCIERA Y REALIZAR INFORME MENSUAL DEL COMPORTAMIENTO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</si>
  <si>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CO1.REQ.7581275</t>
  </si>
  <si>
    <t>OPSP-VAD-0140-2025</t>
  </si>
  <si>
    <t>https://community.secop.gov.co/Public/Tendering/OpportunityDetail/Index?noticeUID=CO1.NTC.7459944&amp;isFromPublicArea=True&amp;isModal=False</t>
  </si>
  <si>
    <t>LA PRESENTE ORDEN TIENE POR OBJETO: 1. ASESORAR EN LA COORDINACIÓN DE LA PREPARACIÓN Y PRESENTACIÓN DE LAS DIFERENTES DECLARACIONES TRIBUTARIAS (IMPUESTOS NACIONALES Y TERRITORIALES) QUE CORRESPONDE PRESENTAR A LA UNIVERSIDAD DEL MAGDALENA. 2. ASESORAR AL GRUPO DE CONTABILIDAD Y DIRECCIÓN DE TALENTO HUMANO EN LA PROYECCIÓN DEL CÁLCULO DEL PORCENTAJE FIJO DE RETENCIÓN EN LA FUENTE (PROCEDIMIENTO 2). 3. ASESORAR EN LA COORDINACIÓN DE LA REVISIÓN DE LA CODIFICACIÓN CONTABLE DE LAS CUENTAS POR PAGAR Y OBLIGACIONES PRESUPUESTALES ELABORADAS PARA PROCESO DE PAGO. 4. ASESORAR EN LA COORDINACIÓN DE LA ELABORACIÓN DE ENLACES CONTABLES Y CREACIÓN DE CUENTAS CONTABLES. 5. ASESORAR EN LA COORDINACIÓN DE LA ELABORACIÓN, REVISIÓN, CONCILIACIÓN Y PRESENTACIÓN DE LOS DIFERENTES INFORMES QUE SE DEBEN ENVIAR A LOS ENTES DE CONTROL (CONTADURÍA GENERAL DE LA NACIÓN, CONTRALORÍA DEPARTAMENTAL DEL MAGDALENA, CONTRALORÍA GENERAL DE LA REPÚBLICA). 6. ASESORAR AL GRUPO DE CONTABILIDAD EN EL PROCESO DE CONCILIACIÓN DE CARTERA, CON EL GRUPO DE FACTURACIÓN, CRÉDITO Y CARTERA Y CONCILIACIÓN DE LA PROPIEDAD, PLANTA Y EQUIPO. 7. ASESORAR AL GRUPO DE CONTABILIDAD EN EL PROCESO DE ACTIVIDADES DE CIERRE MENSUAL. 8. ASESORAR AL GRUPO DE CONTABILIDAD EN LA ELABORACIÓN Y PRESENTACIÓN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</si>
  <si>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CO1.REQ.7581222</t>
  </si>
  <si>
    <t>OPSP-VAD-0139-2025</t>
  </si>
  <si>
    <t>https://community.secop.gov.co/Public/Tendering/OpportunityDetail/Index?noticeUID=CO1.NTC.7459174&amp;isFromPublicArea=True&amp;isModal=False</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</si>
  <si>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</si>
  <si>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CO1.REQ.7580463</t>
  </si>
  <si>
    <t>OAG-VAD-0138-2025</t>
  </si>
  <si>
    <t>https://community.secop.gov.co/Public/Tendering/OpportunityDetail/Index?noticeUID=CO1.NTC.7458829&amp;isFromPublicArea=True&amp;isModal=False</t>
  </si>
  <si>
    <t>ESTEFANY RAMOS PEREZ</t>
  </si>
  <si>
    <t>CO1.REQ.7579485</t>
  </si>
  <si>
    <t>OAG-VAD-0137-2025</t>
  </si>
  <si>
    <t>https://community.secop.gov.co/Public/Tendering/OpportunityDetail/Index?noticeUID=CO1.NTC.7456113&amp;isFromPublicArea=True&amp;isModal=False</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</si>
  <si>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</si>
  <si>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CO1.REQ.7577055</t>
  </si>
  <si>
    <t>OPSP-VAD-0136-2025</t>
  </si>
  <si>
    <t>https://community.secop.gov.co/Public/Tendering/OpportunityDetail/Index?noticeUID=CO1.NTC.7454457&amp;isFromPublicArea=True&amp;isModal=False</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</si>
  <si>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</si>
  <si>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CO1.REQ.7576520</t>
  </si>
  <si>
    <t>OPSP-VAD-0135-2025</t>
  </si>
  <si>
    <t>https://community.secop.gov.co/Public/Tendering/OpportunityDetail/Index?noticeUID=CO1.NTC.7455020&amp;isFromPublicArea=True&amp;isModal=False</t>
  </si>
  <si>
    <t>YANNIS MOSCOTE CASTILLO</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</si>
  <si>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</si>
  <si>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CO1.REQ.7575439</t>
  </si>
  <si>
    <t>OPSP-VAD-0134-2025</t>
  </si>
  <si>
    <t>https://community.secop.gov.co/Public/Tendering/OpportunityDetail/Index?noticeUID=CO1.NTC.7441174&amp;isFromPublicArea=True&amp;isModal=False</t>
  </si>
  <si>
    <t>LA PRESENTE ORDEN TIENE POR OBJETO: 1. ELABORACIÓN Y VALIDACIÓN DE LOS DOCUMENTOS PRECONTRACTUALES Y CONTRACTUALES DE LOS CONTRATOS ADELANTADOS POR LA VICERRECTORÍA ACADÉMICA DE CONFORMIDAD CON EL ESTATUTO DE CONTRATACIÓN DE LA INSTITUCIÓN PARA EL PERÍODO 2025-1. 2. APOYAR CON LA REDACCIÓN DE LAS ACTAS DE INICIO, SUSPENSIÓN, REINICIO, ADICIÓN EN VALOR, ADICIÓN EN PLAZO, ADICIÓN EN PLAZO Y VALOR U OTRO SÍ MODIFICATORIO, Y/O TERMINACIÓN DE LAS ÓRDENES DE PROVEEDORES PARA EL PERÍODO 2025- 1. 3. APOYAR A LA VICERRECTORÍA ACADÉMICA EN LA REVISIÓN, ELABORACIÓN Y VALIDACIÓN DE LOS ACTOS ADMINISTRATIVOS Y FORMATOS QUE SE REQUIERA EXPEDIR POR EL DESPACHO DEL VICERRECTOR ACADÉMICO PARA EL PERÍODO 2025-1. 4. APOYAR A LA VICERRECTORÍA ACADÉMICA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PARA EL PERÍODO 2025-1 5. APOYAR A LOS SUPERVISIORES QUE CORRESPONDAN, CON EL PROCESO CONTRACTUAL DE SUS PROVEEDORES, ELABORACIÓN DE ACTOS ADMINISTRATIVOS EN VIRTUD DE DELEGACIONES ADMINISTRATIVAS, CONSOLIDACIÓN DE RESERVAS DE HOTELES Y ELABORACIÓN DE INFORMES PARA EL PERÍODO 2025-1. 6. APOYAR EN EL TRÁMITE DE PAGO A PROVEEDORES DE LAS ÓRDENES Y CONTRATOS SUSCRITOS POR LA VICERRECTORÍA ACADÉMICA. 7. APOYAR EN LA PREPARACIÓN DE LOS INFORMES, RESPUESTAS Y DEMÁS DOCUMENTOS EXIGIDOS POR LAS AUTORIDADES COMPETENTES REFERENTES A ASUNTOS DE CONTRATACIÓN DE LA VICERRECTORÍA ACADÉMICA PARA EL PERÍODO 2025-1. 8. REALIZAR ACOMPAÑAMIENTO Y BRINDAR APOYO A LAS AUDITORÍAS EN CUANTO A LOS PROCESOS DE CONTRATACIÓN DE LA VICERRECTORÍA ACADÉMICO. 9. RENDIR INFORMES MENSUALES O CUANDO EL SUPERVISOR ASÍ LO REQUIERA, SOBRE LAS ACTIVIDADES DESARROLLADAS EN CUMPLIMIENTO DE LA ORDEN DE PRESTACIÓN DE SERVICIOS PARA EL PERÍODO 2025-1.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</si>
  <si>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CO1.REQ.7562298</t>
  </si>
  <si>
    <t>OPSP-VAD-0133-2025</t>
  </si>
  <si>
    <t>https://community.secop.gov.co/Public/Tendering/OpportunityDetail/Index?noticeUID=CO1.NTC.7440897&amp;isFromPublicArea=True&amp;isModal=False</t>
  </si>
  <si>
    <t>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</si>
  <si>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CO1.REQ.7562228</t>
  </si>
  <si>
    <t>OAG-VAD-0132-2025</t>
  </si>
  <si>
    <t>https://community.secop.gov.co/Public/Tendering/OpportunityDetail/Index?noticeUID=CO1.NTC.7440861&amp;isFromPublicArea=True&amp;isModal=False</t>
  </si>
  <si>
    <t>DANIELA ANDREA SOLANO DIAZ</t>
  </si>
  <si>
    <t>LA PRESENTE ORDEN TIENE POR OBJETO: 1. APOYAR EN LA PROYECCIÓN DE ÓRDENES DE SERVICIO, COMPRA Y SUMINISTRO, ASÍ COMO LAS NOTIFICACIONES AL SUPERVISOR Y CONTRATISTA. 2. APOYAR EN LA VERIFICACIÓN DE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</si>
  <si>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CO1.REQ.7561585</t>
  </si>
  <si>
    <t>OPSP-VAD-0131-2025</t>
  </si>
  <si>
    <t>https://community.secop.gov.co/Public/Tendering/OpportunityDetail/Index?noticeUID=CO1.NTC.7440828&amp;isFromPublicArea=True&amp;isModal=False</t>
  </si>
  <si>
    <t>LA PRESENTE ORDEN TIENE POR OBJETO: 1. APOYAR EN EL SEGUIMIENTO Y ACTUALIZACIÓN AL PROCESO APOYO TECNOLÓGICO TIC, PARA LA TOMA DE ACCIONES PREVENTIVAS, CORRECTIVAS Y MEJORAS. 2.APOYAR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</si>
  <si>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CO1.REQ.7561558</t>
  </si>
  <si>
    <t>OPSP-VAD-0130-2025</t>
  </si>
  <si>
    <t>https://community.secop.gov.co/Public/Tendering/OpportunityDetail/Index?noticeUID=CO1.NTC.7440393&amp;isFromPublicArea=True&amp;isModal=False</t>
  </si>
  <si>
    <t>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</si>
  <si>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CO1.REQ.7561518</t>
  </si>
  <si>
    <t>OPSP-VAD-0129-2025</t>
  </si>
  <si>
    <t>https://community.secop.gov.co/Public/Tendering/OpportunityDetail/Index?noticeUID=CO1.NTC.7440336&amp;isFromPublicArea=True&amp;isModal=False</t>
  </si>
  <si>
    <t>LA PRESENTE ORDEN TIENE POR OBJETO: 1. APOYAR EN LA ELABORACIÓN DE PROYECCIONES FINANCIERAS DE INGRESOS Y GASTOS DE ACUERDO CON LAS INSTRUCCIONES DEL DIRECTOR FINANCIERO.  2. APOYAR EN LA SOLICITUD DE INFORMACIÓN FINANCIERA DE LOS DISTINTOS PROGRAMAS ACADÉMICOS EN PRO DE LOS PROCESOS DE EVALUACIÓN. 3. APOYAR EN EL SEGUIMIENTO A LOS INFORMES DE EJECUCIONES PRESUPUESTALES DE INGRESOS Y EGRESOS 4. APOYAR EN EL DILIGENCIAMIENTO DE LOS FORMATOS DE ACTUALIZACIÓN FINANCIERA ENVIADAS POR LOS BANCOS. 5. APOYAR EN LA ELABORACIÓN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</si>
  <si>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CO1.REQ.7561082</t>
  </si>
  <si>
    <t>OPSP-VAD-0128-2025</t>
  </si>
  <si>
    <t>https://community.secop.gov.co/Public/Tendering/OpportunityDetail/Index?noticeUID=CO1.NTC.7440313&amp;isFromPublicArea=True&amp;isModal=False</t>
  </si>
  <si>
    <t>CO1.REQ.7561053</t>
  </si>
  <si>
    <t>OAG-VAD-0127-2025</t>
  </si>
  <si>
    <t>https://community.secop.gov.co/Public/Tendering/OpportunityDetail/Index?noticeUID=CO1.NTC.7439888&amp;isFromPublicArea=True&amp;isModal=False</t>
  </si>
  <si>
    <t>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ASESORAR A LOS ESTUDIANTES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</si>
  <si>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CO1.REQ.7561035</t>
  </si>
  <si>
    <t>OPSP-VAD-0126-2025</t>
  </si>
  <si>
    <t>https://community.secop.gov.co/Public/Tendering/OpportunityDetail/Index?noticeUID=CO1.NTC.7442525&amp;isFromPublicArea=True&amp;isModal=False</t>
  </si>
  <si>
    <t>LA PRESENTE ORDEN TIENE POR OBJETO: 1) APOYAR CON EL PROCESO DE CONSOLIDACIÓN DE INFORMACIÓN PARA RECONOCER ESTÍMULOS POR CONCEPTO DE REEMBOLSO DEL PAGO DE INSCRIPCIÓN A LAS PRUEBAS SABER PRO PARA EL PERÍODO 2025-1 - SEGUIMIENTO A LOS TRÁMITES DE PAGO ANTE LAS OFICINAS DE PRESUPUESTO Y CONTABILIDAD, EN LO QUE REFIERE A ASUNTOS Y ACTIVIDADES ACADÉMICAS RELACIONADOS CON REEMBOLSO DEL PAGO DE INSCRIPCIÓN A LAS PRUEBAS SABER PRO. 2) APOYAR EN EL DILIGENCIAMIENTO DE INFORMES PERIÓDICOS REQUERIDOS POR ENTES EXTERNOS Y OTRAS DEPENDENCIAS DE LA INSTITUCIÓN PARA EL PERÍODO 2025-1. 3) APOYAR A LA VICERRECTORÍA ACADÉMICA EN LA REVISIÓN, ELABORACIÓN Y VALIDACIÓN DE LOS ACTOS ADMINISTRATIVOS Y FORMATOS QUE SE REQUIERA EXPEDIR POR EL DESPACHO DEL VICERRECTOR ACADÉMICO PARA EL PERÍODO 2025-1. 4) APOYAR EN LAS ACTIVIDADES DEL PROCESO DE ORGANIZACIÓN DE CONVOCATORIAS, SELECCIÓN Y SEGUIMIENTO DE ACTIVIDDAES QUE SE DERIVEN DEL PROGRAMA DE MONITORIAS ACADÉMICAS PARA EL PERÍODO 2025-1: -APOYAR CON LA REVISIÓN Y ATENCIÓN DEL CORREO ELECTRÓNICO DE MONITORIAS ACADÉMICAS. -APOYAR EN LA ATENCIÓN A LAS INQUIETUDES DE ESTUDIANTES Y DOCENTES SOBRE EL PROCESO DE MONITORIAS.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</si>
  <si>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CO1.REQ.7563172</t>
  </si>
  <si>
    <t>OPSP-VAD-0125-2025</t>
  </si>
  <si>
    <t>https://community.secop.gov.co/Public/Tendering/OpportunityDetail/Index?noticeUID=CO1.NTC.7441933&amp;isFromPublicArea=True&amp;isModal=False</t>
  </si>
  <si>
    <t>LA PRESENTE ORDEN TIENE POR OBJETO: 1. RECOPILAR INFORMACIÓN Y REDACTAR NOTAS PERIODÍSTICAS. 2. ACTUALIZAR LA PÁGINA WEB DE BIENESTAR UNIVERSITARIO. 3. REDACTAR TEXTOS PARA BANNERS Y MENSAJES INSTITUCIONALES. 4. PLANIFICAR Y COORDINAR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</si>
  <si>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CO1.REQ.7562680</t>
  </si>
  <si>
    <t>OPSP-VAD-0124-2025</t>
  </si>
  <si>
    <t>https://community.secop.gov.co/Public/Tendering/OpportunityDetail/Index?noticeUID=CO1.NTC.7441199&amp;isFromPublicArea=True&amp;isModal=False</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</si>
  <si>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</si>
  <si>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CO1.REQ.7562618</t>
  </si>
  <si>
    <t>OPSP-VAD-0123-2025</t>
  </si>
  <si>
    <t>https://community.secop.gov.co/Public/Tendering/OpportunityDetail/Index?noticeUID=CO1.NTC.7441115&amp;isFromPublicArea=True&amp;isModal=False</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</si>
  <si>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</si>
  <si>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CO1.REQ.7561798</t>
  </si>
  <si>
    <t>OPSP-VAD-0122-2025</t>
  </si>
  <si>
    <t>https://community.secop.gov.co/Public/Tendering/OpportunityDetail/Index?noticeUID=CO1.NTC.7440741&amp;isFromPublicArea=True&amp;isModal=False</t>
  </si>
  <si>
    <t>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CONTROL INTERNO DISCIPLINARIO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PROTOCOLO DE ATENCIÓN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17. APOYAR LA PROYECCIÓN INFORMES REFERENTES A CASOS DE VIOLENCIA BASADA EN GÉNERO Y VIOLENCIA SEXUAL, CUANDO SEAN REQUERIDOS POR LA OFICINA ASESORA JURÍDICA PARA LA PROYECCIÓN DE RESPUESTA A TUTELAS O DERECHOS DE PETICIÓN. 18. REALIZAR ACOMPAÑAMIENTO A LA VÍCTIMA EN LOS CASOS QUE REQUIERA ATENCIÓN URGENTE EN UN CENTRO DE SALUD O PARA PRESENTAR DENUNCIAS O QUERELLAS POLICIVAS. 19. APOYAR AL CENTRO DE INGENIERÍA Y DESARROLLO DE SOFTWARE PARA LA CREACIÓN DE LA PLATAFORMA GAV UNIMAGDALENA, SISTEMA DE INFORMACIÓN WEB PARA LA GESTIÓN DE LA INFORMACIÓN DE LOS EXPEDIENTES LLEVADOS EN EL GRUPO DE ATENCIÓN DE CASOS DE VIOLENCIA DE GÉNERO (GAV) UNIMAGDALENA. 20.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21. APOYAR EN LA PARTICIPACIÓN DE LOS DIFERENTES EVENTOS REALIZADOS POR LA DIRECCIÓN DE BIENESTAR UNIVERSITARIO: BIENVENIDA A LOS ESTUDIANTES, SEMANA CULTURAL. 22.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</si>
  <si>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CO1.REQ.7561766</t>
  </si>
  <si>
    <t>OPSP-VAD-0121-2025</t>
  </si>
  <si>
    <t>https://community.secop.gov.co/Public/Tendering/OpportunityDetail/Index?noticeUID=CO1.NTC.7440707&amp;isFromPublicArea=True&amp;isModal=False</t>
  </si>
  <si>
    <t>RAISSA CARIME MURILLO DEMETRIO</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</si>
  <si>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</si>
  <si>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CO1.REQ.7561718</t>
  </si>
  <si>
    <t>OPSP-VAD-0120-2025</t>
  </si>
  <si>
    <t>https://community.secop.gov.co/Public/Tendering/OpportunityDetail/Index?noticeUID=CO1.NTC.7440277&amp;isFromPublicArea=True&amp;isModal=False</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</si>
  <si>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</si>
  <si>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CO1.REQ.7561294</t>
  </si>
  <si>
    <t>OPSP-VAD-0119-2025</t>
  </si>
  <si>
    <t>https://community.secop.gov.co/Public/Tendering/OpportunityDetail/Index?noticeUID=CO1.NTC.7439759&amp;isFromPublicArea=True&amp;isModal=False</t>
  </si>
  <si>
    <t>LA PRESENTE ORDEN TIENE POR OBJETO: 1. APOYAR EN EL SEGUIMIENTO DE FUENTES DE INGRESOS Y DESTINACIÓN DE LOS RECURSOS. 2 APOYAR EN EL SEGUIMIENTO COMPARATIVO MENSUALIZADO DE LOS INGRESOS Y GASTOS. 3. APOYAR EN LA ACTUALIZACIÓN INFORMACIÓN ACREDITACIÓN DE PROGRAMAS. 4. APOYAR EN EL SEGUIMIENTO Y AJUSTE MENSUAL DEL PAC.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</si>
  <si>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CO1.REQ.7560875</t>
  </si>
  <si>
    <t>OPSP-VAD-0118-2025</t>
  </si>
  <si>
    <t>https://community.secop.gov.co/Public/Tendering/OpportunityDetail/Index?noticeUID=CO1.NTC.7443005&amp;isFromPublicArea=True&amp;isModal=False</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</si>
  <si>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</si>
  <si>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CO1.REQ.7563908</t>
  </si>
  <si>
    <t>OPSP-VAD-0117-2025</t>
  </si>
  <si>
    <t>https://community.secop.gov.co/Public/Tendering/OpportunityDetail/Index?noticeUID=CO1.NTC.7442360&amp;isFromPublicArea=True&amp;isModal=False</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</si>
  <si>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</si>
  <si>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CO1.REQ.7563082</t>
  </si>
  <si>
    <t>OPSP-VAD-0116-2025</t>
  </si>
  <si>
    <t>https://community.secop.gov.co/Public/Tendering/OpportunityDetail/Index?noticeUID=CO1.NTC.7442323&amp;isFromPublicArea=True&amp;isModal=False</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</si>
  <si>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</si>
  <si>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CO1.REQ.7563026</t>
  </si>
  <si>
    <t>OAG-VAD-0115-2025</t>
  </si>
  <si>
    <t>https://community.secop.gov.co/Public/Tendering/OpportunityDetail/Index?noticeUID=CO1.NTC.7442320&amp;isFromPublicArea=True&amp;isModal=False</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</si>
  <si>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PRESENTAR INFORMES FINANCIEROS OPORTUNAMENTE A LA DIRECCIÓN DE BIENESTAR UNIVERSITARIO SOBRE LAS ACTIVIDADES DESARROLLADAS Y PLANTEADAS EN EL PLAN DE TRABAJO, PARA LA VERIFICACIÓN Y EVALUACIÓN DEL CUMPLIMIENTO DE LAS METAS PROPUESTAS. 6. APOYAR EN LA SUPERVISIÓN FINANCIERA EN LO RELACIONADO CON REVISIÓN DE INFORMES Y LA EJECUCIÓN DE LAS ORDENES Y/O CONTRATOS DE LA DIRECCIÓN DE BIENESTAR UNIVERSITARIO.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</si>
  <si>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CO1.REQ.7562847</t>
  </si>
  <si>
    <t>OPSP-VAD-0114-2025</t>
  </si>
  <si>
    <t>https://community.secop.gov.co/Public/Tendering/OpportunityDetail/Index?noticeUID=CO1.NTC.7441363&amp;isFromPublicArea=True&amp;isModal=False</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</si>
  <si>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</si>
  <si>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CO1.REQ.7562499</t>
  </si>
  <si>
    <t>OPSP-VAD-0113-2025</t>
  </si>
  <si>
    <t>https://community.secop.gov.co/Public/Tendering/OpportunityDetail/Index?noticeUID=CO1.NTC.7441235&amp;isFromPublicArea=True&amp;isModal=False</t>
  </si>
  <si>
    <t>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DIAGNÓSTICO DE NECESIDADES DE EQUIPOS DE LABORATORIOS, DE TAL MANERA QUE SE PUEDA CONOCER CUÁLES SE DEBE HACER REPOSICIÓN Y CUÁLES SE DEBEN ADICIONAR A LOS EXISTENTES. 3. CONSTRUIR Y ENTREGAR DOCUMENTO TÉCNICO CON EL DIAGNÓSTICO DE NECESIDADES DE EQUIPOS DE LOS LABORATORIOS PRIORIZADOS. 4. ENTREGAR INFORMES PARCIALES A SOLICITUD DEL SUPERVISOR DEL ESTADO DE AVANCE DEL DIAGNÓSTICO QUE SE EFECTÚA. 5. COORDINAR 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</si>
  <si>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CO1.REQ.7562315</t>
  </si>
  <si>
    <t>OPSP-VAD-0112-2025</t>
  </si>
  <si>
    <t>https://community.secop.gov.co/Public/Tendering/OpportunityDetail/Index?noticeUID=CO1.NTC.7440773&amp;isFromPublicArea=True&amp;isModal=False</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</si>
  <si>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</si>
  <si>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CO1.REQ.7561787</t>
  </si>
  <si>
    <t>OPSP-VAD-0111-2025</t>
  </si>
  <si>
    <t>https://community.secop.gov.co/Public/Tendering/OpportunityDetail/Index?noticeUID=CO1.NTC.7440283&amp;isFromPublicArea=True&amp;isModal=False</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</si>
  <si>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23.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</si>
  <si>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CO1.REQ.7561290</t>
  </si>
  <si>
    <t>OPSP-VAD-0110-2025</t>
  </si>
  <si>
    <t>https://community.secop.gov.co/Public/Tendering/OpportunityDetail/Index?noticeUID=CO1.NTC.7433472&amp;isFromPublicArea=True&amp;isModal=False</t>
  </si>
  <si>
    <t>LA PRESENTE ORDEN TIENE POR OBJETO: 1- APOYAR EN LA COORDINACIÓN, LOGÍSTICA Y DESARROLLO DE CAPACITACIONES VIRTUALES, PRESENCIALES Y EVENTOS ORGANIZADOS POR EL GRUPO DE DESARROLLO ORGANIZACIONAL DE LA DIRECCIÓN DE TALENTO HUMANO. 2- APOYAR CON LA ACTUALIZACIÓN DEL REPOSITORIO DE LAS CAPACITACIONES Y CARGUE DE LOS MÓDULOS DE INDUCCIÓN Y REINDUCCIÓN ,EJECUTADAS POR EL GRUPO DE DESARROLLO ORGANIZACIONAL DE LA DIRECCIÓN DE TALENTO HUMANO. 3- APOYAR CON LA ACTUALIZACIÓN DE ISOLUCIÓN, RESPECTO A LAS ACTIVIDADES Y ACCIONES DE MEJORA DEL GRUPO DE DESARROLLO ORGANIZACIONAL DE LA DIRECCIÓN DE TALENTO HUMANO. 4-APOYAR CON LA CONSTRUCCIÓN, APLICACIÓN Y TABULACIÓN DE LAS ENCUESTAS DE “NECESIDADES DE CAPACITACIÓN” Y “SATISFACCIÓN DE BIENESTAR LABORAL” 5- APOYAR EN LA CONSTRUCCIÓN DEL PLAN DE CAPACITACIÓN INSTITUCIONAL Y PLAN DE ESTÍMULOS Y BIENESTAR LABORAL DE LA DIRECCIÓN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</si>
  <si>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CO1.REQ.7554369</t>
  </si>
  <si>
    <t>OPSP-VAD-0109-2025</t>
  </si>
  <si>
    <t>https://community.secop.gov.co/Public/Tendering/OpportunityDetail/Index?noticeUID=CO1.NTC.7433426&amp;isFromPublicArea=True&amp;isModal=False</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</si>
  <si>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LA SUPERVISIÓN DE LAS COMUNICACIONES INTERNAS Y EXTERNAS GENERADAS Y RECIBIDAS EN EL MARCO DEL PROYECTO. 2.APOYAR LA SUPERVISIÓN DEL CUMPLIMIENTO A CABALIDAD DE CADA UNA DE LAS ACTIVIDADES Y OBJETIVOS DEL PROYECTO. 3.APOYAR LA SUPERVISIÓN DEL CUMPLIMIENTO DE LA PROGRAMACIÓN DE LOS GIROS DE RECURSOS DEL SGR DEL PROYECTO.4. APOYAR LA SUPERVISIÓN DEL PROCESO DE SELECCIÓN E INSCRIPCIÓN DE LOS BENEFICIARIOS QUE SE ENCUENTRAN EN EL PROYECTO. 5.APOYAR LA SUPERVISIÓN DEL PROCESO DE CARACTERIZACIÓN SOCIOECONÓMICA Y AMBIENTAL DE LOS BENEFICIARIOS Y SUS PREDIOS. 6.APOYAR LA SUPERVISIÓN DEL PROCESO FORMATIVO DE LOS MÓDULOS -TALLERES QUE SE OTORGARÁ A LOS BENEFICIARIOS EN EL MARCO DEL PROYECTO. 7.APOYAR LA SUPERVISIÓN DE LA CREACIÓN E IMPLEMENTACIÓN DEL PLAN DE INTERVENCIÓN EN CADA UNO DE LOS PREDIOS. 8.APOYAR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</si>
  <si>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CO1.REQ.7554303</t>
  </si>
  <si>
    <t>OPSP-VAD-0108-2025</t>
  </si>
  <si>
    <t>https://community.secop.gov.co/Public/Tendering/OpportunityDetail/Index?noticeUID=CO1.NTC.7433056&amp;isFromPublicArea=True&amp;isModal=False</t>
  </si>
  <si>
    <t>CO1.REQ.7553968</t>
  </si>
  <si>
    <t>OPSP-VAD-0107-2025</t>
  </si>
  <si>
    <t>https://community.secop.gov.co/Public/Tendering/OpportunityDetail/Index?noticeUID=CO1.NTC.7433003&amp;isFromPublicArea=True&amp;isModal=False</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</si>
  <si>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LAS INVESTIGACIONES DE ACCIDENTE LABORALES DE ESTUDIANTE, DOCENTES, Y PERSONAL ADMINISTRATIVOS DE LA UNIVERSIDAD DEL MAGDALENA. 5.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</si>
  <si>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CO1.REQ.7553921</t>
  </si>
  <si>
    <t>OAG-VAD-0106-2025</t>
  </si>
  <si>
    <t>https://community.secop.gov.co/Public/Tendering/OpportunityDetail/Index?noticeUID=CO1.NTC.7431394&amp;isFromPublicArea=True&amp;isModal=False</t>
  </si>
  <si>
    <t>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</si>
  <si>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CO1.REQ.7552710</t>
  </si>
  <si>
    <t>OPSP-VAD-0105-2025</t>
  </si>
  <si>
    <t>https://community.secop.gov.co/Public/Tendering/OpportunityDetail/Index?noticeUID=CO1.NTC.7431679&amp;isFromPublicArea=True&amp;isModal=False</t>
  </si>
  <si>
    <t>LA PRESENTE ORDEN TIENE POR OBJETO: 1. ASESORAR EN LOS PROCEDIMIENTOS Y ACTIVIDADES DE GESTIÓN FINANCIERA, DE ACUERDO CON LAS DIRECTRICES TRAZADAS POR EL DIRECTOR FINANCIERO. 2. ASESORAR EN LAS ACTIVIDADES DE SEGUIMIENTO, CONSOLIDACIÓN Y PRESENTACIÓN DE INFORMES SOBRE EL RESULTADO DE LA GESTIÓN PRESUPUESTAL, DE TESORERÍA Y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</si>
  <si>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CO1.REQ.7552928</t>
  </si>
  <si>
    <t>OPSP-VAD-0104-2025</t>
  </si>
  <si>
    <t>https://community.secop.gov.co/Public/Tendering/OpportunityDetail/Index?noticeUID=CO1.NTC.7433137&amp;isFromPublicArea=True&amp;isModal=False</t>
  </si>
  <si>
    <t>LA PRESENTE ORDEN TIENE POR OBJETO: 1. APOYAR CON LA ATENCIÓN AL PÚBLICO EN GENERAL QUE REQUIERAN EL SERVICIO DE LAS FUNCIONES Y ACTIVIDADES QUE SE DESARROLLAN EN LA DEPENDENCIA A TRAVÉS DE LOS DISTINTOS CANALES DE COMUNICACIÓN DISPONIBLES. 2. APOYAR CON LA RECEPCIÓN, REVISIÓN, VERIFICACIÓN, CONFIRMACIÓN Y APROBACIÓN DE SOLICITUDES DE CRÉDITOS CORTO PLAZO. 3. APOYAR CON LA RECEPCIÓN, ORGANIZACIÓN Y REGISTRO DE LOS TÍTULOS VALORES DE CRÉDITOS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ETC. 6. APOYAR CON EL INGRESO DE LOS PAGOS REALIZADOS A LOS CRÉDITOS REGISTRADOS EN EL SISTEMA DE INFORMACIÓN CARTERA. 7. APOYAR CON LA REALIZACIÓN DE LLAMADAS TELEFÓNICAS Y ENVÍO DE CORREOS ELECTRÓNICOS PARA GESTIONAR EL COBRO DE LAS OBLIGACIONES PENDIENTES QUE SE LE ADEUDEN A LA INSTITUCIÓN, EN ESPECIAL LA DE LOS CRÉDITOS CORTO PLAZO QUE TIENEN LOS ESTUDIANTES Y CODEUDORES EN LAS DIFERENTES MODALIDADES (PRESENCIAL, CREO, POSGRADOS Y DIPLOMADOS), SEGÚN EL FORMATO ESTABLECIDO PARA EL CONTROL DE LAS LLAMADAS. 8. REALIZAR MENSUALMENTE INFORME DE EFECTIVIDAD DEL PROCESO DE GESTIÓN DE COBRO DE LAS OBLIGACIONES PENDIENTES QUE SE LE ADEUDEN A LA INSTITUCIÓN, EN ESPECIAL LA DE LOS CRÉDITOS CORTO PLAZO QUE TIENEN LOS ESTUDIANTES Y CODEUDORES EN LAS DIFERENTES MODALIDADES (PRESENCIAL, CREO, POSGRADOS Y DIPLOMADOS). 9. APOYAR CON LA EXPEDICIÓN DE PAZ Y SALVOS DE LOS ESTUDIANTES CON CRÉDITOS CORTO PLAZO Y ASÍ MISMO, ACTUALIZAR SU ESTADO FINANCIERO EN EL SISTEMA DE ADMISIONES. 10. APOYAR CON LA EXPEDICIÓN DE CERTIFICADOS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EN SUS DISTINTAS MODALIDADES (PRESENCIAL, CREO, POSGRADOS Y DIPLOMADOS). 14. REALIZAR ACOMPAÑAMIENTO A LOS EVENTOS INSTITUCIONALES EN LOS QUE SE REQUIERA FINANCIAMIENTO EN LA ADQUISIÓN DE SERVICIOS O PRODUCTOS COMO: FERIA DEL LIBRO, FERIA ARTESANAL, FERIA AGRÍCOLA, FERIA DE POSTGRADOS.15. APOYAR EN EL TRÁMITE, ELABORACIÓN Y SEGUIMIENTO DE LOS DESCUENTOS POR NOMINA. 16. APOYAR EN LA GENERACIÓN DE ABONOS Y CUENTAS POR COBRAR POR LOS DIFERENTES CONCEPTOS DESCONTADOS POR EL GRUPO DE NÓMINA MES A MES, LOS CUALES SE REPORTAN AL GRUPO DE TESORERÍA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19.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</si>
  <si>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CO1.REQ.7554137</t>
  </si>
  <si>
    <t>OPSP-VAD-0103-2025</t>
  </si>
  <si>
    <t>https://community.secop.gov.co/Public/Tendering/OpportunityDetail/Index?noticeUID=CO1.NTC.7432310&amp;isFromPublicArea=True&amp;isModal=False</t>
  </si>
  <si>
    <t>EDGARDO RAFAEL QUINTERO GUERRA</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</si>
  <si>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</si>
  <si>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CO1.REQ.7553255</t>
  </si>
  <si>
    <t>OPSP-VAD-0102-2025</t>
  </si>
  <si>
    <t>https://community.secop.gov.co/Public/Tendering/OpportunityDetail/Index?noticeUID=CO1.NTC.7431590&amp;isFromPublicArea=True&amp;isModal=False</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</si>
  <si>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</si>
  <si>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CO1.REQ.7552677</t>
  </si>
  <si>
    <t>OPSP-VAD-0101-2025</t>
  </si>
  <si>
    <t>https://community.secop.gov.co/Public/Tendering/OpportunityDetail/Index?noticeUID=CO1.NTC.7431516&amp;isFromPublicArea=True&amp;isModal=False</t>
  </si>
  <si>
    <t>LA PRESENTE ORDEN TIENE POR OBJETO: 1. APOYAR AL GRUPO DE DESARROLLO ORGANIZACIONAL DE LA DIRECCIÓN DE TALENTO HUMANO, EN LA COORDINACIÓN, LOGÍSTICA Y DESARROLLO DEL PROGRAMA DE DESVINCULACIÓN ASISTIDA, ESCUELA DE PADRES, CAMPAÑA VALORES INSTITUCIONALES Y ENCUENTRO DE PENSIONADOS. 2- APOYAR EN LA COORDINACIÓN, LOGÍSTICA, DESARROLLO Y EVALUACIÓN DE LAS CAPACITACIONES DESARROLLADAS POR EL GRUPO DE DESARROLLO ORGANIZACIONAL. 3- APOYAR CON LA CONSOLIDACIÓN DE LA ESTADÍSTICA DE LAS ACTIVIDADES DE BIENESTAR LABORAL Y DE LAS CAPACITACIONES DESARROLLADAS POR EL GRUPO DE DESARROLLO ORGANIZACIONAL DE LA DIRECCIÓN DE TALENTO HUMANO 4- APOYAR EN LA ELABORACIÓN, SEGUIMIENTO Y TABULACIÓN DE LAS ENCUESTAS APLICADAS A TRAVÉS DEL GRUPO DE DESARROLLO ORGANIZACIONAL DE LA DIRECCIÓN DE TALENTO HUMANO. 5- APOYAR AL GRUPO DE DESARROLLO ORGANIZACIONAL, CON LA ACTUALIZACIÓN DE LOS PROCESOS COGUI Y CONSTRUCCIÓN DEL PLAN ESTRATÉGICO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</si>
  <si>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CO1.REQ.7552631</t>
  </si>
  <si>
    <t>OPSP-VAD-0100-2025</t>
  </si>
  <si>
    <t>https://community.secop.gov.co/Public/Tendering/OpportunityDetail/Index?noticeUID=CO1.NTC.7431266&amp;isFromPublicArea=True&amp;isModal=False</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</si>
  <si>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A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A CABO EL REGISTRO DE DICHA ACTIVIDAD SEGÚN EL FORMATO ESTABLECIDO PARA EL CONTROL DE FACTURACIÓN. 16. APOYAR EN LA ELABORACIÓN DE LOS ACUERDOS DE PAGO DE LOS ESTUDIANTES QUE PRESENTAN MORA EN LOS CRÉDITOS EDUCATIVOS DE TODAS LAS MODALIDADES, Y DEUDAS POR SERVICIOS DE PRESTADOS A LOS ESTUDIANTES DISTINTOS A MATRICULA; APOYAR EN EL SEGUIMIENTO PARA EL CUMPLIMIENTO DEL PAGO DE LAS CUOTAS PACTADAS.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</si>
  <si>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CO1.REQ.7552161</t>
  </si>
  <si>
    <t>OPSP-VAD-0099-2025</t>
  </si>
  <si>
    <t>https://community.secop.gov.co/Public/Tendering/OpportunityDetail/Index?noticeUID=CO1.NTC.7430555&amp;isFromPublicArea=True&amp;isModal=False</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</si>
  <si>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</si>
  <si>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CO1.REQ.7551867</t>
  </si>
  <si>
    <t>OAG-VAD-0098-2025</t>
  </si>
  <si>
    <t>https://community.secop.gov.co/Public/Tendering/OpportunityDetail/Index?noticeUID=CO1.NTC.7431995&amp;isFromPublicArea=True&amp;isModal=False</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</si>
  <si>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DE ADMISIONES, REGISTRO Y CONTROL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</si>
  <si>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CO1.REQ.7553158</t>
  </si>
  <si>
    <t>OAG-VAD-0097-2025</t>
  </si>
  <si>
    <t>https://community.secop.gov.co/Public/Tendering/OpportunityDetail/Index?noticeUID=CO1.NTC.7431456&amp;isFromPublicArea=True&amp;isModal=False</t>
  </si>
  <si>
    <t>MANUEL RAFAEL AREVALO LOBATO</t>
  </si>
  <si>
    <t>LA PRESENTE ORDEN TIENE POR OBJETO: 1. BRINDAR SOPORTE A USUARIOS. 2. ASESORAR Y APOYAR EN LA APLICACIÓN DE MEDIDAS DE SEGURIDAD INFORMÁTICA PARA CONTRARRESTAR AMENAZAS Y VULNERABILIDADES EN LA RED DE LA INSTITUCIÓN. 3. ASESORAR EN LA ACTUALIZACIÓN DE LA INFRAESTRUCTURA TECNOLÓGICA. 4. ASESORAR EN LA ADMINISTRACIÓN DE DISPOSITIVOS DE SEGURIDAD PERIMETRAL. 5. ASESORAR Y APOYAR EN LA GESTIÓN Y CONSTRUCCIÓN DE LAS POLÍTICAS DE SEGURIDAD INFORMÁTICA Y PROTECCIÓN DE LA INFORMACIÓN. 6. APOYAR EN EL REGISTRO DE INCIDENTE DE SEGURIDAD INFORMÁTICA.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</si>
  <si>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CO1.REQ.7552708</t>
  </si>
  <si>
    <t>OPSP-VAD-0096-2025</t>
  </si>
  <si>
    <t>https://community.secop.gov.co/Public/Tendering/OpportunityDetail/Index?noticeUID=CO1.NTC.7432681&amp;isFromPublicArea=True&amp;isModal=False</t>
  </si>
  <si>
    <t>LA PRESENTE ORDEN TIENE POR OBJETO: 1. APOYAR EN LA REVISIÓN DE LAS OBLIGACIONES PRESUPUESTALES, PARA VERIFICAR SU LEGALIDAD. 2 ENVIAR A TESORERIA LAS OBLIGACIONES PRESUPUESTALES PARA PROGRAMACIÓN DE PAGO. 3. HACER SEGUIMIENTO A LOS ACTOS ADMINISTRATIVOS DE ORDENACIÓN DEL GASTO QUE SEAN DEVUELTOS PARA CORRECCIÓN. 4 . APOYAR EN LAS SOLICITUDES DE INFORMACIÓN DE TRÁMITES REALIZADAS POR PROVEEDORES, DOCENTES EMPLEADOS, DIRECTORES, SUPERVISORES PARA DAR INFORMACIÓN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</si>
  <si>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CO1.REQ.7553908</t>
  </si>
  <si>
    <t>OPSP-VAD-0095-2025</t>
  </si>
  <si>
    <t>https://community.secop.gov.co/Public/Tendering/OpportunityDetail/Index?noticeUID=CO1.NTC.7432631&amp;isFromPublicArea=True&amp;isModal=False</t>
  </si>
  <si>
    <t>LA PRESENTE ORDEN TIENE POR OBJETO: 1. APOYAR LA GESTIÓN EN LA RECEPCIÓN DE SOLICITUDES DE ADICIÓN, REDUCCIÓN, TRASLADOS PRESUPUESTALES QUE LLEGAN A LA DIRECCIÓN FINANCIERA - GRUPO DE PRESUPUESTO. 2. APOYAR LA REVISIÓN DE DISPONIBLES PRESUPUESTALES Y ELABORAR LOS BORRADORES DE RESOLUCIÓN DE ADICIÓN, TRASLADOS PRESUPUESTALES, REDUCCIÓN PRESUPUESTAL, RADICAR RESOLUCIONES, LLEVAR CONTROL DE LAS RESOLUCIONES QUE PASAN PARA VISTO BUENO DE LA DIRECCIÓN FINANCIERA Y QUE PASAN PARA FIRMA DEL VICERRECTOR ADMINISTRATIVO. 3. APOYAR EN LA RECEPCIÓN DE LOS ACTOS ADMINISTRATIVOS FIRMADOR EN LA VICERRECTORÍA ADMINISTRATIVA. 4. APOYAR EL CONTROL DE LOS ACTOS ADMINISTRATIVOS FIRMADOS, ADJUNTARLOS EN EL SISTEMA DE INFORMACIÓN FINANCIERO SINAP CON LOS SOPORTES RESPECTIVOS Y ARCHIVARLOS DE MANERA CRONOLÓGICA PARA CONSULTA Y REPORTES DEL GRUPO DE PRESUPUESTO.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</si>
  <si>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CO1.REQ.7553574</t>
  </si>
  <si>
    <t>OPSP-VAD-0094-2025</t>
  </si>
  <si>
    <t>https://community.secop.gov.co/Public/Tendering/OpportunityDetail/Index?noticeUID=CO1.NTC.7432240&amp;isFromPublicArea=True&amp;isModal=False</t>
  </si>
  <si>
    <t>CRISTIAN ALEXIS ORTIZ BERMUDEZ</t>
  </si>
  <si>
    <t>LA PRESENTE ORDEN TIENE POR OBJETO: 1. APOYAR EN EL DISEÑO Y EJECUCIÓN DE LOS PLANES DE PLANEACIÓN ACADÉMICA Y ADMINISTRATIVA. 2. GENERAR INFORMES RELACIONADOS CON PROGRAMAS, ACTIVIDADES Y CUMPLIMIENTO DE OBJETIVOS ESTRATÉGICOS. 3. GENERAR REPORTES RELACIONADOS CON HORAS TRABAJADAS DE DOCENTES Y COORDINADORES 4. APOYAR LA PLANEACIÓN Y DESARROLLO DE ESTRATEGIAS PARA OFERTAR LOS CURSOS DE FORMACIÓN EN IDIOMAS. 5. APOYAR LA PLANEACIÓN Y DESARROLLO DE PROPUESTAS PARA CURSOS DE FORMACIÓN. 6. APOYAR LA GESTIÓN, LA PLANIFICACIÓN Y DISTRIBUCIÓN DEL PRESUPUESTO ASIGNADO. 7. APOYAR CON LA PROYECCIÓN DE LOS CRONOGRAMAS DE ACTIVIDADES A REALIZAR PARA CUMPLIR CON LOS PROYECTOS DEL CENTRO DE PLURILINGÜISMO. 8. APOYAR EN LA ELABORACIÓN DE PLANES DE ACCIÓN PARA LA GESTIÓN DE RECURSOS DEL CDPL. 9. APOYAR EN EL DISEÑO, IMPLEMENTACIÓN Y SUPERVISIÓN  DEL PLAN ESTRATÉGICO DEL CENTRO DE PLURILINGÜISMO. 10. APOYAR LA SUPERVISIÓN DE LA CONTRATACIÓN DE DOCENTES Y PERSONAL DE APOYO, ASEGURANDO LA ASIGNACIÓN ADECUADA DE CARGAS HORARIAS Y FUNCIONES. 11. APOYAR LA SUPERVISIÓN DE LA CREACIÓN DE CRONOGRAMAS ACADÉMICOS PARA EL DESARROLLO DE CURSOS. 12. APOYAR EN EL SEGUIMIENTO AL CUMPLIMIENTO DE INDICADORES Y METAS. 13. APOYAR EN LA PROGRAMACIÓN Y SEGUIMIENTO A LAS ACTIVIDADES ACADÉMICAS EN COORDINACIÓN CON LAS ÁREAS RESPONSABLES. 14. APOYAR EN LA GESTIÓN DE ADICIONES, DISMINUCIONES, ACTAS, RESOLUCIONES, CDP, PRESUPUESTOS Y PROCESOS ADMINISTRATIVOS. 15. ELABORAR PRESUPUESTOS, INCLUYENDO ESTIMACIONES PARA EVENTOS, RECURSOS Y ACTIVIDADES. 16. APOYAR EN EL DISEÑO Y ACTUALIZACIÓN DE CRONOGRAMAS ACADÉMICOS Y ADMINISTRATIVOS. 17. APOYAR EN LA GENERACIÓN DE INFORMES DE EXÁMENES DE SUFICIENCIA, INFORMES DE PLANEACIÓN Y ESTADÍSTICAS GENERALES.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</si>
  <si>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CO1.REQ.7553199</t>
  </si>
  <si>
    <t>OPSP-VAD-0093-2025</t>
  </si>
  <si>
    <t>https://community.secop.gov.co/Public/Tendering/OpportunityDetail/Index?noticeUID=CO1.NTC.7431943&amp;isFromPublicArea=True&amp;isModal=False</t>
  </si>
  <si>
    <t>LA PRESENTE ORDEN TIENE POR OBJETO: 1. PRESTAR LOS SERVICIOS PROFESIONALES DE ABOGADO EN LOS PROCESOS QUE SEAN ADELANTADOS EN LA DIRECCIÓN DE BIENESTAR UNIVERSITARIO Y SUS COORDINACIONES. 2. APOYAR JURÍDICAMENTE A LA DIRECCIÓN DE BIENESTAR UNIVERSITARIO, EN LOS PROCESOS DE GESTIÓN DE CONTRATACIÓN (PRE-CONTRACTUALES,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 EMITIR CONCEPTOS Y RESOLVER LAS CONSULTAS JURIDICAS QUE SEAN SOLICITADES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</si>
  <si>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CO1.REQ.7552790</t>
  </si>
  <si>
    <t>OPSP-VAD-0092-2025</t>
  </si>
  <si>
    <t>https://community.secop.gov.co/Public/Tendering/OpportunityDetail/Index?noticeUID=CO1.NTC.7431430&amp;isFromPublicArea=True&amp;isModal=False</t>
  </si>
  <si>
    <t>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</si>
  <si>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CO1.REQ.7552328</t>
  </si>
  <si>
    <t>OPSP-VAD-0091-2025</t>
  </si>
  <si>
    <t>https://community.secop.gov.co/Public/Tendering/OpportunityDetail/Index?noticeUID=CO1.NTC.7430744&amp;isFromPublicArea=True&amp;isModal=False</t>
  </si>
  <si>
    <t>LA PRESENTE ORDEN TIENE POR OBJETO: 1. APOYAR EN LA ESTANDARIZACIÓN DE LOS PROCESOS DE ASEGURAMIENTO DE LA CALIDAD DE LAS FACULTADES Y PROGRAMAS ACADÉMICOS. 2.APOYAR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</si>
  <si>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CO1.REQ.7551785</t>
  </si>
  <si>
    <t>OPSP-VAD-0090-2025</t>
  </si>
  <si>
    <t>https://community.secop.gov.co/Public/Tendering/OpportunityDetail/Index?noticeUID=CO1.NTC.7423654&amp;isFromPublicArea=True&amp;isModal=False</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</si>
  <si>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</si>
  <si>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CO1.REQ.7544498</t>
  </si>
  <si>
    <t>OPSP-VAD-0089-2025</t>
  </si>
  <si>
    <t>https://community.secop.gov.co/Public/Tendering/OpportunityDetail/Index?noticeUID=CO1.NTC.7423645&amp;isFromPublicArea=True&amp;isModal=False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</si>
  <si>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APOYAR A LA OFICINA DE CONTROL INTERNO EN EL SEGUIMIENTO AL FALTANTE, DAÑO Y/O DETERIORO DE BIENES EN EL MARCO DEL CAP. III RES. REC 624 DE 2018.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</si>
  <si>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CO1.REQ.7544476</t>
  </si>
  <si>
    <t>OPSP-VAD-0088-2025</t>
  </si>
  <si>
    <t>https://community.secop.gov.co/Public/Tendering/OpportunityDetail/Index?noticeUID=CO1.NTC.7423633&amp;isFromPublicArea=True&amp;isModal=False</t>
  </si>
  <si>
    <t>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</si>
  <si>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CO1.REQ.7544462</t>
  </si>
  <si>
    <t>OPSP-VAD-0087-2025</t>
  </si>
  <si>
    <t>https://community.secop.gov.co/Public/Tendering/OpportunityDetail/Index?noticeUID=CO1.NTC.7423624&amp;isFromPublicArea=True&amp;isModal=False</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</si>
  <si>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11. APOYAR LA SUPERVISIÓN TÉCNICA Y FINANCIERA DE CONTRATOS A CARGO DEL DIRECTOR ADMINISTRATIVO. 12. APOYAR EN LA EJECUCIÓN, SEGUIMIENTO Y EVALUACIÓN DE PLANES Y PROYECTOS A CARGO DE LA DIRECCIÓN ADMINISTRATIVA Y SUS GRUPOS DE TRABAJO ADSCRITOS.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</si>
  <si>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CO1.REQ.7544452</t>
  </si>
  <si>
    <t>OPSP-VAD-0086-2025</t>
  </si>
  <si>
    <t>https://community.secop.gov.co/Public/Tendering/OpportunityDetail/Index?noticeUID=CO1.NTC.7418174&amp;isFromPublicArea=True&amp;isModal=False</t>
  </si>
  <si>
    <t>CO1.REQ.7539602</t>
  </si>
  <si>
    <t>OPSP-VAD-0085-2025</t>
  </si>
  <si>
    <t>https://community.secop.gov.co/Public/Tendering/OpportunityDetail/Index?noticeUID=CO1.NTC.7418132&amp;isFromPublicArea=True&amp;isModal=False</t>
  </si>
  <si>
    <t>CO1.REQ.7539255</t>
  </si>
  <si>
    <t>OPSP-VAD-0084-2025</t>
  </si>
  <si>
    <t>https://community.secop.gov.co/Public/Tendering/OpportunityDetail/Index?noticeUID=CO1.NTC.7417633&amp;isFromPublicArea=True&amp;isModal=False</t>
  </si>
  <si>
    <t>LA PRESENTE ORDEN TIENE POR OBJETO: 1. APOYAR EN LA ORGANIZACIÓN DEL ARCHIVO DE GESTIÓN E INVENTARIO, DE ACUERDO CON LOS PROCEDIMIENTOS Y DIRECTRICES INSTITUCIONALES 2. APOYAR EN LAS LABORES DE REPROGRAFÍA QUE SE REQUIERAN EN LOS PROCESOS DE LA DEPENDENCIA. 3. APOYAR EN LA ATENCIÓN AL USUARIO EN LOS TRÁMITES DE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</si>
  <si>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CO1.REQ.7538840</t>
  </si>
  <si>
    <t>OAG-VAD-0083-2025</t>
  </si>
  <si>
    <t>https://community.secop.gov.co/Public/Tendering/OpportunityDetail/Index?noticeUID=CO1.NTC.7417273&amp;isFromPublicArea=True&amp;isModal=False</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</si>
  <si>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</si>
  <si>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CO1.REQ.7538809</t>
  </si>
  <si>
    <t>OPSP-VAD-0082-2025</t>
  </si>
  <si>
    <t>https://community.secop.gov.co/Public/Tendering/OpportunityDetail/Index?noticeUID=CO1.NTC.7419203&amp;isFromPublicArea=True&amp;isModal=False</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</si>
  <si>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AL SUPERVISOR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</si>
  <si>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CO1.REQ.7540703</t>
  </si>
  <si>
    <t>OAG-VAD-0081-2025</t>
  </si>
  <si>
    <t>https://community.secop.gov.co/Public/Tendering/OpportunityDetail/Index?noticeUID=CO1.NTC.7419005&amp;isFromPublicArea=True&amp;isModal=False</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</si>
  <si>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</si>
  <si>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CO1.REQ.7539166</t>
  </si>
  <si>
    <t>OPSP-VAD-0080-2025</t>
  </si>
  <si>
    <t>https://community.secop.gov.co/Public/Tendering/OpportunityDetail/Index?noticeUID=CO1.NTC.7417482&amp;isFromPublicArea=True&amp;isModal=False</t>
  </si>
  <si>
    <t>LA PRESENTE ORDEN TIENE POR OBJETO: 1. APOYAR A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</si>
  <si>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CO1.REQ.7539115</t>
  </si>
  <si>
    <t>OPSP-VAD-0079-2025</t>
  </si>
  <si>
    <t>https://community.secop.gov.co/Public/Tendering/OpportunityDetail/Index?noticeUID=CO1.NTC.7417435&amp;isFromPublicArea=True&amp;isModal=False</t>
  </si>
  <si>
    <t>LA PRESENTE ORDEN TIENE POR OBJETO: 1. APOYAR AL GRUPO INTERNO DE SERVICIOS GENERALES EN LA ATENCION AL PUBLICO, A TRAVÉS DE LOS DIFERENTES CANALES DISPONIBLES. 2. APOYAR AL GSG EN LOS REGISTROS DE LOS MANTENIMIENTOS, CONSUMO DE COMBUSTIBLES, AGUA DEL CAMPUS Y SUS SEDES ALTERNAS; VEHICULOS SOLICITADOS Y SALIDAS DE PRÁCTICAS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</si>
  <si>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CO1.REQ.7538463</t>
  </si>
  <si>
    <t>OAG-VAD-0078-2025</t>
  </si>
  <si>
    <t>https://community.secop.gov.co/Public/Tendering/OpportunityDetail/Index?noticeUID=CO1.NTC.7421013&amp;isFromPublicArea=True&amp;isModal=False</t>
  </si>
  <si>
    <t>CO1.REQ.7542187</t>
  </si>
  <si>
    <t>OPSP-VAD-0077-2025</t>
  </si>
  <si>
    <t>https://community.secop.gov.co/Public/Tendering/OpportunityDetail/Index?noticeUID=CO1.NTC.7420567&amp;isFromPublicArea=True&amp;isModal=False</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</si>
  <si>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</si>
  <si>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CO1.REQ.7542139</t>
  </si>
  <si>
    <t>OPSP-VAD-0076-2025</t>
  </si>
  <si>
    <t>https://community.secop.gov.co/Public/Tendering/OpportunityDetail/Index?noticeUID=CO1.NTC.7420053&amp;isFromPublicArea=True&amp;isModal=False</t>
  </si>
  <si>
    <t>LA PRESENTE ORDEN TIENE POR OBJETO: 1 APOYAR EN EL PRÉSTAMO DE EQUIPOS AUDIOVISUALES Y SOPORTE TÉCNICO A LOS USUARIOS EN LOS ESPACIOS ACADÉMICOS. 2. APOYAR EN LA VERIFICACIÓN PERIÓDICA DEL ESTADO DE LOS EQUIPOS AUDIOVISUALES, SUS HORAS ACTUALES Y ACUMULADAS DE USO Y LOS ACCESORIOS DISPUESTOS EN CADA ESPACIO ACADÉMICO. 3. APOYAR OPERATIVAMENTE LA INSTALACIÓN Y DESINSTALACIÓN DE LOS EQUIPOS AUDIOVISUALES , ASÍ COMO VERIFICACIÓN DE LA CONECTIVIDAD Y EL ESTADO DE LOS CONECTORES Y CABLES EN LOS ESPACIOS ACADÉMICOS 4. APOYAR EN LA GENERACIÓN DE REPORTES DE NOVEDADES RELACIONADAS CON LA PRESTACIÓN DEL SERVICIO AUDIOVISUAL E IDENTIFICARLAS CON EL FIN DE MANTENER ACTUALIZADO EL INVENTARIO DE LOS EQUIPOS AUDIOVISUALES Y EL CONTROL DE ESTADO DE LOS RECURSOS. 5. APOYAR EN EL CONTROL DEL ESTADO DE LOS EQUIPOS AUDIOVISUALES A TRAVÉS DE LA VERIFICACIÓN DEL FUNCIONAMIENTO, LA IDENTIFICACIÓN DE LOS REQUERIMIENTOS PARA SU MANTENIMIENTO Y ELABORACIÓN DE INFORMES O LA INTERVENCIÓN EN LA INFRAESTRUCTURA DE SOPORTE AUDIOVISUAL DE LAS ÁREAS DE APOYO ACADÉMICO DE LAS INSTITUCIÓN. 6. APOYAR EN LAS ACTIVIDADES PROGRAMADAS PARA GARANTIZAR LA EFICIENCIA EN LA PRESTACIÓN DE LOS SERVICIOS TALES COMO RECORRIDOS DIARIOS DE DETECCIÓN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TÉCNICOS BRINDADOS PARA EL REGISTRO Y SEGUIMIENTO DE LOS INDICADORES DE SERVICIO Y LA EVALUACIÓN DE LA SATISFACCIÓN DE LOS USUARIOS 8. APOYAR EN LA ENTREGA AL FINALIZAR LA ORDEN DE SERVICIO DEL INVENTARIO DE LOS EQUIPOS DEL LABORATORIO DETALLANDO EL ESTADO DE LOS MISMOS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</si>
  <si>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CO1.REQ.7541624</t>
  </si>
  <si>
    <t>OAG-VAD-0075-2025</t>
  </si>
  <si>
    <t>https://community.secop.gov.co/Public/Tendering/OpportunityDetail/Index?noticeUID=CO1.NTC.7419879&amp;isFromPublicArea=True&amp;isModal=False</t>
  </si>
  <si>
    <t>CO1.REQ.7541375</t>
  </si>
  <si>
    <t>OPSP-VAD-0074-2025</t>
  </si>
  <si>
    <t>https://community.secop.gov.co/Public/Tendering/OpportunityDetail/Index?noticeUID=CO1.NTC.7419594&amp;isFromPublicArea=True&amp;isModal=False</t>
  </si>
  <si>
    <t>LA PRESENTE ORDEN TIENE POR OBJETO: 1.PRESTAR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</si>
  <si>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CO1.REQ.7540982</t>
  </si>
  <si>
    <t>OPSP-VAD-0073-2025</t>
  </si>
  <si>
    <t>https://community.secop.gov.co/Public/Tendering/OpportunityDetail/Index?noticeUID=CO1.NTC.7419537&amp;isFromPublicArea=True&amp;isModal=False</t>
  </si>
  <si>
    <t>LA PRESENTE ORDEN TIENE POR OBJETO: 1. APOYAR EN LA GESTIÓN Y SEGUIMIENTO A LAS COMUNICACIONES ENTRANTES. 2. APOYAR EN LA GESTIÓN DE LAS COMUNICACIONES INTERNAS Y EXTERNAS DEL CENTRO, CON EL FIN DE GARANTIZAR UN FLUJO DE INFORMACIÓN ADECUADO. 3. APOYAR LA GENERACIÓN Y SOLICITUD DE FACTURAS RELACIONADAS CON PAGOS EXTEMPORÁNEOS 4. APOYAR EN LA RREALIZACIÓN DE LA MATRÍCULA DE ESTUDIANTES EN CURSOS Y PROGRAMAS DE FORMACIÓN PREGRADO Y POSGRADO 5. APOYAR EN LA GESTIÓN DE LOS AJUSTES EN LOS REGISTROS ACADÉMICOS DE LOS ESTUDIANTES. 6. APOYAR EN LA EMISIÓN DE LAS CERTIFICACIONES DE CURSOS REALIZADOS Y DE SUFICIENCIA. 7. APOYAR EN LA GESTIÓN DE LA APROBACIÓN Y VERIFICACIÓN DE REQUISITOS DE GRADO, INCLUYENDO LA REVISIÓN DE CERTIFICADOS Y SOPORTES. 8. APOYAR EN LA COORDINACIÓN Y LOGÍSTICA DE EXÁMENES DIAGNÓSTICOS, DE SUFICIENCIA Y PROCESOS DE VALIDACIÓN ACADÉMICA. 9. GESTIONAR SOLICITUDES RELACIONADAS CON PROCESOS INTERNOS Y EXTERNOS. 10. APOYAR EN LOS PROCESOS DE EXAMEN DIAGNÓSTICO, SUFICIENCIA Y VALIDACIONES 11. GESTIÓN DE REEMBOLSOS Y RESOLUCIONES RELACIONADAS 12. APOYAR EN LA GESTIÓN DE DOCUMENTOS DIGITALES Y FÍSICOS, GARANTIZANDO SU CORRECTA ORGANIZACIÓN Y ALMACENAMIENTO. 13. GENERACIÓN DE INFORMES PARA PROGRAMAS 14. ACTUALIZAR LA INFORMACIÓN EN LA PÁGINA. 15. ELABORAR INFORMES PARA SNIES, PLANEACIÓN Y OTRAS ENTIDADES, SEGÚN LOS REQUERIMIENTOS INSTITUCIONALES. 16. APOYAR CON DISEÑO DEL CRONOGRAMA DE PROMOCIÓN PARA CURSOS DE FORMACIÓN EN IDIOMAS. 17. APOYAR EN LA GESTIÓN DE SOPORTES DE LOS CURSOS, CLUBES DE IDIOMAS Y EVENTOS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</si>
  <si>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CO1.REQ.7540916</t>
  </si>
  <si>
    <t>OAG-VAD-0072-2025</t>
  </si>
  <si>
    <t>https://community.secop.gov.co/Public/Tendering/OpportunityDetail/Index?noticeUID=CO1.NTC.7419251&amp;isFromPublicArea=True&amp;isModal=False</t>
  </si>
  <si>
    <t>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</si>
  <si>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CO1.REQ.7540747</t>
  </si>
  <si>
    <t>OAG-VAD-0071-2025</t>
  </si>
  <si>
    <t>https://community.secop.gov.co/Public/Tendering/OpportunityDetail/Index?noticeUID=CO1.NTC.7419207&amp;isFromPublicArea=True&amp;isModal=False</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</si>
  <si>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LA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</si>
  <si>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CO1.REQ.7540398</t>
  </si>
  <si>
    <t>OPSP-VAD-0070-2025</t>
  </si>
  <si>
    <t>https://community.secop.gov.co/Public/Tendering/OpportunityDetail/Index?noticeUID=CO1.NTC.7418887&amp;isFromPublicArea=True&amp;isModal=False</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</si>
  <si>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</si>
  <si>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CO1.REQ.7540336</t>
  </si>
  <si>
    <t>OPSP-VAD-0069-2025</t>
  </si>
  <si>
    <t>https://community.secop.gov.co/Public/Tendering/OpportunityDetail/Index?noticeUID=CO1.NTC.7418834&amp;isFromPublicArea=True&amp;isModal=False</t>
  </si>
  <si>
    <t>LA PRESENTE ORDEN TIENE POR OBJETO: 1. APOYAR EN LA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</si>
  <si>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CO1.REQ.7539711</t>
  </si>
  <si>
    <t>OAG-VAD-0068-2025</t>
  </si>
  <si>
    <t>https://community.secop.gov.co/Public/Tendering/OpportunityDetail/Index?noticeUID=CO1.NTC.7422750&amp;isFromPublicArea=True&amp;isModal=False</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</si>
  <si>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</si>
  <si>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CO1.REQ.7543742</t>
  </si>
  <si>
    <t>OAG-VAD-0067-2025</t>
  </si>
  <si>
    <t>https://community.secop.gov.co/Public/Tendering/OpportunityDetail/Index?noticeUID=CO1.NTC.7422719&amp;isFromPublicArea=True&amp;isModal=False</t>
  </si>
  <si>
    <t>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</si>
  <si>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CO1.REQ.7543717</t>
  </si>
  <si>
    <t>OPSP-VAD-0066-2025</t>
  </si>
  <si>
    <t>https://community.secop.gov.co/Public/Tendering/OpportunityDetail/Index?noticeUID=CO1.NTC.7422275&amp;isFromPublicArea=True&amp;isModal=False</t>
  </si>
  <si>
    <t>LA PRESENTE ORDEN TIENE POR OBJETO: 1. EJECUTAR EL PLAN DE CAPACITACIÓN DIRIGIDO A MUJERES GESTANTES Y MADRES EN LACTANCIA CON LA OPCIÓN DE PARTICIPACIÓN DEL PADRE O LA FAMILIA, DE ACUERDO CON LO ESTABLECIDO EN EL ART. 3 NUMERAL 3.2. 3.2.1. DE LA LEY 1823 DE 2017 Y EN LA RESOLUCIÓN N.º 2423 DE 2018. 2. ASESORAR (PRESENCIAL EN SALA, VIRTUAL Y DOMICILIARIA)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</si>
  <si>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CO1.REQ.7543474</t>
  </si>
  <si>
    <t>OPSP-VAD-0065-2025</t>
  </si>
  <si>
    <t>https://community.secop.gov.co/Public/Tendering/OpportunityDetail/Index?noticeUID=CO1.NTC.7422231&amp;isFromPublicArea=True&amp;isModal=False</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</si>
  <si>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</si>
  <si>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CO1.REQ.7543425</t>
  </si>
  <si>
    <t>OPSP-VAD-0064-2025</t>
  </si>
  <si>
    <t>https://community.secop.gov.co/Public/Tendering/OpportunityDetail/Index?noticeUID=CO1.NTC.7421757&amp;isFromPublicArea=True&amp;isModal=False</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</si>
  <si>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</si>
  <si>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CO1.REQ.7542792</t>
  </si>
  <si>
    <t>OPSP-VAD-0063-2025</t>
  </si>
  <si>
    <t>https://community.secop.gov.co/Public/Tendering/OpportunityDetail/Index?noticeUID=CO1.NTC.7421334&amp;isFromPublicArea=True&amp;isModal=False</t>
  </si>
  <si>
    <t>CO1.REQ.7542219</t>
  </si>
  <si>
    <t>OPSP-VAD-0062-2025</t>
  </si>
  <si>
    <t>https://community.secop.gov.co/Public/Tendering/OpportunityDetail/Index?noticeUID=CO1.NTC.7420489&amp;isFromPublicArea=True&amp;isModal=False</t>
  </si>
  <si>
    <t>CO1.REQ.7542031</t>
  </si>
  <si>
    <t>OPSP-VAD-0061-2025</t>
  </si>
  <si>
    <t>https://community.secop.gov.co/Public/Tendering/OpportunityDetail/Index?noticeUID=CO1.NTC.7420179&amp;isFromPublicArea=True&amp;isModal=False</t>
  </si>
  <si>
    <t>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AL DIRECTOR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</si>
  <si>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CO1.REQ.7540548</t>
  </si>
  <si>
    <t>OPSP-VAD-0060-2025</t>
  </si>
  <si>
    <t>https://community.secop.gov.co/Public/Tendering/OpportunityDetail/Index?noticeUID=CO1.NTC.7404772&amp;isFromPublicArea=True&amp;isModal=False</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</si>
  <si>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</si>
  <si>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CO1.REQ.7526054</t>
  </si>
  <si>
    <t>OPSP-VAD-0059-2025</t>
  </si>
  <si>
    <t>https://community.secop.gov.co/Public/Tendering/OpportunityDetail/Index?noticeUID=CO1.NTC.7404753&amp;isFromPublicArea=True&amp;isModal=False</t>
  </si>
  <si>
    <t>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</si>
  <si>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CO1.REQ.7526026</t>
  </si>
  <si>
    <t>OAG-VAD-0058-2025</t>
  </si>
  <si>
    <t>https://community.secop.gov.co/Public/Tendering/OpportunityDetail/Index?noticeUID=CO1.NTC.7404729&amp;isFromPublicArea=True&amp;isModal=False</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</si>
  <si>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APOYAR EN LAS SOLICITUDES RECIBIDAS PARA LA COMISIÓN DEL MÉRITO. 8. APOYAR EN LA ORGANIZACIÓN DE LAS NORMAS QUE LA SECRETARÍA REQUIERA DE MANERA IMPRESA.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</si>
  <si>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CO1.REQ.7525695</t>
  </si>
  <si>
    <t>OPSP-VAD-0057-2025</t>
  </si>
  <si>
    <t>https://community.secop.gov.co/Public/Tendering/OpportunityDetail/Index?noticeUID=CO1.NTC.7402891&amp;isFromPublicArea=True&amp;isModal=False</t>
  </si>
  <si>
    <t>LA PRESENTE ORDEN TIENE POR OBJETO: 1. CONSOLIDAR EL REGISTRO DEL PERSONAL CIENTÍFICO A CONTRATAR PARA PROYECTOS EJECUTADOS POR LA VICERRECTORÍA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 Y TRAMITE DE DOCUMENTOS PARA PAGO DE LOS BIENES Y SERVICIOS QUE SEAN ADQUIRIDOS EN LOS DIFERENTES PROYECTOS EJECUTADOS POR LA VICERRECTORÍA ADMINISTRATIVA. 12. TRAMITAR EL REPORTE DE INFORMACIÓN REQUERIDA RELACIONADOS CON EL PERSONAL CONTRATADO PARA LOS PROYECTOS EJECUTADOS POR LA VICERRECTORÍA.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</si>
  <si>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CO1.REQ.7524314</t>
  </si>
  <si>
    <t>OPSP-VAD-0056-2025</t>
  </si>
  <si>
    <t>https://community.secop.gov.co/Public/Tendering/OpportunityDetail/Index?noticeUID=CO1.NTC.7404182&amp;isFromPublicArea=True&amp;isModal=False</t>
  </si>
  <si>
    <t>LA PRESENTE ORDEN TIENE POR OBJETO: 1. EFECTUAR LA INCLUSIÓN DE DOCUMENTOS CONTRACTUALES EXPEDIDOS POR LA VICERRECTORÍA ADMINISTRATIVA EN LAS PLATAFORMAS SIA OBSERVA Y SECOP II. 2. APOYAR EN LA DIGITALIZACIÓN LOS DOCUMENTOS DE LOS PROCESOS CONTRACTUALES EXPEDIDOS POR LA VICERRECTORÍA ADMINISTRATIVA. 3. TRAMITAR LA NOTIFICACIÓN DE LOS ACTOS ADMINISTRATIVOS A LA OFICINA DE PRESUPUESTO PARA LA ELABORACIÓN DE LOS REGISTROS PRESUPUESTALES. 4. DILIGENCIAR OPORTUNAMENTE LOS DATOS REQUERIDOS EN INFORMES DE CONTRATACIÓN 5. GESTIONAR LA CONSOLIDACIÓN Y PRESENTACIÓN DEL REPORTE ACUMULATIVO DE LOS PROYECTOS DE REGALÍAS EJECUTADOS POR LAS VICERRECTORÍAS DE LA UNIVERSIDAD A LA CONTRALORÍA GENERAL DE LA REPÚBLICA, SEGÚN LOS LINEAMIENTOS ESTABLECIDOS EN EL PORTAL CAS.CONTRALORIA.GOV.CO 6. REMITIR A LA DIRECCIÓN FINANCIERA LOS DOCUMENTOS CONTRACTUALES QUE LOS INTERVENTORES HAYAN PRESENTADO PARA REALIZAR LOS PAGOS DE LOS CONTRATOS EXPEDIDOS POR LA VICERRECTORÍA PREVIA REVISIÓN DE QUE CUMPLAN CON LOS REQUISITOS DEL SISTEMA DE GESTIÓN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</si>
  <si>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CO1.REQ.7525185</t>
  </si>
  <si>
    <t>OPSP-VAD-0055-2025</t>
  </si>
  <si>
    <t>https://community.secop.gov.co/Public/Tendering/OpportunityDetail/Index?noticeUID=CO1.NTC.7404132&amp;isFromPublicArea=True&amp;isModal=False</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</si>
  <si>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</si>
  <si>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CO1.REQ.7525150</t>
  </si>
  <si>
    <t>OPSP-VAD-0054-2025</t>
  </si>
  <si>
    <t>https://community.secop.gov.co/Public/Tendering/OpportunityDetail/Index?noticeUID=CO1.NTC.7403578&amp;isFromPublicArea=True&amp;isModal=False</t>
  </si>
  <si>
    <t>LA PRESENTE ORDEN TIENE POR OBJETO: 1. APOYAR EN LA CREACIÓN DE RUBROS DE INGRESOS. 2. APOYAR EN LA CREACIÓN DE RUBROS DE EGRESOS. 3. APOYAR EN LOS MOVIMIENTOS DE ADICIONES PRESUPUESTALES. 4. APOYAR EN LOS MOVIMIENTOS DE TRASLADOS PRESUPUESTALES. 5.APOYAR EN LA CREACIÓN DE LOS CUPOS. 6. APOYAR EN LA CREACIÓN DE FUENTES DE INGRESOS. 7.APOYAR EN LA CREACIÓN DE FUENTES DE EGRESOS. 8. APOYAR EN LA CREACIÓN DE CENTRO DE COSTOS.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</si>
  <si>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CO1.REQ.7524742</t>
  </si>
  <si>
    <t>OPSP-VAD-0053-2025</t>
  </si>
  <si>
    <t>https://community.secop.gov.co/Public/Tendering/OpportunityDetail/Index?noticeUID=CO1.NTC.7403174&amp;isFromPublicArea=True&amp;isModal=False</t>
  </si>
  <si>
    <t>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</si>
  <si>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CO1.REQ.7523934</t>
  </si>
  <si>
    <t>OPSP-VAD-0052-2025</t>
  </si>
  <si>
    <t>https://community.secop.gov.co/Public/Tendering/OpportunityDetail/Index?noticeUID=CO1.NTC.7410541&amp;isFromPublicArea=True&amp;isModal=False</t>
  </si>
  <si>
    <t>CO1.REQ.7531596</t>
  </si>
  <si>
    <t>OAG-VAD-0051-2025</t>
  </si>
  <si>
    <t>https://community.secop.gov.co/Public/Tendering/OpportunityDetail/Index?noticeUID=CO1.NTC.7410517&amp;isFromPublicArea=True&amp;isModal=False</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</si>
  <si>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</si>
  <si>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CO1.REQ.7531577</t>
  </si>
  <si>
    <t>OPSP-VAD-0050-2025</t>
  </si>
  <si>
    <t>https://community.secop.gov.co/Public/Tendering/OpportunityDetail/Index?noticeUID=CO1.NTC.7410195&amp;isFromPublicArea=True&amp;isModal=False</t>
  </si>
  <si>
    <t>LUISA MARIA GARCIA GUTIERREZ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</si>
  <si>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REPRESENTAR A LA UNIVERSIDAD DEL MAGDALENA COMO PARTE CIVIL EN LAS ACTUACIONES PENALES QUE SE ADELANTEN EN LA FISCALÍA GENERAL DE LA NACIÓN Y EN LOS JUZGADOS PENALES QUE ASÍ LO REQUIERAN. 4. RESOLVER LAS PETICIONES QUE SE LE HAGAN A LA UNIVERSIDAD DEL MAGDALENA DENTRO DE LOS PLAZOS Y/O TÉRMINOS ESTABLECIDOS EN LA LEY, QUE LE SEAN TRASLADADAS. 5. ELABORAR Y REVISAR ACTOS ADMINISTRATIVOS QUE REQUIERA LA UNIVERSIDAD DEL MAGDALENA Y QUE LE SEAN SOLICITADOS. 6. HACER SEGUIMIENTO A LOS DERECHOS DE PETICIÓN QUE DEBEN SER RESUELTOS POR OTRAS DEPENDENCIAS CUANDO ESTOS LE SEAN ASIGNADOS. 7. APOYAR Y ASESORAR AL GRUPO DE ATENCIÓN DE CASOS DE VIOLENCIA DE GÉNERO EN EL MARCO DE LO ESTABLECIDO EN EL PROTOCOLO PARA LA ATENCIÓN DE CASOS DE VIOLENCIA SEXUAL Y VIOLENCIA DE GÉNERO (ACUERDO SUPERIOR 010 DE 2019). 8. PRESTAR ASESORÍA Y ACOMPAÑAMIENTO JURÍDICO A LAS VÍCTIMAS DE CUALQUIER FORMA DE VIOLENCIA SEXUAL O DE GÉNERO QUE REPORTEN LOS CASOS ANTE LA UNIVERSIDAD DEL MAGDALENA. 9. PRESTAR ASESORÍA JURÍDICA A LAS FACULTADES ACADÉMICAS EN EL MARCO DE LOS PROCESOS DISCIPLINARIOS INICIADOS POR CONDUCTAS RELACIONADAS CON CUALQUIER TIPO DE VIOLENCIA SEXUAL O DE GÉNERO.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</si>
  <si>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CO1.REQ.7531554</t>
  </si>
  <si>
    <t>OPSP-VAD-0049-2025</t>
  </si>
  <si>
    <t>https://community.secop.gov.co/Public/Tendering/OpportunityDetail/Index?noticeUID=CO1.NTC.7410168&amp;isFromPublicArea=True&amp;isModal=False</t>
  </si>
  <si>
    <t>CO1.REQ.7531516</t>
  </si>
  <si>
    <t>OAG-VAD-0048-2025</t>
  </si>
  <si>
    <t>https://community.secop.gov.co/Public/Tendering/OpportunityDetail/Index?noticeUID=CO1.NTC.7404741&amp;isFromPublicArea=True&amp;isModal=False</t>
  </si>
  <si>
    <t>LA PRESENTE ORDEN TIENE POR OBJETO: 1. APOYAR EN LA RECEPCIÓN, VERIFICACIÓN Y REVISIÓN DE DOCUMENTOS PRECONTRACTUALES QUE SE REQUIEREN EN CADA CONTRATO Y ORDEN DE SERVICIOS DE MANTENIMIENTO PARA EL GRUPO INTERNO DE SERVICIOS GENERALES. 2. APOYAR EN LA EJECUCIÓN Y SEGUIMIENTO DE PLANES Y PROYECTOS A CARGO DEL GRUPO INTERNO DE SERVICIOS GENERALES. 3. APOYAR EN EL SEGUIMIENTO Y EVALUACIÓN A LAS ACTIVIDADES DESARROLLADAS POR EL GRUPO INTERNO DE SERVICIOS GENERALES. 4. APOYAR EN LA SUPERVISIÓN TÉCNICA Y FINANCIERA DE CONTRATOS A CARGO DEL RESPONSABLE DEL GRUPO INTERNO DE SERVICIOS GENERALES. 5. APOYAR EN LA ELABORACIÓN Y PREPARACIÓN DE INFORMES SOBRE LAS ACTIVIDADES Y GESTIÓN DEL GRUPO INTERNO DE SERVICIOS GENERALES. 6. APOYAR AL GRUPO INTERNO DE SERVICIOS GENERALES EN LA PLANIFICACIÓN Y COORDINACIÓN DE LOS MANTENIMIENTOS DE LOS DIFERENTES EQUIPOS Y ELEMENTOS QUE ESTÁN A CARGO DE LA DEPENDENCIA JUNTAMENTE CON EL ADMINISTRADOR DE LA PLATAFORMA AMSI Y DE AM. 7. APOYAR EN LA REALIZACIÓN DE INFORMES PERIÓDICOS DE LAS EJECUCIONES DE LOS DIFERENTES CONTRATOS Y ÓRDENES DE SERVICIOS. 8. APOYAR AL GRUPO INTERNO DE SERVICIOS GENERALES EN LA RECEPCIÓN DE FACTURAS EMITIDAS POR EL COBRO DE LOS SERVICIOS DE LOS DIFERENTES CONTRATISTAS EXTERNOS Y APOYAR EN LA VERIFICACIÓN QUE EL SERVICIO COBRADO SEA EL QUE REALMENTE SE RECIBIÓ.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</si>
  <si>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CO1.REQ.7526028</t>
  </si>
  <si>
    <t>OPSP-VAD-0047-2025</t>
  </si>
  <si>
    <t>https://community.secop.gov.co/Public/Tendering/OpportunityDetail/Index?noticeUID=CO1.NTC.7404759&amp;isFromPublicArea=True&amp;isModal=False</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</si>
  <si>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</si>
  <si>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CO1.REQ.7526009</t>
  </si>
  <si>
    <t>OPSP-VAD-0046-2025</t>
  </si>
  <si>
    <t>https://community.secop.gov.co/Public/Tendering/OpportunityDetail/Index?noticeUID=CO1.NTC.7404298&amp;isFromPublicArea=True&amp;isModal=False</t>
  </si>
  <si>
    <t>IAN ANDRES BERMUDEZ VELEZ</t>
  </si>
  <si>
    <t>LA PRESENTE ORDEN TIENE POR OBJETO: 1. APOYAR AL GRUPO INTERNO DE SERVICIOS GENERALES EN LA PLANIFICACIÓN Y COORDINACIÓN DE LOS MANTENIMIENTOS DE LOS DIFERENTES EQUIPOS Y ELEMENTOS QUE ESTÁN A CARGO DE LA DEPENDENCIA, CONJUNTAMENTE CON EL ADMINISTRADOR DE LA PLATAFORMA AMSI Y DE AM. 2. APOYAR AL GRUPO INTERNO DE SERVICIOS GENERALES EN LA RECEPCIÓN Y VERIFICACIÓN DE LA DOCUMENTACIÓN QUE SE REQUIERE EN CADA CONTRATO Y ORDEN DE SERVICIOS DE MANTENIMIENTO QUE DEBA SER SUPERVISADA POR EL RESPONSABLE DE GRUPO. 3. APOYAR AL GRUPO INTERNO DE SERVICIOS GENERALES EN LA REALIZACIÓN DE INFORMES PERIÓDICOS DE LAS EJECUCIONES DE LOS DIFERENTES CONTRATOS Y ÓRDENES DE SERVICIOS. 4. APOYAR AL GRUPO INTERNO DE SERVICIOS GENERALES EN EL RECIBO DE FACTURAS EMITIDAS POR EL COBRO DE LOS SERVICIOS DE LOS DIFERENTES CONTRATISTAS EXTERNOS Y APOYAR EN LA VERIFICACIÓN QUE SE COBRE EL SERVICIO QUE REALMENTE SE REALIZÓ. 5. APOYAR AL GRUPO INTERNO DE SERVICIOS GENERALES EN LOS SEGUIMIENTOS DE LOS PROYECTOS DEL PLAN DE ACCIÓN Y DEMÁS PROCEDIMIENTOS DE LA GESTIÓN ADMINISTRATIVA REFERENTES AL SISTEMA INTEGRADO DE CALIDAD, ASÍ COMO LA DOCUMENTACIÓN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</si>
  <si>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CO1.REQ.7525672</t>
  </si>
  <si>
    <t>OPSP-VAD-0045-2025</t>
  </si>
  <si>
    <t>https://community.secop.gov.co/Public/Tendering/OpportunityDetail/Index?noticeUID=CO1.NTC.7404257&amp;isFromPublicArea=True&amp;isModal=False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</si>
  <si>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</si>
  <si>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CO1.REQ.7525636</t>
  </si>
  <si>
    <t>OPSP-VAD-0044-2025</t>
  </si>
  <si>
    <t>https://community.secop.gov.co/Public/Tendering/OpportunityDetail/Index?noticeUID=CO1.NTC.7403946&amp;isFromPublicArea=True&amp;isModal=False</t>
  </si>
  <si>
    <t>CO1.REQ.7525337</t>
  </si>
  <si>
    <t>OPSP-VAD-0043-2025</t>
  </si>
  <si>
    <t>https://community.secop.gov.co/Public/Tendering/OpportunityDetail/Index?noticeUID=CO1.NTC.7403832&amp;isFromPublicArea=True&amp;isModal=False</t>
  </si>
  <si>
    <t>LA PRESENTE ORDEN TIENE POR OBJETO: 1. APOYAR LA ATENCIÓN A TRAVÉS DE LOS DIFERENTES CANALES DE COMUNICACIÓN A LOS APROXIMADAMENTE 900 DOCENTES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</si>
  <si>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CO1.REQ.7524777</t>
  </si>
  <si>
    <t>OAG-VAD-0042-2025</t>
  </si>
  <si>
    <t>https://community.secop.gov.co/Public/Tendering/OpportunityDetail/Index?noticeUID=CO1.NTC.7403804&amp;isFromPublicArea=True&amp;isModal=False</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</si>
  <si>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5. APOYAR EN EL ROL DE ADMINISTRACIÓN DE CONTRATOS DE LA PLATAFORMA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</si>
  <si>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CO1.REQ.7524663</t>
  </si>
  <si>
    <t>OPSP-VAD-0041-2025</t>
  </si>
  <si>
    <t>https://community.secop.gov.co/Public/Tendering/OpportunityDetail/Index?noticeUID=CO1.NTC.7405953&amp;isFromPublicArea=True&amp;isModal=False</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</si>
  <si>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EN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</si>
  <si>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CO1.REQ.7526863</t>
  </si>
  <si>
    <t>OAG-VAD-0040-2025</t>
  </si>
  <si>
    <t>https://community.secop.gov.co/Public/Tendering/OpportunityDetail/Index?noticeUID=CO1.NTC.7405733&amp;isFromPublicArea=True&amp;isModal=False</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</si>
  <si>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ÓRDENES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ENVÍO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</si>
  <si>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CO1.REQ.7526804</t>
  </si>
  <si>
    <t>OPSP-VAD-0039-2025</t>
  </si>
  <si>
    <t>https://community.secop.gov.co/Public/Tendering/OpportunityDetail/Index?noticeUID=CO1.NTC.7410316&amp;isFromPublicArea=True&amp;isModal=False</t>
  </si>
  <si>
    <t>LA PRESENTE ORDEN TIENE POR OBJETO: 1. ASESORAR Y APOYAR LA COORDINACIÓN Y EJECUCIÓN DE PLANES Y PROYECTOS RELACIONADOS CON LA GESTIÓN AMBIENTAL Y SANITARIA. 2. ASESORAR Y APOYAR EN LA CONSTRUCCIÓN DE PROCESOS, PROCEDIMIENTOS Y ACTIVIDADES RELACIONADOS CON LA GESTIÓN AMBIENTAL Y SANITARIA. 3. ASESORAR Y APOYAR EN LA DEFINICIÓN DE LAS ACTIVIDADES DE SEGUIMIENTO, CONTROL Y EVALUACIÓN DE LA GESTIÓN AMBIENTAL Y SANITARIA AL INTERIOR DE LA UNIVERSIDAD, ESPECIALMENTE, EN CUMPLIMIENTO DE LAS NORMAS LEGALES Y REGLAMENTARIAS APLICABLES. 4. ASESORAR Y APOYAR EN LA GESTIÓN ANTE AUTORIDADES AMBIENTALES Y/O DEMÁS AUTORIDADES COMPETENTES RELACIONADAS CON EL COMPONENTE AMBIENTAL, LOS TRÁMITES PERTINENTES PARA LA OBTENCIÓN DE PERMISOS, AUTORIZACIONES, LICENCIAS Y CONCESIONES. 5. APOYAR EN LA PROYECCIÓN DE RESPUESTAS OPORTUNAS, CONFIABLES Y ADECUADAS, DE ACUERDO A LAS NORMAS LEGALES Y REGLAMENTARIAS, A LAS SOLICITUDES, DERECHOS DE PETICIÓN Y DEMÁS REQUERIMIENTOS ADMINISTRATIVOS DE LA GESTIÓN AMBIENTAL Y SANITARIA QUE PRESENTEN, TANTOS LOS USUARIOS INTERNOS COMO EXTERNOS. 6. APOYAR EN LA ATENCIÓN A LAS VISITAS QUE PROGRAMEN LAS AUTORIDADES AMBIENTALES A LAS DEPENDENCIAS QUE SEAN OBJETO DE SEGUIMIENTO O SOLICITUD DE PERMISOS AMBIENTALES Y SANITARIOS. 7. APOYAR LA SUPERVISIÓN TÉCNICA Y FINANCIERA DE CONTRATOS A CARGO DEL DIRECTOR ADMINISTRATIVO. 8. ELABORAR Y PREPARAR INFORMES SOBRE LA GESTIÓN AMBIENTAL DE LA INSTITUCIÓN. 9. APOYAR LA ACTUALIZACIÓN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</si>
  <si>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CO1.REQ.7531391</t>
  </si>
  <si>
    <t>OPSP-VAD-0038-2025</t>
  </si>
  <si>
    <t>https://community.secop.gov.co/Public/Tendering/OpportunityDetail/Index?noticeUID=CO1.NTC.7405078&amp;isFromPublicArea=True&amp;isModal=False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</si>
  <si>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</si>
  <si>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CO1.REQ.7526348</t>
  </si>
  <si>
    <t>OPSP-VAD-0037-2025</t>
  </si>
  <si>
    <t>https://community.secop.gov.co/Public/Tendering/OpportunityDetail/Index?noticeUID=CO1.NTC.7405031&amp;isFromPublicArea=True&amp;isModal=False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</si>
  <si>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5. APOYAR A LA OFICINA DE CONTROL INTERNO EN EL SEGUIMIENTO Y ASESORÍA A LA RENDICIÓN DE CUENTAS DE LA GESTIÓN FINANCIERA, CONTABLE Y PRESUPUESTAL EN SIA CONTRALORÍAS Y SIRECI.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</si>
  <si>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CO1.REQ.7526322</t>
  </si>
  <si>
    <t>OPSP-VAD-0036-2025</t>
  </si>
  <si>
    <t>https://community.secop.gov.co/Public/Tendering/OpportunityDetail/Index?noticeUID=CO1.NTC.7405003&amp;isFromPublicArea=True&amp;isModal=False</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</si>
  <si>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</si>
  <si>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CO1.REQ.7525888</t>
  </si>
  <si>
    <t>OPSP-VAD-0035-2025</t>
  </si>
  <si>
    <t>https://community.secop.gov.co/Public/Tendering/OpportunityDetail/Index?noticeUID=CO1.NTC.7410081&amp;isFromPublicArea=True&amp;isModal=False</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</si>
  <si>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ACTUALIZACIÓN DE DATOS PERSONALES DE ESTUDIANTES EN EL SISTEMA DE INFORMACIÓN DE ADMISIONES. 5. COADYUVAR EN LA CORRECTA PLANIFICACIÓN, IMPLANTACIÓN, Y EJECUCIÓN DEL SISTEMA DE GESTIÓN DE CALIDAD. 6. BRINDAR APOYO DOCUMENTAL EN EL MANTENIMIENTO DEL SISTEMA DE GESTIÓN DE CALIDAD. 7. APOYAR EN EL DISEÑO DE PLANES DE CALIDAD PARA LOS PROCESOS QUE MANEJA EL GRUPO DE ADMISIONES DE LA UNIVERSIDAD DEL MAGDALENA. 8. APOYAR EN LAS AUDITORIAS DE GESTIÓN DE CALIDAD LIDERANDO ACCIONES CORRECTIVAS Y PREVENTIVAS PARA LA PRESTACIÓN DE SERVICIO DE LA ENTIDAD.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</si>
  <si>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CO1.REQ.7531368</t>
  </si>
  <si>
    <t>OPSP-VAD-0034-2025</t>
  </si>
  <si>
    <t>https://community.secop.gov.co/Public/Tendering/OpportunityDetail/Index?noticeUID=CO1.NTC.7399404&amp;isFromPublicArea=True&amp;isModal=False</t>
  </si>
  <si>
    <t>LA PRESENTE ORDEN TIENE POR OBJETO: 1. APOYAR EN EL SEGUIMIENTO DE LAS COMUNICACIONES ELECTRÓNICAS DE LA VICERRECTORÍA DE INVESTIGACIÓN. 2. APOYAR EL SEGUIMIENTO EN EL MANEJO DE LA AGENDA DEL VICERRECTOR DE INVESTIGACIÓN Y ORGANIZACIÓN DE REUNIONES EN LA VIN. 3. APOYAR EN LA GESTIÓN DE DOCUMENTOS REMITIDOS A LA VICERRECTORÍA, Y DOCUMENTOS PARA LA FIRMA DEL VICERRECTOR. 4. APOYAR LA GESTIÓN DEL PROGRAMA DE FINANCIACIÓN PARA LA FORMACIÓN CIENTÍFICA. 5. APOYAR EN LA GESTIÓN DE LAS SOLICITUDES DE LAS UNIDADES ADSCRITAS A LA VICERRECTORÍA DE INVESTIGACIÓN. 6. APOYAR EN LA GESTIÓN Y CONSOLIDACIÓN DE LAS SOLICITUDES DE INFORMACIÓN REQUERIDAS POR OTRAS DEPENDENCIAS. 7. APOYAR EN EL CARGUE DE LAS SOLICITUDES DE LAS UNIDADES AL SISTEMA DE CORRESPONDENCIA INSTITUCIONAL. 8. APOYAR A LA VICERRECTORÍA EN LO REFERENTE A REUNIONES ESTRATÉGICAS Y DE GESTIÓN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</si>
  <si>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CO1.REQ.7519864</t>
  </si>
  <si>
    <t>OPSP-VAD-0033-2025</t>
  </si>
  <si>
    <t>https://community.secop.gov.co/Public/Tendering/OpportunityDetail/Index?noticeUID=CO1.NTC.7399468&amp;isFromPublicArea=True&amp;isModal=False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</si>
  <si>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</si>
  <si>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CO1.REQ.7520426</t>
  </si>
  <si>
    <t>OPSP-VAD-0032-2025</t>
  </si>
  <si>
    <t>https://community.secop.gov.co/Public/Tendering/OpportunityDetail/Index?noticeUID=CO1.NTC.7398583&amp;isFromPublicArea=True&amp;isModal=False</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</si>
  <si>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</si>
  <si>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CO1.REQ.7519850</t>
  </si>
  <si>
    <t>OPSP-VAD-0031-2025</t>
  </si>
  <si>
    <t>https://community.secop.gov.co/Public/Tendering/OpportunityDetail/Index?noticeUID=CO1.NTC.7398570&amp;isFromPublicArea=True&amp;isModal=False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</si>
  <si>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</si>
  <si>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CO1.REQ.7519833</t>
  </si>
  <si>
    <t>OPSP-VAD-0030-2025</t>
  </si>
  <si>
    <t>https://community.secop.gov.co/Public/Tendering/OpportunityDetail/Index?noticeUID=CO1.NTC.7398551&amp;isFromPublicArea=True&amp;isModal=False</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</si>
  <si>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</si>
  <si>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CO1.REQ.7519810</t>
  </si>
  <si>
    <t>OPSP-VAD-0029-2025</t>
  </si>
  <si>
    <t>https://community.secop.gov.co/Public/Tendering/OpportunityDetail/Index?noticeUID=CO1.NTC.7398528&amp;isFromPublicArea=True&amp;isModal=False</t>
  </si>
  <si>
    <t>LA PRESENTE ORDEN TIENE POR OBJETO: 1. APOYAR LA ASIGNACIÓN DE CORRESPONDENCIA RECIBIDA A TRAVÉS DEL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</si>
  <si>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CO1.REQ.7518882</t>
  </si>
  <si>
    <t>OAG-VAD-0028-2025</t>
  </si>
  <si>
    <t>https://community.secop.gov.co/Public/Tendering/OpportunityDetail/Index?noticeUID=CO1.NTC.7397785&amp;isFromPublicArea=True&amp;isModal=False</t>
  </si>
  <si>
    <t>CO1.REQ.7517859</t>
  </si>
  <si>
    <t>OAG-VAD-0027-2025</t>
  </si>
  <si>
    <t>https://community.secop.gov.co/Public/Tendering/OpportunityDetail/Index?noticeUID=CO1.NTC.7396939&amp;isFromPublicArea=True&amp;isModal=False</t>
  </si>
  <si>
    <t>CO1.REQ.7517826</t>
  </si>
  <si>
    <t>OAG-VAD-0026-2025</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</si>
  <si>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</si>
  <si>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CO1.REQ.7517762</t>
  </si>
  <si>
    <t>OAG-VAD-0025-2025</t>
  </si>
  <si>
    <t>https://community.secop.gov.co/Public/Tendering/OpportunityDetail/Index?noticeUID=CO1.NTC.7396444&amp;isFromPublicArea=True&amp;isModal=False</t>
  </si>
  <si>
    <t>CO1.REQ.7517500</t>
  </si>
  <si>
    <t>OAG-VAD-0024-2025</t>
  </si>
  <si>
    <t>https://community.secop.gov.co/Public/Tendering/OpportunityDetail/Index?noticeUID=CO1.NTC.7396402&amp;isFromPublicArea=True&amp;isModal=False</t>
  </si>
  <si>
    <t>CO1.REQ.7517439</t>
  </si>
  <si>
    <t>OAG-VAD-0023-2025</t>
  </si>
  <si>
    <t>https://community.secop.gov.co/Public/Tendering/OpportunityDetail/Index?noticeUID=CO1.NTC.7399318&amp;isFromPublicArea=True&amp;isModal=False</t>
  </si>
  <si>
    <t>CO1.REQ.7519690</t>
  </si>
  <si>
    <t>OAG-VAD-0022-2025</t>
  </si>
  <si>
    <t>https://community.secop.gov.co/Public/Tendering/OpportunityDetail/Index?noticeUID=CO1.NTC.7398984&amp;isFromPublicArea=True&amp;isModal=False</t>
  </si>
  <si>
    <t>CO1.REQ.7519666</t>
  </si>
  <si>
    <t>OAG-VAD-0021-2025</t>
  </si>
  <si>
    <t>https://community.secop.gov.co/Public/Tendering/OpportunityDetail/Index?noticeUID=CO1.NTC.7393743&amp;isFromPublicArea=True&amp;isModal=False</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</si>
  <si>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</si>
  <si>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CO1.REQ.7514635</t>
  </si>
  <si>
    <t>OAG-VAD-0020-2025</t>
  </si>
  <si>
    <t>https://community.secop.gov.co/Public/Tendering/OpportunityDetail/Index?noticeUID=CO1.NTC.7393386&amp;isFromPublicArea=True&amp;isModal=False</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</si>
  <si>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EL SUPERVISOR DE LA ORDEN DE SERVICIOS.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</si>
  <si>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CO1.REQ.7514277</t>
  </si>
  <si>
    <t>OAG-VAD-0019-2025</t>
  </si>
  <si>
    <t>https://community.secop.gov.co/Public/Tendering/OpportunityDetail/Index?noticeUID=CO1.NTC.7398214&amp;isFromPublicArea=True&amp;isModal=False</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</si>
  <si>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</si>
  <si>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CO1.REQ.7519037</t>
  </si>
  <si>
    <t>OAG-VAD-0018-2025</t>
  </si>
  <si>
    <t>https://community.secop.gov.co/Public/Tendering/OpportunityDetail/Index?noticeUID=CO1.NTC.7397834&amp;isFromPublicArea=True&amp;isModal=False</t>
  </si>
  <si>
    <t>CO1.REQ.7518581</t>
  </si>
  <si>
    <t>OAG-VAD-0017-2025</t>
  </si>
  <si>
    <t>https://community.secop.gov.co/Public/Tendering/OpportunityDetail/Index?noticeUID=CO1.NTC.7397851&amp;isFromPublicArea=True&amp;isModal=False</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</si>
  <si>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APOYAR EN LOS REPORTES DE COMPROMISOS A LOS DIFERENTES ORDENADORES Y REALIZARÁ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</si>
  <si>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CO1.REQ.7518200</t>
  </si>
  <si>
    <t>OPSP-VAD-0016-2025</t>
  </si>
  <si>
    <t>https://community.secop.gov.co/Public/Tendering/OpportunityDetail/Index?noticeUID=CO1.NTC.7396971&amp;isFromPublicArea=True&amp;isModal=False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</si>
  <si>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PROYECCIÓN O VERIFICACIÓN DE MINUTAS DE ÓRDENES, CONTRATOS, CONVENIOS, PROCESOS DE CONVOCATORIAS, TÉRMINOS DE REFERENCIA, ACTOS ADMINISTRATIVOS, ACTAS DE INICIO, SUSPENSIÓN, REINICIO, OTROSÍ, ACTAS FINALES, DE TERMINACIÓN Y LIQUIDACIÓN. ASÍ COMO LA VERIFICACIÓN DE GARANTÍAS CONTRACTUALES, QUE SEAN REMITIDAS POR LAS DIFERENTES FACULTADES. 4. APOYAR EN EL CARGUE Y ACTUALIZACIÓN DE INFORMACIÓN PRECONTRACTUAL, CONTRACTUAL Y POSTCONTRACTUAL EN LAS PLATAFORMAS DEL SIA OBSERVA,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 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LA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</si>
  <si>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CO1.REQ.7518132</t>
  </si>
  <si>
    <t>OPSP-VAD-0015-2025</t>
  </si>
  <si>
    <t>https://community.secop.gov.co/Public/Tendering/OpportunityDetail/Index?noticeUID=CO1.NTC.7396447&amp;isFromPublicArea=True&amp;isModal=False</t>
  </si>
  <si>
    <t>LA PRESENTE ORDEN TIENE POR OBJETO: 1. APOYAR AL GRUPO INTERNO DE CONTRATACIÓN EN LA ELABORACIÓN DE LOS INFORMES QUE REQUIERA LA CONTRALORÍA GENERAL DE LA REPÚBLICA Y LA CONTRALORÍA DEPARTAMENTAL DEL MAGDALENA DE LOS PROCESOS CONTRACTUALES LLEVADOS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</si>
  <si>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CO1.REQ.7517709</t>
  </si>
  <si>
    <t>OAG-VAD-0014-2025</t>
  </si>
  <si>
    <t>https://community.secop.gov.co/Public/Tendering/OpportunityDetail/Index?noticeUID=CO1.NTC.7396410&amp;isFromPublicArea=True&amp;isModal=False</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</si>
  <si>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</si>
  <si>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CO1.REQ.7517458</t>
  </si>
  <si>
    <t>OPSP-VAD-0013-2025</t>
  </si>
  <si>
    <t>https://community.secop.gov.co/Public/Tendering/OpportunityDetail/Index?noticeUID=CO1.NTC.7396052&amp;isFromPublicArea=True&amp;isModal=False</t>
  </si>
  <si>
    <t>LA PRESENTE ORDEN TIENE POR OBJETO: 1. PRESTAR ASESORÍA Y APOYAR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</si>
  <si>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CO1.REQ.7517407</t>
  </si>
  <si>
    <t>OPSP-VAD-0012-2025</t>
  </si>
  <si>
    <t>https://community.secop.gov.co/Public/Tendering/OpportunityDetail/Index?noticeUID=CO1.NTC.7395734&amp;isFromPublicArea=True&amp;isModal=False</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</si>
  <si>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</si>
  <si>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CO1.REQ.7516233</t>
  </si>
  <si>
    <t>OPSP-VAD-0011-2025</t>
  </si>
  <si>
    <t>https://community.secop.gov.co/Public/Tendering/OpportunityDetail/Index?noticeUID=CO1.NTC.7378500&amp;isFromPublicArea=True&amp;isModal=False</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</si>
  <si>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</si>
  <si>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CO1.REQ.7498797</t>
  </si>
  <si>
    <t>OAG-VAD-0010-2025</t>
  </si>
  <si>
    <t>https://community.secop.gov.co/Public/Tendering/OpportunityDetail/Index?noticeUID=CO1.NTC.7379472&amp;isFromPublicArea=True&amp;isModal=False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</si>
  <si>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APOYAR EN LA ACTIVACIÓN DE USUARIOS EN LA PLATAFORMA DEL SIGEP II.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</si>
  <si>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CO1.REQ.7499493</t>
  </si>
  <si>
    <t>OPSP-VAD-0009-2025</t>
  </si>
  <si>
    <t>https://community.secop.gov.co/Public/Tendering/OpportunityDetail/Index?noticeUID=CO1.NTC.7380067&amp;isFromPublicArea=True&amp;isModal=False</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</si>
  <si>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</si>
  <si>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CO1.REQ.7500737</t>
  </si>
  <si>
    <t>OPSP-VAD-0008-2025</t>
  </si>
  <si>
    <t>https://community.secop.gov.co/Public/Tendering/OpportunityDetail/Index?noticeUID=CO1.NTC.7380006&amp;isFromPublicArea=True&amp;isModal=False</t>
  </si>
  <si>
    <t>LA PRESENTE ORDEN TIENE POR OBJETO: 1.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EJECUTADOS POR LA VICERRECTORÍA ADMINISTRATIVA. 2.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3. APOYAR EN LA PROYECCIÓN DE RESPUESTAS A CONSULTAS, SOLICITUDES EN GENERAL QUE SEAN ASIGNADAS POR LA VICERRECTORÍA ADMINISTRATIVA, ORIGINADAS POR PARTE DE LOS DIRECTORES Y COORDINADORES DE LOS DIFERENTES PROYECTOS. 4. ESTRUCTURAR LOS CRONOGRAMAS DE TRABAJO Y SEGUIMIENTO DE ACTIVIDADES A REALIZAR PARA EL CUMPLIMIENTO DE LOS INDICADORES DE LOS CONVENIOS Y PROYECTOS A CARGO DE LA VICERRECTORÍA ADMINISTRATIVA. 5. APOYAR LA EJECUCIÓN FINANCIERA Y ADMINISTRATIVA DE LAS ACTIVIDADES DE LOS PROYECTOS EJECUTADOS POR LA VICERRECTORÍA ADMINISTRATIVA PARA DAR CUMPLIMIENTO DE OBJETIVOS PROGRAMADOS. 6. APOYAR EL SEGUIMIENTO PERMANENTE A LOS PROCEDIMIENTOS DE INCORPORACIÓN DE RECURSOS DE LOS DISTINTOS PROYECTOS QUE ADELANTA LA VICERRECTORÍA ADMINISTRATIVA, TRÁMITES DE DESEMBOLSOS Y DEMÁS PAGOS QUE SE LLEVEN A CABO DURANTE LA EJECUCIÓN DE LOS PROYECTOS. 7. APOYAR EN LA ORGANIZACIÓN Y CLASIFICACIÓN DE LA DOCUMENTACIÓN RELACIONADA CON LA EJECUCIÓN FINANCIERA Y ADMINISTRATIVA DE LOS PROYECTOS A CARGO DE LA VICERRECTORÍA ADMINISTRATIVA. 8. APOYAR AL EQUIPO DE LOS PROYECTOS EN LA PREPARACIÓN DE LOS PRESUPUESTOS Y/O MODIFICACIONES NECESARIAS PARA DAR CUMPLIMIENTO A LOS OBJETIVOS ESPECÍFICOS DE CUMPLIMIENTO. 9. PREPARAR LOS REPORTES, INFORMES DE ACTIVIDADES ASIGNADAS Y DEMÁS DOCUMENTOS REQUERIDOS, PARA APOYAR LA ADECUADA EJECUCIÓN FINANCIERA Y ADMINISTRATIVA DE LOS PROYECTOS, ASEGURANDO LA CALIDAD Y OPORTUNIDAD EN LOS MISMOS. 10. ASISTIR A REUNIONES CUANDO SEA CONVOCADO,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</si>
  <si>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CO1.REQ.7500641</t>
  </si>
  <si>
    <t>OPSP-VAD-0007-2025</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</si>
  <si>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 RENDIR INFORMES MENSUALES O CUANDO EL SUPERVISOR ASÍ LO REQUIERA, SOBRE LAS ACTIVIDADES DESARROLLADAS EN CUMPLIMIENTO DE LA ORDEN DE PRESTACIÓN DE SERVICIOS. 10. PRESTAR ASESORÍA Y APOYAR EN LA REVISIÓN DE LOS DOCUMENTOS CONTRACTUALES Y POSTCONTRACTUALES QUE LE SEAN TRASLADADOS DE LOS PROCESOS DE CONTRATACIÓN DE OBRA, BIENES Y SERVICIOS ADELANTADOS POR UNIMAGDALENA. 11. ASESORAR Y APOYAR EL PROCESO DE REVISIÓN DE GARANTÍAS CONTRACTUALES PARA APROBACIÓN POR PARTE DEL ORDENADOR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</si>
  <si>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CO1.REQ.7500628</t>
  </si>
  <si>
    <t>OPSP-VAD-0006-2025</t>
  </si>
  <si>
    <t>https://community.secop.gov.co/Public/Tendering/OpportunityDetail/Index?noticeUID=CO1.NTC.7379242&amp;isFromPublicArea=True&amp;isModal=False</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</si>
  <si>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11. CARGAR AL SISTEMA DE INFORMACIÓN FINANCIERO- SINAP, LO CORRESPONDIENTE A LOS DATOS DE LOS CONTRATISTAS POR PRESTACION DE SERVICIOS PROFESIONALES Y DE APOYO A LA GESTIÓN VINCULADOS POR LA VICERRECTORÍA ADMINISTRATIVA Y/O LA DIRECCIÓN ADMINISTRATIVA. 12. REALIZAR EL CARGUE DE LA INFORMACIÓN RELACIONADA CON LAS ESTAMPILLAS DEPARTAMENTALES ASOCIADAS A LOS CONTRATOS DE PRESTACION DE SERVICIOS PROFESIONALES Y DE APOYO A LA GESTIÓN SUSCRITOS POR EL VICERRECTOR ADMINISTRATIVO Y/O EL DIRECTOR ADMINISTRATIVO,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</si>
  <si>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CO1.REQ.7499875</t>
  </si>
  <si>
    <t>OPSP-VAD-0005-2025</t>
  </si>
  <si>
    <t>https://community.secop.gov.co/Public/Tendering/OpportunityDetail/Index?noticeUID=CO1.NTC.7378800&amp;isFromPublicArea=True&amp;isModal=False</t>
  </si>
  <si>
    <t>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</si>
  <si>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CO1.REQ.7499811</t>
  </si>
  <si>
    <t>OPSP-VAD-0004-2025</t>
  </si>
  <si>
    <t>https://community.secop.gov.co/Public/Tendering/OpportunityDetail/Index?noticeUID=CO1.NTC.7378733&amp;isFromPublicArea=True&amp;isModal=False</t>
  </si>
  <si>
    <t>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ASESORAR Y ACOMPAÑAR AL VICERRECTOR ADMINISTRATIVO EN LOS PROCESOS ADMINISTRATIVOS A QUE HAYA LUGAR, CON EL FIN DE LOGRAR LOS FINES DE LA CONTRATACIÓN. 9) PARTICIPAR EN LAS REUNIONES A LAS QUE SEA CONVOCADO POR LAS VICERRECTORÍAS DE LA UNIVERSIDAD PARA ASESORAR EN TEMAS JURÍDICOS Y CONTRACTUALES. 10)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</si>
  <si>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CO1.REQ.7499365</t>
  </si>
  <si>
    <t>OPSP-VAD-0003-2025</t>
  </si>
  <si>
    <t>https://community.secop.gov.co/Public/Tendering/OpportunityDetail/Index?noticeUID=CO1.NTC.7378153&amp;isFromPublicArea=True&amp;isModal=False</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</si>
  <si>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</si>
  <si>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CO1.REQ.7498958</t>
  </si>
  <si>
    <t>OPSP-VAD-0002-2025</t>
  </si>
  <si>
    <t>https://community.secop.gov.co/Public/Tendering/OpportunityDetail/Index?noticeUID=CO1.NTC.7377794&amp;isFromPublicArea=True&amp;isModal=False</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</si>
  <si>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DE LAS ÓRDENES DE PRESTACIÓN DE SERVICIOS PROFESIONALES Y APOYO A LA GESTIÓN. 7. APOYAR A LA VICERRECTORÍA ADMINISTRATIVA EN LA REVISIÓN DEL REPORTE DE COMPROMISOS PRESUPUESTALES DE LAS ÓRDENES Y/O OTROSÍ DE PRESTACIÓN DE SERVICIOS PROFESIONALES Y DE APOYO A LA GESTIÓN . 8. APOYAR EN EL CARGUE DE LOS CONTRATOS, MODIFICACIONES, Y LIQUIDACIONES DE LAS ÓRDENES DE PRESTACIÓN DE SERVICIOS PROFESIONALES Y DE APOYO A LA GESTIÓN DE LA VICERRECTORÍA ADMINISTRATIVA EN LA PLATAFORMA SIGEP II. 9. APOYAR EN LA REVISIÓN DE LA INFORMACIÓN PRECONTRACTUAL, CONTRACTUAL Y POSTCONTRACTUAL CARGADA EN LAS PLATAFORMAS EN LAS PLATAFORMAS DEL SIA OBSERVA, SECOP II Y SIGEP II DE TODOS LOS PROCESOS DE CONTRATACIÓN QUE ADELANTE LA UNIVERSIDAD A TRAVÉS DE LA VICERRECTORÍA ADMINISTRATIVA Y/O DIRECCIÓN ADMINISTRATIVA. 10. APOYAR EN LA COORDINACIÓN, ASIGNACIÓN Y SEGUIMIENTO DEL CARGUE Y/O ACTUALIZACIÓN DE INFORMACIÓN RELACIONADA A LAS ÓRDENES DE PRESTACIÓN DE SERVICIOS PROFESIONALES Y DE APOYO A LA GESTIÓN DE TODOS LOS PROCESOS DE CONTRATACIÓN QUE ADELANTE LA UNIVERSIDAD A TRAVÉS DE LA VICERRECTORÍA ADMINISTRATIVA Y/O DIRECCIÓN ADMINISTRATIVA EN LA PLATAFORMA DEL SECOP II. 11.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12. APOYAR EN LOS TRÁMITES NECESARIOS PARA LA VERIFICACIÓN DE LAS CONDUCTAS RELACIONADAS CON VIOLENCIA DE GÉNERO DE LOS CONTRATISTAS QUE VINCULE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</si>
  <si>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CO1.REQ.7498581</t>
  </si>
  <si>
    <t>OPSP-VAD-0001-2025</t>
  </si>
  <si>
    <t xml:space="preserve">SI </t>
  </si>
  <si>
    <t>https://community.secop.gov.co/Public/Tendering/ContractNoticePhases/View?PPI=CO1.PPI.41682542&amp;isFromPublicArea=True&amp;isModal=False</t>
  </si>
  <si>
    <t xml:space="preserve">NO </t>
  </si>
  <si>
    <t>SIBEL ALEXANDER CASTAÑEDA HENRIQUEZ</t>
  </si>
  <si>
    <t>1) APOYAR EN LA FORMULACIÓN, EJECUCIÓN Y SEGUIMIENTO DEL PRESUPUESTO ASIGNADO DE LOS PROGRAMAS ESPECIALIZACIÓN EN SEGURIDAD Y SALUD EN EL TRABAJO, MAESTRÍA EN PSICOLOGÍA CLÍNICA, JURÍDICA Y FORENSE, MAESTRÍA EN SALUD MENTAL EN COMUNIDADES DIVERSAS Y DE EDUCACIÓN CONTINUA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ESPECIALIZACIÓN EN SEGURIDAD Y SALUD EN EL TRABAJO, MAESTRÍA EN PSICOLOGÍA CLÍNICA, JURÍDICA Y FORENSE, MAESTRÍA EN SALUD MENTAL EN COMUNIDADES DIVERSAS Y DE EDUCACIÓN CONTINUA,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</si>
  <si>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CO1.REQ.8790590</t>
  </si>
  <si>
    <t>OPSP-FCS-0014-2025</t>
  </si>
  <si>
    <t>https://community.secop.gov.co/Public/Tendering/ContractNoticePhases/View?PPI=CO1.PPI.41681861&amp;isFromPublicArea=True&amp;isModal=False</t>
  </si>
  <si>
    <t>MAYA ALEJANDRA CADENA TEJEDA</t>
  </si>
  <si>
    <t>LA PRESENTE ORDEN TIENE POR OBJETO: 1) APOYAR Y GESTIONAR LOS ASPECTOS ACADÉMICOS DEL PROGRAMA MAESTRÍA EN PSICOLOGÍA CLÍNICA, JURÍDICA Y FORENSE,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</si>
  <si>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CO1.REQ.8790547</t>
  </si>
  <si>
    <t>OPSP-FCS-0013-2025</t>
  </si>
  <si>
    <t>https://community.secop.gov.co/Public/Tendering/ContractNoticePhases/View?PPI=CO1.PPI.41678134&amp;isFromPublicArea=True&amp;isModal=False</t>
  </si>
  <si>
    <t>MIGUEL ANTONIO SILVA ARRIETA</t>
  </si>
  <si>
    <t>LA PRESENTE ORDEN TIENE POR OBJETO: 1) APOYAR EN LA FORMULACIÓN, EJECUCIÓN Y SEGUIMIENTO DEL PRESUPUESTO ASIGNADO DE LOS PROGRAMAS MAESTRÍA EN EPIDEMIOLOGÍA, MAESTRÍA EN ENFERMERÍA Y DE EDUCACIÓN CONTINUA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MAESTRÍA EN EPIDEMIOLOGÍA, MAESTRÍA EN ENFERMERÍA Y DE EDUCACIÓN CONTINUA,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</si>
  <si>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CO1.REQ.8789282</t>
  </si>
  <si>
    <t>OPSP-FCS-0012-2025</t>
  </si>
  <si>
    <t>https://community.secop.gov.co/Public/Tendering/ContractNoticePhases/View?PPI=CO1.PPI.41676869&amp;isFromPublicArea=True&amp;isModal=False</t>
  </si>
  <si>
    <t>ALYDAYANA GARCERANT VILLEGAS</t>
  </si>
  <si>
    <t>LA PRESENTE ORDEN TIENE POR OBJETO: 1) APOYAR EN LA FORMULACIÓN, EJECUCIÓN Y SEGUIMIENTO DEL PRESUPUESTO ASIGNADO DE LOS PROGRAMAS MAESTRÍA EN SALUD FAMILIAR Y COMUNITARIA, MAESTRÍA EN PSICOLOGÍA DE LAS ORGANIZACIONES Y DEL TRABAJO Y DE EDUCACIÓN CONTINUA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MAESTRÍA EN SALUD FAMILIAR Y COMUNITARIA, MAESTRÍA EN PSICOLOGÍA DE LAS ORGANIZACIONES Y DEL TRABAJO Y DE EDUCACIÓN CONTINUA,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</si>
  <si>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CO1.REQ.8789157</t>
  </si>
  <si>
    <t>OPSP-FCS-0011-2025</t>
  </si>
  <si>
    <t>https://community.secop.gov.co/Public/Tendering/ContractNoticePhases/View?PPI=CO1.PPI.41580052&amp;isFromPublicArea=True&amp;isModal=False</t>
  </si>
  <si>
    <t>DIEGO ALEJANDRO AYALA OVIEDO</t>
  </si>
  <si>
    <t>LA PRESENTE ORDEN TIENE POR OBJETO: 1) DISEÑAR, DESARROLLAR Y PONER EN FUNCIONAMIENTO LA PÁGINA WEB OFICIAL DEL VIII CONGRESO INTERNACIONAL EN SALUD INTEGRAL DE LA FACULTAD DE CIENCIAS DE LA SALUD, GARANTIZANDO SU NAVEGABILIDAD, FUNCIONALIDAD Y ADAPTACIÓN A DIFERENTES DISPOSITIVOS. 2) IMPLEMENTAR Y ADMINISTRAR LOS FORMULARIOS DE REGISTRO EN LÍNEA PARA LA INSCRIPCIÓN DE PARTICIPANTES, INCLUYENDO LA RECOLECCIÓN Y VALIDACIÓN DE DATOS, ASÍ COMO LA INTEGRACIÓN CON LAS PLATAFORMAS DE PAGO ESTABLECIDAS POR LA UNIVERSIDAD. 3) GESTIONAR Y MANTENER ACTUALIZADA LA BASE DE DATOS DE INSCRITOS, PAGOS Y ASISTENCIAS, ASEGURANDO LA INTEGRIDAD, CONFIDENCIALIDAD Y SEGURIDAD DE LA INFORMACIÓN. 4) DESARROLLAR HERRAMIENTAS Y SISTEMAS DE INFORMACIÓN QUE PERMITAN LA GENERACIÓN DE REPORTES Y ESTADÍSTICAS SOBRE EL PROCESO DE INSCRIPCIÓN, PAGOS Y PARTICIPACIÓN EN EL EVENTO. 5) BRINDAR SOPORTE TÉCNICO Y ACOMPAÑAMIENTO DURANTE LAS FASES DE INSCRIPCIÓN, DESARROLLO Y CIERRE DEL CONGRESO, RESOLVIENDO INCIDENCIAS TÉCNICAS Y OPTIMIZANDO EL FUNCIONAMIENTO DE LA PLATAFORMA.</t>
  </si>
  <si>
    <t>CO1.REQ.8766936</t>
  </si>
  <si>
    <t>OPSP-FCS-0010-2025</t>
  </si>
  <si>
    <t>https://community.secop.gov.co/Public/Tendering/ContractNoticePhases/View?PPI=CO1.PPI.41579189&amp;isFromPublicArea=True&amp;isModal=False</t>
  </si>
  <si>
    <t>ARLEY LONDOÑO QUISOBONI</t>
  </si>
  <si>
    <t>LA PRESENTE ORDEN TIENE POR OBJETO: 1) ASESORAR JURÍDICAMENTE A LA FACULTAD DE CIENCIAS DE LA SALUD EN LA PLANEACIÓN, FORMALIZACIÓN Y SEGUIMIENTO DE CONVENIOS DE DOCENCIA–SERVICIO, GARANTIZANDO EL CUMPLIMIENTO DE LA NORMATIVA NACIONAL Y LOS LINEAMIENTOS INSTITUCIONALES APLICABLES. 2) EMITIR CONCEPTOS Y ELABORAR DOCUMENTOS LEGALES REQUERIDOS PARA LOS PROCESOS DE HABILITACIÓN Y ACREDITACIÓN EN SALUD, INCLUYENDO REVISIÓN DE REQUISITOS TÉCNICOS, LICENCIAS, PERMISOS Y PROTOCOLOS CONFORME A LA NORMATIVIDAD VIGENTE. 3) ACOMPAÑAR Y ORIENTAR EN LA FORMULACIÓN DE POLÍTICAS, REGLAMENTOS Y PROCEDIMIENTOS RELACIONADOS CON LA CALIDAD EN LA PRESTACIÓN DE SERVICIOS DE SALUD, ASEGURANDO SU COHERENCIA CON LAS DISPOSICIONES LEGALES Y ESTÁNDARES SECTORIALES. 4) BRINDAR SOPORTE JURÍDICO EN LA APERTURA DE NUEVOS SERVICIOS EN EL ÁMBITO DE LA SALUD, DESDE LA VERIFICACIÓN DE REQUISITOS LEGALES Y CONTRACTUALES HASTA LA ELABORACIÓN Y REVISIÓN DE ACTOS ADMINISTRATIVOS Y CONTRATOS ASOCIADOS. 5) REALIZAR SEGUIMIENTO Y CONTROL LEGAL A LOS PROCESOS Y ACTIVIDADES DEL ÁREA DE SALUD QUE SEAN OBJETO DE LA PRESENTE CONTRATACIÓN, ELABORANDO INFORMES PERIÓDICOS Y RECOMENDACIONES QUE PERMITAN GARANTIZAR LA SEGURIDAD JURÍDICA Y EL CUMPLIMIENTO NORMATIVO.</t>
  </si>
  <si>
    <t>CO1.REQ.8766625</t>
  </si>
  <si>
    <t>OPSP-FCS-0009-2025</t>
  </si>
  <si>
    <t>https://community.secop.gov.co/Public/Tendering/ContractNoticePhases/View?PPI=CO1.PPI.41577064&amp;isFromPublicArea=True&amp;isModal=False</t>
  </si>
  <si>
    <t>JOSE GREGORIO TABORDA LOZANO</t>
  </si>
  <si>
    <t>LA PRESENTE ORDEN TIENE POR OBJETO: 1) ELABORAR BANNERS, VOLANTES, AFICHES, PRESENTACIONES Y PUBLICACIONES PARA REDES SOCIALES SOLICITADAS POR LA FACULTAD DE CIENCIAS DE LA SALUD. 2) PREPARAR LOS ARCHIVOS EN LOS FORMATOS Y TAMAÑOS REQUERIDOS PARA IMPRESIÓN O PUBLICACIÓN DIGITAL. 3) ENTREGAR LOS TRABAJOS GRÁFICOS DENTRO DE LOS PLAZOS ESTABLECIDOS. 4) BRINDAR SOPORTE CREATIVO Y TÉCNICO PARA LA PRODUCCIÓN Y ACTUALIZACIÓN DE MATERIAL GRÁFICO QUE RESPALDE ACTIVIDADES ACADÉMICAS, INVESTIGATIVAS Y DE PROYECCIÓN SOCIAL DE LA FACULTAD.</t>
  </si>
  <si>
    <t>CO1.REQ.8766380</t>
  </si>
  <si>
    <t>OPSP-FCS-0008-2025</t>
  </si>
  <si>
    <t>https://community.secop.gov.co/Public/Tendering/OpportunityDetail/Index?noticeUID=CO1.NTC.8626138</t>
  </si>
  <si>
    <t>DIANA ROSA PICON PAHUANA</t>
  </si>
  <si>
    <t>LA PRESENTE ORDEN TIENE POR OBJETO LA COMPRA DE 133 BATAS EN TELA ANTIFLUIDO CON ESCUDO INSTITUCIONAL, NOMBRE DEL ESTUDIANTE Y PROGRAMA BORDADOS, PARA QUE SEAN ENTREGADAS A LOS ESTUDIANTES DE LOS PROGRAMAS DE MEDICINA, ODONTOLOGÍA Y ENFERMERÍA EN EL PERIODO 2025-2. LA PROPUESTA HACE PARTE INTEGRAL DE LA PRESENTE ORDEN.</t>
  </si>
  <si>
    <t>CO1.REQ.8758825</t>
  </si>
  <si>
    <t>ODC-FCS-0003-2025</t>
  </si>
  <si>
    <t>https://community.secop.gov.co/Public/Tendering/ContractNoticePhases/View?PPI=CO1.PPI.41575171&amp;isFromPublicArea=True&amp;isModal=False</t>
  </si>
  <si>
    <t>LUISA CAROLINE MEZA CAMPO</t>
  </si>
  <si>
    <t>LA PRESENTE ORDEN TIENE POR OBJETO: 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t>
  </si>
  <si>
    <t>CO1.REQ.8765502</t>
  </si>
  <si>
    <t>OAG-FCS-0002-2025</t>
  </si>
  <si>
    <t>https://community.secop.gov.co/Public/Tendering/ContractNoticePhases/View?PPI=CO1.PPI.39255439&amp;isFromPublicArea=True&amp;isModal=False</t>
  </si>
  <si>
    <t>MARION JULIANIF MEJIA FLORIAN</t>
  </si>
  <si>
    <t>COMPRA DE 40 GAFETES CON IMPRESIÓN COLOR Y BASE METALIZADA RESINADOS CON SUJETADOR DE IMAN DE ALTA PRESIÓN PARA HACERLE ENTREGA A LOS ESTUDIANTES DE ULTIMO SEMESTRE DEL PROGRAMA DE PSICOLOGÍA, LOS CUALES REALIZARÁN SUS PRÁCTICAS PROFESIONALES DURANTE EL PERIODO 2025-2.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</si>
  <si>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CO1.REQ.8221753</t>
  </si>
  <si>
    <t>ODC-FCS-0002-2025</t>
  </si>
  <si>
    <t>https://community.secop.gov.co/Public/Tendering/ContractNoticePhases/View?PPI=CO1.PPI.38421246&amp;isFromPublicArea=True&amp;isModal=False</t>
  </si>
  <si>
    <t>1) APOYAR AL DECANO CON EL CUMPLIMIENTO DE LOS PROCESOS ACADÉMICO-ADMINISTRATIVOS Y OPERATIVOS DE LOS PROGRAMAS MAESTRÍA EN EPIDEMIOLOGÍA Y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 5) APOYAR AL DECANO EN LOS PROCESOS DE RECOLECCIÓN DE LA DOCUMENTACIÓN NECESARIA PARA LOS PROCESOS DE AUTOEVALUACIÓN DEL MEJORAMIENTO CONTINUO, RENOVACIÓN DE REGISTRO CALIFICADO Y ACREDITACIÓN DE LOS PROGRAMAS DE POSGRADOS DE LA FACULTAD. 6) APOYAR AL DECANO EN EL TRÁMITE DE VINCULACIÓN DE DOCENTES A LOS PROGRAMAS DE LA FACULTAD. 7) APOYAR AL DECANO PARA LA SISTEMATIZACIÓN DE LA INFORMACIÓN PRODUCTO DE LA EVALUACIÓN DEL DESEMPEÑO DEL PERSONAL DOCENTE. 8) APOYAR AL DECANO EN LA CONSOLIDACIÓN DE LA INFORMACIÓN ESTADÍSTICA DE LOS POSGRADOS DE LA FACULTAD. 9) APOYAR AL DECANO EN TODAS LAS INICIATIVAS DE MERCADEO GESTIONADAS POR EL CENTRO DE POSGRADOS Y FORMACIÓN CONTINUA. 10) DISEÑAR Y EJECUTAR INICIATIVAS PARA EL VÍNCULO Y MANTENER ACTUALIZADA LA BASE DE DATOS DE EGRESADOS DE LA FACULTAD DE CIENCIAS DE LA SALUD.</t>
  </si>
  <si>
    <t>CO1.REQ.8015401</t>
  </si>
  <si>
    <t>OPSP-FCS-0007-2025</t>
  </si>
  <si>
    <t>https://community.secop.gov.co/Public/Tendering/ContractNoticePhases/View?PPI=CO1.PPI.38352397&amp;isFromPublicArea=True&amp;isModal=False</t>
  </si>
  <si>
    <t>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 9) BRINDAR APOYO PARA ASEGURAR EL CORRECTO FUNCIONAMIENTO DE LOS EQUIPOS Y SISTEMAS PARA LAS PRÁCTICAS EN CLÍNICA DE SIMULACIÓN. 10) GESTIÓN DE BASES DE DATOS Y OPTIMIZACIÓN DE LOS SISTEMAS DE INFORMACIÓN DE LA CLÍNICA DE SIMULACIÓN. 11) BRINDAR APOYO EN EL MANEJO Y SOPORTE DE LA PÁGINA WEB DE LA FACULTAD CIENCIAS DE LA SALUD.</t>
  </si>
  <si>
    <t>CO1.REQ.7998849</t>
  </si>
  <si>
    <t>OPSP-FCS-0006-2025</t>
  </si>
  <si>
    <t>https://community.secop.gov.co/Public/Tendering/ContractNoticePhases/View?PPI=CO1.PPI.38363931&amp;isFromPublicArea=True&amp;isModal=False</t>
  </si>
  <si>
    <t>1) APOYAR AL DECANO EN LOS PROCESOS ADMINISTRATIVOS Y LOGÍSTICOS QUE SE REQUIERAN DE LA FACULTAD DE CIENCIAS DE LA SALUD. 2) BRINDAR INFORMACIÓN A ESTUDIANTES, DOCENTES Y PÚBLICO EN GENERAL DE LA FACULTAD DE CIENCIAS DE LA SALUD. 3) APOYAR EN LA RECEPCIÓN Y ARCHIVO DE LA CORRESPONDENCIA Y COMUNICACIONES DIRIGIDAS LA FACULTAD DE CIENCIAS DE LA SALUD. 4) APOYAR AL DECANO EN LA ELABORACIÓN DE RESPUESTAS A LAS COMUNICACIONES RECIBAS Y CORREOS ELECTRÓNICOS. 5) APOYAR EN LA ORGANIZACIÓN Y LOGÍSTICA DE CLASES, EVENTOS Y REUNIONES ACADÉMICAS. 6) APOYAR EN LA RESERVA DE ESPACIOS Y RECURSOS NECESARIOS CLASES, EVENTOS Y REUNIONES ACADÉMICAS. 7) APOYAR CON LA DIFUSIÓN DE ACTIVIDADES, PROGRAMAS E INFORMACIÓN PERTINENTE DE LA FACULTAD DE CIENCIAS DE LA SALUD. 8) ASISTIR Y TOMAR REGISTRO DE ASISTENCIA EN LOS CONSEJOS DE FACULTAD DE CIENCIAS DE LA SALUD. 9) DILIGENCIAR LOS FORMATOS Y ORGANIZAR LA DOCUMENTACIÓN REQUERIDA PARA EL TRÁMITE DE PAGOS DE LAS ORDENES DE SERVICIOS PROFESIONALES, DE APOYO A LA GESTIÓN, DE COMPRA, DE SUMINISTRO Y DOCENTES CATEDRÁTICOS</t>
  </si>
  <si>
    <t>CO1.REQ.8000948</t>
  </si>
  <si>
    <t>OAG-FCS-0001-2025</t>
  </si>
  <si>
    <t>https://community.secop.gov.co/Public/Tendering/OpportunityDetail/Index?noticeUID=CO1.NTC.7585764</t>
  </si>
  <si>
    <t>LA PRESENTE ORDEN TIENE POR OBJETO LA COMPRA DE 107 BATAS EN TELA ANTIFLUIDO CON ESCUDO INSTITUCIONAL, NOMBRE DEL ESTUDIANTE Y PROGRAMA BORDADOS, PARA QUE SEAN ENTREGADAS A LOS ESTUDIANTES DE LOS PROGRAMAS DE MEDICINA, ODONTOLOGÍA Y ENFERMERÍA EN EL PERIODO 2025-1. LA PROPUESTA HACE PARTE INTEGRAL DE LA PRESENTE ORDEN.</t>
  </si>
  <si>
    <t>CO1.REQ.7707676</t>
  </si>
  <si>
    <t>ODC-FCS-0001-2025</t>
  </si>
  <si>
    <t>https://community.secop.gov.co/Public/Tendering/OpportunityDetail/Index?noticeUID=CO1.NTC.7464376</t>
  </si>
  <si>
    <t>1) DISEÑAR Y EJECUTAR ESTRATEGIAS PARA MANTENER ACTUALIZADA LA BASE DE DATOS DE EGRESADOS DE LA FACULTAD DE CIENCIAS DE LA SALUD. 2) IMPLEMENTAR ENCUESTAS O ESTUDIOS PARA EVALUAR LA INSERCIÓN LABORAL, NECESIDADES Y LOGROS DE LOS EGRESADOS DE LA FACULTAD DE CIENCIAS DE LA SALUD. 3) PROMOVER LA PARTICIPACIÓN DE LOS EGRESADOS EN ACTIVIDADES INSTITUCIONALES, COMO SEMINARIOS, CHARLAS O EVENTOS ACADÉMICOS. 4) COORDINAR Y ORGANIZAR EVENTOS DE NETWORKING Y JORNADAS DE ACTUALIZACIÓN PROFESIONAL PARA LOS</t>
  </si>
  <si>
    <t>CO1.REQ.7585376</t>
  </si>
  <si>
    <t>OPSP-FCS-0005-2025</t>
  </si>
  <si>
    <t>https://community.secop.gov.co/Public/Tendering/OpportunityDetail/Index?noticeUID=CO1.NTC.7460098</t>
  </si>
  <si>
    <t>1) APOYAR AL DECANO EN LA GESTIÓN ACADÉMICA DE LOS PROGRAMAS DE POSTGRADOS MAESTRÍA EN PSICOLOGÍA CLÍNICA JURÍDICA Y FORENSE.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</si>
  <si>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CO1.REQ.7581384</t>
  </si>
  <si>
    <t>OPSP-FCS-0004-2025</t>
  </si>
  <si>
    <t>https://community.secop.gov.co/Public/Tendering/OpportunityDetail/Index?noticeUID=CO1.NTC.7458565</t>
  </si>
  <si>
    <t>1) APOYAR LAS ACTIVIDADES ADMINISTRATIVAS DE LOS PROGRAMAS DE EDUCACIÓN CONTINUA DE LA FACULTAD DE CIENCIAS DE LA SALUD. 2) APOYAR EL DISEÑO Y CREACIÓN DE LOS NUEVOS PROGRAMAS Y CURSOS PROPUESTOS. 3) ELABORAR EL PRESUPUESTO DE LOS PROGRAMAS DE EDUCACIÓN CONTINUA. 4) APOYAR LA REALIZACIÓN DE LA PROGRAMACIÓN DE LAS ACTIVIDADES ACADÉMICAS. 5) PRESENTAR LA DOCUMENTACIÓN REQUERIDA PARA EL PROCESO DE CONTRATACIÓN Y PAGOS DE LOS DOCENTES Y PROVEEDORES. 6) REALIZAR SEGUIMIENTO, CONTROL Y EVALUACIÓN</t>
  </si>
  <si>
    <t>CO1.REQ.7579882</t>
  </si>
  <si>
    <t>OPSP-FCS-0003-2025</t>
  </si>
  <si>
    <t>https://community.secop.gov.co/Public/Tendering/OpportunityDetail/Index?noticeUID=CO1.NTC.7458462</t>
  </si>
  <si>
    <t>1) APOYAR AL DECANO CON EL CUMPLIMIENTO DE LOS PROCESOS ACADÉMICO-ADMINISTRATIVOS Y OPERATIVOS DE LOS PROGRAMAS MAESTRÍA EN PSICOLOGÍA CLÍNICA, JURÍDICA Y FORENSE, MAESTRÍA EN PSICOLOGÍA DE LAS ORGANIZACIONES Y DEL TRABAJO, MAESTRÍA SALUD FAMILIAR Y COMUNITARIA DE LA FACULTAD DE CIENCIAS DE LA SALUD. 2) APOYAR AL DECANO EN LA ELABORACIÓN DEL PRESUPUESTO DE LOS PROGRAMAS DE POSGRADOS DE LA FACULTAD DE CIENCIAS DE LA SALUD. 3) APOYAR AL DECANO EN LA GESTIÓN DE TODO EL PROCESO DE INSCRIPCIÓN, MATRÍ</t>
  </si>
  <si>
    <t>CO1.REQ.7579831</t>
  </si>
  <si>
    <t>OPSP-FCS-0002-2025</t>
  </si>
  <si>
    <t>https://community.secop.gov.co/Public/Tendering/OpportunityDetail/Index?noticeUID=CO1.NTC.7458409</t>
  </si>
  <si>
    <t>1) APOYAR AL DECANO CON EL CUMPLIMIENTO DE LOS PROCESOS ACADÉMICO-ADMINISTRATIVOS Y OPERATIVOS DE LOS PROGRAMAS ESPECIALIZACIÓN EN SEGURIDAD Y SALUD EN EL TRABAJO, MAESTRÍA EPIDEMIOLOGIA, MAESTRÍA EN ENFERMERÍA,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t>
  </si>
  <si>
    <t>CO1.REQ.7579130</t>
  </si>
  <si>
    <t>OPSP-FCS-0001-2025</t>
  </si>
  <si>
    <t>FACULTAD DE CIENCIAS DE LA SALUD</t>
  </si>
  <si>
    <t>OAG-CREO-0096-2025</t>
  </si>
  <si>
    <t>OPSP-CREO-0095-2025</t>
  </si>
  <si>
    <t>https://community.secop.gov.co/Public/Tendering/ContractNoticePhases/View?PPI=CO1.PPI.41891636&amp;isFromPublicArea=True&amp;isModal=False</t>
  </si>
  <si>
    <t>OSCAR ELIECER FORERO GOMEZ</t>
  </si>
  <si>
    <t>SADAG INGENIERIA SAS</t>
  </si>
  <si>
    <t>REALIZACIÓN DE LAS OBRAS CIVILES PARA LA ADECUACIÓN REUBICACIÓN Y CONSTRUCCIÓN DE LA VÍA INTERNA DESTAPADA REDES HIDROSANITARIAS CERCAS CERRAMIENTOS Y ÁRBOLES QUE SE ENCUENTRAN EL ÁREA DE INFLUENCIA PARA LA CONSTRUCCIÓN DEL EDIFICIO RÍO MAGDALENA</t>
  </si>
  <si>
    <t>CO1.REQ.8842905</t>
  </si>
  <si>
    <t>ODO-DAD-0009-2025</t>
  </si>
  <si>
    <t>https://community.secop.gov.co/Public/Tendering/ContractNoticePhases/View?PPI=CO1.PPI.41193874&amp;isFromPublicArea=True&amp;isModal=False</t>
  </si>
  <si>
    <t>COMERCIALIZADORA Y SERVICIOS J&amp;L SAS</t>
  </si>
  <si>
    <t>OBRAS CIVILES DE RECONSTRUCCIÓN ADECUACIÓN Y MEJORAMIENTO DE LA PASARELA EN MADERA DEL MUELLE PARA EMBARCACIONES UBICADA EN EL MORRO DE LA BAHÍA DE SANTA MARTA</t>
  </si>
  <si>
    <t>CO1.REQ.8672625</t>
  </si>
  <si>
    <t>ODO-DAD-0008-2025</t>
  </si>
  <si>
    <t>https://community.secop.gov.co/Public/Tendering/OpportunityDetail/Index?noticeUID=CO1.NTC.8514537</t>
  </si>
  <si>
    <t>LEONARDO RUIZ JIMENEZ</t>
  </si>
  <si>
    <t>ENSOLCARIBE SAS</t>
  </si>
  <si>
    <t xml:space="preserve">OBJETO OBRAS CIVILES Y ELÉCTRICAS PARA LA CONSTRUCCIÓN DEL SISTEMA DE ILUMINACIÓN DEL MORRO DE LA BAHÍA DE SANTA MARTA </t>
  </si>
  <si>
    <t>CO1.REQ.8645291</t>
  </si>
  <si>
    <t>ODO-DAD-0007-2025</t>
  </si>
  <si>
    <t>https://community.secop.gov.co/Public/Tendering/OpportunityDetail/Index?noticeUID=CO1.NTC.8457691</t>
  </si>
  <si>
    <t>KM CONSTRUCCIONES SAS</t>
  </si>
  <si>
    <t>OBRAS CIVILES DE ACONDICIONAMIENTO REMODELACIÓN ADECUACIÓN Y MEJORAMIENTO DE LA SEDE LAURELES DONDE FUNCIONARÁN LAS RESIDENCIAS ESTUDIANTILES PARA LAS COMUNIDADES INDÍGENAS ESTUDIANTES PROVENIENTES DE ZONAS RURALES Y POBLACIÓN VULNERABLE DE LA UNIVERSIDAD DEL MAGDALENA</t>
  </si>
  <si>
    <t>CO1.REQ.8588609</t>
  </si>
  <si>
    <t>ODO-DAD-0006-2025</t>
  </si>
  <si>
    <t>https://community.secop.gov.co/Public/Tendering/ContractNoticePhases/View?PPI=CO1.PPI.40493090&amp;isFromPublicArea=True&amp;isModal=False</t>
  </si>
  <si>
    <t>R&amp;H SUMINISTROS ASESORIAS Y CONSULTORIAS SAS</t>
  </si>
  <si>
    <t>OBRAS CIVILES PARA LA CONSTRUCCIÓN DE LAS ZONAS DE HAMACAS PARA EL BIENESTAR DE LA COMUNIDAD ACADÉMICA DE LA UNIVERSIDAD DEL MAGDALENA</t>
  </si>
  <si>
    <t>CO1.REQ.8498751</t>
  </si>
  <si>
    <t>ODO-DAD-0005-2025</t>
  </si>
  <si>
    <t>https://community.secop.gov.co/Public/Tendering/OpportunityDetail/Index?noticeUID=CO1.NTC.8266478</t>
  </si>
  <si>
    <t>LUIS JOSÉ ORTIZ SERRANO</t>
  </si>
  <si>
    <t>OBRAS CIVILES DE ADECUACIÓN MEJORAMIENTO Y MANTENIMIENTO DE LOS PARQUES BIOSALUDABLES DE LA UNIVERSIDAD DEL MAGDALENA</t>
  </si>
  <si>
    <t>CO1.REQ.8392843</t>
  </si>
  <si>
    <t>ODO-DAD-0004-2025</t>
  </si>
  <si>
    <t>https://community.secop.gov.co/Public/Tendering/ContractNoticePhases/View?PPI=CO1.PPI.39591325&amp;isFromPublicArea=True&amp;isModal=False</t>
  </si>
  <si>
    <t>DIMENSION COMPANY SAS</t>
  </si>
  <si>
    <t>OBRAS CIVILES DE CONSTRUCCIÓN Y MONTAJE DE UN SISTEMA DE FACHADA FLOTANTE CON LÁMINAS MICROPERFORADAS EN EL AULA ABIERTA DE FISIOLOGÍA DEL EJERCICIO ACONDICIONAMIENTO FÍSICO EN EL DEPORTE GIMNASIA Y CALISTENIA DE LA UNIVERSIDAD DEL MAGDALENA</t>
  </si>
  <si>
    <t>CO1.REQ.8291060</t>
  </si>
  <si>
    <t>ODO-DAD-0003-2025</t>
  </si>
  <si>
    <t>https://community.secop.gov.co/Public/Tendering/ContractNoticePhases/View?PPI=CO1.PPI.37971400&amp;isFromPublicArea=True&amp;isModal=False</t>
  </si>
  <si>
    <t>REDES INGENIERIA CONSTRUCCIÓN Y MANTENIMIENTO SAS</t>
  </si>
  <si>
    <t>OBRAS CIVILES DE MODERNIZACIÓN MEJORAMIENTO Y ADECUACIÓN DEL LABORATORIO DE ETNOGRAFÍA DEL PROGRAMA DE ANTROPOLOGÍA UBICADO EN EL PISO 1 DEL BLOQUE II, DE LA UNIVERSIDAD MAGDALENA</t>
  </si>
  <si>
    <t>CO1.REQ.7899776</t>
  </si>
  <si>
    <t>ODO-DAD-0002-2025</t>
  </si>
  <si>
    <t>https://community.secop.gov.co/Public/Tendering/ContractNoticePhases/View?PPI=CO1.PPI.37839923&amp;isFromPublicArea=True&amp;isModal=False</t>
  </si>
  <si>
    <t>M2 CONSTRUCCIONES SAS</t>
  </si>
  <si>
    <t>OBRAS CIVILES DE ADECUACIÓN MEJORAMIENTO Y MANTENIMIENTO DE LAS DIFERENTES ÁREAS QUE CONFORMAN LAS INSTALACIONES DE LA INFRAESTRUCTURA FÍSICA DE LA UNIVERSIDAD DEL MAGDALENA Y SUS SEDES PARA EL PRIMER SEMESTRE DE 2025</t>
  </si>
  <si>
    <t>CO1.REQ.7860548</t>
  </si>
  <si>
    <t>ODO-DAD-0001-2025</t>
  </si>
  <si>
    <t>https://community.secop.gov.co/Public/Tendering/OpportunityDetail/Index?noticeUID=CO1.NTC.8699401</t>
  </si>
  <si>
    <t>DUVIS ALICIA MENDEZ GONZALEZ</t>
  </si>
  <si>
    <t>SUMINISTRO DE ARREGLOS FLORALES Y FÚNEBRES PARA LAS DIFERENTES CEREMONIAS Y OTRAS ACTIVIDADES INSTITUCIONALES QUE SE COORDINEN O SE RELACIONEN CON LA DIRECCIÓN DE TALENTO HUMANO</t>
  </si>
  <si>
    <t>CO1.REQ.8833080</t>
  </si>
  <si>
    <t>OSM-DAD-0031-2025</t>
  </si>
  <si>
    <t>https://community.secop.gov.co/Public/Tendering/OpportunityDetail/Index?noticeUID=CO1.NTC.8646169</t>
  </si>
  <si>
    <t>SERVICIOS DE AMBIENTES LIMPIOS INDUSTRIALES SAS</t>
  </si>
  <si>
    <t>SUMINISTRO DE DESODORIZANTE CONCENTRADO Y FRAGANCIA SUTIL PARA LAS UNIDADES SANITARIAS DE LA UNIVERSIDAD DEL MAGDALENA</t>
  </si>
  <si>
    <t>CO1.REQ.8779274</t>
  </si>
  <si>
    <t>OSM-DAD-0030-2025</t>
  </si>
  <si>
    <t>https://community.secop.gov.co/Public/Tendering/OpportunityDetail/Index?noticeUID=CO1.NTC.8609134</t>
  </si>
  <si>
    <t>HILDEMAR QUINTANA HERNANDEZ</t>
  </si>
  <si>
    <t>ADVANCED TECHNOLOGIES SOLUTIONS SAS</t>
  </si>
  <si>
    <t>SUMINISTRO DE PARTES PARA MANTENIMIENTO CORRECTIVO DE COMPUTADORES DISPOSITIVOS ACTIVOS MENORES DE LA RED DE VOZ Y DATOS PARA SALAS LABORATORIOS Y PARTE ADMINISTRATIVA DE LA UNIVERSIDAD DEL MAGDALENA</t>
  </si>
  <si>
    <t>CO1.REQ.8741515</t>
  </si>
  <si>
    <t>OSM-DAD-0029-2025</t>
  </si>
  <si>
    <t>https://community.secop.gov.co/Public/Tendering/OpportunityDetail/Index?noticeUID=CO1.NTC.8582180</t>
  </si>
  <si>
    <t>RAFAEL ROIMAN GARCIA LUNA</t>
  </si>
  <si>
    <t>LOGISTICA EVENTOS Y SUMINISTROS SAS</t>
  </si>
  <si>
    <t>SUMINISTRO DE INSUMOS PARA EL DESARROLLO DE LAS SESIONES PRÁCTICAS DE LA ASIGNATURAS GASTRONOMÍA II COCINA COLOMBIANA Y GASTRONOMÍA INTERNACIONAL COCINA DEL MAGDALENA Y EL CARIBE COCTELERÍA CAFÉ Y OTRAS BEBIDAS ENOLOGÍA I Y CATA LICORES Y MARIDAJE DEL PROGRAMA DE TECNOLOGÍA EN GESTIÓN HOTELERA Y TURÍSTICA POR CICLOS PROPEDÉUTICOS PARA PERIODO 2025-2</t>
  </si>
  <si>
    <t>CO1.REQ.8713767</t>
  </si>
  <si>
    <t>OSM-DAD-0028-2025</t>
  </si>
  <si>
    <t>https://community.secop.gov.co/Public/Tendering/OpportunityDetail/Index?noticeUID=CO1.NTC.8560420</t>
  </si>
  <si>
    <t>LAHERAL SAS BIC</t>
  </si>
  <si>
    <t>SUMINISTRO DE ELEMENTOS DE ASEO Y CAFETERÍA PARA LA ATENCIÓN AL PERSONAL ACADÉMICO-ADMINISTRATIVO EVENTOS INSTITUCIONALES Y GARANTIZAR LOS ELEMENTOS DE ASEO MÍNIMOS PARA DOTAR LAS UNIDADES SANITARIAS</t>
  </si>
  <si>
    <t>CO1.REQ.8692055</t>
  </si>
  <si>
    <t>OSM-DAD-0027-2025</t>
  </si>
  <si>
    <t>https://community.secop.gov.co/Public/Tendering/OpportunityDetail/Index?noticeUID=CO1.NTC.8612530</t>
  </si>
  <si>
    <t>MARITZA IBON BARROS NIETO</t>
  </si>
  <si>
    <t>ATI SEYNEKUN MARCELA MICHELSSI VILLAFAÑA IZQUIERDO</t>
  </si>
  <si>
    <t>SUMINISTRO DE MOCHILAS ARHUACAS DE LANA DE OVEJA CON MEDIDAS APROXIMADAS DE 28 CM DE ANCHO Y 29 CM DE LARGO DE TAMAÑO MEDIANA Y GRANDES 31 CM DE ANCHO Y 44 CM DE LARGO  34 CM DE ANCHO Y 45 CM DE LARGO DE LAS SIGUIENTES MEDIDAS CON UN DISEÑO DIFERENTE Y CADA DISEÑO CUENTA UNA HISTORIA Y UNA VISIÓN DEL MUNDO</t>
  </si>
  <si>
    <t>CO1.REQ.8656745</t>
  </si>
  <si>
    <t>OSM-DAD-0026-2025</t>
  </si>
  <si>
    <t>https://community.secop.gov.co/Public/Tendering/OpportunityDetail/Index?noticeUID=CO1.NTC.8547609</t>
  </si>
  <si>
    <t>MAKROFERRETERIA PAURI LTDA</t>
  </si>
  <si>
    <t>SUMINISTRO DE MATERIAL ELÉCTRICO Y DE FERRETERÍA EN GENERAL PARA EL MANTENIMIENTO PREVENTIVO Y CORRECTIVO DE LAS DEPENDENCIAS Y ÁREAS COMUNES DE LA UNIVERSIDAD DEL MAGDALENA Y SUS SEDES EXTERNAS</t>
  </si>
  <si>
    <t>CO1.REQ.8587782</t>
  </si>
  <si>
    <t>OSM-DAD-0025-2025</t>
  </si>
  <si>
    <t>https://community.secop.gov.co/Public/Tendering/OpportunityDetail/Index?noticeUID=CO1.NTC.8482688</t>
  </si>
  <si>
    <t>FUNDACION CORAZON ROSA</t>
  </si>
  <si>
    <t>SUMINISTRO DE BONOS DE CONDOLENCIAS PARA DIFERENTES CEREMONÍAS DE DUELO ACTIVIDADES INSTITUCIONALES E INTERINSTITUCIONALES QUE SE COORDINEN POR LA DIRECCIÓN DE TALENTO HUMANO</t>
  </si>
  <si>
    <t>CO1.REQ.8550598</t>
  </si>
  <si>
    <t>OSM-DAD-0024-2025</t>
  </si>
  <si>
    <t>https://community.secop.gov.co/Public/Tendering/OpportunityDetail/Index?noticeUID=CO1.NTC.8417767</t>
  </si>
  <si>
    <t>COMERCIALIZADORA BEDOYA GIRALDO SOCIEDAD ANONIMA</t>
  </si>
  <si>
    <t>SUMINISTRO DE INSUMO DE ARTE PLÁSTICA ARTÍCULOS DE FANTASÍA Y MATERIALES DE MANUALIDADES DESTINADOS AL DESARROLLO DE LAS ACTIVIDADES INSTITUCIONALES PROGRAMADAS EN EL MARCO DEL PROYECTO DEL PLAN DE ACCIÓN MEJORAMIENTO DE LA CALIDAD DE VIDA BIENESTAR Y DESARROLLO PERSONAL DE LA COMUNIDAD UNIVERSITARIA</t>
  </si>
  <si>
    <t>CO1.REQ.8519914</t>
  </si>
  <si>
    <t>OSM-DAD-0023-2025</t>
  </si>
  <si>
    <t>https://community.secop.gov.co/Public/Tendering/OpportunityDetail/Index?noticeUID=CO1.NTC.8352846</t>
  </si>
  <si>
    <t>SUMINISTRO DISEÑO Y CONFECCIÓN DE PRENDAS TEXTILES Y DE VESTIR MANILLAS INSTITUCIONALES ACCESORIOS CANINOS Y GAFETES METÁLICOS PARA EL DESARROLLO DE ACTIVIDADES DE INTERÉS INSTITUCIONAL EN EL MARCO DEL PROYECTO DEL PLAN DE ACCIÓN: MEJORAMIENTO DE LA CALIDAD DE VIDA BIENESTAR Y DESARROLLO PERSONAL DE LA COMUNIDAD UNIVERSITARIA</t>
  </si>
  <si>
    <t>CO1.REQ.8481738</t>
  </si>
  <si>
    <t>OSM-DAD-0022-2025</t>
  </si>
  <si>
    <t>https://community.secop.gov.co/Public/Tendering/OpportunityDetail/Index?noticeUID=CO1.NTC.8287925</t>
  </si>
  <si>
    <t>PEDRO MERCADO GONZALEZ</t>
  </si>
  <si>
    <t>VIVERO Y JARDINERIA ECOPLANET SAS</t>
  </si>
  <si>
    <t>SUMINISTRO DE MATERIALES VEGETALES PARA EL MANTENIMIENTO Y RECUPERACIÓN DE JARDINES ZONAS VERDES Y ÁREAS DEPORTIVAS DE LA SEDE PRINCIPAL DE LA UNIVERSIDAD DEL MAGDALENA</t>
  </si>
  <si>
    <t>CO1.REQ.8414398</t>
  </si>
  <si>
    <t>OSM-DAD-0021-2025</t>
  </si>
  <si>
    <t>https://community.secop.gov.co/Public/Tendering/OpportunityDetail/Index?noticeUID=CO1.NTC.8132148</t>
  </si>
  <si>
    <t>CAMPO CAFÉ SAS</t>
  </si>
  <si>
    <t>SUMINISTRO DE CAFÉ ORGÁNICO PARA LA ATENCIÓN AL PERSONAL ACADÉMICO ADMINISTRATIVO Y EVENTOS INSTITUCIONALES</t>
  </si>
  <si>
    <t>CO1.REQ.8257624</t>
  </si>
  <si>
    <t>OSM-DAD-0020-2025</t>
  </si>
  <si>
    <t>https://community.secop.gov.co/Public/Tendering/ContractNoticePhases/View?PPI=CO1.PPI.39406665&amp;isFromPublicArea=True&amp;isModal=False</t>
  </si>
  <si>
    <t>SUMINISTRO DE INSUMOS DE ARTE PLÁSTICA ARTÍCULO DE FANTASÍA Y DE MANUALIDADES PARA EL DESARROLLO DE LAS ACTIVIDADES INSTITUCIONALES PROGRAMADAS EN EL MARCO DEL PROYECTO DEL PLAN DE ACCIÓN MEJORAMIENTO DE LA CALIDAD DE VIDA BIENESTAR Y DESARROLLO PERSONAL DE LA COMUNIDAD UNIVERSITARIA</t>
  </si>
  <si>
    <t>CO1.REQ.8249700</t>
  </si>
  <si>
    <t>OSM-DAD-0019-2025</t>
  </si>
  <si>
    <t>https://community.secop.gov.co/Public/Tendering/ContractNoticePhases/View?PPI=CO1.PPI.39265212&amp;isFromPublicArea=True&amp;isModal=False</t>
  </si>
  <si>
    <t>HAROLD ROMERO CAHUANA</t>
  </si>
  <si>
    <t>H&amp;L DISTRIBUCIONES Y SUMINISTROS SAS</t>
  </si>
  <si>
    <t>SUMINISTRO DE ELEMENTOS DE PROTECCIÓN PERSONAL Y ELEMENTOS DE SEGURIDAD Y SALUD EN EL TRABAJO PARA EL 2025</t>
  </si>
  <si>
    <t>CO1.REQ.8215085</t>
  </si>
  <si>
    <t>OSM-DAD-0018-2025</t>
  </si>
  <si>
    <t>https://community.secop.gov.co/Public/Tendering/OpportunityDetail/Index?noticeUID=CO1.NTC.7973332</t>
  </si>
  <si>
    <t>DISTRIMEDICAL SM SAS</t>
  </si>
  <si>
    <t xml:space="preserve">SUMINITRO DE REPUESTOS E INSUMOS Y ACCESORIOS NECESARIOS PARA EL CORRECTO FUNCIONAMIENTO DE LAS UNIDADES ODONTOLÓGICAS DE LA CLÍNICA DE LA UNIVERSIDAD DEL MAGDALENA </t>
  </si>
  <si>
    <t>CO1.REQ.8096714</t>
  </si>
  <si>
    <t>OSM-DAD-0017-2025</t>
  </si>
  <si>
    <t>https://community.secop.gov.co/Public/Tendering/OpportunityDetail/Index?noticeUID=CO1.NTC.7966814</t>
  </si>
  <si>
    <t>COSTADENT SAS</t>
  </si>
  <si>
    <t xml:space="preserve">SUMINISTRO DE INSUMOS ODONTOLÓGICOS NECESARIOS PARA LAS ACTIVIDADES ACADÉMICAS A DESARROLLAR DENTRO DE LA CLÍNICA ODONTOLÓGICA </t>
  </si>
  <si>
    <t>CO1.REQ.8089574</t>
  </si>
  <si>
    <t>OSM-DAD-0016-2025</t>
  </si>
  <si>
    <t>https://community.secop.gov.co/Public/Tendering/OpportunityDetail/Index?noticeUID=CO1.NTC.7956084</t>
  </si>
  <si>
    <t>OXIMED MEISER SAS</t>
  </si>
  <si>
    <t>SUMINISTRO Y RECARGA DE GASES MEDICINALES INDUSTRIALES Y ESPECIALES ACCESORIOS Y SERVICIOS ASOCIADOS AL SUMINISTRO DE GASES QUE GARANTICEN EL NORMAL FUNCIONAMIENTO DE LOS SERVICIOS DE LABORATORIOS Y CONSULTORIOS DE LA INSTITUCIÓN</t>
  </si>
  <si>
    <t>CO1.REQ.8078283</t>
  </si>
  <si>
    <t>OSM-DAD-0015-2025</t>
  </si>
  <si>
    <t>https://community.secop.gov.co/Public/Tendering/OpportunityDetail/Index?noticeUID=CO1.NTC.7955839</t>
  </si>
  <si>
    <t>SUMINISTRO DISEÑO Y CONFECCIÓN DE PRENDAS TEXTILES Y DE VESTIR MANILLAS INSTITUCIONALES ACCESORIOS CANINOS Y GAFETES METÁLICOS PARA EL DESARROLLO DE ACTIVIDADES DE INTERÉS INSTITUCIONAL</t>
  </si>
  <si>
    <t>CO1.REQ.8078102</t>
  </si>
  <si>
    <t>OSM-DAD-0014-2025</t>
  </si>
  <si>
    <t>https://community.secop.gov.co/Public/Tendering/OpportunityDetail/Index?noticeUID=CO1.NTC.7924924</t>
  </si>
  <si>
    <t>AVANTIKA COLOMBIA SAS</t>
  </si>
  <si>
    <t>SUMINISTRO DE VIDRIERÍA E INSUMOS QUÍMICOS PRIORITARIOS PARA GARANTIZAR EL NORMAL DESARROLLO DE LAS ACTIVIDADES ACADÉMICAS QUE SE REALIZAN EN LOS DIFERENTES LABORATORIOS DE LA UNIVERSIDAD DEL MAGDALENA</t>
  </si>
  <si>
    <t>CO1.REQ.8047714</t>
  </si>
  <si>
    <t>OSM-DAD-0013-2025</t>
  </si>
  <si>
    <t>https://community.secop.gov.co/Public/Tendering/OpportunityDetail/Index?noticeUID=CO1.NTC.7924474</t>
  </si>
  <si>
    <t xml:space="preserve">SUMINISTRO DE INSUMOS DE PROMOCIÓN Y PREVENCIÓN MÉDICA PARA EL CUIDADO DE LA SALUD INSUMOS GENERALES DE BIODIVERSIDAD ELEMENTOS DE PROTECCIÓN PERSONAL Y BIOSEGURIDAD APARATOS DE DISPOSITIVOS MÉDICOS ODONTOLÓGICOS Y DE FISIOTERAPIA QUE GARANTICEN LA BUENA Y OPORTUNA PRESTACIÓN DE LOS SERVICIOS DEL ÁREA DE SALUD Y DESARROLLO HUMANO ADSCRITAS A LA DIRECCIÓN DE BIENESTAR UNIVERSITARIO </t>
  </si>
  <si>
    <t>CO1.REQ.8047421</t>
  </si>
  <si>
    <t>OSM-DAD-0012-2025</t>
  </si>
  <si>
    <t>https://community.secop.gov.co/Public/Tendering/OpportunityDetail/Index?noticeUID=CO1.NTC.7924436</t>
  </si>
  <si>
    <t>SUMINISTRO DE PRENDAS DE VESTIR CAMISAS  INSTITUCIONALES MANGA LARGA DE COLOR BLANCO  Y  SUETER TIPO POLO  INSTITUCIONALES COLOR BLANCO PARA LOS SERVIDORES PÚBLICOS DE LA UNIVERSIDAD DEL MAGDALENA CON EL FIN DE GENERAR Y FORTALECER LA IDENTIDAD INSTITUCIONAL</t>
  </si>
  <si>
    <t>CO1.REQ.8047232</t>
  </si>
  <si>
    <t>OSM-DAD-0011-2025</t>
  </si>
  <si>
    <t>https://community.secop.gov.co/Public/Tendering/OpportunityDetail/Index?noticeUID=CO1.NTC.7895586</t>
  </si>
  <si>
    <t>HIELO INDUROD SAS</t>
  </si>
  <si>
    <t>SUMINISTRO DE AGUA TRATADA PARA SUPLIR LAS NECESIDADES BÁSICAS DEL PERSONAL ACADÉMICO ADMINISTRATIVO Y DE EVENTOS QUE SE REALIZAN EN LA INSTITUCIÓN</t>
  </si>
  <si>
    <t>CO1.REQ.8018269</t>
  </si>
  <si>
    <t>OSM-DAD-0010-2025</t>
  </si>
  <si>
    <t>https://community.secop.gov.co/Public/Tendering/OpportunityDetail/Index?noticeUID=CO1.NTC.7883295</t>
  </si>
  <si>
    <t>SUMINISTRO DE ARREGLOS EXÓTICOS DE FLORES NATURALES PARA LAS CEREMONIAS DE GRADOS HONORIS CAUSA Y OTRAS ACTIVIDADES EN EL 2025</t>
  </si>
  <si>
    <t>CO1.REQ.8006736</t>
  </si>
  <si>
    <t>OSM-DAD-0009-2025</t>
  </si>
  <si>
    <t>https://community.secop.gov.co/Public/Tendering/OpportunityDetail/Index?noticeUID=CO1.NTC.7855662</t>
  </si>
  <si>
    <t>QUIMIFEX SAS</t>
  </si>
  <si>
    <t>SUMINISTRO DE REACTIVOS E INSUMOS QUÍMICOS Y VIDRIERÍA PRIORITARIOS PARA GARANTIZAR EL NORMAL DESARROLLO DE LAS ACTIVIDADES ACADÉMICAS QUE SE REALIZAN EN LOS DIFERENTES LABORATORIOS DE UNIMAGDALENA DURANTE PERIODO 2025-1</t>
  </si>
  <si>
    <t>CO1.REQ.7979247</t>
  </si>
  <si>
    <t>OSM-DAD-0008-2025</t>
  </si>
  <si>
    <t>https://community.secop.gov.co/Public/Tendering/OpportunityDetail/Index?noticeUID=CO1.NTC.7852866</t>
  </si>
  <si>
    <t>INTERDEPORTES SAS</t>
  </si>
  <si>
    <t xml:space="preserve">SUMINISTRO DE UNIFORMES E IMPLEMENTOS DEPORTIVOS DE COMPETENCIA Y PRESENTACIÓN PARA MIEMBROS DE LA COMUNIDAD UNIVERSITARIA Y DELEGACIONES QUE REPRESENTARÁN A LA UNIVERSIDAD DEL MAGDALENA </t>
  </si>
  <si>
    <t>CO1.REQ.7976566</t>
  </si>
  <si>
    <t>OSM-DAD-0007-2025</t>
  </si>
  <si>
    <t>https://community.secop.gov.co/Public/Tendering/OpportunityDetail/Index?noticeUID=CO1.NTC.7816983</t>
  </si>
  <si>
    <t>COPY´S STUDENT SAS</t>
  </si>
  <si>
    <t>SUMINISTRO DE PAPELERIA Y ÚTILES DE OFICINA PARA LAS DISTINTAS DEPENDENCIAS DE LA UNIVERSIDAD DEL MAGDALENA</t>
  </si>
  <si>
    <t>CO1.REQ.7940152</t>
  </si>
  <si>
    <t>OSM-DAD-0006-2025</t>
  </si>
  <si>
    <t>https://community.secop.gov.co/Public/Tendering/ContractNoticePhases/View?PPI=CO1.PPI.37839324&amp;isFromPublicArea=True&amp;isModal=False</t>
  </si>
  <si>
    <t>SUMINISTRO DE ELEMENTOS DE ASEO Y CAFETERÍA PARA LA ATENCIÓN AL PERSONAL ACADÉMICO ADMINISTRATIVO EVENTOS INSTITUCIONALES Y GARANTIZAR LOS ELEMENTOS DE ASEO MÍNIMOS PARA DOTAR LAS UNIDADES SANITARIAS</t>
  </si>
  <si>
    <t>CO1.REQ.7860448</t>
  </si>
  <si>
    <t>OSM-DAD-0005-2025</t>
  </si>
  <si>
    <t>https://community.secop.gov.co/Public/Tendering/OpportunityDetail/Index?noticeUID=CO1.NTC.7706279</t>
  </si>
  <si>
    <t>LOGISTICA EVENTOS Y SUMINISTROS SA</t>
  </si>
  <si>
    <t>SUMINISTRO DE INSUMOS PARA EL DESARROLLO DE LAS SESIONES PRÁCTICAS DE LA ASIGNATURAS GASTRONOMÍA II DEL PROGRAMA DE TECNOLOGÍA EN GESTIÓN HOTELERA Y TURÍSTICA POR CICLOS PROPEDÉUTICOS</t>
  </si>
  <si>
    <t>CO1.REQ.7828488</t>
  </si>
  <si>
    <t>OSM-DAD-0004-2025</t>
  </si>
  <si>
    <t>https://community.secop.gov.co/Public/Tendering/OpportunityDetail/Index?noticeUID=CO1.NTC.7569173</t>
  </si>
  <si>
    <t>GRUPO METROPOLIS DE LA COSTA SAS</t>
  </si>
  <si>
    <t>SUMINISTRO DE MATERIAL ELÉCTRICO Y DE FERRETERÍA EN GENERAL PARA EL MANTENIMIENTO PREVENTIVO Y CORRECTIVO DE LAS DEPENDENCIAS Y ÁREAS COMUNES DE LA UNIVERSIDAD DEL MAGDALENA Y SUS SEDES ALTERNAS</t>
  </si>
  <si>
    <t>CO1.REQ.7690051</t>
  </si>
  <si>
    <t>OSM-DAD-0003-2025</t>
  </si>
  <si>
    <t>https://community.secop.gov.co/Public/Tendering/OpportunityDetail/Index?noticeUID=CO1.NTC.7456956</t>
  </si>
  <si>
    <t>GP TECHNOLOGICAL ASSITANCE SAS</t>
  </si>
  <si>
    <t>CO1.REQ.7578188</t>
  </si>
  <si>
    <t>OSM-DAD-0002-2025</t>
  </si>
  <si>
    <t>https://community.secop.gov.co/Public/Tendering/OpportunityDetail/Index?noticeUID=CO1.NTC.7453495</t>
  </si>
  <si>
    <t>DISTRACOM SA</t>
  </si>
  <si>
    <t>SUMINISTRO DE COMBUSTIBLES GASOLINA CORRIENTE ACPM EXTRA Y GNV PARA LOS VEHÍCULOS PERTENECIENTES AL PARQUE AUTOMOTOR PLANTAS ELÉCTRICAS Y MAQUINARIA AGRÍCOLA DE LA UNIVERSIDAD DEL MAGDALENA Y SUS SEDES ALTERNAS</t>
  </si>
  <si>
    <t>CO1.REQ.7574362</t>
  </si>
  <si>
    <t>OSM-DAD-0001-2025</t>
  </si>
  <si>
    <t>https://community.secop.gov.co/Public/Tendering/OpportunityDetail/Index?noticeUID=CO1.NTC.8698669</t>
  </si>
  <si>
    <t xml:space="preserve">DARWIN DE JESUS STEBA CASTILLA </t>
  </si>
  <si>
    <t>COMPRA E INSTALACIÓN DE SIETE SISTEMAS DE ULTRAFILTRACIÓN DE AGUA POR OSMOSIS INVERSA PARA MEJORAR LA CALIDAD DEL AGUA EN LA RESIDENCIA ESTUDIANTIL SEDE LAURELES DE LA UNIVERSIDAD DEL MAGDALENA</t>
  </si>
  <si>
    <t>CO1.REQ.8832495</t>
  </si>
  <si>
    <t>ODC-DAD-0054-2025</t>
  </si>
  <si>
    <t>https://community.secop.gov.co/Public/Tendering/OpportunityDetail/Index?noticeUID=CO1.NTC.8698135</t>
  </si>
  <si>
    <t>VTR TELECOM SAS</t>
  </si>
  <si>
    <t>COMPRA E INSTALACIÓN DE PANELES ACÚSTICOS DE ALTA DENSIDAD PARA LA INSONORIZACIÓN DEL ESTUDIO PRINCIPAL DE UNIMAGDALENA RADIO</t>
  </si>
  <si>
    <t>CO1.REQ.8831757</t>
  </si>
  <si>
    <t>ODC-DAD-0053-2025</t>
  </si>
  <si>
    <t>https://community.secop.gov.co/Public/Tendering/OpportunityDetail/Index?noticeUID=CO1.NTC.8665632</t>
  </si>
  <si>
    <t>VEGA INGENIERA HT SAS</t>
  </si>
  <si>
    <t xml:space="preserve">ADQUISICIÓN E INSTALACIÓN DE TREINTA Y CINCO TABLEROS PARA LOS SALONES UBICADOS EN LOS EDIFICIOS SIERRA NEVADA Y BLOQUE DOS </t>
  </si>
  <si>
    <t>CO1.REQ.8799303</t>
  </si>
  <si>
    <t>ODC-DAD-0052-2025</t>
  </si>
  <si>
    <t>https://community.secop.gov.co/Public/Tendering/OpportunityDetail/Index?noticeUID=CO1.NTC.8665620</t>
  </si>
  <si>
    <t>PURIFICACION Y ANALISIS DE FLUIDOS SAS</t>
  </si>
  <si>
    <t>COMPRA DE UN EQUIPO CPU CON EL SOFTWARE ISISCAN NOVA Y MOSAICS PARA MEDICIÓN DE PARÁMETROS COMO PROTEÍNA HUMEDAD GRASA FIBRA CENIZA Y ALMIDÓN DEL LABORATORIO DE BROMATOLOGÍA DE LA UNIVERSIDAD DEL MAGDALENA</t>
  </si>
  <si>
    <t>CO1.REQ.8799095</t>
  </si>
  <si>
    <t>ODC-DAD-0051-2025</t>
  </si>
  <si>
    <t>https://community.secop.gov.co/Public/Tendering/OpportunityDetail/Index?noticeUID=CO1.NTC.8609630</t>
  </si>
  <si>
    <t>COMPRA DE EQUIPOS DE CÓMPUTOS CÁMARAS Y AURICULARES CON MICRÓFONOS PARA REPOTENCIAR Y ADECUAR LA SALA DE IDIOMAS DE LA UNIVERSIDAD DEL MAGDALENA</t>
  </si>
  <si>
    <t>CO1.REQ.8741661</t>
  </si>
  <si>
    <t>ODC-DAD-0050-2025</t>
  </si>
  <si>
    <t>https://community.secop.gov.co/Public/Tendering/OpportunityDetail/Index?noticeUID=CO1.NTC.8581942</t>
  </si>
  <si>
    <t>SISTEMAS INFORMÁTICA MUEBLES MANTENIMIENTOS E INFRAESTRUCTURAS SAS</t>
  </si>
  <si>
    <t>COMPRA E INSTALACIÓN DE LA DOTACIÓN Y MOBILIARIO DE LA SEDE LOS LAURELES DONDE FUNCIONARÁN LAS RESIDENCIAS ESTUDIANTILES DE LA UNIVERSIDAD DEL MAGDALENA</t>
  </si>
  <si>
    <t>CO1.REQ.8713654</t>
  </si>
  <si>
    <t>ODC-DAD-0049-2025</t>
  </si>
  <si>
    <t>https://community.secop.gov.co/Public/Tendering/OpportunityDetail/Index?noticeUID=CO1.NTC.8578004</t>
  </si>
  <si>
    <t>HIGH QUALITY TECHNOLOGY SAS</t>
  </si>
  <si>
    <t>COMPRA DE DISPOSITIVOS PARA TOMA DE FOTOGRAFÍAS EN LA ENTRADA PEATONAL DE LA UNIVERSIDAD DEL MAGDALENA CON EL LOGO CONMEMORATIVO DE LOS 500 AÑOS</t>
  </si>
  <si>
    <t>CO1.REQ.8709707</t>
  </si>
  <si>
    <t>ODC-DAD-0048-2025</t>
  </si>
  <si>
    <t>https://community.secop.gov.co/Public/Tendering/OpportunityDetail/Index?noticeUID=CO1.NTC.8577714</t>
  </si>
  <si>
    <t>FULLMEX SEGURIDAD Y SALUD OCUPACIONAL LTDA</t>
  </si>
  <si>
    <t>COMPRA DE EQUIPOS DE EXTINTORES LOS CUALES SERÁN INSTALADOS EN DIFERENTES ÁREAS DE LA UNIVERSIDAD DEL MAGDALENA Y SUS SEDES ALTERNAS</t>
  </si>
  <si>
    <t>CO1.REQ.8709521</t>
  </si>
  <si>
    <t>ODC-DAD-0047-2025</t>
  </si>
  <si>
    <t>https://community.secop.gov.co/Public/Tendering/OpportunityDetail/Index?noticeUID=CO1.NTC.8525027</t>
  </si>
  <si>
    <t>BUSSINES TECHNOLOGY HELP SAS</t>
  </si>
  <si>
    <t>COMPRA DE COMPUTADORES PARA DEPENDENCIAS ADMINISTRATIVAS RECTORÍA JURÍDICA SECCIÓN PENSIÓN PRESUPUESTO Y GRUPO TIC</t>
  </si>
  <si>
    <t>CO1.REQ.8656649</t>
  </si>
  <si>
    <t>ODC-DAD-0046-2025</t>
  </si>
  <si>
    <t>https://community.secop.gov.co/Public/Tendering/OpportunityDetail/Index?noticeUID=CO1.NTC.8503805</t>
  </si>
  <si>
    <t>COMPRA DE 51 UPS INTERACTIVA POWEST MICRONET 750VA 500VA PARA LAS DIFERENTES DEPENDENCIAS</t>
  </si>
  <si>
    <t>CO1.REQ.8634255</t>
  </si>
  <si>
    <t>ODC-DAD-0045-2025</t>
  </si>
  <si>
    <t>https://community.secop.gov.co/Public/Tendering/OpportunityDetail/Index?noticeUID=CO1.NTC.8503139</t>
  </si>
  <si>
    <t>LILIANA JOHANA MONTENEGRO TORREJANO</t>
  </si>
  <si>
    <t>COMPRA E INSTALACIÓN DE DIEZ CORTINAS ENROLLABLES BLACKOUT COLOR BLANCO PARA LAS OFICINAS DEL CREO LABORATORIOS Y ÁREAS ADMINISTRATIVAS DE LA UNIVERSIDAD DEL MAGDALENA</t>
  </si>
  <si>
    <t>CO1.REQ.8634037</t>
  </si>
  <si>
    <t>ODC-DAD-0044-2025</t>
  </si>
  <si>
    <t>https://community.secop.gov.co/Public/Tendering/OpportunityDetail/Index?noticeUID=CO1.NTC.8503107</t>
  </si>
  <si>
    <t>DISGRAFICAS SAS</t>
  </si>
  <si>
    <t>COMPRA DE UN VIDEO PROYECTOR LASER 4K PARA LA SALA ESPECIALIZADA DE LANGOSTA AZUL PERTENECIENTE AL PROGRAMA DE CINE Y AUDIOVISUALES DE LA UNIVERSIDAD DEL MAGDALENA</t>
  </si>
  <si>
    <t>CO1.REQ.8633339</t>
  </si>
  <si>
    <t>ODC-DAD-0043-2025</t>
  </si>
  <si>
    <t>https://community.secop.gov.co/Public/Tendering/OpportunityDetail/Index?noticeUID=CO1.NTC.8495680</t>
  </si>
  <si>
    <t>COMPRA DE UN TV SMART TV LG 50" PARA LA OFICINA DEL CLAUSTRO SAN JUAN NEPOMUCENO UN TV SMART TV LG 85" LED UHD4K PARA LA OFICINA DE GRUPO GESTIÓN DE CALIDAD UN TABLERO ACRÍLICO Y UN DISPENSADOR DE AGUA PARA EL DOCTORADO EN INGENIERÍA Y UNA BIBLIOTECA DE 2 PUERTAS 181X55X25 PARA EL DOCENTE CESAR TAMARÍS EN EL EDIFICIO DOCENTE DE LA UNIVERSIDAD DEL MAGDALENA</t>
  </si>
  <si>
    <t>CO1.REQ.8627266</t>
  </si>
  <si>
    <t>ODC-DAD-0042-2025</t>
  </si>
  <si>
    <t>https://community.secop.gov.co/Public/Tendering/OpportunityDetail/Index?noticeUID=CO1.NTC.8474204</t>
  </si>
  <si>
    <t>JHOM MARIO VALLE GRANADO</t>
  </si>
  <si>
    <t>COMPRA E INSTALACIÓN DE AVISOS INSTITUCIONALES QUE ESTARÁN UBICADOS EN LA SEDE DEL CLAUSTRO SAN JUAN DE NEPOMUCENO Y EL ACCESO PRINCIPAL AL CAMPUS DE LA UNIVERSIDAD DEL MAGDALENA</t>
  </si>
  <si>
    <t>CO1.REQ.8604948</t>
  </si>
  <si>
    <t>ODC-DAD-0041-2025</t>
  </si>
  <si>
    <t>https://community.secop.gov.co/Public/Tendering/OpportunityDetail/Index?noticeUID=CO1.NTC.8421817</t>
  </si>
  <si>
    <t>GP TECHNOLOGICAL ASSISTANCE SAS</t>
  </si>
  <si>
    <t>COMPRA DE DISPOSITIVOS PARA LA REPOTENCIACIÓN DE LOS COMPUTADORES DE LA UNIVERSIDAD DEL MAGDALENA</t>
  </si>
  <si>
    <t>CO1.REQ.8550592</t>
  </si>
  <si>
    <t>ODC-DAD-0040-2025</t>
  </si>
  <si>
    <t>https://community.secop.gov.co/Public/Tendering/OpportunityDetail/Index?noticeUID=CO1.NTC.8402690</t>
  </si>
  <si>
    <t>PLUXEE COLOMBIA SAS</t>
  </si>
  <si>
    <t>COMPRA DE 310 TARJETAS REGALO PARA ENTREGAR COMO OBSEQUIO EN EL EVENTO CONMEMORACIÓN DEL DÍA NACIONAL DEL SERVIDOR PÚBLICO UNIMAGDALENA PARA EL AÑO 2025</t>
  </si>
  <si>
    <t>CO1.REQ.8531693</t>
  </si>
  <si>
    <t>ODC-DAD-0039-2025</t>
  </si>
  <si>
    <t>https://community.secop.gov.co/Public/Tendering/OpportunityDetail/Index?noticeUID=CO1.NTC.8399017</t>
  </si>
  <si>
    <t>KARIN RONDON</t>
  </si>
  <si>
    <t>PSICOLOGOS ESPECIALISTAS ASOCIADOS SAS</t>
  </si>
  <si>
    <t>COMPRA DE PRUEBAS PSICOTÉCNICAS PAI Y PAI-A  A ASPIRANTES DEL PROCESO DE ADMISIÓN 2025-II PARA CONOCER VARIABLES DE PERSONALIDAD RELEVANTES PARA ADULTOS Y ADOLESCENTES</t>
  </si>
  <si>
    <t>CO1.REQ.8527575</t>
  </si>
  <si>
    <t>ODC-DAD-0038-2025</t>
  </si>
  <si>
    <t>https://community.secop.gov.co/Public/Tendering/OpportunityDetail/Index?noticeUID=CO1.NTC.8336857</t>
  </si>
  <si>
    <t>INGENIERIAS AVANZADAS DE COLOMBIA SAS</t>
  </si>
  <si>
    <t>COMPRA DE ELEMENTOS Y SUMINISTROS AUDIOVISUALES CONVERTIDORES CABLES CONECTORES PLACAS BATERÍAS ENTRE OTROS NECESARIOS PARA EL GARANTIZAR EL NORMAL FUNCIONAMIENTO DE LOS EQUIPOS AUDIOVISUALES DE LA UNIVERSIDAD DURANTE PERIODO 2025</t>
  </si>
  <si>
    <t>CO1.REQ.8465189</t>
  </si>
  <si>
    <t>ODC-DAD-0037-2025</t>
  </si>
  <si>
    <t>https://community.secop.gov.co/Public/Tendering/OpportunityDetail/Index?noticeUID=CO1.NTC.8301825</t>
  </si>
  <si>
    <t>CRISTOBAL QUINTERO BUENO</t>
  </si>
  <si>
    <t>COMPRA DE IMPLEMENTOS Y HERRAMIENTAS AGRÍCOLAS PARA EL DESARROLLO EN ÓPTIMAS CONDICIONES DE LAS DIFERENTES ACTIVIDADES ACADÉMICAS EN LA GRANJA EXPERIMENTAL DEL CENTRO DE DESARROLLO AGRÍCOLA Y FORESTAL DE LA UNIVERSIDAD DEL MAGDALENA</t>
  </si>
  <si>
    <t>CO1.REQ.8428584</t>
  </si>
  <si>
    <t>ODC-DAD-0036-2025</t>
  </si>
  <si>
    <t>https://community.secop.gov.co/Public/Tendering/OpportunityDetail/Index?noticeUID=CO1.NTC.8282603</t>
  </si>
  <si>
    <t>COMPRA DE DIECISIETE 17 CAMISAS TIPO POLO MANGA CORTA EN TELA LAFAYETTE DESTINADAS AL PERSONAL DEL CENTRO INNOVA CON EL FIN DE FORTALECER LA IMAGEN INSTITUCIONAL Y FACILITAR LA IDENTIFICACIÓN DURANTE LOS EVENTOS Y ACTIVIDADES QUE SE ORGANIZAN EN EL MARCO DEL PROYECTO INNOVACIÓN EDUCATIVA BASADO EN TECNOLOGÍA DEL PLAN DE ACCIÓN 2025</t>
  </si>
  <si>
    <t>CO1.REQ.8408878</t>
  </si>
  <si>
    <t>ODC-DAD-0035-2025</t>
  </si>
  <si>
    <t>https://community.secop.gov.co/Public/Tendering/OpportunityDetail/Index?noticeUID=CO1.NTC.8282355</t>
  </si>
  <si>
    <t>SOLUCIONES CORPORATIVAS DE LA COSTA SAS</t>
  </si>
  <si>
    <t>COMPRA DE SUMINISTROS Y ELEMENTOS NECESARIOS PARA EL NORMAL FUNCIONAMIENTO DE LOS EQUIPOS ESPECIALIZADOS PERTENECIENTES A LOS LABORATORIOS DEL PROGRAMA DE CINE Y AUDIOVISUALES QUE REALIZAN PRÁCTICAS ACADÉMICAS INTERNAS Y EXTERNAS DURANTE EL PERÍODO 2025</t>
  </si>
  <si>
    <t>CO1.REQ.8409120</t>
  </si>
  <si>
    <t>ODC-DAD-0034-2025</t>
  </si>
  <si>
    <t>https://community.secop.gov.co/Public/Tendering/OpportunityDetail/Index?noticeUID=CO1.NTC.8262653</t>
  </si>
  <si>
    <t>COMPRA DE COMPUTADORES PARA EL LABORATORIO DE PRECLÍNICA ODONTOLÓGICA Y EL DOCTORADO DE INGENIERÍA DE LA UNIVERSIDAD DEL MAGDALENA</t>
  </si>
  <si>
    <t>CO1.REQ.8389322</t>
  </si>
  <si>
    <t>ODC-DAD-0033-2025</t>
  </si>
  <si>
    <t>https://community.secop.gov.co/Public/Tendering/ContractNoticePhases/View?PPI=CO1.PPI.39726881&amp;isFromPublicArea=True&amp;isModal=False</t>
  </si>
  <si>
    <t>COMPRA E INSTALACIÓN DE 16 CORTINAS TIPO SHEER ELEGANCE BEIGE PARA LA FACULTAD DE CIENCIAS EMPRESARIALES Y ECONÓMICAS Y 1 CORTINA TIPO SCREEN BLANCO PARA EL EDIFICIO DOCENTE</t>
  </si>
  <si>
    <t>CO1.REQ.832749</t>
  </si>
  <si>
    <t>ODC-DAD-0032-2025</t>
  </si>
  <si>
    <t>https://community.secop.gov.co/Public/Tendering/OpportunityDetail/Index?noticeUID=CO1.NTC.8165341</t>
  </si>
  <si>
    <t>COMERCIALIZADORA EL BIBLIOTECOLOGO SAS</t>
  </si>
  <si>
    <t xml:space="preserve">COMPRA DE TREINTA Y CUATRO TÍTULOS EN FORMATO IMPRESO PARA UN TOTAL DE CIENTO DOS EJEMPLARES REQUERIDA POR LA BIBLIOTECA GERMÁN BULA MEYER </t>
  </si>
  <si>
    <t>CO1.REQ.8290755</t>
  </si>
  <si>
    <t>ODC-DAD-0031-2025</t>
  </si>
  <si>
    <t>https://community.secop.gov.co/Public/Tendering/ContractNoticePhases/View?PPI=CO1.PPI.39581397&amp;isFromPublicArea=True&amp;isModal=False</t>
  </si>
  <si>
    <t>COMPRA DE IMPLEMENTOS DEPORTIVOS PARA LA FORMACIÓN ACADÉMICA DE LOS PROGRAMAS PROFESIONAL EN DEPORTE Y TECNOLOGÍA EN EDUCACIÓN FÍSICA RECREACIÓN Y DEPORTES DEL CENTRO PARA LA REGIONALIZACIÓN DE LA EDUCACIÓN Y LAS OPORTUNIDADES CREO</t>
  </si>
  <si>
    <t>CO1.REQ.8288786</t>
  </si>
  <si>
    <t>ODC-DAD-0030-2025</t>
  </si>
  <si>
    <t>https://community.secop.gov.co/Public/Tendering/OpportunityDetail/Index?noticeUID=CO1.NTC.8145633</t>
  </si>
  <si>
    <t>COMPRA DE INSUMOS MÉDICOS DE LAS CLÍNICAS DE SIMULACION  Y LABORATORIO DE FISIOLOGÍA HUMANA PARA ATENDER 800 ESTUDIANTES DE LOS PROGRAMAS DE ENFERMERÍA MEDICINA Y ODONTOLOGÍA</t>
  </si>
  <si>
    <t>CO1.REQ.8270569</t>
  </si>
  <si>
    <t>ODC-DAD-0029-2025</t>
  </si>
  <si>
    <t>https://community.secop.gov.co/Public/Tendering/OpportunityDetail/Index?noticeUID=CO1.NTC.8124776</t>
  </si>
  <si>
    <t>BETSI YOJANA SANCHEZ RIZO</t>
  </si>
  <si>
    <t>COMPRA DE CUATRO MIL TULAS EN MATERIAL CAMBREL ESTAMPADAS EN UNA SOLA CARA CON DISEÑO DE LA CAMPAÑA INSTITUCIONAL TODOS COMPROMETIDOS POR UNA UNIMAGDALENA LIMPIA</t>
  </si>
  <si>
    <t>CO1.REQ.8249753</t>
  </si>
  <si>
    <t>ODC-DAD-0028-2025</t>
  </si>
  <si>
    <t>https://community.secop.gov.co/Public/Tendering/OpportunityDetail/Index?noticeUID=CO1.NTC.8107747</t>
  </si>
  <si>
    <t>SERVICIOS DE INGENIERIA GLOBAL SAS</t>
  </si>
  <si>
    <t>COMPRA E INSTALACIÓN DE 15 EQUIPOS DE AIRES ACONDICIONADOS PARA ÁREAS ACADÉMICAS Y ADMINISTRATIVAS DE LA UNIVERSIDAD DEL MAGDALENA</t>
  </si>
  <si>
    <t>CO1.REQ.8232985</t>
  </si>
  <si>
    <t>ODC-DAD-0027-2025</t>
  </si>
  <si>
    <t>https://community.secop.gov.co/Public/Tendering/OpportunityDetail/Index?noticeUID=CO1.NTC.8107724</t>
  </si>
  <si>
    <t>PLUSS DENT LTDA</t>
  </si>
  <si>
    <t>COMPRA DE REPUESTOS PARA 27 UNIDADES ODONTOLOGICAS MARCA KAVO UBICADAS EN LA CLINICA ODONTOLOGICA QUE SON UTILIZADAS POR LOS ESTUDIANTES DEL PROGRAMA DE ODONTOLOGÍA</t>
  </si>
  <si>
    <t>CO1.REQ.8233137</t>
  </si>
  <si>
    <t>ODC-DAD-0026-2025</t>
  </si>
  <si>
    <t>https://community.secop.gov.co/Public/Tendering/ContractNoticePhases/View?PPI=CO1.PPI.39046253&amp;isFromPublicArea=True&amp;isModal=False</t>
  </si>
  <si>
    <t>MULTISERVICIOS J&amp;S SAS</t>
  </si>
  <si>
    <t>COMPRA DE INSUMOS MÉDICOS PARA LAS CLÍNICAS DE SIMULACIÓN HANGAR E Y EL 6° PISO HOSPITAL UNIVERSITARIO JULIO MÉNDEZ BARRENECHE Y LABORATORIO DE ANFITEATRO ORGÁNICO</t>
  </si>
  <si>
    <t>CO1.REQ.8168966</t>
  </si>
  <si>
    <t>ODC-DAD-0025-2025</t>
  </si>
  <si>
    <t>https://community.secop.gov.co/Public/Tendering/OpportunityDetail/Index?noticeUID=CO1.NTC.7996310</t>
  </si>
  <si>
    <t>J&amp;A SOLUCIONES E INNOVACIONES SAS</t>
  </si>
  <si>
    <t>COMPRA DE EQUIPOS ESPECIALIZADOS GRABADORAS H6 VIDEO PROYECTOR CÁMARAS Y MICRÓFONOS INALÁMBRICOS PARA EL LABORATORIO DE ETNOGRAFÍA DE LA UNIVERSIDAD DEL MAGDALENA</t>
  </si>
  <si>
    <t>CO1.REQ.8120040</t>
  </si>
  <si>
    <t>ODC-DAD-0024-2025</t>
  </si>
  <si>
    <t>https://community.secop.gov.co/Public/Tendering/OpportunityDetail/Index?noticeUID=CO1.NTC.7995885</t>
  </si>
  <si>
    <t>COMPRA DE COMPUTADORES Y DISPOSITIVOS TECNOLÓGICOS PARA ÁREAS ADMINISTRATIVAS Y ACADÉMICAS DE LA UNIVERSIDAD DEL MAGDALENA</t>
  </si>
  <si>
    <t>CO1.REQ.8120210</t>
  </si>
  <si>
    <t>ODC-DAD-0023-2025</t>
  </si>
  <si>
    <t>https://community.secop.gov.co/Public/Tendering/OpportunityDetail/Index?noticeUID=CO1.NTC.7980941</t>
  </si>
  <si>
    <t>GRUPO EDUTEC SAS</t>
  </si>
  <si>
    <t>COMPRA DE EQUIPOS AUDIOVISUALES ESPECIALIZADOS PANTALLAS TÁCTIL INTERACTIVAS MICRÓFONOS Y CÁMARAS PARA LOS SIGUIENTES ESPACIOS PRECLÍNICA ODONTOLÓGICA SALÓN DE DOCTORADO EN INGENIERIA Y SALA MÚLTIPLE CREO PARA GARANTIZAR LOS SERVICIOS AUDIOVISUALES EN LAS ACTIVIDADES ACADÉMICAS Y REUNIONES DURANTE PERIODO 2025</t>
  </si>
  <si>
    <t>CO1.REQ.8104556</t>
  </si>
  <si>
    <t>ODC-DAD-0022-2025</t>
  </si>
  <si>
    <t>https://community.secop.gov.co/Public/Tendering/OpportunityDetail/Index?noticeUID=CO1.NTC.7978903</t>
  </si>
  <si>
    <t>JOAQUIN ALBERTO POMARES BLAISE</t>
  </si>
  <si>
    <t>JORGE ELIECER DEWDNEY PRADO</t>
  </si>
  <si>
    <t>COMPRA DE INSUMOS PARA LA REALIZACIÓN DE PRÁCTICAS ACADÉMICAS DE LABORATORIO CORRESPONDIENTE A LAS ASIGNATURAS DEL PROGRAMA DE INGENIERÍA PESQUERA</t>
  </si>
  <si>
    <t>CO1.REQ.8102707</t>
  </si>
  <si>
    <t>ODC-DAD-0021-2025</t>
  </si>
  <si>
    <t>https://community.secop.gov.co/Public/Tendering/OpportunityDetail/Index?noticeUID=CO1.NTC.7946494</t>
  </si>
  <si>
    <t>GLENDA PATRICIA FERNANDEZ SUAREZ</t>
  </si>
  <si>
    <t>COMPRA DE 9000 HOJAS TAMAÑO CARTA TIPO MAJESTICK NACARADO PARA LA IMPRESIÓN DE ACTAS DE GRADOS SOLICITADAS POR LA SECRETARÍA GENERAL</t>
  </si>
  <si>
    <t>CO1.REQ.8069168</t>
  </si>
  <si>
    <t>ODC-DAD-0020-2025</t>
  </si>
  <si>
    <t>https://community.secop.gov.co/Public/Tendering/OpportunityDetail/Index?noticeUID=CO1.NTC.7924943</t>
  </si>
  <si>
    <t>COMPRA DE CUATRO 4 VENTILADORES DE PARED MARCA ALTEZZA CON MALLA METÁLICA PARA EL AULA ABIERTA DE DEPORTE</t>
  </si>
  <si>
    <t>CO1.REQ.8047763</t>
  </si>
  <si>
    <t>ODC-DAD-0019-2025</t>
  </si>
  <si>
    <t>https://community.secop.gov.co/Public/Tendering/OpportunityDetail/Index?noticeUID=CO1.NTC.7855634</t>
  </si>
  <si>
    <t>493-ADC29</t>
  </si>
  <si>
    <t>COMPRA DE PUNTOS ECOLÓGICOS PARA EL MANEJO ADECUADO DE RESIDUOS DESECHOS GENERADOS EN EL CAMPUS DE LA UNIVERSIDAD DEL MAGDALENA</t>
  </si>
  <si>
    <t>CO1.REQ.7978994</t>
  </si>
  <si>
    <t>ODC-DAD-0018-2025</t>
  </si>
  <si>
    <t>https://community.secop.gov.co/Public/Tendering/OpportunityDetail/Index?noticeUID=CO1.NTC.7853158</t>
  </si>
  <si>
    <t>VEGAINGENIERIA HT SAS</t>
  </si>
  <si>
    <t>COMPRA E INSTALACIÓN DE UNA 01 UPS DE 10 KVA TRIFÁSICA 220 VOLTIOS CON AUTONOMÍA DE 10 MINUTOS DE RESPALDO ELÉCTRICO PARA SALA DE SISTEMA DE BLOQUE 3 DE LA UNIVERSIDAD DEL MAGDALENA</t>
  </si>
  <si>
    <t>CO1.REQ.7976658</t>
  </si>
  <si>
    <t>ODC-DAD-0017-2025</t>
  </si>
  <si>
    <t>https:--community.secop.gov.co-Public-Tendering-OpportunityDetail-Index?noticeUID=CO1.NTC.7834166</t>
  </si>
  <si>
    <t>COMPRA DE UN PROCESADOR DE AUDIO OMNIA VOLT PARA LA EMISORA DE LA UNIVERSIDAD DEL MAGDALENA</t>
  </si>
  <si>
    <t>CO1.REQ.7957566</t>
  </si>
  <si>
    <t>ODC-DAD-0016-2025</t>
  </si>
  <si>
    <t>https://community.secop.gov.co/Public/Tendering/OpportunityDetail/Index?noticeUID=CO1.NTC.7833981</t>
  </si>
  <si>
    <t>PAPEL MUEBLE LIMITADA</t>
  </si>
  <si>
    <t>COMPRA DE SILLAS Y BUTACOS PARA LOS LABORATORIOS DONDE SE REALIZAN LAS PRÁCTICAS ACADÉMICAS Y ACTIVIDADES DE INVESTIGACIÓN DE LOS DISTINTOS PROGRAMAS QUE OFRECE LA UNIVERSIDAD DEL MAGDALENA</t>
  </si>
  <si>
    <t>CO1.REQ.7957481</t>
  </si>
  <si>
    <t>ODC-DAD-0015-2025</t>
  </si>
  <si>
    <t>https://community.secop.gov.co/Public/Tendering/OpportunityDetail/Index?noticeUID=CO1.NTC.7825518</t>
  </si>
  <si>
    <t>COMPRA DE EQUIPOS DE CÓMPUTO Y TELEVISIÓN PARA DOTACIÓN DE LA OFICINA DEL DOCTORADO EN EDUCACIÓN INTERCULTURAL Y TERRIRORIO</t>
  </si>
  <si>
    <t>CO1.REQ.7948085</t>
  </si>
  <si>
    <t>ODC-DAD-0014-2025</t>
  </si>
  <si>
    <t>https://community.secop.gov.co/Public/Tendering/OpportunityDetail/Index?noticeUID=CO1.NTC.7816798</t>
  </si>
  <si>
    <t>COMPRA DE BOLSAS Y TANQUES PLÁSTICOS PIMPINAS PARA EL MANEJO ADECUADO DE RESIDUOS GENERADOS EN LA UNIVERSIDAD DEL MAGDALENA</t>
  </si>
  <si>
    <t>CO1.REQ.7940345</t>
  </si>
  <si>
    <t>ODC-DAD-0013-2025</t>
  </si>
  <si>
    <t>https://community.secop.gov.co/Public/Tendering/ContractNoticePhases/View?PPI=CO1.PPI.37914051&amp;isFromPublicArea=True&amp;isModal=False</t>
  </si>
  <si>
    <t>COMPRA DE 2.200 SOUVENIR QUE SE COMPONE DE UNA CAMISETA CUELLO REDONDO Y UNA TULA CON LOGOS INSTITUCIONALES DESTINADAS AL EVENTO DE BIENVENIDA DE ESTUDIANTES DE NUEVO INGRESO REFERENTE AL PERIODO 2025-I</t>
  </si>
  <si>
    <t> CO1.REQ.7882677</t>
  </si>
  <si>
    <t>ODC-DAD-0012-2025</t>
  </si>
  <si>
    <t>https://community.secop.gov.co/Public/Tendering/ContractNoticePhases/View?PPI=CO1.PPI.37864902&amp;isFromPublicArea=True&amp;isModal=False</t>
  </si>
  <si>
    <t>EDITORIAL EL MANUAL MODERNO COLOMBIA SAS</t>
  </si>
  <si>
    <t>COMPRA DE MATERIAL DE EVALUACIÓN QUE SON REQUERIDOS POR ESTUDIANTES Y DOCENTES DEL PROGRAMA DE PSICOLOGÍA DE LA UNIVERSIDAD DEL MAGDALENA PARA GARANTIZAR LAS PRACTICAS ACADÉMICAS EN EL PRIMER SEMESTRE 2025-I</t>
  </si>
  <si>
    <t>CO1.REQ.7883004</t>
  </si>
  <si>
    <t>ODC-DAD-0011-2025</t>
  </si>
  <si>
    <t>https://community.secop.gov.co/Public/Tendering/ContractNoticePhases/View?PPI=CO1.PPI.37838385&amp;isFromPublicArea=True&amp;isModal=False</t>
  </si>
  <si>
    <t>LUIS DIAZ ACEVEDO</t>
  </si>
  <si>
    <t>COMPRA DE 4.000 PINES DE GRADOS PARA ENTREGAR A LOS GRADUANDOS DE LA UNIVERSIDAD DEL MAGDALENA EN LAS CEREMONIAS ESTIPULADAS POR LA INSTITUCIÓN PARA EL PERIODO 2025</t>
  </si>
  <si>
    <t>CO1.REQ.7860424</t>
  </si>
  <si>
    <t>ODC-DAD-0010-2025</t>
  </si>
  <si>
    <t>https://community.secop.gov.co/Public/Tendering/ContractNoticePhases/View?PPI=CO1.PPI.37838331&amp;isFromPublicArea=True&amp;isModal=False</t>
  </si>
  <si>
    <t>KASSANI DISEÑO SAS</t>
  </si>
  <si>
    <t>COMPRA DE CARCASAS PLÁSTICAS COMPLETA ESPALDAR Y ASIENTO TAPIZADO EN COLOR VERDE PARA LAS SILLAS DE LAS AULAS DE CLASES DEL EDIFICIO MAR CARIBE</t>
  </si>
  <si>
    <t>CO1.REQ.7860313</t>
  </si>
  <si>
    <t>ODC-DAD-0009-2025</t>
  </si>
  <si>
    <t>https://community.secop.gov.co/Public/Tendering/OpportunityDetail/Index?noticeUID=CO1.NTC.7720102</t>
  </si>
  <si>
    <t>COMPRA DE COMPUTADORES PARA LA DOTACIÓN TECNOLÓGICA DEL LABORATORIO DE ETNOGRAFÍA DE LA FACULTAD DE HUMANIDADES</t>
  </si>
  <si>
    <t>CO1.REQ.7842460</t>
  </si>
  <si>
    <t>ODC-DAD-0008-2025</t>
  </si>
  <si>
    <t>https://community.secop.gov.co/Public/Tendering/OpportunityDetail/Index?noticeUID=CO1.NTC.7693227</t>
  </si>
  <si>
    <t>CO1.REQ.7815217</t>
  </si>
  <si>
    <t>ODC-DAD-0007-2025</t>
  </si>
  <si>
    <t>https://community.secop.gov.co/Public/Tendering/OpportunityDetail/Index?noticeUID=CO1.NTC.7692771</t>
  </si>
  <si>
    <t>COMPRA DE DIEZ 10 PROYECTORES INTERACTIVOS BRIGHTLINK EB725WI 3LCD WXGA DE TIRO ULTRACORTO Y UN 01 PROYECTOR LÁSER POWERLITEL210W UN 01 TV SMARTV UHD DE 60" UN 01 TABLERO ACRILICO  MOVIL DE 120X2,0 MTS Y UN 01 SOPORTE MOVIL DE TV DE 60" PARA LOS  RECURSOS EDUCATIVOS TECNOLÓGICOS Y FORTALECIMIENTO DE LA GESTIÓN ACADÉMICA DE LA INSTITUCIÓN EN EL PERÍODO 2025</t>
  </si>
  <si>
    <t>CO1.REQ.7814847</t>
  </si>
  <si>
    <t>ODC-DAD-0006-2025</t>
  </si>
  <si>
    <t>COMPRA DE 656 CARCASAS COMPLETAS PLÁSTICAS ESPALDAR Y ASIENTO TAPIZADO EN COLOR NEGRO PARA LAS SILLAS DE LAS AULAS DE CLASES DEL EDIFICIO SIERRA NEVADA CIENAGA GRANDE NORTE BIBLIOTECA Y BLOQUE 8 DE LA UNIVERSIDAD DEL MAGDALENA</t>
  </si>
  <si>
    <t>ODC-DAD-0005-2025</t>
  </si>
  <si>
    <t>https://community.secop.gov.co/Public/Tendering/OpportunityDetail/Index?noticeUID=CO1.NTC.7631991</t>
  </si>
  <si>
    <t>COMPRA E INSTALACIÓN DE DOS 2 AVISOS INSTITUCIONALES PARA LA SEDE LA BOLIVARIANA DONDE FUNCIONARÁN LAS RESIDENCIAS ESTUDIANTILES PARA LA COMUNIDAD INDÍGENA DE LA UNIVERSIDAD DEL MAGDALENA</t>
  </si>
  <si>
    <t>CO1.REQ.7752693</t>
  </si>
  <si>
    <t>ODC-DAD-0004-2025</t>
  </si>
  <si>
    <t>https://community.secop.gov.co/Public/Tendering/OpportunityDetail/Index?noticeUID=CO1.NTC.7609419</t>
  </si>
  <si>
    <t>COMPRA E INSTALACIÓN DE TRES 3 SISTEMAS DE ULTRAFILTRACIÓN DE AGUA POR OSMOSIS INVERSA PARA MEJORAR LA CALIDAD DEL AGUA EN LA SEDE ALTERNA DEL BARRIO LA BOLIVARIANA DE LA UNIVERSIDAD DEL MAGDALENA</t>
  </si>
  <si>
    <t>CO1.REQ.7728792</t>
  </si>
  <si>
    <t>ODC-DAD-0003-2025</t>
  </si>
  <si>
    <t>https://community.secop.gov.co/Public/Tendering/OpportunityDetail/Index?noticeUID=CO1.NTC.7586879</t>
  </si>
  <si>
    <t>COMPRA DE INSUMOS PARA EL PROCESO DE CARNETIZACIÓN INSTITUCIONAL DEL PERIODO 2025</t>
  </si>
  <si>
    <t>CO1.REQ.7708808</t>
  </si>
  <si>
    <t>ODC-DAD-0002-2025</t>
  </si>
  <si>
    <t>https://community.secop.gov.co/Public/Tendering/OpportunityDetail/Index?noticeUID=CO1.NTC.7576138</t>
  </si>
  <si>
    <t>COMPRA DE MATERIAL DE EVALUACIÓN QUE SON REQUERIDOS POR ESTUDIANTES Y DOCENTES DEL PROGRAMA DE PSICOLOGÍA DE LA UNIVERSIDAD DEL MAGADALENA PARA GARANTIZAR LAS PRÁCTICAS ACADÉMICAS EN EL PRIMER SEMESTRE 2025 I</t>
  </si>
  <si>
    <t>CO1.REQ.7697829</t>
  </si>
  <si>
    <t>ODC-DAD-0001-2025</t>
  </si>
  <si>
    <t>https://community.secop.gov.co/Public/Tendering/OpportunityDetail/Index?noticeUID=CO1.NTC.8708701</t>
  </si>
  <si>
    <t>EMPRESA PRESTADORA DE SERVICIOS VARIOS SAS</t>
  </si>
  <si>
    <t xml:space="preserve">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 EQUIPOS EN MODALIDAD DE ADMINISTRACIÓN IMPRESIÓN BLANCO Y NEGRO </t>
  </si>
  <si>
    <t>CO1.REQ.8839082</t>
  </si>
  <si>
    <t>OPS-DAD-0148-2025</t>
  </si>
  <si>
    <t>https://community.secop.gov.co/Public/Tendering/OpportunityDetail/Index?noticeUID=CO1.NTC.8699732</t>
  </si>
  <si>
    <t>ALBERTO ELIAS GONZALEZ IGUARAN</t>
  </si>
  <si>
    <t>SERVICIO DE CERRAJERÍA PARA LA UNIVERSIDAD DEL MAGDALENA Y SUS SEDES ALTERNAS INCLUYE REPUESTOS</t>
  </si>
  <si>
    <t>CO1.REQ.8833353</t>
  </si>
  <si>
    <t>OPS-DAD-0147-2025</t>
  </si>
  <si>
    <t>https://community.secop.gov.co/Public/Tendering/OpportunityDetail/Index?noticeUID=CO1.NTC.8684583</t>
  </si>
  <si>
    <t>YOMIS PERDOMO FERNANDEZ</t>
  </si>
  <si>
    <t>SERVICIO DE PREPRODUCCIÓN PRODUCCIÓN Y POST PRODUCCIÓN DE PIEZAS AUDIOVISUALES DE CARÁCTER INSTITUCIONAL PARA TRANSMITIR CADA SEMANA DURANTE CINCO 05 MESES POR LAS REDES SOCIALES PÁGINA WEB Y TODOS LOS ESPACIOS OFICIALES DE COMUNICACIÓN AUDIOVISUAL E INTERACTIVA DE LA UNIMAGDALENA</t>
  </si>
  <si>
    <t>CO1.REQ.8818880</t>
  </si>
  <si>
    <t>OPS-DAD-0146-2025</t>
  </si>
  <si>
    <t>https://community.secop.gov.co/Public/Tendering/OpportunityDetail/Index?noticeUID=CO1.NTC.8664612</t>
  </si>
  <si>
    <t>BOMBAS Y REPUESTOS SAS</t>
  </si>
  <si>
    <t>SERVICIO TÉCNICO ESPECIALIZADO PARA EL MANTENIMIENTO PREVENTIVO Y CORRECTIVO DE LOS EQUIPOS DE CORTE Y FUMIGACIÓN MARCA STIHL Y HUSQVARNA</t>
  </si>
  <si>
    <t>CO1.REQ.8797895</t>
  </si>
  <si>
    <t>OPS-DAD-0145-2025</t>
  </si>
  <si>
    <t>https://community.secop.gov.co/Public/Tendering/OpportunityDetail/Index?noticeUID=CO1.NTC.8648429</t>
  </si>
  <si>
    <t>SERVICIO DE MANTENIMIENTO CORRECTIVO INCLUYE REPUESTOS DE LECTORAS BIOMÉTRICAS DEL CONTROL DE ACCESO DE LA UNIVERSIDAD DEL MAGDALENA</t>
  </si>
  <si>
    <t>CO1.REQ.8781360</t>
  </si>
  <si>
    <t>OPS-DAD-0144-2025</t>
  </si>
  <si>
    <t>https://community.secop.gov.co/Public/Tendering/OpportunityDetail/Index?noticeUID=CO1.NTC.8648112</t>
  </si>
  <si>
    <t>PROQUEST COLOMBIA SAS</t>
  </si>
  <si>
    <t>SERVICIO DE RENOVACIÓN POR 12 MESES DE LA SUSCRIPCIÓN A LA BASE DE DATOS PROQUEST ONE ACADEMIC CON EL FIN DE FORTALECER LOS PROCESOS ACADÉMICOS INVESTIGATIVOS Y FORMATIVOS DE LA UNIVERSIDAD DEL MAGDALENA</t>
  </si>
  <si>
    <t>CO1.REQ.8781304</t>
  </si>
  <si>
    <t>OPS-DAD-0143-2025</t>
  </si>
  <si>
    <t>https://community.secop.gov.co/Public/Tendering/OpportunityDetail/Index?noticeUID=CO1.NTC.8641653</t>
  </si>
  <si>
    <t>SIIGO SAS</t>
  </si>
  <si>
    <t>SERVICIO DE RENOVACIÓN PARA EL USO DE 1 LICENCIA DEL SOFTWARE SIIGO PARA BENEFICIO DE 40 USUARIOS Y SOPORTE TÉCNICO POR UN AÑO DEL SOFWARE SIIGO REQUERIDA PARA EL PROGRAMA DE CONTADURÍA PÚBLICA</t>
  </si>
  <si>
    <t>CO1.REQ.8774905</t>
  </si>
  <si>
    <t>OPS-DAD-0142-2025</t>
  </si>
  <si>
    <t>https://community.secop.gov.co/Public/Tendering/OpportunityDetail/Index?noticeUID=CO1.NTC.8627424</t>
  </si>
  <si>
    <t>T&amp;BS SYSTEM SAS</t>
  </si>
  <si>
    <t>SERVICIO DE RENOVACIÓN POR 12 MESES DE LA LICENCIA DE SOPORTE PARA EL SERVIDOR CISCO UCS 3200 DEL INVENTARIO INSTITUCIONAL DE LA INFRAESTRUCTURA TECNOLÓGICA Y DE LOS SERVIDORES CISCO HYPERFLEX HX220C M5 NODE DEL PROYECTO TRAJECTS</t>
  </si>
  <si>
    <t>CO1.REQ.8759782</t>
  </si>
  <si>
    <t>OPS-DAD-0141-2025</t>
  </si>
  <si>
    <t>https://community.secop.gov.co/Public/Tendering/OpportunityDetail/Index?noticeUID=CO1.NTC.8627226</t>
  </si>
  <si>
    <t>ANDINA DE TECNOLOGÍAS SAS</t>
  </si>
  <si>
    <t>SERVICIO DE MANTENIMIENTO PREVENTIVO DE LA ANATOMAGE - MODELO MTD04 QUE PRESTA APOYO A LAS ACTIVIDADES ACADÉMICAS E INVESTIGATIVAS DESARROLLADAS EN LOS LABORATORIOS DE LOS PROGRAMAS DE MEDICINA ENFERMERÍA Y ODONTOLOGÍA</t>
  </si>
  <si>
    <t>CO1.REQ.8759772</t>
  </si>
  <si>
    <t>OPS-DAD-0140-2025</t>
  </si>
  <si>
    <t>https://community.secop.gov.co/Public/Tendering/OpportunityDetail/Index?noticeUID=CO1.NTC.8608535</t>
  </si>
  <si>
    <t>E-LIBRO LTDA</t>
  </si>
  <si>
    <t>SERVICIO DE RENOVACIÓN POR 12 MESES DE LA SUSCRIPCIÓN A LAS COLECCIONES DIGITALES ELIBRO CÁTEDRA Y BIBLIOTECA DIGITAL ECOE REQUERIDO POR LA BIBLIOTECA GERMÁN BULA MEYER</t>
  </si>
  <si>
    <t>CO1.REQ.8740529</t>
  </si>
  <si>
    <t>OPS-DAD-0139-2025</t>
  </si>
  <si>
    <t>https://community.secop.gov.co/Public/Tendering/OpportunityDetail/Index?noticeUID=CO1.NTC.8607803</t>
  </si>
  <si>
    <t>EDITORIAL MAGDALENA SA</t>
  </si>
  <si>
    <t>SUSCRIPCIÓN POR DOCE 12 MESES AL PERIÓDICO EL INFORMADOR POR DIEZ 10 EJEMPLARES DIARIOS PARA ALGUNAS DE  LAS DEPENDENCIAS DE LA UNIVERSIDAD DEL MAGDALENA</t>
  </si>
  <si>
    <t>CO1.REQ.8740168</t>
  </si>
  <si>
    <t>OPS-DAD-0138-2025</t>
  </si>
  <si>
    <t>https://community.secop.gov.co/Public/Tendering/OpportunityDetail/Index?noticeUID=CO1.NTC.8607701</t>
  </si>
  <si>
    <t>CASA EDITORIAL EL TIEMPO SA</t>
  </si>
  <si>
    <t>SERVICIO DE SUSCRIPCIÓN AL PERIÓDICO EL TIEMPO + PORTAFOLIO PARA LA ENTREGA DE DOS 02 EJEMPLARES DIARIOS DE LUNES A DOMINGO DURANTE 12 MESES</t>
  </si>
  <si>
    <t>CO1.REQ.8739950</t>
  </si>
  <si>
    <t>OPS-DAD-0137-2025</t>
  </si>
  <si>
    <t>https://community.secop.gov.co/Public/Tendering/OpportunityDetail/Index?noticeUID=CO1.NTC.8560348</t>
  </si>
  <si>
    <t>SAG SERVICIOS DE INGENIERIA SAS</t>
  </si>
  <si>
    <t>SERVICIO DE MANTENIMIENTO PREVENTIVO DE DOS MÁQUINAS DE AUTOPRÉSTAMO SELFCHECK  1000 HÍBRIDO UN SISTEMA DE SEGURIDAD TATTLE TAPE GATE DM BIBLIOTHECA+3M DE TRES CORREDORES Y TRES MÁQUINAS SENSIBILIZADORAS JUNTO CON EL SUMINISTRO DE UN ROLLO DE ETIQUETAS RFID CON EL FIN DE GARANTIZAR LA CONTINUIDAD Y OPERATIVIDAD DE LOS SERVICIOS AUTOMATIZADOS DE PRÉSTAMO AUTOPRÉSTAMO CONTROL DE ACCESO CONTROL DE INVENTARIO Y SEGURIDAD DEL MATERIAL BIBLIOGRÁFICO EN LA BIBLIOTECA GERMÁN BULA MEYER DE LA UNIVERSIDAD DEL MAGDALENA</t>
  </si>
  <si>
    <t>CO1.REQ.8692244</t>
  </si>
  <si>
    <t>OPS-DAD-0136-2025</t>
  </si>
  <si>
    <t>https://community.secop.gov.co/Public/Tendering/OpportunityDetail/Index?noticeUID=CO1.NTC.8512163</t>
  </si>
  <si>
    <t>COMUNICAN SA</t>
  </si>
  <si>
    <t>PUBLICACIÓN DE INFORMACIÓN INSTITUCIONAL EN EL PERIÓDICO EL ESPECTADOR Y SUS PLATAFORMAS DIGITALES EN EL MARCO DE LA CONMEMORACIÓN DEL QUINCENTENARIO DE LA CIUDAD DE SANTA MARTA</t>
  </si>
  <si>
    <t>CO1.REQ.8643713</t>
  </si>
  <si>
    <t>OPS-DAD-0135-2025</t>
  </si>
  <si>
    <t>https://community.secop.gov.co/Public/Tendering/OpportunityDetail/Index?noticeUID=CO1.NTC.8511653</t>
  </si>
  <si>
    <t>IMPACTA PRODUCCIONES SAS</t>
  </si>
  <si>
    <t>SERVICIO DE PRODUCCIÓN TÉCNICA CON EQUIPOS ESPECIALIZADOS DE ÚLTIMA GENERACIÓN SISTEMA DE AUDIO ILUMINACIÓN CONSOLAS Y AMBIENTACIÓN PARA EL DESARROLLO DEL EVENTO DENOMINADO VELADA SINFÓNICA CARIBE QUE SE LLEVARÁ A CABO EN LA MARINA INTERNACIONAL DE SANTA MARTA EN EL MARCO DE LA CONMEMORACIÓN DE LOS 500 AÑOS DE SANTA MARTA</t>
  </si>
  <si>
    <t>CO1.REQ.8643203</t>
  </si>
  <si>
    <t>OPS-DAD-0134-2025</t>
  </si>
  <si>
    <t>https://community.secop.gov.co/Public/Tendering/OpportunityDetail/Index?noticeUID=CO1.NTC.8511067</t>
  </si>
  <si>
    <t>RADIO CADENA NACIONAL SAS</t>
  </si>
  <si>
    <t>TRANSMISIÓN DEL PROGRAMA RADIAL LA GIRA NACIONAL DE LA FM  RCN RADIO DESDE LA CIUDAD DE SANTA MARTA EN EL MARCO DE LA CONMEMORACIÓN DE SUS 500 AÑOS CON LA PARTICIPACIÓN DE LA UNIVERSIDAD DEL MAGDALENA</t>
  </si>
  <si>
    <t>CO1.REQ.8642172</t>
  </si>
  <si>
    <t>OPS-DAD-0133-2025</t>
  </si>
  <si>
    <t>https://community.secop.gov.co/Public/Tendering/OpportunityDetail/Index?noticeUID=CO1.NTC.8504139</t>
  </si>
  <si>
    <t>PRODUCCIONES TERRITORIO SAMARIO SAS</t>
  </si>
  <si>
    <t>SERVICIO DE PREPRODUCCIÓN PRODUCCIÓN Y POST PRODUCCIÓN DEL PROGRAMA INSTITUCIONAL DE LA UNIVERSIDAD DEL MAGDALENA EL CAMPUS TV PROGRAMA SEMANAL PARA  TRANSMITIR DURANTE CINCO (05) MESES DE 2025 POR EL CANAL REGIONAL TELECARIBE EL CANAL UNIVERSITARIO ZOOM Y EL CANAL TERRITORIO DE TELEVISIÓN LOCAL CANAL 78 POR TV  NORTE TELEVISIÓN POR CABLE</t>
  </si>
  <si>
    <t>CO1.REQ.8635060</t>
  </si>
  <si>
    <t>OPS-DAD-0132-2025</t>
  </si>
  <si>
    <t>https://community.secop.gov.co/Public/Tendering/OpportunityDetail/Index?noticeUID=CO1.NTC.8495388</t>
  </si>
  <si>
    <t>ANKER CONSULTORIA Y CONSTRUCCION SAS</t>
  </si>
  <si>
    <t>SERVICIO DE CONSULTORÍA PARA LA ELABORACIÓN DE LA PROGRAMACIÓN DETALLADA DE OBRA EN MICROSOFT PROJECT Y EL PLAN DE TRABAJO PARA EL PROYECTO CONSTRUCCIÓN DE UN EDIFICIO DE AULAS RIO MAGDALENA PARA DOCENCIA ESPECIALIZADA EN LA UNIVERSIDAD DEL MAGDALENA</t>
  </si>
  <si>
    <t>CO1.REQ.8627501</t>
  </si>
  <si>
    <t>OPS-DAD-0131-2025</t>
  </si>
  <si>
    <t>https://community.secop.gov.co/Public/Tendering/OpportunityDetail/Index?noticeUID=CO1.NTC.8495702</t>
  </si>
  <si>
    <t>CRISTIAM DE JESUS FERNANDEZ</t>
  </si>
  <si>
    <t>SERVICIO DE PRODUCCIÓN LOGISTICA QUE COMPRENDE EL SERVICIO DE ALQUILER DE MOBILIARIOS AMBIENTACIÓN SUMINISTRO DE COMIDAS Y BEBIDAS Y PERSONAL DE ATENCIÓN EN EL EVENTO DENOMINADO DECLARATORIA DE BIEN DE INTERÉS CULTURAL ANDINO AL CLAUSTRO SAN JUAN  NEPOMUCENO QUE SE LLEVARÁ ACABO EL 23 DE JULIO DE 2025 EN EL  MARCO DE LA CONMEMORACIÓN DE LOS 500 AÑOS DE SANTA MARTA</t>
  </si>
  <si>
    <t>CO1.REQ.8627091</t>
  </si>
  <si>
    <t>OPS-DAD-0130-2025</t>
  </si>
  <si>
    <t>https://community.secop.gov.co/Public/Tendering/OpportunityDetail/Index?noticeUID=CO1.NTC.8495289</t>
  </si>
  <si>
    <t>SERVICIO DE PRODUCCIÓN TÉCNICA CON EQUIPOS ESPECIALIZADOS DE ÚLTIMA GENERACIÓN PARA EL DESARROLLO DEL EVENTO DENOMINADO DECLARATORIA DE BIEN DE INTERÉS CULTURAL ANDINO AL CLAUSTRO SAN JUAN NEPOMUCENO QUE SE LLEVARÁ A CABO EL 23 DE JULIO DE 2025 EN EL MARCO DE LA CONMEMORACIÓN DE LOS 500 AÑOS DE SANTA MARTA</t>
  </si>
  <si>
    <t>CO1.REQ.8627086</t>
  </si>
  <si>
    <t>OPS-DAD-0129-2025</t>
  </si>
  <si>
    <t>https://community.secop.gov.co/Public/Tendering/OpportunityDetail/Index?noticeUID=CO1.NTC.8495533</t>
  </si>
  <si>
    <t>1504/1517</t>
  </si>
  <si>
    <t>GRUPO EMPRESARIAL ALQUIMONTAJES SAS</t>
  </si>
  <si>
    <t>SERVICIO DE ALQUILER DE ELEMENTOS LOGÍSTICOS QUE SE REQUIERAN PARA LA REALIZACIÓN DE EVENTOS ACADÉMICO-ADMINISTRATIVOS DE LA UNIVERSIDAD</t>
  </si>
  <si>
    <t>CO1.REQ.8626966</t>
  </si>
  <si>
    <t>OPS-DAD-0128-2025</t>
  </si>
  <si>
    <t>https://community.secop.gov.co/Public/Tendering/OpportunityDetail/Index?noticeUID=CO1.NTC.8493417</t>
  </si>
  <si>
    <t>PUBLICACIÓN DE INFORMACIÓN INSTITUCIONAL EN EL PERIÓDICO EL INFORMADOR EN EL MARCO DE LA CONMEMORACIÓN DEL QUINCENTENARIO DE LA CIUDAD DE SANTA MARTA</t>
  </si>
  <si>
    <t>CO1.REQ.8625134</t>
  </si>
  <si>
    <t>OPS-DAD-0127-2025</t>
  </si>
  <si>
    <t>https://community.secop.gov.co/Public/Tendering/OpportunityDetail/Index?noticeUID=CO1.NTC.8492966</t>
  </si>
  <si>
    <t>GRUPO DE MEDIOS SAS</t>
  </si>
  <si>
    <t>PUBLICACIÓN DE INFORMACIÓN INSTITUCIONAL EN EL PERIÓDICO HOY DIARIO DEL MAGDALENA EN EL MARCO DE LA CONMEMORACIÓN DEL QUINCENTENARIO DE LA CIUDAD DE SANTA MARTA</t>
  </si>
  <si>
    <t>CO1.REQ.8624580</t>
  </si>
  <si>
    <t>OPS-DAD-0126-2025</t>
  </si>
  <si>
    <t>https://community.secop.gov.co/Public/Tendering/OpportunityDetail/Index?noticeUID=CO1.NTC.8484688</t>
  </si>
  <si>
    <t>LIBRERIA ALIANZAS SAS</t>
  </si>
  <si>
    <t xml:space="preserve">SERVICIO DE RENOVACIÓN POR 12 MESES DE LA SUSCRIPCIÓN A LA BIBLIOTECA DIGITAL AMOLCA REQUERIDA POR LA BIBLIOTECA GERMÁN BULA MEYER </t>
  </si>
  <si>
    <t>CO1.REQ.8616536</t>
  </si>
  <si>
    <t>OPS-DAD-0125-2025</t>
  </si>
  <si>
    <t>https://community.secop.gov.co/Public/Tendering/OpportunityDetail/Index?noticeUID=CO1.NTC.8483167</t>
  </si>
  <si>
    <t>ANGELICA SILVA</t>
  </si>
  <si>
    <t>SERVICIO DE PRODUCCIÓN TÉCNICA CON EQUIPOS ESPECIALIZADOS DE ÚLTIMA GENERACIÓN TARIMA SONIDO PANTALLA LED Y AMBIENTACIÓN PARA EL DESARROLLO DEL EVENTO MERCADILLO BEACH 500 AÑOS</t>
  </si>
  <si>
    <t>CO1.REQ.8615017</t>
  </si>
  <si>
    <t>OPS-DAD-0124-2025</t>
  </si>
  <si>
    <t>https://community.secop.gov.co/Public/Tendering/OpportunityDetail/Index?noticeUID=CO1.NTC.8482769</t>
  </si>
  <si>
    <t>INDEXA SYSTEMS SAS</t>
  </si>
  <si>
    <t>SERVICIO RENOVACIÓN SOPORTE Y MANTENIMIENTO DE LICENCIA ACADÉMICA DEL SOFTWARE ATLAS TI POR 12 MESES PARA LOS PROGRAMAS DE ANTROPOLOGÍA FACULTAD DE EDUCACIÓN DOCTORADO EDUCACIÓN INTERCULTURALIDAD Y PROGRAMA DE ENFERMERÍA</t>
  </si>
  <si>
    <t>CO1.REQ.8614640</t>
  </si>
  <si>
    <t>OPS-DAD-0123-2025</t>
  </si>
  <si>
    <t>https://community.secop.gov.co/Public/Tendering/OpportunityDetail/Index?noticeUID=CO1.NTC.8482915</t>
  </si>
  <si>
    <t>SERVICIO DE RENOVACIÓN POR 12 MESES DEL SOFTWARE LABVIEW PARA LOS PROGRAMAS DE LA FACULTAD DE INGENIERA DE LA UNIVERSIDAD DEL MAGDALENA</t>
  </si>
  <si>
    <t>CO1.REQ.8612225</t>
  </si>
  <si>
    <t>OPS-DAD-0122-2025</t>
  </si>
  <si>
    <t>https://community.secop.gov.co/Public/Tendering/OpportunityDetail/Index?noticeUID=CO1.NTC.8473792</t>
  </si>
  <si>
    <t>GYG INNOVA SOLUTIONS SAS</t>
  </si>
  <si>
    <t>SERVICIO INSPECCIÓN Y MANTENIMIENTO PREVENTIVO DE LOS SISTEMAS CONTRA INCENDIOS PERTENECIENTES A LA UNIVERSIDAD DEL MAGDALENA</t>
  </si>
  <si>
    <t>CO1.REQ.8604376</t>
  </si>
  <si>
    <t>OPS-DAD-0121-2025</t>
  </si>
  <si>
    <t>https://community.secop.gov.co/Public/Tendering/OpportunityDetail/Index?noticeUID=CO1.NTC.8456995</t>
  </si>
  <si>
    <t>CAMBIO COMUNICACIONES COLOMBIA SAS</t>
  </si>
  <si>
    <t>SERVICIO DE REALIZACIÓN DEL FORO SANTA MARTA 500 AÑOS CON TRANSMISIÓN VÍA STREAMING Y PUBLICACIÓN DE TRES 3 CONTENIDOS DE TIPO ENTREVISTA O REPORTAJE EN REDES SOCIALES</t>
  </si>
  <si>
    <t>CO1.REQ.8587360</t>
  </si>
  <si>
    <t>OPS-DAD-0120-2025</t>
  </si>
  <si>
    <t>https://community.secop.gov.co/Public/Tendering/OpportunityDetail/Index?noticeUID=CO1.NTC.8451908</t>
  </si>
  <si>
    <t>CENGAGE LEARNING DE COLOMBIA SAS</t>
  </si>
  <si>
    <t xml:space="preserve">SERVICIO DE RENOVACIÓN POR DOCE 12 MESES DE LA SUSCRIPCIÓN A LA BASE DE DATOS GALE RESEARCH COMPLETE REQUERIDA POR LA BIBLIOTECA GERMÁN BULA MEYER </t>
  </si>
  <si>
    <t>CO1.REQ.8581907</t>
  </si>
  <si>
    <t>OPS-DAD-0119-2025</t>
  </si>
  <si>
    <t>https://community.secop.gov.co/Public/Tendering/OpportunityDetail/Index?noticeUID=CO1.NTC.8451490</t>
  </si>
  <si>
    <t>SERVICIO DE MANTENIMIENTO CORRECTIVO PARA LOS VIDEO PROYECTORES INTERACTIVOS ULTRACORTOS QUE PRESTAN EL SERVICIO AUDIOVISUAL EN LOS SALONES DE CLASES DE LOS EDIFICIOS DE BLOQUE VIII SALAS DE INTERNET SIERRA NEVADA CIÉNAGA GRANDE BLOQUE II Y MAR CARIBE PARA EL PERIODO 2025-II</t>
  </si>
  <si>
    <t>CO1.REQ.8581198</t>
  </si>
  <si>
    <t>OPS-DAD-0118-2025</t>
  </si>
  <si>
    <t>https://community.secop.gov.co/Public/Tendering/OpportunityDetail/Index?noticeUID=CO1.NTC.8444904</t>
  </si>
  <si>
    <t>GACAR INGENIERIA Y CONSULTORIA SAS</t>
  </si>
  <si>
    <t>SERVICIO DE ATENCIÓN DE EVENTOS DE EMERGENCIA DEL SERVICIO DE ENERGÍA ELÉCTRICA DE REDES DE MEDIA TENSIÓN INTERNA DE LA UNIVERSIDAD DEL MAGDALENA Y SUS SEDES</t>
  </si>
  <si>
    <t>CO1.REQ.8574478</t>
  </si>
  <si>
    <t>OPS-DAD-0117-2025</t>
  </si>
  <si>
    <t>https://community.secop.gov.co/Public/Tendering/OpportunityDetail/Index?noticeUID=CO1.NTC.8444583</t>
  </si>
  <si>
    <t>INGENIERIA DE BIOSERVICIOS SAS</t>
  </si>
  <si>
    <t xml:space="preserve">SERVICIO DE MANTENIMIENTO PREVENTIVO PARA LOS EQUIPOS BIOMÉDICOS DEL  CENTRO DE INVESTIGACIÓN EN ALTO RENDIMIENTO DEPORTIVO Y ESTUDIOS BIOMÉDICOS </t>
  </si>
  <si>
    <t>CO1.REQ.8574912</t>
  </si>
  <si>
    <t>OPS-DAD-0116-2025</t>
  </si>
  <si>
    <t>https://community.secop.gov.co/Public/Tendering/OpportunityDetail/Index?noticeUID=CO1.NTC.8435625</t>
  </si>
  <si>
    <t>CALIBRAR SAS</t>
  </si>
  <si>
    <t xml:space="preserve">SERVICIO DE CALIBRACION PARA LOS EQUIPOS DEL CENTRO DE INVESTIGACIÓN EN ALTO RENDIMIENTO DEPORTIVO Y ESTUDIOS BIOMÉDICOS </t>
  </si>
  <si>
    <t>CO1.REQ.8565076</t>
  </si>
  <si>
    <t>OPS-DAD-0115-2025</t>
  </si>
  <si>
    <t>https://community.secop.gov.co/Public/Tendering/OpportunityDetail/Index?noticeUID=CO1.NTC.8421532</t>
  </si>
  <si>
    <t>ALBERTO MENDEZ LINERO</t>
  </si>
  <si>
    <t>SERVICIO DE LAVADO Y PLANCHADO DE MANTELES Y BANDERAS DE LA UNIVERSIDAD DEL MAGDALENA QUE SON UTILIZADOS EN EVENTOS Y ACTIVIDADES INSTITUCIONALES</t>
  </si>
  <si>
    <t>CO1.REQ.8550755</t>
  </si>
  <si>
    <t>OPS-DAD-0114-2025</t>
  </si>
  <si>
    <t>https://community.secop.gov.co/Public/Tendering/OpportunityDetail/Index?noticeUID=CO1.NTC.8421487</t>
  </si>
  <si>
    <t>SERVICIO DE ALQUILER DE EQUIPOS ESPECIALIZADOS ELEMENTOS DE PRODUCCIÓN TÉCNICA AMBIENTACIÓN EQUIPOS DE VIDEO PARA STREAMING SOPORTE ENTRE OTROS PARA LA REALIZACIÓN DE CUATRO 04 CEREMONIAS DE GRADUACIÓN DE LA UNIVERSIDAD</t>
  </si>
  <si>
    <t>CO1.REQ.8550635</t>
  </si>
  <si>
    <t>OPS-DAD-0113-2025</t>
  </si>
  <si>
    <t>https://community.secop.gov.co/Public/Tendering/OpportunityDetail/Index?noticeUID=CO1.NTC.8421076</t>
  </si>
  <si>
    <t>LEGIS EDITORES SA</t>
  </si>
  <si>
    <t xml:space="preserve">SERVICIO DE RENOVACIÓN POR DOCE 12 MESES DE LA SUSCRIPCIÓN A LAS PLATAFORMAS DIGITALES MULTILEGIS Y LEGISCOMEX REQUERIDAS POR LA BIBLIOTECA GERMÁN BULA MEYER </t>
  </si>
  <si>
    <t>CO1.REQ.8550716</t>
  </si>
  <si>
    <t>OPS-DAD-0112-2025</t>
  </si>
  <si>
    <t>https://community.secop.gov.co/Public/Tendering/OpportunityDetail/Index?noticeUID=CO1.NTC.8402710</t>
  </si>
  <si>
    <t>JADER USMA MULTISERVICIOS SAS</t>
  </si>
  <si>
    <t>SERVICIO DE ALQUILER DE PLATAFORMA MÓVIL ARTICULADA MANLIFT JLG E450AJ PARA LA REALIZACIÓN DE MANTENIMIENTO CON PODAS DE FORMACIÓN Y SANITARIA A LOS ÁRBOLES DE ZONAS VERDES ÁREAS DEPORTIVAS EDIFICIOS VENTANAS Y TEJADO REDES ELÉCTRICAS Y LUMINARIA DEL ESTADIO DE FÚTBOL DE LA UNIVERSIDAD DEL MAGDALENA Y SUS SEDES ALTERNAS</t>
  </si>
  <si>
    <t>CO1.REQ.8531141</t>
  </si>
  <si>
    <t>OPS-DAD-0111-2025</t>
  </si>
  <si>
    <t>https://community.secop.gov.co/Public/Tendering/OpportunityDetail/Index?noticeUID=CO1.NTC.8391024</t>
  </si>
  <si>
    <t>SERVICIO DE PRODUCCIÓN TÉCNICA CON EQUIPOS ESPECIALIZADOS DE ÚLTIMA GENERACIÓN AMBIENTACIÓN ESCENOGRAFÍA EFECTOS ESPECIALES Y ENTRETENIMIENTO PARA EL DESARROLLO DE LA CONMEMORACIÓN DEL DÍA DEL SERVIDOR PÚBLICO 2025</t>
  </si>
  <si>
    <t>CO1.REQ.8519480</t>
  </si>
  <si>
    <t>OPS-DAD-0110-2025</t>
  </si>
  <si>
    <t>https://community.secop.gov.co/Public/Tendering/OpportunityDetail/Index?noticeUID=CO1.NTC.8390995</t>
  </si>
  <si>
    <t xml:space="preserve">SERVICIO DE RENOVACIÓN POR DOCE 12 MESES DE LA SUSCRIPCIÓN A LA PLATAFORMA DIGITAL O’REILLY FOR HIGHER EDUCATION REQUERIDA POR LA BIBLIOTECA GERMÁN BULA MEYER </t>
  </si>
  <si>
    <t>CO1.REQ.8519462</t>
  </si>
  <si>
    <t>OPS-DAD-0109-2025</t>
  </si>
  <si>
    <t>https://community.secop.gov.co/Public/Tendering/ContractNoticePhases/View?PPI=CO1.PPI.40470967&amp;isFromPublicArea=True&amp;isModal=False</t>
  </si>
  <si>
    <t>SERVICIO DE ALQUILER DE VESTUARIOS PARA EL DESARROLLO DE LAS ACITVIDADES REALIZADAS POR EL ÁREA  DE CULTURA Y DESARROLLO HUMANO ADSCRITAS A LA DIRECCIÓN DE BIENESTAR UNIVERSITARIO</t>
  </si>
  <si>
    <t>CO1.REQ.8493960</t>
  </si>
  <si>
    <t>OPS-DAD-0108-2025</t>
  </si>
  <si>
    <t>https://community.secop.gov.co/Public/Tendering/OpportunityDetail/Index?noticeUID=CO1.NTC.8337275</t>
  </si>
  <si>
    <t>MEZA MOTORES EU</t>
  </si>
  <si>
    <t>SERVICIO DE MANTENIMIENTO PREVENTIVO Y CORRECTIVO INCLUYE REPUESTOS DE LAS PLANTAS ELÉCTRICAS Y LOS MOTORES ELÉCTRICOS PERTENECIENTES A LA UNIVERSIDAD DEL MAGDALENA Y SUS SEDES ALTERNAS</t>
  </si>
  <si>
    <t>CO1.REQ.8465609</t>
  </si>
  <si>
    <t>OPS-DAD-0107-2025</t>
  </si>
  <si>
    <t>https://community.secop.gov.co/Public/Tendering/OpportunityDetail/Index?noticeUID=CO1.NTC.8287815</t>
  </si>
  <si>
    <t>DIGITAL CONTENT SAS</t>
  </si>
  <si>
    <t xml:space="preserve">SERVICIO DE RENOVACIÓN POR DOCE 12 MESES DE LA SUSCRIPCIÓN A LA PLATAFORMA DIGITAL EBOOK 7 24 Y ADQUISICIÓN DE UNA SUSCRIPCIÓN INSTITUCIONAL A LA PLATAFORMA YOLEO ONLINE REQUERIDOS POR LA BIBLIOTECA GERMÁN BULA MEYER </t>
  </si>
  <si>
    <t>CO1.REQ.8413877</t>
  </si>
  <si>
    <t>OPS-DAD-0106-2025</t>
  </si>
  <si>
    <t>https://community.secop.gov.co/Public/Tendering/OpportunityDetail/Index?noticeUID=CO1.NTC.8287073</t>
  </si>
  <si>
    <t>SERVICIO DE MANTENIMIENTO PREVENTIVO DE SERVIDORES DNS BAJO BIND9 Y ORACLE LINUX RENOVACIÓN DE LICENCIA ORACLE LINUX PREMIER LIMITED SUPPORT  ORACLE 1CLICK ORDERING RENOVACIÓN MEMBRESÍA LACNIC</t>
  </si>
  <si>
    <t>CO1.REQ.8413567</t>
  </si>
  <si>
    <t>OPS-DAD-0105-2025</t>
  </si>
  <si>
    <t>https://community.secop.gov.co/Public/Tendering/OpportunityDetail/Index?noticeUID=CO1.NTC.8286335</t>
  </si>
  <si>
    <t xml:space="preserve">TATIANA DEL CASTILLO QUIÑONEZ </t>
  </si>
  <si>
    <t xml:space="preserve">SERVICIO DE EMPASTE ENCUADERNACIÓN Y REPARACIÓN DE LIBROS IMPRESOS REQUERIDO POR LA BIBLIOTECA GERMÁN BULA MEYER </t>
  </si>
  <si>
    <t>CO1.REQ.8412672</t>
  </si>
  <si>
    <t>OPS-DAD-0104-2025</t>
  </si>
  <si>
    <t>https://community.secop.gov.co/Public/Tendering/OpportunityDetail/Index?noticeUID=CO1.NTC.8282618</t>
  </si>
  <si>
    <t>SERVICIO DE RENOVACION DE LOS SOFTWARES HARMONY PREMIUM WIRECAST STANDARD Y CRISTAL REPORT PARA DEPENDENCIAS ACADÉMICAS Y ADMINISTRATIVAS</t>
  </si>
  <si>
    <t>CO1.REQ.8409091</t>
  </si>
  <si>
    <t>OPS-DAD-0103-2025</t>
  </si>
  <si>
    <t>https://community.secop.gov.co/Public/Tendering/OpportunityDetail/Index?noticeUID=CO1.NTC.8282615</t>
  </si>
  <si>
    <t>SERVICIO DE PUBLICACIÓN DE EDICITOS EN PERIÓDICOS DE ALTA CIRCULACIÓN EN LA CIUDAD RELACIONADOS CON EL FALLECIMIENTO DE PENSIONADOS Y PERSONAL VINCULADO A LA UNIVERSIDAD DEL MAGDALENA</t>
  </si>
  <si>
    <t>CO1.REQ.8409088</t>
  </si>
  <si>
    <t>OPS-DAD-0102-2025</t>
  </si>
  <si>
    <t>https://community.secop.gov.co/Public/Tendering/OpportunityDetail/Index?noticeUID=CO1.NTC.8262837</t>
  </si>
  <si>
    <t>SERVICIO DE PRODUCCIÓN TÉCNICA CON EQUIPOS ESPECIALIZADOS Y DE ÚLTIMA GENERACIÓN AMBIENTACIÓN ESCENOGRAFÍA Y EFECTOS ESPECIALES PARA EL DESARROLLO DEL ENCUENTRO DOCENTE 2025</t>
  </si>
  <si>
    <t>CO1.REQ.8389501</t>
  </si>
  <si>
    <t>OPS-DAD-0101-2025</t>
  </si>
  <si>
    <t>https://community.secop.gov.co/Public/Tendering/OpportunityDetail/Index?noticeUID=CO1.NTC.8262486</t>
  </si>
  <si>
    <t>SERVICIO DE COORDINACIÓN Y ORGANIZACIÓN DE ARTISTAS INVITADOS PARA SU PARTICIPACIÓN EN EL EVENTO DENOMINADO ENCUENTRO DOCENTE 2025 QUE SE LLEVARÁ A CABO EN LA QUINTA SAN PEDRO ALEJANDRINO DE LA CIUDAD DE SANTA MARTA</t>
  </si>
  <si>
    <t>CO1.REQ.8388782</t>
  </si>
  <si>
    <t>OPS-DAD-0100-2025</t>
  </si>
  <si>
    <t>https://community.secop.gov.co/Public/Tendering/OpportunityDetail/Index?noticeUID=CO1.NTC.8262288</t>
  </si>
  <si>
    <t>E GLOBAL SERVICES SAS</t>
  </si>
  <si>
    <t>SERVICIO DE RENOVACIÓN DE LA SUSCRIPCIÓN AL SISTEMA DE SERVICIOS DE LA PLATAFORMA GESTIÓNJURIDICA.COM</t>
  </si>
  <si>
    <t>CO1.REQ.8388877</t>
  </si>
  <si>
    <t>OPS-DAD-0099-2025</t>
  </si>
  <si>
    <t>https://community.secop.gov.co/Public/Tendering/OpportunityDetail/Index?noticeUID=CO1.NTC.8233241</t>
  </si>
  <si>
    <t>AUTOMOTORES DEL LITORAL SA</t>
  </si>
  <si>
    <t>SERVICIO DE MANTENIMIENTO PREVENTIVO Y CORRECTIVO DE LOS VEHÍCULOS MARCA CHEVROLET PERTENECIENTES AL PARQUE AUTOMOTOR DE LA UNIVERSIDAD DEL MAGDALENA</t>
  </si>
  <si>
    <t>CO1.REQ.8359356</t>
  </si>
  <si>
    <t>OPS-DAD-0098-2025</t>
  </si>
  <si>
    <t>https://community.secop.gov.co/Public/Tendering/OpportunityDetail/Index?noticeUID=CO1.NTC.8233167</t>
  </si>
  <si>
    <t>T-SOLFIN SAS</t>
  </si>
  <si>
    <t>SERVICIO ESPECIALIZADO EN ASESORÍA FINANCIERA INTEGRAL CON EL OBJETIVO DE FORTALECER LA GESTIÓN ADMINISTRATIVA CONTABLE Y NORMATIVA DEL FONDO DE EMPLEADOS DE LA UNIVERSIDAD DEL MAGDALENA FEUNIMAG</t>
  </si>
  <si>
    <t>CO1.REQ.8359405</t>
  </si>
  <si>
    <t>OPS-DAD-0097-2025</t>
  </si>
  <si>
    <t>https://community.secop.gov.co/Public/Tendering/ContractNoticePhases/View?PPI=CO1.PPI.39819468&amp;isFromPublicArea=True&amp;isModal=False</t>
  </si>
  <si>
    <t>SISTEMAS INTEGRADOS WORLD WIDE SAS</t>
  </si>
  <si>
    <t>SERVICIO DE SOPORTE PARA EL MANTENIMIENTO DE LOS SISTEMAS DE INFORMACIÓN CON BASES DE DATOS INSTITUCIONALES EN ORACLE COMO SINAP V6 Y AYRE 2025</t>
  </si>
  <si>
    <t>CO1.REQ.8342993</t>
  </si>
  <si>
    <t>OPS-DAD-0096-2025</t>
  </si>
  <si>
    <t>https://community.secop.gov.co/Public/Tendering/ContractNoticePhases/View?PPI=CO1.PPI.39816138&amp;isFromPublicArea=True&amp;isModal=False</t>
  </si>
  <si>
    <t>EL HERALDO SA</t>
  </si>
  <si>
    <t>SERVICIO DE DIVULGACIÓN EN PRENSA DE LA OFERTA ACADÉMICA CORRESPONDIENTE AL PERIODO 2025 II CAMPAÑAS DE PROMOCIÓN INSTITUCIONAL EN  EL PERIÓDICO EL HERALDO Y AL DÍA</t>
  </si>
  <si>
    <t>CO1.REQ.8343065</t>
  </si>
  <si>
    <t>OPS-DAD-0095-2025</t>
  </si>
  <si>
    <t>https://community.secop.gov.co/Public/Tendering/ContractNoticePhases/View?PPI=CO1.PPI.39786384&amp;isFromPublicArea=True&amp;isModal=False</t>
  </si>
  <si>
    <t>PUBLICCOM SAS</t>
  </si>
  <si>
    <t>SERVICIO DE DIVULGACIÓN EN PRENSA DE LA OFERTA ACADÉMICA CORRESPONDIENTE AL PERIODO 2025 II CAMPAÑAS DE PROMOCIÓN INSTITUCIONAL EN  EL  DIARIO LA PRENSA</t>
  </si>
  <si>
    <t>CO1.REQ.8342368</t>
  </si>
  <si>
    <t>OPS-DAD-0094-2025</t>
  </si>
  <si>
    <t>HELMUTH TREFFTZ GÓMEZ</t>
  </si>
  <si>
    <t>SERVICIO DE ASESORÍAS EN LOS PROCESOS DE ACREDITACIÓN EN ALTA CALIDAD NACIONAL E INTERNACIONAL DE LOS PROGRAMAS DE INGENIERÍA DE SISTEMAS E INGENIERÍA AGRONÓMICA DE LA UNIVERSIDAD DEL MAGDALENA</t>
  </si>
  <si>
    <t>CO1.REQ.8322087</t>
  </si>
  <si>
    <t>OPS-DAD-0093-2025</t>
  </si>
  <si>
    <t>https://community.secop.gov.co/Public/Tendering/ContractNoticePhases/View?PPI=CO1.PPI.39690870&amp;isFromPublicArea=True&amp;isModal=False</t>
  </si>
  <si>
    <t>ESRI COLOMBIA SAS</t>
  </si>
  <si>
    <t>SERVICIO DE LICENCIAMIENTO DEL SOFTWARE ARCGIS EDUCATIONAL ACADEMIC DEPARTMENTAL  LARGE SINGLE USE TERM LICENSE 200 USERS PARA LA FACULTAD DE INGENIERÍA FACULTAD DE CIENCIAS EMPRESARIALES Y ECONÓMICAS Y PROGRAMA DE ANTROPOLOGÍA</t>
  </si>
  <si>
    <t>CO1.REQ.8315222</t>
  </si>
  <si>
    <t>OPS-DAD-0092-2025</t>
  </si>
  <si>
    <t>https://community.secop.gov.co/Public/Tendering/ContractNoticePhases/View?PPI=CO1.PPI.39674850&amp;isFromPublicArea=True&amp;isModal=False</t>
  </si>
  <si>
    <t>CR VET SAS</t>
  </si>
  <si>
    <t>SERVICIO DE ACOMPAÑAMIENTO INTEGRAL AL CENTRO DE ATENCIÓN A MASCOTAS UNIMAGDALENA</t>
  </si>
  <si>
    <t>CO1.REQ.8314720</t>
  </si>
  <si>
    <t>OPS-DAD-0091-2025</t>
  </si>
  <si>
    <t>https://community.secop.gov.co/Public/Tendering/OpportunityDetail/Index?noticeUID=CO1.NTC.8163134</t>
  </si>
  <si>
    <t>PRODUCCIONES JOV LTDA</t>
  </si>
  <si>
    <t>SERVICIO DE DIVULGACIÓN EN PRENSA DE LA OFERTA ACADÉMICA CORRESPONDIENTE AL PERIODO 2025 II CAMPAÑAS DE PROMOCIÓN INSTITUCIONAL EN EL PERIÓDICO DIGITAL EL VOCERO DE LA PROVINCIA</t>
  </si>
  <si>
    <t>CO1.REQ.8288396</t>
  </si>
  <si>
    <t>OPS-DAD-0090-2025</t>
  </si>
  <si>
    <t>https://community.secop.gov.co/Public/Tendering/ContractNoticePhases/View?PPI=CO1.PPI.39571858&amp;isFromPublicArea=True&amp;isModal=False</t>
  </si>
  <si>
    <t>SERVICIO DE DIVULGACIÓN EN PRENSA DE LA OFERTA ACADÉMICA CORRESPONDIENTE AL PERIODO 2025 II CAMPAÑAS DE PROMOCIÓN INSTITUCIONAL EN EL PERIÓDICO EL INFORMADOR</t>
  </si>
  <si>
    <t>CO1.REQ.8286872</t>
  </si>
  <si>
    <t>OPS-DAD-0089-2025</t>
  </si>
  <si>
    <t>https://community.secop.gov.co/Public/Tendering/OpportunityDetail/Index?noticeUID=CO1.NTC.8161355</t>
  </si>
  <si>
    <t>SERVICIO DE DIVULGACIÓN EN PRENSA DE LA OFERTA ACADÉMICA CORRESPONDIENTE AL PERIODO 2025 II CAMPAÑAS DE PROMOCIÓN INSTITUCIONAL EN EL PERIÓDICO EL TIEMPO</t>
  </si>
  <si>
    <t>CO1.REQ.8287047</t>
  </si>
  <si>
    <t>OPS-DAD-0088-2025</t>
  </si>
  <si>
    <t>RONALD MARTINEZ ABUABARA</t>
  </si>
  <si>
    <t>TECHNO SKILLS ENGINEERING SERVICES SAS</t>
  </si>
  <si>
    <t>SERVICIO ESPECIALIZADO DE MANTENIMIENTO PREVENTIVO Y DIAGNÓSTICO DE PEPPER ROBOT LIED</t>
  </si>
  <si>
    <t>CO1.REQ.8287105</t>
  </si>
  <si>
    <t>OPS-DAD-0087-2025</t>
  </si>
  <si>
    <t>https://community.secop.gov.co/Public/Tendering/OpportunityDetail/Index?noticeUID=CO1.NTC.8158530</t>
  </si>
  <si>
    <t>VISION 21 SAS</t>
  </si>
  <si>
    <t>SERVICIO DE DIVULGACIÓN DE LA OFERTA ACADÉMICA CORRESPONDIENTE AL PERIODO 2025 II COMO TAMBIÉN REALIZAR CAMPAÑAS DE PROMOCIÓN INSTITUCIONAL DE LA UNIVERSIDAD SOBRE DISTINTOS PROCESOS EN LA RADIO LOCAL Y REGIONAL</t>
  </si>
  <si>
    <t>CO1.REQ.8284309</t>
  </si>
  <si>
    <t>OPS-DAD-0086-2025</t>
  </si>
  <si>
    <t>https://community.secop.gov.co/Public/Tendering/OpportunityDetail/Index?noticeUID=CO1.NTC.8151924</t>
  </si>
  <si>
    <t>DOSSIER SOLUCIONES SAS</t>
  </si>
  <si>
    <t>SERVICIO DE SOPORTE TÉCNICO Y MANTENIMIENTO PARA EL REPOSITORIO DIGITAL INSTITUCIONAL GESTIONADO POR LA BIBLIOTECA GERMAN BULA MEYER Y PARA EL REPOSITORIO DE LA ORALOTECA A CARGO DEL PROGRAMA DE ANTROPOLOGÍA</t>
  </si>
  <si>
    <t>CO1.REQ.8276762</t>
  </si>
  <si>
    <t>OPS-DAD-0085-2025</t>
  </si>
  <si>
    <t>https://community.secop.gov.co/Public/Tendering/OpportunityDetail/Index?noticeUID=CO1.NTC.8149044</t>
  </si>
  <si>
    <t>SERVICIO DE DIVULGACIÓN EN PRENSA DE LA OFERTA ACADÉMICA CORRESPONDIENTE AL PERIODO 2025 II CAMPAÑAS DE PROMOCIÓN INSTITUCIONAL EN EL PERIÓDICO HOY DIARIO DEL MAGDALENA</t>
  </si>
  <si>
    <t>CO1.REQ.8274507</t>
  </si>
  <si>
    <t>OPS-DAD-0084-2025</t>
  </si>
  <si>
    <t>https://community.secop.gov.co/Public/Tendering/OpportunityDetail/Index?noticeUID=CO1.NTC.8148951</t>
  </si>
  <si>
    <t>MERCEDES DE LA TORRE HASBUM</t>
  </si>
  <si>
    <t>SERVICIO DE IMPRESIÓN DE DIPLOMAS DE PREGRADO POSTGRADO CERTIFICADOS DE APTITUD OCUPACIONAL POR COMPETENCIA DUPLICADOS DE DIPLOMAS Y CERTIFICADOS POR COMPETENCIA PARA USUARIOS DE SERVICIO DIPLOMAS HONORÍFICOS SUMA CUM LAUDE CUM LAUDE BECA DISTINCIONES ACADÉMICAS MENCIÓN DE HONOR POR SABER PRO MENCIONES DE HONOR POR TRABAJO DE GRADO MERITORIAS O LAUREADAS Y CERTIFICADOS</t>
  </si>
  <si>
    <t>CO1.REQ.8274163</t>
  </si>
  <si>
    <t>OPS-DAD-0083-2025</t>
  </si>
  <si>
    <t>https://community.secop.gov.co/Public/Tendering/OpportunityDetail/Index?noticeUID=CO1.NTC.8144847</t>
  </si>
  <si>
    <t>ISOLUCION SISTEMAS INTEGRADOS DE GESTION SA</t>
  </si>
  <si>
    <t>SERVICIO DE RENOVACIÓN DE LA LICENCIA DE SOPORTE Y MANTENIMIENTO ISOLUCIÓN BÁSICO POR 12 MESES PARA LA DEPENDENCIA DE ASEGURAMIENTO DE LA CALIDAD</t>
  </si>
  <si>
    <t>CO1.REQ.8267280</t>
  </si>
  <si>
    <t>OPS-DAD-0082-2025</t>
  </si>
  <si>
    <t>https://community.secop.gov.co/Public/Tendering/ContractNoticePhases/View?PPI=CO1.PPI.39458809&amp;isFromPublicArea=True&amp;isModal=False</t>
  </si>
  <si>
    <t>SERVICIO DE MANTENIMIENTO DE LECTORAS BIOMETRICAS DEL CONTROL DE ACCESO INSTITUCIONAL</t>
  </si>
  <si>
    <t>CO1.REQ.8261410</t>
  </si>
  <si>
    <t>OPS-DAD-0081-2025</t>
  </si>
  <si>
    <t>https://community.secop.gov.co/Public/Tendering/OpportunityDetail/Index?noticeUID=CO1.NTC.8107647</t>
  </si>
  <si>
    <t>WIN SOFTWARE SAS</t>
  </si>
  <si>
    <t>RENOVACIÓN DE LA LICENCIA DE USO DEL SOFTWARE AM DE ADMINISTRACIÓN DE MANTENIMIENTOS PREVENTIVOS Y CORRECTIVOS INSTITUCIONALES</t>
  </si>
  <si>
    <t>CO1.REQ.8232862</t>
  </si>
  <si>
    <t>OPS-DAD-0080-2025</t>
  </si>
  <si>
    <t>https://community.secop.gov.co/Public/Tendering/ContractNoticePhases/View?PPI=CO1.PPI.39200387&amp;isFromPublicArea=True&amp;isModal=False</t>
  </si>
  <si>
    <t>SERVICIO DE SHOW DE ENTRETENIMIENTO EN MARCO DE LA VIGÉSIMA QUINTA SEMANA CULTURAL 500 AÑOS DE HISTORIA CULTURA Y DIVERSIDAD</t>
  </si>
  <si>
    <t>CO1.REQ.8202936</t>
  </si>
  <si>
    <t>OPS-DAD-0079-2025</t>
  </si>
  <si>
    <t>https://community.secop.gov.co/Public/Tendering/ContractNoticePhases/View?PPI=CO1.PPI.39199414&amp;isFromPublicArea=True&amp;isModal=False</t>
  </si>
  <si>
    <t>DOT LIB SUCURSAL COLOMBIA</t>
  </si>
  <si>
    <t xml:space="preserve">SERVICIO DE RENOVACIÓN POR DOCE 12 MESES DE LA SUSCRIPCIÓN INSTITUCIONAL A LA PLATAFORMA DIGITAL JSTOR CON EL PROPÓSITO DE FORTALECER LAS COLECCIONES DIGITALES DE LA BIBLIOTECA GERMAN BULA MEYER </t>
  </si>
  <si>
    <t>CO1.REQ.8202159</t>
  </si>
  <si>
    <t>OPS-DAD-0078-2025</t>
  </si>
  <si>
    <t>https://community.secop.gov.co/Public/Tendering/ContractNoticePhases/View?PPI=CO1.PPI.39195811&amp;isFromPublicArea=True&amp;isModal=False</t>
  </si>
  <si>
    <t>SERVICIOS TECNICOS SOLTEV SAS</t>
  </si>
  <si>
    <t>SERVICIO DE MANTENIMIENTO PREVENTIVO Y CORRECTIVO DE LOS VEHÍCULOS PERTENECIENTES AL PARQUE AUTOMOTOR RENAULT NEW HOLLAND HONDA Y VEHÍCULOS EN GENERAL PERTENECIENTES A LA UNIMAGDALENA</t>
  </si>
  <si>
    <t>CO1.REQ.8201307</t>
  </si>
  <si>
    <t>OPS-DAD-0077-2025</t>
  </si>
  <si>
    <t>https://community.secop.gov.co/Public/Tendering/ContractNoticePhases/View?PPI=CO1.PPI.39194903&amp;isFromPublicArea=True&amp;isModal=False</t>
  </si>
  <si>
    <t>SERVICIOS Y BEBIDAS ASOCIADOS SAS</t>
  </si>
  <si>
    <t>SERVICIO DE SERVICIO DE APOYO LOGÍSTICO PARA LA ORGANIZACIÓN MONTAJE Y DISPOSICIÓN DE PERSONAL DE STAFF DURANTE LOS EVENTOS MASIVOS Y CONCIERTOS PROGRAMADOS EN EL MARCO DE LA SEMANA CULTURAL  00 AÑOS DE HISTORIA CULTURA Y DIVERSIDAD</t>
  </si>
  <si>
    <t>CO1.REQ.8201122</t>
  </si>
  <si>
    <t>OPS-DAD-0076-2025</t>
  </si>
  <si>
    <t>https://community.secop.gov.co/Public/Tendering/ContractNoticePhases/View?PPI=CO1.PPI.39192889&amp;isFromPublicArea=True&amp;isModal=False</t>
  </si>
  <si>
    <t>SC LA INGENIERIA DEL AGUA SAS</t>
  </si>
  <si>
    <t>SERVICIO DE MANTENIMIENTO PREVENTIVO Y/O CORRECTIVO DEL DESIONIZADOR MARCA SIMPLICITY UV PARA GARANTIZAR EL NORMAL DESARROLLO DE LAS ACTIVIDADES ACADÉMICAS E INVESTIGATIVAS LA VIDA ÚTIL Y CONDICIONES DE OPERACIÓN SEGURAS EN EL LABORATORIO DE QUÍMICA DE LA UNIVERSIDAD DEL MAGDALENA</t>
  </si>
  <si>
    <t>CO1.REQ.8201007</t>
  </si>
  <si>
    <t>OPS-DAD-0075-2025</t>
  </si>
  <si>
    <t>https://community.secop.gov.co/Public/Tendering/ContractNoticePhases/View?PPI=CO1.PPI.39127890&amp;isFromPublicArea=True&amp;isModal=False</t>
  </si>
  <si>
    <t>LIGHTBOX SAS</t>
  </si>
  <si>
    <t xml:space="preserve">SERVICIO DE MANTENIMIENTO PREVENTIVO Y/O CORRECTIVO PARA LOS EQUIPOS ESPECIALIZADOS DE FOTOGRAFÍA EDICIÓN Y SONIDO PERTENECIENTES AL PROGRAMA CINE Y AUDIOVISUALES </t>
  </si>
  <si>
    <t>CO1.REQ.8186441</t>
  </si>
  <si>
    <t>OPS-DAD-0074-2025</t>
  </si>
  <si>
    <t>https://community.secop.gov.co/Public/Tendering/ContractNoticePhases/View?PPI=CO1.PPI.39062582&amp;isFromPublicArea=True&amp;isModal=False</t>
  </si>
  <si>
    <t>KARIBENET SAS</t>
  </si>
  <si>
    <t>SERVICIO DE MANTENIMIENTO PREVENTIVO Y CORRECTIVO INCLUYE RESPUESTOS DE LOS SCANNER DE DISTINTAS DEPENDENCIAS DE UNIMAGDALENA</t>
  </si>
  <si>
    <t xml:space="preserve"> CO1.REQ.8169375</t>
  </si>
  <si>
    <t>OPS-DAD-0073-2025</t>
  </si>
  <si>
    <t>https://community.secop.gov.co/Public/Tendering/OpportunityDetail/Index?noticeUID=CO1.NTC.8001261</t>
  </si>
  <si>
    <t>CONSORTIA SAS</t>
  </si>
  <si>
    <t>SERVICIO DE RENOVACIÓN POR 10 MESES DE LA SUSCRIPCIÓN A LA BASE DE DATOS UPTODATE ANYWHERE REQUERIDA POR LA BIBLIOTECA  GERMÁN BULA MEYER</t>
  </si>
  <si>
    <t>CO1.REQ.8125437</t>
  </si>
  <si>
    <t>OPS-DAD-0072-2025</t>
  </si>
  <si>
    <t>https://community.secop.gov.co/Public/Tendering/OpportunityDetail/Index?noticeUID=CO1.NTC.8001242</t>
  </si>
  <si>
    <t>SAKAL &amp; YARA SAS</t>
  </si>
  <si>
    <t>SERVICIO DE RENOVACIÓN POR 12 MESES DE LA SUSCRIPCIÓN A LAS BASES DE DATOS DE EBSCOHOST DE LA EDITORIAL EBSCO REQUERIDAS POR LA BIBLIOTECA GERMÁN BULA MEYER</t>
  </si>
  <si>
    <t>CO1.REQ.8125407</t>
  </si>
  <si>
    <t>OPS-DAD-0071-2025</t>
  </si>
  <si>
    <t>https://community.secop.gov.co/Public/Tendering/OpportunityDetail/Index?noticeUID=CO1.NTC.8001227</t>
  </si>
  <si>
    <t>SERVICIO DE ARBITRAJE PARA LOS CICLOS DEPORTIVOS QUE SE DESARROLLARAN EN EL MARCO DE LOS JUEGOS DISTRITALES UNIVERSITARIOS 2025-1 ORGANIZADOS POR LA UNIVERSIDAD DEL MAGDALENA</t>
  </si>
  <si>
    <t>CO1.REQ.8124885</t>
  </si>
  <si>
    <t>OPS-DAD-0070-2025</t>
  </si>
  <si>
    <t>https://community.secop.gov.co/Public/Tendering/OpportunityDetail/Index?noticeUID=CO1.NTC.8001215</t>
  </si>
  <si>
    <t>COLVANES SAS</t>
  </si>
  <si>
    <t>SERVICIO DE MENSAJERÍA EXPRESA NACIONAL E INTERNACIONAL PARA EL ENVÍO DE DOCUMENTOS Y DEMÁS ELEMENTOS REQUERIDOS EN LA GESTIÓN ACADÉMICO - ADMINISTRATIVA DE LA UNIVERSIDAD DEL MAGDALENA</t>
  </si>
  <si>
    <t>CO1.REQ.8124875</t>
  </si>
  <si>
    <t>OPS-DAD-0069-2025</t>
  </si>
  <si>
    <t>https://community.secop.gov.co/Public/Tendering/OpportunityDetail/Index?noticeUID=CO1.NTC.7985097</t>
  </si>
  <si>
    <t>FUMIABA SAS</t>
  </si>
  <si>
    <t>SERVICIO DE FUMIGACIÓN Y CONTROL DE PLAGAS PARA LA UNIVERSIDAD DEL MAGDALENA CAMPUS PRINCIPAL Y SUS SEDES ALTERNAS</t>
  </si>
  <si>
    <t>CO1.REQ.8109145</t>
  </si>
  <si>
    <t>OPS-DAD-0068-2025</t>
  </si>
  <si>
    <t>https://community.secop.gov.co/Public/Tendering/OpportunityDetail/Index?noticeUID=CO1.NTC.7981201</t>
  </si>
  <si>
    <t>SFM COMPRESORES SAS</t>
  </si>
  <si>
    <t xml:space="preserve">SERVICIO DE MANTENIMIENTO PREVENTIVO Y/O CORRECTIVO INCLUYENDO LOS REPUESTOS NECESARIOS PARA LOS COMPRESORES MARCA SCHULZ DE LA CLÍNICA ODONTOLÓGICA Y DE BIENESTAR UNIVERSITARIO </t>
  </si>
  <si>
    <t>CO1.REQ.8104749</t>
  </si>
  <si>
    <t>OPS-DAD-0067-2025</t>
  </si>
  <si>
    <t>https://community.secop.gov.co/Public/Tendering/OpportunityDetail/Index?noticeUID=CO1.NTC.7980959</t>
  </si>
  <si>
    <t xml:space="preserve">HUGO OMAR HERNANDEZ GRANADOS </t>
  </si>
  <si>
    <t>SERVICIO DE MANTENIMIENTO PREVENTIVO Y CORRECTIVO DE CARPINTERÍA EN MADERA PARA EL NORMAL FUNCIONAMIENTO DE LOS MUEBLES Y ESTRUCTURAS EN MADERA DE LAS DIFERENTES LOCACIONES DE LA UNIVERSIDAD DEL MAGDALENA Y SUS SEDES ALTERNAS</t>
  </si>
  <si>
    <t>CO1.REQ.8104674</t>
  </si>
  <si>
    <t>OPS-DAD-0066-2025</t>
  </si>
  <si>
    <t>https://community.secop.gov.co/Public/Tendering/OpportunityDetail/Index?noticeUID=CO1.NTC.7965064</t>
  </si>
  <si>
    <t>INFOLINK COLOMBIA SAS</t>
  </si>
  <si>
    <t>SERVICIO DE SUSCRIPCIÓN POR 12 MESES A LA PLATAFORMA DIGITAL WWW.PASALAPÁGINA.COM REQUERIDA POR LA BIBLIOTECA GERMÁN BULA MEYER</t>
  </si>
  <si>
    <t>CO1.REQ.8087867</t>
  </si>
  <si>
    <t>OPS-DAD-0065-2025</t>
  </si>
  <si>
    <t>https://community.secop.gov.co/Public/Tendering/OpportunityDetail/Index?noticeUID=CO1.NTC.7914594</t>
  </si>
  <si>
    <t>SERVICIO DE PRODUCCIÓN TÉCNICA CON EQUIPOS ESPECIALIZADOS Y DE ÚLTIMA GENERACIÓN AMBIANTACIÓN ESCENOGRAFIA E ENTRETENIMIENTO PARA EL EVENTO DE CONMEMORACIÓN DEL DIA DE LA MUJER UNIMAGDALENA 2025</t>
  </si>
  <si>
    <t>CO1.REQ.8037515</t>
  </si>
  <si>
    <t>OPS-DAD-0064-2025</t>
  </si>
  <si>
    <t>https://community.secop.gov.co/Public/Tendering/OpportunityDetail/Index?noticeUID=CO1.NTC.7914718</t>
  </si>
  <si>
    <t>TWO 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</si>
  <si>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</si>
  <si>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CO1.REQ.8037503</t>
  </si>
  <si>
    <t>OPS-DAD-0063-2025</t>
  </si>
  <si>
    <t>https://community.secop.gov.co/Public/Tendering/OpportunityDetail/Index?noticeUID=CO1.NTC.7914610</t>
  </si>
  <si>
    <t>SERVICIO DE RENOVACIÓN PARA EL USO DE LA LICENCIA DE LA SUITE ADOBE CREATIVE CLOUD PARA 120 USUARIOS POR UN AÑO PARA EL PROGRAMA DE LICENCIATURA DE ARTES Y CINE DE LA UNIVERSIDAD DEL MAGDALENA</t>
  </si>
  <si>
    <t>CO1.REQ.8037302</t>
  </si>
  <si>
    <t>OPS-DAD-0062-2025</t>
  </si>
  <si>
    <t>https://community.secop.gov.co/Public/Tendering/OpportunityDetail/Index?noticeUID=CO1.NTC.7907438</t>
  </si>
  <si>
    <t>INFORMESE SAS</t>
  </si>
  <si>
    <t>SERVICIO DE RENOVACIÓN DE LA LICENCIA PALA IBM SPSS STATITICS STANDARD PARA 150 USUARIOS POR UN AÑO</t>
  </si>
  <si>
    <t>CO1.REQ.8030370</t>
  </si>
  <si>
    <t>OPS-DAD-0061-2025</t>
  </si>
  <si>
    <t>https://community.secop.gov.co/Public/Tendering/OpportunityDetail/Index?noticeUID=CO1.NTC.7896014</t>
  </si>
  <si>
    <t>SERVICIO DE MANTENIMIENTO PREVENTIVO Y/O CORRECTIVO INCLUIDO REPUESTOS DE ACUERDO CON LA NECESIDAD REQUERIDA PARA LOS EQUIPOS DE LABORATORIOS QUE PRESTAN EL SERVICIO A LAS ACTIVIDADES ACADÉMICAS DE LA UNIVERSIDAD DEL MAGDALENA DURANTE PERIODO ACADÉMICO 2025-I</t>
  </si>
  <si>
    <t>CO1.REQ.8018927</t>
  </si>
  <si>
    <t>OPS-DAD-0060-2025</t>
  </si>
  <si>
    <t>https://community.secop.gov.co/Public/Tendering/OpportunityDetail/Index?noticeUID=CO1.NTC.7895246</t>
  </si>
  <si>
    <t>SERVICIO DE RENOVACIÓN DE LOS SOFTWARES 1 LICENCIA DE SPROUT SOCIAL UPGRADE P-AVANZADO Y 1 LICENCIA DEL CERTIFICADO DE SEGURIDAD SSL COMODO PARA EL GRUPO DE COMUNICACIONES</t>
  </si>
  <si>
    <t>CO1.REQ.8018526</t>
  </si>
  <si>
    <t>OPS-DAD-0059-2025</t>
  </si>
  <si>
    <t>https://community.secop.gov.co/Public/Tendering/OpportunityDetail/Index?noticeUID=CO1.NTC.7893425</t>
  </si>
  <si>
    <t>MANUEL SALVADOR PABON PADILLA</t>
  </si>
  <si>
    <t>SERVICIO DE MANTENIMIENTO PREVENTIVO Y CORRECTIVO DE LAS PUERTAS AUTOMATIZADAS DE LA UNIVERSIDAD DEL MAGDALENA Y SUS SEDES ALTERNAS</t>
  </si>
  <si>
    <t>CO1.REQ.8016039</t>
  </si>
  <si>
    <t>OPS-DAD-0058-2025</t>
  </si>
  <si>
    <t>https://community.secop.gov.co/Public/Tendering/OpportunityDetail/Index?noticeUID=CO1.NTC.7883398</t>
  </si>
  <si>
    <t>JAVIER DAVID PINTO DELGHANS</t>
  </si>
  <si>
    <t>SERVICIO DE LIMPIEZA Y DESINFECCIÓN DE LAS TRAMPAS DE GRASA TUBERÍAS DE DESCARGA ALBERCAS Y TANQUES DE ALMACENAMIENTO DE AGUA PERTENECIENTES A  UNIVERSIDAD DEL MAGDALENA Y SUS SEDES ALTERNAS</t>
  </si>
  <si>
    <t>CO1.REQ.8006554</t>
  </si>
  <si>
    <t>OPS-DAD-0057-2025</t>
  </si>
  <si>
    <t>https://community.secop.gov.co/Public/Tendering/OpportunityDetail/Index?noticeUID=CO1.NTC.7852827</t>
  </si>
  <si>
    <t>SERVICIO DE MANTENIMIENTO PREVENTIVO PARA LOS EQUIPOS BIOMÉDICOS UBICADOS EN LA CLÍNICA ODONTOLÓGICA Y DE BIENESTAR UNIVERSITARIO QUE SON UTILIZADOS POR ESTUDIANTES DOCENTES Y PERSONAL MÉDICO PARA LAS PRÁCTICAS ACADÉMICAS Y ATENCIÓN EN SALUD DE LA COMUNIDAD UNIVERSITARIA</t>
  </si>
  <si>
    <t>CO1.REQ.7975224</t>
  </si>
  <si>
    <t>OPS-DAD-0056-2025</t>
  </si>
  <si>
    <t>https:--community.secop.gov.co-Public-Tendering-OpportunityDetail-Index?noticeUID=CO1.NTC.7850681</t>
  </si>
  <si>
    <t>JARINOX SAS</t>
  </si>
  <si>
    <t>SERVICIO DE MANTENIMIENTO PREVENTIVO Y-O CORRECTIVO Y SUMINISTRO DE REPUESTOS PARA LOS IMPLEMENTOS Y MAQUINARIA PARA LA INDUSTRIA DE ALIMENTOS Y PARA LA MARMITA ACERO INOXIDABLE JARINOX ESTUFA INDUSTRIAL ESCALDADOR CONGELADOR ACERO INOXIDABLE REFRIGERADOR PULVERIZADOR INDUSTRIAL HORNO INDUSTRIAL CONGELADOR CHALLENGER MÁQUINA CERRADORA ENLATADORA DESPULPADORA UBICADOS EN LA PLANTA DE PROCESAMIENTO DE PRODUCTOS PESQUEROS Y ALIMENTICIOS UTILIZADAS POR LOS ESTUDIANTES DE LOS DISTINTOS PROGRAMAS ACADÉMICOS DE LA INSTITUCIÓN</t>
  </si>
  <si>
    <t>CO1.REQ.7974849</t>
  </si>
  <si>
    <t>OPS-DAD-0055-2025</t>
  </si>
  <si>
    <t>https://community.secop.gov.co/Public/Tendering/OpportunityDetail/Index?noticeUID=CO1.NTC.7850929</t>
  </si>
  <si>
    <t>SANDRA MILENA MENDIETA PUGLIESE</t>
  </si>
  <si>
    <t>SERVICIO DE DIVULGACIÓN Y PROMOCIÓN DE LOS DISTINTOS PROCESOS ACADÉMICOS DE INVESTIGACIÓN Y EXTENSIÓN INSTITUCIONAL DE LA UNIVERSIDAD DEL MAGDALENA A TRAVÉS DE LA PÁGINA WEB WWW.SANTAMARTAALDIA.CO</t>
  </si>
  <si>
    <t>CO1.REQ.7974585</t>
  </si>
  <si>
    <t>OPS-DAD-0054-2025</t>
  </si>
  <si>
    <t>https://community.secop.gov.co/Public/Tendering/OpportunityDetail/Index?noticeUID=CO1.NTC.7850360</t>
  </si>
  <si>
    <t>INSTITUTO COLOMBIANO DE NORMAS TECNICAS Y CERTIFICACION ICONTEC</t>
  </si>
  <si>
    <t>SERVICIO DE AUDITORÍA DE RENOVACIÓN DE CERTIFICACIÓN BAJO LA NORMA NTC ISO 9001:2015 PARA LA MEJORA CONTINUA DEL SISTEMA DE GESTIÓN DE CALIDAD COGUI+</t>
  </si>
  <si>
    <t>CO1.REQ.7974507</t>
  </si>
  <si>
    <t>OPS-DAD-0053-2025</t>
  </si>
  <si>
    <t>https://community.secop.gov.co/Public/Tendering/OpportunityDetail/Index?noticeUID=CO1.NTC.7849891</t>
  </si>
  <si>
    <t>MCGRAW HILL COLOMBIA SAS</t>
  </si>
  <si>
    <t>SERVICIO DE LICENCIAMIENTO POR UN PERÍODO DE 12 MESES DE LAS SUSCRIPCIONES A LAS PLATAFORMAS ACCESS MEDICINE ACCESS MEDICINA Y ACCESS ENGINEERING PARA APOYAR LOS PROGRAMAS DE PREGRADO Y POSTGRADO DE LA UNIVERSIDAD DEL MAGDALENA</t>
  </si>
  <si>
    <t>CO1.REQ.7973422</t>
  </si>
  <si>
    <t>OPS-DAD-0052-2025</t>
  </si>
  <si>
    <t>https://community.secop.gov.co/Public/Tendering/OpportunityDetail/Index?noticeUID=CO1.NTC.7849840</t>
  </si>
  <si>
    <t>SOLAB SAS</t>
  </si>
  <si>
    <t>SERVICIO DE REALIZACIÓN DE EXÁMENES MÉDICOS OCUPACIONALES DE INGRESO PERIÓDICOS, DE RETIRO PRUEBAS DE LABORATORIO COMPLEMENTARIAS TAMIZAJES DIAGNÓSTICO DE CONDICIONES DE SALUD APLICACIÓN Y DIAGNÓSTICO DE LA BATERÍA DE RIESGO PSICOSOCIAL ADEMÁS DE LA ASESORÍA EN PROGRAMA DE MEDICINA PREVENTIVA Y DEL TRABAJO AL PERSONAL ADMINISTRATIVO Y DOCENTES DE PLANTA DE LA UNIVERSIDAD DEL MAGDALENA</t>
  </si>
  <si>
    <t>CO1.REQ.7973060</t>
  </si>
  <si>
    <t>OPS-DAD-0051-2025</t>
  </si>
  <si>
    <t>https://community.secop.gov.co/Public/Tendering/OpportunityDetail/Index?noticeUID=CO1.NTC.7849452</t>
  </si>
  <si>
    <t>EDITORIAL TIRANT LO BLANCH S.A.S</t>
  </si>
  <si>
    <t>SERVICIO DE RENOVACIÓN DEL LICENCIAMIENTO POR UN PERÍODO DE 12 MESES DE LA PLATAFORMA JURÍDICA TIRANT PRIME QUE REQUIERE LA BIBLIOTECA GERMÁN BULA MEYER</t>
  </si>
  <si>
    <t>CO1.REQ.7973202</t>
  </si>
  <si>
    <t>OPS-DAD-0050-2025</t>
  </si>
  <si>
    <t>https://community.secop.gov.co/Public/Tendering/OpportunityDetail/Index?noticeUID=CO1.NTC.7833700</t>
  </si>
  <si>
    <t>ENVITECK SAS</t>
  </si>
  <si>
    <t xml:space="preserve">SERVICIO DE MANTENIMIENTO PREVENTIVO A LA RED DE MONITOREO DE LOS PIEZÓMETROS TAYRONA 1 Y TAYRONA 2 UBICADOS EN EL CAMPUS UNIVERSITARIO </t>
  </si>
  <si>
    <t>CO1.REQ.7957452</t>
  </si>
  <si>
    <t>OPS-DAD-0049-2025</t>
  </si>
  <si>
    <t>https://community.secop.gov.co/Public/Tendering/OpportunityDetail/Index?noticeUID=CO1.NTC.7833662</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</si>
  <si>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</si>
  <si>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CO1.REQ.7956234</t>
  </si>
  <si>
    <t>OPS-DAD-0048-2025</t>
  </si>
  <si>
    <t>https://community.secop.gov.co/Public/Tendering/OpportunityDetail/Index?noticeUID=CO1.NTC.7831683</t>
  </si>
  <si>
    <t>EDDIE ENRIQUE MOLINA PABON</t>
  </si>
  <si>
    <t>SERVICIO DE RECOPILACIÓN REMISIÓN O ENTREGA DE LOS LISTADOS DE LOS ESTADOS JUDICIALES PUBLICADOS POR LOS JUZGADOS Y TRIBUNALES DE LA CIUDAD DE SANTA MARTA</t>
  </si>
  <si>
    <t>CO1.REQ.7955192</t>
  </si>
  <si>
    <t>OPS-DAD-0047-2025</t>
  </si>
  <si>
    <t>https://community.secop.gov.co/Public/Tendering/OpportunityDetail/Index?noticeUID=CO1.NTC.7816683</t>
  </si>
  <si>
    <t>SERVICIO DE ALQUILER DE MÓDULOS METÁLICOS CONTENEDORES DE 6 MTS CON EL FIN DE CUBRIR REQUERIMIENTOS DE ESPACIOS PARA OFICINAS ALTERNAS Y BODEGAS NECESARIAS PARA EL BUEN FUNCIONAMIENTO DE LAS UNIDADES ADMINISTRATIVAS DE LA UNIVERSIDAD DEL MAGDALENA</t>
  </si>
  <si>
    <t>CO1.REQ.7940302</t>
  </si>
  <si>
    <t>OPS-DAD-0046-2025</t>
  </si>
  <si>
    <t>https://community.secop.gov.co/Public/Tendering/OpportunityDetail/Index?noticeUID=CO1.NTC.7816072</t>
  </si>
  <si>
    <t>ESTRUCTURA PUBLICITARIA SAS</t>
  </si>
  <si>
    <t>SERVICIO DE MANTENIMIENTO DE PANTALLA LED UBICADA EN EL EDIFICIO DE INNOVACIÓN Y EMPRENDIMIENTO EN LAS INSTALACIONES DE LA UNIVERSIDAD DEL MAGDALENA</t>
  </si>
  <si>
    <t>CO1.REQ.7939452</t>
  </si>
  <si>
    <t>OPS-DAD-0045-2025</t>
  </si>
  <si>
    <t>https://community.secop.gov.co/Public/Tendering/OpportunityDetail/Index?noticeUID=CO1.NTC.7815962</t>
  </si>
  <si>
    <t>SERVICIO INTEGRAL DE TRANSMISIÓN RECEPCIÓN ALMACENAMIENTO VISUALIZACIÓN DE DATOS WEB PARA EL SISTEMA DE MEDICIÓN DEL NIVEL FREÁTICO EN LOS POZOS TAYRONA Y TAYRONA 2</t>
  </si>
  <si>
    <t>CO1.REQ.7938086</t>
  </si>
  <si>
    <t>OPS-DAD-0044-2025</t>
  </si>
  <si>
    <t>https://community.secop.gov.co/Public/Tendering/OpportunityDetail/Index?noticeUID=CO1.NTC.7807642</t>
  </si>
  <si>
    <t>EDU LABS SAS</t>
  </si>
  <si>
    <t>SERVICIO DE ADQUISICIÓN DE LA LICENCIA MOODLE LMS PARA 1500 USUARIOS ACTIVOS MÁS MIGRACIÓN DE 2000 CURSOS DURANTE EL 2025-I Y 20000 USUARIOS DURANTE EL 2025-II FUNDAMENTAL PARA LA EDUCACIÓN VIRTUAL E HÍBRIDA DE LA INSTITUCIÓN, POR UN TÉRMINO DE 10 MESES</t>
  </si>
  <si>
    <t>CO1.REQ.7930696</t>
  </si>
  <si>
    <t>OPS-DAD-0043-2025</t>
  </si>
  <si>
    <t>https://community.secop.gov.co/Public/Tendering/OpportunityDetail/Index?noticeUID=CO1.NTC.7797740</t>
  </si>
  <si>
    <t>SERVICIO DE DIVULGACIÓN Y PROMOCIÓN DE LOS DISTINTOS PROCESOS ACADÉMICOS DE INVESTIGACIÓN Y EXTENSIÓN INSTITUCIONAL DE LA UNIVERSIDAD DEL MAGDALENA UTILIZANDO COMO FUENTES DIFUSORAS LAS PLATAFORMAS PERIODÍSTICAS DIGITALES DE CARÁCTER REGIONAL COMO EN LA INTERNET EN SU PÁGINA WEB WWW.UNIVERSIDAD.EDU.CO</t>
  </si>
  <si>
    <t>CO1.REQ.7920480</t>
  </si>
  <si>
    <t>OPS-DAD-0042-2025</t>
  </si>
  <si>
    <t>https://community.secop.gov.co/Public/Tendering/OpportunityDetail/Index?noticeUID=CO1.NTC.7775883</t>
  </si>
  <si>
    <t>ALF TECHNOLOGIES SAS</t>
  </si>
  <si>
    <t>SERVICIO DE RENOVACIÓN DEL LICENCIAMIENTO DE 2.700 PERMISOS DE USO DEL ANTIVIRUS SOPHOS Y 20 LICENCIAS PARA SERVIDOR PARA PROTEGER DE AMENAZAS INFORMÁTICAS LA INFRAESTRUCTURA TECNOLÓGICA INSTITUCIONAL</t>
  </si>
  <si>
    <t>CO1.REQ.7891648</t>
  </si>
  <si>
    <t>OPS-DAD-0041-2025</t>
  </si>
  <si>
    <t>https://community.secop.gov.co/Public/Tendering/ContractNoticePhases/View?PPI=CO1.PPI.37944213&amp;isFromPublicArea=True&amp;isModal=False</t>
  </si>
  <si>
    <t>IDOC SERVICIOS INTELIGENTES SAS</t>
  </si>
  <si>
    <t>SERVICIO DE ALMACENAMIENTO CUSTODIA CONSULTA Y CODIFICACIÓN DE LOS DOCUMENTOS DEL ARCHIVO CENTRAL DE LA UNIVERSIDAD DEL MAGDALENA</t>
  </si>
  <si>
    <t>OPS-DAD-0040-2025</t>
  </si>
  <si>
    <t>https://community.secop.gov.co/Public/Tendering/ContractNoticePhases/View?PPI=CO1.PPI.37859881&amp;isFromPublicArea=True&amp;isModal=False</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</si>
  <si>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</si>
  <si>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</si>
  <si>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CO1.REQ.7868000</t>
  </si>
  <si>
    <t>OPS-DAD-0039-2025</t>
  </si>
  <si>
    <t>https://community.secop.gov.co/Public/Tendering/ContractNoticePhases/View?PPI=CO1.PPI.37840428&amp;isFromPublicArea=True&amp;isModal=False</t>
  </si>
  <si>
    <t>BIOSED TECNOLOGIA MEDICA SAS</t>
  </si>
  <si>
    <t>SERVICIO DE MANTENIMIENTO PREVENTIVO Y O CORRECTIVO DE DOS 2 AUTOCLAVES MARCA TUTTNAUER MODELOS 5170 EL Y 3140 E UBICADOS EN EL LABORATORIO DE AGRONOMÍA Y DE MICROBIOLOGÍA PARA LOS DISTINTOS PROGRAMAS QUE OFRECE LA UNIVERSIDAD Y LA AUTOMATIZACION DEL AUTOCLAVE MARCA CASTECH</t>
  </si>
  <si>
    <t>CO1.REQ.7867129</t>
  </si>
  <si>
    <t>OPS-DAD-0038-2025</t>
  </si>
  <si>
    <t>https://community.secop.gov.co/Public/Tendering/ContractNoticePhases/View?PPI=CO1.PPI.37836858&amp;isFromPublicArea=True&amp;isModal=False</t>
  </si>
  <si>
    <t>SOCIEDAD CARIBE TELECOMUNICACIONES CATEL SAS</t>
  </si>
  <si>
    <t xml:space="preserve">SERVICIO DE INTERNET ILIMITADO DE 80 MEGAS DISTRIBUIDOS EN 40 MEGAS UBICADO EN LA SEDE ZONAL DEL MUNICIPIO DE AGUACHICA Y 40 MEGAS EN LA SEDE ZONAL DEL MUNICIPIO DE PELAYA LOS DOS 2 MUNICIPIOS PERTENECEN AL DEPARTAMENTO DE CESAR DONDE FUNCIONAN PROGRAMAS ACADÉMICOS DEL CREO </t>
  </si>
  <si>
    <t> CO1.REQ.7860228</t>
  </si>
  <si>
    <t>OPS-DAD-0037-2025</t>
  </si>
  <si>
    <t>https://community.secop.gov.co/Public/Tendering/ContractNoticePhases/View?PPI=CO1.PPI.37836478&amp;isFromPublicArea=True&amp;isModal=False</t>
  </si>
  <si>
    <t>PROGRAMACIONES CAMPO TELEVISION SAS</t>
  </si>
  <si>
    <t>DIVULGACIÓN Y PROMOCIÓN DE LOS DISTINTOS PROCESOS ACADÉMICOS DE INVESTIGACIÓN Y EXTENSIÓN INSTITUCIONAL DE LA UNIVERSIDAD DEL MAGDALENA A TRAVÉS DE LA TELEVISIÓN COMO ES EN LAS EMISIONES DEL NOTICIERO PCT EN LA NOTICIA</t>
  </si>
  <si>
    <t>CO1.REQ.7859810</t>
  </si>
  <si>
    <t>OPS-DAD-0036-2025</t>
  </si>
  <si>
    <t>https://community.secop.gov.co/Public/Tendering/ContractNoticePhases/View?PPI=CO1.PPI.37835766&amp;isFromPublicArea=True&amp;isModal=False</t>
  </si>
  <si>
    <t>EDSOLUTIONS SAS</t>
  </si>
  <si>
    <t>SERVICIO DE DIVULGACIÓN Y PROMOCIÓN DE LOS DISTINTOS PROCESOS ACADÉMICOS DE INVESTIGACIÓN Y EXTENSIÓN INSTITUCIONAL DE LA UNIVERSIDAD DEL MAGDALENAUTILIZANDO COMO FUENTES DIFUSORAS LAS PLATAFORMAS PERIODÍSTICAS DIGITALES DE CARÁCTER REGIONAL EN INTERNET  A TRAVÉS DE LA PÁGINA WEB WWW.EDSNOTICIAS.COM.CO</t>
  </si>
  <si>
    <t> CO1.REQ.7859613</t>
  </si>
  <si>
    <t>OPS-DAD-0035-2025</t>
  </si>
  <si>
    <t>https://community.secop.gov.co/Public/Tendering/ContractNoticePhases/View?PPI=CO1.PPI.37835225&amp;isFromPublicArea=True&amp;isModal=False</t>
  </si>
  <si>
    <t>PUBLICACIONES SEGUIMIENTO SAS</t>
  </si>
  <si>
    <t xml:space="preserve">SERVICIO DE DIVULGACIÓN Y PROMOCIÓN DE LOS DISTINTOS PROCESOS ACADÉMICOS DE INVESTIGACIÓN Y EXTENSIÓN INSTITUCIONAL DE LA UNIVERSIDAD DEL MAGDALENA UTILIZANDO COMO FUENTES DIFUSORAS LA RADIO AL IGUAL QUE LAS PLATAFORMAS PERIODÍSTICAS DIGITALES DE CARÁCTER REGIONAL A TRAVÉS DE LA PÁGINA WEB WWW.SEGUIMIENTO.CO. </t>
  </si>
  <si>
    <t>CO1.REQ.7859142</t>
  </si>
  <si>
    <t>OPS-DAD-0034-2025</t>
  </si>
  <si>
    <t>https://community.secop.gov.co/Public/Tendering/OpportunityDetail/Index?noticeUID=CO1.NTC.7716217</t>
  </si>
  <si>
    <t>INNOVACION &amp; DISEÑOS SAS</t>
  </si>
  <si>
    <t>DIVULGACIÓN Y PROMOCIÓN DE LOS DISTINTOS PROCESOS ACADÉMICOS DE INVESTIGACIÓN Y EXTENSIÓN INSTITUCIONAL DE LA UNIVERSIDAD DEL MAGDALENA EN LA RADIO EN LAS EMISORAS RADIO MAGDALENA 1420 AM Y RADIO RODADERO 1480</t>
  </si>
  <si>
    <t>CO1.REQ.7838970</t>
  </si>
  <si>
    <t>OPS-DAD-0033-2025</t>
  </si>
  <si>
    <t>https://community.secop.gov.co/Public/Tendering/OpportunityDetail/Index?noticeUID=CO1.NTC.7715920</t>
  </si>
  <si>
    <t>RADIO HOY SAS</t>
  </si>
  <si>
    <t>SERVICIO DE DIVULGACIÓN Y PROMOCIÓN DE LOS DISTINTOS PROCESOS ACADÉMICOS DE INVESTIGACIÓN Y EXTENSIÓN INSTITUCIONAL DE LA UNIVERSIDAD DEL MAGDALENA UTILIZANDO COMO FUENTES DIFUSORAS LA RADIO CON REPLICA EN SUS PLATAFORMAS DIGITALES CÓMO WWW.RADIOHOY.COM.</t>
  </si>
  <si>
    <t>CO1.REQ.7838620</t>
  </si>
  <si>
    <t>OPS-DAD-0032-2025</t>
  </si>
  <si>
    <t>https://community.secop.gov.co/Public/Tendering/OpportunityDetail/Index?noticeUID=CO1.NTC.7715630</t>
  </si>
  <si>
    <t>CARACOL PRIMERA CADENA RADIAL COLOMBIANA SA</t>
  </si>
  <si>
    <t>SERVICIO DE DIVULGACIÓN Y PROMOCIÓN DE LOS DISTINTOS PROCESOS ACADÉMICOS DE INVESTIGACIÓN Y EXTENSIÓN INSTITUCIONAL DE LA UNIVERSIDAD DEL MAGDALENA UTILIZANDO COMO FUENTES DIFUSORAS LA RADIO CÓMO EN LA EMISORA RADIO GALEÓN DE CARACOL 890 AM</t>
  </si>
  <si>
    <t>CO1.REQ.7838286</t>
  </si>
  <si>
    <t>OPS-DAD-0031-2025</t>
  </si>
  <si>
    <t>https://community.secop.gov.co/Public/Tendering/OpportunityDetail/Index?noticeUID=CO1.NTC.7715701</t>
  </si>
  <si>
    <t>SERVICIO DE MANTENIMIENTO PREVENTIVO Y CORRECTIVO PARCIAL PARA LOS VIDEO PROYECTORES INTERACTIVOS ULTRACORTOS QUE PRESTAN EL SERVICIO AUDIOVISUAL EN LOS SALONES DE CLASES DE LOS EDIFICIOS SIERRA NEVADA CIÉNAGA GRANDE BLOQUE II Y MAR CARIBE PARA EL PERIODO 2025-I</t>
  </si>
  <si>
    <t>CO1.REQ.7838257</t>
  </si>
  <si>
    <t>OPS-DAD-0030-2025</t>
  </si>
  <si>
    <t>https://community.secop.gov.co/Public/Tendering/OpportunityDetail/Index?noticeUID=CO1.NTC.7715273</t>
  </si>
  <si>
    <t>SOCIEDAD DE MEDIOS EL ARTICULO SAS</t>
  </si>
  <si>
    <t xml:space="preserve">SERVICIO DE DIVULGACIÓN Y PROMOCIÓN DE LOS DISTINTOS PROCESOS ACADÉMICOS DE INVESTIGACIÓN Y EXTENSIÓN INSTITUCIONAL DE LA UNIVERSIDAD DEL MAGDALENA EN INTERNET A TRAVÉS DE LA PÁGINA WEB WWW.ELARTICULO.CO. </t>
  </si>
  <si>
    <t>CO1.REQ.7837989</t>
  </si>
  <si>
    <t>OPS-DAD-0029-2025</t>
  </si>
  <si>
    <t>https://community.secop.gov.co/Public/Tendering/OpportunityDetail/Index?noticeUID=CO1.NTC.7707838</t>
  </si>
  <si>
    <t>SERVICIO DE MANTENIMIENTO Y RECARGAS DE LOS EXTINTORES PERTENECIENTES A LA UNIVERSIDAD DEL MAGDALENA SUS SEDES ALTERNAS Y VEHÍCULOS INSTITUCIONALES</t>
  </si>
  <si>
    <t>CO1.REQ.7830163</t>
  </si>
  <si>
    <t>OPS-DAD-0028-2025</t>
  </si>
  <si>
    <t>https://community.secop.gov.co/Public/Tendering/OpportunityDetail/Index?noticeUID=CO1.NTC.7706718</t>
  </si>
  <si>
    <t xml:space="preserve">SERVICIO DE DIVULGACIÓN Y PROMOCIÓN DE LOS DISTINTOS PROCESOS ACADÉMICOS DE INVESTIGACIÓN Y EXTENSIÓN INSTITUCIONAL DE LA UNIVERSIDAD DEL MAGDALENA A TRAVÉS DE SU PÁGINA WEB WWW.HOYDIARIODELMAGDALENA.COM.CO. </t>
  </si>
  <si>
    <t>CO1.REQ.7829078</t>
  </si>
  <si>
    <t>OPS-DAD-0027-2025</t>
  </si>
  <si>
    <t>https://community.secop.gov.co/Public/Tendering/OpportunityDetail/Index?noticeUID=CO1.NTC.7687876</t>
  </si>
  <si>
    <t>SERVICIO DE CALIBRACIÓN PARA LOS EQUIPOS BIOMÉDICOS DE LA CLÍNICA ODONTOLÓGICA Y DE BIENESTAR UNIVERSITARIO PARA LAS PRÁCTICAS ACADÉMICAS EN LA UNIVERSIDAD DEL MAGDALENA</t>
  </si>
  <si>
    <t>CO1.REQ.7809644</t>
  </si>
  <si>
    <t>OPS-DAD-0026-2025</t>
  </si>
  <si>
    <t>https://community.secop.gov.co/Public/Tendering/OpportunityDetail/Index?noticeUID=CO1.NTC.7686925</t>
  </si>
  <si>
    <t>KAREN LORENA ZULUAGA PÉREZ</t>
  </si>
  <si>
    <t>SERVICIO DE ALQUILER DE VESTUARIOS PARA EL DESARROLLO DE LAS ACTIVIDADES REALIZADAS POR EL ÁREA DE CULTURA Y DESARROLLO HUMANO ADSCRITAS A LA DIRECCIÓN DE BIENESTAR UNIVERSITARIO EN EL MARCO DEL PROYECTO DEL PLAN DE ACCIÓN MEJORAMIENTO DE LA CALIDAD DE VIDA BIENESTAR Y DESARROLLO PERSONAL DE LA COMUNIDAD UNIVERSITARIA</t>
  </si>
  <si>
    <t>CO1.REQ.7808970</t>
  </si>
  <si>
    <t>OPS-DAD-0025-2025</t>
  </si>
  <si>
    <t>https://community.secop.gov.co/Public/Tendering/OpportunityDetail/Index?noticeUID=CO1.NTC.7673097</t>
  </si>
  <si>
    <t>UNIDAD DE MEDIOS SAS</t>
  </si>
  <si>
    <t>SERVICIO DE DIVULGACIÓN Y PROMOCIÓN DE LOS DISTINTOS PROCESOS ACADÉMICOS DE INVESTIGACIÓN Y EXTENSIÓN INSTITUCIONAL DE LA UNIVERSIDAD DEL MAGDALENA EN EL PORTAL WEB WWW.REVISTA7SM.COM.</t>
  </si>
  <si>
    <t>CO1.REQ.7794812</t>
  </si>
  <si>
    <t>OPS-DAD-0024-2025</t>
  </si>
  <si>
    <t>https://community.secop.gov.co/Public/Tendering/OpportunityDetail/Index?noticeUID=CO1.NTC.7672975</t>
  </si>
  <si>
    <t>RICARDO ALONSO</t>
  </si>
  <si>
    <t xml:space="preserve">SERVICIO DE DRONE CÁMARA DE FOTOGRAFÍA Y VIDEO OPERACIÓN DEL MISMO PARA HACER ACOMPAÑAMIENTO DE LAS DIFERENTES ACTIVIDADES QUE SE DESARROLLARÁN EN LA UNIVERSIDAD DEL MAGDALENA DURANTE CUATRO 04 MESES Y SERÁN TRANSMITIDAS EN LAS REDES SOCIALES PÁGINA WEB Y TODOS LOS ESPACIOS OFICIALES </t>
  </si>
  <si>
    <t>CO1.REQ.7794564</t>
  </si>
  <si>
    <t>OPS-DAD-0023-2025</t>
  </si>
  <si>
    <t>https://community.secop.gov.co/Public/Tendering/OpportunityDetail/Index?noticeUID=CO1.NTC.7673108</t>
  </si>
  <si>
    <t>SERVICIO DE DIVULGACIÓN Y PROMOCIÓN DE LOS DISTINTOS PROCESOS ACADÉMICOS DE INVESTIGACIÓN Y EXTENSIÓN INSTITUCIONAL DE LA UNIVERSIDAD DEL MAGDALENA EN EL PORTAL WEB WWW.ELINFORMADOR.COM.CO</t>
  </si>
  <si>
    <t>CO1.REQ.7794535</t>
  </si>
  <si>
    <t>OPS-DAD-0022-2025</t>
  </si>
  <si>
    <t>https://community.secop.gov.co/Public/Tendering/OpportunityDetail/Index?noticeUID=CO1.NTC.7672918</t>
  </si>
  <si>
    <t>MEDIGRAFICOS SAS</t>
  </si>
  <si>
    <t>CO1.REQ.7787627</t>
  </si>
  <si>
    <t>OPS-DAD-0021-2025</t>
  </si>
  <si>
    <t>https://community.secop.gov.co/Public/Tendering/OpportunityDetail/Index?noticeUID=CO1.NTC.7665800</t>
  </si>
  <si>
    <t>CASA GLAMEL EXCLUSIVE SAS</t>
  </si>
  <si>
    <t>SERVICIO DE ALQUILER DE 2500 TOGAS Y DISEÑO DE ESTOLAS PARA LAS CEREMONIAS DE GRADOS DE LA UNIVERSIDAD DEL MAGDALENA A DESARROLLARSE SEGÚN EL CALENDARIO ACADÉMICO DEL 2025</t>
  </si>
  <si>
    <t>CO1.REQ.7786792</t>
  </si>
  <si>
    <t>OPS-DAD-0020-2025</t>
  </si>
  <si>
    <t>https://community.secop.gov.co/Public/Tendering/OpportunityDetail/Index?noticeUID=CO1.NTC.7653741</t>
  </si>
  <si>
    <t>ELFRED DE JESUS RODRIGUEZ DIAZ</t>
  </si>
  <si>
    <t>SERVICIO DE MANTENIMIENTO PREVENTIVO Y CORRECTIVO DE LOS EQUIPOS DE SONIDO PERTENECIENTES A LA UNIVERSIDAD DEL MAGDALENA</t>
  </si>
  <si>
    <t>CO1.REQ.7774830</t>
  </si>
  <si>
    <t>OPS-DAD-0019-2025</t>
  </si>
  <si>
    <t>https://community.secop.gov.co/Public/Tendering/OpportunityDetail/Index?noticeUID=CO1.NTC.7653030</t>
  </si>
  <si>
    <t>ASISTENCIA MEDICA INMEDIATA SERVICIO DE AMBULANCIA PREPAGADA SA AMI</t>
  </si>
  <si>
    <t>SERVICIO DE ÁREA PROTEGIDA PARA EL AÑO 2025 DIRIGIDO A LOS MIEMBROS DE LA COMUNIDAD UNIVERSITARIA Y VISITANTES</t>
  </si>
  <si>
    <t>CO1.REQ.7774216</t>
  </si>
  <si>
    <t>OPS-DAD-0018-2025</t>
  </si>
  <si>
    <t>https://community.secop.gov.co/Public/Tendering/OpportunityDetail/Index?noticeUID=CO1.NTC.7640401</t>
  </si>
  <si>
    <t>JOSE GREGORIO VERGARA FONSECA</t>
  </si>
  <si>
    <t>SERVICIO DE MANTENIMIENTO Y REPARACIÓN EN FIBRA DE VIDRIO Y ALUMINIO DE LOS BOTES Y REMOS INSTITUCIONALES UBICADOS EN LA ZONA DEL LAGO DE LA UNIVERSIDAD DEL MAGDALENA</t>
  </si>
  <si>
    <t>CO1.REQ.7760760</t>
  </si>
  <si>
    <t>OPS-DAD-0017-2025</t>
  </si>
  <si>
    <t>https:--community.secop.gov.co-Public-Tendering-OpportunityDetail-Index?noticeUID=CO1.NTC.7610499</t>
  </si>
  <si>
    <t>CO1.REQ.7731391</t>
  </si>
  <si>
    <t>OPS-DAD-0016-2025</t>
  </si>
  <si>
    <t>https://community.secop.gov.co/Public/Tendering/OpportunityDetail/Index?noticeUID=CO1.NTC.7610907</t>
  </si>
  <si>
    <t>SERVICIO DE MANTENIMIENTO PREVENTIVO Y O CORRECTIVO INCLUIDO REPUESTOS DE EQUIPOS ÓPTICOS UBICADOS EN LOS DIFERENTES LABORATORIOS DE LA UNIVERSIDAD DEL MAGDALENA PARA EL PERIODO 2025 I</t>
  </si>
  <si>
    <t>CO1.REQ.7731504</t>
  </si>
  <si>
    <t>OPS-DAD-0015-2025</t>
  </si>
  <si>
    <t>https://community.secop.gov.co/Public/Tendering/OpportunityDetail/Index?noticeUID=CO1.NTC.7607104</t>
  </si>
  <si>
    <t>SERVICIO DE MANTENIMIENTO Y SOPORTE DEL SISTEMA DE INFORMACIÓN SERIES DE LA UNIVERSIDAD DEL MAGDALENA</t>
  </si>
  <si>
    <t>CO1.REQ.7727849</t>
  </si>
  <si>
    <t>OPS-DAD-0014-2025</t>
  </si>
  <si>
    <t>https://community.secop.gov.co/Public/Tendering/OpportunityDetail/Index?noticeUID=CO1.NTC.7593669</t>
  </si>
  <si>
    <t>MANTENIMIENTO PREVENTIVO Y CORRECTIVO INCLUYE REPUESTOS DE LECTORAS BIOMÉTRICAS DEL CONTROL DE ACCESO INSTITUCIONAL</t>
  </si>
  <si>
    <t>CO1.REQ.7715010</t>
  </si>
  <si>
    <t>OPS-DAD-0013-2025</t>
  </si>
  <si>
    <t>https://community.secop.gov.co/Public/Tendering/OpportunityDetail/Index?noticeUID=CO1.NTC.7593060</t>
  </si>
  <si>
    <t>E Y K INGENIERIA SAS</t>
  </si>
  <si>
    <t>SERVICIO DE MANTENIMIENTO PREVENTIVO Y CORRECTIVO A LOS DISPOSITIVOS ELECTROMECÁNICOS Y COMPONENTES DEL POZO PERTENECIENTE A LA UNIMAGDALENA INCLUYE REPUESTOS DE CONFORMIDAD CON LAS CONDICIONES ESTABLECIDAS POR UNIMAGDALENA</t>
  </si>
  <si>
    <t>CO1.REQ.7714322</t>
  </si>
  <si>
    <t>OPS-DAD-0012-2025</t>
  </si>
  <si>
    <t>https://community.secop.gov.co/Public/Tendering/OpportunityDetail/Index?noticeUID=CO1.NTC.7588726</t>
  </si>
  <si>
    <t>AUTOCLAVES DEL CARIBE SAS</t>
  </si>
  <si>
    <t>SERVICIO DE MANTENIMIENTO PREVENTIVO Y O CORRECTIVO DE TRES 3 AUTOCLAVES UBICADAS EN BLOQUE V PRIMER Y SEGUNDO PISO DE LAS CLÍNICAS ODONTOLÓGICAS Y TRES 3 AUTOCLAVES UBICADOS EN EL CONSULTORIO ODONTOLÓGICO DE BIENESTAR UNIVERSITARIO</t>
  </si>
  <si>
    <t>CO1.REQ.7709998</t>
  </si>
  <si>
    <t>OPS-DAD-0011-2025</t>
  </si>
  <si>
    <t>https://community.secop.gov.co/Public/Tendering/OpportunityDetail/Index?noticeUID=CO1.NTC.7588705</t>
  </si>
  <si>
    <t>SERVICIO DE PREPRODUCCIÓN PRODUCCIÓN Y POST PRODUCCIÓN DE PIEZAS AUDIOVISUALES DE CARÁCTER INSTITUCIONAL PARA TRANSMITIR CADA SEMANA DURANTE SEIS 06 MESES POR LAS REDES SOCIALES PÁGINA WEB Y TODOS LOS ESPACIOS OFICIALES DE COMUNICACIÓN AUDIOVISUAL E INTERACTIVA DE LA UNIMAGDALENA</t>
  </si>
  <si>
    <t>CO1.REQ.7709976</t>
  </si>
  <si>
    <t>OPS-DAD-0010-2025</t>
  </si>
  <si>
    <t>https://community.secop.gov.co/Public/Tendering/OpportunityDetail/Index?noticeUID=CO1.NTC.7576127</t>
  </si>
  <si>
    <t>SERVICIO DE MANTENIMIENTO PREVENTIVO Y CORRECTIVO INCLUYE REPUESTOS DE CARGADORES ELÉCTRICOS DE LA INFRAESTRUCTURA INSTITUCIONAL DE LA UNIVERSIDAD DEL MAGDALENA</t>
  </si>
  <si>
    <t>CO1.REQ.7697808</t>
  </si>
  <si>
    <t>OPS-DAD-0009-2025</t>
  </si>
  <si>
    <t>https://community.secop.gov.co/Public/Tendering/OpportunityDetail/Index?noticeUID=CO1.NTC.7545142</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</si>
  <si>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</si>
  <si>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</si>
  <si>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CO1.REQ.7661916</t>
  </si>
  <si>
    <t>OPS-DAD-0008-2025</t>
  </si>
  <si>
    <t>https://community.secop.gov.co/Public/Tendering/OpportunityDetail/Index?noticeUID=CO1.NTC.7540398</t>
  </si>
  <si>
    <t>SERVICIO DE PREPRODUCCIÓN PRODUCCIÓN Y POST PRODUCCIÓN DEL PROGRAMA INSTITUCIONAL DE LA UNIVERSIDAD DEL MAGDALENA EL CAMPUS TV</t>
  </si>
  <si>
    <t>CO1.REQ.7661489</t>
  </si>
  <si>
    <t>OPS-DAD-0007-2025</t>
  </si>
  <si>
    <t>https://community.secop.gov.co/Public/Tendering/OpportunityDetail/Index?noticeUID=CO1.NTC.7504513</t>
  </si>
  <si>
    <t>24-28/01/2025</t>
  </si>
  <si>
    <t>148/182</t>
  </si>
  <si>
    <t>SERVICIO DE  ALQUILER DE ELEMENTOS LOGÍSTICOS PARA EVENTOS COMO SILLAS PLÁSTICAS SILLAS VESTIDASMESAS PLÁSTICASMANTEL CORTO MESÓN VESTIDO MESAS BAR SILLAS BAR CARPAS 4X4 Y 5X5 TARIMAS AMPLIFICACIONES PEQUEÑAS MEDIANAS Y GRANDES SALAS LONG BAÑOS PORTÁTILES Y DEMÁS ELEMENTOS QUE SE REQUIERAN PARA LA REALIZACIÓN DE EVENTOS ACADÉMICO ADMINISTRATIVOS DE LA UNIVERSIDAD</t>
  </si>
  <si>
    <t>CO1.REQ.7626259</t>
  </si>
  <si>
    <t>OPS-DAD-0006-2025</t>
  </si>
  <si>
    <t>https://community.secop.gov.co/Public/Tendering/OpportunityDetail/Index?noticeUID=CO1.NTC.7503974</t>
  </si>
  <si>
    <t>SERVICIO DE MANTENIMIENTO PREVENTIVO Y CORRECTIVO PARA EQUIPOS DE AIRES ACONDICIONADOS MULTIV INVERTER DE ALTA EFICIENCIA DE FRECUENCIA VARIABLE CON REFRIGERANTE R410A QUE ESTÁN INSTALADOS EN LOS EDIFICIOS SIERRA NEVADA CIÉNAGA GRANDE MAR CARIBE BIENESTAR UNIVERSITARIO SEDE VILLA COUNTRY EDIFICIO INNOVACIÓN Y EMPRENDIMIENTO LABORATORIO DE BIOLOGÍA QUÍMICA DEL BLOQUE SEIS VI Y EL SEXTO PISO DEL HOSPITAL CENTRAL JULIO MENDEZ BARRENECHE</t>
  </si>
  <si>
    <t>CO1.REQ.7626214</t>
  </si>
  <si>
    <t>OPS-DAD-0005-2025</t>
  </si>
  <si>
    <t>https://community.secop.gov.co/Public/Tendering/OpportunityDetail/Index?noticeUID=CO1.NTC.7503406</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</si>
  <si>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</si>
  <si>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CO1.REQ.7624676</t>
  </si>
  <si>
    <t>OPS-DAD-0004-2025</t>
  </si>
  <si>
    <t>https://community.secop.gov.co/Public/Tendering/OpportunityDetail/Index?noticeUID=CO1.NTC.7468197</t>
  </si>
  <si>
    <t>REFRIMAGUS LTDA</t>
  </si>
  <si>
    <t>SERVICIO DE MANTENIMIENTO PREVENTIVO Y CORRECTIVO DE LOS AIRES ACONDICIONADOS Y SISTEMAS DE REFRIGERACIÓN DE LA UNIVERSIDAD DEL MAGDALENA Y SUS SEDES ALTERNAS</t>
  </si>
  <si>
    <t>CO1.REQ.7589488</t>
  </si>
  <si>
    <t>OPS-DAD-0003-2025</t>
  </si>
  <si>
    <t>https://community.secop.gov.co/Public/Tendering/OpportunityDetail/Index?noticeUID=CO1.NTC.7428426</t>
  </si>
  <si>
    <t>RENOVACIÓN POR 12 MESES DE LA SUSCRIPCIÓN A LOS SERVICIOS SAAS PARA LA BIBLIOTECA GERMAN BULA MEYER</t>
  </si>
  <si>
    <t>CO1.REQ.7543020</t>
  </si>
  <si>
    <t>OPS-DAD-0002-2025</t>
  </si>
  <si>
    <t>https://community.secop.gov.co/Public/Tendering/OpportunityDetail/Index?noticeUID=CO1.NTC.7421367</t>
  </si>
  <si>
    <t>INTERNNOVA SOLUTIONS SAS</t>
  </si>
  <si>
    <t>RENOVACIÓN DEL SERVICIO DE LICENCIAMIENTO POR UN PERÍODO DE 12 MESES PARA LA SUSCRIPCIÓN AL ECOSISTEMA DE APRENDIZAJE ODILO UNIVERSITY</t>
  </si>
  <si>
    <t>CO1.REQ.7542744</t>
  </si>
  <si>
    <t>OPS-DAD-0001-2025</t>
  </si>
  <si>
    <t>(F) FECHA FINAL POR ACTA DE REINICIO  (YYYY-MM-DD)</t>
  </si>
  <si>
    <t>(N) NUMERO DE TERMINACIONES ANTICIPADAS- DISMINUCIONES</t>
  </si>
  <si>
    <t>(F) FECHA FINAL PACTADA EN LA PRORROGA  (YYYY-MM-DD)</t>
  </si>
  <si>
    <t>TERMINACIONES- DISMINUCIONES</t>
  </si>
  <si>
    <t>DIRECCION ADMINISTRATIVA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</si>
</sst>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yyyy\-mm\-dd;@"/>
    <numFmt numFmtId="170" formatCode="yyyy/mm/d"/>
    <numFmt numFmtId="171" formatCode="_-&quot;$&quot;\ * #,##0_-;\-&quot;$&quot;\ * #,##0_-;_-&quot;$&quot;\ * &quot;-&quot;??_-;_-@_-"/>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b/>
      <sz val="10"/>
      <name val="Calibri"/>
      <family val="2"/>
      <scheme val="minor"/>
    </font>
    <font>
      <b/>
      <sz val="11"/>
      <color rgb="FFFF0000"/>
      <name val="Calibri"/>
      <family val="2"/>
      <scheme val="minor"/>
    </font>
    <font>
      <b/>
      <u val="double"/>
      <sz val="10"/>
      <color theme="0" tint="-4.9989318521683403E-2"/>
      <name val="Calibri"/>
      <family val="2"/>
      <scheme val="minor"/>
    </font>
    <font>
      <u/>
      <sz val="11"/>
      <color theme="10"/>
      <name val="Calibri"/>
      <family val="2"/>
      <scheme val="minor"/>
    </font>
    <font>
      <u/>
      <sz val="10"/>
      <name val="Calibri"/>
      <family val="2"/>
      <scheme val="minor"/>
    </font>
    <font>
      <sz val="8"/>
      <name val="Calibri"/>
      <family val="2"/>
      <scheme val="minor"/>
    </font>
    <font>
      <sz val="9"/>
      <color theme="1"/>
      <name val="Calibri"/>
      <family val="2"/>
      <scheme val="minor"/>
    </font>
    <font>
      <sz val="8"/>
      <color theme="1"/>
      <name val="Calibri"/>
      <family val="2"/>
      <scheme val="minor"/>
    </font>
    <font>
      <b/>
      <sz val="8"/>
      <name val="Calibri"/>
      <family val="2"/>
      <scheme val="minor"/>
    </font>
    <font>
      <b/>
      <sz val="9"/>
      <name val="Calibri"/>
      <family val="2"/>
      <scheme val="minor"/>
    </font>
    <font>
      <b/>
      <sz val="9"/>
      <color theme="0" tint="-4.9989318521683403E-2"/>
      <name val="Calibri"/>
      <family val="2"/>
      <scheme val="minor"/>
    </font>
    <font>
      <b/>
      <sz val="8"/>
      <color theme="0" tint="-4.9989318521683403E-2"/>
      <name val="Calibri"/>
      <family val="2"/>
      <scheme val="minor"/>
    </font>
    <font>
      <b/>
      <sz val="8"/>
      <color theme="1"/>
      <name val="Calibri"/>
      <family val="2"/>
      <scheme val="minor"/>
    </font>
    <font>
      <b/>
      <sz val="9"/>
      <color theme="1"/>
      <name val="Calibri"/>
      <family val="2"/>
      <scheme val="minor"/>
    </font>
    <font>
      <sz val="10"/>
      <name val="Calibri"/>
      <family val="2"/>
    </font>
    <font>
      <sz val="10"/>
      <name val="Aptos"/>
      <family val="2"/>
    </font>
    <font>
      <sz val="9"/>
      <name val="Arial"/>
      <family val="2"/>
    </font>
    <font>
      <u/>
      <sz val="11"/>
      <name val="Calibri"/>
      <family val="2"/>
      <scheme val="minor"/>
    </font>
    <font>
      <u/>
      <sz val="9"/>
      <name val="Calibri"/>
      <family val="2"/>
      <scheme val="minor"/>
    </font>
    <font>
      <sz val="11"/>
      <color rgb="FF000000"/>
      <name val="Aptos Narrow"/>
      <family val="2"/>
    </font>
    <font>
      <i/>
      <sz val="10"/>
      <name val="Calibri"/>
      <family val="2"/>
      <scheme val="minor"/>
    </font>
  </fonts>
  <fills count="14">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theme="0" tint="-0.14999847407452621"/>
        <bgColor indexed="64"/>
      </patternFill>
    </fill>
    <fill>
      <patternFill patternType="solid">
        <fgColor theme="0"/>
        <bgColor indexed="64"/>
      </patternFill>
    </fill>
    <fill>
      <patternFill patternType="solid">
        <fgColor rgb="FFF9F9F9"/>
        <bgColor indexed="64"/>
      </patternFill>
    </fill>
  </fills>
  <borders count="6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thin">
        <color rgb="FF000000"/>
      </bottom>
      <diagonal/>
    </border>
    <border>
      <left style="medium">
        <color indexed="64"/>
      </left>
      <right style="medium">
        <color indexed="64"/>
      </right>
      <top/>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medium">
        <color rgb="FF000000"/>
      </right>
      <top/>
      <bottom/>
      <diagonal/>
    </border>
    <border>
      <left style="medium">
        <color rgb="FF000000"/>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2"/>
      </left>
      <right style="thin">
        <color indexed="62"/>
      </right>
      <top style="thin">
        <color indexed="62"/>
      </top>
      <bottom style="thin">
        <color indexed="62"/>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2"/>
      </top>
      <bottom/>
      <diagonal/>
    </border>
    <border>
      <left/>
      <right/>
      <top style="thin">
        <color indexed="62"/>
      </top>
      <bottom style="thin">
        <color indexed="62"/>
      </bottom>
      <diagonal/>
    </border>
    <border>
      <left style="thin">
        <color indexed="62"/>
      </left>
      <right style="thin">
        <color indexed="62"/>
      </right>
      <top/>
      <bottom/>
      <diagonal/>
    </border>
    <border>
      <left/>
      <right/>
      <top style="thin">
        <color indexed="62"/>
      </top>
      <bottom/>
      <diagonal/>
    </border>
    <border>
      <left style="medium">
        <color indexed="64"/>
      </left>
      <right style="medium">
        <color indexed="64"/>
      </right>
      <top style="thin">
        <color indexed="62"/>
      </top>
      <bottom style="thin">
        <color indexed="62"/>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medium">
        <color indexed="64"/>
      </bottom>
      <diagonal/>
    </border>
  </borders>
  <cellStyleXfs count="7">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7" fillId="0" borderId="0"/>
    <xf numFmtId="0" fontId="13" fillId="0" borderId="0" applyNumberFormat="0" applyFill="0" applyBorder="0" applyAlignment="0" applyProtection="0"/>
    <xf numFmtId="0" fontId="13" fillId="0" borderId="0" applyNumberFormat="0" applyFill="0" applyBorder="0" applyAlignment="0" applyProtection="0"/>
  </cellStyleXfs>
  <cellXfs count="676">
    <xf numFmtId="0" fontId="0" fillId="0" borderId="0" xfId="0"/>
    <xf numFmtId="9" fontId="0" fillId="0" borderId="0" xfId="3" applyFont="1" applyAlignment="1">
      <alignment horizontal="center"/>
    </xf>
    <xf numFmtId="0" fontId="3" fillId="0" borderId="0" xfId="0" applyFont="1" applyAlignment="1">
      <alignment vertical="center"/>
    </xf>
    <xf numFmtId="165"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5" fontId="4" fillId="3" borderId="12" xfId="1" applyNumberFormat="1" applyFont="1" applyFill="1" applyBorder="1" applyAlignment="1">
      <alignment vertical="center"/>
    </xf>
    <xf numFmtId="0" fontId="4" fillId="4" borderId="12" xfId="0" applyFont="1" applyFill="1" applyBorder="1" applyAlignment="1">
      <alignment horizontal="center" vertical="center"/>
    </xf>
    <xf numFmtId="0" fontId="5" fillId="0" borderId="0" xfId="0" applyFont="1"/>
    <xf numFmtId="0" fontId="2" fillId="0" borderId="10" xfId="0" applyFont="1" applyBorder="1" applyAlignment="1">
      <alignment vertical="center"/>
    </xf>
    <xf numFmtId="0" fontId="6" fillId="0" borderId="0" xfId="0" applyFont="1" applyAlignment="1">
      <alignment horizontal="center" vertical="center" wrapText="1"/>
    </xf>
    <xf numFmtId="0" fontId="6" fillId="7" borderId="6" xfId="4"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4" xfId="4" applyFont="1" applyFill="1" applyBorder="1" applyAlignment="1">
      <alignment horizontal="center" vertical="center" wrapText="1"/>
    </xf>
    <xf numFmtId="166" fontId="6" fillId="7" borderId="6" xfId="0" applyNumberFormat="1" applyFont="1" applyFill="1" applyBorder="1" applyAlignment="1">
      <alignment horizontal="center" vertical="center" wrapText="1"/>
    </xf>
    <xf numFmtId="5" fontId="6" fillId="7" borderId="6" xfId="2" applyNumberFormat="1" applyFont="1" applyFill="1" applyBorder="1" applyAlignment="1">
      <alignment horizontal="center" vertical="center" wrapText="1"/>
    </xf>
    <xf numFmtId="0" fontId="8" fillId="0" borderId="0" xfId="0" applyFont="1" applyAlignment="1">
      <alignment horizontal="center" vertical="center"/>
    </xf>
    <xf numFmtId="0" fontId="6" fillId="8" borderId="0" xfId="0" applyFont="1" applyFill="1" applyAlignment="1">
      <alignment horizontal="center" vertical="center" wrapText="1"/>
    </xf>
    <xf numFmtId="0" fontId="2" fillId="0" borderId="0" xfId="0" applyFont="1"/>
    <xf numFmtId="0" fontId="10" fillId="10" borderId="4" xfId="0" applyFont="1" applyFill="1" applyBorder="1" applyAlignment="1">
      <alignment vertical="center"/>
    </xf>
    <xf numFmtId="0" fontId="10" fillId="10" borderId="5" xfId="0" applyFont="1" applyFill="1" applyBorder="1" applyAlignment="1">
      <alignment vertical="center"/>
    </xf>
    <xf numFmtId="0" fontId="2" fillId="9" borderId="16" xfId="0" applyFont="1" applyFill="1" applyBorder="1"/>
    <xf numFmtId="0" fontId="2" fillId="9" borderId="15" xfId="0" applyFont="1" applyFill="1" applyBorder="1"/>
    <xf numFmtId="0" fontId="2" fillId="9" borderId="17" xfId="0" applyFont="1" applyFill="1" applyBorder="1"/>
    <xf numFmtId="0" fontId="2" fillId="9" borderId="17" xfId="0" applyFont="1" applyFill="1" applyBorder="1" applyAlignment="1">
      <alignment horizontal="center"/>
    </xf>
    <xf numFmtId="0" fontId="2" fillId="9" borderId="6" xfId="0" applyFont="1" applyFill="1" applyBorder="1" applyAlignment="1">
      <alignment horizontal="center"/>
    </xf>
    <xf numFmtId="0" fontId="2" fillId="9" borderId="15" xfId="1" applyNumberFormat="1" applyFont="1" applyFill="1" applyBorder="1" applyAlignment="1">
      <alignment horizontal="right"/>
    </xf>
    <xf numFmtId="0" fontId="2" fillId="9" borderId="17" xfId="1" applyNumberFormat="1" applyFont="1" applyFill="1" applyBorder="1" applyAlignment="1">
      <alignment horizontal="right"/>
    </xf>
    <xf numFmtId="44" fontId="4" fillId="6" borderId="6" xfId="0" applyNumberFormat="1" applyFont="1" applyFill="1" applyBorder="1" applyAlignment="1">
      <alignment vertical="center"/>
    </xf>
    <xf numFmtId="0" fontId="2" fillId="9" borderId="3" xfId="0" applyFont="1" applyFill="1" applyBorder="1"/>
    <xf numFmtId="0" fontId="12" fillId="7" borderId="6" xfId="4" applyFont="1" applyFill="1" applyBorder="1" applyAlignment="1">
      <alignment horizontal="center" vertical="center" wrapText="1"/>
    </xf>
    <xf numFmtId="5" fontId="12" fillId="7" borderId="6" xfId="2" applyNumberFormat="1" applyFont="1" applyFill="1" applyBorder="1" applyAlignment="1">
      <alignment horizontal="center" vertical="center" wrapText="1"/>
    </xf>
    <xf numFmtId="9" fontId="12" fillId="7" borderId="6" xfId="3"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0" fillId="10" borderId="4" xfId="0" applyFont="1" applyFill="1" applyBorder="1" applyAlignment="1">
      <alignment horizontal="center" vertical="center"/>
    </xf>
    <xf numFmtId="0" fontId="10" fillId="10" borderId="3" xfId="0" applyFont="1" applyFill="1" applyBorder="1" applyAlignment="1">
      <alignment horizontal="center" vertical="center"/>
    </xf>
    <xf numFmtId="0" fontId="0" fillId="0" borderId="0" xfId="0" applyAlignment="1">
      <alignment horizontal="center"/>
    </xf>
    <xf numFmtId="0" fontId="10" fillId="10" borderId="4" xfId="0" applyFont="1" applyFill="1" applyBorder="1" applyAlignment="1">
      <alignment horizontal="left" vertical="center"/>
    </xf>
    <xf numFmtId="0" fontId="0" fillId="0" borderId="0" xfId="0" applyAlignment="1">
      <alignment horizontal="left"/>
    </xf>
    <xf numFmtId="0" fontId="2" fillId="9" borderId="6" xfId="0" applyFont="1" applyFill="1" applyBorder="1" applyAlignment="1">
      <alignment horizontal="right"/>
    </xf>
    <xf numFmtId="0" fontId="2" fillId="0" borderId="9" xfId="0" applyFont="1" applyBorder="1" applyAlignment="1">
      <alignment horizontal="left" vertical="center"/>
    </xf>
    <xf numFmtId="0" fontId="2" fillId="9" borderId="5" xfId="0" applyFont="1" applyFill="1" applyBorder="1" applyAlignment="1">
      <alignment horizontal="center"/>
    </xf>
    <xf numFmtId="0" fontId="9" fillId="0" borderId="18" xfId="0" applyFont="1" applyBorder="1"/>
    <xf numFmtId="0" fontId="9" fillId="0" borderId="19" xfId="0" applyFont="1" applyBorder="1"/>
    <xf numFmtId="0" fontId="9" fillId="0" borderId="18" xfId="0" applyFont="1" applyBorder="1" applyAlignment="1" applyProtection="1">
      <alignment horizontal="center" vertical="center"/>
      <protection locked="0"/>
    </xf>
    <xf numFmtId="0" fontId="9" fillId="0" borderId="18" xfId="0" applyFont="1" applyBorder="1" applyProtection="1">
      <protection locked="0"/>
    </xf>
    <xf numFmtId="0" fontId="9" fillId="0" borderId="18" xfId="0" applyFont="1" applyBorder="1" applyAlignment="1" applyProtection="1">
      <alignment horizontal="center"/>
      <protection locked="0"/>
    </xf>
    <xf numFmtId="0" fontId="9" fillId="0" borderId="18" xfId="0" applyFont="1" applyBorder="1" applyAlignment="1" applyProtection="1">
      <alignment horizontal="left" vertical="center"/>
      <protection locked="0"/>
    </xf>
    <xf numFmtId="0" fontId="9" fillId="0" borderId="18" xfId="0" applyFont="1" applyBorder="1" applyAlignment="1" applyProtection="1">
      <alignment vertical="center"/>
      <protection locked="0"/>
    </xf>
    <xf numFmtId="0" fontId="9" fillId="0" borderId="18" xfId="0" applyFont="1" applyBorder="1" applyAlignment="1" applyProtection="1">
      <alignment horizontal="right"/>
      <protection locked="0"/>
    </xf>
    <xf numFmtId="0" fontId="9" fillId="0" borderId="18" xfId="0" applyFont="1" applyBorder="1" applyAlignment="1" applyProtection="1">
      <alignment horizontal="left"/>
      <protection locked="0"/>
    </xf>
    <xf numFmtId="166" fontId="9" fillId="0" borderId="18" xfId="0" applyNumberFormat="1" applyFont="1" applyBorder="1" applyAlignment="1" applyProtection="1">
      <alignment horizontal="center" vertical="center"/>
      <protection locked="0"/>
    </xf>
    <xf numFmtId="14" fontId="9" fillId="0" borderId="18" xfId="0" applyNumberFormat="1" applyFont="1" applyBorder="1" applyAlignment="1" applyProtection="1">
      <alignment horizontal="center"/>
      <protection locked="0"/>
    </xf>
    <xf numFmtId="14" fontId="9" fillId="0" borderId="18" xfId="0" applyNumberFormat="1" applyFont="1" applyBorder="1" applyAlignment="1" applyProtection="1">
      <alignment horizontal="center" vertical="center"/>
      <protection locked="0"/>
    </xf>
    <xf numFmtId="167" fontId="9" fillId="0" borderId="18" xfId="0" applyNumberFormat="1" applyFont="1" applyBorder="1" applyAlignment="1" applyProtection="1">
      <alignment horizontal="center" vertical="center"/>
      <protection locked="0"/>
    </xf>
    <xf numFmtId="0" fontId="9" fillId="0" borderId="18" xfId="1" applyNumberFormat="1" applyFont="1" applyFill="1" applyBorder="1" applyAlignment="1" applyProtection="1">
      <alignment horizontal="right" vertical="center"/>
      <protection locked="0"/>
    </xf>
    <xf numFmtId="0" fontId="9" fillId="0" borderId="18" xfId="1" applyNumberFormat="1" applyFont="1" applyFill="1" applyBorder="1" applyAlignment="1">
      <alignment horizontal="right" vertical="center"/>
    </xf>
    <xf numFmtId="9" fontId="9" fillId="0" borderId="18" xfId="3" applyFont="1" applyFill="1" applyBorder="1" applyAlignment="1">
      <alignment horizontal="center" vertical="center"/>
    </xf>
    <xf numFmtId="9" fontId="10" fillId="0" borderId="18" xfId="3" applyFont="1" applyFill="1" applyBorder="1" applyAlignment="1">
      <alignment horizontal="center" vertical="center"/>
    </xf>
    <xf numFmtId="0" fontId="9" fillId="0" borderId="19" xfId="0" applyFont="1" applyBorder="1" applyAlignment="1" applyProtection="1">
      <alignment horizontal="center"/>
      <protection locked="0"/>
    </xf>
    <xf numFmtId="0" fontId="9" fillId="0" borderId="19" xfId="0" applyFont="1" applyBorder="1" applyProtection="1">
      <protection locked="0"/>
    </xf>
    <xf numFmtId="0" fontId="9" fillId="0" borderId="19" xfId="0" applyFont="1" applyBorder="1" applyAlignment="1" applyProtection="1">
      <alignment horizontal="left"/>
      <protection locked="0"/>
    </xf>
    <xf numFmtId="0" fontId="9" fillId="0" borderId="19" xfId="0" applyFont="1" applyBorder="1" applyAlignment="1" applyProtection="1">
      <alignment horizontal="right"/>
      <protection locked="0"/>
    </xf>
    <xf numFmtId="0" fontId="14" fillId="0" borderId="19" xfId="5" applyFont="1" applyBorder="1" applyProtection="1">
      <protection locked="0"/>
    </xf>
    <xf numFmtId="14" fontId="9" fillId="0" borderId="19" xfId="0" applyNumberFormat="1" applyFont="1" applyBorder="1" applyAlignment="1" applyProtection="1">
      <alignment horizontal="center"/>
      <protection locked="0"/>
    </xf>
    <xf numFmtId="0" fontId="9" fillId="0" borderId="19" xfId="1" applyNumberFormat="1" applyFont="1" applyBorder="1" applyAlignment="1" applyProtection="1">
      <alignment horizontal="right"/>
      <protection locked="0"/>
    </xf>
    <xf numFmtId="0" fontId="10" fillId="11" borderId="19" xfId="1" applyNumberFormat="1" applyFont="1" applyFill="1" applyBorder="1" applyAlignment="1">
      <alignment horizontal="right" vertical="center"/>
    </xf>
    <xf numFmtId="9" fontId="10" fillId="11" borderId="19" xfId="3" applyFont="1" applyFill="1" applyBorder="1" applyAlignment="1">
      <alignment horizontal="center" vertical="center"/>
    </xf>
    <xf numFmtId="9" fontId="10" fillId="0" borderId="19" xfId="3" applyFont="1" applyFill="1" applyBorder="1" applyAlignment="1">
      <alignment horizontal="center" vertical="center"/>
    </xf>
    <xf numFmtId="167" fontId="9" fillId="0" borderId="19" xfId="0" applyNumberFormat="1" applyFont="1" applyBorder="1" applyAlignment="1" applyProtection="1">
      <alignment horizontal="center" vertical="center"/>
      <protection locked="0"/>
    </xf>
    <xf numFmtId="0" fontId="9" fillId="0" borderId="19" xfId="0" applyFont="1" applyBorder="1" applyAlignment="1" applyProtection="1">
      <alignment vertical="center"/>
      <protection locked="0"/>
    </xf>
    <xf numFmtId="166" fontId="9" fillId="0" borderId="19" xfId="0" applyNumberFormat="1" applyFont="1" applyBorder="1" applyAlignment="1" applyProtection="1">
      <alignment horizontal="center" vertical="center"/>
      <protection locked="0"/>
    </xf>
    <xf numFmtId="14" fontId="9" fillId="0" borderId="19" xfId="0" applyNumberFormat="1" applyFont="1" applyBorder="1" applyAlignment="1" applyProtection="1">
      <alignment horizontal="center" vertical="center"/>
      <protection locked="0"/>
    </xf>
    <xf numFmtId="0" fontId="9" fillId="0" borderId="19" xfId="1" applyNumberFormat="1" applyFont="1" applyFill="1" applyBorder="1" applyAlignment="1">
      <alignment horizontal="right" vertical="center"/>
    </xf>
    <xf numFmtId="0" fontId="9" fillId="0" borderId="19" xfId="0" applyFont="1" applyBorder="1" applyAlignment="1" applyProtection="1">
      <alignment horizontal="center" wrapText="1"/>
      <protection locked="0"/>
    </xf>
    <xf numFmtId="0" fontId="9" fillId="0" borderId="20" xfId="0" applyFont="1" applyBorder="1" applyAlignment="1" applyProtection="1">
      <alignment horizontal="center"/>
      <protection locked="0"/>
    </xf>
    <xf numFmtId="0" fontId="9" fillId="0" borderId="20" xfId="0" applyFont="1" applyBorder="1" applyAlignment="1" applyProtection="1">
      <alignment horizontal="left"/>
      <protection locked="0"/>
    </xf>
    <xf numFmtId="0" fontId="9" fillId="0" borderId="20" xfId="0" applyFont="1" applyBorder="1" applyProtection="1">
      <protection locked="0"/>
    </xf>
    <xf numFmtId="0" fontId="9" fillId="0" borderId="20" xfId="0" applyFont="1" applyBorder="1" applyAlignment="1" applyProtection="1">
      <alignment horizontal="right"/>
      <protection locked="0"/>
    </xf>
    <xf numFmtId="14" fontId="9" fillId="0" borderId="20" xfId="0" applyNumberFormat="1" applyFont="1" applyBorder="1" applyAlignment="1" applyProtection="1">
      <alignment horizontal="center"/>
      <protection locked="0"/>
    </xf>
    <xf numFmtId="0" fontId="9" fillId="0" borderId="20" xfId="0" applyFont="1" applyBorder="1"/>
    <xf numFmtId="166" fontId="9" fillId="0" borderId="20" xfId="0" applyNumberFormat="1" applyFont="1" applyBorder="1" applyAlignment="1" applyProtection="1">
      <alignment horizontal="center" vertical="center"/>
      <protection locked="0"/>
    </xf>
    <xf numFmtId="14" fontId="9" fillId="0" borderId="20" xfId="0" applyNumberFormat="1" applyFont="1" applyBorder="1" applyAlignment="1" applyProtection="1">
      <alignment horizontal="center" vertical="center"/>
      <protection locked="0"/>
    </xf>
    <xf numFmtId="0" fontId="10" fillId="11" borderId="20" xfId="0" applyFont="1" applyFill="1" applyBorder="1"/>
    <xf numFmtId="0" fontId="9" fillId="0" borderId="20" xfId="1" applyNumberFormat="1" applyFont="1" applyBorder="1" applyAlignment="1" applyProtection="1">
      <alignment horizontal="right"/>
      <protection locked="0"/>
    </xf>
    <xf numFmtId="0" fontId="9" fillId="0" borderId="20" xfId="1" applyNumberFormat="1" applyFont="1" applyFill="1" applyBorder="1" applyAlignment="1">
      <alignment horizontal="right" vertical="center"/>
    </xf>
    <xf numFmtId="9" fontId="10" fillId="11" borderId="20" xfId="3" applyFont="1" applyFill="1" applyBorder="1" applyAlignment="1">
      <alignment horizontal="center" vertical="center"/>
    </xf>
    <xf numFmtId="9" fontId="10" fillId="0" borderId="20" xfId="3" applyFont="1" applyFill="1" applyBorder="1" applyAlignment="1">
      <alignment horizontal="center" vertical="center"/>
    </xf>
    <xf numFmtId="0" fontId="16" fillId="0" borderId="0" xfId="0" applyFont="1"/>
    <xf numFmtId="0" fontId="17" fillId="0" borderId="0" xfId="0" applyFont="1" applyAlignment="1">
      <alignment horizontal="left"/>
    </xf>
    <xf numFmtId="0" fontId="17" fillId="0" borderId="0" xfId="0" applyFont="1" applyAlignment="1">
      <alignment horizontal="center"/>
    </xf>
    <xf numFmtId="0" fontId="16" fillId="0" borderId="0" xfId="0" applyFont="1" applyAlignment="1">
      <alignment horizontal="center"/>
    </xf>
    <xf numFmtId="0" fontId="17" fillId="0" borderId="0" xfId="0" applyFont="1"/>
    <xf numFmtId="0" fontId="10" fillId="10" borderId="11" xfId="0" applyFont="1" applyFill="1" applyBorder="1" applyAlignment="1">
      <alignment vertical="center"/>
    </xf>
    <xf numFmtId="0" fontId="10" fillId="10" borderId="13" xfId="0" applyFont="1" applyFill="1" applyBorder="1" applyAlignment="1">
      <alignment horizontal="center" vertical="center"/>
    </xf>
    <xf numFmtId="0" fontId="10" fillId="10" borderId="10" xfId="0" applyFont="1" applyFill="1" applyBorder="1" applyAlignment="1">
      <alignment horizontal="center" vertical="center"/>
    </xf>
    <xf numFmtId="0" fontId="2" fillId="9" borderId="21" xfId="1" applyNumberFormat="1" applyFont="1" applyFill="1" applyBorder="1" applyAlignment="1">
      <alignment horizontal="right"/>
    </xf>
    <xf numFmtId="0" fontId="2" fillId="9" borderId="22" xfId="1" applyNumberFormat="1" applyFont="1" applyFill="1" applyBorder="1" applyAlignment="1">
      <alignment horizontal="right"/>
    </xf>
    <xf numFmtId="0" fontId="2" fillId="9" borderId="23" xfId="0" applyFont="1" applyFill="1" applyBorder="1"/>
    <xf numFmtId="0" fontId="2" fillId="9" borderId="10" xfId="0" applyFont="1" applyFill="1" applyBorder="1"/>
    <xf numFmtId="0" fontId="2" fillId="9" borderId="22" xfId="0" applyFont="1" applyFill="1" applyBorder="1"/>
    <xf numFmtId="0" fontId="2" fillId="9" borderId="21" xfId="0" applyFont="1" applyFill="1" applyBorder="1" applyAlignment="1">
      <alignment horizontal="center"/>
    </xf>
    <xf numFmtId="0" fontId="2" fillId="9" borderId="21" xfId="0" applyFont="1" applyFill="1" applyBorder="1"/>
    <xf numFmtId="0" fontId="2" fillId="9" borderId="14" xfId="0" applyFont="1" applyFill="1" applyBorder="1" applyAlignment="1">
      <alignment horizontal="right"/>
    </xf>
    <xf numFmtId="0" fontId="10" fillId="10" borderId="13" xfId="0" applyFont="1" applyFill="1" applyBorder="1" applyAlignment="1">
      <alignment vertical="center"/>
    </xf>
    <xf numFmtId="0" fontId="18" fillId="10" borderId="13" xfId="0" applyFont="1" applyFill="1" applyBorder="1" applyAlignment="1">
      <alignment horizontal="left" vertical="center"/>
    </xf>
    <xf numFmtId="0" fontId="18" fillId="10" borderId="13" xfId="0" applyFont="1" applyFill="1" applyBorder="1" applyAlignment="1">
      <alignment horizontal="center" vertical="center"/>
    </xf>
    <xf numFmtId="0" fontId="19" fillId="10" borderId="13" xfId="0" applyFont="1" applyFill="1" applyBorder="1" applyAlignment="1">
      <alignment horizontal="center" vertical="center"/>
    </xf>
    <xf numFmtId="0" fontId="2" fillId="9" borderId="14" xfId="0" applyFont="1" applyFill="1" applyBorder="1" applyAlignment="1">
      <alignment horizontal="center"/>
    </xf>
    <xf numFmtId="0" fontId="9" fillId="0" borderId="24" xfId="0" applyFont="1" applyBorder="1"/>
    <xf numFmtId="0" fontId="9" fillId="0" borderId="24" xfId="0" applyFont="1" applyBorder="1" applyAlignment="1" applyProtection="1">
      <alignment horizontal="center" vertical="center"/>
      <protection locked="0"/>
    </xf>
    <xf numFmtId="0" fontId="9" fillId="0" borderId="24" xfId="0" applyFont="1" applyBorder="1" applyAlignment="1">
      <alignment vertical="center"/>
    </xf>
    <xf numFmtId="0" fontId="9" fillId="0" borderId="24" xfId="0" applyFont="1" applyBorder="1" applyAlignment="1" applyProtection="1">
      <alignment horizontal="center"/>
      <protection locked="0"/>
    </xf>
    <xf numFmtId="168" fontId="9" fillId="0" borderId="24" xfId="0" applyNumberFormat="1" applyFont="1" applyBorder="1" applyAlignment="1" applyProtection="1">
      <alignment horizontal="center" vertical="center"/>
      <protection locked="0"/>
    </xf>
    <xf numFmtId="9" fontId="10" fillId="0" borderId="24" xfId="3" applyFont="1" applyFill="1" applyBorder="1" applyAlignment="1">
      <alignment horizontal="center" vertical="center"/>
    </xf>
    <xf numFmtId="9" fontId="9" fillId="0" borderId="24" xfId="3" applyFont="1" applyFill="1" applyBorder="1" applyAlignment="1">
      <alignment horizontal="center" vertical="center"/>
    </xf>
    <xf numFmtId="0" fontId="9" fillId="0" borderId="24" xfId="1" applyNumberFormat="1" applyFont="1" applyFill="1" applyBorder="1" applyAlignment="1">
      <alignment horizontal="right" vertical="center"/>
    </xf>
    <xf numFmtId="0" fontId="9" fillId="0" borderId="24" xfId="1" applyNumberFormat="1" applyFont="1" applyFill="1" applyBorder="1" applyAlignment="1" applyProtection="1">
      <alignment horizontal="right"/>
      <protection locked="0"/>
    </xf>
    <xf numFmtId="167" fontId="9" fillId="0" borderId="24" xfId="0" applyNumberFormat="1" applyFont="1" applyBorder="1" applyAlignment="1" applyProtection="1">
      <alignment horizontal="center" vertical="center"/>
      <protection locked="0"/>
    </xf>
    <xf numFmtId="0" fontId="9" fillId="0" borderId="24" xfId="0" applyFont="1" applyBorder="1" applyAlignment="1" applyProtection="1">
      <alignment horizontal="right"/>
      <protection locked="0"/>
    </xf>
    <xf numFmtId="168" fontId="9" fillId="0" borderId="24" xfId="0" applyNumberFormat="1" applyFont="1" applyBorder="1" applyAlignment="1" applyProtection="1">
      <alignment horizontal="center"/>
      <protection locked="0"/>
    </xf>
    <xf numFmtId="14" fontId="9" fillId="0" borderId="24" xfId="0" applyNumberFormat="1" applyFont="1" applyBorder="1" applyAlignment="1">
      <alignment horizontal="center"/>
    </xf>
    <xf numFmtId="0" fontId="9" fillId="0" borderId="24" xfId="0" applyFont="1" applyBorder="1" applyAlignment="1" applyProtection="1">
      <alignment horizontal="left"/>
      <protection locked="0"/>
    </xf>
    <xf numFmtId="14" fontId="9" fillId="0" borderId="24" xfId="0" applyNumberFormat="1" applyFont="1" applyBorder="1"/>
    <xf numFmtId="0" fontId="9" fillId="0" borderId="24" xfId="0" applyFont="1" applyBorder="1" applyProtection="1">
      <protection locked="0"/>
    </xf>
    <xf numFmtId="0" fontId="9" fillId="0" borderId="24" xfId="0" applyFont="1" applyBorder="1" applyAlignment="1" applyProtection="1">
      <alignment horizontal="left" vertical="center"/>
      <protection locked="0"/>
    </xf>
    <xf numFmtId="0" fontId="9" fillId="0" borderId="24" xfId="0" applyFont="1" applyBorder="1" applyAlignment="1">
      <alignment horizontal="center"/>
    </xf>
    <xf numFmtId="0" fontId="9" fillId="0" borderId="25" xfId="0" applyFont="1" applyBorder="1"/>
    <xf numFmtId="0" fontId="9" fillId="0" borderId="25" xfId="0" applyFont="1" applyBorder="1" applyAlignment="1" applyProtection="1">
      <alignment horizontal="center" vertical="center"/>
      <protection locked="0"/>
    </xf>
    <xf numFmtId="0" fontId="9" fillId="0" borderId="25" xfId="0" applyFont="1" applyBorder="1" applyAlignment="1">
      <alignment vertical="center"/>
    </xf>
    <xf numFmtId="0" fontId="9" fillId="0" borderId="25" xfId="0" applyFont="1" applyBorder="1" applyAlignment="1" applyProtection="1">
      <alignment horizontal="center"/>
      <protection locked="0"/>
    </xf>
    <xf numFmtId="168" fontId="9" fillId="0" borderId="25" xfId="0" applyNumberFormat="1" applyFont="1" applyBorder="1" applyAlignment="1" applyProtection="1">
      <alignment horizontal="center" vertical="center"/>
      <protection locked="0"/>
    </xf>
    <xf numFmtId="9" fontId="10" fillId="0" borderId="25" xfId="3" applyFont="1" applyFill="1" applyBorder="1" applyAlignment="1">
      <alignment horizontal="center" vertical="center"/>
    </xf>
    <xf numFmtId="9" fontId="9" fillId="0" borderId="25" xfId="3" applyFont="1" applyFill="1" applyBorder="1" applyAlignment="1">
      <alignment horizontal="center" vertical="center"/>
    </xf>
    <xf numFmtId="0" fontId="9" fillId="0" borderId="25" xfId="1" applyNumberFormat="1" applyFont="1" applyFill="1" applyBorder="1" applyAlignment="1">
      <alignment horizontal="right" vertical="center"/>
    </xf>
    <xf numFmtId="0" fontId="9" fillId="0" borderId="25" xfId="1" applyNumberFormat="1" applyFont="1" applyFill="1" applyBorder="1" applyAlignment="1" applyProtection="1">
      <alignment horizontal="right"/>
      <protection locked="0"/>
    </xf>
    <xf numFmtId="167" fontId="9" fillId="0" borderId="25" xfId="0" applyNumberFormat="1" applyFont="1" applyBorder="1" applyAlignment="1" applyProtection="1">
      <alignment horizontal="center" vertical="center"/>
      <protection locked="0"/>
    </xf>
    <xf numFmtId="0" fontId="9" fillId="0" borderId="25" xfId="0" applyFont="1" applyBorder="1" applyAlignment="1" applyProtection="1">
      <alignment horizontal="right"/>
      <protection locked="0"/>
    </xf>
    <xf numFmtId="168" fontId="9" fillId="0" borderId="25" xfId="0" applyNumberFormat="1" applyFont="1" applyBorder="1" applyAlignment="1" applyProtection="1">
      <alignment horizontal="center"/>
      <protection locked="0"/>
    </xf>
    <xf numFmtId="14" fontId="9" fillId="0" borderId="25" xfId="0" applyNumberFormat="1" applyFont="1" applyBorder="1" applyAlignment="1">
      <alignment horizontal="center"/>
    </xf>
    <xf numFmtId="0" fontId="9" fillId="0" borderId="25" xfId="0" applyFont="1" applyBorder="1" applyAlignment="1">
      <alignment horizontal="left" vertical="center"/>
    </xf>
    <xf numFmtId="14" fontId="9" fillId="0" borderId="25" xfId="0" applyNumberFormat="1" applyFont="1" applyBorder="1"/>
    <xf numFmtId="0" fontId="9" fillId="0" borderId="25" xfId="0" applyFont="1" applyBorder="1" applyProtection="1">
      <protection locked="0"/>
    </xf>
    <xf numFmtId="0" fontId="9" fillId="0" borderId="25" xfId="0" applyFont="1" applyBorder="1" applyAlignment="1" applyProtection="1">
      <alignment horizontal="left"/>
      <protection locked="0"/>
    </xf>
    <xf numFmtId="0" fontId="9" fillId="0" borderId="25" xfId="0" applyFont="1" applyBorder="1" applyAlignment="1" applyProtection="1">
      <alignment horizontal="left" vertical="center"/>
      <protection locked="0"/>
    </xf>
    <xf numFmtId="0" fontId="9" fillId="0" borderId="25" xfId="0" applyFont="1" applyBorder="1" applyAlignment="1">
      <alignment horizontal="center"/>
    </xf>
    <xf numFmtId="14" fontId="9" fillId="0" borderId="25" xfId="0" applyNumberFormat="1" applyFont="1" applyBorder="1" applyAlignment="1" applyProtection="1">
      <alignment horizontal="center"/>
      <protection locked="0"/>
    </xf>
    <xf numFmtId="1" fontId="9" fillId="0" borderId="25" xfId="0" applyNumberFormat="1" applyFont="1" applyBorder="1" applyAlignment="1" applyProtection="1">
      <alignment horizontal="center"/>
      <protection locked="0"/>
    </xf>
    <xf numFmtId="1" fontId="9" fillId="0" borderId="25" xfId="0" applyNumberFormat="1" applyFont="1" applyBorder="1"/>
    <xf numFmtId="0" fontId="9" fillId="0" borderId="25" xfId="0" applyFont="1" applyBorder="1" applyAlignment="1">
      <alignment horizontal="left"/>
    </xf>
    <xf numFmtId="0" fontId="9" fillId="0" borderId="25" xfId="0" applyFont="1" applyBorder="1" applyAlignment="1" applyProtection="1">
      <alignment horizontal="right" wrapText="1"/>
      <protection locked="0"/>
    </xf>
    <xf numFmtId="168" fontId="9" fillId="0" borderId="25" xfId="0" applyNumberFormat="1" applyFont="1" applyBorder="1" applyAlignment="1" applyProtection="1">
      <alignment horizontal="center" wrapText="1"/>
      <protection locked="0"/>
    </xf>
    <xf numFmtId="0" fontId="9" fillId="0" borderId="25" xfId="0" applyFont="1" applyBorder="1" applyAlignment="1" applyProtection="1">
      <alignment wrapText="1"/>
      <protection locked="0"/>
    </xf>
    <xf numFmtId="14" fontId="9" fillId="0" borderId="25" xfId="0" applyNumberFormat="1" applyFont="1" applyBorder="1" applyAlignment="1" applyProtection="1">
      <alignment horizontal="center" vertical="center"/>
      <protection locked="0"/>
    </xf>
    <xf numFmtId="0" fontId="9" fillId="0" borderId="25" xfId="0" applyFont="1" applyBorder="1" applyAlignment="1">
      <alignment horizontal="center" vertical="center"/>
    </xf>
    <xf numFmtId="0" fontId="14" fillId="0" borderId="25" xfId="5" applyFont="1" applyFill="1" applyBorder="1" applyAlignment="1">
      <alignment vertical="center"/>
    </xf>
    <xf numFmtId="1" fontId="0" fillId="0" borderId="0" xfId="0" applyNumberFormat="1"/>
    <xf numFmtId="0" fontId="0" fillId="0" borderId="0" xfId="0" applyAlignment="1">
      <alignment vertical="center"/>
    </xf>
    <xf numFmtId="0" fontId="9" fillId="0" borderId="25" xfId="0" applyFont="1" applyBorder="1" applyAlignment="1" applyProtection="1">
      <alignment vertical="center"/>
      <protection locked="0"/>
    </xf>
    <xf numFmtId="0" fontId="9" fillId="0" borderId="25" xfId="1" applyNumberFormat="1" applyFont="1" applyFill="1" applyBorder="1" applyAlignment="1" applyProtection="1">
      <alignment horizontal="right" vertical="center"/>
      <protection locked="0"/>
    </xf>
    <xf numFmtId="0" fontId="9" fillId="0" borderId="25" xfId="0" applyFont="1" applyBorder="1" applyAlignment="1" applyProtection="1">
      <alignment horizontal="right" vertical="center"/>
      <protection locked="0"/>
    </xf>
    <xf numFmtId="0" fontId="9" fillId="0" borderId="25" xfId="0" applyFont="1" applyBorder="1" applyAlignment="1" applyProtection="1">
      <alignment horizontal="right" vertical="center" wrapText="1"/>
      <protection locked="0"/>
    </xf>
    <xf numFmtId="1" fontId="9" fillId="0" borderId="25" xfId="0" applyNumberFormat="1" applyFont="1" applyBorder="1" applyAlignment="1" applyProtection="1">
      <alignment horizontal="center" vertical="center"/>
      <protection locked="0"/>
    </xf>
    <xf numFmtId="168" fontId="9" fillId="0" borderId="25" xfId="0" applyNumberFormat="1" applyFont="1" applyBorder="1" applyAlignment="1" applyProtection="1">
      <alignment horizontal="center" vertical="center" wrapText="1"/>
      <protection locked="0"/>
    </xf>
    <xf numFmtId="1" fontId="9" fillId="0" borderId="25" xfId="0" applyNumberFormat="1" applyFont="1" applyBorder="1" applyAlignment="1">
      <alignment vertical="center"/>
    </xf>
    <xf numFmtId="2" fontId="9" fillId="0" borderId="25" xfId="0" applyNumberFormat="1" applyFont="1" applyBorder="1" applyAlignment="1" applyProtection="1">
      <alignment horizontal="right"/>
      <protection locked="0"/>
    </xf>
    <xf numFmtId="0" fontId="9" fillId="0" borderId="27" xfId="0" applyFont="1" applyBorder="1"/>
    <xf numFmtId="0" fontId="9" fillId="0" borderId="27" xfId="0" applyFont="1" applyBorder="1" applyProtection="1">
      <protection locked="0"/>
    </xf>
    <xf numFmtId="0" fontId="9" fillId="0" borderId="27" xfId="0" applyFont="1" applyBorder="1" applyAlignment="1" applyProtection="1">
      <alignment horizontal="center" vertical="center"/>
      <protection locked="0"/>
    </xf>
    <xf numFmtId="0" fontId="9" fillId="0" borderId="27" xfId="0" applyFont="1" applyBorder="1" applyAlignment="1">
      <alignment vertical="center"/>
    </xf>
    <xf numFmtId="0" fontId="9" fillId="0" borderId="27" xfId="0" applyFont="1" applyBorder="1" applyAlignment="1" applyProtection="1">
      <alignment horizontal="center"/>
      <protection locked="0"/>
    </xf>
    <xf numFmtId="168" fontId="9" fillId="0" borderId="27" xfId="0" applyNumberFormat="1" applyFont="1" applyBorder="1" applyAlignment="1" applyProtection="1">
      <alignment horizontal="center" vertical="center"/>
      <protection locked="0"/>
    </xf>
    <xf numFmtId="9" fontId="10" fillId="0" borderId="27" xfId="3" applyFont="1" applyFill="1" applyBorder="1" applyAlignment="1">
      <alignment horizontal="center" vertical="center"/>
    </xf>
    <xf numFmtId="9" fontId="9" fillId="0" borderId="27" xfId="3" applyFont="1" applyFill="1" applyBorder="1" applyAlignment="1">
      <alignment horizontal="center" vertical="center"/>
    </xf>
    <xf numFmtId="0" fontId="9" fillId="0" borderId="27" xfId="1" applyNumberFormat="1" applyFont="1" applyFill="1" applyBorder="1" applyAlignment="1">
      <alignment horizontal="right" vertical="center"/>
    </xf>
    <xf numFmtId="0" fontId="9" fillId="0" borderId="27" xfId="1" applyNumberFormat="1" applyFont="1" applyFill="1" applyBorder="1" applyAlignment="1" applyProtection="1">
      <alignment horizontal="right" vertical="center"/>
      <protection locked="0"/>
    </xf>
    <xf numFmtId="167" fontId="9" fillId="0" borderId="27" xfId="0" applyNumberFormat="1" applyFont="1" applyBorder="1" applyAlignment="1" applyProtection="1">
      <alignment horizontal="center" vertical="center"/>
      <protection locked="0"/>
    </xf>
    <xf numFmtId="0" fontId="9" fillId="0" borderId="27" xfId="0" applyFont="1" applyBorder="1" applyAlignment="1" applyProtection="1">
      <alignment horizontal="right"/>
      <protection locked="0"/>
    </xf>
    <xf numFmtId="14" fontId="9" fillId="0" borderId="27" xfId="0" applyNumberFormat="1" applyFont="1" applyBorder="1" applyAlignment="1" applyProtection="1">
      <alignment horizontal="center" vertical="center"/>
      <protection locked="0"/>
    </xf>
    <xf numFmtId="168" fontId="9" fillId="0" borderId="27" xfId="0" applyNumberFormat="1" applyFont="1" applyBorder="1" applyAlignment="1" applyProtection="1">
      <alignment horizontal="center"/>
      <protection locked="0"/>
    </xf>
    <xf numFmtId="14" fontId="9" fillId="0" borderId="27" xfId="0" applyNumberFormat="1" applyFont="1" applyBorder="1" applyAlignment="1" applyProtection="1">
      <alignment horizontal="center"/>
      <protection locked="0"/>
    </xf>
    <xf numFmtId="0" fontId="9" fillId="0" borderId="27" xfId="0" applyFont="1" applyBorder="1" applyAlignment="1">
      <alignment horizontal="left"/>
    </xf>
    <xf numFmtId="1" fontId="9" fillId="0" borderId="27" xfId="0" applyNumberFormat="1" applyFont="1" applyBorder="1"/>
    <xf numFmtId="0" fontId="9" fillId="0" borderId="27" xfId="0" applyFont="1" applyBorder="1" applyAlignment="1" applyProtection="1">
      <alignment vertical="center"/>
      <protection locked="0"/>
    </xf>
    <xf numFmtId="0" fontId="9" fillId="0" borderId="27" xfId="0" applyFont="1" applyBorder="1" applyAlignment="1" applyProtection="1">
      <alignment horizontal="left" vertical="center"/>
      <protection locked="0"/>
    </xf>
    <xf numFmtId="0" fontId="9" fillId="0" borderId="27" xfId="0" applyFont="1" applyBorder="1" applyAlignment="1">
      <alignment horizontal="center"/>
    </xf>
    <xf numFmtId="0" fontId="9" fillId="0" borderId="27" xfId="0" applyFont="1" applyBorder="1" applyAlignment="1" applyProtection="1">
      <alignment horizontal="left"/>
      <protection locked="0"/>
    </xf>
    <xf numFmtId="0" fontId="6" fillId="7" borderId="12" xfId="4" applyFont="1" applyFill="1" applyBorder="1" applyAlignment="1">
      <alignment horizontal="center" vertical="center" wrapText="1"/>
    </xf>
    <xf numFmtId="0" fontId="6" fillId="7" borderId="12" xfId="0" applyFont="1" applyFill="1" applyBorder="1" applyAlignment="1">
      <alignment horizontal="center" vertical="center" wrapText="1"/>
    </xf>
    <xf numFmtId="9" fontId="12" fillId="7" borderId="12" xfId="3" applyFont="1" applyFill="1" applyBorder="1" applyAlignment="1">
      <alignment horizontal="center" vertical="center" wrapText="1"/>
    </xf>
    <xf numFmtId="5" fontId="12" fillId="7" borderId="12" xfId="2" applyNumberFormat="1" applyFont="1" applyFill="1" applyBorder="1" applyAlignment="1">
      <alignment horizontal="center" vertical="center" wrapText="1"/>
    </xf>
    <xf numFmtId="5" fontId="6" fillId="7" borderId="12" xfId="2" applyNumberFormat="1" applyFont="1" applyFill="1" applyBorder="1" applyAlignment="1">
      <alignment horizontal="center" vertical="center" wrapText="1"/>
    </xf>
    <xf numFmtId="0" fontId="12" fillId="7" borderId="12" xfId="4" applyFont="1" applyFill="1" applyBorder="1" applyAlignment="1">
      <alignment horizontal="center" vertical="center" wrapText="1"/>
    </xf>
    <xf numFmtId="166" fontId="6" fillId="7" borderId="12" xfId="0" applyNumberFormat="1" applyFont="1" applyFill="1" applyBorder="1" applyAlignment="1">
      <alignment horizontal="center" vertical="center" wrapText="1"/>
    </xf>
    <xf numFmtId="0" fontId="20" fillId="7" borderId="12" xfId="0" applyFont="1" applyFill="1" applyBorder="1" applyAlignment="1">
      <alignment horizontal="center" vertical="center" wrapText="1"/>
    </xf>
    <xf numFmtId="0" fontId="21" fillId="7" borderId="12" xfId="4" applyFont="1" applyFill="1" applyBorder="1" applyAlignment="1">
      <alignment horizontal="center" vertical="center" wrapText="1"/>
    </xf>
    <xf numFmtId="0" fontId="20" fillId="7" borderId="12" xfId="4" applyFont="1" applyFill="1" applyBorder="1" applyAlignment="1">
      <alignment horizontal="center" vertical="center" wrapText="1"/>
    </xf>
    <xf numFmtId="0" fontId="6" fillId="7" borderId="28" xfId="0" applyFont="1" applyFill="1" applyBorder="1" applyAlignment="1">
      <alignment horizontal="center" vertical="center" wrapText="1"/>
    </xf>
    <xf numFmtId="0" fontId="6" fillId="7" borderId="28" xfId="4" applyFont="1" applyFill="1" applyBorder="1" applyAlignment="1">
      <alignment horizontal="center" vertical="center" wrapText="1"/>
    </xf>
    <xf numFmtId="0" fontId="21" fillId="7" borderId="28" xfId="0" applyFont="1" applyFill="1" applyBorder="1" applyAlignment="1">
      <alignment horizontal="center" vertical="center" wrapText="1"/>
    </xf>
    <xf numFmtId="0" fontId="22" fillId="0" borderId="31" xfId="0" applyFont="1" applyBorder="1" applyAlignment="1">
      <alignment vertical="center"/>
    </xf>
    <xf numFmtId="0" fontId="16" fillId="5" borderId="0" xfId="0" applyFont="1" applyFill="1"/>
    <xf numFmtId="0" fontId="22" fillId="2" borderId="8" xfId="0" applyFont="1" applyFill="1" applyBorder="1" applyAlignment="1">
      <alignment horizontal="center" vertical="center" wrapText="1"/>
    </xf>
    <xf numFmtId="0" fontId="2" fillId="0" borderId="33" xfId="0" applyFont="1" applyBorder="1" applyAlignment="1">
      <alignment vertical="center"/>
    </xf>
    <xf numFmtId="0" fontId="22" fillId="0" borderId="34" xfId="0" applyFont="1" applyBorder="1" applyAlignment="1">
      <alignment vertical="center"/>
    </xf>
    <xf numFmtId="0" fontId="22" fillId="2" borderId="2" xfId="0" applyFont="1" applyFill="1" applyBorder="1" applyAlignment="1">
      <alignment horizontal="center" vertical="center" wrapText="1"/>
    </xf>
    <xf numFmtId="0" fontId="23" fillId="0" borderId="0" xfId="0" applyFont="1" applyAlignment="1">
      <alignment vertical="center"/>
    </xf>
    <xf numFmtId="0" fontId="14" fillId="0" borderId="20" xfId="5" applyFont="1" applyBorder="1" applyProtection="1">
      <protection locked="0"/>
    </xf>
    <xf numFmtId="167" fontId="9" fillId="0" borderId="20" xfId="0" applyNumberFormat="1" applyFont="1" applyBorder="1" applyAlignment="1" applyProtection="1">
      <alignment horizontal="center" vertical="center"/>
      <protection locked="0"/>
    </xf>
    <xf numFmtId="9" fontId="9" fillId="0" borderId="20" xfId="3" applyFont="1" applyFill="1" applyBorder="1" applyAlignment="1">
      <alignment horizontal="center" vertical="center"/>
    </xf>
    <xf numFmtId="169" fontId="9" fillId="0" borderId="20" xfId="0" applyNumberFormat="1" applyFont="1" applyBorder="1" applyAlignment="1" applyProtection="1">
      <alignment horizontal="center"/>
      <protection locked="0"/>
    </xf>
    <xf numFmtId="0" fontId="9" fillId="0" borderId="20" xfId="0" applyFont="1" applyBorder="1" applyAlignment="1" applyProtection="1">
      <alignment horizontal="center" vertical="center"/>
      <protection locked="0"/>
    </xf>
    <xf numFmtId="0" fontId="9" fillId="0" borderId="20" xfId="0" applyFont="1" applyBorder="1" applyAlignment="1" applyProtection="1">
      <alignment vertical="center"/>
      <protection locked="0"/>
    </xf>
    <xf numFmtId="0" fontId="9" fillId="0" borderId="20" xfId="0" applyFont="1" applyBorder="1" applyAlignment="1" applyProtection="1">
      <alignment horizontal="left" vertical="center"/>
      <protection locked="0"/>
    </xf>
    <xf numFmtId="0" fontId="9" fillId="0" borderId="19" xfId="0" applyFont="1" applyBorder="1" applyAlignment="1" applyProtection="1">
      <alignment horizontal="left" vertical="center"/>
      <protection locked="0"/>
    </xf>
    <xf numFmtId="0" fontId="9" fillId="0" borderId="19" xfId="0" applyFont="1" applyBorder="1" applyAlignment="1" applyProtection="1">
      <alignment horizontal="center" vertical="center"/>
      <protection locked="0"/>
    </xf>
    <xf numFmtId="0" fontId="14" fillId="0" borderId="19" xfId="5" applyFont="1" applyBorder="1" applyAlignment="1" applyProtection="1">
      <alignment vertical="center"/>
      <protection locked="0"/>
    </xf>
    <xf numFmtId="9" fontId="9" fillId="0" borderId="19" xfId="3" applyFont="1" applyFill="1" applyBorder="1" applyAlignment="1">
      <alignment horizontal="center" vertical="center"/>
    </xf>
    <xf numFmtId="0" fontId="9" fillId="0" borderId="19" xfId="1" applyNumberFormat="1" applyFont="1" applyFill="1" applyBorder="1" applyAlignment="1" applyProtection="1">
      <alignment horizontal="right" vertical="center"/>
      <protection locked="0"/>
    </xf>
    <xf numFmtId="0" fontId="14" fillId="0" borderId="18" xfId="5" applyFont="1" applyBorder="1" applyAlignment="1" applyProtection="1">
      <alignment vertical="center"/>
      <protection locked="0"/>
    </xf>
    <xf numFmtId="0" fontId="10" fillId="10" borderId="13" xfId="0" applyFont="1" applyFill="1" applyBorder="1" applyAlignment="1">
      <alignment horizontal="left" vertical="center"/>
    </xf>
    <xf numFmtId="0" fontId="9" fillId="0" borderId="26" xfId="0" applyFont="1" applyBorder="1"/>
    <xf numFmtId="0" fontId="9" fillId="0" borderId="26" xfId="0" applyFont="1" applyBorder="1" applyAlignment="1">
      <alignment horizontal="left" vertical="center"/>
    </xf>
    <xf numFmtId="0" fontId="9" fillId="0" borderId="26" xfId="0" applyFont="1" applyBorder="1" applyAlignment="1">
      <alignment vertical="center"/>
    </xf>
    <xf numFmtId="0" fontId="9" fillId="0" borderId="26" xfId="0" applyFont="1" applyBorder="1" applyAlignment="1">
      <alignment horizontal="left"/>
    </xf>
    <xf numFmtId="0" fontId="9" fillId="0" borderId="19" xfId="0" applyFont="1" applyBorder="1" applyAlignment="1">
      <alignment vertical="center"/>
    </xf>
    <xf numFmtId="0" fontId="9" fillId="0" borderId="18" xfId="0" applyFont="1" applyBorder="1" applyAlignment="1">
      <alignment horizontal="left"/>
    </xf>
    <xf numFmtId="0" fontId="9" fillId="12" borderId="18" xfId="0" applyFont="1" applyFill="1" applyBorder="1" applyAlignment="1" applyProtection="1">
      <alignment vertical="center"/>
      <protection locked="0"/>
    </xf>
    <xf numFmtId="1" fontId="9" fillId="0" borderId="18" xfId="0" applyNumberFormat="1" applyFont="1" applyBorder="1"/>
    <xf numFmtId="0" fontId="7" fillId="0" borderId="18" xfId="0" applyFont="1" applyBorder="1"/>
    <xf numFmtId="0" fontId="9" fillId="12" borderId="19" xfId="0" applyFont="1" applyFill="1" applyBorder="1"/>
    <xf numFmtId="1" fontId="9" fillId="0" borderId="19" xfId="0" applyNumberFormat="1" applyFont="1" applyBorder="1"/>
    <xf numFmtId="0" fontId="7" fillId="0" borderId="19" xfId="0" applyFont="1" applyBorder="1"/>
    <xf numFmtId="0" fontId="9" fillId="0" borderId="19" xfId="0" applyFont="1" applyBorder="1" applyAlignment="1">
      <alignment horizontal="left"/>
    </xf>
    <xf numFmtId="0" fontId="9" fillId="12" borderId="19" xfId="0" applyFont="1" applyFill="1" applyBorder="1" applyProtection="1">
      <protection locked="0"/>
    </xf>
    <xf numFmtId="0" fontId="9" fillId="0" borderId="19" xfId="0" applyFont="1" applyBorder="1" applyAlignment="1">
      <alignment horizontal="right" vertical="center" wrapText="1"/>
    </xf>
    <xf numFmtId="0" fontId="9" fillId="0" borderId="19" xfId="0" applyFont="1" applyBorder="1" applyAlignment="1">
      <alignment horizontal="left" vertical="center"/>
    </xf>
    <xf numFmtId="0" fontId="9" fillId="0" borderId="19" xfId="0" applyFont="1" applyBorder="1" applyAlignment="1">
      <alignment vertical="center" wrapText="1"/>
    </xf>
    <xf numFmtId="1" fontId="9" fillId="0" borderId="19" xfId="0" applyNumberFormat="1" applyFont="1" applyBorder="1" applyAlignment="1">
      <alignment horizontal="right"/>
    </xf>
    <xf numFmtId="0" fontId="9" fillId="0" borderId="19" xfId="0" applyFont="1" applyBorder="1" applyAlignment="1">
      <alignment horizontal="right"/>
    </xf>
    <xf numFmtId="0" fontId="9" fillId="0" borderId="19" xfId="0" applyFont="1" applyBorder="1" applyAlignment="1" applyProtection="1">
      <alignment wrapText="1"/>
      <protection locked="0"/>
    </xf>
    <xf numFmtId="0" fontId="9" fillId="0" borderId="19" xfId="0" applyFont="1" applyBorder="1" applyAlignment="1" applyProtection="1">
      <alignment horizontal="right" vertical="center"/>
      <protection locked="0"/>
    </xf>
    <xf numFmtId="0" fontId="9" fillId="12" borderId="19" xfId="0" applyFont="1" applyFill="1" applyBorder="1" applyAlignment="1" applyProtection="1">
      <alignment vertical="center"/>
      <protection locked="0"/>
    </xf>
    <xf numFmtId="1" fontId="9" fillId="0" borderId="19" xfId="0" applyNumberFormat="1" applyFont="1" applyBorder="1" applyAlignment="1">
      <alignment vertical="center"/>
    </xf>
    <xf numFmtId="0" fontId="7" fillId="0" borderId="19" xfId="0" applyFont="1" applyBorder="1" applyAlignment="1">
      <alignment vertical="center"/>
    </xf>
    <xf numFmtId="1" fontId="9" fillId="0" borderId="19" xfId="1" applyNumberFormat="1" applyFont="1" applyFill="1" applyBorder="1" applyProtection="1">
      <protection locked="0"/>
    </xf>
    <xf numFmtId="1" fontId="9" fillId="0" borderId="19" xfId="0" applyNumberFormat="1" applyFont="1" applyBorder="1" applyProtection="1">
      <protection locked="0"/>
    </xf>
    <xf numFmtId="0" fontId="24" fillId="0" borderId="19" xfId="0" applyFont="1" applyBorder="1" applyAlignment="1">
      <alignment horizontal="left"/>
    </xf>
    <xf numFmtId="0" fontId="25" fillId="0" borderId="19" xfId="0" applyFont="1" applyBorder="1"/>
    <xf numFmtId="9" fontId="9" fillId="12" borderId="19" xfId="3" applyFont="1" applyFill="1" applyBorder="1" applyAlignment="1">
      <alignment horizontal="center" vertical="center"/>
    </xf>
    <xf numFmtId="0" fontId="24" fillId="0" borderId="19" xfId="0" applyFont="1" applyBorder="1"/>
    <xf numFmtId="1" fontId="9" fillId="0" borderId="20" xfId="0" applyNumberFormat="1" applyFont="1" applyBorder="1"/>
    <xf numFmtId="0" fontId="9" fillId="0" borderId="20" xfId="1" applyNumberFormat="1" applyFont="1" applyFill="1" applyBorder="1" applyAlignment="1" applyProtection="1">
      <alignment horizontal="right" vertical="center"/>
      <protection locked="0"/>
    </xf>
    <xf numFmtId="169" fontId="9" fillId="0" borderId="18" xfId="0" applyNumberFormat="1" applyFont="1" applyBorder="1" applyAlignment="1" applyProtection="1">
      <alignment horizontal="center"/>
      <protection locked="0"/>
    </xf>
    <xf numFmtId="169" fontId="9" fillId="0" borderId="19" xfId="0" applyNumberFormat="1" applyFont="1" applyBorder="1" applyAlignment="1" applyProtection="1">
      <alignment horizontal="center"/>
      <protection locked="0"/>
    </xf>
    <xf numFmtId="3" fontId="9" fillId="0" borderId="19" xfId="0" applyNumberFormat="1" applyFont="1" applyBorder="1"/>
    <xf numFmtId="0" fontId="24" fillId="0" borderId="20" xfId="0" applyFont="1" applyBorder="1"/>
    <xf numFmtId="0" fontId="26" fillId="0" borderId="19" xfId="0" applyFont="1" applyBorder="1"/>
    <xf numFmtId="0" fontId="26" fillId="0" borderId="20" xfId="0" applyFont="1" applyBorder="1"/>
    <xf numFmtId="0" fontId="27" fillId="0" borderId="18" xfId="5" applyFont="1" applyFill="1" applyBorder="1" applyAlignment="1" applyProtection="1">
      <alignment vertical="center"/>
      <protection locked="0"/>
    </xf>
    <xf numFmtId="0" fontId="9" fillId="0" borderId="18" xfId="1" applyNumberFormat="1" applyFont="1" applyFill="1" applyBorder="1" applyAlignment="1" applyProtection="1">
      <alignment horizontal="right"/>
      <protection locked="0"/>
    </xf>
    <xf numFmtId="0" fontId="9" fillId="0" borderId="19" xfId="1" applyNumberFormat="1" applyFont="1" applyFill="1" applyBorder="1" applyAlignment="1" applyProtection="1">
      <alignment horizontal="right"/>
      <protection locked="0"/>
    </xf>
    <xf numFmtId="0" fontId="28" fillId="0" borderId="19" xfId="5" applyFont="1" applyFill="1" applyBorder="1" applyAlignment="1">
      <alignment horizontal="left" vertical="center"/>
    </xf>
    <xf numFmtId="0" fontId="9" fillId="0" borderId="20" xfId="1" applyNumberFormat="1" applyFont="1" applyFill="1" applyBorder="1" applyAlignment="1" applyProtection="1">
      <alignment horizontal="right"/>
      <protection locked="0"/>
    </xf>
    <xf numFmtId="0" fontId="27" fillId="0" borderId="20" xfId="5" applyFont="1" applyFill="1" applyBorder="1" applyProtection="1">
      <protection locked="0"/>
    </xf>
    <xf numFmtId="0" fontId="9" fillId="0" borderId="0" xfId="0" applyFont="1"/>
    <xf numFmtId="14" fontId="9" fillId="0" borderId="24" xfId="0" applyNumberFormat="1" applyFont="1" applyBorder="1" applyAlignment="1" applyProtection="1">
      <alignment horizontal="center" vertical="center"/>
      <protection locked="0"/>
    </xf>
    <xf numFmtId="0" fontId="14" fillId="0" borderId="20" xfId="5" applyFont="1" applyFill="1" applyBorder="1"/>
    <xf numFmtId="169" fontId="9" fillId="0" borderId="20" xfId="0" applyNumberFormat="1" applyFont="1" applyBorder="1"/>
    <xf numFmtId="0" fontId="9" fillId="0" borderId="20" xfId="0" applyFont="1" applyBorder="1" applyAlignment="1">
      <alignment horizontal="center"/>
    </xf>
    <xf numFmtId="0" fontId="9" fillId="0" borderId="20" xfId="0" applyFont="1" applyBorder="1" applyAlignment="1" applyProtection="1">
      <alignment horizontal="right" vertical="center"/>
      <protection locked="0"/>
    </xf>
    <xf numFmtId="0" fontId="14" fillId="0" borderId="19" xfId="5" applyFont="1" applyFill="1" applyBorder="1"/>
    <xf numFmtId="169" fontId="9" fillId="0" borderId="19" xfId="0" applyNumberFormat="1" applyFont="1" applyBorder="1"/>
    <xf numFmtId="0" fontId="9" fillId="0" borderId="19" xfId="0" applyFont="1" applyBorder="1" applyAlignment="1">
      <alignment horizontal="center"/>
    </xf>
    <xf numFmtId="0" fontId="9" fillId="0" borderId="19" xfId="0" applyFont="1" applyBorder="1" applyAlignment="1">
      <alignment horizontal="center" vertical="center"/>
    </xf>
    <xf numFmtId="0" fontId="9" fillId="0" borderId="19" xfId="0" applyFont="1" applyBorder="1" applyAlignment="1">
      <alignment horizontal="center" vertical="center" wrapText="1"/>
    </xf>
    <xf numFmtId="0" fontId="14" fillId="0" borderId="18" xfId="5" applyFont="1" applyFill="1" applyBorder="1"/>
    <xf numFmtId="169" fontId="9" fillId="0" borderId="18" xfId="0" applyNumberFormat="1" applyFont="1" applyBorder="1"/>
    <xf numFmtId="0" fontId="9" fillId="0" borderId="18" xfId="0" applyFont="1" applyBorder="1" applyAlignment="1">
      <alignment horizontal="center"/>
    </xf>
    <xf numFmtId="164" fontId="0" fillId="0" borderId="0" xfId="2" applyFont="1"/>
    <xf numFmtId="164" fontId="0" fillId="0" borderId="0" xfId="2" applyFont="1" applyAlignment="1">
      <alignment horizontal="center"/>
    </xf>
    <xf numFmtId="166" fontId="0" fillId="0" borderId="0" xfId="0" applyNumberFormat="1"/>
    <xf numFmtId="166" fontId="0" fillId="0" borderId="0" xfId="0" applyNumberFormat="1" applyAlignment="1">
      <alignment horizontal="center"/>
    </xf>
    <xf numFmtId="0" fontId="4" fillId="0" borderId="0" xfId="0" applyFont="1"/>
    <xf numFmtId="0" fontId="4" fillId="9" borderId="23" xfId="0" applyFont="1" applyFill="1" applyBorder="1" applyAlignment="1">
      <alignment horizontal="center"/>
    </xf>
    <xf numFmtId="0" fontId="4" fillId="9" borderId="10" xfId="0" applyFont="1" applyFill="1" applyBorder="1"/>
    <xf numFmtId="0" fontId="4" fillId="9" borderId="22" xfId="2" applyNumberFormat="1" applyFont="1" applyFill="1" applyBorder="1" applyAlignment="1">
      <alignment horizontal="right"/>
    </xf>
    <xf numFmtId="0" fontId="4" fillId="9" borderId="21" xfId="0" applyFont="1" applyFill="1" applyBorder="1" applyAlignment="1">
      <alignment horizontal="center"/>
    </xf>
    <xf numFmtId="166" fontId="10" fillId="10" borderId="11" xfId="0" applyNumberFormat="1" applyFont="1" applyFill="1" applyBorder="1" applyAlignment="1">
      <alignment vertical="center"/>
    </xf>
    <xf numFmtId="0" fontId="4" fillId="9" borderId="21" xfId="0" applyFont="1" applyFill="1" applyBorder="1"/>
    <xf numFmtId="0" fontId="4" fillId="9" borderId="23" xfId="0" applyFont="1" applyFill="1" applyBorder="1"/>
    <xf numFmtId="0" fontId="4" fillId="9" borderId="22" xfId="0" applyFont="1" applyFill="1" applyBorder="1"/>
    <xf numFmtId="0" fontId="10" fillId="10" borderId="10" xfId="0" applyFont="1" applyFill="1" applyBorder="1" applyAlignment="1">
      <alignment vertical="center"/>
    </xf>
    <xf numFmtId="0" fontId="4" fillId="9" borderId="11" xfId="0" applyFont="1" applyFill="1" applyBorder="1" applyAlignment="1">
      <alignment horizontal="center"/>
    </xf>
    <xf numFmtId="0" fontId="14" fillId="0" borderId="0" xfId="5" applyFont="1" applyFill="1"/>
    <xf numFmtId="167" fontId="9" fillId="0" borderId="45" xfId="0" applyNumberFormat="1" applyFont="1" applyBorder="1" applyAlignment="1" applyProtection="1">
      <alignment horizontal="center" vertical="center"/>
      <protection locked="0"/>
    </xf>
    <xf numFmtId="0" fontId="9" fillId="0" borderId="19" xfId="2" applyNumberFormat="1" applyFont="1" applyFill="1" applyBorder="1" applyAlignment="1">
      <alignment horizontal="right"/>
    </xf>
    <xf numFmtId="1" fontId="9" fillId="0" borderId="43" xfId="0" applyNumberFormat="1" applyFont="1" applyBorder="1" applyAlignment="1" applyProtection="1">
      <alignment horizontal="right"/>
      <protection locked="0"/>
    </xf>
    <xf numFmtId="0" fontId="9" fillId="0" borderId="46" xfId="0" applyFont="1" applyBorder="1" applyAlignment="1">
      <alignment horizontal="center"/>
    </xf>
    <xf numFmtId="164" fontId="9" fillId="0" borderId="19" xfId="2" applyFont="1" applyFill="1" applyBorder="1" applyAlignment="1">
      <alignment horizontal="right"/>
    </xf>
    <xf numFmtId="1" fontId="9" fillId="0" borderId="19" xfId="0" applyNumberFormat="1" applyFont="1" applyBorder="1" applyAlignment="1" applyProtection="1">
      <alignment horizontal="center"/>
      <protection locked="0"/>
    </xf>
    <xf numFmtId="0" fontId="14" fillId="0" borderId="38" xfId="6" applyFont="1" applyFill="1" applyBorder="1" applyAlignment="1">
      <alignment vertical="center"/>
    </xf>
    <xf numFmtId="0" fontId="9" fillId="0" borderId="43" xfId="6" applyFont="1" applyFill="1" applyBorder="1"/>
    <xf numFmtId="0" fontId="9" fillId="0" borderId="42" xfId="0" applyFont="1" applyBorder="1" applyAlignment="1" applyProtection="1">
      <alignment horizontal="center"/>
      <protection locked="0"/>
    </xf>
    <xf numFmtId="0" fontId="9" fillId="0" borderId="43" xfId="0" applyFont="1" applyBorder="1"/>
    <xf numFmtId="0" fontId="9" fillId="0" borderId="26" xfId="0" applyFont="1" applyBorder="1" applyAlignment="1">
      <alignment horizontal="center" vertical="center"/>
    </xf>
    <xf numFmtId="0" fontId="9" fillId="0" borderId="46" xfId="0" applyFont="1" applyBorder="1" applyAlignment="1">
      <alignment horizontal="center" vertical="center" wrapText="1"/>
    </xf>
    <xf numFmtId="0" fontId="14" fillId="0" borderId="46" xfId="5" applyFont="1" applyFill="1" applyBorder="1"/>
    <xf numFmtId="49" fontId="9" fillId="0" borderId="19" xfId="0" applyNumberFormat="1" applyFont="1" applyBorder="1" applyAlignment="1">
      <alignment vertical="center"/>
    </xf>
    <xf numFmtId="0" fontId="9" fillId="0" borderId="46" xfId="0" applyFont="1" applyBorder="1" applyAlignment="1">
      <alignment horizontal="left"/>
    </xf>
    <xf numFmtId="0" fontId="14" fillId="0" borderId="38" xfId="5" applyFont="1" applyFill="1" applyBorder="1"/>
    <xf numFmtId="0" fontId="9" fillId="0" borderId="43" xfId="5" applyFont="1" applyFill="1" applyBorder="1"/>
    <xf numFmtId="1" fontId="9" fillId="0" borderId="46" xfId="2" applyNumberFormat="1" applyFont="1" applyFill="1" applyBorder="1" applyAlignment="1">
      <alignment horizontal="right" vertical="center" wrapText="1"/>
    </xf>
    <xf numFmtId="0" fontId="9" fillId="0" borderId="26" xfId="0" applyFont="1" applyBorder="1" applyAlignment="1">
      <alignment horizontal="center" vertical="center" wrapText="1"/>
    </xf>
    <xf numFmtId="0" fontId="9" fillId="0" borderId="26" xfId="0" applyFont="1" applyBorder="1" applyAlignment="1">
      <alignment horizontal="center"/>
    </xf>
    <xf numFmtId="49" fontId="9" fillId="0" borderId="26" xfId="0" applyNumberFormat="1" applyFont="1" applyBorder="1" applyAlignment="1">
      <alignment vertical="center"/>
    </xf>
    <xf numFmtId="0" fontId="14" fillId="0" borderId="38" xfId="6" applyFont="1" applyFill="1" applyBorder="1" applyAlignment="1">
      <alignment horizontal="left" vertical="center"/>
    </xf>
    <xf numFmtId="1" fontId="9" fillId="0" borderId="38" xfId="2" applyNumberFormat="1" applyFont="1" applyFill="1" applyBorder="1" applyAlignment="1">
      <alignment horizontal="right" vertical="center" wrapText="1"/>
    </xf>
    <xf numFmtId="0" fontId="9" fillId="0" borderId="46" xfId="0" applyFont="1" applyBorder="1" applyAlignment="1">
      <alignment vertical="center"/>
    </xf>
    <xf numFmtId="0" fontId="9" fillId="0" borderId="46" xfId="0" applyFont="1" applyBorder="1"/>
    <xf numFmtId="0" fontId="9" fillId="0" borderId="41" xfId="0" applyFont="1" applyBorder="1" applyAlignment="1" applyProtection="1">
      <alignment horizontal="center"/>
      <protection locked="0"/>
    </xf>
    <xf numFmtId="0" fontId="14" fillId="0" borderId="19" xfId="6" applyFont="1" applyFill="1" applyBorder="1"/>
    <xf numFmtId="0" fontId="9" fillId="0" borderId="38" xfId="0" applyFont="1" applyBorder="1"/>
    <xf numFmtId="0" fontId="9" fillId="0" borderId="38" xfId="5" applyFont="1" applyFill="1" applyBorder="1"/>
    <xf numFmtId="0" fontId="9" fillId="0" borderId="43" xfId="6" applyFont="1" applyFill="1" applyBorder="1" applyAlignment="1"/>
    <xf numFmtId="0" fontId="9" fillId="0" borderId="19" xfId="2" applyNumberFormat="1" applyFont="1" applyFill="1" applyBorder="1" applyAlignment="1"/>
    <xf numFmtId="0" fontId="9" fillId="0" borderId="46" xfId="0" applyFont="1" applyBorder="1" applyAlignment="1">
      <alignment horizontal="center" vertical="center"/>
    </xf>
    <xf numFmtId="0" fontId="9" fillId="0" borderId="39" xfId="0" applyFont="1" applyBorder="1" applyAlignment="1">
      <alignment horizontal="left"/>
    </xf>
    <xf numFmtId="0" fontId="14" fillId="0" borderId="48" xfId="6" applyFont="1" applyFill="1" applyBorder="1" applyAlignment="1">
      <alignment horizontal="left" vertical="center"/>
    </xf>
    <xf numFmtId="0" fontId="9" fillId="0" borderId="50" xfId="0" applyFont="1" applyBorder="1" applyAlignment="1">
      <alignment horizontal="center" vertical="center" wrapText="1"/>
    </xf>
    <xf numFmtId="0" fontId="9" fillId="0" borderId="42" xfId="0" applyFont="1" applyBorder="1" applyAlignment="1">
      <alignment vertical="center"/>
    </xf>
    <xf numFmtId="0" fontId="9" fillId="0" borderId="50" xfId="0" applyFont="1" applyBorder="1" applyAlignment="1">
      <alignment horizontal="center" vertical="center"/>
    </xf>
    <xf numFmtId="0" fontId="9" fillId="0" borderId="39" xfId="0" applyFont="1" applyBorder="1" applyAlignment="1">
      <alignment horizontal="left" vertical="center"/>
    </xf>
    <xf numFmtId="0" fontId="14" fillId="0" borderId="48" xfId="6" applyFont="1" applyFill="1" applyBorder="1" applyAlignment="1">
      <alignment vertical="center"/>
    </xf>
    <xf numFmtId="0" fontId="9" fillId="0" borderId="39" xfId="0" applyFont="1" applyBorder="1" applyAlignment="1">
      <alignment vertical="center"/>
    </xf>
    <xf numFmtId="0" fontId="9" fillId="0" borderId="46" xfId="0" applyFont="1" applyBorder="1" applyAlignment="1">
      <alignment horizontal="right" vertical="center"/>
    </xf>
    <xf numFmtId="0" fontId="9" fillId="0" borderId="46" xfId="5" applyFont="1" applyFill="1" applyBorder="1"/>
    <xf numFmtId="0" fontId="9" fillId="0" borderId="48" xfId="6" applyFont="1" applyFill="1" applyBorder="1"/>
    <xf numFmtId="0" fontId="9" fillId="0" borderId="50" xfId="0" applyFont="1" applyBorder="1" applyAlignment="1">
      <alignment horizontal="center"/>
    </xf>
    <xf numFmtId="0" fontId="9" fillId="0" borderId="39" xfId="0" applyFont="1" applyBorder="1"/>
    <xf numFmtId="0" fontId="9" fillId="0" borderId="38" xfId="6" applyFont="1" applyFill="1" applyBorder="1"/>
    <xf numFmtId="0" fontId="9" fillId="0" borderId="48" xfId="0" applyFont="1" applyBorder="1"/>
    <xf numFmtId="0" fontId="9" fillId="0" borderId="28" xfId="0" applyFont="1" applyBorder="1" applyAlignment="1" applyProtection="1">
      <alignment horizontal="center"/>
      <protection locked="0"/>
    </xf>
    <xf numFmtId="0" fontId="9" fillId="0" borderId="46" xfId="0" applyFont="1" applyBorder="1" applyAlignment="1">
      <alignment horizontal="center" wrapText="1"/>
    </xf>
    <xf numFmtId="1" fontId="9" fillId="0" borderId="38" xfId="2" applyNumberFormat="1" applyFont="1" applyFill="1" applyBorder="1" applyAlignment="1">
      <alignment vertical="center"/>
    </xf>
    <xf numFmtId="49" fontId="9" fillId="0" borderId="19" xfId="0" applyNumberFormat="1" applyFont="1" applyBorder="1" applyAlignment="1">
      <alignment horizontal="left" vertical="center"/>
    </xf>
    <xf numFmtId="0" fontId="14" fillId="0" borderId="0" xfId="6" applyFont="1" applyFill="1" applyBorder="1" applyAlignment="1">
      <alignment vertical="center"/>
    </xf>
    <xf numFmtId="0" fontId="9" fillId="0" borderId="0" xfId="0" applyFont="1" applyAlignment="1">
      <alignment vertical="center"/>
    </xf>
    <xf numFmtId="0" fontId="14" fillId="0" borderId="38" xfId="6" applyFont="1" applyFill="1" applyBorder="1"/>
    <xf numFmtId="0" fontId="9" fillId="0" borderId="43" xfId="5" applyFont="1" applyFill="1" applyBorder="1" applyAlignment="1">
      <alignment horizontal="left"/>
    </xf>
    <xf numFmtId="0" fontId="9" fillId="0" borderId="43" xfId="0" applyFont="1" applyBorder="1" applyAlignment="1">
      <alignment horizontal="left"/>
    </xf>
    <xf numFmtId="0" fontId="9" fillId="0" borderId="47" xfId="0" applyFont="1" applyBorder="1" applyAlignment="1">
      <alignment horizontal="center" vertical="center" wrapText="1"/>
    </xf>
    <xf numFmtId="49" fontId="9" fillId="0" borderId="47" xfId="0" applyNumberFormat="1" applyFont="1" applyBorder="1" applyAlignment="1">
      <alignment vertical="center"/>
    </xf>
    <xf numFmtId="0" fontId="9" fillId="0" borderId="54" xfId="0" applyFont="1" applyBorder="1" applyAlignment="1">
      <alignment horizontal="center" vertical="center"/>
    </xf>
    <xf numFmtId="49" fontId="9" fillId="0" borderId="54" xfId="0" applyNumberFormat="1" applyFont="1" applyBorder="1" applyAlignment="1">
      <alignment vertical="center"/>
    </xf>
    <xf numFmtId="14" fontId="14" fillId="0" borderId="38" xfId="6" applyNumberFormat="1" applyFont="1" applyFill="1" applyBorder="1" applyAlignment="1">
      <alignment vertical="center"/>
    </xf>
    <xf numFmtId="0" fontId="14" fillId="0" borderId="38" xfId="6" applyFont="1" applyFill="1" applyBorder="1" applyAlignment="1"/>
    <xf numFmtId="0" fontId="9" fillId="0" borderId="46" xfId="0" applyFont="1" applyBorder="1" applyAlignment="1">
      <alignment horizontal="right"/>
    </xf>
    <xf numFmtId="0" fontId="9" fillId="0" borderId="53" xfId="0" applyFont="1" applyBorder="1" applyAlignment="1">
      <alignment horizontal="center" vertical="center" wrapText="1"/>
    </xf>
    <xf numFmtId="0" fontId="9" fillId="0" borderId="55" xfId="0" applyFont="1" applyBorder="1" applyAlignment="1">
      <alignment horizontal="center" vertical="center" wrapText="1"/>
    </xf>
    <xf numFmtId="0" fontId="9" fillId="0" borderId="53" xfId="0" applyFont="1" applyBorder="1" applyAlignment="1">
      <alignment horizontal="center" vertical="center"/>
    </xf>
    <xf numFmtId="0" fontId="9" fillId="0" borderId="44" xfId="0" applyFont="1" applyBorder="1"/>
    <xf numFmtId="167" fontId="9" fillId="0" borderId="57" xfId="0" applyNumberFormat="1" applyFont="1" applyBorder="1" applyAlignment="1" applyProtection="1">
      <alignment horizontal="center" vertical="center"/>
      <protection locked="0"/>
    </xf>
    <xf numFmtId="0" fontId="9" fillId="0" borderId="18" xfId="2" applyNumberFormat="1" applyFont="1" applyFill="1" applyBorder="1" applyAlignment="1">
      <alignment horizontal="right"/>
    </xf>
    <xf numFmtId="1" fontId="9" fillId="0" borderId="44" xfId="0" applyNumberFormat="1" applyFont="1" applyBorder="1" applyAlignment="1" applyProtection="1">
      <alignment horizontal="right"/>
      <protection locked="0"/>
    </xf>
    <xf numFmtId="0" fontId="9" fillId="0" borderId="58" xfId="0" applyFont="1" applyBorder="1" applyAlignment="1">
      <alignment horizontal="center" vertical="center" wrapText="1"/>
    </xf>
    <xf numFmtId="1" fontId="9" fillId="0" borderId="18" xfId="0" applyNumberFormat="1" applyFont="1" applyBorder="1" applyAlignment="1" applyProtection="1">
      <alignment horizontal="center"/>
      <protection locked="0"/>
    </xf>
    <xf numFmtId="164" fontId="12" fillId="7" borderId="12" xfId="2" applyFont="1" applyFill="1" applyBorder="1" applyAlignment="1">
      <alignment horizontal="center" vertical="center" wrapText="1"/>
    </xf>
    <xf numFmtId="164" fontId="6" fillId="7" borderId="12" xfId="2" applyFont="1" applyFill="1" applyBorder="1" applyAlignment="1">
      <alignment horizontal="center" vertical="center" wrapText="1"/>
    </xf>
    <xf numFmtId="166" fontId="6" fillId="7" borderId="12" xfId="4" applyNumberFormat="1" applyFont="1" applyFill="1" applyBorder="1" applyAlignment="1">
      <alignment horizontal="center" vertical="center" wrapText="1"/>
    </xf>
    <xf numFmtId="0" fontId="6" fillId="7" borderId="12" xfId="4" applyFont="1" applyFill="1" applyBorder="1" applyAlignment="1">
      <alignment vertical="center" wrapText="1"/>
    </xf>
    <xf numFmtId="1" fontId="6" fillId="7" borderId="12" xfId="4" applyNumberFormat="1" applyFont="1" applyFill="1" applyBorder="1" applyAlignment="1">
      <alignment horizontal="center" vertical="center" wrapText="1"/>
    </xf>
    <xf numFmtId="0" fontId="6" fillId="7" borderId="28" xfId="4" applyFont="1" applyFill="1" applyBorder="1" applyAlignment="1">
      <alignment horizontal="left" vertical="center" wrapText="1"/>
    </xf>
    <xf numFmtId="164" fontId="0" fillId="5" borderId="0" xfId="2" applyFont="1" applyFill="1" applyAlignment="1">
      <alignment horizontal="center"/>
    </xf>
    <xf numFmtId="164" fontId="4" fillId="6" borderId="6" xfId="2" applyFont="1" applyFill="1" applyBorder="1" applyAlignment="1">
      <alignment vertical="center"/>
    </xf>
    <xf numFmtId="164" fontId="0" fillId="5" borderId="0" xfId="2" applyFont="1" applyFill="1"/>
    <xf numFmtId="0" fontId="0" fillId="5" borderId="0" xfId="0" applyFill="1" applyAlignment="1">
      <alignment horizontal="center"/>
    </xf>
    <xf numFmtId="166" fontId="0" fillId="5" borderId="0" xfId="3" applyNumberFormat="1" applyFont="1" applyFill="1" applyAlignment="1"/>
    <xf numFmtId="9" fontId="0" fillId="5" borderId="0" xfId="3" applyFont="1" applyFill="1" applyAlignment="1"/>
    <xf numFmtId="1" fontId="0" fillId="5" borderId="0" xfId="0" applyNumberFormat="1" applyFill="1"/>
    <xf numFmtId="166" fontId="0" fillId="5" borderId="0" xfId="0" applyNumberFormat="1" applyFill="1" applyAlignment="1">
      <alignment horizontal="center"/>
    </xf>
    <xf numFmtId="164" fontId="4" fillId="4" borderId="12" xfId="2" applyFont="1" applyFill="1" applyBorder="1" applyAlignment="1">
      <alignment horizontal="center" vertical="center"/>
    </xf>
    <xf numFmtId="166" fontId="0" fillId="5" borderId="0" xfId="3" applyNumberFormat="1" applyFont="1" applyFill="1" applyAlignment="1">
      <alignment horizontal="center"/>
    </xf>
    <xf numFmtId="166" fontId="0" fillId="5" borderId="0" xfId="0" applyNumberFormat="1" applyFill="1"/>
    <xf numFmtId="164" fontId="2" fillId="4" borderId="6" xfId="2" applyFont="1" applyFill="1" applyBorder="1" applyAlignment="1">
      <alignment horizontal="center" vertical="center"/>
    </xf>
    <xf numFmtId="164" fontId="0" fillId="0" borderId="2" xfId="2" applyFont="1" applyBorder="1"/>
    <xf numFmtId="9" fontId="0" fillId="0" borderId="0" xfId="3" applyFont="1" applyAlignment="1"/>
    <xf numFmtId="0" fontId="2" fillId="2" borderId="11" xfId="0" applyFont="1" applyFill="1" applyBorder="1" applyAlignment="1">
      <alignment horizontal="center" vertical="center" wrapText="1"/>
    </xf>
    <xf numFmtId="0" fontId="4" fillId="9" borderId="14" xfId="0" applyFont="1" applyFill="1" applyBorder="1" applyAlignment="1">
      <alignment horizontal="center"/>
    </xf>
    <xf numFmtId="0" fontId="29" fillId="0" borderId="0" xfId="0" applyFont="1"/>
    <xf numFmtId="0" fontId="4" fillId="9" borderId="21" xfId="1" applyNumberFormat="1" applyFont="1" applyFill="1" applyBorder="1" applyAlignment="1">
      <alignment horizontal="right"/>
    </xf>
    <xf numFmtId="0" fontId="4" fillId="9" borderId="22" xfId="1" applyNumberFormat="1" applyFont="1" applyFill="1" applyBorder="1" applyAlignment="1">
      <alignment horizontal="right"/>
    </xf>
    <xf numFmtId="0" fontId="4" fillId="9" borderId="14" xfId="0" applyFont="1" applyFill="1" applyBorder="1" applyAlignment="1">
      <alignment horizontal="right"/>
    </xf>
    <xf numFmtId="0" fontId="14" fillId="0" borderId="20" xfId="5" applyFont="1" applyFill="1" applyBorder="1" applyProtection="1">
      <protection locked="0"/>
    </xf>
    <xf numFmtId="0" fontId="14" fillId="0" borderId="19" xfId="5" applyFont="1" applyFill="1" applyBorder="1" applyProtection="1">
      <protection locked="0"/>
    </xf>
    <xf numFmtId="14" fontId="9" fillId="0" borderId="19" xfId="0" applyNumberFormat="1" applyFont="1" applyBorder="1" applyAlignment="1" applyProtection="1">
      <alignment horizontal="right"/>
      <protection locked="0"/>
    </xf>
    <xf numFmtId="0" fontId="9" fillId="0" borderId="19" xfId="0" applyFont="1" applyBorder="1" applyAlignment="1">
      <alignment horizontal="right" vertical="center"/>
    </xf>
    <xf numFmtId="14" fontId="9" fillId="0" borderId="19" xfId="0" applyNumberFormat="1" applyFont="1" applyBorder="1" applyAlignment="1">
      <alignment horizontal="center"/>
    </xf>
    <xf numFmtId="14" fontId="9" fillId="0" borderId="19" xfId="0" applyNumberFormat="1" applyFont="1" applyBorder="1" applyAlignment="1">
      <alignment horizontal="center" vertical="center"/>
    </xf>
    <xf numFmtId="0" fontId="14" fillId="0" borderId="19" xfId="5" applyFont="1" applyFill="1" applyBorder="1" applyAlignment="1" applyProtection="1">
      <protection locked="0"/>
    </xf>
    <xf numFmtId="2" fontId="9" fillId="0" borderId="19" xfId="0" applyNumberFormat="1" applyFont="1" applyBorder="1" applyProtection="1">
      <protection locked="0"/>
    </xf>
    <xf numFmtId="1" fontId="9" fillId="0" borderId="19" xfId="0" applyNumberFormat="1" applyFont="1" applyBorder="1" applyAlignment="1" applyProtection="1">
      <alignment horizontal="left" indent="6"/>
      <protection locked="0"/>
    </xf>
    <xf numFmtId="0" fontId="14" fillId="0" borderId="18" xfId="5" applyFont="1" applyFill="1" applyBorder="1" applyAlignment="1" applyProtection="1">
      <alignment vertical="center"/>
      <protection locked="0"/>
    </xf>
    <xf numFmtId="0" fontId="2" fillId="5" borderId="4" xfId="0" applyFont="1" applyFill="1" applyBorder="1" applyAlignment="1">
      <alignment horizontal="center" vertical="center" wrapText="1"/>
    </xf>
    <xf numFmtId="17" fontId="2" fillId="0" borderId="9" xfId="0" applyNumberFormat="1" applyFont="1" applyBorder="1" applyAlignment="1">
      <alignment vertical="center"/>
    </xf>
    <xf numFmtId="170" fontId="9" fillId="0" borderId="18" xfId="0" applyNumberFormat="1" applyFont="1" applyBorder="1" applyAlignment="1" applyProtection="1">
      <alignment horizontal="center"/>
      <protection locked="0"/>
    </xf>
    <xf numFmtId="0" fontId="9" fillId="0" borderId="18" xfId="0" applyFont="1" applyBorder="1" applyAlignment="1">
      <alignment vertical="center"/>
    </xf>
    <xf numFmtId="0" fontId="9" fillId="0" borderId="18" xfId="1" applyNumberFormat="1" applyFont="1" applyBorder="1" applyAlignment="1" applyProtection="1">
      <alignment horizontal="right"/>
      <protection locked="0"/>
    </xf>
    <xf numFmtId="170" fontId="9" fillId="0" borderId="19" xfId="0" applyNumberFormat="1" applyFont="1" applyBorder="1" applyAlignment="1" applyProtection="1">
      <alignment horizontal="center"/>
      <protection locked="0"/>
    </xf>
    <xf numFmtId="170" fontId="9" fillId="0" borderId="20" xfId="0" applyNumberFormat="1" applyFont="1" applyBorder="1" applyAlignment="1" applyProtection="1">
      <alignment horizontal="center"/>
      <protection locked="0"/>
    </xf>
    <xf numFmtId="0" fontId="9" fillId="0" borderId="18" xfId="0" applyFont="1" applyBorder="1" applyAlignment="1">
      <alignment horizontal="right" vertical="center" wrapText="1"/>
    </xf>
    <xf numFmtId="0" fontId="9" fillId="13" borderId="19" xfId="0" applyFont="1" applyFill="1" applyBorder="1" applyAlignment="1">
      <alignment horizontal="right" vertical="center" wrapText="1"/>
    </xf>
    <xf numFmtId="14" fontId="0" fillId="0" borderId="0" xfId="0" applyNumberFormat="1"/>
    <xf numFmtId="0" fontId="0" fillId="0" borderId="0" xfId="2" applyNumberFormat="1" applyFont="1" applyFill="1" applyAlignment="1"/>
    <xf numFmtId="0" fontId="0" fillId="0" borderId="0" xfId="2" applyNumberFormat="1" applyFont="1" applyFill="1" applyAlignment="1">
      <alignment horizontal="right"/>
    </xf>
    <xf numFmtId="1" fontId="0" fillId="0" borderId="0" xfId="0" applyNumberFormat="1" applyAlignment="1">
      <alignment horizontal="center"/>
    </xf>
    <xf numFmtId="171" fontId="9" fillId="0" borderId="19" xfId="2" applyNumberFormat="1" applyFont="1" applyFill="1" applyBorder="1" applyAlignment="1" applyProtection="1">
      <alignment horizontal="center" vertical="center"/>
      <protection locked="0"/>
    </xf>
    <xf numFmtId="0" fontId="9" fillId="0" borderId="19" xfId="2" applyNumberFormat="1" applyFont="1" applyFill="1" applyBorder="1" applyAlignment="1" applyProtection="1">
      <alignment vertical="center"/>
      <protection locked="0"/>
    </xf>
    <xf numFmtId="0" fontId="9" fillId="0" borderId="19" xfId="2" applyNumberFormat="1" applyFont="1" applyFill="1" applyBorder="1" applyAlignment="1" applyProtection="1">
      <alignment horizontal="right"/>
      <protection locked="0"/>
    </xf>
    <xf numFmtId="1" fontId="9" fillId="0" borderId="19" xfId="1" applyNumberFormat="1" applyFont="1" applyFill="1" applyBorder="1" applyAlignment="1">
      <alignment horizontal="right" vertical="center"/>
    </xf>
    <xf numFmtId="1" fontId="9" fillId="0" borderId="19" xfId="2" applyNumberFormat="1" applyFont="1" applyFill="1" applyBorder="1" applyAlignment="1" applyProtection="1">
      <alignment vertical="center"/>
      <protection locked="0"/>
    </xf>
    <xf numFmtId="0" fontId="9" fillId="0" borderId="18" xfId="2" applyNumberFormat="1" applyFont="1" applyFill="1" applyBorder="1" applyAlignment="1" applyProtection="1">
      <alignment vertical="center"/>
      <protection locked="0"/>
    </xf>
    <xf numFmtId="0" fontId="9" fillId="0" borderId="18" xfId="2" applyNumberFormat="1" applyFont="1" applyFill="1" applyBorder="1" applyAlignment="1" applyProtection="1">
      <alignment horizontal="right"/>
      <protection locked="0"/>
    </xf>
    <xf numFmtId="14" fontId="6" fillId="7" borderId="12" xfId="4" applyNumberFormat="1" applyFont="1" applyFill="1" applyBorder="1" applyAlignment="1">
      <alignment horizontal="center" vertical="center" wrapText="1"/>
    </xf>
    <xf numFmtId="0" fontId="6" fillId="7" borderId="12" xfId="2" applyNumberFormat="1" applyFont="1" applyFill="1" applyBorder="1" applyAlignment="1">
      <alignment horizontal="center" vertical="center" wrapText="1"/>
    </xf>
    <xf numFmtId="14" fontId="6" fillId="7" borderId="12" xfId="0" applyNumberFormat="1" applyFont="1" applyFill="1" applyBorder="1" applyAlignment="1">
      <alignment horizontal="center" vertical="center" wrapText="1"/>
    </xf>
    <xf numFmtId="1" fontId="6" fillId="7" borderId="28" xfId="0" applyNumberFormat="1" applyFont="1" applyFill="1" applyBorder="1" applyAlignment="1">
      <alignment horizontal="center" vertical="center" wrapText="1"/>
    </xf>
    <xf numFmtId="0" fontId="0" fillId="5" borderId="4" xfId="0" applyFill="1" applyBorder="1"/>
    <xf numFmtId="0" fontId="0" fillId="5" borderId="3" xfId="0" applyFill="1" applyBorder="1"/>
    <xf numFmtId="44" fontId="4" fillId="6" borderId="14" xfId="0" applyNumberFormat="1" applyFont="1" applyFill="1" applyBorder="1" applyAlignment="1">
      <alignment vertical="center"/>
    </xf>
    <xf numFmtId="14" fontId="0" fillId="5" borderId="0" xfId="0" applyNumberFormat="1" applyFill="1"/>
    <xf numFmtId="0" fontId="0" fillId="5" borderId="0" xfId="2" applyNumberFormat="1" applyFont="1" applyFill="1" applyBorder="1" applyAlignment="1"/>
    <xf numFmtId="9" fontId="0" fillId="5" borderId="0" xfId="3" applyFont="1" applyFill="1" applyBorder="1" applyAlignment="1">
      <alignment horizontal="center"/>
    </xf>
    <xf numFmtId="14" fontId="0" fillId="5" borderId="0" xfId="3" applyNumberFormat="1" applyFont="1" applyFill="1" applyBorder="1" applyAlignment="1">
      <alignment horizontal="center"/>
    </xf>
    <xf numFmtId="0" fontId="4" fillId="4" borderId="6" xfId="0" applyFont="1" applyFill="1" applyBorder="1" applyAlignment="1">
      <alignment horizontal="center" vertical="center"/>
    </xf>
    <xf numFmtId="165" fontId="4" fillId="3" borderId="6" xfId="1" applyNumberFormat="1" applyFont="1" applyFill="1" applyBorder="1" applyAlignment="1">
      <alignment vertical="center"/>
    </xf>
    <xf numFmtId="0" fontId="2" fillId="0" borderId="0" xfId="0" applyFont="1" applyAlignment="1">
      <alignment horizontal="center" vertical="center"/>
    </xf>
    <xf numFmtId="0" fontId="2" fillId="0" borderId="7" xfId="0" applyFont="1" applyBorder="1" applyAlignment="1">
      <alignment vertical="center"/>
    </xf>
    <xf numFmtId="0" fontId="0" fillId="5" borderId="0" xfId="2" applyNumberFormat="1" applyFont="1" applyFill="1" applyBorder="1" applyAlignment="1">
      <alignment horizontal="right"/>
    </xf>
    <xf numFmtId="0" fontId="0" fillId="0" borderId="6" xfId="0" applyBorder="1"/>
    <xf numFmtId="0" fontId="0" fillId="0" borderId="0" xfId="2" applyNumberFormat="1" applyFont="1" applyBorder="1" applyAlignment="1"/>
    <xf numFmtId="0" fontId="0" fillId="0" borderId="0" xfId="2" applyNumberFormat="1" applyFont="1" applyBorder="1" applyAlignment="1">
      <alignment horizontal="right"/>
    </xf>
    <xf numFmtId="9" fontId="0" fillId="0" borderId="0" xfId="3" applyFont="1" applyBorder="1" applyAlignment="1">
      <alignment horizontal="center"/>
    </xf>
    <xf numFmtId="0" fontId="9" fillId="0" borderId="0" xfId="0" applyFont="1" applyAlignment="1" applyProtection="1">
      <alignment horizontal="center" vertical="center"/>
      <protection locked="0"/>
    </xf>
    <xf numFmtId="0" fontId="9" fillId="0" borderId="0" xfId="0" applyFont="1" applyAlignment="1" applyProtection="1">
      <alignment horizontal="left"/>
      <protection locked="0"/>
    </xf>
    <xf numFmtId="0" fontId="9" fillId="0" borderId="0" xfId="0" applyFont="1" applyAlignment="1" applyProtection="1">
      <alignment horizontal="center"/>
      <protection locked="0"/>
    </xf>
    <xf numFmtId="0" fontId="9" fillId="0" borderId="0" xfId="0" applyFont="1" applyAlignment="1" applyProtection="1">
      <alignment horizontal="left" vertical="center"/>
      <protection locked="0"/>
    </xf>
    <xf numFmtId="0" fontId="9" fillId="0" borderId="0" xfId="0" applyFont="1" applyProtection="1">
      <protection locked="0"/>
    </xf>
    <xf numFmtId="0" fontId="9" fillId="0" borderId="0" xfId="0" applyFont="1" applyAlignment="1" applyProtection="1">
      <alignment horizontal="right"/>
      <protection locked="0"/>
    </xf>
    <xf numFmtId="0" fontId="27" fillId="0" borderId="0" xfId="5" applyFont="1" applyFill="1" applyBorder="1" applyAlignment="1" applyProtection="1">
      <alignment horizontal="left"/>
      <protection locked="0"/>
    </xf>
    <xf numFmtId="14" fontId="9" fillId="0" borderId="0" xfId="0" applyNumberFormat="1" applyFont="1" applyAlignment="1" applyProtection="1">
      <alignment horizontal="center"/>
      <protection locked="0"/>
    </xf>
    <xf numFmtId="14" fontId="9" fillId="0" borderId="0" xfId="0" applyNumberFormat="1" applyFont="1" applyAlignment="1" applyProtection="1">
      <alignment horizontal="center" vertical="center"/>
      <protection locked="0"/>
    </xf>
    <xf numFmtId="167" fontId="9" fillId="0" borderId="0" xfId="0" applyNumberFormat="1" applyFont="1" applyAlignment="1" applyProtection="1">
      <alignment horizontal="center" vertical="center"/>
      <protection locked="0"/>
    </xf>
    <xf numFmtId="0" fontId="9" fillId="0" borderId="0" xfId="1" applyNumberFormat="1" applyFont="1" applyFill="1" applyBorder="1" applyAlignment="1" applyProtection="1">
      <alignment horizontal="right"/>
      <protection locked="0"/>
    </xf>
    <xf numFmtId="0" fontId="9" fillId="0" borderId="0" xfId="1" applyNumberFormat="1" applyFont="1" applyFill="1" applyBorder="1" applyAlignment="1">
      <alignment horizontal="right" vertical="center"/>
    </xf>
    <xf numFmtId="9" fontId="9" fillId="0" borderId="0" xfId="3" applyFont="1" applyFill="1" applyBorder="1" applyAlignment="1">
      <alignment horizontal="center" vertical="center"/>
    </xf>
    <xf numFmtId="9" fontId="10" fillId="0" borderId="0" xfId="3" applyFont="1" applyFill="1" applyBorder="1" applyAlignment="1">
      <alignment horizontal="center" vertical="center"/>
    </xf>
    <xf numFmtId="0" fontId="27" fillId="0" borderId="0" xfId="5" applyFont="1" applyFill="1" applyBorder="1" applyProtection="1">
      <protection locked="0"/>
    </xf>
    <xf numFmtId="0" fontId="2" fillId="9" borderId="59" xfId="0" applyFont="1" applyFill="1" applyBorder="1"/>
    <xf numFmtId="0" fontId="4" fillId="9" borderId="40" xfId="0" applyFont="1" applyFill="1" applyBorder="1"/>
    <xf numFmtId="0" fontId="10" fillId="10" borderId="40" xfId="0" applyFont="1" applyFill="1" applyBorder="1" applyAlignment="1">
      <alignment vertical="center"/>
    </xf>
    <xf numFmtId="0" fontId="4" fillId="9" borderId="40" xfId="0" applyFont="1" applyFill="1" applyBorder="1" applyAlignment="1">
      <alignment horizontal="center"/>
    </xf>
    <xf numFmtId="0" fontId="4" fillId="9" borderId="40" xfId="1" applyNumberFormat="1" applyFont="1" applyFill="1" applyBorder="1" applyAlignment="1">
      <alignment horizontal="right"/>
    </xf>
    <xf numFmtId="3" fontId="9" fillId="0" borderId="18" xfId="0" applyNumberFormat="1" applyFont="1" applyBorder="1" applyAlignment="1" applyProtection="1">
      <alignment vertical="center"/>
      <protection locked="0"/>
    </xf>
    <xf numFmtId="3" fontId="9" fillId="0" borderId="18" xfId="1" applyNumberFormat="1" applyFont="1" applyFill="1" applyBorder="1" applyAlignment="1" applyProtection="1">
      <alignment horizontal="right" vertical="center"/>
      <protection locked="0"/>
    </xf>
    <xf numFmtId="3" fontId="9" fillId="0" borderId="19" xfId="1" applyNumberFormat="1" applyFont="1" applyFill="1" applyBorder="1" applyAlignment="1">
      <alignment horizontal="right" vertical="center"/>
    </xf>
    <xf numFmtId="3" fontId="9" fillId="0" borderId="19" xfId="0" applyNumberFormat="1" applyFont="1" applyBorder="1" applyAlignment="1" applyProtection="1">
      <alignment vertical="center"/>
      <protection locked="0"/>
    </xf>
    <xf numFmtId="0" fontId="9" fillId="0" borderId="19" xfId="5" applyFont="1" applyBorder="1" applyAlignment="1">
      <alignment vertical="center"/>
    </xf>
    <xf numFmtId="14" fontId="9" fillId="0" borderId="19" xfId="0" applyNumberFormat="1" applyFont="1" applyBorder="1" applyAlignment="1" applyProtection="1">
      <alignment vertical="center"/>
      <protection locked="0"/>
    </xf>
    <xf numFmtId="14" fontId="9" fillId="0" borderId="20" xfId="0" applyNumberFormat="1" applyFont="1" applyBorder="1" applyAlignment="1" applyProtection="1">
      <alignment vertical="center"/>
      <protection locked="0"/>
    </xf>
    <xf numFmtId="0" fontId="9" fillId="0" borderId="20" xfId="0" applyFont="1" applyBorder="1" applyAlignment="1">
      <alignment horizontal="center" vertical="center"/>
    </xf>
    <xf numFmtId="9" fontId="9" fillId="9" borderId="18" xfId="3" applyFont="1" applyFill="1" applyBorder="1" applyAlignment="1">
      <alignment horizontal="center" vertical="center"/>
    </xf>
    <xf numFmtId="9" fontId="9" fillId="9" borderId="19" xfId="3" applyFont="1" applyFill="1" applyBorder="1" applyAlignment="1">
      <alignment horizontal="center" vertical="center"/>
    </xf>
    <xf numFmtId="0" fontId="9" fillId="0" borderId="18" xfId="0" applyFont="1" applyBorder="1" applyAlignment="1" applyProtection="1">
      <alignment horizontal="center" wrapText="1"/>
      <protection locked="0"/>
    </xf>
    <xf numFmtId="10" fontId="9" fillId="0" borderId="25" xfId="3" applyNumberFormat="1" applyFont="1" applyFill="1" applyBorder="1" applyAlignment="1">
      <alignment horizontal="center" vertical="center"/>
    </xf>
    <xf numFmtId="0" fontId="9" fillId="0" borderId="25" xfId="0" applyFont="1" applyBorder="1" applyAlignment="1">
      <alignment wrapText="1"/>
    </xf>
    <xf numFmtId="1" fontId="9" fillId="0" borderId="24" xfId="0" applyNumberFormat="1" applyFont="1" applyBorder="1"/>
    <xf numFmtId="0" fontId="2" fillId="9" borderId="16" xfId="2" applyNumberFormat="1" applyFont="1" applyFill="1" applyBorder="1" applyAlignment="1">
      <alignment horizontal="right"/>
    </xf>
    <xf numFmtId="0" fontId="10" fillId="10" borderId="6" xfId="0" applyFont="1" applyFill="1" applyBorder="1" applyAlignment="1">
      <alignment vertical="center"/>
    </xf>
    <xf numFmtId="0" fontId="10" fillId="9" borderId="5" xfId="0" applyFont="1" applyFill="1" applyBorder="1" applyAlignment="1">
      <alignment vertical="center"/>
    </xf>
    <xf numFmtId="0" fontId="2" fillId="9" borderId="6" xfId="0" applyFont="1" applyFill="1" applyBorder="1"/>
    <xf numFmtId="0" fontId="2" fillId="9" borderId="15" xfId="2" applyNumberFormat="1" applyFont="1" applyFill="1" applyBorder="1" applyAlignment="1"/>
    <xf numFmtId="0" fontId="19" fillId="10" borderId="4" xfId="0" applyFont="1" applyFill="1" applyBorder="1" applyAlignment="1">
      <alignment horizontal="center" vertical="center"/>
    </xf>
    <xf numFmtId="0" fontId="18" fillId="10" borderId="4" xfId="0" applyFont="1" applyFill="1" applyBorder="1" applyAlignment="1">
      <alignment horizontal="center" vertical="center"/>
    </xf>
    <xf numFmtId="0" fontId="18" fillId="10" borderId="4" xfId="0" applyFont="1" applyFill="1" applyBorder="1" applyAlignment="1">
      <alignment horizontal="left" vertical="center"/>
    </xf>
    <xf numFmtId="1" fontId="9" fillId="0" borderId="20" xfId="0" applyNumberFormat="1" applyFont="1" applyBorder="1" applyAlignment="1" applyProtection="1">
      <alignment horizontal="center"/>
      <protection locked="0"/>
    </xf>
    <xf numFmtId="0" fontId="9" fillId="0" borderId="20" xfId="2" applyNumberFormat="1" applyFont="1" applyFill="1" applyBorder="1" applyAlignment="1" applyProtection="1">
      <alignment horizontal="right"/>
      <protection locked="0"/>
    </xf>
    <xf numFmtId="0" fontId="9" fillId="0" borderId="20" xfId="2" applyNumberFormat="1" applyFont="1" applyFill="1" applyBorder="1" applyAlignment="1" applyProtection="1">
      <alignment vertical="center"/>
      <protection locked="0"/>
    </xf>
    <xf numFmtId="14" fontId="9" fillId="0" borderId="25" xfId="0" applyNumberFormat="1" applyFont="1" applyBorder="1" applyAlignment="1">
      <alignment horizontal="center" vertical="center"/>
    </xf>
    <xf numFmtId="0" fontId="9" fillId="0" borderId="46" xfId="2" applyNumberFormat="1" applyFont="1" applyFill="1" applyBorder="1"/>
    <xf numFmtId="0" fontId="9" fillId="0" borderId="58" xfId="2" applyNumberFormat="1" applyFont="1" applyFill="1" applyBorder="1" applyAlignment="1" applyProtection="1">
      <alignment horizontal="right"/>
      <protection locked="0"/>
    </xf>
    <xf numFmtId="0" fontId="9" fillId="0" borderId="46" xfId="2" applyNumberFormat="1" applyFont="1" applyFill="1" applyBorder="1" applyAlignment="1" applyProtection="1">
      <alignment horizontal="right"/>
      <protection locked="0"/>
    </xf>
    <xf numFmtId="0" fontId="9" fillId="0" borderId="46" xfId="2" applyNumberFormat="1" applyFont="1" applyFill="1" applyBorder="1" applyAlignment="1">
      <alignment horizontal="right"/>
    </xf>
    <xf numFmtId="0" fontId="9" fillId="0" borderId="50" xfId="2" applyNumberFormat="1" applyFont="1" applyFill="1" applyBorder="1" applyAlignment="1">
      <alignment horizontal="right"/>
    </xf>
    <xf numFmtId="0" fontId="9" fillId="0" borderId="46" xfId="2" applyNumberFormat="1" applyFont="1" applyFill="1" applyBorder="1" applyAlignment="1">
      <alignment horizontal="right" vertical="center"/>
    </xf>
    <xf numFmtId="0" fontId="9" fillId="0" borderId="46" xfId="2" applyNumberFormat="1" applyFont="1" applyFill="1" applyBorder="1" applyAlignment="1">
      <alignment horizontal="right" vertical="center" wrapText="1"/>
    </xf>
    <xf numFmtId="14" fontId="9" fillId="0" borderId="18" xfId="0" applyNumberFormat="1" applyFont="1" applyBorder="1" applyAlignment="1">
      <alignment horizontal="center" vertical="center" wrapText="1"/>
    </xf>
    <xf numFmtId="14" fontId="9" fillId="0" borderId="19" xfId="0" applyNumberFormat="1" applyFont="1" applyBorder="1" applyAlignment="1">
      <alignment horizontal="center" vertical="center" wrapText="1"/>
    </xf>
    <xf numFmtId="14" fontId="9" fillId="0" borderId="19" xfId="0" applyNumberFormat="1" applyFont="1" applyBorder="1" applyAlignment="1">
      <alignment horizontal="center" wrapText="1"/>
    </xf>
    <xf numFmtId="14" fontId="9" fillId="0" borderId="56" xfId="0" applyNumberFormat="1" applyFont="1" applyBorder="1" applyAlignment="1">
      <alignment horizontal="center" vertical="center" wrapText="1"/>
    </xf>
    <xf numFmtId="14" fontId="9" fillId="0" borderId="56" xfId="0" applyNumberFormat="1" applyFont="1" applyBorder="1" applyAlignment="1">
      <alignment horizontal="center" vertical="center"/>
    </xf>
    <xf numFmtId="14" fontId="9" fillId="0" borderId="52" xfId="0" applyNumberFormat="1" applyFont="1" applyBorder="1" applyAlignment="1">
      <alignment horizontal="center" vertical="center" wrapText="1"/>
    </xf>
    <xf numFmtId="14" fontId="9" fillId="0" borderId="26" xfId="0" applyNumberFormat="1" applyFont="1" applyBorder="1" applyAlignment="1">
      <alignment horizontal="center" vertical="center" wrapText="1"/>
    </xf>
    <xf numFmtId="14" fontId="9" fillId="0" borderId="26" xfId="0" applyNumberFormat="1" applyFont="1" applyBorder="1" applyAlignment="1">
      <alignment horizontal="center" vertical="center"/>
    </xf>
    <xf numFmtId="14" fontId="9" fillId="0" borderId="54" xfId="0" applyNumberFormat="1" applyFont="1" applyBorder="1" applyAlignment="1">
      <alignment horizontal="center" vertical="center"/>
    </xf>
    <xf numFmtId="14" fontId="9" fillId="0" borderId="47" xfId="0" applyNumberFormat="1" applyFont="1" applyBorder="1" applyAlignment="1">
      <alignment horizontal="center" vertical="center" wrapText="1"/>
    </xf>
    <xf numFmtId="14" fontId="9" fillId="0" borderId="20" xfId="0" applyNumberFormat="1" applyFont="1" applyBorder="1" applyAlignment="1">
      <alignment horizontal="center"/>
    </xf>
    <xf numFmtId="0" fontId="9" fillId="0" borderId="18" xfId="2" applyNumberFormat="1" applyFont="1" applyFill="1" applyBorder="1" applyAlignment="1">
      <alignment horizontal="right" vertical="center" wrapText="1"/>
    </xf>
    <xf numFmtId="0" fontId="9" fillId="0" borderId="19" xfId="2" applyNumberFormat="1" applyFont="1" applyFill="1" applyBorder="1" applyAlignment="1">
      <alignment horizontal="right" vertical="center" wrapText="1"/>
    </xf>
    <xf numFmtId="0" fontId="9" fillId="0" borderId="19" xfId="2" applyNumberFormat="1" applyFont="1" applyFill="1" applyBorder="1" applyAlignment="1">
      <alignment horizontal="right" vertical="center"/>
    </xf>
    <xf numFmtId="0" fontId="9" fillId="0" borderId="26" xfId="2" applyNumberFormat="1" applyFont="1" applyFill="1" applyBorder="1"/>
    <xf numFmtId="0" fontId="9" fillId="0" borderId="26" xfId="2" applyNumberFormat="1" applyFont="1" applyFill="1" applyBorder="1" applyAlignment="1"/>
    <xf numFmtId="0" fontId="9" fillId="0" borderId="26" xfId="2" applyNumberFormat="1" applyFont="1" applyFill="1" applyBorder="1" applyAlignment="1">
      <alignment vertical="center"/>
    </xf>
    <xf numFmtId="0" fontId="9" fillId="0" borderId="26" xfId="2" applyNumberFormat="1" applyFont="1" applyFill="1" applyBorder="1" applyAlignment="1">
      <alignment horizontal="right" vertical="center"/>
    </xf>
    <xf numFmtId="0" fontId="9" fillId="0" borderId="26" xfId="2" applyNumberFormat="1" applyFont="1" applyFill="1" applyBorder="1" applyAlignment="1">
      <alignment horizontal="right" vertical="center" wrapText="1"/>
    </xf>
    <xf numFmtId="0" fontId="9" fillId="0" borderId="26" xfId="2" applyNumberFormat="1" applyFont="1" applyFill="1" applyBorder="1" applyAlignment="1">
      <alignment horizontal="right"/>
    </xf>
    <xf numFmtId="0" fontId="9" fillId="0" borderId="39" xfId="2" applyNumberFormat="1" applyFont="1" applyFill="1" applyBorder="1" applyAlignment="1">
      <alignment horizontal="right"/>
    </xf>
    <xf numFmtId="0" fontId="9" fillId="0" borderId="26" xfId="2" applyNumberFormat="1" applyFont="1" applyFill="1" applyBorder="1" applyAlignment="1">
      <alignment horizontal="center"/>
    </xf>
    <xf numFmtId="0" fontId="4" fillId="9" borderId="14" xfId="2" applyNumberFormat="1" applyFont="1" applyFill="1" applyBorder="1" applyAlignment="1">
      <alignment horizontal="right"/>
    </xf>
    <xf numFmtId="0" fontId="9" fillId="0" borderId="58" xfId="0" applyFont="1" applyBorder="1" applyAlignment="1">
      <alignment horizontal="right" vertical="center" wrapText="1"/>
    </xf>
    <xf numFmtId="0" fontId="9" fillId="0" borderId="46" xfId="0" applyFont="1" applyBorder="1" applyAlignment="1">
      <alignment horizontal="right" vertical="center" wrapText="1"/>
    </xf>
    <xf numFmtId="1" fontId="9" fillId="0" borderId="46" xfId="0" applyNumberFormat="1" applyFont="1" applyBorder="1" applyAlignment="1">
      <alignment horizontal="right"/>
    </xf>
    <xf numFmtId="1" fontId="9" fillId="0" borderId="46" xfId="0" applyNumberFormat="1" applyFont="1" applyBorder="1" applyAlignment="1">
      <alignment horizontal="right" vertical="center" wrapText="1"/>
    </xf>
    <xf numFmtId="1" fontId="9" fillId="0" borderId="46" xfId="0" applyNumberFormat="1" applyFont="1" applyBorder="1" applyAlignment="1">
      <alignment horizontal="right" vertical="center"/>
    </xf>
    <xf numFmtId="1" fontId="9" fillId="0" borderId="50" xfId="0" applyNumberFormat="1" applyFont="1" applyBorder="1" applyAlignment="1">
      <alignment horizontal="right" vertical="center"/>
    </xf>
    <xf numFmtId="3" fontId="9" fillId="0" borderId="46" xfId="0" applyNumberFormat="1" applyFont="1" applyBorder="1" applyAlignment="1">
      <alignment horizontal="right"/>
    </xf>
    <xf numFmtId="1" fontId="9" fillId="0" borderId="26" xfId="0" applyNumberFormat="1" applyFont="1" applyBorder="1" applyAlignment="1">
      <alignment horizontal="right"/>
    </xf>
    <xf numFmtId="3" fontId="9" fillId="0" borderId="46" xfId="0" applyNumberFormat="1" applyFont="1" applyBorder="1" applyAlignment="1">
      <alignment horizontal="right" vertical="center"/>
    </xf>
    <xf numFmtId="49" fontId="9" fillId="0" borderId="46" xfId="0" applyNumberFormat="1" applyFont="1" applyBorder="1" applyAlignment="1">
      <alignment horizontal="right" vertical="center" wrapText="1"/>
    </xf>
    <xf numFmtId="1" fontId="9" fillId="0" borderId="50" xfId="0" applyNumberFormat="1" applyFont="1" applyBorder="1" applyAlignment="1">
      <alignment horizontal="right"/>
    </xf>
    <xf numFmtId="0" fontId="9" fillId="0" borderId="50" xfId="0" applyFont="1" applyBorder="1" applyAlignment="1">
      <alignment horizontal="right" vertical="center"/>
    </xf>
    <xf numFmtId="1" fontId="9" fillId="0" borderId="26" xfId="0" applyNumberFormat="1" applyFont="1" applyBorder="1" applyAlignment="1">
      <alignment horizontal="right" vertical="center"/>
    </xf>
    <xf numFmtId="0" fontId="9" fillId="0" borderId="26" xfId="0" applyFont="1" applyBorder="1" applyAlignment="1">
      <alignment horizontal="right" vertical="center" wrapText="1"/>
    </xf>
    <xf numFmtId="0" fontId="9" fillId="0" borderId="26" xfId="0" applyFont="1" applyBorder="1" applyAlignment="1">
      <alignment horizontal="right" vertical="center"/>
    </xf>
    <xf numFmtId="0" fontId="9" fillId="0" borderId="54" xfId="0" applyFont="1" applyBorder="1" applyAlignment="1">
      <alignment horizontal="right" vertical="center"/>
    </xf>
    <xf numFmtId="0" fontId="9" fillId="0" borderId="47" xfId="0" applyFont="1" applyBorder="1" applyAlignment="1">
      <alignment horizontal="right" vertical="center"/>
    </xf>
    <xf numFmtId="0" fontId="9" fillId="0" borderId="53" xfId="0" applyFont="1" applyBorder="1" applyAlignment="1">
      <alignment horizontal="right" vertical="center" wrapText="1"/>
    </xf>
    <xf numFmtId="14" fontId="9" fillId="0" borderId="26" xfId="0" applyNumberFormat="1" applyFont="1" applyBorder="1" applyAlignment="1">
      <alignment horizontal="center"/>
    </xf>
    <xf numFmtId="14" fontId="9" fillId="0" borderId="42" xfId="0" applyNumberFormat="1" applyFont="1" applyBorder="1" applyAlignment="1">
      <alignment horizontal="center"/>
    </xf>
    <xf numFmtId="14" fontId="9" fillId="0" borderId="57" xfId="0" applyNumberFormat="1" applyFont="1" applyBorder="1" applyAlignment="1">
      <alignment horizontal="center" wrapText="1"/>
    </xf>
    <xf numFmtId="14" fontId="9" fillId="0" borderId="18" xfId="0" applyNumberFormat="1" applyFont="1" applyBorder="1" applyAlignment="1">
      <alignment horizontal="center" wrapText="1"/>
    </xf>
    <xf numFmtId="14" fontId="9" fillId="0" borderId="45" xfId="0" applyNumberFormat="1" applyFont="1" applyBorder="1" applyAlignment="1">
      <alignment horizontal="center" wrapText="1"/>
    </xf>
    <xf numFmtId="14" fontId="9" fillId="0" borderId="45" xfId="0" applyNumberFormat="1" applyFont="1" applyBorder="1" applyAlignment="1">
      <alignment horizontal="center"/>
    </xf>
    <xf numFmtId="14" fontId="9" fillId="0" borderId="37" xfId="0" applyNumberFormat="1" applyFont="1" applyBorder="1" applyAlignment="1">
      <alignment horizontal="center"/>
    </xf>
    <xf numFmtId="14" fontId="9" fillId="0" borderId="26" xfId="0" applyNumberFormat="1" applyFont="1" applyBorder="1" applyAlignment="1">
      <alignment horizontal="center" wrapText="1"/>
    </xf>
    <xf numFmtId="14" fontId="9" fillId="0" borderId="37" xfId="0" applyNumberFormat="1" applyFont="1" applyBorder="1" applyAlignment="1">
      <alignment horizontal="center" vertical="center"/>
    </xf>
    <xf numFmtId="14" fontId="9" fillId="0" borderId="49" xfId="0" applyNumberFormat="1" applyFont="1" applyBorder="1" applyAlignment="1">
      <alignment horizontal="center" vertical="center"/>
    </xf>
    <xf numFmtId="14" fontId="9" fillId="0" borderId="42" xfId="0" applyNumberFormat="1" applyFont="1" applyBorder="1" applyAlignment="1">
      <alignment horizontal="center" vertical="center"/>
    </xf>
    <xf numFmtId="14" fontId="9" fillId="0" borderId="39" xfId="0" applyNumberFormat="1" applyFont="1" applyBorder="1" applyAlignment="1">
      <alignment horizontal="center" vertical="center"/>
    </xf>
    <xf numFmtId="14" fontId="9" fillId="0" borderId="40" xfId="0" applyNumberFormat="1" applyFont="1" applyBorder="1" applyAlignment="1">
      <alignment horizontal="center"/>
    </xf>
    <xf numFmtId="14" fontId="9" fillId="0" borderId="39" xfId="0" applyNumberFormat="1" applyFont="1" applyBorder="1" applyAlignment="1">
      <alignment horizontal="center"/>
    </xf>
    <xf numFmtId="14" fontId="9" fillId="0" borderId="0" xfId="0" applyNumberFormat="1" applyFont="1" applyAlignment="1">
      <alignment horizontal="center"/>
    </xf>
    <xf numFmtId="14" fontId="9" fillId="0" borderId="0" xfId="0" applyNumberFormat="1" applyFont="1" applyAlignment="1">
      <alignment horizontal="center" vertical="center"/>
    </xf>
    <xf numFmtId="14" fontId="9" fillId="0" borderId="28" xfId="0" applyNumberFormat="1" applyFont="1" applyBorder="1" applyAlignment="1">
      <alignment horizontal="center" vertical="center"/>
    </xf>
    <xf numFmtId="14" fontId="9" fillId="0" borderId="37" xfId="0" applyNumberFormat="1" applyFont="1" applyBorder="1" applyAlignment="1">
      <alignment horizontal="center" vertical="center" wrapText="1"/>
    </xf>
    <xf numFmtId="14" fontId="9" fillId="0" borderId="51" xfId="0" applyNumberFormat="1" applyFont="1" applyBorder="1" applyAlignment="1">
      <alignment horizontal="center"/>
    </xf>
    <xf numFmtId="14" fontId="9" fillId="0" borderId="46" xfId="0" applyNumberFormat="1" applyFont="1" applyBorder="1" applyAlignment="1">
      <alignment horizontal="center"/>
    </xf>
    <xf numFmtId="14" fontId="9" fillId="0" borderId="49" xfId="0" applyNumberFormat="1" applyFont="1" applyBorder="1" applyAlignment="1">
      <alignment horizontal="center" vertical="center" wrapText="1"/>
    </xf>
    <xf numFmtId="14" fontId="9" fillId="0" borderId="42" xfId="0" applyNumberFormat="1" applyFont="1" applyBorder="1" applyAlignment="1">
      <alignment horizontal="center" vertical="center" wrapText="1"/>
    </xf>
    <xf numFmtId="14" fontId="9" fillId="0" borderId="39" xfId="0" applyNumberFormat="1" applyFont="1" applyBorder="1" applyAlignment="1">
      <alignment horizontal="center" vertical="center" wrapText="1"/>
    </xf>
    <xf numFmtId="14" fontId="9" fillId="0" borderId="46" xfId="0" applyNumberFormat="1" applyFont="1" applyBorder="1" applyAlignment="1">
      <alignment horizontal="center" vertical="center" wrapText="1"/>
    </xf>
    <xf numFmtId="14" fontId="9" fillId="0" borderId="20" xfId="0" applyNumberFormat="1" applyFont="1" applyBorder="1" applyAlignment="1">
      <alignment horizontal="center" wrapText="1"/>
    </xf>
    <xf numFmtId="0" fontId="9" fillId="0" borderId="18" xfId="2" applyNumberFormat="1" applyFont="1" applyFill="1" applyBorder="1" applyAlignment="1">
      <alignment vertical="center"/>
    </xf>
    <xf numFmtId="0" fontId="9" fillId="0" borderId="18" xfId="2" applyNumberFormat="1" applyFont="1" applyFill="1" applyBorder="1" applyAlignment="1">
      <alignment horizontal="right" vertical="center"/>
    </xf>
    <xf numFmtId="0" fontId="9" fillId="0" borderId="19" xfId="2" applyNumberFormat="1" applyFont="1" applyFill="1" applyBorder="1" applyAlignment="1">
      <alignment vertical="center"/>
    </xf>
    <xf numFmtId="0" fontId="9" fillId="0" borderId="41" xfId="2" applyNumberFormat="1" applyFont="1" applyFill="1" applyBorder="1" applyAlignment="1">
      <alignment horizontal="right" vertical="center"/>
    </xf>
    <xf numFmtId="0" fontId="9" fillId="0" borderId="47" xfId="2" applyNumberFormat="1" applyFont="1" applyFill="1" applyBorder="1" applyAlignment="1">
      <alignment horizontal="right" vertical="center" wrapText="1"/>
    </xf>
    <xf numFmtId="0" fontId="9" fillId="0" borderId="0" xfId="2" applyNumberFormat="1" applyFont="1" applyFill="1"/>
    <xf numFmtId="0" fontId="4" fillId="9" borderId="22" xfId="2" applyNumberFormat="1" applyFont="1" applyFill="1" applyBorder="1" applyAlignment="1"/>
    <xf numFmtId="0" fontId="4" fillId="9" borderId="21" xfId="2" applyNumberFormat="1" applyFont="1" applyFill="1" applyBorder="1" applyAlignment="1">
      <alignment horizontal="right"/>
    </xf>
    <xf numFmtId="0" fontId="9" fillId="13" borderId="19" xfId="0" applyFont="1" applyFill="1" applyBorder="1" applyAlignment="1">
      <alignment vertical="center"/>
    </xf>
    <xf numFmtId="169" fontId="9" fillId="0" borderId="18" xfId="0" applyNumberFormat="1" applyFont="1" applyBorder="1" applyAlignment="1">
      <alignment horizontal="center"/>
    </xf>
    <xf numFmtId="169" fontId="9" fillId="0" borderId="19" xfId="0" applyNumberFormat="1" applyFont="1" applyBorder="1" applyAlignment="1">
      <alignment horizontal="center"/>
    </xf>
    <xf numFmtId="169" fontId="9" fillId="0" borderId="20" xfId="0" applyNumberFormat="1" applyFont="1" applyBorder="1" applyAlignment="1">
      <alignment horizontal="center"/>
    </xf>
    <xf numFmtId="0" fontId="9" fillId="0" borderId="18" xfId="0" applyFont="1" applyBorder="1" applyAlignment="1" applyProtection="1">
      <alignment horizontal="right" vertical="center"/>
      <protection locked="0"/>
    </xf>
    <xf numFmtId="0" fontId="9" fillId="0" borderId="26" xfId="0" applyFont="1" applyBorder="1" applyAlignment="1">
      <alignment vertical="center" wrapText="1"/>
    </xf>
    <xf numFmtId="0" fontId="9" fillId="0" borderId="40" xfId="0" applyFont="1" applyBorder="1" applyAlignment="1">
      <alignment vertical="center"/>
    </xf>
    <xf numFmtId="49" fontId="9" fillId="0" borderId="26" xfId="0" applyNumberFormat="1" applyFont="1" applyBorder="1" applyAlignment="1">
      <alignment vertical="center" wrapText="1"/>
    </xf>
    <xf numFmtId="169" fontId="9" fillId="0" borderId="20" xfId="0" applyNumberFormat="1" applyFont="1" applyBorder="1" applyAlignment="1">
      <alignment horizontal="center" vertical="center" wrapText="1"/>
    </xf>
    <xf numFmtId="0" fontId="9" fillId="0" borderId="20" xfId="0" applyFont="1" applyBorder="1" applyAlignment="1">
      <alignment horizontal="left" vertical="center"/>
    </xf>
    <xf numFmtId="0" fontId="9" fillId="0" borderId="20" xfId="0" applyFont="1" applyBorder="1" applyAlignment="1">
      <alignment horizontal="right" vertical="center"/>
    </xf>
    <xf numFmtId="169" fontId="9" fillId="0" borderId="19" xfId="0" applyNumberFormat="1" applyFont="1" applyBorder="1" applyAlignment="1">
      <alignment horizontal="center" vertical="center" wrapText="1"/>
    </xf>
    <xf numFmtId="0" fontId="14" fillId="0" borderId="19" xfId="5" applyFont="1" applyFill="1" applyBorder="1" applyAlignment="1" applyProtection="1">
      <alignment vertical="center"/>
      <protection locked="0"/>
    </xf>
    <xf numFmtId="169" fontId="9" fillId="0" borderId="18" xfId="0" applyNumberFormat="1" applyFont="1" applyBorder="1" applyAlignment="1">
      <alignment horizontal="center" vertical="center" wrapText="1"/>
    </xf>
    <xf numFmtId="0" fontId="9" fillId="0" borderId="18" xfId="0" applyFont="1" applyBorder="1" applyAlignment="1">
      <alignment horizontal="left" vertical="center"/>
    </xf>
    <xf numFmtId="0" fontId="9" fillId="0" borderId="18" xfId="0" applyFont="1" applyBorder="1" applyAlignment="1">
      <alignment horizontal="right" vertical="center"/>
    </xf>
    <xf numFmtId="0" fontId="0" fillId="0" borderId="1"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3" xfId="0" applyBorder="1" applyAlignment="1">
      <alignment horizont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10" fillId="10" borderId="3"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5"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4" fillId="0" borderId="13" xfId="0" applyFont="1" applyBorder="1" applyAlignment="1">
      <alignment horizontal="center" vertical="center"/>
    </xf>
    <xf numFmtId="0" fontId="4" fillId="0" borderId="11" xfId="0" applyFont="1" applyBorder="1" applyAlignment="1">
      <alignment horizontal="center" vertical="center"/>
    </xf>
    <xf numFmtId="0" fontId="2" fillId="5" borderId="4" xfId="0" applyFont="1" applyFill="1" applyBorder="1" applyAlignment="1">
      <alignment horizontal="center" vertical="center"/>
    </xf>
    <xf numFmtId="0" fontId="2" fillId="0" borderId="9" xfId="0" applyFont="1" applyBorder="1" applyAlignment="1">
      <alignment horizontal="left" vertical="center"/>
    </xf>
    <xf numFmtId="0" fontId="2" fillId="9" borderId="3" xfId="0" applyFont="1" applyFill="1" applyBorder="1" applyAlignment="1">
      <alignment horizontal="center"/>
    </xf>
    <xf numFmtId="0" fontId="2" fillId="9" borderId="4" xfId="0" applyFont="1" applyFill="1" applyBorder="1" applyAlignment="1">
      <alignment horizontal="center"/>
    </xf>
    <xf numFmtId="0" fontId="2" fillId="9" borderId="5" xfId="0" applyFont="1" applyFill="1" applyBorder="1" applyAlignment="1">
      <alignment horizontal="center"/>
    </xf>
    <xf numFmtId="0" fontId="2" fillId="5" borderId="3" xfId="0" applyFont="1" applyFill="1" applyBorder="1" applyAlignment="1">
      <alignment horizontal="center" vertical="center" wrapText="1"/>
    </xf>
    <xf numFmtId="0" fontId="2" fillId="5" borderId="5" xfId="0" applyFont="1" applyFill="1" applyBorder="1" applyAlignment="1">
      <alignment horizontal="center" vertical="center" wrapText="1"/>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3" fillId="0" borderId="13" xfId="0" applyFont="1" applyBorder="1" applyAlignment="1">
      <alignment horizontal="center" vertical="center"/>
    </xf>
    <xf numFmtId="0" fontId="23" fillId="0" borderId="11" xfId="0" applyFont="1" applyBorder="1" applyAlignment="1">
      <alignment horizontal="center" vertical="center"/>
    </xf>
    <xf numFmtId="0" fontId="2" fillId="9" borderId="10"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1" xfId="0" applyFont="1" applyFill="1" applyBorder="1" applyAlignment="1">
      <alignment horizontal="center" vertic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10" fillId="10" borderId="40" xfId="0" applyFont="1" applyFill="1" applyBorder="1" applyAlignment="1">
      <alignment horizontal="center" vertical="center"/>
    </xf>
    <xf numFmtId="0" fontId="2" fillId="0" borderId="30" xfId="0" applyFont="1" applyBorder="1" applyAlignment="1">
      <alignment horizontal="center" vertical="center"/>
    </xf>
    <xf numFmtId="0" fontId="2" fillId="0" borderId="29" xfId="0" applyFont="1" applyBorder="1" applyAlignment="1">
      <alignment horizontal="center" vertical="center"/>
    </xf>
    <xf numFmtId="0" fontId="2" fillId="6" borderId="13" xfId="0" applyFont="1" applyFill="1" applyBorder="1" applyAlignment="1">
      <alignment horizontal="center" vertical="center"/>
    </xf>
    <xf numFmtId="0" fontId="3" fillId="0" borderId="34" xfId="0" applyFont="1" applyBorder="1" applyAlignment="1">
      <alignment horizontal="center" vertical="center"/>
    </xf>
    <xf numFmtId="0" fontId="3" fillId="0" borderId="33" xfId="0" applyFont="1" applyBorder="1" applyAlignment="1">
      <alignment horizontal="center" vertical="center"/>
    </xf>
    <xf numFmtId="0" fontId="3" fillId="0" borderId="32" xfId="0" applyFont="1" applyBorder="1" applyAlignment="1">
      <alignment horizontal="center" vertical="center"/>
    </xf>
    <xf numFmtId="0" fontId="3" fillId="0" borderId="36" xfId="0" applyFont="1" applyBorder="1" applyAlignment="1">
      <alignment horizontal="center" vertical="center"/>
    </xf>
    <xf numFmtId="0" fontId="3" fillId="0" borderId="0" xfId="0" applyFont="1" applyAlignment="1">
      <alignment horizontal="center" vertical="center"/>
    </xf>
    <xf numFmtId="0" fontId="3" fillId="0" borderId="35" xfId="0" applyFont="1" applyBorder="1" applyAlignment="1">
      <alignment horizontal="center" vertical="center"/>
    </xf>
    <xf numFmtId="0" fontId="2" fillId="2" borderId="33"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35"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0" borderId="33" xfId="0" applyFont="1" applyBorder="1" applyAlignment="1">
      <alignment horizontal="left" vertical="center"/>
    </xf>
    <xf numFmtId="0" fontId="2" fillId="0" borderId="32" xfId="0" applyFont="1" applyBorder="1" applyAlignment="1">
      <alignment horizontal="left" vertical="center"/>
    </xf>
    <xf numFmtId="14" fontId="2" fillId="5" borderId="4" xfId="0" applyNumberFormat="1" applyFont="1" applyFill="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2" fillId="2" borderId="9"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0" borderId="0" xfId="0" applyFont="1" applyAlignment="1">
      <alignment horizontal="left" vertical="center"/>
    </xf>
    <xf numFmtId="0" fontId="2" fillId="0" borderId="8" xfId="0" applyFont="1" applyBorder="1" applyAlignment="1">
      <alignment horizontal="left" vertical="center"/>
    </xf>
    <xf numFmtId="0" fontId="4" fillId="9" borderId="10" xfId="0" applyFont="1" applyFill="1" applyBorder="1" applyAlignment="1">
      <alignment horizontal="center"/>
    </xf>
    <xf numFmtId="0" fontId="4" fillId="9" borderId="13" xfId="0" applyFont="1" applyFill="1" applyBorder="1" applyAlignment="1">
      <alignment horizontal="center"/>
    </xf>
    <xf numFmtId="0" fontId="4" fillId="9" borderId="11" xfId="0" applyFont="1" applyFill="1" applyBorder="1" applyAlignment="1">
      <alignment horizontal="center"/>
    </xf>
    <xf numFmtId="0" fontId="2" fillId="0" borderId="13" xfId="0" applyFont="1" applyBorder="1" applyAlignment="1">
      <alignment horizontal="left" vertical="center"/>
    </xf>
    <xf numFmtId="166" fontId="2" fillId="5" borderId="4" xfId="0" applyNumberFormat="1" applyFont="1" applyFill="1" applyBorder="1" applyAlignment="1">
      <alignment horizontal="center" vertical="center"/>
    </xf>
    <xf numFmtId="166" fontId="2" fillId="5" borderId="3" xfId="0" applyNumberFormat="1" applyFont="1" applyFill="1" applyBorder="1" applyAlignment="1">
      <alignment horizontal="center" vertical="center" wrapText="1"/>
    </xf>
    <xf numFmtId="166" fontId="10" fillId="10" borderId="13" xfId="0" applyNumberFormat="1" applyFont="1" applyFill="1" applyBorder="1" applyAlignment="1">
      <alignment horizontal="center" vertical="center"/>
    </xf>
    <xf numFmtId="166" fontId="2" fillId="5" borderId="3" xfId="3" applyNumberFormat="1" applyFont="1" applyFill="1" applyBorder="1" applyAlignment="1">
      <alignment horizontal="center" vertical="center"/>
    </xf>
    <xf numFmtId="166" fontId="2" fillId="5" borderId="4" xfId="3" applyNumberFormat="1" applyFont="1" applyFill="1" applyBorder="1" applyAlignment="1">
      <alignment horizontal="center" vertical="center"/>
    </xf>
    <xf numFmtId="0" fontId="3" fillId="0" borderId="9" xfId="0" applyFont="1" applyBorder="1" applyAlignment="1">
      <alignment horizontal="left" vertical="center"/>
    </xf>
    <xf numFmtId="0" fontId="3" fillId="0" borderId="13" xfId="0" applyFont="1" applyBorder="1" applyAlignment="1">
      <alignment horizontal="left" vertical="center"/>
    </xf>
  </cellXfs>
  <cellStyles count="7">
    <cellStyle name="Hipervínculo" xfId="5" builtinId="8"/>
    <cellStyle name="Hyperlink" xfId="6" xr:uid="{EB84FF6E-F053-41DE-AD7E-CB1E9AEC0986}"/>
    <cellStyle name="Millares" xfId="1" builtinId="3"/>
    <cellStyle name="Moneda" xfId="2" builtinId="4"/>
    <cellStyle name="Normal" xfId="0" builtinId="0"/>
    <cellStyle name="Normal 2" xfId="4" xr:uid="{FCA5098E-2001-46BC-9389-FC2AD0A2B754}"/>
    <cellStyle name="Porcentaje" xfId="3" builtinId="5"/>
  </cellStyles>
  <dxfs count="85">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8630"/>
    <xdr:pic>
      <xdr:nvPicPr>
        <xdr:cNvPr id="2" name="Imagen 1">
          <a:extLst>
            <a:ext uri="{FF2B5EF4-FFF2-40B4-BE49-F238E27FC236}">
              <a16:creationId xmlns:a16="http://schemas.microsoft.com/office/drawing/2014/main" id="{B0E90B9F-E7F2-4299-B38A-B0CB8770DC86}"/>
            </a:ext>
          </a:extLst>
        </xdr:cNvPr>
        <xdr:cNvPicPr>
          <a:picLocks noChangeAspect="1"/>
        </xdr:cNvPicPr>
      </xdr:nvPicPr>
      <xdr:blipFill>
        <a:blip xmlns:r="http://schemas.openxmlformats.org/officeDocument/2006/relationships" r:embed="rId1"/>
        <a:stretch>
          <a:fillRect/>
        </a:stretch>
      </xdr:blipFill>
      <xdr:spPr>
        <a:xfrm>
          <a:off x="1085850" y="571500"/>
          <a:ext cx="981075" cy="92863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202825</xdr:rowOff>
    </xdr:to>
    <xdr:pic>
      <xdr:nvPicPr>
        <xdr:cNvPr id="2" name="Imagen 1">
          <a:extLst>
            <a:ext uri="{FF2B5EF4-FFF2-40B4-BE49-F238E27FC236}">
              <a16:creationId xmlns:a16="http://schemas.microsoft.com/office/drawing/2014/main" id="{4CF1818B-87FA-495E-BA85-5187CECC8D1D}"/>
            </a:ext>
          </a:extLst>
        </xdr:cNvPr>
        <xdr:cNvPicPr>
          <a:picLocks noChangeAspect="1"/>
        </xdr:cNvPicPr>
      </xdr:nvPicPr>
      <xdr:blipFill>
        <a:blip xmlns:r="http://schemas.openxmlformats.org/officeDocument/2006/relationships" r:embed="rId1"/>
        <a:stretch>
          <a:fillRect/>
        </a:stretch>
      </xdr:blipFill>
      <xdr:spPr>
        <a:xfrm>
          <a:off x="495300" y="428625"/>
          <a:ext cx="981075" cy="9362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2</xdr:row>
      <xdr:rowOff>28575</xdr:rowOff>
    </xdr:from>
    <xdr:ext cx="981074" cy="930535"/>
    <xdr:pic>
      <xdr:nvPicPr>
        <xdr:cNvPr id="2" name="Imagen 1">
          <a:extLst>
            <a:ext uri="{FF2B5EF4-FFF2-40B4-BE49-F238E27FC236}">
              <a16:creationId xmlns:a16="http://schemas.microsoft.com/office/drawing/2014/main" id="{384D2D40-F01C-45B0-87F0-559A3D4DA8B5}"/>
            </a:ext>
          </a:extLst>
        </xdr:cNvPr>
        <xdr:cNvPicPr>
          <a:picLocks noChangeAspect="1"/>
        </xdr:cNvPicPr>
      </xdr:nvPicPr>
      <xdr:blipFill>
        <a:blip xmlns:r="http://schemas.openxmlformats.org/officeDocument/2006/relationships" r:embed="rId1"/>
        <a:stretch>
          <a:fillRect/>
        </a:stretch>
      </xdr:blipFill>
      <xdr:spPr>
        <a:xfrm>
          <a:off x="7305675" y="409575"/>
          <a:ext cx="981074" cy="93053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2001"/>
    <xdr:pic>
      <xdr:nvPicPr>
        <xdr:cNvPr id="2" name="Imagen 1">
          <a:extLst>
            <a:ext uri="{FF2B5EF4-FFF2-40B4-BE49-F238E27FC236}">
              <a16:creationId xmlns:a16="http://schemas.microsoft.com/office/drawing/2014/main" id="{1C250C9F-B305-4D23-B8B1-BB359317A3A8}"/>
            </a:ext>
          </a:extLst>
        </xdr:cNvPr>
        <xdr:cNvPicPr>
          <a:picLocks noChangeAspect="1"/>
        </xdr:cNvPicPr>
      </xdr:nvPicPr>
      <xdr:blipFill>
        <a:blip xmlns:r="http://schemas.openxmlformats.org/officeDocument/2006/relationships" r:embed="rId1"/>
        <a:stretch>
          <a:fillRect/>
        </a:stretch>
      </xdr:blipFill>
      <xdr:spPr>
        <a:xfrm>
          <a:off x="1085850" y="571500"/>
          <a:ext cx="981075" cy="93200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28B44559-8A48-46AC-AF66-1922DE786A0C}"/>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648" cy="930535"/>
    <xdr:pic>
      <xdr:nvPicPr>
        <xdr:cNvPr id="2" name="Imagen 1">
          <a:extLst>
            <a:ext uri="{FF2B5EF4-FFF2-40B4-BE49-F238E27FC236}">
              <a16:creationId xmlns:a16="http://schemas.microsoft.com/office/drawing/2014/main" id="{06E5A7EC-8CC8-41A5-A660-49FB6F55C916}"/>
            </a:ext>
          </a:extLst>
        </xdr:cNvPr>
        <xdr:cNvPicPr>
          <a:picLocks noChangeAspect="1"/>
        </xdr:cNvPicPr>
      </xdr:nvPicPr>
      <xdr:blipFill>
        <a:blip xmlns:r="http://schemas.openxmlformats.org/officeDocument/2006/relationships" r:embed="rId1"/>
        <a:stretch>
          <a:fillRect/>
        </a:stretch>
      </xdr:blipFill>
      <xdr:spPr>
        <a:xfrm>
          <a:off x="1085850" y="571500"/>
          <a:ext cx="981648" cy="9305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FF1D5B35-8A4E-4538-BFEA-FD748C0467D9}"/>
            </a:ext>
          </a:extLst>
        </xdr:cNvPr>
        <xdr:cNvPicPr>
          <a:picLocks noChangeAspect="1"/>
        </xdr:cNvPicPr>
      </xdr:nvPicPr>
      <xdr:blipFill>
        <a:blip xmlns:r="http://schemas.openxmlformats.org/officeDocument/2006/relationships" r:embed="rId1"/>
        <a:stretch>
          <a:fillRect/>
        </a:stretch>
      </xdr:blipFill>
      <xdr:spPr>
        <a:xfrm>
          <a:off x="1085850" y="571500"/>
          <a:ext cx="981075" cy="923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CE16DC8A-35E3-40A1-B96A-7C942863C88F}"/>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7A7B0F42-18C3-458A-8C76-C54D9C177148}"/>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AD63D79B-687F-44F3-B292-8EBACCACB3CC}"/>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3145" cy="934262"/>
    <xdr:pic>
      <xdr:nvPicPr>
        <xdr:cNvPr id="2" name="Imagen 1">
          <a:extLst>
            <a:ext uri="{FF2B5EF4-FFF2-40B4-BE49-F238E27FC236}">
              <a16:creationId xmlns:a16="http://schemas.microsoft.com/office/drawing/2014/main" id="{9D31209D-2369-49A0-849A-BE8B9543AD2C}"/>
            </a:ext>
          </a:extLst>
        </xdr:cNvPr>
        <xdr:cNvPicPr>
          <a:picLocks noChangeAspect="1"/>
        </xdr:cNvPicPr>
      </xdr:nvPicPr>
      <xdr:blipFill>
        <a:blip xmlns:r="http://schemas.openxmlformats.org/officeDocument/2006/relationships" r:embed="rId1"/>
        <a:stretch>
          <a:fillRect/>
        </a:stretch>
      </xdr:blipFill>
      <xdr:spPr>
        <a:xfrm>
          <a:off x="1085850" y="571500"/>
          <a:ext cx="983145" cy="93426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41D9F735-8CF1-4B2C-ACBA-92434E4CD8C3}"/>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5404" cy="933132"/>
    <xdr:pic>
      <xdr:nvPicPr>
        <xdr:cNvPr id="2" name="Imagen 1">
          <a:extLst>
            <a:ext uri="{FF2B5EF4-FFF2-40B4-BE49-F238E27FC236}">
              <a16:creationId xmlns:a16="http://schemas.microsoft.com/office/drawing/2014/main" id="{12475F86-9C7E-4681-B854-DFA217DB7337}"/>
            </a:ext>
          </a:extLst>
        </xdr:cNvPr>
        <xdr:cNvPicPr>
          <a:picLocks noChangeAspect="1"/>
        </xdr:cNvPicPr>
      </xdr:nvPicPr>
      <xdr:blipFill>
        <a:blip xmlns:r="http://schemas.openxmlformats.org/officeDocument/2006/relationships" r:embed="rId1"/>
        <a:stretch>
          <a:fillRect/>
        </a:stretch>
      </xdr:blipFill>
      <xdr:spPr>
        <a:xfrm>
          <a:off x="1085850" y="571500"/>
          <a:ext cx="985404" cy="93313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56A54966-D5FF-4C87-93B0-5C95BB700E53}"/>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1075133&amp;isFromPublicArea=True&amp;isModal=False" TargetMode="External"/><Relationship Id="rId3" Type="http://schemas.openxmlformats.org/officeDocument/2006/relationships/hyperlink" Target="https://community.secop.gov.co/Public/Tendering/ContractNoticePhases/View?PPI=CO1.PPI.40669283&amp;isFromPublicArea=True&amp;isModal=False" TargetMode="External"/><Relationship Id="rId7" Type="http://schemas.openxmlformats.org/officeDocument/2006/relationships/hyperlink" Target="https://community.secop.gov.co/Public/Tendering/ContractNoticePhases/View?PPI=CO1.PPI.40876185&amp;isFromPublicArea=True&amp;isModal=False" TargetMode="External"/><Relationship Id="rId2" Type="http://schemas.openxmlformats.org/officeDocument/2006/relationships/hyperlink" Target="https://community.secop.gov.co/Public/Tendering/ContractNoticePhases/View?PPI=CO1.PPI.40669143&amp;isFromPublicArea=True&amp;isModal=False" TargetMode="External"/><Relationship Id="rId1" Type="http://schemas.openxmlformats.org/officeDocument/2006/relationships/hyperlink" Target="https://community.secop.gov.co/Public/Tendering/ContractNoticePhases/View?PPI=CO1.PPI.39945451&amp;isFromPublicArea=True&amp;isModal=False" TargetMode="External"/><Relationship Id="rId6" Type="http://schemas.openxmlformats.org/officeDocument/2006/relationships/hyperlink" Target="https://community.secop.gov.co/Public/Tendering/ContractNoticePhases/View?PPI=CO1.PPI.40670834&amp;isFromPublicArea=True&amp;isModal=False" TargetMode="External"/><Relationship Id="rId5" Type="http://schemas.openxmlformats.org/officeDocument/2006/relationships/hyperlink" Target="https://community.secop.gov.co/Public/Tendering/ContractNoticePhases/View?PPI=CO1.PPI.40670282&amp;isFromPublicArea=True&amp;isModal=False" TargetMode="External"/><Relationship Id="rId10" Type="http://schemas.openxmlformats.org/officeDocument/2006/relationships/drawing" Target="../drawings/drawing1.xml"/><Relationship Id="rId4" Type="http://schemas.openxmlformats.org/officeDocument/2006/relationships/hyperlink" Target="https://community.secop.gov.co/Public/Tendering/ContractNoticePhases/View?PPI=CO1.PPI.40670213&amp;isFromPublicArea=True&amp;isModal=False"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8422860&amp;isFromPublicArea=True&amp;isModal=False" TargetMode="External"/><Relationship Id="rId2" Type="http://schemas.openxmlformats.org/officeDocument/2006/relationships/hyperlink" Target="https://community.secop.gov.co/Public/Tendering/ContractNoticePhases/View?PPI=CO1.PPI.38416417&amp;isFromPublicArea=True&amp;isModal=False" TargetMode="External"/><Relationship Id="rId1" Type="http://schemas.openxmlformats.org/officeDocument/2006/relationships/hyperlink" Target="https://community.secop.gov.co/Public/Tendering/ContractNoticePhases/View?PPI=CO1.PPI.37094953&amp;isFromPublicArea=True&amp;isModal=False" TargetMode="Externa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7005878&amp;isFromPublicArea=True&amp;isModal=False" TargetMode="External"/><Relationship Id="rId3" Type="http://schemas.openxmlformats.org/officeDocument/2006/relationships/hyperlink" Target="https://community.secop.gov.co/Public/Tendering/ContractNoticePhases/View?PPI=CO1.PPI.39167155&amp;isFromPublicArea=True&amp;isModal=False" TargetMode="External"/><Relationship Id="rId7" Type="http://schemas.openxmlformats.org/officeDocument/2006/relationships/hyperlink" Target="https://community.secop.gov.co/Public/Tendering/ContractNoticePhases/View?PPI=CO1.PPI.38498108&amp;isFromPublicArea=True&amp;isModal=False" TargetMode="External"/><Relationship Id="rId2" Type="http://schemas.openxmlformats.org/officeDocument/2006/relationships/hyperlink" Target="https://community.secop.gov.co/Public/Tendering/ContractNoticePhases/View?PPI=CO1.PPI.39160358&amp;isFromPublicArea=True&amp;isModal=False" TargetMode="External"/><Relationship Id="rId1" Type="http://schemas.openxmlformats.org/officeDocument/2006/relationships/hyperlink" Target="https://community.secop.gov.co/Public/Tendering/ContractNoticePhases/View?PPI=CO1.PPI.39150416&amp;isFromPublicArea=True&amp;isModal=False" TargetMode="External"/><Relationship Id="rId6" Type="http://schemas.openxmlformats.org/officeDocument/2006/relationships/hyperlink" Target="https://community.secop.gov.co/Public/Tendering/OpportunityDetail/Index?noticeUID=CO1.NTC.7867565&amp;isFromPublicArea=True&amp;isModal=False" TargetMode="External"/><Relationship Id="rId11" Type="http://schemas.openxmlformats.org/officeDocument/2006/relationships/drawing" Target="../drawings/drawing11.xml"/><Relationship Id="rId5" Type="http://schemas.openxmlformats.org/officeDocument/2006/relationships/hyperlink" Target="https://community.secop.gov.co/Public/Tendering/ContractNoticePhases/View?PPI=CO1.PPI.39164865&amp;isFromPublicArea=True&amp;isModal=False" TargetMode="External"/><Relationship Id="rId10" Type="http://schemas.openxmlformats.org/officeDocument/2006/relationships/printerSettings" Target="../printerSettings/printerSettings11.bin"/><Relationship Id="rId4" Type="http://schemas.openxmlformats.org/officeDocument/2006/relationships/hyperlink" Target="https://community.secop.gov.co/Public/Tendering/ContractNoticePhases/View?PPI=CO1.PPI.39163422&amp;isFromPublicArea=True&amp;isModal=False" TargetMode="External"/><Relationship Id="rId9" Type="http://schemas.openxmlformats.org/officeDocument/2006/relationships/hyperlink" Target="https://community.secop.gov.co/Public/Tendering/ContractNoticePhases/View?PPI=CO1.PPI.37294917&amp;isFromPublicArea=True&amp;isModal=False"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community.secop.gov.co/Public/Tendering/OpportunityDetail/Index?noticeUID=CO1.NTC.7430744&amp;isFromPublicArea=True&amp;isModal=False"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38347285&amp;isFromPublicArea=True&amp;isModal=False" TargetMode="External"/><Relationship Id="rId671" Type="http://schemas.openxmlformats.org/officeDocument/2006/relationships/hyperlink" Target="https://community.secop.gov.co/Public/Tendering/ContractNoticePhases/View?PPI=CO1.PPI.41549042&amp;isFromPublicArea=True&amp;isModal=False" TargetMode="External"/><Relationship Id="rId769" Type="http://schemas.openxmlformats.org/officeDocument/2006/relationships/hyperlink" Target="https://community.secop.gov.co/Public/Tendering/ContractNoticePhases/View?PPI=CO1.PPI.41615783&amp;isFromPublicArea=True&amp;isModal=False" TargetMode="External"/><Relationship Id="rId976" Type="http://schemas.openxmlformats.org/officeDocument/2006/relationships/hyperlink" Target="https://community.secop.gov.co/Public/Tendering/ContractNoticePhases/View?PPI=CO1.PPI.41869697&amp;isFromPublicArea=True&amp;isModal=False" TargetMode="External"/><Relationship Id="rId21" Type="http://schemas.openxmlformats.org/officeDocument/2006/relationships/hyperlink" Target="https://community.secop.gov.co/Public/Tendering/ContractNoticePhases/View?PPI=CO1.PPI.37454697&amp;isFromPublicArea=True&amp;isModal=False" TargetMode="External"/><Relationship Id="rId324" Type="http://schemas.openxmlformats.org/officeDocument/2006/relationships/hyperlink" Target="https://community.secop.gov.co/Public/Tendering/ContractNoticePhases/View?PPI=CO1.PPI.40835579&amp;isFromPublicArea=True&amp;isModal=False" TargetMode="External"/><Relationship Id="rId531" Type="http://schemas.openxmlformats.org/officeDocument/2006/relationships/hyperlink" Target="https://community.secop.gov.co/Public/Tendering/ContractNoticePhases/View?PPI=CO1.PPI.41364089&amp;isFromPublicArea=True&amp;isModal=False" TargetMode="External"/><Relationship Id="rId629" Type="http://schemas.openxmlformats.org/officeDocument/2006/relationships/hyperlink" Target="https://community.secop.gov.co/Public/Tendering/ContractNoticePhases/View?PPI=CO1.PPI.41513985&amp;isFromPublicArea=True&amp;isModal=False" TargetMode="External"/><Relationship Id="rId170" Type="http://schemas.openxmlformats.org/officeDocument/2006/relationships/hyperlink" Target="https://community.secop.gov.co/Public/Tendering/ContractNoticePhases/View?PPI=CO1.PPI.39622362&amp;isFromPublicArea=True&amp;isModal=False" TargetMode="External"/><Relationship Id="rId836" Type="http://schemas.openxmlformats.org/officeDocument/2006/relationships/hyperlink" Target="https://community.secop.gov.co/Public/Tendering/ContractNoticePhases/View?PPI=CO1.PPI.41643445&amp;isFromPublicArea=True&amp;isModal=False" TargetMode="External"/><Relationship Id="rId268" Type="http://schemas.openxmlformats.org/officeDocument/2006/relationships/hyperlink" Target="https://community.secop.gov.co/Public/Tendering/ContractNoticePhases/View?PPI=CO1.PPI.40336681&amp;isFromPublicArea=True&amp;isModal=False" TargetMode="External"/><Relationship Id="rId475" Type="http://schemas.openxmlformats.org/officeDocument/2006/relationships/hyperlink" Target="https://community.secop.gov.co/Public/Tendering/ContractNoticePhases/View?PPI=CO1.PPI.41329555&amp;isFromPublicArea=True&amp;isModal=False" TargetMode="External"/><Relationship Id="rId682" Type="http://schemas.openxmlformats.org/officeDocument/2006/relationships/hyperlink" Target="https://community.secop.gov.co/Public/Tendering/ContractNoticePhases/View?PPI=CO1.PPI.41561583&amp;isFromPublicArea=True&amp;isModal=False" TargetMode="External"/><Relationship Id="rId903" Type="http://schemas.openxmlformats.org/officeDocument/2006/relationships/hyperlink" Target="https://community.secop.gov.co/Public/Tendering/ContractNoticePhases/View?PPI=CO1.PPI.41739094&amp;isFromPublicArea=True&amp;isModal=False" TargetMode="External"/><Relationship Id="rId32" Type="http://schemas.openxmlformats.org/officeDocument/2006/relationships/hyperlink" Target="https://community.secop.gov.co/Public/Tendering/ContractNoticePhases/View?PPI=CO1.PPI.37479115&amp;isFromPublicArea=True&amp;isModal=False" TargetMode="External"/><Relationship Id="rId128" Type="http://schemas.openxmlformats.org/officeDocument/2006/relationships/hyperlink" Target="https://community.secop.gov.co/Public/Tendering/ContractNoticePhases/View?PPI=CO1.PPI.38588567&amp;isFromPublicArea=True&amp;isModal=False" TargetMode="External"/><Relationship Id="rId335" Type="http://schemas.openxmlformats.org/officeDocument/2006/relationships/hyperlink" Target="https://community.secop.gov.co/Public/Tendering/ContractNoticePhases/View?PPI=CO1.PPI.40880130&amp;isFromPublicArea=True&amp;isModal=False" TargetMode="External"/><Relationship Id="rId542" Type="http://schemas.openxmlformats.org/officeDocument/2006/relationships/hyperlink" Target="https://community.secop.gov.co/Public/Tendering/ContractNoticePhases/View?PPI=CO1.PPI.41412748&amp;isFromPublicArea=True&amp;isModal=False" TargetMode="External"/><Relationship Id="rId181" Type="http://schemas.openxmlformats.org/officeDocument/2006/relationships/hyperlink" Target="https://community.secop.gov.co/Public/Tendering/ContractNoticePhases/View?PPI=CO1.PPI.39878602&amp;isFromPublicArea=True&amp;isModal=False" TargetMode="External"/><Relationship Id="rId402" Type="http://schemas.openxmlformats.org/officeDocument/2006/relationships/hyperlink" Target="https://community.secop.gov.co/Public/Tendering/ContractNoticePhases/View?PPI=CO1.PPI.41164330&amp;isFromPublicArea=True&amp;isModal=False" TargetMode="External"/><Relationship Id="rId847" Type="http://schemas.openxmlformats.org/officeDocument/2006/relationships/hyperlink" Target="https://community.secop.gov.co/Public/Tendering/ContractNoticePhases/View?PPI=CO1.PPI.41653940&amp;isFromPublicArea=True&amp;isModal=False" TargetMode="External"/><Relationship Id="rId279" Type="http://schemas.openxmlformats.org/officeDocument/2006/relationships/hyperlink" Target="https://community.secop.gov.co/Public/Tendering/ContractNoticePhases/View?PPI=CO1.PPI.40377523&amp;isFromPublicArea=True&amp;isModal=False" TargetMode="External"/><Relationship Id="rId486" Type="http://schemas.openxmlformats.org/officeDocument/2006/relationships/hyperlink" Target="https://community.secop.gov.co/Public/Tendering/ContractNoticePhases/View?PPI=CO1.PPI.41338646&amp;isFromPublicArea=True&amp;isModal=False" TargetMode="External"/><Relationship Id="rId693" Type="http://schemas.openxmlformats.org/officeDocument/2006/relationships/hyperlink" Target="https://community.secop.gov.co/Public/Tendering/ContractNoticePhases/View?PPI=CO1.PPI.41566962&amp;isFromPublicArea=True&amp;isModal=False" TargetMode="External"/><Relationship Id="rId707" Type="http://schemas.openxmlformats.org/officeDocument/2006/relationships/hyperlink" Target="https://community.secop.gov.co/Public/Tendering/ContractNoticePhases/View?PPI=CO1.PPI.41579940&amp;isFromPublicArea=True&amp;isModal=False" TargetMode="External"/><Relationship Id="rId914" Type="http://schemas.openxmlformats.org/officeDocument/2006/relationships/hyperlink" Target="https://community.secop.gov.co/Public/Tendering/ContractNoticePhases/View?PPI=CO1.PPI.41749088&amp;isFromPublicArea=True&amp;isModal=False" TargetMode="External"/><Relationship Id="rId43" Type="http://schemas.openxmlformats.org/officeDocument/2006/relationships/hyperlink" Target="https://community.secop.gov.co/Public/Tendering/ContractNoticePhases/View?PPI=CO1.PPI.37511036&amp;isFromPublicArea=True&amp;isModal=False" TargetMode="External"/><Relationship Id="rId139" Type="http://schemas.openxmlformats.org/officeDocument/2006/relationships/hyperlink" Target="https://community.secop.gov.co/Public/Tendering/ContractNoticePhases/View?PPI=CO1.PPI.38872267&amp;isFromPublicArea=True&amp;isModal=False" TargetMode="External"/><Relationship Id="rId346" Type="http://schemas.openxmlformats.org/officeDocument/2006/relationships/hyperlink" Target="https://community.secop.gov.co/Public/Tendering/ContractNoticePhases/View?PPI=CO1.PPI.40961188&amp;isFromPublicArea=True&amp;isModal=False" TargetMode="External"/><Relationship Id="rId553" Type="http://schemas.openxmlformats.org/officeDocument/2006/relationships/hyperlink" Target="https://community.secop.gov.co/Public/Tendering/ContractNoticePhases/View?PPI=CO1.PPI.41428376&amp;isFromPublicArea=True&amp;isModal=False" TargetMode="External"/><Relationship Id="rId760" Type="http://schemas.openxmlformats.org/officeDocument/2006/relationships/hyperlink" Target="https://community.secop.gov.co/Public/Tendering/ContractNoticePhases/View?PPI=CO1.PPI.41614922&amp;isFromPublicArea=True&amp;isModal=False" TargetMode="External"/><Relationship Id="rId192" Type="http://schemas.openxmlformats.org/officeDocument/2006/relationships/hyperlink" Target="https://community.secop.gov.co/Public/Tendering/ContractNoticePhases/View?PPI=CO1.PPI.39933948&amp;isFromPublicArea=True&amp;isModal=False" TargetMode="External"/><Relationship Id="rId206" Type="http://schemas.openxmlformats.org/officeDocument/2006/relationships/hyperlink" Target="https://community.secop.gov.co/Public/Tendering/ContractNoticePhases/View?PPI=CO1.PPI.40092257&amp;isFromPublicArea=True&amp;isModal=False" TargetMode="External"/><Relationship Id="rId413" Type="http://schemas.openxmlformats.org/officeDocument/2006/relationships/hyperlink" Target="https://community.secop.gov.co/Public/Tendering/ContractNoticePhases/View?PPI=CO1.PPI.41171510&amp;isFromPublicArea=True&amp;isModal=False" TargetMode="External"/><Relationship Id="rId858" Type="http://schemas.openxmlformats.org/officeDocument/2006/relationships/hyperlink" Target="https://community.secop.gov.co/Public/Tendering/ContractNoticePhases/View?PPI=CO1.PPI.41680619&amp;isFromPublicArea=True&amp;isModal=False" TargetMode="External"/><Relationship Id="rId497" Type="http://schemas.openxmlformats.org/officeDocument/2006/relationships/hyperlink" Target="https://community.secop.gov.co/Public/Tendering/ContractNoticePhases/View?PPI=CO1.PPI.41347301&amp;isFromPublicArea=True&amp;isModal=False" TargetMode="External"/><Relationship Id="rId620" Type="http://schemas.openxmlformats.org/officeDocument/2006/relationships/hyperlink" Target="https://community.secop.gov.co/Public/Tendering/ContractNoticePhases/View?PPI=CO1.PPI.41513638&amp;isFromPublicArea=True&amp;isModal=False" TargetMode="External"/><Relationship Id="rId718" Type="http://schemas.openxmlformats.org/officeDocument/2006/relationships/hyperlink" Target="https://community.secop.gov.co/Public/Tendering/ContractNoticePhases/View?PPI=CO1.PPI.41583833&amp;isFromPublicArea=True&amp;isModal=False" TargetMode="External"/><Relationship Id="rId925" Type="http://schemas.openxmlformats.org/officeDocument/2006/relationships/hyperlink" Target="https://community.secop.gov.co/Public/Tendering/ContractNoticePhases/View?PPI=CO1.PPI.41761854&amp;isFromPublicArea=True&amp;isModal=False" TargetMode="External"/><Relationship Id="rId357" Type="http://schemas.openxmlformats.org/officeDocument/2006/relationships/hyperlink" Target="https://community.secop.gov.co/Public/Tendering/ContractNoticePhases/View?PPI=CO1.PPI.41001635&amp;isFromPublicArea=True&amp;isModal=False" TargetMode="External"/><Relationship Id="rId54" Type="http://schemas.openxmlformats.org/officeDocument/2006/relationships/hyperlink" Target="https://community.secop.gov.co/Public/Tendering/ContractNoticePhases/View?PPI=CO1.PPI.37579304&amp;isFromPublicArea=True&amp;isModal=False" TargetMode="External"/><Relationship Id="rId217" Type="http://schemas.openxmlformats.org/officeDocument/2006/relationships/hyperlink" Target="https://community.secop.gov.co/Public/Tendering/ContractNoticePhases/View?PPI=CO1.PPI.40133805&amp;isFromPublicArea=True&amp;isModal=False" TargetMode="External"/><Relationship Id="rId564" Type="http://schemas.openxmlformats.org/officeDocument/2006/relationships/hyperlink" Target="https://community.secop.gov.co/Public/Tendering/ContractNoticePhases/View?PPI=CO1.PPI.41440673&amp;isFromPublicArea=True&amp;isModal=False" TargetMode="External"/><Relationship Id="rId771" Type="http://schemas.openxmlformats.org/officeDocument/2006/relationships/hyperlink" Target="https://community.secop.gov.co/Public/Tendering/ContractNoticePhases/View?PPI=CO1.PPI.41616306&amp;isFromPublicArea=True&amp;isModal=False" TargetMode="External"/><Relationship Id="rId869" Type="http://schemas.openxmlformats.org/officeDocument/2006/relationships/hyperlink" Target="https://community.secop.gov.co/Public/Tendering/ContractNoticePhases/View?PPI=CO1.PPI.41686096&amp;isFromPublicArea=True&amp;isModal=False" TargetMode="External"/><Relationship Id="rId424" Type="http://schemas.openxmlformats.org/officeDocument/2006/relationships/hyperlink" Target="https://community.secop.gov.co/Public/Tendering/ContractNoticePhases/View?PPI=CO1.PPI.41172456&amp;isFromPublicArea=True&amp;isModal=False" TargetMode="External"/><Relationship Id="rId631" Type="http://schemas.openxmlformats.org/officeDocument/2006/relationships/hyperlink" Target="https://community.secop.gov.co/Public/Tendering/ContractNoticePhases/View?PPI=CO1.PPI.41513656&amp;isFromPublicArea=True&amp;isModal=False" TargetMode="External"/><Relationship Id="rId729" Type="http://schemas.openxmlformats.org/officeDocument/2006/relationships/hyperlink" Target="https://community.secop.gov.co/Public/Tendering/ContractNoticePhases/View?PPI=CO1.PPI.41584010&amp;isFromPublicArea=True&amp;isModal=False" TargetMode="External"/><Relationship Id="rId270" Type="http://schemas.openxmlformats.org/officeDocument/2006/relationships/hyperlink" Target="https://community.secop.gov.co/Public/Tendering/ContractNoticePhases/View?PPI=CO1.PPI.40359557&amp;isFromPublicArea=True&amp;isModal=False" TargetMode="External"/><Relationship Id="rId936" Type="http://schemas.openxmlformats.org/officeDocument/2006/relationships/hyperlink" Target="https://community.secop.gov.co/Public/Tendering/ContractNoticePhases/View?PPI=CO1.PPI.41773127&amp;isFromPublicArea=True&amp;isModal=False" TargetMode="External"/><Relationship Id="rId65" Type="http://schemas.openxmlformats.org/officeDocument/2006/relationships/hyperlink" Target="https://community.secop.gov.co/Public/Tendering/ContractNoticePhases/View?PPI=CO1.PPI.37616294&amp;isFromPublicArea=True&amp;isModal=False" TargetMode="External"/><Relationship Id="rId130" Type="http://schemas.openxmlformats.org/officeDocument/2006/relationships/hyperlink" Target="https://community.secop.gov.co/Public/Tendering/ContractNoticePhases/View?PPI=CO1.PPI.38677282&amp;isFromPublicArea=True&amp;isModal=False" TargetMode="External"/><Relationship Id="rId368" Type="http://schemas.openxmlformats.org/officeDocument/2006/relationships/hyperlink" Target="https://community.secop.gov.co/Public/Tendering/ContractNoticePhases/View?PPI=CO1.PPI.41091248&amp;isFromPublicArea=True&amp;isModal=False" TargetMode="External"/><Relationship Id="rId575" Type="http://schemas.openxmlformats.org/officeDocument/2006/relationships/hyperlink" Target="https://community.secop.gov.co/Public/Tendering/ContractNoticePhases/View?PPI=CO1.PPI.41448652&amp;isFromPublicArea=True&amp;isModal=False" TargetMode="External"/><Relationship Id="rId782" Type="http://schemas.openxmlformats.org/officeDocument/2006/relationships/hyperlink" Target="https://community.secop.gov.co/Public/Tendering/ContractNoticePhases/View?PPI=CO1.PPI.41617018&amp;isFromPublicArea=True&amp;isModal=False" TargetMode="External"/><Relationship Id="rId228" Type="http://schemas.openxmlformats.org/officeDocument/2006/relationships/hyperlink" Target="https://community.secop.gov.co/Public/Tendering/ContractNoticePhases/View?PPI=CO1.PPI.40214788&amp;isFromPublicArea=True&amp;isModal=False" TargetMode="External"/><Relationship Id="rId435" Type="http://schemas.openxmlformats.org/officeDocument/2006/relationships/hyperlink" Target="https://community.secop.gov.co/Public/Tendering/ContractNoticePhases/View?PPI=CO1.PPI.41225588&amp;isFromPublicArea=True&amp;isModal=False" TargetMode="External"/><Relationship Id="rId642" Type="http://schemas.openxmlformats.org/officeDocument/2006/relationships/hyperlink" Target="https://community.secop.gov.co/Public/Tendering/ContractNoticePhases/View?PPI=CO1.PPI.41515627&amp;isFromPublicArea=True&amp;isModal=False" TargetMode="External"/><Relationship Id="rId281" Type="http://schemas.openxmlformats.org/officeDocument/2006/relationships/hyperlink" Target="https://community.secop.gov.co/Public/Tendering/ContractNoticePhases/View?PPI=CO1.PPI.40378907&amp;isFromPublicArea=True&amp;isModal=False" TargetMode="External"/><Relationship Id="rId502" Type="http://schemas.openxmlformats.org/officeDocument/2006/relationships/hyperlink" Target="https://community.secop.gov.co/Public/Tendering/ContractNoticePhases/View?PPI=CO1.PPI.41347503&amp;isFromPublicArea=True&amp;isModal=False" TargetMode="External"/><Relationship Id="rId947" Type="http://schemas.openxmlformats.org/officeDocument/2006/relationships/hyperlink" Target="https://community.secop.gov.co/Public/Tendering/ContractNoticePhases/View?PPI=CO1.PPI.41792387&amp;isFromPublicArea=True&amp;isModal=False" TargetMode="External"/><Relationship Id="rId76" Type="http://schemas.openxmlformats.org/officeDocument/2006/relationships/hyperlink" Target="https://community.secop.gov.co/Public/Tendering/ContractNoticePhases/View?PPI=CO1.PPI.37722046&amp;isFromPublicArea=True&amp;isModal=False" TargetMode="External"/><Relationship Id="rId141" Type="http://schemas.openxmlformats.org/officeDocument/2006/relationships/hyperlink" Target="https://community.secop.gov.co/Public/Tendering/ContractNoticePhases/View?PPI=CO1.PPI.39028812&amp;isFromPublicArea=True&amp;isModal=False" TargetMode="External"/><Relationship Id="rId379" Type="http://schemas.openxmlformats.org/officeDocument/2006/relationships/hyperlink" Target="https://community.secop.gov.co/Public/Tendering/ContractNoticePhases/View?PPI=CO1.PPI.41090446&amp;isFromPublicArea=True&amp;isModal=False" TargetMode="External"/><Relationship Id="rId586" Type="http://schemas.openxmlformats.org/officeDocument/2006/relationships/hyperlink" Target="https://community.secop.gov.co/Public/Tendering/ContractNoticePhases/View?PPI=CO1.PPI.41490039&amp;isFromPublicArea=True&amp;isModal=False" TargetMode="External"/><Relationship Id="rId793" Type="http://schemas.openxmlformats.org/officeDocument/2006/relationships/hyperlink" Target="https://community.secop.gov.co/Public/Tendering/ContractNoticePhases/View?PPI=CO1.PPI.41616643&amp;isFromPublicArea=True&amp;isModal=False" TargetMode="External"/><Relationship Id="rId807" Type="http://schemas.openxmlformats.org/officeDocument/2006/relationships/hyperlink" Target="https://community.secop.gov.co/Public/Tendering/ContractNoticePhases/View?PPI=CO1.PPI.41633854&amp;isFromPublicArea=True&amp;isModal=False" TargetMode="External"/><Relationship Id="rId7" Type="http://schemas.openxmlformats.org/officeDocument/2006/relationships/hyperlink" Target="https://community.secop.gov.co/Public/Tendering/ContractNoticePhases/View?PPI=CO1.PPI.37269846&amp;isFromPublicArea=True&amp;isModal=False" TargetMode="External"/><Relationship Id="rId239" Type="http://schemas.openxmlformats.org/officeDocument/2006/relationships/hyperlink" Target="https://community.secop.gov.co/Public/Tendering/ContractNoticePhases/View?PPI=CO1.PPI.40248182&amp;isFromPublicArea=True&amp;isModal=False" TargetMode="External"/><Relationship Id="rId446" Type="http://schemas.openxmlformats.org/officeDocument/2006/relationships/hyperlink" Target="https://community.secop.gov.co/Public/Tendering/ContractNoticePhases/View?PPI=CO1.PPI.41239307&amp;isFromPublicArea=True&amp;isModal=False" TargetMode="External"/><Relationship Id="rId653" Type="http://schemas.openxmlformats.org/officeDocument/2006/relationships/hyperlink" Target="https://community.secop.gov.co/Public/Tendering/ContractNoticePhases/View?PPI=CO1.PPI.41533495&amp;isFromPublicArea=True&amp;isModal=False" TargetMode="External"/><Relationship Id="rId292" Type="http://schemas.openxmlformats.org/officeDocument/2006/relationships/hyperlink" Target="https://community.secop.gov.co/Public/Tendering/ContractNoticePhases/View?PPI=CO1.PPI.40648901&amp;isFromPublicArea=True&amp;isModal=False" TargetMode="External"/><Relationship Id="rId306" Type="http://schemas.openxmlformats.org/officeDocument/2006/relationships/hyperlink" Target="https://community.secop.gov.co/Public/Tendering/ContractNoticePhases/View?PPI=CO1.PPI.40707906&amp;isFromPublicArea=True&amp;isModal=False" TargetMode="External"/><Relationship Id="rId860" Type="http://schemas.openxmlformats.org/officeDocument/2006/relationships/hyperlink" Target="https://community.secop.gov.co/Public/Tendering/ContractNoticePhases/View?PPI=CO1.PPI.41681836&amp;isFromPublicArea=True&amp;isModal=False" TargetMode="External"/><Relationship Id="rId958" Type="http://schemas.openxmlformats.org/officeDocument/2006/relationships/hyperlink" Target="https://community.secop.gov.co/Public/Tendering/ContractNoticePhases/View?PPI=CO1.PPI.41833640&amp;isFromPublicArea=True&amp;isModal=False" TargetMode="External"/><Relationship Id="rId87" Type="http://schemas.openxmlformats.org/officeDocument/2006/relationships/hyperlink" Target="https://community.secop.gov.co/Public/Tendering/ContractNoticePhases/View?PPI=CO1.PPI.37861924&amp;isFromPublicArea=True&amp;isModal=False" TargetMode="External"/><Relationship Id="rId513" Type="http://schemas.openxmlformats.org/officeDocument/2006/relationships/hyperlink" Target="https://community.secop.gov.co/Public/Tendering/ContractNoticePhases/View?PPI=CO1.PPI.41349690&amp;isFromPublicArea=True&amp;isModal=False" TargetMode="External"/><Relationship Id="rId597" Type="http://schemas.openxmlformats.org/officeDocument/2006/relationships/hyperlink" Target="https://community.secop.gov.co/Public/Tendering/ContractNoticePhases/View?PPI=CO1.PPI.41505004&amp;isFromPublicArea=True&amp;isModal=False" TargetMode="External"/><Relationship Id="rId720" Type="http://schemas.openxmlformats.org/officeDocument/2006/relationships/hyperlink" Target="https://community.secop.gov.co/Public/Tendering/ContractNoticePhases/View?PPI=CO1.PPI.41583869&amp;isFromPublicArea=True&amp;isModal=False" TargetMode="External"/><Relationship Id="rId818" Type="http://schemas.openxmlformats.org/officeDocument/2006/relationships/hyperlink" Target="https://community.secop.gov.co/Public/Tendering/ContractNoticePhases/View?PPI=CO1.PPI.41638260&amp;isFromPublicArea=True&amp;isModal=False" TargetMode="External"/><Relationship Id="rId152" Type="http://schemas.openxmlformats.org/officeDocument/2006/relationships/hyperlink" Target="https://community.secop.gov.co/Public/Tendering/ContractNoticePhases/View?PPI=CO1.PPI.39187930&amp;isFromPublicArea=True&amp;isModal=False" TargetMode="External"/><Relationship Id="rId457" Type="http://schemas.openxmlformats.org/officeDocument/2006/relationships/hyperlink" Target="https://community.secop.gov.co/Public/Tendering/ContractNoticePhases/View?PPI=CO1.PPI.41255153&amp;isFromPublicArea=True&amp;isModal=False" TargetMode="External"/><Relationship Id="rId664" Type="http://schemas.openxmlformats.org/officeDocument/2006/relationships/hyperlink" Target="https://community.secop.gov.co/Public/Tendering/ContractNoticePhases/View?PPI=CO1.PPI.41545056&amp;isFromPublicArea=True&amp;isModal=False" TargetMode="External"/><Relationship Id="rId871" Type="http://schemas.openxmlformats.org/officeDocument/2006/relationships/hyperlink" Target="https://community.secop.gov.co/Public/Tendering/ContractNoticePhases/View?PPI=CO1.PPI.41687101&amp;isFromPublicArea=True&amp;isModal=False" TargetMode="External"/><Relationship Id="rId969" Type="http://schemas.openxmlformats.org/officeDocument/2006/relationships/hyperlink" Target="https://community.secop.gov.co/Public/Tendering/ContractNoticePhases/View?PPI=CO1.PPI.41850950&amp;isFromPublicArea=True&amp;isModal=False" TargetMode="External"/><Relationship Id="rId14" Type="http://schemas.openxmlformats.org/officeDocument/2006/relationships/hyperlink" Target="https://community.secop.gov.co/Public/Tendering/ContractNoticePhases/View?PPI=CO1.PPI.37415591&amp;isFromPublicArea=True&amp;isModal=False" TargetMode="External"/><Relationship Id="rId317" Type="http://schemas.openxmlformats.org/officeDocument/2006/relationships/hyperlink" Target="https://community.secop.gov.co/Public/Tendering/ContractNoticePhases/View?PPI=CO1.PPI.40797294&amp;isFromPublicArea=True&amp;isModal=False" TargetMode="External"/><Relationship Id="rId524" Type="http://schemas.openxmlformats.org/officeDocument/2006/relationships/hyperlink" Target="https://community.secop.gov.co/Public/Tendering/ContractNoticePhases/View?PPI=CO1.PPI.41352106&amp;isFromPublicArea=True&amp;isModal=False" TargetMode="External"/><Relationship Id="rId731" Type="http://schemas.openxmlformats.org/officeDocument/2006/relationships/hyperlink" Target="https://community.secop.gov.co/Public/Tendering/ContractNoticePhases/View?PPI=CO1.PPI.41584321&amp;isFromPublicArea=True&amp;isModal=False" TargetMode="External"/><Relationship Id="rId98" Type="http://schemas.openxmlformats.org/officeDocument/2006/relationships/hyperlink" Target="https://community.secop.gov.co/Public/Tendering/ContractNoticePhases/View?PPI=CO1.PPI.38061095&amp;isFromPublicArea=True&amp;isModal=False" TargetMode="External"/><Relationship Id="rId163" Type="http://schemas.openxmlformats.org/officeDocument/2006/relationships/hyperlink" Target="https://community.secop.gov.co/Public/Tendering/ContractNoticePhases/View?PPI=CO1.PPI.39565471&amp;isFromPublicArea=True&amp;isModal=False" TargetMode="External"/><Relationship Id="rId370" Type="http://schemas.openxmlformats.org/officeDocument/2006/relationships/hyperlink" Target="https://community.secop.gov.co/Public/Tendering/ContractNoticePhases/View?PPI=CO1.PPI.41092420&amp;isFromPublicArea=True&amp;isModal=False" TargetMode="External"/><Relationship Id="rId829" Type="http://schemas.openxmlformats.org/officeDocument/2006/relationships/hyperlink" Target="https://community.secop.gov.co/Public/Tendering/ContractNoticePhases/View?PPI=CO1.PPI.41642825&amp;isFromPublicArea=True&amp;isModal=False" TargetMode="External"/><Relationship Id="rId230" Type="http://schemas.openxmlformats.org/officeDocument/2006/relationships/hyperlink" Target="https://community.secop.gov.co/Public/Tendering/ContractNoticePhases/View?PPI=CO1.PPI.40216846&amp;isFromPublicArea=True&amp;isModal=False" TargetMode="External"/><Relationship Id="rId468" Type="http://schemas.openxmlformats.org/officeDocument/2006/relationships/hyperlink" Target="https://community.secop.gov.co/Public/Tendering/ContractNoticePhases/View?PPI=CO1.PPI.41294680&amp;isFromPublicArea=True&amp;isModal=False" TargetMode="External"/><Relationship Id="rId675" Type="http://schemas.openxmlformats.org/officeDocument/2006/relationships/hyperlink" Target="https://community.secop.gov.co/Public/Tendering/ContractNoticePhases/View?PPI=CO1.PPI.41552238&amp;isFromPublicArea=True&amp;isModal=False" TargetMode="External"/><Relationship Id="rId882" Type="http://schemas.openxmlformats.org/officeDocument/2006/relationships/hyperlink" Target="https://community.secop.gov.co/Public/Tendering/ContractNoticePhases/View?PPI=CO1.PPI.41706061&amp;isFromPublicArea=True&amp;isModal=False" TargetMode="External"/><Relationship Id="rId25" Type="http://schemas.openxmlformats.org/officeDocument/2006/relationships/hyperlink" Target="https://community.secop.gov.co/Public/Tendering/ContractNoticePhases/View?PPI=CO1.PPI.37458986&amp;isFromPublicArea=True&amp;isModal=False" TargetMode="External"/><Relationship Id="rId328" Type="http://schemas.openxmlformats.org/officeDocument/2006/relationships/hyperlink" Target="https://community.secop.gov.co/Public/Tendering/ContractNoticePhases/View?PPI=CO1.PPI.40864268&amp;isFromPublicArea=True&amp;isModal=False" TargetMode="External"/><Relationship Id="rId535" Type="http://schemas.openxmlformats.org/officeDocument/2006/relationships/hyperlink" Target="https://community.secop.gov.co/Public/Tendering/ContractNoticePhases/View?PPI=CO1.PPI.41392061&amp;isFromPublicArea=True&amp;isModal=False" TargetMode="External"/><Relationship Id="rId742" Type="http://schemas.openxmlformats.org/officeDocument/2006/relationships/hyperlink" Target="https://community.secop.gov.co/Public/Tendering/ContractNoticePhases/View?PPI=CO1.PPI.41604834&amp;isFromPublicArea=True&amp;isModal=False" TargetMode="External"/><Relationship Id="rId174" Type="http://schemas.openxmlformats.org/officeDocument/2006/relationships/hyperlink" Target="https://community.secop.gov.co/Public/Tendering/ContractNoticePhases/View?PPI=CO1.PPI.39746561&amp;isFromPublicArea=True&amp;isModal=False" TargetMode="External"/><Relationship Id="rId381" Type="http://schemas.openxmlformats.org/officeDocument/2006/relationships/hyperlink" Target="https://community.secop.gov.co/Public/Tendering/ContractNoticePhases/View?PPI=CO1.PPI.41109266&amp;isFromPublicArea=True&amp;isModal=False" TargetMode="External"/><Relationship Id="rId602" Type="http://schemas.openxmlformats.org/officeDocument/2006/relationships/hyperlink" Target="https://community.secop.gov.co/Public/Tendering/ContractNoticePhases/View?PPI=CO1.PPI.41505764&amp;isFromPublicArea=True&amp;isModal=False" TargetMode="External"/><Relationship Id="rId241" Type="http://schemas.openxmlformats.org/officeDocument/2006/relationships/hyperlink" Target="https://community.secop.gov.co/Public/Tendering/ContractNoticePhases/View?PPI=CO1.PPI.40249878&amp;isFromPublicArea=True&amp;isModal=False" TargetMode="External"/><Relationship Id="rId479" Type="http://schemas.openxmlformats.org/officeDocument/2006/relationships/hyperlink" Target="https://community.secop.gov.co/Public/Tendering/ContractNoticePhases/View?PPI=CO1.PPI.41331660&amp;isFromPublicArea=True&amp;isModal=False" TargetMode="External"/><Relationship Id="rId686" Type="http://schemas.openxmlformats.org/officeDocument/2006/relationships/hyperlink" Target="https://community.secop.gov.co/Public/Tendering/ContractNoticePhases/View?PPI=CO1.PPI.41563411&amp;isFromPublicArea=True&amp;isModal=False" TargetMode="External"/><Relationship Id="rId893" Type="http://schemas.openxmlformats.org/officeDocument/2006/relationships/hyperlink" Target="https://community.secop.gov.co/Public/Tendering/ContractNoticePhases/View?PPI=CO1.PPI.41728232&amp;isFromPublicArea=True&amp;isModal=False" TargetMode="External"/><Relationship Id="rId907" Type="http://schemas.openxmlformats.org/officeDocument/2006/relationships/hyperlink" Target="https://community.secop.gov.co/Public/Tendering/ContractNoticePhases/View?PPI=CO1.PPI.41743931&amp;isFromPublicArea=True&amp;isModal=False" TargetMode="External"/><Relationship Id="rId36" Type="http://schemas.openxmlformats.org/officeDocument/2006/relationships/hyperlink" Target="https://community.secop.gov.co/Public/Tendering/ContractNoticePhases/View?PPI=CO1.PPI.37494225&amp;isFromPublicArea=True&amp;isModal=False" TargetMode="External"/><Relationship Id="rId339" Type="http://schemas.openxmlformats.org/officeDocument/2006/relationships/hyperlink" Target="https://community.secop.gov.co/Public/Tendering/ContractNoticePhases/View?PPI=CO1.PPI.40881778&amp;isFromPublicArea=True&amp;isModal=False" TargetMode="External"/><Relationship Id="rId546" Type="http://schemas.openxmlformats.org/officeDocument/2006/relationships/hyperlink" Target="https://community.secop.gov.co/Public/Tendering/ContractNoticePhases/View?PPI=CO1.PPI.41416783&amp;isFromPublicArea=True&amp;isModal=False" TargetMode="External"/><Relationship Id="rId753" Type="http://schemas.openxmlformats.org/officeDocument/2006/relationships/hyperlink" Target="https://community.secop.gov.co/Public/Tendering/ContractNoticePhases/View?PPI=CO1.PPI.41613630&amp;isFromPublicArea=True&amp;isModal=False" TargetMode="External"/><Relationship Id="rId101" Type="http://schemas.openxmlformats.org/officeDocument/2006/relationships/hyperlink" Target="https://community.secop.gov.co/Public/Tendering/ContractNoticePhases/View?PPI=CO1.PPI.38071638&amp;isFromPublicArea=True&amp;isModal=False" TargetMode="External"/><Relationship Id="rId185" Type="http://schemas.openxmlformats.org/officeDocument/2006/relationships/hyperlink" Target="https://community.secop.gov.co/Public/Tendering/ContractNoticePhases/View?PPI=CO1.PPI.39904664&amp;isFromPublicArea=True&amp;isModal=False" TargetMode="External"/><Relationship Id="rId406" Type="http://schemas.openxmlformats.org/officeDocument/2006/relationships/hyperlink" Target="https://community.secop.gov.co/Public/Tendering/ContractNoticePhases/View?PPI=CO1.PPI.41169722&amp;isFromPublicArea=True&amp;isModal=False" TargetMode="External"/><Relationship Id="rId960" Type="http://schemas.openxmlformats.org/officeDocument/2006/relationships/hyperlink" Target="https://community.secop.gov.co/Public/Tendering/ContractNoticePhases/View?PPI=CO1.PPI.41834612&amp;isFromPublicArea=True&amp;isModal=False" TargetMode="External"/><Relationship Id="rId392" Type="http://schemas.openxmlformats.org/officeDocument/2006/relationships/hyperlink" Target="https://community.secop.gov.co/Public/Tendering/ContractNoticePhases/View?PPI=CO1.PPI.41163043&amp;isFromPublicArea=True&amp;isModal=False" TargetMode="External"/><Relationship Id="rId613" Type="http://schemas.openxmlformats.org/officeDocument/2006/relationships/hyperlink" Target="https://community.secop.gov.co/Public/Tendering/ContractNoticePhases/View?PPI=CO1.PPI.41507197&amp;isFromPublicArea=True&amp;isModal=False" TargetMode="External"/><Relationship Id="rId697" Type="http://schemas.openxmlformats.org/officeDocument/2006/relationships/hyperlink" Target="https://community.secop.gov.co/Public/Tendering/ContractNoticePhases/View?PPI=CO1.PPI.41572512&amp;isFromPublicArea=True&amp;isModal=False" TargetMode="External"/><Relationship Id="rId820" Type="http://schemas.openxmlformats.org/officeDocument/2006/relationships/hyperlink" Target="https://community.secop.gov.co/Public/Tendering/ContractNoticePhases/View?PPI=CO1.PPI.41638844&amp;isFromPublicArea=True&amp;isModal=False" TargetMode="External"/><Relationship Id="rId918" Type="http://schemas.openxmlformats.org/officeDocument/2006/relationships/hyperlink" Target="https://community.secop.gov.co/Public/Tendering/ContractNoticePhases/View?PPI=CO1.PPI.41750918&amp;isFromPublicArea=True&amp;isModal=False" TargetMode="External"/><Relationship Id="rId252" Type="http://schemas.openxmlformats.org/officeDocument/2006/relationships/hyperlink" Target="https://community.secop.gov.co/Public/Tendering/ContractNoticePhases/View?PPI=CO1.PPI.40279813&amp;isFromPublicArea=True&amp;isModal=False" TargetMode="External"/><Relationship Id="rId47" Type="http://schemas.openxmlformats.org/officeDocument/2006/relationships/hyperlink" Target="https://community.secop.gov.co/Public/Tendering/ContractNoticePhases/View?PPI=CO1.PPI.37549430&amp;isFromPublicArea=True&amp;isModal=False" TargetMode="External"/><Relationship Id="rId112" Type="http://schemas.openxmlformats.org/officeDocument/2006/relationships/hyperlink" Target="https://community.secop.gov.co/Public/Tendering/ContractNoticePhases/View?PPI=CO1.PPI.38314345&amp;isFromPublicArea=True&amp;isModal=False" TargetMode="External"/><Relationship Id="rId557" Type="http://schemas.openxmlformats.org/officeDocument/2006/relationships/hyperlink" Target="https://community.secop.gov.co/Public/Tendering/ContractNoticePhases/View?PPI=CO1.PPI.41430579&amp;isFromPublicArea=True&amp;isModal=False" TargetMode="External"/><Relationship Id="rId764" Type="http://schemas.openxmlformats.org/officeDocument/2006/relationships/hyperlink" Target="https://community.secop.gov.co/Public/Tendering/ContractNoticePhases/View?PPI=CO1.PPI.41615603&amp;isFromPublicArea=True&amp;isModal=False" TargetMode="External"/><Relationship Id="rId971" Type="http://schemas.openxmlformats.org/officeDocument/2006/relationships/hyperlink" Target="https://community.secop.gov.co/Public/Tendering/ContractNoticePhases/View?PPI=CO1.PPI.41852178&amp;isFromPublicArea=True&amp;isModal=False" TargetMode="External"/><Relationship Id="rId196" Type="http://schemas.openxmlformats.org/officeDocument/2006/relationships/hyperlink" Target="https://community.secop.gov.co/Public/Tendering/ContractNoticePhases/View?PPI=CO1.PPI.39966368&amp;isFromPublicArea=True&amp;isModal=False" TargetMode="External"/><Relationship Id="rId417" Type="http://schemas.openxmlformats.org/officeDocument/2006/relationships/hyperlink" Target="https://community.secop.gov.co/Public/Tendering/ContractNoticePhases/View?PPI=CO1.PPI.41171919&amp;isFromPublicArea=True&amp;isModal=False" TargetMode="External"/><Relationship Id="rId624" Type="http://schemas.openxmlformats.org/officeDocument/2006/relationships/hyperlink" Target="https://community.secop.gov.co/Public/Tendering/ContractNoticePhases/View?PPI=CO1.PPI.41513971&amp;isFromPublicArea=True&amp;isModal=False" TargetMode="External"/><Relationship Id="rId831" Type="http://schemas.openxmlformats.org/officeDocument/2006/relationships/hyperlink" Target="https://community.secop.gov.co/Public/Tendering/ContractNoticePhases/View?PPI=CO1.PPI.41642845&amp;isFromPublicArea=True&amp;isModal=False" TargetMode="External"/><Relationship Id="rId263" Type="http://schemas.openxmlformats.org/officeDocument/2006/relationships/hyperlink" Target="https://community.secop.gov.co/Public/Tendering/ContractNoticePhases/View?PPI=CO1.PPI.40333171&amp;isFromPublicArea=True&amp;isModal=False" TargetMode="External"/><Relationship Id="rId470" Type="http://schemas.openxmlformats.org/officeDocument/2006/relationships/hyperlink" Target="https://community.secop.gov.co/Public/Tendering/ContractNoticePhases/View?PPI=CO1.PPI.41297300&amp;isFromPublicArea=True&amp;isModal=False" TargetMode="External"/><Relationship Id="rId929" Type="http://schemas.openxmlformats.org/officeDocument/2006/relationships/hyperlink" Target="https://community.secop.gov.co/Public/Tendering/ContractNoticePhases/View?PPI=CO1.PPI.41764086&amp;isFromPublicArea=True&amp;isModal=False" TargetMode="External"/><Relationship Id="rId58" Type="http://schemas.openxmlformats.org/officeDocument/2006/relationships/hyperlink" Target="https://community.secop.gov.co/Public/Tendering/ContractNoticePhases/View?PPI=CO1.PPI.37590877&amp;isFromPublicArea=True&amp;isModal=False" TargetMode="External"/><Relationship Id="rId123" Type="http://schemas.openxmlformats.org/officeDocument/2006/relationships/hyperlink" Target="https://community.secop.gov.co/Public/Tendering/ContractNoticePhases/View?PPI=CO1.PPI.38353499&amp;isFromPublicArea=True&amp;isModal=False" TargetMode="External"/><Relationship Id="rId330" Type="http://schemas.openxmlformats.org/officeDocument/2006/relationships/hyperlink" Target="https://community.secop.gov.co/Public/Tendering/ContractNoticePhases/View?PPI=CO1.PPI.40867007&amp;isFromPublicArea=True&amp;isModal=False" TargetMode="External"/><Relationship Id="rId568" Type="http://schemas.openxmlformats.org/officeDocument/2006/relationships/hyperlink" Target="https://community.secop.gov.co/Public/Tendering/ContractNoticePhases/View?PPI=CO1.PPI.41443995&amp;isFromPublicArea=True&amp;isModal=False" TargetMode="External"/><Relationship Id="rId733" Type="http://schemas.openxmlformats.org/officeDocument/2006/relationships/hyperlink" Target="https://community.secop.gov.co/Public/Tendering/ContractNoticePhases/View?PPI=CO1.PPI.41584291&amp;isFromPublicArea=True&amp;isModal=False" TargetMode="External"/><Relationship Id="rId775" Type="http://schemas.openxmlformats.org/officeDocument/2006/relationships/hyperlink" Target="https://community.secop.gov.co/Public/Tendering/ContractNoticePhases/View?PPI=CO1.PPI.41616375&amp;isFromPublicArea=True&amp;isModal=False" TargetMode="External"/><Relationship Id="rId940" Type="http://schemas.openxmlformats.org/officeDocument/2006/relationships/hyperlink" Target="https://community.secop.gov.co/Public/Tendering/ContractNoticePhases/View?PPI=CO1.PPI.41776396&amp;isFromPublicArea=True&amp;isModal=False" TargetMode="External"/><Relationship Id="rId982" Type="http://schemas.openxmlformats.org/officeDocument/2006/relationships/printerSettings" Target="../printerSettings/printerSettings13.bin"/><Relationship Id="rId165" Type="http://schemas.openxmlformats.org/officeDocument/2006/relationships/hyperlink" Target="https://community.secop.gov.co/Public/Tendering/ContractNoticePhases/View?PPI=CO1.PPI.39568114&amp;isFromPublicArea=True&amp;isModal=False" TargetMode="External"/><Relationship Id="rId372" Type="http://schemas.openxmlformats.org/officeDocument/2006/relationships/hyperlink" Target="https://community.secop.gov.co/Public/Tendering/ContractNoticePhases/View?PPI=CO1.PPI.41098296&amp;isFromPublicArea=True&amp;isModal=False" TargetMode="External"/><Relationship Id="rId428" Type="http://schemas.openxmlformats.org/officeDocument/2006/relationships/hyperlink" Target="https://community.secop.gov.co/Public/Tendering/ContractNoticePhases/View?PPI=CO1.PPI.41172902&amp;isFromPublicArea=True&amp;isModal=False" TargetMode="External"/><Relationship Id="rId635" Type="http://schemas.openxmlformats.org/officeDocument/2006/relationships/hyperlink" Target="https://community.secop.gov.co/Public/Tendering/ContractNoticePhases/View?PPI=CO1.PPI.41515813&amp;isFromPublicArea=True&amp;isModal=False" TargetMode="External"/><Relationship Id="rId677" Type="http://schemas.openxmlformats.org/officeDocument/2006/relationships/hyperlink" Target="https://community.secop.gov.co/Public/Tendering/ContractNoticePhases/View?PPI=CO1.PPI.41559705&amp;isFromPublicArea=True&amp;isModal=False" TargetMode="External"/><Relationship Id="rId800" Type="http://schemas.openxmlformats.org/officeDocument/2006/relationships/hyperlink" Target="https://community.secop.gov.co/Public/Tendering/ContractNoticePhases/View?PPI=CO1.PPI.41617115&amp;isFromPublicArea=True&amp;isModal=False" TargetMode="External"/><Relationship Id="rId842" Type="http://schemas.openxmlformats.org/officeDocument/2006/relationships/hyperlink" Target="https://community.secop.gov.co/Public/Tendering/ContractNoticePhases/View?PPI=CO1.PPI.41653716&amp;isFromPublicArea=True&amp;isModal=False" TargetMode="External"/><Relationship Id="rId232" Type="http://schemas.openxmlformats.org/officeDocument/2006/relationships/hyperlink" Target="https://community.secop.gov.co/Public/Tendering/ContractNoticePhases/View?PPI=CO1.PPI.40218143&amp;isFromPublicArea=True&amp;isModal=False" TargetMode="External"/><Relationship Id="rId274" Type="http://schemas.openxmlformats.org/officeDocument/2006/relationships/hyperlink" Target="https://community.secop.gov.co/Public/Tendering/ContractNoticePhases/View?PPI=CO1.PPI.40364790&amp;isFromPublicArea=True&amp;isModal=False" TargetMode="External"/><Relationship Id="rId481" Type="http://schemas.openxmlformats.org/officeDocument/2006/relationships/hyperlink" Target="https://community.secop.gov.co/Public/Tendering/ContractNoticePhases/View?PPI=CO1.PPI.41333592&amp;isFromPublicArea=True&amp;isModal=False" TargetMode="External"/><Relationship Id="rId702" Type="http://schemas.openxmlformats.org/officeDocument/2006/relationships/hyperlink" Target="https://community.secop.gov.co/Public/Tendering/ContractNoticePhases/View?PPI=CO1.PPI.41575613&amp;isFromPublicArea=True&amp;isModal=False" TargetMode="External"/><Relationship Id="rId884" Type="http://schemas.openxmlformats.org/officeDocument/2006/relationships/hyperlink" Target="https://community.secop.gov.co/Public/Tendering/ContractNoticePhases/View?PPI=CO1.PPI.41706791&amp;isFromPublicArea=True&amp;isModal=False" TargetMode="External"/><Relationship Id="rId27" Type="http://schemas.openxmlformats.org/officeDocument/2006/relationships/hyperlink" Target="https://community.secop.gov.co/Public/Tendering/ContractNoticePhases/View?PPI=CO1.PPI.37461848&amp;isFromPublicArea=True&amp;isModal=False" TargetMode="External"/><Relationship Id="rId69" Type="http://schemas.openxmlformats.org/officeDocument/2006/relationships/hyperlink" Target="https://community.secop.gov.co/Public/Tendering/ContractNoticePhases/View?PPI=CO1.PPI.37650289&amp;isFromPublicArea=True&amp;isModal=False" TargetMode="External"/><Relationship Id="rId134" Type="http://schemas.openxmlformats.org/officeDocument/2006/relationships/hyperlink" Target="https://community.secop.gov.co/Public/Tendering/ContractNoticePhases/View?PPI=CO1.PPI.38782984&amp;isFromPublicArea=True&amp;isModal=False" TargetMode="External"/><Relationship Id="rId537" Type="http://schemas.openxmlformats.org/officeDocument/2006/relationships/hyperlink" Target="https://community.secop.gov.co/Public/Tendering/ContractNoticePhases/View?PPI=CO1.PPI.41393033&amp;isFromPublicArea=True&amp;isModal=False" TargetMode="External"/><Relationship Id="rId579" Type="http://schemas.openxmlformats.org/officeDocument/2006/relationships/hyperlink" Target="https://community.secop.gov.co/Public/Tendering/ContractNoticePhases/View?PPI=CO1.PPI.41449666&amp;isFromPublicArea=True&amp;isModal=False" TargetMode="External"/><Relationship Id="rId744" Type="http://schemas.openxmlformats.org/officeDocument/2006/relationships/hyperlink" Target="https://community.secop.gov.co/Public/Tendering/ContractNoticePhases/View?PPI=CO1.PPI.41606859&amp;isFromPublicArea=True&amp;isModal=False" TargetMode="External"/><Relationship Id="rId786" Type="http://schemas.openxmlformats.org/officeDocument/2006/relationships/hyperlink" Target="https://community.secop.gov.co/Public/Tendering/ContractNoticePhases/View?PPI=CO1.PPI.41617040&amp;isFromPublicArea=True&amp;isModal=False" TargetMode="External"/><Relationship Id="rId951" Type="http://schemas.openxmlformats.org/officeDocument/2006/relationships/hyperlink" Target="https://community.secop.gov.co/Public/Tendering/ContractNoticePhases/View?PPI=CO1.PPI.41799675&amp;isFromPublicArea=True&amp;isModal=False" TargetMode="External"/><Relationship Id="rId80" Type="http://schemas.openxmlformats.org/officeDocument/2006/relationships/hyperlink" Target="https://community.secop.gov.co/Public/Tendering/ContractNoticePhases/View?PPI=CO1.PPI.37772604&amp;isFromPublicArea=True&amp;isModal=False" TargetMode="External"/><Relationship Id="rId176" Type="http://schemas.openxmlformats.org/officeDocument/2006/relationships/hyperlink" Target="https://community.secop.gov.co/Public/Tendering/ContractNoticePhases/View?PPI=CO1.PPI.39757971&amp;isFromPublicArea=True&amp;isModal=False" TargetMode="External"/><Relationship Id="rId341" Type="http://schemas.openxmlformats.org/officeDocument/2006/relationships/hyperlink" Target="https://community.secop.gov.co/Public/Tendering/ContractNoticePhases/View?PPI=CO1.PPI.40919327&amp;isFromPublicArea=True&amp;isModal=False" TargetMode="External"/><Relationship Id="rId383" Type="http://schemas.openxmlformats.org/officeDocument/2006/relationships/hyperlink" Target="https://community.secop.gov.co/Public/Tendering/ContractNoticePhases/View?PPI=CO1.PPI.41110808&amp;isFromPublicArea=True&amp;isModal=False" TargetMode="External"/><Relationship Id="rId439" Type="http://schemas.openxmlformats.org/officeDocument/2006/relationships/hyperlink" Target="https://community.secop.gov.co/Public/Tendering/ContractNoticePhases/View?PPI=CO1.PPI.41232699&amp;isFromPublicArea=True&amp;isModal=False" TargetMode="External"/><Relationship Id="rId590" Type="http://schemas.openxmlformats.org/officeDocument/2006/relationships/hyperlink" Target="https://community.secop.gov.co/Public/Tendering/ContractNoticePhases/View?PPI=CO1.PPI.41501925&amp;isFromPublicArea=True&amp;isModal=False" TargetMode="External"/><Relationship Id="rId604" Type="http://schemas.openxmlformats.org/officeDocument/2006/relationships/hyperlink" Target="https://community.secop.gov.co/Public/Tendering/ContractNoticePhases/View?PPI=CO1.PPI.41506601&amp;isFromPublicArea=True&amp;isModal=False" TargetMode="External"/><Relationship Id="rId646" Type="http://schemas.openxmlformats.org/officeDocument/2006/relationships/hyperlink" Target="https://community.secop.gov.co/Public/Tendering/ContractNoticePhases/View?PPI=CO1.PPI.41515545&amp;isFromPublicArea=True&amp;isModal=False" TargetMode="External"/><Relationship Id="rId811" Type="http://schemas.openxmlformats.org/officeDocument/2006/relationships/hyperlink" Target="https://community.secop.gov.co/Public/Tendering/ContractNoticePhases/View?PPI=CO1.PPI.41636172&amp;isFromPublicArea=True&amp;isModal=False" TargetMode="External"/><Relationship Id="rId201" Type="http://schemas.openxmlformats.org/officeDocument/2006/relationships/hyperlink" Target="https://community.secop.gov.co/Public/Tendering/ContractNoticePhases/View?PPI=CO1.PPI.40074731&amp;isFromPublicArea=True&amp;isModal=False" TargetMode="External"/><Relationship Id="rId243" Type="http://schemas.openxmlformats.org/officeDocument/2006/relationships/hyperlink" Target="https://community.secop.gov.co/Public/Tendering/ContractNoticePhases/View?PPI=CO1.PPI.40251637&amp;isFromPublicArea=True&amp;isModal=False" TargetMode="External"/><Relationship Id="rId285" Type="http://schemas.openxmlformats.org/officeDocument/2006/relationships/hyperlink" Target="https://community.secop.gov.co/Public/Tendering/ContractNoticePhases/View?PPI=CO1.PPI.40407253&amp;isFromPublicArea=True&amp;isModal=False" TargetMode="External"/><Relationship Id="rId450" Type="http://schemas.openxmlformats.org/officeDocument/2006/relationships/hyperlink" Target="https://community.secop.gov.co/Public/Tendering/ContractNoticePhases/View?PPI=CO1.PPI.41241905&amp;isFromPublicArea=True&amp;isModal=False" TargetMode="External"/><Relationship Id="rId506" Type="http://schemas.openxmlformats.org/officeDocument/2006/relationships/hyperlink" Target="https://community.secop.gov.co/Public/Tendering/ContractNoticePhases/View?PPI=CO1.PPI.41347630&amp;isFromPublicArea=True&amp;isModal=False" TargetMode="External"/><Relationship Id="rId688" Type="http://schemas.openxmlformats.org/officeDocument/2006/relationships/hyperlink" Target="https://community.secop.gov.co/Public/Tendering/ContractNoticePhases/View?PPI=CO1.PPI.41564197&amp;isFromPublicArea=True&amp;isModal=False" TargetMode="External"/><Relationship Id="rId853" Type="http://schemas.openxmlformats.org/officeDocument/2006/relationships/hyperlink" Target="https://community.secop.gov.co/Public/Tendering/ContractNoticePhases/View?PPI=CO1.PPI.41674935&amp;isFromPublicArea=True&amp;isModal=False" TargetMode="External"/><Relationship Id="rId895" Type="http://schemas.openxmlformats.org/officeDocument/2006/relationships/hyperlink" Target="https://community.secop.gov.co/Public/Tendering/ContractNoticePhases/View?PPI=CO1.PPI.41728770&amp;isFromPublicArea=True&amp;isModal=False" TargetMode="External"/><Relationship Id="rId909" Type="http://schemas.openxmlformats.org/officeDocument/2006/relationships/hyperlink" Target="https://community.secop.gov.co/Public/Tendering/ContractNoticePhases/View?PPI=CO1.PPI.41744911&amp;isFromPublicArea=True&amp;isModal=False" TargetMode="External"/><Relationship Id="rId38" Type="http://schemas.openxmlformats.org/officeDocument/2006/relationships/hyperlink" Target="https://community.secop.gov.co/Public/Tendering/ContractNoticePhases/View?PPI=CO1.PPI.37508627&amp;isFromPublicArea=True&amp;isModal=False" TargetMode="External"/><Relationship Id="rId103" Type="http://schemas.openxmlformats.org/officeDocument/2006/relationships/hyperlink" Target="https://community.secop.gov.co/Public/Tendering/ContractNoticePhases/View?PPI=CO1.PPI.38096068&amp;isFromPublicArea=True&amp;isModal=False" TargetMode="External"/><Relationship Id="rId310" Type="http://schemas.openxmlformats.org/officeDocument/2006/relationships/hyperlink" Target="https://community.secop.gov.co/Public/Tendering/ContractNoticePhases/View?PPI=CO1.PPI.40758923&amp;isFromPublicArea=True&amp;isModal=False" TargetMode="External"/><Relationship Id="rId492" Type="http://schemas.openxmlformats.org/officeDocument/2006/relationships/hyperlink" Target="https://community.secop.gov.co/Public/Tendering/ContractNoticePhases/View?PPI=CO1.PPI.41346333&amp;isFromPublicArea=True&amp;isModal=False" TargetMode="External"/><Relationship Id="rId548" Type="http://schemas.openxmlformats.org/officeDocument/2006/relationships/hyperlink" Target="https://community.secop.gov.co/Public/Tendering/ContractNoticePhases/View?PPI=CO1.PPI.41418058&amp;isFromPublicArea=True&amp;isModal=False" TargetMode="External"/><Relationship Id="rId713" Type="http://schemas.openxmlformats.org/officeDocument/2006/relationships/hyperlink" Target="https://community.secop.gov.co/Public/Tendering/ContractNoticePhases/View?PPI=CO1.PPI.41582366&amp;isFromPublicArea=True&amp;isModal=False" TargetMode="External"/><Relationship Id="rId755" Type="http://schemas.openxmlformats.org/officeDocument/2006/relationships/hyperlink" Target="https://community.secop.gov.co/Public/Tendering/ContractNoticePhases/View?PPI=CO1.PPI.41613583&amp;isFromPublicArea=True&amp;isModal=False" TargetMode="External"/><Relationship Id="rId797" Type="http://schemas.openxmlformats.org/officeDocument/2006/relationships/hyperlink" Target="https://community.secop.gov.co/Public/Tendering/ContractNoticePhases/View?PPI=CO1.PPI.41617210&amp;isFromPublicArea=True&amp;isModal=False" TargetMode="External"/><Relationship Id="rId920" Type="http://schemas.openxmlformats.org/officeDocument/2006/relationships/hyperlink" Target="https://community.secop.gov.co/Public/Tendering/ContractNoticePhases/View?PPI=CO1.PPI.41757618&amp;isFromPublicArea=True&amp;isModal=False" TargetMode="External"/><Relationship Id="rId962" Type="http://schemas.openxmlformats.org/officeDocument/2006/relationships/hyperlink" Target="https://community.secop.gov.co/Public/Tendering/ContractNoticePhases/View?PPI=CO1.PPI.41835818&amp;isFromPublicArea=True&amp;isModal=False" TargetMode="External"/><Relationship Id="rId91" Type="http://schemas.openxmlformats.org/officeDocument/2006/relationships/hyperlink" Target="https://community.secop.gov.co/Public/Tendering/ContractNoticePhases/View?PPI=CO1.PPI.38021159&amp;isFromPublicArea=True&amp;isModal=False" TargetMode="External"/><Relationship Id="rId145" Type="http://schemas.openxmlformats.org/officeDocument/2006/relationships/hyperlink" Target="https://community.secop.gov.co/Public/Tendering/ContractNoticePhases/View?PPI=CO1.PPI.39092492&amp;isFromPublicArea=True&amp;isModal=False" TargetMode="External"/><Relationship Id="rId187" Type="http://schemas.openxmlformats.org/officeDocument/2006/relationships/hyperlink" Target="https://community.secop.gov.co/Public/Tendering/ContractNoticePhases/View?PPI=CO1.PPI.39914910&amp;isFromPublicArea=True&amp;isModal=False" TargetMode="External"/><Relationship Id="rId352" Type="http://schemas.openxmlformats.org/officeDocument/2006/relationships/hyperlink" Target="https://community.secop.gov.co/Public/Tendering/ContractNoticePhases/View?PPI=CO1.PPI.40977477&amp;isFromPublicArea=True&amp;isModal=False" TargetMode="External"/><Relationship Id="rId394" Type="http://schemas.openxmlformats.org/officeDocument/2006/relationships/hyperlink" Target="https://community.secop.gov.co/Public/Tendering/ContractNoticePhases/View?PPI=CO1.PPI.41167189&amp;isFromPublicArea=True&amp;isModal=False" TargetMode="External"/><Relationship Id="rId408" Type="http://schemas.openxmlformats.org/officeDocument/2006/relationships/hyperlink" Target="https://community.secop.gov.co/Public/Tendering/ContractNoticePhases/View?PPI=CO1.PPI.41172705&amp;isFromPublicArea=True&amp;isModal=False" TargetMode="External"/><Relationship Id="rId615" Type="http://schemas.openxmlformats.org/officeDocument/2006/relationships/hyperlink" Target="https://community.secop.gov.co/Public/Tendering/ContractNoticePhases/View?PPI=CO1.PPI.41507280&amp;isFromPublicArea=True&amp;isModal=False" TargetMode="External"/><Relationship Id="rId822" Type="http://schemas.openxmlformats.org/officeDocument/2006/relationships/hyperlink" Target="https://community.secop.gov.co/Public/Tendering/ContractNoticePhases/View?PPI=CO1.PPI.41639543&amp;isFromPublicArea=True&amp;isModal=False" TargetMode="External"/><Relationship Id="rId212" Type="http://schemas.openxmlformats.org/officeDocument/2006/relationships/hyperlink" Target="https://community.secop.gov.co/Public/Tendering/ContractNoticePhases/View?PPI=CO1.PPI.40119662&amp;isFromPublicArea=True&amp;isModal=False" TargetMode="External"/><Relationship Id="rId254" Type="http://schemas.openxmlformats.org/officeDocument/2006/relationships/hyperlink" Target="https://community.secop.gov.co/Public/Tendering/ContractNoticePhases/View?PPI=CO1.PPI.40280711&amp;isFromPublicArea=True&amp;isModal=False" TargetMode="External"/><Relationship Id="rId657" Type="http://schemas.openxmlformats.org/officeDocument/2006/relationships/hyperlink" Target="https://community.secop.gov.co/Public/Tendering/ContractNoticePhases/View?PPI=CO1.PPI.41535676&amp;isFromPublicArea=True&amp;isModal=False" TargetMode="External"/><Relationship Id="rId699" Type="http://schemas.openxmlformats.org/officeDocument/2006/relationships/hyperlink" Target="https://community.secop.gov.co/Public/Tendering/ContractNoticePhases/View?PPI=CO1.PPI.41574102&amp;isFromPublicArea=True&amp;isModal=False" TargetMode="External"/><Relationship Id="rId864" Type="http://schemas.openxmlformats.org/officeDocument/2006/relationships/hyperlink" Target="https://community.secop.gov.co/Public/Tendering/ContractNoticePhases/View?PPI=CO1.PPI.41683194&amp;isFromPublicArea=True&amp;isModal=False" TargetMode="External"/><Relationship Id="rId49" Type="http://schemas.openxmlformats.org/officeDocument/2006/relationships/hyperlink" Target="https://community.secop.gov.co/Public/Tendering/ContractNoticePhases/View?PPI=CO1.PPI.37555767&amp;isFromPublicArea=True&amp;isModal=False" TargetMode="External"/><Relationship Id="rId114" Type="http://schemas.openxmlformats.org/officeDocument/2006/relationships/hyperlink" Target="https://community.secop.gov.co/Public/Tendering/ContractNoticePhases/View?PPI=CO1.PPI.38332067&amp;isFromPublicArea=True&amp;isModal=False" TargetMode="External"/><Relationship Id="rId296" Type="http://schemas.openxmlformats.org/officeDocument/2006/relationships/hyperlink" Target="https://community.secop.gov.co/Public/Tendering/ContractNoticePhases/View?PPI=CO1.PPI.40663018&amp;isFromPublicArea=True&amp;isModal=False" TargetMode="External"/><Relationship Id="rId461" Type="http://schemas.openxmlformats.org/officeDocument/2006/relationships/hyperlink" Target="https://community.secop.gov.co/Public/Tendering/ContractNoticePhases/View?PPI=CO1.PPI.41257808&amp;isFromPublicArea=True&amp;isModal=False" TargetMode="External"/><Relationship Id="rId517" Type="http://schemas.openxmlformats.org/officeDocument/2006/relationships/hyperlink" Target="https://community.secop.gov.co/Public/Tendering/ContractNoticePhases/View?PPI=CO1.PPI.41351421&amp;isFromPublicArea=True&amp;isModal=False" TargetMode="External"/><Relationship Id="rId559" Type="http://schemas.openxmlformats.org/officeDocument/2006/relationships/hyperlink" Target="https://community.secop.gov.co/Public/Tendering/ContractNoticePhases/View?PPI=CO1.PPI.41437833&amp;isFromPublicArea=True&amp;isModal=False" TargetMode="External"/><Relationship Id="rId724" Type="http://schemas.openxmlformats.org/officeDocument/2006/relationships/hyperlink" Target="https://community.secop.gov.co/Public/Tendering/ContractNoticePhases/View?PPI=CO1.PPI.41584917&amp;isFromPublicArea=True&amp;isModal=False" TargetMode="External"/><Relationship Id="rId766" Type="http://schemas.openxmlformats.org/officeDocument/2006/relationships/hyperlink" Target="https://community.secop.gov.co/Public/Tendering/ContractNoticePhases/View?PPI=CO1.PPI.41615830&amp;isFromPublicArea=True&amp;isModal=False" TargetMode="External"/><Relationship Id="rId931" Type="http://schemas.openxmlformats.org/officeDocument/2006/relationships/hyperlink" Target="https://community.secop.gov.co/Public/Tendering/ContractNoticePhases/View?PPI=CO1.PPI.41769208&amp;isFromPublicArea=True&amp;isModal=False" TargetMode="External"/><Relationship Id="rId60" Type="http://schemas.openxmlformats.org/officeDocument/2006/relationships/hyperlink" Target="https://community.secop.gov.co/Public/Tendering/ContractNoticePhases/View?PPI=CO1.PPI.37469096&amp;isFromPublicArea=True&amp;isModal=False" TargetMode="External"/><Relationship Id="rId156" Type="http://schemas.openxmlformats.org/officeDocument/2006/relationships/hyperlink" Target="https://community.secop.gov.co/Public/Tendering/ContractNoticePhases/View?PPI=CO1.PPI.39483745&amp;isFromPublicArea=True&amp;isModal=False" TargetMode="External"/><Relationship Id="rId198" Type="http://schemas.openxmlformats.org/officeDocument/2006/relationships/hyperlink" Target="https://community.secop.gov.co/Public/Tendering/ContractNoticePhases/View?PPI=CO1.PPI.40041791&amp;isFromPublicArea=True&amp;isModal=False" TargetMode="External"/><Relationship Id="rId321" Type="http://schemas.openxmlformats.org/officeDocument/2006/relationships/hyperlink" Target="https://community.secop.gov.co/Public/Tendering/ContractNoticePhases/View?PPI=CO1.PPI.40824313&amp;isFromPublicArea=True&amp;isModal=False" TargetMode="External"/><Relationship Id="rId363" Type="http://schemas.openxmlformats.org/officeDocument/2006/relationships/hyperlink" Target="https://community.secop.gov.co/Public/Tendering/ContractNoticePhases/View?PPI=CO1.PPI.41070828&amp;isFromPublicArea=True&amp;isModal=False" TargetMode="External"/><Relationship Id="rId419" Type="http://schemas.openxmlformats.org/officeDocument/2006/relationships/hyperlink" Target="https://community.secop.gov.co/Public/Tendering/ContractNoticePhases/View?PPI=CO1.PPI.41171964&amp;isFromPublicArea=True&amp;isModal=False" TargetMode="External"/><Relationship Id="rId570" Type="http://schemas.openxmlformats.org/officeDocument/2006/relationships/hyperlink" Target="https://community.secop.gov.co/Public/Tendering/ContractNoticePhases/View?PPI=CO1.PPI.41445622&amp;isFromPublicArea=True&amp;isModal=False" TargetMode="External"/><Relationship Id="rId626" Type="http://schemas.openxmlformats.org/officeDocument/2006/relationships/hyperlink" Target="https://community.secop.gov.co/Public/Tendering/ContractNoticePhases/View?PPI=CO1.PPI.41514422&amp;isFromPublicArea=True&amp;isModal=False" TargetMode="External"/><Relationship Id="rId973" Type="http://schemas.openxmlformats.org/officeDocument/2006/relationships/hyperlink" Target="https://community.secop.gov.co/Public/Tendering/ContractNoticePhases/View?PPI=CO1.PPI.41865802&amp;isFromPublicArea=True&amp;isModal=False" TargetMode="External"/><Relationship Id="rId223" Type="http://schemas.openxmlformats.org/officeDocument/2006/relationships/hyperlink" Target="https://community.secop.gov.co/Public/Tendering/ContractNoticePhases/View?PPI=CO1.PPI.40197909&amp;isFromPublicArea=True&amp;isModal=False" TargetMode="External"/><Relationship Id="rId430" Type="http://schemas.openxmlformats.org/officeDocument/2006/relationships/hyperlink" Target="https://community.secop.gov.co/Public/Tendering/ContractNoticePhases/View?PPI=CO1.PPI.41206390&amp;isFromPublicArea=True&amp;isModal=False" TargetMode="External"/><Relationship Id="rId668" Type="http://schemas.openxmlformats.org/officeDocument/2006/relationships/hyperlink" Target="https://community.secop.gov.co/Public/Tendering/ContractNoticePhases/View?PPI=CO1.PPI.41547819&amp;isFromPublicArea=True&amp;isModal=False" TargetMode="External"/><Relationship Id="rId833" Type="http://schemas.openxmlformats.org/officeDocument/2006/relationships/hyperlink" Target="https://community.secop.gov.co/Public/Tendering/ContractNoticePhases/View?PPI=CO1.PPI.41642868&amp;isFromPublicArea=True&amp;isModal=False" TargetMode="External"/><Relationship Id="rId875" Type="http://schemas.openxmlformats.org/officeDocument/2006/relationships/hyperlink" Target="https://community.secop.gov.co/Public/Tendering/ContractNoticePhases/View?PPI=CO1.PPI.41688704&amp;isFromPublicArea=True&amp;isModal=False" TargetMode="External"/><Relationship Id="rId18" Type="http://schemas.openxmlformats.org/officeDocument/2006/relationships/hyperlink" Target="https://community.secop.gov.co/Public/Tendering/ContractNoticePhases/View?PPI=CO1.PPI.37436478&amp;isFromPublicArea=True&amp;isModal=False" TargetMode="External"/><Relationship Id="rId265" Type="http://schemas.openxmlformats.org/officeDocument/2006/relationships/hyperlink" Target="https://community.secop.gov.co/Public/Tendering/ContractNoticePhases/View?PPI=CO1.PPI.40335061&amp;isFromPublicArea=True&amp;isModal=False" TargetMode="External"/><Relationship Id="rId472" Type="http://schemas.openxmlformats.org/officeDocument/2006/relationships/hyperlink" Target="https://community.secop.gov.co/Public/Tendering/ContractNoticePhases/View?PPI=CO1.PPI.41320458&amp;isFromPublicArea=True&amp;isModal=False" TargetMode="External"/><Relationship Id="rId528" Type="http://schemas.openxmlformats.org/officeDocument/2006/relationships/hyperlink" Target="https://community.secop.gov.co/Public/Tendering/ContractNoticePhases/View?PPI=CO1.PPI.41360667&amp;isFromPublicArea=True&amp;isModal=False" TargetMode="External"/><Relationship Id="rId735" Type="http://schemas.openxmlformats.org/officeDocument/2006/relationships/hyperlink" Target="https://community.secop.gov.co/Public/Tendering/ContractNoticePhases/View?PPI=CO1.PPI.41594150&amp;isFromPublicArea=True&amp;isModal=False" TargetMode="External"/><Relationship Id="rId900" Type="http://schemas.openxmlformats.org/officeDocument/2006/relationships/hyperlink" Target="https://community.secop.gov.co/Public/Tendering/ContractNoticePhases/View?PPI=CO1.PPI.41733083&amp;isFromPublicArea=True&amp;isModal=False" TargetMode="External"/><Relationship Id="rId942" Type="http://schemas.openxmlformats.org/officeDocument/2006/relationships/hyperlink" Target="https://community.secop.gov.co/Public/Tendering/ContractNoticePhases/View?PPI=CO1.PPI.41788979&amp;isFromPublicArea=True&amp;isModal=False" TargetMode="External"/><Relationship Id="rId125" Type="http://schemas.openxmlformats.org/officeDocument/2006/relationships/hyperlink" Target="https://community.secop.gov.co/Public/Tendering/ContractNoticePhases/View?PPI=CO1.PPI.38496308&amp;isFromPublicArea=True&amp;isModal=False" TargetMode="External"/><Relationship Id="rId167" Type="http://schemas.openxmlformats.org/officeDocument/2006/relationships/hyperlink" Target="https://community.secop.gov.co/Public/Tendering/ContractNoticePhases/View?PPI=CO1.PPI.39591519&amp;isFromPublicArea=True&amp;isModal=False" TargetMode="External"/><Relationship Id="rId332" Type="http://schemas.openxmlformats.org/officeDocument/2006/relationships/hyperlink" Target="https://community.secop.gov.co/Public/Tendering/ContractNoticePhases/View?PPI=CO1.PPI.40876236&amp;isFromPublicArea=True&amp;isModal=False" TargetMode="External"/><Relationship Id="rId374" Type="http://schemas.openxmlformats.org/officeDocument/2006/relationships/hyperlink" Target="https://community.secop.gov.co/Public/Tendering/ContractNoticePhases/View?PPI=CO1.PPI.41100944&amp;isFromPublicArea=True&amp;isModal=False" TargetMode="External"/><Relationship Id="rId581" Type="http://schemas.openxmlformats.org/officeDocument/2006/relationships/hyperlink" Target="https://community.secop.gov.co/Public/Tendering/ContractNoticePhases/View?PPI=CO1.PPI.41449986&amp;isFromPublicArea=True&amp;isModal=False" TargetMode="External"/><Relationship Id="rId777" Type="http://schemas.openxmlformats.org/officeDocument/2006/relationships/hyperlink" Target="https://community.secop.gov.co/Public/Tendering/ContractNoticePhases/View?PPI=CO1.PPI.41616702&amp;isFromPublicArea=True&amp;isModal=False" TargetMode="External"/><Relationship Id="rId71" Type="http://schemas.openxmlformats.org/officeDocument/2006/relationships/hyperlink" Target="https://community.secop.gov.co/Public/Tendering/ContractNoticePhases/View?PPI=CO1.PPI.37661388&amp;isFromPublicArea=True&amp;isModal=False" TargetMode="External"/><Relationship Id="rId234" Type="http://schemas.openxmlformats.org/officeDocument/2006/relationships/hyperlink" Target="https://community.secop.gov.co/Public/Tendering/ContractNoticePhases/View?PPI=CO1.PPI.40220512&amp;isFromPublicArea=True&amp;isModal=False" TargetMode="External"/><Relationship Id="rId637" Type="http://schemas.openxmlformats.org/officeDocument/2006/relationships/hyperlink" Target="https://community.secop.gov.co/Public/Tendering/ContractNoticePhases/View?PPI=CO1.PPI.41515618&amp;isFromPublicArea=True&amp;isModal=False" TargetMode="External"/><Relationship Id="rId679" Type="http://schemas.openxmlformats.org/officeDocument/2006/relationships/hyperlink" Target="https://community.secop.gov.co/Public/Tendering/ContractNoticePhases/View?PPI=CO1.PPI.41560194&amp;isFromPublicArea=True&amp;isModal=False" TargetMode="External"/><Relationship Id="rId802" Type="http://schemas.openxmlformats.org/officeDocument/2006/relationships/hyperlink" Target="https://community.secop.gov.co/Public/Tendering/ContractNoticePhases/View?PPI=CO1.PPI.41617240&amp;isFromPublicArea=True&amp;isModal=False" TargetMode="External"/><Relationship Id="rId844" Type="http://schemas.openxmlformats.org/officeDocument/2006/relationships/hyperlink" Target="https://community.secop.gov.co/Public/Tendering/ContractNoticePhases/View?PPI=CO1.PPI.41653726&amp;isFromPublicArea=True&amp;isModal=False" TargetMode="External"/><Relationship Id="rId886" Type="http://schemas.openxmlformats.org/officeDocument/2006/relationships/hyperlink" Target="https://community.secop.gov.co/Public/Tendering/ContractNoticePhases/View?PPI=CO1.PPI.41710006&amp;isFromPublicArea=True&amp;isModal=False" TargetMode="External"/><Relationship Id="rId2" Type="http://schemas.openxmlformats.org/officeDocument/2006/relationships/hyperlink" Target="https://community.secop.gov.co/Public/Tendering/ContractNoticePhases/View?PPI=CO1.PPI.37253721&amp;isFromPublicArea=True&amp;isModal=False" TargetMode="External"/><Relationship Id="rId29" Type="http://schemas.openxmlformats.org/officeDocument/2006/relationships/hyperlink" Target="https://community.secop.gov.co/Public/Tendering/ContractNoticePhases/View?PPI=CO1.PPI.37473609&amp;isFromPublicArea=True&amp;isModal=False" TargetMode="External"/><Relationship Id="rId276" Type="http://schemas.openxmlformats.org/officeDocument/2006/relationships/hyperlink" Target="https://community.secop.gov.co/Public/Tendering/ContractNoticePhases/View?PPI=CO1.PPI.40375486&amp;isFromPublicArea=True&amp;isModal=False" TargetMode="External"/><Relationship Id="rId441" Type="http://schemas.openxmlformats.org/officeDocument/2006/relationships/hyperlink" Target="https://community.secop.gov.co/Public/Tendering/ContractNoticePhases/View?PPI=CO1.PPI.41235339&amp;isFromPublicArea=True&amp;isModal=False" TargetMode="External"/><Relationship Id="rId483" Type="http://schemas.openxmlformats.org/officeDocument/2006/relationships/hyperlink" Target="https://community.secop.gov.co/Public/Tendering/ContractNoticePhases/View?PPI=CO1.PPI.41337138&amp;isFromPublicArea=True&amp;isModal=False" TargetMode="External"/><Relationship Id="rId539" Type="http://schemas.openxmlformats.org/officeDocument/2006/relationships/hyperlink" Target="https://community.secop.gov.co/Public/Tendering/ContractNoticePhases/View?PPI=CO1.PPI.41410037&amp;isFromPublicArea=True&amp;isModal=False" TargetMode="External"/><Relationship Id="rId690" Type="http://schemas.openxmlformats.org/officeDocument/2006/relationships/hyperlink" Target="https://community.secop.gov.co/Public/Tendering/ContractNoticePhases/View?PPI=CO1.PPI.41565927&amp;isFromPublicArea=True&amp;isModal=False" TargetMode="External"/><Relationship Id="rId704" Type="http://schemas.openxmlformats.org/officeDocument/2006/relationships/hyperlink" Target="https://community.secop.gov.co/Public/Tendering/ContractNoticePhases/View?PPI=CO1.PPI.41577630&amp;isFromPublicArea=True&amp;isModal=False" TargetMode="External"/><Relationship Id="rId746" Type="http://schemas.openxmlformats.org/officeDocument/2006/relationships/hyperlink" Target="https://community.secop.gov.co/Public/Tendering/ContractNoticePhases/View?PPI=CO1.PPI.41608379&amp;isFromPublicArea=True&amp;isModal=False" TargetMode="External"/><Relationship Id="rId911" Type="http://schemas.openxmlformats.org/officeDocument/2006/relationships/hyperlink" Target="https://community.secop.gov.co/Public/Tendering/ContractNoticePhases/View?PPI=CO1.PPI.41748177&amp;isFromPublicArea=True&amp;isModal=False" TargetMode="External"/><Relationship Id="rId40" Type="http://schemas.openxmlformats.org/officeDocument/2006/relationships/hyperlink" Target="https://community.secop.gov.co/Public/Tendering/ContractNoticePhases/View?PPI=CO1.PPI.37478081&amp;isFromPublicArea=True&amp;isModal=False" TargetMode="External"/><Relationship Id="rId136" Type="http://schemas.openxmlformats.org/officeDocument/2006/relationships/hyperlink" Target="https://community.secop.gov.co/Public/Tendering/ContractNoticePhases/View?PPI=CO1.PPI.38841679&amp;isFromPublicArea=True&amp;isModal=False" TargetMode="External"/><Relationship Id="rId178" Type="http://schemas.openxmlformats.org/officeDocument/2006/relationships/hyperlink" Target="https://community.secop.gov.co/Public/Tendering/ContractNoticePhases/View?PPI=CO1.PPI.39771342&amp;isFromPublicArea=True&amp;isModal=False" TargetMode="External"/><Relationship Id="rId301" Type="http://schemas.openxmlformats.org/officeDocument/2006/relationships/hyperlink" Target="https://community.secop.gov.co/Public/Tendering/ContractNoticePhases/View?PPI=CO1.PPI.40690937&amp;isFromPublicArea=True&amp;isModal=False" TargetMode="External"/><Relationship Id="rId343" Type="http://schemas.openxmlformats.org/officeDocument/2006/relationships/hyperlink" Target="https://community.secop.gov.co/Public/Tendering/ContractNoticePhases/View?PPI=CO1.PPI.40934585&amp;isFromPublicArea=True&amp;isModal=False" TargetMode="External"/><Relationship Id="rId550" Type="http://schemas.openxmlformats.org/officeDocument/2006/relationships/hyperlink" Target="https://community.secop.gov.co/Public/Tendering/ContractNoticePhases/View?PPI=CO1.PPI.41425636&amp;isFromPublicArea=True&amp;isModal=False" TargetMode="External"/><Relationship Id="rId788" Type="http://schemas.openxmlformats.org/officeDocument/2006/relationships/hyperlink" Target="https://community.secop.gov.co/Public/Tendering/ContractNoticePhases/View?PPI=CO1.PPI.41615995&amp;isFromPublicArea=True&amp;isModal=False" TargetMode="External"/><Relationship Id="rId953" Type="http://schemas.openxmlformats.org/officeDocument/2006/relationships/hyperlink" Target="https://community.secop.gov.co/Public/Tendering/ContractNoticePhases/View?PPI=CO1.PPI.41801025&amp;isFromPublicArea=True&amp;isModal=False" TargetMode="External"/><Relationship Id="rId82" Type="http://schemas.openxmlformats.org/officeDocument/2006/relationships/hyperlink" Target="https://community.secop.gov.co/Public/Tendering/ContractNoticePhases/View?PPI=CO1.PPI.37809574&amp;isFromPublicArea=True&amp;isModal=False" TargetMode="External"/><Relationship Id="rId203" Type="http://schemas.openxmlformats.org/officeDocument/2006/relationships/hyperlink" Target="https://community.secop.gov.co/Public/Tendering/ContractNoticePhases/View?PPI=CO1.PPI.40076581&amp;isFromPublicArea=True&amp;isModal=False" TargetMode="External"/><Relationship Id="rId385" Type="http://schemas.openxmlformats.org/officeDocument/2006/relationships/hyperlink" Target="https://community.secop.gov.co/Public/Tendering/ContractNoticePhases/View?PPI=CO1.PPI.41159245&amp;isFromPublicArea=True&amp;isModal=False" TargetMode="External"/><Relationship Id="rId592" Type="http://schemas.openxmlformats.org/officeDocument/2006/relationships/hyperlink" Target="https://community.secop.gov.co/Public/Tendering/ContractNoticePhases/View?PPI=CO1.PPI.41502562&amp;isFromPublicArea=True&amp;isModal=False" TargetMode="External"/><Relationship Id="rId606" Type="http://schemas.openxmlformats.org/officeDocument/2006/relationships/hyperlink" Target="https://community.secop.gov.co/Public/Tendering/ContractNoticePhases/View?PPI=CO1.PPI.41506638&amp;isFromPublicArea=True&amp;isModal=False" TargetMode="External"/><Relationship Id="rId648" Type="http://schemas.openxmlformats.org/officeDocument/2006/relationships/hyperlink" Target="https://community.secop.gov.co/Public/Tendering/ContractNoticePhases/View?PPI=CO1.PPI.41531075&amp;isFromPublicArea=True&amp;isModal=False" TargetMode="External"/><Relationship Id="rId813" Type="http://schemas.openxmlformats.org/officeDocument/2006/relationships/hyperlink" Target="https://community.secop.gov.co/Public/Tendering/ContractNoticePhases/View?PPI=CO1.PPI.41636818&amp;isFromPublicArea=True&amp;isModal=False" TargetMode="External"/><Relationship Id="rId855" Type="http://schemas.openxmlformats.org/officeDocument/2006/relationships/hyperlink" Target="https://community.secop.gov.co/Public/Tendering/ContractNoticePhases/View?PPI=CO1.PPI.41676826&amp;isFromPublicArea=True&amp;isModal=False" TargetMode="External"/><Relationship Id="rId245" Type="http://schemas.openxmlformats.org/officeDocument/2006/relationships/hyperlink" Target="https://community.secop.gov.co/Public/Tendering/ContractNoticePhases/View?PPI=CO1.PPI.40254633&amp;isFromPublicArea=True&amp;isModal=False" TargetMode="External"/><Relationship Id="rId287" Type="http://schemas.openxmlformats.org/officeDocument/2006/relationships/hyperlink" Target="https://community.secop.gov.co/Public/Tendering/ContractNoticePhases/View?PPI=CO1.PPI.40454909&amp;isFromPublicArea=True&amp;isModal=False" TargetMode="External"/><Relationship Id="rId410" Type="http://schemas.openxmlformats.org/officeDocument/2006/relationships/hyperlink" Target="https://community.secop.gov.co/Public/Tendering/ContractNoticePhases/View?PPI=CO1.PPI.41172749&amp;isFromPublicArea=True&amp;isModal=False" TargetMode="External"/><Relationship Id="rId452" Type="http://schemas.openxmlformats.org/officeDocument/2006/relationships/hyperlink" Target="https://community.secop.gov.co/Public/Tendering/ContractNoticePhases/View?PPI=CO1.PPI.41245174&amp;isFromPublicArea=True&amp;isModal=False" TargetMode="External"/><Relationship Id="rId494" Type="http://schemas.openxmlformats.org/officeDocument/2006/relationships/hyperlink" Target="https://community.secop.gov.co/Public/Tendering/ContractNoticePhases/View?PPI=CO1.PPI.41346254&amp;isFromPublicArea=True&amp;isModal=False" TargetMode="External"/><Relationship Id="rId508" Type="http://schemas.openxmlformats.org/officeDocument/2006/relationships/hyperlink" Target="https://community.secop.gov.co/Public/Tendering/ContractNoticePhases/View?PPI=CO1.PPI.41350188&amp;isFromPublicArea=True&amp;isModal=False" TargetMode="External"/><Relationship Id="rId715" Type="http://schemas.openxmlformats.org/officeDocument/2006/relationships/hyperlink" Target="https://community.secop.gov.co/Public/Tendering/ContractNoticePhases/View?PPI=CO1.PPI.41583315&amp;isFromPublicArea=True&amp;isModal=False" TargetMode="External"/><Relationship Id="rId897" Type="http://schemas.openxmlformats.org/officeDocument/2006/relationships/hyperlink" Target="https://community.secop.gov.co/Public/Tendering/ContractNoticePhases/View?PPI=CO1.PPI.41732101&amp;isFromPublicArea=True&amp;isModal=False" TargetMode="External"/><Relationship Id="rId922" Type="http://schemas.openxmlformats.org/officeDocument/2006/relationships/hyperlink" Target="https://community.secop.gov.co/Public/Tendering/ContractNoticePhases/View?PPI=CO1.PPI.41760350&amp;isFromPublicArea=True&amp;isModal=False" TargetMode="External"/><Relationship Id="rId105" Type="http://schemas.openxmlformats.org/officeDocument/2006/relationships/hyperlink" Target="https://community.secop.gov.co/Public/Tendering/ContractNoticePhases/View?PPI=CO1.PPI.38106946&amp;isFromPublicArea=True&amp;isModal=False" TargetMode="External"/><Relationship Id="rId147" Type="http://schemas.openxmlformats.org/officeDocument/2006/relationships/hyperlink" Target="https://community.secop.gov.co/Public/Tendering/ContractNoticePhases/View?PPI=CO1.PPI.39103646&amp;isFromPublicArea=True&amp;isModal=False" TargetMode="External"/><Relationship Id="rId312" Type="http://schemas.openxmlformats.org/officeDocument/2006/relationships/hyperlink" Target="https://community.secop.gov.co/Public/Tendering/ContractNoticePhases/View?PPI=CO1.PPI.40761409&amp;isFromPublicArea=True&amp;isModal=False" TargetMode="External"/><Relationship Id="rId354" Type="http://schemas.openxmlformats.org/officeDocument/2006/relationships/hyperlink" Target="https://community.secop.gov.co/Public/Tendering/ContractNoticePhases/View?PPI=CO1.PPI.40999246&amp;isFromPublicArea=True&amp;isModal=False" TargetMode="External"/><Relationship Id="rId757" Type="http://schemas.openxmlformats.org/officeDocument/2006/relationships/hyperlink" Target="https://community.secop.gov.co/Public/Tendering/ContractNoticePhases/View?PPI=CO1.PPI.41614013&amp;isFromPublicArea=True&amp;isModal=False" TargetMode="External"/><Relationship Id="rId799" Type="http://schemas.openxmlformats.org/officeDocument/2006/relationships/hyperlink" Target="https://community.secop.gov.co/Public/Tendering/ContractNoticePhases/View?PPI=CO1.PPI.41616660&amp;isFromPublicArea=True&amp;isModal=False" TargetMode="External"/><Relationship Id="rId964" Type="http://schemas.openxmlformats.org/officeDocument/2006/relationships/hyperlink" Target="https://community.secop.gov.co/Public/Tendering/ContractNoticePhases/View?PPI=CO1.PPI.41837048&amp;isFromPublicArea=True&amp;isModal=False" TargetMode="External"/><Relationship Id="rId51" Type="http://schemas.openxmlformats.org/officeDocument/2006/relationships/hyperlink" Target="https://community.secop.gov.co/Public/Tendering/ContractNoticePhases/View?PPI=CO1.PPI.37558732&amp;isFromPublicArea=True&amp;isModal=False" TargetMode="External"/><Relationship Id="rId93" Type="http://schemas.openxmlformats.org/officeDocument/2006/relationships/hyperlink" Target="https://community.secop.gov.co/Public/Tendering/ContractNoticePhases/View?PPI=CO1.PPI.38022674&amp;isFromPublicArea=True&amp;isModal=False" TargetMode="External"/><Relationship Id="rId189" Type="http://schemas.openxmlformats.org/officeDocument/2006/relationships/hyperlink" Target="https://community.secop.gov.co/Public/Tendering/ContractNoticePhases/View?PPI=CO1.PPI.39918321&amp;isFromPublicArea=True&amp;isModal=False" TargetMode="External"/><Relationship Id="rId396" Type="http://schemas.openxmlformats.org/officeDocument/2006/relationships/hyperlink" Target="https://community.secop.gov.co/Public/Tendering/ContractNoticePhases/View?PPI=CO1.PPI.41168247&amp;isFromPublicArea=True&amp;isModal=False" TargetMode="External"/><Relationship Id="rId561" Type="http://schemas.openxmlformats.org/officeDocument/2006/relationships/hyperlink" Target="https://community.secop.gov.co/Public/Tendering/ContractNoticePhases/View?PPI=CO1.PPI.41439418&amp;isFromPublicArea=True&amp;isModal=False" TargetMode="External"/><Relationship Id="rId617" Type="http://schemas.openxmlformats.org/officeDocument/2006/relationships/hyperlink" Target="https://community.secop.gov.co/Public/Tendering/ContractNoticePhases/View?PPI=CO1.PPI.41507299&amp;isFromPublicArea=True&amp;isModal=False" TargetMode="External"/><Relationship Id="rId659" Type="http://schemas.openxmlformats.org/officeDocument/2006/relationships/hyperlink" Target="https://community.secop.gov.co/Public/Tendering/ContractNoticePhases/View?PPI=CO1.PPI.41536743&amp;isFromPublicArea=True&amp;isModal=False" TargetMode="External"/><Relationship Id="rId824" Type="http://schemas.openxmlformats.org/officeDocument/2006/relationships/hyperlink" Target="https://community.secop.gov.co/Public/Tendering/ContractNoticePhases/View?PPI=CO1.PPI.41640403&amp;isFromPublicArea=True&amp;isModal=False" TargetMode="External"/><Relationship Id="rId866" Type="http://schemas.openxmlformats.org/officeDocument/2006/relationships/hyperlink" Target="https://community.secop.gov.co/Public/Tendering/ContractNoticePhases/View?PPI=CO1.PPI.41684798&amp;isFromPublicArea=True&amp;isModal=False" TargetMode="External"/><Relationship Id="rId214" Type="http://schemas.openxmlformats.org/officeDocument/2006/relationships/hyperlink" Target="https://community.secop.gov.co/Public/Tendering/ContractNoticePhases/View?PPI=CO1.PPI.40121462&amp;isFromPublicArea=True&amp;isModal=False" TargetMode="External"/><Relationship Id="rId256" Type="http://schemas.openxmlformats.org/officeDocument/2006/relationships/hyperlink" Target="https://community.secop.gov.co/Public/Tendering/ContractNoticePhases/View?PPI=CO1.PPI.40281641&amp;isFromPublicArea=True&amp;isModal=False" TargetMode="External"/><Relationship Id="rId298" Type="http://schemas.openxmlformats.org/officeDocument/2006/relationships/hyperlink" Target="https://community.secop.gov.co/Public/Tendering/ContractNoticePhases/View?PPI=CO1.PPI.40687929&amp;isFromPublicArea=True&amp;isModal=False" TargetMode="External"/><Relationship Id="rId421" Type="http://schemas.openxmlformats.org/officeDocument/2006/relationships/hyperlink" Target="https://community.secop.gov.co/Public/Tendering/ContractNoticePhases/View?PPI=CO1.PPI.41171993&amp;isFromPublicArea=True&amp;isModal=False" TargetMode="External"/><Relationship Id="rId463" Type="http://schemas.openxmlformats.org/officeDocument/2006/relationships/hyperlink" Target="https://community.secop.gov.co/Public/Tendering/ContractNoticePhases/View?PPI=CO1.PPI.41269145&amp;isFromPublicArea=True&amp;isModal=False" TargetMode="External"/><Relationship Id="rId519" Type="http://schemas.openxmlformats.org/officeDocument/2006/relationships/hyperlink" Target="https://community.secop.gov.co/Public/Tendering/ContractNoticePhases/View?PPI=CO1.PPI.41351452&amp;isFromPublicArea=True&amp;isModal=False" TargetMode="External"/><Relationship Id="rId670" Type="http://schemas.openxmlformats.org/officeDocument/2006/relationships/hyperlink" Target="https://community.secop.gov.co/Public/Tendering/ContractNoticePhases/View?PPI=CO1.PPI.41548089&amp;isFromPublicArea=True&amp;isModal=False" TargetMode="External"/><Relationship Id="rId116" Type="http://schemas.openxmlformats.org/officeDocument/2006/relationships/hyperlink" Target="https://community.secop.gov.co/Public/Tendering/ContractNoticePhases/View?PPI=CO1.PPI.38335507&amp;isFromPublicArea=True&amp;isModal=False" TargetMode="External"/><Relationship Id="rId158" Type="http://schemas.openxmlformats.org/officeDocument/2006/relationships/hyperlink" Target="https://community.secop.gov.co/Public/Tendering/ContractNoticePhases/View?PPI=CO1.PPI.39491290&amp;isFromPublicArea=True&amp;isModal=False" TargetMode="External"/><Relationship Id="rId323" Type="http://schemas.openxmlformats.org/officeDocument/2006/relationships/hyperlink" Target="https://community.secop.gov.co/Public/Tendering/ContractNoticePhases/View?PPI=CO1.PPI.40835091&amp;isFromPublicArea=True&amp;isModal=False" TargetMode="External"/><Relationship Id="rId530" Type="http://schemas.openxmlformats.org/officeDocument/2006/relationships/hyperlink" Target="https://community.secop.gov.co/Public/Tendering/ContractNoticePhases/View?PPI=CO1.PPI.41363117&amp;isFromPublicArea=True&amp;isModal=False" TargetMode="External"/><Relationship Id="rId726" Type="http://schemas.openxmlformats.org/officeDocument/2006/relationships/hyperlink" Target="https://community.secop.gov.co/Public/Tendering/ContractNoticePhases/View?PPI=CO1.PPI.41584951&amp;isFromPublicArea=True&amp;isModal=False" TargetMode="External"/><Relationship Id="rId768" Type="http://schemas.openxmlformats.org/officeDocument/2006/relationships/hyperlink" Target="https://community.secop.gov.co/Public/Tendering/ContractNoticePhases/View?PPI=CO1.PPI.41615652&amp;isFromPublicArea=True&amp;isModal=False" TargetMode="External"/><Relationship Id="rId933" Type="http://schemas.openxmlformats.org/officeDocument/2006/relationships/hyperlink" Target="https://community.secop.gov.co/Public/Tendering/ContractNoticePhases/View?PPI=CO1.PPI.41771413&amp;isFromPublicArea=True&amp;isModal=False" TargetMode="External"/><Relationship Id="rId975" Type="http://schemas.openxmlformats.org/officeDocument/2006/relationships/hyperlink" Target="https://community.secop.gov.co/Public/Tendering/ContractNoticePhases/View?PPI=CO1.PPI.41868266&amp;isFromPublicArea=True&amp;isModal=False" TargetMode="External"/><Relationship Id="rId20" Type="http://schemas.openxmlformats.org/officeDocument/2006/relationships/hyperlink" Target="https://community.secop.gov.co/Public/Tendering/ContractNoticePhases/View?PPI=CO1.PPI.37453938&amp;isFromPublicArea=True&amp;isModal=False" TargetMode="External"/><Relationship Id="rId62" Type="http://schemas.openxmlformats.org/officeDocument/2006/relationships/hyperlink" Target="https://community.secop.gov.co/Public/Tendering/ContractNoticePhases/View?PPI=CO1.PPI.37612914&amp;isFromPublicArea=True&amp;isModal=False" TargetMode="External"/><Relationship Id="rId365" Type="http://schemas.openxmlformats.org/officeDocument/2006/relationships/hyperlink" Target="https://community.secop.gov.co/Public/Tendering/ContractNoticePhases/View?PPI=CO1.PPI.41072933&amp;isFromPublicArea=True&amp;isModal=False" TargetMode="External"/><Relationship Id="rId572" Type="http://schemas.openxmlformats.org/officeDocument/2006/relationships/hyperlink" Target="https://community.secop.gov.co/Public/Tendering/ContractNoticePhases/View?PPI=CO1.PPI.41446589&amp;isFromPublicArea=True&amp;isModal=False" TargetMode="External"/><Relationship Id="rId628" Type="http://schemas.openxmlformats.org/officeDocument/2006/relationships/hyperlink" Target="https://community.secop.gov.co/Public/Tendering/ContractNoticePhases/View?PPI=CO1.PPI.41514439&amp;isFromPublicArea=True&amp;isModal=False" TargetMode="External"/><Relationship Id="rId835" Type="http://schemas.openxmlformats.org/officeDocument/2006/relationships/hyperlink" Target="https://community.secop.gov.co/Public/Tendering/ContractNoticePhases/View?PPI=CO1.PPI.41642886&amp;isFromPublicArea=True&amp;isModal=False" TargetMode="External"/><Relationship Id="rId225" Type="http://schemas.openxmlformats.org/officeDocument/2006/relationships/hyperlink" Target="https://community.secop.gov.co/Public/Tendering/ContractNoticePhases/View?PPI=CO1.PPI.40198893&amp;isFromPublicArea=True&amp;isModal=False" TargetMode="External"/><Relationship Id="rId267" Type="http://schemas.openxmlformats.org/officeDocument/2006/relationships/hyperlink" Target="https://community.secop.gov.co/Public/Tendering/ContractNoticePhases/View?PPI=CO1.PPI.40336390&amp;isFromPublicArea=True&amp;isModal=False" TargetMode="External"/><Relationship Id="rId432" Type="http://schemas.openxmlformats.org/officeDocument/2006/relationships/hyperlink" Target="https://community.secop.gov.co/Public/Tendering/ContractNoticePhases/View?PPI=CO1.PPI.41206840&amp;isFromPublicArea=True&amp;isModal=False" TargetMode="External"/><Relationship Id="rId474" Type="http://schemas.openxmlformats.org/officeDocument/2006/relationships/hyperlink" Target="https://community.secop.gov.co/Public/Tendering/ContractNoticePhases/View?PPI=CO1.PPI.41326682&amp;isFromPublicArea=True&amp;isModal=False" TargetMode="External"/><Relationship Id="rId877" Type="http://schemas.openxmlformats.org/officeDocument/2006/relationships/hyperlink" Target="https://community.secop.gov.co/Public/Tendering/ContractNoticePhases/View?PPI=CO1.PPI.41699441&amp;isFromPublicArea=True&amp;isModal=False" TargetMode="External"/><Relationship Id="rId127" Type="http://schemas.openxmlformats.org/officeDocument/2006/relationships/hyperlink" Target="https://community.secop.gov.co/Public/Tendering/ContractNoticePhases/View?PPI=CO1.PPI.38570833&amp;isFromPublicArea=True&amp;isModal=False" TargetMode="External"/><Relationship Id="rId681" Type="http://schemas.openxmlformats.org/officeDocument/2006/relationships/hyperlink" Target="https://community.secop.gov.co/Public/Tendering/ContractNoticePhases/View?PPI=CO1.PPI.41561045&amp;isFromPublicArea=True&amp;isModal=False" TargetMode="External"/><Relationship Id="rId737" Type="http://schemas.openxmlformats.org/officeDocument/2006/relationships/hyperlink" Target="https://community.secop.gov.co/Public/Tendering/ContractNoticePhases/View?PPI=CO1.PPI.41596380&amp;isFromPublicArea=True&amp;isModal=False" TargetMode="External"/><Relationship Id="rId779" Type="http://schemas.openxmlformats.org/officeDocument/2006/relationships/hyperlink" Target="https://community.secop.gov.co/Public/Tendering/ContractNoticePhases/View?PPI=CO1.PPI.41616744&amp;isFromPublicArea=True&amp;isModal=False" TargetMode="External"/><Relationship Id="rId902" Type="http://schemas.openxmlformats.org/officeDocument/2006/relationships/hyperlink" Target="https://community.secop.gov.co/Public/Tendering/ContractNoticePhases/View?PPI=CO1.PPI.41738299&amp;isFromPublicArea=True&amp;isModal=False" TargetMode="External"/><Relationship Id="rId944" Type="http://schemas.openxmlformats.org/officeDocument/2006/relationships/hyperlink" Target="https://community.secop.gov.co/Public/Tendering/ContractNoticePhases/View?PPI=CO1.PPI.41790283&amp;isFromPublicArea=True&amp;isModal=False" TargetMode="External"/><Relationship Id="rId31" Type="http://schemas.openxmlformats.org/officeDocument/2006/relationships/hyperlink" Target="https://community.secop.gov.co/Public/Tendering/ContractNoticePhases/View?PPI=CO1.PPI.37477264&amp;isFromPublicArea=True&amp;isModal=False" TargetMode="External"/><Relationship Id="rId73" Type="http://schemas.openxmlformats.org/officeDocument/2006/relationships/hyperlink" Target="https://community.secop.gov.co/Public/Tendering/ContractNoticePhases/View?PPI=CO1.PPI.37680601&amp;isFromPublicArea=True&amp;isModal=False" TargetMode="External"/><Relationship Id="rId169" Type="http://schemas.openxmlformats.org/officeDocument/2006/relationships/hyperlink" Target="https://community.secop.gov.co/Public/Tendering/ContractNoticePhases/View?PPI=CO1.PPI.39614363&amp;isFromPublicArea=True&amp;isModal=False" TargetMode="External"/><Relationship Id="rId334" Type="http://schemas.openxmlformats.org/officeDocument/2006/relationships/hyperlink" Target="https://community.secop.gov.co/Public/Tendering/ContractNoticePhases/View?PPI=CO1.PPI.40879358&amp;isFromPublicArea=True&amp;isModal=False" TargetMode="External"/><Relationship Id="rId376" Type="http://schemas.openxmlformats.org/officeDocument/2006/relationships/hyperlink" Target="https://community.secop.gov.co/Public/Tendering/ContractNoticePhases/View?PPI=CO1.PPI.41103607&amp;isFromPublicArea=True&amp;isModal=False" TargetMode="External"/><Relationship Id="rId541" Type="http://schemas.openxmlformats.org/officeDocument/2006/relationships/hyperlink" Target="https://community.secop.gov.co/Public/Tendering/ContractNoticePhases/View?PPI=CO1.PPI.41411931&amp;isFromPublicArea=True&amp;isModal=False" TargetMode="External"/><Relationship Id="rId583" Type="http://schemas.openxmlformats.org/officeDocument/2006/relationships/hyperlink" Target="https://community.secop.gov.co/Public/Tendering/ContractNoticePhases/View?PPI=CO1.PPI.41479685&amp;isFromPublicArea=True&amp;isModal=False" TargetMode="External"/><Relationship Id="rId639" Type="http://schemas.openxmlformats.org/officeDocument/2006/relationships/hyperlink" Target="https://community.secop.gov.co/Public/Tendering/ContractNoticePhases/View?PPI=CO1.PPI.41515825&amp;isFromPublicArea=True&amp;isModal=False" TargetMode="External"/><Relationship Id="rId790" Type="http://schemas.openxmlformats.org/officeDocument/2006/relationships/hyperlink" Target="https://community.secop.gov.co/Public/Tendering/ContractNoticePhases/View?PPI=CO1.PPI.41616241&amp;isFromPublicArea=True&amp;isModal=False" TargetMode="External"/><Relationship Id="rId804" Type="http://schemas.openxmlformats.org/officeDocument/2006/relationships/hyperlink" Target="https://community.secop.gov.co/Public/Tendering/ContractNoticePhases/View?PPI=CO1.PPI.41627243&amp;isFromPublicArea=True&amp;isModal=False" TargetMode="External"/><Relationship Id="rId4" Type="http://schemas.openxmlformats.org/officeDocument/2006/relationships/hyperlink" Target="https://community.secop.gov.co/Public/Tendering/ContractNoticePhases/View?PPI=CO1.PPI.37254837&amp;isFromPublicArea=True&amp;isModal=False" TargetMode="External"/><Relationship Id="rId180" Type="http://schemas.openxmlformats.org/officeDocument/2006/relationships/hyperlink" Target="https://community.secop.gov.co/Public/Tendering/ContractNoticePhases/View?PPI=CO1.PPI.39815270&amp;isFromPublicArea=True&amp;isModal=False" TargetMode="External"/><Relationship Id="rId236" Type="http://schemas.openxmlformats.org/officeDocument/2006/relationships/hyperlink" Target="https://community.secop.gov.co/Public/Tendering/ContractNoticePhases/View?PPI=CO1.PPI.40235441&amp;isFromPublicArea=True&amp;isModal=False" TargetMode="External"/><Relationship Id="rId278" Type="http://schemas.openxmlformats.org/officeDocument/2006/relationships/hyperlink" Target="https://community.secop.gov.co/Public/Tendering/ContractNoticePhases/View?PPI=CO1.PPI.40376913&amp;isFromPublicArea=True&amp;isModal=False" TargetMode="External"/><Relationship Id="rId401" Type="http://schemas.openxmlformats.org/officeDocument/2006/relationships/hyperlink" Target="https://community.secop.gov.co/Public/Tendering/ContractNoticePhases/View?PPI=CO1.PPI.41171512&amp;isFromPublicArea=True&amp;isModal=False" TargetMode="External"/><Relationship Id="rId443" Type="http://schemas.openxmlformats.org/officeDocument/2006/relationships/hyperlink" Target="https://community.secop.gov.co/Public/Tendering/ContractNoticePhases/View?PPI=CO1.PPI.41237106&amp;isFromPublicArea=True&amp;isModal=False" TargetMode="External"/><Relationship Id="rId650" Type="http://schemas.openxmlformats.org/officeDocument/2006/relationships/hyperlink" Target="https://community.secop.gov.co/Public/Tendering/ContractNoticePhases/View?PPI=CO1.PPI.41532181&amp;isFromPublicArea=True&amp;isModal=False" TargetMode="External"/><Relationship Id="rId846" Type="http://schemas.openxmlformats.org/officeDocument/2006/relationships/hyperlink" Target="https://community.secop.gov.co/Public/Tendering/ContractNoticePhases/View?PPI=CO1.PPI.41654139&amp;isFromPublicArea=True&amp;isModal=False" TargetMode="External"/><Relationship Id="rId888" Type="http://schemas.openxmlformats.org/officeDocument/2006/relationships/hyperlink" Target="https://community.secop.gov.co/Public/Tendering/ContractNoticePhases/View?PPI=CO1.PPI.41711743&amp;isFromPublicArea=True&amp;isModal=False" TargetMode="External"/><Relationship Id="rId303" Type="http://schemas.openxmlformats.org/officeDocument/2006/relationships/hyperlink" Target="https://community.secop.gov.co/Public/Tendering/ContractNoticePhases/View?PPI=CO1.PPI.40693501&amp;isFromPublicArea=True&amp;isModal=False" TargetMode="External"/><Relationship Id="rId485" Type="http://schemas.openxmlformats.org/officeDocument/2006/relationships/hyperlink" Target="https://community.secop.gov.co/Public/Tendering/ContractNoticePhases/View?PPI=CO1.PPI.41338446&amp;isFromPublicArea=True&amp;isModal=False" TargetMode="External"/><Relationship Id="rId692" Type="http://schemas.openxmlformats.org/officeDocument/2006/relationships/hyperlink" Target="https://community.secop.gov.co/Public/Tendering/ContractNoticePhases/View?PPI=CO1.PPI.41566399&amp;isFromPublicArea=True&amp;isModal=False" TargetMode="External"/><Relationship Id="rId706" Type="http://schemas.openxmlformats.org/officeDocument/2006/relationships/hyperlink" Target="https://community.secop.gov.co/Public/Tendering/ContractNoticePhases/View?PPI=CO1.PPI.41578282&amp;isFromPublicArea=True&amp;isModal=False" TargetMode="External"/><Relationship Id="rId748" Type="http://schemas.openxmlformats.org/officeDocument/2006/relationships/hyperlink" Target="https://community.secop.gov.co/Public/Tendering/ContractNoticePhases/View?PPI=CO1.PPI.41609838&amp;isFromPublicArea=True&amp;isModal=False" TargetMode="External"/><Relationship Id="rId913" Type="http://schemas.openxmlformats.org/officeDocument/2006/relationships/hyperlink" Target="https://community.secop.gov.co/Public/Tendering/ContractNoticePhases/View?PPI=CO1.PPI.41749049&amp;isFromPublicArea=True&amp;isModal=False" TargetMode="External"/><Relationship Id="rId955" Type="http://schemas.openxmlformats.org/officeDocument/2006/relationships/hyperlink" Target="https://community.secop.gov.co/Public/Tendering/ContractNoticePhases/View?PPI=CO1.PPI.41832125&amp;isFromPublicArea=True&amp;isModal=False" TargetMode="External"/><Relationship Id="rId42" Type="http://schemas.openxmlformats.org/officeDocument/2006/relationships/hyperlink" Target="https://community.secop.gov.co/Public/Tendering/ContractNoticePhases/View?PPI=CO1.PPI.37513730&amp;isFromPublicArea=True&amp;isModal=False" TargetMode="External"/><Relationship Id="rId84" Type="http://schemas.openxmlformats.org/officeDocument/2006/relationships/hyperlink" Target="https://community.secop.gov.co/Public/Tendering/ContractNoticePhases/View?PPI=CO1.PPI.37820818&amp;isFromPublicArea=True&amp;isModal=False" TargetMode="External"/><Relationship Id="rId138" Type="http://schemas.openxmlformats.org/officeDocument/2006/relationships/hyperlink" Target="https://community.secop.gov.co/Public/Tendering/ContractNoticePhases/View?PPI=CO1.PPI.38842999&amp;isFromPublicArea=True&amp;isModal=False" TargetMode="External"/><Relationship Id="rId345" Type="http://schemas.openxmlformats.org/officeDocument/2006/relationships/hyperlink" Target="https://community.secop.gov.co/Public/Tendering/ContractNoticePhases/View?PPI=CO1.PPI.40950254&amp;isFromPublicArea=True&amp;isModal=False" TargetMode="External"/><Relationship Id="rId387" Type="http://schemas.openxmlformats.org/officeDocument/2006/relationships/hyperlink" Target="https://community.secop.gov.co/Public/Tendering/ContractNoticePhases/View?PPI=CO1.PPI.41160368&amp;isFromPublicArea=True&amp;isModal=False" TargetMode="External"/><Relationship Id="rId510" Type="http://schemas.openxmlformats.org/officeDocument/2006/relationships/hyperlink" Target="https://community.secop.gov.co/Public/Tendering/ContractNoticePhases/View?PPI=CO1.PPI.41350620&amp;isFromPublicArea=True&amp;isModal=False" TargetMode="External"/><Relationship Id="rId552" Type="http://schemas.openxmlformats.org/officeDocument/2006/relationships/hyperlink" Target="https://community.secop.gov.co/Public/Tendering/ContractNoticePhases/View?PPI=CO1.PPI.41427849&amp;isFromPublicArea=True&amp;isModal=False" TargetMode="External"/><Relationship Id="rId594" Type="http://schemas.openxmlformats.org/officeDocument/2006/relationships/hyperlink" Target="https://community.secop.gov.co/Public/Tendering/ContractNoticePhases/View?PPI=CO1.PPI.41503242&amp;isFromPublicArea=True&amp;isModal=False" TargetMode="External"/><Relationship Id="rId608" Type="http://schemas.openxmlformats.org/officeDocument/2006/relationships/hyperlink" Target="https://community.secop.gov.co/Public/Tendering/ContractNoticePhases/View?PPI=CO1.PPI.41506679&amp;isFromPublicArea=True&amp;isModal=False" TargetMode="External"/><Relationship Id="rId815" Type="http://schemas.openxmlformats.org/officeDocument/2006/relationships/hyperlink" Target="https://community.secop.gov.co/Public/Tendering/ContractNoticePhases/View?PPI=CO1.PPI.41637263&amp;isFromPublicArea=True&amp;isModal=False" TargetMode="External"/><Relationship Id="rId191" Type="http://schemas.openxmlformats.org/officeDocument/2006/relationships/hyperlink" Target="https://community.secop.gov.co/Public/Tendering/ContractNoticePhases/View?PPI=CO1.PPI.39930973&amp;isFromPublicArea=True&amp;isModal=False" TargetMode="External"/><Relationship Id="rId205" Type="http://schemas.openxmlformats.org/officeDocument/2006/relationships/hyperlink" Target="https://community.secop.gov.co/Public/Tendering/ContractNoticePhases/View?PPI=CO1.PPI.40090428&amp;isFromPublicArea=True&amp;isModal=False" TargetMode="External"/><Relationship Id="rId247" Type="http://schemas.openxmlformats.org/officeDocument/2006/relationships/hyperlink" Target="https://community.secop.gov.co/Public/Tendering/ContractNoticePhases/View?PPI=CO1.PPI.40261286&amp;isFromPublicArea=True&amp;isModal=False" TargetMode="External"/><Relationship Id="rId412" Type="http://schemas.openxmlformats.org/officeDocument/2006/relationships/hyperlink" Target="https://community.secop.gov.co/Public/Tendering/ContractNoticePhases/View?PPI=CO1.PPI.41170576&amp;isFromPublicArea=True&amp;isModal=False" TargetMode="External"/><Relationship Id="rId857" Type="http://schemas.openxmlformats.org/officeDocument/2006/relationships/hyperlink" Target="https://community.secop.gov.co/Public/Tendering/ContractNoticePhases/View?PPI=CO1.PPI.41677848&amp;isFromPublicArea=True&amp;isModal=False" TargetMode="External"/><Relationship Id="rId899" Type="http://schemas.openxmlformats.org/officeDocument/2006/relationships/hyperlink" Target="https://community.secop.gov.co/Public/Tendering/ContractNoticePhases/View?PPI=CO1.PPI.41733009&amp;isFromPublicArea=True&amp;isModal=False" TargetMode="External"/><Relationship Id="rId107" Type="http://schemas.openxmlformats.org/officeDocument/2006/relationships/hyperlink" Target="https://community.secop.gov.co/Public/Tendering/ContractNoticePhases/View?PPI=CO1.PPI.38145049&amp;isFromPublicArea=True&amp;isModal=False" TargetMode="External"/><Relationship Id="rId289" Type="http://schemas.openxmlformats.org/officeDocument/2006/relationships/hyperlink" Target="https://community.secop.gov.co/Public/Tendering/ContractNoticePhases/View?PPI=CO1.PPI.40456804&amp;isFromPublicArea=True&amp;isModal=False" TargetMode="External"/><Relationship Id="rId454" Type="http://schemas.openxmlformats.org/officeDocument/2006/relationships/hyperlink" Target="https://community.secop.gov.co/Public/Tendering/ContractNoticePhases/View?PPI=CO1.PPI.41252851&amp;isFromPublicArea=True&amp;isModal=False" TargetMode="External"/><Relationship Id="rId496" Type="http://schemas.openxmlformats.org/officeDocument/2006/relationships/hyperlink" Target="https://community.secop.gov.co/Public/Tendering/ContractNoticePhases/View?PPI=CO1.PPI.41346726&amp;isFromPublicArea=True&amp;isModal=False" TargetMode="External"/><Relationship Id="rId661" Type="http://schemas.openxmlformats.org/officeDocument/2006/relationships/hyperlink" Target="https://community.secop.gov.co/Public/Tendering/ContractNoticePhases/View?PPI=CO1.PPI.41541338&amp;isFromPublicArea=True&amp;isModal=False" TargetMode="External"/><Relationship Id="rId717" Type="http://schemas.openxmlformats.org/officeDocument/2006/relationships/hyperlink" Target="https://community.secop.gov.co/Public/Tendering/ContractNoticePhases/View?PPI=CO1.PPI.41583823&amp;isFromPublicArea=True&amp;isModal=False" TargetMode="External"/><Relationship Id="rId759" Type="http://schemas.openxmlformats.org/officeDocument/2006/relationships/hyperlink" Target="https://community.secop.gov.co/Public/Tendering/ContractNoticePhases/View?PPI=CO1.PPI.41613995&amp;isFromPublicArea=True&amp;isModal=False" TargetMode="External"/><Relationship Id="rId924" Type="http://schemas.openxmlformats.org/officeDocument/2006/relationships/hyperlink" Target="https://community.secop.gov.co/Public/Tendering/ContractNoticePhases/View?PPI=CO1.PPI.41761368&amp;isFromPublicArea=True&amp;isModal=False" TargetMode="External"/><Relationship Id="rId966" Type="http://schemas.openxmlformats.org/officeDocument/2006/relationships/hyperlink" Target="https://community.secop.gov.co/Public/Tendering/ContractNoticePhases/View?PPI=CO1.PPI.41846415&amp;isFromPublicArea=True&amp;isModal=False" TargetMode="External"/><Relationship Id="rId11" Type="http://schemas.openxmlformats.org/officeDocument/2006/relationships/hyperlink" Target="https://community.secop.gov.co/Public/Tendering/ContractNoticePhases/View?PPI=CO1.PPI.37355969&amp;isFromPublicArea=True&amp;isModal=False" TargetMode="External"/><Relationship Id="rId53" Type="http://schemas.openxmlformats.org/officeDocument/2006/relationships/hyperlink" Target="https://community.secop.gov.co/Public/Tendering/ContractNoticePhases/View?PPI=CO1.PPI.37576449&amp;isFromPublicArea=True&amp;isModal=False" TargetMode="External"/><Relationship Id="rId149" Type="http://schemas.openxmlformats.org/officeDocument/2006/relationships/hyperlink" Target="https://community.secop.gov.co/Public/Tendering/ContractNoticePhases/View?PPI=CO1.PPI.39134675&amp;isFromPublicArea=True&amp;isModal=False" TargetMode="External"/><Relationship Id="rId314" Type="http://schemas.openxmlformats.org/officeDocument/2006/relationships/hyperlink" Target="https://community.secop.gov.co/Public/Tendering/ContractNoticePhases/View?PPI=CO1.PPI.40789661&amp;isFromPublicArea=True&amp;isModal=False" TargetMode="External"/><Relationship Id="rId356" Type="http://schemas.openxmlformats.org/officeDocument/2006/relationships/hyperlink" Target="https://community.secop.gov.co/Public/Tendering/ContractNoticePhases/View?PPI=CO1.PPI.41000507&amp;isFromPublicArea=True&amp;isModal=False" TargetMode="External"/><Relationship Id="rId398" Type="http://schemas.openxmlformats.org/officeDocument/2006/relationships/hyperlink" Target="https://community.secop.gov.co/Public/Tendering/ContractNoticePhases/View?PPI=CO1.PPI.41168742&amp;isFromPublicArea=True&amp;isModal=False" TargetMode="External"/><Relationship Id="rId521" Type="http://schemas.openxmlformats.org/officeDocument/2006/relationships/hyperlink" Target="https://community.secop.gov.co/Public/Tendering/ContractNoticePhases/View?PPI=CO1.PPI.41351480&amp;isFromPublicArea=True&amp;isModal=False" TargetMode="External"/><Relationship Id="rId563" Type="http://schemas.openxmlformats.org/officeDocument/2006/relationships/hyperlink" Target="https://community.secop.gov.co/Public/Tendering/ContractNoticePhases/View?PPI=CO1.PPI.41440259&amp;isFromPublicArea=True&amp;isModal=False" TargetMode="External"/><Relationship Id="rId619" Type="http://schemas.openxmlformats.org/officeDocument/2006/relationships/hyperlink" Target="https://community.secop.gov.co/Public/Tendering/ContractNoticePhases/View?PPI=CO1.PPI.41513932&amp;isFromPublicArea=True&amp;isModal=False" TargetMode="External"/><Relationship Id="rId770" Type="http://schemas.openxmlformats.org/officeDocument/2006/relationships/hyperlink" Target="https://community.secop.gov.co/Public/Tendering/ContractNoticePhases/View?PPI=CO1.PPI.41615942&amp;isFromPublicArea=True&amp;isModal=False" TargetMode="External"/><Relationship Id="rId95" Type="http://schemas.openxmlformats.org/officeDocument/2006/relationships/hyperlink" Target="https://community.secop.gov.co/Public/Tendering/ContractNoticePhases/View?PPI=CO1.PPI.38032324&amp;isFromPublicArea=True&amp;isModal=False" TargetMode="External"/><Relationship Id="rId160" Type="http://schemas.openxmlformats.org/officeDocument/2006/relationships/hyperlink" Target="https://community.secop.gov.co/Public/Tendering/ContractNoticePhases/View?PPI=CO1.PPI.39551431&amp;isFromPublicArea=True&amp;isModal=False" TargetMode="External"/><Relationship Id="rId216" Type="http://schemas.openxmlformats.org/officeDocument/2006/relationships/hyperlink" Target="https://community.secop.gov.co/Public/Tendering/ContractNoticePhases/View?PPI=CO1.PPI.40131396&amp;isFromPublicArea=True&amp;isModal=False" TargetMode="External"/><Relationship Id="rId423" Type="http://schemas.openxmlformats.org/officeDocument/2006/relationships/hyperlink" Target="https://community.secop.gov.co/Public/Tendering/ContractNoticePhases/View?PPI=CO1.PPI.41172448&amp;isFromPublicArea=True&amp;isModal=False" TargetMode="External"/><Relationship Id="rId826" Type="http://schemas.openxmlformats.org/officeDocument/2006/relationships/hyperlink" Target="https://community.secop.gov.co/Public/Tendering/ContractNoticePhases/View?PPI=CO1.PPI.41640934&amp;isFromPublicArea=True&amp;isModal=False" TargetMode="External"/><Relationship Id="rId868" Type="http://schemas.openxmlformats.org/officeDocument/2006/relationships/hyperlink" Target="https://community.secop.gov.co/Public/Tendering/ContractNoticePhases/View?PPI=CO1.PPI.41686044&amp;isFromPublicArea=True&amp;isModal=False" TargetMode="External"/><Relationship Id="rId258" Type="http://schemas.openxmlformats.org/officeDocument/2006/relationships/hyperlink" Target="https://community.secop.gov.co/Public/Tendering/ContractNoticePhases/View?PPI=CO1.PPI.40318985&amp;isFromPublicArea=True&amp;isModal=False" TargetMode="External"/><Relationship Id="rId465" Type="http://schemas.openxmlformats.org/officeDocument/2006/relationships/hyperlink" Target="https://community.secop.gov.co/Public/Tendering/ContractNoticePhases/View?PPI=CO1.PPI.41271089&amp;isFromPublicArea=True&amp;isModal=False" TargetMode="External"/><Relationship Id="rId630" Type="http://schemas.openxmlformats.org/officeDocument/2006/relationships/hyperlink" Target="https://community.secop.gov.co/Public/Tendering/ContractNoticePhases/View?PPI=CO1.PPI.41513650&amp;isFromPublicArea=True&amp;isModal=False" TargetMode="External"/><Relationship Id="rId672" Type="http://schemas.openxmlformats.org/officeDocument/2006/relationships/hyperlink" Target="https://community.secop.gov.co/Public/Tendering/ContractNoticePhases/View?PPI=CO1.PPI.41549507&amp;isFromPublicArea=True&amp;isModal=False" TargetMode="External"/><Relationship Id="rId728" Type="http://schemas.openxmlformats.org/officeDocument/2006/relationships/hyperlink" Target="https://community.secop.gov.co/Public/Tendering/ContractNoticePhases/View?PPI=CO1.PPI.41583913&amp;isFromPublicArea=True&amp;isModal=False" TargetMode="External"/><Relationship Id="rId935" Type="http://schemas.openxmlformats.org/officeDocument/2006/relationships/hyperlink" Target="https://community.secop.gov.co/Public/Tendering/ContractNoticePhases/View?PPI=CO1.PPI.41772446&amp;isFromPublicArea=True&amp;isModal=False" TargetMode="External"/><Relationship Id="rId22" Type="http://schemas.openxmlformats.org/officeDocument/2006/relationships/hyperlink" Target="https://community.secop.gov.co/Public/Tendering/ContractNoticePhases/View?PPI=CO1.PPI.37456302&amp;isFromPublicArea=True&amp;isModal=False" TargetMode="External"/><Relationship Id="rId64" Type="http://schemas.openxmlformats.org/officeDocument/2006/relationships/hyperlink" Target="https://community.secop.gov.co/Public/Tendering/ContractNoticePhases/View?PPI=CO1.PPI.37614789&amp;isFromPublicArea=True&amp;isModal=False" TargetMode="External"/><Relationship Id="rId118" Type="http://schemas.openxmlformats.org/officeDocument/2006/relationships/hyperlink" Target="https://community.secop.gov.co/Public/Tendering/ContractNoticePhases/View?PPI=CO1.PPI.38352147&amp;isFromPublicArea=True&amp;isModal=False" TargetMode="External"/><Relationship Id="rId325" Type="http://schemas.openxmlformats.org/officeDocument/2006/relationships/hyperlink" Target="https://community.secop.gov.co/Public/Tendering/ContractNoticePhases/View?PPI=CO1.PPI.40836729&amp;isFromPublicArea=True&amp;isModal=False" TargetMode="External"/><Relationship Id="rId367" Type="http://schemas.openxmlformats.org/officeDocument/2006/relationships/hyperlink" Target="https://community.secop.gov.co/Public/Tendering/ContractNoticePhases/View?PPI=CO1.PPI.41074618&amp;isFromPublicArea=True&amp;isModal=False" TargetMode="External"/><Relationship Id="rId532" Type="http://schemas.openxmlformats.org/officeDocument/2006/relationships/hyperlink" Target="https://community.secop.gov.co/Public/Tendering/ContractNoticePhases/View?PPI=CO1.PPI.41372724&amp;isFromPublicArea=True&amp;isModal=False" TargetMode="External"/><Relationship Id="rId574" Type="http://schemas.openxmlformats.org/officeDocument/2006/relationships/hyperlink" Target="https://community.secop.gov.co/Public/Tendering/ContractNoticePhases/View?PPI=CO1.PPI.41448318&amp;isFromPublicArea=True&amp;isModal=False" TargetMode="External"/><Relationship Id="rId977" Type="http://schemas.openxmlformats.org/officeDocument/2006/relationships/hyperlink" Target="https://community.secop.gov.co/Public/Tendering/ContractNoticePhases/View?PPI=CO1.PPI.41878079&amp;isFromPublicArea=True&amp;isModal=False" TargetMode="External"/><Relationship Id="rId171" Type="http://schemas.openxmlformats.org/officeDocument/2006/relationships/hyperlink" Target="https://community.secop.gov.co/Public/Tendering/ContractNoticePhases/View?PPI=CO1.PPI.39625247&amp;isFromPublicArea=True&amp;isModal=False" TargetMode="External"/><Relationship Id="rId227" Type="http://schemas.openxmlformats.org/officeDocument/2006/relationships/hyperlink" Target="https://community.secop.gov.co/Public/Tendering/ContractNoticePhases/View?PPI=CO1.PPI.40204331&amp;isFromPublicArea=True&amp;isModal=False" TargetMode="External"/><Relationship Id="rId781" Type="http://schemas.openxmlformats.org/officeDocument/2006/relationships/hyperlink" Target="https://community.secop.gov.co/Public/Tendering/ContractNoticePhases/View?PPI=CO1.PPI.41616588&amp;isFromPublicArea=True&amp;isModal=False" TargetMode="External"/><Relationship Id="rId837" Type="http://schemas.openxmlformats.org/officeDocument/2006/relationships/hyperlink" Target="https://community.secop.gov.co/Public/Tendering/ContractNoticePhases/View?PPI=CO1.PPI.41643818&amp;isFromPublicArea=True&amp;isModal=False" TargetMode="External"/><Relationship Id="rId879" Type="http://schemas.openxmlformats.org/officeDocument/2006/relationships/hyperlink" Target="https://community.secop.gov.co/Public/Tendering/ContractNoticePhases/View?PPI=CO1.PPI.41701025&amp;isFromPublicArea=True&amp;isModal=False" TargetMode="External"/><Relationship Id="rId269" Type="http://schemas.openxmlformats.org/officeDocument/2006/relationships/hyperlink" Target="https://community.secop.gov.co/Public/Tendering/ContractNoticePhases/View?PPI=CO1.PPI.40337137&amp;isFromPublicArea=True&amp;isModal=False" TargetMode="External"/><Relationship Id="rId434" Type="http://schemas.openxmlformats.org/officeDocument/2006/relationships/hyperlink" Target="https://community.secop.gov.co/Public/Tendering/ContractNoticePhases/View?PPI=CO1.PPI.41224224&amp;isFromPublicArea=True&amp;isModal=False" TargetMode="External"/><Relationship Id="rId476" Type="http://schemas.openxmlformats.org/officeDocument/2006/relationships/hyperlink" Target="https://community.secop.gov.co/Public/Tendering/ContractNoticePhases/View?PPI=CO1.PPI.41329978&amp;isFromPublicArea=True&amp;isModal=False" TargetMode="External"/><Relationship Id="rId641" Type="http://schemas.openxmlformats.org/officeDocument/2006/relationships/hyperlink" Target="https://community.secop.gov.co/Public/Tendering/ContractNoticePhases/View?PPI=CO1.PPI.41515724&amp;isFromPublicArea=True&amp;isModal=False" TargetMode="External"/><Relationship Id="rId683" Type="http://schemas.openxmlformats.org/officeDocument/2006/relationships/hyperlink" Target="https://community.secop.gov.co/Public/Tendering/ContractNoticePhases/View?PPI=CO1.PPI.41561958&amp;isFromPublicArea=True&amp;isModal=False" TargetMode="External"/><Relationship Id="rId739" Type="http://schemas.openxmlformats.org/officeDocument/2006/relationships/hyperlink" Target="https://community.secop.gov.co/Public/Tendering/ContractNoticePhases/View?PPI=CO1.PPI.41598535&amp;isFromPublicArea=True&amp;isModal=False" TargetMode="External"/><Relationship Id="rId890" Type="http://schemas.openxmlformats.org/officeDocument/2006/relationships/hyperlink" Target="https://community.secop.gov.co/Public/Tendering/ContractNoticePhases/View?PPI=CO1.PPI.41712589&amp;isFromPublicArea=True&amp;isModal=False" TargetMode="External"/><Relationship Id="rId904" Type="http://schemas.openxmlformats.org/officeDocument/2006/relationships/hyperlink" Target="https://community.secop.gov.co/Public/Tendering/ContractNoticePhases/View?PPI=CO1.PPI.41741500&amp;isFromPublicArea=True&amp;isModal=False" TargetMode="External"/><Relationship Id="rId33" Type="http://schemas.openxmlformats.org/officeDocument/2006/relationships/hyperlink" Target="https://community.secop.gov.co/Public/Tendering/ContractNoticePhases/View?PPI=CO1.PPI.37486024&amp;isFromPublicArea=True&amp;isModal=False" TargetMode="External"/><Relationship Id="rId129" Type="http://schemas.openxmlformats.org/officeDocument/2006/relationships/hyperlink" Target="https://community.secop.gov.co/Public/Tendering/ContractNoticePhases/View?PPI=CO1.PPI.38652359&amp;isFromPublicArea=True&amp;isModal=False" TargetMode="External"/><Relationship Id="rId280" Type="http://schemas.openxmlformats.org/officeDocument/2006/relationships/hyperlink" Target="https://community.secop.gov.co/Public/Tendering/ContractNoticePhases/View?PPI=CO1.PPI.40377952&amp;isFromPublicArea=True&amp;isModal=False" TargetMode="External"/><Relationship Id="rId336" Type="http://schemas.openxmlformats.org/officeDocument/2006/relationships/hyperlink" Target="https://community.secop.gov.co/Public/Tendering/ContractNoticePhases/View?PPI=CO1.PPI.40880628&amp;isFromPublicArea=True&amp;isModal=False" TargetMode="External"/><Relationship Id="rId501" Type="http://schemas.openxmlformats.org/officeDocument/2006/relationships/hyperlink" Target="https://community.secop.gov.co/Public/Tendering/ContractNoticePhases/View?PPI=CO1.PPI.41347157&amp;isFromPublicArea=True&amp;isModal=False" TargetMode="External"/><Relationship Id="rId543" Type="http://schemas.openxmlformats.org/officeDocument/2006/relationships/hyperlink" Target="https://community.secop.gov.co/Public/Tendering/ContractNoticePhases/View?PPI=CO1.PPI.41413181&amp;isFromPublicArea=True&amp;isModal=False" TargetMode="External"/><Relationship Id="rId946" Type="http://schemas.openxmlformats.org/officeDocument/2006/relationships/hyperlink" Target="https://community.secop.gov.co/Public/Tendering/ContractNoticePhases/View?PPI=CO1.PPI.41792020&amp;isFromPublicArea=True&amp;isModal=False" TargetMode="External"/><Relationship Id="rId75" Type="http://schemas.openxmlformats.org/officeDocument/2006/relationships/hyperlink" Target="https://community.secop.gov.co/Public/Tendering/ContractNoticePhases/View?PPI=CO1.PPI.37720841&amp;isFromPublicArea=True&amp;isModal=False" TargetMode="External"/><Relationship Id="rId140" Type="http://schemas.openxmlformats.org/officeDocument/2006/relationships/hyperlink" Target="https://community.secop.gov.co/Public/Tendering/ContractNoticePhases/View?PPI=CO1.PPI.38872759&amp;isFromPublicArea=True&amp;isModal=False" TargetMode="External"/><Relationship Id="rId182" Type="http://schemas.openxmlformats.org/officeDocument/2006/relationships/hyperlink" Target="https://community.secop.gov.co/Public/Tendering/ContractNoticePhases/View?PPI=CO1.PPI.39886721&amp;isFromPublicArea=True&amp;isModal=False" TargetMode="External"/><Relationship Id="rId378" Type="http://schemas.openxmlformats.org/officeDocument/2006/relationships/hyperlink" Target="https://community.secop.gov.co/Public/Tendering/ContractNoticePhases/View?PPI=CO1.PPI.41108624&amp;isFromPublicArea=True&amp;isModal=False" TargetMode="External"/><Relationship Id="rId403" Type="http://schemas.openxmlformats.org/officeDocument/2006/relationships/hyperlink" Target="https://community.secop.gov.co/Public/Tendering/ContractNoticePhases/View?PPI=CO1.PPI.41171807&amp;isFromPublicArea=True&amp;isModal=False" TargetMode="External"/><Relationship Id="rId585" Type="http://schemas.openxmlformats.org/officeDocument/2006/relationships/hyperlink" Target="https://community.secop.gov.co/Public/Tendering/ContractNoticePhases/View?PPI=CO1.PPI.41480914&amp;isFromPublicArea=True&amp;isModal=False" TargetMode="External"/><Relationship Id="rId750" Type="http://schemas.openxmlformats.org/officeDocument/2006/relationships/hyperlink" Target="https://community.secop.gov.co/Public/Tendering/ContractNoticePhases/View?PPI=CO1.PPI.41611062&amp;isFromPublicArea=True&amp;isModal=False" TargetMode="External"/><Relationship Id="rId792" Type="http://schemas.openxmlformats.org/officeDocument/2006/relationships/hyperlink" Target="https://community.secop.gov.co/Public/Tendering/ContractNoticePhases/View?PPI=CO1.PPI.41616632&amp;isFromPublicArea=True&amp;isModal=False" TargetMode="External"/><Relationship Id="rId806" Type="http://schemas.openxmlformats.org/officeDocument/2006/relationships/hyperlink" Target="https://community.secop.gov.co/Public/Tendering/ContractNoticePhases/View?PPI=CO1.PPI.41629075&amp;isFromPublicArea=True&amp;isModal=False" TargetMode="External"/><Relationship Id="rId848" Type="http://schemas.openxmlformats.org/officeDocument/2006/relationships/hyperlink" Target="https://community.secop.gov.co/Public/Tendering/ContractNoticePhases/View?PPI=CO1.PPI.41653945&amp;isFromPublicArea=True&amp;isModal=False" TargetMode="External"/><Relationship Id="rId6" Type="http://schemas.openxmlformats.org/officeDocument/2006/relationships/hyperlink" Target="https://community.secop.gov.co/Public/Tendering/ContractNoticePhases/View?PPI=CO1.PPI.37269208&amp;isFromPublicArea=True&amp;isModal=False" TargetMode="External"/><Relationship Id="rId238" Type="http://schemas.openxmlformats.org/officeDocument/2006/relationships/hyperlink" Target="https://community.secop.gov.co/Public/Tendering/ContractNoticePhases/View?PPI=CO1.PPI.40246382&amp;isFromPublicArea=True&amp;isModal=False" TargetMode="External"/><Relationship Id="rId445" Type="http://schemas.openxmlformats.org/officeDocument/2006/relationships/hyperlink" Target="https://community.secop.gov.co/Public/Tendering/ContractNoticePhases/View?PPI=CO1.PPI.41238257&amp;isFromPublicArea=True&amp;isModal=False" TargetMode="External"/><Relationship Id="rId487" Type="http://schemas.openxmlformats.org/officeDocument/2006/relationships/hyperlink" Target="https://community.secop.gov.co/Public/Tendering/ContractNoticePhases/View?PPI=CO1.PPI.41338384&amp;isFromPublicArea=True&amp;isModal=False" TargetMode="External"/><Relationship Id="rId610" Type="http://schemas.openxmlformats.org/officeDocument/2006/relationships/hyperlink" Target="https://community.secop.gov.co/Public/Tendering/ContractNoticePhases/View?PPI=CO1.PPI.41506792&amp;isFromPublicArea=True&amp;isModal=False" TargetMode="External"/><Relationship Id="rId652" Type="http://schemas.openxmlformats.org/officeDocument/2006/relationships/hyperlink" Target="https://community.secop.gov.co/Public/Tendering/ContractNoticePhases/View?PPI=CO1.PPI.41532891&amp;isFromPublicArea=True&amp;isModal=False" TargetMode="External"/><Relationship Id="rId694" Type="http://schemas.openxmlformats.org/officeDocument/2006/relationships/hyperlink" Target="https://community.secop.gov.co/Public/Tendering/ContractNoticePhases/View?PPI=CO1.PPI.41570969&amp;isFromPublicArea=True&amp;isModal=False" TargetMode="External"/><Relationship Id="rId708" Type="http://schemas.openxmlformats.org/officeDocument/2006/relationships/hyperlink" Target="https://community.secop.gov.co/Public/Tendering/ContractNoticePhases/View?PPI=CO1.PPI.41580564&amp;isFromPublicArea=True&amp;isModal=False" TargetMode="External"/><Relationship Id="rId915" Type="http://schemas.openxmlformats.org/officeDocument/2006/relationships/hyperlink" Target="https://community.secop.gov.co/Public/Tendering/ContractNoticePhases/View?PPI=CO1.PPI.41749589&amp;isFromPublicArea=True&amp;isModal=False" TargetMode="External"/><Relationship Id="rId291" Type="http://schemas.openxmlformats.org/officeDocument/2006/relationships/hyperlink" Target="https://community.secop.gov.co/Public/Tendering/ContractNoticePhases/View?PPI=CO1.PPI.40647622&amp;isFromPublicArea=True&amp;isModal=False" TargetMode="External"/><Relationship Id="rId305" Type="http://schemas.openxmlformats.org/officeDocument/2006/relationships/hyperlink" Target="https://community.secop.gov.co/Public/Tendering/ContractNoticePhases/View?PPI=CO1.PPI.40706439&amp;isFromPublicArea=True&amp;isModal=False" TargetMode="External"/><Relationship Id="rId347" Type="http://schemas.openxmlformats.org/officeDocument/2006/relationships/hyperlink" Target="https://community.secop.gov.co/Public/Tendering/ContractNoticePhases/View?PPI=CO1.PPI.40951661&amp;isFromPublicArea=True&amp;isModal=False" TargetMode="External"/><Relationship Id="rId512" Type="http://schemas.openxmlformats.org/officeDocument/2006/relationships/hyperlink" Target="https://community.secop.gov.co/Public/Tendering/ContractNoticePhases/View?PPI=CO1.PPI.41350633&amp;isFromPublicArea=True&amp;isModal=False" TargetMode="External"/><Relationship Id="rId957" Type="http://schemas.openxmlformats.org/officeDocument/2006/relationships/hyperlink" Target="https://community.secop.gov.co/Public/Tendering/ContractNoticePhases/View?PPI=CO1.PPI.41833121&amp;isFromPublicArea=True&amp;isModal=False" TargetMode="External"/><Relationship Id="rId44" Type="http://schemas.openxmlformats.org/officeDocument/2006/relationships/hyperlink" Target="https://community.secop.gov.co/Public/Tendering/ContractNoticePhases/View?PPI=CO1.PPI.37544370&amp;isFromPublicArea=True&amp;isModal=False" TargetMode="External"/><Relationship Id="rId86" Type="http://schemas.openxmlformats.org/officeDocument/2006/relationships/hyperlink" Target="https://community.secop.gov.co/Public/Tendering/ContractNoticePhases/View?PPI=CO1.PPI.37851494&amp;isFromPublicArea=True&amp;isModal=False" TargetMode="External"/><Relationship Id="rId151" Type="http://schemas.openxmlformats.org/officeDocument/2006/relationships/hyperlink" Target="https://community.secop.gov.co/Public/Tendering/ContractNoticePhases/View?PPI=CO1.PPI.39185143&amp;isFromPublicArea=True&amp;isModal=False" TargetMode="External"/><Relationship Id="rId389" Type="http://schemas.openxmlformats.org/officeDocument/2006/relationships/hyperlink" Target="https://community.secop.gov.co/Public/Tendering/ContractNoticePhases/View?PPI=CO1.PPI.41160894&amp;isFromPublicArea=True&amp;isModal=False" TargetMode="External"/><Relationship Id="rId554" Type="http://schemas.openxmlformats.org/officeDocument/2006/relationships/hyperlink" Target="https://community.secop.gov.co/Public/Tendering/ContractNoticePhases/View?PPI=CO1.PPI.41428792&amp;isFromPublicArea=True&amp;isModal=False" TargetMode="External"/><Relationship Id="rId596" Type="http://schemas.openxmlformats.org/officeDocument/2006/relationships/hyperlink" Target="https://community.secop.gov.co/Public/Tendering/ContractNoticePhases/View?PPI=CO1.PPI.41504292&amp;isFromPublicArea=True&amp;isModal=False" TargetMode="External"/><Relationship Id="rId761" Type="http://schemas.openxmlformats.org/officeDocument/2006/relationships/hyperlink" Target="https://community.secop.gov.co/Public/Tendering/ContractNoticePhases/View?PPI=CO1.PPI.41614648&amp;isFromPublicArea=True&amp;isModal=False" TargetMode="External"/><Relationship Id="rId817" Type="http://schemas.openxmlformats.org/officeDocument/2006/relationships/hyperlink" Target="https://community.secop.gov.co/Public/Tendering/ContractNoticePhases/View?PPI=CO1.PPI.41637757&amp;isFromPublicArea=True&amp;isModal=False" TargetMode="External"/><Relationship Id="rId859" Type="http://schemas.openxmlformats.org/officeDocument/2006/relationships/hyperlink" Target="https://community.secop.gov.co/Public/Tendering/ContractNoticePhases/View?PPI=CO1.PPI.41680599&amp;isFromPublicArea=True&amp;isModal=False" TargetMode="External"/><Relationship Id="rId193" Type="http://schemas.openxmlformats.org/officeDocument/2006/relationships/hyperlink" Target="https://community.secop.gov.co/Public/Tendering/ContractNoticePhases/View?PPI=CO1.PPI.39934939&amp;isFromPublicArea=True&amp;isModal=False" TargetMode="External"/><Relationship Id="rId207" Type="http://schemas.openxmlformats.org/officeDocument/2006/relationships/hyperlink" Target="https://community.secop.gov.co/Public/Tendering/ContractNoticePhases/View?PPI=CO1.PPI.40102282&amp;isFromPublicArea=True&amp;isModal=False" TargetMode="External"/><Relationship Id="rId249" Type="http://schemas.openxmlformats.org/officeDocument/2006/relationships/hyperlink" Target="https://community.secop.gov.co/Public/Tendering/ContractNoticePhases/View?PPI=CO1.PPI.40265842&amp;isFromPublicArea=True&amp;isModal=False" TargetMode="External"/><Relationship Id="rId414" Type="http://schemas.openxmlformats.org/officeDocument/2006/relationships/hyperlink" Target="https://community.secop.gov.co/Public/Tendering/ContractNoticePhases/View?PPI=CO1.PPI.41171543&amp;isFromPublicArea=True&amp;isModal=False" TargetMode="External"/><Relationship Id="rId456" Type="http://schemas.openxmlformats.org/officeDocument/2006/relationships/hyperlink" Target="https://community.secop.gov.co/Public/Tendering/ContractNoticePhases/View?PPI=CO1.PPI.41254773&amp;isFromPublicArea=True&amp;isModal=False" TargetMode="External"/><Relationship Id="rId498" Type="http://schemas.openxmlformats.org/officeDocument/2006/relationships/hyperlink" Target="https://community.secop.gov.co/Public/Tendering/ContractNoticePhases/View?PPI=CO1.PPI.41346825&amp;isFromPublicArea=True&amp;isModal=False" TargetMode="External"/><Relationship Id="rId621" Type="http://schemas.openxmlformats.org/officeDocument/2006/relationships/hyperlink" Target="https://community.secop.gov.co/Public/Tendering/ContractNoticePhases/View?PPI=CO1.PPI.41513641&amp;isFromPublicArea=True&amp;isModal=False" TargetMode="External"/><Relationship Id="rId663" Type="http://schemas.openxmlformats.org/officeDocument/2006/relationships/hyperlink" Target="https://community.secop.gov.co/Public/Tendering/ContractNoticePhases/View?PPI=CO1.PPI.41543709&amp;isFromPublicArea=True&amp;isModal=False" TargetMode="External"/><Relationship Id="rId870" Type="http://schemas.openxmlformats.org/officeDocument/2006/relationships/hyperlink" Target="https://community.secop.gov.co/Public/Tendering/ContractNoticePhases/View?PPI=CO1.PPI.41686547&amp;isFromPublicArea=True&amp;isModal=False" TargetMode="External"/><Relationship Id="rId13" Type="http://schemas.openxmlformats.org/officeDocument/2006/relationships/hyperlink" Target="https://community.secop.gov.co/Public/Tendering/ContractNoticePhases/View?PPI=CO1.PPI.37393119&amp;isFromPublicArea=True&amp;isModal=False" TargetMode="External"/><Relationship Id="rId109" Type="http://schemas.openxmlformats.org/officeDocument/2006/relationships/hyperlink" Target="https://community.secop.gov.co/Public/Tendering/ContractNoticePhases/View?PPI=CO1.PPI.38147162&amp;isFromPublicArea=True&amp;isModal=False" TargetMode="External"/><Relationship Id="rId260" Type="http://schemas.openxmlformats.org/officeDocument/2006/relationships/hyperlink" Target="https://community.secop.gov.co/Public/Tendering/ContractNoticePhases/View?PPI=CO1.PPI.40320472&amp;isFromPublicArea=True&amp;isModal=False" TargetMode="External"/><Relationship Id="rId316" Type="http://schemas.openxmlformats.org/officeDocument/2006/relationships/hyperlink" Target="https://community.secop.gov.co/Public/Tendering/ContractNoticePhases/View?PPI=CO1.PPI.40797261&amp;isFromPublicArea=True&amp;isModal=False" TargetMode="External"/><Relationship Id="rId523" Type="http://schemas.openxmlformats.org/officeDocument/2006/relationships/hyperlink" Target="https://community.secop.gov.co/Public/Tendering/ContractNoticePhases/View?PPI=CO1.PPI.41350694&amp;isFromPublicArea=True&amp;isModal=False" TargetMode="External"/><Relationship Id="rId719" Type="http://schemas.openxmlformats.org/officeDocument/2006/relationships/hyperlink" Target="https://community.secop.gov.co/Public/Tendering/ContractNoticePhases/View?PPI=CO1.PPI.41583849&amp;isFromPublicArea=True&amp;isModal=False" TargetMode="External"/><Relationship Id="rId926" Type="http://schemas.openxmlformats.org/officeDocument/2006/relationships/hyperlink" Target="https://community.secop.gov.co/Public/Tendering/ContractNoticePhases/View?PPI=CO1.PPI.41762331&amp;isFromPublicArea=True&amp;isModal=False" TargetMode="External"/><Relationship Id="rId968" Type="http://schemas.openxmlformats.org/officeDocument/2006/relationships/hyperlink" Target="https://community.secop.gov.co/Public/Tendering/ContractNoticePhases/View?PPI=CO1.PPI.41849133&amp;isFromPublicArea=True&amp;isModal=False" TargetMode="External"/><Relationship Id="rId55" Type="http://schemas.openxmlformats.org/officeDocument/2006/relationships/hyperlink" Target="https://community.secop.gov.co/Public/Tendering/ContractNoticePhases/View?PPI=CO1.PPI.37580309&amp;isFromPublicArea=True&amp;isModal=False" TargetMode="External"/><Relationship Id="rId97" Type="http://schemas.openxmlformats.org/officeDocument/2006/relationships/hyperlink" Target="https://community.secop.gov.co/Public/Tendering/ContractNoticePhases/View?PPI=CO1.PPI.38057550&amp;isFromPublicArea=True&amp;isModal=False" TargetMode="External"/><Relationship Id="rId120" Type="http://schemas.openxmlformats.org/officeDocument/2006/relationships/hyperlink" Target="https://community.secop.gov.co/Public/Tendering/ContractNoticePhases/View?PPI=CO1.PPI.38374592&amp;isFromPublicArea=True&amp;isModal=False" TargetMode="External"/><Relationship Id="rId358" Type="http://schemas.openxmlformats.org/officeDocument/2006/relationships/hyperlink" Target="https://community.secop.gov.co/Public/Tendering/ContractNoticePhases/View?PPI=CO1.PPI.41032548&amp;isFromPublicArea=True&amp;isModal=False" TargetMode="External"/><Relationship Id="rId565" Type="http://schemas.openxmlformats.org/officeDocument/2006/relationships/hyperlink" Target="https://community.secop.gov.co/Public/Tendering/ContractNoticePhases/View?PPI=CO1.PPI.41442196&amp;isFromPublicArea=True&amp;isModal=False" TargetMode="External"/><Relationship Id="rId730" Type="http://schemas.openxmlformats.org/officeDocument/2006/relationships/hyperlink" Target="https://community.secop.gov.co/Public/Tendering/ContractNoticePhases/View?PPI=CO1.PPI.41584232&amp;isFromPublicArea=True&amp;isModal=False" TargetMode="External"/><Relationship Id="rId772" Type="http://schemas.openxmlformats.org/officeDocument/2006/relationships/hyperlink" Target="https://community.secop.gov.co/Public/Tendering/ContractNoticePhases/View?PPI=CO1.PPI.41616214&amp;isFromPublicArea=True&amp;isModal=False" TargetMode="External"/><Relationship Id="rId828" Type="http://schemas.openxmlformats.org/officeDocument/2006/relationships/hyperlink" Target="https://community.secop.gov.co/Public/Tendering/ContractNoticePhases/View?PPI=CO1.PPI.41642812&amp;isFromPublicArea=True&amp;isModal=False" TargetMode="External"/><Relationship Id="rId162" Type="http://schemas.openxmlformats.org/officeDocument/2006/relationships/hyperlink" Target="https://community.secop.gov.co/Public/Tendering/ContractNoticePhases/View?PPI=CO1.PPI.39563817&amp;isFromPublicArea=True&amp;isModal=False" TargetMode="External"/><Relationship Id="rId218" Type="http://schemas.openxmlformats.org/officeDocument/2006/relationships/hyperlink" Target="https://community.secop.gov.co/Public/Tendering/ContractNoticePhases/View?PPI=CO1.PPI.40157722&amp;isFromPublicArea=True&amp;isModal=False" TargetMode="External"/><Relationship Id="rId425" Type="http://schemas.openxmlformats.org/officeDocument/2006/relationships/hyperlink" Target="https://community.secop.gov.co/Public/Tendering/ContractNoticePhases/View?PPI=CO1.PPI.41172468&amp;isFromPublicArea=True&amp;isModal=False" TargetMode="External"/><Relationship Id="rId467" Type="http://schemas.openxmlformats.org/officeDocument/2006/relationships/hyperlink" Target="https://community.secop.gov.co/Public/Tendering/ContractNoticePhases/View?PPI=CO1.PPI.41294328&amp;isFromPublicArea=True&amp;isModal=False" TargetMode="External"/><Relationship Id="rId632" Type="http://schemas.openxmlformats.org/officeDocument/2006/relationships/hyperlink" Target="https://community.secop.gov.co/Public/Tendering/ContractNoticePhases/View?PPI=CO1.PPI.41513993&amp;isFromPublicArea=True&amp;isModal=False" TargetMode="External"/><Relationship Id="rId271" Type="http://schemas.openxmlformats.org/officeDocument/2006/relationships/hyperlink" Target="https://community.secop.gov.co/Public/Tendering/ContractNoticePhases/View?PPI=CO1.PPI.40362142&amp;isFromPublicArea=True&amp;isModal=False" TargetMode="External"/><Relationship Id="rId674" Type="http://schemas.openxmlformats.org/officeDocument/2006/relationships/hyperlink" Target="https://community.secop.gov.co/Public/Tendering/ContractNoticePhases/View?PPI=CO1.PPI.41550985&amp;isFromPublicArea=True&amp;isModal=False" TargetMode="External"/><Relationship Id="rId881" Type="http://schemas.openxmlformats.org/officeDocument/2006/relationships/hyperlink" Target="https://community.secop.gov.co/Public/Tendering/ContractNoticePhases/View?PPI=CO1.PPI.41701724&amp;isFromPublicArea=True&amp;isModal=False" TargetMode="External"/><Relationship Id="rId937" Type="http://schemas.openxmlformats.org/officeDocument/2006/relationships/hyperlink" Target="https://community.secop.gov.co/Public/Tendering/ContractNoticePhases/View?PPI=CO1.PPI.41773766&amp;isFromPublicArea=True&amp;isModal=False" TargetMode="External"/><Relationship Id="rId979" Type="http://schemas.openxmlformats.org/officeDocument/2006/relationships/hyperlink" Target="https://community.secop.gov.co/Public/Tendering/ContractNoticePhases/View?PPI=CO1.PPI.41880442&amp;isFromPublicArea=True&amp;isModal=False" TargetMode="External"/><Relationship Id="rId24" Type="http://schemas.openxmlformats.org/officeDocument/2006/relationships/hyperlink" Target="https://community.secop.gov.co/Public/Tendering/ContractNoticePhases/View?PPI=CO1.PPI.37458726&amp;isFromPublicArea=True&amp;isModal=False" TargetMode="External"/><Relationship Id="rId66" Type="http://schemas.openxmlformats.org/officeDocument/2006/relationships/hyperlink" Target="https://community.secop.gov.co/Public/Tendering/ContractNoticePhases/View?PPI=CO1.PPI.37627506&amp;isFromPublicArea=True&amp;isModal=False" TargetMode="External"/><Relationship Id="rId131" Type="http://schemas.openxmlformats.org/officeDocument/2006/relationships/hyperlink" Target="https://community.secop.gov.co/Public/Tendering/ContractNoticePhases/View?PPI=CO1.PPI.38679014&amp;isFromPublicArea=True&amp;isModal=False" TargetMode="External"/><Relationship Id="rId327" Type="http://schemas.openxmlformats.org/officeDocument/2006/relationships/hyperlink" Target="https://community.secop.gov.co/Public/Tendering/ContractNoticePhases/View?PPI=CO1.PPI.40854053&amp;isFromPublicArea=True&amp;isModal=False" TargetMode="External"/><Relationship Id="rId369" Type="http://schemas.openxmlformats.org/officeDocument/2006/relationships/hyperlink" Target="https://community.secop.gov.co/Public/Tendering/ContractNoticePhases/View?PPI=CO1.PPI.41091499&amp;isFromPublicArea=True&amp;isModal=False" TargetMode="External"/><Relationship Id="rId534" Type="http://schemas.openxmlformats.org/officeDocument/2006/relationships/hyperlink" Target="https://community.secop.gov.co/Public/Tendering/ContractNoticePhases/View?PPI=CO1.PPI.41380135&amp;isFromPublicArea=True&amp;isModal=False" TargetMode="External"/><Relationship Id="rId576" Type="http://schemas.openxmlformats.org/officeDocument/2006/relationships/hyperlink" Target="https://community.secop.gov.co/Public/Tendering/ContractNoticePhases/View?PPI=CO1.PPI.41448689&amp;isFromPublicArea=True&amp;isModal=False" TargetMode="External"/><Relationship Id="rId741" Type="http://schemas.openxmlformats.org/officeDocument/2006/relationships/hyperlink" Target="https://community.secop.gov.co/Public/Tendering/ContractNoticePhases/View?PPI=CO1.PPI.41603588&amp;isFromPublicArea=True&amp;isModal=False" TargetMode="External"/><Relationship Id="rId783" Type="http://schemas.openxmlformats.org/officeDocument/2006/relationships/hyperlink" Target="https://community.secop.gov.co/Public/Tendering/ContractNoticePhases/View?PPI=CO1.PPI.41617303&amp;isFromPublicArea=True&amp;isModal=False" TargetMode="External"/><Relationship Id="rId839" Type="http://schemas.openxmlformats.org/officeDocument/2006/relationships/hyperlink" Target="https://community.secop.gov.co/Public/Tendering/ContractNoticePhases/View?PPI=CO1.PPI.41653907&amp;isFromPublicArea=True&amp;isModal=False" TargetMode="External"/><Relationship Id="rId173" Type="http://schemas.openxmlformats.org/officeDocument/2006/relationships/hyperlink" Target="https://community.secop.gov.co/Public/Tendering/ContractNoticePhases/View?PPI=CO1.PPI.39742801&amp;isFromPublicArea=True&amp;isModal=False" TargetMode="External"/><Relationship Id="rId229" Type="http://schemas.openxmlformats.org/officeDocument/2006/relationships/hyperlink" Target="https://community.secop.gov.co/Public/Tendering/ContractNoticePhases/View?PPI=CO1.PPI.40215946&amp;isFromPublicArea=True&amp;isModal=False" TargetMode="External"/><Relationship Id="rId380" Type="http://schemas.openxmlformats.org/officeDocument/2006/relationships/hyperlink" Target="https://community.secop.gov.co/Public/Tendering/ContractNoticePhases/View?PPI=CO1.PPI.41109231&amp;isFromPublicArea=True&amp;isModal=False" TargetMode="External"/><Relationship Id="rId436" Type="http://schemas.openxmlformats.org/officeDocument/2006/relationships/hyperlink" Target="https://community.secop.gov.co/Public/Tendering/ContractNoticePhases/View?PPI=CO1.PPI.41226641&amp;isFromPublicArea=True&amp;isModal=False" TargetMode="External"/><Relationship Id="rId601" Type="http://schemas.openxmlformats.org/officeDocument/2006/relationships/hyperlink" Target="https://community.secop.gov.co/Public/Tendering/ContractNoticePhases/View?PPI=CO1.PPI.41505840&amp;isFromPublicArea=True&amp;isModal=False" TargetMode="External"/><Relationship Id="rId643" Type="http://schemas.openxmlformats.org/officeDocument/2006/relationships/hyperlink" Target="https://community.secop.gov.co/Public/Tendering/ContractNoticePhases/View?PPI=CO1.PPI.41515835&amp;isFromPublicArea=True&amp;isModal=False" TargetMode="External"/><Relationship Id="rId240" Type="http://schemas.openxmlformats.org/officeDocument/2006/relationships/hyperlink" Target="https://community.secop.gov.co/Public/Tendering/ContractNoticePhases/View?PPI=CO1.PPI.40249410&amp;isFromPublicArea=True&amp;isModal=False" TargetMode="External"/><Relationship Id="rId478" Type="http://schemas.openxmlformats.org/officeDocument/2006/relationships/hyperlink" Target="https://community.secop.gov.co/Public/Tendering/ContractNoticePhases/View?PPI=CO1.PPI.41330883&amp;isFromPublicArea=True&amp;isModal=False" TargetMode="External"/><Relationship Id="rId685" Type="http://schemas.openxmlformats.org/officeDocument/2006/relationships/hyperlink" Target="https://community.secop.gov.co/Public/Tendering/ContractNoticePhases/View?PPI=CO1.PPI.41562856&amp;isFromPublicArea=True&amp;isModal=False" TargetMode="External"/><Relationship Id="rId850" Type="http://schemas.openxmlformats.org/officeDocument/2006/relationships/hyperlink" Target="https://community.secop.gov.co/Public/Tendering/ContractNoticePhases/View?PPI=CO1.PPI.41653951&amp;isFromPublicArea=True&amp;isModal=False" TargetMode="External"/><Relationship Id="rId892" Type="http://schemas.openxmlformats.org/officeDocument/2006/relationships/hyperlink" Target="https://community.secop.gov.co/Public/Tendering/ContractNoticePhases/View?PPI=CO1.PPI.41727296&amp;isFromPublicArea=True&amp;isModal=False" TargetMode="External"/><Relationship Id="rId906" Type="http://schemas.openxmlformats.org/officeDocument/2006/relationships/hyperlink" Target="https://community.secop.gov.co/Public/Tendering/ContractNoticePhases/View?PPI=CO1.PPI.41742690&amp;isFromPublicArea=True&amp;isModal=False" TargetMode="External"/><Relationship Id="rId948" Type="http://schemas.openxmlformats.org/officeDocument/2006/relationships/hyperlink" Target="https://community.secop.gov.co/Public/Tendering/ContractNoticePhases/View?PPI=CO1.PPI.41792754&amp;isFromPublicArea=True&amp;isModal=False" TargetMode="External"/><Relationship Id="rId35" Type="http://schemas.openxmlformats.org/officeDocument/2006/relationships/hyperlink" Target="https://community.secop.gov.co/Public/Tendering/ContractNoticePhases/View?PPI=CO1.PPI.37493364&amp;isFromPublicArea=True&amp;isModal=False" TargetMode="External"/><Relationship Id="rId77" Type="http://schemas.openxmlformats.org/officeDocument/2006/relationships/hyperlink" Target="https://community.secop.gov.co/Public/Tendering/ContractNoticePhases/View?PPI=CO1.PPI.37722637&amp;isFromPublicArea=True&amp;isModal=False" TargetMode="External"/><Relationship Id="rId100" Type="http://schemas.openxmlformats.org/officeDocument/2006/relationships/hyperlink" Target="https://community.secop.gov.co/Public/Tendering/ContractNoticePhases/View?PPI=CO1.PPI.38018280&amp;isFromPublicArea=True&amp;isModal=False" TargetMode="External"/><Relationship Id="rId282" Type="http://schemas.openxmlformats.org/officeDocument/2006/relationships/hyperlink" Target="https://community.secop.gov.co/Public/Tendering/ContractNoticePhases/View?PPI=CO1.PPI.40379245&amp;isFromPublicArea=True&amp;isModal=False" TargetMode="External"/><Relationship Id="rId338" Type="http://schemas.openxmlformats.org/officeDocument/2006/relationships/hyperlink" Target="https://community.secop.gov.co/Public/Tendering/ContractNoticePhases/View?PPI=CO1.PPI.40881724&amp;isFromPublicArea=True&amp;isModal=False" TargetMode="External"/><Relationship Id="rId503" Type="http://schemas.openxmlformats.org/officeDocument/2006/relationships/hyperlink" Target="https://community.secop.gov.co/Public/Tendering/ContractNoticePhases/View?PPI=CO1.PPI.41347072&amp;isFromPublicArea=True&amp;isModal=False" TargetMode="External"/><Relationship Id="rId545" Type="http://schemas.openxmlformats.org/officeDocument/2006/relationships/hyperlink" Target="https://community.secop.gov.co/Public/Tendering/ContractNoticePhases/View?PPI=CO1.PPI.41334230&amp;isFromPublicArea=True&amp;isModal=False" TargetMode="External"/><Relationship Id="rId587" Type="http://schemas.openxmlformats.org/officeDocument/2006/relationships/hyperlink" Target="https://community.secop.gov.co/Public/Tendering/ContractNoticePhases/View?PPI=CO1.PPI.41491981&amp;isFromPublicArea=True&amp;isModal=False" TargetMode="External"/><Relationship Id="rId710" Type="http://schemas.openxmlformats.org/officeDocument/2006/relationships/hyperlink" Target="https://community.secop.gov.co/Public/Tendering/ContractNoticePhases/View?PPI=CO1.PPI.41581533&amp;isFromPublicArea=True&amp;isModal=False" TargetMode="External"/><Relationship Id="rId752" Type="http://schemas.openxmlformats.org/officeDocument/2006/relationships/hyperlink" Target="https://community.secop.gov.co/Public/Tendering/ContractNoticePhases/View?PPI=CO1.PPI.41613068&amp;isFromPublicArea=True&amp;isModal=False" TargetMode="External"/><Relationship Id="rId808" Type="http://schemas.openxmlformats.org/officeDocument/2006/relationships/hyperlink" Target="https://community.secop.gov.co/Public/Tendering/ContractNoticePhases/View?PPI=CO1.PPI.41634826&amp;isFromPublicArea=True&amp;isModal=False" TargetMode="External"/><Relationship Id="rId8" Type="http://schemas.openxmlformats.org/officeDocument/2006/relationships/hyperlink" Target="https://community.secop.gov.co/Public/Tendering/ContractNoticePhases/View?PPI=CO1.PPI.37270766&amp;isFromPublicArea=True&amp;isModal=False" TargetMode="External"/><Relationship Id="rId142" Type="http://schemas.openxmlformats.org/officeDocument/2006/relationships/hyperlink" Target="https://community.secop.gov.co/Public/Tendering/ContractNoticePhases/View?PPI=CO1.PPI.39054641&amp;isFromPublicArea=True&amp;isModal=False" TargetMode="External"/><Relationship Id="rId184" Type="http://schemas.openxmlformats.org/officeDocument/2006/relationships/hyperlink" Target="https://community.secop.gov.co/Public/Tendering/ContractNoticePhases/View?PPI=CO1.PPI.39903520&amp;isFromPublicArea=True&amp;isModal=False" TargetMode="External"/><Relationship Id="rId391" Type="http://schemas.openxmlformats.org/officeDocument/2006/relationships/hyperlink" Target="https://community.secop.gov.co/Public/Tendering/ContractNoticePhases/View?PPI=CO1.PPI.41162272&amp;isFromPublicArea=True&amp;isModal=False" TargetMode="External"/><Relationship Id="rId405" Type="http://schemas.openxmlformats.org/officeDocument/2006/relationships/hyperlink" Target="https://community.secop.gov.co/Public/Tendering/ContractNoticePhases/View?PPI=CO1.PPI.41172137&amp;isFromPublicArea=True&amp;isModal=False" TargetMode="External"/><Relationship Id="rId447" Type="http://schemas.openxmlformats.org/officeDocument/2006/relationships/hyperlink" Target="https://community.secop.gov.co/Public/Tendering/ContractNoticePhases/View?PPI=CO1.PPI.41239768&amp;isFromPublicArea=True&amp;isModal=False" TargetMode="External"/><Relationship Id="rId612" Type="http://schemas.openxmlformats.org/officeDocument/2006/relationships/hyperlink" Target="https://community.secop.gov.co/Public/Tendering/ContractNoticePhases/View?PPI=CO1.PPI.41507171&amp;isFromPublicArea=True&amp;isModal=False" TargetMode="External"/><Relationship Id="rId794" Type="http://schemas.openxmlformats.org/officeDocument/2006/relationships/hyperlink" Target="https://community.secop.gov.co/Public/Tendering/ContractNoticePhases/View?PPI=CO1.PPI.41616654&amp;isFromPublicArea=True&amp;isModal=False" TargetMode="External"/><Relationship Id="rId251" Type="http://schemas.openxmlformats.org/officeDocument/2006/relationships/hyperlink" Target="https://community.secop.gov.co/Public/Tendering/ContractNoticePhases/View?PPI=CO1.PPI.40279313&amp;isFromPublicArea=True&amp;isModal=False" TargetMode="External"/><Relationship Id="rId489" Type="http://schemas.openxmlformats.org/officeDocument/2006/relationships/hyperlink" Target="https://community.secop.gov.co/Public/Tendering/ContractNoticePhases/View?PPI=CO1.PPI.41346058&amp;isFromPublicArea=True&amp;isModal=False" TargetMode="External"/><Relationship Id="rId654" Type="http://schemas.openxmlformats.org/officeDocument/2006/relationships/hyperlink" Target="https://community.secop.gov.co/Public/Tendering/ContractNoticePhases/View?PPI=CO1.PPI.41534135&amp;isFromPublicArea=True&amp;isModal=False" TargetMode="External"/><Relationship Id="rId696" Type="http://schemas.openxmlformats.org/officeDocument/2006/relationships/hyperlink" Target="https://community.secop.gov.co/Public/Tendering/ContractNoticePhases/View?PPI=CO1.PPI.41571655&amp;isFromPublicArea=True&amp;isModal=False" TargetMode="External"/><Relationship Id="rId861" Type="http://schemas.openxmlformats.org/officeDocument/2006/relationships/hyperlink" Target="https://community.secop.gov.co/Public/Tendering/ContractNoticePhases/View?PPI=CO1.PPI.41682100&amp;isFromPublicArea=True&amp;isModal=False" TargetMode="External"/><Relationship Id="rId917" Type="http://schemas.openxmlformats.org/officeDocument/2006/relationships/hyperlink" Target="https://community.secop.gov.co/Public/Tendering/ContractNoticePhases/View?PPI=CO1.PPI.41750191&amp;isFromPublicArea=True&amp;isModal=False" TargetMode="External"/><Relationship Id="rId959" Type="http://schemas.openxmlformats.org/officeDocument/2006/relationships/hyperlink" Target="https://community.secop.gov.co/Public/Tendering/ContractNoticePhases/View?PPI=CO1.PPI.41833700&amp;isFromPublicArea=True&amp;isModal=False" TargetMode="External"/><Relationship Id="rId46" Type="http://schemas.openxmlformats.org/officeDocument/2006/relationships/hyperlink" Target="https://community.secop.gov.co/Public/Tendering/ContractNoticePhases/View?PPI=CO1.PPI.37548036&amp;isFromPublicArea=True&amp;isModal=False" TargetMode="External"/><Relationship Id="rId293" Type="http://schemas.openxmlformats.org/officeDocument/2006/relationships/hyperlink" Target="https://community.secop.gov.co/Public/Tendering/ContractNoticePhases/View?PPI=CO1.PPI.40651242&amp;isFromPublicArea=True&amp;isModal=False" TargetMode="External"/><Relationship Id="rId307" Type="http://schemas.openxmlformats.org/officeDocument/2006/relationships/hyperlink" Target="https://community.secop.gov.co/Public/Tendering/ContractNoticePhases/View?PPI=CO1.PPI.40755534&amp;isFromPublicArea=True&amp;isModal=False" TargetMode="External"/><Relationship Id="rId349" Type="http://schemas.openxmlformats.org/officeDocument/2006/relationships/hyperlink" Target="https://community.secop.gov.co/Public/Tendering/ContractNoticePhases/View?PPI=CO1.PPI.40947595&amp;isFromPublicArea=True&amp;isModal=False" TargetMode="External"/><Relationship Id="rId514" Type="http://schemas.openxmlformats.org/officeDocument/2006/relationships/hyperlink" Target="https://community.secop.gov.co/Public/Tendering/ContractNoticePhases/View?PPI=CO1.PPI.41350642&amp;isFromPublicArea=True&amp;isModal=False" TargetMode="External"/><Relationship Id="rId556" Type="http://schemas.openxmlformats.org/officeDocument/2006/relationships/hyperlink" Target="https://community.secop.gov.co/Public/Tendering/ContractNoticePhases/View?PPI=CO1.PPI.41430432&amp;isFromPublicArea=True&amp;isModal=False" TargetMode="External"/><Relationship Id="rId721" Type="http://schemas.openxmlformats.org/officeDocument/2006/relationships/hyperlink" Target="https://community.secop.gov.co/Public/Tendering/ContractNoticePhases/View?PPI=CO1.PPI.41584078&amp;isFromPublicArea=True&amp;isModal=False" TargetMode="External"/><Relationship Id="rId763" Type="http://schemas.openxmlformats.org/officeDocument/2006/relationships/hyperlink" Target="https://community.secop.gov.co/Public/Tendering/ContractNoticePhases/View?PPI=CO1.PPI.41614679&amp;isFromPublicArea=True&amp;isModal=False" TargetMode="External"/><Relationship Id="rId88" Type="http://schemas.openxmlformats.org/officeDocument/2006/relationships/hyperlink" Target="https://community.secop.gov.co/Public/Tendering/ContractNoticePhases/View?PPI=CO1.PPI.37955983&amp;isFromPublicArea=True&amp;isModal=False" TargetMode="External"/><Relationship Id="rId111" Type="http://schemas.openxmlformats.org/officeDocument/2006/relationships/hyperlink" Target="https://community.secop.gov.co/Public/Tendering/ContractNoticePhases/View?PPI=CO1.PPI.38159832&amp;isFromPublicArea=True&amp;isModal=False" TargetMode="External"/><Relationship Id="rId153" Type="http://schemas.openxmlformats.org/officeDocument/2006/relationships/hyperlink" Target="https://community.secop.gov.co/Public/Tendering/ContractNoticePhases/View?PPI=CO1.PPI.39288141&amp;isFromPublicArea=True&amp;isModal=False" TargetMode="External"/><Relationship Id="rId195" Type="http://schemas.openxmlformats.org/officeDocument/2006/relationships/hyperlink" Target="https://community.secop.gov.co/Public/Tendering/ContractNoticePhases/View?PPI=CO1.PPI.39964867&amp;isFromPublicArea=True&amp;isModal=False" TargetMode="External"/><Relationship Id="rId209" Type="http://schemas.openxmlformats.org/officeDocument/2006/relationships/hyperlink" Target="https://community.secop.gov.co/Public/Tendering/ContractNoticePhases/View?PPI=CO1.PPI.40105527&amp;isFromPublicArea=True&amp;isModal=False" TargetMode="External"/><Relationship Id="rId360" Type="http://schemas.openxmlformats.org/officeDocument/2006/relationships/hyperlink" Target="https://community.secop.gov.co/Public/Tendering/ContractNoticePhases/View?PPI=CO1.PPI.41035622&amp;isFromPublicArea=True&amp;isModal=False" TargetMode="External"/><Relationship Id="rId416" Type="http://schemas.openxmlformats.org/officeDocument/2006/relationships/hyperlink" Target="https://community.secop.gov.co/Public/Tendering/ContractNoticePhases/View?PPI=CO1.PPI.41171904&amp;isFromPublicArea=True&amp;isModal=False" TargetMode="External"/><Relationship Id="rId598" Type="http://schemas.openxmlformats.org/officeDocument/2006/relationships/hyperlink" Target="https://community.secop.gov.co/Public/Tendering/ContractNoticePhases/View?PPI=CO1.PPI.41504632&amp;isFromPublicArea=True&amp;isModal=False" TargetMode="External"/><Relationship Id="rId819" Type="http://schemas.openxmlformats.org/officeDocument/2006/relationships/hyperlink" Target="https://community.secop.gov.co/Public/Tendering/ContractNoticePhases/View?PPI=CO1.PPI.41638236&amp;isFromPublicArea=True&amp;isModal=False" TargetMode="External"/><Relationship Id="rId970" Type="http://schemas.openxmlformats.org/officeDocument/2006/relationships/hyperlink" Target="https://community.secop.gov.co/Public/Tendering/ContractNoticePhases/View?PPI=CO1.PPI.41851642&amp;isFromPublicArea=True&amp;isModal=False" TargetMode="External"/><Relationship Id="rId220" Type="http://schemas.openxmlformats.org/officeDocument/2006/relationships/hyperlink" Target="https://community.secop.gov.co/Public/Tendering/ContractNoticePhases/View?PPI=CO1.PPI.40170036&amp;isFromPublicArea=True&amp;isModal=False" TargetMode="External"/><Relationship Id="rId458" Type="http://schemas.openxmlformats.org/officeDocument/2006/relationships/hyperlink" Target="https://community.secop.gov.co/Public/Tendering/ContractNoticePhases/View?PPI=CO1.PPI.41255448&amp;isFromPublicArea=True&amp;isModal=False" TargetMode="External"/><Relationship Id="rId623" Type="http://schemas.openxmlformats.org/officeDocument/2006/relationships/hyperlink" Target="https://community.secop.gov.co/Public/Tendering/ContractNoticePhases/View?PPI=CO1.PPI.41513767&amp;isFromPublicArea=True&amp;isModal=False" TargetMode="External"/><Relationship Id="rId665" Type="http://schemas.openxmlformats.org/officeDocument/2006/relationships/hyperlink" Target="https://community.secop.gov.co/Public/Tendering/ContractNoticePhases/View?PPI=CO1.PPI.41546005&amp;isFromPublicArea=True&amp;isModal=False" TargetMode="External"/><Relationship Id="rId830" Type="http://schemas.openxmlformats.org/officeDocument/2006/relationships/hyperlink" Target="https://community.secop.gov.co/Public/Tendering/ContractNoticePhases/View?PPI=CO1.PPI.41642835&amp;isFromPublicArea=True&amp;isModal=False" TargetMode="External"/><Relationship Id="rId872" Type="http://schemas.openxmlformats.org/officeDocument/2006/relationships/hyperlink" Target="https://community.secop.gov.co/Public/Tendering/ContractNoticePhases/View?PPI=CO1.PPI.41687148&amp;isFromPublicArea=True&amp;isModal=False" TargetMode="External"/><Relationship Id="rId928" Type="http://schemas.openxmlformats.org/officeDocument/2006/relationships/hyperlink" Target="https://community.secop.gov.co/Public/Tendering/ContractNoticePhases/View?PPI=CO1.PPI.41763436&amp;isFromPublicArea=True&amp;isModal=False" TargetMode="External"/><Relationship Id="rId15" Type="http://schemas.openxmlformats.org/officeDocument/2006/relationships/hyperlink" Target="https://community.secop.gov.co/Public/Tendering/ContractNoticePhases/View?PPI=CO1.PPI.37416480&amp;isFromPublicArea=True&amp;isModal=False" TargetMode="External"/><Relationship Id="rId57" Type="http://schemas.openxmlformats.org/officeDocument/2006/relationships/hyperlink" Target="https://community.secop.gov.co/Public/Tendering/ContractNoticePhases/View?PPI=CO1.PPI.37583013&amp;isFromPublicArea=True&amp;isModal=False" TargetMode="External"/><Relationship Id="rId262" Type="http://schemas.openxmlformats.org/officeDocument/2006/relationships/hyperlink" Target="https://community.secop.gov.co/Public/Tendering/ContractNoticePhases/View?PPI=CO1.PPI.40332609&amp;isFromPublicArea=True&amp;isModal=False" TargetMode="External"/><Relationship Id="rId318" Type="http://schemas.openxmlformats.org/officeDocument/2006/relationships/hyperlink" Target="https://community.secop.gov.co/Public/Tendering/ContractNoticePhases/View?PPI=CO1.PPI.40820538&amp;isFromPublicArea=True&amp;isModal=False" TargetMode="External"/><Relationship Id="rId525" Type="http://schemas.openxmlformats.org/officeDocument/2006/relationships/hyperlink" Target="https://community.secop.gov.co/Public/Tendering/ContractNoticePhases/View?PPI=CO1.PPI.41352111&amp;isFromPublicArea=True&amp;isModal=False" TargetMode="External"/><Relationship Id="rId567" Type="http://schemas.openxmlformats.org/officeDocument/2006/relationships/hyperlink" Target="https://community.secop.gov.co/Public/Tendering/ContractNoticePhases/View?PPI=CO1.PPI.41443506&amp;isFromPublicArea=True&amp;isModal=False" TargetMode="External"/><Relationship Id="rId732" Type="http://schemas.openxmlformats.org/officeDocument/2006/relationships/hyperlink" Target="https://community.secop.gov.co/Public/Tendering/ContractNoticePhases/View?PPI=CO1.PPI.41584266&amp;isFromPublicArea=True&amp;isModal=False" TargetMode="External"/><Relationship Id="rId99" Type="http://schemas.openxmlformats.org/officeDocument/2006/relationships/hyperlink" Target="https://community.secop.gov.co/Public/Tendering/ContractNoticePhases/View?PPI=CO1.PPI.38062994&amp;isFromPublicArea=True&amp;isModal=False" TargetMode="External"/><Relationship Id="rId122" Type="http://schemas.openxmlformats.org/officeDocument/2006/relationships/hyperlink" Target="https://community.secop.gov.co/Public/Tendering/ContractNoticePhases/View?PPI=CO1.PPI.38377583&amp;isFromPublicArea=True&amp;isModal=False" TargetMode="External"/><Relationship Id="rId164" Type="http://schemas.openxmlformats.org/officeDocument/2006/relationships/hyperlink" Target="https://community.secop.gov.co/Public/Tendering/ContractNoticePhases/View?PPI=CO1.PPI.39566716&amp;isFromPublicArea=True&amp;isModal=False" TargetMode="External"/><Relationship Id="rId371" Type="http://schemas.openxmlformats.org/officeDocument/2006/relationships/hyperlink" Target="https://community.secop.gov.co/Public/Tendering/ContractNoticePhases/View?PPI=CO1.PPI.41092997&amp;isFromPublicArea=True&amp;isModal=False" TargetMode="External"/><Relationship Id="rId774" Type="http://schemas.openxmlformats.org/officeDocument/2006/relationships/hyperlink" Target="https://community.secop.gov.co/Public/Tendering/ContractNoticePhases/View?PPI=CO1.PPI.41616350&amp;isFromPublicArea=True&amp;isModal=False" TargetMode="External"/><Relationship Id="rId981" Type="http://schemas.openxmlformats.org/officeDocument/2006/relationships/hyperlink" Target="https://community.secop.gov.co/Public/Tendering/ContractNoticePhases/View?PPI=CO1.PPI.41900896&amp;isFromPublicArea=True&amp;isModal=False" TargetMode="External"/><Relationship Id="rId427" Type="http://schemas.openxmlformats.org/officeDocument/2006/relationships/hyperlink" Target="https://community.secop.gov.co/Public/Tendering/ContractNoticePhases/View?PPI=CO1.PPI.41172493&amp;isFromPublicArea=True&amp;isModal=False" TargetMode="External"/><Relationship Id="rId469" Type="http://schemas.openxmlformats.org/officeDocument/2006/relationships/hyperlink" Target="https://community.secop.gov.co/Public/Tendering/ContractNoticePhases/View?PPI=CO1.PPI.41296857&amp;isFromPublicArea=True&amp;isModal=False" TargetMode="External"/><Relationship Id="rId634" Type="http://schemas.openxmlformats.org/officeDocument/2006/relationships/hyperlink" Target="https://community.secop.gov.co/Public/Tendering/ContractNoticePhases/View?PPI=CO1.PPI.41515810&amp;isFromPublicArea=True&amp;isModal=False" TargetMode="External"/><Relationship Id="rId676" Type="http://schemas.openxmlformats.org/officeDocument/2006/relationships/hyperlink" Target="https://community.secop.gov.co/Public/Tendering/ContractNoticePhases/View?PPI=CO1.PPI.41559215&amp;isFromPublicArea=True&amp;isModal=False" TargetMode="External"/><Relationship Id="rId841" Type="http://schemas.openxmlformats.org/officeDocument/2006/relationships/hyperlink" Target="https://community.secop.gov.co/Public/Tendering/ContractNoticePhases/View?PPI=CO1.PPI.41654122&amp;isFromPublicArea=True&amp;isModal=False" TargetMode="External"/><Relationship Id="rId883" Type="http://schemas.openxmlformats.org/officeDocument/2006/relationships/hyperlink" Target="https://community.secop.gov.co/Public/Tendering/ContractNoticePhases/View?PPI=CO1.PPI.41705884&amp;isFromPublicArea=True&amp;isModal=False" TargetMode="External"/><Relationship Id="rId26" Type="http://schemas.openxmlformats.org/officeDocument/2006/relationships/hyperlink" Target="https://community.secop.gov.co/Public/Tendering/ContractNoticePhases/View?PPI=CO1.PPI.37461105&amp;isFromPublicArea=True&amp;isModal=False" TargetMode="External"/><Relationship Id="rId231" Type="http://schemas.openxmlformats.org/officeDocument/2006/relationships/hyperlink" Target="https://community.secop.gov.co/Public/Tendering/ContractNoticePhases/View?PPI=CO1.PPI.40217457&amp;isFromPublicArea=True&amp;isModal=False" TargetMode="External"/><Relationship Id="rId273" Type="http://schemas.openxmlformats.org/officeDocument/2006/relationships/hyperlink" Target="https://community.secop.gov.co/Public/Tendering/ContractNoticePhases/View?PPI=CO1.PPI.40358849&amp;isFromPublicArea=True&amp;isModal=False" TargetMode="External"/><Relationship Id="rId329" Type="http://schemas.openxmlformats.org/officeDocument/2006/relationships/hyperlink" Target="https://community.secop.gov.co/Public/Tendering/ContractNoticePhases/View?PPI=CO1.PPI.40865742&amp;isFromPublicArea=True&amp;isModal=False" TargetMode="External"/><Relationship Id="rId480" Type="http://schemas.openxmlformats.org/officeDocument/2006/relationships/hyperlink" Target="https://community.secop.gov.co/Public/Tendering/ContractNoticePhases/View?PPI=CO1.PPI.41333408&amp;isFromPublicArea=True&amp;isModal=False" TargetMode="External"/><Relationship Id="rId536" Type="http://schemas.openxmlformats.org/officeDocument/2006/relationships/hyperlink" Target="https://community.secop.gov.co/Public/Tendering/ContractNoticePhases/View?PPI=CO1.PPI.41392286&amp;isFromPublicArea=True&amp;isModal=False" TargetMode="External"/><Relationship Id="rId701" Type="http://schemas.openxmlformats.org/officeDocument/2006/relationships/hyperlink" Target="https://community.secop.gov.co/Public/Tendering/ContractNoticePhases/View?PPI=CO1.PPI.41575090&amp;isFromPublicArea=True&amp;isModal=False" TargetMode="External"/><Relationship Id="rId939" Type="http://schemas.openxmlformats.org/officeDocument/2006/relationships/hyperlink" Target="https://community.secop.gov.co/Public/Tendering/ContractNoticePhases/View?PPI=CO1.PPI.41775049&amp;isFromPublicArea=True&amp;isModal=False" TargetMode="External"/><Relationship Id="rId68" Type="http://schemas.openxmlformats.org/officeDocument/2006/relationships/hyperlink" Target="https://community.secop.gov.co/Public/Tendering/ContractNoticePhases/View?PPI=CO1.PPI.37649413&amp;isFromPublicArea=True&amp;isModal=False" TargetMode="External"/><Relationship Id="rId133" Type="http://schemas.openxmlformats.org/officeDocument/2006/relationships/hyperlink" Target="https://community.secop.gov.co/Public/Tendering/ContractNoticePhases/View?PPI=CO1.PPI.38781347&amp;isFromPublicArea=True&amp;isModal=False" TargetMode="External"/><Relationship Id="rId175" Type="http://schemas.openxmlformats.org/officeDocument/2006/relationships/hyperlink" Target="https://community.secop.gov.co/Public/Tendering/ContractNoticePhases/View?PPI=CO1.PPI.39756507&amp;isFromPublicArea=True&amp;isModal=False" TargetMode="External"/><Relationship Id="rId340" Type="http://schemas.openxmlformats.org/officeDocument/2006/relationships/hyperlink" Target="https://community.secop.gov.co/Public/Tendering/ContractNoticePhases/View?PPI=CO1.PPI.40915798&amp;isFromPublicArea=True&amp;isModal=False" TargetMode="External"/><Relationship Id="rId578" Type="http://schemas.openxmlformats.org/officeDocument/2006/relationships/hyperlink" Target="https://community.secop.gov.co/Public/Tendering/ContractNoticePhases/View?PPI=CO1.PPI.41449604&amp;isFromPublicArea=True&amp;isModal=False" TargetMode="External"/><Relationship Id="rId743" Type="http://schemas.openxmlformats.org/officeDocument/2006/relationships/hyperlink" Target="https://community.secop.gov.co/Public/Tendering/ContractNoticePhases/View?PPI=CO1.PPI.41606243&amp;isFromPublicArea=True&amp;isModal=False" TargetMode="External"/><Relationship Id="rId785" Type="http://schemas.openxmlformats.org/officeDocument/2006/relationships/hyperlink" Target="https://community.secop.gov.co/Public/Tendering/ContractNoticePhases/View?PPI=CO1.PPI.41617241&amp;isFromPublicArea=True&amp;isModal=False" TargetMode="External"/><Relationship Id="rId950" Type="http://schemas.openxmlformats.org/officeDocument/2006/relationships/hyperlink" Target="https://community.secop.gov.co/Public/Tendering/ContractNoticePhases/View?PPI=CO1.PPI.41799060&amp;isFromPublicArea=True&amp;isModal=False" TargetMode="External"/><Relationship Id="rId200" Type="http://schemas.openxmlformats.org/officeDocument/2006/relationships/hyperlink" Target="https://community.secop.gov.co/Public/Tendering/ContractNoticePhases/View?PPI=CO1.PPI.40071944&amp;isFromPublicArea=True&amp;isModal=False" TargetMode="External"/><Relationship Id="rId382" Type="http://schemas.openxmlformats.org/officeDocument/2006/relationships/hyperlink" Target="https://community.secop.gov.co/Public/Tendering/ContractNoticePhases/View?PPI=CO1.PPI.41121748&amp;isFromPublicArea=True&amp;isModal=False" TargetMode="External"/><Relationship Id="rId438" Type="http://schemas.openxmlformats.org/officeDocument/2006/relationships/hyperlink" Target="https://community.secop.gov.co/Public/Tendering/ContractNoticePhases/View?PPI=CO1.PPI.41231974&amp;isFromPublicArea=True&amp;isModal=False" TargetMode="External"/><Relationship Id="rId603" Type="http://schemas.openxmlformats.org/officeDocument/2006/relationships/hyperlink" Target="https://community.secop.gov.co/Public/Tendering/ContractNoticePhases/View?PPI=CO1.PPI.41505876&amp;isFromPublicArea=True&amp;isModal=False" TargetMode="External"/><Relationship Id="rId645" Type="http://schemas.openxmlformats.org/officeDocument/2006/relationships/hyperlink" Target="https://community.secop.gov.co/Public/Tendering/ContractNoticePhases/View?PPI=CO1.PPI.41515632&amp;isFromPublicArea=True&amp;isModal=False" TargetMode="External"/><Relationship Id="rId687" Type="http://schemas.openxmlformats.org/officeDocument/2006/relationships/hyperlink" Target="https://community.secop.gov.co/Public/Tendering/ContractNoticePhases/View?PPI=CO1.PPI.41563565&amp;isFromPublicArea=True&amp;isModal=False" TargetMode="External"/><Relationship Id="rId810" Type="http://schemas.openxmlformats.org/officeDocument/2006/relationships/hyperlink" Target="https://community.secop.gov.co/Public/Tendering/ContractNoticePhases/View?PPI=CO1.PPI.41635604&amp;isFromPublicArea=True&amp;isModal=False" TargetMode="External"/><Relationship Id="rId852" Type="http://schemas.openxmlformats.org/officeDocument/2006/relationships/hyperlink" Target="https://community.secop.gov.co/Public/Tendering/ContractNoticePhases/View?PPI=CO1.PPI.41670220&amp;isFromPublicArea=True&amp;isModal=False" TargetMode="External"/><Relationship Id="rId908" Type="http://schemas.openxmlformats.org/officeDocument/2006/relationships/hyperlink" Target="https://community.secop.gov.co/Public/Tendering/ContractNoticePhases/View?PPI=CO1.PPI.41744096&amp;isFromPublicArea=True&amp;isModal=False" TargetMode="External"/><Relationship Id="rId242" Type="http://schemas.openxmlformats.org/officeDocument/2006/relationships/hyperlink" Target="https://community.secop.gov.co/Public/Tendering/ContractNoticePhases/View?PPI=CO1.PPI.40250787&amp;isFromPublicArea=True&amp;isModal=False" TargetMode="External"/><Relationship Id="rId284" Type="http://schemas.openxmlformats.org/officeDocument/2006/relationships/hyperlink" Target="https://community.secop.gov.co/Public/Tendering/ContractNoticePhases/View?PPI=CO1.PPI.40406668&amp;isFromPublicArea=True&amp;isModal=False" TargetMode="External"/><Relationship Id="rId491" Type="http://schemas.openxmlformats.org/officeDocument/2006/relationships/hyperlink" Target="https://community.secop.gov.co/Public/Tendering/ContractNoticePhases/View?PPI=CO1.PPI.41346000&amp;isFromPublicArea=True&amp;isModal=False" TargetMode="External"/><Relationship Id="rId505" Type="http://schemas.openxmlformats.org/officeDocument/2006/relationships/hyperlink" Target="https://community.secop.gov.co/Public/Tendering/ContractNoticePhases/View?PPI=CO1.PPI.41347496&amp;isFromPublicArea=True&amp;isModal=False" TargetMode="External"/><Relationship Id="rId712" Type="http://schemas.openxmlformats.org/officeDocument/2006/relationships/hyperlink" Target="https://community.secop.gov.co/Public/Tendering/ContractNoticePhases/View?PPI=CO1.PPI.41581698&amp;isFromPublicArea=True&amp;isModal=False" TargetMode="External"/><Relationship Id="rId894" Type="http://schemas.openxmlformats.org/officeDocument/2006/relationships/hyperlink" Target="https://community.secop.gov.co/Public/Tendering/ContractNoticePhases/View?PPI=CO1.PPI.41728622&amp;isFromPublicArea=True&amp;isModal=False" TargetMode="External"/><Relationship Id="rId37" Type="http://schemas.openxmlformats.org/officeDocument/2006/relationships/hyperlink" Target="https://community.secop.gov.co/Public/Tendering/ContractNoticePhases/View?PPI=CO1.PPI.37506227&amp;isFromPublicArea=True&amp;isModal=False" TargetMode="External"/><Relationship Id="rId79" Type="http://schemas.openxmlformats.org/officeDocument/2006/relationships/hyperlink" Target="https://community.secop.gov.co/Public/Tendering/ContractNoticePhases/View?PPI=CO1.PPI.37768401&amp;isFromPublicArea=True&amp;isModal=False" TargetMode="External"/><Relationship Id="rId102" Type="http://schemas.openxmlformats.org/officeDocument/2006/relationships/hyperlink" Target="https://community.secop.gov.co/Public/Tendering/ContractNoticePhases/View?PPI=CO1.PPI.38092823&amp;isFromPublicArea=True&amp;isModal=False" TargetMode="External"/><Relationship Id="rId144" Type="http://schemas.openxmlformats.org/officeDocument/2006/relationships/hyperlink" Target="https://community.secop.gov.co/Public/Tendering/ContractNoticePhases/View?PPI=CO1.PPI.39091570&amp;isFromPublicArea=True&amp;isModal=False" TargetMode="External"/><Relationship Id="rId547" Type="http://schemas.openxmlformats.org/officeDocument/2006/relationships/hyperlink" Target="https://community.secop.gov.co/Public/Tendering/ContractNoticePhases/View?PPI=CO1.PPI.41417794&amp;isFromPublicArea=True&amp;isModal=False" TargetMode="External"/><Relationship Id="rId589" Type="http://schemas.openxmlformats.org/officeDocument/2006/relationships/hyperlink" Target="https://community.secop.gov.co/Public/Tendering/ContractNoticePhases/View?PPI=CO1.PPI.41500696&amp;isFromPublicArea=True&amp;isModal=False" TargetMode="External"/><Relationship Id="rId754" Type="http://schemas.openxmlformats.org/officeDocument/2006/relationships/hyperlink" Target="https://community.secop.gov.co/Public/Tendering/ContractNoticePhases/View?PPI=CO1.PPI.41613556&amp;isFromPublicArea=True&amp;isModal=False" TargetMode="External"/><Relationship Id="rId796" Type="http://schemas.openxmlformats.org/officeDocument/2006/relationships/hyperlink" Target="https://community.secop.gov.co/Public/Tendering/ContractNoticePhases/View?PPI=CO1.PPI.41616500&amp;isFromPublicArea=True&amp;isModal=False" TargetMode="External"/><Relationship Id="rId961" Type="http://schemas.openxmlformats.org/officeDocument/2006/relationships/hyperlink" Target="https://community.secop.gov.co/Public/Tendering/ContractNoticePhases/View?PPI=CO1.PPI.41835021&amp;isFromPublicArea=True&amp;isModal=False" TargetMode="External"/><Relationship Id="rId90" Type="http://schemas.openxmlformats.org/officeDocument/2006/relationships/hyperlink" Target="https://community.secop.gov.co/Public/Tendering/ContractNoticePhases/View?PPI=CO1.PPI.38020014&amp;isFromPublicArea=True&amp;isModal=False" TargetMode="External"/><Relationship Id="rId186" Type="http://schemas.openxmlformats.org/officeDocument/2006/relationships/hyperlink" Target="https://community.secop.gov.co/Public/Tendering/ContractNoticePhases/View?PPI=CO1.PPI.39912400&amp;isFromPublicArea=True&amp;isModal=False" TargetMode="External"/><Relationship Id="rId351" Type="http://schemas.openxmlformats.org/officeDocument/2006/relationships/hyperlink" Target="https://community.secop.gov.co/Public/Tendering/ContractNoticePhases/View?PPI=CO1.PPI.40976396&amp;isFromPublicArea=True&amp;isModal=False" TargetMode="External"/><Relationship Id="rId393" Type="http://schemas.openxmlformats.org/officeDocument/2006/relationships/hyperlink" Target="https://community.secop.gov.co/Public/Tendering/ContractNoticePhases/View?PPI=CO1.PPI.41163731&amp;isFromPublicArea=True&amp;isModal=False" TargetMode="External"/><Relationship Id="rId407" Type="http://schemas.openxmlformats.org/officeDocument/2006/relationships/hyperlink" Target="https://community.secop.gov.co/Public/Tendering/ContractNoticePhases/View?PPI=CO1.PPI.41172162&amp;isFromPublicArea=True&amp;isModal=False" TargetMode="External"/><Relationship Id="rId449" Type="http://schemas.openxmlformats.org/officeDocument/2006/relationships/hyperlink" Target="https://community.secop.gov.co/Public/Tendering/ContractNoticePhases/View?PPI=CO1.PPI.41241216&amp;isFromPublicArea=True&amp;isModal=False" TargetMode="External"/><Relationship Id="rId614" Type="http://schemas.openxmlformats.org/officeDocument/2006/relationships/hyperlink" Target="https://community.secop.gov.co/Public/Tendering/ContractNoticePhases/View?PPI=CO1.PPI.41508111&amp;isFromPublicArea=True&amp;isModal=False" TargetMode="External"/><Relationship Id="rId656" Type="http://schemas.openxmlformats.org/officeDocument/2006/relationships/hyperlink" Target="https://community.secop.gov.co/Public/Tendering/ContractNoticePhases/View?PPI=CO1.PPI.41535134&amp;isFromPublicArea=True&amp;isModal=False" TargetMode="External"/><Relationship Id="rId821" Type="http://schemas.openxmlformats.org/officeDocument/2006/relationships/hyperlink" Target="https://community.secop.gov.co/Public/Tendering/ContractNoticePhases/View?PPI=CO1.PPI.41639304&amp;isFromPublicArea=True&amp;isModal=False" TargetMode="External"/><Relationship Id="rId863" Type="http://schemas.openxmlformats.org/officeDocument/2006/relationships/hyperlink" Target="https://community.secop.gov.co/Public/Tendering/ContractNoticePhases/View?PPI=CO1.PPI.41683123&amp;isFromPublicArea=True&amp;isModal=False" TargetMode="External"/><Relationship Id="rId211" Type="http://schemas.openxmlformats.org/officeDocument/2006/relationships/hyperlink" Target="https://community.secop.gov.co/Public/Tendering/ContractNoticePhases/View?PPI=CO1.PPI.40107169&amp;isFromPublicArea=True&amp;isModal=False" TargetMode="External"/><Relationship Id="rId253" Type="http://schemas.openxmlformats.org/officeDocument/2006/relationships/hyperlink" Target="https://community.secop.gov.co/Public/Tendering/ContractNoticePhases/View?PPI=CO1.PPI.40280403&amp;isFromPublicArea=True&amp;isModal=False" TargetMode="External"/><Relationship Id="rId295" Type="http://schemas.openxmlformats.org/officeDocument/2006/relationships/hyperlink" Target="https://community.secop.gov.co/Public/Tendering/ContractNoticePhases/View?PPI=CO1.PPI.40652899&amp;isFromPublicArea=True&amp;isModal=False" TargetMode="External"/><Relationship Id="rId309" Type="http://schemas.openxmlformats.org/officeDocument/2006/relationships/hyperlink" Target="https://community.secop.gov.co/Public/Tendering/ContractNoticePhases/View?PPI=CO1.PPI.40756922&amp;isFromPublicArea=True&amp;isModal=False" TargetMode="External"/><Relationship Id="rId460" Type="http://schemas.openxmlformats.org/officeDocument/2006/relationships/hyperlink" Target="https://community.secop.gov.co/Public/Tendering/ContractNoticePhases/View?PPI=CO1.PPI.41256629&amp;isFromPublicArea=True&amp;isModal=False" TargetMode="External"/><Relationship Id="rId516" Type="http://schemas.openxmlformats.org/officeDocument/2006/relationships/hyperlink" Target="https://community.secop.gov.co/Public/Tendering/ContractNoticePhases/View?PPI=CO1.PPI.41351221&amp;isFromPublicArea=True&amp;isModal=False" TargetMode="External"/><Relationship Id="rId698" Type="http://schemas.openxmlformats.org/officeDocument/2006/relationships/hyperlink" Target="https://community.secop.gov.co/Public/Tendering/ContractNoticePhases/View?PPI=CO1.PPI.41572560&amp;isFromPublicArea=True&amp;isModal=False" TargetMode="External"/><Relationship Id="rId919" Type="http://schemas.openxmlformats.org/officeDocument/2006/relationships/hyperlink" Target="https://community.secop.gov.co/Public/Tendering/ContractNoticePhases/View?PPI=CO1.PPI.41756177&amp;isFromPublicArea=True&amp;isModal=False" TargetMode="External"/><Relationship Id="rId48" Type="http://schemas.openxmlformats.org/officeDocument/2006/relationships/hyperlink" Target="https://community.secop.gov.co/Public/Tendering/ContractNoticePhases/View?PPI=CO1.PPI.37554806&amp;isFromPublicArea=True&amp;isModal=False" TargetMode="External"/><Relationship Id="rId113" Type="http://schemas.openxmlformats.org/officeDocument/2006/relationships/hyperlink" Target="https://community.secop.gov.co/Public/Tendering/ContractNoticePhases/View?PPI=CO1.PPI.38319383&amp;isFromPublicArea=True&amp;isModal=False" TargetMode="External"/><Relationship Id="rId320" Type="http://schemas.openxmlformats.org/officeDocument/2006/relationships/hyperlink" Target="https://community.secop.gov.co/Public/Tendering/ContractNoticePhases/View?PPI=CO1.PPI.40824049&amp;isFromPublicArea=True&amp;isModal=False" TargetMode="External"/><Relationship Id="rId558" Type="http://schemas.openxmlformats.org/officeDocument/2006/relationships/hyperlink" Target="https://community.secop.gov.co/Public/Tendering/ContractNoticePhases/View?PPI=CO1.PPI.41437407&amp;isFromPublicArea=True&amp;isModal=False" TargetMode="External"/><Relationship Id="rId723" Type="http://schemas.openxmlformats.org/officeDocument/2006/relationships/hyperlink" Target="https://community.secop.gov.co/Public/Tendering/ContractNoticePhases/View?PPI=CO1.PPI.41584903&amp;isFromPublicArea=True&amp;isModal=False" TargetMode="External"/><Relationship Id="rId765" Type="http://schemas.openxmlformats.org/officeDocument/2006/relationships/hyperlink" Target="https://community.secop.gov.co/Public/Tendering/ContractNoticePhases/View?PPI=CO1.PPI.41615556&amp;isFromPublicArea=True&amp;isModal=False" TargetMode="External"/><Relationship Id="rId930" Type="http://schemas.openxmlformats.org/officeDocument/2006/relationships/hyperlink" Target="https://community.secop.gov.co/Public/Tendering/ContractNoticePhases/View?PPI=CO1.PPI.41767981&amp;isFromPublicArea=True&amp;isModal=False" TargetMode="External"/><Relationship Id="rId972" Type="http://schemas.openxmlformats.org/officeDocument/2006/relationships/hyperlink" Target="https://community.secop.gov.co/Public/Tendering/ContractNoticePhases/View?PPI=CO1.PPI.41858951&amp;isFromPublicArea=True&amp;isModal=False" TargetMode="External"/><Relationship Id="rId155" Type="http://schemas.openxmlformats.org/officeDocument/2006/relationships/hyperlink" Target="https://community.secop.gov.co/Public/Tendering/ContractNoticePhases/View?PPI=CO1.PPI.39386295&amp;isFromPublicArea=True&amp;isModal=False" TargetMode="External"/><Relationship Id="rId197" Type="http://schemas.openxmlformats.org/officeDocument/2006/relationships/hyperlink" Target="https://community.secop.gov.co/Public/Tendering/ContractNoticePhases/View?PPI=CO1.PPI.40032880&amp;isFromPublicArea=True&amp;isModal=False" TargetMode="External"/><Relationship Id="rId362" Type="http://schemas.openxmlformats.org/officeDocument/2006/relationships/hyperlink" Target="https://community.secop.gov.co/Public/Tendering/ContractNoticePhases/View?PPI=CO1.PPI.41060050&amp;isFromPublicArea=True&amp;isModal=False" TargetMode="External"/><Relationship Id="rId418" Type="http://schemas.openxmlformats.org/officeDocument/2006/relationships/hyperlink" Target="https://community.secop.gov.co/Public/Tendering/ContractNoticePhases/View?PPI=CO1.PPI.41171948&amp;isFromPublicArea=True&amp;isModal=False" TargetMode="External"/><Relationship Id="rId625" Type="http://schemas.openxmlformats.org/officeDocument/2006/relationships/hyperlink" Target="https://community.secop.gov.co/Public/Tendering/ContractNoticePhases/View?PPI=CO1.PPI.41513857&amp;isFromPublicArea=True&amp;isModal=False" TargetMode="External"/><Relationship Id="rId832" Type="http://schemas.openxmlformats.org/officeDocument/2006/relationships/hyperlink" Target="https://community.secop.gov.co/Public/Tendering/ContractNoticePhases/View?PPI=CO1.PPI.41642855&amp;isFromPublicArea=True&amp;isModal=False" TargetMode="External"/><Relationship Id="rId222" Type="http://schemas.openxmlformats.org/officeDocument/2006/relationships/hyperlink" Target="https://community.secop.gov.co/Public/Tendering/ContractNoticePhases/View?PPI=CO1.PPI.40197078&amp;isFromPublicArea=True&amp;isModal=False" TargetMode="External"/><Relationship Id="rId264" Type="http://schemas.openxmlformats.org/officeDocument/2006/relationships/hyperlink" Target="https://community.secop.gov.co/Public/Tendering/ContractNoticePhases/View?PPI=CO1.PPI.40334708&amp;isFromPublicArea=True&amp;isModal=False" TargetMode="External"/><Relationship Id="rId471" Type="http://schemas.openxmlformats.org/officeDocument/2006/relationships/hyperlink" Target="https://community.secop.gov.co/Public/Tendering/ContractNoticePhases/View?PPI=CO1.PPI.41298663&amp;isFromPublicArea=True&amp;isModal=False" TargetMode="External"/><Relationship Id="rId667" Type="http://schemas.openxmlformats.org/officeDocument/2006/relationships/hyperlink" Target="https://community.secop.gov.co/Public/Tendering/ContractNoticePhases/View?PPI=CO1.PPI.41546562&amp;isFromPublicArea=True&amp;isModal=False" TargetMode="External"/><Relationship Id="rId874" Type="http://schemas.openxmlformats.org/officeDocument/2006/relationships/hyperlink" Target="https://community.secop.gov.co/Public/Tendering/ContractNoticePhases/View?PPI=CO1.PPI.41687882&amp;isFromPublicArea=True&amp;isModal=False" TargetMode="External"/><Relationship Id="rId17" Type="http://schemas.openxmlformats.org/officeDocument/2006/relationships/hyperlink" Target="https://community.secop.gov.co/Public/Tendering/ContractNoticePhases/View?PPI=CO1.PPI.37435097&amp;isFromPublicArea=True&amp;isModal=False" TargetMode="External"/><Relationship Id="rId59" Type="http://schemas.openxmlformats.org/officeDocument/2006/relationships/hyperlink" Target="https://community.secop.gov.co/Public/Tendering/ContractNoticePhases/View?PPI=CO1.PPI.37471238&amp;isFromPublicArea=True&amp;isModal=False" TargetMode="External"/><Relationship Id="rId124" Type="http://schemas.openxmlformats.org/officeDocument/2006/relationships/hyperlink" Target="https://community.secop.gov.co/Public/Tendering/ContractNoticePhases/View?PPI=CO1.PPI.38353466&amp;isFromPublicArea=True&amp;isModal=False" TargetMode="External"/><Relationship Id="rId527" Type="http://schemas.openxmlformats.org/officeDocument/2006/relationships/hyperlink" Target="https://community.secop.gov.co/Public/Tendering/ContractNoticePhases/View?PPI=CO1.PPI.41359841&amp;isFromPublicArea=True&amp;isModal=False" TargetMode="External"/><Relationship Id="rId569" Type="http://schemas.openxmlformats.org/officeDocument/2006/relationships/hyperlink" Target="https://community.secop.gov.co/Public/Tendering/ContractNoticePhases/View?PPI=CO1.PPI.41444379&amp;isFromPublicArea=True&amp;isModal=False" TargetMode="External"/><Relationship Id="rId734" Type="http://schemas.openxmlformats.org/officeDocument/2006/relationships/hyperlink" Target="https://community.secop.gov.co/Public/Tendering/ContractNoticePhases/View?PPI=CO1.PPI.41584801&amp;isFromPublicArea=True&amp;isModal=False" TargetMode="External"/><Relationship Id="rId776" Type="http://schemas.openxmlformats.org/officeDocument/2006/relationships/hyperlink" Target="https://community.secop.gov.co/Public/Tendering/ContractNoticePhases/View?PPI=CO1.PPI.41616528&amp;isFromPublicArea=True&amp;isModal=False" TargetMode="External"/><Relationship Id="rId941" Type="http://schemas.openxmlformats.org/officeDocument/2006/relationships/hyperlink" Target="https://community.secop.gov.co/Public/Tendering/ContractNoticePhases/View?PPI=CO1.PPI.41777158&amp;isFromPublicArea=True&amp;isModal=False" TargetMode="External"/><Relationship Id="rId983" Type="http://schemas.openxmlformats.org/officeDocument/2006/relationships/drawing" Target="../drawings/drawing13.xml"/><Relationship Id="rId70" Type="http://schemas.openxmlformats.org/officeDocument/2006/relationships/hyperlink" Target="https://community.secop.gov.co/Public/Tendering/ContractNoticePhases/View?PPI=CO1.PPI.37651855&amp;isFromPublicArea=True&amp;isModal=False" TargetMode="External"/><Relationship Id="rId166" Type="http://schemas.openxmlformats.org/officeDocument/2006/relationships/hyperlink" Target="https://community.secop.gov.co/Public/Tendering/ContractNoticePhases/View?PPI=CO1.PPI.39568561&amp;isFromPublicArea=True&amp;isModal=False" TargetMode="External"/><Relationship Id="rId331" Type="http://schemas.openxmlformats.org/officeDocument/2006/relationships/hyperlink" Target="https://community.secop.gov.co/Public/Tendering/ContractNoticePhases/View?PPI=CO1.PPI.40875541&amp;isFromPublicArea=True&amp;isModal=False" TargetMode="External"/><Relationship Id="rId373" Type="http://schemas.openxmlformats.org/officeDocument/2006/relationships/hyperlink" Target="https://community.secop.gov.co/Public/Tendering/ContractNoticePhases/View?PPI=CO1.PPI.41099698&amp;isFromPublicArea=True&amp;isModal=False" TargetMode="External"/><Relationship Id="rId429" Type="http://schemas.openxmlformats.org/officeDocument/2006/relationships/hyperlink" Target="https://community.secop.gov.co/Public/Tendering/ContractNoticePhases/View?PPI=CO1.PPI.41172925&amp;isFromPublicArea=True&amp;isModal=False" TargetMode="External"/><Relationship Id="rId580" Type="http://schemas.openxmlformats.org/officeDocument/2006/relationships/hyperlink" Target="https://community.secop.gov.co/Public/Tendering/ContractNoticePhases/View?PPI=CO1.PPI.41450013&amp;isFromPublicArea=True&amp;isModal=False" TargetMode="External"/><Relationship Id="rId636" Type="http://schemas.openxmlformats.org/officeDocument/2006/relationships/hyperlink" Target="https://community.secop.gov.co/Public/Tendering/ContractNoticePhases/View?PPI=CO1.PPI.41515511&amp;isFromPublicArea=True&amp;isModal=False" TargetMode="External"/><Relationship Id="rId801" Type="http://schemas.openxmlformats.org/officeDocument/2006/relationships/hyperlink" Target="https://community.secop.gov.co/Public/Tendering/ContractNoticePhases/View?PPI=CO1.PPI.41617138&amp;isFromPublicArea=True&amp;isModal=False" TargetMode="External"/><Relationship Id="rId1" Type="http://schemas.openxmlformats.org/officeDocument/2006/relationships/hyperlink" Target="https://community.secop.gov.co/Public/Tendering/ContractNoticePhases/View?PPI=CO1.PPI.37186315&amp;isFromPublicArea=True&amp;isModal=False" TargetMode="External"/><Relationship Id="rId233" Type="http://schemas.openxmlformats.org/officeDocument/2006/relationships/hyperlink" Target="https://community.secop.gov.co/Public/Tendering/ContractNoticePhases/View?PPI=CO1.PPI.40219217&amp;isFromPublicArea=True&amp;isModal=False" TargetMode="External"/><Relationship Id="rId440" Type="http://schemas.openxmlformats.org/officeDocument/2006/relationships/hyperlink" Target="https://community.secop.gov.co/Public/Tendering/ContractNoticePhases/View?PPI=CO1.PPI.41234824&amp;isFromPublicArea=True&amp;isModal=False" TargetMode="External"/><Relationship Id="rId678" Type="http://schemas.openxmlformats.org/officeDocument/2006/relationships/hyperlink" Target="https://community.secop.gov.co/Public/Tendering/ContractNoticePhases/View?PPI=CO1.PPI.41559790&amp;isFromPublicArea=True&amp;isModal=False" TargetMode="External"/><Relationship Id="rId843" Type="http://schemas.openxmlformats.org/officeDocument/2006/relationships/hyperlink" Target="https://community.secop.gov.co/Public/Tendering/ContractNoticePhases/View?PPI=CO1.PPI.41653721&amp;isFromPublicArea=True&amp;isModal=False" TargetMode="External"/><Relationship Id="rId885" Type="http://schemas.openxmlformats.org/officeDocument/2006/relationships/hyperlink" Target="https://community.secop.gov.co/Public/Tendering/ContractNoticePhases/View?PPI=CO1.PPI.41707688&amp;isFromPublicArea=True&amp;isModal=False" TargetMode="External"/><Relationship Id="rId28" Type="http://schemas.openxmlformats.org/officeDocument/2006/relationships/hyperlink" Target="https://community.secop.gov.co/Public/Tendering/ContractNoticePhases/View?PPI=CO1.PPI.37462733&amp;isFromPublicArea=True&amp;isModal=False" TargetMode="External"/><Relationship Id="rId275" Type="http://schemas.openxmlformats.org/officeDocument/2006/relationships/hyperlink" Target="https://community.secop.gov.co/Public/Tendering/ContractNoticePhases/View?PPI=CO1.PPI.40374971&amp;isFromPublicArea=True&amp;isModal=False" TargetMode="External"/><Relationship Id="rId300" Type="http://schemas.openxmlformats.org/officeDocument/2006/relationships/hyperlink" Target="https://community.secop.gov.co/Public/Tendering/ContractNoticePhases/View?PPI=CO1.PPI.40690214&amp;isFromPublicArea=True&amp;isModal=False" TargetMode="External"/><Relationship Id="rId482" Type="http://schemas.openxmlformats.org/officeDocument/2006/relationships/hyperlink" Target="https://community.secop.gov.co/Public/Tendering/ContractNoticePhases/View?PPI=CO1.PPI.41336718&amp;isFromPublicArea=True&amp;isModal=False" TargetMode="External"/><Relationship Id="rId538" Type="http://schemas.openxmlformats.org/officeDocument/2006/relationships/hyperlink" Target="https://community.secop.gov.co/Public/Tendering/ContractNoticePhases/View?PPI=CO1.PPI.41393544&amp;isFromPublicArea=True&amp;isModal=False" TargetMode="External"/><Relationship Id="rId703" Type="http://schemas.openxmlformats.org/officeDocument/2006/relationships/hyperlink" Target="https://community.secop.gov.co/Public/Tendering/ContractNoticePhases/View?PPI=CO1.PPI.41577108&amp;isFromPublicArea=True&amp;isModal=False" TargetMode="External"/><Relationship Id="rId745" Type="http://schemas.openxmlformats.org/officeDocument/2006/relationships/hyperlink" Target="https://community.secop.gov.co/Public/Tendering/ContractNoticePhases/View?PPI=CO1.PPI.41607275&amp;isFromPublicArea=True&amp;isModal=False" TargetMode="External"/><Relationship Id="rId910" Type="http://schemas.openxmlformats.org/officeDocument/2006/relationships/hyperlink" Target="https://community.secop.gov.co/Public/Tendering/ContractNoticePhases/View?PPI=CO1.PPI.41745393&amp;isFromPublicArea=True&amp;isModal=False" TargetMode="External"/><Relationship Id="rId952" Type="http://schemas.openxmlformats.org/officeDocument/2006/relationships/hyperlink" Target="https://community.secop.gov.co/Public/Tendering/ContractNoticePhases/View?PPI=CO1.PPI.41800616&amp;isFromPublicArea=True&amp;isModal=False" TargetMode="External"/><Relationship Id="rId81" Type="http://schemas.openxmlformats.org/officeDocument/2006/relationships/hyperlink" Target="https://community.secop.gov.co/Public/Tendering/ContractNoticePhases/View?PPI=CO1.PPI.37788499&amp;isFromPublicArea=True&amp;isModal=False" TargetMode="External"/><Relationship Id="rId135" Type="http://schemas.openxmlformats.org/officeDocument/2006/relationships/hyperlink" Target="https://community.secop.gov.co/Public/Tendering/ContractNoticePhases/View?PPI=CO1.PPI.38816473&amp;isFromPublicArea=True&amp;isModal=False" TargetMode="External"/><Relationship Id="rId177" Type="http://schemas.openxmlformats.org/officeDocument/2006/relationships/hyperlink" Target="https://community.secop.gov.co/Public/Tendering/ContractNoticePhases/View?PPI=CO1.PPI.39759126&amp;isFromPublicArea=True&amp;isModal=False" TargetMode="External"/><Relationship Id="rId342" Type="http://schemas.openxmlformats.org/officeDocument/2006/relationships/hyperlink" Target="https://community.secop.gov.co/Public/Tendering/ContractNoticePhases/View?PPI=CO1.PPI.40920879&amp;isFromPublicArea=True&amp;isModal=False" TargetMode="External"/><Relationship Id="rId384" Type="http://schemas.openxmlformats.org/officeDocument/2006/relationships/hyperlink" Target="https://community.secop.gov.co/Public/Tendering/ContractNoticePhases/View?PPI=CO1.PPI.41159303&amp;isFromPublicArea=True&amp;isModal=False" TargetMode="External"/><Relationship Id="rId591" Type="http://schemas.openxmlformats.org/officeDocument/2006/relationships/hyperlink" Target="https://community.secop.gov.co/Public/Tendering/ContractNoticePhases/View?PPI=CO1.PPI.41501969&amp;isFromPublicArea=True&amp;isModal=False" TargetMode="External"/><Relationship Id="rId605" Type="http://schemas.openxmlformats.org/officeDocument/2006/relationships/hyperlink" Target="https://community.secop.gov.co/Public/Tendering/ContractNoticePhases/View?PPI=CO1.PPI.41506431&amp;isFromPublicArea=True&amp;isModal=False" TargetMode="External"/><Relationship Id="rId787" Type="http://schemas.openxmlformats.org/officeDocument/2006/relationships/hyperlink" Target="https://community.secop.gov.co/Public/Tendering/ContractNoticePhases/View?PPI=CO1.PPI.41617050&amp;isFromPublicArea=True&amp;isModal=False" TargetMode="External"/><Relationship Id="rId812" Type="http://schemas.openxmlformats.org/officeDocument/2006/relationships/hyperlink" Target="https://community.secop.gov.co/Public/Tendering/ContractNoticePhases/View?PPI=CO1.PPI.41636718&amp;isFromPublicArea=True&amp;isModal=False" TargetMode="External"/><Relationship Id="rId202" Type="http://schemas.openxmlformats.org/officeDocument/2006/relationships/hyperlink" Target="https://community.secop.gov.co/Public/Tendering/ContractNoticePhases/View?PPI=CO1.PPI.40075329&amp;isFromPublicArea=True&amp;isModal=False" TargetMode="External"/><Relationship Id="rId244" Type="http://schemas.openxmlformats.org/officeDocument/2006/relationships/hyperlink" Target="https://community.secop.gov.co/Public/Tendering/ContractNoticePhases/View?PPI=CO1.PPI.40252903&amp;isFromPublicArea=True&amp;isModal=False" TargetMode="External"/><Relationship Id="rId647" Type="http://schemas.openxmlformats.org/officeDocument/2006/relationships/hyperlink" Target="https://community.secop.gov.co/Public/Tendering/ContractNoticePhases/View?PPI=CO1.PPI.41515855&amp;isFromPublicArea=True&amp;isModal=False" TargetMode="External"/><Relationship Id="rId689" Type="http://schemas.openxmlformats.org/officeDocument/2006/relationships/hyperlink" Target="https://community.secop.gov.co/Public/Tendering/ContractNoticePhases/View?PPI=CO1.PPI.41565502&amp;isFromPublicArea=True&amp;isModal=False" TargetMode="External"/><Relationship Id="rId854" Type="http://schemas.openxmlformats.org/officeDocument/2006/relationships/hyperlink" Target="https://community.secop.gov.co/Public/Tendering/ContractNoticePhases/View?PPI=CO1.PPI.41675241&amp;isFromPublicArea=True&amp;isModal=False" TargetMode="External"/><Relationship Id="rId896" Type="http://schemas.openxmlformats.org/officeDocument/2006/relationships/hyperlink" Target="https://community.secop.gov.co/Public/Tendering/ContractNoticePhases/View?PPI=CO1.PPI.41729437&amp;isFromPublicArea=True&amp;isModal=False" TargetMode="External"/><Relationship Id="rId39" Type="http://schemas.openxmlformats.org/officeDocument/2006/relationships/hyperlink" Target="https://community.secop.gov.co/Public/Tendering/ContractNoticePhases/View?PPI=CO1.PPI.37510010&amp;isFromPublicArea=True&amp;isModal=False" TargetMode="External"/><Relationship Id="rId286" Type="http://schemas.openxmlformats.org/officeDocument/2006/relationships/hyperlink" Target="https://community.secop.gov.co/Public/Tendering/ContractNoticePhases/View?PPI=CO1.PPI.40450947&amp;isFromPublicArea=True&amp;isModal=False" TargetMode="External"/><Relationship Id="rId451" Type="http://schemas.openxmlformats.org/officeDocument/2006/relationships/hyperlink" Target="https://community.secop.gov.co/Public/Tendering/ContractNoticePhases/View?PPI=CO1.PPI.41245130&amp;isFromPublicArea=True&amp;isModal=False" TargetMode="External"/><Relationship Id="rId493" Type="http://schemas.openxmlformats.org/officeDocument/2006/relationships/hyperlink" Target="https://community.secop.gov.co/Public/Tendering/ContractNoticePhases/View?PPI=CO1.PPI.41346175&amp;isFromPublicArea=True&amp;isModal=False" TargetMode="External"/><Relationship Id="rId507" Type="http://schemas.openxmlformats.org/officeDocument/2006/relationships/hyperlink" Target="https://community.secop.gov.co/Public/Tendering/ContractNoticePhases/View?PPI=CO1.PPI.41347096&amp;isFromPublicArea=True&amp;isModal=False" TargetMode="External"/><Relationship Id="rId549" Type="http://schemas.openxmlformats.org/officeDocument/2006/relationships/hyperlink" Target="https://community.secop.gov.co/Public/Tendering/ContractNoticePhases/View?PPI=CO1.PPI.41424674&amp;isFromPublicArea=True&amp;isModal=False" TargetMode="External"/><Relationship Id="rId714" Type="http://schemas.openxmlformats.org/officeDocument/2006/relationships/hyperlink" Target="https://community.secop.gov.co/Public/Tendering/ContractNoticePhases/View?PPI=CO1.PPI.41582396&amp;isFromPublicArea=True&amp;isModal=False" TargetMode="External"/><Relationship Id="rId756" Type="http://schemas.openxmlformats.org/officeDocument/2006/relationships/hyperlink" Target="https://community.secop.gov.co/Public/Tendering/ContractNoticePhases/View?PPI=CO1.PPI.41613952&amp;isFromPublicArea=True&amp;isModal=False" TargetMode="External"/><Relationship Id="rId921" Type="http://schemas.openxmlformats.org/officeDocument/2006/relationships/hyperlink" Target="https://community.secop.gov.co/Public/Tendering/ContractNoticePhases/View?PPI=CO1.PPI.41758222&amp;isFromPublicArea=True&amp;isModal=False" TargetMode="External"/><Relationship Id="rId50" Type="http://schemas.openxmlformats.org/officeDocument/2006/relationships/hyperlink" Target="https://community.secop.gov.co/Public/Tendering/ContractNoticePhases/View?PPI=CO1.PPI.37557461&amp;isFromPublicArea=True&amp;isModal=False" TargetMode="External"/><Relationship Id="rId104" Type="http://schemas.openxmlformats.org/officeDocument/2006/relationships/hyperlink" Target="https://community.secop.gov.co/Public/Tendering/ContractNoticePhases/View?PPI=CO1.PPI.38094318&amp;isFromPublicArea=True&amp;isModal=False" TargetMode="External"/><Relationship Id="rId146" Type="http://schemas.openxmlformats.org/officeDocument/2006/relationships/hyperlink" Target="https://community.secop.gov.co/Public/Tendering/ContractNoticePhases/View?PPI=CO1.PPI.39094630&amp;isFromPublicArea=True&amp;isModal=False" TargetMode="External"/><Relationship Id="rId188" Type="http://schemas.openxmlformats.org/officeDocument/2006/relationships/hyperlink" Target="https://community.secop.gov.co/Public/Tendering/ContractNoticePhases/View?PPI=CO1.PPI.39917020&amp;isFromPublicArea=True&amp;isModal=False" TargetMode="External"/><Relationship Id="rId311" Type="http://schemas.openxmlformats.org/officeDocument/2006/relationships/hyperlink" Target="https://community.secop.gov.co/Public/Tendering/ContractNoticePhases/View?PPI=CO1.PPI.40760409&amp;isFromPublicArea=True&amp;isModal=False" TargetMode="External"/><Relationship Id="rId353" Type="http://schemas.openxmlformats.org/officeDocument/2006/relationships/hyperlink" Target="https://community.secop.gov.co/Public/Tendering/ContractNoticePhases/View?PPI=CO1.PPI.40978524&amp;isFromPublicArea=True&amp;isModal=False" TargetMode="External"/><Relationship Id="rId395" Type="http://schemas.openxmlformats.org/officeDocument/2006/relationships/hyperlink" Target="https://community.secop.gov.co/Public/Tendering/ContractNoticePhases/View?PPI=CO1.PPI.41168227&amp;isFromPublicArea=True&amp;isModal=False" TargetMode="External"/><Relationship Id="rId409" Type="http://schemas.openxmlformats.org/officeDocument/2006/relationships/hyperlink" Target="https://community.secop.gov.co/Public/Tendering/ContractNoticePhases/View?PPI=CO1.PPI.41172720&amp;isFromPublicArea=True&amp;isModal=False" TargetMode="External"/><Relationship Id="rId560" Type="http://schemas.openxmlformats.org/officeDocument/2006/relationships/hyperlink" Target="https://community.secop.gov.co/Public/Tendering/ContractNoticePhases/View?PPI=CO1.PPI.41438665&amp;isFromPublicArea=True&amp;isModal=False" TargetMode="External"/><Relationship Id="rId798" Type="http://schemas.openxmlformats.org/officeDocument/2006/relationships/hyperlink" Target="https://community.secop.gov.co/Public/Tendering/ContractNoticePhases/View?PPI=CO1.PPI.41617219&amp;isFromPublicArea=True&amp;isModal=False" TargetMode="External"/><Relationship Id="rId963" Type="http://schemas.openxmlformats.org/officeDocument/2006/relationships/hyperlink" Target="https://community.secop.gov.co/Public/Tendering/ContractNoticePhases/View?PPI=CO1.PPI.41836358&amp;isFromPublicArea=True&amp;isModal=False" TargetMode="External"/><Relationship Id="rId92" Type="http://schemas.openxmlformats.org/officeDocument/2006/relationships/hyperlink" Target="https://community.secop.gov.co/Public/Tendering/ContractNoticePhases/View?PPI=CO1.PPI.38022328&amp;isFromPublicArea=True&amp;isModal=False" TargetMode="External"/><Relationship Id="rId213" Type="http://schemas.openxmlformats.org/officeDocument/2006/relationships/hyperlink" Target="https://community.secop.gov.co/Public/Tendering/ContractNoticePhases/View?PPI=CO1.PPI.40120183&amp;isFromPublicArea=True&amp;isModal=False" TargetMode="External"/><Relationship Id="rId420" Type="http://schemas.openxmlformats.org/officeDocument/2006/relationships/hyperlink" Target="https://community.secop.gov.co/Public/Tendering/ContractNoticePhases/View?PPI=CO1.PPI.41171976&amp;isFromPublicArea=True&amp;isModal=False" TargetMode="External"/><Relationship Id="rId616" Type="http://schemas.openxmlformats.org/officeDocument/2006/relationships/hyperlink" Target="https://community.secop.gov.co/Public/Tendering/ContractNoticePhases/View?PPI=CO1.PPI.41508017&amp;isFromPublicArea=True&amp;isModal=False" TargetMode="External"/><Relationship Id="rId658" Type="http://schemas.openxmlformats.org/officeDocument/2006/relationships/hyperlink" Target="https://community.secop.gov.co/Public/Tendering/ContractNoticePhases/View?PPI=CO1.PPI.41536277&amp;isFromPublicArea=True&amp;isModal=False" TargetMode="External"/><Relationship Id="rId823" Type="http://schemas.openxmlformats.org/officeDocument/2006/relationships/hyperlink" Target="https://community.secop.gov.co/Public/Tendering/ContractNoticePhases/View?PPI=CO1.PPI.41639366&amp;isFromPublicArea=True&amp;isModal=False" TargetMode="External"/><Relationship Id="rId865" Type="http://schemas.openxmlformats.org/officeDocument/2006/relationships/hyperlink" Target="https://community.secop.gov.co/Public/Tendering/ContractNoticePhases/View?PPI=CO1.PPI.41683698&amp;isFromPublicArea=True&amp;isModal=False" TargetMode="External"/><Relationship Id="rId255" Type="http://schemas.openxmlformats.org/officeDocument/2006/relationships/hyperlink" Target="https://community.secop.gov.co/Public/Tendering/ContractNoticePhases/View?PPI=CO1.PPI.40281150&amp;isFromPublicArea=True&amp;isModal=False" TargetMode="External"/><Relationship Id="rId297" Type="http://schemas.openxmlformats.org/officeDocument/2006/relationships/hyperlink" Target="https://community.secop.gov.co/Public/Tendering/ContractNoticePhases/View?PPI=CO1.PPI.40665267&amp;isFromPublicArea=True&amp;isModal=False" TargetMode="External"/><Relationship Id="rId462" Type="http://schemas.openxmlformats.org/officeDocument/2006/relationships/hyperlink" Target="https://community.secop.gov.co/Public/Tendering/ContractNoticePhases/View?PPI=CO1.PPI.41267639&amp;isFromPublicArea=True&amp;isModal=False" TargetMode="External"/><Relationship Id="rId518" Type="http://schemas.openxmlformats.org/officeDocument/2006/relationships/hyperlink" Target="https://community.secop.gov.co/Public/Tendering/ContractNoticePhases/View?PPI=CO1.PPI.41351433&amp;isFromPublicArea=True&amp;isModal=False" TargetMode="External"/><Relationship Id="rId725" Type="http://schemas.openxmlformats.org/officeDocument/2006/relationships/hyperlink" Target="https://community.secop.gov.co/Public/Tendering/ContractNoticePhases/View?PPI=CO1.PPI.41584923&amp;isFromPublicArea=True&amp;isModal=False" TargetMode="External"/><Relationship Id="rId932" Type="http://schemas.openxmlformats.org/officeDocument/2006/relationships/hyperlink" Target="https://community.secop.gov.co/Public/Tendering/ContractNoticePhases/View?PPI=CO1.PPI.41769247&amp;isFromPublicArea=True&amp;isModal=False" TargetMode="External"/><Relationship Id="rId115" Type="http://schemas.openxmlformats.org/officeDocument/2006/relationships/hyperlink" Target="https://community.secop.gov.co/Public/Tendering/ContractNoticePhases/View?PPI=CO1.PPI.38332980&amp;isFromPublicArea=True&amp;isModal=False" TargetMode="External"/><Relationship Id="rId157" Type="http://schemas.openxmlformats.org/officeDocument/2006/relationships/hyperlink" Target="https://community.secop.gov.co/Public/Tendering/ContractNoticePhases/View?PPI=CO1.PPI.39489466&amp;isFromPublicArea=True&amp;isModal=False" TargetMode="External"/><Relationship Id="rId322" Type="http://schemas.openxmlformats.org/officeDocument/2006/relationships/hyperlink" Target="https://community.secop.gov.co/Public/Tendering/ContractNoticePhases/View?PPI=CO1.PPI.40834575&amp;isFromPublicArea=True&amp;isModal=False" TargetMode="External"/><Relationship Id="rId364" Type="http://schemas.openxmlformats.org/officeDocument/2006/relationships/hyperlink" Target="https://community.secop.gov.co/Public/Tendering/ContractNoticePhases/View?PPI=CO1.PPI.41071276&amp;isFromPublicArea=True&amp;isModal=False" TargetMode="External"/><Relationship Id="rId767" Type="http://schemas.openxmlformats.org/officeDocument/2006/relationships/hyperlink" Target="https://community.secop.gov.co/Public/Tendering/ContractNoticePhases/View?PPI=CO1.PPI.41615742&amp;isFromPublicArea=True&amp;isModal=False" TargetMode="External"/><Relationship Id="rId974" Type="http://schemas.openxmlformats.org/officeDocument/2006/relationships/hyperlink" Target="https://community.secop.gov.co/Public/Tendering/ContractNoticePhases/View?PPI=CO1.PPI.41866593&amp;isFromPublicArea=True&amp;isModal=False" TargetMode="External"/><Relationship Id="rId61" Type="http://schemas.openxmlformats.org/officeDocument/2006/relationships/hyperlink" Target="https://community.secop.gov.co/Public/Tendering/ContractNoticePhases/View?PPI=CO1.PPI.37611872&amp;isFromPublicArea=True&amp;isModal=False" TargetMode="External"/><Relationship Id="rId199" Type="http://schemas.openxmlformats.org/officeDocument/2006/relationships/hyperlink" Target="https://community.secop.gov.co/Public/Tendering/ContractNoticePhases/View?PPI=CO1.PPI.40063529&amp;isFromPublicArea=True&amp;isModal=False" TargetMode="External"/><Relationship Id="rId571" Type="http://schemas.openxmlformats.org/officeDocument/2006/relationships/hyperlink" Target="https://community.secop.gov.co/Public/Tendering/ContractNoticePhases/View?PPI=CO1.PPI.41446552&amp;isFromPublicArea=True&amp;isModal=False" TargetMode="External"/><Relationship Id="rId627" Type="http://schemas.openxmlformats.org/officeDocument/2006/relationships/hyperlink" Target="https://community.secop.gov.co/Public/Tendering/ContractNoticePhases/View?PPI=CO1.PPI.41514435&amp;isFromPublicArea=True&amp;isModal=False" TargetMode="External"/><Relationship Id="rId669" Type="http://schemas.openxmlformats.org/officeDocument/2006/relationships/hyperlink" Target="https://community.secop.gov.co/Public/Tendering/ContractNoticePhases/View?PPI=CO1.PPI.41548024&amp;isFromPublicArea=True&amp;isModal=False" TargetMode="External"/><Relationship Id="rId834" Type="http://schemas.openxmlformats.org/officeDocument/2006/relationships/hyperlink" Target="https://community.secop.gov.co/Public/Tendering/ContractNoticePhases/View?PPI=CO1.PPI.41642878&amp;isFromPublicArea=True&amp;isModal=False" TargetMode="External"/><Relationship Id="rId876" Type="http://schemas.openxmlformats.org/officeDocument/2006/relationships/hyperlink" Target="https://community.secop.gov.co/Public/Tendering/ContractNoticePhases/View?PPI=CO1.PPI.41698863&amp;isFromPublicArea=True&amp;isModal=False" TargetMode="External"/><Relationship Id="rId19" Type="http://schemas.openxmlformats.org/officeDocument/2006/relationships/hyperlink" Target="https://community.secop.gov.co/Public/Tendering/ContractNoticePhases/View?PPI=CO1.PPI.37437694&amp;isFromPublicArea=True&amp;isModal=False" TargetMode="External"/><Relationship Id="rId224" Type="http://schemas.openxmlformats.org/officeDocument/2006/relationships/hyperlink" Target="https://community.secop.gov.co/Public/Tendering/ContractNoticePhases/View?PPI=CO1.PPI.40198295&amp;isFromPublicArea=True&amp;isModal=False" TargetMode="External"/><Relationship Id="rId266" Type="http://schemas.openxmlformats.org/officeDocument/2006/relationships/hyperlink" Target="https://community.secop.gov.co/Public/Tendering/ContractNoticePhases/View?PPI=CO1.PPI.40335810&amp;isFromPublicArea=True&amp;isModal=False" TargetMode="External"/><Relationship Id="rId431" Type="http://schemas.openxmlformats.org/officeDocument/2006/relationships/hyperlink" Target="https://community.secop.gov.co/Public/Tendering/ContractNoticePhases/View?PPI=CO1.PPI.41206820&amp;isFromPublicArea=True&amp;isModal=False" TargetMode="External"/><Relationship Id="rId473" Type="http://schemas.openxmlformats.org/officeDocument/2006/relationships/hyperlink" Target="https://community.secop.gov.co/Public/Tendering/ContractNoticePhases/View?PPI=CO1.PPI.41325730&amp;isFromPublicArea=True&amp;isModal=False" TargetMode="External"/><Relationship Id="rId529" Type="http://schemas.openxmlformats.org/officeDocument/2006/relationships/hyperlink" Target="https://community.secop.gov.co/Public/Tendering/ContractNoticePhases/View?PPI=CO1.PPI.41361687&amp;isFromPublicArea=True&amp;isModal=False" TargetMode="External"/><Relationship Id="rId680" Type="http://schemas.openxmlformats.org/officeDocument/2006/relationships/hyperlink" Target="https://community.secop.gov.co/Public/Tendering/ContractNoticePhases/View?PPI=CO1.PPI.41560666&amp;isFromPublicArea=True&amp;isModal=False" TargetMode="External"/><Relationship Id="rId736" Type="http://schemas.openxmlformats.org/officeDocument/2006/relationships/hyperlink" Target="https://community.secop.gov.co/Public/Tendering/ContractNoticePhases/View?PPI=CO1.PPI.41595715&amp;isFromPublicArea=True&amp;isModal=False" TargetMode="External"/><Relationship Id="rId901" Type="http://schemas.openxmlformats.org/officeDocument/2006/relationships/hyperlink" Target="https://community.secop.gov.co/Public/Tendering/ContractNoticePhases/View?PPI=CO1.PPI.41737751&amp;isFromPublicArea=True&amp;isModal=False" TargetMode="External"/><Relationship Id="rId30" Type="http://schemas.openxmlformats.org/officeDocument/2006/relationships/hyperlink" Target="https://community.secop.gov.co/Public/Tendering/ContractNoticePhases/View?PPI=CO1.PPI.37474570&amp;isFromPublicArea=True&amp;isModal=False" TargetMode="External"/><Relationship Id="rId126" Type="http://schemas.openxmlformats.org/officeDocument/2006/relationships/hyperlink" Target="https://community.secop.gov.co/Public/Tendering/ContractNoticePhases/View?PPI=CO1.PPI.38569831&amp;isFromPublicArea=True&amp;isModal=False" TargetMode="External"/><Relationship Id="rId168" Type="http://schemas.openxmlformats.org/officeDocument/2006/relationships/hyperlink" Target="https://community.secop.gov.co/Public/Tendering/ContractNoticePhases/View?PPI=CO1.PPI.39611869&amp;isFromPublicArea=True&amp;isModal=False" TargetMode="External"/><Relationship Id="rId333" Type="http://schemas.openxmlformats.org/officeDocument/2006/relationships/hyperlink" Target="https://community.secop.gov.co/Public/Tendering/ContractNoticePhases/View?PPI=CO1.PPI.40878152&amp;isFromPublicArea=True&amp;isModal=False" TargetMode="External"/><Relationship Id="rId540" Type="http://schemas.openxmlformats.org/officeDocument/2006/relationships/hyperlink" Target="https://community.secop.gov.co/Public/Tendering/ContractNoticePhases/View?PPI=CO1.PPI.41410735&amp;isFromPublicArea=True&amp;isModal=False" TargetMode="External"/><Relationship Id="rId778" Type="http://schemas.openxmlformats.org/officeDocument/2006/relationships/hyperlink" Target="https://community.secop.gov.co/Public/Tendering/ContractNoticePhases/View?PPI=CO1.PPI.41616567&amp;isFromPublicArea=True&amp;isModal=False" TargetMode="External"/><Relationship Id="rId943" Type="http://schemas.openxmlformats.org/officeDocument/2006/relationships/hyperlink" Target="https://community.secop.gov.co/Public/Tendering/ContractNoticePhases/View?PPI=CO1.PPI.41789782&amp;isFromPublicArea=True&amp;isModal=False" TargetMode="External"/><Relationship Id="rId72" Type="http://schemas.openxmlformats.org/officeDocument/2006/relationships/hyperlink" Target="https://community.secop.gov.co/Public/Tendering/ContractNoticePhases/View?PPI=CO1.PPI.37679860&amp;isFromPublicArea=True&amp;isModal=False" TargetMode="External"/><Relationship Id="rId375" Type="http://schemas.openxmlformats.org/officeDocument/2006/relationships/hyperlink" Target="https://community.secop.gov.co/Public/Tendering/ContractNoticePhases/View?PPI=CO1.PPI.41101839&amp;isFromPublicArea=True&amp;isModal=False" TargetMode="External"/><Relationship Id="rId582" Type="http://schemas.openxmlformats.org/officeDocument/2006/relationships/hyperlink" Target="https://community.secop.gov.co/Public/Tendering/ContractNoticePhases/View?PPI=CO1.PPI.41455974&amp;isFromPublicArea=True&amp;isModal=False" TargetMode="External"/><Relationship Id="rId638" Type="http://schemas.openxmlformats.org/officeDocument/2006/relationships/hyperlink" Target="https://community.secop.gov.co/Public/Tendering/ContractNoticePhases/View?PPI=CO1.PPI.41515822&amp;isFromPublicArea=True&amp;isModal=False" TargetMode="External"/><Relationship Id="rId803" Type="http://schemas.openxmlformats.org/officeDocument/2006/relationships/hyperlink" Target="https://community.secop.gov.co/Public/Tendering/ContractNoticePhases/View?PPI=CO1.PPI.41617315&amp;isFromPublicArea=True&amp;isModal=False" TargetMode="External"/><Relationship Id="rId845" Type="http://schemas.openxmlformats.org/officeDocument/2006/relationships/hyperlink" Target="https://community.secop.gov.co/Public/Tendering/ContractNoticePhases/View?PPI=CO1.PPI.41653936&amp;isFromPublicArea=True&amp;isModal=False" TargetMode="External"/><Relationship Id="rId3" Type="http://schemas.openxmlformats.org/officeDocument/2006/relationships/hyperlink" Target="https://community.secop.gov.co/Public/Tendering/ContractNoticePhases/View?PPI=CO1.PPI.37254442&amp;isFromPublicArea=True&amp;isModal=False" TargetMode="External"/><Relationship Id="rId235" Type="http://schemas.openxmlformats.org/officeDocument/2006/relationships/hyperlink" Target="https://community.secop.gov.co/Public/Tendering/ContractNoticePhases/View?PPI=CO1.PPI.40234364&amp;isFromPublicArea=True&amp;isModal=False" TargetMode="External"/><Relationship Id="rId277" Type="http://schemas.openxmlformats.org/officeDocument/2006/relationships/hyperlink" Target="https://community.secop.gov.co/Public/Tendering/ContractNoticePhases/View?PPI=CO1.PPI.40376063&amp;isFromPublicArea=True&amp;isModal=False" TargetMode="External"/><Relationship Id="rId400" Type="http://schemas.openxmlformats.org/officeDocument/2006/relationships/hyperlink" Target="https://community.secop.gov.co/Public/Tendering/ContractNoticePhases/View?PPI=CO1.PPI.41170463&amp;isFromPublicArea=True&amp;isModal=False" TargetMode="External"/><Relationship Id="rId442" Type="http://schemas.openxmlformats.org/officeDocument/2006/relationships/hyperlink" Target="https://community.secop.gov.co/Public/Tendering/ContractNoticePhases/View?PPI=CO1.PPI.41235698&amp;isFromPublicArea=True&amp;isModal=False" TargetMode="External"/><Relationship Id="rId484" Type="http://schemas.openxmlformats.org/officeDocument/2006/relationships/hyperlink" Target="https://community.secop.gov.co/Public/Tendering/ContractNoticePhases/View?PPI=CO1.PPI.41338415&amp;isFromPublicArea=True&amp;isModal=False" TargetMode="External"/><Relationship Id="rId705" Type="http://schemas.openxmlformats.org/officeDocument/2006/relationships/hyperlink" Target="https://community.secop.gov.co/Public/Tendering/ContractNoticePhases/View?PPI=CO1.PPI.41577686&amp;isFromPublicArea=True&amp;isModal=False" TargetMode="External"/><Relationship Id="rId887" Type="http://schemas.openxmlformats.org/officeDocument/2006/relationships/hyperlink" Target="https://community.secop.gov.co/Public/Tendering/ContractNoticePhases/View?PPI=CO1.PPI.41710853&amp;isFromPublicArea=True&amp;isModal=False" TargetMode="External"/><Relationship Id="rId137" Type="http://schemas.openxmlformats.org/officeDocument/2006/relationships/hyperlink" Target="https://community.secop.gov.co/Public/Tendering/ContractNoticePhases/View?PPI=CO1.PPI.38842729&amp;isFromPublicArea=True&amp;isModal=False" TargetMode="External"/><Relationship Id="rId302" Type="http://schemas.openxmlformats.org/officeDocument/2006/relationships/hyperlink" Target="https://community.secop.gov.co/Public/Tendering/ContractNoticePhases/View?PPI=CO1.PPI.40691487&amp;isFromPublicArea=True&amp;isModal=False" TargetMode="External"/><Relationship Id="rId344" Type="http://schemas.openxmlformats.org/officeDocument/2006/relationships/hyperlink" Target="https://community.secop.gov.co/Public/Tendering/ContractNoticePhases/View?PPI=CO1.PPI.40934997&amp;isFromPublicArea=True&amp;isModal=False" TargetMode="External"/><Relationship Id="rId691" Type="http://schemas.openxmlformats.org/officeDocument/2006/relationships/hyperlink" Target="https://community.secop.gov.co/Public/Tendering/ContractNoticePhases/View?PPI=CO1.PPI.41566310&amp;isFromPublicArea=True&amp;isModal=False" TargetMode="External"/><Relationship Id="rId747" Type="http://schemas.openxmlformats.org/officeDocument/2006/relationships/hyperlink" Target="https://community.secop.gov.co/Public/Tendering/ContractNoticePhases/View?PPI=CO1.PPI.41609043&amp;isFromPublicArea=True&amp;isModal=False" TargetMode="External"/><Relationship Id="rId789" Type="http://schemas.openxmlformats.org/officeDocument/2006/relationships/hyperlink" Target="https://community.secop.gov.co/Public/Tendering/ContractNoticePhases/View?PPI=CO1.PPI.41616181&amp;isFromPublicArea=True&amp;isModal=False" TargetMode="External"/><Relationship Id="rId912" Type="http://schemas.openxmlformats.org/officeDocument/2006/relationships/hyperlink" Target="https://community.secop.gov.co/Public/Tendering/ContractNoticePhases/View?PPI=CO1.PPI.41748833&amp;isFromPublicArea=True&amp;isModal=False" TargetMode="External"/><Relationship Id="rId954" Type="http://schemas.openxmlformats.org/officeDocument/2006/relationships/hyperlink" Target="https://community.secop.gov.co/Public/Tendering/ContractNoticePhases/View?PPI=CO1.PPI.41800997&amp;isFromPublicArea=True&amp;isModal=False" TargetMode="External"/><Relationship Id="rId41" Type="http://schemas.openxmlformats.org/officeDocument/2006/relationships/hyperlink" Target="https://community.secop.gov.co/Public/Tendering/ContractNoticePhases/View?PPI=CO1.PPI.37512914&amp;isFromPublicArea=True&amp;isModal=False" TargetMode="External"/><Relationship Id="rId83" Type="http://schemas.openxmlformats.org/officeDocument/2006/relationships/hyperlink" Target="https://community.secop.gov.co/Public/Tendering/ContractNoticePhases/View?PPI=CO1.PPI.37818728&amp;isFromPublicArea=True&amp;isModal=False" TargetMode="External"/><Relationship Id="rId179" Type="http://schemas.openxmlformats.org/officeDocument/2006/relationships/hyperlink" Target="https://community.secop.gov.co/Public/Tendering/ContractNoticePhases/View?PPI=CO1.PPI.39773527&amp;isFromPublicArea=True&amp;isModal=False" TargetMode="External"/><Relationship Id="rId386" Type="http://schemas.openxmlformats.org/officeDocument/2006/relationships/hyperlink" Target="https://community.secop.gov.co/Public/Tendering/ContractNoticePhases/View?PPI=CO1.PPI.41160828&amp;isFromPublicArea=True&amp;isModal=False" TargetMode="External"/><Relationship Id="rId551" Type="http://schemas.openxmlformats.org/officeDocument/2006/relationships/hyperlink" Target="https://community.secop.gov.co/Public/Tendering/ContractNoticePhases/View?PPI=CO1.PPI.41426028&amp;isFromPublicArea=True&amp;isModal=False" TargetMode="External"/><Relationship Id="rId593" Type="http://schemas.openxmlformats.org/officeDocument/2006/relationships/hyperlink" Target="https://community.secop.gov.co/Public/Tendering/ContractNoticePhases/View?PPI=CO1.PPI.41503253&amp;isFromPublicArea=True&amp;isModal=False" TargetMode="External"/><Relationship Id="rId607" Type="http://schemas.openxmlformats.org/officeDocument/2006/relationships/hyperlink" Target="https://community.secop.gov.co/Public/Tendering/ContractNoticePhases/View?PPI=CO1.PPI.41506751&amp;isFromPublicArea=True&amp;isModal=False" TargetMode="External"/><Relationship Id="rId649" Type="http://schemas.openxmlformats.org/officeDocument/2006/relationships/hyperlink" Target="https://community.secop.gov.co/Public/Tendering/ContractNoticePhases/View?PPI=CO1.PPI.41531780&amp;isFromPublicArea=True&amp;isModal=False" TargetMode="External"/><Relationship Id="rId814" Type="http://schemas.openxmlformats.org/officeDocument/2006/relationships/hyperlink" Target="https://community.secop.gov.co/Public/Tendering/ContractNoticePhases/View?PPI=CO1.PPI.41637260&amp;isFromPublicArea=True&amp;isModal=False" TargetMode="External"/><Relationship Id="rId856" Type="http://schemas.openxmlformats.org/officeDocument/2006/relationships/hyperlink" Target="https://community.secop.gov.co/Public/Tendering/ContractNoticePhases/View?PPI=CO1.PPI.41677402&amp;isFromPublicArea=True&amp;isModal=False" TargetMode="External"/><Relationship Id="rId190" Type="http://schemas.openxmlformats.org/officeDocument/2006/relationships/hyperlink" Target="https://community.secop.gov.co/Public/Tendering/ContractNoticePhases/View?PPI=CO1.PPI.39918923&amp;isFromPublicArea=True&amp;isModal=False" TargetMode="External"/><Relationship Id="rId204" Type="http://schemas.openxmlformats.org/officeDocument/2006/relationships/hyperlink" Target="https://community.secop.gov.co/Public/Tendering/ContractNoticePhases/View?PPI=CO1.PPI.40089538&amp;isFromPublicArea=True&amp;isModal=False" TargetMode="External"/><Relationship Id="rId246" Type="http://schemas.openxmlformats.org/officeDocument/2006/relationships/hyperlink" Target="https://community.secop.gov.co/Public/Tendering/ContractNoticePhases/View?PPI=CO1.PPI.40260954&amp;isFromPublicArea=True&amp;isModal=False" TargetMode="External"/><Relationship Id="rId288" Type="http://schemas.openxmlformats.org/officeDocument/2006/relationships/hyperlink" Target="https://community.secop.gov.co/Public/Tendering/ContractNoticePhases/View?PPI=CO1.PPI.40455756&amp;isFromPublicArea=True&amp;isModal=False" TargetMode="External"/><Relationship Id="rId411" Type="http://schemas.openxmlformats.org/officeDocument/2006/relationships/hyperlink" Target="https://community.secop.gov.co/Public/Tendering/ContractNoticePhases/View?PPI=CO1.PPI.41172762&amp;isFromPublicArea=True&amp;isModal=False" TargetMode="External"/><Relationship Id="rId453" Type="http://schemas.openxmlformats.org/officeDocument/2006/relationships/hyperlink" Target="https://community.secop.gov.co/Public/Tendering/ContractNoticePhases/View?PPI=CO1.PPI.41252274&amp;isFromPublicArea=True&amp;isModal=False" TargetMode="External"/><Relationship Id="rId509" Type="http://schemas.openxmlformats.org/officeDocument/2006/relationships/hyperlink" Target="https://community.secop.gov.co/Public/Tendering/ContractNoticePhases/View?PPI=CO1.PPI.41350606&amp;isFromPublicArea=True&amp;isModal=False" TargetMode="External"/><Relationship Id="rId660" Type="http://schemas.openxmlformats.org/officeDocument/2006/relationships/hyperlink" Target="https://community.secop.gov.co/Public/Tendering/ContractNoticePhases/View?PPI=CO1.PPI.41540810&amp;isFromPublicArea=True&amp;isModal=False" TargetMode="External"/><Relationship Id="rId898" Type="http://schemas.openxmlformats.org/officeDocument/2006/relationships/hyperlink" Target="https://community.secop.gov.co/Public/Tendering/ContractNoticePhases/View?PPI=CO1.PPI.41732324&amp;isFromPublicArea=True&amp;isModal=False" TargetMode="External"/><Relationship Id="rId106" Type="http://schemas.openxmlformats.org/officeDocument/2006/relationships/hyperlink" Target="https://community.secop.gov.co/Public/Tendering/ContractNoticePhases/View?PPI=CO1.PPI.38142073&amp;isFromPublicArea=True&amp;isModal=False" TargetMode="External"/><Relationship Id="rId313" Type="http://schemas.openxmlformats.org/officeDocument/2006/relationships/hyperlink" Target="https://community.secop.gov.co/Public/Tendering/ContractNoticePhases/View?PPI=CO1.PPI.40788579&amp;isFromPublicArea=True&amp;isModal=False" TargetMode="External"/><Relationship Id="rId495" Type="http://schemas.openxmlformats.org/officeDocument/2006/relationships/hyperlink" Target="https://community.secop.gov.co/Public/Tendering/ContractNoticePhases/View?PPI=CO1.PPI.41346721&amp;isFromPublicArea=True&amp;isModal=False" TargetMode="External"/><Relationship Id="rId716" Type="http://schemas.openxmlformats.org/officeDocument/2006/relationships/hyperlink" Target="https://community.secop.gov.co/Public/Tendering/ContractNoticePhases/View?PPI=CO1.PPI.41583351&amp;isFromPublicArea=True&amp;isModal=False" TargetMode="External"/><Relationship Id="rId758" Type="http://schemas.openxmlformats.org/officeDocument/2006/relationships/hyperlink" Target="https://community.secop.gov.co/Public/Tendering/ContractNoticePhases/View?PPI=CO1.PPI.41613982&amp;isFromPublicArea=True&amp;isModal=False" TargetMode="External"/><Relationship Id="rId923" Type="http://schemas.openxmlformats.org/officeDocument/2006/relationships/hyperlink" Target="https://community.secop.gov.co/Public/Tendering/ContractNoticePhases/View?PPI=CO1.PPI.41760945&amp;isFromPublicArea=True&amp;isModal=False" TargetMode="External"/><Relationship Id="rId965" Type="http://schemas.openxmlformats.org/officeDocument/2006/relationships/hyperlink" Target="https://community.secop.gov.co/Public/Tendering/ContractNoticePhases/View?PPI=CO1.PPI.41845192&amp;isFromPublicArea=True&amp;isModal=False" TargetMode="External"/><Relationship Id="rId10" Type="http://schemas.openxmlformats.org/officeDocument/2006/relationships/hyperlink" Target="https://community.secop.gov.co/Public/Tendering/ContractNoticePhases/View?PPI=CO1.PPI.37343726&amp;isFromPublicArea=True&amp;isModal=False" TargetMode="External"/><Relationship Id="rId52" Type="http://schemas.openxmlformats.org/officeDocument/2006/relationships/hyperlink" Target="https://community.secop.gov.co/Public/Tendering/ContractNoticePhases/View?PPI=CO1.PPI.37567084&amp;isFromPublicArea=True&amp;isModal=False" TargetMode="External"/><Relationship Id="rId94" Type="http://schemas.openxmlformats.org/officeDocument/2006/relationships/hyperlink" Target="https://community.secop.gov.co/Public/Tendering/ContractNoticePhases/View?PPI=CO1.PPI.38030277&amp;isFromPublicArea=True&amp;isModal=False" TargetMode="External"/><Relationship Id="rId148" Type="http://schemas.openxmlformats.org/officeDocument/2006/relationships/hyperlink" Target="https://community.secop.gov.co/Public/Tendering/ContractNoticePhases/View?PPI=CO1.PPI.39133139&amp;isFromPublicArea=True&amp;isModal=False" TargetMode="External"/><Relationship Id="rId355" Type="http://schemas.openxmlformats.org/officeDocument/2006/relationships/hyperlink" Target="https://community.secop.gov.co/Public/Tendering/ContractNoticePhases/View?PPI=CO1.PPI.40999948&amp;isFromPublicArea=True&amp;isModal=False" TargetMode="External"/><Relationship Id="rId397" Type="http://schemas.openxmlformats.org/officeDocument/2006/relationships/hyperlink" Target="https://community.secop.gov.co/Public/Tendering/ContractNoticePhases/View?PPI=CO1.PPI.41168285&amp;isFromPublicArea=True&amp;isModal=False" TargetMode="External"/><Relationship Id="rId520" Type="http://schemas.openxmlformats.org/officeDocument/2006/relationships/hyperlink" Target="https://community.secop.gov.co/Public/Tendering/ContractNoticePhases/View?PPI=CO1.PPI.41351462&amp;isFromPublicArea=True&amp;isModal=False" TargetMode="External"/><Relationship Id="rId562" Type="http://schemas.openxmlformats.org/officeDocument/2006/relationships/hyperlink" Target="https://community.secop.gov.co/Public/Tendering/ContractNoticePhases/View?PPI=CO1.PPI.41439756&amp;isFromPublicArea=True&amp;isModal=False" TargetMode="External"/><Relationship Id="rId618" Type="http://schemas.openxmlformats.org/officeDocument/2006/relationships/hyperlink" Target="https://community.secop.gov.co/Public/Tendering/ContractNoticePhases/View?PPI=CO1.PPI.41513827&amp;isFromPublicArea=True&amp;isModal=False" TargetMode="External"/><Relationship Id="rId825" Type="http://schemas.openxmlformats.org/officeDocument/2006/relationships/hyperlink" Target="https://community.secop.gov.co/Public/Tendering/ContractNoticePhases/View?PPI=CO1.PPI.41640322&amp;isFromPublicArea=True&amp;isModal=False" TargetMode="External"/><Relationship Id="rId215" Type="http://schemas.openxmlformats.org/officeDocument/2006/relationships/hyperlink" Target="https://community.secop.gov.co/Public/Tendering/ContractNoticePhases/View?PPI=CO1.PPI.40130643&amp;isFromPublicArea=True&amp;isModal=False" TargetMode="External"/><Relationship Id="rId257" Type="http://schemas.openxmlformats.org/officeDocument/2006/relationships/hyperlink" Target="https://community.secop.gov.co/Public/Tendering/ContractNoticePhases/View?PPI=CO1.PPI.40318745&amp;isFromPublicArea=True&amp;isModal=False" TargetMode="External"/><Relationship Id="rId422" Type="http://schemas.openxmlformats.org/officeDocument/2006/relationships/hyperlink" Target="https://community.secop.gov.co/Public/Tendering/ContractNoticePhases/View?PPI=CO1.PPI.41172229&amp;isFromPublicArea=True&amp;isModal=False" TargetMode="External"/><Relationship Id="rId464" Type="http://schemas.openxmlformats.org/officeDocument/2006/relationships/hyperlink" Target="https://community.secop.gov.co/Public/Tendering/ContractNoticePhases/View?PPI=CO1.PPI.41269929&amp;isFromPublicArea=True&amp;isModal=False" TargetMode="External"/><Relationship Id="rId867" Type="http://schemas.openxmlformats.org/officeDocument/2006/relationships/hyperlink" Target="https://community.secop.gov.co/Public/Tendering/ContractNoticePhases/View?PPI=CO1.PPI.41685442&amp;isFromPublicArea=True&amp;isModal=False" TargetMode="External"/><Relationship Id="rId299" Type="http://schemas.openxmlformats.org/officeDocument/2006/relationships/hyperlink" Target="https://community.secop.gov.co/Public/Tendering/ContractNoticePhases/View?PPI=CO1.PPI.40689224&amp;isFromPublicArea=True&amp;isModal=False" TargetMode="External"/><Relationship Id="rId727" Type="http://schemas.openxmlformats.org/officeDocument/2006/relationships/hyperlink" Target="https://community.secop.gov.co/Public/Tendering/ContractNoticePhases/View?PPI=CO1.PPI.41583179&amp;isFromPublicArea=True&amp;isModal=False" TargetMode="External"/><Relationship Id="rId934" Type="http://schemas.openxmlformats.org/officeDocument/2006/relationships/hyperlink" Target="https://community.secop.gov.co/Public/Tendering/ContractNoticePhases/View?PPI=CO1.PPI.41771496&amp;isFromPublicArea=True&amp;isModal=False" TargetMode="External"/><Relationship Id="rId63" Type="http://schemas.openxmlformats.org/officeDocument/2006/relationships/hyperlink" Target="https://community.secop.gov.co/Public/Tendering/ContractNoticePhases/View?PPI=CO1.PPI.37613638&amp;isFromPublicArea=True&amp;isModal=False" TargetMode="External"/><Relationship Id="rId159" Type="http://schemas.openxmlformats.org/officeDocument/2006/relationships/hyperlink" Target="https://community.secop.gov.co/Public/Tendering/ContractNoticePhases/View?PPI=CO1.PPI.39549563&amp;isFromPublicArea=True&amp;isModal=False" TargetMode="External"/><Relationship Id="rId366" Type="http://schemas.openxmlformats.org/officeDocument/2006/relationships/hyperlink" Target="https://community.secop.gov.co/Public/Tendering/ContractNoticePhases/View?PPI=CO1.PPI.41073806&amp;isFromPublicArea=True&amp;isModal=False" TargetMode="External"/><Relationship Id="rId573" Type="http://schemas.openxmlformats.org/officeDocument/2006/relationships/hyperlink" Target="https://community.secop.gov.co/Public/Tendering/ContractNoticePhases/View?PPI=CO1.PPI.41447473&amp;isFromPublicArea=True&amp;isModal=False" TargetMode="External"/><Relationship Id="rId780" Type="http://schemas.openxmlformats.org/officeDocument/2006/relationships/hyperlink" Target="https://community.secop.gov.co/Public/Tendering/ContractNoticePhases/View?PPI=CO1.PPI.41616771&amp;isFromPublicArea=True&amp;isModal=False" TargetMode="External"/><Relationship Id="rId226" Type="http://schemas.openxmlformats.org/officeDocument/2006/relationships/hyperlink" Target="https://community.secop.gov.co/Public/Tendering/ContractNoticePhases/View?PPI=CO1.PPI.40201630&amp;isFromPublicArea=True&amp;isModal=False" TargetMode="External"/><Relationship Id="rId433" Type="http://schemas.openxmlformats.org/officeDocument/2006/relationships/hyperlink" Target="https://community.secop.gov.co/Public/Tendering/ContractNoticePhases/View?PPI=CO1.PPI.41220559&amp;isFromPublicArea=True&amp;isModal=False" TargetMode="External"/><Relationship Id="rId878" Type="http://schemas.openxmlformats.org/officeDocument/2006/relationships/hyperlink" Target="https://community.secop.gov.co/Public/Tendering/ContractNoticePhases/View?PPI=CO1.PPI.41700609&amp;isFromPublicArea=True&amp;isModal=False" TargetMode="External"/><Relationship Id="rId640" Type="http://schemas.openxmlformats.org/officeDocument/2006/relationships/hyperlink" Target="https://community.secop.gov.co/Public/Tendering/ContractNoticePhases/View?PPI=CO1.PPI.41515718&amp;isFromPublicArea=True&amp;isModal=False" TargetMode="External"/><Relationship Id="rId738" Type="http://schemas.openxmlformats.org/officeDocument/2006/relationships/hyperlink" Target="https://community.secop.gov.co/Public/Tendering/ContractNoticePhases/View?PPI=CO1.PPI.41597670&amp;isFromPublicArea=True&amp;isModal=False" TargetMode="External"/><Relationship Id="rId945" Type="http://schemas.openxmlformats.org/officeDocument/2006/relationships/hyperlink" Target="https://community.secop.gov.co/Public/Tendering/ContractNoticePhases/View?PPI=CO1.PPI.41790879&amp;isFromPublicArea=True&amp;isModal=False" TargetMode="External"/><Relationship Id="rId74" Type="http://schemas.openxmlformats.org/officeDocument/2006/relationships/hyperlink" Target="https://community.secop.gov.co/Public/Tendering/ContractNoticePhases/View?PPI=CO1.PPI.37681725&amp;isFromPublicArea=True&amp;isModal=False" TargetMode="External"/><Relationship Id="rId377" Type="http://schemas.openxmlformats.org/officeDocument/2006/relationships/hyperlink" Target="https://community.secop.gov.co/Public/Tendering/ContractNoticePhases/View?PPI=CO1.PPI.41104507&amp;isFromPublicArea=True&amp;isModal=False" TargetMode="External"/><Relationship Id="rId500" Type="http://schemas.openxmlformats.org/officeDocument/2006/relationships/hyperlink" Target="https://community.secop.gov.co/Public/Tendering/ContractNoticePhases/View?PPI=CO1.PPI.41347349&amp;isFromPublicArea=True&amp;isModal=False" TargetMode="External"/><Relationship Id="rId584" Type="http://schemas.openxmlformats.org/officeDocument/2006/relationships/hyperlink" Target="https://community.secop.gov.co/Public/Tendering/ContractNoticePhases/View?PPI=CO1.PPI.41480621&amp;isFromPublicArea=True&amp;isModal=False" TargetMode="External"/><Relationship Id="rId805" Type="http://schemas.openxmlformats.org/officeDocument/2006/relationships/hyperlink" Target="https://community.secop.gov.co/Public/Tendering/ContractNoticePhases/View?PPI=CO1.PPI.41627756&amp;isFromPublicArea=True&amp;isModal=False" TargetMode="External"/><Relationship Id="rId5" Type="http://schemas.openxmlformats.org/officeDocument/2006/relationships/hyperlink" Target="https://community.secop.gov.co/Public/Tendering/ContractNoticePhases/View?PPI=CO1.PPI.37255451&amp;isFromPublicArea=True&amp;isModal=False" TargetMode="External"/><Relationship Id="rId237" Type="http://schemas.openxmlformats.org/officeDocument/2006/relationships/hyperlink" Target="https://community.secop.gov.co/Public/Tendering/ContractNoticePhases/View?PPI=CO1.PPI.40236305&amp;isFromPublicArea=True&amp;isModal=False" TargetMode="External"/><Relationship Id="rId791" Type="http://schemas.openxmlformats.org/officeDocument/2006/relationships/hyperlink" Target="https://community.secop.gov.co/Public/Tendering/ContractNoticePhases/View?PPI=CO1.PPI.41616616&amp;isFromPublicArea=True&amp;isModal=False" TargetMode="External"/><Relationship Id="rId889" Type="http://schemas.openxmlformats.org/officeDocument/2006/relationships/hyperlink" Target="https://community.secop.gov.co/Public/Tendering/ContractNoticePhases/View?PPI=CO1.PPI.41712422&amp;isFromPublicArea=True&amp;isModal=False" TargetMode="External"/><Relationship Id="rId444" Type="http://schemas.openxmlformats.org/officeDocument/2006/relationships/hyperlink" Target="https://community.secop.gov.co/Public/Tendering/ContractNoticePhases/View?PPI=CO1.PPI.41237604&amp;isFromPublicArea=True&amp;isModal=False" TargetMode="External"/><Relationship Id="rId651" Type="http://schemas.openxmlformats.org/officeDocument/2006/relationships/hyperlink" Target="https://community.secop.gov.co/Public/Tendering/ContractNoticePhases/View?PPI=CO1.PPI.41532800&amp;isFromPublicArea=True&amp;isModal=False" TargetMode="External"/><Relationship Id="rId749" Type="http://schemas.openxmlformats.org/officeDocument/2006/relationships/hyperlink" Target="https://community.secop.gov.co/Public/Tendering/ContractNoticePhases/View?PPI=CO1.PPI.41610444&amp;isFromPublicArea=True&amp;isModal=False" TargetMode="External"/><Relationship Id="rId290" Type="http://schemas.openxmlformats.org/officeDocument/2006/relationships/hyperlink" Target="https://community.secop.gov.co/Public/Tendering/ContractNoticePhases/View?PPI=CO1.PPI.40457129&amp;isFromPublicArea=True&amp;isModal=False" TargetMode="External"/><Relationship Id="rId304" Type="http://schemas.openxmlformats.org/officeDocument/2006/relationships/hyperlink" Target="https://community.secop.gov.co/Public/Tendering/ContractNoticePhases/View?PPI=CO1.PPI.40694008&amp;isFromPublicArea=True&amp;isModal=False" TargetMode="External"/><Relationship Id="rId388" Type="http://schemas.openxmlformats.org/officeDocument/2006/relationships/hyperlink" Target="https://community.secop.gov.co/Public/Tendering/ContractNoticePhases/View?PPI=CO1.PPI.41159292&amp;isFromPublicArea=True&amp;isModal=False" TargetMode="External"/><Relationship Id="rId511" Type="http://schemas.openxmlformats.org/officeDocument/2006/relationships/hyperlink" Target="https://community.secop.gov.co/Public/Tendering/ContractNoticePhases/View?PPI=CO1.PPI.41349874&amp;isFromPublicArea=True&amp;isModal=False" TargetMode="External"/><Relationship Id="rId609" Type="http://schemas.openxmlformats.org/officeDocument/2006/relationships/hyperlink" Target="https://community.secop.gov.co/Public/Tendering/ContractNoticePhases/View?PPI=CO1.PPI.41506941&amp;isFromPublicArea=True&amp;isModal=False" TargetMode="External"/><Relationship Id="rId956" Type="http://schemas.openxmlformats.org/officeDocument/2006/relationships/hyperlink" Target="https://community.secop.gov.co/Public/Tendering/ContractNoticePhases/View?PPI=CO1.PPI.41832648&amp;isFromPublicArea=True&amp;isModal=False" TargetMode="External"/><Relationship Id="rId85" Type="http://schemas.openxmlformats.org/officeDocument/2006/relationships/hyperlink" Target="https://community.secop.gov.co/Public/Tendering/ContractNoticePhases/View?PPI=CO1.PPI.37850335&amp;isFromPublicArea=True&amp;isModal=False" TargetMode="External"/><Relationship Id="rId150" Type="http://schemas.openxmlformats.org/officeDocument/2006/relationships/hyperlink" Target="https://community.secop.gov.co/Public/Tendering/ContractNoticePhases/View?PPI=CO1.PPI.39135685&amp;isFromPublicArea=True&amp;isModal=False" TargetMode="External"/><Relationship Id="rId595" Type="http://schemas.openxmlformats.org/officeDocument/2006/relationships/hyperlink" Target="https://community.secop.gov.co/Public/Tendering/ContractNoticePhases/View?PPI=CO1.PPI.41503965&amp;isFromPublicArea=True&amp;isModal=False" TargetMode="External"/><Relationship Id="rId816" Type="http://schemas.openxmlformats.org/officeDocument/2006/relationships/hyperlink" Target="https://community.secop.gov.co/Public/Tendering/ContractNoticePhases/View?PPI=CO1.PPI.41637763&amp;isFromPublicArea=True&amp;isModal=False" TargetMode="External"/><Relationship Id="rId248" Type="http://schemas.openxmlformats.org/officeDocument/2006/relationships/hyperlink" Target="https://community.secop.gov.co/Public/Tendering/ContractNoticePhases/View?PPI=CO1.PPI.40263548&amp;isFromPublicArea=True&amp;isModal=False" TargetMode="External"/><Relationship Id="rId455" Type="http://schemas.openxmlformats.org/officeDocument/2006/relationships/hyperlink" Target="https://community.secop.gov.co/Public/Tendering/ContractNoticePhases/View?PPI=CO1.PPI.41254280&amp;isFromPublicArea=True&amp;isModal=False" TargetMode="External"/><Relationship Id="rId662" Type="http://schemas.openxmlformats.org/officeDocument/2006/relationships/hyperlink" Target="https://community.secop.gov.co/Public/Tendering/ContractNoticePhases/View?PPI=CO1.PPI.41542720&amp;isFromPublicArea=True&amp;isModal=False" TargetMode="External"/><Relationship Id="rId12" Type="http://schemas.openxmlformats.org/officeDocument/2006/relationships/hyperlink" Target="https://community.secop.gov.co/Public/Tendering/ContractNoticePhases/View?PPI=CO1.PPI.37383359&amp;isFromPublicArea=True&amp;isModal=False" TargetMode="External"/><Relationship Id="rId108" Type="http://schemas.openxmlformats.org/officeDocument/2006/relationships/hyperlink" Target="https://community.secop.gov.co/Public/Tendering/ContractNoticePhases/View?PPI=CO1.PPI.38146461&amp;isFromPublicArea=True&amp;isModal=False" TargetMode="External"/><Relationship Id="rId315" Type="http://schemas.openxmlformats.org/officeDocument/2006/relationships/hyperlink" Target="https://community.secop.gov.co/Public/Tendering/ContractNoticePhases/View?PPI=CO1.PPI.40790446&amp;isFromPublicArea=True&amp;isModal=False" TargetMode="External"/><Relationship Id="rId522" Type="http://schemas.openxmlformats.org/officeDocument/2006/relationships/hyperlink" Target="https://community.secop.gov.co/Public/Tendering/ContractNoticePhases/View?PPI=CO1.PPI.41350688&amp;isFromPublicArea=True&amp;isModal=False" TargetMode="External"/><Relationship Id="rId967" Type="http://schemas.openxmlformats.org/officeDocument/2006/relationships/hyperlink" Target="https://community.secop.gov.co/Public/Tendering/ContractNoticePhases/View?PPI=CO1.PPI.41848257&amp;isFromPublicArea=True&amp;isModal=False" TargetMode="External"/><Relationship Id="rId96" Type="http://schemas.openxmlformats.org/officeDocument/2006/relationships/hyperlink" Target="https://community.secop.gov.co/Public/Tendering/ContractNoticePhases/View?PPI=CO1.PPI.38036121&amp;isFromPublicArea=True&amp;isModal=False" TargetMode="External"/><Relationship Id="rId161" Type="http://schemas.openxmlformats.org/officeDocument/2006/relationships/hyperlink" Target="https://community.secop.gov.co/Public/Tendering/ContractNoticePhases/View?PPI=CO1.PPI.39562531&amp;isFromPublicArea=True&amp;isModal=False" TargetMode="External"/><Relationship Id="rId399" Type="http://schemas.openxmlformats.org/officeDocument/2006/relationships/hyperlink" Target="https://community.secop.gov.co/Public/Tendering/ContractNoticePhases/View?PPI=CO1.PPI.41168971&amp;isFromPublicArea=True&amp;isModal=False" TargetMode="External"/><Relationship Id="rId827" Type="http://schemas.openxmlformats.org/officeDocument/2006/relationships/hyperlink" Target="https://community.secop.gov.co/Public/Tendering/ContractNoticePhases/View?PPI=CO1.PPI.41640496&amp;isFromPublicArea=True&amp;isModal=False" TargetMode="External"/><Relationship Id="rId259" Type="http://schemas.openxmlformats.org/officeDocument/2006/relationships/hyperlink" Target="https://community.secop.gov.co/Public/Tendering/ContractNoticePhases/View?PPI=CO1.PPI.40320021&amp;isFromPublicArea=True&amp;isModal=False" TargetMode="External"/><Relationship Id="rId466" Type="http://schemas.openxmlformats.org/officeDocument/2006/relationships/hyperlink" Target="https://community.secop.gov.co/Public/Tendering/ContractNoticePhases/View?PPI=CO1.PPI.41273639&amp;isFromPublicArea=True&amp;isModal=False" TargetMode="External"/><Relationship Id="rId673" Type="http://schemas.openxmlformats.org/officeDocument/2006/relationships/hyperlink" Target="https://community.secop.gov.co/Public/Tendering/ContractNoticePhases/View?PPI=CO1.PPI.41550590&amp;isFromPublicArea=True&amp;isModal=False" TargetMode="External"/><Relationship Id="rId880" Type="http://schemas.openxmlformats.org/officeDocument/2006/relationships/hyperlink" Target="https://community.secop.gov.co/Public/Tendering/ContractNoticePhases/View?PPI=CO1.PPI.41701265&amp;isFromPublicArea=True&amp;isModal=False" TargetMode="External"/><Relationship Id="rId23" Type="http://schemas.openxmlformats.org/officeDocument/2006/relationships/hyperlink" Target="https://community.secop.gov.co/Public/Tendering/ContractNoticePhases/View?PPI=CO1.PPI.37456799&amp;isFromPublicArea=True&amp;isModal=False" TargetMode="External"/><Relationship Id="rId119" Type="http://schemas.openxmlformats.org/officeDocument/2006/relationships/hyperlink" Target="https://community.secop.gov.co/Public/Tendering/ContractNoticePhases/View?PPI=CO1.PPI.38350490&amp;isFromPublicArea=True&amp;isModal=False" TargetMode="External"/><Relationship Id="rId326" Type="http://schemas.openxmlformats.org/officeDocument/2006/relationships/hyperlink" Target="https://community.secop.gov.co/Public/Tendering/ContractNoticePhases/View?PPI=CO1.PPI.40852916&amp;isFromPublicArea=True&amp;isModal=False" TargetMode="External"/><Relationship Id="rId533" Type="http://schemas.openxmlformats.org/officeDocument/2006/relationships/hyperlink" Target="https://community.secop.gov.co/Public/Tendering/ContractNoticePhases/View?PPI=CO1.PPI.41378561&amp;isFromPublicArea=True&amp;isModal=False" TargetMode="External"/><Relationship Id="rId978" Type="http://schemas.openxmlformats.org/officeDocument/2006/relationships/hyperlink" Target="https://community.secop.gov.co/Public/Tendering/ContractNoticePhases/View?PPI=CO1.PPI.41879436&amp;isFromPublicArea=True&amp;isModal=False" TargetMode="External"/><Relationship Id="rId740" Type="http://schemas.openxmlformats.org/officeDocument/2006/relationships/hyperlink" Target="https://community.secop.gov.co/Public/Tendering/ContractNoticePhases/View?PPI=CO1.PPI.41602594&amp;isFromPublicArea=True&amp;isModal=False" TargetMode="External"/><Relationship Id="rId838" Type="http://schemas.openxmlformats.org/officeDocument/2006/relationships/hyperlink" Target="https://community.secop.gov.co/Public/Tendering/ContractNoticePhases/View?PPI=CO1.PPI.41643286&amp;isFromPublicArea=True&amp;isModal=False" TargetMode="External"/><Relationship Id="rId172" Type="http://schemas.openxmlformats.org/officeDocument/2006/relationships/hyperlink" Target="https://community.secop.gov.co/Public/Tendering/ContractNoticePhases/View?PPI=CO1.PPI.39659245&amp;isFromPublicArea=True&amp;isModal=False" TargetMode="External"/><Relationship Id="rId477" Type="http://schemas.openxmlformats.org/officeDocument/2006/relationships/hyperlink" Target="https://community.secop.gov.co/Public/Tendering/ContractNoticePhases/View?PPI=CO1.PPI.41330472&amp;isFromPublicArea=True&amp;isModal=False" TargetMode="External"/><Relationship Id="rId600" Type="http://schemas.openxmlformats.org/officeDocument/2006/relationships/hyperlink" Target="https://community.secop.gov.co/Public/Tendering/ContractNoticePhases/View?PPI=CO1.PPI.41504674&amp;isFromPublicArea=True&amp;isModal=False" TargetMode="External"/><Relationship Id="rId684" Type="http://schemas.openxmlformats.org/officeDocument/2006/relationships/hyperlink" Target="https://community.secop.gov.co/Public/Tendering/ContractNoticePhases/View?PPI=CO1.PPI.41562341&amp;isFromPublicArea=True&amp;isModal=False" TargetMode="External"/><Relationship Id="rId337" Type="http://schemas.openxmlformats.org/officeDocument/2006/relationships/hyperlink" Target="https://community.secop.gov.co/Public/Tendering/ContractNoticePhases/View?PPI=CO1.PPI.40881150&amp;isFromPublicArea=True&amp;isModal=False" TargetMode="External"/><Relationship Id="rId891" Type="http://schemas.openxmlformats.org/officeDocument/2006/relationships/hyperlink" Target="https://community.secop.gov.co/Public/Tendering/ContractNoticePhases/View?PPI=CO1.PPI.41713410&amp;isFromPublicArea=True&amp;isModal=False" TargetMode="External"/><Relationship Id="rId905" Type="http://schemas.openxmlformats.org/officeDocument/2006/relationships/hyperlink" Target="https://community.secop.gov.co/Public/Tendering/ContractNoticePhases/View?PPI=CO1.PPI.41742076&amp;isFromPublicArea=True&amp;isModal=False" TargetMode="External"/><Relationship Id="rId34" Type="http://schemas.openxmlformats.org/officeDocument/2006/relationships/hyperlink" Target="https://community.secop.gov.co/Public/Tendering/ContractNoticePhases/View?PPI=CO1.PPI.37487105&amp;isFromPublicArea=True&amp;isModal=False" TargetMode="External"/><Relationship Id="rId544" Type="http://schemas.openxmlformats.org/officeDocument/2006/relationships/hyperlink" Target="https://community.secop.gov.co/Public/Tendering/ContractNoticePhases/View?PPI=CO1.PPI.41333998&amp;isFromPublicArea=True&amp;isModal=False" TargetMode="External"/><Relationship Id="rId751" Type="http://schemas.openxmlformats.org/officeDocument/2006/relationships/hyperlink" Target="https://community.secop.gov.co/Public/Tendering/ContractNoticePhases/View?PPI=CO1.PPI.41611777&amp;isFromPublicArea=True&amp;isModal=False" TargetMode="External"/><Relationship Id="rId849" Type="http://schemas.openxmlformats.org/officeDocument/2006/relationships/hyperlink" Target="https://community.secop.gov.co/Public/Tendering/ContractNoticePhases/View?PPI=CO1.PPI.41654143&amp;isFromPublicArea=True&amp;isModal=False" TargetMode="External"/><Relationship Id="rId183" Type="http://schemas.openxmlformats.org/officeDocument/2006/relationships/hyperlink" Target="https://community.secop.gov.co/Public/Tendering/ContractNoticePhases/View?PPI=CO1.PPI.39888380&amp;isFromPublicArea=True&amp;isModal=False" TargetMode="External"/><Relationship Id="rId390" Type="http://schemas.openxmlformats.org/officeDocument/2006/relationships/hyperlink" Target="https://community.secop.gov.co/Public/Tendering/ContractNoticePhases/View?PPI=CO1.PPI.41161497&amp;isFromPublicArea=True&amp;isModal=False" TargetMode="External"/><Relationship Id="rId404" Type="http://schemas.openxmlformats.org/officeDocument/2006/relationships/hyperlink" Target="https://community.secop.gov.co/Public/Tendering/ContractNoticePhases/View?PPI=CO1.PPI.41171853&amp;isFromPublicArea=True&amp;isModal=False" TargetMode="External"/><Relationship Id="rId611" Type="http://schemas.openxmlformats.org/officeDocument/2006/relationships/hyperlink" Target="https://community.secop.gov.co/Public/Tendering/ContractNoticePhases/View?PPI=CO1.PPI.41507168&amp;isFromPublicArea=True&amp;isModal=False" TargetMode="External"/><Relationship Id="rId250" Type="http://schemas.openxmlformats.org/officeDocument/2006/relationships/hyperlink" Target="https://community.secop.gov.co/Public/Tendering/ContractNoticePhases/View?PPI=CO1.PPI.40278484&amp;isFromPublicArea=True&amp;isModal=False" TargetMode="External"/><Relationship Id="rId488" Type="http://schemas.openxmlformats.org/officeDocument/2006/relationships/hyperlink" Target="https://community.secop.gov.co/Public/Tendering/ContractNoticePhases/View?PPI=CO1.PPI.41339721&amp;isFromPublicArea=True&amp;isModal=False" TargetMode="External"/><Relationship Id="rId695" Type="http://schemas.openxmlformats.org/officeDocument/2006/relationships/hyperlink" Target="https://community.secop.gov.co/Public/Tendering/ContractNoticePhases/View?PPI=CO1.PPI.41571610&amp;isFromPublicArea=True&amp;isModal=False" TargetMode="External"/><Relationship Id="rId709" Type="http://schemas.openxmlformats.org/officeDocument/2006/relationships/hyperlink" Target="https://community.secop.gov.co/Public/Tendering/ContractNoticePhases/View?PPI=CO1.PPI.41581090&amp;isFromPublicArea=True&amp;isModal=False" TargetMode="External"/><Relationship Id="rId916" Type="http://schemas.openxmlformats.org/officeDocument/2006/relationships/hyperlink" Target="https://community.secop.gov.co/Public/Tendering/ContractNoticePhases/View?PPI=CO1.PPI.41749655&amp;isFromPublicArea=True&amp;isModal=False" TargetMode="External"/><Relationship Id="rId45" Type="http://schemas.openxmlformats.org/officeDocument/2006/relationships/hyperlink" Target="https://community.secop.gov.co/Public/Tendering/ContractNoticePhases/View?PPI=CO1.PPI.37546059&amp;isFromPublicArea=True&amp;isModal=False" TargetMode="External"/><Relationship Id="rId110" Type="http://schemas.openxmlformats.org/officeDocument/2006/relationships/hyperlink" Target="https://community.secop.gov.co/Public/Tendering/ContractNoticePhases/View?PPI=CO1.PPI.38148120&amp;isFromPublicArea=True&amp;isModal=False" TargetMode="External"/><Relationship Id="rId348" Type="http://schemas.openxmlformats.org/officeDocument/2006/relationships/hyperlink" Target="https://community.secop.gov.co/Public/Tendering/ContractNoticePhases/View?PPI=CO1.PPI.40963880&amp;isFromPublicArea=True&amp;isModal=False" TargetMode="External"/><Relationship Id="rId555" Type="http://schemas.openxmlformats.org/officeDocument/2006/relationships/hyperlink" Target="https://community.secop.gov.co/Public/Tendering/ContractNoticePhases/View?PPI=CO1.PPI.41429524&amp;isFromPublicArea=True&amp;isModal=False" TargetMode="External"/><Relationship Id="rId762" Type="http://schemas.openxmlformats.org/officeDocument/2006/relationships/hyperlink" Target="https://community.secop.gov.co/Public/Tendering/ContractNoticePhases/View?PPI=CO1.PPI.41614178&amp;isFromPublicArea=True&amp;isModal=False" TargetMode="External"/><Relationship Id="rId194" Type="http://schemas.openxmlformats.org/officeDocument/2006/relationships/hyperlink" Target="https://community.secop.gov.co/Public/Tendering/ContractNoticePhases/View?PPI=CO1.PPI.39962612&amp;isFromPublicArea=True&amp;isModal=False" TargetMode="External"/><Relationship Id="rId208" Type="http://schemas.openxmlformats.org/officeDocument/2006/relationships/hyperlink" Target="https://community.secop.gov.co/Public/Tendering/ContractNoticePhases/View?PPI=CO1.PPI.40103194&amp;isFromPublicArea=True&amp;isModal=False" TargetMode="External"/><Relationship Id="rId415" Type="http://schemas.openxmlformats.org/officeDocument/2006/relationships/hyperlink" Target="https://community.secop.gov.co/Public/Tendering/ContractNoticePhases/View?PPI=CO1.PPI.41171599&amp;isFromPublicArea=True&amp;isModal=False" TargetMode="External"/><Relationship Id="rId622" Type="http://schemas.openxmlformats.org/officeDocument/2006/relationships/hyperlink" Target="https://community.secop.gov.co/Public/Tendering/ContractNoticePhases/View?PPI=CO1.PPI.41513959&amp;isFromPublicArea=True&amp;isModal=False" TargetMode="External"/><Relationship Id="rId261" Type="http://schemas.openxmlformats.org/officeDocument/2006/relationships/hyperlink" Target="https://community.secop.gov.co/Public/Tendering/ContractNoticePhases/View?PPI=CO1.PPI.40331623&amp;isFromPublicArea=True&amp;isModal=False" TargetMode="External"/><Relationship Id="rId499" Type="http://schemas.openxmlformats.org/officeDocument/2006/relationships/hyperlink" Target="https://community.secop.gov.co/Public/Tendering/ContractNoticePhases/View?PPI=CO1.PPI.41347030&amp;isFromPublicArea=True&amp;isModal=False" TargetMode="External"/><Relationship Id="rId927" Type="http://schemas.openxmlformats.org/officeDocument/2006/relationships/hyperlink" Target="https://community.secop.gov.co/Public/Tendering/ContractNoticePhases/View?PPI=CO1.PPI.41762734&amp;isFromPublicArea=True&amp;isModal=False" TargetMode="External"/><Relationship Id="rId56" Type="http://schemas.openxmlformats.org/officeDocument/2006/relationships/hyperlink" Target="https://community.secop.gov.co/Public/Tendering/ContractNoticePhases/View?PPI=CO1.PPI.37581791&amp;isFromPublicArea=True&amp;isModal=False" TargetMode="External"/><Relationship Id="rId359" Type="http://schemas.openxmlformats.org/officeDocument/2006/relationships/hyperlink" Target="https://community.secop.gov.co/Public/Tendering/ContractNoticePhases/View?PPI=CO1.PPI.41034709&amp;isFromPublicArea=True&amp;isModal=False" TargetMode="External"/><Relationship Id="rId566" Type="http://schemas.openxmlformats.org/officeDocument/2006/relationships/hyperlink" Target="https://community.secop.gov.co/Public/Tendering/ContractNoticePhases/View?PPI=CO1.PPI.41442690&amp;isFromPublicArea=True&amp;isModal=False" TargetMode="External"/><Relationship Id="rId773" Type="http://schemas.openxmlformats.org/officeDocument/2006/relationships/hyperlink" Target="https://community.secop.gov.co/Public/Tendering/ContractNoticePhases/View?PPI=CO1.PPI.41616172&amp;isFromPublicArea=True&amp;isModal=False" TargetMode="External"/><Relationship Id="rId121" Type="http://schemas.openxmlformats.org/officeDocument/2006/relationships/hyperlink" Target="https://community.secop.gov.co/Public/Tendering/ContractNoticePhases/View?PPI=CO1.PPI.38377206&amp;isFromPublicArea=True&amp;isModal=False" TargetMode="External"/><Relationship Id="rId219" Type="http://schemas.openxmlformats.org/officeDocument/2006/relationships/hyperlink" Target="https://community.secop.gov.co/Public/Tendering/ContractNoticePhases/View?PPI=CO1.PPI.40166769&amp;isFromPublicArea=True&amp;isModal=False" TargetMode="External"/><Relationship Id="rId426" Type="http://schemas.openxmlformats.org/officeDocument/2006/relationships/hyperlink" Target="https://community.secop.gov.co/Public/Tendering/ContractNoticePhases/View?PPI=CO1.PPI.41172481&amp;isFromPublicArea=True&amp;isModal=False" TargetMode="External"/><Relationship Id="rId633" Type="http://schemas.openxmlformats.org/officeDocument/2006/relationships/hyperlink" Target="https://community.secop.gov.co/Public/Tendering/ContractNoticePhases/View?PPI=CO1.PPI.41513665&amp;isFromPublicArea=True&amp;isModal=False" TargetMode="External"/><Relationship Id="rId980" Type="http://schemas.openxmlformats.org/officeDocument/2006/relationships/hyperlink" Target="https://community.secop.gov.co/Public/Tendering/ContractNoticePhases/View?PPI=CO1.PPI.41885947&amp;isFromPublicArea=True&amp;isModal=False" TargetMode="External"/><Relationship Id="rId840" Type="http://schemas.openxmlformats.org/officeDocument/2006/relationships/hyperlink" Target="https://community.secop.gov.co/Public/Tendering/ContractNoticePhases/View?PPI=CO1.PPI.41653710&amp;isFromPublicArea=True&amp;isModal=False" TargetMode="External"/><Relationship Id="rId938" Type="http://schemas.openxmlformats.org/officeDocument/2006/relationships/hyperlink" Target="https://community.secop.gov.co/Public/Tendering/ContractNoticePhases/View?PPI=CO1.PPI.41774175&amp;isFromPublicArea=True&amp;isModal=False" TargetMode="External"/><Relationship Id="rId67" Type="http://schemas.openxmlformats.org/officeDocument/2006/relationships/hyperlink" Target="https://community.secop.gov.co/Public/Tendering/ContractNoticePhases/View?PPI=CO1.PPI.37632704&amp;isFromPublicArea=True&amp;isModal=False" TargetMode="External"/><Relationship Id="rId272" Type="http://schemas.openxmlformats.org/officeDocument/2006/relationships/hyperlink" Target="https://community.secop.gov.co/Public/Tendering/ContractNoticePhases/View?PPI=CO1.PPI.40363524&amp;isFromPublicArea=True&amp;isModal=False" TargetMode="External"/><Relationship Id="rId577" Type="http://schemas.openxmlformats.org/officeDocument/2006/relationships/hyperlink" Target="https://community.secop.gov.co/Public/Tendering/ContractNoticePhases/View?PPI=CO1.PPI.41449137&amp;isFromPublicArea=True&amp;isModal=False" TargetMode="External"/><Relationship Id="rId700" Type="http://schemas.openxmlformats.org/officeDocument/2006/relationships/hyperlink" Target="https://community.secop.gov.co/Public/Tendering/ContractNoticePhases/View?PPI=CO1.PPI.41574432&amp;isFromPublicArea=True&amp;isModal=False" TargetMode="External"/><Relationship Id="rId132" Type="http://schemas.openxmlformats.org/officeDocument/2006/relationships/hyperlink" Target="https://community.secop.gov.co/Public/Tendering/ContractNoticePhases/View?PPI=CO1.PPI.38769615&amp;isFromPublicArea=True&amp;isModal=False" TargetMode="External"/><Relationship Id="rId784" Type="http://schemas.openxmlformats.org/officeDocument/2006/relationships/hyperlink" Target="https://community.secop.gov.co/Public/Tendering/ContractNoticePhases/View?PPI=CO1.PPI.41617037&amp;isFromPublicArea=True&amp;isModal=False" TargetMode="External"/><Relationship Id="rId437" Type="http://schemas.openxmlformats.org/officeDocument/2006/relationships/hyperlink" Target="https://community.secop.gov.co/Public/Tendering/ContractNoticePhases/View?PPI=CO1.PPI.41227195&amp;isFromPublicArea=True&amp;isModal=False" TargetMode="External"/><Relationship Id="rId644" Type="http://schemas.openxmlformats.org/officeDocument/2006/relationships/hyperlink" Target="https://community.secop.gov.co/Public/Tendering/ContractNoticePhases/View?PPI=CO1.PPI.41515838&amp;isFromPublicArea=True&amp;isModal=False" TargetMode="External"/><Relationship Id="rId851" Type="http://schemas.openxmlformats.org/officeDocument/2006/relationships/hyperlink" Target="https://community.secop.gov.co/Public/Tendering/ContractNoticePhases/View?PPI=CO1.PPI.41668876&amp;isFromPublicArea=True&amp;isModal=False" TargetMode="External"/><Relationship Id="rId283" Type="http://schemas.openxmlformats.org/officeDocument/2006/relationships/hyperlink" Target="https://community.secop.gov.co/Public/Tendering/ContractNoticePhases/View?PPI=CO1.PPI.40380529&amp;isFromPublicArea=True&amp;isModal=False" TargetMode="External"/><Relationship Id="rId490" Type="http://schemas.openxmlformats.org/officeDocument/2006/relationships/hyperlink" Target="https://community.secop.gov.co/Public/Tendering/ContractNoticePhases/View?PPI=CO1.PPI.41346313&amp;isFromPublicArea=True&amp;isModal=False" TargetMode="External"/><Relationship Id="rId504" Type="http://schemas.openxmlformats.org/officeDocument/2006/relationships/hyperlink" Target="https://community.secop.gov.co/Public/Tendering/ContractNoticePhases/View?PPI=CO1.PPI.41347165&amp;isFromPublicArea=True&amp;isModal=False" TargetMode="External"/><Relationship Id="rId711" Type="http://schemas.openxmlformats.org/officeDocument/2006/relationships/hyperlink" Target="https://community.secop.gov.co/Public/Tendering/ContractNoticePhases/View?PPI=CO1.PPI.41581662&amp;isFromPublicArea=True&amp;isModal=False" TargetMode="External"/><Relationship Id="rId949" Type="http://schemas.openxmlformats.org/officeDocument/2006/relationships/hyperlink" Target="https://community.secop.gov.co/Public/Tendering/ContractNoticePhases/View?PPI=CO1.PPI.41798483&amp;isFromPublicArea=True&amp;isModal=False" TargetMode="External"/><Relationship Id="rId78" Type="http://schemas.openxmlformats.org/officeDocument/2006/relationships/hyperlink" Target="https://community.secop.gov.co/Public/Tendering/ContractNoticePhases/View?PPI=CO1.PPI.37734973&amp;isFromPublicArea=True&amp;isModal=False" TargetMode="External"/><Relationship Id="rId143" Type="http://schemas.openxmlformats.org/officeDocument/2006/relationships/hyperlink" Target="https://community.secop.gov.co/Public/Tendering/ContractNoticePhases/View?PPI=CO1.PPI.39063494&amp;isFromPublicArea=True&amp;isModal=False" TargetMode="External"/><Relationship Id="rId350" Type="http://schemas.openxmlformats.org/officeDocument/2006/relationships/hyperlink" Target="https://community.secop.gov.co/Public/Tendering/ContractNoticePhases/View?PPI=CO1.PPI.40965330&amp;isFromPublicArea=True&amp;isModal=False" TargetMode="External"/><Relationship Id="rId588" Type="http://schemas.openxmlformats.org/officeDocument/2006/relationships/hyperlink" Target="https://community.secop.gov.co/Public/Tendering/ContractNoticePhases/View?PPI=CO1.PPI.41498932&amp;isFromPublicArea=True&amp;isModal=False" TargetMode="External"/><Relationship Id="rId795" Type="http://schemas.openxmlformats.org/officeDocument/2006/relationships/hyperlink" Target="https://community.secop.gov.co/Public/Tendering/ContractNoticePhases/View?PPI=CO1.PPI.41616665&amp;isFromPublicArea=True&amp;isModal=False" TargetMode="External"/><Relationship Id="rId809" Type="http://schemas.openxmlformats.org/officeDocument/2006/relationships/hyperlink" Target="https://community.secop.gov.co/Public/Tendering/ContractNoticePhases/View?PPI=CO1.PPI.41635033&amp;isFromPublicArea=True&amp;isModal=False" TargetMode="External"/><Relationship Id="rId9" Type="http://schemas.openxmlformats.org/officeDocument/2006/relationships/hyperlink" Target="https://community.secop.gov.co/Public/Tendering/ContractNoticePhases/View?PPI=CO1.PPI.37290546&amp;isFromPublicArea=True&amp;isModal=False" TargetMode="External"/><Relationship Id="rId210" Type="http://schemas.openxmlformats.org/officeDocument/2006/relationships/hyperlink" Target="https://community.secop.gov.co/Public/Tendering/ContractNoticePhases/View?PPI=CO1.PPI.40106155&amp;isFromPublicArea=True&amp;isModal=False" TargetMode="External"/><Relationship Id="rId448" Type="http://schemas.openxmlformats.org/officeDocument/2006/relationships/hyperlink" Target="https://community.secop.gov.co/Public/Tendering/ContractNoticePhases/View?PPI=CO1.PPI.41240068&amp;isFromPublicArea=True&amp;isModal=False" TargetMode="External"/><Relationship Id="rId655" Type="http://schemas.openxmlformats.org/officeDocument/2006/relationships/hyperlink" Target="https://community.secop.gov.co/Public/Tendering/ContractNoticePhases/View?PPI=CO1.PPI.41534741&amp;isFromPublicArea=True&amp;isModal=False" TargetMode="External"/><Relationship Id="rId862" Type="http://schemas.openxmlformats.org/officeDocument/2006/relationships/hyperlink" Target="https://community.secop.gov.co/Public/Tendering/ContractNoticePhases/View?PPI=CO1.PPI.41682646&amp;isFromPublicArea=True&amp;isModal=False" TargetMode="External"/><Relationship Id="rId294" Type="http://schemas.openxmlformats.org/officeDocument/2006/relationships/hyperlink" Target="https://community.secop.gov.co/Public/Tendering/ContractNoticePhases/View?PPI=CO1.PPI.40652325&amp;isFromPublicArea=True&amp;isModal=False" TargetMode="External"/><Relationship Id="rId308" Type="http://schemas.openxmlformats.org/officeDocument/2006/relationships/hyperlink" Target="https://community.secop.gov.co/Public/Tendering/ContractNoticePhases/View?PPI=CO1.PPI.40756121&amp;isFromPublicArea=True&amp;isModal=False" TargetMode="External"/><Relationship Id="rId515" Type="http://schemas.openxmlformats.org/officeDocument/2006/relationships/hyperlink" Target="https://community.secop.gov.co/Public/Tendering/ContractNoticePhases/View?PPI=CO1.PPI.41349900&amp;isFromPublicArea=True&amp;isModal=False" TargetMode="External"/><Relationship Id="rId722" Type="http://schemas.openxmlformats.org/officeDocument/2006/relationships/hyperlink" Target="https://community.secop.gov.co/Public/Tendering/ContractNoticePhases/View?PPI=CO1.PPI.41584373&amp;isFromPublicArea=True&amp;isModal=False" TargetMode="External"/><Relationship Id="rId89" Type="http://schemas.openxmlformats.org/officeDocument/2006/relationships/hyperlink" Target="https://community.secop.gov.co/Public/Tendering/ContractNoticePhases/View?PPI=CO1.PPI.37970715&amp;isFromPublicArea=True&amp;isModal=False" TargetMode="External"/><Relationship Id="rId154" Type="http://schemas.openxmlformats.org/officeDocument/2006/relationships/hyperlink" Target="https://community.secop.gov.co/Public/Tendering/ContractNoticePhases/View?PPI=CO1.PPI.39294096&amp;isFromPublicArea=True&amp;isModal=False" TargetMode="External"/><Relationship Id="rId361" Type="http://schemas.openxmlformats.org/officeDocument/2006/relationships/hyperlink" Target="https://community.secop.gov.co/Public/Tendering/ContractNoticePhases/View?PPI=CO1.PPI.41059518&amp;isFromPublicArea=True&amp;isModal=False" TargetMode="External"/><Relationship Id="rId599" Type="http://schemas.openxmlformats.org/officeDocument/2006/relationships/hyperlink" Target="https://community.secop.gov.co/Public/Tendering/ContractNoticePhases/View?PPI=CO1.PPI.41505075&amp;isFromPublicArea=True&amp;isModal=False" TargetMode="External"/><Relationship Id="rId459" Type="http://schemas.openxmlformats.org/officeDocument/2006/relationships/hyperlink" Target="https://community.secop.gov.co/Public/Tendering/ContractNoticePhases/View?PPI=CO1.PPI.41256228&amp;isFromPublicArea=True&amp;isModal=False" TargetMode="External"/><Relationship Id="rId666" Type="http://schemas.openxmlformats.org/officeDocument/2006/relationships/hyperlink" Target="https://community.secop.gov.co/Public/Tendering/ContractNoticePhases/View?PPI=CO1.PPI.41546504&amp;isFromPublicArea=True&amp;isModal=False" TargetMode="External"/><Relationship Id="rId873" Type="http://schemas.openxmlformats.org/officeDocument/2006/relationships/hyperlink" Target="https://community.secop.gov.co/Public/Tendering/ContractNoticePhases/View?PPI=CO1.PPI.41687820&amp;isFromPublicArea=True&amp;isModal=False" TargetMode="External"/><Relationship Id="rId16" Type="http://schemas.openxmlformats.org/officeDocument/2006/relationships/hyperlink" Target="https://community.secop.gov.co/Public/Tendering/ContractNoticePhases/View?PPI=CO1.PPI.37434612&amp;isFromPublicArea=True&amp;isModal=False" TargetMode="External"/><Relationship Id="rId221" Type="http://schemas.openxmlformats.org/officeDocument/2006/relationships/hyperlink" Target="https://community.secop.gov.co/Public/Tendering/ContractNoticePhases/View?PPI=CO1.PPI.40170990&amp;isFromPublicArea=True&amp;isModal=False" TargetMode="External"/><Relationship Id="rId319" Type="http://schemas.openxmlformats.org/officeDocument/2006/relationships/hyperlink" Target="https://community.secop.gov.co/Public/Tendering/ContractNoticePhases/View?PPI=CO1.PPI.40821473&amp;isFromPublicArea=True&amp;isModal=False" TargetMode="External"/><Relationship Id="rId526" Type="http://schemas.openxmlformats.org/officeDocument/2006/relationships/hyperlink" Target="https://community.secop.gov.co/Public/Tendering/ContractNoticePhases/View?PPI=CO1.PPI.41358363&amp;isFromPublicArea=True&amp;isModal=False"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8385215&amp;isFromPublicArea=True&amp;isModal=False" TargetMode="External"/><Relationship Id="rId21" Type="http://schemas.openxmlformats.org/officeDocument/2006/relationships/hyperlink" Target="https://community.secop.gov.co/Public/Tendering/OpportunityDetail/Index?noticeUID=CO1.NTC.7870459&amp;isFromPublicArea=True&amp;isModal=False" TargetMode="External"/><Relationship Id="rId42" Type="http://schemas.openxmlformats.org/officeDocument/2006/relationships/hyperlink" Target="https://community.secop.gov.co/Public/Tendering/OpportunityDetail/Index?noticeUID=CO1.NTC.8050553&amp;isFromPublicArea=True&amp;isModal=False" TargetMode="External"/><Relationship Id="rId63" Type="http://schemas.openxmlformats.org/officeDocument/2006/relationships/hyperlink" Target="https://community.secop.gov.co/Public/Tendering/OpportunityDetail/Index?noticeUID=CO1.NTC.8202921&amp;isFromPublicArea=True&amp;isModal=False" TargetMode="External"/><Relationship Id="rId84" Type="http://schemas.openxmlformats.org/officeDocument/2006/relationships/hyperlink" Target="https://community.secop.gov.co/Public/Tendering/OpportunityDetail/Index?noticeUID=CO1.NTC.8370598&amp;isFromPublicArea=True&amp;isModal=False" TargetMode="External"/><Relationship Id="rId138" Type="http://schemas.openxmlformats.org/officeDocument/2006/relationships/hyperlink" Target="https://community.secop.gov.co/Public/Tendering/OpportunityDetail/Index?noticeUID=CO1.NTC.8446647&amp;isFromPublicArea=True&amp;isModal=False" TargetMode="External"/><Relationship Id="rId159" Type="http://schemas.openxmlformats.org/officeDocument/2006/relationships/hyperlink" Target="https://community.secop.gov.co/Public/Tendering/OpportunityDetail/Index?noticeUID=CO1.NTC.8460851&amp;isFromPublicArea=True&amp;isModal=False" TargetMode="External"/><Relationship Id="rId170" Type="http://schemas.openxmlformats.org/officeDocument/2006/relationships/hyperlink" Target="https://community.secop.gov.co/Public/Tendering/OpportunityDetail/Index?noticeUID=CO1.NTC.8476483&amp;isFromPublicArea=True&amp;isModal=False" TargetMode="External"/><Relationship Id="rId191" Type="http://schemas.openxmlformats.org/officeDocument/2006/relationships/hyperlink" Target="https://community.secop.gov.co/Public/Tendering/OpportunityDetail/Index?noticeUID=CO1.NTC.8447998&amp;isFromPublicArea=True&amp;isModal=False" TargetMode="External"/><Relationship Id="rId205" Type="http://schemas.openxmlformats.org/officeDocument/2006/relationships/hyperlink" Target="https://community.secop.gov.co/Public/Tendering/OpportunityDetail/Index?noticeUID=CO1.NTC.8434512&amp;isFromPublicArea=True&amp;isModal=False" TargetMode="External"/><Relationship Id="rId16" Type="http://schemas.openxmlformats.org/officeDocument/2006/relationships/hyperlink" Target="https://community.secop.gov.co/Public/Tendering/OpportunityDetail/Index?noticeUID=CO1.NTC.7863382&amp;isFromPublicArea=True&amp;isModal=False" TargetMode="External"/><Relationship Id="rId107" Type="http://schemas.openxmlformats.org/officeDocument/2006/relationships/hyperlink" Target="https://community.secop.gov.co/Public/Tendering/OpportunityDetail/Index?noticeUID=CO1.NTC.8381065&amp;isFromPublicArea=True&amp;isModal=False" TargetMode="External"/><Relationship Id="rId11" Type="http://schemas.openxmlformats.org/officeDocument/2006/relationships/hyperlink" Target="https://community.secop.gov.co/Public/Tendering/OpportunityDetail/Index?noticeUID=CO1.NTC.7725765&amp;isFromPublicArea=True&amp;isModal=False" TargetMode="External"/><Relationship Id="rId32" Type="http://schemas.openxmlformats.org/officeDocument/2006/relationships/hyperlink" Target="https://community.secop.gov.co/Public/Tendering/OpportunityDetail/Index?noticeUID=CO1.NTC.7964036&amp;isFromPublicArea=True&amp;isModal=False" TargetMode="External"/><Relationship Id="rId37" Type="http://schemas.openxmlformats.org/officeDocument/2006/relationships/hyperlink" Target="https://community.secop.gov.co/Public/Tendering/OpportunityDetail/Index?noticeUID=CO1.NTC.7987761&amp;isFromPublicArea=True&amp;isModal=False" TargetMode="External"/><Relationship Id="rId53" Type="http://schemas.openxmlformats.org/officeDocument/2006/relationships/hyperlink" Target="https://community.secop.gov.co/Public/Tendering/OpportunityDetail/Index?noticeUID=CO1.NTC.7952658&amp;isFromPublicArea=True&amp;isModal=False" TargetMode="External"/><Relationship Id="rId58" Type="http://schemas.openxmlformats.org/officeDocument/2006/relationships/hyperlink" Target="https://community.secop.gov.co/Public/Tendering/OpportunityDetail/Index?noticeUID=CO1.NTC.7969043&amp;isFromPublicArea=True&amp;isModal=False" TargetMode="External"/><Relationship Id="rId74" Type="http://schemas.openxmlformats.org/officeDocument/2006/relationships/hyperlink" Target="https://community.secop.gov.co/Public/Tendering/OpportunityDetail/Index?noticeUID=CO1.NTC.8303868&amp;isFromPublicArea=True&amp;isModal=False" TargetMode="External"/><Relationship Id="rId79" Type="http://schemas.openxmlformats.org/officeDocument/2006/relationships/hyperlink" Target="https://community.secop.gov.co/Public/Tendering/OpportunityDetail/Index?noticeUID=CO1.NTC.8322247&amp;isFromPublicArea=True&amp;isModal=False" TargetMode="External"/><Relationship Id="rId102" Type="http://schemas.openxmlformats.org/officeDocument/2006/relationships/hyperlink" Target="https://community.secop.gov.co/Public/Tendering/OpportunityDetail/Index?noticeUID=CO1.NTC.8380381&amp;isFromPublicArea=True&amp;isModal=False" TargetMode="External"/><Relationship Id="rId123" Type="http://schemas.openxmlformats.org/officeDocument/2006/relationships/hyperlink" Target="https://community.secop.gov.co/Public/Tendering/OpportunityDetail/Index?noticeUID=CO1.NTC.8388642&amp;isFromPublicArea=True&amp;isModal=False" TargetMode="External"/><Relationship Id="rId128" Type="http://schemas.openxmlformats.org/officeDocument/2006/relationships/hyperlink" Target="https://community.secop.gov.co/Public/Tendering/OpportunityDetail/Index?noticeUID=CO1.NTC.8405560&amp;isFromPublicArea=True&amp;isModal=False" TargetMode="External"/><Relationship Id="rId144" Type="http://schemas.openxmlformats.org/officeDocument/2006/relationships/hyperlink" Target="https://community.secop.gov.co/Public/Tendering/OpportunityDetail/Index?noticeUID=CO1.NTC.8447818&amp;isFromPublicArea=True&amp;isModal=False" TargetMode="External"/><Relationship Id="rId149" Type="http://schemas.openxmlformats.org/officeDocument/2006/relationships/hyperlink" Target="https://community.secop.gov.co/Public/Tendering/OpportunityDetail/Index?noticeUID=CO1.NTC.8457908&amp;isFromPublicArea=True&amp;isModal=False" TargetMode="External"/><Relationship Id="rId5" Type="http://schemas.openxmlformats.org/officeDocument/2006/relationships/hyperlink" Target="https://community.secop.gov.co/Public/Tendering/OpportunityDetail/Index?noticeUID=CO1.NTC.7684109&amp;isFromPublicArea=True&amp;isModal=False" TargetMode="External"/><Relationship Id="rId90" Type="http://schemas.openxmlformats.org/officeDocument/2006/relationships/hyperlink" Target="https://community.secop.gov.co/Public/Tendering/OpportunityDetail/Index?noticeUID=CO1.NTC.8372012&amp;isFromPublicArea=True&amp;isModal=False" TargetMode="External"/><Relationship Id="rId95" Type="http://schemas.openxmlformats.org/officeDocument/2006/relationships/hyperlink" Target="https://community.secop.gov.co/Public/Tendering/OpportunityDetail/Index?noticeUID=CO1.NTC.8372517&amp;isFromPublicArea=True&amp;isModal=False" TargetMode="External"/><Relationship Id="rId160" Type="http://schemas.openxmlformats.org/officeDocument/2006/relationships/hyperlink" Target="https://community.secop.gov.co/Public/Tendering/OpportunityDetail/Index?noticeUID=CO1.NTC.8460797&amp;isFromPublicArea=True&amp;isModal=False" TargetMode="External"/><Relationship Id="rId165" Type="http://schemas.openxmlformats.org/officeDocument/2006/relationships/hyperlink" Target="https://community.secop.gov.co/Public/Tendering/OpportunityDetail/Index?noticeUID=CO1.NTC.8461275&amp;isFromPublicArea=True&amp;isModal=False" TargetMode="External"/><Relationship Id="rId181" Type="http://schemas.openxmlformats.org/officeDocument/2006/relationships/hyperlink" Target="https://community.secop.gov.co/Public/Tendering/OpportunityDetail/Index?noticeUID=CO1.NTC.8476492&amp;isFromPublicArea=True&amp;isModal=False" TargetMode="External"/><Relationship Id="rId186" Type="http://schemas.openxmlformats.org/officeDocument/2006/relationships/hyperlink" Target="https://community.secop.gov.co/Public/Tendering/OpportunityDetail/Index?noticeUID=CO1.NTC.8487831&amp;isFromPublicArea=True&amp;isModal=False" TargetMode="External"/><Relationship Id="rId22" Type="http://schemas.openxmlformats.org/officeDocument/2006/relationships/hyperlink" Target="https://community.secop.gov.co/Public/Tendering/OpportunityDetail/Index?noticeUID=CO1.NTC.7902036&amp;isFromPublicArea=True&amp;isModal=False" TargetMode="External"/><Relationship Id="rId27" Type="http://schemas.openxmlformats.org/officeDocument/2006/relationships/hyperlink" Target="https://community.secop.gov.co/Public/Tendering/OpportunityDetail/Index?noticeUID=CO1.NTC.7935865&amp;isFromPublicArea=True&amp;isModal=False" TargetMode="External"/><Relationship Id="rId43" Type="http://schemas.openxmlformats.org/officeDocument/2006/relationships/hyperlink" Target="https://community.secop.gov.co/Public/Tendering/OpportunityDetail/Index?noticeUID=CO1.NTC.8050444&amp;isFromPublicArea=True&amp;isModal=False" TargetMode="External"/><Relationship Id="rId48" Type="http://schemas.openxmlformats.org/officeDocument/2006/relationships/hyperlink" Target="https://community.secop.gov.co/Public/Tendering/OpportunityDetail/Index?noticeUID=CO1.NTC.8039012&amp;isFromPublicArea=True&amp;isModal=False" TargetMode="External"/><Relationship Id="rId64" Type="http://schemas.openxmlformats.org/officeDocument/2006/relationships/hyperlink" Target="https://community.secop.gov.co/Public/Tendering/OpportunityDetail/Index?noticeUID=CO1.NTC.8097881&amp;isFromPublicArea=True&amp;isModal=False" TargetMode="External"/><Relationship Id="rId69" Type="http://schemas.openxmlformats.org/officeDocument/2006/relationships/hyperlink" Target="https://community.secop.gov.co/Public/Tendering/OpportunityDetail/Index?noticeUID=CO1.NTC.8242548&amp;isFromPublicArea=True&amp;isModal=False" TargetMode="External"/><Relationship Id="rId113" Type="http://schemas.openxmlformats.org/officeDocument/2006/relationships/hyperlink" Target="https://community.secop.gov.co/Public/Tendering/OpportunityDetail/Index?noticeUID=CO1.NTC.8381273&amp;isFromPublicArea=True&amp;isModal=False" TargetMode="External"/><Relationship Id="rId118" Type="http://schemas.openxmlformats.org/officeDocument/2006/relationships/hyperlink" Target="https://community.secop.gov.co/Public/Tendering/OpportunityDetail/Index?noticeUID=CO1.NTC.8386105&amp;isFromPublicArea=True&amp;isModal=False" TargetMode="External"/><Relationship Id="rId134" Type="http://schemas.openxmlformats.org/officeDocument/2006/relationships/hyperlink" Target="https://community.secop.gov.co/Public/Tendering/OpportunityDetail/Index?noticeUID=CO1.NTC.8412762&amp;isFromPublicArea=True&amp;isModal=False" TargetMode="External"/><Relationship Id="rId139" Type="http://schemas.openxmlformats.org/officeDocument/2006/relationships/hyperlink" Target="https://community.secop.gov.co/Public/Tendering/OpportunityDetail/Index?noticeUID=CO1.NTC.8446697&amp;isFromPublicArea=True&amp;isModal=False" TargetMode="External"/><Relationship Id="rId80" Type="http://schemas.openxmlformats.org/officeDocument/2006/relationships/hyperlink" Target="https://community.secop.gov.co/Public/Tendering/OpportunityDetail/Index?noticeUID=CO1.NTC.8322262&amp;isFromPublicArea=True&amp;isModal=False" TargetMode="External"/><Relationship Id="rId85" Type="http://schemas.openxmlformats.org/officeDocument/2006/relationships/hyperlink" Target="https://community.secop.gov.co/Public/Tendering/OpportunityDetail/Index?noticeUID=CO1.NTC.8371114&amp;isFromPublicArea=True&amp;isModal=False" TargetMode="External"/><Relationship Id="rId150" Type="http://schemas.openxmlformats.org/officeDocument/2006/relationships/hyperlink" Target="https://community.secop.gov.co/Public/Tendering/OpportunityDetail/Index?noticeUID=CO1.NTC.8457917&amp;isFromPublicArea=True&amp;isModal=False" TargetMode="External"/><Relationship Id="rId155" Type="http://schemas.openxmlformats.org/officeDocument/2006/relationships/hyperlink" Target="https://community.secop.gov.co/Public/Tendering/OpportunityDetail/Index?noticeUID=CO1.NTC.8460805&amp;isFromPublicArea=True&amp;isModal=False" TargetMode="External"/><Relationship Id="rId171" Type="http://schemas.openxmlformats.org/officeDocument/2006/relationships/hyperlink" Target="https://community.secop.gov.co/Public/Tendering/OpportunityDetail/Index?noticeUID=CO1.NTC.8480589&amp;isFromPublicArea=True&amp;isModal=False" TargetMode="External"/><Relationship Id="rId176" Type="http://schemas.openxmlformats.org/officeDocument/2006/relationships/hyperlink" Target="https://community.secop.gov.co/Public/Tendering/OpportunityDetail/Index?noticeUID=CO1.NTC.8502330&amp;isFromPublicArea=True&amp;isModal=False" TargetMode="External"/><Relationship Id="rId192" Type="http://schemas.openxmlformats.org/officeDocument/2006/relationships/hyperlink" Target="https://community.secop.gov.co/Public/Tendering/OpportunityDetail/Index?noticeUID=CO1.NTC.8483235&amp;isFromPublicArea=True&amp;isModal=False" TargetMode="External"/><Relationship Id="rId197" Type="http://schemas.openxmlformats.org/officeDocument/2006/relationships/hyperlink" Target="https://community.secop.gov.co/Public/Tendering/OpportunityDetail/Index?noticeUID=CO1.NTC.8502175&amp;isFromPublicArea=True&amp;isModal=False" TargetMode="External"/><Relationship Id="rId206" Type="http://schemas.openxmlformats.org/officeDocument/2006/relationships/printerSettings" Target="../printerSettings/printerSettings14.bin"/><Relationship Id="rId201" Type="http://schemas.openxmlformats.org/officeDocument/2006/relationships/hyperlink" Target="https://community.secop.gov.co/Public/Tendering/OpportunityDetail/Index?noticeUID=CO1.NTC.8502365&amp;isFromPublicArea=True&amp;isModal=False" TargetMode="External"/><Relationship Id="rId12" Type="http://schemas.openxmlformats.org/officeDocument/2006/relationships/hyperlink" Target="https://community.secop.gov.co/Public/Tendering/OpportunityDetail/Index?noticeUID=CO1.NTC.7696667&amp;isFromPublicArea=True&amp;isModal=False" TargetMode="External"/><Relationship Id="rId17" Type="http://schemas.openxmlformats.org/officeDocument/2006/relationships/hyperlink" Target="https://community.secop.gov.co/Public/Tendering/OpportunityDetail/Index?noticeUID=CO1.NTC.7867760&amp;isFromPublicArea=True&amp;isModal=False" TargetMode="External"/><Relationship Id="rId33" Type="http://schemas.openxmlformats.org/officeDocument/2006/relationships/hyperlink" Target="https://community.secop.gov.co/Public/Tendering/OpportunityDetail/Index?noticeUID=CO1.NTC.7953368&amp;isFromPublicArea=True&amp;isModal=False" TargetMode="External"/><Relationship Id="rId38" Type="http://schemas.openxmlformats.org/officeDocument/2006/relationships/hyperlink" Target="https://community.secop.gov.co/Public/Tendering/OpportunityDetail/Index?noticeUID=CO1.NTC.8029945&amp;isFromPublicArea=True&amp;isModal=False" TargetMode="External"/><Relationship Id="rId59" Type="http://schemas.openxmlformats.org/officeDocument/2006/relationships/hyperlink" Target="https://community.secop.gov.co/Public/Tendering/OpportunityDetail/Index?noticeUID=CO1.NTC.7969053&amp;isFromPublicArea=True&amp;isModal=False" TargetMode="External"/><Relationship Id="rId103" Type="http://schemas.openxmlformats.org/officeDocument/2006/relationships/hyperlink" Target="https://community.secop.gov.co/Public/Tendering/OpportunityDetail/Index?noticeUID=CO1.NTC.8380605&amp;isFromPublicArea=True&amp;isModal=False" TargetMode="External"/><Relationship Id="rId108" Type="http://schemas.openxmlformats.org/officeDocument/2006/relationships/hyperlink" Target="https://community.secop.gov.co/Public/Tendering/OpportunityDetail/Index?noticeUID=CO1.NTC.8380698&amp;isFromPublicArea=True&amp;isModal=False" TargetMode="External"/><Relationship Id="rId124" Type="http://schemas.openxmlformats.org/officeDocument/2006/relationships/hyperlink" Target="https://community.secop.gov.co/Public/Tendering/OpportunityDetail/Index?noticeUID=CO1.NTC.8404694&amp;isFromPublicArea=True&amp;isModal=False" TargetMode="External"/><Relationship Id="rId129" Type="http://schemas.openxmlformats.org/officeDocument/2006/relationships/hyperlink" Target="https://community.secop.gov.co/Public/Tendering/OpportunityDetail/Index?noticeUID=CO1.NTC.8405650&amp;isFromPublicArea=True&amp;isModal=False" TargetMode="External"/><Relationship Id="rId54" Type="http://schemas.openxmlformats.org/officeDocument/2006/relationships/hyperlink" Target="https://community.secop.gov.co/Public/Tendering/OpportunityDetail/Index?noticeUID=CO1.NTC.7987515&amp;isFromPublicArea=True&amp;isModal=False" TargetMode="External"/><Relationship Id="rId70" Type="http://schemas.openxmlformats.org/officeDocument/2006/relationships/hyperlink" Target="https://community.secop.gov.co/Public/Tendering/OpportunityDetail/Index?noticeUID=CO1.NTC.8252389&amp;isFromPublicArea=True&amp;isModal=False" TargetMode="External"/><Relationship Id="rId75" Type="http://schemas.openxmlformats.org/officeDocument/2006/relationships/hyperlink" Target="https://community.secop.gov.co/Public/Tendering/OpportunityDetail/Index?noticeUID=CO1.NTC.8304222&amp;isFromPublicArea=True&amp;isModal=False" TargetMode="External"/><Relationship Id="rId91" Type="http://schemas.openxmlformats.org/officeDocument/2006/relationships/hyperlink" Target="https://community.secop.gov.co/Public/Tendering/OpportunityDetail/Index?noticeUID=CO1.NTC.8372303&amp;isFromPublicArea=True&amp;isModal=False" TargetMode="External"/><Relationship Id="rId96" Type="http://schemas.openxmlformats.org/officeDocument/2006/relationships/hyperlink" Target="https://community.secop.gov.co/Public/Tendering/OpportunityDetail/Index?noticeUID=CO1.NTC.8372606&amp;isFromPublicArea=True&amp;isModal=False" TargetMode="External"/><Relationship Id="rId140" Type="http://schemas.openxmlformats.org/officeDocument/2006/relationships/hyperlink" Target="https://community.secop.gov.co/Public/Tendering/OpportunityDetail/Index?noticeUID=CO1.NTC.8447515&amp;isFromPublicArea=True&amp;isModal=False" TargetMode="External"/><Relationship Id="rId145" Type="http://schemas.openxmlformats.org/officeDocument/2006/relationships/hyperlink" Target="https://community.secop.gov.co/Public/Tendering/OpportunityDetail/Index?noticeUID=CO1.NTC.8457263&amp;isFromPublicArea=True&amp;isModal=False" TargetMode="External"/><Relationship Id="rId161" Type="http://schemas.openxmlformats.org/officeDocument/2006/relationships/hyperlink" Target="https://community.secop.gov.co/Public/Tendering/OpportunityDetail/Index?noticeUID=CO1.NTC.8460887&amp;isFromPublicArea=True&amp;isModal=False" TargetMode="External"/><Relationship Id="rId166" Type="http://schemas.openxmlformats.org/officeDocument/2006/relationships/hyperlink" Target="https://community.secop.gov.co/Public/Tendering/OpportunityDetail/Index?noticeUID=CO1.NTC.8462727&amp;isFromPublicArea=True&amp;isModal=False" TargetMode="External"/><Relationship Id="rId182" Type="http://schemas.openxmlformats.org/officeDocument/2006/relationships/hyperlink" Target="https://community.secop.gov.co/Public/Tendering/OpportunityDetail/Index?noticeUID=CO1.NTC.8377293&amp;isFromPublicArea=True&amp;isModal=False" TargetMode="External"/><Relationship Id="rId187" Type="http://schemas.openxmlformats.org/officeDocument/2006/relationships/hyperlink" Target="https://community.secop.gov.co/Public/Tendering/OpportunityDetail/Index?noticeUID=CO1.NTC.8447774&amp;isFromPublicArea=True&amp;isModal=False" TargetMode="External"/><Relationship Id="rId1" Type="http://schemas.openxmlformats.org/officeDocument/2006/relationships/hyperlink" Target="https://community.secop.gov.co/Public/Tendering/OpportunityDetail/Index?noticeUID=CO1.NTC.7486739&amp;isFromPublicArea=True&amp;isModal=False" TargetMode="External"/><Relationship Id="rId6" Type="http://schemas.openxmlformats.org/officeDocument/2006/relationships/hyperlink" Target="https://community.secop.gov.co/Public/Tendering/OpportunityDetail/Index?noticeUID=CO1.NTC.7612650&amp;isFromPublicArea=True&amp;isModal=False" TargetMode="External"/><Relationship Id="rId23" Type="http://schemas.openxmlformats.org/officeDocument/2006/relationships/hyperlink" Target="https://community.secop.gov.co/Public/Tendering/OpportunityDetail/Index?noticeUID=CO1.NTC.7898756&amp;isFromPublicArea=True&amp;isModal=False" TargetMode="External"/><Relationship Id="rId28" Type="http://schemas.openxmlformats.org/officeDocument/2006/relationships/hyperlink" Target="https://community.secop.gov.co/Public/Tendering/OpportunityDetail/Index?noticeUID=CO1.NTC.7938498&amp;isFromPublicArea=True&amp;isModal=False" TargetMode="External"/><Relationship Id="rId49" Type="http://schemas.openxmlformats.org/officeDocument/2006/relationships/hyperlink" Target="https://community.secop.gov.co/Public/Tendering/OpportunityDetail/Index?noticeUID=CO1.NTC.8038825&amp;isFromPublicArea=True&amp;isModal=False" TargetMode="External"/><Relationship Id="rId114" Type="http://schemas.openxmlformats.org/officeDocument/2006/relationships/hyperlink" Target="https://community.secop.gov.co/Public/Tendering/OpportunityDetail/Index?noticeUID=CO1.NTC.8384376&amp;isFromPublicArea=True&amp;isModal=False" TargetMode="External"/><Relationship Id="rId119" Type="http://schemas.openxmlformats.org/officeDocument/2006/relationships/hyperlink" Target="https://community.secop.gov.co/Public/Tendering/OpportunityDetail/Index?noticeUID=CO1.NTC.8388099&amp;isFromPublicArea=True&amp;isModal=False" TargetMode="External"/><Relationship Id="rId44" Type="http://schemas.openxmlformats.org/officeDocument/2006/relationships/hyperlink" Target="https://community.secop.gov.co/Public/Tendering/OpportunityDetail/Index?noticeUID=CO1.NTC.8050345&amp;isFromPublicArea=True&amp;isModal=False" TargetMode="External"/><Relationship Id="rId60" Type="http://schemas.openxmlformats.org/officeDocument/2006/relationships/hyperlink" Target="https://community.secop.gov.co/Public/Tendering/OpportunityDetail/Index?noticeUID=CO1.NTC.7975410&amp;isFromPublicArea=True&amp;isModal=False" TargetMode="External"/><Relationship Id="rId65" Type="http://schemas.openxmlformats.org/officeDocument/2006/relationships/hyperlink" Target="https://community.secop.gov.co/Public/Tendering/OpportunityDetail/Index?noticeUID=CO1.NTC.8174005&amp;isFromPublicArea=True&amp;isModal=False" TargetMode="External"/><Relationship Id="rId81" Type="http://schemas.openxmlformats.org/officeDocument/2006/relationships/hyperlink" Target="https://community.secop.gov.co/Public/Tendering/OpportunityDetail/Index?noticeUID=CO1.NTC.8339775&amp;isFromPublicArea=True&amp;isModal=False" TargetMode="External"/><Relationship Id="rId86" Type="http://schemas.openxmlformats.org/officeDocument/2006/relationships/hyperlink" Target="https://community.secop.gov.co/Public/Tendering/OpportunityDetail/Index?noticeUID=CO1.NTC.8370881&amp;isFromPublicArea=True&amp;isModal=False" TargetMode="External"/><Relationship Id="rId130" Type="http://schemas.openxmlformats.org/officeDocument/2006/relationships/hyperlink" Target="https://community.secop.gov.co/Public/Tendering/OpportunityDetail/Index?noticeUID=CO1.NTC.8405925&amp;isFromPublicArea=True&amp;isModal=False" TargetMode="External"/><Relationship Id="rId135" Type="http://schemas.openxmlformats.org/officeDocument/2006/relationships/hyperlink" Target="https://community.secop.gov.co/Public/Tendering/OpportunityDetail/Index?noticeUID=CO1.NTC.8412863&amp;isFromPublicArea=True&amp;isModal=False" TargetMode="External"/><Relationship Id="rId151" Type="http://schemas.openxmlformats.org/officeDocument/2006/relationships/hyperlink" Target="https://community.secop.gov.co/Public/Tendering/OpportunityDetail/Index?noticeUID=CO1.NTC.8459768&amp;isFromPublicArea=True&amp;isModal=False" TargetMode="External"/><Relationship Id="rId156" Type="http://schemas.openxmlformats.org/officeDocument/2006/relationships/hyperlink" Target="https://community.secop.gov.co/Public/Tendering/OpportunityDetail/Index?noticeUID=CO1.NTC.8460816&amp;isFromPublicArea=True&amp;isModal=False" TargetMode="External"/><Relationship Id="rId177" Type="http://schemas.openxmlformats.org/officeDocument/2006/relationships/hyperlink" Target="https://community.secop.gov.co/Public/Tendering/OpportunityDetail/Index?noticeUID=CO1.NTC.8405776&amp;isFromPublicArea=True&amp;isModal=False" TargetMode="External"/><Relationship Id="rId198" Type="http://schemas.openxmlformats.org/officeDocument/2006/relationships/hyperlink" Target="https://community.secop.gov.co/Public/Tendering/OpportunityDetail/Index?noticeUID=CO1.NTC.8412512&amp;isFromPublicArea=True&amp;isModal=False" TargetMode="External"/><Relationship Id="rId172" Type="http://schemas.openxmlformats.org/officeDocument/2006/relationships/hyperlink" Target="https://community.secop.gov.co/Public/Tendering/OpportunityDetail/Index?noticeUID=CO1.NTC.8482838&amp;isFromPublicArea=True&amp;isModal=False" TargetMode="External"/><Relationship Id="rId193" Type="http://schemas.openxmlformats.org/officeDocument/2006/relationships/hyperlink" Target="https://community.secop.gov.co/Public/Tendering/OpportunityDetail/Index?noticeUID=CO1.NTC.8483317&amp;isFromPublicArea=True&amp;isModal=False" TargetMode="External"/><Relationship Id="rId202" Type="http://schemas.openxmlformats.org/officeDocument/2006/relationships/hyperlink" Target="https://community.secop.gov.co/Public/Tendering/OpportunityDetail/Index?noticeUID=CO1.NTC.8503217&amp;isFromPublicArea=True&amp;isModal=False" TargetMode="External"/><Relationship Id="rId207" Type="http://schemas.openxmlformats.org/officeDocument/2006/relationships/drawing" Target="../drawings/drawing14.xml"/><Relationship Id="rId13" Type="http://schemas.openxmlformats.org/officeDocument/2006/relationships/hyperlink" Target="https://community.secop.gov.co/Public/Tendering/OpportunityDetail/Index?noticeUID=CO1.NTC.7824295&amp;isFromPublicArea=True&amp;isModal=False" TargetMode="External"/><Relationship Id="rId18" Type="http://schemas.openxmlformats.org/officeDocument/2006/relationships/hyperlink" Target="https://community.secop.gov.co/Public/Tendering/OpportunityDetail/Index?noticeUID=CO1.NTC.7873553&amp;isFromPublicArea=True&amp;isModal=False" TargetMode="External"/><Relationship Id="rId39" Type="http://schemas.openxmlformats.org/officeDocument/2006/relationships/hyperlink" Target="https://community.secop.gov.co/Public/Tendering/OpportunityDetail/Index?noticeUID=CO1.NTC.8029681&amp;isFromPublicArea=True&amp;isModal=False" TargetMode="External"/><Relationship Id="rId109" Type="http://schemas.openxmlformats.org/officeDocument/2006/relationships/hyperlink" Target="https://community.secop.gov.co/Public/Tendering/OpportunityDetail/Index?noticeUID=CO1.NTC.8381319&amp;isFromPublicArea=True&amp;isModal=False" TargetMode="External"/><Relationship Id="rId34" Type="http://schemas.openxmlformats.org/officeDocument/2006/relationships/hyperlink" Target="https://community.secop.gov.co/Public/Tendering/OpportunityDetail/Index?noticeUID=CO1.NTC.7968680&amp;isFromPublicArea=True&amp;isModal=False" TargetMode="External"/><Relationship Id="rId50" Type="http://schemas.openxmlformats.org/officeDocument/2006/relationships/hyperlink" Target="https://community.secop.gov.co/Public/Tendering/OpportunityDetail/Index?noticeUID=CO1.NTC.8038877&amp;isFromPublicArea=True&amp;isModal=False" TargetMode="External"/><Relationship Id="rId55" Type="http://schemas.openxmlformats.org/officeDocument/2006/relationships/hyperlink" Target="https://community.secop.gov.co/Public/Tendering/OpportunityDetail/Index?noticeUID=CO1.NTC.7987653&amp;isFromPublicArea=True&amp;isModal=False" TargetMode="External"/><Relationship Id="rId76" Type="http://schemas.openxmlformats.org/officeDocument/2006/relationships/hyperlink" Target="https://community.secop.gov.co/Public/Tendering/OpportunityDetail/Index?noticeUID=CO1.NTC.8313321&amp;isFromPublicArea=True&amp;isModal=False" TargetMode="External"/><Relationship Id="rId97" Type="http://schemas.openxmlformats.org/officeDocument/2006/relationships/hyperlink" Target="https://community.secop.gov.co/Public/Tendering/OpportunityDetail/Index?noticeUID=CO1.NTC.8372396&amp;isFromPublicArea=True&amp;isModal=False" TargetMode="External"/><Relationship Id="rId104" Type="http://schemas.openxmlformats.org/officeDocument/2006/relationships/hyperlink" Target="https://community.secop.gov.co/Public/Tendering/OpportunityDetail/Index?noticeUID=CO1.NTC.8380543&amp;isFromPublicArea=True&amp;isModal=False" TargetMode="External"/><Relationship Id="rId120" Type="http://schemas.openxmlformats.org/officeDocument/2006/relationships/hyperlink" Target="https://community.secop.gov.co/Public/Tendering/OpportunityDetail/Index?noticeUID=CO1.NTC.8388186&amp;isFromPublicArea=True&amp;isModal=False" TargetMode="External"/><Relationship Id="rId125" Type="http://schemas.openxmlformats.org/officeDocument/2006/relationships/hyperlink" Target="https://community.secop.gov.co/Public/Tendering/OpportunityDetail/Index?noticeUID=CO1.NTC.8405000&amp;isFromPublicArea=True&amp;isModal=False" TargetMode="External"/><Relationship Id="rId141" Type="http://schemas.openxmlformats.org/officeDocument/2006/relationships/hyperlink" Target="https://community.secop.gov.co/Public/Tendering/OpportunityDetail/Index?noticeUID=CO1.NTC.8447533&amp;isFromPublicArea=True&amp;isModal=False" TargetMode="External"/><Relationship Id="rId146" Type="http://schemas.openxmlformats.org/officeDocument/2006/relationships/hyperlink" Target="https://community.secop.gov.co/Public/Tendering/OpportunityDetail/Index?noticeUID=CO1.NTC.8457526&amp;isFromPublicArea=True&amp;isModal=False" TargetMode="External"/><Relationship Id="rId167" Type="http://schemas.openxmlformats.org/officeDocument/2006/relationships/hyperlink" Target="https://community.secop.gov.co/Public/Tendering/OpportunityDetail/Index?noticeUID=CO1.NTC.8462467&amp;isFromPublicArea=True&amp;isModal=False" TargetMode="External"/><Relationship Id="rId188" Type="http://schemas.openxmlformats.org/officeDocument/2006/relationships/hyperlink" Target="https://community.secop.gov.co/Public/Tendering/OpportunityDetail/Index?noticeUID=CO1.NTC.8447880&amp;isFromPublicArea=True&amp;isModal=False" TargetMode="External"/><Relationship Id="rId7" Type="http://schemas.openxmlformats.org/officeDocument/2006/relationships/hyperlink" Target="https://community.secop.gov.co/Public/Tendering/OpportunityDetail/Index?noticeUID=CO1.NTC.7648808&amp;isFromPublicArea=True&amp;isModal=False" TargetMode="External"/><Relationship Id="rId71" Type="http://schemas.openxmlformats.org/officeDocument/2006/relationships/hyperlink" Target="https://community.secop.gov.co/Public/Tendering/OpportunityDetail/Index?noticeUID=CO1.NTC.8250360&amp;isFromPublicArea=True&amp;isModal=False" TargetMode="External"/><Relationship Id="rId92" Type="http://schemas.openxmlformats.org/officeDocument/2006/relationships/hyperlink" Target="https://community.secop.gov.co/Public/Tendering/OpportunityDetail/Index?noticeUID=CO1.NTC.8372061&amp;isFromPublicArea=True&amp;isModal=False" TargetMode="External"/><Relationship Id="rId162" Type="http://schemas.openxmlformats.org/officeDocument/2006/relationships/hyperlink" Target="https://community.secop.gov.co/Public/Tendering/OpportunityDetail/Index?noticeUID=CO1.NTC.8461208&amp;isFromPublicArea=True&amp;isModal=False" TargetMode="External"/><Relationship Id="rId183" Type="http://schemas.openxmlformats.org/officeDocument/2006/relationships/hyperlink" Target="https://community.secop.gov.co/Public/Tendering/OpportunityDetail/Index?noticeUID=CO1.NTC.8377474&amp;isFromPublicArea=True&amp;isModal=False" TargetMode="External"/><Relationship Id="rId2" Type="http://schemas.openxmlformats.org/officeDocument/2006/relationships/hyperlink" Target="https://community.secop.gov.co/Public/Tendering/OpportunityDetail/Index?noticeUID=CO1.NTC.7486748&amp;isFromPublicArea=True&amp;isModal=False" TargetMode="External"/><Relationship Id="rId29" Type="http://schemas.openxmlformats.org/officeDocument/2006/relationships/hyperlink" Target="https://community.secop.gov.co/Public/Tendering/OpportunityDetail/Index?noticeUID=CO1.NTC.7938920&amp;isFromPublicArea=True&amp;isModal=False" TargetMode="External"/><Relationship Id="rId24" Type="http://schemas.openxmlformats.org/officeDocument/2006/relationships/hyperlink" Target="https://community.secop.gov.co/Public/Tendering/OpportunityDetail/Index?noticeUID=CO1.NTC.7824332&amp;isFromPublicArea=True&amp;isModal=False" TargetMode="External"/><Relationship Id="rId40" Type="http://schemas.openxmlformats.org/officeDocument/2006/relationships/hyperlink" Target="https://community.secop.gov.co/Public/Tendering/OpportunityDetail/Index?noticeUID=CO1.NTC.8038888&amp;isFromPublicArea=True&amp;isModal=False" TargetMode="External"/><Relationship Id="rId45" Type="http://schemas.openxmlformats.org/officeDocument/2006/relationships/hyperlink" Target="https://community.secop.gov.co/Public/Tendering/OpportunityDetail/Index?noticeUID=CO1.NTC.7965776&amp;isFromPublicArea=True&amp;isModal=False" TargetMode="External"/><Relationship Id="rId66" Type="http://schemas.openxmlformats.org/officeDocument/2006/relationships/hyperlink" Target="https://community.secop.gov.co/Public/Tendering/OpportunityDetail/Index?noticeUID=CO1.NTC.8235152&amp;isFromPublicArea=True&amp;isModal=False" TargetMode="External"/><Relationship Id="rId87" Type="http://schemas.openxmlformats.org/officeDocument/2006/relationships/hyperlink" Target="https://community.secop.gov.co/Public/Tendering/OpportunityDetail/Index?noticeUID=CO1.NTC.8371274&amp;isFromPublicArea=True&amp;isModal=False" TargetMode="External"/><Relationship Id="rId110" Type="http://schemas.openxmlformats.org/officeDocument/2006/relationships/hyperlink" Target="https://community.secop.gov.co/Public/Tendering/OpportunityDetail/Index?noticeUID=CO1.NTC.8381438&amp;isFromPublicArea=True&amp;isModal=False" TargetMode="External"/><Relationship Id="rId115" Type="http://schemas.openxmlformats.org/officeDocument/2006/relationships/hyperlink" Target="https://community.secop.gov.co/Public/Tendering/OpportunityDetail/Index?noticeUID=CO1.NTC.8384752&amp;isFromPublicArea=True&amp;isModal=False" TargetMode="External"/><Relationship Id="rId131" Type="http://schemas.openxmlformats.org/officeDocument/2006/relationships/hyperlink" Target="https://community.secop.gov.co/Public/Tendering/OpportunityDetail/Index?noticeUID=CO1.NTC.8406016&amp;isFromPublicArea=True&amp;isModal=False" TargetMode="External"/><Relationship Id="rId136" Type="http://schemas.openxmlformats.org/officeDocument/2006/relationships/hyperlink" Target="https://community.secop.gov.co/Public/Tendering/OpportunityDetail/Index?noticeUID=CO1.NTC.8435918&amp;isFromPublicArea=True&amp;isModal=False" TargetMode="External"/><Relationship Id="rId157" Type="http://schemas.openxmlformats.org/officeDocument/2006/relationships/hyperlink" Target="https://community.secop.gov.co/Public/Tendering/OpportunityDetail/Index?noticeUID=CO1.NTC.8460698&amp;isFromPublicArea=True&amp;isModal=False" TargetMode="External"/><Relationship Id="rId178" Type="http://schemas.openxmlformats.org/officeDocument/2006/relationships/hyperlink" Target="https://community.secop.gov.co/Public/Tendering/OpportunityDetail/Index?noticeUID=CO1.NTC.8447562&amp;isFromPublicArea=True&amp;isModal=False" TargetMode="External"/><Relationship Id="rId61" Type="http://schemas.openxmlformats.org/officeDocument/2006/relationships/hyperlink" Target="https://community.secop.gov.co/Public/Tendering/OpportunityDetail/Index?noticeUID=CO1.NTC.8163666&amp;isFromPublicArea=True&amp;isModal=False" TargetMode="External"/><Relationship Id="rId82" Type="http://schemas.openxmlformats.org/officeDocument/2006/relationships/hyperlink" Target="https://community.secop.gov.co/Public/Tendering/OpportunityDetail/Index?noticeUID=CO1.NTC.8336518&amp;isFromPublicArea=True&amp;isModal=False" TargetMode="External"/><Relationship Id="rId152" Type="http://schemas.openxmlformats.org/officeDocument/2006/relationships/hyperlink" Target="https://community.secop.gov.co/Public/Tendering/OpportunityDetail/Index?noticeUID=CO1.NTC.8460503&amp;isFromPublicArea=True&amp;isModal=False" TargetMode="External"/><Relationship Id="rId173" Type="http://schemas.openxmlformats.org/officeDocument/2006/relationships/hyperlink" Target="https://community.secop.gov.co/Public/Tendering/OpportunityDetail/Index?noticeUID=CO1.NTC.8482942&amp;isFromPublicArea=True&amp;isModal=False" TargetMode="External"/><Relationship Id="rId194" Type="http://schemas.openxmlformats.org/officeDocument/2006/relationships/hyperlink" Target="https://community.secop.gov.co/Public/Tendering/OpportunityDetail/Index?noticeUID=CO1.NTC.8483186&amp;isFromPublicArea=True&amp;isModal=False" TargetMode="External"/><Relationship Id="rId199" Type="http://schemas.openxmlformats.org/officeDocument/2006/relationships/hyperlink" Target="https://community.secop.gov.co/Public/Tendering/OpportunityDetail/Index?noticeUID=CO1.NTC.8488249&amp;isFromPublicArea=True&amp;isModal=False" TargetMode="External"/><Relationship Id="rId203" Type="http://schemas.openxmlformats.org/officeDocument/2006/relationships/hyperlink" Target="https://community.secop.gov.co/Public/Tendering/OpportunityDetail/Index?noticeUID=CO1.NTC.8434178&amp;isFromPublicArea=True&amp;isModal=False" TargetMode="External"/><Relationship Id="rId19" Type="http://schemas.openxmlformats.org/officeDocument/2006/relationships/hyperlink" Target="https://community.secop.gov.co/Public/Tendering/OpportunityDetail/Index?noticeUID=CO1.NTC.7898960&amp;isFromPublicArea=True&amp;isModal=False" TargetMode="External"/><Relationship Id="rId14" Type="http://schemas.openxmlformats.org/officeDocument/2006/relationships/hyperlink" Target="https://community.secop.gov.co/Public/Tendering/OpportunityDetail/Index?noticeUID=CO1.NTC.7823993&amp;isFromPublicArea=True&amp;isModal=False" TargetMode="External"/><Relationship Id="rId30" Type="http://schemas.openxmlformats.org/officeDocument/2006/relationships/hyperlink" Target="https://community.secop.gov.co/Public/Tendering/OpportunityDetail/Index?noticeUID=CO1.NTC.7939031&amp;isFromPublicArea=True&amp;isModal=False" TargetMode="External"/><Relationship Id="rId35" Type="http://schemas.openxmlformats.org/officeDocument/2006/relationships/hyperlink" Target="https://community.secop.gov.co/Public/Tendering/OpportunityDetail/Index?noticeUID=CO1.NTC.7976025&amp;isFromPublicArea=True&amp;isModal=False" TargetMode="External"/><Relationship Id="rId56" Type="http://schemas.openxmlformats.org/officeDocument/2006/relationships/hyperlink" Target="https://community.secop.gov.co/Public/Tendering/OpportunityDetail/Index?noticeUID=CO1.NTC.7994395&amp;isFromPublicArea=True&amp;isModal=False" TargetMode="External"/><Relationship Id="rId77" Type="http://schemas.openxmlformats.org/officeDocument/2006/relationships/hyperlink" Target="https://community.secop.gov.co/Public/Tendering/OpportunityDetail/Index?noticeUID=CO1.NTC.8322202&amp;isFromPublicArea=True&amp;isModal=False" TargetMode="External"/><Relationship Id="rId100" Type="http://schemas.openxmlformats.org/officeDocument/2006/relationships/hyperlink" Target="https://community.secop.gov.co/Public/Tendering/OpportunityDetail/Index?noticeUID=CO1.NTC.8372039&amp;isFromPublicArea=True&amp;isModal=False" TargetMode="External"/><Relationship Id="rId105" Type="http://schemas.openxmlformats.org/officeDocument/2006/relationships/hyperlink" Target="https://community.secop.gov.co/Public/Tendering/OpportunityDetail/Index?noticeUID=CO1.NTC.8380792&amp;isFromPublicArea=True&amp;isModal=False" TargetMode="External"/><Relationship Id="rId126" Type="http://schemas.openxmlformats.org/officeDocument/2006/relationships/hyperlink" Target="https://community.secop.gov.co/Public/Tendering/OpportunityDetail/Index?noticeUID=CO1.NTC.8405614&amp;isFromPublicArea=True&amp;isModal=False" TargetMode="External"/><Relationship Id="rId147" Type="http://schemas.openxmlformats.org/officeDocument/2006/relationships/hyperlink" Target="https://community.secop.gov.co/Public/Tendering/OpportunityDetail/Index?noticeUID=CO1.NTC.8457452&amp;isFromPublicArea=True&amp;isModal=False" TargetMode="External"/><Relationship Id="rId168" Type="http://schemas.openxmlformats.org/officeDocument/2006/relationships/hyperlink" Target="https://community.secop.gov.co/Public/Tendering/OpportunityDetail/Index?noticeUID=CO1.NTC.8462476&amp;isFromPublicArea=True&amp;isModal=False" TargetMode="External"/><Relationship Id="rId8" Type="http://schemas.openxmlformats.org/officeDocument/2006/relationships/hyperlink" Target="https://community.secop.gov.co/Public/Tendering/OpportunityDetail/Index?noticeUID=CO1.NTC.7675907&amp;isFromPublicArea=True&amp;isModal=False" TargetMode="External"/><Relationship Id="rId51" Type="http://schemas.openxmlformats.org/officeDocument/2006/relationships/hyperlink" Target="https://community.secop.gov.co/Public/Tendering/OpportunityDetail/Index?noticeUID=CO1.NTC.8050429&amp;isFromPublicArea=True&amp;isModal=False" TargetMode="External"/><Relationship Id="rId72" Type="http://schemas.openxmlformats.org/officeDocument/2006/relationships/hyperlink" Target="https://community.secop.gov.co/Public/Tendering/OpportunityDetail/Index?noticeUID=CO1.NTC.8264684&amp;isFromPublicArea=True&amp;isModal=False" TargetMode="External"/><Relationship Id="rId93" Type="http://schemas.openxmlformats.org/officeDocument/2006/relationships/hyperlink" Target="https://community.secop.gov.co/Public/Tendering/OpportunityDetail/Index?noticeUID=CO1.NTC.8372534&amp;isFromPublicArea=True&amp;isModal=False" TargetMode="External"/><Relationship Id="rId98" Type="http://schemas.openxmlformats.org/officeDocument/2006/relationships/hyperlink" Target="https://community.secop.gov.co/Public/Tendering/OpportunityDetail/Index?noticeUID=CO1.NTC.8371622&amp;isFromPublicArea=True&amp;isModal=False" TargetMode="External"/><Relationship Id="rId121" Type="http://schemas.openxmlformats.org/officeDocument/2006/relationships/hyperlink" Target="https://community.secop.gov.co/Public/Tendering/OpportunityDetail/Index?noticeUID=CO1.NTC.8389104&amp;isFromPublicArea=True&amp;isModal=False" TargetMode="External"/><Relationship Id="rId142" Type="http://schemas.openxmlformats.org/officeDocument/2006/relationships/hyperlink" Target="https://community.secop.gov.co/Public/Tendering/OpportunityDetail/Index?noticeUID=CO1.NTC.8447387&amp;isFromPublicArea=True&amp;isModal=False" TargetMode="External"/><Relationship Id="rId163" Type="http://schemas.openxmlformats.org/officeDocument/2006/relationships/hyperlink" Target="https://community.secop.gov.co/Public/Tendering/OpportunityDetail/Index?noticeUID=CO1.NTC.8461322&amp;isFromPublicArea=True&amp;isModal=False" TargetMode="External"/><Relationship Id="rId184" Type="http://schemas.openxmlformats.org/officeDocument/2006/relationships/hyperlink" Target="https://community.secop.gov.co/Public/Tendering/OpportunityDetail/Index?noticeUID=CO1.NTC.8377701&amp;isFromPublicArea=True&amp;isModal=False" TargetMode="External"/><Relationship Id="rId189" Type="http://schemas.openxmlformats.org/officeDocument/2006/relationships/hyperlink" Target="https://community.secop.gov.co/Public/Tendering/OpportunityDetail/Index?noticeUID=CO1.NTC.8448305&amp;isFromPublicArea=True&amp;isModal=False" TargetMode="External"/><Relationship Id="rId3" Type="http://schemas.openxmlformats.org/officeDocument/2006/relationships/hyperlink" Target="https://community.secop.gov.co/Public/Tendering/OpportunityDetail/Index?noticeUID=CO1.NTC.7476375" TargetMode="External"/><Relationship Id="rId25" Type="http://schemas.openxmlformats.org/officeDocument/2006/relationships/hyperlink" Target="https://community.secop.gov.co/Public/Tendering/OpportunityDetail/Index?noticeUID=CO1.NTC.7882358&amp;isFromPublicArea=True&amp;isModal=False" TargetMode="External"/><Relationship Id="rId46" Type="http://schemas.openxmlformats.org/officeDocument/2006/relationships/hyperlink" Target="https://community.secop.gov.co/Public/Tendering/OpportunityDetail/Index?noticeUID=CO1.NTC.7975555&amp;isFromPublicArea=True&amp;isModal=False" TargetMode="External"/><Relationship Id="rId67" Type="http://schemas.openxmlformats.org/officeDocument/2006/relationships/hyperlink" Target="https://community.secop.gov.co/Public/Tendering/OpportunityDetail/Index?noticeUID=CO1.NTC.8235079&amp;isFromPublicArea=True&amp;isModal=False" TargetMode="External"/><Relationship Id="rId116" Type="http://schemas.openxmlformats.org/officeDocument/2006/relationships/hyperlink" Target="https://community.secop.gov.co/Public/Tendering/OpportunityDetail/Index?noticeUID=CO1.NTC.8384772&amp;isFromPublicArea=True&amp;isModal=False" TargetMode="External"/><Relationship Id="rId137" Type="http://schemas.openxmlformats.org/officeDocument/2006/relationships/hyperlink" Target="https://community.secop.gov.co/Public/Tendering/OpportunityDetail/Index?noticeUID=CO1.NTC.8441904&amp;isFromPublicArea=True&amp;isModal=False" TargetMode="External"/><Relationship Id="rId158" Type="http://schemas.openxmlformats.org/officeDocument/2006/relationships/hyperlink" Target="https://community.secop.gov.co/Public/Tendering/OpportunityDetail/Index?noticeUID=CO1.NTC.8460943&amp;isFromPublicArea=True&amp;isModal=False" TargetMode="External"/><Relationship Id="rId20" Type="http://schemas.openxmlformats.org/officeDocument/2006/relationships/hyperlink" Target="https://community.secop.gov.co/Public/Tendering/OpportunityDetail/Index?noticeUID=CO1.NTC.7899085&amp;isFromPublicArea=True&amp;isModal=False" TargetMode="External"/><Relationship Id="rId41" Type="http://schemas.openxmlformats.org/officeDocument/2006/relationships/hyperlink" Target="https://community.secop.gov.co/Public/Tendering/OpportunityDetail/Index?noticeUID=CO1.NTC.8051090&amp;isFromPublicArea=True&amp;isModal=False" TargetMode="External"/><Relationship Id="rId62" Type="http://schemas.openxmlformats.org/officeDocument/2006/relationships/hyperlink" Target="https://community.secop.gov.co/Public/Tendering/OpportunityDetail/Index?noticeUID=CO1.NTC.8196093&amp;isFromPublicArea=True&amp;isModal=False" TargetMode="External"/><Relationship Id="rId83" Type="http://schemas.openxmlformats.org/officeDocument/2006/relationships/hyperlink" Target="https://community.secop.gov.co/Public/Tendering/OpportunityDetail/Index?noticeUID=CO1.NTC.8370495&amp;isFromPublicArea=True&amp;isModal=False" TargetMode="External"/><Relationship Id="rId88" Type="http://schemas.openxmlformats.org/officeDocument/2006/relationships/hyperlink" Target="https://community.secop.gov.co/Public/Tendering/OpportunityDetail/Index?noticeUID=CO1.NTC.8371293&amp;isFromPublicArea=True&amp;isModal=False" TargetMode="External"/><Relationship Id="rId111" Type="http://schemas.openxmlformats.org/officeDocument/2006/relationships/hyperlink" Target="https://community.secop.gov.co/Public/Tendering/OpportunityDetail/Index?noticeUID=CO1.NTC.8381380&amp;isFromPublicArea=True&amp;isModal=False" TargetMode="External"/><Relationship Id="rId132" Type="http://schemas.openxmlformats.org/officeDocument/2006/relationships/hyperlink" Target="https://community.secop.gov.co/Public/Tendering/OpportunityDetail/Index?noticeUID=CO1.NTC.8405765&amp;isFromPublicArea=True&amp;isModal=False" TargetMode="External"/><Relationship Id="rId153" Type="http://schemas.openxmlformats.org/officeDocument/2006/relationships/hyperlink" Target="https://community.secop.gov.co/Public/Tendering/OpportunityDetail/Index?noticeUID=CO1.NTC.8460634&amp;isFromPublicArea=True&amp;isModal=False" TargetMode="External"/><Relationship Id="rId174" Type="http://schemas.openxmlformats.org/officeDocument/2006/relationships/hyperlink" Target="https://community.secop.gov.co/Public/Tendering/OpportunityDetail/Index?noticeUID=CO1.NTC.8488055&amp;isFromPublicArea=True&amp;isModal=False" TargetMode="External"/><Relationship Id="rId179" Type="http://schemas.openxmlformats.org/officeDocument/2006/relationships/hyperlink" Target="https://community.secop.gov.co/Public/Tendering/OpportunityDetail/Index?noticeUID=CO1.NTC.8462081&amp;isFromPublicArea=True&amp;isModal=False" TargetMode="External"/><Relationship Id="rId195" Type="http://schemas.openxmlformats.org/officeDocument/2006/relationships/hyperlink" Target="https://community.secop.gov.co/Public/Tendering/OpportunityDetail/Index?noticeUID=CO1.NTC.8487845&amp;isFromPublicArea=True&amp;isModal=False" TargetMode="External"/><Relationship Id="rId190" Type="http://schemas.openxmlformats.org/officeDocument/2006/relationships/hyperlink" Target="https://community.secop.gov.co/Public/Tendering/OpportunityDetail/Index?noticeUID=CO1.NTC.8447974&amp;isFromPublicArea=True&amp;isModal=False" TargetMode="External"/><Relationship Id="rId204" Type="http://schemas.openxmlformats.org/officeDocument/2006/relationships/hyperlink" Target="https://community.secop.gov.co/Public/Tendering/OpportunityDetail/Index?noticeUID=CO1.NTC.8510085&amp;isFromPublicArea=True&amp;isModal=False" TargetMode="External"/><Relationship Id="rId15" Type="http://schemas.openxmlformats.org/officeDocument/2006/relationships/hyperlink" Target="https://community.secop.gov.co/Public/Tendering/OpportunityDetail/Index?noticeUID=CO1.NTC.7862797&amp;isFromPublicArea=True&amp;isModal=False" TargetMode="External"/><Relationship Id="rId36" Type="http://schemas.openxmlformats.org/officeDocument/2006/relationships/hyperlink" Target="https://community.secop.gov.co/Public/Tendering/OpportunityDetail/Index?noticeUID=CO1.NTC.7987916&amp;isFromPublicArea=True&amp;isModal=False" TargetMode="External"/><Relationship Id="rId57" Type="http://schemas.openxmlformats.org/officeDocument/2006/relationships/hyperlink" Target="https://community.secop.gov.co/Public/Tendering/OpportunityDetail/Index?noticeUID=CO1.NTC.8037986&amp;isFromPublicArea=True&amp;isModal=False" TargetMode="External"/><Relationship Id="rId106" Type="http://schemas.openxmlformats.org/officeDocument/2006/relationships/hyperlink" Target="https://community.secop.gov.co/Public/Tendering/OpportunityDetail/Index?noticeUID=CO1.NTC.8381031&amp;isFromPublicArea=True&amp;isModal=False" TargetMode="External"/><Relationship Id="rId127" Type="http://schemas.openxmlformats.org/officeDocument/2006/relationships/hyperlink" Target="https://community.secop.gov.co/Public/Tendering/OpportunityDetail/Index?noticeUID=CO1.NTC.8405384&amp;isFromPublicArea=True&amp;isModal=False" TargetMode="External"/><Relationship Id="rId10" Type="http://schemas.openxmlformats.org/officeDocument/2006/relationships/hyperlink" Target="https://community.secop.gov.co/Public/Tendering/OpportunityDetail/Index?noticeUID=CO1.NTC.7725982&amp;isFromPublicArea=True&amp;isModal=False" TargetMode="External"/><Relationship Id="rId31" Type="http://schemas.openxmlformats.org/officeDocument/2006/relationships/hyperlink" Target="https://community.secop.gov.co/Public/Tendering/OpportunityDetail/Index?noticeUID=CO1.NTC.7939212&amp;isFromPublicArea=True&amp;isModal=False" TargetMode="External"/><Relationship Id="rId52" Type="http://schemas.openxmlformats.org/officeDocument/2006/relationships/hyperlink" Target="https://community.secop.gov.co/Public/Tendering/OpportunityDetail/Index?noticeUID=CO1.NTC.7935782&amp;isFromPublicArea=True&amp;isModal=False" TargetMode="External"/><Relationship Id="rId73" Type="http://schemas.openxmlformats.org/officeDocument/2006/relationships/hyperlink" Target="https://community.secop.gov.co/Public/Tendering/OpportunityDetail/Index?noticeUID=CO1.NTC.8274888&amp;isFromPublicArea=True&amp;isModal=False" TargetMode="External"/><Relationship Id="rId78" Type="http://schemas.openxmlformats.org/officeDocument/2006/relationships/hyperlink" Target="https://community.secop.gov.co/Public/Tendering/OpportunityDetail/Index?noticeUID=CO1.NTC.8321969&amp;isFromPublicArea=True&amp;isModal=False" TargetMode="External"/><Relationship Id="rId94" Type="http://schemas.openxmlformats.org/officeDocument/2006/relationships/hyperlink" Target="https://community.secop.gov.co/Public/Tendering/OpportunityDetail/Index?noticeUID=CO1.NTC.8372649&amp;isFromPublicArea=True&amp;isModal=False" TargetMode="External"/><Relationship Id="rId99" Type="http://schemas.openxmlformats.org/officeDocument/2006/relationships/hyperlink" Target="https://community.secop.gov.co/Public/Tendering/OpportunityDetail/Index?noticeUID=CO1.NTC.8371875&amp;isFromPublicArea=True&amp;isModal=False" TargetMode="External"/><Relationship Id="rId101" Type="http://schemas.openxmlformats.org/officeDocument/2006/relationships/hyperlink" Target="https://community.secop.gov.co/Public/Tendering/OpportunityDetail/Index?noticeUID=CO1.NTC.8372229&amp;isFromPublicArea=True&amp;isModal=False" TargetMode="External"/><Relationship Id="rId122" Type="http://schemas.openxmlformats.org/officeDocument/2006/relationships/hyperlink" Target="https://community.secop.gov.co/Public/Tendering/OpportunityDetail/Index?noticeUID=CO1.NTC.8389115&amp;isFromPublicArea=True&amp;isModal=False" TargetMode="External"/><Relationship Id="rId143" Type="http://schemas.openxmlformats.org/officeDocument/2006/relationships/hyperlink" Target="https://community.secop.gov.co/Public/Tendering/OpportunityDetail/Index?noticeUID=CO1.NTC.8447550&amp;isFromPublicArea=True&amp;isModal=False" TargetMode="External"/><Relationship Id="rId148" Type="http://schemas.openxmlformats.org/officeDocument/2006/relationships/hyperlink" Target="https://community.secop.gov.co/Public/Tendering/OpportunityDetail/Index?noticeUID=CO1.NTC.8457585&amp;isFromPublicArea=True&amp;isModal=False" TargetMode="External"/><Relationship Id="rId164" Type="http://schemas.openxmlformats.org/officeDocument/2006/relationships/hyperlink" Target="https://community.secop.gov.co/Public/Tendering/OpportunityDetail/Index?noticeUID=CO1.NTC.8461518&amp;isFromPublicArea=True&amp;isModal=False" TargetMode="External"/><Relationship Id="rId169" Type="http://schemas.openxmlformats.org/officeDocument/2006/relationships/hyperlink" Target="https://community.secop.gov.co/Public/Tendering/OpportunityDetail/Index?noticeUID=CO1.NTC.8462676&amp;isFromPublicArea=True&amp;isModal=False" TargetMode="External"/><Relationship Id="rId185" Type="http://schemas.openxmlformats.org/officeDocument/2006/relationships/hyperlink" Target="https://community.secop.gov.co/Public/Tendering/OpportunityDetail/Index?noticeUID=CO1.NTC.8377615&amp;isFromPublicArea=True&amp;isModal=False" TargetMode="External"/><Relationship Id="rId4" Type="http://schemas.openxmlformats.org/officeDocument/2006/relationships/hyperlink" Target="https://community.secop.gov.co/Public/Tendering/OpportunityDetail/Index?noticeUID=CO1.NTC.7659869&amp;isFromPublicArea=True&amp;isModal=False" TargetMode="External"/><Relationship Id="rId9" Type="http://schemas.openxmlformats.org/officeDocument/2006/relationships/hyperlink" Target="https://community.secop.gov.co/Public/Tendering/OpportunityDetail/Index?noticeUID=CO1.NTC.7713683&amp;isFromPublicArea=True&amp;isModal=False" TargetMode="External"/><Relationship Id="rId180" Type="http://schemas.openxmlformats.org/officeDocument/2006/relationships/hyperlink" Target="https://community.secop.gov.co/Public/Tendering/OpportunityDetail/Index?noticeUID=CO1.NTC.8476903&amp;isFromPublicArea=True&amp;isModal=False" TargetMode="External"/><Relationship Id="rId26" Type="http://schemas.openxmlformats.org/officeDocument/2006/relationships/hyperlink" Target="https://community.secop.gov.co/Public/Tendering/OpportunityDetail/Index?noticeUID=CO1.NTC.7935727&amp;isFromPublicArea=True&amp;isModal=False" TargetMode="External"/><Relationship Id="rId47" Type="http://schemas.openxmlformats.org/officeDocument/2006/relationships/hyperlink" Target="https://community.secop.gov.co/Public/Tendering/OpportunityDetail/Index?noticeUID=CO1.NTC.7976188&amp;isFromPublicArea=True&amp;isModal=False" TargetMode="External"/><Relationship Id="rId68" Type="http://schemas.openxmlformats.org/officeDocument/2006/relationships/hyperlink" Target="https://community.secop.gov.co/Public/Tendering/OpportunityDetail/Index?noticeUID=CO1.NTC.8242812&amp;isFromPublicArea=True&amp;isModal=False" TargetMode="External"/><Relationship Id="rId89" Type="http://schemas.openxmlformats.org/officeDocument/2006/relationships/hyperlink" Target="https://community.secop.gov.co/Public/Tendering/OpportunityDetail/Index?noticeUID=CO1.NTC.8371634&amp;isFromPublicArea=True&amp;isModal=False" TargetMode="External"/><Relationship Id="rId112" Type="http://schemas.openxmlformats.org/officeDocument/2006/relationships/hyperlink" Target="https://community.secop.gov.co/Public/Tendering/OpportunityDetail/Index?noticeUID=CO1.NTC.8381400&amp;isFromPublicArea=True&amp;isModal=False" TargetMode="External"/><Relationship Id="rId133" Type="http://schemas.openxmlformats.org/officeDocument/2006/relationships/hyperlink" Target="https://community.secop.gov.co/Public/Tendering/OpportunityDetail/Index?noticeUID=CO1.NTC.8412746&amp;isFromPublicArea=True&amp;isModal=False" TargetMode="External"/><Relationship Id="rId154" Type="http://schemas.openxmlformats.org/officeDocument/2006/relationships/hyperlink" Target="https://community.secop.gov.co/Public/Tendering/OpportunityDetail/Index?noticeUID=CO1.NTC.8460722&amp;isFromPublicArea=True&amp;isModal=False" TargetMode="External"/><Relationship Id="rId175" Type="http://schemas.openxmlformats.org/officeDocument/2006/relationships/hyperlink" Target="https://community.secop.gov.co/Public/Tendering/OpportunityDetail/Index?noticeUID=CO1.NTC.8502324&amp;isFromPublicArea=True&amp;isModal=False" TargetMode="External"/><Relationship Id="rId196" Type="http://schemas.openxmlformats.org/officeDocument/2006/relationships/hyperlink" Target="https://community.secop.gov.co/Public/Tendering/OpportunityDetail/Index?noticeUID=CO1.NTC.8487855&amp;isFromPublicArea=True&amp;isModal=False" TargetMode="External"/><Relationship Id="rId200" Type="http://schemas.openxmlformats.org/officeDocument/2006/relationships/hyperlink" Target="https://community.secop.gov.co/Public/Tendering/OpportunityDetail/Index?noticeUID=CO1.NTC.8502497&amp;isFromPublicArea=True&amp;isModal=Fal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community.secop.gov.co/STS/Users/Login/Index" TargetMode="External"/><Relationship Id="rId2" Type="http://schemas.openxmlformats.org/officeDocument/2006/relationships/hyperlink" Target="https://community.secop.gov.co/Public/Tendering/ContractNoticePhases/View?PPI=CO1.PPI.39458809&amp;isFromPublicArea=True&amp;isModal=False" TargetMode="External"/><Relationship Id="rId1" Type="http://schemas.openxmlformats.org/officeDocument/2006/relationships/hyperlink" Target="https://community.secop.gov.co/Public/Tendering/ContractNoticePhases/View?PPI=CO1.PPI.39265212&amp;isFromPublicArea=True&amp;isModal=False"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community.secop.gov.co/Public/Tendering/ContractNoticePhases/View?PPI=CO1.PPI.40385467&amp;isFromPublicArea=True&amp;isModal=Fals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433156&amp;isFromPublicArea=True&amp;isModal=False" TargetMode="External"/><Relationship Id="rId13" Type="http://schemas.openxmlformats.org/officeDocument/2006/relationships/hyperlink" Target="https://community.secop.gov.co/Public/Tendering/OpportunityDetail/Index?noticeUID=CO1.NTC.7622201&amp;isFromPublicArea=True&amp;isModal=False" TargetMode="External"/><Relationship Id="rId18" Type="http://schemas.openxmlformats.org/officeDocument/2006/relationships/hyperlink" Target="https://community.secop.gov.co/Public/Tendering/OpportunityDetail/Index?noticeUID=CO1.NTC.7675832&amp;isFromPublicArea=True&amp;isModal=False" TargetMode="External"/><Relationship Id="rId26" Type="http://schemas.openxmlformats.org/officeDocument/2006/relationships/hyperlink" Target="https://community.secop.gov.co/Public/Tendering/OpportunityDetail/Index?noticeUID=CO1.NTC.8313632&amp;isFromPublicArea=True&amp;isModal=False" TargetMode="External"/><Relationship Id="rId3" Type="http://schemas.openxmlformats.org/officeDocument/2006/relationships/hyperlink" Target="https://community.secop.gov.co/Public/Tendering/OpportunityDetail/Index?noticeUID=CO1.NTC.7432425&amp;isFromPublicArea=True&amp;isModal=False" TargetMode="External"/><Relationship Id="rId21" Type="http://schemas.openxmlformats.org/officeDocument/2006/relationships/hyperlink" Target="https://community.secop.gov.co/Public/Tendering/OpportunityDetail/Index?noticeUID=CO1.NTC.7726542&amp;isFromPublicArea=True&amp;isModal=False" TargetMode="External"/><Relationship Id="rId7" Type="http://schemas.openxmlformats.org/officeDocument/2006/relationships/hyperlink" Target="https://community.secop.gov.co/Public/Tendering/OpportunityDetail/Index?noticeUID=CO1.NTC.7432496&amp;isFromPublicArea=True&amp;isModal=False" TargetMode="External"/><Relationship Id="rId12" Type="http://schemas.openxmlformats.org/officeDocument/2006/relationships/hyperlink" Target="https://community.secop.gov.co/Public/Tendering/OpportunityDetail/Index?noticeUID=CO1.NTC.7621930&amp;isFromPublicArea=True&amp;isModal=False" TargetMode="External"/><Relationship Id="rId17" Type="http://schemas.openxmlformats.org/officeDocument/2006/relationships/hyperlink" Target="https://community.secop.gov.co/Public/Tendering/OpportunityDetail/Index?noticeUID=CO1.NTC.7677616&amp;isFromPublicArea=True&amp;isModal=False" TargetMode="External"/><Relationship Id="rId25" Type="http://schemas.openxmlformats.org/officeDocument/2006/relationships/hyperlink" Target="https://community.secop.gov.co/Public/Tendering/OpportunityDetail/Index?noticeUID=CO1.NTC.8341011&amp;isFromPublicArea=True&amp;isModal=False" TargetMode="External"/><Relationship Id="rId2" Type="http://schemas.openxmlformats.org/officeDocument/2006/relationships/hyperlink" Target="https://community.secop.gov.co/Public/Tendering/OpportunityDetail/Index?noticeUID=CO1.NTC.7431882&amp;isFromPublicArea=True&amp;isModal=False" TargetMode="External"/><Relationship Id="rId16" Type="http://schemas.openxmlformats.org/officeDocument/2006/relationships/hyperlink" Target="https://community.secop.gov.co/Public/Tendering/OpportunityDetail/Index?noticeUID=CO1.NTC.7675266&amp;isFromPublicArea=True&amp;isModal=False" TargetMode="External"/><Relationship Id="rId20" Type="http://schemas.openxmlformats.org/officeDocument/2006/relationships/hyperlink" Target="https://community.secop.gov.co/Public/Tendering/OpportunityDetail/Index?noticeUID=CO1.NTC.7726511&amp;isFromPublicArea=True&amp;isModal=False" TargetMode="External"/><Relationship Id="rId29" Type="http://schemas.openxmlformats.org/officeDocument/2006/relationships/printerSettings" Target="../printerSettings/printerSettings5.bin"/><Relationship Id="rId1" Type="http://schemas.openxmlformats.org/officeDocument/2006/relationships/hyperlink" Target="https://community.secop.gov.co/Public/Tendering/OpportunityDetail/Index?noticeUID=CO1.NTC.7431850&amp;isFromPublicArea=True&amp;isModal=False" TargetMode="External"/><Relationship Id="rId6" Type="http://schemas.openxmlformats.org/officeDocument/2006/relationships/hyperlink" Target="https://community.secop.gov.co/Public/Tendering/OpportunityDetail/Index?noticeUID=CO1.NTC.7433115&amp;isFromPublicArea=True&amp;isModal=False" TargetMode="External"/><Relationship Id="rId11" Type="http://schemas.openxmlformats.org/officeDocument/2006/relationships/hyperlink" Target="https://community.secop.gov.co/Public/Tendering/OpportunityDetail/Index?noticeUID=CO1.NTC.7503468&amp;isFromPublicArea=True&amp;isModal=False" TargetMode="External"/><Relationship Id="rId24" Type="http://schemas.openxmlformats.org/officeDocument/2006/relationships/hyperlink" Target="https://community.secop.gov.co/Public/Tendering/OpportunityDetail/Index?noticeUID=CO1.NTC.7841568&amp;isFromPublicArea=True&amp;isModal=False" TargetMode="External"/><Relationship Id="rId5" Type="http://schemas.openxmlformats.org/officeDocument/2006/relationships/hyperlink" Target="https://community.secop.gov.co/Public/Tendering/OpportunityDetail/Index?noticeUID=CO1.NTC.7432496&amp;isFromPublicArea=True&amp;isModal=False" TargetMode="External"/><Relationship Id="rId15" Type="http://schemas.openxmlformats.org/officeDocument/2006/relationships/hyperlink" Target="https://community.secop.gov.co/Public/Tendering/OpportunityDetail/Index?noticeUID=CO1.NTC.7650401&amp;isFromPublicArea=True&amp;isModal=False" TargetMode="External"/><Relationship Id="rId23" Type="http://schemas.openxmlformats.org/officeDocument/2006/relationships/hyperlink" Target="https://community.secop.gov.co/Public/Tendering/OpportunityDetail/Index?noticeUID=CO1.NTC.7830434&amp;isFromPublicArea=True&amp;isModal=False" TargetMode="External"/><Relationship Id="rId28" Type="http://schemas.openxmlformats.org/officeDocument/2006/relationships/hyperlink" Target="https://community.secop.gov.co/Public/Tendering/OpportunityDetail/Index?noticeUID=CO1.NTC.8436706&amp;isFromPublicArea=True&amp;isModal=False" TargetMode="External"/><Relationship Id="rId10" Type="http://schemas.openxmlformats.org/officeDocument/2006/relationships/hyperlink" Target="https://community.secop.gov.co/Public/Tendering/OpportunityDetail/Index?noticeUID=CO1.NTC.7503434&amp;isFromPublicArea=True&amp;isModal=False" TargetMode="External"/><Relationship Id="rId19" Type="http://schemas.openxmlformats.org/officeDocument/2006/relationships/hyperlink" Target="https://community.secop.gov.co/Public/Tendering/ContractNoticePhases/View?PPI=CO1.PPI.37631908&amp;isFromPublicArea=True&amp;isModal=False" TargetMode="External"/><Relationship Id="rId4" Type="http://schemas.openxmlformats.org/officeDocument/2006/relationships/hyperlink" Target="https://community.secop.gov.co/Public/Tendering/OpportunityDetail/Index?noticeUID=CO1.NTC.7432446&amp;isFromPublicArea=True&amp;isModal=False" TargetMode="External"/><Relationship Id="rId9" Type="http://schemas.openxmlformats.org/officeDocument/2006/relationships/hyperlink" Target="https://community.secop.gov.co/Public/Tendering/OpportunityDetail/Index?noticeUID=CO1.NTC.7433134&amp;isFromPublicArea=True&amp;isModal=False" TargetMode="External"/><Relationship Id="rId14" Type="http://schemas.openxmlformats.org/officeDocument/2006/relationships/hyperlink" Target="https://community.secop.gov.co/Public/Tendering/OpportunityDetail/Index?noticeUID=CO1.NTC.7650401&amp;isFromPublicArea=True&amp;isModal=False" TargetMode="External"/><Relationship Id="rId22" Type="http://schemas.openxmlformats.org/officeDocument/2006/relationships/hyperlink" Target="https://community.secop.gov.co/Public/Tendering/OpportunityDetail/Index?noticeUID=CO1.NTC.7726489&amp;isFromPublicArea=True&amp;isModal=False" TargetMode="External"/><Relationship Id="rId27" Type="http://schemas.openxmlformats.org/officeDocument/2006/relationships/hyperlink" Target="https://community.secop.gov.co/Public/Tendering/OpportunityDetail/Index?noticeUID=CO1.NTC.8434824&amp;isFromPublicArea=True&amp;isModal=False" TargetMode="External"/><Relationship Id="rId30"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1577064&amp;isFromPublicArea=True&amp;isModal=False" TargetMode="External"/><Relationship Id="rId13" Type="http://schemas.openxmlformats.org/officeDocument/2006/relationships/hyperlink" Target="https://community.secop.gov.co/Public/Tendering/ContractNoticePhases/View?PPI=CO1.PPI.41681861&amp;isFromPublicArea=True&amp;isModal=False" TargetMode="External"/><Relationship Id="rId3" Type="http://schemas.openxmlformats.org/officeDocument/2006/relationships/hyperlink" Target="https://community.secop.gov.co/Public/Tendering/ContractNoticePhases/View?PPI=CO1.PPI.38352397&amp;isFromPublicArea=True&amp;isModal=False" TargetMode="External"/><Relationship Id="rId7" Type="http://schemas.openxmlformats.org/officeDocument/2006/relationships/hyperlink" Target="https://community.secop.gov.co/Public/Tendering/OpportunityDetail/Index?noticeUID=CO1.NTC.8626138" TargetMode="External"/><Relationship Id="rId12" Type="http://schemas.openxmlformats.org/officeDocument/2006/relationships/hyperlink" Target="https://community.secop.gov.co/Public/Tendering/ContractNoticePhases/View?PPI=CO1.PPI.41678134&amp;isFromPublicArea=True&amp;isModal=False" TargetMode="External"/><Relationship Id="rId2" Type="http://schemas.openxmlformats.org/officeDocument/2006/relationships/hyperlink" Target="https://community.secop.gov.co/Public/Tendering/ContractNoticePhases/View?PPI=CO1.PPI.38363931&amp;isFromPublicArea=True&amp;isModal=False" TargetMode="External"/><Relationship Id="rId16" Type="http://schemas.openxmlformats.org/officeDocument/2006/relationships/drawing" Target="../drawings/drawing6.xml"/><Relationship Id="rId1" Type="http://schemas.openxmlformats.org/officeDocument/2006/relationships/hyperlink" Target="https://community.secop.gov.co/Public/Tendering/OpportunityDetail/Index?noticeUID=CO1.NTC.7585764" TargetMode="External"/><Relationship Id="rId6" Type="http://schemas.openxmlformats.org/officeDocument/2006/relationships/hyperlink" Target="https://community.secop.gov.co/Public/Tendering/ContractNoticePhases/View?PPI=CO1.PPI.41575171&amp;isFromPublicArea=True&amp;isModal=False" TargetMode="External"/><Relationship Id="rId11" Type="http://schemas.openxmlformats.org/officeDocument/2006/relationships/hyperlink" Target="https://community.secop.gov.co/Public/Tendering/ContractNoticePhases/View?PPI=CO1.PPI.41676869&amp;isFromPublicArea=True&amp;isModal=False" TargetMode="External"/><Relationship Id="rId5" Type="http://schemas.openxmlformats.org/officeDocument/2006/relationships/hyperlink" Target="https://community.secop.gov.co/Public/Tendering/ContractNoticePhases/View?PPI=CO1.PPI.39255439&amp;isFromPublicArea=True&amp;isModal=False" TargetMode="External"/><Relationship Id="rId15" Type="http://schemas.openxmlformats.org/officeDocument/2006/relationships/printerSettings" Target="../printerSettings/printerSettings6.bin"/><Relationship Id="rId10" Type="http://schemas.openxmlformats.org/officeDocument/2006/relationships/hyperlink" Target="https://community.secop.gov.co/Public/Tendering/ContractNoticePhases/View?PPI=CO1.PPI.41580052&amp;isFromPublicArea=True&amp;isModal=False" TargetMode="External"/><Relationship Id="rId4" Type="http://schemas.openxmlformats.org/officeDocument/2006/relationships/hyperlink" Target="https://community.secop.gov.co/Public/Tendering/ContractNoticePhases/View?PPI=CO1.PPI.38421246&amp;isFromPublicArea=True&amp;isModal=False" TargetMode="External"/><Relationship Id="rId9" Type="http://schemas.openxmlformats.org/officeDocument/2006/relationships/hyperlink" Target="https://community.secop.gov.co/Public/Tendering/ContractNoticePhases/View?PPI=CO1.PPI.41579189&amp;isFromPublicArea=True&amp;isModal=False" TargetMode="External"/><Relationship Id="rId14" Type="http://schemas.openxmlformats.org/officeDocument/2006/relationships/hyperlink" Target="https://community.secop.gov.co/Public/Tendering/ContractNoticePhases/View?PPI=CO1.PPI.41682542&amp;isFromPublicArea=True&amp;isModal=Fals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533303&amp;isFromPublicArea=True&amp;isModal=False" TargetMode="External"/><Relationship Id="rId13" Type="http://schemas.openxmlformats.org/officeDocument/2006/relationships/hyperlink" Target="https://community.secop.gov.co/Public/Tendering/OpportunityDetail/Index?noticeUID=CO1.NTC.7556062&amp;isFromPublicArea=True&amp;isModal=False" TargetMode="External"/><Relationship Id="rId18" Type="http://schemas.openxmlformats.org/officeDocument/2006/relationships/hyperlink" Target="https://community.secop.gov.co/Public/Tendering/OpportunityDetail/Index?noticeUID=CO1.NTC.7665507&amp;isFromPublicArea=True&amp;isModal=False" TargetMode="External"/><Relationship Id="rId26" Type="http://schemas.openxmlformats.org/officeDocument/2006/relationships/hyperlink" Target="https://community.secop.gov.co/Public/Tendering/OpportunityDetail/Index?noticeUID=CO1.NTC.8460604&amp;isFromPublicArea=True&amp;isModal=False" TargetMode="External"/><Relationship Id="rId39" Type="http://schemas.openxmlformats.org/officeDocument/2006/relationships/hyperlink" Target="https://community.secop.gov.co/Public/Tendering/OpportunityDetail/Index?noticeUID=CO1.NTC.8585208&amp;isFromPublicArea=True&amp;isModal=False" TargetMode="External"/><Relationship Id="rId3" Type="http://schemas.openxmlformats.org/officeDocument/2006/relationships/hyperlink" Target="https://community.secop.gov.co/Public/Tendering/OpportunityDetail/Index?noticeUID=CO1.NTC.7481489&amp;isFromPublicArea=True&amp;isModal=False" TargetMode="External"/><Relationship Id="rId21" Type="http://schemas.openxmlformats.org/officeDocument/2006/relationships/hyperlink" Target="https://community.secop.gov.co/Public/Tendering/OpportunityDetail/Index?noticeUID=CO1.NTC.7693311&amp;isFromPublicArea=True&amp;isModal=False" TargetMode="External"/><Relationship Id="rId34" Type="http://schemas.openxmlformats.org/officeDocument/2006/relationships/hyperlink" Target="https://community.secop.gov.co/Public/Tendering/OpportunityDetail/Index?noticeUID=CO1.NTC.8573718&amp;isFromPublicArea=True&amp;isModal=False" TargetMode="External"/><Relationship Id="rId42" Type="http://schemas.openxmlformats.org/officeDocument/2006/relationships/printerSettings" Target="../printerSettings/printerSettings7.bin"/><Relationship Id="rId7" Type="http://schemas.openxmlformats.org/officeDocument/2006/relationships/hyperlink" Target="https://community.secop.gov.co/Public/Tendering/OpportunityDetail/Index?noticeUID=CO1.NTC.7522157&amp;isFromPublicArea=True&amp;isModal=False" TargetMode="External"/><Relationship Id="rId12" Type="http://schemas.openxmlformats.org/officeDocument/2006/relationships/hyperlink" Target="https://community.secop.gov.co/Public/Tendering/ContractNoticePhases/View?PPI=CO1.PPI.37267777&amp;isFromPublicArea=True&amp;isModal=False" TargetMode="External"/><Relationship Id="rId17" Type="http://schemas.openxmlformats.org/officeDocument/2006/relationships/hyperlink" Target="https://community.secop.gov.co/Public/Tendering/OpportunityDetail/Index?noticeUID=CO1.NTC.7631815&amp;isFromPublicArea=True&amp;isModal=False" TargetMode="External"/><Relationship Id="rId25" Type="http://schemas.openxmlformats.org/officeDocument/2006/relationships/hyperlink" Target="https://community.secop.gov.co/Public/Tendering/OpportunityDetail/Index?noticeUID=CO1.NTC.8446570&amp;isFromPublicArea=True&amp;isModal=False" TargetMode="External"/><Relationship Id="rId33" Type="http://schemas.openxmlformats.org/officeDocument/2006/relationships/hyperlink" Target="https://community.secop.gov.co/Public/Tendering/OpportunityDetail/Index?noticeUID=CO1.NTC.8556028&amp;isFromPublicArea=True&amp;isModal=False" TargetMode="External"/><Relationship Id="rId38" Type="http://schemas.openxmlformats.org/officeDocument/2006/relationships/hyperlink" Target="https://community.secop.gov.co/Public/Tendering/OpportunityDetail/Index?noticeUID=CO1.NTC.8576821&amp;isFromPublicArea=True&amp;isModal=False" TargetMode="External"/><Relationship Id="rId2" Type="http://schemas.openxmlformats.org/officeDocument/2006/relationships/hyperlink" Target="https://community.secop.gov.co/Public/Tendering/OpportunityDetail/Index?noticeUID=CO1.NTC.7478186&amp;isFromPublicArea=True&amp;isModal=False" TargetMode="External"/><Relationship Id="rId16" Type="http://schemas.openxmlformats.org/officeDocument/2006/relationships/hyperlink" Target="https://community.secop.gov.co/Public/Tendering/OpportunityDetail/Index?noticeUID=CO1.NTC.7599922&amp;isFromPublicArea=True&amp;isModal=False" TargetMode="External"/><Relationship Id="rId20" Type="http://schemas.openxmlformats.org/officeDocument/2006/relationships/hyperlink" Target="https://community.secop.gov.co/Public/Tendering/ContractNoticePhases/View?PPI=CO1.PPI.37648038&amp;isFromPublicArea=True&amp;isModal=False" TargetMode="External"/><Relationship Id="rId29" Type="http://schemas.openxmlformats.org/officeDocument/2006/relationships/hyperlink" Target="https://community.secop.gov.co/Public/Tendering/OpportunityDetail/Index?noticeUID=CO1.NTC.8525184&amp;isFromPublicArea=True&amp;isModal=False" TargetMode="External"/><Relationship Id="rId41" Type="http://schemas.openxmlformats.org/officeDocument/2006/relationships/hyperlink" Target="https://community.secop.gov.co/Public/Tendering/OpportunityDetail/Index?noticeUID=CO1.NTC.8636331&amp;isFromPublicArea=True&amp;isModal=False" TargetMode="External"/><Relationship Id="rId1" Type="http://schemas.openxmlformats.org/officeDocument/2006/relationships/hyperlink" Target="https://community.secop.gov.co/Public/Tendering/OpportunityDetail/Index?noticeUID=CO1.NTC.7477650&amp;isFromPublicArea=True&amp;isModal=False" TargetMode="External"/><Relationship Id="rId6" Type="http://schemas.openxmlformats.org/officeDocument/2006/relationships/hyperlink" Target="https://community.secop.gov.co/Public/Tendering/OpportunityDetail/Index?noticeUID=CO1.NTC.7521322&amp;isFromPublicArea=True&amp;isModal=False" TargetMode="External"/><Relationship Id="rId11" Type="http://schemas.openxmlformats.org/officeDocument/2006/relationships/hyperlink" Target="https://community.secop.gov.co/Public/Tendering/OpportunityDetail/Index?noticeUID=CO1.NTC.7543578&amp;isFromPublicArea=True&amp;isModal=False" TargetMode="External"/><Relationship Id="rId24" Type="http://schemas.openxmlformats.org/officeDocument/2006/relationships/hyperlink" Target="https://community.secop.gov.co/Public/Tendering/OpportunityDetail/Index?noticeUID=CO1.NTC.8446632&amp;isFromPublicArea=True&amp;isModal=False" TargetMode="External"/><Relationship Id="rId32" Type="http://schemas.openxmlformats.org/officeDocument/2006/relationships/hyperlink" Target="https://community.secop.gov.co/Public/Tendering/OpportunityDetail/Index?noticeUID=CO1.NTC.8555709&amp;isFromPublicArea=True&amp;isModal=False" TargetMode="External"/><Relationship Id="rId37" Type="http://schemas.openxmlformats.org/officeDocument/2006/relationships/hyperlink" Target="https://community.secop.gov.co/Public/Tendering/OpportunityDetail/Index?noticeUID=CO1.NTC.8584750&amp;isFromPublicArea=True&amp;isModal=False" TargetMode="External"/><Relationship Id="rId40" Type="http://schemas.openxmlformats.org/officeDocument/2006/relationships/hyperlink" Target="https://community.secop.gov.co/Public/Tendering/OpportunityDetail/Index?noticeUID=CO1.NTC.8632706&amp;isFromPublicArea=True&amp;isModal=False" TargetMode="External"/><Relationship Id="rId5" Type="http://schemas.openxmlformats.org/officeDocument/2006/relationships/hyperlink" Target="https://community.secop.gov.co/Public/Tendering/OpportunityDetail/Index?noticeUID=CO1.NTC.7500608&amp;isFromPublicArea=True&amp;isModal=False" TargetMode="External"/><Relationship Id="rId15" Type="http://schemas.openxmlformats.org/officeDocument/2006/relationships/hyperlink" Target="https://community.secop.gov.co/Public/Tendering/OpportunityDetail/Index?noticeUID=CO1.NTC.7599602&amp;isFromPublicArea=True&amp;isModal=False" TargetMode="External"/><Relationship Id="rId23" Type="http://schemas.openxmlformats.org/officeDocument/2006/relationships/hyperlink" Target="https://community.secop.gov.co/Public/Tendering/OpportunityDetail/Index?noticeUID=CO1.NTC.8203480&amp;isFromPublicArea=True&amp;isModal=False" TargetMode="External"/><Relationship Id="rId28" Type="http://schemas.openxmlformats.org/officeDocument/2006/relationships/hyperlink" Target="https://community.secop.gov.co/Public/Tendering/OpportunityDetail/Index?noticeUID=CO1.NTC.8460048&amp;isFromPublicArea=True&amp;isModal=False" TargetMode="External"/><Relationship Id="rId36" Type="http://schemas.openxmlformats.org/officeDocument/2006/relationships/hyperlink" Target="https://community.secop.gov.co/Public/Tendering/OpportunityDetail/Index?noticeUID=CO1.NTC.8576310&amp;isFromPublicArea=True&amp;isModal=False" TargetMode="External"/><Relationship Id="rId10" Type="http://schemas.openxmlformats.org/officeDocument/2006/relationships/hyperlink" Target="https://community.secop.gov.co/Public/Tendering/OpportunityDetail/Index?noticeUID=CO1.NTC.7531899&amp;isFromPublicArea=True&amp;isModal=False" TargetMode="External"/><Relationship Id="rId19" Type="http://schemas.openxmlformats.org/officeDocument/2006/relationships/hyperlink" Target="https://community.secop.gov.co/Public/Tendering/OpportunityDetail/Index?noticeUID=CO1.NTC.7660859&amp;isFromPublicArea=True&amp;isModal=False" TargetMode="External"/><Relationship Id="rId31" Type="http://schemas.openxmlformats.org/officeDocument/2006/relationships/hyperlink" Target="https://community.secop.gov.co/Public/Tendering/OpportunityDetail/Index?noticeUID=CO1.NTC.8533881&amp;isFromPublicArea=True&amp;isModal=False" TargetMode="External"/><Relationship Id="rId4" Type="http://schemas.openxmlformats.org/officeDocument/2006/relationships/hyperlink" Target="https://community.secop.gov.co/Public/Tendering/OpportunityDetail/Index?noticeUID=CO1.NTC.7482172&amp;isFromPublicArea=True&amp;isModal=False" TargetMode="External"/><Relationship Id="rId9" Type="http://schemas.openxmlformats.org/officeDocument/2006/relationships/hyperlink" Target="https://community.secop.gov.co/Public/Tendering/OpportunityDetail/Index?noticeUID=CO1.NTC.7500814&amp;isFromPublicArea=True&amp;isModal=False" TargetMode="External"/><Relationship Id="rId14" Type="http://schemas.openxmlformats.org/officeDocument/2006/relationships/hyperlink" Target="https://community.secop.gov.co/Public/Tendering/OpportunityDetail/Index?noticeUID=CO1.NTC.7595856&amp;isFromPublicArea=True&amp;isModal=False" TargetMode="External"/><Relationship Id="rId22" Type="http://schemas.openxmlformats.org/officeDocument/2006/relationships/hyperlink" Target="https://community.secop.gov.co/Public/Tendering/OpportunityDetail/Index?noticeUID=CO1.NTC.8073751&amp;isFromPublicArea=True&amp;isModal=False" TargetMode="External"/><Relationship Id="rId27" Type="http://schemas.openxmlformats.org/officeDocument/2006/relationships/hyperlink" Target="https://community.secop.gov.co/Public/Tendering/OpportunityDetail/Index?noticeUID=CO1.NTC.8460645&amp;isFromPublicArea=True&amp;isModal=False" TargetMode="External"/><Relationship Id="rId30" Type="http://schemas.openxmlformats.org/officeDocument/2006/relationships/hyperlink" Target="https://community.secop.gov.co/Public/Tendering/OpportunityDetail/Index?noticeUID=CO1.NTC.8525460&amp;isFromPublicArea=True&amp;isModal=False" TargetMode="External"/><Relationship Id="rId35" Type="http://schemas.openxmlformats.org/officeDocument/2006/relationships/hyperlink" Target="https://community.secop.gov.co/Public/Tendering/OpportunityDetail/Index?noticeUID=CO1.NTC.8574160&amp;isFromPublicArea=True&amp;isModal=False" TargetMode="External"/><Relationship Id="rId43"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8524818&amp;isFromPublicArea=True&amp;isModal=False" TargetMode="External"/><Relationship Id="rId13" Type="http://schemas.openxmlformats.org/officeDocument/2006/relationships/drawing" Target="../drawings/drawing8.xml"/><Relationship Id="rId3" Type="http://schemas.openxmlformats.org/officeDocument/2006/relationships/hyperlink" Target="https://community.secop.gov.co/Public/Tendering/OpportunityDetail/Index?noticeUID=CO1.NTC.7470949&amp;isFromPublicArea=True&amp;isModal=False" TargetMode="External"/><Relationship Id="rId7" Type="http://schemas.openxmlformats.org/officeDocument/2006/relationships/hyperlink" Target="https://community.secop.gov.co/Public/Tendering/OpportunityDetail/Index?noticeUID=CO1.NTC.8510150&amp;isFromPublicArea=True&amp;isModal=False" TargetMode="External"/><Relationship Id="rId12" Type="http://schemas.openxmlformats.org/officeDocument/2006/relationships/printerSettings" Target="../printerSettings/printerSettings8.bin"/><Relationship Id="rId2" Type="http://schemas.openxmlformats.org/officeDocument/2006/relationships/hyperlink" Target="https://community.secop.gov.co/Public/Tendering/OpportunityDetail/Index?noticeUID=CO1.NTC.7459676&amp;isFromPublicArea=True&amp;isModal=False" TargetMode="External"/><Relationship Id="rId1" Type="http://schemas.openxmlformats.org/officeDocument/2006/relationships/hyperlink" Target="https://community.secop.gov.co/Public/Tendering/OpportunityDetail/Index?noticeUID=CO1.NTC.7459162&amp;isFromPublicArea=True&amp;isModal=False" TargetMode="External"/><Relationship Id="rId6" Type="http://schemas.openxmlformats.org/officeDocument/2006/relationships/hyperlink" Target="https://community.secop.gov.co/Public/Tendering/OpportunityDetail/Index?noticeUID=CO1.NTC.8504312&amp;isFromPublicArea=True&amp;isModal=False" TargetMode="External"/><Relationship Id="rId11" Type="http://schemas.openxmlformats.org/officeDocument/2006/relationships/hyperlink" Target="https://community.secop.gov.co/Public/Tendering/OpportunityDetail/Index?noticeUID=CO1.NTC.8606831&amp;isFromPublicArea=True&amp;isModal=False" TargetMode="External"/><Relationship Id="rId5" Type="http://schemas.openxmlformats.org/officeDocument/2006/relationships/hyperlink" Target="https://community.secop.gov.co/Public/Tendering/OpportunityDetail/Index?noticeUID=CO1.NTC.7481939&amp;isFromPublicArea=True&amp;isModal=False" TargetMode="External"/><Relationship Id="rId10" Type="http://schemas.openxmlformats.org/officeDocument/2006/relationships/hyperlink" Target="https://community.secop.gov.co/Public/Tendering/OpportunityDetail/Index?noticeUID=CO1.NTC.8606436&amp;isFromPublicArea=True&amp;isModal=False" TargetMode="External"/><Relationship Id="rId4" Type="http://schemas.openxmlformats.org/officeDocument/2006/relationships/hyperlink" Target="https://community.secop.gov.co/Public/Tendering/OpportunityDetail/Index?noticeUID=CO1.NTC.7472439&amp;isFromPublicArea=True&amp;isModal=False" TargetMode="External"/><Relationship Id="rId9" Type="http://schemas.openxmlformats.org/officeDocument/2006/relationships/hyperlink" Target="https://community.secop.gov.co/Public/Tendering/OpportunityDetail/Index?noticeUID=CO1.NTC.8566405&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8806019&amp;isFromPublicArea=True&amp;isModal=False" TargetMode="External"/><Relationship Id="rId3" Type="http://schemas.openxmlformats.org/officeDocument/2006/relationships/hyperlink" Target="https://community.secop.gov.co/Public/Tendering/ContractNoticePhases/View?PPI=CO1.PPI.37008611&amp;isFromPublicArea=True&amp;isModal=False" TargetMode="External"/><Relationship Id="rId7" Type="http://schemas.openxmlformats.org/officeDocument/2006/relationships/hyperlink" Target="https://community.secop.gov.co/Public/Tendering/ContractNoticePhases/View?PPI=CO1.PPI.37013052&amp;isFromPublicArea=True&amp;isModal=False" TargetMode="External"/><Relationship Id="rId2" Type="http://schemas.openxmlformats.org/officeDocument/2006/relationships/hyperlink" Target="https://community.secop.gov.co/Public/Tendering/ContractNoticePhases/View?PPI=CO1.PPI.36977864&amp;isFromPublicArea=True&amp;isModal=False" TargetMode="External"/><Relationship Id="rId1" Type="http://schemas.openxmlformats.org/officeDocument/2006/relationships/hyperlink" Target="https://community.secop.gov.co/Public/Tendering/ContractNoticePhases/View?PPI=CO1.PPI.36977808&amp;isFromPublicArea=True&amp;isModal=False" TargetMode="External"/><Relationship Id="rId6" Type="http://schemas.openxmlformats.org/officeDocument/2006/relationships/hyperlink" Target="https://community.secop.gov.co/Public/Tendering/ContractNoticePhases/View?PPI=CO1.PPI.37013012&amp;isFromPublicArea=True&amp;isModal=False" TargetMode="External"/><Relationship Id="rId11" Type="http://schemas.openxmlformats.org/officeDocument/2006/relationships/drawing" Target="../drawings/drawing9.xml"/><Relationship Id="rId5" Type="http://schemas.openxmlformats.org/officeDocument/2006/relationships/hyperlink" Target="https://community.secop.gov.co/Public/Tendering/ContractNoticePhases/View?PPI=CO1.PPI.37011807&amp;isFromPublicArea=True&amp;isModal=False" TargetMode="External"/><Relationship Id="rId10" Type="http://schemas.openxmlformats.org/officeDocument/2006/relationships/printerSettings" Target="../printerSettings/printerSettings9.bin"/><Relationship Id="rId4" Type="http://schemas.openxmlformats.org/officeDocument/2006/relationships/hyperlink" Target="https://community.secop.gov.co/Public/Tendering/ContractNoticePhases/View?PPI=CO1.PPI.37009563&amp;isFromPublicArea=True&amp;isModal=False" TargetMode="External"/><Relationship Id="rId9" Type="http://schemas.openxmlformats.org/officeDocument/2006/relationships/hyperlink" Target="https://community.secop.gov.co/Public/Tendering/ContractNoticePhases/View?PPI=CO1.PPI.40808873&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A7277-CEC3-4AAC-8928-89E879B9468F}">
  <dimension ref="A1:BV38"/>
  <sheetViews>
    <sheetView showGridLines="0" tabSelected="1" workbookViewId="0">
      <selection activeCell="BG5" sqref="BG5"/>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42578125" customWidth="1"/>
    <col min="6" max="6" width="15.7109375" style="42" customWidth="1"/>
    <col min="7" max="7" width="10.7109375" style="42" customWidth="1"/>
    <col min="8" max="8" width="16.5703125" style="42" customWidth="1"/>
    <col min="9" max="9" width="17.42578125" style="42" customWidth="1"/>
    <col min="10" max="10" width="21.140625" style="44" customWidth="1"/>
    <col min="11" max="11" width="20.28515625" customWidth="1"/>
    <col min="12" max="12" width="14.7109375" customWidth="1"/>
    <col min="13" max="13" width="13.42578125" customWidth="1"/>
    <col min="14" max="14" width="21.42578125" customWidth="1"/>
    <col min="15" max="15" width="16.42578125" customWidth="1"/>
    <col min="16" max="16" width="10.28515625" customWidth="1"/>
    <col min="17" max="17" width="13.85546875" customWidth="1"/>
    <col min="19" max="20" width="13.425781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8.285156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592"/>
      <c r="C3" s="593"/>
      <c r="D3" s="598" t="s">
        <v>0</v>
      </c>
      <c r="E3" s="599"/>
      <c r="F3" s="599"/>
      <c r="G3" s="600"/>
      <c r="H3" s="609" t="s">
        <v>1</v>
      </c>
      <c r="I3" s="610"/>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594"/>
      <c r="C4" s="595"/>
      <c r="D4" s="601"/>
      <c r="E4" s="602"/>
      <c r="F4" s="602"/>
      <c r="G4" s="603"/>
      <c r="H4" s="611"/>
      <c r="I4" s="612"/>
      <c r="J4" s="39"/>
      <c r="K4" s="3">
        <v>42</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594"/>
      <c r="C5" s="595"/>
      <c r="D5" s="7" t="s">
        <v>4</v>
      </c>
      <c r="E5" s="8"/>
      <c r="F5" s="618" t="s">
        <v>119</v>
      </c>
      <c r="G5" s="618"/>
      <c r="H5" s="613"/>
      <c r="I5" s="614"/>
      <c r="J5" s="39"/>
      <c r="K5" s="10">
        <f>+L6*K4</f>
        <v>59787000</v>
      </c>
      <c r="L5" s="11" t="s">
        <v>5</v>
      </c>
      <c r="M5" s="5"/>
      <c r="N5" s="5"/>
      <c r="O5" s="5"/>
      <c r="P5" s="5"/>
      <c r="Q5" s="5"/>
      <c r="R5" s="5"/>
      <c r="S5" s="5"/>
      <c r="T5" s="5"/>
      <c r="U5" s="5"/>
      <c r="V5" s="5"/>
      <c r="W5" s="6"/>
      <c r="X5" s="6"/>
      <c r="Y5" s="6"/>
      <c r="Z5" s="6"/>
      <c r="AA5" s="6"/>
      <c r="AB5" s="6"/>
      <c r="AC5" s="624" t="s">
        <v>6</v>
      </c>
      <c r="AD5" s="625"/>
      <c r="AE5" s="625"/>
      <c r="AF5" s="625"/>
      <c r="AG5" s="625"/>
      <c r="AH5" s="625"/>
      <c r="AI5" s="625"/>
      <c r="AJ5" s="625"/>
      <c r="AK5" s="625"/>
      <c r="AL5" s="625"/>
      <c r="AM5" s="625"/>
      <c r="AN5" s="625"/>
      <c r="AO5" s="625"/>
      <c r="AP5" s="626"/>
      <c r="AQ5" s="5"/>
      <c r="AR5" s="5"/>
      <c r="AS5" s="5"/>
      <c r="AT5" s="5"/>
      <c r="AU5" s="5"/>
      <c r="AV5" s="5"/>
      <c r="AW5" s="5"/>
      <c r="AX5" s="5"/>
      <c r="AY5" s="5"/>
      <c r="AZ5" s="5"/>
      <c r="BA5" s="5"/>
      <c r="BB5" s="5"/>
      <c r="BC5" s="5"/>
      <c r="BD5" s="5"/>
      <c r="BE5" s="5"/>
    </row>
    <row r="6" spans="1:74" s="12" customFormat="1" ht="31.5" customHeight="1" thickBot="1" x14ac:dyDescent="0.3">
      <c r="B6" s="596"/>
      <c r="C6" s="597"/>
      <c r="D6" s="13" t="s">
        <v>7</v>
      </c>
      <c r="E6" s="615" t="s">
        <v>8041</v>
      </c>
      <c r="F6" s="615"/>
      <c r="G6" s="616"/>
      <c r="H6" s="627" t="s">
        <v>9</v>
      </c>
      <c r="I6" s="628"/>
      <c r="J6" s="628"/>
      <c r="K6" s="629"/>
      <c r="L6" s="33">
        <v>1423500</v>
      </c>
      <c r="M6" s="5"/>
      <c r="N6" s="607" t="s">
        <v>10</v>
      </c>
      <c r="O6" s="617"/>
      <c r="P6" s="607" t="s">
        <v>11</v>
      </c>
      <c r="Q6" s="617"/>
      <c r="R6" s="608"/>
      <c r="S6" s="622" t="s">
        <v>12</v>
      </c>
      <c r="T6" s="623"/>
      <c r="U6" s="607" t="s">
        <v>13</v>
      </c>
      <c r="V6" s="617"/>
      <c r="W6" s="617"/>
      <c r="X6" s="624" t="s">
        <v>14</v>
      </c>
      <c r="Y6" s="625"/>
      <c r="Z6" s="625"/>
      <c r="AA6" s="625"/>
      <c r="AB6" s="626"/>
      <c r="AC6" s="624" t="s">
        <v>15</v>
      </c>
      <c r="AD6" s="625"/>
      <c r="AE6" s="625"/>
      <c r="AF6" s="625"/>
      <c r="AG6" s="626"/>
      <c r="AH6" s="607" t="s">
        <v>16</v>
      </c>
      <c r="AI6" s="617"/>
      <c r="AJ6" s="617"/>
      <c r="AK6" s="608"/>
      <c r="AL6" s="607" t="s">
        <v>17</v>
      </c>
      <c r="AM6" s="617"/>
      <c r="AN6" s="617"/>
      <c r="AO6" s="617"/>
      <c r="AP6" s="608"/>
      <c r="AQ6" s="5"/>
      <c r="AR6" s="607" t="s">
        <v>18</v>
      </c>
      <c r="AS6" s="608"/>
      <c r="AT6" s="607" t="s">
        <v>19</v>
      </c>
      <c r="AU6" s="617"/>
      <c r="AV6" s="617"/>
      <c r="AW6" s="617"/>
      <c r="AX6" s="617"/>
      <c r="AY6" s="608"/>
      <c r="AZ6" s="607" t="s">
        <v>20</v>
      </c>
      <c r="BA6" s="617"/>
      <c r="BB6" s="608"/>
      <c r="BC6" s="607" t="s">
        <v>21</v>
      </c>
      <c r="BD6" s="617"/>
      <c r="BE6" s="608"/>
    </row>
    <row r="7" spans="1:74" s="22" customFormat="1" ht="77.25" thickBot="1" x14ac:dyDescent="0.3">
      <c r="A7" s="14"/>
      <c r="B7" s="193" t="s">
        <v>22</v>
      </c>
      <c r="C7" s="194" t="s">
        <v>23</v>
      </c>
      <c r="D7" s="203" t="s">
        <v>24</v>
      </c>
      <c r="E7" s="204" t="s">
        <v>25</v>
      </c>
      <c r="F7" s="204" t="s">
        <v>26</v>
      </c>
      <c r="G7" s="203" t="s">
        <v>27</v>
      </c>
      <c r="H7" s="193" t="s">
        <v>28</v>
      </c>
      <c r="I7" s="193" t="s">
        <v>29</v>
      </c>
      <c r="J7" s="193" t="s">
        <v>30</v>
      </c>
      <c r="K7" s="193" t="s">
        <v>31</v>
      </c>
      <c r="L7" s="193" t="s">
        <v>32</v>
      </c>
      <c r="M7" s="193" t="s">
        <v>33</v>
      </c>
      <c r="N7" s="193" t="s">
        <v>34</v>
      </c>
      <c r="O7" s="194" t="s">
        <v>35</v>
      </c>
      <c r="P7" s="194" t="s">
        <v>36</v>
      </c>
      <c r="Q7" s="193" t="s">
        <v>37</v>
      </c>
      <c r="R7" s="193" t="s">
        <v>38</v>
      </c>
      <c r="S7" s="193" t="s">
        <v>39</v>
      </c>
      <c r="T7" s="193" t="s">
        <v>40</v>
      </c>
      <c r="U7" s="193" t="s">
        <v>41</v>
      </c>
      <c r="V7" s="194" t="s">
        <v>42</v>
      </c>
      <c r="W7" s="193" t="s">
        <v>43</v>
      </c>
      <c r="X7" s="193" t="s">
        <v>44</v>
      </c>
      <c r="Y7" s="193" t="s">
        <v>45</v>
      </c>
      <c r="Z7" s="193" t="s">
        <v>46</v>
      </c>
      <c r="AA7" s="199" t="s">
        <v>47</v>
      </c>
      <c r="AB7" s="198" t="s">
        <v>48</v>
      </c>
      <c r="AC7" s="193" t="s">
        <v>49</v>
      </c>
      <c r="AD7" s="193" t="s">
        <v>50</v>
      </c>
      <c r="AE7" s="193" t="s">
        <v>51</v>
      </c>
      <c r="AF7" s="199" t="s">
        <v>52</v>
      </c>
      <c r="AG7" s="198" t="s">
        <v>53</v>
      </c>
      <c r="AH7" s="193" t="s">
        <v>54</v>
      </c>
      <c r="AI7" s="193" t="s">
        <v>55</v>
      </c>
      <c r="AJ7" s="199" t="s">
        <v>56</v>
      </c>
      <c r="AK7" s="199" t="s">
        <v>57</v>
      </c>
      <c r="AL7" s="193" t="s">
        <v>58</v>
      </c>
      <c r="AM7" s="199" t="s">
        <v>59</v>
      </c>
      <c r="AN7" s="199" t="s">
        <v>60</v>
      </c>
      <c r="AO7" s="199" t="s">
        <v>61</v>
      </c>
      <c r="AP7" s="198" t="s">
        <v>62</v>
      </c>
      <c r="AQ7" s="198" t="s">
        <v>63</v>
      </c>
      <c r="AR7" s="193" t="s">
        <v>64</v>
      </c>
      <c r="AS7" s="193" t="s">
        <v>65</v>
      </c>
      <c r="AT7" s="193" t="s">
        <v>66</v>
      </c>
      <c r="AU7" s="193" t="s">
        <v>67</v>
      </c>
      <c r="AV7" s="193" t="s">
        <v>68</v>
      </c>
      <c r="AW7" s="197" t="s">
        <v>69</v>
      </c>
      <c r="AX7" s="196" t="s">
        <v>70</v>
      </c>
      <c r="AY7" s="196" t="s">
        <v>71</v>
      </c>
      <c r="AZ7" s="195" t="s">
        <v>72</v>
      </c>
      <c r="BA7" s="193" t="s">
        <v>73</v>
      </c>
      <c r="BB7" s="193" t="s">
        <v>74</v>
      </c>
      <c r="BC7" s="194" t="s">
        <v>75</v>
      </c>
      <c r="BD7" s="194" t="s">
        <v>76</v>
      </c>
      <c r="BE7" s="194" t="s">
        <v>77</v>
      </c>
      <c r="BF7" s="21"/>
      <c r="BG7" s="21"/>
      <c r="BH7" s="21"/>
      <c r="BI7" s="21"/>
      <c r="BJ7" s="21"/>
      <c r="BK7" s="21"/>
      <c r="BL7" s="21"/>
      <c r="BM7" s="21"/>
      <c r="BN7" s="21"/>
      <c r="BO7" s="21"/>
      <c r="BP7" s="21"/>
      <c r="BQ7" s="21"/>
      <c r="BR7" s="21"/>
      <c r="BS7" s="21"/>
      <c r="BT7" s="21"/>
      <c r="BU7" s="21"/>
      <c r="BV7" s="21"/>
    </row>
    <row r="8" spans="1:74" x14ac:dyDescent="0.25">
      <c r="B8" s="50">
        <v>2025</v>
      </c>
      <c r="C8" s="50">
        <v>891780111</v>
      </c>
      <c r="D8" s="50" t="s">
        <v>78</v>
      </c>
      <c r="E8" s="56" t="s">
        <v>8040</v>
      </c>
      <c r="F8" s="52" t="s">
        <v>8039</v>
      </c>
      <c r="G8" s="52">
        <v>0</v>
      </c>
      <c r="H8" s="52" t="s">
        <v>81</v>
      </c>
      <c r="I8" s="50" t="s">
        <v>82</v>
      </c>
      <c r="J8" s="53" t="s">
        <v>83</v>
      </c>
      <c r="K8" s="51" t="s">
        <v>7972</v>
      </c>
      <c r="L8" s="55">
        <v>23650000</v>
      </c>
      <c r="M8" s="50" t="s">
        <v>85</v>
      </c>
      <c r="N8" s="412" t="s">
        <v>7971</v>
      </c>
      <c r="O8" s="416">
        <v>57442105</v>
      </c>
      <c r="P8" s="51">
        <v>217</v>
      </c>
      <c r="Q8" s="411">
        <v>45691</v>
      </c>
      <c r="R8" s="51">
        <v>42650000</v>
      </c>
      <c r="S8" s="411">
        <v>45692</v>
      </c>
      <c r="T8" s="55">
        <v>23650000</v>
      </c>
      <c r="U8" s="52" t="s">
        <v>87</v>
      </c>
      <c r="V8" s="48">
        <v>37331294</v>
      </c>
      <c r="W8" s="412" t="s">
        <v>7908</v>
      </c>
      <c r="X8" s="411">
        <v>45692</v>
      </c>
      <c r="Y8" s="411">
        <v>45692</v>
      </c>
      <c r="Z8" s="58" t="s">
        <v>89</v>
      </c>
      <c r="AA8" s="411">
        <v>45838</v>
      </c>
      <c r="AB8" s="48">
        <f t="shared" ref="AB8:AB37" si="0">+IF(Z8="1800-01-01",AA8-Y8,AA8-Z8)</f>
        <v>146</v>
      </c>
      <c r="AC8" s="52">
        <v>0</v>
      </c>
      <c r="AD8" s="55">
        <v>0</v>
      </c>
      <c r="AE8" s="52">
        <v>0</v>
      </c>
      <c r="AF8" s="57" t="s">
        <v>89</v>
      </c>
      <c r="AG8" s="48">
        <f t="shared" ref="AG8:AG37" si="1">+IF(AF8="1800-01-01",0,AF8-AA8)</f>
        <v>0</v>
      </c>
      <c r="AH8" s="52">
        <v>0</v>
      </c>
      <c r="AI8" s="55">
        <v>0</v>
      </c>
      <c r="AJ8" s="52" t="s">
        <v>89</v>
      </c>
      <c r="AK8" s="59" t="s">
        <v>89</v>
      </c>
      <c r="AL8" s="52">
        <v>0</v>
      </c>
      <c r="AM8" s="59" t="s">
        <v>89</v>
      </c>
      <c r="AN8" s="59" t="s">
        <v>89</v>
      </c>
      <c r="AO8" s="59" t="s">
        <v>89</v>
      </c>
      <c r="AP8" s="48">
        <f t="shared" ref="AP8:AP37" si="2">+IF(AM8="1800-01-01",0,AN8-AM8)</f>
        <v>0</v>
      </c>
      <c r="AQ8" s="48">
        <f>+L8+AD8-AI8</f>
        <v>23650000</v>
      </c>
      <c r="AR8" s="52" t="s">
        <v>87</v>
      </c>
      <c r="AS8" s="55">
        <v>23650000</v>
      </c>
      <c r="AT8" s="52" t="s">
        <v>90</v>
      </c>
      <c r="AU8" s="55">
        <v>0</v>
      </c>
      <c r="AV8" s="60" t="s">
        <v>89</v>
      </c>
      <c r="AW8" s="413">
        <v>23650000</v>
      </c>
      <c r="AX8" s="62">
        <f t="shared" ref="AX8:AX37" si="3">AQ8-AW8</f>
        <v>0</v>
      </c>
      <c r="AY8" s="63">
        <f t="shared" ref="AY8:AY37" si="4">+IFERROR(AW8/AQ8,"_")</f>
        <v>1</v>
      </c>
      <c r="AZ8" s="64">
        <v>1</v>
      </c>
      <c r="BA8" s="60" t="s">
        <v>89</v>
      </c>
      <c r="BB8" s="52" t="s">
        <v>103</v>
      </c>
      <c r="BC8" s="48" t="s">
        <v>8038</v>
      </c>
      <c r="BD8" s="50" t="s">
        <v>87</v>
      </c>
      <c r="BE8" s="50" t="s">
        <v>87</v>
      </c>
    </row>
    <row r="9" spans="1:74" x14ac:dyDescent="0.25">
      <c r="B9" s="221">
        <v>2025</v>
      </c>
      <c r="C9" s="221">
        <v>891780111</v>
      </c>
      <c r="D9" s="221" t="s">
        <v>78</v>
      </c>
      <c r="E9" s="67" t="s">
        <v>8037</v>
      </c>
      <c r="F9" s="65" t="s">
        <v>8036</v>
      </c>
      <c r="G9" s="65">
        <v>0</v>
      </c>
      <c r="H9" s="65" t="s">
        <v>81</v>
      </c>
      <c r="I9" s="221" t="s">
        <v>82</v>
      </c>
      <c r="J9" s="220" t="s">
        <v>83</v>
      </c>
      <c r="K9" s="66" t="s">
        <v>8035</v>
      </c>
      <c r="L9" s="68">
        <v>19000000</v>
      </c>
      <c r="M9" s="221" t="s">
        <v>85</v>
      </c>
      <c r="N9" s="231" t="s">
        <v>7931</v>
      </c>
      <c r="O9" s="241">
        <v>57443718</v>
      </c>
      <c r="P9" s="66">
        <v>217</v>
      </c>
      <c r="Q9" s="414">
        <v>45691</v>
      </c>
      <c r="R9" s="66">
        <v>42650000</v>
      </c>
      <c r="S9" s="414">
        <v>45692</v>
      </c>
      <c r="T9" s="68">
        <v>19000000</v>
      </c>
      <c r="U9" s="65" t="s">
        <v>87</v>
      </c>
      <c r="V9" s="49">
        <v>37331294</v>
      </c>
      <c r="W9" s="231" t="s">
        <v>7908</v>
      </c>
      <c r="X9" s="414">
        <v>45692</v>
      </c>
      <c r="Y9" s="414">
        <v>45692</v>
      </c>
      <c r="Z9" s="70" t="s">
        <v>89</v>
      </c>
      <c r="AA9" s="414">
        <v>45838</v>
      </c>
      <c r="AB9" s="49">
        <f t="shared" si="0"/>
        <v>146</v>
      </c>
      <c r="AC9" s="65">
        <v>0</v>
      </c>
      <c r="AD9" s="68">
        <v>0</v>
      </c>
      <c r="AE9" s="65">
        <v>0</v>
      </c>
      <c r="AF9" s="77" t="s">
        <v>89</v>
      </c>
      <c r="AG9" s="49">
        <f t="shared" si="1"/>
        <v>0</v>
      </c>
      <c r="AH9" s="65">
        <v>0</v>
      </c>
      <c r="AI9" s="68">
        <v>0</v>
      </c>
      <c r="AJ9" s="65" t="s">
        <v>89</v>
      </c>
      <c r="AK9" s="78" t="s">
        <v>89</v>
      </c>
      <c r="AL9" s="65">
        <v>0</v>
      </c>
      <c r="AM9" s="78" t="s">
        <v>89</v>
      </c>
      <c r="AN9" s="78" t="s">
        <v>89</v>
      </c>
      <c r="AO9" s="78" t="s">
        <v>89</v>
      </c>
      <c r="AP9" s="49">
        <f t="shared" si="2"/>
        <v>0</v>
      </c>
      <c r="AQ9" s="49">
        <f>+L9+AD9-AI9</f>
        <v>19000000</v>
      </c>
      <c r="AR9" s="65" t="s">
        <v>87</v>
      </c>
      <c r="AS9" s="68">
        <v>19000000</v>
      </c>
      <c r="AT9" s="65" t="s">
        <v>90</v>
      </c>
      <c r="AU9" s="68">
        <v>0</v>
      </c>
      <c r="AV9" s="75" t="s">
        <v>89</v>
      </c>
      <c r="AW9" s="71">
        <v>19000000</v>
      </c>
      <c r="AX9" s="79">
        <f t="shared" si="3"/>
        <v>0</v>
      </c>
      <c r="AY9" s="223">
        <f t="shared" si="4"/>
        <v>1</v>
      </c>
      <c r="AZ9" s="74">
        <v>1</v>
      </c>
      <c r="BA9" s="75" t="s">
        <v>89</v>
      </c>
      <c r="BB9" s="65" t="s">
        <v>103</v>
      </c>
      <c r="BC9" s="49" t="s">
        <v>8034</v>
      </c>
      <c r="BD9" s="221" t="s">
        <v>87</v>
      </c>
      <c r="BE9" s="221" t="s">
        <v>87</v>
      </c>
    </row>
    <row r="10" spans="1:74" x14ac:dyDescent="0.25">
      <c r="B10" s="221">
        <v>2025</v>
      </c>
      <c r="C10" s="221">
        <v>891780111</v>
      </c>
      <c r="D10" s="221" t="s">
        <v>78</v>
      </c>
      <c r="E10" s="67" t="s">
        <v>8033</v>
      </c>
      <c r="F10" s="65" t="s">
        <v>8032</v>
      </c>
      <c r="G10" s="65">
        <v>0</v>
      </c>
      <c r="H10" s="65" t="s">
        <v>81</v>
      </c>
      <c r="I10" s="221" t="s">
        <v>82</v>
      </c>
      <c r="J10" s="220" t="s">
        <v>83</v>
      </c>
      <c r="K10" s="66" t="s">
        <v>7967</v>
      </c>
      <c r="L10" s="68">
        <v>15675000</v>
      </c>
      <c r="M10" s="221" t="s">
        <v>85</v>
      </c>
      <c r="N10" s="231" t="s">
        <v>7966</v>
      </c>
      <c r="O10" s="241">
        <v>1082852286</v>
      </c>
      <c r="P10" s="66">
        <v>216</v>
      </c>
      <c r="Q10" s="414">
        <v>45691</v>
      </c>
      <c r="R10" s="66">
        <v>15675000</v>
      </c>
      <c r="S10" s="414">
        <v>45692</v>
      </c>
      <c r="T10" s="68">
        <v>15675000</v>
      </c>
      <c r="U10" s="65" t="s">
        <v>87</v>
      </c>
      <c r="V10" s="49">
        <v>37331294</v>
      </c>
      <c r="W10" s="231" t="s">
        <v>7908</v>
      </c>
      <c r="X10" s="414">
        <v>45692</v>
      </c>
      <c r="Y10" s="414">
        <v>45692</v>
      </c>
      <c r="Z10" s="70" t="s">
        <v>89</v>
      </c>
      <c r="AA10" s="414">
        <v>45838</v>
      </c>
      <c r="AB10" s="49">
        <f t="shared" si="0"/>
        <v>146</v>
      </c>
      <c r="AC10" s="65">
        <v>0</v>
      </c>
      <c r="AD10" s="68">
        <v>0</v>
      </c>
      <c r="AE10" s="65">
        <v>0</v>
      </c>
      <c r="AF10" s="77" t="s">
        <v>89</v>
      </c>
      <c r="AG10" s="49">
        <f t="shared" si="1"/>
        <v>0</v>
      </c>
      <c r="AH10" s="65">
        <v>0</v>
      </c>
      <c r="AI10" s="68">
        <v>0</v>
      </c>
      <c r="AJ10" s="65" t="s">
        <v>89</v>
      </c>
      <c r="AK10" s="78" t="s">
        <v>89</v>
      </c>
      <c r="AL10" s="65">
        <v>0</v>
      </c>
      <c r="AM10" s="78" t="s">
        <v>89</v>
      </c>
      <c r="AN10" s="78" t="s">
        <v>89</v>
      </c>
      <c r="AO10" s="78" t="s">
        <v>89</v>
      </c>
      <c r="AP10" s="49">
        <f t="shared" si="2"/>
        <v>0</v>
      </c>
      <c r="AQ10" s="49">
        <f>+L10+AD10-AI10</f>
        <v>15675000</v>
      </c>
      <c r="AR10" s="65" t="s">
        <v>87</v>
      </c>
      <c r="AS10" s="68">
        <v>15675000</v>
      </c>
      <c r="AT10" s="65" t="s">
        <v>90</v>
      </c>
      <c r="AU10" s="68">
        <v>0</v>
      </c>
      <c r="AV10" s="75" t="s">
        <v>89</v>
      </c>
      <c r="AW10" s="71">
        <v>15675000</v>
      </c>
      <c r="AX10" s="79">
        <f t="shared" si="3"/>
        <v>0</v>
      </c>
      <c r="AY10" s="223">
        <f t="shared" si="4"/>
        <v>1</v>
      </c>
      <c r="AZ10" s="74">
        <v>1</v>
      </c>
      <c r="BA10" s="75" t="s">
        <v>89</v>
      </c>
      <c r="BB10" s="65" t="s">
        <v>103</v>
      </c>
      <c r="BC10" s="49" t="s">
        <v>8031</v>
      </c>
      <c r="BD10" s="221" t="s">
        <v>87</v>
      </c>
      <c r="BE10" s="221" t="s">
        <v>87</v>
      </c>
    </row>
    <row r="11" spans="1:74" x14ac:dyDescent="0.25">
      <c r="B11" s="221">
        <v>2025</v>
      </c>
      <c r="C11" s="221">
        <v>891780111</v>
      </c>
      <c r="D11" s="221" t="s">
        <v>78</v>
      </c>
      <c r="E11" s="67" t="s">
        <v>8030</v>
      </c>
      <c r="F11" s="65" t="s">
        <v>8029</v>
      </c>
      <c r="G11" s="65">
        <v>0</v>
      </c>
      <c r="H11" s="65" t="s">
        <v>81</v>
      </c>
      <c r="I11" s="221" t="s">
        <v>82</v>
      </c>
      <c r="J11" s="220" t="s">
        <v>83</v>
      </c>
      <c r="K11" s="66" t="s">
        <v>8028</v>
      </c>
      <c r="L11" s="68">
        <v>13250000</v>
      </c>
      <c r="M11" s="221" t="s">
        <v>85</v>
      </c>
      <c r="N11" s="576" t="s">
        <v>7956</v>
      </c>
      <c r="O11" s="417">
        <v>36669007</v>
      </c>
      <c r="P11" s="66">
        <v>303</v>
      </c>
      <c r="Q11" s="414">
        <v>45698</v>
      </c>
      <c r="R11" s="66">
        <v>13250000</v>
      </c>
      <c r="S11" s="414">
        <v>45700</v>
      </c>
      <c r="T11" s="68">
        <v>13250000</v>
      </c>
      <c r="U11" s="65" t="s">
        <v>87</v>
      </c>
      <c r="V11" s="49">
        <v>37331294</v>
      </c>
      <c r="W11" s="231" t="s">
        <v>7908</v>
      </c>
      <c r="X11" s="414">
        <v>45699</v>
      </c>
      <c r="Y11" s="414">
        <v>45700</v>
      </c>
      <c r="Z11" s="70" t="s">
        <v>89</v>
      </c>
      <c r="AA11" s="414">
        <v>45838</v>
      </c>
      <c r="AB11" s="49">
        <f t="shared" si="0"/>
        <v>138</v>
      </c>
      <c r="AC11" s="65">
        <v>0</v>
      </c>
      <c r="AD11" s="68">
        <v>0</v>
      </c>
      <c r="AE11" s="65">
        <v>0</v>
      </c>
      <c r="AF11" s="77" t="s">
        <v>89</v>
      </c>
      <c r="AG11" s="49">
        <f t="shared" si="1"/>
        <v>0</v>
      </c>
      <c r="AH11" s="65">
        <v>0</v>
      </c>
      <c r="AI11" s="68">
        <v>0</v>
      </c>
      <c r="AJ11" s="65" t="s">
        <v>89</v>
      </c>
      <c r="AK11" s="78" t="s">
        <v>89</v>
      </c>
      <c r="AL11" s="65">
        <v>0</v>
      </c>
      <c r="AM11" s="78" t="s">
        <v>89</v>
      </c>
      <c r="AN11" s="78" t="s">
        <v>89</v>
      </c>
      <c r="AO11" s="78" t="s">
        <v>89</v>
      </c>
      <c r="AP11" s="49">
        <f t="shared" si="2"/>
        <v>0</v>
      </c>
      <c r="AQ11" s="49">
        <f>+L11+AD11-AI11</f>
        <v>13250000</v>
      </c>
      <c r="AR11" s="65" t="s">
        <v>87</v>
      </c>
      <c r="AS11" s="68">
        <v>13250000</v>
      </c>
      <c r="AT11" s="65" t="s">
        <v>90</v>
      </c>
      <c r="AU11" s="68">
        <v>0</v>
      </c>
      <c r="AV11" s="75" t="s">
        <v>89</v>
      </c>
      <c r="AW11" s="71">
        <v>13250000</v>
      </c>
      <c r="AX11" s="79">
        <f t="shared" si="3"/>
        <v>0</v>
      </c>
      <c r="AY11" s="223">
        <f t="shared" si="4"/>
        <v>1</v>
      </c>
      <c r="AZ11" s="74">
        <v>1</v>
      </c>
      <c r="BA11" s="75" t="s">
        <v>89</v>
      </c>
      <c r="BB11" s="65" t="s">
        <v>103</v>
      </c>
      <c r="BC11" s="49" t="s">
        <v>8027</v>
      </c>
      <c r="BD11" s="221" t="s">
        <v>87</v>
      </c>
      <c r="BE11" s="221" t="s">
        <v>87</v>
      </c>
    </row>
    <row r="12" spans="1:74" x14ac:dyDescent="0.25">
      <c r="B12" s="221">
        <v>2025</v>
      </c>
      <c r="C12" s="221">
        <v>891780111</v>
      </c>
      <c r="D12" s="221" t="s">
        <v>78</v>
      </c>
      <c r="E12" s="67" t="s">
        <v>8026</v>
      </c>
      <c r="F12" s="65" t="s">
        <v>8025</v>
      </c>
      <c r="G12" s="65">
        <v>0</v>
      </c>
      <c r="H12" s="65" t="s">
        <v>81</v>
      </c>
      <c r="I12" s="221" t="s">
        <v>82</v>
      </c>
      <c r="J12" s="220" t="s">
        <v>83</v>
      </c>
      <c r="K12" s="66" t="s">
        <v>8024</v>
      </c>
      <c r="L12" s="68">
        <v>26100000</v>
      </c>
      <c r="M12" s="221" t="s">
        <v>85</v>
      </c>
      <c r="N12" s="49" t="s">
        <v>7961</v>
      </c>
      <c r="O12" s="49">
        <v>57291132</v>
      </c>
      <c r="P12" s="66">
        <v>298</v>
      </c>
      <c r="Q12" s="414">
        <v>45698</v>
      </c>
      <c r="R12" s="66">
        <v>26100000</v>
      </c>
      <c r="S12" s="414">
        <v>45700</v>
      </c>
      <c r="T12" s="68">
        <v>26100000</v>
      </c>
      <c r="U12" s="65" t="s">
        <v>87</v>
      </c>
      <c r="V12" s="49">
        <v>57426458</v>
      </c>
      <c r="W12" s="231" t="s">
        <v>7919</v>
      </c>
      <c r="X12" s="414">
        <v>45699</v>
      </c>
      <c r="Y12" s="414">
        <v>45700</v>
      </c>
      <c r="Z12" s="70" t="s">
        <v>89</v>
      </c>
      <c r="AA12" s="414">
        <v>45838</v>
      </c>
      <c r="AB12" s="49">
        <f t="shared" si="0"/>
        <v>138</v>
      </c>
      <c r="AC12" s="65">
        <v>0</v>
      </c>
      <c r="AD12" s="68">
        <v>0</v>
      </c>
      <c r="AE12" s="65">
        <v>0</v>
      </c>
      <c r="AF12" s="77" t="s">
        <v>89</v>
      </c>
      <c r="AG12" s="49">
        <f t="shared" si="1"/>
        <v>0</v>
      </c>
      <c r="AH12" s="65">
        <v>0</v>
      </c>
      <c r="AI12" s="68">
        <v>0</v>
      </c>
      <c r="AJ12" s="65" t="s">
        <v>89</v>
      </c>
      <c r="AK12" s="78" t="s">
        <v>89</v>
      </c>
      <c r="AL12" s="65">
        <v>0</v>
      </c>
      <c r="AM12" s="78" t="s">
        <v>89</v>
      </c>
      <c r="AN12" s="78" t="s">
        <v>89</v>
      </c>
      <c r="AO12" s="78" t="s">
        <v>89</v>
      </c>
      <c r="AP12" s="49">
        <f t="shared" si="2"/>
        <v>0</v>
      </c>
      <c r="AQ12" s="49">
        <f>+L12+AD12-AI12</f>
        <v>26100000</v>
      </c>
      <c r="AR12" s="65" t="s">
        <v>87</v>
      </c>
      <c r="AS12" s="68">
        <v>26100000</v>
      </c>
      <c r="AT12" s="65" t="s">
        <v>90</v>
      </c>
      <c r="AU12" s="68">
        <v>0</v>
      </c>
      <c r="AV12" s="75" t="s">
        <v>89</v>
      </c>
      <c r="AW12" s="71">
        <v>26100000</v>
      </c>
      <c r="AX12" s="79">
        <f t="shared" si="3"/>
        <v>0</v>
      </c>
      <c r="AY12" s="223">
        <f t="shared" si="4"/>
        <v>1</v>
      </c>
      <c r="AZ12" s="74">
        <v>1</v>
      </c>
      <c r="BA12" s="75" t="s">
        <v>89</v>
      </c>
      <c r="BB12" s="65" t="s">
        <v>103</v>
      </c>
      <c r="BC12" s="49" t="s">
        <v>8023</v>
      </c>
      <c r="BD12" s="221" t="s">
        <v>87</v>
      </c>
      <c r="BE12" s="221" t="s">
        <v>87</v>
      </c>
    </row>
    <row r="13" spans="1:74" x14ac:dyDescent="0.25">
      <c r="B13" s="221">
        <v>2025</v>
      </c>
      <c r="C13" s="221">
        <v>891780111</v>
      </c>
      <c r="D13" s="221" t="s">
        <v>78</v>
      </c>
      <c r="E13" s="67" t="s">
        <v>8022</v>
      </c>
      <c r="F13" s="65" t="s">
        <v>8021</v>
      </c>
      <c r="G13" s="65">
        <v>0</v>
      </c>
      <c r="H13" s="65" t="s">
        <v>81</v>
      </c>
      <c r="I13" s="221" t="s">
        <v>82</v>
      </c>
      <c r="J13" s="220" t="s">
        <v>83</v>
      </c>
      <c r="K13" s="66" t="s">
        <v>8020</v>
      </c>
      <c r="L13" s="68">
        <v>17100000</v>
      </c>
      <c r="M13" s="221" t="s">
        <v>85</v>
      </c>
      <c r="N13" s="576" t="s">
        <v>7946</v>
      </c>
      <c r="O13" s="417">
        <v>1151184718</v>
      </c>
      <c r="P13" s="66">
        <v>300</v>
      </c>
      <c r="Q13" s="414">
        <v>45698</v>
      </c>
      <c r="R13" s="66">
        <v>17100000</v>
      </c>
      <c r="S13" s="414">
        <v>45700</v>
      </c>
      <c r="T13" s="68">
        <v>17100000</v>
      </c>
      <c r="U13" s="65" t="s">
        <v>87</v>
      </c>
      <c r="V13" s="49">
        <v>57426458</v>
      </c>
      <c r="W13" s="231" t="s">
        <v>7919</v>
      </c>
      <c r="X13" s="414">
        <v>45699</v>
      </c>
      <c r="Y13" s="414">
        <v>45700</v>
      </c>
      <c r="Z13" s="70" t="s">
        <v>89</v>
      </c>
      <c r="AA13" s="414">
        <v>45838</v>
      </c>
      <c r="AB13" s="49">
        <f t="shared" si="0"/>
        <v>138</v>
      </c>
      <c r="AC13" s="65">
        <v>0</v>
      </c>
      <c r="AD13" s="68">
        <v>0</v>
      </c>
      <c r="AE13" s="65">
        <v>0</v>
      </c>
      <c r="AF13" s="77" t="s">
        <v>89</v>
      </c>
      <c r="AG13" s="49">
        <f t="shared" si="1"/>
        <v>0</v>
      </c>
      <c r="AH13" s="65">
        <v>0</v>
      </c>
      <c r="AI13" s="68">
        <v>0</v>
      </c>
      <c r="AJ13" s="65" t="s">
        <v>89</v>
      </c>
      <c r="AK13" s="78" t="s">
        <v>89</v>
      </c>
      <c r="AL13" s="65">
        <v>0</v>
      </c>
      <c r="AM13" s="78" t="s">
        <v>89</v>
      </c>
      <c r="AN13" s="78" t="s">
        <v>89</v>
      </c>
      <c r="AO13" s="78" t="s">
        <v>89</v>
      </c>
      <c r="AP13" s="49">
        <f t="shared" si="2"/>
        <v>0</v>
      </c>
      <c r="AQ13" s="49">
        <f>+L13+AD13-AI13</f>
        <v>17100000</v>
      </c>
      <c r="AR13" s="65" t="s">
        <v>87</v>
      </c>
      <c r="AS13" s="68">
        <v>17100000</v>
      </c>
      <c r="AT13" s="65" t="s">
        <v>90</v>
      </c>
      <c r="AU13" s="68">
        <v>0</v>
      </c>
      <c r="AV13" s="75" t="s">
        <v>89</v>
      </c>
      <c r="AW13" s="71">
        <v>17100000</v>
      </c>
      <c r="AX13" s="79">
        <f t="shared" si="3"/>
        <v>0</v>
      </c>
      <c r="AY13" s="223">
        <f t="shared" si="4"/>
        <v>1</v>
      </c>
      <c r="AZ13" s="74">
        <v>1</v>
      </c>
      <c r="BA13" s="75" t="s">
        <v>89</v>
      </c>
      <c r="BB13" s="65" t="s">
        <v>103</v>
      </c>
      <c r="BC13" s="49" t="s">
        <v>8019</v>
      </c>
      <c r="BD13" s="221" t="s">
        <v>87</v>
      </c>
      <c r="BE13" s="221" t="s">
        <v>87</v>
      </c>
    </row>
    <row r="14" spans="1:74" x14ac:dyDescent="0.25">
      <c r="B14" s="221">
        <v>2025</v>
      </c>
      <c r="C14" s="221">
        <v>891780111</v>
      </c>
      <c r="D14" s="221" t="s">
        <v>78</v>
      </c>
      <c r="E14" s="67" t="s">
        <v>8018</v>
      </c>
      <c r="F14" s="65" t="s">
        <v>8017</v>
      </c>
      <c r="G14" s="65">
        <v>0</v>
      </c>
      <c r="H14" s="65" t="s">
        <v>81</v>
      </c>
      <c r="I14" s="221" t="s">
        <v>82</v>
      </c>
      <c r="J14" s="220" t="s">
        <v>83</v>
      </c>
      <c r="K14" s="66" t="s">
        <v>8016</v>
      </c>
      <c r="L14" s="68">
        <v>18000000</v>
      </c>
      <c r="M14" s="221" t="s">
        <v>85</v>
      </c>
      <c r="N14" s="49" t="s">
        <v>7941</v>
      </c>
      <c r="O14" s="245">
        <v>1082841477</v>
      </c>
      <c r="P14" s="66">
        <v>302</v>
      </c>
      <c r="Q14" s="414">
        <v>45698</v>
      </c>
      <c r="R14" s="66">
        <v>46404000</v>
      </c>
      <c r="S14" s="414">
        <v>45700</v>
      </c>
      <c r="T14" s="68">
        <v>18000000</v>
      </c>
      <c r="U14" s="65" t="s">
        <v>87</v>
      </c>
      <c r="V14" s="49">
        <v>57426458</v>
      </c>
      <c r="W14" s="231" t="s">
        <v>7919</v>
      </c>
      <c r="X14" s="414">
        <v>45699</v>
      </c>
      <c r="Y14" s="414">
        <v>45700</v>
      </c>
      <c r="Z14" s="70" t="s">
        <v>89</v>
      </c>
      <c r="AA14" s="414">
        <v>45838</v>
      </c>
      <c r="AB14" s="49">
        <f t="shared" si="0"/>
        <v>138</v>
      </c>
      <c r="AC14" s="65">
        <v>0</v>
      </c>
      <c r="AD14" s="68">
        <v>0</v>
      </c>
      <c r="AE14" s="65">
        <v>0</v>
      </c>
      <c r="AF14" s="77" t="s">
        <v>89</v>
      </c>
      <c r="AG14" s="49">
        <f t="shared" si="1"/>
        <v>0</v>
      </c>
      <c r="AH14" s="65">
        <v>0</v>
      </c>
      <c r="AI14" s="68">
        <v>0</v>
      </c>
      <c r="AJ14" s="65" t="s">
        <v>89</v>
      </c>
      <c r="AK14" s="78" t="s">
        <v>89</v>
      </c>
      <c r="AL14" s="65">
        <v>0</v>
      </c>
      <c r="AM14" s="78" t="s">
        <v>89</v>
      </c>
      <c r="AN14" s="78" t="s">
        <v>89</v>
      </c>
      <c r="AO14" s="78" t="s">
        <v>89</v>
      </c>
      <c r="AP14" s="49">
        <f t="shared" si="2"/>
        <v>0</v>
      </c>
      <c r="AQ14" s="49">
        <f>+L14+AD14-AI14</f>
        <v>18000000</v>
      </c>
      <c r="AR14" s="65" t="s">
        <v>87</v>
      </c>
      <c r="AS14" s="68">
        <v>18000000</v>
      </c>
      <c r="AT14" s="65" t="s">
        <v>90</v>
      </c>
      <c r="AU14" s="68">
        <v>0</v>
      </c>
      <c r="AV14" s="75" t="s">
        <v>89</v>
      </c>
      <c r="AW14" s="71">
        <v>18000000</v>
      </c>
      <c r="AX14" s="79">
        <f t="shared" si="3"/>
        <v>0</v>
      </c>
      <c r="AY14" s="223">
        <f t="shared" si="4"/>
        <v>1</v>
      </c>
      <c r="AZ14" s="74">
        <v>1</v>
      </c>
      <c r="BA14" s="75" t="s">
        <v>89</v>
      </c>
      <c r="BB14" s="65" t="s">
        <v>103</v>
      </c>
      <c r="BC14" s="49" t="s">
        <v>8015</v>
      </c>
      <c r="BD14" s="221" t="s">
        <v>87</v>
      </c>
      <c r="BE14" s="221" t="s">
        <v>87</v>
      </c>
    </row>
    <row r="15" spans="1:74" x14ac:dyDescent="0.25">
      <c r="B15" s="221">
        <v>2025</v>
      </c>
      <c r="C15" s="221">
        <v>891780111</v>
      </c>
      <c r="D15" s="221" t="s">
        <v>78</v>
      </c>
      <c r="E15" s="67" t="s">
        <v>8014</v>
      </c>
      <c r="F15" s="65" t="s">
        <v>8013</v>
      </c>
      <c r="G15" s="65">
        <v>0</v>
      </c>
      <c r="H15" s="65" t="s">
        <v>81</v>
      </c>
      <c r="I15" s="221" t="s">
        <v>82</v>
      </c>
      <c r="J15" s="220" t="s">
        <v>83</v>
      </c>
      <c r="K15" s="66" t="s">
        <v>8012</v>
      </c>
      <c r="L15" s="68">
        <v>17050000</v>
      </c>
      <c r="M15" s="221" t="s">
        <v>85</v>
      </c>
      <c r="N15" s="576" t="s">
        <v>7920</v>
      </c>
      <c r="O15" s="417">
        <v>1083033623</v>
      </c>
      <c r="P15" s="66">
        <v>302</v>
      </c>
      <c r="Q15" s="414">
        <v>45698</v>
      </c>
      <c r="R15" s="66">
        <v>46404000</v>
      </c>
      <c r="S15" s="414">
        <v>45700</v>
      </c>
      <c r="T15" s="68">
        <v>17050000</v>
      </c>
      <c r="U15" s="65" t="s">
        <v>87</v>
      </c>
      <c r="V15" s="49">
        <v>57426458</v>
      </c>
      <c r="W15" s="231" t="s">
        <v>7919</v>
      </c>
      <c r="X15" s="414">
        <v>45700</v>
      </c>
      <c r="Y15" s="414">
        <v>45700</v>
      </c>
      <c r="Z15" s="70" t="s">
        <v>89</v>
      </c>
      <c r="AA15" s="414">
        <v>45838</v>
      </c>
      <c r="AB15" s="49">
        <f t="shared" si="0"/>
        <v>138</v>
      </c>
      <c r="AC15" s="65">
        <v>1</v>
      </c>
      <c r="AD15" s="68">
        <v>7015000</v>
      </c>
      <c r="AE15" s="65">
        <v>0</v>
      </c>
      <c r="AF15" s="77" t="s">
        <v>89</v>
      </c>
      <c r="AG15" s="49">
        <f t="shared" si="1"/>
        <v>0</v>
      </c>
      <c r="AH15" s="65">
        <v>1</v>
      </c>
      <c r="AI15" s="68">
        <v>2848000</v>
      </c>
      <c r="AJ15" s="65" t="s">
        <v>89</v>
      </c>
      <c r="AK15" s="78" t="s">
        <v>89</v>
      </c>
      <c r="AL15" s="65">
        <v>0</v>
      </c>
      <c r="AM15" s="78" t="s">
        <v>89</v>
      </c>
      <c r="AN15" s="78" t="s">
        <v>89</v>
      </c>
      <c r="AO15" s="78" t="s">
        <v>89</v>
      </c>
      <c r="AP15" s="49">
        <f t="shared" si="2"/>
        <v>0</v>
      </c>
      <c r="AQ15" s="49">
        <f>+L15+AD15-AI15</f>
        <v>21217000</v>
      </c>
      <c r="AR15" s="65" t="s">
        <v>87</v>
      </c>
      <c r="AS15" s="68">
        <v>14202000</v>
      </c>
      <c r="AT15" s="65" t="s">
        <v>90</v>
      </c>
      <c r="AU15" s="68">
        <v>0</v>
      </c>
      <c r="AV15" s="75" t="s">
        <v>89</v>
      </c>
      <c r="AW15" s="71">
        <v>21217000</v>
      </c>
      <c r="AX15" s="79">
        <f t="shared" si="3"/>
        <v>0</v>
      </c>
      <c r="AY15" s="223">
        <f t="shared" si="4"/>
        <v>1</v>
      </c>
      <c r="AZ15" s="74">
        <v>1</v>
      </c>
      <c r="BA15" s="75" t="s">
        <v>89</v>
      </c>
      <c r="BB15" s="65" t="s">
        <v>103</v>
      </c>
      <c r="BC15" s="49" t="s">
        <v>8011</v>
      </c>
      <c r="BD15" s="221" t="s">
        <v>87</v>
      </c>
      <c r="BE15" s="221" t="s">
        <v>87</v>
      </c>
    </row>
    <row r="16" spans="1:74" x14ac:dyDescent="0.25">
      <c r="B16" s="221">
        <v>2025</v>
      </c>
      <c r="C16" s="221">
        <v>891780111</v>
      </c>
      <c r="D16" s="221" t="s">
        <v>78</v>
      </c>
      <c r="E16" s="67" t="s">
        <v>8010</v>
      </c>
      <c r="F16" s="65" t="s">
        <v>8009</v>
      </c>
      <c r="G16" s="65">
        <v>0</v>
      </c>
      <c r="H16" s="65" t="s">
        <v>81</v>
      </c>
      <c r="I16" s="221" t="s">
        <v>82</v>
      </c>
      <c r="J16" s="220" t="s">
        <v>83</v>
      </c>
      <c r="K16" s="66" t="s">
        <v>8008</v>
      </c>
      <c r="L16" s="68">
        <v>14202000</v>
      </c>
      <c r="M16" s="221" t="s">
        <v>85</v>
      </c>
      <c r="N16" s="576" t="s">
        <v>7936</v>
      </c>
      <c r="O16" s="417">
        <v>1082947568</v>
      </c>
      <c r="P16" s="66">
        <v>302</v>
      </c>
      <c r="Q16" s="414">
        <v>45698</v>
      </c>
      <c r="R16" s="66">
        <v>46404000</v>
      </c>
      <c r="S16" s="414">
        <v>45702</v>
      </c>
      <c r="T16" s="68">
        <v>14202000</v>
      </c>
      <c r="U16" s="65" t="s">
        <v>87</v>
      </c>
      <c r="V16" s="49">
        <v>57426458</v>
      </c>
      <c r="W16" s="231" t="s">
        <v>7919</v>
      </c>
      <c r="X16" s="414">
        <v>45701</v>
      </c>
      <c r="Y16" s="414">
        <v>45702</v>
      </c>
      <c r="Z16" s="70" t="s">
        <v>89</v>
      </c>
      <c r="AA16" s="414">
        <v>45838</v>
      </c>
      <c r="AB16" s="49">
        <f t="shared" si="0"/>
        <v>136</v>
      </c>
      <c r="AC16" s="65">
        <v>0</v>
      </c>
      <c r="AD16" s="68">
        <v>0</v>
      </c>
      <c r="AE16" s="65">
        <v>0</v>
      </c>
      <c r="AF16" s="77" t="s">
        <v>89</v>
      </c>
      <c r="AG16" s="49">
        <f t="shared" si="1"/>
        <v>0</v>
      </c>
      <c r="AH16" s="65">
        <v>0</v>
      </c>
      <c r="AI16" s="68">
        <v>0</v>
      </c>
      <c r="AJ16" s="65" t="s">
        <v>89</v>
      </c>
      <c r="AK16" s="78" t="s">
        <v>89</v>
      </c>
      <c r="AL16" s="65">
        <v>0</v>
      </c>
      <c r="AM16" s="78" t="s">
        <v>89</v>
      </c>
      <c r="AN16" s="78" t="s">
        <v>89</v>
      </c>
      <c r="AO16" s="78" t="s">
        <v>89</v>
      </c>
      <c r="AP16" s="49">
        <f t="shared" si="2"/>
        <v>0</v>
      </c>
      <c r="AQ16" s="49">
        <f>+L16+AD16-AI16</f>
        <v>14202000</v>
      </c>
      <c r="AR16" s="65" t="s">
        <v>87</v>
      </c>
      <c r="AS16" s="68">
        <v>14202000</v>
      </c>
      <c r="AT16" s="65" t="s">
        <v>90</v>
      </c>
      <c r="AU16" s="68">
        <v>0</v>
      </c>
      <c r="AV16" s="75" t="s">
        <v>89</v>
      </c>
      <c r="AW16" s="71">
        <v>14202000</v>
      </c>
      <c r="AX16" s="79">
        <f t="shared" si="3"/>
        <v>0</v>
      </c>
      <c r="AY16" s="223">
        <f t="shared" si="4"/>
        <v>1</v>
      </c>
      <c r="AZ16" s="74">
        <v>1</v>
      </c>
      <c r="BA16" s="75" t="s">
        <v>89</v>
      </c>
      <c r="BB16" s="65" t="s">
        <v>103</v>
      </c>
      <c r="BC16" s="49" t="s">
        <v>8007</v>
      </c>
      <c r="BD16" s="221" t="s">
        <v>87</v>
      </c>
      <c r="BE16" s="221" t="s">
        <v>87</v>
      </c>
    </row>
    <row r="17" spans="2:57" x14ac:dyDescent="0.25">
      <c r="B17" s="221">
        <v>2025</v>
      </c>
      <c r="C17" s="221">
        <v>891780111</v>
      </c>
      <c r="D17" s="221" t="s">
        <v>78</v>
      </c>
      <c r="E17" s="67" t="s">
        <v>8006</v>
      </c>
      <c r="F17" s="65" t="s">
        <v>8005</v>
      </c>
      <c r="G17" s="65">
        <v>0</v>
      </c>
      <c r="H17" s="65" t="s">
        <v>81</v>
      </c>
      <c r="I17" s="221" t="s">
        <v>82</v>
      </c>
      <c r="J17" s="220" t="s">
        <v>83</v>
      </c>
      <c r="K17" s="66" t="s">
        <v>8004</v>
      </c>
      <c r="L17" s="68">
        <v>15624000</v>
      </c>
      <c r="M17" s="221" t="s">
        <v>85</v>
      </c>
      <c r="N17" s="576" t="s">
        <v>7914</v>
      </c>
      <c r="O17" s="417">
        <v>1082991569</v>
      </c>
      <c r="P17" s="66">
        <v>301</v>
      </c>
      <c r="Q17" s="414">
        <v>45698</v>
      </c>
      <c r="R17" s="66">
        <v>15624000</v>
      </c>
      <c r="S17" s="414">
        <v>45707</v>
      </c>
      <c r="T17" s="68">
        <v>15624000</v>
      </c>
      <c r="U17" s="65" t="s">
        <v>87</v>
      </c>
      <c r="V17" s="49">
        <v>37331294</v>
      </c>
      <c r="W17" s="231" t="s">
        <v>7908</v>
      </c>
      <c r="X17" s="414">
        <v>45706</v>
      </c>
      <c r="Y17" s="414">
        <v>45707</v>
      </c>
      <c r="Z17" s="70" t="s">
        <v>89</v>
      </c>
      <c r="AA17" s="414">
        <v>45838</v>
      </c>
      <c r="AB17" s="49">
        <f t="shared" si="0"/>
        <v>131</v>
      </c>
      <c r="AC17" s="65">
        <v>0</v>
      </c>
      <c r="AD17" s="68">
        <v>0</v>
      </c>
      <c r="AE17" s="65">
        <v>0</v>
      </c>
      <c r="AF17" s="77" t="s">
        <v>89</v>
      </c>
      <c r="AG17" s="49">
        <f t="shared" si="1"/>
        <v>0</v>
      </c>
      <c r="AH17" s="65">
        <v>0</v>
      </c>
      <c r="AI17" s="68">
        <v>0</v>
      </c>
      <c r="AJ17" s="65" t="s">
        <v>89</v>
      </c>
      <c r="AK17" s="78" t="s">
        <v>89</v>
      </c>
      <c r="AL17" s="65">
        <v>0</v>
      </c>
      <c r="AM17" s="78" t="s">
        <v>89</v>
      </c>
      <c r="AN17" s="78" t="s">
        <v>89</v>
      </c>
      <c r="AO17" s="78" t="s">
        <v>89</v>
      </c>
      <c r="AP17" s="49">
        <f t="shared" si="2"/>
        <v>0</v>
      </c>
      <c r="AQ17" s="49">
        <f>+L17+AD17-AI17</f>
        <v>15624000</v>
      </c>
      <c r="AR17" s="65" t="s">
        <v>87</v>
      </c>
      <c r="AS17" s="68">
        <v>15624000</v>
      </c>
      <c r="AT17" s="65" t="s">
        <v>90</v>
      </c>
      <c r="AU17" s="68">
        <v>0</v>
      </c>
      <c r="AV17" s="75" t="s">
        <v>89</v>
      </c>
      <c r="AW17" s="71">
        <v>15624000</v>
      </c>
      <c r="AX17" s="79">
        <f t="shared" si="3"/>
        <v>0</v>
      </c>
      <c r="AY17" s="223">
        <f t="shared" si="4"/>
        <v>1</v>
      </c>
      <c r="AZ17" s="74">
        <v>1</v>
      </c>
      <c r="BA17" s="75" t="s">
        <v>89</v>
      </c>
      <c r="BB17" s="65" t="s">
        <v>103</v>
      </c>
      <c r="BC17" s="49" t="s">
        <v>8003</v>
      </c>
      <c r="BD17" s="221" t="s">
        <v>87</v>
      </c>
      <c r="BE17" s="221" t="s">
        <v>87</v>
      </c>
    </row>
    <row r="18" spans="2:57" x14ac:dyDescent="0.25">
      <c r="B18" s="221">
        <v>2025</v>
      </c>
      <c r="C18" s="221">
        <v>891780111</v>
      </c>
      <c r="D18" s="221" t="s">
        <v>78</v>
      </c>
      <c r="E18" s="67" t="s">
        <v>8002</v>
      </c>
      <c r="F18" s="65" t="s">
        <v>8001</v>
      </c>
      <c r="G18" s="65">
        <v>0</v>
      </c>
      <c r="H18" s="65" t="s">
        <v>81</v>
      </c>
      <c r="I18" s="221" t="s">
        <v>82</v>
      </c>
      <c r="J18" s="220" t="s">
        <v>83</v>
      </c>
      <c r="K18" s="66" t="s">
        <v>8000</v>
      </c>
      <c r="L18" s="68">
        <v>10960000</v>
      </c>
      <c r="M18" s="221" t="s">
        <v>85</v>
      </c>
      <c r="N18" s="49" t="s">
        <v>7925</v>
      </c>
      <c r="O18" s="245">
        <v>51839142</v>
      </c>
      <c r="P18" s="66" t="s">
        <v>7999</v>
      </c>
      <c r="Q18" s="414">
        <v>45706</v>
      </c>
      <c r="R18" s="66">
        <v>10960000</v>
      </c>
      <c r="S18" s="414">
        <v>45708</v>
      </c>
      <c r="T18" s="68">
        <v>10960000</v>
      </c>
      <c r="U18" s="65" t="s">
        <v>87</v>
      </c>
      <c r="V18" s="49">
        <v>57426458</v>
      </c>
      <c r="W18" s="231" t="s">
        <v>7919</v>
      </c>
      <c r="X18" s="414">
        <v>45708</v>
      </c>
      <c r="Y18" s="414">
        <v>45708</v>
      </c>
      <c r="Z18" s="70" t="s">
        <v>89</v>
      </c>
      <c r="AA18" s="414">
        <v>45796</v>
      </c>
      <c r="AB18" s="49">
        <f t="shared" si="0"/>
        <v>88</v>
      </c>
      <c r="AC18" s="65">
        <v>0</v>
      </c>
      <c r="AD18" s="68">
        <v>0</v>
      </c>
      <c r="AE18" s="65">
        <v>0</v>
      </c>
      <c r="AF18" s="77" t="s">
        <v>89</v>
      </c>
      <c r="AG18" s="49">
        <f t="shared" si="1"/>
        <v>0</v>
      </c>
      <c r="AH18" s="65">
        <v>0</v>
      </c>
      <c r="AI18" s="68">
        <v>0</v>
      </c>
      <c r="AJ18" s="65" t="s">
        <v>89</v>
      </c>
      <c r="AK18" s="78" t="s">
        <v>89</v>
      </c>
      <c r="AL18" s="65">
        <v>0</v>
      </c>
      <c r="AM18" s="78" t="s">
        <v>89</v>
      </c>
      <c r="AN18" s="78" t="s">
        <v>89</v>
      </c>
      <c r="AO18" s="78" t="s">
        <v>89</v>
      </c>
      <c r="AP18" s="49">
        <f t="shared" si="2"/>
        <v>0</v>
      </c>
      <c r="AQ18" s="49">
        <f>+L18+AD18-AI18</f>
        <v>10960000</v>
      </c>
      <c r="AR18" s="65" t="s">
        <v>90</v>
      </c>
      <c r="AS18" s="68">
        <v>0</v>
      </c>
      <c r="AT18" s="65" t="s">
        <v>90</v>
      </c>
      <c r="AU18" s="68">
        <v>0</v>
      </c>
      <c r="AV18" s="75" t="s">
        <v>89</v>
      </c>
      <c r="AW18" s="267">
        <v>10960000</v>
      </c>
      <c r="AX18" s="79">
        <f t="shared" si="3"/>
        <v>0</v>
      </c>
      <c r="AY18" s="223">
        <f t="shared" si="4"/>
        <v>1</v>
      </c>
      <c r="AZ18" s="74">
        <v>1</v>
      </c>
      <c r="BA18" s="75" t="s">
        <v>89</v>
      </c>
      <c r="BB18" s="65" t="s">
        <v>103</v>
      </c>
      <c r="BC18" s="49" t="s">
        <v>7998</v>
      </c>
      <c r="BD18" s="221" t="s">
        <v>87</v>
      </c>
      <c r="BE18" s="221" t="s">
        <v>87</v>
      </c>
    </row>
    <row r="19" spans="2:57" x14ac:dyDescent="0.25">
      <c r="B19" s="221">
        <v>2025</v>
      </c>
      <c r="C19" s="221">
        <v>891780111</v>
      </c>
      <c r="D19" s="221" t="s">
        <v>78</v>
      </c>
      <c r="E19" s="67" t="s">
        <v>7997</v>
      </c>
      <c r="F19" s="65" t="s">
        <v>7996</v>
      </c>
      <c r="G19" s="65">
        <v>0</v>
      </c>
      <c r="H19" s="65" t="s">
        <v>81</v>
      </c>
      <c r="I19" s="221" t="s">
        <v>82</v>
      </c>
      <c r="J19" s="220" t="s">
        <v>83</v>
      </c>
      <c r="K19" s="66" t="s">
        <v>7995</v>
      </c>
      <c r="L19" s="68">
        <v>49500000</v>
      </c>
      <c r="M19" s="221" t="s">
        <v>85</v>
      </c>
      <c r="N19" s="49" t="s">
        <v>7994</v>
      </c>
      <c r="O19" s="49">
        <v>12561035</v>
      </c>
      <c r="P19" s="66">
        <v>719</v>
      </c>
      <c r="Q19" s="414">
        <v>45729</v>
      </c>
      <c r="R19" s="66">
        <v>59532000</v>
      </c>
      <c r="S19" s="414">
        <v>45771</v>
      </c>
      <c r="T19" s="68">
        <v>49500000</v>
      </c>
      <c r="U19" s="65" t="s">
        <v>87</v>
      </c>
      <c r="V19" s="49">
        <v>57426458</v>
      </c>
      <c r="W19" s="231" t="s">
        <v>7919</v>
      </c>
      <c r="X19" s="414">
        <v>45771</v>
      </c>
      <c r="Y19" s="414">
        <v>45772</v>
      </c>
      <c r="Z19" s="70" t="s">
        <v>89</v>
      </c>
      <c r="AA19" s="414">
        <v>46021</v>
      </c>
      <c r="AB19" s="49">
        <f t="shared" si="0"/>
        <v>249</v>
      </c>
      <c r="AC19" s="65">
        <v>0</v>
      </c>
      <c r="AD19" s="68">
        <v>0</v>
      </c>
      <c r="AE19" s="65">
        <v>0</v>
      </c>
      <c r="AF19" s="77" t="s">
        <v>89</v>
      </c>
      <c r="AG19" s="49">
        <f t="shared" si="1"/>
        <v>0</v>
      </c>
      <c r="AH19" s="65">
        <v>0</v>
      </c>
      <c r="AI19" s="68">
        <v>0</v>
      </c>
      <c r="AJ19" s="65" t="s">
        <v>89</v>
      </c>
      <c r="AK19" s="78" t="s">
        <v>89</v>
      </c>
      <c r="AL19" s="65">
        <v>0</v>
      </c>
      <c r="AM19" s="78" t="s">
        <v>89</v>
      </c>
      <c r="AN19" s="78" t="s">
        <v>89</v>
      </c>
      <c r="AO19" s="78" t="s">
        <v>89</v>
      </c>
      <c r="AP19" s="49">
        <f t="shared" si="2"/>
        <v>0</v>
      </c>
      <c r="AQ19" s="49">
        <f>+L19+AD19-AI19</f>
        <v>49500000</v>
      </c>
      <c r="AR19" s="65" t="s">
        <v>87</v>
      </c>
      <c r="AS19" s="68">
        <v>49500000</v>
      </c>
      <c r="AT19" s="65" t="s">
        <v>90</v>
      </c>
      <c r="AU19" s="68">
        <v>0</v>
      </c>
      <c r="AV19" s="75" t="s">
        <v>89</v>
      </c>
      <c r="AW19" s="267">
        <v>23967790</v>
      </c>
      <c r="AX19" s="79">
        <f t="shared" si="3"/>
        <v>25532210</v>
      </c>
      <c r="AY19" s="223">
        <f t="shared" si="4"/>
        <v>0.48419777777777778</v>
      </c>
      <c r="AZ19" s="74">
        <v>0.55000000000000004</v>
      </c>
      <c r="BA19" s="75" t="s">
        <v>89</v>
      </c>
      <c r="BB19" s="65" t="s">
        <v>108</v>
      </c>
      <c r="BC19" s="66" t="s">
        <v>7993</v>
      </c>
      <c r="BD19" s="221" t="s">
        <v>87</v>
      </c>
      <c r="BE19" s="221" t="s">
        <v>121</v>
      </c>
    </row>
    <row r="20" spans="2:57" x14ac:dyDescent="0.25">
      <c r="B20" s="221">
        <v>2025</v>
      </c>
      <c r="C20" s="221">
        <v>891780111</v>
      </c>
      <c r="D20" s="221" t="s">
        <v>78</v>
      </c>
      <c r="E20" s="67" t="s">
        <v>7992</v>
      </c>
      <c r="F20" s="65" t="s">
        <v>7991</v>
      </c>
      <c r="G20" s="65">
        <v>0</v>
      </c>
      <c r="H20" s="65" t="s">
        <v>81</v>
      </c>
      <c r="I20" s="221" t="s">
        <v>82</v>
      </c>
      <c r="J20" s="220" t="s">
        <v>83</v>
      </c>
      <c r="K20" s="66" t="s">
        <v>7990</v>
      </c>
      <c r="L20" s="68">
        <v>20000000</v>
      </c>
      <c r="M20" s="221" t="s">
        <v>85</v>
      </c>
      <c r="N20" s="49" t="s">
        <v>7989</v>
      </c>
      <c r="O20" s="49">
        <v>26669944</v>
      </c>
      <c r="P20" s="66">
        <v>920</v>
      </c>
      <c r="Q20" s="414">
        <v>45769</v>
      </c>
      <c r="R20" s="66">
        <v>20000000</v>
      </c>
      <c r="S20" s="414">
        <v>45779</v>
      </c>
      <c r="T20" s="68">
        <v>20000000</v>
      </c>
      <c r="U20" s="65" t="s">
        <v>87</v>
      </c>
      <c r="V20" s="49">
        <v>37511267</v>
      </c>
      <c r="W20" s="231" t="s">
        <v>7930</v>
      </c>
      <c r="X20" s="414">
        <v>45777</v>
      </c>
      <c r="Y20" s="414">
        <v>45779</v>
      </c>
      <c r="Z20" s="70" t="s">
        <v>89</v>
      </c>
      <c r="AA20" s="414">
        <v>45899</v>
      </c>
      <c r="AB20" s="49">
        <f t="shared" si="0"/>
        <v>120</v>
      </c>
      <c r="AC20" s="65">
        <v>0</v>
      </c>
      <c r="AD20" s="68">
        <v>0</v>
      </c>
      <c r="AE20" s="65">
        <v>0</v>
      </c>
      <c r="AF20" s="77" t="s">
        <v>89</v>
      </c>
      <c r="AG20" s="49">
        <f t="shared" si="1"/>
        <v>0</v>
      </c>
      <c r="AH20" s="65">
        <v>0</v>
      </c>
      <c r="AI20" s="68">
        <v>0</v>
      </c>
      <c r="AJ20" s="65" t="s">
        <v>89</v>
      </c>
      <c r="AK20" s="78" t="s">
        <v>89</v>
      </c>
      <c r="AL20" s="65">
        <v>0</v>
      </c>
      <c r="AM20" s="78" t="s">
        <v>89</v>
      </c>
      <c r="AN20" s="78" t="s">
        <v>89</v>
      </c>
      <c r="AO20" s="78" t="s">
        <v>89</v>
      </c>
      <c r="AP20" s="49">
        <f t="shared" si="2"/>
        <v>0</v>
      </c>
      <c r="AQ20" s="49">
        <f>+L20+AD20-AI20</f>
        <v>20000000</v>
      </c>
      <c r="AR20" s="65" t="s">
        <v>87</v>
      </c>
      <c r="AS20" s="68">
        <v>20000000</v>
      </c>
      <c r="AT20" s="65" t="s">
        <v>90</v>
      </c>
      <c r="AU20" s="68">
        <v>0</v>
      </c>
      <c r="AV20" s="75" t="s">
        <v>89</v>
      </c>
      <c r="AW20" s="71">
        <v>20000000</v>
      </c>
      <c r="AX20" s="79">
        <f t="shared" si="3"/>
        <v>0</v>
      </c>
      <c r="AY20" s="223">
        <f t="shared" si="4"/>
        <v>1</v>
      </c>
      <c r="AZ20" s="74">
        <v>1</v>
      </c>
      <c r="BA20" s="75" t="s">
        <v>89</v>
      </c>
      <c r="BB20" s="65" t="s">
        <v>103</v>
      </c>
      <c r="BC20" s="66" t="s">
        <v>7988</v>
      </c>
      <c r="BD20" s="221" t="s">
        <v>87</v>
      </c>
      <c r="BE20" s="221" t="s">
        <v>87</v>
      </c>
    </row>
    <row r="21" spans="2:57" x14ac:dyDescent="0.25">
      <c r="B21" s="221">
        <v>2025</v>
      </c>
      <c r="C21" s="221">
        <v>891780111</v>
      </c>
      <c r="D21" s="221" t="s">
        <v>78</v>
      </c>
      <c r="E21" s="67" t="s">
        <v>7987</v>
      </c>
      <c r="F21" s="65" t="s">
        <v>7986</v>
      </c>
      <c r="G21" s="65">
        <v>0</v>
      </c>
      <c r="H21" s="65" t="s">
        <v>81</v>
      </c>
      <c r="I21" s="221" t="s">
        <v>82</v>
      </c>
      <c r="J21" s="220" t="s">
        <v>83</v>
      </c>
      <c r="K21" s="66" t="s">
        <v>7985</v>
      </c>
      <c r="L21" s="68">
        <v>4500000</v>
      </c>
      <c r="M21" s="221" t="s">
        <v>85</v>
      </c>
      <c r="N21" s="49" t="s">
        <v>7951</v>
      </c>
      <c r="O21" s="66">
        <v>1083032334</v>
      </c>
      <c r="P21" s="66">
        <v>1067</v>
      </c>
      <c r="Q21" s="414">
        <v>45789</v>
      </c>
      <c r="R21" s="66">
        <v>4500000</v>
      </c>
      <c r="S21" s="414">
        <v>45791</v>
      </c>
      <c r="T21" s="68">
        <v>4500000</v>
      </c>
      <c r="U21" s="65" t="s">
        <v>87</v>
      </c>
      <c r="V21" s="49">
        <v>57426458</v>
      </c>
      <c r="W21" s="231" t="s">
        <v>7919</v>
      </c>
      <c r="X21" s="414">
        <v>45791</v>
      </c>
      <c r="Y21" s="414">
        <v>45791</v>
      </c>
      <c r="Z21" s="70" t="s">
        <v>89</v>
      </c>
      <c r="AA21" s="414">
        <v>45838</v>
      </c>
      <c r="AB21" s="49">
        <f t="shared" si="0"/>
        <v>47</v>
      </c>
      <c r="AC21" s="65">
        <v>0</v>
      </c>
      <c r="AD21" s="68">
        <v>0</v>
      </c>
      <c r="AE21" s="65">
        <v>0</v>
      </c>
      <c r="AF21" s="77" t="s">
        <v>89</v>
      </c>
      <c r="AG21" s="49">
        <f t="shared" si="1"/>
        <v>0</v>
      </c>
      <c r="AH21" s="65">
        <v>0</v>
      </c>
      <c r="AI21" s="68">
        <v>0</v>
      </c>
      <c r="AJ21" s="65" t="s">
        <v>89</v>
      </c>
      <c r="AK21" s="78" t="s">
        <v>89</v>
      </c>
      <c r="AL21" s="65">
        <v>0</v>
      </c>
      <c r="AM21" s="78" t="s">
        <v>89</v>
      </c>
      <c r="AN21" s="78" t="s">
        <v>89</v>
      </c>
      <c r="AO21" s="78" t="s">
        <v>89</v>
      </c>
      <c r="AP21" s="49">
        <f t="shared" si="2"/>
        <v>0</v>
      </c>
      <c r="AQ21" s="49">
        <f>+L21+AD21-AI21</f>
        <v>4500000</v>
      </c>
      <c r="AR21" s="65" t="s">
        <v>87</v>
      </c>
      <c r="AS21" s="68">
        <v>4500000</v>
      </c>
      <c r="AT21" s="65" t="s">
        <v>90</v>
      </c>
      <c r="AU21" s="68">
        <v>0</v>
      </c>
      <c r="AV21" s="75" t="s">
        <v>89</v>
      </c>
      <c r="AW21" s="71">
        <v>4500000</v>
      </c>
      <c r="AX21" s="79">
        <f t="shared" si="3"/>
        <v>0</v>
      </c>
      <c r="AY21" s="223">
        <f t="shared" si="4"/>
        <v>1</v>
      </c>
      <c r="AZ21" s="74">
        <v>1</v>
      </c>
      <c r="BA21" s="75" t="s">
        <v>89</v>
      </c>
      <c r="BB21" s="65" t="s">
        <v>103</v>
      </c>
      <c r="BC21" s="66" t="s">
        <v>7984</v>
      </c>
      <c r="BD21" s="221" t="s">
        <v>87</v>
      </c>
      <c r="BE21" s="221" t="s">
        <v>87</v>
      </c>
    </row>
    <row r="22" spans="2:57" x14ac:dyDescent="0.25">
      <c r="B22" s="65">
        <v>2025</v>
      </c>
      <c r="C22" s="221">
        <v>891780111</v>
      </c>
      <c r="D22" s="221" t="s">
        <v>78</v>
      </c>
      <c r="E22" s="67" t="s">
        <v>7983</v>
      </c>
      <c r="F22" s="65" t="s">
        <v>7982</v>
      </c>
      <c r="G22" s="65">
        <v>0</v>
      </c>
      <c r="H22" s="65" t="s">
        <v>81</v>
      </c>
      <c r="I22" s="221" t="s">
        <v>82</v>
      </c>
      <c r="J22" s="220" t="s">
        <v>83</v>
      </c>
      <c r="K22" s="66" t="s">
        <v>7981</v>
      </c>
      <c r="L22" s="68">
        <v>4403000</v>
      </c>
      <c r="M22" s="221" t="s">
        <v>85</v>
      </c>
      <c r="N22" s="49" t="s">
        <v>7980</v>
      </c>
      <c r="O22" s="245" t="s">
        <v>1290</v>
      </c>
      <c r="P22" s="66">
        <v>1043</v>
      </c>
      <c r="Q22" s="414">
        <v>45785</v>
      </c>
      <c r="R22" s="66">
        <v>4500000</v>
      </c>
      <c r="S22" s="414">
        <v>45800</v>
      </c>
      <c r="T22" s="68">
        <v>4403000</v>
      </c>
      <c r="U22" s="65" t="s">
        <v>87</v>
      </c>
      <c r="V22" s="49">
        <v>37331294</v>
      </c>
      <c r="W22" s="231" t="s">
        <v>7908</v>
      </c>
      <c r="X22" s="414">
        <v>45800</v>
      </c>
      <c r="Y22" s="414">
        <v>45803</v>
      </c>
      <c r="Z22" s="70" t="s">
        <v>89</v>
      </c>
      <c r="AA22" s="414">
        <v>45807</v>
      </c>
      <c r="AB22" s="49">
        <f t="shared" si="0"/>
        <v>4</v>
      </c>
      <c r="AC22" s="65">
        <v>0</v>
      </c>
      <c r="AD22" s="68">
        <v>0</v>
      </c>
      <c r="AE22" s="65">
        <v>0</v>
      </c>
      <c r="AF22" s="77" t="s">
        <v>89</v>
      </c>
      <c r="AG22" s="49">
        <f t="shared" si="1"/>
        <v>0</v>
      </c>
      <c r="AH22" s="65">
        <v>0</v>
      </c>
      <c r="AI22" s="68">
        <v>0</v>
      </c>
      <c r="AJ22" s="65" t="s">
        <v>89</v>
      </c>
      <c r="AK22" s="78" t="s">
        <v>89</v>
      </c>
      <c r="AL22" s="65">
        <v>0</v>
      </c>
      <c r="AM22" s="78" t="s">
        <v>89</v>
      </c>
      <c r="AN22" s="78" t="s">
        <v>89</v>
      </c>
      <c r="AO22" s="78" t="s">
        <v>89</v>
      </c>
      <c r="AP22" s="49">
        <f t="shared" si="2"/>
        <v>0</v>
      </c>
      <c r="AQ22" s="49">
        <f>+L22+AD22-AI22</f>
        <v>4403000</v>
      </c>
      <c r="AR22" s="65" t="s">
        <v>87</v>
      </c>
      <c r="AS22" s="68">
        <v>4403000</v>
      </c>
      <c r="AT22" s="65" t="s">
        <v>90</v>
      </c>
      <c r="AU22" s="68">
        <v>0</v>
      </c>
      <c r="AV22" s="75" t="s">
        <v>89</v>
      </c>
      <c r="AW22" s="71">
        <v>4403000</v>
      </c>
      <c r="AX22" s="79">
        <f t="shared" si="3"/>
        <v>0</v>
      </c>
      <c r="AY22" s="223">
        <f t="shared" si="4"/>
        <v>1</v>
      </c>
      <c r="AZ22" s="74">
        <v>1</v>
      </c>
      <c r="BA22" s="75" t="s">
        <v>89</v>
      </c>
      <c r="BB22" s="65" t="s">
        <v>103</v>
      </c>
      <c r="BC22" s="66" t="s">
        <v>7979</v>
      </c>
      <c r="BD22" s="65" t="s">
        <v>87</v>
      </c>
      <c r="BE22" s="221" t="s">
        <v>121</v>
      </c>
    </row>
    <row r="23" spans="2:57" x14ac:dyDescent="0.25">
      <c r="B23" s="65">
        <v>2025</v>
      </c>
      <c r="C23" s="221">
        <v>891780111</v>
      </c>
      <c r="D23" s="221" t="s">
        <v>78</v>
      </c>
      <c r="E23" s="67" t="s">
        <v>7978</v>
      </c>
      <c r="F23" s="65" t="s">
        <v>7977</v>
      </c>
      <c r="G23" s="65">
        <v>0</v>
      </c>
      <c r="H23" s="65" t="s">
        <v>81</v>
      </c>
      <c r="I23" s="221" t="s">
        <v>82</v>
      </c>
      <c r="J23" s="220" t="s">
        <v>83</v>
      </c>
      <c r="K23" s="66" t="s">
        <v>7976</v>
      </c>
      <c r="L23" s="68">
        <v>9000000</v>
      </c>
      <c r="M23" s="65" t="s">
        <v>85</v>
      </c>
      <c r="N23" s="49" t="s">
        <v>7941</v>
      </c>
      <c r="O23" s="245">
        <v>1082841477</v>
      </c>
      <c r="P23" s="66">
        <v>892</v>
      </c>
      <c r="Q23" s="414">
        <v>45757</v>
      </c>
      <c r="R23" s="66">
        <v>21000000</v>
      </c>
      <c r="S23" s="414">
        <v>45812</v>
      </c>
      <c r="T23" s="68">
        <v>9000000</v>
      </c>
      <c r="U23" s="65" t="s">
        <v>87</v>
      </c>
      <c r="V23" s="49">
        <v>57426458</v>
      </c>
      <c r="W23" s="231" t="s">
        <v>7919</v>
      </c>
      <c r="X23" s="414">
        <v>45811</v>
      </c>
      <c r="Y23" s="414">
        <v>45812</v>
      </c>
      <c r="Z23" s="70" t="s">
        <v>89</v>
      </c>
      <c r="AA23" s="414">
        <v>45868</v>
      </c>
      <c r="AB23" s="49">
        <f t="shared" si="0"/>
        <v>56</v>
      </c>
      <c r="AC23" s="65">
        <v>0</v>
      </c>
      <c r="AD23" s="68">
        <v>0</v>
      </c>
      <c r="AE23" s="65">
        <v>0</v>
      </c>
      <c r="AF23" s="77" t="s">
        <v>89</v>
      </c>
      <c r="AG23" s="49">
        <f t="shared" si="1"/>
        <v>0</v>
      </c>
      <c r="AH23" s="65">
        <v>0</v>
      </c>
      <c r="AI23" s="68">
        <v>0</v>
      </c>
      <c r="AJ23" s="65" t="s">
        <v>89</v>
      </c>
      <c r="AK23" s="78" t="s">
        <v>89</v>
      </c>
      <c r="AL23" s="65">
        <v>0</v>
      </c>
      <c r="AM23" s="78" t="s">
        <v>89</v>
      </c>
      <c r="AN23" s="78" t="s">
        <v>89</v>
      </c>
      <c r="AO23" s="78" t="s">
        <v>89</v>
      </c>
      <c r="AP23" s="49">
        <f t="shared" si="2"/>
        <v>0</v>
      </c>
      <c r="AQ23" s="49">
        <f>+L23+AD23-AI23</f>
        <v>9000000</v>
      </c>
      <c r="AR23" s="65" t="s">
        <v>87</v>
      </c>
      <c r="AS23" s="68">
        <v>9000000</v>
      </c>
      <c r="AT23" s="65" t="s">
        <v>90</v>
      </c>
      <c r="AU23" s="68">
        <v>0</v>
      </c>
      <c r="AV23" s="75" t="s">
        <v>89</v>
      </c>
      <c r="AW23" s="71">
        <v>9000000</v>
      </c>
      <c r="AX23" s="79">
        <f t="shared" si="3"/>
        <v>0</v>
      </c>
      <c r="AY23" s="223">
        <f t="shared" si="4"/>
        <v>1</v>
      </c>
      <c r="AZ23" s="74">
        <v>1</v>
      </c>
      <c r="BA23" s="75" t="s">
        <v>89</v>
      </c>
      <c r="BB23" s="65" t="s">
        <v>103</v>
      </c>
      <c r="BC23" s="66" t="s">
        <v>7975</v>
      </c>
      <c r="BD23" s="65" t="s">
        <v>87</v>
      </c>
      <c r="BE23" s="65" t="s">
        <v>87</v>
      </c>
    </row>
    <row r="24" spans="2:57" x14ac:dyDescent="0.25">
      <c r="B24" s="65">
        <v>2025</v>
      </c>
      <c r="C24" s="221">
        <v>891780111</v>
      </c>
      <c r="D24" s="221" t="s">
        <v>78</v>
      </c>
      <c r="E24" s="67" t="s">
        <v>7974</v>
      </c>
      <c r="F24" s="65" t="s">
        <v>7973</v>
      </c>
      <c r="G24" s="65">
        <v>0</v>
      </c>
      <c r="H24" s="65" t="s">
        <v>81</v>
      </c>
      <c r="I24" s="221" t="s">
        <v>82</v>
      </c>
      <c r="J24" s="220" t="s">
        <v>83</v>
      </c>
      <c r="K24" s="49" t="s">
        <v>7972</v>
      </c>
      <c r="L24" s="68">
        <v>25800000</v>
      </c>
      <c r="M24" s="65" t="s">
        <v>85</v>
      </c>
      <c r="N24" s="231" t="s">
        <v>7971</v>
      </c>
      <c r="O24" s="241">
        <v>57442105</v>
      </c>
      <c r="P24" s="66">
        <v>1419</v>
      </c>
      <c r="Q24" s="414">
        <v>45840</v>
      </c>
      <c r="R24" s="66">
        <v>25800000</v>
      </c>
      <c r="S24" s="414">
        <v>45845</v>
      </c>
      <c r="T24" s="68">
        <v>25800000</v>
      </c>
      <c r="U24" s="65" t="s">
        <v>87</v>
      </c>
      <c r="V24" s="49">
        <v>37331294</v>
      </c>
      <c r="W24" s="231" t="s">
        <v>7908</v>
      </c>
      <c r="X24" s="414">
        <v>45845</v>
      </c>
      <c r="Y24" s="414">
        <v>45846</v>
      </c>
      <c r="Z24" s="70" t="s">
        <v>89</v>
      </c>
      <c r="AA24" s="414">
        <v>46013</v>
      </c>
      <c r="AB24" s="49">
        <f t="shared" si="0"/>
        <v>167</v>
      </c>
      <c r="AC24" s="65">
        <v>0</v>
      </c>
      <c r="AD24" s="68">
        <v>0</v>
      </c>
      <c r="AE24" s="65">
        <v>0</v>
      </c>
      <c r="AF24" s="77" t="s">
        <v>89</v>
      </c>
      <c r="AG24" s="49">
        <f t="shared" si="1"/>
        <v>0</v>
      </c>
      <c r="AH24" s="65">
        <v>0</v>
      </c>
      <c r="AI24" s="68">
        <v>0</v>
      </c>
      <c r="AJ24" s="65" t="s">
        <v>89</v>
      </c>
      <c r="AK24" s="78" t="s">
        <v>89</v>
      </c>
      <c r="AL24" s="65">
        <v>0</v>
      </c>
      <c r="AM24" s="78" t="s">
        <v>89</v>
      </c>
      <c r="AN24" s="78" t="s">
        <v>89</v>
      </c>
      <c r="AO24" s="78" t="s">
        <v>89</v>
      </c>
      <c r="AP24" s="49">
        <f t="shared" si="2"/>
        <v>0</v>
      </c>
      <c r="AQ24" s="49">
        <f>+L24+AD24-AI24</f>
        <v>25800000</v>
      </c>
      <c r="AR24" s="65" t="s">
        <v>87</v>
      </c>
      <c r="AS24" s="68">
        <v>25800000</v>
      </c>
      <c r="AT24" s="65" t="s">
        <v>90</v>
      </c>
      <c r="AU24" s="68">
        <v>0</v>
      </c>
      <c r="AV24" s="75" t="s">
        <v>89</v>
      </c>
      <c r="AW24" s="71">
        <v>8600000</v>
      </c>
      <c r="AX24" s="79">
        <f t="shared" si="3"/>
        <v>17200000</v>
      </c>
      <c r="AY24" s="223">
        <f t="shared" si="4"/>
        <v>0.33333333333333331</v>
      </c>
      <c r="AZ24" s="74">
        <v>0.4</v>
      </c>
      <c r="BA24" s="75" t="s">
        <v>89</v>
      </c>
      <c r="BB24" s="65" t="s">
        <v>108</v>
      </c>
      <c r="BC24" s="66" t="s">
        <v>7970</v>
      </c>
      <c r="BD24" s="65" t="s">
        <v>87</v>
      </c>
      <c r="BE24" s="65" t="s">
        <v>87</v>
      </c>
    </row>
    <row r="25" spans="2:57" x14ac:dyDescent="0.25">
      <c r="B25" s="65">
        <v>2025</v>
      </c>
      <c r="C25" s="221">
        <v>891780111</v>
      </c>
      <c r="D25" s="221" t="s">
        <v>78</v>
      </c>
      <c r="E25" s="67" t="s">
        <v>7969</v>
      </c>
      <c r="F25" s="65" t="s">
        <v>7968</v>
      </c>
      <c r="G25" s="65">
        <v>0</v>
      </c>
      <c r="H25" s="65" t="s">
        <v>81</v>
      </c>
      <c r="I25" s="221" t="s">
        <v>82</v>
      </c>
      <c r="J25" s="220" t="s">
        <v>83</v>
      </c>
      <c r="K25" s="49" t="s">
        <v>7967</v>
      </c>
      <c r="L25" s="68">
        <v>17100000</v>
      </c>
      <c r="M25" s="65" t="s">
        <v>85</v>
      </c>
      <c r="N25" s="231" t="s">
        <v>7966</v>
      </c>
      <c r="O25" s="241">
        <v>1082852286</v>
      </c>
      <c r="P25" s="66">
        <v>1414</v>
      </c>
      <c r="Q25" s="414">
        <v>45840</v>
      </c>
      <c r="R25" s="66">
        <v>39018000</v>
      </c>
      <c r="S25" s="414">
        <v>45845</v>
      </c>
      <c r="T25" s="68">
        <v>17100000</v>
      </c>
      <c r="U25" s="65" t="s">
        <v>87</v>
      </c>
      <c r="V25" s="49">
        <v>37331294</v>
      </c>
      <c r="W25" s="231" t="s">
        <v>7908</v>
      </c>
      <c r="X25" s="414">
        <v>45845</v>
      </c>
      <c r="Y25" s="414">
        <v>45846</v>
      </c>
      <c r="Z25" s="70" t="s">
        <v>89</v>
      </c>
      <c r="AA25" s="414">
        <v>46013</v>
      </c>
      <c r="AB25" s="49">
        <f t="shared" si="0"/>
        <v>167</v>
      </c>
      <c r="AC25" s="65">
        <v>0</v>
      </c>
      <c r="AD25" s="68">
        <v>0</v>
      </c>
      <c r="AE25" s="65">
        <v>0</v>
      </c>
      <c r="AF25" s="77" t="s">
        <v>89</v>
      </c>
      <c r="AG25" s="49">
        <f t="shared" si="1"/>
        <v>0</v>
      </c>
      <c r="AH25" s="65">
        <v>0</v>
      </c>
      <c r="AI25" s="68">
        <v>0</v>
      </c>
      <c r="AJ25" s="65" t="s">
        <v>89</v>
      </c>
      <c r="AK25" s="78" t="s">
        <v>89</v>
      </c>
      <c r="AL25" s="65">
        <v>0</v>
      </c>
      <c r="AM25" s="78" t="s">
        <v>89</v>
      </c>
      <c r="AN25" s="78" t="s">
        <v>89</v>
      </c>
      <c r="AO25" s="78" t="s">
        <v>89</v>
      </c>
      <c r="AP25" s="49">
        <f t="shared" si="2"/>
        <v>0</v>
      </c>
      <c r="AQ25" s="49">
        <f>+L25+AD25-AI25</f>
        <v>17100000</v>
      </c>
      <c r="AR25" s="65" t="s">
        <v>87</v>
      </c>
      <c r="AS25" s="68">
        <v>17100000</v>
      </c>
      <c r="AT25" s="65" t="s">
        <v>90</v>
      </c>
      <c r="AU25" s="68">
        <v>0</v>
      </c>
      <c r="AV25" s="75" t="s">
        <v>89</v>
      </c>
      <c r="AW25" s="71">
        <v>5700000</v>
      </c>
      <c r="AX25" s="79">
        <f t="shared" si="3"/>
        <v>11400000</v>
      </c>
      <c r="AY25" s="223">
        <f t="shared" si="4"/>
        <v>0.33333333333333331</v>
      </c>
      <c r="AZ25" s="74">
        <v>0.4</v>
      </c>
      <c r="BA25" s="75" t="s">
        <v>89</v>
      </c>
      <c r="BB25" s="65" t="s">
        <v>108</v>
      </c>
      <c r="BC25" s="66" t="s">
        <v>7965</v>
      </c>
      <c r="BD25" s="65" t="s">
        <v>87</v>
      </c>
      <c r="BE25" s="65" t="s">
        <v>87</v>
      </c>
    </row>
    <row r="26" spans="2:57" x14ac:dyDescent="0.25">
      <c r="B26" s="65">
        <v>2025</v>
      </c>
      <c r="C26" s="221">
        <v>891780111</v>
      </c>
      <c r="D26" s="221" t="s">
        <v>78</v>
      </c>
      <c r="E26" s="67" t="s">
        <v>7964</v>
      </c>
      <c r="F26" s="65" t="s">
        <v>7963</v>
      </c>
      <c r="G26" s="65">
        <v>0</v>
      </c>
      <c r="H26" s="65" t="s">
        <v>81</v>
      </c>
      <c r="I26" s="221" t="s">
        <v>82</v>
      </c>
      <c r="J26" s="220" t="s">
        <v>83</v>
      </c>
      <c r="K26" s="49" t="s">
        <v>7962</v>
      </c>
      <c r="L26" s="68">
        <v>34800000</v>
      </c>
      <c r="M26" s="65" t="s">
        <v>85</v>
      </c>
      <c r="N26" s="49" t="s">
        <v>7961</v>
      </c>
      <c r="O26" s="49">
        <v>57291132</v>
      </c>
      <c r="P26" s="66">
        <v>1413</v>
      </c>
      <c r="Q26" s="414">
        <v>45840</v>
      </c>
      <c r="R26" s="66">
        <v>34800000</v>
      </c>
      <c r="S26" s="414">
        <v>45845</v>
      </c>
      <c r="T26" s="68">
        <v>34800000</v>
      </c>
      <c r="U26" s="65" t="s">
        <v>87</v>
      </c>
      <c r="V26" s="49">
        <v>37511267</v>
      </c>
      <c r="W26" s="231" t="s">
        <v>7930</v>
      </c>
      <c r="X26" s="414">
        <v>45845</v>
      </c>
      <c r="Y26" s="414">
        <v>45846</v>
      </c>
      <c r="Z26" s="70" t="s">
        <v>89</v>
      </c>
      <c r="AA26" s="414">
        <v>46013</v>
      </c>
      <c r="AB26" s="49">
        <f t="shared" si="0"/>
        <v>167</v>
      </c>
      <c r="AC26" s="65">
        <v>0</v>
      </c>
      <c r="AD26" s="68">
        <v>0</v>
      </c>
      <c r="AE26" s="65">
        <v>0</v>
      </c>
      <c r="AF26" s="77" t="s">
        <v>89</v>
      </c>
      <c r="AG26" s="49">
        <f t="shared" si="1"/>
        <v>0</v>
      </c>
      <c r="AH26" s="65">
        <v>0</v>
      </c>
      <c r="AI26" s="68">
        <v>0</v>
      </c>
      <c r="AJ26" s="65" t="s">
        <v>89</v>
      </c>
      <c r="AK26" s="78" t="s">
        <v>89</v>
      </c>
      <c r="AL26" s="65">
        <v>0</v>
      </c>
      <c r="AM26" s="78" t="s">
        <v>89</v>
      </c>
      <c r="AN26" s="78" t="s">
        <v>89</v>
      </c>
      <c r="AO26" s="78" t="s">
        <v>89</v>
      </c>
      <c r="AP26" s="49">
        <f t="shared" si="2"/>
        <v>0</v>
      </c>
      <c r="AQ26" s="49">
        <f>+L26+AD26-AI26</f>
        <v>34800000</v>
      </c>
      <c r="AR26" s="65" t="s">
        <v>87</v>
      </c>
      <c r="AS26" s="68">
        <v>34800000</v>
      </c>
      <c r="AT26" s="65" t="s">
        <v>90</v>
      </c>
      <c r="AU26" s="68">
        <v>0</v>
      </c>
      <c r="AV26" s="75" t="s">
        <v>89</v>
      </c>
      <c r="AW26" s="71">
        <v>11600000</v>
      </c>
      <c r="AX26" s="79">
        <f t="shared" si="3"/>
        <v>23200000</v>
      </c>
      <c r="AY26" s="223">
        <f t="shared" si="4"/>
        <v>0.33333333333333331</v>
      </c>
      <c r="AZ26" s="74">
        <v>0.4</v>
      </c>
      <c r="BA26" s="75" t="s">
        <v>89</v>
      </c>
      <c r="BB26" s="65" t="s">
        <v>108</v>
      </c>
      <c r="BC26" s="66" t="s">
        <v>7960</v>
      </c>
      <c r="BD26" s="65" t="s">
        <v>87</v>
      </c>
      <c r="BE26" s="65" t="s">
        <v>87</v>
      </c>
    </row>
    <row r="27" spans="2:57" x14ac:dyDescent="0.25">
      <c r="B27" s="65">
        <v>2025</v>
      </c>
      <c r="C27" s="221">
        <v>891780111</v>
      </c>
      <c r="D27" s="221" t="s">
        <v>78</v>
      </c>
      <c r="E27" s="67" t="s">
        <v>7959</v>
      </c>
      <c r="F27" s="65" t="s">
        <v>7958</v>
      </c>
      <c r="G27" s="65">
        <v>0</v>
      </c>
      <c r="H27" s="65" t="s">
        <v>81</v>
      </c>
      <c r="I27" s="221" t="s">
        <v>82</v>
      </c>
      <c r="J27" s="220" t="s">
        <v>83</v>
      </c>
      <c r="K27" s="49" t="s">
        <v>7957</v>
      </c>
      <c r="L27" s="68">
        <v>14575000</v>
      </c>
      <c r="M27" s="65" t="s">
        <v>85</v>
      </c>
      <c r="N27" s="576" t="s">
        <v>7956</v>
      </c>
      <c r="O27" s="417">
        <v>36669007</v>
      </c>
      <c r="P27" s="66">
        <v>1418</v>
      </c>
      <c r="Q27" s="414">
        <v>45840</v>
      </c>
      <c r="R27" s="66">
        <v>26950000</v>
      </c>
      <c r="S27" s="414">
        <v>45845</v>
      </c>
      <c r="T27" s="68">
        <v>14575000</v>
      </c>
      <c r="U27" s="65" t="s">
        <v>87</v>
      </c>
      <c r="V27" s="49">
        <v>37331294</v>
      </c>
      <c r="W27" s="231" t="s">
        <v>7908</v>
      </c>
      <c r="X27" s="414">
        <v>45845</v>
      </c>
      <c r="Y27" s="414">
        <v>45846</v>
      </c>
      <c r="Z27" s="70" t="s">
        <v>89</v>
      </c>
      <c r="AA27" s="414">
        <v>46006</v>
      </c>
      <c r="AB27" s="49">
        <f t="shared" si="0"/>
        <v>160</v>
      </c>
      <c r="AC27" s="65">
        <v>0</v>
      </c>
      <c r="AD27" s="68">
        <v>0</v>
      </c>
      <c r="AE27" s="65">
        <v>0</v>
      </c>
      <c r="AF27" s="77" t="s">
        <v>89</v>
      </c>
      <c r="AG27" s="49">
        <f t="shared" si="1"/>
        <v>0</v>
      </c>
      <c r="AH27" s="65">
        <v>0</v>
      </c>
      <c r="AI27" s="68">
        <v>0</v>
      </c>
      <c r="AJ27" s="65" t="s">
        <v>89</v>
      </c>
      <c r="AK27" s="78" t="s">
        <v>89</v>
      </c>
      <c r="AL27" s="65">
        <v>0</v>
      </c>
      <c r="AM27" s="78" t="s">
        <v>89</v>
      </c>
      <c r="AN27" s="78" t="s">
        <v>89</v>
      </c>
      <c r="AO27" s="78" t="s">
        <v>89</v>
      </c>
      <c r="AP27" s="49">
        <f t="shared" si="2"/>
        <v>0</v>
      </c>
      <c r="AQ27" s="49">
        <f>+L27+AD27-AI27</f>
        <v>14575000</v>
      </c>
      <c r="AR27" s="65" t="s">
        <v>87</v>
      </c>
      <c r="AS27" s="68">
        <v>14575000</v>
      </c>
      <c r="AT27" s="65" t="s">
        <v>90</v>
      </c>
      <c r="AU27" s="68">
        <v>0</v>
      </c>
      <c r="AV27" s="75" t="s">
        <v>89</v>
      </c>
      <c r="AW27" s="71">
        <v>5300000</v>
      </c>
      <c r="AX27" s="79">
        <f t="shared" si="3"/>
        <v>9275000</v>
      </c>
      <c r="AY27" s="223">
        <f t="shared" si="4"/>
        <v>0.36363636363636365</v>
      </c>
      <c r="AZ27" s="74">
        <v>0.4</v>
      </c>
      <c r="BA27" s="75" t="s">
        <v>89</v>
      </c>
      <c r="BB27" s="65" t="s">
        <v>108</v>
      </c>
      <c r="BC27" s="66" t="s">
        <v>7955</v>
      </c>
      <c r="BD27" s="65" t="s">
        <v>87</v>
      </c>
      <c r="BE27" s="65" t="s">
        <v>87</v>
      </c>
    </row>
    <row r="28" spans="2:57" x14ac:dyDescent="0.25">
      <c r="B28" s="65">
        <v>2025</v>
      </c>
      <c r="C28" s="221">
        <v>891780111</v>
      </c>
      <c r="D28" s="221" t="s">
        <v>78</v>
      </c>
      <c r="E28" s="67" t="s">
        <v>7954</v>
      </c>
      <c r="F28" s="65" t="s">
        <v>7953</v>
      </c>
      <c r="G28" s="65">
        <v>0</v>
      </c>
      <c r="H28" s="65" t="s">
        <v>81</v>
      </c>
      <c r="I28" s="221" t="s">
        <v>82</v>
      </c>
      <c r="J28" s="220" t="s">
        <v>83</v>
      </c>
      <c r="K28" s="49" t="s">
        <v>7952</v>
      </c>
      <c r="L28" s="68">
        <v>12375000</v>
      </c>
      <c r="M28" s="65" t="s">
        <v>85</v>
      </c>
      <c r="N28" s="49" t="s">
        <v>7951</v>
      </c>
      <c r="O28" s="66">
        <v>1083032334</v>
      </c>
      <c r="P28" s="66">
        <v>1418</v>
      </c>
      <c r="Q28" s="414">
        <v>45840</v>
      </c>
      <c r="R28" s="66">
        <v>26950000</v>
      </c>
      <c r="S28" s="414">
        <v>45845</v>
      </c>
      <c r="T28" s="68">
        <v>12375000</v>
      </c>
      <c r="U28" s="65" t="s">
        <v>87</v>
      </c>
      <c r="V28" s="49">
        <v>57426458</v>
      </c>
      <c r="W28" s="231" t="s">
        <v>7919</v>
      </c>
      <c r="X28" s="414">
        <v>45845</v>
      </c>
      <c r="Y28" s="414">
        <v>45846</v>
      </c>
      <c r="Z28" s="70" t="s">
        <v>89</v>
      </c>
      <c r="AA28" s="414">
        <v>46006</v>
      </c>
      <c r="AB28" s="49">
        <f t="shared" si="0"/>
        <v>160</v>
      </c>
      <c r="AC28" s="65">
        <v>0</v>
      </c>
      <c r="AD28" s="68">
        <v>0</v>
      </c>
      <c r="AE28" s="65">
        <v>0</v>
      </c>
      <c r="AF28" s="77" t="s">
        <v>89</v>
      </c>
      <c r="AG28" s="49">
        <f t="shared" si="1"/>
        <v>0</v>
      </c>
      <c r="AH28" s="65">
        <v>0</v>
      </c>
      <c r="AI28" s="68">
        <v>0</v>
      </c>
      <c r="AJ28" s="65" t="s">
        <v>89</v>
      </c>
      <c r="AK28" s="78" t="s">
        <v>89</v>
      </c>
      <c r="AL28" s="65">
        <v>0</v>
      </c>
      <c r="AM28" s="78" t="s">
        <v>89</v>
      </c>
      <c r="AN28" s="78" t="s">
        <v>89</v>
      </c>
      <c r="AO28" s="78" t="s">
        <v>89</v>
      </c>
      <c r="AP28" s="49">
        <f t="shared" si="2"/>
        <v>0</v>
      </c>
      <c r="AQ28" s="49">
        <f>+L28+AD28-AI28</f>
        <v>12375000</v>
      </c>
      <c r="AR28" s="65" t="s">
        <v>87</v>
      </c>
      <c r="AS28" s="68">
        <v>12375000</v>
      </c>
      <c r="AT28" s="65" t="s">
        <v>90</v>
      </c>
      <c r="AU28" s="68">
        <v>0</v>
      </c>
      <c r="AV28" s="75" t="s">
        <v>89</v>
      </c>
      <c r="AW28" s="71">
        <v>4500000</v>
      </c>
      <c r="AX28" s="79">
        <f t="shared" si="3"/>
        <v>7875000</v>
      </c>
      <c r="AY28" s="223">
        <f t="shared" si="4"/>
        <v>0.36363636363636365</v>
      </c>
      <c r="AZ28" s="74">
        <v>0.4</v>
      </c>
      <c r="BA28" s="75" t="s">
        <v>89</v>
      </c>
      <c r="BB28" s="65" t="s">
        <v>108</v>
      </c>
      <c r="BC28" s="66" t="s">
        <v>7950</v>
      </c>
      <c r="BD28" s="65" t="s">
        <v>87</v>
      </c>
      <c r="BE28" s="65" t="s">
        <v>87</v>
      </c>
    </row>
    <row r="29" spans="2:57" x14ac:dyDescent="0.25">
      <c r="B29" s="65">
        <v>2025</v>
      </c>
      <c r="C29" s="221">
        <v>891780111</v>
      </c>
      <c r="D29" s="221" t="s">
        <v>78</v>
      </c>
      <c r="E29" s="67" t="s">
        <v>7949</v>
      </c>
      <c r="F29" s="65" t="s">
        <v>7948</v>
      </c>
      <c r="G29" s="65">
        <v>0</v>
      </c>
      <c r="H29" s="65" t="s">
        <v>81</v>
      </c>
      <c r="I29" s="221" t="s">
        <v>82</v>
      </c>
      <c r="J29" s="220" t="s">
        <v>83</v>
      </c>
      <c r="K29" s="49" t="s">
        <v>7947</v>
      </c>
      <c r="L29" s="68">
        <v>22800000</v>
      </c>
      <c r="M29" s="65" t="s">
        <v>85</v>
      </c>
      <c r="N29" s="576" t="s">
        <v>7946</v>
      </c>
      <c r="O29" s="417">
        <v>1151184718</v>
      </c>
      <c r="P29" s="66">
        <v>1417</v>
      </c>
      <c r="Q29" s="414">
        <v>45840</v>
      </c>
      <c r="R29" s="66">
        <v>43632000</v>
      </c>
      <c r="S29" s="414">
        <v>45846</v>
      </c>
      <c r="T29" s="68">
        <v>22800000</v>
      </c>
      <c r="U29" s="65" t="s">
        <v>87</v>
      </c>
      <c r="V29" s="49">
        <v>57426458</v>
      </c>
      <c r="W29" s="231" t="s">
        <v>7919</v>
      </c>
      <c r="X29" s="414">
        <v>45845</v>
      </c>
      <c r="Y29" s="414">
        <v>45846</v>
      </c>
      <c r="Z29" s="70" t="s">
        <v>89</v>
      </c>
      <c r="AA29" s="414">
        <v>46013</v>
      </c>
      <c r="AB29" s="49">
        <f t="shared" si="0"/>
        <v>167</v>
      </c>
      <c r="AC29" s="65">
        <v>0</v>
      </c>
      <c r="AD29" s="68">
        <v>0</v>
      </c>
      <c r="AE29" s="65">
        <v>0</v>
      </c>
      <c r="AF29" s="77" t="s">
        <v>89</v>
      </c>
      <c r="AG29" s="49">
        <f t="shared" si="1"/>
        <v>0</v>
      </c>
      <c r="AH29" s="65">
        <v>0</v>
      </c>
      <c r="AI29" s="68">
        <v>0</v>
      </c>
      <c r="AJ29" s="65" t="s">
        <v>89</v>
      </c>
      <c r="AK29" s="78" t="s">
        <v>89</v>
      </c>
      <c r="AL29" s="65">
        <v>0</v>
      </c>
      <c r="AM29" s="78" t="s">
        <v>89</v>
      </c>
      <c r="AN29" s="78" t="s">
        <v>89</v>
      </c>
      <c r="AO29" s="78" t="s">
        <v>89</v>
      </c>
      <c r="AP29" s="49">
        <f t="shared" si="2"/>
        <v>0</v>
      </c>
      <c r="AQ29" s="49">
        <f>+L29+AD29-AI29</f>
        <v>22800000</v>
      </c>
      <c r="AR29" s="65" t="s">
        <v>87</v>
      </c>
      <c r="AS29" s="68">
        <v>22800000</v>
      </c>
      <c r="AT29" s="65" t="s">
        <v>90</v>
      </c>
      <c r="AU29" s="68">
        <v>0</v>
      </c>
      <c r="AV29" s="75" t="s">
        <v>89</v>
      </c>
      <c r="AW29" s="71">
        <v>7600000</v>
      </c>
      <c r="AX29" s="79">
        <f t="shared" si="3"/>
        <v>15200000</v>
      </c>
      <c r="AY29" s="223">
        <f t="shared" si="4"/>
        <v>0.33333333333333331</v>
      </c>
      <c r="AZ29" s="74">
        <v>0.4</v>
      </c>
      <c r="BA29" s="75" t="s">
        <v>89</v>
      </c>
      <c r="BB29" s="65" t="s">
        <v>108</v>
      </c>
      <c r="BC29" s="66" t="s">
        <v>7945</v>
      </c>
      <c r="BD29" s="65" t="s">
        <v>87</v>
      </c>
      <c r="BE29" s="65" t="s">
        <v>87</v>
      </c>
    </row>
    <row r="30" spans="2:57" x14ac:dyDescent="0.25">
      <c r="B30" s="65">
        <v>2025</v>
      </c>
      <c r="C30" s="221">
        <v>891780111</v>
      </c>
      <c r="D30" s="221" t="s">
        <v>78</v>
      </c>
      <c r="E30" s="67" t="s">
        <v>7944</v>
      </c>
      <c r="F30" s="65" t="s">
        <v>7943</v>
      </c>
      <c r="G30" s="65">
        <v>0</v>
      </c>
      <c r="H30" s="65" t="s">
        <v>81</v>
      </c>
      <c r="I30" s="221" t="s">
        <v>82</v>
      </c>
      <c r="J30" s="220" t="s">
        <v>83</v>
      </c>
      <c r="K30" s="49" t="s">
        <v>7942</v>
      </c>
      <c r="L30" s="68">
        <v>24000000</v>
      </c>
      <c r="M30" s="65" t="s">
        <v>85</v>
      </c>
      <c r="N30" s="49" t="s">
        <v>7941</v>
      </c>
      <c r="O30" s="245">
        <v>1082841477</v>
      </c>
      <c r="P30" s="66">
        <v>1416</v>
      </c>
      <c r="Q30" s="414">
        <v>45840</v>
      </c>
      <c r="R30" s="66">
        <v>42936000</v>
      </c>
      <c r="S30" s="414">
        <v>45845</v>
      </c>
      <c r="T30" s="68">
        <v>24000000</v>
      </c>
      <c r="U30" s="65" t="s">
        <v>87</v>
      </c>
      <c r="V30" s="49">
        <v>57426458</v>
      </c>
      <c r="W30" s="231" t="s">
        <v>7919</v>
      </c>
      <c r="X30" s="414">
        <v>45845</v>
      </c>
      <c r="Y30" s="414">
        <v>45846</v>
      </c>
      <c r="Z30" s="70" t="s">
        <v>89</v>
      </c>
      <c r="AA30" s="414">
        <v>46013</v>
      </c>
      <c r="AB30" s="49">
        <f t="shared" si="0"/>
        <v>167</v>
      </c>
      <c r="AC30" s="65">
        <v>0</v>
      </c>
      <c r="AD30" s="68">
        <v>0</v>
      </c>
      <c r="AE30" s="65">
        <v>0</v>
      </c>
      <c r="AF30" s="77" t="s">
        <v>89</v>
      </c>
      <c r="AG30" s="49">
        <f t="shared" si="1"/>
        <v>0</v>
      </c>
      <c r="AH30" s="65">
        <v>0</v>
      </c>
      <c r="AI30" s="68">
        <v>0</v>
      </c>
      <c r="AJ30" s="65" t="s">
        <v>89</v>
      </c>
      <c r="AK30" s="78" t="s">
        <v>89</v>
      </c>
      <c r="AL30" s="65">
        <v>0</v>
      </c>
      <c r="AM30" s="78" t="s">
        <v>89</v>
      </c>
      <c r="AN30" s="78" t="s">
        <v>89</v>
      </c>
      <c r="AO30" s="78" t="s">
        <v>89</v>
      </c>
      <c r="AP30" s="49">
        <f t="shared" si="2"/>
        <v>0</v>
      </c>
      <c r="AQ30" s="49">
        <f>+L30+AD30-AI30</f>
        <v>24000000</v>
      </c>
      <c r="AR30" s="65" t="s">
        <v>87</v>
      </c>
      <c r="AS30" s="68">
        <v>24000000</v>
      </c>
      <c r="AT30" s="65" t="s">
        <v>90</v>
      </c>
      <c r="AU30" s="68">
        <v>0</v>
      </c>
      <c r="AV30" s="75" t="s">
        <v>89</v>
      </c>
      <c r="AW30" s="71">
        <v>8000000</v>
      </c>
      <c r="AX30" s="79">
        <f t="shared" si="3"/>
        <v>16000000</v>
      </c>
      <c r="AY30" s="223">
        <f t="shared" si="4"/>
        <v>0.33333333333333331</v>
      </c>
      <c r="AZ30" s="74">
        <v>0.4</v>
      </c>
      <c r="BA30" s="75" t="s">
        <v>89</v>
      </c>
      <c r="BB30" s="65" t="s">
        <v>108</v>
      </c>
      <c r="BC30" s="66" t="s">
        <v>7940</v>
      </c>
      <c r="BD30" s="65" t="s">
        <v>87</v>
      </c>
      <c r="BE30" s="65" t="s">
        <v>87</v>
      </c>
    </row>
    <row r="31" spans="2:57" x14ac:dyDescent="0.25">
      <c r="B31" s="65">
        <v>2025</v>
      </c>
      <c r="C31" s="221">
        <v>891780111</v>
      </c>
      <c r="D31" s="221" t="s">
        <v>78</v>
      </c>
      <c r="E31" s="67" t="s">
        <v>7939</v>
      </c>
      <c r="F31" s="65" t="s">
        <v>7938</v>
      </c>
      <c r="G31" s="65">
        <v>0</v>
      </c>
      <c r="H31" s="65" t="s">
        <v>81</v>
      </c>
      <c r="I31" s="221" t="s">
        <v>82</v>
      </c>
      <c r="J31" s="220" t="s">
        <v>83</v>
      </c>
      <c r="K31" s="49" t="s">
        <v>7937</v>
      </c>
      <c r="L31" s="68">
        <v>18936000</v>
      </c>
      <c r="M31" s="65" t="s">
        <v>85</v>
      </c>
      <c r="N31" s="576" t="s">
        <v>7936</v>
      </c>
      <c r="O31" s="417">
        <v>1082947568</v>
      </c>
      <c r="P31" s="66">
        <v>1416</v>
      </c>
      <c r="Q31" s="414">
        <v>45840</v>
      </c>
      <c r="R31" s="66">
        <v>42936000</v>
      </c>
      <c r="S31" s="414">
        <v>45845</v>
      </c>
      <c r="T31" s="68">
        <v>18936000</v>
      </c>
      <c r="U31" s="65" t="s">
        <v>87</v>
      </c>
      <c r="V31" s="49">
        <v>57426458</v>
      </c>
      <c r="W31" s="231" t="s">
        <v>7919</v>
      </c>
      <c r="X31" s="414">
        <v>45845</v>
      </c>
      <c r="Y31" s="414">
        <v>45846</v>
      </c>
      <c r="Z31" s="70" t="s">
        <v>89</v>
      </c>
      <c r="AA31" s="414">
        <v>46013</v>
      </c>
      <c r="AB31" s="49">
        <f t="shared" si="0"/>
        <v>167</v>
      </c>
      <c r="AC31" s="65">
        <v>0</v>
      </c>
      <c r="AD31" s="68">
        <v>0</v>
      </c>
      <c r="AE31" s="65">
        <v>0</v>
      </c>
      <c r="AF31" s="77" t="s">
        <v>89</v>
      </c>
      <c r="AG31" s="49">
        <f t="shared" si="1"/>
        <v>0</v>
      </c>
      <c r="AH31" s="65">
        <v>0</v>
      </c>
      <c r="AI31" s="68">
        <v>0</v>
      </c>
      <c r="AJ31" s="65" t="s">
        <v>89</v>
      </c>
      <c r="AK31" s="78" t="s">
        <v>89</v>
      </c>
      <c r="AL31" s="65">
        <v>0</v>
      </c>
      <c r="AM31" s="78" t="s">
        <v>89</v>
      </c>
      <c r="AN31" s="78" t="s">
        <v>89</v>
      </c>
      <c r="AO31" s="78" t="s">
        <v>89</v>
      </c>
      <c r="AP31" s="49">
        <f t="shared" si="2"/>
        <v>0</v>
      </c>
      <c r="AQ31" s="49">
        <f>+L31+AD31-AI31</f>
        <v>18936000</v>
      </c>
      <c r="AR31" s="65" t="s">
        <v>87</v>
      </c>
      <c r="AS31" s="68">
        <v>18936000</v>
      </c>
      <c r="AT31" s="65" t="s">
        <v>90</v>
      </c>
      <c r="AU31" s="68">
        <v>0</v>
      </c>
      <c r="AV31" s="75" t="s">
        <v>89</v>
      </c>
      <c r="AW31" s="71">
        <v>6312000</v>
      </c>
      <c r="AX31" s="79">
        <f t="shared" si="3"/>
        <v>12624000</v>
      </c>
      <c r="AY31" s="223">
        <f t="shared" si="4"/>
        <v>0.33333333333333331</v>
      </c>
      <c r="AZ31" s="74">
        <v>0.4</v>
      </c>
      <c r="BA31" s="75" t="s">
        <v>89</v>
      </c>
      <c r="BB31" s="65" t="s">
        <v>108</v>
      </c>
      <c r="BC31" s="66" t="s">
        <v>7935</v>
      </c>
      <c r="BD31" s="65" t="s">
        <v>87</v>
      </c>
      <c r="BE31" s="65" t="s">
        <v>87</v>
      </c>
    </row>
    <row r="32" spans="2:57" x14ac:dyDescent="0.25">
      <c r="B32" s="65">
        <v>2025</v>
      </c>
      <c r="C32" s="221">
        <v>891780111</v>
      </c>
      <c r="D32" s="221" t="s">
        <v>78</v>
      </c>
      <c r="E32" s="67" t="s">
        <v>7934</v>
      </c>
      <c r="F32" s="65" t="s">
        <v>7933</v>
      </c>
      <c r="G32" s="65">
        <v>0</v>
      </c>
      <c r="H32" s="65" t="s">
        <v>81</v>
      </c>
      <c r="I32" s="221" t="s">
        <v>82</v>
      </c>
      <c r="J32" s="220" t="s">
        <v>83</v>
      </c>
      <c r="K32" s="49" t="s">
        <v>7932</v>
      </c>
      <c r="L32" s="68">
        <v>22800000</v>
      </c>
      <c r="M32" s="65" t="s">
        <v>85</v>
      </c>
      <c r="N32" s="231" t="s">
        <v>7931</v>
      </c>
      <c r="O32" s="241">
        <v>57443718</v>
      </c>
      <c r="P32" s="66">
        <v>1415</v>
      </c>
      <c r="Q32" s="414">
        <v>45840</v>
      </c>
      <c r="R32" s="66">
        <v>22800000</v>
      </c>
      <c r="S32" s="414">
        <v>45845</v>
      </c>
      <c r="T32" s="68">
        <v>22800000</v>
      </c>
      <c r="U32" s="65" t="s">
        <v>87</v>
      </c>
      <c r="V32" s="49">
        <v>37511267</v>
      </c>
      <c r="W32" s="231" t="s">
        <v>7930</v>
      </c>
      <c r="X32" s="414">
        <v>45845</v>
      </c>
      <c r="Y32" s="414">
        <v>45846</v>
      </c>
      <c r="Z32" s="70" t="s">
        <v>89</v>
      </c>
      <c r="AA32" s="414">
        <v>46013</v>
      </c>
      <c r="AB32" s="49">
        <f t="shared" si="0"/>
        <v>167</v>
      </c>
      <c r="AC32" s="65">
        <v>0</v>
      </c>
      <c r="AD32" s="68">
        <v>0</v>
      </c>
      <c r="AE32" s="65">
        <v>0</v>
      </c>
      <c r="AF32" s="77" t="s">
        <v>89</v>
      </c>
      <c r="AG32" s="49">
        <f t="shared" si="1"/>
        <v>0</v>
      </c>
      <c r="AH32" s="65">
        <v>0</v>
      </c>
      <c r="AI32" s="68">
        <v>0</v>
      </c>
      <c r="AJ32" s="65" t="s">
        <v>89</v>
      </c>
      <c r="AK32" s="78" t="s">
        <v>89</v>
      </c>
      <c r="AL32" s="65">
        <v>0</v>
      </c>
      <c r="AM32" s="78" t="s">
        <v>89</v>
      </c>
      <c r="AN32" s="78" t="s">
        <v>89</v>
      </c>
      <c r="AO32" s="78" t="s">
        <v>89</v>
      </c>
      <c r="AP32" s="49">
        <f t="shared" si="2"/>
        <v>0</v>
      </c>
      <c r="AQ32" s="49">
        <f>+L32+AD32-AI32</f>
        <v>22800000</v>
      </c>
      <c r="AR32" s="65" t="s">
        <v>87</v>
      </c>
      <c r="AS32" s="68">
        <v>22800000</v>
      </c>
      <c r="AT32" s="65" t="s">
        <v>90</v>
      </c>
      <c r="AU32" s="68">
        <v>0</v>
      </c>
      <c r="AV32" s="75" t="s">
        <v>89</v>
      </c>
      <c r="AW32" s="71">
        <v>7600000</v>
      </c>
      <c r="AX32" s="79">
        <f t="shared" si="3"/>
        <v>15200000</v>
      </c>
      <c r="AY32" s="223">
        <f t="shared" si="4"/>
        <v>0.33333333333333331</v>
      </c>
      <c r="AZ32" s="74">
        <v>0.4</v>
      </c>
      <c r="BA32" s="75" t="s">
        <v>89</v>
      </c>
      <c r="BB32" s="65" t="s">
        <v>108</v>
      </c>
      <c r="BC32" s="66" t="s">
        <v>7929</v>
      </c>
      <c r="BD32" s="65" t="s">
        <v>87</v>
      </c>
      <c r="BE32" s="65" t="s">
        <v>87</v>
      </c>
    </row>
    <row r="33" spans="2:57" x14ac:dyDescent="0.25">
      <c r="B33" s="65">
        <v>2025</v>
      </c>
      <c r="C33" s="221">
        <v>891780111</v>
      </c>
      <c r="D33" s="221" t="s">
        <v>78</v>
      </c>
      <c r="E33" s="67" t="s">
        <v>7928</v>
      </c>
      <c r="F33" s="65" t="s">
        <v>7927</v>
      </c>
      <c r="G33" s="65">
        <v>0</v>
      </c>
      <c r="H33" s="65" t="s">
        <v>81</v>
      </c>
      <c r="I33" s="221" t="s">
        <v>82</v>
      </c>
      <c r="J33" s="220" t="s">
        <v>83</v>
      </c>
      <c r="K33" s="49" t="s">
        <v>7926</v>
      </c>
      <c r="L33" s="68">
        <v>17100000</v>
      </c>
      <c r="M33" s="65" t="s">
        <v>85</v>
      </c>
      <c r="N33" s="49" t="s">
        <v>7925</v>
      </c>
      <c r="O33" s="245">
        <v>51839142</v>
      </c>
      <c r="P33" s="66">
        <v>1414</v>
      </c>
      <c r="Q33" s="414">
        <v>45840</v>
      </c>
      <c r="R33" s="66">
        <v>39018000</v>
      </c>
      <c r="S33" s="414">
        <v>45845</v>
      </c>
      <c r="T33" s="68">
        <v>17100000</v>
      </c>
      <c r="U33" s="65" t="s">
        <v>87</v>
      </c>
      <c r="V33" s="49">
        <v>57426458</v>
      </c>
      <c r="W33" s="231" t="s">
        <v>7919</v>
      </c>
      <c r="X33" s="414">
        <v>45845</v>
      </c>
      <c r="Y33" s="414">
        <v>45846</v>
      </c>
      <c r="Z33" s="70" t="s">
        <v>89</v>
      </c>
      <c r="AA33" s="414">
        <v>46013</v>
      </c>
      <c r="AB33" s="49">
        <f t="shared" si="0"/>
        <v>167</v>
      </c>
      <c r="AC33" s="65">
        <v>0</v>
      </c>
      <c r="AD33" s="68">
        <v>0</v>
      </c>
      <c r="AE33" s="65">
        <v>0</v>
      </c>
      <c r="AF33" s="77" t="s">
        <v>89</v>
      </c>
      <c r="AG33" s="49">
        <f t="shared" si="1"/>
        <v>0</v>
      </c>
      <c r="AH33" s="65">
        <v>0</v>
      </c>
      <c r="AI33" s="68">
        <v>0</v>
      </c>
      <c r="AJ33" s="65" t="s">
        <v>89</v>
      </c>
      <c r="AK33" s="78" t="s">
        <v>89</v>
      </c>
      <c r="AL33" s="65">
        <v>0</v>
      </c>
      <c r="AM33" s="78" t="s">
        <v>89</v>
      </c>
      <c r="AN33" s="78" t="s">
        <v>89</v>
      </c>
      <c r="AO33" s="78" t="s">
        <v>89</v>
      </c>
      <c r="AP33" s="49">
        <f t="shared" si="2"/>
        <v>0</v>
      </c>
      <c r="AQ33" s="49">
        <f>+L33+AD33-AI33</f>
        <v>17100000</v>
      </c>
      <c r="AR33" s="65" t="s">
        <v>87</v>
      </c>
      <c r="AS33" s="68">
        <v>17100000</v>
      </c>
      <c r="AT33" s="65" t="s">
        <v>90</v>
      </c>
      <c r="AU33" s="68">
        <v>0</v>
      </c>
      <c r="AV33" s="75" t="s">
        <v>89</v>
      </c>
      <c r="AW33" s="71">
        <v>5700000</v>
      </c>
      <c r="AX33" s="79">
        <f t="shared" si="3"/>
        <v>11400000</v>
      </c>
      <c r="AY33" s="223">
        <f t="shared" si="4"/>
        <v>0.33333333333333331</v>
      </c>
      <c r="AZ33" s="74">
        <v>0.4</v>
      </c>
      <c r="BA33" s="75" t="s">
        <v>89</v>
      </c>
      <c r="BB33" s="65" t="s">
        <v>108</v>
      </c>
      <c r="BC33" s="66" t="s">
        <v>7924</v>
      </c>
      <c r="BD33" s="65" t="s">
        <v>87</v>
      </c>
      <c r="BE33" s="65" t="s">
        <v>87</v>
      </c>
    </row>
    <row r="34" spans="2:57" x14ac:dyDescent="0.25">
      <c r="B34" s="65">
        <v>2025</v>
      </c>
      <c r="C34" s="221">
        <v>891780111</v>
      </c>
      <c r="D34" s="221" t="s">
        <v>78</v>
      </c>
      <c r="E34" s="67" t="s">
        <v>7923</v>
      </c>
      <c r="F34" s="65" t="s">
        <v>7922</v>
      </c>
      <c r="G34" s="65">
        <v>0</v>
      </c>
      <c r="H34" s="65" t="s">
        <v>81</v>
      </c>
      <c r="I34" s="221" t="s">
        <v>82</v>
      </c>
      <c r="J34" s="220" t="s">
        <v>83</v>
      </c>
      <c r="K34" s="49" t="s">
        <v>7921</v>
      </c>
      <c r="L34" s="68">
        <v>33936000</v>
      </c>
      <c r="M34" s="65" t="s">
        <v>85</v>
      </c>
      <c r="N34" s="576" t="s">
        <v>7920</v>
      </c>
      <c r="O34" s="417">
        <v>1083033623</v>
      </c>
      <c r="P34" s="66">
        <v>1423</v>
      </c>
      <c r="Q34" s="414">
        <v>45840</v>
      </c>
      <c r="R34" s="66">
        <v>33936000</v>
      </c>
      <c r="S34" s="414">
        <v>45847</v>
      </c>
      <c r="T34" s="68">
        <v>33936000</v>
      </c>
      <c r="U34" s="65" t="s">
        <v>87</v>
      </c>
      <c r="V34" s="49">
        <v>57426458</v>
      </c>
      <c r="W34" s="231" t="s">
        <v>7919</v>
      </c>
      <c r="X34" s="414">
        <v>45846</v>
      </c>
      <c r="Y34" s="414">
        <v>45847</v>
      </c>
      <c r="Z34" s="70" t="s">
        <v>89</v>
      </c>
      <c r="AA34" s="414">
        <v>46013</v>
      </c>
      <c r="AB34" s="49">
        <f t="shared" si="0"/>
        <v>166</v>
      </c>
      <c r="AC34" s="65">
        <v>0</v>
      </c>
      <c r="AD34" s="68">
        <v>0</v>
      </c>
      <c r="AE34" s="65">
        <v>0</v>
      </c>
      <c r="AF34" s="77" t="s">
        <v>89</v>
      </c>
      <c r="AG34" s="49">
        <f t="shared" si="1"/>
        <v>0</v>
      </c>
      <c r="AH34" s="65">
        <v>0</v>
      </c>
      <c r="AI34" s="68">
        <v>0</v>
      </c>
      <c r="AJ34" s="65" t="s">
        <v>89</v>
      </c>
      <c r="AK34" s="78" t="s">
        <v>89</v>
      </c>
      <c r="AL34" s="65">
        <v>0</v>
      </c>
      <c r="AM34" s="78" t="s">
        <v>89</v>
      </c>
      <c r="AN34" s="78" t="s">
        <v>89</v>
      </c>
      <c r="AO34" s="78" t="s">
        <v>89</v>
      </c>
      <c r="AP34" s="49">
        <f t="shared" si="2"/>
        <v>0</v>
      </c>
      <c r="AQ34" s="49">
        <f>+L34+AD34-AI34</f>
        <v>33936000</v>
      </c>
      <c r="AR34" s="65" t="s">
        <v>87</v>
      </c>
      <c r="AS34" s="68">
        <v>33936000</v>
      </c>
      <c r="AT34" s="65" t="s">
        <v>90</v>
      </c>
      <c r="AU34" s="68">
        <v>0</v>
      </c>
      <c r="AV34" s="75" t="s">
        <v>89</v>
      </c>
      <c r="AW34" s="71">
        <v>11312000</v>
      </c>
      <c r="AX34" s="79">
        <f t="shared" si="3"/>
        <v>22624000</v>
      </c>
      <c r="AY34" s="223">
        <f t="shared" si="4"/>
        <v>0.33333333333333331</v>
      </c>
      <c r="AZ34" s="74">
        <v>0.4</v>
      </c>
      <c r="BA34" s="75" t="s">
        <v>89</v>
      </c>
      <c r="BB34" s="65" t="s">
        <v>108</v>
      </c>
      <c r="BC34" s="66" t="s">
        <v>7918</v>
      </c>
      <c r="BD34" s="65" t="s">
        <v>87</v>
      </c>
      <c r="BE34" s="65" t="s">
        <v>87</v>
      </c>
    </row>
    <row r="35" spans="2:57" x14ac:dyDescent="0.25">
      <c r="B35" s="65">
        <v>2025</v>
      </c>
      <c r="C35" s="221">
        <v>891780111</v>
      </c>
      <c r="D35" s="221" t="s">
        <v>78</v>
      </c>
      <c r="E35" s="67" t="s">
        <v>7917</v>
      </c>
      <c r="F35" s="65" t="s">
        <v>7916</v>
      </c>
      <c r="G35" s="65">
        <v>0</v>
      </c>
      <c r="H35" s="65" t="s">
        <v>81</v>
      </c>
      <c r="I35" s="221" t="s">
        <v>82</v>
      </c>
      <c r="J35" s="220" t="s">
        <v>83</v>
      </c>
      <c r="K35" s="49" t="s">
        <v>7915</v>
      </c>
      <c r="L35" s="68">
        <v>20832000</v>
      </c>
      <c r="M35" s="65" t="s">
        <v>85</v>
      </c>
      <c r="N35" s="576" t="s">
        <v>7914</v>
      </c>
      <c r="O35" s="417">
        <v>1082991569</v>
      </c>
      <c r="P35" s="66">
        <v>1417</v>
      </c>
      <c r="Q35" s="414">
        <v>45840</v>
      </c>
      <c r="R35" s="66">
        <v>43632000</v>
      </c>
      <c r="S35" s="414">
        <v>45848</v>
      </c>
      <c r="T35" s="68">
        <v>20832000</v>
      </c>
      <c r="U35" s="65" t="s">
        <v>87</v>
      </c>
      <c r="V35" s="49">
        <v>37331294</v>
      </c>
      <c r="W35" s="231" t="s">
        <v>7908</v>
      </c>
      <c r="X35" s="414">
        <v>45848</v>
      </c>
      <c r="Y35" s="414">
        <v>45849</v>
      </c>
      <c r="Z35" s="70" t="s">
        <v>89</v>
      </c>
      <c r="AA35" s="414">
        <v>46013</v>
      </c>
      <c r="AB35" s="49">
        <f t="shared" si="0"/>
        <v>164</v>
      </c>
      <c r="AC35" s="65">
        <v>0</v>
      </c>
      <c r="AD35" s="68">
        <v>0</v>
      </c>
      <c r="AE35" s="65">
        <v>0</v>
      </c>
      <c r="AF35" s="77" t="s">
        <v>89</v>
      </c>
      <c r="AG35" s="49">
        <f t="shared" si="1"/>
        <v>0</v>
      </c>
      <c r="AH35" s="65">
        <v>0</v>
      </c>
      <c r="AI35" s="68">
        <v>0</v>
      </c>
      <c r="AJ35" s="65" t="s">
        <v>89</v>
      </c>
      <c r="AK35" s="78" t="s">
        <v>89</v>
      </c>
      <c r="AL35" s="65">
        <v>0</v>
      </c>
      <c r="AM35" s="78" t="s">
        <v>89</v>
      </c>
      <c r="AN35" s="78" t="s">
        <v>89</v>
      </c>
      <c r="AO35" s="78" t="s">
        <v>89</v>
      </c>
      <c r="AP35" s="49">
        <f t="shared" si="2"/>
        <v>0</v>
      </c>
      <c r="AQ35" s="49">
        <f>+L35+AD35-AI35</f>
        <v>20832000</v>
      </c>
      <c r="AR35" s="65" t="s">
        <v>87</v>
      </c>
      <c r="AS35" s="68">
        <v>20832000</v>
      </c>
      <c r="AT35" s="65" t="s">
        <v>90</v>
      </c>
      <c r="AU35" s="68">
        <v>0</v>
      </c>
      <c r="AV35" s="75" t="s">
        <v>89</v>
      </c>
      <c r="AW35" s="71">
        <v>6944000</v>
      </c>
      <c r="AX35" s="79">
        <f t="shared" si="3"/>
        <v>13888000</v>
      </c>
      <c r="AY35" s="223">
        <f t="shared" si="4"/>
        <v>0.33333333333333331</v>
      </c>
      <c r="AZ35" s="74">
        <v>0.4</v>
      </c>
      <c r="BA35" s="75" t="s">
        <v>89</v>
      </c>
      <c r="BB35" s="65" t="s">
        <v>108</v>
      </c>
      <c r="BC35" s="66" t="s">
        <v>7913</v>
      </c>
      <c r="BD35" s="65" t="s">
        <v>87</v>
      </c>
      <c r="BE35" s="65" t="s">
        <v>87</v>
      </c>
    </row>
    <row r="36" spans="2:57" x14ac:dyDescent="0.25">
      <c r="B36" s="65">
        <v>2025</v>
      </c>
      <c r="C36" s="221">
        <v>891780111</v>
      </c>
      <c r="D36" s="221" t="s">
        <v>78</v>
      </c>
      <c r="E36" s="49" t="s">
        <v>7912</v>
      </c>
      <c r="F36" s="65" t="s">
        <v>7911</v>
      </c>
      <c r="G36" s="65">
        <v>0</v>
      </c>
      <c r="H36" s="65" t="s">
        <v>81</v>
      </c>
      <c r="I36" s="221" t="s">
        <v>82</v>
      </c>
      <c r="J36" s="220" t="s">
        <v>83</v>
      </c>
      <c r="K36" s="67" t="s">
        <v>7910</v>
      </c>
      <c r="L36" s="68">
        <v>2100000</v>
      </c>
      <c r="M36" s="65" t="s">
        <v>85</v>
      </c>
      <c r="N36" s="66" t="s">
        <v>7909</v>
      </c>
      <c r="O36" s="66">
        <v>1102795062</v>
      </c>
      <c r="P36" s="66">
        <v>1483</v>
      </c>
      <c r="Q36" s="414">
        <v>45847</v>
      </c>
      <c r="R36" s="66">
        <v>2100000</v>
      </c>
      <c r="S36" s="414">
        <v>45856</v>
      </c>
      <c r="T36" s="68">
        <v>2100000</v>
      </c>
      <c r="U36" s="65" t="s">
        <v>87</v>
      </c>
      <c r="V36" s="49">
        <v>37331294</v>
      </c>
      <c r="W36" s="231" t="s">
        <v>7908</v>
      </c>
      <c r="X36" s="414">
        <v>45855</v>
      </c>
      <c r="Y36" s="414">
        <v>45856</v>
      </c>
      <c r="Z36" s="70" t="s">
        <v>89</v>
      </c>
      <c r="AA36" s="414">
        <v>45870</v>
      </c>
      <c r="AB36" s="49">
        <f t="shared" si="0"/>
        <v>14</v>
      </c>
      <c r="AC36" s="65">
        <v>0</v>
      </c>
      <c r="AD36" s="68">
        <v>0</v>
      </c>
      <c r="AE36" s="65">
        <v>0</v>
      </c>
      <c r="AF36" s="77" t="s">
        <v>89</v>
      </c>
      <c r="AG36" s="49">
        <f t="shared" si="1"/>
        <v>0</v>
      </c>
      <c r="AH36" s="65">
        <v>0</v>
      </c>
      <c r="AI36" s="68">
        <v>0</v>
      </c>
      <c r="AJ36" s="65" t="s">
        <v>89</v>
      </c>
      <c r="AK36" s="78" t="s">
        <v>89</v>
      </c>
      <c r="AL36" s="65">
        <v>0</v>
      </c>
      <c r="AM36" s="78" t="s">
        <v>89</v>
      </c>
      <c r="AN36" s="78" t="s">
        <v>89</v>
      </c>
      <c r="AO36" s="78" t="s">
        <v>89</v>
      </c>
      <c r="AP36" s="49">
        <f t="shared" si="2"/>
        <v>0</v>
      </c>
      <c r="AQ36" s="49">
        <f>+L36+AD36-AI36</f>
        <v>2100000</v>
      </c>
      <c r="AR36" s="65" t="s">
        <v>87</v>
      </c>
      <c r="AS36" s="68">
        <v>2100000</v>
      </c>
      <c r="AT36" s="65" t="s">
        <v>90</v>
      </c>
      <c r="AU36" s="68">
        <v>0</v>
      </c>
      <c r="AV36" s="75" t="s">
        <v>89</v>
      </c>
      <c r="AW36" s="71">
        <v>2100000</v>
      </c>
      <c r="AX36" s="79">
        <f t="shared" si="3"/>
        <v>0</v>
      </c>
      <c r="AY36" s="223">
        <f t="shared" si="4"/>
        <v>1</v>
      </c>
      <c r="AZ36" s="74">
        <v>1</v>
      </c>
      <c r="BA36" s="75" t="s">
        <v>89</v>
      </c>
      <c r="BB36" s="65" t="s">
        <v>103</v>
      </c>
      <c r="BC36" s="66" t="s">
        <v>7907</v>
      </c>
      <c r="BD36" s="65" t="s">
        <v>87</v>
      </c>
      <c r="BE36" s="65" t="s">
        <v>87</v>
      </c>
    </row>
    <row r="37" spans="2:57" ht="15.75" thickBot="1" x14ac:dyDescent="0.3">
      <c r="B37" s="81">
        <v>2025</v>
      </c>
      <c r="C37" s="217">
        <v>891780111</v>
      </c>
      <c r="D37" s="217" t="s">
        <v>78</v>
      </c>
      <c r="E37" s="86" t="s">
        <v>7906</v>
      </c>
      <c r="F37" s="81" t="s">
        <v>7905</v>
      </c>
      <c r="G37" s="81">
        <v>0</v>
      </c>
      <c r="H37" s="81" t="s">
        <v>81</v>
      </c>
      <c r="I37" s="217" t="s">
        <v>82</v>
      </c>
      <c r="J37" s="219" t="s">
        <v>83</v>
      </c>
      <c r="K37" s="83" t="s">
        <v>7904</v>
      </c>
      <c r="L37" s="84">
        <v>10000000</v>
      </c>
      <c r="M37" s="81" t="s">
        <v>85</v>
      </c>
      <c r="N37" s="83" t="s">
        <v>7903</v>
      </c>
      <c r="O37" s="83">
        <v>28298877</v>
      </c>
      <c r="P37" s="83">
        <v>1588</v>
      </c>
      <c r="Q37" s="415">
        <v>45856</v>
      </c>
      <c r="R37" s="83">
        <v>13665600</v>
      </c>
      <c r="S37" s="415">
        <v>45863</v>
      </c>
      <c r="T37" s="84">
        <v>10000000</v>
      </c>
      <c r="U37" s="81" t="s">
        <v>87</v>
      </c>
      <c r="V37" s="84">
        <v>57440103</v>
      </c>
      <c r="W37" s="82" t="s">
        <v>7902</v>
      </c>
      <c r="X37" s="415">
        <v>45862</v>
      </c>
      <c r="Y37" s="415">
        <v>45863</v>
      </c>
      <c r="Z37" s="85" t="s">
        <v>89</v>
      </c>
      <c r="AA37" s="415">
        <v>45991</v>
      </c>
      <c r="AB37" s="86">
        <f t="shared" si="0"/>
        <v>128</v>
      </c>
      <c r="AC37" s="81">
        <v>0</v>
      </c>
      <c r="AD37" s="84">
        <v>0</v>
      </c>
      <c r="AE37" s="81">
        <v>0</v>
      </c>
      <c r="AF37" s="87" t="s">
        <v>89</v>
      </c>
      <c r="AG37" s="86">
        <f t="shared" si="1"/>
        <v>0</v>
      </c>
      <c r="AH37" s="81">
        <v>0</v>
      </c>
      <c r="AI37" s="84">
        <v>0</v>
      </c>
      <c r="AJ37" s="81" t="s">
        <v>89</v>
      </c>
      <c r="AK37" s="88" t="s">
        <v>89</v>
      </c>
      <c r="AL37" s="81">
        <v>0</v>
      </c>
      <c r="AM37" s="88" t="s">
        <v>89</v>
      </c>
      <c r="AN37" s="88" t="s">
        <v>89</v>
      </c>
      <c r="AO37" s="88" t="s">
        <v>89</v>
      </c>
      <c r="AP37" s="86">
        <f t="shared" si="2"/>
        <v>0</v>
      </c>
      <c r="AQ37" s="86">
        <f>+L37+AD37-AI37</f>
        <v>10000000</v>
      </c>
      <c r="AR37" s="81" t="s">
        <v>87</v>
      </c>
      <c r="AS37" s="84">
        <v>10000000</v>
      </c>
      <c r="AT37" s="81" t="s">
        <v>90</v>
      </c>
      <c r="AU37" s="84">
        <v>0</v>
      </c>
      <c r="AV37" s="214" t="s">
        <v>89</v>
      </c>
      <c r="AW37" s="90"/>
      <c r="AX37" s="91">
        <f t="shared" si="3"/>
        <v>10000000</v>
      </c>
      <c r="AY37" s="215">
        <f t="shared" si="4"/>
        <v>0</v>
      </c>
      <c r="AZ37" s="93">
        <v>0</v>
      </c>
      <c r="BA37" s="214" t="s">
        <v>89</v>
      </c>
      <c r="BB37" s="81" t="s">
        <v>108</v>
      </c>
      <c r="BC37" s="83" t="s">
        <v>7901</v>
      </c>
      <c r="BD37" s="81" t="s">
        <v>87</v>
      </c>
      <c r="BE37" s="81" t="s">
        <v>87</v>
      </c>
    </row>
    <row r="38" spans="2:57" s="23" customFormat="1" ht="15.75" thickBot="1" x14ac:dyDescent="0.3">
      <c r="B38" s="619" t="s">
        <v>102</v>
      </c>
      <c r="C38" s="620"/>
      <c r="D38" s="621"/>
      <c r="E38" s="30">
        <f>+SUBTOTAL(3,E8:E37)</f>
        <v>30</v>
      </c>
      <c r="F38" s="41"/>
      <c r="G38" s="40"/>
      <c r="H38" s="40"/>
      <c r="I38" s="40"/>
      <c r="J38" s="43"/>
      <c r="K38" s="24"/>
      <c r="L38" s="45">
        <f>SUM(L8:L37)</f>
        <v>555168000</v>
      </c>
      <c r="M38" s="604"/>
      <c r="N38" s="605"/>
      <c r="O38" s="605"/>
      <c r="P38" s="605"/>
      <c r="Q38" s="605"/>
      <c r="R38" s="605"/>
      <c r="S38" s="605"/>
      <c r="T38" s="605"/>
      <c r="U38" s="605"/>
      <c r="V38" s="605"/>
      <c r="W38" s="605"/>
      <c r="X38" s="605"/>
      <c r="Y38" s="605"/>
      <c r="Z38" s="605"/>
      <c r="AA38" s="605"/>
      <c r="AB38" s="606"/>
      <c r="AC38" s="27">
        <f>SUM(AC8:AC37)</f>
        <v>1</v>
      </c>
      <c r="AD38" s="26">
        <f>SUM(AD8:AD37)</f>
        <v>7015000</v>
      </c>
      <c r="AE38" s="26">
        <f>SUM(AE8:AE37)</f>
        <v>0</v>
      </c>
      <c r="AF38" s="25"/>
      <c r="AG38" s="26">
        <f>SUM(AG8:AG37)</f>
        <v>0</v>
      </c>
      <c r="AH38" s="26">
        <f>SUM(AH8:AH37)</f>
        <v>1</v>
      </c>
      <c r="AI38" s="28">
        <f>SUM(AI8:AI37)</f>
        <v>2848000</v>
      </c>
      <c r="AJ38" s="25"/>
      <c r="AK38" s="25"/>
      <c r="AL38" s="29">
        <f>SUM(AL8:AL37)</f>
        <v>0</v>
      </c>
      <c r="AM38" s="604"/>
      <c r="AN38" s="605"/>
      <c r="AO38" s="605"/>
      <c r="AP38" s="606"/>
      <c r="AQ38" s="27">
        <f>SUM(AQ8:AQ37)</f>
        <v>559335000</v>
      </c>
      <c r="AR38" s="25"/>
      <c r="AS38" s="34">
        <f>SUM(AQ38:AR38)</f>
        <v>559335000</v>
      </c>
      <c r="AT38" s="25"/>
      <c r="AU38" s="26">
        <f>SUM(AU8:AU37)</f>
        <v>0</v>
      </c>
      <c r="AV38" s="25"/>
      <c r="AW38" s="31">
        <f>SUM(AW8:AW37)</f>
        <v>347916790</v>
      </c>
      <c r="AX38" s="32">
        <f>SUM(AX8:AX37)</f>
        <v>211418210</v>
      </c>
      <c r="AY38" s="604"/>
      <c r="AZ38" s="605"/>
      <c r="BA38" s="605"/>
      <c r="BB38" s="605"/>
      <c r="BC38" s="605"/>
      <c r="BD38" s="605"/>
      <c r="BE38" s="605"/>
    </row>
  </sheetData>
  <sheetProtection formatCells="0" formatColumns="0" formatRows="0" insertRows="0" deleteRows="0" autoFilter="0"/>
  <mergeCells count="23">
    <mergeCell ref="AC5:AP5"/>
    <mergeCell ref="H6:K6"/>
    <mergeCell ref="AT6:AY6"/>
    <mergeCell ref="AR6:AS6"/>
    <mergeCell ref="AH6:AK6"/>
    <mergeCell ref="AL6:AP6"/>
    <mergeCell ref="X6:AB6"/>
    <mergeCell ref="AC6:AG6"/>
    <mergeCell ref="B3:C6"/>
    <mergeCell ref="D3:G4"/>
    <mergeCell ref="AY38:BE38"/>
    <mergeCell ref="H3:I5"/>
    <mergeCell ref="E6:G6"/>
    <mergeCell ref="AZ6:BB6"/>
    <mergeCell ref="F5:G5"/>
    <mergeCell ref="B38:D38"/>
    <mergeCell ref="M38:AB38"/>
    <mergeCell ref="BC6:BE6"/>
    <mergeCell ref="N6:O6"/>
    <mergeCell ref="P6:R6"/>
    <mergeCell ref="S6:T6"/>
    <mergeCell ref="AM38:AP38"/>
    <mergeCell ref="U6:W6"/>
  </mergeCells>
  <conditionalFormatting sqref="F5 E6">
    <cfRule type="containsText" dxfId="84" priority="9" operator="containsText" text="Seleccione Ordenador">
      <formula>NOT(ISERROR(SEARCH("Seleccione Ordenador",E5)))</formula>
    </cfRule>
  </conditionalFormatting>
  <conditionalFormatting sqref="F5:G5">
    <cfRule type="colorScale" priority="8">
      <colorScale>
        <cfvo type="min"/>
        <cfvo type="percentile" val="50"/>
        <cfvo type="max"/>
        <color rgb="FFF8696B"/>
        <color rgb="FFFFEB84"/>
        <color rgb="FF63BE7B"/>
      </colorScale>
    </cfRule>
  </conditionalFormatting>
  <conditionalFormatting sqref="L8:L37">
    <cfRule type="cellIs" dxfId="83" priority="6" operator="greaterThan">
      <formula>$K$5</formula>
    </cfRule>
  </conditionalFormatting>
  <conditionalFormatting sqref="T8:T18">
    <cfRule type="cellIs" dxfId="82" priority="3" operator="greaterThan">
      <formula>$K$5</formula>
    </cfRule>
  </conditionalFormatting>
  <conditionalFormatting sqref="T24:T35">
    <cfRule type="cellIs" dxfId="81" priority="1" operator="greaterThan">
      <formula>$K$5</formula>
    </cfRule>
  </conditionalFormatting>
  <conditionalFormatting sqref="AD8:AD37">
    <cfRule type="cellIs" dxfId="80" priority="10" operator="greaterThan">
      <formula>#REF!/2</formula>
    </cfRule>
  </conditionalFormatting>
  <conditionalFormatting sqref="AP8:AR17 AB8:AB37 AG8:AG37 AX8:AZ37 AP18:AS37">
    <cfRule type="expression" dxfId="79" priority="7">
      <formula>+_xlfn.ISFORMULA(AB8)</formula>
    </cfRule>
  </conditionalFormatting>
  <conditionalFormatting sqref="AS8:AS17">
    <cfRule type="cellIs" dxfId="78" priority="2" operator="greaterThan">
      <formula>$K$5</formula>
    </cfRule>
  </conditionalFormatting>
  <dataValidations count="10">
    <dataValidation type="list" allowBlank="1" showInputMessage="1" showErrorMessage="1" sqref="BB8:BB37" xr:uid="{63DA7620-CE4C-4F8A-896E-61CFBC4FF58E}">
      <formula1>"Por iniciar,En ejecucion,Suspendido,Terminado,Liquidado"</formula1>
    </dataValidation>
    <dataValidation type="list" allowBlank="1" showInputMessage="1" showErrorMessage="1" sqref="J8:J37" xr:uid="{FAF74885-72D6-4561-BE2D-B13692DE44E5}">
      <formula1>"CONTRATO DE OBRAS, OTROS TIPOS, PRESTACIÓN DE SERVICIOS, SUMINISTROS"</formula1>
    </dataValidation>
    <dataValidation type="list" allowBlank="1" showInputMessage="1" showErrorMessage="1" sqref="H8:H37" xr:uid="{0702C2A5-72D9-4820-8D3B-D816F8654FDD}">
      <formula1>"OTRO SECTOR"</formula1>
    </dataValidation>
    <dataValidation type="list" allowBlank="1" showInputMessage="1" showErrorMessage="1" sqref="M8:M22" xr:uid="{EE8EE2F2-8BC1-46D7-B28C-9776309D777D}">
      <formula1>"DIRECTA"</formula1>
    </dataValidation>
    <dataValidation type="list" allowBlank="1" showInputMessage="1" showErrorMessage="1" sqref="I8:I37" xr:uid="{824282D2-6949-47C9-9CE1-93CEB98509B5}">
      <formula1>"FUNCIONAMIENTO,INVERSION,OTROS"</formula1>
    </dataValidation>
    <dataValidation type="list" allowBlank="1" showInputMessage="1" showErrorMessage="1" sqref="BE8:BE22" xr:uid="{7299B4FF-1FDF-4CCF-8E6C-D62CC1F07AC6}">
      <formula1>"SI,NA por TIPO Contrato"</formula1>
    </dataValidation>
    <dataValidation type="list" allowBlank="1" showInputMessage="1" showErrorMessage="1" sqref="BD8:BD21"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AT8:AT22 AR8:AR37" xr:uid="{301B71B2-D3E4-4E77-88BC-DCB7485E0C66}">
      <formula1>"SI,NO"</formula1>
    </dataValidation>
  </dataValidations>
  <hyperlinks>
    <hyperlink ref="BC23" r:id="rId1" xr:uid="{A6DD6C62-CB4D-4409-910E-3195812E8118}"/>
    <hyperlink ref="BC29" r:id="rId2" xr:uid="{07111320-A43C-4487-9B01-A9EE39665A17}"/>
    <hyperlink ref="BC30" r:id="rId3" xr:uid="{025AB364-18F1-4DA5-A6AF-C77E124BCE65}"/>
    <hyperlink ref="BC32" r:id="rId4" xr:uid="{ABDEBB9E-F9C5-42B4-94DF-8B8533CF7F8E}"/>
    <hyperlink ref="BC33" r:id="rId5" xr:uid="{28A8F3D4-E950-4DA7-BA6F-F59067715360}"/>
    <hyperlink ref="BC34" r:id="rId6" xr:uid="{99E969C7-C090-4723-92E0-4F865673A31E}"/>
    <hyperlink ref="BC36" r:id="rId7" xr:uid="{31047F6E-9B62-42BF-8585-1B05DB6F2903}"/>
    <hyperlink ref="BC37" r:id="rId8" xr:uid="{6EB8C949-CA19-4272-8422-F123F52B7D75}"/>
  </hyperlinks>
  <pageMargins left="0.7" right="0.7" top="0.75" bottom="0.75" header="0.3" footer="0.3"/>
  <pageSetup orientation="portrait" horizontalDpi="300" verticalDpi="300"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AF7D3-3571-4322-B38A-66C50F37D4B8}">
  <dimension ref="A1:BV11"/>
  <sheetViews>
    <sheetView showGridLines="0" zoomScaleNormal="100" workbookViewId="0">
      <selection activeCell="BF1" sqref="BF1:BH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2" customWidth="1"/>
    <col min="7" max="7" width="15.85546875" style="42" customWidth="1"/>
    <col min="8" max="8" width="16.5703125" style="42" customWidth="1"/>
    <col min="9" max="9" width="17.42578125" style="42" customWidth="1"/>
    <col min="10" max="10" width="17.42578125" style="44"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592"/>
      <c r="C3" s="593"/>
      <c r="D3" s="598" t="s">
        <v>0</v>
      </c>
      <c r="E3" s="599"/>
      <c r="F3" s="599"/>
      <c r="G3" s="600"/>
      <c r="H3" s="609" t="s">
        <v>1</v>
      </c>
      <c r="I3" s="610"/>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594"/>
      <c r="C4" s="595"/>
      <c r="D4" s="601"/>
      <c r="E4" s="602"/>
      <c r="F4" s="602"/>
      <c r="G4" s="603"/>
      <c r="H4" s="611"/>
      <c r="I4" s="612"/>
      <c r="J4" s="39"/>
      <c r="K4" s="3">
        <v>250</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594"/>
      <c r="C5" s="595"/>
      <c r="D5" s="7" t="s">
        <v>4</v>
      </c>
      <c r="E5" s="8"/>
      <c r="F5" s="618" t="s">
        <v>119</v>
      </c>
      <c r="G5" s="618"/>
      <c r="H5" s="613"/>
      <c r="I5" s="614"/>
      <c r="J5" s="39"/>
      <c r="K5" s="10">
        <f>+L6*K4</f>
        <v>355875000</v>
      </c>
      <c r="L5" s="11" t="s">
        <v>5</v>
      </c>
      <c r="M5" s="5"/>
      <c r="N5" s="5"/>
      <c r="O5" s="5"/>
      <c r="P5" s="5"/>
      <c r="Q5" s="5"/>
      <c r="R5" s="5"/>
      <c r="S5" s="5"/>
      <c r="T5" s="5"/>
      <c r="U5" s="5"/>
      <c r="V5" s="5"/>
      <c r="W5" s="6"/>
      <c r="X5" s="6"/>
      <c r="Y5" s="6"/>
      <c r="Z5" s="6"/>
      <c r="AA5" s="6"/>
      <c r="AB5" s="6"/>
      <c r="AC5" s="624" t="s">
        <v>6</v>
      </c>
      <c r="AD5" s="625"/>
      <c r="AE5" s="625"/>
      <c r="AF5" s="625"/>
      <c r="AG5" s="625"/>
      <c r="AH5" s="625"/>
      <c r="AI5" s="625"/>
      <c r="AJ5" s="625"/>
      <c r="AK5" s="625"/>
      <c r="AL5" s="625"/>
      <c r="AM5" s="625"/>
      <c r="AN5" s="625"/>
      <c r="AO5" s="625"/>
      <c r="AP5" s="626"/>
      <c r="AQ5" s="5"/>
      <c r="AR5" s="5"/>
      <c r="AS5" s="5"/>
      <c r="AT5" s="5"/>
      <c r="AU5" s="5"/>
      <c r="AV5" s="5"/>
      <c r="AW5" s="5"/>
      <c r="AX5" s="5"/>
      <c r="AY5" s="5"/>
      <c r="AZ5" s="5"/>
      <c r="BA5" s="5"/>
      <c r="BB5" s="5"/>
      <c r="BC5" s="5"/>
      <c r="BD5" s="5"/>
      <c r="BE5" s="5"/>
    </row>
    <row r="6" spans="1:74" s="12" customFormat="1" ht="31.5" customHeight="1" thickBot="1" x14ac:dyDescent="0.3">
      <c r="B6" s="596"/>
      <c r="C6" s="597"/>
      <c r="D6" s="13" t="s">
        <v>7</v>
      </c>
      <c r="E6" s="638" t="s">
        <v>586</v>
      </c>
      <c r="F6" s="638"/>
      <c r="G6" s="639"/>
      <c r="H6" s="627" t="s">
        <v>9</v>
      </c>
      <c r="I6" s="628"/>
      <c r="J6" s="628"/>
      <c r="K6" s="629"/>
      <c r="L6" s="33">
        <v>1423500</v>
      </c>
      <c r="M6" s="5"/>
      <c r="N6" s="607" t="s">
        <v>10</v>
      </c>
      <c r="O6" s="617"/>
      <c r="P6" s="607" t="s">
        <v>11</v>
      </c>
      <c r="Q6" s="617"/>
      <c r="R6" s="608"/>
      <c r="S6" s="622" t="s">
        <v>12</v>
      </c>
      <c r="T6" s="623"/>
      <c r="U6" s="607" t="s">
        <v>13</v>
      </c>
      <c r="V6" s="617"/>
      <c r="W6" s="617"/>
      <c r="X6" s="624" t="s">
        <v>14</v>
      </c>
      <c r="Y6" s="625"/>
      <c r="Z6" s="625"/>
      <c r="AA6" s="625"/>
      <c r="AB6" s="626"/>
      <c r="AC6" s="624" t="s">
        <v>15</v>
      </c>
      <c r="AD6" s="625"/>
      <c r="AE6" s="625"/>
      <c r="AF6" s="625"/>
      <c r="AG6" s="626"/>
      <c r="AH6" s="607" t="s">
        <v>16</v>
      </c>
      <c r="AI6" s="617"/>
      <c r="AJ6" s="617"/>
      <c r="AK6" s="608"/>
      <c r="AL6" s="607" t="s">
        <v>17</v>
      </c>
      <c r="AM6" s="617"/>
      <c r="AN6" s="617"/>
      <c r="AO6" s="617"/>
      <c r="AP6" s="608"/>
      <c r="AQ6" s="5"/>
      <c r="AR6" s="607" t="s">
        <v>18</v>
      </c>
      <c r="AS6" s="608"/>
      <c r="AT6" s="607" t="s">
        <v>19</v>
      </c>
      <c r="AU6" s="617"/>
      <c r="AV6" s="617"/>
      <c r="AW6" s="617"/>
      <c r="AX6" s="617"/>
      <c r="AY6" s="608"/>
      <c r="AZ6" s="607" t="s">
        <v>20</v>
      </c>
      <c r="BA6" s="617"/>
      <c r="BB6" s="608"/>
      <c r="BC6" s="607" t="s">
        <v>21</v>
      </c>
      <c r="BD6" s="617"/>
      <c r="BE6" s="608"/>
    </row>
    <row r="7" spans="1:74" s="22" customFormat="1" ht="77.25" thickBot="1" x14ac:dyDescent="0.3">
      <c r="A7" s="14"/>
      <c r="B7" s="15" t="s">
        <v>22</v>
      </c>
      <c r="C7" s="16" t="s">
        <v>23</v>
      </c>
      <c r="D7" s="17" t="s">
        <v>24</v>
      </c>
      <c r="E7" s="18" t="s">
        <v>25</v>
      </c>
      <c r="F7" s="18" t="s">
        <v>26</v>
      </c>
      <c r="G7" s="17" t="s">
        <v>27</v>
      </c>
      <c r="H7" s="15" t="s">
        <v>28</v>
      </c>
      <c r="I7" s="15" t="s">
        <v>29</v>
      </c>
      <c r="J7" s="15" t="s">
        <v>30</v>
      </c>
      <c r="K7" s="15" t="s">
        <v>31</v>
      </c>
      <c r="L7" s="15" t="s">
        <v>32</v>
      </c>
      <c r="M7" s="15" t="s">
        <v>33</v>
      </c>
      <c r="N7" s="15" t="s">
        <v>34</v>
      </c>
      <c r="O7" s="16" t="s">
        <v>35</v>
      </c>
      <c r="P7" s="16" t="s">
        <v>36</v>
      </c>
      <c r="Q7" s="15" t="s">
        <v>37</v>
      </c>
      <c r="R7" s="15" t="s">
        <v>38</v>
      </c>
      <c r="S7" s="15" t="s">
        <v>39</v>
      </c>
      <c r="T7" s="15" t="s">
        <v>40</v>
      </c>
      <c r="U7" s="15" t="s">
        <v>41</v>
      </c>
      <c r="V7" s="16" t="s">
        <v>42</v>
      </c>
      <c r="W7" s="15" t="s">
        <v>43</v>
      </c>
      <c r="X7" s="15" t="s">
        <v>44</v>
      </c>
      <c r="Y7" s="15" t="s">
        <v>45</v>
      </c>
      <c r="Z7" s="15" t="s">
        <v>46</v>
      </c>
      <c r="AA7" s="19" t="s">
        <v>47</v>
      </c>
      <c r="AB7" s="35" t="s">
        <v>48</v>
      </c>
      <c r="AC7" s="15" t="s">
        <v>49</v>
      </c>
      <c r="AD7" s="15" t="s">
        <v>50</v>
      </c>
      <c r="AE7" s="15" t="s">
        <v>51</v>
      </c>
      <c r="AF7" s="19" t="s">
        <v>52</v>
      </c>
      <c r="AG7" s="35" t="s">
        <v>53</v>
      </c>
      <c r="AH7" s="15" t="s">
        <v>54</v>
      </c>
      <c r="AI7" s="15" t="s">
        <v>55</v>
      </c>
      <c r="AJ7" s="19" t="s">
        <v>56</v>
      </c>
      <c r="AK7" s="19" t="s">
        <v>57</v>
      </c>
      <c r="AL7" s="15" t="s">
        <v>58</v>
      </c>
      <c r="AM7" s="19" t="s">
        <v>59</v>
      </c>
      <c r="AN7" s="19" t="s">
        <v>60</v>
      </c>
      <c r="AO7" s="19" t="s">
        <v>61</v>
      </c>
      <c r="AP7" s="35" t="s">
        <v>62</v>
      </c>
      <c r="AQ7" s="35" t="s">
        <v>63</v>
      </c>
      <c r="AR7" s="15" t="s">
        <v>64</v>
      </c>
      <c r="AS7" s="15" t="s">
        <v>65</v>
      </c>
      <c r="AT7" s="15" t="s">
        <v>66</v>
      </c>
      <c r="AU7" s="15" t="s">
        <v>67</v>
      </c>
      <c r="AV7" s="15" t="s">
        <v>68</v>
      </c>
      <c r="AW7" s="20" t="s">
        <v>69</v>
      </c>
      <c r="AX7" s="36" t="s">
        <v>70</v>
      </c>
      <c r="AY7" s="36" t="s">
        <v>71</v>
      </c>
      <c r="AZ7" s="37" t="s">
        <v>72</v>
      </c>
      <c r="BA7" s="15" t="s">
        <v>73</v>
      </c>
      <c r="BB7" s="15" t="s">
        <v>74</v>
      </c>
      <c r="BC7" s="16" t="s">
        <v>75</v>
      </c>
      <c r="BD7" s="16" t="s">
        <v>76</v>
      </c>
      <c r="BE7" s="16" t="s">
        <v>77</v>
      </c>
      <c r="BF7" s="21"/>
      <c r="BG7" s="21"/>
      <c r="BH7" s="21"/>
      <c r="BI7" s="21"/>
      <c r="BJ7" s="21"/>
      <c r="BK7" s="21"/>
      <c r="BL7" s="21"/>
      <c r="BM7" s="21"/>
      <c r="BN7" s="21"/>
      <c r="BO7" s="21"/>
      <c r="BP7" s="21"/>
      <c r="BQ7" s="21"/>
      <c r="BR7" s="21"/>
      <c r="BS7" s="21"/>
      <c r="BT7" s="21"/>
      <c r="BU7" s="21"/>
      <c r="BV7" s="21"/>
    </row>
    <row r="8" spans="1:74" s="12" customFormat="1" x14ac:dyDescent="0.2">
      <c r="B8" s="50">
        <v>2025</v>
      </c>
      <c r="C8" s="50">
        <v>891780111</v>
      </c>
      <c r="D8" s="50" t="s">
        <v>78</v>
      </c>
      <c r="E8" s="56" t="s">
        <v>587</v>
      </c>
      <c r="F8" s="52" t="s">
        <v>588</v>
      </c>
      <c r="G8" s="52">
        <v>0</v>
      </c>
      <c r="H8" s="52" t="s">
        <v>81</v>
      </c>
      <c r="I8" s="50" t="s">
        <v>82</v>
      </c>
      <c r="J8" s="53" t="s">
        <v>83</v>
      </c>
      <c r="K8" s="54" t="s">
        <v>589</v>
      </c>
      <c r="L8" s="55">
        <v>20000000</v>
      </c>
      <c r="M8" s="50" t="s">
        <v>85</v>
      </c>
      <c r="N8" s="54" t="s">
        <v>590</v>
      </c>
      <c r="O8" s="54">
        <v>901094352</v>
      </c>
      <c r="P8" s="51">
        <v>145</v>
      </c>
      <c r="Q8" s="59">
        <v>45681</v>
      </c>
      <c r="R8" s="51">
        <v>60000000</v>
      </c>
      <c r="S8" s="59">
        <v>45688</v>
      </c>
      <c r="T8" s="55">
        <v>20000000</v>
      </c>
      <c r="U8" s="52" t="s">
        <v>87</v>
      </c>
      <c r="V8" s="55">
        <v>36718996</v>
      </c>
      <c r="W8" s="53" t="s">
        <v>591</v>
      </c>
      <c r="X8" s="58">
        <v>45688</v>
      </c>
      <c r="Y8" s="58">
        <v>45688</v>
      </c>
      <c r="Z8" s="58" t="s">
        <v>89</v>
      </c>
      <c r="AA8" s="58">
        <v>46022</v>
      </c>
      <c r="AB8" s="48">
        <f>+IF(Z8="1800-01-01",AA8-Y8,AA8-Z8)</f>
        <v>334</v>
      </c>
      <c r="AC8" s="52">
        <v>0</v>
      </c>
      <c r="AD8" s="55">
        <v>0</v>
      </c>
      <c r="AE8" s="52">
        <v>0</v>
      </c>
      <c r="AF8" s="57" t="s">
        <v>89</v>
      </c>
      <c r="AG8" s="48">
        <f>+IF(AF8="1800-01-01",0,AF8-AA8)</f>
        <v>0</v>
      </c>
      <c r="AH8" s="52">
        <v>0</v>
      </c>
      <c r="AI8" s="55">
        <v>0</v>
      </c>
      <c r="AJ8" s="52" t="s">
        <v>89</v>
      </c>
      <c r="AK8" s="59" t="s">
        <v>89</v>
      </c>
      <c r="AL8" s="52">
        <v>0</v>
      </c>
      <c r="AM8" s="59"/>
      <c r="AN8" s="59"/>
      <c r="AO8" s="59" t="s">
        <v>89</v>
      </c>
      <c r="AP8" s="48">
        <f>+IF(AM8="1800-01-01",0,AN8-AM8)</f>
        <v>0</v>
      </c>
      <c r="AQ8" s="48">
        <f>+L8+AD8-AI8</f>
        <v>20000000</v>
      </c>
      <c r="AR8" s="52" t="s">
        <v>87</v>
      </c>
      <c r="AS8" s="55">
        <v>20000000</v>
      </c>
      <c r="AT8" s="52" t="s">
        <v>90</v>
      </c>
      <c r="AU8" s="55">
        <v>0</v>
      </c>
      <c r="AV8" s="60" t="s">
        <v>89</v>
      </c>
      <c r="AW8" s="266">
        <v>19987276</v>
      </c>
      <c r="AX8" s="62">
        <f>AQ8-AW8</f>
        <v>12724</v>
      </c>
      <c r="AY8" s="63">
        <f>+IFERROR(AW8/AQ8,"_")</f>
        <v>0.99936380000000002</v>
      </c>
      <c r="AZ8" s="64">
        <v>1</v>
      </c>
      <c r="BA8" s="60" t="s">
        <v>89</v>
      </c>
      <c r="BB8" s="52" t="s">
        <v>103</v>
      </c>
      <c r="BC8" s="265" t="s">
        <v>592</v>
      </c>
      <c r="BD8" s="50" t="s">
        <v>87</v>
      </c>
      <c r="BE8" s="50" t="s">
        <v>87</v>
      </c>
    </row>
    <row r="9" spans="1:74" x14ac:dyDescent="0.25">
      <c r="B9" s="221">
        <v>2025</v>
      </c>
      <c r="C9" s="221">
        <v>891780111</v>
      </c>
      <c r="D9" s="221" t="s">
        <v>78</v>
      </c>
      <c r="E9" s="67" t="s">
        <v>593</v>
      </c>
      <c r="F9" s="65" t="s">
        <v>594</v>
      </c>
      <c r="G9" s="65">
        <v>0</v>
      </c>
      <c r="H9" s="65" t="s">
        <v>81</v>
      </c>
      <c r="I9" s="65" t="s">
        <v>82</v>
      </c>
      <c r="J9" s="67" t="s">
        <v>595</v>
      </c>
      <c r="K9" s="66" t="s">
        <v>596</v>
      </c>
      <c r="L9" s="68">
        <v>25000000</v>
      </c>
      <c r="M9" s="65" t="s">
        <v>85</v>
      </c>
      <c r="N9" s="66" t="s">
        <v>325</v>
      </c>
      <c r="O9" s="66">
        <v>7144967</v>
      </c>
      <c r="P9" s="66">
        <v>545</v>
      </c>
      <c r="Q9" s="70">
        <v>45721</v>
      </c>
      <c r="R9" s="66">
        <v>25000000</v>
      </c>
      <c r="S9" s="78">
        <v>45742</v>
      </c>
      <c r="T9" s="68">
        <v>25000000</v>
      </c>
      <c r="U9" s="65" t="s">
        <v>87</v>
      </c>
      <c r="V9" s="68">
        <v>36718996</v>
      </c>
      <c r="W9" s="220" t="s">
        <v>591</v>
      </c>
      <c r="X9" s="70">
        <v>45736</v>
      </c>
      <c r="Y9" s="70">
        <v>45742</v>
      </c>
      <c r="Z9" s="70">
        <v>45742</v>
      </c>
      <c r="AA9" s="70">
        <v>46022</v>
      </c>
      <c r="AB9" s="49">
        <f t="shared" ref="AB9:AB10" si="0">+IF(Z9="1800-01-01",AA9-Y9,AA9-Z9)</f>
        <v>280</v>
      </c>
      <c r="AC9" s="65">
        <v>0</v>
      </c>
      <c r="AD9" s="68">
        <v>0</v>
      </c>
      <c r="AE9" s="65">
        <v>0</v>
      </c>
      <c r="AF9" s="77" t="s">
        <v>89</v>
      </c>
      <c r="AG9" s="49">
        <f t="shared" ref="AG9:AG10" si="1">+IF(AF9="1800-01-01",0,AF9-AA9)</f>
        <v>0</v>
      </c>
      <c r="AH9" s="65">
        <v>0</v>
      </c>
      <c r="AI9" s="68">
        <v>0</v>
      </c>
      <c r="AJ9" s="77" t="s">
        <v>89</v>
      </c>
      <c r="AK9" s="77" t="s">
        <v>89</v>
      </c>
      <c r="AL9" s="65">
        <v>0</v>
      </c>
      <c r="AM9" s="65"/>
      <c r="AN9" s="65"/>
      <c r="AO9" s="77" t="s">
        <v>89</v>
      </c>
      <c r="AP9" s="49">
        <f t="shared" ref="AP9:AP10" si="2">+IF(AM9="1800-01-01",0,AN9-AM9)</f>
        <v>0</v>
      </c>
      <c r="AQ9" s="49">
        <f>+L9+AD9-AI9</f>
        <v>25000000</v>
      </c>
      <c r="AR9" s="65" t="s">
        <v>87</v>
      </c>
      <c r="AS9" s="68">
        <v>25000000</v>
      </c>
      <c r="AT9" s="65" t="s">
        <v>90</v>
      </c>
      <c r="AU9" s="68">
        <v>0</v>
      </c>
      <c r="AV9" s="77" t="s">
        <v>89</v>
      </c>
      <c r="AW9" s="267">
        <v>14838120</v>
      </c>
      <c r="AX9" s="79">
        <f>AQ9-AW9</f>
        <v>10161880</v>
      </c>
      <c r="AY9" s="223">
        <f>+IFERROR(AW9/AQ9,"_")</f>
        <v>0.59352479999999996</v>
      </c>
      <c r="AZ9" s="74">
        <v>0.59</v>
      </c>
      <c r="BA9" s="65" t="s">
        <v>89</v>
      </c>
      <c r="BB9" s="65" t="s">
        <v>108</v>
      </c>
      <c r="BC9" s="268" t="s">
        <v>597</v>
      </c>
      <c r="BD9" s="65" t="s">
        <v>87</v>
      </c>
      <c r="BE9" s="65" t="s">
        <v>87</v>
      </c>
    </row>
    <row r="10" spans="1:74" ht="15.75" thickBot="1" x14ac:dyDescent="0.3">
      <c r="B10" s="217">
        <v>2025</v>
      </c>
      <c r="C10" s="217">
        <v>891780111</v>
      </c>
      <c r="D10" s="217" t="s">
        <v>78</v>
      </c>
      <c r="E10" s="82" t="s">
        <v>598</v>
      </c>
      <c r="F10" s="81" t="s">
        <v>599</v>
      </c>
      <c r="G10" s="81">
        <v>0</v>
      </c>
      <c r="H10" s="81" t="s">
        <v>81</v>
      </c>
      <c r="I10" s="81" t="s">
        <v>82</v>
      </c>
      <c r="J10" s="219" t="s">
        <v>83</v>
      </c>
      <c r="K10" s="83" t="s">
        <v>600</v>
      </c>
      <c r="L10" s="84">
        <v>29000000</v>
      </c>
      <c r="M10" s="81" t="s">
        <v>85</v>
      </c>
      <c r="N10" s="83" t="s">
        <v>601</v>
      </c>
      <c r="O10" s="83">
        <v>79418273</v>
      </c>
      <c r="P10" s="83">
        <v>1373</v>
      </c>
      <c r="Q10" s="85">
        <v>45833</v>
      </c>
      <c r="R10" s="83">
        <v>29000000</v>
      </c>
      <c r="S10" s="85">
        <v>45846</v>
      </c>
      <c r="T10" s="84">
        <v>29000000</v>
      </c>
      <c r="U10" s="81" t="s">
        <v>87</v>
      </c>
      <c r="V10" s="84">
        <v>36718996</v>
      </c>
      <c r="W10" s="219" t="s">
        <v>591</v>
      </c>
      <c r="X10" s="85">
        <v>45846</v>
      </c>
      <c r="Y10" s="85">
        <v>45846</v>
      </c>
      <c r="Z10" s="85" t="s">
        <v>89</v>
      </c>
      <c r="AA10" s="85">
        <v>45877</v>
      </c>
      <c r="AB10" s="86">
        <f t="shared" si="0"/>
        <v>31</v>
      </c>
      <c r="AC10" s="81">
        <v>0</v>
      </c>
      <c r="AD10" s="84">
        <v>0</v>
      </c>
      <c r="AE10" s="81">
        <v>0</v>
      </c>
      <c r="AF10" s="87" t="s">
        <v>89</v>
      </c>
      <c r="AG10" s="86">
        <f t="shared" si="1"/>
        <v>0</v>
      </c>
      <c r="AH10" s="81">
        <v>0</v>
      </c>
      <c r="AI10" s="84">
        <v>0</v>
      </c>
      <c r="AJ10" s="87" t="s">
        <v>89</v>
      </c>
      <c r="AK10" s="87" t="s">
        <v>89</v>
      </c>
      <c r="AL10" s="81">
        <v>0</v>
      </c>
      <c r="AM10" s="81"/>
      <c r="AN10" s="81"/>
      <c r="AO10" s="87" t="s">
        <v>89</v>
      </c>
      <c r="AP10" s="86">
        <f t="shared" si="2"/>
        <v>0</v>
      </c>
      <c r="AQ10" s="86">
        <f>+L10+AD10-AI10</f>
        <v>29000000</v>
      </c>
      <c r="AR10" s="81" t="s">
        <v>87</v>
      </c>
      <c r="AS10" s="84">
        <v>29000000</v>
      </c>
      <c r="AT10" s="81" t="s">
        <v>90</v>
      </c>
      <c r="AU10" s="84">
        <v>0</v>
      </c>
      <c r="AV10" s="87" t="s">
        <v>89</v>
      </c>
      <c r="AW10" s="269">
        <v>28999998</v>
      </c>
      <c r="AX10" s="91">
        <f>AQ10-AW10</f>
        <v>2</v>
      </c>
      <c r="AY10" s="215">
        <f>+IFERROR(AW10/AQ10,"_")</f>
        <v>0.99999993103448281</v>
      </c>
      <c r="AZ10" s="93">
        <v>1</v>
      </c>
      <c r="BA10" s="81" t="s">
        <v>89</v>
      </c>
      <c r="BB10" s="81" t="s">
        <v>103</v>
      </c>
      <c r="BC10" s="270" t="s">
        <v>602</v>
      </c>
      <c r="BD10" s="81" t="s">
        <v>87</v>
      </c>
      <c r="BE10" s="81" t="s">
        <v>87</v>
      </c>
    </row>
    <row r="11" spans="1:74" s="23" customFormat="1" ht="15.75" thickBot="1" x14ac:dyDescent="0.3">
      <c r="B11" s="619" t="s">
        <v>102</v>
      </c>
      <c r="C11" s="620"/>
      <c r="D11" s="621"/>
      <c r="E11" s="30">
        <f>+SUBTOTAL(3,E8:E10)</f>
        <v>3</v>
      </c>
      <c r="F11" s="41"/>
      <c r="G11" s="40"/>
      <c r="H11" s="40"/>
      <c r="I11" s="40"/>
      <c r="J11" s="43"/>
      <c r="K11" s="24"/>
      <c r="L11" s="45">
        <f>SUM(L8:L10)</f>
        <v>74000000</v>
      </c>
      <c r="M11" s="604"/>
      <c r="N11" s="605"/>
      <c r="O11" s="605"/>
      <c r="P11" s="605"/>
      <c r="Q11" s="605"/>
      <c r="R11" s="605"/>
      <c r="S11" s="605"/>
      <c r="T11" s="605"/>
      <c r="U11" s="605"/>
      <c r="V11" s="605"/>
      <c r="W11" s="605"/>
      <c r="X11" s="605"/>
      <c r="Y11" s="605"/>
      <c r="Z11" s="605"/>
      <c r="AA11" s="605"/>
      <c r="AB11" s="606"/>
      <c r="AC11" s="27">
        <f>SUM(AC8:AC10)</f>
        <v>0</v>
      </c>
      <c r="AD11" s="26">
        <f>SUM(AD8:AD10)</f>
        <v>0</v>
      </c>
      <c r="AE11" s="26">
        <f>SUM(AE8:AE10)</f>
        <v>0</v>
      </c>
      <c r="AF11" s="25"/>
      <c r="AG11" s="26">
        <f>SUM(AG8:AG10)</f>
        <v>0</v>
      </c>
      <c r="AH11" s="26">
        <f>SUM(AH8:AH10)</f>
        <v>0</v>
      </c>
      <c r="AI11" s="28">
        <f>SUM(AI8:AI10)</f>
        <v>0</v>
      </c>
      <c r="AJ11" s="25"/>
      <c r="AK11" s="25"/>
      <c r="AL11" s="29">
        <f>SUM(AL8:AL10)</f>
        <v>0</v>
      </c>
      <c r="AM11" s="604"/>
      <c r="AN11" s="605"/>
      <c r="AO11" s="605"/>
      <c r="AP11" s="606"/>
      <c r="AQ11" s="27">
        <f>SUM(AQ8:AQ10)</f>
        <v>74000000</v>
      </c>
      <c r="AR11" s="25"/>
      <c r="AS11" s="34">
        <f>SUM(AQ11:AR11)</f>
        <v>74000000</v>
      </c>
      <c r="AT11" s="25"/>
      <c r="AU11" s="26">
        <f>SUM(AU8:AU10)</f>
        <v>0</v>
      </c>
      <c r="AV11" s="25"/>
      <c r="AW11" s="31">
        <f>SUM(AW8:AW10)</f>
        <v>63825394</v>
      </c>
      <c r="AX11" s="32">
        <f>SUM(AX8:AX10)</f>
        <v>10174606</v>
      </c>
      <c r="AY11" s="604"/>
      <c r="AZ11" s="605"/>
      <c r="BA11" s="605"/>
      <c r="BB11" s="605"/>
      <c r="BC11" s="605"/>
      <c r="BD11" s="605"/>
      <c r="BE11" s="605"/>
    </row>
  </sheetData>
  <sheetProtection formatCells="0" formatColumns="0" formatRows="0" insertRows="0" deleteRows="0" autoFilter="0"/>
  <mergeCells count="23">
    <mergeCell ref="H3:I5"/>
    <mergeCell ref="F5:G5"/>
    <mergeCell ref="AC5:AP5"/>
    <mergeCell ref="E6:G6"/>
    <mergeCell ref="H6:K6"/>
    <mergeCell ref="N6:O6"/>
    <mergeCell ref="P6:R6"/>
    <mergeCell ref="S6:T6"/>
    <mergeCell ref="AT6:AY6"/>
    <mergeCell ref="AZ6:BB6"/>
    <mergeCell ref="BC6:BE6"/>
    <mergeCell ref="B11:D11"/>
    <mergeCell ref="M11:AB11"/>
    <mergeCell ref="AM11:AP11"/>
    <mergeCell ref="AY11:BE11"/>
    <mergeCell ref="U6:W6"/>
    <mergeCell ref="X6:AB6"/>
    <mergeCell ref="AC6:AG6"/>
    <mergeCell ref="AH6:AK6"/>
    <mergeCell ref="AL6:AP6"/>
    <mergeCell ref="AR6:AS6"/>
    <mergeCell ref="B3:C6"/>
    <mergeCell ref="D3:G4"/>
  </mergeCells>
  <conditionalFormatting sqref="F5 E6">
    <cfRule type="containsText" dxfId="31"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0">
    <cfRule type="cellIs" dxfId="30" priority="4" operator="greaterThan">
      <formula>$K$5</formula>
    </cfRule>
  </conditionalFormatting>
  <conditionalFormatting sqref="AB8:AB10 AG8:AG10 AP8:AS10 AX8:AZ10">
    <cfRule type="expression" dxfId="29" priority="5">
      <formula>+_xlfn.ISFORMULA(AB8)</formula>
    </cfRule>
  </conditionalFormatting>
  <conditionalFormatting sqref="AD8:AD10">
    <cfRule type="cellIs" dxfId="28" priority="3" operator="greaterThan">
      <formula>$L$8/2</formula>
    </cfRule>
  </conditionalFormatting>
  <dataValidations count="10">
    <dataValidation type="list" allowBlank="1" showInputMessage="1" showErrorMessage="1" sqref="J8 J10" xr:uid="{F68A5726-542B-466A-A606-CA90BD518ABD}">
      <formula1>"CONTRATO DE OBRAS, OTROS TIPOS, PRESTACIÓN DE SERVICIOS, SUMINISTROS"</formula1>
    </dataValidation>
    <dataValidation type="list" allowBlank="1" showInputMessage="1" showErrorMessage="1" sqref="BB8:BB10" xr:uid="{F90FC4E0-7DAB-469A-84EB-2999C076BEE1}">
      <formula1>"Por iniciar,En ejecucion,Suspendido,Terminado,Liquidado"</formula1>
    </dataValidation>
    <dataValidation type="list" allowBlank="1" showInputMessage="1" showErrorMessage="1" sqref="H8" xr:uid="{7FE8CB9A-BECA-45B1-A86E-FC2D3E8A613A}">
      <formula1>"OTRO SECTOR"</formula1>
    </dataValidation>
    <dataValidation type="list" allowBlank="1" showInputMessage="1" showErrorMessage="1" sqref="M8" xr:uid="{CEA16DF0-B3F9-4B5E-915D-95AB836207EF}">
      <formula1>"DIRECTA"</formula1>
    </dataValidation>
    <dataValidation type="list" allowBlank="1" showInputMessage="1" showErrorMessage="1" sqref="I8" xr:uid="{D116A7B2-0433-4373-8F6F-5CDC291FBA7C}">
      <formula1>"FUNCIONAMIENTO,INVERSION,OTROS"</formula1>
    </dataValidation>
    <dataValidation type="list" allowBlank="1" showInputMessage="1" showErrorMessage="1" sqref="BE8" xr:uid="{383F11C7-3E36-4623-B157-CA968062F9F4}">
      <formula1>"SI,NA por TIPO Contrato"</formula1>
    </dataValidation>
    <dataValidation type="list" allowBlank="1" showInputMessage="1" showErrorMessage="1" sqref="BD8" xr:uid="{08AA467C-36B2-4896-B32B-3DE606B15AC7}">
      <formula1>"SI,NO HA INICIADO"</formula1>
    </dataValidation>
    <dataValidation type="list" allowBlank="1" showInputMessage="1" showErrorMessage="1" errorTitle="ERROR" error="SOLO VALIDO LISTA DESPLEGABLE" promptTitle="ESCOJA EL PERIODO" sqref="F5" xr:uid="{5D27E65C-FAB2-4CCE-ADD9-1B1E1A419DE8}">
      <formula1>"Seleccione el periodo a presentar,ENERO,FEBRERO,MARZO,ABRIL,MAYO,JUNIO,JULIO,AGOSTO,SEPTIEMBRE,OCTUBRE,NOVIEMBRE,DICIEMBRE"</formula1>
    </dataValidation>
    <dataValidation type="list" allowBlank="1" showInputMessage="1" showErrorMessage="1" sqref="K4" xr:uid="{DE4BD0E1-13CE-4721-9644-F17F6689EDC8}">
      <formula1>"42,250,1000,3000"</formula1>
    </dataValidation>
    <dataValidation type="list" allowBlank="1" showInputMessage="1" showErrorMessage="1" sqref="U8 AT8 AR8:AR10" xr:uid="{3DBEFA30-C9E1-4CD8-8B01-BD5146802585}">
      <formula1>"SI,NO"</formula1>
    </dataValidation>
  </dataValidations>
  <hyperlinks>
    <hyperlink ref="BC8" r:id="rId1" xr:uid="{8666B40C-1A7E-4736-BF35-9182E87D41D7}"/>
    <hyperlink ref="BC9" r:id="rId2" xr:uid="{69511C41-7231-4799-A41D-E598E103BD96}"/>
    <hyperlink ref="BC10" r:id="rId3" xr:uid="{10BF8861-8131-483A-AD40-0C8388109BB3}"/>
  </hyperlinks>
  <pageMargins left="0.7" right="0.7" top="0.75" bottom="0.75" header="0.3" footer="0.3"/>
  <pageSetup orientation="portrait" horizontalDpi="300" verticalDpi="300"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78BC8-DF9E-428B-AF29-805AAF015C3D}">
  <dimension ref="B1:BV93"/>
  <sheetViews>
    <sheetView showGridLines="0" zoomScaleNormal="100" workbookViewId="0">
      <selection activeCell="BG7" sqref="BG7"/>
    </sheetView>
  </sheetViews>
  <sheetFormatPr baseColWidth="10" defaultColWidth="104.7109375" defaultRowHeight="15" x14ac:dyDescent="0.25"/>
  <cols>
    <col min="1" max="1" width="1.85546875" customWidth="1"/>
    <col min="2" max="2" width="9.28515625" customWidth="1"/>
    <col min="3" max="3" width="17" customWidth="1"/>
    <col min="4" max="4" width="28.28515625" style="98" customWidth="1"/>
    <col min="5" max="5" width="20.42578125" customWidth="1"/>
    <col min="6" max="6" width="19.28515625" style="42" customWidth="1"/>
    <col min="7" max="7" width="16.28515625" style="42" customWidth="1"/>
    <col min="8" max="8" width="15.7109375" style="97" customWidth="1"/>
    <col min="9" max="9" width="17.140625" style="96" customWidth="1"/>
    <col min="10" max="10" width="16.42578125" style="95" customWidth="1"/>
    <col min="11" max="11" width="23.85546875" customWidth="1"/>
    <col min="12" max="12" width="17.42578125" customWidth="1"/>
    <col min="13" max="13" width="15" customWidth="1"/>
    <col min="14" max="14" width="15.5703125" customWidth="1"/>
    <col min="15" max="15" width="15.7109375" style="94" customWidth="1"/>
    <col min="16" max="16" width="15.85546875" customWidth="1"/>
    <col min="17" max="18" width="12.85546875" customWidth="1"/>
    <col min="19" max="19" width="14.85546875" customWidth="1"/>
    <col min="20" max="20" width="15.42578125" customWidth="1"/>
    <col min="21" max="21" width="15.28515625" customWidth="1"/>
    <col min="22" max="22" width="16.5703125" customWidth="1"/>
    <col min="23" max="23" width="17.85546875" customWidth="1"/>
    <col min="24" max="24" width="14.85546875" customWidth="1"/>
    <col min="25" max="25" width="13.5703125" customWidth="1"/>
    <col min="26" max="26" width="13.42578125" customWidth="1"/>
    <col min="27" max="28" width="13.7109375" customWidth="1"/>
    <col min="29" max="29" width="12" customWidth="1"/>
    <col min="30" max="30" width="14.140625" customWidth="1"/>
    <col min="31" max="31" width="13.5703125" customWidth="1"/>
    <col min="32" max="32" width="13.85546875" customWidth="1"/>
    <col min="33" max="33" width="14.42578125" customWidth="1"/>
    <col min="34" max="34" width="17.28515625" customWidth="1"/>
    <col min="35" max="35" width="14.7109375" customWidth="1"/>
    <col min="36" max="36" width="14.7109375" style="42" customWidth="1"/>
    <col min="37" max="37" width="16.42578125" customWidth="1"/>
    <col min="38" max="39" width="14.28515625" customWidth="1"/>
    <col min="40" max="40" width="14.140625" customWidth="1"/>
    <col min="41" max="41" width="14.28515625" customWidth="1"/>
    <col min="42" max="42" width="12.42578125" customWidth="1"/>
    <col min="43" max="43" width="15.85546875" customWidth="1"/>
    <col min="44" max="44" width="16" customWidth="1"/>
    <col min="45" max="45" width="14.28515625" customWidth="1"/>
    <col min="46" max="46" width="12.42578125" customWidth="1"/>
    <col min="47" max="47" width="11.85546875" customWidth="1"/>
    <col min="48" max="48" width="14.5703125" customWidth="1"/>
    <col min="49" max="49" width="13.5703125" customWidth="1"/>
    <col min="50" max="50" width="15.28515625" customWidth="1"/>
    <col min="51" max="51" width="14.42578125" customWidth="1"/>
    <col min="52" max="52" width="14.28515625" customWidth="1"/>
    <col min="53" max="53" width="13.28515625" customWidth="1"/>
    <col min="54" max="54" width="14" customWidth="1"/>
    <col min="55" max="55" width="19.5703125" customWidth="1"/>
    <col min="56" max="56" width="13.42578125" customWidth="1"/>
    <col min="57" max="57" width="18.5703125" customWidth="1"/>
  </cols>
  <sheetData>
    <row r="1" spans="2:74" x14ac:dyDescent="0.25">
      <c r="F1"/>
      <c r="G1"/>
      <c r="H1" s="94"/>
      <c r="I1" s="98"/>
      <c r="J1" s="98"/>
      <c r="W1" s="1"/>
      <c r="AJ1"/>
    </row>
    <row r="2" spans="2:74" ht="15.75" thickBot="1" x14ac:dyDescent="0.3">
      <c r="F2"/>
      <c r="G2"/>
      <c r="H2" s="212"/>
      <c r="I2" s="98"/>
      <c r="J2" s="98"/>
      <c r="W2" s="1"/>
      <c r="AJ2"/>
    </row>
    <row r="3" spans="2:74" ht="15.75" thickBot="1" x14ac:dyDescent="0.3">
      <c r="B3" s="592"/>
      <c r="C3" s="593"/>
      <c r="D3" s="644" t="s">
        <v>0</v>
      </c>
      <c r="E3" s="645"/>
      <c r="F3" s="645"/>
      <c r="G3" s="646"/>
      <c r="H3" s="650" t="s">
        <v>1</v>
      </c>
      <c r="I3" s="651"/>
      <c r="J3" s="211"/>
      <c r="K3" s="4" t="s">
        <v>2</v>
      </c>
      <c r="L3" s="9"/>
      <c r="M3" s="5"/>
      <c r="N3" s="5"/>
      <c r="O3" s="207"/>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2:74" ht="15.75" thickBot="1" x14ac:dyDescent="0.3">
      <c r="B4" s="594"/>
      <c r="C4" s="595"/>
      <c r="D4" s="647"/>
      <c r="E4" s="648"/>
      <c r="F4" s="648"/>
      <c r="G4" s="649"/>
      <c r="H4" s="652"/>
      <c r="I4" s="653"/>
      <c r="J4" s="208"/>
      <c r="K4" s="3">
        <v>3000</v>
      </c>
      <c r="L4" s="4" t="s">
        <v>3</v>
      </c>
      <c r="M4" s="5"/>
      <c r="N4" s="5"/>
      <c r="O4" s="207"/>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2:74" ht="15.75" thickBot="1" x14ac:dyDescent="0.3">
      <c r="B5" s="594"/>
      <c r="C5" s="595"/>
      <c r="D5" s="210" t="s">
        <v>4</v>
      </c>
      <c r="E5" s="209"/>
      <c r="F5" s="656" t="s">
        <v>119</v>
      </c>
      <c r="G5" s="657"/>
      <c r="H5" s="654"/>
      <c r="I5" s="655"/>
      <c r="J5" s="208"/>
      <c r="K5" s="10">
        <f>+L6*K4</f>
        <v>4270500000</v>
      </c>
      <c r="L5" s="11" t="s">
        <v>5</v>
      </c>
      <c r="M5" s="5"/>
      <c r="N5" s="5"/>
      <c r="O5" s="207"/>
      <c r="P5" s="5"/>
      <c r="Q5" s="5"/>
      <c r="R5" s="5"/>
      <c r="S5" s="5"/>
      <c r="T5" s="5"/>
      <c r="U5" s="5"/>
      <c r="V5" s="5"/>
      <c r="W5" s="6"/>
      <c r="X5" s="6"/>
      <c r="Y5" s="6"/>
      <c r="Z5" s="6"/>
      <c r="AA5" s="6"/>
      <c r="AB5" s="6"/>
      <c r="AC5" s="624" t="s">
        <v>6</v>
      </c>
      <c r="AD5" s="625"/>
      <c r="AE5" s="625"/>
      <c r="AF5" s="625"/>
      <c r="AG5" s="625"/>
      <c r="AH5" s="625"/>
      <c r="AI5" s="625"/>
      <c r="AJ5" s="625"/>
      <c r="AK5" s="625"/>
      <c r="AL5" s="625"/>
      <c r="AM5" s="625"/>
      <c r="AN5" s="625"/>
      <c r="AO5" s="625"/>
      <c r="AP5" s="626"/>
      <c r="AQ5" s="5"/>
      <c r="AR5" s="5"/>
      <c r="AS5" s="5"/>
      <c r="AT5" s="5"/>
      <c r="AU5" s="5"/>
      <c r="AV5" s="5"/>
      <c r="AW5" s="5"/>
      <c r="AX5" s="5"/>
      <c r="AY5" s="5"/>
      <c r="AZ5" s="5"/>
      <c r="BA5" s="5"/>
      <c r="BB5" s="5"/>
      <c r="BC5" s="5"/>
      <c r="BD5" s="5"/>
      <c r="BE5" s="5"/>
    </row>
    <row r="6" spans="2:74" s="12" customFormat="1" ht="32.25" customHeight="1" thickBot="1" x14ac:dyDescent="0.3">
      <c r="B6" s="596"/>
      <c r="C6" s="597"/>
      <c r="D6" s="206" t="s">
        <v>7</v>
      </c>
      <c r="E6" s="641" t="s">
        <v>585</v>
      </c>
      <c r="F6" s="641"/>
      <c r="G6" s="642"/>
      <c r="H6" s="643" t="s">
        <v>9</v>
      </c>
      <c r="I6" s="643"/>
      <c r="J6" s="628"/>
      <c r="K6" s="629"/>
      <c r="L6" s="33">
        <v>1423500</v>
      </c>
      <c r="M6" s="5"/>
      <c r="N6" s="607" t="s">
        <v>10</v>
      </c>
      <c r="O6" s="617"/>
      <c r="P6" s="607" t="s">
        <v>11</v>
      </c>
      <c r="Q6" s="617"/>
      <c r="R6" s="608"/>
      <c r="S6" s="622" t="s">
        <v>12</v>
      </c>
      <c r="T6" s="623"/>
      <c r="U6" s="607" t="s">
        <v>13</v>
      </c>
      <c r="V6" s="617"/>
      <c r="W6" s="617"/>
      <c r="X6" s="624" t="s">
        <v>14</v>
      </c>
      <c r="Y6" s="625"/>
      <c r="Z6" s="625"/>
      <c r="AA6" s="625"/>
      <c r="AB6" s="626"/>
      <c r="AC6" s="624" t="s">
        <v>15</v>
      </c>
      <c r="AD6" s="625"/>
      <c r="AE6" s="625"/>
      <c r="AF6" s="625"/>
      <c r="AG6" s="626"/>
      <c r="AH6" s="607" t="s">
        <v>16</v>
      </c>
      <c r="AI6" s="617"/>
      <c r="AJ6" s="617"/>
      <c r="AK6" s="608"/>
      <c r="AL6" s="607" t="s">
        <v>17</v>
      </c>
      <c r="AM6" s="617"/>
      <c r="AN6" s="617"/>
      <c r="AO6" s="617"/>
      <c r="AP6" s="608"/>
      <c r="AQ6" s="5"/>
      <c r="AR6" s="607" t="s">
        <v>18</v>
      </c>
      <c r="AS6" s="608"/>
      <c r="AT6" s="607" t="s">
        <v>19</v>
      </c>
      <c r="AU6" s="617"/>
      <c r="AV6" s="617"/>
      <c r="AW6" s="617"/>
      <c r="AX6" s="617"/>
      <c r="AY6" s="608"/>
      <c r="AZ6" s="607" t="s">
        <v>20</v>
      </c>
      <c r="BA6" s="617"/>
      <c r="BB6" s="608"/>
      <c r="BC6" s="607" t="s">
        <v>21</v>
      </c>
      <c r="BD6" s="617"/>
      <c r="BE6" s="608"/>
    </row>
    <row r="7" spans="2:74" s="22" customFormat="1" ht="66" customHeight="1" thickBot="1" x14ac:dyDescent="0.3">
      <c r="B7" s="193" t="s">
        <v>22</v>
      </c>
      <c r="C7" s="194" t="s">
        <v>23</v>
      </c>
      <c r="D7" s="205" t="s">
        <v>24</v>
      </c>
      <c r="E7" s="204" t="s">
        <v>25</v>
      </c>
      <c r="F7" s="204" t="s">
        <v>26</v>
      </c>
      <c r="G7" s="203" t="s">
        <v>27</v>
      </c>
      <c r="H7" s="202" t="s">
        <v>28</v>
      </c>
      <c r="I7" s="201" t="s">
        <v>29</v>
      </c>
      <c r="J7" s="201" t="s">
        <v>30</v>
      </c>
      <c r="K7" s="193" t="s">
        <v>31</v>
      </c>
      <c r="L7" s="193" t="s">
        <v>32</v>
      </c>
      <c r="M7" s="193" t="s">
        <v>33</v>
      </c>
      <c r="N7" s="193" t="s">
        <v>34</v>
      </c>
      <c r="O7" s="200" t="s">
        <v>35</v>
      </c>
      <c r="P7" s="194" t="s">
        <v>36</v>
      </c>
      <c r="Q7" s="193" t="s">
        <v>37</v>
      </c>
      <c r="R7" s="193" t="s">
        <v>38</v>
      </c>
      <c r="S7" s="193" t="s">
        <v>39</v>
      </c>
      <c r="T7" s="193" t="s">
        <v>40</v>
      </c>
      <c r="U7" s="193" t="s">
        <v>41</v>
      </c>
      <c r="V7" s="194" t="s">
        <v>42</v>
      </c>
      <c r="W7" s="193" t="s">
        <v>43</v>
      </c>
      <c r="X7" s="193" t="s">
        <v>44</v>
      </c>
      <c r="Y7" s="193" t="s">
        <v>45</v>
      </c>
      <c r="Z7" s="193" t="s">
        <v>46</v>
      </c>
      <c r="AA7" s="199" t="s">
        <v>47</v>
      </c>
      <c r="AB7" s="198" t="s">
        <v>48</v>
      </c>
      <c r="AC7" s="193" t="s">
        <v>49</v>
      </c>
      <c r="AD7" s="193" t="s">
        <v>50</v>
      </c>
      <c r="AE7" s="193" t="s">
        <v>51</v>
      </c>
      <c r="AF7" s="199" t="s">
        <v>52</v>
      </c>
      <c r="AG7" s="198" t="s">
        <v>53</v>
      </c>
      <c r="AH7" s="193" t="s">
        <v>54</v>
      </c>
      <c r="AI7" s="193" t="s">
        <v>55</v>
      </c>
      <c r="AJ7" s="199" t="s">
        <v>56</v>
      </c>
      <c r="AK7" s="199" t="s">
        <v>57</v>
      </c>
      <c r="AL7" s="193" t="s">
        <v>58</v>
      </c>
      <c r="AM7" s="199" t="s">
        <v>59</v>
      </c>
      <c r="AN7" s="199" t="s">
        <v>60</v>
      </c>
      <c r="AO7" s="199" t="s">
        <v>61</v>
      </c>
      <c r="AP7" s="198" t="s">
        <v>62</v>
      </c>
      <c r="AQ7" s="198" t="s">
        <v>63</v>
      </c>
      <c r="AR7" s="193" t="s">
        <v>64</v>
      </c>
      <c r="AS7" s="193" t="s">
        <v>65</v>
      </c>
      <c r="AT7" s="193" t="s">
        <v>66</v>
      </c>
      <c r="AU7" s="193" t="s">
        <v>67</v>
      </c>
      <c r="AV7" s="193" t="s">
        <v>68</v>
      </c>
      <c r="AW7" s="197" t="s">
        <v>69</v>
      </c>
      <c r="AX7" s="196" t="s">
        <v>70</v>
      </c>
      <c r="AY7" s="196" t="s">
        <v>71</v>
      </c>
      <c r="AZ7" s="195" t="s">
        <v>72</v>
      </c>
      <c r="BA7" s="193" t="s">
        <v>73</v>
      </c>
      <c r="BB7" s="193" t="s">
        <v>74</v>
      </c>
      <c r="BC7" s="194" t="s">
        <v>75</v>
      </c>
      <c r="BD7" s="194" t="s">
        <v>76</v>
      </c>
      <c r="BE7" s="194" t="s">
        <v>77</v>
      </c>
      <c r="BF7" s="21"/>
      <c r="BG7" s="21"/>
      <c r="BH7" s="21"/>
      <c r="BI7" s="21"/>
      <c r="BJ7" s="21"/>
      <c r="BK7" s="21"/>
      <c r="BL7" s="21"/>
      <c r="BM7" s="21"/>
      <c r="BN7" s="21"/>
      <c r="BO7" s="21"/>
      <c r="BP7" s="21"/>
      <c r="BQ7" s="21"/>
      <c r="BR7" s="21"/>
      <c r="BS7" s="21"/>
      <c r="BT7" s="21"/>
      <c r="BU7" s="21"/>
      <c r="BV7" s="21"/>
    </row>
    <row r="8" spans="2:74" s="12" customFormat="1" ht="12.75" x14ac:dyDescent="0.2">
      <c r="B8" s="174">
        <v>2025</v>
      </c>
      <c r="C8" s="174">
        <v>891780111</v>
      </c>
      <c r="D8" s="174" t="s">
        <v>78</v>
      </c>
      <c r="E8" s="192" t="s">
        <v>584</v>
      </c>
      <c r="F8" s="191" t="s">
        <v>583</v>
      </c>
      <c r="G8" s="176">
        <v>0</v>
      </c>
      <c r="H8" s="176" t="s">
        <v>81</v>
      </c>
      <c r="I8" s="174" t="s">
        <v>82</v>
      </c>
      <c r="J8" s="190" t="s">
        <v>289</v>
      </c>
      <c r="K8" s="187" t="s">
        <v>582</v>
      </c>
      <c r="L8" s="183">
        <v>53905944</v>
      </c>
      <c r="M8" s="174" t="s">
        <v>85</v>
      </c>
      <c r="N8" s="189" t="s">
        <v>581</v>
      </c>
      <c r="O8" s="188">
        <v>57461792</v>
      </c>
      <c r="P8" s="173">
        <v>74</v>
      </c>
      <c r="Q8" s="177">
        <v>45674</v>
      </c>
      <c r="R8" s="183">
        <v>53905944</v>
      </c>
      <c r="S8" s="184">
        <v>45681</v>
      </c>
      <c r="T8" s="183">
        <v>53905944</v>
      </c>
      <c r="U8" s="176" t="s">
        <v>87</v>
      </c>
      <c r="V8" s="172">
        <v>72175282</v>
      </c>
      <c r="W8" s="187" t="s">
        <v>549</v>
      </c>
      <c r="X8" s="186">
        <v>45681</v>
      </c>
      <c r="Y8" s="186">
        <v>45681</v>
      </c>
      <c r="Z8" s="186" t="s">
        <v>89</v>
      </c>
      <c r="AA8" s="186">
        <v>46022</v>
      </c>
      <c r="AB8" s="172">
        <f t="shared" ref="AB8:AB39" si="0">+IF(Z8="1800-01-01",AA8-Y8,AA8-Z8)</f>
        <v>341</v>
      </c>
      <c r="AC8" s="176">
        <v>0</v>
      </c>
      <c r="AD8" s="183">
        <v>0</v>
      </c>
      <c r="AE8" s="176">
        <v>0</v>
      </c>
      <c r="AF8" s="184" t="s">
        <v>89</v>
      </c>
      <c r="AG8" s="172">
        <f t="shared" ref="AG8:AG39" si="1">+IF(AF8="1800-01-01",0,AF8-AA8)</f>
        <v>0</v>
      </c>
      <c r="AH8" s="176">
        <v>0</v>
      </c>
      <c r="AI8" s="183">
        <v>0</v>
      </c>
      <c r="AJ8" s="185" t="s">
        <v>89</v>
      </c>
      <c r="AK8" s="177" t="s">
        <v>89</v>
      </c>
      <c r="AL8" s="176">
        <v>0</v>
      </c>
      <c r="AM8" s="176" t="s">
        <v>89</v>
      </c>
      <c r="AN8" s="176" t="s">
        <v>89</v>
      </c>
      <c r="AO8" s="184" t="s">
        <v>89</v>
      </c>
      <c r="AP8" s="172">
        <f t="shared" ref="AP8:AP39" si="2">+IF(AM8="1800-01-01",0,AN8-AM8)</f>
        <v>0</v>
      </c>
      <c r="AQ8" s="172">
        <f>+L8+AD8-AI8</f>
        <v>53905944</v>
      </c>
      <c r="AR8" s="176" t="s">
        <v>87</v>
      </c>
      <c r="AS8" s="183">
        <v>53905944</v>
      </c>
      <c r="AT8" s="176" t="s">
        <v>90</v>
      </c>
      <c r="AU8" s="183">
        <v>0</v>
      </c>
      <c r="AV8" s="182" t="s">
        <v>89</v>
      </c>
      <c r="AW8" s="181">
        <v>53905944</v>
      </c>
      <c r="AX8" s="180">
        <f t="shared" ref="AX8:AX39" si="3">AQ8-AW8</f>
        <v>0</v>
      </c>
      <c r="AY8" s="179">
        <f t="shared" ref="AY8:AY39" si="4">+IFERROR(AW8/AQ8,"_")</f>
        <v>1</v>
      </c>
      <c r="AZ8" s="178">
        <v>0.7</v>
      </c>
      <c r="BA8" s="177" t="s">
        <v>89</v>
      </c>
      <c r="BB8" s="176" t="s">
        <v>108</v>
      </c>
      <c r="BC8" s="175" t="s">
        <v>580</v>
      </c>
      <c r="BD8" s="174" t="s">
        <v>87</v>
      </c>
      <c r="BE8" s="174" t="s">
        <v>121</v>
      </c>
    </row>
    <row r="9" spans="2:74" x14ac:dyDescent="0.25">
      <c r="B9" s="134">
        <v>2025</v>
      </c>
      <c r="C9" s="134">
        <v>891780111</v>
      </c>
      <c r="D9" s="134" t="s">
        <v>78</v>
      </c>
      <c r="E9" s="149" t="s">
        <v>579</v>
      </c>
      <c r="F9" s="151" t="s">
        <v>578</v>
      </c>
      <c r="G9" s="136">
        <v>0</v>
      </c>
      <c r="H9" s="136" t="s">
        <v>81</v>
      </c>
      <c r="I9" s="134" t="s">
        <v>82</v>
      </c>
      <c r="J9" s="150" t="s">
        <v>289</v>
      </c>
      <c r="K9" s="155" t="s">
        <v>577</v>
      </c>
      <c r="L9" s="171">
        <v>595420680.48000002</v>
      </c>
      <c r="M9" s="134" t="s">
        <v>85</v>
      </c>
      <c r="N9" s="133" t="s">
        <v>576</v>
      </c>
      <c r="O9" s="154">
        <v>900864404</v>
      </c>
      <c r="P9" s="148">
        <v>26</v>
      </c>
      <c r="Q9" s="144">
        <v>45670</v>
      </c>
      <c r="R9" s="143">
        <v>595420681</v>
      </c>
      <c r="S9" s="152">
        <v>45684</v>
      </c>
      <c r="T9" s="143">
        <v>595420680.48000002</v>
      </c>
      <c r="U9" s="136" t="s">
        <v>87</v>
      </c>
      <c r="V9" s="154">
        <v>85459497</v>
      </c>
      <c r="W9" s="133" t="s">
        <v>540</v>
      </c>
      <c r="X9" s="152">
        <v>45684</v>
      </c>
      <c r="Y9" s="152">
        <v>45689</v>
      </c>
      <c r="Z9" s="152" t="s">
        <v>89</v>
      </c>
      <c r="AA9" s="152">
        <v>46053</v>
      </c>
      <c r="AB9" s="133">
        <f t="shared" si="0"/>
        <v>364</v>
      </c>
      <c r="AC9" s="136">
        <v>0</v>
      </c>
      <c r="AD9" s="143">
        <v>0</v>
      </c>
      <c r="AE9" s="136">
        <v>0</v>
      </c>
      <c r="AF9" s="159" t="s">
        <v>89</v>
      </c>
      <c r="AG9" s="133">
        <f t="shared" si="1"/>
        <v>0</v>
      </c>
      <c r="AH9" s="136">
        <v>0</v>
      </c>
      <c r="AI9" s="143">
        <v>0</v>
      </c>
      <c r="AJ9" s="144" t="s">
        <v>89</v>
      </c>
      <c r="AK9" s="137" t="s">
        <v>89</v>
      </c>
      <c r="AL9" s="136">
        <v>0</v>
      </c>
      <c r="AM9" s="136" t="s">
        <v>89</v>
      </c>
      <c r="AN9" s="136" t="s">
        <v>89</v>
      </c>
      <c r="AO9" s="136" t="s">
        <v>89</v>
      </c>
      <c r="AP9" s="133">
        <f t="shared" si="2"/>
        <v>0</v>
      </c>
      <c r="AQ9" s="133">
        <f>+L9+AD9-AI9</f>
        <v>595420680.48000002</v>
      </c>
      <c r="AR9" s="136" t="s">
        <v>87</v>
      </c>
      <c r="AS9" s="143">
        <v>595420680.48000002</v>
      </c>
      <c r="AT9" s="136" t="s">
        <v>90</v>
      </c>
      <c r="AU9" s="143">
        <v>0</v>
      </c>
      <c r="AV9" s="142" t="s">
        <v>89</v>
      </c>
      <c r="AW9" s="141">
        <v>347328730.27999997</v>
      </c>
      <c r="AX9" s="140">
        <f t="shared" si="3"/>
        <v>248091950.20000005</v>
      </c>
      <c r="AY9" s="139">
        <f t="shared" si="4"/>
        <v>0.58333333333333326</v>
      </c>
      <c r="AZ9" s="138">
        <v>0.7</v>
      </c>
      <c r="BA9" s="137" t="s">
        <v>89</v>
      </c>
      <c r="BB9" s="136" t="s">
        <v>108</v>
      </c>
      <c r="BC9" s="135" t="s">
        <v>575</v>
      </c>
      <c r="BD9" s="134" t="s">
        <v>87</v>
      </c>
      <c r="BE9" s="134" t="s">
        <v>121</v>
      </c>
    </row>
    <row r="10" spans="2:74" x14ac:dyDescent="0.25">
      <c r="B10" s="134">
        <v>2025</v>
      </c>
      <c r="C10" s="134">
        <v>891780111</v>
      </c>
      <c r="D10" s="134" t="s">
        <v>78</v>
      </c>
      <c r="E10" s="149" t="s">
        <v>574</v>
      </c>
      <c r="F10" s="151" t="s">
        <v>573</v>
      </c>
      <c r="G10" s="136">
        <v>0</v>
      </c>
      <c r="H10" s="136" t="s">
        <v>81</v>
      </c>
      <c r="I10" s="134" t="s">
        <v>127</v>
      </c>
      <c r="J10" s="150" t="s">
        <v>126</v>
      </c>
      <c r="K10" s="149" t="s">
        <v>572</v>
      </c>
      <c r="L10" s="143">
        <v>3940378050</v>
      </c>
      <c r="M10" s="134" t="s">
        <v>85</v>
      </c>
      <c r="N10" s="164" t="s">
        <v>152</v>
      </c>
      <c r="O10" s="164">
        <v>900173983</v>
      </c>
      <c r="P10" s="148">
        <v>185</v>
      </c>
      <c r="Q10" s="144">
        <v>45685</v>
      </c>
      <c r="R10" s="143">
        <v>3940378050</v>
      </c>
      <c r="S10" s="152">
        <v>45688</v>
      </c>
      <c r="T10" s="143">
        <v>3940378050</v>
      </c>
      <c r="U10" s="136" t="s">
        <v>87</v>
      </c>
      <c r="V10" s="135">
        <v>85152695</v>
      </c>
      <c r="W10" s="146" t="s">
        <v>123</v>
      </c>
      <c r="X10" s="152">
        <v>45688</v>
      </c>
      <c r="Y10" s="152">
        <v>45688</v>
      </c>
      <c r="Z10" s="152">
        <v>45688</v>
      </c>
      <c r="AA10" s="152">
        <v>45808</v>
      </c>
      <c r="AB10" s="133">
        <f t="shared" si="0"/>
        <v>120</v>
      </c>
      <c r="AC10" s="136">
        <v>1</v>
      </c>
      <c r="AD10" s="143">
        <v>306956100</v>
      </c>
      <c r="AE10" s="136">
        <v>1</v>
      </c>
      <c r="AF10" s="159">
        <v>45836</v>
      </c>
      <c r="AG10" s="133">
        <f t="shared" si="1"/>
        <v>28</v>
      </c>
      <c r="AH10" s="136">
        <v>0</v>
      </c>
      <c r="AI10" s="143">
        <v>0</v>
      </c>
      <c r="AJ10" s="144" t="s">
        <v>89</v>
      </c>
      <c r="AK10" s="137" t="s">
        <v>89</v>
      </c>
      <c r="AL10" s="136">
        <v>0</v>
      </c>
      <c r="AM10" s="136" t="s">
        <v>89</v>
      </c>
      <c r="AN10" s="136" t="s">
        <v>89</v>
      </c>
      <c r="AO10" s="136" t="s">
        <v>89</v>
      </c>
      <c r="AP10" s="133">
        <f t="shared" si="2"/>
        <v>0</v>
      </c>
      <c r="AQ10" s="133">
        <f>+L10+AD10-AI10</f>
        <v>4247334150</v>
      </c>
      <c r="AR10" s="136" t="s">
        <v>87</v>
      </c>
      <c r="AS10" s="143">
        <v>1576151220</v>
      </c>
      <c r="AT10" s="136" t="s">
        <v>90</v>
      </c>
      <c r="AU10" s="143">
        <v>0</v>
      </c>
      <c r="AV10" s="142" t="s">
        <v>89</v>
      </c>
      <c r="AW10" s="141">
        <v>4247329730</v>
      </c>
      <c r="AX10" s="140">
        <f t="shared" si="3"/>
        <v>4420</v>
      </c>
      <c r="AY10" s="139">
        <f t="shared" si="4"/>
        <v>0.99999895934724137</v>
      </c>
      <c r="AZ10" s="138">
        <v>1</v>
      </c>
      <c r="BA10" s="137" t="s">
        <v>89</v>
      </c>
      <c r="BB10" s="136" t="s">
        <v>103</v>
      </c>
      <c r="BC10" s="135" t="s">
        <v>571</v>
      </c>
      <c r="BD10" s="134" t="s">
        <v>87</v>
      </c>
      <c r="BE10" s="134" t="s">
        <v>121</v>
      </c>
    </row>
    <row r="11" spans="2:74" x14ac:dyDescent="0.25">
      <c r="B11" s="134">
        <v>2025</v>
      </c>
      <c r="C11" s="134">
        <v>891780111</v>
      </c>
      <c r="D11" s="134" t="s">
        <v>78</v>
      </c>
      <c r="E11" s="149" t="s">
        <v>570</v>
      </c>
      <c r="F11" s="151" t="s">
        <v>569</v>
      </c>
      <c r="G11" s="136">
        <v>0</v>
      </c>
      <c r="H11" s="136" t="s">
        <v>81</v>
      </c>
      <c r="I11" s="134" t="s">
        <v>127</v>
      </c>
      <c r="J11" s="150" t="s">
        <v>479</v>
      </c>
      <c r="K11" s="149" t="s">
        <v>568</v>
      </c>
      <c r="L11" s="143">
        <v>889314545</v>
      </c>
      <c r="M11" s="134" t="s">
        <v>85</v>
      </c>
      <c r="N11" s="148" t="s">
        <v>567</v>
      </c>
      <c r="O11" s="148">
        <v>901912166</v>
      </c>
      <c r="P11" s="148">
        <v>1</v>
      </c>
      <c r="Q11" s="144">
        <v>45659</v>
      </c>
      <c r="R11" s="143">
        <v>889314545</v>
      </c>
      <c r="S11" s="152">
        <v>45692</v>
      </c>
      <c r="T11" s="143">
        <v>889314545</v>
      </c>
      <c r="U11" s="136" t="s">
        <v>87</v>
      </c>
      <c r="V11" s="143">
        <v>15443332</v>
      </c>
      <c r="W11" s="149" t="s">
        <v>475</v>
      </c>
      <c r="X11" s="152">
        <v>45692</v>
      </c>
      <c r="Y11" s="152">
        <v>45713</v>
      </c>
      <c r="Z11" s="152" t="s">
        <v>89</v>
      </c>
      <c r="AA11" s="152">
        <v>45787</v>
      </c>
      <c r="AB11" s="133">
        <f t="shared" si="0"/>
        <v>74</v>
      </c>
      <c r="AC11" s="136">
        <v>1</v>
      </c>
      <c r="AD11" s="143">
        <v>108560000</v>
      </c>
      <c r="AE11" s="136">
        <v>2</v>
      </c>
      <c r="AF11" s="159">
        <v>45903</v>
      </c>
      <c r="AG11" s="133">
        <f t="shared" si="1"/>
        <v>116</v>
      </c>
      <c r="AH11" s="136">
        <v>0</v>
      </c>
      <c r="AI11" s="143">
        <v>0</v>
      </c>
      <c r="AJ11" s="144" t="s">
        <v>89</v>
      </c>
      <c r="AK11" s="137" t="s">
        <v>89</v>
      </c>
      <c r="AL11" s="136">
        <v>0</v>
      </c>
      <c r="AM11" s="152">
        <v>45827</v>
      </c>
      <c r="AN11" s="152">
        <v>45890</v>
      </c>
      <c r="AO11" s="136" t="s">
        <v>89</v>
      </c>
      <c r="AP11" s="133">
        <f t="shared" si="2"/>
        <v>63</v>
      </c>
      <c r="AQ11" s="133">
        <f>+L11+AD11-AI11</f>
        <v>997874545</v>
      </c>
      <c r="AR11" s="136" t="s">
        <v>90</v>
      </c>
      <c r="AS11" s="143">
        <v>0</v>
      </c>
      <c r="AT11" s="136" t="s">
        <v>87</v>
      </c>
      <c r="AU11" s="143">
        <v>266794363.5</v>
      </c>
      <c r="AV11" s="137">
        <v>45708</v>
      </c>
      <c r="AW11" s="141">
        <v>796449440.08000004</v>
      </c>
      <c r="AX11" s="140">
        <f t="shared" si="3"/>
        <v>201425104.91999996</v>
      </c>
      <c r="AY11" s="139">
        <f t="shared" si="4"/>
        <v>0.79814586319565861</v>
      </c>
      <c r="AZ11" s="138">
        <v>1</v>
      </c>
      <c r="BA11" s="137" t="s">
        <v>89</v>
      </c>
      <c r="BB11" s="136" t="s">
        <v>103</v>
      </c>
      <c r="BC11" s="135" t="s">
        <v>566</v>
      </c>
      <c r="BD11" s="134" t="s">
        <v>87</v>
      </c>
      <c r="BE11" s="134" t="s">
        <v>121</v>
      </c>
    </row>
    <row r="12" spans="2:74" x14ac:dyDescent="0.25">
      <c r="B12" s="134">
        <v>2025</v>
      </c>
      <c r="C12" s="134">
        <v>891780111</v>
      </c>
      <c r="D12" s="134" t="s">
        <v>78</v>
      </c>
      <c r="E12" s="149" t="s">
        <v>565</v>
      </c>
      <c r="F12" s="151" t="s">
        <v>564</v>
      </c>
      <c r="G12" s="136">
        <v>0</v>
      </c>
      <c r="H12" s="136" t="s">
        <v>81</v>
      </c>
      <c r="I12" s="134" t="s">
        <v>82</v>
      </c>
      <c r="J12" s="150" t="s">
        <v>83</v>
      </c>
      <c r="K12" s="149" t="s">
        <v>563</v>
      </c>
      <c r="L12" s="143">
        <v>1287265711.03</v>
      </c>
      <c r="M12" s="134" t="s">
        <v>85</v>
      </c>
      <c r="N12" s="148" t="s">
        <v>467</v>
      </c>
      <c r="O12" s="154">
        <v>901572832</v>
      </c>
      <c r="P12" s="148">
        <v>508</v>
      </c>
      <c r="Q12" s="144">
        <v>45716</v>
      </c>
      <c r="R12" s="143">
        <v>1287265712</v>
      </c>
      <c r="S12" s="152">
        <v>45721</v>
      </c>
      <c r="T12" s="143">
        <v>1287265711.03</v>
      </c>
      <c r="U12" s="136" t="s">
        <v>87</v>
      </c>
      <c r="V12" s="143">
        <v>85465146</v>
      </c>
      <c r="W12" s="149" t="s">
        <v>534</v>
      </c>
      <c r="X12" s="152">
        <v>45721</v>
      </c>
      <c r="Y12" s="152">
        <v>45722</v>
      </c>
      <c r="Z12" s="152">
        <v>45722</v>
      </c>
      <c r="AA12" s="152">
        <v>45726</v>
      </c>
      <c r="AB12" s="133">
        <f t="shared" si="0"/>
        <v>4</v>
      </c>
      <c r="AC12" s="136">
        <v>0</v>
      </c>
      <c r="AD12" s="143">
        <v>0</v>
      </c>
      <c r="AE12" s="136">
        <v>0</v>
      </c>
      <c r="AF12" s="159" t="s">
        <v>89</v>
      </c>
      <c r="AG12" s="133">
        <f t="shared" si="1"/>
        <v>0</v>
      </c>
      <c r="AH12" s="136">
        <v>0</v>
      </c>
      <c r="AI12" s="143">
        <v>0</v>
      </c>
      <c r="AJ12" s="144" t="s">
        <v>89</v>
      </c>
      <c r="AK12" s="137" t="s">
        <v>89</v>
      </c>
      <c r="AL12" s="136">
        <v>0</v>
      </c>
      <c r="AM12" s="136" t="s">
        <v>89</v>
      </c>
      <c r="AN12" s="136" t="s">
        <v>89</v>
      </c>
      <c r="AO12" s="136" t="s">
        <v>89</v>
      </c>
      <c r="AP12" s="133">
        <f t="shared" si="2"/>
        <v>0</v>
      </c>
      <c r="AQ12" s="133">
        <f>+L12+AD12-AI12</f>
        <v>1287265711.03</v>
      </c>
      <c r="AR12" s="136" t="s">
        <v>90</v>
      </c>
      <c r="AS12" s="143">
        <v>0</v>
      </c>
      <c r="AT12" s="136" t="s">
        <v>90</v>
      </c>
      <c r="AU12" s="143">
        <v>0</v>
      </c>
      <c r="AV12" s="142" t="s">
        <v>89</v>
      </c>
      <c r="AW12" s="141">
        <v>1287265711.03</v>
      </c>
      <c r="AX12" s="140">
        <f t="shared" si="3"/>
        <v>0</v>
      </c>
      <c r="AY12" s="139">
        <f t="shared" si="4"/>
        <v>1</v>
      </c>
      <c r="AZ12" s="138">
        <v>1</v>
      </c>
      <c r="BA12" s="137" t="s">
        <v>89</v>
      </c>
      <c r="BB12" s="136" t="s">
        <v>103</v>
      </c>
      <c r="BC12" s="135" t="s">
        <v>562</v>
      </c>
      <c r="BD12" s="134" t="s">
        <v>87</v>
      </c>
      <c r="BE12" s="134" t="s">
        <v>121</v>
      </c>
    </row>
    <row r="13" spans="2:74" x14ac:dyDescent="0.25">
      <c r="B13" s="134">
        <v>2025</v>
      </c>
      <c r="C13" s="134">
        <v>891780111</v>
      </c>
      <c r="D13" s="134" t="s">
        <v>78</v>
      </c>
      <c r="E13" s="149" t="s">
        <v>561</v>
      </c>
      <c r="F13" s="151" t="s">
        <v>557</v>
      </c>
      <c r="G13" s="136">
        <v>0</v>
      </c>
      <c r="H13" s="136" t="s">
        <v>81</v>
      </c>
      <c r="I13" s="134" t="s">
        <v>82</v>
      </c>
      <c r="J13" s="150" t="s">
        <v>83</v>
      </c>
      <c r="K13" s="149" t="s">
        <v>560</v>
      </c>
      <c r="L13" s="143">
        <v>380250000</v>
      </c>
      <c r="M13" s="134" t="s">
        <v>477</v>
      </c>
      <c r="N13" s="148" t="s">
        <v>559</v>
      </c>
      <c r="O13" s="154">
        <v>819007190</v>
      </c>
      <c r="P13" s="148">
        <v>184</v>
      </c>
      <c r="Q13" s="144">
        <v>45685</v>
      </c>
      <c r="R13" s="143">
        <v>845000000</v>
      </c>
      <c r="S13" s="152">
        <v>45727</v>
      </c>
      <c r="T13" s="143">
        <v>380250000</v>
      </c>
      <c r="U13" s="136" t="s">
        <v>87</v>
      </c>
      <c r="V13" s="154">
        <v>85459497</v>
      </c>
      <c r="W13" s="149" t="s">
        <v>540</v>
      </c>
      <c r="X13" s="152">
        <v>45727</v>
      </c>
      <c r="Y13" s="152">
        <v>45735</v>
      </c>
      <c r="Z13" s="152">
        <v>45728</v>
      </c>
      <c r="AA13" s="152">
        <v>46022</v>
      </c>
      <c r="AB13" s="133">
        <f t="shared" si="0"/>
        <v>294</v>
      </c>
      <c r="AC13" s="136">
        <v>0</v>
      </c>
      <c r="AD13" s="143">
        <v>0</v>
      </c>
      <c r="AE13" s="136">
        <v>0</v>
      </c>
      <c r="AF13" s="159" t="s">
        <v>89</v>
      </c>
      <c r="AG13" s="133">
        <f t="shared" si="1"/>
        <v>0</v>
      </c>
      <c r="AH13" s="136">
        <v>0</v>
      </c>
      <c r="AI13" s="143">
        <v>0</v>
      </c>
      <c r="AJ13" s="144" t="s">
        <v>89</v>
      </c>
      <c r="AK13" s="137" t="s">
        <v>89</v>
      </c>
      <c r="AL13" s="136">
        <v>0</v>
      </c>
      <c r="AM13" s="136" t="s">
        <v>89</v>
      </c>
      <c r="AN13" s="136" t="s">
        <v>89</v>
      </c>
      <c r="AO13" s="136" t="s">
        <v>89</v>
      </c>
      <c r="AP13" s="133">
        <f t="shared" si="2"/>
        <v>0</v>
      </c>
      <c r="AQ13" s="133">
        <f>+L13+AD13-AI13</f>
        <v>380250000</v>
      </c>
      <c r="AR13" s="136" t="s">
        <v>87</v>
      </c>
      <c r="AS13" s="143">
        <v>380250000</v>
      </c>
      <c r="AT13" s="136" t="s">
        <v>87</v>
      </c>
      <c r="AU13" s="143">
        <v>114075000</v>
      </c>
      <c r="AV13" s="137">
        <v>45735</v>
      </c>
      <c r="AW13" s="141">
        <v>303492103</v>
      </c>
      <c r="AX13" s="140">
        <f t="shared" si="3"/>
        <v>76757897</v>
      </c>
      <c r="AY13" s="139">
        <f t="shared" si="4"/>
        <v>0.79813833793556865</v>
      </c>
      <c r="AZ13" s="138">
        <v>0.8</v>
      </c>
      <c r="BA13" s="137" t="s">
        <v>89</v>
      </c>
      <c r="BB13" s="136" t="s">
        <v>108</v>
      </c>
      <c r="BC13" s="135" t="s">
        <v>554</v>
      </c>
      <c r="BD13" s="134" t="s">
        <v>87</v>
      </c>
      <c r="BE13" s="134" t="s">
        <v>121</v>
      </c>
    </row>
    <row r="14" spans="2:74" x14ac:dyDescent="0.25">
      <c r="B14" s="134">
        <v>2025</v>
      </c>
      <c r="C14" s="134">
        <v>891780111</v>
      </c>
      <c r="D14" s="134" t="s">
        <v>78</v>
      </c>
      <c r="E14" s="149" t="s">
        <v>558</v>
      </c>
      <c r="F14" s="151" t="s">
        <v>557</v>
      </c>
      <c r="G14" s="136">
        <v>0</v>
      </c>
      <c r="H14" s="136" t="s">
        <v>81</v>
      </c>
      <c r="I14" s="134" t="s">
        <v>82</v>
      </c>
      <c r="J14" s="150" t="s">
        <v>83</v>
      </c>
      <c r="K14" s="149" t="s">
        <v>556</v>
      </c>
      <c r="L14" s="143">
        <v>464750000</v>
      </c>
      <c r="M14" s="134" t="s">
        <v>477</v>
      </c>
      <c r="N14" s="148" t="s">
        <v>555</v>
      </c>
      <c r="O14" s="154">
        <v>900200085</v>
      </c>
      <c r="P14" s="148">
        <v>184</v>
      </c>
      <c r="Q14" s="144">
        <v>45685</v>
      </c>
      <c r="R14" s="143">
        <v>845000000</v>
      </c>
      <c r="S14" s="152">
        <v>45727</v>
      </c>
      <c r="T14" s="143">
        <v>464750000</v>
      </c>
      <c r="U14" s="136" t="s">
        <v>87</v>
      </c>
      <c r="V14" s="154">
        <v>85459497</v>
      </c>
      <c r="W14" s="149" t="s">
        <v>540</v>
      </c>
      <c r="X14" s="152">
        <v>45727</v>
      </c>
      <c r="Y14" s="152">
        <v>45733</v>
      </c>
      <c r="Z14" s="152">
        <v>45728</v>
      </c>
      <c r="AA14" s="152">
        <v>46022</v>
      </c>
      <c r="AB14" s="133">
        <f t="shared" si="0"/>
        <v>294</v>
      </c>
      <c r="AC14" s="136">
        <v>0</v>
      </c>
      <c r="AD14" s="143">
        <v>0</v>
      </c>
      <c r="AE14" s="136">
        <v>0</v>
      </c>
      <c r="AF14" s="159" t="s">
        <v>89</v>
      </c>
      <c r="AG14" s="133">
        <f t="shared" si="1"/>
        <v>0</v>
      </c>
      <c r="AH14" s="136">
        <v>0</v>
      </c>
      <c r="AI14" s="143">
        <v>0</v>
      </c>
      <c r="AJ14" s="144" t="s">
        <v>89</v>
      </c>
      <c r="AK14" s="137" t="s">
        <v>89</v>
      </c>
      <c r="AL14" s="136">
        <v>0</v>
      </c>
      <c r="AM14" s="136" t="s">
        <v>89</v>
      </c>
      <c r="AN14" s="136" t="s">
        <v>89</v>
      </c>
      <c r="AO14" s="136" t="s">
        <v>89</v>
      </c>
      <c r="AP14" s="133">
        <f t="shared" si="2"/>
        <v>0</v>
      </c>
      <c r="AQ14" s="133">
        <f>+L14+AD14-AI14</f>
        <v>464750000</v>
      </c>
      <c r="AR14" s="136" t="s">
        <v>87</v>
      </c>
      <c r="AS14" s="143">
        <v>464750000</v>
      </c>
      <c r="AT14" s="136" t="s">
        <v>87</v>
      </c>
      <c r="AU14" s="143">
        <v>139425000</v>
      </c>
      <c r="AV14" s="137">
        <v>45733</v>
      </c>
      <c r="AW14" s="141">
        <v>355123126.00999999</v>
      </c>
      <c r="AX14" s="140">
        <f t="shared" si="3"/>
        <v>109626873.99000001</v>
      </c>
      <c r="AY14" s="139">
        <f t="shared" si="4"/>
        <v>0.76411646263582567</v>
      </c>
      <c r="AZ14" s="138">
        <v>0.8</v>
      </c>
      <c r="BA14" s="137" t="s">
        <v>89</v>
      </c>
      <c r="BB14" s="136" t="s">
        <v>108</v>
      </c>
      <c r="BC14" s="135" t="s">
        <v>554</v>
      </c>
      <c r="BD14" s="134" t="s">
        <v>87</v>
      </c>
      <c r="BE14" s="134" t="s">
        <v>121</v>
      </c>
    </row>
    <row r="15" spans="2:74" x14ac:dyDescent="0.25">
      <c r="B15" s="134">
        <v>2025</v>
      </c>
      <c r="C15" s="134">
        <v>891780111</v>
      </c>
      <c r="D15" s="134" t="s">
        <v>78</v>
      </c>
      <c r="E15" s="149" t="s">
        <v>553</v>
      </c>
      <c r="F15" s="151" t="s">
        <v>552</v>
      </c>
      <c r="G15" s="136">
        <v>0</v>
      </c>
      <c r="H15" s="136" t="s">
        <v>81</v>
      </c>
      <c r="I15" s="134" t="s">
        <v>127</v>
      </c>
      <c r="J15" s="150" t="s">
        <v>83</v>
      </c>
      <c r="K15" s="149" t="s">
        <v>551</v>
      </c>
      <c r="L15" s="143">
        <v>334900000</v>
      </c>
      <c r="M15" s="134" t="s">
        <v>85</v>
      </c>
      <c r="N15" s="148" t="s">
        <v>550</v>
      </c>
      <c r="O15" s="148">
        <v>900965852</v>
      </c>
      <c r="P15" s="148">
        <v>729</v>
      </c>
      <c r="Q15" s="144">
        <v>45735</v>
      </c>
      <c r="R15" s="143">
        <v>334900000</v>
      </c>
      <c r="S15" s="152">
        <v>45736</v>
      </c>
      <c r="T15" s="143">
        <v>334900000</v>
      </c>
      <c r="U15" s="136" t="s">
        <v>87</v>
      </c>
      <c r="V15" s="133">
        <v>72175282</v>
      </c>
      <c r="W15" s="149" t="s">
        <v>549</v>
      </c>
      <c r="X15" s="152">
        <v>45736</v>
      </c>
      <c r="Y15" s="152">
        <v>45748</v>
      </c>
      <c r="Z15" s="152">
        <v>45744</v>
      </c>
      <c r="AA15" s="152">
        <v>45869</v>
      </c>
      <c r="AB15" s="133">
        <f t="shared" si="0"/>
        <v>125</v>
      </c>
      <c r="AC15" s="136">
        <v>0</v>
      </c>
      <c r="AD15" s="143">
        <v>0</v>
      </c>
      <c r="AE15" s="136">
        <v>0</v>
      </c>
      <c r="AF15" s="159" t="s">
        <v>89</v>
      </c>
      <c r="AG15" s="133">
        <f t="shared" si="1"/>
        <v>0</v>
      </c>
      <c r="AH15" s="136">
        <v>0</v>
      </c>
      <c r="AI15" s="143">
        <v>0</v>
      </c>
      <c r="AJ15" s="144" t="s">
        <v>89</v>
      </c>
      <c r="AK15" s="137" t="s">
        <v>89</v>
      </c>
      <c r="AL15" s="136">
        <v>0</v>
      </c>
      <c r="AM15" s="136" t="s">
        <v>89</v>
      </c>
      <c r="AN15" s="136" t="s">
        <v>89</v>
      </c>
      <c r="AO15" s="136" t="s">
        <v>89</v>
      </c>
      <c r="AP15" s="133">
        <f t="shared" si="2"/>
        <v>0</v>
      </c>
      <c r="AQ15" s="133">
        <f>+L15+AD15-AI15</f>
        <v>334900000</v>
      </c>
      <c r="AR15" s="136" t="s">
        <v>87</v>
      </c>
      <c r="AS15" s="143">
        <v>334900000</v>
      </c>
      <c r="AT15" s="136" t="s">
        <v>87</v>
      </c>
      <c r="AU15" s="143">
        <v>150705000</v>
      </c>
      <c r="AV15" s="137">
        <v>45747</v>
      </c>
      <c r="AW15" s="141">
        <v>270000000</v>
      </c>
      <c r="AX15" s="140">
        <f t="shared" si="3"/>
        <v>64900000</v>
      </c>
      <c r="AY15" s="139">
        <f t="shared" si="4"/>
        <v>0.80621080919677512</v>
      </c>
      <c r="AZ15" s="138">
        <v>1</v>
      </c>
      <c r="BA15" s="137" t="s">
        <v>89</v>
      </c>
      <c r="BB15" s="136" t="s">
        <v>103</v>
      </c>
      <c r="BC15" s="135" t="s">
        <v>548</v>
      </c>
      <c r="BD15" s="134" t="s">
        <v>87</v>
      </c>
      <c r="BE15" s="134" t="s">
        <v>121</v>
      </c>
    </row>
    <row r="16" spans="2:74" s="163" customFormat="1" ht="38.25" x14ac:dyDescent="0.25">
      <c r="B16" s="134">
        <v>2025</v>
      </c>
      <c r="C16" s="134">
        <v>891780111</v>
      </c>
      <c r="D16" s="134" t="s">
        <v>78</v>
      </c>
      <c r="E16" s="150" t="s">
        <v>547</v>
      </c>
      <c r="F16" s="160" t="s">
        <v>546</v>
      </c>
      <c r="G16" s="134">
        <v>0</v>
      </c>
      <c r="H16" s="134" t="s">
        <v>81</v>
      </c>
      <c r="I16" s="134" t="s">
        <v>82</v>
      </c>
      <c r="J16" s="150" t="s">
        <v>83</v>
      </c>
      <c r="K16" s="150" t="s">
        <v>545</v>
      </c>
      <c r="L16" s="166">
        <v>1692712640</v>
      </c>
      <c r="M16" s="134" t="s">
        <v>85</v>
      </c>
      <c r="N16" s="164" t="s">
        <v>544</v>
      </c>
      <c r="O16" s="164">
        <v>819000635</v>
      </c>
      <c r="P16" s="167" t="s">
        <v>543</v>
      </c>
      <c r="Q16" s="169" t="s">
        <v>542</v>
      </c>
      <c r="R16" s="167" t="s">
        <v>541</v>
      </c>
      <c r="S16" s="159">
        <v>45737</v>
      </c>
      <c r="T16" s="166">
        <v>1692712640</v>
      </c>
      <c r="U16" s="134" t="s">
        <v>87</v>
      </c>
      <c r="V16" s="170">
        <v>85459497</v>
      </c>
      <c r="W16" s="150" t="s">
        <v>540</v>
      </c>
      <c r="X16" s="159">
        <v>45737</v>
      </c>
      <c r="Y16" s="159">
        <v>45744</v>
      </c>
      <c r="Z16" s="159">
        <v>45741</v>
      </c>
      <c r="AA16" s="159">
        <v>46022</v>
      </c>
      <c r="AB16" s="135">
        <f t="shared" si="0"/>
        <v>281</v>
      </c>
      <c r="AC16" s="134">
        <v>0</v>
      </c>
      <c r="AD16" s="166">
        <v>0</v>
      </c>
      <c r="AE16" s="134">
        <v>0</v>
      </c>
      <c r="AF16" s="159" t="s">
        <v>89</v>
      </c>
      <c r="AG16" s="135">
        <f t="shared" si="1"/>
        <v>0</v>
      </c>
      <c r="AH16" s="134">
        <v>0</v>
      </c>
      <c r="AI16" s="166">
        <v>0</v>
      </c>
      <c r="AJ16" s="137" t="s">
        <v>89</v>
      </c>
      <c r="AK16" s="137" t="s">
        <v>89</v>
      </c>
      <c r="AL16" s="134">
        <v>0</v>
      </c>
      <c r="AM16" s="134" t="s">
        <v>89</v>
      </c>
      <c r="AN16" s="134" t="s">
        <v>89</v>
      </c>
      <c r="AO16" s="134" t="s">
        <v>89</v>
      </c>
      <c r="AP16" s="135">
        <f t="shared" si="2"/>
        <v>0</v>
      </c>
      <c r="AQ16" s="135">
        <f>+L16+AD16-AI16</f>
        <v>1692712640</v>
      </c>
      <c r="AR16" s="134" t="s">
        <v>87</v>
      </c>
      <c r="AS16" s="166">
        <v>822296517</v>
      </c>
      <c r="AT16" s="134" t="s">
        <v>87</v>
      </c>
      <c r="AU16" s="166">
        <v>677085056</v>
      </c>
      <c r="AV16" s="137">
        <v>45744</v>
      </c>
      <c r="AW16" s="165">
        <v>1198954103</v>
      </c>
      <c r="AX16" s="140">
        <f t="shared" si="3"/>
        <v>493758537</v>
      </c>
      <c r="AY16" s="139">
        <f t="shared" si="4"/>
        <v>0.70830339105874462</v>
      </c>
      <c r="AZ16" s="138">
        <v>0.8</v>
      </c>
      <c r="BA16" s="137" t="s">
        <v>89</v>
      </c>
      <c r="BB16" s="134" t="s">
        <v>108</v>
      </c>
      <c r="BC16" s="135" t="s">
        <v>539</v>
      </c>
      <c r="BD16" s="134" t="s">
        <v>87</v>
      </c>
      <c r="BE16" s="134" t="s">
        <v>121</v>
      </c>
    </row>
    <row r="17" spans="2:57" x14ac:dyDescent="0.25">
      <c r="B17" s="134">
        <v>2025</v>
      </c>
      <c r="C17" s="134">
        <v>891780111</v>
      </c>
      <c r="D17" s="134" t="s">
        <v>78</v>
      </c>
      <c r="E17" s="149" t="s">
        <v>538</v>
      </c>
      <c r="F17" s="151" t="s">
        <v>537</v>
      </c>
      <c r="G17" s="136">
        <v>0</v>
      </c>
      <c r="H17" s="136" t="s">
        <v>81</v>
      </c>
      <c r="I17" s="134" t="s">
        <v>127</v>
      </c>
      <c r="J17" s="150" t="s">
        <v>289</v>
      </c>
      <c r="K17" s="149" t="s">
        <v>536</v>
      </c>
      <c r="L17" s="166">
        <v>866360000</v>
      </c>
      <c r="M17" s="134" t="s">
        <v>85</v>
      </c>
      <c r="N17" s="148" t="s">
        <v>535</v>
      </c>
      <c r="O17" s="148">
        <v>900199867</v>
      </c>
      <c r="P17" s="148">
        <v>152</v>
      </c>
      <c r="Q17" s="144">
        <v>45681</v>
      </c>
      <c r="R17" s="143">
        <v>981000000</v>
      </c>
      <c r="S17" s="152">
        <v>45744</v>
      </c>
      <c r="T17" s="143">
        <v>866360000</v>
      </c>
      <c r="U17" s="136" t="s">
        <v>87</v>
      </c>
      <c r="V17" s="143">
        <v>85465146</v>
      </c>
      <c r="W17" s="149" t="s">
        <v>534</v>
      </c>
      <c r="X17" s="152">
        <v>45744</v>
      </c>
      <c r="Y17" s="152">
        <v>45750</v>
      </c>
      <c r="Z17" s="152">
        <v>45748</v>
      </c>
      <c r="AA17" s="152">
        <v>45809</v>
      </c>
      <c r="AB17" s="133">
        <f t="shared" si="0"/>
        <v>61</v>
      </c>
      <c r="AC17" s="136">
        <v>0</v>
      </c>
      <c r="AD17" s="143">
        <v>0</v>
      </c>
      <c r="AE17" s="136">
        <v>0</v>
      </c>
      <c r="AF17" s="159" t="s">
        <v>89</v>
      </c>
      <c r="AG17" s="133">
        <f t="shared" si="1"/>
        <v>0</v>
      </c>
      <c r="AH17" s="136">
        <v>0</v>
      </c>
      <c r="AI17" s="143">
        <v>0</v>
      </c>
      <c r="AJ17" s="144" t="s">
        <v>89</v>
      </c>
      <c r="AK17" s="137" t="s">
        <v>89</v>
      </c>
      <c r="AL17" s="136">
        <v>0</v>
      </c>
      <c r="AM17" s="136" t="s">
        <v>89</v>
      </c>
      <c r="AN17" s="136" t="s">
        <v>89</v>
      </c>
      <c r="AO17" s="136" t="s">
        <v>89</v>
      </c>
      <c r="AP17" s="133">
        <f t="shared" si="2"/>
        <v>0</v>
      </c>
      <c r="AQ17" s="133">
        <f>+L17+AD17-AI17</f>
        <v>866360000</v>
      </c>
      <c r="AR17" s="136" t="s">
        <v>90</v>
      </c>
      <c r="AS17" s="143">
        <v>0</v>
      </c>
      <c r="AT17" s="136" t="s">
        <v>87</v>
      </c>
      <c r="AU17" s="143">
        <v>433180000</v>
      </c>
      <c r="AV17" s="137">
        <v>45750</v>
      </c>
      <c r="AW17" s="141">
        <v>866360000</v>
      </c>
      <c r="AX17" s="140">
        <f t="shared" si="3"/>
        <v>0</v>
      </c>
      <c r="AY17" s="139">
        <f t="shared" si="4"/>
        <v>1</v>
      </c>
      <c r="AZ17" s="138">
        <v>1</v>
      </c>
      <c r="BA17" s="137" t="s">
        <v>89</v>
      </c>
      <c r="BB17" s="136" t="s">
        <v>103</v>
      </c>
      <c r="BC17" s="135" t="s">
        <v>533</v>
      </c>
      <c r="BD17" s="134" t="s">
        <v>87</v>
      </c>
      <c r="BE17" s="134" t="s">
        <v>121</v>
      </c>
    </row>
    <row r="18" spans="2:57" x14ac:dyDescent="0.25">
      <c r="B18" s="134">
        <v>2025</v>
      </c>
      <c r="C18" s="134">
        <v>891780111</v>
      </c>
      <c r="D18" s="134" t="s">
        <v>78</v>
      </c>
      <c r="E18" s="149" t="s">
        <v>532</v>
      </c>
      <c r="F18" s="151" t="s">
        <v>531</v>
      </c>
      <c r="G18" s="136">
        <v>0</v>
      </c>
      <c r="H18" s="136" t="s">
        <v>81</v>
      </c>
      <c r="I18" s="134" t="s">
        <v>127</v>
      </c>
      <c r="J18" s="150" t="s">
        <v>83</v>
      </c>
      <c r="K18" s="148" t="s">
        <v>530</v>
      </c>
      <c r="L18" s="166">
        <v>425700000</v>
      </c>
      <c r="M18" s="134" t="s">
        <v>85</v>
      </c>
      <c r="N18" s="148" t="s">
        <v>462</v>
      </c>
      <c r="O18" s="148">
        <v>900827433</v>
      </c>
      <c r="P18" s="148">
        <v>751</v>
      </c>
      <c r="Q18" s="144">
        <v>45737</v>
      </c>
      <c r="R18" s="148">
        <v>500000000</v>
      </c>
      <c r="S18" s="144">
        <v>45749</v>
      </c>
      <c r="T18" s="143">
        <v>425700000</v>
      </c>
      <c r="U18" s="136" t="s">
        <v>87</v>
      </c>
      <c r="V18" s="135">
        <v>85152695</v>
      </c>
      <c r="W18" s="149" t="s">
        <v>123</v>
      </c>
      <c r="X18" s="152">
        <v>45749</v>
      </c>
      <c r="Y18" s="152">
        <v>45757</v>
      </c>
      <c r="Z18" s="152">
        <v>45754</v>
      </c>
      <c r="AA18" s="152">
        <v>45900</v>
      </c>
      <c r="AB18" s="133">
        <f t="shared" si="0"/>
        <v>146</v>
      </c>
      <c r="AC18" s="136">
        <v>1</v>
      </c>
      <c r="AD18" s="143">
        <v>210000000</v>
      </c>
      <c r="AE18" s="136">
        <v>0</v>
      </c>
      <c r="AF18" s="159" t="s">
        <v>89</v>
      </c>
      <c r="AG18" s="133">
        <f t="shared" si="1"/>
        <v>0</v>
      </c>
      <c r="AH18" s="136">
        <v>0</v>
      </c>
      <c r="AI18" s="143">
        <v>0</v>
      </c>
      <c r="AJ18" s="144" t="s">
        <v>89</v>
      </c>
      <c r="AK18" s="137" t="s">
        <v>89</v>
      </c>
      <c r="AL18" s="136">
        <v>0</v>
      </c>
      <c r="AM18" s="136" t="s">
        <v>89</v>
      </c>
      <c r="AN18" s="136" t="s">
        <v>89</v>
      </c>
      <c r="AO18" s="136" t="s">
        <v>89</v>
      </c>
      <c r="AP18" s="133">
        <f t="shared" si="2"/>
        <v>0</v>
      </c>
      <c r="AQ18" s="133">
        <f>+L18+AD18-AI18</f>
        <v>635700000</v>
      </c>
      <c r="AR18" s="136" t="s">
        <v>87</v>
      </c>
      <c r="AS18" s="143">
        <v>425700000</v>
      </c>
      <c r="AT18" s="136" t="s">
        <v>87</v>
      </c>
      <c r="AU18" s="143">
        <v>127710000</v>
      </c>
      <c r="AV18" s="137">
        <v>45756</v>
      </c>
      <c r="AW18" s="141">
        <v>635700000</v>
      </c>
      <c r="AX18" s="140">
        <f t="shared" si="3"/>
        <v>0</v>
      </c>
      <c r="AY18" s="139">
        <f t="shared" si="4"/>
        <v>1</v>
      </c>
      <c r="AZ18" s="138">
        <v>1</v>
      </c>
      <c r="BA18" s="137" t="s">
        <v>89</v>
      </c>
      <c r="BB18" s="136" t="s">
        <v>103</v>
      </c>
      <c r="BC18" s="135" t="s">
        <v>529</v>
      </c>
      <c r="BD18" s="134" t="s">
        <v>87</v>
      </c>
      <c r="BE18" s="134" t="s">
        <v>121</v>
      </c>
    </row>
    <row r="19" spans="2:57" x14ac:dyDescent="0.25">
      <c r="B19" s="134">
        <v>2025</v>
      </c>
      <c r="C19" s="134">
        <v>891780111</v>
      </c>
      <c r="D19" s="134" t="s">
        <v>78</v>
      </c>
      <c r="E19" s="149" t="s">
        <v>528</v>
      </c>
      <c r="F19" s="151" t="s">
        <v>527</v>
      </c>
      <c r="G19" s="136">
        <v>0</v>
      </c>
      <c r="H19" s="136" t="s">
        <v>81</v>
      </c>
      <c r="I19" s="134" t="s">
        <v>82</v>
      </c>
      <c r="J19" s="150" t="s">
        <v>83</v>
      </c>
      <c r="K19" s="149" t="s">
        <v>526</v>
      </c>
      <c r="L19" s="166">
        <v>437331888</v>
      </c>
      <c r="M19" s="134" t="s">
        <v>85</v>
      </c>
      <c r="N19" s="148" t="s">
        <v>525</v>
      </c>
      <c r="O19" s="154">
        <v>819003851</v>
      </c>
      <c r="P19" s="148">
        <v>944</v>
      </c>
      <c r="Q19" s="144">
        <v>45771</v>
      </c>
      <c r="R19" s="143">
        <v>910000000</v>
      </c>
      <c r="S19" s="152">
        <v>45777</v>
      </c>
      <c r="T19" s="143">
        <v>437331888</v>
      </c>
      <c r="U19" s="136" t="s">
        <v>87</v>
      </c>
      <c r="V19" s="143">
        <v>84457182</v>
      </c>
      <c r="W19" s="149" t="s">
        <v>512</v>
      </c>
      <c r="X19" s="152">
        <v>45777</v>
      </c>
      <c r="Y19" s="152">
        <v>45778</v>
      </c>
      <c r="Z19" s="152">
        <v>45777</v>
      </c>
      <c r="AA19" s="152">
        <v>46173</v>
      </c>
      <c r="AB19" s="133">
        <f t="shared" si="0"/>
        <v>396</v>
      </c>
      <c r="AC19" s="136">
        <v>0</v>
      </c>
      <c r="AD19" s="143">
        <v>0</v>
      </c>
      <c r="AE19" s="136">
        <v>0</v>
      </c>
      <c r="AF19" s="159" t="s">
        <v>89</v>
      </c>
      <c r="AG19" s="133">
        <f t="shared" si="1"/>
        <v>0</v>
      </c>
      <c r="AH19" s="136">
        <v>0</v>
      </c>
      <c r="AI19" s="143">
        <v>0</v>
      </c>
      <c r="AJ19" s="144" t="s">
        <v>89</v>
      </c>
      <c r="AK19" s="137" t="s">
        <v>89</v>
      </c>
      <c r="AL19" s="136">
        <v>0</v>
      </c>
      <c r="AM19" s="136" t="s">
        <v>89</v>
      </c>
      <c r="AN19" s="136" t="s">
        <v>89</v>
      </c>
      <c r="AO19" s="136" t="s">
        <v>89</v>
      </c>
      <c r="AP19" s="133">
        <f t="shared" si="2"/>
        <v>0</v>
      </c>
      <c r="AQ19" s="133">
        <f>+L19+AD19-AI19</f>
        <v>437331888</v>
      </c>
      <c r="AR19" s="136" t="s">
        <v>90</v>
      </c>
      <c r="AS19" s="143">
        <v>0</v>
      </c>
      <c r="AT19" s="136" t="s">
        <v>90</v>
      </c>
      <c r="AU19" s="143">
        <v>0</v>
      </c>
      <c r="AV19" s="142" t="s">
        <v>89</v>
      </c>
      <c r="AW19" s="141">
        <v>52242147.159999996</v>
      </c>
      <c r="AX19" s="140">
        <f t="shared" si="3"/>
        <v>385089740.84000003</v>
      </c>
      <c r="AY19" s="139">
        <f t="shared" si="4"/>
        <v>0.11945652396607311</v>
      </c>
      <c r="AZ19" s="138">
        <v>0.25</v>
      </c>
      <c r="BA19" s="137" t="s">
        <v>89</v>
      </c>
      <c r="BB19" s="136" t="s">
        <v>108</v>
      </c>
      <c r="BC19" s="161" t="s">
        <v>524</v>
      </c>
      <c r="BD19" s="134" t="s">
        <v>87</v>
      </c>
      <c r="BE19" s="134" t="s">
        <v>121</v>
      </c>
    </row>
    <row r="20" spans="2:57" s="163" customFormat="1" ht="25.5" x14ac:dyDescent="0.25">
      <c r="B20" s="134">
        <v>2025</v>
      </c>
      <c r="C20" s="134">
        <v>891780111</v>
      </c>
      <c r="D20" s="134" t="s">
        <v>78</v>
      </c>
      <c r="E20" s="150" t="s">
        <v>523</v>
      </c>
      <c r="F20" s="160" t="s">
        <v>522</v>
      </c>
      <c r="G20" s="134">
        <v>0</v>
      </c>
      <c r="H20" s="134" t="s">
        <v>81</v>
      </c>
      <c r="I20" s="134" t="s">
        <v>127</v>
      </c>
      <c r="J20" s="150" t="s">
        <v>83</v>
      </c>
      <c r="K20" s="150" t="s">
        <v>521</v>
      </c>
      <c r="L20" s="166">
        <v>617193500</v>
      </c>
      <c r="M20" s="134" t="s">
        <v>85</v>
      </c>
      <c r="N20" s="164" t="s">
        <v>520</v>
      </c>
      <c r="O20" s="164">
        <v>85471449</v>
      </c>
      <c r="P20" s="164">
        <v>938</v>
      </c>
      <c r="Q20" s="169" t="s">
        <v>519</v>
      </c>
      <c r="R20" s="167" t="s">
        <v>518</v>
      </c>
      <c r="S20" s="159">
        <v>45777</v>
      </c>
      <c r="T20" s="166">
        <v>617193500</v>
      </c>
      <c r="U20" s="134" t="s">
        <v>87</v>
      </c>
      <c r="V20" s="135">
        <v>85152695</v>
      </c>
      <c r="W20" s="146" t="s">
        <v>123</v>
      </c>
      <c r="X20" s="159">
        <v>45777</v>
      </c>
      <c r="Y20" s="159">
        <v>45783</v>
      </c>
      <c r="Z20" s="159">
        <v>45783</v>
      </c>
      <c r="AA20" s="159">
        <v>45787</v>
      </c>
      <c r="AB20" s="135">
        <f t="shared" si="0"/>
        <v>4</v>
      </c>
      <c r="AC20" s="134">
        <v>2</v>
      </c>
      <c r="AD20" s="166">
        <v>72670920</v>
      </c>
      <c r="AE20" s="134">
        <v>0</v>
      </c>
      <c r="AF20" s="159" t="s">
        <v>89</v>
      </c>
      <c r="AG20" s="135">
        <f t="shared" si="1"/>
        <v>0</v>
      </c>
      <c r="AH20" s="134">
        <v>0</v>
      </c>
      <c r="AI20" s="166">
        <v>0</v>
      </c>
      <c r="AJ20" s="137" t="s">
        <v>89</v>
      </c>
      <c r="AK20" s="137" t="s">
        <v>89</v>
      </c>
      <c r="AL20" s="134">
        <v>0</v>
      </c>
      <c r="AM20" s="134" t="s">
        <v>89</v>
      </c>
      <c r="AN20" s="134" t="s">
        <v>89</v>
      </c>
      <c r="AO20" s="134" t="s">
        <v>89</v>
      </c>
      <c r="AP20" s="135">
        <f t="shared" si="2"/>
        <v>0</v>
      </c>
      <c r="AQ20" s="135">
        <f>+L20+AD20-AI20</f>
        <v>689864420</v>
      </c>
      <c r="AR20" s="134" t="s">
        <v>87</v>
      </c>
      <c r="AS20" s="166">
        <v>632901500</v>
      </c>
      <c r="AT20" s="134" t="s">
        <v>87</v>
      </c>
      <c r="AU20" s="166">
        <v>308596750</v>
      </c>
      <c r="AV20" s="137">
        <v>45779</v>
      </c>
      <c r="AW20" s="165">
        <v>689864420</v>
      </c>
      <c r="AX20" s="140">
        <f t="shared" si="3"/>
        <v>0</v>
      </c>
      <c r="AY20" s="139">
        <f t="shared" si="4"/>
        <v>1</v>
      </c>
      <c r="AZ20" s="138">
        <v>1</v>
      </c>
      <c r="BA20" s="137" t="s">
        <v>89</v>
      </c>
      <c r="BB20" s="134" t="s">
        <v>103</v>
      </c>
      <c r="BC20" s="161" t="s">
        <v>517</v>
      </c>
      <c r="BD20" s="134" t="s">
        <v>87</v>
      </c>
      <c r="BE20" s="134" t="s">
        <v>121</v>
      </c>
    </row>
    <row r="21" spans="2:57" x14ac:dyDescent="0.25">
      <c r="B21" s="134">
        <v>2025</v>
      </c>
      <c r="C21" s="134">
        <v>891780111</v>
      </c>
      <c r="D21" s="134" t="s">
        <v>78</v>
      </c>
      <c r="E21" s="149" t="s">
        <v>516</v>
      </c>
      <c r="F21" s="151" t="s">
        <v>515</v>
      </c>
      <c r="G21" s="136">
        <v>0</v>
      </c>
      <c r="H21" s="136" t="s">
        <v>81</v>
      </c>
      <c r="I21" s="134" t="s">
        <v>82</v>
      </c>
      <c r="J21" s="150" t="s">
        <v>83</v>
      </c>
      <c r="K21" s="149" t="s">
        <v>514</v>
      </c>
      <c r="L21" s="166">
        <v>428899800</v>
      </c>
      <c r="M21" s="134" t="s">
        <v>85</v>
      </c>
      <c r="N21" s="148" t="s">
        <v>513</v>
      </c>
      <c r="O21" s="148">
        <v>901717018</v>
      </c>
      <c r="P21" s="148">
        <v>944</v>
      </c>
      <c r="Q21" s="144">
        <v>45771</v>
      </c>
      <c r="R21" s="143">
        <v>910000000</v>
      </c>
      <c r="S21" s="152">
        <v>45777</v>
      </c>
      <c r="T21" s="143">
        <v>428899800</v>
      </c>
      <c r="U21" s="136" t="s">
        <v>87</v>
      </c>
      <c r="V21" s="143">
        <v>84457182</v>
      </c>
      <c r="W21" s="149" t="s">
        <v>512</v>
      </c>
      <c r="X21" s="152">
        <v>45777</v>
      </c>
      <c r="Y21" s="152">
        <v>45782</v>
      </c>
      <c r="Z21" s="152">
        <v>45782</v>
      </c>
      <c r="AA21" s="152">
        <v>46173</v>
      </c>
      <c r="AB21" s="133">
        <f t="shared" si="0"/>
        <v>391</v>
      </c>
      <c r="AC21" s="136">
        <v>0</v>
      </c>
      <c r="AD21" s="143">
        <v>0</v>
      </c>
      <c r="AE21" s="136">
        <v>0</v>
      </c>
      <c r="AF21" s="159" t="s">
        <v>89</v>
      </c>
      <c r="AG21" s="133">
        <f t="shared" si="1"/>
        <v>0</v>
      </c>
      <c r="AH21" s="136">
        <v>0</v>
      </c>
      <c r="AI21" s="143">
        <v>0</v>
      </c>
      <c r="AJ21" s="144" t="s">
        <v>89</v>
      </c>
      <c r="AK21" s="137" t="s">
        <v>89</v>
      </c>
      <c r="AL21" s="136">
        <v>0</v>
      </c>
      <c r="AM21" s="136" t="s">
        <v>89</v>
      </c>
      <c r="AN21" s="136" t="s">
        <v>89</v>
      </c>
      <c r="AO21" s="136" t="s">
        <v>89</v>
      </c>
      <c r="AP21" s="133">
        <f t="shared" si="2"/>
        <v>0</v>
      </c>
      <c r="AQ21" s="133">
        <f>+L21+AD21-AI21</f>
        <v>428899800</v>
      </c>
      <c r="AR21" s="136" t="s">
        <v>90</v>
      </c>
      <c r="AS21" s="143">
        <v>0</v>
      </c>
      <c r="AT21" s="136" t="s">
        <v>90</v>
      </c>
      <c r="AU21" s="143">
        <v>0</v>
      </c>
      <c r="AV21" s="142" t="s">
        <v>89</v>
      </c>
      <c r="AW21" s="141">
        <v>86637950</v>
      </c>
      <c r="AX21" s="140">
        <f t="shared" si="3"/>
        <v>342261850</v>
      </c>
      <c r="AY21" s="139">
        <f t="shared" si="4"/>
        <v>0.20200044392653016</v>
      </c>
      <c r="AZ21" s="138">
        <v>0.25</v>
      </c>
      <c r="BA21" s="137" t="s">
        <v>89</v>
      </c>
      <c r="BB21" s="136" t="s">
        <v>108</v>
      </c>
      <c r="BC21" s="161" t="s">
        <v>511</v>
      </c>
      <c r="BD21" s="134" t="s">
        <v>87</v>
      </c>
      <c r="BE21" s="134" t="s">
        <v>121</v>
      </c>
    </row>
    <row r="22" spans="2:57" x14ac:dyDescent="0.25">
      <c r="B22" s="134">
        <v>2025</v>
      </c>
      <c r="C22" s="134">
        <v>891780111</v>
      </c>
      <c r="D22" s="134" t="s">
        <v>78</v>
      </c>
      <c r="E22" s="149" t="s">
        <v>510</v>
      </c>
      <c r="F22" s="151" t="s">
        <v>509</v>
      </c>
      <c r="G22" s="136">
        <v>0</v>
      </c>
      <c r="H22" s="136" t="s">
        <v>81</v>
      </c>
      <c r="I22" s="134" t="s">
        <v>127</v>
      </c>
      <c r="J22" s="150" t="s">
        <v>83</v>
      </c>
      <c r="K22" s="149" t="s">
        <v>508</v>
      </c>
      <c r="L22" s="166">
        <v>1033853839</v>
      </c>
      <c r="M22" s="134" t="s">
        <v>85</v>
      </c>
      <c r="N22" s="148" t="s">
        <v>507</v>
      </c>
      <c r="O22" s="148">
        <v>900692909</v>
      </c>
      <c r="P22" s="148">
        <v>964</v>
      </c>
      <c r="Q22" s="144">
        <v>45775</v>
      </c>
      <c r="R22" s="143">
        <v>1274921120</v>
      </c>
      <c r="S22" s="152">
        <v>45777</v>
      </c>
      <c r="T22" s="143">
        <v>1033853839</v>
      </c>
      <c r="U22" s="136" t="s">
        <v>87</v>
      </c>
      <c r="V22" s="135">
        <v>85152695</v>
      </c>
      <c r="W22" s="146" t="s">
        <v>123</v>
      </c>
      <c r="X22" s="152">
        <v>45777</v>
      </c>
      <c r="Y22" s="152">
        <v>45783</v>
      </c>
      <c r="Z22" s="152">
        <v>45782</v>
      </c>
      <c r="AA22" s="152">
        <v>45787</v>
      </c>
      <c r="AB22" s="133">
        <f t="shared" si="0"/>
        <v>5</v>
      </c>
      <c r="AC22" s="136">
        <v>0</v>
      </c>
      <c r="AD22" s="143">
        <v>0</v>
      </c>
      <c r="AE22" s="136">
        <v>0</v>
      </c>
      <c r="AF22" s="159" t="s">
        <v>89</v>
      </c>
      <c r="AG22" s="133">
        <f t="shared" si="1"/>
        <v>0</v>
      </c>
      <c r="AH22" s="136">
        <v>0</v>
      </c>
      <c r="AI22" s="143">
        <v>0</v>
      </c>
      <c r="AJ22" s="144" t="s">
        <v>89</v>
      </c>
      <c r="AK22" s="137" t="s">
        <v>89</v>
      </c>
      <c r="AL22" s="136">
        <v>0</v>
      </c>
      <c r="AM22" s="136" t="s">
        <v>89</v>
      </c>
      <c r="AN22" s="136" t="s">
        <v>89</v>
      </c>
      <c r="AO22" s="136" t="s">
        <v>89</v>
      </c>
      <c r="AP22" s="133">
        <f t="shared" si="2"/>
        <v>0</v>
      </c>
      <c r="AQ22" s="133">
        <f>+L22+AD22-AI22</f>
        <v>1033853839</v>
      </c>
      <c r="AR22" s="136" t="s">
        <v>87</v>
      </c>
      <c r="AS22" s="143">
        <v>185353839</v>
      </c>
      <c r="AT22" s="136" t="s">
        <v>87</v>
      </c>
      <c r="AU22" s="143">
        <v>516926919.5</v>
      </c>
      <c r="AV22" s="137">
        <v>45782</v>
      </c>
      <c r="AW22" s="141">
        <v>1033853839</v>
      </c>
      <c r="AX22" s="140">
        <f t="shared" si="3"/>
        <v>0</v>
      </c>
      <c r="AY22" s="139">
        <f t="shared" si="4"/>
        <v>1</v>
      </c>
      <c r="AZ22" s="138">
        <v>1</v>
      </c>
      <c r="BA22" s="137" t="s">
        <v>89</v>
      </c>
      <c r="BB22" s="136" t="s">
        <v>103</v>
      </c>
      <c r="BC22" s="161" t="s">
        <v>506</v>
      </c>
      <c r="BD22" s="134" t="s">
        <v>87</v>
      </c>
      <c r="BE22" s="134" t="s">
        <v>121</v>
      </c>
    </row>
    <row r="23" spans="2:57" ht="39" x14ac:dyDescent="0.25">
      <c r="B23" s="134">
        <v>2025</v>
      </c>
      <c r="C23" s="134">
        <v>891780111</v>
      </c>
      <c r="D23" s="134" t="s">
        <v>78</v>
      </c>
      <c r="E23" s="149" t="s">
        <v>505</v>
      </c>
      <c r="F23" s="151" t="s">
        <v>504</v>
      </c>
      <c r="G23" s="136">
        <v>0</v>
      </c>
      <c r="H23" s="136" t="s">
        <v>81</v>
      </c>
      <c r="I23" s="134" t="s">
        <v>82</v>
      </c>
      <c r="J23" s="150" t="s">
        <v>126</v>
      </c>
      <c r="K23" s="149" t="s">
        <v>503</v>
      </c>
      <c r="L23" s="166">
        <v>963976382</v>
      </c>
      <c r="M23" s="134" t="s">
        <v>85</v>
      </c>
      <c r="N23" s="133" t="s">
        <v>346</v>
      </c>
      <c r="O23" s="154">
        <v>824000089</v>
      </c>
      <c r="P23" s="481" t="s">
        <v>502</v>
      </c>
      <c r="Q23" s="157" t="s">
        <v>501</v>
      </c>
      <c r="R23" s="156" t="s">
        <v>500</v>
      </c>
      <c r="S23" s="144">
        <v>45792</v>
      </c>
      <c r="T23" s="143">
        <v>963976382</v>
      </c>
      <c r="U23" s="136" t="s">
        <v>87</v>
      </c>
      <c r="V23" s="154">
        <v>84452087</v>
      </c>
      <c r="W23" s="133" t="s">
        <v>345</v>
      </c>
      <c r="X23" s="152">
        <v>45791</v>
      </c>
      <c r="Y23" s="152">
        <v>45793</v>
      </c>
      <c r="Z23" s="152">
        <v>45792</v>
      </c>
      <c r="AA23" s="152">
        <v>46022</v>
      </c>
      <c r="AB23" s="133">
        <f t="shared" si="0"/>
        <v>230</v>
      </c>
      <c r="AC23" s="136">
        <v>0</v>
      </c>
      <c r="AD23" s="143">
        <v>0</v>
      </c>
      <c r="AE23" s="136">
        <v>0</v>
      </c>
      <c r="AF23" s="159" t="s">
        <v>89</v>
      </c>
      <c r="AG23" s="133">
        <f t="shared" si="1"/>
        <v>0</v>
      </c>
      <c r="AH23" s="136">
        <v>0</v>
      </c>
      <c r="AI23" s="143">
        <v>0</v>
      </c>
      <c r="AJ23" s="144" t="s">
        <v>89</v>
      </c>
      <c r="AK23" s="137" t="s">
        <v>89</v>
      </c>
      <c r="AL23" s="136">
        <v>0</v>
      </c>
      <c r="AM23" s="136" t="s">
        <v>89</v>
      </c>
      <c r="AN23" s="136" t="s">
        <v>89</v>
      </c>
      <c r="AO23" s="136" t="s">
        <v>89</v>
      </c>
      <c r="AP23" s="133">
        <f t="shared" si="2"/>
        <v>0</v>
      </c>
      <c r="AQ23" s="133">
        <f>+L23+AD23-AI23</f>
        <v>963976382</v>
      </c>
      <c r="AR23" s="136" t="s">
        <v>87</v>
      </c>
      <c r="AS23" s="143">
        <v>917965260</v>
      </c>
      <c r="AT23" s="136" t="s">
        <v>90</v>
      </c>
      <c r="AU23" s="143">
        <v>0</v>
      </c>
      <c r="AV23" s="142" t="s">
        <v>89</v>
      </c>
      <c r="AW23" s="141">
        <v>0</v>
      </c>
      <c r="AX23" s="140">
        <f t="shared" si="3"/>
        <v>963976382</v>
      </c>
      <c r="AY23" s="139">
        <f t="shared" si="4"/>
        <v>0</v>
      </c>
      <c r="AZ23" s="138">
        <v>0.1</v>
      </c>
      <c r="BA23" s="137" t="s">
        <v>89</v>
      </c>
      <c r="BB23" s="136" t="s">
        <v>108</v>
      </c>
      <c r="BC23" s="161" t="s">
        <v>499</v>
      </c>
      <c r="BD23" s="134" t="s">
        <v>87</v>
      </c>
      <c r="BE23" s="134" t="s">
        <v>121</v>
      </c>
    </row>
    <row r="24" spans="2:57" x14ac:dyDescent="0.25">
      <c r="B24" s="134">
        <v>2025</v>
      </c>
      <c r="C24" s="134">
        <v>891780111</v>
      </c>
      <c r="D24" s="134" t="s">
        <v>78</v>
      </c>
      <c r="E24" s="149" t="s">
        <v>498</v>
      </c>
      <c r="F24" s="151" t="s">
        <v>497</v>
      </c>
      <c r="G24" s="136">
        <v>0</v>
      </c>
      <c r="H24" s="136" t="s">
        <v>81</v>
      </c>
      <c r="I24" s="134" t="s">
        <v>127</v>
      </c>
      <c r="J24" s="150" t="s">
        <v>289</v>
      </c>
      <c r="K24" s="149" t="s">
        <v>496</v>
      </c>
      <c r="L24" s="166">
        <v>683459483</v>
      </c>
      <c r="M24" s="134" t="s">
        <v>85</v>
      </c>
      <c r="N24" s="133" t="s">
        <v>495</v>
      </c>
      <c r="O24" s="154">
        <v>901406739</v>
      </c>
      <c r="P24" s="148">
        <v>1080</v>
      </c>
      <c r="Q24" s="144">
        <v>45790</v>
      </c>
      <c r="R24" s="143">
        <v>683459483</v>
      </c>
      <c r="S24" s="152">
        <v>45796</v>
      </c>
      <c r="T24" s="143">
        <v>683459483</v>
      </c>
      <c r="U24" s="136" t="s">
        <v>87</v>
      </c>
      <c r="V24" s="154">
        <v>85467461</v>
      </c>
      <c r="W24" s="133" t="s">
        <v>494</v>
      </c>
      <c r="X24" s="152">
        <v>45796</v>
      </c>
      <c r="Y24" s="152">
        <v>45806</v>
      </c>
      <c r="Z24" s="152">
        <v>45796</v>
      </c>
      <c r="AA24" s="152">
        <v>45835</v>
      </c>
      <c r="AB24" s="133">
        <f t="shared" si="0"/>
        <v>39</v>
      </c>
      <c r="AC24" s="136">
        <v>0</v>
      </c>
      <c r="AD24" s="143">
        <v>0</v>
      </c>
      <c r="AE24" s="136">
        <v>1</v>
      </c>
      <c r="AF24" s="159">
        <v>45855</v>
      </c>
      <c r="AG24" s="133">
        <f t="shared" si="1"/>
        <v>20</v>
      </c>
      <c r="AH24" s="136">
        <v>0</v>
      </c>
      <c r="AI24" s="143">
        <v>0</v>
      </c>
      <c r="AJ24" s="144" t="s">
        <v>89</v>
      </c>
      <c r="AK24" s="137" t="s">
        <v>89</v>
      </c>
      <c r="AL24" s="136">
        <v>0</v>
      </c>
      <c r="AM24" s="136" t="s">
        <v>89</v>
      </c>
      <c r="AN24" s="136" t="s">
        <v>89</v>
      </c>
      <c r="AO24" s="136" t="s">
        <v>89</v>
      </c>
      <c r="AP24" s="133">
        <f t="shared" si="2"/>
        <v>0</v>
      </c>
      <c r="AQ24" s="133">
        <f>+L24+AD24-AI24</f>
        <v>683459483</v>
      </c>
      <c r="AR24" s="136" t="s">
        <v>90</v>
      </c>
      <c r="AS24" s="143">
        <v>0</v>
      </c>
      <c r="AT24" s="136" t="s">
        <v>87</v>
      </c>
      <c r="AU24" s="143">
        <v>273383793.19999999</v>
      </c>
      <c r="AV24" s="137">
        <v>45806</v>
      </c>
      <c r="AW24" s="141">
        <v>683459483</v>
      </c>
      <c r="AX24" s="140">
        <f t="shared" si="3"/>
        <v>0</v>
      </c>
      <c r="AY24" s="139">
        <f t="shared" si="4"/>
        <v>1</v>
      </c>
      <c r="AZ24" s="138">
        <v>1</v>
      </c>
      <c r="BA24" s="137" t="s">
        <v>89</v>
      </c>
      <c r="BB24" s="136" t="s">
        <v>103</v>
      </c>
      <c r="BC24" s="161" t="s">
        <v>493</v>
      </c>
      <c r="BD24" s="134" t="s">
        <v>87</v>
      </c>
      <c r="BE24" s="134" t="s">
        <v>121</v>
      </c>
    </row>
    <row r="25" spans="2:57" x14ac:dyDescent="0.25">
      <c r="B25" s="134">
        <v>2025</v>
      </c>
      <c r="C25" s="134">
        <v>891780111</v>
      </c>
      <c r="D25" s="134" t="s">
        <v>78</v>
      </c>
      <c r="E25" s="149" t="s">
        <v>492</v>
      </c>
      <c r="F25" s="151" t="s">
        <v>491</v>
      </c>
      <c r="G25" s="136">
        <v>0</v>
      </c>
      <c r="H25" s="136" t="s">
        <v>81</v>
      </c>
      <c r="I25" s="134" t="s">
        <v>127</v>
      </c>
      <c r="J25" s="150" t="s">
        <v>289</v>
      </c>
      <c r="K25" s="149" t="s">
        <v>490</v>
      </c>
      <c r="L25" s="166">
        <v>780340662</v>
      </c>
      <c r="M25" s="134" t="s">
        <v>85</v>
      </c>
      <c r="N25" s="133" t="s">
        <v>489</v>
      </c>
      <c r="O25" s="154">
        <v>901117825</v>
      </c>
      <c r="P25" s="148">
        <v>410</v>
      </c>
      <c r="Q25" s="144">
        <v>45708</v>
      </c>
      <c r="R25" s="143">
        <v>784696996</v>
      </c>
      <c r="S25" s="152">
        <v>45853</v>
      </c>
      <c r="T25" s="143">
        <v>780340662</v>
      </c>
      <c r="U25" s="136" t="s">
        <v>87</v>
      </c>
      <c r="V25" s="154">
        <v>85151631</v>
      </c>
      <c r="W25" s="133" t="s">
        <v>488</v>
      </c>
      <c r="X25" s="152">
        <v>45853</v>
      </c>
      <c r="Y25" s="152">
        <v>45874</v>
      </c>
      <c r="Z25" s="152">
        <v>45854</v>
      </c>
      <c r="AA25" s="152">
        <v>45981</v>
      </c>
      <c r="AB25" s="133">
        <f t="shared" si="0"/>
        <v>127</v>
      </c>
      <c r="AC25" s="136">
        <v>0</v>
      </c>
      <c r="AD25" s="143">
        <v>0</v>
      </c>
      <c r="AE25" s="136">
        <v>0</v>
      </c>
      <c r="AF25" s="159" t="s">
        <v>89</v>
      </c>
      <c r="AG25" s="133">
        <f t="shared" si="1"/>
        <v>0</v>
      </c>
      <c r="AH25" s="136">
        <v>0</v>
      </c>
      <c r="AI25" s="143">
        <v>0</v>
      </c>
      <c r="AJ25" s="144" t="s">
        <v>89</v>
      </c>
      <c r="AK25" s="137" t="s">
        <v>89</v>
      </c>
      <c r="AL25" s="136">
        <v>0</v>
      </c>
      <c r="AM25" s="136" t="s">
        <v>89</v>
      </c>
      <c r="AN25" s="136" t="s">
        <v>89</v>
      </c>
      <c r="AO25" s="136" t="s">
        <v>89</v>
      </c>
      <c r="AP25" s="133">
        <f t="shared" si="2"/>
        <v>0</v>
      </c>
      <c r="AQ25" s="133">
        <f>+L25+AD25-AI25</f>
        <v>780340662</v>
      </c>
      <c r="AR25" s="136" t="s">
        <v>87</v>
      </c>
      <c r="AS25" s="143">
        <v>250340662</v>
      </c>
      <c r="AT25" s="136" t="s">
        <v>87</v>
      </c>
      <c r="AU25" s="143">
        <v>234102199</v>
      </c>
      <c r="AV25" s="137">
        <v>45870</v>
      </c>
      <c r="AW25" s="141">
        <v>0</v>
      </c>
      <c r="AX25" s="140">
        <f t="shared" si="3"/>
        <v>780340662</v>
      </c>
      <c r="AY25" s="139">
        <f t="shared" si="4"/>
        <v>0</v>
      </c>
      <c r="AZ25" s="138">
        <v>0</v>
      </c>
      <c r="BA25" s="137" t="s">
        <v>89</v>
      </c>
      <c r="BB25" s="136" t="s">
        <v>108</v>
      </c>
      <c r="BC25" s="161" t="s">
        <v>487</v>
      </c>
      <c r="BD25" s="134" t="s">
        <v>87</v>
      </c>
      <c r="BE25" s="134" t="s">
        <v>121</v>
      </c>
    </row>
    <row r="26" spans="2:57" x14ac:dyDescent="0.25">
      <c r="B26" s="134">
        <v>2025</v>
      </c>
      <c r="C26" s="134">
        <v>891780111</v>
      </c>
      <c r="D26" s="134" t="s">
        <v>78</v>
      </c>
      <c r="E26" s="149" t="s">
        <v>486</v>
      </c>
      <c r="F26" s="151" t="s">
        <v>485</v>
      </c>
      <c r="G26" s="136">
        <v>0</v>
      </c>
      <c r="H26" s="136" t="s">
        <v>81</v>
      </c>
      <c r="I26" s="134" t="s">
        <v>127</v>
      </c>
      <c r="J26" s="150" t="s">
        <v>126</v>
      </c>
      <c r="K26" s="133" t="s">
        <v>484</v>
      </c>
      <c r="L26" s="166">
        <v>1039192578</v>
      </c>
      <c r="M26" s="134" t="s">
        <v>85</v>
      </c>
      <c r="N26" s="133" t="s">
        <v>483</v>
      </c>
      <c r="O26" s="154">
        <v>900173983</v>
      </c>
      <c r="P26" s="148">
        <v>1687</v>
      </c>
      <c r="Q26" s="144">
        <v>45863</v>
      </c>
      <c r="R26" s="143">
        <v>1039192578</v>
      </c>
      <c r="S26" s="152">
        <v>45870</v>
      </c>
      <c r="T26" s="143">
        <v>1039192578</v>
      </c>
      <c r="U26" s="136" t="s">
        <v>87</v>
      </c>
      <c r="V26" s="135">
        <v>85152695</v>
      </c>
      <c r="W26" s="146" t="s">
        <v>123</v>
      </c>
      <c r="X26" s="152">
        <v>45870</v>
      </c>
      <c r="Y26" s="152">
        <v>45873</v>
      </c>
      <c r="Z26" s="152">
        <v>45873</v>
      </c>
      <c r="AA26" s="152">
        <v>45899</v>
      </c>
      <c r="AB26" s="133">
        <f t="shared" si="0"/>
        <v>26</v>
      </c>
      <c r="AC26" s="136">
        <v>1</v>
      </c>
      <c r="AD26" s="143">
        <v>519596289</v>
      </c>
      <c r="AE26" s="136">
        <v>1</v>
      </c>
      <c r="AF26" s="159">
        <v>45910</v>
      </c>
      <c r="AG26" s="133">
        <f t="shared" si="1"/>
        <v>11</v>
      </c>
      <c r="AH26" s="136">
        <v>0</v>
      </c>
      <c r="AI26" s="143">
        <v>0</v>
      </c>
      <c r="AJ26" s="144" t="s">
        <v>89</v>
      </c>
      <c r="AK26" s="137" t="s">
        <v>89</v>
      </c>
      <c r="AL26" s="136">
        <v>0</v>
      </c>
      <c r="AM26" s="136" t="s">
        <v>89</v>
      </c>
      <c r="AN26" s="136" t="s">
        <v>89</v>
      </c>
      <c r="AO26" s="136" t="s">
        <v>89</v>
      </c>
      <c r="AP26" s="133">
        <f t="shared" si="2"/>
        <v>0</v>
      </c>
      <c r="AQ26" s="133">
        <f>+L26+AD26-AI26</f>
        <v>1558788867</v>
      </c>
      <c r="AR26" s="136" t="s">
        <v>87</v>
      </c>
      <c r="AS26" s="143">
        <v>532411710</v>
      </c>
      <c r="AT26" s="136" t="s">
        <v>90</v>
      </c>
      <c r="AU26" s="143">
        <v>0</v>
      </c>
      <c r="AV26" s="142" t="s">
        <v>89</v>
      </c>
      <c r="AW26" s="141">
        <v>539696230</v>
      </c>
      <c r="AX26" s="140">
        <f t="shared" si="3"/>
        <v>1019092637</v>
      </c>
      <c r="AY26" s="139">
        <f t="shared" si="4"/>
        <v>0.34622792183439427</v>
      </c>
      <c r="AZ26" s="138">
        <v>0.9</v>
      </c>
      <c r="BA26" s="137" t="s">
        <v>89</v>
      </c>
      <c r="BB26" s="136" t="s">
        <v>108</v>
      </c>
      <c r="BC26" s="161" t="s">
        <v>482</v>
      </c>
      <c r="BD26" s="134" t="s">
        <v>87</v>
      </c>
      <c r="BE26" s="134" t="s">
        <v>121</v>
      </c>
    </row>
    <row r="27" spans="2:57" x14ac:dyDescent="0.25">
      <c r="B27" s="134">
        <v>2025</v>
      </c>
      <c r="C27" s="134">
        <v>891780111</v>
      </c>
      <c r="D27" s="134" t="s">
        <v>78</v>
      </c>
      <c r="E27" s="149" t="s">
        <v>481</v>
      </c>
      <c r="F27" s="151" t="s">
        <v>480</v>
      </c>
      <c r="G27" s="136">
        <v>0</v>
      </c>
      <c r="H27" s="136" t="s">
        <v>81</v>
      </c>
      <c r="I27" s="134" t="s">
        <v>127</v>
      </c>
      <c r="J27" s="150" t="s">
        <v>479</v>
      </c>
      <c r="K27" s="149" t="s">
        <v>478</v>
      </c>
      <c r="L27" s="166">
        <v>62522646366</v>
      </c>
      <c r="M27" s="134" t="s">
        <v>477</v>
      </c>
      <c r="N27" s="133" t="s">
        <v>476</v>
      </c>
      <c r="O27" s="154">
        <v>890115406</v>
      </c>
      <c r="P27" s="148">
        <v>1439</v>
      </c>
      <c r="Q27" s="144">
        <v>45841</v>
      </c>
      <c r="R27" s="143">
        <v>37542651227</v>
      </c>
      <c r="S27" s="152">
        <v>45875</v>
      </c>
      <c r="T27" s="143">
        <v>37542651227</v>
      </c>
      <c r="U27" s="136" t="s">
        <v>87</v>
      </c>
      <c r="V27" s="143">
        <v>15443332</v>
      </c>
      <c r="W27" s="149" t="s">
        <v>475</v>
      </c>
      <c r="X27" s="152">
        <v>45875</v>
      </c>
      <c r="Y27" s="152" t="s">
        <v>474</v>
      </c>
      <c r="Z27" s="152">
        <v>45889</v>
      </c>
      <c r="AA27" s="152" t="s">
        <v>474</v>
      </c>
      <c r="AB27" s="133" t="e">
        <f t="shared" si="0"/>
        <v>#VALUE!</v>
      </c>
      <c r="AC27" s="136">
        <v>0</v>
      </c>
      <c r="AD27" s="143">
        <v>0</v>
      </c>
      <c r="AE27" s="136">
        <v>0</v>
      </c>
      <c r="AF27" s="159" t="s">
        <v>89</v>
      </c>
      <c r="AG27" s="133">
        <f t="shared" si="1"/>
        <v>0</v>
      </c>
      <c r="AH27" s="136">
        <v>0</v>
      </c>
      <c r="AI27" s="143">
        <v>0</v>
      </c>
      <c r="AJ27" s="144" t="s">
        <v>89</v>
      </c>
      <c r="AK27" s="137" t="s">
        <v>89</v>
      </c>
      <c r="AL27" s="136">
        <v>0</v>
      </c>
      <c r="AM27" s="136" t="s">
        <v>89</v>
      </c>
      <c r="AN27" s="136" t="s">
        <v>89</v>
      </c>
      <c r="AO27" s="136" t="s">
        <v>89</v>
      </c>
      <c r="AP27" s="133">
        <f t="shared" si="2"/>
        <v>0</v>
      </c>
      <c r="AQ27" s="133">
        <f>+L27+AD27-AI27</f>
        <v>62522646366</v>
      </c>
      <c r="AR27" s="136" t="s">
        <v>90</v>
      </c>
      <c r="AS27" s="143">
        <v>0</v>
      </c>
      <c r="AT27" s="136" t="s">
        <v>87</v>
      </c>
      <c r="AU27" s="143">
        <v>25009058546</v>
      </c>
      <c r="AV27" s="137">
        <v>45901</v>
      </c>
      <c r="AW27" s="141">
        <v>0</v>
      </c>
      <c r="AX27" s="140">
        <f t="shared" si="3"/>
        <v>62522646366</v>
      </c>
      <c r="AY27" s="139">
        <f t="shared" si="4"/>
        <v>0</v>
      </c>
      <c r="AZ27" s="138">
        <v>0</v>
      </c>
      <c r="BA27" s="137" t="s">
        <v>89</v>
      </c>
      <c r="BB27" s="136" t="s">
        <v>473</v>
      </c>
      <c r="BC27" s="161" t="s">
        <v>472</v>
      </c>
      <c r="BD27" s="134" t="s">
        <v>471</v>
      </c>
      <c r="BE27" s="134" t="s">
        <v>121</v>
      </c>
    </row>
    <row r="28" spans="2:57" x14ac:dyDescent="0.25">
      <c r="B28" s="134">
        <v>2025</v>
      </c>
      <c r="C28" s="134">
        <v>891780111</v>
      </c>
      <c r="D28" s="134" t="s">
        <v>78</v>
      </c>
      <c r="E28" s="149" t="s">
        <v>470</v>
      </c>
      <c r="F28" s="151" t="s">
        <v>469</v>
      </c>
      <c r="G28" s="136">
        <v>0</v>
      </c>
      <c r="H28" s="136" t="s">
        <v>81</v>
      </c>
      <c r="I28" s="134" t="s">
        <v>82</v>
      </c>
      <c r="J28" s="150" t="s">
        <v>83</v>
      </c>
      <c r="K28" s="133" t="s">
        <v>468</v>
      </c>
      <c r="L28" s="166">
        <v>738641400</v>
      </c>
      <c r="M28" s="134" t="s">
        <v>85</v>
      </c>
      <c r="N28" s="133" t="s">
        <v>467</v>
      </c>
      <c r="O28" s="154">
        <v>901572832</v>
      </c>
      <c r="P28" s="148">
        <v>1756</v>
      </c>
      <c r="Q28" s="144">
        <v>45877</v>
      </c>
      <c r="R28" s="143">
        <v>738641400</v>
      </c>
      <c r="S28" s="152">
        <v>45882</v>
      </c>
      <c r="T28" s="143">
        <v>738641400</v>
      </c>
      <c r="U28" s="136" t="s">
        <v>87</v>
      </c>
      <c r="V28" s="154">
        <v>84452087</v>
      </c>
      <c r="W28" s="133" t="s">
        <v>345</v>
      </c>
      <c r="X28" s="152">
        <v>45882</v>
      </c>
      <c r="Y28" s="152">
        <v>45882</v>
      </c>
      <c r="Z28" s="152">
        <v>45882</v>
      </c>
      <c r="AA28" s="152">
        <v>45884</v>
      </c>
      <c r="AB28" s="133">
        <f t="shared" si="0"/>
        <v>2</v>
      </c>
      <c r="AC28" s="136">
        <v>0</v>
      </c>
      <c r="AD28" s="143">
        <v>0</v>
      </c>
      <c r="AE28" s="136">
        <v>0</v>
      </c>
      <c r="AF28" s="159" t="s">
        <v>89</v>
      </c>
      <c r="AG28" s="133">
        <f t="shared" si="1"/>
        <v>0</v>
      </c>
      <c r="AH28" s="136">
        <v>0</v>
      </c>
      <c r="AI28" s="143">
        <v>0</v>
      </c>
      <c r="AJ28" s="144" t="s">
        <v>89</v>
      </c>
      <c r="AK28" s="137" t="s">
        <v>89</v>
      </c>
      <c r="AL28" s="136">
        <v>0</v>
      </c>
      <c r="AM28" s="136" t="s">
        <v>89</v>
      </c>
      <c r="AN28" s="136" t="s">
        <v>89</v>
      </c>
      <c r="AO28" s="136" t="s">
        <v>89</v>
      </c>
      <c r="AP28" s="133">
        <f t="shared" si="2"/>
        <v>0</v>
      </c>
      <c r="AQ28" s="133">
        <f>+L28+AD28-AI28</f>
        <v>738641400</v>
      </c>
      <c r="AR28" s="136" t="s">
        <v>90</v>
      </c>
      <c r="AS28" s="143">
        <v>0</v>
      </c>
      <c r="AT28" s="136" t="s">
        <v>90</v>
      </c>
      <c r="AU28" s="143">
        <v>0</v>
      </c>
      <c r="AV28" s="142" t="s">
        <v>89</v>
      </c>
      <c r="AW28" s="141">
        <v>738641400</v>
      </c>
      <c r="AX28" s="140">
        <f t="shared" si="3"/>
        <v>0</v>
      </c>
      <c r="AY28" s="139">
        <f t="shared" si="4"/>
        <v>1</v>
      </c>
      <c r="AZ28" s="138">
        <v>1</v>
      </c>
      <c r="BA28" s="137" t="s">
        <v>89</v>
      </c>
      <c r="BB28" s="136" t="s">
        <v>103</v>
      </c>
      <c r="BC28" s="161" t="s">
        <v>466</v>
      </c>
      <c r="BD28" s="134" t="s">
        <v>87</v>
      </c>
      <c r="BE28" s="134" t="s">
        <v>121</v>
      </c>
    </row>
    <row r="29" spans="2:57" x14ac:dyDescent="0.25">
      <c r="B29" s="134">
        <v>2025</v>
      </c>
      <c r="C29" s="134">
        <v>891780111</v>
      </c>
      <c r="D29" s="134" t="s">
        <v>78</v>
      </c>
      <c r="E29" s="149" t="s">
        <v>465</v>
      </c>
      <c r="F29" s="151" t="s">
        <v>464</v>
      </c>
      <c r="G29" s="136">
        <v>0</v>
      </c>
      <c r="H29" s="136" t="s">
        <v>81</v>
      </c>
      <c r="I29" s="134" t="s">
        <v>127</v>
      </c>
      <c r="J29" s="150" t="s">
        <v>83</v>
      </c>
      <c r="K29" s="149" t="s">
        <v>463</v>
      </c>
      <c r="L29" s="166">
        <v>633000000</v>
      </c>
      <c r="M29" s="134" t="s">
        <v>85</v>
      </c>
      <c r="N29" s="148" t="s">
        <v>462</v>
      </c>
      <c r="O29" s="148">
        <v>900827433</v>
      </c>
      <c r="P29" s="148">
        <v>1875</v>
      </c>
      <c r="Q29" s="144">
        <v>45894</v>
      </c>
      <c r="R29" s="143">
        <v>633000000</v>
      </c>
      <c r="S29" s="152">
        <v>45897</v>
      </c>
      <c r="T29" s="143">
        <v>633000000</v>
      </c>
      <c r="U29" s="136" t="s">
        <v>87</v>
      </c>
      <c r="V29" s="135">
        <v>85152695</v>
      </c>
      <c r="W29" s="146" t="s">
        <v>123</v>
      </c>
      <c r="X29" s="152">
        <v>45897</v>
      </c>
      <c r="Y29" s="152">
        <v>45897</v>
      </c>
      <c r="Z29" s="152">
        <v>45897</v>
      </c>
      <c r="AA29" s="152">
        <v>46021</v>
      </c>
      <c r="AB29" s="133">
        <f t="shared" si="0"/>
        <v>124</v>
      </c>
      <c r="AC29" s="136">
        <v>0</v>
      </c>
      <c r="AD29" s="143">
        <v>0</v>
      </c>
      <c r="AE29" s="136">
        <v>0</v>
      </c>
      <c r="AF29" s="159" t="s">
        <v>89</v>
      </c>
      <c r="AG29" s="133">
        <f t="shared" si="1"/>
        <v>0</v>
      </c>
      <c r="AH29" s="136">
        <v>0</v>
      </c>
      <c r="AI29" s="143">
        <v>0</v>
      </c>
      <c r="AJ29" s="144" t="s">
        <v>89</v>
      </c>
      <c r="AK29" s="137" t="s">
        <v>89</v>
      </c>
      <c r="AL29" s="136">
        <v>0</v>
      </c>
      <c r="AM29" s="136" t="s">
        <v>89</v>
      </c>
      <c r="AN29" s="136" t="s">
        <v>89</v>
      </c>
      <c r="AO29" s="136" t="s">
        <v>89</v>
      </c>
      <c r="AP29" s="133">
        <f t="shared" si="2"/>
        <v>0</v>
      </c>
      <c r="AQ29" s="133">
        <f>+L29+AD29-AI29</f>
        <v>633000000</v>
      </c>
      <c r="AR29" s="136" t="s">
        <v>87</v>
      </c>
      <c r="AS29" s="143">
        <v>633000000</v>
      </c>
      <c r="AT29" s="136" t="s">
        <v>87</v>
      </c>
      <c r="AU29" s="143">
        <v>189900000</v>
      </c>
      <c r="AV29" s="137">
        <v>45904</v>
      </c>
      <c r="AW29" s="141">
        <v>0</v>
      </c>
      <c r="AX29" s="140">
        <f t="shared" si="3"/>
        <v>633000000</v>
      </c>
      <c r="AY29" s="139">
        <f t="shared" si="4"/>
        <v>0</v>
      </c>
      <c r="AZ29" s="138">
        <v>0.05</v>
      </c>
      <c r="BA29" s="137" t="s">
        <v>89</v>
      </c>
      <c r="BB29" s="136" t="s">
        <v>108</v>
      </c>
      <c r="BC29" s="161" t="s">
        <v>461</v>
      </c>
      <c r="BD29" s="134" t="s">
        <v>87</v>
      </c>
      <c r="BE29" s="134" t="s">
        <v>121</v>
      </c>
    </row>
    <row r="30" spans="2:57" x14ac:dyDescent="0.25">
      <c r="B30" s="134">
        <v>2025</v>
      </c>
      <c r="C30" s="134">
        <v>891780111</v>
      </c>
      <c r="D30" s="134" t="s">
        <v>78</v>
      </c>
      <c r="E30" s="149" t="s">
        <v>460</v>
      </c>
      <c r="F30" s="151" t="s">
        <v>459</v>
      </c>
      <c r="G30" s="136">
        <v>0</v>
      </c>
      <c r="H30" s="136" t="s">
        <v>81</v>
      </c>
      <c r="I30" s="134" t="s">
        <v>82</v>
      </c>
      <c r="J30" s="150" t="s">
        <v>289</v>
      </c>
      <c r="K30" s="149" t="s">
        <v>458</v>
      </c>
      <c r="L30" s="143">
        <v>77500000</v>
      </c>
      <c r="M30" s="134" t="s">
        <v>85</v>
      </c>
      <c r="N30" s="148" t="s">
        <v>457</v>
      </c>
      <c r="O30" s="148">
        <v>1083038159</v>
      </c>
      <c r="P30" s="148">
        <v>321</v>
      </c>
      <c r="Q30" s="144">
        <v>45699</v>
      </c>
      <c r="R30" s="143">
        <v>77500000</v>
      </c>
      <c r="S30" s="152">
        <v>45714</v>
      </c>
      <c r="T30" s="143">
        <v>77500000</v>
      </c>
      <c r="U30" s="136" t="s">
        <v>87</v>
      </c>
      <c r="V30" s="154">
        <v>57400977</v>
      </c>
      <c r="W30" s="149" t="s">
        <v>306</v>
      </c>
      <c r="X30" s="152">
        <v>45714</v>
      </c>
      <c r="Y30" s="152">
        <v>45714</v>
      </c>
      <c r="Z30" s="152" t="s">
        <v>89</v>
      </c>
      <c r="AA30" s="152">
        <v>45716</v>
      </c>
      <c r="AB30" s="133">
        <f t="shared" si="0"/>
        <v>2</v>
      </c>
      <c r="AC30" s="136">
        <v>0</v>
      </c>
      <c r="AD30" s="143">
        <v>0</v>
      </c>
      <c r="AE30" s="136">
        <v>0</v>
      </c>
      <c r="AF30" s="159" t="s">
        <v>89</v>
      </c>
      <c r="AG30" s="133">
        <f t="shared" si="1"/>
        <v>0</v>
      </c>
      <c r="AH30" s="136">
        <v>0</v>
      </c>
      <c r="AI30" s="143">
        <v>0</v>
      </c>
      <c r="AJ30" s="144" t="s">
        <v>89</v>
      </c>
      <c r="AK30" s="137" t="s">
        <v>89</v>
      </c>
      <c r="AL30" s="136">
        <v>0</v>
      </c>
      <c r="AM30" s="136" t="s">
        <v>89</v>
      </c>
      <c r="AN30" s="136" t="s">
        <v>89</v>
      </c>
      <c r="AO30" s="136" t="s">
        <v>89</v>
      </c>
      <c r="AP30" s="133">
        <f t="shared" si="2"/>
        <v>0</v>
      </c>
      <c r="AQ30" s="133">
        <f>+L30+AD30-AI30</f>
        <v>77500000</v>
      </c>
      <c r="AR30" s="136" t="s">
        <v>87</v>
      </c>
      <c r="AS30" s="143">
        <v>77500000</v>
      </c>
      <c r="AT30" s="136" t="s">
        <v>90</v>
      </c>
      <c r="AU30" s="143">
        <v>0</v>
      </c>
      <c r="AV30" s="142" t="s">
        <v>89</v>
      </c>
      <c r="AW30" s="141">
        <v>77500000</v>
      </c>
      <c r="AX30" s="140">
        <f t="shared" si="3"/>
        <v>0</v>
      </c>
      <c r="AY30" s="139">
        <f t="shared" si="4"/>
        <v>1</v>
      </c>
      <c r="AZ30" s="138">
        <v>1</v>
      </c>
      <c r="BA30" s="137" t="s">
        <v>89</v>
      </c>
      <c r="BB30" s="136" t="s">
        <v>103</v>
      </c>
      <c r="BC30" s="135" t="s">
        <v>456</v>
      </c>
      <c r="BD30" s="134" t="s">
        <v>87</v>
      </c>
      <c r="BE30" s="134" t="s">
        <v>121</v>
      </c>
    </row>
    <row r="31" spans="2:57" x14ac:dyDescent="0.25">
      <c r="B31" s="134">
        <v>2025</v>
      </c>
      <c r="C31" s="134">
        <v>891780111</v>
      </c>
      <c r="D31" s="134" t="s">
        <v>78</v>
      </c>
      <c r="E31" s="149" t="s">
        <v>455</v>
      </c>
      <c r="F31" s="151" t="s">
        <v>454</v>
      </c>
      <c r="G31" s="153">
        <v>2021000100084</v>
      </c>
      <c r="H31" s="136" t="s">
        <v>81</v>
      </c>
      <c r="I31" s="134" t="s">
        <v>146</v>
      </c>
      <c r="J31" s="150" t="s">
        <v>289</v>
      </c>
      <c r="K31" s="149" t="s">
        <v>453</v>
      </c>
      <c r="L31" s="143">
        <v>39993886</v>
      </c>
      <c r="M31" s="134" t="s">
        <v>85</v>
      </c>
      <c r="N31" s="148" t="s">
        <v>452</v>
      </c>
      <c r="O31" s="148">
        <v>84450925</v>
      </c>
      <c r="P31" s="148">
        <v>48</v>
      </c>
      <c r="Q31" s="144">
        <v>45688</v>
      </c>
      <c r="R31" s="143">
        <v>148144360</v>
      </c>
      <c r="S31" s="152">
        <v>45726</v>
      </c>
      <c r="T31" s="143">
        <v>39993886</v>
      </c>
      <c r="U31" s="136" t="s">
        <v>87</v>
      </c>
      <c r="V31" s="154">
        <v>51913961</v>
      </c>
      <c r="W31" s="149" t="s">
        <v>203</v>
      </c>
      <c r="X31" s="152">
        <v>45726</v>
      </c>
      <c r="Y31" s="152">
        <v>45728</v>
      </c>
      <c r="Z31" s="152">
        <v>45727</v>
      </c>
      <c r="AA31" s="152">
        <v>45742</v>
      </c>
      <c r="AB31" s="133">
        <f t="shared" si="0"/>
        <v>15</v>
      </c>
      <c r="AC31" s="136">
        <v>0</v>
      </c>
      <c r="AD31" s="143">
        <v>0</v>
      </c>
      <c r="AE31" s="136">
        <v>0</v>
      </c>
      <c r="AF31" s="159" t="s">
        <v>89</v>
      </c>
      <c r="AG31" s="133">
        <f t="shared" si="1"/>
        <v>0</v>
      </c>
      <c r="AH31" s="136">
        <v>0</v>
      </c>
      <c r="AI31" s="143">
        <v>0</v>
      </c>
      <c r="AJ31" s="144" t="s">
        <v>89</v>
      </c>
      <c r="AK31" s="137" t="s">
        <v>89</v>
      </c>
      <c r="AL31" s="136">
        <v>0</v>
      </c>
      <c r="AM31" s="136" t="s">
        <v>89</v>
      </c>
      <c r="AN31" s="136" t="s">
        <v>89</v>
      </c>
      <c r="AO31" s="136" t="s">
        <v>89</v>
      </c>
      <c r="AP31" s="133">
        <f t="shared" si="2"/>
        <v>0</v>
      </c>
      <c r="AQ31" s="133">
        <f>+L31+AD31-AI31</f>
        <v>39993886</v>
      </c>
      <c r="AR31" s="136" t="s">
        <v>90</v>
      </c>
      <c r="AS31" s="143">
        <v>0</v>
      </c>
      <c r="AT31" s="136" t="s">
        <v>90</v>
      </c>
      <c r="AU31" s="143">
        <v>0</v>
      </c>
      <c r="AV31" s="142" t="s">
        <v>89</v>
      </c>
      <c r="AW31" s="141">
        <v>0</v>
      </c>
      <c r="AX31" s="140">
        <f t="shared" si="3"/>
        <v>39993886</v>
      </c>
      <c r="AY31" s="139">
        <f t="shared" si="4"/>
        <v>0</v>
      </c>
      <c r="AZ31" s="138">
        <v>1</v>
      </c>
      <c r="BA31" s="137" t="s">
        <v>89</v>
      </c>
      <c r="BB31" s="136" t="s">
        <v>103</v>
      </c>
      <c r="BC31" s="135" t="s">
        <v>451</v>
      </c>
      <c r="BD31" s="134" t="s">
        <v>87</v>
      </c>
      <c r="BE31" s="134" t="s">
        <v>121</v>
      </c>
    </row>
    <row r="32" spans="2:57" x14ac:dyDescent="0.25">
      <c r="B32" s="134">
        <v>2025</v>
      </c>
      <c r="C32" s="134">
        <v>891780111</v>
      </c>
      <c r="D32" s="134" t="s">
        <v>78</v>
      </c>
      <c r="E32" s="149" t="s">
        <v>450</v>
      </c>
      <c r="F32" s="151" t="s">
        <v>449</v>
      </c>
      <c r="G32" s="153">
        <v>2020000100036</v>
      </c>
      <c r="H32" s="136" t="s">
        <v>81</v>
      </c>
      <c r="I32" s="134" t="s">
        <v>146</v>
      </c>
      <c r="J32" s="150" t="s">
        <v>289</v>
      </c>
      <c r="K32" s="155" t="s">
        <v>448</v>
      </c>
      <c r="L32" s="133">
        <v>4083524.27</v>
      </c>
      <c r="M32" s="134" t="s">
        <v>85</v>
      </c>
      <c r="N32" s="148" t="s">
        <v>447</v>
      </c>
      <c r="O32" s="148">
        <v>890115230</v>
      </c>
      <c r="P32" s="148">
        <v>73</v>
      </c>
      <c r="Q32" s="144">
        <v>45722</v>
      </c>
      <c r="R32" s="143">
        <v>5907583.6399999997</v>
      </c>
      <c r="S32" s="152">
        <v>45737</v>
      </c>
      <c r="T32" s="143">
        <v>5907583.6399999997</v>
      </c>
      <c r="U32" s="136" t="s">
        <v>87</v>
      </c>
      <c r="V32" s="133">
        <v>45498601</v>
      </c>
      <c r="W32" s="149" t="s">
        <v>167</v>
      </c>
      <c r="X32" s="152">
        <v>45737</v>
      </c>
      <c r="Y32" s="152">
        <v>45741</v>
      </c>
      <c r="Z32" s="152" t="s">
        <v>89</v>
      </c>
      <c r="AA32" s="152">
        <v>45785</v>
      </c>
      <c r="AB32" s="133">
        <f t="shared" si="0"/>
        <v>44</v>
      </c>
      <c r="AC32" s="136">
        <v>0</v>
      </c>
      <c r="AD32" s="143">
        <v>0</v>
      </c>
      <c r="AE32" s="136">
        <v>1</v>
      </c>
      <c r="AF32" s="159">
        <v>45801</v>
      </c>
      <c r="AG32" s="133">
        <f t="shared" si="1"/>
        <v>16</v>
      </c>
      <c r="AH32" s="136">
        <v>0</v>
      </c>
      <c r="AI32" s="143">
        <v>0</v>
      </c>
      <c r="AJ32" s="144" t="s">
        <v>89</v>
      </c>
      <c r="AK32" s="137" t="s">
        <v>89</v>
      </c>
      <c r="AL32" s="136">
        <v>0</v>
      </c>
      <c r="AM32" s="136" t="s">
        <v>89</v>
      </c>
      <c r="AN32" s="136" t="s">
        <v>89</v>
      </c>
      <c r="AO32" s="136" t="s">
        <v>89</v>
      </c>
      <c r="AP32" s="133">
        <f t="shared" si="2"/>
        <v>0</v>
      </c>
      <c r="AQ32" s="133">
        <f>+L32+AD32-AI32</f>
        <v>4083524.27</v>
      </c>
      <c r="AR32" s="136" t="s">
        <v>90</v>
      </c>
      <c r="AS32" s="133">
        <v>0</v>
      </c>
      <c r="AT32" s="136" t="s">
        <v>90</v>
      </c>
      <c r="AU32" s="133">
        <v>0</v>
      </c>
      <c r="AV32" s="142" t="s">
        <v>89</v>
      </c>
      <c r="AW32" s="133">
        <v>0</v>
      </c>
      <c r="AX32" s="140">
        <f t="shared" si="3"/>
        <v>4083524.27</v>
      </c>
      <c r="AY32" s="139">
        <f t="shared" si="4"/>
        <v>0</v>
      </c>
      <c r="AZ32" s="138">
        <v>1</v>
      </c>
      <c r="BA32" s="137" t="s">
        <v>89</v>
      </c>
      <c r="BB32" s="136" t="s">
        <v>103</v>
      </c>
      <c r="BC32" s="135" t="s">
        <v>446</v>
      </c>
      <c r="BD32" s="134" t="s">
        <v>87</v>
      </c>
      <c r="BE32" s="134" t="s">
        <v>121</v>
      </c>
    </row>
    <row r="33" spans="2:57" s="163" customFormat="1" ht="25.5" x14ac:dyDescent="0.25">
      <c r="B33" s="134">
        <v>2025</v>
      </c>
      <c r="C33" s="134">
        <v>891780111</v>
      </c>
      <c r="D33" s="134" t="s">
        <v>78</v>
      </c>
      <c r="E33" s="150" t="s">
        <v>445</v>
      </c>
      <c r="F33" s="160" t="s">
        <v>444</v>
      </c>
      <c r="G33" s="168">
        <v>2020000100036</v>
      </c>
      <c r="H33" s="134" t="s">
        <v>81</v>
      </c>
      <c r="I33" s="134" t="s">
        <v>146</v>
      </c>
      <c r="J33" s="150" t="s">
        <v>289</v>
      </c>
      <c r="K33" s="150" t="s">
        <v>443</v>
      </c>
      <c r="L33" s="166">
        <v>7745110</v>
      </c>
      <c r="M33" s="134" t="s">
        <v>85</v>
      </c>
      <c r="N33" s="164" t="s">
        <v>442</v>
      </c>
      <c r="O33" s="164">
        <v>900352772</v>
      </c>
      <c r="P33" s="167" t="s">
        <v>441</v>
      </c>
      <c r="Q33" s="137">
        <v>45722</v>
      </c>
      <c r="R33" s="167" t="s">
        <v>440</v>
      </c>
      <c r="S33" s="159">
        <v>45743</v>
      </c>
      <c r="T33" s="166">
        <v>7745110</v>
      </c>
      <c r="U33" s="134" t="s">
        <v>87</v>
      </c>
      <c r="V33" s="135">
        <v>45498601</v>
      </c>
      <c r="W33" s="150" t="s">
        <v>167</v>
      </c>
      <c r="X33" s="159">
        <v>45743</v>
      </c>
      <c r="Y33" s="159">
        <v>45747</v>
      </c>
      <c r="Z33" s="159" t="s">
        <v>89</v>
      </c>
      <c r="AA33" s="159">
        <v>45777</v>
      </c>
      <c r="AB33" s="135">
        <f t="shared" si="0"/>
        <v>30</v>
      </c>
      <c r="AC33" s="134">
        <v>0</v>
      </c>
      <c r="AD33" s="166">
        <v>0</v>
      </c>
      <c r="AE33" s="134">
        <v>0</v>
      </c>
      <c r="AF33" s="159" t="s">
        <v>89</v>
      </c>
      <c r="AG33" s="135">
        <f t="shared" si="1"/>
        <v>0</v>
      </c>
      <c r="AH33" s="134">
        <v>0</v>
      </c>
      <c r="AI33" s="166">
        <v>0</v>
      </c>
      <c r="AJ33" s="137" t="s">
        <v>89</v>
      </c>
      <c r="AK33" s="137" t="s">
        <v>89</v>
      </c>
      <c r="AL33" s="134">
        <v>0</v>
      </c>
      <c r="AM33" s="134" t="s">
        <v>89</v>
      </c>
      <c r="AN33" s="134" t="s">
        <v>89</v>
      </c>
      <c r="AO33" s="134" t="s">
        <v>89</v>
      </c>
      <c r="AP33" s="135">
        <f t="shared" si="2"/>
        <v>0</v>
      </c>
      <c r="AQ33" s="135">
        <f>+L33+AD33-AI33</f>
        <v>7745110</v>
      </c>
      <c r="AR33" s="134" t="s">
        <v>90</v>
      </c>
      <c r="AS33" s="166">
        <v>0</v>
      </c>
      <c r="AT33" s="134" t="s">
        <v>90</v>
      </c>
      <c r="AU33" s="166">
        <v>0</v>
      </c>
      <c r="AV33" s="142" t="s">
        <v>89</v>
      </c>
      <c r="AW33" s="165">
        <v>0</v>
      </c>
      <c r="AX33" s="140">
        <f t="shared" si="3"/>
        <v>7745110</v>
      </c>
      <c r="AY33" s="139">
        <f t="shared" si="4"/>
        <v>0</v>
      </c>
      <c r="AZ33" s="138">
        <v>1</v>
      </c>
      <c r="BA33" s="137" t="s">
        <v>89</v>
      </c>
      <c r="BB33" s="134" t="s">
        <v>103</v>
      </c>
      <c r="BC33" s="135" t="s">
        <v>439</v>
      </c>
      <c r="BD33" s="134" t="s">
        <v>87</v>
      </c>
      <c r="BE33" s="134" t="s">
        <v>121</v>
      </c>
    </row>
    <row r="34" spans="2:57" s="163" customFormat="1" x14ac:dyDescent="0.2">
      <c r="B34" s="134">
        <v>2025</v>
      </c>
      <c r="C34" s="134">
        <v>891780111</v>
      </c>
      <c r="D34" s="134" t="s">
        <v>78</v>
      </c>
      <c r="E34" s="150" t="s">
        <v>438</v>
      </c>
      <c r="F34" s="160" t="s">
        <v>437</v>
      </c>
      <c r="G34" s="168">
        <v>0</v>
      </c>
      <c r="H34" s="134" t="s">
        <v>81</v>
      </c>
      <c r="I34" s="134" t="s">
        <v>127</v>
      </c>
      <c r="J34" s="150" t="s">
        <v>289</v>
      </c>
      <c r="K34" s="155" t="s">
        <v>436</v>
      </c>
      <c r="L34" s="166">
        <v>209000000</v>
      </c>
      <c r="M34" s="134" t="s">
        <v>85</v>
      </c>
      <c r="N34" s="133" t="s">
        <v>435</v>
      </c>
      <c r="O34" s="133" t="s">
        <v>434</v>
      </c>
      <c r="P34" s="167">
        <v>1059</v>
      </c>
      <c r="Q34" s="137">
        <v>45786</v>
      </c>
      <c r="R34" s="167">
        <v>209000000</v>
      </c>
      <c r="S34" s="159">
        <v>45789</v>
      </c>
      <c r="T34" s="166">
        <v>209000000</v>
      </c>
      <c r="U34" s="136" t="s">
        <v>87</v>
      </c>
      <c r="V34" s="135">
        <v>36564011</v>
      </c>
      <c r="W34" s="150" t="s">
        <v>335</v>
      </c>
      <c r="X34" s="159">
        <v>45789</v>
      </c>
      <c r="Y34" s="159">
        <v>45789</v>
      </c>
      <c r="Z34" s="159" t="s">
        <v>89</v>
      </c>
      <c r="AA34" s="159">
        <v>45820</v>
      </c>
      <c r="AB34" s="135">
        <f t="shared" si="0"/>
        <v>31</v>
      </c>
      <c r="AC34" s="134">
        <v>1</v>
      </c>
      <c r="AD34" s="166">
        <v>1599012</v>
      </c>
      <c r="AE34" s="134">
        <v>0</v>
      </c>
      <c r="AF34" s="159" t="s">
        <v>89</v>
      </c>
      <c r="AG34" s="135">
        <f t="shared" si="1"/>
        <v>0</v>
      </c>
      <c r="AH34" s="134">
        <v>0</v>
      </c>
      <c r="AI34" s="166">
        <v>0</v>
      </c>
      <c r="AJ34" s="137" t="s">
        <v>89</v>
      </c>
      <c r="AK34" s="137" t="s">
        <v>89</v>
      </c>
      <c r="AL34" s="134">
        <v>0</v>
      </c>
      <c r="AM34" s="134" t="s">
        <v>89</v>
      </c>
      <c r="AN34" s="134" t="s">
        <v>89</v>
      </c>
      <c r="AO34" s="134" t="s">
        <v>89</v>
      </c>
      <c r="AP34" s="135">
        <f t="shared" si="2"/>
        <v>0</v>
      </c>
      <c r="AQ34" s="135">
        <f>+L34+AD34-AI34</f>
        <v>210599012</v>
      </c>
      <c r="AR34" s="134" t="s">
        <v>87</v>
      </c>
      <c r="AS34" s="166">
        <v>210599012</v>
      </c>
      <c r="AT34" s="134" t="s">
        <v>90</v>
      </c>
      <c r="AU34" s="166">
        <v>0</v>
      </c>
      <c r="AV34" s="142" t="s">
        <v>89</v>
      </c>
      <c r="AW34" s="165">
        <v>210598932.83000001</v>
      </c>
      <c r="AX34" s="140">
        <f t="shared" si="3"/>
        <v>79.169999986886978</v>
      </c>
      <c r="AY34" s="139">
        <f t="shared" si="4"/>
        <v>0.99999962407231058</v>
      </c>
      <c r="AZ34" s="138">
        <v>1</v>
      </c>
      <c r="BA34" s="137" t="s">
        <v>89</v>
      </c>
      <c r="BB34" s="134" t="s">
        <v>103</v>
      </c>
      <c r="BC34" s="135" t="s">
        <v>433</v>
      </c>
      <c r="BD34" s="134" t="s">
        <v>87</v>
      </c>
      <c r="BE34" s="134" t="s">
        <v>121</v>
      </c>
    </row>
    <row r="35" spans="2:57" s="163" customFormat="1" x14ac:dyDescent="0.2">
      <c r="B35" s="134">
        <v>2025</v>
      </c>
      <c r="C35" s="134">
        <v>891780111</v>
      </c>
      <c r="D35" s="134" t="s">
        <v>78</v>
      </c>
      <c r="E35" s="150" t="s">
        <v>432</v>
      </c>
      <c r="F35" s="151" t="s">
        <v>431</v>
      </c>
      <c r="G35" s="168">
        <v>2020000100036</v>
      </c>
      <c r="H35" s="134" t="s">
        <v>81</v>
      </c>
      <c r="I35" s="134" t="s">
        <v>146</v>
      </c>
      <c r="J35" s="150" t="s">
        <v>289</v>
      </c>
      <c r="K35" s="155" t="s">
        <v>430</v>
      </c>
      <c r="L35" s="166">
        <v>11623377</v>
      </c>
      <c r="M35" s="134" t="s">
        <v>85</v>
      </c>
      <c r="N35" s="133" t="s">
        <v>429</v>
      </c>
      <c r="O35" s="154">
        <v>900428481</v>
      </c>
      <c r="P35" s="167">
        <v>79</v>
      </c>
      <c r="Q35" s="137">
        <v>45796</v>
      </c>
      <c r="R35" s="167">
        <v>11623377</v>
      </c>
      <c r="S35" s="159">
        <v>45804</v>
      </c>
      <c r="T35" s="166">
        <v>11623377</v>
      </c>
      <c r="U35" s="136" t="s">
        <v>87</v>
      </c>
      <c r="V35" s="135">
        <v>45498601</v>
      </c>
      <c r="W35" s="150" t="s">
        <v>167</v>
      </c>
      <c r="X35" s="159">
        <v>45804</v>
      </c>
      <c r="Y35" s="159">
        <v>45804</v>
      </c>
      <c r="Z35" s="159" t="s">
        <v>89</v>
      </c>
      <c r="AA35" s="159">
        <v>45865</v>
      </c>
      <c r="AB35" s="135">
        <f t="shared" si="0"/>
        <v>61</v>
      </c>
      <c r="AC35" s="134">
        <v>0</v>
      </c>
      <c r="AD35" s="166">
        <v>0</v>
      </c>
      <c r="AE35" s="134">
        <v>0</v>
      </c>
      <c r="AF35" s="159" t="s">
        <v>89</v>
      </c>
      <c r="AG35" s="135">
        <f t="shared" si="1"/>
        <v>0</v>
      </c>
      <c r="AH35" s="134">
        <v>0</v>
      </c>
      <c r="AI35" s="166">
        <v>0</v>
      </c>
      <c r="AJ35" s="137" t="s">
        <v>89</v>
      </c>
      <c r="AK35" s="137" t="s">
        <v>89</v>
      </c>
      <c r="AL35" s="134">
        <v>0</v>
      </c>
      <c r="AM35" s="134" t="s">
        <v>89</v>
      </c>
      <c r="AN35" s="134" t="s">
        <v>89</v>
      </c>
      <c r="AO35" s="134" t="s">
        <v>89</v>
      </c>
      <c r="AP35" s="135">
        <f t="shared" si="2"/>
        <v>0</v>
      </c>
      <c r="AQ35" s="135">
        <f>+L35+AD35-AI35</f>
        <v>11623377</v>
      </c>
      <c r="AR35" s="134" t="s">
        <v>90</v>
      </c>
      <c r="AS35" s="166">
        <v>0</v>
      </c>
      <c r="AT35" s="134" t="s">
        <v>90</v>
      </c>
      <c r="AU35" s="166">
        <v>0</v>
      </c>
      <c r="AV35" s="142" t="s">
        <v>89</v>
      </c>
      <c r="AW35" s="165">
        <v>0</v>
      </c>
      <c r="AX35" s="140">
        <f t="shared" si="3"/>
        <v>11623377</v>
      </c>
      <c r="AY35" s="139">
        <f t="shared" si="4"/>
        <v>0</v>
      </c>
      <c r="AZ35" s="138">
        <v>0</v>
      </c>
      <c r="BA35" s="137" t="s">
        <v>89</v>
      </c>
      <c r="BB35" s="134" t="s">
        <v>8042</v>
      </c>
      <c r="BC35" s="135" t="s">
        <v>428</v>
      </c>
      <c r="BD35" s="134" t="s">
        <v>87</v>
      </c>
      <c r="BE35" s="134" t="s">
        <v>121</v>
      </c>
    </row>
    <row r="36" spans="2:57" s="163" customFormat="1" x14ac:dyDescent="0.2">
      <c r="B36" s="134">
        <v>2025</v>
      </c>
      <c r="C36" s="134">
        <v>891780111</v>
      </c>
      <c r="D36" s="134" t="s">
        <v>78</v>
      </c>
      <c r="E36" s="150" t="s">
        <v>427</v>
      </c>
      <c r="F36" s="151" t="s">
        <v>426</v>
      </c>
      <c r="G36" s="153">
        <v>2021000100084</v>
      </c>
      <c r="H36" s="134" t="s">
        <v>81</v>
      </c>
      <c r="I36" s="134" t="s">
        <v>146</v>
      </c>
      <c r="J36" s="150" t="s">
        <v>289</v>
      </c>
      <c r="K36" s="155" t="s">
        <v>425</v>
      </c>
      <c r="L36" s="166">
        <v>36744781.920000002</v>
      </c>
      <c r="M36" s="134" t="s">
        <v>85</v>
      </c>
      <c r="N36" s="133" t="s">
        <v>424</v>
      </c>
      <c r="O36" s="154">
        <v>900355024</v>
      </c>
      <c r="P36" s="167">
        <v>48</v>
      </c>
      <c r="Q36" s="137">
        <v>45688</v>
      </c>
      <c r="R36" s="167">
        <v>148144360</v>
      </c>
      <c r="S36" s="159">
        <v>45814</v>
      </c>
      <c r="T36" s="166">
        <v>36744781.920000002</v>
      </c>
      <c r="U36" s="136" t="s">
        <v>87</v>
      </c>
      <c r="V36" s="154">
        <v>51913961</v>
      </c>
      <c r="W36" s="149" t="s">
        <v>203</v>
      </c>
      <c r="X36" s="159">
        <v>45814</v>
      </c>
      <c r="Y36" s="159">
        <v>45820</v>
      </c>
      <c r="Z36" s="159">
        <v>45819</v>
      </c>
      <c r="AA36" s="159">
        <v>45834</v>
      </c>
      <c r="AB36" s="135">
        <f t="shared" si="0"/>
        <v>15</v>
      </c>
      <c r="AC36" s="134">
        <v>0</v>
      </c>
      <c r="AD36" s="166">
        <v>0</v>
      </c>
      <c r="AE36" s="134">
        <v>0</v>
      </c>
      <c r="AF36" s="159" t="s">
        <v>89</v>
      </c>
      <c r="AG36" s="135">
        <f t="shared" si="1"/>
        <v>0</v>
      </c>
      <c r="AH36" s="134">
        <v>0</v>
      </c>
      <c r="AI36" s="166">
        <v>0</v>
      </c>
      <c r="AJ36" s="137" t="s">
        <v>89</v>
      </c>
      <c r="AK36" s="137" t="s">
        <v>89</v>
      </c>
      <c r="AL36" s="134">
        <v>0</v>
      </c>
      <c r="AM36" s="134" t="s">
        <v>89</v>
      </c>
      <c r="AN36" s="134" t="s">
        <v>89</v>
      </c>
      <c r="AO36" s="134" t="s">
        <v>89</v>
      </c>
      <c r="AP36" s="135">
        <f t="shared" si="2"/>
        <v>0</v>
      </c>
      <c r="AQ36" s="135">
        <f>+L36+AD36-AI36</f>
        <v>36744781.920000002</v>
      </c>
      <c r="AR36" s="134" t="s">
        <v>90</v>
      </c>
      <c r="AS36" s="166">
        <v>0</v>
      </c>
      <c r="AT36" s="134" t="s">
        <v>90</v>
      </c>
      <c r="AU36" s="166">
        <v>0</v>
      </c>
      <c r="AV36" s="142" t="s">
        <v>89</v>
      </c>
      <c r="AW36" s="165">
        <v>36744781.920000002</v>
      </c>
      <c r="AX36" s="140">
        <f t="shared" si="3"/>
        <v>0</v>
      </c>
      <c r="AY36" s="139">
        <f t="shared" si="4"/>
        <v>1</v>
      </c>
      <c r="AZ36" s="138">
        <v>1</v>
      </c>
      <c r="BA36" s="137" t="s">
        <v>89</v>
      </c>
      <c r="BB36" s="134" t="s">
        <v>103</v>
      </c>
      <c r="BC36" s="135" t="s">
        <v>423</v>
      </c>
      <c r="BD36" s="134" t="s">
        <v>87</v>
      </c>
      <c r="BE36" s="134" t="s">
        <v>121</v>
      </c>
    </row>
    <row r="37" spans="2:57" s="163" customFormat="1" x14ac:dyDescent="0.2">
      <c r="B37" s="134">
        <v>2025</v>
      </c>
      <c r="C37" s="134">
        <v>891780111</v>
      </c>
      <c r="D37" s="134" t="s">
        <v>78</v>
      </c>
      <c r="E37" s="150" t="s">
        <v>422</v>
      </c>
      <c r="F37" s="151" t="s">
        <v>421</v>
      </c>
      <c r="G37" s="153">
        <v>2021000100084</v>
      </c>
      <c r="H37" s="134" t="s">
        <v>81</v>
      </c>
      <c r="I37" s="134" t="s">
        <v>146</v>
      </c>
      <c r="J37" s="150" t="s">
        <v>289</v>
      </c>
      <c r="K37" s="133" t="s">
        <v>420</v>
      </c>
      <c r="L37" s="166">
        <v>2392528.5</v>
      </c>
      <c r="M37" s="134" t="s">
        <v>85</v>
      </c>
      <c r="N37" s="133" t="s">
        <v>419</v>
      </c>
      <c r="O37" s="154">
        <v>900730558</v>
      </c>
      <c r="P37" s="167">
        <v>50</v>
      </c>
      <c r="Q37" s="137">
        <v>45688</v>
      </c>
      <c r="R37" s="167">
        <v>52517363.140000001</v>
      </c>
      <c r="S37" s="159">
        <v>45881</v>
      </c>
      <c r="T37" s="166">
        <v>2392528.5</v>
      </c>
      <c r="U37" s="136" t="s">
        <v>87</v>
      </c>
      <c r="V37" s="154">
        <v>51913961</v>
      </c>
      <c r="W37" s="149" t="s">
        <v>203</v>
      </c>
      <c r="X37" s="159">
        <v>45881</v>
      </c>
      <c r="Y37" s="159">
        <v>45882</v>
      </c>
      <c r="Z37" s="159" t="s">
        <v>89</v>
      </c>
      <c r="AA37" s="159">
        <v>45968</v>
      </c>
      <c r="AB37" s="135">
        <f t="shared" si="0"/>
        <v>86</v>
      </c>
      <c r="AC37" s="134">
        <v>0</v>
      </c>
      <c r="AD37" s="166">
        <v>0</v>
      </c>
      <c r="AE37" s="134">
        <v>0</v>
      </c>
      <c r="AF37" s="159" t="s">
        <v>89</v>
      </c>
      <c r="AG37" s="135">
        <f t="shared" si="1"/>
        <v>0</v>
      </c>
      <c r="AH37" s="134">
        <v>0</v>
      </c>
      <c r="AI37" s="166">
        <v>0</v>
      </c>
      <c r="AJ37" s="137" t="s">
        <v>89</v>
      </c>
      <c r="AK37" s="137" t="s">
        <v>89</v>
      </c>
      <c r="AL37" s="134">
        <v>0</v>
      </c>
      <c r="AM37" s="134" t="s">
        <v>89</v>
      </c>
      <c r="AN37" s="134" t="s">
        <v>89</v>
      </c>
      <c r="AO37" s="134" t="s">
        <v>89</v>
      </c>
      <c r="AP37" s="135">
        <f t="shared" si="2"/>
        <v>0</v>
      </c>
      <c r="AQ37" s="135">
        <f>+L37+AD37-AI37</f>
        <v>2392528.5</v>
      </c>
      <c r="AR37" s="134" t="s">
        <v>90</v>
      </c>
      <c r="AS37" s="166">
        <v>0</v>
      </c>
      <c r="AT37" s="134" t="s">
        <v>90</v>
      </c>
      <c r="AU37" s="166">
        <v>0</v>
      </c>
      <c r="AV37" s="142" t="s">
        <v>89</v>
      </c>
      <c r="AW37" s="165">
        <v>0</v>
      </c>
      <c r="AX37" s="140">
        <f t="shared" si="3"/>
        <v>2392528.5</v>
      </c>
      <c r="AY37" s="139">
        <f t="shared" si="4"/>
        <v>0</v>
      </c>
      <c r="AZ37" s="138">
        <v>0</v>
      </c>
      <c r="BA37" s="137" t="s">
        <v>89</v>
      </c>
      <c r="BB37" s="134" t="s">
        <v>108</v>
      </c>
      <c r="BC37" s="135" t="s">
        <v>418</v>
      </c>
      <c r="BD37" s="134" t="s">
        <v>87</v>
      </c>
      <c r="BE37" s="134" t="s">
        <v>121</v>
      </c>
    </row>
    <row r="38" spans="2:57" s="163" customFormat="1" x14ac:dyDescent="0.2">
      <c r="B38" s="134">
        <v>2025</v>
      </c>
      <c r="C38" s="134">
        <v>891780111</v>
      </c>
      <c r="D38" s="134" t="s">
        <v>78</v>
      </c>
      <c r="E38" s="150" t="s">
        <v>417</v>
      </c>
      <c r="F38" s="151" t="s">
        <v>416</v>
      </c>
      <c r="G38" s="168">
        <v>2020000100036</v>
      </c>
      <c r="H38" s="134" t="s">
        <v>81</v>
      </c>
      <c r="I38" s="134" t="s">
        <v>146</v>
      </c>
      <c r="J38" s="150" t="s">
        <v>289</v>
      </c>
      <c r="K38" s="155" t="s">
        <v>415</v>
      </c>
      <c r="L38" s="166">
        <v>4515000</v>
      </c>
      <c r="M38" s="134" t="s">
        <v>85</v>
      </c>
      <c r="N38" s="133" t="s">
        <v>414</v>
      </c>
      <c r="O38" s="154">
        <v>900763287</v>
      </c>
      <c r="P38" s="167">
        <v>101</v>
      </c>
      <c r="Q38" s="137">
        <v>45895</v>
      </c>
      <c r="R38" s="167">
        <v>4900000</v>
      </c>
      <c r="S38" s="159">
        <v>45895</v>
      </c>
      <c r="T38" s="166">
        <v>4515000</v>
      </c>
      <c r="U38" s="136" t="s">
        <v>87</v>
      </c>
      <c r="V38" s="135">
        <v>45498601</v>
      </c>
      <c r="W38" s="150" t="s">
        <v>167</v>
      </c>
      <c r="X38" s="159">
        <v>45897</v>
      </c>
      <c r="Y38" s="159">
        <v>45897</v>
      </c>
      <c r="Z38" s="152" t="s">
        <v>89</v>
      </c>
      <c r="AA38" s="159">
        <v>45899</v>
      </c>
      <c r="AB38" s="135">
        <f t="shared" si="0"/>
        <v>2</v>
      </c>
      <c r="AC38" s="134">
        <v>0</v>
      </c>
      <c r="AD38" s="166">
        <v>0</v>
      </c>
      <c r="AE38" s="134">
        <v>0</v>
      </c>
      <c r="AF38" s="159" t="s">
        <v>89</v>
      </c>
      <c r="AG38" s="135">
        <f t="shared" si="1"/>
        <v>0</v>
      </c>
      <c r="AH38" s="134">
        <v>0</v>
      </c>
      <c r="AI38" s="166">
        <v>0</v>
      </c>
      <c r="AJ38" s="137" t="s">
        <v>89</v>
      </c>
      <c r="AK38" s="137" t="s">
        <v>89</v>
      </c>
      <c r="AL38" s="134">
        <v>0</v>
      </c>
      <c r="AM38" s="134" t="s">
        <v>89</v>
      </c>
      <c r="AN38" s="134" t="s">
        <v>89</v>
      </c>
      <c r="AO38" s="134" t="s">
        <v>89</v>
      </c>
      <c r="AP38" s="135">
        <f t="shared" si="2"/>
        <v>0</v>
      </c>
      <c r="AQ38" s="135">
        <f>+L38+AD38-AI38</f>
        <v>4515000</v>
      </c>
      <c r="AR38" s="134" t="s">
        <v>90</v>
      </c>
      <c r="AS38" s="166">
        <v>0</v>
      </c>
      <c r="AT38" s="134" t="s">
        <v>90</v>
      </c>
      <c r="AU38" s="166">
        <v>0</v>
      </c>
      <c r="AV38" s="142" t="s">
        <v>89</v>
      </c>
      <c r="AW38" s="165">
        <v>0</v>
      </c>
      <c r="AX38" s="140">
        <f t="shared" si="3"/>
        <v>4515000</v>
      </c>
      <c r="AY38" s="139">
        <f t="shared" si="4"/>
        <v>0</v>
      </c>
      <c r="AZ38" s="138">
        <v>1</v>
      </c>
      <c r="BA38" s="137" t="s">
        <v>89</v>
      </c>
      <c r="BB38" s="134" t="s">
        <v>103</v>
      </c>
      <c r="BC38" s="135" t="s">
        <v>413</v>
      </c>
      <c r="BD38" s="134" t="s">
        <v>87</v>
      </c>
      <c r="BE38" s="134" t="s">
        <v>121</v>
      </c>
    </row>
    <row r="39" spans="2:57" x14ac:dyDescent="0.25">
      <c r="B39" s="134">
        <v>2025</v>
      </c>
      <c r="C39" s="134">
        <v>891780111</v>
      </c>
      <c r="D39" s="134" t="s">
        <v>78</v>
      </c>
      <c r="E39" s="149" t="s">
        <v>412</v>
      </c>
      <c r="F39" s="151" t="s">
        <v>411</v>
      </c>
      <c r="G39" s="153">
        <v>2022000100019</v>
      </c>
      <c r="H39" s="136" t="s">
        <v>81</v>
      </c>
      <c r="I39" s="134" t="s">
        <v>146</v>
      </c>
      <c r="J39" s="150" t="s">
        <v>289</v>
      </c>
      <c r="K39" s="149" t="s">
        <v>410</v>
      </c>
      <c r="L39" s="143">
        <v>17600000</v>
      </c>
      <c r="M39" s="134" t="s">
        <v>85</v>
      </c>
      <c r="N39" s="148" t="s">
        <v>409</v>
      </c>
      <c r="O39" s="154">
        <v>1124005920</v>
      </c>
      <c r="P39" s="148">
        <v>74</v>
      </c>
      <c r="Q39" s="144">
        <v>45727</v>
      </c>
      <c r="R39" s="143">
        <v>146600000</v>
      </c>
      <c r="S39" s="152">
        <v>45735</v>
      </c>
      <c r="T39" s="143">
        <v>17600000</v>
      </c>
      <c r="U39" s="136" t="s">
        <v>87</v>
      </c>
      <c r="V39" s="143">
        <v>85468582</v>
      </c>
      <c r="W39" s="149" t="s">
        <v>143</v>
      </c>
      <c r="X39" s="152">
        <v>45734</v>
      </c>
      <c r="Y39" s="152">
        <v>45735</v>
      </c>
      <c r="Z39" s="152" t="s">
        <v>89</v>
      </c>
      <c r="AA39" s="152">
        <v>45960</v>
      </c>
      <c r="AB39" s="133">
        <f t="shared" si="0"/>
        <v>225</v>
      </c>
      <c r="AC39" s="136">
        <v>0</v>
      </c>
      <c r="AD39" s="143">
        <v>0</v>
      </c>
      <c r="AE39" s="136">
        <v>0</v>
      </c>
      <c r="AF39" s="159" t="s">
        <v>89</v>
      </c>
      <c r="AG39" s="133">
        <f t="shared" si="1"/>
        <v>0</v>
      </c>
      <c r="AH39" s="136">
        <v>0</v>
      </c>
      <c r="AI39" s="143">
        <v>0</v>
      </c>
      <c r="AJ39" s="144" t="s">
        <v>89</v>
      </c>
      <c r="AK39" s="137" t="s">
        <v>89</v>
      </c>
      <c r="AL39" s="136">
        <v>0</v>
      </c>
      <c r="AM39" s="136" t="s">
        <v>89</v>
      </c>
      <c r="AN39" s="136" t="s">
        <v>89</v>
      </c>
      <c r="AO39" s="136" t="s">
        <v>89</v>
      </c>
      <c r="AP39" s="133">
        <f t="shared" si="2"/>
        <v>0</v>
      </c>
      <c r="AQ39" s="133">
        <f>+L39+AD39-AI39</f>
        <v>17600000</v>
      </c>
      <c r="AR39" s="136" t="s">
        <v>90</v>
      </c>
      <c r="AS39" s="143">
        <v>0</v>
      </c>
      <c r="AT39" s="136" t="s">
        <v>90</v>
      </c>
      <c r="AU39" s="143">
        <v>0</v>
      </c>
      <c r="AV39" s="142" t="s">
        <v>89</v>
      </c>
      <c r="AW39" s="141">
        <v>2200000</v>
      </c>
      <c r="AX39" s="140">
        <f t="shared" si="3"/>
        <v>15400000</v>
      </c>
      <c r="AY39" s="139">
        <f t="shared" si="4"/>
        <v>0.125</v>
      </c>
      <c r="AZ39" s="138">
        <v>0.13</v>
      </c>
      <c r="BA39" s="137" t="s">
        <v>89</v>
      </c>
      <c r="BB39" s="136" t="s">
        <v>108</v>
      </c>
      <c r="BC39" s="161" t="s">
        <v>408</v>
      </c>
      <c r="BD39" s="134" t="s">
        <v>87</v>
      </c>
      <c r="BE39" s="134" t="s">
        <v>87</v>
      </c>
    </row>
    <row r="40" spans="2:57" x14ac:dyDescent="0.25">
      <c r="B40" s="134">
        <v>2025</v>
      </c>
      <c r="C40" s="134">
        <v>891780111</v>
      </c>
      <c r="D40" s="134" t="s">
        <v>78</v>
      </c>
      <c r="E40" s="149" t="s">
        <v>407</v>
      </c>
      <c r="F40" s="151" t="s">
        <v>406</v>
      </c>
      <c r="G40" s="153">
        <v>2022000100019</v>
      </c>
      <c r="H40" s="136" t="s">
        <v>81</v>
      </c>
      <c r="I40" s="134" t="s">
        <v>146</v>
      </c>
      <c r="J40" s="150" t="s">
        <v>289</v>
      </c>
      <c r="K40" s="149" t="s">
        <v>405</v>
      </c>
      <c r="L40" s="143">
        <v>13200000</v>
      </c>
      <c r="M40" s="134" t="s">
        <v>85</v>
      </c>
      <c r="N40" s="148" t="s">
        <v>404</v>
      </c>
      <c r="O40" s="154">
        <v>1082409369</v>
      </c>
      <c r="P40" s="148">
        <v>74</v>
      </c>
      <c r="Q40" s="144">
        <v>45727</v>
      </c>
      <c r="R40" s="143">
        <v>146600000</v>
      </c>
      <c r="S40" s="152">
        <v>45784</v>
      </c>
      <c r="T40" s="143">
        <v>13200000</v>
      </c>
      <c r="U40" s="136" t="s">
        <v>87</v>
      </c>
      <c r="V40" s="143">
        <v>85468582</v>
      </c>
      <c r="W40" s="149" t="s">
        <v>143</v>
      </c>
      <c r="X40" s="152">
        <v>45783</v>
      </c>
      <c r="Y40" s="152">
        <v>45784</v>
      </c>
      <c r="Z40" s="152" t="s">
        <v>89</v>
      </c>
      <c r="AA40" s="152">
        <v>45966</v>
      </c>
      <c r="AB40" s="133">
        <f t="shared" ref="AB40:AB71" si="5">+IF(Z40="1800-01-01",AA40-Y40,AA40-Z40)</f>
        <v>182</v>
      </c>
      <c r="AC40" s="136">
        <v>0</v>
      </c>
      <c r="AD40" s="143">
        <v>0</v>
      </c>
      <c r="AE40" s="136">
        <v>0</v>
      </c>
      <c r="AF40" s="159" t="s">
        <v>89</v>
      </c>
      <c r="AG40" s="133">
        <f t="shared" ref="AG40:AG71" si="6">+IF(AF40="1800-01-01",0,AF40-AA40)</f>
        <v>0</v>
      </c>
      <c r="AH40" s="136">
        <v>0</v>
      </c>
      <c r="AI40" s="143">
        <v>0</v>
      </c>
      <c r="AJ40" s="144" t="s">
        <v>89</v>
      </c>
      <c r="AK40" s="137" t="s">
        <v>89</v>
      </c>
      <c r="AL40" s="136">
        <v>0</v>
      </c>
      <c r="AM40" s="136" t="s">
        <v>89</v>
      </c>
      <c r="AN40" s="136" t="s">
        <v>89</v>
      </c>
      <c r="AO40" s="136" t="s">
        <v>89</v>
      </c>
      <c r="AP40" s="133">
        <f t="shared" ref="AP40:AP71" si="7">+IF(AM40="1800-01-01",0,AN40-AM40)</f>
        <v>0</v>
      </c>
      <c r="AQ40" s="133">
        <f>+L40+AD40-AI40</f>
        <v>13200000</v>
      </c>
      <c r="AR40" s="136" t="s">
        <v>90</v>
      </c>
      <c r="AS40" s="143">
        <v>0</v>
      </c>
      <c r="AT40" s="136" t="s">
        <v>90</v>
      </c>
      <c r="AU40" s="143">
        <v>0</v>
      </c>
      <c r="AV40" s="142" t="s">
        <v>89</v>
      </c>
      <c r="AW40" s="141">
        <v>4400000</v>
      </c>
      <c r="AX40" s="140">
        <f t="shared" ref="AX40:AX71" si="8">AQ40-AW40</f>
        <v>8800000</v>
      </c>
      <c r="AY40" s="139">
        <f t="shared" ref="AY40:AY71" si="9">+IFERROR(AW40/AQ40,"_")</f>
        <v>0.33333333333333331</v>
      </c>
      <c r="AZ40" s="138">
        <v>0.33</v>
      </c>
      <c r="BA40" s="137" t="s">
        <v>89</v>
      </c>
      <c r="BB40" s="136" t="s">
        <v>108</v>
      </c>
      <c r="BC40" s="161" t="s">
        <v>403</v>
      </c>
      <c r="BD40" s="134" t="s">
        <v>87</v>
      </c>
      <c r="BE40" s="134" t="s">
        <v>87</v>
      </c>
    </row>
    <row r="41" spans="2:57" x14ac:dyDescent="0.25">
      <c r="B41" s="134">
        <v>2025</v>
      </c>
      <c r="C41" s="134">
        <v>891780111</v>
      </c>
      <c r="D41" s="134" t="s">
        <v>78</v>
      </c>
      <c r="E41" s="149" t="s">
        <v>402</v>
      </c>
      <c r="F41" s="151" t="s">
        <v>401</v>
      </c>
      <c r="G41" s="153">
        <v>2022000100019</v>
      </c>
      <c r="H41" s="136" t="s">
        <v>81</v>
      </c>
      <c r="I41" s="134" t="s">
        <v>146</v>
      </c>
      <c r="J41" s="150" t="s">
        <v>289</v>
      </c>
      <c r="K41" s="149" t="s">
        <v>400</v>
      </c>
      <c r="L41" s="143">
        <v>13200000</v>
      </c>
      <c r="M41" s="134" t="s">
        <v>85</v>
      </c>
      <c r="N41" s="148" t="s">
        <v>399</v>
      </c>
      <c r="O41" s="154">
        <v>19594169</v>
      </c>
      <c r="P41" s="148">
        <v>74</v>
      </c>
      <c r="Q41" s="144">
        <v>45727</v>
      </c>
      <c r="R41" s="143">
        <v>146600000</v>
      </c>
      <c r="S41" s="152">
        <v>45784</v>
      </c>
      <c r="T41" s="143">
        <v>13200000</v>
      </c>
      <c r="U41" s="136" t="s">
        <v>87</v>
      </c>
      <c r="V41" s="143">
        <v>85468582</v>
      </c>
      <c r="W41" s="149" t="s">
        <v>143</v>
      </c>
      <c r="X41" s="152">
        <v>45783</v>
      </c>
      <c r="Y41" s="152">
        <v>45784</v>
      </c>
      <c r="Z41" s="152" t="s">
        <v>89</v>
      </c>
      <c r="AA41" s="152">
        <v>45966</v>
      </c>
      <c r="AB41" s="133">
        <f t="shared" si="5"/>
        <v>182</v>
      </c>
      <c r="AC41" s="136">
        <v>0</v>
      </c>
      <c r="AD41" s="143">
        <v>0</v>
      </c>
      <c r="AE41" s="136">
        <v>0</v>
      </c>
      <c r="AF41" s="159" t="s">
        <v>89</v>
      </c>
      <c r="AG41" s="133">
        <f t="shared" si="6"/>
        <v>0</v>
      </c>
      <c r="AH41" s="136">
        <v>0</v>
      </c>
      <c r="AI41" s="143">
        <v>0</v>
      </c>
      <c r="AJ41" s="144" t="s">
        <v>89</v>
      </c>
      <c r="AK41" s="137" t="s">
        <v>89</v>
      </c>
      <c r="AL41" s="136">
        <v>0</v>
      </c>
      <c r="AM41" s="136" t="s">
        <v>89</v>
      </c>
      <c r="AN41" s="136" t="s">
        <v>89</v>
      </c>
      <c r="AO41" s="136" t="s">
        <v>89</v>
      </c>
      <c r="AP41" s="133">
        <f t="shared" si="7"/>
        <v>0</v>
      </c>
      <c r="AQ41" s="133">
        <f>+L41+AD41-AI41</f>
        <v>13200000</v>
      </c>
      <c r="AR41" s="136" t="s">
        <v>90</v>
      </c>
      <c r="AS41" s="143">
        <v>0</v>
      </c>
      <c r="AT41" s="136" t="s">
        <v>90</v>
      </c>
      <c r="AU41" s="143">
        <v>0</v>
      </c>
      <c r="AV41" s="142" t="s">
        <v>89</v>
      </c>
      <c r="AW41" s="141">
        <v>4400000</v>
      </c>
      <c r="AX41" s="140">
        <f t="shared" si="8"/>
        <v>8800000</v>
      </c>
      <c r="AY41" s="139">
        <f t="shared" si="9"/>
        <v>0.33333333333333331</v>
      </c>
      <c r="AZ41" s="138">
        <v>0.33</v>
      </c>
      <c r="BA41" s="137" t="s">
        <v>89</v>
      </c>
      <c r="BB41" s="136" t="s">
        <v>108</v>
      </c>
      <c r="BC41" s="161" t="s">
        <v>398</v>
      </c>
      <c r="BD41" s="134" t="s">
        <v>87</v>
      </c>
      <c r="BE41" s="134" t="s">
        <v>87</v>
      </c>
    </row>
    <row r="42" spans="2:57" x14ac:dyDescent="0.25">
      <c r="B42" s="134">
        <v>2025</v>
      </c>
      <c r="C42" s="134">
        <v>891780111</v>
      </c>
      <c r="D42" s="134" t="s">
        <v>78</v>
      </c>
      <c r="E42" s="149" t="s">
        <v>397</v>
      </c>
      <c r="F42" s="151" t="s">
        <v>396</v>
      </c>
      <c r="G42" s="153">
        <v>2022000100019</v>
      </c>
      <c r="H42" s="136" t="s">
        <v>81</v>
      </c>
      <c r="I42" s="134" t="s">
        <v>146</v>
      </c>
      <c r="J42" s="150" t="s">
        <v>289</v>
      </c>
      <c r="K42" s="149" t="s">
        <v>395</v>
      </c>
      <c r="L42" s="143">
        <v>13200000</v>
      </c>
      <c r="M42" s="134" t="s">
        <v>85</v>
      </c>
      <c r="N42" s="148" t="s">
        <v>394</v>
      </c>
      <c r="O42" s="154">
        <v>17958170</v>
      </c>
      <c r="P42" s="148">
        <v>74</v>
      </c>
      <c r="Q42" s="144">
        <v>45727</v>
      </c>
      <c r="R42" s="143">
        <v>146600000</v>
      </c>
      <c r="S42" s="152">
        <v>45784</v>
      </c>
      <c r="T42" s="143">
        <v>13200000</v>
      </c>
      <c r="U42" s="136" t="s">
        <v>87</v>
      </c>
      <c r="V42" s="143">
        <v>85468582</v>
      </c>
      <c r="W42" s="149" t="s">
        <v>143</v>
      </c>
      <c r="X42" s="152">
        <v>45783</v>
      </c>
      <c r="Y42" s="152">
        <v>45784</v>
      </c>
      <c r="Z42" s="152" t="s">
        <v>89</v>
      </c>
      <c r="AA42" s="152">
        <v>45966</v>
      </c>
      <c r="AB42" s="133">
        <f t="shared" si="5"/>
        <v>182</v>
      </c>
      <c r="AC42" s="136">
        <v>0</v>
      </c>
      <c r="AD42" s="143">
        <v>0</v>
      </c>
      <c r="AE42" s="136">
        <v>0</v>
      </c>
      <c r="AF42" s="159" t="s">
        <v>89</v>
      </c>
      <c r="AG42" s="133">
        <f t="shared" si="6"/>
        <v>0</v>
      </c>
      <c r="AH42" s="136">
        <v>0</v>
      </c>
      <c r="AI42" s="143">
        <v>0</v>
      </c>
      <c r="AJ42" s="144" t="s">
        <v>89</v>
      </c>
      <c r="AK42" s="137" t="s">
        <v>89</v>
      </c>
      <c r="AL42" s="136">
        <v>0</v>
      </c>
      <c r="AM42" s="136" t="s">
        <v>89</v>
      </c>
      <c r="AN42" s="136" t="s">
        <v>89</v>
      </c>
      <c r="AO42" s="136" t="s">
        <v>89</v>
      </c>
      <c r="AP42" s="133">
        <f t="shared" si="7"/>
        <v>0</v>
      </c>
      <c r="AQ42" s="133">
        <f>+L42+AD42-AI42</f>
        <v>13200000</v>
      </c>
      <c r="AR42" s="136" t="s">
        <v>90</v>
      </c>
      <c r="AS42" s="143">
        <v>0</v>
      </c>
      <c r="AT42" s="136" t="s">
        <v>90</v>
      </c>
      <c r="AU42" s="143">
        <v>0</v>
      </c>
      <c r="AV42" s="142" t="s">
        <v>89</v>
      </c>
      <c r="AW42" s="141">
        <v>6600000</v>
      </c>
      <c r="AX42" s="140">
        <f t="shared" si="8"/>
        <v>6600000</v>
      </c>
      <c r="AY42" s="139">
        <f t="shared" si="9"/>
        <v>0.5</v>
      </c>
      <c r="AZ42" s="138">
        <v>0.5</v>
      </c>
      <c r="BA42" s="137" t="s">
        <v>89</v>
      </c>
      <c r="BB42" s="136" t="s">
        <v>108</v>
      </c>
      <c r="BC42" s="161" t="s">
        <v>393</v>
      </c>
      <c r="BD42" s="134" t="s">
        <v>87</v>
      </c>
      <c r="BE42" s="134" t="s">
        <v>87</v>
      </c>
    </row>
    <row r="43" spans="2:57" x14ac:dyDescent="0.25">
      <c r="B43" s="134">
        <v>2025</v>
      </c>
      <c r="C43" s="134">
        <v>891780111</v>
      </c>
      <c r="D43" s="134" t="s">
        <v>78</v>
      </c>
      <c r="E43" s="149" t="s">
        <v>392</v>
      </c>
      <c r="F43" s="151" t="s">
        <v>391</v>
      </c>
      <c r="G43" s="153">
        <v>2022000100019</v>
      </c>
      <c r="H43" s="136" t="s">
        <v>81</v>
      </c>
      <c r="I43" s="134" t="s">
        <v>146</v>
      </c>
      <c r="J43" s="150" t="s">
        <v>289</v>
      </c>
      <c r="K43" s="149" t="s">
        <v>390</v>
      </c>
      <c r="L43" s="143">
        <v>13200000</v>
      </c>
      <c r="M43" s="134" t="s">
        <v>85</v>
      </c>
      <c r="N43" s="148" t="s">
        <v>389</v>
      </c>
      <c r="O43" s="154">
        <v>85050226</v>
      </c>
      <c r="P43" s="148">
        <v>74</v>
      </c>
      <c r="Q43" s="144">
        <v>45727</v>
      </c>
      <c r="R43" s="143">
        <v>146600000</v>
      </c>
      <c r="S43" s="152">
        <v>45784</v>
      </c>
      <c r="T43" s="143">
        <v>13200000</v>
      </c>
      <c r="U43" s="136" t="s">
        <v>87</v>
      </c>
      <c r="V43" s="143">
        <v>85468582</v>
      </c>
      <c r="W43" s="149" t="s">
        <v>143</v>
      </c>
      <c r="X43" s="152">
        <v>45784</v>
      </c>
      <c r="Y43" s="152">
        <v>45785</v>
      </c>
      <c r="Z43" s="152" t="s">
        <v>89</v>
      </c>
      <c r="AA43" s="152">
        <v>45966</v>
      </c>
      <c r="AB43" s="133">
        <f t="shared" si="5"/>
        <v>181</v>
      </c>
      <c r="AC43" s="136">
        <v>0</v>
      </c>
      <c r="AD43" s="143">
        <v>0</v>
      </c>
      <c r="AE43" s="136">
        <v>0</v>
      </c>
      <c r="AF43" s="159" t="s">
        <v>89</v>
      </c>
      <c r="AG43" s="133">
        <f t="shared" si="6"/>
        <v>0</v>
      </c>
      <c r="AH43" s="136">
        <v>0</v>
      </c>
      <c r="AI43" s="143">
        <v>0</v>
      </c>
      <c r="AJ43" s="144" t="s">
        <v>89</v>
      </c>
      <c r="AK43" s="137" t="s">
        <v>89</v>
      </c>
      <c r="AL43" s="136">
        <v>0</v>
      </c>
      <c r="AM43" s="136" t="s">
        <v>89</v>
      </c>
      <c r="AN43" s="136" t="s">
        <v>89</v>
      </c>
      <c r="AO43" s="136" t="s">
        <v>89</v>
      </c>
      <c r="AP43" s="133">
        <f t="shared" si="7"/>
        <v>0</v>
      </c>
      <c r="AQ43" s="133">
        <f>+L43+AD43-AI43</f>
        <v>13200000</v>
      </c>
      <c r="AR43" s="136" t="s">
        <v>90</v>
      </c>
      <c r="AS43" s="143">
        <v>0</v>
      </c>
      <c r="AT43" s="136" t="s">
        <v>90</v>
      </c>
      <c r="AU43" s="143">
        <v>0</v>
      </c>
      <c r="AV43" s="142" t="s">
        <v>89</v>
      </c>
      <c r="AW43" s="141">
        <v>6600000</v>
      </c>
      <c r="AX43" s="140">
        <f t="shared" si="8"/>
        <v>6600000</v>
      </c>
      <c r="AY43" s="139">
        <f t="shared" si="9"/>
        <v>0.5</v>
      </c>
      <c r="AZ43" s="138">
        <v>0.5</v>
      </c>
      <c r="BA43" s="137" t="s">
        <v>89</v>
      </c>
      <c r="BB43" s="136" t="s">
        <v>108</v>
      </c>
      <c r="BC43" s="161" t="s">
        <v>388</v>
      </c>
      <c r="BD43" s="134" t="s">
        <v>87</v>
      </c>
      <c r="BE43" s="134" t="s">
        <v>87</v>
      </c>
    </row>
    <row r="44" spans="2:57" x14ac:dyDescent="0.25">
      <c r="B44" s="134">
        <v>2025</v>
      </c>
      <c r="C44" s="134">
        <v>891780111</v>
      </c>
      <c r="D44" s="134" t="s">
        <v>78</v>
      </c>
      <c r="E44" s="149" t="s">
        <v>387</v>
      </c>
      <c r="F44" s="151" t="s">
        <v>386</v>
      </c>
      <c r="G44" s="153">
        <v>2022000100019</v>
      </c>
      <c r="H44" s="136" t="s">
        <v>81</v>
      </c>
      <c r="I44" s="134" t="s">
        <v>146</v>
      </c>
      <c r="J44" s="150" t="s">
        <v>289</v>
      </c>
      <c r="K44" s="149" t="s">
        <v>385</v>
      </c>
      <c r="L44" s="143">
        <v>13200000</v>
      </c>
      <c r="M44" s="134" t="s">
        <v>85</v>
      </c>
      <c r="N44" s="148" t="s">
        <v>384</v>
      </c>
      <c r="O44" s="154">
        <v>5166144</v>
      </c>
      <c r="P44" s="148">
        <v>74</v>
      </c>
      <c r="Q44" s="144">
        <v>45727</v>
      </c>
      <c r="R44" s="143">
        <v>146600000</v>
      </c>
      <c r="S44" s="152">
        <v>45784</v>
      </c>
      <c r="T44" s="143">
        <v>13200000</v>
      </c>
      <c r="U44" s="136" t="s">
        <v>87</v>
      </c>
      <c r="V44" s="143">
        <v>85468582</v>
      </c>
      <c r="W44" s="149" t="s">
        <v>143</v>
      </c>
      <c r="X44" s="152">
        <v>45784</v>
      </c>
      <c r="Y44" s="152">
        <v>45785</v>
      </c>
      <c r="Z44" s="152" t="s">
        <v>89</v>
      </c>
      <c r="AA44" s="152">
        <v>45966</v>
      </c>
      <c r="AB44" s="133">
        <f t="shared" si="5"/>
        <v>181</v>
      </c>
      <c r="AC44" s="136">
        <v>0</v>
      </c>
      <c r="AD44" s="143">
        <v>0</v>
      </c>
      <c r="AE44" s="136">
        <v>0</v>
      </c>
      <c r="AF44" s="159" t="s">
        <v>89</v>
      </c>
      <c r="AG44" s="133">
        <f t="shared" si="6"/>
        <v>0</v>
      </c>
      <c r="AH44" s="136">
        <v>0</v>
      </c>
      <c r="AI44" s="143">
        <v>0</v>
      </c>
      <c r="AJ44" s="144" t="s">
        <v>89</v>
      </c>
      <c r="AK44" s="137" t="s">
        <v>89</v>
      </c>
      <c r="AL44" s="136">
        <v>0</v>
      </c>
      <c r="AM44" s="136" t="s">
        <v>89</v>
      </c>
      <c r="AN44" s="136" t="s">
        <v>89</v>
      </c>
      <c r="AO44" s="136" t="s">
        <v>89</v>
      </c>
      <c r="AP44" s="133">
        <f t="shared" si="7"/>
        <v>0</v>
      </c>
      <c r="AQ44" s="133">
        <f>+L44+AD44-AI44</f>
        <v>13200000</v>
      </c>
      <c r="AR44" s="136" t="s">
        <v>90</v>
      </c>
      <c r="AS44" s="143">
        <v>0</v>
      </c>
      <c r="AT44" s="136" t="s">
        <v>90</v>
      </c>
      <c r="AU44" s="143">
        <v>0</v>
      </c>
      <c r="AV44" s="142" t="s">
        <v>89</v>
      </c>
      <c r="AW44" s="141">
        <v>4400000</v>
      </c>
      <c r="AX44" s="140">
        <f t="shared" si="8"/>
        <v>8800000</v>
      </c>
      <c r="AY44" s="139">
        <f t="shared" si="9"/>
        <v>0.33333333333333331</v>
      </c>
      <c r="AZ44" s="138">
        <v>0.33</v>
      </c>
      <c r="BA44" s="137" t="s">
        <v>89</v>
      </c>
      <c r="BB44" s="136" t="s">
        <v>108</v>
      </c>
      <c r="BC44" s="161" t="s">
        <v>383</v>
      </c>
      <c r="BD44" s="134" t="s">
        <v>87</v>
      </c>
      <c r="BE44" s="134" t="s">
        <v>87</v>
      </c>
    </row>
    <row r="45" spans="2:57" x14ac:dyDescent="0.25">
      <c r="B45" s="134">
        <v>2025</v>
      </c>
      <c r="C45" s="134">
        <v>891780111</v>
      </c>
      <c r="D45" s="134" t="s">
        <v>78</v>
      </c>
      <c r="E45" s="149" t="s">
        <v>382</v>
      </c>
      <c r="F45" s="151" t="s">
        <v>381</v>
      </c>
      <c r="G45" s="136">
        <v>0</v>
      </c>
      <c r="H45" s="136" t="s">
        <v>81</v>
      </c>
      <c r="I45" s="134" t="s">
        <v>127</v>
      </c>
      <c r="J45" s="150" t="s">
        <v>289</v>
      </c>
      <c r="K45" s="149" t="s">
        <v>380</v>
      </c>
      <c r="L45" s="143">
        <v>20000000</v>
      </c>
      <c r="M45" s="134" t="s">
        <v>85</v>
      </c>
      <c r="N45" s="148" t="s">
        <v>325</v>
      </c>
      <c r="O45" s="148">
        <v>7144967</v>
      </c>
      <c r="P45" s="148">
        <v>197</v>
      </c>
      <c r="Q45" s="144">
        <v>45686</v>
      </c>
      <c r="R45" s="143">
        <v>20000000</v>
      </c>
      <c r="S45" s="152">
        <v>45326</v>
      </c>
      <c r="T45" s="143">
        <v>20000000</v>
      </c>
      <c r="U45" s="136" t="s">
        <v>87</v>
      </c>
      <c r="V45" s="135">
        <v>85152695</v>
      </c>
      <c r="W45" s="146" t="s">
        <v>123</v>
      </c>
      <c r="X45" s="152">
        <v>45692</v>
      </c>
      <c r="Y45" s="152">
        <v>45694</v>
      </c>
      <c r="Z45" s="152">
        <v>45693</v>
      </c>
      <c r="AA45" s="152">
        <v>45777</v>
      </c>
      <c r="AB45" s="133">
        <f t="shared" si="5"/>
        <v>84</v>
      </c>
      <c r="AC45" s="136">
        <v>1</v>
      </c>
      <c r="AD45" s="143">
        <v>10000000</v>
      </c>
      <c r="AE45" s="136">
        <v>0</v>
      </c>
      <c r="AF45" s="159" t="s">
        <v>89</v>
      </c>
      <c r="AG45" s="133">
        <f t="shared" si="6"/>
        <v>0</v>
      </c>
      <c r="AH45" s="136">
        <v>0</v>
      </c>
      <c r="AI45" s="143">
        <v>0</v>
      </c>
      <c r="AJ45" s="144" t="s">
        <v>89</v>
      </c>
      <c r="AK45" s="137" t="s">
        <v>89</v>
      </c>
      <c r="AL45" s="136">
        <v>0</v>
      </c>
      <c r="AM45" s="136" t="s">
        <v>89</v>
      </c>
      <c r="AN45" s="136" t="s">
        <v>89</v>
      </c>
      <c r="AO45" s="136" t="s">
        <v>89</v>
      </c>
      <c r="AP45" s="133">
        <f t="shared" si="7"/>
        <v>0</v>
      </c>
      <c r="AQ45" s="133">
        <f>+L45+AD45-AI45</f>
        <v>30000000</v>
      </c>
      <c r="AR45" s="136" t="s">
        <v>87</v>
      </c>
      <c r="AS45" s="143">
        <v>20000000</v>
      </c>
      <c r="AT45" s="136" t="s">
        <v>90</v>
      </c>
      <c r="AU45" s="143">
        <v>0</v>
      </c>
      <c r="AV45" s="142" t="s">
        <v>89</v>
      </c>
      <c r="AW45" s="141">
        <v>0</v>
      </c>
      <c r="AX45" s="140">
        <f t="shared" si="8"/>
        <v>30000000</v>
      </c>
      <c r="AY45" s="139">
        <f t="shared" si="9"/>
        <v>0</v>
      </c>
      <c r="AZ45" s="138">
        <v>1</v>
      </c>
      <c r="BA45" s="137" t="s">
        <v>89</v>
      </c>
      <c r="BB45" s="136" t="s">
        <v>103</v>
      </c>
      <c r="BC45" s="135" t="s">
        <v>379</v>
      </c>
      <c r="BD45" s="134" t="s">
        <v>87</v>
      </c>
      <c r="BE45" s="134" t="s">
        <v>121</v>
      </c>
    </row>
    <row r="46" spans="2:57" x14ac:dyDescent="0.25">
      <c r="B46" s="134">
        <v>2025</v>
      </c>
      <c r="C46" s="134">
        <v>891780111</v>
      </c>
      <c r="D46" s="134" t="s">
        <v>78</v>
      </c>
      <c r="E46" s="149" t="s">
        <v>378</v>
      </c>
      <c r="F46" s="151" t="s">
        <v>377</v>
      </c>
      <c r="G46" s="136">
        <v>0</v>
      </c>
      <c r="H46" s="136" t="s">
        <v>81</v>
      </c>
      <c r="I46" s="134" t="s">
        <v>82</v>
      </c>
      <c r="J46" s="150" t="s">
        <v>289</v>
      </c>
      <c r="K46" s="155" t="s">
        <v>376</v>
      </c>
      <c r="L46" s="143">
        <v>60000000</v>
      </c>
      <c r="M46" s="134" t="s">
        <v>85</v>
      </c>
      <c r="N46" s="148" t="s">
        <v>375</v>
      </c>
      <c r="O46" s="154">
        <v>901781602</v>
      </c>
      <c r="P46" s="148">
        <v>193</v>
      </c>
      <c r="Q46" s="144">
        <v>45686</v>
      </c>
      <c r="R46" s="143">
        <v>60000000</v>
      </c>
      <c r="S46" s="152">
        <v>45695</v>
      </c>
      <c r="T46" s="143">
        <v>60000000</v>
      </c>
      <c r="U46" s="136" t="s">
        <v>87</v>
      </c>
      <c r="V46" s="135">
        <v>57461757</v>
      </c>
      <c r="W46" s="146" t="s">
        <v>374</v>
      </c>
      <c r="X46" s="152">
        <v>45695</v>
      </c>
      <c r="Y46" s="152">
        <v>45700</v>
      </c>
      <c r="Z46" s="152">
        <v>45700</v>
      </c>
      <c r="AA46" s="152">
        <v>45930</v>
      </c>
      <c r="AB46" s="133">
        <f t="shared" si="5"/>
        <v>230</v>
      </c>
      <c r="AC46" s="136">
        <v>0</v>
      </c>
      <c r="AD46" s="143">
        <v>0</v>
      </c>
      <c r="AE46" s="136">
        <v>0</v>
      </c>
      <c r="AF46" s="159" t="s">
        <v>89</v>
      </c>
      <c r="AG46" s="133">
        <f t="shared" si="6"/>
        <v>0</v>
      </c>
      <c r="AH46" s="136">
        <v>0</v>
      </c>
      <c r="AI46" s="143">
        <v>0</v>
      </c>
      <c r="AJ46" s="144" t="s">
        <v>89</v>
      </c>
      <c r="AK46" s="137" t="s">
        <v>89</v>
      </c>
      <c r="AL46" s="136">
        <v>0</v>
      </c>
      <c r="AM46" s="136" t="s">
        <v>89</v>
      </c>
      <c r="AN46" s="136" t="s">
        <v>89</v>
      </c>
      <c r="AO46" s="136" t="s">
        <v>89</v>
      </c>
      <c r="AP46" s="133">
        <f t="shared" si="7"/>
        <v>0</v>
      </c>
      <c r="AQ46" s="133">
        <f>+L46+AD46-AI46</f>
        <v>60000000</v>
      </c>
      <c r="AR46" s="136" t="s">
        <v>87</v>
      </c>
      <c r="AS46" s="143">
        <v>60000000</v>
      </c>
      <c r="AT46" s="136" t="s">
        <v>87</v>
      </c>
      <c r="AU46" s="143">
        <v>10835500</v>
      </c>
      <c r="AV46" s="142" t="s">
        <v>89</v>
      </c>
      <c r="AW46" s="141">
        <v>0</v>
      </c>
      <c r="AX46" s="140">
        <f t="shared" si="8"/>
        <v>60000000</v>
      </c>
      <c r="AY46" s="139">
        <f t="shared" si="9"/>
        <v>0</v>
      </c>
      <c r="AZ46" s="138">
        <v>0.05</v>
      </c>
      <c r="BA46" s="137" t="s">
        <v>89</v>
      </c>
      <c r="BB46" s="136" t="s">
        <v>108</v>
      </c>
      <c r="BC46" s="135" t="s">
        <v>373</v>
      </c>
      <c r="BD46" s="134" t="s">
        <v>87</v>
      </c>
      <c r="BE46" s="134" t="s">
        <v>121</v>
      </c>
    </row>
    <row r="47" spans="2:57" x14ac:dyDescent="0.25">
      <c r="B47" s="134">
        <v>2025</v>
      </c>
      <c r="C47" s="134">
        <v>891780111</v>
      </c>
      <c r="D47" s="134" t="s">
        <v>78</v>
      </c>
      <c r="E47" s="149" t="s">
        <v>372</v>
      </c>
      <c r="F47" s="151" t="s">
        <v>371</v>
      </c>
      <c r="G47" s="136">
        <v>0</v>
      </c>
      <c r="H47" s="136" t="s">
        <v>81</v>
      </c>
      <c r="I47" s="134" t="s">
        <v>82</v>
      </c>
      <c r="J47" s="150" t="s">
        <v>289</v>
      </c>
      <c r="K47" s="155" t="s">
        <v>370</v>
      </c>
      <c r="L47" s="143">
        <v>194810616</v>
      </c>
      <c r="M47" s="134" t="s">
        <v>85</v>
      </c>
      <c r="N47" s="148" t="s">
        <v>369</v>
      </c>
      <c r="O47" s="154">
        <v>901337523</v>
      </c>
      <c r="P47" s="148">
        <v>235</v>
      </c>
      <c r="Q47" s="144">
        <v>45692</v>
      </c>
      <c r="R47" s="143">
        <v>194810616</v>
      </c>
      <c r="S47" s="152">
        <v>45700</v>
      </c>
      <c r="T47" s="143">
        <v>196810616</v>
      </c>
      <c r="U47" s="136" t="s">
        <v>87</v>
      </c>
      <c r="V47" s="154">
        <v>85449357</v>
      </c>
      <c r="W47" s="133" t="s">
        <v>368</v>
      </c>
      <c r="X47" s="152">
        <v>45700</v>
      </c>
      <c r="Y47" s="152">
        <v>45707</v>
      </c>
      <c r="Z47" s="152">
        <v>45707</v>
      </c>
      <c r="AA47" s="152">
        <v>46022</v>
      </c>
      <c r="AB47" s="133">
        <f t="shared" si="5"/>
        <v>315</v>
      </c>
      <c r="AC47" s="136">
        <v>0</v>
      </c>
      <c r="AD47" s="143">
        <v>0</v>
      </c>
      <c r="AE47" s="136">
        <v>0</v>
      </c>
      <c r="AF47" s="159" t="s">
        <v>89</v>
      </c>
      <c r="AG47" s="133">
        <f t="shared" si="6"/>
        <v>0</v>
      </c>
      <c r="AH47" s="136">
        <v>0</v>
      </c>
      <c r="AI47" s="143">
        <v>0</v>
      </c>
      <c r="AJ47" s="144" t="s">
        <v>89</v>
      </c>
      <c r="AK47" s="137" t="s">
        <v>89</v>
      </c>
      <c r="AL47" s="136">
        <v>0</v>
      </c>
      <c r="AM47" s="136" t="s">
        <v>89</v>
      </c>
      <c r="AN47" s="136" t="s">
        <v>89</v>
      </c>
      <c r="AO47" s="136" t="s">
        <v>89</v>
      </c>
      <c r="AP47" s="133">
        <f t="shared" si="7"/>
        <v>0</v>
      </c>
      <c r="AQ47" s="133">
        <f>+L47+AD47-AI47</f>
        <v>194810616</v>
      </c>
      <c r="AR47" s="136" t="s">
        <v>87</v>
      </c>
      <c r="AS47" s="143">
        <v>194810616</v>
      </c>
      <c r="AT47" s="136" t="s">
        <v>87</v>
      </c>
      <c r="AU47" s="143">
        <v>77924246</v>
      </c>
      <c r="AV47" s="137">
        <v>45722</v>
      </c>
      <c r="AW47" s="141">
        <v>0</v>
      </c>
      <c r="AX47" s="140">
        <f t="shared" si="8"/>
        <v>194810616</v>
      </c>
      <c r="AY47" s="139">
        <f t="shared" si="9"/>
        <v>0</v>
      </c>
      <c r="AZ47" s="138">
        <v>0</v>
      </c>
      <c r="BA47" s="137" t="s">
        <v>89</v>
      </c>
      <c r="BB47" s="136" t="s">
        <v>108</v>
      </c>
      <c r="BC47" s="135" t="s">
        <v>367</v>
      </c>
      <c r="BD47" s="134" t="s">
        <v>87</v>
      </c>
      <c r="BE47" s="134" t="s">
        <v>121</v>
      </c>
    </row>
    <row r="48" spans="2:57" x14ac:dyDescent="0.25">
      <c r="B48" s="134">
        <v>2025</v>
      </c>
      <c r="C48" s="134">
        <v>891780111</v>
      </c>
      <c r="D48" s="134" t="s">
        <v>78</v>
      </c>
      <c r="E48" s="149" t="s">
        <v>366</v>
      </c>
      <c r="F48" s="151" t="s">
        <v>365</v>
      </c>
      <c r="G48" s="153">
        <v>2022000100019</v>
      </c>
      <c r="H48" s="136" t="s">
        <v>81</v>
      </c>
      <c r="I48" s="134" t="s">
        <v>146</v>
      </c>
      <c r="J48" s="150" t="s">
        <v>289</v>
      </c>
      <c r="K48" s="155" t="s">
        <v>364</v>
      </c>
      <c r="L48" s="143">
        <v>288179531</v>
      </c>
      <c r="M48" s="134" t="s">
        <v>85</v>
      </c>
      <c r="N48" s="148" t="s">
        <v>363</v>
      </c>
      <c r="O48" s="154">
        <v>901535597</v>
      </c>
      <c r="P48" s="148">
        <v>60</v>
      </c>
      <c r="Q48" s="144">
        <v>45693</v>
      </c>
      <c r="R48" s="143">
        <v>408219572</v>
      </c>
      <c r="S48" s="152">
        <v>45706</v>
      </c>
      <c r="T48" s="143">
        <v>288179531</v>
      </c>
      <c r="U48" s="136" t="s">
        <v>87</v>
      </c>
      <c r="V48" s="154">
        <v>72220242</v>
      </c>
      <c r="W48" s="133" t="s">
        <v>220</v>
      </c>
      <c r="X48" s="152">
        <v>45706</v>
      </c>
      <c r="Y48" s="152">
        <v>45714</v>
      </c>
      <c r="Z48" s="152">
        <v>45706</v>
      </c>
      <c r="AA48" s="152">
        <v>45777</v>
      </c>
      <c r="AB48" s="133">
        <f t="shared" si="5"/>
        <v>71</v>
      </c>
      <c r="AC48" s="136">
        <v>0</v>
      </c>
      <c r="AD48" s="143">
        <v>0</v>
      </c>
      <c r="AE48" s="136">
        <v>0</v>
      </c>
      <c r="AF48" s="159" t="s">
        <v>89</v>
      </c>
      <c r="AG48" s="133">
        <f t="shared" si="6"/>
        <v>0</v>
      </c>
      <c r="AH48" s="136">
        <v>0</v>
      </c>
      <c r="AI48" s="143">
        <v>0</v>
      </c>
      <c r="AJ48" s="144" t="s">
        <v>89</v>
      </c>
      <c r="AK48" s="137" t="s">
        <v>89</v>
      </c>
      <c r="AL48" s="136">
        <v>0</v>
      </c>
      <c r="AM48" s="136" t="s">
        <v>89</v>
      </c>
      <c r="AN48" s="136" t="s">
        <v>89</v>
      </c>
      <c r="AO48" s="136" t="s">
        <v>89</v>
      </c>
      <c r="AP48" s="133">
        <f t="shared" si="7"/>
        <v>0</v>
      </c>
      <c r="AQ48" s="133">
        <f>+L48+AD48-AI48</f>
        <v>288179531</v>
      </c>
      <c r="AR48" s="136" t="s">
        <v>90</v>
      </c>
      <c r="AS48" s="143">
        <v>0</v>
      </c>
      <c r="AT48" s="136" t="s">
        <v>87</v>
      </c>
      <c r="AU48" s="143">
        <v>57635906</v>
      </c>
      <c r="AV48" s="137">
        <v>45712</v>
      </c>
      <c r="AW48" s="141">
        <v>288179530</v>
      </c>
      <c r="AX48" s="140">
        <f t="shared" si="8"/>
        <v>1</v>
      </c>
      <c r="AY48" s="139">
        <f t="shared" si="9"/>
        <v>0.99999999652994087</v>
      </c>
      <c r="AZ48" s="138">
        <v>1</v>
      </c>
      <c r="BA48" s="137" t="s">
        <v>89</v>
      </c>
      <c r="BB48" s="136" t="s">
        <v>103</v>
      </c>
      <c r="BC48" s="135" t="s">
        <v>362</v>
      </c>
      <c r="BD48" s="134" t="s">
        <v>87</v>
      </c>
      <c r="BE48" s="134" t="s">
        <v>121</v>
      </c>
    </row>
    <row r="49" spans="2:57" x14ac:dyDescent="0.25">
      <c r="B49" s="134">
        <v>2025</v>
      </c>
      <c r="C49" s="134">
        <v>891780111</v>
      </c>
      <c r="D49" s="134" t="s">
        <v>78</v>
      </c>
      <c r="E49" s="149" t="s">
        <v>361</v>
      </c>
      <c r="F49" s="151" t="s">
        <v>360</v>
      </c>
      <c r="G49" s="136">
        <v>0</v>
      </c>
      <c r="H49" s="136" t="s">
        <v>81</v>
      </c>
      <c r="I49" s="134" t="s">
        <v>127</v>
      </c>
      <c r="J49" s="150" t="s">
        <v>289</v>
      </c>
      <c r="K49" s="149" t="s">
        <v>359</v>
      </c>
      <c r="L49" s="143">
        <v>70564000</v>
      </c>
      <c r="M49" s="134" t="s">
        <v>85</v>
      </c>
      <c r="N49" s="148" t="s">
        <v>358</v>
      </c>
      <c r="O49" s="148">
        <v>891700341</v>
      </c>
      <c r="P49" s="148">
        <v>760</v>
      </c>
      <c r="Q49" s="144">
        <v>45741</v>
      </c>
      <c r="R49" s="143">
        <v>70564000</v>
      </c>
      <c r="S49" s="152">
        <v>45743</v>
      </c>
      <c r="T49" s="143">
        <v>70564000</v>
      </c>
      <c r="U49" s="136" t="s">
        <v>87</v>
      </c>
      <c r="V49" s="135">
        <v>36724655</v>
      </c>
      <c r="W49" s="146" t="s">
        <v>131</v>
      </c>
      <c r="X49" s="152">
        <v>45743</v>
      </c>
      <c r="Y49" s="152">
        <v>45744</v>
      </c>
      <c r="Z49" s="152">
        <v>45744</v>
      </c>
      <c r="AA49" s="152">
        <v>45745</v>
      </c>
      <c r="AB49" s="133">
        <f t="shared" si="5"/>
        <v>1</v>
      </c>
      <c r="AC49" s="136">
        <v>0</v>
      </c>
      <c r="AD49" s="143">
        <v>0</v>
      </c>
      <c r="AE49" s="136">
        <v>0</v>
      </c>
      <c r="AF49" s="159" t="s">
        <v>89</v>
      </c>
      <c r="AG49" s="133">
        <f t="shared" si="6"/>
        <v>0</v>
      </c>
      <c r="AH49" s="136">
        <v>0</v>
      </c>
      <c r="AI49" s="143">
        <v>0</v>
      </c>
      <c r="AJ49" s="144" t="s">
        <v>89</v>
      </c>
      <c r="AK49" s="137" t="s">
        <v>89</v>
      </c>
      <c r="AL49" s="136">
        <v>0</v>
      </c>
      <c r="AM49" s="136" t="s">
        <v>89</v>
      </c>
      <c r="AN49" s="136" t="s">
        <v>89</v>
      </c>
      <c r="AO49" s="136" t="s">
        <v>89</v>
      </c>
      <c r="AP49" s="133">
        <f t="shared" si="7"/>
        <v>0</v>
      </c>
      <c r="AQ49" s="133">
        <f>+L49+AD49-AI49</f>
        <v>70564000</v>
      </c>
      <c r="AR49" s="136" t="s">
        <v>87</v>
      </c>
      <c r="AS49" s="143">
        <v>70564000</v>
      </c>
      <c r="AT49" s="136" t="s">
        <v>90</v>
      </c>
      <c r="AU49" s="143">
        <v>0</v>
      </c>
      <c r="AV49" s="142" t="s">
        <v>89</v>
      </c>
      <c r="AW49" s="141">
        <v>70564000</v>
      </c>
      <c r="AX49" s="140">
        <f t="shared" si="8"/>
        <v>0</v>
      </c>
      <c r="AY49" s="139">
        <f t="shared" si="9"/>
        <v>1</v>
      </c>
      <c r="AZ49" s="138">
        <v>1</v>
      </c>
      <c r="BA49" s="137" t="s">
        <v>89</v>
      </c>
      <c r="BB49" s="136" t="s">
        <v>103</v>
      </c>
      <c r="BC49" s="161" t="s">
        <v>357</v>
      </c>
      <c r="BD49" s="134" t="s">
        <v>87</v>
      </c>
      <c r="BE49" s="134" t="s">
        <v>121</v>
      </c>
    </row>
    <row r="50" spans="2:57" x14ac:dyDescent="0.25">
      <c r="B50" s="134">
        <v>2025</v>
      </c>
      <c r="C50" s="134">
        <v>891780111</v>
      </c>
      <c r="D50" s="134" t="s">
        <v>78</v>
      </c>
      <c r="E50" s="149" t="s">
        <v>356</v>
      </c>
      <c r="F50" s="151" t="s">
        <v>355</v>
      </c>
      <c r="G50" s="136">
        <v>0</v>
      </c>
      <c r="H50" s="136" t="s">
        <v>81</v>
      </c>
      <c r="I50" s="134" t="s">
        <v>127</v>
      </c>
      <c r="J50" s="150" t="s">
        <v>289</v>
      </c>
      <c r="K50" s="149" t="s">
        <v>354</v>
      </c>
      <c r="L50" s="143">
        <v>31167700</v>
      </c>
      <c r="M50" s="134" t="s">
        <v>85</v>
      </c>
      <c r="N50" s="148" t="s">
        <v>325</v>
      </c>
      <c r="O50" s="148">
        <v>7144967</v>
      </c>
      <c r="P50" s="148">
        <v>903</v>
      </c>
      <c r="Q50" s="144">
        <v>45758</v>
      </c>
      <c r="R50" s="143">
        <v>31167700</v>
      </c>
      <c r="S50" s="152">
        <v>45772</v>
      </c>
      <c r="T50" s="143">
        <v>31167700</v>
      </c>
      <c r="U50" s="136" t="s">
        <v>87</v>
      </c>
      <c r="V50" s="135">
        <v>85152695</v>
      </c>
      <c r="W50" s="149" t="s">
        <v>123</v>
      </c>
      <c r="X50" s="152">
        <v>45772</v>
      </c>
      <c r="Y50" s="152">
        <v>45772</v>
      </c>
      <c r="Z50" s="152">
        <v>45772</v>
      </c>
      <c r="AA50" s="152">
        <v>45807</v>
      </c>
      <c r="AB50" s="133">
        <f t="shared" si="5"/>
        <v>35</v>
      </c>
      <c r="AC50" s="136">
        <v>1</v>
      </c>
      <c r="AD50" s="143">
        <v>7250290</v>
      </c>
      <c r="AE50" s="136">
        <v>1</v>
      </c>
      <c r="AF50" s="159">
        <v>45838</v>
      </c>
      <c r="AG50" s="133">
        <f t="shared" si="6"/>
        <v>31</v>
      </c>
      <c r="AH50" s="136">
        <v>0</v>
      </c>
      <c r="AI50" s="143">
        <v>0</v>
      </c>
      <c r="AJ50" s="144" t="s">
        <v>89</v>
      </c>
      <c r="AK50" s="137" t="s">
        <v>89</v>
      </c>
      <c r="AL50" s="136">
        <v>0</v>
      </c>
      <c r="AM50" s="136" t="s">
        <v>89</v>
      </c>
      <c r="AN50" s="136" t="s">
        <v>89</v>
      </c>
      <c r="AO50" s="136" t="s">
        <v>89</v>
      </c>
      <c r="AP50" s="133">
        <f t="shared" si="7"/>
        <v>0</v>
      </c>
      <c r="AQ50" s="133">
        <f>+L50+AD50-AI50</f>
        <v>38417990</v>
      </c>
      <c r="AR50" s="136" t="s">
        <v>87</v>
      </c>
      <c r="AS50" s="143">
        <v>27048923</v>
      </c>
      <c r="AT50" s="136" t="s">
        <v>90</v>
      </c>
      <c r="AU50" s="143">
        <v>0</v>
      </c>
      <c r="AV50" s="142" t="s">
        <v>89</v>
      </c>
      <c r="AW50" s="141">
        <v>38417990</v>
      </c>
      <c r="AX50" s="140">
        <f t="shared" si="8"/>
        <v>0</v>
      </c>
      <c r="AY50" s="139">
        <f t="shared" si="9"/>
        <v>1</v>
      </c>
      <c r="AZ50" s="138">
        <v>1</v>
      </c>
      <c r="BA50" s="137" t="s">
        <v>89</v>
      </c>
      <c r="BB50" s="136" t="s">
        <v>103</v>
      </c>
      <c r="BC50" s="135" t="s">
        <v>353</v>
      </c>
      <c r="BD50" s="134" t="s">
        <v>87</v>
      </c>
      <c r="BE50" s="134" t="s">
        <v>121</v>
      </c>
    </row>
    <row r="51" spans="2:57" x14ac:dyDescent="0.25">
      <c r="B51" s="134">
        <v>2025</v>
      </c>
      <c r="C51" s="134">
        <v>891780111</v>
      </c>
      <c r="D51" s="134" t="s">
        <v>78</v>
      </c>
      <c r="E51" s="149" t="s">
        <v>352</v>
      </c>
      <c r="F51" s="151" t="s">
        <v>348</v>
      </c>
      <c r="G51" s="136">
        <v>0</v>
      </c>
      <c r="H51" s="136" t="s">
        <v>81</v>
      </c>
      <c r="I51" s="134" t="s">
        <v>127</v>
      </c>
      <c r="J51" s="150" t="s">
        <v>289</v>
      </c>
      <c r="K51" s="149" t="s">
        <v>351</v>
      </c>
      <c r="L51" s="143">
        <v>190000000</v>
      </c>
      <c r="M51" s="134" t="s">
        <v>85</v>
      </c>
      <c r="N51" s="148" t="s">
        <v>124</v>
      </c>
      <c r="O51" s="148">
        <v>36560048</v>
      </c>
      <c r="P51" s="148">
        <v>926</v>
      </c>
      <c r="Q51" s="144">
        <v>45769</v>
      </c>
      <c r="R51" s="143">
        <v>190000000</v>
      </c>
      <c r="S51" s="152">
        <v>45777</v>
      </c>
      <c r="T51" s="143">
        <v>190000000</v>
      </c>
      <c r="U51" s="136" t="s">
        <v>87</v>
      </c>
      <c r="V51" s="135">
        <v>85152695</v>
      </c>
      <c r="W51" s="149" t="s">
        <v>123</v>
      </c>
      <c r="X51" s="152">
        <v>45777</v>
      </c>
      <c r="Y51" s="152">
        <v>45782</v>
      </c>
      <c r="Z51" s="152">
        <v>45779</v>
      </c>
      <c r="AA51" s="152">
        <v>45786</v>
      </c>
      <c r="AB51" s="133">
        <f t="shared" si="5"/>
        <v>7</v>
      </c>
      <c r="AC51" s="136">
        <v>1</v>
      </c>
      <c r="AD51" s="143">
        <v>50000000</v>
      </c>
      <c r="AE51" s="136">
        <v>0</v>
      </c>
      <c r="AF51" s="159" t="s">
        <v>89</v>
      </c>
      <c r="AG51" s="133">
        <f t="shared" si="6"/>
        <v>0</v>
      </c>
      <c r="AH51" s="136">
        <v>0</v>
      </c>
      <c r="AI51" s="143">
        <v>0</v>
      </c>
      <c r="AJ51" s="144" t="s">
        <v>89</v>
      </c>
      <c r="AK51" s="137" t="s">
        <v>89</v>
      </c>
      <c r="AL51" s="136">
        <v>0</v>
      </c>
      <c r="AM51" s="136" t="s">
        <v>89</v>
      </c>
      <c r="AN51" s="136" t="s">
        <v>89</v>
      </c>
      <c r="AO51" s="136" t="s">
        <v>89</v>
      </c>
      <c r="AP51" s="133">
        <f t="shared" si="7"/>
        <v>0</v>
      </c>
      <c r="AQ51" s="133">
        <f>+L51+AD51-AI51</f>
        <v>240000000</v>
      </c>
      <c r="AR51" s="136" t="s">
        <v>87</v>
      </c>
      <c r="AS51" s="143">
        <v>240000000</v>
      </c>
      <c r="AT51" s="136" t="s">
        <v>87</v>
      </c>
      <c r="AU51" s="143">
        <v>95000000</v>
      </c>
      <c r="AV51" s="137">
        <v>45782</v>
      </c>
      <c r="AW51" s="141">
        <v>240000000</v>
      </c>
      <c r="AX51" s="140">
        <f t="shared" si="8"/>
        <v>0</v>
      </c>
      <c r="AY51" s="139">
        <f t="shared" si="9"/>
        <v>1</v>
      </c>
      <c r="AZ51" s="138">
        <v>1</v>
      </c>
      <c r="BA51" s="137" t="s">
        <v>89</v>
      </c>
      <c r="BB51" s="136" t="s">
        <v>103</v>
      </c>
      <c r="BC51" s="161" t="s">
        <v>350</v>
      </c>
      <c r="BD51" s="134" t="s">
        <v>87</v>
      </c>
      <c r="BE51" s="134" t="s">
        <v>121</v>
      </c>
    </row>
    <row r="52" spans="2:57" x14ac:dyDescent="0.25">
      <c r="B52" s="134">
        <v>2025</v>
      </c>
      <c r="C52" s="134">
        <v>891780111</v>
      </c>
      <c r="D52" s="134" t="s">
        <v>78</v>
      </c>
      <c r="E52" s="133" t="s">
        <v>349</v>
      </c>
      <c r="F52" s="151" t="s">
        <v>348</v>
      </c>
      <c r="G52" s="136">
        <v>0</v>
      </c>
      <c r="H52" s="136" t="s">
        <v>81</v>
      </c>
      <c r="I52" s="134" t="s">
        <v>82</v>
      </c>
      <c r="J52" s="150" t="s">
        <v>289</v>
      </c>
      <c r="K52" s="133" t="s">
        <v>347</v>
      </c>
      <c r="L52" s="143">
        <v>60000000</v>
      </c>
      <c r="M52" s="134" t="s">
        <v>85</v>
      </c>
      <c r="N52" s="133" t="s">
        <v>346</v>
      </c>
      <c r="O52" s="154">
        <v>824000089</v>
      </c>
      <c r="P52" s="148">
        <v>981</v>
      </c>
      <c r="Q52" s="144">
        <v>45776</v>
      </c>
      <c r="R52" s="143">
        <v>60000000</v>
      </c>
      <c r="S52" s="152">
        <v>45779</v>
      </c>
      <c r="T52" s="143">
        <v>60000000</v>
      </c>
      <c r="U52" s="136" t="s">
        <v>87</v>
      </c>
      <c r="V52" s="154">
        <v>84452087</v>
      </c>
      <c r="W52" s="133" t="s">
        <v>345</v>
      </c>
      <c r="X52" s="145">
        <v>45779</v>
      </c>
      <c r="Y52" s="145">
        <v>45779</v>
      </c>
      <c r="Z52" s="152" t="s">
        <v>89</v>
      </c>
      <c r="AA52" s="152">
        <v>46024</v>
      </c>
      <c r="AB52" s="133">
        <f t="shared" si="5"/>
        <v>245</v>
      </c>
      <c r="AC52" s="136">
        <v>2</v>
      </c>
      <c r="AD52" s="143">
        <v>30000000</v>
      </c>
      <c r="AE52" s="136">
        <v>0</v>
      </c>
      <c r="AF52" s="159" t="s">
        <v>89</v>
      </c>
      <c r="AG52" s="133">
        <f t="shared" si="6"/>
        <v>0</v>
      </c>
      <c r="AH52" s="136">
        <v>0</v>
      </c>
      <c r="AI52" s="143">
        <v>0</v>
      </c>
      <c r="AJ52" s="144">
        <v>45884</v>
      </c>
      <c r="AK52" s="144" t="s">
        <v>89</v>
      </c>
      <c r="AL52" s="136">
        <v>0</v>
      </c>
      <c r="AM52" s="136" t="s">
        <v>89</v>
      </c>
      <c r="AN52" s="136" t="s">
        <v>89</v>
      </c>
      <c r="AO52" s="136" t="s">
        <v>89</v>
      </c>
      <c r="AP52" s="133">
        <f t="shared" si="7"/>
        <v>0</v>
      </c>
      <c r="AQ52" s="133">
        <f>+L52+AD52-AI52</f>
        <v>90000000</v>
      </c>
      <c r="AR52" s="136" t="s">
        <v>87</v>
      </c>
      <c r="AS52" s="143">
        <v>60000000</v>
      </c>
      <c r="AT52" s="136" t="s">
        <v>90</v>
      </c>
      <c r="AU52" s="143">
        <v>0</v>
      </c>
      <c r="AV52" s="142" t="s">
        <v>89</v>
      </c>
      <c r="AW52" s="141">
        <v>0</v>
      </c>
      <c r="AX52" s="140">
        <f t="shared" si="8"/>
        <v>90000000</v>
      </c>
      <c r="AY52" s="139">
        <f t="shared" si="9"/>
        <v>0</v>
      </c>
      <c r="AZ52" s="138">
        <v>0.5</v>
      </c>
      <c r="BA52" s="137" t="s">
        <v>89</v>
      </c>
      <c r="BB52" s="136" t="s">
        <v>108</v>
      </c>
      <c r="BC52" s="161" t="s">
        <v>344</v>
      </c>
      <c r="BD52" s="134" t="s">
        <v>87</v>
      </c>
      <c r="BE52" s="134" t="s">
        <v>121</v>
      </c>
    </row>
    <row r="53" spans="2:57" x14ac:dyDescent="0.25">
      <c r="B53" s="134">
        <v>2025</v>
      </c>
      <c r="C53" s="134">
        <v>891780111</v>
      </c>
      <c r="D53" s="134" t="s">
        <v>78</v>
      </c>
      <c r="E53" s="133" t="s">
        <v>343</v>
      </c>
      <c r="F53" s="151" t="s">
        <v>342</v>
      </c>
      <c r="G53" s="136">
        <v>0</v>
      </c>
      <c r="H53" s="136" t="s">
        <v>81</v>
      </c>
      <c r="I53" s="134" t="s">
        <v>127</v>
      </c>
      <c r="J53" s="150" t="s">
        <v>289</v>
      </c>
      <c r="K53" s="133" t="s">
        <v>341</v>
      </c>
      <c r="L53" s="143">
        <v>52000000</v>
      </c>
      <c r="M53" s="134" t="s">
        <v>85</v>
      </c>
      <c r="N53" s="133" t="s">
        <v>340</v>
      </c>
      <c r="O53" s="154">
        <v>900825035</v>
      </c>
      <c r="P53" s="148">
        <v>922</v>
      </c>
      <c r="Q53" s="144">
        <v>45769</v>
      </c>
      <c r="R53" s="143">
        <v>52000000</v>
      </c>
      <c r="S53" s="152">
        <v>45785</v>
      </c>
      <c r="T53" s="143">
        <v>52000000</v>
      </c>
      <c r="U53" s="136" t="s">
        <v>87</v>
      </c>
      <c r="V53" s="135">
        <v>1082870070</v>
      </c>
      <c r="W53" s="149" t="s">
        <v>312</v>
      </c>
      <c r="X53" s="145">
        <v>45785</v>
      </c>
      <c r="Y53" s="145">
        <v>45791</v>
      </c>
      <c r="Z53" s="152">
        <v>45791</v>
      </c>
      <c r="AA53" s="152">
        <v>45944</v>
      </c>
      <c r="AB53" s="133">
        <f t="shared" si="5"/>
        <v>153</v>
      </c>
      <c r="AC53" s="136">
        <v>0</v>
      </c>
      <c r="AD53" s="143">
        <v>0</v>
      </c>
      <c r="AE53" s="136">
        <v>0</v>
      </c>
      <c r="AF53" s="159" t="s">
        <v>89</v>
      </c>
      <c r="AG53" s="133">
        <f t="shared" si="6"/>
        <v>0</v>
      </c>
      <c r="AH53" s="136">
        <v>0</v>
      </c>
      <c r="AI53" s="143">
        <v>0</v>
      </c>
      <c r="AJ53" s="144" t="s">
        <v>89</v>
      </c>
      <c r="AK53" s="144" t="s">
        <v>89</v>
      </c>
      <c r="AL53" s="136">
        <v>0</v>
      </c>
      <c r="AM53" s="136" t="s">
        <v>89</v>
      </c>
      <c r="AN53" s="136" t="s">
        <v>89</v>
      </c>
      <c r="AO53" s="136" t="s">
        <v>89</v>
      </c>
      <c r="AP53" s="133">
        <f t="shared" si="7"/>
        <v>0</v>
      </c>
      <c r="AQ53" s="133">
        <f>+L53+AD53-AI53</f>
        <v>52000000</v>
      </c>
      <c r="AR53" s="136" t="s">
        <v>87</v>
      </c>
      <c r="AS53" s="143">
        <v>52000000</v>
      </c>
      <c r="AT53" s="136" t="s">
        <v>90</v>
      </c>
      <c r="AU53" s="143">
        <v>0</v>
      </c>
      <c r="AV53" s="142" t="s">
        <v>89</v>
      </c>
      <c r="AW53" s="141">
        <v>0</v>
      </c>
      <c r="AX53" s="140">
        <f t="shared" si="8"/>
        <v>52000000</v>
      </c>
      <c r="AY53" s="139">
        <f t="shared" si="9"/>
        <v>0</v>
      </c>
      <c r="AZ53" s="138">
        <v>0</v>
      </c>
      <c r="BA53" s="137" t="s">
        <v>89</v>
      </c>
      <c r="BB53" s="136" t="s">
        <v>108</v>
      </c>
      <c r="BC53" s="161" t="s">
        <v>339</v>
      </c>
      <c r="BD53" s="134" t="s">
        <v>87</v>
      </c>
      <c r="BE53" s="134" t="s">
        <v>121</v>
      </c>
    </row>
    <row r="54" spans="2:57" x14ac:dyDescent="0.25">
      <c r="B54" s="134">
        <v>2025</v>
      </c>
      <c r="C54" s="134">
        <v>891780111</v>
      </c>
      <c r="D54" s="134" t="s">
        <v>78</v>
      </c>
      <c r="E54" s="133" t="s">
        <v>338</v>
      </c>
      <c r="F54" s="151" t="s">
        <v>337</v>
      </c>
      <c r="G54" s="136">
        <v>0</v>
      </c>
      <c r="H54" s="136" t="s">
        <v>81</v>
      </c>
      <c r="I54" s="134" t="s">
        <v>127</v>
      </c>
      <c r="J54" s="150" t="s">
        <v>289</v>
      </c>
      <c r="K54" s="133" t="s">
        <v>336</v>
      </c>
      <c r="L54" s="143">
        <v>255225200</v>
      </c>
      <c r="M54" s="134" t="s">
        <v>85</v>
      </c>
      <c r="N54" s="133" t="s">
        <v>325</v>
      </c>
      <c r="O54" s="154">
        <v>7144967</v>
      </c>
      <c r="P54" s="148">
        <v>1236</v>
      </c>
      <c r="Q54" s="144">
        <v>45811</v>
      </c>
      <c r="R54" s="143">
        <v>255225200</v>
      </c>
      <c r="S54" s="152">
        <v>45814</v>
      </c>
      <c r="T54" s="143">
        <v>255225200</v>
      </c>
      <c r="U54" s="136" t="s">
        <v>87</v>
      </c>
      <c r="V54" s="135">
        <v>36564011</v>
      </c>
      <c r="W54" s="150" t="s">
        <v>335</v>
      </c>
      <c r="X54" s="145">
        <v>45814</v>
      </c>
      <c r="Y54" s="145">
        <v>45817</v>
      </c>
      <c r="Z54" s="152">
        <v>45817</v>
      </c>
      <c r="AA54" s="152">
        <v>45821</v>
      </c>
      <c r="AB54" s="133">
        <f t="shared" si="5"/>
        <v>4</v>
      </c>
      <c r="AC54" s="136">
        <v>1</v>
      </c>
      <c r="AD54" s="143">
        <v>20473950</v>
      </c>
      <c r="AE54" s="136">
        <v>0</v>
      </c>
      <c r="AF54" s="159" t="s">
        <v>89</v>
      </c>
      <c r="AG54" s="133">
        <f t="shared" si="6"/>
        <v>0</v>
      </c>
      <c r="AH54" s="136">
        <v>0</v>
      </c>
      <c r="AI54" s="143">
        <v>0</v>
      </c>
      <c r="AJ54" s="144" t="s">
        <v>89</v>
      </c>
      <c r="AK54" s="144" t="s">
        <v>89</v>
      </c>
      <c r="AL54" s="136">
        <v>0</v>
      </c>
      <c r="AM54" s="136" t="s">
        <v>89</v>
      </c>
      <c r="AN54" s="136" t="s">
        <v>89</v>
      </c>
      <c r="AO54" s="136" t="s">
        <v>89</v>
      </c>
      <c r="AP54" s="133">
        <f t="shared" si="7"/>
        <v>0</v>
      </c>
      <c r="AQ54" s="133">
        <f>+L54+AD54-AI54</f>
        <v>275699150</v>
      </c>
      <c r="AR54" s="136" t="s">
        <v>87</v>
      </c>
      <c r="AS54" s="143">
        <v>275699150</v>
      </c>
      <c r="AT54" s="136" t="s">
        <v>87</v>
      </c>
      <c r="AU54" s="143">
        <v>127612600</v>
      </c>
      <c r="AV54" s="137">
        <v>45818</v>
      </c>
      <c r="AW54" s="141">
        <v>275699150</v>
      </c>
      <c r="AX54" s="140">
        <f t="shared" si="8"/>
        <v>0</v>
      </c>
      <c r="AY54" s="139">
        <f t="shared" si="9"/>
        <v>1</v>
      </c>
      <c r="AZ54" s="138">
        <v>1</v>
      </c>
      <c r="BA54" s="137" t="s">
        <v>89</v>
      </c>
      <c r="BB54" s="136" t="s">
        <v>103</v>
      </c>
      <c r="BC54" s="161" t="s">
        <v>334</v>
      </c>
      <c r="BD54" s="134" t="s">
        <v>87</v>
      </c>
      <c r="BE54" s="134" t="s">
        <v>121</v>
      </c>
    </row>
    <row r="55" spans="2:57" x14ac:dyDescent="0.25">
      <c r="B55" s="134">
        <v>2025</v>
      </c>
      <c r="C55" s="134">
        <v>891780111</v>
      </c>
      <c r="D55" s="134" t="s">
        <v>78</v>
      </c>
      <c r="E55" s="133" t="s">
        <v>333</v>
      </c>
      <c r="F55" s="151" t="s">
        <v>332</v>
      </c>
      <c r="G55" s="136">
        <v>0</v>
      </c>
      <c r="H55" s="136" t="s">
        <v>81</v>
      </c>
      <c r="I55" s="134" t="s">
        <v>127</v>
      </c>
      <c r="J55" s="150" t="s">
        <v>289</v>
      </c>
      <c r="K55" s="133" t="s">
        <v>331</v>
      </c>
      <c r="L55" s="143">
        <v>116000000</v>
      </c>
      <c r="M55" s="134" t="s">
        <v>85</v>
      </c>
      <c r="N55" s="133" t="s">
        <v>330</v>
      </c>
      <c r="O55" s="154">
        <v>811029311</v>
      </c>
      <c r="P55" s="148">
        <v>1382</v>
      </c>
      <c r="Q55" s="144">
        <v>45834</v>
      </c>
      <c r="R55" s="143">
        <v>116000000</v>
      </c>
      <c r="S55" s="152">
        <v>45839</v>
      </c>
      <c r="T55" s="143">
        <v>116000000</v>
      </c>
      <c r="U55" s="136" t="s">
        <v>87</v>
      </c>
      <c r="V55" s="154">
        <v>36724655</v>
      </c>
      <c r="W55" s="133" t="s">
        <v>324</v>
      </c>
      <c r="X55" s="145">
        <v>45839</v>
      </c>
      <c r="Y55" s="145">
        <v>45842</v>
      </c>
      <c r="Z55" s="152">
        <v>45839</v>
      </c>
      <c r="AA55" s="152">
        <v>45843</v>
      </c>
      <c r="AB55" s="133">
        <f t="shared" si="5"/>
        <v>4</v>
      </c>
      <c r="AC55" s="136">
        <v>0</v>
      </c>
      <c r="AD55" s="143">
        <v>0</v>
      </c>
      <c r="AE55" s="136">
        <v>0</v>
      </c>
      <c r="AF55" s="159" t="s">
        <v>89</v>
      </c>
      <c r="AG55" s="133">
        <f t="shared" si="6"/>
        <v>0</v>
      </c>
      <c r="AH55" s="136">
        <v>0</v>
      </c>
      <c r="AI55" s="143">
        <v>0</v>
      </c>
      <c r="AJ55" s="144" t="s">
        <v>89</v>
      </c>
      <c r="AK55" s="144" t="s">
        <v>89</v>
      </c>
      <c r="AL55" s="136">
        <v>0</v>
      </c>
      <c r="AM55" s="136" t="s">
        <v>89</v>
      </c>
      <c r="AN55" s="136" t="s">
        <v>89</v>
      </c>
      <c r="AO55" s="136" t="s">
        <v>89</v>
      </c>
      <c r="AP55" s="133">
        <f t="shared" si="7"/>
        <v>0</v>
      </c>
      <c r="AQ55" s="133">
        <f>+L55+AD55-AI55</f>
        <v>116000000</v>
      </c>
      <c r="AR55" s="136" t="s">
        <v>90</v>
      </c>
      <c r="AS55" s="143">
        <v>0</v>
      </c>
      <c r="AT55" s="136" t="s">
        <v>90</v>
      </c>
      <c r="AU55" s="143">
        <v>0</v>
      </c>
      <c r="AV55" s="142" t="s">
        <v>89</v>
      </c>
      <c r="AW55" s="141">
        <v>116000000</v>
      </c>
      <c r="AX55" s="140">
        <f t="shared" si="8"/>
        <v>0</v>
      </c>
      <c r="AY55" s="139">
        <f t="shared" si="9"/>
        <v>1</v>
      </c>
      <c r="AZ55" s="138">
        <v>1</v>
      </c>
      <c r="BA55" s="137" t="s">
        <v>89</v>
      </c>
      <c r="BB55" s="136" t="s">
        <v>103</v>
      </c>
      <c r="BC55" s="161" t="s">
        <v>329</v>
      </c>
      <c r="BD55" s="134" t="s">
        <v>87</v>
      </c>
      <c r="BE55" s="134" t="s">
        <v>121</v>
      </c>
    </row>
    <row r="56" spans="2:57" x14ac:dyDescent="0.25">
      <c r="B56" s="134">
        <v>2025</v>
      </c>
      <c r="C56" s="134">
        <v>891780111</v>
      </c>
      <c r="D56" s="134" t="s">
        <v>78</v>
      </c>
      <c r="E56" s="133" t="s">
        <v>328</v>
      </c>
      <c r="F56" s="151" t="s">
        <v>327</v>
      </c>
      <c r="G56" s="136">
        <v>0</v>
      </c>
      <c r="H56" s="136" t="s">
        <v>81</v>
      </c>
      <c r="I56" s="134" t="s">
        <v>127</v>
      </c>
      <c r="J56" s="150" t="s">
        <v>289</v>
      </c>
      <c r="K56" s="133" t="s">
        <v>326</v>
      </c>
      <c r="L56" s="143">
        <v>65863920</v>
      </c>
      <c r="M56" s="134" t="s">
        <v>85</v>
      </c>
      <c r="N56" s="133" t="s">
        <v>325</v>
      </c>
      <c r="O56" s="154">
        <v>7144967</v>
      </c>
      <c r="P56" s="154">
        <v>1398</v>
      </c>
      <c r="Q56" s="144">
        <v>45839</v>
      </c>
      <c r="R56" s="143">
        <v>65863920</v>
      </c>
      <c r="S56" s="152">
        <v>45841</v>
      </c>
      <c r="T56" s="143">
        <v>65863920</v>
      </c>
      <c r="U56" s="136" t="s">
        <v>87</v>
      </c>
      <c r="V56" s="154">
        <v>36724655</v>
      </c>
      <c r="W56" s="133" t="s">
        <v>324</v>
      </c>
      <c r="X56" s="145">
        <v>45841</v>
      </c>
      <c r="Y56" s="145">
        <v>45842</v>
      </c>
      <c r="Z56" s="152">
        <v>45842</v>
      </c>
      <c r="AA56" s="152">
        <v>45899</v>
      </c>
      <c r="AB56" s="133">
        <f t="shared" si="5"/>
        <v>57</v>
      </c>
      <c r="AC56" s="136">
        <v>0</v>
      </c>
      <c r="AD56" s="143">
        <v>0</v>
      </c>
      <c r="AE56" s="136">
        <v>0</v>
      </c>
      <c r="AF56" s="159" t="s">
        <v>89</v>
      </c>
      <c r="AG56" s="133">
        <f t="shared" si="6"/>
        <v>0</v>
      </c>
      <c r="AH56" s="136">
        <v>0</v>
      </c>
      <c r="AI56" s="143">
        <v>0</v>
      </c>
      <c r="AJ56" s="144" t="s">
        <v>89</v>
      </c>
      <c r="AK56" s="144" t="s">
        <v>89</v>
      </c>
      <c r="AL56" s="136">
        <v>0</v>
      </c>
      <c r="AM56" s="136" t="s">
        <v>89</v>
      </c>
      <c r="AN56" s="136" t="s">
        <v>89</v>
      </c>
      <c r="AO56" s="136" t="s">
        <v>89</v>
      </c>
      <c r="AP56" s="133">
        <f t="shared" si="7"/>
        <v>0</v>
      </c>
      <c r="AQ56" s="133">
        <f>+L56+AD56-AI56</f>
        <v>65863920</v>
      </c>
      <c r="AR56" s="136" t="s">
        <v>90</v>
      </c>
      <c r="AS56" s="143">
        <v>0</v>
      </c>
      <c r="AT56" s="136" t="s">
        <v>90</v>
      </c>
      <c r="AU56" s="143">
        <v>0</v>
      </c>
      <c r="AV56" s="142" t="s">
        <v>89</v>
      </c>
      <c r="AW56" s="141">
        <v>65863920</v>
      </c>
      <c r="AX56" s="140">
        <f t="shared" si="8"/>
        <v>0</v>
      </c>
      <c r="AY56" s="139">
        <f t="shared" si="9"/>
        <v>1</v>
      </c>
      <c r="AZ56" s="138">
        <v>1</v>
      </c>
      <c r="BA56" s="137" t="s">
        <v>89</v>
      </c>
      <c r="BB56" s="136" t="s">
        <v>103</v>
      </c>
      <c r="BC56" s="161" t="s">
        <v>323</v>
      </c>
      <c r="BD56" s="134" t="s">
        <v>87</v>
      </c>
      <c r="BE56" s="134" t="s">
        <v>121</v>
      </c>
    </row>
    <row r="57" spans="2:57" x14ac:dyDescent="0.25">
      <c r="B57" s="134">
        <v>2025</v>
      </c>
      <c r="C57" s="134">
        <v>891780111</v>
      </c>
      <c r="D57" s="134" t="s">
        <v>78</v>
      </c>
      <c r="E57" s="133" t="s">
        <v>322</v>
      </c>
      <c r="F57" s="151" t="s">
        <v>321</v>
      </c>
      <c r="G57" s="136">
        <v>0</v>
      </c>
      <c r="H57" s="136" t="s">
        <v>81</v>
      </c>
      <c r="I57" s="134" t="s">
        <v>127</v>
      </c>
      <c r="J57" s="150" t="s">
        <v>289</v>
      </c>
      <c r="K57" s="133" t="s">
        <v>320</v>
      </c>
      <c r="L57" s="143">
        <v>192557942</v>
      </c>
      <c r="M57" s="134" t="s">
        <v>85</v>
      </c>
      <c r="N57" s="133" t="s">
        <v>319</v>
      </c>
      <c r="O57" s="148">
        <v>890304099</v>
      </c>
      <c r="P57" s="154">
        <v>1405</v>
      </c>
      <c r="Q57" s="144">
        <v>45840</v>
      </c>
      <c r="R57" s="143">
        <v>192557942</v>
      </c>
      <c r="S57" s="152">
        <v>45848</v>
      </c>
      <c r="T57" s="143">
        <v>192557942</v>
      </c>
      <c r="U57" s="136" t="s">
        <v>87</v>
      </c>
      <c r="V57" s="154">
        <v>72175281</v>
      </c>
      <c r="W57" s="133" t="s">
        <v>318</v>
      </c>
      <c r="X57" s="145">
        <v>45848</v>
      </c>
      <c r="Y57" s="145">
        <v>45849</v>
      </c>
      <c r="Z57" s="152">
        <v>45848</v>
      </c>
      <c r="AA57" s="152">
        <v>46002</v>
      </c>
      <c r="AB57" s="133">
        <f t="shared" si="5"/>
        <v>154</v>
      </c>
      <c r="AC57" s="136">
        <v>0</v>
      </c>
      <c r="AD57" s="143">
        <v>0</v>
      </c>
      <c r="AE57" s="136">
        <v>0</v>
      </c>
      <c r="AF57" s="159" t="s">
        <v>89</v>
      </c>
      <c r="AG57" s="133">
        <f t="shared" si="6"/>
        <v>0</v>
      </c>
      <c r="AH57" s="136">
        <v>0</v>
      </c>
      <c r="AI57" s="143">
        <v>0</v>
      </c>
      <c r="AJ57" s="144" t="s">
        <v>89</v>
      </c>
      <c r="AK57" s="144" t="s">
        <v>89</v>
      </c>
      <c r="AL57" s="136">
        <v>0</v>
      </c>
      <c r="AM57" s="136" t="s">
        <v>89</v>
      </c>
      <c r="AN57" s="136" t="s">
        <v>89</v>
      </c>
      <c r="AO57" s="136" t="s">
        <v>89</v>
      </c>
      <c r="AP57" s="133">
        <f t="shared" si="7"/>
        <v>0</v>
      </c>
      <c r="AQ57" s="133">
        <f>+L57+AD57-AI57</f>
        <v>192557942</v>
      </c>
      <c r="AR57" s="136" t="s">
        <v>87</v>
      </c>
      <c r="AS57" s="143">
        <v>192557942</v>
      </c>
      <c r="AT57" s="136" t="s">
        <v>90</v>
      </c>
      <c r="AU57" s="143">
        <v>0</v>
      </c>
      <c r="AV57" s="142" t="s">
        <v>89</v>
      </c>
      <c r="AW57" s="141">
        <v>0</v>
      </c>
      <c r="AX57" s="140">
        <f t="shared" si="8"/>
        <v>192557942</v>
      </c>
      <c r="AY57" s="139">
        <f t="shared" si="9"/>
        <v>0</v>
      </c>
      <c r="AZ57" s="138">
        <v>0.2</v>
      </c>
      <c r="BA57" s="137" t="s">
        <v>89</v>
      </c>
      <c r="BB57" s="136" t="s">
        <v>108</v>
      </c>
      <c r="BC57" s="161" t="s">
        <v>317</v>
      </c>
      <c r="BD57" s="134" t="s">
        <v>87</v>
      </c>
      <c r="BE57" s="134" t="s">
        <v>121</v>
      </c>
    </row>
    <row r="58" spans="2:57" x14ac:dyDescent="0.25">
      <c r="B58" s="134">
        <v>2025</v>
      </c>
      <c r="C58" s="134">
        <v>891780111</v>
      </c>
      <c r="D58" s="134" t="s">
        <v>78</v>
      </c>
      <c r="E58" s="133" t="s">
        <v>316</v>
      </c>
      <c r="F58" s="151" t="s">
        <v>315</v>
      </c>
      <c r="G58" s="136">
        <v>0</v>
      </c>
      <c r="H58" s="136" t="s">
        <v>81</v>
      </c>
      <c r="I58" s="134" t="s">
        <v>127</v>
      </c>
      <c r="J58" s="150" t="s">
        <v>289</v>
      </c>
      <c r="K58" s="133" t="s">
        <v>314</v>
      </c>
      <c r="L58" s="143">
        <v>261125239</v>
      </c>
      <c r="M58" s="134" t="s">
        <v>85</v>
      </c>
      <c r="N58" s="133" t="s">
        <v>313</v>
      </c>
      <c r="O58" s="154">
        <v>890909099</v>
      </c>
      <c r="P58" s="148">
        <v>1484</v>
      </c>
      <c r="Q58" s="144">
        <v>45847</v>
      </c>
      <c r="R58" s="143">
        <v>262000000</v>
      </c>
      <c r="S58" s="152">
        <v>45853</v>
      </c>
      <c r="T58" s="143">
        <v>261125239</v>
      </c>
      <c r="U58" s="136" t="s">
        <v>87</v>
      </c>
      <c r="V58" s="135">
        <v>1082870070</v>
      </c>
      <c r="W58" s="150" t="s">
        <v>312</v>
      </c>
      <c r="X58" s="145">
        <v>45853</v>
      </c>
      <c r="Y58" s="145">
        <v>45895</v>
      </c>
      <c r="Z58" s="152">
        <v>45861</v>
      </c>
      <c r="AA58" s="152">
        <v>45954</v>
      </c>
      <c r="AB58" s="133">
        <f t="shared" si="5"/>
        <v>93</v>
      </c>
      <c r="AC58" s="136">
        <v>0</v>
      </c>
      <c r="AD58" s="143">
        <v>0</v>
      </c>
      <c r="AE58" s="136">
        <v>0</v>
      </c>
      <c r="AF58" s="159" t="s">
        <v>89</v>
      </c>
      <c r="AG58" s="133">
        <f t="shared" si="6"/>
        <v>0</v>
      </c>
      <c r="AH58" s="136">
        <v>0</v>
      </c>
      <c r="AI58" s="143">
        <v>0</v>
      </c>
      <c r="AJ58" s="144" t="s">
        <v>89</v>
      </c>
      <c r="AK58" s="144" t="s">
        <v>89</v>
      </c>
      <c r="AL58" s="136">
        <v>0</v>
      </c>
      <c r="AM58" s="136" t="s">
        <v>89</v>
      </c>
      <c r="AN58" s="136" t="s">
        <v>89</v>
      </c>
      <c r="AO58" s="136" t="s">
        <v>89</v>
      </c>
      <c r="AP58" s="133">
        <f t="shared" si="7"/>
        <v>0</v>
      </c>
      <c r="AQ58" s="133">
        <f>+L58+AD58-AI58</f>
        <v>261125239</v>
      </c>
      <c r="AR58" s="136" t="s">
        <v>87</v>
      </c>
      <c r="AS58" s="143">
        <v>261125239</v>
      </c>
      <c r="AT58" s="136" t="s">
        <v>87</v>
      </c>
      <c r="AU58" s="143">
        <v>130562619.5</v>
      </c>
      <c r="AV58" s="137">
        <v>45894</v>
      </c>
      <c r="AW58" s="141">
        <v>0</v>
      </c>
      <c r="AX58" s="140">
        <f t="shared" si="8"/>
        <v>261125239</v>
      </c>
      <c r="AY58" s="139">
        <f t="shared" si="9"/>
        <v>0</v>
      </c>
      <c r="AZ58" s="138">
        <v>0</v>
      </c>
      <c r="BA58" s="137" t="s">
        <v>89</v>
      </c>
      <c r="BB58" s="136" t="s">
        <v>108</v>
      </c>
      <c r="BC58" s="161" t="s">
        <v>311</v>
      </c>
      <c r="BD58" s="134" t="s">
        <v>87</v>
      </c>
      <c r="BE58" s="134" t="s">
        <v>121</v>
      </c>
    </row>
    <row r="59" spans="2:57" x14ac:dyDescent="0.25">
      <c r="B59" s="134">
        <v>2025</v>
      </c>
      <c r="C59" s="134">
        <v>891780111</v>
      </c>
      <c r="D59" s="134" t="s">
        <v>78</v>
      </c>
      <c r="E59" s="133" t="s">
        <v>310</v>
      </c>
      <c r="F59" s="151" t="s">
        <v>309</v>
      </c>
      <c r="G59" s="136">
        <v>0</v>
      </c>
      <c r="H59" s="136" t="s">
        <v>81</v>
      </c>
      <c r="I59" s="134" t="s">
        <v>82</v>
      </c>
      <c r="J59" s="150" t="s">
        <v>289</v>
      </c>
      <c r="K59" s="133" t="s">
        <v>308</v>
      </c>
      <c r="L59" s="143">
        <v>66640000</v>
      </c>
      <c r="M59" s="134" t="s">
        <v>85</v>
      </c>
      <c r="N59" s="133" t="s">
        <v>307</v>
      </c>
      <c r="O59" s="154">
        <v>901667375</v>
      </c>
      <c r="P59" s="148">
        <v>1555</v>
      </c>
      <c r="Q59" s="144">
        <v>45853</v>
      </c>
      <c r="R59" s="143">
        <v>66640000</v>
      </c>
      <c r="S59" s="152">
        <v>45861</v>
      </c>
      <c r="T59" s="143">
        <v>66640000</v>
      </c>
      <c r="U59" s="136" t="s">
        <v>87</v>
      </c>
      <c r="V59" s="154">
        <v>57400977</v>
      </c>
      <c r="W59" s="149" t="s">
        <v>306</v>
      </c>
      <c r="X59" s="145">
        <v>45861</v>
      </c>
      <c r="Y59" s="145">
        <v>45861</v>
      </c>
      <c r="Z59" s="152" t="s">
        <v>89</v>
      </c>
      <c r="AA59" s="152">
        <v>46021</v>
      </c>
      <c r="AB59" s="133">
        <f t="shared" si="5"/>
        <v>160</v>
      </c>
      <c r="AC59" s="136">
        <v>0</v>
      </c>
      <c r="AD59" s="143">
        <v>0</v>
      </c>
      <c r="AE59" s="136">
        <v>0</v>
      </c>
      <c r="AF59" s="159" t="s">
        <v>89</v>
      </c>
      <c r="AG59" s="133">
        <f t="shared" si="6"/>
        <v>0</v>
      </c>
      <c r="AH59" s="136">
        <v>0</v>
      </c>
      <c r="AI59" s="143">
        <v>0</v>
      </c>
      <c r="AJ59" s="144" t="s">
        <v>89</v>
      </c>
      <c r="AK59" s="144" t="s">
        <v>89</v>
      </c>
      <c r="AL59" s="136">
        <v>0</v>
      </c>
      <c r="AM59" s="136" t="s">
        <v>89</v>
      </c>
      <c r="AN59" s="136" t="s">
        <v>89</v>
      </c>
      <c r="AO59" s="136" t="s">
        <v>89</v>
      </c>
      <c r="AP59" s="133">
        <f t="shared" si="7"/>
        <v>0</v>
      </c>
      <c r="AQ59" s="133">
        <f>+L59+AD59-AI59</f>
        <v>66640000</v>
      </c>
      <c r="AR59" s="136" t="s">
        <v>87</v>
      </c>
      <c r="AS59" s="143">
        <v>66640000</v>
      </c>
      <c r="AT59" s="136" t="s">
        <v>90</v>
      </c>
      <c r="AU59" s="143">
        <v>0</v>
      </c>
      <c r="AV59" s="142" t="s">
        <v>89</v>
      </c>
      <c r="AW59" s="141">
        <v>0</v>
      </c>
      <c r="AX59" s="140">
        <f t="shared" si="8"/>
        <v>66640000</v>
      </c>
      <c r="AY59" s="139">
        <f t="shared" si="9"/>
        <v>0</v>
      </c>
      <c r="AZ59" s="138">
        <v>0.05</v>
      </c>
      <c r="BA59" s="137" t="s">
        <v>89</v>
      </c>
      <c r="BB59" s="136" t="s">
        <v>108</v>
      </c>
      <c r="BC59" s="161" t="s">
        <v>305</v>
      </c>
      <c r="BD59" s="134" t="s">
        <v>87</v>
      </c>
      <c r="BE59" s="134" t="s">
        <v>121</v>
      </c>
    </row>
    <row r="60" spans="2:57" x14ac:dyDescent="0.25">
      <c r="B60" s="134">
        <v>2025</v>
      </c>
      <c r="C60" s="134">
        <v>891780111</v>
      </c>
      <c r="D60" s="134" t="s">
        <v>78</v>
      </c>
      <c r="E60" s="133" t="s">
        <v>304</v>
      </c>
      <c r="F60" s="151" t="s">
        <v>303</v>
      </c>
      <c r="G60" s="153">
        <v>2022000100019</v>
      </c>
      <c r="H60" s="136" t="s">
        <v>81</v>
      </c>
      <c r="I60" s="134" t="s">
        <v>146</v>
      </c>
      <c r="J60" s="150" t="s">
        <v>289</v>
      </c>
      <c r="K60" s="133" t="s">
        <v>302</v>
      </c>
      <c r="L60" s="143">
        <v>100694087.2</v>
      </c>
      <c r="M60" s="134" t="s">
        <v>85</v>
      </c>
      <c r="N60" s="133" t="s">
        <v>301</v>
      </c>
      <c r="O60" s="154">
        <v>900781571</v>
      </c>
      <c r="P60" s="148">
        <v>93</v>
      </c>
      <c r="Q60" s="144">
        <v>45845</v>
      </c>
      <c r="R60" s="143">
        <v>100694373</v>
      </c>
      <c r="S60" s="152">
        <v>45866</v>
      </c>
      <c r="T60" s="143">
        <v>100694087.2</v>
      </c>
      <c r="U60" s="136" t="s">
        <v>87</v>
      </c>
      <c r="V60" s="154">
        <v>72220242</v>
      </c>
      <c r="W60" s="149" t="s">
        <v>220</v>
      </c>
      <c r="X60" s="145">
        <v>45866</v>
      </c>
      <c r="Y60" s="145">
        <v>45881</v>
      </c>
      <c r="Z60" s="152">
        <v>45874</v>
      </c>
      <c r="AA60" s="152">
        <v>45976</v>
      </c>
      <c r="AB60" s="133">
        <f t="shared" si="5"/>
        <v>102</v>
      </c>
      <c r="AC60" s="136">
        <v>0</v>
      </c>
      <c r="AD60" s="143">
        <v>0</v>
      </c>
      <c r="AE60" s="136">
        <v>0</v>
      </c>
      <c r="AF60" s="159" t="s">
        <v>89</v>
      </c>
      <c r="AG60" s="133">
        <f t="shared" si="6"/>
        <v>0</v>
      </c>
      <c r="AH60" s="136">
        <v>0</v>
      </c>
      <c r="AI60" s="143">
        <v>0</v>
      </c>
      <c r="AJ60" s="144" t="s">
        <v>89</v>
      </c>
      <c r="AK60" s="144" t="s">
        <v>89</v>
      </c>
      <c r="AL60" s="136">
        <v>0</v>
      </c>
      <c r="AM60" s="136" t="s">
        <v>89</v>
      </c>
      <c r="AN60" s="136" t="s">
        <v>89</v>
      </c>
      <c r="AO60" s="136" t="s">
        <v>89</v>
      </c>
      <c r="AP60" s="133">
        <f t="shared" si="7"/>
        <v>0</v>
      </c>
      <c r="AQ60" s="133">
        <f>+L60+AD60-AI60</f>
        <v>100694087.2</v>
      </c>
      <c r="AR60" s="136" t="s">
        <v>90</v>
      </c>
      <c r="AS60" s="143">
        <v>0</v>
      </c>
      <c r="AT60" s="136" t="s">
        <v>87</v>
      </c>
      <c r="AU60" s="143">
        <v>40277634.880000003</v>
      </c>
      <c r="AV60" s="137">
        <v>45881</v>
      </c>
      <c r="AW60" s="141">
        <v>0</v>
      </c>
      <c r="AX60" s="140">
        <f t="shared" si="8"/>
        <v>100694087.2</v>
      </c>
      <c r="AY60" s="139">
        <f>+IFERROR(AW60/AQ60,"_")</f>
        <v>0</v>
      </c>
      <c r="AZ60" s="138">
        <v>0</v>
      </c>
      <c r="BA60" s="137" t="s">
        <v>89</v>
      </c>
      <c r="BB60" s="136" t="s">
        <v>108</v>
      </c>
      <c r="BC60" s="161" t="s">
        <v>300</v>
      </c>
      <c r="BD60" s="134" t="s">
        <v>87</v>
      </c>
      <c r="BE60" s="134" t="s">
        <v>121</v>
      </c>
    </row>
    <row r="61" spans="2:57" x14ac:dyDescent="0.25">
      <c r="B61" s="134">
        <v>2025</v>
      </c>
      <c r="C61" s="134">
        <v>891780111</v>
      </c>
      <c r="D61" s="134" t="s">
        <v>78</v>
      </c>
      <c r="E61" s="149" t="s">
        <v>299</v>
      </c>
      <c r="F61" s="151" t="s">
        <v>298</v>
      </c>
      <c r="G61" s="136">
        <v>0</v>
      </c>
      <c r="H61" s="136" t="s">
        <v>81</v>
      </c>
      <c r="I61" s="134" t="s">
        <v>82</v>
      </c>
      <c r="J61" s="150" t="s">
        <v>289</v>
      </c>
      <c r="K61" s="149" t="s">
        <v>294</v>
      </c>
      <c r="L61" s="143">
        <v>40000000</v>
      </c>
      <c r="M61" s="134" t="s">
        <v>85</v>
      </c>
      <c r="N61" s="133" t="s">
        <v>293</v>
      </c>
      <c r="O61" s="154">
        <v>900333004</v>
      </c>
      <c r="P61" s="148">
        <v>86</v>
      </c>
      <c r="Q61" s="144">
        <v>45677</v>
      </c>
      <c r="R61" s="143">
        <v>40000000</v>
      </c>
      <c r="S61" s="152">
        <v>45681</v>
      </c>
      <c r="T61" s="143">
        <v>40000000</v>
      </c>
      <c r="U61" s="136" t="s">
        <v>87</v>
      </c>
      <c r="V61" s="143">
        <v>12621405</v>
      </c>
      <c r="W61" s="149" t="s">
        <v>241</v>
      </c>
      <c r="X61" s="152">
        <v>45681</v>
      </c>
      <c r="Y61" s="152">
        <v>45681</v>
      </c>
      <c r="Z61" s="152" t="s">
        <v>89</v>
      </c>
      <c r="AA61" s="152">
        <v>45838</v>
      </c>
      <c r="AB61" s="133">
        <f t="shared" si="5"/>
        <v>157</v>
      </c>
      <c r="AC61" s="136">
        <v>0</v>
      </c>
      <c r="AD61" s="143">
        <v>0</v>
      </c>
      <c r="AE61" s="136">
        <v>0</v>
      </c>
      <c r="AF61" s="159" t="s">
        <v>89</v>
      </c>
      <c r="AG61" s="133">
        <f t="shared" si="6"/>
        <v>0</v>
      </c>
      <c r="AH61" s="136">
        <v>1</v>
      </c>
      <c r="AI61" s="143">
        <v>40000000</v>
      </c>
      <c r="AJ61" s="144">
        <v>45692</v>
      </c>
      <c r="AK61" s="137" t="s">
        <v>89</v>
      </c>
      <c r="AL61" s="136">
        <v>0</v>
      </c>
      <c r="AM61" s="136" t="s">
        <v>89</v>
      </c>
      <c r="AN61" s="136" t="s">
        <v>89</v>
      </c>
      <c r="AO61" s="136" t="s">
        <v>89</v>
      </c>
      <c r="AP61" s="133">
        <f t="shared" si="7"/>
        <v>0</v>
      </c>
      <c r="AQ61" s="133">
        <f>+L61+AD61-AI61</f>
        <v>0</v>
      </c>
      <c r="AR61" s="136" t="s">
        <v>87</v>
      </c>
      <c r="AS61" s="143">
        <v>40000000</v>
      </c>
      <c r="AT61" s="136" t="s">
        <v>90</v>
      </c>
      <c r="AU61" s="143">
        <v>0</v>
      </c>
      <c r="AV61" s="142" t="s">
        <v>89</v>
      </c>
      <c r="AW61" s="141">
        <v>0</v>
      </c>
      <c r="AX61" s="140">
        <f t="shared" si="8"/>
        <v>0</v>
      </c>
      <c r="AY61" s="480" t="str">
        <f>+IFERROR(AW61/AQ61,"_")</f>
        <v>_</v>
      </c>
      <c r="AZ61" s="138">
        <v>0</v>
      </c>
      <c r="BA61" s="137">
        <v>45692</v>
      </c>
      <c r="BB61" s="136" t="s">
        <v>150</v>
      </c>
      <c r="BC61" s="161" t="s">
        <v>297</v>
      </c>
      <c r="BD61" s="134" t="s">
        <v>87</v>
      </c>
      <c r="BE61" s="134" t="s">
        <v>121</v>
      </c>
    </row>
    <row r="62" spans="2:57" x14ac:dyDescent="0.25">
      <c r="B62" s="134">
        <v>2025</v>
      </c>
      <c r="C62" s="134">
        <v>891780111</v>
      </c>
      <c r="D62" s="134" t="s">
        <v>78</v>
      </c>
      <c r="E62" s="149" t="s">
        <v>296</v>
      </c>
      <c r="F62" s="151" t="s">
        <v>295</v>
      </c>
      <c r="G62" s="136">
        <v>0</v>
      </c>
      <c r="H62" s="136" t="s">
        <v>81</v>
      </c>
      <c r="I62" s="134" t="s">
        <v>82</v>
      </c>
      <c r="J62" s="150" t="s">
        <v>289</v>
      </c>
      <c r="K62" s="149" t="s">
        <v>294</v>
      </c>
      <c r="L62" s="143">
        <v>110000000</v>
      </c>
      <c r="M62" s="134" t="s">
        <v>85</v>
      </c>
      <c r="N62" s="133" t="s">
        <v>293</v>
      </c>
      <c r="O62" s="154">
        <v>900333004</v>
      </c>
      <c r="P62" s="148">
        <v>247</v>
      </c>
      <c r="Q62" s="144">
        <v>45693</v>
      </c>
      <c r="R62" s="143">
        <v>110000000</v>
      </c>
      <c r="S62" s="152">
        <v>45694</v>
      </c>
      <c r="T62" s="143">
        <v>110000000</v>
      </c>
      <c r="U62" s="136" t="s">
        <v>87</v>
      </c>
      <c r="V62" s="143">
        <v>12621405</v>
      </c>
      <c r="W62" s="149" t="s">
        <v>241</v>
      </c>
      <c r="X62" s="152">
        <v>45693</v>
      </c>
      <c r="Y62" s="152">
        <v>45694</v>
      </c>
      <c r="Z62" s="152" t="s">
        <v>89</v>
      </c>
      <c r="AA62" s="152">
        <v>46022</v>
      </c>
      <c r="AB62" s="133">
        <f t="shared" si="5"/>
        <v>328</v>
      </c>
      <c r="AC62" s="136">
        <v>0</v>
      </c>
      <c r="AD62" s="143">
        <v>0</v>
      </c>
      <c r="AE62" s="136">
        <v>0</v>
      </c>
      <c r="AF62" s="159" t="s">
        <v>89</v>
      </c>
      <c r="AG62" s="133">
        <f t="shared" si="6"/>
        <v>0</v>
      </c>
      <c r="AH62" s="136">
        <v>0</v>
      </c>
      <c r="AI62" s="143">
        <v>0</v>
      </c>
      <c r="AJ62" s="144" t="s">
        <v>89</v>
      </c>
      <c r="AK62" s="137" t="s">
        <v>89</v>
      </c>
      <c r="AL62" s="136">
        <v>0</v>
      </c>
      <c r="AM62" s="136" t="s">
        <v>89</v>
      </c>
      <c r="AN62" s="136" t="s">
        <v>89</v>
      </c>
      <c r="AO62" s="136" t="s">
        <v>89</v>
      </c>
      <c r="AP62" s="133">
        <f t="shared" si="7"/>
        <v>0</v>
      </c>
      <c r="AQ62" s="133">
        <f>+L62+AD62-AI62</f>
        <v>110000000</v>
      </c>
      <c r="AR62" s="136" t="s">
        <v>87</v>
      </c>
      <c r="AS62" s="143">
        <v>110000000</v>
      </c>
      <c r="AT62" s="136" t="s">
        <v>90</v>
      </c>
      <c r="AU62" s="143">
        <v>0</v>
      </c>
      <c r="AV62" s="142" t="s">
        <v>89</v>
      </c>
      <c r="AW62" s="141">
        <v>10000000</v>
      </c>
      <c r="AX62" s="140">
        <f t="shared" si="8"/>
        <v>100000000</v>
      </c>
      <c r="AY62" s="139">
        <f t="shared" si="9"/>
        <v>9.0909090909090912E-2</v>
      </c>
      <c r="AZ62" s="138">
        <v>0.1</v>
      </c>
      <c r="BA62" s="137" t="s">
        <v>89</v>
      </c>
      <c r="BB62" s="136" t="s">
        <v>108</v>
      </c>
      <c r="BC62" s="161" t="s">
        <v>292</v>
      </c>
      <c r="BD62" s="134" t="s">
        <v>87</v>
      </c>
      <c r="BE62" s="134" t="s">
        <v>121</v>
      </c>
    </row>
    <row r="63" spans="2:57" x14ac:dyDescent="0.25">
      <c r="B63" s="134">
        <v>2025</v>
      </c>
      <c r="C63" s="134">
        <v>891780111</v>
      </c>
      <c r="D63" s="134" t="s">
        <v>78</v>
      </c>
      <c r="E63" s="149" t="s">
        <v>291</v>
      </c>
      <c r="F63" s="151" t="s">
        <v>290</v>
      </c>
      <c r="G63" s="153">
        <v>2020000100036</v>
      </c>
      <c r="H63" s="136" t="s">
        <v>81</v>
      </c>
      <c r="I63" s="134" t="s">
        <v>146</v>
      </c>
      <c r="J63" s="150" t="s">
        <v>289</v>
      </c>
      <c r="K63" s="149" t="s">
        <v>288</v>
      </c>
      <c r="L63" s="143">
        <v>18000000</v>
      </c>
      <c r="M63" s="134" t="s">
        <v>85</v>
      </c>
      <c r="N63" s="148" t="s">
        <v>287</v>
      </c>
      <c r="O63" s="148">
        <v>57297436</v>
      </c>
      <c r="P63" s="148">
        <v>61</v>
      </c>
      <c r="Q63" s="144">
        <v>45693</v>
      </c>
      <c r="R63" s="143">
        <v>22000000</v>
      </c>
      <c r="S63" s="152">
        <v>45699</v>
      </c>
      <c r="T63" s="143">
        <v>18000000</v>
      </c>
      <c r="U63" s="136" t="s">
        <v>87</v>
      </c>
      <c r="V63" s="154">
        <v>45498601</v>
      </c>
      <c r="W63" s="149" t="s">
        <v>167</v>
      </c>
      <c r="X63" s="152">
        <v>45698</v>
      </c>
      <c r="Y63" s="152">
        <v>45699</v>
      </c>
      <c r="Z63" s="152" t="s">
        <v>89</v>
      </c>
      <c r="AA63" s="152">
        <v>45869</v>
      </c>
      <c r="AB63" s="133">
        <f t="shared" si="5"/>
        <v>170</v>
      </c>
      <c r="AC63" s="136">
        <v>0</v>
      </c>
      <c r="AD63" s="143">
        <v>0</v>
      </c>
      <c r="AE63" s="136">
        <v>0</v>
      </c>
      <c r="AF63" s="159" t="s">
        <v>89</v>
      </c>
      <c r="AG63" s="133">
        <f t="shared" si="6"/>
        <v>0</v>
      </c>
      <c r="AH63" s="136">
        <v>0</v>
      </c>
      <c r="AI63" s="143">
        <v>0</v>
      </c>
      <c r="AJ63" s="144" t="s">
        <v>89</v>
      </c>
      <c r="AK63" s="137" t="s">
        <v>89</v>
      </c>
      <c r="AL63" s="136">
        <v>0</v>
      </c>
      <c r="AM63" s="136" t="s">
        <v>89</v>
      </c>
      <c r="AN63" s="136" t="s">
        <v>89</v>
      </c>
      <c r="AO63" s="136" t="s">
        <v>89</v>
      </c>
      <c r="AP63" s="133">
        <f t="shared" si="7"/>
        <v>0</v>
      </c>
      <c r="AQ63" s="133">
        <f>+L63+AD63-AI63</f>
        <v>18000000</v>
      </c>
      <c r="AR63" s="136" t="s">
        <v>90</v>
      </c>
      <c r="AS63" s="143">
        <v>0</v>
      </c>
      <c r="AT63" s="136" t="s">
        <v>90</v>
      </c>
      <c r="AU63" s="143">
        <v>0</v>
      </c>
      <c r="AV63" s="142" t="s">
        <v>89</v>
      </c>
      <c r="AW63" s="141">
        <v>18000000</v>
      </c>
      <c r="AX63" s="140">
        <f t="shared" si="8"/>
        <v>0</v>
      </c>
      <c r="AY63" s="139">
        <f t="shared" si="9"/>
        <v>1</v>
      </c>
      <c r="AZ63" s="138">
        <v>1</v>
      </c>
      <c r="BA63" s="137" t="s">
        <v>89</v>
      </c>
      <c r="BB63" s="136" t="s">
        <v>103</v>
      </c>
      <c r="BC63" s="135" t="s">
        <v>286</v>
      </c>
      <c r="BD63" s="134" t="s">
        <v>87</v>
      </c>
      <c r="BE63" s="134" t="s">
        <v>87</v>
      </c>
    </row>
    <row r="64" spans="2:57" x14ac:dyDescent="0.25">
      <c r="B64" s="134">
        <v>2025</v>
      </c>
      <c r="C64" s="134">
        <v>891780111</v>
      </c>
      <c r="D64" s="134" t="s">
        <v>78</v>
      </c>
      <c r="E64" s="149" t="s">
        <v>285</v>
      </c>
      <c r="F64" s="151" t="s">
        <v>284</v>
      </c>
      <c r="G64" s="153">
        <v>2022000100019</v>
      </c>
      <c r="H64" s="136" t="s">
        <v>81</v>
      </c>
      <c r="I64" s="134" t="s">
        <v>146</v>
      </c>
      <c r="J64" s="150" t="s">
        <v>83</v>
      </c>
      <c r="K64" s="149" t="s">
        <v>283</v>
      </c>
      <c r="L64" s="143">
        <v>10500000</v>
      </c>
      <c r="M64" s="134" t="s">
        <v>85</v>
      </c>
      <c r="N64" s="148" t="s">
        <v>282</v>
      </c>
      <c r="O64" s="148">
        <v>1004369361</v>
      </c>
      <c r="P64" s="148">
        <v>60</v>
      </c>
      <c r="Q64" s="144">
        <v>45693</v>
      </c>
      <c r="R64" s="143">
        <v>408219572</v>
      </c>
      <c r="S64" s="152">
        <v>45700</v>
      </c>
      <c r="T64" s="143">
        <v>10500000</v>
      </c>
      <c r="U64" s="136" t="s">
        <v>87</v>
      </c>
      <c r="V64" s="154">
        <v>72220242</v>
      </c>
      <c r="W64" s="149" t="s">
        <v>220</v>
      </c>
      <c r="X64" s="152">
        <v>45700</v>
      </c>
      <c r="Y64" s="152">
        <v>45700</v>
      </c>
      <c r="Z64" s="152" t="s">
        <v>89</v>
      </c>
      <c r="AA64" s="152">
        <v>45789</v>
      </c>
      <c r="AB64" s="133">
        <f t="shared" si="5"/>
        <v>89</v>
      </c>
      <c r="AC64" s="136">
        <v>0</v>
      </c>
      <c r="AD64" s="143">
        <v>0</v>
      </c>
      <c r="AE64" s="136">
        <v>0</v>
      </c>
      <c r="AF64" s="159" t="s">
        <v>89</v>
      </c>
      <c r="AG64" s="133">
        <f t="shared" si="6"/>
        <v>0</v>
      </c>
      <c r="AH64" s="136">
        <v>0</v>
      </c>
      <c r="AI64" s="143">
        <v>0</v>
      </c>
      <c r="AJ64" s="144" t="s">
        <v>89</v>
      </c>
      <c r="AK64" s="137" t="s">
        <v>89</v>
      </c>
      <c r="AL64" s="136">
        <v>0</v>
      </c>
      <c r="AM64" s="136" t="s">
        <v>89</v>
      </c>
      <c r="AN64" s="136" t="s">
        <v>89</v>
      </c>
      <c r="AO64" s="136" t="s">
        <v>89</v>
      </c>
      <c r="AP64" s="133">
        <f t="shared" si="7"/>
        <v>0</v>
      </c>
      <c r="AQ64" s="133">
        <f>+L64+AD64-AI64</f>
        <v>10500000</v>
      </c>
      <c r="AR64" s="136" t="s">
        <v>90</v>
      </c>
      <c r="AS64" s="143">
        <v>0</v>
      </c>
      <c r="AT64" s="136" t="s">
        <v>90</v>
      </c>
      <c r="AU64" s="143">
        <v>0</v>
      </c>
      <c r="AV64" s="142" t="s">
        <v>89</v>
      </c>
      <c r="AW64" s="141">
        <v>10500000</v>
      </c>
      <c r="AX64" s="140">
        <f t="shared" si="8"/>
        <v>0</v>
      </c>
      <c r="AY64" s="139">
        <f t="shared" si="9"/>
        <v>1</v>
      </c>
      <c r="AZ64" s="138">
        <v>1</v>
      </c>
      <c r="BA64" s="137" t="s">
        <v>89</v>
      </c>
      <c r="BB64" s="136" t="s">
        <v>103</v>
      </c>
      <c r="BC64" s="135" t="s">
        <v>281</v>
      </c>
      <c r="BD64" s="134" t="s">
        <v>87</v>
      </c>
      <c r="BE64" s="134" t="s">
        <v>87</v>
      </c>
    </row>
    <row r="65" spans="2:57" x14ac:dyDescent="0.25">
      <c r="B65" s="134">
        <v>2025</v>
      </c>
      <c r="C65" s="134">
        <v>891780111</v>
      </c>
      <c r="D65" s="134" t="s">
        <v>78</v>
      </c>
      <c r="E65" s="149" t="s">
        <v>280</v>
      </c>
      <c r="F65" s="151" t="s">
        <v>279</v>
      </c>
      <c r="G65" s="153">
        <v>2022000100019</v>
      </c>
      <c r="H65" s="136" t="s">
        <v>81</v>
      </c>
      <c r="I65" s="134" t="s">
        <v>146</v>
      </c>
      <c r="J65" s="150" t="s">
        <v>83</v>
      </c>
      <c r="K65" s="149" t="s">
        <v>278</v>
      </c>
      <c r="L65" s="143">
        <v>11400000</v>
      </c>
      <c r="M65" s="134" t="s">
        <v>85</v>
      </c>
      <c r="N65" s="148" t="s">
        <v>277</v>
      </c>
      <c r="O65" s="148">
        <v>1083024056</v>
      </c>
      <c r="P65" s="148">
        <v>60</v>
      </c>
      <c r="Q65" s="144">
        <v>45693</v>
      </c>
      <c r="R65" s="143">
        <v>408219572</v>
      </c>
      <c r="S65" s="152">
        <v>45700</v>
      </c>
      <c r="T65" s="143">
        <v>11400000</v>
      </c>
      <c r="U65" s="136" t="s">
        <v>87</v>
      </c>
      <c r="V65" s="154">
        <v>72220242</v>
      </c>
      <c r="W65" s="149" t="s">
        <v>220</v>
      </c>
      <c r="X65" s="152">
        <v>45700</v>
      </c>
      <c r="Y65" s="152">
        <v>45700</v>
      </c>
      <c r="Z65" s="152" t="s">
        <v>89</v>
      </c>
      <c r="AA65" s="152">
        <v>45789</v>
      </c>
      <c r="AB65" s="133">
        <f t="shared" si="5"/>
        <v>89</v>
      </c>
      <c r="AC65" s="136">
        <v>0</v>
      </c>
      <c r="AD65" s="143">
        <v>0</v>
      </c>
      <c r="AE65" s="136">
        <v>0</v>
      </c>
      <c r="AF65" s="159" t="s">
        <v>89</v>
      </c>
      <c r="AG65" s="133">
        <f t="shared" si="6"/>
        <v>0</v>
      </c>
      <c r="AH65" s="136">
        <v>0</v>
      </c>
      <c r="AI65" s="143">
        <v>0</v>
      </c>
      <c r="AJ65" s="144" t="s">
        <v>89</v>
      </c>
      <c r="AK65" s="137" t="s">
        <v>89</v>
      </c>
      <c r="AL65" s="136">
        <v>0</v>
      </c>
      <c r="AM65" s="136" t="s">
        <v>89</v>
      </c>
      <c r="AN65" s="136" t="s">
        <v>89</v>
      </c>
      <c r="AO65" s="136" t="s">
        <v>89</v>
      </c>
      <c r="AP65" s="133">
        <f t="shared" si="7"/>
        <v>0</v>
      </c>
      <c r="AQ65" s="133">
        <f>+L65+AD65-AI65</f>
        <v>11400000</v>
      </c>
      <c r="AR65" s="136" t="s">
        <v>90</v>
      </c>
      <c r="AS65" s="143">
        <v>0</v>
      </c>
      <c r="AT65" s="136" t="s">
        <v>90</v>
      </c>
      <c r="AU65" s="143">
        <v>0</v>
      </c>
      <c r="AV65" s="142" t="s">
        <v>89</v>
      </c>
      <c r="AW65" s="141">
        <v>11400000</v>
      </c>
      <c r="AX65" s="140">
        <f t="shared" si="8"/>
        <v>0</v>
      </c>
      <c r="AY65" s="139">
        <f t="shared" si="9"/>
        <v>1</v>
      </c>
      <c r="AZ65" s="138">
        <v>1</v>
      </c>
      <c r="BA65" s="137" t="s">
        <v>89</v>
      </c>
      <c r="BB65" s="136" t="s">
        <v>103</v>
      </c>
      <c r="BC65" s="135" t="s">
        <v>276</v>
      </c>
      <c r="BD65" s="134" t="s">
        <v>87</v>
      </c>
      <c r="BE65" s="134" t="s">
        <v>87</v>
      </c>
    </row>
    <row r="66" spans="2:57" x14ac:dyDescent="0.25">
      <c r="B66" s="134">
        <v>2025</v>
      </c>
      <c r="C66" s="134">
        <v>891780111</v>
      </c>
      <c r="D66" s="134" t="s">
        <v>78</v>
      </c>
      <c r="E66" s="149" t="s">
        <v>275</v>
      </c>
      <c r="F66" s="151" t="s">
        <v>274</v>
      </c>
      <c r="G66" s="153">
        <v>2022000100019</v>
      </c>
      <c r="H66" s="136" t="s">
        <v>81</v>
      </c>
      <c r="I66" s="134" t="s">
        <v>146</v>
      </c>
      <c r="J66" s="150" t="s">
        <v>83</v>
      </c>
      <c r="K66" s="149" t="s">
        <v>273</v>
      </c>
      <c r="L66" s="143">
        <v>14400000</v>
      </c>
      <c r="M66" s="134" t="s">
        <v>85</v>
      </c>
      <c r="N66" s="148" t="s">
        <v>272</v>
      </c>
      <c r="O66" s="148">
        <v>1045695140</v>
      </c>
      <c r="P66" s="148">
        <v>60</v>
      </c>
      <c r="Q66" s="144">
        <v>45693</v>
      </c>
      <c r="R66" s="143">
        <v>408219572</v>
      </c>
      <c r="S66" s="152">
        <v>45700</v>
      </c>
      <c r="T66" s="143">
        <v>14400000</v>
      </c>
      <c r="U66" s="136" t="s">
        <v>87</v>
      </c>
      <c r="V66" s="154">
        <v>72220242</v>
      </c>
      <c r="W66" s="149" t="s">
        <v>220</v>
      </c>
      <c r="X66" s="152">
        <v>45700</v>
      </c>
      <c r="Y66" s="152">
        <v>45700</v>
      </c>
      <c r="Z66" s="152" t="s">
        <v>89</v>
      </c>
      <c r="AA66" s="152">
        <v>45789</v>
      </c>
      <c r="AB66" s="133">
        <f t="shared" si="5"/>
        <v>89</v>
      </c>
      <c r="AC66" s="136">
        <v>0</v>
      </c>
      <c r="AD66" s="143">
        <v>0</v>
      </c>
      <c r="AE66" s="136">
        <v>0</v>
      </c>
      <c r="AF66" s="159" t="s">
        <v>89</v>
      </c>
      <c r="AG66" s="133">
        <f t="shared" si="6"/>
        <v>0</v>
      </c>
      <c r="AH66" s="136">
        <v>0</v>
      </c>
      <c r="AI66" s="143">
        <v>0</v>
      </c>
      <c r="AJ66" s="144" t="s">
        <v>89</v>
      </c>
      <c r="AK66" s="137" t="s">
        <v>89</v>
      </c>
      <c r="AL66" s="136">
        <v>0</v>
      </c>
      <c r="AM66" s="136" t="s">
        <v>89</v>
      </c>
      <c r="AN66" s="136" t="s">
        <v>89</v>
      </c>
      <c r="AO66" s="136" t="s">
        <v>89</v>
      </c>
      <c r="AP66" s="133">
        <f t="shared" si="7"/>
        <v>0</v>
      </c>
      <c r="AQ66" s="133">
        <f>+L66+AD66-AI66</f>
        <v>14400000</v>
      </c>
      <c r="AR66" s="136" t="s">
        <v>90</v>
      </c>
      <c r="AS66" s="143">
        <v>0</v>
      </c>
      <c r="AT66" s="136" t="s">
        <v>90</v>
      </c>
      <c r="AU66" s="143">
        <v>0</v>
      </c>
      <c r="AV66" s="142" t="s">
        <v>89</v>
      </c>
      <c r="AW66" s="141">
        <v>14400000</v>
      </c>
      <c r="AX66" s="140">
        <f t="shared" si="8"/>
        <v>0</v>
      </c>
      <c r="AY66" s="139">
        <f t="shared" si="9"/>
        <v>1</v>
      </c>
      <c r="AZ66" s="138">
        <v>1</v>
      </c>
      <c r="BA66" s="137" t="s">
        <v>89</v>
      </c>
      <c r="BB66" s="136" t="s">
        <v>103</v>
      </c>
      <c r="BC66" s="135" t="s">
        <v>271</v>
      </c>
      <c r="BD66" s="134" t="s">
        <v>87</v>
      </c>
      <c r="BE66" s="134" t="s">
        <v>87</v>
      </c>
    </row>
    <row r="67" spans="2:57" x14ac:dyDescent="0.25">
      <c r="B67" s="134">
        <v>2025</v>
      </c>
      <c r="C67" s="134">
        <v>891780111</v>
      </c>
      <c r="D67" s="134" t="s">
        <v>78</v>
      </c>
      <c r="E67" s="149" t="s">
        <v>270</v>
      </c>
      <c r="F67" s="151" t="s">
        <v>269</v>
      </c>
      <c r="G67" s="153">
        <v>2022000100019</v>
      </c>
      <c r="H67" s="136" t="s">
        <v>81</v>
      </c>
      <c r="I67" s="134" t="s">
        <v>146</v>
      </c>
      <c r="J67" s="150" t="s">
        <v>83</v>
      </c>
      <c r="K67" s="149" t="s">
        <v>268</v>
      </c>
      <c r="L67" s="143">
        <v>10500000</v>
      </c>
      <c r="M67" s="134" t="s">
        <v>85</v>
      </c>
      <c r="N67" s="148" t="s">
        <v>267</v>
      </c>
      <c r="O67" s="148">
        <v>1083558878</v>
      </c>
      <c r="P67" s="148">
        <v>60</v>
      </c>
      <c r="Q67" s="144">
        <v>45693</v>
      </c>
      <c r="R67" s="143">
        <v>408219572</v>
      </c>
      <c r="S67" s="152">
        <v>45700</v>
      </c>
      <c r="T67" s="143">
        <v>10500000</v>
      </c>
      <c r="U67" s="136" t="s">
        <v>87</v>
      </c>
      <c r="V67" s="154">
        <v>72220242</v>
      </c>
      <c r="W67" s="149" t="s">
        <v>220</v>
      </c>
      <c r="X67" s="152">
        <v>45700</v>
      </c>
      <c r="Y67" s="152">
        <v>45700</v>
      </c>
      <c r="Z67" s="152" t="s">
        <v>89</v>
      </c>
      <c r="AA67" s="152">
        <v>45789</v>
      </c>
      <c r="AB67" s="133">
        <f t="shared" si="5"/>
        <v>89</v>
      </c>
      <c r="AC67" s="136">
        <v>0</v>
      </c>
      <c r="AD67" s="143">
        <v>0</v>
      </c>
      <c r="AE67" s="136">
        <v>0</v>
      </c>
      <c r="AF67" s="159" t="s">
        <v>89</v>
      </c>
      <c r="AG67" s="133">
        <f t="shared" si="6"/>
        <v>0</v>
      </c>
      <c r="AH67" s="136">
        <v>0</v>
      </c>
      <c r="AI67" s="143">
        <v>0</v>
      </c>
      <c r="AJ67" s="144" t="s">
        <v>89</v>
      </c>
      <c r="AK67" s="137" t="s">
        <v>89</v>
      </c>
      <c r="AL67" s="136">
        <v>0</v>
      </c>
      <c r="AM67" s="136" t="s">
        <v>89</v>
      </c>
      <c r="AN67" s="136" t="s">
        <v>89</v>
      </c>
      <c r="AO67" s="136" t="s">
        <v>89</v>
      </c>
      <c r="AP67" s="133">
        <f t="shared" si="7"/>
        <v>0</v>
      </c>
      <c r="AQ67" s="133">
        <f>+L67+AD67-AI67</f>
        <v>10500000</v>
      </c>
      <c r="AR67" s="136" t="s">
        <v>90</v>
      </c>
      <c r="AS67" s="143">
        <v>0</v>
      </c>
      <c r="AT67" s="136" t="s">
        <v>90</v>
      </c>
      <c r="AU67" s="143">
        <v>0</v>
      </c>
      <c r="AV67" s="142" t="s">
        <v>89</v>
      </c>
      <c r="AW67" s="141">
        <v>10500000</v>
      </c>
      <c r="AX67" s="140">
        <f t="shared" si="8"/>
        <v>0</v>
      </c>
      <c r="AY67" s="139">
        <f t="shared" si="9"/>
        <v>1</v>
      </c>
      <c r="AZ67" s="138">
        <v>1</v>
      </c>
      <c r="BA67" s="137" t="s">
        <v>89</v>
      </c>
      <c r="BB67" s="136" t="s">
        <v>103</v>
      </c>
      <c r="BC67" s="135" t="s">
        <v>266</v>
      </c>
      <c r="BD67" s="134" t="s">
        <v>87</v>
      </c>
      <c r="BE67" s="134" t="s">
        <v>87</v>
      </c>
    </row>
    <row r="68" spans="2:57" x14ac:dyDescent="0.25">
      <c r="B68" s="134">
        <v>2025</v>
      </c>
      <c r="C68" s="134">
        <v>891780111</v>
      </c>
      <c r="D68" s="134" t="s">
        <v>78</v>
      </c>
      <c r="E68" s="149" t="s">
        <v>265</v>
      </c>
      <c r="F68" s="151" t="s">
        <v>264</v>
      </c>
      <c r="G68" s="153">
        <v>2022000100019</v>
      </c>
      <c r="H68" s="136" t="s">
        <v>81</v>
      </c>
      <c r="I68" s="134" t="s">
        <v>146</v>
      </c>
      <c r="J68" s="150" t="s">
        <v>83</v>
      </c>
      <c r="K68" s="149" t="s">
        <v>263</v>
      </c>
      <c r="L68" s="143">
        <v>11400000</v>
      </c>
      <c r="M68" s="134" t="s">
        <v>85</v>
      </c>
      <c r="N68" s="148" t="s">
        <v>262</v>
      </c>
      <c r="O68" s="148">
        <v>1042456745</v>
      </c>
      <c r="P68" s="148">
        <v>60</v>
      </c>
      <c r="Q68" s="144">
        <v>45693</v>
      </c>
      <c r="R68" s="143">
        <v>408219572</v>
      </c>
      <c r="S68" s="152">
        <v>45700</v>
      </c>
      <c r="T68" s="143">
        <v>11400000</v>
      </c>
      <c r="U68" s="136" t="s">
        <v>87</v>
      </c>
      <c r="V68" s="154">
        <v>72220242</v>
      </c>
      <c r="W68" s="149" t="s">
        <v>220</v>
      </c>
      <c r="X68" s="152">
        <v>45701</v>
      </c>
      <c r="Y68" s="152">
        <v>45701</v>
      </c>
      <c r="Z68" s="152" t="s">
        <v>89</v>
      </c>
      <c r="AA68" s="152">
        <v>45790</v>
      </c>
      <c r="AB68" s="133">
        <f t="shared" si="5"/>
        <v>89</v>
      </c>
      <c r="AC68" s="136">
        <v>0</v>
      </c>
      <c r="AD68" s="143">
        <v>0</v>
      </c>
      <c r="AE68" s="136">
        <v>0</v>
      </c>
      <c r="AF68" s="159" t="s">
        <v>89</v>
      </c>
      <c r="AG68" s="133">
        <f t="shared" si="6"/>
        <v>0</v>
      </c>
      <c r="AH68" s="136">
        <v>0</v>
      </c>
      <c r="AI68" s="143">
        <v>0</v>
      </c>
      <c r="AJ68" s="144" t="s">
        <v>89</v>
      </c>
      <c r="AK68" s="137" t="s">
        <v>89</v>
      </c>
      <c r="AL68" s="136">
        <v>0</v>
      </c>
      <c r="AM68" s="136" t="s">
        <v>89</v>
      </c>
      <c r="AN68" s="136" t="s">
        <v>89</v>
      </c>
      <c r="AO68" s="136" t="s">
        <v>89</v>
      </c>
      <c r="AP68" s="133">
        <f t="shared" si="7"/>
        <v>0</v>
      </c>
      <c r="AQ68" s="133">
        <f>+L68+AD68-AI68</f>
        <v>11400000</v>
      </c>
      <c r="AR68" s="136" t="s">
        <v>90</v>
      </c>
      <c r="AS68" s="143">
        <v>0</v>
      </c>
      <c r="AT68" s="136" t="s">
        <v>90</v>
      </c>
      <c r="AU68" s="143">
        <v>0</v>
      </c>
      <c r="AV68" s="142" t="s">
        <v>89</v>
      </c>
      <c r="AW68" s="141">
        <v>11400000</v>
      </c>
      <c r="AX68" s="140">
        <f t="shared" si="8"/>
        <v>0</v>
      </c>
      <c r="AY68" s="139">
        <f t="shared" si="9"/>
        <v>1</v>
      </c>
      <c r="AZ68" s="138">
        <v>1</v>
      </c>
      <c r="BA68" s="137" t="s">
        <v>89</v>
      </c>
      <c r="BB68" s="136" t="s">
        <v>103</v>
      </c>
      <c r="BC68" s="135" t="s">
        <v>261</v>
      </c>
      <c r="BD68" s="134" t="s">
        <v>87</v>
      </c>
      <c r="BE68" s="134" t="s">
        <v>87</v>
      </c>
    </row>
    <row r="69" spans="2:57" x14ac:dyDescent="0.25">
      <c r="B69" s="134">
        <v>2025</v>
      </c>
      <c r="C69" s="134">
        <v>891780111</v>
      </c>
      <c r="D69" s="134" t="s">
        <v>78</v>
      </c>
      <c r="E69" s="149" t="s">
        <v>260</v>
      </c>
      <c r="F69" s="151" t="s">
        <v>259</v>
      </c>
      <c r="G69" s="153">
        <v>2022000100019</v>
      </c>
      <c r="H69" s="136" t="s">
        <v>81</v>
      </c>
      <c r="I69" s="134" t="s">
        <v>146</v>
      </c>
      <c r="J69" s="150" t="s">
        <v>83</v>
      </c>
      <c r="K69" s="149" t="s">
        <v>258</v>
      </c>
      <c r="L69" s="143">
        <v>10500000</v>
      </c>
      <c r="M69" s="134" t="s">
        <v>85</v>
      </c>
      <c r="N69" s="148" t="s">
        <v>257</v>
      </c>
      <c r="O69" s="148">
        <v>1140897871</v>
      </c>
      <c r="P69" s="148">
        <v>60</v>
      </c>
      <c r="Q69" s="144">
        <v>45693</v>
      </c>
      <c r="R69" s="143">
        <v>408219572</v>
      </c>
      <c r="S69" s="152">
        <v>45700</v>
      </c>
      <c r="T69" s="143">
        <v>10500000</v>
      </c>
      <c r="U69" s="136" t="s">
        <v>87</v>
      </c>
      <c r="V69" s="154">
        <v>72220242</v>
      </c>
      <c r="W69" s="149" t="s">
        <v>220</v>
      </c>
      <c r="X69" s="152">
        <v>45701</v>
      </c>
      <c r="Y69" s="152">
        <v>45701</v>
      </c>
      <c r="Z69" s="152" t="s">
        <v>89</v>
      </c>
      <c r="AA69" s="152">
        <v>45790</v>
      </c>
      <c r="AB69" s="133">
        <f t="shared" si="5"/>
        <v>89</v>
      </c>
      <c r="AC69" s="136">
        <v>0</v>
      </c>
      <c r="AD69" s="143">
        <v>0</v>
      </c>
      <c r="AE69" s="136">
        <v>0</v>
      </c>
      <c r="AF69" s="159" t="s">
        <v>89</v>
      </c>
      <c r="AG69" s="133">
        <f t="shared" si="6"/>
        <v>0</v>
      </c>
      <c r="AH69" s="136">
        <v>0</v>
      </c>
      <c r="AI69" s="143">
        <v>0</v>
      </c>
      <c r="AJ69" s="144" t="s">
        <v>89</v>
      </c>
      <c r="AK69" s="137" t="s">
        <v>89</v>
      </c>
      <c r="AL69" s="136">
        <v>0</v>
      </c>
      <c r="AM69" s="136" t="s">
        <v>89</v>
      </c>
      <c r="AN69" s="136" t="s">
        <v>89</v>
      </c>
      <c r="AO69" s="136" t="s">
        <v>89</v>
      </c>
      <c r="AP69" s="133">
        <f t="shared" si="7"/>
        <v>0</v>
      </c>
      <c r="AQ69" s="133">
        <f>+L69+AD69-AI69</f>
        <v>10500000</v>
      </c>
      <c r="AR69" s="136" t="s">
        <v>90</v>
      </c>
      <c r="AS69" s="143">
        <v>0</v>
      </c>
      <c r="AT69" s="136" t="s">
        <v>90</v>
      </c>
      <c r="AU69" s="143">
        <v>0</v>
      </c>
      <c r="AV69" s="142" t="s">
        <v>89</v>
      </c>
      <c r="AW69" s="141">
        <v>10500000</v>
      </c>
      <c r="AX69" s="140">
        <f t="shared" si="8"/>
        <v>0</v>
      </c>
      <c r="AY69" s="139">
        <f t="shared" si="9"/>
        <v>1</v>
      </c>
      <c r="AZ69" s="138">
        <v>1</v>
      </c>
      <c r="BA69" s="137" t="s">
        <v>89</v>
      </c>
      <c r="BB69" s="136" t="s">
        <v>103</v>
      </c>
      <c r="BC69" s="135" t="s">
        <v>256</v>
      </c>
      <c r="BD69" s="134" t="s">
        <v>87</v>
      </c>
      <c r="BE69" s="134" t="s">
        <v>87</v>
      </c>
    </row>
    <row r="70" spans="2:57" x14ac:dyDescent="0.25">
      <c r="B70" s="134">
        <v>2025</v>
      </c>
      <c r="C70" s="134">
        <v>891780111</v>
      </c>
      <c r="D70" s="134" t="s">
        <v>78</v>
      </c>
      <c r="E70" s="149" t="s">
        <v>255</v>
      </c>
      <c r="F70" s="151" t="s">
        <v>254</v>
      </c>
      <c r="G70" s="153">
        <v>2022000100019</v>
      </c>
      <c r="H70" s="136" t="s">
        <v>81</v>
      </c>
      <c r="I70" s="134" t="s">
        <v>146</v>
      </c>
      <c r="J70" s="150" t="s">
        <v>83</v>
      </c>
      <c r="K70" s="149" t="s">
        <v>253</v>
      </c>
      <c r="L70" s="143">
        <v>14400000</v>
      </c>
      <c r="M70" s="134" t="s">
        <v>85</v>
      </c>
      <c r="N70" s="148" t="s">
        <v>252</v>
      </c>
      <c r="O70" s="148">
        <v>1082886224</v>
      </c>
      <c r="P70" s="148">
        <v>60</v>
      </c>
      <c r="Q70" s="144">
        <v>45693</v>
      </c>
      <c r="R70" s="143">
        <v>408219572</v>
      </c>
      <c r="S70" s="152">
        <v>45700</v>
      </c>
      <c r="T70" s="143">
        <v>14400000</v>
      </c>
      <c r="U70" s="136" t="s">
        <v>87</v>
      </c>
      <c r="V70" s="154">
        <v>72220242</v>
      </c>
      <c r="W70" s="149" t="s">
        <v>220</v>
      </c>
      <c r="X70" s="152">
        <v>45701</v>
      </c>
      <c r="Y70" s="152">
        <v>45701</v>
      </c>
      <c r="Z70" s="152" t="s">
        <v>89</v>
      </c>
      <c r="AA70" s="152">
        <v>45790</v>
      </c>
      <c r="AB70" s="133">
        <f t="shared" si="5"/>
        <v>89</v>
      </c>
      <c r="AC70" s="136">
        <v>0</v>
      </c>
      <c r="AD70" s="143">
        <v>0</v>
      </c>
      <c r="AE70" s="136">
        <v>0</v>
      </c>
      <c r="AF70" s="159" t="s">
        <v>89</v>
      </c>
      <c r="AG70" s="133">
        <f t="shared" si="6"/>
        <v>0</v>
      </c>
      <c r="AH70" s="136">
        <v>0</v>
      </c>
      <c r="AI70" s="143">
        <v>0</v>
      </c>
      <c r="AJ70" s="144" t="s">
        <v>89</v>
      </c>
      <c r="AK70" s="137" t="s">
        <v>89</v>
      </c>
      <c r="AL70" s="136">
        <v>0</v>
      </c>
      <c r="AM70" s="136" t="s">
        <v>89</v>
      </c>
      <c r="AN70" s="136" t="s">
        <v>89</v>
      </c>
      <c r="AO70" s="136" t="s">
        <v>89</v>
      </c>
      <c r="AP70" s="133">
        <f t="shared" si="7"/>
        <v>0</v>
      </c>
      <c r="AQ70" s="133">
        <f>+L70+AD70-AI70</f>
        <v>14400000</v>
      </c>
      <c r="AR70" s="136" t="s">
        <v>90</v>
      </c>
      <c r="AS70" s="143">
        <v>0</v>
      </c>
      <c r="AT70" s="136" t="s">
        <v>90</v>
      </c>
      <c r="AU70" s="143">
        <v>0</v>
      </c>
      <c r="AV70" s="142" t="s">
        <v>89</v>
      </c>
      <c r="AW70" s="141">
        <v>14400000</v>
      </c>
      <c r="AX70" s="140">
        <f t="shared" si="8"/>
        <v>0</v>
      </c>
      <c r="AY70" s="139">
        <f t="shared" si="9"/>
        <v>1</v>
      </c>
      <c r="AZ70" s="138">
        <v>1</v>
      </c>
      <c r="BA70" s="137" t="s">
        <v>89</v>
      </c>
      <c r="BB70" s="136" t="s">
        <v>103</v>
      </c>
      <c r="BC70" s="135" t="s">
        <v>251</v>
      </c>
      <c r="BD70" s="134" t="s">
        <v>87</v>
      </c>
      <c r="BE70" s="134" t="s">
        <v>87</v>
      </c>
    </row>
    <row r="71" spans="2:57" x14ac:dyDescent="0.25">
      <c r="B71" s="134">
        <v>2025</v>
      </c>
      <c r="C71" s="134">
        <v>891780111</v>
      </c>
      <c r="D71" s="134" t="s">
        <v>78</v>
      </c>
      <c r="E71" s="149" t="s">
        <v>250</v>
      </c>
      <c r="F71" s="151" t="s">
        <v>249</v>
      </c>
      <c r="G71" s="153">
        <v>2022000100019</v>
      </c>
      <c r="H71" s="136" t="s">
        <v>81</v>
      </c>
      <c r="I71" s="134" t="s">
        <v>146</v>
      </c>
      <c r="J71" s="150" t="s">
        <v>83</v>
      </c>
      <c r="K71" s="149" t="s">
        <v>248</v>
      </c>
      <c r="L71" s="143">
        <v>10500000</v>
      </c>
      <c r="M71" s="134" t="s">
        <v>85</v>
      </c>
      <c r="N71" s="148" t="s">
        <v>247</v>
      </c>
      <c r="O71" s="148">
        <v>85486288</v>
      </c>
      <c r="P71" s="148">
        <v>60</v>
      </c>
      <c r="Q71" s="144">
        <v>45693</v>
      </c>
      <c r="R71" s="143">
        <v>408219572</v>
      </c>
      <c r="S71" s="152">
        <v>45700</v>
      </c>
      <c r="T71" s="143">
        <v>10500000</v>
      </c>
      <c r="U71" s="136" t="s">
        <v>87</v>
      </c>
      <c r="V71" s="154">
        <v>72220242</v>
      </c>
      <c r="W71" s="149" t="s">
        <v>220</v>
      </c>
      <c r="X71" s="152">
        <v>45701</v>
      </c>
      <c r="Y71" s="152">
        <v>45701</v>
      </c>
      <c r="Z71" s="152" t="s">
        <v>89</v>
      </c>
      <c r="AA71" s="152">
        <v>45790</v>
      </c>
      <c r="AB71" s="133">
        <f t="shared" si="5"/>
        <v>89</v>
      </c>
      <c r="AC71" s="136">
        <v>0</v>
      </c>
      <c r="AD71" s="143">
        <v>0</v>
      </c>
      <c r="AE71" s="136">
        <v>0</v>
      </c>
      <c r="AF71" s="159" t="s">
        <v>89</v>
      </c>
      <c r="AG71" s="133">
        <f t="shared" si="6"/>
        <v>0</v>
      </c>
      <c r="AH71" s="136">
        <v>0</v>
      </c>
      <c r="AI71" s="143">
        <v>0</v>
      </c>
      <c r="AJ71" s="144" t="s">
        <v>89</v>
      </c>
      <c r="AK71" s="144" t="s">
        <v>89</v>
      </c>
      <c r="AL71" s="136">
        <v>0</v>
      </c>
      <c r="AM71" s="136" t="s">
        <v>89</v>
      </c>
      <c r="AN71" s="136" t="s">
        <v>89</v>
      </c>
      <c r="AO71" s="136" t="s">
        <v>89</v>
      </c>
      <c r="AP71" s="133">
        <f t="shared" si="7"/>
        <v>0</v>
      </c>
      <c r="AQ71" s="133">
        <f>+L71+AD71-AI71</f>
        <v>10500000</v>
      </c>
      <c r="AR71" s="136" t="s">
        <v>90</v>
      </c>
      <c r="AS71" s="143">
        <v>0</v>
      </c>
      <c r="AT71" s="136" t="s">
        <v>90</v>
      </c>
      <c r="AU71" s="143">
        <v>0</v>
      </c>
      <c r="AV71" s="142" t="s">
        <v>89</v>
      </c>
      <c r="AW71" s="141">
        <v>10500000</v>
      </c>
      <c r="AX71" s="140">
        <f t="shared" si="8"/>
        <v>0</v>
      </c>
      <c r="AY71" s="139">
        <f t="shared" si="9"/>
        <v>1</v>
      </c>
      <c r="AZ71" s="138">
        <v>1</v>
      </c>
      <c r="BA71" s="137" t="s">
        <v>89</v>
      </c>
      <c r="BB71" s="136" t="s">
        <v>103</v>
      </c>
      <c r="BC71" s="135" t="s">
        <v>246</v>
      </c>
      <c r="BD71" s="134" t="s">
        <v>87</v>
      </c>
      <c r="BE71" s="134" t="s">
        <v>87</v>
      </c>
    </row>
    <row r="72" spans="2:57" x14ac:dyDescent="0.25">
      <c r="B72" s="134">
        <v>2025</v>
      </c>
      <c r="C72" s="134">
        <v>891780111</v>
      </c>
      <c r="D72" s="134" t="s">
        <v>78</v>
      </c>
      <c r="E72" s="149" t="s">
        <v>245</v>
      </c>
      <c r="F72" s="151" t="s">
        <v>244</v>
      </c>
      <c r="G72" s="136">
        <v>0</v>
      </c>
      <c r="H72" s="136" t="s">
        <v>81</v>
      </c>
      <c r="I72" s="134" t="s">
        <v>82</v>
      </c>
      <c r="J72" s="150" t="s">
        <v>83</v>
      </c>
      <c r="K72" s="149" t="s">
        <v>243</v>
      </c>
      <c r="L72" s="143">
        <v>87000000</v>
      </c>
      <c r="M72" s="134" t="s">
        <v>85</v>
      </c>
      <c r="N72" s="148" t="s">
        <v>242</v>
      </c>
      <c r="O72" s="148">
        <v>900101197</v>
      </c>
      <c r="P72" s="148">
        <v>359</v>
      </c>
      <c r="Q72" s="144">
        <v>45702</v>
      </c>
      <c r="R72" s="143">
        <v>87000000</v>
      </c>
      <c r="S72" s="152">
        <v>45720</v>
      </c>
      <c r="T72" s="143">
        <v>87000000</v>
      </c>
      <c r="U72" s="136" t="s">
        <v>87</v>
      </c>
      <c r="V72" s="154">
        <v>12621405</v>
      </c>
      <c r="W72" s="149" t="s">
        <v>241</v>
      </c>
      <c r="X72" s="152">
        <v>45720</v>
      </c>
      <c r="Y72" s="152">
        <v>45720</v>
      </c>
      <c r="Z72" s="152" t="s">
        <v>89</v>
      </c>
      <c r="AA72" s="152">
        <v>45904</v>
      </c>
      <c r="AB72" s="133">
        <f t="shared" ref="AB72:AB92" si="10">+IF(Z72="1800-01-01",AA72-Y72,AA72-Z72)</f>
        <v>184</v>
      </c>
      <c r="AC72" s="136">
        <v>0</v>
      </c>
      <c r="AD72" s="143">
        <v>0</v>
      </c>
      <c r="AE72" s="136">
        <v>0</v>
      </c>
      <c r="AF72" s="159" t="s">
        <v>89</v>
      </c>
      <c r="AG72" s="133">
        <f t="shared" ref="AG72:AG85" si="11">+IF(AF71="1800-01-01",0,AF71-AA71)</f>
        <v>0</v>
      </c>
      <c r="AH72" s="136">
        <v>0</v>
      </c>
      <c r="AI72" s="143">
        <v>0</v>
      </c>
      <c r="AJ72" s="144" t="s">
        <v>89</v>
      </c>
      <c r="AK72" s="144" t="s">
        <v>89</v>
      </c>
      <c r="AL72" s="136">
        <v>0</v>
      </c>
      <c r="AM72" s="136" t="s">
        <v>89</v>
      </c>
      <c r="AN72" s="136" t="s">
        <v>89</v>
      </c>
      <c r="AO72" s="136" t="s">
        <v>89</v>
      </c>
      <c r="AP72" s="133">
        <f t="shared" ref="AP72:AP92" si="12">+IF(AM72="1800-01-01",0,AN72-AM72)</f>
        <v>0</v>
      </c>
      <c r="AQ72" s="133">
        <f>+L72+AD72-AI72</f>
        <v>87000000</v>
      </c>
      <c r="AR72" s="136" t="s">
        <v>87</v>
      </c>
      <c r="AS72" s="143">
        <v>87000000</v>
      </c>
      <c r="AT72" s="136" t="s">
        <v>90</v>
      </c>
      <c r="AU72" s="143">
        <v>0</v>
      </c>
      <c r="AV72" s="142" t="s">
        <v>89</v>
      </c>
      <c r="AW72" s="141">
        <v>0</v>
      </c>
      <c r="AX72" s="140">
        <f t="shared" ref="AX72:AX92" si="13">AQ72-AW72</f>
        <v>87000000</v>
      </c>
      <c r="AY72" s="139">
        <f t="shared" ref="AY72:AY92" si="14">+IFERROR(AW72/AQ72,"_")</f>
        <v>0</v>
      </c>
      <c r="AZ72" s="138">
        <v>0</v>
      </c>
      <c r="BA72" s="137" t="s">
        <v>89</v>
      </c>
      <c r="BB72" s="136" t="s">
        <v>108</v>
      </c>
      <c r="BC72" s="135" t="s">
        <v>240</v>
      </c>
      <c r="BD72" s="134" t="s">
        <v>87</v>
      </c>
      <c r="BE72" s="134" t="s">
        <v>121</v>
      </c>
    </row>
    <row r="73" spans="2:57" x14ac:dyDescent="0.25">
      <c r="B73" s="134">
        <v>2025</v>
      </c>
      <c r="C73" s="134">
        <v>891780111</v>
      </c>
      <c r="D73" s="134" t="s">
        <v>78</v>
      </c>
      <c r="E73" s="149" t="s">
        <v>239</v>
      </c>
      <c r="F73" s="151" t="s">
        <v>238</v>
      </c>
      <c r="G73" s="153">
        <v>2022000100019</v>
      </c>
      <c r="H73" s="136" t="s">
        <v>81</v>
      </c>
      <c r="I73" s="134" t="s">
        <v>146</v>
      </c>
      <c r="J73" s="150" t="s">
        <v>83</v>
      </c>
      <c r="K73" s="149" t="s">
        <v>237</v>
      </c>
      <c r="L73" s="143">
        <v>16206345</v>
      </c>
      <c r="M73" s="134" t="s">
        <v>85</v>
      </c>
      <c r="N73" s="148" t="s">
        <v>236</v>
      </c>
      <c r="O73" s="154">
        <v>1082941708</v>
      </c>
      <c r="P73" s="148">
        <v>58</v>
      </c>
      <c r="Q73" s="144">
        <v>45692</v>
      </c>
      <c r="R73" s="143">
        <v>83619035</v>
      </c>
      <c r="S73" s="152">
        <v>45756</v>
      </c>
      <c r="T73" s="143">
        <v>16206345</v>
      </c>
      <c r="U73" s="136" t="s">
        <v>87</v>
      </c>
      <c r="V73" s="154">
        <v>72220242</v>
      </c>
      <c r="W73" s="149" t="s">
        <v>220</v>
      </c>
      <c r="X73" s="152">
        <v>45756</v>
      </c>
      <c r="Y73" s="152">
        <v>45756</v>
      </c>
      <c r="Z73" s="152" t="s">
        <v>89</v>
      </c>
      <c r="AA73" s="152">
        <v>45909</v>
      </c>
      <c r="AB73" s="133">
        <f t="shared" si="10"/>
        <v>153</v>
      </c>
      <c r="AC73" s="136">
        <v>0</v>
      </c>
      <c r="AD73" s="143">
        <v>0</v>
      </c>
      <c r="AE73" s="136">
        <v>0</v>
      </c>
      <c r="AF73" s="159" t="s">
        <v>89</v>
      </c>
      <c r="AG73" s="133">
        <f t="shared" si="11"/>
        <v>0</v>
      </c>
      <c r="AH73" s="136">
        <v>0</v>
      </c>
      <c r="AI73" s="143">
        <v>0</v>
      </c>
      <c r="AJ73" s="144" t="s">
        <v>89</v>
      </c>
      <c r="AK73" s="144" t="s">
        <v>89</v>
      </c>
      <c r="AL73" s="136">
        <v>0</v>
      </c>
      <c r="AM73" s="136" t="s">
        <v>89</v>
      </c>
      <c r="AN73" s="136" t="s">
        <v>89</v>
      </c>
      <c r="AO73" s="136" t="s">
        <v>89</v>
      </c>
      <c r="AP73" s="133">
        <f t="shared" si="12"/>
        <v>0</v>
      </c>
      <c r="AQ73" s="133">
        <f>+L73+AD73-AI73</f>
        <v>16206345</v>
      </c>
      <c r="AR73" s="136" t="s">
        <v>90</v>
      </c>
      <c r="AS73" s="143">
        <v>0</v>
      </c>
      <c r="AT73" s="136" t="s">
        <v>90</v>
      </c>
      <c r="AU73" s="143">
        <v>0</v>
      </c>
      <c r="AV73" s="142" t="s">
        <v>89</v>
      </c>
      <c r="AW73" s="141">
        <v>6482538</v>
      </c>
      <c r="AX73" s="140">
        <f t="shared" si="13"/>
        <v>9723807</v>
      </c>
      <c r="AY73" s="139">
        <f t="shared" si="14"/>
        <v>0.4</v>
      </c>
      <c r="AZ73" s="138">
        <v>0.4</v>
      </c>
      <c r="BA73" s="137" t="s">
        <v>89</v>
      </c>
      <c r="BB73" s="136" t="s">
        <v>108</v>
      </c>
      <c r="BC73" s="135" t="s">
        <v>235</v>
      </c>
      <c r="BD73" s="134" t="s">
        <v>87</v>
      </c>
      <c r="BE73" s="134" t="s">
        <v>87</v>
      </c>
    </row>
    <row r="74" spans="2:57" x14ac:dyDescent="0.25">
      <c r="B74" s="134">
        <v>2025</v>
      </c>
      <c r="C74" s="134">
        <v>891780111</v>
      </c>
      <c r="D74" s="134" t="s">
        <v>78</v>
      </c>
      <c r="E74" s="149" t="s">
        <v>234</v>
      </c>
      <c r="F74" s="151" t="s">
        <v>233</v>
      </c>
      <c r="G74" s="153">
        <v>2022000100019</v>
      </c>
      <c r="H74" s="136" t="s">
        <v>81</v>
      </c>
      <c r="I74" s="134" t="s">
        <v>146</v>
      </c>
      <c r="J74" s="150" t="s">
        <v>83</v>
      </c>
      <c r="K74" s="149" t="s">
        <v>232</v>
      </c>
      <c r="L74" s="143">
        <v>35000000</v>
      </c>
      <c r="M74" s="134" t="s">
        <v>85</v>
      </c>
      <c r="N74" s="148" t="s">
        <v>231</v>
      </c>
      <c r="O74" s="154">
        <v>1083040792</v>
      </c>
      <c r="P74" s="148">
        <v>58</v>
      </c>
      <c r="Q74" s="144">
        <v>45692</v>
      </c>
      <c r="R74" s="143">
        <v>83619035</v>
      </c>
      <c r="S74" s="152">
        <v>45756</v>
      </c>
      <c r="T74" s="143">
        <v>35000000</v>
      </c>
      <c r="U74" s="136" t="s">
        <v>87</v>
      </c>
      <c r="V74" s="154">
        <v>72220242</v>
      </c>
      <c r="W74" s="149" t="s">
        <v>220</v>
      </c>
      <c r="X74" s="152">
        <v>45756</v>
      </c>
      <c r="Y74" s="152">
        <v>45756</v>
      </c>
      <c r="Z74" s="152" t="s">
        <v>89</v>
      </c>
      <c r="AA74" s="152">
        <v>45970</v>
      </c>
      <c r="AB74" s="133">
        <f t="shared" si="10"/>
        <v>214</v>
      </c>
      <c r="AC74" s="136">
        <v>0</v>
      </c>
      <c r="AD74" s="143">
        <v>0</v>
      </c>
      <c r="AE74" s="136">
        <v>0</v>
      </c>
      <c r="AF74" s="159" t="s">
        <v>89</v>
      </c>
      <c r="AG74" s="133">
        <f t="shared" si="11"/>
        <v>0</v>
      </c>
      <c r="AH74" s="136">
        <v>0</v>
      </c>
      <c r="AI74" s="143">
        <v>0</v>
      </c>
      <c r="AJ74" s="144" t="s">
        <v>89</v>
      </c>
      <c r="AK74" s="144" t="s">
        <v>89</v>
      </c>
      <c r="AL74" s="136">
        <v>0</v>
      </c>
      <c r="AM74" s="136" t="s">
        <v>89</v>
      </c>
      <c r="AN74" s="136" t="s">
        <v>89</v>
      </c>
      <c r="AO74" s="136" t="s">
        <v>89</v>
      </c>
      <c r="AP74" s="133">
        <f t="shared" si="12"/>
        <v>0</v>
      </c>
      <c r="AQ74" s="133">
        <f>+L74+AD74-AI74</f>
        <v>35000000</v>
      </c>
      <c r="AR74" s="136" t="s">
        <v>90</v>
      </c>
      <c r="AS74" s="143">
        <v>0</v>
      </c>
      <c r="AT74" s="136" t="s">
        <v>90</v>
      </c>
      <c r="AU74" s="143">
        <v>0</v>
      </c>
      <c r="AV74" s="142" t="s">
        <v>89</v>
      </c>
      <c r="AW74" s="141">
        <v>15000000</v>
      </c>
      <c r="AX74" s="140">
        <f t="shared" si="13"/>
        <v>20000000</v>
      </c>
      <c r="AY74" s="139">
        <f t="shared" si="14"/>
        <v>0.42857142857142855</v>
      </c>
      <c r="AZ74" s="138">
        <v>0.43</v>
      </c>
      <c r="BA74" s="137" t="s">
        <v>89</v>
      </c>
      <c r="BB74" s="136" t="s">
        <v>108</v>
      </c>
      <c r="BC74" s="135" t="s">
        <v>230</v>
      </c>
      <c r="BD74" s="134" t="s">
        <v>87</v>
      </c>
      <c r="BE74" s="134" t="s">
        <v>87</v>
      </c>
    </row>
    <row r="75" spans="2:57" x14ac:dyDescent="0.25">
      <c r="B75" s="134">
        <v>2025</v>
      </c>
      <c r="C75" s="134">
        <v>891780111</v>
      </c>
      <c r="D75" s="134" t="s">
        <v>78</v>
      </c>
      <c r="E75" s="149" t="s">
        <v>229</v>
      </c>
      <c r="F75" s="151" t="s">
        <v>228</v>
      </c>
      <c r="G75" s="153">
        <v>2022000100019</v>
      </c>
      <c r="H75" s="136" t="s">
        <v>81</v>
      </c>
      <c r="I75" s="134" t="s">
        <v>146</v>
      </c>
      <c r="J75" s="150" t="s">
        <v>83</v>
      </c>
      <c r="K75" s="149" t="s">
        <v>227</v>
      </c>
      <c r="L75" s="143">
        <v>16206345</v>
      </c>
      <c r="M75" s="134" t="s">
        <v>85</v>
      </c>
      <c r="N75" s="148" t="s">
        <v>226</v>
      </c>
      <c r="O75" s="154">
        <v>1123631254</v>
      </c>
      <c r="P75" s="148">
        <v>58</v>
      </c>
      <c r="Q75" s="144">
        <v>45692</v>
      </c>
      <c r="R75" s="143">
        <v>83619035</v>
      </c>
      <c r="S75" s="152">
        <v>45756</v>
      </c>
      <c r="T75" s="143">
        <v>16206345</v>
      </c>
      <c r="U75" s="136" t="s">
        <v>87</v>
      </c>
      <c r="V75" s="154">
        <v>72220242</v>
      </c>
      <c r="W75" s="149" t="s">
        <v>220</v>
      </c>
      <c r="X75" s="152">
        <v>45756</v>
      </c>
      <c r="Y75" s="152">
        <v>45756</v>
      </c>
      <c r="Z75" s="152" t="s">
        <v>89</v>
      </c>
      <c r="AA75" s="152">
        <v>45909</v>
      </c>
      <c r="AB75" s="133">
        <f t="shared" si="10"/>
        <v>153</v>
      </c>
      <c r="AC75" s="136">
        <v>0</v>
      </c>
      <c r="AD75" s="143">
        <v>0</v>
      </c>
      <c r="AE75" s="136">
        <v>0</v>
      </c>
      <c r="AF75" s="159" t="s">
        <v>89</v>
      </c>
      <c r="AG75" s="133">
        <f t="shared" si="11"/>
        <v>0</v>
      </c>
      <c r="AH75" s="136">
        <v>0</v>
      </c>
      <c r="AI75" s="143">
        <v>0</v>
      </c>
      <c r="AJ75" s="144" t="s">
        <v>89</v>
      </c>
      <c r="AK75" s="144" t="s">
        <v>89</v>
      </c>
      <c r="AL75" s="136">
        <v>0</v>
      </c>
      <c r="AM75" s="136" t="s">
        <v>89</v>
      </c>
      <c r="AN75" s="136" t="s">
        <v>89</v>
      </c>
      <c r="AO75" s="136" t="s">
        <v>89</v>
      </c>
      <c r="AP75" s="133">
        <f t="shared" si="12"/>
        <v>0</v>
      </c>
      <c r="AQ75" s="133">
        <f>+L75+AD75-AI75</f>
        <v>16206345</v>
      </c>
      <c r="AR75" s="136" t="s">
        <v>90</v>
      </c>
      <c r="AS75" s="143">
        <v>0</v>
      </c>
      <c r="AT75" s="136" t="s">
        <v>90</v>
      </c>
      <c r="AU75" s="143">
        <v>0</v>
      </c>
      <c r="AV75" s="142" t="s">
        <v>89</v>
      </c>
      <c r="AW75" s="141">
        <v>3241269</v>
      </c>
      <c r="AX75" s="140">
        <f t="shared" si="13"/>
        <v>12965076</v>
      </c>
      <c r="AY75" s="139">
        <f t="shared" si="14"/>
        <v>0.2</v>
      </c>
      <c r="AZ75" s="138">
        <v>0.2</v>
      </c>
      <c r="BA75" s="137" t="s">
        <v>89</v>
      </c>
      <c r="BB75" s="136" t="s">
        <v>108</v>
      </c>
      <c r="BC75" s="135" t="s">
        <v>225</v>
      </c>
      <c r="BD75" s="134" t="s">
        <v>87</v>
      </c>
      <c r="BE75" s="134" t="s">
        <v>87</v>
      </c>
    </row>
    <row r="76" spans="2:57" x14ac:dyDescent="0.25">
      <c r="B76" s="134">
        <v>2025</v>
      </c>
      <c r="C76" s="134">
        <v>891780111</v>
      </c>
      <c r="D76" s="134" t="s">
        <v>78</v>
      </c>
      <c r="E76" s="149" t="s">
        <v>224</v>
      </c>
      <c r="F76" s="151" t="s">
        <v>223</v>
      </c>
      <c r="G76" s="153">
        <v>2022000100019</v>
      </c>
      <c r="H76" s="136" t="s">
        <v>81</v>
      </c>
      <c r="I76" s="134" t="s">
        <v>146</v>
      </c>
      <c r="J76" s="150" t="s">
        <v>83</v>
      </c>
      <c r="K76" s="149" t="s">
        <v>222</v>
      </c>
      <c r="L76" s="143">
        <v>16206345</v>
      </c>
      <c r="M76" s="134" t="s">
        <v>85</v>
      </c>
      <c r="N76" s="148" t="s">
        <v>221</v>
      </c>
      <c r="O76" s="154">
        <v>1082944582</v>
      </c>
      <c r="P76" s="148">
        <v>58</v>
      </c>
      <c r="Q76" s="144">
        <v>45692</v>
      </c>
      <c r="R76" s="143">
        <v>83619035</v>
      </c>
      <c r="S76" s="152">
        <v>45756</v>
      </c>
      <c r="T76" s="143">
        <v>16206345</v>
      </c>
      <c r="U76" s="136" t="s">
        <v>87</v>
      </c>
      <c r="V76" s="154">
        <v>72220242</v>
      </c>
      <c r="W76" s="149" t="s">
        <v>220</v>
      </c>
      <c r="X76" s="152">
        <v>45756</v>
      </c>
      <c r="Y76" s="152">
        <v>45756</v>
      </c>
      <c r="Z76" s="152" t="s">
        <v>89</v>
      </c>
      <c r="AA76" s="152">
        <v>45909</v>
      </c>
      <c r="AB76" s="133">
        <f t="shared" si="10"/>
        <v>153</v>
      </c>
      <c r="AC76" s="136">
        <v>0</v>
      </c>
      <c r="AD76" s="143">
        <v>0</v>
      </c>
      <c r="AE76" s="136">
        <v>0</v>
      </c>
      <c r="AF76" s="159" t="s">
        <v>89</v>
      </c>
      <c r="AG76" s="133">
        <f t="shared" si="11"/>
        <v>0</v>
      </c>
      <c r="AH76" s="136">
        <v>0</v>
      </c>
      <c r="AI76" s="143">
        <v>0</v>
      </c>
      <c r="AJ76" s="144" t="s">
        <v>89</v>
      </c>
      <c r="AK76" s="144" t="s">
        <v>89</v>
      </c>
      <c r="AL76" s="136">
        <v>0</v>
      </c>
      <c r="AM76" s="136" t="s">
        <v>89</v>
      </c>
      <c r="AN76" s="136" t="s">
        <v>89</v>
      </c>
      <c r="AO76" s="136" t="s">
        <v>89</v>
      </c>
      <c r="AP76" s="133">
        <f t="shared" si="12"/>
        <v>0</v>
      </c>
      <c r="AQ76" s="133">
        <f>+L76+AD76-AI76</f>
        <v>16206345</v>
      </c>
      <c r="AR76" s="136" t="s">
        <v>90</v>
      </c>
      <c r="AS76" s="143">
        <v>0</v>
      </c>
      <c r="AT76" s="136" t="s">
        <v>90</v>
      </c>
      <c r="AU76" s="143">
        <v>0</v>
      </c>
      <c r="AV76" s="142" t="s">
        <v>89</v>
      </c>
      <c r="AW76" s="141">
        <v>9723807</v>
      </c>
      <c r="AX76" s="140">
        <f t="shared" si="13"/>
        <v>6482538</v>
      </c>
      <c r="AY76" s="139">
        <f t="shared" si="14"/>
        <v>0.6</v>
      </c>
      <c r="AZ76" s="138">
        <v>0.6</v>
      </c>
      <c r="BA76" s="137" t="s">
        <v>89</v>
      </c>
      <c r="BB76" s="136" t="s">
        <v>108</v>
      </c>
      <c r="BC76" s="135" t="s">
        <v>219</v>
      </c>
      <c r="BD76" s="134" t="s">
        <v>87</v>
      </c>
      <c r="BE76" s="134" t="s">
        <v>87</v>
      </c>
    </row>
    <row r="77" spans="2:57" x14ac:dyDescent="0.25">
      <c r="B77" s="134">
        <v>2025</v>
      </c>
      <c r="C77" s="134">
        <v>891780111</v>
      </c>
      <c r="D77" s="134" t="s">
        <v>78</v>
      </c>
      <c r="E77" s="149" t="s">
        <v>218</v>
      </c>
      <c r="F77" s="151" t="s">
        <v>217</v>
      </c>
      <c r="G77" s="153">
        <v>0</v>
      </c>
      <c r="H77" s="136" t="s">
        <v>81</v>
      </c>
      <c r="I77" s="134" t="s">
        <v>146</v>
      </c>
      <c r="J77" s="150" t="s">
        <v>83</v>
      </c>
      <c r="K77" s="149" t="s">
        <v>216</v>
      </c>
      <c r="L77" s="143">
        <v>88060000</v>
      </c>
      <c r="M77" s="134" t="s">
        <v>85</v>
      </c>
      <c r="N77" s="133" t="s">
        <v>215</v>
      </c>
      <c r="O77" s="154">
        <v>800214001</v>
      </c>
      <c r="P77" s="148">
        <v>778</v>
      </c>
      <c r="Q77" s="144">
        <v>45742</v>
      </c>
      <c r="R77" s="143">
        <v>88060000</v>
      </c>
      <c r="S77" s="152">
        <v>45798</v>
      </c>
      <c r="T77" s="143">
        <v>88060000</v>
      </c>
      <c r="U77" s="136" t="s">
        <v>87</v>
      </c>
      <c r="V77" s="154">
        <v>85449357</v>
      </c>
      <c r="W77" s="149" t="s">
        <v>214</v>
      </c>
      <c r="X77" s="152">
        <v>45798</v>
      </c>
      <c r="Y77" s="145">
        <v>45798</v>
      </c>
      <c r="Z77" s="152" t="s">
        <v>89</v>
      </c>
      <c r="AA77" s="145">
        <v>46022</v>
      </c>
      <c r="AB77" s="133">
        <f t="shared" si="10"/>
        <v>224</v>
      </c>
      <c r="AC77" s="136">
        <v>0</v>
      </c>
      <c r="AD77" s="143">
        <v>0</v>
      </c>
      <c r="AE77" s="136">
        <v>0</v>
      </c>
      <c r="AF77" s="159" t="s">
        <v>89</v>
      </c>
      <c r="AG77" s="133">
        <f t="shared" si="11"/>
        <v>0</v>
      </c>
      <c r="AH77" s="136">
        <v>0</v>
      </c>
      <c r="AI77" s="143">
        <v>0</v>
      </c>
      <c r="AJ77" s="144" t="s">
        <v>89</v>
      </c>
      <c r="AK77" s="144" t="s">
        <v>89</v>
      </c>
      <c r="AL77" s="136">
        <v>0</v>
      </c>
      <c r="AM77" s="136" t="s">
        <v>89</v>
      </c>
      <c r="AN77" s="136" t="s">
        <v>89</v>
      </c>
      <c r="AO77" s="136" t="s">
        <v>89</v>
      </c>
      <c r="AP77" s="133">
        <f t="shared" si="12"/>
        <v>0</v>
      </c>
      <c r="AQ77" s="133">
        <f>+L77+AD77-AI77</f>
        <v>88060000</v>
      </c>
      <c r="AR77" s="136" t="s">
        <v>87</v>
      </c>
      <c r="AS77" s="143">
        <v>88060000</v>
      </c>
      <c r="AT77" s="136" t="s">
        <v>90</v>
      </c>
      <c r="AU77" s="143">
        <v>0</v>
      </c>
      <c r="AV77" s="142" t="s">
        <v>89</v>
      </c>
      <c r="AW77" s="141">
        <v>0</v>
      </c>
      <c r="AX77" s="140">
        <f t="shared" si="13"/>
        <v>88060000</v>
      </c>
      <c r="AY77" s="139">
        <f t="shared" si="14"/>
        <v>0</v>
      </c>
      <c r="AZ77" s="138">
        <v>0</v>
      </c>
      <c r="BA77" s="137" t="s">
        <v>89</v>
      </c>
      <c r="BB77" s="136" t="s">
        <v>108</v>
      </c>
      <c r="BC77" s="135" t="s">
        <v>213</v>
      </c>
      <c r="BD77" s="134" t="s">
        <v>87</v>
      </c>
      <c r="BE77" s="134" t="s">
        <v>121</v>
      </c>
    </row>
    <row r="78" spans="2:57" x14ac:dyDescent="0.25">
      <c r="B78" s="134">
        <v>2025</v>
      </c>
      <c r="C78" s="134">
        <v>891780111</v>
      </c>
      <c r="D78" s="134" t="s">
        <v>78</v>
      </c>
      <c r="E78" s="149" t="s">
        <v>212</v>
      </c>
      <c r="F78" s="151" t="s">
        <v>211</v>
      </c>
      <c r="G78" s="153">
        <v>2021000100084</v>
      </c>
      <c r="H78" s="136" t="s">
        <v>81</v>
      </c>
      <c r="I78" s="134" t="s">
        <v>146</v>
      </c>
      <c r="J78" s="150" t="s">
        <v>83</v>
      </c>
      <c r="K78" s="149" t="s">
        <v>210</v>
      </c>
      <c r="L78" s="143">
        <v>3244005.08</v>
      </c>
      <c r="M78" s="134" t="s">
        <v>85</v>
      </c>
      <c r="N78" s="133" t="s">
        <v>209</v>
      </c>
      <c r="O78" s="154">
        <v>1119816325</v>
      </c>
      <c r="P78" s="148">
        <v>54</v>
      </c>
      <c r="Q78" s="144">
        <v>45691</v>
      </c>
      <c r="R78" s="143">
        <v>24263649.859999999</v>
      </c>
      <c r="S78" s="152">
        <v>45826</v>
      </c>
      <c r="T78" s="143">
        <v>3244005.08</v>
      </c>
      <c r="U78" s="136" t="s">
        <v>87</v>
      </c>
      <c r="V78" s="154">
        <v>51913961</v>
      </c>
      <c r="W78" s="149" t="s">
        <v>203</v>
      </c>
      <c r="X78" s="145">
        <v>45826</v>
      </c>
      <c r="Y78" s="145">
        <v>45839</v>
      </c>
      <c r="Z78" s="152" t="s">
        <v>89</v>
      </c>
      <c r="AA78" s="145">
        <v>45869</v>
      </c>
      <c r="AB78" s="133">
        <f t="shared" si="10"/>
        <v>30</v>
      </c>
      <c r="AC78" s="136">
        <v>0</v>
      </c>
      <c r="AD78" s="143">
        <v>0</v>
      </c>
      <c r="AE78" s="136">
        <v>0</v>
      </c>
      <c r="AF78" s="159" t="s">
        <v>89</v>
      </c>
      <c r="AG78" s="133">
        <f t="shared" si="11"/>
        <v>0</v>
      </c>
      <c r="AH78" s="136">
        <v>0</v>
      </c>
      <c r="AI78" s="143">
        <v>0</v>
      </c>
      <c r="AJ78" s="144" t="s">
        <v>89</v>
      </c>
      <c r="AK78" s="144" t="s">
        <v>89</v>
      </c>
      <c r="AL78" s="136">
        <v>0</v>
      </c>
      <c r="AM78" s="136" t="s">
        <v>89</v>
      </c>
      <c r="AN78" s="136" t="s">
        <v>89</v>
      </c>
      <c r="AO78" s="136" t="s">
        <v>89</v>
      </c>
      <c r="AP78" s="133">
        <f t="shared" si="12"/>
        <v>0</v>
      </c>
      <c r="AQ78" s="133">
        <f>+L78+AD78-AI78</f>
        <v>3244005.08</v>
      </c>
      <c r="AR78" s="136" t="s">
        <v>90</v>
      </c>
      <c r="AS78" s="143">
        <v>0</v>
      </c>
      <c r="AT78" s="136" t="s">
        <v>90</v>
      </c>
      <c r="AU78" s="143">
        <v>0</v>
      </c>
      <c r="AV78" s="142" t="s">
        <v>89</v>
      </c>
      <c r="AW78" s="141">
        <v>3244005.08</v>
      </c>
      <c r="AX78" s="140">
        <f t="shared" si="13"/>
        <v>0</v>
      </c>
      <c r="AY78" s="139">
        <f t="shared" si="14"/>
        <v>1</v>
      </c>
      <c r="AZ78" s="138">
        <v>1</v>
      </c>
      <c r="BA78" s="137" t="s">
        <v>89</v>
      </c>
      <c r="BB78" s="136" t="s">
        <v>103</v>
      </c>
      <c r="BC78" s="135" t="s">
        <v>208</v>
      </c>
      <c r="BD78" s="134" t="s">
        <v>87</v>
      </c>
      <c r="BE78" s="134" t="s">
        <v>87</v>
      </c>
    </row>
    <row r="79" spans="2:57" x14ac:dyDescent="0.25">
      <c r="B79" s="134">
        <v>2025</v>
      </c>
      <c r="C79" s="134">
        <v>891780111</v>
      </c>
      <c r="D79" s="134" t="s">
        <v>78</v>
      </c>
      <c r="E79" s="149" t="s">
        <v>207</v>
      </c>
      <c r="F79" s="151" t="s">
        <v>206</v>
      </c>
      <c r="G79" s="153">
        <v>2021000100084</v>
      </c>
      <c r="H79" s="136" t="s">
        <v>81</v>
      </c>
      <c r="I79" s="134" t="s">
        <v>146</v>
      </c>
      <c r="J79" s="150" t="s">
        <v>83</v>
      </c>
      <c r="K79" s="149" t="s">
        <v>205</v>
      </c>
      <c r="L79" s="143">
        <v>3244005.08</v>
      </c>
      <c r="M79" s="134" t="s">
        <v>85</v>
      </c>
      <c r="N79" s="133" t="s">
        <v>204</v>
      </c>
      <c r="O79" s="154">
        <v>1083046349</v>
      </c>
      <c r="P79" s="148">
        <v>54</v>
      </c>
      <c r="Q79" s="144">
        <v>45691</v>
      </c>
      <c r="R79" s="143">
        <v>24263649.859999999</v>
      </c>
      <c r="S79" s="152">
        <v>45826</v>
      </c>
      <c r="T79" s="143">
        <v>3244005.08</v>
      </c>
      <c r="U79" s="136" t="s">
        <v>87</v>
      </c>
      <c r="V79" s="154">
        <v>51913961</v>
      </c>
      <c r="W79" s="149" t="s">
        <v>203</v>
      </c>
      <c r="X79" s="145">
        <v>45826</v>
      </c>
      <c r="Y79" s="145">
        <v>45839</v>
      </c>
      <c r="Z79" s="159" t="s">
        <v>89</v>
      </c>
      <c r="AA79" s="145">
        <v>45869</v>
      </c>
      <c r="AB79" s="133">
        <f t="shared" si="10"/>
        <v>30</v>
      </c>
      <c r="AC79" s="136">
        <v>0</v>
      </c>
      <c r="AD79" s="143">
        <v>0</v>
      </c>
      <c r="AE79" s="136">
        <v>0</v>
      </c>
      <c r="AF79" s="159" t="s">
        <v>89</v>
      </c>
      <c r="AG79" s="133">
        <f t="shared" si="11"/>
        <v>0</v>
      </c>
      <c r="AH79" s="136">
        <v>0</v>
      </c>
      <c r="AI79" s="143">
        <v>0</v>
      </c>
      <c r="AJ79" s="144" t="s">
        <v>89</v>
      </c>
      <c r="AK79" s="144" t="s">
        <v>89</v>
      </c>
      <c r="AL79" s="136">
        <v>0</v>
      </c>
      <c r="AM79" s="136" t="s">
        <v>89</v>
      </c>
      <c r="AN79" s="136" t="s">
        <v>89</v>
      </c>
      <c r="AO79" s="136" t="s">
        <v>89</v>
      </c>
      <c r="AP79" s="133">
        <f t="shared" si="12"/>
        <v>0</v>
      </c>
      <c r="AQ79" s="133">
        <f>+L79+AD79-AI79</f>
        <v>3244005.08</v>
      </c>
      <c r="AR79" s="136" t="s">
        <v>90</v>
      </c>
      <c r="AS79" s="143">
        <v>0</v>
      </c>
      <c r="AT79" s="136" t="s">
        <v>90</v>
      </c>
      <c r="AU79" s="143">
        <v>0</v>
      </c>
      <c r="AV79" s="142" t="s">
        <v>89</v>
      </c>
      <c r="AW79" s="141">
        <v>3244005</v>
      </c>
      <c r="AX79" s="140">
        <f t="shared" si="13"/>
        <v>8.0000000074505806E-2</v>
      </c>
      <c r="AY79" s="139">
        <f t="shared" si="14"/>
        <v>0.9999999753391261</v>
      </c>
      <c r="AZ79" s="138">
        <v>1</v>
      </c>
      <c r="BA79" s="137" t="s">
        <v>89</v>
      </c>
      <c r="BB79" s="136" t="s">
        <v>103</v>
      </c>
      <c r="BC79" s="135" t="s">
        <v>202</v>
      </c>
      <c r="BD79" s="134" t="s">
        <v>87</v>
      </c>
      <c r="BE79" s="134" t="s">
        <v>87</v>
      </c>
    </row>
    <row r="80" spans="2:57" x14ac:dyDescent="0.25">
      <c r="B80" s="134">
        <v>2025</v>
      </c>
      <c r="C80" s="134">
        <v>891780111</v>
      </c>
      <c r="D80" s="134" t="s">
        <v>78</v>
      </c>
      <c r="E80" s="149" t="s">
        <v>201</v>
      </c>
      <c r="F80" s="151" t="s">
        <v>200</v>
      </c>
      <c r="G80" s="153">
        <v>2021000100084</v>
      </c>
      <c r="H80" s="136" t="s">
        <v>81</v>
      </c>
      <c r="I80" s="134" t="s">
        <v>146</v>
      </c>
      <c r="J80" s="150" t="s">
        <v>83</v>
      </c>
      <c r="K80" s="149" t="s">
        <v>199</v>
      </c>
      <c r="L80" s="143">
        <v>3244005.07</v>
      </c>
      <c r="M80" s="134" t="s">
        <v>85</v>
      </c>
      <c r="N80" s="133" t="s">
        <v>198</v>
      </c>
      <c r="O80" s="154">
        <v>85470095</v>
      </c>
      <c r="P80" s="148">
        <v>54</v>
      </c>
      <c r="Q80" s="144">
        <v>45691</v>
      </c>
      <c r="R80" s="143">
        <v>24263649.859999999</v>
      </c>
      <c r="S80" s="152">
        <v>45826</v>
      </c>
      <c r="T80" s="143">
        <v>3244005.07</v>
      </c>
      <c r="U80" s="136" t="s">
        <v>87</v>
      </c>
      <c r="V80" s="154">
        <v>12448927</v>
      </c>
      <c r="W80" s="149" t="s">
        <v>197</v>
      </c>
      <c r="X80" s="145">
        <v>45826</v>
      </c>
      <c r="Y80" s="145">
        <v>45839</v>
      </c>
      <c r="Z80" s="152" t="s">
        <v>89</v>
      </c>
      <c r="AA80" s="145">
        <v>45869</v>
      </c>
      <c r="AB80" s="133">
        <f t="shared" si="10"/>
        <v>30</v>
      </c>
      <c r="AC80" s="136">
        <v>0</v>
      </c>
      <c r="AD80" s="143">
        <v>0</v>
      </c>
      <c r="AE80" s="136">
        <v>0</v>
      </c>
      <c r="AF80" s="159" t="s">
        <v>89</v>
      </c>
      <c r="AG80" s="133">
        <f t="shared" si="11"/>
        <v>0</v>
      </c>
      <c r="AH80" s="136">
        <v>0</v>
      </c>
      <c r="AI80" s="143">
        <v>0</v>
      </c>
      <c r="AJ80" s="144" t="s">
        <v>89</v>
      </c>
      <c r="AK80" s="144" t="s">
        <v>89</v>
      </c>
      <c r="AL80" s="136">
        <v>0</v>
      </c>
      <c r="AM80" s="136" t="s">
        <v>89</v>
      </c>
      <c r="AN80" s="136" t="s">
        <v>89</v>
      </c>
      <c r="AO80" s="136" t="s">
        <v>89</v>
      </c>
      <c r="AP80" s="133">
        <f t="shared" si="12"/>
        <v>0</v>
      </c>
      <c r="AQ80" s="133">
        <f>+L80+AD80-AI80</f>
        <v>3244005.07</v>
      </c>
      <c r="AR80" s="136" t="s">
        <v>90</v>
      </c>
      <c r="AS80" s="143">
        <v>0</v>
      </c>
      <c r="AT80" s="136" t="s">
        <v>90</v>
      </c>
      <c r="AU80" s="143">
        <v>0</v>
      </c>
      <c r="AV80" s="142" t="s">
        <v>89</v>
      </c>
      <c r="AW80" s="141">
        <v>0</v>
      </c>
      <c r="AX80" s="140">
        <f t="shared" si="13"/>
        <v>3244005.07</v>
      </c>
      <c r="AY80" s="139">
        <f t="shared" si="14"/>
        <v>0</v>
      </c>
      <c r="AZ80" s="138">
        <v>1</v>
      </c>
      <c r="BA80" s="137" t="s">
        <v>89</v>
      </c>
      <c r="BB80" s="136" t="s">
        <v>103</v>
      </c>
      <c r="BC80" s="135" t="s">
        <v>196</v>
      </c>
      <c r="BD80" s="134" t="s">
        <v>87</v>
      </c>
      <c r="BE80" s="134" t="s">
        <v>87</v>
      </c>
    </row>
    <row r="81" spans="2:57" s="163" customFormat="1" ht="25.5" x14ac:dyDescent="0.2">
      <c r="B81" s="134">
        <v>2025</v>
      </c>
      <c r="C81" s="134">
        <v>891780111</v>
      </c>
      <c r="D81" s="134" t="s">
        <v>78</v>
      </c>
      <c r="E81" s="150" t="s">
        <v>195</v>
      </c>
      <c r="F81" s="151" t="s">
        <v>194</v>
      </c>
      <c r="G81" s="153">
        <v>2021000100084</v>
      </c>
      <c r="H81" s="136" t="s">
        <v>81</v>
      </c>
      <c r="I81" s="134" t="s">
        <v>146</v>
      </c>
      <c r="J81" s="150" t="s">
        <v>83</v>
      </c>
      <c r="K81" s="149" t="s">
        <v>193</v>
      </c>
      <c r="L81" s="143">
        <v>3244002.21</v>
      </c>
      <c r="M81" s="134" t="s">
        <v>85</v>
      </c>
      <c r="N81" s="133" t="s">
        <v>192</v>
      </c>
      <c r="O81" s="154">
        <v>39143300</v>
      </c>
      <c r="P81" s="158" t="s">
        <v>186</v>
      </c>
      <c r="Q81" s="157" t="s">
        <v>185</v>
      </c>
      <c r="R81" s="156" t="s">
        <v>184</v>
      </c>
      <c r="S81" s="152">
        <v>45839</v>
      </c>
      <c r="T81" s="143">
        <v>3244002.21</v>
      </c>
      <c r="U81" s="136" t="s">
        <v>87</v>
      </c>
      <c r="V81" s="154">
        <v>51913961</v>
      </c>
      <c r="W81" s="149" t="s">
        <v>173</v>
      </c>
      <c r="X81" s="494">
        <v>45839</v>
      </c>
      <c r="Y81" s="494">
        <v>45839</v>
      </c>
      <c r="Z81" s="159" t="s">
        <v>89</v>
      </c>
      <c r="AA81" s="494">
        <v>45869</v>
      </c>
      <c r="AB81" s="133">
        <f t="shared" si="10"/>
        <v>30</v>
      </c>
      <c r="AC81" s="136">
        <v>0</v>
      </c>
      <c r="AD81" s="143">
        <v>0</v>
      </c>
      <c r="AE81" s="136">
        <v>0</v>
      </c>
      <c r="AF81" s="159" t="s">
        <v>89</v>
      </c>
      <c r="AG81" s="133">
        <f t="shared" si="11"/>
        <v>0</v>
      </c>
      <c r="AH81" s="136">
        <v>0</v>
      </c>
      <c r="AI81" s="143">
        <v>0</v>
      </c>
      <c r="AJ81" s="144" t="s">
        <v>89</v>
      </c>
      <c r="AK81" s="144" t="s">
        <v>89</v>
      </c>
      <c r="AL81" s="136">
        <v>0</v>
      </c>
      <c r="AM81" s="136" t="s">
        <v>89</v>
      </c>
      <c r="AN81" s="136" t="s">
        <v>89</v>
      </c>
      <c r="AO81" s="136" t="s">
        <v>89</v>
      </c>
      <c r="AP81" s="133">
        <f t="shared" si="12"/>
        <v>0</v>
      </c>
      <c r="AQ81" s="133">
        <f>+L81+AD81-AI81</f>
        <v>3244002.21</v>
      </c>
      <c r="AR81" s="136" t="s">
        <v>90</v>
      </c>
      <c r="AS81" s="143">
        <v>0</v>
      </c>
      <c r="AT81" s="136" t="s">
        <v>90</v>
      </c>
      <c r="AU81" s="143">
        <v>0</v>
      </c>
      <c r="AV81" s="142" t="s">
        <v>89</v>
      </c>
      <c r="AW81" s="141">
        <v>0</v>
      </c>
      <c r="AX81" s="140">
        <f t="shared" si="13"/>
        <v>3244002.21</v>
      </c>
      <c r="AY81" s="139">
        <f t="shared" si="14"/>
        <v>0</v>
      </c>
      <c r="AZ81" s="138">
        <v>1</v>
      </c>
      <c r="BA81" s="137" t="s">
        <v>89</v>
      </c>
      <c r="BB81" s="134" t="s">
        <v>103</v>
      </c>
      <c r="BC81" s="135" t="s">
        <v>191</v>
      </c>
      <c r="BD81" s="134" t="s">
        <v>87</v>
      </c>
      <c r="BE81" s="134" t="s">
        <v>87</v>
      </c>
    </row>
    <row r="82" spans="2:57" ht="26.25" x14ac:dyDescent="0.25">
      <c r="B82" s="134">
        <v>2025</v>
      </c>
      <c r="C82" s="134">
        <v>891780111</v>
      </c>
      <c r="D82" s="134" t="s">
        <v>78</v>
      </c>
      <c r="E82" s="149" t="s">
        <v>190</v>
      </c>
      <c r="F82" s="151" t="s">
        <v>189</v>
      </c>
      <c r="G82" s="153">
        <v>2021000100084</v>
      </c>
      <c r="H82" s="136" t="s">
        <v>81</v>
      </c>
      <c r="I82" s="134" t="s">
        <v>146</v>
      </c>
      <c r="J82" s="150" t="s">
        <v>83</v>
      </c>
      <c r="K82" s="149" t="s">
        <v>188</v>
      </c>
      <c r="L82" s="143">
        <v>3244005.09</v>
      </c>
      <c r="M82" s="134" t="s">
        <v>85</v>
      </c>
      <c r="N82" s="133" t="s">
        <v>187</v>
      </c>
      <c r="O82" s="154">
        <v>1083005312</v>
      </c>
      <c r="P82" s="158" t="s">
        <v>186</v>
      </c>
      <c r="Q82" s="157" t="s">
        <v>185</v>
      </c>
      <c r="R82" s="156" t="s">
        <v>184</v>
      </c>
      <c r="S82" s="152">
        <v>45839</v>
      </c>
      <c r="T82" s="143">
        <v>3244005.09</v>
      </c>
      <c r="U82" s="136" t="s">
        <v>87</v>
      </c>
      <c r="V82" s="154">
        <v>51913961</v>
      </c>
      <c r="W82" s="149" t="s">
        <v>173</v>
      </c>
      <c r="X82" s="145">
        <v>45839</v>
      </c>
      <c r="Y82" s="145">
        <v>45839</v>
      </c>
      <c r="Z82" s="152" t="s">
        <v>89</v>
      </c>
      <c r="AA82" s="145">
        <v>45869</v>
      </c>
      <c r="AB82" s="133">
        <f t="shared" si="10"/>
        <v>30</v>
      </c>
      <c r="AC82" s="136">
        <v>0</v>
      </c>
      <c r="AD82" s="143">
        <v>0</v>
      </c>
      <c r="AE82" s="136">
        <v>0</v>
      </c>
      <c r="AF82" s="159" t="s">
        <v>89</v>
      </c>
      <c r="AG82" s="133">
        <f t="shared" si="11"/>
        <v>0</v>
      </c>
      <c r="AH82" s="136">
        <v>0</v>
      </c>
      <c r="AI82" s="143">
        <v>0</v>
      </c>
      <c r="AJ82" s="144" t="s">
        <v>89</v>
      </c>
      <c r="AK82" s="144" t="s">
        <v>89</v>
      </c>
      <c r="AL82" s="136">
        <v>0</v>
      </c>
      <c r="AM82" s="136" t="s">
        <v>89</v>
      </c>
      <c r="AN82" s="136" t="s">
        <v>89</v>
      </c>
      <c r="AO82" s="136" t="s">
        <v>89</v>
      </c>
      <c r="AP82" s="133">
        <f t="shared" si="12"/>
        <v>0</v>
      </c>
      <c r="AQ82" s="133">
        <f>+L82+AD82-AI82</f>
        <v>3244005.09</v>
      </c>
      <c r="AR82" s="136" t="s">
        <v>90</v>
      </c>
      <c r="AS82" s="143">
        <v>0</v>
      </c>
      <c r="AT82" s="136" t="s">
        <v>90</v>
      </c>
      <c r="AU82" s="143">
        <v>0</v>
      </c>
      <c r="AV82" s="142" t="s">
        <v>89</v>
      </c>
      <c r="AW82" s="141">
        <v>3244005</v>
      </c>
      <c r="AX82" s="140">
        <f t="shared" si="13"/>
        <v>8.9999999850988388E-2</v>
      </c>
      <c r="AY82" s="139">
        <f t="shared" si="14"/>
        <v>0.99999997225651704</v>
      </c>
      <c r="AZ82" s="138">
        <v>1</v>
      </c>
      <c r="BA82" s="137" t="s">
        <v>89</v>
      </c>
      <c r="BB82" s="136" t="s">
        <v>103</v>
      </c>
      <c r="BC82" s="135" t="s">
        <v>183</v>
      </c>
      <c r="BD82" s="134" t="s">
        <v>87</v>
      </c>
      <c r="BE82" s="134" t="s">
        <v>87</v>
      </c>
    </row>
    <row r="83" spans="2:57" x14ac:dyDescent="0.25">
      <c r="B83" s="134">
        <v>2025</v>
      </c>
      <c r="C83" s="134">
        <v>891780111</v>
      </c>
      <c r="D83" s="134" t="s">
        <v>78</v>
      </c>
      <c r="E83" s="149" t="s">
        <v>182</v>
      </c>
      <c r="F83" s="151" t="s">
        <v>181</v>
      </c>
      <c r="G83" s="153">
        <v>2021000100084</v>
      </c>
      <c r="H83" s="136" t="s">
        <v>81</v>
      </c>
      <c r="I83" s="134" t="s">
        <v>146</v>
      </c>
      <c r="J83" s="150" t="s">
        <v>83</v>
      </c>
      <c r="K83" s="149" t="s">
        <v>180</v>
      </c>
      <c r="L83" s="143">
        <v>3244005.08</v>
      </c>
      <c r="M83" s="134" t="s">
        <v>85</v>
      </c>
      <c r="N83" s="133" t="s">
        <v>179</v>
      </c>
      <c r="O83" s="154">
        <v>1083006847</v>
      </c>
      <c r="P83" s="148">
        <v>89</v>
      </c>
      <c r="Q83" s="144">
        <v>45826</v>
      </c>
      <c r="R83" s="143">
        <v>47116669.609999999</v>
      </c>
      <c r="S83" s="152">
        <v>45839</v>
      </c>
      <c r="T83" s="143">
        <v>3244005.08</v>
      </c>
      <c r="U83" s="136" t="s">
        <v>87</v>
      </c>
      <c r="V83" s="154">
        <v>51913961</v>
      </c>
      <c r="W83" s="149" t="s">
        <v>173</v>
      </c>
      <c r="X83" s="145">
        <v>45839</v>
      </c>
      <c r="Y83" s="145">
        <v>45839</v>
      </c>
      <c r="Z83" s="152" t="s">
        <v>89</v>
      </c>
      <c r="AA83" s="145">
        <v>45869</v>
      </c>
      <c r="AB83" s="133">
        <f t="shared" si="10"/>
        <v>30</v>
      </c>
      <c r="AC83" s="136">
        <v>0</v>
      </c>
      <c r="AD83" s="143">
        <v>0</v>
      </c>
      <c r="AE83" s="136">
        <v>0</v>
      </c>
      <c r="AF83" s="159" t="s">
        <v>89</v>
      </c>
      <c r="AG83" s="133">
        <f t="shared" si="11"/>
        <v>0</v>
      </c>
      <c r="AH83" s="136">
        <v>0</v>
      </c>
      <c r="AI83" s="143">
        <v>0</v>
      </c>
      <c r="AJ83" s="144" t="s">
        <v>89</v>
      </c>
      <c r="AK83" s="144" t="s">
        <v>89</v>
      </c>
      <c r="AL83" s="136">
        <v>0</v>
      </c>
      <c r="AM83" s="136" t="s">
        <v>89</v>
      </c>
      <c r="AN83" s="136" t="s">
        <v>89</v>
      </c>
      <c r="AO83" s="136" t="s">
        <v>89</v>
      </c>
      <c r="AP83" s="133">
        <f t="shared" si="12"/>
        <v>0</v>
      </c>
      <c r="AQ83" s="133">
        <f>+L83+AD83-AI83</f>
        <v>3244005.08</v>
      </c>
      <c r="AR83" s="136" t="s">
        <v>90</v>
      </c>
      <c r="AS83" s="143">
        <v>0</v>
      </c>
      <c r="AT83" s="136" t="s">
        <v>90</v>
      </c>
      <c r="AU83" s="143">
        <v>0</v>
      </c>
      <c r="AV83" s="142" t="s">
        <v>89</v>
      </c>
      <c r="AW83" s="141">
        <v>3244005.08</v>
      </c>
      <c r="AX83" s="140">
        <f t="shared" si="13"/>
        <v>0</v>
      </c>
      <c r="AY83" s="139">
        <f t="shared" si="14"/>
        <v>1</v>
      </c>
      <c r="AZ83" s="138">
        <v>1</v>
      </c>
      <c r="BA83" s="137" t="s">
        <v>89</v>
      </c>
      <c r="BB83" s="136" t="s">
        <v>103</v>
      </c>
      <c r="BC83" s="135" t="s">
        <v>178</v>
      </c>
      <c r="BD83" s="134" t="s">
        <v>87</v>
      </c>
      <c r="BE83" s="134" t="s">
        <v>87</v>
      </c>
    </row>
    <row r="84" spans="2:57" x14ac:dyDescent="0.25">
      <c r="B84" s="134">
        <v>2025</v>
      </c>
      <c r="C84" s="134">
        <v>891780111</v>
      </c>
      <c r="D84" s="134" t="s">
        <v>78</v>
      </c>
      <c r="E84" s="149" t="s">
        <v>177</v>
      </c>
      <c r="F84" s="151" t="s">
        <v>176</v>
      </c>
      <c r="G84" s="153">
        <v>2021000100084</v>
      </c>
      <c r="H84" s="136" t="s">
        <v>81</v>
      </c>
      <c r="I84" s="134" t="s">
        <v>146</v>
      </c>
      <c r="J84" s="150" t="s">
        <v>83</v>
      </c>
      <c r="K84" s="133" t="s">
        <v>175</v>
      </c>
      <c r="L84" s="143">
        <v>38928000</v>
      </c>
      <c r="M84" s="134" t="s">
        <v>85</v>
      </c>
      <c r="N84" s="133" t="s">
        <v>174</v>
      </c>
      <c r="O84" s="154">
        <v>1082998052</v>
      </c>
      <c r="P84" s="148">
        <v>89</v>
      </c>
      <c r="Q84" s="144">
        <v>45826</v>
      </c>
      <c r="R84" s="143">
        <v>47116669.609999999</v>
      </c>
      <c r="S84" s="152">
        <v>45839</v>
      </c>
      <c r="T84" s="143">
        <v>38928000</v>
      </c>
      <c r="U84" s="136" t="s">
        <v>87</v>
      </c>
      <c r="V84" s="154">
        <v>51913961</v>
      </c>
      <c r="W84" s="149" t="s">
        <v>173</v>
      </c>
      <c r="X84" s="145">
        <v>45839</v>
      </c>
      <c r="Y84" s="145">
        <v>45839</v>
      </c>
      <c r="Z84" s="152" t="s">
        <v>89</v>
      </c>
      <c r="AA84" s="145">
        <v>46157</v>
      </c>
      <c r="AB84" s="133">
        <f t="shared" si="10"/>
        <v>318</v>
      </c>
      <c r="AC84" s="136">
        <v>0</v>
      </c>
      <c r="AD84" s="143">
        <v>0</v>
      </c>
      <c r="AE84" s="136">
        <v>0</v>
      </c>
      <c r="AF84" s="159" t="s">
        <v>89</v>
      </c>
      <c r="AG84" s="133">
        <f t="shared" si="11"/>
        <v>0</v>
      </c>
      <c r="AH84" s="136">
        <v>0</v>
      </c>
      <c r="AI84" s="143">
        <v>0</v>
      </c>
      <c r="AJ84" s="144" t="s">
        <v>89</v>
      </c>
      <c r="AK84" s="144" t="s">
        <v>89</v>
      </c>
      <c r="AL84" s="136">
        <v>0</v>
      </c>
      <c r="AM84" s="136" t="s">
        <v>89</v>
      </c>
      <c r="AN84" s="136" t="s">
        <v>89</v>
      </c>
      <c r="AO84" s="136" t="s">
        <v>89</v>
      </c>
      <c r="AP84" s="133">
        <f t="shared" si="12"/>
        <v>0</v>
      </c>
      <c r="AQ84" s="133">
        <f>+L84+AD84-AI84</f>
        <v>38928000</v>
      </c>
      <c r="AR84" s="136" t="s">
        <v>90</v>
      </c>
      <c r="AS84" s="143">
        <v>0</v>
      </c>
      <c r="AT84" s="136" t="s">
        <v>90</v>
      </c>
      <c r="AU84" s="143">
        <v>0</v>
      </c>
      <c r="AV84" s="142" t="s">
        <v>89</v>
      </c>
      <c r="AW84" s="141">
        <v>3538910</v>
      </c>
      <c r="AX84" s="140">
        <f t="shared" si="13"/>
        <v>35389090</v>
      </c>
      <c r="AY84" s="139">
        <f t="shared" si="14"/>
        <v>9.0909114262227697E-2</v>
      </c>
      <c r="AZ84" s="138">
        <v>0.09</v>
      </c>
      <c r="BA84" s="137" t="s">
        <v>89</v>
      </c>
      <c r="BB84" s="136" t="s">
        <v>108</v>
      </c>
      <c r="BC84" s="135" t="s">
        <v>172</v>
      </c>
      <c r="BD84" s="134" t="s">
        <v>87</v>
      </c>
      <c r="BE84" s="134" t="s">
        <v>87</v>
      </c>
    </row>
    <row r="85" spans="2:57" x14ac:dyDescent="0.25">
      <c r="B85" s="134">
        <v>2025</v>
      </c>
      <c r="C85" s="134">
        <v>891780111</v>
      </c>
      <c r="D85" s="134" t="s">
        <v>78</v>
      </c>
      <c r="E85" s="149" t="s">
        <v>171</v>
      </c>
      <c r="F85" s="151" t="s">
        <v>170</v>
      </c>
      <c r="G85" s="153">
        <v>2021000100084</v>
      </c>
      <c r="H85" s="136" t="s">
        <v>81</v>
      </c>
      <c r="I85" s="134" t="s">
        <v>146</v>
      </c>
      <c r="J85" s="150" t="s">
        <v>83</v>
      </c>
      <c r="K85" s="133" t="s">
        <v>169</v>
      </c>
      <c r="L85" s="143">
        <v>4000000</v>
      </c>
      <c r="M85" s="134" t="s">
        <v>85</v>
      </c>
      <c r="N85" s="133" t="s">
        <v>168</v>
      </c>
      <c r="O85" s="154">
        <v>1082858570</v>
      </c>
      <c r="P85" s="148">
        <v>61</v>
      </c>
      <c r="Q85" s="144">
        <v>45693</v>
      </c>
      <c r="R85" s="143">
        <v>22000000</v>
      </c>
      <c r="S85" s="152">
        <v>45882</v>
      </c>
      <c r="T85" s="143">
        <v>4000000</v>
      </c>
      <c r="U85" s="136" t="s">
        <v>87</v>
      </c>
      <c r="V85" s="154">
        <v>45498601</v>
      </c>
      <c r="W85" s="149" t="s">
        <v>167</v>
      </c>
      <c r="X85" s="145">
        <v>45882</v>
      </c>
      <c r="Y85" s="145">
        <v>45882</v>
      </c>
      <c r="Z85" s="152" t="s">
        <v>89</v>
      </c>
      <c r="AA85" s="145">
        <v>45899</v>
      </c>
      <c r="AB85" s="133">
        <f t="shared" si="10"/>
        <v>17</v>
      </c>
      <c r="AC85" s="136">
        <v>0</v>
      </c>
      <c r="AD85" s="143">
        <v>0</v>
      </c>
      <c r="AE85" s="136">
        <v>0</v>
      </c>
      <c r="AF85" s="159" t="s">
        <v>89</v>
      </c>
      <c r="AG85" s="133">
        <f t="shared" si="11"/>
        <v>0</v>
      </c>
      <c r="AH85" s="136">
        <v>0</v>
      </c>
      <c r="AI85" s="143">
        <v>0</v>
      </c>
      <c r="AJ85" s="144" t="s">
        <v>89</v>
      </c>
      <c r="AK85" s="144" t="s">
        <v>89</v>
      </c>
      <c r="AL85" s="136">
        <v>0</v>
      </c>
      <c r="AM85" s="136" t="s">
        <v>89</v>
      </c>
      <c r="AN85" s="136" t="s">
        <v>89</v>
      </c>
      <c r="AO85" s="136" t="s">
        <v>89</v>
      </c>
      <c r="AP85" s="133">
        <f t="shared" si="12"/>
        <v>0</v>
      </c>
      <c r="AQ85" s="133">
        <f>+L85+AD85-AI85</f>
        <v>4000000</v>
      </c>
      <c r="AR85" s="136" t="s">
        <v>90</v>
      </c>
      <c r="AS85" s="143">
        <v>0</v>
      </c>
      <c r="AT85" s="136" t="s">
        <v>90</v>
      </c>
      <c r="AU85" s="143">
        <v>0</v>
      </c>
      <c r="AV85" s="142" t="s">
        <v>89</v>
      </c>
      <c r="AW85" s="141">
        <v>0</v>
      </c>
      <c r="AX85" s="140">
        <f t="shared" si="13"/>
        <v>4000000</v>
      </c>
      <c r="AY85" s="139">
        <f t="shared" si="14"/>
        <v>0</v>
      </c>
      <c r="AZ85" s="138">
        <v>1</v>
      </c>
      <c r="BA85" s="137" t="s">
        <v>89</v>
      </c>
      <c r="BB85" s="136" t="s">
        <v>103</v>
      </c>
      <c r="BC85" s="135" t="s">
        <v>166</v>
      </c>
      <c r="BD85" s="134" t="s">
        <v>87</v>
      </c>
      <c r="BE85" s="134" t="s">
        <v>87</v>
      </c>
    </row>
    <row r="86" spans="2:57" x14ac:dyDescent="0.25">
      <c r="B86" s="134">
        <v>2025</v>
      </c>
      <c r="C86" s="134">
        <v>891780111</v>
      </c>
      <c r="D86" s="134" t="s">
        <v>78</v>
      </c>
      <c r="E86" s="149" t="s">
        <v>165</v>
      </c>
      <c r="F86" s="151" t="s">
        <v>164</v>
      </c>
      <c r="G86" s="136">
        <v>0</v>
      </c>
      <c r="H86" s="136" t="s">
        <v>81</v>
      </c>
      <c r="I86" s="134" t="s">
        <v>127</v>
      </c>
      <c r="J86" s="150" t="s">
        <v>126</v>
      </c>
      <c r="K86" s="155" t="s">
        <v>163</v>
      </c>
      <c r="L86" s="143">
        <v>80000000</v>
      </c>
      <c r="M86" s="134" t="s">
        <v>85</v>
      </c>
      <c r="N86" s="148" t="s">
        <v>124</v>
      </c>
      <c r="O86" s="148">
        <v>36560048</v>
      </c>
      <c r="P86" s="148">
        <v>274</v>
      </c>
      <c r="Q86" s="144">
        <v>45694</v>
      </c>
      <c r="R86" s="143">
        <v>80000000</v>
      </c>
      <c r="S86" s="152">
        <v>45700</v>
      </c>
      <c r="T86" s="143">
        <v>80000000</v>
      </c>
      <c r="U86" s="136" t="s">
        <v>87</v>
      </c>
      <c r="V86" s="154">
        <v>85152695</v>
      </c>
      <c r="W86" s="133" t="s">
        <v>162</v>
      </c>
      <c r="X86" s="152">
        <v>45700</v>
      </c>
      <c r="Y86" s="152">
        <v>45702</v>
      </c>
      <c r="Z86" s="152" t="s">
        <v>89</v>
      </c>
      <c r="AA86" s="152">
        <v>45869</v>
      </c>
      <c r="AB86" s="133">
        <f t="shared" si="10"/>
        <v>167</v>
      </c>
      <c r="AC86" s="136">
        <v>1</v>
      </c>
      <c r="AD86" s="143">
        <v>40000000</v>
      </c>
      <c r="AE86" s="136">
        <v>0</v>
      </c>
      <c r="AF86" s="159" t="s">
        <v>89</v>
      </c>
      <c r="AG86" s="133">
        <f t="shared" ref="AG86:AG92" si="15">+IF(AF86="1800-01-01",0,AF86-AA86)</f>
        <v>0</v>
      </c>
      <c r="AH86" s="136">
        <v>0</v>
      </c>
      <c r="AI86" s="143">
        <v>0</v>
      </c>
      <c r="AJ86" s="144" t="s">
        <v>89</v>
      </c>
      <c r="AK86" s="137" t="s">
        <v>89</v>
      </c>
      <c r="AL86" s="136">
        <v>0</v>
      </c>
      <c r="AM86" s="136" t="s">
        <v>89</v>
      </c>
      <c r="AN86" s="136" t="s">
        <v>89</v>
      </c>
      <c r="AO86" s="136" t="s">
        <v>89</v>
      </c>
      <c r="AP86" s="133">
        <f t="shared" si="12"/>
        <v>0</v>
      </c>
      <c r="AQ86" s="133">
        <f>+L86+AD86-AI86</f>
        <v>120000000</v>
      </c>
      <c r="AR86" s="136" t="s">
        <v>87</v>
      </c>
      <c r="AS86" s="143">
        <v>80000000</v>
      </c>
      <c r="AT86" s="136" t="s">
        <v>90</v>
      </c>
      <c r="AU86" s="143">
        <v>0</v>
      </c>
      <c r="AV86" s="142" t="s">
        <v>89</v>
      </c>
      <c r="AW86" s="141">
        <v>120000000</v>
      </c>
      <c r="AX86" s="140">
        <f t="shared" si="13"/>
        <v>0</v>
      </c>
      <c r="AY86" s="139">
        <f t="shared" si="14"/>
        <v>1</v>
      </c>
      <c r="AZ86" s="138">
        <v>1</v>
      </c>
      <c r="BA86" s="137" t="s">
        <v>89</v>
      </c>
      <c r="BB86" s="136" t="s">
        <v>103</v>
      </c>
      <c r="BC86" s="135" t="s">
        <v>161</v>
      </c>
      <c r="BD86" s="134" t="s">
        <v>87</v>
      </c>
      <c r="BE86" s="134" t="s">
        <v>121</v>
      </c>
    </row>
    <row r="87" spans="2:57" x14ac:dyDescent="0.25">
      <c r="B87" s="134">
        <v>2025</v>
      </c>
      <c r="C87" s="134">
        <v>891780111</v>
      </c>
      <c r="D87" s="134" t="s">
        <v>78</v>
      </c>
      <c r="E87" s="149" t="s">
        <v>160</v>
      </c>
      <c r="F87" s="151" t="s">
        <v>159</v>
      </c>
      <c r="G87" s="136">
        <v>0</v>
      </c>
      <c r="H87" s="136" t="s">
        <v>81</v>
      </c>
      <c r="I87" s="134" t="s">
        <v>82</v>
      </c>
      <c r="J87" s="150" t="s">
        <v>126</v>
      </c>
      <c r="K87" s="155" t="s">
        <v>158</v>
      </c>
      <c r="L87" s="143">
        <v>20000000</v>
      </c>
      <c r="M87" s="134" t="s">
        <v>85</v>
      </c>
      <c r="N87" s="148" t="s">
        <v>152</v>
      </c>
      <c r="O87" s="154">
        <v>900173983</v>
      </c>
      <c r="P87" s="148">
        <v>238</v>
      </c>
      <c r="Q87" s="144">
        <v>45702</v>
      </c>
      <c r="R87" s="143">
        <v>20000000</v>
      </c>
      <c r="S87" s="152">
        <v>45702</v>
      </c>
      <c r="T87" s="143">
        <v>20000000</v>
      </c>
      <c r="U87" s="136" t="s">
        <v>87</v>
      </c>
      <c r="V87" s="154">
        <v>57462359</v>
      </c>
      <c r="W87" s="133" t="s">
        <v>157</v>
      </c>
      <c r="X87" s="152">
        <v>45702</v>
      </c>
      <c r="Y87" s="152">
        <v>45708</v>
      </c>
      <c r="Z87" s="152" t="s">
        <v>89</v>
      </c>
      <c r="AA87" s="152">
        <v>45858</v>
      </c>
      <c r="AB87" s="133">
        <f t="shared" si="10"/>
        <v>150</v>
      </c>
      <c r="AC87" s="136">
        <v>1</v>
      </c>
      <c r="AD87" s="143">
        <v>10000000</v>
      </c>
      <c r="AE87" s="136">
        <v>0</v>
      </c>
      <c r="AF87" s="159" t="s">
        <v>89</v>
      </c>
      <c r="AG87" s="133">
        <f t="shared" si="15"/>
        <v>0</v>
      </c>
      <c r="AH87" s="136">
        <v>0</v>
      </c>
      <c r="AI87" s="143">
        <v>0</v>
      </c>
      <c r="AJ87" s="144" t="s">
        <v>89</v>
      </c>
      <c r="AK87" s="137" t="s">
        <v>89</v>
      </c>
      <c r="AL87" s="136">
        <v>0</v>
      </c>
      <c r="AM87" s="136" t="s">
        <v>89</v>
      </c>
      <c r="AN87" s="136" t="s">
        <v>89</v>
      </c>
      <c r="AO87" s="136" t="s">
        <v>89</v>
      </c>
      <c r="AP87" s="133">
        <f t="shared" si="12"/>
        <v>0</v>
      </c>
      <c r="AQ87" s="133">
        <f>+L87+AD87-AI87</f>
        <v>30000000</v>
      </c>
      <c r="AR87" s="136" t="s">
        <v>87</v>
      </c>
      <c r="AS87" s="143">
        <v>20000000</v>
      </c>
      <c r="AT87" s="136" t="s">
        <v>90</v>
      </c>
      <c r="AU87" s="143">
        <v>0</v>
      </c>
      <c r="AV87" s="142" t="s">
        <v>89</v>
      </c>
      <c r="AW87" s="141">
        <v>29995650</v>
      </c>
      <c r="AX87" s="140">
        <f t="shared" si="13"/>
        <v>4350</v>
      </c>
      <c r="AY87" s="139">
        <f t="shared" si="14"/>
        <v>0.99985500000000005</v>
      </c>
      <c r="AZ87" s="138">
        <v>1</v>
      </c>
      <c r="BA87" s="137" t="s">
        <v>89</v>
      </c>
      <c r="BB87" s="136" t="s">
        <v>103</v>
      </c>
      <c r="BC87" s="135" t="s">
        <v>156</v>
      </c>
      <c r="BD87" s="134" t="s">
        <v>87</v>
      </c>
      <c r="BE87" s="134" t="s">
        <v>121</v>
      </c>
    </row>
    <row r="88" spans="2:57" x14ac:dyDescent="0.25">
      <c r="B88" s="134">
        <v>2025</v>
      </c>
      <c r="C88" s="134">
        <v>891780111</v>
      </c>
      <c r="D88" s="134" t="s">
        <v>78</v>
      </c>
      <c r="E88" s="149" t="s">
        <v>155</v>
      </c>
      <c r="F88" s="151" t="s">
        <v>154</v>
      </c>
      <c r="G88" s="136">
        <v>0</v>
      </c>
      <c r="H88" s="136" t="s">
        <v>81</v>
      </c>
      <c r="I88" s="134" t="s">
        <v>127</v>
      </c>
      <c r="J88" s="150" t="s">
        <v>126</v>
      </c>
      <c r="K88" s="149" t="s">
        <v>153</v>
      </c>
      <c r="L88" s="143">
        <v>64875000</v>
      </c>
      <c r="M88" s="134" t="s">
        <v>85</v>
      </c>
      <c r="N88" s="148" t="s">
        <v>152</v>
      </c>
      <c r="O88" s="154">
        <v>900173983</v>
      </c>
      <c r="P88" s="148">
        <v>503</v>
      </c>
      <c r="Q88" s="144">
        <v>45715</v>
      </c>
      <c r="R88" s="143">
        <v>64875000</v>
      </c>
      <c r="S88" s="152">
        <v>45720</v>
      </c>
      <c r="T88" s="143">
        <v>64875000</v>
      </c>
      <c r="U88" s="136" t="s">
        <v>87</v>
      </c>
      <c r="V88" s="143">
        <v>7633817</v>
      </c>
      <c r="W88" s="149" t="s">
        <v>151</v>
      </c>
      <c r="X88" s="152">
        <v>45720</v>
      </c>
      <c r="Y88" s="152">
        <v>45721</v>
      </c>
      <c r="Z88" s="152">
        <v>45721</v>
      </c>
      <c r="AA88" s="152">
        <v>46001</v>
      </c>
      <c r="AB88" s="133">
        <f t="shared" si="10"/>
        <v>280</v>
      </c>
      <c r="AC88" s="136">
        <v>0</v>
      </c>
      <c r="AD88" s="143">
        <v>0</v>
      </c>
      <c r="AE88" s="136">
        <v>0</v>
      </c>
      <c r="AF88" s="159" t="s">
        <v>89</v>
      </c>
      <c r="AG88" s="133">
        <f t="shared" si="15"/>
        <v>0</v>
      </c>
      <c r="AH88" s="136">
        <v>1</v>
      </c>
      <c r="AI88" s="143">
        <v>25439650</v>
      </c>
      <c r="AJ88" s="144">
        <v>45884</v>
      </c>
      <c r="AK88" s="137" t="s">
        <v>89</v>
      </c>
      <c r="AL88" s="136">
        <v>0</v>
      </c>
      <c r="AM88" s="136" t="s">
        <v>89</v>
      </c>
      <c r="AN88" s="136" t="s">
        <v>89</v>
      </c>
      <c r="AO88" s="136" t="s">
        <v>89</v>
      </c>
      <c r="AP88" s="133">
        <f t="shared" si="12"/>
        <v>0</v>
      </c>
      <c r="AQ88" s="133">
        <f>+L88+AD88-AI88</f>
        <v>39435350</v>
      </c>
      <c r="AR88" s="136" t="s">
        <v>87</v>
      </c>
      <c r="AS88" s="143">
        <v>64875000</v>
      </c>
      <c r="AT88" s="136" t="s">
        <v>90</v>
      </c>
      <c r="AU88" s="143">
        <v>0</v>
      </c>
      <c r="AV88" s="142" t="s">
        <v>89</v>
      </c>
      <c r="AW88" s="141">
        <v>39435350</v>
      </c>
      <c r="AX88" s="140">
        <f t="shared" si="13"/>
        <v>0</v>
      </c>
      <c r="AY88" s="139">
        <f t="shared" si="14"/>
        <v>1</v>
      </c>
      <c r="AZ88" s="138">
        <v>0.61</v>
      </c>
      <c r="BA88" s="137">
        <v>45888</v>
      </c>
      <c r="BB88" s="136" t="s">
        <v>150</v>
      </c>
      <c r="BC88" s="135" t="s">
        <v>149</v>
      </c>
      <c r="BD88" s="134" t="s">
        <v>87</v>
      </c>
      <c r="BE88" s="134" t="s">
        <v>121</v>
      </c>
    </row>
    <row r="89" spans="2:57" x14ac:dyDescent="0.25">
      <c r="B89" s="134">
        <v>2025</v>
      </c>
      <c r="C89" s="134">
        <v>891780111</v>
      </c>
      <c r="D89" s="134" t="s">
        <v>78</v>
      </c>
      <c r="E89" s="149" t="s">
        <v>148</v>
      </c>
      <c r="F89" s="151" t="s">
        <v>147</v>
      </c>
      <c r="G89" s="153">
        <v>20220000100019</v>
      </c>
      <c r="H89" s="136" t="s">
        <v>81</v>
      </c>
      <c r="I89" s="134" t="s">
        <v>146</v>
      </c>
      <c r="J89" s="150" t="s">
        <v>126</v>
      </c>
      <c r="K89" s="149" t="s">
        <v>145</v>
      </c>
      <c r="L89" s="143">
        <v>120061510</v>
      </c>
      <c r="M89" s="134" t="s">
        <v>85</v>
      </c>
      <c r="N89" s="148" t="s">
        <v>144</v>
      </c>
      <c r="O89" s="148">
        <v>13378007</v>
      </c>
      <c r="P89" s="148">
        <v>66</v>
      </c>
      <c r="Q89" s="144">
        <v>45701</v>
      </c>
      <c r="R89" s="143">
        <v>148411510</v>
      </c>
      <c r="S89" s="152">
        <v>45730</v>
      </c>
      <c r="T89" s="143">
        <v>120061510</v>
      </c>
      <c r="U89" s="136" t="s">
        <v>87</v>
      </c>
      <c r="V89" s="143">
        <v>85468582</v>
      </c>
      <c r="W89" s="149" t="s">
        <v>143</v>
      </c>
      <c r="X89" s="152">
        <v>45729</v>
      </c>
      <c r="Y89" s="152">
        <v>45737</v>
      </c>
      <c r="Z89" s="152">
        <v>45733</v>
      </c>
      <c r="AA89" s="152">
        <v>45829</v>
      </c>
      <c r="AB89" s="133">
        <f t="shared" si="10"/>
        <v>96</v>
      </c>
      <c r="AC89" s="136">
        <v>0</v>
      </c>
      <c r="AD89" s="143">
        <v>0</v>
      </c>
      <c r="AE89" s="136">
        <v>0</v>
      </c>
      <c r="AF89" s="159" t="s">
        <v>89</v>
      </c>
      <c r="AG89" s="133">
        <f t="shared" si="15"/>
        <v>0</v>
      </c>
      <c r="AH89" s="136">
        <v>0</v>
      </c>
      <c r="AI89" s="143">
        <v>0</v>
      </c>
      <c r="AJ89" s="144" t="s">
        <v>89</v>
      </c>
      <c r="AK89" s="137" t="s">
        <v>89</v>
      </c>
      <c r="AL89" s="136">
        <v>0</v>
      </c>
      <c r="AM89" s="136" t="s">
        <v>89</v>
      </c>
      <c r="AN89" s="136" t="s">
        <v>89</v>
      </c>
      <c r="AO89" s="136" t="s">
        <v>89</v>
      </c>
      <c r="AP89" s="133">
        <f t="shared" si="12"/>
        <v>0</v>
      </c>
      <c r="AQ89" s="133">
        <f>+L89+AD89-AI89</f>
        <v>120061510</v>
      </c>
      <c r="AR89" s="136" t="s">
        <v>90</v>
      </c>
      <c r="AS89" s="143">
        <v>0</v>
      </c>
      <c r="AT89" s="136" t="s">
        <v>90</v>
      </c>
      <c r="AU89" s="143">
        <v>0</v>
      </c>
      <c r="AV89" s="142" t="s">
        <v>89</v>
      </c>
      <c r="AW89" s="141">
        <v>120061510</v>
      </c>
      <c r="AX89" s="140">
        <f t="shared" si="13"/>
        <v>0</v>
      </c>
      <c r="AY89" s="139">
        <f t="shared" si="14"/>
        <v>1</v>
      </c>
      <c r="AZ89" s="138">
        <v>1</v>
      </c>
      <c r="BA89" s="137" t="s">
        <v>89</v>
      </c>
      <c r="BB89" s="136" t="s">
        <v>103</v>
      </c>
      <c r="BC89" s="135" t="s">
        <v>142</v>
      </c>
      <c r="BD89" s="134" t="s">
        <v>87</v>
      </c>
      <c r="BE89" s="134" t="s">
        <v>121</v>
      </c>
    </row>
    <row r="90" spans="2:57" x14ac:dyDescent="0.25">
      <c r="B90" s="134">
        <v>2025</v>
      </c>
      <c r="C90" s="134">
        <v>891780111</v>
      </c>
      <c r="D90" s="134" t="s">
        <v>78</v>
      </c>
      <c r="E90" s="149" t="s">
        <v>141</v>
      </c>
      <c r="F90" s="151" t="s">
        <v>140</v>
      </c>
      <c r="G90" s="136">
        <v>0</v>
      </c>
      <c r="H90" s="136" t="s">
        <v>81</v>
      </c>
      <c r="I90" s="134" t="s">
        <v>82</v>
      </c>
      <c r="J90" s="150" t="s">
        <v>126</v>
      </c>
      <c r="K90" s="149" t="s">
        <v>139</v>
      </c>
      <c r="L90" s="143">
        <v>150000000</v>
      </c>
      <c r="M90" s="134" t="s">
        <v>85</v>
      </c>
      <c r="N90" s="148" t="s">
        <v>138</v>
      </c>
      <c r="O90" s="148">
        <v>39048396</v>
      </c>
      <c r="P90" s="148">
        <v>496</v>
      </c>
      <c r="Q90" s="144">
        <v>45715</v>
      </c>
      <c r="R90" s="143">
        <v>150000000</v>
      </c>
      <c r="S90" s="152">
        <v>45747</v>
      </c>
      <c r="T90" s="143">
        <v>150000000</v>
      </c>
      <c r="U90" s="136" t="s">
        <v>87</v>
      </c>
      <c r="V90" s="143">
        <v>57462359</v>
      </c>
      <c r="W90" s="149" t="s">
        <v>137</v>
      </c>
      <c r="X90" s="152">
        <v>45747</v>
      </c>
      <c r="Y90" s="152">
        <v>45748</v>
      </c>
      <c r="Z90" s="152">
        <v>45748</v>
      </c>
      <c r="AA90" s="152">
        <v>46022</v>
      </c>
      <c r="AB90" s="133">
        <f t="shared" si="10"/>
        <v>274</v>
      </c>
      <c r="AC90" s="136">
        <v>0</v>
      </c>
      <c r="AD90" s="143">
        <v>0</v>
      </c>
      <c r="AE90" s="136">
        <v>0</v>
      </c>
      <c r="AF90" s="159" t="s">
        <v>89</v>
      </c>
      <c r="AG90" s="133">
        <f t="shared" si="15"/>
        <v>0</v>
      </c>
      <c r="AH90" s="136">
        <v>0</v>
      </c>
      <c r="AI90" s="143">
        <v>0</v>
      </c>
      <c r="AJ90" s="144" t="s">
        <v>89</v>
      </c>
      <c r="AK90" s="137" t="s">
        <v>89</v>
      </c>
      <c r="AL90" s="136">
        <v>0</v>
      </c>
      <c r="AM90" s="136" t="s">
        <v>89</v>
      </c>
      <c r="AN90" s="136" t="s">
        <v>89</v>
      </c>
      <c r="AO90" s="136" t="s">
        <v>89</v>
      </c>
      <c r="AP90" s="133">
        <f t="shared" si="12"/>
        <v>0</v>
      </c>
      <c r="AQ90" s="133">
        <f>+L90+AD90-AI90</f>
        <v>150000000</v>
      </c>
      <c r="AR90" s="136" t="s">
        <v>87</v>
      </c>
      <c r="AS90" s="143">
        <v>150000000</v>
      </c>
      <c r="AT90" s="136" t="s">
        <v>90</v>
      </c>
      <c r="AU90" s="143">
        <v>0</v>
      </c>
      <c r="AV90" s="142" t="s">
        <v>89</v>
      </c>
      <c r="AW90" s="141">
        <v>85097053.870000005</v>
      </c>
      <c r="AX90" s="140">
        <f t="shared" si="13"/>
        <v>64902946.129999995</v>
      </c>
      <c r="AY90" s="139">
        <f t="shared" si="14"/>
        <v>0.56731369246666674</v>
      </c>
      <c r="AZ90" s="138">
        <v>0.56999999999999995</v>
      </c>
      <c r="BA90" s="137" t="s">
        <v>89</v>
      </c>
      <c r="BB90" s="136" t="s">
        <v>108</v>
      </c>
      <c r="BC90" s="135" t="s">
        <v>136</v>
      </c>
      <c r="BD90" s="134" t="s">
        <v>87</v>
      </c>
      <c r="BE90" s="134" t="s">
        <v>121</v>
      </c>
    </row>
    <row r="91" spans="2:57" x14ac:dyDescent="0.25">
      <c r="B91" s="134">
        <v>2025</v>
      </c>
      <c r="C91" s="134">
        <v>891780111</v>
      </c>
      <c r="D91" s="134" t="s">
        <v>78</v>
      </c>
      <c r="E91" s="149" t="s">
        <v>135</v>
      </c>
      <c r="F91" s="151" t="s">
        <v>134</v>
      </c>
      <c r="G91" s="151">
        <v>0</v>
      </c>
      <c r="H91" s="136" t="s">
        <v>81</v>
      </c>
      <c r="I91" s="134" t="s">
        <v>82</v>
      </c>
      <c r="J91" s="150" t="s">
        <v>126</v>
      </c>
      <c r="K91" s="149" t="s">
        <v>133</v>
      </c>
      <c r="L91" s="143">
        <v>107608188</v>
      </c>
      <c r="M91" s="134" t="s">
        <v>85</v>
      </c>
      <c r="N91" s="148" t="s">
        <v>132</v>
      </c>
      <c r="O91" s="148">
        <v>800219876</v>
      </c>
      <c r="P91" s="148">
        <v>408</v>
      </c>
      <c r="Q91" s="147">
        <v>45708</v>
      </c>
      <c r="R91" s="143">
        <v>122655806</v>
      </c>
      <c r="S91" s="145">
        <v>45758</v>
      </c>
      <c r="T91" s="143">
        <v>107608188</v>
      </c>
      <c r="U91" s="136" t="s">
        <v>87</v>
      </c>
      <c r="V91" s="135">
        <v>36724655</v>
      </c>
      <c r="W91" s="146" t="s">
        <v>131</v>
      </c>
      <c r="X91" s="145">
        <v>45758</v>
      </c>
      <c r="Y91" s="145">
        <v>45769</v>
      </c>
      <c r="Z91" s="145">
        <v>45772</v>
      </c>
      <c r="AA91" s="145">
        <v>46022</v>
      </c>
      <c r="AB91" s="133">
        <f t="shared" si="10"/>
        <v>250</v>
      </c>
      <c r="AC91" s="136">
        <v>0</v>
      </c>
      <c r="AD91" s="143">
        <v>0</v>
      </c>
      <c r="AE91" s="136">
        <v>0</v>
      </c>
      <c r="AF91" s="159" t="s">
        <v>89</v>
      </c>
      <c r="AG91" s="133">
        <f t="shared" si="15"/>
        <v>0</v>
      </c>
      <c r="AH91" s="136">
        <v>0</v>
      </c>
      <c r="AI91" s="143">
        <v>0</v>
      </c>
      <c r="AJ91" s="144" t="s">
        <v>89</v>
      </c>
      <c r="AK91" s="137" t="s">
        <v>89</v>
      </c>
      <c r="AL91" s="136">
        <v>0</v>
      </c>
      <c r="AM91" s="136" t="s">
        <v>89</v>
      </c>
      <c r="AN91" s="136" t="s">
        <v>89</v>
      </c>
      <c r="AO91" s="136" t="s">
        <v>89</v>
      </c>
      <c r="AP91" s="133">
        <f t="shared" si="12"/>
        <v>0</v>
      </c>
      <c r="AQ91" s="133">
        <f>+L91+AD91-AI91</f>
        <v>107608188</v>
      </c>
      <c r="AR91" s="136" t="s">
        <v>87</v>
      </c>
      <c r="AS91" s="143">
        <v>270489223</v>
      </c>
      <c r="AT91" s="136" t="s">
        <v>90</v>
      </c>
      <c r="AU91" s="143">
        <v>0</v>
      </c>
      <c r="AV91" s="142" t="s">
        <v>89</v>
      </c>
      <c r="AW91" s="141">
        <v>36358644</v>
      </c>
      <c r="AX91" s="140">
        <f t="shared" si="13"/>
        <v>71249544</v>
      </c>
      <c r="AY91" s="139">
        <f t="shared" si="14"/>
        <v>0.33787990185282185</v>
      </c>
      <c r="AZ91" s="138">
        <v>0.34</v>
      </c>
      <c r="BA91" s="137" t="s">
        <v>89</v>
      </c>
      <c r="BB91" s="136" t="s">
        <v>108</v>
      </c>
      <c r="BC91" s="135" t="s">
        <v>130</v>
      </c>
      <c r="BD91" s="134" t="s">
        <v>87</v>
      </c>
      <c r="BE91" s="134" t="s">
        <v>121</v>
      </c>
    </row>
    <row r="92" spans="2:57" ht="15.75" thickBot="1" x14ac:dyDescent="0.3">
      <c r="B92" s="116">
        <v>2025</v>
      </c>
      <c r="C92" s="116">
        <v>891780111</v>
      </c>
      <c r="D92" s="116" t="s">
        <v>78</v>
      </c>
      <c r="E92" s="128" t="s">
        <v>129</v>
      </c>
      <c r="F92" s="132" t="s">
        <v>128</v>
      </c>
      <c r="G92" s="132">
        <v>0</v>
      </c>
      <c r="H92" s="118" t="s">
        <v>81</v>
      </c>
      <c r="I92" s="116" t="s">
        <v>127</v>
      </c>
      <c r="J92" s="131" t="s">
        <v>126</v>
      </c>
      <c r="K92" s="128" t="s">
        <v>125</v>
      </c>
      <c r="L92" s="125">
        <v>60003550</v>
      </c>
      <c r="M92" s="116" t="s">
        <v>85</v>
      </c>
      <c r="N92" s="130" t="s">
        <v>124</v>
      </c>
      <c r="O92" s="482">
        <v>36560048</v>
      </c>
      <c r="P92" s="130">
        <v>1295</v>
      </c>
      <c r="Q92" s="129">
        <v>45819</v>
      </c>
      <c r="R92" s="125">
        <v>60003550</v>
      </c>
      <c r="S92" s="127">
        <v>45828</v>
      </c>
      <c r="T92" s="125">
        <v>60003550</v>
      </c>
      <c r="U92" s="118" t="s">
        <v>87</v>
      </c>
      <c r="V92" s="117">
        <v>85152695</v>
      </c>
      <c r="W92" s="128" t="s">
        <v>123</v>
      </c>
      <c r="X92" s="127">
        <v>45826</v>
      </c>
      <c r="Y92" s="127">
        <v>45832</v>
      </c>
      <c r="Z92" s="127">
        <v>45827</v>
      </c>
      <c r="AA92" s="127">
        <v>45930</v>
      </c>
      <c r="AB92" s="115">
        <f t="shared" si="10"/>
        <v>103</v>
      </c>
      <c r="AC92" s="118">
        <v>0</v>
      </c>
      <c r="AD92" s="125">
        <v>0</v>
      </c>
      <c r="AE92" s="118">
        <v>0</v>
      </c>
      <c r="AF92" s="272" t="s">
        <v>89</v>
      </c>
      <c r="AG92" s="115">
        <f t="shared" si="15"/>
        <v>0</v>
      </c>
      <c r="AH92" s="118">
        <v>0</v>
      </c>
      <c r="AI92" s="125">
        <v>0</v>
      </c>
      <c r="AJ92" s="126" t="s">
        <v>89</v>
      </c>
      <c r="AK92" s="119" t="s">
        <v>89</v>
      </c>
      <c r="AL92" s="118">
        <v>0</v>
      </c>
      <c r="AM92" s="118" t="s">
        <v>89</v>
      </c>
      <c r="AN92" s="118" t="s">
        <v>89</v>
      </c>
      <c r="AO92" s="118" t="s">
        <v>89</v>
      </c>
      <c r="AP92" s="115">
        <f t="shared" si="12"/>
        <v>0</v>
      </c>
      <c r="AQ92" s="115">
        <f>+L92+AD92-AI92</f>
        <v>60003550</v>
      </c>
      <c r="AR92" s="118" t="s">
        <v>87</v>
      </c>
      <c r="AS92" s="125">
        <v>60003550</v>
      </c>
      <c r="AT92" s="118" t="s">
        <v>90</v>
      </c>
      <c r="AU92" s="125">
        <v>0</v>
      </c>
      <c r="AV92" s="124" t="s">
        <v>89</v>
      </c>
      <c r="AW92" s="123">
        <v>17005700</v>
      </c>
      <c r="AX92" s="122">
        <f t="shared" si="13"/>
        <v>42997850</v>
      </c>
      <c r="AY92" s="121">
        <f t="shared" si="14"/>
        <v>0.28341156481574842</v>
      </c>
      <c r="AZ92" s="120">
        <v>0.5</v>
      </c>
      <c r="BA92" s="119" t="s">
        <v>89</v>
      </c>
      <c r="BB92" s="118" t="s">
        <v>108</v>
      </c>
      <c r="BC92" s="117" t="s">
        <v>122</v>
      </c>
      <c r="BD92" s="116" t="s">
        <v>87</v>
      </c>
      <c r="BE92" s="116" t="s">
        <v>121</v>
      </c>
    </row>
    <row r="93" spans="2:57" s="23" customFormat="1" ht="15.75" thickBot="1" x14ac:dyDescent="0.3">
      <c r="B93" s="632" t="s">
        <v>102</v>
      </c>
      <c r="C93" s="633"/>
      <c r="D93" s="634"/>
      <c r="E93" s="114">
        <f>+SUBTOTAL(3,E8:E92)</f>
        <v>85</v>
      </c>
      <c r="F93" s="101"/>
      <c r="G93" s="100"/>
      <c r="H93" s="113"/>
      <c r="I93" s="112"/>
      <c r="J93" s="111"/>
      <c r="K93" s="110"/>
      <c r="L93" s="109">
        <f>SUM(L8:L92)</f>
        <v>84496739222.01001</v>
      </c>
      <c r="M93" s="635"/>
      <c r="N93" s="636"/>
      <c r="O93" s="636"/>
      <c r="P93" s="636"/>
      <c r="Q93" s="636"/>
      <c r="R93" s="636"/>
      <c r="S93" s="636"/>
      <c r="T93" s="636"/>
      <c r="U93" s="636"/>
      <c r="V93" s="636"/>
      <c r="W93" s="636"/>
      <c r="X93" s="636"/>
      <c r="Y93" s="636"/>
      <c r="Z93" s="636"/>
      <c r="AA93" s="636"/>
      <c r="AB93" s="637"/>
      <c r="AC93" s="106">
        <f>SUM(AC8:AC92)</f>
        <v>15</v>
      </c>
      <c r="AD93" s="104">
        <f>SUM(AD8:AD92)</f>
        <v>1387106561</v>
      </c>
      <c r="AE93" s="104">
        <f>SUM(AE8:AE92)</f>
        <v>7</v>
      </c>
      <c r="AF93" s="99"/>
      <c r="AG93" s="104">
        <f>SUM(AG8:AG92)</f>
        <v>222</v>
      </c>
      <c r="AH93" s="104">
        <f>SUM(AH8:AH92)</f>
        <v>2</v>
      </c>
      <c r="AI93" s="108">
        <f>SUM(AI8:AI92)</f>
        <v>65439650</v>
      </c>
      <c r="AJ93" s="99"/>
      <c r="AK93" s="99"/>
      <c r="AL93" s="107">
        <f>SUM(AL8:AL92)</f>
        <v>0</v>
      </c>
      <c r="AM93" s="635"/>
      <c r="AN93" s="636"/>
      <c r="AO93" s="636"/>
      <c r="AP93" s="637"/>
      <c r="AQ93" s="106">
        <f>SUM(AQ8:AQ92)</f>
        <v>85818406133.01001</v>
      </c>
      <c r="AR93" s="99"/>
      <c r="AS93" s="105">
        <f>SUM(AQ93:AR93)</f>
        <v>85818406133.01001</v>
      </c>
      <c r="AT93" s="99"/>
      <c r="AU93" s="104">
        <f>SUM(AU8:AU92)</f>
        <v>28980791133.580002</v>
      </c>
      <c r="AV93" s="99"/>
      <c r="AW93" s="103">
        <f>SUM(AW8:AW92)</f>
        <v>16254989113.34</v>
      </c>
      <c r="AX93" s="102">
        <f>SUM(AX8:AX92)</f>
        <v>69563417019.669998</v>
      </c>
      <c r="AY93" s="635"/>
      <c r="AZ93" s="636"/>
      <c r="BA93" s="636"/>
      <c r="BB93" s="636"/>
      <c r="BC93" s="636"/>
      <c r="BD93" s="636"/>
      <c r="BE93" s="636"/>
    </row>
  </sheetData>
  <sheetProtection formatCells="0" formatColumns="0" formatRows="0" insertRows="0" deleteRows="0" autoFilter="0"/>
  <mergeCells count="23">
    <mergeCell ref="AL6:AP6"/>
    <mergeCell ref="AR6:AS6"/>
    <mergeCell ref="B3:C6"/>
    <mergeCell ref="D3:G4"/>
    <mergeCell ref="AT6:AY6"/>
    <mergeCell ref="H3:I5"/>
    <mergeCell ref="F5:G5"/>
    <mergeCell ref="AC5:AP5"/>
    <mergeCell ref="AZ6:BB6"/>
    <mergeCell ref="BC6:BE6"/>
    <mergeCell ref="B93:D93"/>
    <mergeCell ref="M93:AB93"/>
    <mergeCell ref="AM93:AP93"/>
    <mergeCell ref="AY93:BE93"/>
    <mergeCell ref="U6:W6"/>
    <mergeCell ref="X6:AB6"/>
    <mergeCell ref="E6:G6"/>
    <mergeCell ref="H6:K6"/>
    <mergeCell ref="N6:O6"/>
    <mergeCell ref="P6:R6"/>
    <mergeCell ref="S6:T6"/>
    <mergeCell ref="AC6:AG6"/>
    <mergeCell ref="AH6:AK6"/>
  </mergeCells>
  <conditionalFormatting sqref="F5 E6">
    <cfRule type="containsText" dxfId="27" priority="11" operator="containsText" text="Seleccione Ordenador">
      <formula>NOT(ISERROR(SEARCH("Seleccione Ordenador",E5)))</formula>
    </cfRule>
  </conditionalFormatting>
  <conditionalFormatting sqref="F61">
    <cfRule type="colorScale" priority="9">
      <colorScale>
        <cfvo type="min"/>
        <cfvo type="max"/>
        <color theme="5" tint="0.59999389629810485"/>
        <color rgb="FFFFEF9C"/>
      </colorScale>
    </cfRule>
  </conditionalFormatting>
  <conditionalFormatting sqref="F5:G5">
    <cfRule type="colorScale" priority="10">
      <colorScale>
        <cfvo type="min"/>
        <cfvo type="percentile" val="50"/>
        <cfvo type="max"/>
        <color rgb="FFF8696B"/>
        <color rgb="FFFFEB84"/>
        <color rgb="FF63BE7B"/>
      </colorScale>
    </cfRule>
  </conditionalFormatting>
  <conditionalFormatting sqref="L8:L31 L33:L92">
    <cfRule type="cellIs" dxfId="26" priority="7" operator="greaterThan">
      <formula>$K$5</formula>
    </cfRule>
  </conditionalFormatting>
  <conditionalFormatting sqref="T64:T71">
    <cfRule type="cellIs" dxfId="25" priority="4" operator="greaterThan">
      <formula>$K$5</formula>
    </cfRule>
  </conditionalFormatting>
  <conditionalFormatting sqref="T74:T85">
    <cfRule type="cellIs" dxfId="24" priority="1" operator="greaterThan">
      <formula>$K$5</formula>
    </cfRule>
  </conditionalFormatting>
  <conditionalFormatting sqref="AP8:AS30 AB8:AB92 AG8:AG92 AX8:AZ92 AP45:AS92">
    <cfRule type="expression" dxfId="23" priority="2">
      <formula>+_xlfn.ISFORMULA(AB8)</formula>
    </cfRule>
  </conditionalFormatting>
  <conditionalFormatting sqref="AQ31:AS31 AP31:AP44 AQ32:AQ44 AR33:AS44">
    <cfRule type="expression" dxfId="22" priority="8">
      <formula>+_xlfn.ISFORMULA(AP31)</formula>
    </cfRule>
  </conditionalFormatting>
  <conditionalFormatting sqref="AR32">
    <cfRule type="expression" dxfId="21" priority="3">
      <formula>+_xlfn.ISFORMULA(AR32)</formula>
    </cfRule>
  </conditionalFormatting>
  <dataValidations count="10">
    <dataValidation type="list" allowBlank="1" showInputMessage="1" showErrorMessage="1" sqref="J8:J92" xr:uid="{B1CBB220-2863-4DDD-8E65-6B1868EEEA5A}">
      <formula1>"CONTRATO DE OBRAS, OTROS TIPOS, PRESTACIÓN DE SERVICIOS, SUMINISTROS"</formula1>
    </dataValidation>
    <dataValidation type="list" allowBlank="1" showInputMessage="1" showErrorMessage="1" sqref="BB8:BB92" xr:uid="{2D69C6B5-9BD6-475D-A144-60154B1F334A}">
      <formula1>"Por iniciar,En ejecucion,Suspendido,Terminado,Liquidado"</formula1>
    </dataValidation>
    <dataValidation type="list" allowBlank="1" showInputMessage="1" showErrorMessage="1" sqref="H8:H92" xr:uid="{F377EB5B-35AA-4F01-B4A5-836782798225}">
      <formula1>"OTRO SECTOR"</formula1>
    </dataValidation>
    <dataValidation type="list" allowBlank="1" showInputMessage="1" showErrorMessage="1" sqref="I8:I92" xr:uid="{E31A1156-3DFF-441E-9D72-FF8EB2EB25F6}">
      <formula1>"FUNCIONAMIENTO,INVERSION,OTROS"</formula1>
    </dataValidation>
    <dataValidation type="list" allowBlank="1" showInputMessage="1" showErrorMessage="1" sqref="BE8:BE92" xr:uid="{F12918E8-D28A-424D-8972-3078B33B2D6D}">
      <formula1>"SI,NA por TIPO Contrato"</formula1>
    </dataValidation>
    <dataValidation type="list" allowBlank="1" showInputMessage="1" showErrorMessage="1" sqref="BD8:BD92" xr:uid="{FD942106-8FBA-4651-860B-7470BCDB5307}">
      <formula1>"SI,NO HA INICIADO"</formula1>
    </dataValidation>
    <dataValidation type="list" allowBlank="1" showInputMessage="1" showErrorMessage="1" sqref="U8:U92 AT8:AT92 AR8:AR92" xr:uid="{346C721C-00C4-448F-BB6A-3F295604A4EC}">
      <formula1>"SI,NO"</formula1>
    </dataValidation>
    <dataValidation type="list" allowBlank="1" showInputMessage="1" showErrorMessage="1" sqref="M8:M92" xr:uid="{C3295CEB-1D64-45BD-9D2F-79F8B0FD1116}">
      <formula1>"DIRECTA,CONVOCATORIA"</formula1>
    </dataValidation>
    <dataValidation type="list" allowBlank="1" showInputMessage="1" showErrorMessage="1" errorTitle="ERROR" error="SOLO VALIDO LISTA DESPLEGABLE" promptTitle="ESCOJA EL PERIODO" sqref="F5" xr:uid="{542E5F20-8243-44D0-991A-F1B2DCB40684}">
      <formula1>"Seleccione el periodo a presentar,ENERO,FEBRERO,MARZO,ABRIL,MAYO,JUNIO,JULIO,AGOSTO,SEPTIEMBRE,OCTUBRE,NOVIEMBRE,DICIEMBRE"</formula1>
    </dataValidation>
    <dataValidation type="list" allowBlank="1" showInputMessage="1" showErrorMessage="1" sqref="K4" xr:uid="{6AE68154-D960-48DA-B841-AA1106EB3B2C}">
      <formula1>"42,250,1000,3000"</formula1>
    </dataValidation>
  </dataValidations>
  <hyperlinks>
    <hyperlink ref="BC19" r:id="rId1" xr:uid="{CD40F7F9-99FF-411B-B250-DF088DEE4300}"/>
    <hyperlink ref="BC20" r:id="rId2" xr:uid="{427EFE46-7A65-4BA2-AD6F-1DBA2CEFF38F}"/>
    <hyperlink ref="BC21" r:id="rId3" xr:uid="{A69BEE93-BC11-44EE-91E4-ED756D97B296}"/>
    <hyperlink ref="BC22" r:id="rId4" xr:uid="{48BF7CC9-4310-400D-909D-E23254E0BFCD}"/>
    <hyperlink ref="BC51" r:id="rId5" xr:uid="{4C40C24C-0714-4991-9DF9-1402FC31F3EC}"/>
    <hyperlink ref="BC39" r:id="rId6" xr:uid="{BB890E30-6DEE-478A-94C7-702F9C9740DD}"/>
    <hyperlink ref="BC49" r:id="rId7" xr:uid="{9E5A301A-BBA3-46B6-BFF4-22DC341F138D}"/>
    <hyperlink ref="BC61" r:id="rId8" xr:uid="{30F063FD-7605-48E7-8BA1-0E226F3F225C}"/>
    <hyperlink ref="BC62" r:id="rId9" xr:uid="{32CD0919-C890-4A7E-BCF6-A8C0F92768E5}"/>
  </hyperlinks>
  <pageMargins left="0.7" right="0.7" top="0.75" bottom="0.75" header="0.3" footer="0.3"/>
  <pageSetup paperSize="41" scale="55" orientation="landscape" r:id="rId10"/>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5A9B-2D77-42E8-8279-2A1BF9B58FCF}">
  <dimension ref="A1:BV1386"/>
  <sheetViews>
    <sheetView showGridLines="0" zoomScaleNormal="100" workbookViewId="0">
      <selection activeCell="BK5" sqref="BK5"/>
    </sheetView>
  </sheetViews>
  <sheetFormatPr baseColWidth="10" defaultRowHeight="15" x14ac:dyDescent="0.25"/>
  <cols>
    <col min="1" max="1" width="2.5703125" customWidth="1"/>
    <col min="2" max="2" width="9.28515625" customWidth="1"/>
    <col min="3" max="3" width="13.5703125" customWidth="1"/>
    <col min="4" max="4" width="26.140625" customWidth="1"/>
    <col min="5" max="5" width="20.140625" style="42" customWidth="1"/>
    <col min="6" max="6" width="16" style="42" customWidth="1"/>
    <col min="7" max="7" width="19" style="421" customWidth="1"/>
    <col min="8" max="8" width="17" style="42" customWidth="1"/>
    <col min="9" max="9" width="18.42578125" style="42" customWidth="1"/>
    <col min="10" max="10" width="21.7109375" style="44" customWidth="1"/>
    <col min="11" max="11" width="23.85546875" customWidth="1"/>
    <col min="12" max="12" width="15.7109375" customWidth="1"/>
    <col min="13" max="13" width="13.85546875" customWidth="1"/>
    <col min="14" max="14" width="19.42578125" customWidth="1"/>
    <col min="15" max="15" width="16.42578125" customWidth="1"/>
    <col min="16" max="16" width="12.85546875" style="42" customWidth="1"/>
    <col min="17" max="17" width="14.42578125" customWidth="1"/>
    <col min="18" max="18" width="15.28515625" customWidth="1"/>
    <col min="19" max="19" width="17.140625" customWidth="1"/>
    <col min="20" max="20" width="12.5703125" customWidth="1"/>
    <col min="21" max="21" width="14.140625" customWidth="1"/>
    <col min="22" max="22" width="14.42578125" customWidth="1"/>
    <col min="23" max="23" width="17.140625" customWidth="1"/>
    <col min="24" max="24" width="15.5703125" style="418" customWidth="1"/>
    <col min="25" max="25" width="14.42578125" style="418" customWidth="1"/>
    <col min="26" max="26" width="13.85546875" customWidth="1"/>
    <col min="27" max="27" width="14.140625" style="418" customWidth="1"/>
    <col min="28" max="28" width="14" customWidth="1"/>
    <col min="29" max="29" width="13.5703125" customWidth="1"/>
    <col min="30" max="30" width="13.85546875" style="420" customWidth="1"/>
    <col min="31" max="31" width="14.7109375" customWidth="1"/>
    <col min="32" max="32" width="14.42578125" customWidth="1"/>
    <col min="33" max="33" width="14" customWidth="1"/>
    <col min="34" max="34" width="15.7109375" customWidth="1"/>
    <col min="35" max="35" width="13.42578125" customWidth="1"/>
    <col min="36" max="36" width="14.42578125" style="42" customWidth="1"/>
    <col min="37" max="37" width="14.42578125" customWidth="1"/>
    <col min="38" max="38" width="15.5703125" customWidth="1"/>
    <col min="39" max="41" width="13.28515625" customWidth="1"/>
    <col min="42" max="42" width="14" customWidth="1"/>
    <col min="43" max="43" width="17.5703125" customWidth="1"/>
    <col min="44" max="44" width="14.7109375" customWidth="1"/>
    <col min="45" max="45" width="15" customWidth="1"/>
    <col min="46" max="46" width="13.28515625" customWidth="1"/>
    <col min="47" max="47" width="14.42578125" customWidth="1"/>
    <col min="48" max="48" width="13.140625" customWidth="1"/>
    <col min="49" max="49" width="13.5703125" style="419" customWidth="1"/>
    <col min="50" max="50" width="14.140625" customWidth="1"/>
    <col min="51" max="52" width="12" customWidth="1"/>
    <col min="53" max="53" width="15.42578125" style="418" customWidth="1"/>
    <col min="54" max="54" width="12.42578125" customWidth="1"/>
  </cols>
  <sheetData>
    <row r="1" spans="1:74" ht="7.5" customHeight="1" x14ac:dyDescent="0.25">
      <c r="F1"/>
      <c r="G1" s="162"/>
      <c r="H1"/>
      <c r="I1"/>
      <c r="J1"/>
      <c r="W1" s="448"/>
      <c r="AD1" s="447"/>
      <c r="AJ1"/>
      <c r="AW1" s="446"/>
    </row>
    <row r="2" spans="1:74" ht="11.25" customHeight="1" thickBot="1" x14ac:dyDescent="0.3">
      <c r="F2"/>
      <c r="G2" s="162"/>
      <c r="H2" s="2"/>
      <c r="I2"/>
      <c r="J2"/>
      <c r="W2" s="448"/>
      <c r="AD2" s="447"/>
      <c r="AJ2"/>
      <c r="AW2" s="446"/>
    </row>
    <row r="3" spans="1:74" ht="21" customHeight="1" thickBot="1" x14ac:dyDescent="0.3">
      <c r="B3" s="592"/>
      <c r="C3" s="593"/>
      <c r="D3" s="598" t="s">
        <v>0</v>
      </c>
      <c r="E3" s="599"/>
      <c r="F3" s="599"/>
      <c r="G3" s="600"/>
      <c r="H3" s="609" t="s">
        <v>1</v>
      </c>
      <c r="I3" s="661"/>
      <c r="J3" s="38"/>
      <c r="K3" s="4" t="s">
        <v>2</v>
      </c>
      <c r="L3" s="445"/>
      <c r="M3" s="5"/>
      <c r="N3" s="5"/>
      <c r="O3" s="5"/>
      <c r="P3" s="382"/>
      <c r="Q3" s="5"/>
      <c r="R3" s="5"/>
      <c r="S3" s="5"/>
      <c r="T3" s="5"/>
      <c r="U3" s="5"/>
      <c r="V3" s="5"/>
      <c r="W3" s="438"/>
      <c r="X3" s="439"/>
      <c r="Y3" s="436"/>
      <c r="Z3" s="438"/>
      <c r="AA3" s="436"/>
      <c r="AB3" s="438"/>
      <c r="AC3" s="5"/>
      <c r="AD3" s="444"/>
      <c r="AE3" s="5"/>
      <c r="AF3" s="438"/>
      <c r="AG3" s="5"/>
      <c r="AH3" s="438"/>
      <c r="AI3" s="5"/>
      <c r="AJ3" s="5"/>
      <c r="AK3" s="438"/>
      <c r="AL3" s="5"/>
      <c r="AM3" s="438"/>
      <c r="AN3" s="5"/>
      <c r="AO3" s="5"/>
      <c r="AP3" s="438"/>
      <c r="AQ3" s="5"/>
      <c r="AR3" s="5"/>
      <c r="AS3" s="5"/>
      <c r="AT3" s="5"/>
      <c r="AU3" s="5"/>
      <c r="AV3" s="5"/>
      <c r="AW3" s="437"/>
      <c r="AX3" s="5"/>
      <c r="AY3" s="5"/>
      <c r="AZ3" s="438"/>
      <c r="BA3" s="436"/>
      <c r="BB3" s="438"/>
      <c r="BC3" s="5"/>
      <c r="BD3" s="438"/>
      <c r="BE3" s="5"/>
    </row>
    <row r="4" spans="1:74" ht="28.5" customHeight="1" thickBot="1" x14ac:dyDescent="0.3">
      <c r="B4" s="594"/>
      <c r="C4" s="595"/>
      <c r="D4" s="659"/>
      <c r="E4" s="648"/>
      <c r="F4" s="648"/>
      <c r="G4" s="660"/>
      <c r="H4" s="611"/>
      <c r="I4" s="652"/>
      <c r="J4" s="39"/>
      <c r="K4" s="3">
        <v>42</v>
      </c>
      <c r="L4" s="4" t="s">
        <v>3</v>
      </c>
      <c r="M4" s="5"/>
      <c r="N4" s="5"/>
      <c r="O4" s="5"/>
      <c r="P4" s="382"/>
      <c r="Q4" s="5"/>
      <c r="R4" s="5"/>
      <c r="S4" s="5"/>
      <c r="T4" s="5"/>
      <c r="U4" s="5"/>
      <c r="V4" s="5"/>
      <c r="W4" s="438"/>
      <c r="X4" s="439"/>
      <c r="Y4" s="436"/>
      <c r="Z4" s="438"/>
      <c r="AA4" s="436"/>
      <c r="AB4" s="438"/>
      <c r="AC4" s="5"/>
      <c r="AD4" s="444"/>
      <c r="AE4" s="5"/>
      <c r="AF4" s="438"/>
      <c r="AG4" s="5"/>
      <c r="AH4" s="438"/>
      <c r="AI4" s="5"/>
      <c r="AJ4" s="5"/>
      <c r="AK4" s="438"/>
      <c r="AL4" s="5"/>
      <c r="AM4" s="438"/>
      <c r="AN4" s="5"/>
      <c r="AO4" s="5"/>
      <c r="AP4" s="438"/>
      <c r="AQ4" s="5"/>
      <c r="AR4" s="5"/>
      <c r="AS4" s="5"/>
      <c r="AT4" s="5"/>
      <c r="AU4" s="5"/>
      <c r="AV4" s="5"/>
      <c r="AW4" s="437"/>
      <c r="AX4" s="5"/>
      <c r="AY4" s="5"/>
      <c r="AZ4" s="438"/>
      <c r="BA4" s="436"/>
      <c r="BB4" s="438"/>
      <c r="BC4" s="5"/>
      <c r="BD4" s="438"/>
      <c r="BE4" s="5"/>
    </row>
    <row r="5" spans="1:74" ht="23.25" customHeight="1" thickBot="1" x14ac:dyDescent="0.3">
      <c r="B5" s="594"/>
      <c r="C5" s="595"/>
      <c r="D5" s="443" t="s">
        <v>4</v>
      </c>
      <c r="E5" s="442"/>
      <c r="F5" s="663" t="s">
        <v>119</v>
      </c>
      <c r="G5" s="664"/>
      <c r="H5" s="613"/>
      <c r="I5" s="662"/>
      <c r="J5" s="393"/>
      <c r="K5" s="441">
        <f>+L6*K4</f>
        <v>59787000</v>
      </c>
      <c r="L5" s="440" t="s">
        <v>5</v>
      </c>
      <c r="M5" s="5"/>
      <c r="N5" s="5"/>
      <c r="O5" s="5"/>
      <c r="P5" s="382"/>
      <c r="Q5" s="5"/>
      <c r="R5" s="5"/>
      <c r="S5" s="5"/>
      <c r="T5" s="5"/>
      <c r="U5" s="5"/>
      <c r="V5" s="5"/>
      <c r="W5" s="438"/>
      <c r="X5" s="439"/>
      <c r="Y5" s="439"/>
      <c r="Z5" s="438"/>
      <c r="AA5" s="439"/>
      <c r="AB5" s="438"/>
      <c r="AC5" s="624" t="s">
        <v>6</v>
      </c>
      <c r="AD5" s="625"/>
      <c r="AE5" s="625"/>
      <c r="AF5" s="625"/>
      <c r="AG5" s="625"/>
      <c r="AH5" s="625"/>
      <c r="AI5" s="625"/>
      <c r="AJ5" s="625"/>
      <c r="AK5" s="625"/>
      <c r="AL5" s="625"/>
      <c r="AM5" s="625"/>
      <c r="AN5" s="625"/>
      <c r="AO5" s="625"/>
      <c r="AP5" s="626"/>
      <c r="AQ5" s="5"/>
      <c r="AR5" s="5"/>
      <c r="AS5" s="5"/>
      <c r="AT5" s="5"/>
      <c r="AU5" s="5"/>
      <c r="AV5" s="5"/>
      <c r="AW5" s="437"/>
      <c r="AX5" s="5"/>
      <c r="AY5" s="5"/>
      <c r="AZ5" s="5"/>
      <c r="BA5" s="436"/>
      <c r="BB5" s="5"/>
      <c r="BC5" s="5"/>
      <c r="BD5" s="5"/>
      <c r="BE5" s="5"/>
    </row>
    <row r="6" spans="1:74" s="12" customFormat="1" ht="31.5" customHeight="1" thickBot="1" x14ac:dyDescent="0.3">
      <c r="B6" s="596"/>
      <c r="C6" s="597"/>
      <c r="D6" s="13" t="s">
        <v>7</v>
      </c>
      <c r="E6" s="638" t="s">
        <v>585</v>
      </c>
      <c r="F6" s="638"/>
      <c r="G6" s="639"/>
      <c r="H6" s="643" t="s">
        <v>9</v>
      </c>
      <c r="I6" s="643"/>
      <c r="J6" s="643"/>
      <c r="K6" s="643"/>
      <c r="L6" s="435">
        <v>1423500</v>
      </c>
      <c r="M6" s="434"/>
      <c r="N6" s="607" t="s">
        <v>10</v>
      </c>
      <c r="O6" s="617"/>
      <c r="P6" s="607" t="s">
        <v>11</v>
      </c>
      <c r="Q6" s="617"/>
      <c r="R6" s="608"/>
      <c r="S6" s="622" t="s">
        <v>12</v>
      </c>
      <c r="T6" s="623"/>
      <c r="U6" s="607" t="s">
        <v>13</v>
      </c>
      <c r="V6" s="617"/>
      <c r="W6" s="617"/>
      <c r="X6" s="624" t="s">
        <v>14</v>
      </c>
      <c r="Y6" s="625"/>
      <c r="Z6" s="625"/>
      <c r="AA6" s="625"/>
      <c r="AB6" s="626"/>
      <c r="AC6" s="624" t="s">
        <v>15</v>
      </c>
      <c r="AD6" s="625"/>
      <c r="AE6" s="625"/>
      <c r="AF6" s="625"/>
      <c r="AG6" s="626"/>
      <c r="AH6" s="607" t="s">
        <v>16</v>
      </c>
      <c r="AI6" s="617"/>
      <c r="AJ6" s="617"/>
      <c r="AK6" s="608"/>
      <c r="AL6" s="607" t="s">
        <v>17</v>
      </c>
      <c r="AM6" s="617"/>
      <c r="AN6" s="617"/>
      <c r="AO6" s="617"/>
      <c r="AP6" s="608"/>
      <c r="AQ6" s="433"/>
      <c r="AR6" s="607" t="s">
        <v>18</v>
      </c>
      <c r="AS6" s="608"/>
      <c r="AT6" s="607" t="s">
        <v>19</v>
      </c>
      <c r="AU6" s="617"/>
      <c r="AV6" s="617"/>
      <c r="AW6" s="617"/>
      <c r="AX6" s="617"/>
      <c r="AY6" s="608"/>
      <c r="AZ6" s="607" t="s">
        <v>20</v>
      </c>
      <c r="BA6" s="658"/>
      <c r="BB6" s="608"/>
      <c r="BC6" s="607" t="s">
        <v>21</v>
      </c>
      <c r="BD6" s="617"/>
      <c r="BE6" s="608"/>
    </row>
    <row r="7" spans="1:74" s="22" customFormat="1" ht="64.5" thickBot="1" x14ac:dyDescent="0.3">
      <c r="A7" s="14"/>
      <c r="B7" s="193" t="s">
        <v>22</v>
      </c>
      <c r="C7" s="194" t="s">
        <v>23</v>
      </c>
      <c r="D7" s="203" t="s">
        <v>24</v>
      </c>
      <c r="E7" s="204" t="s">
        <v>25</v>
      </c>
      <c r="F7" s="204" t="s">
        <v>26</v>
      </c>
      <c r="G7" s="432" t="s">
        <v>27</v>
      </c>
      <c r="H7" s="193" t="s">
        <v>28</v>
      </c>
      <c r="I7" s="193" t="s">
        <v>29</v>
      </c>
      <c r="J7" s="193" t="s">
        <v>30</v>
      </c>
      <c r="K7" s="193" t="s">
        <v>31</v>
      </c>
      <c r="L7" s="193" t="s">
        <v>32</v>
      </c>
      <c r="M7" s="193" t="s">
        <v>33</v>
      </c>
      <c r="N7" s="193" t="s">
        <v>34</v>
      </c>
      <c r="O7" s="194" t="s">
        <v>35</v>
      </c>
      <c r="P7" s="194" t="s">
        <v>36</v>
      </c>
      <c r="Q7" s="193" t="s">
        <v>37</v>
      </c>
      <c r="R7" s="193" t="s">
        <v>38</v>
      </c>
      <c r="S7" s="193" t="s">
        <v>39</v>
      </c>
      <c r="T7" s="193" t="s">
        <v>40</v>
      </c>
      <c r="U7" s="193" t="s">
        <v>41</v>
      </c>
      <c r="V7" s="194" t="s">
        <v>42</v>
      </c>
      <c r="W7" s="193" t="s">
        <v>43</v>
      </c>
      <c r="X7" s="429" t="s">
        <v>44</v>
      </c>
      <c r="Y7" s="429" t="s">
        <v>45</v>
      </c>
      <c r="Z7" s="193" t="s">
        <v>46</v>
      </c>
      <c r="AA7" s="431" t="s">
        <v>47</v>
      </c>
      <c r="AB7" s="198" t="s">
        <v>48</v>
      </c>
      <c r="AC7" s="193" t="s">
        <v>49</v>
      </c>
      <c r="AD7" s="430" t="s">
        <v>50</v>
      </c>
      <c r="AE7" s="193" t="s">
        <v>51</v>
      </c>
      <c r="AF7" s="199" t="s">
        <v>52</v>
      </c>
      <c r="AG7" s="198" t="s">
        <v>53</v>
      </c>
      <c r="AH7" s="193" t="s">
        <v>54</v>
      </c>
      <c r="AI7" s="193" t="s">
        <v>55</v>
      </c>
      <c r="AJ7" s="199" t="s">
        <v>56</v>
      </c>
      <c r="AK7" s="199" t="s">
        <v>57</v>
      </c>
      <c r="AL7" s="193" t="s">
        <v>58</v>
      </c>
      <c r="AM7" s="199" t="s">
        <v>59</v>
      </c>
      <c r="AN7" s="199" t="s">
        <v>60</v>
      </c>
      <c r="AO7" s="199" t="s">
        <v>61</v>
      </c>
      <c r="AP7" s="198" t="s">
        <v>62</v>
      </c>
      <c r="AQ7" s="198" t="s">
        <v>63</v>
      </c>
      <c r="AR7" s="193" t="s">
        <v>64</v>
      </c>
      <c r="AS7" s="193" t="s">
        <v>65</v>
      </c>
      <c r="AT7" s="193" t="s">
        <v>66</v>
      </c>
      <c r="AU7" s="193" t="s">
        <v>67</v>
      </c>
      <c r="AV7" s="193" t="s">
        <v>68</v>
      </c>
      <c r="AW7" s="430" t="s">
        <v>69</v>
      </c>
      <c r="AX7" s="196" t="s">
        <v>70</v>
      </c>
      <c r="AY7" s="196" t="s">
        <v>71</v>
      </c>
      <c r="AZ7" s="195" t="s">
        <v>72</v>
      </c>
      <c r="BA7" s="429" t="s">
        <v>73</v>
      </c>
      <c r="BB7" s="193" t="s">
        <v>74</v>
      </c>
      <c r="BC7" s="194" t="s">
        <v>75</v>
      </c>
      <c r="BD7" s="194" t="s">
        <v>76</v>
      </c>
      <c r="BE7" s="194" t="s">
        <v>77</v>
      </c>
      <c r="BF7" s="21"/>
      <c r="BG7" s="21"/>
      <c r="BH7" s="21"/>
      <c r="BI7" s="21"/>
      <c r="BJ7" s="21"/>
      <c r="BK7" s="21"/>
      <c r="BL7" s="21"/>
      <c r="BM7" s="21"/>
      <c r="BN7" s="21"/>
      <c r="BO7" s="21"/>
      <c r="BP7" s="21"/>
      <c r="BQ7" s="21"/>
      <c r="BR7" s="21"/>
      <c r="BS7" s="21"/>
      <c r="BT7" s="21"/>
      <c r="BU7" s="21"/>
      <c r="BV7" s="21"/>
    </row>
    <row r="8" spans="1:74" s="12" customFormat="1" ht="12.75" x14ac:dyDescent="0.2">
      <c r="B8" s="50">
        <v>2025</v>
      </c>
      <c r="C8" s="50">
        <v>891780111</v>
      </c>
      <c r="D8" s="50" t="s">
        <v>78</v>
      </c>
      <c r="E8" s="52" t="s">
        <v>14395</v>
      </c>
      <c r="F8" s="52" t="s">
        <v>14394</v>
      </c>
      <c r="G8" s="372">
        <v>0</v>
      </c>
      <c r="H8" s="52" t="s">
        <v>81</v>
      </c>
      <c r="I8" s="50" t="s">
        <v>82</v>
      </c>
      <c r="J8" s="53" t="s">
        <v>83</v>
      </c>
      <c r="K8" s="54" t="s">
        <v>14393</v>
      </c>
      <c r="L8" s="55">
        <v>18412700</v>
      </c>
      <c r="M8" s="50" t="s">
        <v>85</v>
      </c>
      <c r="N8" s="54" t="s">
        <v>11542</v>
      </c>
      <c r="O8" s="54">
        <v>1098731749</v>
      </c>
      <c r="P8" s="52">
        <v>28</v>
      </c>
      <c r="Q8" s="59">
        <v>45670</v>
      </c>
      <c r="R8" s="51">
        <v>5573604000</v>
      </c>
      <c r="S8" s="59">
        <v>45671</v>
      </c>
      <c r="T8" s="55">
        <v>18412700</v>
      </c>
      <c r="U8" s="52" t="s">
        <v>87</v>
      </c>
      <c r="V8" s="55">
        <v>26671578</v>
      </c>
      <c r="W8" s="53" t="s">
        <v>10616</v>
      </c>
      <c r="X8" s="58">
        <v>45671</v>
      </c>
      <c r="Y8" s="58">
        <v>45671</v>
      </c>
      <c r="Z8" s="58" t="s">
        <v>89</v>
      </c>
      <c r="AA8" s="58">
        <v>45808</v>
      </c>
      <c r="AB8" s="48">
        <f t="shared" ref="AB8:AB71" si="0">+IF(Z8="1800-01-01",AA8-Y8,AA8-Z8)</f>
        <v>137</v>
      </c>
      <c r="AC8" s="52">
        <v>2</v>
      </c>
      <c r="AD8" s="428">
        <v>3890000</v>
      </c>
      <c r="AE8" s="52">
        <v>1</v>
      </c>
      <c r="AF8" s="59">
        <v>45838</v>
      </c>
      <c r="AG8" s="48">
        <f t="shared" ref="AG8:AG71" si="1">+IF(AF8="1800-01-01",0,AF8-AA8)</f>
        <v>30</v>
      </c>
      <c r="AH8" s="52">
        <v>0</v>
      </c>
      <c r="AI8" s="55">
        <v>0</v>
      </c>
      <c r="AJ8" s="52" t="s">
        <v>89</v>
      </c>
      <c r="AK8" s="59" t="s">
        <v>89</v>
      </c>
      <c r="AL8" s="52">
        <v>0</v>
      </c>
      <c r="AM8" s="59" t="s">
        <v>89</v>
      </c>
      <c r="AN8" s="59" t="s">
        <v>89</v>
      </c>
      <c r="AO8" s="59" t="s">
        <v>89</v>
      </c>
      <c r="AP8" s="48">
        <f t="shared" ref="AP8:AP71" si="2">+IF(AM8="1800-01-01",0,AN8-AM8)</f>
        <v>0</v>
      </c>
      <c r="AQ8" s="48">
        <f>+L8+AD8-AI8</f>
        <v>22302700</v>
      </c>
      <c r="AR8" s="52" t="s">
        <v>87</v>
      </c>
      <c r="AS8" s="55">
        <v>18412700</v>
      </c>
      <c r="AT8" s="52" t="s">
        <v>90</v>
      </c>
      <c r="AU8" s="55">
        <v>0</v>
      </c>
      <c r="AV8" s="60" t="s">
        <v>89</v>
      </c>
      <c r="AW8" s="427">
        <v>22302700</v>
      </c>
      <c r="AX8" s="62">
        <f t="shared" ref="AX8:AX71" si="3">AQ8-AW8</f>
        <v>0</v>
      </c>
      <c r="AY8" s="63">
        <f t="shared" ref="AY8:AY71" si="4">+IFERROR(AW8/AQ8,"_")</f>
        <v>1</v>
      </c>
      <c r="AZ8" s="64">
        <v>1</v>
      </c>
      <c r="BA8" s="60" t="s">
        <v>89</v>
      </c>
      <c r="BB8" s="52" t="s">
        <v>103</v>
      </c>
      <c r="BC8" s="54" t="s">
        <v>14392</v>
      </c>
      <c r="BD8" s="50" t="s">
        <v>87</v>
      </c>
      <c r="BE8" s="50" t="s">
        <v>87</v>
      </c>
    </row>
    <row r="9" spans="1:74" x14ac:dyDescent="0.25">
      <c r="B9" s="221">
        <v>2025</v>
      </c>
      <c r="C9" s="221">
        <v>891780111</v>
      </c>
      <c r="D9" s="221" t="s">
        <v>78</v>
      </c>
      <c r="E9" s="65" t="s">
        <v>14391</v>
      </c>
      <c r="F9" s="65" t="s">
        <v>14390</v>
      </c>
      <c r="G9" s="306">
        <v>0</v>
      </c>
      <c r="H9" s="65" t="s">
        <v>81</v>
      </c>
      <c r="I9" s="221" t="s">
        <v>82</v>
      </c>
      <c r="J9" s="220" t="s">
        <v>83</v>
      </c>
      <c r="K9" s="66" t="s">
        <v>14389</v>
      </c>
      <c r="L9" s="68">
        <v>20826700</v>
      </c>
      <c r="M9" s="221" t="s">
        <v>85</v>
      </c>
      <c r="N9" s="66" t="s">
        <v>11537</v>
      </c>
      <c r="O9" s="66">
        <v>57291189</v>
      </c>
      <c r="P9" s="65">
        <v>28</v>
      </c>
      <c r="Q9" s="78">
        <v>45670</v>
      </c>
      <c r="R9" s="66">
        <v>5573604000</v>
      </c>
      <c r="S9" s="78">
        <v>45671</v>
      </c>
      <c r="T9" s="68">
        <v>20826700</v>
      </c>
      <c r="U9" s="65" t="s">
        <v>87</v>
      </c>
      <c r="V9" s="68">
        <v>26671578</v>
      </c>
      <c r="W9" s="67" t="s">
        <v>10616</v>
      </c>
      <c r="X9" s="70">
        <v>45671</v>
      </c>
      <c r="Y9" s="70">
        <v>45671</v>
      </c>
      <c r="Z9" s="70" t="s">
        <v>89</v>
      </c>
      <c r="AA9" s="70">
        <v>45808</v>
      </c>
      <c r="AB9" s="49">
        <f t="shared" si="0"/>
        <v>137</v>
      </c>
      <c r="AC9" s="65">
        <v>2</v>
      </c>
      <c r="AD9" s="424">
        <v>4400000</v>
      </c>
      <c r="AE9" s="65">
        <v>1</v>
      </c>
      <c r="AF9" s="78">
        <v>45838</v>
      </c>
      <c r="AG9" s="49">
        <f t="shared" si="1"/>
        <v>30</v>
      </c>
      <c r="AH9" s="65">
        <v>0</v>
      </c>
      <c r="AI9" s="68">
        <v>0</v>
      </c>
      <c r="AJ9" s="65" t="s">
        <v>89</v>
      </c>
      <c r="AK9" s="78" t="s">
        <v>89</v>
      </c>
      <c r="AL9" s="65">
        <v>0</v>
      </c>
      <c r="AM9" s="78" t="s">
        <v>89</v>
      </c>
      <c r="AN9" s="78" t="s">
        <v>89</v>
      </c>
      <c r="AO9" s="78" t="s">
        <v>89</v>
      </c>
      <c r="AP9" s="49">
        <f t="shared" si="2"/>
        <v>0</v>
      </c>
      <c r="AQ9" s="49">
        <f>+L9+AD9-AI9</f>
        <v>25226700</v>
      </c>
      <c r="AR9" s="65" t="s">
        <v>87</v>
      </c>
      <c r="AS9" s="68">
        <v>20826700</v>
      </c>
      <c r="AT9" s="65" t="s">
        <v>90</v>
      </c>
      <c r="AU9" s="68">
        <v>0</v>
      </c>
      <c r="AV9" s="75" t="s">
        <v>89</v>
      </c>
      <c r="AW9" s="423">
        <v>25226700</v>
      </c>
      <c r="AX9" s="79">
        <f t="shared" si="3"/>
        <v>0</v>
      </c>
      <c r="AY9" s="223">
        <f t="shared" si="4"/>
        <v>1</v>
      </c>
      <c r="AZ9" s="74">
        <v>1</v>
      </c>
      <c r="BA9" s="75" t="s">
        <v>89</v>
      </c>
      <c r="BB9" s="65" t="s">
        <v>103</v>
      </c>
      <c r="BC9" s="66" t="s">
        <v>14388</v>
      </c>
      <c r="BD9" s="221" t="s">
        <v>87</v>
      </c>
      <c r="BE9" s="221" t="s">
        <v>87</v>
      </c>
    </row>
    <row r="10" spans="1:74" x14ac:dyDescent="0.25">
      <c r="B10" s="221">
        <v>2025</v>
      </c>
      <c r="C10" s="221">
        <v>891780111</v>
      </c>
      <c r="D10" s="221" t="s">
        <v>78</v>
      </c>
      <c r="E10" s="65" t="s">
        <v>14387</v>
      </c>
      <c r="F10" s="65" t="s">
        <v>14386</v>
      </c>
      <c r="G10" s="306">
        <v>0</v>
      </c>
      <c r="H10" s="65" t="s">
        <v>81</v>
      </c>
      <c r="I10" s="221" t="s">
        <v>82</v>
      </c>
      <c r="J10" s="220" t="s">
        <v>83</v>
      </c>
      <c r="K10" s="66" t="s">
        <v>14385</v>
      </c>
      <c r="L10" s="68">
        <v>38813400</v>
      </c>
      <c r="M10" s="221" t="s">
        <v>85</v>
      </c>
      <c r="N10" s="66" t="s">
        <v>11218</v>
      </c>
      <c r="O10" s="66">
        <v>85468614</v>
      </c>
      <c r="P10" s="65">
        <v>28</v>
      </c>
      <c r="Q10" s="78">
        <v>45670</v>
      </c>
      <c r="R10" s="66">
        <v>5573604000</v>
      </c>
      <c r="S10" s="78">
        <v>45671</v>
      </c>
      <c r="T10" s="68">
        <v>38813400</v>
      </c>
      <c r="U10" s="65" t="s">
        <v>87</v>
      </c>
      <c r="V10" s="68">
        <v>85455983</v>
      </c>
      <c r="W10" s="67" t="s">
        <v>9472</v>
      </c>
      <c r="X10" s="70">
        <v>45671</v>
      </c>
      <c r="Y10" s="70">
        <v>45671</v>
      </c>
      <c r="Z10" s="70" t="s">
        <v>89</v>
      </c>
      <c r="AA10" s="70">
        <v>45808</v>
      </c>
      <c r="AB10" s="49">
        <f t="shared" si="0"/>
        <v>137</v>
      </c>
      <c r="AC10" s="65">
        <v>2</v>
      </c>
      <c r="AD10" s="424">
        <v>8200000</v>
      </c>
      <c r="AE10" s="65">
        <v>1</v>
      </c>
      <c r="AF10" s="78">
        <v>45838</v>
      </c>
      <c r="AG10" s="49">
        <f t="shared" si="1"/>
        <v>30</v>
      </c>
      <c r="AH10" s="65">
        <v>0</v>
      </c>
      <c r="AI10" s="68">
        <v>0</v>
      </c>
      <c r="AJ10" s="65" t="s">
        <v>89</v>
      </c>
      <c r="AK10" s="78" t="s">
        <v>89</v>
      </c>
      <c r="AL10" s="65">
        <v>0</v>
      </c>
      <c r="AM10" s="78" t="s">
        <v>89</v>
      </c>
      <c r="AN10" s="78" t="s">
        <v>89</v>
      </c>
      <c r="AO10" s="78" t="s">
        <v>89</v>
      </c>
      <c r="AP10" s="49">
        <f t="shared" si="2"/>
        <v>0</v>
      </c>
      <c r="AQ10" s="49">
        <f>+L10+AD10-AI10</f>
        <v>47013400</v>
      </c>
      <c r="AR10" s="65" t="s">
        <v>87</v>
      </c>
      <c r="AS10" s="68">
        <v>38813400</v>
      </c>
      <c r="AT10" s="65" t="s">
        <v>90</v>
      </c>
      <c r="AU10" s="68">
        <v>0</v>
      </c>
      <c r="AV10" s="75" t="s">
        <v>89</v>
      </c>
      <c r="AW10" s="423">
        <v>47013400</v>
      </c>
      <c r="AX10" s="79">
        <f t="shared" si="3"/>
        <v>0</v>
      </c>
      <c r="AY10" s="223">
        <f t="shared" si="4"/>
        <v>1</v>
      </c>
      <c r="AZ10" s="74">
        <v>1</v>
      </c>
      <c r="BA10" s="75" t="s">
        <v>89</v>
      </c>
      <c r="BB10" s="65" t="s">
        <v>103</v>
      </c>
      <c r="BC10" s="66" t="s">
        <v>14384</v>
      </c>
      <c r="BD10" s="221" t="s">
        <v>87</v>
      </c>
      <c r="BE10" s="221" t="s">
        <v>87</v>
      </c>
    </row>
    <row r="11" spans="1:74" x14ac:dyDescent="0.25">
      <c r="B11" s="221">
        <v>2025</v>
      </c>
      <c r="C11" s="221">
        <v>891780111</v>
      </c>
      <c r="D11" s="221" t="s">
        <v>78</v>
      </c>
      <c r="E11" s="65" t="s">
        <v>14383</v>
      </c>
      <c r="F11" s="65" t="s">
        <v>14382</v>
      </c>
      <c r="G11" s="306">
        <v>0</v>
      </c>
      <c r="H11" s="65" t="s">
        <v>81</v>
      </c>
      <c r="I11" s="221" t="s">
        <v>82</v>
      </c>
      <c r="J11" s="220" t="s">
        <v>83</v>
      </c>
      <c r="K11" s="66" t="s">
        <v>14381</v>
      </c>
      <c r="L11" s="68">
        <v>38813400</v>
      </c>
      <c r="M11" s="221" t="s">
        <v>85</v>
      </c>
      <c r="N11" s="66" t="s">
        <v>10677</v>
      </c>
      <c r="O11" s="66">
        <v>13542773</v>
      </c>
      <c r="P11" s="65">
        <v>28</v>
      </c>
      <c r="Q11" s="78">
        <v>45670</v>
      </c>
      <c r="R11" s="66">
        <v>5573604000</v>
      </c>
      <c r="S11" s="78">
        <v>45671</v>
      </c>
      <c r="T11" s="68">
        <v>38813400</v>
      </c>
      <c r="U11" s="65" t="s">
        <v>87</v>
      </c>
      <c r="V11" s="68">
        <v>85455983</v>
      </c>
      <c r="W11" s="67" t="s">
        <v>9472</v>
      </c>
      <c r="X11" s="70">
        <v>45671</v>
      </c>
      <c r="Y11" s="70">
        <v>45671</v>
      </c>
      <c r="Z11" s="70" t="s">
        <v>89</v>
      </c>
      <c r="AA11" s="70">
        <v>45808</v>
      </c>
      <c r="AB11" s="49">
        <f t="shared" si="0"/>
        <v>137</v>
      </c>
      <c r="AC11" s="65">
        <v>2</v>
      </c>
      <c r="AD11" s="424">
        <v>8200000</v>
      </c>
      <c r="AE11" s="65">
        <v>1</v>
      </c>
      <c r="AF11" s="78">
        <v>45838</v>
      </c>
      <c r="AG11" s="49">
        <f t="shared" si="1"/>
        <v>30</v>
      </c>
      <c r="AH11" s="65">
        <v>0</v>
      </c>
      <c r="AI11" s="68">
        <v>0</v>
      </c>
      <c r="AJ11" s="65" t="s">
        <v>89</v>
      </c>
      <c r="AK11" s="78" t="s">
        <v>89</v>
      </c>
      <c r="AL11" s="65">
        <v>0</v>
      </c>
      <c r="AM11" s="78" t="s">
        <v>89</v>
      </c>
      <c r="AN11" s="78" t="s">
        <v>89</v>
      </c>
      <c r="AO11" s="78" t="s">
        <v>89</v>
      </c>
      <c r="AP11" s="49">
        <f t="shared" si="2"/>
        <v>0</v>
      </c>
      <c r="AQ11" s="49">
        <f>+L11+AD11-AI11</f>
        <v>47013400</v>
      </c>
      <c r="AR11" s="65" t="s">
        <v>87</v>
      </c>
      <c r="AS11" s="68">
        <v>38813400</v>
      </c>
      <c r="AT11" s="65" t="s">
        <v>90</v>
      </c>
      <c r="AU11" s="68">
        <v>0</v>
      </c>
      <c r="AV11" s="75" t="s">
        <v>89</v>
      </c>
      <c r="AW11" s="423">
        <v>47013400</v>
      </c>
      <c r="AX11" s="79">
        <f t="shared" si="3"/>
        <v>0</v>
      </c>
      <c r="AY11" s="223">
        <f t="shared" si="4"/>
        <v>1</v>
      </c>
      <c r="AZ11" s="74">
        <v>1</v>
      </c>
      <c r="BA11" s="75" t="s">
        <v>89</v>
      </c>
      <c r="BB11" s="65" t="s">
        <v>103</v>
      </c>
      <c r="BC11" s="66" t="s">
        <v>14380</v>
      </c>
      <c r="BD11" s="221" t="s">
        <v>87</v>
      </c>
      <c r="BE11" s="221" t="s">
        <v>87</v>
      </c>
    </row>
    <row r="12" spans="1:74" x14ac:dyDescent="0.25">
      <c r="B12" s="221">
        <v>2025</v>
      </c>
      <c r="C12" s="221">
        <v>891780111</v>
      </c>
      <c r="D12" s="221" t="s">
        <v>78</v>
      </c>
      <c r="E12" s="65" t="s">
        <v>14379</v>
      </c>
      <c r="F12" s="65" t="s">
        <v>14378</v>
      </c>
      <c r="G12" s="306">
        <v>0</v>
      </c>
      <c r="H12" s="65" t="s">
        <v>81</v>
      </c>
      <c r="I12" s="221" t="s">
        <v>82</v>
      </c>
      <c r="J12" s="220" t="s">
        <v>83</v>
      </c>
      <c r="K12" s="66" t="s">
        <v>14377</v>
      </c>
      <c r="L12" s="68">
        <v>22000000</v>
      </c>
      <c r="M12" s="221" t="s">
        <v>85</v>
      </c>
      <c r="N12" s="66" t="s">
        <v>11507</v>
      </c>
      <c r="O12" s="66">
        <v>1083019267</v>
      </c>
      <c r="P12" s="65">
        <v>28</v>
      </c>
      <c r="Q12" s="78">
        <v>45670</v>
      </c>
      <c r="R12" s="66">
        <v>5573604000</v>
      </c>
      <c r="S12" s="78">
        <v>45671</v>
      </c>
      <c r="T12" s="68">
        <v>22000000</v>
      </c>
      <c r="U12" s="65" t="s">
        <v>87</v>
      </c>
      <c r="V12" s="68">
        <v>12621405</v>
      </c>
      <c r="W12" s="67" t="s">
        <v>8409</v>
      </c>
      <c r="X12" s="70">
        <v>45671</v>
      </c>
      <c r="Y12" s="70">
        <v>45671</v>
      </c>
      <c r="Z12" s="70" t="s">
        <v>89</v>
      </c>
      <c r="AA12" s="70">
        <v>45808</v>
      </c>
      <c r="AB12" s="49">
        <f t="shared" si="0"/>
        <v>137</v>
      </c>
      <c r="AC12" s="65">
        <v>2</v>
      </c>
      <c r="AD12" s="424">
        <v>4400000</v>
      </c>
      <c r="AE12" s="65">
        <v>1</v>
      </c>
      <c r="AF12" s="78">
        <v>45838</v>
      </c>
      <c r="AG12" s="49">
        <f t="shared" si="1"/>
        <v>30</v>
      </c>
      <c r="AH12" s="65">
        <v>0</v>
      </c>
      <c r="AI12" s="68">
        <v>0</v>
      </c>
      <c r="AJ12" s="65" t="s">
        <v>89</v>
      </c>
      <c r="AK12" s="78" t="s">
        <v>89</v>
      </c>
      <c r="AL12" s="65">
        <v>0</v>
      </c>
      <c r="AM12" s="78" t="s">
        <v>89</v>
      </c>
      <c r="AN12" s="78" t="s">
        <v>89</v>
      </c>
      <c r="AO12" s="78" t="s">
        <v>89</v>
      </c>
      <c r="AP12" s="49">
        <f t="shared" si="2"/>
        <v>0</v>
      </c>
      <c r="AQ12" s="49">
        <f>+L12+AD12-AI12</f>
        <v>26400000</v>
      </c>
      <c r="AR12" s="65" t="s">
        <v>87</v>
      </c>
      <c r="AS12" s="68">
        <v>22000000</v>
      </c>
      <c r="AT12" s="65" t="s">
        <v>90</v>
      </c>
      <c r="AU12" s="68">
        <v>0</v>
      </c>
      <c r="AV12" s="75" t="s">
        <v>89</v>
      </c>
      <c r="AW12" s="423">
        <v>26400000</v>
      </c>
      <c r="AX12" s="79">
        <f t="shared" si="3"/>
        <v>0</v>
      </c>
      <c r="AY12" s="223">
        <f t="shared" si="4"/>
        <v>1</v>
      </c>
      <c r="AZ12" s="74">
        <v>1</v>
      </c>
      <c r="BA12" s="75" t="s">
        <v>89</v>
      </c>
      <c r="BB12" s="65" t="s">
        <v>103</v>
      </c>
      <c r="BC12" s="66" t="s">
        <v>14376</v>
      </c>
      <c r="BD12" s="221" t="s">
        <v>87</v>
      </c>
      <c r="BE12" s="221" t="s">
        <v>87</v>
      </c>
    </row>
    <row r="13" spans="1:74" x14ac:dyDescent="0.25">
      <c r="B13" s="221">
        <v>2025</v>
      </c>
      <c r="C13" s="221">
        <v>891780111</v>
      </c>
      <c r="D13" s="221" t="s">
        <v>78</v>
      </c>
      <c r="E13" s="65" t="s">
        <v>14375</v>
      </c>
      <c r="F13" s="65" t="s">
        <v>14374</v>
      </c>
      <c r="G13" s="306">
        <v>0</v>
      </c>
      <c r="H13" s="65" t="s">
        <v>81</v>
      </c>
      <c r="I13" s="221" t="s">
        <v>82</v>
      </c>
      <c r="J13" s="220" t="s">
        <v>83</v>
      </c>
      <c r="K13" s="66" t="s">
        <v>14373</v>
      </c>
      <c r="L13" s="68">
        <v>17925200</v>
      </c>
      <c r="M13" s="221" t="s">
        <v>85</v>
      </c>
      <c r="N13" s="66" t="s">
        <v>11522</v>
      </c>
      <c r="O13" s="66">
        <v>1065812085</v>
      </c>
      <c r="P13" s="65">
        <v>28</v>
      </c>
      <c r="Q13" s="78">
        <v>45670</v>
      </c>
      <c r="R13" s="66">
        <v>5573604000</v>
      </c>
      <c r="S13" s="78">
        <v>45671</v>
      </c>
      <c r="T13" s="68">
        <v>17925200</v>
      </c>
      <c r="U13" s="65" t="s">
        <v>87</v>
      </c>
      <c r="V13" s="68">
        <v>12621405</v>
      </c>
      <c r="W13" s="67" t="s">
        <v>8409</v>
      </c>
      <c r="X13" s="70">
        <v>45671</v>
      </c>
      <c r="Y13" s="70">
        <v>45671</v>
      </c>
      <c r="Z13" s="70" t="s">
        <v>89</v>
      </c>
      <c r="AA13" s="70">
        <v>45808</v>
      </c>
      <c r="AB13" s="49">
        <f t="shared" si="0"/>
        <v>137</v>
      </c>
      <c r="AC13" s="65">
        <v>2</v>
      </c>
      <c r="AD13" s="424">
        <v>3787000</v>
      </c>
      <c r="AE13" s="65">
        <v>1</v>
      </c>
      <c r="AF13" s="78">
        <v>45838</v>
      </c>
      <c r="AG13" s="49">
        <f t="shared" si="1"/>
        <v>30</v>
      </c>
      <c r="AH13" s="65">
        <v>0</v>
      </c>
      <c r="AI13" s="68">
        <v>0</v>
      </c>
      <c r="AJ13" s="65" t="s">
        <v>89</v>
      </c>
      <c r="AK13" s="78" t="s">
        <v>89</v>
      </c>
      <c r="AL13" s="65">
        <v>0</v>
      </c>
      <c r="AM13" s="78" t="s">
        <v>89</v>
      </c>
      <c r="AN13" s="78" t="s">
        <v>89</v>
      </c>
      <c r="AO13" s="78" t="s">
        <v>89</v>
      </c>
      <c r="AP13" s="49">
        <f t="shared" si="2"/>
        <v>0</v>
      </c>
      <c r="AQ13" s="49">
        <f>+L13+AD13-AI13</f>
        <v>21712200</v>
      </c>
      <c r="AR13" s="65" t="s">
        <v>87</v>
      </c>
      <c r="AS13" s="68">
        <v>17925200</v>
      </c>
      <c r="AT13" s="65" t="s">
        <v>90</v>
      </c>
      <c r="AU13" s="68">
        <v>0</v>
      </c>
      <c r="AV13" s="75" t="s">
        <v>89</v>
      </c>
      <c r="AW13" s="423">
        <v>21712200</v>
      </c>
      <c r="AX13" s="79">
        <f t="shared" si="3"/>
        <v>0</v>
      </c>
      <c r="AY13" s="223">
        <f t="shared" si="4"/>
        <v>1</v>
      </c>
      <c r="AZ13" s="74">
        <v>1</v>
      </c>
      <c r="BA13" s="75" t="s">
        <v>89</v>
      </c>
      <c r="BB13" s="65" t="s">
        <v>103</v>
      </c>
      <c r="BC13" s="66" t="s">
        <v>14369</v>
      </c>
      <c r="BD13" s="221" t="s">
        <v>87</v>
      </c>
      <c r="BE13" s="221" t="s">
        <v>87</v>
      </c>
    </row>
    <row r="14" spans="1:74" x14ac:dyDescent="0.25">
      <c r="B14" s="221">
        <v>2025</v>
      </c>
      <c r="C14" s="221">
        <v>891780111</v>
      </c>
      <c r="D14" s="221" t="s">
        <v>78</v>
      </c>
      <c r="E14" s="65" t="s">
        <v>14372</v>
      </c>
      <c r="F14" s="65" t="s">
        <v>14371</v>
      </c>
      <c r="G14" s="306">
        <v>0</v>
      </c>
      <c r="H14" s="65" t="s">
        <v>81</v>
      </c>
      <c r="I14" s="221" t="s">
        <v>82</v>
      </c>
      <c r="J14" s="220" t="s">
        <v>83</v>
      </c>
      <c r="K14" s="66" t="s">
        <v>14370</v>
      </c>
      <c r="L14" s="68">
        <v>29346700</v>
      </c>
      <c r="M14" s="221" t="s">
        <v>85</v>
      </c>
      <c r="N14" s="66" t="s">
        <v>11247</v>
      </c>
      <c r="O14" s="66">
        <v>84457585</v>
      </c>
      <c r="P14" s="65">
        <v>28</v>
      </c>
      <c r="Q14" s="78">
        <v>45670</v>
      </c>
      <c r="R14" s="66">
        <v>5573604000</v>
      </c>
      <c r="S14" s="78">
        <v>45671</v>
      </c>
      <c r="T14" s="68">
        <v>29346700</v>
      </c>
      <c r="U14" s="65" t="s">
        <v>87</v>
      </c>
      <c r="V14" s="68">
        <v>85455983</v>
      </c>
      <c r="W14" s="67" t="s">
        <v>9472</v>
      </c>
      <c r="X14" s="70">
        <v>45671</v>
      </c>
      <c r="Y14" s="70">
        <v>45671</v>
      </c>
      <c r="Z14" s="70" t="s">
        <v>89</v>
      </c>
      <c r="AA14" s="70">
        <v>45808</v>
      </c>
      <c r="AB14" s="49">
        <f t="shared" si="0"/>
        <v>137</v>
      </c>
      <c r="AC14" s="65">
        <v>2</v>
      </c>
      <c r="AD14" s="424">
        <v>6200000</v>
      </c>
      <c r="AE14" s="65">
        <v>1</v>
      </c>
      <c r="AF14" s="78">
        <v>45838</v>
      </c>
      <c r="AG14" s="49">
        <f t="shared" si="1"/>
        <v>30</v>
      </c>
      <c r="AH14" s="65">
        <v>0</v>
      </c>
      <c r="AI14" s="68">
        <v>0</v>
      </c>
      <c r="AJ14" s="65" t="s">
        <v>89</v>
      </c>
      <c r="AK14" s="78" t="s">
        <v>89</v>
      </c>
      <c r="AL14" s="65">
        <v>0</v>
      </c>
      <c r="AM14" s="78" t="s">
        <v>89</v>
      </c>
      <c r="AN14" s="78" t="s">
        <v>89</v>
      </c>
      <c r="AO14" s="78" t="s">
        <v>89</v>
      </c>
      <c r="AP14" s="49">
        <f t="shared" si="2"/>
        <v>0</v>
      </c>
      <c r="AQ14" s="49">
        <f>+L14+AD14-AI14</f>
        <v>35546700</v>
      </c>
      <c r="AR14" s="65" t="s">
        <v>87</v>
      </c>
      <c r="AS14" s="68">
        <v>29346700</v>
      </c>
      <c r="AT14" s="65" t="s">
        <v>90</v>
      </c>
      <c r="AU14" s="68">
        <v>0</v>
      </c>
      <c r="AV14" s="75" t="s">
        <v>89</v>
      </c>
      <c r="AW14" s="423">
        <v>35546700</v>
      </c>
      <c r="AX14" s="79">
        <f t="shared" si="3"/>
        <v>0</v>
      </c>
      <c r="AY14" s="223">
        <f t="shared" si="4"/>
        <v>1</v>
      </c>
      <c r="AZ14" s="74">
        <v>1</v>
      </c>
      <c r="BA14" s="75" t="s">
        <v>89</v>
      </c>
      <c r="BB14" s="65" t="s">
        <v>103</v>
      </c>
      <c r="BC14" s="66" t="s">
        <v>14369</v>
      </c>
      <c r="BD14" s="221" t="s">
        <v>87</v>
      </c>
      <c r="BE14" s="221" t="s">
        <v>87</v>
      </c>
    </row>
    <row r="15" spans="1:74" x14ac:dyDescent="0.25">
      <c r="B15" s="221">
        <v>2025</v>
      </c>
      <c r="C15" s="221">
        <v>891780111</v>
      </c>
      <c r="D15" s="221" t="s">
        <v>78</v>
      </c>
      <c r="E15" s="65" t="s">
        <v>14368</v>
      </c>
      <c r="F15" s="65" t="s">
        <v>14367</v>
      </c>
      <c r="G15" s="306">
        <v>0</v>
      </c>
      <c r="H15" s="65" t="s">
        <v>81</v>
      </c>
      <c r="I15" s="221" t="s">
        <v>82</v>
      </c>
      <c r="J15" s="220" t="s">
        <v>83</v>
      </c>
      <c r="K15" s="66" t="s">
        <v>14366</v>
      </c>
      <c r="L15" s="68">
        <v>17925200</v>
      </c>
      <c r="M15" s="221" t="s">
        <v>85</v>
      </c>
      <c r="N15" s="66" t="s">
        <v>11428</v>
      </c>
      <c r="O15" s="66">
        <v>1020757081</v>
      </c>
      <c r="P15" s="65">
        <v>28</v>
      </c>
      <c r="Q15" s="78">
        <v>45670</v>
      </c>
      <c r="R15" s="66">
        <v>5573604000</v>
      </c>
      <c r="S15" s="78">
        <v>45671</v>
      </c>
      <c r="T15" s="68">
        <v>17925200</v>
      </c>
      <c r="U15" s="65" t="s">
        <v>87</v>
      </c>
      <c r="V15" s="68">
        <v>85455983</v>
      </c>
      <c r="W15" s="67" t="s">
        <v>9472</v>
      </c>
      <c r="X15" s="70">
        <v>45671</v>
      </c>
      <c r="Y15" s="70">
        <v>45671</v>
      </c>
      <c r="Z15" s="70" t="s">
        <v>89</v>
      </c>
      <c r="AA15" s="70">
        <v>45808</v>
      </c>
      <c r="AB15" s="49">
        <f t="shared" si="0"/>
        <v>137</v>
      </c>
      <c r="AC15" s="65">
        <v>2</v>
      </c>
      <c r="AD15" s="424">
        <v>3787000</v>
      </c>
      <c r="AE15" s="65">
        <v>1</v>
      </c>
      <c r="AF15" s="78">
        <v>45838</v>
      </c>
      <c r="AG15" s="49">
        <f t="shared" si="1"/>
        <v>30</v>
      </c>
      <c r="AH15" s="65">
        <v>0</v>
      </c>
      <c r="AI15" s="68">
        <v>0</v>
      </c>
      <c r="AJ15" s="65" t="s">
        <v>89</v>
      </c>
      <c r="AK15" s="78" t="s">
        <v>89</v>
      </c>
      <c r="AL15" s="65">
        <v>0</v>
      </c>
      <c r="AM15" s="78" t="s">
        <v>89</v>
      </c>
      <c r="AN15" s="78" t="s">
        <v>89</v>
      </c>
      <c r="AO15" s="78" t="s">
        <v>89</v>
      </c>
      <c r="AP15" s="49">
        <f t="shared" si="2"/>
        <v>0</v>
      </c>
      <c r="AQ15" s="49">
        <f>+L15+AD15-AI15</f>
        <v>21712200</v>
      </c>
      <c r="AR15" s="65" t="s">
        <v>87</v>
      </c>
      <c r="AS15" s="68">
        <v>17925200</v>
      </c>
      <c r="AT15" s="65" t="s">
        <v>90</v>
      </c>
      <c r="AU15" s="68">
        <v>0</v>
      </c>
      <c r="AV15" s="75" t="s">
        <v>89</v>
      </c>
      <c r="AW15" s="423">
        <v>21712200</v>
      </c>
      <c r="AX15" s="79">
        <f t="shared" si="3"/>
        <v>0</v>
      </c>
      <c r="AY15" s="223">
        <f t="shared" si="4"/>
        <v>1</v>
      </c>
      <c r="AZ15" s="74">
        <v>1</v>
      </c>
      <c r="BA15" s="75" t="s">
        <v>89</v>
      </c>
      <c r="BB15" s="65" t="s">
        <v>103</v>
      </c>
      <c r="BC15" s="66" t="s">
        <v>14365</v>
      </c>
      <c r="BD15" s="221" t="s">
        <v>87</v>
      </c>
      <c r="BE15" s="221" t="s">
        <v>87</v>
      </c>
    </row>
    <row r="16" spans="1:74" x14ac:dyDescent="0.25">
      <c r="B16" s="221">
        <v>2025</v>
      </c>
      <c r="C16" s="221">
        <v>891780111</v>
      </c>
      <c r="D16" s="221" t="s">
        <v>78</v>
      </c>
      <c r="E16" s="65" t="s">
        <v>14364</v>
      </c>
      <c r="F16" s="65" t="s">
        <v>14363</v>
      </c>
      <c r="G16" s="306">
        <v>0</v>
      </c>
      <c r="H16" s="65" t="s">
        <v>81</v>
      </c>
      <c r="I16" s="221" t="s">
        <v>82</v>
      </c>
      <c r="J16" s="220" t="s">
        <v>83</v>
      </c>
      <c r="K16" s="66" t="s">
        <v>14362</v>
      </c>
      <c r="L16" s="68">
        <v>16434200</v>
      </c>
      <c r="M16" s="221" t="s">
        <v>85</v>
      </c>
      <c r="N16" s="66" t="s">
        <v>11502</v>
      </c>
      <c r="O16" s="66">
        <v>1045726836</v>
      </c>
      <c r="P16" s="65">
        <v>28</v>
      </c>
      <c r="Q16" s="78">
        <v>45670</v>
      </c>
      <c r="R16" s="66">
        <v>5573604000</v>
      </c>
      <c r="S16" s="78">
        <v>45671</v>
      </c>
      <c r="T16" s="68">
        <v>16434200</v>
      </c>
      <c r="U16" s="65" t="s">
        <v>87</v>
      </c>
      <c r="V16" s="68">
        <v>12621405</v>
      </c>
      <c r="W16" s="67" t="s">
        <v>8409</v>
      </c>
      <c r="X16" s="70">
        <v>45671</v>
      </c>
      <c r="Y16" s="70">
        <v>45671</v>
      </c>
      <c r="Z16" s="70" t="s">
        <v>89</v>
      </c>
      <c r="AA16" s="70">
        <v>45808</v>
      </c>
      <c r="AB16" s="49">
        <f t="shared" si="0"/>
        <v>137</v>
      </c>
      <c r="AC16" s="65">
        <v>2</v>
      </c>
      <c r="AD16" s="424">
        <v>3472000</v>
      </c>
      <c r="AE16" s="65">
        <v>1</v>
      </c>
      <c r="AF16" s="78">
        <v>45838</v>
      </c>
      <c r="AG16" s="49">
        <f t="shared" si="1"/>
        <v>30</v>
      </c>
      <c r="AH16" s="65">
        <v>0</v>
      </c>
      <c r="AI16" s="68">
        <v>0</v>
      </c>
      <c r="AJ16" s="65" t="s">
        <v>89</v>
      </c>
      <c r="AK16" s="78" t="s">
        <v>89</v>
      </c>
      <c r="AL16" s="65">
        <v>0</v>
      </c>
      <c r="AM16" s="78" t="s">
        <v>89</v>
      </c>
      <c r="AN16" s="78" t="s">
        <v>89</v>
      </c>
      <c r="AO16" s="78" t="s">
        <v>89</v>
      </c>
      <c r="AP16" s="49">
        <f t="shared" si="2"/>
        <v>0</v>
      </c>
      <c r="AQ16" s="49">
        <f>+L16+AD16-AI16</f>
        <v>19906200</v>
      </c>
      <c r="AR16" s="65" t="s">
        <v>87</v>
      </c>
      <c r="AS16" s="68">
        <v>16434200</v>
      </c>
      <c r="AT16" s="65" t="s">
        <v>90</v>
      </c>
      <c r="AU16" s="68">
        <v>0</v>
      </c>
      <c r="AV16" s="75" t="s">
        <v>89</v>
      </c>
      <c r="AW16" s="423">
        <v>19906200</v>
      </c>
      <c r="AX16" s="79">
        <f t="shared" si="3"/>
        <v>0</v>
      </c>
      <c r="AY16" s="223">
        <f t="shared" si="4"/>
        <v>1</v>
      </c>
      <c r="AZ16" s="74">
        <v>1</v>
      </c>
      <c r="BA16" s="75" t="s">
        <v>89</v>
      </c>
      <c r="BB16" s="65" t="s">
        <v>103</v>
      </c>
      <c r="BC16" s="66" t="s">
        <v>14361</v>
      </c>
      <c r="BD16" s="221" t="s">
        <v>87</v>
      </c>
      <c r="BE16" s="221" t="s">
        <v>87</v>
      </c>
    </row>
    <row r="17" spans="2:57" x14ac:dyDescent="0.25">
      <c r="B17" s="221">
        <v>2025</v>
      </c>
      <c r="C17" s="221">
        <v>891780111</v>
      </c>
      <c r="D17" s="221" t="s">
        <v>78</v>
      </c>
      <c r="E17" s="65" t="s">
        <v>14360</v>
      </c>
      <c r="F17" s="65" t="s">
        <v>14359</v>
      </c>
      <c r="G17" s="306">
        <v>0</v>
      </c>
      <c r="H17" s="65" t="s">
        <v>81</v>
      </c>
      <c r="I17" s="221" t="s">
        <v>82</v>
      </c>
      <c r="J17" s="220" t="s">
        <v>83</v>
      </c>
      <c r="K17" s="66" t="s">
        <v>14358</v>
      </c>
      <c r="L17" s="68">
        <v>12543400</v>
      </c>
      <c r="M17" s="221" t="s">
        <v>85</v>
      </c>
      <c r="N17" s="66" t="s">
        <v>9948</v>
      </c>
      <c r="O17" s="66">
        <v>1043020726</v>
      </c>
      <c r="P17" s="65">
        <v>27</v>
      </c>
      <c r="Q17" s="78">
        <v>45670</v>
      </c>
      <c r="R17" s="66">
        <v>2494141000</v>
      </c>
      <c r="S17" s="78">
        <v>45671</v>
      </c>
      <c r="T17" s="68">
        <v>12543400</v>
      </c>
      <c r="U17" s="65" t="s">
        <v>87</v>
      </c>
      <c r="V17" s="68">
        <v>84452087</v>
      </c>
      <c r="W17" s="67" t="s">
        <v>9549</v>
      </c>
      <c r="X17" s="70">
        <v>45671</v>
      </c>
      <c r="Y17" s="70">
        <v>45671</v>
      </c>
      <c r="Z17" s="70" t="s">
        <v>89</v>
      </c>
      <c r="AA17" s="70">
        <v>45808</v>
      </c>
      <c r="AB17" s="49">
        <f t="shared" si="0"/>
        <v>137</v>
      </c>
      <c r="AC17" s="65">
        <v>2</v>
      </c>
      <c r="AD17" s="424">
        <v>2650000</v>
      </c>
      <c r="AE17" s="65">
        <v>1</v>
      </c>
      <c r="AF17" s="78">
        <v>45838</v>
      </c>
      <c r="AG17" s="49">
        <f t="shared" si="1"/>
        <v>30</v>
      </c>
      <c r="AH17" s="65">
        <v>0</v>
      </c>
      <c r="AI17" s="68">
        <v>0</v>
      </c>
      <c r="AJ17" s="65" t="s">
        <v>89</v>
      </c>
      <c r="AK17" s="78" t="s">
        <v>89</v>
      </c>
      <c r="AL17" s="65">
        <v>0</v>
      </c>
      <c r="AM17" s="78" t="s">
        <v>89</v>
      </c>
      <c r="AN17" s="78" t="s">
        <v>89</v>
      </c>
      <c r="AO17" s="78" t="s">
        <v>89</v>
      </c>
      <c r="AP17" s="49">
        <f t="shared" si="2"/>
        <v>0</v>
      </c>
      <c r="AQ17" s="49">
        <f>+L17+AD17-AI17</f>
        <v>15193400</v>
      </c>
      <c r="AR17" s="65" t="s">
        <v>87</v>
      </c>
      <c r="AS17" s="68">
        <v>12543400</v>
      </c>
      <c r="AT17" s="65" t="s">
        <v>90</v>
      </c>
      <c r="AU17" s="68">
        <v>0</v>
      </c>
      <c r="AV17" s="75" t="s">
        <v>89</v>
      </c>
      <c r="AW17" s="423">
        <v>15193400</v>
      </c>
      <c r="AX17" s="79">
        <f t="shared" si="3"/>
        <v>0</v>
      </c>
      <c r="AY17" s="223">
        <f t="shared" si="4"/>
        <v>1</v>
      </c>
      <c r="AZ17" s="74">
        <v>1</v>
      </c>
      <c r="BA17" s="75" t="s">
        <v>89</v>
      </c>
      <c r="BB17" s="65" t="s">
        <v>103</v>
      </c>
      <c r="BC17" s="66" t="s">
        <v>14357</v>
      </c>
      <c r="BD17" s="221" t="s">
        <v>87</v>
      </c>
      <c r="BE17" s="221" t="s">
        <v>87</v>
      </c>
    </row>
    <row r="18" spans="2:57" x14ac:dyDescent="0.25">
      <c r="B18" s="221">
        <v>2025</v>
      </c>
      <c r="C18" s="221">
        <v>891780111</v>
      </c>
      <c r="D18" s="221" t="s">
        <v>78</v>
      </c>
      <c r="E18" s="65" t="s">
        <v>14356</v>
      </c>
      <c r="F18" s="65" t="s">
        <v>14355</v>
      </c>
      <c r="G18" s="306">
        <v>0</v>
      </c>
      <c r="H18" s="65" t="s">
        <v>81</v>
      </c>
      <c r="I18" s="221" t="s">
        <v>82</v>
      </c>
      <c r="J18" s="220" t="s">
        <v>83</v>
      </c>
      <c r="K18" s="66" t="s">
        <v>14354</v>
      </c>
      <c r="L18" s="68">
        <v>16434200</v>
      </c>
      <c r="M18" s="221" t="s">
        <v>85</v>
      </c>
      <c r="N18" s="66" t="s">
        <v>11437</v>
      </c>
      <c r="O18" s="66">
        <v>1082931831</v>
      </c>
      <c r="P18" s="65">
        <v>28</v>
      </c>
      <c r="Q18" s="78">
        <v>45670</v>
      </c>
      <c r="R18" s="66">
        <v>5573604000</v>
      </c>
      <c r="S18" s="78">
        <v>45672</v>
      </c>
      <c r="T18" s="68">
        <v>16434200</v>
      </c>
      <c r="U18" s="65" t="s">
        <v>87</v>
      </c>
      <c r="V18" s="68">
        <v>93400727</v>
      </c>
      <c r="W18" s="67" t="s">
        <v>8360</v>
      </c>
      <c r="X18" s="70">
        <v>45672</v>
      </c>
      <c r="Y18" s="70">
        <v>45672</v>
      </c>
      <c r="Z18" s="70" t="s">
        <v>89</v>
      </c>
      <c r="AA18" s="70">
        <v>45808</v>
      </c>
      <c r="AB18" s="49">
        <f t="shared" si="0"/>
        <v>136</v>
      </c>
      <c r="AC18" s="65">
        <v>2</v>
      </c>
      <c r="AD18" s="424">
        <v>3472000</v>
      </c>
      <c r="AE18" s="65">
        <v>1</v>
      </c>
      <c r="AF18" s="78">
        <v>45838</v>
      </c>
      <c r="AG18" s="49">
        <f t="shared" si="1"/>
        <v>30</v>
      </c>
      <c r="AH18" s="65">
        <v>0</v>
      </c>
      <c r="AI18" s="68">
        <v>0</v>
      </c>
      <c r="AJ18" s="65" t="s">
        <v>89</v>
      </c>
      <c r="AK18" s="78" t="s">
        <v>89</v>
      </c>
      <c r="AL18" s="65">
        <v>0</v>
      </c>
      <c r="AM18" s="78" t="s">
        <v>89</v>
      </c>
      <c r="AN18" s="78" t="s">
        <v>89</v>
      </c>
      <c r="AO18" s="78" t="s">
        <v>89</v>
      </c>
      <c r="AP18" s="49">
        <f t="shared" si="2"/>
        <v>0</v>
      </c>
      <c r="AQ18" s="49">
        <f>+L18+AD18-AI18</f>
        <v>19906200</v>
      </c>
      <c r="AR18" s="65" t="s">
        <v>87</v>
      </c>
      <c r="AS18" s="68">
        <v>16434200</v>
      </c>
      <c r="AT18" s="65" t="s">
        <v>90</v>
      </c>
      <c r="AU18" s="68">
        <v>0</v>
      </c>
      <c r="AV18" s="75" t="s">
        <v>89</v>
      </c>
      <c r="AW18" s="423">
        <v>19906200</v>
      </c>
      <c r="AX18" s="79">
        <f t="shared" si="3"/>
        <v>0</v>
      </c>
      <c r="AY18" s="223">
        <f t="shared" si="4"/>
        <v>1</v>
      </c>
      <c r="AZ18" s="74">
        <v>1</v>
      </c>
      <c r="BA18" s="75" t="s">
        <v>89</v>
      </c>
      <c r="BB18" s="65" t="s">
        <v>103</v>
      </c>
      <c r="BC18" s="66" t="s">
        <v>14353</v>
      </c>
      <c r="BD18" s="221" t="s">
        <v>87</v>
      </c>
      <c r="BE18" s="221" t="s">
        <v>87</v>
      </c>
    </row>
    <row r="19" spans="2:57" x14ac:dyDescent="0.25">
      <c r="B19" s="221">
        <v>2025</v>
      </c>
      <c r="C19" s="221">
        <v>891780111</v>
      </c>
      <c r="D19" s="221" t="s">
        <v>78</v>
      </c>
      <c r="E19" s="65" t="s">
        <v>14352</v>
      </c>
      <c r="F19" s="65" t="s">
        <v>14351</v>
      </c>
      <c r="G19" s="306">
        <v>0</v>
      </c>
      <c r="H19" s="65" t="s">
        <v>81</v>
      </c>
      <c r="I19" s="221" t="s">
        <v>82</v>
      </c>
      <c r="J19" s="220" t="s">
        <v>83</v>
      </c>
      <c r="K19" s="66" t="s">
        <v>14350</v>
      </c>
      <c r="L19" s="68">
        <v>16434200</v>
      </c>
      <c r="M19" s="221" t="s">
        <v>85</v>
      </c>
      <c r="N19" s="66" t="s">
        <v>11532</v>
      </c>
      <c r="O19" s="66">
        <v>1082944543</v>
      </c>
      <c r="P19" s="65">
        <v>28</v>
      </c>
      <c r="Q19" s="78">
        <v>45670</v>
      </c>
      <c r="R19" s="66">
        <v>5573604000</v>
      </c>
      <c r="S19" s="78">
        <v>45672</v>
      </c>
      <c r="T19" s="68">
        <v>16434200</v>
      </c>
      <c r="U19" s="65" t="s">
        <v>87</v>
      </c>
      <c r="V19" s="68">
        <v>93400727</v>
      </c>
      <c r="W19" s="67" t="s">
        <v>8360</v>
      </c>
      <c r="X19" s="70">
        <v>45672</v>
      </c>
      <c r="Y19" s="70">
        <v>45672</v>
      </c>
      <c r="Z19" s="70" t="s">
        <v>89</v>
      </c>
      <c r="AA19" s="70">
        <v>45808</v>
      </c>
      <c r="AB19" s="49">
        <f t="shared" si="0"/>
        <v>136</v>
      </c>
      <c r="AC19" s="65">
        <v>2</v>
      </c>
      <c r="AD19" s="424">
        <v>3472000</v>
      </c>
      <c r="AE19" s="65">
        <v>1</v>
      </c>
      <c r="AF19" s="78">
        <v>45838</v>
      </c>
      <c r="AG19" s="49">
        <f t="shared" si="1"/>
        <v>30</v>
      </c>
      <c r="AH19" s="65">
        <v>0</v>
      </c>
      <c r="AI19" s="68">
        <v>0</v>
      </c>
      <c r="AJ19" s="65" t="s">
        <v>89</v>
      </c>
      <c r="AK19" s="78" t="s">
        <v>89</v>
      </c>
      <c r="AL19" s="65">
        <v>0</v>
      </c>
      <c r="AM19" s="78" t="s">
        <v>89</v>
      </c>
      <c r="AN19" s="78" t="s">
        <v>89</v>
      </c>
      <c r="AO19" s="78" t="s">
        <v>89</v>
      </c>
      <c r="AP19" s="49">
        <f t="shared" si="2"/>
        <v>0</v>
      </c>
      <c r="AQ19" s="49">
        <f>+L19+AD19-AI19</f>
        <v>19906200</v>
      </c>
      <c r="AR19" s="65" t="s">
        <v>87</v>
      </c>
      <c r="AS19" s="68">
        <v>16434200</v>
      </c>
      <c r="AT19" s="65" t="s">
        <v>90</v>
      </c>
      <c r="AU19" s="68">
        <v>0</v>
      </c>
      <c r="AV19" s="75" t="s">
        <v>89</v>
      </c>
      <c r="AW19" s="423">
        <v>19906200</v>
      </c>
      <c r="AX19" s="79">
        <f t="shared" si="3"/>
        <v>0</v>
      </c>
      <c r="AY19" s="223">
        <f t="shared" si="4"/>
        <v>1</v>
      </c>
      <c r="AZ19" s="74">
        <v>1</v>
      </c>
      <c r="BA19" s="75" t="s">
        <v>89</v>
      </c>
      <c r="BB19" s="65" t="s">
        <v>103</v>
      </c>
      <c r="BC19" s="66" t="s">
        <v>14349</v>
      </c>
      <c r="BD19" s="221" t="s">
        <v>87</v>
      </c>
      <c r="BE19" s="221" t="s">
        <v>87</v>
      </c>
    </row>
    <row r="20" spans="2:57" x14ac:dyDescent="0.25">
      <c r="B20" s="221">
        <v>2025</v>
      </c>
      <c r="C20" s="221">
        <v>891780111</v>
      </c>
      <c r="D20" s="221" t="s">
        <v>78</v>
      </c>
      <c r="E20" s="65" t="s">
        <v>14348</v>
      </c>
      <c r="F20" s="65" t="s">
        <v>14347</v>
      </c>
      <c r="G20" s="306">
        <v>0</v>
      </c>
      <c r="H20" s="65" t="s">
        <v>81</v>
      </c>
      <c r="I20" s="221" t="s">
        <v>82</v>
      </c>
      <c r="J20" s="220" t="s">
        <v>83</v>
      </c>
      <c r="K20" s="66" t="s">
        <v>14346</v>
      </c>
      <c r="L20" s="68">
        <v>17360000</v>
      </c>
      <c r="M20" s="221" t="s">
        <v>85</v>
      </c>
      <c r="N20" s="66" t="s">
        <v>10292</v>
      </c>
      <c r="O20" s="66">
        <v>1082941397</v>
      </c>
      <c r="P20" s="65">
        <v>28</v>
      </c>
      <c r="Q20" s="78">
        <v>45670</v>
      </c>
      <c r="R20" s="66">
        <v>5573604000</v>
      </c>
      <c r="S20" s="78">
        <v>45672</v>
      </c>
      <c r="T20" s="68">
        <v>17360000</v>
      </c>
      <c r="U20" s="65" t="s">
        <v>87</v>
      </c>
      <c r="V20" s="68">
        <v>57435262</v>
      </c>
      <c r="W20" s="67" t="s">
        <v>10266</v>
      </c>
      <c r="X20" s="70">
        <v>45672</v>
      </c>
      <c r="Y20" s="70">
        <v>45672</v>
      </c>
      <c r="Z20" s="70" t="s">
        <v>89</v>
      </c>
      <c r="AA20" s="70">
        <v>45808</v>
      </c>
      <c r="AB20" s="49">
        <f t="shared" si="0"/>
        <v>136</v>
      </c>
      <c r="AC20" s="65">
        <v>2</v>
      </c>
      <c r="AD20" s="424">
        <v>3472000</v>
      </c>
      <c r="AE20" s="65">
        <v>1</v>
      </c>
      <c r="AF20" s="78">
        <v>45838</v>
      </c>
      <c r="AG20" s="49">
        <f t="shared" si="1"/>
        <v>30</v>
      </c>
      <c r="AH20" s="65">
        <v>0</v>
      </c>
      <c r="AI20" s="68">
        <v>0</v>
      </c>
      <c r="AJ20" s="65" t="s">
        <v>89</v>
      </c>
      <c r="AK20" s="78" t="s">
        <v>89</v>
      </c>
      <c r="AL20" s="65">
        <v>0</v>
      </c>
      <c r="AM20" s="78" t="s">
        <v>89</v>
      </c>
      <c r="AN20" s="78" t="s">
        <v>89</v>
      </c>
      <c r="AO20" s="78" t="s">
        <v>89</v>
      </c>
      <c r="AP20" s="49">
        <f t="shared" si="2"/>
        <v>0</v>
      </c>
      <c r="AQ20" s="49">
        <f>+L20+AD20-AI20</f>
        <v>20832000</v>
      </c>
      <c r="AR20" s="65" t="s">
        <v>87</v>
      </c>
      <c r="AS20" s="68">
        <v>17360000</v>
      </c>
      <c r="AT20" s="65" t="s">
        <v>90</v>
      </c>
      <c r="AU20" s="68">
        <v>0</v>
      </c>
      <c r="AV20" s="75" t="s">
        <v>89</v>
      </c>
      <c r="AW20" s="423">
        <v>20832000</v>
      </c>
      <c r="AX20" s="79">
        <f t="shared" si="3"/>
        <v>0</v>
      </c>
      <c r="AY20" s="223">
        <f t="shared" si="4"/>
        <v>1</v>
      </c>
      <c r="AZ20" s="74">
        <v>1</v>
      </c>
      <c r="BA20" s="75" t="s">
        <v>89</v>
      </c>
      <c r="BB20" s="65" t="s">
        <v>103</v>
      </c>
      <c r="BC20" s="66" t="s">
        <v>14345</v>
      </c>
      <c r="BD20" s="221" t="s">
        <v>87</v>
      </c>
      <c r="BE20" s="221" t="s">
        <v>87</v>
      </c>
    </row>
    <row r="21" spans="2:57" x14ac:dyDescent="0.25">
      <c r="B21" s="221">
        <v>2025</v>
      </c>
      <c r="C21" s="221">
        <v>891780111</v>
      </c>
      <c r="D21" s="221" t="s">
        <v>78</v>
      </c>
      <c r="E21" s="65" t="s">
        <v>14344</v>
      </c>
      <c r="F21" s="65" t="s">
        <v>14343</v>
      </c>
      <c r="G21" s="306">
        <v>0</v>
      </c>
      <c r="H21" s="65" t="s">
        <v>81</v>
      </c>
      <c r="I21" s="221" t="s">
        <v>82</v>
      </c>
      <c r="J21" s="220" t="s">
        <v>83</v>
      </c>
      <c r="K21" s="66" t="s">
        <v>14342</v>
      </c>
      <c r="L21" s="68">
        <v>10650000</v>
      </c>
      <c r="M21" s="221" t="s">
        <v>85</v>
      </c>
      <c r="N21" s="66" t="s">
        <v>11498</v>
      </c>
      <c r="O21" s="66">
        <v>1083023147</v>
      </c>
      <c r="P21" s="65">
        <v>27</v>
      </c>
      <c r="Q21" s="78">
        <v>45670</v>
      </c>
      <c r="R21" s="66">
        <v>2494141000</v>
      </c>
      <c r="S21" s="78">
        <v>45672</v>
      </c>
      <c r="T21" s="68">
        <v>10650000</v>
      </c>
      <c r="U21" s="65" t="s">
        <v>87</v>
      </c>
      <c r="V21" s="68">
        <v>93400727</v>
      </c>
      <c r="W21" s="67" t="s">
        <v>8360</v>
      </c>
      <c r="X21" s="70">
        <v>45672</v>
      </c>
      <c r="Y21" s="70">
        <v>45672</v>
      </c>
      <c r="Z21" s="70" t="s">
        <v>89</v>
      </c>
      <c r="AA21" s="70">
        <v>45808</v>
      </c>
      <c r="AB21" s="49">
        <f t="shared" si="0"/>
        <v>136</v>
      </c>
      <c r="AC21" s="65">
        <v>2</v>
      </c>
      <c r="AD21" s="424">
        <v>2250000</v>
      </c>
      <c r="AE21" s="65">
        <v>1</v>
      </c>
      <c r="AF21" s="78">
        <v>45838</v>
      </c>
      <c r="AG21" s="49">
        <f t="shared" si="1"/>
        <v>30</v>
      </c>
      <c r="AH21" s="65">
        <v>0</v>
      </c>
      <c r="AI21" s="68">
        <v>0</v>
      </c>
      <c r="AJ21" s="65" t="s">
        <v>89</v>
      </c>
      <c r="AK21" s="78" t="s">
        <v>89</v>
      </c>
      <c r="AL21" s="65">
        <v>0</v>
      </c>
      <c r="AM21" s="78" t="s">
        <v>89</v>
      </c>
      <c r="AN21" s="78" t="s">
        <v>89</v>
      </c>
      <c r="AO21" s="78" t="s">
        <v>89</v>
      </c>
      <c r="AP21" s="49">
        <f t="shared" si="2"/>
        <v>0</v>
      </c>
      <c r="AQ21" s="49">
        <f>+L21+AD21-AI21</f>
        <v>12900000</v>
      </c>
      <c r="AR21" s="65" t="s">
        <v>87</v>
      </c>
      <c r="AS21" s="68">
        <v>10650000</v>
      </c>
      <c r="AT21" s="65" t="s">
        <v>90</v>
      </c>
      <c r="AU21" s="68">
        <v>0</v>
      </c>
      <c r="AV21" s="75" t="s">
        <v>89</v>
      </c>
      <c r="AW21" s="423">
        <v>12900000</v>
      </c>
      <c r="AX21" s="79">
        <f t="shared" si="3"/>
        <v>0</v>
      </c>
      <c r="AY21" s="223">
        <f t="shared" si="4"/>
        <v>1</v>
      </c>
      <c r="AZ21" s="74">
        <v>1</v>
      </c>
      <c r="BA21" s="75" t="s">
        <v>89</v>
      </c>
      <c r="BB21" s="65" t="s">
        <v>103</v>
      </c>
      <c r="BC21" s="66" t="s">
        <v>14341</v>
      </c>
      <c r="BD21" s="221" t="s">
        <v>87</v>
      </c>
      <c r="BE21" s="221" t="s">
        <v>87</v>
      </c>
    </row>
    <row r="22" spans="2:57" x14ac:dyDescent="0.25">
      <c r="B22" s="221">
        <v>2025</v>
      </c>
      <c r="C22" s="221">
        <v>891780111</v>
      </c>
      <c r="D22" s="221" t="s">
        <v>78</v>
      </c>
      <c r="E22" s="65" t="s">
        <v>14340</v>
      </c>
      <c r="F22" s="65" t="s">
        <v>14339</v>
      </c>
      <c r="G22" s="306">
        <v>0</v>
      </c>
      <c r="H22" s="65" t="s">
        <v>81</v>
      </c>
      <c r="I22" s="221" t="s">
        <v>82</v>
      </c>
      <c r="J22" s="220" t="s">
        <v>83</v>
      </c>
      <c r="K22" s="66" t="s">
        <v>14338</v>
      </c>
      <c r="L22" s="68">
        <v>14938400</v>
      </c>
      <c r="M22" s="221" t="s">
        <v>85</v>
      </c>
      <c r="N22" s="66" t="s">
        <v>11517</v>
      </c>
      <c r="O22" s="66">
        <v>1083038004</v>
      </c>
      <c r="P22" s="65">
        <v>28</v>
      </c>
      <c r="Q22" s="78">
        <v>45670</v>
      </c>
      <c r="R22" s="66">
        <v>5573604000</v>
      </c>
      <c r="S22" s="78">
        <v>45672</v>
      </c>
      <c r="T22" s="68">
        <v>14938400</v>
      </c>
      <c r="U22" s="65" t="s">
        <v>87</v>
      </c>
      <c r="V22" s="68">
        <v>93400727</v>
      </c>
      <c r="W22" s="67" t="s">
        <v>8360</v>
      </c>
      <c r="X22" s="70">
        <v>45672</v>
      </c>
      <c r="Y22" s="70">
        <v>45672</v>
      </c>
      <c r="Z22" s="70" t="s">
        <v>89</v>
      </c>
      <c r="AA22" s="70">
        <v>45808</v>
      </c>
      <c r="AB22" s="49">
        <f t="shared" si="0"/>
        <v>136</v>
      </c>
      <c r="AC22" s="65">
        <v>2</v>
      </c>
      <c r="AD22" s="424">
        <v>3156000</v>
      </c>
      <c r="AE22" s="65">
        <v>1</v>
      </c>
      <c r="AF22" s="78">
        <v>45838</v>
      </c>
      <c r="AG22" s="49">
        <f t="shared" si="1"/>
        <v>30</v>
      </c>
      <c r="AH22" s="65">
        <v>0</v>
      </c>
      <c r="AI22" s="68">
        <v>0</v>
      </c>
      <c r="AJ22" s="65" t="s">
        <v>89</v>
      </c>
      <c r="AK22" s="78" t="s">
        <v>89</v>
      </c>
      <c r="AL22" s="65">
        <v>0</v>
      </c>
      <c r="AM22" s="78" t="s">
        <v>89</v>
      </c>
      <c r="AN22" s="78" t="s">
        <v>89</v>
      </c>
      <c r="AO22" s="78" t="s">
        <v>89</v>
      </c>
      <c r="AP22" s="49">
        <f t="shared" si="2"/>
        <v>0</v>
      </c>
      <c r="AQ22" s="49">
        <f>+L22+AD22-AI22</f>
        <v>18094400</v>
      </c>
      <c r="AR22" s="65" t="s">
        <v>87</v>
      </c>
      <c r="AS22" s="68">
        <v>14938400</v>
      </c>
      <c r="AT22" s="65" t="s">
        <v>90</v>
      </c>
      <c r="AU22" s="68">
        <v>0</v>
      </c>
      <c r="AV22" s="75" t="s">
        <v>89</v>
      </c>
      <c r="AW22" s="423">
        <v>18094400</v>
      </c>
      <c r="AX22" s="79">
        <f t="shared" si="3"/>
        <v>0</v>
      </c>
      <c r="AY22" s="223">
        <f t="shared" si="4"/>
        <v>1</v>
      </c>
      <c r="AZ22" s="74">
        <v>1</v>
      </c>
      <c r="BA22" s="75" t="s">
        <v>89</v>
      </c>
      <c r="BB22" s="65" t="s">
        <v>103</v>
      </c>
      <c r="BC22" s="66" t="s">
        <v>14337</v>
      </c>
      <c r="BD22" s="221" t="s">
        <v>87</v>
      </c>
      <c r="BE22" s="221" t="s">
        <v>87</v>
      </c>
    </row>
    <row r="23" spans="2:57" x14ac:dyDescent="0.25">
      <c r="B23" s="221">
        <v>2025</v>
      </c>
      <c r="C23" s="221">
        <v>891780111</v>
      </c>
      <c r="D23" s="221" t="s">
        <v>78</v>
      </c>
      <c r="E23" s="65" t="s">
        <v>14336</v>
      </c>
      <c r="F23" s="65" t="s">
        <v>14335</v>
      </c>
      <c r="G23" s="306">
        <v>0</v>
      </c>
      <c r="H23" s="65" t="s">
        <v>81</v>
      </c>
      <c r="I23" s="221" t="s">
        <v>82</v>
      </c>
      <c r="J23" s="220" t="s">
        <v>83</v>
      </c>
      <c r="K23" s="66" t="s">
        <v>14334</v>
      </c>
      <c r="L23" s="68">
        <v>15971200</v>
      </c>
      <c r="M23" s="221" t="s">
        <v>85</v>
      </c>
      <c r="N23" s="66" t="s">
        <v>10622</v>
      </c>
      <c r="O23" s="66">
        <v>57428933</v>
      </c>
      <c r="P23" s="65">
        <v>28</v>
      </c>
      <c r="Q23" s="78">
        <v>45670</v>
      </c>
      <c r="R23" s="66">
        <v>5573604000</v>
      </c>
      <c r="S23" s="78">
        <v>45672</v>
      </c>
      <c r="T23" s="68">
        <v>15971200</v>
      </c>
      <c r="U23" s="65" t="s">
        <v>87</v>
      </c>
      <c r="V23" s="68">
        <v>57435262</v>
      </c>
      <c r="W23" s="67" t="s">
        <v>10266</v>
      </c>
      <c r="X23" s="70">
        <v>45672</v>
      </c>
      <c r="Y23" s="70">
        <v>45672</v>
      </c>
      <c r="Z23" s="70" t="s">
        <v>89</v>
      </c>
      <c r="AA23" s="70">
        <v>45808</v>
      </c>
      <c r="AB23" s="49">
        <f t="shared" si="0"/>
        <v>136</v>
      </c>
      <c r="AC23" s="65">
        <v>2</v>
      </c>
      <c r="AD23" s="424">
        <v>3472000</v>
      </c>
      <c r="AE23" s="65">
        <v>1</v>
      </c>
      <c r="AF23" s="78">
        <v>45838</v>
      </c>
      <c r="AG23" s="49">
        <f t="shared" si="1"/>
        <v>30</v>
      </c>
      <c r="AH23" s="65">
        <v>0</v>
      </c>
      <c r="AI23" s="68">
        <v>0</v>
      </c>
      <c r="AJ23" s="65" t="s">
        <v>89</v>
      </c>
      <c r="AK23" s="78" t="s">
        <v>89</v>
      </c>
      <c r="AL23" s="65">
        <v>0</v>
      </c>
      <c r="AM23" s="78" t="s">
        <v>89</v>
      </c>
      <c r="AN23" s="78" t="s">
        <v>89</v>
      </c>
      <c r="AO23" s="78" t="s">
        <v>89</v>
      </c>
      <c r="AP23" s="49">
        <f t="shared" si="2"/>
        <v>0</v>
      </c>
      <c r="AQ23" s="49">
        <f>+L23+AD23-AI23</f>
        <v>19443200</v>
      </c>
      <c r="AR23" s="65" t="s">
        <v>87</v>
      </c>
      <c r="AS23" s="68">
        <v>15971200</v>
      </c>
      <c r="AT23" s="65" t="s">
        <v>90</v>
      </c>
      <c r="AU23" s="68">
        <v>0</v>
      </c>
      <c r="AV23" s="75" t="s">
        <v>89</v>
      </c>
      <c r="AW23" s="423">
        <v>19443200</v>
      </c>
      <c r="AX23" s="79">
        <f t="shared" si="3"/>
        <v>0</v>
      </c>
      <c r="AY23" s="223">
        <f t="shared" si="4"/>
        <v>1</v>
      </c>
      <c r="AZ23" s="74">
        <v>1</v>
      </c>
      <c r="BA23" s="75" t="s">
        <v>89</v>
      </c>
      <c r="BB23" s="65" t="s">
        <v>103</v>
      </c>
      <c r="BC23" s="66" t="s">
        <v>14333</v>
      </c>
      <c r="BD23" s="221" t="s">
        <v>87</v>
      </c>
      <c r="BE23" s="221" t="s">
        <v>87</v>
      </c>
    </row>
    <row r="24" spans="2:57" x14ac:dyDescent="0.25">
      <c r="B24" s="221">
        <v>2025</v>
      </c>
      <c r="C24" s="221">
        <v>891780111</v>
      </c>
      <c r="D24" s="221" t="s">
        <v>78</v>
      </c>
      <c r="E24" s="65" t="s">
        <v>14332</v>
      </c>
      <c r="F24" s="65" t="s">
        <v>14331</v>
      </c>
      <c r="G24" s="306">
        <v>0</v>
      </c>
      <c r="H24" s="65" t="s">
        <v>81</v>
      </c>
      <c r="I24" s="221" t="s">
        <v>82</v>
      </c>
      <c r="J24" s="220" t="s">
        <v>83</v>
      </c>
      <c r="K24" s="66" t="s">
        <v>12154</v>
      </c>
      <c r="L24" s="68">
        <v>11250000</v>
      </c>
      <c r="M24" s="221" t="s">
        <v>85</v>
      </c>
      <c r="N24" s="66" t="s">
        <v>11457</v>
      </c>
      <c r="O24" s="66">
        <v>7144181</v>
      </c>
      <c r="P24" s="65">
        <v>27</v>
      </c>
      <c r="Q24" s="78">
        <v>45670</v>
      </c>
      <c r="R24" s="66">
        <v>2494141000</v>
      </c>
      <c r="S24" s="78">
        <v>45672</v>
      </c>
      <c r="T24" s="68">
        <v>11250000</v>
      </c>
      <c r="U24" s="65" t="s">
        <v>87</v>
      </c>
      <c r="V24" s="68">
        <v>85459497</v>
      </c>
      <c r="W24" s="67" t="s">
        <v>540</v>
      </c>
      <c r="X24" s="70">
        <v>45672</v>
      </c>
      <c r="Y24" s="70">
        <v>45672</v>
      </c>
      <c r="Z24" s="70" t="s">
        <v>89</v>
      </c>
      <c r="AA24" s="70">
        <v>45808</v>
      </c>
      <c r="AB24" s="49">
        <f t="shared" si="0"/>
        <v>136</v>
      </c>
      <c r="AC24" s="65">
        <v>2</v>
      </c>
      <c r="AD24" s="424">
        <v>2250000</v>
      </c>
      <c r="AE24" s="65">
        <v>1</v>
      </c>
      <c r="AF24" s="78">
        <v>45838</v>
      </c>
      <c r="AG24" s="49">
        <f t="shared" si="1"/>
        <v>30</v>
      </c>
      <c r="AH24" s="65">
        <v>0</v>
      </c>
      <c r="AI24" s="68">
        <v>0</v>
      </c>
      <c r="AJ24" s="65" t="s">
        <v>89</v>
      </c>
      <c r="AK24" s="78" t="s">
        <v>89</v>
      </c>
      <c r="AL24" s="65">
        <v>0</v>
      </c>
      <c r="AM24" s="78" t="s">
        <v>89</v>
      </c>
      <c r="AN24" s="78" t="s">
        <v>89</v>
      </c>
      <c r="AO24" s="78" t="s">
        <v>89</v>
      </c>
      <c r="AP24" s="49">
        <f t="shared" si="2"/>
        <v>0</v>
      </c>
      <c r="AQ24" s="49">
        <f>+L24+AD24-AI24</f>
        <v>13500000</v>
      </c>
      <c r="AR24" s="65" t="s">
        <v>87</v>
      </c>
      <c r="AS24" s="68">
        <v>11250000</v>
      </c>
      <c r="AT24" s="65" t="s">
        <v>90</v>
      </c>
      <c r="AU24" s="68">
        <v>0</v>
      </c>
      <c r="AV24" s="75" t="s">
        <v>89</v>
      </c>
      <c r="AW24" s="423">
        <v>13500000</v>
      </c>
      <c r="AX24" s="79">
        <f t="shared" si="3"/>
        <v>0</v>
      </c>
      <c r="AY24" s="223">
        <f t="shared" si="4"/>
        <v>1</v>
      </c>
      <c r="AZ24" s="74">
        <v>1</v>
      </c>
      <c r="BA24" s="75" t="s">
        <v>89</v>
      </c>
      <c r="BB24" s="65" t="s">
        <v>103</v>
      </c>
      <c r="BC24" s="66" t="s">
        <v>14330</v>
      </c>
      <c r="BD24" s="221" t="s">
        <v>87</v>
      </c>
      <c r="BE24" s="221" t="s">
        <v>87</v>
      </c>
    </row>
    <row r="25" spans="2:57" x14ac:dyDescent="0.25">
      <c r="B25" s="221">
        <v>2025</v>
      </c>
      <c r="C25" s="221">
        <v>891780111</v>
      </c>
      <c r="D25" s="221" t="s">
        <v>78</v>
      </c>
      <c r="E25" s="65" t="s">
        <v>14329</v>
      </c>
      <c r="F25" s="65" t="s">
        <v>14328</v>
      </c>
      <c r="G25" s="306">
        <v>0</v>
      </c>
      <c r="H25" s="65" t="s">
        <v>81</v>
      </c>
      <c r="I25" s="221" t="s">
        <v>82</v>
      </c>
      <c r="J25" s="220" t="s">
        <v>83</v>
      </c>
      <c r="K25" s="66" t="s">
        <v>14327</v>
      </c>
      <c r="L25" s="68">
        <v>11250000</v>
      </c>
      <c r="M25" s="221" t="s">
        <v>85</v>
      </c>
      <c r="N25" s="66" t="s">
        <v>11447</v>
      </c>
      <c r="O25" s="66">
        <v>1007934124</v>
      </c>
      <c r="P25" s="65">
        <v>27</v>
      </c>
      <c r="Q25" s="78">
        <v>45670</v>
      </c>
      <c r="R25" s="66">
        <v>2494141000</v>
      </c>
      <c r="S25" s="78">
        <v>45672</v>
      </c>
      <c r="T25" s="68">
        <v>11250000</v>
      </c>
      <c r="U25" s="65" t="s">
        <v>87</v>
      </c>
      <c r="V25" s="68">
        <v>85459497</v>
      </c>
      <c r="W25" s="67" t="s">
        <v>540</v>
      </c>
      <c r="X25" s="70">
        <v>45672</v>
      </c>
      <c r="Y25" s="70">
        <v>45672</v>
      </c>
      <c r="Z25" s="70" t="s">
        <v>89</v>
      </c>
      <c r="AA25" s="70">
        <v>45808</v>
      </c>
      <c r="AB25" s="49">
        <f t="shared" si="0"/>
        <v>136</v>
      </c>
      <c r="AC25" s="65">
        <v>2</v>
      </c>
      <c r="AD25" s="424">
        <v>2250000</v>
      </c>
      <c r="AE25" s="65">
        <v>1</v>
      </c>
      <c r="AF25" s="78">
        <v>45838</v>
      </c>
      <c r="AG25" s="49">
        <f t="shared" si="1"/>
        <v>30</v>
      </c>
      <c r="AH25" s="65">
        <v>0</v>
      </c>
      <c r="AI25" s="68">
        <v>0</v>
      </c>
      <c r="AJ25" s="65" t="s">
        <v>89</v>
      </c>
      <c r="AK25" s="78" t="s">
        <v>89</v>
      </c>
      <c r="AL25" s="65">
        <v>0</v>
      </c>
      <c r="AM25" s="78" t="s">
        <v>89</v>
      </c>
      <c r="AN25" s="78" t="s">
        <v>89</v>
      </c>
      <c r="AO25" s="78" t="s">
        <v>89</v>
      </c>
      <c r="AP25" s="49">
        <f t="shared" si="2"/>
        <v>0</v>
      </c>
      <c r="AQ25" s="49">
        <f>+L25+AD25-AI25</f>
        <v>13500000</v>
      </c>
      <c r="AR25" s="65" t="s">
        <v>87</v>
      </c>
      <c r="AS25" s="68">
        <v>11250000</v>
      </c>
      <c r="AT25" s="65" t="s">
        <v>90</v>
      </c>
      <c r="AU25" s="68">
        <v>0</v>
      </c>
      <c r="AV25" s="75" t="s">
        <v>89</v>
      </c>
      <c r="AW25" s="423">
        <v>13500000</v>
      </c>
      <c r="AX25" s="79">
        <f t="shared" si="3"/>
        <v>0</v>
      </c>
      <c r="AY25" s="223">
        <f t="shared" si="4"/>
        <v>1</v>
      </c>
      <c r="AZ25" s="74">
        <v>1</v>
      </c>
      <c r="BA25" s="75" t="s">
        <v>89</v>
      </c>
      <c r="BB25" s="65" t="s">
        <v>103</v>
      </c>
      <c r="BC25" s="66" t="s">
        <v>14326</v>
      </c>
      <c r="BD25" s="221" t="s">
        <v>87</v>
      </c>
      <c r="BE25" s="221" t="s">
        <v>87</v>
      </c>
    </row>
    <row r="26" spans="2:57" x14ac:dyDescent="0.25">
      <c r="B26" s="221">
        <v>2025</v>
      </c>
      <c r="C26" s="221">
        <v>891780111</v>
      </c>
      <c r="D26" s="221" t="s">
        <v>78</v>
      </c>
      <c r="E26" s="65" t="s">
        <v>14325</v>
      </c>
      <c r="F26" s="65" t="s">
        <v>14324</v>
      </c>
      <c r="G26" s="306">
        <v>0</v>
      </c>
      <c r="H26" s="65" t="s">
        <v>81</v>
      </c>
      <c r="I26" s="221" t="s">
        <v>82</v>
      </c>
      <c r="J26" s="220" t="s">
        <v>83</v>
      </c>
      <c r="K26" s="66" t="s">
        <v>14323</v>
      </c>
      <c r="L26" s="68">
        <v>11250000</v>
      </c>
      <c r="M26" s="221" t="s">
        <v>85</v>
      </c>
      <c r="N26" s="66" t="s">
        <v>11452</v>
      </c>
      <c r="O26" s="66">
        <v>19619141</v>
      </c>
      <c r="P26" s="65">
        <v>27</v>
      </c>
      <c r="Q26" s="78">
        <v>45670</v>
      </c>
      <c r="R26" s="66">
        <v>2494141000</v>
      </c>
      <c r="S26" s="78">
        <v>45672</v>
      </c>
      <c r="T26" s="68">
        <v>11250000</v>
      </c>
      <c r="U26" s="65" t="s">
        <v>87</v>
      </c>
      <c r="V26" s="68">
        <v>85459497</v>
      </c>
      <c r="W26" s="67" t="s">
        <v>540</v>
      </c>
      <c r="X26" s="70">
        <v>45672</v>
      </c>
      <c r="Y26" s="70">
        <v>45672</v>
      </c>
      <c r="Z26" s="70" t="s">
        <v>89</v>
      </c>
      <c r="AA26" s="70">
        <v>45808</v>
      </c>
      <c r="AB26" s="49">
        <f t="shared" si="0"/>
        <v>136</v>
      </c>
      <c r="AC26" s="65">
        <v>2</v>
      </c>
      <c r="AD26" s="424">
        <v>2250000</v>
      </c>
      <c r="AE26" s="65">
        <v>1</v>
      </c>
      <c r="AF26" s="78">
        <v>45838</v>
      </c>
      <c r="AG26" s="49">
        <f t="shared" si="1"/>
        <v>30</v>
      </c>
      <c r="AH26" s="65">
        <v>0</v>
      </c>
      <c r="AI26" s="68">
        <v>0</v>
      </c>
      <c r="AJ26" s="65" t="s">
        <v>89</v>
      </c>
      <c r="AK26" s="78" t="s">
        <v>89</v>
      </c>
      <c r="AL26" s="65">
        <v>0</v>
      </c>
      <c r="AM26" s="78" t="s">
        <v>89</v>
      </c>
      <c r="AN26" s="78" t="s">
        <v>89</v>
      </c>
      <c r="AO26" s="78" t="s">
        <v>89</v>
      </c>
      <c r="AP26" s="49">
        <f t="shared" si="2"/>
        <v>0</v>
      </c>
      <c r="AQ26" s="49">
        <f>+L26+AD26-AI26</f>
        <v>13500000</v>
      </c>
      <c r="AR26" s="65" t="s">
        <v>87</v>
      </c>
      <c r="AS26" s="68">
        <v>11250000</v>
      </c>
      <c r="AT26" s="65" t="s">
        <v>90</v>
      </c>
      <c r="AU26" s="68">
        <v>0</v>
      </c>
      <c r="AV26" s="75" t="s">
        <v>89</v>
      </c>
      <c r="AW26" s="423">
        <v>13500000</v>
      </c>
      <c r="AX26" s="79">
        <f t="shared" si="3"/>
        <v>0</v>
      </c>
      <c r="AY26" s="223">
        <f t="shared" si="4"/>
        <v>1</v>
      </c>
      <c r="AZ26" s="74">
        <v>1</v>
      </c>
      <c r="BA26" s="75" t="s">
        <v>89</v>
      </c>
      <c r="BB26" s="65" t="s">
        <v>103</v>
      </c>
      <c r="BC26" s="66" t="s">
        <v>14322</v>
      </c>
      <c r="BD26" s="221" t="s">
        <v>87</v>
      </c>
      <c r="BE26" s="221" t="s">
        <v>87</v>
      </c>
    </row>
    <row r="27" spans="2:57" x14ac:dyDescent="0.25">
      <c r="B27" s="221">
        <v>2025</v>
      </c>
      <c r="C27" s="221">
        <v>891780111</v>
      </c>
      <c r="D27" s="221" t="s">
        <v>78</v>
      </c>
      <c r="E27" s="65" t="s">
        <v>14321</v>
      </c>
      <c r="F27" s="65" t="s">
        <v>14320</v>
      </c>
      <c r="G27" s="306">
        <v>0</v>
      </c>
      <c r="H27" s="65" t="s">
        <v>81</v>
      </c>
      <c r="I27" s="221" t="s">
        <v>82</v>
      </c>
      <c r="J27" s="220" t="s">
        <v>83</v>
      </c>
      <c r="K27" s="66" t="s">
        <v>14319</v>
      </c>
      <c r="L27" s="68">
        <v>11250000</v>
      </c>
      <c r="M27" s="221" t="s">
        <v>85</v>
      </c>
      <c r="N27" s="66" t="s">
        <v>9358</v>
      </c>
      <c r="O27" s="66">
        <v>12637472</v>
      </c>
      <c r="P27" s="65">
        <v>27</v>
      </c>
      <c r="Q27" s="78">
        <v>45670</v>
      </c>
      <c r="R27" s="66">
        <v>2494141000</v>
      </c>
      <c r="S27" s="78">
        <v>45672</v>
      </c>
      <c r="T27" s="68">
        <v>11250000</v>
      </c>
      <c r="U27" s="65" t="s">
        <v>87</v>
      </c>
      <c r="V27" s="68">
        <v>85459497</v>
      </c>
      <c r="W27" s="67" t="s">
        <v>540</v>
      </c>
      <c r="X27" s="70">
        <v>45672</v>
      </c>
      <c r="Y27" s="70">
        <v>45672</v>
      </c>
      <c r="Z27" s="70" t="s">
        <v>89</v>
      </c>
      <c r="AA27" s="70">
        <v>45808</v>
      </c>
      <c r="AB27" s="49">
        <f t="shared" si="0"/>
        <v>136</v>
      </c>
      <c r="AC27" s="65">
        <v>2</v>
      </c>
      <c r="AD27" s="424">
        <v>2250000</v>
      </c>
      <c r="AE27" s="65">
        <v>1</v>
      </c>
      <c r="AF27" s="78">
        <v>45838</v>
      </c>
      <c r="AG27" s="49">
        <f t="shared" si="1"/>
        <v>30</v>
      </c>
      <c r="AH27" s="65">
        <v>0</v>
      </c>
      <c r="AI27" s="68">
        <v>0</v>
      </c>
      <c r="AJ27" s="65" t="s">
        <v>89</v>
      </c>
      <c r="AK27" s="78" t="s">
        <v>89</v>
      </c>
      <c r="AL27" s="65">
        <v>0</v>
      </c>
      <c r="AM27" s="78" t="s">
        <v>89</v>
      </c>
      <c r="AN27" s="78" t="s">
        <v>89</v>
      </c>
      <c r="AO27" s="78" t="s">
        <v>89</v>
      </c>
      <c r="AP27" s="49">
        <f t="shared" si="2"/>
        <v>0</v>
      </c>
      <c r="AQ27" s="49">
        <f>+L27+AD27-AI27</f>
        <v>13500000</v>
      </c>
      <c r="AR27" s="65" t="s">
        <v>87</v>
      </c>
      <c r="AS27" s="68">
        <v>11250000</v>
      </c>
      <c r="AT27" s="65" t="s">
        <v>90</v>
      </c>
      <c r="AU27" s="68">
        <v>0</v>
      </c>
      <c r="AV27" s="75" t="s">
        <v>89</v>
      </c>
      <c r="AW27" s="423">
        <v>13500000</v>
      </c>
      <c r="AX27" s="79">
        <f t="shared" si="3"/>
        <v>0</v>
      </c>
      <c r="AY27" s="223">
        <f t="shared" si="4"/>
        <v>1</v>
      </c>
      <c r="AZ27" s="74">
        <v>1</v>
      </c>
      <c r="BA27" s="75" t="s">
        <v>89</v>
      </c>
      <c r="BB27" s="65" t="s">
        <v>103</v>
      </c>
      <c r="BC27" s="66" t="s">
        <v>14318</v>
      </c>
      <c r="BD27" s="221" t="s">
        <v>87</v>
      </c>
      <c r="BE27" s="221" t="s">
        <v>87</v>
      </c>
    </row>
    <row r="28" spans="2:57" x14ac:dyDescent="0.25">
      <c r="B28" s="221">
        <v>2025</v>
      </c>
      <c r="C28" s="221">
        <v>891780111</v>
      </c>
      <c r="D28" s="221" t="s">
        <v>78</v>
      </c>
      <c r="E28" s="65" t="s">
        <v>14317</v>
      </c>
      <c r="F28" s="65" t="s">
        <v>14316</v>
      </c>
      <c r="G28" s="306">
        <v>0</v>
      </c>
      <c r="H28" s="65" t="s">
        <v>81</v>
      </c>
      <c r="I28" s="221" t="s">
        <v>82</v>
      </c>
      <c r="J28" s="220" t="s">
        <v>83</v>
      </c>
      <c r="K28" s="66" t="s">
        <v>12154</v>
      </c>
      <c r="L28" s="68">
        <v>11250000</v>
      </c>
      <c r="M28" s="221" t="s">
        <v>85</v>
      </c>
      <c r="N28" s="66" t="s">
        <v>11256</v>
      </c>
      <c r="O28" s="66">
        <v>84455698</v>
      </c>
      <c r="P28" s="65">
        <v>27</v>
      </c>
      <c r="Q28" s="78">
        <v>45670</v>
      </c>
      <c r="R28" s="66">
        <v>2494141000</v>
      </c>
      <c r="S28" s="78">
        <v>45672</v>
      </c>
      <c r="T28" s="68">
        <v>11250000</v>
      </c>
      <c r="U28" s="65" t="s">
        <v>87</v>
      </c>
      <c r="V28" s="68">
        <v>85459497</v>
      </c>
      <c r="W28" s="67" t="s">
        <v>540</v>
      </c>
      <c r="X28" s="70">
        <v>45672</v>
      </c>
      <c r="Y28" s="70">
        <v>45672</v>
      </c>
      <c r="Z28" s="70" t="s">
        <v>89</v>
      </c>
      <c r="AA28" s="70">
        <v>45808</v>
      </c>
      <c r="AB28" s="49">
        <f t="shared" si="0"/>
        <v>136</v>
      </c>
      <c r="AC28" s="65">
        <v>2</v>
      </c>
      <c r="AD28" s="424">
        <v>1125000</v>
      </c>
      <c r="AE28" s="65">
        <v>1</v>
      </c>
      <c r="AF28" s="78">
        <v>45823</v>
      </c>
      <c r="AG28" s="49">
        <f t="shared" si="1"/>
        <v>15</v>
      </c>
      <c r="AH28" s="65">
        <v>0</v>
      </c>
      <c r="AI28" s="68">
        <v>0</v>
      </c>
      <c r="AJ28" s="65" t="s">
        <v>89</v>
      </c>
      <c r="AK28" s="78" t="s">
        <v>89</v>
      </c>
      <c r="AL28" s="65">
        <v>0</v>
      </c>
      <c r="AM28" s="78" t="s">
        <v>89</v>
      </c>
      <c r="AN28" s="78" t="s">
        <v>89</v>
      </c>
      <c r="AO28" s="78" t="s">
        <v>89</v>
      </c>
      <c r="AP28" s="49">
        <f t="shared" si="2"/>
        <v>0</v>
      </c>
      <c r="AQ28" s="49">
        <f>+L28+AD28-AI28</f>
        <v>12375000</v>
      </c>
      <c r="AR28" s="65" t="s">
        <v>87</v>
      </c>
      <c r="AS28" s="68">
        <v>11250000</v>
      </c>
      <c r="AT28" s="65" t="s">
        <v>90</v>
      </c>
      <c r="AU28" s="68">
        <v>0</v>
      </c>
      <c r="AV28" s="75" t="s">
        <v>89</v>
      </c>
      <c r="AW28" s="423">
        <v>12375000</v>
      </c>
      <c r="AX28" s="79">
        <f t="shared" si="3"/>
        <v>0</v>
      </c>
      <c r="AY28" s="223">
        <f t="shared" si="4"/>
        <v>1</v>
      </c>
      <c r="AZ28" s="74">
        <v>1</v>
      </c>
      <c r="BA28" s="75" t="s">
        <v>89</v>
      </c>
      <c r="BB28" s="65" t="s">
        <v>103</v>
      </c>
      <c r="BC28" s="66" t="s">
        <v>14315</v>
      </c>
      <c r="BD28" s="221" t="s">
        <v>87</v>
      </c>
      <c r="BE28" s="221" t="s">
        <v>87</v>
      </c>
    </row>
    <row r="29" spans="2:57" x14ac:dyDescent="0.25">
      <c r="B29" s="221">
        <v>2025</v>
      </c>
      <c r="C29" s="221">
        <v>891780111</v>
      </c>
      <c r="D29" s="221" t="s">
        <v>78</v>
      </c>
      <c r="E29" s="65" t="s">
        <v>14314</v>
      </c>
      <c r="F29" s="65" t="s">
        <v>14313</v>
      </c>
      <c r="G29" s="306">
        <v>0</v>
      </c>
      <c r="H29" s="65" t="s">
        <v>81</v>
      </c>
      <c r="I29" s="221" t="s">
        <v>82</v>
      </c>
      <c r="J29" s="220" t="s">
        <v>83</v>
      </c>
      <c r="K29" s="66" t="s">
        <v>12154</v>
      </c>
      <c r="L29" s="68">
        <v>11250000</v>
      </c>
      <c r="M29" s="221" t="s">
        <v>85</v>
      </c>
      <c r="N29" s="66" t="s">
        <v>11433</v>
      </c>
      <c r="O29" s="66">
        <v>84092041</v>
      </c>
      <c r="P29" s="65">
        <v>27</v>
      </c>
      <c r="Q29" s="78">
        <v>45670</v>
      </c>
      <c r="R29" s="66">
        <v>2494141000</v>
      </c>
      <c r="S29" s="78">
        <v>45672</v>
      </c>
      <c r="T29" s="68">
        <v>11250000</v>
      </c>
      <c r="U29" s="65" t="s">
        <v>87</v>
      </c>
      <c r="V29" s="68">
        <v>85459497</v>
      </c>
      <c r="W29" s="67" t="s">
        <v>540</v>
      </c>
      <c r="X29" s="70">
        <v>45672</v>
      </c>
      <c r="Y29" s="70">
        <v>45672</v>
      </c>
      <c r="Z29" s="70" t="s">
        <v>89</v>
      </c>
      <c r="AA29" s="70">
        <v>45808</v>
      </c>
      <c r="AB29" s="49">
        <f t="shared" si="0"/>
        <v>136</v>
      </c>
      <c r="AC29" s="65">
        <v>2</v>
      </c>
      <c r="AD29" s="424">
        <v>2250000</v>
      </c>
      <c r="AE29" s="65">
        <v>1</v>
      </c>
      <c r="AF29" s="78">
        <v>45838</v>
      </c>
      <c r="AG29" s="49">
        <f t="shared" si="1"/>
        <v>30</v>
      </c>
      <c r="AH29" s="65">
        <v>0</v>
      </c>
      <c r="AI29" s="68">
        <v>0</v>
      </c>
      <c r="AJ29" s="65" t="s">
        <v>89</v>
      </c>
      <c r="AK29" s="78" t="s">
        <v>89</v>
      </c>
      <c r="AL29" s="65">
        <v>0</v>
      </c>
      <c r="AM29" s="78" t="s">
        <v>89</v>
      </c>
      <c r="AN29" s="78" t="s">
        <v>89</v>
      </c>
      <c r="AO29" s="78" t="s">
        <v>89</v>
      </c>
      <c r="AP29" s="49">
        <f t="shared" si="2"/>
        <v>0</v>
      </c>
      <c r="AQ29" s="49">
        <f>+L29+AD29-AI29</f>
        <v>13500000</v>
      </c>
      <c r="AR29" s="65" t="s">
        <v>87</v>
      </c>
      <c r="AS29" s="68">
        <v>11250000</v>
      </c>
      <c r="AT29" s="65" t="s">
        <v>90</v>
      </c>
      <c r="AU29" s="68">
        <v>0</v>
      </c>
      <c r="AV29" s="75" t="s">
        <v>89</v>
      </c>
      <c r="AW29" s="423">
        <v>13500000</v>
      </c>
      <c r="AX29" s="79">
        <f t="shared" si="3"/>
        <v>0</v>
      </c>
      <c r="AY29" s="223">
        <f t="shared" si="4"/>
        <v>1</v>
      </c>
      <c r="AZ29" s="74">
        <v>1</v>
      </c>
      <c r="BA29" s="75" t="s">
        <v>89</v>
      </c>
      <c r="BB29" s="65" t="s">
        <v>103</v>
      </c>
      <c r="BC29" s="66" t="s">
        <v>14312</v>
      </c>
      <c r="BD29" s="221" t="s">
        <v>87</v>
      </c>
      <c r="BE29" s="221" t="s">
        <v>87</v>
      </c>
    </row>
    <row r="30" spans="2:57" x14ac:dyDescent="0.25">
      <c r="B30" s="221">
        <v>2025</v>
      </c>
      <c r="C30" s="221">
        <v>891780111</v>
      </c>
      <c r="D30" s="221" t="s">
        <v>78</v>
      </c>
      <c r="E30" s="65" t="s">
        <v>14311</v>
      </c>
      <c r="F30" s="65" t="s">
        <v>14310</v>
      </c>
      <c r="G30" s="306">
        <v>0</v>
      </c>
      <c r="H30" s="65" t="s">
        <v>81</v>
      </c>
      <c r="I30" s="221" t="s">
        <v>82</v>
      </c>
      <c r="J30" s="220" t="s">
        <v>83</v>
      </c>
      <c r="K30" s="66" t="s">
        <v>12154</v>
      </c>
      <c r="L30" s="68">
        <v>11250000</v>
      </c>
      <c r="M30" s="221" t="s">
        <v>85</v>
      </c>
      <c r="N30" s="66" t="s">
        <v>11050</v>
      </c>
      <c r="O30" s="66">
        <v>7631755</v>
      </c>
      <c r="P30" s="65">
        <v>27</v>
      </c>
      <c r="Q30" s="78">
        <v>45670</v>
      </c>
      <c r="R30" s="66">
        <v>2494141000</v>
      </c>
      <c r="S30" s="78">
        <v>45672</v>
      </c>
      <c r="T30" s="68">
        <v>11250000</v>
      </c>
      <c r="U30" s="65" t="s">
        <v>87</v>
      </c>
      <c r="V30" s="68">
        <v>85459497</v>
      </c>
      <c r="W30" s="67" t="s">
        <v>540</v>
      </c>
      <c r="X30" s="70">
        <v>45672</v>
      </c>
      <c r="Y30" s="70">
        <v>45672</v>
      </c>
      <c r="Z30" s="70" t="s">
        <v>89</v>
      </c>
      <c r="AA30" s="70">
        <v>45808</v>
      </c>
      <c r="AB30" s="49">
        <f t="shared" si="0"/>
        <v>136</v>
      </c>
      <c r="AC30" s="65">
        <v>2</v>
      </c>
      <c r="AD30" s="424">
        <v>2250000</v>
      </c>
      <c r="AE30" s="65">
        <v>1</v>
      </c>
      <c r="AF30" s="78">
        <v>45838</v>
      </c>
      <c r="AG30" s="49">
        <f t="shared" si="1"/>
        <v>30</v>
      </c>
      <c r="AH30" s="65">
        <v>0</v>
      </c>
      <c r="AI30" s="68">
        <v>0</v>
      </c>
      <c r="AJ30" s="65" t="s">
        <v>89</v>
      </c>
      <c r="AK30" s="78" t="s">
        <v>89</v>
      </c>
      <c r="AL30" s="65">
        <v>0</v>
      </c>
      <c r="AM30" s="78" t="s">
        <v>89</v>
      </c>
      <c r="AN30" s="78" t="s">
        <v>89</v>
      </c>
      <c r="AO30" s="78" t="s">
        <v>89</v>
      </c>
      <c r="AP30" s="49">
        <f t="shared" si="2"/>
        <v>0</v>
      </c>
      <c r="AQ30" s="49">
        <f>+L30+AD30-AI30</f>
        <v>13500000</v>
      </c>
      <c r="AR30" s="65" t="s">
        <v>87</v>
      </c>
      <c r="AS30" s="68">
        <v>11250000</v>
      </c>
      <c r="AT30" s="65" t="s">
        <v>90</v>
      </c>
      <c r="AU30" s="68">
        <v>0</v>
      </c>
      <c r="AV30" s="75" t="s">
        <v>89</v>
      </c>
      <c r="AW30" s="423">
        <v>13500000</v>
      </c>
      <c r="AX30" s="79">
        <f t="shared" si="3"/>
        <v>0</v>
      </c>
      <c r="AY30" s="223">
        <f t="shared" si="4"/>
        <v>1</v>
      </c>
      <c r="AZ30" s="74">
        <v>1</v>
      </c>
      <c r="BA30" s="75" t="s">
        <v>89</v>
      </c>
      <c r="BB30" s="65" t="s">
        <v>103</v>
      </c>
      <c r="BC30" s="66" t="s">
        <v>14309</v>
      </c>
      <c r="BD30" s="221" t="s">
        <v>87</v>
      </c>
      <c r="BE30" s="221" t="s">
        <v>87</v>
      </c>
    </row>
    <row r="31" spans="2:57" x14ac:dyDescent="0.25">
      <c r="B31" s="221">
        <v>2025</v>
      </c>
      <c r="C31" s="221">
        <v>891780111</v>
      </c>
      <c r="D31" s="221" t="s">
        <v>78</v>
      </c>
      <c r="E31" s="65" t="s">
        <v>14308</v>
      </c>
      <c r="F31" s="65" t="s">
        <v>14307</v>
      </c>
      <c r="G31" s="306">
        <v>0</v>
      </c>
      <c r="H31" s="65" t="s">
        <v>81</v>
      </c>
      <c r="I31" s="221" t="s">
        <v>82</v>
      </c>
      <c r="J31" s="220" t="s">
        <v>83</v>
      </c>
      <c r="K31" s="66" t="s">
        <v>12154</v>
      </c>
      <c r="L31" s="68">
        <v>11250000</v>
      </c>
      <c r="M31" s="221" t="s">
        <v>85</v>
      </c>
      <c r="N31" s="66" t="s">
        <v>11310</v>
      </c>
      <c r="O31" s="66">
        <v>85451015</v>
      </c>
      <c r="P31" s="65">
        <v>27</v>
      </c>
      <c r="Q31" s="78">
        <v>45670</v>
      </c>
      <c r="R31" s="66">
        <v>2494141000</v>
      </c>
      <c r="S31" s="78">
        <v>45672</v>
      </c>
      <c r="T31" s="68">
        <v>11250000</v>
      </c>
      <c r="U31" s="65" t="s">
        <v>87</v>
      </c>
      <c r="V31" s="68">
        <v>85459497</v>
      </c>
      <c r="W31" s="67" t="s">
        <v>540</v>
      </c>
      <c r="X31" s="70">
        <v>45672</v>
      </c>
      <c r="Y31" s="70">
        <v>45672</v>
      </c>
      <c r="Z31" s="70" t="s">
        <v>89</v>
      </c>
      <c r="AA31" s="70">
        <v>45808</v>
      </c>
      <c r="AB31" s="49">
        <f t="shared" si="0"/>
        <v>136</v>
      </c>
      <c r="AC31" s="65">
        <v>2</v>
      </c>
      <c r="AD31" s="424">
        <v>2250000</v>
      </c>
      <c r="AE31" s="65">
        <v>1</v>
      </c>
      <c r="AF31" s="78">
        <v>45838</v>
      </c>
      <c r="AG31" s="49">
        <f t="shared" si="1"/>
        <v>30</v>
      </c>
      <c r="AH31" s="65">
        <v>0</v>
      </c>
      <c r="AI31" s="68">
        <v>0</v>
      </c>
      <c r="AJ31" s="65" t="s">
        <v>89</v>
      </c>
      <c r="AK31" s="78" t="s">
        <v>89</v>
      </c>
      <c r="AL31" s="65">
        <v>0</v>
      </c>
      <c r="AM31" s="78" t="s">
        <v>89</v>
      </c>
      <c r="AN31" s="78" t="s">
        <v>89</v>
      </c>
      <c r="AO31" s="78" t="s">
        <v>89</v>
      </c>
      <c r="AP31" s="49">
        <f t="shared" si="2"/>
        <v>0</v>
      </c>
      <c r="AQ31" s="49">
        <f>+L31+AD31-AI31</f>
        <v>13500000</v>
      </c>
      <c r="AR31" s="65" t="s">
        <v>87</v>
      </c>
      <c r="AS31" s="68">
        <v>11250000</v>
      </c>
      <c r="AT31" s="65" t="s">
        <v>90</v>
      </c>
      <c r="AU31" s="68">
        <v>0</v>
      </c>
      <c r="AV31" s="75" t="s">
        <v>89</v>
      </c>
      <c r="AW31" s="423">
        <v>13500000</v>
      </c>
      <c r="AX31" s="79">
        <f t="shared" si="3"/>
        <v>0</v>
      </c>
      <c r="AY31" s="223">
        <f t="shared" si="4"/>
        <v>1</v>
      </c>
      <c r="AZ31" s="74">
        <v>1</v>
      </c>
      <c r="BA31" s="75" t="s">
        <v>89</v>
      </c>
      <c r="BB31" s="65" t="s">
        <v>103</v>
      </c>
      <c r="BC31" s="66" t="s">
        <v>14306</v>
      </c>
      <c r="BD31" s="221" t="s">
        <v>87</v>
      </c>
      <c r="BE31" s="221" t="s">
        <v>87</v>
      </c>
    </row>
    <row r="32" spans="2:57" x14ac:dyDescent="0.25">
      <c r="B32" s="221">
        <v>2025</v>
      </c>
      <c r="C32" s="221">
        <v>891780111</v>
      </c>
      <c r="D32" s="221" t="s">
        <v>78</v>
      </c>
      <c r="E32" s="65" t="s">
        <v>14305</v>
      </c>
      <c r="F32" s="65" t="s">
        <v>14304</v>
      </c>
      <c r="G32" s="306">
        <v>0</v>
      </c>
      <c r="H32" s="65" t="s">
        <v>81</v>
      </c>
      <c r="I32" s="221" t="s">
        <v>82</v>
      </c>
      <c r="J32" s="220" t="s">
        <v>83</v>
      </c>
      <c r="K32" s="66" t="s">
        <v>14303</v>
      </c>
      <c r="L32" s="68">
        <v>11250000</v>
      </c>
      <c r="M32" s="221" t="s">
        <v>85</v>
      </c>
      <c r="N32" s="66" t="s">
        <v>11305</v>
      </c>
      <c r="O32" s="66">
        <v>1079941098</v>
      </c>
      <c r="P32" s="65">
        <v>27</v>
      </c>
      <c r="Q32" s="78">
        <v>45670</v>
      </c>
      <c r="R32" s="66">
        <v>2494141000</v>
      </c>
      <c r="S32" s="78">
        <v>45672</v>
      </c>
      <c r="T32" s="68">
        <v>11250000</v>
      </c>
      <c r="U32" s="65" t="s">
        <v>87</v>
      </c>
      <c r="V32" s="68">
        <v>85459497</v>
      </c>
      <c r="W32" s="67" t="s">
        <v>540</v>
      </c>
      <c r="X32" s="70">
        <v>45672</v>
      </c>
      <c r="Y32" s="70">
        <v>45672</v>
      </c>
      <c r="Z32" s="70" t="s">
        <v>89</v>
      </c>
      <c r="AA32" s="70">
        <v>45808</v>
      </c>
      <c r="AB32" s="49">
        <f t="shared" si="0"/>
        <v>136</v>
      </c>
      <c r="AC32" s="65">
        <v>2</v>
      </c>
      <c r="AD32" s="424">
        <v>2250000</v>
      </c>
      <c r="AE32" s="65">
        <v>1</v>
      </c>
      <c r="AF32" s="78">
        <v>45838</v>
      </c>
      <c r="AG32" s="49">
        <f t="shared" si="1"/>
        <v>30</v>
      </c>
      <c r="AH32" s="65">
        <v>0</v>
      </c>
      <c r="AI32" s="68">
        <v>0</v>
      </c>
      <c r="AJ32" s="65" t="s">
        <v>89</v>
      </c>
      <c r="AK32" s="78" t="s">
        <v>89</v>
      </c>
      <c r="AL32" s="65">
        <v>0</v>
      </c>
      <c r="AM32" s="78" t="s">
        <v>89</v>
      </c>
      <c r="AN32" s="78" t="s">
        <v>89</v>
      </c>
      <c r="AO32" s="78" t="s">
        <v>89</v>
      </c>
      <c r="AP32" s="49">
        <f t="shared" si="2"/>
        <v>0</v>
      </c>
      <c r="AQ32" s="49">
        <f>+L32+AD32-AI32</f>
        <v>13500000</v>
      </c>
      <c r="AR32" s="65" t="s">
        <v>87</v>
      </c>
      <c r="AS32" s="68">
        <v>11250000</v>
      </c>
      <c r="AT32" s="65" t="s">
        <v>90</v>
      </c>
      <c r="AU32" s="68">
        <v>0</v>
      </c>
      <c r="AV32" s="75" t="s">
        <v>89</v>
      </c>
      <c r="AW32" s="423">
        <v>13500000</v>
      </c>
      <c r="AX32" s="79">
        <f t="shared" si="3"/>
        <v>0</v>
      </c>
      <c r="AY32" s="223">
        <f t="shared" si="4"/>
        <v>1</v>
      </c>
      <c r="AZ32" s="74">
        <v>1</v>
      </c>
      <c r="BA32" s="75" t="s">
        <v>89</v>
      </c>
      <c r="BB32" s="65" t="s">
        <v>103</v>
      </c>
      <c r="BC32" s="66" t="s">
        <v>14300</v>
      </c>
      <c r="BD32" s="221" t="s">
        <v>87</v>
      </c>
      <c r="BE32" s="221" t="s">
        <v>87</v>
      </c>
    </row>
    <row r="33" spans="2:57" x14ac:dyDescent="0.25">
      <c r="B33" s="221">
        <v>2025</v>
      </c>
      <c r="C33" s="221">
        <v>891780111</v>
      </c>
      <c r="D33" s="221" t="s">
        <v>78</v>
      </c>
      <c r="E33" s="65" t="s">
        <v>14302</v>
      </c>
      <c r="F33" s="65" t="s">
        <v>14301</v>
      </c>
      <c r="G33" s="306">
        <v>0</v>
      </c>
      <c r="H33" s="65" t="s">
        <v>81</v>
      </c>
      <c r="I33" s="221" t="s">
        <v>82</v>
      </c>
      <c r="J33" s="220" t="s">
        <v>83</v>
      </c>
      <c r="K33" s="66" t="s">
        <v>12154</v>
      </c>
      <c r="L33" s="68">
        <v>11250000</v>
      </c>
      <c r="M33" s="221" t="s">
        <v>85</v>
      </c>
      <c r="N33" s="66" t="s">
        <v>11423</v>
      </c>
      <c r="O33" s="66">
        <v>84459314</v>
      </c>
      <c r="P33" s="65">
        <v>27</v>
      </c>
      <c r="Q33" s="78">
        <v>45670</v>
      </c>
      <c r="R33" s="66">
        <v>2494141000</v>
      </c>
      <c r="S33" s="78">
        <v>45672</v>
      </c>
      <c r="T33" s="68">
        <v>11250000</v>
      </c>
      <c r="U33" s="65" t="s">
        <v>87</v>
      </c>
      <c r="V33" s="68">
        <v>85459497</v>
      </c>
      <c r="W33" s="67" t="s">
        <v>540</v>
      </c>
      <c r="X33" s="70">
        <v>45672</v>
      </c>
      <c r="Y33" s="70">
        <v>45672</v>
      </c>
      <c r="Z33" s="70" t="s">
        <v>89</v>
      </c>
      <c r="AA33" s="70">
        <v>45808</v>
      </c>
      <c r="AB33" s="49">
        <f t="shared" si="0"/>
        <v>136</v>
      </c>
      <c r="AC33" s="65">
        <v>2</v>
      </c>
      <c r="AD33" s="424">
        <v>2250000</v>
      </c>
      <c r="AE33" s="65">
        <v>1</v>
      </c>
      <c r="AF33" s="78">
        <v>45838</v>
      </c>
      <c r="AG33" s="49">
        <f t="shared" si="1"/>
        <v>30</v>
      </c>
      <c r="AH33" s="65">
        <v>0</v>
      </c>
      <c r="AI33" s="68">
        <v>0</v>
      </c>
      <c r="AJ33" s="65" t="s">
        <v>89</v>
      </c>
      <c r="AK33" s="78" t="s">
        <v>89</v>
      </c>
      <c r="AL33" s="65">
        <v>0</v>
      </c>
      <c r="AM33" s="78" t="s">
        <v>89</v>
      </c>
      <c r="AN33" s="78" t="s">
        <v>89</v>
      </c>
      <c r="AO33" s="78" t="s">
        <v>89</v>
      </c>
      <c r="AP33" s="49">
        <f t="shared" si="2"/>
        <v>0</v>
      </c>
      <c r="AQ33" s="49">
        <f>+L33+AD33-AI33</f>
        <v>13500000</v>
      </c>
      <c r="AR33" s="65" t="s">
        <v>87</v>
      </c>
      <c r="AS33" s="68">
        <v>11250000</v>
      </c>
      <c r="AT33" s="65" t="s">
        <v>90</v>
      </c>
      <c r="AU33" s="68">
        <v>0</v>
      </c>
      <c r="AV33" s="75" t="s">
        <v>89</v>
      </c>
      <c r="AW33" s="423">
        <v>13500000</v>
      </c>
      <c r="AX33" s="79">
        <f t="shared" si="3"/>
        <v>0</v>
      </c>
      <c r="AY33" s="223">
        <f t="shared" si="4"/>
        <v>1</v>
      </c>
      <c r="AZ33" s="74">
        <v>1</v>
      </c>
      <c r="BA33" s="75" t="s">
        <v>89</v>
      </c>
      <c r="BB33" s="65" t="s">
        <v>103</v>
      </c>
      <c r="BC33" s="66" t="s">
        <v>14300</v>
      </c>
      <c r="BD33" s="221" t="s">
        <v>87</v>
      </c>
      <c r="BE33" s="221" t="s">
        <v>87</v>
      </c>
    </row>
    <row r="34" spans="2:57" x14ac:dyDescent="0.25">
      <c r="B34" s="221">
        <v>2025</v>
      </c>
      <c r="C34" s="221">
        <v>891780111</v>
      </c>
      <c r="D34" s="221" t="s">
        <v>78</v>
      </c>
      <c r="E34" s="65" t="s">
        <v>14299</v>
      </c>
      <c r="F34" s="65" t="s">
        <v>14298</v>
      </c>
      <c r="G34" s="306">
        <v>0</v>
      </c>
      <c r="H34" s="65" t="s">
        <v>81</v>
      </c>
      <c r="I34" s="221" t="s">
        <v>82</v>
      </c>
      <c r="J34" s="220" t="s">
        <v>83</v>
      </c>
      <c r="K34" s="66" t="s">
        <v>12530</v>
      </c>
      <c r="L34" s="68">
        <v>11250000</v>
      </c>
      <c r="M34" s="221" t="s">
        <v>85</v>
      </c>
      <c r="N34" s="66" t="s">
        <v>11055</v>
      </c>
      <c r="O34" s="66">
        <v>85466757</v>
      </c>
      <c r="P34" s="65">
        <v>27</v>
      </c>
      <c r="Q34" s="78">
        <v>45670</v>
      </c>
      <c r="R34" s="66">
        <v>2494141000</v>
      </c>
      <c r="S34" s="78">
        <v>45672</v>
      </c>
      <c r="T34" s="68">
        <v>11250000</v>
      </c>
      <c r="U34" s="65" t="s">
        <v>87</v>
      </c>
      <c r="V34" s="68">
        <v>85459497</v>
      </c>
      <c r="W34" s="67" t="s">
        <v>540</v>
      </c>
      <c r="X34" s="70">
        <v>45672</v>
      </c>
      <c r="Y34" s="70">
        <v>45672</v>
      </c>
      <c r="Z34" s="70" t="s">
        <v>89</v>
      </c>
      <c r="AA34" s="70">
        <v>45808</v>
      </c>
      <c r="AB34" s="49">
        <f t="shared" si="0"/>
        <v>136</v>
      </c>
      <c r="AC34" s="65">
        <v>2</v>
      </c>
      <c r="AD34" s="424">
        <v>2250000</v>
      </c>
      <c r="AE34" s="65">
        <v>1</v>
      </c>
      <c r="AF34" s="78">
        <v>45838</v>
      </c>
      <c r="AG34" s="49">
        <f t="shared" si="1"/>
        <v>30</v>
      </c>
      <c r="AH34" s="65">
        <v>0</v>
      </c>
      <c r="AI34" s="68">
        <v>0</v>
      </c>
      <c r="AJ34" s="65" t="s">
        <v>89</v>
      </c>
      <c r="AK34" s="78" t="s">
        <v>89</v>
      </c>
      <c r="AL34" s="65">
        <v>0</v>
      </c>
      <c r="AM34" s="78" t="s">
        <v>89</v>
      </c>
      <c r="AN34" s="78" t="s">
        <v>89</v>
      </c>
      <c r="AO34" s="78" t="s">
        <v>89</v>
      </c>
      <c r="AP34" s="49">
        <f t="shared" si="2"/>
        <v>0</v>
      </c>
      <c r="AQ34" s="49">
        <f>+L34+AD34-AI34</f>
        <v>13500000</v>
      </c>
      <c r="AR34" s="65" t="s">
        <v>87</v>
      </c>
      <c r="AS34" s="68">
        <v>11250000</v>
      </c>
      <c r="AT34" s="65" t="s">
        <v>90</v>
      </c>
      <c r="AU34" s="68">
        <v>0</v>
      </c>
      <c r="AV34" s="75" t="s">
        <v>89</v>
      </c>
      <c r="AW34" s="423">
        <v>13500000</v>
      </c>
      <c r="AX34" s="79">
        <f t="shared" si="3"/>
        <v>0</v>
      </c>
      <c r="AY34" s="223">
        <f t="shared" si="4"/>
        <v>1</v>
      </c>
      <c r="AZ34" s="74">
        <v>1</v>
      </c>
      <c r="BA34" s="75" t="s">
        <v>89</v>
      </c>
      <c r="BB34" s="65" t="s">
        <v>103</v>
      </c>
      <c r="BC34" s="66" t="s">
        <v>14297</v>
      </c>
      <c r="BD34" s="221" t="s">
        <v>87</v>
      </c>
      <c r="BE34" s="221" t="s">
        <v>87</v>
      </c>
    </row>
    <row r="35" spans="2:57" x14ac:dyDescent="0.25">
      <c r="B35" s="221">
        <v>2025</v>
      </c>
      <c r="C35" s="221">
        <v>891780111</v>
      </c>
      <c r="D35" s="221" t="s">
        <v>78</v>
      </c>
      <c r="E35" s="65" t="s">
        <v>14296</v>
      </c>
      <c r="F35" s="65" t="s">
        <v>14295</v>
      </c>
      <c r="G35" s="306">
        <v>0</v>
      </c>
      <c r="H35" s="65" t="s">
        <v>81</v>
      </c>
      <c r="I35" s="221" t="s">
        <v>82</v>
      </c>
      <c r="J35" s="220" t="s">
        <v>83</v>
      </c>
      <c r="K35" s="66" t="s">
        <v>14294</v>
      </c>
      <c r="L35" s="68">
        <v>10650000</v>
      </c>
      <c r="M35" s="221" t="s">
        <v>85</v>
      </c>
      <c r="N35" s="66" t="s">
        <v>10606</v>
      </c>
      <c r="O35" s="66">
        <v>1119816783</v>
      </c>
      <c r="P35" s="65">
        <v>27</v>
      </c>
      <c r="Q35" s="78">
        <v>45670</v>
      </c>
      <c r="R35" s="66">
        <v>2494141000</v>
      </c>
      <c r="S35" s="78">
        <v>45672</v>
      </c>
      <c r="T35" s="68">
        <v>10650000</v>
      </c>
      <c r="U35" s="65" t="s">
        <v>87</v>
      </c>
      <c r="V35" s="68">
        <v>7631392</v>
      </c>
      <c r="W35" s="67" t="s">
        <v>8743</v>
      </c>
      <c r="X35" s="70">
        <v>45672</v>
      </c>
      <c r="Y35" s="70">
        <v>45672</v>
      </c>
      <c r="Z35" s="70" t="s">
        <v>89</v>
      </c>
      <c r="AA35" s="70">
        <v>45808</v>
      </c>
      <c r="AB35" s="49">
        <f t="shared" si="0"/>
        <v>136</v>
      </c>
      <c r="AC35" s="65">
        <v>2</v>
      </c>
      <c r="AD35" s="424">
        <v>2250000</v>
      </c>
      <c r="AE35" s="65">
        <v>1</v>
      </c>
      <c r="AF35" s="78">
        <v>45838</v>
      </c>
      <c r="AG35" s="49">
        <f t="shared" si="1"/>
        <v>30</v>
      </c>
      <c r="AH35" s="65">
        <v>0</v>
      </c>
      <c r="AI35" s="68">
        <v>0</v>
      </c>
      <c r="AJ35" s="65" t="s">
        <v>89</v>
      </c>
      <c r="AK35" s="78" t="s">
        <v>89</v>
      </c>
      <c r="AL35" s="65">
        <v>0</v>
      </c>
      <c r="AM35" s="78" t="s">
        <v>89</v>
      </c>
      <c r="AN35" s="78" t="s">
        <v>89</v>
      </c>
      <c r="AO35" s="78" t="s">
        <v>89</v>
      </c>
      <c r="AP35" s="49">
        <f t="shared" si="2"/>
        <v>0</v>
      </c>
      <c r="AQ35" s="49">
        <f>+L35+AD35-AI35</f>
        <v>12900000</v>
      </c>
      <c r="AR35" s="65" t="s">
        <v>87</v>
      </c>
      <c r="AS35" s="68">
        <v>10650000</v>
      </c>
      <c r="AT35" s="65" t="s">
        <v>90</v>
      </c>
      <c r="AU35" s="68">
        <v>0</v>
      </c>
      <c r="AV35" s="75" t="s">
        <v>89</v>
      </c>
      <c r="AW35" s="423">
        <v>12900000</v>
      </c>
      <c r="AX35" s="79">
        <f t="shared" si="3"/>
        <v>0</v>
      </c>
      <c r="AY35" s="223">
        <f t="shared" si="4"/>
        <v>1</v>
      </c>
      <c r="AZ35" s="74">
        <v>1</v>
      </c>
      <c r="BA35" s="75" t="s">
        <v>89</v>
      </c>
      <c r="BB35" s="65" t="s">
        <v>103</v>
      </c>
      <c r="BC35" s="66" t="s">
        <v>14293</v>
      </c>
      <c r="BD35" s="221" t="s">
        <v>87</v>
      </c>
      <c r="BE35" s="221" t="s">
        <v>87</v>
      </c>
    </row>
    <row r="36" spans="2:57" x14ac:dyDescent="0.25">
      <c r="B36" s="221">
        <v>2025</v>
      </c>
      <c r="C36" s="221">
        <v>891780111</v>
      </c>
      <c r="D36" s="221" t="s">
        <v>78</v>
      </c>
      <c r="E36" s="65" t="s">
        <v>14292</v>
      </c>
      <c r="F36" s="65" t="s">
        <v>14291</v>
      </c>
      <c r="G36" s="306">
        <v>0</v>
      </c>
      <c r="H36" s="65" t="s">
        <v>81</v>
      </c>
      <c r="I36" s="221" t="s">
        <v>82</v>
      </c>
      <c r="J36" s="220" t="s">
        <v>83</v>
      </c>
      <c r="K36" s="66" t="s">
        <v>14290</v>
      </c>
      <c r="L36" s="68">
        <v>17925200</v>
      </c>
      <c r="M36" s="221" t="s">
        <v>85</v>
      </c>
      <c r="N36" s="66" t="s">
        <v>11125</v>
      </c>
      <c r="O36" s="66">
        <v>7602961</v>
      </c>
      <c r="P36" s="65">
        <v>28</v>
      </c>
      <c r="Q36" s="78">
        <v>45670</v>
      </c>
      <c r="R36" s="66">
        <v>5573604000</v>
      </c>
      <c r="S36" s="78">
        <v>45672</v>
      </c>
      <c r="T36" s="68">
        <v>17925200</v>
      </c>
      <c r="U36" s="65" t="s">
        <v>87</v>
      </c>
      <c r="V36" s="68">
        <v>7631392</v>
      </c>
      <c r="W36" s="67" t="s">
        <v>8743</v>
      </c>
      <c r="X36" s="70">
        <v>45672</v>
      </c>
      <c r="Y36" s="70">
        <v>45672</v>
      </c>
      <c r="Z36" s="70" t="s">
        <v>89</v>
      </c>
      <c r="AA36" s="70">
        <v>45808</v>
      </c>
      <c r="AB36" s="49">
        <f t="shared" si="0"/>
        <v>136</v>
      </c>
      <c r="AC36" s="65">
        <v>2</v>
      </c>
      <c r="AD36" s="424">
        <v>3787000</v>
      </c>
      <c r="AE36" s="65">
        <v>1</v>
      </c>
      <c r="AF36" s="78">
        <v>45838</v>
      </c>
      <c r="AG36" s="49">
        <f t="shared" si="1"/>
        <v>30</v>
      </c>
      <c r="AH36" s="65">
        <v>0</v>
      </c>
      <c r="AI36" s="68">
        <v>0</v>
      </c>
      <c r="AJ36" s="65" t="s">
        <v>89</v>
      </c>
      <c r="AK36" s="78" t="s">
        <v>89</v>
      </c>
      <c r="AL36" s="65">
        <v>0</v>
      </c>
      <c r="AM36" s="78" t="s">
        <v>89</v>
      </c>
      <c r="AN36" s="78" t="s">
        <v>89</v>
      </c>
      <c r="AO36" s="78" t="s">
        <v>89</v>
      </c>
      <c r="AP36" s="49">
        <f t="shared" si="2"/>
        <v>0</v>
      </c>
      <c r="AQ36" s="49">
        <f>+L36+AD36-AI36</f>
        <v>21712200</v>
      </c>
      <c r="AR36" s="65" t="s">
        <v>87</v>
      </c>
      <c r="AS36" s="68">
        <v>17925200</v>
      </c>
      <c r="AT36" s="65" t="s">
        <v>90</v>
      </c>
      <c r="AU36" s="68">
        <v>0</v>
      </c>
      <c r="AV36" s="75" t="s">
        <v>89</v>
      </c>
      <c r="AW36" s="423">
        <v>21712200</v>
      </c>
      <c r="AX36" s="79">
        <f t="shared" si="3"/>
        <v>0</v>
      </c>
      <c r="AY36" s="223">
        <f t="shared" si="4"/>
        <v>1</v>
      </c>
      <c r="AZ36" s="74">
        <v>1</v>
      </c>
      <c r="BA36" s="75" t="s">
        <v>89</v>
      </c>
      <c r="BB36" s="65" t="s">
        <v>103</v>
      </c>
      <c r="BC36" s="66" t="s">
        <v>14289</v>
      </c>
      <c r="BD36" s="221" t="s">
        <v>87</v>
      </c>
      <c r="BE36" s="221" t="s">
        <v>87</v>
      </c>
    </row>
    <row r="37" spans="2:57" x14ac:dyDescent="0.25">
      <c r="B37" s="221">
        <v>2025</v>
      </c>
      <c r="C37" s="221">
        <v>891780111</v>
      </c>
      <c r="D37" s="221" t="s">
        <v>78</v>
      </c>
      <c r="E37" s="65" t="s">
        <v>14288</v>
      </c>
      <c r="F37" s="65" t="s">
        <v>14287</v>
      </c>
      <c r="G37" s="306">
        <v>0</v>
      </c>
      <c r="H37" s="65" t="s">
        <v>81</v>
      </c>
      <c r="I37" s="221" t="s">
        <v>82</v>
      </c>
      <c r="J37" s="220" t="s">
        <v>83</v>
      </c>
      <c r="K37" s="66" t="s">
        <v>14286</v>
      </c>
      <c r="L37" s="68">
        <v>20826700</v>
      </c>
      <c r="M37" s="221" t="s">
        <v>85</v>
      </c>
      <c r="N37" s="66" t="s">
        <v>10226</v>
      </c>
      <c r="O37" s="66">
        <v>1082920567</v>
      </c>
      <c r="P37" s="65">
        <v>28</v>
      </c>
      <c r="Q37" s="78">
        <v>45670</v>
      </c>
      <c r="R37" s="66">
        <v>5573604000</v>
      </c>
      <c r="S37" s="78">
        <v>45672</v>
      </c>
      <c r="T37" s="68">
        <v>20826700</v>
      </c>
      <c r="U37" s="65" t="s">
        <v>87</v>
      </c>
      <c r="V37" s="68">
        <v>93400727</v>
      </c>
      <c r="W37" s="67" t="s">
        <v>8360</v>
      </c>
      <c r="X37" s="70">
        <v>45672</v>
      </c>
      <c r="Y37" s="70">
        <v>45672</v>
      </c>
      <c r="Z37" s="70" t="s">
        <v>89</v>
      </c>
      <c r="AA37" s="70">
        <v>45808</v>
      </c>
      <c r="AB37" s="49">
        <f t="shared" si="0"/>
        <v>136</v>
      </c>
      <c r="AC37" s="65">
        <v>2</v>
      </c>
      <c r="AD37" s="424">
        <v>4400000</v>
      </c>
      <c r="AE37" s="65">
        <v>1</v>
      </c>
      <c r="AF37" s="78">
        <v>45838</v>
      </c>
      <c r="AG37" s="49">
        <f t="shared" si="1"/>
        <v>30</v>
      </c>
      <c r="AH37" s="65">
        <v>0</v>
      </c>
      <c r="AI37" s="68">
        <v>0</v>
      </c>
      <c r="AJ37" s="65" t="s">
        <v>89</v>
      </c>
      <c r="AK37" s="78" t="s">
        <v>89</v>
      </c>
      <c r="AL37" s="65">
        <v>0</v>
      </c>
      <c r="AM37" s="78" t="s">
        <v>89</v>
      </c>
      <c r="AN37" s="78" t="s">
        <v>89</v>
      </c>
      <c r="AO37" s="78" t="s">
        <v>89</v>
      </c>
      <c r="AP37" s="49">
        <f t="shared" si="2"/>
        <v>0</v>
      </c>
      <c r="AQ37" s="49">
        <f>+L37+AD37-AI37</f>
        <v>25226700</v>
      </c>
      <c r="AR37" s="65" t="s">
        <v>87</v>
      </c>
      <c r="AS37" s="68">
        <v>20826700</v>
      </c>
      <c r="AT37" s="65" t="s">
        <v>90</v>
      </c>
      <c r="AU37" s="68">
        <v>0</v>
      </c>
      <c r="AV37" s="75" t="s">
        <v>89</v>
      </c>
      <c r="AW37" s="423">
        <v>25226700</v>
      </c>
      <c r="AX37" s="79">
        <f t="shared" si="3"/>
        <v>0</v>
      </c>
      <c r="AY37" s="223">
        <f t="shared" si="4"/>
        <v>1</v>
      </c>
      <c r="AZ37" s="74">
        <v>1</v>
      </c>
      <c r="BA37" s="75" t="s">
        <v>89</v>
      </c>
      <c r="BB37" s="65" t="s">
        <v>103</v>
      </c>
      <c r="BC37" s="66" t="s">
        <v>14285</v>
      </c>
      <c r="BD37" s="221" t="s">
        <v>87</v>
      </c>
      <c r="BE37" s="221" t="s">
        <v>87</v>
      </c>
    </row>
    <row r="38" spans="2:57" x14ac:dyDescent="0.25">
      <c r="B38" s="221">
        <v>2025</v>
      </c>
      <c r="C38" s="221">
        <v>891780111</v>
      </c>
      <c r="D38" s="221" t="s">
        <v>78</v>
      </c>
      <c r="E38" s="65" t="s">
        <v>14284</v>
      </c>
      <c r="F38" s="65" t="s">
        <v>14283</v>
      </c>
      <c r="G38" s="306">
        <v>0</v>
      </c>
      <c r="H38" s="65" t="s">
        <v>81</v>
      </c>
      <c r="I38" s="221" t="s">
        <v>82</v>
      </c>
      <c r="J38" s="220" t="s">
        <v>83</v>
      </c>
      <c r="K38" s="66" t="s">
        <v>14282</v>
      </c>
      <c r="L38" s="68">
        <v>17360000</v>
      </c>
      <c r="M38" s="221" t="s">
        <v>85</v>
      </c>
      <c r="N38" s="66" t="s">
        <v>10657</v>
      </c>
      <c r="O38" s="66">
        <v>1004369176</v>
      </c>
      <c r="P38" s="65">
        <v>28</v>
      </c>
      <c r="Q38" s="78">
        <v>45670</v>
      </c>
      <c r="R38" s="66">
        <v>5573604000</v>
      </c>
      <c r="S38" s="78">
        <v>45672</v>
      </c>
      <c r="T38" s="68">
        <v>17360000</v>
      </c>
      <c r="U38" s="65" t="s">
        <v>87</v>
      </c>
      <c r="V38" s="68">
        <v>85449357</v>
      </c>
      <c r="W38" s="67" t="s">
        <v>8976</v>
      </c>
      <c r="X38" s="70">
        <v>45672</v>
      </c>
      <c r="Y38" s="70">
        <v>45672</v>
      </c>
      <c r="Z38" s="70" t="s">
        <v>89</v>
      </c>
      <c r="AA38" s="70">
        <v>45808</v>
      </c>
      <c r="AB38" s="49">
        <f t="shared" si="0"/>
        <v>136</v>
      </c>
      <c r="AC38" s="65">
        <v>4</v>
      </c>
      <c r="AD38" s="424">
        <v>5562000</v>
      </c>
      <c r="AE38" s="65">
        <v>1</v>
      </c>
      <c r="AF38" s="78">
        <v>45838</v>
      </c>
      <c r="AG38" s="49">
        <f t="shared" si="1"/>
        <v>30</v>
      </c>
      <c r="AH38" s="65">
        <v>0</v>
      </c>
      <c r="AI38" s="68">
        <v>0</v>
      </c>
      <c r="AJ38" s="65" t="s">
        <v>89</v>
      </c>
      <c r="AK38" s="78" t="s">
        <v>89</v>
      </c>
      <c r="AL38" s="65">
        <v>0</v>
      </c>
      <c r="AM38" s="78" t="s">
        <v>89</v>
      </c>
      <c r="AN38" s="78" t="s">
        <v>89</v>
      </c>
      <c r="AO38" s="78" t="s">
        <v>89</v>
      </c>
      <c r="AP38" s="49">
        <f t="shared" si="2"/>
        <v>0</v>
      </c>
      <c r="AQ38" s="49">
        <f>+L38+AD38-AI38</f>
        <v>22922000</v>
      </c>
      <c r="AR38" s="65" t="s">
        <v>87</v>
      </c>
      <c r="AS38" s="68">
        <v>19032000</v>
      </c>
      <c r="AT38" s="65" t="s">
        <v>90</v>
      </c>
      <c r="AU38" s="68">
        <v>0</v>
      </c>
      <c r="AV38" s="75" t="s">
        <v>89</v>
      </c>
      <c r="AW38" s="423">
        <v>22922000</v>
      </c>
      <c r="AX38" s="79">
        <f t="shared" si="3"/>
        <v>0</v>
      </c>
      <c r="AY38" s="223">
        <f t="shared" si="4"/>
        <v>1</v>
      </c>
      <c r="AZ38" s="74">
        <v>1</v>
      </c>
      <c r="BA38" s="75" t="s">
        <v>89</v>
      </c>
      <c r="BB38" s="65" t="s">
        <v>103</v>
      </c>
      <c r="BC38" s="66" t="s">
        <v>14281</v>
      </c>
      <c r="BD38" s="221" t="s">
        <v>87</v>
      </c>
      <c r="BE38" s="221" t="s">
        <v>87</v>
      </c>
    </row>
    <row r="39" spans="2:57" x14ac:dyDescent="0.25">
      <c r="B39" s="221">
        <v>2025</v>
      </c>
      <c r="C39" s="221">
        <v>891780111</v>
      </c>
      <c r="D39" s="221" t="s">
        <v>78</v>
      </c>
      <c r="E39" s="65" t="s">
        <v>14280</v>
      </c>
      <c r="F39" s="65" t="s">
        <v>14279</v>
      </c>
      <c r="G39" s="306">
        <v>0</v>
      </c>
      <c r="H39" s="65" t="s">
        <v>81</v>
      </c>
      <c r="I39" s="221" t="s">
        <v>82</v>
      </c>
      <c r="J39" s="220" t="s">
        <v>83</v>
      </c>
      <c r="K39" s="66" t="s">
        <v>14278</v>
      </c>
      <c r="L39" s="68">
        <v>14938400</v>
      </c>
      <c r="M39" s="221" t="s">
        <v>85</v>
      </c>
      <c r="N39" s="66" t="s">
        <v>11527</v>
      </c>
      <c r="O39" s="66">
        <v>1148705492</v>
      </c>
      <c r="P39" s="65">
        <v>28</v>
      </c>
      <c r="Q39" s="78">
        <v>45670</v>
      </c>
      <c r="R39" s="66">
        <v>5573604000</v>
      </c>
      <c r="S39" s="78">
        <v>45672</v>
      </c>
      <c r="T39" s="68">
        <v>14938400</v>
      </c>
      <c r="U39" s="65" t="s">
        <v>87</v>
      </c>
      <c r="V39" s="68">
        <v>93400727</v>
      </c>
      <c r="W39" s="67" t="s">
        <v>8360</v>
      </c>
      <c r="X39" s="70">
        <v>45672</v>
      </c>
      <c r="Y39" s="70">
        <v>45672</v>
      </c>
      <c r="Z39" s="70" t="s">
        <v>89</v>
      </c>
      <c r="AA39" s="70">
        <v>45808</v>
      </c>
      <c r="AB39" s="49">
        <f t="shared" si="0"/>
        <v>136</v>
      </c>
      <c r="AC39" s="65">
        <v>2</v>
      </c>
      <c r="AD39" s="424">
        <v>3156000</v>
      </c>
      <c r="AE39" s="65">
        <v>1</v>
      </c>
      <c r="AF39" s="78">
        <v>45838</v>
      </c>
      <c r="AG39" s="49">
        <f t="shared" si="1"/>
        <v>30</v>
      </c>
      <c r="AH39" s="65">
        <v>0</v>
      </c>
      <c r="AI39" s="68">
        <v>0</v>
      </c>
      <c r="AJ39" s="65" t="s">
        <v>89</v>
      </c>
      <c r="AK39" s="78" t="s">
        <v>89</v>
      </c>
      <c r="AL39" s="65">
        <v>0</v>
      </c>
      <c r="AM39" s="78" t="s">
        <v>89</v>
      </c>
      <c r="AN39" s="78" t="s">
        <v>89</v>
      </c>
      <c r="AO39" s="78" t="s">
        <v>89</v>
      </c>
      <c r="AP39" s="49">
        <f t="shared" si="2"/>
        <v>0</v>
      </c>
      <c r="AQ39" s="49">
        <f>+L39+AD39-AI39</f>
        <v>18094400</v>
      </c>
      <c r="AR39" s="65" t="s">
        <v>87</v>
      </c>
      <c r="AS39" s="68">
        <v>14938400</v>
      </c>
      <c r="AT39" s="65" t="s">
        <v>90</v>
      </c>
      <c r="AU39" s="68">
        <v>0</v>
      </c>
      <c r="AV39" s="75" t="s">
        <v>89</v>
      </c>
      <c r="AW39" s="423">
        <v>18094400</v>
      </c>
      <c r="AX39" s="79">
        <f t="shared" si="3"/>
        <v>0</v>
      </c>
      <c r="AY39" s="223">
        <f t="shared" si="4"/>
        <v>1</v>
      </c>
      <c r="AZ39" s="74">
        <v>1</v>
      </c>
      <c r="BA39" s="75" t="s">
        <v>89</v>
      </c>
      <c r="BB39" s="65" t="s">
        <v>103</v>
      </c>
      <c r="BC39" s="66" t="s">
        <v>14277</v>
      </c>
      <c r="BD39" s="221" t="s">
        <v>87</v>
      </c>
      <c r="BE39" s="221" t="s">
        <v>87</v>
      </c>
    </row>
    <row r="40" spans="2:57" x14ac:dyDescent="0.25">
      <c r="B40" s="221">
        <v>2025</v>
      </c>
      <c r="C40" s="221">
        <v>891780111</v>
      </c>
      <c r="D40" s="221" t="s">
        <v>78</v>
      </c>
      <c r="E40" s="65" t="s">
        <v>14276</v>
      </c>
      <c r="F40" s="65" t="s">
        <v>14275</v>
      </c>
      <c r="G40" s="306">
        <v>0</v>
      </c>
      <c r="H40" s="65" t="s">
        <v>81</v>
      </c>
      <c r="I40" s="221" t="s">
        <v>82</v>
      </c>
      <c r="J40" s="220" t="s">
        <v>83</v>
      </c>
      <c r="K40" s="66" t="s">
        <v>14274</v>
      </c>
      <c r="L40" s="68">
        <v>18400000</v>
      </c>
      <c r="M40" s="221" t="s">
        <v>85</v>
      </c>
      <c r="N40" s="66" t="s">
        <v>11711</v>
      </c>
      <c r="O40" s="66">
        <v>1083002889</v>
      </c>
      <c r="P40" s="65">
        <v>28</v>
      </c>
      <c r="Q40" s="78">
        <v>45670</v>
      </c>
      <c r="R40" s="66">
        <v>5573604000</v>
      </c>
      <c r="S40" s="78">
        <v>45672</v>
      </c>
      <c r="T40" s="68">
        <v>18400000</v>
      </c>
      <c r="U40" s="65" t="s">
        <v>87</v>
      </c>
      <c r="V40" s="68">
        <v>85081920</v>
      </c>
      <c r="W40" s="67" t="s">
        <v>11563</v>
      </c>
      <c r="X40" s="70">
        <v>45672</v>
      </c>
      <c r="Y40" s="70">
        <v>45672</v>
      </c>
      <c r="Z40" s="70" t="s">
        <v>89</v>
      </c>
      <c r="AA40" s="70">
        <v>45808</v>
      </c>
      <c r="AB40" s="49">
        <f t="shared" si="0"/>
        <v>136</v>
      </c>
      <c r="AC40" s="65">
        <v>0</v>
      </c>
      <c r="AD40" s="424">
        <v>0</v>
      </c>
      <c r="AE40" s="65">
        <v>0</v>
      </c>
      <c r="AF40" s="78" t="s">
        <v>89</v>
      </c>
      <c r="AG40" s="49">
        <f t="shared" si="1"/>
        <v>0</v>
      </c>
      <c r="AH40" s="65">
        <v>0</v>
      </c>
      <c r="AI40" s="68">
        <v>0</v>
      </c>
      <c r="AJ40" s="65" t="s">
        <v>89</v>
      </c>
      <c r="AK40" s="78" t="s">
        <v>89</v>
      </c>
      <c r="AL40" s="65">
        <v>0</v>
      </c>
      <c r="AM40" s="78" t="s">
        <v>89</v>
      </c>
      <c r="AN40" s="78" t="s">
        <v>89</v>
      </c>
      <c r="AO40" s="78" t="s">
        <v>89</v>
      </c>
      <c r="AP40" s="49">
        <f t="shared" si="2"/>
        <v>0</v>
      </c>
      <c r="AQ40" s="49">
        <f>+L40+AD40-AI40</f>
        <v>18400000</v>
      </c>
      <c r="AR40" s="65" t="s">
        <v>87</v>
      </c>
      <c r="AS40" s="68">
        <v>18400000</v>
      </c>
      <c r="AT40" s="65" t="s">
        <v>90</v>
      </c>
      <c r="AU40" s="68">
        <v>0</v>
      </c>
      <c r="AV40" s="75" t="s">
        <v>89</v>
      </c>
      <c r="AW40" s="423">
        <v>18400000</v>
      </c>
      <c r="AX40" s="79">
        <f t="shared" si="3"/>
        <v>0</v>
      </c>
      <c r="AY40" s="223">
        <f t="shared" si="4"/>
        <v>1</v>
      </c>
      <c r="AZ40" s="74">
        <v>1</v>
      </c>
      <c r="BA40" s="75" t="s">
        <v>89</v>
      </c>
      <c r="BB40" s="65" t="s">
        <v>103</v>
      </c>
      <c r="BC40" s="66" t="s">
        <v>14273</v>
      </c>
      <c r="BD40" s="221" t="s">
        <v>87</v>
      </c>
      <c r="BE40" s="221" t="s">
        <v>87</v>
      </c>
    </row>
    <row r="41" spans="2:57" x14ac:dyDescent="0.25">
      <c r="B41" s="221">
        <v>2025</v>
      </c>
      <c r="C41" s="221">
        <v>891780111</v>
      </c>
      <c r="D41" s="221" t="s">
        <v>78</v>
      </c>
      <c r="E41" s="65" t="s">
        <v>14272</v>
      </c>
      <c r="F41" s="65" t="s">
        <v>14271</v>
      </c>
      <c r="G41" s="306">
        <v>0</v>
      </c>
      <c r="H41" s="65" t="s">
        <v>81</v>
      </c>
      <c r="I41" s="221" t="s">
        <v>82</v>
      </c>
      <c r="J41" s="220" t="s">
        <v>83</v>
      </c>
      <c r="K41" s="66" t="s">
        <v>14270</v>
      </c>
      <c r="L41" s="68">
        <v>13490000</v>
      </c>
      <c r="M41" s="221" t="s">
        <v>85</v>
      </c>
      <c r="N41" s="66" t="s">
        <v>10933</v>
      </c>
      <c r="O41" s="66">
        <v>1004346785</v>
      </c>
      <c r="P41" s="65">
        <v>28</v>
      </c>
      <c r="Q41" s="78">
        <v>45670</v>
      </c>
      <c r="R41" s="66">
        <v>5573604000</v>
      </c>
      <c r="S41" s="78">
        <v>45673</v>
      </c>
      <c r="T41" s="68">
        <v>13490000</v>
      </c>
      <c r="U41" s="65" t="s">
        <v>87</v>
      </c>
      <c r="V41" s="68">
        <v>7631392</v>
      </c>
      <c r="W41" s="67" t="s">
        <v>8743</v>
      </c>
      <c r="X41" s="70">
        <v>45673</v>
      </c>
      <c r="Y41" s="70">
        <v>45673</v>
      </c>
      <c r="Z41" s="70" t="s">
        <v>89</v>
      </c>
      <c r="AA41" s="70">
        <v>45808</v>
      </c>
      <c r="AB41" s="49">
        <f t="shared" si="0"/>
        <v>135</v>
      </c>
      <c r="AC41" s="65">
        <v>2</v>
      </c>
      <c r="AD41" s="424">
        <v>2850000</v>
      </c>
      <c r="AE41" s="65">
        <v>1</v>
      </c>
      <c r="AF41" s="78">
        <v>45838</v>
      </c>
      <c r="AG41" s="49">
        <f t="shared" si="1"/>
        <v>30</v>
      </c>
      <c r="AH41" s="65">
        <v>0</v>
      </c>
      <c r="AI41" s="68">
        <v>0</v>
      </c>
      <c r="AJ41" s="65" t="s">
        <v>89</v>
      </c>
      <c r="AK41" s="78" t="s">
        <v>89</v>
      </c>
      <c r="AL41" s="65">
        <v>0</v>
      </c>
      <c r="AM41" s="78" t="s">
        <v>89</v>
      </c>
      <c r="AN41" s="78" t="s">
        <v>89</v>
      </c>
      <c r="AO41" s="78" t="s">
        <v>89</v>
      </c>
      <c r="AP41" s="49">
        <f t="shared" si="2"/>
        <v>0</v>
      </c>
      <c r="AQ41" s="49">
        <f>+L41+AD41-AI41</f>
        <v>16340000</v>
      </c>
      <c r="AR41" s="65" t="s">
        <v>87</v>
      </c>
      <c r="AS41" s="68">
        <v>13490000</v>
      </c>
      <c r="AT41" s="65" t="s">
        <v>90</v>
      </c>
      <c r="AU41" s="68">
        <v>0</v>
      </c>
      <c r="AV41" s="75" t="s">
        <v>89</v>
      </c>
      <c r="AW41" s="423">
        <v>16340000</v>
      </c>
      <c r="AX41" s="79">
        <f t="shared" si="3"/>
        <v>0</v>
      </c>
      <c r="AY41" s="223">
        <f t="shared" si="4"/>
        <v>1</v>
      </c>
      <c r="AZ41" s="74">
        <v>1</v>
      </c>
      <c r="BA41" s="75" t="s">
        <v>89</v>
      </c>
      <c r="BB41" s="65" t="s">
        <v>103</v>
      </c>
      <c r="BC41" s="66" t="s">
        <v>14269</v>
      </c>
      <c r="BD41" s="221" t="s">
        <v>87</v>
      </c>
      <c r="BE41" s="221" t="s">
        <v>87</v>
      </c>
    </row>
    <row r="42" spans="2:57" x14ac:dyDescent="0.25">
      <c r="B42" s="221">
        <v>2025</v>
      </c>
      <c r="C42" s="221">
        <v>891780111</v>
      </c>
      <c r="D42" s="221" t="s">
        <v>78</v>
      </c>
      <c r="E42" s="65" t="s">
        <v>14268</v>
      </c>
      <c r="F42" s="65" t="s">
        <v>14267</v>
      </c>
      <c r="G42" s="306">
        <v>0</v>
      </c>
      <c r="H42" s="65" t="s">
        <v>81</v>
      </c>
      <c r="I42" s="221" t="s">
        <v>82</v>
      </c>
      <c r="J42" s="220" t="s">
        <v>83</v>
      </c>
      <c r="K42" s="66" t="s">
        <v>14266</v>
      </c>
      <c r="L42" s="68">
        <v>13490000</v>
      </c>
      <c r="M42" s="221" t="s">
        <v>85</v>
      </c>
      <c r="N42" s="66" t="s">
        <v>10242</v>
      </c>
      <c r="O42" s="66">
        <v>1083020916</v>
      </c>
      <c r="P42" s="65">
        <v>28</v>
      </c>
      <c r="Q42" s="78">
        <v>45670</v>
      </c>
      <c r="R42" s="66">
        <v>5573604000</v>
      </c>
      <c r="S42" s="78">
        <v>45673</v>
      </c>
      <c r="T42" s="68">
        <v>13490000</v>
      </c>
      <c r="U42" s="65" t="s">
        <v>87</v>
      </c>
      <c r="V42" s="68">
        <v>7631392</v>
      </c>
      <c r="W42" s="67" t="s">
        <v>8743</v>
      </c>
      <c r="X42" s="70">
        <v>45673</v>
      </c>
      <c r="Y42" s="70">
        <v>45673</v>
      </c>
      <c r="Z42" s="70" t="s">
        <v>89</v>
      </c>
      <c r="AA42" s="70">
        <v>45808</v>
      </c>
      <c r="AB42" s="49">
        <f t="shared" si="0"/>
        <v>135</v>
      </c>
      <c r="AC42" s="65">
        <v>2</v>
      </c>
      <c r="AD42" s="424">
        <v>2850000</v>
      </c>
      <c r="AE42" s="65">
        <v>1</v>
      </c>
      <c r="AF42" s="78">
        <v>45838</v>
      </c>
      <c r="AG42" s="49">
        <f t="shared" si="1"/>
        <v>30</v>
      </c>
      <c r="AH42" s="65">
        <v>0</v>
      </c>
      <c r="AI42" s="68">
        <v>0</v>
      </c>
      <c r="AJ42" s="65" t="s">
        <v>89</v>
      </c>
      <c r="AK42" s="78" t="s">
        <v>89</v>
      </c>
      <c r="AL42" s="65">
        <v>0</v>
      </c>
      <c r="AM42" s="78" t="s">
        <v>89</v>
      </c>
      <c r="AN42" s="78" t="s">
        <v>89</v>
      </c>
      <c r="AO42" s="78" t="s">
        <v>89</v>
      </c>
      <c r="AP42" s="49">
        <f t="shared" si="2"/>
        <v>0</v>
      </c>
      <c r="AQ42" s="49">
        <f>+L42+AD42-AI42</f>
        <v>16340000</v>
      </c>
      <c r="AR42" s="65" t="s">
        <v>87</v>
      </c>
      <c r="AS42" s="68">
        <v>13490000</v>
      </c>
      <c r="AT42" s="65" t="s">
        <v>90</v>
      </c>
      <c r="AU42" s="68">
        <v>0</v>
      </c>
      <c r="AV42" s="75" t="s">
        <v>89</v>
      </c>
      <c r="AW42" s="423">
        <v>16340000</v>
      </c>
      <c r="AX42" s="79">
        <f t="shared" si="3"/>
        <v>0</v>
      </c>
      <c r="AY42" s="223">
        <f t="shared" si="4"/>
        <v>1</v>
      </c>
      <c r="AZ42" s="74">
        <v>1</v>
      </c>
      <c r="BA42" s="75" t="s">
        <v>89</v>
      </c>
      <c r="BB42" s="65" t="s">
        <v>103</v>
      </c>
      <c r="BC42" s="66" t="s">
        <v>14265</v>
      </c>
      <c r="BD42" s="221" t="s">
        <v>87</v>
      </c>
      <c r="BE42" s="221" t="s">
        <v>87</v>
      </c>
    </row>
    <row r="43" spans="2:57" x14ac:dyDescent="0.25">
      <c r="B43" s="221">
        <v>2025</v>
      </c>
      <c r="C43" s="221">
        <v>891780111</v>
      </c>
      <c r="D43" s="221" t="s">
        <v>78</v>
      </c>
      <c r="E43" s="65" t="s">
        <v>14264</v>
      </c>
      <c r="F43" s="65" t="s">
        <v>14263</v>
      </c>
      <c r="G43" s="306">
        <v>0</v>
      </c>
      <c r="H43" s="65" t="s">
        <v>81</v>
      </c>
      <c r="I43" s="221" t="s">
        <v>82</v>
      </c>
      <c r="J43" s="220" t="s">
        <v>83</v>
      </c>
      <c r="K43" s="66" t="s">
        <v>14262</v>
      </c>
      <c r="L43" s="68">
        <v>15971200</v>
      </c>
      <c r="M43" s="221" t="s">
        <v>85</v>
      </c>
      <c r="N43" s="66" t="s">
        <v>10748</v>
      </c>
      <c r="O43" s="66">
        <v>7602309</v>
      </c>
      <c r="P43" s="65">
        <v>28</v>
      </c>
      <c r="Q43" s="78">
        <v>45670</v>
      </c>
      <c r="R43" s="66">
        <v>5573604000</v>
      </c>
      <c r="S43" s="78">
        <v>45673</v>
      </c>
      <c r="T43" s="68">
        <v>15971200</v>
      </c>
      <c r="U43" s="65" t="s">
        <v>87</v>
      </c>
      <c r="V43" s="68">
        <v>39058006</v>
      </c>
      <c r="W43" s="67" t="s">
        <v>9585</v>
      </c>
      <c r="X43" s="70">
        <v>45673</v>
      </c>
      <c r="Y43" s="70">
        <v>45673</v>
      </c>
      <c r="Z43" s="70" t="s">
        <v>89</v>
      </c>
      <c r="AA43" s="70">
        <v>45808</v>
      </c>
      <c r="AB43" s="49">
        <f t="shared" si="0"/>
        <v>135</v>
      </c>
      <c r="AC43" s="65">
        <v>2</v>
      </c>
      <c r="AD43" s="424">
        <v>1736000</v>
      </c>
      <c r="AE43" s="65">
        <v>1</v>
      </c>
      <c r="AF43" s="78">
        <v>45823</v>
      </c>
      <c r="AG43" s="49">
        <f t="shared" si="1"/>
        <v>15</v>
      </c>
      <c r="AH43" s="65">
        <v>0</v>
      </c>
      <c r="AI43" s="68">
        <v>0</v>
      </c>
      <c r="AJ43" s="65" t="s">
        <v>89</v>
      </c>
      <c r="AK43" s="78" t="s">
        <v>89</v>
      </c>
      <c r="AL43" s="65">
        <v>0</v>
      </c>
      <c r="AM43" s="78" t="s">
        <v>89</v>
      </c>
      <c r="AN43" s="78" t="s">
        <v>89</v>
      </c>
      <c r="AO43" s="78" t="s">
        <v>89</v>
      </c>
      <c r="AP43" s="49">
        <f t="shared" si="2"/>
        <v>0</v>
      </c>
      <c r="AQ43" s="49">
        <f>+L43+AD43-AI43</f>
        <v>17707200</v>
      </c>
      <c r="AR43" s="65" t="s">
        <v>87</v>
      </c>
      <c r="AS43" s="68">
        <v>15971200</v>
      </c>
      <c r="AT43" s="65" t="s">
        <v>90</v>
      </c>
      <c r="AU43" s="68">
        <v>0</v>
      </c>
      <c r="AV43" s="75" t="s">
        <v>89</v>
      </c>
      <c r="AW43" s="423">
        <v>17707200</v>
      </c>
      <c r="AX43" s="79">
        <f t="shared" si="3"/>
        <v>0</v>
      </c>
      <c r="AY43" s="223">
        <f t="shared" si="4"/>
        <v>1</v>
      </c>
      <c r="AZ43" s="74">
        <v>1</v>
      </c>
      <c r="BA43" s="75" t="s">
        <v>89</v>
      </c>
      <c r="BB43" s="65" t="s">
        <v>103</v>
      </c>
      <c r="BC43" s="66" t="s">
        <v>14261</v>
      </c>
      <c r="BD43" s="221" t="s">
        <v>87</v>
      </c>
      <c r="BE43" s="221" t="s">
        <v>87</v>
      </c>
    </row>
    <row r="44" spans="2:57" x14ac:dyDescent="0.25">
      <c r="B44" s="221">
        <v>2025</v>
      </c>
      <c r="C44" s="221">
        <v>891780111</v>
      </c>
      <c r="D44" s="221" t="s">
        <v>78</v>
      </c>
      <c r="E44" s="65" t="s">
        <v>14260</v>
      </c>
      <c r="F44" s="65" t="s">
        <v>14259</v>
      </c>
      <c r="G44" s="306">
        <v>0</v>
      </c>
      <c r="H44" s="65" t="s">
        <v>81</v>
      </c>
      <c r="I44" s="221" t="s">
        <v>82</v>
      </c>
      <c r="J44" s="220" t="s">
        <v>83</v>
      </c>
      <c r="K44" s="66" t="s">
        <v>14258</v>
      </c>
      <c r="L44" s="68">
        <v>15971200</v>
      </c>
      <c r="M44" s="221" t="s">
        <v>85</v>
      </c>
      <c r="N44" s="66" t="s">
        <v>10743</v>
      </c>
      <c r="O44" s="66">
        <v>26671855</v>
      </c>
      <c r="P44" s="65">
        <v>28</v>
      </c>
      <c r="Q44" s="78">
        <v>45670</v>
      </c>
      <c r="R44" s="66">
        <v>5573604000</v>
      </c>
      <c r="S44" s="78">
        <v>45673</v>
      </c>
      <c r="T44" s="68">
        <v>15971200</v>
      </c>
      <c r="U44" s="65" t="s">
        <v>87</v>
      </c>
      <c r="V44" s="68">
        <v>39058006</v>
      </c>
      <c r="W44" s="67" t="s">
        <v>9585</v>
      </c>
      <c r="X44" s="70">
        <v>45673</v>
      </c>
      <c r="Y44" s="70">
        <v>45673</v>
      </c>
      <c r="Z44" s="70" t="s">
        <v>89</v>
      </c>
      <c r="AA44" s="70">
        <v>45808</v>
      </c>
      <c r="AB44" s="49">
        <f t="shared" si="0"/>
        <v>135</v>
      </c>
      <c r="AC44" s="65">
        <v>2</v>
      </c>
      <c r="AD44" s="424">
        <v>1736000</v>
      </c>
      <c r="AE44" s="65">
        <v>1</v>
      </c>
      <c r="AF44" s="78">
        <v>45823</v>
      </c>
      <c r="AG44" s="49">
        <f t="shared" si="1"/>
        <v>15</v>
      </c>
      <c r="AH44" s="65">
        <v>0</v>
      </c>
      <c r="AI44" s="68">
        <v>0</v>
      </c>
      <c r="AJ44" s="65" t="s">
        <v>89</v>
      </c>
      <c r="AK44" s="78" t="s">
        <v>89</v>
      </c>
      <c r="AL44" s="65">
        <v>0</v>
      </c>
      <c r="AM44" s="78" t="s">
        <v>89</v>
      </c>
      <c r="AN44" s="78" t="s">
        <v>89</v>
      </c>
      <c r="AO44" s="78" t="s">
        <v>89</v>
      </c>
      <c r="AP44" s="49">
        <f t="shared" si="2"/>
        <v>0</v>
      </c>
      <c r="AQ44" s="49">
        <f>+L44+AD44-AI44</f>
        <v>17707200</v>
      </c>
      <c r="AR44" s="65" t="s">
        <v>87</v>
      </c>
      <c r="AS44" s="68">
        <v>15971200</v>
      </c>
      <c r="AT44" s="65" t="s">
        <v>90</v>
      </c>
      <c r="AU44" s="68">
        <v>0</v>
      </c>
      <c r="AV44" s="75" t="s">
        <v>89</v>
      </c>
      <c r="AW44" s="423">
        <v>17707200</v>
      </c>
      <c r="AX44" s="79">
        <f t="shared" si="3"/>
        <v>0</v>
      </c>
      <c r="AY44" s="223">
        <f t="shared" si="4"/>
        <v>1</v>
      </c>
      <c r="AZ44" s="74">
        <v>1</v>
      </c>
      <c r="BA44" s="75" t="s">
        <v>89</v>
      </c>
      <c r="BB44" s="65" t="s">
        <v>103</v>
      </c>
      <c r="BC44" s="66" t="s">
        <v>14257</v>
      </c>
      <c r="BD44" s="221" t="s">
        <v>87</v>
      </c>
      <c r="BE44" s="221" t="s">
        <v>87</v>
      </c>
    </row>
    <row r="45" spans="2:57" x14ac:dyDescent="0.25">
      <c r="B45" s="221">
        <v>2025</v>
      </c>
      <c r="C45" s="221">
        <v>891780111</v>
      </c>
      <c r="D45" s="221" t="s">
        <v>78</v>
      </c>
      <c r="E45" s="65" t="s">
        <v>14256</v>
      </c>
      <c r="F45" s="65" t="s">
        <v>14255</v>
      </c>
      <c r="G45" s="306">
        <v>0</v>
      </c>
      <c r="H45" s="65" t="s">
        <v>81</v>
      </c>
      <c r="I45" s="221" t="s">
        <v>82</v>
      </c>
      <c r="J45" s="220" t="s">
        <v>83</v>
      </c>
      <c r="K45" s="66" t="s">
        <v>14254</v>
      </c>
      <c r="L45" s="68">
        <v>19320000</v>
      </c>
      <c r="M45" s="221" t="s">
        <v>85</v>
      </c>
      <c r="N45" s="66" t="s">
        <v>11228</v>
      </c>
      <c r="O45" s="66">
        <v>85151294</v>
      </c>
      <c r="P45" s="65">
        <v>28</v>
      </c>
      <c r="Q45" s="78">
        <v>45670</v>
      </c>
      <c r="R45" s="66">
        <v>5573604000</v>
      </c>
      <c r="S45" s="78">
        <v>45673</v>
      </c>
      <c r="T45" s="68">
        <v>19320000</v>
      </c>
      <c r="U45" s="65" t="s">
        <v>87</v>
      </c>
      <c r="V45" s="68">
        <v>84452087</v>
      </c>
      <c r="W45" s="67" t="s">
        <v>9549</v>
      </c>
      <c r="X45" s="70">
        <v>45673</v>
      </c>
      <c r="Y45" s="70">
        <v>45673</v>
      </c>
      <c r="Z45" s="70" t="s">
        <v>89</v>
      </c>
      <c r="AA45" s="70">
        <v>45808</v>
      </c>
      <c r="AB45" s="49">
        <f t="shared" si="0"/>
        <v>135</v>
      </c>
      <c r="AC45" s="65">
        <v>2</v>
      </c>
      <c r="AD45" s="424">
        <v>4200000</v>
      </c>
      <c r="AE45" s="65">
        <v>1</v>
      </c>
      <c r="AF45" s="78">
        <v>45838</v>
      </c>
      <c r="AG45" s="49">
        <f t="shared" si="1"/>
        <v>30</v>
      </c>
      <c r="AH45" s="65">
        <v>0</v>
      </c>
      <c r="AI45" s="68">
        <v>0</v>
      </c>
      <c r="AJ45" s="65" t="s">
        <v>89</v>
      </c>
      <c r="AK45" s="78" t="s">
        <v>89</v>
      </c>
      <c r="AL45" s="65">
        <v>0</v>
      </c>
      <c r="AM45" s="78" t="s">
        <v>89</v>
      </c>
      <c r="AN45" s="78" t="s">
        <v>89</v>
      </c>
      <c r="AO45" s="78" t="s">
        <v>89</v>
      </c>
      <c r="AP45" s="49">
        <f t="shared" si="2"/>
        <v>0</v>
      </c>
      <c r="AQ45" s="49">
        <f>+L45+AD45-AI45</f>
        <v>23520000</v>
      </c>
      <c r="AR45" s="65" t="s">
        <v>87</v>
      </c>
      <c r="AS45" s="68">
        <v>19320000</v>
      </c>
      <c r="AT45" s="65" t="s">
        <v>90</v>
      </c>
      <c r="AU45" s="68">
        <v>0</v>
      </c>
      <c r="AV45" s="75" t="s">
        <v>89</v>
      </c>
      <c r="AW45" s="423">
        <v>23520000</v>
      </c>
      <c r="AX45" s="79">
        <f t="shared" si="3"/>
        <v>0</v>
      </c>
      <c r="AY45" s="223">
        <f t="shared" si="4"/>
        <v>1</v>
      </c>
      <c r="AZ45" s="74">
        <v>1</v>
      </c>
      <c r="BA45" s="75" t="s">
        <v>89</v>
      </c>
      <c r="BB45" s="65" t="s">
        <v>103</v>
      </c>
      <c r="BC45" s="66" t="s">
        <v>14253</v>
      </c>
      <c r="BD45" s="221" t="s">
        <v>87</v>
      </c>
      <c r="BE45" s="221" t="s">
        <v>87</v>
      </c>
    </row>
    <row r="46" spans="2:57" x14ac:dyDescent="0.25">
      <c r="B46" s="221">
        <v>2025</v>
      </c>
      <c r="C46" s="221">
        <v>891780111</v>
      </c>
      <c r="D46" s="221" t="s">
        <v>78</v>
      </c>
      <c r="E46" s="65" t="s">
        <v>14252</v>
      </c>
      <c r="F46" s="65" t="s">
        <v>14251</v>
      </c>
      <c r="G46" s="306">
        <v>0</v>
      </c>
      <c r="H46" s="65" t="s">
        <v>81</v>
      </c>
      <c r="I46" s="221" t="s">
        <v>82</v>
      </c>
      <c r="J46" s="220" t="s">
        <v>83</v>
      </c>
      <c r="K46" s="66" t="s">
        <v>14250</v>
      </c>
      <c r="L46" s="68">
        <v>18412700</v>
      </c>
      <c r="M46" s="221" t="s">
        <v>85</v>
      </c>
      <c r="N46" s="66" t="s">
        <v>11512</v>
      </c>
      <c r="O46" s="66">
        <v>43760150</v>
      </c>
      <c r="P46" s="65">
        <v>28</v>
      </c>
      <c r="Q46" s="78">
        <v>45670</v>
      </c>
      <c r="R46" s="66">
        <v>5573604000</v>
      </c>
      <c r="S46" s="78">
        <v>45673</v>
      </c>
      <c r="T46" s="68">
        <v>18412700</v>
      </c>
      <c r="U46" s="65" t="s">
        <v>87</v>
      </c>
      <c r="V46" s="68">
        <v>93400727</v>
      </c>
      <c r="W46" s="67" t="s">
        <v>8360</v>
      </c>
      <c r="X46" s="70">
        <v>45673</v>
      </c>
      <c r="Y46" s="70">
        <v>45673</v>
      </c>
      <c r="Z46" s="70" t="s">
        <v>89</v>
      </c>
      <c r="AA46" s="70">
        <v>45808</v>
      </c>
      <c r="AB46" s="49">
        <f t="shared" si="0"/>
        <v>135</v>
      </c>
      <c r="AC46" s="65">
        <v>2</v>
      </c>
      <c r="AD46" s="424">
        <v>3890000</v>
      </c>
      <c r="AE46" s="65">
        <v>1</v>
      </c>
      <c r="AF46" s="78">
        <v>45838</v>
      </c>
      <c r="AG46" s="49">
        <f t="shared" si="1"/>
        <v>30</v>
      </c>
      <c r="AH46" s="65">
        <v>0</v>
      </c>
      <c r="AI46" s="68">
        <v>0</v>
      </c>
      <c r="AJ46" s="65" t="s">
        <v>89</v>
      </c>
      <c r="AK46" s="78" t="s">
        <v>89</v>
      </c>
      <c r="AL46" s="65">
        <v>0</v>
      </c>
      <c r="AM46" s="78" t="s">
        <v>89</v>
      </c>
      <c r="AN46" s="78" t="s">
        <v>89</v>
      </c>
      <c r="AO46" s="78" t="s">
        <v>89</v>
      </c>
      <c r="AP46" s="49">
        <f t="shared" si="2"/>
        <v>0</v>
      </c>
      <c r="AQ46" s="49">
        <f>+L46+AD46-AI46</f>
        <v>22302700</v>
      </c>
      <c r="AR46" s="65" t="s">
        <v>87</v>
      </c>
      <c r="AS46" s="68">
        <v>18412700</v>
      </c>
      <c r="AT46" s="65" t="s">
        <v>90</v>
      </c>
      <c r="AU46" s="68">
        <v>0</v>
      </c>
      <c r="AV46" s="75" t="s">
        <v>89</v>
      </c>
      <c r="AW46" s="423">
        <v>22302700</v>
      </c>
      <c r="AX46" s="79">
        <f t="shared" si="3"/>
        <v>0</v>
      </c>
      <c r="AY46" s="223">
        <f t="shared" si="4"/>
        <v>1</v>
      </c>
      <c r="AZ46" s="74">
        <v>1</v>
      </c>
      <c r="BA46" s="75" t="s">
        <v>89</v>
      </c>
      <c r="BB46" s="65" t="s">
        <v>103</v>
      </c>
      <c r="BC46" s="66" t="s">
        <v>14249</v>
      </c>
      <c r="BD46" s="221" t="s">
        <v>87</v>
      </c>
      <c r="BE46" s="221" t="s">
        <v>87</v>
      </c>
    </row>
    <row r="47" spans="2:57" x14ac:dyDescent="0.25">
      <c r="B47" s="221">
        <v>2025</v>
      </c>
      <c r="C47" s="221">
        <v>891780111</v>
      </c>
      <c r="D47" s="221" t="s">
        <v>78</v>
      </c>
      <c r="E47" s="65" t="s">
        <v>14248</v>
      </c>
      <c r="F47" s="65" t="s">
        <v>14247</v>
      </c>
      <c r="G47" s="306">
        <v>0</v>
      </c>
      <c r="H47" s="65" t="s">
        <v>81</v>
      </c>
      <c r="I47" s="221" t="s">
        <v>82</v>
      </c>
      <c r="J47" s="220" t="s">
        <v>83</v>
      </c>
      <c r="K47" s="66" t="s">
        <v>14246</v>
      </c>
      <c r="L47" s="68">
        <v>10650000</v>
      </c>
      <c r="M47" s="221" t="s">
        <v>85</v>
      </c>
      <c r="N47" s="66" t="s">
        <v>10611</v>
      </c>
      <c r="O47" s="66">
        <v>49746297</v>
      </c>
      <c r="P47" s="65">
        <v>27</v>
      </c>
      <c r="Q47" s="78">
        <v>45670</v>
      </c>
      <c r="R47" s="66">
        <v>2494141000</v>
      </c>
      <c r="S47" s="78">
        <v>45673</v>
      </c>
      <c r="T47" s="68">
        <v>10650000</v>
      </c>
      <c r="U47" s="65" t="s">
        <v>87</v>
      </c>
      <c r="V47" s="68">
        <v>36564011</v>
      </c>
      <c r="W47" s="67" t="s">
        <v>8705</v>
      </c>
      <c r="X47" s="70">
        <v>45673</v>
      </c>
      <c r="Y47" s="70">
        <v>45673</v>
      </c>
      <c r="Z47" s="70" t="s">
        <v>89</v>
      </c>
      <c r="AA47" s="70">
        <v>45808</v>
      </c>
      <c r="AB47" s="49">
        <f t="shared" si="0"/>
        <v>135</v>
      </c>
      <c r="AC47" s="65">
        <v>2</v>
      </c>
      <c r="AD47" s="424">
        <v>2250000</v>
      </c>
      <c r="AE47" s="65">
        <v>1</v>
      </c>
      <c r="AF47" s="78">
        <v>45838</v>
      </c>
      <c r="AG47" s="49">
        <f t="shared" si="1"/>
        <v>30</v>
      </c>
      <c r="AH47" s="65">
        <v>0</v>
      </c>
      <c r="AI47" s="68">
        <v>0</v>
      </c>
      <c r="AJ47" s="65" t="s">
        <v>89</v>
      </c>
      <c r="AK47" s="78" t="s">
        <v>89</v>
      </c>
      <c r="AL47" s="65">
        <v>0</v>
      </c>
      <c r="AM47" s="78" t="s">
        <v>89</v>
      </c>
      <c r="AN47" s="78" t="s">
        <v>89</v>
      </c>
      <c r="AO47" s="78" t="s">
        <v>89</v>
      </c>
      <c r="AP47" s="49">
        <f t="shared" si="2"/>
        <v>0</v>
      </c>
      <c r="AQ47" s="49">
        <f>+L47+AD47-AI47</f>
        <v>12900000</v>
      </c>
      <c r="AR47" s="65" t="s">
        <v>87</v>
      </c>
      <c r="AS47" s="68">
        <v>10650000</v>
      </c>
      <c r="AT47" s="65" t="s">
        <v>90</v>
      </c>
      <c r="AU47" s="68">
        <v>0</v>
      </c>
      <c r="AV47" s="75" t="s">
        <v>89</v>
      </c>
      <c r="AW47" s="423">
        <v>12900000</v>
      </c>
      <c r="AX47" s="79">
        <f t="shared" si="3"/>
        <v>0</v>
      </c>
      <c r="AY47" s="223">
        <f t="shared" si="4"/>
        <v>1</v>
      </c>
      <c r="AZ47" s="74">
        <v>1</v>
      </c>
      <c r="BA47" s="75" t="s">
        <v>89</v>
      </c>
      <c r="BB47" s="65" t="s">
        <v>103</v>
      </c>
      <c r="BC47" s="66" t="s">
        <v>14245</v>
      </c>
      <c r="BD47" s="221" t="s">
        <v>87</v>
      </c>
      <c r="BE47" s="221" t="s">
        <v>87</v>
      </c>
    </row>
    <row r="48" spans="2:57" x14ac:dyDescent="0.25">
      <c r="B48" s="221">
        <v>2025</v>
      </c>
      <c r="C48" s="221">
        <v>891780111</v>
      </c>
      <c r="D48" s="221" t="s">
        <v>78</v>
      </c>
      <c r="E48" s="65" t="s">
        <v>14244</v>
      </c>
      <c r="F48" s="65" t="s">
        <v>14243</v>
      </c>
      <c r="G48" s="306">
        <v>0</v>
      </c>
      <c r="H48" s="65" t="s">
        <v>81</v>
      </c>
      <c r="I48" s="221" t="s">
        <v>82</v>
      </c>
      <c r="J48" s="220" t="s">
        <v>83</v>
      </c>
      <c r="K48" s="66" t="s">
        <v>14242</v>
      </c>
      <c r="L48" s="68">
        <v>14938400</v>
      </c>
      <c r="M48" s="221" t="s">
        <v>85</v>
      </c>
      <c r="N48" s="66" t="s">
        <v>11174</v>
      </c>
      <c r="O48" s="66">
        <v>1083033427</v>
      </c>
      <c r="P48" s="65">
        <v>28</v>
      </c>
      <c r="Q48" s="78">
        <v>45670</v>
      </c>
      <c r="R48" s="66">
        <v>5573604000</v>
      </c>
      <c r="S48" s="78">
        <v>45673</v>
      </c>
      <c r="T48" s="68">
        <v>14938400</v>
      </c>
      <c r="U48" s="65" t="s">
        <v>87</v>
      </c>
      <c r="V48" s="68">
        <v>36564011</v>
      </c>
      <c r="W48" s="67" t="s">
        <v>8705</v>
      </c>
      <c r="X48" s="70">
        <v>45673</v>
      </c>
      <c r="Y48" s="70">
        <v>45673</v>
      </c>
      <c r="Z48" s="70" t="s">
        <v>89</v>
      </c>
      <c r="AA48" s="70">
        <v>45808</v>
      </c>
      <c r="AB48" s="49">
        <f t="shared" si="0"/>
        <v>135</v>
      </c>
      <c r="AC48" s="65">
        <v>2</v>
      </c>
      <c r="AD48" s="424">
        <v>3156000</v>
      </c>
      <c r="AE48" s="65">
        <v>1</v>
      </c>
      <c r="AF48" s="78">
        <v>45838</v>
      </c>
      <c r="AG48" s="49">
        <f t="shared" si="1"/>
        <v>30</v>
      </c>
      <c r="AH48" s="65">
        <v>0</v>
      </c>
      <c r="AI48" s="68">
        <v>0</v>
      </c>
      <c r="AJ48" s="65" t="s">
        <v>89</v>
      </c>
      <c r="AK48" s="78" t="s">
        <v>89</v>
      </c>
      <c r="AL48" s="65">
        <v>0</v>
      </c>
      <c r="AM48" s="78" t="s">
        <v>89</v>
      </c>
      <c r="AN48" s="78" t="s">
        <v>89</v>
      </c>
      <c r="AO48" s="78" t="s">
        <v>89</v>
      </c>
      <c r="AP48" s="49">
        <f t="shared" si="2"/>
        <v>0</v>
      </c>
      <c r="AQ48" s="49">
        <f>+L48+AD48-AI48</f>
        <v>18094400</v>
      </c>
      <c r="AR48" s="65" t="s">
        <v>87</v>
      </c>
      <c r="AS48" s="68">
        <v>14938400</v>
      </c>
      <c r="AT48" s="65" t="s">
        <v>90</v>
      </c>
      <c r="AU48" s="68">
        <v>0</v>
      </c>
      <c r="AV48" s="75" t="s">
        <v>89</v>
      </c>
      <c r="AW48" s="423">
        <v>18094400</v>
      </c>
      <c r="AX48" s="79">
        <f t="shared" si="3"/>
        <v>0</v>
      </c>
      <c r="AY48" s="223">
        <f t="shared" si="4"/>
        <v>1</v>
      </c>
      <c r="AZ48" s="74">
        <v>1</v>
      </c>
      <c r="BA48" s="75" t="s">
        <v>89</v>
      </c>
      <c r="BB48" s="65" t="s">
        <v>103</v>
      </c>
      <c r="BC48" s="66" t="s">
        <v>14241</v>
      </c>
      <c r="BD48" s="221" t="s">
        <v>87</v>
      </c>
      <c r="BE48" s="221" t="s">
        <v>87</v>
      </c>
    </row>
    <row r="49" spans="2:57" x14ac:dyDescent="0.25">
      <c r="B49" s="221">
        <v>2025</v>
      </c>
      <c r="C49" s="221">
        <v>891780111</v>
      </c>
      <c r="D49" s="221" t="s">
        <v>78</v>
      </c>
      <c r="E49" s="65" t="s">
        <v>14240</v>
      </c>
      <c r="F49" s="65" t="s">
        <v>14239</v>
      </c>
      <c r="G49" s="306">
        <v>0</v>
      </c>
      <c r="H49" s="65" t="s">
        <v>81</v>
      </c>
      <c r="I49" s="221" t="s">
        <v>82</v>
      </c>
      <c r="J49" s="220" t="s">
        <v>83</v>
      </c>
      <c r="K49" s="66" t="s">
        <v>14238</v>
      </c>
      <c r="L49" s="68">
        <v>10650000</v>
      </c>
      <c r="M49" s="221" t="s">
        <v>85</v>
      </c>
      <c r="N49" s="66" t="s">
        <v>8706</v>
      </c>
      <c r="O49" s="66">
        <v>36555376</v>
      </c>
      <c r="P49" s="65">
        <v>27</v>
      </c>
      <c r="Q49" s="78">
        <v>45670</v>
      </c>
      <c r="R49" s="66">
        <v>2494141000</v>
      </c>
      <c r="S49" s="78">
        <v>45673</v>
      </c>
      <c r="T49" s="68">
        <v>10650000</v>
      </c>
      <c r="U49" s="65" t="s">
        <v>87</v>
      </c>
      <c r="V49" s="68">
        <v>36564011</v>
      </c>
      <c r="W49" s="67" t="s">
        <v>8705</v>
      </c>
      <c r="X49" s="70">
        <v>45673</v>
      </c>
      <c r="Y49" s="70">
        <v>45673</v>
      </c>
      <c r="Z49" s="70" t="s">
        <v>89</v>
      </c>
      <c r="AA49" s="70">
        <v>45808</v>
      </c>
      <c r="AB49" s="49">
        <f t="shared" si="0"/>
        <v>135</v>
      </c>
      <c r="AC49" s="65">
        <v>2</v>
      </c>
      <c r="AD49" s="424">
        <v>2250000</v>
      </c>
      <c r="AE49" s="65">
        <v>1</v>
      </c>
      <c r="AF49" s="78">
        <v>45838</v>
      </c>
      <c r="AG49" s="49">
        <f t="shared" si="1"/>
        <v>30</v>
      </c>
      <c r="AH49" s="65">
        <v>0</v>
      </c>
      <c r="AI49" s="68">
        <v>0</v>
      </c>
      <c r="AJ49" s="65" t="s">
        <v>89</v>
      </c>
      <c r="AK49" s="78" t="s">
        <v>89</v>
      </c>
      <c r="AL49" s="65">
        <v>0</v>
      </c>
      <c r="AM49" s="78" t="s">
        <v>89</v>
      </c>
      <c r="AN49" s="78" t="s">
        <v>89</v>
      </c>
      <c r="AO49" s="78" t="s">
        <v>89</v>
      </c>
      <c r="AP49" s="49">
        <f t="shared" si="2"/>
        <v>0</v>
      </c>
      <c r="AQ49" s="49">
        <f>+L49+AD49-AI49</f>
        <v>12900000</v>
      </c>
      <c r="AR49" s="65" t="s">
        <v>87</v>
      </c>
      <c r="AS49" s="68">
        <v>10650000</v>
      </c>
      <c r="AT49" s="65" t="s">
        <v>90</v>
      </c>
      <c r="AU49" s="68">
        <v>0</v>
      </c>
      <c r="AV49" s="75" t="s">
        <v>89</v>
      </c>
      <c r="AW49" s="423">
        <v>12900000</v>
      </c>
      <c r="AX49" s="79">
        <f t="shared" si="3"/>
        <v>0</v>
      </c>
      <c r="AY49" s="223">
        <f t="shared" si="4"/>
        <v>1</v>
      </c>
      <c r="AZ49" s="74">
        <v>1</v>
      </c>
      <c r="BA49" s="75" t="s">
        <v>89</v>
      </c>
      <c r="BB49" s="65" t="s">
        <v>103</v>
      </c>
      <c r="BC49" s="66" t="s">
        <v>14237</v>
      </c>
      <c r="BD49" s="221" t="s">
        <v>87</v>
      </c>
      <c r="BE49" s="221" t="s">
        <v>87</v>
      </c>
    </row>
    <row r="50" spans="2:57" x14ac:dyDescent="0.25">
      <c r="B50" s="221">
        <v>2025</v>
      </c>
      <c r="C50" s="221">
        <v>891780111</v>
      </c>
      <c r="D50" s="221" t="s">
        <v>78</v>
      </c>
      <c r="E50" s="65" t="s">
        <v>14236</v>
      </c>
      <c r="F50" s="65" t="s">
        <v>14235</v>
      </c>
      <c r="G50" s="306">
        <v>0</v>
      </c>
      <c r="H50" s="65" t="s">
        <v>81</v>
      </c>
      <c r="I50" s="221" t="s">
        <v>82</v>
      </c>
      <c r="J50" s="220" t="s">
        <v>83</v>
      </c>
      <c r="K50" s="66" t="s">
        <v>14231</v>
      </c>
      <c r="L50" s="68">
        <v>16434200</v>
      </c>
      <c r="M50" s="221" t="s">
        <v>85</v>
      </c>
      <c r="N50" s="66" t="s">
        <v>10282</v>
      </c>
      <c r="O50" s="66">
        <v>1082966872</v>
      </c>
      <c r="P50" s="65">
        <v>28</v>
      </c>
      <c r="Q50" s="78">
        <v>45670</v>
      </c>
      <c r="R50" s="66">
        <v>5573604000</v>
      </c>
      <c r="S50" s="78">
        <v>45673</v>
      </c>
      <c r="T50" s="68">
        <v>16434200</v>
      </c>
      <c r="U50" s="65" t="s">
        <v>87</v>
      </c>
      <c r="V50" s="68">
        <v>1192791759</v>
      </c>
      <c r="W50" s="67" t="s">
        <v>6391</v>
      </c>
      <c r="X50" s="70">
        <v>45673</v>
      </c>
      <c r="Y50" s="70">
        <v>45673</v>
      </c>
      <c r="Z50" s="70" t="s">
        <v>89</v>
      </c>
      <c r="AA50" s="70">
        <v>45808</v>
      </c>
      <c r="AB50" s="49">
        <f t="shared" si="0"/>
        <v>135</v>
      </c>
      <c r="AC50" s="65">
        <v>2</v>
      </c>
      <c r="AD50" s="424">
        <v>3472000</v>
      </c>
      <c r="AE50" s="65">
        <v>1</v>
      </c>
      <c r="AF50" s="78">
        <v>45838</v>
      </c>
      <c r="AG50" s="49">
        <f t="shared" si="1"/>
        <v>30</v>
      </c>
      <c r="AH50" s="65">
        <v>0</v>
      </c>
      <c r="AI50" s="68">
        <v>0</v>
      </c>
      <c r="AJ50" s="65" t="s">
        <v>89</v>
      </c>
      <c r="AK50" s="78" t="s">
        <v>89</v>
      </c>
      <c r="AL50" s="65">
        <v>0</v>
      </c>
      <c r="AM50" s="78" t="s">
        <v>89</v>
      </c>
      <c r="AN50" s="78" t="s">
        <v>89</v>
      </c>
      <c r="AO50" s="78" t="s">
        <v>89</v>
      </c>
      <c r="AP50" s="49">
        <f t="shared" si="2"/>
        <v>0</v>
      </c>
      <c r="AQ50" s="49">
        <f>+L50+AD50-AI50</f>
        <v>19906200</v>
      </c>
      <c r="AR50" s="65" t="s">
        <v>87</v>
      </c>
      <c r="AS50" s="68">
        <v>16434200</v>
      </c>
      <c r="AT50" s="65" t="s">
        <v>90</v>
      </c>
      <c r="AU50" s="68">
        <v>0</v>
      </c>
      <c r="AV50" s="75" t="s">
        <v>89</v>
      </c>
      <c r="AW50" s="423">
        <v>19906200</v>
      </c>
      <c r="AX50" s="79">
        <f t="shared" si="3"/>
        <v>0</v>
      </c>
      <c r="AY50" s="223">
        <f t="shared" si="4"/>
        <v>1</v>
      </c>
      <c r="AZ50" s="74">
        <v>1</v>
      </c>
      <c r="BA50" s="75" t="s">
        <v>89</v>
      </c>
      <c r="BB50" s="65" t="s">
        <v>103</v>
      </c>
      <c r="BC50" s="66" t="s">
        <v>14234</v>
      </c>
      <c r="BD50" s="221" t="s">
        <v>87</v>
      </c>
      <c r="BE50" s="221" t="s">
        <v>87</v>
      </c>
    </row>
    <row r="51" spans="2:57" x14ac:dyDescent="0.25">
      <c r="B51" s="221">
        <v>2025</v>
      </c>
      <c r="C51" s="221">
        <v>891780111</v>
      </c>
      <c r="D51" s="221" t="s">
        <v>78</v>
      </c>
      <c r="E51" s="65" t="s">
        <v>14233</v>
      </c>
      <c r="F51" s="65" t="s">
        <v>14232</v>
      </c>
      <c r="G51" s="306">
        <v>0</v>
      </c>
      <c r="H51" s="65" t="s">
        <v>81</v>
      </c>
      <c r="I51" s="221" t="s">
        <v>82</v>
      </c>
      <c r="J51" s="220" t="s">
        <v>83</v>
      </c>
      <c r="K51" s="66" t="s">
        <v>14231</v>
      </c>
      <c r="L51" s="68">
        <v>16434200</v>
      </c>
      <c r="M51" s="221" t="s">
        <v>85</v>
      </c>
      <c r="N51" s="66" t="s">
        <v>10302</v>
      </c>
      <c r="O51" s="66">
        <v>1216977318</v>
      </c>
      <c r="P51" s="65">
        <v>28</v>
      </c>
      <c r="Q51" s="78">
        <v>45670</v>
      </c>
      <c r="R51" s="66">
        <v>5573604000</v>
      </c>
      <c r="S51" s="78">
        <v>45673</v>
      </c>
      <c r="T51" s="68">
        <v>16434200</v>
      </c>
      <c r="U51" s="65" t="s">
        <v>87</v>
      </c>
      <c r="V51" s="68">
        <v>1192791759</v>
      </c>
      <c r="W51" s="67" t="s">
        <v>6391</v>
      </c>
      <c r="X51" s="70">
        <v>45673</v>
      </c>
      <c r="Y51" s="70">
        <v>45673</v>
      </c>
      <c r="Z51" s="70" t="s">
        <v>89</v>
      </c>
      <c r="AA51" s="70">
        <v>45808</v>
      </c>
      <c r="AB51" s="49">
        <f t="shared" si="0"/>
        <v>135</v>
      </c>
      <c r="AC51" s="65">
        <v>2</v>
      </c>
      <c r="AD51" s="424">
        <v>3472000</v>
      </c>
      <c r="AE51" s="65">
        <v>1</v>
      </c>
      <c r="AF51" s="78">
        <v>45838</v>
      </c>
      <c r="AG51" s="49">
        <f t="shared" si="1"/>
        <v>30</v>
      </c>
      <c r="AH51" s="65">
        <v>0</v>
      </c>
      <c r="AI51" s="68">
        <v>0</v>
      </c>
      <c r="AJ51" s="65" t="s">
        <v>89</v>
      </c>
      <c r="AK51" s="78" t="s">
        <v>89</v>
      </c>
      <c r="AL51" s="65">
        <v>0</v>
      </c>
      <c r="AM51" s="78" t="s">
        <v>89</v>
      </c>
      <c r="AN51" s="78" t="s">
        <v>89</v>
      </c>
      <c r="AO51" s="78" t="s">
        <v>89</v>
      </c>
      <c r="AP51" s="49">
        <f t="shared" si="2"/>
        <v>0</v>
      </c>
      <c r="AQ51" s="49">
        <f>+L51+AD51-AI51</f>
        <v>19906200</v>
      </c>
      <c r="AR51" s="65" t="s">
        <v>87</v>
      </c>
      <c r="AS51" s="68">
        <v>16434200</v>
      </c>
      <c r="AT51" s="65" t="s">
        <v>90</v>
      </c>
      <c r="AU51" s="68">
        <v>0</v>
      </c>
      <c r="AV51" s="75" t="s">
        <v>89</v>
      </c>
      <c r="AW51" s="423">
        <v>19906200</v>
      </c>
      <c r="AX51" s="79">
        <f t="shared" si="3"/>
        <v>0</v>
      </c>
      <c r="AY51" s="223">
        <f t="shared" si="4"/>
        <v>1</v>
      </c>
      <c r="AZ51" s="74">
        <v>1</v>
      </c>
      <c r="BA51" s="75" t="s">
        <v>89</v>
      </c>
      <c r="BB51" s="65" t="s">
        <v>103</v>
      </c>
      <c r="BC51" s="66" t="s">
        <v>14230</v>
      </c>
      <c r="BD51" s="221" t="s">
        <v>87</v>
      </c>
      <c r="BE51" s="221" t="s">
        <v>87</v>
      </c>
    </row>
    <row r="52" spans="2:57" x14ac:dyDescent="0.25">
      <c r="B52" s="221">
        <v>2025</v>
      </c>
      <c r="C52" s="221">
        <v>891780111</v>
      </c>
      <c r="D52" s="221" t="s">
        <v>78</v>
      </c>
      <c r="E52" s="65" t="s">
        <v>14229</v>
      </c>
      <c r="F52" s="65" t="s">
        <v>14228</v>
      </c>
      <c r="G52" s="306">
        <v>0</v>
      </c>
      <c r="H52" s="65" t="s">
        <v>81</v>
      </c>
      <c r="I52" s="221" t="s">
        <v>82</v>
      </c>
      <c r="J52" s="220" t="s">
        <v>83</v>
      </c>
      <c r="K52" s="66" t="s">
        <v>14227</v>
      </c>
      <c r="L52" s="68">
        <v>15971200</v>
      </c>
      <c r="M52" s="221" t="s">
        <v>85</v>
      </c>
      <c r="N52" s="66" t="s">
        <v>14226</v>
      </c>
      <c r="O52" s="66">
        <v>7634651</v>
      </c>
      <c r="P52" s="65">
        <v>28</v>
      </c>
      <c r="Q52" s="78">
        <v>45670</v>
      </c>
      <c r="R52" s="66">
        <v>5573604000</v>
      </c>
      <c r="S52" s="78">
        <v>45673</v>
      </c>
      <c r="T52" s="68">
        <v>15971200</v>
      </c>
      <c r="U52" s="65" t="s">
        <v>87</v>
      </c>
      <c r="V52" s="68">
        <v>85459497</v>
      </c>
      <c r="W52" s="67" t="s">
        <v>540</v>
      </c>
      <c r="X52" s="70">
        <v>45673</v>
      </c>
      <c r="Y52" s="70">
        <v>45673</v>
      </c>
      <c r="Z52" s="70" t="s">
        <v>89</v>
      </c>
      <c r="AA52" s="70">
        <v>45808</v>
      </c>
      <c r="AB52" s="49">
        <f t="shared" si="0"/>
        <v>135</v>
      </c>
      <c r="AC52" s="65">
        <v>0</v>
      </c>
      <c r="AD52" s="424">
        <v>0</v>
      </c>
      <c r="AE52" s="65">
        <v>0</v>
      </c>
      <c r="AF52" s="78" t="s">
        <v>89</v>
      </c>
      <c r="AG52" s="49">
        <f t="shared" si="1"/>
        <v>0</v>
      </c>
      <c r="AH52" s="65">
        <v>1</v>
      </c>
      <c r="AI52" s="68">
        <v>7869867</v>
      </c>
      <c r="AJ52" s="70">
        <v>45742</v>
      </c>
      <c r="AK52" s="70">
        <v>45742</v>
      </c>
      <c r="AL52" s="65">
        <v>0</v>
      </c>
      <c r="AM52" s="78" t="s">
        <v>89</v>
      </c>
      <c r="AN52" s="78" t="s">
        <v>89</v>
      </c>
      <c r="AO52" s="78" t="s">
        <v>89</v>
      </c>
      <c r="AP52" s="49">
        <f t="shared" si="2"/>
        <v>0</v>
      </c>
      <c r="AQ52" s="49">
        <f>+L52+AD52-AI52</f>
        <v>8101333</v>
      </c>
      <c r="AR52" s="65" t="s">
        <v>87</v>
      </c>
      <c r="AS52" s="68">
        <v>15971200</v>
      </c>
      <c r="AT52" s="65" t="s">
        <v>90</v>
      </c>
      <c r="AU52" s="68">
        <v>0</v>
      </c>
      <c r="AV52" s="75" t="s">
        <v>89</v>
      </c>
      <c r="AW52" s="426">
        <v>8101333.333333333</v>
      </c>
      <c r="AX52" s="425">
        <f t="shared" si="3"/>
        <v>-0.33333333302289248</v>
      </c>
      <c r="AY52" s="223">
        <f t="shared" si="4"/>
        <v>1.0000000411454921</v>
      </c>
      <c r="AZ52" s="74">
        <v>1.0000000411454921</v>
      </c>
      <c r="BA52" s="75" t="s">
        <v>89</v>
      </c>
      <c r="BB52" s="65" t="s">
        <v>150</v>
      </c>
      <c r="BC52" s="66" t="s">
        <v>14225</v>
      </c>
      <c r="BD52" s="221" t="s">
        <v>87</v>
      </c>
      <c r="BE52" s="221" t="s">
        <v>87</v>
      </c>
    </row>
    <row r="53" spans="2:57" x14ac:dyDescent="0.25">
      <c r="B53" s="221">
        <v>2025</v>
      </c>
      <c r="C53" s="221">
        <v>891780111</v>
      </c>
      <c r="D53" s="221" t="s">
        <v>78</v>
      </c>
      <c r="E53" s="65" t="s">
        <v>14224</v>
      </c>
      <c r="F53" s="65" t="s">
        <v>14223</v>
      </c>
      <c r="G53" s="306">
        <v>0</v>
      </c>
      <c r="H53" s="65" t="s">
        <v>81</v>
      </c>
      <c r="I53" s="221" t="s">
        <v>82</v>
      </c>
      <c r="J53" s="220" t="s">
        <v>83</v>
      </c>
      <c r="K53" s="66" t="s">
        <v>14222</v>
      </c>
      <c r="L53" s="68">
        <v>14517600</v>
      </c>
      <c r="M53" s="221" t="s">
        <v>85</v>
      </c>
      <c r="N53" s="66" t="s">
        <v>626</v>
      </c>
      <c r="O53" s="66">
        <v>1082927274</v>
      </c>
      <c r="P53" s="65">
        <v>28</v>
      </c>
      <c r="Q53" s="78">
        <v>45670</v>
      </c>
      <c r="R53" s="66">
        <v>5573604000</v>
      </c>
      <c r="S53" s="78">
        <v>45673</v>
      </c>
      <c r="T53" s="68">
        <v>14517600</v>
      </c>
      <c r="U53" s="65" t="s">
        <v>87</v>
      </c>
      <c r="V53" s="68">
        <v>85467461</v>
      </c>
      <c r="W53" s="67" t="s">
        <v>9510</v>
      </c>
      <c r="X53" s="70">
        <v>45673</v>
      </c>
      <c r="Y53" s="70">
        <v>45673</v>
      </c>
      <c r="Z53" s="70" t="s">
        <v>89</v>
      </c>
      <c r="AA53" s="70">
        <v>45808</v>
      </c>
      <c r="AB53" s="49">
        <f t="shared" si="0"/>
        <v>135</v>
      </c>
      <c r="AC53" s="65">
        <v>2</v>
      </c>
      <c r="AD53" s="424">
        <v>3156000</v>
      </c>
      <c r="AE53" s="65">
        <v>1</v>
      </c>
      <c r="AF53" s="78">
        <v>45838</v>
      </c>
      <c r="AG53" s="49">
        <f t="shared" si="1"/>
        <v>30</v>
      </c>
      <c r="AH53" s="65">
        <v>0</v>
      </c>
      <c r="AI53" s="68">
        <v>0</v>
      </c>
      <c r="AJ53" s="65" t="s">
        <v>89</v>
      </c>
      <c r="AK53" s="78" t="s">
        <v>89</v>
      </c>
      <c r="AL53" s="65">
        <v>0</v>
      </c>
      <c r="AM53" s="78" t="s">
        <v>89</v>
      </c>
      <c r="AN53" s="78" t="s">
        <v>89</v>
      </c>
      <c r="AO53" s="78" t="s">
        <v>89</v>
      </c>
      <c r="AP53" s="49">
        <f t="shared" si="2"/>
        <v>0</v>
      </c>
      <c r="AQ53" s="49">
        <f>+L53+AD53-AI53</f>
        <v>17673600</v>
      </c>
      <c r="AR53" s="65" t="s">
        <v>87</v>
      </c>
      <c r="AS53" s="68">
        <v>14517600</v>
      </c>
      <c r="AT53" s="65" t="s">
        <v>90</v>
      </c>
      <c r="AU53" s="68">
        <v>0</v>
      </c>
      <c r="AV53" s="75" t="s">
        <v>89</v>
      </c>
      <c r="AW53" s="423">
        <v>17673600</v>
      </c>
      <c r="AX53" s="79">
        <f t="shared" si="3"/>
        <v>0</v>
      </c>
      <c r="AY53" s="223">
        <f t="shared" si="4"/>
        <v>1</v>
      </c>
      <c r="AZ53" s="74">
        <v>1</v>
      </c>
      <c r="BA53" s="75" t="s">
        <v>89</v>
      </c>
      <c r="BB53" s="65" t="s">
        <v>103</v>
      </c>
      <c r="BC53" s="66" t="s">
        <v>14221</v>
      </c>
      <c r="BD53" s="221" t="s">
        <v>87</v>
      </c>
      <c r="BE53" s="221" t="s">
        <v>87</v>
      </c>
    </row>
    <row r="54" spans="2:57" x14ac:dyDescent="0.25">
      <c r="B54" s="221">
        <v>2025</v>
      </c>
      <c r="C54" s="221">
        <v>891780111</v>
      </c>
      <c r="D54" s="221" t="s">
        <v>78</v>
      </c>
      <c r="E54" s="65" t="s">
        <v>14220</v>
      </c>
      <c r="F54" s="65" t="s">
        <v>14219</v>
      </c>
      <c r="G54" s="306">
        <v>0</v>
      </c>
      <c r="H54" s="65" t="s">
        <v>81</v>
      </c>
      <c r="I54" s="221" t="s">
        <v>82</v>
      </c>
      <c r="J54" s="220" t="s">
        <v>83</v>
      </c>
      <c r="K54" s="66" t="s">
        <v>14218</v>
      </c>
      <c r="L54" s="68">
        <v>15971200</v>
      </c>
      <c r="M54" s="221" t="s">
        <v>85</v>
      </c>
      <c r="N54" s="66" t="s">
        <v>10411</v>
      </c>
      <c r="O54" s="66">
        <v>84453261</v>
      </c>
      <c r="P54" s="65">
        <v>28</v>
      </c>
      <c r="Q54" s="78">
        <v>45670</v>
      </c>
      <c r="R54" s="66">
        <v>5573604000</v>
      </c>
      <c r="S54" s="78">
        <v>45673</v>
      </c>
      <c r="T54" s="68">
        <v>15971200</v>
      </c>
      <c r="U54" s="65" t="s">
        <v>87</v>
      </c>
      <c r="V54" s="68">
        <v>85459497</v>
      </c>
      <c r="W54" s="67" t="s">
        <v>540</v>
      </c>
      <c r="X54" s="70">
        <v>45673</v>
      </c>
      <c r="Y54" s="70">
        <v>45673</v>
      </c>
      <c r="Z54" s="70" t="s">
        <v>89</v>
      </c>
      <c r="AA54" s="70">
        <v>45808</v>
      </c>
      <c r="AB54" s="49">
        <f t="shared" si="0"/>
        <v>135</v>
      </c>
      <c r="AC54" s="65">
        <v>2</v>
      </c>
      <c r="AD54" s="424">
        <v>3472000</v>
      </c>
      <c r="AE54" s="65">
        <v>1</v>
      </c>
      <c r="AF54" s="78">
        <v>45838</v>
      </c>
      <c r="AG54" s="49">
        <f t="shared" si="1"/>
        <v>30</v>
      </c>
      <c r="AH54" s="65">
        <v>0</v>
      </c>
      <c r="AI54" s="68">
        <v>0</v>
      </c>
      <c r="AJ54" s="65" t="s">
        <v>89</v>
      </c>
      <c r="AK54" s="78" t="s">
        <v>89</v>
      </c>
      <c r="AL54" s="65">
        <v>0</v>
      </c>
      <c r="AM54" s="78" t="s">
        <v>89</v>
      </c>
      <c r="AN54" s="78" t="s">
        <v>89</v>
      </c>
      <c r="AO54" s="78" t="s">
        <v>89</v>
      </c>
      <c r="AP54" s="49">
        <f t="shared" si="2"/>
        <v>0</v>
      </c>
      <c r="AQ54" s="49">
        <f>+L54+AD54-AI54</f>
        <v>19443200</v>
      </c>
      <c r="AR54" s="65" t="s">
        <v>87</v>
      </c>
      <c r="AS54" s="68">
        <v>15971200</v>
      </c>
      <c r="AT54" s="65" t="s">
        <v>90</v>
      </c>
      <c r="AU54" s="68">
        <v>0</v>
      </c>
      <c r="AV54" s="75" t="s">
        <v>89</v>
      </c>
      <c r="AW54" s="423">
        <v>19443200</v>
      </c>
      <c r="AX54" s="79">
        <f t="shared" si="3"/>
        <v>0</v>
      </c>
      <c r="AY54" s="223">
        <f t="shared" si="4"/>
        <v>1</v>
      </c>
      <c r="AZ54" s="74">
        <v>1</v>
      </c>
      <c r="BA54" s="75" t="s">
        <v>89</v>
      </c>
      <c r="BB54" s="65" t="s">
        <v>103</v>
      </c>
      <c r="BC54" s="66" t="s">
        <v>14217</v>
      </c>
      <c r="BD54" s="221" t="s">
        <v>87</v>
      </c>
      <c r="BE54" s="221" t="s">
        <v>87</v>
      </c>
    </row>
    <row r="55" spans="2:57" x14ac:dyDescent="0.25">
      <c r="B55" s="221">
        <v>2025</v>
      </c>
      <c r="C55" s="221">
        <v>891780111</v>
      </c>
      <c r="D55" s="221" t="s">
        <v>78</v>
      </c>
      <c r="E55" s="65" t="s">
        <v>14216</v>
      </c>
      <c r="F55" s="65" t="s">
        <v>14215</v>
      </c>
      <c r="G55" s="306">
        <v>0</v>
      </c>
      <c r="H55" s="65" t="s">
        <v>81</v>
      </c>
      <c r="I55" s="221" t="s">
        <v>82</v>
      </c>
      <c r="J55" s="220" t="s">
        <v>83</v>
      </c>
      <c r="K55" s="66" t="s">
        <v>12154</v>
      </c>
      <c r="L55" s="68">
        <v>11250000</v>
      </c>
      <c r="M55" s="221" t="s">
        <v>85</v>
      </c>
      <c r="N55" s="66" t="s">
        <v>10724</v>
      </c>
      <c r="O55" s="66">
        <v>1082944401</v>
      </c>
      <c r="P55" s="65">
        <v>27</v>
      </c>
      <c r="Q55" s="78">
        <v>45670</v>
      </c>
      <c r="R55" s="66">
        <v>2494141000</v>
      </c>
      <c r="S55" s="78">
        <v>45673</v>
      </c>
      <c r="T55" s="68">
        <v>11250000</v>
      </c>
      <c r="U55" s="65" t="s">
        <v>87</v>
      </c>
      <c r="V55" s="68">
        <v>85459497</v>
      </c>
      <c r="W55" s="67" t="s">
        <v>540</v>
      </c>
      <c r="X55" s="70">
        <v>45673</v>
      </c>
      <c r="Y55" s="70">
        <v>45673</v>
      </c>
      <c r="Z55" s="70" t="s">
        <v>89</v>
      </c>
      <c r="AA55" s="70">
        <v>45808</v>
      </c>
      <c r="AB55" s="49">
        <f t="shared" si="0"/>
        <v>135</v>
      </c>
      <c r="AC55" s="65">
        <v>2</v>
      </c>
      <c r="AD55" s="424">
        <v>2250000</v>
      </c>
      <c r="AE55" s="65">
        <v>1</v>
      </c>
      <c r="AF55" s="78">
        <v>45838</v>
      </c>
      <c r="AG55" s="49">
        <f t="shared" si="1"/>
        <v>30</v>
      </c>
      <c r="AH55" s="65">
        <v>0</v>
      </c>
      <c r="AI55" s="68">
        <v>0</v>
      </c>
      <c r="AJ55" s="65" t="s">
        <v>89</v>
      </c>
      <c r="AK55" s="78" t="s">
        <v>89</v>
      </c>
      <c r="AL55" s="65">
        <v>0</v>
      </c>
      <c r="AM55" s="78" t="s">
        <v>89</v>
      </c>
      <c r="AN55" s="78" t="s">
        <v>89</v>
      </c>
      <c r="AO55" s="78" t="s">
        <v>89</v>
      </c>
      <c r="AP55" s="49">
        <f t="shared" si="2"/>
        <v>0</v>
      </c>
      <c r="AQ55" s="49">
        <f>+L55+AD55-AI55</f>
        <v>13500000</v>
      </c>
      <c r="AR55" s="65" t="s">
        <v>87</v>
      </c>
      <c r="AS55" s="68">
        <v>11250000</v>
      </c>
      <c r="AT55" s="65" t="s">
        <v>90</v>
      </c>
      <c r="AU55" s="68">
        <v>0</v>
      </c>
      <c r="AV55" s="75" t="s">
        <v>89</v>
      </c>
      <c r="AW55" s="423">
        <v>13500000</v>
      </c>
      <c r="AX55" s="79">
        <f t="shared" si="3"/>
        <v>0</v>
      </c>
      <c r="AY55" s="223">
        <f t="shared" si="4"/>
        <v>1</v>
      </c>
      <c r="AZ55" s="74">
        <v>1</v>
      </c>
      <c r="BA55" s="75" t="s">
        <v>89</v>
      </c>
      <c r="BB55" s="65" t="s">
        <v>103</v>
      </c>
      <c r="BC55" s="66" t="s">
        <v>14214</v>
      </c>
      <c r="BD55" s="221" t="s">
        <v>87</v>
      </c>
      <c r="BE55" s="221" t="s">
        <v>87</v>
      </c>
    </row>
    <row r="56" spans="2:57" x14ac:dyDescent="0.25">
      <c r="B56" s="221">
        <v>2025</v>
      </c>
      <c r="C56" s="221">
        <v>891780111</v>
      </c>
      <c r="D56" s="221" t="s">
        <v>78</v>
      </c>
      <c r="E56" s="65" t="s">
        <v>14213</v>
      </c>
      <c r="F56" s="65" t="s">
        <v>14212</v>
      </c>
      <c r="G56" s="306">
        <v>0</v>
      </c>
      <c r="H56" s="65" t="s">
        <v>81</v>
      </c>
      <c r="I56" s="221" t="s">
        <v>82</v>
      </c>
      <c r="J56" s="220" t="s">
        <v>83</v>
      </c>
      <c r="K56" s="66" t="s">
        <v>14211</v>
      </c>
      <c r="L56" s="68">
        <v>22540000</v>
      </c>
      <c r="M56" s="221" t="s">
        <v>85</v>
      </c>
      <c r="N56" s="66" t="s">
        <v>14210</v>
      </c>
      <c r="O56" s="66">
        <v>1082961349</v>
      </c>
      <c r="P56" s="65">
        <v>28</v>
      </c>
      <c r="Q56" s="78">
        <v>45670</v>
      </c>
      <c r="R56" s="66">
        <v>5573604000</v>
      </c>
      <c r="S56" s="78">
        <v>45673</v>
      </c>
      <c r="T56" s="68">
        <v>22540000</v>
      </c>
      <c r="U56" s="65" t="s">
        <v>87</v>
      </c>
      <c r="V56" s="68">
        <v>12621405</v>
      </c>
      <c r="W56" s="67" t="s">
        <v>8409</v>
      </c>
      <c r="X56" s="70">
        <v>45673</v>
      </c>
      <c r="Y56" s="70">
        <v>45673</v>
      </c>
      <c r="Z56" s="70" t="s">
        <v>89</v>
      </c>
      <c r="AA56" s="70">
        <v>45808</v>
      </c>
      <c r="AB56" s="49">
        <f t="shared" si="0"/>
        <v>135</v>
      </c>
      <c r="AC56" s="65">
        <v>0</v>
      </c>
      <c r="AD56" s="424">
        <v>0</v>
      </c>
      <c r="AE56" s="65">
        <v>0</v>
      </c>
      <c r="AF56" s="78" t="s">
        <v>89</v>
      </c>
      <c r="AG56" s="49">
        <f t="shared" si="1"/>
        <v>0</v>
      </c>
      <c r="AH56" s="65">
        <v>0</v>
      </c>
      <c r="AI56" s="68">
        <v>0</v>
      </c>
      <c r="AJ56" s="65" t="s">
        <v>89</v>
      </c>
      <c r="AK56" s="78" t="s">
        <v>89</v>
      </c>
      <c r="AL56" s="65">
        <v>0</v>
      </c>
      <c r="AM56" s="78" t="s">
        <v>89</v>
      </c>
      <c r="AN56" s="78" t="s">
        <v>89</v>
      </c>
      <c r="AO56" s="78" t="s">
        <v>89</v>
      </c>
      <c r="AP56" s="49">
        <f t="shared" si="2"/>
        <v>0</v>
      </c>
      <c r="AQ56" s="49">
        <f>+L56+AD56-AI56</f>
        <v>22540000</v>
      </c>
      <c r="AR56" s="65" t="s">
        <v>87</v>
      </c>
      <c r="AS56" s="68">
        <v>22540000</v>
      </c>
      <c r="AT56" s="65" t="s">
        <v>90</v>
      </c>
      <c r="AU56" s="68">
        <v>0</v>
      </c>
      <c r="AV56" s="75" t="s">
        <v>89</v>
      </c>
      <c r="AW56" s="423">
        <v>22540000</v>
      </c>
      <c r="AX56" s="79">
        <f t="shared" si="3"/>
        <v>0</v>
      </c>
      <c r="AY56" s="223">
        <f t="shared" si="4"/>
        <v>1</v>
      </c>
      <c r="AZ56" s="74">
        <v>1</v>
      </c>
      <c r="BA56" s="75" t="s">
        <v>89</v>
      </c>
      <c r="BB56" s="65" t="s">
        <v>103</v>
      </c>
      <c r="BC56" s="66" t="s">
        <v>14209</v>
      </c>
      <c r="BD56" s="221" t="s">
        <v>87</v>
      </c>
      <c r="BE56" s="221" t="s">
        <v>87</v>
      </c>
    </row>
    <row r="57" spans="2:57" x14ac:dyDescent="0.25">
      <c r="B57" s="221">
        <v>2025</v>
      </c>
      <c r="C57" s="221">
        <v>891780111</v>
      </c>
      <c r="D57" s="221" t="s">
        <v>78</v>
      </c>
      <c r="E57" s="65" t="s">
        <v>14208</v>
      </c>
      <c r="F57" s="65" t="s">
        <v>14207</v>
      </c>
      <c r="G57" s="306">
        <v>0</v>
      </c>
      <c r="H57" s="65" t="s">
        <v>81</v>
      </c>
      <c r="I57" s="221" t="s">
        <v>82</v>
      </c>
      <c r="J57" s="220" t="s">
        <v>83</v>
      </c>
      <c r="K57" s="66" t="s">
        <v>14206</v>
      </c>
      <c r="L57" s="68">
        <v>17925200</v>
      </c>
      <c r="M57" s="221" t="s">
        <v>85</v>
      </c>
      <c r="N57" s="66" t="s">
        <v>10215</v>
      </c>
      <c r="O57" s="66">
        <v>1082886956</v>
      </c>
      <c r="P57" s="65">
        <v>28</v>
      </c>
      <c r="Q57" s="78">
        <v>45670</v>
      </c>
      <c r="R57" s="66">
        <v>5573604000</v>
      </c>
      <c r="S57" s="78">
        <v>45673</v>
      </c>
      <c r="T57" s="68">
        <v>17925200</v>
      </c>
      <c r="U57" s="65" t="s">
        <v>87</v>
      </c>
      <c r="V57" s="68">
        <v>36723283</v>
      </c>
      <c r="W57" s="67" t="s">
        <v>10204</v>
      </c>
      <c r="X57" s="70">
        <v>45673</v>
      </c>
      <c r="Y57" s="70">
        <v>45673</v>
      </c>
      <c r="Z57" s="70" t="s">
        <v>89</v>
      </c>
      <c r="AA57" s="70">
        <v>45808</v>
      </c>
      <c r="AB57" s="49">
        <f t="shared" si="0"/>
        <v>135</v>
      </c>
      <c r="AC57" s="65">
        <v>2</v>
      </c>
      <c r="AD57" s="424">
        <v>3787000</v>
      </c>
      <c r="AE57" s="65">
        <v>1</v>
      </c>
      <c r="AF57" s="78">
        <v>45838</v>
      </c>
      <c r="AG57" s="49">
        <f t="shared" si="1"/>
        <v>30</v>
      </c>
      <c r="AH57" s="65">
        <v>0</v>
      </c>
      <c r="AI57" s="68">
        <v>0</v>
      </c>
      <c r="AJ57" s="65" t="s">
        <v>89</v>
      </c>
      <c r="AK57" s="78" t="s">
        <v>89</v>
      </c>
      <c r="AL57" s="65">
        <v>0</v>
      </c>
      <c r="AM57" s="78" t="s">
        <v>89</v>
      </c>
      <c r="AN57" s="78" t="s">
        <v>89</v>
      </c>
      <c r="AO57" s="78" t="s">
        <v>89</v>
      </c>
      <c r="AP57" s="49">
        <f t="shared" si="2"/>
        <v>0</v>
      </c>
      <c r="AQ57" s="49">
        <f>+L57+AD57-AI57</f>
        <v>21712200</v>
      </c>
      <c r="AR57" s="65" t="s">
        <v>87</v>
      </c>
      <c r="AS57" s="68">
        <v>17925200</v>
      </c>
      <c r="AT57" s="65" t="s">
        <v>90</v>
      </c>
      <c r="AU57" s="68">
        <v>0</v>
      </c>
      <c r="AV57" s="75" t="s">
        <v>89</v>
      </c>
      <c r="AW57" s="423">
        <v>21712200</v>
      </c>
      <c r="AX57" s="79">
        <f t="shared" si="3"/>
        <v>0</v>
      </c>
      <c r="AY57" s="223">
        <f t="shared" si="4"/>
        <v>1</v>
      </c>
      <c r="AZ57" s="74">
        <v>1</v>
      </c>
      <c r="BA57" s="75" t="s">
        <v>89</v>
      </c>
      <c r="BB57" s="65" t="s">
        <v>103</v>
      </c>
      <c r="BC57" s="66" t="s">
        <v>14205</v>
      </c>
      <c r="BD57" s="221" t="s">
        <v>87</v>
      </c>
      <c r="BE57" s="221" t="s">
        <v>87</v>
      </c>
    </row>
    <row r="58" spans="2:57" x14ac:dyDescent="0.25">
      <c r="B58" s="221">
        <v>2025</v>
      </c>
      <c r="C58" s="221">
        <v>891780111</v>
      </c>
      <c r="D58" s="221" t="s">
        <v>78</v>
      </c>
      <c r="E58" s="65" t="s">
        <v>14204</v>
      </c>
      <c r="F58" s="65" t="s">
        <v>14203</v>
      </c>
      <c r="G58" s="306">
        <v>0</v>
      </c>
      <c r="H58" s="65" t="s">
        <v>81</v>
      </c>
      <c r="I58" s="221" t="s">
        <v>82</v>
      </c>
      <c r="J58" s="220" t="s">
        <v>83</v>
      </c>
      <c r="K58" s="66" t="s">
        <v>14019</v>
      </c>
      <c r="L58" s="68">
        <v>10650000</v>
      </c>
      <c r="M58" s="221" t="s">
        <v>85</v>
      </c>
      <c r="N58" s="66" t="s">
        <v>10752</v>
      </c>
      <c r="O58" s="66">
        <v>39049110</v>
      </c>
      <c r="P58" s="65">
        <v>27</v>
      </c>
      <c r="Q58" s="78">
        <v>45670</v>
      </c>
      <c r="R58" s="66">
        <v>2494141000</v>
      </c>
      <c r="S58" s="78">
        <v>45673</v>
      </c>
      <c r="T58" s="68">
        <v>10650000</v>
      </c>
      <c r="U58" s="65" t="s">
        <v>87</v>
      </c>
      <c r="V58" s="68">
        <v>7631392</v>
      </c>
      <c r="W58" s="67" t="s">
        <v>8743</v>
      </c>
      <c r="X58" s="70">
        <v>45673</v>
      </c>
      <c r="Y58" s="70">
        <v>45673</v>
      </c>
      <c r="Z58" s="70" t="s">
        <v>89</v>
      </c>
      <c r="AA58" s="70">
        <v>45808</v>
      </c>
      <c r="AB58" s="49">
        <f t="shared" si="0"/>
        <v>135</v>
      </c>
      <c r="AC58" s="65">
        <v>2</v>
      </c>
      <c r="AD58" s="424">
        <v>2250000</v>
      </c>
      <c r="AE58" s="65">
        <v>1</v>
      </c>
      <c r="AF58" s="78">
        <v>45838</v>
      </c>
      <c r="AG58" s="49">
        <f t="shared" si="1"/>
        <v>30</v>
      </c>
      <c r="AH58" s="65">
        <v>0</v>
      </c>
      <c r="AI58" s="68">
        <v>0</v>
      </c>
      <c r="AJ58" s="65" t="s">
        <v>89</v>
      </c>
      <c r="AK58" s="78" t="s">
        <v>89</v>
      </c>
      <c r="AL58" s="65">
        <v>0</v>
      </c>
      <c r="AM58" s="78" t="s">
        <v>89</v>
      </c>
      <c r="AN58" s="78" t="s">
        <v>89</v>
      </c>
      <c r="AO58" s="78" t="s">
        <v>89</v>
      </c>
      <c r="AP58" s="49">
        <f t="shared" si="2"/>
        <v>0</v>
      </c>
      <c r="AQ58" s="49">
        <f>+L58+AD58-AI58</f>
        <v>12900000</v>
      </c>
      <c r="AR58" s="65" t="s">
        <v>87</v>
      </c>
      <c r="AS58" s="68">
        <v>10650000</v>
      </c>
      <c r="AT58" s="65" t="s">
        <v>90</v>
      </c>
      <c r="AU58" s="68">
        <v>0</v>
      </c>
      <c r="AV58" s="75" t="s">
        <v>89</v>
      </c>
      <c r="AW58" s="423">
        <v>12900000</v>
      </c>
      <c r="AX58" s="79">
        <f t="shared" si="3"/>
        <v>0</v>
      </c>
      <c r="AY58" s="223">
        <f t="shared" si="4"/>
        <v>1</v>
      </c>
      <c r="AZ58" s="74">
        <v>1</v>
      </c>
      <c r="BA58" s="75" t="s">
        <v>89</v>
      </c>
      <c r="BB58" s="65" t="s">
        <v>103</v>
      </c>
      <c r="BC58" s="66" t="s">
        <v>14202</v>
      </c>
      <c r="BD58" s="221" t="s">
        <v>87</v>
      </c>
      <c r="BE58" s="221" t="s">
        <v>87</v>
      </c>
    </row>
    <row r="59" spans="2:57" x14ac:dyDescent="0.25">
      <c r="B59" s="221">
        <v>2025</v>
      </c>
      <c r="C59" s="221">
        <v>891780111</v>
      </c>
      <c r="D59" s="221" t="s">
        <v>78</v>
      </c>
      <c r="E59" s="65" t="s">
        <v>14201</v>
      </c>
      <c r="F59" s="65" t="s">
        <v>14200</v>
      </c>
      <c r="G59" s="306">
        <v>0</v>
      </c>
      <c r="H59" s="65" t="s">
        <v>81</v>
      </c>
      <c r="I59" s="221" t="s">
        <v>82</v>
      </c>
      <c r="J59" s="220" t="s">
        <v>83</v>
      </c>
      <c r="K59" s="66" t="s">
        <v>14199</v>
      </c>
      <c r="L59" s="68">
        <v>14250000</v>
      </c>
      <c r="M59" s="221" t="s">
        <v>85</v>
      </c>
      <c r="N59" s="66" t="s">
        <v>10923</v>
      </c>
      <c r="O59" s="66">
        <v>1083029737</v>
      </c>
      <c r="P59" s="65">
        <v>28</v>
      </c>
      <c r="Q59" s="78">
        <v>45670</v>
      </c>
      <c r="R59" s="66">
        <v>5573604000</v>
      </c>
      <c r="S59" s="78">
        <v>45673</v>
      </c>
      <c r="T59" s="68">
        <v>14250000</v>
      </c>
      <c r="U59" s="65" t="s">
        <v>87</v>
      </c>
      <c r="V59" s="68">
        <v>7631392</v>
      </c>
      <c r="W59" s="67" t="s">
        <v>8743</v>
      </c>
      <c r="X59" s="70">
        <v>45673</v>
      </c>
      <c r="Y59" s="70">
        <v>45673</v>
      </c>
      <c r="Z59" s="70" t="s">
        <v>89</v>
      </c>
      <c r="AA59" s="70">
        <v>45808</v>
      </c>
      <c r="AB59" s="49">
        <f t="shared" si="0"/>
        <v>135</v>
      </c>
      <c r="AC59" s="65">
        <v>2</v>
      </c>
      <c r="AD59" s="424">
        <v>2850000</v>
      </c>
      <c r="AE59" s="65">
        <v>1</v>
      </c>
      <c r="AF59" s="78">
        <v>45838</v>
      </c>
      <c r="AG59" s="49">
        <f t="shared" si="1"/>
        <v>30</v>
      </c>
      <c r="AH59" s="65">
        <v>0</v>
      </c>
      <c r="AI59" s="68">
        <v>0</v>
      </c>
      <c r="AJ59" s="65" t="s">
        <v>89</v>
      </c>
      <c r="AK59" s="78" t="s">
        <v>89</v>
      </c>
      <c r="AL59" s="65">
        <v>0</v>
      </c>
      <c r="AM59" s="78" t="s">
        <v>89</v>
      </c>
      <c r="AN59" s="78" t="s">
        <v>89</v>
      </c>
      <c r="AO59" s="78" t="s">
        <v>89</v>
      </c>
      <c r="AP59" s="49">
        <f t="shared" si="2"/>
        <v>0</v>
      </c>
      <c r="AQ59" s="49">
        <f>+L59+AD59-AI59</f>
        <v>17100000</v>
      </c>
      <c r="AR59" s="65" t="s">
        <v>87</v>
      </c>
      <c r="AS59" s="68">
        <v>14250000</v>
      </c>
      <c r="AT59" s="65" t="s">
        <v>90</v>
      </c>
      <c r="AU59" s="68">
        <v>0</v>
      </c>
      <c r="AV59" s="75" t="s">
        <v>89</v>
      </c>
      <c r="AW59" s="423">
        <v>17100000</v>
      </c>
      <c r="AX59" s="79">
        <f t="shared" si="3"/>
        <v>0</v>
      </c>
      <c r="AY59" s="223">
        <f t="shared" si="4"/>
        <v>1</v>
      </c>
      <c r="AZ59" s="74">
        <v>1</v>
      </c>
      <c r="BA59" s="75" t="s">
        <v>89</v>
      </c>
      <c r="BB59" s="65" t="s">
        <v>103</v>
      </c>
      <c r="BC59" s="66" t="s">
        <v>14198</v>
      </c>
      <c r="BD59" s="221" t="s">
        <v>87</v>
      </c>
      <c r="BE59" s="221" t="s">
        <v>87</v>
      </c>
    </row>
    <row r="60" spans="2:57" x14ac:dyDescent="0.25">
      <c r="B60" s="221">
        <v>2025</v>
      </c>
      <c r="C60" s="221">
        <v>891780111</v>
      </c>
      <c r="D60" s="221" t="s">
        <v>78</v>
      </c>
      <c r="E60" s="65" t="s">
        <v>14197</v>
      </c>
      <c r="F60" s="65" t="s">
        <v>14196</v>
      </c>
      <c r="G60" s="306">
        <v>0</v>
      </c>
      <c r="H60" s="65" t="s">
        <v>81</v>
      </c>
      <c r="I60" s="221" t="s">
        <v>82</v>
      </c>
      <c r="J60" s="220" t="s">
        <v>83</v>
      </c>
      <c r="K60" s="66" t="s">
        <v>14195</v>
      </c>
      <c r="L60" s="68">
        <v>17360000</v>
      </c>
      <c r="M60" s="221" t="s">
        <v>85</v>
      </c>
      <c r="N60" s="66" t="s">
        <v>10672</v>
      </c>
      <c r="O60" s="66">
        <v>85154455</v>
      </c>
      <c r="P60" s="65">
        <v>28</v>
      </c>
      <c r="Q60" s="78">
        <v>45670</v>
      </c>
      <c r="R60" s="66">
        <v>5573604000</v>
      </c>
      <c r="S60" s="78">
        <v>45673</v>
      </c>
      <c r="T60" s="68">
        <v>17360000</v>
      </c>
      <c r="U60" s="65" t="s">
        <v>87</v>
      </c>
      <c r="V60" s="68">
        <v>57435262</v>
      </c>
      <c r="W60" s="67" t="s">
        <v>10266</v>
      </c>
      <c r="X60" s="70">
        <v>45673</v>
      </c>
      <c r="Y60" s="70">
        <v>45673</v>
      </c>
      <c r="Z60" s="70" t="s">
        <v>89</v>
      </c>
      <c r="AA60" s="70">
        <v>45808</v>
      </c>
      <c r="AB60" s="49">
        <f t="shared" si="0"/>
        <v>135</v>
      </c>
      <c r="AC60" s="65">
        <v>2</v>
      </c>
      <c r="AD60" s="424">
        <v>3472000</v>
      </c>
      <c r="AE60" s="65">
        <v>1</v>
      </c>
      <c r="AF60" s="78">
        <v>45838</v>
      </c>
      <c r="AG60" s="49">
        <f t="shared" si="1"/>
        <v>30</v>
      </c>
      <c r="AH60" s="65">
        <v>0</v>
      </c>
      <c r="AI60" s="68">
        <v>0</v>
      </c>
      <c r="AJ60" s="65" t="s">
        <v>89</v>
      </c>
      <c r="AK60" s="78" t="s">
        <v>89</v>
      </c>
      <c r="AL60" s="65">
        <v>0</v>
      </c>
      <c r="AM60" s="78" t="s">
        <v>89</v>
      </c>
      <c r="AN60" s="78" t="s">
        <v>89</v>
      </c>
      <c r="AO60" s="78" t="s">
        <v>89</v>
      </c>
      <c r="AP60" s="49">
        <f t="shared" si="2"/>
        <v>0</v>
      </c>
      <c r="AQ60" s="49">
        <f>+L60+AD60-AI60</f>
        <v>20832000</v>
      </c>
      <c r="AR60" s="65" t="s">
        <v>87</v>
      </c>
      <c r="AS60" s="68">
        <v>17360000</v>
      </c>
      <c r="AT60" s="65" t="s">
        <v>90</v>
      </c>
      <c r="AU60" s="68">
        <v>0</v>
      </c>
      <c r="AV60" s="75" t="s">
        <v>89</v>
      </c>
      <c r="AW60" s="423">
        <v>20832000</v>
      </c>
      <c r="AX60" s="79">
        <f t="shared" si="3"/>
        <v>0</v>
      </c>
      <c r="AY60" s="223">
        <f t="shared" si="4"/>
        <v>1</v>
      </c>
      <c r="AZ60" s="74">
        <v>1</v>
      </c>
      <c r="BA60" s="75" t="s">
        <v>89</v>
      </c>
      <c r="BB60" s="65" t="s">
        <v>103</v>
      </c>
      <c r="BC60" s="66" t="s">
        <v>14194</v>
      </c>
      <c r="BD60" s="221" t="s">
        <v>87</v>
      </c>
      <c r="BE60" s="221" t="s">
        <v>87</v>
      </c>
    </row>
    <row r="61" spans="2:57" x14ac:dyDescent="0.25">
      <c r="B61" s="221">
        <v>2025</v>
      </c>
      <c r="C61" s="221">
        <v>891780111</v>
      </c>
      <c r="D61" s="221" t="s">
        <v>78</v>
      </c>
      <c r="E61" s="65" t="s">
        <v>14193</v>
      </c>
      <c r="F61" s="65" t="s">
        <v>14192</v>
      </c>
      <c r="G61" s="306">
        <v>0</v>
      </c>
      <c r="H61" s="65" t="s">
        <v>81</v>
      </c>
      <c r="I61" s="221" t="s">
        <v>82</v>
      </c>
      <c r="J61" s="220" t="s">
        <v>83</v>
      </c>
      <c r="K61" s="66" t="s">
        <v>14191</v>
      </c>
      <c r="L61" s="68">
        <v>17360000</v>
      </c>
      <c r="M61" s="221" t="s">
        <v>85</v>
      </c>
      <c r="N61" s="66" t="s">
        <v>10267</v>
      </c>
      <c r="O61" s="66">
        <v>1082948644</v>
      </c>
      <c r="P61" s="65">
        <v>28</v>
      </c>
      <c r="Q61" s="78">
        <v>45670</v>
      </c>
      <c r="R61" s="66">
        <v>5573604000</v>
      </c>
      <c r="S61" s="78">
        <v>45673</v>
      </c>
      <c r="T61" s="68">
        <v>17360000</v>
      </c>
      <c r="U61" s="65" t="s">
        <v>87</v>
      </c>
      <c r="V61" s="68">
        <v>57435262</v>
      </c>
      <c r="W61" s="67" t="s">
        <v>10266</v>
      </c>
      <c r="X61" s="70">
        <v>45673</v>
      </c>
      <c r="Y61" s="70">
        <v>45673</v>
      </c>
      <c r="Z61" s="70" t="s">
        <v>89</v>
      </c>
      <c r="AA61" s="70">
        <v>45808</v>
      </c>
      <c r="AB61" s="49">
        <f t="shared" si="0"/>
        <v>135</v>
      </c>
      <c r="AC61" s="65">
        <v>2</v>
      </c>
      <c r="AD61" s="424">
        <v>3472000</v>
      </c>
      <c r="AE61" s="65">
        <v>1</v>
      </c>
      <c r="AF61" s="78">
        <v>45838</v>
      </c>
      <c r="AG61" s="49">
        <f t="shared" si="1"/>
        <v>30</v>
      </c>
      <c r="AH61" s="65">
        <v>0</v>
      </c>
      <c r="AI61" s="68">
        <v>0</v>
      </c>
      <c r="AJ61" s="65" t="s">
        <v>89</v>
      </c>
      <c r="AK61" s="78" t="s">
        <v>89</v>
      </c>
      <c r="AL61" s="65">
        <v>0</v>
      </c>
      <c r="AM61" s="78" t="s">
        <v>89</v>
      </c>
      <c r="AN61" s="78" t="s">
        <v>89</v>
      </c>
      <c r="AO61" s="78" t="s">
        <v>89</v>
      </c>
      <c r="AP61" s="49">
        <f t="shared" si="2"/>
        <v>0</v>
      </c>
      <c r="AQ61" s="49">
        <f>+L61+AD61-AI61</f>
        <v>20832000</v>
      </c>
      <c r="AR61" s="65" t="s">
        <v>87</v>
      </c>
      <c r="AS61" s="68">
        <v>17360000</v>
      </c>
      <c r="AT61" s="65" t="s">
        <v>90</v>
      </c>
      <c r="AU61" s="68">
        <v>0</v>
      </c>
      <c r="AV61" s="75" t="s">
        <v>89</v>
      </c>
      <c r="AW61" s="423">
        <v>20832000</v>
      </c>
      <c r="AX61" s="79">
        <f t="shared" si="3"/>
        <v>0</v>
      </c>
      <c r="AY61" s="223">
        <f t="shared" si="4"/>
        <v>1</v>
      </c>
      <c r="AZ61" s="74">
        <v>1</v>
      </c>
      <c r="BA61" s="75" t="s">
        <v>89</v>
      </c>
      <c r="BB61" s="65" t="s">
        <v>103</v>
      </c>
      <c r="BC61" s="66" t="s">
        <v>14190</v>
      </c>
      <c r="BD61" s="221" t="s">
        <v>87</v>
      </c>
      <c r="BE61" s="221" t="s">
        <v>87</v>
      </c>
    </row>
    <row r="62" spans="2:57" x14ac:dyDescent="0.25">
      <c r="B62" s="221">
        <v>2025</v>
      </c>
      <c r="C62" s="221">
        <v>891780111</v>
      </c>
      <c r="D62" s="221" t="s">
        <v>78</v>
      </c>
      <c r="E62" s="65" t="s">
        <v>14189</v>
      </c>
      <c r="F62" s="65" t="s">
        <v>14188</v>
      </c>
      <c r="G62" s="306">
        <v>0</v>
      </c>
      <c r="H62" s="65" t="s">
        <v>81</v>
      </c>
      <c r="I62" s="221" t="s">
        <v>82</v>
      </c>
      <c r="J62" s="220" t="s">
        <v>83</v>
      </c>
      <c r="K62" s="66" t="s">
        <v>14187</v>
      </c>
      <c r="L62" s="68">
        <v>13585000</v>
      </c>
      <c r="M62" s="221" t="s">
        <v>85</v>
      </c>
      <c r="N62" s="66" t="s">
        <v>11279</v>
      </c>
      <c r="O62" s="66">
        <v>1221976238</v>
      </c>
      <c r="P62" s="65">
        <v>28</v>
      </c>
      <c r="Q62" s="78">
        <v>45670</v>
      </c>
      <c r="R62" s="66">
        <v>5573604000</v>
      </c>
      <c r="S62" s="78">
        <v>45673</v>
      </c>
      <c r="T62" s="68">
        <v>13585000</v>
      </c>
      <c r="U62" s="65" t="s">
        <v>87</v>
      </c>
      <c r="V62" s="68">
        <v>36722626</v>
      </c>
      <c r="W62" s="67" t="s">
        <v>8579</v>
      </c>
      <c r="X62" s="70">
        <v>45673</v>
      </c>
      <c r="Y62" s="70">
        <v>45673</v>
      </c>
      <c r="Z62" s="70" t="s">
        <v>89</v>
      </c>
      <c r="AA62" s="70">
        <v>45808</v>
      </c>
      <c r="AB62" s="49">
        <f t="shared" si="0"/>
        <v>135</v>
      </c>
      <c r="AC62" s="65">
        <v>2</v>
      </c>
      <c r="AD62" s="424">
        <v>2850000</v>
      </c>
      <c r="AE62" s="65">
        <v>1</v>
      </c>
      <c r="AF62" s="78">
        <v>45838</v>
      </c>
      <c r="AG62" s="49">
        <f t="shared" si="1"/>
        <v>30</v>
      </c>
      <c r="AH62" s="65">
        <v>0</v>
      </c>
      <c r="AI62" s="68">
        <v>0</v>
      </c>
      <c r="AJ62" s="65" t="s">
        <v>89</v>
      </c>
      <c r="AK62" s="78" t="s">
        <v>89</v>
      </c>
      <c r="AL62" s="65">
        <v>0</v>
      </c>
      <c r="AM62" s="78" t="s">
        <v>89</v>
      </c>
      <c r="AN62" s="78" t="s">
        <v>89</v>
      </c>
      <c r="AO62" s="78" t="s">
        <v>89</v>
      </c>
      <c r="AP62" s="49">
        <f t="shared" si="2"/>
        <v>0</v>
      </c>
      <c r="AQ62" s="49">
        <f>+L62+AD62-AI62</f>
        <v>16435000</v>
      </c>
      <c r="AR62" s="65" t="s">
        <v>87</v>
      </c>
      <c r="AS62" s="68">
        <v>13585000</v>
      </c>
      <c r="AT62" s="65" t="s">
        <v>90</v>
      </c>
      <c r="AU62" s="68">
        <v>0</v>
      </c>
      <c r="AV62" s="75" t="s">
        <v>89</v>
      </c>
      <c r="AW62" s="423">
        <v>16435000</v>
      </c>
      <c r="AX62" s="79">
        <f t="shared" si="3"/>
        <v>0</v>
      </c>
      <c r="AY62" s="223">
        <f t="shared" si="4"/>
        <v>1</v>
      </c>
      <c r="AZ62" s="74">
        <v>1</v>
      </c>
      <c r="BA62" s="75" t="s">
        <v>89</v>
      </c>
      <c r="BB62" s="65" t="s">
        <v>103</v>
      </c>
      <c r="BC62" s="66" t="s">
        <v>14186</v>
      </c>
      <c r="BD62" s="221" t="s">
        <v>87</v>
      </c>
      <c r="BE62" s="221" t="s">
        <v>87</v>
      </c>
    </row>
    <row r="63" spans="2:57" x14ac:dyDescent="0.25">
      <c r="B63" s="221">
        <v>2025</v>
      </c>
      <c r="C63" s="221">
        <v>891780111</v>
      </c>
      <c r="D63" s="221" t="s">
        <v>78</v>
      </c>
      <c r="E63" s="65" t="s">
        <v>14185</v>
      </c>
      <c r="F63" s="65" t="s">
        <v>14184</v>
      </c>
      <c r="G63" s="306">
        <v>0</v>
      </c>
      <c r="H63" s="65" t="s">
        <v>81</v>
      </c>
      <c r="I63" s="221" t="s">
        <v>82</v>
      </c>
      <c r="J63" s="220" t="s">
        <v>83</v>
      </c>
      <c r="K63" s="66" t="s">
        <v>14183</v>
      </c>
      <c r="L63" s="68">
        <v>13110000</v>
      </c>
      <c r="M63" s="221" t="s">
        <v>85</v>
      </c>
      <c r="N63" s="66" t="s">
        <v>11238</v>
      </c>
      <c r="O63" s="66">
        <v>4979940</v>
      </c>
      <c r="P63" s="65">
        <v>28</v>
      </c>
      <c r="Q63" s="78">
        <v>45670</v>
      </c>
      <c r="R63" s="66">
        <v>5573604000</v>
      </c>
      <c r="S63" s="78">
        <v>45673</v>
      </c>
      <c r="T63" s="68">
        <v>13110000</v>
      </c>
      <c r="U63" s="65" t="s">
        <v>87</v>
      </c>
      <c r="V63" s="68">
        <v>36722626</v>
      </c>
      <c r="W63" s="67" t="s">
        <v>8579</v>
      </c>
      <c r="X63" s="70">
        <v>45673</v>
      </c>
      <c r="Y63" s="70">
        <v>45673</v>
      </c>
      <c r="Z63" s="70" t="s">
        <v>89</v>
      </c>
      <c r="AA63" s="70">
        <v>45808</v>
      </c>
      <c r="AB63" s="49">
        <f t="shared" si="0"/>
        <v>135</v>
      </c>
      <c r="AC63" s="65">
        <v>2</v>
      </c>
      <c r="AD63" s="424">
        <v>2850000</v>
      </c>
      <c r="AE63" s="65">
        <v>1</v>
      </c>
      <c r="AF63" s="78">
        <v>45838</v>
      </c>
      <c r="AG63" s="49">
        <f t="shared" si="1"/>
        <v>30</v>
      </c>
      <c r="AH63" s="65">
        <v>0</v>
      </c>
      <c r="AI63" s="68">
        <v>0</v>
      </c>
      <c r="AJ63" s="65" t="s">
        <v>89</v>
      </c>
      <c r="AK63" s="78" t="s">
        <v>89</v>
      </c>
      <c r="AL63" s="65">
        <v>0</v>
      </c>
      <c r="AM63" s="78" t="s">
        <v>89</v>
      </c>
      <c r="AN63" s="78" t="s">
        <v>89</v>
      </c>
      <c r="AO63" s="78" t="s">
        <v>89</v>
      </c>
      <c r="AP63" s="49">
        <f t="shared" si="2"/>
        <v>0</v>
      </c>
      <c r="AQ63" s="49">
        <f>+L63+AD63-AI63</f>
        <v>15960000</v>
      </c>
      <c r="AR63" s="65" t="s">
        <v>87</v>
      </c>
      <c r="AS63" s="68">
        <v>13110000</v>
      </c>
      <c r="AT63" s="65" t="s">
        <v>90</v>
      </c>
      <c r="AU63" s="68">
        <v>0</v>
      </c>
      <c r="AV63" s="75" t="s">
        <v>89</v>
      </c>
      <c r="AW63" s="423">
        <v>15960000</v>
      </c>
      <c r="AX63" s="79">
        <f t="shared" si="3"/>
        <v>0</v>
      </c>
      <c r="AY63" s="223">
        <f t="shared" si="4"/>
        <v>1</v>
      </c>
      <c r="AZ63" s="74">
        <v>1</v>
      </c>
      <c r="BA63" s="75" t="s">
        <v>89</v>
      </c>
      <c r="BB63" s="65" t="s">
        <v>103</v>
      </c>
      <c r="BC63" s="66" t="s">
        <v>14182</v>
      </c>
      <c r="BD63" s="221" t="s">
        <v>87</v>
      </c>
      <c r="BE63" s="221" t="s">
        <v>87</v>
      </c>
    </row>
    <row r="64" spans="2:57" x14ac:dyDescent="0.25">
      <c r="B64" s="221">
        <v>2025</v>
      </c>
      <c r="C64" s="221">
        <v>891780111</v>
      </c>
      <c r="D64" s="221" t="s">
        <v>78</v>
      </c>
      <c r="E64" s="65" t="s">
        <v>14181</v>
      </c>
      <c r="F64" s="65" t="s">
        <v>14180</v>
      </c>
      <c r="G64" s="306">
        <v>0</v>
      </c>
      <c r="H64" s="65" t="s">
        <v>81</v>
      </c>
      <c r="I64" s="221" t="s">
        <v>82</v>
      </c>
      <c r="J64" s="220" t="s">
        <v>83</v>
      </c>
      <c r="K64" s="66" t="s">
        <v>14179</v>
      </c>
      <c r="L64" s="68">
        <v>14785800</v>
      </c>
      <c r="M64" s="221" t="s">
        <v>85</v>
      </c>
      <c r="N64" s="66" t="s">
        <v>10979</v>
      </c>
      <c r="O64" s="66">
        <v>57465032</v>
      </c>
      <c r="P64" s="65">
        <v>28</v>
      </c>
      <c r="Q64" s="78">
        <v>45670</v>
      </c>
      <c r="R64" s="66">
        <v>5573604000</v>
      </c>
      <c r="S64" s="78">
        <v>45673</v>
      </c>
      <c r="T64" s="68">
        <v>14785800</v>
      </c>
      <c r="U64" s="65" t="s">
        <v>87</v>
      </c>
      <c r="V64" s="68">
        <v>57400977</v>
      </c>
      <c r="W64" s="67" t="s">
        <v>8456</v>
      </c>
      <c r="X64" s="70">
        <v>45673</v>
      </c>
      <c r="Y64" s="70">
        <v>45673</v>
      </c>
      <c r="Z64" s="70" t="s">
        <v>89</v>
      </c>
      <c r="AA64" s="70">
        <v>45808</v>
      </c>
      <c r="AB64" s="49">
        <f t="shared" si="0"/>
        <v>135</v>
      </c>
      <c r="AC64" s="65">
        <v>2</v>
      </c>
      <c r="AD64" s="424">
        <v>3123750</v>
      </c>
      <c r="AE64" s="65">
        <v>1</v>
      </c>
      <c r="AF64" s="78">
        <v>45838</v>
      </c>
      <c r="AG64" s="49">
        <f t="shared" si="1"/>
        <v>30</v>
      </c>
      <c r="AH64" s="65">
        <v>0</v>
      </c>
      <c r="AI64" s="68">
        <v>0</v>
      </c>
      <c r="AJ64" s="65" t="s">
        <v>89</v>
      </c>
      <c r="AK64" s="78" t="s">
        <v>89</v>
      </c>
      <c r="AL64" s="65">
        <v>0</v>
      </c>
      <c r="AM64" s="78" t="s">
        <v>89</v>
      </c>
      <c r="AN64" s="78" t="s">
        <v>89</v>
      </c>
      <c r="AO64" s="78" t="s">
        <v>89</v>
      </c>
      <c r="AP64" s="49">
        <f t="shared" si="2"/>
        <v>0</v>
      </c>
      <c r="AQ64" s="49">
        <f>+L64+AD64-AI64</f>
        <v>17909550</v>
      </c>
      <c r="AR64" s="65" t="s">
        <v>87</v>
      </c>
      <c r="AS64" s="68">
        <v>14785800</v>
      </c>
      <c r="AT64" s="65" t="s">
        <v>90</v>
      </c>
      <c r="AU64" s="68">
        <v>0</v>
      </c>
      <c r="AV64" s="75" t="s">
        <v>89</v>
      </c>
      <c r="AW64" s="423">
        <v>17909550</v>
      </c>
      <c r="AX64" s="79">
        <f t="shared" si="3"/>
        <v>0</v>
      </c>
      <c r="AY64" s="223">
        <f t="shared" si="4"/>
        <v>1</v>
      </c>
      <c r="AZ64" s="74">
        <v>1</v>
      </c>
      <c r="BA64" s="75" t="s">
        <v>89</v>
      </c>
      <c r="BB64" s="65" t="s">
        <v>103</v>
      </c>
      <c r="BC64" s="66" t="s">
        <v>14178</v>
      </c>
      <c r="BD64" s="221" t="s">
        <v>87</v>
      </c>
      <c r="BE64" s="221" t="s">
        <v>87</v>
      </c>
    </row>
    <row r="65" spans="2:57" x14ac:dyDescent="0.25">
      <c r="B65" s="221">
        <v>2025</v>
      </c>
      <c r="C65" s="221">
        <v>891780111</v>
      </c>
      <c r="D65" s="221" t="s">
        <v>78</v>
      </c>
      <c r="E65" s="65" t="s">
        <v>14177</v>
      </c>
      <c r="F65" s="65" t="s">
        <v>14176</v>
      </c>
      <c r="G65" s="306">
        <v>0</v>
      </c>
      <c r="H65" s="65" t="s">
        <v>81</v>
      </c>
      <c r="I65" s="221" t="s">
        <v>82</v>
      </c>
      <c r="J65" s="220" t="s">
        <v>83</v>
      </c>
      <c r="K65" s="66" t="s">
        <v>14175</v>
      </c>
      <c r="L65" s="68">
        <v>12543400</v>
      </c>
      <c r="M65" s="221" t="s">
        <v>85</v>
      </c>
      <c r="N65" s="66" t="s">
        <v>8388</v>
      </c>
      <c r="O65" s="66">
        <v>57466567</v>
      </c>
      <c r="P65" s="65">
        <v>27</v>
      </c>
      <c r="Q65" s="78">
        <v>45670</v>
      </c>
      <c r="R65" s="66">
        <v>2494141000</v>
      </c>
      <c r="S65" s="78">
        <v>45673</v>
      </c>
      <c r="T65" s="68">
        <v>12543400</v>
      </c>
      <c r="U65" s="65" t="s">
        <v>87</v>
      </c>
      <c r="V65" s="68">
        <v>57444673</v>
      </c>
      <c r="W65" s="67" t="s">
        <v>8387</v>
      </c>
      <c r="X65" s="70">
        <v>45673</v>
      </c>
      <c r="Y65" s="70">
        <v>45673</v>
      </c>
      <c r="Z65" s="70" t="s">
        <v>89</v>
      </c>
      <c r="AA65" s="70">
        <v>45808</v>
      </c>
      <c r="AB65" s="49">
        <f t="shared" si="0"/>
        <v>135</v>
      </c>
      <c r="AC65" s="65">
        <v>0</v>
      </c>
      <c r="AD65" s="424">
        <v>0</v>
      </c>
      <c r="AE65" s="65">
        <v>0</v>
      </c>
      <c r="AF65" s="78" t="s">
        <v>89</v>
      </c>
      <c r="AG65" s="49">
        <f t="shared" si="1"/>
        <v>0</v>
      </c>
      <c r="AH65" s="65">
        <v>1</v>
      </c>
      <c r="AI65" s="68">
        <v>2650000</v>
      </c>
      <c r="AJ65" s="70">
        <v>45776</v>
      </c>
      <c r="AK65" s="70">
        <v>45776</v>
      </c>
      <c r="AL65" s="65">
        <v>0</v>
      </c>
      <c r="AM65" s="78" t="s">
        <v>89</v>
      </c>
      <c r="AN65" s="78" t="s">
        <v>89</v>
      </c>
      <c r="AO65" s="78" t="s">
        <v>89</v>
      </c>
      <c r="AP65" s="49">
        <f t="shared" si="2"/>
        <v>0</v>
      </c>
      <c r="AQ65" s="49">
        <f>+L65+AD65-AI65</f>
        <v>9893400</v>
      </c>
      <c r="AR65" s="65" t="s">
        <v>87</v>
      </c>
      <c r="AS65" s="68">
        <v>12543400</v>
      </c>
      <c r="AT65" s="65" t="s">
        <v>90</v>
      </c>
      <c r="AU65" s="68">
        <v>0</v>
      </c>
      <c r="AV65" s="75" t="s">
        <v>89</v>
      </c>
      <c r="AW65" s="423">
        <v>9893400</v>
      </c>
      <c r="AX65" s="79">
        <f t="shared" si="3"/>
        <v>0</v>
      </c>
      <c r="AY65" s="223">
        <f t="shared" si="4"/>
        <v>1</v>
      </c>
      <c r="AZ65" s="74">
        <v>1</v>
      </c>
      <c r="BA65" s="75" t="s">
        <v>89</v>
      </c>
      <c r="BB65" s="65" t="s">
        <v>150</v>
      </c>
      <c r="BC65" s="66" t="s">
        <v>14174</v>
      </c>
      <c r="BD65" s="221" t="s">
        <v>87</v>
      </c>
      <c r="BE65" s="221" t="s">
        <v>87</v>
      </c>
    </row>
    <row r="66" spans="2:57" x14ac:dyDescent="0.25">
      <c r="B66" s="221">
        <v>2025</v>
      </c>
      <c r="C66" s="221">
        <v>891780111</v>
      </c>
      <c r="D66" s="221" t="s">
        <v>78</v>
      </c>
      <c r="E66" s="65" t="s">
        <v>14173</v>
      </c>
      <c r="F66" s="65" t="s">
        <v>14172</v>
      </c>
      <c r="G66" s="306">
        <v>0</v>
      </c>
      <c r="H66" s="65" t="s">
        <v>81</v>
      </c>
      <c r="I66" s="221" t="s">
        <v>82</v>
      </c>
      <c r="J66" s="220" t="s">
        <v>83</v>
      </c>
      <c r="K66" s="66" t="s">
        <v>14171</v>
      </c>
      <c r="L66" s="68">
        <v>28560000</v>
      </c>
      <c r="M66" s="221" t="s">
        <v>85</v>
      </c>
      <c r="N66" s="66" t="s">
        <v>10205</v>
      </c>
      <c r="O66" s="66">
        <v>39029599</v>
      </c>
      <c r="P66" s="65">
        <v>28</v>
      </c>
      <c r="Q66" s="78">
        <v>45670</v>
      </c>
      <c r="R66" s="66">
        <v>5573604000</v>
      </c>
      <c r="S66" s="78">
        <v>45673</v>
      </c>
      <c r="T66" s="68">
        <v>28560000</v>
      </c>
      <c r="U66" s="65" t="s">
        <v>87</v>
      </c>
      <c r="V66" s="68">
        <v>36723283</v>
      </c>
      <c r="W66" s="67" t="s">
        <v>10204</v>
      </c>
      <c r="X66" s="70">
        <v>45673</v>
      </c>
      <c r="Y66" s="70">
        <v>45673</v>
      </c>
      <c r="Z66" s="70" t="s">
        <v>89</v>
      </c>
      <c r="AA66" s="70">
        <v>45808</v>
      </c>
      <c r="AB66" s="49">
        <f t="shared" si="0"/>
        <v>135</v>
      </c>
      <c r="AC66" s="65">
        <v>2</v>
      </c>
      <c r="AD66" s="424">
        <v>6300000</v>
      </c>
      <c r="AE66" s="65">
        <v>1</v>
      </c>
      <c r="AF66" s="78">
        <v>45838</v>
      </c>
      <c r="AG66" s="49">
        <f t="shared" si="1"/>
        <v>30</v>
      </c>
      <c r="AH66" s="65">
        <v>0</v>
      </c>
      <c r="AI66" s="68">
        <v>0</v>
      </c>
      <c r="AJ66" s="65" t="s">
        <v>89</v>
      </c>
      <c r="AK66" s="78" t="s">
        <v>89</v>
      </c>
      <c r="AL66" s="65">
        <v>0</v>
      </c>
      <c r="AM66" s="78" t="s">
        <v>89</v>
      </c>
      <c r="AN66" s="78" t="s">
        <v>89</v>
      </c>
      <c r="AO66" s="78" t="s">
        <v>89</v>
      </c>
      <c r="AP66" s="49">
        <f t="shared" si="2"/>
        <v>0</v>
      </c>
      <c r="AQ66" s="49">
        <f>+L66+AD66-AI66</f>
        <v>34860000</v>
      </c>
      <c r="AR66" s="65" t="s">
        <v>87</v>
      </c>
      <c r="AS66" s="68">
        <v>28560000</v>
      </c>
      <c r="AT66" s="65" t="s">
        <v>90</v>
      </c>
      <c r="AU66" s="68">
        <v>0</v>
      </c>
      <c r="AV66" s="75" t="s">
        <v>89</v>
      </c>
      <c r="AW66" s="423">
        <v>34860000</v>
      </c>
      <c r="AX66" s="79">
        <f t="shared" si="3"/>
        <v>0</v>
      </c>
      <c r="AY66" s="223">
        <f t="shared" si="4"/>
        <v>1</v>
      </c>
      <c r="AZ66" s="74">
        <v>1</v>
      </c>
      <c r="BA66" s="75" t="s">
        <v>89</v>
      </c>
      <c r="BB66" s="65" t="s">
        <v>103</v>
      </c>
      <c r="BC66" s="66" t="s">
        <v>14170</v>
      </c>
      <c r="BD66" s="221" t="s">
        <v>87</v>
      </c>
      <c r="BE66" s="221" t="s">
        <v>87</v>
      </c>
    </row>
    <row r="67" spans="2:57" x14ac:dyDescent="0.25">
      <c r="B67" s="221">
        <v>2025</v>
      </c>
      <c r="C67" s="221">
        <v>891780111</v>
      </c>
      <c r="D67" s="221" t="s">
        <v>78</v>
      </c>
      <c r="E67" s="65" t="s">
        <v>14169</v>
      </c>
      <c r="F67" s="65" t="s">
        <v>14168</v>
      </c>
      <c r="G67" s="306">
        <v>0</v>
      </c>
      <c r="H67" s="65" t="s">
        <v>81</v>
      </c>
      <c r="I67" s="221" t="s">
        <v>82</v>
      </c>
      <c r="J67" s="220" t="s">
        <v>83</v>
      </c>
      <c r="K67" s="66" t="s">
        <v>14167</v>
      </c>
      <c r="L67" s="68">
        <v>18586700</v>
      </c>
      <c r="M67" s="221" t="s">
        <v>85</v>
      </c>
      <c r="N67" s="66" t="s">
        <v>11089</v>
      </c>
      <c r="O67" s="66">
        <v>1018414715</v>
      </c>
      <c r="P67" s="65">
        <v>28</v>
      </c>
      <c r="Q67" s="78">
        <v>45670</v>
      </c>
      <c r="R67" s="66">
        <v>5573604000</v>
      </c>
      <c r="S67" s="78">
        <v>45674</v>
      </c>
      <c r="T67" s="68">
        <v>18586700</v>
      </c>
      <c r="U67" s="65" t="s">
        <v>87</v>
      </c>
      <c r="V67" s="68">
        <v>72175281</v>
      </c>
      <c r="W67" s="67" t="s">
        <v>318</v>
      </c>
      <c r="X67" s="70">
        <v>45674</v>
      </c>
      <c r="Y67" s="70">
        <v>45674</v>
      </c>
      <c r="Z67" s="70" t="s">
        <v>89</v>
      </c>
      <c r="AA67" s="70">
        <v>45808</v>
      </c>
      <c r="AB67" s="49">
        <f t="shared" si="0"/>
        <v>134</v>
      </c>
      <c r="AC67" s="65">
        <v>2</v>
      </c>
      <c r="AD67" s="424">
        <v>4100000</v>
      </c>
      <c r="AE67" s="65">
        <v>1</v>
      </c>
      <c r="AF67" s="78">
        <v>45838</v>
      </c>
      <c r="AG67" s="49">
        <f t="shared" si="1"/>
        <v>30</v>
      </c>
      <c r="AH67" s="65">
        <v>0</v>
      </c>
      <c r="AI67" s="68">
        <v>0</v>
      </c>
      <c r="AJ67" s="65" t="s">
        <v>89</v>
      </c>
      <c r="AK67" s="78" t="s">
        <v>89</v>
      </c>
      <c r="AL67" s="65">
        <v>0</v>
      </c>
      <c r="AM67" s="78" t="s">
        <v>89</v>
      </c>
      <c r="AN67" s="78" t="s">
        <v>89</v>
      </c>
      <c r="AO67" s="78" t="s">
        <v>89</v>
      </c>
      <c r="AP67" s="49">
        <f t="shared" si="2"/>
        <v>0</v>
      </c>
      <c r="AQ67" s="49">
        <f>+L67+AD67-AI67</f>
        <v>22686700</v>
      </c>
      <c r="AR67" s="65" t="s">
        <v>87</v>
      </c>
      <c r="AS67" s="68">
        <v>18586700</v>
      </c>
      <c r="AT67" s="65" t="s">
        <v>90</v>
      </c>
      <c r="AU67" s="68">
        <v>0</v>
      </c>
      <c r="AV67" s="75" t="s">
        <v>89</v>
      </c>
      <c r="AW67" s="423">
        <v>22686700</v>
      </c>
      <c r="AX67" s="79">
        <f t="shared" si="3"/>
        <v>0</v>
      </c>
      <c r="AY67" s="223">
        <f t="shared" si="4"/>
        <v>1</v>
      </c>
      <c r="AZ67" s="74">
        <v>1</v>
      </c>
      <c r="BA67" s="75" t="s">
        <v>89</v>
      </c>
      <c r="BB67" s="65" t="s">
        <v>103</v>
      </c>
      <c r="BC67" s="66" t="s">
        <v>14166</v>
      </c>
      <c r="BD67" s="221" t="s">
        <v>87</v>
      </c>
      <c r="BE67" s="221" t="s">
        <v>87</v>
      </c>
    </row>
    <row r="68" spans="2:57" x14ac:dyDescent="0.25">
      <c r="B68" s="221">
        <v>2025</v>
      </c>
      <c r="C68" s="221">
        <v>891780111</v>
      </c>
      <c r="D68" s="221" t="s">
        <v>78</v>
      </c>
      <c r="E68" s="65" t="s">
        <v>14165</v>
      </c>
      <c r="F68" s="65" t="s">
        <v>14164</v>
      </c>
      <c r="G68" s="306">
        <v>0</v>
      </c>
      <c r="H68" s="65" t="s">
        <v>81</v>
      </c>
      <c r="I68" s="221" t="s">
        <v>82</v>
      </c>
      <c r="J68" s="220" t="s">
        <v>83</v>
      </c>
      <c r="K68" s="66" t="s">
        <v>12121</v>
      </c>
      <c r="L68" s="68">
        <v>23573400</v>
      </c>
      <c r="M68" s="221" t="s">
        <v>85</v>
      </c>
      <c r="N68" s="66" t="s">
        <v>10519</v>
      </c>
      <c r="O68" s="66">
        <v>85456107</v>
      </c>
      <c r="P68" s="65">
        <v>28</v>
      </c>
      <c r="Q68" s="78">
        <v>45670</v>
      </c>
      <c r="R68" s="66">
        <v>5573604000</v>
      </c>
      <c r="S68" s="78">
        <v>45674</v>
      </c>
      <c r="T68" s="68">
        <v>23573400</v>
      </c>
      <c r="U68" s="65" t="s">
        <v>87</v>
      </c>
      <c r="V68" s="68">
        <v>15443332</v>
      </c>
      <c r="W68" s="67" t="s">
        <v>10231</v>
      </c>
      <c r="X68" s="70">
        <v>45674</v>
      </c>
      <c r="Y68" s="70">
        <v>45674</v>
      </c>
      <c r="Z68" s="70" t="s">
        <v>89</v>
      </c>
      <c r="AA68" s="70">
        <v>45808</v>
      </c>
      <c r="AB68" s="49">
        <f t="shared" si="0"/>
        <v>134</v>
      </c>
      <c r="AC68" s="65">
        <v>2</v>
      </c>
      <c r="AD68" s="424">
        <v>5200000</v>
      </c>
      <c r="AE68" s="65">
        <v>1</v>
      </c>
      <c r="AF68" s="78">
        <v>45838</v>
      </c>
      <c r="AG68" s="49">
        <f t="shared" si="1"/>
        <v>30</v>
      </c>
      <c r="AH68" s="65">
        <v>0</v>
      </c>
      <c r="AI68" s="68">
        <v>0</v>
      </c>
      <c r="AJ68" s="65" t="s">
        <v>89</v>
      </c>
      <c r="AK68" s="78" t="s">
        <v>89</v>
      </c>
      <c r="AL68" s="65">
        <v>0</v>
      </c>
      <c r="AM68" s="78" t="s">
        <v>89</v>
      </c>
      <c r="AN68" s="78" t="s">
        <v>89</v>
      </c>
      <c r="AO68" s="78" t="s">
        <v>89</v>
      </c>
      <c r="AP68" s="49">
        <f t="shared" si="2"/>
        <v>0</v>
      </c>
      <c r="AQ68" s="49">
        <f>+L68+AD68-AI68</f>
        <v>28773400</v>
      </c>
      <c r="AR68" s="65" t="s">
        <v>87</v>
      </c>
      <c r="AS68" s="68">
        <v>23573400</v>
      </c>
      <c r="AT68" s="65" t="s">
        <v>90</v>
      </c>
      <c r="AU68" s="68">
        <v>0</v>
      </c>
      <c r="AV68" s="75" t="s">
        <v>89</v>
      </c>
      <c r="AW68" s="423">
        <v>28773400</v>
      </c>
      <c r="AX68" s="79">
        <f t="shared" si="3"/>
        <v>0</v>
      </c>
      <c r="AY68" s="223">
        <f t="shared" si="4"/>
        <v>1</v>
      </c>
      <c r="AZ68" s="74">
        <v>1</v>
      </c>
      <c r="BA68" s="75" t="s">
        <v>89</v>
      </c>
      <c r="BB68" s="65" t="s">
        <v>103</v>
      </c>
      <c r="BC68" s="66" t="s">
        <v>14163</v>
      </c>
      <c r="BD68" s="221" t="s">
        <v>87</v>
      </c>
      <c r="BE68" s="221" t="s">
        <v>87</v>
      </c>
    </row>
    <row r="69" spans="2:57" x14ac:dyDescent="0.25">
      <c r="B69" s="221">
        <v>2025</v>
      </c>
      <c r="C69" s="221">
        <v>891780111</v>
      </c>
      <c r="D69" s="221" t="s">
        <v>78</v>
      </c>
      <c r="E69" s="65" t="s">
        <v>14162</v>
      </c>
      <c r="F69" s="65" t="s">
        <v>14161</v>
      </c>
      <c r="G69" s="306">
        <v>0</v>
      </c>
      <c r="H69" s="65" t="s">
        <v>81</v>
      </c>
      <c r="I69" s="221" t="s">
        <v>82</v>
      </c>
      <c r="J69" s="220" t="s">
        <v>83</v>
      </c>
      <c r="K69" s="66" t="s">
        <v>12121</v>
      </c>
      <c r="L69" s="68">
        <v>23573400</v>
      </c>
      <c r="M69" s="221" t="s">
        <v>85</v>
      </c>
      <c r="N69" s="66" t="s">
        <v>10527</v>
      </c>
      <c r="O69" s="66">
        <v>7597867</v>
      </c>
      <c r="P69" s="65">
        <v>28</v>
      </c>
      <c r="Q69" s="78">
        <v>45670</v>
      </c>
      <c r="R69" s="66">
        <v>5573604000</v>
      </c>
      <c r="S69" s="78">
        <v>45674</v>
      </c>
      <c r="T69" s="68">
        <v>23573400</v>
      </c>
      <c r="U69" s="65" t="s">
        <v>87</v>
      </c>
      <c r="V69" s="68">
        <v>15443332</v>
      </c>
      <c r="W69" s="67" t="s">
        <v>10231</v>
      </c>
      <c r="X69" s="70">
        <v>45674</v>
      </c>
      <c r="Y69" s="70">
        <v>45674</v>
      </c>
      <c r="Z69" s="70" t="s">
        <v>89</v>
      </c>
      <c r="AA69" s="70">
        <v>45808</v>
      </c>
      <c r="AB69" s="49">
        <f t="shared" si="0"/>
        <v>134</v>
      </c>
      <c r="AC69" s="65">
        <v>2</v>
      </c>
      <c r="AD69" s="424">
        <v>5200000</v>
      </c>
      <c r="AE69" s="65">
        <v>1</v>
      </c>
      <c r="AF69" s="78">
        <v>45838</v>
      </c>
      <c r="AG69" s="49">
        <f t="shared" si="1"/>
        <v>30</v>
      </c>
      <c r="AH69" s="65">
        <v>0</v>
      </c>
      <c r="AI69" s="68">
        <v>0</v>
      </c>
      <c r="AJ69" s="65" t="s">
        <v>89</v>
      </c>
      <c r="AK69" s="78" t="s">
        <v>89</v>
      </c>
      <c r="AL69" s="65">
        <v>0</v>
      </c>
      <c r="AM69" s="78" t="s">
        <v>89</v>
      </c>
      <c r="AN69" s="78" t="s">
        <v>89</v>
      </c>
      <c r="AO69" s="78" t="s">
        <v>89</v>
      </c>
      <c r="AP69" s="49">
        <f t="shared" si="2"/>
        <v>0</v>
      </c>
      <c r="AQ69" s="49">
        <f>+L69+AD69-AI69</f>
        <v>28773400</v>
      </c>
      <c r="AR69" s="65" t="s">
        <v>87</v>
      </c>
      <c r="AS69" s="68">
        <v>23573400</v>
      </c>
      <c r="AT69" s="65" t="s">
        <v>90</v>
      </c>
      <c r="AU69" s="68">
        <v>0</v>
      </c>
      <c r="AV69" s="75" t="s">
        <v>89</v>
      </c>
      <c r="AW69" s="423">
        <v>28773400</v>
      </c>
      <c r="AX69" s="79">
        <f t="shared" si="3"/>
        <v>0</v>
      </c>
      <c r="AY69" s="223">
        <f t="shared" si="4"/>
        <v>1</v>
      </c>
      <c r="AZ69" s="74">
        <v>1</v>
      </c>
      <c r="BA69" s="75" t="s">
        <v>89</v>
      </c>
      <c r="BB69" s="65" t="s">
        <v>103</v>
      </c>
      <c r="BC69" s="66" t="s">
        <v>14160</v>
      </c>
      <c r="BD69" s="221" t="s">
        <v>87</v>
      </c>
      <c r="BE69" s="221" t="s">
        <v>87</v>
      </c>
    </row>
    <row r="70" spans="2:57" x14ac:dyDescent="0.25">
      <c r="B70" s="221">
        <v>2025</v>
      </c>
      <c r="C70" s="221">
        <v>891780111</v>
      </c>
      <c r="D70" s="221" t="s">
        <v>78</v>
      </c>
      <c r="E70" s="65" t="s">
        <v>14159</v>
      </c>
      <c r="F70" s="65" t="s">
        <v>14158</v>
      </c>
      <c r="G70" s="306">
        <v>0</v>
      </c>
      <c r="H70" s="65" t="s">
        <v>81</v>
      </c>
      <c r="I70" s="221" t="s">
        <v>82</v>
      </c>
      <c r="J70" s="220" t="s">
        <v>83</v>
      </c>
      <c r="K70" s="66" t="s">
        <v>14157</v>
      </c>
      <c r="L70" s="68">
        <v>15739800</v>
      </c>
      <c r="M70" s="221" t="s">
        <v>85</v>
      </c>
      <c r="N70" s="66" t="s">
        <v>11084</v>
      </c>
      <c r="O70" s="66">
        <v>1082934684</v>
      </c>
      <c r="P70" s="65">
        <v>28</v>
      </c>
      <c r="Q70" s="78">
        <v>45670</v>
      </c>
      <c r="R70" s="66">
        <v>5573604000</v>
      </c>
      <c r="S70" s="78">
        <v>45674</v>
      </c>
      <c r="T70" s="68">
        <v>15739800</v>
      </c>
      <c r="U70" s="65" t="s">
        <v>87</v>
      </c>
      <c r="V70" s="68">
        <v>72175281</v>
      </c>
      <c r="W70" s="67" t="s">
        <v>318</v>
      </c>
      <c r="X70" s="70">
        <v>45674</v>
      </c>
      <c r="Y70" s="70">
        <v>45674</v>
      </c>
      <c r="Z70" s="70" t="s">
        <v>89</v>
      </c>
      <c r="AA70" s="70">
        <v>45808</v>
      </c>
      <c r="AB70" s="49">
        <f t="shared" si="0"/>
        <v>134</v>
      </c>
      <c r="AC70" s="65">
        <v>2</v>
      </c>
      <c r="AD70" s="424">
        <v>3472000</v>
      </c>
      <c r="AE70" s="65">
        <v>1</v>
      </c>
      <c r="AF70" s="78">
        <v>45838</v>
      </c>
      <c r="AG70" s="49">
        <f t="shared" si="1"/>
        <v>30</v>
      </c>
      <c r="AH70" s="65">
        <v>0</v>
      </c>
      <c r="AI70" s="68">
        <v>0</v>
      </c>
      <c r="AJ70" s="65" t="s">
        <v>89</v>
      </c>
      <c r="AK70" s="78" t="s">
        <v>89</v>
      </c>
      <c r="AL70" s="65">
        <v>0</v>
      </c>
      <c r="AM70" s="78" t="s">
        <v>89</v>
      </c>
      <c r="AN70" s="78" t="s">
        <v>89</v>
      </c>
      <c r="AO70" s="78" t="s">
        <v>89</v>
      </c>
      <c r="AP70" s="49">
        <f t="shared" si="2"/>
        <v>0</v>
      </c>
      <c r="AQ70" s="49">
        <f>+L70+AD70-AI70</f>
        <v>19211800</v>
      </c>
      <c r="AR70" s="65" t="s">
        <v>87</v>
      </c>
      <c r="AS70" s="68">
        <v>15739800</v>
      </c>
      <c r="AT70" s="65" t="s">
        <v>90</v>
      </c>
      <c r="AU70" s="68">
        <v>0</v>
      </c>
      <c r="AV70" s="75" t="s">
        <v>89</v>
      </c>
      <c r="AW70" s="423">
        <v>19211800</v>
      </c>
      <c r="AX70" s="79">
        <f t="shared" si="3"/>
        <v>0</v>
      </c>
      <c r="AY70" s="223">
        <f t="shared" si="4"/>
        <v>1</v>
      </c>
      <c r="AZ70" s="74">
        <v>1</v>
      </c>
      <c r="BA70" s="75" t="s">
        <v>89</v>
      </c>
      <c r="BB70" s="65" t="s">
        <v>103</v>
      </c>
      <c r="BC70" s="66" t="s">
        <v>14156</v>
      </c>
      <c r="BD70" s="221" t="s">
        <v>87</v>
      </c>
      <c r="BE70" s="221" t="s">
        <v>87</v>
      </c>
    </row>
    <row r="71" spans="2:57" x14ac:dyDescent="0.25">
      <c r="B71" s="221">
        <v>2025</v>
      </c>
      <c r="C71" s="221">
        <v>891780111</v>
      </c>
      <c r="D71" s="221" t="s">
        <v>78</v>
      </c>
      <c r="E71" s="65" t="s">
        <v>14155</v>
      </c>
      <c r="F71" s="65" t="s">
        <v>14154</v>
      </c>
      <c r="G71" s="306">
        <v>0</v>
      </c>
      <c r="H71" s="65" t="s">
        <v>81</v>
      </c>
      <c r="I71" s="221" t="s">
        <v>82</v>
      </c>
      <c r="J71" s="220" t="s">
        <v>83</v>
      </c>
      <c r="K71" s="66" t="s">
        <v>14153</v>
      </c>
      <c r="L71" s="68">
        <v>17634700</v>
      </c>
      <c r="M71" s="221" t="s">
        <v>85</v>
      </c>
      <c r="N71" s="66" t="s">
        <v>11017</v>
      </c>
      <c r="O71" s="66">
        <v>1083017229</v>
      </c>
      <c r="P71" s="65">
        <v>28</v>
      </c>
      <c r="Q71" s="78">
        <v>45670</v>
      </c>
      <c r="R71" s="66">
        <v>5573604000</v>
      </c>
      <c r="S71" s="78">
        <v>45674</v>
      </c>
      <c r="T71" s="68">
        <v>17634700</v>
      </c>
      <c r="U71" s="65" t="s">
        <v>87</v>
      </c>
      <c r="V71" s="68">
        <v>72175281</v>
      </c>
      <c r="W71" s="67" t="s">
        <v>318</v>
      </c>
      <c r="X71" s="70">
        <v>45674</v>
      </c>
      <c r="Y71" s="70">
        <v>45674</v>
      </c>
      <c r="Z71" s="70" t="s">
        <v>89</v>
      </c>
      <c r="AA71" s="70">
        <v>45808</v>
      </c>
      <c r="AB71" s="49">
        <f t="shared" si="0"/>
        <v>134</v>
      </c>
      <c r="AC71" s="65">
        <v>2</v>
      </c>
      <c r="AD71" s="424">
        <v>3890000</v>
      </c>
      <c r="AE71" s="65">
        <v>1</v>
      </c>
      <c r="AF71" s="78">
        <v>45838</v>
      </c>
      <c r="AG71" s="49">
        <f t="shared" si="1"/>
        <v>30</v>
      </c>
      <c r="AH71" s="65">
        <v>0</v>
      </c>
      <c r="AI71" s="68">
        <v>0</v>
      </c>
      <c r="AJ71" s="65" t="s">
        <v>89</v>
      </c>
      <c r="AK71" s="78" t="s">
        <v>89</v>
      </c>
      <c r="AL71" s="65">
        <v>0</v>
      </c>
      <c r="AM71" s="78" t="s">
        <v>89</v>
      </c>
      <c r="AN71" s="78" t="s">
        <v>89</v>
      </c>
      <c r="AO71" s="78" t="s">
        <v>89</v>
      </c>
      <c r="AP71" s="49">
        <f t="shared" si="2"/>
        <v>0</v>
      </c>
      <c r="AQ71" s="49">
        <f>+L71+AD71-AI71</f>
        <v>21524700</v>
      </c>
      <c r="AR71" s="65" t="s">
        <v>87</v>
      </c>
      <c r="AS71" s="68">
        <v>17634700</v>
      </c>
      <c r="AT71" s="65" t="s">
        <v>90</v>
      </c>
      <c r="AU71" s="68">
        <v>0</v>
      </c>
      <c r="AV71" s="75" t="s">
        <v>89</v>
      </c>
      <c r="AW71" s="423">
        <v>21524700</v>
      </c>
      <c r="AX71" s="79">
        <f t="shared" si="3"/>
        <v>0</v>
      </c>
      <c r="AY71" s="223">
        <f t="shared" si="4"/>
        <v>1</v>
      </c>
      <c r="AZ71" s="74">
        <v>1</v>
      </c>
      <c r="BA71" s="75" t="s">
        <v>89</v>
      </c>
      <c r="BB71" s="65" t="s">
        <v>103</v>
      </c>
      <c r="BC71" s="66" t="s">
        <v>14152</v>
      </c>
      <c r="BD71" s="221" t="s">
        <v>87</v>
      </c>
      <c r="BE71" s="221" t="s">
        <v>87</v>
      </c>
    </row>
    <row r="72" spans="2:57" x14ac:dyDescent="0.25">
      <c r="B72" s="221">
        <v>2025</v>
      </c>
      <c r="C72" s="221">
        <v>891780111</v>
      </c>
      <c r="D72" s="221" t="s">
        <v>78</v>
      </c>
      <c r="E72" s="65" t="s">
        <v>14151</v>
      </c>
      <c r="F72" s="65" t="s">
        <v>14150</v>
      </c>
      <c r="G72" s="306">
        <v>0</v>
      </c>
      <c r="H72" s="65" t="s">
        <v>81</v>
      </c>
      <c r="I72" s="221" t="s">
        <v>82</v>
      </c>
      <c r="J72" s="220" t="s">
        <v>83</v>
      </c>
      <c r="K72" s="66" t="s">
        <v>14149</v>
      </c>
      <c r="L72" s="68">
        <v>14307200</v>
      </c>
      <c r="M72" s="221" t="s">
        <v>85</v>
      </c>
      <c r="N72" s="66" t="s">
        <v>9526</v>
      </c>
      <c r="O72" s="66">
        <v>1082902525</v>
      </c>
      <c r="P72" s="65">
        <v>28</v>
      </c>
      <c r="Q72" s="78">
        <v>45670</v>
      </c>
      <c r="R72" s="66">
        <v>5573604000</v>
      </c>
      <c r="S72" s="78">
        <v>45674</v>
      </c>
      <c r="T72" s="68">
        <v>14307200</v>
      </c>
      <c r="U72" s="65" t="s">
        <v>87</v>
      </c>
      <c r="V72" s="68">
        <v>36557666</v>
      </c>
      <c r="W72" s="67" t="s">
        <v>8339</v>
      </c>
      <c r="X72" s="70">
        <v>45674</v>
      </c>
      <c r="Y72" s="70">
        <v>45674</v>
      </c>
      <c r="Z72" s="70" t="s">
        <v>89</v>
      </c>
      <c r="AA72" s="70">
        <v>45808</v>
      </c>
      <c r="AB72" s="49">
        <f t="shared" ref="AB72:AB135" si="5">+IF(Z72="1800-01-01",AA72-Y72,AA72-Z72)</f>
        <v>134</v>
      </c>
      <c r="AC72" s="65">
        <v>2</v>
      </c>
      <c r="AD72" s="424">
        <v>3156000</v>
      </c>
      <c r="AE72" s="65">
        <v>1</v>
      </c>
      <c r="AF72" s="78">
        <v>45838</v>
      </c>
      <c r="AG72" s="49">
        <f t="shared" ref="AG72:AG135" si="6">+IF(AF72="1800-01-01",0,AF72-AA72)</f>
        <v>30</v>
      </c>
      <c r="AH72" s="65">
        <v>0</v>
      </c>
      <c r="AI72" s="68">
        <v>0</v>
      </c>
      <c r="AJ72" s="65" t="s">
        <v>89</v>
      </c>
      <c r="AK72" s="78" t="s">
        <v>89</v>
      </c>
      <c r="AL72" s="65">
        <v>0</v>
      </c>
      <c r="AM72" s="78" t="s">
        <v>89</v>
      </c>
      <c r="AN72" s="78" t="s">
        <v>89</v>
      </c>
      <c r="AO72" s="78" t="s">
        <v>89</v>
      </c>
      <c r="AP72" s="49">
        <f t="shared" ref="AP72:AP135" si="7">+IF(AM72="1800-01-01",0,AN72-AM72)</f>
        <v>0</v>
      </c>
      <c r="AQ72" s="49">
        <f>+L72+AD72-AI72</f>
        <v>17463200</v>
      </c>
      <c r="AR72" s="65" t="s">
        <v>87</v>
      </c>
      <c r="AS72" s="68">
        <v>14307200</v>
      </c>
      <c r="AT72" s="65" t="s">
        <v>90</v>
      </c>
      <c r="AU72" s="68">
        <v>0</v>
      </c>
      <c r="AV72" s="75" t="s">
        <v>89</v>
      </c>
      <c r="AW72" s="423">
        <v>17463200</v>
      </c>
      <c r="AX72" s="79">
        <f t="shared" ref="AX72:AX135" si="8">AQ72-AW72</f>
        <v>0</v>
      </c>
      <c r="AY72" s="223">
        <f t="shared" ref="AY72:AY135" si="9">+IFERROR(AW72/AQ72,"_")</f>
        <v>1</v>
      </c>
      <c r="AZ72" s="74">
        <v>1</v>
      </c>
      <c r="BA72" s="75" t="s">
        <v>89</v>
      </c>
      <c r="BB72" s="65" t="s">
        <v>103</v>
      </c>
      <c r="BC72" s="66" t="s">
        <v>14148</v>
      </c>
      <c r="BD72" s="221" t="s">
        <v>87</v>
      </c>
      <c r="BE72" s="221" t="s">
        <v>87</v>
      </c>
    </row>
    <row r="73" spans="2:57" x14ac:dyDescent="0.25">
      <c r="B73" s="221">
        <v>2025</v>
      </c>
      <c r="C73" s="221">
        <v>891780111</v>
      </c>
      <c r="D73" s="221" t="s">
        <v>78</v>
      </c>
      <c r="E73" s="65" t="s">
        <v>14147</v>
      </c>
      <c r="F73" s="65" t="s">
        <v>14146</v>
      </c>
      <c r="G73" s="306">
        <v>0</v>
      </c>
      <c r="H73" s="65" t="s">
        <v>81</v>
      </c>
      <c r="I73" s="221" t="s">
        <v>82</v>
      </c>
      <c r="J73" s="220" t="s">
        <v>83</v>
      </c>
      <c r="K73" s="66" t="s">
        <v>14145</v>
      </c>
      <c r="L73" s="68">
        <v>17360000</v>
      </c>
      <c r="M73" s="221" t="s">
        <v>85</v>
      </c>
      <c r="N73" s="66" t="s">
        <v>10704</v>
      </c>
      <c r="O73" s="66">
        <v>7140330</v>
      </c>
      <c r="P73" s="65">
        <v>28</v>
      </c>
      <c r="Q73" s="78">
        <v>45670</v>
      </c>
      <c r="R73" s="66">
        <v>5573604000</v>
      </c>
      <c r="S73" s="78">
        <v>45674</v>
      </c>
      <c r="T73" s="68">
        <v>17360000</v>
      </c>
      <c r="U73" s="65" t="s">
        <v>87</v>
      </c>
      <c r="V73" s="68">
        <v>57435262</v>
      </c>
      <c r="W73" s="67" t="s">
        <v>10266</v>
      </c>
      <c r="X73" s="70">
        <v>45674</v>
      </c>
      <c r="Y73" s="70">
        <v>45674</v>
      </c>
      <c r="Z73" s="70" t="s">
        <v>89</v>
      </c>
      <c r="AA73" s="70">
        <v>45808</v>
      </c>
      <c r="AB73" s="49">
        <f t="shared" si="5"/>
        <v>134</v>
      </c>
      <c r="AC73" s="65">
        <v>2</v>
      </c>
      <c r="AD73" s="424">
        <v>3472000</v>
      </c>
      <c r="AE73" s="65">
        <v>1</v>
      </c>
      <c r="AF73" s="78">
        <v>45838</v>
      </c>
      <c r="AG73" s="49">
        <f t="shared" si="6"/>
        <v>30</v>
      </c>
      <c r="AH73" s="65">
        <v>0</v>
      </c>
      <c r="AI73" s="68">
        <v>0</v>
      </c>
      <c r="AJ73" s="65" t="s">
        <v>89</v>
      </c>
      <c r="AK73" s="78" t="s">
        <v>89</v>
      </c>
      <c r="AL73" s="65">
        <v>0</v>
      </c>
      <c r="AM73" s="78" t="s">
        <v>89</v>
      </c>
      <c r="AN73" s="78" t="s">
        <v>89</v>
      </c>
      <c r="AO73" s="78" t="s">
        <v>89</v>
      </c>
      <c r="AP73" s="49">
        <f t="shared" si="7"/>
        <v>0</v>
      </c>
      <c r="AQ73" s="49">
        <f>+L73+AD73-AI73</f>
        <v>20832000</v>
      </c>
      <c r="AR73" s="65" t="s">
        <v>87</v>
      </c>
      <c r="AS73" s="68">
        <v>17360000</v>
      </c>
      <c r="AT73" s="65" t="s">
        <v>90</v>
      </c>
      <c r="AU73" s="68">
        <v>0</v>
      </c>
      <c r="AV73" s="75" t="s">
        <v>89</v>
      </c>
      <c r="AW73" s="423">
        <v>20832000</v>
      </c>
      <c r="AX73" s="79">
        <f t="shared" si="8"/>
        <v>0</v>
      </c>
      <c r="AY73" s="223">
        <f t="shared" si="9"/>
        <v>1</v>
      </c>
      <c r="AZ73" s="74">
        <v>1</v>
      </c>
      <c r="BA73" s="75" t="s">
        <v>89</v>
      </c>
      <c r="BB73" s="65" t="s">
        <v>103</v>
      </c>
      <c r="BC73" s="66" t="s">
        <v>14144</v>
      </c>
      <c r="BD73" s="221" t="s">
        <v>87</v>
      </c>
      <c r="BE73" s="221" t="s">
        <v>87</v>
      </c>
    </row>
    <row r="74" spans="2:57" x14ac:dyDescent="0.25">
      <c r="B74" s="221">
        <v>2025</v>
      </c>
      <c r="C74" s="221">
        <v>891780111</v>
      </c>
      <c r="D74" s="221" t="s">
        <v>78</v>
      </c>
      <c r="E74" s="65" t="s">
        <v>14143</v>
      </c>
      <c r="F74" s="65" t="s">
        <v>14142</v>
      </c>
      <c r="G74" s="306">
        <v>0</v>
      </c>
      <c r="H74" s="65" t="s">
        <v>81</v>
      </c>
      <c r="I74" s="221" t="s">
        <v>82</v>
      </c>
      <c r="J74" s="220" t="s">
        <v>83</v>
      </c>
      <c r="K74" s="66" t="s">
        <v>14141</v>
      </c>
      <c r="L74" s="68">
        <v>33546700</v>
      </c>
      <c r="M74" s="221" t="s">
        <v>85</v>
      </c>
      <c r="N74" s="66" t="s">
        <v>11069</v>
      </c>
      <c r="O74" s="66">
        <v>51937854</v>
      </c>
      <c r="P74" s="65">
        <v>27</v>
      </c>
      <c r="Q74" s="78">
        <v>45670</v>
      </c>
      <c r="R74" s="66">
        <v>2494141000</v>
      </c>
      <c r="S74" s="78">
        <v>45674</v>
      </c>
      <c r="T74" s="68">
        <v>33546700</v>
      </c>
      <c r="U74" s="65" t="s">
        <v>87</v>
      </c>
      <c r="V74" s="68">
        <v>72175281</v>
      </c>
      <c r="W74" s="67" t="s">
        <v>318</v>
      </c>
      <c r="X74" s="70">
        <v>45674</v>
      </c>
      <c r="Y74" s="70">
        <v>45674</v>
      </c>
      <c r="Z74" s="70" t="s">
        <v>89</v>
      </c>
      <c r="AA74" s="70">
        <v>45808</v>
      </c>
      <c r="AB74" s="49">
        <f t="shared" si="5"/>
        <v>134</v>
      </c>
      <c r="AC74" s="65">
        <v>2</v>
      </c>
      <c r="AD74" s="424">
        <v>7400000</v>
      </c>
      <c r="AE74" s="65">
        <v>1</v>
      </c>
      <c r="AF74" s="78">
        <v>45838</v>
      </c>
      <c r="AG74" s="49">
        <f t="shared" si="6"/>
        <v>30</v>
      </c>
      <c r="AH74" s="65">
        <v>0</v>
      </c>
      <c r="AI74" s="68">
        <v>0</v>
      </c>
      <c r="AJ74" s="65" t="s">
        <v>89</v>
      </c>
      <c r="AK74" s="78" t="s">
        <v>89</v>
      </c>
      <c r="AL74" s="65">
        <v>0</v>
      </c>
      <c r="AM74" s="78" t="s">
        <v>89</v>
      </c>
      <c r="AN74" s="78" t="s">
        <v>89</v>
      </c>
      <c r="AO74" s="78" t="s">
        <v>89</v>
      </c>
      <c r="AP74" s="49">
        <f t="shared" si="7"/>
        <v>0</v>
      </c>
      <c r="AQ74" s="49">
        <f>+L74+AD74-AI74</f>
        <v>40946700</v>
      </c>
      <c r="AR74" s="65" t="s">
        <v>87</v>
      </c>
      <c r="AS74" s="68">
        <v>33546700</v>
      </c>
      <c r="AT74" s="65" t="s">
        <v>90</v>
      </c>
      <c r="AU74" s="68">
        <v>0</v>
      </c>
      <c r="AV74" s="75" t="s">
        <v>89</v>
      </c>
      <c r="AW74" s="423">
        <v>40946700</v>
      </c>
      <c r="AX74" s="79">
        <f t="shared" si="8"/>
        <v>0</v>
      </c>
      <c r="AY74" s="223">
        <f t="shared" si="9"/>
        <v>1</v>
      </c>
      <c r="AZ74" s="74">
        <v>1</v>
      </c>
      <c r="BA74" s="75" t="s">
        <v>89</v>
      </c>
      <c r="BB74" s="65" t="s">
        <v>103</v>
      </c>
      <c r="BC74" s="66" t="s">
        <v>14140</v>
      </c>
      <c r="BD74" s="221" t="s">
        <v>87</v>
      </c>
      <c r="BE74" s="221" t="s">
        <v>87</v>
      </c>
    </row>
    <row r="75" spans="2:57" x14ac:dyDescent="0.25">
      <c r="B75" s="221">
        <v>2025</v>
      </c>
      <c r="C75" s="221">
        <v>891780111</v>
      </c>
      <c r="D75" s="221" t="s">
        <v>78</v>
      </c>
      <c r="E75" s="65" t="s">
        <v>14139</v>
      </c>
      <c r="F75" s="65" t="s">
        <v>14138</v>
      </c>
      <c r="G75" s="306">
        <v>0</v>
      </c>
      <c r="H75" s="65" t="s">
        <v>81</v>
      </c>
      <c r="I75" s="221" t="s">
        <v>82</v>
      </c>
      <c r="J75" s="220" t="s">
        <v>83</v>
      </c>
      <c r="K75" s="66" t="s">
        <v>14137</v>
      </c>
      <c r="L75" s="68">
        <v>12825000</v>
      </c>
      <c r="M75" s="221" t="s">
        <v>85</v>
      </c>
      <c r="N75" s="66" t="s">
        <v>10199</v>
      </c>
      <c r="O75" s="66">
        <v>1082958221</v>
      </c>
      <c r="P75" s="65">
        <v>27</v>
      </c>
      <c r="Q75" s="78">
        <v>45670</v>
      </c>
      <c r="R75" s="66">
        <v>2494141000</v>
      </c>
      <c r="S75" s="78">
        <v>45674</v>
      </c>
      <c r="T75" s="68">
        <v>12825000</v>
      </c>
      <c r="U75" s="65" t="s">
        <v>87</v>
      </c>
      <c r="V75" s="68">
        <v>57400977</v>
      </c>
      <c r="W75" s="67" t="s">
        <v>8456</v>
      </c>
      <c r="X75" s="70">
        <v>45674</v>
      </c>
      <c r="Y75" s="70">
        <v>45674</v>
      </c>
      <c r="Z75" s="70" t="s">
        <v>89</v>
      </c>
      <c r="AA75" s="70">
        <v>45808</v>
      </c>
      <c r="AB75" s="49">
        <f t="shared" si="5"/>
        <v>134</v>
      </c>
      <c r="AC75" s="65">
        <v>2</v>
      </c>
      <c r="AD75" s="424">
        <v>2850000</v>
      </c>
      <c r="AE75" s="65">
        <v>1</v>
      </c>
      <c r="AF75" s="78">
        <v>45838</v>
      </c>
      <c r="AG75" s="49">
        <f t="shared" si="6"/>
        <v>30</v>
      </c>
      <c r="AH75" s="65">
        <v>0</v>
      </c>
      <c r="AI75" s="68">
        <v>0</v>
      </c>
      <c r="AJ75" s="65" t="s">
        <v>89</v>
      </c>
      <c r="AK75" s="78" t="s">
        <v>89</v>
      </c>
      <c r="AL75" s="65">
        <v>0</v>
      </c>
      <c r="AM75" s="78" t="s">
        <v>89</v>
      </c>
      <c r="AN75" s="78" t="s">
        <v>89</v>
      </c>
      <c r="AO75" s="78" t="s">
        <v>89</v>
      </c>
      <c r="AP75" s="49">
        <f t="shared" si="7"/>
        <v>0</v>
      </c>
      <c r="AQ75" s="49">
        <f>+L75+AD75-AI75</f>
        <v>15675000</v>
      </c>
      <c r="AR75" s="65" t="s">
        <v>87</v>
      </c>
      <c r="AS75" s="68">
        <v>12825000</v>
      </c>
      <c r="AT75" s="65" t="s">
        <v>90</v>
      </c>
      <c r="AU75" s="68">
        <v>0</v>
      </c>
      <c r="AV75" s="75" t="s">
        <v>89</v>
      </c>
      <c r="AW75" s="423">
        <v>15675000</v>
      </c>
      <c r="AX75" s="79">
        <f t="shared" si="8"/>
        <v>0</v>
      </c>
      <c r="AY75" s="223">
        <f t="shared" si="9"/>
        <v>1</v>
      </c>
      <c r="AZ75" s="74">
        <v>1</v>
      </c>
      <c r="BA75" s="75" t="s">
        <v>89</v>
      </c>
      <c r="BB75" s="65" t="s">
        <v>103</v>
      </c>
      <c r="BC75" s="66" t="s">
        <v>14136</v>
      </c>
      <c r="BD75" s="221" t="s">
        <v>87</v>
      </c>
      <c r="BE75" s="221" t="s">
        <v>87</v>
      </c>
    </row>
    <row r="76" spans="2:57" x14ac:dyDescent="0.25">
      <c r="B76" s="221">
        <v>2025</v>
      </c>
      <c r="C76" s="221">
        <v>891780111</v>
      </c>
      <c r="D76" s="221" t="s">
        <v>78</v>
      </c>
      <c r="E76" s="65" t="s">
        <v>14135</v>
      </c>
      <c r="F76" s="65" t="s">
        <v>14134</v>
      </c>
      <c r="G76" s="306">
        <v>0</v>
      </c>
      <c r="H76" s="65" t="s">
        <v>81</v>
      </c>
      <c r="I76" s="221" t="s">
        <v>82</v>
      </c>
      <c r="J76" s="220" t="s">
        <v>83</v>
      </c>
      <c r="K76" s="66" t="s">
        <v>14133</v>
      </c>
      <c r="L76" s="68">
        <v>15780000</v>
      </c>
      <c r="M76" s="221" t="s">
        <v>85</v>
      </c>
      <c r="N76" s="66" t="s">
        <v>8553</v>
      </c>
      <c r="O76" s="66">
        <v>1082854051</v>
      </c>
      <c r="P76" s="65">
        <v>28</v>
      </c>
      <c r="Q76" s="78">
        <v>45670</v>
      </c>
      <c r="R76" s="66">
        <v>5573604000</v>
      </c>
      <c r="S76" s="78">
        <v>45674</v>
      </c>
      <c r="T76" s="68">
        <v>15780000</v>
      </c>
      <c r="U76" s="65" t="s">
        <v>87</v>
      </c>
      <c r="V76" s="68">
        <v>30766322</v>
      </c>
      <c r="W76" s="67" t="s">
        <v>8552</v>
      </c>
      <c r="X76" s="70">
        <v>45674</v>
      </c>
      <c r="Y76" s="70">
        <v>45674</v>
      </c>
      <c r="Z76" s="70" t="s">
        <v>89</v>
      </c>
      <c r="AA76" s="70">
        <v>45808</v>
      </c>
      <c r="AB76" s="49">
        <f t="shared" si="5"/>
        <v>134</v>
      </c>
      <c r="AC76" s="65">
        <v>0</v>
      </c>
      <c r="AD76" s="424">
        <v>0</v>
      </c>
      <c r="AE76" s="65">
        <v>0</v>
      </c>
      <c r="AF76" s="78" t="s">
        <v>89</v>
      </c>
      <c r="AG76" s="49">
        <f t="shared" si="6"/>
        <v>0</v>
      </c>
      <c r="AH76" s="65">
        <v>0</v>
      </c>
      <c r="AI76" s="68">
        <v>0</v>
      </c>
      <c r="AJ76" s="65" t="s">
        <v>89</v>
      </c>
      <c r="AK76" s="78" t="s">
        <v>89</v>
      </c>
      <c r="AL76" s="65">
        <v>0</v>
      </c>
      <c r="AM76" s="78" t="s">
        <v>89</v>
      </c>
      <c r="AN76" s="78" t="s">
        <v>89</v>
      </c>
      <c r="AO76" s="78" t="s">
        <v>89</v>
      </c>
      <c r="AP76" s="49">
        <f t="shared" si="7"/>
        <v>0</v>
      </c>
      <c r="AQ76" s="49">
        <f>+L76+AD76-AI76</f>
        <v>15780000</v>
      </c>
      <c r="AR76" s="65" t="s">
        <v>87</v>
      </c>
      <c r="AS76" s="68">
        <v>15780000</v>
      </c>
      <c r="AT76" s="65" t="s">
        <v>90</v>
      </c>
      <c r="AU76" s="68">
        <v>0</v>
      </c>
      <c r="AV76" s="75" t="s">
        <v>89</v>
      </c>
      <c r="AW76" s="423">
        <v>15780000</v>
      </c>
      <c r="AX76" s="79">
        <f t="shared" si="8"/>
        <v>0</v>
      </c>
      <c r="AY76" s="223">
        <f t="shared" si="9"/>
        <v>1</v>
      </c>
      <c r="AZ76" s="74">
        <v>1</v>
      </c>
      <c r="BA76" s="75" t="s">
        <v>89</v>
      </c>
      <c r="BB76" s="65" t="s">
        <v>103</v>
      </c>
      <c r="BC76" s="66" t="s">
        <v>14132</v>
      </c>
      <c r="BD76" s="221" t="s">
        <v>87</v>
      </c>
      <c r="BE76" s="221" t="s">
        <v>87</v>
      </c>
    </row>
    <row r="77" spans="2:57" x14ac:dyDescent="0.25">
      <c r="B77" s="221">
        <v>2025</v>
      </c>
      <c r="C77" s="221">
        <v>891780111</v>
      </c>
      <c r="D77" s="221" t="s">
        <v>78</v>
      </c>
      <c r="E77" s="65" t="s">
        <v>14131</v>
      </c>
      <c r="F77" s="65" t="s">
        <v>14130</v>
      </c>
      <c r="G77" s="306">
        <v>0</v>
      </c>
      <c r="H77" s="65" t="s">
        <v>81</v>
      </c>
      <c r="I77" s="221" t="s">
        <v>82</v>
      </c>
      <c r="J77" s="220" t="s">
        <v>83</v>
      </c>
      <c r="K77" s="66" t="s">
        <v>14129</v>
      </c>
      <c r="L77" s="68">
        <v>14307200</v>
      </c>
      <c r="M77" s="221" t="s">
        <v>85</v>
      </c>
      <c r="N77" s="66" t="s">
        <v>10728</v>
      </c>
      <c r="O77" s="66">
        <v>1082921709</v>
      </c>
      <c r="P77" s="65">
        <v>28</v>
      </c>
      <c r="Q77" s="78">
        <v>45670</v>
      </c>
      <c r="R77" s="66">
        <v>5573604000</v>
      </c>
      <c r="S77" s="78">
        <v>45674</v>
      </c>
      <c r="T77" s="68">
        <v>14307200</v>
      </c>
      <c r="U77" s="65" t="s">
        <v>87</v>
      </c>
      <c r="V77" s="68">
        <v>72175281</v>
      </c>
      <c r="W77" s="67" t="s">
        <v>318</v>
      </c>
      <c r="X77" s="70">
        <v>45674</v>
      </c>
      <c r="Y77" s="70">
        <v>45674</v>
      </c>
      <c r="Z77" s="70" t="s">
        <v>89</v>
      </c>
      <c r="AA77" s="70">
        <v>45808</v>
      </c>
      <c r="AB77" s="49">
        <f t="shared" si="5"/>
        <v>134</v>
      </c>
      <c r="AC77" s="65">
        <v>2</v>
      </c>
      <c r="AD77" s="424">
        <v>3156000</v>
      </c>
      <c r="AE77" s="65">
        <v>1</v>
      </c>
      <c r="AF77" s="78">
        <v>45838</v>
      </c>
      <c r="AG77" s="49">
        <f t="shared" si="6"/>
        <v>30</v>
      </c>
      <c r="AH77" s="65">
        <v>0</v>
      </c>
      <c r="AI77" s="68">
        <v>0</v>
      </c>
      <c r="AJ77" s="65" t="s">
        <v>89</v>
      </c>
      <c r="AK77" s="78" t="s">
        <v>89</v>
      </c>
      <c r="AL77" s="65">
        <v>0</v>
      </c>
      <c r="AM77" s="78" t="s">
        <v>89</v>
      </c>
      <c r="AN77" s="78" t="s">
        <v>89</v>
      </c>
      <c r="AO77" s="78" t="s">
        <v>89</v>
      </c>
      <c r="AP77" s="49">
        <f t="shared" si="7"/>
        <v>0</v>
      </c>
      <c r="AQ77" s="49">
        <f>+L77+AD77-AI77</f>
        <v>17463200</v>
      </c>
      <c r="AR77" s="65" t="s">
        <v>87</v>
      </c>
      <c r="AS77" s="68">
        <v>14307200</v>
      </c>
      <c r="AT77" s="65" t="s">
        <v>90</v>
      </c>
      <c r="AU77" s="68">
        <v>0</v>
      </c>
      <c r="AV77" s="75" t="s">
        <v>89</v>
      </c>
      <c r="AW77" s="423">
        <v>17463200</v>
      </c>
      <c r="AX77" s="79">
        <f t="shared" si="8"/>
        <v>0</v>
      </c>
      <c r="AY77" s="223">
        <f t="shared" si="9"/>
        <v>1</v>
      </c>
      <c r="AZ77" s="74">
        <v>1</v>
      </c>
      <c r="BA77" s="75" t="s">
        <v>89</v>
      </c>
      <c r="BB77" s="65" t="s">
        <v>103</v>
      </c>
      <c r="BC77" s="66" t="s">
        <v>14128</v>
      </c>
      <c r="BD77" s="221" t="s">
        <v>87</v>
      </c>
      <c r="BE77" s="221" t="s">
        <v>87</v>
      </c>
    </row>
    <row r="78" spans="2:57" x14ac:dyDescent="0.25">
      <c r="B78" s="221">
        <v>2025</v>
      </c>
      <c r="C78" s="221">
        <v>891780111</v>
      </c>
      <c r="D78" s="221" t="s">
        <v>78</v>
      </c>
      <c r="E78" s="65" t="s">
        <v>14127</v>
      </c>
      <c r="F78" s="65" t="s">
        <v>14126</v>
      </c>
      <c r="G78" s="306">
        <v>0</v>
      </c>
      <c r="H78" s="65" t="s">
        <v>81</v>
      </c>
      <c r="I78" s="221" t="s">
        <v>82</v>
      </c>
      <c r="J78" s="220" t="s">
        <v>83</v>
      </c>
      <c r="K78" s="66" t="s">
        <v>14125</v>
      </c>
      <c r="L78" s="68">
        <v>10650000</v>
      </c>
      <c r="M78" s="221" t="s">
        <v>85</v>
      </c>
      <c r="N78" s="66" t="s">
        <v>10637</v>
      </c>
      <c r="O78" s="66">
        <v>1081925361</v>
      </c>
      <c r="P78" s="65">
        <v>27</v>
      </c>
      <c r="Q78" s="78">
        <v>45670</v>
      </c>
      <c r="R78" s="66">
        <v>2494141000</v>
      </c>
      <c r="S78" s="78">
        <v>45674</v>
      </c>
      <c r="T78" s="68">
        <v>10650000</v>
      </c>
      <c r="U78" s="65" t="s">
        <v>87</v>
      </c>
      <c r="V78" s="68">
        <v>57444673</v>
      </c>
      <c r="W78" s="67" t="s">
        <v>8387</v>
      </c>
      <c r="X78" s="70">
        <v>45674</v>
      </c>
      <c r="Y78" s="70">
        <v>45674</v>
      </c>
      <c r="Z78" s="70" t="s">
        <v>89</v>
      </c>
      <c r="AA78" s="70">
        <v>45808</v>
      </c>
      <c r="AB78" s="49">
        <f t="shared" si="5"/>
        <v>134</v>
      </c>
      <c r="AC78" s="65">
        <v>2</v>
      </c>
      <c r="AD78" s="424">
        <v>2250000</v>
      </c>
      <c r="AE78" s="65">
        <v>1</v>
      </c>
      <c r="AF78" s="78">
        <v>45838</v>
      </c>
      <c r="AG78" s="49">
        <f t="shared" si="6"/>
        <v>30</v>
      </c>
      <c r="AH78" s="65">
        <v>0</v>
      </c>
      <c r="AI78" s="68">
        <v>0</v>
      </c>
      <c r="AJ78" s="65" t="s">
        <v>89</v>
      </c>
      <c r="AK78" s="78" t="s">
        <v>89</v>
      </c>
      <c r="AL78" s="65">
        <v>0</v>
      </c>
      <c r="AM78" s="78" t="s">
        <v>89</v>
      </c>
      <c r="AN78" s="78" t="s">
        <v>89</v>
      </c>
      <c r="AO78" s="78" t="s">
        <v>89</v>
      </c>
      <c r="AP78" s="49">
        <f t="shared" si="7"/>
        <v>0</v>
      </c>
      <c r="AQ78" s="49">
        <f>+L78+AD78-AI78</f>
        <v>12900000</v>
      </c>
      <c r="AR78" s="65" t="s">
        <v>87</v>
      </c>
      <c r="AS78" s="68">
        <v>10650000</v>
      </c>
      <c r="AT78" s="65" t="s">
        <v>90</v>
      </c>
      <c r="AU78" s="68">
        <v>0</v>
      </c>
      <c r="AV78" s="75" t="s">
        <v>89</v>
      </c>
      <c r="AW78" s="423">
        <v>12900000</v>
      </c>
      <c r="AX78" s="79">
        <f t="shared" si="8"/>
        <v>0</v>
      </c>
      <c r="AY78" s="223">
        <f t="shared" si="9"/>
        <v>1</v>
      </c>
      <c r="AZ78" s="74">
        <v>1</v>
      </c>
      <c r="BA78" s="75" t="s">
        <v>89</v>
      </c>
      <c r="BB78" s="65" t="s">
        <v>103</v>
      </c>
      <c r="BC78" s="66" t="s">
        <v>14124</v>
      </c>
      <c r="BD78" s="221" t="s">
        <v>87</v>
      </c>
      <c r="BE78" s="221" t="s">
        <v>87</v>
      </c>
    </row>
    <row r="79" spans="2:57" x14ac:dyDescent="0.25">
      <c r="B79" s="221">
        <v>2025</v>
      </c>
      <c r="C79" s="221">
        <v>891780111</v>
      </c>
      <c r="D79" s="221" t="s">
        <v>78</v>
      </c>
      <c r="E79" s="65" t="s">
        <v>14123</v>
      </c>
      <c r="F79" s="65" t="s">
        <v>14122</v>
      </c>
      <c r="G79" s="306">
        <v>0</v>
      </c>
      <c r="H79" s="65" t="s">
        <v>81</v>
      </c>
      <c r="I79" s="221" t="s">
        <v>82</v>
      </c>
      <c r="J79" s="220" t="s">
        <v>83</v>
      </c>
      <c r="K79" s="66" t="s">
        <v>14121</v>
      </c>
      <c r="L79" s="68">
        <v>10650000</v>
      </c>
      <c r="M79" s="221" t="s">
        <v>85</v>
      </c>
      <c r="N79" s="66" t="s">
        <v>11324</v>
      </c>
      <c r="O79" s="66">
        <v>36729283</v>
      </c>
      <c r="P79" s="65">
        <v>27</v>
      </c>
      <c r="Q79" s="78">
        <v>45670</v>
      </c>
      <c r="R79" s="66">
        <v>2494141000</v>
      </c>
      <c r="S79" s="78">
        <v>45674</v>
      </c>
      <c r="T79" s="68">
        <v>10650000</v>
      </c>
      <c r="U79" s="65" t="s">
        <v>87</v>
      </c>
      <c r="V79" s="68">
        <v>429946</v>
      </c>
      <c r="W79" s="67" t="s">
        <v>11119</v>
      </c>
      <c r="X79" s="70">
        <v>45674</v>
      </c>
      <c r="Y79" s="70">
        <v>45674</v>
      </c>
      <c r="Z79" s="70" t="s">
        <v>89</v>
      </c>
      <c r="AA79" s="70">
        <v>45808</v>
      </c>
      <c r="AB79" s="49">
        <f t="shared" si="5"/>
        <v>134</v>
      </c>
      <c r="AC79" s="65">
        <v>2</v>
      </c>
      <c r="AD79" s="424">
        <v>2250000</v>
      </c>
      <c r="AE79" s="65">
        <v>1</v>
      </c>
      <c r="AF79" s="78">
        <v>45838</v>
      </c>
      <c r="AG79" s="49">
        <f t="shared" si="6"/>
        <v>30</v>
      </c>
      <c r="AH79" s="65">
        <v>0</v>
      </c>
      <c r="AI79" s="68">
        <v>0</v>
      </c>
      <c r="AJ79" s="65" t="s">
        <v>89</v>
      </c>
      <c r="AK79" s="78" t="s">
        <v>89</v>
      </c>
      <c r="AL79" s="65">
        <v>0</v>
      </c>
      <c r="AM79" s="78" t="s">
        <v>89</v>
      </c>
      <c r="AN79" s="78" t="s">
        <v>89</v>
      </c>
      <c r="AO79" s="78" t="s">
        <v>89</v>
      </c>
      <c r="AP79" s="49">
        <f t="shared" si="7"/>
        <v>0</v>
      </c>
      <c r="AQ79" s="49">
        <f>+L79+AD79-AI79</f>
        <v>12900000</v>
      </c>
      <c r="AR79" s="65" t="s">
        <v>87</v>
      </c>
      <c r="AS79" s="68">
        <v>10650000</v>
      </c>
      <c r="AT79" s="65" t="s">
        <v>90</v>
      </c>
      <c r="AU79" s="68">
        <v>0</v>
      </c>
      <c r="AV79" s="75" t="s">
        <v>89</v>
      </c>
      <c r="AW79" s="423">
        <v>12900000</v>
      </c>
      <c r="AX79" s="79">
        <f t="shared" si="8"/>
        <v>0</v>
      </c>
      <c r="AY79" s="223">
        <f t="shared" si="9"/>
        <v>1</v>
      </c>
      <c r="AZ79" s="74">
        <v>1</v>
      </c>
      <c r="BA79" s="75" t="s">
        <v>89</v>
      </c>
      <c r="BB79" s="65" t="s">
        <v>103</v>
      </c>
      <c r="BC79" s="66" t="s">
        <v>14120</v>
      </c>
      <c r="BD79" s="221" t="s">
        <v>87</v>
      </c>
      <c r="BE79" s="221" t="s">
        <v>87</v>
      </c>
    </row>
    <row r="80" spans="2:57" x14ac:dyDescent="0.25">
      <c r="B80" s="221">
        <v>2025</v>
      </c>
      <c r="C80" s="221">
        <v>891780111</v>
      </c>
      <c r="D80" s="221" t="s">
        <v>78</v>
      </c>
      <c r="E80" s="65" t="s">
        <v>14119</v>
      </c>
      <c r="F80" s="65" t="s">
        <v>14118</v>
      </c>
      <c r="G80" s="306">
        <v>0</v>
      </c>
      <c r="H80" s="65" t="s">
        <v>81</v>
      </c>
      <c r="I80" s="221" t="s">
        <v>82</v>
      </c>
      <c r="J80" s="220" t="s">
        <v>83</v>
      </c>
      <c r="K80" s="66" t="s">
        <v>14117</v>
      </c>
      <c r="L80" s="68">
        <v>19780000</v>
      </c>
      <c r="M80" s="221" t="s">
        <v>85</v>
      </c>
      <c r="N80" s="66" t="s">
        <v>11193</v>
      </c>
      <c r="O80" s="66">
        <v>1083009761</v>
      </c>
      <c r="P80" s="65">
        <v>28</v>
      </c>
      <c r="Q80" s="78">
        <v>45670</v>
      </c>
      <c r="R80" s="66">
        <v>5573604000</v>
      </c>
      <c r="S80" s="78">
        <v>45674</v>
      </c>
      <c r="T80" s="68">
        <v>19780000</v>
      </c>
      <c r="U80" s="65" t="s">
        <v>87</v>
      </c>
      <c r="V80" s="68">
        <v>12621405</v>
      </c>
      <c r="W80" s="67" t="s">
        <v>8409</v>
      </c>
      <c r="X80" s="70">
        <v>45674</v>
      </c>
      <c r="Y80" s="70">
        <v>45674</v>
      </c>
      <c r="Z80" s="70" t="s">
        <v>89</v>
      </c>
      <c r="AA80" s="70">
        <v>45808</v>
      </c>
      <c r="AB80" s="49">
        <f t="shared" si="5"/>
        <v>134</v>
      </c>
      <c r="AC80" s="65">
        <v>2</v>
      </c>
      <c r="AD80" s="424">
        <v>4300000</v>
      </c>
      <c r="AE80" s="65">
        <v>1</v>
      </c>
      <c r="AF80" s="78">
        <v>45838</v>
      </c>
      <c r="AG80" s="49">
        <f t="shared" si="6"/>
        <v>30</v>
      </c>
      <c r="AH80" s="65">
        <v>0</v>
      </c>
      <c r="AI80" s="68">
        <v>0</v>
      </c>
      <c r="AJ80" s="65" t="s">
        <v>89</v>
      </c>
      <c r="AK80" s="78" t="s">
        <v>89</v>
      </c>
      <c r="AL80" s="65">
        <v>0</v>
      </c>
      <c r="AM80" s="78" t="s">
        <v>89</v>
      </c>
      <c r="AN80" s="78" t="s">
        <v>89</v>
      </c>
      <c r="AO80" s="78" t="s">
        <v>89</v>
      </c>
      <c r="AP80" s="49">
        <f t="shared" si="7"/>
        <v>0</v>
      </c>
      <c r="AQ80" s="49">
        <f>+L80+AD80-AI80</f>
        <v>24080000</v>
      </c>
      <c r="AR80" s="65" t="s">
        <v>87</v>
      </c>
      <c r="AS80" s="68">
        <v>19780000</v>
      </c>
      <c r="AT80" s="65" t="s">
        <v>90</v>
      </c>
      <c r="AU80" s="68">
        <v>0</v>
      </c>
      <c r="AV80" s="75" t="s">
        <v>89</v>
      </c>
      <c r="AW80" s="423">
        <v>24080000</v>
      </c>
      <c r="AX80" s="79">
        <f t="shared" si="8"/>
        <v>0</v>
      </c>
      <c r="AY80" s="223">
        <f t="shared" si="9"/>
        <v>1</v>
      </c>
      <c r="AZ80" s="74">
        <v>1</v>
      </c>
      <c r="BA80" s="75" t="s">
        <v>89</v>
      </c>
      <c r="BB80" s="65" t="s">
        <v>103</v>
      </c>
      <c r="BC80" s="66" t="s">
        <v>14116</v>
      </c>
      <c r="BD80" s="221" t="s">
        <v>87</v>
      </c>
      <c r="BE80" s="221" t="s">
        <v>87</v>
      </c>
    </row>
    <row r="81" spans="2:57" x14ac:dyDescent="0.25">
      <c r="B81" s="221">
        <v>2025</v>
      </c>
      <c r="C81" s="221">
        <v>891780111</v>
      </c>
      <c r="D81" s="221" t="s">
        <v>78</v>
      </c>
      <c r="E81" s="65" t="s">
        <v>14115</v>
      </c>
      <c r="F81" s="65" t="s">
        <v>14114</v>
      </c>
      <c r="G81" s="306">
        <v>0</v>
      </c>
      <c r="H81" s="65" t="s">
        <v>81</v>
      </c>
      <c r="I81" s="221" t="s">
        <v>82</v>
      </c>
      <c r="J81" s="220" t="s">
        <v>83</v>
      </c>
      <c r="K81" s="66" t="s">
        <v>13707</v>
      </c>
      <c r="L81" s="68">
        <v>12013400</v>
      </c>
      <c r="M81" s="221" t="s">
        <v>85</v>
      </c>
      <c r="N81" s="66" t="s">
        <v>10499</v>
      </c>
      <c r="O81" s="66">
        <v>36549906</v>
      </c>
      <c r="P81" s="65">
        <v>28</v>
      </c>
      <c r="Q81" s="78">
        <v>45670</v>
      </c>
      <c r="R81" s="66">
        <v>5573604000</v>
      </c>
      <c r="S81" s="78">
        <v>45674</v>
      </c>
      <c r="T81" s="68">
        <v>12013400</v>
      </c>
      <c r="U81" s="65" t="s">
        <v>87</v>
      </c>
      <c r="V81" s="68">
        <v>36557666</v>
      </c>
      <c r="W81" s="67" t="s">
        <v>8339</v>
      </c>
      <c r="X81" s="70">
        <v>45674</v>
      </c>
      <c r="Y81" s="70">
        <v>45674</v>
      </c>
      <c r="Z81" s="70" t="s">
        <v>89</v>
      </c>
      <c r="AA81" s="70">
        <v>45808</v>
      </c>
      <c r="AB81" s="49">
        <f t="shared" si="5"/>
        <v>134</v>
      </c>
      <c r="AC81" s="65">
        <v>2</v>
      </c>
      <c r="AD81" s="424">
        <v>2650000</v>
      </c>
      <c r="AE81" s="65">
        <v>1</v>
      </c>
      <c r="AF81" s="78">
        <v>45838</v>
      </c>
      <c r="AG81" s="49">
        <f t="shared" si="6"/>
        <v>30</v>
      </c>
      <c r="AH81" s="65">
        <v>0</v>
      </c>
      <c r="AI81" s="68">
        <v>0</v>
      </c>
      <c r="AJ81" s="65" t="s">
        <v>89</v>
      </c>
      <c r="AK81" s="78" t="s">
        <v>89</v>
      </c>
      <c r="AL81" s="65">
        <v>0</v>
      </c>
      <c r="AM81" s="78" t="s">
        <v>89</v>
      </c>
      <c r="AN81" s="78" t="s">
        <v>89</v>
      </c>
      <c r="AO81" s="78" t="s">
        <v>89</v>
      </c>
      <c r="AP81" s="49">
        <f t="shared" si="7"/>
        <v>0</v>
      </c>
      <c r="AQ81" s="49">
        <f>+L81+AD81-AI81</f>
        <v>14663400</v>
      </c>
      <c r="AR81" s="65" t="s">
        <v>87</v>
      </c>
      <c r="AS81" s="68">
        <v>12013400</v>
      </c>
      <c r="AT81" s="65" t="s">
        <v>90</v>
      </c>
      <c r="AU81" s="68">
        <v>0</v>
      </c>
      <c r="AV81" s="75" t="s">
        <v>89</v>
      </c>
      <c r="AW81" s="423">
        <v>14663400</v>
      </c>
      <c r="AX81" s="79">
        <f t="shared" si="8"/>
        <v>0</v>
      </c>
      <c r="AY81" s="223">
        <f t="shared" si="9"/>
        <v>1</v>
      </c>
      <c r="AZ81" s="74">
        <v>1</v>
      </c>
      <c r="BA81" s="75" t="s">
        <v>89</v>
      </c>
      <c r="BB81" s="65" t="s">
        <v>103</v>
      </c>
      <c r="BC81" s="66" t="s">
        <v>14113</v>
      </c>
      <c r="BD81" s="221" t="s">
        <v>87</v>
      </c>
      <c r="BE81" s="221" t="s">
        <v>87</v>
      </c>
    </row>
    <row r="82" spans="2:57" x14ac:dyDescent="0.25">
      <c r="B82" s="221">
        <v>2025</v>
      </c>
      <c r="C82" s="221">
        <v>891780111</v>
      </c>
      <c r="D82" s="221" t="s">
        <v>78</v>
      </c>
      <c r="E82" s="65" t="s">
        <v>14112</v>
      </c>
      <c r="F82" s="65" t="s">
        <v>14111</v>
      </c>
      <c r="G82" s="306">
        <v>0</v>
      </c>
      <c r="H82" s="65" t="s">
        <v>81</v>
      </c>
      <c r="I82" s="221" t="s">
        <v>82</v>
      </c>
      <c r="J82" s="220" t="s">
        <v>83</v>
      </c>
      <c r="K82" s="66" t="s">
        <v>14110</v>
      </c>
      <c r="L82" s="68">
        <v>10350000</v>
      </c>
      <c r="M82" s="221" t="s">
        <v>85</v>
      </c>
      <c r="N82" s="66" t="s">
        <v>10772</v>
      </c>
      <c r="O82" s="66">
        <v>1148701328</v>
      </c>
      <c r="P82" s="65">
        <v>27</v>
      </c>
      <c r="Q82" s="78">
        <v>45670</v>
      </c>
      <c r="R82" s="66">
        <v>2494141000</v>
      </c>
      <c r="S82" s="78">
        <v>45674</v>
      </c>
      <c r="T82" s="68">
        <v>10350000</v>
      </c>
      <c r="U82" s="65" t="s">
        <v>87</v>
      </c>
      <c r="V82" s="68">
        <v>85467461</v>
      </c>
      <c r="W82" s="67" t="s">
        <v>9510</v>
      </c>
      <c r="X82" s="70">
        <v>45674</v>
      </c>
      <c r="Y82" s="70">
        <v>45674</v>
      </c>
      <c r="Z82" s="70" t="s">
        <v>89</v>
      </c>
      <c r="AA82" s="70">
        <v>45808</v>
      </c>
      <c r="AB82" s="49">
        <f t="shared" si="5"/>
        <v>134</v>
      </c>
      <c r="AC82" s="65">
        <v>2</v>
      </c>
      <c r="AD82" s="424">
        <v>2250000</v>
      </c>
      <c r="AE82" s="65">
        <v>1</v>
      </c>
      <c r="AF82" s="78">
        <v>45838</v>
      </c>
      <c r="AG82" s="49">
        <f t="shared" si="6"/>
        <v>30</v>
      </c>
      <c r="AH82" s="65">
        <v>0</v>
      </c>
      <c r="AI82" s="68">
        <v>0</v>
      </c>
      <c r="AJ82" s="65" t="s">
        <v>89</v>
      </c>
      <c r="AK82" s="78" t="s">
        <v>89</v>
      </c>
      <c r="AL82" s="65">
        <v>0</v>
      </c>
      <c r="AM82" s="78" t="s">
        <v>89</v>
      </c>
      <c r="AN82" s="78" t="s">
        <v>89</v>
      </c>
      <c r="AO82" s="78" t="s">
        <v>89</v>
      </c>
      <c r="AP82" s="49">
        <f t="shared" si="7"/>
        <v>0</v>
      </c>
      <c r="AQ82" s="49">
        <f>+L82+AD82-AI82</f>
        <v>12600000</v>
      </c>
      <c r="AR82" s="65" t="s">
        <v>87</v>
      </c>
      <c r="AS82" s="68">
        <v>10350000</v>
      </c>
      <c r="AT82" s="65" t="s">
        <v>90</v>
      </c>
      <c r="AU82" s="68">
        <v>0</v>
      </c>
      <c r="AV82" s="75" t="s">
        <v>89</v>
      </c>
      <c r="AW82" s="423">
        <v>12600000</v>
      </c>
      <c r="AX82" s="79">
        <f t="shared" si="8"/>
        <v>0</v>
      </c>
      <c r="AY82" s="223">
        <f t="shared" si="9"/>
        <v>1</v>
      </c>
      <c r="AZ82" s="74">
        <v>1</v>
      </c>
      <c r="BA82" s="75" t="s">
        <v>89</v>
      </c>
      <c r="BB82" s="65" t="s">
        <v>103</v>
      </c>
      <c r="BC82" s="66" t="s">
        <v>14109</v>
      </c>
      <c r="BD82" s="221" t="s">
        <v>87</v>
      </c>
      <c r="BE82" s="221" t="s">
        <v>87</v>
      </c>
    </row>
    <row r="83" spans="2:57" x14ac:dyDescent="0.25">
      <c r="B83" s="221">
        <v>2025</v>
      </c>
      <c r="C83" s="221">
        <v>891780111</v>
      </c>
      <c r="D83" s="221" t="s">
        <v>78</v>
      </c>
      <c r="E83" s="65" t="s">
        <v>14108</v>
      </c>
      <c r="F83" s="65" t="s">
        <v>14107</v>
      </c>
      <c r="G83" s="306">
        <v>0</v>
      </c>
      <c r="H83" s="65" t="s">
        <v>81</v>
      </c>
      <c r="I83" s="221" t="s">
        <v>82</v>
      </c>
      <c r="J83" s="220" t="s">
        <v>83</v>
      </c>
      <c r="K83" s="66" t="s">
        <v>14106</v>
      </c>
      <c r="L83" s="68">
        <v>19780000</v>
      </c>
      <c r="M83" s="221" t="s">
        <v>85</v>
      </c>
      <c r="N83" s="66" t="s">
        <v>11354</v>
      </c>
      <c r="O83" s="66">
        <v>1082882287</v>
      </c>
      <c r="P83" s="65">
        <v>28</v>
      </c>
      <c r="Q83" s="78">
        <v>45670</v>
      </c>
      <c r="R83" s="66">
        <v>5573604000</v>
      </c>
      <c r="S83" s="78">
        <v>45674</v>
      </c>
      <c r="T83" s="68">
        <v>19780000</v>
      </c>
      <c r="U83" s="65" t="s">
        <v>87</v>
      </c>
      <c r="V83" s="68">
        <v>12621405</v>
      </c>
      <c r="W83" s="67" t="s">
        <v>8409</v>
      </c>
      <c r="X83" s="70">
        <v>45674</v>
      </c>
      <c r="Y83" s="70">
        <v>45674</v>
      </c>
      <c r="Z83" s="70" t="s">
        <v>89</v>
      </c>
      <c r="AA83" s="70">
        <v>45808</v>
      </c>
      <c r="AB83" s="49">
        <f t="shared" si="5"/>
        <v>134</v>
      </c>
      <c r="AC83" s="65">
        <v>2</v>
      </c>
      <c r="AD83" s="424">
        <v>4300000</v>
      </c>
      <c r="AE83" s="65">
        <v>1</v>
      </c>
      <c r="AF83" s="78">
        <v>45838</v>
      </c>
      <c r="AG83" s="49">
        <f t="shared" si="6"/>
        <v>30</v>
      </c>
      <c r="AH83" s="65">
        <v>0</v>
      </c>
      <c r="AI83" s="68">
        <v>0</v>
      </c>
      <c r="AJ83" s="65" t="s">
        <v>89</v>
      </c>
      <c r="AK83" s="78" t="s">
        <v>89</v>
      </c>
      <c r="AL83" s="65">
        <v>0</v>
      </c>
      <c r="AM83" s="78" t="s">
        <v>89</v>
      </c>
      <c r="AN83" s="78" t="s">
        <v>89</v>
      </c>
      <c r="AO83" s="78" t="s">
        <v>89</v>
      </c>
      <c r="AP83" s="49">
        <f t="shared" si="7"/>
        <v>0</v>
      </c>
      <c r="AQ83" s="49">
        <f>+L83+AD83-AI83</f>
        <v>24080000</v>
      </c>
      <c r="AR83" s="65" t="s">
        <v>87</v>
      </c>
      <c r="AS83" s="68">
        <v>19780000</v>
      </c>
      <c r="AT83" s="65" t="s">
        <v>90</v>
      </c>
      <c r="AU83" s="68">
        <v>0</v>
      </c>
      <c r="AV83" s="75" t="s">
        <v>89</v>
      </c>
      <c r="AW83" s="423">
        <v>24080000</v>
      </c>
      <c r="AX83" s="79">
        <f t="shared" si="8"/>
        <v>0</v>
      </c>
      <c r="AY83" s="223">
        <f t="shared" si="9"/>
        <v>1</v>
      </c>
      <c r="AZ83" s="74">
        <v>1</v>
      </c>
      <c r="BA83" s="75" t="s">
        <v>89</v>
      </c>
      <c r="BB83" s="65" t="s">
        <v>103</v>
      </c>
      <c r="BC83" s="66" t="s">
        <v>14105</v>
      </c>
      <c r="BD83" s="221" t="s">
        <v>87</v>
      </c>
      <c r="BE83" s="221" t="s">
        <v>87</v>
      </c>
    </row>
    <row r="84" spans="2:57" x14ac:dyDescent="0.25">
      <c r="B84" s="221">
        <v>2025</v>
      </c>
      <c r="C84" s="221">
        <v>891780111</v>
      </c>
      <c r="D84" s="221" t="s">
        <v>78</v>
      </c>
      <c r="E84" s="65" t="s">
        <v>14104</v>
      </c>
      <c r="F84" s="65" t="s">
        <v>14103</v>
      </c>
      <c r="G84" s="306">
        <v>0</v>
      </c>
      <c r="H84" s="65" t="s">
        <v>81</v>
      </c>
      <c r="I84" s="221" t="s">
        <v>82</v>
      </c>
      <c r="J84" s="220" t="s">
        <v>83</v>
      </c>
      <c r="K84" s="66" t="s">
        <v>14095</v>
      </c>
      <c r="L84" s="68">
        <v>22540000</v>
      </c>
      <c r="M84" s="221" t="s">
        <v>85</v>
      </c>
      <c r="N84" s="66" t="s">
        <v>10794</v>
      </c>
      <c r="O84" s="66">
        <v>18491956</v>
      </c>
      <c r="P84" s="65">
        <v>28</v>
      </c>
      <c r="Q84" s="78">
        <v>45670</v>
      </c>
      <c r="R84" s="66">
        <v>5573604000</v>
      </c>
      <c r="S84" s="78">
        <v>45674</v>
      </c>
      <c r="T84" s="68">
        <v>22540000</v>
      </c>
      <c r="U84" s="65" t="s">
        <v>87</v>
      </c>
      <c r="V84" s="68">
        <v>12621405</v>
      </c>
      <c r="W84" s="67" t="s">
        <v>8409</v>
      </c>
      <c r="X84" s="70">
        <v>45674</v>
      </c>
      <c r="Y84" s="70">
        <v>45674</v>
      </c>
      <c r="Z84" s="70" t="s">
        <v>89</v>
      </c>
      <c r="AA84" s="70">
        <v>45808</v>
      </c>
      <c r="AB84" s="49">
        <f t="shared" si="5"/>
        <v>134</v>
      </c>
      <c r="AC84" s="65">
        <v>2</v>
      </c>
      <c r="AD84" s="424">
        <v>4900000</v>
      </c>
      <c r="AE84" s="65">
        <v>1</v>
      </c>
      <c r="AF84" s="78">
        <v>45838</v>
      </c>
      <c r="AG84" s="49">
        <f t="shared" si="6"/>
        <v>30</v>
      </c>
      <c r="AH84" s="65">
        <v>0</v>
      </c>
      <c r="AI84" s="68">
        <v>0</v>
      </c>
      <c r="AJ84" s="65" t="s">
        <v>89</v>
      </c>
      <c r="AK84" s="78" t="s">
        <v>89</v>
      </c>
      <c r="AL84" s="65">
        <v>0</v>
      </c>
      <c r="AM84" s="78" t="s">
        <v>89</v>
      </c>
      <c r="AN84" s="78" t="s">
        <v>89</v>
      </c>
      <c r="AO84" s="78" t="s">
        <v>89</v>
      </c>
      <c r="AP84" s="49">
        <f t="shared" si="7"/>
        <v>0</v>
      </c>
      <c r="AQ84" s="49">
        <f>+L84+AD84-AI84</f>
        <v>27440000</v>
      </c>
      <c r="AR84" s="65" t="s">
        <v>87</v>
      </c>
      <c r="AS84" s="68">
        <v>22540000</v>
      </c>
      <c r="AT84" s="65" t="s">
        <v>90</v>
      </c>
      <c r="AU84" s="68">
        <v>0</v>
      </c>
      <c r="AV84" s="75" t="s">
        <v>89</v>
      </c>
      <c r="AW84" s="423">
        <v>27440000</v>
      </c>
      <c r="AX84" s="79">
        <f t="shared" si="8"/>
        <v>0</v>
      </c>
      <c r="AY84" s="223">
        <f t="shared" si="9"/>
        <v>1</v>
      </c>
      <c r="AZ84" s="74">
        <v>1</v>
      </c>
      <c r="BA84" s="75" t="s">
        <v>89</v>
      </c>
      <c r="BB84" s="65" t="s">
        <v>103</v>
      </c>
      <c r="BC84" s="66" t="s">
        <v>14102</v>
      </c>
      <c r="BD84" s="221" t="s">
        <v>87</v>
      </c>
      <c r="BE84" s="221" t="s">
        <v>87</v>
      </c>
    </row>
    <row r="85" spans="2:57" x14ac:dyDescent="0.25">
      <c r="B85" s="221">
        <v>2025</v>
      </c>
      <c r="C85" s="221">
        <v>891780111</v>
      </c>
      <c r="D85" s="221" t="s">
        <v>78</v>
      </c>
      <c r="E85" s="65" t="s">
        <v>14101</v>
      </c>
      <c r="F85" s="65" t="s">
        <v>14100</v>
      </c>
      <c r="G85" s="306">
        <v>0</v>
      </c>
      <c r="H85" s="65" t="s">
        <v>81</v>
      </c>
      <c r="I85" s="221" t="s">
        <v>82</v>
      </c>
      <c r="J85" s="220" t="s">
        <v>83</v>
      </c>
      <c r="K85" s="66" t="s">
        <v>14099</v>
      </c>
      <c r="L85" s="68">
        <v>12013400</v>
      </c>
      <c r="M85" s="221" t="s">
        <v>85</v>
      </c>
      <c r="N85" s="66" t="s">
        <v>11030</v>
      </c>
      <c r="O85" s="66">
        <v>57438355</v>
      </c>
      <c r="P85" s="65">
        <v>27</v>
      </c>
      <c r="Q85" s="78">
        <v>45670</v>
      </c>
      <c r="R85" s="66">
        <v>2494141000</v>
      </c>
      <c r="S85" s="78">
        <v>45674</v>
      </c>
      <c r="T85" s="68">
        <v>12013400</v>
      </c>
      <c r="U85" s="65" t="s">
        <v>87</v>
      </c>
      <c r="V85" s="68">
        <v>85459497</v>
      </c>
      <c r="W85" s="67" t="s">
        <v>540</v>
      </c>
      <c r="X85" s="70">
        <v>45674</v>
      </c>
      <c r="Y85" s="70">
        <v>45674</v>
      </c>
      <c r="Z85" s="70" t="s">
        <v>89</v>
      </c>
      <c r="AA85" s="70">
        <v>45808</v>
      </c>
      <c r="AB85" s="49">
        <f t="shared" si="5"/>
        <v>134</v>
      </c>
      <c r="AC85" s="65">
        <v>2</v>
      </c>
      <c r="AD85" s="424">
        <v>2650000</v>
      </c>
      <c r="AE85" s="65">
        <v>1</v>
      </c>
      <c r="AF85" s="78">
        <v>45838</v>
      </c>
      <c r="AG85" s="49">
        <f t="shared" si="6"/>
        <v>30</v>
      </c>
      <c r="AH85" s="65">
        <v>0</v>
      </c>
      <c r="AI85" s="68">
        <v>0</v>
      </c>
      <c r="AJ85" s="65" t="s">
        <v>89</v>
      </c>
      <c r="AK85" s="78" t="s">
        <v>89</v>
      </c>
      <c r="AL85" s="65">
        <v>0</v>
      </c>
      <c r="AM85" s="78" t="s">
        <v>89</v>
      </c>
      <c r="AN85" s="78" t="s">
        <v>89</v>
      </c>
      <c r="AO85" s="78" t="s">
        <v>89</v>
      </c>
      <c r="AP85" s="49">
        <f t="shared" si="7"/>
        <v>0</v>
      </c>
      <c r="AQ85" s="49">
        <f>+L85+AD85-AI85</f>
        <v>14663400</v>
      </c>
      <c r="AR85" s="65" t="s">
        <v>87</v>
      </c>
      <c r="AS85" s="68">
        <v>12013400</v>
      </c>
      <c r="AT85" s="65" t="s">
        <v>90</v>
      </c>
      <c r="AU85" s="68">
        <v>0</v>
      </c>
      <c r="AV85" s="75" t="s">
        <v>89</v>
      </c>
      <c r="AW85" s="423">
        <v>14663400</v>
      </c>
      <c r="AX85" s="79">
        <f t="shared" si="8"/>
        <v>0</v>
      </c>
      <c r="AY85" s="223">
        <f t="shared" si="9"/>
        <v>1</v>
      </c>
      <c r="AZ85" s="74">
        <v>1</v>
      </c>
      <c r="BA85" s="75" t="s">
        <v>89</v>
      </c>
      <c r="BB85" s="65" t="s">
        <v>103</v>
      </c>
      <c r="BC85" s="66" t="s">
        <v>14098</v>
      </c>
      <c r="BD85" s="221" t="s">
        <v>87</v>
      </c>
      <c r="BE85" s="221" t="s">
        <v>87</v>
      </c>
    </row>
    <row r="86" spans="2:57" x14ac:dyDescent="0.25">
      <c r="B86" s="221">
        <v>2025</v>
      </c>
      <c r="C86" s="221">
        <v>891780111</v>
      </c>
      <c r="D86" s="221" t="s">
        <v>78</v>
      </c>
      <c r="E86" s="65" t="s">
        <v>14097</v>
      </c>
      <c r="F86" s="65" t="s">
        <v>14096</v>
      </c>
      <c r="G86" s="306">
        <v>0</v>
      </c>
      <c r="H86" s="65" t="s">
        <v>81</v>
      </c>
      <c r="I86" s="221" t="s">
        <v>82</v>
      </c>
      <c r="J86" s="220" t="s">
        <v>83</v>
      </c>
      <c r="K86" s="66" t="s">
        <v>14095</v>
      </c>
      <c r="L86" s="68">
        <v>30820000</v>
      </c>
      <c r="M86" s="221" t="s">
        <v>85</v>
      </c>
      <c r="N86" s="66" t="s">
        <v>10834</v>
      </c>
      <c r="O86" s="66">
        <v>12564024</v>
      </c>
      <c r="P86" s="65">
        <v>28</v>
      </c>
      <c r="Q86" s="78">
        <v>45670</v>
      </c>
      <c r="R86" s="66">
        <v>5573604000</v>
      </c>
      <c r="S86" s="78">
        <v>45674</v>
      </c>
      <c r="T86" s="68">
        <v>30820000</v>
      </c>
      <c r="U86" s="65" t="s">
        <v>87</v>
      </c>
      <c r="V86" s="68">
        <v>12621405</v>
      </c>
      <c r="W86" s="67" t="s">
        <v>8409</v>
      </c>
      <c r="X86" s="70">
        <v>45674</v>
      </c>
      <c r="Y86" s="70">
        <v>45674</v>
      </c>
      <c r="Z86" s="70" t="s">
        <v>89</v>
      </c>
      <c r="AA86" s="70">
        <v>45808</v>
      </c>
      <c r="AB86" s="49">
        <f t="shared" si="5"/>
        <v>134</v>
      </c>
      <c r="AC86" s="65">
        <v>2</v>
      </c>
      <c r="AD86" s="424">
        <v>6700000</v>
      </c>
      <c r="AE86" s="65">
        <v>1</v>
      </c>
      <c r="AF86" s="78">
        <v>45838</v>
      </c>
      <c r="AG86" s="49">
        <f t="shared" si="6"/>
        <v>30</v>
      </c>
      <c r="AH86" s="65">
        <v>0</v>
      </c>
      <c r="AI86" s="68">
        <v>0</v>
      </c>
      <c r="AJ86" s="65" t="s">
        <v>89</v>
      </c>
      <c r="AK86" s="78" t="s">
        <v>89</v>
      </c>
      <c r="AL86" s="65">
        <v>0</v>
      </c>
      <c r="AM86" s="78" t="s">
        <v>89</v>
      </c>
      <c r="AN86" s="78" t="s">
        <v>89</v>
      </c>
      <c r="AO86" s="78" t="s">
        <v>89</v>
      </c>
      <c r="AP86" s="49">
        <f t="shared" si="7"/>
        <v>0</v>
      </c>
      <c r="AQ86" s="49">
        <f>+L86+AD86-AI86</f>
        <v>37520000</v>
      </c>
      <c r="AR86" s="65" t="s">
        <v>87</v>
      </c>
      <c r="AS86" s="68">
        <v>30820000</v>
      </c>
      <c r="AT86" s="65" t="s">
        <v>90</v>
      </c>
      <c r="AU86" s="68">
        <v>0</v>
      </c>
      <c r="AV86" s="75" t="s">
        <v>89</v>
      </c>
      <c r="AW86" s="423">
        <v>37520000</v>
      </c>
      <c r="AX86" s="79">
        <f t="shared" si="8"/>
        <v>0</v>
      </c>
      <c r="AY86" s="223">
        <f t="shared" si="9"/>
        <v>1</v>
      </c>
      <c r="AZ86" s="74">
        <v>1</v>
      </c>
      <c r="BA86" s="75" t="s">
        <v>89</v>
      </c>
      <c r="BB86" s="65" t="s">
        <v>103</v>
      </c>
      <c r="BC86" s="66" t="s">
        <v>14094</v>
      </c>
      <c r="BD86" s="221" t="s">
        <v>87</v>
      </c>
      <c r="BE86" s="221" t="s">
        <v>87</v>
      </c>
    </row>
    <row r="87" spans="2:57" x14ac:dyDescent="0.25">
      <c r="B87" s="221">
        <v>2025</v>
      </c>
      <c r="C87" s="221">
        <v>891780111</v>
      </c>
      <c r="D87" s="221" t="s">
        <v>78</v>
      </c>
      <c r="E87" s="65" t="s">
        <v>14093</v>
      </c>
      <c r="F87" s="65" t="s">
        <v>14092</v>
      </c>
      <c r="G87" s="306">
        <v>0</v>
      </c>
      <c r="H87" s="65" t="s">
        <v>81</v>
      </c>
      <c r="I87" s="221" t="s">
        <v>82</v>
      </c>
      <c r="J87" s="220" t="s">
        <v>83</v>
      </c>
      <c r="K87" s="66" t="s">
        <v>14091</v>
      </c>
      <c r="L87" s="68">
        <v>14307200</v>
      </c>
      <c r="M87" s="221" t="s">
        <v>85</v>
      </c>
      <c r="N87" s="66" t="s">
        <v>9669</v>
      </c>
      <c r="O87" s="66">
        <v>57414091</v>
      </c>
      <c r="P87" s="65">
        <v>28</v>
      </c>
      <c r="Q87" s="78">
        <v>45670</v>
      </c>
      <c r="R87" s="66">
        <v>5573604000</v>
      </c>
      <c r="S87" s="78">
        <v>45674</v>
      </c>
      <c r="T87" s="68">
        <v>14307200</v>
      </c>
      <c r="U87" s="65" t="s">
        <v>87</v>
      </c>
      <c r="V87" s="68">
        <v>36557666</v>
      </c>
      <c r="W87" s="67" t="s">
        <v>8339</v>
      </c>
      <c r="X87" s="70">
        <v>45674</v>
      </c>
      <c r="Y87" s="70">
        <v>45674</v>
      </c>
      <c r="Z87" s="70" t="s">
        <v>89</v>
      </c>
      <c r="AA87" s="70">
        <v>45808</v>
      </c>
      <c r="AB87" s="49">
        <f t="shared" si="5"/>
        <v>134</v>
      </c>
      <c r="AC87" s="65">
        <v>2</v>
      </c>
      <c r="AD87" s="424">
        <v>3156000</v>
      </c>
      <c r="AE87" s="65">
        <v>1</v>
      </c>
      <c r="AF87" s="78">
        <v>45838</v>
      </c>
      <c r="AG87" s="49">
        <f t="shared" si="6"/>
        <v>30</v>
      </c>
      <c r="AH87" s="65">
        <v>0</v>
      </c>
      <c r="AI87" s="68">
        <v>0</v>
      </c>
      <c r="AJ87" s="65" t="s">
        <v>89</v>
      </c>
      <c r="AK87" s="78" t="s">
        <v>89</v>
      </c>
      <c r="AL87" s="65">
        <v>0</v>
      </c>
      <c r="AM87" s="78" t="s">
        <v>89</v>
      </c>
      <c r="AN87" s="78" t="s">
        <v>89</v>
      </c>
      <c r="AO87" s="78" t="s">
        <v>89</v>
      </c>
      <c r="AP87" s="49">
        <f t="shared" si="7"/>
        <v>0</v>
      </c>
      <c r="AQ87" s="49">
        <f>+L87+AD87-AI87</f>
        <v>17463200</v>
      </c>
      <c r="AR87" s="65" t="s">
        <v>87</v>
      </c>
      <c r="AS87" s="68">
        <v>14307200</v>
      </c>
      <c r="AT87" s="65" t="s">
        <v>90</v>
      </c>
      <c r="AU87" s="68">
        <v>0</v>
      </c>
      <c r="AV87" s="75" t="s">
        <v>89</v>
      </c>
      <c r="AW87" s="423">
        <v>17463200</v>
      </c>
      <c r="AX87" s="79">
        <f t="shared" si="8"/>
        <v>0</v>
      </c>
      <c r="AY87" s="223">
        <f t="shared" si="9"/>
        <v>1</v>
      </c>
      <c r="AZ87" s="74">
        <v>1</v>
      </c>
      <c r="BA87" s="75" t="s">
        <v>89</v>
      </c>
      <c r="BB87" s="65" t="s">
        <v>103</v>
      </c>
      <c r="BC87" s="66" t="s">
        <v>14090</v>
      </c>
      <c r="BD87" s="221" t="s">
        <v>87</v>
      </c>
      <c r="BE87" s="221" t="s">
        <v>87</v>
      </c>
    </row>
    <row r="88" spans="2:57" x14ac:dyDescent="0.25">
      <c r="B88" s="221">
        <v>2025</v>
      </c>
      <c r="C88" s="221">
        <v>891780111</v>
      </c>
      <c r="D88" s="221" t="s">
        <v>78</v>
      </c>
      <c r="E88" s="65" t="s">
        <v>14089</v>
      </c>
      <c r="F88" s="65" t="s">
        <v>14088</v>
      </c>
      <c r="G88" s="306">
        <v>0</v>
      </c>
      <c r="H88" s="65" t="s">
        <v>81</v>
      </c>
      <c r="I88" s="221" t="s">
        <v>82</v>
      </c>
      <c r="J88" s="220" t="s">
        <v>83</v>
      </c>
      <c r="K88" s="66" t="s">
        <v>14087</v>
      </c>
      <c r="L88" s="68">
        <v>12013400</v>
      </c>
      <c r="M88" s="221" t="s">
        <v>85</v>
      </c>
      <c r="N88" s="66" t="s">
        <v>10560</v>
      </c>
      <c r="O88" s="66">
        <v>57427809</v>
      </c>
      <c r="P88" s="65">
        <v>27</v>
      </c>
      <c r="Q88" s="78">
        <v>45670</v>
      </c>
      <c r="R88" s="66">
        <v>2494141000</v>
      </c>
      <c r="S88" s="78">
        <v>45674</v>
      </c>
      <c r="T88" s="68">
        <v>12013400</v>
      </c>
      <c r="U88" s="65" t="s">
        <v>87</v>
      </c>
      <c r="V88" s="68">
        <v>36557666</v>
      </c>
      <c r="W88" s="67" t="s">
        <v>8339</v>
      </c>
      <c r="X88" s="70">
        <v>45674</v>
      </c>
      <c r="Y88" s="70">
        <v>45674</v>
      </c>
      <c r="Z88" s="70" t="s">
        <v>89</v>
      </c>
      <c r="AA88" s="70">
        <v>45808</v>
      </c>
      <c r="AB88" s="49">
        <f t="shared" si="5"/>
        <v>134</v>
      </c>
      <c r="AC88" s="65">
        <v>2</v>
      </c>
      <c r="AD88" s="424">
        <v>2650000</v>
      </c>
      <c r="AE88" s="65">
        <v>1</v>
      </c>
      <c r="AF88" s="78">
        <v>45838</v>
      </c>
      <c r="AG88" s="49">
        <f t="shared" si="6"/>
        <v>30</v>
      </c>
      <c r="AH88" s="65">
        <v>0</v>
      </c>
      <c r="AI88" s="68">
        <v>0</v>
      </c>
      <c r="AJ88" s="65" t="s">
        <v>89</v>
      </c>
      <c r="AK88" s="78" t="s">
        <v>89</v>
      </c>
      <c r="AL88" s="65">
        <v>0</v>
      </c>
      <c r="AM88" s="78" t="s">
        <v>89</v>
      </c>
      <c r="AN88" s="78" t="s">
        <v>89</v>
      </c>
      <c r="AO88" s="78" t="s">
        <v>89</v>
      </c>
      <c r="AP88" s="49">
        <f t="shared" si="7"/>
        <v>0</v>
      </c>
      <c r="AQ88" s="49">
        <f>+L88+AD88-AI88</f>
        <v>14663400</v>
      </c>
      <c r="AR88" s="65" t="s">
        <v>87</v>
      </c>
      <c r="AS88" s="68">
        <v>12013400</v>
      </c>
      <c r="AT88" s="65" t="s">
        <v>90</v>
      </c>
      <c r="AU88" s="68">
        <v>0</v>
      </c>
      <c r="AV88" s="75" t="s">
        <v>89</v>
      </c>
      <c r="AW88" s="423">
        <v>14663400</v>
      </c>
      <c r="AX88" s="79">
        <f t="shared" si="8"/>
        <v>0</v>
      </c>
      <c r="AY88" s="223">
        <f t="shared" si="9"/>
        <v>1</v>
      </c>
      <c r="AZ88" s="74">
        <v>1</v>
      </c>
      <c r="BA88" s="75" t="s">
        <v>89</v>
      </c>
      <c r="BB88" s="65" t="s">
        <v>103</v>
      </c>
      <c r="BC88" s="66" t="s">
        <v>14086</v>
      </c>
      <c r="BD88" s="221" t="s">
        <v>87</v>
      </c>
      <c r="BE88" s="221" t="s">
        <v>87</v>
      </c>
    </row>
    <row r="89" spans="2:57" x14ac:dyDescent="0.25">
      <c r="B89" s="221">
        <v>2025</v>
      </c>
      <c r="C89" s="221">
        <v>891780111</v>
      </c>
      <c r="D89" s="221" t="s">
        <v>78</v>
      </c>
      <c r="E89" s="65" t="s">
        <v>14085</v>
      </c>
      <c r="F89" s="65" t="s">
        <v>14084</v>
      </c>
      <c r="G89" s="306">
        <v>0</v>
      </c>
      <c r="H89" s="65" t="s">
        <v>81</v>
      </c>
      <c r="I89" s="221" t="s">
        <v>82</v>
      </c>
      <c r="J89" s="220" t="s">
        <v>83</v>
      </c>
      <c r="K89" s="66" t="s">
        <v>14083</v>
      </c>
      <c r="L89" s="68">
        <v>19780000</v>
      </c>
      <c r="M89" s="221" t="s">
        <v>85</v>
      </c>
      <c r="N89" s="66" t="s">
        <v>11198</v>
      </c>
      <c r="O89" s="66">
        <v>1082968283</v>
      </c>
      <c r="P89" s="65">
        <v>28</v>
      </c>
      <c r="Q89" s="78">
        <v>45670</v>
      </c>
      <c r="R89" s="66">
        <v>5573604000</v>
      </c>
      <c r="S89" s="78">
        <v>45674</v>
      </c>
      <c r="T89" s="68">
        <v>19780000</v>
      </c>
      <c r="U89" s="65" t="s">
        <v>87</v>
      </c>
      <c r="V89" s="68">
        <v>12621405</v>
      </c>
      <c r="W89" s="67" t="s">
        <v>8409</v>
      </c>
      <c r="X89" s="70">
        <v>45674</v>
      </c>
      <c r="Y89" s="70">
        <v>45674</v>
      </c>
      <c r="Z89" s="70" t="s">
        <v>89</v>
      </c>
      <c r="AA89" s="70">
        <v>45808</v>
      </c>
      <c r="AB89" s="49">
        <f t="shared" si="5"/>
        <v>134</v>
      </c>
      <c r="AC89" s="65">
        <v>2</v>
      </c>
      <c r="AD89" s="424">
        <v>4300000</v>
      </c>
      <c r="AE89" s="65">
        <v>1</v>
      </c>
      <c r="AF89" s="78">
        <v>45838</v>
      </c>
      <c r="AG89" s="49">
        <f t="shared" si="6"/>
        <v>30</v>
      </c>
      <c r="AH89" s="65">
        <v>0</v>
      </c>
      <c r="AI89" s="68">
        <v>0</v>
      </c>
      <c r="AJ89" s="65" t="s">
        <v>89</v>
      </c>
      <c r="AK89" s="78" t="s">
        <v>89</v>
      </c>
      <c r="AL89" s="65">
        <v>0</v>
      </c>
      <c r="AM89" s="78" t="s">
        <v>89</v>
      </c>
      <c r="AN89" s="78" t="s">
        <v>89</v>
      </c>
      <c r="AO89" s="78" t="s">
        <v>89</v>
      </c>
      <c r="AP89" s="49">
        <f t="shared" si="7"/>
        <v>0</v>
      </c>
      <c r="AQ89" s="49">
        <f>+L89+AD89-AI89</f>
        <v>24080000</v>
      </c>
      <c r="AR89" s="65" t="s">
        <v>87</v>
      </c>
      <c r="AS89" s="68">
        <v>19780000</v>
      </c>
      <c r="AT89" s="65" t="s">
        <v>90</v>
      </c>
      <c r="AU89" s="68">
        <v>0</v>
      </c>
      <c r="AV89" s="75" t="s">
        <v>89</v>
      </c>
      <c r="AW89" s="423">
        <v>24080000</v>
      </c>
      <c r="AX89" s="79">
        <f t="shared" si="8"/>
        <v>0</v>
      </c>
      <c r="AY89" s="223">
        <f t="shared" si="9"/>
        <v>1</v>
      </c>
      <c r="AZ89" s="74">
        <v>1</v>
      </c>
      <c r="BA89" s="75" t="s">
        <v>89</v>
      </c>
      <c r="BB89" s="65" t="s">
        <v>103</v>
      </c>
      <c r="BC89" s="66" t="s">
        <v>14082</v>
      </c>
      <c r="BD89" s="221" t="s">
        <v>87</v>
      </c>
      <c r="BE89" s="221" t="s">
        <v>87</v>
      </c>
    </row>
    <row r="90" spans="2:57" x14ac:dyDescent="0.25">
      <c r="B90" s="221">
        <v>2025</v>
      </c>
      <c r="C90" s="221">
        <v>891780111</v>
      </c>
      <c r="D90" s="221" t="s">
        <v>78</v>
      </c>
      <c r="E90" s="65" t="s">
        <v>14081</v>
      </c>
      <c r="F90" s="65" t="s">
        <v>14080</v>
      </c>
      <c r="G90" s="306">
        <v>0</v>
      </c>
      <c r="H90" s="65" t="s">
        <v>81</v>
      </c>
      <c r="I90" s="221" t="s">
        <v>82</v>
      </c>
      <c r="J90" s="220" t="s">
        <v>83</v>
      </c>
      <c r="K90" s="66" t="s">
        <v>14079</v>
      </c>
      <c r="L90" s="68">
        <v>12013400</v>
      </c>
      <c r="M90" s="221" t="s">
        <v>85</v>
      </c>
      <c r="N90" s="66" t="s">
        <v>10386</v>
      </c>
      <c r="O90" s="66">
        <v>36548123</v>
      </c>
      <c r="P90" s="65">
        <v>27</v>
      </c>
      <c r="Q90" s="78">
        <v>45670</v>
      </c>
      <c r="R90" s="66">
        <v>2494141000</v>
      </c>
      <c r="S90" s="78">
        <v>45674</v>
      </c>
      <c r="T90" s="68">
        <v>12013400</v>
      </c>
      <c r="U90" s="65" t="s">
        <v>87</v>
      </c>
      <c r="V90" s="68">
        <v>57400977</v>
      </c>
      <c r="W90" s="67" t="s">
        <v>8456</v>
      </c>
      <c r="X90" s="70">
        <v>45674</v>
      </c>
      <c r="Y90" s="70">
        <v>45674</v>
      </c>
      <c r="Z90" s="70" t="s">
        <v>89</v>
      </c>
      <c r="AA90" s="70">
        <v>45808</v>
      </c>
      <c r="AB90" s="49">
        <f t="shared" si="5"/>
        <v>134</v>
      </c>
      <c r="AC90" s="65">
        <v>2</v>
      </c>
      <c r="AD90" s="424">
        <v>2650000</v>
      </c>
      <c r="AE90" s="65">
        <v>1</v>
      </c>
      <c r="AF90" s="78">
        <v>45838</v>
      </c>
      <c r="AG90" s="49">
        <f t="shared" si="6"/>
        <v>30</v>
      </c>
      <c r="AH90" s="65">
        <v>0</v>
      </c>
      <c r="AI90" s="68">
        <v>0</v>
      </c>
      <c r="AJ90" s="65" t="s">
        <v>89</v>
      </c>
      <c r="AK90" s="78" t="s">
        <v>89</v>
      </c>
      <c r="AL90" s="65">
        <v>0</v>
      </c>
      <c r="AM90" s="78" t="s">
        <v>89</v>
      </c>
      <c r="AN90" s="78" t="s">
        <v>89</v>
      </c>
      <c r="AO90" s="78" t="s">
        <v>89</v>
      </c>
      <c r="AP90" s="49">
        <f t="shared" si="7"/>
        <v>0</v>
      </c>
      <c r="AQ90" s="49">
        <f>+L90+AD90-AI90</f>
        <v>14663400</v>
      </c>
      <c r="AR90" s="65" t="s">
        <v>87</v>
      </c>
      <c r="AS90" s="68">
        <v>12013400</v>
      </c>
      <c r="AT90" s="65" t="s">
        <v>90</v>
      </c>
      <c r="AU90" s="68">
        <v>0</v>
      </c>
      <c r="AV90" s="75" t="s">
        <v>89</v>
      </c>
      <c r="AW90" s="423">
        <v>14663400</v>
      </c>
      <c r="AX90" s="79">
        <f t="shared" si="8"/>
        <v>0</v>
      </c>
      <c r="AY90" s="223">
        <f t="shared" si="9"/>
        <v>1</v>
      </c>
      <c r="AZ90" s="74">
        <v>1</v>
      </c>
      <c r="BA90" s="75" t="s">
        <v>89</v>
      </c>
      <c r="BB90" s="65" t="s">
        <v>103</v>
      </c>
      <c r="BC90" s="66" t="s">
        <v>14078</v>
      </c>
      <c r="BD90" s="221" t="s">
        <v>87</v>
      </c>
      <c r="BE90" s="221" t="s">
        <v>87</v>
      </c>
    </row>
    <row r="91" spans="2:57" x14ac:dyDescent="0.25">
      <c r="B91" s="221">
        <v>2025</v>
      </c>
      <c r="C91" s="221">
        <v>891780111</v>
      </c>
      <c r="D91" s="221" t="s">
        <v>78</v>
      </c>
      <c r="E91" s="65" t="s">
        <v>14077</v>
      </c>
      <c r="F91" s="65" t="s">
        <v>14076</v>
      </c>
      <c r="G91" s="306">
        <v>0</v>
      </c>
      <c r="H91" s="65" t="s">
        <v>81</v>
      </c>
      <c r="I91" s="221" t="s">
        <v>82</v>
      </c>
      <c r="J91" s="220" t="s">
        <v>83</v>
      </c>
      <c r="K91" s="66" t="s">
        <v>12121</v>
      </c>
      <c r="L91" s="68">
        <v>19040000</v>
      </c>
      <c r="M91" s="221" t="s">
        <v>85</v>
      </c>
      <c r="N91" s="66" t="s">
        <v>10373</v>
      </c>
      <c r="O91" s="66">
        <v>1065883393</v>
      </c>
      <c r="P91" s="65">
        <v>28</v>
      </c>
      <c r="Q91" s="78">
        <v>45670</v>
      </c>
      <c r="R91" s="66">
        <v>5573604000</v>
      </c>
      <c r="S91" s="78">
        <v>45674</v>
      </c>
      <c r="T91" s="68">
        <v>19040000</v>
      </c>
      <c r="U91" s="65" t="s">
        <v>87</v>
      </c>
      <c r="V91" s="68">
        <v>15443332</v>
      </c>
      <c r="W91" s="67" t="s">
        <v>10231</v>
      </c>
      <c r="X91" s="70">
        <v>45674</v>
      </c>
      <c r="Y91" s="70">
        <v>45674</v>
      </c>
      <c r="Z91" s="70" t="s">
        <v>89</v>
      </c>
      <c r="AA91" s="70">
        <v>45808</v>
      </c>
      <c r="AB91" s="49">
        <f t="shared" si="5"/>
        <v>134</v>
      </c>
      <c r="AC91" s="65">
        <v>2</v>
      </c>
      <c r="AD91" s="424">
        <v>4200000</v>
      </c>
      <c r="AE91" s="65">
        <v>1</v>
      </c>
      <c r="AF91" s="78">
        <v>45838</v>
      </c>
      <c r="AG91" s="49">
        <f t="shared" si="6"/>
        <v>30</v>
      </c>
      <c r="AH91" s="65">
        <v>0</v>
      </c>
      <c r="AI91" s="68">
        <v>0</v>
      </c>
      <c r="AJ91" s="65" t="s">
        <v>89</v>
      </c>
      <c r="AK91" s="78" t="s">
        <v>89</v>
      </c>
      <c r="AL91" s="65">
        <v>0</v>
      </c>
      <c r="AM91" s="78" t="s">
        <v>89</v>
      </c>
      <c r="AN91" s="78" t="s">
        <v>89</v>
      </c>
      <c r="AO91" s="78" t="s">
        <v>89</v>
      </c>
      <c r="AP91" s="49">
        <f t="shared" si="7"/>
        <v>0</v>
      </c>
      <c r="AQ91" s="49">
        <f>+L91+AD91-AI91</f>
        <v>23240000</v>
      </c>
      <c r="AR91" s="65" t="s">
        <v>87</v>
      </c>
      <c r="AS91" s="68">
        <v>19040000</v>
      </c>
      <c r="AT91" s="65" t="s">
        <v>90</v>
      </c>
      <c r="AU91" s="68">
        <v>0</v>
      </c>
      <c r="AV91" s="75" t="s">
        <v>89</v>
      </c>
      <c r="AW91" s="423">
        <v>23240000</v>
      </c>
      <c r="AX91" s="79">
        <f t="shared" si="8"/>
        <v>0</v>
      </c>
      <c r="AY91" s="223">
        <f t="shared" si="9"/>
        <v>1</v>
      </c>
      <c r="AZ91" s="74">
        <v>1</v>
      </c>
      <c r="BA91" s="75" t="s">
        <v>89</v>
      </c>
      <c r="BB91" s="65" t="s">
        <v>103</v>
      </c>
      <c r="BC91" s="66" t="s">
        <v>14075</v>
      </c>
      <c r="BD91" s="221" t="s">
        <v>87</v>
      </c>
      <c r="BE91" s="221" t="s">
        <v>87</v>
      </c>
    </row>
    <row r="92" spans="2:57" x14ac:dyDescent="0.25">
      <c r="B92" s="221">
        <v>2025</v>
      </c>
      <c r="C92" s="221">
        <v>891780111</v>
      </c>
      <c r="D92" s="221" t="s">
        <v>78</v>
      </c>
      <c r="E92" s="65" t="s">
        <v>14074</v>
      </c>
      <c r="F92" s="65" t="s">
        <v>14073</v>
      </c>
      <c r="G92" s="306">
        <v>0</v>
      </c>
      <c r="H92" s="65" t="s">
        <v>81</v>
      </c>
      <c r="I92" s="221" t="s">
        <v>82</v>
      </c>
      <c r="J92" s="220" t="s">
        <v>83</v>
      </c>
      <c r="K92" s="66" t="s">
        <v>12121</v>
      </c>
      <c r="L92" s="68">
        <v>17167800</v>
      </c>
      <c r="M92" s="221" t="s">
        <v>85</v>
      </c>
      <c r="N92" s="66" t="s">
        <v>10377</v>
      </c>
      <c r="O92" s="66">
        <v>40935289</v>
      </c>
      <c r="P92" s="65">
        <v>28</v>
      </c>
      <c r="Q92" s="78">
        <v>45670</v>
      </c>
      <c r="R92" s="66">
        <v>5573604000</v>
      </c>
      <c r="S92" s="78">
        <v>45674</v>
      </c>
      <c r="T92" s="68">
        <v>17167800</v>
      </c>
      <c r="U92" s="65" t="s">
        <v>87</v>
      </c>
      <c r="V92" s="68">
        <v>15443332</v>
      </c>
      <c r="W92" s="67" t="s">
        <v>10231</v>
      </c>
      <c r="X92" s="70">
        <v>45674</v>
      </c>
      <c r="Y92" s="70">
        <v>45674</v>
      </c>
      <c r="Z92" s="70" t="s">
        <v>89</v>
      </c>
      <c r="AA92" s="70">
        <v>45808</v>
      </c>
      <c r="AB92" s="49">
        <f t="shared" si="5"/>
        <v>134</v>
      </c>
      <c r="AC92" s="65">
        <v>2</v>
      </c>
      <c r="AD92" s="424">
        <v>3787000</v>
      </c>
      <c r="AE92" s="65">
        <v>1</v>
      </c>
      <c r="AF92" s="78">
        <v>45838</v>
      </c>
      <c r="AG92" s="49">
        <f t="shared" si="6"/>
        <v>30</v>
      </c>
      <c r="AH92" s="65">
        <v>0</v>
      </c>
      <c r="AI92" s="68">
        <v>0</v>
      </c>
      <c r="AJ92" s="65" t="s">
        <v>89</v>
      </c>
      <c r="AK92" s="78" t="s">
        <v>89</v>
      </c>
      <c r="AL92" s="65">
        <v>0</v>
      </c>
      <c r="AM92" s="78" t="s">
        <v>89</v>
      </c>
      <c r="AN92" s="78" t="s">
        <v>89</v>
      </c>
      <c r="AO92" s="78" t="s">
        <v>89</v>
      </c>
      <c r="AP92" s="49">
        <f t="shared" si="7"/>
        <v>0</v>
      </c>
      <c r="AQ92" s="49">
        <f>+L92+AD92-AI92</f>
        <v>20954800</v>
      </c>
      <c r="AR92" s="65" t="s">
        <v>87</v>
      </c>
      <c r="AS92" s="68">
        <v>17167800</v>
      </c>
      <c r="AT92" s="65" t="s">
        <v>90</v>
      </c>
      <c r="AU92" s="68">
        <v>0</v>
      </c>
      <c r="AV92" s="75" t="s">
        <v>89</v>
      </c>
      <c r="AW92" s="423">
        <v>20954800</v>
      </c>
      <c r="AX92" s="79">
        <f t="shared" si="8"/>
        <v>0</v>
      </c>
      <c r="AY92" s="223">
        <f t="shared" si="9"/>
        <v>1</v>
      </c>
      <c r="AZ92" s="74">
        <v>1</v>
      </c>
      <c r="BA92" s="75" t="s">
        <v>89</v>
      </c>
      <c r="BB92" s="65" t="s">
        <v>103</v>
      </c>
      <c r="BC92" s="66" t="s">
        <v>14072</v>
      </c>
      <c r="BD92" s="221" t="s">
        <v>87</v>
      </c>
      <c r="BE92" s="221" t="s">
        <v>87</v>
      </c>
    </row>
    <row r="93" spans="2:57" x14ac:dyDescent="0.25">
      <c r="B93" s="221">
        <v>2025</v>
      </c>
      <c r="C93" s="221">
        <v>891780111</v>
      </c>
      <c r="D93" s="221" t="s">
        <v>78</v>
      </c>
      <c r="E93" s="65" t="s">
        <v>14071</v>
      </c>
      <c r="F93" s="65" t="s">
        <v>14070</v>
      </c>
      <c r="G93" s="306">
        <v>0</v>
      </c>
      <c r="H93" s="65" t="s">
        <v>81</v>
      </c>
      <c r="I93" s="221" t="s">
        <v>82</v>
      </c>
      <c r="J93" s="220" t="s">
        <v>83</v>
      </c>
      <c r="K93" s="66" t="s">
        <v>14069</v>
      </c>
      <c r="L93" s="68">
        <v>21000000</v>
      </c>
      <c r="M93" s="221" t="s">
        <v>85</v>
      </c>
      <c r="N93" s="66" t="s">
        <v>10829</v>
      </c>
      <c r="O93" s="66">
        <v>1143139441</v>
      </c>
      <c r="P93" s="65">
        <v>28</v>
      </c>
      <c r="Q93" s="78">
        <v>45670</v>
      </c>
      <c r="R93" s="66">
        <v>5573604000</v>
      </c>
      <c r="S93" s="78">
        <v>45674</v>
      </c>
      <c r="T93" s="68">
        <v>21000000</v>
      </c>
      <c r="U93" s="65" t="s">
        <v>87</v>
      </c>
      <c r="V93" s="68">
        <v>84452087</v>
      </c>
      <c r="W93" s="67" t="s">
        <v>9549</v>
      </c>
      <c r="X93" s="70">
        <v>45674</v>
      </c>
      <c r="Y93" s="70">
        <v>45674</v>
      </c>
      <c r="Z93" s="70" t="s">
        <v>89</v>
      </c>
      <c r="AA93" s="70">
        <v>45808</v>
      </c>
      <c r="AB93" s="49">
        <f t="shared" si="5"/>
        <v>134</v>
      </c>
      <c r="AC93" s="65">
        <v>2</v>
      </c>
      <c r="AD93" s="424">
        <v>4200000</v>
      </c>
      <c r="AE93" s="65">
        <v>1</v>
      </c>
      <c r="AF93" s="78">
        <v>45838</v>
      </c>
      <c r="AG93" s="49">
        <f t="shared" si="6"/>
        <v>30</v>
      </c>
      <c r="AH93" s="65">
        <v>0</v>
      </c>
      <c r="AI93" s="68">
        <v>0</v>
      </c>
      <c r="AJ93" s="65" t="s">
        <v>89</v>
      </c>
      <c r="AK93" s="78" t="s">
        <v>89</v>
      </c>
      <c r="AL93" s="65">
        <v>0</v>
      </c>
      <c r="AM93" s="78" t="s">
        <v>89</v>
      </c>
      <c r="AN93" s="78" t="s">
        <v>89</v>
      </c>
      <c r="AO93" s="78" t="s">
        <v>89</v>
      </c>
      <c r="AP93" s="49">
        <f t="shared" si="7"/>
        <v>0</v>
      </c>
      <c r="AQ93" s="49">
        <f>+L93+AD93-AI93</f>
        <v>25200000</v>
      </c>
      <c r="AR93" s="65" t="s">
        <v>87</v>
      </c>
      <c r="AS93" s="68">
        <v>21000000</v>
      </c>
      <c r="AT93" s="65" t="s">
        <v>90</v>
      </c>
      <c r="AU93" s="68">
        <v>0</v>
      </c>
      <c r="AV93" s="75" t="s">
        <v>89</v>
      </c>
      <c r="AW93" s="423">
        <v>25200000</v>
      </c>
      <c r="AX93" s="79">
        <f t="shared" si="8"/>
        <v>0</v>
      </c>
      <c r="AY93" s="223">
        <f t="shared" si="9"/>
        <v>1</v>
      </c>
      <c r="AZ93" s="74">
        <v>1</v>
      </c>
      <c r="BA93" s="75" t="s">
        <v>89</v>
      </c>
      <c r="BB93" s="65" t="s">
        <v>103</v>
      </c>
      <c r="BC93" s="66" t="s">
        <v>14068</v>
      </c>
      <c r="BD93" s="221" t="s">
        <v>87</v>
      </c>
      <c r="BE93" s="221" t="s">
        <v>87</v>
      </c>
    </row>
    <row r="94" spans="2:57" x14ac:dyDescent="0.25">
      <c r="B94" s="221">
        <v>2025</v>
      </c>
      <c r="C94" s="221">
        <v>891780111</v>
      </c>
      <c r="D94" s="221" t="s">
        <v>78</v>
      </c>
      <c r="E94" s="65" t="s">
        <v>14067</v>
      </c>
      <c r="F94" s="65" t="s">
        <v>14066</v>
      </c>
      <c r="G94" s="306">
        <v>0</v>
      </c>
      <c r="H94" s="65" t="s">
        <v>81</v>
      </c>
      <c r="I94" s="221" t="s">
        <v>82</v>
      </c>
      <c r="J94" s="220" t="s">
        <v>83</v>
      </c>
      <c r="K94" s="66" t="s">
        <v>14065</v>
      </c>
      <c r="L94" s="68">
        <v>18133400</v>
      </c>
      <c r="M94" s="221" t="s">
        <v>85</v>
      </c>
      <c r="N94" s="66" t="s">
        <v>10272</v>
      </c>
      <c r="O94" s="66">
        <v>1082911157</v>
      </c>
      <c r="P94" s="65">
        <v>28</v>
      </c>
      <c r="Q94" s="78">
        <v>45670</v>
      </c>
      <c r="R94" s="66">
        <v>5573604000</v>
      </c>
      <c r="S94" s="78">
        <v>45674</v>
      </c>
      <c r="T94" s="68">
        <v>18133400</v>
      </c>
      <c r="U94" s="65" t="s">
        <v>87</v>
      </c>
      <c r="V94" s="68">
        <v>84452087</v>
      </c>
      <c r="W94" s="67" t="s">
        <v>9549</v>
      </c>
      <c r="X94" s="70">
        <v>45674</v>
      </c>
      <c r="Y94" s="70">
        <v>45674</v>
      </c>
      <c r="Z94" s="70" t="s">
        <v>89</v>
      </c>
      <c r="AA94" s="70">
        <v>45808</v>
      </c>
      <c r="AB94" s="49">
        <f t="shared" si="5"/>
        <v>134</v>
      </c>
      <c r="AC94" s="65">
        <v>2</v>
      </c>
      <c r="AD94" s="424">
        <v>4000000</v>
      </c>
      <c r="AE94" s="65">
        <v>1</v>
      </c>
      <c r="AF94" s="78">
        <v>45838</v>
      </c>
      <c r="AG94" s="49">
        <f t="shared" si="6"/>
        <v>30</v>
      </c>
      <c r="AH94" s="65">
        <v>0</v>
      </c>
      <c r="AI94" s="68">
        <v>0</v>
      </c>
      <c r="AJ94" s="65" t="s">
        <v>89</v>
      </c>
      <c r="AK94" s="78" t="s">
        <v>89</v>
      </c>
      <c r="AL94" s="65">
        <v>0</v>
      </c>
      <c r="AM94" s="78" t="s">
        <v>89</v>
      </c>
      <c r="AN94" s="78" t="s">
        <v>89</v>
      </c>
      <c r="AO94" s="78" t="s">
        <v>89</v>
      </c>
      <c r="AP94" s="49">
        <f t="shared" si="7"/>
        <v>0</v>
      </c>
      <c r="AQ94" s="49">
        <f>+L94+AD94-AI94</f>
        <v>22133400</v>
      </c>
      <c r="AR94" s="65" t="s">
        <v>87</v>
      </c>
      <c r="AS94" s="68">
        <v>18133400</v>
      </c>
      <c r="AT94" s="65" t="s">
        <v>90</v>
      </c>
      <c r="AU94" s="68">
        <v>0</v>
      </c>
      <c r="AV94" s="75" t="s">
        <v>89</v>
      </c>
      <c r="AW94" s="423">
        <v>22133400</v>
      </c>
      <c r="AX94" s="79">
        <f t="shared" si="8"/>
        <v>0</v>
      </c>
      <c r="AY94" s="223">
        <f t="shared" si="9"/>
        <v>1</v>
      </c>
      <c r="AZ94" s="74">
        <v>1</v>
      </c>
      <c r="BA94" s="75" t="s">
        <v>89</v>
      </c>
      <c r="BB94" s="65" t="s">
        <v>103</v>
      </c>
      <c r="BC94" s="66" t="s">
        <v>14064</v>
      </c>
      <c r="BD94" s="221" t="s">
        <v>87</v>
      </c>
      <c r="BE94" s="221" t="s">
        <v>87</v>
      </c>
    </row>
    <row r="95" spans="2:57" x14ac:dyDescent="0.25">
      <c r="B95" s="221">
        <v>2025</v>
      </c>
      <c r="C95" s="221">
        <v>891780111</v>
      </c>
      <c r="D95" s="221" t="s">
        <v>78</v>
      </c>
      <c r="E95" s="65" t="s">
        <v>14063</v>
      </c>
      <c r="F95" s="65" t="s">
        <v>14062</v>
      </c>
      <c r="G95" s="306">
        <v>0</v>
      </c>
      <c r="H95" s="65" t="s">
        <v>81</v>
      </c>
      <c r="I95" s="221" t="s">
        <v>82</v>
      </c>
      <c r="J95" s="220" t="s">
        <v>83</v>
      </c>
      <c r="K95" s="66" t="s">
        <v>14061</v>
      </c>
      <c r="L95" s="68">
        <v>6944000</v>
      </c>
      <c r="M95" s="221" t="s">
        <v>85</v>
      </c>
      <c r="N95" s="66" t="s">
        <v>10964</v>
      </c>
      <c r="O95" s="66">
        <v>1082935807</v>
      </c>
      <c r="P95" s="65">
        <v>28</v>
      </c>
      <c r="Q95" s="78">
        <v>45670</v>
      </c>
      <c r="R95" s="66">
        <v>5573604000</v>
      </c>
      <c r="S95" s="78">
        <v>45674</v>
      </c>
      <c r="T95" s="68">
        <v>6944000</v>
      </c>
      <c r="U95" s="65" t="s">
        <v>87</v>
      </c>
      <c r="V95" s="68">
        <v>39058006</v>
      </c>
      <c r="W95" s="67" t="s">
        <v>9585</v>
      </c>
      <c r="X95" s="70">
        <v>45674</v>
      </c>
      <c r="Y95" s="70">
        <v>45674</v>
      </c>
      <c r="Z95" s="70" t="s">
        <v>89</v>
      </c>
      <c r="AA95" s="70">
        <v>45716</v>
      </c>
      <c r="AB95" s="49">
        <f t="shared" si="5"/>
        <v>42</v>
      </c>
      <c r="AC95" s="65">
        <v>0</v>
      </c>
      <c r="AD95" s="424">
        <v>0</v>
      </c>
      <c r="AE95" s="65">
        <v>0</v>
      </c>
      <c r="AF95" s="78" t="s">
        <v>89</v>
      </c>
      <c r="AG95" s="49">
        <f t="shared" si="6"/>
        <v>0</v>
      </c>
      <c r="AH95" s="65">
        <v>0</v>
      </c>
      <c r="AI95" s="68">
        <v>0</v>
      </c>
      <c r="AJ95" s="65" t="s">
        <v>89</v>
      </c>
      <c r="AK95" s="78" t="s">
        <v>89</v>
      </c>
      <c r="AL95" s="65">
        <v>0</v>
      </c>
      <c r="AM95" s="78" t="s">
        <v>89</v>
      </c>
      <c r="AN95" s="78" t="s">
        <v>89</v>
      </c>
      <c r="AO95" s="78" t="s">
        <v>89</v>
      </c>
      <c r="AP95" s="49">
        <f t="shared" si="7"/>
        <v>0</v>
      </c>
      <c r="AQ95" s="49">
        <f>+L95+AD95-AI95</f>
        <v>6944000</v>
      </c>
      <c r="AR95" s="65" t="s">
        <v>87</v>
      </c>
      <c r="AS95" s="68">
        <v>6944000</v>
      </c>
      <c r="AT95" s="65" t="s">
        <v>90</v>
      </c>
      <c r="AU95" s="68">
        <v>0</v>
      </c>
      <c r="AV95" s="75" t="s">
        <v>89</v>
      </c>
      <c r="AW95" s="423">
        <v>6944000</v>
      </c>
      <c r="AX95" s="79">
        <f t="shared" si="8"/>
        <v>0</v>
      </c>
      <c r="AY95" s="223">
        <f t="shared" si="9"/>
        <v>1</v>
      </c>
      <c r="AZ95" s="74">
        <v>1</v>
      </c>
      <c r="BA95" s="75" t="s">
        <v>89</v>
      </c>
      <c r="BB95" s="65" t="s">
        <v>103</v>
      </c>
      <c r="BC95" s="66" t="s">
        <v>14060</v>
      </c>
      <c r="BD95" s="221" t="s">
        <v>87</v>
      </c>
      <c r="BE95" s="221" t="s">
        <v>87</v>
      </c>
    </row>
    <row r="96" spans="2:57" x14ac:dyDescent="0.25">
      <c r="B96" s="221">
        <v>2025</v>
      </c>
      <c r="C96" s="221">
        <v>891780111</v>
      </c>
      <c r="D96" s="221" t="s">
        <v>78</v>
      </c>
      <c r="E96" s="65" t="s">
        <v>14059</v>
      </c>
      <c r="F96" s="65" t="s">
        <v>14058</v>
      </c>
      <c r="G96" s="306">
        <v>0</v>
      </c>
      <c r="H96" s="65" t="s">
        <v>81</v>
      </c>
      <c r="I96" s="221" t="s">
        <v>82</v>
      </c>
      <c r="J96" s="220" t="s">
        <v>83</v>
      </c>
      <c r="K96" s="66" t="s">
        <v>14057</v>
      </c>
      <c r="L96" s="68">
        <v>15739800</v>
      </c>
      <c r="M96" s="221" t="s">
        <v>85</v>
      </c>
      <c r="N96" s="66" t="s">
        <v>10903</v>
      </c>
      <c r="O96" s="66">
        <v>85468611</v>
      </c>
      <c r="P96" s="65">
        <v>28</v>
      </c>
      <c r="Q96" s="78">
        <v>45670</v>
      </c>
      <c r="R96" s="66">
        <v>5573604000</v>
      </c>
      <c r="S96" s="78">
        <v>45674</v>
      </c>
      <c r="T96" s="68">
        <v>15739800</v>
      </c>
      <c r="U96" s="65" t="s">
        <v>87</v>
      </c>
      <c r="V96" s="68">
        <v>72175281</v>
      </c>
      <c r="W96" s="67" t="s">
        <v>318</v>
      </c>
      <c r="X96" s="70">
        <v>45674</v>
      </c>
      <c r="Y96" s="70">
        <v>45674</v>
      </c>
      <c r="Z96" s="70" t="s">
        <v>89</v>
      </c>
      <c r="AA96" s="70">
        <v>45808</v>
      </c>
      <c r="AB96" s="49">
        <f t="shared" si="5"/>
        <v>134</v>
      </c>
      <c r="AC96" s="65">
        <v>2</v>
      </c>
      <c r="AD96" s="424">
        <v>3472000</v>
      </c>
      <c r="AE96" s="65">
        <v>1</v>
      </c>
      <c r="AF96" s="78">
        <v>45838</v>
      </c>
      <c r="AG96" s="49">
        <f t="shared" si="6"/>
        <v>30</v>
      </c>
      <c r="AH96" s="65">
        <v>0</v>
      </c>
      <c r="AI96" s="68">
        <v>0</v>
      </c>
      <c r="AJ96" s="65" t="s">
        <v>89</v>
      </c>
      <c r="AK96" s="78" t="s">
        <v>89</v>
      </c>
      <c r="AL96" s="65">
        <v>0</v>
      </c>
      <c r="AM96" s="78" t="s">
        <v>89</v>
      </c>
      <c r="AN96" s="78" t="s">
        <v>89</v>
      </c>
      <c r="AO96" s="78" t="s">
        <v>89</v>
      </c>
      <c r="AP96" s="49">
        <f t="shared" si="7"/>
        <v>0</v>
      </c>
      <c r="AQ96" s="49">
        <f>+L96+AD96-AI96</f>
        <v>19211800</v>
      </c>
      <c r="AR96" s="65" t="s">
        <v>87</v>
      </c>
      <c r="AS96" s="68">
        <v>15739800</v>
      </c>
      <c r="AT96" s="65" t="s">
        <v>90</v>
      </c>
      <c r="AU96" s="68">
        <v>0</v>
      </c>
      <c r="AV96" s="75" t="s">
        <v>89</v>
      </c>
      <c r="AW96" s="423">
        <v>19211800</v>
      </c>
      <c r="AX96" s="79">
        <f t="shared" si="8"/>
        <v>0</v>
      </c>
      <c r="AY96" s="223">
        <f t="shared" si="9"/>
        <v>1</v>
      </c>
      <c r="AZ96" s="74">
        <v>1</v>
      </c>
      <c r="BA96" s="75" t="s">
        <v>89</v>
      </c>
      <c r="BB96" s="65" t="s">
        <v>103</v>
      </c>
      <c r="BC96" s="66" t="s">
        <v>14056</v>
      </c>
      <c r="BD96" s="221" t="s">
        <v>87</v>
      </c>
      <c r="BE96" s="221" t="s">
        <v>87</v>
      </c>
    </row>
    <row r="97" spans="2:57" x14ac:dyDescent="0.25">
      <c r="B97" s="221">
        <v>2025</v>
      </c>
      <c r="C97" s="221">
        <v>891780111</v>
      </c>
      <c r="D97" s="221" t="s">
        <v>78</v>
      </c>
      <c r="E97" s="65" t="s">
        <v>14055</v>
      </c>
      <c r="F97" s="65" t="s">
        <v>14054</v>
      </c>
      <c r="G97" s="306">
        <v>0</v>
      </c>
      <c r="H97" s="65" t="s">
        <v>81</v>
      </c>
      <c r="I97" s="221" t="s">
        <v>82</v>
      </c>
      <c r="J97" s="220" t="s">
        <v>83</v>
      </c>
      <c r="K97" s="66" t="s">
        <v>14053</v>
      </c>
      <c r="L97" s="68">
        <v>15161100</v>
      </c>
      <c r="M97" s="221" t="s">
        <v>85</v>
      </c>
      <c r="N97" s="66" t="s">
        <v>10583</v>
      </c>
      <c r="O97" s="66">
        <v>57460431</v>
      </c>
      <c r="P97" s="65">
        <v>28</v>
      </c>
      <c r="Q97" s="78">
        <v>45670</v>
      </c>
      <c r="R97" s="66">
        <v>5573604000</v>
      </c>
      <c r="S97" s="78">
        <v>45677</v>
      </c>
      <c r="T97" s="68">
        <v>15161100</v>
      </c>
      <c r="U97" s="65" t="s">
        <v>87</v>
      </c>
      <c r="V97" s="68">
        <v>1082889541</v>
      </c>
      <c r="W97" s="67" t="s">
        <v>1852</v>
      </c>
      <c r="X97" s="70">
        <v>45677</v>
      </c>
      <c r="Y97" s="70">
        <v>45677</v>
      </c>
      <c r="Z97" s="70" t="s">
        <v>89</v>
      </c>
      <c r="AA97" s="70">
        <v>45808</v>
      </c>
      <c r="AB97" s="49">
        <f t="shared" si="5"/>
        <v>131</v>
      </c>
      <c r="AC97" s="65">
        <v>2</v>
      </c>
      <c r="AD97" s="424">
        <v>3472000</v>
      </c>
      <c r="AE97" s="65">
        <v>1</v>
      </c>
      <c r="AF97" s="78">
        <v>45838</v>
      </c>
      <c r="AG97" s="49">
        <f t="shared" si="6"/>
        <v>30</v>
      </c>
      <c r="AH97" s="65">
        <v>0</v>
      </c>
      <c r="AI97" s="68">
        <v>0</v>
      </c>
      <c r="AJ97" s="65" t="s">
        <v>89</v>
      </c>
      <c r="AK97" s="78" t="s">
        <v>89</v>
      </c>
      <c r="AL97" s="65">
        <v>0</v>
      </c>
      <c r="AM97" s="78" t="s">
        <v>89</v>
      </c>
      <c r="AN97" s="78" t="s">
        <v>89</v>
      </c>
      <c r="AO97" s="78" t="s">
        <v>89</v>
      </c>
      <c r="AP97" s="49">
        <f t="shared" si="7"/>
        <v>0</v>
      </c>
      <c r="AQ97" s="49">
        <f>+L97+AD97-AI97</f>
        <v>18633100</v>
      </c>
      <c r="AR97" s="65" t="s">
        <v>87</v>
      </c>
      <c r="AS97" s="68">
        <v>15161100</v>
      </c>
      <c r="AT97" s="65" t="s">
        <v>90</v>
      </c>
      <c r="AU97" s="68">
        <v>0</v>
      </c>
      <c r="AV97" s="75" t="s">
        <v>89</v>
      </c>
      <c r="AW97" s="423">
        <v>18633100</v>
      </c>
      <c r="AX97" s="79">
        <f t="shared" si="8"/>
        <v>0</v>
      </c>
      <c r="AY97" s="223">
        <f t="shared" si="9"/>
        <v>1</v>
      </c>
      <c r="AZ97" s="74">
        <v>1</v>
      </c>
      <c r="BA97" s="75" t="s">
        <v>89</v>
      </c>
      <c r="BB97" s="65" t="s">
        <v>103</v>
      </c>
      <c r="BC97" s="400" t="s">
        <v>14052</v>
      </c>
      <c r="BD97" s="221" t="s">
        <v>87</v>
      </c>
      <c r="BE97" s="221" t="s">
        <v>87</v>
      </c>
    </row>
    <row r="98" spans="2:57" x14ac:dyDescent="0.25">
      <c r="B98" s="221">
        <v>2025</v>
      </c>
      <c r="C98" s="221">
        <v>891780111</v>
      </c>
      <c r="D98" s="221" t="s">
        <v>78</v>
      </c>
      <c r="E98" s="65" t="s">
        <v>14051</v>
      </c>
      <c r="F98" s="65" t="s">
        <v>14050</v>
      </c>
      <c r="G98" s="306">
        <v>0</v>
      </c>
      <c r="H98" s="65" t="s">
        <v>81</v>
      </c>
      <c r="I98" s="221" t="s">
        <v>82</v>
      </c>
      <c r="J98" s="220" t="s">
        <v>83</v>
      </c>
      <c r="K98" s="66" t="s">
        <v>14049</v>
      </c>
      <c r="L98" s="68">
        <v>16536600</v>
      </c>
      <c r="M98" s="221" t="s">
        <v>85</v>
      </c>
      <c r="N98" s="66" t="s">
        <v>10237</v>
      </c>
      <c r="O98" s="66">
        <v>1216966715</v>
      </c>
      <c r="P98" s="65">
        <v>28</v>
      </c>
      <c r="Q98" s="78">
        <v>45670</v>
      </c>
      <c r="R98" s="66">
        <v>5573604000</v>
      </c>
      <c r="S98" s="78">
        <v>45677</v>
      </c>
      <c r="T98" s="68">
        <v>16536600</v>
      </c>
      <c r="U98" s="65" t="s">
        <v>87</v>
      </c>
      <c r="V98" s="68">
        <v>1082889541</v>
      </c>
      <c r="W98" s="67" t="s">
        <v>1852</v>
      </c>
      <c r="X98" s="70">
        <v>45677</v>
      </c>
      <c r="Y98" s="70">
        <v>45677</v>
      </c>
      <c r="Z98" s="70" t="s">
        <v>89</v>
      </c>
      <c r="AA98" s="70">
        <v>45808</v>
      </c>
      <c r="AB98" s="49">
        <f t="shared" si="5"/>
        <v>131</v>
      </c>
      <c r="AC98" s="65">
        <v>2</v>
      </c>
      <c r="AD98" s="424">
        <v>3787000</v>
      </c>
      <c r="AE98" s="65">
        <v>1</v>
      </c>
      <c r="AF98" s="78">
        <v>45838</v>
      </c>
      <c r="AG98" s="49">
        <f t="shared" si="6"/>
        <v>30</v>
      </c>
      <c r="AH98" s="65">
        <v>0</v>
      </c>
      <c r="AI98" s="68">
        <v>0</v>
      </c>
      <c r="AJ98" s="65" t="s">
        <v>89</v>
      </c>
      <c r="AK98" s="78" t="s">
        <v>89</v>
      </c>
      <c r="AL98" s="65">
        <v>0</v>
      </c>
      <c r="AM98" s="78" t="s">
        <v>89</v>
      </c>
      <c r="AN98" s="78" t="s">
        <v>89</v>
      </c>
      <c r="AO98" s="78" t="s">
        <v>89</v>
      </c>
      <c r="AP98" s="49">
        <f t="shared" si="7"/>
        <v>0</v>
      </c>
      <c r="AQ98" s="49">
        <f>+L98+AD98-AI98</f>
        <v>20323600</v>
      </c>
      <c r="AR98" s="65" t="s">
        <v>87</v>
      </c>
      <c r="AS98" s="68">
        <v>16536600</v>
      </c>
      <c r="AT98" s="65" t="s">
        <v>90</v>
      </c>
      <c r="AU98" s="68">
        <v>0</v>
      </c>
      <c r="AV98" s="75" t="s">
        <v>89</v>
      </c>
      <c r="AW98" s="423">
        <v>20323600</v>
      </c>
      <c r="AX98" s="79">
        <f t="shared" si="8"/>
        <v>0</v>
      </c>
      <c r="AY98" s="223">
        <f t="shared" si="9"/>
        <v>1</v>
      </c>
      <c r="AZ98" s="74">
        <v>1</v>
      </c>
      <c r="BA98" s="75" t="s">
        <v>89</v>
      </c>
      <c r="BB98" s="65" t="s">
        <v>103</v>
      </c>
      <c r="BC98" s="66" t="s">
        <v>14048</v>
      </c>
      <c r="BD98" s="221" t="s">
        <v>87</v>
      </c>
      <c r="BE98" s="221" t="s">
        <v>87</v>
      </c>
    </row>
    <row r="99" spans="2:57" x14ac:dyDescent="0.25">
      <c r="B99" s="221">
        <v>2025</v>
      </c>
      <c r="C99" s="221">
        <v>891780111</v>
      </c>
      <c r="D99" s="221" t="s">
        <v>78</v>
      </c>
      <c r="E99" s="65" t="s">
        <v>14047</v>
      </c>
      <c r="F99" s="65" t="s">
        <v>14046</v>
      </c>
      <c r="G99" s="306">
        <v>0</v>
      </c>
      <c r="H99" s="65" t="s">
        <v>81</v>
      </c>
      <c r="I99" s="221" t="s">
        <v>82</v>
      </c>
      <c r="J99" s="220" t="s">
        <v>83</v>
      </c>
      <c r="K99" s="66" t="s">
        <v>14045</v>
      </c>
      <c r="L99" s="68">
        <v>15739800</v>
      </c>
      <c r="M99" s="221" t="s">
        <v>85</v>
      </c>
      <c r="N99" s="66" t="s">
        <v>10884</v>
      </c>
      <c r="O99" s="66">
        <v>1064804291</v>
      </c>
      <c r="P99" s="65">
        <v>28</v>
      </c>
      <c r="Q99" s="78">
        <v>45670</v>
      </c>
      <c r="R99" s="66">
        <v>5573604000</v>
      </c>
      <c r="S99" s="78">
        <v>45677</v>
      </c>
      <c r="T99" s="68">
        <v>15739800</v>
      </c>
      <c r="U99" s="65" t="s">
        <v>87</v>
      </c>
      <c r="V99" s="68">
        <v>85152695</v>
      </c>
      <c r="W99" s="67" t="s">
        <v>8504</v>
      </c>
      <c r="X99" s="70">
        <v>45677</v>
      </c>
      <c r="Y99" s="70">
        <v>45677</v>
      </c>
      <c r="Z99" s="70" t="s">
        <v>89</v>
      </c>
      <c r="AA99" s="70">
        <v>45808</v>
      </c>
      <c r="AB99" s="49">
        <f t="shared" si="5"/>
        <v>131</v>
      </c>
      <c r="AC99" s="65">
        <v>2</v>
      </c>
      <c r="AD99" s="424">
        <v>3472000</v>
      </c>
      <c r="AE99" s="65">
        <v>1</v>
      </c>
      <c r="AF99" s="78">
        <v>45838</v>
      </c>
      <c r="AG99" s="49">
        <f t="shared" si="6"/>
        <v>30</v>
      </c>
      <c r="AH99" s="65">
        <v>0</v>
      </c>
      <c r="AI99" s="68">
        <v>0</v>
      </c>
      <c r="AJ99" s="65" t="s">
        <v>89</v>
      </c>
      <c r="AK99" s="78" t="s">
        <v>89</v>
      </c>
      <c r="AL99" s="65">
        <v>0</v>
      </c>
      <c r="AM99" s="78" t="s">
        <v>89</v>
      </c>
      <c r="AN99" s="78" t="s">
        <v>89</v>
      </c>
      <c r="AO99" s="78" t="s">
        <v>89</v>
      </c>
      <c r="AP99" s="49">
        <f t="shared" si="7"/>
        <v>0</v>
      </c>
      <c r="AQ99" s="49">
        <f>+L99+AD99-AI99</f>
        <v>19211800</v>
      </c>
      <c r="AR99" s="65" t="s">
        <v>87</v>
      </c>
      <c r="AS99" s="68">
        <v>15739800</v>
      </c>
      <c r="AT99" s="65" t="s">
        <v>90</v>
      </c>
      <c r="AU99" s="68">
        <v>0</v>
      </c>
      <c r="AV99" s="75" t="s">
        <v>89</v>
      </c>
      <c r="AW99" s="423">
        <v>19211800</v>
      </c>
      <c r="AX99" s="79">
        <f t="shared" si="8"/>
        <v>0</v>
      </c>
      <c r="AY99" s="223">
        <f t="shared" si="9"/>
        <v>1</v>
      </c>
      <c r="AZ99" s="74">
        <v>1</v>
      </c>
      <c r="BA99" s="75" t="s">
        <v>89</v>
      </c>
      <c r="BB99" s="65" t="s">
        <v>103</v>
      </c>
      <c r="BC99" s="66" t="s">
        <v>14044</v>
      </c>
      <c r="BD99" s="221" t="s">
        <v>87</v>
      </c>
      <c r="BE99" s="221" t="s">
        <v>87</v>
      </c>
    </row>
    <row r="100" spans="2:57" x14ac:dyDescent="0.25">
      <c r="B100" s="221">
        <v>2025</v>
      </c>
      <c r="C100" s="221">
        <v>891780111</v>
      </c>
      <c r="D100" s="221" t="s">
        <v>78</v>
      </c>
      <c r="E100" s="65" t="s">
        <v>14043</v>
      </c>
      <c r="F100" s="65" t="s">
        <v>14042</v>
      </c>
      <c r="G100" s="306">
        <v>0</v>
      </c>
      <c r="H100" s="65" t="s">
        <v>81</v>
      </c>
      <c r="I100" s="221" t="s">
        <v>82</v>
      </c>
      <c r="J100" s="220" t="s">
        <v>83</v>
      </c>
      <c r="K100" s="66" t="s">
        <v>14041</v>
      </c>
      <c r="L100" s="68">
        <v>19406700</v>
      </c>
      <c r="M100" s="221" t="s">
        <v>85</v>
      </c>
      <c r="N100" s="66" t="s">
        <v>14040</v>
      </c>
      <c r="O100" s="66">
        <v>1082889745</v>
      </c>
      <c r="P100" s="65">
        <v>28</v>
      </c>
      <c r="Q100" s="78">
        <v>45670</v>
      </c>
      <c r="R100" s="66">
        <v>5573604000</v>
      </c>
      <c r="S100" s="78">
        <v>45677</v>
      </c>
      <c r="T100" s="68">
        <v>19406700</v>
      </c>
      <c r="U100" s="65" t="s">
        <v>87</v>
      </c>
      <c r="V100" s="68">
        <v>429946</v>
      </c>
      <c r="W100" s="67" t="s">
        <v>11119</v>
      </c>
      <c r="X100" s="70">
        <v>45677</v>
      </c>
      <c r="Y100" s="70">
        <v>45677</v>
      </c>
      <c r="Z100" s="70" t="s">
        <v>89</v>
      </c>
      <c r="AA100" s="70">
        <v>45808</v>
      </c>
      <c r="AB100" s="49">
        <f t="shared" si="5"/>
        <v>131</v>
      </c>
      <c r="AC100" s="65">
        <v>0</v>
      </c>
      <c r="AD100" s="424">
        <v>0</v>
      </c>
      <c r="AE100" s="65">
        <v>0</v>
      </c>
      <c r="AF100" s="78" t="s">
        <v>89</v>
      </c>
      <c r="AG100" s="49">
        <f t="shared" si="6"/>
        <v>0</v>
      </c>
      <c r="AH100" s="65">
        <v>1</v>
      </c>
      <c r="AI100" s="68">
        <v>16400000</v>
      </c>
      <c r="AJ100" s="70">
        <v>45693</v>
      </c>
      <c r="AK100" s="78">
        <v>45693</v>
      </c>
      <c r="AL100" s="65">
        <v>0</v>
      </c>
      <c r="AM100" s="78" t="s">
        <v>89</v>
      </c>
      <c r="AN100" s="78" t="s">
        <v>89</v>
      </c>
      <c r="AO100" s="78" t="s">
        <v>89</v>
      </c>
      <c r="AP100" s="49">
        <f t="shared" si="7"/>
        <v>0</v>
      </c>
      <c r="AQ100" s="49">
        <f>+L100+AD100-AI100</f>
        <v>3006700</v>
      </c>
      <c r="AR100" s="65" t="s">
        <v>87</v>
      </c>
      <c r="AS100" s="68">
        <v>4806700</v>
      </c>
      <c r="AT100" s="65" t="s">
        <v>90</v>
      </c>
      <c r="AU100" s="68">
        <v>0</v>
      </c>
      <c r="AV100" s="75" t="s">
        <v>89</v>
      </c>
      <c r="AW100" s="423">
        <v>3006700</v>
      </c>
      <c r="AX100" s="79">
        <f t="shared" si="8"/>
        <v>0</v>
      </c>
      <c r="AY100" s="223">
        <f t="shared" si="9"/>
        <v>1</v>
      </c>
      <c r="AZ100" s="74">
        <v>1</v>
      </c>
      <c r="BA100" s="78">
        <v>45754</v>
      </c>
      <c r="BB100" s="65" t="s">
        <v>150</v>
      </c>
      <c r="BC100" s="66" t="s">
        <v>14039</v>
      </c>
      <c r="BD100" s="221" t="s">
        <v>87</v>
      </c>
      <c r="BE100" s="221" t="s">
        <v>87</v>
      </c>
    </row>
    <row r="101" spans="2:57" x14ac:dyDescent="0.25">
      <c r="B101" s="221">
        <v>2025</v>
      </c>
      <c r="C101" s="221">
        <v>891780111</v>
      </c>
      <c r="D101" s="221" t="s">
        <v>78</v>
      </c>
      <c r="E101" s="65" t="s">
        <v>14038</v>
      </c>
      <c r="F101" s="65" t="s">
        <v>14037</v>
      </c>
      <c r="G101" s="306">
        <v>0</v>
      </c>
      <c r="H101" s="65" t="s">
        <v>81</v>
      </c>
      <c r="I101" s="221" t="s">
        <v>82</v>
      </c>
      <c r="J101" s="220" t="s">
        <v>83</v>
      </c>
      <c r="K101" s="66" t="s">
        <v>14036</v>
      </c>
      <c r="L101" s="68">
        <v>15971200</v>
      </c>
      <c r="M101" s="221" t="s">
        <v>85</v>
      </c>
      <c r="N101" s="66" t="s">
        <v>10545</v>
      </c>
      <c r="O101" s="66">
        <v>1082250050</v>
      </c>
      <c r="P101" s="65">
        <v>28</v>
      </c>
      <c r="Q101" s="78">
        <v>45670</v>
      </c>
      <c r="R101" s="66">
        <v>5573604000</v>
      </c>
      <c r="S101" s="78">
        <v>45677</v>
      </c>
      <c r="T101" s="68">
        <v>15971200</v>
      </c>
      <c r="U101" s="65" t="s">
        <v>87</v>
      </c>
      <c r="V101" s="68">
        <v>85449357</v>
      </c>
      <c r="W101" s="67" t="s">
        <v>8976</v>
      </c>
      <c r="X101" s="70">
        <v>45677</v>
      </c>
      <c r="Y101" s="70">
        <v>45677</v>
      </c>
      <c r="Z101" s="70" t="s">
        <v>89</v>
      </c>
      <c r="AA101" s="70">
        <v>45808</v>
      </c>
      <c r="AB101" s="49">
        <f t="shared" si="5"/>
        <v>131</v>
      </c>
      <c r="AC101" s="65">
        <v>2</v>
      </c>
      <c r="AD101" s="424">
        <v>3472000</v>
      </c>
      <c r="AE101" s="65">
        <v>1</v>
      </c>
      <c r="AF101" s="78">
        <v>45838</v>
      </c>
      <c r="AG101" s="49">
        <f t="shared" si="6"/>
        <v>30</v>
      </c>
      <c r="AH101" s="65">
        <v>0</v>
      </c>
      <c r="AI101" s="68">
        <v>0</v>
      </c>
      <c r="AJ101" s="65" t="s">
        <v>89</v>
      </c>
      <c r="AK101" s="78" t="s">
        <v>89</v>
      </c>
      <c r="AL101" s="65">
        <v>0</v>
      </c>
      <c r="AM101" s="78" t="s">
        <v>89</v>
      </c>
      <c r="AN101" s="78" t="s">
        <v>89</v>
      </c>
      <c r="AO101" s="78" t="s">
        <v>89</v>
      </c>
      <c r="AP101" s="49">
        <f t="shared" si="7"/>
        <v>0</v>
      </c>
      <c r="AQ101" s="49">
        <f>+L101+AD101-AI101</f>
        <v>19443200</v>
      </c>
      <c r="AR101" s="65" t="s">
        <v>87</v>
      </c>
      <c r="AS101" s="68">
        <v>15971200</v>
      </c>
      <c r="AT101" s="65" t="s">
        <v>90</v>
      </c>
      <c r="AU101" s="68">
        <v>0</v>
      </c>
      <c r="AV101" s="75" t="s">
        <v>89</v>
      </c>
      <c r="AW101" s="423">
        <v>19443200</v>
      </c>
      <c r="AX101" s="79">
        <f t="shared" si="8"/>
        <v>0</v>
      </c>
      <c r="AY101" s="223">
        <f t="shared" si="9"/>
        <v>1</v>
      </c>
      <c r="AZ101" s="74">
        <v>1</v>
      </c>
      <c r="BA101" s="75" t="s">
        <v>89</v>
      </c>
      <c r="BB101" s="65" t="s">
        <v>103</v>
      </c>
      <c r="BC101" s="66" t="s">
        <v>14035</v>
      </c>
      <c r="BD101" s="221" t="s">
        <v>87</v>
      </c>
      <c r="BE101" s="221" t="s">
        <v>87</v>
      </c>
    </row>
    <row r="102" spans="2:57" x14ac:dyDescent="0.25">
      <c r="B102" s="221">
        <v>2025</v>
      </c>
      <c r="C102" s="221">
        <v>891780111</v>
      </c>
      <c r="D102" s="221" t="s">
        <v>78</v>
      </c>
      <c r="E102" s="65" t="s">
        <v>14034</v>
      </c>
      <c r="F102" s="65" t="s">
        <v>14033</v>
      </c>
      <c r="G102" s="306">
        <v>0</v>
      </c>
      <c r="H102" s="65" t="s">
        <v>81</v>
      </c>
      <c r="I102" s="221" t="s">
        <v>82</v>
      </c>
      <c r="J102" s="220" t="s">
        <v>83</v>
      </c>
      <c r="K102" s="66" t="s">
        <v>14032</v>
      </c>
      <c r="L102" s="68">
        <v>15739800</v>
      </c>
      <c r="M102" s="221" t="s">
        <v>85</v>
      </c>
      <c r="N102" s="66" t="s">
        <v>10647</v>
      </c>
      <c r="O102" s="66">
        <v>85472349</v>
      </c>
      <c r="P102" s="65">
        <v>28</v>
      </c>
      <c r="Q102" s="78">
        <v>45670</v>
      </c>
      <c r="R102" s="66">
        <v>5573604000</v>
      </c>
      <c r="S102" s="78">
        <v>45677</v>
      </c>
      <c r="T102" s="68">
        <v>15739800</v>
      </c>
      <c r="U102" s="65" t="s">
        <v>87</v>
      </c>
      <c r="V102" s="68">
        <v>85449357</v>
      </c>
      <c r="W102" s="67" t="s">
        <v>8976</v>
      </c>
      <c r="X102" s="70">
        <v>45677</v>
      </c>
      <c r="Y102" s="70">
        <v>45677</v>
      </c>
      <c r="Z102" s="70" t="s">
        <v>89</v>
      </c>
      <c r="AA102" s="70">
        <v>45808</v>
      </c>
      <c r="AB102" s="49">
        <f t="shared" si="5"/>
        <v>131</v>
      </c>
      <c r="AC102" s="65">
        <v>2</v>
      </c>
      <c r="AD102" s="424">
        <v>3472000</v>
      </c>
      <c r="AE102" s="65">
        <v>1</v>
      </c>
      <c r="AF102" s="78">
        <v>45838</v>
      </c>
      <c r="AG102" s="49">
        <f t="shared" si="6"/>
        <v>30</v>
      </c>
      <c r="AH102" s="65">
        <v>0</v>
      </c>
      <c r="AI102" s="68">
        <v>0</v>
      </c>
      <c r="AJ102" s="65" t="s">
        <v>89</v>
      </c>
      <c r="AK102" s="78" t="s">
        <v>89</v>
      </c>
      <c r="AL102" s="65">
        <v>0</v>
      </c>
      <c r="AM102" s="78" t="s">
        <v>89</v>
      </c>
      <c r="AN102" s="78" t="s">
        <v>89</v>
      </c>
      <c r="AO102" s="78" t="s">
        <v>89</v>
      </c>
      <c r="AP102" s="49">
        <f t="shared" si="7"/>
        <v>0</v>
      </c>
      <c r="AQ102" s="49">
        <f>+L102+AD102-AI102</f>
        <v>19211800</v>
      </c>
      <c r="AR102" s="65" t="s">
        <v>87</v>
      </c>
      <c r="AS102" s="68">
        <v>15739800</v>
      </c>
      <c r="AT102" s="65" t="s">
        <v>90</v>
      </c>
      <c r="AU102" s="68">
        <v>0</v>
      </c>
      <c r="AV102" s="75" t="s">
        <v>89</v>
      </c>
      <c r="AW102" s="423">
        <v>19211800</v>
      </c>
      <c r="AX102" s="79">
        <f t="shared" si="8"/>
        <v>0</v>
      </c>
      <c r="AY102" s="223">
        <f t="shared" si="9"/>
        <v>1</v>
      </c>
      <c r="AZ102" s="74">
        <v>1</v>
      </c>
      <c r="BA102" s="75" t="s">
        <v>89</v>
      </c>
      <c r="BB102" s="65" t="s">
        <v>103</v>
      </c>
      <c r="BC102" s="66" t="s">
        <v>14031</v>
      </c>
      <c r="BD102" s="221" t="s">
        <v>87</v>
      </c>
      <c r="BE102" s="221" t="s">
        <v>87</v>
      </c>
    </row>
    <row r="103" spans="2:57" x14ac:dyDescent="0.25">
      <c r="B103" s="221">
        <v>2025</v>
      </c>
      <c r="C103" s="221">
        <v>891780111</v>
      </c>
      <c r="D103" s="221" t="s">
        <v>78</v>
      </c>
      <c r="E103" s="65" t="s">
        <v>14030</v>
      </c>
      <c r="F103" s="65" t="s">
        <v>14029</v>
      </c>
      <c r="G103" s="306">
        <v>0</v>
      </c>
      <c r="H103" s="65" t="s">
        <v>81</v>
      </c>
      <c r="I103" s="221" t="s">
        <v>82</v>
      </c>
      <c r="J103" s="220" t="s">
        <v>83</v>
      </c>
      <c r="K103" s="66" t="s">
        <v>14028</v>
      </c>
      <c r="L103" s="68">
        <v>14517600</v>
      </c>
      <c r="M103" s="221" t="s">
        <v>85</v>
      </c>
      <c r="N103" s="66" t="s">
        <v>14027</v>
      </c>
      <c r="O103" s="66">
        <v>1082872335</v>
      </c>
      <c r="P103" s="65">
        <v>28</v>
      </c>
      <c r="Q103" s="78">
        <v>45670</v>
      </c>
      <c r="R103" s="66">
        <v>5573604000</v>
      </c>
      <c r="S103" s="78">
        <v>45677</v>
      </c>
      <c r="T103" s="68">
        <v>14517600</v>
      </c>
      <c r="U103" s="65" t="s">
        <v>87</v>
      </c>
      <c r="V103" s="68">
        <v>85465146</v>
      </c>
      <c r="W103" s="67" t="s">
        <v>8366</v>
      </c>
      <c r="X103" s="70">
        <v>45677</v>
      </c>
      <c r="Y103" s="70">
        <v>45677</v>
      </c>
      <c r="Z103" s="70" t="s">
        <v>89</v>
      </c>
      <c r="AA103" s="70">
        <v>45808</v>
      </c>
      <c r="AB103" s="49">
        <f t="shared" si="5"/>
        <v>131</v>
      </c>
      <c r="AC103" s="65">
        <v>2</v>
      </c>
      <c r="AD103" s="424">
        <v>3156000</v>
      </c>
      <c r="AE103" s="65">
        <v>1</v>
      </c>
      <c r="AF103" s="78">
        <v>45838</v>
      </c>
      <c r="AG103" s="49">
        <f t="shared" si="6"/>
        <v>30</v>
      </c>
      <c r="AH103" s="65">
        <v>1</v>
      </c>
      <c r="AI103" s="68">
        <v>2209200</v>
      </c>
      <c r="AJ103" s="70">
        <v>45817</v>
      </c>
      <c r="AK103" s="70">
        <v>45817</v>
      </c>
      <c r="AL103" s="65">
        <v>0</v>
      </c>
      <c r="AM103" s="78" t="s">
        <v>89</v>
      </c>
      <c r="AN103" s="78" t="s">
        <v>89</v>
      </c>
      <c r="AO103" s="78" t="s">
        <v>89</v>
      </c>
      <c r="AP103" s="49">
        <f t="shared" si="7"/>
        <v>0</v>
      </c>
      <c r="AQ103" s="49">
        <f>+L103+AD103-AI103</f>
        <v>15464400</v>
      </c>
      <c r="AR103" s="65" t="s">
        <v>87</v>
      </c>
      <c r="AS103" s="68">
        <v>14517600</v>
      </c>
      <c r="AT103" s="65" t="s">
        <v>90</v>
      </c>
      <c r="AU103" s="68">
        <v>0</v>
      </c>
      <c r="AV103" s="75" t="s">
        <v>89</v>
      </c>
      <c r="AW103" s="423">
        <v>15464400</v>
      </c>
      <c r="AX103" s="79">
        <f t="shared" si="8"/>
        <v>0</v>
      </c>
      <c r="AY103" s="223">
        <f t="shared" si="9"/>
        <v>1</v>
      </c>
      <c r="AZ103" s="74">
        <v>1</v>
      </c>
      <c r="BA103" s="75" t="s">
        <v>89</v>
      </c>
      <c r="BB103" s="65" t="s">
        <v>150</v>
      </c>
      <c r="BC103" s="66" t="s">
        <v>14026</v>
      </c>
      <c r="BD103" s="221" t="s">
        <v>87</v>
      </c>
      <c r="BE103" s="221" t="s">
        <v>87</v>
      </c>
    </row>
    <row r="104" spans="2:57" x14ac:dyDescent="0.25">
      <c r="B104" s="221">
        <v>2025</v>
      </c>
      <c r="C104" s="221">
        <v>891780111</v>
      </c>
      <c r="D104" s="221" t="s">
        <v>78</v>
      </c>
      <c r="E104" s="65" t="s">
        <v>14025</v>
      </c>
      <c r="F104" s="65" t="s">
        <v>14024</v>
      </c>
      <c r="G104" s="306">
        <v>0</v>
      </c>
      <c r="H104" s="65" t="s">
        <v>81</v>
      </c>
      <c r="I104" s="221" t="s">
        <v>82</v>
      </c>
      <c r="J104" s="220" t="s">
        <v>83</v>
      </c>
      <c r="K104" s="66" t="s">
        <v>14023</v>
      </c>
      <c r="L104" s="68">
        <v>10650000</v>
      </c>
      <c r="M104" s="221" t="s">
        <v>85</v>
      </c>
      <c r="N104" s="66" t="s">
        <v>10928</v>
      </c>
      <c r="O104" s="66">
        <v>1082963378</v>
      </c>
      <c r="P104" s="65">
        <v>27</v>
      </c>
      <c r="Q104" s="78">
        <v>45670</v>
      </c>
      <c r="R104" s="66">
        <v>2494141000</v>
      </c>
      <c r="S104" s="78">
        <v>45677</v>
      </c>
      <c r="T104" s="68">
        <v>10650000</v>
      </c>
      <c r="U104" s="65" t="s">
        <v>87</v>
      </c>
      <c r="V104" s="68">
        <v>7631392</v>
      </c>
      <c r="W104" s="67" t="s">
        <v>8743</v>
      </c>
      <c r="X104" s="70">
        <v>45677</v>
      </c>
      <c r="Y104" s="70">
        <v>45677</v>
      </c>
      <c r="Z104" s="70" t="s">
        <v>89</v>
      </c>
      <c r="AA104" s="70">
        <v>45808</v>
      </c>
      <c r="AB104" s="49">
        <f t="shared" si="5"/>
        <v>131</v>
      </c>
      <c r="AC104" s="65">
        <v>2</v>
      </c>
      <c r="AD104" s="424">
        <v>2250000</v>
      </c>
      <c r="AE104" s="65">
        <v>1</v>
      </c>
      <c r="AF104" s="78">
        <v>45838</v>
      </c>
      <c r="AG104" s="49">
        <f t="shared" si="6"/>
        <v>30</v>
      </c>
      <c r="AH104" s="65">
        <v>0</v>
      </c>
      <c r="AI104" s="68">
        <v>0</v>
      </c>
      <c r="AJ104" s="65" t="s">
        <v>89</v>
      </c>
      <c r="AK104" s="78" t="s">
        <v>89</v>
      </c>
      <c r="AL104" s="65">
        <v>0</v>
      </c>
      <c r="AM104" s="78" t="s">
        <v>89</v>
      </c>
      <c r="AN104" s="78" t="s">
        <v>89</v>
      </c>
      <c r="AO104" s="78" t="s">
        <v>89</v>
      </c>
      <c r="AP104" s="49">
        <f t="shared" si="7"/>
        <v>0</v>
      </c>
      <c r="AQ104" s="49">
        <f>+L104+AD104-AI104</f>
        <v>12900000</v>
      </c>
      <c r="AR104" s="65" t="s">
        <v>87</v>
      </c>
      <c r="AS104" s="68">
        <v>10650000</v>
      </c>
      <c r="AT104" s="65" t="s">
        <v>90</v>
      </c>
      <c r="AU104" s="68">
        <v>0</v>
      </c>
      <c r="AV104" s="75" t="s">
        <v>89</v>
      </c>
      <c r="AW104" s="423">
        <v>12900000</v>
      </c>
      <c r="AX104" s="79">
        <f t="shared" si="8"/>
        <v>0</v>
      </c>
      <c r="AY104" s="223">
        <f t="shared" si="9"/>
        <v>1</v>
      </c>
      <c r="AZ104" s="74">
        <v>1</v>
      </c>
      <c r="BA104" s="75" t="s">
        <v>89</v>
      </c>
      <c r="BB104" s="65" t="s">
        <v>103</v>
      </c>
      <c r="BC104" s="66" t="s">
        <v>14022</v>
      </c>
      <c r="BD104" s="221" t="s">
        <v>87</v>
      </c>
      <c r="BE104" s="221" t="s">
        <v>87</v>
      </c>
    </row>
    <row r="105" spans="2:57" x14ac:dyDescent="0.25">
      <c r="B105" s="221">
        <v>2025</v>
      </c>
      <c r="C105" s="221">
        <v>891780111</v>
      </c>
      <c r="D105" s="221" t="s">
        <v>78</v>
      </c>
      <c r="E105" s="65" t="s">
        <v>14021</v>
      </c>
      <c r="F105" s="65" t="s">
        <v>14020</v>
      </c>
      <c r="G105" s="306">
        <v>0</v>
      </c>
      <c r="H105" s="65" t="s">
        <v>81</v>
      </c>
      <c r="I105" s="221" t="s">
        <v>82</v>
      </c>
      <c r="J105" s="220" t="s">
        <v>83</v>
      </c>
      <c r="K105" s="66" t="s">
        <v>14019</v>
      </c>
      <c r="L105" s="68">
        <v>10650000</v>
      </c>
      <c r="M105" s="221" t="s">
        <v>85</v>
      </c>
      <c r="N105" s="66" t="s">
        <v>10889</v>
      </c>
      <c r="O105" s="66">
        <v>1082900551</v>
      </c>
      <c r="P105" s="65">
        <v>27</v>
      </c>
      <c r="Q105" s="78">
        <v>45670</v>
      </c>
      <c r="R105" s="66">
        <v>2494141000</v>
      </c>
      <c r="S105" s="78">
        <v>45677</v>
      </c>
      <c r="T105" s="68">
        <v>10650000</v>
      </c>
      <c r="U105" s="65" t="s">
        <v>87</v>
      </c>
      <c r="V105" s="68">
        <v>7631392</v>
      </c>
      <c r="W105" s="67" t="s">
        <v>8743</v>
      </c>
      <c r="X105" s="70">
        <v>45677</v>
      </c>
      <c r="Y105" s="70">
        <v>45677</v>
      </c>
      <c r="Z105" s="70" t="s">
        <v>89</v>
      </c>
      <c r="AA105" s="70">
        <v>45808</v>
      </c>
      <c r="AB105" s="49">
        <f t="shared" si="5"/>
        <v>131</v>
      </c>
      <c r="AC105" s="65">
        <v>2</v>
      </c>
      <c r="AD105" s="424">
        <v>2250000</v>
      </c>
      <c r="AE105" s="65">
        <v>1</v>
      </c>
      <c r="AF105" s="78">
        <v>45838</v>
      </c>
      <c r="AG105" s="49">
        <f t="shared" si="6"/>
        <v>30</v>
      </c>
      <c r="AH105" s="65">
        <v>0</v>
      </c>
      <c r="AI105" s="68">
        <v>0</v>
      </c>
      <c r="AJ105" s="65" t="s">
        <v>89</v>
      </c>
      <c r="AK105" s="78" t="s">
        <v>89</v>
      </c>
      <c r="AL105" s="65">
        <v>0</v>
      </c>
      <c r="AM105" s="78" t="s">
        <v>89</v>
      </c>
      <c r="AN105" s="78" t="s">
        <v>89</v>
      </c>
      <c r="AO105" s="78" t="s">
        <v>89</v>
      </c>
      <c r="AP105" s="49">
        <f t="shared" si="7"/>
        <v>0</v>
      </c>
      <c r="AQ105" s="49">
        <f>+L105+AD105-AI105</f>
        <v>12900000</v>
      </c>
      <c r="AR105" s="65" t="s">
        <v>87</v>
      </c>
      <c r="AS105" s="68">
        <v>10650000</v>
      </c>
      <c r="AT105" s="65" t="s">
        <v>90</v>
      </c>
      <c r="AU105" s="68">
        <v>0</v>
      </c>
      <c r="AV105" s="75" t="s">
        <v>89</v>
      </c>
      <c r="AW105" s="423">
        <v>12900000</v>
      </c>
      <c r="AX105" s="79">
        <f t="shared" si="8"/>
        <v>0</v>
      </c>
      <c r="AY105" s="223">
        <f t="shared" si="9"/>
        <v>1</v>
      </c>
      <c r="AZ105" s="74">
        <v>1</v>
      </c>
      <c r="BA105" s="75" t="s">
        <v>89</v>
      </c>
      <c r="BB105" s="65" t="s">
        <v>103</v>
      </c>
      <c r="BC105" s="66" t="s">
        <v>14018</v>
      </c>
      <c r="BD105" s="221" t="s">
        <v>87</v>
      </c>
      <c r="BE105" s="221" t="s">
        <v>87</v>
      </c>
    </row>
    <row r="106" spans="2:57" x14ac:dyDescent="0.25">
      <c r="B106" s="221">
        <v>2025</v>
      </c>
      <c r="C106" s="221">
        <v>891780111</v>
      </c>
      <c r="D106" s="221" t="s">
        <v>78</v>
      </c>
      <c r="E106" s="65" t="s">
        <v>14017</v>
      </c>
      <c r="F106" s="65" t="s">
        <v>14016</v>
      </c>
      <c r="G106" s="306">
        <v>0</v>
      </c>
      <c r="H106" s="65" t="s">
        <v>81</v>
      </c>
      <c r="I106" s="221" t="s">
        <v>82</v>
      </c>
      <c r="J106" s="220" t="s">
        <v>83</v>
      </c>
      <c r="K106" s="66" t="s">
        <v>14015</v>
      </c>
      <c r="L106" s="68">
        <v>13110000</v>
      </c>
      <c r="M106" s="221" t="s">
        <v>85</v>
      </c>
      <c r="N106" s="66" t="s">
        <v>10391</v>
      </c>
      <c r="O106" s="66">
        <v>36729451</v>
      </c>
      <c r="P106" s="65">
        <v>28</v>
      </c>
      <c r="Q106" s="78">
        <v>45670</v>
      </c>
      <c r="R106" s="66">
        <v>5573604000</v>
      </c>
      <c r="S106" s="78">
        <v>45677</v>
      </c>
      <c r="T106" s="68">
        <v>13110000</v>
      </c>
      <c r="U106" s="65" t="s">
        <v>87</v>
      </c>
      <c r="V106" s="68">
        <v>57441846</v>
      </c>
      <c r="W106" s="67" t="s">
        <v>8628</v>
      </c>
      <c r="X106" s="70">
        <v>45677</v>
      </c>
      <c r="Y106" s="70">
        <v>45677</v>
      </c>
      <c r="Z106" s="70" t="s">
        <v>89</v>
      </c>
      <c r="AA106" s="70">
        <v>45808</v>
      </c>
      <c r="AB106" s="49">
        <f t="shared" si="5"/>
        <v>131</v>
      </c>
      <c r="AC106" s="65">
        <v>2</v>
      </c>
      <c r="AD106" s="424">
        <v>2850000</v>
      </c>
      <c r="AE106" s="65">
        <v>1</v>
      </c>
      <c r="AF106" s="78">
        <v>45838</v>
      </c>
      <c r="AG106" s="49">
        <f t="shared" si="6"/>
        <v>30</v>
      </c>
      <c r="AH106" s="65">
        <v>0</v>
      </c>
      <c r="AI106" s="68">
        <v>0</v>
      </c>
      <c r="AJ106" s="65" t="s">
        <v>89</v>
      </c>
      <c r="AK106" s="78" t="s">
        <v>89</v>
      </c>
      <c r="AL106" s="65">
        <v>0</v>
      </c>
      <c r="AM106" s="78" t="s">
        <v>89</v>
      </c>
      <c r="AN106" s="78" t="s">
        <v>89</v>
      </c>
      <c r="AO106" s="78" t="s">
        <v>89</v>
      </c>
      <c r="AP106" s="49">
        <f t="shared" si="7"/>
        <v>0</v>
      </c>
      <c r="AQ106" s="49">
        <f>+L106+AD106-AI106</f>
        <v>15960000</v>
      </c>
      <c r="AR106" s="65" t="s">
        <v>87</v>
      </c>
      <c r="AS106" s="68">
        <v>13110000</v>
      </c>
      <c r="AT106" s="65" t="s">
        <v>90</v>
      </c>
      <c r="AU106" s="68">
        <v>0</v>
      </c>
      <c r="AV106" s="75" t="s">
        <v>89</v>
      </c>
      <c r="AW106" s="423">
        <v>15960000</v>
      </c>
      <c r="AX106" s="79">
        <f t="shared" si="8"/>
        <v>0</v>
      </c>
      <c r="AY106" s="223">
        <f t="shared" si="9"/>
        <v>1</v>
      </c>
      <c r="AZ106" s="74">
        <v>1</v>
      </c>
      <c r="BA106" s="75" t="s">
        <v>89</v>
      </c>
      <c r="BB106" s="65" t="s">
        <v>103</v>
      </c>
      <c r="BC106" s="66" t="s">
        <v>14014</v>
      </c>
      <c r="BD106" s="221" t="s">
        <v>87</v>
      </c>
      <c r="BE106" s="221" t="s">
        <v>87</v>
      </c>
    </row>
    <row r="107" spans="2:57" x14ac:dyDescent="0.25">
      <c r="B107" s="221">
        <v>2025</v>
      </c>
      <c r="C107" s="221">
        <v>891780111</v>
      </c>
      <c r="D107" s="221" t="s">
        <v>78</v>
      </c>
      <c r="E107" s="65" t="s">
        <v>14013</v>
      </c>
      <c r="F107" s="65" t="s">
        <v>14012</v>
      </c>
      <c r="G107" s="306">
        <v>0</v>
      </c>
      <c r="H107" s="65" t="s">
        <v>81</v>
      </c>
      <c r="I107" s="221" t="s">
        <v>82</v>
      </c>
      <c r="J107" s="220" t="s">
        <v>83</v>
      </c>
      <c r="K107" s="66" t="s">
        <v>14011</v>
      </c>
      <c r="L107" s="68">
        <v>17167800</v>
      </c>
      <c r="M107" s="221" t="s">
        <v>85</v>
      </c>
      <c r="N107" s="66" t="s">
        <v>10451</v>
      </c>
      <c r="O107" s="66">
        <v>36666112</v>
      </c>
      <c r="P107" s="65">
        <v>28</v>
      </c>
      <c r="Q107" s="78">
        <v>45670</v>
      </c>
      <c r="R107" s="66">
        <v>5573604000</v>
      </c>
      <c r="S107" s="78">
        <v>45677</v>
      </c>
      <c r="T107" s="68">
        <v>17167800</v>
      </c>
      <c r="U107" s="65" t="s">
        <v>87</v>
      </c>
      <c r="V107" s="68">
        <v>32697737</v>
      </c>
      <c r="W107" s="67" t="s">
        <v>10053</v>
      </c>
      <c r="X107" s="70">
        <v>45677</v>
      </c>
      <c r="Y107" s="70">
        <v>45677</v>
      </c>
      <c r="Z107" s="70" t="s">
        <v>89</v>
      </c>
      <c r="AA107" s="70">
        <v>45808</v>
      </c>
      <c r="AB107" s="49">
        <f t="shared" si="5"/>
        <v>131</v>
      </c>
      <c r="AC107" s="65">
        <v>2</v>
      </c>
      <c r="AD107" s="424">
        <v>3787000</v>
      </c>
      <c r="AE107" s="65">
        <v>1</v>
      </c>
      <c r="AF107" s="78">
        <v>45838</v>
      </c>
      <c r="AG107" s="49">
        <f t="shared" si="6"/>
        <v>30</v>
      </c>
      <c r="AH107" s="65">
        <v>0</v>
      </c>
      <c r="AI107" s="68">
        <v>0</v>
      </c>
      <c r="AJ107" s="65" t="s">
        <v>89</v>
      </c>
      <c r="AK107" s="78" t="s">
        <v>89</v>
      </c>
      <c r="AL107" s="65">
        <v>0</v>
      </c>
      <c r="AM107" s="78" t="s">
        <v>89</v>
      </c>
      <c r="AN107" s="78" t="s">
        <v>89</v>
      </c>
      <c r="AO107" s="78" t="s">
        <v>89</v>
      </c>
      <c r="AP107" s="49">
        <f t="shared" si="7"/>
        <v>0</v>
      </c>
      <c r="AQ107" s="49">
        <f>+L107+AD107-AI107</f>
        <v>20954800</v>
      </c>
      <c r="AR107" s="65" t="s">
        <v>87</v>
      </c>
      <c r="AS107" s="68">
        <v>17167800</v>
      </c>
      <c r="AT107" s="65" t="s">
        <v>90</v>
      </c>
      <c r="AU107" s="68">
        <v>0</v>
      </c>
      <c r="AV107" s="75" t="s">
        <v>89</v>
      </c>
      <c r="AW107" s="423">
        <v>20954800</v>
      </c>
      <c r="AX107" s="79">
        <f t="shared" si="8"/>
        <v>0</v>
      </c>
      <c r="AY107" s="223">
        <f t="shared" si="9"/>
        <v>1</v>
      </c>
      <c r="AZ107" s="74">
        <v>1</v>
      </c>
      <c r="BA107" s="75" t="s">
        <v>89</v>
      </c>
      <c r="BB107" s="65" t="s">
        <v>103</v>
      </c>
      <c r="BC107" s="66" t="s">
        <v>14010</v>
      </c>
      <c r="BD107" s="221" t="s">
        <v>87</v>
      </c>
      <c r="BE107" s="221" t="s">
        <v>87</v>
      </c>
    </row>
    <row r="108" spans="2:57" x14ac:dyDescent="0.25">
      <c r="B108" s="221">
        <v>2025</v>
      </c>
      <c r="C108" s="221">
        <v>891780111</v>
      </c>
      <c r="D108" s="221" t="s">
        <v>78</v>
      </c>
      <c r="E108" s="65" t="s">
        <v>14009</v>
      </c>
      <c r="F108" s="65" t="s">
        <v>14008</v>
      </c>
      <c r="G108" s="306">
        <v>0</v>
      </c>
      <c r="H108" s="65" t="s">
        <v>81</v>
      </c>
      <c r="I108" s="221" t="s">
        <v>82</v>
      </c>
      <c r="J108" s="220" t="s">
        <v>83</v>
      </c>
      <c r="K108" s="66" t="s">
        <v>14007</v>
      </c>
      <c r="L108" s="68">
        <v>14517600</v>
      </c>
      <c r="M108" s="221" t="s">
        <v>85</v>
      </c>
      <c r="N108" s="66" t="s">
        <v>11135</v>
      </c>
      <c r="O108" s="66">
        <v>7602221</v>
      </c>
      <c r="P108" s="65">
        <v>28</v>
      </c>
      <c r="Q108" s="78">
        <v>45670</v>
      </c>
      <c r="R108" s="66">
        <v>5573604000</v>
      </c>
      <c r="S108" s="78">
        <v>45677</v>
      </c>
      <c r="T108" s="68">
        <v>14517600</v>
      </c>
      <c r="U108" s="65" t="s">
        <v>87</v>
      </c>
      <c r="V108" s="68">
        <v>85467461</v>
      </c>
      <c r="W108" s="67" t="s">
        <v>9510</v>
      </c>
      <c r="X108" s="70">
        <v>45677</v>
      </c>
      <c r="Y108" s="70">
        <v>45677</v>
      </c>
      <c r="Z108" s="70" t="s">
        <v>89</v>
      </c>
      <c r="AA108" s="70">
        <v>45808</v>
      </c>
      <c r="AB108" s="49">
        <f t="shared" si="5"/>
        <v>131</v>
      </c>
      <c r="AC108" s="65">
        <v>2</v>
      </c>
      <c r="AD108" s="424">
        <v>3156000</v>
      </c>
      <c r="AE108" s="65">
        <v>1</v>
      </c>
      <c r="AF108" s="78">
        <v>45838</v>
      </c>
      <c r="AG108" s="49">
        <f t="shared" si="6"/>
        <v>30</v>
      </c>
      <c r="AH108" s="65">
        <v>0</v>
      </c>
      <c r="AI108" s="68">
        <v>0</v>
      </c>
      <c r="AJ108" s="65" t="s">
        <v>89</v>
      </c>
      <c r="AK108" s="78" t="s">
        <v>89</v>
      </c>
      <c r="AL108" s="65">
        <v>0</v>
      </c>
      <c r="AM108" s="78" t="s">
        <v>89</v>
      </c>
      <c r="AN108" s="78" t="s">
        <v>89</v>
      </c>
      <c r="AO108" s="78" t="s">
        <v>89</v>
      </c>
      <c r="AP108" s="49">
        <f t="shared" si="7"/>
        <v>0</v>
      </c>
      <c r="AQ108" s="49">
        <f>+L108+AD108-AI108</f>
        <v>17673600</v>
      </c>
      <c r="AR108" s="65" t="s">
        <v>87</v>
      </c>
      <c r="AS108" s="68">
        <v>14517600</v>
      </c>
      <c r="AT108" s="65" t="s">
        <v>90</v>
      </c>
      <c r="AU108" s="68">
        <v>0</v>
      </c>
      <c r="AV108" s="75" t="s">
        <v>89</v>
      </c>
      <c r="AW108" s="423">
        <v>17673600</v>
      </c>
      <c r="AX108" s="79">
        <f t="shared" si="8"/>
        <v>0</v>
      </c>
      <c r="AY108" s="223">
        <f t="shared" si="9"/>
        <v>1</v>
      </c>
      <c r="AZ108" s="74">
        <v>1</v>
      </c>
      <c r="BA108" s="75" t="s">
        <v>89</v>
      </c>
      <c r="BB108" s="65" t="s">
        <v>103</v>
      </c>
      <c r="BC108" s="66" t="s">
        <v>14006</v>
      </c>
      <c r="BD108" s="221" t="s">
        <v>87</v>
      </c>
      <c r="BE108" s="221" t="s">
        <v>87</v>
      </c>
    </row>
    <row r="109" spans="2:57" x14ac:dyDescent="0.25">
      <c r="B109" s="221">
        <v>2025</v>
      </c>
      <c r="C109" s="221">
        <v>891780111</v>
      </c>
      <c r="D109" s="221" t="s">
        <v>78</v>
      </c>
      <c r="E109" s="65" t="s">
        <v>14005</v>
      </c>
      <c r="F109" s="65" t="s">
        <v>14004</v>
      </c>
      <c r="G109" s="306">
        <v>0</v>
      </c>
      <c r="H109" s="65" t="s">
        <v>81</v>
      </c>
      <c r="I109" s="221" t="s">
        <v>82</v>
      </c>
      <c r="J109" s="220" t="s">
        <v>83</v>
      </c>
      <c r="K109" s="66" t="s">
        <v>14003</v>
      </c>
      <c r="L109" s="68">
        <v>15739800</v>
      </c>
      <c r="M109" s="221" t="s">
        <v>85</v>
      </c>
      <c r="N109" s="66" t="s">
        <v>14002</v>
      </c>
      <c r="O109" s="66">
        <v>84450965</v>
      </c>
      <c r="P109" s="65">
        <v>28</v>
      </c>
      <c r="Q109" s="78">
        <v>45670</v>
      </c>
      <c r="R109" s="66">
        <v>5573604000</v>
      </c>
      <c r="S109" s="78">
        <v>45677</v>
      </c>
      <c r="T109" s="68">
        <v>15739800</v>
      </c>
      <c r="U109" s="65" t="s">
        <v>87</v>
      </c>
      <c r="V109" s="68">
        <v>85466528</v>
      </c>
      <c r="W109" s="67" t="s">
        <v>9684</v>
      </c>
      <c r="X109" s="70">
        <v>45677</v>
      </c>
      <c r="Y109" s="70">
        <v>45677</v>
      </c>
      <c r="Z109" s="70" t="s">
        <v>89</v>
      </c>
      <c r="AA109" s="70">
        <v>45808</v>
      </c>
      <c r="AB109" s="49">
        <f t="shared" si="5"/>
        <v>131</v>
      </c>
      <c r="AC109" s="65">
        <v>2</v>
      </c>
      <c r="AD109" s="424">
        <v>1736000</v>
      </c>
      <c r="AE109" s="65">
        <v>1</v>
      </c>
      <c r="AF109" s="78">
        <v>45823</v>
      </c>
      <c r="AG109" s="49">
        <f t="shared" si="6"/>
        <v>15</v>
      </c>
      <c r="AH109" s="65">
        <v>0</v>
      </c>
      <c r="AI109" s="68">
        <v>0</v>
      </c>
      <c r="AJ109" s="65" t="s">
        <v>89</v>
      </c>
      <c r="AK109" s="78" t="s">
        <v>89</v>
      </c>
      <c r="AL109" s="65">
        <v>0</v>
      </c>
      <c r="AM109" s="78" t="s">
        <v>89</v>
      </c>
      <c r="AN109" s="78" t="s">
        <v>89</v>
      </c>
      <c r="AO109" s="78" t="s">
        <v>89</v>
      </c>
      <c r="AP109" s="49">
        <f t="shared" si="7"/>
        <v>0</v>
      </c>
      <c r="AQ109" s="49">
        <f>+L109+AD109-AI109</f>
        <v>17475800</v>
      </c>
      <c r="AR109" s="65" t="s">
        <v>87</v>
      </c>
      <c r="AS109" s="68">
        <v>15739800</v>
      </c>
      <c r="AT109" s="65" t="s">
        <v>90</v>
      </c>
      <c r="AU109" s="68">
        <v>0</v>
      </c>
      <c r="AV109" s="75" t="s">
        <v>89</v>
      </c>
      <c r="AW109" s="423">
        <v>17475800</v>
      </c>
      <c r="AX109" s="79">
        <f t="shared" si="8"/>
        <v>0</v>
      </c>
      <c r="AY109" s="223">
        <f t="shared" si="9"/>
        <v>1</v>
      </c>
      <c r="AZ109" s="74">
        <v>1</v>
      </c>
      <c r="BA109" s="75" t="s">
        <v>89</v>
      </c>
      <c r="BB109" s="65" t="s">
        <v>103</v>
      </c>
      <c r="BC109" s="66" t="s">
        <v>14001</v>
      </c>
      <c r="BD109" s="221" t="s">
        <v>87</v>
      </c>
      <c r="BE109" s="221" t="s">
        <v>87</v>
      </c>
    </row>
    <row r="110" spans="2:57" x14ac:dyDescent="0.25">
      <c r="B110" s="221">
        <v>2025</v>
      </c>
      <c r="C110" s="221">
        <v>891780111</v>
      </c>
      <c r="D110" s="221" t="s">
        <v>78</v>
      </c>
      <c r="E110" s="65" t="s">
        <v>14000</v>
      </c>
      <c r="F110" s="65" t="s">
        <v>13999</v>
      </c>
      <c r="G110" s="306">
        <v>0</v>
      </c>
      <c r="H110" s="65" t="s">
        <v>81</v>
      </c>
      <c r="I110" s="221" t="s">
        <v>82</v>
      </c>
      <c r="J110" s="220" t="s">
        <v>83</v>
      </c>
      <c r="K110" s="66" t="s">
        <v>13998</v>
      </c>
      <c r="L110" s="68">
        <v>13110000</v>
      </c>
      <c r="M110" s="221" t="s">
        <v>85</v>
      </c>
      <c r="N110" s="66" t="s">
        <v>10998</v>
      </c>
      <c r="O110" s="66">
        <v>39047351</v>
      </c>
      <c r="P110" s="65">
        <v>28</v>
      </c>
      <c r="Q110" s="78">
        <v>45670</v>
      </c>
      <c r="R110" s="66">
        <v>5573604000</v>
      </c>
      <c r="S110" s="78">
        <v>45677</v>
      </c>
      <c r="T110" s="68">
        <v>13110000</v>
      </c>
      <c r="U110" s="65" t="s">
        <v>87</v>
      </c>
      <c r="V110" s="68">
        <v>57441846</v>
      </c>
      <c r="W110" s="67" t="s">
        <v>8628</v>
      </c>
      <c r="X110" s="70">
        <v>45677</v>
      </c>
      <c r="Y110" s="70">
        <v>45677</v>
      </c>
      <c r="Z110" s="70" t="s">
        <v>89</v>
      </c>
      <c r="AA110" s="70">
        <v>45808</v>
      </c>
      <c r="AB110" s="49">
        <f t="shared" si="5"/>
        <v>131</v>
      </c>
      <c r="AC110" s="65">
        <v>2</v>
      </c>
      <c r="AD110" s="424">
        <v>2850000</v>
      </c>
      <c r="AE110" s="65">
        <v>1</v>
      </c>
      <c r="AF110" s="78">
        <v>45838</v>
      </c>
      <c r="AG110" s="49">
        <f t="shared" si="6"/>
        <v>30</v>
      </c>
      <c r="AH110" s="65">
        <v>0</v>
      </c>
      <c r="AI110" s="68">
        <v>0</v>
      </c>
      <c r="AJ110" s="65" t="s">
        <v>89</v>
      </c>
      <c r="AK110" s="78" t="s">
        <v>89</v>
      </c>
      <c r="AL110" s="65">
        <v>0</v>
      </c>
      <c r="AM110" s="78" t="s">
        <v>89</v>
      </c>
      <c r="AN110" s="78" t="s">
        <v>89</v>
      </c>
      <c r="AO110" s="78" t="s">
        <v>89</v>
      </c>
      <c r="AP110" s="49">
        <f t="shared" si="7"/>
        <v>0</v>
      </c>
      <c r="AQ110" s="49">
        <f>+L110+AD110-AI110</f>
        <v>15960000</v>
      </c>
      <c r="AR110" s="65" t="s">
        <v>87</v>
      </c>
      <c r="AS110" s="68">
        <v>13110000</v>
      </c>
      <c r="AT110" s="65" t="s">
        <v>90</v>
      </c>
      <c r="AU110" s="68">
        <v>0</v>
      </c>
      <c r="AV110" s="75" t="s">
        <v>89</v>
      </c>
      <c r="AW110" s="423">
        <v>15960000</v>
      </c>
      <c r="AX110" s="79">
        <f t="shared" si="8"/>
        <v>0</v>
      </c>
      <c r="AY110" s="223">
        <f t="shared" si="9"/>
        <v>1</v>
      </c>
      <c r="AZ110" s="74">
        <v>1</v>
      </c>
      <c r="BA110" s="75" t="s">
        <v>89</v>
      </c>
      <c r="BB110" s="65" t="s">
        <v>103</v>
      </c>
      <c r="BC110" s="66" t="s">
        <v>13997</v>
      </c>
      <c r="BD110" s="221" t="s">
        <v>87</v>
      </c>
      <c r="BE110" s="221" t="s">
        <v>87</v>
      </c>
    </row>
    <row r="111" spans="2:57" x14ac:dyDescent="0.25">
      <c r="B111" s="221">
        <v>2025</v>
      </c>
      <c r="C111" s="221">
        <v>891780111</v>
      </c>
      <c r="D111" s="221" t="s">
        <v>78</v>
      </c>
      <c r="E111" s="65" t="s">
        <v>13996</v>
      </c>
      <c r="F111" s="65" t="s">
        <v>13995</v>
      </c>
      <c r="G111" s="306">
        <v>0</v>
      </c>
      <c r="H111" s="65" t="s">
        <v>81</v>
      </c>
      <c r="I111" s="221" t="s">
        <v>82</v>
      </c>
      <c r="J111" s="220" t="s">
        <v>83</v>
      </c>
      <c r="K111" s="66" t="s">
        <v>13994</v>
      </c>
      <c r="L111" s="68">
        <v>15739800</v>
      </c>
      <c r="M111" s="221" t="s">
        <v>85</v>
      </c>
      <c r="N111" s="66" t="s">
        <v>10287</v>
      </c>
      <c r="O111" s="66">
        <v>17805883</v>
      </c>
      <c r="P111" s="65">
        <v>28</v>
      </c>
      <c r="Q111" s="78">
        <v>45670</v>
      </c>
      <c r="R111" s="66">
        <v>5573604000</v>
      </c>
      <c r="S111" s="78">
        <v>45677</v>
      </c>
      <c r="T111" s="68">
        <v>15739800</v>
      </c>
      <c r="U111" s="65" t="s">
        <v>87</v>
      </c>
      <c r="V111" s="68">
        <v>85449357</v>
      </c>
      <c r="W111" s="67" t="s">
        <v>8976</v>
      </c>
      <c r="X111" s="70">
        <v>45677</v>
      </c>
      <c r="Y111" s="70">
        <v>45677</v>
      </c>
      <c r="Z111" s="70" t="s">
        <v>89</v>
      </c>
      <c r="AA111" s="70">
        <v>45808</v>
      </c>
      <c r="AB111" s="49">
        <f t="shared" si="5"/>
        <v>131</v>
      </c>
      <c r="AC111" s="65">
        <v>2</v>
      </c>
      <c r="AD111" s="424">
        <v>3472000</v>
      </c>
      <c r="AE111" s="65">
        <v>1</v>
      </c>
      <c r="AF111" s="78">
        <v>45838</v>
      </c>
      <c r="AG111" s="49">
        <f t="shared" si="6"/>
        <v>30</v>
      </c>
      <c r="AH111" s="65">
        <v>0</v>
      </c>
      <c r="AI111" s="68">
        <v>0</v>
      </c>
      <c r="AJ111" s="65" t="s">
        <v>89</v>
      </c>
      <c r="AK111" s="78" t="s">
        <v>89</v>
      </c>
      <c r="AL111" s="65">
        <v>0</v>
      </c>
      <c r="AM111" s="78" t="s">
        <v>89</v>
      </c>
      <c r="AN111" s="78" t="s">
        <v>89</v>
      </c>
      <c r="AO111" s="78" t="s">
        <v>89</v>
      </c>
      <c r="AP111" s="49">
        <f t="shared" si="7"/>
        <v>0</v>
      </c>
      <c r="AQ111" s="49">
        <f>+L111+AD111-AI111</f>
        <v>19211800</v>
      </c>
      <c r="AR111" s="65" t="s">
        <v>87</v>
      </c>
      <c r="AS111" s="68">
        <v>15739800</v>
      </c>
      <c r="AT111" s="65" t="s">
        <v>90</v>
      </c>
      <c r="AU111" s="68">
        <v>0</v>
      </c>
      <c r="AV111" s="75" t="s">
        <v>89</v>
      </c>
      <c r="AW111" s="423">
        <v>19211800</v>
      </c>
      <c r="AX111" s="79">
        <f t="shared" si="8"/>
        <v>0</v>
      </c>
      <c r="AY111" s="223">
        <f t="shared" si="9"/>
        <v>1</v>
      </c>
      <c r="AZ111" s="74">
        <v>1</v>
      </c>
      <c r="BA111" s="75" t="s">
        <v>89</v>
      </c>
      <c r="BB111" s="65" t="s">
        <v>103</v>
      </c>
      <c r="BC111" s="66" t="s">
        <v>13993</v>
      </c>
      <c r="BD111" s="221" t="s">
        <v>87</v>
      </c>
      <c r="BE111" s="221" t="s">
        <v>87</v>
      </c>
    </row>
    <row r="112" spans="2:57" x14ac:dyDescent="0.25">
      <c r="B112" s="221">
        <v>2025</v>
      </c>
      <c r="C112" s="221">
        <v>891780111</v>
      </c>
      <c r="D112" s="221" t="s">
        <v>78</v>
      </c>
      <c r="E112" s="65" t="s">
        <v>13992</v>
      </c>
      <c r="F112" s="65" t="s">
        <v>13991</v>
      </c>
      <c r="G112" s="306">
        <v>0</v>
      </c>
      <c r="H112" s="65" t="s">
        <v>81</v>
      </c>
      <c r="I112" s="221" t="s">
        <v>82</v>
      </c>
      <c r="J112" s="220" t="s">
        <v>83</v>
      </c>
      <c r="K112" s="66" t="s">
        <v>13990</v>
      </c>
      <c r="L112" s="68">
        <v>29140000</v>
      </c>
      <c r="M112" s="221" t="s">
        <v>85</v>
      </c>
      <c r="N112" s="66" t="s">
        <v>10064</v>
      </c>
      <c r="O112" s="66">
        <v>19601307</v>
      </c>
      <c r="P112" s="65">
        <v>28</v>
      </c>
      <c r="Q112" s="78">
        <v>45670</v>
      </c>
      <c r="R112" s="66">
        <v>5573604000</v>
      </c>
      <c r="S112" s="78">
        <v>45677</v>
      </c>
      <c r="T112" s="68">
        <v>29140000</v>
      </c>
      <c r="U112" s="65" t="s">
        <v>87</v>
      </c>
      <c r="V112" s="68">
        <v>84452087</v>
      </c>
      <c r="W112" s="67" t="s">
        <v>9549</v>
      </c>
      <c r="X112" s="70">
        <v>45677</v>
      </c>
      <c r="Y112" s="70">
        <v>45677</v>
      </c>
      <c r="Z112" s="70" t="s">
        <v>89</v>
      </c>
      <c r="AA112" s="70">
        <v>45808</v>
      </c>
      <c r="AB112" s="49">
        <f t="shared" si="5"/>
        <v>131</v>
      </c>
      <c r="AC112" s="65">
        <v>2</v>
      </c>
      <c r="AD112" s="424">
        <v>6200000</v>
      </c>
      <c r="AE112" s="65">
        <v>1</v>
      </c>
      <c r="AF112" s="78">
        <v>45838</v>
      </c>
      <c r="AG112" s="49">
        <f t="shared" si="6"/>
        <v>30</v>
      </c>
      <c r="AH112" s="65">
        <v>0</v>
      </c>
      <c r="AI112" s="68">
        <v>0</v>
      </c>
      <c r="AJ112" s="65" t="s">
        <v>89</v>
      </c>
      <c r="AK112" s="78" t="s">
        <v>89</v>
      </c>
      <c r="AL112" s="65">
        <v>0</v>
      </c>
      <c r="AM112" s="78" t="s">
        <v>89</v>
      </c>
      <c r="AN112" s="78" t="s">
        <v>89</v>
      </c>
      <c r="AO112" s="78" t="s">
        <v>89</v>
      </c>
      <c r="AP112" s="49">
        <f t="shared" si="7"/>
        <v>0</v>
      </c>
      <c r="AQ112" s="49">
        <f>+L112+AD112-AI112</f>
        <v>35340000</v>
      </c>
      <c r="AR112" s="65" t="s">
        <v>87</v>
      </c>
      <c r="AS112" s="68">
        <v>29140000</v>
      </c>
      <c r="AT112" s="65" t="s">
        <v>90</v>
      </c>
      <c r="AU112" s="68">
        <v>0</v>
      </c>
      <c r="AV112" s="75" t="s">
        <v>89</v>
      </c>
      <c r="AW112" s="423">
        <v>35340000</v>
      </c>
      <c r="AX112" s="79">
        <f t="shared" si="8"/>
        <v>0</v>
      </c>
      <c r="AY112" s="223">
        <f t="shared" si="9"/>
        <v>1</v>
      </c>
      <c r="AZ112" s="74">
        <v>1</v>
      </c>
      <c r="BA112" s="75" t="s">
        <v>89</v>
      </c>
      <c r="BB112" s="65" t="s">
        <v>103</v>
      </c>
      <c r="BC112" s="66" t="s">
        <v>13989</v>
      </c>
      <c r="BD112" s="221" t="s">
        <v>87</v>
      </c>
      <c r="BE112" s="221" t="s">
        <v>87</v>
      </c>
    </row>
    <row r="113" spans="2:57" x14ac:dyDescent="0.25">
      <c r="B113" s="221">
        <v>2025</v>
      </c>
      <c r="C113" s="221">
        <v>891780111</v>
      </c>
      <c r="D113" s="221" t="s">
        <v>78</v>
      </c>
      <c r="E113" s="65" t="s">
        <v>13988</v>
      </c>
      <c r="F113" s="65" t="s">
        <v>13987</v>
      </c>
      <c r="G113" s="306">
        <v>0</v>
      </c>
      <c r="H113" s="65" t="s">
        <v>81</v>
      </c>
      <c r="I113" s="221" t="s">
        <v>82</v>
      </c>
      <c r="J113" s="220" t="s">
        <v>83</v>
      </c>
      <c r="K113" s="66" t="s">
        <v>13986</v>
      </c>
      <c r="L113" s="68">
        <v>10200000</v>
      </c>
      <c r="M113" s="221" t="s">
        <v>85</v>
      </c>
      <c r="N113" s="66" t="s">
        <v>10001</v>
      </c>
      <c r="O113" s="66">
        <v>1082887356</v>
      </c>
      <c r="P113" s="65">
        <v>27</v>
      </c>
      <c r="Q113" s="78">
        <v>45670</v>
      </c>
      <c r="R113" s="66">
        <v>2494141000</v>
      </c>
      <c r="S113" s="78">
        <v>45677</v>
      </c>
      <c r="T113" s="68">
        <v>10200000</v>
      </c>
      <c r="U113" s="65" t="s">
        <v>87</v>
      </c>
      <c r="V113" s="68">
        <v>85466528</v>
      </c>
      <c r="W113" s="67" t="s">
        <v>9684</v>
      </c>
      <c r="X113" s="70">
        <v>45677</v>
      </c>
      <c r="Y113" s="70">
        <v>45677</v>
      </c>
      <c r="Z113" s="70" t="s">
        <v>89</v>
      </c>
      <c r="AA113" s="70">
        <v>45808</v>
      </c>
      <c r="AB113" s="49">
        <f t="shared" si="5"/>
        <v>131</v>
      </c>
      <c r="AC113" s="65">
        <v>0</v>
      </c>
      <c r="AD113" s="424">
        <v>0</v>
      </c>
      <c r="AE113" s="65">
        <v>0</v>
      </c>
      <c r="AF113" s="78" t="s">
        <v>89</v>
      </c>
      <c r="AG113" s="49">
        <f t="shared" si="6"/>
        <v>0</v>
      </c>
      <c r="AH113" s="65">
        <v>1</v>
      </c>
      <c r="AI113" s="68">
        <v>9000000</v>
      </c>
      <c r="AJ113" s="70">
        <v>45688</v>
      </c>
      <c r="AK113" s="78">
        <v>45688</v>
      </c>
      <c r="AL113" s="65">
        <v>0</v>
      </c>
      <c r="AM113" s="78" t="s">
        <v>89</v>
      </c>
      <c r="AN113" s="78" t="s">
        <v>89</v>
      </c>
      <c r="AO113" s="78" t="s">
        <v>89</v>
      </c>
      <c r="AP113" s="49">
        <f t="shared" si="7"/>
        <v>0</v>
      </c>
      <c r="AQ113" s="49">
        <f>+L113+AD113-AI113</f>
        <v>1200000</v>
      </c>
      <c r="AR113" s="65" t="s">
        <v>87</v>
      </c>
      <c r="AS113" s="68">
        <v>1200000</v>
      </c>
      <c r="AT113" s="65" t="s">
        <v>90</v>
      </c>
      <c r="AU113" s="68">
        <v>0</v>
      </c>
      <c r="AV113" s="75" t="s">
        <v>89</v>
      </c>
      <c r="AW113" s="423">
        <v>1200000</v>
      </c>
      <c r="AX113" s="79">
        <f t="shared" si="8"/>
        <v>0</v>
      </c>
      <c r="AY113" s="223">
        <f t="shared" si="9"/>
        <v>1</v>
      </c>
      <c r="AZ113" s="74">
        <v>1</v>
      </c>
      <c r="BA113" s="78">
        <v>45709</v>
      </c>
      <c r="BB113" s="65" t="s">
        <v>150</v>
      </c>
      <c r="BC113" s="66" t="s">
        <v>13985</v>
      </c>
      <c r="BD113" s="221" t="s">
        <v>87</v>
      </c>
      <c r="BE113" s="221" t="s">
        <v>87</v>
      </c>
    </row>
    <row r="114" spans="2:57" x14ac:dyDescent="0.25">
      <c r="B114" s="221">
        <v>2025</v>
      </c>
      <c r="C114" s="221">
        <v>891780111</v>
      </c>
      <c r="D114" s="221" t="s">
        <v>78</v>
      </c>
      <c r="E114" s="65" t="s">
        <v>13984</v>
      </c>
      <c r="F114" s="65" t="s">
        <v>13983</v>
      </c>
      <c r="G114" s="306">
        <v>0</v>
      </c>
      <c r="H114" s="65" t="s">
        <v>81</v>
      </c>
      <c r="I114" s="221" t="s">
        <v>82</v>
      </c>
      <c r="J114" s="220" t="s">
        <v>83</v>
      </c>
      <c r="K114" s="66" t="s">
        <v>11759</v>
      </c>
      <c r="L114" s="68">
        <v>16549900</v>
      </c>
      <c r="M114" s="221" t="s">
        <v>85</v>
      </c>
      <c r="N114" s="66" t="s">
        <v>9963</v>
      </c>
      <c r="O114" s="66">
        <v>1083554776</v>
      </c>
      <c r="P114" s="65">
        <v>28</v>
      </c>
      <c r="Q114" s="78">
        <v>45670</v>
      </c>
      <c r="R114" s="66">
        <v>5573604000</v>
      </c>
      <c r="S114" s="78">
        <v>45677</v>
      </c>
      <c r="T114" s="68">
        <v>16549900</v>
      </c>
      <c r="U114" s="65" t="s">
        <v>87</v>
      </c>
      <c r="V114" s="68">
        <v>85465146</v>
      </c>
      <c r="W114" s="67" t="s">
        <v>8366</v>
      </c>
      <c r="X114" s="70">
        <v>45677</v>
      </c>
      <c r="Y114" s="70">
        <v>45677</v>
      </c>
      <c r="Z114" s="70" t="s">
        <v>89</v>
      </c>
      <c r="AA114" s="70">
        <v>45808</v>
      </c>
      <c r="AB114" s="49">
        <f t="shared" si="5"/>
        <v>131</v>
      </c>
      <c r="AC114" s="65">
        <v>2</v>
      </c>
      <c r="AD114" s="424">
        <v>3472000</v>
      </c>
      <c r="AE114" s="65">
        <v>1</v>
      </c>
      <c r="AF114" s="78">
        <v>45838</v>
      </c>
      <c r="AG114" s="49">
        <f t="shared" si="6"/>
        <v>30</v>
      </c>
      <c r="AH114" s="65">
        <v>0</v>
      </c>
      <c r="AI114" s="68">
        <v>0</v>
      </c>
      <c r="AJ114" s="65" t="s">
        <v>89</v>
      </c>
      <c r="AK114" s="78" t="s">
        <v>89</v>
      </c>
      <c r="AL114" s="65">
        <v>0</v>
      </c>
      <c r="AM114" s="78" t="s">
        <v>89</v>
      </c>
      <c r="AN114" s="78" t="s">
        <v>89</v>
      </c>
      <c r="AO114" s="78" t="s">
        <v>89</v>
      </c>
      <c r="AP114" s="49">
        <f t="shared" si="7"/>
        <v>0</v>
      </c>
      <c r="AQ114" s="49">
        <f>+L114+AD114-AI114</f>
        <v>20021900</v>
      </c>
      <c r="AR114" s="65" t="s">
        <v>87</v>
      </c>
      <c r="AS114" s="68">
        <v>16549900</v>
      </c>
      <c r="AT114" s="65" t="s">
        <v>90</v>
      </c>
      <c r="AU114" s="68">
        <v>0</v>
      </c>
      <c r="AV114" s="75" t="s">
        <v>89</v>
      </c>
      <c r="AW114" s="423">
        <v>20021900</v>
      </c>
      <c r="AX114" s="79">
        <f t="shared" si="8"/>
        <v>0</v>
      </c>
      <c r="AY114" s="223">
        <f t="shared" si="9"/>
        <v>1</v>
      </c>
      <c r="AZ114" s="74">
        <v>1</v>
      </c>
      <c r="BA114" s="75" t="s">
        <v>89</v>
      </c>
      <c r="BB114" s="65" t="s">
        <v>103</v>
      </c>
      <c r="BC114" s="66" t="s">
        <v>13982</v>
      </c>
      <c r="BD114" s="221" t="s">
        <v>87</v>
      </c>
      <c r="BE114" s="221" t="s">
        <v>87</v>
      </c>
    </row>
    <row r="115" spans="2:57" x14ac:dyDescent="0.25">
      <c r="B115" s="221">
        <v>2025</v>
      </c>
      <c r="C115" s="221">
        <v>891780111</v>
      </c>
      <c r="D115" s="221" t="s">
        <v>78</v>
      </c>
      <c r="E115" s="65" t="s">
        <v>13981</v>
      </c>
      <c r="F115" s="65" t="s">
        <v>13980</v>
      </c>
      <c r="G115" s="306">
        <v>0</v>
      </c>
      <c r="H115" s="65" t="s">
        <v>81</v>
      </c>
      <c r="I115" s="221" t="s">
        <v>82</v>
      </c>
      <c r="J115" s="220" t="s">
        <v>83</v>
      </c>
      <c r="K115" s="66" t="s">
        <v>13979</v>
      </c>
      <c r="L115" s="68">
        <v>11500000</v>
      </c>
      <c r="M115" s="221" t="s">
        <v>85</v>
      </c>
      <c r="N115" s="66" t="s">
        <v>11741</v>
      </c>
      <c r="O115" s="66">
        <v>1083014411</v>
      </c>
      <c r="P115" s="65">
        <v>28</v>
      </c>
      <c r="Q115" s="78">
        <v>45670</v>
      </c>
      <c r="R115" s="66">
        <v>5573604000</v>
      </c>
      <c r="S115" s="78">
        <v>45677</v>
      </c>
      <c r="T115" s="68">
        <v>11500000</v>
      </c>
      <c r="U115" s="65" t="s">
        <v>87</v>
      </c>
      <c r="V115" s="68">
        <v>1082870070</v>
      </c>
      <c r="W115" s="67" t="s">
        <v>8403</v>
      </c>
      <c r="X115" s="70">
        <v>45677</v>
      </c>
      <c r="Y115" s="70">
        <v>45677</v>
      </c>
      <c r="Z115" s="70" t="s">
        <v>89</v>
      </c>
      <c r="AA115" s="70">
        <v>45777</v>
      </c>
      <c r="AB115" s="49">
        <f t="shared" si="5"/>
        <v>100</v>
      </c>
      <c r="AC115" s="65">
        <v>0</v>
      </c>
      <c r="AD115" s="424">
        <v>0</v>
      </c>
      <c r="AE115" s="65">
        <v>0</v>
      </c>
      <c r="AF115" s="78" t="s">
        <v>89</v>
      </c>
      <c r="AG115" s="49">
        <f t="shared" si="6"/>
        <v>0</v>
      </c>
      <c r="AH115" s="65">
        <v>0</v>
      </c>
      <c r="AI115" s="68">
        <v>0</v>
      </c>
      <c r="AJ115" s="65" t="s">
        <v>89</v>
      </c>
      <c r="AK115" s="78" t="s">
        <v>89</v>
      </c>
      <c r="AL115" s="65">
        <v>0</v>
      </c>
      <c r="AM115" s="78" t="s">
        <v>89</v>
      </c>
      <c r="AN115" s="78" t="s">
        <v>89</v>
      </c>
      <c r="AO115" s="78" t="s">
        <v>89</v>
      </c>
      <c r="AP115" s="49">
        <f t="shared" si="7"/>
        <v>0</v>
      </c>
      <c r="AQ115" s="49">
        <f>+L115+AD115-AI115</f>
        <v>11500000</v>
      </c>
      <c r="AR115" s="65" t="s">
        <v>87</v>
      </c>
      <c r="AS115" s="68">
        <v>11500000</v>
      </c>
      <c r="AT115" s="65" t="s">
        <v>90</v>
      </c>
      <c r="AU115" s="68">
        <v>0</v>
      </c>
      <c r="AV115" s="75" t="s">
        <v>89</v>
      </c>
      <c r="AW115" s="423">
        <v>11500000</v>
      </c>
      <c r="AX115" s="79">
        <f t="shared" si="8"/>
        <v>0</v>
      </c>
      <c r="AY115" s="223">
        <f t="shared" si="9"/>
        <v>1</v>
      </c>
      <c r="AZ115" s="74">
        <v>1</v>
      </c>
      <c r="BA115" s="75" t="s">
        <v>89</v>
      </c>
      <c r="BB115" s="65" t="s">
        <v>103</v>
      </c>
      <c r="BC115" s="66" t="s">
        <v>13978</v>
      </c>
      <c r="BD115" s="221" t="s">
        <v>87</v>
      </c>
      <c r="BE115" s="221" t="s">
        <v>87</v>
      </c>
    </row>
    <row r="116" spans="2:57" x14ac:dyDescent="0.25">
      <c r="B116" s="221">
        <v>2025</v>
      </c>
      <c r="C116" s="221">
        <v>891780111</v>
      </c>
      <c r="D116" s="221" t="s">
        <v>78</v>
      </c>
      <c r="E116" s="65" t="s">
        <v>13977</v>
      </c>
      <c r="F116" s="65" t="s">
        <v>13976</v>
      </c>
      <c r="G116" s="306">
        <v>0</v>
      </c>
      <c r="H116" s="65" t="s">
        <v>81</v>
      </c>
      <c r="I116" s="221" t="s">
        <v>82</v>
      </c>
      <c r="J116" s="220" t="s">
        <v>83</v>
      </c>
      <c r="K116" s="66" t="s">
        <v>13975</v>
      </c>
      <c r="L116" s="68">
        <v>15739800</v>
      </c>
      <c r="M116" s="221" t="s">
        <v>85</v>
      </c>
      <c r="N116" s="66" t="s">
        <v>10054</v>
      </c>
      <c r="O116" s="66">
        <v>57461691</v>
      </c>
      <c r="P116" s="65">
        <v>28</v>
      </c>
      <c r="Q116" s="78">
        <v>45670</v>
      </c>
      <c r="R116" s="66">
        <v>5573604000</v>
      </c>
      <c r="S116" s="78">
        <v>45677</v>
      </c>
      <c r="T116" s="68">
        <v>15739800</v>
      </c>
      <c r="U116" s="65" t="s">
        <v>87</v>
      </c>
      <c r="V116" s="68">
        <v>32697737</v>
      </c>
      <c r="W116" s="67" t="s">
        <v>10053</v>
      </c>
      <c r="X116" s="70">
        <v>45677</v>
      </c>
      <c r="Y116" s="70">
        <v>45677</v>
      </c>
      <c r="Z116" s="70" t="s">
        <v>89</v>
      </c>
      <c r="AA116" s="70">
        <v>45808</v>
      </c>
      <c r="AB116" s="49">
        <f t="shared" si="5"/>
        <v>131</v>
      </c>
      <c r="AC116" s="65">
        <v>2</v>
      </c>
      <c r="AD116" s="424">
        <v>3472000</v>
      </c>
      <c r="AE116" s="65">
        <v>1</v>
      </c>
      <c r="AF116" s="78">
        <v>45838</v>
      </c>
      <c r="AG116" s="49">
        <f t="shared" si="6"/>
        <v>30</v>
      </c>
      <c r="AH116" s="65">
        <v>0</v>
      </c>
      <c r="AI116" s="68">
        <v>0</v>
      </c>
      <c r="AJ116" s="65" t="s">
        <v>89</v>
      </c>
      <c r="AK116" s="78" t="s">
        <v>89</v>
      </c>
      <c r="AL116" s="65">
        <v>0</v>
      </c>
      <c r="AM116" s="78" t="s">
        <v>89</v>
      </c>
      <c r="AN116" s="78" t="s">
        <v>89</v>
      </c>
      <c r="AO116" s="78" t="s">
        <v>89</v>
      </c>
      <c r="AP116" s="49">
        <f t="shared" si="7"/>
        <v>0</v>
      </c>
      <c r="AQ116" s="49">
        <f>+L116+AD116-AI116</f>
        <v>19211800</v>
      </c>
      <c r="AR116" s="65" t="s">
        <v>87</v>
      </c>
      <c r="AS116" s="68">
        <v>15739800</v>
      </c>
      <c r="AT116" s="65" t="s">
        <v>90</v>
      </c>
      <c r="AU116" s="68">
        <v>0</v>
      </c>
      <c r="AV116" s="75" t="s">
        <v>89</v>
      </c>
      <c r="AW116" s="423">
        <v>19211800</v>
      </c>
      <c r="AX116" s="79">
        <f t="shared" si="8"/>
        <v>0</v>
      </c>
      <c r="AY116" s="223">
        <f t="shared" si="9"/>
        <v>1</v>
      </c>
      <c r="AZ116" s="74">
        <v>1</v>
      </c>
      <c r="BA116" s="75" t="s">
        <v>89</v>
      </c>
      <c r="BB116" s="65" t="s">
        <v>103</v>
      </c>
      <c r="BC116" s="66" t="s">
        <v>13974</v>
      </c>
      <c r="BD116" s="221" t="s">
        <v>87</v>
      </c>
      <c r="BE116" s="221" t="s">
        <v>87</v>
      </c>
    </row>
    <row r="117" spans="2:57" x14ac:dyDescent="0.25">
      <c r="B117" s="221">
        <v>2025</v>
      </c>
      <c r="C117" s="221">
        <v>891780111</v>
      </c>
      <c r="D117" s="221" t="s">
        <v>78</v>
      </c>
      <c r="E117" s="65" t="s">
        <v>13973</v>
      </c>
      <c r="F117" s="65" t="s">
        <v>13972</v>
      </c>
      <c r="G117" s="306">
        <v>0</v>
      </c>
      <c r="H117" s="65" t="s">
        <v>81</v>
      </c>
      <c r="I117" s="221" t="s">
        <v>82</v>
      </c>
      <c r="J117" s="220" t="s">
        <v>83</v>
      </c>
      <c r="K117" s="66" t="s">
        <v>13971</v>
      </c>
      <c r="L117" s="68">
        <v>13110000</v>
      </c>
      <c r="M117" s="221" t="s">
        <v>85</v>
      </c>
      <c r="N117" s="66" t="s">
        <v>10809</v>
      </c>
      <c r="O117" s="66">
        <v>32801897</v>
      </c>
      <c r="P117" s="65">
        <v>28</v>
      </c>
      <c r="Q117" s="78">
        <v>45670</v>
      </c>
      <c r="R117" s="66">
        <v>5573604000</v>
      </c>
      <c r="S117" s="78">
        <v>45678</v>
      </c>
      <c r="T117" s="68">
        <v>13110000</v>
      </c>
      <c r="U117" s="65" t="s">
        <v>87</v>
      </c>
      <c r="V117" s="68">
        <v>57441846</v>
      </c>
      <c r="W117" s="67" t="s">
        <v>8628</v>
      </c>
      <c r="X117" s="70">
        <v>45678</v>
      </c>
      <c r="Y117" s="70">
        <v>45678</v>
      </c>
      <c r="Z117" s="70" t="s">
        <v>89</v>
      </c>
      <c r="AA117" s="70">
        <v>45808</v>
      </c>
      <c r="AB117" s="49">
        <f t="shared" si="5"/>
        <v>130</v>
      </c>
      <c r="AC117" s="65">
        <v>2</v>
      </c>
      <c r="AD117" s="424">
        <v>2850000</v>
      </c>
      <c r="AE117" s="65">
        <v>1</v>
      </c>
      <c r="AF117" s="78">
        <v>45838</v>
      </c>
      <c r="AG117" s="49">
        <f t="shared" si="6"/>
        <v>30</v>
      </c>
      <c r="AH117" s="65">
        <v>0</v>
      </c>
      <c r="AI117" s="68">
        <v>0</v>
      </c>
      <c r="AJ117" s="65" t="s">
        <v>89</v>
      </c>
      <c r="AK117" s="78" t="s">
        <v>89</v>
      </c>
      <c r="AL117" s="65">
        <v>0</v>
      </c>
      <c r="AM117" s="78" t="s">
        <v>89</v>
      </c>
      <c r="AN117" s="78" t="s">
        <v>89</v>
      </c>
      <c r="AO117" s="78" t="s">
        <v>89</v>
      </c>
      <c r="AP117" s="49">
        <f t="shared" si="7"/>
        <v>0</v>
      </c>
      <c r="AQ117" s="49">
        <f>+L117+AD117-AI117</f>
        <v>15960000</v>
      </c>
      <c r="AR117" s="65" t="s">
        <v>87</v>
      </c>
      <c r="AS117" s="68">
        <v>13110000</v>
      </c>
      <c r="AT117" s="65" t="s">
        <v>90</v>
      </c>
      <c r="AU117" s="68">
        <v>0</v>
      </c>
      <c r="AV117" s="75" t="s">
        <v>89</v>
      </c>
      <c r="AW117" s="423">
        <v>15960000</v>
      </c>
      <c r="AX117" s="79">
        <f t="shared" si="8"/>
        <v>0</v>
      </c>
      <c r="AY117" s="223">
        <f t="shared" si="9"/>
        <v>1</v>
      </c>
      <c r="AZ117" s="74">
        <v>1</v>
      </c>
      <c r="BA117" s="75" t="s">
        <v>89</v>
      </c>
      <c r="BB117" s="65" t="s">
        <v>103</v>
      </c>
      <c r="BC117" s="66" t="s">
        <v>13970</v>
      </c>
      <c r="BD117" s="221" t="s">
        <v>87</v>
      </c>
      <c r="BE117" s="221" t="s">
        <v>87</v>
      </c>
    </row>
    <row r="118" spans="2:57" x14ac:dyDescent="0.25">
      <c r="B118" s="221">
        <v>2025</v>
      </c>
      <c r="C118" s="221">
        <v>891780111</v>
      </c>
      <c r="D118" s="221" t="s">
        <v>78</v>
      </c>
      <c r="E118" s="65" t="s">
        <v>13969</v>
      </c>
      <c r="F118" s="65" t="s">
        <v>13968</v>
      </c>
      <c r="G118" s="306">
        <v>0</v>
      </c>
      <c r="H118" s="65" t="s">
        <v>81</v>
      </c>
      <c r="I118" s="221" t="s">
        <v>82</v>
      </c>
      <c r="J118" s="220" t="s">
        <v>83</v>
      </c>
      <c r="K118" s="66" t="s">
        <v>13967</v>
      </c>
      <c r="L118" s="68">
        <v>17167800</v>
      </c>
      <c r="M118" s="221" t="s">
        <v>85</v>
      </c>
      <c r="N118" s="66" t="s">
        <v>10918</v>
      </c>
      <c r="O118" s="66">
        <v>1082964829</v>
      </c>
      <c r="P118" s="65">
        <v>28</v>
      </c>
      <c r="Q118" s="78">
        <v>45670</v>
      </c>
      <c r="R118" s="66">
        <v>5573604000</v>
      </c>
      <c r="S118" s="78">
        <v>45678</v>
      </c>
      <c r="T118" s="68">
        <v>17167800</v>
      </c>
      <c r="U118" s="65" t="s">
        <v>87</v>
      </c>
      <c r="V118" s="68">
        <v>85152695</v>
      </c>
      <c r="W118" s="67" t="s">
        <v>8504</v>
      </c>
      <c r="X118" s="70">
        <v>45678</v>
      </c>
      <c r="Y118" s="70">
        <v>45678</v>
      </c>
      <c r="Z118" s="70" t="s">
        <v>89</v>
      </c>
      <c r="AA118" s="70">
        <v>45808</v>
      </c>
      <c r="AB118" s="49">
        <f t="shared" si="5"/>
        <v>130</v>
      </c>
      <c r="AC118" s="65">
        <v>2</v>
      </c>
      <c r="AD118" s="424">
        <v>3787000</v>
      </c>
      <c r="AE118" s="65">
        <v>1</v>
      </c>
      <c r="AF118" s="78">
        <v>45838</v>
      </c>
      <c r="AG118" s="49">
        <f t="shared" si="6"/>
        <v>30</v>
      </c>
      <c r="AH118" s="65">
        <v>0</v>
      </c>
      <c r="AI118" s="68">
        <v>0</v>
      </c>
      <c r="AJ118" s="65" t="s">
        <v>89</v>
      </c>
      <c r="AK118" s="78" t="s">
        <v>89</v>
      </c>
      <c r="AL118" s="65">
        <v>0</v>
      </c>
      <c r="AM118" s="78" t="s">
        <v>89</v>
      </c>
      <c r="AN118" s="78" t="s">
        <v>89</v>
      </c>
      <c r="AO118" s="78" t="s">
        <v>89</v>
      </c>
      <c r="AP118" s="49">
        <f t="shared" si="7"/>
        <v>0</v>
      </c>
      <c r="AQ118" s="49">
        <f>+L118+AD118-AI118</f>
        <v>20954800</v>
      </c>
      <c r="AR118" s="65" t="s">
        <v>87</v>
      </c>
      <c r="AS118" s="68">
        <v>17167800</v>
      </c>
      <c r="AT118" s="65" t="s">
        <v>90</v>
      </c>
      <c r="AU118" s="68">
        <v>0</v>
      </c>
      <c r="AV118" s="75" t="s">
        <v>89</v>
      </c>
      <c r="AW118" s="423">
        <v>20954800</v>
      </c>
      <c r="AX118" s="79">
        <f t="shared" si="8"/>
        <v>0</v>
      </c>
      <c r="AY118" s="223">
        <f t="shared" si="9"/>
        <v>1</v>
      </c>
      <c r="AZ118" s="74">
        <v>1</v>
      </c>
      <c r="BA118" s="75" t="s">
        <v>89</v>
      </c>
      <c r="BB118" s="65" t="s">
        <v>103</v>
      </c>
      <c r="BC118" s="66" t="s">
        <v>13966</v>
      </c>
      <c r="BD118" s="221" t="s">
        <v>87</v>
      </c>
      <c r="BE118" s="221" t="s">
        <v>87</v>
      </c>
    </row>
    <row r="119" spans="2:57" x14ac:dyDescent="0.25">
      <c r="B119" s="221">
        <v>2025</v>
      </c>
      <c r="C119" s="221">
        <v>891780111</v>
      </c>
      <c r="D119" s="221" t="s">
        <v>78</v>
      </c>
      <c r="E119" s="65" t="s">
        <v>13965</v>
      </c>
      <c r="F119" s="65" t="s">
        <v>13964</v>
      </c>
      <c r="G119" s="306">
        <v>0</v>
      </c>
      <c r="H119" s="65" t="s">
        <v>81</v>
      </c>
      <c r="I119" s="221" t="s">
        <v>82</v>
      </c>
      <c r="J119" s="220" t="s">
        <v>83</v>
      </c>
      <c r="K119" s="66" t="s">
        <v>13963</v>
      </c>
      <c r="L119" s="68">
        <v>19040000</v>
      </c>
      <c r="M119" s="221" t="s">
        <v>85</v>
      </c>
      <c r="N119" s="66" t="s">
        <v>10864</v>
      </c>
      <c r="O119" s="66">
        <v>1151937991</v>
      </c>
      <c r="P119" s="65">
        <v>28</v>
      </c>
      <c r="Q119" s="78">
        <v>45670</v>
      </c>
      <c r="R119" s="66">
        <v>5573604000</v>
      </c>
      <c r="S119" s="78">
        <v>45678</v>
      </c>
      <c r="T119" s="68">
        <v>19040000</v>
      </c>
      <c r="U119" s="65" t="s">
        <v>87</v>
      </c>
      <c r="V119" s="68">
        <v>85467461</v>
      </c>
      <c r="W119" s="67" t="s">
        <v>9510</v>
      </c>
      <c r="X119" s="70">
        <v>45678</v>
      </c>
      <c r="Y119" s="70">
        <v>45678</v>
      </c>
      <c r="Z119" s="70" t="s">
        <v>89</v>
      </c>
      <c r="AA119" s="70">
        <v>45808</v>
      </c>
      <c r="AB119" s="49">
        <f t="shared" si="5"/>
        <v>130</v>
      </c>
      <c r="AC119" s="65">
        <v>2</v>
      </c>
      <c r="AD119" s="424">
        <v>4200000</v>
      </c>
      <c r="AE119" s="65">
        <v>1</v>
      </c>
      <c r="AF119" s="78">
        <v>45838</v>
      </c>
      <c r="AG119" s="49">
        <f t="shared" si="6"/>
        <v>30</v>
      </c>
      <c r="AH119" s="65">
        <v>0</v>
      </c>
      <c r="AI119" s="68">
        <v>0</v>
      </c>
      <c r="AJ119" s="65" t="s">
        <v>89</v>
      </c>
      <c r="AK119" s="78" t="s">
        <v>89</v>
      </c>
      <c r="AL119" s="65">
        <v>0</v>
      </c>
      <c r="AM119" s="78" t="s">
        <v>89</v>
      </c>
      <c r="AN119" s="78" t="s">
        <v>89</v>
      </c>
      <c r="AO119" s="78" t="s">
        <v>89</v>
      </c>
      <c r="AP119" s="49">
        <f t="shared" si="7"/>
        <v>0</v>
      </c>
      <c r="AQ119" s="49">
        <f>+L119+AD119-AI119</f>
        <v>23240000</v>
      </c>
      <c r="AR119" s="65" t="s">
        <v>87</v>
      </c>
      <c r="AS119" s="68">
        <v>19040000</v>
      </c>
      <c r="AT119" s="65" t="s">
        <v>90</v>
      </c>
      <c r="AU119" s="68">
        <v>0</v>
      </c>
      <c r="AV119" s="75" t="s">
        <v>89</v>
      </c>
      <c r="AW119" s="423">
        <v>23240000</v>
      </c>
      <c r="AX119" s="79">
        <f t="shared" si="8"/>
        <v>0</v>
      </c>
      <c r="AY119" s="223">
        <f t="shared" si="9"/>
        <v>1</v>
      </c>
      <c r="AZ119" s="74">
        <v>1</v>
      </c>
      <c r="BA119" s="75" t="s">
        <v>89</v>
      </c>
      <c r="BB119" s="65" t="s">
        <v>103</v>
      </c>
      <c r="BC119" s="66" t="s">
        <v>13962</v>
      </c>
      <c r="BD119" s="221" t="s">
        <v>87</v>
      </c>
      <c r="BE119" s="221" t="s">
        <v>87</v>
      </c>
    </row>
    <row r="120" spans="2:57" x14ac:dyDescent="0.25">
      <c r="B120" s="221">
        <v>2025</v>
      </c>
      <c r="C120" s="221">
        <v>891780111</v>
      </c>
      <c r="D120" s="221" t="s">
        <v>78</v>
      </c>
      <c r="E120" s="65" t="s">
        <v>13961</v>
      </c>
      <c r="F120" s="65" t="s">
        <v>13960</v>
      </c>
      <c r="G120" s="306">
        <v>0</v>
      </c>
      <c r="H120" s="65" t="s">
        <v>81</v>
      </c>
      <c r="I120" s="221" t="s">
        <v>82</v>
      </c>
      <c r="J120" s="220" t="s">
        <v>83</v>
      </c>
      <c r="K120" s="66" t="s">
        <v>13959</v>
      </c>
      <c r="L120" s="68">
        <v>15739800</v>
      </c>
      <c r="M120" s="221" t="s">
        <v>85</v>
      </c>
      <c r="N120" s="66" t="s">
        <v>10574</v>
      </c>
      <c r="O120" s="66">
        <v>75035405</v>
      </c>
      <c r="P120" s="65">
        <v>28</v>
      </c>
      <c r="Q120" s="78">
        <v>45670</v>
      </c>
      <c r="R120" s="66">
        <v>5573604000</v>
      </c>
      <c r="S120" s="78">
        <v>45678</v>
      </c>
      <c r="T120" s="68">
        <v>15739800</v>
      </c>
      <c r="U120" s="65" t="s">
        <v>87</v>
      </c>
      <c r="V120" s="68">
        <v>85152695</v>
      </c>
      <c r="W120" s="67" t="s">
        <v>8504</v>
      </c>
      <c r="X120" s="70">
        <v>45678</v>
      </c>
      <c r="Y120" s="70">
        <v>45678</v>
      </c>
      <c r="Z120" s="70" t="s">
        <v>89</v>
      </c>
      <c r="AA120" s="70">
        <v>45808</v>
      </c>
      <c r="AB120" s="49">
        <f t="shared" si="5"/>
        <v>130</v>
      </c>
      <c r="AC120" s="65">
        <v>2</v>
      </c>
      <c r="AD120" s="424">
        <v>3472000</v>
      </c>
      <c r="AE120" s="65">
        <v>1</v>
      </c>
      <c r="AF120" s="78">
        <v>45838</v>
      </c>
      <c r="AG120" s="49">
        <f t="shared" si="6"/>
        <v>30</v>
      </c>
      <c r="AH120" s="65">
        <v>0</v>
      </c>
      <c r="AI120" s="68">
        <v>0</v>
      </c>
      <c r="AJ120" s="65" t="s">
        <v>89</v>
      </c>
      <c r="AK120" s="78" t="s">
        <v>89</v>
      </c>
      <c r="AL120" s="65">
        <v>0</v>
      </c>
      <c r="AM120" s="78" t="s">
        <v>89</v>
      </c>
      <c r="AN120" s="78" t="s">
        <v>89</v>
      </c>
      <c r="AO120" s="78" t="s">
        <v>89</v>
      </c>
      <c r="AP120" s="49">
        <f t="shared" si="7"/>
        <v>0</v>
      </c>
      <c r="AQ120" s="49">
        <f>+L120+AD120-AI120</f>
        <v>19211800</v>
      </c>
      <c r="AR120" s="65" t="s">
        <v>87</v>
      </c>
      <c r="AS120" s="68">
        <v>15739800</v>
      </c>
      <c r="AT120" s="65" t="s">
        <v>90</v>
      </c>
      <c r="AU120" s="68">
        <v>0</v>
      </c>
      <c r="AV120" s="75" t="s">
        <v>89</v>
      </c>
      <c r="AW120" s="423">
        <v>19211800</v>
      </c>
      <c r="AX120" s="79">
        <f t="shared" si="8"/>
        <v>0</v>
      </c>
      <c r="AY120" s="223">
        <f t="shared" si="9"/>
        <v>1</v>
      </c>
      <c r="AZ120" s="74">
        <v>1</v>
      </c>
      <c r="BA120" s="75" t="s">
        <v>89</v>
      </c>
      <c r="BB120" s="65" t="s">
        <v>103</v>
      </c>
      <c r="BC120" s="66" t="s">
        <v>13958</v>
      </c>
      <c r="BD120" s="221" t="s">
        <v>87</v>
      </c>
      <c r="BE120" s="221" t="s">
        <v>87</v>
      </c>
    </row>
    <row r="121" spans="2:57" x14ac:dyDescent="0.25">
      <c r="B121" s="221">
        <v>2025</v>
      </c>
      <c r="C121" s="221">
        <v>891780111</v>
      </c>
      <c r="D121" s="221" t="s">
        <v>78</v>
      </c>
      <c r="E121" s="65" t="s">
        <v>13957</v>
      </c>
      <c r="F121" s="65" t="s">
        <v>13956</v>
      </c>
      <c r="G121" s="306">
        <v>0</v>
      </c>
      <c r="H121" s="65" t="s">
        <v>81</v>
      </c>
      <c r="I121" s="221" t="s">
        <v>82</v>
      </c>
      <c r="J121" s="220" t="s">
        <v>83</v>
      </c>
      <c r="K121" s="66" t="s">
        <v>13955</v>
      </c>
      <c r="L121" s="68">
        <v>14307200</v>
      </c>
      <c r="M121" s="221" t="s">
        <v>85</v>
      </c>
      <c r="N121" s="66" t="s">
        <v>10145</v>
      </c>
      <c r="O121" s="66">
        <v>1082946247</v>
      </c>
      <c r="P121" s="65">
        <v>28</v>
      </c>
      <c r="Q121" s="78">
        <v>45670</v>
      </c>
      <c r="R121" s="66">
        <v>5573604000</v>
      </c>
      <c r="S121" s="78">
        <v>45678</v>
      </c>
      <c r="T121" s="68">
        <v>14307200</v>
      </c>
      <c r="U121" s="65" t="s">
        <v>87</v>
      </c>
      <c r="V121" s="68">
        <v>85152695</v>
      </c>
      <c r="W121" s="67" t="s">
        <v>8504</v>
      </c>
      <c r="X121" s="70">
        <v>45678</v>
      </c>
      <c r="Y121" s="70">
        <v>45678</v>
      </c>
      <c r="Z121" s="70" t="s">
        <v>89</v>
      </c>
      <c r="AA121" s="70">
        <v>45808</v>
      </c>
      <c r="AB121" s="49">
        <f t="shared" si="5"/>
        <v>130</v>
      </c>
      <c r="AC121" s="65">
        <v>2</v>
      </c>
      <c r="AD121" s="424">
        <v>3156000</v>
      </c>
      <c r="AE121" s="65">
        <v>1</v>
      </c>
      <c r="AF121" s="78">
        <v>45838</v>
      </c>
      <c r="AG121" s="49">
        <f t="shared" si="6"/>
        <v>30</v>
      </c>
      <c r="AH121" s="65">
        <v>0</v>
      </c>
      <c r="AI121" s="68">
        <v>0</v>
      </c>
      <c r="AJ121" s="65" t="s">
        <v>89</v>
      </c>
      <c r="AK121" s="78" t="s">
        <v>89</v>
      </c>
      <c r="AL121" s="65">
        <v>0</v>
      </c>
      <c r="AM121" s="78" t="s">
        <v>89</v>
      </c>
      <c r="AN121" s="78" t="s">
        <v>89</v>
      </c>
      <c r="AO121" s="78" t="s">
        <v>89</v>
      </c>
      <c r="AP121" s="49">
        <f t="shared" si="7"/>
        <v>0</v>
      </c>
      <c r="AQ121" s="49">
        <f>+L121+AD121-AI121</f>
        <v>17463200</v>
      </c>
      <c r="AR121" s="65" t="s">
        <v>87</v>
      </c>
      <c r="AS121" s="68">
        <v>14307200</v>
      </c>
      <c r="AT121" s="65" t="s">
        <v>90</v>
      </c>
      <c r="AU121" s="68">
        <v>0</v>
      </c>
      <c r="AV121" s="75" t="s">
        <v>89</v>
      </c>
      <c r="AW121" s="423">
        <v>17463200</v>
      </c>
      <c r="AX121" s="79">
        <f t="shared" si="8"/>
        <v>0</v>
      </c>
      <c r="AY121" s="223">
        <f t="shared" si="9"/>
        <v>1</v>
      </c>
      <c r="AZ121" s="74">
        <v>1</v>
      </c>
      <c r="BA121" s="75" t="s">
        <v>89</v>
      </c>
      <c r="BB121" s="65" t="s">
        <v>103</v>
      </c>
      <c r="BC121" s="66" t="s">
        <v>13954</v>
      </c>
      <c r="BD121" s="221" t="s">
        <v>87</v>
      </c>
      <c r="BE121" s="221" t="s">
        <v>87</v>
      </c>
    </row>
    <row r="122" spans="2:57" x14ac:dyDescent="0.25">
      <c r="B122" s="221">
        <v>2025</v>
      </c>
      <c r="C122" s="221">
        <v>891780111</v>
      </c>
      <c r="D122" s="221" t="s">
        <v>78</v>
      </c>
      <c r="E122" s="65" t="s">
        <v>13953</v>
      </c>
      <c r="F122" s="65" t="s">
        <v>13952</v>
      </c>
      <c r="G122" s="306">
        <v>0</v>
      </c>
      <c r="H122" s="65" t="s">
        <v>81</v>
      </c>
      <c r="I122" s="221" t="s">
        <v>82</v>
      </c>
      <c r="J122" s="220" t="s">
        <v>83</v>
      </c>
      <c r="K122" s="66" t="s">
        <v>13951</v>
      </c>
      <c r="L122" s="68">
        <v>9825000</v>
      </c>
      <c r="M122" s="221" t="s">
        <v>85</v>
      </c>
      <c r="N122" s="66" t="s">
        <v>9288</v>
      </c>
      <c r="O122" s="66">
        <v>36506829</v>
      </c>
      <c r="P122" s="65">
        <v>27</v>
      </c>
      <c r="Q122" s="78">
        <v>45670</v>
      </c>
      <c r="R122" s="66">
        <v>2494141000</v>
      </c>
      <c r="S122" s="78">
        <v>45678</v>
      </c>
      <c r="T122" s="68">
        <v>9825000</v>
      </c>
      <c r="U122" s="65" t="s">
        <v>87</v>
      </c>
      <c r="V122" s="68">
        <v>8742360</v>
      </c>
      <c r="W122" s="67" t="s">
        <v>13290</v>
      </c>
      <c r="X122" s="70">
        <v>45678</v>
      </c>
      <c r="Y122" s="70">
        <v>45678</v>
      </c>
      <c r="Z122" s="70" t="s">
        <v>89</v>
      </c>
      <c r="AA122" s="70">
        <v>45808</v>
      </c>
      <c r="AB122" s="49">
        <f t="shared" si="5"/>
        <v>130</v>
      </c>
      <c r="AC122" s="65">
        <v>2</v>
      </c>
      <c r="AD122" s="424">
        <v>975000</v>
      </c>
      <c r="AE122" s="65">
        <v>1</v>
      </c>
      <c r="AF122" s="78">
        <v>45821</v>
      </c>
      <c r="AG122" s="49">
        <f t="shared" si="6"/>
        <v>13</v>
      </c>
      <c r="AH122" s="65">
        <v>0</v>
      </c>
      <c r="AI122" s="68">
        <v>0</v>
      </c>
      <c r="AJ122" s="65" t="s">
        <v>89</v>
      </c>
      <c r="AK122" s="78" t="s">
        <v>89</v>
      </c>
      <c r="AL122" s="65">
        <v>0</v>
      </c>
      <c r="AM122" s="78" t="s">
        <v>89</v>
      </c>
      <c r="AN122" s="78" t="s">
        <v>89</v>
      </c>
      <c r="AO122" s="78" t="s">
        <v>89</v>
      </c>
      <c r="AP122" s="49">
        <f t="shared" si="7"/>
        <v>0</v>
      </c>
      <c r="AQ122" s="49">
        <f>+L122+AD122-AI122</f>
        <v>10800000</v>
      </c>
      <c r="AR122" s="65" t="s">
        <v>87</v>
      </c>
      <c r="AS122" s="68">
        <v>9825000</v>
      </c>
      <c r="AT122" s="65" t="s">
        <v>90</v>
      </c>
      <c r="AU122" s="68">
        <v>0</v>
      </c>
      <c r="AV122" s="75" t="s">
        <v>89</v>
      </c>
      <c r="AW122" s="423">
        <v>10800000</v>
      </c>
      <c r="AX122" s="79">
        <f t="shared" si="8"/>
        <v>0</v>
      </c>
      <c r="AY122" s="223">
        <f t="shared" si="9"/>
        <v>1</v>
      </c>
      <c r="AZ122" s="74">
        <v>1</v>
      </c>
      <c r="BA122" s="75" t="s">
        <v>89</v>
      </c>
      <c r="BB122" s="65" t="s">
        <v>103</v>
      </c>
      <c r="BC122" s="66" t="s">
        <v>13950</v>
      </c>
      <c r="BD122" s="221" t="s">
        <v>87</v>
      </c>
      <c r="BE122" s="221" t="s">
        <v>87</v>
      </c>
    </row>
    <row r="123" spans="2:57" x14ac:dyDescent="0.25">
      <c r="B123" s="221">
        <v>2025</v>
      </c>
      <c r="C123" s="221">
        <v>891780111</v>
      </c>
      <c r="D123" s="221" t="s">
        <v>78</v>
      </c>
      <c r="E123" s="65" t="s">
        <v>13949</v>
      </c>
      <c r="F123" s="65" t="s">
        <v>13948</v>
      </c>
      <c r="G123" s="306">
        <v>0</v>
      </c>
      <c r="H123" s="65" t="s">
        <v>81</v>
      </c>
      <c r="I123" s="221" t="s">
        <v>82</v>
      </c>
      <c r="J123" s="220" t="s">
        <v>83</v>
      </c>
      <c r="K123" s="66" t="s">
        <v>13947</v>
      </c>
      <c r="L123" s="68">
        <v>16536600</v>
      </c>
      <c r="M123" s="221" t="s">
        <v>85</v>
      </c>
      <c r="N123" s="66" t="s">
        <v>10719</v>
      </c>
      <c r="O123" s="66">
        <v>57295586</v>
      </c>
      <c r="P123" s="65">
        <v>28</v>
      </c>
      <c r="Q123" s="78">
        <v>45670</v>
      </c>
      <c r="R123" s="66">
        <v>5573604000</v>
      </c>
      <c r="S123" s="78">
        <v>45678</v>
      </c>
      <c r="T123" s="68">
        <v>16536600</v>
      </c>
      <c r="U123" s="65" t="s">
        <v>87</v>
      </c>
      <c r="V123" s="68">
        <v>1082889541</v>
      </c>
      <c r="W123" s="67" t="s">
        <v>1852</v>
      </c>
      <c r="X123" s="70">
        <v>45678</v>
      </c>
      <c r="Y123" s="70">
        <v>45678</v>
      </c>
      <c r="Z123" s="70" t="s">
        <v>89</v>
      </c>
      <c r="AA123" s="70">
        <v>45808</v>
      </c>
      <c r="AB123" s="49">
        <f t="shared" si="5"/>
        <v>130</v>
      </c>
      <c r="AC123" s="65">
        <v>2</v>
      </c>
      <c r="AD123" s="424">
        <v>3787000</v>
      </c>
      <c r="AE123" s="65">
        <v>1</v>
      </c>
      <c r="AF123" s="78">
        <v>45838</v>
      </c>
      <c r="AG123" s="49">
        <f t="shared" si="6"/>
        <v>30</v>
      </c>
      <c r="AH123" s="65">
        <v>0</v>
      </c>
      <c r="AI123" s="68">
        <v>0</v>
      </c>
      <c r="AJ123" s="65" t="s">
        <v>89</v>
      </c>
      <c r="AK123" s="78" t="s">
        <v>89</v>
      </c>
      <c r="AL123" s="65">
        <v>0</v>
      </c>
      <c r="AM123" s="78" t="s">
        <v>89</v>
      </c>
      <c r="AN123" s="78" t="s">
        <v>89</v>
      </c>
      <c r="AO123" s="78" t="s">
        <v>89</v>
      </c>
      <c r="AP123" s="49">
        <f t="shared" si="7"/>
        <v>0</v>
      </c>
      <c r="AQ123" s="49">
        <f>+L123+AD123-AI123</f>
        <v>20323600</v>
      </c>
      <c r="AR123" s="65" t="s">
        <v>87</v>
      </c>
      <c r="AS123" s="68">
        <v>16536600</v>
      </c>
      <c r="AT123" s="65" t="s">
        <v>90</v>
      </c>
      <c r="AU123" s="68">
        <v>0</v>
      </c>
      <c r="AV123" s="75" t="s">
        <v>89</v>
      </c>
      <c r="AW123" s="423">
        <v>20323600</v>
      </c>
      <c r="AX123" s="79">
        <f t="shared" si="8"/>
        <v>0</v>
      </c>
      <c r="AY123" s="223">
        <f t="shared" si="9"/>
        <v>1</v>
      </c>
      <c r="AZ123" s="74">
        <v>1</v>
      </c>
      <c r="BA123" s="75" t="s">
        <v>89</v>
      </c>
      <c r="BB123" s="65" t="s">
        <v>103</v>
      </c>
      <c r="BC123" s="66" t="s">
        <v>13946</v>
      </c>
      <c r="BD123" s="221" t="s">
        <v>87</v>
      </c>
      <c r="BE123" s="221" t="s">
        <v>87</v>
      </c>
    </row>
    <row r="124" spans="2:57" x14ac:dyDescent="0.25">
      <c r="B124" s="221">
        <v>2025</v>
      </c>
      <c r="C124" s="221">
        <v>891780111</v>
      </c>
      <c r="D124" s="221" t="s">
        <v>78</v>
      </c>
      <c r="E124" s="65" t="s">
        <v>13945</v>
      </c>
      <c r="F124" s="65" t="s">
        <v>13944</v>
      </c>
      <c r="G124" s="306">
        <v>0</v>
      </c>
      <c r="H124" s="65" t="s">
        <v>81</v>
      </c>
      <c r="I124" s="221" t="s">
        <v>82</v>
      </c>
      <c r="J124" s="220" t="s">
        <v>83</v>
      </c>
      <c r="K124" s="66" t="s">
        <v>13943</v>
      </c>
      <c r="L124" s="68">
        <v>24890000</v>
      </c>
      <c r="M124" s="221" t="s">
        <v>85</v>
      </c>
      <c r="N124" s="66" t="s">
        <v>9851</v>
      </c>
      <c r="O124" s="66">
        <v>63315351</v>
      </c>
      <c r="P124" s="65">
        <v>28</v>
      </c>
      <c r="Q124" s="78">
        <v>45670</v>
      </c>
      <c r="R124" s="66">
        <v>5573604000</v>
      </c>
      <c r="S124" s="78">
        <v>45678</v>
      </c>
      <c r="T124" s="68">
        <v>24890000</v>
      </c>
      <c r="U124" s="65" t="s">
        <v>87</v>
      </c>
      <c r="V124" s="68">
        <v>45691169</v>
      </c>
      <c r="W124" s="67" t="s">
        <v>8679</v>
      </c>
      <c r="X124" s="70">
        <v>45678</v>
      </c>
      <c r="Y124" s="70">
        <v>45678</v>
      </c>
      <c r="Z124" s="70" t="s">
        <v>89</v>
      </c>
      <c r="AA124" s="70">
        <v>45808</v>
      </c>
      <c r="AB124" s="49">
        <f t="shared" si="5"/>
        <v>130</v>
      </c>
      <c r="AC124" s="65">
        <v>4</v>
      </c>
      <c r="AD124" s="424">
        <v>10700000</v>
      </c>
      <c r="AE124" s="65">
        <v>1</v>
      </c>
      <c r="AF124" s="78">
        <v>45838</v>
      </c>
      <c r="AG124" s="49">
        <f t="shared" si="6"/>
        <v>30</v>
      </c>
      <c r="AH124" s="65">
        <v>0</v>
      </c>
      <c r="AI124" s="68">
        <v>0</v>
      </c>
      <c r="AJ124" s="65" t="s">
        <v>89</v>
      </c>
      <c r="AK124" s="78" t="s">
        <v>89</v>
      </c>
      <c r="AL124" s="65">
        <v>0</v>
      </c>
      <c r="AM124" s="78" t="s">
        <v>89</v>
      </c>
      <c r="AN124" s="78" t="s">
        <v>89</v>
      </c>
      <c r="AO124" s="78" t="s">
        <v>89</v>
      </c>
      <c r="AP124" s="49">
        <f t="shared" si="7"/>
        <v>0</v>
      </c>
      <c r="AQ124" s="49">
        <f>+L124+AD124-AI124</f>
        <v>35590000</v>
      </c>
      <c r="AR124" s="65" t="s">
        <v>87</v>
      </c>
      <c r="AS124" s="68">
        <v>28890000</v>
      </c>
      <c r="AT124" s="65" t="s">
        <v>90</v>
      </c>
      <c r="AU124" s="68">
        <v>0</v>
      </c>
      <c r="AV124" s="75" t="s">
        <v>89</v>
      </c>
      <c r="AW124" s="423">
        <v>35590000</v>
      </c>
      <c r="AX124" s="79">
        <f t="shared" si="8"/>
        <v>0</v>
      </c>
      <c r="AY124" s="223">
        <f t="shared" si="9"/>
        <v>1</v>
      </c>
      <c r="AZ124" s="74">
        <v>1</v>
      </c>
      <c r="BA124" s="75" t="s">
        <v>89</v>
      </c>
      <c r="BB124" s="65" t="s">
        <v>103</v>
      </c>
      <c r="BC124" s="66" t="s">
        <v>13942</v>
      </c>
      <c r="BD124" s="221" t="s">
        <v>87</v>
      </c>
      <c r="BE124" s="221" t="s">
        <v>87</v>
      </c>
    </row>
    <row r="125" spans="2:57" x14ac:dyDescent="0.25">
      <c r="B125" s="221">
        <v>2025</v>
      </c>
      <c r="C125" s="221">
        <v>891780111</v>
      </c>
      <c r="D125" s="221" t="s">
        <v>78</v>
      </c>
      <c r="E125" s="65" t="s">
        <v>13941</v>
      </c>
      <c r="F125" s="65" t="s">
        <v>13940</v>
      </c>
      <c r="G125" s="306">
        <v>0</v>
      </c>
      <c r="H125" s="65" t="s">
        <v>81</v>
      </c>
      <c r="I125" s="221" t="s">
        <v>82</v>
      </c>
      <c r="J125" s="220" t="s">
        <v>83</v>
      </c>
      <c r="K125" s="66" t="s">
        <v>13939</v>
      </c>
      <c r="L125" s="68">
        <v>15739800</v>
      </c>
      <c r="M125" s="221" t="s">
        <v>85</v>
      </c>
      <c r="N125" s="66" t="s">
        <v>10859</v>
      </c>
      <c r="O125" s="66">
        <v>84450353</v>
      </c>
      <c r="P125" s="65">
        <v>28</v>
      </c>
      <c r="Q125" s="78">
        <v>45670</v>
      </c>
      <c r="R125" s="66">
        <v>5573604000</v>
      </c>
      <c r="S125" s="78">
        <v>45678</v>
      </c>
      <c r="T125" s="68">
        <v>15739800</v>
      </c>
      <c r="U125" s="65" t="s">
        <v>87</v>
      </c>
      <c r="V125" s="68">
        <v>85449357</v>
      </c>
      <c r="W125" s="67" t="s">
        <v>8976</v>
      </c>
      <c r="X125" s="70">
        <v>45678</v>
      </c>
      <c r="Y125" s="70">
        <v>45678</v>
      </c>
      <c r="Z125" s="70" t="s">
        <v>89</v>
      </c>
      <c r="AA125" s="70">
        <v>45808</v>
      </c>
      <c r="AB125" s="49">
        <f t="shared" si="5"/>
        <v>130</v>
      </c>
      <c r="AC125" s="65">
        <v>2</v>
      </c>
      <c r="AD125" s="424">
        <v>3472000</v>
      </c>
      <c r="AE125" s="65">
        <v>1</v>
      </c>
      <c r="AF125" s="78">
        <v>45838</v>
      </c>
      <c r="AG125" s="49">
        <f t="shared" si="6"/>
        <v>30</v>
      </c>
      <c r="AH125" s="65">
        <v>0</v>
      </c>
      <c r="AI125" s="68">
        <v>0</v>
      </c>
      <c r="AJ125" s="65" t="s">
        <v>89</v>
      </c>
      <c r="AK125" s="78" t="s">
        <v>89</v>
      </c>
      <c r="AL125" s="65">
        <v>0</v>
      </c>
      <c r="AM125" s="78" t="s">
        <v>89</v>
      </c>
      <c r="AN125" s="78" t="s">
        <v>89</v>
      </c>
      <c r="AO125" s="78" t="s">
        <v>89</v>
      </c>
      <c r="AP125" s="49">
        <f t="shared" si="7"/>
        <v>0</v>
      </c>
      <c r="AQ125" s="49">
        <f>+L125+AD125-AI125</f>
        <v>19211800</v>
      </c>
      <c r="AR125" s="65" t="s">
        <v>87</v>
      </c>
      <c r="AS125" s="68">
        <v>15739800</v>
      </c>
      <c r="AT125" s="65" t="s">
        <v>90</v>
      </c>
      <c r="AU125" s="68">
        <v>0</v>
      </c>
      <c r="AV125" s="75" t="s">
        <v>89</v>
      </c>
      <c r="AW125" s="423">
        <v>19211800</v>
      </c>
      <c r="AX125" s="79">
        <f t="shared" si="8"/>
        <v>0</v>
      </c>
      <c r="AY125" s="223">
        <f t="shared" si="9"/>
        <v>1</v>
      </c>
      <c r="AZ125" s="74">
        <v>1</v>
      </c>
      <c r="BA125" s="75" t="s">
        <v>89</v>
      </c>
      <c r="BB125" s="65" t="s">
        <v>103</v>
      </c>
      <c r="BC125" s="66" t="s">
        <v>13938</v>
      </c>
      <c r="BD125" s="221" t="s">
        <v>87</v>
      </c>
      <c r="BE125" s="221" t="s">
        <v>87</v>
      </c>
    </row>
    <row r="126" spans="2:57" x14ac:dyDescent="0.25">
      <c r="B126" s="221">
        <v>2025</v>
      </c>
      <c r="C126" s="221">
        <v>891780111</v>
      </c>
      <c r="D126" s="221" t="s">
        <v>78</v>
      </c>
      <c r="E126" s="65" t="s">
        <v>13937</v>
      </c>
      <c r="F126" s="65" t="s">
        <v>13936</v>
      </c>
      <c r="G126" s="306">
        <v>0</v>
      </c>
      <c r="H126" s="65" t="s">
        <v>81</v>
      </c>
      <c r="I126" s="221" t="s">
        <v>82</v>
      </c>
      <c r="J126" s="220" t="s">
        <v>83</v>
      </c>
      <c r="K126" s="66" t="s">
        <v>13935</v>
      </c>
      <c r="L126" s="68">
        <v>16536600</v>
      </c>
      <c r="M126" s="221" t="s">
        <v>85</v>
      </c>
      <c r="N126" s="66" t="s">
        <v>9826</v>
      </c>
      <c r="O126" s="66">
        <v>84450853</v>
      </c>
      <c r="P126" s="65">
        <v>28</v>
      </c>
      <c r="Q126" s="78">
        <v>45670</v>
      </c>
      <c r="R126" s="66">
        <v>5573604000</v>
      </c>
      <c r="S126" s="78">
        <v>45678</v>
      </c>
      <c r="T126" s="68">
        <v>16536600</v>
      </c>
      <c r="U126" s="65" t="s">
        <v>87</v>
      </c>
      <c r="V126" s="68">
        <v>45691169</v>
      </c>
      <c r="W126" s="67" t="s">
        <v>8679</v>
      </c>
      <c r="X126" s="70">
        <v>45678</v>
      </c>
      <c r="Y126" s="70">
        <v>45678</v>
      </c>
      <c r="Z126" s="70" t="s">
        <v>89</v>
      </c>
      <c r="AA126" s="70">
        <v>45808</v>
      </c>
      <c r="AB126" s="49">
        <f t="shared" si="5"/>
        <v>130</v>
      </c>
      <c r="AC126" s="65">
        <v>2</v>
      </c>
      <c r="AD126" s="424">
        <v>3787000</v>
      </c>
      <c r="AE126" s="65">
        <v>1</v>
      </c>
      <c r="AF126" s="78">
        <v>45838</v>
      </c>
      <c r="AG126" s="49">
        <f t="shared" si="6"/>
        <v>30</v>
      </c>
      <c r="AH126" s="65">
        <v>0</v>
      </c>
      <c r="AI126" s="68">
        <v>0</v>
      </c>
      <c r="AJ126" s="65" t="s">
        <v>89</v>
      </c>
      <c r="AK126" s="78" t="s">
        <v>89</v>
      </c>
      <c r="AL126" s="65">
        <v>0</v>
      </c>
      <c r="AM126" s="78" t="s">
        <v>89</v>
      </c>
      <c r="AN126" s="78" t="s">
        <v>89</v>
      </c>
      <c r="AO126" s="78" t="s">
        <v>89</v>
      </c>
      <c r="AP126" s="49">
        <f t="shared" si="7"/>
        <v>0</v>
      </c>
      <c r="AQ126" s="49">
        <f>+L126+AD126-AI126</f>
        <v>20323600</v>
      </c>
      <c r="AR126" s="65" t="s">
        <v>87</v>
      </c>
      <c r="AS126" s="68">
        <v>16536600</v>
      </c>
      <c r="AT126" s="65" t="s">
        <v>90</v>
      </c>
      <c r="AU126" s="68">
        <v>0</v>
      </c>
      <c r="AV126" s="75" t="s">
        <v>89</v>
      </c>
      <c r="AW126" s="423">
        <v>20323600</v>
      </c>
      <c r="AX126" s="79">
        <f t="shared" si="8"/>
        <v>0</v>
      </c>
      <c r="AY126" s="223">
        <f t="shared" si="9"/>
        <v>1</v>
      </c>
      <c r="AZ126" s="74">
        <v>1</v>
      </c>
      <c r="BA126" s="75" t="s">
        <v>89</v>
      </c>
      <c r="BB126" s="65" t="s">
        <v>103</v>
      </c>
      <c r="BC126" s="66" t="s">
        <v>13934</v>
      </c>
      <c r="BD126" s="221" t="s">
        <v>87</v>
      </c>
      <c r="BE126" s="221" t="s">
        <v>87</v>
      </c>
    </row>
    <row r="127" spans="2:57" x14ac:dyDescent="0.25">
      <c r="B127" s="221">
        <v>2025</v>
      </c>
      <c r="C127" s="221">
        <v>891780111</v>
      </c>
      <c r="D127" s="221" t="s">
        <v>78</v>
      </c>
      <c r="E127" s="65" t="s">
        <v>13933</v>
      </c>
      <c r="F127" s="65" t="s">
        <v>13932</v>
      </c>
      <c r="G127" s="306">
        <v>0</v>
      </c>
      <c r="H127" s="65" t="s">
        <v>81</v>
      </c>
      <c r="I127" s="221" t="s">
        <v>82</v>
      </c>
      <c r="J127" s="220" t="s">
        <v>83</v>
      </c>
      <c r="K127" s="66" t="s">
        <v>13931</v>
      </c>
      <c r="L127" s="68">
        <v>22050000</v>
      </c>
      <c r="M127" s="221" t="s">
        <v>85</v>
      </c>
      <c r="N127" s="66" t="s">
        <v>13930</v>
      </c>
      <c r="O127" s="66">
        <v>1004370372</v>
      </c>
      <c r="P127" s="65">
        <v>28</v>
      </c>
      <c r="Q127" s="78">
        <v>45670</v>
      </c>
      <c r="R127" s="66">
        <v>5573604000</v>
      </c>
      <c r="S127" s="78">
        <v>45678</v>
      </c>
      <c r="T127" s="68">
        <v>22050000</v>
      </c>
      <c r="U127" s="65" t="s">
        <v>87</v>
      </c>
      <c r="V127" s="68">
        <v>85460304</v>
      </c>
      <c r="W127" s="67" t="s">
        <v>13873</v>
      </c>
      <c r="X127" s="70">
        <v>45678</v>
      </c>
      <c r="Y127" s="70">
        <v>45678</v>
      </c>
      <c r="Z127" s="70" t="s">
        <v>89</v>
      </c>
      <c r="AA127" s="70">
        <v>45808</v>
      </c>
      <c r="AB127" s="49">
        <f t="shared" si="5"/>
        <v>130</v>
      </c>
      <c r="AC127" s="65">
        <v>2</v>
      </c>
      <c r="AD127" s="424">
        <v>6400000</v>
      </c>
      <c r="AE127" s="65">
        <v>1</v>
      </c>
      <c r="AF127" s="78" t="s">
        <v>89</v>
      </c>
      <c r="AG127" s="49">
        <f t="shared" si="6"/>
        <v>0</v>
      </c>
      <c r="AH127" s="65">
        <v>0</v>
      </c>
      <c r="AI127" s="68">
        <v>0</v>
      </c>
      <c r="AJ127" s="65" t="s">
        <v>89</v>
      </c>
      <c r="AK127" s="78" t="s">
        <v>89</v>
      </c>
      <c r="AL127" s="65">
        <v>0</v>
      </c>
      <c r="AM127" s="78" t="s">
        <v>89</v>
      </c>
      <c r="AN127" s="78" t="s">
        <v>89</v>
      </c>
      <c r="AO127" s="78" t="s">
        <v>89</v>
      </c>
      <c r="AP127" s="49">
        <f t="shared" si="7"/>
        <v>0</v>
      </c>
      <c r="AQ127" s="49">
        <f>+L127+AD127-AI127</f>
        <v>28450000</v>
      </c>
      <c r="AR127" s="65" t="s">
        <v>87</v>
      </c>
      <c r="AS127" s="68">
        <v>28450000</v>
      </c>
      <c r="AT127" s="65" t="s">
        <v>90</v>
      </c>
      <c r="AU127" s="68">
        <v>0</v>
      </c>
      <c r="AV127" s="75" t="s">
        <v>89</v>
      </c>
      <c r="AW127" s="423">
        <v>28450000</v>
      </c>
      <c r="AX127" s="79">
        <f t="shared" si="8"/>
        <v>0</v>
      </c>
      <c r="AY127" s="223">
        <f t="shared" si="9"/>
        <v>1</v>
      </c>
      <c r="AZ127" s="74">
        <v>1</v>
      </c>
      <c r="BA127" s="75" t="s">
        <v>89</v>
      </c>
      <c r="BB127" s="65" t="s">
        <v>103</v>
      </c>
      <c r="BC127" s="66" t="s">
        <v>13929</v>
      </c>
      <c r="BD127" s="221" t="s">
        <v>87</v>
      </c>
      <c r="BE127" s="221" t="s">
        <v>87</v>
      </c>
    </row>
    <row r="128" spans="2:57" x14ac:dyDescent="0.25">
      <c r="B128" s="221">
        <v>2025</v>
      </c>
      <c r="C128" s="221">
        <v>891780111</v>
      </c>
      <c r="D128" s="221" t="s">
        <v>78</v>
      </c>
      <c r="E128" s="65" t="s">
        <v>13928</v>
      </c>
      <c r="F128" s="65" t="s">
        <v>13927</v>
      </c>
      <c r="G128" s="306">
        <v>0</v>
      </c>
      <c r="H128" s="65" t="s">
        <v>81</v>
      </c>
      <c r="I128" s="221" t="s">
        <v>82</v>
      </c>
      <c r="J128" s="220" t="s">
        <v>83</v>
      </c>
      <c r="K128" s="66" t="s">
        <v>13926</v>
      </c>
      <c r="L128" s="68">
        <v>22213400</v>
      </c>
      <c r="M128" s="221" t="s">
        <v>85</v>
      </c>
      <c r="N128" s="66" t="s">
        <v>10662</v>
      </c>
      <c r="O128" s="66">
        <v>39049050</v>
      </c>
      <c r="P128" s="65">
        <v>28</v>
      </c>
      <c r="Q128" s="78">
        <v>45670</v>
      </c>
      <c r="R128" s="66">
        <v>5573604000</v>
      </c>
      <c r="S128" s="78">
        <v>45678</v>
      </c>
      <c r="T128" s="68">
        <v>22213400</v>
      </c>
      <c r="U128" s="65" t="s">
        <v>87</v>
      </c>
      <c r="V128" s="68">
        <v>36557666</v>
      </c>
      <c r="W128" s="67" t="s">
        <v>8339</v>
      </c>
      <c r="X128" s="70">
        <v>45678</v>
      </c>
      <c r="Y128" s="70">
        <v>45678</v>
      </c>
      <c r="Z128" s="70" t="s">
        <v>89</v>
      </c>
      <c r="AA128" s="70">
        <v>45808</v>
      </c>
      <c r="AB128" s="49">
        <f t="shared" si="5"/>
        <v>130</v>
      </c>
      <c r="AC128" s="65">
        <v>2</v>
      </c>
      <c r="AD128" s="424">
        <v>4900000</v>
      </c>
      <c r="AE128" s="65">
        <v>1</v>
      </c>
      <c r="AF128" s="78">
        <v>45838</v>
      </c>
      <c r="AG128" s="49">
        <f t="shared" si="6"/>
        <v>30</v>
      </c>
      <c r="AH128" s="65">
        <v>0</v>
      </c>
      <c r="AI128" s="68">
        <v>0</v>
      </c>
      <c r="AJ128" s="65" t="s">
        <v>89</v>
      </c>
      <c r="AK128" s="78" t="s">
        <v>89</v>
      </c>
      <c r="AL128" s="65">
        <v>0</v>
      </c>
      <c r="AM128" s="78" t="s">
        <v>89</v>
      </c>
      <c r="AN128" s="78" t="s">
        <v>89</v>
      </c>
      <c r="AO128" s="78" t="s">
        <v>89</v>
      </c>
      <c r="AP128" s="49">
        <f t="shared" si="7"/>
        <v>0</v>
      </c>
      <c r="AQ128" s="49">
        <f>+L128+AD128-AI128</f>
        <v>27113400</v>
      </c>
      <c r="AR128" s="65" t="s">
        <v>87</v>
      </c>
      <c r="AS128" s="68">
        <v>22213400</v>
      </c>
      <c r="AT128" s="65" t="s">
        <v>90</v>
      </c>
      <c r="AU128" s="68">
        <v>0</v>
      </c>
      <c r="AV128" s="75" t="s">
        <v>89</v>
      </c>
      <c r="AW128" s="423">
        <v>27113400</v>
      </c>
      <c r="AX128" s="79">
        <f t="shared" si="8"/>
        <v>0</v>
      </c>
      <c r="AY128" s="223">
        <f t="shared" si="9"/>
        <v>1</v>
      </c>
      <c r="AZ128" s="74">
        <v>1</v>
      </c>
      <c r="BA128" s="75" t="s">
        <v>89</v>
      </c>
      <c r="BB128" s="65" t="s">
        <v>103</v>
      </c>
      <c r="BC128" s="66" t="s">
        <v>13925</v>
      </c>
      <c r="BD128" s="221" t="s">
        <v>87</v>
      </c>
      <c r="BE128" s="221" t="s">
        <v>87</v>
      </c>
    </row>
    <row r="129" spans="2:57" x14ac:dyDescent="0.25">
      <c r="B129" s="221">
        <v>2025</v>
      </c>
      <c r="C129" s="221">
        <v>891780111</v>
      </c>
      <c r="D129" s="221" t="s">
        <v>78</v>
      </c>
      <c r="E129" s="65" t="s">
        <v>13924</v>
      </c>
      <c r="F129" s="65" t="s">
        <v>13923</v>
      </c>
      <c r="G129" s="306">
        <v>0</v>
      </c>
      <c r="H129" s="65" t="s">
        <v>81</v>
      </c>
      <c r="I129" s="221" t="s">
        <v>82</v>
      </c>
      <c r="J129" s="220" t="s">
        <v>83</v>
      </c>
      <c r="K129" s="66" t="s">
        <v>13922</v>
      </c>
      <c r="L129" s="68">
        <v>14517600</v>
      </c>
      <c r="M129" s="221" t="s">
        <v>85</v>
      </c>
      <c r="N129" s="66" t="s">
        <v>9780</v>
      </c>
      <c r="O129" s="66">
        <v>1102864782</v>
      </c>
      <c r="P129" s="65">
        <v>28</v>
      </c>
      <c r="Q129" s="78">
        <v>45670</v>
      </c>
      <c r="R129" s="66">
        <v>5573604000</v>
      </c>
      <c r="S129" s="78">
        <v>45678</v>
      </c>
      <c r="T129" s="68">
        <v>14517600</v>
      </c>
      <c r="U129" s="65" t="s">
        <v>87</v>
      </c>
      <c r="V129" s="68">
        <v>72221403</v>
      </c>
      <c r="W129" s="67" t="s">
        <v>9344</v>
      </c>
      <c r="X129" s="70">
        <v>45678</v>
      </c>
      <c r="Y129" s="70">
        <v>45678</v>
      </c>
      <c r="Z129" s="70" t="s">
        <v>89</v>
      </c>
      <c r="AA129" s="70">
        <v>45808</v>
      </c>
      <c r="AB129" s="49">
        <f t="shared" si="5"/>
        <v>130</v>
      </c>
      <c r="AC129" s="65">
        <v>2</v>
      </c>
      <c r="AD129" s="424">
        <v>3156000</v>
      </c>
      <c r="AE129" s="65">
        <v>1</v>
      </c>
      <c r="AF129" s="78">
        <v>45838</v>
      </c>
      <c r="AG129" s="49">
        <f t="shared" si="6"/>
        <v>30</v>
      </c>
      <c r="AH129" s="65">
        <v>0</v>
      </c>
      <c r="AI129" s="68">
        <v>0</v>
      </c>
      <c r="AJ129" s="65" t="s">
        <v>89</v>
      </c>
      <c r="AK129" s="78" t="s">
        <v>89</v>
      </c>
      <c r="AL129" s="65">
        <v>0</v>
      </c>
      <c r="AM129" s="78" t="s">
        <v>89</v>
      </c>
      <c r="AN129" s="78" t="s">
        <v>89</v>
      </c>
      <c r="AO129" s="78" t="s">
        <v>89</v>
      </c>
      <c r="AP129" s="49">
        <f t="shared" si="7"/>
        <v>0</v>
      </c>
      <c r="AQ129" s="49">
        <f>+L129+AD129-AI129</f>
        <v>17673600</v>
      </c>
      <c r="AR129" s="65" t="s">
        <v>87</v>
      </c>
      <c r="AS129" s="68">
        <v>14517600</v>
      </c>
      <c r="AT129" s="65" t="s">
        <v>90</v>
      </c>
      <c r="AU129" s="68">
        <v>0</v>
      </c>
      <c r="AV129" s="75" t="s">
        <v>89</v>
      </c>
      <c r="AW129" s="423">
        <v>17673600</v>
      </c>
      <c r="AX129" s="79">
        <f t="shared" si="8"/>
        <v>0</v>
      </c>
      <c r="AY129" s="223">
        <f t="shared" si="9"/>
        <v>1</v>
      </c>
      <c r="AZ129" s="74">
        <v>1</v>
      </c>
      <c r="BA129" s="75" t="s">
        <v>89</v>
      </c>
      <c r="BB129" s="65" t="s">
        <v>103</v>
      </c>
      <c r="BC129" s="66" t="s">
        <v>13921</v>
      </c>
      <c r="BD129" s="221" t="s">
        <v>87</v>
      </c>
      <c r="BE129" s="221" t="s">
        <v>87</v>
      </c>
    </row>
    <row r="130" spans="2:57" x14ac:dyDescent="0.25">
      <c r="B130" s="221">
        <v>2025</v>
      </c>
      <c r="C130" s="221">
        <v>891780111</v>
      </c>
      <c r="D130" s="221" t="s">
        <v>78</v>
      </c>
      <c r="E130" s="65" t="s">
        <v>13920</v>
      </c>
      <c r="F130" s="65" t="s">
        <v>13919</v>
      </c>
      <c r="G130" s="306">
        <v>0</v>
      </c>
      <c r="H130" s="65" t="s">
        <v>81</v>
      </c>
      <c r="I130" s="221" t="s">
        <v>82</v>
      </c>
      <c r="J130" s="220" t="s">
        <v>83</v>
      </c>
      <c r="K130" s="66" t="s">
        <v>13918</v>
      </c>
      <c r="L130" s="68">
        <v>15971200</v>
      </c>
      <c r="M130" s="221" t="s">
        <v>85</v>
      </c>
      <c r="N130" s="66" t="s">
        <v>11319</v>
      </c>
      <c r="O130" s="66">
        <v>85464059</v>
      </c>
      <c r="P130" s="65">
        <v>28</v>
      </c>
      <c r="Q130" s="78">
        <v>45670</v>
      </c>
      <c r="R130" s="66">
        <v>5573604000</v>
      </c>
      <c r="S130" s="78">
        <v>45678</v>
      </c>
      <c r="T130" s="68">
        <v>15971200</v>
      </c>
      <c r="U130" s="65" t="s">
        <v>87</v>
      </c>
      <c r="V130" s="68">
        <v>57461777</v>
      </c>
      <c r="W130" s="67" t="s">
        <v>9663</v>
      </c>
      <c r="X130" s="70">
        <v>45678</v>
      </c>
      <c r="Y130" s="70">
        <v>45678</v>
      </c>
      <c r="Z130" s="70" t="s">
        <v>89</v>
      </c>
      <c r="AA130" s="70">
        <v>45808</v>
      </c>
      <c r="AB130" s="49">
        <f t="shared" si="5"/>
        <v>130</v>
      </c>
      <c r="AC130" s="65">
        <v>2</v>
      </c>
      <c r="AD130" s="424">
        <v>3472000</v>
      </c>
      <c r="AE130" s="65">
        <v>1</v>
      </c>
      <c r="AF130" s="78">
        <v>45838</v>
      </c>
      <c r="AG130" s="49">
        <f t="shared" si="6"/>
        <v>30</v>
      </c>
      <c r="AH130" s="65">
        <v>0</v>
      </c>
      <c r="AI130" s="68">
        <v>0</v>
      </c>
      <c r="AJ130" s="65" t="s">
        <v>89</v>
      </c>
      <c r="AK130" s="78" t="s">
        <v>89</v>
      </c>
      <c r="AL130" s="65">
        <v>0</v>
      </c>
      <c r="AM130" s="78" t="s">
        <v>89</v>
      </c>
      <c r="AN130" s="78" t="s">
        <v>89</v>
      </c>
      <c r="AO130" s="78" t="s">
        <v>89</v>
      </c>
      <c r="AP130" s="49">
        <f t="shared" si="7"/>
        <v>0</v>
      </c>
      <c r="AQ130" s="49">
        <f>+L130+AD130-AI130</f>
        <v>19443200</v>
      </c>
      <c r="AR130" s="65" t="s">
        <v>87</v>
      </c>
      <c r="AS130" s="68">
        <v>15971200</v>
      </c>
      <c r="AT130" s="65" t="s">
        <v>90</v>
      </c>
      <c r="AU130" s="68">
        <v>0</v>
      </c>
      <c r="AV130" s="75" t="s">
        <v>89</v>
      </c>
      <c r="AW130" s="423">
        <v>19443200</v>
      </c>
      <c r="AX130" s="79">
        <f t="shared" si="8"/>
        <v>0</v>
      </c>
      <c r="AY130" s="223">
        <f t="shared" si="9"/>
        <v>1</v>
      </c>
      <c r="AZ130" s="74">
        <v>1</v>
      </c>
      <c r="BA130" s="75" t="s">
        <v>89</v>
      </c>
      <c r="BB130" s="65" t="s">
        <v>103</v>
      </c>
      <c r="BC130" s="66" t="s">
        <v>13917</v>
      </c>
      <c r="BD130" s="221" t="s">
        <v>87</v>
      </c>
      <c r="BE130" s="221" t="s">
        <v>87</v>
      </c>
    </row>
    <row r="131" spans="2:57" x14ac:dyDescent="0.25">
      <c r="B131" s="221">
        <v>2025</v>
      </c>
      <c r="C131" s="221">
        <v>891780111</v>
      </c>
      <c r="D131" s="221" t="s">
        <v>78</v>
      </c>
      <c r="E131" s="65" t="s">
        <v>13916</v>
      </c>
      <c r="F131" s="65" t="s">
        <v>13915</v>
      </c>
      <c r="G131" s="306">
        <v>0</v>
      </c>
      <c r="H131" s="65" t="s">
        <v>81</v>
      </c>
      <c r="I131" s="221" t="s">
        <v>82</v>
      </c>
      <c r="J131" s="220" t="s">
        <v>83</v>
      </c>
      <c r="K131" s="66" t="s">
        <v>13914</v>
      </c>
      <c r="L131" s="68">
        <v>15780000</v>
      </c>
      <c r="M131" s="221" t="s">
        <v>85</v>
      </c>
      <c r="N131" s="66" t="s">
        <v>10160</v>
      </c>
      <c r="O131" s="66">
        <v>1082919994</v>
      </c>
      <c r="P131" s="65">
        <v>28</v>
      </c>
      <c r="Q131" s="78">
        <v>45670</v>
      </c>
      <c r="R131" s="66">
        <v>5573604000</v>
      </c>
      <c r="S131" s="78">
        <v>45678</v>
      </c>
      <c r="T131" s="68">
        <v>15780000</v>
      </c>
      <c r="U131" s="65" t="s">
        <v>87</v>
      </c>
      <c r="V131" s="68">
        <v>36557666</v>
      </c>
      <c r="W131" s="67" t="s">
        <v>8339</v>
      </c>
      <c r="X131" s="70">
        <v>45678</v>
      </c>
      <c r="Y131" s="70">
        <v>45678</v>
      </c>
      <c r="Z131" s="70" t="s">
        <v>89</v>
      </c>
      <c r="AA131" s="70">
        <v>45808</v>
      </c>
      <c r="AB131" s="49">
        <f t="shared" si="5"/>
        <v>130</v>
      </c>
      <c r="AC131" s="65">
        <v>2</v>
      </c>
      <c r="AD131" s="424">
        <v>3156000</v>
      </c>
      <c r="AE131" s="65">
        <v>1</v>
      </c>
      <c r="AF131" s="78">
        <v>45838</v>
      </c>
      <c r="AG131" s="49">
        <f t="shared" si="6"/>
        <v>30</v>
      </c>
      <c r="AH131" s="65">
        <v>0</v>
      </c>
      <c r="AI131" s="68">
        <v>0</v>
      </c>
      <c r="AJ131" s="65" t="s">
        <v>89</v>
      </c>
      <c r="AK131" s="78" t="s">
        <v>89</v>
      </c>
      <c r="AL131" s="65">
        <v>0</v>
      </c>
      <c r="AM131" s="78" t="s">
        <v>89</v>
      </c>
      <c r="AN131" s="78" t="s">
        <v>89</v>
      </c>
      <c r="AO131" s="78" t="s">
        <v>89</v>
      </c>
      <c r="AP131" s="49">
        <f t="shared" si="7"/>
        <v>0</v>
      </c>
      <c r="AQ131" s="49">
        <f>+L131+AD131-AI131</f>
        <v>18936000</v>
      </c>
      <c r="AR131" s="65" t="s">
        <v>87</v>
      </c>
      <c r="AS131" s="68">
        <v>15780000</v>
      </c>
      <c r="AT131" s="65" t="s">
        <v>90</v>
      </c>
      <c r="AU131" s="68">
        <v>0</v>
      </c>
      <c r="AV131" s="75" t="s">
        <v>89</v>
      </c>
      <c r="AW131" s="423">
        <v>18936000</v>
      </c>
      <c r="AX131" s="79">
        <f t="shared" si="8"/>
        <v>0</v>
      </c>
      <c r="AY131" s="223">
        <f t="shared" si="9"/>
        <v>1</v>
      </c>
      <c r="AZ131" s="74">
        <v>1</v>
      </c>
      <c r="BA131" s="75" t="s">
        <v>89</v>
      </c>
      <c r="BB131" s="65" t="s">
        <v>103</v>
      </c>
      <c r="BC131" s="66" t="s">
        <v>13913</v>
      </c>
      <c r="BD131" s="221" t="s">
        <v>87</v>
      </c>
      <c r="BE131" s="221" t="s">
        <v>87</v>
      </c>
    </row>
    <row r="132" spans="2:57" x14ac:dyDescent="0.25">
      <c r="B132" s="221">
        <v>2025</v>
      </c>
      <c r="C132" s="221">
        <v>891780111</v>
      </c>
      <c r="D132" s="221" t="s">
        <v>78</v>
      </c>
      <c r="E132" s="65" t="s">
        <v>13912</v>
      </c>
      <c r="F132" s="65" t="s">
        <v>13911</v>
      </c>
      <c r="G132" s="306">
        <v>0</v>
      </c>
      <c r="H132" s="65" t="s">
        <v>81</v>
      </c>
      <c r="I132" s="221" t="s">
        <v>82</v>
      </c>
      <c r="J132" s="220" t="s">
        <v>83</v>
      </c>
      <c r="K132" s="66" t="s">
        <v>13910</v>
      </c>
      <c r="L132" s="68">
        <v>3156000</v>
      </c>
      <c r="M132" s="221" t="s">
        <v>85</v>
      </c>
      <c r="N132" s="66" t="s">
        <v>9831</v>
      </c>
      <c r="O132" s="66">
        <v>1082992753</v>
      </c>
      <c r="P132" s="65">
        <v>28</v>
      </c>
      <c r="Q132" s="78">
        <v>45670</v>
      </c>
      <c r="R132" s="66">
        <v>5573604000</v>
      </c>
      <c r="S132" s="78">
        <v>45678</v>
      </c>
      <c r="T132" s="68">
        <v>3156000</v>
      </c>
      <c r="U132" s="65" t="s">
        <v>87</v>
      </c>
      <c r="V132" s="68">
        <v>36718996</v>
      </c>
      <c r="W132" s="67" t="s">
        <v>9146</v>
      </c>
      <c r="X132" s="70">
        <v>45678</v>
      </c>
      <c r="Y132" s="70">
        <v>45678</v>
      </c>
      <c r="Z132" s="70" t="s">
        <v>89</v>
      </c>
      <c r="AA132" s="70">
        <v>45704</v>
      </c>
      <c r="AB132" s="49">
        <f t="shared" si="5"/>
        <v>26</v>
      </c>
      <c r="AC132" s="65">
        <v>0</v>
      </c>
      <c r="AD132" s="424">
        <v>0</v>
      </c>
      <c r="AE132" s="65">
        <v>0</v>
      </c>
      <c r="AF132" s="78" t="s">
        <v>89</v>
      </c>
      <c r="AG132" s="49">
        <f t="shared" si="6"/>
        <v>0</v>
      </c>
      <c r="AH132" s="65">
        <v>0</v>
      </c>
      <c r="AI132" s="68">
        <v>0</v>
      </c>
      <c r="AJ132" s="65" t="s">
        <v>89</v>
      </c>
      <c r="AK132" s="78" t="s">
        <v>89</v>
      </c>
      <c r="AL132" s="65">
        <v>0</v>
      </c>
      <c r="AM132" s="78" t="s">
        <v>89</v>
      </c>
      <c r="AN132" s="78" t="s">
        <v>89</v>
      </c>
      <c r="AO132" s="78" t="s">
        <v>89</v>
      </c>
      <c r="AP132" s="49">
        <f t="shared" si="7"/>
        <v>0</v>
      </c>
      <c r="AQ132" s="49">
        <f>+L132+AD132-AI132</f>
        <v>3156000</v>
      </c>
      <c r="AR132" s="65" t="s">
        <v>87</v>
      </c>
      <c r="AS132" s="68">
        <v>3156000</v>
      </c>
      <c r="AT132" s="65" t="s">
        <v>90</v>
      </c>
      <c r="AU132" s="68">
        <v>0</v>
      </c>
      <c r="AV132" s="75" t="s">
        <v>89</v>
      </c>
      <c r="AW132" s="423">
        <v>3156000</v>
      </c>
      <c r="AX132" s="79">
        <f t="shared" si="8"/>
        <v>0</v>
      </c>
      <c r="AY132" s="223">
        <f t="shared" si="9"/>
        <v>1</v>
      </c>
      <c r="AZ132" s="74">
        <v>1</v>
      </c>
      <c r="BA132" s="75" t="s">
        <v>89</v>
      </c>
      <c r="BB132" s="65" t="s">
        <v>103</v>
      </c>
      <c r="BC132" s="66" t="s">
        <v>13909</v>
      </c>
      <c r="BD132" s="221" t="s">
        <v>87</v>
      </c>
      <c r="BE132" s="221" t="s">
        <v>87</v>
      </c>
    </row>
    <row r="133" spans="2:57" x14ac:dyDescent="0.25">
      <c r="B133" s="221">
        <v>2025</v>
      </c>
      <c r="C133" s="221">
        <v>891780111</v>
      </c>
      <c r="D133" s="221" t="s">
        <v>78</v>
      </c>
      <c r="E133" s="65" t="s">
        <v>13908</v>
      </c>
      <c r="F133" s="65" t="s">
        <v>13907</v>
      </c>
      <c r="G133" s="306">
        <v>0</v>
      </c>
      <c r="H133" s="65" t="s">
        <v>81</v>
      </c>
      <c r="I133" s="221" t="s">
        <v>82</v>
      </c>
      <c r="J133" s="220" t="s">
        <v>83</v>
      </c>
      <c r="K133" s="66" t="s">
        <v>13906</v>
      </c>
      <c r="L133" s="68">
        <v>17041500</v>
      </c>
      <c r="M133" s="221" t="s">
        <v>85</v>
      </c>
      <c r="N133" s="66" t="s">
        <v>10069</v>
      </c>
      <c r="O133" s="66">
        <v>1004346912</v>
      </c>
      <c r="P133" s="65">
        <v>28</v>
      </c>
      <c r="Q133" s="78">
        <v>45670</v>
      </c>
      <c r="R133" s="66">
        <v>5573604000</v>
      </c>
      <c r="S133" s="78">
        <v>45678</v>
      </c>
      <c r="T133" s="68">
        <v>17041500</v>
      </c>
      <c r="U133" s="65" t="s">
        <v>87</v>
      </c>
      <c r="V133" s="68">
        <v>57464638</v>
      </c>
      <c r="W133" s="67" t="s">
        <v>9570</v>
      </c>
      <c r="X133" s="70">
        <v>45678</v>
      </c>
      <c r="Y133" s="70">
        <v>45678</v>
      </c>
      <c r="Z133" s="70" t="s">
        <v>89</v>
      </c>
      <c r="AA133" s="70">
        <v>45808</v>
      </c>
      <c r="AB133" s="49">
        <f t="shared" si="5"/>
        <v>130</v>
      </c>
      <c r="AC133" s="65">
        <v>2</v>
      </c>
      <c r="AD133" s="424">
        <v>3787000</v>
      </c>
      <c r="AE133" s="65">
        <v>1</v>
      </c>
      <c r="AF133" s="78">
        <v>45838</v>
      </c>
      <c r="AG133" s="49">
        <f t="shared" si="6"/>
        <v>30</v>
      </c>
      <c r="AH133" s="65">
        <v>0</v>
      </c>
      <c r="AI133" s="68">
        <v>0</v>
      </c>
      <c r="AJ133" s="65" t="s">
        <v>89</v>
      </c>
      <c r="AK133" s="78" t="s">
        <v>89</v>
      </c>
      <c r="AL133" s="65">
        <v>0</v>
      </c>
      <c r="AM133" s="78" t="s">
        <v>89</v>
      </c>
      <c r="AN133" s="78" t="s">
        <v>89</v>
      </c>
      <c r="AO133" s="78" t="s">
        <v>89</v>
      </c>
      <c r="AP133" s="49">
        <f t="shared" si="7"/>
        <v>0</v>
      </c>
      <c r="AQ133" s="49">
        <f>+L133+AD133-AI133</f>
        <v>20828500</v>
      </c>
      <c r="AR133" s="65" t="s">
        <v>87</v>
      </c>
      <c r="AS133" s="68">
        <v>17041500</v>
      </c>
      <c r="AT133" s="65" t="s">
        <v>90</v>
      </c>
      <c r="AU133" s="68">
        <v>0</v>
      </c>
      <c r="AV133" s="75" t="s">
        <v>89</v>
      </c>
      <c r="AW133" s="423">
        <v>20828500</v>
      </c>
      <c r="AX133" s="79">
        <f t="shared" si="8"/>
        <v>0</v>
      </c>
      <c r="AY133" s="223">
        <f t="shared" si="9"/>
        <v>1</v>
      </c>
      <c r="AZ133" s="74">
        <v>1</v>
      </c>
      <c r="BA133" s="75" t="s">
        <v>89</v>
      </c>
      <c r="BB133" s="65" t="s">
        <v>103</v>
      </c>
      <c r="BC133" s="66" t="s">
        <v>13905</v>
      </c>
      <c r="BD133" s="221" t="s">
        <v>87</v>
      </c>
      <c r="BE133" s="221" t="s">
        <v>87</v>
      </c>
    </row>
    <row r="134" spans="2:57" x14ac:dyDescent="0.25">
      <c r="B134" s="221">
        <v>2025</v>
      </c>
      <c r="C134" s="221">
        <v>891780111</v>
      </c>
      <c r="D134" s="221" t="s">
        <v>78</v>
      </c>
      <c r="E134" s="65" t="s">
        <v>13904</v>
      </c>
      <c r="F134" s="65" t="s">
        <v>13903</v>
      </c>
      <c r="G134" s="306">
        <v>0</v>
      </c>
      <c r="H134" s="65" t="s">
        <v>81</v>
      </c>
      <c r="I134" s="221" t="s">
        <v>82</v>
      </c>
      <c r="J134" s="220" t="s">
        <v>83</v>
      </c>
      <c r="K134" s="66" t="s">
        <v>13395</v>
      </c>
      <c r="L134" s="68">
        <v>9825000</v>
      </c>
      <c r="M134" s="221" t="s">
        <v>85</v>
      </c>
      <c r="N134" s="66" t="s">
        <v>9411</v>
      </c>
      <c r="O134" s="66">
        <v>1082874612</v>
      </c>
      <c r="P134" s="65">
        <v>27</v>
      </c>
      <c r="Q134" s="78">
        <v>45670</v>
      </c>
      <c r="R134" s="66">
        <v>2494141000</v>
      </c>
      <c r="S134" s="78">
        <v>45678</v>
      </c>
      <c r="T134" s="68">
        <v>9825000</v>
      </c>
      <c r="U134" s="65" t="s">
        <v>87</v>
      </c>
      <c r="V134" s="68">
        <v>8742360</v>
      </c>
      <c r="W134" s="67" t="s">
        <v>13290</v>
      </c>
      <c r="X134" s="70">
        <v>45678</v>
      </c>
      <c r="Y134" s="70">
        <v>45678</v>
      </c>
      <c r="Z134" s="70" t="s">
        <v>89</v>
      </c>
      <c r="AA134" s="70">
        <v>45808</v>
      </c>
      <c r="AB134" s="49">
        <f t="shared" si="5"/>
        <v>130</v>
      </c>
      <c r="AC134" s="65">
        <v>2</v>
      </c>
      <c r="AD134" s="424">
        <v>975000</v>
      </c>
      <c r="AE134" s="65">
        <v>1</v>
      </c>
      <c r="AF134" s="78">
        <v>45821</v>
      </c>
      <c r="AG134" s="49">
        <f t="shared" si="6"/>
        <v>13</v>
      </c>
      <c r="AH134" s="65">
        <v>0</v>
      </c>
      <c r="AI134" s="68">
        <v>0</v>
      </c>
      <c r="AJ134" s="65" t="s">
        <v>89</v>
      </c>
      <c r="AK134" s="78" t="s">
        <v>89</v>
      </c>
      <c r="AL134" s="65">
        <v>0</v>
      </c>
      <c r="AM134" s="78" t="s">
        <v>89</v>
      </c>
      <c r="AN134" s="78" t="s">
        <v>89</v>
      </c>
      <c r="AO134" s="78" t="s">
        <v>89</v>
      </c>
      <c r="AP134" s="49">
        <f t="shared" si="7"/>
        <v>0</v>
      </c>
      <c r="AQ134" s="49">
        <f>+L134+AD134-AI134</f>
        <v>10800000</v>
      </c>
      <c r="AR134" s="65" t="s">
        <v>87</v>
      </c>
      <c r="AS134" s="68">
        <v>9825000</v>
      </c>
      <c r="AT134" s="65" t="s">
        <v>90</v>
      </c>
      <c r="AU134" s="68">
        <v>0</v>
      </c>
      <c r="AV134" s="75" t="s">
        <v>89</v>
      </c>
      <c r="AW134" s="423">
        <v>10800000</v>
      </c>
      <c r="AX134" s="79">
        <f t="shared" si="8"/>
        <v>0</v>
      </c>
      <c r="AY134" s="223">
        <f t="shared" si="9"/>
        <v>1</v>
      </c>
      <c r="AZ134" s="74">
        <v>1</v>
      </c>
      <c r="BA134" s="75" t="s">
        <v>89</v>
      </c>
      <c r="BB134" s="65" t="s">
        <v>103</v>
      </c>
      <c r="BC134" s="66" t="s">
        <v>13902</v>
      </c>
      <c r="BD134" s="221" t="s">
        <v>87</v>
      </c>
      <c r="BE134" s="221" t="s">
        <v>87</v>
      </c>
    </row>
    <row r="135" spans="2:57" x14ac:dyDescent="0.25">
      <c r="B135" s="221">
        <v>2025</v>
      </c>
      <c r="C135" s="221">
        <v>891780111</v>
      </c>
      <c r="D135" s="221" t="s">
        <v>78</v>
      </c>
      <c r="E135" s="65" t="s">
        <v>13901</v>
      </c>
      <c r="F135" s="65" t="s">
        <v>13900</v>
      </c>
      <c r="G135" s="306">
        <v>0</v>
      </c>
      <c r="H135" s="65" t="s">
        <v>81</v>
      </c>
      <c r="I135" s="221" t="s">
        <v>82</v>
      </c>
      <c r="J135" s="220" t="s">
        <v>83</v>
      </c>
      <c r="K135" s="66" t="s">
        <v>13899</v>
      </c>
      <c r="L135" s="68">
        <v>15739800</v>
      </c>
      <c r="M135" s="221" t="s">
        <v>85</v>
      </c>
      <c r="N135" s="66" t="s">
        <v>11223</v>
      </c>
      <c r="O135" s="66">
        <v>7144506</v>
      </c>
      <c r="P135" s="65">
        <v>28</v>
      </c>
      <c r="Q135" s="78">
        <v>45670</v>
      </c>
      <c r="R135" s="66">
        <v>5573604000</v>
      </c>
      <c r="S135" s="78">
        <v>45678</v>
      </c>
      <c r="T135" s="68">
        <v>15739800</v>
      </c>
      <c r="U135" s="65" t="s">
        <v>87</v>
      </c>
      <c r="V135" s="68">
        <v>85449357</v>
      </c>
      <c r="W135" s="67" t="s">
        <v>8976</v>
      </c>
      <c r="X135" s="70">
        <v>45678</v>
      </c>
      <c r="Y135" s="70">
        <v>45678</v>
      </c>
      <c r="Z135" s="70" t="s">
        <v>89</v>
      </c>
      <c r="AA135" s="70">
        <v>45808</v>
      </c>
      <c r="AB135" s="49">
        <f t="shared" si="5"/>
        <v>130</v>
      </c>
      <c r="AC135" s="65">
        <v>2</v>
      </c>
      <c r="AD135" s="424">
        <v>3472000</v>
      </c>
      <c r="AE135" s="65">
        <v>1</v>
      </c>
      <c r="AF135" s="78">
        <v>45838</v>
      </c>
      <c r="AG135" s="49">
        <f t="shared" si="6"/>
        <v>30</v>
      </c>
      <c r="AH135" s="65">
        <v>0</v>
      </c>
      <c r="AI135" s="68">
        <v>0</v>
      </c>
      <c r="AJ135" s="65" t="s">
        <v>89</v>
      </c>
      <c r="AK135" s="78" t="s">
        <v>89</v>
      </c>
      <c r="AL135" s="65">
        <v>0</v>
      </c>
      <c r="AM135" s="78" t="s">
        <v>89</v>
      </c>
      <c r="AN135" s="78" t="s">
        <v>89</v>
      </c>
      <c r="AO135" s="78" t="s">
        <v>89</v>
      </c>
      <c r="AP135" s="49">
        <f t="shared" si="7"/>
        <v>0</v>
      </c>
      <c r="AQ135" s="49">
        <f>+L135+AD135-AI135</f>
        <v>19211800</v>
      </c>
      <c r="AR135" s="65" t="s">
        <v>87</v>
      </c>
      <c r="AS135" s="68">
        <v>15739800</v>
      </c>
      <c r="AT135" s="65" t="s">
        <v>90</v>
      </c>
      <c r="AU135" s="68">
        <v>0</v>
      </c>
      <c r="AV135" s="75" t="s">
        <v>89</v>
      </c>
      <c r="AW135" s="423">
        <v>19211800</v>
      </c>
      <c r="AX135" s="79">
        <f t="shared" si="8"/>
        <v>0</v>
      </c>
      <c r="AY135" s="223">
        <f t="shared" si="9"/>
        <v>1</v>
      </c>
      <c r="AZ135" s="74">
        <v>1</v>
      </c>
      <c r="BA135" s="75" t="s">
        <v>89</v>
      </c>
      <c r="BB135" s="65" t="s">
        <v>103</v>
      </c>
      <c r="BC135" s="66" t="s">
        <v>13898</v>
      </c>
      <c r="BD135" s="221" t="s">
        <v>87</v>
      </c>
      <c r="BE135" s="221" t="s">
        <v>87</v>
      </c>
    </row>
    <row r="136" spans="2:57" x14ac:dyDescent="0.25">
      <c r="B136" s="221">
        <v>2025</v>
      </c>
      <c r="C136" s="221">
        <v>891780111</v>
      </c>
      <c r="D136" s="221" t="s">
        <v>78</v>
      </c>
      <c r="E136" s="65" t="s">
        <v>13897</v>
      </c>
      <c r="F136" s="65" t="s">
        <v>13896</v>
      </c>
      <c r="G136" s="306">
        <v>0</v>
      </c>
      <c r="H136" s="65" t="s">
        <v>81</v>
      </c>
      <c r="I136" s="221" t="s">
        <v>82</v>
      </c>
      <c r="J136" s="220" t="s">
        <v>83</v>
      </c>
      <c r="K136" s="66" t="s">
        <v>13895</v>
      </c>
      <c r="L136" s="68">
        <v>12825000</v>
      </c>
      <c r="M136" s="221" t="s">
        <v>85</v>
      </c>
      <c r="N136" s="66" t="s">
        <v>10184</v>
      </c>
      <c r="O136" s="66">
        <v>57444371</v>
      </c>
      <c r="P136" s="65">
        <v>28</v>
      </c>
      <c r="Q136" s="78">
        <v>45670</v>
      </c>
      <c r="R136" s="66">
        <v>5573604000</v>
      </c>
      <c r="S136" s="78">
        <v>45678</v>
      </c>
      <c r="T136" s="68">
        <v>12825000</v>
      </c>
      <c r="U136" s="65" t="s">
        <v>87</v>
      </c>
      <c r="V136" s="68">
        <v>57400977</v>
      </c>
      <c r="W136" s="67" t="s">
        <v>8456</v>
      </c>
      <c r="X136" s="70">
        <v>45678</v>
      </c>
      <c r="Y136" s="70">
        <v>45678</v>
      </c>
      <c r="Z136" s="70" t="s">
        <v>89</v>
      </c>
      <c r="AA136" s="70">
        <v>45808</v>
      </c>
      <c r="AB136" s="49">
        <f t="shared" ref="AB136:AB199" si="10">+IF(Z136="1800-01-01",AA136-Y136,AA136-Z136)</f>
        <v>130</v>
      </c>
      <c r="AC136" s="65">
        <v>2</v>
      </c>
      <c r="AD136" s="424">
        <v>2850000</v>
      </c>
      <c r="AE136" s="65">
        <v>1</v>
      </c>
      <c r="AF136" s="78">
        <v>45838</v>
      </c>
      <c r="AG136" s="49">
        <f t="shared" ref="AG136:AG199" si="11">+IF(AF136="1800-01-01",0,AF136-AA136)</f>
        <v>30</v>
      </c>
      <c r="AH136" s="65">
        <v>0</v>
      </c>
      <c r="AI136" s="68">
        <v>0</v>
      </c>
      <c r="AJ136" s="65" t="s">
        <v>89</v>
      </c>
      <c r="AK136" s="78" t="s">
        <v>89</v>
      </c>
      <c r="AL136" s="65">
        <v>0</v>
      </c>
      <c r="AM136" s="78" t="s">
        <v>89</v>
      </c>
      <c r="AN136" s="78" t="s">
        <v>89</v>
      </c>
      <c r="AO136" s="78" t="s">
        <v>89</v>
      </c>
      <c r="AP136" s="49">
        <f t="shared" ref="AP136:AP199" si="12">+IF(AM136="1800-01-01",0,AN136-AM136)</f>
        <v>0</v>
      </c>
      <c r="AQ136" s="49">
        <f>+L136+AD136-AI136</f>
        <v>15675000</v>
      </c>
      <c r="AR136" s="65" t="s">
        <v>87</v>
      </c>
      <c r="AS136" s="68">
        <v>12825000</v>
      </c>
      <c r="AT136" s="65" t="s">
        <v>90</v>
      </c>
      <c r="AU136" s="68">
        <v>0</v>
      </c>
      <c r="AV136" s="75" t="s">
        <v>89</v>
      </c>
      <c r="AW136" s="423">
        <v>15675000</v>
      </c>
      <c r="AX136" s="79">
        <f t="shared" ref="AX136:AX199" si="13">AQ136-AW136</f>
        <v>0</v>
      </c>
      <c r="AY136" s="223">
        <f t="shared" ref="AY136:AY199" si="14">+IFERROR(AW136/AQ136,"_")</f>
        <v>1</v>
      </c>
      <c r="AZ136" s="74">
        <v>1</v>
      </c>
      <c r="BA136" s="75" t="s">
        <v>89</v>
      </c>
      <c r="BB136" s="65" t="s">
        <v>103</v>
      </c>
      <c r="BC136" s="66" t="s">
        <v>13894</v>
      </c>
      <c r="BD136" s="221" t="s">
        <v>87</v>
      </c>
      <c r="BE136" s="221" t="s">
        <v>87</v>
      </c>
    </row>
    <row r="137" spans="2:57" x14ac:dyDescent="0.25">
      <c r="B137" s="221">
        <v>2025</v>
      </c>
      <c r="C137" s="221">
        <v>891780111</v>
      </c>
      <c r="D137" s="221" t="s">
        <v>78</v>
      </c>
      <c r="E137" s="65" t="s">
        <v>13893</v>
      </c>
      <c r="F137" s="65" t="s">
        <v>13892</v>
      </c>
      <c r="G137" s="306">
        <v>0</v>
      </c>
      <c r="H137" s="65" t="s">
        <v>81</v>
      </c>
      <c r="I137" s="221" t="s">
        <v>82</v>
      </c>
      <c r="J137" s="220" t="s">
        <v>83</v>
      </c>
      <c r="K137" s="66" t="s">
        <v>13891</v>
      </c>
      <c r="L137" s="68">
        <v>12920000</v>
      </c>
      <c r="M137" s="221" t="s">
        <v>85</v>
      </c>
      <c r="N137" s="66" t="s">
        <v>10121</v>
      </c>
      <c r="O137" s="66">
        <v>35117743</v>
      </c>
      <c r="P137" s="65">
        <v>28</v>
      </c>
      <c r="Q137" s="78">
        <v>45670</v>
      </c>
      <c r="R137" s="66">
        <v>5573604000</v>
      </c>
      <c r="S137" s="78">
        <v>45678</v>
      </c>
      <c r="T137" s="68">
        <v>12920000</v>
      </c>
      <c r="U137" s="65" t="s">
        <v>87</v>
      </c>
      <c r="V137" s="68">
        <v>85465146</v>
      </c>
      <c r="W137" s="67" t="s">
        <v>8366</v>
      </c>
      <c r="X137" s="70">
        <v>45678</v>
      </c>
      <c r="Y137" s="70">
        <v>45678</v>
      </c>
      <c r="Z137" s="70" t="s">
        <v>89</v>
      </c>
      <c r="AA137" s="70">
        <v>45808</v>
      </c>
      <c r="AB137" s="49">
        <f t="shared" si="10"/>
        <v>130</v>
      </c>
      <c r="AC137" s="65">
        <v>2</v>
      </c>
      <c r="AD137" s="424">
        <v>2850000</v>
      </c>
      <c r="AE137" s="65">
        <v>1</v>
      </c>
      <c r="AF137" s="78">
        <v>45838</v>
      </c>
      <c r="AG137" s="49">
        <f t="shared" si="11"/>
        <v>30</v>
      </c>
      <c r="AH137" s="65">
        <v>0</v>
      </c>
      <c r="AI137" s="68">
        <v>0</v>
      </c>
      <c r="AJ137" s="65" t="s">
        <v>89</v>
      </c>
      <c r="AK137" s="78" t="s">
        <v>89</v>
      </c>
      <c r="AL137" s="65">
        <v>0</v>
      </c>
      <c r="AM137" s="78" t="s">
        <v>89</v>
      </c>
      <c r="AN137" s="78" t="s">
        <v>89</v>
      </c>
      <c r="AO137" s="78" t="s">
        <v>89</v>
      </c>
      <c r="AP137" s="49">
        <f t="shared" si="12"/>
        <v>0</v>
      </c>
      <c r="AQ137" s="49">
        <f>+L137+AD137-AI137</f>
        <v>15770000</v>
      </c>
      <c r="AR137" s="65" t="s">
        <v>87</v>
      </c>
      <c r="AS137" s="68">
        <v>12920000</v>
      </c>
      <c r="AT137" s="65" t="s">
        <v>90</v>
      </c>
      <c r="AU137" s="68">
        <v>0</v>
      </c>
      <c r="AV137" s="75" t="s">
        <v>89</v>
      </c>
      <c r="AW137" s="423">
        <v>15770000</v>
      </c>
      <c r="AX137" s="79">
        <f t="shared" si="13"/>
        <v>0</v>
      </c>
      <c r="AY137" s="223">
        <f t="shared" si="14"/>
        <v>1</v>
      </c>
      <c r="AZ137" s="74">
        <v>1</v>
      </c>
      <c r="BA137" s="75" t="s">
        <v>89</v>
      </c>
      <c r="BB137" s="65" t="s">
        <v>103</v>
      </c>
      <c r="BC137" s="66" t="s">
        <v>13890</v>
      </c>
      <c r="BD137" s="221" t="s">
        <v>87</v>
      </c>
      <c r="BE137" s="221" t="s">
        <v>87</v>
      </c>
    </row>
    <row r="138" spans="2:57" x14ac:dyDescent="0.25">
      <c r="B138" s="221">
        <v>2025</v>
      </c>
      <c r="C138" s="221">
        <v>891780111</v>
      </c>
      <c r="D138" s="221" t="s">
        <v>78</v>
      </c>
      <c r="E138" s="65" t="s">
        <v>13889</v>
      </c>
      <c r="F138" s="65" t="s">
        <v>13888</v>
      </c>
      <c r="G138" s="306">
        <v>0</v>
      </c>
      <c r="H138" s="65" t="s">
        <v>81</v>
      </c>
      <c r="I138" s="221" t="s">
        <v>82</v>
      </c>
      <c r="J138" s="220" t="s">
        <v>83</v>
      </c>
      <c r="K138" s="66" t="s">
        <v>13887</v>
      </c>
      <c r="L138" s="68">
        <v>17360000</v>
      </c>
      <c r="M138" s="221" t="s">
        <v>85</v>
      </c>
      <c r="N138" s="66" t="s">
        <v>13886</v>
      </c>
      <c r="O138" s="66">
        <v>1082996348</v>
      </c>
      <c r="P138" s="65">
        <v>28</v>
      </c>
      <c r="Q138" s="78">
        <v>45670</v>
      </c>
      <c r="R138" s="66">
        <v>5573604000</v>
      </c>
      <c r="S138" s="78">
        <v>45678</v>
      </c>
      <c r="T138" s="68">
        <v>17360000</v>
      </c>
      <c r="U138" s="65" t="s">
        <v>87</v>
      </c>
      <c r="V138" s="68">
        <v>32770239</v>
      </c>
      <c r="W138" s="67" t="s">
        <v>689</v>
      </c>
      <c r="X138" s="70">
        <v>45678</v>
      </c>
      <c r="Y138" s="70">
        <v>45678</v>
      </c>
      <c r="Z138" s="70" t="s">
        <v>89</v>
      </c>
      <c r="AA138" s="70">
        <v>45808</v>
      </c>
      <c r="AB138" s="49">
        <f t="shared" si="10"/>
        <v>130</v>
      </c>
      <c r="AC138" s="65">
        <v>0</v>
      </c>
      <c r="AD138" s="424">
        <v>0</v>
      </c>
      <c r="AE138" s="65">
        <v>0</v>
      </c>
      <c r="AF138" s="78" t="s">
        <v>89</v>
      </c>
      <c r="AG138" s="49">
        <f t="shared" si="11"/>
        <v>0</v>
      </c>
      <c r="AH138" s="65">
        <v>0</v>
      </c>
      <c r="AI138" s="68">
        <v>0</v>
      </c>
      <c r="AJ138" s="65" t="s">
        <v>89</v>
      </c>
      <c r="AK138" s="78" t="s">
        <v>89</v>
      </c>
      <c r="AL138" s="65">
        <v>1</v>
      </c>
      <c r="AM138" s="78">
        <v>45768</v>
      </c>
      <c r="AN138" s="78">
        <v>45888</v>
      </c>
      <c r="AO138" s="78">
        <v>45928</v>
      </c>
      <c r="AP138" s="49">
        <f t="shared" si="12"/>
        <v>120</v>
      </c>
      <c r="AQ138" s="49">
        <f>+L138+AD138-AI138</f>
        <v>17360000</v>
      </c>
      <c r="AR138" s="65" t="s">
        <v>87</v>
      </c>
      <c r="AS138" s="68">
        <v>17360000</v>
      </c>
      <c r="AT138" s="65" t="s">
        <v>90</v>
      </c>
      <c r="AU138" s="68">
        <v>0</v>
      </c>
      <c r="AV138" s="75" t="s">
        <v>89</v>
      </c>
      <c r="AW138" s="423">
        <v>17360000</v>
      </c>
      <c r="AX138" s="79">
        <f t="shared" si="13"/>
        <v>0</v>
      </c>
      <c r="AY138" s="223">
        <f t="shared" si="14"/>
        <v>1</v>
      </c>
      <c r="AZ138" s="74">
        <v>1</v>
      </c>
      <c r="BA138" s="75" t="s">
        <v>89</v>
      </c>
      <c r="BB138" s="65" t="s">
        <v>103</v>
      </c>
      <c r="BC138" s="66" t="s">
        <v>13885</v>
      </c>
      <c r="BD138" s="221" t="s">
        <v>87</v>
      </c>
      <c r="BE138" s="221" t="s">
        <v>87</v>
      </c>
    </row>
    <row r="139" spans="2:57" x14ac:dyDescent="0.25">
      <c r="B139" s="221">
        <v>2025</v>
      </c>
      <c r="C139" s="221">
        <v>891780111</v>
      </c>
      <c r="D139" s="221" t="s">
        <v>78</v>
      </c>
      <c r="E139" s="65" t="s">
        <v>13884</v>
      </c>
      <c r="F139" s="65" t="s">
        <v>13883</v>
      </c>
      <c r="G139" s="306">
        <v>0</v>
      </c>
      <c r="H139" s="65" t="s">
        <v>81</v>
      </c>
      <c r="I139" s="221" t="s">
        <v>82</v>
      </c>
      <c r="J139" s="220" t="s">
        <v>83</v>
      </c>
      <c r="K139" s="66" t="s">
        <v>13882</v>
      </c>
      <c r="L139" s="68">
        <v>12013400</v>
      </c>
      <c r="M139" s="221" t="s">
        <v>85</v>
      </c>
      <c r="N139" s="66" t="s">
        <v>10074</v>
      </c>
      <c r="O139" s="66">
        <v>1082972337</v>
      </c>
      <c r="P139" s="65">
        <v>27</v>
      </c>
      <c r="Q139" s="78">
        <v>45670</v>
      </c>
      <c r="R139" s="66">
        <v>2494141000</v>
      </c>
      <c r="S139" s="78">
        <v>45678</v>
      </c>
      <c r="T139" s="68">
        <v>12013400</v>
      </c>
      <c r="U139" s="65" t="s">
        <v>87</v>
      </c>
      <c r="V139" s="68">
        <v>85465146</v>
      </c>
      <c r="W139" s="67" t="s">
        <v>8366</v>
      </c>
      <c r="X139" s="70">
        <v>45678</v>
      </c>
      <c r="Y139" s="70">
        <v>45678</v>
      </c>
      <c r="Z139" s="70" t="s">
        <v>89</v>
      </c>
      <c r="AA139" s="70">
        <v>45808</v>
      </c>
      <c r="AB139" s="49">
        <f t="shared" si="10"/>
        <v>130</v>
      </c>
      <c r="AC139" s="65">
        <v>2</v>
      </c>
      <c r="AD139" s="424">
        <v>2650000</v>
      </c>
      <c r="AE139" s="65">
        <v>1</v>
      </c>
      <c r="AF139" s="78">
        <v>45838</v>
      </c>
      <c r="AG139" s="49">
        <f t="shared" si="11"/>
        <v>30</v>
      </c>
      <c r="AH139" s="65">
        <v>0</v>
      </c>
      <c r="AI139" s="68">
        <v>0</v>
      </c>
      <c r="AJ139" s="65" t="s">
        <v>89</v>
      </c>
      <c r="AK139" s="78" t="s">
        <v>89</v>
      </c>
      <c r="AL139" s="65">
        <v>0</v>
      </c>
      <c r="AM139" s="78" t="s">
        <v>89</v>
      </c>
      <c r="AN139" s="78" t="s">
        <v>89</v>
      </c>
      <c r="AO139" s="78" t="s">
        <v>89</v>
      </c>
      <c r="AP139" s="49">
        <f t="shared" si="12"/>
        <v>0</v>
      </c>
      <c r="AQ139" s="49">
        <f>+L139+AD139-AI139</f>
        <v>14663400</v>
      </c>
      <c r="AR139" s="65" t="s">
        <v>87</v>
      </c>
      <c r="AS139" s="68">
        <v>12013400</v>
      </c>
      <c r="AT139" s="65" t="s">
        <v>90</v>
      </c>
      <c r="AU139" s="68">
        <v>0</v>
      </c>
      <c r="AV139" s="75" t="s">
        <v>89</v>
      </c>
      <c r="AW139" s="423">
        <v>14663400</v>
      </c>
      <c r="AX139" s="79">
        <f t="shared" si="13"/>
        <v>0</v>
      </c>
      <c r="AY139" s="223">
        <f t="shared" si="14"/>
        <v>1</v>
      </c>
      <c r="AZ139" s="74">
        <v>1</v>
      </c>
      <c r="BA139" s="75" t="s">
        <v>89</v>
      </c>
      <c r="BB139" s="65" t="s">
        <v>103</v>
      </c>
      <c r="BC139" s="66" t="s">
        <v>13881</v>
      </c>
      <c r="BD139" s="221" t="s">
        <v>87</v>
      </c>
      <c r="BE139" s="221" t="s">
        <v>87</v>
      </c>
    </row>
    <row r="140" spans="2:57" x14ac:dyDescent="0.25">
      <c r="B140" s="221">
        <v>2025</v>
      </c>
      <c r="C140" s="221">
        <v>891780111</v>
      </c>
      <c r="D140" s="221" t="s">
        <v>78</v>
      </c>
      <c r="E140" s="65" t="s">
        <v>13880</v>
      </c>
      <c r="F140" s="65" t="s">
        <v>13879</v>
      </c>
      <c r="G140" s="306">
        <v>0</v>
      </c>
      <c r="H140" s="65" t="s">
        <v>81</v>
      </c>
      <c r="I140" s="221" t="s">
        <v>82</v>
      </c>
      <c r="J140" s="220" t="s">
        <v>83</v>
      </c>
      <c r="K140" s="66" t="s">
        <v>13878</v>
      </c>
      <c r="L140" s="68">
        <v>17041500</v>
      </c>
      <c r="M140" s="221" t="s">
        <v>85</v>
      </c>
      <c r="N140" s="66" t="s">
        <v>10094</v>
      </c>
      <c r="O140" s="66">
        <v>1081928917</v>
      </c>
      <c r="P140" s="65">
        <v>28</v>
      </c>
      <c r="Q140" s="78">
        <v>45670</v>
      </c>
      <c r="R140" s="66">
        <v>5573604000</v>
      </c>
      <c r="S140" s="78">
        <v>45678</v>
      </c>
      <c r="T140" s="68">
        <v>17041500</v>
      </c>
      <c r="U140" s="65" t="s">
        <v>87</v>
      </c>
      <c r="V140" s="68">
        <v>36718996</v>
      </c>
      <c r="W140" s="67" t="s">
        <v>9146</v>
      </c>
      <c r="X140" s="70">
        <v>45678</v>
      </c>
      <c r="Y140" s="70">
        <v>45678</v>
      </c>
      <c r="Z140" s="70" t="s">
        <v>89</v>
      </c>
      <c r="AA140" s="70">
        <v>45808</v>
      </c>
      <c r="AB140" s="49">
        <f t="shared" si="10"/>
        <v>130</v>
      </c>
      <c r="AC140" s="65">
        <v>2</v>
      </c>
      <c r="AD140" s="424">
        <v>3787000</v>
      </c>
      <c r="AE140" s="65">
        <v>1</v>
      </c>
      <c r="AF140" s="78">
        <v>45838</v>
      </c>
      <c r="AG140" s="49">
        <f t="shared" si="11"/>
        <v>30</v>
      </c>
      <c r="AH140" s="65">
        <v>0</v>
      </c>
      <c r="AI140" s="68">
        <v>0</v>
      </c>
      <c r="AJ140" s="65" t="s">
        <v>89</v>
      </c>
      <c r="AK140" s="78" t="s">
        <v>89</v>
      </c>
      <c r="AL140" s="65">
        <v>0</v>
      </c>
      <c r="AM140" s="78" t="s">
        <v>89</v>
      </c>
      <c r="AN140" s="78" t="s">
        <v>89</v>
      </c>
      <c r="AO140" s="78" t="s">
        <v>89</v>
      </c>
      <c r="AP140" s="49">
        <f t="shared" si="12"/>
        <v>0</v>
      </c>
      <c r="AQ140" s="49">
        <f>+L140+AD140-AI140</f>
        <v>20828500</v>
      </c>
      <c r="AR140" s="65" t="s">
        <v>87</v>
      </c>
      <c r="AS140" s="68">
        <v>17041500</v>
      </c>
      <c r="AT140" s="65" t="s">
        <v>90</v>
      </c>
      <c r="AU140" s="68">
        <v>0</v>
      </c>
      <c r="AV140" s="75" t="s">
        <v>89</v>
      </c>
      <c r="AW140" s="423">
        <v>20828500</v>
      </c>
      <c r="AX140" s="79">
        <f t="shared" si="13"/>
        <v>0</v>
      </c>
      <c r="AY140" s="223">
        <f t="shared" si="14"/>
        <v>1</v>
      </c>
      <c r="AZ140" s="74">
        <v>1</v>
      </c>
      <c r="BA140" s="75" t="s">
        <v>89</v>
      </c>
      <c r="BB140" s="65" t="s">
        <v>103</v>
      </c>
      <c r="BC140" s="66" t="s">
        <v>13877</v>
      </c>
      <c r="BD140" s="221" t="s">
        <v>87</v>
      </c>
      <c r="BE140" s="221" t="s">
        <v>87</v>
      </c>
    </row>
    <row r="141" spans="2:57" x14ac:dyDescent="0.25">
      <c r="B141" s="221">
        <v>2025</v>
      </c>
      <c r="C141" s="221">
        <v>891780111</v>
      </c>
      <c r="D141" s="221" t="s">
        <v>78</v>
      </c>
      <c r="E141" s="65" t="s">
        <v>13876</v>
      </c>
      <c r="F141" s="65" t="s">
        <v>13875</v>
      </c>
      <c r="G141" s="306">
        <v>0</v>
      </c>
      <c r="H141" s="65" t="s">
        <v>81</v>
      </c>
      <c r="I141" s="221" t="s">
        <v>82</v>
      </c>
      <c r="J141" s="220" t="s">
        <v>83</v>
      </c>
      <c r="K141" s="66" t="s">
        <v>13874</v>
      </c>
      <c r="L141" s="68">
        <v>22050000</v>
      </c>
      <c r="M141" s="221" t="s">
        <v>85</v>
      </c>
      <c r="N141" s="66" t="s">
        <v>11701</v>
      </c>
      <c r="O141" s="66">
        <v>1082977841</v>
      </c>
      <c r="P141" s="65">
        <v>28</v>
      </c>
      <c r="Q141" s="78">
        <v>45670</v>
      </c>
      <c r="R141" s="66">
        <v>5573604000</v>
      </c>
      <c r="S141" s="78">
        <v>45679</v>
      </c>
      <c r="T141" s="68">
        <v>22050000</v>
      </c>
      <c r="U141" s="65" t="s">
        <v>87</v>
      </c>
      <c r="V141" s="68">
        <v>85460304</v>
      </c>
      <c r="W141" s="67" t="s">
        <v>13873</v>
      </c>
      <c r="X141" s="70">
        <v>45679</v>
      </c>
      <c r="Y141" s="70">
        <v>45679</v>
      </c>
      <c r="Z141" s="70" t="s">
        <v>89</v>
      </c>
      <c r="AA141" s="70">
        <v>45808</v>
      </c>
      <c r="AB141" s="49">
        <f t="shared" si="10"/>
        <v>129</v>
      </c>
      <c r="AC141" s="65">
        <v>2</v>
      </c>
      <c r="AD141" s="424">
        <v>6400000</v>
      </c>
      <c r="AE141" s="65">
        <v>1</v>
      </c>
      <c r="AF141" s="78" t="s">
        <v>89</v>
      </c>
      <c r="AG141" s="49">
        <f t="shared" si="11"/>
        <v>0</v>
      </c>
      <c r="AH141" s="65">
        <v>0</v>
      </c>
      <c r="AI141" s="68">
        <v>0</v>
      </c>
      <c r="AJ141" s="65" t="s">
        <v>89</v>
      </c>
      <c r="AK141" s="78" t="s">
        <v>89</v>
      </c>
      <c r="AL141" s="65">
        <v>0</v>
      </c>
      <c r="AM141" s="78" t="s">
        <v>89</v>
      </c>
      <c r="AN141" s="78" t="s">
        <v>89</v>
      </c>
      <c r="AO141" s="78" t="s">
        <v>89</v>
      </c>
      <c r="AP141" s="49">
        <f t="shared" si="12"/>
        <v>0</v>
      </c>
      <c r="AQ141" s="49">
        <f>+L141+AD141-AI141</f>
        <v>28450000</v>
      </c>
      <c r="AR141" s="65" t="s">
        <v>87</v>
      </c>
      <c r="AS141" s="68">
        <v>28450000</v>
      </c>
      <c r="AT141" s="65" t="s">
        <v>90</v>
      </c>
      <c r="AU141" s="68">
        <v>0</v>
      </c>
      <c r="AV141" s="75" t="s">
        <v>89</v>
      </c>
      <c r="AW141" s="423">
        <v>28450000</v>
      </c>
      <c r="AX141" s="79">
        <f t="shared" si="13"/>
        <v>0</v>
      </c>
      <c r="AY141" s="223">
        <f t="shared" si="14"/>
        <v>1</v>
      </c>
      <c r="AZ141" s="74">
        <v>1</v>
      </c>
      <c r="BA141" s="75" t="s">
        <v>89</v>
      </c>
      <c r="BB141" s="65" t="s">
        <v>103</v>
      </c>
      <c r="BC141" s="66" t="s">
        <v>13872</v>
      </c>
      <c r="BD141" s="221" t="s">
        <v>87</v>
      </c>
      <c r="BE141" s="221" t="s">
        <v>87</v>
      </c>
    </row>
    <row r="142" spans="2:57" x14ac:dyDescent="0.25">
      <c r="B142" s="221">
        <v>2025</v>
      </c>
      <c r="C142" s="221">
        <v>891780111</v>
      </c>
      <c r="D142" s="221" t="s">
        <v>78</v>
      </c>
      <c r="E142" s="65" t="s">
        <v>13871</v>
      </c>
      <c r="F142" s="65" t="s">
        <v>13870</v>
      </c>
      <c r="G142" s="306">
        <v>0</v>
      </c>
      <c r="H142" s="65" t="s">
        <v>81</v>
      </c>
      <c r="I142" s="221" t="s">
        <v>82</v>
      </c>
      <c r="J142" s="220" t="s">
        <v>83</v>
      </c>
      <c r="K142" s="66" t="s">
        <v>13869</v>
      </c>
      <c r="L142" s="68">
        <v>14307200</v>
      </c>
      <c r="M142" s="221" t="s">
        <v>85</v>
      </c>
      <c r="N142" s="66" t="s">
        <v>10033</v>
      </c>
      <c r="O142" s="66">
        <v>1065612272</v>
      </c>
      <c r="P142" s="65">
        <v>28</v>
      </c>
      <c r="Q142" s="78">
        <v>45670</v>
      </c>
      <c r="R142" s="66">
        <v>5573604000</v>
      </c>
      <c r="S142" s="78">
        <v>45679</v>
      </c>
      <c r="T142" s="68">
        <v>14307200</v>
      </c>
      <c r="U142" s="65" t="s">
        <v>87</v>
      </c>
      <c r="V142" s="68">
        <v>85466528</v>
      </c>
      <c r="W142" s="67" t="s">
        <v>9684</v>
      </c>
      <c r="X142" s="70">
        <v>45679</v>
      </c>
      <c r="Y142" s="70">
        <v>45679</v>
      </c>
      <c r="Z142" s="70" t="s">
        <v>89</v>
      </c>
      <c r="AA142" s="70">
        <v>45808</v>
      </c>
      <c r="AB142" s="49">
        <f t="shared" si="10"/>
        <v>129</v>
      </c>
      <c r="AC142" s="65">
        <v>2</v>
      </c>
      <c r="AD142" s="424">
        <v>3156000</v>
      </c>
      <c r="AE142" s="65">
        <v>1</v>
      </c>
      <c r="AF142" s="78">
        <v>45838</v>
      </c>
      <c r="AG142" s="49">
        <f t="shared" si="11"/>
        <v>30</v>
      </c>
      <c r="AH142" s="65">
        <v>0</v>
      </c>
      <c r="AI142" s="68">
        <v>0</v>
      </c>
      <c r="AJ142" s="65" t="s">
        <v>89</v>
      </c>
      <c r="AK142" s="78" t="s">
        <v>89</v>
      </c>
      <c r="AL142" s="65">
        <v>0</v>
      </c>
      <c r="AM142" s="78" t="s">
        <v>89</v>
      </c>
      <c r="AN142" s="78" t="s">
        <v>89</v>
      </c>
      <c r="AO142" s="78" t="s">
        <v>89</v>
      </c>
      <c r="AP142" s="49">
        <f t="shared" si="12"/>
        <v>0</v>
      </c>
      <c r="AQ142" s="49">
        <f>+L142+AD142-AI142</f>
        <v>17463200</v>
      </c>
      <c r="AR142" s="65" t="s">
        <v>87</v>
      </c>
      <c r="AS142" s="68">
        <v>14307200</v>
      </c>
      <c r="AT142" s="65" t="s">
        <v>90</v>
      </c>
      <c r="AU142" s="68">
        <v>0</v>
      </c>
      <c r="AV142" s="75" t="s">
        <v>89</v>
      </c>
      <c r="AW142" s="423">
        <v>17463200</v>
      </c>
      <c r="AX142" s="79">
        <f t="shared" si="13"/>
        <v>0</v>
      </c>
      <c r="AY142" s="223">
        <f t="shared" si="14"/>
        <v>1</v>
      </c>
      <c r="AZ142" s="74">
        <v>1</v>
      </c>
      <c r="BA142" s="75" t="s">
        <v>89</v>
      </c>
      <c r="BB142" s="65" t="s">
        <v>103</v>
      </c>
      <c r="BC142" s="66" t="s">
        <v>13868</v>
      </c>
      <c r="BD142" s="221" t="s">
        <v>87</v>
      </c>
      <c r="BE142" s="221" t="s">
        <v>87</v>
      </c>
    </row>
    <row r="143" spans="2:57" x14ac:dyDescent="0.25">
      <c r="B143" s="221">
        <v>2025</v>
      </c>
      <c r="C143" s="221">
        <v>891780111</v>
      </c>
      <c r="D143" s="221" t="s">
        <v>78</v>
      </c>
      <c r="E143" s="65" t="s">
        <v>13867</v>
      </c>
      <c r="F143" s="65" t="s">
        <v>13866</v>
      </c>
      <c r="G143" s="306">
        <v>0</v>
      </c>
      <c r="H143" s="65" t="s">
        <v>81</v>
      </c>
      <c r="I143" s="221" t="s">
        <v>82</v>
      </c>
      <c r="J143" s="220" t="s">
        <v>83</v>
      </c>
      <c r="K143" s="66" t="s">
        <v>13865</v>
      </c>
      <c r="L143" s="68">
        <v>13200000</v>
      </c>
      <c r="M143" s="221" t="s">
        <v>85</v>
      </c>
      <c r="N143" s="66" t="s">
        <v>11792</v>
      </c>
      <c r="O143" s="66">
        <v>1083015178</v>
      </c>
      <c r="P143" s="65">
        <v>121</v>
      </c>
      <c r="Q143" s="78">
        <v>45679</v>
      </c>
      <c r="R143" s="66">
        <v>231640000</v>
      </c>
      <c r="S143" s="78">
        <v>45679</v>
      </c>
      <c r="T143" s="68">
        <v>13200000</v>
      </c>
      <c r="U143" s="65" t="s">
        <v>87</v>
      </c>
      <c r="V143" s="68">
        <v>85468582</v>
      </c>
      <c r="W143" s="67" t="s">
        <v>10115</v>
      </c>
      <c r="X143" s="70">
        <v>45679</v>
      </c>
      <c r="Y143" s="70">
        <v>45679</v>
      </c>
      <c r="Z143" s="70" t="s">
        <v>89</v>
      </c>
      <c r="AA143" s="70">
        <v>45777</v>
      </c>
      <c r="AB143" s="49">
        <f t="shared" si="10"/>
        <v>98</v>
      </c>
      <c r="AC143" s="65">
        <v>0</v>
      </c>
      <c r="AD143" s="424">
        <v>0</v>
      </c>
      <c r="AE143" s="65">
        <v>0</v>
      </c>
      <c r="AF143" s="78" t="s">
        <v>89</v>
      </c>
      <c r="AG143" s="49">
        <f t="shared" si="11"/>
        <v>0</v>
      </c>
      <c r="AH143" s="65">
        <v>0</v>
      </c>
      <c r="AI143" s="68">
        <v>0</v>
      </c>
      <c r="AJ143" s="65" t="s">
        <v>89</v>
      </c>
      <c r="AK143" s="78" t="s">
        <v>89</v>
      </c>
      <c r="AL143" s="65">
        <v>0</v>
      </c>
      <c r="AM143" s="78" t="s">
        <v>89</v>
      </c>
      <c r="AN143" s="78" t="s">
        <v>89</v>
      </c>
      <c r="AO143" s="78" t="s">
        <v>89</v>
      </c>
      <c r="AP143" s="49">
        <f t="shared" si="12"/>
        <v>0</v>
      </c>
      <c r="AQ143" s="49">
        <f>+L143+AD143-AI143</f>
        <v>13200000</v>
      </c>
      <c r="AR143" s="65" t="s">
        <v>87</v>
      </c>
      <c r="AS143" s="68">
        <v>13200000</v>
      </c>
      <c r="AT143" s="65" t="s">
        <v>90</v>
      </c>
      <c r="AU143" s="68">
        <v>0</v>
      </c>
      <c r="AV143" s="75" t="s">
        <v>89</v>
      </c>
      <c r="AW143" s="423">
        <v>13200000</v>
      </c>
      <c r="AX143" s="79">
        <f t="shared" si="13"/>
        <v>0</v>
      </c>
      <c r="AY143" s="223">
        <f t="shared" si="14"/>
        <v>1</v>
      </c>
      <c r="AZ143" s="74">
        <v>1</v>
      </c>
      <c r="BA143" s="75" t="s">
        <v>89</v>
      </c>
      <c r="BB143" s="65" t="s">
        <v>103</v>
      </c>
      <c r="BC143" s="66" t="s">
        <v>13864</v>
      </c>
      <c r="BD143" s="221" t="s">
        <v>87</v>
      </c>
      <c r="BE143" s="221" t="s">
        <v>87</v>
      </c>
    </row>
    <row r="144" spans="2:57" x14ac:dyDescent="0.25">
      <c r="B144" s="221">
        <v>2025</v>
      </c>
      <c r="C144" s="221">
        <v>891780111</v>
      </c>
      <c r="D144" s="221" t="s">
        <v>78</v>
      </c>
      <c r="E144" s="65" t="s">
        <v>13863</v>
      </c>
      <c r="F144" s="65" t="s">
        <v>13862</v>
      </c>
      <c r="G144" s="306">
        <v>0</v>
      </c>
      <c r="H144" s="65" t="s">
        <v>81</v>
      </c>
      <c r="I144" s="221" t="s">
        <v>82</v>
      </c>
      <c r="J144" s="220" t="s">
        <v>83</v>
      </c>
      <c r="K144" s="66" t="s">
        <v>13343</v>
      </c>
      <c r="L144" s="68">
        <v>11250000</v>
      </c>
      <c r="M144" s="221" t="s">
        <v>85</v>
      </c>
      <c r="N144" s="66" t="s">
        <v>13861</v>
      </c>
      <c r="O144" s="66">
        <v>1082900540</v>
      </c>
      <c r="P144" s="65">
        <v>27</v>
      </c>
      <c r="Q144" s="78">
        <v>45670</v>
      </c>
      <c r="R144" s="66">
        <v>2494141000</v>
      </c>
      <c r="S144" s="78">
        <v>45679</v>
      </c>
      <c r="T144" s="68">
        <v>11250000</v>
      </c>
      <c r="U144" s="65" t="s">
        <v>87</v>
      </c>
      <c r="V144" s="68">
        <v>8742360</v>
      </c>
      <c r="W144" s="67" t="s">
        <v>13290</v>
      </c>
      <c r="X144" s="70">
        <v>45679</v>
      </c>
      <c r="Y144" s="70">
        <v>45679</v>
      </c>
      <c r="Z144" s="70" t="s">
        <v>89</v>
      </c>
      <c r="AA144" s="70">
        <v>45808</v>
      </c>
      <c r="AB144" s="49">
        <f t="shared" si="10"/>
        <v>129</v>
      </c>
      <c r="AC144" s="65">
        <v>0</v>
      </c>
      <c r="AD144" s="424">
        <v>0</v>
      </c>
      <c r="AE144" s="65">
        <v>0</v>
      </c>
      <c r="AF144" s="78" t="s">
        <v>89</v>
      </c>
      <c r="AG144" s="49">
        <f t="shared" si="11"/>
        <v>0</v>
      </c>
      <c r="AH144" s="65">
        <v>0</v>
      </c>
      <c r="AI144" s="68">
        <v>0</v>
      </c>
      <c r="AJ144" s="65" t="s">
        <v>89</v>
      </c>
      <c r="AK144" s="78" t="s">
        <v>89</v>
      </c>
      <c r="AL144" s="65">
        <v>1</v>
      </c>
      <c r="AM144" s="78">
        <v>45770</v>
      </c>
      <c r="AN144" s="78">
        <v>45873</v>
      </c>
      <c r="AO144" s="78">
        <v>45912</v>
      </c>
      <c r="AP144" s="49">
        <f t="shared" si="12"/>
        <v>103</v>
      </c>
      <c r="AQ144" s="49">
        <f>+L144+AD144-AI144</f>
        <v>11250000</v>
      </c>
      <c r="AR144" s="65" t="s">
        <v>87</v>
      </c>
      <c r="AS144" s="68">
        <v>11250000</v>
      </c>
      <c r="AT144" s="65" t="s">
        <v>90</v>
      </c>
      <c r="AU144" s="68">
        <v>0</v>
      </c>
      <c r="AV144" s="75" t="s">
        <v>89</v>
      </c>
      <c r="AW144" s="423">
        <v>9600000</v>
      </c>
      <c r="AX144" s="79">
        <f t="shared" si="13"/>
        <v>1650000</v>
      </c>
      <c r="AY144" s="223">
        <f t="shared" si="14"/>
        <v>0.85333333333333339</v>
      </c>
      <c r="AZ144" s="74">
        <v>0.85333333333333339</v>
      </c>
      <c r="BA144" s="75" t="s">
        <v>89</v>
      </c>
      <c r="BB144" s="65" t="s">
        <v>108</v>
      </c>
      <c r="BC144" s="66" t="s">
        <v>13860</v>
      </c>
      <c r="BD144" s="221" t="s">
        <v>87</v>
      </c>
      <c r="BE144" s="221" t="s">
        <v>87</v>
      </c>
    </row>
    <row r="145" spans="2:57" x14ac:dyDescent="0.25">
      <c r="B145" s="221">
        <v>2025</v>
      </c>
      <c r="C145" s="221">
        <v>891780111</v>
      </c>
      <c r="D145" s="221" t="s">
        <v>78</v>
      </c>
      <c r="E145" s="65" t="s">
        <v>13859</v>
      </c>
      <c r="F145" s="65" t="s">
        <v>13858</v>
      </c>
      <c r="G145" s="306">
        <v>0</v>
      </c>
      <c r="H145" s="65" t="s">
        <v>81</v>
      </c>
      <c r="I145" s="221" t="s">
        <v>82</v>
      </c>
      <c r="J145" s="220" t="s">
        <v>83</v>
      </c>
      <c r="K145" s="66" t="s">
        <v>13857</v>
      </c>
      <c r="L145" s="68">
        <v>12013400</v>
      </c>
      <c r="M145" s="221" t="s">
        <v>85</v>
      </c>
      <c r="N145" s="66" t="s">
        <v>9708</v>
      </c>
      <c r="O145" s="66">
        <v>57434959</v>
      </c>
      <c r="P145" s="65">
        <v>27</v>
      </c>
      <c r="Q145" s="78">
        <v>45670</v>
      </c>
      <c r="R145" s="66">
        <v>2494141000</v>
      </c>
      <c r="S145" s="78">
        <v>45679</v>
      </c>
      <c r="T145" s="68">
        <v>12013400</v>
      </c>
      <c r="U145" s="65" t="s">
        <v>87</v>
      </c>
      <c r="V145" s="68">
        <v>85466528</v>
      </c>
      <c r="W145" s="67" t="s">
        <v>9684</v>
      </c>
      <c r="X145" s="70">
        <v>45679</v>
      </c>
      <c r="Y145" s="70">
        <v>45679</v>
      </c>
      <c r="Z145" s="70" t="s">
        <v>89</v>
      </c>
      <c r="AA145" s="70">
        <v>45808</v>
      </c>
      <c r="AB145" s="49">
        <f t="shared" si="10"/>
        <v>129</v>
      </c>
      <c r="AC145" s="65">
        <v>2</v>
      </c>
      <c r="AD145" s="424">
        <v>2650000</v>
      </c>
      <c r="AE145" s="65">
        <v>1</v>
      </c>
      <c r="AF145" s="78">
        <v>45838</v>
      </c>
      <c r="AG145" s="49">
        <f t="shared" si="11"/>
        <v>30</v>
      </c>
      <c r="AH145" s="65">
        <v>0</v>
      </c>
      <c r="AI145" s="68">
        <v>0</v>
      </c>
      <c r="AJ145" s="65" t="s">
        <v>89</v>
      </c>
      <c r="AK145" s="78" t="s">
        <v>89</v>
      </c>
      <c r="AL145" s="65">
        <v>0</v>
      </c>
      <c r="AM145" s="78" t="s">
        <v>89</v>
      </c>
      <c r="AN145" s="78" t="s">
        <v>89</v>
      </c>
      <c r="AO145" s="78" t="s">
        <v>89</v>
      </c>
      <c r="AP145" s="49">
        <f t="shared" si="12"/>
        <v>0</v>
      </c>
      <c r="AQ145" s="49">
        <f>+L145+AD145-AI145</f>
        <v>14663400</v>
      </c>
      <c r="AR145" s="65" t="s">
        <v>87</v>
      </c>
      <c r="AS145" s="68">
        <v>12013400</v>
      </c>
      <c r="AT145" s="65" t="s">
        <v>90</v>
      </c>
      <c r="AU145" s="68">
        <v>0</v>
      </c>
      <c r="AV145" s="75" t="s">
        <v>89</v>
      </c>
      <c r="AW145" s="423">
        <v>14663400</v>
      </c>
      <c r="AX145" s="79">
        <f t="shared" si="13"/>
        <v>0</v>
      </c>
      <c r="AY145" s="223">
        <f t="shared" si="14"/>
        <v>1</v>
      </c>
      <c r="AZ145" s="74">
        <v>1</v>
      </c>
      <c r="BA145" s="75" t="s">
        <v>89</v>
      </c>
      <c r="BB145" s="65" t="s">
        <v>103</v>
      </c>
      <c r="BC145" s="66" t="s">
        <v>13856</v>
      </c>
      <c r="BD145" s="221" t="s">
        <v>87</v>
      </c>
      <c r="BE145" s="221" t="s">
        <v>87</v>
      </c>
    </row>
    <row r="146" spans="2:57" x14ac:dyDescent="0.25">
      <c r="B146" s="221">
        <v>2025</v>
      </c>
      <c r="C146" s="221">
        <v>891780111</v>
      </c>
      <c r="D146" s="221" t="s">
        <v>78</v>
      </c>
      <c r="E146" s="65" t="s">
        <v>13855</v>
      </c>
      <c r="F146" s="65" t="s">
        <v>13854</v>
      </c>
      <c r="G146" s="306">
        <v>0</v>
      </c>
      <c r="H146" s="65" t="s">
        <v>81</v>
      </c>
      <c r="I146" s="221" t="s">
        <v>82</v>
      </c>
      <c r="J146" s="220" t="s">
        <v>83</v>
      </c>
      <c r="K146" s="66" t="s">
        <v>13853</v>
      </c>
      <c r="L146" s="68">
        <v>15971200</v>
      </c>
      <c r="M146" s="221" t="s">
        <v>85</v>
      </c>
      <c r="N146" s="66" t="s">
        <v>11109</v>
      </c>
      <c r="O146" s="66">
        <v>1084789302</v>
      </c>
      <c r="P146" s="65">
        <v>28</v>
      </c>
      <c r="Q146" s="78">
        <v>45670</v>
      </c>
      <c r="R146" s="66">
        <v>5573604000</v>
      </c>
      <c r="S146" s="78">
        <v>45679</v>
      </c>
      <c r="T146" s="68">
        <v>15971200</v>
      </c>
      <c r="U146" s="65" t="s">
        <v>87</v>
      </c>
      <c r="V146" s="68">
        <v>57461777</v>
      </c>
      <c r="W146" s="67" t="s">
        <v>9663</v>
      </c>
      <c r="X146" s="70">
        <v>45679</v>
      </c>
      <c r="Y146" s="70">
        <v>45679</v>
      </c>
      <c r="Z146" s="70" t="s">
        <v>89</v>
      </c>
      <c r="AA146" s="70">
        <v>45808</v>
      </c>
      <c r="AB146" s="49">
        <f t="shared" si="10"/>
        <v>129</v>
      </c>
      <c r="AC146" s="65">
        <v>2</v>
      </c>
      <c r="AD146" s="424">
        <v>3472000</v>
      </c>
      <c r="AE146" s="65">
        <v>1</v>
      </c>
      <c r="AF146" s="78">
        <v>45838</v>
      </c>
      <c r="AG146" s="49">
        <f t="shared" si="11"/>
        <v>30</v>
      </c>
      <c r="AH146" s="65">
        <v>0</v>
      </c>
      <c r="AI146" s="68">
        <v>0</v>
      </c>
      <c r="AJ146" s="65" t="s">
        <v>89</v>
      </c>
      <c r="AK146" s="78" t="s">
        <v>89</v>
      </c>
      <c r="AL146" s="65">
        <v>0</v>
      </c>
      <c r="AM146" s="78" t="s">
        <v>89</v>
      </c>
      <c r="AN146" s="78" t="s">
        <v>89</v>
      </c>
      <c r="AO146" s="78" t="s">
        <v>89</v>
      </c>
      <c r="AP146" s="49">
        <f t="shared" si="12"/>
        <v>0</v>
      </c>
      <c r="AQ146" s="49">
        <f>+L146+AD146-AI146</f>
        <v>19443200</v>
      </c>
      <c r="AR146" s="65" t="s">
        <v>87</v>
      </c>
      <c r="AS146" s="68">
        <v>15971200</v>
      </c>
      <c r="AT146" s="65" t="s">
        <v>90</v>
      </c>
      <c r="AU146" s="68">
        <v>0</v>
      </c>
      <c r="AV146" s="75" t="s">
        <v>89</v>
      </c>
      <c r="AW146" s="423">
        <v>19443200</v>
      </c>
      <c r="AX146" s="79">
        <f t="shared" si="13"/>
        <v>0</v>
      </c>
      <c r="AY146" s="223">
        <f t="shared" si="14"/>
        <v>1</v>
      </c>
      <c r="AZ146" s="74">
        <v>1</v>
      </c>
      <c r="BA146" s="75" t="s">
        <v>89</v>
      </c>
      <c r="BB146" s="65" t="s">
        <v>103</v>
      </c>
      <c r="BC146" s="66" t="s">
        <v>13852</v>
      </c>
      <c r="BD146" s="221" t="s">
        <v>87</v>
      </c>
      <c r="BE146" s="221" t="s">
        <v>87</v>
      </c>
    </row>
    <row r="147" spans="2:57" x14ac:dyDescent="0.25">
      <c r="B147" s="221">
        <v>2025</v>
      </c>
      <c r="C147" s="221">
        <v>891780111</v>
      </c>
      <c r="D147" s="221" t="s">
        <v>78</v>
      </c>
      <c r="E147" s="65" t="s">
        <v>13851</v>
      </c>
      <c r="F147" s="65" t="s">
        <v>13850</v>
      </c>
      <c r="G147" s="306">
        <v>0</v>
      </c>
      <c r="H147" s="65" t="s">
        <v>81</v>
      </c>
      <c r="I147" s="221" t="s">
        <v>82</v>
      </c>
      <c r="J147" s="220" t="s">
        <v>83</v>
      </c>
      <c r="K147" s="66" t="s">
        <v>13849</v>
      </c>
      <c r="L147" s="68">
        <v>15739800</v>
      </c>
      <c r="M147" s="221" t="s">
        <v>85</v>
      </c>
      <c r="N147" s="66" t="s">
        <v>10514</v>
      </c>
      <c r="O147" s="66">
        <v>1082903282</v>
      </c>
      <c r="P147" s="65">
        <v>28</v>
      </c>
      <c r="Q147" s="78">
        <v>45670</v>
      </c>
      <c r="R147" s="66">
        <v>5573604000</v>
      </c>
      <c r="S147" s="78">
        <v>45679</v>
      </c>
      <c r="T147" s="68">
        <v>15739800</v>
      </c>
      <c r="U147" s="65" t="s">
        <v>87</v>
      </c>
      <c r="V147" s="68">
        <v>85449357</v>
      </c>
      <c r="W147" s="67" t="s">
        <v>8976</v>
      </c>
      <c r="X147" s="70">
        <v>45679</v>
      </c>
      <c r="Y147" s="70">
        <v>45679</v>
      </c>
      <c r="Z147" s="70" t="s">
        <v>89</v>
      </c>
      <c r="AA147" s="70">
        <v>45808</v>
      </c>
      <c r="AB147" s="49">
        <f t="shared" si="10"/>
        <v>129</v>
      </c>
      <c r="AC147" s="65">
        <v>2</v>
      </c>
      <c r="AD147" s="424">
        <v>3472000</v>
      </c>
      <c r="AE147" s="65">
        <v>1</v>
      </c>
      <c r="AF147" s="78">
        <v>45838</v>
      </c>
      <c r="AG147" s="49">
        <f t="shared" si="11"/>
        <v>30</v>
      </c>
      <c r="AH147" s="65">
        <v>0</v>
      </c>
      <c r="AI147" s="68">
        <v>0</v>
      </c>
      <c r="AJ147" s="65" t="s">
        <v>89</v>
      </c>
      <c r="AK147" s="78" t="s">
        <v>89</v>
      </c>
      <c r="AL147" s="65">
        <v>0</v>
      </c>
      <c r="AM147" s="78" t="s">
        <v>89</v>
      </c>
      <c r="AN147" s="78" t="s">
        <v>89</v>
      </c>
      <c r="AO147" s="78" t="s">
        <v>89</v>
      </c>
      <c r="AP147" s="49">
        <f t="shared" si="12"/>
        <v>0</v>
      </c>
      <c r="AQ147" s="49">
        <f>+L147+AD147-AI147</f>
        <v>19211800</v>
      </c>
      <c r="AR147" s="65" t="s">
        <v>87</v>
      </c>
      <c r="AS147" s="68">
        <v>15739800</v>
      </c>
      <c r="AT147" s="65" t="s">
        <v>90</v>
      </c>
      <c r="AU147" s="68">
        <v>0</v>
      </c>
      <c r="AV147" s="75" t="s">
        <v>89</v>
      </c>
      <c r="AW147" s="423">
        <v>19211800</v>
      </c>
      <c r="AX147" s="79">
        <f t="shared" si="13"/>
        <v>0</v>
      </c>
      <c r="AY147" s="223">
        <f t="shared" si="14"/>
        <v>1</v>
      </c>
      <c r="AZ147" s="74">
        <v>1</v>
      </c>
      <c r="BA147" s="75" t="s">
        <v>89</v>
      </c>
      <c r="BB147" s="65" t="s">
        <v>103</v>
      </c>
      <c r="BC147" s="66" t="s">
        <v>13848</v>
      </c>
      <c r="BD147" s="221" t="s">
        <v>87</v>
      </c>
      <c r="BE147" s="221" t="s">
        <v>87</v>
      </c>
    </row>
    <row r="148" spans="2:57" x14ac:dyDescent="0.25">
      <c r="B148" s="221">
        <v>2025</v>
      </c>
      <c r="C148" s="221">
        <v>891780111</v>
      </c>
      <c r="D148" s="221" t="s">
        <v>78</v>
      </c>
      <c r="E148" s="65" t="s">
        <v>13847</v>
      </c>
      <c r="F148" s="65" t="s">
        <v>13846</v>
      </c>
      <c r="G148" s="306">
        <v>0</v>
      </c>
      <c r="H148" s="65" t="s">
        <v>81</v>
      </c>
      <c r="I148" s="221" t="s">
        <v>82</v>
      </c>
      <c r="J148" s="220" t="s">
        <v>83</v>
      </c>
      <c r="K148" s="66" t="s">
        <v>13845</v>
      </c>
      <c r="L148" s="68">
        <v>12825000</v>
      </c>
      <c r="M148" s="221" t="s">
        <v>85</v>
      </c>
      <c r="N148" s="66" t="s">
        <v>10844</v>
      </c>
      <c r="O148" s="66">
        <v>1082969436</v>
      </c>
      <c r="P148" s="65">
        <v>28</v>
      </c>
      <c r="Q148" s="78">
        <v>45670</v>
      </c>
      <c r="R148" s="66">
        <v>5573604000</v>
      </c>
      <c r="S148" s="78">
        <v>45679</v>
      </c>
      <c r="T148" s="68">
        <v>12825000</v>
      </c>
      <c r="U148" s="65" t="s">
        <v>87</v>
      </c>
      <c r="V148" s="68">
        <v>36564011</v>
      </c>
      <c r="W148" s="67" t="s">
        <v>8705</v>
      </c>
      <c r="X148" s="70">
        <v>45679</v>
      </c>
      <c r="Y148" s="70">
        <v>45679</v>
      </c>
      <c r="Z148" s="70" t="s">
        <v>89</v>
      </c>
      <c r="AA148" s="70">
        <v>45808</v>
      </c>
      <c r="AB148" s="49">
        <f t="shared" si="10"/>
        <v>129</v>
      </c>
      <c r="AC148" s="65">
        <v>2</v>
      </c>
      <c r="AD148" s="424">
        <v>2850000</v>
      </c>
      <c r="AE148" s="65">
        <v>1</v>
      </c>
      <c r="AF148" s="78">
        <v>45838</v>
      </c>
      <c r="AG148" s="49">
        <f t="shared" si="11"/>
        <v>30</v>
      </c>
      <c r="AH148" s="65">
        <v>0</v>
      </c>
      <c r="AI148" s="68">
        <v>0</v>
      </c>
      <c r="AJ148" s="65" t="s">
        <v>89</v>
      </c>
      <c r="AK148" s="78" t="s">
        <v>89</v>
      </c>
      <c r="AL148" s="65">
        <v>0</v>
      </c>
      <c r="AM148" s="78" t="s">
        <v>89</v>
      </c>
      <c r="AN148" s="78" t="s">
        <v>89</v>
      </c>
      <c r="AO148" s="78" t="s">
        <v>89</v>
      </c>
      <c r="AP148" s="49">
        <f t="shared" si="12"/>
        <v>0</v>
      </c>
      <c r="AQ148" s="49">
        <f>+L148+AD148-AI148</f>
        <v>15675000</v>
      </c>
      <c r="AR148" s="65" t="s">
        <v>87</v>
      </c>
      <c r="AS148" s="68">
        <v>12825000</v>
      </c>
      <c r="AT148" s="65" t="s">
        <v>90</v>
      </c>
      <c r="AU148" s="68">
        <v>0</v>
      </c>
      <c r="AV148" s="75" t="s">
        <v>89</v>
      </c>
      <c r="AW148" s="423">
        <v>15675000</v>
      </c>
      <c r="AX148" s="79">
        <f t="shared" si="13"/>
        <v>0</v>
      </c>
      <c r="AY148" s="223">
        <f t="shared" si="14"/>
        <v>1</v>
      </c>
      <c r="AZ148" s="74">
        <v>1</v>
      </c>
      <c r="BA148" s="75" t="s">
        <v>89</v>
      </c>
      <c r="BB148" s="65" t="s">
        <v>103</v>
      </c>
      <c r="BC148" s="66" t="s">
        <v>13844</v>
      </c>
      <c r="BD148" s="221" t="s">
        <v>87</v>
      </c>
      <c r="BE148" s="221" t="s">
        <v>87</v>
      </c>
    </row>
    <row r="149" spans="2:57" x14ac:dyDescent="0.25">
      <c r="B149" s="221">
        <v>2025</v>
      </c>
      <c r="C149" s="221">
        <v>891780111</v>
      </c>
      <c r="D149" s="221" t="s">
        <v>78</v>
      </c>
      <c r="E149" s="65" t="s">
        <v>13843</v>
      </c>
      <c r="F149" s="65" t="s">
        <v>13842</v>
      </c>
      <c r="G149" s="306">
        <v>0</v>
      </c>
      <c r="H149" s="65" t="s">
        <v>81</v>
      </c>
      <c r="I149" s="221" t="s">
        <v>82</v>
      </c>
      <c r="J149" s="220" t="s">
        <v>83</v>
      </c>
      <c r="K149" s="66" t="s">
        <v>13841</v>
      </c>
      <c r="L149" s="68">
        <v>9825000</v>
      </c>
      <c r="M149" s="221" t="s">
        <v>85</v>
      </c>
      <c r="N149" s="66" t="s">
        <v>9403</v>
      </c>
      <c r="O149" s="66">
        <v>36695081</v>
      </c>
      <c r="P149" s="65">
        <v>27</v>
      </c>
      <c r="Q149" s="78">
        <v>45670</v>
      </c>
      <c r="R149" s="66">
        <v>2494141000</v>
      </c>
      <c r="S149" s="78">
        <v>45679</v>
      </c>
      <c r="T149" s="68">
        <v>9825000</v>
      </c>
      <c r="U149" s="65" t="s">
        <v>87</v>
      </c>
      <c r="V149" s="68">
        <v>8742360</v>
      </c>
      <c r="W149" s="67" t="s">
        <v>13290</v>
      </c>
      <c r="X149" s="70">
        <v>45679</v>
      </c>
      <c r="Y149" s="70">
        <v>45679</v>
      </c>
      <c r="Z149" s="70" t="s">
        <v>89</v>
      </c>
      <c r="AA149" s="70">
        <v>45808</v>
      </c>
      <c r="AB149" s="49">
        <f t="shared" si="10"/>
        <v>129</v>
      </c>
      <c r="AC149" s="65">
        <v>2</v>
      </c>
      <c r="AD149" s="424">
        <v>975000</v>
      </c>
      <c r="AE149" s="65">
        <v>1</v>
      </c>
      <c r="AF149" s="78">
        <v>45821</v>
      </c>
      <c r="AG149" s="49">
        <f t="shared" si="11"/>
        <v>13</v>
      </c>
      <c r="AH149" s="65">
        <v>0</v>
      </c>
      <c r="AI149" s="68">
        <v>0</v>
      </c>
      <c r="AJ149" s="65" t="s">
        <v>89</v>
      </c>
      <c r="AK149" s="78" t="s">
        <v>89</v>
      </c>
      <c r="AL149" s="65">
        <v>0</v>
      </c>
      <c r="AM149" s="78" t="s">
        <v>89</v>
      </c>
      <c r="AN149" s="78" t="s">
        <v>89</v>
      </c>
      <c r="AO149" s="78" t="s">
        <v>89</v>
      </c>
      <c r="AP149" s="49">
        <f t="shared" si="12"/>
        <v>0</v>
      </c>
      <c r="AQ149" s="49">
        <f>+L149+AD149-AI149</f>
        <v>10800000</v>
      </c>
      <c r="AR149" s="65" t="s">
        <v>87</v>
      </c>
      <c r="AS149" s="68">
        <v>9825000</v>
      </c>
      <c r="AT149" s="65" t="s">
        <v>90</v>
      </c>
      <c r="AU149" s="68">
        <v>0</v>
      </c>
      <c r="AV149" s="75" t="s">
        <v>89</v>
      </c>
      <c r="AW149" s="423">
        <v>10800000</v>
      </c>
      <c r="AX149" s="79">
        <f t="shared" si="13"/>
        <v>0</v>
      </c>
      <c r="AY149" s="223">
        <f t="shared" si="14"/>
        <v>1</v>
      </c>
      <c r="AZ149" s="74">
        <v>1</v>
      </c>
      <c r="BA149" s="75" t="s">
        <v>89</v>
      </c>
      <c r="BB149" s="65" t="s">
        <v>103</v>
      </c>
      <c r="BC149" s="66" t="s">
        <v>13840</v>
      </c>
      <c r="BD149" s="221" t="s">
        <v>87</v>
      </c>
      <c r="BE149" s="221" t="s">
        <v>87</v>
      </c>
    </row>
    <row r="150" spans="2:57" x14ac:dyDescent="0.25">
      <c r="B150" s="221">
        <v>2025</v>
      </c>
      <c r="C150" s="221">
        <v>891780111</v>
      </c>
      <c r="D150" s="221" t="s">
        <v>78</v>
      </c>
      <c r="E150" s="65" t="s">
        <v>13839</v>
      </c>
      <c r="F150" s="65" t="s">
        <v>13838</v>
      </c>
      <c r="G150" s="306">
        <v>0</v>
      </c>
      <c r="H150" s="65" t="s">
        <v>81</v>
      </c>
      <c r="I150" s="221" t="s">
        <v>82</v>
      </c>
      <c r="J150" s="220" t="s">
        <v>83</v>
      </c>
      <c r="K150" s="66" t="s">
        <v>13837</v>
      </c>
      <c r="L150" s="68">
        <v>14307200</v>
      </c>
      <c r="M150" s="221" t="s">
        <v>85</v>
      </c>
      <c r="N150" s="66" t="s">
        <v>10257</v>
      </c>
      <c r="O150" s="66">
        <v>57466453</v>
      </c>
      <c r="P150" s="65">
        <v>28</v>
      </c>
      <c r="Q150" s="78">
        <v>45670</v>
      </c>
      <c r="R150" s="66">
        <v>5573604000</v>
      </c>
      <c r="S150" s="78">
        <v>45679</v>
      </c>
      <c r="T150" s="68">
        <v>14307200</v>
      </c>
      <c r="U150" s="65" t="s">
        <v>87</v>
      </c>
      <c r="V150" s="68">
        <v>36557666</v>
      </c>
      <c r="W150" s="67" t="s">
        <v>8339</v>
      </c>
      <c r="X150" s="70">
        <v>45679</v>
      </c>
      <c r="Y150" s="70">
        <v>45679</v>
      </c>
      <c r="Z150" s="70" t="s">
        <v>89</v>
      </c>
      <c r="AA150" s="70">
        <v>45808</v>
      </c>
      <c r="AB150" s="49">
        <f t="shared" si="10"/>
        <v>129</v>
      </c>
      <c r="AC150" s="65">
        <v>2</v>
      </c>
      <c r="AD150" s="424">
        <v>3156000</v>
      </c>
      <c r="AE150" s="65">
        <v>1</v>
      </c>
      <c r="AF150" s="78">
        <v>45838</v>
      </c>
      <c r="AG150" s="49">
        <f t="shared" si="11"/>
        <v>30</v>
      </c>
      <c r="AH150" s="65">
        <v>0</v>
      </c>
      <c r="AI150" s="68">
        <v>0</v>
      </c>
      <c r="AJ150" s="65" t="s">
        <v>89</v>
      </c>
      <c r="AK150" s="78" t="s">
        <v>89</v>
      </c>
      <c r="AL150" s="65">
        <v>0</v>
      </c>
      <c r="AM150" s="78" t="s">
        <v>89</v>
      </c>
      <c r="AN150" s="78" t="s">
        <v>89</v>
      </c>
      <c r="AO150" s="78" t="s">
        <v>89</v>
      </c>
      <c r="AP150" s="49">
        <f t="shared" si="12"/>
        <v>0</v>
      </c>
      <c r="AQ150" s="49">
        <f>+L150+AD150-AI150</f>
        <v>17463200</v>
      </c>
      <c r="AR150" s="65" t="s">
        <v>87</v>
      </c>
      <c r="AS150" s="68">
        <v>14307200</v>
      </c>
      <c r="AT150" s="65" t="s">
        <v>90</v>
      </c>
      <c r="AU150" s="68">
        <v>0</v>
      </c>
      <c r="AV150" s="75" t="s">
        <v>89</v>
      </c>
      <c r="AW150" s="423">
        <v>17463200</v>
      </c>
      <c r="AX150" s="79">
        <f t="shared" si="13"/>
        <v>0</v>
      </c>
      <c r="AY150" s="223">
        <f t="shared" si="14"/>
        <v>1</v>
      </c>
      <c r="AZ150" s="74">
        <v>1</v>
      </c>
      <c r="BA150" s="75" t="s">
        <v>89</v>
      </c>
      <c r="BB150" s="65" t="s">
        <v>103</v>
      </c>
      <c r="BC150" s="66" t="s">
        <v>13836</v>
      </c>
      <c r="BD150" s="221" t="s">
        <v>87</v>
      </c>
      <c r="BE150" s="221" t="s">
        <v>87</v>
      </c>
    </row>
    <row r="151" spans="2:57" x14ac:dyDescent="0.25">
      <c r="B151" s="221">
        <v>2025</v>
      </c>
      <c r="C151" s="221">
        <v>891780111</v>
      </c>
      <c r="D151" s="221" t="s">
        <v>78</v>
      </c>
      <c r="E151" s="65" t="s">
        <v>13835</v>
      </c>
      <c r="F151" s="65" t="s">
        <v>13834</v>
      </c>
      <c r="G151" s="306">
        <v>0</v>
      </c>
      <c r="H151" s="65" t="s">
        <v>81</v>
      </c>
      <c r="I151" s="221" t="s">
        <v>82</v>
      </c>
      <c r="J151" s="220" t="s">
        <v>83</v>
      </c>
      <c r="K151" s="66" t="s">
        <v>13833</v>
      </c>
      <c r="L151" s="68">
        <v>22500000</v>
      </c>
      <c r="M151" s="221" t="s">
        <v>85</v>
      </c>
      <c r="N151" s="66" t="s">
        <v>10617</v>
      </c>
      <c r="O151" s="66">
        <v>7601763</v>
      </c>
      <c r="P151" s="65">
        <v>28</v>
      </c>
      <c r="Q151" s="78">
        <v>45670</v>
      </c>
      <c r="R151" s="66">
        <v>5573604000</v>
      </c>
      <c r="S151" s="78">
        <v>45679</v>
      </c>
      <c r="T151" s="68">
        <v>22500000</v>
      </c>
      <c r="U151" s="65" t="s">
        <v>87</v>
      </c>
      <c r="V151" s="68">
        <v>26671578</v>
      </c>
      <c r="W151" s="67" t="s">
        <v>10616</v>
      </c>
      <c r="X151" s="70">
        <v>45679</v>
      </c>
      <c r="Y151" s="70">
        <v>45679</v>
      </c>
      <c r="Z151" s="70" t="s">
        <v>89</v>
      </c>
      <c r="AA151" s="70">
        <v>45808</v>
      </c>
      <c r="AB151" s="49">
        <f t="shared" si="10"/>
        <v>129</v>
      </c>
      <c r="AC151" s="65">
        <v>2</v>
      </c>
      <c r="AD151" s="424">
        <v>4500000</v>
      </c>
      <c r="AE151" s="65">
        <v>1</v>
      </c>
      <c r="AF151" s="78">
        <v>45838</v>
      </c>
      <c r="AG151" s="49">
        <f t="shared" si="11"/>
        <v>30</v>
      </c>
      <c r="AH151" s="65">
        <v>0</v>
      </c>
      <c r="AI151" s="68">
        <v>0</v>
      </c>
      <c r="AJ151" s="65" t="s">
        <v>89</v>
      </c>
      <c r="AK151" s="78" t="s">
        <v>89</v>
      </c>
      <c r="AL151" s="65">
        <v>0</v>
      </c>
      <c r="AM151" s="78" t="s">
        <v>89</v>
      </c>
      <c r="AN151" s="78" t="s">
        <v>89</v>
      </c>
      <c r="AO151" s="78" t="s">
        <v>89</v>
      </c>
      <c r="AP151" s="49">
        <f t="shared" si="12"/>
        <v>0</v>
      </c>
      <c r="AQ151" s="49">
        <f>+L151+AD151-AI151</f>
        <v>27000000</v>
      </c>
      <c r="AR151" s="65" t="s">
        <v>87</v>
      </c>
      <c r="AS151" s="68">
        <v>22500000</v>
      </c>
      <c r="AT151" s="65" t="s">
        <v>90</v>
      </c>
      <c r="AU151" s="68">
        <v>0</v>
      </c>
      <c r="AV151" s="75" t="s">
        <v>89</v>
      </c>
      <c r="AW151" s="423">
        <v>27000000</v>
      </c>
      <c r="AX151" s="79">
        <f t="shared" si="13"/>
        <v>0</v>
      </c>
      <c r="AY151" s="223">
        <f t="shared" si="14"/>
        <v>1</v>
      </c>
      <c r="AZ151" s="74">
        <v>1</v>
      </c>
      <c r="BA151" s="75" t="s">
        <v>89</v>
      </c>
      <c r="BB151" s="65" t="s">
        <v>103</v>
      </c>
      <c r="BC151" s="66" t="s">
        <v>13832</v>
      </c>
      <c r="BD151" s="221" t="s">
        <v>87</v>
      </c>
      <c r="BE151" s="221" t="s">
        <v>87</v>
      </c>
    </row>
    <row r="152" spans="2:57" x14ac:dyDescent="0.25">
      <c r="B152" s="221">
        <v>2025</v>
      </c>
      <c r="C152" s="221">
        <v>891780111</v>
      </c>
      <c r="D152" s="221" t="s">
        <v>78</v>
      </c>
      <c r="E152" s="65" t="s">
        <v>13831</v>
      </c>
      <c r="F152" s="65" t="s">
        <v>13830</v>
      </c>
      <c r="G152" s="306">
        <v>0</v>
      </c>
      <c r="H152" s="65" t="s">
        <v>81</v>
      </c>
      <c r="I152" s="221" t="s">
        <v>82</v>
      </c>
      <c r="J152" s="220" t="s">
        <v>83</v>
      </c>
      <c r="K152" s="66" t="s">
        <v>13829</v>
      </c>
      <c r="L152" s="68">
        <v>15739800</v>
      </c>
      <c r="M152" s="221" t="s">
        <v>85</v>
      </c>
      <c r="N152" s="66" t="s">
        <v>11130</v>
      </c>
      <c r="O152" s="66">
        <v>1082908421</v>
      </c>
      <c r="P152" s="65">
        <v>28</v>
      </c>
      <c r="Q152" s="78">
        <v>45670</v>
      </c>
      <c r="R152" s="66">
        <v>5573604000</v>
      </c>
      <c r="S152" s="78">
        <v>45679</v>
      </c>
      <c r="T152" s="68">
        <v>15739800</v>
      </c>
      <c r="U152" s="65" t="s">
        <v>87</v>
      </c>
      <c r="V152" s="68">
        <v>85449357</v>
      </c>
      <c r="W152" s="67" t="s">
        <v>8976</v>
      </c>
      <c r="X152" s="70">
        <v>45679</v>
      </c>
      <c r="Y152" s="70">
        <v>45679</v>
      </c>
      <c r="Z152" s="70" t="s">
        <v>89</v>
      </c>
      <c r="AA152" s="70">
        <v>45808</v>
      </c>
      <c r="AB152" s="49">
        <f t="shared" si="10"/>
        <v>129</v>
      </c>
      <c r="AC152" s="65">
        <v>2</v>
      </c>
      <c r="AD152" s="424">
        <v>3472000</v>
      </c>
      <c r="AE152" s="65">
        <v>1</v>
      </c>
      <c r="AF152" s="78">
        <v>45838</v>
      </c>
      <c r="AG152" s="49">
        <f t="shared" si="11"/>
        <v>30</v>
      </c>
      <c r="AH152" s="65">
        <v>0</v>
      </c>
      <c r="AI152" s="68">
        <v>0</v>
      </c>
      <c r="AJ152" s="65" t="s">
        <v>89</v>
      </c>
      <c r="AK152" s="78" t="s">
        <v>89</v>
      </c>
      <c r="AL152" s="65">
        <v>0</v>
      </c>
      <c r="AM152" s="78" t="s">
        <v>89</v>
      </c>
      <c r="AN152" s="78" t="s">
        <v>89</v>
      </c>
      <c r="AO152" s="78" t="s">
        <v>89</v>
      </c>
      <c r="AP152" s="49">
        <f t="shared" si="12"/>
        <v>0</v>
      </c>
      <c r="AQ152" s="49">
        <f>+L152+AD152-AI152</f>
        <v>19211800</v>
      </c>
      <c r="AR152" s="65" t="s">
        <v>87</v>
      </c>
      <c r="AS152" s="68">
        <v>15739800</v>
      </c>
      <c r="AT152" s="65" t="s">
        <v>90</v>
      </c>
      <c r="AU152" s="68">
        <v>0</v>
      </c>
      <c r="AV152" s="75" t="s">
        <v>89</v>
      </c>
      <c r="AW152" s="423">
        <v>19211800</v>
      </c>
      <c r="AX152" s="79">
        <f t="shared" si="13"/>
        <v>0</v>
      </c>
      <c r="AY152" s="223">
        <f t="shared" si="14"/>
        <v>1</v>
      </c>
      <c r="AZ152" s="74">
        <v>1</v>
      </c>
      <c r="BA152" s="75" t="s">
        <v>89</v>
      </c>
      <c r="BB152" s="65" t="s">
        <v>103</v>
      </c>
      <c r="BC152" s="66" t="s">
        <v>13828</v>
      </c>
      <c r="BD152" s="221" t="s">
        <v>87</v>
      </c>
      <c r="BE152" s="221" t="s">
        <v>87</v>
      </c>
    </row>
    <row r="153" spans="2:57" x14ac:dyDescent="0.25">
      <c r="B153" s="221">
        <v>2025</v>
      </c>
      <c r="C153" s="221">
        <v>891780111</v>
      </c>
      <c r="D153" s="221" t="s">
        <v>78</v>
      </c>
      <c r="E153" s="65" t="s">
        <v>13827</v>
      </c>
      <c r="F153" s="65" t="s">
        <v>13826</v>
      </c>
      <c r="G153" s="306">
        <v>0</v>
      </c>
      <c r="H153" s="65" t="s">
        <v>81</v>
      </c>
      <c r="I153" s="221" t="s">
        <v>82</v>
      </c>
      <c r="J153" s="220" t="s">
        <v>83</v>
      </c>
      <c r="K153" s="66" t="s">
        <v>13825</v>
      </c>
      <c r="L153" s="68">
        <v>15739800</v>
      </c>
      <c r="M153" s="221" t="s">
        <v>85</v>
      </c>
      <c r="N153" s="66" t="s">
        <v>9991</v>
      </c>
      <c r="O153" s="66">
        <v>1082851727</v>
      </c>
      <c r="P153" s="65">
        <v>28</v>
      </c>
      <c r="Q153" s="78">
        <v>45670</v>
      </c>
      <c r="R153" s="66">
        <v>5573604000</v>
      </c>
      <c r="S153" s="78">
        <v>45679</v>
      </c>
      <c r="T153" s="68">
        <v>15739800</v>
      </c>
      <c r="U153" s="65" t="s">
        <v>87</v>
      </c>
      <c r="V153" s="68">
        <v>85449357</v>
      </c>
      <c r="W153" s="67" t="s">
        <v>8976</v>
      </c>
      <c r="X153" s="70">
        <v>45679</v>
      </c>
      <c r="Y153" s="70">
        <v>45679</v>
      </c>
      <c r="Z153" s="70" t="s">
        <v>89</v>
      </c>
      <c r="AA153" s="70">
        <v>45808</v>
      </c>
      <c r="AB153" s="49">
        <f t="shared" si="10"/>
        <v>129</v>
      </c>
      <c r="AC153" s="65">
        <v>2</v>
      </c>
      <c r="AD153" s="424">
        <v>3472000</v>
      </c>
      <c r="AE153" s="65">
        <v>1</v>
      </c>
      <c r="AF153" s="78">
        <v>45838</v>
      </c>
      <c r="AG153" s="49">
        <f t="shared" si="11"/>
        <v>30</v>
      </c>
      <c r="AH153" s="65">
        <v>0</v>
      </c>
      <c r="AI153" s="68">
        <v>0</v>
      </c>
      <c r="AJ153" s="65" t="s">
        <v>89</v>
      </c>
      <c r="AK153" s="78" t="s">
        <v>89</v>
      </c>
      <c r="AL153" s="65">
        <v>0</v>
      </c>
      <c r="AM153" s="78" t="s">
        <v>89</v>
      </c>
      <c r="AN153" s="78" t="s">
        <v>89</v>
      </c>
      <c r="AO153" s="78" t="s">
        <v>89</v>
      </c>
      <c r="AP153" s="49">
        <f t="shared" si="12"/>
        <v>0</v>
      </c>
      <c r="AQ153" s="49">
        <f>+L153+AD153-AI153</f>
        <v>19211800</v>
      </c>
      <c r="AR153" s="65" t="s">
        <v>87</v>
      </c>
      <c r="AS153" s="68">
        <v>15739800</v>
      </c>
      <c r="AT153" s="65" t="s">
        <v>90</v>
      </c>
      <c r="AU153" s="68">
        <v>0</v>
      </c>
      <c r="AV153" s="75" t="s">
        <v>89</v>
      </c>
      <c r="AW153" s="423">
        <v>19211800</v>
      </c>
      <c r="AX153" s="79">
        <f t="shared" si="13"/>
        <v>0</v>
      </c>
      <c r="AY153" s="223">
        <f t="shared" si="14"/>
        <v>1</v>
      </c>
      <c r="AZ153" s="74">
        <v>1</v>
      </c>
      <c r="BA153" s="75" t="s">
        <v>89</v>
      </c>
      <c r="BB153" s="65" t="s">
        <v>103</v>
      </c>
      <c r="BC153" s="66" t="s">
        <v>13824</v>
      </c>
      <c r="BD153" s="221" t="s">
        <v>87</v>
      </c>
      <c r="BE153" s="221" t="s">
        <v>87</v>
      </c>
    </row>
    <row r="154" spans="2:57" x14ac:dyDescent="0.25">
      <c r="B154" s="221">
        <v>2025</v>
      </c>
      <c r="C154" s="221">
        <v>891780111</v>
      </c>
      <c r="D154" s="221" t="s">
        <v>78</v>
      </c>
      <c r="E154" s="65" t="s">
        <v>13823</v>
      </c>
      <c r="F154" s="65" t="s">
        <v>13822</v>
      </c>
      <c r="G154" s="306">
        <v>0</v>
      </c>
      <c r="H154" s="65" t="s">
        <v>81</v>
      </c>
      <c r="I154" s="221" t="s">
        <v>82</v>
      </c>
      <c r="J154" s="220" t="s">
        <v>83</v>
      </c>
      <c r="K154" s="66" t="s">
        <v>13821</v>
      </c>
      <c r="L154" s="68">
        <v>15739800</v>
      </c>
      <c r="M154" s="221" t="s">
        <v>85</v>
      </c>
      <c r="N154" s="66" t="s">
        <v>11213</v>
      </c>
      <c r="O154" s="66">
        <v>12613225</v>
      </c>
      <c r="P154" s="65">
        <v>28</v>
      </c>
      <c r="Q154" s="78">
        <v>45670</v>
      </c>
      <c r="R154" s="66">
        <v>5573604000</v>
      </c>
      <c r="S154" s="78">
        <v>45679</v>
      </c>
      <c r="T154" s="68">
        <v>15739800</v>
      </c>
      <c r="U154" s="65" t="s">
        <v>87</v>
      </c>
      <c r="V154" s="68">
        <v>85449357</v>
      </c>
      <c r="W154" s="67" t="s">
        <v>8976</v>
      </c>
      <c r="X154" s="70">
        <v>45679</v>
      </c>
      <c r="Y154" s="70">
        <v>45679</v>
      </c>
      <c r="Z154" s="70" t="s">
        <v>89</v>
      </c>
      <c r="AA154" s="70">
        <v>45808</v>
      </c>
      <c r="AB154" s="49">
        <f t="shared" si="10"/>
        <v>129</v>
      </c>
      <c r="AC154" s="65">
        <v>2</v>
      </c>
      <c r="AD154" s="424">
        <v>3472000</v>
      </c>
      <c r="AE154" s="65">
        <v>1</v>
      </c>
      <c r="AF154" s="78">
        <v>45838</v>
      </c>
      <c r="AG154" s="49">
        <f t="shared" si="11"/>
        <v>30</v>
      </c>
      <c r="AH154" s="65">
        <v>0</v>
      </c>
      <c r="AI154" s="68">
        <v>0</v>
      </c>
      <c r="AJ154" s="65" t="s">
        <v>89</v>
      </c>
      <c r="AK154" s="78" t="s">
        <v>89</v>
      </c>
      <c r="AL154" s="65">
        <v>0</v>
      </c>
      <c r="AM154" s="78" t="s">
        <v>89</v>
      </c>
      <c r="AN154" s="78" t="s">
        <v>89</v>
      </c>
      <c r="AO154" s="78" t="s">
        <v>89</v>
      </c>
      <c r="AP154" s="49">
        <f t="shared" si="12"/>
        <v>0</v>
      </c>
      <c r="AQ154" s="49">
        <f>+L154+AD154-AI154</f>
        <v>19211800</v>
      </c>
      <c r="AR154" s="65" t="s">
        <v>87</v>
      </c>
      <c r="AS154" s="68">
        <v>15739800</v>
      </c>
      <c r="AT154" s="65" t="s">
        <v>90</v>
      </c>
      <c r="AU154" s="68">
        <v>0</v>
      </c>
      <c r="AV154" s="75" t="s">
        <v>89</v>
      </c>
      <c r="AW154" s="423">
        <v>19211800</v>
      </c>
      <c r="AX154" s="79">
        <f t="shared" si="13"/>
        <v>0</v>
      </c>
      <c r="AY154" s="223">
        <f t="shared" si="14"/>
        <v>1</v>
      </c>
      <c r="AZ154" s="74">
        <v>1</v>
      </c>
      <c r="BA154" s="75" t="s">
        <v>89</v>
      </c>
      <c r="BB154" s="65" t="s">
        <v>103</v>
      </c>
      <c r="BC154" s="66" t="s">
        <v>13820</v>
      </c>
      <c r="BD154" s="221" t="s">
        <v>87</v>
      </c>
      <c r="BE154" s="221" t="s">
        <v>87</v>
      </c>
    </row>
    <row r="155" spans="2:57" x14ac:dyDescent="0.25">
      <c r="B155" s="221">
        <v>2025</v>
      </c>
      <c r="C155" s="221">
        <v>891780111</v>
      </c>
      <c r="D155" s="221" t="s">
        <v>78</v>
      </c>
      <c r="E155" s="65" t="s">
        <v>13819</v>
      </c>
      <c r="F155" s="65" t="s">
        <v>13818</v>
      </c>
      <c r="G155" s="306">
        <v>0</v>
      </c>
      <c r="H155" s="65" t="s">
        <v>81</v>
      </c>
      <c r="I155" s="221" t="s">
        <v>82</v>
      </c>
      <c r="J155" s="220" t="s">
        <v>83</v>
      </c>
      <c r="K155" s="66" t="s">
        <v>13817</v>
      </c>
      <c r="L155" s="68">
        <v>15739800</v>
      </c>
      <c r="M155" s="221" t="s">
        <v>85</v>
      </c>
      <c r="N155" s="66" t="s">
        <v>10969</v>
      </c>
      <c r="O155" s="66">
        <v>1082916060</v>
      </c>
      <c r="P155" s="65">
        <v>28</v>
      </c>
      <c r="Q155" s="78">
        <v>45670</v>
      </c>
      <c r="R155" s="66">
        <v>5573604000</v>
      </c>
      <c r="S155" s="78">
        <v>45679</v>
      </c>
      <c r="T155" s="68">
        <v>15739800</v>
      </c>
      <c r="U155" s="65" t="s">
        <v>87</v>
      </c>
      <c r="V155" s="68">
        <v>85449357</v>
      </c>
      <c r="W155" s="67" t="s">
        <v>8976</v>
      </c>
      <c r="X155" s="70">
        <v>45679</v>
      </c>
      <c r="Y155" s="70">
        <v>45679</v>
      </c>
      <c r="Z155" s="70" t="s">
        <v>89</v>
      </c>
      <c r="AA155" s="70">
        <v>45808</v>
      </c>
      <c r="AB155" s="49">
        <f t="shared" si="10"/>
        <v>129</v>
      </c>
      <c r="AC155" s="65">
        <v>2</v>
      </c>
      <c r="AD155" s="424">
        <v>3472000</v>
      </c>
      <c r="AE155" s="65">
        <v>1</v>
      </c>
      <c r="AF155" s="78">
        <v>45838</v>
      </c>
      <c r="AG155" s="49">
        <f t="shared" si="11"/>
        <v>30</v>
      </c>
      <c r="AH155" s="65">
        <v>0</v>
      </c>
      <c r="AI155" s="68">
        <v>0</v>
      </c>
      <c r="AJ155" s="65" t="s">
        <v>89</v>
      </c>
      <c r="AK155" s="78" t="s">
        <v>89</v>
      </c>
      <c r="AL155" s="65">
        <v>0</v>
      </c>
      <c r="AM155" s="78" t="s">
        <v>89</v>
      </c>
      <c r="AN155" s="78" t="s">
        <v>89</v>
      </c>
      <c r="AO155" s="78" t="s">
        <v>89</v>
      </c>
      <c r="AP155" s="49">
        <f t="shared" si="12"/>
        <v>0</v>
      </c>
      <c r="AQ155" s="49">
        <f>+L155+AD155-AI155</f>
        <v>19211800</v>
      </c>
      <c r="AR155" s="65" t="s">
        <v>87</v>
      </c>
      <c r="AS155" s="68">
        <v>15739800</v>
      </c>
      <c r="AT155" s="65" t="s">
        <v>90</v>
      </c>
      <c r="AU155" s="68">
        <v>0</v>
      </c>
      <c r="AV155" s="75" t="s">
        <v>89</v>
      </c>
      <c r="AW155" s="423">
        <v>19211800</v>
      </c>
      <c r="AX155" s="79">
        <f t="shared" si="13"/>
        <v>0</v>
      </c>
      <c r="AY155" s="223">
        <f t="shared" si="14"/>
        <v>1</v>
      </c>
      <c r="AZ155" s="74">
        <v>1</v>
      </c>
      <c r="BA155" s="75" t="s">
        <v>89</v>
      </c>
      <c r="BB155" s="65" t="s">
        <v>103</v>
      </c>
      <c r="BC155" s="66" t="s">
        <v>13816</v>
      </c>
      <c r="BD155" s="221" t="s">
        <v>87</v>
      </c>
      <c r="BE155" s="221" t="s">
        <v>87</v>
      </c>
    </row>
    <row r="156" spans="2:57" x14ac:dyDescent="0.25">
      <c r="B156" s="221">
        <v>2025</v>
      </c>
      <c r="C156" s="221">
        <v>891780111</v>
      </c>
      <c r="D156" s="221" t="s">
        <v>78</v>
      </c>
      <c r="E156" s="65" t="s">
        <v>13815</v>
      </c>
      <c r="F156" s="65" t="s">
        <v>13814</v>
      </c>
      <c r="G156" s="306">
        <v>0</v>
      </c>
      <c r="H156" s="65" t="s">
        <v>81</v>
      </c>
      <c r="I156" s="221" t="s">
        <v>82</v>
      </c>
      <c r="J156" s="220" t="s">
        <v>83</v>
      </c>
      <c r="K156" s="66" t="s">
        <v>13813</v>
      </c>
      <c r="L156" s="68">
        <v>14307200</v>
      </c>
      <c r="M156" s="221" t="s">
        <v>85</v>
      </c>
      <c r="N156" s="66" t="s">
        <v>10667</v>
      </c>
      <c r="O156" s="66">
        <v>36720698</v>
      </c>
      <c r="P156" s="65">
        <v>28</v>
      </c>
      <c r="Q156" s="78">
        <v>45670</v>
      </c>
      <c r="R156" s="66">
        <v>5573604000</v>
      </c>
      <c r="S156" s="78">
        <v>45679</v>
      </c>
      <c r="T156" s="68">
        <v>14307200</v>
      </c>
      <c r="U156" s="65" t="s">
        <v>87</v>
      </c>
      <c r="V156" s="68">
        <v>84452087</v>
      </c>
      <c r="W156" s="67" t="s">
        <v>9549</v>
      </c>
      <c r="X156" s="70">
        <v>45679</v>
      </c>
      <c r="Y156" s="70">
        <v>45679</v>
      </c>
      <c r="Z156" s="70" t="s">
        <v>89</v>
      </c>
      <c r="AA156" s="70">
        <v>45808</v>
      </c>
      <c r="AB156" s="49">
        <f t="shared" si="10"/>
        <v>129</v>
      </c>
      <c r="AC156" s="65">
        <v>2</v>
      </c>
      <c r="AD156" s="424">
        <v>3156000</v>
      </c>
      <c r="AE156" s="65">
        <v>1</v>
      </c>
      <c r="AF156" s="78">
        <v>45838</v>
      </c>
      <c r="AG156" s="49">
        <f t="shared" si="11"/>
        <v>30</v>
      </c>
      <c r="AH156" s="65">
        <v>0</v>
      </c>
      <c r="AI156" s="68">
        <v>0</v>
      </c>
      <c r="AJ156" s="65" t="s">
        <v>89</v>
      </c>
      <c r="AK156" s="78" t="s">
        <v>89</v>
      </c>
      <c r="AL156" s="65">
        <v>0</v>
      </c>
      <c r="AM156" s="78" t="s">
        <v>89</v>
      </c>
      <c r="AN156" s="78" t="s">
        <v>89</v>
      </c>
      <c r="AO156" s="78" t="s">
        <v>89</v>
      </c>
      <c r="AP156" s="49">
        <f t="shared" si="12"/>
        <v>0</v>
      </c>
      <c r="AQ156" s="49">
        <f>+L156+AD156-AI156</f>
        <v>17463200</v>
      </c>
      <c r="AR156" s="65" t="s">
        <v>87</v>
      </c>
      <c r="AS156" s="68">
        <v>14307200</v>
      </c>
      <c r="AT156" s="65" t="s">
        <v>90</v>
      </c>
      <c r="AU156" s="68">
        <v>0</v>
      </c>
      <c r="AV156" s="75" t="s">
        <v>89</v>
      </c>
      <c r="AW156" s="423">
        <v>17463200</v>
      </c>
      <c r="AX156" s="79">
        <f t="shared" si="13"/>
        <v>0</v>
      </c>
      <c r="AY156" s="223">
        <f t="shared" si="14"/>
        <v>1</v>
      </c>
      <c r="AZ156" s="74">
        <v>1</v>
      </c>
      <c r="BA156" s="75" t="s">
        <v>89</v>
      </c>
      <c r="BB156" s="65" t="s">
        <v>103</v>
      </c>
      <c r="BC156" s="66" t="s">
        <v>13812</v>
      </c>
      <c r="BD156" s="221" t="s">
        <v>87</v>
      </c>
      <c r="BE156" s="221" t="s">
        <v>87</v>
      </c>
    </row>
    <row r="157" spans="2:57" x14ac:dyDescent="0.25">
      <c r="B157" s="221">
        <v>2025</v>
      </c>
      <c r="C157" s="221">
        <v>891780111</v>
      </c>
      <c r="D157" s="221" t="s">
        <v>78</v>
      </c>
      <c r="E157" s="65" t="s">
        <v>13811</v>
      </c>
      <c r="F157" s="65" t="s">
        <v>13810</v>
      </c>
      <c r="G157" s="306">
        <v>0</v>
      </c>
      <c r="H157" s="65" t="s">
        <v>81</v>
      </c>
      <c r="I157" s="221" t="s">
        <v>82</v>
      </c>
      <c r="J157" s="220" t="s">
        <v>83</v>
      </c>
      <c r="K157" s="66" t="s">
        <v>13809</v>
      </c>
      <c r="L157" s="68">
        <v>14517600</v>
      </c>
      <c r="M157" s="221" t="s">
        <v>85</v>
      </c>
      <c r="N157" s="66" t="s">
        <v>11025</v>
      </c>
      <c r="O157" s="66">
        <v>85462989</v>
      </c>
      <c r="P157" s="65">
        <v>28</v>
      </c>
      <c r="Q157" s="78">
        <v>45670</v>
      </c>
      <c r="R157" s="66">
        <v>5573604000</v>
      </c>
      <c r="S157" s="78">
        <v>45679</v>
      </c>
      <c r="T157" s="68">
        <v>14517600</v>
      </c>
      <c r="U157" s="65" t="s">
        <v>87</v>
      </c>
      <c r="V157" s="68">
        <v>36665858</v>
      </c>
      <c r="W157" s="67" t="s">
        <v>10109</v>
      </c>
      <c r="X157" s="70">
        <v>45679</v>
      </c>
      <c r="Y157" s="70">
        <v>45679</v>
      </c>
      <c r="Z157" s="70" t="s">
        <v>89</v>
      </c>
      <c r="AA157" s="70">
        <v>45808</v>
      </c>
      <c r="AB157" s="49">
        <f t="shared" si="10"/>
        <v>129</v>
      </c>
      <c r="AC157" s="65">
        <v>2</v>
      </c>
      <c r="AD157" s="424">
        <v>3156000</v>
      </c>
      <c r="AE157" s="65">
        <v>1</v>
      </c>
      <c r="AF157" s="78">
        <v>45838</v>
      </c>
      <c r="AG157" s="49">
        <f t="shared" si="11"/>
        <v>30</v>
      </c>
      <c r="AH157" s="65">
        <v>0</v>
      </c>
      <c r="AI157" s="68">
        <v>0</v>
      </c>
      <c r="AJ157" s="65" t="s">
        <v>89</v>
      </c>
      <c r="AK157" s="78" t="s">
        <v>89</v>
      </c>
      <c r="AL157" s="65">
        <v>0</v>
      </c>
      <c r="AM157" s="78" t="s">
        <v>89</v>
      </c>
      <c r="AN157" s="78" t="s">
        <v>89</v>
      </c>
      <c r="AO157" s="78" t="s">
        <v>89</v>
      </c>
      <c r="AP157" s="49">
        <f t="shared" si="12"/>
        <v>0</v>
      </c>
      <c r="AQ157" s="49">
        <f>+L157+AD157-AI157</f>
        <v>17673600</v>
      </c>
      <c r="AR157" s="65" t="s">
        <v>87</v>
      </c>
      <c r="AS157" s="68">
        <v>14517600</v>
      </c>
      <c r="AT157" s="65" t="s">
        <v>90</v>
      </c>
      <c r="AU157" s="68">
        <v>0</v>
      </c>
      <c r="AV157" s="75" t="s">
        <v>89</v>
      </c>
      <c r="AW157" s="423">
        <v>17673600</v>
      </c>
      <c r="AX157" s="79">
        <f t="shared" si="13"/>
        <v>0</v>
      </c>
      <c r="AY157" s="223">
        <f t="shared" si="14"/>
        <v>1</v>
      </c>
      <c r="AZ157" s="74">
        <v>1</v>
      </c>
      <c r="BA157" s="75" t="s">
        <v>89</v>
      </c>
      <c r="BB157" s="65" t="s">
        <v>103</v>
      </c>
      <c r="BC157" s="66" t="s">
        <v>13808</v>
      </c>
      <c r="BD157" s="221" t="s">
        <v>87</v>
      </c>
      <c r="BE157" s="221" t="s">
        <v>87</v>
      </c>
    </row>
    <row r="158" spans="2:57" x14ac:dyDescent="0.25">
      <c r="B158" s="221">
        <v>2025</v>
      </c>
      <c r="C158" s="221">
        <v>891780111</v>
      </c>
      <c r="D158" s="221" t="s">
        <v>78</v>
      </c>
      <c r="E158" s="65" t="s">
        <v>13807</v>
      </c>
      <c r="F158" s="65" t="s">
        <v>13806</v>
      </c>
      <c r="G158" s="306">
        <v>0</v>
      </c>
      <c r="H158" s="65" t="s">
        <v>81</v>
      </c>
      <c r="I158" s="221" t="s">
        <v>82</v>
      </c>
      <c r="J158" s="220" t="s">
        <v>83</v>
      </c>
      <c r="K158" s="66" t="s">
        <v>13805</v>
      </c>
      <c r="L158" s="68">
        <v>14307200</v>
      </c>
      <c r="M158" s="221" t="s">
        <v>85</v>
      </c>
      <c r="N158" s="66" t="s">
        <v>9555</v>
      </c>
      <c r="O158" s="66">
        <v>1082983493</v>
      </c>
      <c r="P158" s="65">
        <v>28</v>
      </c>
      <c r="Q158" s="78">
        <v>45670</v>
      </c>
      <c r="R158" s="66">
        <v>5573604000</v>
      </c>
      <c r="S158" s="78">
        <v>45679</v>
      </c>
      <c r="T158" s="68">
        <v>14307200</v>
      </c>
      <c r="U158" s="65" t="s">
        <v>87</v>
      </c>
      <c r="V158" s="68">
        <v>36557666</v>
      </c>
      <c r="W158" s="67" t="s">
        <v>8339</v>
      </c>
      <c r="X158" s="70">
        <v>45679</v>
      </c>
      <c r="Y158" s="70">
        <v>45679</v>
      </c>
      <c r="Z158" s="70" t="s">
        <v>89</v>
      </c>
      <c r="AA158" s="70">
        <v>45808</v>
      </c>
      <c r="AB158" s="49">
        <f t="shared" si="10"/>
        <v>129</v>
      </c>
      <c r="AC158" s="65">
        <v>2</v>
      </c>
      <c r="AD158" s="424">
        <v>1578000</v>
      </c>
      <c r="AE158" s="65">
        <v>1</v>
      </c>
      <c r="AF158" s="78">
        <v>45823</v>
      </c>
      <c r="AG158" s="49">
        <f t="shared" si="11"/>
        <v>15</v>
      </c>
      <c r="AH158" s="65">
        <v>0</v>
      </c>
      <c r="AI158" s="68">
        <v>0</v>
      </c>
      <c r="AJ158" s="65" t="s">
        <v>89</v>
      </c>
      <c r="AK158" s="78" t="s">
        <v>89</v>
      </c>
      <c r="AL158" s="65">
        <v>0</v>
      </c>
      <c r="AM158" s="78" t="s">
        <v>89</v>
      </c>
      <c r="AN158" s="78" t="s">
        <v>89</v>
      </c>
      <c r="AO158" s="78" t="s">
        <v>89</v>
      </c>
      <c r="AP158" s="49">
        <f t="shared" si="12"/>
        <v>0</v>
      </c>
      <c r="AQ158" s="49">
        <f>+L158+AD158-AI158</f>
        <v>15885200</v>
      </c>
      <c r="AR158" s="65" t="s">
        <v>87</v>
      </c>
      <c r="AS158" s="68">
        <v>14307200</v>
      </c>
      <c r="AT158" s="65" t="s">
        <v>90</v>
      </c>
      <c r="AU158" s="68">
        <v>0</v>
      </c>
      <c r="AV158" s="75" t="s">
        <v>89</v>
      </c>
      <c r="AW158" s="423">
        <v>15885200</v>
      </c>
      <c r="AX158" s="79">
        <f t="shared" si="13"/>
        <v>0</v>
      </c>
      <c r="AY158" s="223">
        <f t="shared" si="14"/>
        <v>1</v>
      </c>
      <c r="AZ158" s="74">
        <v>1</v>
      </c>
      <c r="BA158" s="75" t="s">
        <v>89</v>
      </c>
      <c r="BB158" s="65" t="s">
        <v>103</v>
      </c>
      <c r="BC158" s="66" t="s">
        <v>13804</v>
      </c>
      <c r="BD158" s="221" t="s">
        <v>87</v>
      </c>
      <c r="BE158" s="221" t="s">
        <v>87</v>
      </c>
    </row>
    <row r="159" spans="2:57" x14ac:dyDescent="0.25">
      <c r="B159" s="221">
        <v>2025</v>
      </c>
      <c r="C159" s="221">
        <v>891780111</v>
      </c>
      <c r="D159" s="221" t="s">
        <v>78</v>
      </c>
      <c r="E159" s="65" t="s">
        <v>13803</v>
      </c>
      <c r="F159" s="65" t="s">
        <v>13802</v>
      </c>
      <c r="G159" s="306">
        <v>0</v>
      </c>
      <c r="H159" s="65" t="s">
        <v>81</v>
      </c>
      <c r="I159" s="221" t="s">
        <v>82</v>
      </c>
      <c r="J159" s="220" t="s">
        <v>83</v>
      </c>
      <c r="K159" s="66" t="s">
        <v>13801</v>
      </c>
      <c r="L159" s="68">
        <v>15161100</v>
      </c>
      <c r="M159" s="221" t="s">
        <v>85</v>
      </c>
      <c r="N159" s="66" t="s">
        <v>11104</v>
      </c>
      <c r="O159" s="66">
        <v>1083025029</v>
      </c>
      <c r="P159" s="65">
        <v>28</v>
      </c>
      <c r="Q159" s="78">
        <v>45670</v>
      </c>
      <c r="R159" s="66">
        <v>5573604000</v>
      </c>
      <c r="S159" s="78">
        <v>45679</v>
      </c>
      <c r="T159" s="68">
        <v>15161100</v>
      </c>
      <c r="U159" s="65" t="s">
        <v>87</v>
      </c>
      <c r="V159" s="68">
        <v>21400608</v>
      </c>
      <c r="W159" s="67" t="s">
        <v>10687</v>
      </c>
      <c r="X159" s="70">
        <v>45679</v>
      </c>
      <c r="Y159" s="70">
        <v>45679</v>
      </c>
      <c r="Z159" s="70" t="s">
        <v>89</v>
      </c>
      <c r="AA159" s="70">
        <v>45808</v>
      </c>
      <c r="AB159" s="49">
        <f t="shared" si="10"/>
        <v>129</v>
      </c>
      <c r="AC159" s="65">
        <v>2</v>
      </c>
      <c r="AD159" s="424">
        <v>3472000</v>
      </c>
      <c r="AE159" s="65">
        <v>1</v>
      </c>
      <c r="AF159" s="78">
        <v>45838</v>
      </c>
      <c r="AG159" s="49">
        <f t="shared" si="11"/>
        <v>30</v>
      </c>
      <c r="AH159" s="65">
        <v>0</v>
      </c>
      <c r="AI159" s="68">
        <v>0</v>
      </c>
      <c r="AJ159" s="65" t="s">
        <v>89</v>
      </c>
      <c r="AK159" s="78" t="s">
        <v>89</v>
      </c>
      <c r="AL159" s="65">
        <v>0</v>
      </c>
      <c r="AM159" s="78" t="s">
        <v>89</v>
      </c>
      <c r="AN159" s="78" t="s">
        <v>89</v>
      </c>
      <c r="AO159" s="78" t="s">
        <v>89</v>
      </c>
      <c r="AP159" s="49">
        <f t="shared" si="12"/>
        <v>0</v>
      </c>
      <c r="AQ159" s="49">
        <f>+L159+AD159-AI159</f>
        <v>18633100</v>
      </c>
      <c r="AR159" s="65" t="s">
        <v>87</v>
      </c>
      <c r="AS159" s="68">
        <v>15161100</v>
      </c>
      <c r="AT159" s="65" t="s">
        <v>90</v>
      </c>
      <c r="AU159" s="68">
        <v>0</v>
      </c>
      <c r="AV159" s="75" t="s">
        <v>89</v>
      </c>
      <c r="AW159" s="423">
        <v>18633100</v>
      </c>
      <c r="AX159" s="79">
        <f t="shared" si="13"/>
        <v>0</v>
      </c>
      <c r="AY159" s="223">
        <f t="shared" si="14"/>
        <v>1</v>
      </c>
      <c r="AZ159" s="74">
        <v>1</v>
      </c>
      <c r="BA159" s="75" t="s">
        <v>89</v>
      </c>
      <c r="BB159" s="65" t="s">
        <v>103</v>
      </c>
      <c r="BC159" s="66" t="s">
        <v>13800</v>
      </c>
      <c r="BD159" s="221" t="s">
        <v>87</v>
      </c>
      <c r="BE159" s="221" t="s">
        <v>87</v>
      </c>
    </row>
    <row r="160" spans="2:57" x14ac:dyDescent="0.25">
      <c r="B160" s="221">
        <v>2025</v>
      </c>
      <c r="C160" s="221">
        <v>891780111</v>
      </c>
      <c r="D160" s="221" t="s">
        <v>78</v>
      </c>
      <c r="E160" s="65" t="s">
        <v>13799</v>
      </c>
      <c r="F160" s="65" t="s">
        <v>13798</v>
      </c>
      <c r="G160" s="306">
        <v>0</v>
      </c>
      <c r="H160" s="65" t="s">
        <v>81</v>
      </c>
      <c r="I160" s="221" t="s">
        <v>82</v>
      </c>
      <c r="J160" s="220" t="s">
        <v>83</v>
      </c>
      <c r="K160" s="66" t="s">
        <v>13797</v>
      </c>
      <c r="L160" s="68">
        <v>14307200</v>
      </c>
      <c r="M160" s="221" t="s">
        <v>85</v>
      </c>
      <c r="N160" s="66" t="s">
        <v>9560</v>
      </c>
      <c r="O160" s="66">
        <v>1082881245</v>
      </c>
      <c r="P160" s="65">
        <v>28</v>
      </c>
      <c r="Q160" s="78">
        <v>45670</v>
      </c>
      <c r="R160" s="66">
        <v>5573604000</v>
      </c>
      <c r="S160" s="78">
        <v>45679</v>
      </c>
      <c r="T160" s="68">
        <v>14307200</v>
      </c>
      <c r="U160" s="65" t="s">
        <v>87</v>
      </c>
      <c r="V160" s="68">
        <v>36557666</v>
      </c>
      <c r="W160" s="67" t="s">
        <v>8339</v>
      </c>
      <c r="X160" s="70">
        <v>45679</v>
      </c>
      <c r="Y160" s="70">
        <v>45679</v>
      </c>
      <c r="Z160" s="70" t="s">
        <v>89</v>
      </c>
      <c r="AA160" s="70">
        <v>45808</v>
      </c>
      <c r="AB160" s="49">
        <f t="shared" si="10"/>
        <v>129</v>
      </c>
      <c r="AC160" s="65">
        <v>2</v>
      </c>
      <c r="AD160" s="424">
        <v>3156000</v>
      </c>
      <c r="AE160" s="65">
        <v>1</v>
      </c>
      <c r="AF160" s="78">
        <v>45838</v>
      </c>
      <c r="AG160" s="49">
        <f t="shared" si="11"/>
        <v>30</v>
      </c>
      <c r="AH160" s="65">
        <v>0</v>
      </c>
      <c r="AI160" s="68">
        <v>0</v>
      </c>
      <c r="AJ160" s="65" t="s">
        <v>89</v>
      </c>
      <c r="AK160" s="78" t="s">
        <v>89</v>
      </c>
      <c r="AL160" s="65">
        <v>0</v>
      </c>
      <c r="AM160" s="78" t="s">
        <v>89</v>
      </c>
      <c r="AN160" s="78" t="s">
        <v>89</v>
      </c>
      <c r="AO160" s="78" t="s">
        <v>89</v>
      </c>
      <c r="AP160" s="49">
        <f t="shared" si="12"/>
        <v>0</v>
      </c>
      <c r="AQ160" s="49">
        <f>+L160+AD160-AI160</f>
        <v>17463200</v>
      </c>
      <c r="AR160" s="65" t="s">
        <v>87</v>
      </c>
      <c r="AS160" s="68">
        <v>14307200</v>
      </c>
      <c r="AT160" s="65" t="s">
        <v>90</v>
      </c>
      <c r="AU160" s="68">
        <v>0</v>
      </c>
      <c r="AV160" s="75" t="s">
        <v>89</v>
      </c>
      <c r="AW160" s="423">
        <v>17463200</v>
      </c>
      <c r="AX160" s="79">
        <f t="shared" si="13"/>
        <v>0</v>
      </c>
      <c r="AY160" s="223">
        <f t="shared" si="14"/>
        <v>1</v>
      </c>
      <c r="AZ160" s="74">
        <v>1</v>
      </c>
      <c r="BA160" s="75" t="s">
        <v>89</v>
      </c>
      <c r="BB160" s="65" t="s">
        <v>103</v>
      </c>
      <c r="BC160" s="66" t="s">
        <v>13796</v>
      </c>
      <c r="BD160" s="221" t="s">
        <v>87</v>
      </c>
      <c r="BE160" s="221" t="s">
        <v>87</v>
      </c>
    </row>
    <row r="161" spans="2:57" x14ac:dyDescent="0.25">
      <c r="B161" s="221">
        <v>2025</v>
      </c>
      <c r="C161" s="221">
        <v>891780111</v>
      </c>
      <c r="D161" s="221" t="s">
        <v>78</v>
      </c>
      <c r="E161" s="65" t="s">
        <v>13795</v>
      </c>
      <c r="F161" s="65" t="s">
        <v>13794</v>
      </c>
      <c r="G161" s="306">
        <v>0</v>
      </c>
      <c r="H161" s="65" t="s">
        <v>81</v>
      </c>
      <c r="I161" s="221" t="s">
        <v>82</v>
      </c>
      <c r="J161" s="220" t="s">
        <v>83</v>
      </c>
      <c r="K161" s="66" t="s">
        <v>13793</v>
      </c>
      <c r="L161" s="68">
        <v>9825000</v>
      </c>
      <c r="M161" s="221" t="s">
        <v>85</v>
      </c>
      <c r="N161" s="66" t="s">
        <v>9010</v>
      </c>
      <c r="O161" s="66">
        <v>1081911437</v>
      </c>
      <c r="P161" s="65">
        <v>27</v>
      </c>
      <c r="Q161" s="78">
        <v>45670</v>
      </c>
      <c r="R161" s="66">
        <v>2494141000</v>
      </c>
      <c r="S161" s="78">
        <v>45679</v>
      </c>
      <c r="T161" s="68">
        <v>9825000</v>
      </c>
      <c r="U161" s="65" t="s">
        <v>87</v>
      </c>
      <c r="V161" s="68">
        <v>8742360</v>
      </c>
      <c r="W161" s="67" t="s">
        <v>13290</v>
      </c>
      <c r="X161" s="70">
        <v>45679</v>
      </c>
      <c r="Y161" s="70">
        <v>45679</v>
      </c>
      <c r="Z161" s="70" t="s">
        <v>89</v>
      </c>
      <c r="AA161" s="70">
        <v>45808</v>
      </c>
      <c r="AB161" s="49">
        <f t="shared" si="10"/>
        <v>129</v>
      </c>
      <c r="AC161" s="65">
        <v>2</v>
      </c>
      <c r="AD161" s="424">
        <v>975000</v>
      </c>
      <c r="AE161" s="65">
        <v>1</v>
      </c>
      <c r="AF161" s="78">
        <v>45821</v>
      </c>
      <c r="AG161" s="49">
        <f t="shared" si="11"/>
        <v>13</v>
      </c>
      <c r="AH161" s="65">
        <v>0</v>
      </c>
      <c r="AI161" s="68">
        <v>0</v>
      </c>
      <c r="AJ161" s="65" t="s">
        <v>89</v>
      </c>
      <c r="AK161" s="78" t="s">
        <v>89</v>
      </c>
      <c r="AL161" s="65">
        <v>0</v>
      </c>
      <c r="AM161" s="78" t="s">
        <v>89</v>
      </c>
      <c r="AN161" s="78" t="s">
        <v>89</v>
      </c>
      <c r="AO161" s="78" t="s">
        <v>89</v>
      </c>
      <c r="AP161" s="49">
        <f t="shared" si="12"/>
        <v>0</v>
      </c>
      <c r="AQ161" s="49">
        <f>+L161+AD161-AI161</f>
        <v>10800000</v>
      </c>
      <c r="AR161" s="65" t="s">
        <v>87</v>
      </c>
      <c r="AS161" s="68">
        <v>9825000</v>
      </c>
      <c r="AT161" s="65" t="s">
        <v>90</v>
      </c>
      <c r="AU161" s="68">
        <v>0</v>
      </c>
      <c r="AV161" s="75" t="s">
        <v>89</v>
      </c>
      <c r="AW161" s="423">
        <v>10800000</v>
      </c>
      <c r="AX161" s="79">
        <f t="shared" si="13"/>
        <v>0</v>
      </c>
      <c r="AY161" s="223">
        <f t="shared" si="14"/>
        <v>1</v>
      </c>
      <c r="AZ161" s="74">
        <v>1</v>
      </c>
      <c r="BA161" s="75" t="s">
        <v>89</v>
      </c>
      <c r="BB161" s="65" t="s">
        <v>103</v>
      </c>
      <c r="BC161" s="66" t="s">
        <v>13792</v>
      </c>
      <c r="BD161" s="221" t="s">
        <v>87</v>
      </c>
      <c r="BE161" s="221" t="s">
        <v>87</v>
      </c>
    </row>
    <row r="162" spans="2:57" x14ac:dyDescent="0.25">
      <c r="B162" s="221">
        <v>2025</v>
      </c>
      <c r="C162" s="221">
        <v>891780111</v>
      </c>
      <c r="D162" s="221" t="s">
        <v>78</v>
      </c>
      <c r="E162" s="65" t="s">
        <v>13791</v>
      </c>
      <c r="F162" s="65" t="s">
        <v>13790</v>
      </c>
      <c r="G162" s="306">
        <v>0</v>
      </c>
      <c r="H162" s="65" t="s">
        <v>81</v>
      </c>
      <c r="I162" s="221" t="s">
        <v>82</v>
      </c>
      <c r="J162" s="220" t="s">
        <v>83</v>
      </c>
      <c r="K162" s="66" t="s">
        <v>13766</v>
      </c>
      <c r="L162" s="68">
        <v>12013400</v>
      </c>
      <c r="M162" s="221" t="s">
        <v>85</v>
      </c>
      <c r="N162" s="66" t="s">
        <v>10155</v>
      </c>
      <c r="O162" s="66">
        <v>84451148</v>
      </c>
      <c r="P162" s="65">
        <v>27</v>
      </c>
      <c r="Q162" s="78">
        <v>45670</v>
      </c>
      <c r="R162" s="66">
        <v>2494141000</v>
      </c>
      <c r="S162" s="78">
        <v>45679</v>
      </c>
      <c r="T162" s="68">
        <v>12013400</v>
      </c>
      <c r="U162" s="65" t="s">
        <v>87</v>
      </c>
      <c r="V162" s="68">
        <v>85465146</v>
      </c>
      <c r="W162" s="67" t="s">
        <v>8366</v>
      </c>
      <c r="X162" s="70">
        <v>45679</v>
      </c>
      <c r="Y162" s="70">
        <v>45679</v>
      </c>
      <c r="Z162" s="70" t="s">
        <v>89</v>
      </c>
      <c r="AA162" s="70">
        <v>45808</v>
      </c>
      <c r="AB162" s="49">
        <f t="shared" si="10"/>
        <v>129</v>
      </c>
      <c r="AC162" s="65">
        <v>2</v>
      </c>
      <c r="AD162" s="424">
        <v>2650000</v>
      </c>
      <c r="AE162" s="65">
        <v>1</v>
      </c>
      <c r="AF162" s="78">
        <v>45838</v>
      </c>
      <c r="AG162" s="49">
        <f t="shared" si="11"/>
        <v>30</v>
      </c>
      <c r="AH162" s="65">
        <v>0</v>
      </c>
      <c r="AI162" s="68">
        <v>0</v>
      </c>
      <c r="AJ162" s="65" t="s">
        <v>89</v>
      </c>
      <c r="AK162" s="78" t="s">
        <v>89</v>
      </c>
      <c r="AL162" s="65">
        <v>0</v>
      </c>
      <c r="AM162" s="78" t="s">
        <v>89</v>
      </c>
      <c r="AN162" s="78" t="s">
        <v>89</v>
      </c>
      <c r="AO162" s="78" t="s">
        <v>89</v>
      </c>
      <c r="AP162" s="49">
        <f t="shared" si="12"/>
        <v>0</v>
      </c>
      <c r="AQ162" s="49">
        <f>+L162+AD162-AI162</f>
        <v>14663400</v>
      </c>
      <c r="AR162" s="65" t="s">
        <v>87</v>
      </c>
      <c r="AS162" s="68">
        <v>12013400</v>
      </c>
      <c r="AT162" s="65" t="s">
        <v>90</v>
      </c>
      <c r="AU162" s="68">
        <v>0</v>
      </c>
      <c r="AV162" s="75" t="s">
        <v>89</v>
      </c>
      <c r="AW162" s="423">
        <v>14663400</v>
      </c>
      <c r="AX162" s="79">
        <f t="shared" si="13"/>
        <v>0</v>
      </c>
      <c r="AY162" s="223">
        <f t="shared" si="14"/>
        <v>1</v>
      </c>
      <c r="AZ162" s="74">
        <v>1</v>
      </c>
      <c r="BA162" s="75" t="s">
        <v>89</v>
      </c>
      <c r="BB162" s="65" t="s">
        <v>103</v>
      </c>
      <c r="BC162" s="66" t="s">
        <v>13789</v>
      </c>
      <c r="BD162" s="221" t="s">
        <v>87</v>
      </c>
      <c r="BE162" s="221" t="s">
        <v>87</v>
      </c>
    </row>
    <row r="163" spans="2:57" x14ac:dyDescent="0.25">
      <c r="B163" s="221">
        <v>2025</v>
      </c>
      <c r="C163" s="221">
        <v>891780111</v>
      </c>
      <c r="D163" s="221" t="s">
        <v>78</v>
      </c>
      <c r="E163" s="65" t="s">
        <v>13788</v>
      </c>
      <c r="F163" s="65" t="s">
        <v>13787</v>
      </c>
      <c r="G163" s="306">
        <v>0</v>
      </c>
      <c r="H163" s="65" t="s">
        <v>81</v>
      </c>
      <c r="I163" s="221" t="s">
        <v>82</v>
      </c>
      <c r="J163" s="220" t="s">
        <v>83</v>
      </c>
      <c r="K163" s="66" t="s">
        <v>13786</v>
      </c>
      <c r="L163" s="68">
        <v>10200000</v>
      </c>
      <c r="M163" s="221" t="s">
        <v>85</v>
      </c>
      <c r="N163" s="66" t="s">
        <v>9685</v>
      </c>
      <c r="O163" s="66">
        <v>1082946676</v>
      </c>
      <c r="P163" s="65">
        <v>27</v>
      </c>
      <c r="Q163" s="78">
        <v>45670</v>
      </c>
      <c r="R163" s="66">
        <v>2494141000</v>
      </c>
      <c r="S163" s="78">
        <v>45679</v>
      </c>
      <c r="T163" s="68">
        <v>10200000</v>
      </c>
      <c r="U163" s="65" t="s">
        <v>87</v>
      </c>
      <c r="V163" s="68">
        <v>85466528</v>
      </c>
      <c r="W163" s="67" t="s">
        <v>9684</v>
      </c>
      <c r="X163" s="70">
        <v>45679</v>
      </c>
      <c r="Y163" s="70">
        <v>45679</v>
      </c>
      <c r="Z163" s="70" t="s">
        <v>89</v>
      </c>
      <c r="AA163" s="70">
        <v>45808</v>
      </c>
      <c r="AB163" s="49">
        <f t="shared" si="10"/>
        <v>129</v>
      </c>
      <c r="AC163" s="65">
        <v>2</v>
      </c>
      <c r="AD163" s="424">
        <v>2250000</v>
      </c>
      <c r="AE163" s="65">
        <v>1</v>
      </c>
      <c r="AF163" s="78">
        <v>45838</v>
      </c>
      <c r="AG163" s="49">
        <f t="shared" si="11"/>
        <v>30</v>
      </c>
      <c r="AH163" s="65">
        <v>0</v>
      </c>
      <c r="AI163" s="68">
        <v>0</v>
      </c>
      <c r="AJ163" s="65" t="s">
        <v>89</v>
      </c>
      <c r="AK163" s="78" t="s">
        <v>89</v>
      </c>
      <c r="AL163" s="65">
        <v>0</v>
      </c>
      <c r="AM163" s="78" t="s">
        <v>89</v>
      </c>
      <c r="AN163" s="78" t="s">
        <v>89</v>
      </c>
      <c r="AO163" s="78" t="s">
        <v>89</v>
      </c>
      <c r="AP163" s="49">
        <f t="shared" si="12"/>
        <v>0</v>
      </c>
      <c r="AQ163" s="49">
        <f>+L163+AD163-AI163</f>
        <v>12450000</v>
      </c>
      <c r="AR163" s="65" t="s">
        <v>87</v>
      </c>
      <c r="AS163" s="68">
        <v>10200000</v>
      </c>
      <c r="AT163" s="65" t="s">
        <v>90</v>
      </c>
      <c r="AU163" s="68">
        <v>0</v>
      </c>
      <c r="AV163" s="75" t="s">
        <v>89</v>
      </c>
      <c r="AW163" s="423">
        <v>12450000</v>
      </c>
      <c r="AX163" s="79">
        <f t="shared" si="13"/>
        <v>0</v>
      </c>
      <c r="AY163" s="223">
        <f t="shared" si="14"/>
        <v>1</v>
      </c>
      <c r="AZ163" s="74">
        <v>1</v>
      </c>
      <c r="BA163" s="75" t="s">
        <v>89</v>
      </c>
      <c r="BB163" s="65" t="s">
        <v>103</v>
      </c>
      <c r="BC163" s="66" t="s">
        <v>13785</v>
      </c>
      <c r="BD163" s="221" t="s">
        <v>87</v>
      </c>
      <c r="BE163" s="221" t="s">
        <v>87</v>
      </c>
    </row>
    <row r="164" spans="2:57" x14ac:dyDescent="0.25">
      <c r="B164" s="221">
        <v>2025</v>
      </c>
      <c r="C164" s="221">
        <v>891780111</v>
      </c>
      <c r="D164" s="221" t="s">
        <v>78</v>
      </c>
      <c r="E164" s="65" t="s">
        <v>13784</v>
      </c>
      <c r="F164" s="65" t="s">
        <v>13783</v>
      </c>
      <c r="G164" s="306">
        <v>0</v>
      </c>
      <c r="H164" s="65" t="s">
        <v>81</v>
      </c>
      <c r="I164" s="221" t="s">
        <v>82</v>
      </c>
      <c r="J164" s="220" t="s">
        <v>83</v>
      </c>
      <c r="K164" s="66" t="s">
        <v>13782</v>
      </c>
      <c r="L164" s="68">
        <v>14307200</v>
      </c>
      <c r="M164" s="221" t="s">
        <v>85</v>
      </c>
      <c r="N164" s="66" t="s">
        <v>10089</v>
      </c>
      <c r="O164" s="66">
        <v>57461980</v>
      </c>
      <c r="P164" s="65">
        <v>28</v>
      </c>
      <c r="Q164" s="78">
        <v>45670</v>
      </c>
      <c r="R164" s="66">
        <v>5573604000</v>
      </c>
      <c r="S164" s="78">
        <v>45679</v>
      </c>
      <c r="T164" s="68">
        <v>14307200</v>
      </c>
      <c r="U164" s="65" t="s">
        <v>87</v>
      </c>
      <c r="V164" s="68">
        <v>85466528</v>
      </c>
      <c r="W164" s="67" t="s">
        <v>9684</v>
      </c>
      <c r="X164" s="70">
        <v>45679</v>
      </c>
      <c r="Y164" s="70">
        <v>45679</v>
      </c>
      <c r="Z164" s="70" t="s">
        <v>89</v>
      </c>
      <c r="AA164" s="70">
        <v>45808</v>
      </c>
      <c r="AB164" s="49">
        <f t="shared" si="10"/>
        <v>129</v>
      </c>
      <c r="AC164" s="65">
        <v>2</v>
      </c>
      <c r="AD164" s="424">
        <v>3156000</v>
      </c>
      <c r="AE164" s="65">
        <v>1</v>
      </c>
      <c r="AF164" s="78">
        <v>45838</v>
      </c>
      <c r="AG164" s="49">
        <f t="shared" si="11"/>
        <v>30</v>
      </c>
      <c r="AH164" s="65">
        <v>0</v>
      </c>
      <c r="AI164" s="68">
        <v>0</v>
      </c>
      <c r="AJ164" s="65" t="s">
        <v>89</v>
      </c>
      <c r="AK164" s="78" t="s">
        <v>89</v>
      </c>
      <c r="AL164" s="65">
        <v>0</v>
      </c>
      <c r="AM164" s="78" t="s">
        <v>89</v>
      </c>
      <c r="AN164" s="78" t="s">
        <v>89</v>
      </c>
      <c r="AO164" s="78" t="s">
        <v>89</v>
      </c>
      <c r="AP164" s="49">
        <f t="shared" si="12"/>
        <v>0</v>
      </c>
      <c r="AQ164" s="49">
        <f>+L164+AD164-AI164</f>
        <v>17463200</v>
      </c>
      <c r="AR164" s="65" t="s">
        <v>87</v>
      </c>
      <c r="AS164" s="68">
        <v>14307200</v>
      </c>
      <c r="AT164" s="65" t="s">
        <v>90</v>
      </c>
      <c r="AU164" s="68">
        <v>0</v>
      </c>
      <c r="AV164" s="75" t="s">
        <v>89</v>
      </c>
      <c r="AW164" s="423">
        <v>17463200</v>
      </c>
      <c r="AX164" s="79">
        <f t="shared" si="13"/>
        <v>0</v>
      </c>
      <c r="AY164" s="223">
        <f t="shared" si="14"/>
        <v>1</v>
      </c>
      <c r="AZ164" s="74">
        <v>1</v>
      </c>
      <c r="BA164" s="75" t="s">
        <v>89</v>
      </c>
      <c r="BB164" s="65" t="s">
        <v>103</v>
      </c>
      <c r="BC164" s="66" t="s">
        <v>13781</v>
      </c>
      <c r="BD164" s="221" t="s">
        <v>87</v>
      </c>
      <c r="BE164" s="221" t="s">
        <v>87</v>
      </c>
    </row>
    <row r="165" spans="2:57" x14ac:dyDescent="0.25">
      <c r="B165" s="221">
        <v>2025</v>
      </c>
      <c r="C165" s="221">
        <v>891780111</v>
      </c>
      <c r="D165" s="221" t="s">
        <v>78</v>
      </c>
      <c r="E165" s="65" t="s">
        <v>13780</v>
      </c>
      <c r="F165" s="65" t="s">
        <v>13779</v>
      </c>
      <c r="G165" s="306">
        <v>0</v>
      </c>
      <c r="H165" s="65" t="s">
        <v>81</v>
      </c>
      <c r="I165" s="221" t="s">
        <v>82</v>
      </c>
      <c r="J165" s="220" t="s">
        <v>83</v>
      </c>
      <c r="K165" s="66" t="s">
        <v>13778</v>
      </c>
      <c r="L165" s="68">
        <v>15739800</v>
      </c>
      <c r="M165" s="221" t="s">
        <v>85</v>
      </c>
      <c r="N165" s="66" t="s">
        <v>10363</v>
      </c>
      <c r="O165" s="66">
        <v>36725462</v>
      </c>
      <c r="P165" s="65">
        <v>28</v>
      </c>
      <c r="Q165" s="78">
        <v>45670</v>
      </c>
      <c r="R165" s="66">
        <v>5573604000</v>
      </c>
      <c r="S165" s="78">
        <v>45679</v>
      </c>
      <c r="T165" s="68">
        <v>15739800</v>
      </c>
      <c r="U165" s="65" t="s">
        <v>87</v>
      </c>
      <c r="V165" s="68">
        <v>7634885</v>
      </c>
      <c r="W165" s="67" t="s">
        <v>827</v>
      </c>
      <c r="X165" s="70">
        <v>45679</v>
      </c>
      <c r="Y165" s="70">
        <v>45679</v>
      </c>
      <c r="Z165" s="70" t="s">
        <v>89</v>
      </c>
      <c r="AA165" s="70">
        <v>45808</v>
      </c>
      <c r="AB165" s="49">
        <f t="shared" si="10"/>
        <v>129</v>
      </c>
      <c r="AC165" s="65">
        <v>2</v>
      </c>
      <c r="AD165" s="424">
        <v>3472000</v>
      </c>
      <c r="AE165" s="65">
        <v>1</v>
      </c>
      <c r="AF165" s="78">
        <v>45838</v>
      </c>
      <c r="AG165" s="49">
        <f t="shared" si="11"/>
        <v>30</v>
      </c>
      <c r="AH165" s="65">
        <v>0</v>
      </c>
      <c r="AI165" s="68">
        <v>0</v>
      </c>
      <c r="AJ165" s="65" t="s">
        <v>89</v>
      </c>
      <c r="AK165" s="78" t="s">
        <v>89</v>
      </c>
      <c r="AL165" s="65">
        <v>0</v>
      </c>
      <c r="AM165" s="78" t="s">
        <v>89</v>
      </c>
      <c r="AN165" s="78" t="s">
        <v>89</v>
      </c>
      <c r="AO165" s="78" t="s">
        <v>89</v>
      </c>
      <c r="AP165" s="49">
        <f t="shared" si="12"/>
        <v>0</v>
      </c>
      <c r="AQ165" s="49">
        <f>+L165+AD165-AI165</f>
        <v>19211800</v>
      </c>
      <c r="AR165" s="65" t="s">
        <v>87</v>
      </c>
      <c r="AS165" s="68">
        <v>15739800</v>
      </c>
      <c r="AT165" s="65" t="s">
        <v>90</v>
      </c>
      <c r="AU165" s="68">
        <v>0</v>
      </c>
      <c r="AV165" s="75" t="s">
        <v>89</v>
      </c>
      <c r="AW165" s="423">
        <v>19211800</v>
      </c>
      <c r="AX165" s="79">
        <f t="shared" si="13"/>
        <v>0</v>
      </c>
      <c r="AY165" s="223">
        <f t="shared" si="14"/>
        <v>1</v>
      </c>
      <c r="AZ165" s="74">
        <v>1</v>
      </c>
      <c r="BA165" s="75" t="s">
        <v>89</v>
      </c>
      <c r="BB165" s="65" t="s">
        <v>103</v>
      </c>
      <c r="BC165" s="66" t="s">
        <v>13777</v>
      </c>
      <c r="BD165" s="221" t="s">
        <v>87</v>
      </c>
      <c r="BE165" s="221" t="s">
        <v>87</v>
      </c>
    </row>
    <row r="166" spans="2:57" x14ac:dyDescent="0.25">
      <c r="B166" s="221">
        <v>2025</v>
      </c>
      <c r="C166" s="221">
        <v>891780111</v>
      </c>
      <c r="D166" s="221" t="s">
        <v>78</v>
      </c>
      <c r="E166" s="65" t="s">
        <v>13776</v>
      </c>
      <c r="F166" s="65" t="s">
        <v>13775</v>
      </c>
      <c r="G166" s="306">
        <v>0</v>
      </c>
      <c r="H166" s="65" t="s">
        <v>81</v>
      </c>
      <c r="I166" s="221" t="s">
        <v>82</v>
      </c>
      <c r="J166" s="220" t="s">
        <v>83</v>
      </c>
      <c r="K166" s="66" t="s">
        <v>13774</v>
      </c>
      <c r="L166" s="68">
        <v>15739800</v>
      </c>
      <c r="M166" s="221" t="s">
        <v>85</v>
      </c>
      <c r="N166" s="66" t="s">
        <v>10416</v>
      </c>
      <c r="O166" s="66">
        <v>1082927824</v>
      </c>
      <c r="P166" s="65">
        <v>28</v>
      </c>
      <c r="Q166" s="78">
        <v>45670</v>
      </c>
      <c r="R166" s="66">
        <v>5573604000</v>
      </c>
      <c r="S166" s="78">
        <v>45679</v>
      </c>
      <c r="T166" s="68">
        <v>15739800</v>
      </c>
      <c r="U166" s="65" t="s">
        <v>87</v>
      </c>
      <c r="V166" s="68">
        <v>7634885</v>
      </c>
      <c r="W166" s="67" t="s">
        <v>827</v>
      </c>
      <c r="X166" s="70">
        <v>45679</v>
      </c>
      <c r="Y166" s="70">
        <v>45679</v>
      </c>
      <c r="Z166" s="70" t="s">
        <v>89</v>
      </c>
      <c r="AA166" s="70">
        <v>45808</v>
      </c>
      <c r="AB166" s="49">
        <f t="shared" si="10"/>
        <v>129</v>
      </c>
      <c r="AC166" s="65">
        <v>2</v>
      </c>
      <c r="AD166" s="424">
        <v>3472000</v>
      </c>
      <c r="AE166" s="65">
        <v>1</v>
      </c>
      <c r="AF166" s="78">
        <v>45838</v>
      </c>
      <c r="AG166" s="49">
        <f t="shared" si="11"/>
        <v>30</v>
      </c>
      <c r="AH166" s="65">
        <v>0</v>
      </c>
      <c r="AI166" s="68">
        <v>0</v>
      </c>
      <c r="AJ166" s="65" t="s">
        <v>89</v>
      </c>
      <c r="AK166" s="78" t="s">
        <v>89</v>
      </c>
      <c r="AL166" s="65">
        <v>0</v>
      </c>
      <c r="AM166" s="78" t="s">
        <v>89</v>
      </c>
      <c r="AN166" s="78" t="s">
        <v>89</v>
      </c>
      <c r="AO166" s="78" t="s">
        <v>89</v>
      </c>
      <c r="AP166" s="49">
        <f t="shared" si="12"/>
        <v>0</v>
      </c>
      <c r="AQ166" s="49">
        <f>+L166+AD166-AI166</f>
        <v>19211800</v>
      </c>
      <c r="AR166" s="65" t="s">
        <v>87</v>
      </c>
      <c r="AS166" s="68">
        <v>15739800</v>
      </c>
      <c r="AT166" s="65" t="s">
        <v>90</v>
      </c>
      <c r="AU166" s="68">
        <v>0</v>
      </c>
      <c r="AV166" s="75" t="s">
        <v>89</v>
      </c>
      <c r="AW166" s="423">
        <v>19211800</v>
      </c>
      <c r="AX166" s="79">
        <f t="shared" si="13"/>
        <v>0</v>
      </c>
      <c r="AY166" s="223">
        <f t="shared" si="14"/>
        <v>1</v>
      </c>
      <c r="AZ166" s="74">
        <v>1</v>
      </c>
      <c r="BA166" s="75" t="s">
        <v>89</v>
      </c>
      <c r="BB166" s="65" t="s">
        <v>103</v>
      </c>
      <c r="BC166" s="66" t="s">
        <v>13773</v>
      </c>
      <c r="BD166" s="221" t="s">
        <v>87</v>
      </c>
      <c r="BE166" s="221" t="s">
        <v>87</v>
      </c>
    </row>
    <row r="167" spans="2:57" x14ac:dyDescent="0.25">
      <c r="B167" s="221">
        <v>2025</v>
      </c>
      <c r="C167" s="221">
        <v>891780111</v>
      </c>
      <c r="D167" s="221" t="s">
        <v>78</v>
      </c>
      <c r="E167" s="65" t="s">
        <v>13772</v>
      </c>
      <c r="F167" s="65" t="s">
        <v>13771</v>
      </c>
      <c r="G167" s="306">
        <v>0</v>
      </c>
      <c r="H167" s="65" t="s">
        <v>81</v>
      </c>
      <c r="I167" s="221" t="s">
        <v>82</v>
      </c>
      <c r="J167" s="220" t="s">
        <v>83</v>
      </c>
      <c r="K167" s="66" t="s">
        <v>13770</v>
      </c>
      <c r="L167" s="68">
        <v>15739800</v>
      </c>
      <c r="M167" s="221" t="s">
        <v>85</v>
      </c>
      <c r="N167" s="66" t="s">
        <v>10550</v>
      </c>
      <c r="O167" s="66">
        <v>1083024560</v>
      </c>
      <c r="P167" s="65">
        <v>28</v>
      </c>
      <c r="Q167" s="78">
        <v>45670</v>
      </c>
      <c r="R167" s="66">
        <v>5573604000</v>
      </c>
      <c r="S167" s="78">
        <v>45679</v>
      </c>
      <c r="T167" s="68">
        <v>15739800</v>
      </c>
      <c r="U167" s="65" t="s">
        <v>87</v>
      </c>
      <c r="V167" s="68">
        <v>7634885</v>
      </c>
      <c r="W167" s="67" t="s">
        <v>827</v>
      </c>
      <c r="X167" s="70">
        <v>45679</v>
      </c>
      <c r="Y167" s="70">
        <v>45679</v>
      </c>
      <c r="Z167" s="70" t="s">
        <v>89</v>
      </c>
      <c r="AA167" s="70">
        <v>45808</v>
      </c>
      <c r="AB167" s="49">
        <f t="shared" si="10"/>
        <v>129</v>
      </c>
      <c r="AC167" s="65">
        <v>2</v>
      </c>
      <c r="AD167" s="424">
        <v>3472000</v>
      </c>
      <c r="AE167" s="65">
        <v>1</v>
      </c>
      <c r="AF167" s="78">
        <v>45838</v>
      </c>
      <c r="AG167" s="49">
        <f t="shared" si="11"/>
        <v>30</v>
      </c>
      <c r="AH167" s="65">
        <v>0</v>
      </c>
      <c r="AI167" s="68">
        <v>0</v>
      </c>
      <c r="AJ167" s="65" t="s">
        <v>89</v>
      </c>
      <c r="AK167" s="78" t="s">
        <v>89</v>
      </c>
      <c r="AL167" s="65">
        <v>0</v>
      </c>
      <c r="AM167" s="78" t="s">
        <v>89</v>
      </c>
      <c r="AN167" s="78" t="s">
        <v>89</v>
      </c>
      <c r="AO167" s="78" t="s">
        <v>89</v>
      </c>
      <c r="AP167" s="49">
        <f t="shared" si="12"/>
        <v>0</v>
      </c>
      <c r="AQ167" s="49">
        <f>+L167+AD167-AI167</f>
        <v>19211800</v>
      </c>
      <c r="AR167" s="65" t="s">
        <v>87</v>
      </c>
      <c r="AS167" s="68">
        <v>15739800</v>
      </c>
      <c r="AT167" s="65" t="s">
        <v>90</v>
      </c>
      <c r="AU167" s="68">
        <v>0</v>
      </c>
      <c r="AV167" s="75" t="s">
        <v>89</v>
      </c>
      <c r="AW167" s="423">
        <v>19211800</v>
      </c>
      <c r="AX167" s="79">
        <f t="shared" si="13"/>
        <v>0</v>
      </c>
      <c r="AY167" s="223">
        <f t="shared" si="14"/>
        <v>1</v>
      </c>
      <c r="AZ167" s="74">
        <v>1</v>
      </c>
      <c r="BA167" s="75" t="s">
        <v>89</v>
      </c>
      <c r="BB167" s="65" t="s">
        <v>103</v>
      </c>
      <c r="BC167" s="66" t="s">
        <v>13769</v>
      </c>
      <c r="BD167" s="221" t="s">
        <v>87</v>
      </c>
      <c r="BE167" s="221" t="s">
        <v>87</v>
      </c>
    </row>
    <row r="168" spans="2:57" x14ac:dyDescent="0.25">
      <c r="B168" s="221">
        <v>2025</v>
      </c>
      <c r="C168" s="221">
        <v>891780111</v>
      </c>
      <c r="D168" s="221" t="s">
        <v>78</v>
      </c>
      <c r="E168" s="65" t="s">
        <v>13768</v>
      </c>
      <c r="F168" s="65" t="s">
        <v>13767</v>
      </c>
      <c r="G168" s="306">
        <v>0</v>
      </c>
      <c r="H168" s="65" t="s">
        <v>81</v>
      </c>
      <c r="I168" s="221" t="s">
        <v>82</v>
      </c>
      <c r="J168" s="220" t="s">
        <v>83</v>
      </c>
      <c r="K168" s="66" t="s">
        <v>13766</v>
      </c>
      <c r="L168" s="68">
        <v>15739800</v>
      </c>
      <c r="M168" s="221" t="s">
        <v>85</v>
      </c>
      <c r="N168" s="66" t="s">
        <v>10079</v>
      </c>
      <c r="O168" s="66">
        <v>7634396</v>
      </c>
      <c r="P168" s="65">
        <v>28</v>
      </c>
      <c r="Q168" s="78">
        <v>45670</v>
      </c>
      <c r="R168" s="66">
        <v>5573604000</v>
      </c>
      <c r="S168" s="78">
        <v>45679</v>
      </c>
      <c r="T168" s="68">
        <v>15739800</v>
      </c>
      <c r="U168" s="65" t="s">
        <v>87</v>
      </c>
      <c r="V168" s="68">
        <v>85465146</v>
      </c>
      <c r="W168" s="67" t="s">
        <v>8366</v>
      </c>
      <c r="X168" s="70">
        <v>45679</v>
      </c>
      <c r="Y168" s="70">
        <v>45679</v>
      </c>
      <c r="Z168" s="70" t="s">
        <v>89</v>
      </c>
      <c r="AA168" s="70">
        <v>45808</v>
      </c>
      <c r="AB168" s="49">
        <f t="shared" si="10"/>
        <v>129</v>
      </c>
      <c r="AC168" s="65">
        <v>2</v>
      </c>
      <c r="AD168" s="424">
        <v>3472000</v>
      </c>
      <c r="AE168" s="65">
        <v>1</v>
      </c>
      <c r="AF168" s="78">
        <v>45838</v>
      </c>
      <c r="AG168" s="49">
        <f t="shared" si="11"/>
        <v>30</v>
      </c>
      <c r="AH168" s="65">
        <v>0</v>
      </c>
      <c r="AI168" s="68">
        <v>0</v>
      </c>
      <c r="AJ168" s="65" t="s">
        <v>89</v>
      </c>
      <c r="AK168" s="78" t="s">
        <v>89</v>
      </c>
      <c r="AL168" s="65">
        <v>0</v>
      </c>
      <c r="AM168" s="78" t="s">
        <v>89</v>
      </c>
      <c r="AN168" s="78" t="s">
        <v>89</v>
      </c>
      <c r="AO168" s="78" t="s">
        <v>89</v>
      </c>
      <c r="AP168" s="49">
        <f t="shared" si="12"/>
        <v>0</v>
      </c>
      <c r="AQ168" s="49">
        <f>+L168+AD168-AI168</f>
        <v>19211800</v>
      </c>
      <c r="AR168" s="65" t="s">
        <v>87</v>
      </c>
      <c r="AS168" s="68">
        <v>15739800</v>
      </c>
      <c r="AT168" s="65" t="s">
        <v>90</v>
      </c>
      <c r="AU168" s="68">
        <v>0</v>
      </c>
      <c r="AV168" s="75" t="s">
        <v>89</v>
      </c>
      <c r="AW168" s="423">
        <v>19211800</v>
      </c>
      <c r="AX168" s="79">
        <f t="shared" si="13"/>
        <v>0</v>
      </c>
      <c r="AY168" s="223">
        <f t="shared" si="14"/>
        <v>1</v>
      </c>
      <c r="AZ168" s="74">
        <v>1</v>
      </c>
      <c r="BA168" s="75" t="s">
        <v>89</v>
      </c>
      <c r="BB168" s="65" t="s">
        <v>103</v>
      </c>
      <c r="BC168" s="66" t="s">
        <v>13765</v>
      </c>
      <c r="BD168" s="221" t="s">
        <v>87</v>
      </c>
      <c r="BE168" s="221" t="s">
        <v>87</v>
      </c>
    </row>
    <row r="169" spans="2:57" x14ac:dyDescent="0.25">
      <c r="B169" s="221">
        <v>2025</v>
      </c>
      <c r="C169" s="221">
        <v>891780111</v>
      </c>
      <c r="D169" s="221" t="s">
        <v>78</v>
      </c>
      <c r="E169" s="65" t="s">
        <v>13764</v>
      </c>
      <c r="F169" s="65" t="s">
        <v>13763</v>
      </c>
      <c r="G169" s="306">
        <v>0</v>
      </c>
      <c r="H169" s="65" t="s">
        <v>81</v>
      </c>
      <c r="I169" s="221" t="s">
        <v>82</v>
      </c>
      <c r="J169" s="220" t="s">
        <v>83</v>
      </c>
      <c r="K169" s="66" t="s">
        <v>13762</v>
      </c>
      <c r="L169" s="68">
        <v>15739800</v>
      </c>
      <c r="M169" s="221" t="s">
        <v>85</v>
      </c>
      <c r="N169" s="66" t="s">
        <v>10504</v>
      </c>
      <c r="O169" s="66">
        <v>1104871398</v>
      </c>
      <c r="P169" s="65">
        <v>28</v>
      </c>
      <c r="Q169" s="78">
        <v>45670</v>
      </c>
      <c r="R169" s="66">
        <v>5573604000</v>
      </c>
      <c r="S169" s="78">
        <v>45679</v>
      </c>
      <c r="T169" s="68">
        <v>15739800</v>
      </c>
      <c r="U169" s="65" t="s">
        <v>87</v>
      </c>
      <c r="V169" s="68">
        <v>7634885</v>
      </c>
      <c r="W169" s="67" t="s">
        <v>827</v>
      </c>
      <c r="X169" s="70">
        <v>45679</v>
      </c>
      <c r="Y169" s="70">
        <v>45679</v>
      </c>
      <c r="Z169" s="70" t="s">
        <v>89</v>
      </c>
      <c r="AA169" s="70">
        <v>45808</v>
      </c>
      <c r="AB169" s="49">
        <f t="shared" si="10"/>
        <v>129</v>
      </c>
      <c r="AC169" s="65">
        <v>2</v>
      </c>
      <c r="AD169" s="424">
        <v>3472000</v>
      </c>
      <c r="AE169" s="65">
        <v>1</v>
      </c>
      <c r="AF169" s="78">
        <v>45838</v>
      </c>
      <c r="AG169" s="49">
        <f t="shared" si="11"/>
        <v>30</v>
      </c>
      <c r="AH169" s="65">
        <v>0</v>
      </c>
      <c r="AI169" s="68">
        <v>0</v>
      </c>
      <c r="AJ169" s="65" t="s">
        <v>89</v>
      </c>
      <c r="AK169" s="78" t="s">
        <v>89</v>
      </c>
      <c r="AL169" s="65">
        <v>0</v>
      </c>
      <c r="AM169" s="78" t="s">
        <v>89</v>
      </c>
      <c r="AN169" s="78" t="s">
        <v>89</v>
      </c>
      <c r="AO169" s="78" t="s">
        <v>89</v>
      </c>
      <c r="AP169" s="49">
        <f t="shared" si="12"/>
        <v>0</v>
      </c>
      <c r="AQ169" s="49">
        <f>+L169+AD169-AI169</f>
        <v>19211800</v>
      </c>
      <c r="AR169" s="65" t="s">
        <v>87</v>
      </c>
      <c r="AS169" s="68">
        <v>15739800</v>
      </c>
      <c r="AT169" s="65" t="s">
        <v>90</v>
      </c>
      <c r="AU169" s="68">
        <v>0</v>
      </c>
      <c r="AV169" s="75" t="s">
        <v>89</v>
      </c>
      <c r="AW169" s="423">
        <v>19211800</v>
      </c>
      <c r="AX169" s="79">
        <f t="shared" si="13"/>
        <v>0</v>
      </c>
      <c r="AY169" s="223">
        <f t="shared" si="14"/>
        <v>1</v>
      </c>
      <c r="AZ169" s="74">
        <v>1</v>
      </c>
      <c r="BA169" s="75" t="s">
        <v>89</v>
      </c>
      <c r="BB169" s="65" t="s">
        <v>103</v>
      </c>
      <c r="BC169" s="66" t="s">
        <v>13761</v>
      </c>
      <c r="BD169" s="221" t="s">
        <v>87</v>
      </c>
      <c r="BE169" s="221" t="s">
        <v>87</v>
      </c>
    </row>
    <row r="170" spans="2:57" x14ac:dyDescent="0.25">
      <c r="B170" s="221">
        <v>2025</v>
      </c>
      <c r="C170" s="221">
        <v>891780111</v>
      </c>
      <c r="D170" s="221" t="s">
        <v>78</v>
      </c>
      <c r="E170" s="65" t="s">
        <v>13760</v>
      </c>
      <c r="F170" s="65" t="s">
        <v>13759</v>
      </c>
      <c r="G170" s="306">
        <v>0</v>
      </c>
      <c r="H170" s="65" t="s">
        <v>81</v>
      </c>
      <c r="I170" s="221" t="s">
        <v>82</v>
      </c>
      <c r="J170" s="220" t="s">
        <v>83</v>
      </c>
      <c r="K170" s="66" t="s">
        <v>13758</v>
      </c>
      <c r="L170" s="68">
        <v>12920000</v>
      </c>
      <c r="M170" s="221" t="s">
        <v>85</v>
      </c>
      <c r="N170" s="66" t="s">
        <v>9943</v>
      </c>
      <c r="O170" s="66">
        <v>19517646</v>
      </c>
      <c r="P170" s="65">
        <v>28</v>
      </c>
      <c r="Q170" s="78">
        <v>45670</v>
      </c>
      <c r="R170" s="66">
        <v>5573604000</v>
      </c>
      <c r="S170" s="78">
        <v>45679</v>
      </c>
      <c r="T170" s="68">
        <v>12920000</v>
      </c>
      <c r="U170" s="65" t="s">
        <v>87</v>
      </c>
      <c r="V170" s="68">
        <v>85152695</v>
      </c>
      <c r="W170" s="67" t="s">
        <v>8504</v>
      </c>
      <c r="X170" s="70">
        <v>45679</v>
      </c>
      <c r="Y170" s="70">
        <v>45679</v>
      </c>
      <c r="Z170" s="70" t="s">
        <v>89</v>
      </c>
      <c r="AA170" s="70">
        <v>45808</v>
      </c>
      <c r="AB170" s="49">
        <f t="shared" si="10"/>
        <v>129</v>
      </c>
      <c r="AC170" s="65">
        <v>2</v>
      </c>
      <c r="AD170" s="424">
        <v>2850000</v>
      </c>
      <c r="AE170" s="65">
        <v>1</v>
      </c>
      <c r="AF170" s="78">
        <v>45838</v>
      </c>
      <c r="AG170" s="49">
        <f t="shared" si="11"/>
        <v>30</v>
      </c>
      <c r="AH170" s="65">
        <v>0</v>
      </c>
      <c r="AI170" s="68">
        <v>0</v>
      </c>
      <c r="AJ170" s="65" t="s">
        <v>89</v>
      </c>
      <c r="AK170" s="78" t="s">
        <v>89</v>
      </c>
      <c r="AL170" s="65">
        <v>0</v>
      </c>
      <c r="AM170" s="78" t="s">
        <v>89</v>
      </c>
      <c r="AN170" s="78" t="s">
        <v>89</v>
      </c>
      <c r="AO170" s="78" t="s">
        <v>89</v>
      </c>
      <c r="AP170" s="49">
        <f t="shared" si="12"/>
        <v>0</v>
      </c>
      <c r="AQ170" s="49">
        <f>+L170+AD170-AI170</f>
        <v>15770000</v>
      </c>
      <c r="AR170" s="65" t="s">
        <v>87</v>
      </c>
      <c r="AS170" s="68">
        <v>12920000</v>
      </c>
      <c r="AT170" s="65" t="s">
        <v>90</v>
      </c>
      <c r="AU170" s="68">
        <v>0</v>
      </c>
      <c r="AV170" s="75" t="s">
        <v>89</v>
      </c>
      <c r="AW170" s="423">
        <v>15770000</v>
      </c>
      <c r="AX170" s="79">
        <f t="shared" si="13"/>
        <v>0</v>
      </c>
      <c r="AY170" s="223">
        <f t="shared" si="14"/>
        <v>1</v>
      </c>
      <c r="AZ170" s="74">
        <v>1</v>
      </c>
      <c r="BA170" s="75" t="s">
        <v>89</v>
      </c>
      <c r="BB170" s="65" t="s">
        <v>103</v>
      </c>
      <c r="BC170" s="66" t="s">
        <v>13757</v>
      </c>
      <c r="BD170" s="221" t="s">
        <v>87</v>
      </c>
      <c r="BE170" s="221" t="s">
        <v>87</v>
      </c>
    </row>
    <row r="171" spans="2:57" x14ac:dyDescent="0.25">
      <c r="B171" s="221">
        <v>2025</v>
      </c>
      <c r="C171" s="221">
        <v>891780111</v>
      </c>
      <c r="D171" s="221" t="s">
        <v>78</v>
      </c>
      <c r="E171" s="65" t="s">
        <v>13756</v>
      </c>
      <c r="F171" s="65" t="s">
        <v>13755</v>
      </c>
      <c r="G171" s="306">
        <v>0</v>
      </c>
      <c r="H171" s="65" t="s">
        <v>81</v>
      </c>
      <c r="I171" s="221" t="s">
        <v>82</v>
      </c>
      <c r="J171" s="220" t="s">
        <v>83</v>
      </c>
      <c r="K171" s="66" t="s">
        <v>13754</v>
      </c>
      <c r="L171" s="68">
        <v>9750000</v>
      </c>
      <c r="M171" s="221" t="s">
        <v>85</v>
      </c>
      <c r="N171" s="66" t="s">
        <v>8926</v>
      </c>
      <c r="O171" s="66">
        <v>1082984745</v>
      </c>
      <c r="P171" s="65">
        <v>27</v>
      </c>
      <c r="Q171" s="78">
        <v>45670</v>
      </c>
      <c r="R171" s="66">
        <v>2494141000</v>
      </c>
      <c r="S171" s="78">
        <v>45679</v>
      </c>
      <c r="T171" s="68">
        <v>9750000</v>
      </c>
      <c r="U171" s="65" t="s">
        <v>87</v>
      </c>
      <c r="V171" s="68">
        <v>84450555</v>
      </c>
      <c r="W171" s="67" t="s">
        <v>8925</v>
      </c>
      <c r="X171" s="70">
        <v>45679</v>
      </c>
      <c r="Y171" s="70">
        <v>45679</v>
      </c>
      <c r="Z171" s="70" t="s">
        <v>89</v>
      </c>
      <c r="AA171" s="70">
        <v>45808</v>
      </c>
      <c r="AB171" s="49">
        <f t="shared" si="10"/>
        <v>129</v>
      </c>
      <c r="AC171" s="65">
        <v>2</v>
      </c>
      <c r="AD171" s="424">
        <v>1125000</v>
      </c>
      <c r="AE171" s="65">
        <v>1</v>
      </c>
      <c r="AF171" s="78">
        <v>45823</v>
      </c>
      <c r="AG171" s="49">
        <f t="shared" si="11"/>
        <v>15</v>
      </c>
      <c r="AH171" s="65">
        <v>0</v>
      </c>
      <c r="AI171" s="68">
        <v>0</v>
      </c>
      <c r="AJ171" s="65" t="s">
        <v>89</v>
      </c>
      <c r="AK171" s="78" t="s">
        <v>89</v>
      </c>
      <c r="AL171" s="65">
        <v>0</v>
      </c>
      <c r="AM171" s="78" t="s">
        <v>89</v>
      </c>
      <c r="AN171" s="78" t="s">
        <v>89</v>
      </c>
      <c r="AO171" s="78" t="s">
        <v>89</v>
      </c>
      <c r="AP171" s="49">
        <f t="shared" si="12"/>
        <v>0</v>
      </c>
      <c r="AQ171" s="49">
        <f>+L171+AD171-AI171</f>
        <v>10875000</v>
      </c>
      <c r="AR171" s="65" t="s">
        <v>87</v>
      </c>
      <c r="AS171" s="68">
        <v>9750000</v>
      </c>
      <c r="AT171" s="65" t="s">
        <v>90</v>
      </c>
      <c r="AU171" s="68">
        <v>0</v>
      </c>
      <c r="AV171" s="75" t="s">
        <v>89</v>
      </c>
      <c r="AW171" s="423">
        <v>10875000</v>
      </c>
      <c r="AX171" s="79">
        <f t="shared" si="13"/>
        <v>0</v>
      </c>
      <c r="AY171" s="223">
        <f t="shared" si="14"/>
        <v>1</v>
      </c>
      <c r="AZ171" s="74">
        <v>1</v>
      </c>
      <c r="BA171" s="75" t="s">
        <v>89</v>
      </c>
      <c r="BB171" s="65" t="s">
        <v>103</v>
      </c>
      <c r="BC171" s="66" t="s">
        <v>13753</v>
      </c>
      <c r="BD171" s="221" t="s">
        <v>87</v>
      </c>
      <c r="BE171" s="221" t="s">
        <v>87</v>
      </c>
    </row>
    <row r="172" spans="2:57" x14ac:dyDescent="0.25">
      <c r="B172" s="221">
        <v>2025</v>
      </c>
      <c r="C172" s="221">
        <v>891780111</v>
      </c>
      <c r="D172" s="221" t="s">
        <v>78</v>
      </c>
      <c r="E172" s="65" t="s">
        <v>13752</v>
      </c>
      <c r="F172" s="65" t="s">
        <v>13751</v>
      </c>
      <c r="G172" s="306">
        <v>0</v>
      </c>
      <c r="H172" s="65" t="s">
        <v>81</v>
      </c>
      <c r="I172" s="221" t="s">
        <v>82</v>
      </c>
      <c r="J172" s="220" t="s">
        <v>83</v>
      </c>
      <c r="K172" s="66" t="s">
        <v>13054</v>
      </c>
      <c r="L172" s="68">
        <v>13781200</v>
      </c>
      <c r="M172" s="221" t="s">
        <v>85</v>
      </c>
      <c r="N172" s="66" t="s">
        <v>9836</v>
      </c>
      <c r="O172" s="66">
        <v>1082915040</v>
      </c>
      <c r="P172" s="65">
        <v>28</v>
      </c>
      <c r="Q172" s="78">
        <v>45670</v>
      </c>
      <c r="R172" s="66">
        <v>5573604000</v>
      </c>
      <c r="S172" s="78">
        <v>45679</v>
      </c>
      <c r="T172" s="68">
        <v>13781200</v>
      </c>
      <c r="U172" s="65" t="s">
        <v>87</v>
      </c>
      <c r="V172" s="68">
        <v>45691169</v>
      </c>
      <c r="W172" s="67" t="s">
        <v>8679</v>
      </c>
      <c r="X172" s="70">
        <v>45679</v>
      </c>
      <c r="Y172" s="70">
        <v>45679</v>
      </c>
      <c r="Z172" s="70" t="s">
        <v>89</v>
      </c>
      <c r="AA172" s="70">
        <v>45808</v>
      </c>
      <c r="AB172" s="49">
        <f t="shared" si="10"/>
        <v>129</v>
      </c>
      <c r="AC172" s="65">
        <v>2</v>
      </c>
      <c r="AD172" s="424">
        <v>1578000</v>
      </c>
      <c r="AE172" s="65">
        <v>1</v>
      </c>
      <c r="AF172" s="78">
        <v>45823</v>
      </c>
      <c r="AG172" s="49">
        <f t="shared" si="11"/>
        <v>15</v>
      </c>
      <c r="AH172" s="65">
        <v>0</v>
      </c>
      <c r="AI172" s="68">
        <v>0</v>
      </c>
      <c r="AJ172" s="65" t="s">
        <v>89</v>
      </c>
      <c r="AK172" s="78" t="s">
        <v>89</v>
      </c>
      <c r="AL172" s="65">
        <v>0</v>
      </c>
      <c r="AM172" s="78" t="s">
        <v>89</v>
      </c>
      <c r="AN172" s="78" t="s">
        <v>89</v>
      </c>
      <c r="AO172" s="78" t="s">
        <v>89</v>
      </c>
      <c r="AP172" s="49">
        <f t="shared" si="12"/>
        <v>0</v>
      </c>
      <c r="AQ172" s="49">
        <f>+L172+AD172-AI172</f>
        <v>15359200</v>
      </c>
      <c r="AR172" s="65" t="s">
        <v>87</v>
      </c>
      <c r="AS172" s="68">
        <v>13781200</v>
      </c>
      <c r="AT172" s="65" t="s">
        <v>90</v>
      </c>
      <c r="AU172" s="68">
        <v>0</v>
      </c>
      <c r="AV172" s="75" t="s">
        <v>89</v>
      </c>
      <c r="AW172" s="423">
        <v>15359200</v>
      </c>
      <c r="AX172" s="79">
        <f t="shared" si="13"/>
        <v>0</v>
      </c>
      <c r="AY172" s="223">
        <f t="shared" si="14"/>
        <v>1</v>
      </c>
      <c r="AZ172" s="74">
        <v>1</v>
      </c>
      <c r="BA172" s="75" t="s">
        <v>89</v>
      </c>
      <c r="BB172" s="65" t="s">
        <v>103</v>
      </c>
      <c r="BC172" s="66" t="s">
        <v>13750</v>
      </c>
      <c r="BD172" s="221" t="s">
        <v>87</v>
      </c>
      <c r="BE172" s="221" t="s">
        <v>87</v>
      </c>
    </row>
    <row r="173" spans="2:57" x14ac:dyDescent="0.25">
      <c r="B173" s="221">
        <v>2025</v>
      </c>
      <c r="C173" s="221">
        <v>891780111</v>
      </c>
      <c r="D173" s="221" t="s">
        <v>78</v>
      </c>
      <c r="E173" s="65" t="s">
        <v>13749</v>
      </c>
      <c r="F173" s="65" t="s">
        <v>13748</v>
      </c>
      <c r="G173" s="306">
        <v>0</v>
      </c>
      <c r="H173" s="65" t="s">
        <v>81</v>
      </c>
      <c r="I173" s="221" t="s">
        <v>82</v>
      </c>
      <c r="J173" s="220" t="s">
        <v>83</v>
      </c>
      <c r="K173" s="66" t="s">
        <v>13747</v>
      </c>
      <c r="L173" s="68">
        <v>1650000</v>
      </c>
      <c r="M173" s="221" t="s">
        <v>85</v>
      </c>
      <c r="N173" s="66" t="s">
        <v>10436</v>
      </c>
      <c r="O173" s="66">
        <v>1083040669</v>
      </c>
      <c r="P173" s="65">
        <v>27</v>
      </c>
      <c r="Q173" s="78">
        <v>45670</v>
      </c>
      <c r="R173" s="66">
        <v>2494141000</v>
      </c>
      <c r="S173" s="78">
        <v>45679</v>
      </c>
      <c r="T173" s="68">
        <v>1650000</v>
      </c>
      <c r="U173" s="65" t="s">
        <v>87</v>
      </c>
      <c r="V173" s="68">
        <v>1192791759</v>
      </c>
      <c r="W173" s="67" t="s">
        <v>6391</v>
      </c>
      <c r="X173" s="70">
        <v>45679</v>
      </c>
      <c r="Y173" s="70">
        <v>45679</v>
      </c>
      <c r="Z173" s="70" t="s">
        <v>89</v>
      </c>
      <c r="AA173" s="70">
        <v>45688</v>
      </c>
      <c r="AB173" s="49">
        <f t="shared" si="10"/>
        <v>9</v>
      </c>
      <c r="AC173" s="65">
        <v>0</v>
      </c>
      <c r="AD173" s="424">
        <v>0</v>
      </c>
      <c r="AE173" s="65">
        <v>0</v>
      </c>
      <c r="AF173" s="78" t="s">
        <v>89</v>
      </c>
      <c r="AG173" s="49">
        <f t="shared" si="11"/>
        <v>0</v>
      </c>
      <c r="AH173" s="65">
        <v>0</v>
      </c>
      <c r="AI173" s="68">
        <v>0</v>
      </c>
      <c r="AJ173" s="65" t="s">
        <v>89</v>
      </c>
      <c r="AK173" s="78" t="s">
        <v>89</v>
      </c>
      <c r="AL173" s="65">
        <v>0</v>
      </c>
      <c r="AM173" s="78" t="s">
        <v>89</v>
      </c>
      <c r="AN173" s="78" t="s">
        <v>89</v>
      </c>
      <c r="AO173" s="78" t="s">
        <v>89</v>
      </c>
      <c r="AP173" s="49">
        <f t="shared" si="12"/>
        <v>0</v>
      </c>
      <c r="AQ173" s="49">
        <f>+L173+AD173-AI173</f>
        <v>1650000</v>
      </c>
      <c r="AR173" s="65" t="s">
        <v>87</v>
      </c>
      <c r="AS173" s="68">
        <v>1650000</v>
      </c>
      <c r="AT173" s="65" t="s">
        <v>90</v>
      </c>
      <c r="AU173" s="68">
        <v>0</v>
      </c>
      <c r="AV173" s="75" t="s">
        <v>89</v>
      </c>
      <c r="AW173" s="423">
        <v>1650000</v>
      </c>
      <c r="AX173" s="79">
        <f t="shared" si="13"/>
        <v>0</v>
      </c>
      <c r="AY173" s="223">
        <f t="shared" si="14"/>
        <v>1</v>
      </c>
      <c r="AZ173" s="74">
        <v>1</v>
      </c>
      <c r="BA173" s="75" t="s">
        <v>89</v>
      </c>
      <c r="BB173" s="65" t="s">
        <v>103</v>
      </c>
      <c r="BC173" s="66" t="s">
        <v>13746</v>
      </c>
      <c r="BD173" s="221" t="s">
        <v>87</v>
      </c>
      <c r="BE173" s="221" t="s">
        <v>87</v>
      </c>
    </row>
    <row r="174" spans="2:57" x14ac:dyDescent="0.25">
      <c r="B174" s="221">
        <v>2025</v>
      </c>
      <c r="C174" s="221">
        <v>891780111</v>
      </c>
      <c r="D174" s="221" t="s">
        <v>78</v>
      </c>
      <c r="E174" s="65" t="s">
        <v>13745</v>
      </c>
      <c r="F174" s="65" t="s">
        <v>13744</v>
      </c>
      <c r="G174" s="306">
        <v>0</v>
      </c>
      <c r="H174" s="65" t="s">
        <v>81</v>
      </c>
      <c r="I174" s="221" t="s">
        <v>82</v>
      </c>
      <c r="J174" s="220" t="s">
        <v>83</v>
      </c>
      <c r="K174" s="66" t="s">
        <v>12944</v>
      </c>
      <c r="L174" s="68">
        <v>9750000</v>
      </c>
      <c r="M174" s="221" t="s">
        <v>85</v>
      </c>
      <c r="N174" s="66" t="s">
        <v>10407</v>
      </c>
      <c r="O174" s="66">
        <v>1083014325</v>
      </c>
      <c r="P174" s="65">
        <v>27</v>
      </c>
      <c r="Q174" s="78">
        <v>45670</v>
      </c>
      <c r="R174" s="66">
        <v>2494141000</v>
      </c>
      <c r="S174" s="78">
        <v>45679</v>
      </c>
      <c r="T174" s="68">
        <v>9750000</v>
      </c>
      <c r="U174" s="65" t="s">
        <v>87</v>
      </c>
      <c r="V174" s="68">
        <v>1083554320</v>
      </c>
      <c r="W174" s="67" t="s">
        <v>649</v>
      </c>
      <c r="X174" s="70">
        <v>45679</v>
      </c>
      <c r="Y174" s="70">
        <v>45679</v>
      </c>
      <c r="Z174" s="70" t="s">
        <v>89</v>
      </c>
      <c r="AA174" s="70">
        <v>45808</v>
      </c>
      <c r="AB174" s="49">
        <f t="shared" si="10"/>
        <v>129</v>
      </c>
      <c r="AC174" s="65">
        <v>4</v>
      </c>
      <c r="AD174" s="424">
        <v>4250000</v>
      </c>
      <c r="AE174" s="65">
        <v>1</v>
      </c>
      <c r="AF174" s="78">
        <v>45838</v>
      </c>
      <c r="AG174" s="49">
        <f t="shared" si="11"/>
        <v>30</v>
      </c>
      <c r="AH174" s="65">
        <v>0</v>
      </c>
      <c r="AI174" s="68">
        <v>0</v>
      </c>
      <c r="AJ174" s="65" t="s">
        <v>89</v>
      </c>
      <c r="AK174" s="78" t="s">
        <v>89</v>
      </c>
      <c r="AL174" s="65">
        <v>0</v>
      </c>
      <c r="AM174" s="78" t="s">
        <v>89</v>
      </c>
      <c r="AN174" s="78" t="s">
        <v>89</v>
      </c>
      <c r="AO174" s="78" t="s">
        <v>89</v>
      </c>
      <c r="AP174" s="49">
        <f t="shared" si="12"/>
        <v>0</v>
      </c>
      <c r="AQ174" s="49">
        <f>+L174+AD174-AI174</f>
        <v>14000000</v>
      </c>
      <c r="AR174" s="65" t="s">
        <v>87</v>
      </c>
      <c r="AS174" s="68">
        <v>11350000</v>
      </c>
      <c r="AT174" s="65" t="s">
        <v>90</v>
      </c>
      <c r="AU174" s="68">
        <v>0</v>
      </c>
      <c r="AV174" s="75" t="s">
        <v>89</v>
      </c>
      <c r="AW174" s="423">
        <v>14000000</v>
      </c>
      <c r="AX174" s="79">
        <f t="shared" si="13"/>
        <v>0</v>
      </c>
      <c r="AY174" s="223">
        <f t="shared" si="14"/>
        <v>1</v>
      </c>
      <c r="AZ174" s="74">
        <v>1</v>
      </c>
      <c r="BA174" s="75" t="s">
        <v>89</v>
      </c>
      <c r="BB174" s="65" t="s">
        <v>103</v>
      </c>
      <c r="BC174" s="66" t="s">
        <v>13743</v>
      </c>
      <c r="BD174" s="221" t="s">
        <v>87</v>
      </c>
      <c r="BE174" s="221" t="s">
        <v>87</v>
      </c>
    </row>
    <row r="175" spans="2:57" x14ac:dyDescent="0.25">
      <c r="B175" s="221">
        <v>2025</v>
      </c>
      <c r="C175" s="221">
        <v>891780111</v>
      </c>
      <c r="D175" s="221" t="s">
        <v>78</v>
      </c>
      <c r="E175" s="65" t="s">
        <v>13742</v>
      </c>
      <c r="F175" s="65" t="s">
        <v>13741</v>
      </c>
      <c r="G175" s="306">
        <v>0</v>
      </c>
      <c r="H175" s="65" t="s">
        <v>81</v>
      </c>
      <c r="I175" s="221" t="s">
        <v>82</v>
      </c>
      <c r="J175" s="220" t="s">
        <v>83</v>
      </c>
      <c r="K175" s="66" t="s">
        <v>13740</v>
      </c>
      <c r="L175" s="68">
        <v>13781200</v>
      </c>
      <c r="M175" s="221" t="s">
        <v>85</v>
      </c>
      <c r="N175" s="66" t="s">
        <v>13739</v>
      </c>
      <c r="O175" s="66">
        <v>1004373737</v>
      </c>
      <c r="P175" s="65">
        <v>28</v>
      </c>
      <c r="Q175" s="78">
        <v>45670</v>
      </c>
      <c r="R175" s="66">
        <v>5573604000</v>
      </c>
      <c r="S175" s="78">
        <v>45679</v>
      </c>
      <c r="T175" s="68">
        <v>13781200</v>
      </c>
      <c r="U175" s="65" t="s">
        <v>87</v>
      </c>
      <c r="V175" s="68">
        <v>45691169</v>
      </c>
      <c r="W175" s="67" t="s">
        <v>8679</v>
      </c>
      <c r="X175" s="70">
        <v>45679</v>
      </c>
      <c r="Y175" s="70">
        <v>45679</v>
      </c>
      <c r="Z175" s="70" t="s">
        <v>89</v>
      </c>
      <c r="AA175" s="70">
        <v>45808</v>
      </c>
      <c r="AB175" s="49">
        <f t="shared" si="10"/>
        <v>129</v>
      </c>
      <c r="AC175" s="65">
        <v>2</v>
      </c>
      <c r="AD175" s="424">
        <v>1578000</v>
      </c>
      <c r="AE175" s="65">
        <v>1</v>
      </c>
      <c r="AF175" s="78">
        <v>45823</v>
      </c>
      <c r="AG175" s="49">
        <f t="shared" si="11"/>
        <v>15</v>
      </c>
      <c r="AH175" s="65">
        <v>0</v>
      </c>
      <c r="AI175" s="68">
        <v>0</v>
      </c>
      <c r="AJ175" s="65" t="s">
        <v>89</v>
      </c>
      <c r="AK175" s="78" t="s">
        <v>89</v>
      </c>
      <c r="AL175" s="65">
        <v>0</v>
      </c>
      <c r="AM175" s="78" t="s">
        <v>89</v>
      </c>
      <c r="AN175" s="78" t="s">
        <v>89</v>
      </c>
      <c r="AO175" s="78" t="s">
        <v>89</v>
      </c>
      <c r="AP175" s="49">
        <f t="shared" si="12"/>
        <v>0</v>
      </c>
      <c r="AQ175" s="49">
        <f>+L175+AD175-AI175</f>
        <v>15359200</v>
      </c>
      <c r="AR175" s="65" t="s">
        <v>87</v>
      </c>
      <c r="AS175" s="68">
        <v>13781200</v>
      </c>
      <c r="AT175" s="65" t="s">
        <v>90</v>
      </c>
      <c r="AU175" s="68">
        <v>0</v>
      </c>
      <c r="AV175" s="75" t="s">
        <v>89</v>
      </c>
      <c r="AW175" s="423">
        <v>15359200</v>
      </c>
      <c r="AX175" s="79">
        <f t="shared" si="13"/>
        <v>0</v>
      </c>
      <c r="AY175" s="223">
        <f t="shared" si="14"/>
        <v>1</v>
      </c>
      <c r="AZ175" s="74">
        <v>1</v>
      </c>
      <c r="BA175" s="75" t="s">
        <v>89</v>
      </c>
      <c r="BB175" s="65" t="s">
        <v>103</v>
      </c>
      <c r="BC175" s="66" t="s">
        <v>13738</v>
      </c>
      <c r="BD175" s="221" t="s">
        <v>87</v>
      </c>
      <c r="BE175" s="221" t="s">
        <v>87</v>
      </c>
    </row>
    <row r="176" spans="2:57" x14ac:dyDescent="0.25">
      <c r="B176" s="221">
        <v>2025</v>
      </c>
      <c r="C176" s="221">
        <v>891780111</v>
      </c>
      <c r="D176" s="221" t="s">
        <v>78</v>
      </c>
      <c r="E176" s="65" t="s">
        <v>13737</v>
      </c>
      <c r="F176" s="65" t="s">
        <v>13736</v>
      </c>
      <c r="G176" s="306">
        <v>0</v>
      </c>
      <c r="H176" s="65" t="s">
        <v>81</v>
      </c>
      <c r="I176" s="221" t="s">
        <v>82</v>
      </c>
      <c r="J176" s="220" t="s">
        <v>83</v>
      </c>
      <c r="K176" s="66" t="s">
        <v>13735</v>
      </c>
      <c r="L176" s="68">
        <v>14307200</v>
      </c>
      <c r="M176" s="221" t="s">
        <v>85</v>
      </c>
      <c r="N176" s="66" t="s">
        <v>10189</v>
      </c>
      <c r="O176" s="66">
        <v>57427768</v>
      </c>
      <c r="P176" s="65">
        <v>28</v>
      </c>
      <c r="Q176" s="78">
        <v>45670</v>
      </c>
      <c r="R176" s="66">
        <v>5573604000</v>
      </c>
      <c r="S176" s="78">
        <v>45679</v>
      </c>
      <c r="T176" s="68">
        <v>14307200</v>
      </c>
      <c r="U176" s="65" t="s">
        <v>87</v>
      </c>
      <c r="V176" s="68">
        <v>36557666</v>
      </c>
      <c r="W176" s="67" t="s">
        <v>8339</v>
      </c>
      <c r="X176" s="70">
        <v>45679</v>
      </c>
      <c r="Y176" s="70">
        <v>45679</v>
      </c>
      <c r="Z176" s="70" t="s">
        <v>89</v>
      </c>
      <c r="AA176" s="70">
        <v>45808</v>
      </c>
      <c r="AB176" s="49">
        <f t="shared" si="10"/>
        <v>129</v>
      </c>
      <c r="AC176" s="65">
        <v>2</v>
      </c>
      <c r="AD176" s="424">
        <v>3156000</v>
      </c>
      <c r="AE176" s="65">
        <v>1</v>
      </c>
      <c r="AF176" s="78">
        <v>45838</v>
      </c>
      <c r="AG176" s="49">
        <f t="shared" si="11"/>
        <v>30</v>
      </c>
      <c r="AH176" s="65">
        <v>0</v>
      </c>
      <c r="AI176" s="68">
        <v>0</v>
      </c>
      <c r="AJ176" s="65" t="s">
        <v>89</v>
      </c>
      <c r="AK176" s="78" t="s">
        <v>89</v>
      </c>
      <c r="AL176" s="65">
        <v>0</v>
      </c>
      <c r="AM176" s="78" t="s">
        <v>89</v>
      </c>
      <c r="AN176" s="78" t="s">
        <v>89</v>
      </c>
      <c r="AO176" s="78" t="s">
        <v>89</v>
      </c>
      <c r="AP176" s="49">
        <f t="shared" si="12"/>
        <v>0</v>
      </c>
      <c r="AQ176" s="49">
        <f>+L176+AD176-AI176</f>
        <v>17463200</v>
      </c>
      <c r="AR176" s="65" t="s">
        <v>87</v>
      </c>
      <c r="AS176" s="68">
        <v>14307200</v>
      </c>
      <c r="AT176" s="65" t="s">
        <v>90</v>
      </c>
      <c r="AU176" s="68">
        <v>0</v>
      </c>
      <c r="AV176" s="75" t="s">
        <v>89</v>
      </c>
      <c r="AW176" s="423">
        <v>17463200</v>
      </c>
      <c r="AX176" s="79">
        <f t="shared" si="13"/>
        <v>0</v>
      </c>
      <c r="AY176" s="223">
        <f t="shared" si="14"/>
        <v>1</v>
      </c>
      <c r="AZ176" s="74">
        <v>1</v>
      </c>
      <c r="BA176" s="75" t="s">
        <v>89</v>
      </c>
      <c r="BB176" s="65" t="s">
        <v>103</v>
      </c>
      <c r="BC176" s="66" t="s">
        <v>13734</v>
      </c>
      <c r="BD176" s="221" t="s">
        <v>87</v>
      </c>
      <c r="BE176" s="221" t="s">
        <v>87</v>
      </c>
    </row>
    <row r="177" spans="2:57" x14ac:dyDescent="0.25">
      <c r="B177" s="221">
        <v>2025</v>
      </c>
      <c r="C177" s="221">
        <v>891780111</v>
      </c>
      <c r="D177" s="221" t="s">
        <v>78</v>
      </c>
      <c r="E177" s="65" t="s">
        <v>13733</v>
      </c>
      <c r="F177" s="65" t="s">
        <v>13732</v>
      </c>
      <c r="G177" s="306">
        <v>0</v>
      </c>
      <c r="H177" s="65" t="s">
        <v>81</v>
      </c>
      <c r="I177" s="221" t="s">
        <v>82</v>
      </c>
      <c r="J177" s="220" t="s">
        <v>83</v>
      </c>
      <c r="K177" s="66" t="s">
        <v>13731</v>
      </c>
      <c r="L177" s="68">
        <v>9825000</v>
      </c>
      <c r="M177" s="221" t="s">
        <v>85</v>
      </c>
      <c r="N177" s="66" t="s">
        <v>8541</v>
      </c>
      <c r="O177" s="66">
        <v>1082889446</v>
      </c>
      <c r="P177" s="65">
        <v>27</v>
      </c>
      <c r="Q177" s="78">
        <v>45670</v>
      </c>
      <c r="R177" s="66">
        <v>2494141000</v>
      </c>
      <c r="S177" s="78">
        <v>45679</v>
      </c>
      <c r="T177" s="68">
        <v>9825000</v>
      </c>
      <c r="U177" s="65" t="s">
        <v>87</v>
      </c>
      <c r="V177" s="68">
        <v>85467461</v>
      </c>
      <c r="W177" s="67" t="s">
        <v>9510</v>
      </c>
      <c r="X177" s="70">
        <v>45679</v>
      </c>
      <c r="Y177" s="70">
        <v>45679</v>
      </c>
      <c r="Z177" s="70" t="s">
        <v>89</v>
      </c>
      <c r="AA177" s="70">
        <v>45808</v>
      </c>
      <c r="AB177" s="49">
        <f t="shared" si="10"/>
        <v>129</v>
      </c>
      <c r="AC177" s="65">
        <v>2</v>
      </c>
      <c r="AD177" s="424">
        <v>1125000</v>
      </c>
      <c r="AE177" s="65">
        <v>1</v>
      </c>
      <c r="AF177" s="78">
        <v>45823</v>
      </c>
      <c r="AG177" s="49">
        <f t="shared" si="11"/>
        <v>15</v>
      </c>
      <c r="AH177" s="65">
        <v>0</v>
      </c>
      <c r="AI177" s="68">
        <v>0</v>
      </c>
      <c r="AJ177" s="65" t="s">
        <v>89</v>
      </c>
      <c r="AK177" s="78" t="s">
        <v>89</v>
      </c>
      <c r="AL177" s="65">
        <v>0</v>
      </c>
      <c r="AM177" s="78" t="s">
        <v>89</v>
      </c>
      <c r="AN177" s="78" t="s">
        <v>89</v>
      </c>
      <c r="AO177" s="78" t="s">
        <v>89</v>
      </c>
      <c r="AP177" s="49">
        <f t="shared" si="12"/>
        <v>0</v>
      </c>
      <c r="AQ177" s="49">
        <f>+L177+AD177-AI177</f>
        <v>10950000</v>
      </c>
      <c r="AR177" s="65" t="s">
        <v>87</v>
      </c>
      <c r="AS177" s="68">
        <v>9825000</v>
      </c>
      <c r="AT177" s="65" t="s">
        <v>90</v>
      </c>
      <c r="AU177" s="68">
        <v>0</v>
      </c>
      <c r="AV177" s="75" t="s">
        <v>89</v>
      </c>
      <c r="AW177" s="423">
        <v>10950000</v>
      </c>
      <c r="AX177" s="79">
        <f t="shared" si="13"/>
        <v>0</v>
      </c>
      <c r="AY177" s="223">
        <f t="shared" si="14"/>
        <v>1</v>
      </c>
      <c r="AZ177" s="74">
        <v>1</v>
      </c>
      <c r="BA177" s="75" t="s">
        <v>89</v>
      </c>
      <c r="BB177" s="65" t="s">
        <v>103</v>
      </c>
      <c r="BC177" s="66" t="s">
        <v>13730</v>
      </c>
      <c r="BD177" s="221" t="s">
        <v>87</v>
      </c>
      <c r="BE177" s="221" t="s">
        <v>87</v>
      </c>
    </row>
    <row r="178" spans="2:57" x14ac:dyDescent="0.25">
      <c r="B178" s="221">
        <v>2025</v>
      </c>
      <c r="C178" s="221">
        <v>891780111</v>
      </c>
      <c r="D178" s="221" t="s">
        <v>78</v>
      </c>
      <c r="E178" s="65" t="s">
        <v>13729</v>
      </c>
      <c r="F178" s="65" t="s">
        <v>13728</v>
      </c>
      <c r="G178" s="306">
        <v>0</v>
      </c>
      <c r="H178" s="65" t="s">
        <v>81</v>
      </c>
      <c r="I178" s="221" t="s">
        <v>82</v>
      </c>
      <c r="J178" s="220" t="s">
        <v>83</v>
      </c>
      <c r="K178" s="66" t="s">
        <v>13727</v>
      </c>
      <c r="L178" s="68">
        <v>9825000</v>
      </c>
      <c r="M178" s="221" t="s">
        <v>85</v>
      </c>
      <c r="N178" s="66" t="s">
        <v>11269</v>
      </c>
      <c r="O178" s="66">
        <v>1084731269</v>
      </c>
      <c r="P178" s="65">
        <v>27</v>
      </c>
      <c r="Q178" s="78">
        <v>45670</v>
      </c>
      <c r="R178" s="66">
        <v>2494141000</v>
      </c>
      <c r="S178" s="78">
        <v>45679</v>
      </c>
      <c r="T178" s="68">
        <v>9825000</v>
      </c>
      <c r="U178" s="65" t="s">
        <v>87</v>
      </c>
      <c r="V178" s="68">
        <v>85467461</v>
      </c>
      <c r="W178" s="67" t="s">
        <v>9510</v>
      </c>
      <c r="X178" s="70">
        <v>45679</v>
      </c>
      <c r="Y178" s="70">
        <v>45679</v>
      </c>
      <c r="Z178" s="70" t="s">
        <v>89</v>
      </c>
      <c r="AA178" s="70">
        <v>45808</v>
      </c>
      <c r="AB178" s="49">
        <f t="shared" si="10"/>
        <v>129</v>
      </c>
      <c r="AC178" s="65">
        <v>2</v>
      </c>
      <c r="AD178" s="424">
        <v>2250000</v>
      </c>
      <c r="AE178" s="65">
        <v>1</v>
      </c>
      <c r="AF178" s="78">
        <v>45838</v>
      </c>
      <c r="AG178" s="49">
        <f t="shared" si="11"/>
        <v>30</v>
      </c>
      <c r="AH178" s="65">
        <v>0</v>
      </c>
      <c r="AI178" s="68">
        <v>0</v>
      </c>
      <c r="AJ178" s="65" t="s">
        <v>89</v>
      </c>
      <c r="AK178" s="78" t="s">
        <v>89</v>
      </c>
      <c r="AL178" s="65">
        <v>0</v>
      </c>
      <c r="AM178" s="78" t="s">
        <v>89</v>
      </c>
      <c r="AN178" s="78" t="s">
        <v>89</v>
      </c>
      <c r="AO178" s="78" t="s">
        <v>89</v>
      </c>
      <c r="AP178" s="49">
        <f t="shared" si="12"/>
        <v>0</v>
      </c>
      <c r="AQ178" s="49">
        <f>+L178+AD178-AI178</f>
        <v>12075000</v>
      </c>
      <c r="AR178" s="65" t="s">
        <v>87</v>
      </c>
      <c r="AS178" s="68">
        <v>9825000</v>
      </c>
      <c r="AT178" s="65" t="s">
        <v>90</v>
      </c>
      <c r="AU178" s="68">
        <v>0</v>
      </c>
      <c r="AV178" s="75" t="s">
        <v>89</v>
      </c>
      <c r="AW178" s="423">
        <v>12075000</v>
      </c>
      <c r="AX178" s="79">
        <f t="shared" si="13"/>
        <v>0</v>
      </c>
      <c r="AY178" s="223">
        <f t="shared" si="14"/>
        <v>1</v>
      </c>
      <c r="AZ178" s="74">
        <v>1</v>
      </c>
      <c r="BA178" s="75" t="s">
        <v>89</v>
      </c>
      <c r="BB178" s="65" t="s">
        <v>103</v>
      </c>
      <c r="BC178" s="66" t="s">
        <v>13726</v>
      </c>
      <c r="BD178" s="221" t="s">
        <v>87</v>
      </c>
      <c r="BE178" s="221" t="s">
        <v>87</v>
      </c>
    </row>
    <row r="179" spans="2:57" x14ac:dyDescent="0.25">
      <c r="B179" s="221">
        <v>2025</v>
      </c>
      <c r="C179" s="221">
        <v>891780111</v>
      </c>
      <c r="D179" s="221" t="s">
        <v>78</v>
      </c>
      <c r="E179" s="65" t="s">
        <v>13725</v>
      </c>
      <c r="F179" s="65" t="s">
        <v>13724</v>
      </c>
      <c r="G179" s="306">
        <v>0</v>
      </c>
      <c r="H179" s="65" t="s">
        <v>81</v>
      </c>
      <c r="I179" s="221" t="s">
        <v>82</v>
      </c>
      <c r="J179" s="220" t="s">
        <v>83</v>
      </c>
      <c r="K179" s="66" t="s">
        <v>13723</v>
      </c>
      <c r="L179" s="68">
        <v>11925000</v>
      </c>
      <c r="M179" s="221" t="s">
        <v>85</v>
      </c>
      <c r="N179" s="66" t="s">
        <v>8564</v>
      </c>
      <c r="O179" s="66">
        <v>1082968870</v>
      </c>
      <c r="P179" s="65">
        <v>27</v>
      </c>
      <c r="Q179" s="78">
        <v>45670</v>
      </c>
      <c r="R179" s="66">
        <v>2494141000</v>
      </c>
      <c r="S179" s="78">
        <v>45679</v>
      </c>
      <c r="T179" s="68">
        <v>11925000</v>
      </c>
      <c r="U179" s="65" t="s">
        <v>87</v>
      </c>
      <c r="V179" s="68">
        <v>57426272</v>
      </c>
      <c r="W179" s="67" t="s">
        <v>8563</v>
      </c>
      <c r="X179" s="70">
        <v>45679</v>
      </c>
      <c r="Y179" s="70">
        <v>45679</v>
      </c>
      <c r="Z179" s="70" t="s">
        <v>89</v>
      </c>
      <c r="AA179" s="70">
        <v>45808</v>
      </c>
      <c r="AB179" s="49">
        <f t="shared" si="10"/>
        <v>129</v>
      </c>
      <c r="AC179" s="65">
        <v>2</v>
      </c>
      <c r="AD179" s="424">
        <v>2650000</v>
      </c>
      <c r="AE179" s="65">
        <v>1</v>
      </c>
      <c r="AF179" s="78">
        <v>45838</v>
      </c>
      <c r="AG179" s="49">
        <f t="shared" si="11"/>
        <v>30</v>
      </c>
      <c r="AH179" s="65">
        <v>0</v>
      </c>
      <c r="AI179" s="68">
        <v>0</v>
      </c>
      <c r="AJ179" s="65" t="s">
        <v>89</v>
      </c>
      <c r="AK179" s="78" t="s">
        <v>89</v>
      </c>
      <c r="AL179" s="65">
        <v>0</v>
      </c>
      <c r="AM179" s="78" t="s">
        <v>89</v>
      </c>
      <c r="AN179" s="78" t="s">
        <v>89</v>
      </c>
      <c r="AO179" s="78" t="s">
        <v>89</v>
      </c>
      <c r="AP179" s="49">
        <f t="shared" si="12"/>
        <v>0</v>
      </c>
      <c r="AQ179" s="49">
        <f>+L179+AD179-AI179</f>
        <v>14575000</v>
      </c>
      <c r="AR179" s="65" t="s">
        <v>87</v>
      </c>
      <c r="AS179" s="68">
        <v>11925000</v>
      </c>
      <c r="AT179" s="65" t="s">
        <v>90</v>
      </c>
      <c r="AU179" s="68">
        <v>0</v>
      </c>
      <c r="AV179" s="75" t="s">
        <v>89</v>
      </c>
      <c r="AW179" s="423">
        <v>14575000</v>
      </c>
      <c r="AX179" s="79">
        <f t="shared" si="13"/>
        <v>0</v>
      </c>
      <c r="AY179" s="223">
        <f t="shared" si="14"/>
        <v>1</v>
      </c>
      <c r="AZ179" s="74">
        <v>1</v>
      </c>
      <c r="BA179" s="75" t="s">
        <v>89</v>
      </c>
      <c r="BB179" s="65" t="s">
        <v>103</v>
      </c>
      <c r="BC179" s="66" t="s">
        <v>13722</v>
      </c>
      <c r="BD179" s="221" t="s">
        <v>87</v>
      </c>
      <c r="BE179" s="221" t="s">
        <v>87</v>
      </c>
    </row>
    <row r="180" spans="2:57" x14ac:dyDescent="0.25">
      <c r="B180" s="221">
        <v>2025</v>
      </c>
      <c r="C180" s="221">
        <v>891780111</v>
      </c>
      <c r="D180" s="221" t="s">
        <v>78</v>
      </c>
      <c r="E180" s="65" t="s">
        <v>13721</v>
      </c>
      <c r="F180" s="65" t="s">
        <v>13720</v>
      </c>
      <c r="G180" s="306">
        <v>0</v>
      </c>
      <c r="H180" s="65" t="s">
        <v>81</v>
      </c>
      <c r="I180" s="221" t="s">
        <v>82</v>
      </c>
      <c r="J180" s="220" t="s">
        <v>83</v>
      </c>
      <c r="K180" s="66" t="s">
        <v>13719</v>
      </c>
      <c r="L180" s="68">
        <v>33580000</v>
      </c>
      <c r="M180" s="221" t="s">
        <v>85</v>
      </c>
      <c r="N180" s="66" t="s">
        <v>10125</v>
      </c>
      <c r="O180" s="66">
        <v>79488380</v>
      </c>
      <c r="P180" s="65">
        <v>28</v>
      </c>
      <c r="Q180" s="78">
        <v>45670</v>
      </c>
      <c r="R180" s="66">
        <v>5573604000</v>
      </c>
      <c r="S180" s="78">
        <v>45679</v>
      </c>
      <c r="T180" s="68">
        <v>33580000</v>
      </c>
      <c r="U180" s="65" t="s">
        <v>87</v>
      </c>
      <c r="V180" s="68">
        <v>85455983</v>
      </c>
      <c r="W180" s="67" t="s">
        <v>9472</v>
      </c>
      <c r="X180" s="70">
        <v>45679</v>
      </c>
      <c r="Y180" s="70">
        <v>45679</v>
      </c>
      <c r="Z180" s="70" t="s">
        <v>89</v>
      </c>
      <c r="AA180" s="70">
        <v>45808</v>
      </c>
      <c r="AB180" s="49">
        <f t="shared" si="10"/>
        <v>129</v>
      </c>
      <c r="AC180" s="65">
        <v>2</v>
      </c>
      <c r="AD180" s="424">
        <v>7300000</v>
      </c>
      <c r="AE180" s="65">
        <v>1</v>
      </c>
      <c r="AF180" s="78">
        <v>45838</v>
      </c>
      <c r="AG180" s="49">
        <f t="shared" si="11"/>
        <v>30</v>
      </c>
      <c r="AH180" s="65">
        <v>0</v>
      </c>
      <c r="AI180" s="68">
        <v>0</v>
      </c>
      <c r="AJ180" s="65" t="s">
        <v>89</v>
      </c>
      <c r="AK180" s="78" t="s">
        <v>89</v>
      </c>
      <c r="AL180" s="65">
        <v>0</v>
      </c>
      <c r="AM180" s="78" t="s">
        <v>89</v>
      </c>
      <c r="AN180" s="78" t="s">
        <v>89</v>
      </c>
      <c r="AO180" s="78" t="s">
        <v>89</v>
      </c>
      <c r="AP180" s="49">
        <f t="shared" si="12"/>
        <v>0</v>
      </c>
      <c r="AQ180" s="49">
        <f>+L180+AD180-AI180</f>
        <v>40880000</v>
      </c>
      <c r="AR180" s="65" t="s">
        <v>87</v>
      </c>
      <c r="AS180" s="68">
        <v>33580000</v>
      </c>
      <c r="AT180" s="65" t="s">
        <v>90</v>
      </c>
      <c r="AU180" s="68">
        <v>0</v>
      </c>
      <c r="AV180" s="75" t="s">
        <v>89</v>
      </c>
      <c r="AW180" s="423">
        <v>40880000</v>
      </c>
      <c r="AX180" s="79">
        <f t="shared" si="13"/>
        <v>0</v>
      </c>
      <c r="AY180" s="223">
        <f t="shared" si="14"/>
        <v>1</v>
      </c>
      <c r="AZ180" s="74">
        <v>1</v>
      </c>
      <c r="BA180" s="75" t="s">
        <v>89</v>
      </c>
      <c r="BB180" s="65" t="s">
        <v>103</v>
      </c>
      <c r="BC180" s="66" t="s">
        <v>13718</v>
      </c>
      <c r="BD180" s="221" t="s">
        <v>87</v>
      </c>
      <c r="BE180" s="221" t="s">
        <v>87</v>
      </c>
    </row>
    <row r="181" spans="2:57" x14ac:dyDescent="0.25">
      <c r="B181" s="221">
        <v>2025</v>
      </c>
      <c r="C181" s="221">
        <v>891780111</v>
      </c>
      <c r="D181" s="221" t="s">
        <v>78</v>
      </c>
      <c r="E181" s="65" t="s">
        <v>13717</v>
      </c>
      <c r="F181" s="65" t="s">
        <v>13716</v>
      </c>
      <c r="G181" s="306">
        <v>0</v>
      </c>
      <c r="H181" s="65" t="s">
        <v>81</v>
      </c>
      <c r="I181" s="221" t="s">
        <v>82</v>
      </c>
      <c r="J181" s="220" t="s">
        <v>83</v>
      </c>
      <c r="K181" s="66" t="s">
        <v>13715</v>
      </c>
      <c r="L181" s="68">
        <v>17041500</v>
      </c>
      <c r="M181" s="221" t="s">
        <v>85</v>
      </c>
      <c r="N181" s="66" t="s">
        <v>10431</v>
      </c>
      <c r="O181" s="66">
        <v>85154107</v>
      </c>
      <c r="P181" s="65">
        <v>28</v>
      </c>
      <c r="Q181" s="78">
        <v>45670</v>
      </c>
      <c r="R181" s="66">
        <v>5573604000</v>
      </c>
      <c r="S181" s="78">
        <v>45679</v>
      </c>
      <c r="T181" s="68">
        <v>17041500</v>
      </c>
      <c r="U181" s="65" t="s">
        <v>87</v>
      </c>
      <c r="V181" s="68">
        <v>84452087</v>
      </c>
      <c r="W181" s="67" t="s">
        <v>9549</v>
      </c>
      <c r="X181" s="70">
        <v>45679</v>
      </c>
      <c r="Y181" s="70">
        <v>45679</v>
      </c>
      <c r="Z181" s="70" t="s">
        <v>89</v>
      </c>
      <c r="AA181" s="70">
        <v>45808</v>
      </c>
      <c r="AB181" s="49">
        <f t="shared" si="10"/>
        <v>129</v>
      </c>
      <c r="AC181" s="65">
        <v>2</v>
      </c>
      <c r="AD181" s="424">
        <v>3787000</v>
      </c>
      <c r="AE181" s="65">
        <v>1</v>
      </c>
      <c r="AF181" s="78">
        <v>45838</v>
      </c>
      <c r="AG181" s="49">
        <f t="shared" si="11"/>
        <v>30</v>
      </c>
      <c r="AH181" s="65">
        <v>0</v>
      </c>
      <c r="AI181" s="68">
        <v>0</v>
      </c>
      <c r="AJ181" s="65" t="s">
        <v>89</v>
      </c>
      <c r="AK181" s="78" t="s">
        <v>89</v>
      </c>
      <c r="AL181" s="65">
        <v>0</v>
      </c>
      <c r="AM181" s="78" t="s">
        <v>89</v>
      </c>
      <c r="AN181" s="78" t="s">
        <v>89</v>
      </c>
      <c r="AO181" s="78" t="s">
        <v>89</v>
      </c>
      <c r="AP181" s="49">
        <f t="shared" si="12"/>
        <v>0</v>
      </c>
      <c r="AQ181" s="49">
        <f>+L181+AD181-AI181</f>
        <v>20828500</v>
      </c>
      <c r="AR181" s="65" t="s">
        <v>87</v>
      </c>
      <c r="AS181" s="68">
        <v>17041500</v>
      </c>
      <c r="AT181" s="65" t="s">
        <v>90</v>
      </c>
      <c r="AU181" s="68">
        <v>0</v>
      </c>
      <c r="AV181" s="75" t="s">
        <v>89</v>
      </c>
      <c r="AW181" s="423">
        <v>20828500</v>
      </c>
      <c r="AX181" s="79">
        <f t="shared" si="13"/>
        <v>0</v>
      </c>
      <c r="AY181" s="223">
        <f t="shared" si="14"/>
        <v>1</v>
      </c>
      <c r="AZ181" s="74">
        <v>1</v>
      </c>
      <c r="BA181" s="75" t="s">
        <v>89</v>
      </c>
      <c r="BB181" s="65" t="s">
        <v>103</v>
      </c>
      <c r="BC181" s="66" t="s">
        <v>13714</v>
      </c>
      <c r="BD181" s="221" t="s">
        <v>87</v>
      </c>
      <c r="BE181" s="221" t="s">
        <v>87</v>
      </c>
    </row>
    <row r="182" spans="2:57" x14ac:dyDescent="0.25">
      <c r="B182" s="221">
        <v>2025</v>
      </c>
      <c r="C182" s="221">
        <v>891780111</v>
      </c>
      <c r="D182" s="221" t="s">
        <v>78</v>
      </c>
      <c r="E182" s="65" t="s">
        <v>13713</v>
      </c>
      <c r="F182" s="65" t="s">
        <v>13712</v>
      </c>
      <c r="G182" s="306">
        <v>0</v>
      </c>
      <c r="H182" s="65" t="s">
        <v>81</v>
      </c>
      <c r="I182" s="221" t="s">
        <v>82</v>
      </c>
      <c r="J182" s="220" t="s">
        <v>83</v>
      </c>
      <c r="K182" s="66" t="s">
        <v>13711</v>
      </c>
      <c r="L182" s="68">
        <v>13110000</v>
      </c>
      <c r="M182" s="221" t="s">
        <v>85</v>
      </c>
      <c r="N182" s="66" t="s">
        <v>10540</v>
      </c>
      <c r="O182" s="66">
        <v>7144425</v>
      </c>
      <c r="P182" s="65">
        <v>27</v>
      </c>
      <c r="Q182" s="78">
        <v>45670</v>
      </c>
      <c r="R182" s="66">
        <v>2494141000</v>
      </c>
      <c r="S182" s="78">
        <v>45680</v>
      </c>
      <c r="T182" s="68">
        <v>13110000</v>
      </c>
      <c r="U182" s="65" t="s">
        <v>87</v>
      </c>
      <c r="V182" s="68">
        <v>85467461</v>
      </c>
      <c r="W182" s="67" t="s">
        <v>9510</v>
      </c>
      <c r="X182" s="70">
        <v>45680</v>
      </c>
      <c r="Y182" s="70">
        <v>45680</v>
      </c>
      <c r="Z182" s="70" t="s">
        <v>89</v>
      </c>
      <c r="AA182" s="70">
        <v>45808</v>
      </c>
      <c r="AB182" s="49">
        <f t="shared" si="10"/>
        <v>128</v>
      </c>
      <c r="AC182" s="65">
        <v>2</v>
      </c>
      <c r="AD182" s="424">
        <v>2850000</v>
      </c>
      <c r="AE182" s="65">
        <v>1</v>
      </c>
      <c r="AF182" s="78">
        <v>45838</v>
      </c>
      <c r="AG182" s="49">
        <f t="shared" si="11"/>
        <v>30</v>
      </c>
      <c r="AH182" s="65">
        <v>0</v>
      </c>
      <c r="AI182" s="68">
        <v>0</v>
      </c>
      <c r="AJ182" s="65" t="s">
        <v>89</v>
      </c>
      <c r="AK182" s="78" t="s">
        <v>89</v>
      </c>
      <c r="AL182" s="65">
        <v>0</v>
      </c>
      <c r="AM182" s="78" t="s">
        <v>89</v>
      </c>
      <c r="AN182" s="78" t="s">
        <v>89</v>
      </c>
      <c r="AO182" s="78" t="s">
        <v>89</v>
      </c>
      <c r="AP182" s="49">
        <f t="shared" si="12"/>
        <v>0</v>
      </c>
      <c r="AQ182" s="49">
        <f>+L182+AD182-AI182</f>
        <v>15960000</v>
      </c>
      <c r="AR182" s="65" t="s">
        <v>87</v>
      </c>
      <c r="AS182" s="68">
        <v>13110000</v>
      </c>
      <c r="AT182" s="65" t="s">
        <v>90</v>
      </c>
      <c r="AU182" s="68">
        <v>0</v>
      </c>
      <c r="AV182" s="75" t="s">
        <v>89</v>
      </c>
      <c r="AW182" s="423">
        <v>15960000</v>
      </c>
      <c r="AX182" s="79">
        <f t="shared" si="13"/>
        <v>0</v>
      </c>
      <c r="AY182" s="223">
        <f t="shared" si="14"/>
        <v>1</v>
      </c>
      <c r="AZ182" s="74">
        <v>1</v>
      </c>
      <c r="BA182" s="75" t="s">
        <v>89</v>
      </c>
      <c r="BB182" s="65" t="s">
        <v>103</v>
      </c>
      <c r="BC182" s="66" t="s">
        <v>13710</v>
      </c>
      <c r="BD182" s="221" t="s">
        <v>87</v>
      </c>
      <c r="BE182" s="221" t="s">
        <v>87</v>
      </c>
    </row>
    <row r="183" spans="2:57" x14ac:dyDescent="0.25">
      <c r="B183" s="221">
        <v>2025</v>
      </c>
      <c r="C183" s="221">
        <v>891780111</v>
      </c>
      <c r="D183" s="221" t="s">
        <v>78</v>
      </c>
      <c r="E183" s="65" t="s">
        <v>13709</v>
      </c>
      <c r="F183" s="65" t="s">
        <v>13708</v>
      </c>
      <c r="G183" s="306">
        <v>0</v>
      </c>
      <c r="H183" s="65" t="s">
        <v>81</v>
      </c>
      <c r="I183" s="221" t="s">
        <v>82</v>
      </c>
      <c r="J183" s="220" t="s">
        <v>83</v>
      </c>
      <c r="K183" s="66" t="s">
        <v>13707</v>
      </c>
      <c r="L183" s="68">
        <v>12013400</v>
      </c>
      <c r="M183" s="221" t="s">
        <v>85</v>
      </c>
      <c r="N183" s="66" t="s">
        <v>10642</v>
      </c>
      <c r="O183" s="66">
        <v>9091645</v>
      </c>
      <c r="P183" s="65">
        <v>28</v>
      </c>
      <c r="Q183" s="78">
        <v>45670</v>
      </c>
      <c r="R183" s="66">
        <v>5573604000</v>
      </c>
      <c r="S183" s="78">
        <v>45680</v>
      </c>
      <c r="T183" s="68">
        <v>12013400</v>
      </c>
      <c r="U183" s="65" t="s">
        <v>87</v>
      </c>
      <c r="V183" s="68">
        <v>36557666</v>
      </c>
      <c r="W183" s="67" t="s">
        <v>8339</v>
      </c>
      <c r="X183" s="70">
        <v>45680</v>
      </c>
      <c r="Y183" s="70">
        <v>45680</v>
      </c>
      <c r="Z183" s="70" t="s">
        <v>89</v>
      </c>
      <c r="AA183" s="70">
        <v>45808</v>
      </c>
      <c r="AB183" s="49">
        <f t="shared" si="10"/>
        <v>128</v>
      </c>
      <c r="AC183" s="65">
        <v>2</v>
      </c>
      <c r="AD183" s="424">
        <v>2650000</v>
      </c>
      <c r="AE183" s="65">
        <v>1</v>
      </c>
      <c r="AF183" s="78">
        <v>45838</v>
      </c>
      <c r="AG183" s="49">
        <f t="shared" si="11"/>
        <v>30</v>
      </c>
      <c r="AH183" s="65">
        <v>0</v>
      </c>
      <c r="AI183" s="68">
        <v>0</v>
      </c>
      <c r="AJ183" s="65" t="s">
        <v>89</v>
      </c>
      <c r="AK183" s="78" t="s">
        <v>89</v>
      </c>
      <c r="AL183" s="65">
        <v>0</v>
      </c>
      <c r="AM183" s="78" t="s">
        <v>89</v>
      </c>
      <c r="AN183" s="78" t="s">
        <v>89</v>
      </c>
      <c r="AO183" s="78" t="s">
        <v>89</v>
      </c>
      <c r="AP183" s="49">
        <f t="shared" si="12"/>
        <v>0</v>
      </c>
      <c r="AQ183" s="49">
        <f>+L183+AD183-AI183</f>
        <v>14663400</v>
      </c>
      <c r="AR183" s="65" t="s">
        <v>87</v>
      </c>
      <c r="AS183" s="68">
        <v>12013400</v>
      </c>
      <c r="AT183" s="65" t="s">
        <v>90</v>
      </c>
      <c r="AU183" s="68">
        <v>0</v>
      </c>
      <c r="AV183" s="75" t="s">
        <v>89</v>
      </c>
      <c r="AW183" s="423">
        <v>14663400</v>
      </c>
      <c r="AX183" s="79">
        <f t="shared" si="13"/>
        <v>0</v>
      </c>
      <c r="AY183" s="223">
        <f t="shared" si="14"/>
        <v>1</v>
      </c>
      <c r="AZ183" s="74">
        <v>1</v>
      </c>
      <c r="BA183" s="75" t="s">
        <v>89</v>
      </c>
      <c r="BB183" s="65" t="s">
        <v>103</v>
      </c>
      <c r="BC183" s="66" t="s">
        <v>13706</v>
      </c>
      <c r="BD183" s="221" t="s">
        <v>87</v>
      </c>
      <c r="BE183" s="221" t="s">
        <v>87</v>
      </c>
    </row>
    <row r="184" spans="2:57" x14ac:dyDescent="0.25">
      <c r="B184" s="221">
        <v>2025</v>
      </c>
      <c r="C184" s="221">
        <v>891780111</v>
      </c>
      <c r="D184" s="221" t="s">
        <v>78</v>
      </c>
      <c r="E184" s="65" t="s">
        <v>13705</v>
      </c>
      <c r="F184" s="65" t="s">
        <v>13704</v>
      </c>
      <c r="G184" s="306">
        <v>0</v>
      </c>
      <c r="H184" s="65" t="s">
        <v>81</v>
      </c>
      <c r="I184" s="221" t="s">
        <v>82</v>
      </c>
      <c r="J184" s="220" t="s">
        <v>83</v>
      </c>
      <c r="K184" s="66" t="s">
        <v>13703</v>
      </c>
      <c r="L184" s="68">
        <v>9750000</v>
      </c>
      <c r="M184" s="221" t="s">
        <v>85</v>
      </c>
      <c r="N184" s="66" t="s">
        <v>9729</v>
      </c>
      <c r="O184" s="66">
        <v>9738364</v>
      </c>
      <c r="P184" s="65">
        <v>27</v>
      </c>
      <c r="Q184" s="78">
        <v>45670</v>
      </c>
      <c r="R184" s="66">
        <v>2494141000</v>
      </c>
      <c r="S184" s="78">
        <v>45680</v>
      </c>
      <c r="T184" s="68">
        <v>9750000</v>
      </c>
      <c r="U184" s="65" t="s">
        <v>87</v>
      </c>
      <c r="V184" s="68">
        <v>7601831</v>
      </c>
      <c r="W184" s="67" t="s">
        <v>8956</v>
      </c>
      <c r="X184" s="70">
        <v>45680</v>
      </c>
      <c r="Y184" s="70">
        <v>45680</v>
      </c>
      <c r="Z184" s="70" t="s">
        <v>89</v>
      </c>
      <c r="AA184" s="70">
        <v>45808</v>
      </c>
      <c r="AB184" s="49">
        <f t="shared" si="10"/>
        <v>128</v>
      </c>
      <c r="AC184" s="65">
        <v>2</v>
      </c>
      <c r="AD184" s="424">
        <v>2250000</v>
      </c>
      <c r="AE184" s="65">
        <v>1</v>
      </c>
      <c r="AF184" s="78">
        <v>45838</v>
      </c>
      <c r="AG184" s="49">
        <f t="shared" si="11"/>
        <v>30</v>
      </c>
      <c r="AH184" s="65">
        <v>0</v>
      </c>
      <c r="AI184" s="68">
        <v>0</v>
      </c>
      <c r="AJ184" s="65" t="s">
        <v>89</v>
      </c>
      <c r="AK184" s="78" t="s">
        <v>89</v>
      </c>
      <c r="AL184" s="65">
        <v>0</v>
      </c>
      <c r="AM184" s="78" t="s">
        <v>89</v>
      </c>
      <c r="AN184" s="78" t="s">
        <v>89</v>
      </c>
      <c r="AO184" s="78" t="s">
        <v>89</v>
      </c>
      <c r="AP184" s="49">
        <f t="shared" si="12"/>
        <v>0</v>
      </c>
      <c r="AQ184" s="49">
        <f>+L184+AD184-AI184</f>
        <v>12000000</v>
      </c>
      <c r="AR184" s="65" t="s">
        <v>87</v>
      </c>
      <c r="AS184" s="68">
        <v>9750000</v>
      </c>
      <c r="AT184" s="65" t="s">
        <v>90</v>
      </c>
      <c r="AU184" s="68">
        <v>0</v>
      </c>
      <c r="AV184" s="75" t="s">
        <v>89</v>
      </c>
      <c r="AW184" s="423">
        <v>12000000</v>
      </c>
      <c r="AX184" s="79">
        <f t="shared" si="13"/>
        <v>0</v>
      </c>
      <c r="AY184" s="223">
        <f t="shared" si="14"/>
        <v>1</v>
      </c>
      <c r="AZ184" s="74">
        <v>1</v>
      </c>
      <c r="BA184" s="75" t="s">
        <v>89</v>
      </c>
      <c r="BB184" s="65" t="s">
        <v>103</v>
      </c>
      <c r="BC184" s="66" t="s">
        <v>13702</v>
      </c>
      <c r="BD184" s="221" t="s">
        <v>87</v>
      </c>
      <c r="BE184" s="221" t="s">
        <v>87</v>
      </c>
    </row>
    <row r="185" spans="2:57" x14ac:dyDescent="0.25">
      <c r="B185" s="221">
        <v>2025</v>
      </c>
      <c r="C185" s="221">
        <v>891780111</v>
      </c>
      <c r="D185" s="221" t="s">
        <v>78</v>
      </c>
      <c r="E185" s="65" t="s">
        <v>13701</v>
      </c>
      <c r="F185" s="65" t="s">
        <v>13700</v>
      </c>
      <c r="G185" s="306">
        <v>0</v>
      </c>
      <c r="H185" s="65" t="s">
        <v>81</v>
      </c>
      <c r="I185" s="221" t="s">
        <v>82</v>
      </c>
      <c r="J185" s="220" t="s">
        <v>83</v>
      </c>
      <c r="K185" s="66" t="s">
        <v>12530</v>
      </c>
      <c r="L185" s="68">
        <v>10050000</v>
      </c>
      <c r="M185" s="221" t="s">
        <v>85</v>
      </c>
      <c r="N185" s="66" t="s">
        <v>11301</v>
      </c>
      <c r="O185" s="66">
        <v>12558870</v>
      </c>
      <c r="P185" s="65">
        <v>27</v>
      </c>
      <c r="Q185" s="78">
        <v>45670</v>
      </c>
      <c r="R185" s="66">
        <v>2494141000</v>
      </c>
      <c r="S185" s="78">
        <v>45680</v>
      </c>
      <c r="T185" s="68">
        <v>10050000</v>
      </c>
      <c r="U185" s="65" t="s">
        <v>87</v>
      </c>
      <c r="V185" s="68">
        <v>85459497</v>
      </c>
      <c r="W185" s="67" t="s">
        <v>540</v>
      </c>
      <c r="X185" s="70">
        <v>45680</v>
      </c>
      <c r="Y185" s="70">
        <v>45680</v>
      </c>
      <c r="Z185" s="70" t="s">
        <v>89</v>
      </c>
      <c r="AA185" s="70">
        <v>45808</v>
      </c>
      <c r="AB185" s="49">
        <f t="shared" si="10"/>
        <v>128</v>
      </c>
      <c r="AC185" s="65">
        <v>2</v>
      </c>
      <c r="AD185" s="424">
        <v>1125000</v>
      </c>
      <c r="AE185" s="65">
        <v>1</v>
      </c>
      <c r="AF185" s="78">
        <v>45823</v>
      </c>
      <c r="AG185" s="49">
        <f t="shared" si="11"/>
        <v>15</v>
      </c>
      <c r="AH185" s="65">
        <v>0</v>
      </c>
      <c r="AI185" s="68">
        <v>0</v>
      </c>
      <c r="AJ185" s="65" t="s">
        <v>89</v>
      </c>
      <c r="AK185" s="78" t="s">
        <v>89</v>
      </c>
      <c r="AL185" s="65">
        <v>0</v>
      </c>
      <c r="AM185" s="78" t="s">
        <v>89</v>
      </c>
      <c r="AN185" s="78" t="s">
        <v>89</v>
      </c>
      <c r="AO185" s="78" t="s">
        <v>89</v>
      </c>
      <c r="AP185" s="49">
        <f t="shared" si="12"/>
        <v>0</v>
      </c>
      <c r="AQ185" s="49">
        <f>+L185+AD185-AI185</f>
        <v>11175000</v>
      </c>
      <c r="AR185" s="65" t="s">
        <v>87</v>
      </c>
      <c r="AS185" s="68">
        <v>10050000</v>
      </c>
      <c r="AT185" s="65" t="s">
        <v>90</v>
      </c>
      <c r="AU185" s="68">
        <v>0</v>
      </c>
      <c r="AV185" s="75" t="s">
        <v>89</v>
      </c>
      <c r="AW185" s="423">
        <v>11175000</v>
      </c>
      <c r="AX185" s="79">
        <f t="shared" si="13"/>
        <v>0</v>
      </c>
      <c r="AY185" s="223">
        <f t="shared" si="14"/>
        <v>1</v>
      </c>
      <c r="AZ185" s="74">
        <v>1</v>
      </c>
      <c r="BA185" s="75" t="s">
        <v>89</v>
      </c>
      <c r="BB185" s="65" t="s">
        <v>103</v>
      </c>
      <c r="BC185" s="66" t="s">
        <v>13699</v>
      </c>
      <c r="BD185" s="221" t="s">
        <v>87</v>
      </c>
      <c r="BE185" s="221" t="s">
        <v>87</v>
      </c>
    </row>
    <row r="186" spans="2:57" x14ac:dyDescent="0.25">
      <c r="B186" s="221">
        <v>2025</v>
      </c>
      <c r="C186" s="221">
        <v>891780111</v>
      </c>
      <c r="D186" s="221" t="s">
        <v>78</v>
      </c>
      <c r="E186" s="65" t="s">
        <v>13698</v>
      </c>
      <c r="F186" s="65" t="s">
        <v>13697</v>
      </c>
      <c r="G186" s="306">
        <v>0</v>
      </c>
      <c r="H186" s="65" t="s">
        <v>81</v>
      </c>
      <c r="I186" s="221" t="s">
        <v>82</v>
      </c>
      <c r="J186" s="220" t="s">
        <v>83</v>
      </c>
      <c r="K186" s="66" t="s">
        <v>13395</v>
      </c>
      <c r="L186" s="68">
        <v>9825000</v>
      </c>
      <c r="M186" s="221" t="s">
        <v>85</v>
      </c>
      <c r="N186" s="66" t="s">
        <v>9184</v>
      </c>
      <c r="O186" s="66">
        <v>36552336</v>
      </c>
      <c r="P186" s="65">
        <v>27</v>
      </c>
      <c r="Q186" s="78">
        <v>45670</v>
      </c>
      <c r="R186" s="66">
        <v>2494141000</v>
      </c>
      <c r="S186" s="78">
        <v>45680</v>
      </c>
      <c r="T186" s="68">
        <v>9825000</v>
      </c>
      <c r="U186" s="65" t="s">
        <v>87</v>
      </c>
      <c r="V186" s="68">
        <v>8742360</v>
      </c>
      <c r="W186" s="67" t="s">
        <v>13290</v>
      </c>
      <c r="X186" s="70">
        <v>45680</v>
      </c>
      <c r="Y186" s="70">
        <v>45680</v>
      </c>
      <c r="Z186" s="70" t="s">
        <v>89</v>
      </c>
      <c r="AA186" s="70">
        <v>45808</v>
      </c>
      <c r="AB186" s="49">
        <f t="shared" si="10"/>
        <v>128</v>
      </c>
      <c r="AC186" s="65">
        <v>2</v>
      </c>
      <c r="AD186" s="424">
        <v>975000</v>
      </c>
      <c r="AE186" s="65">
        <v>1</v>
      </c>
      <c r="AF186" s="78">
        <v>45821</v>
      </c>
      <c r="AG186" s="49">
        <f t="shared" si="11"/>
        <v>13</v>
      </c>
      <c r="AH186" s="65">
        <v>0</v>
      </c>
      <c r="AI186" s="68">
        <v>0</v>
      </c>
      <c r="AJ186" s="65" t="s">
        <v>89</v>
      </c>
      <c r="AK186" s="78" t="s">
        <v>89</v>
      </c>
      <c r="AL186" s="65">
        <v>0</v>
      </c>
      <c r="AM186" s="78" t="s">
        <v>89</v>
      </c>
      <c r="AN186" s="78" t="s">
        <v>89</v>
      </c>
      <c r="AO186" s="78" t="s">
        <v>89</v>
      </c>
      <c r="AP186" s="49">
        <f t="shared" si="12"/>
        <v>0</v>
      </c>
      <c r="AQ186" s="49">
        <f>+L186+AD186-AI186</f>
        <v>10800000</v>
      </c>
      <c r="AR186" s="65" t="s">
        <v>87</v>
      </c>
      <c r="AS186" s="68">
        <v>9825000</v>
      </c>
      <c r="AT186" s="65" t="s">
        <v>90</v>
      </c>
      <c r="AU186" s="68">
        <v>0</v>
      </c>
      <c r="AV186" s="75" t="s">
        <v>89</v>
      </c>
      <c r="AW186" s="423">
        <v>10800000</v>
      </c>
      <c r="AX186" s="79">
        <f t="shared" si="13"/>
        <v>0</v>
      </c>
      <c r="AY186" s="223">
        <f t="shared" si="14"/>
        <v>1</v>
      </c>
      <c r="AZ186" s="74">
        <v>1</v>
      </c>
      <c r="BA186" s="75" t="s">
        <v>89</v>
      </c>
      <c r="BB186" s="65" t="s">
        <v>103</v>
      </c>
      <c r="BC186" s="66" t="s">
        <v>13696</v>
      </c>
      <c r="BD186" s="221" t="s">
        <v>87</v>
      </c>
      <c r="BE186" s="221" t="s">
        <v>87</v>
      </c>
    </row>
    <row r="187" spans="2:57" x14ac:dyDescent="0.25">
      <c r="B187" s="221">
        <v>2025</v>
      </c>
      <c r="C187" s="221">
        <v>891780111</v>
      </c>
      <c r="D187" s="221" t="s">
        <v>78</v>
      </c>
      <c r="E187" s="65" t="s">
        <v>13695</v>
      </c>
      <c r="F187" s="65" t="s">
        <v>13694</v>
      </c>
      <c r="G187" s="306">
        <v>0</v>
      </c>
      <c r="H187" s="65" t="s">
        <v>81</v>
      </c>
      <c r="I187" s="221" t="s">
        <v>82</v>
      </c>
      <c r="J187" s="220" t="s">
        <v>83</v>
      </c>
      <c r="K187" s="66" t="s">
        <v>13693</v>
      </c>
      <c r="L187" s="68">
        <v>18542333</v>
      </c>
      <c r="M187" s="221" t="s">
        <v>85</v>
      </c>
      <c r="N187" s="66" t="s">
        <v>13692</v>
      </c>
      <c r="O187" s="66">
        <v>36726367</v>
      </c>
      <c r="P187" s="65">
        <v>28</v>
      </c>
      <c r="Q187" s="78">
        <v>45670</v>
      </c>
      <c r="R187" s="66">
        <v>5573604000</v>
      </c>
      <c r="S187" s="78">
        <v>45680</v>
      </c>
      <c r="T187" s="68">
        <v>18542333</v>
      </c>
      <c r="U187" s="65" t="s">
        <v>87</v>
      </c>
      <c r="V187" s="68">
        <v>12542472</v>
      </c>
      <c r="W187" s="67" t="s">
        <v>8194</v>
      </c>
      <c r="X187" s="70">
        <v>45680</v>
      </c>
      <c r="Y187" s="70">
        <v>45680</v>
      </c>
      <c r="Z187" s="70" t="s">
        <v>89</v>
      </c>
      <c r="AA187" s="70">
        <v>45808</v>
      </c>
      <c r="AB187" s="49">
        <f t="shared" si="10"/>
        <v>128</v>
      </c>
      <c r="AC187" s="65">
        <v>0</v>
      </c>
      <c r="AD187" s="424">
        <v>0</v>
      </c>
      <c r="AE187" s="65">
        <v>0</v>
      </c>
      <c r="AF187" s="78" t="s">
        <v>89</v>
      </c>
      <c r="AG187" s="49">
        <f t="shared" si="11"/>
        <v>0</v>
      </c>
      <c r="AH187" s="65">
        <v>1</v>
      </c>
      <c r="AI187" s="68">
        <v>13226000</v>
      </c>
      <c r="AJ187" s="70">
        <v>45706</v>
      </c>
      <c r="AK187" s="78">
        <v>45706</v>
      </c>
      <c r="AL187" s="65">
        <v>0</v>
      </c>
      <c r="AM187" s="78" t="s">
        <v>89</v>
      </c>
      <c r="AN187" s="78" t="s">
        <v>89</v>
      </c>
      <c r="AO187" s="78" t="s">
        <v>89</v>
      </c>
      <c r="AP187" s="49">
        <f t="shared" si="12"/>
        <v>0</v>
      </c>
      <c r="AQ187" s="49">
        <f>+L187+AD187-AI187</f>
        <v>5316333</v>
      </c>
      <c r="AR187" s="65" t="s">
        <v>87</v>
      </c>
      <c r="AS187" s="68">
        <v>5316333</v>
      </c>
      <c r="AT187" s="65" t="s">
        <v>90</v>
      </c>
      <c r="AU187" s="68">
        <v>0</v>
      </c>
      <c r="AV187" s="75" t="s">
        <v>89</v>
      </c>
      <c r="AW187" s="423">
        <v>5316333</v>
      </c>
      <c r="AX187" s="79">
        <f t="shared" si="13"/>
        <v>0</v>
      </c>
      <c r="AY187" s="223">
        <f t="shared" si="14"/>
        <v>1</v>
      </c>
      <c r="AZ187" s="74">
        <v>1</v>
      </c>
      <c r="BA187" s="78">
        <v>45727</v>
      </c>
      <c r="BB187" s="65" t="s">
        <v>150</v>
      </c>
      <c r="BC187" s="66" t="s">
        <v>13691</v>
      </c>
      <c r="BD187" s="221" t="s">
        <v>87</v>
      </c>
      <c r="BE187" s="221" t="s">
        <v>87</v>
      </c>
    </row>
    <row r="188" spans="2:57" x14ac:dyDescent="0.25">
      <c r="B188" s="221">
        <v>2025</v>
      </c>
      <c r="C188" s="221">
        <v>891780111</v>
      </c>
      <c r="D188" s="221" t="s">
        <v>78</v>
      </c>
      <c r="E188" s="65" t="s">
        <v>13690</v>
      </c>
      <c r="F188" s="65" t="s">
        <v>13689</v>
      </c>
      <c r="G188" s="306">
        <v>0</v>
      </c>
      <c r="H188" s="65" t="s">
        <v>81</v>
      </c>
      <c r="I188" s="221" t="s">
        <v>82</v>
      </c>
      <c r="J188" s="220" t="s">
        <v>83</v>
      </c>
      <c r="K188" s="66" t="s">
        <v>13395</v>
      </c>
      <c r="L188" s="68">
        <v>9825000</v>
      </c>
      <c r="M188" s="221" t="s">
        <v>85</v>
      </c>
      <c r="N188" s="66" t="s">
        <v>9385</v>
      </c>
      <c r="O188" s="66">
        <v>50956720</v>
      </c>
      <c r="P188" s="65">
        <v>27</v>
      </c>
      <c r="Q188" s="78">
        <v>45670</v>
      </c>
      <c r="R188" s="66">
        <v>2494141000</v>
      </c>
      <c r="S188" s="78">
        <v>45680</v>
      </c>
      <c r="T188" s="68">
        <v>9825000</v>
      </c>
      <c r="U188" s="65" t="s">
        <v>87</v>
      </c>
      <c r="V188" s="68">
        <v>8742360</v>
      </c>
      <c r="W188" s="67" t="s">
        <v>13290</v>
      </c>
      <c r="X188" s="70">
        <v>45680</v>
      </c>
      <c r="Y188" s="70">
        <v>45680</v>
      </c>
      <c r="Z188" s="70" t="s">
        <v>89</v>
      </c>
      <c r="AA188" s="70">
        <v>45808</v>
      </c>
      <c r="AB188" s="49">
        <f t="shared" si="10"/>
        <v>128</v>
      </c>
      <c r="AC188" s="65">
        <v>2</v>
      </c>
      <c r="AD188" s="424">
        <v>975000</v>
      </c>
      <c r="AE188" s="65">
        <v>1</v>
      </c>
      <c r="AF188" s="78">
        <v>45821</v>
      </c>
      <c r="AG188" s="49">
        <f t="shared" si="11"/>
        <v>13</v>
      </c>
      <c r="AH188" s="65">
        <v>0</v>
      </c>
      <c r="AI188" s="68">
        <v>0</v>
      </c>
      <c r="AJ188" s="65" t="s">
        <v>89</v>
      </c>
      <c r="AK188" s="78" t="s">
        <v>89</v>
      </c>
      <c r="AL188" s="65">
        <v>0</v>
      </c>
      <c r="AM188" s="78" t="s">
        <v>89</v>
      </c>
      <c r="AN188" s="78" t="s">
        <v>89</v>
      </c>
      <c r="AO188" s="78" t="s">
        <v>89</v>
      </c>
      <c r="AP188" s="49">
        <f t="shared" si="12"/>
        <v>0</v>
      </c>
      <c r="AQ188" s="49">
        <f>+L188+AD188-AI188</f>
        <v>10800000</v>
      </c>
      <c r="AR188" s="65" t="s">
        <v>87</v>
      </c>
      <c r="AS188" s="68">
        <v>9825000</v>
      </c>
      <c r="AT188" s="65" t="s">
        <v>90</v>
      </c>
      <c r="AU188" s="68">
        <v>0</v>
      </c>
      <c r="AV188" s="75" t="s">
        <v>89</v>
      </c>
      <c r="AW188" s="423">
        <v>10800000</v>
      </c>
      <c r="AX188" s="79">
        <f t="shared" si="13"/>
        <v>0</v>
      </c>
      <c r="AY188" s="223">
        <f t="shared" si="14"/>
        <v>1</v>
      </c>
      <c r="AZ188" s="74">
        <v>1</v>
      </c>
      <c r="BA188" s="75" t="s">
        <v>89</v>
      </c>
      <c r="BB188" s="65" t="s">
        <v>103</v>
      </c>
      <c r="BC188" s="66" t="s">
        <v>13688</v>
      </c>
      <c r="BD188" s="221" t="s">
        <v>87</v>
      </c>
      <c r="BE188" s="221" t="s">
        <v>87</v>
      </c>
    </row>
    <row r="189" spans="2:57" x14ac:dyDescent="0.25">
      <c r="B189" s="221">
        <v>2025</v>
      </c>
      <c r="C189" s="221">
        <v>891780111</v>
      </c>
      <c r="D189" s="221" t="s">
        <v>78</v>
      </c>
      <c r="E189" s="65" t="s">
        <v>13687</v>
      </c>
      <c r="F189" s="65" t="s">
        <v>13686</v>
      </c>
      <c r="G189" s="306">
        <v>0</v>
      </c>
      <c r="H189" s="65" t="s">
        <v>81</v>
      </c>
      <c r="I189" s="221" t="s">
        <v>82</v>
      </c>
      <c r="J189" s="220" t="s">
        <v>83</v>
      </c>
      <c r="K189" s="66" t="s">
        <v>13685</v>
      </c>
      <c r="L189" s="68">
        <v>9825000</v>
      </c>
      <c r="M189" s="221" t="s">
        <v>85</v>
      </c>
      <c r="N189" s="66" t="s">
        <v>9616</v>
      </c>
      <c r="O189" s="66">
        <v>57443446</v>
      </c>
      <c r="P189" s="65">
        <v>27</v>
      </c>
      <c r="Q189" s="78">
        <v>45670</v>
      </c>
      <c r="R189" s="66">
        <v>2494141000</v>
      </c>
      <c r="S189" s="78">
        <v>45680</v>
      </c>
      <c r="T189" s="68">
        <v>9825000</v>
      </c>
      <c r="U189" s="65" t="s">
        <v>87</v>
      </c>
      <c r="V189" s="68">
        <v>8742360</v>
      </c>
      <c r="W189" s="67" t="s">
        <v>13290</v>
      </c>
      <c r="X189" s="70">
        <v>45680</v>
      </c>
      <c r="Y189" s="70">
        <v>45680</v>
      </c>
      <c r="Z189" s="70" t="s">
        <v>89</v>
      </c>
      <c r="AA189" s="70">
        <v>45808</v>
      </c>
      <c r="AB189" s="49">
        <f t="shared" si="10"/>
        <v>128</v>
      </c>
      <c r="AC189" s="65">
        <v>2</v>
      </c>
      <c r="AD189" s="424">
        <v>975000</v>
      </c>
      <c r="AE189" s="65">
        <v>1</v>
      </c>
      <c r="AF189" s="78">
        <v>45821</v>
      </c>
      <c r="AG189" s="49">
        <f t="shared" si="11"/>
        <v>13</v>
      </c>
      <c r="AH189" s="65">
        <v>0</v>
      </c>
      <c r="AI189" s="68">
        <v>0</v>
      </c>
      <c r="AJ189" s="65" t="s">
        <v>89</v>
      </c>
      <c r="AK189" s="78" t="s">
        <v>89</v>
      </c>
      <c r="AL189" s="65">
        <v>0</v>
      </c>
      <c r="AM189" s="78" t="s">
        <v>89</v>
      </c>
      <c r="AN189" s="78" t="s">
        <v>89</v>
      </c>
      <c r="AO189" s="78" t="s">
        <v>89</v>
      </c>
      <c r="AP189" s="49">
        <f t="shared" si="12"/>
        <v>0</v>
      </c>
      <c r="AQ189" s="49">
        <f>+L189+AD189-AI189</f>
        <v>10800000</v>
      </c>
      <c r="AR189" s="65" t="s">
        <v>87</v>
      </c>
      <c r="AS189" s="68">
        <v>9825000</v>
      </c>
      <c r="AT189" s="65" t="s">
        <v>90</v>
      </c>
      <c r="AU189" s="68">
        <v>0</v>
      </c>
      <c r="AV189" s="75" t="s">
        <v>89</v>
      </c>
      <c r="AW189" s="423">
        <v>10800000</v>
      </c>
      <c r="AX189" s="79">
        <f t="shared" si="13"/>
        <v>0</v>
      </c>
      <c r="AY189" s="223">
        <f t="shared" si="14"/>
        <v>1</v>
      </c>
      <c r="AZ189" s="74">
        <v>1</v>
      </c>
      <c r="BA189" s="75" t="s">
        <v>89</v>
      </c>
      <c r="BB189" s="65" t="s">
        <v>103</v>
      </c>
      <c r="BC189" s="66" t="s">
        <v>13684</v>
      </c>
      <c r="BD189" s="221" t="s">
        <v>87</v>
      </c>
      <c r="BE189" s="221" t="s">
        <v>87</v>
      </c>
    </row>
    <row r="190" spans="2:57" x14ac:dyDescent="0.25">
      <c r="B190" s="221">
        <v>2025</v>
      </c>
      <c r="C190" s="221">
        <v>891780111</v>
      </c>
      <c r="D190" s="221" t="s">
        <v>78</v>
      </c>
      <c r="E190" s="65" t="s">
        <v>13683</v>
      </c>
      <c r="F190" s="65" t="s">
        <v>13682</v>
      </c>
      <c r="G190" s="306">
        <v>0</v>
      </c>
      <c r="H190" s="65" t="s">
        <v>81</v>
      </c>
      <c r="I190" s="221" t="s">
        <v>82</v>
      </c>
      <c r="J190" s="220" t="s">
        <v>83</v>
      </c>
      <c r="K190" s="66" t="s">
        <v>13681</v>
      </c>
      <c r="L190" s="68">
        <v>15739800</v>
      </c>
      <c r="M190" s="221" t="s">
        <v>85</v>
      </c>
      <c r="N190" s="66" t="s">
        <v>10358</v>
      </c>
      <c r="O190" s="66">
        <v>57461875</v>
      </c>
      <c r="P190" s="65">
        <v>28</v>
      </c>
      <c r="Q190" s="78">
        <v>45670</v>
      </c>
      <c r="R190" s="66">
        <v>5573604000</v>
      </c>
      <c r="S190" s="78">
        <v>45680</v>
      </c>
      <c r="T190" s="68">
        <v>15739800</v>
      </c>
      <c r="U190" s="65" t="s">
        <v>87</v>
      </c>
      <c r="V190" s="68">
        <v>7634885</v>
      </c>
      <c r="W190" s="67" t="s">
        <v>827</v>
      </c>
      <c r="X190" s="70">
        <v>45680</v>
      </c>
      <c r="Y190" s="70">
        <v>45680</v>
      </c>
      <c r="Z190" s="70" t="s">
        <v>89</v>
      </c>
      <c r="AA190" s="70">
        <v>45808</v>
      </c>
      <c r="AB190" s="49">
        <f t="shared" si="10"/>
        <v>128</v>
      </c>
      <c r="AC190" s="65">
        <v>2</v>
      </c>
      <c r="AD190" s="424">
        <v>3472000</v>
      </c>
      <c r="AE190" s="65">
        <v>1</v>
      </c>
      <c r="AF190" s="78">
        <v>45838</v>
      </c>
      <c r="AG190" s="49">
        <f t="shared" si="11"/>
        <v>30</v>
      </c>
      <c r="AH190" s="65">
        <v>0</v>
      </c>
      <c r="AI190" s="68">
        <v>0</v>
      </c>
      <c r="AJ190" s="65" t="s">
        <v>89</v>
      </c>
      <c r="AK190" s="78" t="s">
        <v>89</v>
      </c>
      <c r="AL190" s="65">
        <v>0</v>
      </c>
      <c r="AM190" s="78" t="s">
        <v>89</v>
      </c>
      <c r="AN190" s="78" t="s">
        <v>89</v>
      </c>
      <c r="AO190" s="78" t="s">
        <v>89</v>
      </c>
      <c r="AP190" s="49">
        <f t="shared" si="12"/>
        <v>0</v>
      </c>
      <c r="AQ190" s="49">
        <f>+L190+AD190-AI190</f>
        <v>19211800</v>
      </c>
      <c r="AR190" s="65" t="s">
        <v>87</v>
      </c>
      <c r="AS190" s="68">
        <v>15739800</v>
      </c>
      <c r="AT190" s="65" t="s">
        <v>90</v>
      </c>
      <c r="AU190" s="68">
        <v>0</v>
      </c>
      <c r="AV190" s="75" t="s">
        <v>89</v>
      </c>
      <c r="AW190" s="423">
        <v>19211800</v>
      </c>
      <c r="AX190" s="79">
        <f t="shared" si="13"/>
        <v>0</v>
      </c>
      <c r="AY190" s="223">
        <f t="shared" si="14"/>
        <v>1</v>
      </c>
      <c r="AZ190" s="74">
        <v>1</v>
      </c>
      <c r="BA190" s="75" t="s">
        <v>89</v>
      </c>
      <c r="BB190" s="65" t="s">
        <v>103</v>
      </c>
      <c r="BC190" s="66" t="s">
        <v>13680</v>
      </c>
      <c r="BD190" s="221" t="s">
        <v>87</v>
      </c>
      <c r="BE190" s="221" t="s">
        <v>87</v>
      </c>
    </row>
    <row r="191" spans="2:57" x14ac:dyDescent="0.25">
      <c r="B191" s="221">
        <v>2025</v>
      </c>
      <c r="C191" s="221">
        <v>891780111</v>
      </c>
      <c r="D191" s="221" t="s">
        <v>78</v>
      </c>
      <c r="E191" s="65" t="s">
        <v>13679</v>
      </c>
      <c r="F191" s="65" t="s">
        <v>13678</v>
      </c>
      <c r="G191" s="306">
        <v>0</v>
      </c>
      <c r="H191" s="65" t="s">
        <v>81</v>
      </c>
      <c r="I191" s="221" t="s">
        <v>82</v>
      </c>
      <c r="J191" s="220" t="s">
        <v>83</v>
      </c>
      <c r="K191" s="66" t="s">
        <v>13677</v>
      </c>
      <c r="L191" s="68">
        <v>14096800</v>
      </c>
      <c r="M191" s="221" t="s">
        <v>85</v>
      </c>
      <c r="N191" s="66" t="s">
        <v>11442</v>
      </c>
      <c r="O191" s="66">
        <v>57461973</v>
      </c>
      <c r="P191" s="65">
        <v>28</v>
      </c>
      <c r="Q191" s="78">
        <v>45670</v>
      </c>
      <c r="R191" s="66">
        <v>5573604000</v>
      </c>
      <c r="S191" s="78">
        <v>45680</v>
      </c>
      <c r="T191" s="68">
        <v>14096800</v>
      </c>
      <c r="U191" s="65" t="s">
        <v>87</v>
      </c>
      <c r="V191" s="68">
        <v>85460625</v>
      </c>
      <c r="W191" s="67" t="s">
        <v>9874</v>
      </c>
      <c r="X191" s="70">
        <v>45680</v>
      </c>
      <c r="Y191" s="70">
        <v>45680</v>
      </c>
      <c r="Z191" s="70" t="s">
        <v>89</v>
      </c>
      <c r="AA191" s="70">
        <v>45808</v>
      </c>
      <c r="AB191" s="49">
        <f t="shared" si="10"/>
        <v>128</v>
      </c>
      <c r="AC191" s="65">
        <v>2</v>
      </c>
      <c r="AD191" s="424">
        <v>3156000</v>
      </c>
      <c r="AE191" s="65">
        <v>1</v>
      </c>
      <c r="AF191" s="78">
        <v>45838</v>
      </c>
      <c r="AG191" s="49">
        <f t="shared" si="11"/>
        <v>30</v>
      </c>
      <c r="AH191" s="65">
        <v>0</v>
      </c>
      <c r="AI191" s="68">
        <v>0</v>
      </c>
      <c r="AJ191" s="65" t="s">
        <v>89</v>
      </c>
      <c r="AK191" s="78" t="s">
        <v>89</v>
      </c>
      <c r="AL191" s="65">
        <v>0</v>
      </c>
      <c r="AM191" s="78" t="s">
        <v>89</v>
      </c>
      <c r="AN191" s="78" t="s">
        <v>89</v>
      </c>
      <c r="AO191" s="78" t="s">
        <v>89</v>
      </c>
      <c r="AP191" s="49">
        <f t="shared" si="12"/>
        <v>0</v>
      </c>
      <c r="AQ191" s="49">
        <f>+L191+AD191-AI191</f>
        <v>17252800</v>
      </c>
      <c r="AR191" s="65" t="s">
        <v>87</v>
      </c>
      <c r="AS191" s="68">
        <v>14096800</v>
      </c>
      <c r="AT191" s="65" t="s">
        <v>90</v>
      </c>
      <c r="AU191" s="68">
        <v>0</v>
      </c>
      <c r="AV191" s="75" t="s">
        <v>89</v>
      </c>
      <c r="AW191" s="423">
        <v>17252800</v>
      </c>
      <c r="AX191" s="79">
        <f t="shared" si="13"/>
        <v>0</v>
      </c>
      <c r="AY191" s="223">
        <f t="shared" si="14"/>
        <v>1</v>
      </c>
      <c r="AZ191" s="74">
        <v>1</v>
      </c>
      <c r="BA191" s="75" t="s">
        <v>89</v>
      </c>
      <c r="BB191" s="65" t="s">
        <v>103</v>
      </c>
      <c r="BC191" s="66" t="s">
        <v>13676</v>
      </c>
      <c r="BD191" s="221" t="s">
        <v>87</v>
      </c>
      <c r="BE191" s="221" t="s">
        <v>87</v>
      </c>
    </row>
    <row r="192" spans="2:57" x14ac:dyDescent="0.25">
      <c r="B192" s="221">
        <v>2025</v>
      </c>
      <c r="C192" s="221">
        <v>891780111</v>
      </c>
      <c r="D192" s="221" t="s">
        <v>78</v>
      </c>
      <c r="E192" s="65" t="s">
        <v>13675</v>
      </c>
      <c r="F192" s="65" t="s">
        <v>13674</v>
      </c>
      <c r="G192" s="306">
        <v>0</v>
      </c>
      <c r="H192" s="65" t="s">
        <v>81</v>
      </c>
      <c r="I192" s="221" t="s">
        <v>82</v>
      </c>
      <c r="J192" s="220" t="s">
        <v>83</v>
      </c>
      <c r="K192" s="66" t="s">
        <v>12530</v>
      </c>
      <c r="L192" s="68">
        <v>9825000</v>
      </c>
      <c r="M192" s="221" t="s">
        <v>85</v>
      </c>
      <c r="N192" s="66" t="s">
        <v>9354</v>
      </c>
      <c r="O192" s="66">
        <v>85465984</v>
      </c>
      <c r="P192" s="65">
        <v>27</v>
      </c>
      <c r="Q192" s="78">
        <v>45670</v>
      </c>
      <c r="R192" s="66">
        <v>2494141000</v>
      </c>
      <c r="S192" s="78">
        <v>45680</v>
      </c>
      <c r="T192" s="68">
        <v>9825000</v>
      </c>
      <c r="U192" s="65" t="s">
        <v>87</v>
      </c>
      <c r="V192" s="68">
        <v>85459497</v>
      </c>
      <c r="W192" s="67" t="s">
        <v>540</v>
      </c>
      <c r="X192" s="70">
        <v>45680</v>
      </c>
      <c r="Y192" s="70">
        <v>45680</v>
      </c>
      <c r="Z192" s="70" t="s">
        <v>89</v>
      </c>
      <c r="AA192" s="70">
        <v>45808</v>
      </c>
      <c r="AB192" s="49">
        <f t="shared" si="10"/>
        <v>128</v>
      </c>
      <c r="AC192" s="65">
        <v>2</v>
      </c>
      <c r="AD192" s="424">
        <v>1125000</v>
      </c>
      <c r="AE192" s="65">
        <v>1</v>
      </c>
      <c r="AF192" s="78">
        <v>45823</v>
      </c>
      <c r="AG192" s="49">
        <f t="shared" si="11"/>
        <v>15</v>
      </c>
      <c r="AH192" s="65">
        <v>0</v>
      </c>
      <c r="AI192" s="68">
        <v>0</v>
      </c>
      <c r="AJ192" s="65" t="s">
        <v>89</v>
      </c>
      <c r="AK192" s="78" t="s">
        <v>89</v>
      </c>
      <c r="AL192" s="65">
        <v>0</v>
      </c>
      <c r="AM192" s="78" t="s">
        <v>89</v>
      </c>
      <c r="AN192" s="78" t="s">
        <v>89</v>
      </c>
      <c r="AO192" s="78" t="s">
        <v>89</v>
      </c>
      <c r="AP192" s="49">
        <f t="shared" si="12"/>
        <v>0</v>
      </c>
      <c r="AQ192" s="49">
        <f>+L192+AD192-AI192</f>
        <v>10950000</v>
      </c>
      <c r="AR192" s="65" t="s">
        <v>87</v>
      </c>
      <c r="AS192" s="68">
        <v>9825000</v>
      </c>
      <c r="AT192" s="65" t="s">
        <v>90</v>
      </c>
      <c r="AU192" s="68">
        <v>0</v>
      </c>
      <c r="AV192" s="75" t="s">
        <v>89</v>
      </c>
      <c r="AW192" s="423">
        <v>10950000</v>
      </c>
      <c r="AX192" s="79">
        <f t="shared" si="13"/>
        <v>0</v>
      </c>
      <c r="AY192" s="223">
        <f t="shared" si="14"/>
        <v>1</v>
      </c>
      <c r="AZ192" s="74">
        <v>1</v>
      </c>
      <c r="BA192" s="75" t="s">
        <v>89</v>
      </c>
      <c r="BB192" s="65" t="s">
        <v>103</v>
      </c>
      <c r="BC192" s="66" t="s">
        <v>13673</v>
      </c>
      <c r="BD192" s="221" t="s">
        <v>87</v>
      </c>
      <c r="BE192" s="221" t="s">
        <v>87</v>
      </c>
    </row>
    <row r="193" spans="2:57" x14ac:dyDescent="0.25">
      <c r="B193" s="221">
        <v>2025</v>
      </c>
      <c r="C193" s="221">
        <v>891780111</v>
      </c>
      <c r="D193" s="221" t="s">
        <v>78</v>
      </c>
      <c r="E193" s="65" t="s">
        <v>13672</v>
      </c>
      <c r="F193" s="65" t="s">
        <v>13671</v>
      </c>
      <c r="G193" s="306">
        <v>0</v>
      </c>
      <c r="H193" s="65" t="s">
        <v>81</v>
      </c>
      <c r="I193" s="221" t="s">
        <v>82</v>
      </c>
      <c r="J193" s="220" t="s">
        <v>83</v>
      </c>
      <c r="K193" s="66" t="s">
        <v>13670</v>
      </c>
      <c r="L193" s="68">
        <v>13781200</v>
      </c>
      <c r="M193" s="221" t="s">
        <v>85</v>
      </c>
      <c r="N193" s="66" t="s">
        <v>10210</v>
      </c>
      <c r="O193" s="66">
        <v>1007917725</v>
      </c>
      <c r="P193" s="65">
        <v>28</v>
      </c>
      <c r="Q193" s="78">
        <v>45670</v>
      </c>
      <c r="R193" s="66">
        <v>5573604000</v>
      </c>
      <c r="S193" s="78">
        <v>45680</v>
      </c>
      <c r="T193" s="68">
        <v>13781200</v>
      </c>
      <c r="U193" s="65" t="s">
        <v>87</v>
      </c>
      <c r="V193" s="68">
        <v>1192791759</v>
      </c>
      <c r="W193" s="67" t="s">
        <v>6391</v>
      </c>
      <c r="X193" s="70">
        <v>45680</v>
      </c>
      <c r="Y193" s="70">
        <v>45680</v>
      </c>
      <c r="Z193" s="70" t="s">
        <v>89</v>
      </c>
      <c r="AA193" s="70">
        <v>45808</v>
      </c>
      <c r="AB193" s="49">
        <f t="shared" si="10"/>
        <v>128</v>
      </c>
      <c r="AC193" s="65">
        <v>2</v>
      </c>
      <c r="AD193" s="424">
        <v>1578000</v>
      </c>
      <c r="AE193" s="65">
        <v>1</v>
      </c>
      <c r="AF193" s="78">
        <v>45823</v>
      </c>
      <c r="AG193" s="49">
        <f t="shared" si="11"/>
        <v>15</v>
      </c>
      <c r="AH193" s="65">
        <v>0</v>
      </c>
      <c r="AI193" s="68">
        <v>0</v>
      </c>
      <c r="AJ193" s="65" t="s">
        <v>89</v>
      </c>
      <c r="AK193" s="78" t="s">
        <v>89</v>
      </c>
      <c r="AL193" s="65">
        <v>0</v>
      </c>
      <c r="AM193" s="78" t="s">
        <v>89</v>
      </c>
      <c r="AN193" s="78" t="s">
        <v>89</v>
      </c>
      <c r="AO193" s="78" t="s">
        <v>89</v>
      </c>
      <c r="AP193" s="49">
        <f t="shared" si="12"/>
        <v>0</v>
      </c>
      <c r="AQ193" s="49">
        <f>+L193+AD193-AI193</f>
        <v>15359200</v>
      </c>
      <c r="AR193" s="65" t="s">
        <v>87</v>
      </c>
      <c r="AS193" s="68">
        <v>13781200</v>
      </c>
      <c r="AT193" s="65" t="s">
        <v>90</v>
      </c>
      <c r="AU193" s="68">
        <v>0</v>
      </c>
      <c r="AV193" s="75" t="s">
        <v>89</v>
      </c>
      <c r="AW193" s="423">
        <v>15359200</v>
      </c>
      <c r="AX193" s="79">
        <f t="shared" si="13"/>
        <v>0</v>
      </c>
      <c r="AY193" s="223">
        <f t="shared" si="14"/>
        <v>1</v>
      </c>
      <c r="AZ193" s="74">
        <v>1</v>
      </c>
      <c r="BA193" s="75" t="s">
        <v>89</v>
      </c>
      <c r="BB193" s="65" t="s">
        <v>103</v>
      </c>
      <c r="BC193" s="66" t="s">
        <v>13669</v>
      </c>
      <c r="BD193" s="221" t="s">
        <v>87</v>
      </c>
      <c r="BE193" s="221" t="s">
        <v>87</v>
      </c>
    </row>
    <row r="194" spans="2:57" x14ac:dyDescent="0.25">
      <c r="B194" s="221">
        <v>2025</v>
      </c>
      <c r="C194" s="221">
        <v>891780111</v>
      </c>
      <c r="D194" s="221" t="s">
        <v>78</v>
      </c>
      <c r="E194" s="65" t="s">
        <v>13668</v>
      </c>
      <c r="F194" s="65" t="s">
        <v>13667</v>
      </c>
      <c r="G194" s="306">
        <v>0</v>
      </c>
      <c r="H194" s="65" t="s">
        <v>81</v>
      </c>
      <c r="I194" s="221" t="s">
        <v>82</v>
      </c>
      <c r="J194" s="220" t="s">
        <v>83</v>
      </c>
      <c r="K194" s="66" t="s">
        <v>13666</v>
      </c>
      <c r="L194" s="68">
        <v>25200000</v>
      </c>
      <c r="M194" s="221" t="s">
        <v>85</v>
      </c>
      <c r="N194" s="66" t="s">
        <v>11552</v>
      </c>
      <c r="O194" s="66">
        <v>1010105584</v>
      </c>
      <c r="P194" s="65">
        <v>121</v>
      </c>
      <c r="Q194" s="78">
        <v>45679</v>
      </c>
      <c r="R194" s="66">
        <v>231640000</v>
      </c>
      <c r="S194" s="78">
        <v>45680</v>
      </c>
      <c r="T194" s="68">
        <v>25200000</v>
      </c>
      <c r="U194" s="65" t="s">
        <v>87</v>
      </c>
      <c r="V194" s="68">
        <v>39049658</v>
      </c>
      <c r="W194" s="67" t="s">
        <v>1986</v>
      </c>
      <c r="X194" s="70">
        <v>45680</v>
      </c>
      <c r="Y194" s="70">
        <v>45680</v>
      </c>
      <c r="Z194" s="70" t="s">
        <v>89</v>
      </c>
      <c r="AA194" s="70">
        <v>45838</v>
      </c>
      <c r="AB194" s="49">
        <f t="shared" si="10"/>
        <v>158</v>
      </c>
      <c r="AC194" s="65">
        <v>0</v>
      </c>
      <c r="AD194" s="424">
        <v>0</v>
      </c>
      <c r="AE194" s="65">
        <v>0</v>
      </c>
      <c r="AF194" s="78" t="s">
        <v>89</v>
      </c>
      <c r="AG194" s="49">
        <f t="shared" si="11"/>
        <v>0</v>
      </c>
      <c r="AH194" s="65">
        <v>0</v>
      </c>
      <c r="AI194" s="68">
        <v>0</v>
      </c>
      <c r="AJ194" s="65" t="s">
        <v>89</v>
      </c>
      <c r="AK194" s="78" t="s">
        <v>89</v>
      </c>
      <c r="AL194" s="65">
        <v>0</v>
      </c>
      <c r="AM194" s="78" t="s">
        <v>89</v>
      </c>
      <c r="AN194" s="78" t="s">
        <v>89</v>
      </c>
      <c r="AO194" s="78" t="s">
        <v>89</v>
      </c>
      <c r="AP194" s="49">
        <f t="shared" si="12"/>
        <v>0</v>
      </c>
      <c r="AQ194" s="49">
        <f>+L194+AD194-AI194</f>
        <v>25200000</v>
      </c>
      <c r="AR194" s="65" t="s">
        <v>87</v>
      </c>
      <c r="AS194" s="68">
        <v>25200000</v>
      </c>
      <c r="AT194" s="65" t="s">
        <v>90</v>
      </c>
      <c r="AU194" s="68">
        <v>0</v>
      </c>
      <c r="AV194" s="75" t="s">
        <v>89</v>
      </c>
      <c r="AW194" s="423">
        <v>25200000</v>
      </c>
      <c r="AX194" s="79">
        <f t="shared" si="13"/>
        <v>0</v>
      </c>
      <c r="AY194" s="223">
        <f t="shared" si="14"/>
        <v>1</v>
      </c>
      <c r="AZ194" s="74">
        <v>1</v>
      </c>
      <c r="BA194" s="75" t="s">
        <v>89</v>
      </c>
      <c r="BB194" s="65" t="s">
        <v>103</v>
      </c>
      <c r="BC194" s="66" t="s">
        <v>13665</v>
      </c>
      <c r="BD194" s="221" t="s">
        <v>87</v>
      </c>
      <c r="BE194" s="221" t="s">
        <v>87</v>
      </c>
    </row>
    <row r="195" spans="2:57" x14ac:dyDescent="0.25">
      <c r="B195" s="221">
        <v>2025</v>
      </c>
      <c r="C195" s="221">
        <v>891780111</v>
      </c>
      <c r="D195" s="221" t="s">
        <v>78</v>
      </c>
      <c r="E195" s="65" t="s">
        <v>13664</v>
      </c>
      <c r="F195" s="65" t="s">
        <v>13663</v>
      </c>
      <c r="G195" s="306">
        <v>0</v>
      </c>
      <c r="H195" s="65" t="s">
        <v>81</v>
      </c>
      <c r="I195" s="221" t="s">
        <v>82</v>
      </c>
      <c r="J195" s="220" t="s">
        <v>83</v>
      </c>
      <c r="K195" s="66" t="s">
        <v>13662</v>
      </c>
      <c r="L195" s="68">
        <v>35520000</v>
      </c>
      <c r="M195" s="221" t="s">
        <v>85</v>
      </c>
      <c r="N195" s="66" t="s">
        <v>11564</v>
      </c>
      <c r="O195" s="66">
        <v>1081918985</v>
      </c>
      <c r="P195" s="65">
        <v>121</v>
      </c>
      <c r="Q195" s="78">
        <v>45679</v>
      </c>
      <c r="R195" s="66">
        <v>231640000</v>
      </c>
      <c r="S195" s="78">
        <v>45680</v>
      </c>
      <c r="T195" s="68">
        <v>35520000</v>
      </c>
      <c r="U195" s="65" t="s">
        <v>87</v>
      </c>
      <c r="V195" s="68">
        <v>85081920</v>
      </c>
      <c r="W195" s="67" t="s">
        <v>11563</v>
      </c>
      <c r="X195" s="70">
        <v>45680</v>
      </c>
      <c r="Y195" s="70">
        <v>45680</v>
      </c>
      <c r="Z195" s="70" t="s">
        <v>89</v>
      </c>
      <c r="AA195" s="70">
        <v>45838</v>
      </c>
      <c r="AB195" s="49">
        <f t="shared" si="10"/>
        <v>158</v>
      </c>
      <c r="AC195" s="65">
        <v>0</v>
      </c>
      <c r="AD195" s="424">
        <v>0</v>
      </c>
      <c r="AE195" s="65">
        <v>0</v>
      </c>
      <c r="AF195" s="78" t="s">
        <v>89</v>
      </c>
      <c r="AG195" s="49">
        <f t="shared" si="11"/>
        <v>0</v>
      </c>
      <c r="AH195" s="65">
        <v>0</v>
      </c>
      <c r="AI195" s="68">
        <v>0</v>
      </c>
      <c r="AJ195" s="65" t="s">
        <v>89</v>
      </c>
      <c r="AK195" s="78" t="s">
        <v>89</v>
      </c>
      <c r="AL195" s="65">
        <v>0</v>
      </c>
      <c r="AM195" s="78" t="s">
        <v>89</v>
      </c>
      <c r="AN195" s="78" t="s">
        <v>89</v>
      </c>
      <c r="AO195" s="78" t="s">
        <v>89</v>
      </c>
      <c r="AP195" s="49">
        <f t="shared" si="12"/>
        <v>0</v>
      </c>
      <c r="AQ195" s="49">
        <f>+L195+AD195-AI195</f>
        <v>35520000</v>
      </c>
      <c r="AR195" s="65" t="s">
        <v>87</v>
      </c>
      <c r="AS195" s="68">
        <v>35520000</v>
      </c>
      <c r="AT195" s="65" t="s">
        <v>90</v>
      </c>
      <c r="AU195" s="68">
        <v>0</v>
      </c>
      <c r="AV195" s="75" t="s">
        <v>89</v>
      </c>
      <c r="AW195" s="423">
        <v>35520000</v>
      </c>
      <c r="AX195" s="79">
        <f t="shared" si="13"/>
        <v>0</v>
      </c>
      <c r="AY195" s="223">
        <f t="shared" si="14"/>
        <v>1</v>
      </c>
      <c r="AZ195" s="74">
        <v>1</v>
      </c>
      <c r="BA195" s="75" t="s">
        <v>89</v>
      </c>
      <c r="BB195" s="65" t="s">
        <v>103</v>
      </c>
      <c r="BC195" s="66" t="s">
        <v>13661</v>
      </c>
      <c r="BD195" s="221" t="s">
        <v>87</v>
      </c>
      <c r="BE195" s="221" t="s">
        <v>87</v>
      </c>
    </row>
    <row r="196" spans="2:57" x14ac:dyDescent="0.25">
      <c r="B196" s="221">
        <v>2025</v>
      </c>
      <c r="C196" s="221">
        <v>891780111</v>
      </c>
      <c r="D196" s="221" t="s">
        <v>78</v>
      </c>
      <c r="E196" s="65" t="s">
        <v>13660</v>
      </c>
      <c r="F196" s="65" t="s">
        <v>13659</v>
      </c>
      <c r="G196" s="306">
        <v>0</v>
      </c>
      <c r="H196" s="65" t="s">
        <v>81</v>
      </c>
      <c r="I196" s="221" t="s">
        <v>82</v>
      </c>
      <c r="J196" s="220" t="s">
        <v>83</v>
      </c>
      <c r="K196" s="66" t="s">
        <v>13658</v>
      </c>
      <c r="L196" s="68">
        <v>15161100</v>
      </c>
      <c r="M196" s="221" t="s">
        <v>85</v>
      </c>
      <c r="N196" s="66" t="s">
        <v>9920</v>
      </c>
      <c r="O196" s="66">
        <v>1082410248</v>
      </c>
      <c r="P196" s="65">
        <v>28</v>
      </c>
      <c r="Q196" s="78">
        <v>45670</v>
      </c>
      <c r="R196" s="66">
        <v>5573604000</v>
      </c>
      <c r="S196" s="78">
        <v>45680</v>
      </c>
      <c r="T196" s="68">
        <v>15161100</v>
      </c>
      <c r="U196" s="65" t="s">
        <v>87</v>
      </c>
      <c r="V196" s="68">
        <v>1192791759</v>
      </c>
      <c r="W196" s="67" t="s">
        <v>6391</v>
      </c>
      <c r="X196" s="70">
        <v>45680</v>
      </c>
      <c r="Y196" s="70">
        <v>45680</v>
      </c>
      <c r="Z196" s="70" t="s">
        <v>89</v>
      </c>
      <c r="AA196" s="70">
        <v>45808</v>
      </c>
      <c r="AB196" s="49">
        <f t="shared" si="10"/>
        <v>128</v>
      </c>
      <c r="AC196" s="65">
        <v>2</v>
      </c>
      <c r="AD196" s="424">
        <v>3472000</v>
      </c>
      <c r="AE196" s="65">
        <v>1</v>
      </c>
      <c r="AF196" s="78">
        <v>45838</v>
      </c>
      <c r="AG196" s="49">
        <f t="shared" si="11"/>
        <v>30</v>
      </c>
      <c r="AH196" s="65">
        <v>0</v>
      </c>
      <c r="AI196" s="68">
        <v>0</v>
      </c>
      <c r="AJ196" s="65" t="s">
        <v>89</v>
      </c>
      <c r="AK196" s="78" t="s">
        <v>89</v>
      </c>
      <c r="AL196" s="65">
        <v>0</v>
      </c>
      <c r="AM196" s="78" t="s">
        <v>89</v>
      </c>
      <c r="AN196" s="78" t="s">
        <v>89</v>
      </c>
      <c r="AO196" s="78" t="s">
        <v>89</v>
      </c>
      <c r="AP196" s="49">
        <f t="shared" si="12"/>
        <v>0</v>
      </c>
      <c r="AQ196" s="49">
        <f>+L196+AD196-AI196</f>
        <v>18633100</v>
      </c>
      <c r="AR196" s="65" t="s">
        <v>87</v>
      </c>
      <c r="AS196" s="68">
        <v>15161100</v>
      </c>
      <c r="AT196" s="65" t="s">
        <v>90</v>
      </c>
      <c r="AU196" s="68">
        <v>0</v>
      </c>
      <c r="AV196" s="75" t="s">
        <v>89</v>
      </c>
      <c r="AW196" s="423">
        <v>18633100</v>
      </c>
      <c r="AX196" s="79">
        <f t="shared" si="13"/>
        <v>0</v>
      </c>
      <c r="AY196" s="223">
        <f t="shared" si="14"/>
        <v>1</v>
      </c>
      <c r="AZ196" s="74">
        <v>1</v>
      </c>
      <c r="BA196" s="75" t="s">
        <v>89</v>
      </c>
      <c r="BB196" s="65" t="s">
        <v>103</v>
      </c>
      <c r="BC196" s="66" t="s">
        <v>13657</v>
      </c>
      <c r="BD196" s="221" t="s">
        <v>87</v>
      </c>
      <c r="BE196" s="221" t="s">
        <v>87</v>
      </c>
    </row>
    <row r="197" spans="2:57" x14ac:dyDescent="0.25">
      <c r="B197" s="221">
        <v>2025</v>
      </c>
      <c r="C197" s="221">
        <v>891780111</v>
      </c>
      <c r="D197" s="221" t="s">
        <v>78</v>
      </c>
      <c r="E197" s="65" t="s">
        <v>13656</v>
      </c>
      <c r="F197" s="65" t="s">
        <v>13655</v>
      </c>
      <c r="G197" s="306">
        <v>0</v>
      </c>
      <c r="H197" s="65" t="s">
        <v>81</v>
      </c>
      <c r="I197" s="221" t="s">
        <v>82</v>
      </c>
      <c r="J197" s="220" t="s">
        <v>83</v>
      </c>
      <c r="K197" s="66" t="s">
        <v>13654</v>
      </c>
      <c r="L197" s="68">
        <v>15739800</v>
      </c>
      <c r="M197" s="221" t="s">
        <v>85</v>
      </c>
      <c r="N197" s="66" t="s">
        <v>11154</v>
      </c>
      <c r="O197" s="66">
        <v>1082861716</v>
      </c>
      <c r="P197" s="65">
        <v>28</v>
      </c>
      <c r="Q197" s="78">
        <v>45670</v>
      </c>
      <c r="R197" s="66">
        <v>5573604000</v>
      </c>
      <c r="S197" s="78">
        <v>45680</v>
      </c>
      <c r="T197" s="68">
        <v>15739800</v>
      </c>
      <c r="U197" s="65" t="s">
        <v>87</v>
      </c>
      <c r="V197" s="68">
        <v>85449357</v>
      </c>
      <c r="W197" s="67" t="s">
        <v>8976</v>
      </c>
      <c r="X197" s="70">
        <v>45680</v>
      </c>
      <c r="Y197" s="70">
        <v>45680</v>
      </c>
      <c r="Z197" s="70" t="s">
        <v>89</v>
      </c>
      <c r="AA197" s="70">
        <v>45808</v>
      </c>
      <c r="AB197" s="49">
        <f t="shared" si="10"/>
        <v>128</v>
      </c>
      <c r="AC197" s="65">
        <v>2</v>
      </c>
      <c r="AD197" s="424">
        <v>3472000</v>
      </c>
      <c r="AE197" s="65">
        <v>1</v>
      </c>
      <c r="AF197" s="78">
        <v>45838</v>
      </c>
      <c r="AG197" s="49">
        <f t="shared" si="11"/>
        <v>30</v>
      </c>
      <c r="AH197" s="65">
        <v>0</v>
      </c>
      <c r="AI197" s="68">
        <v>0</v>
      </c>
      <c r="AJ197" s="65" t="s">
        <v>89</v>
      </c>
      <c r="AK197" s="78" t="s">
        <v>89</v>
      </c>
      <c r="AL197" s="65">
        <v>0</v>
      </c>
      <c r="AM197" s="78" t="s">
        <v>89</v>
      </c>
      <c r="AN197" s="78" t="s">
        <v>89</v>
      </c>
      <c r="AO197" s="78" t="s">
        <v>89</v>
      </c>
      <c r="AP197" s="49">
        <f t="shared" si="12"/>
        <v>0</v>
      </c>
      <c r="AQ197" s="49">
        <f>+L197+AD197-AI197</f>
        <v>19211800</v>
      </c>
      <c r="AR197" s="65" t="s">
        <v>87</v>
      </c>
      <c r="AS197" s="68">
        <v>15739800</v>
      </c>
      <c r="AT197" s="65" t="s">
        <v>90</v>
      </c>
      <c r="AU197" s="68">
        <v>0</v>
      </c>
      <c r="AV197" s="75" t="s">
        <v>89</v>
      </c>
      <c r="AW197" s="423">
        <v>19211800</v>
      </c>
      <c r="AX197" s="79">
        <f t="shared" si="13"/>
        <v>0</v>
      </c>
      <c r="AY197" s="223">
        <f t="shared" si="14"/>
        <v>1</v>
      </c>
      <c r="AZ197" s="74">
        <v>1</v>
      </c>
      <c r="BA197" s="75" t="s">
        <v>89</v>
      </c>
      <c r="BB197" s="65" t="s">
        <v>103</v>
      </c>
      <c r="BC197" s="66" t="s">
        <v>13653</v>
      </c>
      <c r="BD197" s="221" t="s">
        <v>87</v>
      </c>
      <c r="BE197" s="221" t="s">
        <v>87</v>
      </c>
    </row>
    <row r="198" spans="2:57" x14ac:dyDescent="0.25">
      <c r="B198" s="221">
        <v>2025</v>
      </c>
      <c r="C198" s="221">
        <v>891780111</v>
      </c>
      <c r="D198" s="221" t="s">
        <v>78</v>
      </c>
      <c r="E198" s="65" t="s">
        <v>13652</v>
      </c>
      <c r="F198" s="65" t="s">
        <v>13651</v>
      </c>
      <c r="G198" s="306">
        <v>0</v>
      </c>
      <c r="H198" s="65" t="s">
        <v>81</v>
      </c>
      <c r="I198" s="221" t="s">
        <v>82</v>
      </c>
      <c r="J198" s="220" t="s">
        <v>83</v>
      </c>
      <c r="K198" s="66" t="s">
        <v>13650</v>
      </c>
      <c r="L198" s="68">
        <v>12920000</v>
      </c>
      <c r="M198" s="221" t="s">
        <v>85</v>
      </c>
      <c r="N198" s="66" t="s">
        <v>10179</v>
      </c>
      <c r="O198" s="66">
        <v>1082925612</v>
      </c>
      <c r="P198" s="65">
        <v>27</v>
      </c>
      <c r="Q198" s="78">
        <v>45670</v>
      </c>
      <c r="R198" s="66">
        <v>2494141000</v>
      </c>
      <c r="S198" s="78">
        <v>45680</v>
      </c>
      <c r="T198" s="68">
        <v>12920000</v>
      </c>
      <c r="U198" s="65" t="s">
        <v>87</v>
      </c>
      <c r="V198" s="68">
        <v>85465146</v>
      </c>
      <c r="W198" s="67" t="s">
        <v>8366</v>
      </c>
      <c r="X198" s="70">
        <v>45680</v>
      </c>
      <c r="Y198" s="70">
        <v>45680</v>
      </c>
      <c r="Z198" s="70" t="s">
        <v>89</v>
      </c>
      <c r="AA198" s="70">
        <v>45808</v>
      </c>
      <c r="AB198" s="49">
        <f t="shared" si="10"/>
        <v>128</v>
      </c>
      <c r="AC198" s="65">
        <v>2</v>
      </c>
      <c r="AD198" s="424">
        <v>2850000</v>
      </c>
      <c r="AE198" s="65">
        <v>1</v>
      </c>
      <c r="AF198" s="78">
        <v>45838</v>
      </c>
      <c r="AG198" s="49">
        <f t="shared" si="11"/>
        <v>30</v>
      </c>
      <c r="AH198" s="65">
        <v>0</v>
      </c>
      <c r="AI198" s="68">
        <v>0</v>
      </c>
      <c r="AJ198" s="65" t="s">
        <v>89</v>
      </c>
      <c r="AK198" s="78" t="s">
        <v>89</v>
      </c>
      <c r="AL198" s="65">
        <v>0</v>
      </c>
      <c r="AM198" s="78" t="s">
        <v>89</v>
      </c>
      <c r="AN198" s="78" t="s">
        <v>89</v>
      </c>
      <c r="AO198" s="78" t="s">
        <v>89</v>
      </c>
      <c r="AP198" s="49">
        <f t="shared" si="12"/>
        <v>0</v>
      </c>
      <c r="AQ198" s="49">
        <f>+L198+AD198-AI198</f>
        <v>15770000</v>
      </c>
      <c r="AR198" s="65" t="s">
        <v>87</v>
      </c>
      <c r="AS198" s="68">
        <v>12920000</v>
      </c>
      <c r="AT198" s="65" t="s">
        <v>90</v>
      </c>
      <c r="AU198" s="68">
        <v>0</v>
      </c>
      <c r="AV198" s="75" t="s">
        <v>89</v>
      </c>
      <c r="AW198" s="423">
        <v>15770000</v>
      </c>
      <c r="AX198" s="79">
        <f t="shared" si="13"/>
        <v>0</v>
      </c>
      <c r="AY198" s="223">
        <f t="shared" si="14"/>
        <v>1</v>
      </c>
      <c r="AZ198" s="74">
        <v>1</v>
      </c>
      <c r="BA198" s="75" t="s">
        <v>89</v>
      </c>
      <c r="BB198" s="65" t="s">
        <v>103</v>
      </c>
      <c r="BC198" s="66" t="s">
        <v>13649</v>
      </c>
      <c r="BD198" s="221" t="s">
        <v>87</v>
      </c>
      <c r="BE198" s="221" t="s">
        <v>87</v>
      </c>
    </row>
    <row r="199" spans="2:57" x14ac:dyDescent="0.25">
      <c r="B199" s="221">
        <v>2025</v>
      </c>
      <c r="C199" s="221">
        <v>891780111</v>
      </c>
      <c r="D199" s="221" t="s">
        <v>78</v>
      </c>
      <c r="E199" s="65" t="s">
        <v>13648</v>
      </c>
      <c r="F199" s="65" t="s">
        <v>13647</v>
      </c>
      <c r="G199" s="306">
        <v>0</v>
      </c>
      <c r="H199" s="65" t="s">
        <v>81</v>
      </c>
      <c r="I199" s="221" t="s">
        <v>82</v>
      </c>
      <c r="J199" s="220" t="s">
        <v>83</v>
      </c>
      <c r="K199" s="66" t="s">
        <v>13646</v>
      </c>
      <c r="L199" s="68">
        <v>15739800</v>
      </c>
      <c r="M199" s="221" t="s">
        <v>85</v>
      </c>
      <c r="N199" s="66" t="s">
        <v>10569</v>
      </c>
      <c r="O199" s="66">
        <v>1082952176</v>
      </c>
      <c r="P199" s="65">
        <v>28</v>
      </c>
      <c r="Q199" s="78">
        <v>45670</v>
      </c>
      <c r="R199" s="66">
        <v>5573604000</v>
      </c>
      <c r="S199" s="78">
        <v>45680</v>
      </c>
      <c r="T199" s="68">
        <v>15739800</v>
      </c>
      <c r="U199" s="65" t="s">
        <v>87</v>
      </c>
      <c r="V199" s="68">
        <v>85449357</v>
      </c>
      <c r="W199" s="67" t="s">
        <v>8976</v>
      </c>
      <c r="X199" s="70">
        <v>45680</v>
      </c>
      <c r="Y199" s="70">
        <v>45680</v>
      </c>
      <c r="Z199" s="70" t="s">
        <v>89</v>
      </c>
      <c r="AA199" s="70">
        <v>45808</v>
      </c>
      <c r="AB199" s="49">
        <f t="shared" si="10"/>
        <v>128</v>
      </c>
      <c r="AC199" s="65">
        <v>2</v>
      </c>
      <c r="AD199" s="424">
        <v>3472000</v>
      </c>
      <c r="AE199" s="65">
        <v>1</v>
      </c>
      <c r="AF199" s="78">
        <v>45838</v>
      </c>
      <c r="AG199" s="49">
        <f t="shared" si="11"/>
        <v>30</v>
      </c>
      <c r="AH199" s="65">
        <v>0</v>
      </c>
      <c r="AI199" s="68">
        <v>0</v>
      </c>
      <c r="AJ199" s="65" t="s">
        <v>89</v>
      </c>
      <c r="AK199" s="78" t="s">
        <v>89</v>
      </c>
      <c r="AL199" s="65">
        <v>0</v>
      </c>
      <c r="AM199" s="78" t="s">
        <v>89</v>
      </c>
      <c r="AN199" s="78" t="s">
        <v>89</v>
      </c>
      <c r="AO199" s="78" t="s">
        <v>89</v>
      </c>
      <c r="AP199" s="49">
        <f t="shared" si="12"/>
        <v>0</v>
      </c>
      <c r="AQ199" s="49">
        <f>+L199+AD199-AI199</f>
        <v>19211800</v>
      </c>
      <c r="AR199" s="65" t="s">
        <v>87</v>
      </c>
      <c r="AS199" s="68">
        <v>15739800</v>
      </c>
      <c r="AT199" s="65" t="s">
        <v>90</v>
      </c>
      <c r="AU199" s="68">
        <v>0</v>
      </c>
      <c r="AV199" s="75" t="s">
        <v>89</v>
      </c>
      <c r="AW199" s="423">
        <v>19211800</v>
      </c>
      <c r="AX199" s="79">
        <f t="shared" si="13"/>
        <v>0</v>
      </c>
      <c r="AY199" s="223">
        <f t="shared" si="14"/>
        <v>1</v>
      </c>
      <c r="AZ199" s="74">
        <v>1</v>
      </c>
      <c r="BA199" s="75" t="s">
        <v>89</v>
      </c>
      <c r="BB199" s="65" t="s">
        <v>103</v>
      </c>
      <c r="BC199" s="66" t="s">
        <v>13645</v>
      </c>
      <c r="BD199" s="221" t="s">
        <v>87</v>
      </c>
      <c r="BE199" s="221" t="s">
        <v>87</v>
      </c>
    </row>
    <row r="200" spans="2:57" x14ac:dyDescent="0.25">
      <c r="B200" s="221">
        <v>2025</v>
      </c>
      <c r="C200" s="221">
        <v>891780111</v>
      </c>
      <c r="D200" s="221" t="s">
        <v>78</v>
      </c>
      <c r="E200" s="65" t="s">
        <v>13644</v>
      </c>
      <c r="F200" s="65" t="s">
        <v>13643</v>
      </c>
      <c r="G200" s="306">
        <v>0</v>
      </c>
      <c r="H200" s="65" t="s">
        <v>81</v>
      </c>
      <c r="I200" s="221" t="s">
        <v>82</v>
      </c>
      <c r="J200" s="220" t="s">
        <v>83</v>
      </c>
      <c r="K200" s="66" t="s">
        <v>13642</v>
      </c>
      <c r="L200" s="68">
        <v>12101700</v>
      </c>
      <c r="M200" s="221" t="s">
        <v>85</v>
      </c>
      <c r="N200" s="66" t="s">
        <v>10757</v>
      </c>
      <c r="O200" s="66">
        <v>1082974742</v>
      </c>
      <c r="P200" s="65">
        <v>27</v>
      </c>
      <c r="Q200" s="78">
        <v>45670</v>
      </c>
      <c r="R200" s="66">
        <v>2494141000</v>
      </c>
      <c r="S200" s="78">
        <v>45680</v>
      </c>
      <c r="T200" s="68">
        <v>12101700</v>
      </c>
      <c r="U200" s="65" t="s">
        <v>87</v>
      </c>
      <c r="V200" s="68">
        <v>85467461</v>
      </c>
      <c r="W200" s="67" t="s">
        <v>9510</v>
      </c>
      <c r="X200" s="70">
        <v>45680</v>
      </c>
      <c r="Y200" s="70">
        <v>45680</v>
      </c>
      <c r="Z200" s="70" t="s">
        <v>89</v>
      </c>
      <c r="AA200" s="70">
        <v>45808</v>
      </c>
      <c r="AB200" s="49">
        <f t="shared" ref="AB200:AB263" si="15">+IF(Z200="1800-01-01",AA200-Y200,AA200-Z200)</f>
        <v>128</v>
      </c>
      <c r="AC200" s="65">
        <v>2</v>
      </c>
      <c r="AD200" s="424">
        <v>2650000</v>
      </c>
      <c r="AE200" s="65">
        <v>1</v>
      </c>
      <c r="AF200" s="78">
        <v>45838</v>
      </c>
      <c r="AG200" s="49">
        <f t="shared" ref="AG200:AG263" si="16">+IF(AF200="1800-01-01",0,AF200-AA200)</f>
        <v>30</v>
      </c>
      <c r="AH200" s="65">
        <v>0</v>
      </c>
      <c r="AI200" s="68">
        <v>0</v>
      </c>
      <c r="AJ200" s="65" t="s">
        <v>89</v>
      </c>
      <c r="AK200" s="78" t="s">
        <v>89</v>
      </c>
      <c r="AL200" s="65">
        <v>0</v>
      </c>
      <c r="AM200" s="78" t="s">
        <v>89</v>
      </c>
      <c r="AN200" s="78" t="s">
        <v>89</v>
      </c>
      <c r="AO200" s="78" t="s">
        <v>89</v>
      </c>
      <c r="AP200" s="49">
        <f t="shared" ref="AP200:AP263" si="17">+IF(AM200="1800-01-01",0,AN200-AM200)</f>
        <v>0</v>
      </c>
      <c r="AQ200" s="49">
        <f>+L200+AD200-AI200</f>
        <v>14751700</v>
      </c>
      <c r="AR200" s="65" t="s">
        <v>87</v>
      </c>
      <c r="AS200" s="68">
        <v>12101700</v>
      </c>
      <c r="AT200" s="65" t="s">
        <v>90</v>
      </c>
      <c r="AU200" s="68">
        <v>0</v>
      </c>
      <c r="AV200" s="75" t="s">
        <v>89</v>
      </c>
      <c r="AW200" s="423">
        <v>14751700</v>
      </c>
      <c r="AX200" s="79">
        <f t="shared" ref="AX200:AX263" si="18">AQ200-AW200</f>
        <v>0</v>
      </c>
      <c r="AY200" s="223">
        <f t="shared" ref="AY200:AY263" si="19">+IFERROR(AW200/AQ200,"_")</f>
        <v>1</v>
      </c>
      <c r="AZ200" s="74">
        <v>1</v>
      </c>
      <c r="BA200" s="75" t="s">
        <v>89</v>
      </c>
      <c r="BB200" s="65" t="s">
        <v>103</v>
      </c>
      <c r="BC200" s="66" t="s">
        <v>13641</v>
      </c>
      <c r="BD200" s="221" t="s">
        <v>87</v>
      </c>
      <c r="BE200" s="221" t="s">
        <v>87</v>
      </c>
    </row>
    <row r="201" spans="2:57" x14ac:dyDescent="0.25">
      <c r="B201" s="221">
        <v>2025</v>
      </c>
      <c r="C201" s="221">
        <v>891780111</v>
      </c>
      <c r="D201" s="221" t="s">
        <v>78</v>
      </c>
      <c r="E201" s="65" t="s">
        <v>13640</v>
      </c>
      <c r="F201" s="65" t="s">
        <v>13639</v>
      </c>
      <c r="G201" s="306">
        <v>0</v>
      </c>
      <c r="H201" s="65" t="s">
        <v>81</v>
      </c>
      <c r="I201" s="221" t="s">
        <v>82</v>
      </c>
      <c r="J201" s="220" t="s">
        <v>83</v>
      </c>
      <c r="K201" s="66" t="s">
        <v>13638</v>
      </c>
      <c r="L201" s="68">
        <v>11571700</v>
      </c>
      <c r="M201" s="221" t="s">
        <v>85</v>
      </c>
      <c r="N201" s="66" t="s">
        <v>9511</v>
      </c>
      <c r="O201" s="66">
        <v>1083027976</v>
      </c>
      <c r="P201" s="65">
        <v>27</v>
      </c>
      <c r="Q201" s="78">
        <v>45670</v>
      </c>
      <c r="R201" s="66">
        <v>2494141000</v>
      </c>
      <c r="S201" s="78">
        <v>45680</v>
      </c>
      <c r="T201" s="68">
        <v>11571700</v>
      </c>
      <c r="U201" s="65" t="s">
        <v>87</v>
      </c>
      <c r="V201" s="68">
        <v>85467461</v>
      </c>
      <c r="W201" s="67" t="s">
        <v>9510</v>
      </c>
      <c r="X201" s="70">
        <v>45680</v>
      </c>
      <c r="Y201" s="70">
        <v>45680</v>
      </c>
      <c r="Z201" s="70" t="s">
        <v>89</v>
      </c>
      <c r="AA201" s="70">
        <v>45808</v>
      </c>
      <c r="AB201" s="49">
        <f t="shared" si="15"/>
        <v>128</v>
      </c>
      <c r="AC201" s="65">
        <v>2</v>
      </c>
      <c r="AD201" s="424">
        <v>2650000</v>
      </c>
      <c r="AE201" s="65">
        <v>1</v>
      </c>
      <c r="AF201" s="78">
        <v>45838</v>
      </c>
      <c r="AG201" s="49">
        <f t="shared" si="16"/>
        <v>30</v>
      </c>
      <c r="AH201" s="65">
        <v>0</v>
      </c>
      <c r="AI201" s="68">
        <v>0</v>
      </c>
      <c r="AJ201" s="65" t="s">
        <v>89</v>
      </c>
      <c r="AK201" s="78" t="s">
        <v>89</v>
      </c>
      <c r="AL201" s="65">
        <v>0</v>
      </c>
      <c r="AM201" s="78" t="s">
        <v>89</v>
      </c>
      <c r="AN201" s="78" t="s">
        <v>89</v>
      </c>
      <c r="AO201" s="78" t="s">
        <v>89</v>
      </c>
      <c r="AP201" s="49">
        <f t="shared" si="17"/>
        <v>0</v>
      </c>
      <c r="AQ201" s="49">
        <f>+L201+AD201-AI201</f>
        <v>14221700</v>
      </c>
      <c r="AR201" s="65" t="s">
        <v>87</v>
      </c>
      <c r="AS201" s="68">
        <v>11571700</v>
      </c>
      <c r="AT201" s="65" t="s">
        <v>90</v>
      </c>
      <c r="AU201" s="68">
        <v>0</v>
      </c>
      <c r="AV201" s="75" t="s">
        <v>89</v>
      </c>
      <c r="AW201" s="423">
        <v>14221700</v>
      </c>
      <c r="AX201" s="79">
        <f t="shared" si="18"/>
        <v>0</v>
      </c>
      <c r="AY201" s="223">
        <f t="shared" si="19"/>
        <v>1</v>
      </c>
      <c r="AZ201" s="74">
        <v>1</v>
      </c>
      <c r="BA201" s="75" t="s">
        <v>89</v>
      </c>
      <c r="BB201" s="65" t="s">
        <v>103</v>
      </c>
      <c r="BC201" s="66" t="s">
        <v>13637</v>
      </c>
      <c r="BD201" s="221" t="s">
        <v>87</v>
      </c>
      <c r="BE201" s="221" t="s">
        <v>87</v>
      </c>
    </row>
    <row r="202" spans="2:57" x14ac:dyDescent="0.25">
      <c r="B202" s="221">
        <v>2025</v>
      </c>
      <c r="C202" s="221">
        <v>891780111</v>
      </c>
      <c r="D202" s="221" t="s">
        <v>78</v>
      </c>
      <c r="E202" s="65" t="s">
        <v>13636</v>
      </c>
      <c r="F202" s="65" t="s">
        <v>13635</v>
      </c>
      <c r="G202" s="306">
        <v>0</v>
      </c>
      <c r="H202" s="65" t="s">
        <v>81</v>
      </c>
      <c r="I202" s="221" t="s">
        <v>82</v>
      </c>
      <c r="J202" s="220" t="s">
        <v>83</v>
      </c>
      <c r="K202" s="66" t="s">
        <v>12530</v>
      </c>
      <c r="L202" s="68">
        <v>10050000</v>
      </c>
      <c r="M202" s="221" t="s">
        <v>85</v>
      </c>
      <c r="N202" s="66" t="s">
        <v>8888</v>
      </c>
      <c r="O202" s="66">
        <v>1083030981</v>
      </c>
      <c r="P202" s="65">
        <v>27</v>
      </c>
      <c r="Q202" s="78">
        <v>45670</v>
      </c>
      <c r="R202" s="66">
        <v>2494141000</v>
      </c>
      <c r="S202" s="78">
        <v>45680</v>
      </c>
      <c r="T202" s="68">
        <v>10050000</v>
      </c>
      <c r="U202" s="65" t="s">
        <v>87</v>
      </c>
      <c r="V202" s="68">
        <v>85459497</v>
      </c>
      <c r="W202" s="67" t="s">
        <v>540</v>
      </c>
      <c r="X202" s="70">
        <v>45680</v>
      </c>
      <c r="Y202" s="70">
        <v>45680</v>
      </c>
      <c r="Z202" s="70" t="s">
        <v>89</v>
      </c>
      <c r="AA202" s="70">
        <v>45808</v>
      </c>
      <c r="AB202" s="49">
        <f t="shared" si="15"/>
        <v>128</v>
      </c>
      <c r="AC202" s="65">
        <v>0</v>
      </c>
      <c r="AD202" s="424">
        <v>0</v>
      </c>
      <c r="AE202" s="65">
        <v>0</v>
      </c>
      <c r="AF202" s="78" t="s">
        <v>89</v>
      </c>
      <c r="AG202" s="49">
        <f t="shared" si="16"/>
        <v>0</v>
      </c>
      <c r="AH202" s="65">
        <v>0</v>
      </c>
      <c r="AI202" s="68">
        <v>0</v>
      </c>
      <c r="AJ202" s="65" t="s">
        <v>89</v>
      </c>
      <c r="AK202" s="78" t="s">
        <v>89</v>
      </c>
      <c r="AL202" s="65">
        <v>1</v>
      </c>
      <c r="AM202" s="78">
        <v>45684</v>
      </c>
      <c r="AN202" s="78">
        <v>45715</v>
      </c>
      <c r="AO202" s="78">
        <v>45836</v>
      </c>
      <c r="AP202" s="49">
        <f t="shared" si="17"/>
        <v>31</v>
      </c>
      <c r="AQ202" s="49">
        <f>+L202+AD202-AI202</f>
        <v>10050000</v>
      </c>
      <c r="AR202" s="65" t="s">
        <v>87</v>
      </c>
      <c r="AS202" s="68">
        <v>10050000</v>
      </c>
      <c r="AT202" s="65" t="s">
        <v>90</v>
      </c>
      <c r="AU202" s="68">
        <v>0</v>
      </c>
      <c r="AV202" s="75" t="s">
        <v>89</v>
      </c>
      <c r="AW202" s="423">
        <v>10050000</v>
      </c>
      <c r="AX202" s="79">
        <f t="shared" si="18"/>
        <v>0</v>
      </c>
      <c r="AY202" s="223">
        <f t="shared" si="19"/>
        <v>1</v>
      </c>
      <c r="AZ202" s="74">
        <v>1</v>
      </c>
      <c r="BA202" s="75" t="s">
        <v>89</v>
      </c>
      <c r="BB202" s="65" t="s">
        <v>103</v>
      </c>
      <c r="BC202" s="66" t="s">
        <v>13634</v>
      </c>
      <c r="BD202" s="221" t="s">
        <v>87</v>
      </c>
      <c r="BE202" s="221" t="s">
        <v>87</v>
      </c>
    </row>
    <row r="203" spans="2:57" x14ac:dyDescent="0.25">
      <c r="B203" s="221">
        <v>2025</v>
      </c>
      <c r="C203" s="221">
        <v>891780111</v>
      </c>
      <c r="D203" s="221" t="s">
        <v>78</v>
      </c>
      <c r="E203" s="65" t="s">
        <v>13633</v>
      </c>
      <c r="F203" s="65" t="s">
        <v>13632</v>
      </c>
      <c r="G203" s="306">
        <v>0</v>
      </c>
      <c r="H203" s="65" t="s">
        <v>81</v>
      </c>
      <c r="I203" s="221" t="s">
        <v>82</v>
      </c>
      <c r="J203" s="220" t="s">
        <v>83</v>
      </c>
      <c r="K203" s="66" t="s">
        <v>13631</v>
      </c>
      <c r="L203" s="68">
        <v>16986400</v>
      </c>
      <c r="M203" s="221" t="s">
        <v>85</v>
      </c>
      <c r="N203" s="66" t="s">
        <v>9611</v>
      </c>
      <c r="O203" s="66">
        <v>1083560113</v>
      </c>
      <c r="P203" s="65">
        <v>28</v>
      </c>
      <c r="Q203" s="78">
        <v>45670</v>
      </c>
      <c r="R203" s="66">
        <v>5573604000</v>
      </c>
      <c r="S203" s="78">
        <v>45680</v>
      </c>
      <c r="T203" s="68">
        <v>16986400</v>
      </c>
      <c r="U203" s="65" t="s">
        <v>87</v>
      </c>
      <c r="V203" s="68">
        <v>8742360</v>
      </c>
      <c r="W203" s="67" t="s">
        <v>13290</v>
      </c>
      <c r="X203" s="70">
        <v>45680</v>
      </c>
      <c r="Y203" s="70">
        <v>45680</v>
      </c>
      <c r="Z203" s="70" t="s">
        <v>89</v>
      </c>
      <c r="AA203" s="70">
        <v>45808</v>
      </c>
      <c r="AB203" s="49">
        <f t="shared" si="15"/>
        <v>128</v>
      </c>
      <c r="AC203" s="65">
        <v>2</v>
      </c>
      <c r="AD203" s="424">
        <v>1685700</v>
      </c>
      <c r="AE203" s="65">
        <v>1</v>
      </c>
      <c r="AF203" s="78">
        <v>45821</v>
      </c>
      <c r="AG203" s="49">
        <f t="shared" si="16"/>
        <v>13</v>
      </c>
      <c r="AH203" s="65">
        <v>0</v>
      </c>
      <c r="AI203" s="68">
        <v>0</v>
      </c>
      <c r="AJ203" s="65" t="s">
        <v>89</v>
      </c>
      <c r="AK203" s="78" t="s">
        <v>89</v>
      </c>
      <c r="AL203" s="65">
        <v>0</v>
      </c>
      <c r="AM203" s="78" t="s">
        <v>89</v>
      </c>
      <c r="AN203" s="78" t="s">
        <v>89</v>
      </c>
      <c r="AO203" s="78" t="s">
        <v>89</v>
      </c>
      <c r="AP203" s="49">
        <f t="shared" si="17"/>
        <v>0</v>
      </c>
      <c r="AQ203" s="49">
        <f>+L203+AD203-AI203</f>
        <v>18672100</v>
      </c>
      <c r="AR203" s="65" t="s">
        <v>87</v>
      </c>
      <c r="AS203" s="68">
        <v>16986400</v>
      </c>
      <c r="AT203" s="65" t="s">
        <v>90</v>
      </c>
      <c r="AU203" s="68">
        <v>0</v>
      </c>
      <c r="AV203" s="75" t="s">
        <v>89</v>
      </c>
      <c r="AW203" s="423">
        <v>18672100</v>
      </c>
      <c r="AX203" s="79">
        <f t="shared" si="18"/>
        <v>0</v>
      </c>
      <c r="AY203" s="223">
        <f t="shared" si="19"/>
        <v>1</v>
      </c>
      <c r="AZ203" s="74">
        <v>1</v>
      </c>
      <c r="BA203" s="75" t="s">
        <v>89</v>
      </c>
      <c r="BB203" s="65" t="s">
        <v>103</v>
      </c>
      <c r="BC203" s="66" t="s">
        <v>13630</v>
      </c>
      <c r="BD203" s="221" t="s">
        <v>87</v>
      </c>
      <c r="BE203" s="221" t="s">
        <v>87</v>
      </c>
    </row>
    <row r="204" spans="2:57" x14ac:dyDescent="0.25">
      <c r="B204" s="221">
        <v>2025</v>
      </c>
      <c r="C204" s="221">
        <v>891780111</v>
      </c>
      <c r="D204" s="221" t="s">
        <v>78</v>
      </c>
      <c r="E204" s="65" t="s">
        <v>13629</v>
      </c>
      <c r="F204" s="65" t="s">
        <v>13628</v>
      </c>
      <c r="G204" s="306">
        <v>0</v>
      </c>
      <c r="H204" s="65" t="s">
        <v>81</v>
      </c>
      <c r="I204" s="221" t="s">
        <v>82</v>
      </c>
      <c r="J204" s="220" t="s">
        <v>83</v>
      </c>
      <c r="K204" s="66" t="s">
        <v>12944</v>
      </c>
      <c r="L204" s="68">
        <v>9750000</v>
      </c>
      <c r="M204" s="221" t="s">
        <v>85</v>
      </c>
      <c r="N204" s="66" t="s">
        <v>9516</v>
      </c>
      <c r="O204" s="66">
        <v>1102848790</v>
      </c>
      <c r="P204" s="65">
        <v>27</v>
      </c>
      <c r="Q204" s="78">
        <v>45670</v>
      </c>
      <c r="R204" s="66">
        <v>2494141000</v>
      </c>
      <c r="S204" s="78">
        <v>45680</v>
      </c>
      <c r="T204" s="68">
        <v>9750000</v>
      </c>
      <c r="U204" s="65" t="s">
        <v>87</v>
      </c>
      <c r="V204" s="68">
        <v>1083554320</v>
      </c>
      <c r="W204" s="67" t="s">
        <v>649</v>
      </c>
      <c r="X204" s="70">
        <v>45680</v>
      </c>
      <c r="Y204" s="70">
        <v>45680</v>
      </c>
      <c r="Z204" s="70" t="s">
        <v>89</v>
      </c>
      <c r="AA204" s="70">
        <v>45808</v>
      </c>
      <c r="AB204" s="49">
        <f t="shared" si="15"/>
        <v>128</v>
      </c>
      <c r="AC204" s="65">
        <v>4</v>
      </c>
      <c r="AD204" s="424">
        <v>4250000</v>
      </c>
      <c r="AE204" s="65">
        <v>1</v>
      </c>
      <c r="AF204" s="78">
        <v>45838</v>
      </c>
      <c r="AG204" s="49">
        <f t="shared" si="16"/>
        <v>30</v>
      </c>
      <c r="AH204" s="65">
        <v>0</v>
      </c>
      <c r="AI204" s="68">
        <v>0</v>
      </c>
      <c r="AJ204" s="65" t="s">
        <v>89</v>
      </c>
      <c r="AK204" s="78" t="s">
        <v>89</v>
      </c>
      <c r="AL204" s="65">
        <v>0</v>
      </c>
      <c r="AM204" s="78" t="s">
        <v>89</v>
      </c>
      <c r="AN204" s="78" t="s">
        <v>89</v>
      </c>
      <c r="AO204" s="78" t="s">
        <v>89</v>
      </c>
      <c r="AP204" s="49">
        <f t="shared" si="17"/>
        <v>0</v>
      </c>
      <c r="AQ204" s="49">
        <f>+L204+AD204-AI204</f>
        <v>14000000</v>
      </c>
      <c r="AR204" s="65" t="s">
        <v>87</v>
      </c>
      <c r="AS204" s="68">
        <v>11350000</v>
      </c>
      <c r="AT204" s="65" t="s">
        <v>90</v>
      </c>
      <c r="AU204" s="68">
        <v>0</v>
      </c>
      <c r="AV204" s="75" t="s">
        <v>89</v>
      </c>
      <c r="AW204" s="423">
        <v>14000000</v>
      </c>
      <c r="AX204" s="79">
        <f t="shared" si="18"/>
        <v>0</v>
      </c>
      <c r="AY204" s="223">
        <f t="shared" si="19"/>
        <v>1</v>
      </c>
      <c r="AZ204" s="74">
        <v>1</v>
      </c>
      <c r="BA204" s="75" t="s">
        <v>89</v>
      </c>
      <c r="BB204" s="65" t="s">
        <v>103</v>
      </c>
      <c r="BC204" s="66" t="s">
        <v>13627</v>
      </c>
      <c r="BD204" s="221" t="s">
        <v>87</v>
      </c>
      <c r="BE204" s="221" t="s">
        <v>87</v>
      </c>
    </row>
    <row r="205" spans="2:57" x14ac:dyDescent="0.25">
      <c r="B205" s="221">
        <v>2025</v>
      </c>
      <c r="C205" s="221">
        <v>891780111</v>
      </c>
      <c r="D205" s="221" t="s">
        <v>78</v>
      </c>
      <c r="E205" s="65" t="s">
        <v>13626</v>
      </c>
      <c r="F205" s="65" t="s">
        <v>13625</v>
      </c>
      <c r="G205" s="306">
        <v>0</v>
      </c>
      <c r="H205" s="65" t="s">
        <v>81</v>
      </c>
      <c r="I205" s="221" t="s">
        <v>82</v>
      </c>
      <c r="J205" s="220" t="s">
        <v>83</v>
      </c>
      <c r="K205" s="66" t="s">
        <v>13461</v>
      </c>
      <c r="L205" s="68">
        <v>13676000</v>
      </c>
      <c r="M205" s="221" t="s">
        <v>85</v>
      </c>
      <c r="N205" s="66" t="s">
        <v>10781</v>
      </c>
      <c r="O205" s="66">
        <v>1118843119</v>
      </c>
      <c r="P205" s="65">
        <v>28</v>
      </c>
      <c r="Q205" s="78">
        <v>45670</v>
      </c>
      <c r="R205" s="66">
        <v>5573604000</v>
      </c>
      <c r="S205" s="78">
        <v>45680</v>
      </c>
      <c r="T205" s="68">
        <v>13676000</v>
      </c>
      <c r="U205" s="65" t="s">
        <v>87</v>
      </c>
      <c r="V205" s="68">
        <v>1082863147</v>
      </c>
      <c r="W205" s="67" t="s">
        <v>8653</v>
      </c>
      <c r="X205" s="70">
        <v>45680</v>
      </c>
      <c r="Y205" s="70">
        <v>45680</v>
      </c>
      <c r="Z205" s="70" t="s">
        <v>89</v>
      </c>
      <c r="AA205" s="70">
        <v>45808</v>
      </c>
      <c r="AB205" s="49">
        <f t="shared" si="15"/>
        <v>128</v>
      </c>
      <c r="AC205" s="65">
        <v>2</v>
      </c>
      <c r="AD205" s="424">
        <v>3156000</v>
      </c>
      <c r="AE205" s="65">
        <v>1</v>
      </c>
      <c r="AF205" s="78">
        <v>45838</v>
      </c>
      <c r="AG205" s="49">
        <f t="shared" si="16"/>
        <v>30</v>
      </c>
      <c r="AH205" s="65">
        <v>0</v>
      </c>
      <c r="AI205" s="68">
        <v>0</v>
      </c>
      <c r="AJ205" s="65" t="s">
        <v>89</v>
      </c>
      <c r="AK205" s="78" t="s">
        <v>89</v>
      </c>
      <c r="AL205" s="65">
        <v>0</v>
      </c>
      <c r="AM205" s="78" t="s">
        <v>89</v>
      </c>
      <c r="AN205" s="78" t="s">
        <v>89</v>
      </c>
      <c r="AO205" s="78" t="s">
        <v>89</v>
      </c>
      <c r="AP205" s="49">
        <f t="shared" si="17"/>
        <v>0</v>
      </c>
      <c r="AQ205" s="49">
        <f>+L205+AD205-AI205</f>
        <v>16832000</v>
      </c>
      <c r="AR205" s="65" t="s">
        <v>87</v>
      </c>
      <c r="AS205" s="68">
        <v>13676000</v>
      </c>
      <c r="AT205" s="65" t="s">
        <v>90</v>
      </c>
      <c r="AU205" s="68">
        <v>0</v>
      </c>
      <c r="AV205" s="75" t="s">
        <v>89</v>
      </c>
      <c r="AW205" s="423">
        <v>16832000</v>
      </c>
      <c r="AX205" s="79">
        <f t="shared" si="18"/>
        <v>0</v>
      </c>
      <c r="AY205" s="223">
        <f t="shared" si="19"/>
        <v>1</v>
      </c>
      <c r="AZ205" s="74">
        <v>1</v>
      </c>
      <c r="BA205" s="75" t="s">
        <v>89</v>
      </c>
      <c r="BB205" s="65" t="s">
        <v>103</v>
      </c>
      <c r="BC205" s="66" t="s">
        <v>13624</v>
      </c>
      <c r="BD205" s="221" t="s">
        <v>87</v>
      </c>
      <c r="BE205" s="221" t="s">
        <v>87</v>
      </c>
    </row>
    <row r="206" spans="2:57" x14ac:dyDescent="0.25">
      <c r="B206" s="221">
        <v>2025</v>
      </c>
      <c r="C206" s="221">
        <v>891780111</v>
      </c>
      <c r="D206" s="221" t="s">
        <v>78</v>
      </c>
      <c r="E206" s="65" t="s">
        <v>13623</v>
      </c>
      <c r="F206" s="65" t="s">
        <v>13622</v>
      </c>
      <c r="G206" s="306">
        <v>0</v>
      </c>
      <c r="H206" s="65" t="s">
        <v>81</v>
      </c>
      <c r="I206" s="221" t="s">
        <v>82</v>
      </c>
      <c r="J206" s="220" t="s">
        <v>83</v>
      </c>
      <c r="K206" s="66" t="s">
        <v>13621</v>
      </c>
      <c r="L206" s="68">
        <v>19800000</v>
      </c>
      <c r="M206" s="221" t="s">
        <v>85</v>
      </c>
      <c r="N206" s="66" t="s">
        <v>11558</v>
      </c>
      <c r="O206" s="66">
        <v>1143402115</v>
      </c>
      <c r="P206" s="65">
        <v>121</v>
      </c>
      <c r="Q206" s="78">
        <v>45679</v>
      </c>
      <c r="R206" s="66">
        <v>231640000</v>
      </c>
      <c r="S206" s="78">
        <v>45680</v>
      </c>
      <c r="T206" s="68">
        <v>19800000</v>
      </c>
      <c r="U206" s="65" t="s">
        <v>87</v>
      </c>
      <c r="V206" s="68">
        <v>1131070239</v>
      </c>
      <c r="W206" s="67" t="s">
        <v>11557</v>
      </c>
      <c r="X206" s="70">
        <v>45680</v>
      </c>
      <c r="Y206" s="70">
        <v>45680</v>
      </c>
      <c r="Z206" s="70" t="s">
        <v>89</v>
      </c>
      <c r="AA206" s="70">
        <v>45838</v>
      </c>
      <c r="AB206" s="49">
        <f t="shared" si="15"/>
        <v>158</v>
      </c>
      <c r="AC206" s="65">
        <v>0</v>
      </c>
      <c r="AD206" s="424">
        <v>0</v>
      </c>
      <c r="AE206" s="65">
        <v>0</v>
      </c>
      <c r="AF206" s="78" t="s">
        <v>89</v>
      </c>
      <c r="AG206" s="49">
        <f t="shared" si="16"/>
        <v>0</v>
      </c>
      <c r="AH206" s="65">
        <v>0</v>
      </c>
      <c r="AI206" s="68">
        <v>0</v>
      </c>
      <c r="AJ206" s="65" t="s">
        <v>89</v>
      </c>
      <c r="AK206" s="78" t="s">
        <v>89</v>
      </c>
      <c r="AL206" s="65">
        <v>0</v>
      </c>
      <c r="AM206" s="78" t="s">
        <v>89</v>
      </c>
      <c r="AN206" s="78" t="s">
        <v>89</v>
      </c>
      <c r="AO206" s="78" t="s">
        <v>89</v>
      </c>
      <c r="AP206" s="49">
        <f t="shared" si="17"/>
        <v>0</v>
      </c>
      <c r="AQ206" s="49">
        <f>+L206+AD206-AI206</f>
        <v>19800000</v>
      </c>
      <c r="AR206" s="65" t="s">
        <v>87</v>
      </c>
      <c r="AS206" s="68">
        <v>19800000</v>
      </c>
      <c r="AT206" s="65" t="s">
        <v>90</v>
      </c>
      <c r="AU206" s="68">
        <v>0</v>
      </c>
      <c r="AV206" s="75" t="s">
        <v>89</v>
      </c>
      <c r="AW206" s="423">
        <v>19800000</v>
      </c>
      <c r="AX206" s="79">
        <f t="shared" si="18"/>
        <v>0</v>
      </c>
      <c r="AY206" s="223">
        <f t="shared" si="19"/>
        <v>1</v>
      </c>
      <c r="AZ206" s="74">
        <v>1</v>
      </c>
      <c r="BA206" s="75" t="s">
        <v>89</v>
      </c>
      <c r="BB206" s="65" t="s">
        <v>103</v>
      </c>
      <c r="BC206" s="66" t="s">
        <v>13620</v>
      </c>
      <c r="BD206" s="221" t="s">
        <v>87</v>
      </c>
      <c r="BE206" s="221" t="s">
        <v>87</v>
      </c>
    </row>
    <row r="207" spans="2:57" x14ac:dyDescent="0.25">
      <c r="B207" s="221">
        <v>2025</v>
      </c>
      <c r="C207" s="221">
        <v>891780111</v>
      </c>
      <c r="D207" s="221" t="s">
        <v>78</v>
      </c>
      <c r="E207" s="65" t="s">
        <v>13619</v>
      </c>
      <c r="F207" s="65" t="s">
        <v>13618</v>
      </c>
      <c r="G207" s="306">
        <v>0</v>
      </c>
      <c r="H207" s="65" t="s">
        <v>81</v>
      </c>
      <c r="I207" s="221" t="s">
        <v>82</v>
      </c>
      <c r="J207" s="220" t="s">
        <v>83</v>
      </c>
      <c r="K207" s="66" t="s">
        <v>13617</v>
      </c>
      <c r="L207" s="68">
        <v>13781200</v>
      </c>
      <c r="M207" s="221" t="s">
        <v>85</v>
      </c>
      <c r="N207" s="66" t="s">
        <v>9236</v>
      </c>
      <c r="O207" s="66">
        <v>1143451176</v>
      </c>
      <c r="P207" s="65">
        <v>28</v>
      </c>
      <c r="Q207" s="78">
        <v>45670</v>
      </c>
      <c r="R207" s="66">
        <v>5573604000</v>
      </c>
      <c r="S207" s="78">
        <v>45680</v>
      </c>
      <c r="T207" s="68">
        <v>13781200</v>
      </c>
      <c r="U207" s="65" t="s">
        <v>87</v>
      </c>
      <c r="V207" s="68">
        <v>45691169</v>
      </c>
      <c r="W207" s="67" t="s">
        <v>8679</v>
      </c>
      <c r="X207" s="70">
        <v>45680</v>
      </c>
      <c r="Y207" s="70">
        <v>45680</v>
      </c>
      <c r="Z207" s="70" t="s">
        <v>89</v>
      </c>
      <c r="AA207" s="70">
        <v>45808</v>
      </c>
      <c r="AB207" s="49">
        <f t="shared" si="15"/>
        <v>128</v>
      </c>
      <c r="AC207" s="65">
        <v>2</v>
      </c>
      <c r="AD207" s="424">
        <v>1578000</v>
      </c>
      <c r="AE207" s="65">
        <v>1</v>
      </c>
      <c r="AF207" s="78">
        <v>45823</v>
      </c>
      <c r="AG207" s="49">
        <f t="shared" si="16"/>
        <v>15</v>
      </c>
      <c r="AH207" s="65">
        <v>0</v>
      </c>
      <c r="AI207" s="68">
        <v>0</v>
      </c>
      <c r="AJ207" s="65" t="s">
        <v>89</v>
      </c>
      <c r="AK207" s="78" t="s">
        <v>89</v>
      </c>
      <c r="AL207" s="65">
        <v>0</v>
      </c>
      <c r="AM207" s="78" t="s">
        <v>89</v>
      </c>
      <c r="AN207" s="78" t="s">
        <v>89</v>
      </c>
      <c r="AO207" s="78" t="s">
        <v>89</v>
      </c>
      <c r="AP207" s="49">
        <f t="shared" si="17"/>
        <v>0</v>
      </c>
      <c r="AQ207" s="49">
        <f>+L207+AD207-AI207</f>
        <v>15359200</v>
      </c>
      <c r="AR207" s="65" t="s">
        <v>87</v>
      </c>
      <c r="AS207" s="68">
        <v>13781200</v>
      </c>
      <c r="AT207" s="65" t="s">
        <v>90</v>
      </c>
      <c r="AU207" s="68">
        <v>0</v>
      </c>
      <c r="AV207" s="75" t="s">
        <v>89</v>
      </c>
      <c r="AW207" s="423">
        <v>15359200</v>
      </c>
      <c r="AX207" s="79">
        <f t="shared" si="18"/>
        <v>0</v>
      </c>
      <c r="AY207" s="223">
        <f t="shared" si="19"/>
        <v>1</v>
      </c>
      <c r="AZ207" s="74">
        <v>1</v>
      </c>
      <c r="BA207" s="75" t="s">
        <v>89</v>
      </c>
      <c r="BB207" s="65" t="s">
        <v>103</v>
      </c>
      <c r="BC207" s="66" t="s">
        <v>13616</v>
      </c>
      <c r="BD207" s="221" t="s">
        <v>87</v>
      </c>
      <c r="BE207" s="221" t="s">
        <v>87</v>
      </c>
    </row>
    <row r="208" spans="2:57" x14ac:dyDescent="0.25">
      <c r="B208" s="221">
        <v>2025</v>
      </c>
      <c r="C208" s="221">
        <v>891780111</v>
      </c>
      <c r="D208" s="221" t="s">
        <v>78</v>
      </c>
      <c r="E208" s="65" t="s">
        <v>13615</v>
      </c>
      <c r="F208" s="65" t="s">
        <v>298</v>
      </c>
      <c r="G208" s="306">
        <v>0</v>
      </c>
      <c r="H208" s="65" t="s">
        <v>81</v>
      </c>
      <c r="I208" s="221" t="s">
        <v>82</v>
      </c>
      <c r="J208" s="220" t="s">
        <v>83</v>
      </c>
      <c r="K208" s="66" t="s">
        <v>13614</v>
      </c>
      <c r="L208" s="68">
        <v>14307200</v>
      </c>
      <c r="M208" s="221" t="s">
        <v>85</v>
      </c>
      <c r="N208" s="66" t="s">
        <v>10252</v>
      </c>
      <c r="O208" s="66">
        <v>1193435145</v>
      </c>
      <c r="P208" s="65">
        <v>28</v>
      </c>
      <c r="Q208" s="78">
        <v>45670</v>
      </c>
      <c r="R208" s="66">
        <v>5573604000</v>
      </c>
      <c r="S208" s="78">
        <v>45680</v>
      </c>
      <c r="T208" s="68">
        <v>14307200</v>
      </c>
      <c r="U208" s="65" t="s">
        <v>87</v>
      </c>
      <c r="V208" s="68">
        <v>36557666</v>
      </c>
      <c r="W208" s="67" t="s">
        <v>8339</v>
      </c>
      <c r="X208" s="70">
        <v>45680</v>
      </c>
      <c r="Y208" s="70">
        <v>45680</v>
      </c>
      <c r="Z208" s="70" t="s">
        <v>89</v>
      </c>
      <c r="AA208" s="70">
        <v>45808</v>
      </c>
      <c r="AB208" s="49">
        <f t="shared" si="15"/>
        <v>128</v>
      </c>
      <c r="AC208" s="65">
        <v>4</v>
      </c>
      <c r="AD208" s="424">
        <v>4736000</v>
      </c>
      <c r="AE208" s="65">
        <v>1</v>
      </c>
      <c r="AF208" s="78">
        <v>45838</v>
      </c>
      <c r="AG208" s="49">
        <f t="shared" si="16"/>
        <v>30</v>
      </c>
      <c r="AH208" s="65">
        <v>0</v>
      </c>
      <c r="AI208" s="68">
        <v>0</v>
      </c>
      <c r="AJ208" s="65" t="s">
        <v>89</v>
      </c>
      <c r="AK208" s="78" t="s">
        <v>89</v>
      </c>
      <c r="AL208" s="65">
        <v>0</v>
      </c>
      <c r="AM208" s="78" t="s">
        <v>89</v>
      </c>
      <c r="AN208" s="78" t="s">
        <v>89</v>
      </c>
      <c r="AO208" s="78" t="s">
        <v>89</v>
      </c>
      <c r="AP208" s="49">
        <f t="shared" si="17"/>
        <v>0</v>
      </c>
      <c r="AQ208" s="49">
        <f>+L208+AD208-AI208</f>
        <v>19043200</v>
      </c>
      <c r="AR208" s="65" t="s">
        <v>87</v>
      </c>
      <c r="AS208" s="68">
        <v>15571200</v>
      </c>
      <c r="AT208" s="65" t="s">
        <v>90</v>
      </c>
      <c r="AU208" s="68">
        <v>0</v>
      </c>
      <c r="AV208" s="75" t="s">
        <v>89</v>
      </c>
      <c r="AW208" s="423">
        <v>19043200</v>
      </c>
      <c r="AX208" s="79">
        <f t="shared" si="18"/>
        <v>0</v>
      </c>
      <c r="AY208" s="223">
        <f t="shared" si="19"/>
        <v>1</v>
      </c>
      <c r="AZ208" s="74">
        <v>1</v>
      </c>
      <c r="BA208" s="75" t="s">
        <v>89</v>
      </c>
      <c r="BB208" s="65" t="s">
        <v>103</v>
      </c>
      <c r="BC208" s="66" t="s">
        <v>13613</v>
      </c>
      <c r="BD208" s="221" t="s">
        <v>87</v>
      </c>
      <c r="BE208" s="221" t="s">
        <v>87</v>
      </c>
    </row>
    <row r="209" spans="2:57" x14ac:dyDescent="0.25">
      <c r="B209" s="221">
        <v>2025</v>
      </c>
      <c r="C209" s="221">
        <v>891780111</v>
      </c>
      <c r="D209" s="221" t="s">
        <v>78</v>
      </c>
      <c r="E209" s="65" t="s">
        <v>13612</v>
      </c>
      <c r="F209" s="65" t="s">
        <v>13611</v>
      </c>
      <c r="G209" s="306">
        <v>0</v>
      </c>
      <c r="H209" s="65" t="s">
        <v>81</v>
      </c>
      <c r="I209" s="221" t="s">
        <v>82</v>
      </c>
      <c r="J209" s="220" t="s">
        <v>83</v>
      </c>
      <c r="K209" s="66" t="s">
        <v>13610</v>
      </c>
      <c r="L209" s="68">
        <v>9825000</v>
      </c>
      <c r="M209" s="221" t="s">
        <v>85</v>
      </c>
      <c r="N209" s="66" t="s">
        <v>9035</v>
      </c>
      <c r="O209" s="66">
        <v>36641670</v>
      </c>
      <c r="P209" s="65">
        <v>27</v>
      </c>
      <c r="Q209" s="78">
        <v>45670</v>
      </c>
      <c r="R209" s="66">
        <v>2494141000</v>
      </c>
      <c r="S209" s="78">
        <v>45680</v>
      </c>
      <c r="T209" s="68">
        <v>9825000</v>
      </c>
      <c r="U209" s="65" t="s">
        <v>87</v>
      </c>
      <c r="V209" s="68">
        <v>8742360</v>
      </c>
      <c r="W209" s="67" t="s">
        <v>13290</v>
      </c>
      <c r="X209" s="70">
        <v>45680</v>
      </c>
      <c r="Y209" s="70">
        <v>45680</v>
      </c>
      <c r="Z209" s="70" t="s">
        <v>89</v>
      </c>
      <c r="AA209" s="70">
        <v>45808</v>
      </c>
      <c r="AB209" s="49">
        <f t="shared" si="15"/>
        <v>128</v>
      </c>
      <c r="AC209" s="65">
        <v>2</v>
      </c>
      <c r="AD209" s="424">
        <v>975000</v>
      </c>
      <c r="AE209" s="65">
        <v>1</v>
      </c>
      <c r="AF209" s="78">
        <v>45821</v>
      </c>
      <c r="AG209" s="49">
        <f t="shared" si="16"/>
        <v>13</v>
      </c>
      <c r="AH209" s="65">
        <v>0</v>
      </c>
      <c r="AI209" s="68">
        <v>0</v>
      </c>
      <c r="AJ209" s="65" t="s">
        <v>89</v>
      </c>
      <c r="AK209" s="78" t="s">
        <v>89</v>
      </c>
      <c r="AL209" s="65">
        <v>0</v>
      </c>
      <c r="AM209" s="78" t="s">
        <v>89</v>
      </c>
      <c r="AN209" s="78" t="s">
        <v>89</v>
      </c>
      <c r="AO209" s="78" t="s">
        <v>89</v>
      </c>
      <c r="AP209" s="49">
        <f t="shared" si="17"/>
        <v>0</v>
      </c>
      <c r="AQ209" s="49">
        <f>+L209+AD209-AI209</f>
        <v>10800000</v>
      </c>
      <c r="AR209" s="65" t="s">
        <v>87</v>
      </c>
      <c r="AS209" s="68">
        <v>9825000</v>
      </c>
      <c r="AT209" s="65" t="s">
        <v>90</v>
      </c>
      <c r="AU209" s="68">
        <v>0</v>
      </c>
      <c r="AV209" s="75" t="s">
        <v>89</v>
      </c>
      <c r="AW209" s="423">
        <v>10800000</v>
      </c>
      <c r="AX209" s="79">
        <f t="shared" si="18"/>
        <v>0</v>
      </c>
      <c r="AY209" s="223">
        <f t="shared" si="19"/>
        <v>1</v>
      </c>
      <c r="AZ209" s="74">
        <v>1</v>
      </c>
      <c r="BA209" s="75" t="s">
        <v>89</v>
      </c>
      <c r="BB209" s="65" t="s">
        <v>103</v>
      </c>
      <c r="BC209" s="66" t="s">
        <v>13609</v>
      </c>
      <c r="BD209" s="221" t="s">
        <v>87</v>
      </c>
      <c r="BE209" s="221" t="s">
        <v>87</v>
      </c>
    </row>
    <row r="210" spans="2:57" x14ac:dyDescent="0.25">
      <c r="B210" s="221">
        <v>2025</v>
      </c>
      <c r="C210" s="221">
        <v>891780111</v>
      </c>
      <c r="D210" s="221" t="s">
        <v>78</v>
      </c>
      <c r="E210" s="65" t="s">
        <v>13608</v>
      </c>
      <c r="F210" s="65" t="s">
        <v>13607</v>
      </c>
      <c r="G210" s="306">
        <v>0</v>
      </c>
      <c r="H210" s="65" t="s">
        <v>81</v>
      </c>
      <c r="I210" s="221" t="s">
        <v>82</v>
      </c>
      <c r="J210" s="220" t="s">
        <v>83</v>
      </c>
      <c r="K210" s="66" t="s">
        <v>13606</v>
      </c>
      <c r="L210" s="68">
        <v>15161100</v>
      </c>
      <c r="M210" s="221" t="s">
        <v>85</v>
      </c>
      <c r="N210" s="66" t="s">
        <v>11579</v>
      </c>
      <c r="O210" s="66">
        <v>1082902423</v>
      </c>
      <c r="P210" s="65">
        <v>28</v>
      </c>
      <c r="Q210" s="78">
        <v>45670</v>
      </c>
      <c r="R210" s="66">
        <v>5573604000</v>
      </c>
      <c r="S210" s="78">
        <v>45680</v>
      </c>
      <c r="T210" s="68">
        <v>15161100</v>
      </c>
      <c r="U210" s="65" t="s">
        <v>87</v>
      </c>
      <c r="V210" s="68">
        <v>57461216</v>
      </c>
      <c r="W210" s="67" t="s">
        <v>8478</v>
      </c>
      <c r="X210" s="70">
        <v>45680</v>
      </c>
      <c r="Y210" s="70">
        <v>45680</v>
      </c>
      <c r="Z210" s="70" t="s">
        <v>89</v>
      </c>
      <c r="AA210" s="70">
        <v>45808</v>
      </c>
      <c r="AB210" s="49">
        <f t="shared" si="15"/>
        <v>128</v>
      </c>
      <c r="AC210" s="65">
        <v>2</v>
      </c>
      <c r="AD210" s="424">
        <v>3472000</v>
      </c>
      <c r="AE210" s="65">
        <v>1</v>
      </c>
      <c r="AF210" s="78">
        <v>45838</v>
      </c>
      <c r="AG210" s="49">
        <f t="shared" si="16"/>
        <v>30</v>
      </c>
      <c r="AH210" s="65">
        <v>0</v>
      </c>
      <c r="AI210" s="68">
        <v>0</v>
      </c>
      <c r="AJ210" s="65" t="s">
        <v>89</v>
      </c>
      <c r="AK210" s="78" t="s">
        <v>89</v>
      </c>
      <c r="AL210" s="65">
        <v>0</v>
      </c>
      <c r="AM210" s="78" t="s">
        <v>89</v>
      </c>
      <c r="AN210" s="78" t="s">
        <v>89</v>
      </c>
      <c r="AO210" s="78" t="s">
        <v>89</v>
      </c>
      <c r="AP210" s="49">
        <f t="shared" si="17"/>
        <v>0</v>
      </c>
      <c r="AQ210" s="49">
        <f>+L210+AD210-AI210</f>
        <v>18633100</v>
      </c>
      <c r="AR210" s="65" t="s">
        <v>87</v>
      </c>
      <c r="AS210" s="68">
        <v>15161100</v>
      </c>
      <c r="AT210" s="65" t="s">
        <v>90</v>
      </c>
      <c r="AU210" s="68">
        <v>0</v>
      </c>
      <c r="AV210" s="75" t="s">
        <v>89</v>
      </c>
      <c r="AW210" s="423">
        <v>18633100</v>
      </c>
      <c r="AX210" s="79">
        <f t="shared" si="18"/>
        <v>0</v>
      </c>
      <c r="AY210" s="223">
        <f t="shared" si="19"/>
        <v>1</v>
      </c>
      <c r="AZ210" s="74">
        <v>1</v>
      </c>
      <c r="BA210" s="75" t="s">
        <v>89</v>
      </c>
      <c r="BB210" s="65" t="s">
        <v>103</v>
      </c>
      <c r="BC210" s="66" t="s">
        <v>13605</v>
      </c>
      <c r="BD210" s="221" t="s">
        <v>87</v>
      </c>
      <c r="BE210" s="221" t="s">
        <v>87</v>
      </c>
    </row>
    <row r="211" spans="2:57" x14ac:dyDescent="0.25">
      <c r="B211" s="221">
        <v>2025</v>
      </c>
      <c r="C211" s="221">
        <v>891780111</v>
      </c>
      <c r="D211" s="221" t="s">
        <v>78</v>
      </c>
      <c r="E211" s="65" t="s">
        <v>13604</v>
      </c>
      <c r="F211" s="65" t="s">
        <v>13603</v>
      </c>
      <c r="G211" s="306">
        <v>0</v>
      </c>
      <c r="H211" s="65" t="s">
        <v>81</v>
      </c>
      <c r="I211" s="221" t="s">
        <v>82</v>
      </c>
      <c r="J211" s="220" t="s">
        <v>83</v>
      </c>
      <c r="K211" s="66" t="s">
        <v>13602</v>
      </c>
      <c r="L211" s="68">
        <v>21150000</v>
      </c>
      <c r="M211" s="221" t="s">
        <v>85</v>
      </c>
      <c r="N211" s="66" t="s">
        <v>13601</v>
      </c>
      <c r="O211" s="66">
        <v>1082990998</v>
      </c>
      <c r="P211" s="65">
        <v>28</v>
      </c>
      <c r="Q211" s="78">
        <v>45670</v>
      </c>
      <c r="R211" s="66">
        <v>5573604000</v>
      </c>
      <c r="S211" s="78">
        <v>45680</v>
      </c>
      <c r="T211" s="68">
        <v>21150000</v>
      </c>
      <c r="U211" s="65" t="s">
        <v>87</v>
      </c>
      <c r="V211" s="68">
        <v>57461216</v>
      </c>
      <c r="W211" s="67" t="s">
        <v>8478</v>
      </c>
      <c r="X211" s="70">
        <v>45680</v>
      </c>
      <c r="Y211" s="70">
        <v>45680</v>
      </c>
      <c r="Z211" s="70" t="s">
        <v>89</v>
      </c>
      <c r="AA211" s="70">
        <v>45808</v>
      </c>
      <c r="AB211" s="49">
        <f t="shared" si="15"/>
        <v>128</v>
      </c>
      <c r="AC211" s="65">
        <v>0</v>
      </c>
      <c r="AD211" s="424">
        <v>0</v>
      </c>
      <c r="AE211" s="65">
        <v>0</v>
      </c>
      <c r="AF211" s="78" t="s">
        <v>89</v>
      </c>
      <c r="AG211" s="49">
        <f t="shared" si="16"/>
        <v>0</v>
      </c>
      <c r="AH211" s="65">
        <v>1</v>
      </c>
      <c r="AI211" s="68">
        <v>14100000</v>
      </c>
      <c r="AJ211" s="70">
        <v>45720</v>
      </c>
      <c r="AK211" s="70">
        <v>45720</v>
      </c>
      <c r="AL211" s="65">
        <v>0</v>
      </c>
      <c r="AM211" s="78" t="s">
        <v>89</v>
      </c>
      <c r="AN211" s="78" t="s">
        <v>89</v>
      </c>
      <c r="AO211" s="78" t="s">
        <v>89</v>
      </c>
      <c r="AP211" s="49">
        <f t="shared" si="17"/>
        <v>0</v>
      </c>
      <c r="AQ211" s="49">
        <f>+L211+AD211-AI211</f>
        <v>7050000</v>
      </c>
      <c r="AR211" s="65" t="s">
        <v>87</v>
      </c>
      <c r="AS211" s="68">
        <v>21150000</v>
      </c>
      <c r="AT211" s="65" t="s">
        <v>90</v>
      </c>
      <c r="AU211" s="68">
        <v>0</v>
      </c>
      <c r="AV211" s="75" t="s">
        <v>89</v>
      </c>
      <c r="AW211" s="423">
        <v>7050000</v>
      </c>
      <c r="AX211" s="79">
        <f t="shared" si="18"/>
        <v>0</v>
      </c>
      <c r="AY211" s="223">
        <f t="shared" si="19"/>
        <v>1</v>
      </c>
      <c r="AZ211" s="74">
        <v>1</v>
      </c>
      <c r="BA211" s="78">
        <v>45730</v>
      </c>
      <c r="BB211" s="65" t="s">
        <v>150</v>
      </c>
      <c r="BC211" s="66" t="s">
        <v>13600</v>
      </c>
      <c r="BD211" s="221" t="s">
        <v>87</v>
      </c>
      <c r="BE211" s="221" t="s">
        <v>87</v>
      </c>
    </row>
    <row r="212" spans="2:57" x14ac:dyDescent="0.25">
      <c r="B212" s="221">
        <v>2025</v>
      </c>
      <c r="C212" s="221">
        <v>891780111</v>
      </c>
      <c r="D212" s="221" t="s">
        <v>78</v>
      </c>
      <c r="E212" s="65" t="s">
        <v>13599</v>
      </c>
      <c r="F212" s="65" t="s">
        <v>13598</v>
      </c>
      <c r="G212" s="306">
        <v>0</v>
      </c>
      <c r="H212" s="65" t="s">
        <v>81</v>
      </c>
      <c r="I212" s="221" t="s">
        <v>82</v>
      </c>
      <c r="J212" s="220" t="s">
        <v>83</v>
      </c>
      <c r="K212" s="66" t="s">
        <v>13597</v>
      </c>
      <c r="L212" s="68">
        <v>14202000</v>
      </c>
      <c r="M212" s="221" t="s">
        <v>85</v>
      </c>
      <c r="N212" s="66" t="s">
        <v>10446</v>
      </c>
      <c r="O212" s="66">
        <v>1048936224</v>
      </c>
      <c r="P212" s="65">
        <v>28</v>
      </c>
      <c r="Q212" s="78">
        <v>45670</v>
      </c>
      <c r="R212" s="66">
        <v>5573604000</v>
      </c>
      <c r="S212" s="78">
        <v>45680</v>
      </c>
      <c r="T212" s="68">
        <v>14202000</v>
      </c>
      <c r="U212" s="65" t="s">
        <v>87</v>
      </c>
      <c r="V212" s="68">
        <v>57464638</v>
      </c>
      <c r="W212" s="67" t="s">
        <v>9570</v>
      </c>
      <c r="X212" s="70">
        <v>45680</v>
      </c>
      <c r="Y212" s="70">
        <v>45680</v>
      </c>
      <c r="Z212" s="70" t="s">
        <v>89</v>
      </c>
      <c r="AA212" s="70">
        <v>45808</v>
      </c>
      <c r="AB212" s="49">
        <f t="shared" si="15"/>
        <v>128</v>
      </c>
      <c r="AC212" s="65">
        <v>2</v>
      </c>
      <c r="AD212" s="424">
        <v>3156000</v>
      </c>
      <c r="AE212" s="65">
        <v>1</v>
      </c>
      <c r="AF212" s="78">
        <v>45838</v>
      </c>
      <c r="AG212" s="49">
        <f t="shared" si="16"/>
        <v>30</v>
      </c>
      <c r="AH212" s="65">
        <v>0</v>
      </c>
      <c r="AI212" s="68">
        <v>0</v>
      </c>
      <c r="AJ212" s="65" t="s">
        <v>89</v>
      </c>
      <c r="AK212" s="78" t="s">
        <v>89</v>
      </c>
      <c r="AL212" s="65">
        <v>0</v>
      </c>
      <c r="AM212" s="78" t="s">
        <v>89</v>
      </c>
      <c r="AN212" s="78" t="s">
        <v>89</v>
      </c>
      <c r="AO212" s="78" t="s">
        <v>89</v>
      </c>
      <c r="AP212" s="49">
        <f t="shared" si="17"/>
        <v>0</v>
      </c>
      <c r="AQ212" s="49">
        <f>+L212+AD212-AI212</f>
        <v>17358000</v>
      </c>
      <c r="AR212" s="65" t="s">
        <v>87</v>
      </c>
      <c r="AS212" s="68">
        <v>14202000</v>
      </c>
      <c r="AT212" s="65" t="s">
        <v>90</v>
      </c>
      <c r="AU212" s="68">
        <v>0</v>
      </c>
      <c r="AV212" s="75" t="s">
        <v>89</v>
      </c>
      <c r="AW212" s="423">
        <v>17358000</v>
      </c>
      <c r="AX212" s="79">
        <f t="shared" si="18"/>
        <v>0</v>
      </c>
      <c r="AY212" s="223">
        <f t="shared" si="19"/>
        <v>1</v>
      </c>
      <c r="AZ212" s="74">
        <v>1</v>
      </c>
      <c r="BA212" s="75" t="s">
        <v>89</v>
      </c>
      <c r="BB212" s="65" t="s">
        <v>103</v>
      </c>
      <c r="BC212" s="66" t="s">
        <v>13596</v>
      </c>
      <c r="BD212" s="221" t="s">
        <v>87</v>
      </c>
      <c r="BE212" s="221" t="s">
        <v>87</v>
      </c>
    </row>
    <row r="213" spans="2:57" x14ac:dyDescent="0.25">
      <c r="B213" s="221">
        <v>2025</v>
      </c>
      <c r="C213" s="221">
        <v>891780111</v>
      </c>
      <c r="D213" s="221" t="s">
        <v>78</v>
      </c>
      <c r="E213" s="65" t="s">
        <v>13595</v>
      </c>
      <c r="F213" s="65" t="s">
        <v>13594</v>
      </c>
      <c r="G213" s="306">
        <v>0</v>
      </c>
      <c r="H213" s="65" t="s">
        <v>81</v>
      </c>
      <c r="I213" s="221" t="s">
        <v>82</v>
      </c>
      <c r="J213" s="220" t="s">
        <v>83</v>
      </c>
      <c r="K213" s="66" t="s">
        <v>13593</v>
      </c>
      <c r="L213" s="68">
        <v>15161100</v>
      </c>
      <c r="M213" s="221" t="s">
        <v>85</v>
      </c>
      <c r="N213" s="66" t="s">
        <v>9030</v>
      </c>
      <c r="O213" s="66">
        <v>57428847</v>
      </c>
      <c r="P213" s="65">
        <v>28</v>
      </c>
      <c r="Q213" s="78">
        <v>45670</v>
      </c>
      <c r="R213" s="66">
        <v>5573604000</v>
      </c>
      <c r="S213" s="78">
        <v>45680</v>
      </c>
      <c r="T213" s="68">
        <v>15161100</v>
      </c>
      <c r="U213" s="65" t="s">
        <v>87</v>
      </c>
      <c r="V213" s="68">
        <v>8742360</v>
      </c>
      <c r="W213" s="67" t="s">
        <v>13290</v>
      </c>
      <c r="X213" s="70">
        <v>45680</v>
      </c>
      <c r="Y213" s="70">
        <v>45680</v>
      </c>
      <c r="Z213" s="70" t="s">
        <v>89</v>
      </c>
      <c r="AA213" s="70">
        <v>45808</v>
      </c>
      <c r="AB213" s="49">
        <f t="shared" si="15"/>
        <v>128</v>
      </c>
      <c r="AC213" s="65">
        <v>2</v>
      </c>
      <c r="AD213" s="424">
        <v>1504600</v>
      </c>
      <c r="AE213" s="65">
        <v>1</v>
      </c>
      <c r="AF213" s="78">
        <v>45821</v>
      </c>
      <c r="AG213" s="49">
        <f t="shared" si="16"/>
        <v>13</v>
      </c>
      <c r="AH213" s="65">
        <v>0</v>
      </c>
      <c r="AI213" s="68">
        <v>0</v>
      </c>
      <c r="AJ213" s="65" t="s">
        <v>89</v>
      </c>
      <c r="AK213" s="78" t="s">
        <v>89</v>
      </c>
      <c r="AL213" s="65">
        <v>0</v>
      </c>
      <c r="AM213" s="78" t="s">
        <v>89</v>
      </c>
      <c r="AN213" s="78" t="s">
        <v>89</v>
      </c>
      <c r="AO213" s="78" t="s">
        <v>89</v>
      </c>
      <c r="AP213" s="49">
        <f t="shared" si="17"/>
        <v>0</v>
      </c>
      <c r="AQ213" s="49">
        <f>+L213+AD213-AI213</f>
        <v>16665700</v>
      </c>
      <c r="AR213" s="65" t="s">
        <v>87</v>
      </c>
      <c r="AS213" s="68">
        <v>15161100</v>
      </c>
      <c r="AT213" s="65" t="s">
        <v>90</v>
      </c>
      <c r="AU213" s="68">
        <v>0</v>
      </c>
      <c r="AV213" s="75" t="s">
        <v>89</v>
      </c>
      <c r="AW213" s="423">
        <v>16665700</v>
      </c>
      <c r="AX213" s="79">
        <f t="shared" si="18"/>
        <v>0</v>
      </c>
      <c r="AY213" s="223">
        <f t="shared" si="19"/>
        <v>1</v>
      </c>
      <c r="AZ213" s="74">
        <v>1</v>
      </c>
      <c r="BA213" s="75" t="s">
        <v>89</v>
      </c>
      <c r="BB213" s="65" t="s">
        <v>103</v>
      </c>
      <c r="BC213" s="66" t="s">
        <v>13592</v>
      </c>
      <c r="BD213" s="221" t="s">
        <v>87</v>
      </c>
      <c r="BE213" s="221" t="s">
        <v>87</v>
      </c>
    </row>
    <row r="214" spans="2:57" x14ac:dyDescent="0.25">
      <c r="B214" s="221">
        <v>2025</v>
      </c>
      <c r="C214" s="221">
        <v>891780111</v>
      </c>
      <c r="D214" s="221" t="s">
        <v>78</v>
      </c>
      <c r="E214" s="65" t="s">
        <v>13591</v>
      </c>
      <c r="F214" s="65" t="s">
        <v>13590</v>
      </c>
      <c r="G214" s="306">
        <v>0</v>
      </c>
      <c r="H214" s="65" t="s">
        <v>81</v>
      </c>
      <c r="I214" s="221" t="s">
        <v>82</v>
      </c>
      <c r="J214" s="220" t="s">
        <v>83</v>
      </c>
      <c r="K214" s="66" t="s">
        <v>13589</v>
      </c>
      <c r="L214" s="68">
        <v>12445000</v>
      </c>
      <c r="M214" s="221" t="s">
        <v>85</v>
      </c>
      <c r="N214" s="66" t="s">
        <v>10688</v>
      </c>
      <c r="O214" s="66">
        <v>1004371625</v>
      </c>
      <c r="P214" s="65">
        <v>28</v>
      </c>
      <c r="Q214" s="78">
        <v>45670</v>
      </c>
      <c r="R214" s="66">
        <v>5573604000</v>
      </c>
      <c r="S214" s="78">
        <v>45680</v>
      </c>
      <c r="T214" s="68">
        <v>12445000</v>
      </c>
      <c r="U214" s="65" t="s">
        <v>87</v>
      </c>
      <c r="V214" s="68">
        <v>21400608</v>
      </c>
      <c r="W214" s="67" t="s">
        <v>10687</v>
      </c>
      <c r="X214" s="70">
        <v>45680</v>
      </c>
      <c r="Y214" s="70">
        <v>45680</v>
      </c>
      <c r="Z214" s="70" t="s">
        <v>89</v>
      </c>
      <c r="AA214" s="70">
        <v>45808</v>
      </c>
      <c r="AB214" s="49">
        <f t="shared" si="15"/>
        <v>128</v>
      </c>
      <c r="AC214" s="65">
        <v>2</v>
      </c>
      <c r="AD214" s="424">
        <v>2850000</v>
      </c>
      <c r="AE214" s="65">
        <v>1</v>
      </c>
      <c r="AF214" s="78">
        <v>45838</v>
      </c>
      <c r="AG214" s="49">
        <f t="shared" si="16"/>
        <v>30</v>
      </c>
      <c r="AH214" s="65">
        <v>0</v>
      </c>
      <c r="AI214" s="68">
        <v>0</v>
      </c>
      <c r="AJ214" s="65" t="s">
        <v>89</v>
      </c>
      <c r="AK214" s="78" t="s">
        <v>89</v>
      </c>
      <c r="AL214" s="65">
        <v>0</v>
      </c>
      <c r="AM214" s="78" t="s">
        <v>89</v>
      </c>
      <c r="AN214" s="78" t="s">
        <v>89</v>
      </c>
      <c r="AO214" s="78" t="s">
        <v>89</v>
      </c>
      <c r="AP214" s="49">
        <f t="shared" si="17"/>
        <v>0</v>
      </c>
      <c r="AQ214" s="49">
        <f>+L214+AD214-AI214</f>
        <v>15295000</v>
      </c>
      <c r="AR214" s="65" t="s">
        <v>87</v>
      </c>
      <c r="AS214" s="68">
        <v>12445000</v>
      </c>
      <c r="AT214" s="65" t="s">
        <v>90</v>
      </c>
      <c r="AU214" s="68">
        <v>0</v>
      </c>
      <c r="AV214" s="75" t="s">
        <v>89</v>
      </c>
      <c r="AW214" s="423">
        <v>15295000</v>
      </c>
      <c r="AX214" s="79">
        <f t="shared" si="18"/>
        <v>0</v>
      </c>
      <c r="AY214" s="223">
        <f t="shared" si="19"/>
        <v>1</v>
      </c>
      <c r="AZ214" s="74">
        <v>1</v>
      </c>
      <c r="BA214" s="75" t="s">
        <v>89</v>
      </c>
      <c r="BB214" s="65" t="s">
        <v>103</v>
      </c>
      <c r="BC214" s="66" t="s">
        <v>13588</v>
      </c>
      <c r="BD214" s="221" t="s">
        <v>87</v>
      </c>
      <c r="BE214" s="221" t="s">
        <v>87</v>
      </c>
    </row>
    <row r="215" spans="2:57" x14ac:dyDescent="0.25">
      <c r="B215" s="221">
        <v>2025</v>
      </c>
      <c r="C215" s="221">
        <v>891780111</v>
      </c>
      <c r="D215" s="221" t="s">
        <v>78</v>
      </c>
      <c r="E215" s="65" t="s">
        <v>13587</v>
      </c>
      <c r="F215" s="65" t="s">
        <v>13586</v>
      </c>
      <c r="G215" s="306">
        <v>0</v>
      </c>
      <c r="H215" s="65" t="s">
        <v>81</v>
      </c>
      <c r="I215" s="221" t="s">
        <v>82</v>
      </c>
      <c r="J215" s="220" t="s">
        <v>83</v>
      </c>
      <c r="K215" s="66" t="s">
        <v>13511</v>
      </c>
      <c r="L215" s="68">
        <v>11571700</v>
      </c>
      <c r="M215" s="221" t="s">
        <v>85</v>
      </c>
      <c r="N215" s="66" t="s">
        <v>10588</v>
      </c>
      <c r="O215" s="66">
        <v>84456169</v>
      </c>
      <c r="P215" s="65">
        <v>27</v>
      </c>
      <c r="Q215" s="78">
        <v>45670</v>
      </c>
      <c r="R215" s="66">
        <v>2494141000</v>
      </c>
      <c r="S215" s="78">
        <v>45680</v>
      </c>
      <c r="T215" s="68">
        <v>11571700</v>
      </c>
      <c r="U215" s="65" t="s">
        <v>87</v>
      </c>
      <c r="V215" s="68">
        <v>8742360</v>
      </c>
      <c r="W215" s="67" t="s">
        <v>13290</v>
      </c>
      <c r="X215" s="70">
        <v>45680</v>
      </c>
      <c r="Y215" s="70">
        <v>45680</v>
      </c>
      <c r="Z215" s="70" t="s">
        <v>89</v>
      </c>
      <c r="AA215" s="70">
        <v>45808</v>
      </c>
      <c r="AB215" s="49">
        <f t="shared" si="15"/>
        <v>128</v>
      </c>
      <c r="AC215" s="65">
        <v>2</v>
      </c>
      <c r="AD215" s="424">
        <v>2650000</v>
      </c>
      <c r="AE215" s="65">
        <v>1</v>
      </c>
      <c r="AF215" s="78">
        <v>45838</v>
      </c>
      <c r="AG215" s="49">
        <f t="shared" si="16"/>
        <v>30</v>
      </c>
      <c r="AH215" s="65">
        <v>0</v>
      </c>
      <c r="AI215" s="68">
        <v>0</v>
      </c>
      <c r="AJ215" s="65" t="s">
        <v>89</v>
      </c>
      <c r="AK215" s="78" t="s">
        <v>89</v>
      </c>
      <c r="AL215" s="65">
        <v>0</v>
      </c>
      <c r="AM215" s="78" t="s">
        <v>89</v>
      </c>
      <c r="AN215" s="78" t="s">
        <v>89</v>
      </c>
      <c r="AO215" s="78" t="s">
        <v>89</v>
      </c>
      <c r="AP215" s="49">
        <f t="shared" si="17"/>
        <v>0</v>
      </c>
      <c r="AQ215" s="49">
        <f>+L215+AD215-AI215</f>
        <v>14221700</v>
      </c>
      <c r="AR215" s="65" t="s">
        <v>87</v>
      </c>
      <c r="AS215" s="68">
        <v>11571700</v>
      </c>
      <c r="AT215" s="65" t="s">
        <v>90</v>
      </c>
      <c r="AU215" s="68">
        <v>0</v>
      </c>
      <c r="AV215" s="75" t="s">
        <v>89</v>
      </c>
      <c r="AW215" s="423">
        <v>14221700</v>
      </c>
      <c r="AX215" s="79">
        <f t="shared" si="18"/>
        <v>0</v>
      </c>
      <c r="AY215" s="223">
        <f t="shared" si="19"/>
        <v>1</v>
      </c>
      <c r="AZ215" s="74">
        <v>1</v>
      </c>
      <c r="BA215" s="75" t="s">
        <v>89</v>
      </c>
      <c r="BB215" s="65" t="s">
        <v>103</v>
      </c>
      <c r="BC215" s="66" t="s">
        <v>13585</v>
      </c>
      <c r="BD215" s="221" t="s">
        <v>87</v>
      </c>
      <c r="BE215" s="221" t="s">
        <v>87</v>
      </c>
    </row>
    <row r="216" spans="2:57" x14ac:dyDescent="0.25">
      <c r="B216" s="221">
        <v>2025</v>
      </c>
      <c r="C216" s="221">
        <v>891780111</v>
      </c>
      <c r="D216" s="221" t="s">
        <v>78</v>
      </c>
      <c r="E216" s="65" t="s">
        <v>13584</v>
      </c>
      <c r="F216" s="65" t="s">
        <v>13583</v>
      </c>
      <c r="G216" s="306">
        <v>0</v>
      </c>
      <c r="H216" s="65" t="s">
        <v>81</v>
      </c>
      <c r="I216" s="221" t="s">
        <v>82</v>
      </c>
      <c r="J216" s="220" t="s">
        <v>83</v>
      </c>
      <c r="K216" s="66" t="s">
        <v>13582</v>
      </c>
      <c r="L216" s="68">
        <v>12825000</v>
      </c>
      <c r="M216" s="221" t="s">
        <v>85</v>
      </c>
      <c r="N216" s="66" t="s">
        <v>11035</v>
      </c>
      <c r="O216" s="66">
        <v>84455851</v>
      </c>
      <c r="P216" s="65">
        <v>28</v>
      </c>
      <c r="Q216" s="78">
        <v>45670</v>
      </c>
      <c r="R216" s="66">
        <v>5573604000</v>
      </c>
      <c r="S216" s="78">
        <v>45680</v>
      </c>
      <c r="T216" s="68">
        <v>12825000</v>
      </c>
      <c r="U216" s="65" t="s">
        <v>87</v>
      </c>
      <c r="V216" s="68">
        <v>57441846</v>
      </c>
      <c r="W216" s="67" t="s">
        <v>8628</v>
      </c>
      <c r="X216" s="70">
        <v>45680</v>
      </c>
      <c r="Y216" s="70">
        <v>45680</v>
      </c>
      <c r="Z216" s="70" t="s">
        <v>89</v>
      </c>
      <c r="AA216" s="70">
        <v>45808</v>
      </c>
      <c r="AB216" s="49">
        <f t="shared" si="15"/>
        <v>128</v>
      </c>
      <c r="AC216" s="65">
        <v>2</v>
      </c>
      <c r="AD216" s="424">
        <v>2850000</v>
      </c>
      <c r="AE216" s="65">
        <v>1</v>
      </c>
      <c r="AF216" s="78">
        <v>45838</v>
      </c>
      <c r="AG216" s="49">
        <f t="shared" si="16"/>
        <v>30</v>
      </c>
      <c r="AH216" s="65">
        <v>0</v>
      </c>
      <c r="AI216" s="68">
        <v>0</v>
      </c>
      <c r="AJ216" s="65" t="s">
        <v>89</v>
      </c>
      <c r="AK216" s="78" t="s">
        <v>89</v>
      </c>
      <c r="AL216" s="65">
        <v>0</v>
      </c>
      <c r="AM216" s="78" t="s">
        <v>89</v>
      </c>
      <c r="AN216" s="78" t="s">
        <v>89</v>
      </c>
      <c r="AO216" s="78" t="s">
        <v>89</v>
      </c>
      <c r="AP216" s="49">
        <f t="shared" si="17"/>
        <v>0</v>
      </c>
      <c r="AQ216" s="49">
        <f>+L216+AD216-AI216</f>
        <v>15675000</v>
      </c>
      <c r="AR216" s="65" t="s">
        <v>87</v>
      </c>
      <c r="AS216" s="68">
        <v>12825000</v>
      </c>
      <c r="AT216" s="65" t="s">
        <v>90</v>
      </c>
      <c r="AU216" s="68">
        <v>0</v>
      </c>
      <c r="AV216" s="75" t="s">
        <v>89</v>
      </c>
      <c r="AW216" s="423">
        <v>15675000</v>
      </c>
      <c r="AX216" s="79">
        <f t="shared" si="18"/>
        <v>0</v>
      </c>
      <c r="AY216" s="223">
        <f t="shared" si="19"/>
        <v>1</v>
      </c>
      <c r="AZ216" s="74">
        <v>1</v>
      </c>
      <c r="BA216" s="75" t="s">
        <v>89</v>
      </c>
      <c r="BB216" s="65" t="s">
        <v>103</v>
      </c>
      <c r="BC216" s="66" t="s">
        <v>13581</v>
      </c>
      <c r="BD216" s="221" t="s">
        <v>87</v>
      </c>
      <c r="BE216" s="221" t="s">
        <v>87</v>
      </c>
    </row>
    <row r="217" spans="2:57" x14ac:dyDescent="0.25">
      <c r="B217" s="221">
        <v>2025</v>
      </c>
      <c r="C217" s="221">
        <v>891780111</v>
      </c>
      <c r="D217" s="221" t="s">
        <v>78</v>
      </c>
      <c r="E217" s="65" t="s">
        <v>13580</v>
      </c>
      <c r="F217" s="65" t="s">
        <v>13579</v>
      </c>
      <c r="G217" s="306">
        <v>0</v>
      </c>
      <c r="H217" s="65" t="s">
        <v>81</v>
      </c>
      <c r="I217" s="221" t="s">
        <v>82</v>
      </c>
      <c r="J217" s="220" t="s">
        <v>83</v>
      </c>
      <c r="K217" s="66" t="s">
        <v>13578</v>
      </c>
      <c r="L217" s="68">
        <v>22706700</v>
      </c>
      <c r="M217" s="221" t="s">
        <v>85</v>
      </c>
      <c r="N217" s="66" t="s">
        <v>10019</v>
      </c>
      <c r="O217" s="66">
        <v>1082944226</v>
      </c>
      <c r="P217" s="65">
        <v>28</v>
      </c>
      <c r="Q217" s="78">
        <v>45670</v>
      </c>
      <c r="R217" s="66">
        <v>5573604000</v>
      </c>
      <c r="S217" s="78">
        <v>45680</v>
      </c>
      <c r="T217" s="68">
        <v>22706700</v>
      </c>
      <c r="U217" s="65" t="s">
        <v>87</v>
      </c>
      <c r="V217" s="68">
        <v>84452087</v>
      </c>
      <c r="W217" s="67" t="s">
        <v>9549</v>
      </c>
      <c r="X217" s="70">
        <v>45680</v>
      </c>
      <c r="Y217" s="70">
        <v>45680</v>
      </c>
      <c r="Z217" s="70" t="s">
        <v>89</v>
      </c>
      <c r="AA217" s="70">
        <v>45808</v>
      </c>
      <c r="AB217" s="49">
        <f t="shared" si="15"/>
        <v>128</v>
      </c>
      <c r="AC217" s="65">
        <v>2</v>
      </c>
      <c r="AD217" s="424">
        <v>5200000</v>
      </c>
      <c r="AE217" s="65">
        <v>1</v>
      </c>
      <c r="AF217" s="78">
        <v>45838</v>
      </c>
      <c r="AG217" s="49">
        <f t="shared" si="16"/>
        <v>30</v>
      </c>
      <c r="AH217" s="65">
        <v>0</v>
      </c>
      <c r="AI217" s="68">
        <v>0</v>
      </c>
      <c r="AJ217" s="65" t="s">
        <v>89</v>
      </c>
      <c r="AK217" s="78" t="s">
        <v>89</v>
      </c>
      <c r="AL217" s="65">
        <v>0</v>
      </c>
      <c r="AM217" s="78" t="s">
        <v>89</v>
      </c>
      <c r="AN217" s="78" t="s">
        <v>89</v>
      </c>
      <c r="AO217" s="78" t="s">
        <v>89</v>
      </c>
      <c r="AP217" s="49">
        <f t="shared" si="17"/>
        <v>0</v>
      </c>
      <c r="AQ217" s="49">
        <f>+L217+AD217-AI217</f>
        <v>27906700</v>
      </c>
      <c r="AR217" s="65" t="s">
        <v>87</v>
      </c>
      <c r="AS217" s="68">
        <v>22706700</v>
      </c>
      <c r="AT217" s="65" t="s">
        <v>90</v>
      </c>
      <c r="AU217" s="68">
        <v>0</v>
      </c>
      <c r="AV217" s="75" t="s">
        <v>89</v>
      </c>
      <c r="AW217" s="423">
        <v>27906700</v>
      </c>
      <c r="AX217" s="79">
        <f t="shared" si="18"/>
        <v>0</v>
      </c>
      <c r="AY217" s="223">
        <f t="shared" si="19"/>
        <v>1</v>
      </c>
      <c r="AZ217" s="74">
        <v>1</v>
      </c>
      <c r="BA217" s="75" t="s">
        <v>89</v>
      </c>
      <c r="BB217" s="65" t="s">
        <v>103</v>
      </c>
      <c r="BC217" s="66" t="s">
        <v>13577</v>
      </c>
      <c r="BD217" s="221" t="s">
        <v>87</v>
      </c>
      <c r="BE217" s="221" t="s">
        <v>87</v>
      </c>
    </row>
    <row r="218" spans="2:57" x14ac:dyDescent="0.25">
      <c r="B218" s="221">
        <v>2025</v>
      </c>
      <c r="C218" s="221">
        <v>891780111</v>
      </c>
      <c r="D218" s="221" t="s">
        <v>78</v>
      </c>
      <c r="E218" s="65" t="s">
        <v>13576</v>
      </c>
      <c r="F218" s="65" t="s">
        <v>13575</v>
      </c>
      <c r="G218" s="306">
        <v>0</v>
      </c>
      <c r="H218" s="65" t="s">
        <v>81</v>
      </c>
      <c r="I218" s="221" t="s">
        <v>82</v>
      </c>
      <c r="J218" s="220" t="s">
        <v>83</v>
      </c>
      <c r="K218" s="66" t="s">
        <v>9921</v>
      </c>
      <c r="L218" s="68">
        <v>15161100</v>
      </c>
      <c r="M218" s="221" t="s">
        <v>85</v>
      </c>
      <c r="N218" s="66" t="s">
        <v>10130</v>
      </c>
      <c r="O218" s="66">
        <v>1081826881</v>
      </c>
      <c r="P218" s="65">
        <v>28</v>
      </c>
      <c r="Q218" s="78">
        <v>45670</v>
      </c>
      <c r="R218" s="66">
        <v>5573604000</v>
      </c>
      <c r="S218" s="78">
        <v>45680</v>
      </c>
      <c r="T218" s="68">
        <v>15161100</v>
      </c>
      <c r="U218" s="65" t="s">
        <v>87</v>
      </c>
      <c r="V218" s="68">
        <v>1192791759</v>
      </c>
      <c r="W218" s="67" t="s">
        <v>6391</v>
      </c>
      <c r="X218" s="70">
        <v>45680</v>
      </c>
      <c r="Y218" s="70">
        <v>45680</v>
      </c>
      <c r="Z218" s="70" t="s">
        <v>89</v>
      </c>
      <c r="AA218" s="70">
        <v>45808</v>
      </c>
      <c r="AB218" s="49">
        <f t="shared" si="15"/>
        <v>128</v>
      </c>
      <c r="AC218" s="65">
        <v>2</v>
      </c>
      <c r="AD218" s="424">
        <v>1736000</v>
      </c>
      <c r="AE218" s="65">
        <v>1</v>
      </c>
      <c r="AF218" s="78">
        <v>45823</v>
      </c>
      <c r="AG218" s="49">
        <f t="shared" si="16"/>
        <v>15</v>
      </c>
      <c r="AH218" s="65">
        <v>0</v>
      </c>
      <c r="AI218" s="68">
        <v>0</v>
      </c>
      <c r="AJ218" s="65" t="s">
        <v>89</v>
      </c>
      <c r="AK218" s="78" t="s">
        <v>89</v>
      </c>
      <c r="AL218" s="65">
        <v>0</v>
      </c>
      <c r="AM218" s="78" t="s">
        <v>89</v>
      </c>
      <c r="AN218" s="78" t="s">
        <v>89</v>
      </c>
      <c r="AO218" s="78" t="s">
        <v>89</v>
      </c>
      <c r="AP218" s="49">
        <f t="shared" si="17"/>
        <v>0</v>
      </c>
      <c r="AQ218" s="49">
        <f>+L218+AD218-AI218</f>
        <v>16897100</v>
      </c>
      <c r="AR218" s="65" t="s">
        <v>87</v>
      </c>
      <c r="AS218" s="68">
        <v>15161100</v>
      </c>
      <c r="AT218" s="65" t="s">
        <v>90</v>
      </c>
      <c r="AU218" s="68">
        <v>0</v>
      </c>
      <c r="AV218" s="75" t="s">
        <v>89</v>
      </c>
      <c r="AW218" s="423">
        <v>16897100</v>
      </c>
      <c r="AX218" s="79">
        <f t="shared" si="18"/>
        <v>0</v>
      </c>
      <c r="AY218" s="223">
        <f t="shared" si="19"/>
        <v>1</v>
      </c>
      <c r="AZ218" s="74">
        <v>1</v>
      </c>
      <c r="BA218" s="75" t="s">
        <v>89</v>
      </c>
      <c r="BB218" s="65" t="s">
        <v>103</v>
      </c>
      <c r="BC218" s="66" t="s">
        <v>13574</v>
      </c>
      <c r="BD218" s="221" t="s">
        <v>87</v>
      </c>
      <c r="BE218" s="221" t="s">
        <v>87</v>
      </c>
    </row>
    <row r="219" spans="2:57" x14ac:dyDescent="0.25">
      <c r="B219" s="221">
        <v>2025</v>
      </c>
      <c r="C219" s="221">
        <v>891780111</v>
      </c>
      <c r="D219" s="221" t="s">
        <v>78</v>
      </c>
      <c r="E219" s="65" t="s">
        <v>13573</v>
      </c>
      <c r="F219" s="65" t="s">
        <v>13572</v>
      </c>
      <c r="G219" s="306">
        <v>0</v>
      </c>
      <c r="H219" s="65" t="s">
        <v>81</v>
      </c>
      <c r="I219" s="221" t="s">
        <v>82</v>
      </c>
      <c r="J219" s="220" t="s">
        <v>83</v>
      </c>
      <c r="K219" s="66" t="s">
        <v>11759</v>
      </c>
      <c r="L219" s="68">
        <v>15739800</v>
      </c>
      <c r="M219" s="221" t="s">
        <v>85</v>
      </c>
      <c r="N219" s="66" t="s">
        <v>10029</v>
      </c>
      <c r="O219" s="66">
        <v>1082941715</v>
      </c>
      <c r="P219" s="65">
        <v>28</v>
      </c>
      <c r="Q219" s="78">
        <v>45670</v>
      </c>
      <c r="R219" s="66">
        <v>5573604000</v>
      </c>
      <c r="S219" s="78">
        <v>45680</v>
      </c>
      <c r="T219" s="68">
        <v>15739800</v>
      </c>
      <c r="U219" s="65" t="s">
        <v>87</v>
      </c>
      <c r="V219" s="68">
        <v>85465146</v>
      </c>
      <c r="W219" s="67" t="s">
        <v>8366</v>
      </c>
      <c r="X219" s="70">
        <v>45680</v>
      </c>
      <c r="Y219" s="70">
        <v>45680</v>
      </c>
      <c r="Z219" s="70" t="s">
        <v>89</v>
      </c>
      <c r="AA219" s="70">
        <v>45808</v>
      </c>
      <c r="AB219" s="49">
        <f t="shared" si="15"/>
        <v>128</v>
      </c>
      <c r="AC219" s="65">
        <v>2</v>
      </c>
      <c r="AD219" s="424">
        <v>3472000</v>
      </c>
      <c r="AE219" s="65">
        <v>1</v>
      </c>
      <c r="AF219" s="78">
        <v>45838</v>
      </c>
      <c r="AG219" s="49">
        <f t="shared" si="16"/>
        <v>30</v>
      </c>
      <c r="AH219" s="65">
        <v>0</v>
      </c>
      <c r="AI219" s="68">
        <v>0</v>
      </c>
      <c r="AJ219" s="65" t="s">
        <v>89</v>
      </c>
      <c r="AK219" s="78" t="s">
        <v>89</v>
      </c>
      <c r="AL219" s="65">
        <v>0</v>
      </c>
      <c r="AM219" s="78" t="s">
        <v>89</v>
      </c>
      <c r="AN219" s="78" t="s">
        <v>89</v>
      </c>
      <c r="AO219" s="78" t="s">
        <v>89</v>
      </c>
      <c r="AP219" s="49">
        <f t="shared" si="17"/>
        <v>0</v>
      </c>
      <c r="AQ219" s="49">
        <f>+L219+AD219-AI219</f>
        <v>19211800</v>
      </c>
      <c r="AR219" s="65" t="s">
        <v>87</v>
      </c>
      <c r="AS219" s="68">
        <v>15739800</v>
      </c>
      <c r="AT219" s="65" t="s">
        <v>90</v>
      </c>
      <c r="AU219" s="68">
        <v>0</v>
      </c>
      <c r="AV219" s="75" t="s">
        <v>89</v>
      </c>
      <c r="AW219" s="423">
        <v>19211800</v>
      </c>
      <c r="AX219" s="79">
        <f t="shared" si="18"/>
        <v>0</v>
      </c>
      <c r="AY219" s="223">
        <f t="shared" si="19"/>
        <v>1</v>
      </c>
      <c r="AZ219" s="74">
        <v>1</v>
      </c>
      <c r="BA219" s="75" t="s">
        <v>89</v>
      </c>
      <c r="BB219" s="65" t="s">
        <v>103</v>
      </c>
      <c r="BC219" s="66" t="s">
        <v>13571</v>
      </c>
      <c r="BD219" s="221" t="s">
        <v>87</v>
      </c>
      <c r="BE219" s="221" t="s">
        <v>87</v>
      </c>
    </row>
    <row r="220" spans="2:57" x14ac:dyDescent="0.25">
      <c r="B220" s="221">
        <v>2025</v>
      </c>
      <c r="C220" s="221">
        <v>891780111</v>
      </c>
      <c r="D220" s="221" t="s">
        <v>78</v>
      </c>
      <c r="E220" s="65" t="s">
        <v>13570</v>
      </c>
      <c r="F220" s="65" t="s">
        <v>13569</v>
      </c>
      <c r="G220" s="306">
        <v>0</v>
      </c>
      <c r="H220" s="65" t="s">
        <v>81</v>
      </c>
      <c r="I220" s="221" t="s">
        <v>82</v>
      </c>
      <c r="J220" s="220" t="s">
        <v>83</v>
      </c>
      <c r="K220" s="66" t="s">
        <v>13568</v>
      </c>
      <c r="L220" s="68">
        <v>15161100</v>
      </c>
      <c r="M220" s="221" t="s">
        <v>85</v>
      </c>
      <c r="N220" s="66" t="s">
        <v>9005</v>
      </c>
      <c r="O220" s="66">
        <v>1082866445</v>
      </c>
      <c r="P220" s="65">
        <v>28</v>
      </c>
      <c r="Q220" s="78">
        <v>45670</v>
      </c>
      <c r="R220" s="66">
        <v>5573604000</v>
      </c>
      <c r="S220" s="78">
        <v>45680</v>
      </c>
      <c r="T220" s="68">
        <v>15161100</v>
      </c>
      <c r="U220" s="65" t="s">
        <v>87</v>
      </c>
      <c r="V220" s="68">
        <v>8742360</v>
      </c>
      <c r="W220" s="67" t="s">
        <v>13290</v>
      </c>
      <c r="X220" s="70">
        <v>45680</v>
      </c>
      <c r="Y220" s="70">
        <v>45680</v>
      </c>
      <c r="Z220" s="70" t="s">
        <v>89</v>
      </c>
      <c r="AA220" s="70">
        <v>45808</v>
      </c>
      <c r="AB220" s="49">
        <f t="shared" si="15"/>
        <v>128</v>
      </c>
      <c r="AC220" s="65">
        <v>2</v>
      </c>
      <c r="AD220" s="424">
        <v>1504600</v>
      </c>
      <c r="AE220" s="65">
        <v>1</v>
      </c>
      <c r="AF220" s="78">
        <v>45821</v>
      </c>
      <c r="AG220" s="49">
        <f t="shared" si="16"/>
        <v>13</v>
      </c>
      <c r="AH220" s="65">
        <v>0</v>
      </c>
      <c r="AI220" s="68">
        <v>0</v>
      </c>
      <c r="AJ220" s="65" t="s">
        <v>89</v>
      </c>
      <c r="AK220" s="78" t="s">
        <v>89</v>
      </c>
      <c r="AL220" s="65">
        <v>0</v>
      </c>
      <c r="AM220" s="78" t="s">
        <v>89</v>
      </c>
      <c r="AN220" s="78" t="s">
        <v>89</v>
      </c>
      <c r="AO220" s="78" t="s">
        <v>89</v>
      </c>
      <c r="AP220" s="49">
        <f t="shared" si="17"/>
        <v>0</v>
      </c>
      <c r="AQ220" s="49">
        <f>+L220+AD220-AI220</f>
        <v>16665700</v>
      </c>
      <c r="AR220" s="65" t="s">
        <v>87</v>
      </c>
      <c r="AS220" s="68">
        <v>15161100</v>
      </c>
      <c r="AT220" s="65" t="s">
        <v>90</v>
      </c>
      <c r="AU220" s="68">
        <v>0</v>
      </c>
      <c r="AV220" s="75" t="s">
        <v>89</v>
      </c>
      <c r="AW220" s="423">
        <v>16665700</v>
      </c>
      <c r="AX220" s="79">
        <f t="shared" si="18"/>
        <v>0</v>
      </c>
      <c r="AY220" s="223">
        <f t="shared" si="19"/>
        <v>1</v>
      </c>
      <c r="AZ220" s="74">
        <v>1</v>
      </c>
      <c r="BA220" s="75" t="s">
        <v>89</v>
      </c>
      <c r="BB220" s="65" t="s">
        <v>103</v>
      </c>
      <c r="BC220" s="66" t="s">
        <v>13567</v>
      </c>
      <c r="BD220" s="221" t="s">
        <v>87</v>
      </c>
      <c r="BE220" s="221" t="s">
        <v>87</v>
      </c>
    </row>
    <row r="221" spans="2:57" x14ac:dyDescent="0.25">
      <c r="B221" s="221">
        <v>2025</v>
      </c>
      <c r="C221" s="221">
        <v>891780111</v>
      </c>
      <c r="D221" s="221" t="s">
        <v>78</v>
      </c>
      <c r="E221" s="65" t="s">
        <v>13566</v>
      </c>
      <c r="F221" s="65" t="s">
        <v>13565</v>
      </c>
      <c r="G221" s="306">
        <v>0</v>
      </c>
      <c r="H221" s="65" t="s">
        <v>81</v>
      </c>
      <c r="I221" s="221" t="s">
        <v>82</v>
      </c>
      <c r="J221" s="220" t="s">
        <v>83</v>
      </c>
      <c r="K221" s="66" t="s">
        <v>13564</v>
      </c>
      <c r="L221" s="68">
        <v>15161100</v>
      </c>
      <c r="M221" s="221" t="s">
        <v>85</v>
      </c>
      <c r="N221" s="66" t="s">
        <v>8798</v>
      </c>
      <c r="O221" s="66">
        <v>32896015</v>
      </c>
      <c r="P221" s="65">
        <v>28</v>
      </c>
      <c r="Q221" s="78">
        <v>45670</v>
      </c>
      <c r="R221" s="66">
        <v>5573604000</v>
      </c>
      <c r="S221" s="78">
        <v>45680</v>
      </c>
      <c r="T221" s="68">
        <v>15161100</v>
      </c>
      <c r="U221" s="65" t="s">
        <v>87</v>
      </c>
      <c r="V221" s="68">
        <v>8742360</v>
      </c>
      <c r="W221" s="67" t="s">
        <v>13290</v>
      </c>
      <c r="X221" s="70">
        <v>45680</v>
      </c>
      <c r="Y221" s="70">
        <v>45680</v>
      </c>
      <c r="Z221" s="70" t="s">
        <v>89</v>
      </c>
      <c r="AA221" s="70">
        <v>45808</v>
      </c>
      <c r="AB221" s="49">
        <f t="shared" si="15"/>
        <v>128</v>
      </c>
      <c r="AC221" s="65">
        <v>2</v>
      </c>
      <c r="AD221" s="424">
        <v>1504600</v>
      </c>
      <c r="AE221" s="65">
        <v>1</v>
      </c>
      <c r="AF221" s="78">
        <v>45821</v>
      </c>
      <c r="AG221" s="49">
        <f t="shared" si="16"/>
        <v>13</v>
      </c>
      <c r="AH221" s="65">
        <v>0</v>
      </c>
      <c r="AI221" s="68">
        <v>0</v>
      </c>
      <c r="AJ221" s="65" t="s">
        <v>89</v>
      </c>
      <c r="AK221" s="78" t="s">
        <v>89</v>
      </c>
      <c r="AL221" s="65">
        <v>0</v>
      </c>
      <c r="AM221" s="78" t="s">
        <v>89</v>
      </c>
      <c r="AN221" s="78" t="s">
        <v>89</v>
      </c>
      <c r="AO221" s="78" t="s">
        <v>89</v>
      </c>
      <c r="AP221" s="49">
        <f t="shared" si="17"/>
        <v>0</v>
      </c>
      <c r="AQ221" s="49">
        <f>+L221+AD221-AI221</f>
        <v>16665700</v>
      </c>
      <c r="AR221" s="65" t="s">
        <v>87</v>
      </c>
      <c r="AS221" s="68">
        <v>15161100</v>
      </c>
      <c r="AT221" s="65" t="s">
        <v>90</v>
      </c>
      <c r="AU221" s="68">
        <v>0</v>
      </c>
      <c r="AV221" s="75" t="s">
        <v>89</v>
      </c>
      <c r="AW221" s="423">
        <v>16665700</v>
      </c>
      <c r="AX221" s="79">
        <f t="shared" si="18"/>
        <v>0</v>
      </c>
      <c r="AY221" s="223">
        <f t="shared" si="19"/>
        <v>1</v>
      </c>
      <c r="AZ221" s="74">
        <v>1</v>
      </c>
      <c r="BA221" s="75" t="s">
        <v>89</v>
      </c>
      <c r="BB221" s="65" t="s">
        <v>103</v>
      </c>
      <c r="BC221" s="66" t="s">
        <v>13563</v>
      </c>
      <c r="BD221" s="221" t="s">
        <v>87</v>
      </c>
      <c r="BE221" s="221" t="s">
        <v>87</v>
      </c>
    </row>
    <row r="222" spans="2:57" x14ac:dyDescent="0.25">
      <c r="B222" s="221">
        <v>2025</v>
      </c>
      <c r="C222" s="221">
        <v>891780111</v>
      </c>
      <c r="D222" s="221" t="s">
        <v>78</v>
      </c>
      <c r="E222" s="65" t="s">
        <v>13562</v>
      </c>
      <c r="F222" s="65" t="s">
        <v>13561</v>
      </c>
      <c r="G222" s="306">
        <v>0</v>
      </c>
      <c r="H222" s="65" t="s">
        <v>81</v>
      </c>
      <c r="I222" s="221" t="s">
        <v>82</v>
      </c>
      <c r="J222" s="220" t="s">
        <v>83</v>
      </c>
      <c r="K222" s="66" t="s">
        <v>11924</v>
      </c>
      <c r="L222" s="68">
        <v>11571700</v>
      </c>
      <c r="M222" s="221" t="s">
        <v>85</v>
      </c>
      <c r="N222" s="66" t="s">
        <v>8749</v>
      </c>
      <c r="O222" s="66">
        <v>36719808</v>
      </c>
      <c r="P222" s="65">
        <v>27</v>
      </c>
      <c r="Q222" s="78">
        <v>45670</v>
      </c>
      <c r="R222" s="66">
        <v>2494141000</v>
      </c>
      <c r="S222" s="78">
        <v>45680</v>
      </c>
      <c r="T222" s="68">
        <v>11571700</v>
      </c>
      <c r="U222" s="65" t="s">
        <v>87</v>
      </c>
      <c r="V222" s="68">
        <v>8742360</v>
      </c>
      <c r="W222" s="67" t="s">
        <v>13290</v>
      </c>
      <c r="X222" s="70">
        <v>45680</v>
      </c>
      <c r="Y222" s="70">
        <v>45680</v>
      </c>
      <c r="Z222" s="70" t="s">
        <v>89</v>
      </c>
      <c r="AA222" s="70">
        <v>45808</v>
      </c>
      <c r="AB222" s="49">
        <f t="shared" si="15"/>
        <v>128</v>
      </c>
      <c r="AC222" s="65">
        <v>2</v>
      </c>
      <c r="AD222" s="424">
        <v>1148400</v>
      </c>
      <c r="AE222" s="65">
        <v>1</v>
      </c>
      <c r="AF222" s="78">
        <v>45821</v>
      </c>
      <c r="AG222" s="49">
        <f t="shared" si="16"/>
        <v>13</v>
      </c>
      <c r="AH222" s="65">
        <v>0</v>
      </c>
      <c r="AI222" s="68">
        <v>0</v>
      </c>
      <c r="AJ222" s="65" t="s">
        <v>89</v>
      </c>
      <c r="AK222" s="78" t="s">
        <v>89</v>
      </c>
      <c r="AL222" s="65">
        <v>0</v>
      </c>
      <c r="AM222" s="78" t="s">
        <v>89</v>
      </c>
      <c r="AN222" s="78" t="s">
        <v>89</v>
      </c>
      <c r="AO222" s="78" t="s">
        <v>89</v>
      </c>
      <c r="AP222" s="49">
        <f t="shared" si="17"/>
        <v>0</v>
      </c>
      <c r="AQ222" s="49">
        <f>+L222+AD222-AI222</f>
        <v>12720100</v>
      </c>
      <c r="AR222" s="65" t="s">
        <v>87</v>
      </c>
      <c r="AS222" s="68">
        <v>11571700</v>
      </c>
      <c r="AT222" s="65" t="s">
        <v>90</v>
      </c>
      <c r="AU222" s="68">
        <v>0</v>
      </c>
      <c r="AV222" s="75" t="s">
        <v>89</v>
      </c>
      <c r="AW222" s="423">
        <v>12720100</v>
      </c>
      <c r="AX222" s="79">
        <f t="shared" si="18"/>
        <v>0</v>
      </c>
      <c r="AY222" s="223">
        <f t="shared" si="19"/>
        <v>1</v>
      </c>
      <c r="AZ222" s="74">
        <v>1</v>
      </c>
      <c r="BA222" s="75" t="s">
        <v>89</v>
      </c>
      <c r="BB222" s="65" t="s">
        <v>103</v>
      </c>
      <c r="BC222" s="66" t="s">
        <v>13560</v>
      </c>
      <c r="BD222" s="221" t="s">
        <v>87</v>
      </c>
      <c r="BE222" s="221" t="s">
        <v>87</v>
      </c>
    </row>
    <row r="223" spans="2:57" x14ac:dyDescent="0.25">
      <c r="B223" s="221">
        <v>2025</v>
      </c>
      <c r="C223" s="221">
        <v>891780111</v>
      </c>
      <c r="D223" s="221" t="s">
        <v>78</v>
      </c>
      <c r="E223" s="65" t="s">
        <v>13559</v>
      </c>
      <c r="F223" s="65" t="s">
        <v>13558</v>
      </c>
      <c r="G223" s="306">
        <v>0</v>
      </c>
      <c r="H223" s="65" t="s">
        <v>81</v>
      </c>
      <c r="I223" s="221" t="s">
        <v>82</v>
      </c>
      <c r="J223" s="220" t="s">
        <v>83</v>
      </c>
      <c r="K223" s="66" t="s">
        <v>13395</v>
      </c>
      <c r="L223" s="68">
        <v>9825000</v>
      </c>
      <c r="M223" s="221" t="s">
        <v>85</v>
      </c>
      <c r="N223" s="66" t="s">
        <v>9296</v>
      </c>
      <c r="O223" s="66">
        <v>1082889011</v>
      </c>
      <c r="P223" s="65">
        <v>27</v>
      </c>
      <c r="Q223" s="78">
        <v>45670</v>
      </c>
      <c r="R223" s="66">
        <v>2494141000</v>
      </c>
      <c r="S223" s="78">
        <v>45681</v>
      </c>
      <c r="T223" s="68">
        <v>9825000</v>
      </c>
      <c r="U223" s="65" t="s">
        <v>87</v>
      </c>
      <c r="V223" s="68">
        <v>8742360</v>
      </c>
      <c r="W223" s="67" t="s">
        <v>13290</v>
      </c>
      <c r="X223" s="70">
        <v>45681</v>
      </c>
      <c r="Y223" s="70">
        <v>45681</v>
      </c>
      <c r="Z223" s="70" t="s">
        <v>89</v>
      </c>
      <c r="AA223" s="70">
        <v>45808</v>
      </c>
      <c r="AB223" s="49">
        <f t="shared" si="15"/>
        <v>127</v>
      </c>
      <c r="AC223" s="65">
        <v>2</v>
      </c>
      <c r="AD223" s="424">
        <v>975000</v>
      </c>
      <c r="AE223" s="65">
        <v>1</v>
      </c>
      <c r="AF223" s="78">
        <v>45821</v>
      </c>
      <c r="AG223" s="49">
        <f t="shared" si="16"/>
        <v>13</v>
      </c>
      <c r="AH223" s="65">
        <v>0</v>
      </c>
      <c r="AI223" s="68">
        <v>0</v>
      </c>
      <c r="AJ223" s="65" t="s">
        <v>89</v>
      </c>
      <c r="AK223" s="78" t="s">
        <v>89</v>
      </c>
      <c r="AL223" s="65">
        <v>0</v>
      </c>
      <c r="AM223" s="78" t="s">
        <v>89</v>
      </c>
      <c r="AN223" s="78" t="s">
        <v>89</v>
      </c>
      <c r="AO223" s="78" t="s">
        <v>89</v>
      </c>
      <c r="AP223" s="49">
        <f t="shared" si="17"/>
        <v>0</v>
      </c>
      <c r="AQ223" s="49">
        <f>+L223+AD223-AI223</f>
        <v>10800000</v>
      </c>
      <c r="AR223" s="65" t="s">
        <v>87</v>
      </c>
      <c r="AS223" s="68">
        <v>9825000</v>
      </c>
      <c r="AT223" s="65" t="s">
        <v>90</v>
      </c>
      <c r="AU223" s="68">
        <v>0</v>
      </c>
      <c r="AV223" s="75" t="s">
        <v>89</v>
      </c>
      <c r="AW223" s="423">
        <v>10800000</v>
      </c>
      <c r="AX223" s="79">
        <f t="shared" si="18"/>
        <v>0</v>
      </c>
      <c r="AY223" s="223">
        <f t="shared" si="19"/>
        <v>1</v>
      </c>
      <c r="AZ223" s="74">
        <v>1</v>
      </c>
      <c r="BA223" s="75" t="s">
        <v>89</v>
      </c>
      <c r="BB223" s="65" t="s">
        <v>103</v>
      </c>
      <c r="BC223" s="66" t="s">
        <v>13557</v>
      </c>
      <c r="BD223" s="221" t="s">
        <v>87</v>
      </c>
      <c r="BE223" s="221" t="s">
        <v>87</v>
      </c>
    </row>
    <row r="224" spans="2:57" x14ac:dyDescent="0.25">
      <c r="B224" s="221">
        <v>2025</v>
      </c>
      <c r="C224" s="221">
        <v>891780111</v>
      </c>
      <c r="D224" s="221" t="s">
        <v>78</v>
      </c>
      <c r="E224" s="65" t="s">
        <v>13556</v>
      </c>
      <c r="F224" s="65" t="s">
        <v>13555</v>
      </c>
      <c r="G224" s="306">
        <v>0</v>
      </c>
      <c r="H224" s="65" t="s">
        <v>81</v>
      </c>
      <c r="I224" s="221" t="s">
        <v>82</v>
      </c>
      <c r="J224" s="220" t="s">
        <v>83</v>
      </c>
      <c r="K224" s="66" t="s">
        <v>13395</v>
      </c>
      <c r="L224" s="68">
        <v>9825000</v>
      </c>
      <c r="M224" s="221" t="s">
        <v>85</v>
      </c>
      <c r="N224" s="66" t="s">
        <v>9188</v>
      </c>
      <c r="O224" s="66">
        <v>57430388</v>
      </c>
      <c r="P224" s="65">
        <v>27</v>
      </c>
      <c r="Q224" s="78">
        <v>45670</v>
      </c>
      <c r="R224" s="66">
        <v>2494141000</v>
      </c>
      <c r="S224" s="78">
        <v>45681</v>
      </c>
      <c r="T224" s="68">
        <v>9825000</v>
      </c>
      <c r="U224" s="65" t="s">
        <v>87</v>
      </c>
      <c r="V224" s="68">
        <v>8742360</v>
      </c>
      <c r="W224" s="67" t="s">
        <v>13290</v>
      </c>
      <c r="X224" s="70">
        <v>45681</v>
      </c>
      <c r="Y224" s="70">
        <v>45681</v>
      </c>
      <c r="Z224" s="70" t="s">
        <v>89</v>
      </c>
      <c r="AA224" s="70">
        <v>45808</v>
      </c>
      <c r="AB224" s="49">
        <f t="shared" si="15"/>
        <v>127</v>
      </c>
      <c r="AC224" s="65">
        <v>2</v>
      </c>
      <c r="AD224" s="424">
        <v>975000</v>
      </c>
      <c r="AE224" s="65">
        <v>1</v>
      </c>
      <c r="AF224" s="78">
        <v>45821</v>
      </c>
      <c r="AG224" s="49">
        <f t="shared" si="16"/>
        <v>13</v>
      </c>
      <c r="AH224" s="65">
        <v>0</v>
      </c>
      <c r="AI224" s="68">
        <v>0</v>
      </c>
      <c r="AJ224" s="65" t="s">
        <v>89</v>
      </c>
      <c r="AK224" s="78" t="s">
        <v>89</v>
      </c>
      <c r="AL224" s="65">
        <v>0</v>
      </c>
      <c r="AM224" s="78" t="s">
        <v>89</v>
      </c>
      <c r="AN224" s="78" t="s">
        <v>89</v>
      </c>
      <c r="AO224" s="78" t="s">
        <v>89</v>
      </c>
      <c r="AP224" s="49">
        <f t="shared" si="17"/>
        <v>0</v>
      </c>
      <c r="AQ224" s="49">
        <f>+L224+AD224-AI224</f>
        <v>10800000</v>
      </c>
      <c r="AR224" s="65" t="s">
        <v>87</v>
      </c>
      <c r="AS224" s="68">
        <v>9825000</v>
      </c>
      <c r="AT224" s="65" t="s">
        <v>90</v>
      </c>
      <c r="AU224" s="68">
        <v>0</v>
      </c>
      <c r="AV224" s="75" t="s">
        <v>89</v>
      </c>
      <c r="AW224" s="423">
        <v>10800000</v>
      </c>
      <c r="AX224" s="79">
        <f t="shared" si="18"/>
        <v>0</v>
      </c>
      <c r="AY224" s="223">
        <f t="shared" si="19"/>
        <v>1</v>
      </c>
      <c r="AZ224" s="74">
        <v>1</v>
      </c>
      <c r="BA224" s="75" t="s">
        <v>89</v>
      </c>
      <c r="BB224" s="65" t="s">
        <v>103</v>
      </c>
      <c r="BC224" s="66" t="s">
        <v>13554</v>
      </c>
      <c r="BD224" s="221" t="s">
        <v>87</v>
      </c>
      <c r="BE224" s="221" t="s">
        <v>87</v>
      </c>
    </row>
    <row r="225" spans="2:57" x14ac:dyDescent="0.25">
      <c r="B225" s="221">
        <v>2025</v>
      </c>
      <c r="C225" s="221">
        <v>891780111</v>
      </c>
      <c r="D225" s="221" t="s">
        <v>78</v>
      </c>
      <c r="E225" s="65" t="s">
        <v>13553</v>
      </c>
      <c r="F225" s="65" t="s">
        <v>13552</v>
      </c>
      <c r="G225" s="306">
        <v>0</v>
      </c>
      <c r="H225" s="65" t="s">
        <v>81</v>
      </c>
      <c r="I225" s="221" t="s">
        <v>82</v>
      </c>
      <c r="J225" s="220" t="s">
        <v>83</v>
      </c>
      <c r="K225" s="66" t="s">
        <v>13551</v>
      </c>
      <c r="L225" s="68">
        <v>12013400</v>
      </c>
      <c r="M225" s="221" t="s">
        <v>85</v>
      </c>
      <c r="N225" s="66" t="s">
        <v>10165</v>
      </c>
      <c r="O225" s="66">
        <v>36667921</v>
      </c>
      <c r="P225" s="65">
        <v>27</v>
      </c>
      <c r="Q225" s="78">
        <v>45670</v>
      </c>
      <c r="R225" s="66">
        <v>2494141000</v>
      </c>
      <c r="S225" s="78">
        <v>45681</v>
      </c>
      <c r="T225" s="68">
        <v>12013400</v>
      </c>
      <c r="U225" s="65" t="s">
        <v>87</v>
      </c>
      <c r="V225" s="68">
        <v>36557666</v>
      </c>
      <c r="W225" s="67" t="s">
        <v>8339</v>
      </c>
      <c r="X225" s="70">
        <v>45681</v>
      </c>
      <c r="Y225" s="70">
        <v>45681</v>
      </c>
      <c r="Z225" s="70" t="s">
        <v>89</v>
      </c>
      <c r="AA225" s="70">
        <v>45808</v>
      </c>
      <c r="AB225" s="49">
        <f t="shared" si="15"/>
        <v>127</v>
      </c>
      <c r="AC225" s="65">
        <v>2</v>
      </c>
      <c r="AD225" s="424">
        <v>2650000</v>
      </c>
      <c r="AE225" s="65">
        <v>1</v>
      </c>
      <c r="AF225" s="78">
        <v>45838</v>
      </c>
      <c r="AG225" s="49">
        <f t="shared" si="16"/>
        <v>30</v>
      </c>
      <c r="AH225" s="65">
        <v>0</v>
      </c>
      <c r="AI225" s="68">
        <v>0</v>
      </c>
      <c r="AJ225" s="65" t="s">
        <v>89</v>
      </c>
      <c r="AK225" s="78" t="s">
        <v>89</v>
      </c>
      <c r="AL225" s="65">
        <v>0</v>
      </c>
      <c r="AM225" s="78" t="s">
        <v>89</v>
      </c>
      <c r="AN225" s="78" t="s">
        <v>89</v>
      </c>
      <c r="AO225" s="78" t="s">
        <v>89</v>
      </c>
      <c r="AP225" s="49">
        <f t="shared" si="17"/>
        <v>0</v>
      </c>
      <c r="AQ225" s="49">
        <f>+L225+AD225-AI225</f>
        <v>14663400</v>
      </c>
      <c r="AR225" s="65" t="s">
        <v>87</v>
      </c>
      <c r="AS225" s="68">
        <v>12013400</v>
      </c>
      <c r="AT225" s="65" t="s">
        <v>90</v>
      </c>
      <c r="AU225" s="68">
        <v>0</v>
      </c>
      <c r="AV225" s="75" t="s">
        <v>89</v>
      </c>
      <c r="AW225" s="423">
        <v>14663400</v>
      </c>
      <c r="AX225" s="79">
        <f t="shared" si="18"/>
        <v>0</v>
      </c>
      <c r="AY225" s="223">
        <f t="shared" si="19"/>
        <v>1</v>
      </c>
      <c r="AZ225" s="74">
        <v>1</v>
      </c>
      <c r="BA225" s="75" t="s">
        <v>89</v>
      </c>
      <c r="BB225" s="65" t="s">
        <v>103</v>
      </c>
      <c r="BC225" s="66" t="s">
        <v>13550</v>
      </c>
      <c r="BD225" s="221" t="s">
        <v>87</v>
      </c>
      <c r="BE225" s="221" t="s">
        <v>87</v>
      </c>
    </row>
    <row r="226" spans="2:57" x14ac:dyDescent="0.25">
      <c r="B226" s="221">
        <v>2025</v>
      </c>
      <c r="C226" s="221">
        <v>891780111</v>
      </c>
      <c r="D226" s="221" t="s">
        <v>78</v>
      </c>
      <c r="E226" s="65" t="s">
        <v>13549</v>
      </c>
      <c r="F226" s="65" t="s">
        <v>13548</v>
      </c>
      <c r="G226" s="306">
        <v>0</v>
      </c>
      <c r="H226" s="65" t="s">
        <v>81</v>
      </c>
      <c r="I226" s="221" t="s">
        <v>82</v>
      </c>
      <c r="J226" s="220" t="s">
        <v>83</v>
      </c>
      <c r="K226" s="66" t="s">
        <v>13547</v>
      </c>
      <c r="L226" s="68">
        <v>15045400</v>
      </c>
      <c r="M226" s="221" t="s">
        <v>85</v>
      </c>
      <c r="N226" s="66" t="s">
        <v>8399</v>
      </c>
      <c r="O226" s="66">
        <v>1004278346</v>
      </c>
      <c r="P226" s="65">
        <v>28</v>
      </c>
      <c r="Q226" s="78">
        <v>45670</v>
      </c>
      <c r="R226" s="66">
        <v>5573604000</v>
      </c>
      <c r="S226" s="78">
        <v>45681</v>
      </c>
      <c r="T226" s="68">
        <v>15045400</v>
      </c>
      <c r="U226" s="65" t="s">
        <v>87</v>
      </c>
      <c r="V226" s="68">
        <v>1082868728</v>
      </c>
      <c r="W226" s="67" t="s">
        <v>8398</v>
      </c>
      <c r="X226" s="70">
        <v>45681</v>
      </c>
      <c r="Y226" s="70">
        <v>45681</v>
      </c>
      <c r="Z226" s="70" t="s">
        <v>89</v>
      </c>
      <c r="AA226" s="70">
        <v>45808</v>
      </c>
      <c r="AB226" s="49">
        <f t="shared" si="15"/>
        <v>127</v>
      </c>
      <c r="AC226" s="65">
        <v>2</v>
      </c>
      <c r="AD226" s="424">
        <v>3472000</v>
      </c>
      <c r="AE226" s="65">
        <v>1</v>
      </c>
      <c r="AF226" s="78">
        <v>45838</v>
      </c>
      <c r="AG226" s="49">
        <f t="shared" si="16"/>
        <v>30</v>
      </c>
      <c r="AH226" s="65">
        <v>0</v>
      </c>
      <c r="AI226" s="68">
        <v>0</v>
      </c>
      <c r="AJ226" s="65" t="s">
        <v>89</v>
      </c>
      <c r="AK226" s="78" t="s">
        <v>89</v>
      </c>
      <c r="AL226" s="65">
        <v>0</v>
      </c>
      <c r="AM226" s="78" t="s">
        <v>89</v>
      </c>
      <c r="AN226" s="78" t="s">
        <v>89</v>
      </c>
      <c r="AO226" s="78" t="s">
        <v>89</v>
      </c>
      <c r="AP226" s="49">
        <f t="shared" si="17"/>
        <v>0</v>
      </c>
      <c r="AQ226" s="49">
        <f>+L226+AD226-AI226</f>
        <v>18517400</v>
      </c>
      <c r="AR226" s="65" t="s">
        <v>87</v>
      </c>
      <c r="AS226" s="68">
        <v>15045400</v>
      </c>
      <c r="AT226" s="65" t="s">
        <v>90</v>
      </c>
      <c r="AU226" s="68">
        <v>0</v>
      </c>
      <c r="AV226" s="75" t="s">
        <v>89</v>
      </c>
      <c r="AW226" s="423">
        <v>18517400</v>
      </c>
      <c r="AX226" s="79">
        <f t="shared" si="18"/>
        <v>0</v>
      </c>
      <c r="AY226" s="223">
        <f t="shared" si="19"/>
        <v>1</v>
      </c>
      <c r="AZ226" s="74">
        <v>1</v>
      </c>
      <c r="BA226" s="75" t="s">
        <v>89</v>
      </c>
      <c r="BB226" s="65" t="s">
        <v>103</v>
      </c>
      <c r="BC226" s="66" t="s">
        <v>13546</v>
      </c>
      <c r="BD226" s="221" t="s">
        <v>87</v>
      </c>
      <c r="BE226" s="221" t="s">
        <v>87</v>
      </c>
    </row>
    <row r="227" spans="2:57" x14ac:dyDescent="0.25">
      <c r="B227" s="221">
        <v>2025</v>
      </c>
      <c r="C227" s="221">
        <v>891780111</v>
      </c>
      <c r="D227" s="221" t="s">
        <v>78</v>
      </c>
      <c r="E227" s="65" t="s">
        <v>13545</v>
      </c>
      <c r="F227" s="65" t="s">
        <v>13544</v>
      </c>
      <c r="G227" s="306">
        <v>0</v>
      </c>
      <c r="H227" s="65" t="s">
        <v>81</v>
      </c>
      <c r="I227" s="221" t="s">
        <v>82</v>
      </c>
      <c r="J227" s="220" t="s">
        <v>83</v>
      </c>
      <c r="K227" s="66" t="s">
        <v>13543</v>
      </c>
      <c r="L227" s="68">
        <v>13781200</v>
      </c>
      <c r="M227" s="221" t="s">
        <v>85</v>
      </c>
      <c r="N227" s="66" t="s">
        <v>10709</v>
      </c>
      <c r="O227" s="66">
        <v>1102880046</v>
      </c>
      <c r="P227" s="65">
        <v>28</v>
      </c>
      <c r="Q227" s="78">
        <v>45670</v>
      </c>
      <c r="R227" s="66">
        <v>5573604000</v>
      </c>
      <c r="S227" s="78">
        <v>45681</v>
      </c>
      <c r="T227" s="68">
        <v>13781200</v>
      </c>
      <c r="U227" s="65" t="s">
        <v>87</v>
      </c>
      <c r="V227" s="68">
        <v>21400608</v>
      </c>
      <c r="W227" s="67" t="s">
        <v>10687</v>
      </c>
      <c r="X227" s="70">
        <v>45681</v>
      </c>
      <c r="Y227" s="70">
        <v>45681</v>
      </c>
      <c r="Z227" s="70" t="s">
        <v>89</v>
      </c>
      <c r="AA227" s="70">
        <v>45808</v>
      </c>
      <c r="AB227" s="49">
        <f t="shared" si="15"/>
        <v>127</v>
      </c>
      <c r="AC227" s="65">
        <v>2</v>
      </c>
      <c r="AD227" s="424">
        <v>3156000</v>
      </c>
      <c r="AE227" s="65">
        <v>1</v>
      </c>
      <c r="AF227" s="78">
        <v>45838</v>
      </c>
      <c r="AG227" s="49">
        <f t="shared" si="16"/>
        <v>30</v>
      </c>
      <c r="AH227" s="65">
        <v>0</v>
      </c>
      <c r="AI227" s="68">
        <v>0</v>
      </c>
      <c r="AJ227" s="65" t="s">
        <v>89</v>
      </c>
      <c r="AK227" s="78" t="s">
        <v>89</v>
      </c>
      <c r="AL227" s="65">
        <v>0</v>
      </c>
      <c r="AM227" s="78" t="s">
        <v>89</v>
      </c>
      <c r="AN227" s="78" t="s">
        <v>89</v>
      </c>
      <c r="AO227" s="78" t="s">
        <v>89</v>
      </c>
      <c r="AP227" s="49">
        <f t="shared" si="17"/>
        <v>0</v>
      </c>
      <c r="AQ227" s="49">
        <f>+L227+AD227-AI227</f>
        <v>16937200</v>
      </c>
      <c r="AR227" s="65" t="s">
        <v>87</v>
      </c>
      <c r="AS227" s="68">
        <v>13781200</v>
      </c>
      <c r="AT227" s="65" t="s">
        <v>90</v>
      </c>
      <c r="AU227" s="68">
        <v>0</v>
      </c>
      <c r="AV227" s="75" t="s">
        <v>89</v>
      </c>
      <c r="AW227" s="423">
        <v>16937200</v>
      </c>
      <c r="AX227" s="79">
        <f t="shared" si="18"/>
        <v>0</v>
      </c>
      <c r="AY227" s="223">
        <f t="shared" si="19"/>
        <v>1</v>
      </c>
      <c r="AZ227" s="74">
        <v>1</v>
      </c>
      <c r="BA227" s="75" t="s">
        <v>89</v>
      </c>
      <c r="BB227" s="65" t="s">
        <v>103</v>
      </c>
      <c r="BC227" s="66" t="s">
        <v>13542</v>
      </c>
      <c r="BD227" s="221" t="s">
        <v>87</v>
      </c>
      <c r="BE227" s="221" t="s">
        <v>87</v>
      </c>
    </row>
    <row r="228" spans="2:57" x14ac:dyDescent="0.25">
      <c r="B228" s="221">
        <v>2025</v>
      </c>
      <c r="C228" s="221">
        <v>891780111</v>
      </c>
      <c r="D228" s="221" t="s">
        <v>78</v>
      </c>
      <c r="E228" s="65" t="s">
        <v>13541</v>
      </c>
      <c r="F228" s="65" t="s">
        <v>13540</v>
      </c>
      <c r="G228" s="306">
        <v>0</v>
      </c>
      <c r="H228" s="65" t="s">
        <v>81</v>
      </c>
      <c r="I228" s="221" t="s">
        <v>82</v>
      </c>
      <c r="J228" s="220" t="s">
        <v>83</v>
      </c>
      <c r="K228" s="66" t="s">
        <v>13539</v>
      </c>
      <c r="L228" s="68">
        <v>12013400</v>
      </c>
      <c r="M228" s="221" t="s">
        <v>85</v>
      </c>
      <c r="N228" s="66" t="s">
        <v>10652</v>
      </c>
      <c r="O228" s="66">
        <v>1045743528</v>
      </c>
      <c r="P228" s="65">
        <v>27</v>
      </c>
      <c r="Q228" s="78">
        <v>45670</v>
      </c>
      <c r="R228" s="66">
        <v>2494141000</v>
      </c>
      <c r="S228" s="78">
        <v>45681</v>
      </c>
      <c r="T228" s="68">
        <v>12013400</v>
      </c>
      <c r="U228" s="65" t="s">
        <v>87</v>
      </c>
      <c r="V228" s="68">
        <v>85449357</v>
      </c>
      <c r="W228" s="67" t="s">
        <v>8976</v>
      </c>
      <c r="X228" s="70">
        <v>45681</v>
      </c>
      <c r="Y228" s="70">
        <v>45681</v>
      </c>
      <c r="Z228" s="70" t="s">
        <v>89</v>
      </c>
      <c r="AA228" s="70">
        <v>45808</v>
      </c>
      <c r="AB228" s="49">
        <f t="shared" si="15"/>
        <v>127</v>
      </c>
      <c r="AC228" s="65">
        <v>2</v>
      </c>
      <c r="AD228" s="424">
        <v>2650000</v>
      </c>
      <c r="AE228" s="65">
        <v>1</v>
      </c>
      <c r="AF228" s="78">
        <v>45838</v>
      </c>
      <c r="AG228" s="49">
        <f t="shared" si="16"/>
        <v>30</v>
      </c>
      <c r="AH228" s="65">
        <v>0</v>
      </c>
      <c r="AI228" s="68">
        <v>0</v>
      </c>
      <c r="AJ228" s="65" t="s">
        <v>89</v>
      </c>
      <c r="AK228" s="78" t="s">
        <v>89</v>
      </c>
      <c r="AL228" s="65">
        <v>0</v>
      </c>
      <c r="AM228" s="78" t="s">
        <v>89</v>
      </c>
      <c r="AN228" s="78" t="s">
        <v>89</v>
      </c>
      <c r="AO228" s="78" t="s">
        <v>89</v>
      </c>
      <c r="AP228" s="49">
        <f t="shared" si="17"/>
        <v>0</v>
      </c>
      <c r="AQ228" s="49">
        <f>+L228+AD228-AI228</f>
        <v>14663400</v>
      </c>
      <c r="AR228" s="65" t="s">
        <v>87</v>
      </c>
      <c r="AS228" s="68">
        <v>12013400</v>
      </c>
      <c r="AT228" s="65" t="s">
        <v>90</v>
      </c>
      <c r="AU228" s="68">
        <v>0</v>
      </c>
      <c r="AV228" s="75" t="s">
        <v>89</v>
      </c>
      <c r="AW228" s="423">
        <v>14663400</v>
      </c>
      <c r="AX228" s="79">
        <f t="shared" si="18"/>
        <v>0</v>
      </c>
      <c r="AY228" s="223">
        <f t="shared" si="19"/>
        <v>1</v>
      </c>
      <c r="AZ228" s="74">
        <v>1</v>
      </c>
      <c r="BA228" s="75" t="s">
        <v>89</v>
      </c>
      <c r="BB228" s="65" t="s">
        <v>103</v>
      </c>
      <c r="BC228" s="66" t="s">
        <v>13538</v>
      </c>
      <c r="BD228" s="221" t="s">
        <v>87</v>
      </c>
      <c r="BE228" s="221" t="s">
        <v>87</v>
      </c>
    </row>
    <row r="229" spans="2:57" x14ac:dyDescent="0.25">
      <c r="B229" s="221">
        <v>2025</v>
      </c>
      <c r="C229" s="221">
        <v>891780111</v>
      </c>
      <c r="D229" s="221" t="s">
        <v>78</v>
      </c>
      <c r="E229" s="65" t="s">
        <v>13537</v>
      </c>
      <c r="F229" s="65" t="s">
        <v>13536</v>
      </c>
      <c r="G229" s="306">
        <v>0</v>
      </c>
      <c r="H229" s="65" t="s">
        <v>81</v>
      </c>
      <c r="I229" s="221" t="s">
        <v>82</v>
      </c>
      <c r="J229" s="220" t="s">
        <v>83</v>
      </c>
      <c r="K229" s="66" t="s">
        <v>13535</v>
      </c>
      <c r="L229" s="68">
        <v>15971200</v>
      </c>
      <c r="M229" s="221" t="s">
        <v>85</v>
      </c>
      <c r="N229" s="66" t="s">
        <v>9996</v>
      </c>
      <c r="O229" s="66">
        <v>1081827299</v>
      </c>
      <c r="P229" s="65">
        <v>28</v>
      </c>
      <c r="Q229" s="78">
        <v>45670</v>
      </c>
      <c r="R229" s="66">
        <v>5573604000</v>
      </c>
      <c r="S229" s="78">
        <v>45681</v>
      </c>
      <c r="T229" s="68">
        <v>15971200</v>
      </c>
      <c r="U229" s="65" t="s">
        <v>87</v>
      </c>
      <c r="V229" s="68">
        <v>57461777</v>
      </c>
      <c r="W229" s="67" t="s">
        <v>9663</v>
      </c>
      <c r="X229" s="70">
        <v>45681</v>
      </c>
      <c r="Y229" s="70">
        <v>45681</v>
      </c>
      <c r="Z229" s="70" t="s">
        <v>89</v>
      </c>
      <c r="AA229" s="70">
        <v>45808</v>
      </c>
      <c r="AB229" s="49">
        <f t="shared" si="15"/>
        <v>127</v>
      </c>
      <c r="AC229" s="65">
        <v>2</v>
      </c>
      <c r="AD229" s="424">
        <v>3472000</v>
      </c>
      <c r="AE229" s="65">
        <v>1</v>
      </c>
      <c r="AF229" s="78">
        <v>45838</v>
      </c>
      <c r="AG229" s="49">
        <f t="shared" si="16"/>
        <v>30</v>
      </c>
      <c r="AH229" s="65">
        <v>0</v>
      </c>
      <c r="AI229" s="68">
        <v>0</v>
      </c>
      <c r="AJ229" s="65" t="s">
        <v>89</v>
      </c>
      <c r="AK229" s="78" t="s">
        <v>89</v>
      </c>
      <c r="AL229" s="65">
        <v>0</v>
      </c>
      <c r="AM229" s="78" t="s">
        <v>89</v>
      </c>
      <c r="AN229" s="78" t="s">
        <v>89</v>
      </c>
      <c r="AO229" s="78" t="s">
        <v>89</v>
      </c>
      <c r="AP229" s="49">
        <f t="shared" si="17"/>
        <v>0</v>
      </c>
      <c r="AQ229" s="49">
        <f>+L229+AD229-AI229</f>
        <v>19443200</v>
      </c>
      <c r="AR229" s="65" t="s">
        <v>87</v>
      </c>
      <c r="AS229" s="68">
        <v>15971200</v>
      </c>
      <c r="AT229" s="65" t="s">
        <v>90</v>
      </c>
      <c r="AU229" s="68">
        <v>0</v>
      </c>
      <c r="AV229" s="75" t="s">
        <v>89</v>
      </c>
      <c r="AW229" s="423">
        <v>19443200</v>
      </c>
      <c r="AX229" s="79">
        <f t="shared" si="18"/>
        <v>0</v>
      </c>
      <c r="AY229" s="223">
        <f t="shared" si="19"/>
        <v>1</v>
      </c>
      <c r="AZ229" s="74">
        <v>1</v>
      </c>
      <c r="BA229" s="75" t="s">
        <v>89</v>
      </c>
      <c r="BB229" s="65" t="s">
        <v>103</v>
      </c>
      <c r="BC229" s="66" t="s">
        <v>13534</v>
      </c>
      <c r="BD229" s="221" t="s">
        <v>87</v>
      </c>
      <c r="BE229" s="221" t="s">
        <v>87</v>
      </c>
    </row>
    <row r="230" spans="2:57" x14ac:dyDescent="0.25">
      <c r="B230" s="221">
        <v>2025</v>
      </c>
      <c r="C230" s="221">
        <v>891780111</v>
      </c>
      <c r="D230" s="221" t="s">
        <v>78</v>
      </c>
      <c r="E230" s="65" t="s">
        <v>13533</v>
      </c>
      <c r="F230" s="65" t="s">
        <v>13532</v>
      </c>
      <c r="G230" s="306">
        <v>0</v>
      </c>
      <c r="H230" s="65" t="s">
        <v>81</v>
      </c>
      <c r="I230" s="221" t="s">
        <v>82</v>
      </c>
      <c r="J230" s="220" t="s">
        <v>83</v>
      </c>
      <c r="K230" s="66" t="s">
        <v>13531</v>
      </c>
      <c r="L230" s="68">
        <v>24000000</v>
      </c>
      <c r="M230" s="221" t="s">
        <v>85</v>
      </c>
      <c r="N230" s="66" t="s">
        <v>11808</v>
      </c>
      <c r="O230" s="66">
        <v>85461666</v>
      </c>
      <c r="P230" s="65">
        <v>121</v>
      </c>
      <c r="Q230" s="78">
        <v>45679</v>
      </c>
      <c r="R230" s="66">
        <v>231640000</v>
      </c>
      <c r="S230" s="78">
        <v>45681</v>
      </c>
      <c r="T230" s="68">
        <v>24000000</v>
      </c>
      <c r="U230" s="65" t="s">
        <v>87</v>
      </c>
      <c r="V230" s="68">
        <v>72220242</v>
      </c>
      <c r="W230" s="67" t="s">
        <v>11807</v>
      </c>
      <c r="X230" s="70">
        <v>45681</v>
      </c>
      <c r="Y230" s="70">
        <v>45681</v>
      </c>
      <c r="Z230" s="70" t="s">
        <v>89</v>
      </c>
      <c r="AA230" s="70">
        <v>45777</v>
      </c>
      <c r="AB230" s="49">
        <f t="shared" si="15"/>
        <v>96</v>
      </c>
      <c r="AC230" s="65">
        <v>0</v>
      </c>
      <c r="AD230" s="424">
        <v>0</v>
      </c>
      <c r="AE230" s="65">
        <v>0</v>
      </c>
      <c r="AF230" s="78" t="s">
        <v>89</v>
      </c>
      <c r="AG230" s="49">
        <f t="shared" si="16"/>
        <v>0</v>
      </c>
      <c r="AH230" s="65">
        <v>0</v>
      </c>
      <c r="AI230" s="68">
        <v>0</v>
      </c>
      <c r="AJ230" s="65" t="s">
        <v>89</v>
      </c>
      <c r="AK230" s="78" t="s">
        <v>89</v>
      </c>
      <c r="AL230" s="65">
        <v>0</v>
      </c>
      <c r="AM230" s="78" t="s">
        <v>89</v>
      </c>
      <c r="AN230" s="78" t="s">
        <v>89</v>
      </c>
      <c r="AO230" s="78" t="s">
        <v>89</v>
      </c>
      <c r="AP230" s="49">
        <f t="shared" si="17"/>
        <v>0</v>
      </c>
      <c r="AQ230" s="49">
        <f>+L230+AD230-AI230</f>
        <v>24000000</v>
      </c>
      <c r="AR230" s="65" t="s">
        <v>87</v>
      </c>
      <c r="AS230" s="68">
        <v>24000000</v>
      </c>
      <c r="AT230" s="65" t="s">
        <v>90</v>
      </c>
      <c r="AU230" s="68">
        <v>0</v>
      </c>
      <c r="AV230" s="75" t="s">
        <v>89</v>
      </c>
      <c r="AW230" s="423">
        <v>24000000</v>
      </c>
      <c r="AX230" s="79">
        <f t="shared" si="18"/>
        <v>0</v>
      </c>
      <c r="AY230" s="223">
        <f t="shared" si="19"/>
        <v>1</v>
      </c>
      <c r="AZ230" s="74">
        <v>1</v>
      </c>
      <c r="BA230" s="75" t="s">
        <v>89</v>
      </c>
      <c r="BB230" s="65" t="s">
        <v>103</v>
      </c>
      <c r="BC230" s="66" t="s">
        <v>13530</v>
      </c>
      <c r="BD230" s="221" t="s">
        <v>87</v>
      </c>
      <c r="BE230" s="221" t="s">
        <v>87</v>
      </c>
    </row>
    <row r="231" spans="2:57" x14ac:dyDescent="0.25">
      <c r="B231" s="221">
        <v>2025</v>
      </c>
      <c r="C231" s="221">
        <v>891780111</v>
      </c>
      <c r="D231" s="221" t="s">
        <v>78</v>
      </c>
      <c r="E231" s="65" t="s">
        <v>13529</v>
      </c>
      <c r="F231" s="65" t="s">
        <v>13528</v>
      </c>
      <c r="G231" s="306">
        <v>0</v>
      </c>
      <c r="H231" s="65" t="s">
        <v>81</v>
      </c>
      <c r="I231" s="221" t="s">
        <v>82</v>
      </c>
      <c r="J231" s="220" t="s">
        <v>83</v>
      </c>
      <c r="K231" s="66" t="s">
        <v>13527</v>
      </c>
      <c r="L231" s="68">
        <v>20366700</v>
      </c>
      <c r="M231" s="221" t="s">
        <v>85</v>
      </c>
      <c r="N231" s="66" t="s">
        <v>10421</v>
      </c>
      <c r="O231" s="66">
        <v>36719848</v>
      </c>
      <c r="P231" s="65">
        <v>28</v>
      </c>
      <c r="Q231" s="78">
        <v>45670</v>
      </c>
      <c r="R231" s="66">
        <v>5573604000</v>
      </c>
      <c r="S231" s="78">
        <v>45681</v>
      </c>
      <c r="T231" s="68">
        <v>20366700</v>
      </c>
      <c r="U231" s="65" t="s">
        <v>87</v>
      </c>
      <c r="V231" s="68">
        <v>85455983</v>
      </c>
      <c r="W231" s="67" t="s">
        <v>9472</v>
      </c>
      <c r="X231" s="70">
        <v>45681</v>
      </c>
      <c r="Y231" s="70">
        <v>45681</v>
      </c>
      <c r="Z231" s="70" t="s">
        <v>89</v>
      </c>
      <c r="AA231" s="70">
        <v>45808</v>
      </c>
      <c r="AB231" s="49">
        <f t="shared" si="15"/>
        <v>127</v>
      </c>
      <c r="AC231" s="65">
        <v>2</v>
      </c>
      <c r="AD231" s="424">
        <v>4700000</v>
      </c>
      <c r="AE231" s="65">
        <v>1</v>
      </c>
      <c r="AF231" s="78">
        <v>45838</v>
      </c>
      <c r="AG231" s="49">
        <f t="shared" si="16"/>
        <v>30</v>
      </c>
      <c r="AH231" s="65">
        <v>0</v>
      </c>
      <c r="AI231" s="68">
        <v>0</v>
      </c>
      <c r="AJ231" s="65" t="s">
        <v>89</v>
      </c>
      <c r="AK231" s="78" t="s">
        <v>89</v>
      </c>
      <c r="AL231" s="65">
        <v>0</v>
      </c>
      <c r="AM231" s="78" t="s">
        <v>89</v>
      </c>
      <c r="AN231" s="78" t="s">
        <v>89</v>
      </c>
      <c r="AO231" s="78" t="s">
        <v>89</v>
      </c>
      <c r="AP231" s="49">
        <f t="shared" si="17"/>
        <v>0</v>
      </c>
      <c r="AQ231" s="49">
        <f>+L231+AD231-AI231</f>
        <v>25066700</v>
      </c>
      <c r="AR231" s="65" t="s">
        <v>87</v>
      </c>
      <c r="AS231" s="68">
        <v>20366700</v>
      </c>
      <c r="AT231" s="65" t="s">
        <v>90</v>
      </c>
      <c r="AU231" s="68">
        <v>0</v>
      </c>
      <c r="AV231" s="75" t="s">
        <v>89</v>
      </c>
      <c r="AW231" s="423">
        <v>25066700</v>
      </c>
      <c r="AX231" s="79">
        <f t="shared" si="18"/>
        <v>0</v>
      </c>
      <c r="AY231" s="223">
        <f t="shared" si="19"/>
        <v>1</v>
      </c>
      <c r="AZ231" s="74">
        <v>1</v>
      </c>
      <c r="BA231" s="75" t="s">
        <v>89</v>
      </c>
      <c r="BB231" s="65" t="s">
        <v>103</v>
      </c>
      <c r="BC231" s="66" t="s">
        <v>13526</v>
      </c>
      <c r="BD231" s="221" t="s">
        <v>87</v>
      </c>
      <c r="BE231" s="221" t="s">
        <v>87</v>
      </c>
    </row>
    <row r="232" spans="2:57" x14ac:dyDescent="0.25">
      <c r="B232" s="221">
        <v>2025</v>
      </c>
      <c r="C232" s="221">
        <v>891780111</v>
      </c>
      <c r="D232" s="221" t="s">
        <v>78</v>
      </c>
      <c r="E232" s="65" t="s">
        <v>13525</v>
      </c>
      <c r="F232" s="65" t="s">
        <v>13524</v>
      </c>
      <c r="G232" s="306">
        <v>0</v>
      </c>
      <c r="H232" s="65" t="s">
        <v>81</v>
      </c>
      <c r="I232" s="221" t="s">
        <v>82</v>
      </c>
      <c r="J232" s="220" t="s">
        <v>83</v>
      </c>
      <c r="K232" s="66" t="s">
        <v>13523</v>
      </c>
      <c r="L232" s="68">
        <v>9750000</v>
      </c>
      <c r="M232" s="221" t="s">
        <v>85</v>
      </c>
      <c r="N232" s="66" t="s">
        <v>9953</v>
      </c>
      <c r="O232" s="66">
        <v>1065134989</v>
      </c>
      <c r="P232" s="65">
        <v>27</v>
      </c>
      <c r="Q232" s="78">
        <v>45670</v>
      </c>
      <c r="R232" s="66">
        <v>2494141000</v>
      </c>
      <c r="S232" s="78">
        <v>45681</v>
      </c>
      <c r="T232" s="68">
        <v>9750000</v>
      </c>
      <c r="U232" s="65" t="s">
        <v>87</v>
      </c>
      <c r="V232" s="68">
        <v>12536172</v>
      </c>
      <c r="W232" s="67" t="s">
        <v>8441</v>
      </c>
      <c r="X232" s="70">
        <v>45681</v>
      </c>
      <c r="Y232" s="70">
        <v>45681</v>
      </c>
      <c r="Z232" s="70" t="s">
        <v>89</v>
      </c>
      <c r="AA232" s="70">
        <v>45808</v>
      </c>
      <c r="AB232" s="49">
        <f t="shared" si="15"/>
        <v>127</v>
      </c>
      <c r="AC232" s="65">
        <v>2</v>
      </c>
      <c r="AD232" s="424">
        <v>2250000</v>
      </c>
      <c r="AE232" s="65">
        <v>1</v>
      </c>
      <c r="AF232" s="78">
        <v>45838</v>
      </c>
      <c r="AG232" s="49">
        <f t="shared" si="16"/>
        <v>30</v>
      </c>
      <c r="AH232" s="65">
        <v>0</v>
      </c>
      <c r="AI232" s="68">
        <v>0</v>
      </c>
      <c r="AJ232" s="65" t="s">
        <v>89</v>
      </c>
      <c r="AK232" s="78" t="s">
        <v>89</v>
      </c>
      <c r="AL232" s="65">
        <v>0</v>
      </c>
      <c r="AM232" s="78" t="s">
        <v>89</v>
      </c>
      <c r="AN232" s="78" t="s">
        <v>89</v>
      </c>
      <c r="AO232" s="78" t="s">
        <v>89</v>
      </c>
      <c r="AP232" s="49">
        <f t="shared" si="17"/>
        <v>0</v>
      </c>
      <c r="AQ232" s="49">
        <f>+L232+AD232-AI232</f>
        <v>12000000</v>
      </c>
      <c r="AR232" s="65" t="s">
        <v>87</v>
      </c>
      <c r="AS232" s="68">
        <v>9750000</v>
      </c>
      <c r="AT232" s="65" t="s">
        <v>90</v>
      </c>
      <c r="AU232" s="68">
        <v>0</v>
      </c>
      <c r="AV232" s="75" t="s">
        <v>89</v>
      </c>
      <c r="AW232" s="423">
        <v>12000000</v>
      </c>
      <c r="AX232" s="79">
        <f t="shared" si="18"/>
        <v>0</v>
      </c>
      <c r="AY232" s="223">
        <f t="shared" si="19"/>
        <v>1</v>
      </c>
      <c r="AZ232" s="74">
        <v>1</v>
      </c>
      <c r="BA232" s="75" t="s">
        <v>89</v>
      </c>
      <c r="BB232" s="65" t="s">
        <v>103</v>
      </c>
      <c r="BC232" s="66" t="s">
        <v>13522</v>
      </c>
      <c r="BD232" s="221" t="s">
        <v>87</v>
      </c>
      <c r="BE232" s="221" t="s">
        <v>87</v>
      </c>
    </row>
    <row r="233" spans="2:57" x14ac:dyDescent="0.25">
      <c r="B233" s="221">
        <v>2025</v>
      </c>
      <c r="C233" s="221">
        <v>891780111</v>
      </c>
      <c r="D233" s="221" t="s">
        <v>78</v>
      </c>
      <c r="E233" s="65" t="s">
        <v>13521</v>
      </c>
      <c r="F233" s="65" t="s">
        <v>13520</v>
      </c>
      <c r="G233" s="306">
        <v>0</v>
      </c>
      <c r="H233" s="65" t="s">
        <v>81</v>
      </c>
      <c r="I233" s="221" t="s">
        <v>82</v>
      </c>
      <c r="J233" s="220" t="s">
        <v>83</v>
      </c>
      <c r="K233" s="66" t="s">
        <v>13519</v>
      </c>
      <c r="L233" s="68">
        <v>15045400</v>
      </c>
      <c r="M233" s="221" t="s">
        <v>85</v>
      </c>
      <c r="N233" s="66" t="s">
        <v>9796</v>
      </c>
      <c r="O233" s="66">
        <v>1082957435</v>
      </c>
      <c r="P233" s="65">
        <v>28</v>
      </c>
      <c r="Q233" s="78">
        <v>45670</v>
      </c>
      <c r="R233" s="66">
        <v>5573604000</v>
      </c>
      <c r="S233" s="78">
        <v>45681</v>
      </c>
      <c r="T233" s="68">
        <v>15045400</v>
      </c>
      <c r="U233" s="65" t="s">
        <v>87</v>
      </c>
      <c r="V233" s="68">
        <v>1082868728</v>
      </c>
      <c r="W233" s="67" t="s">
        <v>8398</v>
      </c>
      <c r="X233" s="70">
        <v>45681</v>
      </c>
      <c r="Y233" s="70">
        <v>45681</v>
      </c>
      <c r="Z233" s="70" t="s">
        <v>89</v>
      </c>
      <c r="AA233" s="70">
        <v>45808</v>
      </c>
      <c r="AB233" s="49">
        <f t="shared" si="15"/>
        <v>127</v>
      </c>
      <c r="AC233" s="65">
        <v>2</v>
      </c>
      <c r="AD233" s="424">
        <v>3472000</v>
      </c>
      <c r="AE233" s="65">
        <v>1</v>
      </c>
      <c r="AF233" s="78">
        <v>45838</v>
      </c>
      <c r="AG233" s="49">
        <f t="shared" si="16"/>
        <v>30</v>
      </c>
      <c r="AH233" s="65">
        <v>0</v>
      </c>
      <c r="AI233" s="68">
        <v>0</v>
      </c>
      <c r="AJ233" s="65" t="s">
        <v>89</v>
      </c>
      <c r="AK233" s="78" t="s">
        <v>89</v>
      </c>
      <c r="AL233" s="65">
        <v>0</v>
      </c>
      <c r="AM233" s="78" t="s">
        <v>89</v>
      </c>
      <c r="AN233" s="78" t="s">
        <v>89</v>
      </c>
      <c r="AO233" s="78" t="s">
        <v>89</v>
      </c>
      <c r="AP233" s="49">
        <f t="shared" si="17"/>
        <v>0</v>
      </c>
      <c r="AQ233" s="49">
        <f>+L233+AD233-AI233</f>
        <v>18517400</v>
      </c>
      <c r="AR233" s="65" t="s">
        <v>87</v>
      </c>
      <c r="AS233" s="68">
        <v>15045400</v>
      </c>
      <c r="AT233" s="65" t="s">
        <v>90</v>
      </c>
      <c r="AU233" s="68">
        <v>0</v>
      </c>
      <c r="AV233" s="75" t="s">
        <v>89</v>
      </c>
      <c r="AW233" s="423">
        <v>18517400</v>
      </c>
      <c r="AX233" s="79">
        <f t="shared" si="18"/>
        <v>0</v>
      </c>
      <c r="AY233" s="223">
        <f t="shared" si="19"/>
        <v>1</v>
      </c>
      <c r="AZ233" s="74">
        <v>1</v>
      </c>
      <c r="BA233" s="75" t="s">
        <v>89</v>
      </c>
      <c r="BB233" s="65" t="s">
        <v>103</v>
      </c>
      <c r="BC233" s="66" t="s">
        <v>13518</v>
      </c>
      <c r="BD233" s="221" t="s">
        <v>87</v>
      </c>
      <c r="BE233" s="221" t="s">
        <v>87</v>
      </c>
    </row>
    <row r="234" spans="2:57" x14ac:dyDescent="0.25">
      <c r="B234" s="221">
        <v>2025</v>
      </c>
      <c r="C234" s="221">
        <v>891780111</v>
      </c>
      <c r="D234" s="221" t="s">
        <v>78</v>
      </c>
      <c r="E234" s="65" t="s">
        <v>13517</v>
      </c>
      <c r="F234" s="65" t="s">
        <v>13516</v>
      </c>
      <c r="G234" s="306">
        <v>0</v>
      </c>
      <c r="H234" s="65" t="s">
        <v>81</v>
      </c>
      <c r="I234" s="221" t="s">
        <v>82</v>
      </c>
      <c r="J234" s="220" t="s">
        <v>83</v>
      </c>
      <c r="K234" s="66" t="s">
        <v>13515</v>
      </c>
      <c r="L234" s="68">
        <v>13676000</v>
      </c>
      <c r="M234" s="221" t="s">
        <v>85</v>
      </c>
      <c r="N234" s="66" t="s">
        <v>8447</v>
      </c>
      <c r="O234" s="66">
        <v>1083045649</v>
      </c>
      <c r="P234" s="65">
        <v>28</v>
      </c>
      <c r="Q234" s="78">
        <v>45670</v>
      </c>
      <c r="R234" s="66">
        <v>5573604000</v>
      </c>
      <c r="S234" s="78">
        <v>45681</v>
      </c>
      <c r="T234" s="68">
        <v>13676000</v>
      </c>
      <c r="U234" s="65" t="s">
        <v>87</v>
      </c>
      <c r="V234" s="68">
        <v>1082868728</v>
      </c>
      <c r="W234" s="67" t="s">
        <v>8398</v>
      </c>
      <c r="X234" s="70">
        <v>45681</v>
      </c>
      <c r="Y234" s="70">
        <v>45681</v>
      </c>
      <c r="Z234" s="70" t="s">
        <v>89</v>
      </c>
      <c r="AA234" s="70">
        <v>45808</v>
      </c>
      <c r="AB234" s="49">
        <f t="shared" si="15"/>
        <v>127</v>
      </c>
      <c r="AC234" s="65">
        <v>2</v>
      </c>
      <c r="AD234" s="424">
        <v>3156000</v>
      </c>
      <c r="AE234" s="65">
        <v>1</v>
      </c>
      <c r="AF234" s="78">
        <v>45838</v>
      </c>
      <c r="AG234" s="49">
        <f t="shared" si="16"/>
        <v>30</v>
      </c>
      <c r="AH234" s="65">
        <v>0</v>
      </c>
      <c r="AI234" s="68">
        <v>0</v>
      </c>
      <c r="AJ234" s="65" t="s">
        <v>89</v>
      </c>
      <c r="AK234" s="78" t="s">
        <v>89</v>
      </c>
      <c r="AL234" s="65">
        <v>0</v>
      </c>
      <c r="AM234" s="78" t="s">
        <v>89</v>
      </c>
      <c r="AN234" s="78" t="s">
        <v>89</v>
      </c>
      <c r="AO234" s="78" t="s">
        <v>89</v>
      </c>
      <c r="AP234" s="49">
        <f t="shared" si="17"/>
        <v>0</v>
      </c>
      <c r="AQ234" s="49">
        <f>+L234+AD234-AI234</f>
        <v>16832000</v>
      </c>
      <c r="AR234" s="65" t="s">
        <v>87</v>
      </c>
      <c r="AS234" s="68">
        <v>13676000</v>
      </c>
      <c r="AT234" s="65" t="s">
        <v>90</v>
      </c>
      <c r="AU234" s="68">
        <v>0</v>
      </c>
      <c r="AV234" s="75" t="s">
        <v>89</v>
      </c>
      <c r="AW234" s="423">
        <v>16832000</v>
      </c>
      <c r="AX234" s="79">
        <f t="shared" si="18"/>
        <v>0</v>
      </c>
      <c r="AY234" s="223">
        <f t="shared" si="19"/>
        <v>1</v>
      </c>
      <c r="AZ234" s="74">
        <v>1</v>
      </c>
      <c r="BA234" s="75" t="s">
        <v>89</v>
      </c>
      <c r="BB234" s="65" t="s">
        <v>103</v>
      </c>
      <c r="BC234" s="66" t="s">
        <v>13514</v>
      </c>
      <c r="BD234" s="221" t="s">
        <v>87</v>
      </c>
      <c r="BE234" s="221" t="s">
        <v>87</v>
      </c>
    </row>
    <row r="235" spans="2:57" x14ac:dyDescent="0.25">
      <c r="B235" s="221">
        <v>2025</v>
      </c>
      <c r="C235" s="221">
        <v>891780111</v>
      </c>
      <c r="D235" s="221" t="s">
        <v>78</v>
      </c>
      <c r="E235" s="65" t="s">
        <v>13513</v>
      </c>
      <c r="F235" s="65" t="s">
        <v>13512</v>
      </c>
      <c r="G235" s="306">
        <v>0</v>
      </c>
      <c r="H235" s="65" t="s">
        <v>81</v>
      </c>
      <c r="I235" s="221" t="s">
        <v>82</v>
      </c>
      <c r="J235" s="220" t="s">
        <v>83</v>
      </c>
      <c r="K235" s="66" t="s">
        <v>13511</v>
      </c>
      <c r="L235" s="68">
        <v>11571700</v>
      </c>
      <c r="M235" s="221" t="s">
        <v>85</v>
      </c>
      <c r="N235" s="66" t="s">
        <v>10396</v>
      </c>
      <c r="O235" s="66">
        <v>12448336</v>
      </c>
      <c r="P235" s="65">
        <v>27</v>
      </c>
      <c r="Q235" s="78">
        <v>45670</v>
      </c>
      <c r="R235" s="66">
        <v>2494141000</v>
      </c>
      <c r="S235" s="78">
        <v>45681</v>
      </c>
      <c r="T235" s="68">
        <v>11571700</v>
      </c>
      <c r="U235" s="65" t="s">
        <v>87</v>
      </c>
      <c r="V235" s="68">
        <v>8742360</v>
      </c>
      <c r="W235" s="67" t="s">
        <v>13290</v>
      </c>
      <c r="X235" s="70">
        <v>45681</v>
      </c>
      <c r="Y235" s="70">
        <v>45681</v>
      </c>
      <c r="Z235" s="70" t="s">
        <v>89</v>
      </c>
      <c r="AA235" s="70">
        <v>45808</v>
      </c>
      <c r="AB235" s="49">
        <f t="shared" si="15"/>
        <v>127</v>
      </c>
      <c r="AC235" s="65">
        <v>2</v>
      </c>
      <c r="AD235" s="424">
        <v>2650000</v>
      </c>
      <c r="AE235" s="65">
        <v>1</v>
      </c>
      <c r="AF235" s="78">
        <v>45838</v>
      </c>
      <c r="AG235" s="49">
        <f t="shared" si="16"/>
        <v>30</v>
      </c>
      <c r="AH235" s="65">
        <v>0</v>
      </c>
      <c r="AI235" s="68">
        <v>0</v>
      </c>
      <c r="AJ235" s="65" t="s">
        <v>89</v>
      </c>
      <c r="AK235" s="78" t="s">
        <v>89</v>
      </c>
      <c r="AL235" s="65">
        <v>0</v>
      </c>
      <c r="AM235" s="78" t="s">
        <v>89</v>
      </c>
      <c r="AN235" s="78" t="s">
        <v>89</v>
      </c>
      <c r="AO235" s="78" t="s">
        <v>89</v>
      </c>
      <c r="AP235" s="49">
        <f t="shared" si="17"/>
        <v>0</v>
      </c>
      <c r="AQ235" s="49">
        <f>+L235+AD235-AI235</f>
        <v>14221700</v>
      </c>
      <c r="AR235" s="65" t="s">
        <v>87</v>
      </c>
      <c r="AS235" s="68">
        <v>11571700</v>
      </c>
      <c r="AT235" s="65" t="s">
        <v>90</v>
      </c>
      <c r="AU235" s="68">
        <v>0</v>
      </c>
      <c r="AV235" s="75" t="s">
        <v>89</v>
      </c>
      <c r="AW235" s="423">
        <v>14221700</v>
      </c>
      <c r="AX235" s="79">
        <f t="shared" si="18"/>
        <v>0</v>
      </c>
      <c r="AY235" s="223">
        <f t="shared" si="19"/>
        <v>1</v>
      </c>
      <c r="AZ235" s="74">
        <v>1</v>
      </c>
      <c r="BA235" s="75" t="s">
        <v>89</v>
      </c>
      <c r="BB235" s="65" t="s">
        <v>103</v>
      </c>
      <c r="BC235" s="66" t="s">
        <v>13510</v>
      </c>
      <c r="BD235" s="221" t="s">
        <v>87</v>
      </c>
      <c r="BE235" s="221" t="s">
        <v>87</v>
      </c>
    </row>
    <row r="236" spans="2:57" x14ac:dyDescent="0.25">
      <c r="B236" s="221">
        <v>2025</v>
      </c>
      <c r="C236" s="221">
        <v>891780111</v>
      </c>
      <c r="D236" s="221" t="s">
        <v>78</v>
      </c>
      <c r="E236" s="65" t="s">
        <v>13509</v>
      </c>
      <c r="F236" s="65" t="s">
        <v>13508</v>
      </c>
      <c r="G236" s="306">
        <v>0</v>
      </c>
      <c r="H236" s="65" t="s">
        <v>81</v>
      </c>
      <c r="I236" s="221" t="s">
        <v>82</v>
      </c>
      <c r="J236" s="220" t="s">
        <v>83</v>
      </c>
      <c r="K236" s="66" t="s">
        <v>13507</v>
      </c>
      <c r="L236" s="68">
        <v>11483400</v>
      </c>
      <c r="M236" s="221" t="s">
        <v>85</v>
      </c>
      <c r="N236" s="66" t="s">
        <v>9047</v>
      </c>
      <c r="O236" s="66">
        <v>1082992511</v>
      </c>
      <c r="P236" s="65">
        <v>27</v>
      </c>
      <c r="Q236" s="78">
        <v>45670</v>
      </c>
      <c r="R236" s="66">
        <v>2494141000</v>
      </c>
      <c r="S236" s="78">
        <v>45681</v>
      </c>
      <c r="T236" s="68">
        <v>11483400</v>
      </c>
      <c r="U236" s="65" t="s">
        <v>87</v>
      </c>
      <c r="V236" s="68">
        <v>1082868728</v>
      </c>
      <c r="W236" s="67" t="s">
        <v>8398</v>
      </c>
      <c r="X236" s="70">
        <v>45681</v>
      </c>
      <c r="Y236" s="70">
        <v>45681</v>
      </c>
      <c r="Z236" s="70" t="s">
        <v>89</v>
      </c>
      <c r="AA236" s="70">
        <v>45808</v>
      </c>
      <c r="AB236" s="49">
        <f t="shared" si="15"/>
        <v>127</v>
      </c>
      <c r="AC236" s="65">
        <v>2</v>
      </c>
      <c r="AD236" s="424">
        <v>2650000</v>
      </c>
      <c r="AE236" s="65">
        <v>1</v>
      </c>
      <c r="AF236" s="78">
        <v>45838</v>
      </c>
      <c r="AG236" s="49">
        <f t="shared" si="16"/>
        <v>30</v>
      </c>
      <c r="AH236" s="65">
        <v>0</v>
      </c>
      <c r="AI236" s="68">
        <v>0</v>
      </c>
      <c r="AJ236" s="65" t="s">
        <v>89</v>
      </c>
      <c r="AK236" s="78" t="s">
        <v>89</v>
      </c>
      <c r="AL236" s="65">
        <v>0</v>
      </c>
      <c r="AM236" s="78" t="s">
        <v>89</v>
      </c>
      <c r="AN236" s="78" t="s">
        <v>89</v>
      </c>
      <c r="AO236" s="78" t="s">
        <v>89</v>
      </c>
      <c r="AP236" s="49">
        <f t="shared" si="17"/>
        <v>0</v>
      </c>
      <c r="AQ236" s="49">
        <f>+L236+AD236-AI236</f>
        <v>14133400</v>
      </c>
      <c r="AR236" s="65" t="s">
        <v>87</v>
      </c>
      <c r="AS236" s="68">
        <v>11483400</v>
      </c>
      <c r="AT236" s="65" t="s">
        <v>90</v>
      </c>
      <c r="AU236" s="68">
        <v>0</v>
      </c>
      <c r="AV236" s="75" t="s">
        <v>89</v>
      </c>
      <c r="AW236" s="423">
        <v>14133400</v>
      </c>
      <c r="AX236" s="79">
        <f t="shared" si="18"/>
        <v>0</v>
      </c>
      <c r="AY236" s="223">
        <f t="shared" si="19"/>
        <v>1</v>
      </c>
      <c r="AZ236" s="74">
        <v>1</v>
      </c>
      <c r="BA236" s="75" t="s">
        <v>89</v>
      </c>
      <c r="BB236" s="65" t="s">
        <v>103</v>
      </c>
      <c r="BC236" s="66" t="s">
        <v>13506</v>
      </c>
      <c r="BD236" s="221" t="s">
        <v>87</v>
      </c>
      <c r="BE236" s="221" t="s">
        <v>87</v>
      </c>
    </row>
    <row r="237" spans="2:57" x14ac:dyDescent="0.25">
      <c r="B237" s="221">
        <v>2025</v>
      </c>
      <c r="C237" s="221">
        <v>891780111</v>
      </c>
      <c r="D237" s="221" t="s">
        <v>78</v>
      </c>
      <c r="E237" s="65" t="s">
        <v>13505</v>
      </c>
      <c r="F237" s="65" t="s">
        <v>13504</v>
      </c>
      <c r="G237" s="306">
        <v>0</v>
      </c>
      <c r="H237" s="65" t="s">
        <v>81</v>
      </c>
      <c r="I237" s="221" t="s">
        <v>82</v>
      </c>
      <c r="J237" s="220" t="s">
        <v>83</v>
      </c>
      <c r="K237" s="66" t="s">
        <v>13503</v>
      </c>
      <c r="L237" s="68">
        <v>13781200</v>
      </c>
      <c r="M237" s="221" t="s">
        <v>85</v>
      </c>
      <c r="N237" s="66" t="s">
        <v>8809</v>
      </c>
      <c r="O237" s="66">
        <v>1020750597</v>
      </c>
      <c r="P237" s="65">
        <v>28</v>
      </c>
      <c r="Q237" s="78">
        <v>45670</v>
      </c>
      <c r="R237" s="66">
        <v>5573604000</v>
      </c>
      <c r="S237" s="78">
        <v>45681</v>
      </c>
      <c r="T237" s="68">
        <v>13781200</v>
      </c>
      <c r="U237" s="65" t="s">
        <v>87</v>
      </c>
      <c r="V237" s="68">
        <v>57461216</v>
      </c>
      <c r="W237" s="67" t="s">
        <v>8478</v>
      </c>
      <c r="X237" s="70">
        <v>45681</v>
      </c>
      <c r="Y237" s="70">
        <v>45681</v>
      </c>
      <c r="Z237" s="70" t="s">
        <v>89</v>
      </c>
      <c r="AA237" s="70">
        <v>45808</v>
      </c>
      <c r="AB237" s="49">
        <f t="shared" si="15"/>
        <v>127</v>
      </c>
      <c r="AC237" s="65">
        <v>2</v>
      </c>
      <c r="AD237" s="424">
        <v>3156000</v>
      </c>
      <c r="AE237" s="65">
        <v>1</v>
      </c>
      <c r="AF237" s="78">
        <v>45838</v>
      </c>
      <c r="AG237" s="49">
        <f t="shared" si="16"/>
        <v>30</v>
      </c>
      <c r="AH237" s="65">
        <v>0</v>
      </c>
      <c r="AI237" s="68">
        <v>0</v>
      </c>
      <c r="AJ237" s="65" t="s">
        <v>89</v>
      </c>
      <c r="AK237" s="78" t="s">
        <v>89</v>
      </c>
      <c r="AL237" s="65">
        <v>0</v>
      </c>
      <c r="AM237" s="78" t="s">
        <v>89</v>
      </c>
      <c r="AN237" s="78" t="s">
        <v>89</v>
      </c>
      <c r="AO237" s="78" t="s">
        <v>89</v>
      </c>
      <c r="AP237" s="49">
        <f t="shared" si="17"/>
        <v>0</v>
      </c>
      <c r="AQ237" s="49">
        <f>+L237+AD237-AI237</f>
        <v>16937200</v>
      </c>
      <c r="AR237" s="65" t="s">
        <v>87</v>
      </c>
      <c r="AS237" s="68">
        <v>13781200</v>
      </c>
      <c r="AT237" s="65" t="s">
        <v>90</v>
      </c>
      <c r="AU237" s="68">
        <v>0</v>
      </c>
      <c r="AV237" s="75" t="s">
        <v>89</v>
      </c>
      <c r="AW237" s="423">
        <v>16937200</v>
      </c>
      <c r="AX237" s="79">
        <f t="shared" si="18"/>
        <v>0</v>
      </c>
      <c r="AY237" s="223">
        <f t="shared" si="19"/>
        <v>1</v>
      </c>
      <c r="AZ237" s="74">
        <v>1</v>
      </c>
      <c r="BA237" s="75" t="s">
        <v>89</v>
      </c>
      <c r="BB237" s="65" t="s">
        <v>103</v>
      </c>
      <c r="BC237" s="66" t="s">
        <v>13502</v>
      </c>
      <c r="BD237" s="221" t="s">
        <v>87</v>
      </c>
      <c r="BE237" s="221" t="s">
        <v>87</v>
      </c>
    </row>
    <row r="238" spans="2:57" x14ac:dyDescent="0.25">
      <c r="B238" s="221">
        <v>2025</v>
      </c>
      <c r="C238" s="221">
        <v>891780111</v>
      </c>
      <c r="D238" s="221" t="s">
        <v>78</v>
      </c>
      <c r="E238" s="65" t="s">
        <v>13501</v>
      </c>
      <c r="F238" s="65" t="s">
        <v>13500</v>
      </c>
      <c r="G238" s="306">
        <v>0</v>
      </c>
      <c r="H238" s="65" t="s">
        <v>81</v>
      </c>
      <c r="I238" s="221" t="s">
        <v>82</v>
      </c>
      <c r="J238" s="220" t="s">
        <v>83</v>
      </c>
      <c r="K238" s="66" t="s">
        <v>13499</v>
      </c>
      <c r="L238" s="68">
        <v>9750000</v>
      </c>
      <c r="M238" s="221" t="s">
        <v>85</v>
      </c>
      <c r="N238" s="66" t="s">
        <v>10484</v>
      </c>
      <c r="O238" s="66">
        <v>5492235</v>
      </c>
      <c r="P238" s="65">
        <v>27</v>
      </c>
      <c r="Q238" s="78">
        <v>45670</v>
      </c>
      <c r="R238" s="66">
        <v>2494141000</v>
      </c>
      <c r="S238" s="78">
        <v>45681</v>
      </c>
      <c r="T238" s="68">
        <v>9750000</v>
      </c>
      <c r="U238" s="65" t="s">
        <v>87</v>
      </c>
      <c r="V238" s="68">
        <v>57444673</v>
      </c>
      <c r="W238" s="67" t="s">
        <v>8387</v>
      </c>
      <c r="X238" s="70">
        <v>45681</v>
      </c>
      <c r="Y238" s="70">
        <v>45681</v>
      </c>
      <c r="Z238" s="70" t="s">
        <v>89</v>
      </c>
      <c r="AA238" s="70">
        <v>45808</v>
      </c>
      <c r="AB238" s="49">
        <f t="shared" si="15"/>
        <v>127</v>
      </c>
      <c r="AC238" s="65">
        <v>2</v>
      </c>
      <c r="AD238" s="424">
        <v>2250000</v>
      </c>
      <c r="AE238" s="65">
        <v>1</v>
      </c>
      <c r="AF238" s="78">
        <v>45838</v>
      </c>
      <c r="AG238" s="49">
        <f t="shared" si="16"/>
        <v>30</v>
      </c>
      <c r="AH238" s="65">
        <v>0</v>
      </c>
      <c r="AI238" s="68">
        <v>0</v>
      </c>
      <c r="AJ238" s="65" t="s">
        <v>89</v>
      </c>
      <c r="AK238" s="78" t="s">
        <v>89</v>
      </c>
      <c r="AL238" s="65">
        <v>0</v>
      </c>
      <c r="AM238" s="78" t="s">
        <v>89</v>
      </c>
      <c r="AN238" s="78" t="s">
        <v>89</v>
      </c>
      <c r="AO238" s="78" t="s">
        <v>89</v>
      </c>
      <c r="AP238" s="49">
        <f t="shared" si="17"/>
        <v>0</v>
      </c>
      <c r="AQ238" s="49">
        <f>+L238+AD238-AI238</f>
        <v>12000000</v>
      </c>
      <c r="AR238" s="65" t="s">
        <v>87</v>
      </c>
      <c r="AS238" s="68">
        <v>9750000</v>
      </c>
      <c r="AT238" s="65" t="s">
        <v>90</v>
      </c>
      <c r="AU238" s="68">
        <v>0</v>
      </c>
      <c r="AV238" s="75" t="s">
        <v>89</v>
      </c>
      <c r="AW238" s="423">
        <v>12000000</v>
      </c>
      <c r="AX238" s="79">
        <f t="shared" si="18"/>
        <v>0</v>
      </c>
      <c r="AY238" s="223">
        <f t="shared" si="19"/>
        <v>1</v>
      </c>
      <c r="AZ238" s="74">
        <v>1</v>
      </c>
      <c r="BA238" s="75" t="s">
        <v>89</v>
      </c>
      <c r="BB238" s="65" t="s">
        <v>103</v>
      </c>
      <c r="BC238" s="66" t="s">
        <v>13498</v>
      </c>
      <c r="BD238" s="221" t="s">
        <v>87</v>
      </c>
      <c r="BE238" s="221" t="s">
        <v>87</v>
      </c>
    </row>
    <row r="239" spans="2:57" x14ac:dyDescent="0.25">
      <c r="B239" s="221">
        <v>2025</v>
      </c>
      <c r="C239" s="221">
        <v>891780111</v>
      </c>
      <c r="D239" s="221" t="s">
        <v>78</v>
      </c>
      <c r="E239" s="65" t="s">
        <v>13497</v>
      </c>
      <c r="F239" s="65" t="s">
        <v>13496</v>
      </c>
      <c r="G239" s="306">
        <v>0</v>
      </c>
      <c r="H239" s="65" t="s">
        <v>81</v>
      </c>
      <c r="I239" s="221" t="s">
        <v>82</v>
      </c>
      <c r="J239" s="220" t="s">
        <v>83</v>
      </c>
      <c r="K239" s="66" t="s">
        <v>13049</v>
      </c>
      <c r="L239" s="68">
        <v>11483400</v>
      </c>
      <c r="M239" s="221" t="s">
        <v>85</v>
      </c>
      <c r="N239" s="66" t="s">
        <v>8462</v>
      </c>
      <c r="O239" s="66">
        <v>1085112129</v>
      </c>
      <c r="P239" s="65">
        <v>27</v>
      </c>
      <c r="Q239" s="78">
        <v>45670</v>
      </c>
      <c r="R239" s="66">
        <v>2494141000</v>
      </c>
      <c r="S239" s="78">
        <v>45681</v>
      </c>
      <c r="T239" s="68">
        <v>11483400</v>
      </c>
      <c r="U239" s="65" t="s">
        <v>87</v>
      </c>
      <c r="V239" s="68">
        <v>1082868728</v>
      </c>
      <c r="W239" s="67" t="s">
        <v>8398</v>
      </c>
      <c r="X239" s="70">
        <v>45681</v>
      </c>
      <c r="Y239" s="70">
        <v>45681</v>
      </c>
      <c r="Z239" s="70" t="s">
        <v>89</v>
      </c>
      <c r="AA239" s="70">
        <v>45808</v>
      </c>
      <c r="AB239" s="49">
        <f t="shared" si="15"/>
        <v>127</v>
      </c>
      <c r="AC239" s="65">
        <v>2</v>
      </c>
      <c r="AD239" s="424">
        <v>2650000</v>
      </c>
      <c r="AE239" s="65">
        <v>1</v>
      </c>
      <c r="AF239" s="78">
        <v>45838</v>
      </c>
      <c r="AG239" s="49">
        <f t="shared" si="16"/>
        <v>30</v>
      </c>
      <c r="AH239" s="65">
        <v>0</v>
      </c>
      <c r="AI239" s="68">
        <v>0</v>
      </c>
      <c r="AJ239" s="65" t="s">
        <v>89</v>
      </c>
      <c r="AK239" s="78" t="s">
        <v>89</v>
      </c>
      <c r="AL239" s="65">
        <v>0</v>
      </c>
      <c r="AM239" s="78" t="s">
        <v>89</v>
      </c>
      <c r="AN239" s="78" t="s">
        <v>89</v>
      </c>
      <c r="AO239" s="78" t="s">
        <v>89</v>
      </c>
      <c r="AP239" s="49">
        <f t="shared" si="17"/>
        <v>0</v>
      </c>
      <c r="AQ239" s="49">
        <f>+L239+AD239-AI239</f>
        <v>14133400</v>
      </c>
      <c r="AR239" s="65" t="s">
        <v>87</v>
      </c>
      <c r="AS239" s="68">
        <v>11483400</v>
      </c>
      <c r="AT239" s="65" t="s">
        <v>90</v>
      </c>
      <c r="AU239" s="68">
        <v>0</v>
      </c>
      <c r="AV239" s="75" t="s">
        <v>89</v>
      </c>
      <c r="AW239" s="423">
        <v>14133400</v>
      </c>
      <c r="AX239" s="79">
        <f t="shared" si="18"/>
        <v>0</v>
      </c>
      <c r="AY239" s="223">
        <f t="shared" si="19"/>
        <v>1</v>
      </c>
      <c r="AZ239" s="74">
        <v>1</v>
      </c>
      <c r="BA239" s="75" t="s">
        <v>89</v>
      </c>
      <c r="BB239" s="65" t="s">
        <v>103</v>
      </c>
      <c r="BC239" s="66" t="s">
        <v>13495</v>
      </c>
      <c r="BD239" s="221" t="s">
        <v>87</v>
      </c>
      <c r="BE239" s="221" t="s">
        <v>87</v>
      </c>
    </row>
    <row r="240" spans="2:57" x14ac:dyDescent="0.25">
      <c r="B240" s="221">
        <v>2025</v>
      </c>
      <c r="C240" s="221">
        <v>891780111</v>
      </c>
      <c r="D240" s="221" t="s">
        <v>78</v>
      </c>
      <c r="E240" s="65" t="s">
        <v>13494</v>
      </c>
      <c r="F240" s="65" t="s">
        <v>13493</v>
      </c>
      <c r="G240" s="306">
        <v>0</v>
      </c>
      <c r="H240" s="65" t="s">
        <v>81</v>
      </c>
      <c r="I240" s="221" t="s">
        <v>82</v>
      </c>
      <c r="J240" s="220" t="s">
        <v>83</v>
      </c>
      <c r="K240" s="66" t="s">
        <v>12109</v>
      </c>
      <c r="L240" s="68">
        <v>9825000</v>
      </c>
      <c r="M240" s="221" t="s">
        <v>85</v>
      </c>
      <c r="N240" s="66" t="s">
        <v>11339</v>
      </c>
      <c r="O240" s="66">
        <v>36727735</v>
      </c>
      <c r="P240" s="65">
        <v>27</v>
      </c>
      <c r="Q240" s="78">
        <v>45670</v>
      </c>
      <c r="R240" s="66">
        <v>2494141000</v>
      </c>
      <c r="S240" s="78">
        <v>45681</v>
      </c>
      <c r="T240" s="68">
        <v>9825000</v>
      </c>
      <c r="U240" s="65" t="s">
        <v>87</v>
      </c>
      <c r="V240" s="68">
        <v>7633817</v>
      </c>
      <c r="W240" s="67" t="s">
        <v>8803</v>
      </c>
      <c r="X240" s="70">
        <v>45681</v>
      </c>
      <c r="Y240" s="70">
        <v>45681</v>
      </c>
      <c r="Z240" s="70" t="s">
        <v>89</v>
      </c>
      <c r="AA240" s="70">
        <v>45808</v>
      </c>
      <c r="AB240" s="49">
        <f t="shared" si="15"/>
        <v>127</v>
      </c>
      <c r="AC240" s="65">
        <v>2</v>
      </c>
      <c r="AD240" s="424">
        <v>2250000</v>
      </c>
      <c r="AE240" s="65">
        <v>1</v>
      </c>
      <c r="AF240" s="78">
        <v>45838</v>
      </c>
      <c r="AG240" s="49">
        <f t="shared" si="16"/>
        <v>30</v>
      </c>
      <c r="AH240" s="65">
        <v>0</v>
      </c>
      <c r="AI240" s="68">
        <v>0</v>
      </c>
      <c r="AJ240" s="65" t="s">
        <v>89</v>
      </c>
      <c r="AK240" s="78" t="s">
        <v>89</v>
      </c>
      <c r="AL240" s="65">
        <v>0</v>
      </c>
      <c r="AM240" s="78" t="s">
        <v>89</v>
      </c>
      <c r="AN240" s="78" t="s">
        <v>89</v>
      </c>
      <c r="AO240" s="78" t="s">
        <v>89</v>
      </c>
      <c r="AP240" s="49">
        <f t="shared" si="17"/>
        <v>0</v>
      </c>
      <c r="AQ240" s="49">
        <f>+L240+AD240-AI240</f>
        <v>12075000</v>
      </c>
      <c r="AR240" s="65" t="s">
        <v>87</v>
      </c>
      <c r="AS240" s="68">
        <v>9825000</v>
      </c>
      <c r="AT240" s="65" t="s">
        <v>90</v>
      </c>
      <c r="AU240" s="68">
        <v>0</v>
      </c>
      <c r="AV240" s="75" t="s">
        <v>89</v>
      </c>
      <c r="AW240" s="423">
        <v>12075000</v>
      </c>
      <c r="AX240" s="79">
        <f t="shared" si="18"/>
        <v>0</v>
      </c>
      <c r="AY240" s="223">
        <f t="shared" si="19"/>
        <v>1</v>
      </c>
      <c r="AZ240" s="74">
        <v>1</v>
      </c>
      <c r="BA240" s="75" t="s">
        <v>89</v>
      </c>
      <c r="BB240" s="65" t="s">
        <v>103</v>
      </c>
      <c r="BC240" s="66" t="s">
        <v>13492</v>
      </c>
      <c r="BD240" s="221" t="s">
        <v>87</v>
      </c>
      <c r="BE240" s="221" t="s">
        <v>87</v>
      </c>
    </row>
    <row r="241" spans="2:57" x14ac:dyDescent="0.25">
      <c r="B241" s="221">
        <v>2025</v>
      </c>
      <c r="C241" s="221">
        <v>891780111</v>
      </c>
      <c r="D241" s="221" t="s">
        <v>78</v>
      </c>
      <c r="E241" s="65" t="s">
        <v>13491</v>
      </c>
      <c r="F241" s="65" t="s">
        <v>13490</v>
      </c>
      <c r="G241" s="306">
        <v>0</v>
      </c>
      <c r="H241" s="65" t="s">
        <v>81</v>
      </c>
      <c r="I241" s="221" t="s">
        <v>82</v>
      </c>
      <c r="J241" s="220" t="s">
        <v>83</v>
      </c>
      <c r="K241" s="66" t="s">
        <v>13489</v>
      </c>
      <c r="L241" s="68">
        <v>6110000</v>
      </c>
      <c r="M241" s="221" t="s">
        <v>85</v>
      </c>
      <c r="N241" s="66" t="s">
        <v>10116</v>
      </c>
      <c r="O241" s="66">
        <v>12612617</v>
      </c>
      <c r="P241" s="65">
        <v>27</v>
      </c>
      <c r="Q241" s="78">
        <v>45670</v>
      </c>
      <c r="R241" s="66">
        <v>2494141000</v>
      </c>
      <c r="S241" s="78">
        <v>45681</v>
      </c>
      <c r="T241" s="68">
        <v>6110000</v>
      </c>
      <c r="U241" s="65" t="s">
        <v>87</v>
      </c>
      <c r="V241" s="68">
        <v>85468582</v>
      </c>
      <c r="W241" s="67" t="s">
        <v>10115</v>
      </c>
      <c r="X241" s="70">
        <v>45681</v>
      </c>
      <c r="Y241" s="70">
        <v>45681</v>
      </c>
      <c r="Z241" s="70" t="s">
        <v>89</v>
      </c>
      <c r="AA241" s="70">
        <v>45747</v>
      </c>
      <c r="AB241" s="49">
        <f t="shared" si="15"/>
        <v>66</v>
      </c>
      <c r="AC241" s="65">
        <v>0</v>
      </c>
      <c r="AD241" s="424">
        <v>0</v>
      </c>
      <c r="AE241" s="65">
        <v>0</v>
      </c>
      <c r="AF241" s="78" t="s">
        <v>89</v>
      </c>
      <c r="AG241" s="49">
        <f t="shared" si="16"/>
        <v>0</v>
      </c>
      <c r="AH241" s="65">
        <v>0</v>
      </c>
      <c r="AI241" s="68">
        <v>0</v>
      </c>
      <c r="AJ241" s="65" t="s">
        <v>89</v>
      </c>
      <c r="AK241" s="78" t="s">
        <v>89</v>
      </c>
      <c r="AL241" s="65">
        <v>0</v>
      </c>
      <c r="AM241" s="78" t="s">
        <v>89</v>
      </c>
      <c r="AN241" s="78" t="s">
        <v>89</v>
      </c>
      <c r="AO241" s="78" t="s">
        <v>89</v>
      </c>
      <c r="AP241" s="49">
        <f t="shared" si="17"/>
        <v>0</v>
      </c>
      <c r="AQ241" s="49">
        <f>+L241+AD241-AI241</f>
        <v>6110000</v>
      </c>
      <c r="AR241" s="65" t="s">
        <v>87</v>
      </c>
      <c r="AS241" s="68">
        <v>6110000</v>
      </c>
      <c r="AT241" s="65" t="s">
        <v>90</v>
      </c>
      <c r="AU241" s="68">
        <v>0</v>
      </c>
      <c r="AV241" s="75" t="s">
        <v>89</v>
      </c>
      <c r="AW241" s="423">
        <v>6110000</v>
      </c>
      <c r="AX241" s="79">
        <f t="shared" si="18"/>
        <v>0</v>
      </c>
      <c r="AY241" s="223">
        <f t="shared" si="19"/>
        <v>1</v>
      </c>
      <c r="AZ241" s="74">
        <v>1</v>
      </c>
      <c r="BA241" s="75" t="s">
        <v>89</v>
      </c>
      <c r="BB241" s="65" t="s">
        <v>103</v>
      </c>
      <c r="BC241" s="66" t="s">
        <v>13488</v>
      </c>
      <c r="BD241" s="221" t="s">
        <v>87</v>
      </c>
      <c r="BE241" s="221" t="s">
        <v>87</v>
      </c>
    </row>
    <row r="242" spans="2:57" x14ac:dyDescent="0.25">
      <c r="B242" s="221">
        <v>2025</v>
      </c>
      <c r="C242" s="221">
        <v>891780111</v>
      </c>
      <c r="D242" s="221" t="s">
        <v>78</v>
      </c>
      <c r="E242" s="65" t="s">
        <v>13487</v>
      </c>
      <c r="F242" s="65" t="s">
        <v>13486</v>
      </c>
      <c r="G242" s="306">
        <v>0</v>
      </c>
      <c r="H242" s="65" t="s">
        <v>81</v>
      </c>
      <c r="I242" s="221" t="s">
        <v>82</v>
      </c>
      <c r="J242" s="220" t="s">
        <v>83</v>
      </c>
      <c r="K242" s="66" t="s">
        <v>13485</v>
      </c>
      <c r="L242" s="68">
        <v>12920000</v>
      </c>
      <c r="M242" s="221" t="s">
        <v>85</v>
      </c>
      <c r="N242" s="66" t="s">
        <v>10247</v>
      </c>
      <c r="O242" s="66">
        <v>1082944852</v>
      </c>
      <c r="P242" s="65">
        <v>28</v>
      </c>
      <c r="Q242" s="78">
        <v>45670</v>
      </c>
      <c r="R242" s="66">
        <v>5573604000</v>
      </c>
      <c r="S242" s="78">
        <v>45681</v>
      </c>
      <c r="T242" s="68">
        <v>12920000</v>
      </c>
      <c r="U242" s="65" t="s">
        <v>87</v>
      </c>
      <c r="V242" s="68">
        <v>85152695</v>
      </c>
      <c r="W242" s="67" t="s">
        <v>8504</v>
      </c>
      <c r="X242" s="70">
        <v>45681</v>
      </c>
      <c r="Y242" s="70">
        <v>45681</v>
      </c>
      <c r="Z242" s="70" t="s">
        <v>89</v>
      </c>
      <c r="AA242" s="70">
        <v>45808</v>
      </c>
      <c r="AB242" s="49">
        <f t="shared" si="15"/>
        <v>127</v>
      </c>
      <c r="AC242" s="65">
        <v>2</v>
      </c>
      <c r="AD242" s="424">
        <v>2850000</v>
      </c>
      <c r="AE242" s="65">
        <v>1</v>
      </c>
      <c r="AF242" s="78">
        <v>45838</v>
      </c>
      <c r="AG242" s="49">
        <f t="shared" si="16"/>
        <v>30</v>
      </c>
      <c r="AH242" s="65">
        <v>0</v>
      </c>
      <c r="AI242" s="68">
        <v>0</v>
      </c>
      <c r="AJ242" s="65" t="s">
        <v>89</v>
      </c>
      <c r="AK242" s="78" t="s">
        <v>89</v>
      </c>
      <c r="AL242" s="65">
        <v>0</v>
      </c>
      <c r="AM242" s="78" t="s">
        <v>89</v>
      </c>
      <c r="AN242" s="78" t="s">
        <v>89</v>
      </c>
      <c r="AO242" s="78" t="s">
        <v>89</v>
      </c>
      <c r="AP242" s="49">
        <f t="shared" si="17"/>
        <v>0</v>
      </c>
      <c r="AQ242" s="49">
        <f>+L242+AD242-AI242</f>
        <v>15770000</v>
      </c>
      <c r="AR242" s="65" t="s">
        <v>87</v>
      </c>
      <c r="AS242" s="68">
        <v>12920000</v>
      </c>
      <c r="AT242" s="65" t="s">
        <v>90</v>
      </c>
      <c r="AU242" s="68">
        <v>0</v>
      </c>
      <c r="AV242" s="75" t="s">
        <v>89</v>
      </c>
      <c r="AW242" s="423">
        <v>15770000</v>
      </c>
      <c r="AX242" s="79">
        <f t="shared" si="18"/>
        <v>0</v>
      </c>
      <c r="AY242" s="223">
        <f t="shared" si="19"/>
        <v>1</v>
      </c>
      <c r="AZ242" s="74">
        <v>1</v>
      </c>
      <c r="BA242" s="75" t="s">
        <v>89</v>
      </c>
      <c r="BB242" s="65" t="s">
        <v>103</v>
      </c>
      <c r="BC242" s="66" t="s">
        <v>13484</v>
      </c>
      <c r="BD242" s="221" t="s">
        <v>87</v>
      </c>
      <c r="BE242" s="221" t="s">
        <v>87</v>
      </c>
    </row>
    <row r="243" spans="2:57" x14ac:dyDescent="0.25">
      <c r="B243" s="221">
        <v>2025</v>
      </c>
      <c r="C243" s="221">
        <v>891780111</v>
      </c>
      <c r="D243" s="221" t="s">
        <v>78</v>
      </c>
      <c r="E243" s="65" t="s">
        <v>13483</v>
      </c>
      <c r="F243" s="65" t="s">
        <v>13482</v>
      </c>
      <c r="G243" s="306">
        <v>0</v>
      </c>
      <c r="H243" s="65" t="s">
        <v>81</v>
      </c>
      <c r="I243" s="221" t="s">
        <v>82</v>
      </c>
      <c r="J243" s="220" t="s">
        <v>83</v>
      </c>
      <c r="K243" s="66" t="s">
        <v>13481</v>
      </c>
      <c r="L243" s="68">
        <v>9750000</v>
      </c>
      <c r="M243" s="221" t="s">
        <v>85</v>
      </c>
      <c r="N243" s="66" t="s">
        <v>10627</v>
      </c>
      <c r="O243" s="66">
        <v>1082915041</v>
      </c>
      <c r="P243" s="65">
        <v>27</v>
      </c>
      <c r="Q243" s="78">
        <v>45670</v>
      </c>
      <c r="R243" s="66">
        <v>2494141000</v>
      </c>
      <c r="S243" s="78">
        <v>45681</v>
      </c>
      <c r="T243" s="68">
        <v>9750000</v>
      </c>
      <c r="U243" s="65" t="s">
        <v>87</v>
      </c>
      <c r="V243" s="68">
        <v>57444673</v>
      </c>
      <c r="W243" s="67" t="s">
        <v>8387</v>
      </c>
      <c r="X243" s="70">
        <v>45681</v>
      </c>
      <c r="Y243" s="70">
        <v>45681</v>
      </c>
      <c r="Z243" s="70" t="s">
        <v>89</v>
      </c>
      <c r="AA243" s="70">
        <v>45808</v>
      </c>
      <c r="AB243" s="49">
        <f t="shared" si="15"/>
        <v>127</v>
      </c>
      <c r="AC243" s="65">
        <v>2</v>
      </c>
      <c r="AD243" s="424">
        <v>2250000</v>
      </c>
      <c r="AE243" s="65">
        <v>1</v>
      </c>
      <c r="AF243" s="78">
        <v>45838</v>
      </c>
      <c r="AG243" s="49">
        <f t="shared" si="16"/>
        <v>30</v>
      </c>
      <c r="AH243" s="65">
        <v>0</v>
      </c>
      <c r="AI243" s="68">
        <v>0</v>
      </c>
      <c r="AJ243" s="65" t="s">
        <v>89</v>
      </c>
      <c r="AK243" s="78" t="s">
        <v>89</v>
      </c>
      <c r="AL243" s="65">
        <v>0</v>
      </c>
      <c r="AM243" s="78" t="s">
        <v>89</v>
      </c>
      <c r="AN243" s="78" t="s">
        <v>89</v>
      </c>
      <c r="AO243" s="78" t="s">
        <v>89</v>
      </c>
      <c r="AP243" s="49">
        <f t="shared" si="17"/>
        <v>0</v>
      </c>
      <c r="AQ243" s="49">
        <f>+L243+AD243-AI243</f>
        <v>12000000</v>
      </c>
      <c r="AR243" s="65" t="s">
        <v>87</v>
      </c>
      <c r="AS243" s="68">
        <v>9750000</v>
      </c>
      <c r="AT243" s="65" t="s">
        <v>90</v>
      </c>
      <c r="AU243" s="68">
        <v>0</v>
      </c>
      <c r="AV243" s="75" t="s">
        <v>89</v>
      </c>
      <c r="AW243" s="423">
        <v>12000000</v>
      </c>
      <c r="AX243" s="79">
        <f t="shared" si="18"/>
        <v>0</v>
      </c>
      <c r="AY243" s="223">
        <f t="shared" si="19"/>
        <v>1</v>
      </c>
      <c r="AZ243" s="74">
        <v>1</v>
      </c>
      <c r="BA243" s="75" t="s">
        <v>89</v>
      </c>
      <c r="BB243" s="65" t="s">
        <v>103</v>
      </c>
      <c r="BC243" s="66" t="s">
        <v>13480</v>
      </c>
      <c r="BD243" s="221" t="s">
        <v>87</v>
      </c>
      <c r="BE243" s="221" t="s">
        <v>87</v>
      </c>
    </row>
    <row r="244" spans="2:57" x14ac:dyDescent="0.25">
      <c r="B244" s="221">
        <v>2025</v>
      </c>
      <c r="C244" s="221">
        <v>891780111</v>
      </c>
      <c r="D244" s="221" t="s">
        <v>78</v>
      </c>
      <c r="E244" s="65" t="s">
        <v>13479</v>
      </c>
      <c r="F244" s="65" t="s">
        <v>13478</v>
      </c>
      <c r="G244" s="306">
        <v>0</v>
      </c>
      <c r="H244" s="65" t="s">
        <v>81</v>
      </c>
      <c r="I244" s="221" t="s">
        <v>82</v>
      </c>
      <c r="J244" s="220" t="s">
        <v>83</v>
      </c>
      <c r="K244" s="66" t="s">
        <v>13477</v>
      </c>
      <c r="L244" s="68">
        <v>15161100</v>
      </c>
      <c r="M244" s="221" t="s">
        <v>85</v>
      </c>
      <c r="N244" s="66" t="s">
        <v>11589</v>
      </c>
      <c r="O244" s="66">
        <v>36563913</v>
      </c>
      <c r="P244" s="65">
        <v>28</v>
      </c>
      <c r="Q244" s="78">
        <v>45670</v>
      </c>
      <c r="R244" s="66">
        <v>5573604000</v>
      </c>
      <c r="S244" s="78">
        <v>45681</v>
      </c>
      <c r="T244" s="68">
        <v>15161100</v>
      </c>
      <c r="U244" s="65" t="s">
        <v>87</v>
      </c>
      <c r="V244" s="68">
        <v>57461216</v>
      </c>
      <c r="W244" s="67" t="s">
        <v>8478</v>
      </c>
      <c r="X244" s="70">
        <v>45681</v>
      </c>
      <c r="Y244" s="70">
        <v>45681</v>
      </c>
      <c r="Z244" s="70" t="s">
        <v>89</v>
      </c>
      <c r="AA244" s="70">
        <v>45808</v>
      </c>
      <c r="AB244" s="49">
        <f t="shared" si="15"/>
        <v>127</v>
      </c>
      <c r="AC244" s="65">
        <v>2</v>
      </c>
      <c r="AD244" s="424">
        <v>3472000</v>
      </c>
      <c r="AE244" s="65">
        <v>1</v>
      </c>
      <c r="AF244" s="78">
        <v>45838</v>
      </c>
      <c r="AG244" s="49">
        <f t="shared" si="16"/>
        <v>30</v>
      </c>
      <c r="AH244" s="65">
        <v>0</v>
      </c>
      <c r="AI244" s="68">
        <v>0</v>
      </c>
      <c r="AJ244" s="65" t="s">
        <v>89</v>
      </c>
      <c r="AK244" s="78" t="s">
        <v>89</v>
      </c>
      <c r="AL244" s="65">
        <v>0</v>
      </c>
      <c r="AM244" s="78" t="s">
        <v>89</v>
      </c>
      <c r="AN244" s="78" t="s">
        <v>89</v>
      </c>
      <c r="AO244" s="78" t="s">
        <v>89</v>
      </c>
      <c r="AP244" s="49">
        <f t="shared" si="17"/>
        <v>0</v>
      </c>
      <c r="AQ244" s="49">
        <f>+L244+AD244-AI244</f>
        <v>18633100</v>
      </c>
      <c r="AR244" s="65" t="s">
        <v>87</v>
      </c>
      <c r="AS244" s="68">
        <v>15161100</v>
      </c>
      <c r="AT244" s="65" t="s">
        <v>90</v>
      </c>
      <c r="AU244" s="68">
        <v>0</v>
      </c>
      <c r="AV244" s="75" t="s">
        <v>89</v>
      </c>
      <c r="AW244" s="423">
        <v>18633100</v>
      </c>
      <c r="AX244" s="79">
        <f t="shared" si="18"/>
        <v>0</v>
      </c>
      <c r="AY244" s="223">
        <f t="shared" si="19"/>
        <v>1</v>
      </c>
      <c r="AZ244" s="74">
        <v>1</v>
      </c>
      <c r="BA244" s="75" t="s">
        <v>89</v>
      </c>
      <c r="BB244" s="65" t="s">
        <v>103</v>
      </c>
      <c r="BC244" s="66" t="s">
        <v>13476</v>
      </c>
      <c r="BD244" s="221" t="s">
        <v>87</v>
      </c>
      <c r="BE244" s="221" t="s">
        <v>87</v>
      </c>
    </row>
    <row r="245" spans="2:57" x14ac:dyDescent="0.25">
      <c r="B245" s="221">
        <v>2025</v>
      </c>
      <c r="C245" s="221">
        <v>891780111</v>
      </c>
      <c r="D245" s="221" t="s">
        <v>78</v>
      </c>
      <c r="E245" s="65" t="s">
        <v>13475</v>
      </c>
      <c r="F245" s="65" t="s">
        <v>13474</v>
      </c>
      <c r="G245" s="306">
        <v>0</v>
      </c>
      <c r="H245" s="65" t="s">
        <v>81</v>
      </c>
      <c r="I245" s="221" t="s">
        <v>82</v>
      </c>
      <c r="J245" s="220" t="s">
        <v>83</v>
      </c>
      <c r="K245" s="66" t="s">
        <v>13473</v>
      </c>
      <c r="L245" s="68">
        <v>15739800</v>
      </c>
      <c r="M245" s="221" t="s">
        <v>85</v>
      </c>
      <c r="N245" s="66" t="s">
        <v>10954</v>
      </c>
      <c r="O245" s="66">
        <v>36667908</v>
      </c>
      <c r="P245" s="65">
        <v>28</v>
      </c>
      <c r="Q245" s="78">
        <v>45670</v>
      </c>
      <c r="R245" s="66">
        <v>5573604000</v>
      </c>
      <c r="S245" s="78">
        <v>45681</v>
      </c>
      <c r="T245" s="68">
        <v>15739800</v>
      </c>
      <c r="U245" s="65" t="s">
        <v>87</v>
      </c>
      <c r="V245" s="68">
        <v>85449357</v>
      </c>
      <c r="W245" s="67" t="s">
        <v>8976</v>
      </c>
      <c r="X245" s="70">
        <v>45681</v>
      </c>
      <c r="Y245" s="70">
        <v>45681</v>
      </c>
      <c r="Z245" s="70" t="s">
        <v>89</v>
      </c>
      <c r="AA245" s="70">
        <v>45808</v>
      </c>
      <c r="AB245" s="49">
        <f t="shared" si="15"/>
        <v>127</v>
      </c>
      <c r="AC245" s="65">
        <v>2</v>
      </c>
      <c r="AD245" s="424">
        <v>3472000</v>
      </c>
      <c r="AE245" s="65">
        <v>1</v>
      </c>
      <c r="AF245" s="78">
        <v>45838</v>
      </c>
      <c r="AG245" s="49">
        <f t="shared" si="16"/>
        <v>30</v>
      </c>
      <c r="AH245" s="65">
        <v>0</v>
      </c>
      <c r="AI245" s="68">
        <v>0</v>
      </c>
      <c r="AJ245" s="65" t="s">
        <v>89</v>
      </c>
      <c r="AK245" s="78" t="s">
        <v>89</v>
      </c>
      <c r="AL245" s="65">
        <v>0</v>
      </c>
      <c r="AM245" s="78" t="s">
        <v>89</v>
      </c>
      <c r="AN245" s="78" t="s">
        <v>89</v>
      </c>
      <c r="AO245" s="78" t="s">
        <v>89</v>
      </c>
      <c r="AP245" s="49">
        <f t="shared" si="17"/>
        <v>0</v>
      </c>
      <c r="AQ245" s="49">
        <f>+L245+AD245-AI245</f>
        <v>19211800</v>
      </c>
      <c r="AR245" s="65" t="s">
        <v>87</v>
      </c>
      <c r="AS245" s="68">
        <v>15739800</v>
      </c>
      <c r="AT245" s="65" t="s">
        <v>90</v>
      </c>
      <c r="AU245" s="68">
        <v>0</v>
      </c>
      <c r="AV245" s="75" t="s">
        <v>89</v>
      </c>
      <c r="AW245" s="423">
        <v>19211800</v>
      </c>
      <c r="AX245" s="79">
        <f t="shared" si="18"/>
        <v>0</v>
      </c>
      <c r="AY245" s="223">
        <f t="shared" si="19"/>
        <v>1</v>
      </c>
      <c r="AZ245" s="74">
        <v>1</v>
      </c>
      <c r="BA245" s="75" t="s">
        <v>89</v>
      </c>
      <c r="BB245" s="65" t="s">
        <v>103</v>
      </c>
      <c r="BC245" s="66" t="s">
        <v>13472</v>
      </c>
      <c r="BD245" s="221" t="s">
        <v>87</v>
      </c>
      <c r="BE245" s="221" t="s">
        <v>87</v>
      </c>
    </row>
    <row r="246" spans="2:57" x14ac:dyDescent="0.25">
      <c r="B246" s="221">
        <v>2025</v>
      </c>
      <c r="C246" s="221">
        <v>891780111</v>
      </c>
      <c r="D246" s="221" t="s">
        <v>78</v>
      </c>
      <c r="E246" s="65" t="s">
        <v>13471</v>
      </c>
      <c r="F246" s="65" t="s">
        <v>13470</v>
      </c>
      <c r="G246" s="306">
        <v>0</v>
      </c>
      <c r="H246" s="65" t="s">
        <v>81</v>
      </c>
      <c r="I246" s="221" t="s">
        <v>82</v>
      </c>
      <c r="J246" s="220" t="s">
        <v>83</v>
      </c>
      <c r="K246" s="66" t="s">
        <v>13469</v>
      </c>
      <c r="L246" s="68">
        <v>9825000</v>
      </c>
      <c r="M246" s="221" t="s">
        <v>85</v>
      </c>
      <c r="N246" s="66" t="s">
        <v>10989</v>
      </c>
      <c r="O246" s="66">
        <v>36668600</v>
      </c>
      <c r="P246" s="65">
        <v>27</v>
      </c>
      <c r="Q246" s="78">
        <v>45670</v>
      </c>
      <c r="R246" s="66">
        <v>2494141000</v>
      </c>
      <c r="S246" s="78">
        <v>45681</v>
      </c>
      <c r="T246" s="68">
        <v>9825000</v>
      </c>
      <c r="U246" s="65" t="s">
        <v>87</v>
      </c>
      <c r="V246" s="68">
        <v>7633817</v>
      </c>
      <c r="W246" s="67" t="s">
        <v>8803</v>
      </c>
      <c r="X246" s="70">
        <v>45681</v>
      </c>
      <c r="Y246" s="70">
        <v>45681</v>
      </c>
      <c r="Z246" s="70" t="s">
        <v>89</v>
      </c>
      <c r="AA246" s="70">
        <v>45808</v>
      </c>
      <c r="AB246" s="49">
        <f t="shared" si="15"/>
        <v>127</v>
      </c>
      <c r="AC246" s="65">
        <v>2</v>
      </c>
      <c r="AD246" s="424">
        <v>2250000</v>
      </c>
      <c r="AE246" s="65">
        <v>1</v>
      </c>
      <c r="AF246" s="78">
        <v>45838</v>
      </c>
      <c r="AG246" s="49">
        <f t="shared" si="16"/>
        <v>30</v>
      </c>
      <c r="AH246" s="65">
        <v>0</v>
      </c>
      <c r="AI246" s="68">
        <v>0</v>
      </c>
      <c r="AJ246" s="65" t="s">
        <v>89</v>
      </c>
      <c r="AK246" s="78" t="s">
        <v>89</v>
      </c>
      <c r="AL246" s="65">
        <v>0</v>
      </c>
      <c r="AM246" s="78" t="s">
        <v>89</v>
      </c>
      <c r="AN246" s="78" t="s">
        <v>89</v>
      </c>
      <c r="AO246" s="78" t="s">
        <v>89</v>
      </c>
      <c r="AP246" s="49">
        <f t="shared" si="17"/>
        <v>0</v>
      </c>
      <c r="AQ246" s="49">
        <f>+L246+AD246-AI246</f>
        <v>12075000</v>
      </c>
      <c r="AR246" s="65" t="s">
        <v>87</v>
      </c>
      <c r="AS246" s="68">
        <v>9825000</v>
      </c>
      <c r="AT246" s="65" t="s">
        <v>90</v>
      </c>
      <c r="AU246" s="68">
        <v>0</v>
      </c>
      <c r="AV246" s="75" t="s">
        <v>89</v>
      </c>
      <c r="AW246" s="423">
        <v>12075000</v>
      </c>
      <c r="AX246" s="79">
        <f t="shared" si="18"/>
        <v>0</v>
      </c>
      <c r="AY246" s="223">
        <f t="shared" si="19"/>
        <v>1</v>
      </c>
      <c r="AZ246" s="74">
        <v>1</v>
      </c>
      <c r="BA246" s="75" t="s">
        <v>89</v>
      </c>
      <c r="BB246" s="65" t="s">
        <v>103</v>
      </c>
      <c r="BC246" s="66" t="s">
        <v>13468</v>
      </c>
      <c r="BD246" s="221" t="s">
        <v>87</v>
      </c>
      <c r="BE246" s="221" t="s">
        <v>87</v>
      </c>
    </row>
    <row r="247" spans="2:57" x14ac:dyDescent="0.25">
      <c r="B247" s="221">
        <v>2025</v>
      </c>
      <c r="C247" s="221">
        <v>891780111</v>
      </c>
      <c r="D247" s="221" t="s">
        <v>78</v>
      </c>
      <c r="E247" s="65" t="s">
        <v>13467</v>
      </c>
      <c r="F247" s="65" t="s">
        <v>13466</v>
      </c>
      <c r="G247" s="306">
        <v>0</v>
      </c>
      <c r="H247" s="65" t="s">
        <v>81</v>
      </c>
      <c r="I247" s="221" t="s">
        <v>82</v>
      </c>
      <c r="J247" s="220" t="s">
        <v>83</v>
      </c>
      <c r="K247" s="66" t="s">
        <v>13465</v>
      </c>
      <c r="L247" s="68">
        <v>11483400</v>
      </c>
      <c r="M247" s="221" t="s">
        <v>85</v>
      </c>
      <c r="N247" s="66" t="s">
        <v>2868</v>
      </c>
      <c r="O247" s="66">
        <v>1083041500</v>
      </c>
      <c r="P247" s="65">
        <v>27</v>
      </c>
      <c r="Q247" s="78">
        <v>45670</v>
      </c>
      <c r="R247" s="66">
        <v>2494141000</v>
      </c>
      <c r="S247" s="78">
        <v>45681</v>
      </c>
      <c r="T247" s="68">
        <v>11483400</v>
      </c>
      <c r="U247" s="65" t="s">
        <v>87</v>
      </c>
      <c r="V247" s="68">
        <v>1082868728</v>
      </c>
      <c r="W247" s="67" t="s">
        <v>8398</v>
      </c>
      <c r="X247" s="70">
        <v>45681</v>
      </c>
      <c r="Y247" s="70">
        <v>45681</v>
      </c>
      <c r="Z247" s="70" t="s">
        <v>89</v>
      </c>
      <c r="AA247" s="70">
        <v>45808</v>
      </c>
      <c r="AB247" s="49">
        <f t="shared" si="15"/>
        <v>127</v>
      </c>
      <c r="AC247" s="65">
        <v>0</v>
      </c>
      <c r="AD247" s="424">
        <v>0</v>
      </c>
      <c r="AE247" s="65">
        <v>0</v>
      </c>
      <c r="AF247" s="78" t="s">
        <v>89</v>
      </c>
      <c r="AG247" s="49">
        <f t="shared" si="16"/>
        <v>0</v>
      </c>
      <c r="AH247" s="65">
        <v>0</v>
      </c>
      <c r="AI247" s="68">
        <v>0</v>
      </c>
      <c r="AJ247" s="65" t="s">
        <v>89</v>
      </c>
      <c r="AK247" s="78" t="s">
        <v>89</v>
      </c>
      <c r="AL247" s="65">
        <v>0</v>
      </c>
      <c r="AM247" s="78" t="s">
        <v>89</v>
      </c>
      <c r="AN247" s="78" t="s">
        <v>89</v>
      </c>
      <c r="AO247" s="78" t="s">
        <v>89</v>
      </c>
      <c r="AP247" s="49">
        <f t="shared" si="17"/>
        <v>0</v>
      </c>
      <c r="AQ247" s="49">
        <f>+L247+AD247-AI247</f>
        <v>11483400</v>
      </c>
      <c r="AR247" s="65" t="s">
        <v>87</v>
      </c>
      <c r="AS247" s="68">
        <v>11483400</v>
      </c>
      <c r="AT247" s="65" t="s">
        <v>90</v>
      </c>
      <c r="AU247" s="68">
        <v>0</v>
      </c>
      <c r="AV247" s="75" t="s">
        <v>89</v>
      </c>
      <c r="AW247" s="423">
        <v>11483400</v>
      </c>
      <c r="AX247" s="79">
        <f t="shared" si="18"/>
        <v>0</v>
      </c>
      <c r="AY247" s="223">
        <f t="shared" si="19"/>
        <v>1</v>
      </c>
      <c r="AZ247" s="74">
        <v>1</v>
      </c>
      <c r="BA247" s="75" t="s">
        <v>89</v>
      </c>
      <c r="BB247" s="65" t="s">
        <v>103</v>
      </c>
      <c r="BC247" s="66" t="s">
        <v>13464</v>
      </c>
      <c r="BD247" s="221" t="s">
        <v>87</v>
      </c>
      <c r="BE247" s="221" t="s">
        <v>87</v>
      </c>
    </row>
    <row r="248" spans="2:57" x14ac:dyDescent="0.25">
      <c r="B248" s="221">
        <v>2025</v>
      </c>
      <c r="C248" s="221">
        <v>891780111</v>
      </c>
      <c r="D248" s="221" t="s">
        <v>78</v>
      </c>
      <c r="E248" s="65" t="s">
        <v>13463</v>
      </c>
      <c r="F248" s="65" t="s">
        <v>13462</v>
      </c>
      <c r="G248" s="306">
        <v>0</v>
      </c>
      <c r="H248" s="65" t="s">
        <v>81</v>
      </c>
      <c r="I248" s="221" t="s">
        <v>82</v>
      </c>
      <c r="J248" s="220" t="s">
        <v>83</v>
      </c>
      <c r="K248" s="66" t="s">
        <v>13461</v>
      </c>
      <c r="L248" s="68">
        <v>13676000</v>
      </c>
      <c r="M248" s="221" t="s">
        <v>85</v>
      </c>
      <c r="N248" s="66" t="s">
        <v>8654</v>
      </c>
      <c r="O248" s="66">
        <v>1065657067</v>
      </c>
      <c r="P248" s="65">
        <v>28</v>
      </c>
      <c r="Q248" s="78">
        <v>45670</v>
      </c>
      <c r="R248" s="66">
        <v>5573604000</v>
      </c>
      <c r="S248" s="78">
        <v>45681</v>
      </c>
      <c r="T248" s="68">
        <v>13676000</v>
      </c>
      <c r="U248" s="65" t="s">
        <v>87</v>
      </c>
      <c r="V248" s="68">
        <v>1082863147</v>
      </c>
      <c r="W248" s="67" t="s">
        <v>8653</v>
      </c>
      <c r="X248" s="70">
        <v>45681</v>
      </c>
      <c r="Y248" s="70">
        <v>45681</v>
      </c>
      <c r="Z248" s="70" t="s">
        <v>89</v>
      </c>
      <c r="AA248" s="70">
        <v>45808</v>
      </c>
      <c r="AB248" s="49">
        <f t="shared" si="15"/>
        <v>127</v>
      </c>
      <c r="AC248" s="65">
        <v>2</v>
      </c>
      <c r="AD248" s="424">
        <v>3156000</v>
      </c>
      <c r="AE248" s="65">
        <v>1</v>
      </c>
      <c r="AF248" s="78">
        <v>45838</v>
      </c>
      <c r="AG248" s="49">
        <f t="shared" si="16"/>
        <v>30</v>
      </c>
      <c r="AH248" s="65">
        <v>0</v>
      </c>
      <c r="AI248" s="68">
        <v>0</v>
      </c>
      <c r="AJ248" s="65" t="s">
        <v>89</v>
      </c>
      <c r="AK248" s="78" t="s">
        <v>89</v>
      </c>
      <c r="AL248" s="65">
        <v>0</v>
      </c>
      <c r="AM248" s="78" t="s">
        <v>89</v>
      </c>
      <c r="AN248" s="78" t="s">
        <v>89</v>
      </c>
      <c r="AO248" s="78" t="s">
        <v>89</v>
      </c>
      <c r="AP248" s="49">
        <f t="shared" si="17"/>
        <v>0</v>
      </c>
      <c r="AQ248" s="49">
        <f>+L248+AD248-AI248</f>
        <v>16832000</v>
      </c>
      <c r="AR248" s="65" t="s">
        <v>87</v>
      </c>
      <c r="AS248" s="68">
        <v>13676000</v>
      </c>
      <c r="AT248" s="65" t="s">
        <v>90</v>
      </c>
      <c r="AU248" s="68">
        <v>0</v>
      </c>
      <c r="AV248" s="75" t="s">
        <v>89</v>
      </c>
      <c r="AW248" s="423">
        <v>16832000</v>
      </c>
      <c r="AX248" s="79">
        <f t="shared" si="18"/>
        <v>0</v>
      </c>
      <c r="AY248" s="223">
        <f t="shared" si="19"/>
        <v>1</v>
      </c>
      <c r="AZ248" s="74">
        <v>1</v>
      </c>
      <c r="BA248" s="75" t="s">
        <v>89</v>
      </c>
      <c r="BB248" s="65" t="s">
        <v>103</v>
      </c>
      <c r="BC248" s="66" t="s">
        <v>13460</v>
      </c>
      <c r="BD248" s="221" t="s">
        <v>87</v>
      </c>
      <c r="BE248" s="221" t="s">
        <v>87</v>
      </c>
    </row>
    <row r="249" spans="2:57" x14ac:dyDescent="0.25">
      <c r="B249" s="221">
        <v>2025</v>
      </c>
      <c r="C249" s="221">
        <v>891780111</v>
      </c>
      <c r="D249" s="221" t="s">
        <v>78</v>
      </c>
      <c r="E249" s="65" t="s">
        <v>13459</v>
      </c>
      <c r="F249" s="65" t="s">
        <v>13458</v>
      </c>
      <c r="G249" s="306">
        <v>0</v>
      </c>
      <c r="H249" s="65" t="s">
        <v>81</v>
      </c>
      <c r="I249" s="221" t="s">
        <v>82</v>
      </c>
      <c r="J249" s="220" t="s">
        <v>83</v>
      </c>
      <c r="K249" s="66" t="s">
        <v>13457</v>
      </c>
      <c r="L249" s="68">
        <v>9750000</v>
      </c>
      <c r="M249" s="221" t="s">
        <v>85</v>
      </c>
      <c r="N249" s="66" t="s">
        <v>10135</v>
      </c>
      <c r="O249" s="66">
        <v>1083032026</v>
      </c>
      <c r="P249" s="65">
        <v>27</v>
      </c>
      <c r="Q249" s="78">
        <v>45670</v>
      </c>
      <c r="R249" s="66">
        <v>2494141000</v>
      </c>
      <c r="S249" s="78">
        <v>45681</v>
      </c>
      <c r="T249" s="68">
        <v>9750000</v>
      </c>
      <c r="U249" s="65" t="s">
        <v>87</v>
      </c>
      <c r="V249" s="68">
        <v>85475141</v>
      </c>
      <c r="W249" s="67" t="s">
        <v>9140</v>
      </c>
      <c r="X249" s="70">
        <v>45681</v>
      </c>
      <c r="Y249" s="70">
        <v>45681</v>
      </c>
      <c r="Z249" s="70" t="s">
        <v>89</v>
      </c>
      <c r="AA249" s="70">
        <v>45808</v>
      </c>
      <c r="AB249" s="49">
        <f t="shared" si="15"/>
        <v>127</v>
      </c>
      <c r="AC249" s="65">
        <v>2</v>
      </c>
      <c r="AD249" s="424">
        <v>2250000</v>
      </c>
      <c r="AE249" s="65">
        <v>1</v>
      </c>
      <c r="AF249" s="78">
        <v>45838</v>
      </c>
      <c r="AG249" s="49">
        <f t="shared" si="16"/>
        <v>30</v>
      </c>
      <c r="AH249" s="65">
        <v>0</v>
      </c>
      <c r="AI249" s="68">
        <v>0</v>
      </c>
      <c r="AJ249" s="65" t="s">
        <v>89</v>
      </c>
      <c r="AK249" s="78" t="s">
        <v>89</v>
      </c>
      <c r="AL249" s="65">
        <v>0</v>
      </c>
      <c r="AM249" s="78" t="s">
        <v>89</v>
      </c>
      <c r="AN249" s="78" t="s">
        <v>89</v>
      </c>
      <c r="AO249" s="78" t="s">
        <v>89</v>
      </c>
      <c r="AP249" s="49">
        <f t="shared" si="17"/>
        <v>0</v>
      </c>
      <c r="AQ249" s="49">
        <f>+L249+AD249-AI249</f>
        <v>12000000</v>
      </c>
      <c r="AR249" s="65" t="s">
        <v>87</v>
      </c>
      <c r="AS249" s="68">
        <v>9750000</v>
      </c>
      <c r="AT249" s="65" t="s">
        <v>90</v>
      </c>
      <c r="AU249" s="68">
        <v>0</v>
      </c>
      <c r="AV249" s="75" t="s">
        <v>89</v>
      </c>
      <c r="AW249" s="423">
        <v>12000000</v>
      </c>
      <c r="AX249" s="79">
        <f t="shared" si="18"/>
        <v>0</v>
      </c>
      <c r="AY249" s="223">
        <f t="shared" si="19"/>
        <v>1</v>
      </c>
      <c r="AZ249" s="74">
        <v>1</v>
      </c>
      <c r="BA249" s="75" t="s">
        <v>89</v>
      </c>
      <c r="BB249" s="65" t="s">
        <v>103</v>
      </c>
      <c r="BC249" s="66" t="s">
        <v>13456</v>
      </c>
      <c r="BD249" s="221" t="s">
        <v>87</v>
      </c>
      <c r="BE249" s="221" t="s">
        <v>87</v>
      </c>
    </row>
    <row r="250" spans="2:57" x14ac:dyDescent="0.25">
      <c r="B250" s="221">
        <v>2025</v>
      </c>
      <c r="C250" s="221">
        <v>891780111</v>
      </c>
      <c r="D250" s="221" t="s">
        <v>78</v>
      </c>
      <c r="E250" s="65" t="s">
        <v>13455</v>
      </c>
      <c r="F250" s="65" t="s">
        <v>13454</v>
      </c>
      <c r="G250" s="306">
        <v>0</v>
      </c>
      <c r="H250" s="65" t="s">
        <v>81</v>
      </c>
      <c r="I250" s="221" t="s">
        <v>82</v>
      </c>
      <c r="J250" s="220" t="s">
        <v>83</v>
      </c>
      <c r="K250" s="66" t="s">
        <v>13453</v>
      </c>
      <c r="L250" s="68">
        <v>17634700</v>
      </c>
      <c r="M250" s="221" t="s">
        <v>85</v>
      </c>
      <c r="N250" s="66" t="s">
        <v>10849</v>
      </c>
      <c r="O250" s="66">
        <v>1082857989</v>
      </c>
      <c r="P250" s="65">
        <v>28</v>
      </c>
      <c r="Q250" s="78">
        <v>45670</v>
      </c>
      <c r="R250" s="66">
        <v>5573604000</v>
      </c>
      <c r="S250" s="78">
        <v>45681</v>
      </c>
      <c r="T250" s="68">
        <v>17634700</v>
      </c>
      <c r="U250" s="65" t="s">
        <v>87</v>
      </c>
      <c r="V250" s="68">
        <v>72175281</v>
      </c>
      <c r="W250" s="67" t="s">
        <v>318</v>
      </c>
      <c r="X250" s="70">
        <v>45681</v>
      </c>
      <c r="Y250" s="70">
        <v>45681</v>
      </c>
      <c r="Z250" s="70" t="s">
        <v>89</v>
      </c>
      <c r="AA250" s="70">
        <v>45808</v>
      </c>
      <c r="AB250" s="49">
        <f t="shared" si="15"/>
        <v>127</v>
      </c>
      <c r="AC250" s="65">
        <v>2</v>
      </c>
      <c r="AD250" s="424">
        <v>3890000</v>
      </c>
      <c r="AE250" s="65">
        <v>1</v>
      </c>
      <c r="AF250" s="78">
        <v>45838</v>
      </c>
      <c r="AG250" s="49">
        <f t="shared" si="16"/>
        <v>30</v>
      </c>
      <c r="AH250" s="65">
        <v>0</v>
      </c>
      <c r="AI250" s="68">
        <v>0</v>
      </c>
      <c r="AJ250" s="65" t="s">
        <v>89</v>
      </c>
      <c r="AK250" s="78" t="s">
        <v>89</v>
      </c>
      <c r="AL250" s="65">
        <v>0</v>
      </c>
      <c r="AM250" s="78" t="s">
        <v>89</v>
      </c>
      <c r="AN250" s="78" t="s">
        <v>89</v>
      </c>
      <c r="AO250" s="78" t="s">
        <v>89</v>
      </c>
      <c r="AP250" s="49">
        <f t="shared" si="17"/>
        <v>0</v>
      </c>
      <c r="AQ250" s="49">
        <f>+L250+AD250-AI250</f>
        <v>21524700</v>
      </c>
      <c r="AR250" s="65" t="s">
        <v>87</v>
      </c>
      <c r="AS250" s="68">
        <v>17634700</v>
      </c>
      <c r="AT250" s="65" t="s">
        <v>90</v>
      </c>
      <c r="AU250" s="68">
        <v>0</v>
      </c>
      <c r="AV250" s="75" t="s">
        <v>89</v>
      </c>
      <c r="AW250" s="423">
        <v>21524700</v>
      </c>
      <c r="AX250" s="79">
        <f t="shared" si="18"/>
        <v>0</v>
      </c>
      <c r="AY250" s="223">
        <f t="shared" si="19"/>
        <v>1</v>
      </c>
      <c r="AZ250" s="74">
        <v>1</v>
      </c>
      <c r="BA250" s="75" t="s">
        <v>89</v>
      </c>
      <c r="BB250" s="65" t="s">
        <v>103</v>
      </c>
      <c r="BC250" s="66" t="s">
        <v>13452</v>
      </c>
      <c r="BD250" s="221" t="s">
        <v>87</v>
      </c>
      <c r="BE250" s="221" t="s">
        <v>87</v>
      </c>
    </row>
    <row r="251" spans="2:57" x14ac:dyDescent="0.25">
      <c r="B251" s="221">
        <v>2025</v>
      </c>
      <c r="C251" s="221">
        <v>891780111</v>
      </c>
      <c r="D251" s="221" t="s">
        <v>78</v>
      </c>
      <c r="E251" s="65" t="s">
        <v>13451</v>
      </c>
      <c r="F251" s="65" t="s">
        <v>13450</v>
      </c>
      <c r="G251" s="306">
        <v>0</v>
      </c>
      <c r="H251" s="65" t="s">
        <v>81</v>
      </c>
      <c r="I251" s="221" t="s">
        <v>82</v>
      </c>
      <c r="J251" s="220" t="s">
        <v>83</v>
      </c>
      <c r="K251" s="66" t="s">
        <v>13449</v>
      </c>
      <c r="L251" s="68">
        <v>13781200</v>
      </c>
      <c r="M251" s="221" t="s">
        <v>85</v>
      </c>
      <c r="N251" s="66" t="s">
        <v>8695</v>
      </c>
      <c r="O251" s="66">
        <v>1082912086</v>
      </c>
      <c r="P251" s="65">
        <v>28</v>
      </c>
      <c r="Q251" s="78">
        <v>45670</v>
      </c>
      <c r="R251" s="66">
        <v>5573604000</v>
      </c>
      <c r="S251" s="78">
        <v>45681</v>
      </c>
      <c r="T251" s="68">
        <v>13781200</v>
      </c>
      <c r="U251" s="65" t="s">
        <v>87</v>
      </c>
      <c r="V251" s="68">
        <v>57461216</v>
      </c>
      <c r="W251" s="67" t="s">
        <v>8478</v>
      </c>
      <c r="X251" s="70">
        <v>45681</v>
      </c>
      <c r="Y251" s="70">
        <v>45681</v>
      </c>
      <c r="Z251" s="70" t="s">
        <v>89</v>
      </c>
      <c r="AA251" s="70">
        <v>45808</v>
      </c>
      <c r="AB251" s="49">
        <f t="shared" si="15"/>
        <v>127</v>
      </c>
      <c r="AC251" s="65">
        <v>2</v>
      </c>
      <c r="AD251" s="424">
        <v>3156000</v>
      </c>
      <c r="AE251" s="65">
        <v>1</v>
      </c>
      <c r="AF251" s="78">
        <v>45838</v>
      </c>
      <c r="AG251" s="49">
        <f t="shared" si="16"/>
        <v>30</v>
      </c>
      <c r="AH251" s="65">
        <v>0</v>
      </c>
      <c r="AI251" s="68">
        <v>0</v>
      </c>
      <c r="AJ251" s="65" t="s">
        <v>89</v>
      </c>
      <c r="AK251" s="78" t="s">
        <v>89</v>
      </c>
      <c r="AL251" s="65">
        <v>0</v>
      </c>
      <c r="AM251" s="78" t="s">
        <v>89</v>
      </c>
      <c r="AN251" s="78" t="s">
        <v>89</v>
      </c>
      <c r="AO251" s="78" t="s">
        <v>89</v>
      </c>
      <c r="AP251" s="49">
        <f t="shared" si="17"/>
        <v>0</v>
      </c>
      <c r="AQ251" s="49">
        <f>+L251+AD251-AI251</f>
        <v>16937200</v>
      </c>
      <c r="AR251" s="65" t="s">
        <v>87</v>
      </c>
      <c r="AS251" s="68">
        <v>13781200</v>
      </c>
      <c r="AT251" s="65" t="s">
        <v>90</v>
      </c>
      <c r="AU251" s="68">
        <v>0</v>
      </c>
      <c r="AV251" s="75" t="s">
        <v>89</v>
      </c>
      <c r="AW251" s="423">
        <v>16937200</v>
      </c>
      <c r="AX251" s="79">
        <f t="shared" si="18"/>
        <v>0</v>
      </c>
      <c r="AY251" s="223">
        <f t="shared" si="19"/>
        <v>1</v>
      </c>
      <c r="AZ251" s="74">
        <v>1</v>
      </c>
      <c r="BA251" s="75" t="s">
        <v>89</v>
      </c>
      <c r="BB251" s="65" t="s">
        <v>103</v>
      </c>
      <c r="BC251" s="66" t="s">
        <v>13448</v>
      </c>
      <c r="BD251" s="221" t="s">
        <v>87</v>
      </c>
      <c r="BE251" s="221" t="s">
        <v>87</v>
      </c>
    </row>
    <row r="252" spans="2:57" x14ac:dyDescent="0.25">
      <c r="B252" s="221">
        <v>2025</v>
      </c>
      <c r="C252" s="221">
        <v>891780111</v>
      </c>
      <c r="D252" s="221" t="s">
        <v>78</v>
      </c>
      <c r="E252" s="65" t="s">
        <v>13447</v>
      </c>
      <c r="F252" s="65" t="s">
        <v>13446</v>
      </c>
      <c r="G252" s="306">
        <v>0</v>
      </c>
      <c r="H252" s="65" t="s">
        <v>81</v>
      </c>
      <c r="I252" s="221" t="s">
        <v>82</v>
      </c>
      <c r="J252" s="220" t="s">
        <v>83</v>
      </c>
      <c r="K252" s="66" t="s">
        <v>13445</v>
      </c>
      <c r="L252" s="68">
        <v>11483400</v>
      </c>
      <c r="M252" s="221" t="s">
        <v>85</v>
      </c>
      <c r="N252" s="66" t="s">
        <v>9075</v>
      </c>
      <c r="O252" s="66">
        <v>1082476913</v>
      </c>
      <c r="P252" s="65">
        <v>27</v>
      </c>
      <c r="Q252" s="78">
        <v>45670</v>
      </c>
      <c r="R252" s="66">
        <v>2494141000</v>
      </c>
      <c r="S252" s="78">
        <v>45681</v>
      </c>
      <c r="T252" s="68">
        <v>11483400</v>
      </c>
      <c r="U252" s="65" t="s">
        <v>87</v>
      </c>
      <c r="V252" s="68">
        <v>1083432808</v>
      </c>
      <c r="W252" s="67" t="s">
        <v>618</v>
      </c>
      <c r="X252" s="70">
        <v>45681</v>
      </c>
      <c r="Y252" s="70">
        <v>45681</v>
      </c>
      <c r="Z252" s="70" t="s">
        <v>89</v>
      </c>
      <c r="AA252" s="70">
        <v>45808</v>
      </c>
      <c r="AB252" s="49">
        <f t="shared" si="15"/>
        <v>127</v>
      </c>
      <c r="AC252" s="65">
        <v>2</v>
      </c>
      <c r="AD252" s="424">
        <v>2650000</v>
      </c>
      <c r="AE252" s="65">
        <v>1</v>
      </c>
      <c r="AF252" s="78">
        <v>45838</v>
      </c>
      <c r="AG252" s="49">
        <f t="shared" si="16"/>
        <v>30</v>
      </c>
      <c r="AH252" s="65">
        <v>0</v>
      </c>
      <c r="AI252" s="68">
        <v>0</v>
      </c>
      <c r="AJ252" s="65" t="s">
        <v>89</v>
      </c>
      <c r="AK252" s="78" t="s">
        <v>89</v>
      </c>
      <c r="AL252" s="65">
        <v>0</v>
      </c>
      <c r="AM252" s="78" t="s">
        <v>89</v>
      </c>
      <c r="AN252" s="78" t="s">
        <v>89</v>
      </c>
      <c r="AO252" s="78" t="s">
        <v>89</v>
      </c>
      <c r="AP252" s="49">
        <f t="shared" si="17"/>
        <v>0</v>
      </c>
      <c r="AQ252" s="49">
        <f>+L252+AD252-AI252</f>
        <v>14133400</v>
      </c>
      <c r="AR252" s="65" t="s">
        <v>87</v>
      </c>
      <c r="AS252" s="68">
        <v>11483400</v>
      </c>
      <c r="AT252" s="65" t="s">
        <v>90</v>
      </c>
      <c r="AU252" s="68">
        <v>0</v>
      </c>
      <c r="AV252" s="75" t="s">
        <v>89</v>
      </c>
      <c r="AW252" s="423">
        <v>14133400</v>
      </c>
      <c r="AX252" s="79">
        <f t="shared" si="18"/>
        <v>0</v>
      </c>
      <c r="AY252" s="223">
        <f t="shared" si="19"/>
        <v>1</v>
      </c>
      <c r="AZ252" s="74">
        <v>1</v>
      </c>
      <c r="BA252" s="75" t="s">
        <v>89</v>
      </c>
      <c r="BB252" s="65" t="s">
        <v>103</v>
      </c>
      <c r="BC252" s="66" t="s">
        <v>13444</v>
      </c>
      <c r="BD252" s="221" t="s">
        <v>87</v>
      </c>
      <c r="BE252" s="221" t="s">
        <v>87</v>
      </c>
    </row>
    <row r="253" spans="2:57" x14ac:dyDescent="0.25">
      <c r="B253" s="221">
        <v>2025</v>
      </c>
      <c r="C253" s="221">
        <v>891780111</v>
      </c>
      <c r="D253" s="221" t="s">
        <v>78</v>
      </c>
      <c r="E253" s="65" t="s">
        <v>13443</v>
      </c>
      <c r="F253" s="65" t="s">
        <v>13442</v>
      </c>
      <c r="G253" s="306">
        <v>0</v>
      </c>
      <c r="H253" s="65" t="s">
        <v>81</v>
      </c>
      <c r="I253" s="221" t="s">
        <v>82</v>
      </c>
      <c r="J253" s="220" t="s">
        <v>83</v>
      </c>
      <c r="K253" s="66" t="s">
        <v>13441</v>
      </c>
      <c r="L253" s="68">
        <v>16410400</v>
      </c>
      <c r="M253" s="221" t="s">
        <v>85</v>
      </c>
      <c r="N253" s="66" t="s">
        <v>11007</v>
      </c>
      <c r="O253" s="66">
        <v>1082926372</v>
      </c>
      <c r="P253" s="65">
        <v>28</v>
      </c>
      <c r="Q253" s="78">
        <v>45670</v>
      </c>
      <c r="R253" s="66">
        <v>5573604000</v>
      </c>
      <c r="S253" s="78">
        <v>45681</v>
      </c>
      <c r="T253" s="68">
        <v>16410400</v>
      </c>
      <c r="U253" s="65" t="s">
        <v>87</v>
      </c>
      <c r="V253" s="68">
        <v>12621405</v>
      </c>
      <c r="W253" s="67" t="s">
        <v>8409</v>
      </c>
      <c r="X253" s="70">
        <v>45681</v>
      </c>
      <c r="Y253" s="70">
        <v>45681</v>
      </c>
      <c r="Z253" s="70" t="s">
        <v>89</v>
      </c>
      <c r="AA253" s="70">
        <v>45808</v>
      </c>
      <c r="AB253" s="49">
        <f t="shared" si="15"/>
        <v>127</v>
      </c>
      <c r="AC253" s="65">
        <v>2</v>
      </c>
      <c r="AD253" s="424">
        <v>3787000</v>
      </c>
      <c r="AE253" s="65">
        <v>1</v>
      </c>
      <c r="AF253" s="78">
        <v>45838</v>
      </c>
      <c r="AG253" s="49">
        <f t="shared" si="16"/>
        <v>30</v>
      </c>
      <c r="AH253" s="65">
        <v>0</v>
      </c>
      <c r="AI253" s="68">
        <v>0</v>
      </c>
      <c r="AJ253" s="65" t="s">
        <v>89</v>
      </c>
      <c r="AK253" s="78" t="s">
        <v>89</v>
      </c>
      <c r="AL253" s="65">
        <v>0</v>
      </c>
      <c r="AM253" s="78" t="s">
        <v>89</v>
      </c>
      <c r="AN253" s="78" t="s">
        <v>89</v>
      </c>
      <c r="AO253" s="78" t="s">
        <v>89</v>
      </c>
      <c r="AP253" s="49">
        <f t="shared" si="17"/>
        <v>0</v>
      </c>
      <c r="AQ253" s="49">
        <f>+L253+AD253-AI253</f>
        <v>20197400</v>
      </c>
      <c r="AR253" s="65" t="s">
        <v>87</v>
      </c>
      <c r="AS253" s="68">
        <v>16410400</v>
      </c>
      <c r="AT253" s="65" t="s">
        <v>90</v>
      </c>
      <c r="AU253" s="68">
        <v>0</v>
      </c>
      <c r="AV253" s="75" t="s">
        <v>89</v>
      </c>
      <c r="AW253" s="423">
        <v>20197400</v>
      </c>
      <c r="AX253" s="79">
        <f t="shared" si="18"/>
        <v>0</v>
      </c>
      <c r="AY253" s="223">
        <f t="shared" si="19"/>
        <v>1</v>
      </c>
      <c r="AZ253" s="74">
        <v>1</v>
      </c>
      <c r="BA253" s="75" t="s">
        <v>89</v>
      </c>
      <c r="BB253" s="65" t="s">
        <v>103</v>
      </c>
      <c r="BC253" s="66" t="s">
        <v>13440</v>
      </c>
      <c r="BD253" s="221" t="s">
        <v>87</v>
      </c>
      <c r="BE253" s="221" t="s">
        <v>87</v>
      </c>
    </row>
    <row r="254" spans="2:57" x14ac:dyDescent="0.25">
      <c r="B254" s="221">
        <v>2025</v>
      </c>
      <c r="C254" s="221">
        <v>891780111</v>
      </c>
      <c r="D254" s="221" t="s">
        <v>78</v>
      </c>
      <c r="E254" s="65" t="s">
        <v>13439</v>
      </c>
      <c r="F254" s="65" t="s">
        <v>13438</v>
      </c>
      <c r="G254" s="306">
        <v>0</v>
      </c>
      <c r="H254" s="65" t="s">
        <v>81</v>
      </c>
      <c r="I254" s="221" t="s">
        <v>82</v>
      </c>
      <c r="J254" s="220" t="s">
        <v>83</v>
      </c>
      <c r="K254" s="66" t="s">
        <v>13437</v>
      </c>
      <c r="L254" s="68">
        <v>14307200</v>
      </c>
      <c r="M254" s="221" t="s">
        <v>85</v>
      </c>
      <c r="N254" s="66" t="s">
        <v>9000</v>
      </c>
      <c r="O254" s="66">
        <v>1050461549</v>
      </c>
      <c r="P254" s="65">
        <v>28</v>
      </c>
      <c r="Q254" s="78">
        <v>45670</v>
      </c>
      <c r="R254" s="66">
        <v>5573604000</v>
      </c>
      <c r="S254" s="78">
        <v>45681</v>
      </c>
      <c r="T254" s="68">
        <v>14307200</v>
      </c>
      <c r="U254" s="65" t="s">
        <v>87</v>
      </c>
      <c r="V254" s="68">
        <v>36557666</v>
      </c>
      <c r="W254" s="67" t="s">
        <v>8339</v>
      </c>
      <c r="X254" s="70">
        <v>45681</v>
      </c>
      <c r="Y254" s="70">
        <v>45681</v>
      </c>
      <c r="Z254" s="70" t="s">
        <v>89</v>
      </c>
      <c r="AA254" s="70">
        <v>45808</v>
      </c>
      <c r="AB254" s="49">
        <f t="shared" si="15"/>
        <v>127</v>
      </c>
      <c r="AC254" s="65">
        <v>2</v>
      </c>
      <c r="AD254" s="424">
        <v>3156000</v>
      </c>
      <c r="AE254" s="65">
        <v>1</v>
      </c>
      <c r="AF254" s="78">
        <v>45838</v>
      </c>
      <c r="AG254" s="49">
        <f t="shared" si="16"/>
        <v>30</v>
      </c>
      <c r="AH254" s="65">
        <v>0</v>
      </c>
      <c r="AI254" s="68">
        <v>0</v>
      </c>
      <c r="AJ254" s="65" t="s">
        <v>89</v>
      </c>
      <c r="AK254" s="78" t="s">
        <v>89</v>
      </c>
      <c r="AL254" s="65">
        <v>0</v>
      </c>
      <c r="AM254" s="78" t="s">
        <v>89</v>
      </c>
      <c r="AN254" s="78" t="s">
        <v>89</v>
      </c>
      <c r="AO254" s="78" t="s">
        <v>89</v>
      </c>
      <c r="AP254" s="49">
        <f t="shared" si="17"/>
        <v>0</v>
      </c>
      <c r="AQ254" s="49">
        <f>+L254+AD254-AI254</f>
        <v>17463200</v>
      </c>
      <c r="AR254" s="65" t="s">
        <v>87</v>
      </c>
      <c r="AS254" s="68">
        <v>14307200</v>
      </c>
      <c r="AT254" s="65" t="s">
        <v>90</v>
      </c>
      <c r="AU254" s="68">
        <v>0</v>
      </c>
      <c r="AV254" s="75" t="s">
        <v>89</v>
      </c>
      <c r="AW254" s="423">
        <v>17463200</v>
      </c>
      <c r="AX254" s="79">
        <f t="shared" si="18"/>
        <v>0</v>
      </c>
      <c r="AY254" s="223">
        <f t="shared" si="19"/>
        <v>1</v>
      </c>
      <c r="AZ254" s="74">
        <v>1</v>
      </c>
      <c r="BA254" s="75" t="s">
        <v>89</v>
      </c>
      <c r="BB254" s="65" t="s">
        <v>103</v>
      </c>
      <c r="BC254" s="66" t="s">
        <v>13436</v>
      </c>
      <c r="BD254" s="221" t="s">
        <v>87</v>
      </c>
      <c r="BE254" s="221" t="s">
        <v>87</v>
      </c>
    </row>
    <row r="255" spans="2:57" x14ac:dyDescent="0.25">
      <c r="B255" s="221">
        <v>2025</v>
      </c>
      <c r="C255" s="221">
        <v>891780111</v>
      </c>
      <c r="D255" s="221" t="s">
        <v>78</v>
      </c>
      <c r="E255" s="65" t="s">
        <v>13435</v>
      </c>
      <c r="F255" s="65" t="s">
        <v>13434</v>
      </c>
      <c r="G255" s="306">
        <v>0</v>
      </c>
      <c r="H255" s="65" t="s">
        <v>81</v>
      </c>
      <c r="I255" s="221" t="s">
        <v>82</v>
      </c>
      <c r="J255" s="220" t="s">
        <v>83</v>
      </c>
      <c r="K255" s="66" t="s">
        <v>13433</v>
      </c>
      <c r="L255" s="68">
        <v>9825000</v>
      </c>
      <c r="M255" s="221" t="s">
        <v>85</v>
      </c>
      <c r="N255" s="66" t="s">
        <v>9180</v>
      </c>
      <c r="O255" s="66">
        <v>1129534741</v>
      </c>
      <c r="P255" s="65">
        <v>27</v>
      </c>
      <c r="Q255" s="78">
        <v>45670</v>
      </c>
      <c r="R255" s="66">
        <v>2494141000</v>
      </c>
      <c r="S255" s="78">
        <v>45681</v>
      </c>
      <c r="T255" s="68">
        <v>9825000</v>
      </c>
      <c r="U255" s="65" t="s">
        <v>87</v>
      </c>
      <c r="V255" s="68">
        <v>8742360</v>
      </c>
      <c r="W255" s="67" t="s">
        <v>13290</v>
      </c>
      <c r="X255" s="70">
        <v>45681</v>
      </c>
      <c r="Y255" s="70">
        <v>45681</v>
      </c>
      <c r="Z255" s="70" t="s">
        <v>89</v>
      </c>
      <c r="AA255" s="70">
        <v>45808</v>
      </c>
      <c r="AB255" s="49">
        <f t="shared" si="15"/>
        <v>127</v>
      </c>
      <c r="AC255" s="65">
        <v>2</v>
      </c>
      <c r="AD255" s="424">
        <v>975000</v>
      </c>
      <c r="AE255" s="65">
        <v>1</v>
      </c>
      <c r="AF255" s="78">
        <v>45821</v>
      </c>
      <c r="AG255" s="49">
        <f t="shared" si="16"/>
        <v>13</v>
      </c>
      <c r="AH255" s="65">
        <v>0</v>
      </c>
      <c r="AI255" s="68">
        <v>0</v>
      </c>
      <c r="AJ255" s="65" t="s">
        <v>89</v>
      </c>
      <c r="AK255" s="78" t="s">
        <v>89</v>
      </c>
      <c r="AL255" s="65">
        <v>0</v>
      </c>
      <c r="AM255" s="78" t="s">
        <v>89</v>
      </c>
      <c r="AN255" s="78" t="s">
        <v>89</v>
      </c>
      <c r="AO255" s="78" t="s">
        <v>89</v>
      </c>
      <c r="AP255" s="49">
        <f t="shared" si="17"/>
        <v>0</v>
      </c>
      <c r="AQ255" s="49">
        <f>+L255+AD255-AI255</f>
        <v>10800000</v>
      </c>
      <c r="AR255" s="65" t="s">
        <v>87</v>
      </c>
      <c r="AS255" s="68">
        <v>9825000</v>
      </c>
      <c r="AT255" s="65" t="s">
        <v>90</v>
      </c>
      <c r="AU255" s="68">
        <v>0</v>
      </c>
      <c r="AV255" s="75" t="s">
        <v>89</v>
      </c>
      <c r="AW255" s="423">
        <v>10800000</v>
      </c>
      <c r="AX255" s="79">
        <f t="shared" si="18"/>
        <v>0</v>
      </c>
      <c r="AY255" s="223">
        <f t="shared" si="19"/>
        <v>1</v>
      </c>
      <c r="AZ255" s="74">
        <v>1</v>
      </c>
      <c r="BA255" s="75" t="s">
        <v>89</v>
      </c>
      <c r="BB255" s="65" t="s">
        <v>103</v>
      </c>
      <c r="BC255" s="66" t="s">
        <v>13432</v>
      </c>
      <c r="BD255" s="221" t="s">
        <v>87</v>
      </c>
      <c r="BE255" s="221" t="s">
        <v>87</v>
      </c>
    </row>
    <row r="256" spans="2:57" x14ac:dyDescent="0.25">
      <c r="B256" s="221">
        <v>2025</v>
      </c>
      <c r="C256" s="221">
        <v>891780111</v>
      </c>
      <c r="D256" s="221" t="s">
        <v>78</v>
      </c>
      <c r="E256" s="65" t="s">
        <v>13431</v>
      </c>
      <c r="F256" s="65" t="s">
        <v>13430</v>
      </c>
      <c r="G256" s="306">
        <v>0</v>
      </c>
      <c r="H256" s="65" t="s">
        <v>81</v>
      </c>
      <c r="I256" s="221" t="s">
        <v>82</v>
      </c>
      <c r="J256" s="220" t="s">
        <v>83</v>
      </c>
      <c r="K256" s="66" t="s">
        <v>13429</v>
      </c>
      <c r="L256" s="68">
        <v>17041500</v>
      </c>
      <c r="M256" s="221" t="s">
        <v>85</v>
      </c>
      <c r="N256" s="66" t="s">
        <v>10461</v>
      </c>
      <c r="O256" s="66">
        <v>1064802492</v>
      </c>
      <c r="P256" s="65">
        <v>28</v>
      </c>
      <c r="Q256" s="78">
        <v>45670</v>
      </c>
      <c r="R256" s="66">
        <v>5573604000</v>
      </c>
      <c r="S256" s="78">
        <v>45681</v>
      </c>
      <c r="T256" s="68">
        <v>17041500</v>
      </c>
      <c r="U256" s="65" t="s">
        <v>87</v>
      </c>
      <c r="V256" s="68">
        <v>57464638</v>
      </c>
      <c r="W256" s="67" t="s">
        <v>9570</v>
      </c>
      <c r="X256" s="70">
        <v>45681</v>
      </c>
      <c r="Y256" s="70">
        <v>45681</v>
      </c>
      <c r="Z256" s="70" t="s">
        <v>89</v>
      </c>
      <c r="AA256" s="70">
        <v>45808</v>
      </c>
      <c r="AB256" s="49">
        <f t="shared" si="15"/>
        <v>127</v>
      </c>
      <c r="AC256" s="65">
        <v>2</v>
      </c>
      <c r="AD256" s="424">
        <v>3787000</v>
      </c>
      <c r="AE256" s="65">
        <v>1</v>
      </c>
      <c r="AF256" s="78">
        <v>45838</v>
      </c>
      <c r="AG256" s="49">
        <f t="shared" si="16"/>
        <v>30</v>
      </c>
      <c r="AH256" s="65">
        <v>0</v>
      </c>
      <c r="AI256" s="68">
        <v>0</v>
      </c>
      <c r="AJ256" s="65" t="s">
        <v>89</v>
      </c>
      <c r="AK256" s="78" t="s">
        <v>89</v>
      </c>
      <c r="AL256" s="65">
        <v>0</v>
      </c>
      <c r="AM256" s="78" t="s">
        <v>89</v>
      </c>
      <c r="AN256" s="78" t="s">
        <v>89</v>
      </c>
      <c r="AO256" s="78" t="s">
        <v>89</v>
      </c>
      <c r="AP256" s="49">
        <f t="shared" si="17"/>
        <v>0</v>
      </c>
      <c r="AQ256" s="49">
        <f>+L256+AD256-AI256</f>
        <v>20828500</v>
      </c>
      <c r="AR256" s="65" t="s">
        <v>87</v>
      </c>
      <c r="AS256" s="68">
        <v>17041500</v>
      </c>
      <c r="AT256" s="65" t="s">
        <v>90</v>
      </c>
      <c r="AU256" s="68">
        <v>0</v>
      </c>
      <c r="AV256" s="75" t="s">
        <v>89</v>
      </c>
      <c r="AW256" s="423">
        <v>20828500</v>
      </c>
      <c r="AX256" s="79">
        <f t="shared" si="18"/>
        <v>0</v>
      </c>
      <c r="AY256" s="223">
        <f t="shared" si="19"/>
        <v>1</v>
      </c>
      <c r="AZ256" s="74">
        <v>1</v>
      </c>
      <c r="BA256" s="75" t="s">
        <v>89</v>
      </c>
      <c r="BB256" s="65" t="s">
        <v>103</v>
      </c>
      <c r="BC256" s="66" t="s">
        <v>13428</v>
      </c>
      <c r="BD256" s="221" t="s">
        <v>87</v>
      </c>
      <c r="BE256" s="221" t="s">
        <v>87</v>
      </c>
    </row>
    <row r="257" spans="2:57" x14ac:dyDescent="0.25">
      <c r="B257" s="221">
        <v>2025</v>
      </c>
      <c r="C257" s="221">
        <v>891780111</v>
      </c>
      <c r="D257" s="221" t="s">
        <v>78</v>
      </c>
      <c r="E257" s="65" t="s">
        <v>13427</v>
      </c>
      <c r="F257" s="65" t="s">
        <v>13426</v>
      </c>
      <c r="G257" s="306">
        <v>0</v>
      </c>
      <c r="H257" s="65" t="s">
        <v>81</v>
      </c>
      <c r="I257" s="221" t="s">
        <v>82</v>
      </c>
      <c r="J257" s="220" t="s">
        <v>83</v>
      </c>
      <c r="K257" s="66" t="s">
        <v>13343</v>
      </c>
      <c r="L257" s="68">
        <v>9825000</v>
      </c>
      <c r="M257" s="221" t="s">
        <v>85</v>
      </c>
      <c r="N257" s="66" t="s">
        <v>9176</v>
      </c>
      <c r="O257" s="66">
        <v>57428677</v>
      </c>
      <c r="P257" s="65">
        <v>27</v>
      </c>
      <c r="Q257" s="78">
        <v>45670</v>
      </c>
      <c r="R257" s="66">
        <v>2494141000</v>
      </c>
      <c r="S257" s="78">
        <v>45681</v>
      </c>
      <c r="T257" s="68">
        <v>9825000</v>
      </c>
      <c r="U257" s="65" t="s">
        <v>87</v>
      </c>
      <c r="V257" s="68">
        <v>8742360</v>
      </c>
      <c r="W257" s="67" t="s">
        <v>13290</v>
      </c>
      <c r="X257" s="70">
        <v>45681</v>
      </c>
      <c r="Y257" s="70">
        <v>45681</v>
      </c>
      <c r="Z257" s="70" t="s">
        <v>89</v>
      </c>
      <c r="AA257" s="70">
        <v>45808</v>
      </c>
      <c r="AB257" s="49">
        <f t="shared" si="15"/>
        <v>127</v>
      </c>
      <c r="AC257" s="65">
        <v>2</v>
      </c>
      <c r="AD257" s="424">
        <v>975000</v>
      </c>
      <c r="AE257" s="65">
        <v>1</v>
      </c>
      <c r="AF257" s="78">
        <v>45821</v>
      </c>
      <c r="AG257" s="49">
        <f t="shared" si="16"/>
        <v>13</v>
      </c>
      <c r="AH257" s="65">
        <v>0</v>
      </c>
      <c r="AI257" s="68">
        <v>0</v>
      </c>
      <c r="AJ257" s="65" t="s">
        <v>89</v>
      </c>
      <c r="AK257" s="78" t="s">
        <v>89</v>
      </c>
      <c r="AL257" s="65">
        <v>0</v>
      </c>
      <c r="AM257" s="78" t="s">
        <v>89</v>
      </c>
      <c r="AN257" s="78" t="s">
        <v>89</v>
      </c>
      <c r="AO257" s="78" t="s">
        <v>89</v>
      </c>
      <c r="AP257" s="49">
        <f t="shared" si="17"/>
        <v>0</v>
      </c>
      <c r="AQ257" s="49">
        <f>+L257+AD257-AI257</f>
        <v>10800000</v>
      </c>
      <c r="AR257" s="65" t="s">
        <v>87</v>
      </c>
      <c r="AS257" s="68">
        <v>9825000</v>
      </c>
      <c r="AT257" s="65" t="s">
        <v>90</v>
      </c>
      <c r="AU257" s="68">
        <v>0</v>
      </c>
      <c r="AV257" s="75" t="s">
        <v>89</v>
      </c>
      <c r="AW257" s="423">
        <v>10800000</v>
      </c>
      <c r="AX257" s="79">
        <f t="shared" si="18"/>
        <v>0</v>
      </c>
      <c r="AY257" s="223">
        <f t="shared" si="19"/>
        <v>1</v>
      </c>
      <c r="AZ257" s="74">
        <v>1</v>
      </c>
      <c r="BA257" s="75" t="s">
        <v>89</v>
      </c>
      <c r="BB257" s="65" t="s">
        <v>103</v>
      </c>
      <c r="BC257" s="66" t="s">
        <v>13425</v>
      </c>
      <c r="BD257" s="221" t="s">
        <v>87</v>
      </c>
      <c r="BE257" s="221" t="s">
        <v>87</v>
      </c>
    </row>
    <row r="258" spans="2:57" x14ac:dyDescent="0.25">
      <c r="B258" s="221">
        <v>2025</v>
      </c>
      <c r="C258" s="221">
        <v>891780111</v>
      </c>
      <c r="D258" s="221" t="s">
        <v>78</v>
      </c>
      <c r="E258" s="65" t="s">
        <v>13424</v>
      </c>
      <c r="F258" s="65" t="s">
        <v>13423</v>
      </c>
      <c r="G258" s="306">
        <v>0</v>
      </c>
      <c r="H258" s="65" t="s">
        <v>81</v>
      </c>
      <c r="I258" s="221" t="s">
        <v>82</v>
      </c>
      <c r="J258" s="220" t="s">
        <v>83</v>
      </c>
      <c r="K258" s="66" t="s">
        <v>13422</v>
      </c>
      <c r="L258" s="68">
        <v>15161100</v>
      </c>
      <c r="M258" s="221" t="s">
        <v>85</v>
      </c>
      <c r="N258" s="66" t="s">
        <v>8837</v>
      </c>
      <c r="O258" s="66">
        <v>36697703</v>
      </c>
      <c r="P258" s="65">
        <v>28</v>
      </c>
      <c r="Q258" s="78">
        <v>45670</v>
      </c>
      <c r="R258" s="66">
        <v>5573604000</v>
      </c>
      <c r="S258" s="78">
        <v>45681</v>
      </c>
      <c r="T258" s="68">
        <v>15161100</v>
      </c>
      <c r="U258" s="65" t="s">
        <v>87</v>
      </c>
      <c r="V258" s="68">
        <v>8742360</v>
      </c>
      <c r="W258" s="67" t="s">
        <v>13290</v>
      </c>
      <c r="X258" s="70">
        <v>45681</v>
      </c>
      <c r="Y258" s="70">
        <v>45681</v>
      </c>
      <c r="Z258" s="70" t="s">
        <v>89</v>
      </c>
      <c r="AA258" s="70">
        <v>45808</v>
      </c>
      <c r="AB258" s="49">
        <f t="shared" si="15"/>
        <v>127</v>
      </c>
      <c r="AC258" s="65">
        <v>2</v>
      </c>
      <c r="AD258" s="424">
        <v>1504600</v>
      </c>
      <c r="AE258" s="65">
        <v>1</v>
      </c>
      <c r="AF258" s="78">
        <v>45821</v>
      </c>
      <c r="AG258" s="49">
        <f t="shared" si="16"/>
        <v>13</v>
      </c>
      <c r="AH258" s="65">
        <v>0</v>
      </c>
      <c r="AI258" s="68">
        <v>0</v>
      </c>
      <c r="AJ258" s="65" t="s">
        <v>89</v>
      </c>
      <c r="AK258" s="78" t="s">
        <v>89</v>
      </c>
      <c r="AL258" s="65">
        <v>0</v>
      </c>
      <c r="AM258" s="78" t="s">
        <v>89</v>
      </c>
      <c r="AN258" s="78" t="s">
        <v>89</v>
      </c>
      <c r="AO258" s="78" t="s">
        <v>89</v>
      </c>
      <c r="AP258" s="49">
        <f t="shared" si="17"/>
        <v>0</v>
      </c>
      <c r="AQ258" s="49">
        <f>+L258+AD258-AI258</f>
        <v>16665700</v>
      </c>
      <c r="AR258" s="65" t="s">
        <v>87</v>
      </c>
      <c r="AS258" s="68">
        <v>15161100</v>
      </c>
      <c r="AT258" s="65" t="s">
        <v>90</v>
      </c>
      <c r="AU258" s="68">
        <v>0</v>
      </c>
      <c r="AV258" s="75" t="s">
        <v>89</v>
      </c>
      <c r="AW258" s="423">
        <v>16665700</v>
      </c>
      <c r="AX258" s="79">
        <f t="shared" si="18"/>
        <v>0</v>
      </c>
      <c r="AY258" s="223">
        <f t="shared" si="19"/>
        <v>1</v>
      </c>
      <c r="AZ258" s="74">
        <v>1</v>
      </c>
      <c r="BA258" s="75" t="s">
        <v>89</v>
      </c>
      <c r="BB258" s="65" t="s">
        <v>103</v>
      </c>
      <c r="BC258" s="66" t="s">
        <v>13421</v>
      </c>
      <c r="BD258" s="221" t="s">
        <v>87</v>
      </c>
      <c r="BE258" s="221" t="s">
        <v>87</v>
      </c>
    </row>
    <row r="259" spans="2:57" x14ac:dyDescent="0.25">
      <c r="B259" s="221">
        <v>2025</v>
      </c>
      <c r="C259" s="221">
        <v>891780111</v>
      </c>
      <c r="D259" s="221" t="s">
        <v>78</v>
      </c>
      <c r="E259" s="65" t="s">
        <v>13420</v>
      </c>
      <c r="F259" s="65" t="s">
        <v>13419</v>
      </c>
      <c r="G259" s="306">
        <v>0</v>
      </c>
      <c r="H259" s="65" t="s">
        <v>81</v>
      </c>
      <c r="I259" s="221" t="s">
        <v>82</v>
      </c>
      <c r="J259" s="220" t="s">
        <v>83</v>
      </c>
      <c r="K259" s="66" t="s">
        <v>13343</v>
      </c>
      <c r="L259" s="68">
        <v>9825000</v>
      </c>
      <c r="M259" s="221" t="s">
        <v>85</v>
      </c>
      <c r="N259" s="66" t="s">
        <v>8862</v>
      </c>
      <c r="O259" s="66">
        <v>1085227404</v>
      </c>
      <c r="P259" s="65">
        <v>27</v>
      </c>
      <c r="Q259" s="78">
        <v>45670</v>
      </c>
      <c r="R259" s="66">
        <v>2494141000</v>
      </c>
      <c r="S259" s="78">
        <v>45681</v>
      </c>
      <c r="T259" s="68">
        <v>9825000</v>
      </c>
      <c r="U259" s="65" t="s">
        <v>87</v>
      </c>
      <c r="V259" s="68">
        <v>8742360</v>
      </c>
      <c r="W259" s="67" t="s">
        <v>13290</v>
      </c>
      <c r="X259" s="70">
        <v>45681</v>
      </c>
      <c r="Y259" s="70">
        <v>45681</v>
      </c>
      <c r="Z259" s="70" t="s">
        <v>89</v>
      </c>
      <c r="AA259" s="70">
        <v>45808</v>
      </c>
      <c r="AB259" s="49">
        <f t="shared" si="15"/>
        <v>127</v>
      </c>
      <c r="AC259" s="65">
        <v>2</v>
      </c>
      <c r="AD259" s="424">
        <v>975000</v>
      </c>
      <c r="AE259" s="65">
        <v>1</v>
      </c>
      <c r="AF259" s="78">
        <v>45821</v>
      </c>
      <c r="AG259" s="49">
        <f t="shared" si="16"/>
        <v>13</v>
      </c>
      <c r="AH259" s="65">
        <v>0</v>
      </c>
      <c r="AI259" s="68">
        <v>0</v>
      </c>
      <c r="AJ259" s="65" t="s">
        <v>89</v>
      </c>
      <c r="AK259" s="78" t="s">
        <v>89</v>
      </c>
      <c r="AL259" s="65">
        <v>0</v>
      </c>
      <c r="AM259" s="78" t="s">
        <v>89</v>
      </c>
      <c r="AN259" s="78" t="s">
        <v>89</v>
      </c>
      <c r="AO259" s="78" t="s">
        <v>89</v>
      </c>
      <c r="AP259" s="49">
        <f t="shared" si="17"/>
        <v>0</v>
      </c>
      <c r="AQ259" s="49">
        <f>+L259+AD259-AI259</f>
        <v>10800000</v>
      </c>
      <c r="AR259" s="65" t="s">
        <v>87</v>
      </c>
      <c r="AS259" s="68">
        <v>9825000</v>
      </c>
      <c r="AT259" s="65" t="s">
        <v>90</v>
      </c>
      <c r="AU259" s="68">
        <v>0</v>
      </c>
      <c r="AV259" s="75" t="s">
        <v>89</v>
      </c>
      <c r="AW259" s="423">
        <v>10800000</v>
      </c>
      <c r="AX259" s="79">
        <f t="shared" si="18"/>
        <v>0</v>
      </c>
      <c r="AY259" s="223">
        <f t="shared" si="19"/>
        <v>1</v>
      </c>
      <c r="AZ259" s="74">
        <v>1</v>
      </c>
      <c r="BA259" s="75" t="s">
        <v>89</v>
      </c>
      <c r="BB259" s="65" t="s">
        <v>103</v>
      </c>
      <c r="BC259" s="66" t="s">
        <v>13418</v>
      </c>
      <c r="BD259" s="221" t="s">
        <v>87</v>
      </c>
      <c r="BE259" s="221" t="s">
        <v>87</v>
      </c>
    </row>
    <row r="260" spans="2:57" x14ac:dyDescent="0.25">
      <c r="B260" s="221">
        <v>2025</v>
      </c>
      <c r="C260" s="221">
        <v>891780111</v>
      </c>
      <c r="D260" s="221" t="s">
        <v>78</v>
      </c>
      <c r="E260" s="65" t="s">
        <v>13417</v>
      </c>
      <c r="F260" s="65" t="s">
        <v>13416</v>
      </c>
      <c r="G260" s="306">
        <v>0</v>
      </c>
      <c r="H260" s="65" t="s">
        <v>81</v>
      </c>
      <c r="I260" s="221" t="s">
        <v>82</v>
      </c>
      <c r="J260" s="220" t="s">
        <v>83</v>
      </c>
      <c r="K260" s="66" t="s">
        <v>13343</v>
      </c>
      <c r="L260" s="68">
        <v>9825000</v>
      </c>
      <c r="M260" s="221" t="s">
        <v>85</v>
      </c>
      <c r="N260" s="66" t="s">
        <v>9039</v>
      </c>
      <c r="O260" s="66">
        <v>1082882138</v>
      </c>
      <c r="P260" s="65">
        <v>27</v>
      </c>
      <c r="Q260" s="78">
        <v>45670</v>
      </c>
      <c r="R260" s="66">
        <v>2494141000</v>
      </c>
      <c r="S260" s="78">
        <v>45681</v>
      </c>
      <c r="T260" s="68">
        <v>9825000</v>
      </c>
      <c r="U260" s="65" t="s">
        <v>87</v>
      </c>
      <c r="V260" s="68">
        <v>8742360</v>
      </c>
      <c r="W260" s="67" t="s">
        <v>13290</v>
      </c>
      <c r="X260" s="70">
        <v>45681</v>
      </c>
      <c r="Y260" s="70">
        <v>45681</v>
      </c>
      <c r="Z260" s="70" t="s">
        <v>89</v>
      </c>
      <c r="AA260" s="70">
        <v>45808</v>
      </c>
      <c r="AB260" s="49">
        <f t="shared" si="15"/>
        <v>127</v>
      </c>
      <c r="AC260" s="65">
        <v>2</v>
      </c>
      <c r="AD260" s="424">
        <v>975000</v>
      </c>
      <c r="AE260" s="65">
        <v>1</v>
      </c>
      <c r="AF260" s="78">
        <v>45821</v>
      </c>
      <c r="AG260" s="49">
        <f t="shared" si="16"/>
        <v>13</v>
      </c>
      <c r="AH260" s="65">
        <v>0</v>
      </c>
      <c r="AI260" s="68">
        <v>0</v>
      </c>
      <c r="AJ260" s="65" t="s">
        <v>89</v>
      </c>
      <c r="AK260" s="78" t="s">
        <v>89</v>
      </c>
      <c r="AL260" s="65">
        <v>0</v>
      </c>
      <c r="AM260" s="78" t="s">
        <v>89</v>
      </c>
      <c r="AN260" s="78" t="s">
        <v>89</v>
      </c>
      <c r="AO260" s="78" t="s">
        <v>89</v>
      </c>
      <c r="AP260" s="49">
        <f t="shared" si="17"/>
        <v>0</v>
      </c>
      <c r="AQ260" s="49">
        <f>+L260+AD260-AI260</f>
        <v>10800000</v>
      </c>
      <c r="AR260" s="65" t="s">
        <v>87</v>
      </c>
      <c r="AS260" s="68">
        <v>9825000</v>
      </c>
      <c r="AT260" s="65" t="s">
        <v>90</v>
      </c>
      <c r="AU260" s="68">
        <v>0</v>
      </c>
      <c r="AV260" s="75" t="s">
        <v>89</v>
      </c>
      <c r="AW260" s="423">
        <v>10800000</v>
      </c>
      <c r="AX260" s="79">
        <f t="shared" si="18"/>
        <v>0</v>
      </c>
      <c r="AY260" s="223">
        <f t="shared" si="19"/>
        <v>1</v>
      </c>
      <c r="AZ260" s="74">
        <v>1</v>
      </c>
      <c r="BA260" s="75" t="s">
        <v>89</v>
      </c>
      <c r="BB260" s="65" t="s">
        <v>103</v>
      </c>
      <c r="BC260" s="66" t="s">
        <v>13415</v>
      </c>
      <c r="BD260" s="221" t="s">
        <v>87</v>
      </c>
      <c r="BE260" s="221" t="s">
        <v>87</v>
      </c>
    </row>
    <row r="261" spans="2:57" x14ac:dyDescent="0.25">
      <c r="B261" s="221">
        <v>2025</v>
      </c>
      <c r="C261" s="221">
        <v>891780111</v>
      </c>
      <c r="D261" s="221" t="s">
        <v>78</v>
      </c>
      <c r="E261" s="65" t="s">
        <v>13414</v>
      </c>
      <c r="F261" s="65" t="s">
        <v>13413</v>
      </c>
      <c r="G261" s="306">
        <v>0</v>
      </c>
      <c r="H261" s="65" t="s">
        <v>81</v>
      </c>
      <c r="I261" s="221" t="s">
        <v>82</v>
      </c>
      <c r="J261" s="220" t="s">
        <v>83</v>
      </c>
      <c r="K261" s="66" t="s">
        <v>12109</v>
      </c>
      <c r="L261" s="68">
        <v>9825000</v>
      </c>
      <c r="M261" s="221" t="s">
        <v>85</v>
      </c>
      <c r="N261" s="66" t="s">
        <v>11466</v>
      </c>
      <c r="O261" s="66">
        <v>57298171</v>
      </c>
      <c r="P261" s="65">
        <v>27</v>
      </c>
      <c r="Q261" s="78">
        <v>45670</v>
      </c>
      <c r="R261" s="66">
        <v>2494141000</v>
      </c>
      <c r="S261" s="78">
        <v>45681</v>
      </c>
      <c r="T261" s="68">
        <v>9825000</v>
      </c>
      <c r="U261" s="65" t="s">
        <v>87</v>
      </c>
      <c r="V261" s="68">
        <v>7633817</v>
      </c>
      <c r="W261" s="67" t="s">
        <v>8803</v>
      </c>
      <c r="X261" s="70">
        <v>45681</v>
      </c>
      <c r="Y261" s="70">
        <v>45681</v>
      </c>
      <c r="Z261" s="70" t="s">
        <v>89</v>
      </c>
      <c r="AA261" s="70">
        <v>45808</v>
      </c>
      <c r="AB261" s="49">
        <f t="shared" si="15"/>
        <v>127</v>
      </c>
      <c r="AC261" s="65">
        <v>2</v>
      </c>
      <c r="AD261" s="424">
        <v>1125000</v>
      </c>
      <c r="AE261" s="65">
        <v>1</v>
      </c>
      <c r="AF261" s="78">
        <v>45823</v>
      </c>
      <c r="AG261" s="49">
        <f t="shared" si="16"/>
        <v>15</v>
      </c>
      <c r="AH261" s="65">
        <v>0</v>
      </c>
      <c r="AI261" s="68">
        <v>0</v>
      </c>
      <c r="AJ261" s="65" t="s">
        <v>89</v>
      </c>
      <c r="AK261" s="78" t="s">
        <v>89</v>
      </c>
      <c r="AL261" s="65">
        <v>0</v>
      </c>
      <c r="AM261" s="78" t="s">
        <v>89</v>
      </c>
      <c r="AN261" s="78" t="s">
        <v>89</v>
      </c>
      <c r="AO261" s="78" t="s">
        <v>89</v>
      </c>
      <c r="AP261" s="49">
        <f t="shared" si="17"/>
        <v>0</v>
      </c>
      <c r="AQ261" s="49">
        <f>+L261+AD261-AI261</f>
        <v>10950000</v>
      </c>
      <c r="AR261" s="65" t="s">
        <v>87</v>
      </c>
      <c r="AS261" s="68">
        <v>9825000</v>
      </c>
      <c r="AT261" s="65" t="s">
        <v>90</v>
      </c>
      <c r="AU261" s="68">
        <v>0</v>
      </c>
      <c r="AV261" s="75" t="s">
        <v>89</v>
      </c>
      <c r="AW261" s="423">
        <v>10950000</v>
      </c>
      <c r="AX261" s="79">
        <f t="shared" si="18"/>
        <v>0</v>
      </c>
      <c r="AY261" s="223">
        <f t="shared" si="19"/>
        <v>1</v>
      </c>
      <c r="AZ261" s="74">
        <v>1</v>
      </c>
      <c r="BA261" s="75" t="s">
        <v>89</v>
      </c>
      <c r="BB261" s="65" t="s">
        <v>103</v>
      </c>
      <c r="BC261" s="66" t="s">
        <v>13412</v>
      </c>
      <c r="BD261" s="221" t="s">
        <v>87</v>
      </c>
      <c r="BE261" s="221" t="s">
        <v>87</v>
      </c>
    </row>
    <row r="262" spans="2:57" x14ac:dyDescent="0.25">
      <c r="B262" s="221">
        <v>2025</v>
      </c>
      <c r="C262" s="221">
        <v>891780111</v>
      </c>
      <c r="D262" s="221" t="s">
        <v>78</v>
      </c>
      <c r="E262" s="65" t="s">
        <v>13411</v>
      </c>
      <c r="F262" s="65" t="s">
        <v>13410</v>
      </c>
      <c r="G262" s="306">
        <v>0</v>
      </c>
      <c r="H262" s="65" t="s">
        <v>81</v>
      </c>
      <c r="I262" s="221" t="s">
        <v>82</v>
      </c>
      <c r="J262" s="220" t="s">
        <v>83</v>
      </c>
      <c r="K262" s="66" t="s">
        <v>13409</v>
      </c>
      <c r="L262" s="68">
        <v>16410400</v>
      </c>
      <c r="M262" s="221" t="s">
        <v>85</v>
      </c>
      <c r="N262" s="66" t="s">
        <v>11203</v>
      </c>
      <c r="O262" s="66">
        <v>1081799501</v>
      </c>
      <c r="P262" s="65">
        <v>28</v>
      </c>
      <c r="Q262" s="78">
        <v>45670</v>
      </c>
      <c r="R262" s="66">
        <v>5573604000</v>
      </c>
      <c r="S262" s="78">
        <v>45681</v>
      </c>
      <c r="T262" s="68">
        <v>16410400</v>
      </c>
      <c r="U262" s="65" t="s">
        <v>87</v>
      </c>
      <c r="V262" s="68">
        <v>12621405</v>
      </c>
      <c r="W262" s="67" t="s">
        <v>8409</v>
      </c>
      <c r="X262" s="70">
        <v>45681</v>
      </c>
      <c r="Y262" s="70">
        <v>45681</v>
      </c>
      <c r="Z262" s="70" t="s">
        <v>89</v>
      </c>
      <c r="AA262" s="70">
        <v>45808</v>
      </c>
      <c r="AB262" s="49">
        <f t="shared" si="15"/>
        <v>127</v>
      </c>
      <c r="AC262" s="65">
        <v>2</v>
      </c>
      <c r="AD262" s="424">
        <v>3787000</v>
      </c>
      <c r="AE262" s="65">
        <v>1</v>
      </c>
      <c r="AF262" s="78">
        <v>45838</v>
      </c>
      <c r="AG262" s="49">
        <f t="shared" si="16"/>
        <v>30</v>
      </c>
      <c r="AH262" s="65">
        <v>0</v>
      </c>
      <c r="AI262" s="68">
        <v>0</v>
      </c>
      <c r="AJ262" s="65" t="s">
        <v>89</v>
      </c>
      <c r="AK262" s="78" t="s">
        <v>89</v>
      </c>
      <c r="AL262" s="65">
        <v>0</v>
      </c>
      <c r="AM262" s="78" t="s">
        <v>89</v>
      </c>
      <c r="AN262" s="78" t="s">
        <v>89</v>
      </c>
      <c r="AO262" s="78" t="s">
        <v>89</v>
      </c>
      <c r="AP262" s="49">
        <f t="shared" si="17"/>
        <v>0</v>
      </c>
      <c r="AQ262" s="49">
        <f>+L262+AD262-AI262</f>
        <v>20197400</v>
      </c>
      <c r="AR262" s="65" t="s">
        <v>87</v>
      </c>
      <c r="AS262" s="68">
        <v>16410400</v>
      </c>
      <c r="AT262" s="65" t="s">
        <v>90</v>
      </c>
      <c r="AU262" s="68">
        <v>0</v>
      </c>
      <c r="AV262" s="75" t="s">
        <v>89</v>
      </c>
      <c r="AW262" s="423">
        <v>20197400</v>
      </c>
      <c r="AX262" s="79">
        <f t="shared" si="18"/>
        <v>0</v>
      </c>
      <c r="AY262" s="223">
        <f t="shared" si="19"/>
        <v>1</v>
      </c>
      <c r="AZ262" s="74">
        <v>1</v>
      </c>
      <c r="BA262" s="75" t="s">
        <v>89</v>
      </c>
      <c r="BB262" s="65" t="s">
        <v>103</v>
      </c>
      <c r="BC262" s="66" t="s">
        <v>13408</v>
      </c>
      <c r="BD262" s="221" t="s">
        <v>87</v>
      </c>
      <c r="BE262" s="221" t="s">
        <v>87</v>
      </c>
    </row>
    <row r="263" spans="2:57" x14ac:dyDescent="0.25">
      <c r="B263" s="221">
        <v>2025</v>
      </c>
      <c r="C263" s="221">
        <v>891780111</v>
      </c>
      <c r="D263" s="221" t="s">
        <v>78</v>
      </c>
      <c r="E263" s="65" t="s">
        <v>13407</v>
      </c>
      <c r="F263" s="65" t="s">
        <v>13406</v>
      </c>
      <c r="G263" s="306">
        <v>0</v>
      </c>
      <c r="H263" s="65" t="s">
        <v>81</v>
      </c>
      <c r="I263" s="221" t="s">
        <v>82</v>
      </c>
      <c r="J263" s="220" t="s">
        <v>83</v>
      </c>
      <c r="K263" s="66" t="s">
        <v>13405</v>
      </c>
      <c r="L263" s="68">
        <v>13781200</v>
      </c>
      <c r="M263" s="221" t="s">
        <v>85</v>
      </c>
      <c r="N263" s="66" t="s">
        <v>11574</v>
      </c>
      <c r="O263" s="66">
        <v>1083041507</v>
      </c>
      <c r="P263" s="65">
        <v>28</v>
      </c>
      <c r="Q263" s="78">
        <v>45670</v>
      </c>
      <c r="R263" s="66">
        <v>5573604000</v>
      </c>
      <c r="S263" s="78">
        <v>45681</v>
      </c>
      <c r="T263" s="68">
        <v>13781200</v>
      </c>
      <c r="U263" s="65" t="s">
        <v>87</v>
      </c>
      <c r="V263" s="68">
        <v>57461216</v>
      </c>
      <c r="W263" s="67" t="s">
        <v>8478</v>
      </c>
      <c r="X263" s="70">
        <v>45681</v>
      </c>
      <c r="Y263" s="70">
        <v>45681</v>
      </c>
      <c r="Z263" s="70" t="s">
        <v>89</v>
      </c>
      <c r="AA263" s="70">
        <v>45808</v>
      </c>
      <c r="AB263" s="49">
        <f t="shared" si="15"/>
        <v>127</v>
      </c>
      <c r="AC263" s="65">
        <v>2</v>
      </c>
      <c r="AD263" s="424">
        <v>3156000</v>
      </c>
      <c r="AE263" s="65">
        <v>1</v>
      </c>
      <c r="AF263" s="78">
        <v>45838</v>
      </c>
      <c r="AG263" s="49">
        <f t="shared" si="16"/>
        <v>30</v>
      </c>
      <c r="AH263" s="65">
        <v>0</v>
      </c>
      <c r="AI263" s="68">
        <v>0</v>
      </c>
      <c r="AJ263" s="65" t="s">
        <v>89</v>
      </c>
      <c r="AK263" s="78" t="s">
        <v>89</v>
      </c>
      <c r="AL263" s="65">
        <v>0</v>
      </c>
      <c r="AM263" s="78" t="s">
        <v>89</v>
      </c>
      <c r="AN263" s="78" t="s">
        <v>89</v>
      </c>
      <c r="AO263" s="78" t="s">
        <v>89</v>
      </c>
      <c r="AP263" s="49">
        <f t="shared" si="17"/>
        <v>0</v>
      </c>
      <c r="AQ263" s="49">
        <f>+L263+AD263-AI263</f>
        <v>16937200</v>
      </c>
      <c r="AR263" s="65" t="s">
        <v>87</v>
      </c>
      <c r="AS263" s="68">
        <v>13781200</v>
      </c>
      <c r="AT263" s="65" t="s">
        <v>90</v>
      </c>
      <c r="AU263" s="68">
        <v>0</v>
      </c>
      <c r="AV263" s="75" t="s">
        <v>89</v>
      </c>
      <c r="AW263" s="423">
        <v>16937200</v>
      </c>
      <c r="AX263" s="79">
        <f t="shared" si="18"/>
        <v>0</v>
      </c>
      <c r="AY263" s="223">
        <f t="shared" si="19"/>
        <v>1</v>
      </c>
      <c r="AZ263" s="74">
        <v>1</v>
      </c>
      <c r="BA263" s="75" t="s">
        <v>89</v>
      </c>
      <c r="BB263" s="65" t="s">
        <v>103</v>
      </c>
      <c r="BC263" s="66" t="s">
        <v>13404</v>
      </c>
      <c r="BD263" s="221" t="s">
        <v>87</v>
      </c>
      <c r="BE263" s="221" t="s">
        <v>87</v>
      </c>
    </row>
    <row r="264" spans="2:57" x14ac:dyDescent="0.25">
      <c r="B264" s="221">
        <v>2025</v>
      </c>
      <c r="C264" s="221">
        <v>891780111</v>
      </c>
      <c r="D264" s="221" t="s">
        <v>78</v>
      </c>
      <c r="E264" s="65" t="s">
        <v>13403</v>
      </c>
      <c r="F264" s="65" t="s">
        <v>13402</v>
      </c>
      <c r="G264" s="306">
        <v>0</v>
      </c>
      <c r="H264" s="65" t="s">
        <v>81</v>
      </c>
      <c r="I264" s="221" t="s">
        <v>82</v>
      </c>
      <c r="J264" s="220" t="s">
        <v>83</v>
      </c>
      <c r="K264" s="66" t="s">
        <v>12109</v>
      </c>
      <c r="L264" s="68">
        <v>9825000</v>
      </c>
      <c r="M264" s="221" t="s">
        <v>85</v>
      </c>
      <c r="N264" s="66" t="s">
        <v>10994</v>
      </c>
      <c r="O264" s="66">
        <v>1004347619</v>
      </c>
      <c r="P264" s="65">
        <v>27</v>
      </c>
      <c r="Q264" s="78">
        <v>45670</v>
      </c>
      <c r="R264" s="66">
        <v>2494141000</v>
      </c>
      <c r="S264" s="78">
        <v>45681</v>
      </c>
      <c r="T264" s="68">
        <v>9825000</v>
      </c>
      <c r="U264" s="65" t="s">
        <v>87</v>
      </c>
      <c r="V264" s="68">
        <v>7633817</v>
      </c>
      <c r="W264" s="67" t="s">
        <v>8803</v>
      </c>
      <c r="X264" s="70">
        <v>45681</v>
      </c>
      <c r="Y264" s="70">
        <v>45681</v>
      </c>
      <c r="Z264" s="70" t="s">
        <v>89</v>
      </c>
      <c r="AA264" s="70">
        <v>45808</v>
      </c>
      <c r="AB264" s="49">
        <f t="shared" ref="AB264:AB327" si="20">+IF(Z264="1800-01-01",AA264-Y264,AA264-Z264)</f>
        <v>127</v>
      </c>
      <c r="AC264" s="65">
        <v>2</v>
      </c>
      <c r="AD264" s="424">
        <v>1125000</v>
      </c>
      <c r="AE264" s="65">
        <v>1</v>
      </c>
      <c r="AF264" s="78">
        <v>45823</v>
      </c>
      <c r="AG264" s="49">
        <f t="shared" ref="AG264:AG327" si="21">+IF(AF264="1800-01-01",0,AF264-AA264)</f>
        <v>15</v>
      </c>
      <c r="AH264" s="65">
        <v>0</v>
      </c>
      <c r="AI264" s="68">
        <v>0</v>
      </c>
      <c r="AJ264" s="65" t="s">
        <v>89</v>
      </c>
      <c r="AK264" s="78" t="s">
        <v>89</v>
      </c>
      <c r="AL264" s="65">
        <v>0</v>
      </c>
      <c r="AM264" s="78" t="s">
        <v>89</v>
      </c>
      <c r="AN264" s="78" t="s">
        <v>89</v>
      </c>
      <c r="AO264" s="78" t="s">
        <v>89</v>
      </c>
      <c r="AP264" s="49">
        <f t="shared" ref="AP264:AP327" si="22">+IF(AM264="1800-01-01",0,AN264-AM264)</f>
        <v>0</v>
      </c>
      <c r="AQ264" s="49">
        <f>+L264+AD264-AI264</f>
        <v>10950000</v>
      </c>
      <c r="AR264" s="65" t="s">
        <v>87</v>
      </c>
      <c r="AS264" s="68">
        <v>9825000</v>
      </c>
      <c r="AT264" s="65" t="s">
        <v>90</v>
      </c>
      <c r="AU264" s="68">
        <v>0</v>
      </c>
      <c r="AV264" s="75" t="s">
        <v>89</v>
      </c>
      <c r="AW264" s="423">
        <v>10950000</v>
      </c>
      <c r="AX264" s="79">
        <f t="shared" ref="AX264:AX327" si="23">AQ264-AW264</f>
        <v>0</v>
      </c>
      <c r="AY264" s="223">
        <f t="shared" ref="AY264:AY327" si="24">+IFERROR(AW264/AQ264,"_")</f>
        <v>1</v>
      </c>
      <c r="AZ264" s="74">
        <v>1</v>
      </c>
      <c r="BA264" s="75" t="s">
        <v>89</v>
      </c>
      <c r="BB264" s="65" t="s">
        <v>103</v>
      </c>
      <c r="BC264" s="66" t="s">
        <v>13401</v>
      </c>
      <c r="BD264" s="221" t="s">
        <v>87</v>
      </c>
      <c r="BE264" s="221" t="s">
        <v>87</v>
      </c>
    </row>
    <row r="265" spans="2:57" x14ac:dyDescent="0.25">
      <c r="B265" s="221">
        <v>2025</v>
      </c>
      <c r="C265" s="221">
        <v>891780111</v>
      </c>
      <c r="D265" s="221" t="s">
        <v>78</v>
      </c>
      <c r="E265" s="65" t="s">
        <v>13400</v>
      </c>
      <c r="F265" s="65" t="s">
        <v>13399</v>
      </c>
      <c r="G265" s="306">
        <v>0</v>
      </c>
      <c r="H265" s="65" t="s">
        <v>81</v>
      </c>
      <c r="I265" s="221" t="s">
        <v>82</v>
      </c>
      <c r="J265" s="220" t="s">
        <v>83</v>
      </c>
      <c r="K265" s="66" t="s">
        <v>12109</v>
      </c>
      <c r="L265" s="68">
        <v>9825000</v>
      </c>
      <c r="M265" s="221" t="s">
        <v>85</v>
      </c>
      <c r="N265" s="66" t="s">
        <v>11003</v>
      </c>
      <c r="O265" s="66">
        <v>1082983512</v>
      </c>
      <c r="P265" s="65">
        <v>27</v>
      </c>
      <c r="Q265" s="78">
        <v>45670</v>
      </c>
      <c r="R265" s="66">
        <v>2494141000</v>
      </c>
      <c r="S265" s="78">
        <v>45681</v>
      </c>
      <c r="T265" s="68">
        <v>9825000</v>
      </c>
      <c r="U265" s="65" t="s">
        <v>87</v>
      </c>
      <c r="V265" s="68">
        <v>7633817</v>
      </c>
      <c r="W265" s="67" t="s">
        <v>8803</v>
      </c>
      <c r="X265" s="70">
        <v>45681</v>
      </c>
      <c r="Y265" s="70">
        <v>45681</v>
      </c>
      <c r="Z265" s="70" t="s">
        <v>89</v>
      </c>
      <c r="AA265" s="70">
        <v>45808</v>
      </c>
      <c r="AB265" s="49">
        <f t="shared" si="20"/>
        <v>127</v>
      </c>
      <c r="AC265" s="65">
        <v>2</v>
      </c>
      <c r="AD265" s="424">
        <v>2250000</v>
      </c>
      <c r="AE265" s="65">
        <v>1</v>
      </c>
      <c r="AF265" s="78">
        <v>45838</v>
      </c>
      <c r="AG265" s="49">
        <f t="shared" si="21"/>
        <v>30</v>
      </c>
      <c r="AH265" s="65">
        <v>0</v>
      </c>
      <c r="AI265" s="68">
        <v>0</v>
      </c>
      <c r="AJ265" s="65" t="s">
        <v>89</v>
      </c>
      <c r="AK265" s="78" t="s">
        <v>89</v>
      </c>
      <c r="AL265" s="65">
        <v>0</v>
      </c>
      <c r="AM265" s="78" t="s">
        <v>89</v>
      </c>
      <c r="AN265" s="78" t="s">
        <v>89</v>
      </c>
      <c r="AO265" s="78" t="s">
        <v>89</v>
      </c>
      <c r="AP265" s="49">
        <f t="shared" si="22"/>
        <v>0</v>
      </c>
      <c r="AQ265" s="49">
        <f>+L265+AD265-AI265</f>
        <v>12075000</v>
      </c>
      <c r="AR265" s="65" t="s">
        <v>87</v>
      </c>
      <c r="AS265" s="68">
        <v>9825000</v>
      </c>
      <c r="AT265" s="65" t="s">
        <v>90</v>
      </c>
      <c r="AU265" s="68">
        <v>0</v>
      </c>
      <c r="AV265" s="75" t="s">
        <v>89</v>
      </c>
      <c r="AW265" s="423">
        <v>12075000</v>
      </c>
      <c r="AX265" s="79">
        <f t="shared" si="23"/>
        <v>0</v>
      </c>
      <c r="AY265" s="223">
        <f t="shared" si="24"/>
        <v>1</v>
      </c>
      <c r="AZ265" s="74">
        <v>1</v>
      </c>
      <c r="BA265" s="75" t="s">
        <v>89</v>
      </c>
      <c r="BB265" s="65" t="s">
        <v>103</v>
      </c>
      <c r="BC265" s="66" t="s">
        <v>13398</v>
      </c>
      <c r="BD265" s="221" t="s">
        <v>87</v>
      </c>
      <c r="BE265" s="221" t="s">
        <v>87</v>
      </c>
    </row>
    <row r="266" spans="2:57" x14ac:dyDescent="0.25">
      <c r="B266" s="221">
        <v>2025</v>
      </c>
      <c r="C266" s="221">
        <v>891780111</v>
      </c>
      <c r="D266" s="221" t="s">
        <v>78</v>
      </c>
      <c r="E266" s="65" t="s">
        <v>13397</v>
      </c>
      <c r="F266" s="65" t="s">
        <v>13396</v>
      </c>
      <c r="G266" s="306">
        <v>0</v>
      </c>
      <c r="H266" s="65" t="s">
        <v>81</v>
      </c>
      <c r="I266" s="221" t="s">
        <v>82</v>
      </c>
      <c r="J266" s="220" t="s">
        <v>83</v>
      </c>
      <c r="K266" s="66" t="s">
        <v>13395</v>
      </c>
      <c r="L266" s="68">
        <v>9825000</v>
      </c>
      <c r="M266" s="221" t="s">
        <v>85</v>
      </c>
      <c r="N266" s="66" t="s">
        <v>9292</v>
      </c>
      <c r="O266" s="66">
        <v>57432482</v>
      </c>
      <c r="P266" s="65">
        <v>27</v>
      </c>
      <c r="Q266" s="78">
        <v>45670</v>
      </c>
      <c r="R266" s="66">
        <v>2494141000</v>
      </c>
      <c r="S266" s="78">
        <v>45681</v>
      </c>
      <c r="T266" s="68">
        <v>9825000</v>
      </c>
      <c r="U266" s="65" t="s">
        <v>87</v>
      </c>
      <c r="V266" s="68">
        <v>8742360</v>
      </c>
      <c r="W266" s="67" t="s">
        <v>13290</v>
      </c>
      <c r="X266" s="70">
        <v>45681</v>
      </c>
      <c r="Y266" s="70">
        <v>45681</v>
      </c>
      <c r="Z266" s="70" t="s">
        <v>89</v>
      </c>
      <c r="AA266" s="70">
        <v>45808</v>
      </c>
      <c r="AB266" s="49">
        <f t="shared" si="20"/>
        <v>127</v>
      </c>
      <c r="AC266" s="65">
        <v>2</v>
      </c>
      <c r="AD266" s="424">
        <v>975000</v>
      </c>
      <c r="AE266" s="65">
        <v>1</v>
      </c>
      <c r="AF266" s="78">
        <v>45821</v>
      </c>
      <c r="AG266" s="49">
        <f t="shared" si="21"/>
        <v>13</v>
      </c>
      <c r="AH266" s="65">
        <v>0</v>
      </c>
      <c r="AI266" s="68">
        <v>0</v>
      </c>
      <c r="AJ266" s="65" t="s">
        <v>89</v>
      </c>
      <c r="AK266" s="78" t="s">
        <v>89</v>
      </c>
      <c r="AL266" s="65">
        <v>0</v>
      </c>
      <c r="AM266" s="78" t="s">
        <v>89</v>
      </c>
      <c r="AN266" s="78" t="s">
        <v>89</v>
      </c>
      <c r="AO266" s="78" t="s">
        <v>89</v>
      </c>
      <c r="AP266" s="49">
        <f t="shared" si="22"/>
        <v>0</v>
      </c>
      <c r="AQ266" s="49">
        <f>+L266+AD266-AI266</f>
        <v>10800000</v>
      </c>
      <c r="AR266" s="65" t="s">
        <v>87</v>
      </c>
      <c r="AS266" s="68">
        <v>9825000</v>
      </c>
      <c r="AT266" s="65" t="s">
        <v>90</v>
      </c>
      <c r="AU266" s="68">
        <v>0</v>
      </c>
      <c r="AV266" s="75" t="s">
        <v>89</v>
      </c>
      <c r="AW266" s="423">
        <v>10800000</v>
      </c>
      <c r="AX266" s="79">
        <f t="shared" si="23"/>
        <v>0</v>
      </c>
      <c r="AY266" s="223">
        <f t="shared" si="24"/>
        <v>1</v>
      </c>
      <c r="AZ266" s="74">
        <v>1</v>
      </c>
      <c r="BA266" s="75" t="s">
        <v>89</v>
      </c>
      <c r="BB266" s="65" t="s">
        <v>103</v>
      </c>
      <c r="BC266" s="66" t="s">
        <v>13394</v>
      </c>
      <c r="BD266" s="221" t="s">
        <v>87</v>
      </c>
      <c r="BE266" s="221" t="s">
        <v>87</v>
      </c>
    </row>
    <row r="267" spans="2:57" x14ac:dyDescent="0.25">
      <c r="B267" s="221">
        <v>2025</v>
      </c>
      <c r="C267" s="221">
        <v>891780111</v>
      </c>
      <c r="D267" s="221" t="s">
        <v>78</v>
      </c>
      <c r="E267" s="65" t="s">
        <v>13393</v>
      </c>
      <c r="F267" s="65" t="s">
        <v>13392</v>
      </c>
      <c r="G267" s="306">
        <v>0</v>
      </c>
      <c r="H267" s="65" t="s">
        <v>81</v>
      </c>
      <c r="I267" s="221" t="s">
        <v>82</v>
      </c>
      <c r="J267" s="220" t="s">
        <v>83</v>
      </c>
      <c r="K267" s="66" t="s">
        <v>13391</v>
      </c>
      <c r="L267" s="68">
        <v>15739800</v>
      </c>
      <c r="M267" s="221" t="s">
        <v>85</v>
      </c>
      <c r="N267" s="66" t="s">
        <v>10597</v>
      </c>
      <c r="O267" s="66">
        <v>1084789581</v>
      </c>
      <c r="P267" s="65">
        <v>28</v>
      </c>
      <c r="Q267" s="78">
        <v>45670</v>
      </c>
      <c r="R267" s="66">
        <v>5573604000</v>
      </c>
      <c r="S267" s="78">
        <v>45681</v>
      </c>
      <c r="T267" s="68">
        <v>15739800</v>
      </c>
      <c r="U267" s="65" t="s">
        <v>87</v>
      </c>
      <c r="V267" s="68">
        <v>57461777</v>
      </c>
      <c r="W267" s="67" t="s">
        <v>9663</v>
      </c>
      <c r="X267" s="70">
        <v>45681</v>
      </c>
      <c r="Y267" s="70">
        <v>45681</v>
      </c>
      <c r="Z267" s="70" t="s">
        <v>89</v>
      </c>
      <c r="AA267" s="70">
        <v>45808</v>
      </c>
      <c r="AB267" s="49">
        <f t="shared" si="20"/>
        <v>127</v>
      </c>
      <c r="AC267" s="65">
        <v>2</v>
      </c>
      <c r="AD267" s="424">
        <v>3472000</v>
      </c>
      <c r="AE267" s="65">
        <v>1</v>
      </c>
      <c r="AF267" s="78">
        <v>45838</v>
      </c>
      <c r="AG267" s="49">
        <f t="shared" si="21"/>
        <v>30</v>
      </c>
      <c r="AH267" s="65">
        <v>0</v>
      </c>
      <c r="AI267" s="68">
        <v>0</v>
      </c>
      <c r="AJ267" s="65" t="s">
        <v>89</v>
      </c>
      <c r="AK267" s="78" t="s">
        <v>89</v>
      </c>
      <c r="AL267" s="65">
        <v>0</v>
      </c>
      <c r="AM267" s="78" t="s">
        <v>89</v>
      </c>
      <c r="AN267" s="78" t="s">
        <v>89</v>
      </c>
      <c r="AO267" s="78" t="s">
        <v>89</v>
      </c>
      <c r="AP267" s="49">
        <f t="shared" si="22"/>
        <v>0</v>
      </c>
      <c r="AQ267" s="49">
        <f>+L267+AD267-AI267</f>
        <v>19211800</v>
      </c>
      <c r="AR267" s="65" t="s">
        <v>87</v>
      </c>
      <c r="AS267" s="68">
        <v>15739800</v>
      </c>
      <c r="AT267" s="65" t="s">
        <v>90</v>
      </c>
      <c r="AU267" s="68">
        <v>0</v>
      </c>
      <c r="AV267" s="75" t="s">
        <v>89</v>
      </c>
      <c r="AW267" s="423">
        <v>19211800</v>
      </c>
      <c r="AX267" s="79">
        <f t="shared" si="23"/>
        <v>0</v>
      </c>
      <c r="AY267" s="223">
        <f t="shared" si="24"/>
        <v>1</v>
      </c>
      <c r="AZ267" s="74">
        <v>1</v>
      </c>
      <c r="BA267" s="75" t="s">
        <v>89</v>
      </c>
      <c r="BB267" s="65" t="s">
        <v>103</v>
      </c>
      <c r="BC267" s="66" t="s">
        <v>13390</v>
      </c>
      <c r="BD267" s="221" t="s">
        <v>87</v>
      </c>
      <c r="BE267" s="221" t="s">
        <v>87</v>
      </c>
    </row>
    <row r="268" spans="2:57" x14ac:dyDescent="0.25">
      <c r="B268" s="221">
        <v>2025</v>
      </c>
      <c r="C268" s="221">
        <v>891780111</v>
      </c>
      <c r="D268" s="221" t="s">
        <v>78</v>
      </c>
      <c r="E268" s="65" t="s">
        <v>13389</v>
      </c>
      <c r="F268" s="65" t="s">
        <v>13388</v>
      </c>
      <c r="G268" s="306">
        <v>0</v>
      </c>
      <c r="H268" s="65" t="s">
        <v>81</v>
      </c>
      <c r="I268" s="221" t="s">
        <v>82</v>
      </c>
      <c r="J268" s="220" t="s">
        <v>83</v>
      </c>
      <c r="K268" s="66" t="s">
        <v>13387</v>
      </c>
      <c r="L268" s="68">
        <v>15739800</v>
      </c>
      <c r="M268" s="221" t="s">
        <v>85</v>
      </c>
      <c r="N268" s="66" t="s">
        <v>11114</v>
      </c>
      <c r="O268" s="66">
        <v>1084742720</v>
      </c>
      <c r="P268" s="65">
        <v>28</v>
      </c>
      <c r="Q268" s="78">
        <v>45670</v>
      </c>
      <c r="R268" s="66">
        <v>5573604000</v>
      </c>
      <c r="S268" s="78">
        <v>45681</v>
      </c>
      <c r="T268" s="68">
        <v>15739800</v>
      </c>
      <c r="U268" s="65" t="s">
        <v>87</v>
      </c>
      <c r="V268" s="68">
        <v>57461777</v>
      </c>
      <c r="W268" s="67" t="s">
        <v>9663</v>
      </c>
      <c r="X268" s="70">
        <v>45681</v>
      </c>
      <c r="Y268" s="70">
        <v>45681</v>
      </c>
      <c r="Z268" s="70" t="s">
        <v>89</v>
      </c>
      <c r="AA268" s="70">
        <v>45808</v>
      </c>
      <c r="AB268" s="49">
        <f t="shared" si="20"/>
        <v>127</v>
      </c>
      <c r="AC268" s="65">
        <v>2</v>
      </c>
      <c r="AD268" s="424">
        <v>3472000</v>
      </c>
      <c r="AE268" s="65">
        <v>1</v>
      </c>
      <c r="AF268" s="78">
        <v>45838</v>
      </c>
      <c r="AG268" s="49">
        <f t="shared" si="21"/>
        <v>30</v>
      </c>
      <c r="AH268" s="65">
        <v>0</v>
      </c>
      <c r="AI268" s="68">
        <v>0</v>
      </c>
      <c r="AJ268" s="65" t="s">
        <v>89</v>
      </c>
      <c r="AK268" s="78" t="s">
        <v>89</v>
      </c>
      <c r="AL268" s="65">
        <v>0</v>
      </c>
      <c r="AM268" s="78" t="s">
        <v>89</v>
      </c>
      <c r="AN268" s="78" t="s">
        <v>89</v>
      </c>
      <c r="AO268" s="78" t="s">
        <v>89</v>
      </c>
      <c r="AP268" s="49">
        <f t="shared" si="22"/>
        <v>0</v>
      </c>
      <c r="AQ268" s="49">
        <f>+L268+AD268-AI268</f>
        <v>19211800</v>
      </c>
      <c r="AR268" s="65" t="s">
        <v>87</v>
      </c>
      <c r="AS268" s="68">
        <v>15739800</v>
      </c>
      <c r="AT268" s="65" t="s">
        <v>90</v>
      </c>
      <c r="AU268" s="68">
        <v>0</v>
      </c>
      <c r="AV268" s="75" t="s">
        <v>89</v>
      </c>
      <c r="AW268" s="423">
        <v>19211800</v>
      </c>
      <c r="AX268" s="79">
        <f t="shared" si="23"/>
        <v>0</v>
      </c>
      <c r="AY268" s="223">
        <f t="shared" si="24"/>
        <v>1</v>
      </c>
      <c r="AZ268" s="74">
        <v>1</v>
      </c>
      <c r="BA268" s="75" t="s">
        <v>89</v>
      </c>
      <c r="BB268" s="65" t="s">
        <v>103</v>
      </c>
      <c r="BC268" s="66" t="s">
        <v>13386</v>
      </c>
      <c r="BD268" s="221" t="s">
        <v>87</v>
      </c>
      <c r="BE268" s="221" t="s">
        <v>87</v>
      </c>
    </row>
    <row r="269" spans="2:57" x14ac:dyDescent="0.25">
      <c r="B269" s="221">
        <v>2025</v>
      </c>
      <c r="C269" s="221">
        <v>891780111</v>
      </c>
      <c r="D269" s="221" t="s">
        <v>78</v>
      </c>
      <c r="E269" s="65" t="s">
        <v>13385</v>
      </c>
      <c r="F269" s="65" t="s">
        <v>13384</v>
      </c>
      <c r="G269" s="306">
        <v>0</v>
      </c>
      <c r="H269" s="65" t="s">
        <v>81</v>
      </c>
      <c r="I269" s="221" t="s">
        <v>82</v>
      </c>
      <c r="J269" s="220" t="s">
        <v>83</v>
      </c>
      <c r="K269" s="66" t="s">
        <v>13383</v>
      </c>
      <c r="L269" s="68">
        <v>17630000</v>
      </c>
      <c r="M269" s="221" t="s">
        <v>85</v>
      </c>
      <c r="N269" s="66" t="s">
        <v>13382</v>
      </c>
      <c r="O269" s="66">
        <v>52385148</v>
      </c>
      <c r="P269" s="65">
        <v>28</v>
      </c>
      <c r="Q269" s="78">
        <v>45670</v>
      </c>
      <c r="R269" s="66">
        <v>5573604000</v>
      </c>
      <c r="S269" s="78">
        <v>45681</v>
      </c>
      <c r="T269" s="68">
        <v>17630000</v>
      </c>
      <c r="U269" s="65" t="s">
        <v>87</v>
      </c>
      <c r="V269" s="68">
        <v>429946</v>
      </c>
      <c r="W269" s="67" t="s">
        <v>11119</v>
      </c>
      <c r="X269" s="70">
        <v>45681</v>
      </c>
      <c r="Y269" s="70">
        <v>45681</v>
      </c>
      <c r="Z269" s="70" t="s">
        <v>89</v>
      </c>
      <c r="AA269" s="70">
        <v>45808</v>
      </c>
      <c r="AB269" s="49">
        <f t="shared" si="20"/>
        <v>127</v>
      </c>
      <c r="AC269" s="65">
        <v>0</v>
      </c>
      <c r="AD269" s="424">
        <v>0</v>
      </c>
      <c r="AE269" s="65">
        <v>0</v>
      </c>
      <c r="AF269" s="78" t="s">
        <v>89</v>
      </c>
      <c r="AG269" s="49">
        <f t="shared" si="21"/>
        <v>0</v>
      </c>
      <c r="AH269" s="65">
        <v>1</v>
      </c>
      <c r="AI269" s="68">
        <v>16400000</v>
      </c>
      <c r="AJ269" s="70">
        <v>45693</v>
      </c>
      <c r="AK269" s="78">
        <v>45693</v>
      </c>
      <c r="AL269" s="65">
        <v>0</v>
      </c>
      <c r="AM269" s="78" t="s">
        <v>89</v>
      </c>
      <c r="AN269" s="78" t="s">
        <v>89</v>
      </c>
      <c r="AO269" s="78" t="s">
        <v>89</v>
      </c>
      <c r="AP269" s="49">
        <f t="shared" si="22"/>
        <v>0</v>
      </c>
      <c r="AQ269" s="49">
        <f>+L269+AD269-AI269</f>
        <v>1230000</v>
      </c>
      <c r="AR269" s="65" t="s">
        <v>87</v>
      </c>
      <c r="AS269" s="68">
        <v>1230000</v>
      </c>
      <c r="AT269" s="65" t="s">
        <v>90</v>
      </c>
      <c r="AU269" s="68">
        <v>0</v>
      </c>
      <c r="AV269" s="75" t="s">
        <v>89</v>
      </c>
      <c r="AW269" s="423">
        <v>1230000</v>
      </c>
      <c r="AX269" s="79">
        <f t="shared" si="23"/>
        <v>0</v>
      </c>
      <c r="AY269" s="223">
        <f t="shared" si="24"/>
        <v>1</v>
      </c>
      <c r="AZ269" s="74">
        <v>1</v>
      </c>
      <c r="BA269" s="78">
        <v>45754</v>
      </c>
      <c r="BB269" s="65" t="s">
        <v>150</v>
      </c>
      <c r="BC269" s="66" t="s">
        <v>13381</v>
      </c>
      <c r="BD269" s="221" t="s">
        <v>87</v>
      </c>
      <c r="BE269" s="221" t="s">
        <v>87</v>
      </c>
    </row>
    <row r="270" spans="2:57" x14ac:dyDescent="0.25">
      <c r="B270" s="221">
        <v>2025</v>
      </c>
      <c r="C270" s="221">
        <v>891780111</v>
      </c>
      <c r="D270" s="221" t="s">
        <v>78</v>
      </c>
      <c r="E270" s="65" t="s">
        <v>13380</v>
      </c>
      <c r="F270" s="65" t="s">
        <v>13379</v>
      </c>
      <c r="G270" s="306">
        <v>0</v>
      </c>
      <c r="H270" s="65" t="s">
        <v>81</v>
      </c>
      <c r="I270" s="221" t="s">
        <v>82</v>
      </c>
      <c r="J270" s="220" t="s">
        <v>83</v>
      </c>
      <c r="K270" s="66" t="s">
        <v>13378</v>
      </c>
      <c r="L270" s="68">
        <v>17630000</v>
      </c>
      <c r="M270" s="221" t="s">
        <v>85</v>
      </c>
      <c r="N270" s="66" t="s">
        <v>11120</v>
      </c>
      <c r="O270" s="66">
        <v>36722139</v>
      </c>
      <c r="P270" s="65">
        <v>28</v>
      </c>
      <c r="Q270" s="78">
        <v>45670</v>
      </c>
      <c r="R270" s="66">
        <v>5573604000</v>
      </c>
      <c r="S270" s="78">
        <v>45681</v>
      </c>
      <c r="T270" s="68">
        <v>17630000</v>
      </c>
      <c r="U270" s="65" t="s">
        <v>87</v>
      </c>
      <c r="V270" s="68">
        <v>429946</v>
      </c>
      <c r="W270" s="67" t="s">
        <v>11119</v>
      </c>
      <c r="X270" s="70">
        <v>45681</v>
      </c>
      <c r="Y270" s="70">
        <v>45681</v>
      </c>
      <c r="Z270" s="70" t="s">
        <v>89</v>
      </c>
      <c r="AA270" s="70">
        <v>45808</v>
      </c>
      <c r="AB270" s="49">
        <f t="shared" si="20"/>
        <v>127</v>
      </c>
      <c r="AC270" s="65">
        <v>2</v>
      </c>
      <c r="AD270" s="424">
        <v>4100000</v>
      </c>
      <c r="AE270" s="65">
        <v>1</v>
      </c>
      <c r="AF270" s="78">
        <v>45838</v>
      </c>
      <c r="AG270" s="49">
        <f t="shared" si="21"/>
        <v>30</v>
      </c>
      <c r="AH270" s="65">
        <v>0</v>
      </c>
      <c r="AI270" s="68">
        <v>0</v>
      </c>
      <c r="AJ270" s="65" t="s">
        <v>89</v>
      </c>
      <c r="AK270" s="78" t="s">
        <v>89</v>
      </c>
      <c r="AL270" s="65">
        <v>0</v>
      </c>
      <c r="AM270" s="78" t="s">
        <v>89</v>
      </c>
      <c r="AN270" s="78" t="s">
        <v>89</v>
      </c>
      <c r="AO270" s="78" t="s">
        <v>89</v>
      </c>
      <c r="AP270" s="49">
        <f t="shared" si="22"/>
        <v>0</v>
      </c>
      <c r="AQ270" s="49">
        <f>+L270+AD270-AI270</f>
        <v>21730000</v>
      </c>
      <c r="AR270" s="65" t="s">
        <v>87</v>
      </c>
      <c r="AS270" s="68">
        <v>17630000</v>
      </c>
      <c r="AT270" s="65" t="s">
        <v>90</v>
      </c>
      <c r="AU270" s="68">
        <v>0</v>
      </c>
      <c r="AV270" s="75" t="s">
        <v>89</v>
      </c>
      <c r="AW270" s="423">
        <v>21730000</v>
      </c>
      <c r="AX270" s="79">
        <f t="shared" si="23"/>
        <v>0</v>
      </c>
      <c r="AY270" s="223">
        <f t="shared" si="24"/>
        <v>1</v>
      </c>
      <c r="AZ270" s="74">
        <v>1</v>
      </c>
      <c r="BA270" s="75" t="s">
        <v>89</v>
      </c>
      <c r="BB270" s="65" t="s">
        <v>103</v>
      </c>
      <c r="BC270" s="66" t="s">
        <v>13377</v>
      </c>
      <c r="BD270" s="221" t="s">
        <v>87</v>
      </c>
      <c r="BE270" s="221" t="s">
        <v>87</v>
      </c>
    </row>
    <row r="271" spans="2:57" x14ac:dyDescent="0.25">
      <c r="B271" s="221">
        <v>2025</v>
      </c>
      <c r="C271" s="221">
        <v>891780111</v>
      </c>
      <c r="D271" s="221" t="s">
        <v>78</v>
      </c>
      <c r="E271" s="65" t="s">
        <v>13376</v>
      </c>
      <c r="F271" s="65" t="s">
        <v>13375</v>
      </c>
      <c r="G271" s="306">
        <v>0</v>
      </c>
      <c r="H271" s="65" t="s">
        <v>81</v>
      </c>
      <c r="I271" s="221" t="s">
        <v>82</v>
      </c>
      <c r="J271" s="220" t="s">
        <v>83</v>
      </c>
      <c r="K271" s="66" t="s">
        <v>13374</v>
      </c>
      <c r="L271" s="68">
        <v>15739800</v>
      </c>
      <c r="M271" s="221" t="s">
        <v>85</v>
      </c>
      <c r="N271" s="66" t="s">
        <v>10714</v>
      </c>
      <c r="O271" s="66">
        <v>1083035488</v>
      </c>
      <c r="P271" s="65">
        <v>28</v>
      </c>
      <c r="Q271" s="78">
        <v>45670</v>
      </c>
      <c r="R271" s="66">
        <v>5573604000</v>
      </c>
      <c r="S271" s="78">
        <v>45681</v>
      </c>
      <c r="T271" s="68">
        <v>15739800</v>
      </c>
      <c r="U271" s="65" t="s">
        <v>87</v>
      </c>
      <c r="V271" s="68">
        <v>57461777</v>
      </c>
      <c r="W271" s="67" t="s">
        <v>9663</v>
      </c>
      <c r="X271" s="70">
        <v>45681</v>
      </c>
      <c r="Y271" s="70">
        <v>45681</v>
      </c>
      <c r="Z271" s="70" t="s">
        <v>89</v>
      </c>
      <c r="AA271" s="70">
        <v>45808</v>
      </c>
      <c r="AB271" s="49">
        <f t="shared" si="20"/>
        <v>127</v>
      </c>
      <c r="AC271" s="65">
        <v>2</v>
      </c>
      <c r="AD271" s="424">
        <v>3472000</v>
      </c>
      <c r="AE271" s="65">
        <v>1</v>
      </c>
      <c r="AF271" s="78">
        <v>45838</v>
      </c>
      <c r="AG271" s="49">
        <f t="shared" si="21"/>
        <v>30</v>
      </c>
      <c r="AH271" s="65">
        <v>0</v>
      </c>
      <c r="AI271" s="68">
        <v>0</v>
      </c>
      <c r="AJ271" s="65" t="s">
        <v>89</v>
      </c>
      <c r="AK271" s="78" t="s">
        <v>89</v>
      </c>
      <c r="AL271" s="65">
        <v>0</v>
      </c>
      <c r="AM271" s="78" t="s">
        <v>89</v>
      </c>
      <c r="AN271" s="78" t="s">
        <v>89</v>
      </c>
      <c r="AO271" s="78" t="s">
        <v>89</v>
      </c>
      <c r="AP271" s="49">
        <f t="shared" si="22"/>
        <v>0</v>
      </c>
      <c r="AQ271" s="49">
        <f>+L271+AD271-AI271</f>
        <v>19211800</v>
      </c>
      <c r="AR271" s="65" t="s">
        <v>87</v>
      </c>
      <c r="AS271" s="68">
        <v>15739800</v>
      </c>
      <c r="AT271" s="65" t="s">
        <v>90</v>
      </c>
      <c r="AU271" s="68">
        <v>0</v>
      </c>
      <c r="AV271" s="75" t="s">
        <v>89</v>
      </c>
      <c r="AW271" s="423">
        <v>19211800</v>
      </c>
      <c r="AX271" s="79">
        <f t="shared" si="23"/>
        <v>0</v>
      </c>
      <c r="AY271" s="223">
        <f t="shared" si="24"/>
        <v>1</v>
      </c>
      <c r="AZ271" s="74">
        <v>1</v>
      </c>
      <c r="BA271" s="75" t="s">
        <v>89</v>
      </c>
      <c r="BB271" s="65" t="s">
        <v>103</v>
      </c>
      <c r="BC271" s="66" t="s">
        <v>13373</v>
      </c>
      <c r="BD271" s="221" t="s">
        <v>87</v>
      </c>
      <c r="BE271" s="221" t="s">
        <v>87</v>
      </c>
    </row>
    <row r="272" spans="2:57" x14ac:dyDescent="0.25">
      <c r="B272" s="221">
        <v>2025</v>
      </c>
      <c r="C272" s="221">
        <v>891780111</v>
      </c>
      <c r="D272" s="221" t="s">
        <v>78</v>
      </c>
      <c r="E272" s="65" t="s">
        <v>13372</v>
      </c>
      <c r="F272" s="65" t="s">
        <v>13371</v>
      </c>
      <c r="G272" s="306">
        <v>0</v>
      </c>
      <c r="H272" s="65" t="s">
        <v>81</v>
      </c>
      <c r="I272" s="221" t="s">
        <v>82</v>
      </c>
      <c r="J272" s="220" t="s">
        <v>83</v>
      </c>
      <c r="K272" s="66" t="s">
        <v>13370</v>
      </c>
      <c r="L272" s="68">
        <v>15161100</v>
      </c>
      <c r="M272" s="221" t="s">
        <v>85</v>
      </c>
      <c r="N272" s="66" t="s">
        <v>11334</v>
      </c>
      <c r="O272" s="66">
        <v>1216968632</v>
      </c>
      <c r="P272" s="65">
        <v>28</v>
      </c>
      <c r="Q272" s="78">
        <v>45670</v>
      </c>
      <c r="R272" s="66">
        <v>5573604000</v>
      </c>
      <c r="S272" s="78">
        <v>45681</v>
      </c>
      <c r="T272" s="68">
        <v>15161100</v>
      </c>
      <c r="U272" s="65" t="s">
        <v>87</v>
      </c>
      <c r="V272" s="68">
        <v>7633817</v>
      </c>
      <c r="W272" s="67" t="s">
        <v>8803</v>
      </c>
      <c r="X272" s="70">
        <v>45681</v>
      </c>
      <c r="Y272" s="70">
        <v>45681</v>
      </c>
      <c r="Z272" s="70" t="s">
        <v>89</v>
      </c>
      <c r="AA272" s="70">
        <v>45808</v>
      </c>
      <c r="AB272" s="49">
        <f t="shared" si="20"/>
        <v>127</v>
      </c>
      <c r="AC272" s="65">
        <v>2</v>
      </c>
      <c r="AD272" s="424">
        <v>3472000</v>
      </c>
      <c r="AE272" s="65">
        <v>1</v>
      </c>
      <c r="AF272" s="78">
        <v>45838</v>
      </c>
      <c r="AG272" s="49">
        <f t="shared" si="21"/>
        <v>30</v>
      </c>
      <c r="AH272" s="65">
        <v>0</v>
      </c>
      <c r="AI272" s="68">
        <v>0</v>
      </c>
      <c r="AJ272" s="65" t="s">
        <v>89</v>
      </c>
      <c r="AK272" s="78" t="s">
        <v>89</v>
      </c>
      <c r="AL272" s="65">
        <v>0</v>
      </c>
      <c r="AM272" s="78" t="s">
        <v>89</v>
      </c>
      <c r="AN272" s="78" t="s">
        <v>89</v>
      </c>
      <c r="AO272" s="78" t="s">
        <v>89</v>
      </c>
      <c r="AP272" s="49">
        <f t="shared" si="22"/>
        <v>0</v>
      </c>
      <c r="AQ272" s="49">
        <f>+L272+AD272-AI272</f>
        <v>18633100</v>
      </c>
      <c r="AR272" s="65" t="s">
        <v>87</v>
      </c>
      <c r="AS272" s="68">
        <v>15161100</v>
      </c>
      <c r="AT272" s="65" t="s">
        <v>90</v>
      </c>
      <c r="AU272" s="68">
        <v>0</v>
      </c>
      <c r="AV272" s="75" t="s">
        <v>89</v>
      </c>
      <c r="AW272" s="423">
        <v>18633100</v>
      </c>
      <c r="AX272" s="79">
        <f t="shared" si="23"/>
        <v>0</v>
      </c>
      <c r="AY272" s="223">
        <f t="shared" si="24"/>
        <v>1</v>
      </c>
      <c r="AZ272" s="74">
        <v>1</v>
      </c>
      <c r="BA272" s="75" t="s">
        <v>89</v>
      </c>
      <c r="BB272" s="65" t="s">
        <v>103</v>
      </c>
      <c r="BC272" s="66" t="s">
        <v>13369</v>
      </c>
      <c r="BD272" s="221" t="s">
        <v>87</v>
      </c>
      <c r="BE272" s="221" t="s">
        <v>87</v>
      </c>
    </row>
    <row r="273" spans="2:57" x14ac:dyDescent="0.25">
      <c r="B273" s="221">
        <v>2025</v>
      </c>
      <c r="C273" s="221">
        <v>891780111</v>
      </c>
      <c r="D273" s="221" t="s">
        <v>78</v>
      </c>
      <c r="E273" s="65" t="s">
        <v>13368</v>
      </c>
      <c r="F273" s="65" t="s">
        <v>13367</v>
      </c>
      <c r="G273" s="306">
        <v>0</v>
      </c>
      <c r="H273" s="65" t="s">
        <v>81</v>
      </c>
      <c r="I273" s="221" t="s">
        <v>82</v>
      </c>
      <c r="J273" s="220" t="s">
        <v>83</v>
      </c>
      <c r="K273" s="66" t="s">
        <v>13366</v>
      </c>
      <c r="L273" s="68">
        <v>13781200</v>
      </c>
      <c r="M273" s="221" t="s">
        <v>85</v>
      </c>
      <c r="N273" s="66" t="s">
        <v>11188</v>
      </c>
      <c r="O273" s="66">
        <v>1143379940</v>
      </c>
      <c r="P273" s="65">
        <v>28</v>
      </c>
      <c r="Q273" s="78">
        <v>45670</v>
      </c>
      <c r="R273" s="66">
        <v>5573604000</v>
      </c>
      <c r="S273" s="78">
        <v>45681</v>
      </c>
      <c r="T273" s="68">
        <v>13781200</v>
      </c>
      <c r="U273" s="65" t="s">
        <v>87</v>
      </c>
      <c r="V273" s="68">
        <v>57461216</v>
      </c>
      <c r="W273" s="67" t="s">
        <v>8478</v>
      </c>
      <c r="X273" s="70">
        <v>45681</v>
      </c>
      <c r="Y273" s="70">
        <v>45681</v>
      </c>
      <c r="Z273" s="70" t="s">
        <v>89</v>
      </c>
      <c r="AA273" s="70">
        <v>45808</v>
      </c>
      <c r="AB273" s="49">
        <f t="shared" si="20"/>
        <v>127</v>
      </c>
      <c r="AC273" s="65">
        <v>2</v>
      </c>
      <c r="AD273" s="424">
        <v>3156000</v>
      </c>
      <c r="AE273" s="65">
        <v>1</v>
      </c>
      <c r="AF273" s="78">
        <v>45838</v>
      </c>
      <c r="AG273" s="49">
        <f t="shared" si="21"/>
        <v>30</v>
      </c>
      <c r="AH273" s="65">
        <v>0</v>
      </c>
      <c r="AI273" s="68">
        <v>0</v>
      </c>
      <c r="AJ273" s="65" t="s">
        <v>89</v>
      </c>
      <c r="AK273" s="78" t="s">
        <v>89</v>
      </c>
      <c r="AL273" s="65">
        <v>0</v>
      </c>
      <c r="AM273" s="78" t="s">
        <v>89</v>
      </c>
      <c r="AN273" s="78" t="s">
        <v>89</v>
      </c>
      <c r="AO273" s="78" t="s">
        <v>89</v>
      </c>
      <c r="AP273" s="49">
        <f t="shared" si="22"/>
        <v>0</v>
      </c>
      <c r="AQ273" s="49">
        <f>+L273+AD273-AI273</f>
        <v>16937200</v>
      </c>
      <c r="AR273" s="65" t="s">
        <v>87</v>
      </c>
      <c r="AS273" s="68">
        <v>13781200</v>
      </c>
      <c r="AT273" s="65" t="s">
        <v>90</v>
      </c>
      <c r="AU273" s="68">
        <v>0</v>
      </c>
      <c r="AV273" s="75" t="s">
        <v>89</v>
      </c>
      <c r="AW273" s="423">
        <v>16937200</v>
      </c>
      <c r="AX273" s="79">
        <f t="shared" si="23"/>
        <v>0</v>
      </c>
      <c r="AY273" s="223">
        <f t="shared" si="24"/>
        <v>1</v>
      </c>
      <c r="AZ273" s="74">
        <v>1</v>
      </c>
      <c r="BA273" s="75" t="s">
        <v>89</v>
      </c>
      <c r="BB273" s="65" t="s">
        <v>103</v>
      </c>
      <c r="BC273" s="66" t="s">
        <v>13365</v>
      </c>
      <c r="BD273" s="221" t="s">
        <v>87</v>
      </c>
      <c r="BE273" s="221" t="s">
        <v>87</v>
      </c>
    </row>
    <row r="274" spans="2:57" x14ac:dyDescent="0.25">
      <c r="B274" s="221">
        <v>2025</v>
      </c>
      <c r="C274" s="221">
        <v>891780111</v>
      </c>
      <c r="D274" s="221" t="s">
        <v>78</v>
      </c>
      <c r="E274" s="65" t="s">
        <v>13364</v>
      </c>
      <c r="F274" s="65" t="s">
        <v>13363</v>
      </c>
      <c r="G274" s="306">
        <v>0</v>
      </c>
      <c r="H274" s="65" t="s">
        <v>81</v>
      </c>
      <c r="I274" s="221" t="s">
        <v>82</v>
      </c>
      <c r="J274" s="220" t="s">
        <v>83</v>
      </c>
      <c r="K274" s="66" t="s">
        <v>12109</v>
      </c>
      <c r="L274" s="68">
        <v>9825000</v>
      </c>
      <c r="M274" s="221" t="s">
        <v>85</v>
      </c>
      <c r="N274" s="66" t="s">
        <v>11475</v>
      </c>
      <c r="O274" s="66">
        <v>1082478213</v>
      </c>
      <c r="P274" s="65">
        <v>27</v>
      </c>
      <c r="Q274" s="78">
        <v>45670</v>
      </c>
      <c r="R274" s="66">
        <v>2494141000</v>
      </c>
      <c r="S274" s="78">
        <v>45681</v>
      </c>
      <c r="T274" s="68">
        <v>9825000</v>
      </c>
      <c r="U274" s="65" t="s">
        <v>87</v>
      </c>
      <c r="V274" s="68">
        <v>7633817</v>
      </c>
      <c r="W274" s="67" t="s">
        <v>8803</v>
      </c>
      <c r="X274" s="70">
        <v>45681</v>
      </c>
      <c r="Y274" s="70">
        <v>45681</v>
      </c>
      <c r="Z274" s="70" t="s">
        <v>89</v>
      </c>
      <c r="AA274" s="70">
        <v>45808</v>
      </c>
      <c r="AB274" s="49">
        <f t="shared" si="20"/>
        <v>127</v>
      </c>
      <c r="AC274" s="65">
        <v>2</v>
      </c>
      <c r="AD274" s="424">
        <v>2250000</v>
      </c>
      <c r="AE274" s="65">
        <v>1</v>
      </c>
      <c r="AF274" s="78">
        <v>45838</v>
      </c>
      <c r="AG274" s="49">
        <f t="shared" si="21"/>
        <v>30</v>
      </c>
      <c r="AH274" s="65">
        <v>0</v>
      </c>
      <c r="AI274" s="68">
        <v>0</v>
      </c>
      <c r="AJ274" s="65" t="s">
        <v>89</v>
      </c>
      <c r="AK274" s="78" t="s">
        <v>89</v>
      </c>
      <c r="AL274" s="65">
        <v>0</v>
      </c>
      <c r="AM274" s="78" t="s">
        <v>89</v>
      </c>
      <c r="AN274" s="78" t="s">
        <v>89</v>
      </c>
      <c r="AO274" s="78" t="s">
        <v>89</v>
      </c>
      <c r="AP274" s="49">
        <f t="shared" si="22"/>
        <v>0</v>
      </c>
      <c r="AQ274" s="49">
        <f>+L274+AD274-AI274</f>
        <v>12075000</v>
      </c>
      <c r="AR274" s="65" t="s">
        <v>87</v>
      </c>
      <c r="AS274" s="68">
        <v>9825000</v>
      </c>
      <c r="AT274" s="65" t="s">
        <v>90</v>
      </c>
      <c r="AU274" s="68">
        <v>0</v>
      </c>
      <c r="AV274" s="75" t="s">
        <v>89</v>
      </c>
      <c r="AW274" s="423">
        <v>12075000</v>
      </c>
      <c r="AX274" s="79">
        <f t="shared" si="23"/>
        <v>0</v>
      </c>
      <c r="AY274" s="223">
        <f t="shared" si="24"/>
        <v>1</v>
      </c>
      <c r="AZ274" s="74">
        <v>1</v>
      </c>
      <c r="BA274" s="75" t="s">
        <v>89</v>
      </c>
      <c r="BB274" s="65" t="s">
        <v>103</v>
      </c>
      <c r="BC274" s="66" t="s">
        <v>13362</v>
      </c>
      <c r="BD274" s="221" t="s">
        <v>87</v>
      </c>
      <c r="BE274" s="221" t="s">
        <v>87</v>
      </c>
    </row>
    <row r="275" spans="2:57" x14ac:dyDescent="0.25">
      <c r="B275" s="221">
        <v>2025</v>
      </c>
      <c r="C275" s="221">
        <v>891780111</v>
      </c>
      <c r="D275" s="221" t="s">
        <v>78</v>
      </c>
      <c r="E275" s="65" t="s">
        <v>13361</v>
      </c>
      <c r="F275" s="65" t="s">
        <v>13360</v>
      </c>
      <c r="G275" s="306">
        <v>0</v>
      </c>
      <c r="H275" s="65" t="s">
        <v>81</v>
      </c>
      <c r="I275" s="221" t="s">
        <v>82</v>
      </c>
      <c r="J275" s="220" t="s">
        <v>83</v>
      </c>
      <c r="K275" s="66" t="s">
        <v>13359</v>
      </c>
      <c r="L275" s="68">
        <v>14698200</v>
      </c>
      <c r="M275" s="221" t="s">
        <v>85</v>
      </c>
      <c r="N275" s="66" t="s">
        <v>10944</v>
      </c>
      <c r="O275" s="66">
        <v>39672643</v>
      </c>
      <c r="P275" s="65">
        <v>28</v>
      </c>
      <c r="Q275" s="78">
        <v>45670</v>
      </c>
      <c r="R275" s="66">
        <v>5573604000</v>
      </c>
      <c r="S275" s="78">
        <v>45684</v>
      </c>
      <c r="T275" s="68">
        <v>14698200</v>
      </c>
      <c r="U275" s="65" t="s">
        <v>87</v>
      </c>
      <c r="V275" s="68">
        <v>85460949</v>
      </c>
      <c r="W275" s="67" t="s">
        <v>10938</v>
      </c>
      <c r="X275" s="70">
        <v>45684</v>
      </c>
      <c r="Y275" s="70">
        <v>45684</v>
      </c>
      <c r="Z275" s="70" t="s">
        <v>89</v>
      </c>
      <c r="AA275" s="70">
        <v>45808</v>
      </c>
      <c r="AB275" s="49">
        <f t="shared" si="20"/>
        <v>124</v>
      </c>
      <c r="AC275" s="65">
        <v>2</v>
      </c>
      <c r="AD275" s="424">
        <v>3472000</v>
      </c>
      <c r="AE275" s="65">
        <v>1</v>
      </c>
      <c r="AF275" s="78">
        <v>45838</v>
      </c>
      <c r="AG275" s="49">
        <f t="shared" si="21"/>
        <v>30</v>
      </c>
      <c r="AH275" s="65">
        <v>0</v>
      </c>
      <c r="AI275" s="68">
        <v>0</v>
      </c>
      <c r="AJ275" s="65" t="s">
        <v>89</v>
      </c>
      <c r="AK275" s="78" t="s">
        <v>89</v>
      </c>
      <c r="AL275" s="65">
        <v>0</v>
      </c>
      <c r="AM275" s="78" t="s">
        <v>89</v>
      </c>
      <c r="AN275" s="78" t="s">
        <v>89</v>
      </c>
      <c r="AO275" s="78" t="s">
        <v>89</v>
      </c>
      <c r="AP275" s="49">
        <f t="shared" si="22"/>
        <v>0</v>
      </c>
      <c r="AQ275" s="49">
        <f>+L275+AD275-AI275</f>
        <v>18170200</v>
      </c>
      <c r="AR275" s="65" t="s">
        <v>87</v>
      </c>
      <c r="AS275" s="68">
        <v>14698200</v>
      </c>
      <c r="AT275" s="65" t="s">
        <v>90</v>
      </c>
      <c r="AU275" s="68">
        <v>0</v>
      </c>
      <c r="AV275" s="75" t="s">
        <v>89</v>
      </c>
      <c r="AW275" s="423">
        <v>18170200</v>
      </c>
      <c r="AX275" s="79">
        <f t="shared" si="23"/>
        <v>0</v>
      </c>
      <c r="AY275" s="223">
        <f t="shared" si="24"/>
        <v>1</v>
      </c>
      <c r="AZ275" s="74">
        <v>1</v>
      </c>
      <c r="BA275" s="75" t="s">
        <v>89</v>
      </c>
      <c r="BB275" s="65" t="s">
        <v>103</v>
      </c>
      <c r="BC275" s="66" t="s">
        <v>13358</v>
      </c>
      <c r="BD275" s="221" t="s">
        <v>87</v>
      </c>
      <c r="BE275" s="221" t="s">
        <v>87</v>
      </c>
    </row>
    <row r="276" spans="2:57" x14ac:dyDescent="0.25">
      <c r="B276" s="221">
        <v>2025</v>
      </c>
      <c r="C276" s="221">
        <v>891780111</v>
      </c>
      <c r="D276" s="221" t="s">
        <v>78</v>
      </c>
      <c r="E276" s="65" t="s">
        <v>13357</v>
      </c>
      <c r="F276" s="65" t="s">
        <v>13356</v>
      </c>
      <c r="G276" s="306">
        <v>0</v>
      </c>
      <c r="H276" s="65" t="s">
        <v>81</v>
      </c>
      <c r="I276" s="221" t="s">
        <v>82</v>
      </c>
      <c r="J276" s="220" t="s">
        <v>83</v>
      </c>
      <c r="K276" s="66" t="s">
        <v>13355</v>
      </c>
      <c r="L276" s="68">
        <v>15624000</v>
      </c>
      <c r="M276" s="221" t="s">
        <v>85</v>
      </c>
      <c r="N276" s="66" t="s">
        <v>10348</v>
      </c>
      <c r="O276" s="66">
        <v>85155379</v>
      </c>
      <c r="P276" s="65">
        <v>28</v>
      </c>
      <c r="Q276" s="78">
        <v>45670</v>
      </c>
      <c r="R276" s="66">
        <v>5573604000</v>
      </c>
      <c r="S276" s="78">
        <v>45684</v>
      </c>
      <c r="T276" s="68">
        <v>15624000</v>
      </c>
      <c r="U276" s="65" t="s">
        <v>87</v>
      </c>
      <c r="V276" s="68">
        <v>85465146</v>
      </c>
      <c r="W276" s="67" t="s">
        <v>8366</v>
      </c>
      <c r="X276" s="70">
        <v>45684</v>
      </c>
      <c r="Y276" s="70">
        <v>45684</v>
      </c>
      <c r="Z276" s="70" t="s">
        <v>89</v>
      </c>
      <c r="AA276" s="70">
        <v>45808</v>
      </c>
      <c r="AB276" s="49">
        <f t="shared" si="20"/>
        <v>124</v>
      </c>
      <c r="AC276" s="65">
        <v>2</v>
      </c>
      <c r="AD276" s="424">
        <v>3472000</v>
      </c>
      <c r="AE276" s="65">
        <v>1</v>
      </c>
      <c r="AF276" s="78">
        <v>45838</v>
      </c>
      <c r="AG276" s="49">
        <f t="shared" si="21"/>
        <v>30</v>
      </c>
      <c r="AH276" s="65">
        <v>0</v>
      </c>
      <c r="AI276" s="68">
        <v>0</v>
      </c>
      <c r="AJ276" s="65" t="s">
        <v>89</v>
      </c>
      <c r="AK276" s="78" t="s">
        <v>89</v>
      </c>
      <c r="AL276" s="65">
        <v>0</v>
      </c>
      <c r="AM276" s="78" t="s">
        <v>89</v>
      </c>
      <c r="AN276" s="78" t="s">
        <v>89</v>
      </c>
      <c r="AO276" s="78" t="s">
        <v>89</v>
      </c>
      <c r="AP276" s="49">
        <f t="shared" si="22"/>
        <v>0</v>
      </c>
      <c r="AQ276" s="49">
        <f>+L276+AD276-AI276</f>
        <v>19096000</v>
      </c>
      <c r="AR276" s="65" t="s">
        <v>87</v>
      </c>
      <c r="AS276" s="68">
        <v>15624000</v>
      </c>
      <c r="AT276" s="65" t="s">
        <v>90</v>
      </c>
      <c r="AU276" s="68">
        <v>0</v>
      </c>
      <c r="AV276" s="75" t="s">
        <v>89</v>
      </c>
      <c r="AW276" s="423">
        <v>19096000</v>
      </c>
      <c r="AX276" s="79">
        <f t="shared" si="23"/>
        <v>0</v>
      </c>
      <c r="AY276" s="223">
        <f t="shared" si="24"/>
        <v>1</v>
      </c>
      <c r="AZ276" s="74">
        <v>1</v>
      </c>
      <c r="BA276" s="75" t="s">
        <v>89</v>
      </c>
      <c r="BB276" s="65" t="s">
        <v>103</v>
      </c>
      <c r="BC276" s="66" t="s">
        <v>13354</v>
      </c>
      <c r="BD276" s="221" t="s">
        <v>87</v>
      </c>
      <c r="BE276" s="221" t="s">
        <v>87</v>
      </c>
    </row>
    <row r="277" spans="2:57" x14ac:dyDescent="0.25">
      <c r="B277" s="221">
        <v>2025</v>
      </c>
      <c r="C277" s="221">
        <v>891780111</v>
      </c>
      <c r="D277" s="221" t="s">
        <v>78</v>
      </c>
      <c r="E277" s="65" t="s">
        <v>13353</v>
      </c>
      <c r="F277" s="65" t="s">
        <v>13352</v>
      </c>
      <c r="G277" s="306">
        <v>0</v>
      </c>
      <c r="H277" s="65" t="s">
        <v>81</v>
      </c>
      <c r="I277" s="221" t="s">
        <v>82</v>
      </c>
      <c r="J277" s="220" t="s">
        <v>83</v>
      </c>
      <c r="K277" s="66" t="s">
        <v>13351</v>
      </c>
      <c r="L277" s="68">
        <v>10050000</v>
      </c>
      <c r="M277" s="221" t="s">
        <v>85</v>
      </c>
      <c r="N277" s="66" t="s">
        <v>9172</v>
      </c>
      <c r="O277" s="66">
        <v>85476117</v>
      </c>
      <c r="P277" s="65">
        <v>27</v>
      </c>
      <c r="Q277" s="78">
        <v>45670</v>
      </c>
      <c r="R277" s="66">
        <v>2494141000</v>
      </c>
      <c r="S277" s="78">
        <v>45684</v>
      </c>
      <c r="T277" s="68">
        <v>10050000</v>
      </c>
      <c r="U277" s="65" t="s">
        <v>87</v>
      </c>
      <c r="V277" s="68">
        <v>85459497</v>
      </c>
      <c r="W277" s="67" t="s">
        <v>540</v>
      </c>
      <c r="X277" s="70">
        <v>45684</v>
      </c>
      <c r="Y277" s="70">
        <v>45684</v>
      </c>
      <c r="Z277" s="70" t="s">
        <v>89</v>
      </c>
      <c r="AA277" s="70">
        <v>45808</v>
      </c>
      <c r="AB277" s="49">
        <f t="shared" si="20"/>
        <v>124</v>
      </c>
      <c r="AC277" s="65">
        <v>2</v>
      </c>
      <c r="AD277" s="424">
        <v>2250000</v>
      </c>
      <c r="AE277" s="65">
        <v>1</v>
      </c>
      <c r="AF277" s="78">
        <v>45838</v>
      </c>
      <c r="AG277" s="49">
        <f t="shared" si="21"/>
        <v>30</v>
      </c>
      <c r="AH277" s="65">
        <v>0</v>
      </c>
      <c r="AI277" s="68">
        <v>0</v>
      </c>
      <c r="AJ277" s="65" t="s">
        <v>89</v>
      </c>
      <c r="AK277" s="78" t="s">
        <v>89</v>
      </c>
      <c r="AL277" s="65">
        <v>0</v>
      </c>
      <c r="AM277" s="78" t="s">
        <v>89</v>
      </c>
      <c r="AN277" s="78" t="s">
        <v>89</v>
      </c>
      <c r="AO277" s="78" t="s">
        <v>89</v>
      </c>
      <c r="AP277" s="49">
        <f t="shared" si="22"/>
        <v>0</v>
      </c>
      <c r="AQ277" s="49">
        <f>+L277+AD277-AI277</f>
        <v>12300000</v>
      </c>
      <c r="AR277" s="65" t="s">
        <v>87</v>
      </c>
      <c r="AS277" s="68">
        <v>10050000</v>
      </c>
      <c r="AT277" s="65" t="s">
        <v>90</v>
      </c>
      <c r="AU277" s="68">
        <v>0</v>
      </c>
      <c r="AV277" s="75" t="s">
        <v>89</v>
      </c>
      <c r="AW277" s="423">
        <v>12300000</v>
      </c>
      <c r="AX277" s="79">
        <f t="shared" si="23"/>
        <v>0</v>
      </c>
      <c r="AY277" s="223">
        <f t="shared" si="24"/>
        <v>1</v>
      </c>
      <c r="AZ277" s="74">
        <v>1</v>
      </c>
      <c r="BA277" s="75" t="s">
        <v>89</v>
      </c>
      <c r="BB277" s="65" t="s">
        <v>103</v>
      </c>
      <c r="BC277" s="66" t="s">
        <v>13350</v>
      </c>
      <c r="BD277" s="221" t="s">
        <v>87</v>
      </c>
      <c r="BE277" s="221" t="s">
        <v>87</v>
      </c>
    </row>
    <row r="278" spans="2:57" x14ac:dyDescent="0.25">
      <c r="B278" s="221">
        <v>2025</v>
      </c>
      <c r="C278" s="221">
        <v>891780111</v>
      </c>
      <c r="D278" s="221" t="s">
        <v>78</v>
      </c>
      <c r="E278" s="65" t="s">
        <v>13349</v>
      </c>
      <c r="F278" s="65" t="s">
        <v>13348</v>
      </c>
      <c r="G278" s="306">
        <v>0</v>
      </c>
      <c r="H278" s="65" t="s">
        <v>81</v>
      </c>
      <c r="I278" s="221" t="s">
        <v>82</v>
      </c>
      <c r="J278" s="220" t="s">
        <v>83</v>
      </c>
      <c r="K278" s="66" t="s">
        <v>13347</v>
      </c>
      <c r="L278" s="68">
        <v>11836700</v>
      </c>
      <c r="M278" s="221" t="s">
        <v>85</v>
      </c>
      <c r="N278" s="66" t="s">
        <v>10084</v>
      </c>
      <c r="O278" s="66">
        <v>1084727795</v>
      </c>
      <c r="P278" s="65">
        <v>27</v>
      </c>
      <c r="Q278" s="78">
        <v>45670</v>
      </c>
      <c r="R278" s="66">
        <v>2494141000</v>
      </c>
      <c r="S278" s="78">
        <v>45684</v>
      </c>
      <c r="T278" s="68">
        <v>11836700</v>
      </c>
      <c r="U278" s="65" t="s">
        <v>87</v>
      </c>
      <c r="V278" s="68">
        <v>85465146</v>
      </c>
      <c r="W278" s="67" t="s">
        <v>8366</v>
      </c>
      <c r="X278" s="70">
        <v>45684</v>
      </c>
      <c r="Y278" s="70">
        <v>45684</v>
      </c>
      <c r="Z278" s="70" t="s">
        <v>89</v>
      </c>
      <c r="AA278" s="70">
        <v>45808</v>
      </c>
      <c r="AB278" s="49">
        <f t="shared" si="20"/>
        <v>124</v>
      </c>
      <c r="AC278" s="65">
        <v>2</v>
      </c>
      <c r="AD278" s="424">
        <v>2650000</v>
      </c>
      <c r="AE278" s="65">
        <v>1</v>
      </c>
      <c r="AF278" s="78">
        <v>45838</v>
      </c>
      <c r="AG278" s="49">
        <f t="shared" si="21"/>
        <v>30</v>
      </c>
      <c r="AH278" s="65">
        <v>0</v>
      </c>
      <c r="AI278" s="68">
        <v>0</v>
      </c>
      <c r="AJ278" s="65" t="s">
        <v>89</v>
      </c>
      <c r="AK278" s="78" t="s">
        <v>89</v>
      </c>
      <c r="AL278" s="65">
        <v>0</v>
      </c>
      <c r="AM278" s="78" t="s">
        <v>89</v>
      </c>
      <c r="AN278" s="78" t="s">
        <v>89</v>
      </c>
      <c r="AO278" s="78" t="s">
        <v>89</v>
      </c>
      <c r="AP278" s="49">
        <f t="shared" si="22"/>
        <v>0</v>
      </c>
      <c r="AQ278" s="49">
        <f>+L278+AD278-AI278</f>
        <v>14486700</v>
      </c>
      <c r="AR278" s="65" t="s">
        <v>87</v>
      </c>
      <c r="AS278" s="68">
        <v>11836700</v>
      </c>
      <c r="AT278" s="65" t="s">
        <v>90</v>
      </c>
      <c r="AU278" s="68">
        <v>0</v>
      </c>
      <c r="AV278" s="75" t="s">
        <v>89</v>
      </c>
      <c r="AW278" s="423">
        <v>14486700</v>
      </c>
      <c r="AX278" s="79">
        <f t="shared" si="23"/>
        <v>0</v>
      </c>
      <c r="AY278" s="223">
        <f t="shared" si="24"/>
        <v>1</v>
      </c>
      <c r="AZ278" s="74">
        <v>1</v>
      </c>
      <c r="BA278" s="75" t="s">
        <v>89</v>
      </c>
      <c r="BB278" s="65" t="s">
        <v>103</v>
      </c>
      <c r="BC278" s="66" t="s">
        <v>13346</v>
      </c>
      <c r="BD278" s="221" t="s">
        <v>87</v>
      </c>
      <c r="BE278" s="221" t="s">
        <v>87</v>
      </c>
    </row>
    <row r="279" spans="2:57" x14ac:dyDescent="0.25">
      <c r="B279" s="221">
        <v>2025</v>
      </c>
      <c r="C279" s="221">
        <v>891780111</v>
      </c>
      <c r="D279" s="221" t="s">
        <v>78</v>
      </c>
      <c r="E279" s="65" t="s">
        <v>13345</v>
      </c>
      <c r="F279" s="65" t="s">
        <v>13344</v>
      </c>
      <c r="G279" s="306">
        <v>0</v>
      </c>
      <c r="H279" s="65" t="s">
        <v>81</v>
      </c>
      <c r="I279" s="221" t="s">
        <v>82</v>
      </c>
      <c r="J279" s="220" t="s">
        <v>83</v>
      </c>
      <c r="K279" s="66" t="s">
        <v>13343</v>
      </c>
      <c r="L279" s="68">
        <v>9825000</v>
      </c>
      <c r="M279" s="221" t="s">
        <v>85</v>
      </c>
      <c r="N279" s="66" t="s">
        <v>9056</v>
      </c>
      <c r="O279" s="66">
        <v>57437742</v>
      </c>
      <c r="P279" s="65">
        <v>27</v>
      </c>
      <c r="Q279" s="78">
        <v>45670</v>
      </c>
      <c r="R279" s="66">
        <v>2494141000</v>
      </c>
      <c r="S279" s="78">
        <v>45684</v>
      </c>
      <c r="T279" s="68">
        <v>9825000</v>
      </c>
      <c r="U279" s="65" t="s">
        <v>87</v>
      </c>
      <c r="V279" s="68">
        <v>8742360</v>
      </c>
      <c r="W279" s="67" t="s">
        <v>13290</v>
      </c>
      <c r="X279" s="70">
        <v>45684</v>
      </c>
      <c r="Y279" s="70">
        <v>45684</v>
      </c>
      <c r="Z279" s="70" t="s">
        <v>89</v>
      </c>
      <c r="AA279" s="70">
        <v>45808</v>
      </c>
      <c r="AB279" s="49">
        <f t="shared" si="20"/>
        <v>124</v>
      </c>
      <c r="AC279" s="65">
        <v>2</v>
      </c>
      <c r="AD279" s="424">
        <v>975000</v>
      </c>
      <c r="AE279" s="65">
        <v>1</v>
      </c>
      <c r="AF279" s="78">
        <v>45821</v>
      </c>
      <c r="AG279" s="49">
        <f t="shared" si="21"/>
        <v>13</v>
      </c>
      <c r="AH279" s="65">
        <v>0</v>
      </c>
      <c r="AI279" s="68">
        <v>0</v>
      </c>
      <c r="AJ279" s="65" t="s">
        <v>89</v>
      </c>
      <c r="AK279" s="78" t="s">
        <v>89</v>
      </c>
      <c r="AL279" s="65">
        <v>0</v>
      </c>
      <c r="AM279" s="78" t="s">
        <v>89</v>
      </c>
      <c r="AN279" s="78" t="s">
        <v>89</v>
      </c>
      <c r="AO279" s="78" t="s">
        <v>89</v>
      </c>
      <c r="AP279" s="49">
        <f t="shared" si="22"/>
        <v>0</v>
      </c>
      <c r="AQ279" s="49">
        <f>+L279+AD279-AI279</f>
        <v>10800000</v>
      </c>
      <c r="AR279" s="65" t="s">
        <v>87</v>
      </c>
      <c r="AS279" s="68">
        <v>9825000</v>
      </c>
      <c r="AT279" s="65" t="s">
        <v>90</v>
      </c>
      <c r="AU279" s="68">
        <v>0</v>
      </c>
      <c r="AV279" s="75" t="s">
        <v>89</v>
      </c>
      <c r="AW279" s="423">
        <v>10800000</v>
      </c>
      <c r="AX279" s="79">
        <f t="shared" si="23"/>
        <v>0</v>
      </c>
      <c r="AY279" s="223">
        <f t="shared" si="24"/>
        <v>1</v>
      </c>
      <c r="AZ279" s="74">
        <v>1</v>
      </c>
      <c r="BA279" s="75" t="s">
        <v>89</v>
      </c>
      <c r="BB279" s="65" t="s">
        <v>103</v>
      </c>
      <c r="BC279" s="66" t="s">
        <v>13342</v>
      </c>
      <c r="BD279" s="221" t="s">
        <v>87</v>
      </c>
      <c r="BE279" s="221" t="s">
        <v>87</v>
      </c>
    </row>
    <row r="280" spans="2:57" x14ac:dyDescent="0.25">
      <c r="B280" s="221">
        <v>2025</v>
      </c>
      <c r="C280" s="221">
        <v>891780111</v>
      </c>
      <c r="D280" s="221" t="s">
        <v>78</v>
      </c>
      <c r="E280" s="65" t="s">
        <v>13341</v>
      </c>
      <c r="F280" s="65" t="s">
        <v>13340</v>
      </c>
      <c r="G280" s="306">
        <v>0</v>
      </c>
      <c r="H280" s="65" t="s">
        <v>81</v>
      </c>
      <c r="I280" s="221" t="s">
        <v>82</v>
      </c>
      <c r="J280" s="220" t="s">
        <v>83</v>
      </c>
      <c r="K280" s="66" t="s">
        <v>13339</v>
      </c>
      <c r="L280" s="68">
        <v>27300000</v>
      </c>
      <c r="M280" s="221" t="s">
        <v>85</v>
      </c>
      <c r="N280" s="66" t="s">
        <v>10738</v>
      </c>
      <c r="O280" s="66">
        <v>36724902</v>
      </c>
      <c r="P280" s="65">
        <v>28</v>
      </c>
      <c r="Q280" s="78">
        <v>45670</v>
      </c>
      <c r="R280" s="66">
        <v>5573604000</v>
      </c>
      <c r="S280" s="78">
        <v>45684</v>
      </c>
      <c r="T280" s="68">
        <v>27300000</v>
      </c>
      <c r="U280" s="65" t="s">
        <v>87</v>
      </c>
      <c r="V280" s="68">
        <v>12621405</v>
      </c>
      <c r="W280" s="67" t="s">
        <v>8409</v>
      </c>
      <c r="X280" s="70">
        <v>45684</v>
      </c>
      <c r="Y280" s="70">
        <v>45684</v>
      </c>
      <c r="Z280" s="70" t="s">
        <v>89</v>
      </c>
      <c r="AA280" s="70">
        <v>45808</v>
      </c>
      <c r="AB280" s="49">
        <f t="shared" si="20"/>
        <v>124</v>
      </c>
      <c r="AC280" s="65">
        <v>2</v>
      </c>
      <c r="AD280" s="424">
        <v>6300000</v>
      </c>
      <c r="AE280" s="65">
        <v>1</v>
      </c>
      <c r="AF280" s="78">
        <v>45838</v>
      </c>
      <c r="AG280" s="49">
        <f t="shared" si="21"/>
        <v>30</v>
      </c>
      <c r="AH280" s="65">
        <v>0</v>
      </c>
      <c r="AI280" s="68">
        <v>0</v>
      </c>
      <c r="AJ280" s="65" t="s">
        <v>89</v>
      </c>
      <c r="AK280" s="78" t="s">
        <v>89</v>
      </c>
      <c r="AL280" s="65">
        <v>0</v>
      </c>
      <c r="AM280" s="78" t="s">
        <v>89</v>
      </c>
      <c r="AN280" s="78" t="s">
        <v>89</v>
      </c>
      <c r="AO280" s="78" t="s">
        <v>89</v>
      </c>
      <c r="AP280" s="49">
        <f t="shared" si="22"/>
        <v>0</v>
      </c>
      <c r="AQ280" s="49">
        <f>+L280+AD280-AI280</f>
        <v>33600000</v>
      </c>
      <c r="AR280" s="65" t="s">
        <v>87</v>
      </c>
      <c r="AS280" s="68">
        <v>27300000</v>
      </c>
      <c r="AT280" s="65" t="s">
        <v>90</v>
      </c>
      <c r="AU280" s="68">
        <v>0</v>
      </c>
      <c r="AV280" s="75" t="s">
        <v>89</v>
      </c>
      <c r="AW280" s="423">
        <v>33600000</v>
      </c>
      <c r="AX280" s="79">
        <f t="shared" si="23"/>
        <v>0</v>
      </c>
      <c r="AY280" s="223">
        <f t="shared" si="24"/>
        <v>1</v>
      </c>
      <c r="AZ280" s="74">
        <v>1</v>
      </c>
      <c r="BA280" s="75" t="s">
        <v>89</v>
      </c>
      <c r="BB280" s="65" t="s">
        <v>103</v>
      </c>
      <c r="BC280" s="66" t="s">
        <v>13338</v>
      </c>
      <c r="BD280" s="221" t="s">
        <v>87</v>
      </c>
      <c r="BE280" s="221" t="s">
        <v>87</v>
      </c>
    </row>
    <row r="281" spans="2:57" x14ac:dyDescent="0.25">
      <c r="B281" s="221">
        <v>2025</v>
      </c>
      <c r="C281" s="221">
        <v>891780111</v>
      </c>
      <c r="D281" s="221" t="s">
        <v>78</v>
      </c>
      <c r="E281" s="65" t="s">
        <v>13337</v>
      </c>
      <c r="F281" s="65" t="s">
        <v>13336</v>
      </c>
      <c r="G281" s="306">
        <v>0</v>
      </c>
      <c r="H281" s="65" t="s">
        <v>81</v>
      </c>
      <c r="I281" s="221" t="s">
        <v>82</v>
      </c>
      <c r="J281" s="220" t="s">
        <v>83</v>
      </c>
      <c r="K281" s="66" t="s">
        <v>13335</v>
      </c>
      <c r="L281" s="68">
        <v>11483400</v>
      </c>
      <c r="M281" s="221" t="s">
        <v>85</v>
      </c>
      <c r="N281" s="66" t="s">
        <v>9976</v>
      </c>
      <c r="O281" s="66">
        <v>1082880869</v>
      </c>
      <c r="P281" s="65">
        <v>27</v>
      </c>
      <c r="Q281" s="78">
        <v>45670</v>
      </c>
      <c r="R281" s="66">
        <v>2494141000</v>
      </c>
      <c r="S281" s="78">
        <v>45684</v>
      </c>
      <c r="T281" s="68">
        <v>11483400</v>
      </c>
      <c r="U281" s="65" t="s">
        <v>87</v>
      </c>
      <c r="V281" s="68">
        <v>57444673</v>
      </c>
      <c r="W281" s="67" t="s">
        <v>8387</v>
      </c>
      <c r="X281" s="70">
        <v>45684</v>
      </c>
      <c r="Y281" s="70">
        <v>45684</v>
      </c>
      <c r="Z281" s="70" t="s">
        <v>89</v>
      </c>
      <c r="AA281" s="70">
        <v>45808</v>
      </c>
      <c r="AB281" s="49">
        <f t="shared" si="20"/>
        <v>124</v>
      </c>
      <c r="AC281" s="65">
        <v>2</v>
      </c>
      <c r="AD281" s="424">
        <v>2650000</v>
      </c>
      <c r="AE281" s="65">
        <v>1</v>
      </c>
      <c r="AF281" s="78">
        <v>45838</v>
      </c>
      <c r="AG281" s="49">
        <f t="shared" si="21"/>
        <v>30</v>
      </c>
      <c r="AH281" s="65">
        <v>0</v>
      </c>
      <c r="AI281" s="68">
        <v>0</v>
      </c>
      <c r="AJ281" s="65" t="s">
        <v>89</v>
      </c>
      <c r="AK281" s="78" t="s">
        <v>89</v>
      </c>
      <c r="AL281" s="65">
        <v>0</v>
      </c>
      <c r="AM281" s="78" t="s">
        <v>89</v>
      </c>
      <c r="AN281" s="78" t="s">
        <v>89</v>
      </c>
      <c r="AO281" s="78" t="s">
        <v>89</v>
      </c>
      <c r="AP281" s="49">
        <f t="shared" si="22"/>
        <v>0</v>
      </c>
      <c r="AQ281" s="49">
        <f>+L281+AD281-AI281</f>
        <v>14133400</v>
      </c>
      <c r="AR281" s="65" t="s">
        <v>87</v>
      </c>
      <c r="AS281" s="68">
        <v>11483400</v>
      </c>
      <c r="AT281" s="65" t="s">
        <v>90</v>
      </c>
      <c r="AU281" s="68">
        <v>0</v>
      </c>
      <c r="AV281" s="75" t="s">
        <v>89</v>
      </c>
      <c r="AW281" s="423">
        <v>14133400</v>
      </c>
      <c r="AX281" s="79">
        <f t="shared" si="23"/>
        <v>0</v>
      </c>
      <c r="AY281" s="223">
        <f t="shared" si="24"/>
        <v>1</v>
      </c>
      <c r="AZ281" s="74">
        <v>1</v>
      </c>
      <c r="BA281" s="75" t="s">
        <v>89</v>
      </c>
      <c r="BB281" s="65" t="s">
        <v>103</v>
      </c>
      <c r="BC281" s="66" t="s">
        <v>13334</v>
      </c>
      <c r="BD281" s="221" t="s">
        <v>87</v>
      </c>
      <c r="BE281" s="221" t="s">
        <v>87</v>
      </c>
    </row>
    <row r="282" spans="2:57" x14ac:dyDescent="0.25">
      <c r="B282" s="221">
        <v>2025</v>
      </c>
      <c r="C282" s="221">
        <v>891780111</v>
      </c>
      <c r="D282" s="221" t="s">
        <v>78</v>
      </c>
      <c r="E282" s="65" t="s">
        <v>13333</v>
      </c>
      <c r="F282" s="65" t="s">
        <v>13332</v>
      </c>
      <c r="G282" s="306">
        <v>0</v>
      </c>
      <c r="H282" s="65" t="s">
        <v>81</v>
      </c>
      <c r="I282" s="221" t="s">
        <v>82</v>
      </c>
      <c r="J282" s="220" t="s">
        <v>83</v>
      </c>
      <c r="K282" s="66" t="s">
        <v>13331</v>
      </c>
      <c r="L282" s="68">
        <v>13781200</v>
      </c>
      <c r="M282" s="221" t="s">
        <v>85</v>
      </c>
      <c r="N282" s="66" t="s">
        <v>9674</v>
      </c>
      <c r="O282" s="66">
        <v>85474916</v>
      </c>
      <c r="P282" s="65">
        <v>28</v>
      </c>
      <c r="Q282" s="78">
        <v>45670</v>
      </c>
      <c r="R282" s="66">
        <v>5573604000</v>
      </c>
      <c r="S282" s="78">
        <v>45684</v>
      </c>
      <c r="T282" s="68">
        <v>13781200</v>
      </c>
      <c r="U282" s="65" t="s">
        <v>87</v>
      </c>
      <c r="V282" s="68">
        <v>1192791759</v>
      </c>
      <c r="W282" s="67" t="s">
        <v>6391</v>
      </c>
      <c r="X282" s="70">
        <v>45684</v>
      </c>
      <c r="Y282" s="70">
        <v>45684</v>
      </c>
      <c r="Z282" s="70" t="s">
        <v>89</v>
      </c>
      <c r="AA282" s="70">
        <v>45808</v>
      </c>
      <c r="AB282" s="49">
        <f t="shared" si="20"/>
        <v>124</v>
      </c>
      <c r="AC282" s="65">
        <v>2</v>
      </c>
      <c r="AD282" s="424">
        <v>1578000</v>
      </c>
      <c r="AE282" s="65">
        <v>1</v>
      </c>
      <c r="AF282" s="78">
        <v>45823</v>
      </c>
      <c r="AG282" s="49">
        <f t="shared" si="21"/>
        <v>15</v>
      </c>
      <c r="AH282" s="65">
        <v>0</v>
      </c>
      <c r="AI282" s="68">
        <v>0</v>
      </c>
      <c r="AJ282" s="65" t="s">
        <v>89</v>
      </c>
      <c r="AK282" s="78" t="s">
        <v>89</v>
      </c>
      <c r="AL282" s="65">
        <v>0</v>
      </c>
      <c r="AM282" s="78" t="s">
        <v>89</v>
      </c>
      <c r="AN282" s="78" t="s">
        <v>89</v>
      </c>
      <c r="AO282" s="78" t="s">
        <v>89</v>
      </c>
      <c r="AP282" s="49">
        <f t="shared" si="22"/>
        <v>0</v>
      </c>
      <c r="AQ282" s="49">
        <f>+L282+AD282-AI282</f>
        <v>15359200</v>
      </c>
      <c r="AR282" s="65" t="s">
        <v>87</v>
      </c>
      <c r="AS282" s="68">
        <v>13781200</v>
      </c>
      <c r="AT282" s="65" t="s">
        <v>90</v>
      </c>
      <c r="AU282" s="68">
        <v>0</v>
      </c>
      <c r="AV282" s="75" t="s">
        <v>89</v>
      </c>
      <c r="AW282" s="423">
        <v>15359200</v>
      </c>
      <c r="AX282" s="79">
        <f t="shared" si="23"/>
        <v>0</v>
      </c>
      <c r="AY282" s="223">
        <f t="shared" si="24"/>
        <v>1</v>
      </c>
      <c r="AZ282" s="74">
        <v>1</v>
      </c>
      <c r="BA282" s="75" t="s">
        <v>89</v>
      </c>
      <c r="BB282" s="65" t="s">
        <v>103</v>
      </c>
      <c r="BC282" s="66" t="s">
        <v>13330</v>
      </c>
      <c r="BD282" s="221" t="s">
        <v>87</v>
      </c>
      <c r="BE282" s="221" t="s">
        <v>87</v>
      </c>
    </row>
    <row r="283" spans="2:57" x14ac:dyDescent="0.25">
      <c r="B283" s="221">
        <v>2025</v>
      </c>
      <c r="C283" s="221">
        <v>891780111</v>
      </c>
      <c r="D283" s="221" t="s">
        <v>78</v>
      </c>
      <c r="E283" s="65" t="s">
        <v>13329</v>
      </c>
      <c r="F283" s="65" t="s">
        <v>13328</v>
      </c>
      <c r="G283" s="306">
        <v>0</v>
      </c>
      <c r="H283" s="65" t="s">
        <v>81</v>
      </c>
      <c r="I283" s="221" t="s">
        <v>82</v>
      </c>
      <c r="J283" s="220" t="s">
        <v>83</v>
      </c>
      <c r="K283" s="66" t="s">
        <v>13327</v>
      </c>
      <c r="L283" s="68">
        <v>12013400</v>
      </c>
      <c r="M283" s="221" t="s">
        <v>85</v>
      </c>
      <c r="N283" s="66" t="s">
        <v>8977</v>
      </c>
      <c r="O283" s="66">
        <v>1004355940</v>
      </c>
      <c r="P283" s="65">
        <v>27</v>
      </c>
      <c r="Q283" s="78">
        <v>45670</v>
      </c>
      <c r="R283" s="66">
        <v>2494141000</v>
      </c>
      <c r="S283" s="78">
        <v>45684</v>
      </c>
      <c r="T283" s="68">
        <v>12013400</v>
      </c>
      <c r="U283" s="65" t="s">
        <v>87</v>
      </c>
      <c r="V283" s="68">
        <v>85449357</v>
      </c>
      <c r="W283" s="67" t="s">
        <v>8976</v>
      </c>
      <c r="X283" s="70">
        <v>45684</v>
      </c>
      <c r="Y283" s="70">
        <v>45684</v>
      </c>
      <c r="Z283" s="70" t="s">
        <v>89</v>
      </c>
      <c r="AA283" s="70">
        <v>45808</v>
      </c>
      <c r="AB283" s="49">
        <f t="shared" si="20"/>
        <v>124</v>
      </c>
      <c r="AC283" s="65">
        <v>2</v>
      </c>
      <c r="AD283" s="424">
        <v>2650000</v>
      </c>
      <c r="AE283" s="65">
        <v>1</v>
      </c>
      <c r="AF283" s="78">
        <v>45838</v>
      </c>
      <c r="AG283" s="49">
        <f t="shared" si="21"/>
        <v>30</v>
      </c>
      <c r="AH283" s="65">
        <v>0</v>
      </c>
      <c r="AI283" s="68">
        <v>0</v>
      </c>
      <c r="AJ283" s="65" t="s">
        <v>89</v>
      </c>
      <c r="AK283" s="78" t="s">
        <v>89</v>
      </c>
      <c r="AL283" s="65">
        <v>0</v>
      </c>
      <c r="AM283" s="78" t="s">
        <v>89</v>
      </c>
      <c r="AN283" s="78" t="s">
        <v>89</v>
      </c>
      <c r="AO283" s="78" t="s">
        <v>89</v>
      </c>
      <c r="AP283" s="49">
        <f t="shared" si="22"/>
        <v>0</v>
      </c>
      <c r="AQ283" s="49">
        <f>+L283+AD283-AI283</f>
        <v>14663400</v>
      </c>
      <c r="AR283" s="65" t="s">
        <v>87</v>
      </c>
      <c r="AS283" s="68">
        <v>12013400</v>
      </c>
      <c r="AT283" s="65" t="s">
        <v>90</v>
      </c>
      <c r="AU283" s="68">
        <v>0</v>
      </c>
      <c r="AV283" s="75" t="s">
        <v>89</v>
      </c>
      <c r="AW283" s="423">
        <v>14663400</v>
      </c>
      <c r="AX283" s="79">
        <f t="shared" si="23"/>
        <v>0</v>
      </c>
      <c r="AY283" s="223">
        <f t="shared" si="24"/>
        <v>1</v>
      </c>
      <c r="AZ283" s="74">
        <v>1</v>
      </c>
      <c r="BA283" s="75" t="s">
        <v>89</v>
      </c>
      <c r="BB283" s="65" t="s">
        <v>103</v>
      </c>
      <c r="BC283" s="66" t="s">
        <v>13326</v>
      </c>
      <c r="BD283" s="221" t="s">
        <v>87</v>
      </c>
      <c r="BE283" s="221" t="s">
        <v>87</v>
      </c>
    </row>
    <row r="284" spans="2:57" x14ac:dyDescent="0.25">
      <c r="B284" s="221">
        <v>2025</v>
      </c>
      <c r="C284" s="221">
        <v>891780111</v>
      </c>
      <c r="D284" s="221" t="s">
        <v>78</v>
      </c>
      <c r="E284" s="65" t="s">
        <v>13325</v>
      </c>
      <c r="F284" s="65" t="s">
        <v>13324</v>
      </c>
      <c r="G284" s="306">
        <v>0</v>
      </c>
      <c r="H284" s="65" t="s">
        <v>81</v>
      </c>
      <c r="I284" s="221" t="s">
        <v>82</v>
      </c>
      <c r="J284" s="220" t="s">
        <v>83</v>
      </c>
      <c r="K284" s="66" t="s">
        <v>13323</v>
      </c>
      <c r="L284" s="68">
        <v>24266700</v>
      </c>
      <c r="M284" s="221" t="s">
        <v>85</v>
      </c>
      <c r="N284" s="66" t="s">
        <v>10693</v>
      </c>
      <c r="O284" s="66">
        <v>41612964</v>
      </c>
      <c r="P284" s="65">
        <v>28</v>
      </c>
      <c r="Q284" s="78">
        <v>45670</v>
      </c>
      <c r="R284" s="66">
        <v>5573604000</v>
      </c>
      <c r="S284" s="78">
        <v>45684</v>
      </c>
      <c r="T284" s="68">
        <v>24266700</v>
      </c>
      <c r="U284" s="65" t="s">
        <v>87</v>
      </c>
      <c r="V284" s="68">
        <v>12621405</v>
      </c>
      <c r="W284" s="67" t="s">
        <v>8409</v>
      </c>
      <c r="X284" s="70">
        <v>45684</v>
      </c>
      <c r="Y284" s="70">
        <v>45684</v>
      </c>
      <c r="Z284" s="70" t="s">
        <v>89</v>
      </c>
      <c r="AA284" s="70">
        <v>45808</v>
      </c>
      <c r="AB284" s="49">
        <f t="shared" si="20"/>
        <v>124</v>
      </c>
      <c r="AC284" s="65">
        <v>2</v>
      </c>
      <c r="AD284" s="424">
        <v>5600000</v>
      </c>
      <c r="AE284" s="65">
        <v>1</v>
      </c>
      <c r="AF284" s="78">
        <v>45838</v>
      </c>
      <c r="AG284" s="49">
        <f t="shared" si="21"/>
        <v>30</v>
      </c>
      <c r="AH284" s="65">
        <v>0</v>
      </c>
      <c r="AI284" s="68">
        <v>0</v>
      </c>
      <c r="AJ284" s="65" t="s">
        <v>89</v>
      </c>
      <c r="AK284" s="78" t="s">
        <v>89</v>
      </c>
      <c r="AL284" s="65">
        <v>0</v>
      </c>
      <c r="AM284" s="78" t="s">
        <v>89</v>
      </c>
      <c r="AN284" s="78" t="s">
        <v>89</v>
      </c>
      <c r="AO284" s="78" t="s">
        <v>89</v>
      </c>
      <c r="AP284" s="49">
        <f t="shared" si="22"/>
        <v>0</v>
      </c>
      <c r="AQ284" s="49">
        <f>+L284+AD284-AI284</f>
        <v>29866700</v>
      </c>
      <c r="AR284" s="65" t="s">
        <v>87</v>
      </c>
      <c r="AS284" s="68">
        <v>24266700</v>
      </c>
      <c r="AT284" s="65" t="s">
        <v>90</v>
      </c>
      <c r="AU284" s="68">
        <v>0</v>
      </c>
      <c r="AV284" s="75" t="s">
        <v>89</v>
      </c>
      <c r="AW284" s="423">
        <v>29866700</v>
      </c>
      <c r="AX284" s="79">
        <f t="shared" si="23"/>
        <v>0</v>
      </c>
      <c r="AY284" s="223">
        <f t="shared" si="24"/>
        <v>1</v>
      </c>
      <c r="AZ284" s="74">
        <v>1</v>
      </c>
      <c r="BA284" s="75" t="s">
        <v>89</v>
      </c>
      <c r="BB284" s="65" t="s">
        <v>103</v>
      </c>
      <c r="BC284" s="66" t="s">
        <v>13322</v>
      </c>
      <c r="BD284" s="221" t="s">
        <v>87</v>
      </c>
      <c r="BE284" s="221" t="s">
        <v>87</v>
      </c>
    </row>
    <row r="285" spans="2:57" x14ac:dyDescent="0.25">
      <c r="B285" s="221">
        <v>2025</v>
      </c>
      <c r="C285" s="221">
        <v>891780111</v>
      </c>
      <c r="D285" s="221" t="s">
        <v>78</v>
      </c>
      <c r="E285" s="65" t="s">
        <v>13321</v>
      </c>
      <c r="F285" s="65" t="s">
        <v>13320</v>
      </c>
      <c r="G285" s="306">
        <v>0</v>
      </c>
      <c r="H285" s="65" t="s">
        <v>81</v>
      </c>
      <c r="I285" s="221" t="s">
        <v>82</v>
      </c>
      <c r="J285" s="220" t="s">
        <v>83</v>
      </c>
      <c r="K285" s="66" t="s">
        <v>13319</v>
      </c>
      <c r="L285" s="68">
        <v>14307200</v>
      </c>
      <c r="M285" s="221" t="s">
        <v>85</v>
      </c>
      <c r="N285" s="66" t="s">
        <v>10140</v>
      </c>
      <c r="O285" s="66">
        <v>1083005105</v>
      </c>
      <c r="P285" s="65">
        <v>28</v>
      </c>
      <c r="Q285" s="78">
        <v>45670</v>
      </c>
      <c r="R285" s="66">
        <v>5573604000</v>
      </c>
      <c r="S285" s="78">
        <v>45684</v>
      </c>
      <c r="T285" s="68">
        <v>14307200</v>
      </c>
      <c r="U285" s="65" t="s">
        <v>87</v>
      </c>
      <c r="V285" s="68">
        <v>85152695</v>
      </c>
      <c r="W285" s="67" t="s">
        <v>8504</v>
      </c>
      <c r="X285" s="70">
        <v>45684</v>
      </c>
      <c r="Y285" s="70">
        <v>45684</v>
      </c>
      <c r="Z285" s="70" t="s">
        <v>89</v>
      </c>
      <c r="AA285" s="70">
        <v>45808</v>
      </c>
      <c r="AB285" s="49">
        <f t="shared" si="20"/>
        <v>124</v>
      </c>
      <c r="AC285" s="65">
        <v>2</v>
      </c>
      <c r="AD285" s="424">
        <v>3156000</v>
      </c>
      <c r="AE285" s="65">
        <v>1</v>
      </c>
      <c r="AF285" s="78">
        <v>45838</v>
      </c>
      <c r="AG285" s="49">
        <f t="shared" si="21"/>
        <v>30</v>
      </c>
      <c r="AH285" s="65">
        <v>0</v>
      </c>
      <c r="AI285" s="68">
        <v>0</v>
      </c>
      <c r="AJ285" s="65" t="s">
        <v>89</v>
      </c>
      <c r="AK285" s="78" t="s">
        <v>89</v>
      </c>
      <c r="AL285" s="65">
        <v>0</v>
      </c>
      <c r="AM285" s="78" t="s">
        <v>89</v>
      </c>
      <c r="AN285" s="78" t="s">
        <v>89</v>
      </c>
      <c r="AO285" s="78" t="s">
        <v>89</v>
      </c>
      <c r="AP285" s="49">
        <f t="shared" si="22"/>
        <v>0</v>
      </c>
      <c r="AQ285" s="49">
        <f>+L285+AD285-AI285</f>
        <v>17463200</v>
      </c>
      <c r="AR285" s="65" t="s">
        <v>87</v>
      </c>
      <c r="AS285" s="68">
        <v>14307200</v>
      </c>
      <c r="AT285" s="65" t="s">
        <v>90</v>
      </c>
      <c r="AU285" s="68">
        <v>0</v>
      </c>
      <c r="AV285" s="75" t="s">
        <v>89</v>
      </c>
      <c r="AW285" s="423">
        <v>17463200</v>
      </c>
      <c r="AX285" s="79">
        <f t="shared" si="23"/>
        <v>0</v>
      </c>
      <c r="AY285" s="223">
        <f t="shared" si="24"/>
        <v>1</v>
      </c>
      <c r="AZ285" s="74">
        <v>1</v>
      </c>
      <c r="BA285" s="75" t="s">
        <v>89</v>
      </c>
      <c r="BB285" s="65" t="s">
        <v>103</v>
      </c>
      <c r="BC285" s="66" t="s">
        <v>13318</v>
      </c>
      <c r="BD285" s="221" t="s">
        <v>87</v>
      </c>
      <c r="BE285" s="221" t="s">
        <v>87</v>
      </c>
    </row>
    <row r="286" spans="2:57" x14ac:dyDescent="0.25">
      <c r="B286" s="221">
        <v>2025</v>
      </c>
      <c r="C286" s="221">
        <v>891780111</v>
      </c>
      <c r="D286" s="221" t="s">
        <v>78</v>
      </c>
      <c r="E286" s="65" t="s">
        <v>13317</v>
      </c>
      <c r="F286" s="65" t="s">
        <v>13316</v>
      </c>
      <c r="G286" s="306">
        <v>0</v>
      </c>
      <c r="H286" s="65" t="s">
        <v>81</v>
      </c>
      <c r="I286" s="221" t="s">
        <v>82</v>
      </c>
      <c r="J286" s="220" t="s">
        <v>83</v>
      </c>
      <c r="K286" s="66" t="s">
        <v>13299</v>
      </c>
      <c r="L286" s="68">
        <v>21166700</v>
      </c>
      <c r="M286" s="221" t="s">
        <v>85</v>
      </c>
      <c r="N286" s="66" t="s">
        <v>10949</v>
      </c>
      <c r="O286" s="66">
        <v>65742222</v>
      </c>
      <c r="P286" s="65">
        <v>28</v>
      </c>
      <c r="Q286" s="78">
        <v>45670</v>
      </c>
      <c r="R286" s="66">
        <v>5573604000</v>
      </c>
      <c r="S286" s="78">
        <v>45684</v>
      </c>
      <c r="T286" s="68">
        <v>21166700</v>
      </c>
      <c r="U286" s="65" t="s">
        <v>87</v>
      </c>
      <c r="V286" s="68">
        <v>85460949</v>
      </c>
      <c r="W286" s="67" t="s">
        <v>10938</v>
      </c>
      <c r="X286" s="70">
        <v>45684</v>
      </c>
      <c r="Y286" s="70">
        <v>45684</v>
      </c>
      <c r="Z286" s="70" t="s">
        <v>89</v>
      </c>
      <c r="AA286" s="70">
        <v>45808</v>
      </c>
      <c r="AB286" s="49">
        <f t="shared" si="20"/>
        <v>124</v>
      </c>
      <c r="AC286" s="65">
        <v>2</v>
      </c>
      <c r="AD286" s="424">
        <v>5000000</v>
      </c>
      <c r="AE286" s="65">
        <v>1</v>
      </c>
      <c r="AF286" s="78">
        <v>45838</v>
      </c>
      <c r="AG286" s="49">
        <f t="shared" si="21"/>
        <v>30</v>
      </c>
      <c r="AH286" s="65">
        <v>0</v>
      </c>
      <c r="AI286" s="68">
        <v>0</v>
      </c>
      <c r="AJ286" s="65" t="s">
        <v>89</v>
      </c>
      <c r="AK286" s="78" t="s">
        <v>89</v>
      </c>
      <c r="AL286" s="65">
        <v>0</v>
      </c>
      <c r="AM286" s="78" t="s">
        <v>89</v>
      </c>
      <c r="AN286" s="78" t="s">
        <v>89</v>
      </c>
      <c r="AO286" s="78" t="s">
        <v>89</v>
      </c>
      <c r="AP286" s="49">
        <f t="shared" si="22"/>
        <v>0</v>
      </c>
      <c r="AQ286" s="49">
        <f>+L286+AD286-AI286</f>
        <v>26166700</v>
      </c>
      <c r="AR286" s="65" t="s">
        <v>87</v>
      </c>
      <c r="AS286" s="68">
        <v>21166700</v>
      </c>
      <c r="AT286" s="65" t="s">
        <v>90</v>
      </c>
      <c r="AU286" s="68">
        <v>0</v>
      </c>
      <c r="AV286" s="75" t="s">
        <v>89</v>
      </c>
      <c r="AW286" s="423">
        <v>26166700</v>
      </c>
      <c r="AX286" s="79">
        <f t="shared" si="23"/>
        <v>0</v>
      </c>
      <c r="AY286" s="223">
        <f t="shared" si="24"/>
        <v>1</v>
      </c>
      <c r="AZ286" s="74">
        <v>1</v>
      </c>
      <c r="BA286" s="75" t="s">
        <v>89</v>
      </c>
      <c r="BB286" s="65" t="s">
        <v>103</v>
      </c>
      <c r="BC286" s="66" t="s">
        <v>13315</v>
      </c>
      <c r="BD286" s="221" t="s">
        <v>87</v>
      </c>
      <c r="BE286" s="221" t="s">
        <v>87</v>
      </c>
    </row>
    <row r="287" spans="2:57" x14ac:dyDescent="0.25">
      <c r="B287" s="221">
        <v>2025</v>
      </c>
      <c r="C287" s="221">
        <v>891780111</v>
      </c>
      <c r="D287" s="221" t="s">
        <v>78</v>
      </c>
      <c r="E287" s="65" t="s">
        <v>13314</v>
      </c>
      <c r="F287" s="65" t="s">
        <v>13313</v>
      </c>
      <c r="G287" s="306">
        <v>0</v>
      </c>
      <c r="H287" s="65" t="s">
        <v>81</v>
      </c>
      <c r="I287" s="221" t="s">
        <v>82</v>
      </c>
      <c r="J287" s="220" t="s">
        <v>83</v>
      </c>
      <c r="K287" s="66" t="s">
        <v>13312</v>
      </c>
      <c r="L287" s="68">
        <v>13360400</v>
      </c>
      <c r="M287" s="221" t="s">
        <v>85</v>
      </c>
      <c r="N287" s="66" t="s">
        <v>11569</v>
      </c>
      <c r="O287" s="66">
        <v>1083567101</v>
      </c>
      <c r="P287" s="65">
        <v>28</v>
      </c>
      <c r="Q287" s="78">
        <v>45670</v>
      </c>
      <c r="R287" s="66">
        <v>5573604000</v>
      </c>
      <c r="S287" s="78">
        <v>45684</v>
      </c>
      <c r="T287" s="68">
        <v>13360400</v>
      </c>
      <c r="U287" s="65" t="s">
        <v>87</v>
      </c>
      <c r="V287" s="68">
        <v>57461216</v>
      </c>
      <c r="W287" s="67" t="s">
        <v>8478</v>
      </c>
      <c r="X287" s="70">
        <v>45684</v>
      </c>
      <c r="Y287" s="70">
        <v>45684</v>
      </c>
      <c r="Z287" s="70" t="s">
        <v>89</v>
      </c>
      <c r="AA287" s="70">
        <v>45808</v>
      </c>
      <c r="AB287" s="49">
        <f t="shared" si="20"/>
        <v>124</v>
      </c>
      <c r="AC287" s="65">
        <v>2</v>
      </c>
      <c r="AD287" s="424">
        <v>3156000</v>
      </c>
      <c r="AE287" s="65">
        <v>1</v>
      </c>
      <c r="AF287" s="78">
        <v>45838</v>
      </c>
      <c r="AG287" s="49">
        <f t="shared" si="21"/>
        <v>30</v>
      </c>
      <c r="AH287" s="65">
        <v>0</v>
      </c>
      <c r="AI287" s="68">
        <v>0</v>
      </c>
      <c r="AJ287" s="65" t="s">
        <v>89</v>
      </c>
      <c r="AK287" s="78" t="s">
        <v>89</v>
      </c>
      <c r="AL287" s="65">
        <v>0</v>
      </c>
      <c r="AM287" s="78" t="s">
        <v>89</v>
      </c>
      <c r="AN287" s="78" t="s">
        <v>89</v>
      </c>
      <c r="AO287" s="78" t="s">
        <v>89</v>
      </c>
      <c r="AP287" s="49">
        <f t="shared" si="22"/>
        <v>0</v>
      </c>
      <c r="AQ287" s="49">
        <f>+L287+AD287-AI287</f>
        <v>16516400</v>
      </c>
      <c r="AR287" s="65" t="s">
        <v>87</v>
      </c>
      <c r="AS287" s="68">
        <v>13360400</v>
      </c>
      <c r="AT287" s="65" t="s">
        <v>90</v>
      </c>
      <c r="AU287" s="68">
        <v>0</v>
      </c>
      <c r="AV287" s="75" t="s">
        <v>89</v>
      </c>
      <c r="AW287" s="423">
        <v>16516400</v>
      </c>
      <c r="AX287" s="79">
        <f t="shared" si="23"/>
        <v>0</v>
      </c>
      <c r="AY287" s="223">
        <f t="shared" si="24"/>
        <v>1</v>
      </c>
      <c r="AZ287" s="74">
        <v>1</v>
      </c>
      <c r="BA287" s="75" t="s">
        <v>89</v>
      </c>
      <c r="BB287" s="65" t="s">
        <v>103</v>
      </c>
      <c r="BC287" s="66" t="s">
        <v>13311</v>
      </c>
      <c r="BD287" s="221" t="s">
        <v>87</v>
      </c>
      <c r="BE287" s="221" t="s">
        <v>87</v>
      </c>
    </row>
    <row r="288" spans="2:57" x14ac:dyDescent="0.25">
      <c r="B288" s="221">
        <v>2025</v>
      </c>
      <c r="C288" s="221">
        <v>891780111</v>
      </c>
      <c r="D288" s="221" t="s">
        <v>78</v>
      </c>
      <c r="E288" s="65" t="s">
        <v>13310</v>
      </c>
      <c r="F288" s="65" t="s">
        <v>13309</v>
      </c>
      <c r="G288" s="306">
        <v>0</v>
      </c>
      <c r="H288" s="65" t="s">
        <v>81</v>
      </c>
      <c r="I288" s="221" t="s">
        <v>82</v>
      </c>
      <c r="J288" s="220" t="s">
        <v>83</v>
      </c>
      <c r="K288" s="66" t="s">
        <v>13308</v>
      </c>
      <c r="L288" s="68">
        <v>8000000</v>
      </c>
      <c r="M288" s="221" t="s">
        <v>85</v>
      </c>
      <c r="N288" s="66" t="s">
        <v>13307</v>
      </c>
      <c r="O288" s="66">
        <v>32661345</v>
      </c>
      <c r="P288" s="65">
        <v>28</v>
      </c>
      <c r="Q288" s="78">
        <v>45670</v>
      </c>
      <c r="R288" s="66">
        <v>5573604000</v>
      </c>
      <c r="S288" s="78">
        <v>45684</v>
      </c>
      <c r="T288" s="68">
        <v>8000000</v>
      </c>
      <c r="U288" s="65" t="s">
        <v>87</v>
      </c>
      <c r="V288" s="68">
        <v>85455983</v>
      </c>
      <c r="W288" s="67" t="s">
        <v>9472</v>
      </c>
      <c r="X288" s="70">
        <v>45684</v>
      </c>
      <c r="Y288" s="70">
        <v>45684</v>
      </c>
      <c r="Z288" s="70" t="s">
        <v>89</v>
      </c>
      <c r="AA288" s="70">
        <v>45716</v>
      </c>
      <c r="AB288" s="49">
        <f t="shared" si="20"/>
        <v>32</v>
      </c>
      <c r="AC288" s="65">
        <v>0</v>
      </c>
      <c r="AD288" s="424">
        <v>0</v>
      </c>
      <c r="AE288" s="65">
        <v>0</v>
      </c>
      <c r="AF288" s="78" t="s">
        <v>89</v>
      </c>
      <c r="AG288" s="49">
        <f t="shared" si="21"/>
        <v>0</v>
      </c>
      <c r="AH288" s="65">
        <v>0</v>
      </c>
      <c r="AI288" s="68">
        <v>0</v>
      </c>
      <c r="AJ288" s="65" t="s">
        <v>89</v>
      </c>
      <c r="AK288" s="78" t="s">
        <v>89</v>
      </c>
      <c r="AL288" s="65">
        <v>0</v>
      </c>
      <c r="AM288" s="78" t="s">
        <v>89</v>
      </c>
      <c r="AN288" s="78" t="s">
        <v>89</v>
      </c>
      <c r="AO288" s="78" t="s">
        <v>89</v>
      </c>
      <c r="AP288" s="49">
        <f t="shared" si="22"/>
        <v>0</v>
      </c>
      <c r="AQ288" s="49">
        <f>+L288+AD288-AI288</f>
        <v>8000000</v>
      </c>
      <c r="AR288" s="65" t="s">
        <v>87</v>
      </c>
      <c r="AS288" s="68">
        <v>8000000</v>
      </c>
      <c r="AT288" s="65" t="s">
        <v>90</v>
      </c>
      <c r="AU288" s="68">
        <v>0</v>
      </c>
      <c r="AV288" s="75" t="s">
        <v>89</v>
      </c>
      <c r="AW288" s="423">
        <v>8000000</v>
      </c>
      <c r="AX288" s="79">
        <f t="shared" si="23"/>
        <v>0</v>
      </c>
      <c r="AY288" s="223">
        <f t="shared" si="24"/>
        <v>1</v>
      </c>
      <c r="AZ288" s="74">
        <v>1</v>
      </c>
      <c r="BA288" s="75" t="s">
        <v>89</v>
      </c>
      <c r="BB288" s="65" t="s">
        <v>103</v>
      </c>
      <c r="BC288" s="66" t="s">
        <v>13306</v>
      </c>
      <c r="BD288" s="221" t="s">
        <v>87</v>
      </c>
      <c r="BE288" s="221" t="s">
        <v>87</v>
      </c>
    </row>
    <row r="289" spans="2:57" x14ac:dyDescent="0.25">
      <c r="B289" s="221">
        <v>2025</v>
      </c>
      <c r="C289" s="221">
        <v>891780111</v>
      </c>
      <c r="D289" s="221" t="s">
        <v>78</v>
      </c>
      <c r="E289" s="65" t="s">
        <v>13305</v>
      </c>
      <c r="F289" s="65" t="s">
        <v>13304</v>
      </c>
      <c r="G289" s="306">
        <v>0</v>
      </c>
      <c r="H289" s="65" t="s">
        <v>81</v>
      </c>
      <c r="I289" s="221" t="s">
        <v>82</v>
      </c>
      <c r="J289" s="220" t="s">
        <v>83</v>
      </c>
      <c r="K289" s="66" t="s">
        <v>13303</v>
      </c>
      <c r="L289" s="68">
        <v>15161100</v>
      </c>
      <c r="M289" s="221" t="s">
        <v>85</v>
      </c>
      <c r="N289" s="66" t="s">
        <v>11594</v>
      </c>
      <c r="O289" s="66">
        <v>1085045367</v>
      </c>
      <c r="P289" s="65">
        <v>28</v>
      </c>
      <c r="Q289" s="78">
        <v>45670</v>
      </c>
      <c r="R289" s="66">
        <v>5573604000</v>
      </c>
      <c r="S289" s="78">
        <v>45685</v>
      </c>
      <c r="T289" s="68">
        <v>15161100</v>
      </c>
      <c r="U289" s="65" t="s">
        <v>87</v>
      </c>
      <c r="V289" s="68">
        <v>57461216</v>
      </c>
      <c r="W289" s="67" t="s">
        <v>8478</v>
      </c>
      <c r="X289" s="70">
        <v>45685</v>
      </c>
      <c r="Y289" s="70">
        <v>45685</v>
      </c>
      <c r="Z289" s="70" t="s">
        <v>89</v>
      </c>
      <c r="AA289" s="70">
        <v>45808</v>
      </c>
      <c r="AB289" s="49">
        <f t="shared" si="20"/>
        <v>123</v>
      </c>
      <c r="AC289" s="65">
        <v>2</v>
      </c>
      <c r="AD289" s="424">
        <v>3472000</v>
      </c>
      <c r="AE289" s="65">
        <v>1</v>
      </c>
      <c r="AF289" s="78">
        <v>45838</v>
      </c>
      <c r="AG289" s="49">
        <f t="shared" si="21"/>
        <v>30</v>
      </c>
      <c r="AH289" s="65">
        <v>0</v>
      </c>
      <c r="AI289" s="68">
        <v>0</v>
      </c>
      <c r="AJ289" s="65" t="s">
        <v>89</v>
      </c>
      <c r="AK289" s="78" t="s">
        <v>89</v>
      </c>
      <c r="AL289" s="65">
        <v>0</v>
      </c>
      <c r="AM289" s="78" t="s">
        <v>89</v>
      </c>
      <c r="AN289" s="78" t="s">
        <v>89</v>
      </c>
      <c r="AO289" s="78" t="s">
        <v>89</v>
      </c>
      <c r="AP289" s="49">
        <f t="shared" si="22"/>
        <v>0</v>
      </c>
      <c r="AQ289" s="49">
        <f>+L289+AD289-AI289</f>
        <v>18633100</v>
      </c>
      <c r="AR289" s="65" t="s">
        <v>87</v>
      </c>
      <c r="AS289" s="68">
        <v>15161100</v>
      </c>
      <c r="AT289" s="65" t="s">
        <v>90</v>
      </c>
      <c r="AU289" s="68">
        <v>0</v>
      </c>
      <c r="AV289" s="75" t="s">
        <v>89</v>
      </c>
      <c r="AW289" s="423">
        <v>18633100</v>
      </c>
      <c r="AX289" s="79">
        <f t="shared" si="23"/>
        <v>0</v>
      </c>
      <c r="AY289" s="223">
        <f t="shared" si="24"/>
        <v>1</v>
      </c>
      <c r="AZ289" s="74">
        <v>1</v>
      </c>
      <c r="BA289" s="75" t="s">
        <v>89</v>
      </c>
      <c r="BB289" s="65" t="s">
        <v>103</v>
      </c>
      <c r="BC289" s="66" t="s">
        <v>13302</v>
      </c>
      <c r="BD289" s="221" t="s">
        <v>87</v>
      </c>
      <c r="BE289" s="221" t="s">
        <v>87</v>
      </c>
    </row>
    <row r="290" spans="2:57" x14ac:dyDescent="0.25">
      <c r="B290" s="221">
        <v>2025</v>
      </c>
      <c r="C290" s="221">
        <v>891780111</v>
      </c>
      <c r="D290" s="221" t="s">
        <v>78</v>
      </c>
      <c r="E290" s="65" t="s">
        <v>13301</v>
      </c>
      <c r="F290" s="65" t="s">
        <v>13300</v>
      </c>
      <c r="G290" s="306">
        <v>0</v>
      </c>
      <c r="H290" s="65" t="s">
        <v>81</v>
      </c>
      <c r="I290" s="221" t="s">
        <v>82</v>
      </c>
      <c r="J290" s="220" t="s">
        <v>83</v>
      </c>
      <c r="K290" s="66" t="s">
        <v>13299</v>
      </c>
      <c r="L290" s="68">
        <v>14698200</v>
      </c>
      <c r="M290" s="221" t="s">
        <v>85</v>
      </c>
      <c r="N290" s="66" t="s">
        <v>11144</v>
      </c>
      <c r="O290" s="66">
        <v>1083020392</v>
      </c>
      <c r="P290" s="65">
        <v>28</v>
      </c>
      <c r="Q290" s="78">
        <v>45670</v>
      </c>
      <c r="R290" s="66">
        <v>5573604000</v>
      </c>
      <c r="S290" s="78">
        <v>45685</v>
      </c>
      <c r="T290" s="68">
        <v>14698200</v>
      </c>
      <c r="U290" s="65" t="s">
        <v>87</v>
      </c>
      <c r="V290" s="68">
        <v>85460949</v>
      </c>
      <c r="W290" s="67" t="s">
        <v>10938</v>
      </c>
      <c r="X290" s="70">
        <v>45685</v>
      </c>
      <c r="Y290" s="70">
        <v>45685</v>
      </c>
      <c r="Z290" s="70" t="s">
        <v>89</v>
      </c>
      <c r="AA290" s="70">
        <v>45808</v>
      </c>
      <c r="AB290" s="49">
        <f t="shared" si="20"/>
        <v>123</v>
      </c>
      <c r="AC290" s="65">
        <v>2</v>
      </c>
      <c r="AD290" s="424">
        <v>3472000</v>
      </c>
      <c r="AE290" s="65">
        <v>1</v>
      </c>
      <c r="AF290" s="78">
        <v>45838</v>
      </c>
      <c r="AG290" s="49">
        <f t="shared" si="21"/>
        <v>30</v>
      </c>
      <c r="AH290" s="65">
        <v>0</v>
      </c>
      <c r="AI290" s="68">
        <v>0</v>
      </c>
      <c r="AJ290" s="65" t="s">
        <v>89</v>
      </c>
      <c r="AK290" s="78" t="s">
        <v>89</v>
      </c>
      <c r="AL290" s="65">
        <v>0</v>
      </c>
      <c r="AM290" s="78" t="s">
        <v>89</v>
      </c>
      <c r="AN290" s="78" t="s">
        <v>89</v>
      </c>
      <c r="AO290" s="78" t="s">
        <v>89</v>
      </c>
      <c r="AP290" s="49">
        <f t="shared" si="22"/>
        <v>0</v>
      </c>
      <c r="AQ290" s="49">
        <f>+L290+AD290-AI290</f>
        <v>18170200</v>
      </c>
      <c r="AR290" s="65" t="s">
        <v>87</v>
      </c>
      <c r="AS290" s="68">
        <v>14698200</v>
      </c>
      <c r="AT290" s="65" t="s">
        <v>90</v>
      </c>
      <c r="AU290" s="68">
        <v>0</v>
      </c>
      <c r="AV290" s="75" t="s">
        <v>89</v>
      </c>
      <c r="AW290" s="423">
        <v>18170200</v>
      </c>
      <c r="AX290" s="79">
        <f t="shared" si="23"/>
        <v>0</v>
      </c>
      <c r="AY290" s="223">
        <f t="shared" si="24"/>
        <v>1</v>
      </c>
      <c r="AZ290" s="74">
        <v>1</v>
      </c>
      <c r="BA290" s="75" t="s">
        <v>89</v>
      </c>
      <c r="BB290" s="65" t="s">
        <v>103</v>
      </c>
      <c r="BC290" s="66" t="s">
        <v>13298</v>
      </c>
      <c r="BD290" s="221" t="s">
        <v>87</v>
      </c>
      <c r="BE290" s="221" t="s">
        <v>87</v>
      </c>
    </row>
    <row r="291" spans="2:57" x14ac:dyDescent="0.25">
      <c r="B291" s="221">
        <v>2025</v>
      </c>
      <c r="C291" s="221">
        <v>891780111</v>
      </c>
      <c r="D291" s="221" t="s">
        <v>78</v>
      </c>
      <c r="E291" s="65" t="s">
        <v>13297</v>
      </c>
      <c r="F291" s="65" t="s">
        <v>13296</v>
      </c>
      <c r="G291" s="306">
        <v>0</v>
      </c>
      <c r="H291" s="65" t="s">
        <v>81</v>
      </c>
      <c r="I291" s="221" t="s">
        <v>82</v>
      </c>
      <c r="J291" s="220" t="s">
        <v>83</v>
      </c>
      <c r="K291" s="66" t="s">
        <v>13295</v>
      </c>
      <c r="L291" s="68">
        <v>9750000</v>
      </c>
      <c r="M291" s="221" t="s">
        <v>85</v>
      </c>
      <c r="N291" s="66" t="s">
        <v>10402</v>
      </c>
      <c r="O291" s="66">
        <v>1082876431</v>
      </c>
      <c r="P291" s="65">
        <v>27</v>
      </c>
      <c r="Q291" s="78">
        <v>45670</v>
      </c>
      <c r="R291" s="66">
        <v>2494141000</v>
      </c>
      <c r="S291" s="78">
        <v>45685</v>
      </c>
      <c r="T291" s="68">
        <v>9750000</v>
      </c>
      <c r="U291" s="65" t="s">
        <v>87</v>
      </c>
      <c r="V291" s="68">
        <v>85450705</v>
      </c>
      <c r="W291" s="67" t="s">
        <v>10401</v>
      </c>
      <c r="X291" s="70">
        <v>45685</v>
      </c>
      <c r="Y291" s="70">
        <v>45685</v>
      </c>
      <c r="Z291" s="70" t="s">
        <v>89</v>
      </c>
      <c r="AA291" s="70">
        <v>45808</v>
      </c>
      <c r="AB291" s="49">
        <f t="shared" si="20"/>
        <v>123</v>
      </c>
      <c r="AC291" s="65">
        <v>2</v>
      </c>
      <c r="AD291" s="424">
        <v>2250000</v>
      </c>
      <c r="AE291" s="65">
        <v>1</v>
      </c>
      <c r="AF291" s="78">
        <v>45838</v>
      </c>
      <c r="AG291" s="49">
        <f t="shared" si="21"/>
        <v>30</v>
      </c>
      <c r="AH291" s="65">
        <v>0</v>
      </c>
      <c r="AI291" s="68">
        <v>0</v>
      </c>
      <c r="AJ291" s="65" t="s">
        <v>89</v>
      </c>
      <c r="AK291" s="78" t="s">
        <v>89</v>
      </c>
      <c r="AL291" s="65">
        <v>0</v>
      </c>
      <c r="AM291" s="78" t="s">
        <v>89</v>
      </c>
      <c r="AN291" s="78" t="s">
        <v>89</v>
      </c>
      <c r="AO291" s="78" t="s">
        <v>89</v>
      </c>
      <c r="AP291" s="49">
        <f t="shared" si="22"/>
        <v>0</v>
      </c>
      <c r="AQ291" s="49">
        <f>+L291+AD291-AI291</f>
        <v>12000000</v>
      </c>
      <c r="AR291" s="65" t="s">
        <v>87</v>
      </c>
      <c r="AS291" s="68">
        <v>9750000</v>
      </c>
      <c r="AT291" s="65" t="s">
        <v>90</v>
      </c>
      <c r="AU291" s="68">
        <v>0</v>
      </c>
      <c r="AV291" s="75" t="s">
        <v>89</v>
      </c>
      <c r="AW291" s="423">
        <v>12000000</v>
      </c>
      <c r="AX291" s="79">
        <f t="shared" si="23"/>
        <v>0</v>
      </c>
      <c r="AY291" s="223">
        <f t="shared" si="24"/>
        <v>1</v>
      </c>
      <c r="AZ291" s="74">
        <v>1</v>
      </c>
      <c r="BA291" s="75" t="s">
        <v>89</v>
      </c>
      <c r="BB291" s="65" t="s">
        <v>103</v>
      </c>
      <c r="BC291" s="66" t="s">
        <v>13294</v>
      </c>
      <c r="BD291" s="221" t="s">
        <v>87</v>
      </c>
      <c r="BE291" s="221" t="s">
        <v>87</v>
      </c>
    </row>
    <row r="292" spans="2:57" x14ac:dyDescent="0.25">
      <c r="B292" s="221">
        <v>2025</v>
      </c>
      <c r="C292" s="221">
        <v>891780111</v>
      </c>
      <c r="D292" s="221" t="s">
        <v>78</v>
      </c>
      <c r="E292" s="65" t="s">
        <v>13293</v>
      </c>
      <c r="F292" s="65" t="s">
        <v>13292</v>
      </c>
      <c r="G292" s="306">
        <v>0</v>
      </c>
      <c r="H292" s="65" t="s">
        <v>81</v>
      </c>
      <c r="I292" s="221" t="s">
        <v>82</v>
      </c>
      <c r="J292" s="220" t="s">
        <v>83</v>
      </c>
      <c r="K292" s="66" t="s">
        <v>13291</v>
      </c>
      <c r="L292" s="68">
        <v>11571700</v>
      </c>
      <c r="M292" s="221" t="s">
        <v>85</v>
      </c>
      <c r="N292" s="66" t="s">
        <v>9015</v>
      </c>
      <c r="O292" s="66">
        <v>1082941486</v>
      </c>
      <c r="P292" s="65">
        <v>27</v>
      </c>
      <c r="Q292" s="78">
        <v>45670</v>
      </c>
      <c r="R292" s="66">
        <v>2494141000</v>
      </c>
      <c r="S292" s="78">
        <v>45685</v>
      </c>
      <c r="T292" s="68">
        <v>11571700</v>
      </c>
      <c r="U292" s="65" t="s">
        <v>87</v>
      </c>
      <c r="V292" s="68">
        <v>8742360</v>
      </c>
      <c r="W292" s="67" t="s">
        <v>13290</v>
      </c>
      <c r="X292" s="70">
        <v>45685</v>
      </c>
      <c r="Y292" s="70">
        <v>45685</v>
      </c>
      <c r="Z292" s="70" t="s">
        <v>89</v>
      </c>
      <c r="AA292" s="70">
        <v>45808</v>
      </c>
      <c r="AB292" s="49">
        <f t="shared" si="20"/>
        <v>123</v>
      </c>
      <c r="AC292" s="65">
        <v>2</v>
      </c>
      <c r="AD292" s="424">
        <v>1148400</v>
      </c>
      <c r="AE292" s="65">
        <v>1</v>
      </c>
      <c r="AF292" s="78">
        <v>45821</v>
      </c>
      <c r="AG292" s="49">
        <f t="shared" si="21"/>
        <v>13</v>
      </c>
      <c r="AH292" s="65">
        <v>0</v>
      </c>
      <c r="AI292" s="68">
        <v>0</v>
      </c>
      <c r="AJ292" s="65" t="s">
        <v>89</v>
      </c>
      <c r="AK292" s="78" t="s">
        <v>89</v>
      </c>
      <c r="AL292" s="65">
        <v>0</v>
      </c>
      <c r="AM292" s="78" t="s">
        <v>89</v>
      </c>
      <c r="AN292" s="78" t="s">
        <v>89</v>
      </c>
      <c r="AO292" s="78" t="s">
        <v>89</v>
      </c>
      <c r="AP292" s="49">
        <f t="shared" si="22"/>
        <v>0</v>
      </c>
      <c r="AQ292" s="49">
        <f>+L292+AD292-AI292</f>
        <v>12720100</v>
      </c>
      <c r="AR292" s="65" t="s">
        <v>87</v>
      </c>
      <c r="AS292" s="68">
        <v>11571700</v>
      </c>
      <c r="AT292" s="65" t="s">
        <v>90</v>
      </c>
      <c r="AU292" s="68">
        <v>0</v>
      </c>
      <c r="AV292" s="75" t="s">
        <v>89</v>
      </c>
      <c r="AW292" s="423">
        <v>12720100</v>
      </c>
      <c r="AX292" s="79">
        <f t="shared" si="23"/>
        <v>0</v>
      </c>
      <c r="AY292" s="223">
        <f t="shared" si="24"/>
        <v>1</v>
      </c>
      <c r="AZ292" s="74">
        <v>1</v>
      </c>
      <c r="BA292" s="75" t="s">
        <v>89</v>
      </c>
      <c r="BB292" s="65" t="s">
        <v>103</v>
      </c>
      <c r="BC292" s="66" t="s">
        <v>13289</v>
      </c>
      <c r="BD292" s="221" t="s">
        <v>87</v>
      </c>
      <c r="BE292" s="221" t="s">
        <v>87</v>
      </c>
    </row>
    <row r="293" spans="2:57" x14ac:dyDescent="0.25">
      <c r="B293" s="221">
        <v>2025</v>
      </c>
      <c r="C293" s="221">
        <v>891780111</v>
      </c>
      <c r="D293" s="221" t="s">
        <v>78</v>
      </c>
      <c r="E293" s="65" t="s">
        <v>13288</v>
      </c>
      <c r="F293" s="65" t="s">
        <v>13287</v>
      </c>
      <c r="G293" s="306">
        <v>0</v>
      </c>
      <c r="H293" s="65" t="s">
        <v>81</v>
      </c>
      <c r="I293" s="221" t="s">
        <v>82</v>
      </c>
      <c r="J293" s="220" t="s">
        <v>83</v>
      </c>
      <c r="K293" s="66" t="s">
        <v>13286</v>
      </c>
      <c r="L293" s="68">
        <v>28383400</v>
      </c>
      <c r="M293" s="221" t="s">
        <v>85</v>
      </c>
      <c r="N293" s="66" t="s">
        <v>11349</v>
      </c>
      <c r="O293" s="66">
        <v>1065836973</v>
      </c>
      <c r="P293" s="65">
        <v>28</v>
      </c>
      <c r="Q293" s="78">
        <v>45670</v>
      </c>
      <c r="R293" s="66">
        <v>5573604000</v>
      </c>
      <c r="S293" s="78">
        <v>45685</v>
      </c>
      <c r="T293" s="68">
        <v>28383400</v>
      </c>
      <c r="U293" s="65" t="s">
        <v>87</v>
      </c>
      <c r="V293" s="68">
        <v>85475793</v>
      </c>
      <c r="W293" s="67" t="s">
        <v>11348</v>
      </c>
      <c r="X293" s="70">
        <v>45685</v>
      </c>
      <c r="Y293" s="70">
        <v>45685</v>
      </c>
      <c r="Z293" s="70" t="s">
        <v>89</v>
      </c>
      <c r="AA293" s="70">
        <v>45808</v>
      </c>
      <c r="AB293" s="49">
        <f t="shared" si="20"/>
        <v>123</v>
      </c>
      <c r="AC293" s="65">
        <v>2</v>
      </c>
      <c r="AD293" s="424">
        <v>6500000</v>
      </c>
      <c r="AE293" s="65">
        <v>1</v>
      </c>
      <c r="AF293" s="78">
        <v>45838</v>
      </c>
      <c r="AG293" s="49">
        <f t="shared" si="21"/>
        <v>30</v>
      </c>
      <c r="AH293" s="65">
        <v>0</v>
      </c>
      <c r="AI293" s="68">
        <v>0</v>
      </c>
      <c r="AJ293" s="65" t="s">
        <v>89</v>
      </c>
      <c r="AK293" s="78" t="s">
        <v>89</v>
      </c>
      <c r="AL293" s="65">
        <v>0</v>
      </c>
      <c r="AM293" s="78" t="s">
        <v>89</v>
      </c>
      <c r="AN293" s="78" t="s">
        <v>89</v>
      </c>
      <c r="AO293" s="78" t="s">
        <v>89</v>
      </c>
      <c r="AP293" s="49">
        <f t="shared" si="22"/>
        <v>0</v>
      </c>
      <c r="AQ293" s="49">
        <f>+L293+AD293-AI293</f>
        <v>34883400</v>
      </c>
      <c r="AR293" s="65" t="s">
        <v>87</v>
      </c>
      <c r="AS293" s="68">
        <v>28383400</v>
      </c>
      <c r="AT293" s="65" t="s">
        <v>90</v>
      </c>
      <c r="AU293" s="68">
        <v>0</v>
      </c>
      <c r="AV293" s="75" t="s">
        <v>89</v>
      </c>
      <c r="AW293" s="423">
        <v>34883400</v>
      </c>
      <c r="AX293" s="79">
        <f t="shared" si="23"/>
        <v>0</v>
      </c>
      <c r="AY293" s="223">
        <f t="shared" si="24"/>
        <v>1</v>
      </c>
      <c r="AZ293" s="74">
        <v>1</v>
      </c>
      <c r="BA293" s="75" t="s">
        <v>89</v>
      </c>
      <c r="BB293" s="65" t="s">
        <v>103</v>
      </c>
      <c r="BC293" s="66" t="s">
        <v>13285</v>
      </c>
      <c r="BD293" s="221" t="s">
        <v>87</v>
      </c>
      <c r="BE293" s="221" t="s">
        <v>87</v>
      </c>
    </row>
    <row r="294" spans="2:57" x14ac:dyDescent="0.25">
      <c r="B294" s="221">
        <v>2025</v>
      </c>
      <c r="C294" s="221">
        <v>891780111</v>
      </c>
      <c r="D294" s="221" t="s">
        <v>78</v>
      </c>
      <c r="E294" s="65" t="s">
        <v>13284</v>
      </c>
      <c r="F294" s="65" t="s">
        <v>13283</v>
      </c>
      <c r="G294" s="306">
        <v>0</v>
      </c>
      <c r="H294" s="65" t="s">
        <v>81</v>
      </c>
      <c r="I294" s="221" t="s">
        <v>82</v>
      </c>
      <c r="J294" s="220" t="s">
        <v>83</v>
      </c>
      <c r="K294" s="66" t="s">
        <v>13282</v>
      </c>
      <c r="L294" s="68">
        <v>13570800</v>
      </c>
      <c r="M294" s="221" t="s">
        <v>85</v>
      </c>
      <c r="N294" s="66" t="s">
        <v>10820</v>
      </c>
      <c r="O294" s="66">
        <v>1082904561</v>
      </c>
      <c r="P294" s="65">
        <v>28</v>
      </c>
      <c r="Q294" s="78">
        <v>45670</v>
      </c>
      <c r="R294" s="66">
        <v>5573604000</v>
      </c>
      <c r="S294" s="78">
        <v>45685</v>
      </c>
      <c r="T294" s="68">
        <v>13570800</v>
      </c>
      <c r="U294" s="65" t="s">
        <v>87</v>
      </c>
      <c r="V294" s="68">
        <v>72255882</v>
      </c>
      <c r="W294" s="67" t="s">
        <v>10819</v>
      </c>
      <c r="X294" s="70">
        <v>45685</v>
      </c>
      <c r="Y294" s="70">
        <v>45685</v>
      </c>
      <c r="Z294" s="70" t="s">
        <v>89</v>
      </c>
      <c r="AA294" s="70">
        <v>45808</v>
      </c>
      <c r="AB294" s="49">
        <f t="shared" si="20"/>
        <v>123</v>
      </c>
      <c r="AC294" s="65">
        <v>2</v>
      </c>
      <c r="AD294" s="424">
        <v>3156000</v>
      </c>
      <c r="AE294" s="65">
        <v>1</v>
      </c>
      <c r="AF294" s="78">
        <v>45838</v>
      </c>
      <c r="AG294" s="49">
        <f t="shared" si="21"/>
        <v>30</v>
      </c>
      <c r="AH294" s="65">
        <v>0</v>
      </c>
      <c r="AI294" s="68">
        <v>0</v>
      </c>
      <c r="AJ294" s="65" t="s">
        <v>89</v>
      </c>
      <c r="AK294" s="78" t="s">
        <v>89</v>
      </c>
      <c r="AL294" s="65">
        <v>0</v>
      </c>
      <c r="AM294" s="78" t="s">
        <v>89</v>
      </c>
      <c r="AN294" s="78" t="s">
        <v>89</v>
      </c>
      <c r="AO294" s="78" t="s">
        <v>89</v>
      </c>
      <c r="AP294" s="49">
        <f t="shared" si="22"/>
        <v>0</v>
      </c>
      <c r="AQ294" s="49">
        <f>+L294+AD294-AI294</f>
        <v>16726800</v>
      </c>
      <c r="AR294" s="65" t="s">
        <v>87</v>
      </c>
      <c r="AS294" s="68">
        <v>13570800</v>
      </c>
      <c r="AT294" s="65" t="s">
        <v>90</v>
      </c>
      <c r="AU294" s="68">
        <v>0</v>
      </c>
      <c r="AV294" s="75" t="s">
        <v>89</v>
      </c>
      <c r="AW294" s="423">
        <v>16726800</v>
      </c>
      <c r="AX294" s="79">
        <f t="shared" si="23"/>
        <v>0</v>
      </c>
      <c r="AY294" s="223">
        <f t="shared" si="24"/>
        <v>1</v>
      </c>
      <c r="AZ294" s="74">
        <v>1</v>
      </c>
      <c r="BA294" s="75" t="s">
        <v>89</v>
      </c>
      <c r="BB294" s="65" t="s">
        <v>103</v>
      </c>
      <c r="BC294" s="66" t="s">
        <v>13281</v>
      </c>
      <c r="BD294" s="221" t="s">
        <v>87</v>
      </c>
      <c r="BE294" s="221" t="s">
        <v>87</v>
      </c>
    </row>
    <row r="295" spans="2:57" x14ac:dyDescent="0.25">
      <c r="B295" s="221">
        <v>2025</v>
      </c>
      <c r="C295" s="221">
        <v>891780111</v>
      </c>
      <c r="D295" s="221" t="s">
        <v>78</v>
      </c>
      <c r="E295" s="65" t="s">
        <v>13280</v>
      </c>
      <c r="F295" s="65" t="s">
        <v>13279</v>
      </c>
      <c r="G295" s="306">
        <v>0</v>
      </c>
      <c r="H295" s="65" t="s">
        <v>81</v>
      </c>
      <c r="I295" s="221" t="s">
        <v>82</v>
      </c>
      <c r="J295" s="220" t="s">
        <v>83</v>
      </c>
      <c r="K295" s="66" t="s">
        <v>13278</v>
      </c>
      <c r="L295" s="68">
        <v>12800000</v>
      </c>
      <c r="M295" s="221" t="s">
        <v>85</v>
      </c>
      <c r="N295" s="66" t="s">
        <v>11179</v>
      </c>
      <c r="O295" s="66">
        <v>1082254408</v>
      </c>
      <c r="P295" s="65">
        <v>121</v>
      </c>
      <c r="Q295" s="78">
        <v>45679</v>
      </c>
      <c r="R295" s="66">
        <v>231640000</v>
      </c>
      <c r="S295" s="78">
        <v>45685</v>
      </c>
      <c r="T295" s="68">
        <v>12800000</v>
      </c>
      <c r="U295" s="65" t="s">
        <v>87</v>
      </c>
      <c r="V295" s="68">
        <v>39049658</v>
      </c>
      <c r="W295" s="67" t="s">
        <v>1986</v>
      </c>
      <c r="X295" s="70">
        <v>45685</v>
      </c>
      <c r="Y295" s="70">
        <v>45685</v>
      </c>
      <c r="Z295" s="70" t="s">
        <v>89</v>
      </c>
      <c r="AA295" s="70">
        <v>45838</v>
      </c>
      <c r="AB295" s="49">
        <f t="shared" si="20"/>
        <v>153</v>
      </c>
      <c r="AC295" s="65">
        <v>0</v>
      </c>
      <c r="AD295" s="424">
        <v>0</v>
      </c>
      <c r="AE295" s="65">
        <v>0</v>
      </c>
      <c r="AF295" s="78" t="s">
        <v>89</v>
      </c>
      <c r="AG295" s="49">
        <f t="shared" si="21"/>
        <v>0</v>
      </c>
      <c r="AH295" s="65">
        <v>0</v>
      </c>
      <c r="AI295" s="68">
        <v>0</v>
      </c>
      <c r="AJ295" s="65" t="s">
        <v>89</v>
      </c>
      <c r="AK295" s="78" t="s">
        <v>89</v>
      </c>
      <c r="AL295" s="65">
        <v>0</v>
      </c>
      <c r="AM295" s="78" t="s">
        <v>89</v>
      </c>
      <c r="AN295" s="78" t="s">
        <v>89</v>
      </c>
      <c r="AO295" s="78" t="s">
        <v>89</v>
      </c>
      <c r="AP295" s="49">
        <f t="shared" si="22"/>
        <v>0</v>
      </c>
      <c r="AQ295" s="49">
        <f>+L295+AD295-AI295</f>
        <v>12800000</v>
      </c>
      <c r="AR295" s="65" t="s">
        <v>87</v>
      </c>
      <c r="AS295" s="68">
        <v>12800000</v>
      </c>
      <c r="AT295" s="65" t="s">
        <v>90</v>
      </c>
      <c r="AU295" s="68">
        <v>0</v>
      </c>
      <c r="AV295" s="75" t="s">
        <v>89</v>
      </c>
      <c r="AW295" s="423">
        <v>12800000</v>
      </c>
      <c r="AX295" s="79">
        <f t="shared" si="23"/>
        <v>0</v>
      </c>
      <c r="AY295" s="223">
        <f t="shared" si="24"/>
        <v>1</v>
      </c>
      <c r="AZ295" s="74">
        <v>1</v>
      </c>
      <c r="BA295" s="75" t="s">
        <v>89</v>
      </c>
      <c r="BB295" s="65" t="s">
        <v>103</v>
      </c>
      <c r="BC295" s="66" t="s">
        <v>13277</v>
      </c>
      <c r="BD295" s="221" t="s">
        <v>87</v>
      </c>
      <c r="BE295" s="221" t="s">
        <v>87</v>
      </c>
    </row>
    <row r="296" spans="2:57" x14ac:dyDescent="0.25">
      <c r="B296" s="221">
        <v>2025</v>
      </c>
      <c r="C296" s="221">
        <v>891780111</v>
      </c>
      <c r="D296" s="221" t="s">
        <v>78</v>
      </c>
      <c r="E296" s="65" t="s">
        <v>13276</v>
      </c>
      <c r="F296" s="65" t="s">
        <v>13275</v>
      </c>
      <c r="G296" s="306">
        <v>0</v>
      </c>
      <c r="H296" s="65" t="s">
        <v>81</v>
      </c>
      <c r="I296" s="221" t="s">
        <v>82</v>
      </c>
      <c r="J296" s="220" t="s">
        <v>83</v>
      </c>
      <c r="K296" s="66" t="s">
        <v>13274</v>
      </c>
      <c r="L296" s="68">
        <v>40000000</v>
      </c>
      <c r="M296" s="221" t="s">
        <v>85</v>
      </c>
      <c r="N296" s="66" t="s">
        <v>13273</v>
      </c>
      <c r="O296" s="66">
        <v>1143224044</v>
      </c>
      <c r="P296" s="65">
        <v>132</v>
      </c>
      <c r="Q296" s="70">
        <v>45680</v>
      </c>
      <c r="R296" s="66">
        <v>307925000</v>
      </c>
      <c r="S296" s="78">
        <v>45685</v>
      </c>
      <c r="T296" s="68">
        <v>40000000</v>
      </c>
      <c r="U296" s="65" t="s">
        <v>87</v>
      </c>
      <c r="V296" s="68">
        <v>1082870070</v>
      </c>
      <c r="W296" s="67" t="s">
        <v>8403</v>
      </c>
      <c r="X296" s="70">
        <v>45685</v>
      </c>
      <c r="Y296" s="70">
        <v>45685</v>
      </c>
      <c r="Z296" s="70" t="s">
        <v>89</v>
      </c>
      <c r="AA296" s="70">
        <v>45900</v>
      </c>
      <c r="AB296" s="49">
        <f t="shared" si="20"/>
        <v>215</v>
      </c>
      <c r="AC296" s="65">
        <v>0</v>
      </c>
      <c r="AD296" s="424">
        <v>0</v>
      </c>
      <c r="AE296" s="65">
        <v>0</v>
      </c>
      <c r="AF296" s="78" t="s">
        <v>89</v>
      </c>
      <c r="AG296" s="49">
        <f t="shared" si="21"/>
        <v>0</v>
      </c>
      <c r="AH296" s="65">
        <v>0</v>
      </c>
      <c r="AI296" s="68">
        <v>0</v>
      </c>
      <c r="AJ296" s="65" t="s">
        <v>89</v>
      </c>
      <c r="AK296" s="78" t="s">
        <v>89</v>
      </c>
      <c r="AL296" s="65">
        <v>0</v>
      </c>
      <c r="AM296" s="78" t="s">
        <v>89</v>
      </c>
      <c r="AN296" s="78" t="s">
        <v>89</v>
      </c>
      <c r="AO296" s="78" t="s">
        <v>89</v>
      </c>
      <c r="AP296" s="49">
        <f t="shared" si="22"/>
        <v>0</v>
      </c>
      <c r="AQ296" s="49">
        <f>+L296+AD296-AI296</f>
        <v>40000000</v>
      </c>
      <c r="AR296" s="65" t="s">
        <v>87</v>
      </c>
      <c r="AS296" s="68">
        <v>40000000</v>
      </c>
      <c r="AT296" s="65" t="s">
        <v>90</v>
      </c>
      <c r="AU296" s="68">
        <v>0</v>
      </c>
      <c r="AV296" s="75" t="s">
        <v>89</v>
      </c>
      <c r="AW296" s="423">
        <v>40000000</v>
      </c>
      <c r="AX296" s="79">
        <f t="shared" si="23"/>
        <v>0</v>
      </c>
      <c r="AY296" s="223">
        <f t="shared" si="24"/>
        <v>1</v>
      </c>
      <c r="AZ296" s="74">
        <v>1</v>
      </c>
      <c r="BA296" s="75" t="s">
        <v>89</v>
      </c>
      <c r="BB296" s="65" t="s">
        <v>103</v>
      </c>
      <c r="BC296" s="66" t="s">
        <v>13272</v>
      </c>
      <c r="BD296" s="221" t="s">
        <v>87</v>
      </c>
      <c r="BE296" s="221" t="s">
        <v>87</v>
      </c>
    </row>
    <row r="297" spans="2:57" x14ac:dyDescent="0.25">
      <c r="B297" s="221">
        <v>2025</v>
      </c>
      <c r="C297" s="221">
        <v>891780111</v>
      </c>
      <c r="D297" s="221" t="s">
        <v>78</v>
      </c>
      <c r="E297" s="65" t="s">
        <v>13271</v>
      </c>
      <c r="F297" s="65" t="s">
        <v>13270</v>
      </c>
      <c r="G297" s="306">
        <v>0</v>
      </c>
      <c r="H297" s="65" t="s">
        <v>81</v>
      </c>
      <c r="I297" s="221" t="s">
        <v>82</v>
      </c>
      <c r="J297" s="220" t="s">
        <v>83</v>
      </c>
      <c r="K297" s="66" t="s">
        <v>13269</v>
      </c>
      <c r="L297" s="68">
        <v>14096800</v>
      </c>
      <c r="M297" s="221" t="s">
        <v>85</v>
      </c>
      <c r="N297" s="66" t="s">
        <v>10338</v>
      </c>
      <c r="O297" s="66">
        <v>7628973</v>
      </c>
      <c r="P297" s="65">
        <v>28</v>
      </c>
      <c r="Q297" s="78">
        <v>45670</v>
      </c>
      <c r="R297" s="66">
        <v>5573604000</v>
      </c>
      <c r="S297" s="78">
        <v>45685</v>
      </c>
      <c r="T297" s="68">
        <v>14096800</v>
      </c>
      <c r="U297" s="65" t="s">
        <v>87</v>
      </c>
      <c r="V297" s="68">
        <v>85465146</v>
      </c>
      <c r="W297" s="67" t="s">
        <v>8366</v>
      </c>
      <c r="X297" s="70">
        <v>45685</v>
      </c>
      <c r="Y297" s="70">
        <v>45685</v>
      </c>
      <c r="Z297" s="70" t="s">
        <v>89</v>
      </c>
      <c r="AA297" s="70">
        <v>45808</v>
      </c>
      <c r="AB297" s="49">
        <f t="shared" si="20"/>
        <v>123</v>
      </c>
      <c r="AC297" s="65">
        <v>2</v>
      </c>
      <c r="AD297" s="424">
        <v>3156000</v>
      </c>
      <c r="AE297" s="65">
        <v>1</v>
      </c>
      <c r="AF297" s="78">
        <v>45838</v>
      </c>
      <c r="AG297" s="49">
        <f t="shared" si="21"/>
        <v>30</v>
      </c>
      <c r="AH297" s="65">
        <v>0</v>
      </c>
      <c r="AI297" s="68">
        <v>0</v>
      </c>
      <c r="AJ297" s="65" t="s">
        <v>89</v>
      </c>
      <c r="AK297" s="78" t="s">
        <v>89</v>
      </c>
      <c r="AL297" s="65">
        <v>0</v>
      </c>
      <c r="AM297" s="78" t="s">
        <v>89</v>
      </c>
      <c r="AN297" s="78" t="s">
        <v>89</v>
      </c>
      <c r="AO297" s="78" t="s">
        <v>89</v>
      </c>
      <c r="AP297" s="49">
        <f t="shared" si="22"/>
        <v>0</v>
      </c>
      <c r="AQ297" s="49">
        <f>+L297+AD297-AI297</f>
        <v>17252800</v>
      </c>
      <c r="AR297" s="65" t="s">
        <v>87</v>
      </c>
      <c r="AS297" s="68">
        <v>14096800</v>
      </c>
      <c r="AT297" s="65" t="s">
        <v>90</v>
      </c>
      <c r="AU297" s="68">
        <v>0</v>
      </c>
      <c r="AV297" s="75" t="s">
        <v>89</v>
      </c>
      <c r="AW297" s="423">
        <v>17252800</v>
      </c>
      <c r="AX297" s="79">
        <f t="shared" si="23"/>
        <v>0</v>
      </c>
      <c r="AY297" s="223">
        <f t="shared" si="24"/>
        <v>1</v>
      </c>
      <c r="AZ297" s="74">
        <v>1</v>
      </c>
      <c r="BA297" s="75" t="s">
        <v>89</v>
      </c>
      <c r="BB297" s="65" t="s">
        <v>103</v>
      </c>
      <c r="BC297" s="66" t="s">
        <v>13268</v>
      </c>
      <c r="BD297" s="221" t="s">
        <v>87</v>
      </c>
      <c r="BE297" s="221" t="s">
        <v>87</v>
      </c>
    </row>
    <row r="298" spans="2:57" x14ac:dyDescent="0.25">
      <c r="B298" s="221">
        <v>2025</v>
      </c>
      <c r="C298" s="221">
        <v>891780111</v>
      </c>
      <c r="D298" s="221" t="s">
        <v>78</v>
      </c>
      <c r="E298" s="65" t="s">
        <v>13267</v>
      </c>
      <c r="F298" s="65" t="s">
        <v>13266</v>
      </c>
      <c r="G298" s="306">
        <v>0</v>
      </c>
      <c r="H298" s="65" t="s">
        <v>81</v>
      </c>
      <c r="I298" s="221" t="s">
        <v>82</v>
      </c>
      <c r="J298" s="220" t="s">
        <v>83</v>
      </c>
      <c r="K298" s="66" t="s">
        <v>13265</v>
      </c>
      <c r="L298" s="68">
        <v>27300000</v>
      </c>
      <c r="M298" s="221" t="s">
        <v>85</v>
      </c>
      <c r="N298" s="66" t="s">
        <v>10814</v>
      </c>
      <c r="O298" s="66">
        <v>7603745</v>
      </c>
      <c r="P298" s="65">
        <v>28</v>
      </c>
      <c r="Q298" s="78">
        <v>45670</v>
      </c>
      <c r="R298" s="66">
        <v>5573604000</v>
      </c>
      <c r="S298" s="78">
        <v>45685</v>
      </c>
      <c r="T298" s="68">
        <v>27300000</v>
      </c>
      <c r="U298" s="65" t="s">
        <v>87</v>
      </c>
      <c r="V298" s="68">
        <v>12621405</v>
      </c>
      <c r="W298" s="67" t="s">
        <v>8409</v>
      </c>
      <c r="X298" s="70">
        <v>45685</v>
      </c>
      <c r="Y298" s="70">
        <v>45685</v>
      </c>
      <c r="Z298" s="70" t="s">
        <v>89</v>
      </c>
      <c r="AA298" s="70">
        <v>45808</v>
      </c>
      <c r="AB298" s="49">
        <f t="shared" si="20"/>
        <v>123</v>
      </c>
      <c r="AC298" s="65">
        <v>2</v>
      </c>
      <c r="AD298" s="424">
        <v>6300000</v>
      </c>
      <c r="AE298" s="65">
        <v>1</v>
      </c>
      <c r="AF298" s="78">
        <v>45838</v>
      </c>
      <c r="AG298" s="49">
        <f t="shared" si="21"/>
        <v>30</v>
      </c>
      <c r="AH298" s="65">
        <v>0</v>
      </c>
      <c r="AI298" s="68">
        <v>0</v>
      </c>
      <c r="AJ298" s="65" t="s">
        <v>89</v>
      </c>
      <c r="AK298" s="78" t="s">
        <v>89</v>
      </c>
      <c r="AL298" s="65">
        <v>0</v>
      </c>
      <c r="AM298" s="78" t="s">
        <v>89</v>
      </c>
      <c r="AN298" s="78" t="s">
        <v>89</v>
      </c>
      <c r="AO298" s="78" t="s">
        <v>89</v>
      </c>
      <c r="AP298" s="49">
        <f t="shared" si="22"/>
        <v>0</v>
      </c>
      <c r="AQ298" s="49">
        <f>+L298+AD298-AI298</f>
        <v>33600000</v>
      </c>
      <c r="AR298" s="65" t="s">
        <v>87</v>
      </c>
      <c r="AS298" s="68">
        <v>27300000</v>
      </c>
      <c r="AT298" s="65" t="s">
        <v>90</v>
      </c>
      <c r="AU298" s="68">
        <v>0</v>
      </c>
      <c r="AV298" s="75" t="s">
        <v>89</v>
      </c>
      <c r="AW298" s="423">
        <v>33600000</v>
      </c>
      <c r="AX298" s="79">
        <f t="shared" si="23"/>
        <v>0</v>
      </c>
      <c r="AY298" s="223">
        <f t="shared" si="24"/>
        <v>1</v>
      </c>
      <c r="AZ298" s="74">
        <v>1</v>
      </c>
      <c r="BA298" s="75" t="s">
        <v>89</v>
      </c>
      <c r="BB298" s="65" t="s">
        <v>103</v>
      </c>
      <c r="BC298" s="66" t="s">
        <v>13264</v>
      </c>
      <c r="BD298" s="221" t="s">
        <v>87</v>
      </c>
      <c r="BE298" s="221" t="s">
        <v>87</v>
      </c>
    </row>
    <row r="299" spans="2:57" x14ac:dyDescent="0.25">
      <c r="B299" s="221">
        <v>2025</v>
      </c>
      <c r="C299" s="221">
        <v>891780111</v>
      </c>
      <c r="D299" s="221" t="s">
        <v>78</v>
      </c>
      <c r="E299" s="65" t="s">
        <v>13263</v>
      </c>
      <c r="F299" s="65" t="s">
        <v>13262</v>
      </c>
      <c r="G299" s="306">
        <v>0</v>
      </c>
      <c r="H299" s="65" t="s">
        <v>81</v>
      </c>
      <c r="I299" s="221" t="s">
        <v>82</v>
      </c>
      <c r="J299" s="220" t="s">
        <v>83</v>
      </c>
      <c r="K299" s="66" t="s">
        <v>13261</v>
      </c>
      <c r="L299" s="68">
        <v>6800000</v>
      </c>
      <c r="M299" s="221" t="s">
        <v>85</v>
      </c>
      <c r="N299" s="66" t="s">
        <v>11604</v>
      </c>
      <c r="O299" s="66">
        <v>1114816077</v>
      </c>
      <c r="P299" s="65">
        <v>132</v>
      </c>
      <c r="Q299" s="70">
        <v>45680</v>
      </c>
      <c r="R299" s="66">
        <v>307925000</v>
      </c>
      <c r="S299" s="78">
        <v>45687</v>
      </c>
      <c r="T299" s="68">
        <v>6800000</v>
      </c>
      <c r="U299" s="65" t="s">
        <v>87</v>
      </c>
      <c r="V299" s="68">
        <v>1082870070</v>
      </c>
      <c r="W299" s="67" t="s">
        <v>8403</v>
      </c>
      <c r="X299" s="70">
        <v>45687</v>
      </c>
      <c r="Y299" s="70">
        <v>45687</v>
      </c>
      <c r="Z299" s="70" t="s">
        <v>89</v>
      </c>
      <c r="AA299" s="70">
        <v>45716</v>
      </c>
      <c r="AB299" s="49">
        <f t="shared" si="20"/>
        <v>29</v>
      </c>
      <c r="AC299" s="65">
        <v>0</v>
      </c>
      <c r="AD299" s="424">
        <v>0</v>
      </c>
      <c r="AE299" s="65">
        <v>0</v>
      </c>
      <c r="AF299" s="78" t="s">
        <v>89</v>
      </c>
      <c r="AG299" s="49">
        <f t="shared" si="21"/>
        <v>0</v>
      </c>
      <c r="AH299" s="65">
        <v>0</v>
      </c>
      <c r="AI299" s="68">
        <v>0</v>
      </c>
      <c r="AJ299" s="65" t="s">
        <v>89</v>
      </c>
      <c r="AK299" s="78" t="s">
        <v>89</v>
      </c>
      <c r="AL299" s="65">
        <v>0</v>
      </c>
      <c r="AM299" s="78" t="s">
        <v>89</v>
      </c>
      <c r="AN299" s="78" t="s">
        <v>89</v>
      </c>
      <c r="AO299" s="78" t="s">
        <v>89</v>
      </c>
      <c r="AP299" s="49">
        <f t="shared" si="22"/>
        <v>0</v>
      </c>
      <c r="AQ299" s="49">
        <f>+L299+AD299-AI299</f>
        <v>6800000</v>
      </c>
      <c r="AR299" s="65" t="s">
        <v>87</v>
      </c>
      <c r="AS299" s="68">
        <v>6800000</v>
      </c>
      <c r="AT299" s="65" t="s">
        <v>90</v>
      </c>
      <c r="AU299" s="68">
        <v>0</v>
      </c>
      <c r="AV299" s="75" t="s">
        <v>89</v>
      </c>
      <c r="AW299" s="423">
        <v>6800000</v>
      </c>
      <c r="AX299" s="79">
        <f t="shared" si="23"/>
        <v>0</v>
      </c>
      <c r="AY299" s="223">
        <f t="shared" si="24"/>
        <v>1</v>
      </c>
      <c r="AZ299" s="74">
        <v>1</v>
      </c>
      <c r="BA299" s="75" t="s">
        <v>89</v>
      </c>
      <c r="BB299" s="65" t="s">
        <v>103</v>
      </c>
      <c r="BC299" s="66" t="s">
        <v>13260</v>
      </c>
      <c r="BD299" s="221" t="s">
        <v>87</v>
      </c>
      <c r="BE299" s="221" t="s">
        <v>87</v>
      </c>
    </row>
    <row r="300" spans="2:57" x14ac:dyDescent="0.25">
      <c r="B300" s="221">
        <v>2025</v>
      </c>
      <c r="C300" s="221">
        <v>891780111</v>
      </c>
      <c r="D300" s="221" t="s">
        <v>78</v>
      </c>
      <c r="E300" s="65" t="s">
        <v>13259</v>
      </c>
      <c r="F300" s="65" t="s">
        <v>13258</v>
      </c>
      <c r="G300" s="306">
        <v>0</v>
      </c>
      <c r="H300" s="65" t="s">
        <v>81</v>
      </c>
      <c r="I300" s="221" t="s">
        <v>82</v>
      </c>
      <c r="J300" s="220" t="s">
        <v>83</v>
      </c>
      <c r="K300" s="66" t="s">
        <v>13257</v>
      </c>
      <c r="L300" s="68">
        <v>4800000</v>
      </c>
      <c r="M300" s="221" t="s">
        <v>85</v>
      </c>
      <c r="N300" s="66" t="s">
        <v>3239</v>
      </c>
      <c r="O300" s="66">
        <v>33224219</v>
      </c>
      <c r="P300" s="65">
        <v>132</v>
      </c>
      <c r="Q300" s="70">
        <v>45680</v>
      </c>
      <c r="R300" s="66">
        <v>307925000</v>
      </c>
      <c r="S300" s="78">
        <v>45687</v>
      </c>
      <c r="T300" s="68">
        <v>4800000</v>
      </c>
      <c r="U300" s="65" t="s">
        <v>87</v>
      </c>
      <c r="V300" s="68">
        <v>1082870070</v>
      </c>
      <c r="W300" s="67" t="s">
        <v>8403</v>
      </c>
      <c r="X300" s="70">
        <v>45687</v>
      </c>
      <c r="Y300" s="70">
        <v>45687</v>
      </c>
      <c r="Z300" s="70" t="s">
        <v>89</v>
      </c>
      <c r="AA300" s="70">
        <v>45716</v>
      </c>
      <c r="AB300" s="49">
        <f t="shared" si="20"/>
        <v>29</v>
      </c>
      <c r="AC300" s="65">
        <v>0</v>
      </c>
      <c r="AD300" s="424">
        <v>0</v>
      </c>
      <c r="AE300" s="65">
        <v>0</v>
      </c>
      <c r="AF300" s="78" t="s">
        <v>89</v>
      </c>
      <c r="AG300" s="49">
        <f t="shared" si="21"/>
        <v>0</v>
      </c>
      <c r="AH300" s="65">
        <v>0</v>
      </c>
      <c r="AI300" s="68">
        <v>0</v>
      </c>
      <c r="AJ300" s="65" t="s">
        <v>89</v>
      </c>
      <c r="AK300" s="78" t="s">
        <v>89</v>
      </c>
      <c r="AL300" s="65">
        <v>0</v>
      </c>
      <c r="AM300" s="78" t="s">
        <v>89</v>
      </c>
      <c r="AN300" s="78" t="s">
        <v>89</v>
      </c>
      <c r="AO300" s="78" t="s">
        <v>89</v>
      </c>
      <c r="AP300" s="49">
        <f t="shared" si="22"/>
        <v>0</v>
      </c>
      <c r="AQ300" s="49">
        <f>+L300+AD300-AI300</f>
        <v>4800000</v>
      </c>
      <c r="AR300" s="65" t="s">
        <v>87</v>
      </c>
      <c r="AS300" s="68">
        <v>4800000</v>
      </c>
      <c r="AT300" s="65" t="s">
        <v>90</v>
      </c>
      <c r="AU300" s="68">
        <v>0</v>
      </c>
      <c r="AV300" s="75" t="s">
        <v>89</v>
      </c>
      <c r="AW300" s="423">
        <v>4800000</v>
      </c>
      <c r="AX300" s="79">
        <f t="shared" si="23"/>
        <v>0</v>
      </c>
      <c r="AY300" s="223">
        <f t="shared" si="24"/>
        <v>1</v>
      </c>
      <c r="AZ300" s="74">
        <v>1</v>
      </c>
      <c r="BA300" s="75" t="s">
        <v>89</v>
      </c>
      <c r="BB300" s="65" t="s">
        <v>103</v>
      </c>
      <c r="BC300" s="66" t="s">
        <v>13256</v>
      </c>
      <c r="BD300" s="221" t="s">
        <v>87</v>
      </c>
      <c r="BE300" s="221" t="s">
        <v>87</v>
      </c>
    </row>
    <row r="301" spans="2:57" x14ac:dyDescent="0.25">
      <c r="B301" s="221">
        <v>2025</v>
      </c>
      <c r="C301" s="221">
        <v>891780111</v>
      </c>
      <c r="D301" s="221" t="s">
        <v>78</v>
      </c>
      <c r="E301" s="65" t="s">
        <v>13255</v>
      </c>
      <c r="F301" s="65" t="s">
        <v>13254</v>
      </c>
      <c r="G301" s="306">
        <v>0</v>
      </c>
      <c r="H301" s="65" t="s">
        <v>81</v>
      </c>
      <c r="I301" s="221" t="s">
        <v>82</v>
      </c>
      <c r="J301" s="220" t="s">
        <v>83</v>
      </c>
      <c r="K301" s="66" t="s">
        <v>13253</v>
      </c>
      <c r="L301" s="68">
        <v>5000000</v>
      </c>
      <c r="M301" s="221" t="s">
        <v>85</v>
      </c>
      <c r="N301" s="66" t="s">
        <v>11754</v>
      </c>
      <c r="O301" s="66">
        <v>1052983008</v>
      </c>
      <c r="P301" s="65">
        <v>132</v>
      </c>
      <c r="Q301" s="70">
        <v>45680</v>
      </c>
      <c r="R301" s="66">
        <v>307925000</v>
      </c>
      <c r="S301" s="78">
        <v>45687</v>
      </c>
      <c r="T301" s="68">
        <v>5000000</v>
      </c>
      <c r="U301" s="65" t="s">
        <v>87</v>
      </c>
      <c r="V301" s="68">
        <v>1082870070</v>
      </c>
      <c r="W301" s="67" t="s">
        <v>8403</v>
      </c>
      <c r="X301" s="70">
        <v>45687</v>
      </c>
      <c r="Y301" s="70">
        <v>45687</v>
      </c>
      <c r="Z301" s="70" t="s">
        <v>89</v>
      </c>
      <c r="AA301" s="70">
        <v>45716</v>
      </c>
      <c r="AB301" s="49">
        <f t="shared" si="20"/>
        <v>29</v>
      </c>
      <c r="AC301" s="65">
        <v>0</v>
      </c>
      <c r="AD301" s="424">
        <v>0</v>
      </c>
      <c r="AE301" s="65">
        <v>0</v>
      </c>
      <c r="AF301" s="78" t="s">
        <v>89</v>
      </c>
      <c r="AG301" s="49">
        <f t="shared" si="21"/>
        <v>0</v>
      </c>
      <c r="AH301" s="65">
        <v>0</v>
      </c>
      <c r="AI301" s="68">
        <v>0</v>
      </c>
      <c r="AJ301" s="65" t="s">
        <v>89</v>
      </c>
      <c r="AK301" s="78" t="s">
        <v>89</v>
      </c>
      <c r="AL301" s="65">
        <v>0</v>
      </c>
      <c r="AM301" s="78" t="s">
        <v>89</v>
      </c>
      <c r="AN301" s="78" t="s">
        <v>89</v>
      </c>
      <c r="AO301" s="78" t="s">
        <v>89</v>
      </c>
      <c r="AP301" s="49">
        <f t="shared" si="22"/>
        <v>0</v>
      </c>
      <c r="AQ301" s="49">
        <f>+L301+AD301-AI301</f>
        <v>5000000</v>
      </c>
      <c r="AR301" s="65" t="s">
        <v>87</v>
      </c>
      <c r="AS301" s="68">
        <v>5000000</v>
      </c>
      <c r="AT301" s="65" t="s">
        <v>90</v>
      </c>
      <c r="AU301" s="68">
        <v>0</v>
      </c>
      <c r="AV301" s="75" t="s">
        <v>89</v>
      </c>
      <c r="AW301" s="423">
        <v>5000000</v>
      </c>
      <c r="AX301" s="79">
        <f t="shared" si="23"/>
        <v>0</v>
      </c>
      <c r="AY301" s="223">
        <f t="shared" si="24"/>
        <v>1</v>
      </c>
      <c r="AZ301" s="74">
        <v>1</v>
      </c>
      <c r="BA301" s="75" t="s">
        <v>89</v>
      </c>
      <c r="BB301" s="65" t="s">
        <v>103</v>
      </c>
      <c r="BC301" s="66" t="s">
        <v>13252</v>
      </c>
      <c r="BD301" s="221" t="s">
        <v>87</v>
      </c>
      <c r="BE301" s="221" t="s">
        <v>87</v>
      </c>
    </row>
    <row r="302" spans="2:57" x14ac:dyDescent="0.25">
      <c r="B302" s="221">
        <v>2025</v>
      </c>
      <c r="C302" s="221">
        <v>891780111</v>
      </c>
      <c r="D302" s="221" t="s">
        <v>78</v>
      </c>
      <c r="E302" s="65" t="s">
        <v>13251</v>
      </c>
      <c r="F302" s="65" t="s">
        <v>13250</v>
      </c>
      <c r="G302" s="306">
        <v>0</v>
      </c>
      <c r="H302" s="65" t="s">
        <v>81</v>
      </c>
      <c r="I302" s="221" t="s">
        <v>82</v>
      </c>
      <c r="J302" s="220" t="s">
        <v>83</v>
      </c>
      <c r="K302" s="66" t="s">
        <v>13249</v>
      </c>
      <c r="L302" s="68">
        <v>10800000</v>
      </c>
      <c r="M302" s="221" t="s">
        <v>85</v>
      </c>
      <c r="N302" s="66" t="s">
        <v>2596</v>
      </c>
      <c r="O302" s="66">
        <v>1082875832</v>
      </c>
      <c r="P302" s="65">
        <v>132</v>
      </c>
      <c r="Q302" s="70">
        <v>45680</v>
      </c>
      <c r="R302" s="66">
        <v>307925000</v>
      </c>
      <c r="S302" s="78">
        <v>45687</v>
      </c>
      <c r="T302" s="68">
        <v>10800000</v>
      </c>
      <c r="U302" s="65" t="s">
        <v>87</v>
      </c>
      <c r="V302" s="68">
        <v>1082870070</v>
      </c>
      <c r="W302" s="67" t="s">
        <v>8403</v>
      </c>
      <c r="X302" s="70">
        <v>45687</v>
      </c>
      <c r="Y302" s="70">
        <v>45687</v>
      </c>
      <c r="Z302" s="70" t="s">
        <v>89</v>
      </c>
      <c r="AA302" s="70">
        <v>45716</v>
      </c>
      <c r="AB302" s="49">
        <f t="shared" si="20"/>
        <v>29</v>
      </c>
      <c r="AC302" s="65">
        <v>0</v>
      </c>
      <c r="AD302" s="424">
        <v>0</v>
      </c>
      <c r="AE302" s="65">
        <v>0</v>
      </c>
      <c r="AF302" s="78" t="s">
        <v>89</v>
      </c>
      <c r="AG302" s="49">
        <f t="shared" si="21"/>
        <v>0</v>
      </c>
      <c r="AH302" s="65">
        <v>0</v>
      </c>
      <c r="AI302" s="68">
        <v>0</v>
      </c>
      <c r="AJ302" s="65" t="s">
        <v>89</v>
      </c>
      <c r="AK302" s="78" t="s">
        <v>89</v>
      </c>
      <c r="AL302" s="65">
        <v>0</v>
      </c>
      <c r="AM302" s="78" t="s">
        <v>89</v>
      </c>
      <c r="AN302" s="78" t="s">
        <v>89</v>
      </c>
      <c r="AO302" s="78" t="s">
        <v>89</v>
      </c>
      <c r="AP302" s="49">
        <f t="shared" si="22"/>
        <v>0</v>
      </c>
      <c r="AQ302" s="49">
        <f>+L302+AD302-AI302</f>
        <v>10800000</v>
      </c>
      <c r="AR302" s="65" t="s">
        <v>87</v>
      </c>
      <c r="AS302" s="68">
        <v>10800000</v>
      </c>
      <c r="AT302" s="65" t="s">
        <v>90</v>
      </c>
      <c r="AU302" s="68">
        <v>0</v>
      </c>
      <c r="AV302" s="75" t="s">
        <v>89</v>
      </c>
      <c r="AW302" s="423">
        <v>10800000</v>
      </c>
      <c r="AX302" s="79">
        <f t="shared" si="23"/>
        <v>0</v>
      </c>
      <c r="AY302" s="223">
        <f t="shared" si="24"/>
        <v>1</v>
      </c>
      <c r="AZ302" s="74">
        <v>1</v>
      </c>
      <c r="BA302" s="75" t="s">
        <v>89</v>
      </c>
      <c r="BB302" s="65" t="s">
        <v>103</v>
      </c>
      <c r="BC302" s="66" t="s">
        <v>13248</v>
      </c>
      <c r="BD302" s="221" t="s">
        <v>87</v>
      </c>
      <c r="BE302" s="221" t="s">
        <v>87</v>
      </c>
    </row>
    <row r="303" spans="2:57" x14ac:dyDescent="0.25">
      <c r="B303" s="221">
        <v>2025</v>
      </c>
      <c r="C303" s="221">
        <v>891780111</v>
      </c>
      <c r="D303" s="221" t="s">
        <v>78</v>
      </c>
      <c r="E303" s="65" t="s">
        <v>13247</v>
      </c>
      <c r="F303" s="65" t="s">
        <v>13246</v>
      </c>
      <c r="G303" s="306">
        <v>0</v>
      </c>
      <c r="H303" s="65" t="s">
        <v>81</v>
      </c>
      <c r="I303" s="221" t="s">
        <v>82</v>
      </c>
      <c r="J303" s="220" t="s">
        <v>83</v>
      </c>
      <c r="K303" s="66" t="s">
        <v>13245</v>
      </c>
      <c r="L303" s="68">
        <v>10000000</v>
      </c>
      <c r="M303" s="221" t="s">
        <v>85</v>
      </c>
      <c r="N303" s="66" t="s">
        <v>12052</v>
      </c>
      <c r="O303" s="66">
        <v>1082984896</v>
      </c>
      <c r="P303" s="65">
        <v>132</v>
      </c>
      <c r="Q303" s="70">
        <v>45680</v>
      </c>
      <c r="R303" s="66">
        <v>307925000</v>
      </c>
      <c r="S303" s="78">
        <v>45687</v>
      </c>
      <c r="T303" s="68">
        <v>10000000</v>
      </c>
      <c r="U303" s="65" t="s">
        <v>87</v>
      </c>
      <c r="V303" s="68">
        <v>1082870070</v>
      </c>
      <c r="W303" s="67" t="s">
        <v>8403</v>
      </c>
      <c r="X303" s="70">
        <v>45687</v>
      </c>
      <c r="Y303" s="70">
        <v>45687</v>
      </c>
      <c r="Z303" s="70" t="s">
        <v>89</v>
      </c>
      <c r="AA303" s="70">
        <v>45716</v>
      </c>
      <c r="AB303" s="49">
        <f t="shared" si="20"/>
        <v>29</v>
      </c>
      <c r="AC303" s="65">
        <v>0</v>
      </c>
      <c r="AD303" s="424">
        <v>0</v>
      </c>
      <c r="AE303" s="65">
        <v>0</v>
      </c>
      <c r="AF303" s="78" t="s">
        <v>89</v>
      </c>
      <c r="AG303" s="49">
        <f t="shared" si="21"/>
        <v>0</v>
      </c>
      <c r="AH303" s="65">
        <v>0</v>
      </c>
      <c r="AI303" s="68">
        <v>0</v>
      </c>
      <c r="AJ303" s="65" t="s">
        <v>89</v>
      </c>
      <c r="AK303" s="78" t="s">
        <v>89</v>
      </c>
      <c r="AL303" s="65">
        <v>0</v>
      </c>
      <c r="AM303" s="78" t="s">
        <v>89</v>
      </c>
      <c r="AN303" s="78" t="s">
        <v>89</v>
      </c>
      <c r="AO303" s="78" t="s">
        <v>89</v>
      </c>
      <c r="AP303" s="49">
        <f t="shared" si="22"/>
        <v>0</v>
      </c>
      <c r="AQ303" s="49">
        <f>+L303+AD303-AI303</f>
        <v>10000000</v>
      </c>
      <c r="AR303" s="65" t="s">
        <v>87</v>
      </c>
      <c r="AS303" s="68">
        <v>10000000</v>
      </c>
      <c r="AT303" s="65" t="s">
        <v>90</v>
      </c>
      <c r="AU303" s="68">
        <v>0</v>
      </c>
      <c r="AV303" s="75" t="s">
        <v>89</v>
      </c>
      <c r="AW303" s="423">
        <v>10000000</v>
      </c>
      <c r="AX303" s="79">
        <f t="shared" si="23"/>
        <v>0</v>
      </c>
      <c r="AY303" s="223">
        <f t="shared" si="24"/>
        <v>1</v>
      </c>
      <c r="AZ303" s="74">
        <v>1</v>
      </c>
      <c r="BA303" s="75" t="s">
        <v>89</v>
      </c>
      <c r="BB303" s="65" t="s">
        <v>103</v>
      </c>
      <c r="BC303" s="66" t="s">
        <v>13244</v>
      </c>
      <c r="BD303" s="221" t="s">
        <v>87</v>
      </c>
      <c r="BE303" s="221" t="s">
        <v>87</v>
      </c>
    </row>
    <row r="304" spans="2:57" x14ac:dyDescent="0.25">
      <c r="B304" s="221">
        <v>2025</v>
      </c>
      <c r="C304" s="221">
        <v>891780111</v>
      </c>
      <c r="D304" s="221" t="s">
        <v>78</v>
      </c>
      <c r="E304" s="65" t="s">
        <v>13243</v>
      </c>
      <c r="F304" s="65" t="s">
        <v>13242</v>
      </c>
      <c r="G304" s="306">
        <v>0</v>
      </c>
      <c r="H304" s="65" t="s">
        <v>81</v>
      </c>
      <c r="I304" s="221" t="s">
        <v>82</v>
      </c>
      <c r="J304" s="220" t="s">
        <v>83</v>
      </c>
      <c r="K304" s="66" t="s">
        <v>13241</v>
      </c>
      <c r="L304" s="68">
        <v>7000000</v>
      </c>
      <c r="M304" s="221" t="s">
        <v>85</v>
      </c>
      <c r="N304" s="66" t="s">
        <v>13240</v>
      </c>
      <c r="O304" s="66">
        <v>1221977218</v>
      </c>
      <c r="P304" s="65">
        <v>121</v>
      </c>
      <c r="Q304" s="78">
        <v>45679</v>
      </c>
      <c r="R304" s="66">
        <v>231640000</v>
      </c>
      <c r="S304" s="78">
        <v>45691</v>
      </c>
      <c r="T304" s="68">
        <v>7000000</v>
      </c>
      <c r="U304" s="65" t="s">
        <v>87</v>
      </c>
      <c r="V304" s="68">
        <v>91156594</v>
      </c>
      <c r="W304" s="67" t="s">
        <v>13239</v>
      </c>
      <c r="X304" s="70">
        <v>45691</v>
      </c>
      <c r="Y304" s="70">
        <v>45691</v>
      </c>
      <c r="Z304" s="70" t="s">
        <v>89</v>
      </c>
      <c r="AA304" s="70">
        <v>45747</v>
      </c>
      <c r="AB304" s="49">
        <f t="shared" si="20"/>
        <v>56</v>
      </c>
      <c r="AC304" s="65">
        <v>0</v>
      </c>
      <c r="AD304" s="424">
        <v>0</v>
      </c>
      <c r="AE304" s="65">
        <v>0</v>
      </c>
      <c r="AF304" s="78" t="s">
        <v>89</v>
      </c>
      <c r="AG304" s="49">
        <f t="shared" si="21"/>
        <v>0</v>
      </c>
      <c r="AH304" s="65">
        <v>0</v>
      </c>
      <c r="AI304" s="68">
        <v>0</v>
      </c>
      <c r="AJ304" s="65" t="s">
        <v>89</v>
      </c>
      <c r="AK304" s="78" t="s">
        <v>89</v>
      </c>
      <c r="AL304" s="65">
        <v>0</v>
      </c>
      <c r="AM304" s="78" t="s">
        <v>89</v>
      </c>
      <c r="AN304" s="78" t="s">
        <v>89</v>
      </c>
      <c r="AO304" s="78" t="s">
        <v>89</v>
      </c>
      <c r="AP304" s="49">
        <f t="shared" si="22"/>
        <v>0</v>
      </c>
      <c r="AQ304" s="49">
        <f>+L304+AD304-AI304</f>
        <v>7000000</v>
      </c>
      <c r="AR304" s="65" t="s">
        <v>87</v>
      </c>
      <c r="AS304" s="68">
        <v>7000000</v>
      </c>
      <c r="AT304" s="65" t="s">
        <v>90</v>
      </c>
      <c r="AU304" s="68">
        <v>0</v>
      </c>
      <c r="AV304" s="75" t="s">
        <v>89</v>
      </c>
      <c r="AW304" s="423">
        <v>7000000</v>
      </c>
      <c r="AX304" s="79">
        <f t="shared" si="23"/>
        <v>0</v>
      </c>
      <c r="AY304" s="223">
        <f t="shared" si="24"/>
        <v>1</v>
      </c>
      <c r="AZ304" s="74">
        <v>1</v>
      </c>
      <c r="BA304" s="75" t="s">
        <v>89</v>
      </c>
      <c r="BB304" s="65" t="s">
        <v>103</v>
      </c>
      <c r="BC304" s="66" t="s">
        <v>13238</v>
      </c>
      <c r="BD304" s="221" t="s">
        <v>87</v>
      </c>
      <c r="BE304" s="221" t="s">
        <v>87</v>
      </c>
    </row>
    <row r="305" spans="2:57" x14ac:dyDescent="0.25">
      <c r="B305" s="221">
        <v>2025</v>
      </c>
      <c r="C305" s="221">
        <v>891780111</v>
      </c>
      <c r="D305" s="221" t="s">
        <v>78</v>
      </c>
      <c r="E305" s="65" t="s">
        <v>13237</v>
      </c>
      <c r="F305" s="65" t="s">
        <v>13236</v>
      </c>
      <c r="G305" s="306">
        <v>0</v>
      </c>
      <c r="H305" s="65" t="s">
        <v>81</v>
      </c>
      <c r="I305" s="221" t="s">
        <v>82</v>
      </c>
      <c r="J305" s="220" t="s">
        <v>83</v>
      </c>
      <c r="K305" s="66" t="s">
        <v>13235</v>
      </c>
      <c r="L305" s="68">
        <v>12624000</v>
      </c>
      <c r="M305" s="221" t="s">
        <v>85</v>
      </c>
      <c r="N305" s="66" t="s">
        <v>11618</v>
      </c>
      <c r="O305" s="66">
        <v>1004277271</v>
      </c>
      <c r="P305" s="65">
        <v>28</v>
      </c>
      <c r="Q305" s="78">
        <v>45670</v>
      </c>
      <c r="R305" s="66">
        <v>5573604000</v>
      </c>
      <c r="S305" s="78">
        <v>45691</v>
      </c>
      <c r="T305" s="68">
        <v>12624000</v>
      </c>
      <c r="U305" s="65" t="s">
        <v>87</v>
      </c>
      <c r="V305" s="68">
        <v>57461216</v>
      </c>
      <c r="W305" s="67" t="s">
        <v>8478</v>
      </c>
      <c r="X305" s="70">
        <v>45691</v>
      </c>
      <c r="Y305" s="70">
        <v>45691</v>
      </c>
      <c r="Z305" s="70" t="s">
        <v>89</v>
      </c>
      <c r="AA305" s="70">
        <v>45808</v>
      </c>
      <c r="AB305" s="49">
        <f t="shared" si="20"/>
        <v>117</v>
      </c>
      <c r="AC305" s="65">
        <v>2</v>
      </c>
      <c r="AD305" s="424">
        <v>1578000</v>
      </c>
      <c r="AE305" s="65">
        <v>1</v>
      </c>
      <c r="AF305" s="78">
        <v>45823</v>
      </c>
      <c r="AG305" s="49">
        <f t="shared" si="21"/>
        <v>15</v>
      </c>
      <c r="AH305" s="65">
        <v>0</v>
      </c>
      <c r="AI305" s="68">
        <v>0</v>
      </c>
      <c r="AJ305" s="65" t="s">
        <v>89</v>
      </c>
      <c r="AK305" s="78" t="s">
        <v>89</v>
      </c>
      <c r="AL305" s="65">
        <v>0</v>
      </c>
      <c r="AM305" s="78" t="s">
        <v>89</v>
      </c>
      <c r="AN305" s="78" t="s">
        <v>89</v>
      </c>
      <c r="AO305" s="78" t="s">
        <v>89</v>
      </c>
      <c r="AP305" s="49">
        <f t="shared" si="22"/>
        <v>0</v>
      </c>
      <c r="AQ305" s="49">
        <f>+L305+AD305-AI305</f>
        <v>14202000</v>
      </c>
      <c r="AR305" s="65" t="s">
        <v>87</v>
      </c>
      <c r="AS305" s="68">
        <v>12624000</v>
      </c>
      <c r="AT305" s="65" t="s">
        <v>90</v>
      </c>
      <c r="AU305" s="68">
        <v>0</v>
      </c>
      <c r="AV305" s="75" t="s">
        <v>89</v>
      </c>
      <c r="AW305" s="423">
        <v>14202000</v>
      </c>
      <c r="AX305" s="79">
        <f t="shared" si="23"/>
        <v>0</v>
      </c>
      <c r="AY305" s="223">
        <f t="shared" si="24"/>
        <v>1</v>
      </c>
      <c r="AZ305" s="74">
        <v>1</v>
      </c>
      <c r="BA305" s="75" t="s">
        <v>89</v>
      </c>
      <c r="BB305" s="65" t="s">
        <v>103</v>
      </c>
      <c r="BC305" s="66" t="s">
        <v>13234</v>
      </c>
      <c r="BD305" s="221" t="s">
        <v>87</v>
      </c>
      <c r="BE305" s="221" t="s">
        <v>87</v>
      </c>
    </row>
    <row r="306" spans="2:57" x14ac:dyDescent="0.25">
      <c r="B306" s="221">
        <v>2025</v>
      </c>
      <c r="C306" s="221">
        <v>891780111</v>
      </c>
      <c r="D306" s="221" t="s">
        <v>78</v>
      </c>
      <c r="E306" s="65" t="s">
        <v>13233</v>
      </c>
      <c r="F306" s="65" t="s">
        <v>13232</v>
      </c>
      <c r="G306" s="306">
        <v>0</v>
      </c>
      <c r="H306" s="65" t="s">
        <v>81</v>
      </c>
      <c r="I306" s="221" t="s">
        <v>82</v>
      </c>
      <c r="J306" s="220" t="s">
        <v>83</v>
      </c>
      <c r="K306" s="66" t="s">
        <v>13231</v>
      </c>
      <c r="L306" s="68">
        <v>12624000</v>
      </c>
      <c r="M306" s="221" t="s">
        <v>85</v>
      </c>
      <c r="N306" s="66" t="s">
        <v>10368</v>
      </c>
      <c r="O306" s="66">
        <v>57441673</v>
      </c>
      <c r="P306" s="65">
        <v>27</v>
      </c>
      <c r="Q306" s="78">
        <v>45670</v>
      </c>
      <c r="R306" s="66">
        <v>2494141000</v>
      </c>
      <c r="S306" s="78">
        <v>45692</v>
      </c>
      <c r="T306" s="68">
        <v>12624000</v>
      </c>
      <c r="U306" s="65" t="s">
        <v>87</v>
      </c>
      <c r="V306" s="68">
        <v>57426272</v>
      </c>
      <c r="W306" s="67" t="s">
        <v>8563</v>
      </c>
      <c r="X306" s="70">
        <v>45692</v>
      </c>
      <c r="Y306" s="70">
        <v>45692</v>
      </c>
      <c r="Z306" s="70" t="s">
        <v>89</v>
      </c>
      <c r="AA306" s="70">
        <v>45808</v>
      </c>
      <c r="AB306" s="49">
        <f t="shared" si="20"/>
        <v>116</v>
      </c>
      <c r="AC306" s="65">
        <v>2</v>
      </c>
      <c r="AD306" s="424">
        <v>3156000</v>
      </c>
      <c r="AE306" s="65">
        <v>1</v>
      </c>
      <c r="AF306" s="78">
        <v>45838</v>
      </c>
      <c r="AG306" s="49">
        <f t="shared" si="21"/>
        <v>30</v>
      </c>
      <c r="AH306" s="65">
        <v>0</v>
      </c>
      <c r="AI306" s="68">
        <v>0</v>
      </c>
      <c r="AJ306" s="65" t="s">
        <v>89</v>
      </c>
      <c r="AK306" s="78" t="s">
        <v>89</v>
      </c>
      <c r="AL306" s="65">
        <v>0</v>
      </c>
      <c r="AM306" s="78" t="s">
        <v>89</v>
      </c>
      <c r="AN306" s="78" t="s">
        <v>89</v>
      </c>
      <c r="AO306" s="78" t="s">
        <v>89</v>
      </c>
      <c r="AP306" s="49">
        <f t="shared" si="22"/>
        <v>0</v>
      </c>
      <c r="AQ306" s="49">
        <f>+L306+AD306-AI306</f>
        <v>15780000</v>
      </c>
      <c r="AR306" s="65" t="s">
        <v>87</v>
      </c>
      <c r="AS306" s="68">
        <v>12624000</v>
      </c>
      <c r="AT306" s="65" t="s">
        <v>90</v>
      </c>
      <c r="AU306" s="68">
        <v>0</v>
      </c>
      <c r="AV306" s="75" t="s">
        <v>89</v>
      </c>
      <c r="AW306" s="423">
        <v>15780000</v>
      </c>
      <c r="AX306" s="79">
        <f t="shared" si="23"/>
        <v>0</v>
      </c>
      <c r="AY306" s="223">
        <f t="shared" si="24"/>
        <v>1</v>
      </c>
      <c r="AZ306" s="74">
        <v>1</v>
      </c>
      <c r="BA306" s="75" t="s">
        <v>89</v>
      </c>
      <c r="BB306" s="65" t="s">
        <v>103</v>
      </c>
      <c r="BC306" s="66" t="s">
        <v>13230</v>
      </c>
      <c r="BD306" s="221" t="s">
        <v>87</v>
      </c>
      <c r="BE306" s="221" t="s">
        <v>87</v>
      </c>
    </row>
    <row r="307" spans="2:57" x14ac:dyDescent="0.25">
      <c r="B307" s="221">
        <v>2025</v>
      </c>
      <c r="C307" s="221">
        <v>891780111</v>
      </c>
      <c r="D307" s="221" t="s">
        <v>78</v>
      </c>
      <c r="E307" s="65" t="s">
        <v>13229</v>
      </c>
      <c r="F307" s="65" t="s">
        <v>13228</v>
      </c>
      <c r="G307" s="306">
        <v>0</v>
      </c>
      <c r="H307" s="65" t="s">
        <v>81</v>
      </c>
      <c r="I307" s="221" t="s">
        <v>82</v>
      </c>
      <c r="J307" s="220" t="s">
        <v>83</v>
      </c>
      <c r="K307" s="66" t="s">
        <v>13227</v>
      </c>
      <c r="L307" s="68">
        <v>4800000</v>
      </c>
      <c r="M307" s="221" t="s">
        <v>85</v>
      </c>
      <c r="N307" s="66" t="s">
        <v>11763</v>
      </c>
      <c r="O307" s="66">
        <v>1083016785</v>
      </c>
      <c r="P307" s="65">
        <v>132</v>
      </c>
      <c r="Q307" s="70">
        <v>45680</v>
      </c>
      <c r="R307" s="66">
        <v>307925000</v>
      </c>
      <c r="S307" s="78">
        <v>45692</v>
      </c>
      <c r="T307" s="68">
        <v>4800000</v>
      </c>
      <c r="U307" s="65" t="s">
        <v>87</v>
      </c>
      <c r="V307" s="68">
        <v>1082870070</v>
      </c>
      <c r="W307" s="67" t="s">
        <v>8403</v>
      </c>
      <c r="X307" s="70">
        <v>45692</v>
      </c>
      <c r="Y307" s="70">
        <v>45692</v>
      </c>
      <c r="Z307" s="70" t="s">
        <v>89</v>
      </c>
      <c r="AA307" s="70">
        <v>45716</v>
      </c>
      <c r="AB307" s="49">
        <f t="shared" si="20"/>
        <v>24</v>
      </c>
      <c r="AC307" s="65">
        <v>0</v>
      </c>
      <c r="AD307" s="424">
        <v>0</v>
      </c>
      <c r="AE307" s="65">
        <v>0</v>
      </c>
      <c r="AF307" s="78" t="s">
        <v>89</v>
      </c>
      <c r="AG307" s="49">
        <f t="shared" si="21"/>
        <v>0</v>
      </c>
      <c r="AH307" s="65">
        <v>0</v>
      </c>
      <c r="AI307" s="68">
        <v>0</v>
      </c>
      <c r="AJ307" s="65" t="s">
        <v>89</v>
      </c>
      <c r="AK307" s="78" t="s">
        <v>89</v>
      </c>
      <c r="AL307" s="65">
        <v>0</v>
      </c>
      <c r="AM307" s="78" t="s">
        <v>89</v>
      </c>
      <c r="AN307" s="78" t="s">
        <v>89</v>
      </c>
      <c r="AO307" s="78" t="s">
        <v>89</v>
      </c>
      <c r="AP307" s="49">
        <f t="shared" si="22"/>
        <v>0</v>
      </c>
      <c r="AQ307" s="49">
        <f>+L307+AD307-AI307</f>
        <v>4800000</v>
      </c>
      <c r="AR307" s="65" t="s">
        <v>87</v>
      </c>
      <c r="AS307" s="68">
        <v>4800000</v>
      </c>
      <c r="AT307" s="65" t="s">
        <v>90</v>
      </c>
      <c r="AU307" s="68">
        <v>0</v>
      </c>
      <c r="AV307" s="75" t="s">
        <v>89</v>
      </c>
      <c r="AW307" s="423">
        <v>4800000</v>
      </c>
      <c r="AX307" s="79">
        <f t="shared" si="23"/>
        <v>0</v>
      </c>
      <c r="AY307" s="223">
        <f t="shared" si="24"/>
        <v>1</v>
      </c>
      <c r="AZ307" s="74">
        <v>1</v>
      </c>
      <c r="BA307" s="75" t="s">
        <v>89</v>
      </c>
      <c r="BB307" s="65" t="s">
        <v>103</v>
      </c>
      <c r="BC307" s="66" t="s">
        <v>13226</v>
      </c>
      <c r="BD307" s="221" t="s">
        <v>87</v>
      </c>
      <c r="BE307" s="221" t="s">
        <v>87</v>
      </c>
    </row>
    <row r="308" spans="2:57" x14ac:dyDescent="0.25">
      <c r="B308" s="221">
        <v>2025</v>
      </c>
      <c r="C308" s="221">
        <v>891780111</v>
      </c>
      <c r="D308" s="221" t="s">
        <v>78</v>
      </c>
      <c r="E308" s="65" t="s">
        <v>13225</v>
      </c>
      <c r="F308" s="65" t="s">
        <v>13224</v>
      </c>
      <c r="G308" s="306">
        <v>0</v>
      </c>
      <c r="H308" s="65" t="s">
        <v>81</v>
      </c>
      <c r="I308" s="221" t="s">
        <v>82</v>
      </c>
      <c r="J308" s="220" t="s">
        <v>83</v>
      </c>
      <c r="K308" s="66" t="s">
        <v>13223</v>
      </c>
      <c r="L308" s="68">
        <v>11400000</v>
      </c>
      <c r="M308" s="221" t="s">
        <v>85</v>
      </c>
      <c r="N308" s="66" t="s">
        <v>11045</v>
      </c>
      <c r="O308" s="66">
        <v>36724927</v>
      </c>
      <c r="P308" s="65">
        <v>28</v>
      </c>
      <c r="Q308" s="78">
        <v>45670</v>
      </c>
      <c r="R308" s="66">
        <v>5573604000</v>
      </c>
      <c r="S308" s="78">
        <v>45692</v>
      </c>
      <c r="T308" s="68">
        <v>11400000</v>
      </c>
      <c r="U308" s="65" t="s">
        <v>87</v>
      </c>
      <c r="V308" s="68">
        <v>85459497</v>
      </c>
      <c r="W308" s="67" t="s">
        <v>540</v>
      </c>
      <c r="X308" s="70">
        <v>45692</v>
      </c>
      <c r="Y308" s="70">
        <v>45692</v>
      </c>
      <c r="Z308" s="70" t="s">
        <v>89</v>
      </c>
      <c r="AA308" s="70">
        <v>45808</v>
      </c>
      <c r="AB308" s="49">
        <f t="shared" si="20"/>
        <v>116</v>
      </c>
      <c r="AC308" s="65">
        <v>2</v>
      </c>
      <c r="AD308" s="424">
        <v>2850000</v>
      </c>
      <c r="AE308" s="65">
        <v>1</v>
      </c>
      <c r="AF308" s="78">
        <v>45838</v>
      </c>
      <c r="AG308" s="49">
        <f t="shared" si="21"/>
        <v>30</v>
      </c>
      <c r="AH308" s="65">
        <v>0</v>
      </c>
      <c r="AI308" s="68">
        <v>0</v>
      </c>
      <c r="AJ308" s="65" t="s">
        <v>89</v>
      </c>
      <c r="AK308" s="78" t="s">
        <v>89</v>
      </c>
      <c r="AL308" s="65">
        <v>0</v>
      </c>
      <c r="AM308" s="78" t="s">
        <v>89</v>
      </c>
      <c r="AN308" s="78" t="s">
        <v>89</v>
      </c>
      <c r="AO308" s="78" t="s">
        <v>89</v>
      </c>
      <c r="AP308" s="49">
        <f t="shared" si="22"/>
        <v>0</v>
      </c>
      <c r="AQ308" s="49">
        <f>+L308+AD308-AI308</f>
        <v>14250000</v>
      </c>
      <c r="AR308" s="65" t="s">
        <v>87</v>
      </c>
      <c r="AS308" s="68">
        <v>11400000</v>
      </c>
      <c r="AT308" s="65" t="s">
        <v>90</v>
      </c>
      <c r="AU308" s="68">
        <v>0</v>
      </c>
      <c r="AV308" s="75" t="s">
        <v>89</v>
      </c>
      <c r="AW308" s="423">
        <v>14250000</v>
      </c>
      <c r="AX308" s="79">
        <f t="shared" si="23"/>
        <v>0</v>
      </c>
      <c r="AY308" s="223">
        <f t="shared" si="24"/>
        <v>1</v>
      </c>
      <c r="AZ308" s="74">
        <v>1</v>
      </c>
      <c r="BA308" s="75" t="s">
        <v>89</v>
      </c>
      <c r="BB308" s="65" t="s">
        <v>103</v>
      </c>
      <c r="BC308" s="66" t="s">
        <v>13222</v>
      </c>
      <c r="BD308" s="221" t="s">
        <v>87</v>
      </c>
      <c r="BE308" s="221" t="s">
        <v>87</v>
      </c>
    </row>
    <row r="309" spans="2:57" x14ac:dyDescent="0.25">
      <c r="B309" s="221">
        <v>2025</v>
      </c>
      <c r="C309" s="221">
        <v>891780111</v>
      </c>
      <c r="D309" s="221" t="s">
        <v>78</v>
      </c>
      <c r="E309" s="65" t="s">
        <v>13221</v>
      </c>
      <c r="F309" s="65" t="s">
        <v>13220</v>
      </c>
      <c r="G309" s="306">
        <v>0</v>
      </c>
      <c r="H309" s="65" t="s">
        <v>81</v>
      </c>
      <c r="I309" s="221" t="s">
        <v>82</v>
      </c>
      <c r="J309" s="220" t="s">
        <v>83</v>
      </c>
      <c r="K309" s="66" t="s">
        <v>13219</v>
      </c>
      <c r="L309" s="68">
        <v>9000000</v>
      </c>
      <c r="M309" s="221" t="s">
        <v>85</v>
      </c>
      <c r="N309" s="66" t="s">
        <v>8404</v>
      </c>
      <c r="O309" s="66">
        <v>1193050847</v>
      </c>
      <c r="P309" s="65">
        <v>27</v>
      </c>
      <c r="Q309" s="78">
        <v>45670</v>
      </c>
      <c r="R309" s="66">
        <v>2494141000</v>
      </c>
      <c r="S309" s="78">
        <v>45693</v>
      </c>
      <c r="T309" s="68">
        <v>9000000</v>
      </c>
      <c r="U309" s="65" t="s">
        <v>87</v>
      </c>
      <c r="V309" s="68">
        <v>57461216</v>
      </c>
      <c r="W309" s="67" t="s">
        <v>8478</v>
      </c>
      <c r="X309" s="70">
        <v>45693</v>
      </c>
      <c r="Y309" s="70">
        <v>45693</v>
      </c>
      <c r="Z309" s="70" t="s">
        <v>89</v>
      </c>
      <c r="AA309" s="70">
        <v>45808</v>
      </c>
      <c r="AB309" s="49">
        <f t="shared" si="20"/>
        <v>115</v>
      </c>
      <c r="AC309" s="65">
        <v>4</v>
      </c>
      <c r="AD309" s="424">
        <v>2250000</v>
      </c>
      <c r="AE309" s="65">
        <v>2</v>
      </c>
      <c r="AF309" s="78">
        <v>45838</v>
      </c>
      <c r="AG309" s="49">
        <f t="shared" si="21"/>
        <v>30</v>
      </c>
      <c r="AH309" s="65">
        <v>0</v>
      </c>
      <c r="AI309" s="68">
        <v>0</v>
      </c>
      <c r="AJ309" s="65" t="s">
        <v>89</v>
      </c>
      <c r="AK309" s="78" t="s">
        <v>89</v>
      </c>
      <c r="AL309" s="65">
        <v>0</v>
      </c>
      <c r="AM309" s="78" t="s">
        <v>89</v>
      </c>
      <c r="AN309" s="78" t="s">
        <v>89</v>
      </c>
      <c r="AO309" s="78" t="s">
        <v>89</v>
      </c>
      <c r="AP309" s="49">
        <f t="shared" si="22"/>
        <v>0</v>
      </c>
      <c r="AQ309" s="49">
        <f>+L309+AD309-AI309</f>
        <v>11250000</v>
      </c>
      <c r="AR309" s="65" t="s">
        <v>87</v>
      </c>
      <c r="AS309" s="68">
        <v>9000000</v>
      </c>
      <c r="AT309" s="65" t="s">
        <v>90</v>
      </c>
      <c r="AU309" s="68">
        <v>0</v>
      </c>
      <c r="AV309" s="75" t="s">
        <v>89</v>
      </c>
      <c r="AW309" s="423">
        <v>11250000</v>
      </c>
      <c r="AX309" s="79">
        <f t="shared" si="23"/>
        <v>0</v>
      </c>
      <c r="AY309" s="223">
        <f t="shared" si="24"/>
        <v>1</v>
      </c>
      <c r="AZ309" s="74">
        <v>1</v>
      </c>
      <c r="BA309" s="75" t="s">
        <v>89</v>
      </c>
      <c r="BB309" s="65" t="s">
        <v>103</v>
      </c>
      <c r="BC309" s="66" t="s">
        <v>13218</v>
      </c>
      <c r="BD309" s="221" t="s">
        <v>87</v>
      </c>
      <c r="BE309" s="221" t="s">
        <v>87</v>
      </c>
    </row>
    <row r="310" spans="2:57" x14ac:dyDescent="0.25">
      <c r="B310" s="221">
        <v>2025</v>
      </c>
      <c r="C310" s="221">
        <v>891780111</v>
      </c>
      <c r="D310" s="221" t="s">
        <v>78</v>
      </c>
      <c r="E310" s="65" t="s">
        <v>13217</v>
      </c>
      <c r="F310" s="65" t="s">
        <v>13216</v>
      </c>
      <c r="G310" s="306">
        <v>0</v>
      </c>
      <c r="H310" s="65" t="s">
        <v>81</v>
      </c>
      <c r="I310" s="221" t="s">
        <v>82</v>
      </c>
      <c r="J310" s="220" t="s">
        <v>83</v>
      </c>
      <c r="K310" s="66" t="s">
        <v>13215</v>
      </c>
      <c r="L310" s="68">
        <v>12624000</v>
      </c>
      <c r="M310" s="221" t="s">
        <v>85</v>
      </c>
      <c r="N310" s="66" t="s">
        <v>13214</v>
      </c>
      <c r="O310" s="66">
        <v>1193129199</v>
      </c>
      <c r="P310" s="65">
        <v>28</v>
      </c>
      <c r="Q310" s="78">
        <v>45670</v>
      </c>
      <c r="R310" s="66">
        <v>5573604000</v>
      </c>
      <c r="S310" s="78">
        <v>45693</v>
      </c>
      <c r="T310" s="68">
        <v>12624000</v>
      </c>
      <c r="U310" s="65" t="s">
        <v>87</v>
      </c>
      <c r="V310" s="68">
        <v>57461216</v>
      </c>
      <c r="W310" s="67" t="s">
        <v>8478</v>
      </c>
      <c r="X310" s="70">
        <v>45693</v>
      </c>
      <c r="Y310" s="70">
        <v>45693</v>
      </c>
      <c r="Z310" s="70" t="s">
        <v>89</v>
      </c>
      <c r="AA310" s="70">
        <v>45808</v>
      </c>
      <c r="AB310" s="49">
        <f t="shared" si="20"/>
        <v>115</v>
      </c>
      <c r="AC310" s="65">
        <v>2</v>
      </c>
      <c r="AD310" s="424">
        <v>1578000</v>
      </c>
      <c r="AE310" s="65">
        <v>1</v>
      </c>
      <c r="AF310" s="78">
        <v>45823</v>
      </c>
      <c r="AG310" s="49">
        <f t="shared" si="21"/>
        <v>15</v>
      </c>
      <c r="AH310" s="65">
        <v>0</v>
      </c>
      <c r="AI310" s="68">
        <v>0</v>
      </c>
      <c r="AJ310" s="65" t="s">
        <v>89</v>
      </c>
      <c r="AK310" s="78" t="s">
        <v>89</v>
      </c>
      <c r="AL310" s="65">
        <v>0</v>
      </c>
      <c r="AM310" s="78" t="s">
        <v>89</v>
      </c>
      <c r="AN310" s="78" t="s">
        <v>89</v>
      </c>
      <c r="AO310" s="78" t="s">
        <v>89</v>
      </c>
      <c r="AP310" s="49">
        <f t="shared" si="22"/>
        <v>0</v>
      </c>
      <c r="AQ310" s="49">
        <f>+L310+AD310-AI310</f>
        <v>14202000</v>
      </c>
      <c r="AR310" s="65" t="s">
        <v>87</v>
      </c>
      <c r="AS310" s="68">
        <v>12624000</v>
      </c>
      <c r="AT310" s="65" t="s">
        <v>90</v>
      </c>
      <c r="AU310" s="68">
        <v>0</v>
      </c>
      <c r="AV310" s="75" t="s">
        <v>89</v>
      </c>
      <c r="AW310" s="423">
        <v>14202000</v>
      </c>
      <c r="AX310" s="79">
        <f t="shared" si="23"/>
        <v>0</v>
      </c>
      <c r="AY310" s="223">
        <f t="shared" si="24"/>
        <v>1</v>
      </c>
      <c r="AZ310" s="74">
        <v>1</v>
      </c>
      <c r="BA310" s="75" t="s">
        <v>89</v>
      </c>
      <c r="BB310" s="65" t="s">
        <v>103</v>
      </c>
      <c r="BC310" s="66" t="s">
        <v>13213</v>
      </c>
      <c r="BD310" s="221" t="s">
        <v>87</v>
      </c>
      <c r="BE310" s="221" t="s">
        <v>87</v>
      </c>
    </row>
    <row r="311" spans="2:57" x14ac:dyDescent="0.25">
      <c r="B311" s="221">
        <v>2025</v>
      </c>
      <c r="C311" s="221">
        <v>891780111</v>
      </c>
      <c r="D311" s="221" t="s">
        <v>78</v>
      </c>
      <c r="E311" s="65" t="s">
        <v>13212</v>
      </c>
      <c r="F311" s="65" t="s">
        <v>13211</v>
      </c>
      <c r="G311" s="306">
        <v>0</v>
      </c>
      <c r="H311" s="65" t="s">
        <v>81</v>
      </c>
      <c r="I311" s="221" t="s">
        <v>82</v>
      </c>
      <c r="J311" s="220" t="s">
        <v>83</v>
      </c>
      <c r="K311" s="66" t="s">
        <v>13210</v>
      </c>
      <c r="L311" s="68">
        <v>12624000</v>
      </c>
      <c r="M311" s="221" t="s">
        <v>85</v>
      </c>
      <c r="N311" s="66" t="s">
        <v>13209</v>
      </c>
      <c r="O311" s="66">
        <v>1083027522</v>
      </c>
      <c r="P311" s="65">
        <v>28</v>
      </c>
      <c r="Q311" s="78">
        <v>45670</v>
      </c>
      <c r="R311" s="66">
        <v>5573604000</v>
      </c>
      <c r="S311" s="78">
        <v>45693</v>
      </c>
      <c r="T311" s="68">
        <v>12624000</v>
      </c>
      <c r="U311" s="65" t="s">
        <v>87</v>
      </c>
      <c r="V311" s="68">
        <v>57461216</v>
      </c>
      <c r="W311" s="67" t="s">
        <v>8478</v>
      </c>
      <c r="X311" s="70">
        <v>45693</v>
      </c>
      <c r="Y311" s="70">
        <v>45693</v>
      </c>
      <c r="Z311" s="70" t="s">
        <v>89</v>
      </c>
      <c r="AA311" s="70">
        <v>45808</v>
      </c>
      <c r="AB311" s="49">
        <f t="shared" si="20"/>
        <v>115</v>
      </c>
      <c r="AC311" s="65">
        <v>2</v>
      </c>
      <c r="AD311" s="424">
        <v>3156000</v>
      </c>
      <c r="AE311" s="65">
        <v>1</v>
      </c>
      <c r="AF311" s="78">
        <v>45838</v>
      </c>
      <c r="AG311" s="49">
        <f t="shared" si="21"/>
        <v>30</v>
      </c>
      <c r="AH311" s="65">
        <v>0</v>
      </c>
      <c r="AI311" s="68">
        <v>0</v>
      </c>
      <c r="AJ311" s="65" t="s">
        <v>89</v>
      </c>
      <c r="AK311" s="78" t="s">
        <v>89</v>
      </c>
      <c r="AL311" s="65">
        <v>0</v>
      </c>
      <c r="AM311" s="78" t="s">
        <v>89</v>
      </c>
      <c r="AN311" s="78" t="s">
        <v>89</v>
      </c>
      <c r="AO311" s="78" t="s">
        <v>89</v>
      </c>
      <c r="AP311" s="49">
        <f t="shared" si="22"/>
        <v>0</v>
      </c>
      <c r="AQ311" s="49">
        <f>+L311+AD311-AI311</f>
        <v>15780000</v>
      </c>
      <c r="AR311" s="65" t="s">
        <v>87</v>
      </c>
      <c r="AS311" s="68">
        <v>12624000</v>
      </c>
      <c r="AT311" s="65" t="s">
        <v>90</v>
      </c>
      <c r="AU311" s="68">
        <v>0</v>
      </c>
      <c r="AV311" s="75" t="s">
        <v>89</v>
      </c>
      <c r="AW311" s="423">
        <v>15780000</v>
      </c>
      <c r="AX311" s="79">
        <f t="shared" si="23"/>
        <v>0</v>
      </c>
      <c r="AY311" s="223">
        <f t="shared" si="24"/>
        <v>1</v>
      </c>
      <c r="AZ311" s="74">
        <v>1</v>
      </c>
      <c r="BA311" s="75" t="s">
        <v>89</v>
      </c>
      <c r="BB311" s="65" t="s">
        <v>103</v>
      </c>
      <c r="BC311" s="66" t="s">
        <v>13208</v>
      </c>
      <c r="BD311" s="221" t="s">
        <v>87</v>
      </c>
      <c r="BE311" s="221" t="s">
        <v>87</v>
      </c>
    </row>
    <row r="312" spans="2:57" x14ac:dyDescent="0.25">
      <c r="B312" s="221">
        <v>2025</v>
      </c>
      <c r="C312" s="221">
        <v>891780111</v>
      </c>
      <c r="D312" s="221" t="s">
        <v>78</v>
      </c>
      <c r="E312" s="65" t="s">
        <v>13207</v>
      </c>
      <c r="F312" s="65" t="s">
        <v>13206</v>
      </c>
      <c r="G312" s="306">
        <v>0</v>
      </c>
      <c r="H312" s="65" t="s">
        <v>81</v>
      </c>
      <c r="I312" s="221" t="s">
        <v>82</v>
      </c>
      <c r="J312" s="220" t="s">
        <v>83</v>
      </c>
      <c r="K312" s="66" t="s">
        <v>13205</v>
      </c>
      <c r="L312" s="68">
        <v>17200000</v>
      </c>
      <c r="M312" s="221" t="s">
        <v>85</v>
      </c>
      <c r="N312" s="66" t="s">
        <v>10277</v>
      </c>
      <c r="O312" s="66">
        <v>22487230</v>
      </c>
      <c r="P312" s="65">
        <v>28</v>
      </c>
      <c r="Q312" s="78">
        <v>45670</v>
      </c>
      <c r="R312" s="66">
        <v>5573604000</v>
      </c>
      <c r="S312" s="78">
        <v>45693</v>
      </c>
      <c r="T312" s="68">
        <v>17200000</v>
      </c>
      <c r="U312" s="65" t="s">
        <v>87</v>
      </c>
      <c r="V312" s="68">
        <v>36724655</v>
      </c>
      <c r="W312" s="67" t="s">
        <v>324</v>
      </c>
      <c r="X312" s="70">
        <v>45693</v>
      </c>
      <c r="Y312" s="70">
        <v>45693</v>
      </c>
      <c r="Z312" s="70" t="s">
        <v>89</v>
      </c>
      <c r="AA312" s="70">
        <v>45808</v>
      </c>
      <c r="AB312" s="49">
        <f t="shared" si="20"/>
        <v>115</v>
      </c>
      <c r="AC312" s="65">
        <v>2</v>
      </c>
      <c r="AD312" s="424">
        <v>2150000</v>
      </c>
      <c r="AE312" s="65">
        <v>1</v>
      </c>
      <c r="AF312" s="78">
        <v>45823</v>
      </c>
      <c r="AG312" s="49">
        <f t="shared" si="21"/>
        <v>15</v>
      </c>
      <c r="AH312" s="65">
        <v>0</v>
      </c>
      <c r="AI312" s="68">
        <v>0</v>
      </c>
      <c r="AJ312" s="65" t="s">
        <v>89</v>
      </c>
      <c r="AK312" s="78" t="s">
        <v>89</v>
      </c>
      <c r="AL312" s="65">
        <v>0</v>
      </c>
      <c r="AM312" s="78" t="s">
        <v>89</v>
      </c>
      <c r="AN312" s="78" t="s">
        <v>89</v>
      </c>
      <c r="AO312" s="78" t="s">
        <v>89</v>
      </c>
      <c r="AP312" s="49">
        <f t="shared" si="22"/>
        <v>0</v>
      </c>
      <c r="AQ312" s="49">
        <f>+L312+AD312-AI312</f>
        <v>19350000</v>
      </c>
      <c r="AR312" s="65" t="s">
        <v>87</v>
      </c>
      <c r="AS312" s="68">
        <v>17200000</v>
      </c>
      <c r="AT312" s="65" t="s">
        <v>90</v>
      </c>
      <c r="AU312" s="68">
        <v>0</v>
      </c>
      <c r="AV312" s="75" t="s">
        <v>89</v>
      </c>
      <c r="AW312" s="423">
        <v>19350000</v>
      </c>
      <c r="AX312" s="79">
        <f t="shared" si="23"/>
        <v>0</v>
      </c>
      <c r="AY312" s="223">
        <f t="shared" si="24"/>
        <v>1</v>
      </c>
      <c r="AZ312" s="74">
        <v>1</v>
      </c>
      <c r="BA312" s="75" t="s">
        <v>89</v>
      </c>
      <c r="BB312" s="65" t="s">
        <v>103</v>
      </c>
      <c r="BC312" s="66" t="s">
        <v>13204</v>
      </c>
      <c r="BD312" s="221" t="s">
        <v>87</v>
      </c>
      <c r="BE312" s="221" t="s">
        <v>87</v>
      </c>
    </row>
    <row r="313" spans="2:57" x14ac:dyDescent="0.25">
      <c r="B313" s="221">
        <v>2025</v>
      </c>
      <c r="C313" s="221">
        <v>891780111</v>
      </c>
      <c r="D313" s="221" t="s">
        <v>78</v>
      </c>
      <c r="E313" s="65" t="s">
        <v>13203</v>
      </c>
      <c r="F313" s="65" t="s">
        <v>13202</v>
      </c>
      <c r="G313" s="306">
        <v>0</v>
      </c>
      <c r="H313" s="65" t="s">
        <v>81</v>
      </c>
      <c r="I313" s="221" t="s">
        <v>82</v>
      </c>
      <c r="J313" s="220" t="s">
        <v>83</v>
      </c>
      <c r="K313" s="66" t="s">
        <v>13201</v>
      </c>
      <c r="L313" s="68">
        <v>12624000</v>
      </c>
      <c r="M313" s="221" t="s">
        <v>85</v>
      </c>
      <c r="N313" s="66" t="s">
        <v>10908</v>
      </c>
      <c r="O313" s="66">
        <v>1085180904</v>
      </c>
      <c r="P313" s="65">
        <v>28</v>
      </c>
      <c r="Q313" s="78">
        <v>45670</v>
      </c>
      <c r="R313" s="66">
        <v>5573604000</v>
      </c>
      <c r="S313" s="78">
        <v>45693</v>
      </c>
      <c r="T313" s="68">
        <v>12624000</v>
      </c>
      <c r="U313" s="65" t="s">
        <v>87</v>
      </c>
      <c r="V313" s="68">
        <v>72175281</v>
      </c>
      <c r="W313" s="67" t="s">
        <v>318</v>
      </c>
      <c r="X313" s="70">
        <v>45693</v>
      </c>
      <c r="Y313" s="70">
        <v>45693</v>
      </c>
      <c r="Z313" s="70" t="s">
        <v>89</v>
      </c>
      <c r="AA313" s="70">
        <v>45808</v>
      </c>
      <c r="AB313" s="49">
        <f t="shared" si="20"/>
        <v>115</v>
      </c>
      <c r="AC313" s="65">
        <v>2</v>
      </c>
      <c r="AD313" s="424">
        <v>3156000</v>
      </c>
      <c r="AE313" s="65">
        <v>1</v>
      </c>
      <c r="AF313" s="78">
        <v>45838</v>
      </c>
      <c r="AG313" s="49">
        <f t="shared" si="21"/>
        <v>30</v>
      </c>
      <c r="AH313" s="65">
        <v>0</v>
      </c>
      <c r="AI313" s="68">
        <v>0</v>
      </c>
      <c r="AJ313" s="65" t="s">
        <v>89</v>
      </c>
      <c r="AK313" s="78" t="s">
        <v>89</v>
      </c>
      <c r="AL313" s="65">
        <v>0</v>
      </c>
      <c r="AM313" s="78" t="s">
        <v>89</v>
      </c>
      <c r="AN313" s="78" t="s">
        <v>89</v>
      </c>
      <c r="AO313" s="78" t="s">
        <v>89</v>
      </c>
      <c r="AP313" s="49">
        <f t="shared" si="22"/>
        <v>0</v>
      </c>
      <c r="AQ313" s="49">
        <f>+L313+AD313-AI313</f>
        <v>15780000</v>
      </c>
      <c r="AR313" s="65" t="s">
        <v>87</v>
      </c>
      <c r="AS313" s="68">
        <v>12624000</v>
      </c>
      <c r="AT313" s="65" t="s">
        <v>90</v>
      </c>
      <c r="AU313" s="68">
        <v>0</v>
      </c>
      <c r="AV313" s="75" t="s">
        <v>89</v>
      </c>
      <c r="AW313" s="423">
        <v>15780000</v>
      </c>
      <c r="AX313" s="79">
        <f t="shared" si="23"/>
        <v>0</v>
      </c>
      <c r="AY313" s="223">
        <f t="shared" si="24"/>
        <v>1</v>
      </c>
      <c r="AZ313" s="74">
        <v>1</v>
      </c>
      <c r="BA313" s="75" t="s">
        <v>89</v>
      </c>
      <c r="BB313" s="65" t="s">
        <v>103</v>
      </c>
      <c r="BC313" s="66" t="s">
        <v>13200</v>
      </c>
      <c r="BD313" s="221" t="s">
        <v>87</v>
      </c>
      <c r="BE313" s="221" t="s">
        <v>87</v>
      </c>
    </row>
    <row r="314" spans="2:57" x14ac:dyDescent="0.25">
      <c r="B314" s="221">
        <v>2025</v>
      </c>
      <c r="C314" s="221">
        <v>891780111</v>
      </c>
      <c r="D314" s="221" t="s">
        <v>78</v>
      </c>
      <c r="E314" s="65" t="s">
        <v>13199</v>
      </c>
      <c r="F314" s="65" t="s">
        <v>13198</v>
      </c>
      <c r="G314" s="306">
        <v>0</v>
      </c>
      <c r="H314" s="65" t="s">
        <v>81</v>
      </c>
      <c r="I314" s="221" t="s">
        <v>82</v>
      </c>
      <c r="J314" s="220" t="s">
        <v>83</v>
      </c>
      <c r="K314" s="66" t="s">
        <v>13197</v>
      </c>
      <c r="L314" s="68">
        <v>9000000</v>
      </c>
      <c r="M314" s="221" t="s">
        <v>85</v>
      </c>
      <c r="N314" s="66" t="s">
        <v>13196</v>
      </c>
      <c r="O314" s="66">
        <v>1083004668</v>
      </c>
      <c r="P314" s="65">
        <v>27</v>
      </c>
      <c r="Q314" s="78">
        <v>45670</v>
      </c>
      <c r="R314" s="66">
        <v>2494141000</v>
      </c>
      <c r="S314" s="78">
        <v>45693</v>
      </c>
      <c r="T314" s="68">
        <v>9000000</v>
      </c>
      <c r="U314" s="65" t="s">
        <v>87</v>
      </c>
      <c r="V314" s="68">
        <v>1083554320</v>
      </c>
      <c r="W314" s="67" t="s">
        <v>649</v>
      </c>
      <c r="X314" s="70">
        <v>45693</v>
      </c>
      <c r="Y314" s="70">
        <v>45693</v>
      </c>
      <c r="Z314" s="70" t="s">
        <v>89</v>
      </c>
      <c r="AA314" s="70">
        <v>45808</v>
      </c>
      <c r="AB314" s="49">
        <f t="shared" si="20"/>
        <v>115</v>
      </c>
      <c r="AC314" s="65">
        <v>0</v>
      </c>
      <c r="AD314" s="424">
        <v>0</v>
      </c>
      <c r="AE314" s="65">
        <v>0</v>
      </c>
      <c r="AF314" s="78" t="s">
        <v>89</v>
      </c>
      <c r="AG314" s="49">
        <f t="shared" si="21"/>
        <v>0</v>
      </c>
      <c r="AH314" s="65">
        <v>0</v>
      </c>
      <c r="AI314" s="68">
        <v>0</v>
      </c>
      <c r="AJ314" s="65" t="s">
        <v>89</v>
      </c>
      <c r="AK314" s="78" t="s">
        <v>89</v>
      </c>
      <c r="AL314" s="65">
        <v>0</v>
      </c>
      <c r="AM314" s="78" t="s">
        <v>89</v>
      </c>
      <c r="AN314" s="78" t="s">
        <v>89</v>
      </c>
      <c r="AO314" s="78" t="s">
        <v>89</v>
      </c>
      <c r="AP314" s="49">
        <f t="shared" si="22"/>
        <v>0</v>
      </c>
      <c r="AQ314" s="49">
        <f>+L314+AD314-AI314</f>
        <v>9000000</v>
      </c>
      <c r="AR314" s="65" t="s">
        <v>87</v>
      </c>
      <c r="AS314" s="68">
        <v>9000000</v>
      </c>
      <c r="AT314" s="65" t="s">
        <v>90</v>
      </c>
      <c r="AU314" s="68">
        <v>0</v>
      </c>
      <c r="AV314" s="75" t="s">
        <v>89</v>
      </c>
      <c r="AW314" s="423">
        <v>9000000</v>
      </c>
      <c r="AX314" s="79">
        <f t="shared" si="23"/>
        <v>0</v>
      </c>
      <c r="AY314" s="223">
        <f t="shared" si="24"/>
        <v>1</v>
      </c>
      <c r="AZ314" s="74">
        <v>1</v>
      </c>
      <c r="BA314" s="75" t="s">
        <v>89</v>
      </c>
      <c r="BB314" s="65" t="s">
        <v>103</v>
      </c>
      <c r="BC314" s="66" t="s">
        <v>13195</v>
      </c>
      <c r="BD314" s="221" t="s">
        <v>87</v>
      </c>
      <c r="BE314" s="221" t="s">
        <v>87</v>
      </c>
    </row>
    <row r="315" spans="2:57" x14ac:dyDescent="0.25">
      <c r="B315" s="221">
        <v>2025</v>
      </c>
      <c r="C315" s="221">
        <v>891780111</v>
      </c>
      <c r="D315" s="221" t="s">
        <v>78</v>
      </c>
      <c r="E315" s="65" t="s">
        <v>13194</v>
      </c>
      <c r="F315" s="65" t="s">
        <v>13193</v>
      </c>
      <c r="G315" s="306">
        <v>0</v>
      </c>
      <c r="H315" s="65" t="s">
        <v>81</v>
      </c>
      <c r="I315" s="221" t="s">
        <v>82</v>
      </c>
      <c r="J315" s="220" t="s">
        <v>83</v>
      </c>
      <c r="K315" s="66" t="s">
        <v>9911</v>
      </c>
      <c r="L315" s="68">
        <v>11400000</v>
      </c>
      <c r="M315" s="221" t="s">
        <v>85</v>
      </c>
      <c r="N315" s="66" t="s">
        <v>9910</v>
      </c>
      <c r="O315" s="66">
        <v>1083015401</v>
      </c>
      <c r="P315" s="65">
        <v>28</v>
      </c>
      <c r="Q315" s="78">
        <v>45670</v>
      </c>
      <c r="R315" s="66">
        <v>5573604000</v>
      </c>
      <c r="S315" s="78">
        <v>45693</v>
      </c>
      <c r="T315" s="68">
        <v>11400000</v>
      </c>
      <c r="U315" s="65" t="s">
        <v>87</v>
      </c>
      <c r="V315" s="68">
        <v>84452087</v>
      </c>
      <c r="W315" s="67" t="s">
        <v>9549</v>
      </c>
      <c r="X315" s="70">
        <v>45693</v>
      </c>
      <c r="Y315" s="70">
        <v>45693</v>
      </c>
      <c r="Z315" s="70" t="s">
        <v>89</v>
      </c>
      <c r="AA315" s="70">
        <v>45808</v>
      </c>
      <c r="AB315" s="49">
        <f t="shared" si="20"/>
        <v>115</v>
      </c>
      <c r="AC315" s="65">
        <v>2</v>
      </c>
      <c r="AD315" s="424">
        <v>2850000</v>
      </c>
      <c r="AE315" s="65">
        <v>1</v>
      </c>
      <c r="AF315" s="78">
        <v>45838</v>
      </c>
      <c r="AG315" s="49">
        <f t="shared" si="21"/>
        <v>30</v>
      </c>
      <c r="AH315" s="65">
        <v>0</v>
      </c>
      <c r="AI315" s="68">
        <v>0</v>
      </c>
      <c r="AJ315" s="65" t="s">
        <v>89</v>
      </c>
      <c r="AK315" s="78" t="s">
        <v>89</v>
      </c>
      <c r="AL315" s="65">
        <v>0</v>
      </c>
      <c r="AM315" s="78" t="s">
        <v>89</v>
      </c>
      <c r="AN315" s="78" t="s">
        <v>89</v>
      </c>
      <c r="AO315" s="78" t="s">
        <v>89</v>
      </c>
      <c r="AP315" s="49">
        <f t="shared" si="22"/>
        <v>0</v>
      </c>
      <c r="AQ315" s="49">
        <f>+L315+AD315-AI315</f>
        <v>14250000</v>
      </c>
      <c r="AR315" s="65" t="s">
        <v>87</v>
      </c>
      <c r="AS315" s="68">
        <v>11400000</v>
      </c>
      <c r="AT315" s="65" t="s">
        <v>90</v>
      </c>
      <c r="AU315" s="68">
        <v>0</v>
      </c>
      <c r="AV315" s="75" t="s">
        <v>89</v>
      </c>
      <c r="AW315" s="423">
        <v>14250000</v>
      </c>
      <c r="AX315" s="79">
        <f t="shared" si="23"/>
        <v>0</v>
      </c>
      <c r="AY315" s="223">
        <f t="shared" si="24"/>
        <v>1</v>
      </c>
      <c r="AZ315" s="74">
        <v>1</v>
      </c>
      <c r="BA315" s="75" t="s">
        <v>89</v>
      </c>
      <c r="BB315" s="65" t="s">
        <v>103</v>
      </c>
      <c r="BC315" s="66" t="s">
        <v>13192</v>
      </c>
      <c r="BD315" s="221" t="s">
        <v>87</v>
      </c>
      <c r="BE315" s="221" t="s">
        <v>87</v>
      </c>
    </row>
    <row r="316" spans="2:57" x14ac:dyDescent="0.25">
      <c r="B316" s="221">
        <v>2025</v>
      </c>
      <c r="C316" s="221">
        <v>891780111</v>
      </c>
      <c r="D316" s="221" t="s">
        <v>78</v>
      </c>
      <c r="E316" s="65" t="s">
        <v>13191</v>
      </c>
      <c r="F316" s="65" t="s">
        <v>13190</v>
      </c>
      <c r="G316" s="306">
        <v>0</v>
      </c>
      <c r="H316" s="65" t="s">
        <v>81</v>
      </c>
      <c r="I316" s="221" t="s">
        <v>82</v>
      </c>
      <c r="J316" s="220" t="s">
        <v>83</v>
      </c>
      <c r="K316" s="66" t="s">
        <v>13157</v>
      </c>
      <c r="L316" s="68">
        <v>9000000</v>
      </c>
      <c r="M316" s="221" t="s">
        <v>85</v>
      </c>
      <c r="N316" s="66" t="s">
        <v>11297</v>
      </c>
      <c r="O316" s="66">
        <v>85455874</v>
      </c>
      <c r="P316" s="65">
        <v>27</v>
      </c>
      <c r="Q316" s="78">
        <v>45670</v>
      </c>
      <c r="R316" s="66">
        <v>2494141000</v>
      </c>
      <c r="S316" s="78">
        <v>45693</v>
      </c>
      <c r="T316" s="68">
        <v>9000000</v>
      </c>
      <c r="U316" s="65" t="s">
        <v>87</v>
      </c>
      <c r="V316" s="68">
        <v>85459497</v>
      </c>
      <c r="W316" s="67" t="s">
        <v>540</v>
      </c>
      <c r="X316" s="70">
        <v>45693</v>
      </c>
      <c r="Y316" s="70">
        <v>45693</v>
      </c>
      <c r="Z316" s="70" t="s">
        <v>89</v>
      </c>
      <c r="AA316" s="70">
        <v>45808</v>
      </c>
      <c r="AB316" s="49">
        <f t="shared" si="20"/>
        <v>115</v>
      </c>
      <c r="AC316" s="65">
        <v>2</v>
      </c>
      <c r="AD316" s="424">
        <v>2250000</v>
      </c>
      <c r="AE316" s="65">
        <v>1</v>
      </c>
      <c r="AF316" s="78">
        <v>45838</v>
      </c>
      <c r="AG316" s="49">
        <f t="shared" si="21"/>
        <v>30</v>
      </c>
      <c r="AH316" s="65">
        <v>0</v>
      </c>
      <c r="AI316" s="68">
        <v>0</v>
      </c>
      <c r="AJ316" s="65" t="s">
        <v>89</v>
      </c>
      <c r="AK316" s="78" t="s">
        <v>89</v>
      </c>
      <c r="AL316" s="65">
        <v>0</v>
      </c>
      <c r="AM316" s="78" t="s">
        <v>89</v>
      </c>
      <c r="AN316" s="78" t="s">
        <v>89</v>
      </c>
      <c r="AO316" s="78" t="s">
        <v>89</v>
      </c>
      <c r="AP316" s="49">
        <f t="shared" si="22"/>
        <v>0</v>
      </c>
      <c r="AQ316" s="49">
        <f>+L316+AD316-AI316</f>
        <v>11250000</v>
      </c>
      <c r="AR316" s="65" t="s">
        <v>87</v>
      </c>
      <c r="AS316" s="68">
        <v>9000000</v>
      </c>
      <c r="AT316" s="65" t="s">
        <v>90</v>
      </c>
      <c r="AU316" s="68">
        <v>0</v>
      </c>
      <c r="AV316" s="75" t="s">
        <v>89</v>
      </c>
      <c r="AW316" s="423">
        <v>11250000</v>
      </c>
      <c r="AX316" s="79">
        <f t="shared" si="23"/>
        <v>0</v>
      </c>
      <c r="AY316" s="223">
        <f t="shared" si="24"/>
        <v>1</v>
      </c>
      <c r="AZ316" s="74">
        <v>1</v>
      </c>
      <c r="BA316" s="75" t="s">
        <v>89</v>
      </c>
      <c r="BB316" s="65" t="s">
        <v>103</v>
      </c>
      <c r="BC316" s="66" t="s">
        <v>13189</v>
      </c>
      <c r="BD316" s="221" t="s">
        <v>87</v>
      </c>
      <c r="BE316" s="221" t="s">
        <v>87</v>
      </c>
    </row>
    <row r="317" spans="2:57" x14ac:dyDescent="0.25">
      <c r="B317" s="221">
        <v>2025</v>
      </c>
      <c r="C317" s="221">
        <v>891780111</v>
      </c>
      <c r="D317" s="221" t="s">
        <v>78</v>
      </c>
      <c r="E317" s="65" t="s">
        <v>13188</v>
      </c>
      <c r="F317" s="65" t="s">
        <v>13187</v>
      </c>
      <c r="G317" s="306">
        <v>0</v>
      </c>
      <c r="H317" s="65" t="s">
        <v>81</v>
      </c>
      <c r="I317" s="221" t="s">
        <v>82</v>
      </c>
      <c r="J317" s="220" t="s">
        <v>83</v>
      </c>
      <c r="K317" s="66" t="s">
        <v>13186</v>
      </c>
      <c r="L317" s="68">
        <v>12624000</v>
      </c>
      <c r="M317" s="221" t="s">
        <v>85</v>
      </c>
      <c r="N317" s="66" t="s">
        <v>11099</v>
      </c>
      <c r="O317" s="66">
        <v>1082905227</v>
      </c>
      <c r="P317" s="65">
        <v>28</v>
      </c>
      <c r="Q317" s="78">
        <v>45670</v>
      </c>
      <c r="R317" s="66">
        <v>5573604000</v>
      </c>
      <c r="S317" s="78">
        <v>45693</v>
      </c>
      <c r="T317" s="68">
        <v>12624000</v>
      </c>
      <c r="U317" s="65" t="s">
        <v>87</v>
      </c>
      <c r="V317" s="68">
        <v>72175281</v>
      </c>
      <c r="W317" s="67" t="s">
        <v>318</v>
      </c>
      <c r="X317" s="70">
        <v>45693</v>
      </c>
      <c r="Y317" s="70">
        <v>45693</v>
      </c>
      <c r="Z317" s="70" t="s">
        <v>89</v>
      </c>
      <c r="AA317" s="70">
        <v>45808</v>
      </c>
      <c r="AB317" s="49">
        <f t="shared" si="20"/>
        <v>115</v>
      </c>
      <c r="AC317" s="65">
        <v>2</v>
      </c>
      <c r="AD317" s="424">
        <v>3156000</v>
      </c>
      <c r="AE317" s="65">
        <v>1</v>
      </c>
      <c r="AF317" s="78">
        <v>45838</v>
      </c>
      <c r="AG317" s="49">
        <f t="shared" si="21"/>
        <v>30</v>
      </c>
      <c r="AH317" s="65">
        <v>0</v>
      </c>
      <c r="AI317" s="68">
        <v>0</v>
      </c>
      <c r="AJ317" s="65" t="s">
        <v>89</v>
      </c>
      <c r="AK317" s="78" t="s">
        <v>89</v>
      </c>
      <c r="AL317" s="65">
        <v>0</v>
      </c>
      <c r="AM317" s="78" t="s">
        <v>89</v>
      </c>
      <c r="AN317" s="78" t="s">
        <v>89</v>
      </c>
      <c r="AO317" s="78" t="s">
        <v>89</v>
      </c>
      <c r="AP317" s="49">
        <f t="shared" si="22"/>
        <v>0</v>
      </c>
      <c r="AQ317" s="49">
        <f>+L317+AD317-AI317</f>
        <v>15780000</v>
      </c>
      <c r="AR317" s="65" t="s">
        <v>87</v>
      </c>
      <c r="AS317" s="68">
        <v>12624000</v>
      </c>
      <c r="AT317" s="65" t="s">
        <v>90</v>
      </c>
      <c r="AU317" s="68">
        <v>0</v>
      </c>
      <c r="AV317" s="75" t="s">
        <v>89</v>
      </c>
      <c r="AW317" s="423">
        <v>15780000</v>
      </c>
      <c r="AX317" s="79">
        <f t="shared" si="23"/>
        <v>0</v>
      </c>
      <c r="AY317" s="223">
        <f t="shared" si="24"/>
        <v>1</v>
      </c>
      <c r="AZ317" s="74">
        <v>1</v>
      </c>
      <c r="BA317" s="75" t="s">
        <v>89</v>
      </c>
      <c r="BB317" s="65" t="s">
        <v>103</v>
      </c>
      <c r="BC317" s="66" t="s">
        <v>13185</v>
      </c>
      <c r="BD317" s="221" t="s">
        <v>87</v>
      </c>
      <c r="BE317" s="221" t="s">
        <v>87</v>
      </c>
    </row>
    <row r="318" spans="2:57" x14ac:dyDescent="0.25">
      <c r="B318" s="221">
        <v>2025</v>
      </c>
      <c r="C318" s="221">
        <v>891780111</v>
      </c>
      <c r="D318" s="221" t="s">
        <v>78</v>
      </c>
      <c r="E318" s="65" t="s">
        <v>13184</v>
      </c>
      <c r="F318" s="65" t="s">
        <v>13183</v>
      </c>
      <c r="G318" s="306">
        <v>0</v>
      </c>
      <c r="H318" s="65" t="s">
        <v>81</v>
      </c>
      <c r="I318" s="221" t="s">
        <v>82</v>
      </c>
      <c r="J318" s="220" t="s">
        <v>83</v>
      </c>
      <c r="K318" s="66" t="s">
        <v>13182</v>
      </c>
      <c r="L318" s="68">
        <v>12624000</v>
      </c>
      <c r="M318" s="221" t="s">
        <v>85</v>
      </c>
      <c r="N318" s="66" t="s">
        <v>10466</v>
      </c>
      <c r="O318" s="66">
        <v>1083023103</v>
      </c>
      <c r="P318" s="65">
        <v>28</v>
      </c>
      <c r="Q318" s="78">
        <v>45670</v>
      </c>
      <c r="R318" s="66">
        <v>5573604000</v>
      </c>
      <c r="S318" s="78">
        <v>45693</v>
      </c>
      <c r="T318" s="68">
        <v>12624000</v>
      </c>
      <c r="U318" s="65" t="s">
        <v>87</v>
      </c>
      <c r="V318" s="68">
        <v>36665858</v>
      </c>
      <c r="W318" s="67" t="s">
        <v>10109</v>
      </c>
      <c r="X318" s="70">
        <v>45693</v>
      </c>
      <c r="Y318" s="70">
        <v>45693</v>
      </c>
      <c r="Z318" s="70" t="s">
        <v>89</v>
      </c>
      <c r="AA318" s="70">
        <v>45808</v>
      </c>
      <c r="AB318" s="49">
        <f t="shared" si="20"/>
        <v>115</v>
      </c>
      <c r="AC318" s="65">
        <v>2</v>
      </c>
      <c r="AD318" s="424">
        <v>3156000</v>
      </c>
      <c r="AE318" s="65">
        <v>1</v>
      </c>
      <c r="AF318" s="78">
        <v>45838</v>
      </c>
      <c r="AG318" s="49">
        <f t="shared" si="21"/>
        <v>30</v>
      </c>
      <c r="AH318" s="65">
        <v>0</v>
      </c>
      <c r="AI318" s="68">
        <v>0</v>
      </c>
      <c r="AJ318" s="65" t="s">
        <v>89</v>
      </c>
      <c r="AK318" s="78" t="s">
        <v>89</v>
      </c>
      <c r="AL318" s="65">
        <v>0</v>
      </c>
      <c r="AM318" s="78" t="s">
        <v>89</v>
      </c>
      <c r="AN318" s="78" t="s">
        <v>89</v>
      </c>
      <c r="AO318" s="78" t="s">
        <v>89</v>
      </c>
      <c r="AP318" s="49">
        <f t="shared" si="22"/>
        <v>0</v>
      </c>
      <c r="AQ318" s="49">
        <f>+L318+AD318-AI318</f>
        <v>15780000</v>
      </c>
      <c r="AR318" s="65" t="s">
        <v>87</v>
      </c>
      <c r="AS318" s="68">
        <v>12624000</v>
      </c>
      <c r="AT318" s="65" t="s">
        <v>90</v>
      </c>
      <c r="AU318" s="68">
        <v>0</v>
      </c>
      <c r="AV318" s="75" t="s">
        <v>89</v>
      </c>
      <c r="AW318" s="423">
        <v>15780000</v>
      </c>
      <c r="AX318" s="79">
        <f t="shared" si="23"/>
        <v>0</v>
      </c>
      <c r="AY318" s="223">
        <f t="shared" si="24"/>
        <v>1</v>
      </c>
      <c r="AZ318" s="74">
        <v>1</v>
      </c>
      <c r="BA318" s="75" t="s">
        <v>89</v>
      </c>
      <c r="BB318" s="65" t="s">
        <v>103</v>
      </c>
      <c r="BC318" s="66" t="s">
        <v>13181</v>
      </c>
      <c r="BD318" s="221" t="s">
        <v>87</v>
      </c>
      <c r="BE318" s="221" t="s">
        <v>87</v>
      </c>
    </row>
    <row r="319" spans="2:57" x14ac:dyDescent="0.25">
      <c r="B319" s="221">
        <v>2025</v>
      </c>
      <c r="C319" s="221">
        <v>891780111</v>
      </c>
      <c r="D319" s="221" t="s">
        <v>78</v>
      </c>
      <c r="E319" s="65" t="s">
        <v>13180</v>
      </c>
      <c r="F319" s="65" t="s">
        <v>13179</v>
      </c>
      <c r="G319" s="306">
        <v>0</v>
      </c>
      <c r="H319" s="65" t="s">
        <v>81</v>
      </c>
      <c r="I319" s="221" t="s">
        <v>82</v>
      </c>
      <c r="J319" s="220" t="s">
        <v>83</v>
      </c>
      <c r="K319" s="66" t="s">
        <v>13178</v>
      </c>
      <c r="L319" s="68">
        <v>13888000</v>
      </c>
      <c r="M319" s="221" t="s">
        <v>85</v>
      </c>
      <c r="N319" s="66" t="s">
        <v>10854</v>
      </c>
      <c r="O319" s="66">
        <v>1082925821</v>
      </c>
      <c r="P319" s="65">
        <v>28</v>
      </c>
      <c r="Q319" s="78">
        <v>45670</v>
      </c>
      <c r="R319" s="66">
        <v>5573604000</v>
      </c>
      <c r="S319" s="78">
        <v>45693</v>
      </c>
      <c r="T319" s="68">
        <v>13888000</v>
      </c>
      <c r="U319" s="65" t="s">
        <v>87</v>
      </c>
      <c r="V319" s="68">
        <v>72175281</v>
      </c>
      <c r="W319" s="67" t="s">
        <v>318</v>
      </c>
      <c r="X319" s="70">
        <v>45693</v>
      </c>
      <c r="Y319" s="70">
        <v>45693</v>
      </c>
      <c r="Z319" s="70" t="s">
        <v>89</v>
      </c>
      <c r="AA319" s="70">
        <v>45808</v>
      </c>
      <c r="AB319" s="49">
        <f t="shared" si="20"/>
        <v>115</v>
      </c>
      <c r="AC319" s="65">
        <v>2</v>
      </c>
      <c r="AD319" s="424">
        <v>3472000</v>
      </c>
      <c r="AE319" s="65">
        <v>1</v>
      </c>
      <c r="AF319" s="78">
        <v>45838</v>
      </c>
      <c r="AG319" s="49">
        <f t="shared" si="21"/>
        <v>30</v>
      </c>
      <c r="AH319" s="65">
        <v>0</v>
      </c>
      <c r="AI319" s="68">
        <v>0</v>
      </c>
      <c r="AJ319" s="65" t="s">
        <v>89</v>
      </c>
      <c r="AK319" s="78" t="s">
        <v>89</v>
      </c>
      <c r="AL319" s="65">
        <v>0</v>
      </c>
      <c r="AM319" s="78" t="s">
        <v>89</v>
      </c>
      <c r="AN319" s="78" t="s">
        <v>89</v>
      </c>
      <c r="AO319" s="78" t="s">
        <v>89</v>
      </c>
      <c r="AP319" s="49">
        <f t="shared" si="22"/>
        <v>0</v>
      </c>
      <c r="AQ319" s="49">
        <f>+L319+AD319-AI319</f>
        <v>17360000</v>
      </c>
      <c r="AR319" s="65" t="s">
        <v>87</v>
      </c>
      <c r="AS319" s="68">
        <v>13888000</v>
      </c>
      <c r="AT319" s="65" t="s">
        <v>90</v>
      </c>
      <c r="AU319" s="68">
        <v>0</v>
      </c>
      <c r="AV319" s="75" t="s">
        <v>89</v>
      </c>
      <c r="AW319" s="423">
        <v>17360000</v>
      </c>
      <c r="AX319" s="79">
        <f t="shared" si="23"/>
        <v>0</v>
      </c>
      <c r="AY319" s="223">
        <f t="shared" si="24"/>
        <v>1</v>
      </c>
      <c r="AZ319" s="74">
        <v>1</v>
      </c>
      <c r="BA319" s="75" t="s">
        <v>89</v>
      </c>
      <c r="BB319" s="65" t="s">
        <v>103</v>
      </c>
      <c r="BC319" s="66" t="s">
        <v>13177</v>
      </c>
      <c r="BD319" s="221" t="s">
        <v>87</v>
      </c>
      <c r="BE319" s="221" t="s">
        <v>87</v>
      </c>
    </row>
    <row r="320" spans="2:57" x14ac:dyDescent="0.25">
      <c r="B320" s="221">
        <v>2025</v>
      </c>
      <c r="C320" s="221">
        <v>891780111</v>
      </c>
      <c r="D320" s="221" t="s">
        <v>78</v>
      </c>
      <c r="E320" s="65" t="s">
        <v>13176</v>
      </c>
      <c r="F320" s="65" t="s">
        <v>13175</v>
      </c>
      <c r="G320" s="306">
        <v>0</v>
      </c>
      <c r="H320" s="65" t="s">
        <v>81</v>
      </c>
      <c r="I320" s="221" t="s">
        <v>82</v>
      </c>
      <c r="J320" s="220" t="s">
        <v>83</v>
      </c>
      <c r="K320" s="66" t="s">
        <v>13174</v>
      </c>
      <c r="L320" s="68">
        <v>12624000</v>
      </c>
      <c r="M320" s="221" t="s">
        <v>85</v>
      </c>
      <c r="N320" s="66" t="s">
        <v>9744</v>
      </c>
      <c r="O320" s="66">
        <v>1082997911</v>
      </c>
      <c r="P320" s="65">
        <v>28</v>
      </c>
      <c r="Q320" s="78">
        <v>45670</v>
      </c>
      <c r="R320" s="66">
        <v>5573604000</v>
      </c>
      <c r="S320" s="78">
        <v>45693</v>
      </c>
      <c r="T320" s="68">
        <v>12624000</v>
      </c>
      <c r="U320" s="65" t="s">
        <v>87</v>
      </c>
      <c r="V320" s="68">
        <v>72175281</v>
      </c>
      <c r="W320" s="67" t="s">
        <v>318</v>
      </c>
      <c r="X320" s="70">
        <v>45693</v>
      </c>
      <c r="Y320" s="70">
        <v>45693</v>
      </c>
      <c r="Z320" s="70" t="s">
        <v>89</v>
      </c>
      <c r="AA320" s="70">
        <v>45808</v>
      </c>
      <c r="AB320" s="49">
        <f t="shared" si="20"/>
        <v>115</v>
      </c>
      <c r="AC320" s="65">
        <v>2</v>
      </c>
      <c r="AD320" s="424">
        <v>3156000</v>
      </c>
      <c r="AE320" s="65">
        <v>1</v>
      </c>
      <c r="AF320" s="78">
        <v>45838</v>
      </c>
      <c r="AG320" s="49">
        <f t="shared" si="21"/>
        <v>30</v>
      </c>
      <c r="AH320" s="65">
        <v>0</v>
      </c>
      <c r="AI320" s="68">
        <v>0</v>
      </c>
      <c r="AJ320" s="65" t="s">
        <v>89</v>
      </c>
      <c r="AK320" s="78" t="s">
        <v>89</v>
      </c>
      <c r="AL320" s="65">
        <v>0</v>
      </c>
      <c r="AM320" s="78" t="s">
        <v>89</v>
      </c>
      <c r="AN320" s="78" t="s">
        <v>89</v>
      </c>
      <c r="AO320" s="78" t="s">
        <v>89</v>
      </c>
      <c r="AP320" s="49">
        <f t="shared" si="22"/>
        <v>0</v>
      </c>
      <c r="AQ320" s="49">
        <f>+L320+AD320-AI320</f>
        <v>15780000</v>
      </c>
      <c r="AR320" s="65" t="s">
        <v>87</v>
      </c>
      <c r="AS320" s="68">
        <v>12624000</v>
      </c>
      <c r="AT320" s="65" t="s">
        <v>90</v>
      </c>
      <c r="AU320" s="68">
        <v>0</v>
      </c>
      <c r="AV320" s="75" t="s">
        <v>89</v>
      </c>
      <c r="AW320" s="423">
        <v>15780000</v>
      </c>
      <c r="AX320" s="79">
        <f t="shared" si="23"/>
        <v>0</v>
      </c>
      <c r="AY320" s="223">
        <f t="shared" si="24"/>
        <v>1</v>
      </c>
      <c r="AZ320" s="74">
        <v>1</v>
      </c>
      <c r="BA320" s="75" t="s">
        <v>89</v>
      </c>
      <c r="BB320" s="65" t="s">
        <v>103</v>
      </c>
      <c r="BC320" s="66" t="s">
        <v>13173</v>
      </c>
      <c r="BD320" s="221" t="s">
        <v>87</v>
      </c>
      <c r="BE320" s="221" t="s">
        <v>87</v>
      </c>
    </row>
    <row r="321" spans="2:57" x14ac:dyDescent="0.25">
      <c r="B321" s="221">
        <v>2025</v>
      </c>
      <c r="C321" s="221">
        <v>891780111</v>
      </c>
      <c r="D321" s="221" t="s">
        <v>78</v>
      </c>
      <c r="E321" s="65" t="s">
        <v>13172</v>
      </c>
      <c r="F321" s="65" t="s">
        <v>13171</v>
      </c>
      <c r="G321" s="306">
        <v>0</v>
      </c>
      <c r="H321" s="65" t="s">
        <v>81</v>
      </c>
      <c r="I321" s="221" t="s">
        <v>82</v>
      </c>
      <c r="J321" s="220" t="s">
        <v>83</v>
      </c>
      <c r="K321" s="66" t="s">
        <v>13170</v>
      </c>
      <c r="L321" s="68">
        <v>11400000</v>
      </c>
      <c r="M321" s="221" t="s">
        <v>85</v>
      </c>
      <c r="N321" s="66" t="s">
        <v>9880</v>
      </c>
      <c r="O321" s="66">
        <v>1083042613</v>
      </c>
      <c r="P321" s="65">
        <v>28</v>
      </c>
      <c r="Q321" s="78">
        <v>45670</v>
      </c>
      <c r="R321" s="66">
        <v>5573604000</v>
      </c>
      <c r="S321" s="78">
        <v>45693</v>
      </c>
      <c r="T321" s="68">
        <v>11400000</v>
      </c>
      <c r="U321" s="65" t="s">
        <v>87</v>
      </c>
      <c r="V321" s="68">
        <v>84452087</v>
      </c>
      <c r="W321" s="67" t="s">
        <v>9549</v>
      </c>
      <c r="X321" s="70">
        <v>45693</v>
      </c>
      <c r="Y321" s="70">
        <v>45693</v>
      </c>
      <c r="Z321" s="70" t="s">
        <v>89</v>
      </c>
      <c r="AA321" s="70">
        <v>45808</v>
      </c>
      <c r="AB321" s="49">
        <f t="shared" si="20"/>
        <v>115</v>
      </c>
      <c r="AC321" s="65">
        <v>2</v>
      </c>
      <c r="AD321" s="424">
        <v>2850000</v>
      </c>
      <c r="AE321" s="65">
        <v>1</v>
      </c>
      <c r="AF321" s="78">
        <v>45838</v>
      </c>
      <c r="AG321" s="49">
        <f t="shared" si="21"/>
        <v>30</v>
      </c>
      <c r="AH321" s="65">
        <v>0</v>
      </c>
      <c r="AI321" s="68">
        <v>0</v>
      </c>
      <c r="AJ321" s="65" t="s">
        <v>89</v>
      </c>
      <c r="AK321" s="78" t="s">
        <v>89</v>
      </c>
      <c r="AL321" s="65">
        <v>0</v>
      </c>
      <c r="AM321" s="78" t="s">
        <v>89</v>
      </c>
      <c r="AN321" s="78" t="s">
        <v>89</v>
      </c>
      <c r="AO321" s="78" t="s">
        <v>89</v>
      </c>
      <c r="AP321" s="49">
        <f t="shared" si="22"/>
        <v>0</v>
      </c>
      <c r="AQ321" s="49">
        <f>+L321+AD321-AI321</f>
        <v>14250000</v>
      </c>
      <c r="AR321" s="65" t="s">
        <v>87</v>
      </c>
      <c r="AS321" s="68">
        <v>11400000</v>
      </c>
      <c r="AT321" s="65" t="s">
        <v>90</v>
      </c>
      <c r="AU321" s="68">
        <v>0</v>
      </c>
      <c r="AV321" s="75" t="s">
        <v>89</v>
      </c>
      <c r="AW321" s="423">
        <v>14250000</v>
      </c>
      <c r="AX321" s="79">
        <f t="shared" si="23"/>
        <v>0</v>
      </c>
      <c r="AY321" s="223">
        <f t="shared" si="24"/>
        <v>1</v>
      </c>
      <c r="AZ321" s="74">
        <v>1</v>
      </c>
      <c r="BA321" s="75" t="s">
        <v>89</v>
      </c>
      <c r="BB321" s="65" t="s">
        <v>103</v>
      </c>
      <c r="BC321" s="66" t="s">
        <v>13169</v>
      </c>
      <c r="BD321" s="221" t="s">
        <v>87</v>
      </c>
      <c r="BE321" s="221" t="s">
        <v>87</v>
      </c>
    </row>
    <row r="322" spans="2:57" x14ac:dyDescent="0.25">
      <c r="B322" s="221">
        <v>2025</v>
      </c>
      <c r="C322" s="221">
        <v>891780111</v>
      </c>
      <c r="D322" s="221" t="s">
        <v>78</v>
      </c>
      <c r="E322" s="65" t="s">
        <v>13168</v>
      </c>
      <c r="F322" s="65" t="s">
        <v>13167</v>
      </c>
      <c r="G322" s="306">
        <v>0</v>
      </c>
      <c r="H322" s="65" t="s">
        <v>81</v>
      </c>
      <c r="I322" s="221" t="s">
        <v>82</v>
      </c>
      <c r="J322" s="220" t="s">
        <v>83</v>
      </c>
      <c r="K322" s="66" t="s">
        <v>13166</v>
      </c>
      <c r="L322" s="68">
        <v>15148000</v>
      </c>
      <c r="M322" s="221" t="s">
        <v>85</v>
      </c>
      <c r="N322" s="66" t="s">
        <v>13165</v>
      </c>
      <c r="O322" s="66">
        <v>1083027929</v>
      </c>
      <c r="P322" s="65">
        <v>28</v>
      </c>
      <c r="Q322" s="78">
        <v>45670</v>
      </c>
      <c r="R322" s="66">
        <v>5573604000</v>
      </c>
      <c r="S322" s="78">
        <v>45693</v>
      </c>
      <c r="T322" s="68">
        <v>15148000</v>
      </c>
      <c r="U322" s="65" t="s">
        <v>87</v>
      </c>
      <c r="V322" s="68">
        <v>45691169</v>
      </c>
      <c r="W322" s="67" t="s">
        <v>8679</v>
      </c>
      <c r="X322" s="70">
        <v>45693</v>
      </c>
      <c r="Y322" s="70">
        <v>45693</v>
      </c>
      <c r="Z322" s="70" t="s">
        <v>89</v>
      </c>
      <c r="AA322" s="70">
        <v>45808</v>
      </c>
      <c r="AB322" s="49">
        <f t="shared" si="20"/>
        <v>115</v>
      </c>
      <c r="AC322" s="65">
        <v>0</v>
      </c>
      <c r="AD322" s="424">
        <v>0</v>
      </c>
      <c r="AE322" s="65">
        <v>0</v>
      </c>
      <c r="AF322" s="78" t="s">
        <v>89</v>
      </c>
      <c r="AG322" s="49">
        <f t="shared" si="21"/>
        <v>0</v>
      </c>
      <c r="AH322" s="65">
        <v>0</v>
      </c>
      <c r="AI322" s="68">
        <v>0</v>
      </c>
      <c r="AJ322" s="65" t="s">
        <v>89</v>
      </c>
      <c r="AK322" s="78" t="s">
        <v>89</v>
      </c>
      <c r="AL322" s="65">
        <v>1</v>
      </c>
      <c r="AM322" s="78">
        <v>45750</v>
      </c>
      <c r="AN322" s="78">
        <v>45870</v>
      </c>
      <c r="AO322" s="78">
        <v>45928</v>
      </c>
      <c r="AP322" s="49">
        <f t="shared" si="22"/>
        <v>120</v>
      </c>
      <c r="AQ322" s="49">
        <f>+L322+AD322-AI322</f>
        <v>15148000</v>
      </c>
      <c r="AR322" s="65" t="s">
        <v>87</v>
      </c>
      <c r="AS322" s="68">
        <v>15148000</v>
      </c>
      <c r="AT322" s="65" t="s">
        <v>90</v>
      </c>
      <c r="AU322" s="68">
        <v>0</v>
      </c>
      <c r="AV322" s="75" t="s">
        <v>89</v>
      </c>
      <c r="AW322" s="423">
        <v>11361000</v>
      </c>
      <c r="AX322" s="79">
        <f t="shared" si="23"/>
        <v>3787000</v>
      </c>
      <c r="AY322" s="223">
        <f t="shared" si="24"/>
        <v>0.75</v>
      </c>
      <c r="AZ322" s="74">
        <v>0.75</v>
      </c>
      <c r="BA322" s="75" t="s">
        <v>89</v>
      </c>
      <c r="BB322" s="65" t="s">
        <v>108</v>
      </c>
      <c r="BC322" s="66" t="s">
        <v>13164</v>
      </c>
      <c r="BD322" s="221" t="s">
        <v>87</v>
      </c>
      <c r="BE322" s="221" t="s">
        <v>87</v>
      </c>
    </row>
    <row r="323" spans="2:57" x14ac:dyDescent="0.25">
      <c r="B323" s="221">
        <v>2025</v>
      </c>
      <c r="C323" s="221">
        <v>891780111</v>
      </c>
      <c r="D323" s="221" t="s">
        <v>78</v>
      </c>
      <c r="E323" s="65" t="s">
        <v>13163</v>
      </c>
      <c r="F323" s="65" t="s">
        <v>13162</v>
      </c>
      <c r="G323" s="306">
        <v>0</v>
      </c>
      <c r="H323" s="65" t="s">
        <v>81</v>
      </c>
      <c r="I323" s="221" t="s">
        <v>82</v>
      </c>
      <c r="J323" s="220" t="s">
        <v>83</v>
      </c>
      <c r="K323" s="66" t="s">
        <v>13161</v>
      </c>
      <c r="L323" s="68">
        <v>13888000</v>
      </c>
      <c r="M323" s="221" t="s">
        <v>85</v>
      </c>
      <c r="N323" s="66" t="s">
        <v>11079</v>
      </c>
      <c r="O323" s="66">
        <v>1082985398</v>
      </c>
      <c r="P323" s="65">
        <v>28</v>
      </c>
      <c r="Q323" s="78">
        <v>45670</v>
      </c>
      <c r="R323" s="66">
        <v>5573604000</v>
      </c>
      <c r="S323" s="78">
        <v>45693</v>
      </c>
      <c r="T323" s="68">
        <v>13888000</v>
      </c>
      <c r="U323" s="65" t="s">
        <v>87</v>
      </c>
      <c r="V323" s="68">
        <v>72175281</v>
      </c>
      <c r="W323" s="67" t="s">
        <v>318</v>
      </c>
      <c r="X323" s="70">
        <v>45693</v>
      </c>
      <c r="Y323" s="70">
        <v>45693</v>
      </c>
      <c r="Z323" s="70" t="s">
        <v>89</v>
      </c>
      <c r="AA323" s="70">
        <v>45808</v>
      </c>
      <c r="AB323" s="49">
        <f t="shared" si="20"/>
        <v>115</v>
      </c>
      <c r="AC323" s="65">
        <v>2</v>
      </c>
      <c r="AD323" s="424">
        <v>3472000</v>
      </c>
      <c r="AE323" s="65">
        <v>1</v>
      </c>
      <c r="AF323" s="78">
        <v>45838</v>
      </c>
      <c r="AG323" s="49">
        <f t="shared" si="21"/>
        <v>30</v>
      </c>
      <c r="AH323" s="65">
        <v>0</v>
      </c>
      <c r="AI323" s="68">
        <v>0</v>
      </c>
      <c r="AJ323" s="65" t="s">
        <v>89</v>
      </c>
      <c r="AK323" s="78" t="s">
        <v>89</v>
      </c>
      <c r="AL323" s="65">
        <v>0</v>
      </c>
      <c r="AM323" s="78" t="s">
        <v>89</v>
      </c>
      <c r="AN323" s="78" t="s">
        <v>89</v>
      </c>
      <c r="AO323" s="78" t="s">
        <v>89</v>
      </c>
      <c r="AP323" s="49">
        <f t="shared" si="22"/>
        <v>0</v>
      </c>
      <c r="AQ323" s="49">
        <f>+L323+AD323-AI323</f>
        <v>17360000</v>
      </c>
      <c r="AR323" s="65" t="s">
        <v>87</v>
      </c>
      <c r="AS323" s="68">
        <v>13888000</v>
      </c>
      <c r="AT323" s="65" t="s">
        <v>90</v>
      </c>
      <c r="AU323" s="68">
        <v>0</v>
      </c>
      <c r="AV323" s="75" t="s">
        <v>89</v>
      </c>
      <c r="AW323" s="423">
        <v>17360000</v>
      </c>
      <c r="AX323" s="79">
        <f t="shared" si="23"/>
        <v>0</v>
      </c>
      <c r="AY323" s="223">
        <f t="shared" si="24"/>
        <v>1</v>
      </c>
      <c r="AZ323" s="74">
        <v>1</v>
      </c>
      <c r="BA323" s="75" t="s">
        <v>89</v>
      </c>
      <c r="BB323" s="65" t="s">
        <v>103</v>
      </c>
      <c r="BC323" s="66" t="s">
        <v>13160</v>
      </c>
      <c r="BD323" s="221" t="s">
        <v>87</v>
      </c>
      <c r="BE323" s="221" t="s">
        <v>87</v>
      </c>
    </row>
    <row r="324" spans="2:57" x14ac:dyDescent="0.25">
      <c r="B324" s="221">
        <v>2025</v>
      </c>
      <c r="C324" s="221">
        <v>891780111</v>
      </c>
      <c r="D324" s="221" t="s">
        <v>78</v>
      </c>
      <c r="E324" s="65" t="s">
        <v>13159</v>
      </c>
      <c r="F324" s="65" t="s">
        <v>13158</v>
      </c>
      <c r="G324" s="306">
        <v>0</v>
      </c>
      <c r="H324" s="65" t="s">
        <v>81</v>
      </c>
      <c r="I324" s="221" t="s">
        <v>82</v>
      </c>
      <c r="J324" s="220" t="s">
        <v>83</v>
      </c>
      <c r="K324" s="66" t="s">
        <v>13157</v>
      </c>
      <c r="L324" s="68">
        <v>9000000</v>
      </c>
      <c r="M324" s="221" t="s">
        <v>85</v>
      </c>
      <c r="N324" s="66" t="s">
        <v>9320</v>
      </c>
      <c r="O324" s="66">
        <v>12550715</v>
      </c>
      <c r="P324" s="65">
        <v>27</v>
      </c>
      <c r="Q324" s="78">
        <v>45670</v>
      </c>
      <c r="R324" s="66">
        <v>2494141000</v>
      </c>
      <c r="S324" s="78">
        <v>45693</v>
      </c>
      <c r="T324" s="68">
        <v>9000000</v>
      </c>
      <c r="U324" s="65" t="s">
        <v>87</v>
      </c>
      <c r="V324" s="68">
        <v>85459497</v>
      </c>
      <c r="W324" s="67" t="s">
        <v>540</v>
      </c>
      <c r="X324" s="70">
        <v>45693</v>
      </c>
      <c r="Y324" s="70">
        <v>45693</v>
      </c>
      <c r="Z324" s="70" t="s">
        <v>89</v>
      </c>
      <c r="AA324" s="70">
        <v>45808</v>
      </c>
      <c r="AB324" s="49">
        <f t="shared" si="20"/>
        <v>115</v>
      </c>
      <c r="AC324" s="65">
        <v>0</v>
      </c>
      <c r="AD324" s="424">
        <v>0</v>
      </c>
      <c r="AE324" s="65">
        <v>0</v>
      </c>
      <c r="AF324" s="78" t="s">
        <v>89</v>
      </c>
      <c r="AG324" s="49">
        <f t="shared" si="21"/>
        <v>0</v>
      </c>
      <c r="AH324" s="65">
        <v>0</v>
      </c>
      <c r="AI324" s="68">
        <v>0</v>
      </c>
      <c r="AJ324" s="65" t="s">
        <v>89</v>
      </c>
      <c r="AK324" s="78" t="s">
        <v>89</v>
      </c>
      <c r="AL324" s="65">
        <v>0</v>
      </c>
      <c r="AM324" s="78" t="s">
        <v>89</v>
      </c>
      <c r="AN324" s="78" t="s">
        <v>89</v>
      </c>
      <c r="AO324" s="78" t="s">
        <v>89</v>
      </c>
      <c r="AP324" s="49">
        <f t="shared" si="22"/>
        <v>0</v>
      </c>
      <c r="AQ324" s="49">
        <f>+L324+AD324-AI324</f>
        <v>9000000</v>
      </c>
      <c r="AR324" s="65" t="s">
        <v>87</v>
      </c>
      <c r="AS324" s="68">
        <v>9000000</v>
      </c>
      <c r="AT324" s="65" t="s">
        <v>90</v>
      </c>
      <c r="AU324" s="68">
        <v>0</v>
      </c>
      <c r="AV324" s="75" t="s">
        <v>89</v>
      </c>
      <c r="AW324" s="423">
        <v>9000000</v>
      </c>
      <c r="AX324" s="79">
        <f t="shared" si="23"/>
        <v>0</v>
      </c>
      <c r="AY324" s="223">
        <f t="shared" si="24"/>
        <v>1</v>
      </c>
      <c r="AZ324" s="74">
        <v>1</v>
      </c>
      <c r="BA324" s="75" t="s">
        <v>89</v>
      </c>
      <c r="BB324" s="65" t="s">
        <v>103</v>
      </c>
      <c r="BC324" s="66" t="s">
        <v>13156</v>
      </c>
      <c r="BD324" s="221" t="s">
        <v>87</v>
      </c>
      <c r="BE324" s="221" t="s">
        <v>87</v>
      </c>
    </row>
    <row r="325" spans="2:57" x14ac:dyDescent="0.25">
      <c r="B325" s="221">
        <v>2025</v>
      </c>
      <c r="C325" s="221">
        <v>891780111</v>
      </c>
      <c r="D325" s="221" t="s">
        <v>78</v>
      </c>
      <c r="E325" s="65" t="s">
        <v>13155</v>
      </c>
      <c r="F325" s="65" t="s">
        <v>13154</v>
      </c>
      <c r="G325" s="306">
        <v>0</v>
      </c>
      <c r="H325" s="65" t="s">
        <v>81</v>
      </c>
      <c r="I325" s="221" t="s">
        <v>82</v>
      </c>
      <c r="J325" s="220" t="s">
        <v>83</v>
      </c>
      <c r="K325" s="66" t="s">
        <v>12530</v>
      </c>
      <c r="L325" s="68">
        <v>9000000</v>
      </c>
      <c r="M325" s="221" t="s">
        <v>85</v>
      </c>
      <c r="N325" s="66" t="s">
        <v>11252</v>
      </c>
      <c r="O325" s="66">
        <v>85153213</v>
      </c>
      <c r="P325" s="65">
        <v>27</v>
      </c>
      <c r="Q325" s="78">
        <v>45670</v>
      </c>
      <c r="R325" s="66">
        <v>2494141000</v>
      </c>
      <c r="S325" s="78">
        <v>45693</v>
      </c>
      <c r="T325" s="68">
        <v>9000000</v>
      </c>
      <c r="U325" s="65" t="s">
        <v>87</v>
      </c>
      <c r="V325" s="68">
        <v>85459497</v>
      </c>
      <c r="W325" s="67" t="s">
        <v>540</v>
      </c>
      <c r="X325" s="70">
        <v>45693</v>
      </c>
      <c r="Y325" s="70">
        <v>45693</v>
      </c>
      <c r="Z325" s="70" t="s">
        <v>89</v>
      </c>
      <c r="AA325" s="70">
        <v>45808</v>
      </c>
      <c r="AB325" s="49">
        <f t="shared" si="20"/>
        <v>115</v>
      </c>
      <c r="AC325" s="65">
        <v>2</v>
      </c>
      <c r="AD325" s="424">
        <v>1125000</v>
      </c>
      <c r="AE325" s="65">
        <v>1</v>
      </c>
      <c r="AF325" s="78">
        <v>45823</v>
      </c>
      <c r="AG325" s="49">
        <f t="shared" si="21"/>
        <v>15</v>
      </c>
      <c r="AH325" s="65">
        <v>0</v>
      </c>
      <c r="AI325" s="68">
        <v>0</v>
      </c>
      <c r="AJ325" s="65" t="s">
        <v>89</v>
      </c>
      <c r="AK325" s="78" t="s">
        <v>89</v>
      </c>
      <c r="AL325" s="65">
        <v>0</v>
      </c>
      <c r="AM325" s="78" t="s">
        <v>89</v>
      </c>
      <c r="AN325" s="78" t="s">
        <v>89</v>
      </c>
      <c r="AO325" s="78" t="s">
        <v>89</v>
      </c>
      <c r="AP325" s="49">
        <f t="shared" si="22"/>
        <v>0</v>
      </c>
      <c r="AQ325" s="49">
        <f>+L325+AD325-AI325</f>
        <v>10125000</v>
      </c>
      <c r="AR325" s="65" t="s">
        <v>87</v>
      </c>
      <c r="AS325" s="68">
        <v>9000000</v>
      </c>
      <c r="AT325" s="65" t="s">
        <v>90</v>
      </c>
      <c r="AU325" s="68">
        <v>0</v>
      </c>
      <c r="AV325" s="75" t="s">
        <v>89</v>
      </c>
      <c r="AW325" s="423">
        <v>10125000</v>
      </c>
      <c r="AX325" s="79">
        <f t="shared" si="23"/>
        <v>0</v>
      </c>
      <c r="AY325" s="223">
        <f t="shared" si="24"/>
        <v>1</v>
      </c>
      <c r="AZ325" s="74">
        <v>1</v>
      </c>
      <c r="BA325" s="75" t="s">
        <v>89</v>
      </c>
      <c r="BB325" s="65" t="s">
        <v>103</v>
      </c>
      <c r="BC325" s="66" t="s">
        <v>13153</v>
      </c>
      <c r="BD325" s="221" t="s">
        <v>87</v>
      </c>
      <c r="BE325" s="221" t="s">
        <v>87</v>
      </c>
    </row>
    <row r="326" spans="2:57" x14ac:dyDescent="0.25">
      <c r="B326" s="221">
        <v>2025</v>
      </c>
      <c r="C326" s="221">
        <v>891780111</v>
      </c>
      <c r="D326" s="221" t="s">
        <v>78</v>
      </c>
      <c r="E326" s="65" t="s">
        <v>13152</v>
      </c>
      <c r="F326" s="65" t="s">
        <v>13151</v>
      </c>
      <c r="G326" s="306">
        <v>0</v>
      </c>
      <c r="H326" s="65" t="s">
        <v>81</v>
      </c>
      <c r="I326" s="221" t="s">
        <v>82</v>
      </c>
      <c r="J326" s="220" t="s">
        <v>83</v>
      </c>
      <c r="K326" s="66" t="s">
        <v>13150</v>
      </c>
      <c r="L326" s="68">
        <v>9000000</v>
      </c>
      <c r="M326" s="221" t="s">
        <v>85</v>
      </c>
      <c r="N326" s="66" t="s">
        <v>8957</v>
      </c>
      <c r="O326" s="66">
        <v>1082896425</v>
      </c>
      <c r="P326" s="65">
        <v>27</v>
      </c>
      <c r="Q326" s="78">
        <v>45670</v>
      </c>
      <c r="R326" s="66">
        <v>2494141000</v>
      </c>
      <c r="S326" s="78">
        <v>45693</v>
      </c>
      <c r="T326" s="68">
        <v>9000000</v>
      </c>
      <c r="U326" s="65" t="s">
        <v>87</v>
      </c>
      <c r="V326" s="68">
        <v>7601831</v>
      </c>
      <c r="W326" s="67" t="s">
        <v>8956</v>
      </c>
      <c r="X326" s="70">
        <v>45693</v>
      </c>
      <c r="Y326" s="70">
        <v>45693</v>
      </c>
      <c r="Z326" s="70" t="s">
        <v>89</v>
      </c>
      <c r="AA326" s="70">
        <v>45808</v>
      </c>
      <c r="AB326" s="49">
        <f t="shared" si="20"/>
        <v>115</v>
      </c>
      <c r="AC326" s="65">
        <v>2</v>
      </c>
      <c r="AD326" s="424">
        <v>1125000</v>
      </c>
      <c r="AE326" s="65">
        <v>1</v>
      </c>
      <c r="AF326" s="78">
        <v>45823</v>
      </c>
      <c r="AG326" s="49">
        <f t="shared" si="21"/>
        <v>15</v>
      </c>
      <c r="AH326" s="65">
        <v>0</v>
      </c>
      <c r="AI326" s="68">
        <v>0</v>
      </c>
      <c r="AJ326" s="65" t="s">
        <v>89</v>
      </c>
      <c r="AK326" s="78" t="s">
        <v>89</v>
      </c>
      <c r="AL326" s="65">
        <v>0</v>
      </c>
      <c r="AM326" s="78" t="s">
        <v>89</v>
      </c>
      <c r="AN326" s="78" t="s">
        <v>89</v>
      </c>
      <c r="AO326" s="78" t="s">
        <v>89</v>
      </c>
      <c r="AP326" s="49">
        <f t="shared" si="22"/>
        <v>0</v>
      </c>
      <c r="AQ326" s="49">
        <f>+L326+AD326-AI326</f>
        <v>10125000</v>
      </c>
      <c r="AR326" s="65" t="s">
        <v>87</v>
      </c>
      <c r="AS326" s="68">
        <v>9000000</v>
      </c>
      <c r="AT326" s="65" t="s">
        <v>90</v>
      </c>
      <c r="AU326" s="68">
        <v>0</v>
      </c>
      <c r="AV326" s="75" t="s">
        <v>89</v>
      </c>
      <c r="AW326" s="423">
        <v>10125000</v>
      </c>
      <c r="AX326" s="79">
        <f t="shared" si="23"/>
        <v>0</v>
      </c>
      <c r="AY326" s="223">
        <f t="shared" si="24"/>
        <v>1</v>
      </c>
      <c r="AZ326" s="74">
        <v>1</v>
      </c>
      <c r="BA326" s="75" t="s">
        <v>89</v>
      </c>
      <c r="BB326" s="65" t="s">
        <v>103</v>
      </c>
      <c r="BC326" s="66" t="s">
        <v>13149</v>
      </c>
      <c r="BD326" s="221" t="s">
        <v>87</v>
      </c>
      <c r="BE326" s="221" t="s">
        <v>87</v>
      </c>
    </row>
    <row r="327" spans="2:57" x14ac:dyDescent="0.25">
      <c r="B327" s="221">
        <v>2025</v>
      </c>
      <c r="C327" s="221">
        <v>891780111</v>
      </c>
      <c r="D327" s="221" t="s">
        <v>78</v>
      </c>
      <c r="E327" s="65" t="s">
        <v>13148</v>
      </c>
      <c r="F327" s="65" t="s">
        <v>13147</v>
      </c>
      <c r="G327" s="306">
        <v>0</v>
      </c>
      <c r="H327" s="65" t="s">
        <v>81</v>
      </c>
      <c r="I327" s="221" t="s">
        <v>82</v>
      </c>
      <c r="J327" s="220" t="s">
        <v>83</v>
      </c>
      <c r="K327" s="66" t="s">
        <v>13146</v>
      </c>
      <c r="L327" s="68">
        <v>9000000</v>
      </c>
      <c r="M327" s="221" t="s">
        <v>85</v>
      </c>
      <c r="N327" s="66" t="s">
        <v>9521</v>
      </c>
      <c r="O327" s="66">
        <v>1003379026</v>
      </c>
      <c r="P327" s="65">
        <v>27</v>
      </c>
      <c r="Q327" s="78">
        <v>45670</v>
      </c>
      <c r="R327" s="66">
        <v>2494141000</v>
      </c>
      <c r="S327" s="78">
        <v>45693</v>
      </c>
      <c r="T327" s="68">
        <v>9000000</v>
      </c>
      <c r="U327" s="65" t="s">
        <v>87</v>
      </c>
      <c r="V327" s="68">
        <v>1082863147</v>
      </c>
      <c r="W327" s="67" t="s">
        <v>8653</v>
      </c>
      <c r="X327" s="70">
        <v>45693</v>
      </c>
      <c r="Y327" s="70">
        <v>45693</v>
      </c>
      <c r="Z327" s="70" t="s">
        <v>89</v>
      </c>
      <c r="AA327" s="70">
        <v>45808</v>
      </c>
      <c r="AB327" s="49">
        <f t="shared" si="20"/>
        <v>115</v>
      </c>
      <c r="AC327" s="65">
        <v>2</v>
      </c>
      <c r="AD327" s="424">
        <v>2250000</v>
      </c>
      <c r="AE327" s="65">
        <v>1</v>
      </c>
      <c r="AF327" s="78">
        <v>45838</v>
      </c>
      <c r="AG327" s="49">
        <f t="shared" si="21"/>
        <v>30</v>
      </c>
      <c r="AH327" s="65">
        <v>0</v>
      </c>
      <c r="AI327" s="68">
        <v>0</v>
      </c>
      <c r="AJ327" s="65" t="s">
        <v>89</v>
      </c>
      <c r="AK327" s="78" t="s">
        <v>89</v>
      </c>
      <c r="AL327" s="65">
        <v>0</v>
      </c>
      <c r="AM327" s="78" t="s">
        <v>89</v>
      </c>
      <c r="AN327" s="78" t="s">
        <v>89</v>
      </c>
      <c r="AO327" s="78" t="s">
        <v>89</v>
      </c>
      <c r="AP327" s="49">
        <f t="shared" si="22"/>
        <v>0</v>
      </c>
      <c r="AQ327" s="49">
        <f>+L327+AD327-AI327</f>
        <v>11250000</v>
      </c>
      <c r="AR327" s="65" t="s">
        <v>87</v>
      </c>
      <c r="AS327" s="68">
        <v>9000000</v>
      </c>
      <c r="AT327" s="65" t="s">
        <v>90</v>
      </c>
      <c r="AU327" s="68">
        <v>0</v>
      </c>
      <c r="AV327" s="75" t="s">
        <v>89</v>
      </c>
      <c r="AW327" s="423">
        <v>11250000</v>
      </c>
      <c r="AX327" s="79">
        <f t="shared" si="23"/>
        <v>0</v>
      </c>
      <c r="AY327" s="223">
        <f t="shared" si="24"/>
        <v>1</v>
      </c>
      <c r="AZ327" s="74">
        <v>1</v>
      </c>
      <c r="BA327" s="75" t="s">
        <v>89</v>
      </c>
      <c r="BB327" s="65" t="s">
        <v>103</v>
      </c>
      <c r="BC327" s="66" t="s">
        <v>13145</v>
      </c>
      <c r="BD327" s="221" t="s">
        <v>87</v>
      </c>
      <c r="BE327" s="221" t="s">
        <v>87</v>
      </c>
    </row>
    <row r="328" spans="2:57" x14ac:dyDescent="0.25">
      <c r="B328" s="221">
        <v>2025</v>
      </c>
      <c r="C328" s="221">
        <v>891780111</v>
      </c>
      <c r="D328" s="221" t="s">
        <v>78</v>
      </c>
      <c r="E328" s="65" t="s">
        <v>13144</v>
      </c>
      <c r="F328" s="65" t="s">
        <v>13143</v>
      </c>
      <c r="G328" s="306">
        <v>0</v>
      </c>
      <c r="H328" s="65" t="s">
        <v>81</v>
      </c>
      <c r="I328" s="221" t="s">
        <v>82</v>
      </c>
      <c r="J328" s="220" t="s">
        <v>83</v>
      </c>
      <c r="K328" s="66" t="s">
        <v>13142</v>
      </c>
      <c r="L328" s="68">
        <v>11400000</v>
      </c>
      <c r="M328" s="221" t="s">
        <v>85</v>
      </c>
      <c r="N328" s="66" t="s">
        <v>10001</v>
      </c>
      <c r="O328" s="66">
        <v>1082887356</v>
      </c>
      <c r="P328" s="65">
        <v>28</v>
      </c>
      <c r="Q328" s="78">
        <v>45670</v>
      </c>
      <c r="R328" s="66">
        <v>5573604000</v>
      </c>
      <c r="S328" s="78">
        <v>45693</v>
      </c>
      <c r="T328" s="68">
        <v>11400000</v>
      </c>
      <c r="U328" s="65" t="s">
        <v>87</v>
      </c>
      <c r="V328" s="68">
        <v>85466528</v>
      </c>
      <c r="W328" s="67" t="s">
        <v>9684</v>
      </c>
      <c r="X328" s="70">
        <v>45693</v>
      </c>
      <c r="Y328" s="70">
        <v>45693</v>
      </c>
      <c r="Z328" s="70" t="s">
        <v>89</v>
      </c>
      <c r="AA328" s="70">
        <v>45808</v>
      </c>
      <c r="AB328" s="49">
        <f t="shared" ref="AB328:AB391" si="25">+IF(Z328="1800-01-01",AA328-Y328,AA328-Z328)</f>
        <v>115</v>
      </c>
      <c r="AC328" s="65">
        <v>2</v>
      </c>
      <c r="AD328" s="424">
        <v>1425000</v>
      </c>
      <c r="AE328" s="65">
        <v>1</v>
      </c>
      <c r="AF328" s="78">
        <v>45823</v>
      </c>
      <c r="AG328" s="49">
        <f t="shared" ref="AG328:AG391" si="26">+IF(AF328="1800-01-01",0,AF328-AA328)</f>
        <v>15</v>
      </c>
      <c r="AH328" s="65">
        <v>0</v>
      </c>
      <c r="AI328" s="68">
        <v>0</v>
      </c>
      <c r="AJ328" s="65" t="s">
        <v>89</v>
      </c>
      <c r="AK328" s="78" t="s">
        <v>89</v>
      </c>
      <c r="AL328" s="65">
        <v>0</v>
      </c>
      <c r="AM328" s="78" t="s">
        <v>89</v>
      </c>
      <c r="AN328" s="78" t="s">
        <v>89</v>
      </c>
      <c r="AO328" s="78" t="s">
        <v>89</v>
      </c>
      <c r="AP328" s="49">
        <f t="shared" ref="AP328:AP391" si="27">+IF(AM328="1800-01-01",0,AN328-AM328)</f>
        <v>0</v>
      </c>
      <c r="AQ328" s="49">
        <f>+L328+AD328-AI328</f>
        <v>12825000</v>
      </c>
      <c r="AR328" s="65" t="s">
        <v>87</v>
      </c>
      <c r="AS328" s="68">
        <v>11400000</v>
      </c>
      <c r="AT328" s="65" t="s">
        <v>90</v>
      </c>
      <c r="AU328" s="68">
        <v>0</v>
      </c>
      <c r="AV328" s="75" t="s">
        <v>89</v>
      </c>
      <c r="AW328" s="423">
        <v>12825000</v>
      </c>
      <c r="AX328" s="79">
        <f t="shared" ref="AX328:AX391" si="28">AQ328-AW328</f>
        <v>0</v>
      </c>
      <c r="AY328" s="223">
        <f t="shared" ref="AY328:AY391" si="29">+IFERROR(AW328/AQ328,"_")</f>
        <v>1</v>
      </c>
      <c r="AZ328" s="74">
        <v>1</v>
      </c>
      <c r="BA328" s="75" t="s">
        <v>89</v>
      </c>
      <c r="BB328" s="65" t="s">
        <v>103</v>
      </c>
      <c r="BC328" s="66" t="s">
        <v>13141</v>
      </c>
      <c r="BD328" s="221" t="s">
        <v>87</v>
      </c>
      <c r="BE328" s="221" t="s">
        <v>87</v>
      </c>
    </row>
    <row r="329" spans="2:57" x14ac:dyDescent="0.25">
      <c r="B329" s="221">
        <v>2025</v>
      </c>
      <c r="C329" s="221">
        <v>891780111</v>
      </c>
      <c r="D329" s="221" t="s">
        <v>78</v>
      </c>
      <c r="E329" s="65" t="s">
        <v>13140</v>
      </c>
      <c r="F329" s="65" t="s">
        <v>13139</v>
      </c>
      <c r="G329" s="306">
        <v>0</v>
      </c>
      <c r="H329" s="65" t="s">
        <v>81</v>
      </c>
      <c r="I329" s="221" t="s">
        <v>82</v>
      </c>
      <c r="J329" s="220" t="s">
        <v>83</v>
      </c>
      <c r="K329" s="66" t="s">
        <v>13138</v>
      </c>
      <c r="L329" s="68">
        <v>9000000</v>
      </c>
      <c r="M329" s="221" t="s">
        <v>85</v>
      </c>
      <c r="N329" s="66" t="s">
        <v>8779</v>
      </c>
      <c r="O329" s="66">
        <v>84458834</v>
      </c>
      <c r="P329" s="65">
        <v>27</v>
      </c>
      <c r="Q329" s="78">
        <v>45670</v>
      </c>
      <c r="R329" s="66">
        <v>2494141000</v>
      </c>
      <c r="S329" s="78">
        <v>45693</v>
      </c>
      <c r="T329" s="68">
        <v>9000000</v>
      </c>
      <c r="U329" s="65" t="s">
        <v>87</v>
      </c>
      <c r="V329" s="68">
        <v>1082863147</v>
      </c>
      <c r="W329" s="67" t="s">
        <v>8653</v>
      </c>
      <c r="X329" s="70">
        <v>45693</v>
      </c>
      <c r="Y329" s="70">
        <v>45693</v>
      </c>
      <c r="Z329" s="70" t="s">
        <v>89</v>
      </c>
      <c r="AA329" s="70">
        <v>45808</v>
      </c>
      <c r="AB329" s="49">
        <f t="shared" si="25"/>
        <v>115</v>
      </c>
      <c r="AC329" s="65">
        <v>2</v>
      </c>
      <c r="AD329" s="424">
        <v>2250000</v>
      </c>
      <c r="AE329" s="65">
        <v>1</v>
      </c>
      <c r="AF329" s="78">
        <v>45838</v>
      </c>
      <c r="AG329" s="49">
        <f t="shared" si="26"/>
        <v>30</v>
      </c>
      <c r="AH329" s="65">
        <v>0</v>
      </c>
      <c r="AI329" s="68">
        <v>0</v>
      </c>
      <c r="AJ329" s="65" t="s">
        <v>89</v>
      </c>
      <c r="AK329" s="78" t="s">
        <v>89</v>
      </c>
      <c r="AL329" s="65">
        <v>0</v>
      </c>
      <c r="AM329" s="78" t="s">
        <v>89</v>
      </c>
      <c r="AN329" s="78" t="s">
        <v>89</v>
      </c>
      <c r="AO329" s="78" t="s">
        <v>89</v>
      </c>
      <c r="AP329" s="49">
        <f t="shared" si="27"/>
        <v>0</v>
      </c>
      <c r="AQ329" s="49">
        <f>+L329+AD329-AI329</f>
        <v>11250000</v>
      </c>
      <c r="AR329" s="65" t="s">
        <v>87</v>
      </c>
      <c r="AS329" s="68">
        <v>9000000</v>
      </c>
      <c r="AT329" s="65" t="s">
        <v>90</v>
      </c>
      <c r="AU329" s="68">
        <v>0</v>
      </c>
      <c r="AV329" s="75" t="s">
        <v>89</v>
      </c>
      <c r="AW329" s="423">
        <v>11250000</v>
      </c>
      <c r="AX329" s="79">
        <f t="shared" si="28"/>
        <v>0</v>
      </c>
      <c r="AY329" s="223">
        <f t="shared" si="29"/>
        <v>1</v>
      </c>
      <c r="AZ329" s="74">
        <v>1</v>
      </c>
      <c r="BA329" s="75" t="s">
        <v>89</v>
      </c>
      <c r="BB329" s="65" t="s">
        <v>103</v>
      </c>
      <c r="BC329" s="66" t="s">
        <v>13137</v>
      </c>
      <c r="BD329" s="221" t="s">
        <v>87</v>
      </c>
      <c r="BE329" s="221" t="s">
        <v>87</v>
      </c>
    </row>
    <row r="330" spans="2:57" x14ac:dyDescent="0.25">
      <c r="B330" s="221">
        <v>2025</v>
      </c>
      <c r="C330" s="221">
        <v>891780111</v>
      </c>
      <c r="D330" s="221" t="s">
        <v>78</v>
      </c>
      <c r="E330" s="65" t="s">
        <v>13136</v>
      </c>
      <c r="F330" s="65" t="s">
        <v>13135</v>
      </c>
      <c r="G330" s="306">
        <v>0</v>
      </c>
      <c r="H330" s="65" t="s">
        <v>81</v>
      </c>
      <c r="I330" s="221" t="s">
        <v>82</v>
      </c>
      <c r="J330" s="220" t="s">
        <v>83</v>
      </c>
      <c r="K330" s="66" t="s">
        <v>12944</v>
      </c>
      <c r="L330" s="68">
        <v>10600000</v>
      </c>
      <c r="M330" s="221" t="s">
        <v>85</v>
      </c>
      <c r="N330" s="66" t="s">
        <v>9300</v>
      </c>
      <c r="O330" s="66">
        <v>1045723246</v>
      </c>
      <c r="P330" s="65">
        <v>27</v>
      </c>
      <c r="Q330" s="78">
        <v>45670</v>
      </c>
      <c r="R330" s="66">
        <v>2494141000</v>
      </c>
      <c r="S330" s="78">
        <v>45695</v>
      </c>
      <c r="T330" s="68">
        <v>10600000</v>
      </c>
      <c r="U330" s="65" t="s">
        <v>87</v>
      </c>
      <c r="V330" s="68">
        <v>1083554320</v>
      </c>
      <c r="W330" s="67" t="s">
        <v>649</v>
      </c>
      <c r="X330" s="70">
        <v>45695</v>
      </c>
      <c r="Y330" s="70">
        <v>45695</v>
      </c>
      <c r="Z330" s="70" t="s">
        <v>89</v>
      </c>
      <c r="AA330" s="70">
        <v>45808</v>
      </c>
      <c r="AB330" s="49">
        <f t="shared" si="25"/>
        <v>113</v>
      </c>
      <c r="AC330" s="65">
        <v>0</v>
      </c>
      <c r="AD330" s="424">
        <v>0</v>
      </c>
      <c r="AE330" s="65">
        <v>0</v>
      </c>
      <c r="AF330" s="78" t="s">
        <v>89</v>
      </c>
      <c r="AG330" s="49">
        <f t="shared" si="26"/>
        <v>0</v>
      </c>
      <c r="AH330" s="65">
        <v>0</v>
      </c>
      <c r="AI330" s="68">
        <v>0</v>
      </c>
      <c r="AJ330" s="65" t="s">
        <v>89</v>
      </c>
      <c r="AK330" s="78" t="s">
        <v>89</v>
      </c>
      <c r="AL330" s="65">
        <v>0</v>
      </c>
      <c r="AM330" s="78" t="s">
        <v>89</v>
      </c>
      <c r="AN330" s="78" t="s">
        <v>89</v>
      </c>
      <c r="AO330" s="78" t="s">
        <v>89</v>
      </c>
      <c r="AP330" s="49">
        <f t="shared" si="27"/>
        <v>0</v>
      </c>
      <c r="AQ330" s="49">
        <f>+L330+AD330-AI330</f>
        <v>10600000</v>
      </c>
      <c r="AR330" s="65" t="s">
        <v>87</v>
      </c>
      <c r="AS330" s="68">
        <v>10600000</v>
      </c>
      <c r="AT330" s="65" t="s">
        <v>90</v>
      </c>
      <c r="AU330" s="68">
        <v>0</v>
      </c>
      <c r="AV330" s="75" t="s">
        <v>89</v>
      </c>
      <c r="AW330" s="423">
        <v>10600000</v>
      </c>
      <c r="AX330" s="79">
        <f t="shared" si="28"/>
        <v>0</v>
      </c>
      <c r="AY330" s="223">
        <f t="shared" si="29"/>
        <v>1</v>
      </c>
      <c r="AZ330" s="74">
        <v>1</v>
      </c>
      <c r="BA330" s="75" t="s">
        <v>89</v>
      </c>
      <c r="BB330" s="65" t="s">
        <v>103</v>
      </c>
      <c r="BC330" s="66" t="s">
        <v>13134</v>
      </c>
      <c r="BD330" s="221" t="s">
        <v>87</v>
      </c>
      <c r="BE330" s="221" t="s">
        <v>87</v>
      </c>
    </row>
    <row r="331" spans="2:57" x14ac:dyDescent="0.25">
      <c r="B331" s="221">
        <v>2025</v>
      </c>
      <c r="C331" s="221">
        <v>891780111</v>
      </c>
      <c r="D331" s="221" t="s">
        <v>78</v>
      </c>
      <c r="E331" s="65" t="s">
        <v>13133</v>
      </c>
      <c r="F331" s="65" t="s">
        <v>13132</v>
      </c>
      <c r="G331" s="306">
        <v>0</v>
      </c>
      <c r="H331" s="65" t="s">
        <v>81</v>
      </c>
      <c r="I331" s="221" t="s">
        <v>82</v>
      </c>
      <c r="J331" s="220" t="s">
        <v>83</v>
      </c>
      <c r="K331" s="66" t="s">
        <v>12530</v>
      </c>
      <c r="L331" s="68">
        <v>9000000</v>
      </c>
      <c r="M331" s="221" t="s">
        <v>85</v>
      </c>
      <c r="N331" s="66" t="s">
        <v>9377</v>
      </c>
      <c r="O331" s="66">
        <v>19612853</v>
      </c>
      <c r="P331" s="65">
        <v>27</v>
      </c>
      <c r="Q331" s="78">
        <v>45670</v>
      </c>
      <c r="R331" s="66">
        <v>2494141000</v>
      </c>
      <c r="S331" s="78">
        <v>45695</v>
      </c>
      <c r="T331" s="68">
        <v>9000000</v>
      </c>
      <c r="U331" s="65" t="s">
        <v>87</v>
      </c>
      <c r="V331" s="68">
        <v>85459497</v>
      </c>
      <c r="W331" s="67" t="s">
        <v>540</v>
      </c>
      <c r="X331" s="70">
        <v>45695</v>
      </c>
      <c r="Y331" s="70">
        <v>45695</v>
      </c>
      <c r="Z331" s="70" t="s">
        <v>89</v>
      </c>
      <c r="AA331" s="70">
        <v>45808</v>
      </c>
      <c r="AB331" s="49">
        <f t="shared" si="25"/>
        <v>113</v>
      </c>
      <c r="AC331" s="65">
        <v>2</v>
      </c>
      <c r="AD331" s="424">
        <v>1125000</v>
      </c>
      <c r="AE331" s="65">
        <v>1</v>
      </c>
      <c r="AF331" s="78">
        <v>45823</v>
      </c>
      <c r="AG331" s="49">
        <f t="shared" si="26"/>
        <v>15</v>
      </c>
      <c r="AH331" s="65">
        <v>0</v>
      </c>
      <c r="AI331" s="68">
        <v>0</v>
      </c>
      <c r="AJ331" s="65" t="s">
        <v>89</v>
      </c>
      <c r="AK331" s="78" t="s">
        <v>89</v>
      </c>
      <c r="AL331" s="65">
        <v>0</v>
      </c>
      <c r="AM331" s="78" t="s">
        <v>89</v>
      </c>
      <c r="AN331" s="78" t="s">
        <v>89</v>
      </c>
      <c r="AO331" s="78" t="s">
        <v>89</v>
      </c>
      <c r="AP331" s="49">
        <f t="shared" si="27"/>
        <v>0</v>
      </c>
      <c r="AQ331" s="49">
        <f>+L331+AD331-AI331</f>
        <v>10125000</v>
      </c>
      <c r="AR331" s="65" t="s">
        <v>87</v>
      </c>
      <c r="AS331" s="68">
        <v>9000000</v>
      </c>
      <c r="AT331" s="65" t="s">
        <v>90</v>
      </c>
      <c r="AU331" s="68">
        <v>0</v>
      </c>
      <c r="AV331" s="75" t="s">
        <v>89</v>
      </c>
      <c r="AW331" s="423">
        <v>10125000</v>
      </c>
      <c r="AX331" s="79">
        <f t="shared" si="28"/>
        <v>0</v>
      </c>
      <c r="AY331" s="223">
        <f t="shared" si="29"/>
        <v>1</v>
      </c>
      <c r="AZ331" s="74">
        <v>1</v>
      </c>
      <c r="BA331" s="75" t="s">
        <v>89</v>
      </c>
      <c r="BB331" s="65" t="s">
        <v>103</v>
      </c>
      <c r="BC331" s="66" t="s">
        <v>13131</v>
      </c>
      <c r="BD331" s="221" t="s">
        <v>87</v>
      </c>
      <c r="BE331" s="221" t="s">
        <v>87</v>
      </c>
    </row>
    <row r="332" spans="2:57" x14ac:dyDescent="0.25">
      <c r="B332" s="221">
        <v>2025</v>
      </c>
      <c r="C332" s="221">
        <v>891780111</v>
      </c>
      <c r="D332" s="221" t="s">
        <v>78</v>
      </c>
      <c r="E332" s="65" t="s">
        <v>13130</v>
      </c>
      <c r="F332" s="65" t="s">
        <v>13129</v>
      </c>
      <c r="G332" s="306">
        <v>0</v>
      </c>
      <c r="H332" s="65" t="s">
        <v>81</v>
      </c>
      <c r="I332" s="221" t="s">
        <v>82</v>
      </c>
      <c r="J332" s="220" t="s">
        <v>83</v>
      </c>
      <c r="K332" s="66" t="s">
        <v>13128</v>
      </c>
      <c r="L332" s="68">
        <v>12624000</v>
      </c>
      <c r="M332" s="221" t="s">
        <v>85</v>
      </c>
      <c r="N332" s="66" t="s">
        <v>10777</v>
      </c>
      <c r="O332" s="66">
        <v>1103117987</v>
      </c>
      <c r="P332" s="65">
        <v>28</v>
      </c>
      <c r="Q332" s="78">
        <v>45670</v>
      </c>
      <c r="R332" s="66">
        <v>5573604000</v>
      </c>
      <c r="S332" s="78">
        <v>45695</v>
      </c>
      <c r="T332" s="68">
        <v>12624000</v>
      </c>
      <c r="U332" s="65" t="s">
        <v>87</v>
      </c>
      <c r="V332" s="68">
        <v>1082863147</v>
      </c>
      <c r="W332" s="67" t="s">
        <v>8653</v>
      </c>
      <c r="X332" s="70">
        <v>45695</v>
      </c>
      <c r="Y332" s="70">
        <v>45695</v>
      </c>
      <c r="Z332" s="70" t="s">
        <v>89</v>
      </c>
      <c r="AA332" s="70">
        <v>45808</v>
      </c>
      <c r="AB332" s="49">
        <f t="shared" si="25"/>
        <v>113</v>
      </c>
      <c r="AC332" s="65">
        <v>2</v>
      </c>
      <c r="AD332" s="424">
        <v>3156000</v>
      </c>
      <c r="AE332" s="65">
        <v>1</v>
      </c>
      <c r="AF332" s="78">
        <v>45838</v>
      </c>
      <c r="AG332" s="49">
        <f t="shared" si="26"/>
        <v>30</v>
      </c>
      <c r="AH332" s="65">
        <v>0</v>
      </c>
      <c r="AI332" s="68">
        <v>0</v>
      </c>
      <c r="AJ332" s="65" t="s">
        <v>89</v>
      </c>
      <c r="AK332" s="78" t="s">
        <v>89</v>
      </c>
      <c r="AL332" s="65">
        <v>0</v>
      </c>
      <c r="AM332" s="78" t="s">
        <v>89</v>
      </c>
      <c r="AN332" s="78" t="s">
        <v>89</v>
      </c>
      <c r="AO332" s="78" t="s">
        <v>89</v>
      </c>
      <c r="AP332" s="49">
        <f t="shared" si="27"/>
        <v>0</v>
      </c>
      <c r="AQ332" s="49">
        <f>+L332+AD332-AI332</f>
        <v>15780000</v>
      </c>
      <c r="AR332" s="65" t="s">
        <v>87</v>
      </c>
      <c r="AS332" s="68">
        <v>12624000</v>
      </c>
      <c r="AT332" s="65" t="s">
        <v>90</v>
      </c>
      <c r="AU332" s="68">
        <v>0</v>
      </c>
      <c r="AV332" s="75" t="s">
        <v>89</v>
      </c>
      <c r="AW332" s="423">
        <v>15780000</v>
      </c>
      <c r="AX332" s="79">
        <f t="shared" si="28"/>
        <v>0</v>
      </c>
      <c r="AY332" s="223">
        <f t="shared" si="29"/>
        <v>1</v>
      </c>
      <c r="AZ332" s="74">
        <v>1</v>
      </c>
      <c r="BA332" s="75" t="s">
        <v>89</v>
      </c>
      <c r="BB332" s="65" t="s">
        <v>103</v>
      </c>
      <c r="BC332" s="66" t="s">
        <v>13127</v>
      </c>
      <c r="BD332" s="221" t="s">
        <v>87</v>
      </c>
      <c r="BE332" s="221" t="s">
        <v>87</v>
      </c>
    </row>
    <row r="333" spans="2:57" x14ac:dyDescent="0.25">
      <c r="B333" s="221">
        <v>2025</v>
      </c>
      <c r="C333" s="221">
        <v>891780111</v>
      </c>
      <c r="D333" s="221" t="s">
        <v>78</v>
      </c>
      <c r="E333" s="65" t="s">
        <v>13126</v>
      </c>
      <c r="F333" s="65" t="s">
        <v>13125</v>
      </c>
      <c r="G333" s="306">
        <v>0</v>
      </c>
      <c r="H333" s="65" t="s">
        <v>81</v>
      </c>
      <c r="I333" s="221" t="s">
        <v>82</v>
      </c>
      <c r="J333" s="220" t="s">
        <v>83</v>
      </c>
      <c r="K333" s="66" t="s">
        <v>13124</v>
      </c>
      <c r="L333" s="68">
        <v>9000000</v>
      </c>
      <c r="M333" s="221" t="s">
        <v>85</v>
      </c>
      <c r="N333" s="66" t="s">
        <v>9157</v>
      </c>
      <c r="O333" s="66">
        <v>1004360363</v>
      </c>
      <c r="P333" s="65">
        <v>27</v>
      </c>
      <c r="Q333" s="78">
        <v>45670</v>
      </c>
      <c r="R333" s="66">
        <v>2494141000</v>
      </c>
      <c r="S333" s="78">
        <v>45695</v>
      </c>
      <c r="T333" s="68">
        <v>9000000</v>
      </c>
      <c r="U333" s="65" t="s">
        <v>87</v>
      </c>
      <c r="V333" s="68">
        <v>85475141</v>
      </c>
      <c r="W333" s="67" t="s">
        <v>9140</v>
      </c>
      <c r="X333" s="70">
        <v>45695</v>
      </c>
      <c r="Y333" s="70">
        <v>45695</v>
      </c>
      <c r="Z333" s="70" t="s">
        <v>89</v>
      </c>
      <c r="AA333" s="70">
        <v>45808</v>
      </c>
      <c r="AB333" s="49">
        <f t="shared" si="25"/>
        <v>113</v>
      </c>
      <c r="AC333" s="65">
        <v>2</v>
      </c>
      <c r="AD333" s="424">
        <v>1125000</v>
      </c>
      <c r="AE333" s="65">
        <v>1</v>
      </c>
      <c r="AF333" s="78">
        <v>45823</v>
      </c>
      <c r="AG333" s="49">
        <f t="shared" si="26"/>
        <v>15</v>
      </c>
      <c r="AH333" s="65">
        <v>0</v>
      </c>
      <c r="AI333" s="68">
        <v>0</v>
      </c>
      <c r="AJ333" s="65" t="s">
        <v>89</v>
      </c>
      <c r="AK333" s="78" t="s">
        <v>89</v>
      </c>
      <c r="AL333" s="65">
        <v>0</v>
      </c>
      <c r="AM333" s="78" t="s">
        <v>89</v>
      </c>
      <c r="AN333" s="78" t="s">
        <v>89</v>
      </c>
      <c r="AO333" s="78" t="s">
        <v>89</v>
      </c>
      <c r="AP333" s="49">
        <f t="shared" si="27"/>
        <v>0</v>
      </c>
      <c r="AQ333" s="49">
        <f>+L333+AD333-AI333</f>
        <v>10125000</v>
      </c>
      <c r="AR333" s="65" t="s">
        <v>87</v>
      </c>
      <c r="AS333" s="68">
        <v>9000000</v>
      </c>
      <c r="AT333" s="65" t="s">
        <v>90</v>
      </c>
      <c r="AU333" s="68">
        <v>0</v>
      </c>
      <c r="AV333" s="75" t="s">
        <v>89</v>
      </c>
      <c r="AW333" s="423">
        <v>10125000</v>
      </c>
      <c r="AX333" s="79">
        <f t="shared" si="28"/>
        <v>0</v>
      </c>
      <c r="AY333" s="223">
        <f t="shared" si="29"/>
        <v>1</v>
      </c>
      <c r="AZ333" s="74">
        <v>1</v>
      </c>
      <c r="BA333" s="75" t="s">
        <v>89</v>
      </c>
      <c r="BB333" s="65" t="s">
        <v>103</v>
      </c>
      <c r="BC333" s="66" t="s">
        <v>13123</v>
      </c>
      <c r="BD333" s="221" t="s">
        <v>87</v>
      </c>
      <c r="BE333" s="221" t="s">
        <v>87</v>
      </c>
    </row>
    <row r="334" spans="2:57" x14ac:dyDescent="0.25">
      <c r="B334" s="221">
        <v>2025</v>
      </c>
      <c r="C334" s="221">
        <v>891780111</v>
      </c>
      <c r="D334" s="221" t="s">
        <v>78</v>
      </c>
      <c r="E334" s="65" t="s">
        <v>13122</v>
      </c>
      <c r="F334" s="65" t="s">
        <v>13121</v>
      </c>
      <c r="G334" s="306">
        <v>0</v>
      </c>
      <c r="H334" s="65" t="s">
        <v>81</v>
      </c>
      <c r="I334" s="221" t="s">
        <v>82</v>
      </c>
      <c r="J334" s="220" t="s">
        <v>83</v>
      </c>
      <c r="K334" s="66" t="s">
        <v>12109</v>
      </c>
      <c r="L334" s="68">
        <v>9000000</v>
      </c>
      <c r="M334" s="221" t="s">
        <v>85</v>
      </c>
      <c r="N334" s="66" t="s">
        <v>8962</v>
      </c>
      <c r="O334" s="66">
        <v>85150457</v>
      </c>
      <c r="P334" s="65">
        <v>27</v>
      </c>
      <c r="Q334" s="78">
        <v>45670</v>
      </c>
      <c r="R334" s="66">
        <v>2494141000</v>
      </c>
      <c r="S334" s="78">
        <v>45695</v>
      </c>
      <c r="T334" s="68">
        <v>9000000</v>
      </c>
      <c r="U334" s="65" t="s">
        <v>87</v>
      </c>
      <c r="V334" s="68">
        <v>7633817</v>
      </c>
      <c r="W334" s="67" t="s">
        <v>8803</v>
      </c>
      <c r="X334" s="70">
        <v>45695</v>
      </c>
      <c r="Y334" s="70">
        <v>45695</v>
      </c>
      <c r="Z334" s="70" t="s">
        <v>89</v>
      </c>
      <c r="AA334" s="70">
        <v>45808</v>
      </c>
      <c r="AB334" s="49">
        <f t="shared" si="25"/>
        <v>113</v>
      </c>
      <c r="AC334" s="65">
        <v>2</v>
      </c>
      <c r="AD334" s="424">
        <v>1125000</v>
      </c>
      <c r="AE334" s="65">
        <v>1</v>
      </c>
      <c r="AF334" s="78">
        <v>45823</v>
      </c>
      <c r="AG334" s="49">
        <f t="shared" si="26"/>
        <v>15</v>
      </c>
      <c r="AH334" s="65">
        <v>0</v>
      </c>
      <c r="AI334" s="68">
        <v>0</v>
      </c>
      <c r="AJ334" s="65" t="s">
        <v>89</v>
      </c>
      <c r="AK334" s="78" t="s">
        <v>89</v>
      </c>
      <c r="AL334" s="65">
        <v>0</v>
      </c>
      <c r="AM334" s="78" t="s">
        <v>89</v>
      </c>
      <c r="AN334" s="78" t="s">
        <v>89</v>
      </c>
      <c r="AO334" s="78" t="s">
        <v>89</v>
      </c>
      <c r="AP334" s="49">
        <f t="shared" si="27"/>
        <v>0</v>
      </c>
      <c r="AQ334" s="49">
        <f>+L334+AD334-AI334</f>
        <v>10125000</v>
      </c>
      <c r="AR334" s="65" t="s">
        <v>87</v>
      </c>
      <c r="AS334" s="68">
        <v>9000000</v>
      </c>
      <c r="AT334" s="65" t="s">
        <v>90</v>
      </c>
      <c r="AU334" s="68">
        <v>0</v>
      </c>
      <c r="AV334" s="75" t="s">
        <v>89</v>
      </c>
      <c r="AW334" s="423">
        <v>10125000</v>
      </c>
      <c r="AX334" s="79">
        <f t="shared" si="28"/>
        <v>0</v>
      </c>
      <c r="AY334" s="223">
        <f t="shared" si="29"/>
        <v>1</v>
      </c>
      <c r="AZ334" s="74">
        <v>1</v>
      </c>
      <c r="BA334" s="75" t="s">
        <v>89</v>
      </c>
      <c r="BB334" s="65" t="s">
        <v>103</v>
      </c>
      <c r="BC334" s="66" t="s">
        <v>13120</v>
      </c>
      <c r="BD334" s="221" t="s">
        <v>87</v>
      </c>
      <c r="BE334" s="221" t="s">
        <v>87</v>
      </c>
    </row>
    <row r="335" spans="2:57" x14ac:dyDescent="0.25">
      <c r="B335" s="221">
        <v>2025</v>
      </c>
      <c r="C335" s="221">
        <v>891780111</v>
      </c>
      <c r="D335" s="221" t="s">
        <v>78</v>
      </c>
      <c r="E335" s="65" t="s">
        <v>13119</v>
      </c>
      <c r="F335" s="65" t="s">
        <v>13118</v>
      </c>
      <c r="G335" s="306">
        <v>0</v>
      </c>
      <c r="H335" s="65" t="s">
        <v>81</v>
      </c>
      <c r="I335" s="221" t="s">
        <v>82</v>
      </c>
      <c r="J335" s="220" t="s">
        <v>83</v>
      </c>
      <c r="K335" s="66" t="s">
        <v>13117</v>
      </c>
      <c r="L335" s="68">
        <v>10600000</v>
      </c>
      <c r="M335" s="221" t="s">
        <v>85</v>
      </c>
      <c r="N335" s="66" t="s">
        <v>9591</v>
      </c>
      <c r="O335" s="66">
        <v>52769336</v>
      </c>
      <c r="P335" s="65">
        <v>27</v>
      </c>
      <c r="Q335" s="78">
        <v>45670</v>
      </c>
      <c r="R335" s="66">
        <v>2494141000</v>
      </c>
      <c r="S335" s="78">
        <v>45695</v>
      </c>
      <c r="T335" s="68">
        <v>10600000</v>
      </c>
      <c r="U335" s="65" t="s">
        <v>87</v>
      </c>
      <c r="V335" s="68">
        <v>93400727</v>
      </c>
      <c r="W335" s="67" t="s">
        <v>8360</v>
      </c>
      <c r="X335" s="70">
        <v>45695</v>
      </c>
      <c r="Y335" s="70">
        <v>45695</v>
      </c>
      <c r="Z335" s="70" t="s">
        <v>89</v>
      </c>
      <c r="AA335" s="70">
        <v>45808</v>
      </c>
      <c r="AB335" s="49">
        <f t="shared" si="25"/>
        <v>113</v>
      </c>
      <c r="AC335" s="65">
        <v>2</v>
      </c>
      <c r="AD335" s="424">
        <v>2650000</v>
      </c>
      <c r="AE335" s="65">
        <v>1</v>
      </c>
      <c r="AF335" s="78">
        <v>45838</v>
      </c>
      <c r="AG335" s="49">
        <f t="shared" si="26"/>
        <v>30</v>
      </c>
      <c r="AH335" s="65">
        <v>0</v>
      </c>
      <c r="AI335" s="68">
        <v>0</v>
      </c>
      <c r="AJ335" s="65" t="s">
        <v>89</v>
      </c>
      <c r="AK335" s="78" t="s">
        <v>89</v>
      </c>
      <c r="AL335" s="65">
        <v>0</v>
      </c>
      <c r="AM335" s="78" t="s">
        <v>89</v>
      </c>
      <c r="AN335" s="78" t="s">
        <v>89</v>
      </c>
      <c r="AO335" s="78" t="s">
        <v>89</v>
      </c>
      <c r="AP335" s="49">
        <f t="shared" si="27"/>
        <v>0</v>
      </c>
      <c r="AQ335" s="49">
        <f>+L335+AD335-AI335</f>
        <v>13250000</v>
      </c>
      <c r="AR335" s="65" t="s">
        <v>87</v>
      </c>
      <c r="AS335" s="68">
        <v>10600000</v>
      </c>
      <c r="AT335" s="65" t="s">
        <v>90</v>
      </c>
      <c r="AU335" s="68">
        <v>0</v>
      </c>
      <c r="AV335" s="75" t="s">
        <v>89</v>
      </c>
      <c r="AW335" s="423">
        <v>13250000</v>
      </c>
      <c r="AX335" s="79">
        <f t="shared" si="28"/>
        <v>0</v>
      </c>
      <c r="AY335" s="223">
        <f t="shared" si="29"/>
        <v>1</v>
      </c>
      <c r="AZ335" s="74">
        <v>1</v>
      </c>
      <c r="BA335" s="75" t="s">
        <v>89</v>
      </c>
      <c r="BB335" s="65" t="s">
        <v>103</v>
      </c>
      <c r="BC335" s="66" t="s">
        <v>13116</v>
      </c>
      <c r="BD335" s="221" t="s">
        <v>87</v>
      </c>
      <c r="BE335" s="221" t="s">
        <v>87</v>
      </c>
    </row>
    <row r="336" spans="2:57" x14ac:dyDescent="0.25">
      <c r="B336" s="221">
        <v>2025</v>
      </c>
      <c r="C336" s="221">
        <v>891780111</v>
      </c>
      <c r="D336" s="221" t="s">
        <v>78</v>
      </c>
      <c r="E336" s="65" t="s">
        <v>13115</v>
      </c>
      <c r="F336" s="65" t="s">
        <v>13114</v>
      </c>
      <c r="G336" s="306">
        <v>0</v>
      </c>
      <c r="H336" s="65" t="s">
        <v>81</v>
      </c>
      <c r="I336" s="221" t="s">
        <v>82</v>
      </c>
      <c r="J336" s="220" t="s">
        <v>83</v>
      </c>
      <c r="K336" s="66" t="s">
        <v>13113</v>
      </c>
      <c r="L336" s="68">
        <v>9000000</v>
      </c>
      <c r="M336" s="221" t="s">
        <v>85</v>
      </c>
      <c r="N336" s="66" t="s">
        <v>9113</v>
      </c>
      <c r="O336" s="66">
        <v>1082958463</v>
      </c>
      <c r="P336" s="65">
        <v>27</v>
      </c>
      <c r="Q336" s="78">
        <v>45670</v>
      </c>
      <c r="R336" s="66">
        <v>2494141000</v>
      </c>
      <c r="S336" s="78">
        <v>45695</v>
      </c>
      <c r="T336" s="68">
        <v>9000000</v>
      </c>
      <c r="U336" s="65" t="s">
        <v>87</v>
      </c>
      <c r="V336" s="68">
        <v>7601831</v>
      </c>
      <c r="W336" s="67" t="s">
        <v>8956</v>
      </c>
      <c r="X336" s="70">
        <v>45695</v>
      </c>
      <c r="Y336" s="70">
        <v>45695</v>
      </c>
      <c r="Z336" s="70" t="s">
        <v>89</v>
      </c>
      <c r="AA336" s="70">
        <v>45808</v>
      </c>
      <c r="AB336" s="49">
        <f t="shared" si="25"/>
        <v>113</v>
      </c>
      <c r="AC336" s="65">
        <v>2</v>
      </c>
      <c r="AD336" s="424">
        <v>1125000</v>
      </c>
      <c r="AE336" s="65">
        <v>1</v>
      </c>
      <c r="AF336" s="78">
        <v>45823</v>
      </c>
      <c r="AG336" s="49">
        <f t="shared" si="26"/>
        <v>15</v>
      </c>
      <c r="AH336" s="65">
        <v>0</v>
      </c>
      <c r="AI336" s="68">
        <v>0</v>
      </c>
      <c r="AJ336" s="65" t="s">
        <v>89</v>
      </c>
      <c r="AK336" s="78" t="s">
        <v>89</v>
      </c>
      <c r="AL336" s="65">
        <v>0</v>
      </c>
      <c r="AM336" s="78" t="s">
        <v>89</v>
      </c>
      <c r="AN336" s="78" t="s">
        <v>89</v>
      </c>
      <c r="AO336" s="78" t="s">
        <v>89</v>
      </c>
      <c r="AP336" s="49">
        <f t="shared" si="27"/>
        <v>0</v>
      </c>
      <c r="AQ336" s="49">
        <f>+L336+AD336-AI336</f>
        <v>10125000</v>
      </c>
      <c r="AR336" s="65" t="s">
        <v>87</v>
      </c>
      <c r="AS336" s="68">
        <v>9000000</v>
      </c>
      <c r="AT336" s="65" t="s">
        <v>90</v>
      </c>
      <c r="AU336" s="68">
        <v>0</v>
      </c>
      <c r="AV336" s="75" t="s">
        <v>89</v>
      </c>
      <c r="AW336" s="423">
        <v>10125000</v>
      </c>
      <c r="AX336" s="79">
        <f t="shared" si="28"/>
        <v>0</v>
      </c>
      <c r="AY336" s="223">
        <f t="shared" si="29"/>
        <v>1</v>
      </c>
      <c r="AZ336" s="74">
        <v>1</v>
      </c>
      <c r="BA336" s="75" t="s">
        <v>89</v>
      </c>
      <c r="BB336" s="65" t="s">
        <v>103</v>
      </c>
      <c r="BC336" s="66" t="s">
        <v>13112</v>
      </c>
      <c r="BD336" s="221" t="s">
        <v>87</v>
      </c>
      <c r="BE336" s="221" t="s">
        <v>87</v>
      </c>
    </row>
    <row r="337" spans="2:57" x14ac:dyDescent="0.25">
      <c r="B337" s="221">
        <v>2025</v>
      </c>
      <c r="C337" s="221">
        <v>891780111</v>
      </c>
      <c r="D337" s="221" t="s">
        <v>78</v>
      </c>
      <c r="E337" s="65" t="s">
        <v>13111</v>
      </c>
      <c r="F337" s="65" t="s">
        <v>13110</v>
      </c>
      <c r="G337" s="306">
        <v>0</v>
      </c>
      <c r="H337" s="65" t="s">
        <v>81</v>
      </c>
      <c r="I337" s="221" t="s">
        <v>82</v>
      </c>
      <c r="J337" s="220" t="s">
        <v>83</v>
      </c>
      <c r="K337" s="66" t="s">
        <v>12530</v>
      </c>
      <c r="L337" s="68">
        <v>9000000</v>
      </c>
      <c r="M337" s="221" t="s">
        <v>85</v>
      </c>
      <c r="N337" s="66" t="s">
        <v>11293</v>
      </c>
      <c r="O337" s="66">
        <v>85448249</v>
      </c>
      <c r="P337" s="65">
        <v>27</v>
      </c>
      <c r="Q337" s="78">
        <v>45670</v>
      </c>
      <c r="R337" s="66">
        <v>2494141000</v>
      </c>
      <c r="S337" s="78">
        <v>45695</v>
      </c>
      <c r="T337" s="68">
        <v>9000000</v>
      </c>
      <c r="U337" s="65" t="s">
        <v>87</v>
      </c>
      <c r="V337" s="68">
        <v>85459497</v>
      </c>
      <c r="W337" s="67" t="s">
        <v>540</v>
      </c>
      <c r="X337" s="70">
        <v>45695</v>
      </c>
      <c r="Y337" s="70">
        <v>45695</v>
      </c>
      <c r="Z337" s="70" t="s">
        <v>89</v>
      </c>
      <c r="AA337" s="70">
        <v>45808</v>
      </c>
      <c r="AB337" s="49">
        <f t="shared" si="25"/>
        <v>113</v>
      </c>
      <c r="AC337" s="65">
        <v>2</v>
      </c>
      <c r="AD337" s="424">
        <v>2250000</v>
      </c>
      <c r="AE337" s="65">
        <v>1</v>
      </c>
      <c r="AF337" s="78">
        <v>45838</v>
      </c>
      <c r="AG337" s="49">
        <f t="shared" si="26"/>
        <v>30</v>
      </c>
      <c r="AH337" s="65">
        <v>0</v>
      </c>
      <c r="AI337" s="68">
        <v>0</v>
      </c>
      <c r="AJ337" s="65" t="s">
        <v>89</v>
      </c>
      <c r="AK337" s="78" t="s">
        <v>89</v>
      </c>
      <c r="AL337" s="65">
        <v>0</v>
      </c>
      <c r="AM337" s="78" t="s">
        <v>89</v>
      </c>
      <c r="AN337" s="78" t="s">
        <v>89</v>
      </c>
      <c r="AO337" s="78" t="s">
        <v>89</v>
      </c>
      <c r="AP337" s="49">
        <f t="shared" si="27"/>
        <v>0</v>
      </c>
      <c r="AQ337" s="49">
        <f>+L337+AD337-AI337</f>
        <v>11250000</v>
      </c>
      <c r="AR337" s="65" t="s">
        <v>87</v>
      </c>
      <c r="AS337" s="68">
        <v>9000000</v>
      </c>
      <c r="AT337" s="65" t="s">
        <v>90</v>
      </c>
      <c r="AU337" s="68">
        <v>0</v>
      </c>
      <c r="AV337" s="75" t="s">
        <v>89</v>
      </c>
      <c r="AW337" s="423">
        <v>11250000</v>
      </c>
      <c r="AX337" s="79">
        <f t="shared" si="28"/>
        <v>0</v>
      </c>
      <c r="AY337" s="223">
        <f t="shared" si="29"/>
        <v>1</v>
      </c>
      <c r="AZ337" s="74">
        <v>1</v>
      </c>
      <c r="BA337" s="75" t="s">
        <v>89</v>
      </c>
      <c r="BB337" s="65" t="s">
        <v>103</v>
      </c>
      <c r="BC337" s="66" t="s">
        <v>13109</v>
      </c>
      <c r="BD337" s="221" t="s">
        <v>87</v>
      </c>
      <c r="BE337" s="221" t="s">
        <v>87</v>
      </c>
    </row>
    <row r="338" spans="2:57" x14ac:dyDescent="0.25">
      <c r="B338" s="221">
        <v>2025</v>
      </c>
      <c r="C338" s="221">
        <v>891780111</v>
      </c>
      <c r="D338" s="221" t="s">
        <v>78</v>
      </c>
      <c r="E338" s="65" t="s">
        <v>13108</v>
      </c>
      <c r="F338" s="65" t="s">
        <v>13107</v>
      </c>
      <c r="G338" s="306">
        <v>0</v>
      </c>
      <c r="H338" s="65" t="s">
        <v>81</v>
      </c>
      <c r="I338" s="221" t="s">
        <v>82</v>
      </c>
      <c r="J338" s="220" t="s">
        <v>83</v>
      </c>
      <c r="K338" s="66" t="s">
        <v>13106</v>
      </c>
      <c r="L338" s="68">
        <v>12624000</v>
      </c>
      <c r="M338" s="221" t="s">
        <v>85</v>
      </c>
      <c r="N338" s="66" t="s">
        <v>10879</v>
      </c>
      <c r="O338" s="66">
        <v>85373098</v>
      </c>
      <c r="P338" s="65">
        <v>28</v>
      </c>
      <c r="Q338" s="78">
        <v>45670</v>
      </c>
      <c r="R338" s="66">
        <v>5573604000</v>
      </c>
      <c r="S338" s="78">
        <v>45695</v>
      </c>
      <c r="T338" s="68">
        <v>12624000</v>
      </c>
      <c r="U338" s="65" t="s">
        <v>87</v>
      </c>
      <c r="V338" s="68">
        <v>72175281</v>
      </c>
      <c r="W338" s="67" t="s">
        <v>318</v>
      </c>
      <c r="X338" s="70">
        <v>45695</v>
      </c>
      <c r="Y338" s="70">
        <v>45695</v>
      </c>
      <c r="Z338" s="70" t="s">
        <v>89</v>
      </c>
      <c r="AA338" s="70">
        <v>45808</v>
      </c>
      <c r="AB338" s="49">
        <f t="shared" si="25"/>
        <v>113</v>
      </c>
      <c r="AC338" s="65">
        <v>2</v>
      </c>
      <c r="AD338" s="424">
        <v>3156000</v>
      </c>
      <c r="AE338" s="65">
        <v>1</v>
      </c>
      <c r="AF338" s="78">
        <v>45838</v>
      </c>
      <c r="AG338" s="49">
        <f t="shared" si="26"/>
        <v>30</v>
      </c>
      <c r="AH338" s="65">
        <v>0</v>
      </c>
      <c r="AI338" s="68">
        <v>0</v>
      </c>
      <c r="AJ338" s="65" t="s">
        <v>89</v>
      </c>
      <c r="AK338" s="78" t="s">
        <v>89</v>
      </c>
      <c r="AL338" s="65">
        <v>0</v>
      </c>
      <c r="AM338" s="78" t="s">
        <v>89</v>
      </c>
      <c r="AN338" s="78" t="s">
        <v>89</v>
      </c>
      <c r="AO338" s="78" t="s">
        <v>89</v>
      </c>
      <c r="AP338" s="49">
        <f t="shared" si="27"/>
        <v>0</v>
      </c>
      <c r="AQ338" s="49">
        <f>+L338+AD338-AI338</f>
        <v>15780000</v>
      </c>
      <c r="AR338" s="65" t="s">
        <v>87</v>
      </c>
      <c r="AS338" s="68">
        <v>12624000</v>
      </c>
      <c r="AT338" s="65" t="s">
        <v>90</v>
      </c>
      <c r="AU338" s="68">
        <v>0</v>
      </c>
      <c r="AV338" s="75" t="s">
        <v>89</v>
      </c>
      <c r="AW338" s="423">
        <v>15780000</v>
      </c>
      <c r="AX338" s="79">
        <f t="shared" si="28"/>
        <v>0</v>
      </c>
      <c r="AY338" s="223">
        <f t="shared" si="29"/>
        <v>1</v>
      </c>
      <c r="AZ338" s="74">
        <v>1</v>
      </c>
      <c r="BA338" s="75" t="s">
        <v>89</v>
      </c>
      <c r="BB338" s="65" t="s">
        <v>103</v>
      </c>
      <c r="BC338" s="66" t="s">
        <v>13105</v>
      </c>
      <c r="BD338" s="221" t="s">
        <v>87</v>
      </c>
      <c r="BE338" s="221" t="s">
        <v>87</v>
      </c>
    </row>
    <row r="339" spans="2:57" x14ac:dyDescent="0.25">
      <c r="B339" s="221">
        <v>2025</v>
      </c>
      <c r="C339" s="221">
        <v>891780111</v>
      </c>
      <c r="D339" s="221" t="s">
        <v>78</v>
      </c>
      <c r="E339" s="65" t="s">
        <v>13104</v>
      </c>
      <c r="F339" s="65" t="s">
        <v>13103</v>
      </c>
      <c r="G339" s="306">
        <v>0</v>
      </c>
      <c r="H339" s="65" t="s">
        <v>81</v>
      </c>
      <c r="I339" s="221" t="s">
        <v>82</v>
      </c>
      <c r="J339" s="220" t="s">
        <v>83</v>
      </c>
      <c r="K339" s="66" t="s">
        <v>12109</v>
      </c>
      <c r="L339" s="68">
        <v>9000000</v>
      </c>
      <c r="M339" s="221" t="s">
        <v>85</v>
      </c>
      <c r="N339" s="66" t="s">
        <v>11164</v>
      </c>
      <c r="O339" s="66">
        <v>36726128</v>
      </c>
      <c r="P339" s="65">
        <v>27</v>
      </c>
      <c r="Q339" s="78">
        <v>45670</v>
      </c>
      <c r="R339" s="66">
        <v>2494141000</v>
      </c>
      <c r="S339" s="78">
        <v>45695</v>
      </c>
      <c r="T339" s="68">
        <v>9000000</v>
      </c>
      <c r="U339" s="65" t="s">
        <v>87</v>
      </c>
      <c r="V339" s="68">
        <v>7633817</v>
      </c>
      <c r="W339" s="67" t="s">
        <v>8803</v>
      </c>
      <c r="X339" s="70">
        <v>45695</v>
      </c>
      <c r="Y339" s="70">
        <v>45695</v>
      </c>
      <c r="Z339" s="70" t="s">
        <v>89</v>
      </c>
      <c r="AA339" s="70">
        <v>45808</v>
      </c>
      <c r="AB339" s="49">
        <f t="shared" si="25"/>
        <v>113</v>
      </c>
      <c r="AC339" s="65">
        <v>2</v>
      </c>
      <c r="AD339" s="424">
        <v>2250000</v>
      </c>
      <c r="AE339" s="65">
        <v>1</v>
      </c>
      <c r="AF339" s="78">
        <v>45838</v>
      </c>
      <c r="AG339" s="49">
        <f t="shared" si="26"/>
        <v>30</v>
      </c>
      <c r="AH339" s="65">
        <v>0</v>
      </c>
      <c r="AI339" s="68">
        <v>0</v>
      </c>
      <c r="AJ339" s="65" t="s">
        <v>89</v>
      </c>
      <c r="AK339" s="78" t="s">
        <v>89</v>
      </c>
      <c r="AL339" s="65">
        <v>0</v>
      </c>
      <c r="AM339" s="78" t="s">
        <v>89</v>
      </c>
      <c r="AN339" s="78" t="s">
        <v>89</v>
      </c>
      <c r="AO339" s="78" t="s">
        <v>89</v>
      </c>
      <c r="AP339" s="49">
        <f t="shared" si="27"/>
        <v>0</v>
      </c>
      <c r="AQ339" s="49">
        <f>+L339+AD339-AI339</f>
        <v>11250000</v>
      </c>
      <c r="AR339" s="65" t="s">
        <v>87</v>
      </c>
      <c r="AS339" s="68">
        <v>9000000</v>
      </c>
      <c r="AT339" s="65" t="s">
        <v>90</v>
      </c>
      <c r="AU339" s="68">
        <v>0</v>
      </c>
      <c r="AV339" s="75" t="s">
        <v>89</v>
      </c>
      <c r="AW339" s="423">
        <v>11250000</v>
      </c>
      <c r="AX339" s="79">
        <f t="shared" si="28"/>
        <v>0</v>
      </c>
      <c r="AY339" s="223">
        <f t="shared" si="29"/>
        <v>1</v>
      </c>
      <c r="AZ339" s="74">
        <v>1</v>
      </c>
      <c r="BA339" s="75" t="s">
        <v>89</v>
      </c>
      <c r="BB339" s="65" t="s">
        <v>103</v>
      </c>
      <c r="BC339" s="66" t="s">
        <v>13102</v>
      </c>
      <c r="BD339" s="221" t="s">
        <v>87</v>
      </c>
      <c r="BE339" s="221" t="s">
        <v>87</v>
      </c>
    </row>
    <row r="340" spans="2:57" x14ac:dyDescent="0.25">
      <c r="B340" s="221">
        <v>2025</v>
      </c>
      <c r="C340" s="221">
        <v>891780111</v>
      </c>
      <c r="D340" s="221" t="s">
        <v>78</v>
      </c>
      <c r="E340" s="65" t="s">
        <v>13101</v>
      </c>
      <c r="F340" s="65" t="s">
        <v>13100</v>
      </c>
      <c r="G340" s="306">
        <v>0</v>
      </c>
      <c r="H340" s="65" t="s">
        <v>81</v>
      </c>
      <c r="I340" s="221" t="s">
        <v>82</v>
      </c>
      <c r="J340" s="220" t="s">
        <v>83</v>
      </c>
      <c r="K340" s="66" t="s">
        <v>13099</v>
      </c>
      <c r="L340" s="68">
        <v>12624000</v>
      </c>
      <c r="M340" s="221" t="s">
        <v>85</v>
      </c>
      <c r="N340" s="66" t="s">
        <v>11064</v>
      </c>
      <c r="O340" s="66">
        <v>57436179</v>
      </c>
      <c r="P340" s="65">
        <v>28</v>
      </c>
      <c r="Q340" s="78">
        <v>45670</v>
      </c>
      <c r="R340" s="66">
        <v>5573604000</v>
      </c>
      <c r="S340" s="78">
        <v>45695</v>
      </c>
      <c r="T340" s="68">
        <v>12624000</v>
      </c>
      <c r="U340" s="65" t="s">
        <v>87</v>
      </c>
      <c r="V340" s="68">
        <v>36665858</v>
      </c>
      <c r="W340" s="67" t="s">
        <v>10109</v>
      </c>
      <c r="X340" s="70">
        <v>45695</v>
      </c>
      <c r="Y340" s="70">
        <v>45695</v>
      </c>
      <c r="Z340" s="70" t="s">
        <v>89</v>
      </c>
      <c r="AA340" s="70">
        <v>45808</v>
      </c>
      <c r="AB340" s="49">
        <f t="shared" si="25"/>
        <v>113</v>
      </c>
      <c r="AC340" s="65">
        <v>2</v>
      </c>
      <c r="AD340" s="424">
        <v>3156000</v>
      </c>
      <c r="AE340" s="65">
        <v>1</v>
      </c>
      <c r="AF340" s="78">
        <v>45838</v>
      </c>
      <c r="AG340" s="49">
        <f t="shared" si="26"/>
        <v>30</v>
      </c>
      <c r="AH340" s="65">
        <v>0</v>
      </c>
      <c r="AI340" s="68">
        <v>0</v>
      </c>
      <c r="AJ340" s="65" t="s">
        <v>89</v>
      </c>
      <c r="AK340" s="78" t="s">
        <v>89</v>
      </c>
      <c r="AL340" s="65">
        <v>0</v>
      </c>
      <c r="AM340" s="78" t="s">
        <v>89</v>
      </c>
      <c r="AN340" s="78" t="s">
        <v>89</v>
      </c>
      <c r="AO340" s="78" t="s">
        <v>89</v>
      </c>
      <c r="AP340" s="49">
        <f t="shared" si="27"/>
        <v>0</v>
      </c>
      <c r="AQ340" s="49">
        <f>+L340+AD340-AI340</f>
        <v>15780000</v>
      </c>
      <c r="AR340" s="65" t="s">
        <v>87</v>
      </c>
      <c r="AS340" s="68">
        <v>12624000</v>
      </c>
      <c r="AT340" s="65" t="s">
        <v>90</v>
      </c>
      <c r="AU340" s="68">
        <v>0</v>
      </c>
      <c r="AV340" s="75" t="s">
        <v>89</v>
      </c>
      <c r="AW340" s="423">
        <v>15780000</v>
      </c>
      <c r="AX340" s="79">
        <f t="shared" si="28"/>
        <v>0</v>
      </c>
      <c r="AY340" s="223">
        <f t="shared" si="29"/>
        <v>1</v>
      </c>
      <c r="AZ340" s="74">
        <v>1</v>
      </c>
      <c r="BA340" s="75" t="s">
        <v>89</v>
      </c>
      <c r="BB340" s="65" t="s">
        <v>103</v>
      </c>
      <c r="BC340" s="66" t="s">
        <v>13098</v>
      </c>
      <c r="BD340" s="221" t="s">
        <v>87</v>
      </c>
      <c r="BE340" s="221" t="s">
        <v>87</v>
      </c>
    </row>
    <row r="341" spans="2:57" x14ac:dyDescent="0.25">
      <c r="B341" s="221">
        <v>2025</v>
      </c>
      <c r="C341" s="221">
        <v>891780111</v>
      </c>
      <c r="D341" s="221" t="s">
        <v>78</v>
      </c>
      <c r="E341" s="65" t="s">
        <v>13097</v>
      </c>
      <c r="F341" s="65" t="s">
        <v>13096</v>
      </c>
      <c r="G341" s="306">
        <v>0</v>
      </c>
      <c r="H341" s="65" t="s">
        <v>81</v>
      </c>
      <c r="I341" s="221" t="s">
        <v>82</v>
      </c>
      <c r="J341" s="220" t="s">
        <v>83</v>
      </c>
      <c r="K341" s="66" t="s">
        <v>13095</v>
      </c>
      <c r="L341" s="68">
        <v>28000000</v>
      </c>
      <c r="M341" s="221" t="s">
        <v>85</v>
      </c>
      <c r="N341" s="66" t="s">
        <v>10343</v>
      </c>
      <c r="O341" s="66">
        <v>1004188433</v>
      </c>
      <c r="P341" s="65">
        <v>28</v>
      </c>
      <c r="Q341" s="78">
        <v>45670</v>
      </c>
      <c r="R341" s="66">
        <v>5573604000</v>
      </c>
      <c r="S341" s="78">
        <v>45695</v>
      </c>
      <c r="T341" s="68">
        <v>28000000</v>
      </c>
      <c r="U341" s="65" t="s">
        <v>87</v>
      </c>
      <c r="V341" s="68">
        <v>85449357</v>
      </c>
      <c r="W341" s="67" t="s">
        <v>8976</v>
      </c>
      <c r="X341" s="70">
        <v>45695</v>
      </c>
      <c r="Y341" s="70">
        <v>45695</v>
      </c>
      <c r="Z341" s="70" t="s">
        <v>89</v>
      </c>
      <c r="AA341" s="70">
        <v>45808</v>
      </c>
      <c r="AB341" s="49">
        <f t="shared" si="25"/>
        <v>113</v>
      </c>
      <c r="AC341" s="65">
        <v>2</v>
      </c>
      <c r="AD341" s="424">
        <v>7000000</v>
      </c>
      <c r="AE341" s="65">
        <v>1</v>
      </c>
      <c r="AF341" s="78">
        <v>45838</v>
      </c>
      <c r="AG341" s="49">
        <f t="shared" si="26"/>
        <v>30</v>
      </c>
      <c r="AH341" s="65">
        <v>0</v>
      </c>
      <c r="AI341" s="68">
        <v>0</v>
      </c>
      <c r="AJ341" s="65" t="s">
        <v>89</v>
      </c>
      <c r="AK341" s="78" t="s">
        <v>89</v>
      </c>
      <c r="AL341" s="65">
        <v>0</v>
      </c>
      <c r="AM341" s="78" t="s">
        <v>89</v>
      </c>
      <c r="AN341" s="78" t="s">
        <v>89</v>
      </c>
      <c r="AO341" s="78" t="s">
        <v>89</v>
      </c>
      <c r="AP341" s="49">
        <f t="shared" si="27"/>
        <v>0</v>
      </c>
      <c r="AQ341" s="49">
        <f>+L341+AD341-AI341</f>
        <v>35000000</v>
      </c>
      <c r="AR341" s="65" t="s">
        <v>87</v>
      </c>
      <c r="AS341" s="68">
        <v>28000000</v>
      </c>
      <c r="AT341" s="65" t="s">
        <v>90</v>
      </c>
      <c r="AU341" s="68">
        <v>0</v>
      </c>
      <c r="AV341" s="75" t="s">
        <v>89</v>
      </c>
      <c r="AW341" s="423">
        <v>35000000</v>
      </c>
      <c r="AX341" s="79">
        <f t="shared" si="28"/>
        <v>0</v>
      </c>
      <c r="AY341" s="223">
        <f t="shared" si="29"/>
        <v>1</v>
      </c>
      <c r="AZ341" s="74">
        <v>1</v>
      </c>
      <c r="BA341" s="75" t="s">
        <v>89</v>
      </c>
      <c r="BB341" s="65" t="s">
        <v>103</v>
      </c>
      <c r="BC341" s="66" t="s">
        <v>13092</v>
      </c>
      <c r="BD341" s="221" t="s">
        <v>87</v>
      </c>
      <c r="BE341" s="221" t="s">
        <v>87</v>
      </c>
    </row>
    <row r="342" spans="2:57" x14ac:dyDescent="0.25">
      <c r="B342" s="221">
        <v>2025</v>
      </c>
      <c r="C342" s="221">
        <v>891780111</v>
      </c>
      <c r="D342" s="221" t="s">
        <v>78</v>
      </c>
      <c r="E342" s="65" t="s">
        <v>13094</v>
      </c>
      <c r="F342" s="65" t="s">
        <v>13093</v>
      </c>
      <c r="G342" s="306">
        <v>0</v>
      </c>
      <c r="H342" s="65" t="s">
        <v>81</v>
      </c>
      <c r="I342" s="221" t="s">
        <v>82</v>
      </c>
      <c r="J342" s="220" t="s">
        <v>83</v>
      </c>
      <c r="K342" s="66" t="s">
        <v>12530</v>
      </c>
      <c r="L342" s="68">
        <v>9000000</v>
      </c>
      <c r="M342" s="221" t="s">
        <v>85</v>
      </c>
      <c r="N342" s="66" t="s">
        <v>9052</v>
      </c>
      <c r="O342" s="66">
        <v>1082991395</v>
      </c>
      <c r="P342" s="65">
        <v>27</v>
      </c>
      <c r="Q342" s="78">
        <v>45670</v>
      </c>
      <c r="R342" s="66">
        <v>2494141000</v>
      </c>
      <c r="S342" s="78">
        <v>45695</v>
      </c>
      <c r="T342" s="68">
        <v>9000000</v>
      </c>
      <c r="U342" s="65" t="s">
        <v>87</v>
      </c>
      <c r="V342" s="68">
        <v>85459497</v>
      </c>
      <c r="W342" s="67" t="s">
        <v>540</v>
      </c>
      <c r="X342" s="70">
        <v>45695</v>
      </c>
      <c r="Y342" s="70">
        <v>45695</v>
      </c>
      <c r="Z342" s="70" t="s">
        <v>89</v>
      </c>
      <c r="AA342" s="70">
        <v>45808</v>
      </c>
      <c r="AB342" s="49">
        <f t="shared" si="25"/>
        <v>113</v>
      </c>
      <c r="AC342" s="65">
        <v>0</v>
      </c>
      <c r="AD342" s="424">
        <v>0</v>
      </c>
      <c r="AE342" s="65">
        <v>0</v>
      </c>
      <c r="AF342" s="78" t="s">
        <v>89</v>
      </c>
      <c r="AG342" s="49">
        <f t="shared" si="26"/>
        <v>0</v>
      </c>
      <c r="AH342" s="65">
        <v>0</v>
      </c>
      <c r="AI342" s="68">
        <v>0</v>
      </c>
      <c r="AJ342" s="65" t="s">
        <v>89</v>
      </c>
      <c r="AK342" s="78" t="s">
        <v>89</v>
      </c>
      <c r="AL342" s="65">
        <v>1</v>
      </c>
      <c r="AM342" s="78">
        <v>45770</v>
      </c>
      <c r="AN342" s="78">
        <v>45782</v>
      </c>
      <c r="AO342" s="78">
        <v>45820</v>
      </c>
      <c r="AP342" s="49">
        <f t="shared" si="27"/>
        <v>12</v>
      </c>
      <c r="AQ342" s="49">
        <f>+L342+AD342-AI342</f>
        <v>9000000</v>
      </c>
      <c r="AR342" s="65" t="s">
        <v>87</v>
      </c>
      <c r="AS342" s="68">
        <v>9000000</v>
      </c>
      <c r="AT342" s="65" t="s">
        <v>90</v>
      </c>
      <c r="AU342" s="68">
        <v>0</v>
      </c>
      <c r="AV342" s="75" t="s">
        <v>89</v>
      </c>
      <c r="AW342" s="423">
        <v>9000000</v>
      </c>
      <c r="AX342" s="79">
        <f t="shared" si="28"/>
        <v>0</v>
      </c>
      <c r="AY342" s="223">
        <f t="shared" si="29"/>
        <v>1</v>
      </c>
      <c r="AZ342" s="74">
        <v>1</v>
      </c>
      <c r="BA342" s="75" t="s">
        <v>89</v>
      </c>
      <c r="BB342" s="65" t="s">
        <v>103</v>
      </c>
      <c r="BC342" s="66" t="s">
        <v>13092</v>
      </c>
      <c r="BD342" s="221" t="s">
        <v>87</v>
      </c>
      <c r="BE342" s="221" t="s">
        <v>87</v>
      </c>
    </row>
    <row r="343" spans="2:57" x14ac:dyDescent="0.25">
      <c r="B343" s="221">
        <v>2025</v>
      </c>
      <c r="C343" s="221">
        <v>891780111</v>
      </c>
      <c r="D343" s="221" t="s">
        <v>78</v>
      </c>
      <c r="E343" s="65" t="s">
        <v>13091</v>
      </c>
      <c r="F343" s="65" t="s">
        <v>13090</v>
      </c>
      <c r="G343" s="306">
        <v>0</v>
      </c>
      <c r="H343" s="65" t="s">
        <v>81</v>
      </c>
      <c r="I343" s="221" t="s">
        <v>82</v>
      </c>
      <c r="J343" s="220" t="s">
        <v>83</v>
      </c>
      <c r="K343" s="66" t="s">
        <v>13089</v>
      </c>
      <c r="L343" s="68">
        <v>12624000</v>
      </c>
      <c r="M343" s="221" t="s">
        <v>85</v>
      </c>
      <c r="N343" s="66" t="s">
        <v>11094</v>
      </c>
      <c r="O343" s="66">
        <v>1082987533</v>
      </c>
      <c r="P343" s="65">
        <v>28</v>
      </c>
      <c r="Q343" s="78">
        <v>45670</v>
      </c>
      <c r="R343" s="66">
        <v>5573604000</v>
      </c>
      <c r="S343" s="78">
        <v>45695</v>
      </c>
      <c r="T343" s="68">
        <v>12624000</v>
      </c>
      <c r="U343" s="65" t="s">
        <v>87</v>
      </c>
      <c r="V343" s="68">
        <v>72175281</v>
      </c>
      <c r="W343" s="67" t="s">
        <v>318</v>
      </c>
      <c r="X343" s="70">
        <v>45695</v>
      </c>
      <c r="Y343" s="70">
        <v>45695</v>
      </c>
      <c r="Z343" s="70" t="s">
        <v>89</v>
      </c>
      <c r="AA343" s="70">
        <v>45808</v>
      </c>
      <c r="AB343" s="49">
        <f t="shared" si="25"/>
        <v>113</v>
      </c>
      <c r="AC343" s="65">
        <v>2</v>
      </c>
      <c r="AD343" s="424">
        <v>3156000</v>
      </c>
      <c r="AE343" s="65">
        <v>1</v>
      </c>
      <c r="AF343" s="78">
        <v>45838</v>
      </c>
      <c r="AG343" s="49">
        <f t="shared" si="26"/>
        <v>30</v>
      </c>
      <c r="AH343" s="65">
        <v>0</v>
      </c>
      <c r="AI343" s="68">
        <v>0</v>
      </c>
      <c r="AJ343" s="65" t="s">
        <v>89</v>
      </c>
      <c r="AK343" s="78" t="s">
        <v>89</v>
      </c>
      <c r="AL343" s="65">
        <v>0</v>
      </c>
      <c r="AM343" s="78" t="s">
        <v>89</v>
      </c>
      <c r="AN343" s="78" t="s">
        <v>89</v>
      </c>
      <c r="AO343" s="78" t="s">
        <v>89</v>
      </c>
      <c r="AP343" s="49">
        <f t="shared" si="27"/>
        <v>0</v>
      </c>
      <c r="AQ343" s="49">
        <f>+L343+AD343-AI343</f>
        <v>15780000</v>
      </c>
      <c r="AR343" s="65" t="s">
        <v>87</v>
      </c>
      <c r="AS343" s="68">
        <v>12624000</v>
      </c>
      <c r="AT343" s="65" t="s">
        <v>90</v>
      </c>
      <c r="AU343" s="68">
        <v>0</v>
      </c>
      <c r="AV343" s="75" t="s">
        <v>89</v>
      </c>
      <c r="AW343" s="423">
        <v>15780000</v>
      </c>
      <c r="AX343" s="79">
        <f t="shared" si="28"/>
        <v>0</v>
      </c>
      <c r="AY343" s="223">
        <f t="shared" si="29"/>
        <v>1</v>
      </c>
      <c r="AZ343" s="74">
        <v>1</v>
      </c>
      <c r="BA343" s="75" t="s">
        <v>89</v>
      </c>
      <c r="BB343" s="65" t="s">
        <v>103</v>
      </c>
      <c r="BC343" s="66" t="s">
        <v>13088</v>
      </c>
      <c r="BD343" s="221" t="s">
        <v>87</v>
      </c>
      <c r="BE343" s="221" t="s">
        <v>87</v>
      </c>
    </row>
    <row r="344" spans="2:57" x14ac:dyDescent="0.25">
      <c r="B344" s="221">
        <v>2025</v>
      </c>
      <c r="C344" s="221">
        <v>891780111</v>
      </c>
      <c r="D344" s="221" t="s">
        <v>78</v>
      </c>
      <c r="E344" s="65" t="s">
        <v>13087</v>
      </c>
      <c r="F344" s="65" t="s">
        <v>13086</v>
      </c>
      <c r="G344" s="306">
        <v>0</v>
      </c>
      <c r="H344" s="65" t="s">
        <v>81</v>
      </c>
      <c r="I344" s="221" t="s">
        <v>82</v>
      </c>
      <c r="J344" s="220" t="s">
        <v>83</v>
      </c>
      <c r="K344" s="66" t="s">
        <v>13085</v>
      </c>
      <c r="L344" s="68">
        <v>12624000</v>
      </c>
      <c r="M344" s="221" t="s">
        <v>85</v>
      </c>
      <c r="N344" s="66" t="s">
        <v>11208</v>
      </c>
      <c r="O344" s="66">
        <v>1007642968</v>
      </c>
      <c r="P344" s="65">
        <v>28</v>
      </c>
      <c r="Q344" s="78">
        <v>45670</v>
      </c>
      <c r="R344" s="66">
        <v>5573604000</v>
      </c>
      <c r="S344" s="78">
        <v>45695</v>
      </c>
      <c r="T344" s="68">
        <v>12624000</v>
      </c>
      <c r="U344" s="65" t="s">
        <v>87</v>
      </c>
      <c r="V344" s="68">
        <v>93400727</v>
      </c>
      <c r="W344" s="67" t="s">
        <v>8360</v>
      </c>
      <c r="X344" s="70">
        <v>45695</v>
      </c>
      <c r="Y344" s="70">
        <v>45695</v>
      </c>
      <c r="Z344" s="70" t="s">
        <v>89</v>
      </c>
      <c r="AA344" s="70">
        <v>45808</v>
      </c>
      <c r="AB344" s="49">
        <f t="shared" si="25"/>
        <v>113</v>
      </c>
      <c r="AC344" s="65">
        <v>2</v>
      </c>
      <c r="AD344" s="424">
        <v>3156000</v>
      </c>
      <c r="AE344" s="65">
        <v>1</v>
      </c>
      <c r="AF344" s="78">
        <v>45838</v>
      </c>
      <c r="AG344" s="49">
        <f t="shared" si="26"/>
        <v>30</v>
      </c>
      <c r="AH344" s="65">
        <v>0</v>
      </c>
      <c r="AI344" s="68">
        <v>0</v>
      </c>
      <c r="AJ344" s="65" t="s">
        <v>89</v>
      </c>
      <c r="AK344" s="78" t="s">
        <v>89</v>
      </c>
      <c r="AL344" s="65">
        <v>0</v>
      </c>
      <c r="AM344" s="78" t="s">
        <v>89</v>
      </c>
      <c r="AN344" s="78" t="s">
        <v>89</v>
      </c>
      <c r="AO344" s="78" t="s">
        <v>89</v>
      </c>
      <c r="AP344" s="49">
        <f t="shared" si="27"/>
        <v>0</v>
      </c>
      <c r="AQ344" s="49">
        <f>+L344+AD344-AI344</f>
        <v>15780000</v>
      </c>
      <c r="AR344" s="65" t="s">
        <v>87</v>
      </c>
      <c r="AS344" s="68">
        <v>12624000</v>
      </c>
      <c r="AT344" s="65" t="s">
        <v>90</v>
      </c>
      <c r="AU344" s="68">
        <v>0</v>
      </c>
      <c r="AV344" s="75" t="s">
        <v>89</v>
      </c>
      <c r="AW344" s="423">
        <v>15780000</v>
      </c>
      <c r="AX344" s="79">
        <f t="shared" si="28"/>
        <v>0</v>
      </c>
      <c r="AY344" s="223">
        <f t="shared" si="29"/>
        <v>1</v>
      </c>
      <c r="AZ344" s="74">
        <v>1</v>
      </c>
      <c r="BA344" s="75" t="s">
        <v>89</v>
      </c>
      <c r="BB344" s="65" t="s">
        <v>103</v>
      </c>
      <c r="BC344" s="66" t="s">
        <v>13084</v>
      </c>
      <c r="BD344" s="221" t="s">
        <v>87</v>
      </c>
      <c r="BE344" s="221" t="s">
        <v>87</v>
      </c>
    </row>
    <row r="345" spans="2:57" x14ac:dyDescent="0.25">
      <c r="B345" s="221">
        <v>2025</v>
      </c>
      <c r="C345" s="221">
        <v>891780111</v>
      </c>
      <c r="D345" s="221" t="s">
        <v>78</v>
      </c>
      <c r="E345" s="65" t="s">
        <v>13083</v>
      </c>
      <c r="F345" s="65" t="s">
        <v>13082</v>
      </c>
      <c r="G345" s="306">
        <v>0</v>
      </c>
      <c r="H345" s="65" t="s">
        <v>81</v>
      </c>
      <c r="I345" s="221" t="s">
        <v>82</v>
      </c>
      <c r="J345" s="220" t="s">
        <v>83</v>
      </c>
      <c r="K345" s="66" t="s">
        <v>13081</v>
      </c>
      <c r="L345" s="68">
        <v>18800000</v>
      </c>
      <c r="M345" s="221" t="s">
        <v>85</v>
      </c>
      <c r="N345" s="66" t="s">
        <v>9407</v>
      </c>
      <c r="O345" s="66">
        <v>1082924263</v>
      </c>
      <c r="P345" s="65">
        <v>28</v>
      </c>
      <c r="Q345" s="78">
        <v>45670</v>
      </c>
      <c r="R345" s="66">
        <v>5573604000</v>
      </c>
      <c r="S345" s="78">
        <v>45695</v>
      </c>
      <c r="T345" s="68">
        <v>18800000</v>
      </c>
      <c r="U345" s="65" t="s">
        <v>87</v>
      </c>
      <c r="V345" s="68">
        <v>12621405</v>
      </c>
      <c r="W345" s="67" t="s">
        <v>8409</v>
      </c>
      <c r="X345" s="70">
        <v>45695</v>
      </c>
      <c r="Y345" s="70">
        <v>45695</v>
      </c>
      <c r="Z345" s="70" t="s">
        <v>89</v>
      </c>
      <c r="AA345" s="70">
        <v>45808</v>
      </c>
      <c r="AB345" s="49">
        <f t="shared" si="25"/>
        <v>113</v>
      </c>
      <c r="AC345" s="65">
        <v>2</v>
      </c>
      <c r="AD345" s="424">
        <v>4700000</v>
      </c>
      <c r="AE345" s="65">
        <v>1</v>
      </c>
      <c r="AF345" s="78">
        <v>45838</v>
      </c>
      <c r="AG345" s="49">
        <f t="shared" si="26"/>
        <v>30</v>
      </c>
      <c r="AH345" s="65">
        <v>0</v>
      </c>
      <c r="AI345" s="68">
        <v>0</v>
      </c>
      <c r="AJ345" s="65" t="s">
        <v>89</v>
      </c>
      <c r="AK345" s="78" t="s">
        <v>89</v>
      </c>
      <c r="AL345" s="65">
        <v>0</v>
      </c>
      <c r="AM345" s="78" t="s">
        <v>89</v>
      </c>
      <c r="AN345" s="78" t="s">
        <v>89</v>
      </c>
      <c r="AO345" s="78" t="s">
        <v>89</v>
      </c>
      <c r="AP345" s="49">
        <f t="shared" si="27"/>
        <v>0</v>
      </c>
      <c r="AQ345" s="49">
        <f>+L345+AD345-AI345</f>
        <v>23500000</v>
      </c>
      <c r="AR345" s="65" t="s">
        <v>87</v>
      </c>
      <c r="AS345" s="68">
        <v>18800000</v>
      </c>
      <c r="AT345" s="65" t="s">
        <v>90</v>
      </c>
      <c r="AU345" s="68">
        <v>0</v>
      </c>
      <c r="AV345" s="75" t="s">
        <v>89</v>
      </c>
      <c r="AW345" s="423">
        <v>23500000</v>
      </c>
      <c r="AX345" s="79">
        <f t="shared" si="28"/>
        <v>0</v>
      </c>
      <c r="AY345" s="223">
        <f t="shared" si="29"/>
        <v>1</v>
      </c>
      <c r="AZ345" s="74">
        <v>1</v>
      </c>
      <c r="BA345" s="75" t="s">
        <v>89</v>
      </c>
      <c r="BB345" s="65" t="s">
        <v>103</v>
      </c>
      <c r="BC345" s="66" t="s">
        <v>13080</v>
      </c>
      <c r="BD345" s="221" t="s">
        <v>87</v>
      </c>
      <c r="BE345" s="221" t="s">
        <v>87</v>
      </c>
    </row>
    <row r="346" spans="2:57" x14ac:dyDescent="0.25">
      <c r="B346" s="221">
        <v>2025</v>
      </c>
      <c r="C346" s="221">
        <v>891780111</v>
      </c>
      <c r="D346" s="221" t="s">
        <v>78</v>
      </c>
      <c r="E346" s="65" t="s">
        <v>13079</v>
      </c>
      <c r="F346" s="65" t="s">
        <v>13078</v>
      </c>
      <c r="G346" s="306">
        <v>0</v>
      </c>
      <c r="H346" s="65" t="s">
        <v>81</v>
      </c>
      <c r="I346" s="221" t="s">
        <v>82</v>
      </c>
      <c r="J346" s="220" t="s">
        <v>83</v>
      </c>
      <c r="K346" s="66" t="s">
        <v>13077</v>
      </c>
      <c r="L346" s="68">
        <v>10600000</v>
      </c>
      <c r="M346" s="221" t="s">
        <v>85</v>
      </c>
      <c r="N346" s="66" t="s">
        <v>11493</v>
      </c>
      <c r="O346" s="66">
        <v>1082941024</v>
      </c>
      <c r="P346" s="65">
        <v>27</v>
      </c>
      <c r="Q346" s="78">
        <v>45670</v>
      </c>
      <c r="R346" s="66">
        <v>2494141000</v>
      </c>
      <c r="S346" s="78">
        <v>45695</v>
      </c>
      <c r="T346" s="68">
        <v>10600000</v>
      </c>
      <c r="U346" s="65" t="s">
        <v>87</v>
      </c>
      <c r="V346" s="68">
        <v>12621405</v>
      </c>
      <c r="W346" s="67" t="s">
        <v>8409</v>
      </c>
      <c r="X346" s="70">
        <v>45695</v>
      </c>
      <c r="Y346" s="70">
        <v>45695</v>
      </c>
      <c r="Z346" s="70" t="s">
        <v>89</v>
      </c>
      <c r="AA346" s="70">
        <v>45808</v>
      </c>
      <c r="AB346" s="49">
        <f t="shared" si="25"/>
        <v>113</v>
      </c>
      <c r="AC346" s="65">
        <v>2</v>
      </c>
      <c r="AD346" s="424">
        <v>2650000</v>
      </c>
      <c r="AE346" s="65">
        <v>1</v>
      </c>
      <c r="AF346" s="78">
        <v>45838</v>
      </c>
      <c r="AG346" s="49">
        <f t="shared" si="26"/>
        <v>30</v>
      </c>
      <c r="AH346" s="65">
        <v>0</v>
      </c>
      <c r="AI346" s="68">
        <v>0</v>
      </c>
      <c r="AJ346" s="65" t="s">
        <v>89</v>
      </c>
      <c r="AK346" s="78" t="s">
        <v>89</v>
      </c>
      <c r="AL346" s="65">
        <v>0</v>
      </c>
      <c r="AM346" s="78" t="s">
        <v>89</v>
      </c>
      <c r="AN346" s="78" t="s">
        <v>89</v>
      </c>
      <c r="AO346" s="78" t="s">
        <v>89</v>
      </c>
      <c r="AP346" s="49">
        <f t="shared" si="27"/>
        <v>0</v>
      </c>
      <c r="AQ346" s="49">
        <f>+L346+AD346-AI346</f>
        <v>13250000</v>
      </c>
      <c r="AR346" s="65" t="s">
        <v>87</v>
      </c>
      <c r="AS346" s="68">
        <v>10600000</v>
      </c>
      <c r="AT346" s="65" t="s">
        <v>90</v>
      </c>
      <c r="AU346" s="68">
        <v>0</v>
      </c>
      <c r="AV346" s="75" t="s">
        <v>89</v>
      </c>
      <c r="AW346" s="423">
        <v>13250000</v>
      </c>
      <c r="AX346" s="79">
        <f t="shared" si="28"/>
        <v>0</v>
      </c>
      <c r="AY346" s="223">
        <f t="shared" si="29"/>
        <v>1</v>
      </c>
      <c r="AZ346" s="74">
        <v>1</v>
      </c>
      <c r="BA346" s="75" t="s">
        <v>89</v>
      </c>
      <c r="BB346" s="65" t="s">
        <v>103</v>
      </c>
      <c r="BC346" s="66" t="s">
        <v>13076</v>
      </c>
      <c r="BD346" s="221" t="s">
        <v>87</v>
      </c>
      <c r="BE346" s="221" t="s">
        <v>87</v>
      </c>
    </row>
    <row r="347" spans="2:57" x14ac:dyDescent="0.25">
      <c r="B347" s="221">
        <v>2025</v>
      </c>
      <c r="C347" s="221">
        <v>891780111</v>
      </c>
      <c r="D347" s="221" t="s">
        <v>78</v>
      </c>
      <c r="E347" s="65" t="s">
        <v>13075</v>
      </c>
      <c r="F347" s="65" t="s">
        <v>13074</v>
      </c>
      <c r="G347" s="306">
        <v>0</v>
      </c>
      <c r="H347" s="65" t="s">
        <v>81</v>
      </c>
      <c r="I347" s="221" t="s">
        <v>82</v>
      </c>
      <c r="J347" s="220" t="s">
        <v>83</v>
      </c>
      <c r="K347" s="66" t="s">
        <v>13073</v>
      </c>
      <c r="L347" s="68">
        <v>13888000</v>
      </c>
      <c r="M347" s="221" t="s">
        <v>85</v>
      </c>
      <c r="N347" s="66" t="s">
        <v>9638</v>
      </c>
      <c r="O347" s="66">
        <v>1081820476</v>
      </c>
      <c r="P347" s="65">
        <v>28</v>
      </c>
      <c r="Q347" s="78">
        <v>45670</v>
      </c>
      <c r="R347" s="66">
        <v>5573604000</v>
      </c>
      <c r="S347" s="78">
        <v>45695</v>
      </c>
      <c r="T347" s="68">
        <v>13888000</v>
      </c>
      <c r="U347" s="65" t="s">
        <v>87</v>
      </c>
      <c r="V347" s="68">
        <v>1192791759</v>
      </c>
      <c r="W347" s="67" t="s">
        <v>6391</v>
      </c>
      <c r="X347" s="70">
        <v>45695</v>
      </c>
      <c r="Y347" s="70">
        <v>45695</v>
      </c>
      <c r="Z347" s="70" t="s">
        <v>89</v>
      </c>
      <c r="AA347" s="70">
        <v>45808</v>
      </c>
      <c r="AB347" s="49">
        <f t="shared" si="25"/>
        <v>113</v>
      </c>
      <c r="AC347" s="65">
        <v>2</v>
      </c>
      <c r="AD347" s="424">
        <v>3472000</v>
      </c>
      <c r="AE347" s="65">
        <v>1</v>
      </c>
      <c r="AF347" s="78">
        <v>45838</v>
      </c>
      <c r="AG347" s="49">
        <f t="shared" si="26"/>
        <v>30</v>
      </c>
      <c r="AH347" s="65">
        <v>0</v>
      </c>
      <c r="AI347" s="68">
        <v>0</v>
      </c>
      <c r="AJ347" s="65" t="s">
        <v>89</v>
      </c>
      <c r="AK347" s="78" t="s">
        <v>89</v>
      </c>
      <c r="AL347" s="65">
        <v>0</v>
      </c>
      <c r="AM347" s="78" t="s">
        <v>89</v>
      </c>
      <c r="AN347" s="78" t="s">
        <v>89</v>
      </c>
      <c r="AO347" s="78" t="s">
        <v>89</v>
      </c>
      <c r="AP347" s="49">
        <f t="shared" si="27"/>
        <v>0</v>
      </c>
      <c r="AQ347" s="49">
        <f>+L347+AD347-AI347</f>
        <v>17360000</v>
      </c>
      <c r="AR347" s="65" t="s">
        <v>87</v>
      </c>
      <c r="AS347" s="68">
        <v>13888000</v>
      </c>
      <c r="AT347" s="65" t="s">
        <v>90</v>
      </c>
      <c r="AU347" s="68">
        <v>0</v>
      </c>
      <c r="AV347" s="75" t="s">
        <v>89</v>
      </c>
      <c r="AW347" s="423">
        <v>17360000</v>
      </c>
      <c r="AX347" s="79">
        <f t="shared" si="28"/>
        <v>0</v>
      </c>
      <c r="AY347" s="223">
        <f t="shared" si="29"/>
        <v>1</v>
      </c>
      <c r="AZ347" s="74">
        <v>1</v>
      </c>
      <c r="BA347" s="75" t="s">
        <v>89</v>
      </c>
      <c r="BB347" s="65" t="s">
        <v>103</v>
      </c>
      <c r="BC347" s="66" t="s">
        <v>13072</v>
      </c>
      <c r="BD347" s="221" t="s">
        <v>87</v>
      </c>
      <c r="BE347" s="221" t="s">
        <v>87</v>
      </c>
    </row>
    <row r="348" spans="2:57" x14ac:dyDescent="0.25">
      <c r="B348" s="221">
        <v>2025</v>
      </c>
      <c r="C348" s="221">
        <v>891780111</v>
      </c>
      <c r="D348" s="221" t="s">
        <v>78</v>
      </c>
      <c r="E348" s="65" t="s">
        <v>13071</v>
      </c>
      <c r="F348" s="65" t="s">
        <v>13070</v>
      </c>
      <c r="G348" s="306">
        <v>0</v>
      </c>
      <c r="H348" s="65" t="s">
        <v>81</v>
      </c>
      <c r="I348" s="221" t="s">
        <v>82</v>
      </c>
      <c r="J348" s="220" t="s">
        <v>83</v>
      </c>
      <c r="K348" s="66" t="s">
        <v>9921</v>
      </c>
      <c r="L348" s="68">
        <v>13888000</v>
      </c>
      <c r="M348" s="221" t="s">
        <v>85</v>
      </c>
      <c r="N348" s="66" t="s">
        <v>10316</v>
      </c>
      <c r="O348" s="66">
        <v>1084739561</v>
      </c>
      <c r="P348" s="65">
        <v>28</v>
      </c>
      <c r="Q348" s="78">
        <v>45670</v>
      </c>
      <c r="R348" s="66">
        <v>5573604000</v>
      </c>
      <c r="S348" s="78">
        <v>45695</v>
      </c>
      <c r="T348" s="68">
        <v>13888000</v>
      </c>
      <c r="U348" s="65" t="s">
        <v>87</v>
      </c>
      <c r="V348" s="68">
        <v>1192791759</v>
      </c>
      <c r="W348" s="67" t="s">
        <v>6391</v>
      </c>
      <c r="X348" s="70">
        <v>45695</v>
      </c>
      <c r="Y348" s="70">
        <v>45695</v>
      </c>
      <c r="Z348" s="70" t="s">
        <v>89</v>
      </c>
      <c r="AA348" s="70">
        <v>45808</v>
      </c>
      <c r="AB348" s="49">
        <f t="shared" si="25"/>
        <v>113</v>
      </c>
      <c r="AC348" s="65">
        <v>2</v>
      </c>
      <c r="AD348" s="424">
        <v>1736000</v>
      </c>
      <c r="AE348" s="65">
        <v>1</v>
      </c>
      <c r="AF348" s="78">
        <v>45823</v>
      </c>
      <c r="AG348" s="49">
        <f t="shared" si="26"/>
        <v>15</v>
      </c>
      <c r="AH348" s="65">
        <v>0</v>
      </c>
      <c r="AI348" s="68">
        <v>0</v>
      </c>
      <c r="AJ348" s="65" t="s">
        <v>89</v>
      </c>
      <c r="AK348" s="78" t="s">
        <v>89</v>
      </c>
      <c r="AL348" s="65">
        <v>0</v>
      </c>
      <c r="AM348" s="78" t="s">
        <v>89</v>
      </c>
      <c r="AN348" s="78" t="s">
        <v>89</v>
      </c>
      <c r="AO348" s="78" t="s">
        <v>89</v>
      </c>
      <c r="AP348" s="49">
        <f t="shared" si="27"/>
        <v>0</v>
      </c>
      <c r="AQ348" s="49">
        <f>+L348+AD348-AI348</f>
        <v>15624000</v>
      </c>
      <c r="AR348" s="65" t="s">
        <v>87</v>
      </c>
      <c r="AS348" s="68">
        <v>13888000</v>
      </c>
      <c r="AT348" s="65" t="s">
        <v>90</v>
      </c>
      <c r="AU348" s="68">
        <v>0</v>
      </c>
      <c r="AV348" s="75" t="s">
        <v>89</v>
      </c>
      <c r="AW348" s="423">
        <v>15624000</v>
      </c>
      <c r="AX348" s="79">
        <f t="shared" si="28"/>
        <v>0</v>
      </c>
      <c r="AY348" s="223">
        <f t="shared" si="29"/>
        <v>1</v>
      </c>
      <c r="AZ348" s="74">
        <v>1</v>
      </c>
      <c r="BA348" s="75" t="s">
        <v>89</v>
      </c>
      <c r="BB348" s="65" t="s">
        <v>103</v>
      </c>
      <c r="BC348" s="66" t="s">
        <v>13069</v>
      </c>
      <c r="BD348" s="221" t="s">
        <v>87</v>
      </c>
      <c r="BE348" s="221" t="s">
        <v>87</v>
      </c>
    </row>
    <row r="349" spans="2:57" x14ac:dyDescent="0.25">
      <c r="B349" s="221">
        <v>2025</v>
      </c>
      <c r="C349" s="221">
        <v>891780111</v>
      </c>
      <c r="D349" s="221" t="s">
        <v>78</v>
      </c>
      <c r="E349" s="65" t="s">
        <v>13068</v>
      </c>
      <c r="F349" s="65" t="s">
        <v>13067</v>
      </c>
      <c r="G349" s="306">
        <v>0</v>
      </c>
      <c r="H349" s="65" t="s">
        <v>81</v>
      </c>
      <c r="I349" s="221" t="s">
        <v>82</v>
      </c>
      <c r="J349" s="220" t="s">
        <v>83</v>
      </c>
      <c r="K349" s="66" t="s">
        <v>13066</v>
      </c>
      <c r="L349" s="68">
        <v>13888000</v>
      </c>
      <c r="M349" s="221" t="s">
        <v>85</v>
      </c>
      <c r="N349" s="66" t="s">
        <v>9372</v>
      </c>
      <c r="O349" s="66">
        <v>1082961732</v>
      </c>
      <c r="P349" s="65">
        <v>28</v>
      </c>
      <c r="Q349" s="78">
        <v>45670</v>
      </c>
      <c r="R349" s="66">
        <v>5573604000</v>
      </c>
      <c r="S349" s="78">
        <v>45695</v>
      </c>
      <c r="T349" s="68">
        <v>13888000</v>
      </c>
      <c r="U349" s="65" t="s">
        <v>87</v>
      </c>
      <c r="V349" s="68">
        <v>1082868728</v>
      </c>
      <c r="W349" s="67" t="s">
        <v>8398</v>
      </c>
      <c r="X349" s="70">
        <v>45695</v>
      </c>
      <c r="Y349" s="70">
        <v>45695</v>
      </c>
      <c r="Z349" s="70" t="s">
        <v>89</v>
      </c>
      <c r="AA349" s="70">
        <v>45808</v>
      </c>
      <c r="AB349" s="49">
        <f t="shared" si="25"/>
        <v>113</v>
      </c>
      <c r="AC349" s="65">
        <v>2</v>
      </c>
      <c r="AD349" s="424">
        <v>3472000</v>
      </c>
      <c r="AE349" s="65">
        <v>1</v>
      </c>
      <c r="AF349" s="78">
        <v>45838</v>
      </c>
      <c r="AG349" s="49">
        <f t="shared" si="26"/>
        <v>30</v>
      </c>
      <c r="AH349" s="65">
        <v>0</v>
      </c>
      <c r="AI349" s="68">
        <v>0</v>
      </c>
      <c r="AJ349" s="65" t="s">
        <v>89</v>
      </c>
      <c r="AK349" s="78" t="s">
        <v>89</v>
      </c>
      <c r="AL349" s="65">
        <v>0</v>
      </c>
      <c r="AM349" s="78" t="s">
        <v>89</v>
      </c>
      <c r="AN349" s="78" t="s">
        <v>89</v>
      </c>
      <c r="AO349" s="78" t="s">
        <v>89</v>
      </c>
      <c r="AP349" s="49">
        <f t="shared" si="27"/>
        <v>0</v>
      </c>
      <c r="AQ349" s="49">
        <f>+L349+AD349-AI349</f>
        <v>17360000</v>
      </c>
      <c r="AR349" s="65" t="s">
        <v>87</v>
      </c>
      <c r="AS349" s="68">
        <v>13888000</v>
      </c>
      <c r="AT349" s="65" t="s">
        <v>90</v>
      </c>
      <c r="AU349" s="68">
        <v>0</v>
      </c>
      <c r="AV349" s="75" t="s">
        <v>89</v>
      </c>
      <c r="AW349" s="423">
        <v>17360000</v>
      </c>
      <c r="AX349" s="79">
        <f t="shared" si="28"/>
        <v>0</v>
      </c>
      <c r="AY349" s="223">
        <f t="shared" si="29"/>
        <v>1</v>
      </c>
      <c r="AZ349" s="74">
        <v>1</v>
      </c>
      <c r="BA349" s="75" t="s">
        <v>89</v>
      </c>
      <c r="BB349" s="65" t="s">
        <v>103</v>
      </c>
      <c r="BC349" s="66" t="s">
        <v>13065</v>
      </c>
      <c r="BD349" s="221" t="s">
        <v>87</v>
      </c>
      <c r="BE349" s="221" t="s">
        <v>87</v>
      </c>
    </row>
    <row r="350" spans="2:57" x14ac:dyDescent="0.25">
      <c r="B350" s="221">
        <v>2025</v>
      </c>
      <c r="C350" s="221">
        <v>891780111</v>
      </c>
      <c r="D350" s="221" t="s">
        <v>78</v>
      </c>
      <c r="E350" s="65" t="s">
        <v>13064</v>
      </c>
      <c r="F350" s="65" t="s">
        <v>13063</v>
      </c>
      <c r="G350" s="306">
        <v>0</v>
      </c>
      <c r="H350" s="65" t="s">
        <v>81</v>
      </c>
      <c r="I350" s="221" t="s">
        <v>82</v>
      </c>
      <c r="J350" s="220" t="s">
        <v>83</v>
      </c>
      <c r="K350" s="66" t="s">
        <v>13062</v>
      </c>
      <c r="L350" s="68">
        <v>13888000</v>
      </c>
      <c r="M350" s="221" t="s">
        <v>85</v>
      </c>
      <c r="N350" s="66" t="s">
        <v>9724</v>
      </c>
      <c r="O350" s="66">
        <v>57463967</v>
      </c>
      <c r="P350" s="65">
        <v>28</v>
      </c>
      <c r="Q350" s="78">
        <v>45670</v>
      </c>
      <c r="R350" s="66">
        <v>5573604000</v>
      </c>
      <c r="S350" s="78">
        <v>45695</v>
      </c>
      <c r="T350" s="68">
        <v>13888000</v>
      </c>
      <c r="U350" s="65" t="s">
        <v>87</v>
      </c>
      <c r="V350" s="68">
        <v>7601831</v>
      </c>
      <c r="W350" s="67" t="s">
        <v>8956</v>
      </c>
      <c r="X350" s="70">
        <v>45695</v>
      </c>
      <c r="Y350" s="70">
        <v>45695</v>
      </c>
      <c r="Z350" s="70" t="s">
        <v>89</v>
      </c>
      <c r="AA350" s="70">
        <v>45808</v>
      </c>
      <c r="AB350" s="49">
        <f t="shared" si="25"/>
        <v>113</v>
      </c>
      <c r="AC350" s="65">
        <v>2</v>
      </c>
      <c r="AD350" s="424">
        <v>3472000</v>
      </c>
      <c r="AE350" s="65">
        <v>1</v>
      </c>
      <c r="AF350" s="78">
        <v>45838</v>
      </c>
      <c r="AG350" s="49">
        <f t="shared" si="26"/>
        <v>30</v>
      </c>
      <c r="AH350" s="65">
        <v>0</v>
      </c>
      <c r="AI350" s="68">
        <v>0</v>
      </c>
      <c r="AJ350" s="65" t="s">
        <v>89</v>
      </c>
      <c r="AK350" s="78" t="s">
        <v>89</v>
      </c>
      <c r="AL350" s="65">
        <v>0</v>
      </c>
      <c r="AM350" s="78" t="s">
        <v>89</v>
      </c>
      <c r="AN350" s="78" t="s">
        <v>89</v>
      </c>
      <c r="AO350" s="78" t="s">
        <v>89</v>
      </c>
      <c r="AP350" s="49">
        <f t="shared" si="27"/>
        <v>0</v>
      </c>
      <c r="AQ350" s="49">
        <f>+L350+AD350-AI350</f>
        <v>17360000</v>
      </c>
      <c r="AR350" s="65" t="s">
        <v>87</v>
      </c>
      <c r="AS350" s="68">
        <v>13888000</v>
      </c>
      <c r="AT350" s="65" t="s">
        <v>90</v>
      </c>
      <c r="AU350" s="68">
        <v>0</v>
      </c>
      <c r="AV350" s="75" t="s">
        <v>89</v>
      </c>
      <c r="AW350" s="423">
        <v>17360000</v>
      </c>
      <c r="AX350" s="79">
        <f t="shared" si="28"/>
        <v>0</v>
      </c>
      <c r="AY350" s="223">
        <f t="shared" si="29"/>
        <v>1</v>
      </c>
      <c r="AZ350" s="74">
        <v>1</v>
      </c>
      <c r="BA350" s="75" t="s">
        <v>89</v>
      </c>
      <c r="BB350" s="65" t="s">
        <v>103</v>
      </c>
      <c r="BC350" s="66" t="s">
        <v>13061</v>
      </c>
      <c r="BD350" s="221" t="s">
        <v>87</v>
      </c>
      <c r="BE350" s="221" t="s">
        <v>87</v>
      </c>
    </row>
    <row r="351" spans="2:57" x14ac:dyDescent="0.25">
      <c r="B351" s="221">
        <v>2025</v>
      </c>
      <c r="C351" s="221">
        <v>891780111</v>
      </c>
      <c r="D351" s="221" t="s">
        <v>78</v>
      </c>
      <c r="E351" s="65" t="s">
        <v>13060</v>
      </c>
      <c r="F351" s="65" t="s">
        <v>13059</v>
      </c>
      <c r="G351" s="306">
        <v>0</v>
      </c>
      <c r="H351" s="65" t="s">
        <v>81</v>
      </c>
      <c r="I351" s="221" t="s">
        <v>82</v>
      </c>
      <c r="J351" s="220" t="s">
        <v>83</v>
      </c>
      <c r="K351" s="66" t="s">
        <v>13058</v>
      </c>
      <c r="L351" s="68">
        <v>13781200</v>
      </c>
      <c r="M351" s="221" t="s">
        <v>85</v>
      </c>
      <c r="N351" s="66" t="s">
        <v>11584</v>
      </c>
      <c r="O351" s="66">
        <v>1085108045</v>
      </c>
      <c r="P351" s="65">
        <v>28</v>
      </c>
      <c r="Q351" s="78">
        <v>45670</v>
      </c>
      <c r="R351" s="66">
        <v>5573604000</v>
      </c>
      <c r="S351" s="78">
        <v>45695</v>
      </c>
      <c r="T351" s="68">
        <v>13781200</v>
      </c>
      <c r="U351" s="65" t="s">
        <v>87</v>
      </c>
      <c r="V351" s="68">
        <v>57461216</v>
      </c>
      <c r="W351" s="67" t="s">
        <v>8478</v>
      </c>
      <c r="X351" s="70">
        <v>45695</v>
      </c>
      <c r="Y351" s="70">
        <v>45695</v>
      </c>
      <c r="Z351" s="70" t="s">
        <v>89</v>
      </c>
      <c r="AA351" s="70">
        <v>45808</v>
      </c>
      <c r="AB351" s="49">
        <f t="shared" si="25"/>
        <v>113</v>
      </c>
      <c r="AC351" s="65">
        <v>2</v>
      </c>
      <c r="AD351" s="424">
        <v>3156000</v>
      </c>
      <c r="AE351" s="65">
        <v>1</v>
      </c>
      <c r="AF351" s="78">
        <v>45838</v>
      </c>
      <c r="AG351" s="49">
        <f t="shared" si="26"/>
        <v>30</v>
      </c>
      <c r="AH351" s="65">
        <v>0</v>
      </c>
      <c r="AI351" s="68">
        <v>0</v>
      </c>
      <c r="AJ351" s="65" t="s">
        <v>89</v>
      </c>
      <c r="AK351" s="78" t="s">
        <v>89</v>
      </c>
      <c r="AL351" s="65">
        <v>0</v>
      </c>
      <c r="AM351" s="78" t="s">
        <v>89</v>
      </c>
      <c r="AN351" s="78" t="s">
        <v>89</v>
      </c>
      <c r="AO351" s="78" t="s">
        <v>89</v>
      </c>
      <c r="AP351" s="49">
        <f t="shared" si="27"/>
        <v>0</v>
      </c>
      <c r="AQ351" s="49">
        <f>+L351+AD351-AI351</f>
        <v>16937200</v>
      </c>
      <c r="AR351" s="65" t="s">
        <v>87</v>
      </c>
      <c r="AS351" s="68">
        <v>13781200</v>
      </c>
      <c r="AT351" s="65" t="s">
        <v>90</v>
      </c>
      <c r="AU351" s="68">
        <v>0</v>
      </c>
      <c r="AV351" s="75" t="s">
        <v>89</v>
      </c>
      <c r="AW351" s="423">
        <v>16937200</v>
      </c>
      <c r="AX351" s="79">
        <f t="shared" si="28"/>
        <v>0</v>
      </c>
      <c r="AY351" s="223">
        <f t="shared" si="29"/>
        <v>1</v>
      </c>
      <c r="AZ351" s="74">
        <v>1</v>
      </c>
      <c r="BA351" s="75" t="s">
        <v>89</v>
      </c>
      <c r="BB351" s="65" t="s">
        <v>103</v>
      </c>
      <c r="BC351" s="66" t="s">
        <v>13057</v>
      </c>
      <c r="BD351" s="221" t="s">
        <v>87</v>
      </c>
      <c r="BE351" s="221" t="s">
        <v>87</v>
      </c>
    </row>
    <row r="352" spans="2:57" x14ac:dyDescent="0.25">
      <c r="B352" s="221">
        <v>2025</v>
      </c>
      <c r="C352" s="221">
        <v>891780111</v>
      </c>
      <c r="D352" s="221" t="s">
        <v>78</v>
      </c>
      <c r="E352" s="65" t="s">
        <v>13056</v>
      </c>
      <c r="F352" s="65" t="s">
        <v>13055</v>
      </c>
      <c r="G352" s="306">
        <v>0</v>
      </c>
      <c r="H352" s="65" t="s">
        <v>81</v>
      </c>
      <c r="I352" s="221" t="s">
        <v>82</v>
      </c>
      <c r="J352" s="220" t="s">
        <v>83</v>
      </c>
      <c r="K352" s="66" t="s">
        <v>13054</v>
      </c>
      <c r="L352" s="68">
        <v>11571700</v>
      </c>
      <c r="M352" s="221" t="s">
        <v>85</v>
      </c>
      <c r="N352" s="66" t="s">
        <v>13053</v>
      </c>
      <c r="O352" s="66">
        <v>36695248</v>
      </c>
      <c r="P352" s="65">
        <v>27</v>
      </c>
      <c r="Q352" s="78">
        <v>45670</v>
      </c>
      <c r="R352" s="66">
        <v>2494141000</v>
      </c>
      <c r="S352" s="78">
        <v>45695</v>
      </c>
      <c r="T352" s="68">
        <v>11571700</v>
      </c>
      <c r="U352" s="65" t="s">
        <v>87</v>
      </c>
      <c r="V352" s="68">
        <v>45476408</v>
      </c>
      <c r="W352" s="67" t="s">
        <v>8784</v>
      </c>
      <c r="X352" s="70">
        <v>45695</v>
      </c>
      <c r="Y352" s="70">
        <v>45695</v>
      </c>
      <c r="Z352" s="70" t="s">
        <v>89</v>
      </c>
      <c r="AA352" s="70">
        <v>45808</v>
      </c>
      <c r="AB352" s="49">
        <f t="shared" si="25"/>
        <v>113</v>
      </c>
      <c r="AC352" s="65">
        <v>2</v>
      </c>
      <c r="AD352" s="424">
        <v>1325000</v>
      </c>
      <c r="AE352" s="65">
        <v>1</v>
      </c>
      <c r="AF352" s="78">
        <v>45823</v>
      </c>
      <c r="AG352" s="49">
        <f t="shared" si="26"/>
        <v>15</v>
      </c>
      <c r="AH352" s="65">
        <v>0</v>
      </c>
      <c r="AI352" s="68">
        <v>0</v>
      </c>
      <c r="AJ352" s="65" t="s">
        <v>89</v>
      </c>
      <c r="AK352" s="78" t="s">
        <v>89</v>
      </c>
      <c r="AL352" s="65">
        <v>0</v>
      </c>
      <c r="AM352" s="78" t="s">
        <v>89</v>
      </c>
      <c r="AN352" s="78" t="s">
        <v>89</v>
      </c>
      <c r="AO352" s="78" t="s">
        <v>89</v>
      </c>
      <c r="AP352" s="49">
        <f t="shared" si="27"/>
        <v>0</v>
      </c>
      <c r="AQ352" s="49">
        <f>+L352+AD352-AI352</f>
        <v>12896700</v>
      </c>
      <c r="AR352" s="65" t="s">
        <v>87</v>
      </c>
      <c r="AS352" s="68">
        <v>11571700</v>
      </c>
      <c r="AT352" s="65" t="s">
        <v>90</v>
      </c>
      <c r="AU352" s="68">
        <v>0</v>
      </c>
      <c r="AV352" s="75" t="s">
        <v>89</v>
      </c>
      <c r="AW352" s="423">
        <v>12896700</v>
      </c>
      <c r="AX352" s="79">
        <f t="shared" si="28"/>
        <v>0</v>
      </c>
      <c r="AY352" s="223">
        <f t="shared" si="29"/>
        <v>1</v>
      </c>
      <c r="AZ352" s="74">
        <v>1</v>
      </c>
      <c r="BA352" s="75" t="s">
        <v>89</v>
      </c>
      <c r="BB352" s="65" t="s">
        <v>103</v>
      </c>
      <c r="BC352" s="66" t="s">
        <v>13052</v>
      </c>
      <c r="BD352" s="221" t="s">
        <v>87</v>
      </c>
      <c r="BE352" s="221" t="s">
        <v>87</v>
      </c>
    </row>
    <row r="353" spans="2:57" x14ac:dyDescent="0.25">
      <c r="B353" s="221">
        <v>2025</v>
      </c>
      <c r="C353" s="221">
        <v>891780111</v>
      </c>
      <c r="D353" s="221" t="s">
        <v>78</v>
      </c>
      <c r="E353" s="65" t="s">
        <v>13051</v>
      </c>
      <c r="F353" s="65" t="s">
        <v>13050</v>
      </c>
      <c r="G353" s="306">
        <v>0</v>
      </c>
      <c r="H353" s="65" t="s">
        <v>81</v>
      </c>
      <c r="I353" s="221" t="s">
        <v>82</v>
      </c>
      <c r="J353" s="220" t="s">
        <v>83</v>
      </c>
      <c r="K353" s="66" t="s">
        <v>13049</v>
      </c>
      <c r="L353" s="68">
        <v>11483400</v>
      </c>
      <c r="M353" s="221" t="s">
        <v>85</v>
      </c>
      <c r="N353" s="66" t="s">
        <v>13048</v>
      </c>
      <c r="O353" s="66">
        <v>1082971631</v>
      </c>
      <c r="P353" s="65">
        <v>27</v>
      </c>
      <c r="Q353" s="78">
        <v>45670</v>
      </c>
      <c r="R353" s="66">
        <v>2494141000</v>
      </c>
      <c r="S353" s="78">
        <v>45695</v>
      </c>
      <c r="T353" s="68">
        <v>11483400</v>
      </c>
      <c r="U353" s="65" t="s">
        <v>87</v>
      </c>
      <c r="V353" s="68">
        <v>1082868728</v>
      </c>
      <c r="W353" s="67" t="s">
        <v>8398</v>
      </c>
      <c r="X353" s="70">
        <v>45695</v>
      </c>
      <c r="Y353" s="70">
        <v>45695</v>
      </c>
      <c r="Z353" s="70" t="s">
        <v>89</v>
      </c>
      <c r="AA353" s="70">
        <v>45808</v>
      </c>
      <c r="AB353" s="49">
        <f t="shared" si="25"/>
        <v>113</v>
      </c>
      <c r="AC353" s="65">
        <v>2</v>
      </c>
      <c r="AD353" s="424">
        <v>2650000</v>
      </c>
      <c r="AE353" s="65">
        <v>1</v>
      </c>
      <c r="AF353" s="78">
        <v>45838</v>
      </c>
      <c r="AG353" s="49">
        <f t="shared" si="26"/>
        <v>30</v>
      </c>
      <c r="AH353" s="65">
        <v>0</v>
      </c>
      <c r="AI353" s="68">
        <v>0</v>
      </c>
      <c r="AJ353" s="65" t="s">
        <v>89</v>
      </c>
      <c r="AK353" s="78" t="s">
        <v>89</v>
      </c>
      <c r="AL353" s="65">
        <v>0</v>
      </c>
      <c r="AM353" s="78" t="s">
        <v>89</v>
      </c>
      <c r="AN353" s="78" t="s">
        <v>89</v>
      </c>
      <c r="AO353" s="78" t="s">
        <v>89</v>
      </c>
      <c r="AP353" s="49">
        <f t="shared" si="27"/>
        <v>0</v>
      </c>
      <c r="AQ353" s="49">
        <f>+L353+AD353-AI353</f>
        <v>14133400</v>
      </c>
      <c r="AR353" s="65" t="s">
        <v>87</v>
      </c>
      <c r="AS353" s="68">
        <v>11483400</v>
      </c>
      <c r="AT353" s="65" t="s">
        <v>90</v>
      </c>
      <c r="AU353" s="68">
        <v>0</v>
      </c>
      <c r="AV353" s="75" t="s">
        <v>89</v>
      </c>
      <c r="AW353" s="423">
        <v>14133400</v>
      </c>
      <c r="AX353" s="79">
        <f t="shared" si="28"/>
        <v>0</v>
      </c>
      <c r="AY353" s="223">
        <f t="shared" si="29"/>
        <v>1</v>
      </c>
      <c r="AZ353" s="74">
        <v>1</v>
      </c>
      <c r="BA353" s="75" t="s">
        <v>89</v>
      </c>
      <c r="BB353" s="65" t="s">
        <v>103</v>
      </c>
      <c r="BC353" s="66" t="s">
        <v>13047</v>
      </c>
      <c r="BD353" s="221" t="s">
        <v>87</v>
      </c>
      <c r="BE353" s="221" t="s">
        <v>87</v>
      </c>
    </row>
    <row r="354" spans="2:57" x14ac:dyDescent="0.25">
      <c r="B354" s="221">
        <v>2025</v>
      </c>
      <c r="C354" s="221">
        <v>891780111</v>
      </c>
      <c r="D354" s="221" t="s">
        <v>78</v>
      </c>
      <c r="E354" s="65" t="s">
        <v>13046</v>
      </c>
      <c r="F354" s="65" t="s">
        <v>13045</v>
      </c>
      <c r="G354" s="306">
        <v>0</v>
      </c>
      <c r="H354" s="65" t="s">
        <v>81</v>
      </c>
      <c r="I354" s="221" t="s">
        <v>82</v>
      </c>
      <c r="J354" s="220" t="s">
        <v>83</v>
      </c>
      <c r="K354" s="66" t="s">
        <v>13044</v>
      </c>
      <c r="L354" s="68">
        <v>13360400</v>
      </c>
      <c r="M354" s="221" t="s">
        <v>85</v>
      </c>
      <c r="N354" s="66" t="s">
        <v>11314</v>
      </c>
      <c r="O354" s="66">
        <v>1004176452</v>
      </c>
      <c r="P354" s="65">
        <v>28</v>
      </c>
      <c r="Q354" s="78">
        <v>45670</v>
      </c>
      <c r="R354" s="66">
        <v>5573604000</v>
      </c>
      <c r="S354" s="78">
        <v>45695</v>
      </c>
      <c r="T354" s="68">
        <v>13360400</v>
      </c>
      <c r="U354" s="65" t="s">
        <v>87</v>
      </c>
      <c r="V354" s="68">
        <v>57461216</v>
      </c>
      <c r="W354" s="67" t="s">
        <v>8478</v>
      </c>
      <c r="X354" s="70">
        <v>45695</v>
      </c>
      <c r="Y354" s="70">
        <v>45695</v>
      </c>
      <c r="Z354" s="70" t="s">
        <v>89</v>
      </c>
      <c r="AA354" s="70">
        <v>45808</v>
      </c>
      <c r="AB354" s="49">
        <f t="shared" si="25"/>
        <v>113</v>
      </c>
      <c r="AC354" s="65">
        <v>2</v>
      </c>
      <c r="AD354" s="424">
        <v>3156000</v>
      </c>
      <c r="AE354" s="65">
        <v>1</v>
      </c>
      <c r="AF354" s="78">
        <v>45838</v>
      </c>
      <c r="AG354" s="49">
        <f t="shared" si="26"/>
        <v>30</v>
      </c>
      <c r="AH354" s="65">
        <v>0</v>
      </c>
      <c r="AI354" s="68">
        <v>0</v>
      </c>
      <c r="AJ354" s="65" t="s">
        <v>89</v>
      </c>
      <c r="AK354" s="78" t="s">
        <v>89</v>
      </c>
      <c r="AL354" s="65">
        <v>0</v>
      </c>
      <c r="AM354" s="78" t="s">
        <v>89</v>
      </c>
      <c r="AN354" s="78" t="s">
        <v>89</v>
      </c>
      <c r="AO354" s="78" t="s">
        <v>89</v>
      </c>
      <c r="AP354" s="49">
        <f t="shared" si="27"/>
        <v>0</v>
      </c>
      <c r="AQ354" s="49">
        <f>+L354+AD354-AI354</f>
        <v>16516400</v>
      </c>
      <c r="AR354" s="65" t="s">
        <v>87</v>
      </c>
      <c r="AS354" s="68">
        <v>13360400</v>
      </c>
      <c r="AT354" s="65" t="s">
        <v>90</v>
      </c>
      <c r="AU354" s="68">
        <v>0</v>
      </c>
      <c r="AV354" s="75" t="s">
        <v>89</v>
      </c>
      <c r="AW354" s="423">
        <v>16516400</v>
      </c>
      <c r="AX354" s="79">
        <f t="shared" si="28"/>
        <v>0</v>
      </c>
      <c r="AY354" s="223">
        <f t="shared" si="29"/>
        <v>1</v>
      </c>
      <c r="AZ354" s="74">
        <v>1</v>
      </c>
      <c r="BA354" s="75" t="s">
        <v>89</v>
      </c>
      <c r="BB354" s="65" t="s">
        <v>103</v>
      </c>
      <c r="BC354" s="66" t="s">
        <v>13043</v>
      </c>
      <c r="BD354" s="221" t="s">
        <v>87</v>
      </c>
      <c r="BE354" s="221" t="s">
        <v>87</v>
      </c>
    </row>
    <row r="355" spans="2:57" x14ac:dyDescent="0.25">
      <c r="B355" s="221">
        <v>2025</v>
      </c>
      <c r="C355" s="221">
        <v>891780111</v>
      </c>
      <c r="D355" s="221" t="s">
        <v>78</v>
      </c>
      <c r="E355" s="65" t="s">
        <v>13042</v>
      </c>
      <c r="F355" s="65" t="s">
        <v>13041</v>
      </c>
      <c r="G355" s="306">
        <v>0</v>
      </c>
      <c r="H355" s="65" t="s">
        <v>81</v>
      </c>
      <c r="I355" s="221" t="s">
        <v>82</v>
      </c>
      <c r="J355" s="220" t="s">
        <v>83</v>
      </c>
      <c r="K355" s="66" t="s">
        <v>12121</v>
      </c>
      <c r="L355" s="68">
        <v>20800000</v>
      </c>
      <c r="M355" s="221" t="s">
        <v>85</v>
      </c>
      <c r="N355" s="66" t="s">
        <v>10232</v>
      </c>
      <c r="O355" s="66">
        <v>85451746</v>
      </c>
      <c r="P355" s="65">
        <v>28</v>
      </c>
      <c r="Q355" s="78">
        <v>45670</v>
      </c>
      <c r="R355" s="66">
        <v>5573604000</v>
      </c>
      <c r="S355" s="78">
        <v>45695</v>
      </c>
      <c r="T355" s="68">
        <v>20800000</v>
      </c>
      <c r="U355" s="65" t="s">
        <v>87</v>
      </c>
      <c r="V355" s="68">
        <v>15443332</v>
      </c>
      <c r="W355" s="67" t="s">
        <v>10231</v>
      </c>
      <c r="X355" s="70">
        <v>45695</v>
      </c>
      <c r="Y355" s="70">
        <v>45695</v>
      </c>
      <c r="Z355" s="70" t="s">
        <v>89</v>
      </c>
      <c r="AA355" s="70">
        <v>45808</v>
      </c>
      <c r="AB355" s="49">
        <f t="shared" si="25"/>
        <v>113</v>
      </c>
      <c r="AC355" s="65">
        <v>2</v>
      </c>
      <c r="AD355" s="424">
        <v>5200000</v>
      </c>
      <c r="AE355" s="65">
        <v>1</v>
      </c>
      <c r="AF355" s="78">
        <v>45838</v>
      </c>
      <c r="AG355" s="49">
        <f t="shared" si="26"/>
        <v>30</v>
      </c>
      <c r="AH355" s="65">
        <v>0</v>
      </c>
      <c r="AI355" s="68">
        <v>0</v>
      </c>
      <c r="AJ355" s="65" t="s">
        <v>89</v>
      </c>
      <c r="AK355" s="78" t="s">
        <v>89</v>
      </c>
      <c r="AL355" s="65">
        <v>0</v>
      </c>
      <c r="AM355" s="78" t="s">
        <v>89</v>
      </c>
      <c r="AN355" s="78" t="s">
        <v>89</v>
      </c>
      <c r="AO355" s="78" t="s">
        <v>89</v>
      </c>
      <c r="AP355" s="49">
        <f t="shared" si="27"/>
        <v>0</v>
      </c>
      <c r="AQ355" s="49">
        <f>+L355+AD355-AI355</f>
        <v>26000000</v>
      </c>
      <c r="AR355" s="65" t="s">
        <v>87</v>
      </c>
      <c r="AS355" s="68">
        <v>20800000</v>
      </c>
      <c r="AT355" s="65" t="s">
        <v>90</v>
      </c>
      <c r="AU355" s="68">
        <v>0</v>
      </c>
      <c r="AV355" s="75" t="s">
        <v>89</v>
      </c>
      <c r="AW355" s="423">
        <v>26000000</v>
      </c>
      <c r="AX355" s="79">
        <f t="shared" si="28"/>
        <v>0</v>
      </c>
      <c r="AY355" s="223">
        <f t="shared" si="29"/>
        <v>1</v>
      </c>
      <c r="AZ355" s="74">
        <v>1</v>
      </c>
      <c r="BA355" s="75" t="s">
        <v>89</v>
      </c>
      <c r="BB355" s="65" t="s">
        <v>103</v>
      </c>
      <c r="BC355" s="66" t="s">
        <v>13040</v>
      </c>
      <c r="BD355" s="221" t="s">
        <v>87</v>
      </c>
      <c r="BE355" s="221" t="s">
        <v>87</v>
      </c>
    </row>
    <row r="356" spans="2:57" x14ac:dyDescent="0.25">
      <c r="B356" s="221">
        <v>2025</v>
      </c>
      <c r="C356" s="221">
        <v>891780111</v>
      </c>
      <c r="D356" s="221" t="s">
        <v>78</v>
      </c>
      <c r="E356" s="65" t="s">
        <v>13039</v>
      </c>
      <c r="F356" s="65" t="s">
        <v>13038</v>
      </c>
      <c r="G356" s="306">
        <v>0</v>
      </c>
      <c r="H356" s="65" t="s">
        <v>81</v>
      </c>
      <c r="I356" s="221" t="s">
        <v>82</v>
      </c>
      <c r="J356" s="220" t="s">
        <v>83</v>
      </c>
      <c r="K356" s="66" t="s">
        <v>12109</v>
      </c>
      <c r="L356" s="68">
        <v>9000000</v>
      </c>
      <c r="M356" s="221" t="s">
        <v>85</v>
      </c>
      <c r="N356" s="66" t="s">
        <v>9080</v>
      </c>
      <c r="O356" s="66">
        <v>1082889469</v>
      </c>
      <c r="P356" s="65">
        <v>27</v>
      </c>
      <c r="Q356" s="78">
        <v>45670</v>
      </c>
      <c r="R356" s="66">
        <v>2494141000</v>
      </c>
      <c r="S356" s="78">
        <v>45695</v>
      </c>
      <c r="T356" s="68">
        <v>9000000</v>
      </c>
      <c r="U356" s="65" t="s">
        <v>87</v>
      </c>
      <c r="V356" s="68">
        <v>7633817</v>
      </c>
      <c r="W356" s="67" t="s">
        <v>8803</v>
      </c>
      <c r="X356" s="70">
        <v>45695</v>
      </c>
      <c r="Y356" s="70">
        <v>45695</v>
      </c>
      <c r="Z356" s="70" t="s">
        <v>89</v>
      </c>
      <c r="AA356" s="70">
        <v>45808</v>
      </c>
      <c r="AB356" s="49">
        <f t="shared" si="25"/>
        <v>113</v>
      </c>
      <c r="AC356" s="65">
        <v>2</v>
      </c>
      <c r="AD356" s="424">
        <v>1125000</v>
      </c>
      <c r="AE356" s="65">
        <v>1</v>
      </c>
      <c r="AF356" s="78">
        <v>45823</v>
      </c>
      <c r="AG356" s="49">
        <f t="shared" si="26"/>
        <v>15</v>
      </c>
      <c r="AH356" s="65">
        <v>0</v>
      </c>
      <c r="AI356" s="68">
        <v>0</v>
      </c>
      <c r="AJ356" s="65" t="s">
        <v>89</v>
      </c>
      <c r="AK356" s="78" t="s">
        <v>89</v>
      </c>
      <c r="AL356" s="65">
        <v>0</v>
      </c>
      <c r="AM356" s="78" t="s">
        <v>89</v>
      </c>
      <c r="AN356" s="78" t="s">
        <v>89</v>
      </c>
      <c r="AO356" s="78" t="s">
        <v>89</v>
      </c>
      <c r="AP356" s="49">
        <f t="shared" si="27"/>
        <v>0</v>
      </c>
      <c r="AQ356" s="49">
        <f>+L356+AD356-AI356</f>
        <v>10125000</v>
      </c>
      <c r="AR356" s="65" t="s">
        <v>87</v>
      </c>
      <c r="AS356" s="68">
        <v>9000000</v>
      </c>
      <c r="AT356" s="65" t="s">
        <v>90</v>
      </c>
      <c r="AU356" s="68">
        <v>0</v>
      </c>
      <c r="AV356" s="75" t="s">
        <v>89</v>
      </c>
      <c r="AW356" s="423">
        <v>10125000</v>
      </c>
      <c r="AX356" s="79">
        <f t="shared" si="28"/>
        <v>0</v>
      </c>
      <c r="AY356" s="223">
        <f t="shared" si="29"/>
        <v>1</v>
      </c>
      <c r="AZ356" s="74">
        <v>1</v>
      </c>
      <c r="BA356" s="75" t="s">
        <v>89</v>
      </c>
      <c r="BB356" s="65" t="s">
        <v>103</v>
      </c>
      <c r="BC356" s="66" t="s">
        <v>13037</v>
      </c>
      <c r="BD356" s="221" t="s">
        <v>87</v>
      </c>
      <c r="BE356" s="221" t="s">
        <v>87</v>
      </c>
    </row>
    <row r="357" spans="2:57" x14ac:dyDescent="0.25">
      <c r="B357" s="221">
        <v>2025</v>
      </c>
      <c r="C357" s="221">
        <v>891780111</v>
      </c>
      <c r="D357" s="221" t="s">
        <v>78</v>
      </c>
      <c r="E357" s="65" t="s">
        <v>13036</v>
      </c>
      <c r="F357" s="65" t="s">
        <v>13035</v>
      </c>
      <c r="G357" s="306">
        <v>0</v>
      </c>
      <c r="H357" s="65" t="s">
        <v>81</v>
      </c>
      <c r="I357" s="221" t="s">
        <v>82</v>
      </c>
      <c r="J357" s="220" t="s">
        <v>83</v>
      </c>
      <c r="K357" s="66" t="s">
        <v>13034</v>
      </c>
      <c r="L357" s="68">
        <v>12624000</v>
      </c>
      <c r="M357" s="221" t="s">
        <v>85</v>
      </c>
      <c r="N357" s="66" t="s">
        <v>10898</v>
      </c>
      <c r="O357" s="66">
        <v>1045742739</v>
      </c>
      <c r="P357" s="65">
        <v>28</v>
      </c>
      <c r="Q357" s="78">
        <v>45670</v>
      </c>
      <c r="R357" s="66">
        <v>5573604000</v>
      </c>
      <c r="S357" s="78">
        <v>45695</v>
      </c>
      <c r="T357" s="68">
        <v>12624000</v>
      </c>
      <c r="U357" s="65" t="s">
        <v>87</v>
      </c>
      <c r="V357" s="68">
        <v>72175281</v>
      </c>
      <c r="W357" s="67" t="s">
        <v>318</v>
      </c>
      <c r="X357" s="70">
        <v>45695</v>
      </c>
      <c r="Y357" s="70">
        <v>45695</v>
      </c>
      <c r="Z357" s="70" t="s">
        <v>89</v>
      </c>
      <c r="AA357" s="70">
        <v>45808</v>
      </c>
      <c r="AB357" s="49">
        <f t="shared" si="25"/>
        <v>113</v>
      </c>
      <c r="AC357" s="65">
        <v>2</v>
      </c>
      <c r="AD357" s="424">
        <v>3156000</v>
      </c>
      <c r="AE357" s="65">
        <v>1</v>
      </c>
      <c r="AF357" s="78">
        <v>45838</v>
      </c>
      <c r="AG357" s="49">
        <f t="shared" si="26"/>
        <v>30</v>
      </c>
      <c r="AH357" s="65">
        <v>0</v>
      </c>
      <c r="AI357" s="68">
        <v>0</v>
      </c>
      <c r="AJ357" s="65" t="s">
        <v>89</v>
      </c>
      <c r="AK357" s="78" t="s">
        <v>89</v>
      </c>
      <c r="AL357" s="65">
        <v>0</v>
      </c>
      <c r="AM357" s="78" t="s">
        <v>89</v>
      </c>
      <c r="AN357" s="78" t="s">
        <v>89</v>
      </c>
      <c r="AO357" s="78" t="s">
        <v>89</v>
      </c>
      <c r="AP357" s="49">
        <f t="shared" si="27"/>
        <v>0</v>
      </c>
      <c r="AQ357" s="49">
        <f>+L357+AD357-AI357</f>
        <v>15780000</v>
      </c>
      <c r="AR357" s="65" t="s">
        <v>87</v>
      </c>
      <c r="AS357" s="68">
        <v>12624000</v>
      </c>
      <c r="AT357" s="65" t="s">
        <v>90</v>
      </c>
      <c r="AU357" s="68">
        <v>0</v>
      </c>
      <c r="AV357" s="75" t="s">
        <v>89</v>
      </c>
      <c r="AW357" s="423">
        <v>15780000</v>
      </c>
      <c r="AX357" s="79">
        <f t="shared" si="28"/>
        <v>0</v>
      </c>
      <c r="AY357" s="223">
        <f t="shared" si="29"/>
        <v>1</v>
      </c>
      <c r="AZ357" s="74">
        <v>1</v>
      </c>
      <c r="BA357" s="75" t="s">
        <v>89</v>
      </c>
      <c r="BB357" s="65" t="s">
        <v>103</v>
      </c>
      <c r="BC357" s="66" t="s">
        <v>13033</v>
      </c>
      <c r="BD357" s="221" t="s">
        <v>87</v>
      </c>
      <c r="BE357" s="221" t="s">
        <v>87</v>
      </c>
    </row>
    <row r="358" spans="2:57" x14ac:dyDescent="0.25">
      <c r="B358" s="221">
        <v>2025</v>
      </c>
      <c r="C358" s="221">
        <v>891780111</v>
      </c>
      <c r="D358" s="221" t="s">
        <v>78</v>
      </c>
      <c r="E358" s="65" t="s">
        <v>13032</v>
      </c>
      <c r="F358" s="65" t="s">
        <v>13031</v>
      </c>
      <c r="G358" s="306">
        <v>0</v>
      </c>
      <c r="H358" s="65" t="s">
        <v>81</v>
      </c>
      <c r="I358" s="221" t="s">
        <v>82</v>
      </c>
      <c r="J358" s="220" t="s">
        <v>83</v>
      </c>
      <c r="K358" s="66" t="s">
        <v>13030</v>
      </c>
      <c r="L358" s="68">
        <v>15148000</v>
      </c>
      <c r="M358" s="221" t="s">
        <v>85</v>
      </c>
      <c r="N358" s="66" t="s">
        <v>11461</v>
      </c>
      <c r="O358" s="66">
        <v>1015460393</v>
      </c>
      <c r="P358" s="65">
        <v>28</v>
      </c>
      <c r="Q358" s="78">
        <v>45670</v>
      </c>
      <c r="R358" s="66">
        <v>5573604000</v>
      </c>
      <c r="S358" s="78">
        <v>45695</v>
      </c>
      <c r="T358" s="68">
        <v>15148000</v>
      </c>
      <c r="U358" s="65" t="s">
        <v>87</v>
      </c>
      <c r="V358" s="68">
        <v>12621405</v>
      </c>
      <c r="W358" s="67" t="s">
        <v>8409</v>
      </c>
      <c r="X358" s="70">
        <v>45695</v>
      </c>
      <c r="Y358" s="70">
        <v>45695</v>
      </c>
      <c r="Z358" s="70" t="s">
        <v>89</v>
      </c>
      <c r="AA358" s="70">
        <v>45808</v>
      </c>
      <c r="AB358" s="49">
        <f t="shared" si="25"/>
        <v>113</v>
      </c>
      <c r="AC358" s="65">
        <v>2</v>
      </c>
      <c r="AD358" s="424">
        <v>3787000</v>
      </c>
      <c r="AE358" s="65">
        <v>1</v>
      </c>
      <c r="AF358" s="78">
        <v>45838</v>
      </c>
      <c r="AG358" s="49">
        <f t="shared" si="26"/>
        <v>30</v>
      </c>
      <c r="AH358" s="65">
        <v>0</v>
      </c>
      <c r="AI358" s="68">
        <v>0</v>
      </c>
      <c r="AJ358" s="65" t="s">
        <v>89</v>
      </c>
      <c r="AK358" s="78" t="s">
        <v>89</v>
      </c>
      <c r="AL358" s="65">
        <v>0</v>
      </c>
      <c r="AM358" s="78" t="s">
        <v>89</v>
      </c>
      <c r="AN358" s="78" t="s">
        <v>89</v>
      </c>
      <c r="AO358" s="78" t="s">
        <v>89</v>
      </c>
      <c r="AP358" s="49">
        <f t="shared" si="27"/>
        <v>0</v>
      </c>
      <c r="AQ358" s="49">
        <f>+L358+AD358-AI358</f>
        <v>18935000</v>
      </c>
      <c r="AR358" s="65" t="s">
        <v>87</v>
      </c>
      <c r="AS358" s="68">
        <v>15148000</v>
      </c>
      <c r="AT358" s="65" t="s">
        <v>90</v>
      </c>
      <c r="AU358" s="68">
        <v>0</v>
      </c>
      <c r="AV358" s="75" t="s">
        <v>89</v>
      </c>
      <c r="AW358" s="423">
        <v>18935000</v>
      </c>
      <c r="AX358" s="79">
        <f t="shared" si="28"/>
        <v>0</v>
      </c>
      <c r="AY358" s="223">
        <f t="shared" si="29"/>
        <v>1</v>
      </c>
      <c r="AZ358" s="74">
        <v>1</v>
      </c>
      <c r="BA358" s="75" t="s">
        <v>89</v>
      </c>
      <c r="BB358" s="65" t="s">
        <v>103</v>
      </c>
      <c r="BC358" s="66" t="s">
        <v>13029</v>
      </c>
      <c r="BD358" s="221" t="s">
        <v>87</v>
      </c>
      <c r="BE358" s="221" t="s">
        <v>87</v>
      </c>
    </row>
    <row r="359" spans="2:57" x14ac:dyDescent="0.25">
      <c r="B359" s="221">
        <v>2025</v>
      </c>
      <c r="C359" s="221">
        <v>891780111</v>
      </c>
      <c r="D359" s="221" t="s">
        <v>78</v>
      </c>
      <c r="E359" s="65" t="s">
        <v>13028</v>
      </c>
      <c r="F359" s="65" t="s">
        <v>13027</v>
      </c>
      <c r="G359" s="306">
        <v>0</v>
      </c>
      <c r="H359" s="65" t="s">
        <v>81</v>
      </c>
      <c r="I359" s="221" t="s">
        <v>82</v>
      </c>
      <c r="J359" s="220" t="s">
        <v>83</v>
      </c>
      <c r="K359" s="66" t="s">
        <v>13026</v>
      </c>
      <c r="L359" s="68">
        <v>12624000</v>
      </c>
      <c r="M359" s="221" t="s">
        <v>85</v>
      </c>
      <c r="N359" s="66" t="s">
        <v>11012</v>
      </c>
      <c r="O359" s="66">
        <v>1007698184</v>
      </c>
      <c r="P359" s="65">
        <v>28</v>
      </c>
      <c r="Q359" s="78">
        <v>45670</v>
      </c>
      <c r="R359" s="66">
        <v>5573604000</v>
      </c>
      <c r="S359" s="78">
        <v>45695</v>
      </c>
      <c r="T359" s="68">
        <v>12624000</v>
      </c>
      <c r="U359" s="65" t="s">
        <v>87</v>
      </c>
      <c r="V359" s="68">
        <v>72175281</v>
      </c>
      <c r="W359" s="67" t="s">
        <v>318</v>
      </c>
      <c r="X359" s="70">
        <v>45695</v>
      </c>
      <c r="Y359" s="70">
        <v>45695</v>
      </c>
      <c r="Z359" s="70" t="s">
        <v>89</v>
      </c>
      <c r="AA359" s="70">
        <v>45808</v>
      </c>
      <c r="AB359" s="49">
        <f t="shared" si="25"/>
        <v>113</v>
      </c>
      <c r="AC359" s="65">
        <v>2</v>
      </c>
      <c r="AD359" s="424">
        <v>3156000</v>
      </c>
      <c r="AE359" s="65">
        <v>1</v>
      </c>
      <c r="AF359" s="78">
        <v>45838</v>
      </c>
      <c r="AG359" s="49">
        <f t="shared" si="26"/>
        <v>30</v>
      </c>
      <c r="AH359" s="65">
        <v>0</v>
      </c>
      <c r="AI359" s="68">
        <v>0</v>
      </c>
      <c r="AJ359" s="65" t="s">
        <v>89</v>
      </c>
      <c r="AK359" s="78" t="s">
        <v>89</v>
      </c>
      <c r="AL359" s="65">
        <v>0</v>
      </c>
      <c r="AM359" s="78" t="s">
        <v>89</v>
      </c>
      <c r="AN359" s="78" t="s">
        <v>89</v>
      </c>
      <c r="AO359" s="78" t="s">
        <v>89</v>
      </c>
      <c r="AP359" s="49">
        <f t="shared" si="27"/>
        <v>0</v>
      </c>
      <c r="AQ359" s="49">
        <f>+L359+AD359-AI359</f>
        <v>15780000</v>
      </c>
      <c r="AR359" s="65" t="s">
        <v>87</v>
      </c>
      <c r="AS359" s="68">
        <v>12624000</v>
      </c>
      <c r="AT359" s="65" t="s">
        <v>90</v>
      </c>
      <c r="AU359" s="68">
        <v>0</v>
      </c>
      <c r="AV359" s="75" t="s">
        <v>89</v>
      </c>
      <c r="AW359" s="423">
        <v>15780000</v>
      </c>
      <c r="AX359" s="79">
        <f t="shared" si="28"/>
        <v>0</v>
      </c>
      <c r="AY359" s="223">
        <f t="shared" si="29"/>
        <v>1</v>
      </c>
      <c r="AZ359" s="74">
        <v>1</v>
      </c>
      <c r="BA359" s="75" t="s">
        <v>89</v>
      </c>
      <c r="BB359" s="65" t="s">
        <v>103</v>
      </c>
      <c r="BC359" s="66" t="s">
        <v>13025</v>
      </c>
      <c r="BD359" s="221" t="s">
        <v>87</v>
      </c>
      <c r="BE359" s="221" t="s">
        <v>87</v>
      </c>
    </row>
    <row r="360" spans="2:57" x14ac:dyDescent="0.25">
      <c r="B360" s="221">
        <v>2025</v>
      </c>
      <c r="C360" s="221">
        <v>891780111</v>
      </c>
      <c r="D360" s="221" t="s">
        <v>78</v>
      </c>
      <c r="E360" s="65" t="s">
        <v>13024</v>
      </c>
      <c r="F360" s="65" t="s">
        <v>13023</v>
      </c>
      <c r="G360" s="306">
        <v>0</v>
      </c>
      <c r="H360" s="65" t="s">
        <v>81</v>
      </c>
      <c r="I360" s="221" t="s">
        <v>82</v>
      </c>
      <c r="J360" s="220" t="s">
        <v>83</v>
      </c>
      <c r="K360" s="66" t="s">
        <v>13022</v>
      </c>
      <c r="L360" s="68">
        <v>11400000</v>
      </c>
      <c r="M360" s="221" t="s">
        <v>85</v>
      </c>
      <c r="N360" s="66" t="s">
        <v>9499</v>
      </c>
      <c r="O360" s="66">
        <v>1004349115</v>
      </c>
      <c r="P360" s="65">
        <v>28</v>
      </c>
      <c r="Q360" s="78">
        <v>45670</v>
      </c>
      <c r="R360" s="66">
        <v>5573604000</v>
      </c>
      <c r="S360" s="78">
        <v>45695</v>
      </c>
      <c r="T360" s="68">
        <v>11400000</v>
      </c>
      <c r="U360" s="65" t="s">
        <v>87</v>
      </c>
      <c r="V360" s="68">
        <v>1098669877</v>
      </c>
      <c r="W360" s="67" t="s">
        <v>9498</v>
      </c>
      <c r="X360" s="70">
        <v>45695</v>
      </c>
      <c r="Y360" s="70">
        <v>45695</v>
      </c>
      <c r="Z360" s="70" t="s">
        <v>89</v>
      </c>
      <c r="AA360" s="70">
        <v>45808</v>
      </c>
      <c r="AB360" s="49">
        <f t="shared" si="25"/>
        <v>113</v>
      </c>
      <c r="AC360" s="65">
        <v>2</v>
      </c>
      <c r="AD360" s="424">
        <v>2850000</v>
      </c>
      <c r="AE360" s="65">
        <v>1</v>
      </c>
      <c r="AF360" s="78">
        <v>45838</v>
      </c>
      <c r="AG360" s="49">
        <f t="shared" si="26"/>
        <v>30</v>
      </c>
      <c r="AH360" s="65">
        <v>0</v>
      </c>
      <c r="AI360" s="68">
        <v>0</v>
      </c>
      <c r="AJ360" s="65" t="s">
        <v>89</v>
      </c>
      <c r="AK360" s="78" t="s">
        <v>89</v>
      </c>
      <c r="AL360" s="65">
        <v>0</v>
      </c>
      <c r="AM360" s="78" t="s">
        <v>89</v>
      </c>
      <c r="AN360" s="78" t="s">
        <v>89</v>
      </c>
      <c r="AO360" s="78" t="s">
        <v>89</v>
      </c>
      <c r="AP360" s="49">
        <f t="shared" si="27"/>
        <v>0</v>
      </c>
      <c r="AQ360" s="49">
        <f>+L360+AD360-AI360</f>
        <v>14250000</v>
      </c>
      <c r="AR360" s="65" t="s">
        <v>87</v>
      </c>
      <c r="AS360" s="68">
        <v>11400000</v>
      </c>
      <c r="AT360" s="65" t="s">
        <v>90</v>
      </c>
      <c r="AU360" s="68">
        <v>0</v>
      </c>
      <c r="AV360" s="75" t="s">
        <v>89</v>
      </c>
      <c r="AW360" s="423">
        <v>14250000</v>
      </c>
      <c r="AX360" s="79">
        <f t="shared" si="28"/>
        <v>0</v>
      </c>
      <c r="AY360" s="223">
        <f t="shared" si="29"/>
        <v>1</v>
      </c>
      <c r="AZ360" s="74">
        <v>1</v>
      </c>
      <c r="BA360" s="75" t="s">
        <v>89</v>
      </c>
      <c r="BB360" s="65" t="s">
        <v>103</v>
      </c>
      <c r="BC360" s="66" t="s">
        <v>13021</v>
      </c>
      <c r="BD360" s="221" t="s">
        <v>87</v>
      </c>
      <c r="BE360" s="221" t="s">
        <v>87</v>
      </c>
    </row>
    <row r="361" spans="2:57" x14ac:dyDescent="0.25">
      <c r="B361" s="221">
        <v>2025</v>
      </c>
      <c r="C361" s="221">
        <v>891780111</v>
      </c>
      <c r="D361" s="221" t="s">
        <v>78</v>
      </c>
      <c r="E361" s="65" t="s">
        <v>13020</v>
      </c>
      <c r="F361" s="65" t="s">
        <v>13019</v>
      </c>
      <c r="G361" s="306">
        <v>0</v>
      </c>
      <c r="H361" s="65" t="s">
        <v>81</v>
      </c>
      <c r="I361" s="221" t="s">
        <v>82</v>
      </c>
      <c r="J361" s="220" t="s">
        <v>83</v>
      </c>
      <c r="K361" s="66" t="s">
        <v>13018</v>
      </c>
      <c r="L361" s="68">
        <v>20800000</v>
      </c>
      <c r="M361" s="221" t="s">
        <v>85</v>
      </c>
      <c r="N361" s="66" t="s">
        <v>10441</v>
      </c>
      <c r="O361" s="66">
        <v>85154867</v>
      </c>
      <c r="P361" s="65">
        <v>28</v>
      </c>
      <c r="Q361" s="78">
        <v>45670</v>
      </c>
      <c r="R361" s="66">
        <v>5573604000</v>
      </c>
      <c r="S361" s="78">
        <v>45695</v>
      </c>
      <c r="T361" s="68">
        <v>20800000</v>
      </c>
      <c r="U361" s="65" t="s">
        <v>87</v>
      </c>
      <c r="V361" s="68">
        <v>12621405</v>
      </c>
      <c r="W361" s="67" t="s">
        <v>8409</v>
      </c>
      <c r="X361" s="70">
        <v>45695</v>
      </c>
      <c r="Y361" s="70">
        <v>45695</v>
      </c>
      <c r="Z361" s="70" t="s">
        <v>89</v>
      </c>
      <c r="AA361" s="70">
        <v>45808</v>
      </c>
      <c r="AB361" s="49">
        <f t="shared" si="25"/>
        <v>113</v>
      </c>
      <c r="AC361" s="65">
        <v>2</v>
      </c>
      <c r="AD361" s="424">
        <v>5200000</v>
      </c>
      <c r="AE361" s="65">
        <v>1</v>
      </c>
      <c r="AF361" s="78">
        <v>45838</v>
      </c>
      <c r="AG361" s="49">
        <f t="shared" si="26"/>
        <v>30</v>
      </c>
      <c r="AH361" s="65">
        <v>0</v>
      </c>
      <c r="AI361" s="68">
        <v>0</v>
      </c>
      <c r="AJ361" s="65" t="s">
        <v>89</v>
      </c>
      <c r="AK361" s="78" t="s">
        <v>89</v>
      </c>
      <c r="AL361" s="65">
        <v>0</v>
      </c>
      <c r="AM361" s="78" t="s">
        <v>89</v>
      </c>
      <c r="AN361" s="78" t="s">
        <v>89</v>
      </c>
      <c r="AO361" s="78" t="s">
        <v>89</v>
      </c>
      <c r="AP361" s="49">
        <f t="shared" si="27"/>
        <v>0</v>
      </c>
      <c r="AQ361" s="49">
        <f>+L361+AD361-AI361</f>
        <v>26000000</v>
      </c>
      <c r="AR361" s="65" t="s">
        <v>87</v>
      </c>
      <c r="AS361" s="68">
        <v>20800000</v>
      </c>
      <c r="AT361" s="65" t="s">
        <v>90</v>
      </c>
      <c r="AU361" s="68">
        <v>0</v>
      </c>
      <c r="AV361" s="75" t="s">
        <v>89</v>
      </c>
      <c r="AW361" s="423">
        <v>26000000</v>
      </c>
      <c r="AX361" s="79">
        <f t="shared" si="28"/>
        <v>0</v>
      </c>
      <c r="AY361" s="223">
        <f t="shared" si="29"/>
        <v>1</v>
      </c>
      <c r="AZ361" s="74">
        <v>1</v>
      </c>
      <c r="BA361" s="75" t="s">
        <v>89</v>
      </c>
      <c r="BB361" s="65" t="s">
        <v>103</v>
      </c>
      <c r="BC361" s="66" t="s">
        <v>13017</v>
      </c>
      <c r="BD361" s="221" t="s">
        <v>87</v>
      </c>
      <c r="BE361" s="221" t="s">
        <v>87</v>
      </c>
    </row>
    <row r="362" spans="2:57" x14ac:dyDescent="0.25">
      <c r="B362" s="221">
        <v>2025</v>
      </c>
      <c r="C362" s="221">
        <v>891780111</v>
      </c>
      <c r="D362" s="221" t="s">
        <v>78</v>
      </c>
      <c r="E362" s="65" t="s">
        <v>13016</v>
      </c>
      <c r="F362" s="65" t="s">
        <v>13015</v>
      </c>
      <c r="G362" s="306">
        <v>0</v>
      </c>
      <c r="H362" s="65" t="s">
        <v>81</v>
      </c>
      <c r="I362" s="221" t="s">
        <v>82</v>
      </c>
      <c r="J362" s="220" t="s">
        <v>83</v>
      </c>
      <c r="K362" s="66" t="s">
        <v>12530</v>
      </c>
      <c r="L362" s="68">
        <v>9000000</v>
      </c>
      <c r="M362" s="221" t="s">
        <v>85</v>
      </c>
      <c r="N362" s="66" t="s">
        <v>8738</v>
      </c>
      <c r="O362" s="66">
        <v>1082946193</v>
      </c>
      <c r="P362" s="65">
        <v>27</v>
      </c>
      <c r="Q362" s="78">
        <v>45670</v>
      </c>
      <c r="R362" s="66">
        <v>2494141000</v>
      </c>
      <c r="S362" s="78">
        <v>45695</v>
      </c>
      <c r="T362" s="68">
        <v>9000000</v>
      </c>
      <c r="U362" s="65" t="s">
        <v>87</v>
      </c>
      <c r="V362" s="68">
        <v>85459497</v>
      </c>
      <c r="W362" s="67" t="s">
        <v>540</v>
      </c>
      <c r="X362" s="70">
        <v>45695</v>
      </c>
      <c r="Y362" s="70">
        <v>45695</v>
      </c>
      <c r="Z362" s="70" t="s">
        <v>89</v>
      </c>
      <c r="AA362" s="70">
        <v>45808</v>
      </c>
      <c r="AB362" s="49">
        <f t="shared" si="25"/>
        <v>113</v>
      </c>
      <c r="AC362" s="65">
        <v>0</v>
      </c>
      <c r="AD362" s="424">
        <v>0</v>
      </c>
      <c r="AE362" s="65">
        <v>0</v>
      </c>
      <c r="AF362" s="78" t="s">
        <v>89</v>
      </c>
      <c r="AG362" s="49">
        <f t="shared" si="26"/>
        <v>0</v>
      </c>
      <c r="AH362" s="65">
        <v>0</v>
      </c>
      <c r="AI362" s="68">
        <v>0</v>
      </c>
      <c r="AJ362" s="65" t="s">
        <v>89</v>
      </c>
      <c r="AK362" s="78" t="s">
        <v>89</v>
      </c>
      <c r="AL362" s="65">
        <v>0</v>
      </c>
      <c r="AM362" s="78" t="s">
        <v>89</v>
      </c>
      <c r="AN362" s="78" t="s">
        <v>89</v>
      </c>
      <c r="AO362" s="78" t="s">
        <v>89</v>
      </c>
      <c r="AP362" s="49">
        <f t="shared" si="27"/>
        <v>0</v>
      </c>
      <c r="AQ362" s="49">
        <f>+L362+AD362-AI362</f>
        <v>9000000</v>
      </c>
      <c r="AR362" s="65" t="s">
        <v>87</v>
      </c>
      <c r="AS362" s="68">
        <v>9000000</v>
      </c>
      <c r="AT362" s="65" t="s">
        <v>90</v>
      </c>
      <c r="AU362" s="68">
        <v>0</v>
      </c>
      <c r="AV362" s="75" t="s">
        <v>89</v>
      </c>
      <c r="AW362" s="423">
        <v>9000000</v>
      </c>
      <c r="AX362" s="79">
        <f t="shared" si="28"/>
        <v>0</v>
      </c>
      <c r="AY362" s="223">
        <f t="shared" si="29"/>
        <v>1</v>
      </c>
      <c r="AZ362" s="74">
        <v>1</v>
      </c>
      <c r="BA362" s="75" t="s">
        <v>89</v>
      </c>
      <c r="BB362" s="65" t="s">
        <v>103</v>
      </c>
      <c r="BC362" s="66" t="s">
        <v>13014</v>
      </c>
      <c r="BD362" s="221" t="s">
        <v>87</v>
      </c>
      <c r="BE362" s="221" t="s">
        <v>87</v>
      </c>
    </row>
    <row r="363" spans="2:57" x14ac:dyDescent="0.25">
      <c r="B363" s="221">
        <v>2025</v>
      </c>
      <c r="C363" s="221">
        <v>891780111</v>
      </c>
      <c r="D363" s="221" t="s">
        <v>78</v>
      </c>
      <c r="E363" s="65" t="s">
        <v>13013</v>
      </c>
      <c r="F363" s="65" t="s">
        <v>13012</v>
      </c>
      <c r="G363" s="306">
        <v>0</v>
      </c>
      <c r="H363" s="65" t="s">
        <v>81</v>
      </c>
      <c r="I363" s="221" t="s">
        <v>82</v>
      </c>
      <c r="J363" s="220" t="s">
        <v>83</v>
      </c>
      <c r="K363" s="66" t="s">
        <v>13011</v>
      </c>
      <c r="L363" s="68">
        <v>17600000</v>
      </c>
      <c r="M363" s="221" t="s">
        <v>85</v>
      </c>
      <c r="N363" s="66" t="s">
        <v>10804</v>
      </c>
      <c r="O363" s="66">
        <v>39057134</v>
      </c>
      <c r="P363" s="65">
        <v>28</v>
      </c>
      <c r="Q363" s="78">
        <v>45670</v>
      </c>
      <c r="R363" s="66">
        <v>5573604000</v>
      </c>
      <c r="S363" s="78">
        <v>45695</v>
      </c>
      <c r="T363" s="68">
        <v>17600000</v>
      </c>
      <c r="U363" s="65" t="s">
        <v>87</v>
      </c>
      <c r="V363" s="68">
        <v>12621405</v>
      </c>
      <c r="W363" s="67" t="s">
        <v>8409</v>
      </c>
      <c r="X363" s="70">
        <v>45695</v>
      </c>
      <c r="Y363" s="70">
        <v>45695</v>
      </c>
      <c r="Z363" s="70" t="s">
        <v>89</v>
      </c>
      <c r="AA363" s="70">
        <v>45808</v>
      </c>
      <c r="AB363" s="49">
        <f t="shared" si="25"/>
        <v>113</v>
      </c>
      <c r="AC363" s="65">
        <v>4</v>
      </c>
      <c r="AD363" s="424">
        <v>8400000</v>
      </c>
      <c r="AE363" s="65">
        <v>1</v>
      </c>
      <c r="AF363" s="78">
        <v>45838</v>
      </c>
      <c r="AG363" s="49">
        <f t="shared" si="26"/>
        <v>30</v>
      </c>
      <c r="AH363" s="65">
        <v>0</v>
      </c>
      <c r="AI363" s="68">
        <v>0</v>
      </c>
      <c r="AJ363" s="65" t="s">
        <v>89</v>
      </c>
      <c r="AK363" s="78" t="s">
        <v>89</v>
      </c>
      <c r="AL363" s="65">
        <v>0</v>
      </c>
      <c r="AM363" s="78" t="s">
        <v>89</v>
      </c>
      <c r="AN363" s="78" t="s">
        <v>89</v>
      </c>
      <c r="AO363" s="78" t="s">
        <v>89</v>
      </c>
      <c r="AP363" s="49">
        <f t="shared" si="27"/>
        <v>0</v>
      </c>
      <c r="AQ363" s="49">
        <f>+L363+AD363-AI363</f>
        <v>26000000</v>
      </c>
      <c r="AR363" s="65" t="s">
        <v>87</v>
      </c>
      <c r="AS363" s="68">
        <v>20800000</v>
      </c>
      <c r="AT363" s="65" t="s">
        <v>90</v>
      </c>
      <c r="AU363" s="68">
        <v>0</v>
      </c>
      <c r="AV363" s="75" t="s">
        <v>89</v>
      </c>
      <c r="AW363" s="423">
        <v>26000000</v>
      </c>
      <c r="AX363" s="79">
        <f t="shared" si="28"/>
        <v>0</v>
      </c>
      <c r="AY363" s="223">
        <f t="shared" si="29"/>
        <v>1</v>
      </c>
      <c r="AZ363" s="74">
        <v>1</v>
      </c>
      <c r="BA363" s="75" t="s">
        <v>89</v>
      </c>
      <c r="BB363" s="65" t="s">
        <v>103</v>
      </c>
      <c r="BC363" s="66" t="s">
        <v>13010</v>
      </c>
      <c r="BD363" s="221" t="s">
        <v>87</v>
      </c>
      <c r="BE363" s="221" t="s">
        <v>87</v>
      </c>
    </row>
    <row r="364" spans="2:57" x14ac:dyDescent="0.25">
      <c r="B364" s="221">
        <v>2025</v>
      </c>
      <c r="C364" s="221">
        <v>891780111</v>
      </c>
      <c r="D364" s="221" t="s">
        <v>78</v>
      </c>
      <c r="E364" s="65" t="s">
        <v>13009</v>
      </c>
      <c r="F364" s="65" t="s">
        <v>13008</v>
      </c>
      <c r="G364" s="306">
        <v>0</v>
      </c>
      <c r="H364" s="65" t="s">
        <v>81</v>
      </c>
      <c r="I364" s="221" t="s">
        <v>82</v>
      </c>
      <c r="J364" s="220" t="s">
        <v>83</v>
      </c>
      <c r="K364" s="66" t="s">
        <v>13007</v>
      </c>
      <c r="L364" s="68">
        <v>15148000</v>
      </c>
      <c r="M364" s="221" t="s">
        <v>85</v>
      </c>
      <c r="N364" s="66" t="s">
        <v>10456</v>
      </c>
      <c r="O364" s="66">
        <v>57434436</v>
      </c>
      <c r="P364" s="65">
        <v>28</v>
      </c>
      <c r="Q364" s="78">
        <v>45670</v>
      </c>
      <c r="R364" s="66">
        <v>5573604000</v>
      </c>
      <c r="S364" s="78">
        <v>45695</v>
      </c>
      <c r="T364" s="68">
        <v>15148000</v>
      </c>
      <c r="U364" s="65" t="s">
        <v>87</v>
      </c>
      <c r="V364" s="68">
        <v>12621405</v>
      </c>
      <c r="W364" s="67" t="s">
        <v>8409</v>
      </c>
      <c r="X364" s="70">
        <v>45695</v>
      </c>
      <c r="Y364" s="70">
        <v>45695</v>
      </c>
      <c r="Z364" s="70" t="s">
        <v>89</v>
      </c>
      <c r="AA364" s="70">
        <v>45808</v>
      </c>
      <c r="AB364" s="49">
        <f t="shared" si="25"/>
        <v>113</v>
      </c>
      <c r="AC364" s="65">
        <v>2</v>
      </c>
      <c r="AD364" s="424">
        <v>3787000</v>
      </c>
      <c r="AE364" s="65">
        <v>1</v>
      </c>
      <c r="AF364" s="78">
        <v>45838</v>
      </c>
      <c r="AG364" s="49">
        <f t="shared" si="26"/>
        <v>30</v>
      </c>
      <c r="AH364" s="65">
        <v>0</v>
      </c>
      <c r="AI364" s="68">
        <v>0</v>
      </c>
      <c r="AJ364" s="65" t="s">
        <v>89</v>
      </c>
      <c r="AK364" s="78" t="s">
        <v>89</v>
      </c>
      <c r="AL364" s="65">
        <v>0</v>
      </c>
      <c r="AM364" s="78" t="s">
        <v>89</v>
      </c>
      <c r="AN364" s="78" t="s">
        <v>89</v>
      </c>
      <c r="AO364" s="78" t="s">
        <v>89</v>
      </c>
      <c r="AP364" s="49">
        <f t="shared" si="27"/>
        <v>0</v>
      </c>
      <c r="AQ364" s="49">
        <f>+L364+AD364-AI364</f>
        <v>18935000</v>
      </c>
      <c r="AR364" s="65" t="s">
        <v>87</v>
      </c>
      <c r="AS364" s="68">
        <v>15148000</v>
      </c>
      <c r="AT364" s="65" t="s">
        <v>90</v>
      </c>
      <c r="AU364" s="68">
        <v>0</v>
      </c>
      <c r="AV364" s="75" t="s">
        <v>89</v>
      </c>
      <c r="AW364" s="423">
        <v>18935000</v>
      </c>
      <c r="AX364" s="79">
        <f t="shared" si="28"/>
        <v>0</v>
      </c>
      <c r="AY364" s="223">
        <f t="shared" si="29"/>
        <v>1</v>
      </c>
      <c r="AZ364" s="74">
        <v>1</v>
      </c>
      <c r="BA364" s="75" t="s">
        <v>89</v>
      </c>
      <c r="BB364" s="65" t="s">
        <v>103</v>
      </c>
      <c r="BC364" s="66" t="s">
        <v>13006</v>
      </c>
      <c r="BD364" s="221" t="s">
        <v>87</v>
      </c>
      <c r="BE364" s="221" t="s">
        <v>87</v>
      </c>
    </row>
    <row r="365" spans="2:57" x14ac:dyDescent="0.25">
      <c r="B365" s="221">
        <v>2025</v>
      </c>
      <c r="C365" s="221">
        <v>891780111</v>
      </c>
      <c r="D365" s="221" t="s">
        <v>78</v>
      </c>
      <c r="E365" s="65" t="s">
        <v>13005</v>
      </c>
      <c r="F365" s="65" t="s">
        <v>13004</v>
      </c>
      <c r="G365" s="306">
        <v>0</v>
      </c>
      <c r="H365" s="65" t="s">
        <v>81</v>
      </c>
      <c r="I365" s="221" t="s">
        <v>82</v>
      </c>
      <c r="J365" s="220" t="s">
        <v>83</v>
      </c>
      <c r="K365" s="66" t="s">
        <v>13003</v>
      </c>
      <c r="L365" s="68">
        <v>12624000</v>
      </c>
      <c r="M365" s="221" t="s">
        <v>85</v>
      </c>
      <c r="N365" s="66" t="s">
        <v>10799</v>
      </c>
      <c r="O365" s="66">
        <v>1083030463</v>
      </c>
      <c r="P365" s="65">
        <v>28</v>
      </c>
      <c r="Q365" s="78">
        <v>45670</v>
      </c>
      <c r="R365" s="66">
        <v>5573604000</v>
      </c>
      <c r="S365" s="78">
        <v>45695</v>
      </c>
      <c r="T365" s="68">
        <v>12624000</v>
      </c>
      <c r="U365" s="65" t="s">
        <v>87</v>
      </c>
      <c r="V365" s="68">
        <v>12621405</v>
      </c>
      <c r="W365" s="67" t="s">
        <v>8409</v>
      </c>
      <c r="X365" s="70">
        <v>45695</v>
      </c>
      <c r="Y365" s="70">
        <v>45695</v>
      </c>
      <c r="Z365" s="70" t="s">
        <v>89</v>
      </c>
      <c r="AA365" s="70">
        <v>45808</v>
      </c>
      <c r="AB365" s="49">
        <f t="shared" si="25"/>
        <v>113</v>
      </c>
      <c r="AC365" s="65">
        <v>2</v>
      </c>
      <c r="AD365" s="424">
        <v>3156000</v>
      </c>
      <c r="AE365" s="65">
        <v>1</v>
      </c>
      <c r="AF365" s="78">
        <v>45838</v>
      </c>
      <c r="AG365" s="49">
        <f t="shared" si="26"/>
        <v>30</v>
      </c>
      <c r="AH365" s="65">
        <v>0</v>
      </c>
      <c r="AI365" s="68">
        <v>0</v>
      </c>
      <c r="AJ365" s="65" t="s">
        <v>89</v>
      </c>
      <c r="AK365" s="78" t="s">
        <v>89</v>
      </c>
      <c r="AL365" s="65">
        <v>0</v>
      </c>
      <c r="AM365" s="78" t="s">
        <v>89</v>
      </c>
      <c r="AN365" s="78" t="s">
        <v>89</v>
      </c>
      <c r="AO365" s="78" t="s">
        <v>89</v>
      </c>
      <c r="AP365" s="49">
        <f t="shared" si="27"/>
        <v>0</v>
      </c>
      <c r="AQ365" s="49">
        <f>+L365+AD365-AI365</f>
        <v>15780000</v>
      </c>
      <c r="AR365" s="65" t="s">
        <v>87</v>
      </c>
      <c r="AS365" s="68">
        <v>12624000</v>
      </c>
      <c r="AT365" s="65" t="s">
        <v>90</v>
      </c>
      <c r="AU365" s="68">
        <v>0</v>
      </c>
      <c r="AV365" s="75" t="s">
        <v>89</v>
      </c>
      <c r="AW365" s="423">
        <v>15780000</v>
      </c>
      <c r="AX365" s="79">
        <f t="shared" si="28"/>
        <v>0</v>
      </c>
      <c r="AY365" s="223">
        <f t="shared" si="29"/>
        <v>1</v>
      </c>
      <c r="AZ365" s="74">
        <v>1</v>
      </c>
      <c r="BA365" s="75" t="s">
        <v>89</v>
      </c>
      <c r="BB365" s="65" t="s">
        <v>103</v>
      </c>
      <c r="BC365" s="66" t="s">
        <v>13002</v>
      </c>
      <c r="BD365" s="221" t="s">
        <v>87</v>
      </c>
      <c r="BE365" s="221" t="s">
        <v>87</v>
      </c>
    </row>
    <row r="366" spans="2:57" x14ac:dyDescent="0.25">
      <c r="B366" s="221">
        <v>2025</v>
      </c>
      <c r="C366" s="221">
        <v>891780111</v>
      </c>
      <c r="D366" s="221" t="s">
        <v>78</v>
      </c>
      <c r="E366" s="65" t="s">
        <v>13001</v>
      </c>
      <c r="F366" s="65" t="s">
        <v>13000</v>
      </c>
      <c r="G366" s="306">
        <v>0</v>
      </c>
      <c r="H366" s="65" t="s">
        <v>81</v>
      </c>
      <c r="I366" s="221" t="s">
        <v>82</v>
      </c>
      <c r="J366" s="220" t="s">
        <v>83</v>
      </c>
      <c r="K366" s="66" t="s">
        <v>12999</v>
      </c>
      <c r="L366" s="68">
        <v>10600000</v>
      </c>
      <c r="M366" s="221" t="s">
        <v>85</v>
      </c>
      <c r="N366" s="66" t="s">
        <v>9938</v>
      </c>
      <c r="O366" s="66">
        <v>1082842812</v>
      </c>
      <c r="P366" s="65">
        <v>27</v>
      </c>
      <c r="Q366" s="78">
        <v>45670</v>
      </c>
      <c r="R366" s="66">
        <v>2494141000</v>
      </c>
      <c r="S366" s="78">
        <v>45695</v>
      </c>
      <c r="T366" s="68">
        <v>10600000</v>
      </c>
      <c r="U366" s="65" t="s">
        <v>87</v>
      </c>
      <c r="V366" s="68">
        <v>1082868728</v>
      </c>
      <c r="W366" s="67" t="s">
        <v>8398</v>
      </c>
      <c r="X366" s="70">
        <v>45695</v>
      </c>
      <c r="Y366" s="70">
        <v>45695</v>
      </c>
      <c r="Z366" s="70" t="s">
        <v>89</v>
      </c>
      <c r="AA366" s="70">
        <v>45808</v>
      </c>
      <c r="AB366" s="49">
        <f t="shared" si="25"/>
        <v>113</v>
      </c>
      <c r="AC366" s="65">
        <v>2</v>
      </c>
      <c r="AD366" s="424">
        <v>2650000</v>
      </c>
      <c r="AE366" s="65">
        <v>1</v>
      </c>
      <c r="AF366" s="78">
        <v>45838</v>
      </c>
      <c r="AG366" s="49">
        <f t="shared" si="26"/>
        <v>30</v>
      </c>
      <c r="AH366" s="65">
        <v>0</v>
      </c>
      <c r="AI366" s="68">
        <v>0</v>
      </c>
      <c r="AJ366" s="65" t="s">
        <v>89</v>
      </c>
      <c r="AK366" s="78" t="s">
        <v>89</v>
      </c>
      <c r="AL366" s="65">
        <v>0</v>
      </c>
      <c r="AM366" s="78" t="s">
        <v>89</v>
      </c>
      <c r="AN366" s="78" t="s">
        <v>89</v>
      </c>
      <c r="AO366" s="78" t="s">
        <v>89</v>
      </c>
      <c r="AP366" s="49">
        <f t="shared" si="27"/>
        <v>0</v>
      </c>
      <c r="AQ366" s="49">
        <f>+L366+AD366-AI366</f>
        <v>13250000</v>
      </c>
      <c r="AR366" s="65" t="s">
        <v>87</v>
      </c>
      <c r="AS366" s="68">
        <v>10600000</v>
      </c>
      <c r="AT366" s="65" t="s">
        <v>90</v>
      </c>
      <c r="AU366" s="68">
        <v>0</v>
      </c>
      <c r="AV366" s="75" t="s">
        <v>89</v>
      </c>
      <c r="AW366" s="423">
        <v>13250000</v>
      </c>
      <c r="AX366" s="79">
        <f t="shared" si="28"/>
        <v>0</v>
      </c>
      <c r="AY366" s="223">
        <f t="shared" si="29"/>
        <v>1</v>
      </c>
      <c r="AZ366" s="74">
        <v>1</v>
      </c>
      <c r="BA366" s="75" t="s">
        <v>89</v>
      </c>
      <c r="BB366" s="65" t="s">
        <v>103</v>
      </c>
      <c r="BC366" s="66" t="s">
        <v>12998</v>
      </c>
      <c r="BD366" s="221" t="s">
        <v>87</v>
      </c>
      <c r="BE366" s="221" t="s">
        <v>87</v>
      </c>
    </row>
    <row r="367" spans="2:57" x14ac:dyDescent="0.25">
      <c r="B367" s="221">
        <v>2025</v>
      </c>
      <c r="C367" s="221">
        <v>891780111</v>
      </c>
      <c r="D367" s="221" t="s">
        <v>78</v>
      </c>
      <c r="E367" s="65" t="s">
        <v>12997</v>
      </c>
      <c r="F367" s="65" t="s">
        <v>12996</v>
      </c>
      <c r="G367" s="306">
        <v>0</v>
      </c>
      <c r="H367" s="65" t="s">
        <v>81</v>
      </c>
      <c r="I367" s="221" t="s">
        <v>82</v>
      </c>
      <c r="J367" s="220" t="s">
        <v>83</v>
      </c>
      <c r="K367" s="66" t="s">
        <v>12995</v>
      </c>
      <c r="L367" s="68">
        <v>11400000</v>
      </c>
      <c r="M367" s="221" t="s">
        <v>85</v>
      </c>
      <c r="N367" s="66" t="s">
        <v>9754</v>
      </c>
      <c r="O367" s="66">
        <v>1148702081</v>
      </c>
      <c r="P367" s="65">
        <v>28</v>
      </c>
      <c r="Q367" s="78">
        <v>45670</v>
      </c>
      <c r="R367" s="66">
        <v>5573604000</v>
      </c>
      <c r="S367" s="78">
        <v>45695</v>
      </c>
      <c r="T367" s="68">
        <v>11400000</v>
      </c>
      <c r="U367" s="65" t="s">
        <v>87</v>
      </c>
      <c r="V367" s="68">
        <v>36559627</v>
      </c>
      <c r="W367" s="67" t="s">
        <v>9366</v>
      </c>
      <c r="X367" s="70">
        <v>45695</v>
      </c>
      <c r="Y367" s="70">
        <v>45695</v>
      </c>
      <c r="Z367" s="70" t="s">
        <v>89</v>
      </c>
      <c r="AA367" s="70">
        <v>45808</v>
      </c>
      <c r="AB367" s="49">
        <f t="shared" si="25"/>
        <v>113</v>
      </c>
      <c r="AC367" s="65">
        <v>2</v>
      </c>
      <c r="AD367" s="424">
        <v>2850000</v>
      </c>
      <c r="AE367" s="65">
        <v>1</v>
      </c>
      <c r="AF367" s="78">
        <v>45838</v>
      </c>
      <c r="AG367" s="49">
        <f t="shared" si="26"/>
        <v>30</v>
      </c>
      <c r="AH367" s="65">
        <v>0</v>
      </c>
      <c r="AI367" s="68">
        <v>0</v>
      </c>
      <c r="AJ367" s="65" t="s">
        <v>89</v>
      </c>
      <c r="AK367" s="78" t="s">
        <v>89</v>
      </c>
      <c r="AL367" s="65">
        <v>0</v>
      </c>
      <c r="AM367" s="78" t="s">
        <v>89</v>
      </c>
      <c r="AN367" s="78" t="s">
        <v>89</v>
      </c>
      <c r="AO367" s="78" t="s">
        <v>89</v>
      </c>
      <c r="AP367" s="49">
        <f t="shared" si="27"/>
        <v>0</v>
      </c>
      <c r="AQ367" s="49">
        <f>+L367+AD367-AI367</f>
        <v>14250000</v>
      </c>
      <c r="AR367" s="65" t="s">
        <v>87</v>
      </c>
      <c r="AS367" s="68">
        <v>11400000</v>
      </c>
      <c r="AT367" s="65" t="s">
        <v>90</v>
      </c>
      <c r="AU367" s="68">
        <v>0</v>
      </c>
      <c r="AV367" s="75" t="s">
        <v>89</v>
      </c>
      <c r="AW367" s="423">
        <v>14250000</v>
      </c>
      <c r="AX367" s="79">
        <f t="shared" si="28"/>
        <v>0</v>
      </c>
      <c r="AY367" s="223">
        <f t="shared" si="29"/>
        <v>1</v>
      </c>
      <c r="AZ367" s="74">
        <v>1</v>
      </c>
      <c r="BA367" s="75" t="s">
        <v>89</v>
      </c>
      <c r="BB367" s="65" t="s">
        <v>103</v>
      </c>
      <c r="BC367" s="66" t="s">
        <v>12994</v>
      </c>
      <c r="BD367" s="221" t="s">
        <v>87</v>
      </c>
      <c r="BE367" s="221" t="s">
        <v>87</v>
      </c>
    </row>
    <row r="368" spans="2:57" x14ac:dyDescent="0.25">
      <c r="B368" s="221">
        <v>2025</v>
      </c>
      <c r="C368" s="221">
        <v>891780111</v>
      </c>
      <c r="D368" s="221" t="s">
        <v>78</v>
      </c>
      <c r="E368" s="65" t="s">
        <v>12993</v>
      </c>
      <c r="F368" s="65" t="s">
        <v>12992</v>
      </c>
      <c r="G368" s="306">
        <v>0</v>
      </c>
      <c r="H368" s="65" t="s">
        <v>81</v>
      </c>
      <c r="I368" s="221" t="s">
        <v>82</v>
      </c>
      <c r="J368" s="220" t="s">
        <v>83</v>
      </c>
      <c r="K368" s="66" t="s">
        <v>12991</v>
      </c>
      <c r="L368" s="68">
        <v>10600000</v>
      </c>
      <c r="M368" s="221" t="s">
        <v>85</v>
      </c>
      <c r="N368" s="66" t="s">
        <v>10733</v>
      </c>
      <c r="O368" s="66">
        <v>1082940729</v>
      </c>
      <c r="P368" s="65">
        <v>27</v>
      </c>
      <c r="Q368" s="78">
        <v>45670</v>
      </c>
      <c r="R368" s="66">
        <v>2494141000</v>
      </c>
      <c r="S368" s="78">
        <v>45695</v>
      </c>
      <c r="T368" s="68">
        <v>10600000</v>
      </c>
      <c r="U368" s="65" t="s">
        <v>87</v>
      </c>
      <c r="V368" s="68">
        <v>72175281</v>
      </c>
      <c r="W368" s="67" t="s">
        <v>318</v>
      </c>
      <c r="X368" s="70">
        <v>45695</v>
      </c>
      <c r="Y368" s="70">
        <v>45695</v>
      </c>
      <c r="Z368" s="70" t="s">
        <v>89</v>
      </c>
      <c r="AA368" s="70">
        <v>45808</v>
      </c>
      <c r="AB368" s="49">
        <f t="shared" si="25"/>
        <v>113</v>
      </c>
      <c r="AC368" s="65">
        <v>2</v>
      </c>
      <c r="AD368" s="424">
        <v>2650000</v>
      </c>
      <c r="AE368" s="65">
        <v>1</v>
      </c>
      <c r="AF368" s="78">
        <v>45838</v>
      </c>
      <c r="AG368" s="49">
        <f t="shared" si="26"/>
        <v>30</v>
      </c>
      <c r="AH368" s="65">
        <v>0</v>
      </c>
      <c r="AI368" s="68">
        <v>0</v>
      </c>
      <c r="AJ368" s="65" t="s">
        <v>89</v>
      </c>
      <c r="AK368" s="78" t="s">
        <v>89</v>
      </c>
      <c r="AL368" s="65">
        <v>0</v>
      </c>
      <c r="AM368" s="78" t="s">
        <v>89</v>
      </c>
      <c r="AN368" s="78" t="s">
        <v>89</v>
      </c>
      <c r="AO368" s="78" t="s">
        <v>89</v>
      </c>
      <c r="AP368" s="49">
        <f t="shared" si="27"/>
        <v>0</v>
      </c>
      <c r="AQ368" s="49">
        <f>+L368+AD368-AI368</f>
        <v>13250000</v>
      </c>
      <c r="AR368" s="65" t="s">
        <v>87</v>
      </c>
      <c r="AS368" s="68">
        <v>10600000</v>
      </c>
      <c r="AT368" s="65" t="s">
        <v>90</v>
      </c>
      <c r="AU368" s="68">
        <v>0</v>
      </c>
      <c r="AV368" s="75" t="s">
        <v>89</v>
      </c>
      <c r="AW368" s="423">
        <v>13250000</v>
      </c>
      <c r="AX368" s="79">
        <f t="shared" si="28"/>
        <v>0</v>
      </c>
      <c r="AY368" s="223">
        <f t="shared" si="29"/>
        <v>1</v>
      </c>
      <c r="AZ368" s="74">
        <v>1</v>
      </c>
      <c r="BA368" s="75" t="s">
        <v>89</v>
      </c>
      <c r="BB368" s="65" t="s">
        <v>103</v>
      </c>
      <c r="BC368" s="66" t="s">
        <v>12990</v>
      </c>
      <c r="BD368" s="221" t="s">
        <v>87</v>
      </c>
      <c r="BE368" s="221" t="s">
        <v>87</v>
      </c>
    </row>
    <row r="369" spans="2:57" x14ac:dyDescent="0.25">
      <c r="B369" s="221">
        <v>2025</v>
      </c>
      <c r="C369" s="221">
        <v>891780111</v>
      </c>
      <c r="D369" s="221" t="s">
        <v>78</v>
      </c>
      <c r="E369" s="65" t="s">
        <v>12989</v>
      </c>
      <c r="F369" s="65" t="s">
        <v>12988</v>
      </c>
      <c r="G369" s="306">
        <v>0</v>
      </c>
      <c r="H369" s="65" t="s">
        <v>81</v>
      </c>
      <c r="I369" s="221" t="s">
        <v>82</v>
      </c>
      <c r="J369" s="220" t="s">
        <v>83</v>
      </c>
      <c r="K369" s="66" t="s">
        <v>12987</v>
      </c>
      <c r="L369" s="68">
        <v>13888000</v>
      </c>
      <c r="M369" s="221" t="s">
        <v>85</v>
      </c>
      <c r="N369" s="66" t="s">
        <v>4954</v>
      </c>
      <c r="O369" s="66">
        <v>1082915137</v>
      </c>
      <c r="P369" s="65">
        <v>28</v>
      </c>
      <c r="Q369" s="78">
        <v>45670</v>
      </c>
      <c r="R369" s="66">
        <v>5573604000</v>
      </c>
      <c r="S369" s="78">
        <v>45695</v>
      </c>
      <c r="T369" s="68">
        <v>13888000</v>
      </c>
      <c r="U369" s="65" t="s">
        <v>87</v>
      </c>
      <c r="V369" s="68">
        <v>7601831</v>
      </c>
      <c r="W369" s="67" t="s">
        <v>8956</v>
      </c>
      <c r="X369" s="70">
        <v>45695</v>
      </c>
      <c r="Y369" s="70">
        <v>45695</v>
      </c>
      <c r="Z369" s="70" t="s">
        <v>89</v>
      </c>
      <c r="AA369" s="70">
        <v>45808</v>
      </c>
      <c r="AB369" s="49">
        <f t="shared" si="25"/>
        <v>113</v>
      </c>
      <c r="AC369" s="65">
        <v>2</v>
      </c>
      <c r="AD369" s="424">
        <v>3472000</v>
      </c>
      <c r="AE369" s="65">
        <v>1</v>
      </c>
      <c r="AF369" s="78">
        <v>45838</v>
      </c>
      <c r="AG369" s="49">
        <f t="shared" si="26"/>
        <v>30</v>
      </c>
      <c r="AH369" s="65">
        <v>0</v>
      </c>
      <c r="AI369" s="68">
        <v>0</v>
      </c>
      <c r="AJ369" s="65" t="s">
        <v>89</v>
      </c>
      <c r="AK369" s="78" t="s">
        <v>89</v>
      </c>
      <c r="AL369" s="65">
        <v>0</v>
      </c>
      <c r="AM369" s="78" t="s">
        <v>89</v>
      </c>
      <c r="AN369" s="78" t="s">
        <v>89</v>
      </c>
      <c r="AO369" s="78" t="s">
        <v>89</v>
      </c>
      <c r="AP369" s="49">
        <f t="shared" si="27"/>
        <v>0</v>
      </c>
      <c r="AQ369" s="49">
        <f>+L369+AD369-AI369</f>
        <v>17360000</v>
      </c>
      <c r="AR369" s="65" t="s">
        <v>87</v>
      </c>
      <c r="AS369" s="68">
        <v>13888000</v>
      </c>
      <c r="AT369" s="65" t="s">
        <v>90</v>
      </c>
      <c r="AU369" s="68">
        <v>0</v>
      </c>
      <c r="AV369" s="75" t="s">
        <v>89</v>
      </c>
      <c r="AW369" s="423">
        <v>17360000</v>
      </c>
      <c r="AX369" s="79">
        <f t="shared" si="28"/>
        <v>0</v>
      </c>
      <c r="AY369" s="223">
        <f t="shared" si="29"/>
        <v>1</v>
      </c>
      <c r="AZ369" s="74">
        <v>1</v>
      </c>
      <c r="BA369" s="75" t="s">
        <v>89</v>
      </c>
      <c r="BB369" s="65" t="s">
        <v>103</v>
      </c>
      <c r="BC369" s="66" t="s">
        <v>12986</v>
      </c>
      <c r="BD369" s="221" t="s">
        <v>87</v>
      </c>
      <c r="BE369" s="221" t="s">
        <v>87</v>
      </c>
    </row>
    <row r="370" spans="2:57" x14ac:dyDescent="0.25">
      <c r="B370" s="221">
        <v>2025</v>
      </c>
      <c r="C370" s="221">
        <v>891780111</v>
      </c>
      <c r="D370" s="221" t="s">
        <v>78</v>
      </c>
      <c r="E370" s="65" t="s">
        <v>12985</v>
      </c>
      <c r="F370" s="65" t="s">
        <v>12984</v>
      </c>
      <c r="G370" s="306">
        <v>0</v>
      </c>
      <c r="H370" s="65" t="s">
        <v>81</v>
      </c>
      <c r="I370" s="221" t="s">
        <v>82</v>
      </c>
      <c r="J370" s="220" t="s">
        <v>83</v>
      </c>
      <c r="K370" s="66" t="s">
        <v>12983</v>
      </c>
      <c r="L370" s="68">
        <v>13888000</v>
      </c>
      <c r="M370" s="221" t="s">
        <v>85</v>
      </c>
      <c r="N370" s="66" t="s">
        <v>9981</v>
      </c>
      <c r="O370" s="66">
        <v>84454604</v>
      </c>
      <c r="P370" s="65">
        <v>28</v>
      </c>
      <c r="Q370" s="78">
        <v>45670</v>
      </c>
      <c r="R370" s="66">
        <v>5573604000</v>
      </c>
      <c r="S370" s="78">
        <v>45695</v>
      </c>
      <c r="T370" s="68">
        <v>13888000</v>
      </c>
      <c r="U370" s="65" t="s">
        <v>87</v>
      </c>
      <c r="V370" s="68">
        <v>12548945</v>
      </c>
      <c r="W370" s="67" t="s">
        <v>8546</v>
      </c>
      <c r="X370" s="70">
        <v>45695</v>
      </c>
      <c r="Y370" s="70">
        <v>45695</v>
      </c>
      <c r="Z370" s="70" t="s">
        <v>89</v>
      </c>
      <c r="AA370" s="70">
        <v>45808</v>
      </c>
      <c r="AB370" s="49">
        <f t="shared" si="25"/>
        <v>113</v>
      </c>
      <c r="AC370" s="65">
        <v>0</v>
      </c>
      <c r="AD370" s="424">
        <v>0</v>
      </c>
      <c r="AE370" s="65">
        <v>0</v>
      </c>
      <c r="AF370" s="78" t="s">
        <v>89</v>
      </c>
      <c r="AG370" s="49">
        <f t="shared" si="26"/>
        <v>0</v>
      </c>
      <c r="AH370" s="65">
        <v>1</v>
      </c>
      <c r="AI370" s="68">
        <v>6944000</v>
      </c>
      <c r="AJ370" s="70">
        <v>45747</v>
      </c>
      <c r="AK370" s="70">
        <v>45747</v>
      </c>
      <c r="AL370" s="65">
        <v>0</v>
      </c>
      <c r="AM370" s="78" t="s">
        <v>89</v>
      </c>
      <c r="AN370" s="78" t="s">
        <v>89</v>
      </c>
      <c r="AO370" s="78" t="s">
        <v>89</v>
      </c>
      <c r="AP370" s="49">
        <f t="shared" si="27"/>
        <v>0</v>
      </c>
      <c r="AQ370" s="49">
        <f>+L370+AD370-AI370</f>
        <v>6944000</v>
      </c>
      <c r="AR370" s="65" t="s">
        <v>87</v>
      </c>
      <c r="AS370" s="68">
        <v>13888000</v>
      </c>
      <c r="AT370" s="65" t="s">
        <v>90</v>
      </c>
      <c r="AU370" s="68">
        <v>0</v>
      </c>
      <c r="AV370" s="75" t="s">
        <v>89</v>
      </c>
      <c r="AW370" s="423">
        <v>6944000</v>
      </c>
      <c r="AX370" s="79">
        <f t="shared" si="28"/>
        <v>0</v>
      </c>
      <c r="AY370" s="223">
        <f t="shared" si="29"/>
        <v>1</v>
      </c>
      <c r="AZ370" s="74">
        <v>1</v>
      </c>
      <c r="BA370" s="78">
        <v>45777</v>
      </c>
      <c r="BB370" s="65" t="s">
        <v>150</v>
      </c>
      <c r="BC370" s="66" t="s">
        <v>12982</v>
      </c>
      <c r="BD370" s="221" t="s">
        <v>87</v>
      </c>
      <c r="BE370" s="221" t="s">
        <v>87</v>
      </c>
    </row>
    <row r="371" spans="2:57" x14ac:dyDescent="0.25">
      <c r="B371" s="221">
        <v>2025</v>
      </c>
      <c r="C371" s="221">
        <v>891780111</v>
      </c>
      <c r="D371" s="221" t="s">
        <v>78</v>
      </c>
      <c r="E371" s="65" t="s">
        <v>12981</v>
      </c>
      <c r="F371" s="65" t="s">
        <v>12980</v>
      </c>
      <c r="G371" s="306">
        <v>0</v>
      </c>
      <c r="H371" s="65" t="s">
        <v>81</v>
      </c>
      <c r="I371" s="221" t="s">
        <v>82</v>
      </c>
      <c r="J371" s="220" t="s">
        <v>83</v>
      </c>
      <c r="K371" s="66" t="s">
        <v>12530</v>
      </c>
      <c r="L371" s="68">
        <v>9000000</v>
      </c>
      <c r="M371" s="221" t="s">
        <v>85</v>
      </c>
      <c r="N371" s="66" t="s">
        <v>9316</v>
      </c>
      <c r="O371" s="66">
        <v>1082944952</v>
      </c>
      <c r="P371" s="65">
        <v>27</v>
      </c>
      <c r="Q371" s="78">
        <v>45670</v>
      </c>
      <c r="R371" s="66">
        <v>2494141000</v>
      </c>
      <c r="S371" s="78">
        <v>45695</v>
      </c>
      <c r="T371" s="68">
        <v>9000000</v>
      </c>
      <c r="U371" s="65" t="s">
        <v>87</v>
      </c>
      <c r="V371" s="68">
        <v>85459497</v>
      </c>
      <c r="W371" s="67" t="s">
        <v>540</v>
      </c>
      <c r="X371" s="70">
        <v>45695</v>
      </c>
      <c r="Y371" s="70">
        <v>45695</v>
      </c>
      <c r="Z371" s="70" t="s">
        <v>89</v>
      </c>
      <c r="AA371" s="70">
        <v>45808</v>
      </c>
      <c r="AB371" s="49">
        <f t="shared" si="25"/>
        <v>113</v>
      </c>
      <c r="AC371" s="65">
        <v>2</v>
      </c>
      <c r="AD371" s="424">
        <v>1125000</v>
      </c>
      <c r="AE371" s="65">
        <v>1</v>
      </c>
      <c r="AF371" s="78">
        <v>45823</v>
      </c>
      <c r="AG371" s="49">
        <f t="shared" si="26"/>
        <v>15</v>
      </c>
      <c r="AH371" s="65">
        <v>0</v>
      </c>
      <c r="AI371" s="68">
        <v>0</v>
      </c>
      <c r="AJ371" s="65" t="s">
        <v>89</v>
      </c>
      <c r="AK371" s="78" t="s">
        <v>89</v>
      </c>
      <c r="AL371" s="65">
        <v>0</v>
      </c>
      <c r="AM371" s="78" t="s">
        <v>89</v>
      </c>
      <c r="AN371" s="78" t="s">
        <v>89</v>
      </c>
      <c r="AO371" s="78" t="s">
        <v>89</v>
      </c>
      <c r="AP371" s="49">
        <f t="shared" si="27"/>
        <v>0</v>
      </c>
      <c r="AQ371" s="49">
        <f>+L371+AD371-AI371</f>
        <v>10125000</v>
      </c>
      <c r="AR371" s="65" t="s">
        <v>87</v>
      </c>
      <c r="AS371" s="68">
        <v>9000000</v>
      </c>
      <c r="AT371" s="65" t="s">
        <v>90</v>
      </c>
      <c r="AU371" s="68">
        <v>0</v>
      </c>
      <c r="AV371" s="75" t="s">
        <v>89</v>
      </c>
      <c r="AW371" s="423">
        <v>10125000</v>
      </c>
      <c r="AX371" s="79">
        <f t="shared" si="28"/>
        <v>0</v>
      </c>
      <c r="AY371" s="223">
        <f t="shared" si="29"/>
        <v>1</v>
      </c>
      <c r="AZ371" s="74">
        <v>1</v>
      </c>
      <c r="BA371" s="75" t="s">
        <v>89</v>
      </c>
      <c r="BB371" s="65" t="s">
        <v>103</v>
      </c>
      <c r="BC371" s="66" t="s">
        <v>12979</v>
      </c>
      <c r="BD371" s="221" t="s">
        <v>87</v>
      </c>
      <c r="BE371" s="221" t="s">
        <v>87</v>
      </c>
    </row>
    <row r="372" spans="2:57" x14ac:dyDescent="0.25">
      <c r="B372" s="221">
        <v>2025</v>
      </c>
      <c r="C372" s="221">
        <v>891780111</v>
      </c>
      <c r="D372" s="221" t="s">
        <v>78</v>
      </c>
      <c r="E372" s="65" t="s">
        <v>12978</v>
      </c>
      <c r="F372" s="65" t="s">
        <v>12977</v>
      </c>
      <c r="G372" s="306">
        <v>0</v>
      </c>
      <c r="H372" s="65" t="s">
        <v>81</v>
      </c>
      <c r="I372" s="221" t="s">
        <v>82</v>
      </c>
      <c r="J372" s="220" t="s">
        <v>83</v>
      </c>
      <c r="K372" s="66" t="s">
        <v>12976</v>
      </c>
      <c r="L372" s="68">
        <v>12624000</v>
      </c>
      <c r="M372" s="221" t="s">
        <v>85</v>
      </c>
      <c r="N372" s="66" t="s">
        <v>12975</v>
      </c>
      <c r="O372" s="66">
        <v>1004272192</v>
      </c>
      <c r="P372" s="65">
        <v>28</v>
      </c>
      <c r="Q372" s="78">
        <v>45670</v>
      </c>
      <c r="R372" s="66">
        <v>5573604000</v>
      </c>
      <c r="S372" s="78">
        <v>45695</v>
      </c>
      <c r="T372" s="68">
        <v>12624000</v>
      </c>
      <c r="U372" s="65" t="s">
        <v>87</v>
      </c>
      <c r="V372" s="68">
        <v>57461216</v>
      </c>
      <c r="W372" s="67" t="s">
        <v>8478</v>
      </c>
      <c r="X372" s="70">
        <v>45695</v>
      </c>
      <c r="Y372" s="70">
        <v>45695</v>
      </c>
      <c r="Z372" s="70" t="s">
        <v>89</v>
      </c>
      <c r="AA372" s="70">
        <v>45808</v>
      </c>
      <c r="AB372" s="49">
        <f t="shared" si="25"/>
        <v>113</v>
      </c>
      <c r="AC372" s="65">
        <v>2</v>
      </c>
      <c r="AD372" s="424">
        <v>1578000</v>
      </c>
      <c r="AE372" s="65">
        <v>1</v>
      </c>
      <c r="AF372" s="78">
        <v>45823</v>
      </c>
      <c r="AG372" s="49">
        <f t="shared" si="26"/>
        <v>15</v>
      </c>
      <c r="AH372" s="65">
        <v>0</v>
      </c>
      <c r="AI372" s="68">
        <v>0</v>
      </c>
      <c r="AJ372" s="65" t="s">
        <v>89</v>
      </c>
      <c r="AK372" s="78" t="s">
        <v>89</v>
      </c>
      <c r="AL372" s="65">
        <v>0</v>
      </c>
      <c r="AM372" s="78" t="s">
        <v>89</v>
      </c>
      <c r="AN372" s="78" t="s">
        <v>89</v>
      </c>
      <c r="AO372" s="78" t="s">
        <v>89</v>
      </c>
      <c r="AP372" s="49">
        <f t="shared" si="27"/>
        <v>0</v>
      </c>
      <c r="AQ372" s="49">
        <f>+L372+AD372-AI372</f>
        <v>14202000</v>
      </c>
      <c r="AR372" s="65" t="s">
        <v>87</v>
      </c>
      <c r="AS372" s="68">
        <v>12624000</v>
      </c>
      <c r="AT372" s="65" t="s">
        <v>90</v>
      </c>
      <c r="AU372" s="68">
        <v>0</v>
      </c>
      <c r="AV372" s="75" t="s">
        <v>89</v>
      </c>
      <c r="AW372" s="423">
        <v>14202000</v>
      </c>
      <c r="AX372" s="79">
        <f t="shared" si="28"/>
        <v>0</v>
      </c>
      <c r="AY372" s="223">
        <f t="shared" si="29"/>
        <v>1</v>
      </c>
      <c r="AZ372" s="74">
        <v>1</v>
      </c>
      <c r="BA372" s="75" t="s">
        <v>89</v>
      </c>
      <c r="BB372" s="65" t="s">
        <v>103</v>
      </c>
      <c r="BC372" s="66" t="s">
        <v>12974</v>
      </c>
      <c r="BD372" s="221" t="s">
        <v>87</v>
      </c>
      <c r="BE372" s="221" t="s">
        <v>87</v>
      </c>
    </row>
    <row r="373" spans="2:57" x14ac:dyDescent="0.25">
      <c r="B373" s="221">
        <v>2025</v>
      </c>
      <c r="C373" s="221">
        <v>891780111</v>
      </c>
      <c r="D373" s="221" t="s">
        <v>78</v>
      </c>
      <c r="E373" s="65" t="s">
        <v>12973</v>
      </c>
      <c r="F373" s="65" t="s">
        <v>12972</v>
      </c>
      <c r="G373" s="306">
        <v>0</v>
      </c>
      <c r="H373" s="65" t="s">
        <v>81</v>
      </c>
      <c r="I373" s="221" t="s">
        <v>82</v>
      </c>
      <c r="J373" s="220" t="s">
        <v>83</v>
      </c>
      <c r="K373" s="66" t="s">
        <v>12971</v>
      </c>
      <c r="L373" s="68">
        <v>12624000</v>
      </c>
      <c r="M373" s="221" t="s">
        <v>85</v>
      </c>
      <c r="N373" s="66" t="s">
        <v>9770</v>
      </c>
      <c r="O373" s="66">
        <v>1083553499</v>
      </c>
      <c r="P373" s="65">
        <v>28</v>
      </c>
      <c r="Q373" s="78">
        <v>45670</v>
      </c>
      <c r="R373" s="66">
        <v>5573604000</v>
      </c>
      <c r="S373" s="78">
        <v>45695</v>
      </c>
      <c r="T373" s="68">
        <v>12624000</v>
      </c>
      <c r="U373" s="65" t="s">
        <v>87</v>
      </c>
      <c r="V373" s="68">
        <v>1083003720</v>
      </c>
      <c r="W373" s="67" t="s">
        <v>9769</v>
      </c>
      <c r="X373" s="70">
        <v>45695</v>
      </c>
      <c r="Y373" s="70">
        <v>45695</v>
      </c>
      <c r="Z373" s="70" t="s">
        <v>89</v>
      </c>
      <c r="AA373" s="70">
        <v>45808</v>
      </c>
      <c r="AB373" s="49">
        <f t="shared" si="25"/>
        <v>113</v>
      </c>
      <c r="AC373" s="65">
        <v>2</v>
      </c>
      <c r="AD373" s="424">
        <v>3156000</v>
      </c>
      <c r="AE373" s="65">
        <v>1</v>
      </c>
      <c r="AF373" s="78">
        <v>45838</v>
      </c>
      <c r="AG373" s="49">
        <f t="shared" si="26"/>
        <v>30</v>
      </c>
      <c r="AH373" s="65">
        <v>0</v>
      </c>
      <c r="AI373" s="68">
        <v>0</v>
      </c>
      <c r="AJ373" s="65" t="s">
        <v>89</v>
      </c>
      <c r="AK373" s="78" t="s">
        <v>89</v>
      </c>
      <c r="AL373" s="65">
        <v>0</v>
      </c>
      <c r="AM373" s="78" t="s">
        <v>89</v>
      </c>
      <c r="AN373" s="78" t="s">
        <v>89</v>
      </c>
      <c r="AO373" s="78" t="s">
        <v>89</v>
      </c>
      <c r="AP373" s="49">
        <f t="shared" si="27"/>
        <v>0</v>
      </c>
      <c r="AQ373" s="49">
        <f>+L373+AD373-AI373</f>
        <v>15780000</v>
      </c>
      <c r="AR373" s="65" t="s">
        <v>87</v>
      </c>
      <c r="AS373" s="68">
        <v>12624000</v>
      </c>
      <c r="AT373" s="65" t="s">
        <v>90</v>
      </c>
      <c r="AU373" s="68">
        <v>0</v>
      </c>
      <c r="AV373" s="75" t="s">
        <v>89</v>
      </c>
      <c r="AW373" s="423">
        <v>15780000</v>
      </c>
      <c r="AX373" s="79">
        <f t="shared" si="28"/>
        <v>0</v>
      </c>
      <c r="AY373" s="223">
        <f t="shared" si="29"/>
        <v>1</v>
      </c>
      <c r="AZ373" s="74">
        <v>1</v>
      </c>
      <c r="BA373" s="75" t="s">
        <v>89</v>
      </c>
      <c r="BB373" s="65" t="s">
        <v>103</v>
      </c>
      <c r="BC373" s="66" t="s">
        <v>12970</v>
      </c>
      <c r="BD373" s="221" t="s">
        <v>87</v>
      </c>
      <c r="BE373" s="221" t="s">
        <v>87</v>
      </c>
    </row>
    <row r="374" spans="2:57" x14ac:dyDescent="0.25">
      <c r="B374" s="221">
        <v>2025</v>
      </c>
      <c r="C374" s="221">
        <v>891780111</v>
      </c>
      <c r="D374" s="221" t="s">
        <v>78</v>
      </c>
      <c r="E374" s="65" t="s">
        <v>12969</v>
      </c>
      <c r="F374" s="65" t="s">
        <v>12968</v>
      </c>
      <c r="G374" s="306">
        <v>0</v>
      </c>
      <c r="H374" s="65" t="s">
        <v>81</v>
      </c>
      <c r="I374" s="221" t="s">
        <v>82</v>
      </c>
      <c r="J374" s="220" t="s">
        <v>83</v>
      </c>
      <c r="K374" s="66" t="s">
        <v>12967</v>
      </c>
      <c r="L374" s="68">
        <v>9000000</v>
      </c>
      <c r="M374" s="221" t="s">
        <v>85</v>
      </c>
      <c r="N374" s="66" t="s">
        <v>12966</v>
      </c>
      <c r="O374" s="66">
        <v>1082950584</v>
      </c>
      <c r="P374" s="65">
        <v>27</v>
      </c>
      <c r="Q374" s="78">
        <v>45670</v>
      </c>
      <c r="R374" s="66">
        <v>2494141000</v>
      </c>
      <c r="S374" s="78">
        <v>45695</v>
      </c>
      <c r="T374" s="68">
        <v>9000000</v>
      </c>
      <c r="U374" s="65" t="s">
        <v>87</v>
      </c>
      <c r="V374" s="68">
        <v>7631392</v>
      </c>
      <c r="W374" s="67" t="s">
        <v>8743</v>
      </c>
      <c r="X374" s="70">
        <v>45695</v>
      </c>
      <c r="Y374" s="70">
        <v>45695</v>
      </c>
      <c r="Z374" s="70" t="s">
        <v>89</v>
      </c>
      <c r="AA374" s="70">
        <v>45808</v>
      </c>
      <c r="AB374" s="49">
        <f t="shared" si="25"/>
        <v>113</v>
      </c>
      <c r="AC374" s="65">
        <v>0</v>
      </c>
      <c r="AD374" s="424">
        <v>0</v>
      </c>
      <c r="AE374" s="65">
        <v>0</v>
      </c>
      <c r="AF374" s="78" t="s">
        <v>89</v>
      </c>
      <c r="AG374" s="49">
        <f t="shared" si="26"/>
        <v>0</v>
      </c>
      <c r="AH374" s="65">
        <v>0</v>
      </c>
      <c r="AI374" s="68">
        <v>0</v>
      </c>
      <c r="AJ374" s="65" t="s">
        <v>89</v>
      </c>
      <c r="AK374" s="78" t="s">
        <v>89</v>
      </c>
      <c r="AL374" s="65">
        <v>3</v>
      </c>
      <c r="AM374" s="78">
        <v>45835</v>
      </c>
      <c r="AN374" s="78" t="s">
        <v>89</v>
      </c>
      <c r="AO374" s="78" t="s">
        <v>89</v>
      </c>
      <c r="AP374" s="49" t="e">
        <f t="shared" si="27"/>
        <v>#VALUE!</v>
      </c>
      <c r="AQ374" s="49">
        <f>+L374+AD374-AI374</f>
        <v>9000000</v>
      </c>
      <c r="AR374" s="65" t="s">
        <v>87</v>
      </c>
      <c r="AS374" s="68">
        <v>9000000</v>
      </c>
      <c r="AT374" s="65" t="s">
        <v>90</v>
      </c>
      <c r="AU374" s="68">
        <v>0</v>
      </c>
      <c r="AV374" s="75" t="s">
        <v>89</v>
      </c>
      <c r="AW374" s="423">
        <v>7875000</v>
      </c>
      <c r="AX374" s="79">
        <f t="shared" si="28"/>
        <v>1125000</v>
      </c>
      <c r="AY374" s="223">
        <f t="shared" si="29"/>
        <v>0.875</v>
      </c>
      <c r="AZ374" s="74">
        <v>0.875</v>
      </c>
      <c r="BA374" s="75" t="s">
        <v>89</v>
      </c>
      <c r="BB374" s="65" t="s">
        <v>108</v>
      </c>
      <c r="BC374" s="66" t="s">
        <v>12965</v>
      </c>
      <c r="BD374" s="221" t="s">
        <v>87</v>
      </c>
      <c r="BE374" s="221" t="s">
        <v>87</v>
      </c>
    </row>
    <row r="375" spans="2:57" x14ac:dyDescent="0.25">
      <c r="B375" s="221">
        <v>2025</v>
      </c>
      <c r="C375" s="221">
        <v>891780111</v>
      </c>
      <c r="D375" s="221" t="s">
        <v>78</v>
      </c>
      <c r="E375" s="65" t="s">
        <v>12964</v>
      </c>
      <c r="F375" s="65" t="s">
        <v>12963</v>
      </c>
      <c r="G375" s="306">
        <v>0</v>
      </c>
      <c r="H375" s="65" t="s">
        <v>81</v>
      </c>
      <c r="I375" s="221" t="s">
        <v>82</v>
      </c>
      <c r="J375" s="220" t="s">
        <v>83</v>
      </c>
      <c r="K375" s="66" t="s">
        <v>12962</v>
      </c>
      <c r="L375" s="68">
        <v>13888000</v>
      </c>
      <c r="M375" s="221" t="s">
        <v>85</v>
      </c>
      <c r="N375" s="66" t="s">
        <v>8531</v>
      </c>
      <c r="O375" s="66">
        <v>1082945995</v>
      </c>
      <c r="P375" s="65">
        <v>28</v>
      </c>
      <c r="Q375" s="78">
        <v>45670</v>
      </c>
      <c r="R375" s="66">
        <v>5573604000</v>
      </c>
      <c r="S375" s="78">
        <v>45695</v>
      </c>
      <c r="T375" s="68">
        <v>13888000</v>
      </c>
      <c r="U375" s="65" t="s">
        <v>87</v>
      </c>
      <c r="V375" s="68">
        <v>12560219</v>
      </c>
      <c r="W375" s="67" t="s">
        <v>8530</v>
      </c>
      <c r="X375" s="70">
        <v>45695</v>
      </c>
      <c r="Y375" s="70">
        <v>45695</v>
      </c>
      <c r="Z375" s="70" t="s">
        <v>89</v>
      </c>
      <c r="AA375" s="70">
        <v>45808</v>
      </c>
      <c r="AB375" s="49">
        <f t="shared" si="25"/>
        <v>113</v>
      </c>
      <c r="AC375" s="65">
        <v>2</v>
      </c>
      <c r="AD375" s="424">
        <v>3472000</v>
      </c>
      <c r="AE375" s="65">
        <v>1</v>
      </c>
      <c r="AF375" s="78">
        <v>45838</v>
      </c>
      <c r="AG375" s="49">
        <f t="shared" si="26"/>
        <v>30</v>
      </c>
      <c r="AH375" s="65">
        <v>0</v>
      </c>
      <c r="AI375" s="68">
        <v>0</v>
      </c>
      <c r="AJ375" s="65" t="s">
        <v>89</v>
      </c>
      <c r="AK375" s="78" t="s">
        <v>89</v>
      </c>
      <c r="AL375" s="65">
        <v>0</v>
      </c>
      <c r="AM375" s="78" t="s">
        <v>89</v>
      </c>
      <c r="AN375" s="78" t="s">
        <v>89</v>
      </c>
      <c r="AO375" s="78" t="s">
        <v>89</v>
      </c>
      <c r="AP375" s="49">
        <f t="shared" si="27"/>
        <v>0</v>
      </c>
      <c r="AQ375" s="49">
        <f>+L375+AD375-AI375</f>
        <v>17360000</v>
      </c>
      <c r="AR375" s="65" t="s">
        <v>87</v>
      </c>
      <c r="AS375" s="68">
        <v>13888000</v>
      </c>
      <c r="AT375" s="65" t="s">
        <v>90</v>
      </c>
      <c r="AU375" s="68">
        <v>0</v>
      </c>
      <c r="AV375" s="75" t="s">
        <v>89</v>
      </c>
      <c r="AW375" s="423">
        <v>17360000</v>
      </c>
      <c r="AX375" s="79">
        <f t="shared" si="28"/>
        <v>0</v>
      </c>
      <c r="AY375" s="223">
        <f t="shared" si="29"/>
        <v>1</v>
      </c>
      <c r="AZ375" s="74">
        <v>1</v>
      </c>
      <c r="BA375" s="75" t="s">
        <v>89</v>
      </c>
      <c r="BB375" s="65" t="s">
        <v>103</v>
      </c>
      <c r="BC375" s="66" t="s">
        <v>12961</v>
      </c>
      <c r="BD375" s="221" t="s">
        <v>87</v>
      </c>
      <c r="BE375" s="221" t="s">
        <v>87</v>
      </c>
    </row>
    <row r="376" spans="2:57" x14ac:dyDescent="0.25">
      <c r="B376" s="221">
        <v>2025</v>
      </c>
      <c r="C376" s="221">
        <v>891780111</v>
      </c>
      <c r="D376" s="221" t="s">
        <v>78</v>
      </c>
      <c r="E376" s="65" t="s">
        <v>12960</v>
      </c>
      <c r="F376" s="65" t="s">
        <v>12959</v>
      </c>
      <c r="G376" s="306">
        <v>0</v>
      </c>
      <c r="H376" s="65" t="s">
        <v>81</v>
      </c>
      <c r="I376" s="221" t="s">
        <v>82</v>
      </c>
      <c r="J376" s="220" t="s">
        <v>83</v>
      </c>
      <c r="K376" s="66" t="s">
        <v>12958</v>
      </c>
      <c r="L376" s="68">
        <v>12624000</v>
      </c>
      <c r="M376" s="221" t="s">
        <v>85</v>
      </c>
      <c r="N376" s="66" t="s">
        <v>9020</v>
      </c>
      <c r="O376" s="66">
        <v>36718392</v>
      </c>
      <c r="P376" s="65">
        <v>28</v>
      </c>
      <c r="Q376" s="78">
        <v>45670</v>
      </c>
      <c r="R376" s="66">
        <v>5573604000</v>
      </c>
      <c r="S376" s="78">
        <v>45695</v>
      </c>
      <c r="T376" s="68">
        <v>12624000</v>
      </c>
      <c r="U376" s="65" t="s">
        <v>87</v>
      </c>
      <c r="V376" s="68">
        <v>85465146</v>
      </c>
      <c r="W376" s="67" t="s">
        <v>8366</v>
      </c>
      <c r="X376" s="70">
        <v>45695</v>
      </c>
      <c r="Y376" s="70">
        <v>45695</v>
      </c>
      <c r="Z376" s="70" t="s">
        <v>89</v>
      </c>
      <c r="AA376" s="70">
        <v>45808</v>
      </c>
      <c r="AB376" s="49">
        <f t="shared" si="25"/>
        <v>113</v>
      </c>
      <c r="AC376" s="65">
        <v>2</v>
      </c>
      <c r="AD376" s="424">
        <v>1578000</v>
      </c>
      <c r="AE376" s="65">
        <v>1</v>
      </c>
      <c r="AF376" s="78">
        <v>45823</v>
      </c>
      <c r="AG376" s="49">
        <f t="shared" si="26"/>
        <v>15</v>
      </c>
      <c r="AH376" s="65">
        <v>0</v>
      </c>
      <c r="AI376" s="68">
        <v>0</v>
      </c>
      <c r="AJ376" s="65" t="s">
        <v>89</v>
      </c>
      <c r="AK376" s="78" t="s">
        <v>89</v>
      </c>
      <c r="AL376" s="65">
        <v>0</v>
      </c>
      <c r="AM376" s="78" t="s">
        <v>89</v>
      </c>
      <c r="AN376" s="78" t="s">
        <v>89</v>
      </c>
      <c r="AO376" s="78" t="s">
        <v>89</v>
      </c>
      <c r="AP376" s="49">
        <f t="shared" si="27"/>
        <v>0</v>
      </c>
      <c r="AQ376" s="49">
        <f>+L376+AD376-AI376</f>
        <v>14202000</v>
      </c>
      <c r="AR376" s="65" t="s">
        <v>87</v>
      </c>
      <c r="AS376" s="68">
        <v>12624000</v>
      </c>
      <c r="AT376" s="65" t="s">
        <v>90</v>
      </c>
      <c r="AU376" s="68">
        <v>0</v>
      </c>
      <c r="AV376" s="75" t="s">
        <v>89</v>
      </c>
      <c r="AW376" s="423">
        <v>14202000</v>
      </c>
      <c r="AX376" s="79">
        <f t="shared" si="28"/>
        <v>0</v>
      </c>
      <c r="AY376" s="223">
        <f t="shared" si="29"/>
        <v>1</v>
      </c>
      <c r="AZ376" s="74">
        <v>1</v>
      </c>
      <c r="BA376" s="75" t="s">
        <v>89</v>
      </c>
      <c r="BB376" s="65" t="s">
        <v>103</v>
      </c>
      <c r="BC376" s="66" t="s">
        <v>12957</v>
      </c>
      <c r="BD376" s="221" t="s">
        <v>87</v>
      </c>
      <c r="BE376" s="221" t="s">
        <v>87</v>
      </c>
    </row>
    <row r="377" spans="2:57" x14ac:dyDescent="0.25">
      <c r="B377" s="221">
        <v>2025</v>
      </c>
      <c r="C377" s="221">
        <v>891780111</v>
      </c>
      <c r="D377" s="221" t="s">
        <v>78</v>
      </c>
      <c r="E377" s="65" t="s">
        <v>12956</v>
      </c>
      <c r="F377" s="65" t="s">
        <v>12955</v>
      </c>
      <c r="G377" s="306">
        <v>0</v>
      </c>
      <c r="H377" s="65" t="s">
        <v>81</v>
      </c>
      <c r="I377" s="221" t="s">
        <v>82</v>
      </c>
      <c r="J377" s="220" t="s">
        <v>83</v>
      </c>
      <c r="K377" s="66" t="s">
        <v>12109</v>
      </c>
      <c r="L377" s="68">
        <v>9000000</v>
      </c>
      <c r="M377" s="221" t="s">
        <v>85</v>
      </c>
      <c r="N377" s="66" t="s">
        <v>9232</v>
      </c>
      <c r="O377" s="66">
        <v>1082888690</v>
      </c>
      <c r="P377" s="65">
        <v>27</v>
      </c>
      <c r="Q377" s="78">
        <v>45670</v>
      </c>
      <c r="R377" s="66">
        <v>2494141000</v>
      </c>
      <c r="S377" s="78">
        <v>45695</v>
      </c>
      <c r="T377" s="68">
        <v>9000000</v>
      </c>
      <c r="U377" s="65" t="s">
        <v>87</v>
      </c>
      <c r="V377" s="68">
        <v>7633817</v>
      </c>
      <c r="W377" s="67" t="s">
        <v>8803</v>
      </c>
      <c r="X377" s="70">
        <v>45695</v>
      </c>
      <c r="Y377" s="70">
        <v>45695</v>
      </c>
      <c r="Z377" s="70" t="s">
        <v>89</v>
      </c>
      <c r="AA377" s="70">
        <v>45808</v>
      </c>
      <c r="AB377" s="49">
        <f t="shared" si="25"/>
        <v>113</v>
      </c>
      <c r="AC377" s="65">
        <v>2</v>
      </c>
      <c r="AD377" s="424">
        <v>1125000</v>
      </c>
      <c r="AE377" s="65">
        <v>1</v>
      </c>
      <c r="AF377" s="78">
        <v>45823</v>
      </c>
      <c r="AG377" s="49">
        <f t="shared" si="26"/>
        <v>15</v>
      </c>
      <c r="AH377" s="65">
        <v>0</v>
      </c>
      <c r="AI377" s="68">
        <v>0</v>
      </c>
      <c r="AJ377" s="65" t="s">
        <v>89</v>
      </c>
      <c r="AK377" s="78" t="s">
        <v>89</v>
      </c>
      <c r="AL377" s="65">
        <v>0</v>
      </c>
      <c r="AM377" s="78" t="s">
        <v>89</v>
      </c>
      <c r="AN377" s="78" t="s">
        <v>89</v>
      </c>
      <c r="AO377" s="78" t="s">
        <v>89</v>
      </c>
      <c r="AP377" s="49">
        <f t="shared" si="27"/>
        <v>0</v>
      </c>
      <c r="AQ377" s="49">
        <f>+L377+AD377-AI377</f>
        <v>10125000</v>
      </c>
      <c r="AR377" s="65" t="s">
        <v>87</v>
      </c>
      <c r="AS377" s="68">
        <v>9000000</v>
      </c>
      <c r="AT377" s="65" t="s">
        <v>90</v>
      </c>
      <c r="AU377" s="68">
        <v>0</v>
      </c>
      <c r="AV377" s="75" t="s">
        <v>89</v>
      </c>
      <c r="AW377" s="423">
        <v>10125000</v>
      </c>
      <c r="AX377" s="79">
        <f t="shared" si="28"/>
        <v>0</v>
      </c>
      <c r="AY377" s="223">
        <f t="shared" si="29"/>
        <v>1</v>
      </c>
      <c r="AZ377" s="74">
        <v>1</v>
      </c>
      <c r="BA377" s="75" t="s">
        <v>89</v>
      </c>
      <c r="BB377" s="65" t="s">
        <v>103</v>
      </c>
      <c r="BC377" s="66" t="s">
        <v>12954</v>
      </c>
      <c r="BD377" s="221" t="s">
        <v>87</v>
      </c>
      <c r="BE377" s="221" t="s">
        <v>87</v>
      </c>
    </row>
    <row r="378" spans="2:57" x14ac:dyDescent="0.25">
      <c r="B378" s="221">
        <v>2025</v>
      </c>
      <c r="C378" s="221">
        <v>891780111</v>
      </c>
      <c r="D378" s="221" t="s">
        <v>78</v>
      </c>
      <c r="E378" s="65" t="s">
        <v>12953</v>
      </c>
      <c r="F378" s="65" t="s">
        <v>12952</v>
      </c>
      <c r="G378" s="306">
        <v>0</v>
      </c>
      <c r="H378" s="65" t="s">
        <v>81</v>
      </c>
      <c r="I378" s="221" t="s">
        <v>82</v>
      </c>
      <c r="J378" s="220" t="s">
        <v>83</v>
      </c>
      <c r="K378" s="66" t="s">
        <v>12951</v>
      </c>
      <c r="L378" s="68">
        <v>12624000</v>
      </c>
      <c r="M378" s="221" t="s">
        <v>85</v>
      </c>
      <c r="N378" s="66" t="s">
        <v>8769</v>
      </c>
      <c r="O378" s="66">
        <v>1082881528</v>
      </c>
      <c r="P378" s="65">
        <v>28</v>
      </c>
      <c r="Q378" s="78">
        <v>45670</v>
      </c>
      <c r="R378" s="66">
        <v>5573604000</v>
      </c>
      <c r="S378" s="78">
        <v>45695</v>
      </c>
      <c r="T378" s="68">
        <v>12624000</v>
      </c>
      <c r="U378" s="65" t="s">
        <v>87</v>
      </c>
      <c r="V378" s="68">
        <v>72175281</v>
      </c>
      <c r="W378" s="67" t="s">
        <v>318</v>
      </c>
      <c r="X378" s="70">
        <v>45695</v>
      </c>
      <c r="Y378" s="70">
        <v>45695</v>
      </c>
      <c r="Z378" s="70" t="s">
        <v>89</v>
      </c>
      <c r="AA378" s="70">
        <v>45808</v>
      </c>
      <c r="AB378" s="49">
        <f t="shared" si="25"/>
        <v>113</v>
      </c>
      <c r="AC378" s="65">
        <v>2</v>
      </c>
      <c r="AD378" s="424">
        <v>3156000</v>
      </c>
      <c r="AE378" s="65">
        <v>1</v>
      </c>
      <c r="AF378" s="78">
        <v>45838</v>
      </c>
      <c r="AG378" s="49">
        <f t="shared" si="26"/>
        <v>30</v>
      </c>
      <c r="AH378" s="65">
        <v>0</v>
      </c>
      <c r="AI378" s="68">
        <v>0</v>
      </c>
      <c r="AJ378" s="65" t="s">
        <v>89</v>
      </c>
      <c r="AK378" s="78" t="s">
        <v>89</v>
      </c>
      <c r="AL378" s="65">
        <v>0</v>
      </c>
      <c r="AM378" s="78" t="s">
        <v>89</v>
      </c>
      <c r="AN378" s="78" t="s">
        <v>89</v>
      </c>
      <c r="AO378" s="78" t="s">
        <v>89</v>
      </c>
      <c r="AP378" s="49">
        <f t="shared" si="27"/>
        <v>0</v>
      </c>
      <c r="AQ378" s="49">
        <f>+L378+AD378-AI378</f>
        <v>15780000</v>
      </c>
      <c r="AR378" s="65" t="s">
        <v>87</v>
      </c>
      <c r="AS378" s="68">
        <v>12624000</v>
      </c>
      <c r="AT378" s="65" t="s">
        <v>90</v>
      </c>
      <c r="AU378" s="68">
        <v>0</v>
      </c>
      <c r="AV378" s="75" t="s">
        <v>89</v>
      </c>
      <c r="AW378" s="423">
        <v>15780000</v>
      </c>
      <c r="AX378" s="79">
        <f t="shared" si="28"/>
        <v>0</v>
      </c>
      <c r="AY378" s="223">
        <f t="shared" si="29"/>
        <v>1</v>
      </c>
      <c r="AZ378" s="74">
        <v>1</v>
      </c>
      <c r="BA378" s="75" t="s">
        <v>89</v>
      </c>
      <c r="BB378" s="65" t="s">
        <v>103</v>
      </c>
      <c r="BC378" s="66" t="s">
        <v>12950</v>
      </c>
      <c r="BD378" s="221" t="s">
        <v>87</v>
      </c>
      <c r="BE378" s="221" t="s">
        <v>87</v>
      </c>
    </row>
    <row r="379" spans="2:57" x14ac:dyDescent="0.25">
      <c r="B379" s="221">
        <v>2025</v>
      </c>
      <c r="C379" s="221">
        <v>891780111</v>
      </c>
      <c r="D379" s="221" t="s">
        <v>78</v>
      </c>
      <c r="E379" s="65" t="s">
        <v>12949</v>
      </c>
      <c r="F379" s="65" t="s">
        <v>12948</v>
      </c>
      <c r="G379" s="306">
        <v>0</v>
      </c>
      <c r="H379" s="65" t="s">
        <v>81</v>
      </c>
      <c r="I379" s="221" t="s">
        <v>82</v>
      </c>
      <c r="J379" s="220" t="s">
        <v>83</v>
      </c>
      <c r="K379" s="66" t="s">
        <v>12109</v>
      </c>
      <c r="L379" s="68">
        <v>9000000</v>
      </c>
      <c r="M379" s="221" t="s">
        <v>85</v>
      </c>
      <c r="N379" s="66" t="s">
        <v>8804</v>
      </c>
      <c r="O379" s="66">
        <v>57433646</v>
      </c>
      <c r="P379" s="65">
        <v>27</v>
      </c>
      <c r="Q379" s="78">
        <v>45670</v>
      </c>
      <c r="R379" s="66">
        <v>2494141000</v>
      </c>
      <c r="S379" s="78">
        <v>45695</v>
      </c>
      <c r="T379" s="68">
        <v>9000000</v>
      </c>
      <c r="U379" s="65" t="s">
        <v>87</v>
      </c>
      <c r="V379" s="68">
        <v>7633817</v>
      </c>
      <c r="W379" s="67" t="s">
        <v>8803</v>
      </c>
      <c r="X379" s="70">
        <v>45695</v>
      </c>
      <c r="Y379" s="70">
        <v>45695</v>
      </c>
      <c r="Z379" s="70" t="s">
        <v>89</v>
      </c>
      <c r="AA379" s="70">
        <v>45808</v>
      </c>
      <c r="AB379" s="49">
        <f t="shared" si="25"/>
        <v>113</v>
      </c>
      <c r="AC379" s="65">
        <v>2</v>
      </c>
      <c r="AD379" s="424">
        <v>1125000</v>
      </c>
      <c r="AE379" s="65">
        <v>1</v>
      </c>
      <c r="AF379" s="78">
        <v>45823</v>
      </c>
      <c r="AG379" s="49">
        <f t="shared" si="26"/>
        <v>15</v>
      </c>
      <c r="AH379" s="65">
        <v>0</v>
      </c>
      <c r="AI379" s="68">
        <v>0</v>
      </c>
      <c r="AJ379" s="65" t="s">
        <v>89</v>
      </c>
      <c r="AK379" s="78" t="s">
        <v>89</v>
      </c>
      <c r="AL379" s="65">
        <v>0</v>
      </c>
      <c r="AM379" s="78" t="s">
        <v>89</v>
      </c>
      <c r="AN379" s="78" t="s">
        <v>89</v>
      </c>
      <c r="AO379" s="78" t="s">
        <v>89</v>
      </c>
      <c r="AP379" s="49">
        <f t="shared" si="27"/>
        <v>0</v>
      </c>
      <c r="AQ379" s="49">
        <f>+L379+AD379-AI379</f>
        <v>10125000</v>
      </c>
      <c r="AR379" s="65" t="s">
        <v>87</v>
      </c>
      <c r="AS379" s="68">
        <v>9000000</v>
      </c>
      <c r="AT379" s="65" t="s">
        <v>90</v>
      </c>
      <c r="AU379" s="68">
        <v>0</v>
      </c>
      <c r="AV379" s="75" t="s">
        <v>89</v>
      </c>
      <c r="AW379" s="423">
        <v>10125000</v>
      </c>
      <c r="AX379" s="79">
        <f t="shared" si="28"/>
        <v>0</v>
      </c>
      <c r="AY379" s="223">
        <f t="shared" si="29"/>
        <v>1</v>
      </c>
      <c r="AZ379" s="74">
        <v>1</v>
      </c>
      <c r="BA379" s="75" t="s">
        <v>89</v>
      </c>
      <c r="BB379" s="65" t="s">
        <v>103</v>
      </c>
      <c r="BC379" s="66" t="s">
        <v>12947</v>
      </c>
      <c r="BD379" s="221" t="s">
        <v>87</v>
      </c>
      <c r="BE379" s="221" t="s">
        <v>87</v>
      </c>
    </row>
    <row r="380" spans="2:57" x14ac:dyDescent="0.25">
      <c r="B380" s="221">
        <v>2025</v>
      </c>
      <c r="C380" s="221">
        <v>891780111</v>
      </c>
      <c r="D380" s="221" t="s">
        <v>78</v>
      </c>
      <c r="E380" s="65" t="s">
        <v>12946</v>
      </c>
      <c r="F380" s="65" t="s">
        <v>12945</v>
      </c>
      <c r="G380" s="306">
        <v>0</v>
      </c>
      <c r="H380" s="65" t="s">
        <v>81</v>
      </c>
      <c r="I380" s="221" t="s">
        <v>82</v>
      </c>
      <c r="J380" s="220" t="s">
        <v>83</v>
      </c>
      <c r="K380" s="66" t="s">
        <v>12944</v>
      </c>
      <c r="L380" s="68">
        <v>10600000</v>
      </c>
      <c r="M380" s="221" t="s">
        <v>85</v>
      </c>
      <c r="N380" s="66" t="s">
        <v>2858</v>
      </c>
      <c r="O380" s="66">
        <v>1083014226</v>
      </c>
      <c r="P380" s="65">
        <v>27</v>
      </c>
      <c r="Q380" s="78">
        <v>45670</v>
      </c>
      <c r="R380" s="66">
        <v>2494141000</v>
      </c>
      <c r="S380" s="78">
        <v>45695</v>
      </c>
      <c r="T380" s="68">
        <v>10600000</v>
      </c>
      <c r="U380" s="65" t="s">
        <v>87</v>
      </c>
      <c r="V380" s="68">
        <v>1083554320</v>
      </c>
      <c r="W380" s="67" t="s">
        <v>649</v>
      </c>
      <c r="X380" s="70">
        <v>45695</v>
      </c>
      <c r="Y380" s="70">
        <v>45695</v>
      </c>
      <c r="Z380" s="70" t="s">
        <v>89</v>
      </c>
      <c r="AA380" s="70">
        <v>45808</v>
      </c>
      <c r="AB380" s="49">
        <f t="shared" si="25"/>
        <v>113</v>
      </c>
      <c r="AC380" s="65">
        <v>2</v>
      </c>
      <c r="AD380" s="424">
        <v>2650000</v>
      </c>
      <c r="AE380" s="65">
        <v>1</v>
      </c>
      <c r="AF380" s="78">
        <v>45838</v>
      </c>
      <c r="AG380" s="49">
        <f t="shared" si="26"/>
        <v>30</v>
      </c>
      <c r="AH380" s="65">
        <v>0</v>
      </c>
      <c r="AI380" s="68">
        <v>0</v>
      </c>
      <c r="AJ380" s="65" t="s">
        <v>89</v>
      </c>
      <c r="AK380" s="78" t="s">
        <v>89</v>
      </c>
      <c r="AL380" s="65">
        <v>0</v>
      </c>
      <c r="AM380" s="78" t="s">
        <v>89</v>
      </c>
      <c r="AN380" s="78" t="s">
        <v>89</v>
      </c>
      <c r="AO380" s="78" t="s">
        <v>89</v>
      </c>
      <c r="AP380" s="49">
        <f t="shared" si="27"/>
        <v>0</v>
      </c>
      <c r="AQ380" s="49">
        <f>+L380+AD380-AI380</f>
        <v>13250000</v>
      </c>
      <c r="AR380" s="65" t="s">
        <v>87</v>
      </c>
      <c r="AS380" s="68">
        <v>10600000</v>
      </c>
      <c r="AT380" s="65" t="s">
        <v>90</v>
      </c>
      <c r="AU380" s="68">
        <v>0</v>
      </c>
      <c r="AV380" s="75" t="s">
        <v>89</v>
      </c>
      <c r="AW380" s="423">
        <v>13250000</v>
      </c>
      <c r="AX380" s="79">
        <f t="shared" si="28"/>
        <v>0</v>
      </c>
      <c r="AY380" s="223">
        <f t="shared" si="29"/>
        <v>1</v>
      </c>
      <c r="AZ380" s="74">
        <v>1</v>
      </c>
      <c r="BA380" s="75" t="s">
        <v>89</v>
      </c>
      <c r="BB380" s="65" t="s">
        <v>103</v>
      </c>
      <c r="BC380" s="66" t="s">
        <v>12943</v>
      </c>
      <c r="BD380" s="221" t="s">
        <v>87</v>
      </c>
      <c r="BE380" s="221" t="s">
        <v>87</v>
      </c>
    </row>
    <row r="381" spans="2:57" x14ac:dyDescent="0.25">
      <c r="B381" s="221">
        <v>2025</v>
      </c>
      <c r="C381" s="221">
        <v>891780111</v>
      </c>
      <c r="D381" s="221" t="s">
        <v>78</v>
      </c>
      <c r="E381" s="65" t="s">
        <v>12942</v>
      </c>
      <c r="F381" s="65" t="s">
        <v>12941</v>
      </c>
      <c r="G381" s="306">
        <v>0</v>
      </c>
      <c r="H381" s="65" t="s">
        <v>81</v>
      </c>
      <c r="I381" s="221" t="s">
        <v>82</v>
      </c>
      <c r="J381" s="220" t="s">
        <v>83</v>
      </c>
      <c r="K381" s="66" t="s">
        <v>12940</v>
      </c>
      <c r="L381" s="68">
        <v>13888000</v>
      </c>
      <c r="M381" s="221" t="s">
        <v>85</v>
      </c>
      <c r="N381" s="66" t="s">
        <v>11074</v>
      </c>
      <c r="O381" s="66">
        <v>1067900773</v>
      </c>
      <c r="P381" s="65">
        <v>28</v>
      </c>
      <c r="Q381" s="78">
        <v>45670</v>
      </c>
      <c r="R381" s="66">
        <v>5573604000</v>
      </c>
      <c r="S381" s="78">
        <v>45699</v>
      </c>
      <c r="T381" s="68">
        <v>13888000</v>
      </c>
      <c r="U381" s="65" t="s">
        <v>87</v>
      </c>
      <c r="V381" s="68">
        <v>72175281</v>
      </c>
      <c r="W381" s="67" t="s">
        <v>318</v>
      </c>
      <c r="X381" s="70">
        <v>45699</v>
      </c>
      <c r="Y381" s="70">
        <v>45699</v>
      </c>
      <c r="Z381" s="70" t="s">
        <v>89</v>
      </c>
      <c r="AA381" s="70">
        <v>45808</v>
      </c>
      <c r="AB381" s="49">
        <f t="shared" si="25"/>
        <v>109</v>
      </c>
      <c r="AC381" s="65">
        <v>2</v>
      </c>
      <c r="AD381" s="424">
        <v>3472000</v>
      </c>
      <c r="AE381" s="65">
        <v>1</v>
      </c>
      <c r="AF381" s="78">
        <v>45838</v>
      </c>
      <c r="AG381" s="49">
        <f t="shared" si="26"/>
        <v>30</v>
      </c>
      <c r="AH381" s="65">
        <v>0</v>
      </c>
      <c r="AI381" s="68">
        <v>0</v>
      </c>
      <c r="AJ381" s="65" t="s">
        <v>89</v>
      </c>
      <c r="AK381" s="78" t="s">
        <v>89</v>
      </c>
      <c r="AL381" s="65">
        <v>0</v>
      </c>
      <c r="AM381" s="78" t="s">
        <v>89</v>
      </c>
      <c r="AN381" s="78" t="s">
        <v>89</v>
      </c>
      <c r="AO381" s="78" t="s">
        <v>89</v>
      </c>
      <c r="AP381" s="49">
        <f t="shared" si="27"/>
        <v>0</v>
      </c>
      <c r="AQ381" s="49">
        <f>+L381+AD381-AI381</f>
        <v>17360000</v>
      </c>
      <c r="AR381" s="65" t="s">
        <v>87</v>
      </c>
      <c r="AS381" s="68">
        <v>13888000</v>
      </c>
      <c r="AT381" s="65" t="s">
        <v>90</v>
      </c>
      <c r="AU381" s="68">
        <v>0</v>
      </c>
      <c r="AV381" s="75" t="s">
        <v>89</v>
      </c>
      <c r="AW381" s="423">
        <v>17360000</v>
      </c>
      <c r="AX381" s="79">
        <f t="shared" si="28"/>
        <v>0</v>
      </c>
      <c r="AY381" s="223">
        <f t="shared" si="29"/>
        <v>1</v>
      </c>
      <c r="AZ381" s="74">
        <v>1</v>
      </c>
      <c r="BA381" s="75" t="s">
        <v>89</v>
      </c>
      <c r="BB381" s="65" t="s">
        <v>103</v>
      </c>
      <c r="BC381" s="66" t="s">
        <v>12939</v>
      </c>
      <c r="BD381" s="221" t="s">
        <v>87</v>
      </c>
      <c r="BE381" s="221" t="s">
        <v>87</v>
      </c>
    </row>
    <row r="382" spans="2:57" x14ac:dyDescent="0.25">
      <c r="B382" s="221">
        <v>2025</v>
      </c>
      <c r="C382" s="221">
        <v>891780111</v>
      </c>
      <c r="D382" s="221" t="s">
        <v>78</v>
      </c>
      <c r="E382" s="65" t="s">
        <v>12938</v>
      </c>
      <c r="F382" s="65" t="s">
        <v>12937</v>
      </c>
      <c r="G382" s="306">
        <v>0</v>
      </c>
      <c r="H382" s="65" t="s">
        <v>81</v>
      </c>
      <c r="I382" s="221" t="s">
        <v>127</v>
      </c>
      <c r="J382" s="220" t="s">
        <v>83</v>
      </c>
      <c r="K382" s="66" t="s">
        <v>12936</v>
      </c>
      <c r="L382" s="68">
        <v>12624000</v>
      </c>
      <c r="M382" s="221" t="s">
        <v>85</v>
      </c>
      <c r="N382" s="66" t="s">
        <v>11418</v>
      </c>
      <c r="O382" s="66">
        <v>1082976463</v>
      </c>
      <c r="P382" s="65">
        <v>309</v>
      </c>
      <c r="Q382" s="78">
        <v>45698</v>
      </c>
      <c r="R382" s="66">
        <v>50496000</v>
      </c>
      <c r="S382" s="78">
        <v>45699</v>
      </c>
      <c r="T382" s="68">
        <v>12624000</v>
      </c>
      <c r="U382" s="65" t="s">
        <v>87</v>
      </c>
      <c r="V382" s="68">
        <v>72175281</v>
      </c>
      <c r="W382" s="67" t="s">
        <v>318</v>
      </c>
      <c r="X382" s="70">
        <v>45699</v>
      </c>
      <c r="Y382" s="70">
        <v>45699</v>
      </c>
      <c r="Z382" s="70" t="s">
        <v>89</v>
      </c>
      <c r="AA382" s="70">
        <v>45808</v>
      </c>
      <c r="AB382" s="49">
        <f t="shared" si="25"/>
        <v>109</v>
      </c>
      <c r="AC382" s="65">
        <v>2</v>
      </c>
      <c r="AD382" s="424">
        <v>3156000</v>
      </c>
      <c r="AE382" s="65">
        <v>1</v>
      </c>
      <c r="AF382" s="78">
        <v>45838</v>
      </c>
      <c r="AG382" s="49">
        <f t="shared" si="26"/>
        <v>30</v>
      </c>
      <c r="AH382" s="65">
        <v>0</v>
      </c>
      <c r="AI382" s="68">
        <v>0</v>
      </c>
      <c r="AJ382" s="65" t="s">
        <v>89</v>
      </c>
      <c r="AK382" s="78" t="s">
        <v>89</v>
      </c>
      <c r="AL382" s="65">
        <v>0</v>
      </c>
      <c r="AM382" s="78" t="s">
        <v>89</v>
      </c>
      <c r="AN382" s="78" t="s">
        <v>89</v>
      </c>
      <c r="AO382" s="78" t="s">
        <v>89</v>
      </c>
      <c r="AP382" s="49">
        <f t="shared" si="27"/>
        <v>0</v>
      </c>
      <c r="AQ382" s="49">
        <f>+L382+AD382-AI382</f>
        <v>15780000</v>
      </c>
      <c r="AR382" s="65" t="s">
        <v>87</v>
      </c>
      <c r="AS382" s="68">
        <v>12624000</v>
      </c>
      <c r="AT382" s="65" t="s">
        <v>90</v>
      </c>
      <c r="AU382" s="68">
        <v>0</v>
      </c>
      <c r="AV382" s="75" t="s">
        <v>89</v>
      </c>
      <c r="AW382" s="423">
        <v>15780000</v>
      </c>
      <c r="AX382" s="79">
        <f t="shared" si="28"/>
        <v>0</v>
      </c>
      <c r="AY382" s="223">
        <f t="shared" si="29"/>
        <v>1</v>
      </c>
      <c r="AZ382" s="74">
        <v>1</v>
      </c>
      <c r="BA382" s="75" t="s">
        <v>89</v>
      </c>
      <c r="BB382" s="65" t="s">
        <v>103</v>
      </c>
      <c r="BC382" s="66" t="s">
        <v>12935</v>
      </c>
      <c r="BD382" s="221" t="s">
        <v>87</v>
      </c>
      <c r="BE382" s="221" t="s">
        <v>87</v>
      </c>
    </row>
    <row r="383" spans="2:57" x14ac:dyDescent="0.25">
      <c r="B383" s="221">
        <v>2025</v>
      </c>
      <c r="C383" s="221">
        <v>891780111</v>
      </c>
      <c r="D383" s="221" t="s">
        <v>78</v>
      </c>
      <c r="E383" s="65" t="s">
        <v>12934</v>
      </c>
      <c r="F383" s="65" t="s">
        <v>12933</v>
      </c>
      <c r="G383" s="306">
        <v>0</v>
      </c>
      <c r="H383" s="65" t="s">
        <v>81</v>
      </c>
      <c r="I383" s="221" t="s">
        <v>127</v>
      </c>
      <c r="J383" s="220" t="s">
        <v>83</v>
      </c>
      <c r="K383" s="66" t="s">
        <v>12932</v>
      </c>
      <c r="L383" s="68">
        <v>12624000</v>
      </c>
      <c r="M383" s="221" t="s">
        <v>85</v>
      </c>
      <c r="N383" s="66" t="s">
        <v>10913</v>
      </c>
      <c r="O383" s="66">
        <v>1081826586</v>
      </c>
      <c r="P383" s="65">
        <v>309</v>
      </c>
      <c r="Q383" s="78">
        <v>45698</v>
      </c>
      <c r="R383" s="66">
        <v>50496000</v>
      </c>
      <c r="S383" s="78">
        <v>45699</v>
      </c>
      <c r="T383" s="68">
        <v>12624000</v>
      </c>
      <c r="U383" s="65" t="s">
        <v>87</v>
      </c>
      <c r="V383" s="68">
        <v>72175281</v>
      </c>
      <c r="W383" s="67" t="s">
        <v>318</v>
      </c>
      <c r="X383" s="70">
        <v>45699</v>
      </c>
      <c r="Y383" s="70">
        <v>45699</v>
      </c>
      <c r="Z383" s="70" t="s">
        <v>89</v>
      </c>
      <c r="AA383" s="70">
        <v>45808</v>
      </c>
      <c r="AB383" s="49">
        <f t="shared" si="25"/>
        <v>109</v>
      </c>
      <c r="AC383" s="65">
        <v>2</v>
      </c>
      <c r="AD383" s="424">
        <v>3156000</v>
      </c>
      <c r="AE383" s="65">
        <v>1</v>
      </c>
      <c r="AF383" s="78">
        <v>45838</v>
      </c>
      <c r="AG383" s="49">
        <f t="shared" si="26"/>
        <v>30</v>
      </c>
      <c r="AH383" s="65">
        <v>0</v>
      </c>
      <c r="AI383" s="68">
        <v>0</v>
      </c>
      <c r="AJ383" s="65" t="s">
        <v>89</v>
      </c>
      <c r="AK383" s="78" t="s">
        <v>89</v>
      </c>
      <c r="AL383" s="65">
        <v>0</v>
      </c>
      <c r="AM383" s="78" t="s">
        <v>89</v>
      </c>
      <c r="AN383" s="78" t="s">
        <v>89</v>
      </c>
      <c r="AO383" s="78" t="s">
        <v>89</v>
      </c>
      <c r="AP383" s="49">
        <f t="shared" si="27"/>
        <v>0</v>
      </c>
      <c r="AQ383" s="49">
        <f>+L383+AD383-AI383</f>
        <v>15780000</v>
      </c>
      <c r="AR383" s="65" t="s">
        <v>87</v>
      </c>
      <c r="AS383" s="68">
        <v>12624000</v>
      </c>
      <c r="AT383" s="65" t="s">
        <v>90</v>
      </c>
      <c r="AU383" s="68">
        <v>0</v>
      </c>
      <c r="AV383" s="75" t="s">
        <v>89</v>
      </c>
      <c r="AW383" s="423">
        <v>15780000</v>
      </c>
      <c r="AX383" s="79">
        <f t="shared" si="28"/>
        <v>0</v>
      </c>
      <c r="AY383" s="223">
        <f t="shared" si="29"/>
        <v>1</v>
      </c>
      <c r="AZ383" s="74">
        <v>1</v>
      </c>
      <c r="BA383" s="75" t="s">
        <v>89</v>
      </c>
      <c r="BB383" s="65" t="s">
        <v>103</v>
      </c>
      <c r="BC383" s="66" t="s">
        <v>12931</v>
      </c>
      <c r="BD383" s="221" t="s">
        <v>87</v>
      </c>
      <c r="BE383" s="221" t="s">
        <v>87</v>
      </c>
    </row>
    <row r="384" spans="2:57" x14ac:dyDescent="0.25">
      <c r="B384" s="221">
        <v>2025</v>
      </c>
      <c r="C384" s="221">
        <v>891780111</v>
      </c>
      <c r="D384" s="221" t="s">
        <v>78</v>
      </c>
      <c r="E384" s="65" t="s">
        <v>12930</v>
      </c>
      <c r="F384" s="65" t="s">
        <v>12929</v>
      </c>
      <c r="G384" s="306">
        <v>0</v>
      </c>
      <c r="H384" s="65" t="s">
        <v>81</v>
      </c>
      <c r="I384" s="221" t="s">
        <v>82</v>
      </c>
      <c r="J384" s="220" t="s">
        <v>83</v>
      </c>
      <c r="K384" s="66" t="s">
        <v>12928</v>
      </c>
      <c r="L384" s="68">
        <v>13888000</v>
      </c>
      <c r="M384" s="221" t="s">
        <v>85</v>
      </c>
      <c r="N384" s="66" t="s">
        <v>10321</v>
      </c>
      <c r="O384" s="66">
        <v>1082897369</v>
      </c>
      <c r="P384" s="65">
        <v>28</v>
      </c>
      <c r="Q384" s="78">
        <v>45670</v>
      </c>
      <c r="R384" s="66">
        <v>5573604000</v>
      </c>
      <c r="S384" s="78">
        <v>45699</v>
      </c>
      <c r="T384" s="68">
        <v>13888000</v>
      </c>
      <c r="U384" s="65" t="s">
        <v>87</v>
      </c>
      <c r="V384" s="68">
        <v>36669284</v>
      </c>
      <c r="W384" s="67" t="s">
        <v>1769</v>
      </c>
      <c r="X384" s="70">
        <v>45699</v>
      </c>
      <c r="Y384" s="70">
        <v>45699</v>
      </c>
      <c r="Z384" s="70" t="s">
        <v>89</v>
      </c>
      <c r="AA384" s="70">
        <v>45808</v>
      </c>
      <c r="AB384" s="49">
        <f t="shared" si="25"/>
        <v>109</v>
      </c>
      <c r="AC384" s="65">
        <v>2</v>
      </c>
      <c r="AD384" s="424">
        <v>3472000</v>
      </c>
      <c r="AE384" s="65">
        <v>1</v>
      </c>
      <c r="AF384" s="78">
        <v>45838</v>
      </c>
      <c r="AG384" s="49">
        <f t="shared" si="26"/>
        <v>30</v>
      </c>
      <c r="AH384" s="65">
        <v>0</v>
      </c>
      <c r="AI384" s="68">
        <v>0</v>
      </c>
      <c r="AJ384" s="65" t="s">
        <v>89</v>
      </c>
      <c r="AK384" s="78" t="s">
        <v>89</v>
      </c>
      <c r="AL384" s="65">
        <v>0</v>
      </c>
      <c r="AM384" s="78" t="s">
        <v>89</v>
      </c>
      <c r="AN384" s="78" t="s">
        <v>89</v>
      </c>
      <c r="AO384" s="78" t="s">
        <v>89</v>
      </c>
      <c r="AP384" s="49">
        <f t="shared" si="27"/>
        <v>0</v>
      </c>
      <c r="AQ384" s="49">
        <f>+L384+AD384-AI384</f>
        <v>17360000</v>
      </c>
      <c r="AR384" s="65" t="s">
        <v>87</v>
      </c>
      <c r="AS384" s="68">
        <v>13888000</v>
      </c>
      <c r="AT384" s="65" t="s">
        <v>90</v>
      </c>
      <c r="AU384" s="68">
        <v>0</v>
      </c>
      <c r="AV384" s="75" t="s">
        <v>89</v>
      </c>
      <c r="AW384" s="423">
        <v>17360000</v>
      </c>
      <c r="AX384" s="79">
        <f t="shared" si="28"/>
        <v>0</v>
      </c>
      <c r="AY384" s="223">
        <f t="shared" si="29"/>
        <v>1</v>
      </c>
      <c r="AZ384" s="74">
        <v>1</v>
      </c>
      <c r="BA384" s="75" t="s">
        <v>89</v>
      </c>
      <c r="BB384" s="65" t="s">
        <v>103</v>
      </c>
      <c r="BC384" s="66" t="s">
        <v>12927</v>
      </c>
      <c r="BD384" s="221" t="s">
        <v>87</v>
      </c>
      <c r="BE384" s="221" t="s">
        <v>87</v>
      </c>
    </row>
    <row r="385" spans="2:57" x14ac:dyDescent="0.25">
      <c r="B385" s="221">
        <v>2025</v>
      </c>
      <c r="C385" s="221">
        <v>891780111</v>
      </c>
      <c r="D385" s="221" t="s">
        <v>78</v>
      </c>
      <c r="E385" s="65" t="s">
        <v>12926</v>
      </c>
      <c r="F385" s="65" t="s">
        <v>12925</v>
      </c>
      <c r="G385" s="306">
        <v>0</v>
      </c>
      <c r="H385" s="65" t="s">
        <v>81</v>
      </c>
      <c r="I385" s="221" t="s">
        <v>82</v>
      </c>
      <c r="J385" s="220" t="s">
        <v>83</v>
      </c>
      <c r="K385" s="66" t="s">
        <v>12924</v>
      </c>
      <c r="L385" s="68">
        <v>10600000</v>
      </c>
      <c r="M385" s="221" t="s">
        <v>85</v>
      </c>
      <c r="N385" s="66" t="s">
        <v>9719</v>
      </c>
      <c r="O385" s="66">
        <v>84459987</v>
      </c>
      <c r="P385" s="65">
        <v>27</v>
      </c>
      <c r="Q385" s="78">
        <v>45670</v>
      </c>
      <c r="R385" s="66">
        <v>2494141000</v>
      </c>
      <c r="S385" s="78">
        <v>45699</v>
      </c>
      <c r="T385" s="68">
        <v>10600000</v>
      </c>
      <c r="U385" s="65" t="s">
        <v>87</v>
      </c>
      <c r="V385" s="68">
        <v>1082868728</v>
      </c>
      <c r="W385" s="67" t="s">
        <v>8398</v>
      </c>
      <c r="X385" s="70">
        <v>45699</v>
      </c>
      <c r="Y385" s="70">
        <v>45699</v>
      </c>
      <c r="Z385" s="70" t="s">
        <v>89</v>
      </c>
      <c r="AA385" s="70">
        <v>45808</v>
      </c>
      <c r="AB385" s="49">
        <f t="shared" si="25"/>
        <v>109</v>
      </c>
      <c r="AC385" s="65">
        <v>2</v>
      </c>
      <c r="AD385" s="424">
        <v>2650000</v>
      </c>
      <c r="AE385" s="65">
        <v>1</v>
      </c>
      <c r="AF385" s="78">
        <v>45838</v>
      </c>
      <c r="AG385" s="49">
        <f t="shared" si="26"/>
        <v>30</v>
      </c>
      <c r="AH385" s="65">
        <v>0</v>
      </c>
      <c r="AI385" s="68">
        <v>0</v>
      </c>
      <c r="AJ385" s="65" t="s">
        <v>89</v>
      </c>
      <c r="AK385" s="78" t="s">
        <v>89</v>
      </c>
      <c r="AL385" s="65">
        <v>0</v>
      </c>
      <c r="AM385" s="78" t="s">
        <v>89</v>
      </c>
      <c r="AN385" s="78" t="s">
        <v>89</v>
      </c>
      <c r="AO385" s="78" t="s">
        <v>89</v>
      </c>
      <c r="AP385" s="49">
        <f t="shared" si="27"/>
        <v>0</v>
      </c>
      <c r="AQ385" s="49">
        <f>+L385+AD385-AI385</f>
        <v>13250000</v>
      </c>
      <c r="AR385" s="65" t="s">
        <v>87</v>
      </c>
      <c r="AS385" s="68">
        <v>10600000</v>
      </c>
      <c r="AT385" s="65" t="s">
        <v>90</v>
      </c>
      <c r="AU385" s="68">
        <v>0</v>
      </c>
      <c r="AV385" s="75" t="s">
        <v>89</v>
      </c>
      <c r="AW385" s="423">
        <v>13250000</v>
      </c>
      <c r="AX385" s="79">
        <f t="shared" si="28"/>
        <v>0</v>
      </c>
      <c r="AY385" s="223">
        <f t="shared" si="29"/>
        <v>1</v>
      </c>
      <c r="AZ385" s="74">
        <v>1</v>
      </c>
      <c r="BA385" s="75" t="s">
        <v>89</v>
      </c>
      <c r="BB385" s="65" t="s">
        <v>103</v>
      </c>
      <c r="BC385" s="66" t="s">
        <v>12923</v>
      </c>
      <c r="BD385" s="221" t="s">
        <v>87</v>
      </c>
      <c r="BE385" s="221" t="s">
        <v>87</v>
      </c>
    </row>
    <row r="386" spans="2:57" x14ac:dyDescent="0.25">
      <c r="B386" s="221">
        <v>2025</v>
      </c>
      <c r="C386" s="221">
        <v>891780111</v>
      </c>
      <c r="D386" s="221" t="s">
        <v>78</v>
      </c>
      <c r="E386" s="65" t="s">
        <v>12922</v>
      </c>
      <c r="F386" s="65" t="s">
        <v>12921</v>
      </c>
      <c r="G386" s="306">
        <v>0</v>
      </c>
      <c r="H386" s="65" t="s">
        <v>81</v>
      </c>
      <c r="I386" s="221" t="s">
        <v>82</v>
      </c>
      <c r="J386" s="220" t="s">
        <v>83</v>
      </c>
      <c r="K386" s="66" t="s">
        <v>12920</v>
      </c>
      <c r="L386" s="68">
        <v>15148000</v>
      </c>
      <c r="M386" s="221" t="s">
        <v>85</v>
      </c>
      <c r="N386" s="66" t="s">
        <v>11288</v>
      </c>
      <c r="O386" s="66">
        <v>22854984</v>
      </c>
      <c r="P386" s="65">
        <v>28</v>
      </c>
      <c r="Q386" s="78">
        <v>45670</v>
      </c>
      <c r="R386" s="66">
        <v>5573604000</v>
      </c>
      <c r="S386" s="78">
        <v>45699</v>
      </c>
      <c r="T386" s="68">
        <v>15148000</v>
      </c>
      <c r="U386" s="65" t="s">
        <v>87</v>
      </c>
      <c r="V386" s="68">
        <v>12621405</v>
      </c>
      <c r="W386" s="67" t="s">
        <v>8409</v>
      </c>
      <c r="X386" s="70">
        <v>45699</v>
      </c>
      <c r="Y386" s="70">
        <v>45699</v>
      </c>
      <c r="Z386" s="70" t="s">
        <v>89</v>
      </c>
      <c r="AA386" s="70">
        <v>45808</v>
      </c>
      <c r="AB386" s="49">
        <f t="shared" si="25"/>
        <v>109</v>
      </c>
      <c r="AC386" s="65">
        <v>2</v>
      </c>
      <c r="AD386" s="424">
        <v>3787000</v>
      </c>
      <c r="AE386" s="65">
        <v>1</v>
      </c>
      <c r="AF386" s="78">
        <v>45838</v>
      </c>
      <c r="AG386" s="49">
        <f t="shared" si="26"/>
        <v>30</v>
      </c>
      <c r="AH386" s="65">
        <v>0</v>
      </c>
      <c r="AI386" s="68">
        <v>0</v>
      </c>
      <c r="AJ386" s="65" t="s">
        <v>89</v>
      </c>
      <c r="AK386" s="78" t="s">
        <v>89</v>
      </c>
      <c r="AL386" s="65">
        <v>0</v>
      </c>
      <c r="AM386" s="78" t="s">
        <v>89</v>
      </c>
      <c r="AN386" s="78" t="s">
        <v>89</v>
      </c>
      <c r="AO386" s="78" t="s">
        <v>89</v>
      </c>
      <c r="AP386" s="49">
        <f t="shared" si="27"/>
        <v>0</v>
      </c>
      <c r="AQ386" s="49">
        <f>+L386+AD386-AI386</f>
        <v>18935000</v>
      </c>
      <c r="AR386" s="65" t="s">
        <v>87</v>
      </c>
      <c r="AS386" s="68">
        <v>15148000</v>
      </c>
      <c r="AT386" s="65" t="s">
        <v>90</v>
      </c>
      <c r="AU386" s="68">
        <v>0</v>
      </c>
      <c r="AV386" s="75" t="s">
        <v>89</v>
      </c>
      <c r="AW386" s="423">
        <v>18935000</v>
      </c>
      <c r="AX386" s="79">
        <f t="shared" si="28"/>
        <v>0</v>
      </c>
      <c r="AY386" s="223">
        <f t="shared" si="29"/>
        <v>1</v>
      </c>
      <c r="AZ386" s="74">
        <v>1</v>
      </c>
      <c r="BA386" s="75" t="s">
        <v>89</v>
      </c>
      <c r="BB386" s="65" t="s">
        <v>103</v>
      </c>
      <c r="BC386" s="66" t="s">
        <v>12919</v>
      </c>
      <c r="BD386" s="221" t="s">
        <v>87</v>
      </c>
      <c r="BE386" s="221" t="s">
        <v>87</v>
      </c>
    </row>
    <row r="387" spans="2:57" x14ac:dyDescent="0.25">
      <c r="B387" s="221">
        <v>2025</v>
      </c>
      <c r="C387" s="221">
        <v>891780111</v>
      </c>
      <c r="D387" s="221" t="s">
        <v>78</v>
      </c>
      <c r="E387" s="65" t="s">
        <v>12918</v>
      </c>
      <c r="F387" s="65" t="s">
        <v>12917</v>
      </c>
      <c r="G387" s="306">
        <v>0</v>
      </c>
      <c r="H387" s="65" t="s">
        <v>81</v>
      </c>
      <c r="I387" s="221" t="s">
        <v>82</v>
      </c>
      <c r="J387" s="220" t="s">
        <v>83</v>
      </c>
      <c r="K387" s="66" t="s">
        <v>12916</v>
      </c>
      <c r="L387" s="68">
        <v>9000000</v>
      </c>
      <c r="M387" s="221" t="s">
        <v>85</v>
      </c>
      <c r="N387" s="66" t="s">
        <v>10767</v>
      </c>
      <c r="O387" s="66">
        <v>1084738546</v>
      </c>
      <c r="P387" s="65">
        <v>27</v>
      </c>
      <c r="Q387" s="78">
        <v>45670</v>
      </c>
      <c r="R387" s="66">
        <v>2494141000</v>
      </c>
      <c r="S387" s="78">
        <v>45699</v>
      </c>
      <c r="T387" s="68">
        <v>9000000</v>
      </c>
      <c r="U387" s="65" t="s">
        <v>87</v>
      </c>
      <c r="V387" s="68">
        <v>85467461</v>
      </c>
      <c r="W387" s="67" t="s">
        <v>9510</v>
      </c>
      <c r="X387" s="70">
        <v>45699</v>
      </c>
      <c r="Y387" s="70">
        <v>45699</v>
      </c>
      <c r="Z387" s="70" t="s">
        <v>89</v>
      </c>
      <c r="AA387" s="70">
        <v>45808</v>
      </c>
      <c r="AB387" s="49">
        <f t="shared" si="25"/>
        <v>109</v>
      </c>
      <c r="AC387" s="65">
        <v>0</v>
      </c>
      <c r="AD387" s="424">
        <v>0</v>
      </c>
      <c r="AE387" s="65">
        <v>0</v>
      </c>
      <c r="AF387" s="78" t="s">
        <v>89</v>
      </c>
      <c r="AG387" s="49">
        <f t="shared" si="26"/>
        <v>0</v>
      </c>
      <c r="AH387" s="65">
        <v>1</v>
      </c>
      <c r="AI387" s="68">
        <v>6750000</v>
      </c>
      <c r="AJ387" s="78">
        <v>45716</v>
      </c>
      <c r="AK387" s="78">
        <v>45716</v>
      </c>
      <c r="AL387" s="65">
        <v>0</v>
      </c>
      <c r="AM387" s="78" t="s">
        <v>89</v>
      </c>
      <c r="AN387" s="78" t="s">
        <v>89</v>
      </c>
      <c r="AO387" s="78" t="s">
        <v>89</v>
      </c>
      <c r="AP387" s="49">
        <f t="shared" si="27"/>
        <v>0</v>
      </c>
      <c r="AQ387" s="49">
        <f>+L387+AD387-AI387</f>
        <v>2250000</v>
      </c>
      <c r="AR387" s="65" t="s">
        <v>87</v>
      </c>
      <c r="AS387" s="68">
        <v>2250000</v>
      </c>
      <c r="AT387" s="65" t="s">
        <v>90</v>
      </c>
      <c r="AU387" s="68">
        <v>0</v>
      </c>
      <c r="AV387" s="75" t="s">
        <v>89</v>
      </c>
      <c r="AW387" s="423">
        <v>2250000</v>
      </c>
      <c r="AX387" s="79">
        <f t="shared" si="28"/>
        <v>0</v>
      </c>
      <c r="AY387" s="223">
        <f t="shared" si="29"/>
        <v>1</v>
      </c>
      <c r="AZ387" s="74">
        <v>1</v>
      </c>
      <c r="BA387" s="78">
        <v>45756</v>
      </c>
      <c r="BB387" s="65" t="s">
        <v>150</v>
      </c>
      <c r="BC387" s="66" t="s">
        <v>12915</v>
      </c>
      <c r="BD387" s="221" t="s">
        <v>87</v>
      </c>
      <c r="BE387" s="221" t="s">
        <v>87</v>
      </c>
    </row>
    <row r="388" spans="2:57" x14ac:dyDescent="0.25">
      <c r="B388" s="221">
        <v>2025</v>
      </c>
      <c r="C388" s="221">
        <v>891780111</v>
      </c>
      <c r="D388" s="221" t="s">
        <v>78</v>
      </c>
      <c r="E388" s="65" t="s">
        <v>12914</v>
      </c>
      <c r="F388" s="65" t="s">
        <v>12913</v>
      </c>
      <c r="G388" s="306">
        <v>0</v>
      </c>
      <c r="H388" s="65" t="s">
        <v>81</v>
      </c>
      <c r="I388" s="221" t="s">
        <v>82</v>
      </c>
      <c r="J388" s="220" t="s">
        <v>83</v>
      </c>
      <c r="K388" s="66" t="s">
        <v>12489</v>
      </c>
      <c r="L388" s="68">
        <v>9000000</v>
      </c>
      <c r="M388" s="221" t="s">
        <v>85</v>
      </c>
      <c r="N388" s="66" t="s">
        <v>12912</v>
      </c>
      <c r="O388" s="66">
        <v>1065647873</v>
      </c>
      <c r="P388" s="65">
        <v>27</v>
      </c>
      <c r="Q388" s="78">
        <v>45670</v>
      </c>
      <c r="R388" s="66">
        <v>2494141000</v>
      </c>
      <c r="S388" s="78">
        <v>45699</v>
      </c>
      <c r="T388" s="68">
        <v>9000000</v>
      </c>
      <c r="U388" s="65" t="s">
        <v>87</v>
      </c>
      <c r="V388" s="68">
        <v>85467461</v>
      </c>
      <c r="W388" s="67" t="s">
        <v>9510</v>
      </c>
      <c r="X388" s="70">
        <v>45699</v>
      </c>
      <c r="Y388" s="70">
        <v>45699</v>
      </c>
      <c r="Z388" s="70" t="s">
        <v>89</v>
      </c>
      <c r="AA388" s="70">
        <v>45808</v>
      </c>
      <c r="AB388" s="49">
        <f t="shared" si="25"/>
        <v>109</v>
      </c>
      <c r="AC388" s="65">
        <v>2</v>
      </c>
      <c r="AD388" s="424">
        <v>2250000</v>
      </c>
      <c r="AE388" s="65">
        <v>1</v>
      </c>
      <c r="AF388" s="78">
        <v>45838</v>
      </c>
      <c r="AG388" s="49">
        <f t="shared" si="26"/>
        <v>30</v>
      </c>
      <c r="AH388" s="65">
        <v>0</v>
      </c>
      <c r="AI388" s="68">
        <v>0</v>
      </c>
      <c r="AJ388" s="65" t="s">
        <v>89</v>
      </c>
      <c r="AK388" s="78" t="s">
        <v>89</v>
      </c>
      <c r="AL388" s="65">
        <v>0</v>
      </c>
      <c r="AM388" s="78" t="s">
        <v>89</v>
      </c>
      <c r="AN388" s="78" t="s">
        <v>89</v>
      </c>
      <c r="AO388" s="78" t="s">
        <v>89</v>
      </c>
      <c r="AP388" s="49">
        <f t="shared" si="27"/>
        <v>0</v>
      </c>
      <c r="AQ388" s="49">
        <f>+L388+AD388-AI388</f>
        <v>11250000</v>
      </c>
      <c r="AR388" s="65" t="s">
        <v>87</v>
      </c>
      <c r="AS388" s="68">
        <v>9000000</v>
      </c>
      <c r="AT388" s="65" t="s">
        <v>90</v>
      </c>
      <c r="AU388" s="68">
        <v>0</v>
      </c>
      <c r="AV388" s="75" t="s">
        <v>89</v>
      </c>
      <c r="AW388" s="423">
        <v>11250000</v>
      </c>
      <c r="AX388" s="79">
        <f t="shared" si="28"/>
        <v>0</v>
      </c>
      <c r="AY388" s="223">
        <f t="shared" si="29"/>
        <v>1</v>
      </c>
      <c r="AZ388" s="74">
        <v>1</v>
      </c>
      <c r="BA388" s="75" t="s">
        <v>89</v>
      </c>
      <c r="BB388" s="65" t="s">
        <v>103</v>
      </c>
      <c r="BC388" s="66" t="s">
        <v>12911</v>
      </c>
      <c r="BD388" s="221" t="s">
        <v>87</v>
      </c>
      <c r="BE388" s="221" t="s">
        <v>87</v>
      </c>
    </row>
    <row r="389" spans="2:57" x14ac:dyDescent="0.25">
      <c r="B389" s="221">
        <v>2025</v>
      </c>
      <c r="C389" s="221">
        <v>891780111</v>
      </c>
      <c r="D389" s="221" t="s">
        <v>78</v>
      </c>
      <c r="E389" s="65" t="s">
        <v>12910</v>
      </c>
      <c r="F389" s="65" t="s">
        <v>12909</v>
      </c>
      <c r="G389" s="306">
        <v>0</v>
      </c>
      <c r="H389" s="65" t="s">
        <v>81</v>
      </c>
      <c r="I389" s="221" t="s">
        <v>82</v>
      </c>
      <c r="J389" s="220" t="s">
        <v>83</v>
      </c>
      <c r="K389" s="66" t="s">
        <v>12530</v>
      </c>
      <c r="L389" s="68">
        <v>9000000</v>
      </c>
      <c r="M389" s="221" t="s">
        <v>85</v>
      </c>
      <c r="N389" s="66" t="s">
        <v>8420</v>
      </c>
      <c r="O389" s="66">
        <v>1082987415</v>
      </c>
      <c r="P389" s="65">
        <v>27</v>
      </c>
      <c r="Q389" s="78">
        <v>45670</v>
      </c>
      <c r="R389" s="66">
        <v>2494141000</v>
      </c>
      <c r="S389" s="78">
        <v>45699</v>
      </c>
      <c r="T389" s="68">
        <v>9000000</v>
      </c>
      <c r="U389" s="65" t="s">
        <v>87</v>
      </c>
      <c r="V389" s="68">
        <v>85459497</v>
      </c>
      <c r="W389" s="67" t="s">
        <v>540</v>
      </c>
      <c r="X389" s="70">
        <v>45699</v>
      </c>
      <c r="Y389" s="70">
        <v>45699</v>
      </c>
      <c r="Z389" s="70" t="s">
        <v>89</v>
      </c>
      <c r="AA389" s="70">
        <v>45808</v>
      </c>
      <c r="AB389" s="49">
        <f t="shared" si="25"/>
        <v>109</v>
      </c>
      <c r="AC389" s="65">
        <v>0</v>
      </c>
      <c r="AD389" s="424">
        <v>0</v>
      </c>
      <c r="AE389" s="65">
        <v>0</v>
      </c>
      <c r="AF389" s="78" t="s">
        <v>89</v>
      </c>
      <c r="AG389" s="49">
        <f t="shared" si="26"/>
        <v>0</v>
      </c>
      <c r="AH389" s="65">
        <v>0</v>
      </c>
      <c r="AI389" s="68">
        <v>0</v>
      </c>
      <c r="AJ389" s="65" t="s">
        <v>89</v>
      </c>
      <c r="AK389" s="78" t="s">
        <v>89</v>
      </c>
      <c r="AL389" s="65">
        <v>0</v>
      </c>
      <c r="AM389" s="78" t="s">
        <v>89</v>
      </c>
      <c r="AN389" s="78" t="s">
        <v>89</v>
      </c>
      <c r="AO389" s="78" t="s">
        <v>89</v>
      </c>
      <c r="AP389" s="49">
        <f t="shared" si="27"/>
        <v>0</v>
      </c>
      <c r="AQ389" s="49">
        <f>+L389+AD389-AI389</f>
        <v>9000000</v>
      </c>
      <c r="AR389" s="65" t="s">
        <v>87</v>
      </c>
      <c r="AS389" s="68">
        <v>9000000</v>
      </c>
      <c r="AT389" s="65" t="s">
        <v>90</v>
      </c>
      <c r="AU389" s="68">
        <v>0</v>
      </c>
      <c r="AV389" s="75" t="s">
        <v>89</v>
      </c>
      <c r="AW389" s="423">
        <v>9000000</v>
      </c>
      <c r="AX389" s="79">
        <f t="shared" si="28"/>
        <v>0</v>
      </c>
      <c r="AY389" s="223">
        <f t="shared" si="29"/>
        <v>1</v>
      </c>
      <c r="AZ389" s="74">
        <v>1</v>
      </c>
      <c r="BA389" s="75" t="s">
        <v>89</v>
      </c>
      <c r="BB389" s="65" t="s">
        <v>103</v>
      </c>
      <c r="BC389" s="66" t="s">
        <v>12908</v>
      </c>
      <c r="BD389" s="221" t="s">
        <v>87</v>
      </c>
      <c r="BE389" s="221" t="s">
        <v>87</v>
      </c>
    </row>
    <row r="390" spans="2:57" x14ac:dyDescent="0.25">
      <c r="B390" s="221">
        <v>2025</v>
      </c>
      <c r="C390" s="221">
        <v>891780111</v>
      </c>
      <c r="D390" s="221" t="s">
        <v>78</v>
      </c>
      <c r="E390" s="65" t="s">
        <v>12907</v>
      </c>
      <c r="F390" s="65" t="s">
        <v>12906</v>
      </c>
      <c r="G390" s="306">
        <v>0</v>
      </c>
      <c r="H390" s="65" t="s">
        <v>81</v>
      </c>
      <c r="I390" s="221" t="s">
        <v>82</v>
      </c>
      <c r="J390" s="220" t="s">
        <v>83</v>
      </c>
      <c r="K390" s="66" t="s">
        <v>12747</v>
      </c>
      <c r="L390" s="68">
        <v>9000000</v>
      </c>
      <c r="M390" s="221" t="s">
        <v>85</v>
      </c>
      <c r="N390" s="66" t="s">
        <v>10762</v>
      </c>
      <c r="O390" s="66">
        <v>1083037398</v>
      </c>
      <c r="P390" s="65">
        <v>27</v>
      </c>
      <c r="Q390" s="78">
        <v>45670</v>
      </c>
      <c r="R390" s="66">
        <v>2494141000</v>
      </c>
      <c r="S390" s="78">
        <v>45699</v>
      </c>
      <c r="T390" s="68">
        <v>9000000</v>
      </c>
      <c r="U390" s="65" t="s">
        <v>87</v>
      </c>
      <c r="V390" s="68">
        <v>85467461</v>
      </c>
      <c r="W390" s="67" t="s">
        <v>9510</v>
      </c>
      <c r="X390" s="70">
        <v>45699</v>
      </c>
      <c r="Y390" s="70">
        <v>45699</v>
      </c>
      <c r="Z390" s="70" t="s">
        <v>89</v>
      </c>
      <c r="AA390" s="70">
        <v>45808</v>
      </c>
      <c r="AB390" s="49">
        <f t="shared" si="25"/>
        <v>109</v>
      </c>
      <c r="AC390" s="65">
        <v>2</v>
      </c>
      <c r="AD390" s="424">
        <v>2250000</v>
      </c>
      <c r="AE390" s="65">
        <v>1</v>
      </c>
      <c r="AF390" s="78">
        <v>45838</v>
      </c>
      <c r="AG390" s="49">
        <f t="shared" si="26"/>
        <v>30</v>
      </c>
      <c r="AH390" s="65">
        <v>0</v>
      </c>
      <c r="AI390" s="68">
        <v>0</v>
      </c>
      <c r="AJ390" s="65" t="s">
        <v>89</v>
      </c>
      <c r="AK390" s="78" t="s">
        <v>89</v>
      </c>
      <c r="AL390" s="65">
        <v>0</v>
      </c>
      <c r="AM390" s="78" t="s">
        <v>89</v>
      </c>
      <c r="AN390" s="78" t="s">
        <v>89</v>
      </c>
      <c r="AO390" s="78" t="s">
        <v>89</v>
      </c>
      <c r="AP390" s="49">
        <f t="shared" si="27"/>
        <v>0</v>
      </c>
      <c r="AQ390" s="49">
        <f>+L390+AD390-AI390</f>
        <v>11250000</v>
      </c>
      <c r="AR390" s="65" t="s">
        <v>87</v>
      </c>
      <c r="AS390" s="68">
        <v>9000000</v>
      </c>
      <c r="AT390" s="65" t="s">
        <v>90</v>
      </c>
      <c r="AU390" s="68">
        <v>0</v>
      </c>
      <c r="AV390" s="75" t="s">
        <v>89</v>
      </c>
      <c r="AW390" s="423">
        <v>11250000</v>
      </c>
      <c r="AX390" s="79">
        <f t="shared" si="28"/>
        <v>0</v>
      </c>
      <c r="AY390" s="223">
        <f t="shared" si="29"/>
        <v>1</v>
      </c>
      <c r="AZ390" s="74">
        <v>1</v>
      </c>
      <c r="BA390" s="75" t="s">
        <v>89</v>
      </c>
      <c r="BB390" s="65" t="s">
        <v>103</v>
      </c>
      <c r="BC390" s="66" t="s">
        <v>12905</v>
      </c>
      <c r="BD390" s="221" t="s">
        <v>87</v>
      </c>
      <c r="BE390" s="221" t="s">
        <v>87</v>
      </c>
    </row>
    <row r="391" spans="2:57" x14ac:dyDescent="0.25">
      <c r="B391" s="221">
        <v>2025</v>
      </c>
      <c r="C391" s="221">
        <v>891780111</v>
      </c>
      <c r="D391" s="221" t="s">
        <v>78</v>
      </c>
      <c r="E391" s="65" t="s">
        <v>12904</v>
      </c>
      <c r="F391" s="65" t="s">
        <v>12903</v>
      </c>
      <c r="G391" s="306">
        <v>0</v>
      </c>
      <c r="H391" s="65" t="s">
        <v>81</v>
      </c>
      <c r="I391" s="221" t="s">
        <v>82</v>
      </c>
      <c r="J391" s="220" t="s">
        <v>83</v>
      </c>
      <c r="K391" s="66" t="s">
        <v>12526</v>
      </c>
      <c r="L391" s="68">
        <v>10600000</v>
      </c>
      <c r="M391" s="221" t="s">
        <v>85</v>
      </c>
      <c r="N391" s="66" t="s">
        <v>8774</v>
      </c>
      <c r="O391" s="66">
        <v>1026256729</v>
      </c>
      <c r="P391" s="65">
        <v>27</v>
      </c>
      <c r="Q391" s="78">
        <v>45670</v>
      </c>
      <c r="R391" s="66">
        <v>2494141000</v>
      </c>
      <c r="S391" s="78">
        <v>45699</v>
      </c>
      <c r="T391" s="68">
        <v>10600000</v>
      </c>
      <c r="U391" s="65" t="s">
        <v>87</v>
      </c>
      <c r="V391" s="68">
        <v>85467461</v>
      </c>
      <c r="W391" s="67" t="s">
        <v>9510</v>
      </c>
      <c r="X391" s="70">
        <v>45699</v>
      </c>
      <c r="Y391" s="70">
        <v>45699</v>
      </c>
      <c r="Z391" s="70" t="s">
        <v>89</v>
      </c>
      <c r="AA391" s="70">
        <v>45808</v>
      </c>
      <c r="AB391" s="49">
        <f t="shared" si="25"/>
        <v>109</v>
      </c>
      <c r="AC391" s="65">
        <v>2</v>
      </c>
      <c r="AD391" s="424">
        <v>1325000</v>
      </c>
      <c r="AE391" s="65">
        <v>1</v>
      </c>
      <c r="AF391" s="78">
        <v>45823</v>
      </c>
      <c r="AG391" s="49">
        <f t="shared" si="26"/>
        <v>15</v>
      </c>
      <c r="AH391" s="65">
        <v>0</v>
      </c>
      <c r="AI391" s="68">
        <v>0</v>
      </c>
      <c r="AJ391" s="65" t="s">
        <v>89</v>
      </c>
      <c r="AK391" s="78" t="s">
        <v>89</v>
      </c>
      <c r="AL391" s="65">
        <v>0</v>
      </c>
      <c r="AM391" s="78" t="s">
        <v>89</v>
      </c>
      <c r="AN391" s="78" t="s">
        <v>89</v>
      </c>
      <c r="AO391" s="78" t="s">
        <v>89</v>
      </c>
      <c r="AP391" s="49">
        <f t="shared" si="27"/>
        <v>0</v>
      </c>
      <c r="AQ391" s="49">
        <f>+L391+AD391-AI391</f>
        <v>11925000</v>
      </c>
      <c r="AR391" s="65" t="s">
        <v>87</v>
      </c>
      <c r="AS391" s="68">
        <v>10600000</v>
      </c>
      <c r="AT391" s="65" t="s">
        <v>90</v>
      </c>
      <c r="AU391" s="68">
        <v>0</v>
      </c>
      <c r="AV391" s="75" t="s">
        <v>89</v>
      </c>
      <c r="AW391" s="423">
        <v>11925000</v>
      </c>
      <c r="AX391" s="79">
        <f t="shared" si="28"/>
        <v>0</v>
      </c>
      <c r="AY391" s="223">
        <f t="shared" si="29"/>
        <v>1</v>
      </c>
      <c r="AZ391" s="74">
        <v>1</v>
      </c>
      <c r="BA391" s="75" t="s">
        <v>89</v>
      </c>
      <c r="BB391" s="65" t="s">
        <v>103</v>
      </c>
      <c r="BC391" s="66" t="s">
        <v>12902</v>
      </c>
      <c r="BD391" s="221" t="s">
        <v>87</v>
      </c>
      <c r="BE391" s="221" t="s">
        <v>87</v>
      </c>
    </row>
    <row r="392" spans="2:57" x14ac:dyDescent="0.25">
      <c r="B392" s="221">
        <v>2025</v>
      </c>
      <c r="C392" s="221">
        <v>891780111</v>
      </c>
      <c r="D392" s="221" t="s">
        <v>78</v>
      </c>
      <c r="E392" s="65" t="s">
        <v>12901</v>
      </c>
      <c r="F392" s="65" t="s">
        <v>12900</v>
      </c>
      <c r="G392" s="306">
        <v>0</v>
      </c>
      <c r="H392" s="65" t="s">
        <v>81</v>
      </c>
      <c r="I392" s="221" t="s">
        <v>82</v>
      </c>
      <c r="J392" s="220" t="s">
        <v>83</v>
      </c>
      <c r="K392" s="66" t="s">
        <v>12530</v>
      </c>
      <c r="L392" s="68">
        <v>9000000</v>
      </c>
      <c r="M392" s="221" t="s">
        <v>85</v>
      </c>
      <c r="N392" s="66" t="s">
        <v>8734</v>
      </c>
      <c r="O392" s="66">
        <v>85153423</v>
      </c>
      <c r="P392" s="65">
        <v>27</v>
      </c>
      <c r="Q392" s="78">
        <v>45670</v>
      </c>
      <c r="R392" s="66">
        <v>2494141000</v>
      </c>
      <c r="S392" s="78">
        <v>45699</v>
      </c>
      <c r="T392" s="68">
        <v>9000000</v>
      </c>
      <c r="U392" s="65" t="s">
        <v>87</v>
      </c>
      <c r="V392" s="68">
        <v>85459497</v>
      </c>
      <c r="W392" s="67" t="s">
        <v>540</v>
      </c>
      <c r="X392" s="70">
        <v>45699</v>
      </c>
      <c r="Y392" s="70">
        <v>45699</v>
      </c>
      <c r="Z392" s="70" t="s">
        <v>89</v>
      </c>
      <c r="AA392" s="70">
        <v>45808</v>
      </c>
      <c r="AB392" s="49">
        <f t="shared" ref="AB392:AB455" si="30">+IF(Z392="1800-01-01",AA392-Y392,AA392-Z392)</f>
        <v>109</v>
      </c>
      <c r="AC392" s="65">
        <v>0</v>
      </c>
      <c r="AD392" s="424">
        <v>0</v>
      </c>
      <c r="AE392" s="65">
        <v>0</v>
      </c>
      <c r="AF392" s="78" t="s">
        <v>89</v>
      </c>
      <c r="AG392" s="49">
        <f t="shared" ref="AG392:AG455" si="31">+IF(AF392="1800-01-01",0,AF392-AA392)</f>
        <v>0</v>
      </c>
      <c r="AH392" s="65">
        <v>0</v>
      </c>
      <c r="AI392" s="68">
        <v>0</v>
      </c>
      <c r="AJ392" s="65" t="s">
        <v>89</v>
      </c>
      <c r="AK392" s="78" t="s">
        <v>89</v>
      </c>
      <c r="AL392" s="65">
        <v>0</v>
      </c>
      <c r="AM392" s="78" t="s">
        <v>89</v>
      </c>
      <c r="AN392" s="78" t="s">
        <v>89</v>
      </c>
      <c r="AO392" s="78" t="s">
        <v>89</v>
      </c>
      <c r="AP392" s="49">
        <f t="shared" ref="AP392:AP455" si="32">+IF(AM392="1800-01-01",0,AN392-AM392)</f>
        <v>0</v>
      </c>
      <c r="AQ392" s="49">
        <f>+L392+AD392-AI392</f>
        <v>9000000</v>
      </c>
      <c r="AR392" s="65" t="s">
        <v>87</v>
      </c>
      <c r="AS392" s="68">
        <v>9000000</v>
      </c>
      <c r="AT392" s="65" t="s">
        <v>90</v>
      </c>
      <c r="AU392" s="68">
        <v>0</v>
      </c>
      <c r="AV392" s="75" t="s">
        <v>89</v>
      </c>
      <c r="AW392" s="423">
        <v>9000000</v>
      </c>
      <c r="AX392" s="79">
        <f t="shared" ref="AX392:AX455" si="33">AQ392-AW392</f>
        <v>0</v>
      </c>
      <c r="AY392" s="223">
        <f t="shared" ref="AY392:AY455" si="34">+IFERROR(AW392/AQ392,"_")</f>
        <v>1</v>
      </c>
      <c r="AZ392" s="74">
        <v>1</v>
      </c>
      <c r="BA392" s="75" t="s">
        <v>89</v>
      </c>
      <c r="BB392" s="65" t="s">
        <v>103</v>
      </c>
      <c r="BC392" s="66" t="s">
        <v>12899</v>
      </c>
      <c r="BD392" s="221" t="s">
        <v>87</v>
      </c>
      <c r="BE392" s="221" t="s">
        <v>87</v>
      </c>
    </row>
    <row r="393" spans="2:57" x14ac:dyDescent="0.25">
      <c r="B393" s="221">
        <v>2025</v>
      </c>
      <c r="C393" s="221">
        <v>891780111</v>
      </c>
      <c r="D393" s="221" t="s">
        <v>78</v>
      </c>
      <c r="E393" s="65" t="s">
        <v>12898</v>
      </c>
      <c r="F393" s="65" t="s">
        <v>12897</v>
      </c>
      <c r="G393" s="306">
        <v>0</v>
      </c>
      <c r="H393" s="65" t="s">
        <v>81</v>
      </c>
      <c r="I393" s="221" t="s">
        <v>82</v>
      </c>
      <c r="J393" s="220" t="s">
        <v>83</v>
      </c>
      <c r="K393" s="66" t="s">
        <v>12896</v>
      </c>
      <c r="L393" s="68">
        <v>9000000</v>
      </c>
      <c r="M393" s="221" t="s">
        <v>85</v>
      </c>
      <c r="N393" s="66" t="s">
        <v>9381</v>
      </c>
      <c r="O393" s="66">
        <v>85456053</v>
      </c>
      <c r="P393" s="65">
        <v>27</v>
      </c>
      <c r="Q393" s="78">
        <v>45670</v>
      </c>
      <c r="R393" s="66">
        <v>2494141000</v>
      </c>
      <c r="S393" s="78">
        <v>45699</v>
      </c>
      <c r="T393" s="68">
        <v>9000000</v>
      </c>
      <c r="U393" s="65" t="s">
        <v>87</v>
      </c>
      <c r="V393" s="68">
        <v>85459497</v>
      </c>
      <c r="W393" s="67" t="s">
        <v>540</v>
      </c>
      <c r="X393" s="70">
        <v>45699</v>
      </c>
      <c r="Y393" s="70">
        <v>45699</v>
      </c>
      <c r="Z393" s="70" t="s">
        <v>89</v>
      </c>
      <c r="AA393" s="70">
        <v>45808</v>
      </c>
      <c r="AB393" s="49">
        <f t="shared" si="30"/>
        <v>109</v>
      </c>
      <c r="AC393" s="65">
        <v>2</v>
      </c>
      <c r="AD393" s="424">
        <v>2250000</v>
      </c>
      <c r="AE393" s="65">
        <v>1</v>
      </c>
      <c r="AF393" s="78">
        <v>45838</v>
      </c>
      <c r="AG393" s="49">
        <f t="shared" si="31"/>
        <v>30</v>
      </c>
      <c r="AH393" s="65">
        <v>0</v>
      </c>
      <c r="AI393" s="68">
        <v>0</v>
      </c>
      <c r="AJ393" s="65" t="s">
        <v>89</v>
      </c>
      <c r="AK393" s="78" t="s">
        <v>89</v>
      </c>
      <c r="AL393" s="65">
        <v>0</v>
      </c>
      <c r="AM393" s="78" t="s">
        <v>89</v>
      </c>
      <c r="AN393" s="78" t="s">
        <v>89</v>
      </c>
      <c r="AO393" s="78" t="s">
        <v>89</v>
      </c>
      <c r="AP393" s="49">
        <f t="shared" si="32"/>
        <v>0</v>
      </c>
      <c r="AQ393" s="49">
        <f>+L393+AD393-AI393</f>
        <v>11250000</v>
      </c>
      <c r="AR393" s="65" t="s">
        <v>87</v>
      </c>
      <c r="AS393" s="68">
        <v>9000000</v>
      </c>
      <c r="AT393" s="65" t="s">
        <v>90</v>
      </c>
      <c r="AU393" s="68">
        <v>0</v>
      </c>
      <c r="AV393" s="75" t="s">
        <v>89</v>
      </c>
      <c r="AW393" s="423">
        <v>11250000</v>
      </c>
      <c r="AX393" s="79">
        <f t="shared" si="33"/>
        <v>0</v>
      </c>
      <c r="AY393" s="223">
        <f t="shared" si="34"/>
        <v>1</v>
      </c>
      <c r="AZ393" s="74">
        <v>1</v>
      </c>
      <c r="BA393" s="75" t="s">
        <v>89</v>
      </c>
      <c r="BB393" s="65" t="s">
        <v>103</v>
      </c>
      <c r="BC393" s="66" t="s">
        <v>12895</v>
      </c>
      <c r="BD393" s="221" t="s">
        <v>87</v>
      </c>
      <c r="BE393" s="221" t="s">
        <v>87</v>
      </c>
    </row>
    <row r="394" spans="2:57" x14ac:dyDescent="0.25">
      <c r="B394" s="221">
        <v>2025</v>
      </c>
      <c r="C394" s="221">
        <v>891780111</v>
      </c>
      <c r="D394" s="221" t="s">
        <v>78</v>
      </c>
      <c r="E394" s="65" t="s">
        <v>12894</v>
      </c>
      <c r="F394" s="65" t="s">
        <v>12893</v>
      </c>
      <c r="G394" s="306">
        <v>0</v>
      </c>
      <c r="H394" s="65" t="s">
        <v>81</v>
      </c>
      <c r="I394" s="221" t="s">
        <v>82</v>
      </c>
      <c r="J394" s="220" t="s">
        <v>83</v>
      </c>
      <c r="K394" s="66" t="s">
        <v>12892</v>
      </c>
      <c r="L394" s="68">
        <v>12624000</v>
      </c>
      <c r="M394" s="221" t="s">
        <v>85</v>
      </c>
      <c r="N394" s="66" t="s">
        <v>10436</v>
      </c>
      <c r="O394" s="66">
        <v>1083040669</v>
      </c>
      <c r="P394" s="65">
        <v>28</v>
      </c>
      <c r="Q394" s="78">
        <v>45670</v>
      </c>
      <c r="R394" s="66">
        <v>5573604000</v>
      </c>
      <c r="S394" s="78">
        <v>45699</v>
      </c>
      <c r="T394" s="68">
        <v>12624000</v>
      </c>
      <c r="U394" s="65" t="s">
        <v>87</v>
      </c>
      <c r="V394" s="68">
        <v>1192791759</v>
      </c>
      <c r="W394" s="67" t="s">
        <v>6391</v>
      </c>
      <c r="X394" s="70">
        <v>45699</v>
      </c>
      <c r="Y394" s="70">
        <v>45699</v>
      </c>
      <c r="Z394" s="70" t="s">
        <v>89</v>
      </c>
      <c r="AA394" s="70">
        <v>45808</v>
      </c>
      <c r="AB394" s="49">
        <f t="shared" si="30"/>
        <v>109</v>
      </c>
      <c r="AC394" s="65">
        <v>2</v>
      </c>
      <c r="AD394" s="424">
        <v>3156000</v>
      </c>
      <c r="AE394" s="65">
        <v>1</v>
      </c>
      <c r="AF394" s="78">
        <v>45838</v>
      </c>
      <c r="AG394" s="49">
        <f t="shared" si="31"/>
        <v>30</v>
      </c>
      <c r="AH394" s="65">
        <v>0</v>
      </c>
      <c r="AI394" s="68">
        <v>0</v>
      </c>
      <c r="AJ394" s="65" t="s">
        <v>89</v>
      </c>
      <c r="AK394" s="78" t="s">
        <v>89</v>
      </c>
      <c r="AL394" s="65">
        <v>0</v>
      </c>
      <c r="AM394" s="78" t="s">
        <v>89</v>
      </c>
      <c r="AN394" s="78" t="s">
        <v>89</v>
      </c>
      <c r="AO394" s="78" t="s">
        <v>89</v>
      </c>
      <c r="AP394" s="49">
        <f t="shared" si="32"/>
        <v>0</v>
      </c>
      <c r="AQ394" s="49">
        <f>+L394+AD394-AI394</f>
        <v>15780000</v>
      </c>
      <c r="AR394" s="65" t="s">
        <v>87</v>
      </c>
      <c r="AS394" s="68">
        <v>12624000</v>
      </c>
      <c r="AT394" s="65" t="s">
        <v>90</v>
      </c>
      <c r="AU394" s="68">
        <v>0</v>
      </c>
      <c r="AV394" s="75" t="s">
        <v>89</v>
      </c>
      <c r="AW394" s="423">
        <v>15780000</v>
      </c>
      <c r="AX394" s="79">
        <f t="shared" si="33"/>
        <v>0</v>
      </c>
      <c r="AY394" s="223">
        <f t="shared" si="34"/>
        <v>1</v>
      </c>
      <c r="AZ394" s="74">
        <v>1</v>
      </c>
      <c r="BA394" s="75" t="s">
        <v>89</v>
      </c>
      <c r="BB394" s="65" t="s">
        <v>103</v>
      </c>
      <c r="BC394" s="66" t="s">
        <v>12891</v>
      </c>
      <c r="BD394" s="221" t="s">
        <v>87</v>
      </c>
      <c r="BE394" s="221" t="s">
        <v>87</v>
      </c>
    </row>
    <row r="395" spans="2:57" x14ac:dyDescent="0.25">
      <c r="B395" s="221">
        <v>2025</v>
      </c>
      <c r="C395" s="221">
        <v>891780111</v>
      </c>
      <c r="D395" s="221" t="s">
        <v>78</v>
      </c>
      <c r="E395" s="65" t="s">
        <v>12890</v>
      </c>
      <c r="F395" s="65" t="s">
        <v>12889</v>
      </c>
      <c r="G395" s="306">
        <v>0</v>
      </c>
      <c r="H395" s="65" t="s">
        <v>81</v>
      </c>
      <c r="I395" s="221" t="s">
        <v>82</v>
      </c>
      <c r="J395" s="220" t="s">
        <v>83</v>
      </c>
      <c r="K395" s="66" t="s">
        <v>12888</v>
      </c>
      <c r="L395" s="68">
        <v>10600000</v>
      </c>
      <c r="M395" s="221" t="s">
        <v>85</v>
      </c>
      <c r="N395" s="66" t="s">
        <v>8760</v>
      </c>
      <c r="O395" s="66">
        <v>57463940</v>
      </c>
      <c r="P395" s="65">
        <v>27</v>
      </c>
      <c r="Q395" s="78">
        <v>45670</v>
      </c>
      <c r="R395" s="66">
        <v>2494141000</v>
      </c>
      <c r="S395" s="78">
        <v>45699</v>
      </c>
      <c r="T395" s="68">
        <v>10600000</v>
      </c>
      <c r="U395" s="65" t="s">
        <v>87</v>
      </c>
      <c r="V395" s="68">
        <v>85467461</v>
      </c>
      <c r="W395" s="67" t="s">
        <v>9510</v>
      </c>
      <c r="X395" s="70">
        <v>45699</v>
      </c>
      <c r="Y395" s="70">
        <v>45699</v>
      </c>
      <c r="Z395" s="70" t="s">
        <v>89</v>
      </c>
      <c r="AA395" s="70">
        <v>45808</v>
      </c>
      <c r="AB395" s="49">
        <f t="shared" si="30"/>
        <v>109</v>
      </c>
      <c r="AC395" s="65">
        <v>2</v>
      </c>
      <c r="AD395" s="424">
        <v>1325000</v>
      </c>
      <c r="AE395" s="65">
        <v>1</v>
      </c>
      <c r="AF395" s="78">
        <v>45823</v>
      </c>
      <c r="AG395" s="49">
        <f t="shared" si="31"/>
        <v>15</v>
      </c>
      <c r="AH395" s="65">
        <v>0</v>
      </c>
      <c r="AI395" s="68">
        <v>0</v>
      </c>
      <c r="AJ395" s="65" t="s">
        <v>89</v>
      </c>
      <c r="AK395" s="78" t="s">
        <v>89</v>
      </c>
      <c r="AL395" s="65">
        <v>0</v>
      </c>
      <c r="AM395" s="78" t="s">
        <v>89</v>
      </c>
      <c r="AN395" s="78" t="s">
        <v>89</v>
      </c>
      <c r="AO395" s="78" t="s">
        <v>89</v>
      </c>
      <c r="AP395" s="49">
        <f t="shared" si="32"/>
        <v>0</v>
      </c>
      <c r="AQ395" s="49">
        <f>+L395+AD395-AI395</f>
        <v>11925000</v>
      </c>
      <c r="AR395" s="65" t="s">
        <v>87</v>
      </c>
      <c r="AS395" s="68">
        <v>10600000</v>
      </c>
      <c r="AT395" s="65" t="s">
        <v>90</v>
      </c>
      <c r="AU395" s="68">
        <v>0</v>
      </c>
      <c r="AV395" s="75" t="s">
        <v>89</v>
      </c>
      <c r="AW395" s="423">
        <v>11925000</v>
      </c>
      <c r="AX395" s="79">
        <f t="shared" si="33"/>
        <v>0</v>
      </c>
      <c r="AY395" s="223">
        <f t="shared" si="34"/>
        <v>1</v>
      </c>
      <c r="AZ395" s="74">
        <v>1</v>
      </c>
      <c r="BA395" s="75" t="s">
        <v>89</v>
      </c>
      <c r="BB395" s="65" t="s">
        <v>103</v>
      </c>
      <c r="BC395" s="66" t="s">
        <v>12887</v>
      </c>
      <c r="BD395" s="221" t="s">
        <v>87</v>
      </c>
      <c r="BE395" s="221" t="s">
        <v>87</v>
      </c>
    </row>
    <row r="396" spans="2:57" x14ac:dyDescent="0.25">
      <c r="B396" s="221">
        <v>2025</v>
      </c>
      <c r="C396" s="221">
        <v>891780111</v>
      </c>
      <c r="D396" s="221" t="s">
        <v>78</v>
      </c>
      <c r="E396" s="65" t="s">
        <v>12886</v>
      </c>
      <c r="F396" s="65" t="s">
        <v>12885</v>
      </c>
      <c r="G396" s="306">
        <v>0</v>
      </c>
      <c r="H396" s="65" t="s">
        <v>81</v>
      </c>
      <c r="I396" s="221" t="s">
        <v>82</v>
      </c>
      <c r="J396" s="220" t="s">
        <v>83</v>
      </c>
      <c r="K396" s="66" t="s">
        <v>12884</v>
      </c>
      <c r="L396" s="68">
        <v>15560000</v>
      </c>
      <c r="M396" s="221" t="s">
        <v>85</v>
      </c>
      <c r="N396" s="66" t="s">
        <v>8873</v>
      </c>
      <c r="O396" s="66">
        <v>7634044</v>
      </c>
      <c r="P396" s="65">
        <v>28</v>
      </c>
      <c r="Q396" s="78">
        <v>45670</v>
      </c>
      <c r="R396" s="66">
        <v>5573604000</v>
      </c>
      <c r="S396" s="78">
        <v>45699</v>
      </c>
      <c r="T396" s="68">
        <v>15560000</v>
      </c>
      <c r="U396" s="65" t="s">
        <v>87</v>
      </c>
      <c r="V396" s="68">
        <v>72175281</v>
      </c>
      <c r="W396" s="67" t="s">
        <v>318</v>
      </c>
      <c r="X396" s="70">
        <v>45699</v>
      </c>
      <c r="Y396" s="70">
        <v>45699</v>
      </c>
      <c r="Z396" s="70" t="s">
        <v>89</v>
      </c>
      <c r="AA396" s="70">
        <v>45808</v>
      </c>
      <c r="AB396" s="49">
        <f t="shared" si="30"/>
        <v>109</v>
      </c>
      <c r="AC396" s="65">
        <v>2</v>
      </c>
      <c r="AD396" s="424">
        <v>3890000</v>
      </c>
      <c r="AE396" s="65">
        <v>1</v>
      </c>
      <c r="AF396" s="78">
        <v>45838</v>
      </c>
      <c r="AG396" s="49">
        <f t="shared" si="31"/>
        <v>30</v>
      </c>
      <c r="AH396" s="65">
        <v>0</v>
      </c>
      <c r="AI396" s="68">
        <v>0</v>
      </c>
      <c r="AJ396" s="65" t="s">
        <v>89</v>
      </c>
      <c r="AK396" s="78" t="s">
        <v>89</v>
      </c>
      <c r="AL396" s="65">
        <v>0</v>
      </c>
      <c r="AM396" s="78" t="s">
        <v>89</v>
      </c>
      <c r="AN396" s="78" t="s">
        <v>89</v>
      </c>
      <c r="AO396" s="78" t="s">
        <v>89</v>
      </c>
      <c r="AP396" s="49">
        <f t="shared" si="32"/>
        <v>0</v>
      </c>
      <c r="AQ396" s="49">
        <f>+L396+AD396-AI396</f>
        <v>19450000</v>
      </c>
      <c r="AR396" s="65" t="s">
        <v>87</v>
      </c>
      <c r="AS396" s="68">
        <v>15560000</v>
      </c>
      <c r="AT396" s="65" t="s">
        <v>90</v>
      </c>
      <c r="AU396" s="68">
        <v>0</v>
      </c>
      <c r="AV396" s="75" t="s">
        <v>89</v>
      </c>
      <c r="AW396" s="423">
        <v>19450000</v>
      </c>
      <c r="AX396" s="79">
        <f t="shared" si="33"/>
        <v>0</v>
      </c>
      <c r="AY396" s="223">
        <f t="shared" si="34"/>
        <v>1</v>
      </c>
      <c r="AZ396" s="74">
        <v>1</v>
      </c>
      <c r="BA396" s="75" t="s">
        <v>89</v>
      </c>
      <c r="BB396" s="65" t="s">
        <v>103</v>
      </c>
      <c r="BC396" s="66" t="s">
        <v>12883</v>
      </c>
      <c r="BD396" s="221" t="s">
        <v>87</v>
      </c>
      <c r="BE396" s="221" t="s">
        <v>87</v>
      </c>
    </row>
    <row r="397" spans="2:57" x14ac:dyDescent="0.25">
      <c r="B397" s="221">
        <v>2025</v>
      </c>
      <c r="C397" s="221">
        <v>891780111</v>
      </c>
      <c r="D397" s="221" t="s">
        <v>78</v>
      </c>
      <c r="E397" s="65" t="s">
        <v>12882</v>
      </c>
      <c r="F397" s="65" t="s">
        <v>12881</v>
      </c>
      <c r="G397" s="306">
        <v>0</v>
      </c>
      <c r="H397" s="65" t="s">
        <v>81</v>
      </c>
      <c r="I397" s="221" t="s">
        <v>82</v>
      </c>
      <c r="J397" s="220" t="s">
        <v>83</v>
      </c>
      <c r="K397" s="66" t="s">
        <v>12814</v>
      </c>
      <c r="L397" s="68">
        <v>9000000</v>
      </c>
      <c r="M397" s="221" t="s">
        <v>85</v>
      </c>
      <c r="N397" s="66" t="s">
        <v>8558</v>
      </c>
      <c r="O397" s="66">
        <v>39069270</v>
      </c>
      <c r="P397" s="65">
        <v>27</v>
      </c>
      <c r="Q397" s="78">
        <v>45670</v>
      </c>
      <c r="R397" s="66">
        <v>2494141000</v>
      </c>
      <c r="S397" s="78">
        <v>45699</v>
      </c>
      <c r="T397" s="68">
        <v>9000000</v>
      </c>
      <c r="U397" s="65" t="s">
        <v>87</v>
      </c>
      <c r="V397" s="68">
        <v>85467461</v>
      </c>
      <c r="W397" s="67" t="s">
        <v>9510</v>
      </c>
      <c r="X397" s="70">
        <v>45699</v>
      </c>
      <c r="Y397" s="70">
        <v>45699</v>
      </c>
      <c r="Z397" s="70" t="s">
        <v>89</v>
      </c>
      <c r="AA397" s="70">
        <v>45808</v>
      </c>
      <c r="AB397" s="49">
        <f t="shared" si="30"/>
        <v>109</v>
      </c>
      <c r="AC397" s="65">
        <v>0</v>
      </c>
      <c r="AD397" s="424">
        <v>0</v>
      </c>
      <c r="AE397" s="65">
        <v>0</v>
      </c>
      <c r="AF397" s="78" t="s">
        <v>89</v>
      </c>
      <c r="AG397" s="49">
        <f t="shared" si="31"/>
        <v>0</v>
      </c>
      <c r="AH397" s="65">
        <v>1</v>
      </c>
      <c r="AI397" s="68">
        <v>6750000</v>
      </c>
      <c r="AJ397" s="70">
        <v>45716</v>
      </c>
      <c r="AK397" s="78">
        <v>45716</v>
      </c>
      <c r="AL397" s="65">
        <v>0</v>
      </c>
      <c r="AM397" s="78" t="s">
        <v>89</v>
      </c>
      <c r="AN397" s="78" t="s">
        <v>89</v>
      </c>
      <c r="AO397" s="78" t="s">
        <v>89</v>
      </c>
      <c r="AP397" s="49">
        <f t="shared" si="32"/>
        <v>0</v>
      </c>
      <c r="AQ397" s="49">
        <f>+L397+AD397-AI397</f>
        <v>2250000</v>
      </c>
      <c r="AR397" s="65" t="s">
        <v>87</v>
      </c>
      <c r="AS397" s="68">
        <v>2250000</v>
      </c>
      <c r="AT397" s="65" t="s">
        <v>90</v>
      </c>
      <c r="AU397" s="68">
        <v>0</v>
      </c>
      <c r="AV397" s="75" t="s">
        <v>89</v>
      </c>
      <c r="AW397" s="423">
        <v>2250000</v>
      </c>
      <c r="AX397" s="79">
        <f t="shared" si="33"/>
        <v>0</v>
      </c>
      <c r="AY397" s="223">
        <f t="shared" si="34"/>
        <v>1</v>
      </c>
      <c r="AZ397" s="74">
        <v>1</v>
      </c>
      <c r="BA397" s="78">
        <v>45756</v>
      </c>
      <c r="BB397" s="65" t="s">
        <v>150</v>
      </c>
      <c r="BC397" s="66" t="s">
        <v>12880</v>
      </c>
      <c r="BD397" s="221" t="s">
        <v>87</v>
      </c>
      <c r="BE397" s="221" t="s">
        <v>87</v>
      </c>
    </row>
    <row r="398" spans="2:57" x14ac:dyDescent="0.25">
      <c r="B398" s="221">
        <v>2025</v>
      </c>
      <c r="C398" s="221">
        <v>891780111</v>
      </c>
      <c r="D398" s="221" t="s">
        <v>78</v>
      </c>
      <c r="E398" s="65" t="s">
        <v>12879</v>
      </c>
      <c r="F398" s="65" t="s">
        <v>12878</v>
      </c>
      <c r="G398" s="306">
        <v>0</v>
      </c>
      <c r="H398" s="65" t="s">
        <v>81</v>
      </c>
      <c r="I398" s="221" t="s">
        <v>82</v>
      </c>
      <c r="J398" s="220" t="s">
        <v>83</v>
      </c>
      <c r="K398" s="66" t="s">
        <v>12877</v>
      </c>
      <c r="L398" s="68">
        <v>10600000</v>
      </c>
      <c r="M398" s="221" t="s">
        <v>85</v>
      </c>
      <c r="N398" s="66" t="s">
        <v>12876</v>
      </c>
      <c r="O398" s="66">
        <v>12597246</v>
      </c>
      <c r="P398" s="65">
        <v>27</v>
      </c>
      <c r="Q398" s="78">
        <v>45670</v>
      </c>
      <c r="R398" s="66">
        <v>2494141000</v>
      </c>
      <c r="S398" s="78">
        <v>45699</v>
      </c>
      <c r="T398" s="68">
        <v>10600000</v>
      </c>
      <c r="U398" s="65" t="s">
        <v>87</v>
      </c>
      <c r="V398" s="68">
        <v>85467461</v>
      </c>
      <c r="W398" s="67" t="s">
        <v>9510</v>
      </c>
      <c r="X398" s="70">
        <v>45699</v>
      </c>
      <c r="Y398" s="70">
        <v>45699</v>
      </c>
      <c r="Z398" s="70" t="s">
        <v>89</v>
      </c>
      <c r="AA398" s="70">
        <v>45808</v>
      </c>
      <c r="AB398" s="49">
        <f t="shared" si="30"/>
        <v>109</v>
      </c>
      <c r="AC398" s="65">
        <v>2</v>
      </c>
      <c r="AD398" s="424">
        <v>2650000</v>
      </c>
      <c r="AE398" s="65">
        <v>1</v>
      </c>
      <c r="AF398" s="78">
        <v>45838</v>
      </c>
      <c r="AG398" s="49">
        <f t="shared" si="31"/>
        <v>30</v>
      </c>
      <c r="AH398" s="65">
        <v>0</v>
      </c>
      <c r="AI398" s="68">
        <v>0</v>
      </c>
      <c r="AJ398" s="65" t="s">
        <v>89</v>
      </c>
      <c r="AK398" s="78" t="s">
        <v>89</v>
      </c>
      <c r="AL398" s="65">
        <v>0</v>
      </c>
      <c r="AM398" s="78" t="s">
        <v>89</v>
      </c>
      <c r="AN398" s="78" t="s">
        <v>89</v>
      </c>
      <c r="AO398" s="78" t="s">
        <v>89</v>
      </c>
      <c r="AP398" s="49">
        <f t="shared" si="32"/>
        <v>0</v>
      </c>
      <c r="AQ398" s="49">
        <f>+L398+AD398-AI398</f>
        <v>13250000</v>
      </c>
      <c r="AR398" s="65" t="s">
        <v>87</v>
      </c>
      <c r="AS398" s="68">
        <v>10600000</v>
      </c>
      <c r="AT398" s="65" t="s">
        <v>90</v>
      </c>
      <c r="AU398" s="68">
        <v>0</v>
      </c>
      <c r="AV398" s="75" t="s">
        <v>89</v>
      </c>
      <c r="AW398" s="423">
        <v>13250000</v>
      </c>
      <c r="AX398" s="79">
        <f t="shared" si="33"/>
        <v>0</v>
      </c>
      <c r="AY398" s="223">
        <f t="shared" si="34"/>
        <v>1</v>
      </c>
      <c r="AZ398" s="74">
        <v>1</v>
      </c>
      <c r="BA398" s="75" t="s">
        <v>89</v>
      </c>
      <c r="BB398" s="65" t="s">
        <v>103</v>
      </c>
      <c r="BC398" s="66" t="s">
        <v>12875</v>
      </c>
      <c r="BD398" s="221" t="s">
        <v>87</v>
      </c>
      <c r="BE398" s="221" t="s">
        <v>87</v>
      </c>
    </row>
    <row r="399" spans="2:57" x14ac:dyDescent="0.25">
      <c r="B399" s="221">
        <v>2025</v>
      </c>
      <c r="C399" s="221">
        <v>891780111</v>
      </c>
      <c r="D399" s="221" t="s">
        <v>78</v>
      </c>
      <c r="E399" s="65" t="s">
        <v>12874</v>
      </c>
      <c r="F399" s="65" t="s">
        <v>12873</v>
      </c>
      <c r="G399" s="306">
        <v>0</v>
      </c>
      <c r="H399" s="65" t="s">
        <v>81</v>
      </c>
      <c r="I399" s="221" t="s">
        <v>82</v>
      </c>
      <c r="J399" s="220" t="s">
        <v>83</v>
      </c>
      <c r="K399" s="66" t="s">
        <v>12489</v>
      </c>
      <c r="L399" s="68">
        <v>10600000</v>
      </c>
      <c r="M399" s="221" t="s">
        <v>85</v>
      </c>
      <c r="N399" s="66" t="s">
        <v>8764</v>
      </c>
      <c r="O399" s="66">
        <v>1082886999</v>
      </c>
      <c r="P399" s="65">
        <v>27</v>
      </c>
      <c r="Q399" s="78">
        <v>45670</v>
      </c>
      <c r="R399" s="66">
        <v>2494141000</v>
      </c>
      <c r="S399" s="78">
        <v>45699</v>
      </c>
      <c r="T399" s="68">
        <v>10600000</v>
      </c>
      <c r="U399" s="65" t="s">
        <v>87</v>
      </c>
      <c r="V399" s="68">
        <v>85467461</v>
      </c>
      <c r="W399" s="67" t="s">
        <v>9510</v>
      </c>
      <c r="X399" s="70">
        <v>45699</v>
      </c>
      <c r="Y399" s="70">
        <v>45699</v>
      </c>
      <c r="Z399" s="70" t="s">
        <v>89</v>
      </c>
      <c r="AA399" s="70">
        <v>45808</v>
      </c>
      <c r="AB399" s="49">
        <f t="shared" si="30"/>
        <v>109</v>
      </c>
      <c r="AC399" s="65">
        <v>2</v>
      </c>
      <c r="AD399" s="424">
        <v>1325000</v>
      </c>
      <c r="AE399" s="65">
        <v>1</v>
      </c>
      <c r="AF399" s="78">
        <v>45823</v>
      </c>
      <c r="AG399" s="49">
        <f t="shared" si="31"/>
        <v>15</v>
      </c>
      <c r="AH399" s="65">
        <v>0</v>
      </c>
      <c r="AI399" s="68">
        <v>0</v>
      </c>
      <c r="AJ399" s="65" t="s">
        <v>89</v>
      </c>
      <c r="AK399" s="78" t="s">
        <v>89</v>
      </c>
      <c r="AL399" s="65">
        <v>0</v>
      </c>
      <c r="AM399" s="78" t="s">
        <v>89</v>
      </c>
      <c r="AN399" s="78" t="s">
        <v>89</v>
      </c>
      <c r="AO399" s="78" t="s">
        <v>89</v>
      </c>
      <c r="AP399" s="49">
        <f t="shared" si="32"/>
        <v>0</v>
      </c>
      <c r="AQ399" s="49">
        <f>+L399+AD399-AI399</f>
        <v>11925000</v>
      </c>
      <c r="AR399" s="65" t="s">
        <v>87</v>
      </c>
      <c r="AS399" s="68">
        <v>10600000</v>
      </c>
      <c r="AT399" s="65" t="s">
        <v>90</v>
      </c>
      <c r="AU399" s="68">
        <v>0</v>
      </c>
      <c r="AV399" s="75" t="s">
        <v>89</v>
      </c>
      <c r="AW399" s="423">
        <v>11925000</v>
      </c>
      <c r="AX399" s="79">
        <f t="shared" si="33"/>
        <v>0</v>
      </c>
      <c r="AY399" s="223">
        <f t="shared" si="34"/>
        <v>1</v>
      </c>
      <c r="AZ399" s="74">
        <v>1</v>
      </c>
      <c r="BA399" s="75" t="s">
        <v>89</v>
      </c>
      <c r="BB399" s="65" t="s">
        <v>103</v>
      </c>
      <c r="BC399" s="66" t="s">
        <v>12872</v>
      </c>
      <c r="BD399" s="221" t="s">
        <v>87</v>
      </c>
      <c r="BE399" s="221" t="s">
        <v>87</v>
      </c>
    </row>
    <row r="400" spans="2:57" x14ac:dyDescent="0.25">
      <c r="B400" s="221">
        <v>2025</v>
      </c>
      <c r="C400" s="221">
        <v>891780111</v>
      </c>
      <c r="D400" s="221" t="s">
        <v>78</v>
      </c>
      <c r="E400" s="65" t="s">
        <v>12871</v>
      </c>
      <c r="F400" s="65" t="s">
        <v>12870</v>
      </c>
      <c r="G400" s="306">
        <v>0</v>
      </c>
      <c r="H400" s="65" t="s">
        <v>81</v>
      </c>
      <c r="I400" s="221" t="s">
        <v>127</v>
      </c>
      <c r="J400" s="220" t="s">
        <v>83</v>
      </c>
      <c r="K400" s="66" t="s">
        <v>12623</v>
      </c>
      <c r="L400" s="68">
        <v>9400000</v>
      </c>
      <c r="M400" s="221" t="s">
        <v>85</v>
      </c>
      <c r="N400" s="66" t="s">
        <v>8609</v>
      </c>
      <c r="O400" s="66">
        <v>1082975397</v>
      </c>
      <c r="P400" s="65">
        <v>307</v>
      </c>
      <c r="Q400" s="78">
        <v>45698</v>
      </c>
      <c r="R400" s="66">
        <v>65800000</v>
      </c>
      <c r="S400" s="78">
        <v>45699</v>
      </c>
      <c r="T400" s="68">
        <v>9400000</v>
      </c>
      <c r="U400" s="65" t="s">
        <v>87</v>
      </c>
      <c r="V400" s="68">
        <v>36726018</v>
      </c>
      <c r="W400" s="67" t="s">
        <v>8590</v>
      </c>
      <c r="X400" s="70">
        <v>45699</v>
      </c>
      <c r="Y400" s="70">
        <v>45699</v>
      </c>
      <c r="Z400" s="70" t="s">
        <v>89</v>
      </c>
      <c r="AA400" s="70">
        <v>45808</v>
      </c>
      <c r="AB400" s="49">
        <f t="shared" si="30"/>
        <v>109</v>
      </c>
      <c r="AC400" s="65">
        <v>0</v>
      </c>
      <c r="AD400" s="424">
        <v>0</v>
      </c>
      <c r="AE400" s="65">
        <v>0</v>
      </c>
      <c r="AF400" s="78" t="s">
        <v>89</v>
      </c>
      <c r="AG400" s="49">
        <f t="shared" si="31"/>
        <v>0</v>
      </c>
      <c r="AH400" s="65">
        <v>0</v>
      </c>
      <c r="AI400" s="68">
        <v>0</v>
      </c>
      <c r="AJ400" s="65" t="s">
        <v>89</v>
      </c>
      <c r="AK400" s="78" t="s">
        <v>89</v>
      </c>
      <c r="AL400" s="65">
        <v>0</v>
      </c>
      <c r="AM400" s="78" t="s">
        <v>89</v>
      </c>
      <c r="AN400" s="78" t="s">
        <v>89</v>
      </c>
      <c r="AO400" s="78" t="s">
        <v>89</v>
      </c>
      <c r="AP400" s="49">
        <f t="shared" si="32"/>
        <v>0</v>
      </c>
      <c r="AQ400" s="49">
        <f>+L400+AD400-AI400</f>
        <v>9400000</v>
      </c>
      <c r="AR400" s="65" t="s">
        <v>87</v>
      </c>
      <c r="AS400" s="68">
        <v>9400000</v>
      </c>
      <c r="AT400" s="65" t="s">
        <v>90</v>
      </c>
      <c r="AU400" s="68">
        <v>0</v>
      </c>
      <c r="AV400" s="75" t="s">
        <v>89</v>
      </c>
      <c r="AW400" s="423">
        <v>9400000</v>
      </c>
      <c r="AX400" s="79">
        <f t="shared" si="33"/>
        <v>0</v>
      </c>
      <c r="AY400" s="223">
        <f t="shared" si="34"/>
        <v>1</v>
      </c>
      <c r="AZ400" s="74">
        <v>1</v>
      </c>
      <c r="BA400" s="75" t="s">
        <v>89</v>
      </c>
      <c r="BB400" s="65" t="s">
        <v>103</v>
      </c>
      <c r="BC400" s="66" t="s">
        <v>12869</v>
      </c>
      <c r="BD400" s="221" t="s">
        <v>87</v>
      </c>
      <c r="BE400" s="221" t="s">
        <v>87</v>
      </c>
    </row>
    <row r="401" spans="2:57" x14ac:dyDescent="0.25">
      <c r="B401" s="221">
        <v>2025</v>
      </c>
      <c r="C401" s="221">
        <v>891780111</v>
      </c>
      <c r="D401" s="221" t="s">
        <v>78</v>
      </c>
      <c r="E401" s="65" t="s">
        <v>12868</v>
      </c>
      <c r="F401" s="65" t="s">
        <v>12867</v>
      </c>
      <c r="G401" s="306">
        <v>0</v>
      </c>
      <c r="H401" s="65" t="s">
        <v>81</v>
      </c>
      <c r="I401" s="221" t="s">
        <v>82</v>
      </c>
      <c r="J401" s="220" t="s">
        <v>83</v>
      </c>
      <c r="K401" s="66" t="s">
        <v>12866</v>
      </c>
      <c r="L401" s="68">
        <v>12624000</v>
      </c>
      <c r="M401" s="221" t="s">
        <v>85</v>
      </c>
      <c r="N401" s="66" t="s">
        <v>9070</v>
      </c>
      <c r="O401" s="66">
        <v>1083038425</v>
      </c>
      <c r="P401" s="65">
        <v>28</v>
      </c>
      <c r="Q401" s="78">
        <v>45670</v>
      </c>
      <c r="R401" s="66">
        <v>5573604000</v>
      </c>
      <c r="S401" s="78">
        <v>45699</v>
      </c>
      <c r="T401" s="68">
        <v>12624000</v>
      </c>
      <c r="U401" s="65" t="s">
        <v>87</v>
      </c>
      <c r="V401" s="68">
        <v>85467461</v>
      </c>
      <c r="W401" s="67" t="s">
        <v>9510</v>
      </c>
      <c r="X401" s="70">
        <v>45699</v>
      </c>
      <c r="Y401" s="70">
        <v>45699</v>
      </c>
      <c r="Z401" s="70" t="s">
        <v>89</v>
      </c>
      <c r="AA401" s="70">
        <v>45808</v>
      </c>
      <c r="AB401" s="49">
        <f t="shared" si="30"/>
        <v>109</v>
      </c>
      <c r="AC401" s="65">
        <v>2</v>
      </c>
      <c r="AD401" s="424">
        <v>3156000</v>
      </c>
      <c r="AE401" s="65">
        <v>1</v>
      </c>
      <c r="AF401" s="78">
        <v>45838</v>
      </c>
      <c r="AG401" s="49">
        <f t="shared" si="31"/>
        <v>30</v>
      </c>
      <c r="AH401" s="65">
        <v>0</v>
      </c>
      <c r="AI401" s="68">
        <v>0</v>
      </c>
      <c r="AJ401" s="65" t="s">
        <v>89</v>
      </c>
      <c r="AK401" s="78" t="s">
        <v>89</v>
      </c>
      <c r="AL401" s="65">
        <v>0</v>
      </c>
      <c r="AM401" s="78" t="s">
        <v>89</v>
      </c>
      <c r="AN401" s="78" t="s">
        <v>89</v>
      </c>
      <c r="AO401" s="78" t="s">
        <v>89</v>
      </c>
      <c r="AP401" s="49">
        <f t="shared" si="32"/>
        <v>0</v>
      </c>
      <c r="AQ401" s="49">
        <f>+L401+AD401-AI401</f>
        <v>15780000</v>
      </c>
      <c r="AR401" s="65" t="s">
        <v>87</v>
      </c>
      <c r="AS401" s="68">
        <v>12624000</v>
      </c>
      <c r="AT401" s="65" t="s">
        <v>90</v>
      </c>
      <c r="AU401" s="68">
        <v>0</v>
      </c>
      <c r="AV401" s="75" t="s">
        <v>89</v>
      </c>
      <c r="AW401" s="423">
        <v>15780000</v>
      </c>
      <c r="AX401" s="79">
        <f t="shared" si="33"/>
        <v>0</v>
      </c>
      <c r="AY401" s="223">
        <f t="shared" si="34"/>
        <v>1</v>
      </c>
      <c r="AZ401" s="74">
        <v>1</v>
      </c>
      <c r="BA401" s="75" t="s">
        <v>89</v>
      </c>
      <c r="BB401" s="65" t="s">
        <v>103</v>
      </c>
      <c r="BC401" s="66" t="s">
        <v>12865</v>
      </c>
      <c r="BD401" s="221" t="s">
        <v>87</v>
      </c>
      <c r="BE401" s="221" t="s">
        <v>87</v>
      </c>
    </row>
    <row r="402" spans="2:57" x14ac:dyDescent="0.25">
      <c r="B402" s="221">
        <v>2025</v>
      </c>
      <c r="C402" s="221">
        <v>891780111</v>
      </c>
      <c r="D402" s="221" t="s">
        <v>78</v>
      </c>
      <c r="E402" s="65" t="s">
        <v>12864</v>
      </c>
      <c r="F402" s="65" t="s">
        <v>12863</v>
      </c>
      <c r="G402" s="306">
        <v>0</v>
      </c>
      <c r="H402" s="65" t="s">
        <v>81</v>
      </c>
      <c r="I402" s="221" t="s">
        <v>82</v>
      </c>
      <c r="J402" s="220" t="s">
        <v>83</v>
      </c>
      <c r="K402" s="66" t="s">
        <v>12862</v>
      </c>
      <c r="L402" s="68">
        <v>9000000</v>
      </c>
      <c r="M402" s="221" t="s">
        <v>85</v>
      </c>
      <c r="N402" s="66" t="s">
        <v>8574</v>
      </c>
      <c r="O402" s="66">
        <v>1082410646</v>
      </c>
      <c r="P402" s="65">
        <v>27</v>
      </c>
      <c r="Q402" s="78">
        <v>45670</v>
      </c>
      <c r="R402" s="66">
        <v>2494141000</v>
      </c>
      <c r="S402" s="78">
        <v>45699</v>
      </c>
      <c r="T402" s="68">
        <v>9000000</v>
      </c>
      <c r="U402" s="65" t="s">
        <v>87</v>
      </c>
      <c r="V402" s="68">
        <v>85467461</v>
      </c>
      <c r="W402" s="67" t="s">
        <v>9510</v>
      </c>
      <c r="X402" s="70">
        <v>45699</v>
      </c>
      <c r="Y402" s="70">
        <v>45699</v>
      </c>
      <c r="Z402" s="70" t="s">
        <v>89</v>
      </c>
      <c r="AA402" s="70">
        <v>45808</v>
      </c>
      <c r="AB402" s="49">
        <f t="shared" si="30"/>
        <v>109</v>
      </c>
      <c r="AC402" s="65">
        <v>2</v>
      </c>
      <c r="AD402" s="424">
        <v>1125000</v>
      </c>
      <c r="AE402" s="65">
        <v>1</v>
      </c>
      <c r="AF402" s="78">
        <v>45823</v>
      </c>
      <c r="AG402" s="49">
        <f t="shared" si="31"/>
        <v>15</v>
      </c>
      <c r="AH402" s="65">
        <v>0</v>
      </c>
      <c r="AI402" s="68">
        <v>0</v>
      </c>
      <c r="AJ402" s="65" t="s">
        <v>89</v>
      </c>
      <c r="AK402" s="78" t="s">
        <v>89</v>
      </c>
      <c r="AL402" s="65">
        <v>0</v>
      </c>
      <c r="AM402" s="78" t="s">
        <v>89</v>
      </c>
      <c r="AN402" s="78" t="s">
        <v>89</v>
      </c>
      <c r="AO402" s="78" t="s">
        <v>89</v>
      </c>
      <c r="AP402" s="49">
        <f t="shared" si="32"/>
        <v>0</v>
      </c>
      <c r="AQ402" s="49">
        <f>+L402+AD402-AI402</f>
        <v>10125000</v>
      </c>
      <c r="AR402" s="65" t="s">
        <v>87</v>
      </c>
      <c r="AS402" s="68">
        <v>9000000</v>
      </c>
      <c r="AT402" s="65" t="s">
        <v>90</v>
      </c>
      <c r="AU402" s="68">
        <v>0</v>
      </c>
      <c r="AV402" s="75" t="s">
        <v>89</v>
      </c>
      <c r="AW402" s="423">
        <v>10125000</v>
      </c>
      <c r="AX402" s="79">
        <f t="shared" si="33"/>
        <v>0</v>
      </c>
      <c r="AY402" s="223">
        <f t="shared" si="34"/>
        <v>1</v>
      </c>
      <c r="AZ402" s="74">
        <v>1</v>
      </c>
      <c r="BA402" s="75" t="s">
        <v>89</v>
      </c>
      <c r="BB402" s="65" t="s">
        <v>103</v>
      </c>
      <c r="BC402" s="66" t="s">
        <v>12861</v>
      </c>
      <c r="BD402" s="221" t="s">
        <v>87</v>
      </c>
      <c r="BE402" s="221" t="s">
        <v>87</v>
      </c>
    </row>
    <row r="403" spans="2:57" x14ac:dyDescent="0.25">
      <c r="B403" s="221">
        <v>2025</v>
      </c>
      <c r="C403" s="221">
        <v>891780111</v>
      </c>
      <c r="D403" s="221" t="s">
        <v>78</v>
      </c>
      <c r="E403" s="65" t="s">
        <v>12860</v>
      </c>
      <c r="F403" s="65" t="s">
        <v>12859</v>
      </c>
      <c r="G403" s="306">
        <v>0</v>
      </c>
      <c r="H403" s="65" t="s">
        <v>81</v>
      </c>
      <c r="I403" s="221" t="s">
        <v>82</v>
      </c>
      <c r="J403" s="220" t="s">
        <v>83</v>
      </c>
      <c r="K403" s="66" t="s">
        <v>12858</v>
      </c>
      <c r="L403" s="68">
        <v>13888000</v>
      </c>
      <c r="M403" s="221" t="s">
        <v>85</v>
      </c>
      <c r="N403" s="66" t="s">
        <v>10306</v>
      </c>
      <c r="O403" s="66">
        <v>1143142377</v>
      </c>
      <c r="P403" s="65">
        <v>28</v>
      </c>
      <c r="Q403" s="78">
        <v>45670</v>
      </c>
      <c r="R403" s="66">
        <v>5573604000</v>
      </c>
      <c r="S403" s="78">
        <v>45699</v>
      </c>
      <c r="T403" s="68">
        <v>13888000</v>
      </c>
      <c r="U403" s="65" t="s">
        <v>87</v>
      </c>
      <c r="V403" s="68">
        <v>1192791759</v>
      </c>
      <c r="W403" s="67" t="s">
        <v>6391</v>
      </c>
      <c r="X403" s="70">
        <v>45699</v>
      </c>
      <c r="Y403" s="70">
        <v>45699</v>
      </c>
      <c r="Z403" s="70" t="s">
        <v>89</v>
      </c>
      <c r="AA403" s="70">
        <v>45808</v>
      </c>
      <c r="AB403" s="49">
        <f t="shared" si="30"/>
        <v>109</v>
      </c>
      <c r="AC403" s="65">
        <v>2</v>
      </c>
      <c r="AD403" s="424">
        <v>3472000</v>
      </c>
      <c r="AE403" s="65">
        <v>1</v>
      </c>
      <c r="AF403" s="78">
        <v>45838</v>
      </c>
      <c r="AG403" s="49">
        <f t="shared" si="31"/>
        <v>30</v>
      </c>
      <c r="AH403" s="65">
        <v>0</v>
      </c>
      <c r="AI403" s="68">
        <v>0</v>
      </c>
      <c r="AJ403" s="65" t="s">
        <v>89</v>
      </c>
      <c r="AK403" s="78" t="s">
        <v>89</v>
      </c>
      <c r="AL403" s="65">
        <v>0</v>
      </c>
      <c r="AM403" s="78" t="s">
        <v>89</v>
      </c>
      <c r="AN403" s="78" t="s">
        <v>89</v>
      </c>
      <c r="AO403" s="78" t="s">
        <v>89</v>
      </c>
      <c r="AP403" s="49">
        <f t="shared" si="32"/>
        <v>0</v>
      </c>
      <c r="AQ403" s="49">
        <f>+L403+AD403-AI403</f>
        <v>17360000</v>
      </c>
      <c r="AR403" s="65" t="s">
        <v>87</v>
      </c>
      <c r="AS403" s="68">
        <v>13888000</v>
      </c>
      <c r="AT403" s="65" t="s">
        <v>90</v>
      </c>
      <c r="AU403" s="68">
        <v>0</v>
      </c>
      <c r="AV403" s="75" t="s">
        <v>89</v>
      </c>
      <c r="AW403" s="423">
        <v>17360000</v>
      </c>
      <c r="AX403" s="79">
        <f t="shared" si="33"/>
        <v>0</v>
      </c>
      <c r="AY403" s="223">
        <f t="shared" si="34"/>
        <v>1</v>
      </c>
      <c r="AZ403" s="74">
        <v>1</v>
      </c>
      <c r="BA403" s="75" t="s">
        <v>89</v>
      </c>
      <c r="BB403" s="65" t="s">
        <v>103</v>
      </c>
      <c r="BC403" s="66" t="s">
        <v>12857</v>
      </c>
      <c r="BD403" s="221" t="s">
        <v>87</v>
      </c>
      <c r="BE403" s="221" t="s">
        <v>87</v>
      </c>
    </row>
    <row r="404" spans="2:57" x14ac:dyDescent="0.25">
      <c r="B404" s="221">
        <v>2025</v>
      </c>
      <c r="C404" s="221">
        <v>891780111</v>
      </c>
      <c r="D404" s="221" t="s">
        <v>78</v>
      </c>
      <c r="E404" s="65" t="s">
        <v>12856</v>
      </c>
      <c r="F404" s="65" t="s">
        <v>12855</v>
      </c>
      <c r="G404" s="306">
        <v>0</v>
      </c>
      <c r="H404" s="65" t="s">
        <v>81</v>
      </c>
      <c r="I404" s="221" t="s">
        <v>82</v>
      </c>
      <c r="J404" s="220" t="s">
        <v>83</v>
      </c>
      <c r="K404" s="66" t="s">
        <v>12854</v>
      </c>
      <c r="L404" s="68">
        <v>26800000</v>
      </c>
      <c r="M404" s="221" t="s">
        <v>85</v>
      </c>
      <c r="N404" s="66" t="s">
        <v>8690</v>
      </c>
      <c r="O404" s="66">
        <v>12625892</v>
      </c>
      <c r="P404" s="65">
        <v>28</v>
      </c>
      <c r="Q404" s="78">
        <v>45670</v>
      </c>
      <c r="R404" s="66">
        <v>5573604000</v>
      </c>
      <c r="S404" s="78">
        <v>45699</v>
      </c>
      <c r="T404" s="68">
        <v>26800000</v>
      </c>
      <c r="U404" s="65" t="s">
        <v>87</v>
      </c>
      <c r="V404" s="68">
        <v>12621405</v>
      </c>
      <c r="W404" s="67" t="s">
        <v>8409</v>
      </c>
      <c r="X404" s="70">
        <v>45699</v>
      </c>
      <c r="Y404" s="70">
        <v>45699</v>
      </c>
      <c r="Z404" s="70" t="s">
        <v>89</v>
      </c>
      <c r="AA404" s="70">
        <v>45808</v>
      </c>
      <c r="AB404" s="49">
        <f t="shared" si="30"/>
        <v>109</v>
      </c>
      <c r="AC404" s="65">
        <v>2</v>
      </c>
      <c r="AD404" s="424">
        <v>6700000</v>
      </c>
      <c r="AE404" s="65">
        <v>1</v>
      </c>
      <c r="AF404" s="78">
        <v>45838</v>
      </c>
      <c r="AG404" s="49">
        <f t="shared" si="31"/>
        <v>30</v>
      </c>
      <c r="AH404" s="65">
        <v>0</v>
      </c>
      <c r="AI404" s="68">
        <v>0</v>
      </c>
      <c r="AJ404" s="65" t="s">
        <v>89</v>
      </c>
      <c r="AK404" s="78" t="s">
        <v>89</v>
      </c>
      <c r="AL404" s="65">
        <v>0</v>
      </c>
      <c r="AM404" s="78" t="s">
        <v>89</v>
      </c>
      <c r="AN404" s="78" t="s">
        <v>89</v>
      </c>
      <c r="AO404" s="78" t="s">
        <v>89</v>
      </c>
      <c r="AP404" s="49">
        <f t="shared" si="32"/>
        <v>0</v>
      </c>
      <c r="AQ404" s="49">
        <f>+L404+AD404-AI404</f>
        <v>33500000</v>
      </c>
      <c r="AR404" s="65" t="s">
        <v>87</v>
      </c>
      <c r="AS404" s="68">
        <v>26800000</v>
      </c>
      <c r="AT404" s="65" t="s">
        <v>90</v>
      </c>
      <c r="AU404" s="68">
        <v>0</v>
      </c>
      <c r="AV404" s="75" t="s">
        <v>89</v>
      </c>
      <c r="AW404" s="423">
        <v>33500000</v>
      </c>
      <c r="AX404" s="79">
        <f t="shared" si="33"/>
        <v>0</v>
      </c>
      <c r="AY404" s="223">
        <f t="shared" si="34"/>
        <v>1</v>
      </c>
      <c r="AZ404" s="74">
        <v>1</v>
      </c>
      <c r="BA404" s="75" t="s">
        <v>89</v>
      </c>
      <c r="BB404" s="65" t="s">
        <v>103</v>
      </c>
      <c r="BC404" s="66" t="s">
        <v>12853</v>
      </c>
      <c r="BD404" s="221" t="s">
        <v>87</v>
      </c>
      <c r="BE404" s="221" t="s">
        <v>87</v>
      </c>
    </row>
    <row r="405" spans="2:57" x14ac:dyDescent="0.25">
      <c r="B405" s="221">
        <v>2025</v>
      </c>
      <c r="C405" s="221">
        <v>891780111</v>
      </c>
      <c r="D405" s="221" t="s">
        <v>78</v>
      </c>
      <c r="E405" s="65" t="s">
        <v>12852</v>
      </c>
      <c r="F405" s="65" t="s">
        <v>12851</v>
      </c>
      <c r="G405" s="306">
        <v>0</v>
      </c>
      <c r="H405" s="65" t="s">
        <v>81</v>
      </c>
      <c r="I405" s="221" t="s">
        <v>82</v>
      </c>
      <c r="J405" s="220" t="s">
        <v>83</v>
      </c>
      <c r="K405" s="66" t="s">
        <v>12850</v>
      </c>
      <c r="L405" s="68">
        <v>11400000</v>
      </c>
      <c r="M405" s="221" t="s">
        <v>85</v>
      </c>
      <c r="N405" s="66" t="s">
        <v>9643</v>
      </c>
      <c r="O405" s="66">
        <v>1082997554</v>
      </c>
      <c r="P405" s="65">
        <v>28</v>
      </c>
      <c r="Q405" s="78">
        <v>45670</v>
      </c>
      <c r="R405" s="66">
        <v>5573604000</v>
      </c>
      <c r="S405" s="78">
        <v>45699</v>
      </c>
      <c r="T405" s="68">
        <v>11400000</v>
      </c>
      <c r="U405" s="65" t="s">
        <v>87</v>
      </c>
      <c r="V405" s="68">
        <v>1098669877</v>
      </c>
      <c r="W405" s="67" t="s">
        <v>9498</v>
      </c>
      <c r="X405" s="70">
        <v>45699</v>
      </c>
      <c r="Y405" s="70">
        <v>45699</v>
      </c>
      <c r="Z405" s="70" t="s">
        <v>89</v>
      </c>
      <c r="AA405" s="70">
        <v>45808</v>
      </c>
      <c r="AB405" s="49">
        <f t="shared" si="30"/>
        <v>109</v>
      </c>
      <c r="AC405" s="65">
        <v>2</v>
      </c>
      <c r="AD405" s="424">
        <v>2850000</v>
      </c>
      <c r="AE405" s="65">
        <v>1</v>
      </c>
      <c r="AF405" s="78">
        <v>45838</v>
      </c>
      <c r="AG405" s="49">
        <f t="shared" si="31"/>
        <v>30</v>
      </c>
      <c r="AH405" s="65">
        <v>0</v>
      </c>
      <c r="AI405" s="68">
        <v>0</v>
      </c>
      <c r="AJ405" s="65" t="s">
        <v>89</v>
      </c>
      <c r="AK405" s="78" t="s">
        <v>89</v>
      </c>
      <c r="AL405" s="65">
        <v>0</v>
      </c>
      <c r="AM405" s="78" t="s">
        <v>89</v>
      </c>
      <c r="AN405" s="78" t="s">
        <v>89</v>
      </c>
      <c r="AO405" s="78" t="s">
        <v>89</v>
      </c>
      <c r="AP405" s="49">
        <f t="shared" si="32"/>
        <v>0</v>
      </c>
      <c r="AQ405" s="49">
        <f>+L405+AD405-AI405</f>
        <v>14250000</v>
      </c>
      <c r="AR405" s="65" t="s">
        <v>87</v>
      </c>
      <c r="AS405" s="68">
        <v>11400000</v>
      </c>
      <c r="AT405" s="65" t="s">
        <v>90</v>
      </c>
      <c r="AU405" s="68">
        <v>0</v>
      </c>
      <c r="AV405" s="75" t="s">
        <v>89</v>
      </c>
      <c r="AW405" s="423">
        <v>14250000</v>
      </c>
      <c r="AX405" s="79">
        <f t="shared" si="33"/>
        <v>0</v>
      </c>
      <c r="AY405" s="223">
        <f t="shared" si="34"/>
        <v>1</v>
      </c>
      <c r="AZ405" s="74">
        <v>1</v>
      </c>
      <c r="BA405" s="75" t="s">
        <v>89</v>
      </c>
      <c r="BB405" s="65" t="s">
        <v>103</v>
      </c>
      <c r="BC405" s="66" t="s">
        <v>12849</v>
      </c>
      <c r="BD405" s="221" t="s">
        <v>87</v>
      </c>
      <c r="BE405" s="221" t="s">
        <v>87</v>
      </c>
    </row>
    <row r="406" spans="2:57" x14ac:dyDescent="0.25">
      <c r="B406" s="221">
        <v>2025</v>
      </c>
      <c r="C406" s="221">
        <v>891780111</v>
      </c>
      <c r="D406" s="221" t="s">
        <v>78</v>
      </c>
      <c r="E406" s="65" t="s">
        <v>12848</v>
      </c>
      <c r="F406" s="65" t="s">
        <v>12847</v>
      </c>
      <c r="G406" s="306">
        <v>0</v>
      </c>
      <c r="H406" s="65" t="s">
        <v>81</v>
      </c>
      <c r="I406" s="221" t="s">
        <v>82</v>
      </c>
      <c r="J406" s="220" t="s">
        <v>83</v>
      </c>
      <c r="K406" s="66" t="s">
        <v>12109</v>
      </c>
      <c r="L406" s="68">
        <v>8700000</v>
      </c>
      <c r="M406" s="221" t="s">
        <v>85</v>
      </c>
      <c r="N406" s="66" t="s">
        <v>11243</v>
      </c>
      <c r="O406" s="66">
        <v>1083046658</v>
      </c>
      <c r="P406" s="65">
        <v>27</v>
      </c>
      <c r="Q406" s="78">
        <v>45670</v>
      </c>
      <c r="R406" s="66">
        <v>2494141000</v>
      </c>
      <c r="S406" s="78">
        <v>45699</v>
      </c>
      <c r="T406" s="68">
        <v>8700000</v>
      </c>
      <c r="U406" s="65" t="s">
        <v>87</v>
      </c>
      <c r="V406" s="68">
        <v>7633817</v>
      </c>
      <c r="W406" s="67" t="s">
        <v>8803</v>
      </c>
      <c r="X406" s="70">
        <v>45699</v>
      </c>
      <c r="Y406" s="70">
        <v>45699</v>
      </c>
      <c r="Z406" s="70" t="s">
        <v>89</v>
      </c>
      <c r="AA406" s="70">
        <v>45808</v>
      </c>
      <c r="AB406" s="49">
        <f t="shared" si="30"/>
        <v>109</v>
      </c>
      <c r="AC406" s="65">
        <v>2</v>
      </c>
      <c r="AD406" s="424">
        <v>2250000</v>
      </c>
      <c r="AE406" s="65">
        <v>1</v>
      </c>
      <c r="AF406" s="78">
        <v>45838</v>
      </c>
      <c r="AG406" s="49">
        <f t="shared" si="31"/>
        <v>30</v>
      </c>
      <c r="AH406" s="65">
        <v>0</v>
      </c>
      <c r="AI406" s="68">
        <v>0</v>
      </c>
      <c r="AJ406" s="65" t="s">
        <v>89</v>
      </c>
      <c r="AK406" s="78" t="s">
        <v>89</v>
      </c>
      <c r="AL406" s="65">
        <v>0</v>
      </c>
      <c r="AM406" s="78" t="s">
        <v>89</v>
      </c>
      <c r="AN406" s="78" t="s">
        <v>89</v>
      </c>
      <c r="AO406" s="78" t="s">
        <v>89</v>
      </c>
      <c r="AP406" s="49">
        <f t="shared" si="32"/>
        <v>0</v>
      </c>
      <c r="AQ406" s="49">
        <f>+L406+AD406-AI406</f>
        <v>10950000</v>
      </c>
      <c r="AR406" s="65" t="s">
        <v>87</v>
      </c>
      <c r="AS406" s="68">
        <v>8700000</v>
      </c>
      <c r="AT406" s="65" t="s">
        <v>90</v>
      </c>
      <c r="AU406" s="68">
        <v>0</v>
      </c>
      <c r="AV406" s="75" t="s">
        <v>89</v>
      </c>
      <c r="AW406" s="423">
        <v>10950000</v>
      </c>
      <c r="AX406" s="79">
        <f t="shared" si="33"/>
        <v>0</v>
      </c>
      <c r="AY406" s="223">
        <f t="shared" si="34"/>
        <v>1</v>
      </c>
      <c r="AZ406" s="74">
        <v>1</v>
      </c>
      <c r="BA406" s="75" t="s">
        <v>89</v>
      </c>
      <c r="BB406" s="65" t="s">
        <v>103</v>
      </c>
      <c r="BC406" s="66" t="s">
        <v>12846</v>
      </c>
      <c r="BD406" s="221" t="s">
        <v>87</v>
      </c>
      <c r="BE406" s="221" t="s">
        <v>87</v>
      </c>
    </row>
    <row r="407" spans="2:57" x14ac:dyDescent="0.25">
      <c r="B407" s="221">
        <v>2025</v>
      </c>
      <c r="C407" s="221">
        <v>891780111</v>
      </c>
      <c r="D407" s="221" t="s">
        <v>78</v>
      </c>
      <c r="E407" s="65" t="s">
        <v>12845</v>
      </c>
      <c r="F407" s="65" t="s">
        <v>12844</v>
      </c>
      <c r="G407" s="306">
        <v>0</v>
      </c>
      <c r="H407" s="65" t="s">
        <v>81</v>
      </c>
      <c r="I407" s="221" t="s">
        <v>82</v>
      </c>
      <c r="J407" s="220" t="s">
        <v>83</v>
      </c>
      <c r="K407" s="66" t="s">
        <v>12843</v>
      </c>
      <c r="L407" s="68">
        <v>13888000</v>
      </c>
      <c r="M407" s="221" t="s">
        <v>85</v>
      </c>
      <c r="N407" s="66" t="s">
        <v>8847</v>
      </c>
      <c r="O407" s="66">
        <v>7143181</v>
      </c>
      <c r="P407" s="65">
        <v>28</v>
      </c>
      <c r="Q407" s="78">
        <v>45670</v>
      </c>
      <c r="R407" s="66">
        <v>5573604000</v>
      </c>
      <c r="S407" s="78">
        <v>45699</v>
      </c>
      <c r="T407" s="68">
        <v>13888000</v>
      </c>
      <c r="U407" s="65" t="s">
        <v>87</v>
      </c>
      <c r="V407" s="68">
        <v>57461216</v>
      </c>
      <c r="W407" s="67" t="s">
        <v>8478</v>
      </c>
      <c r="X407" s="70">
        <v>45699</v>
      </c>
      <c r="Y407" s="70">
        <v>45699</v>
      </c>
      <c r="Z407" s="70" t="s">
        <v>89</v>
      </c>
      <c r="AA407" s="70">
        <v>45808</v>
      </c>
      <c r="AB407" s="49">
        <f t="shared" si="30"/>
        <v>109</v>
      </c>
      <c r="AC407" s="65">
        <v>4</v>
      </c>
      <c r="AD407" s="424">
        <v>3472000</v>
      </c>
      <c r="AE407" s="65">
        <v>2</v>
      </c>
      <c r="AF407" s="78">
        <v>45838</v>
      </c>
      <c r="AG407" s="49">
        <f t="shared" si="31"/>
        <v>30</v>
      </c>
      <c r="AH407" s="65">
        <v>0</v>
      </c>
      <c r="AI407" s="68">
        <v>0</v>
      </c>
      <c r="AJ407" s="65" t="s">
        <v>89</v>
      </c>
      <c r="AK407" s="78" t="s">
        <v>89</v>
      </c>
      <c r="AL407" s="65">
        <v>0</v>
      </c>
      <c r="AM407" s="78" t="s">
        <v>89</v>
      </c>
      <c r="AN407" s="78" t="s">
        <v>89</v>
      </c>
      <c r="AO407" s="78" t="s">
        <v>89</v>
      </c>
      <c r="AP407" s="49">
        <f t="shared" si="32"/>
        <v>0</v>
      </c>
      <c r="AQ407" s="49">
        <f>+L407+AD407-AI407</f>
        <v>17360000</v>
      </c>
      <c r="AR407" s="65" t="s">
        <v>87</v>
      </c>
      <c r="AS407" s="68">
        <v>13888000</v>
      </c>
      <c r="AT407" s="65" t="s">
        <v>90</v>
      </c>
      <c r="AU407" s="68">
        <v>0</v>
      </c>
      <c r="AV407" s="75" t="s">
        <v>89</v>
      </c>
      <c r="AW407" s="423">
        <v>17360000</v>
      </c>
      <c r="AX407" s="79">
        <f t="shared" si="33"/>
        <v>0</v>
      </c>
      <c r="AY407" s="223">
        <f t="shared" si="34"/>
        <v>1</v>
      </c>
      <c r="AZ407" s="74">
        <v>1</v>
      </c>
      <c r="BA407" s="75" t="s">
        <v>89</v>
      </c>
      <c r="BB407" s="65" t="s">
        <v>103</v>
      </c>
      <c r="BC407" s="66" t="s">
        <v>12842</v>
      </c>
      <c r="BD407" s="221" t="s">
        <v>87</v>
      </c>
      <c r="BE407" s="221" t="s">
        <v>87</v>
      </c>
    </row>
    <row r="408" spans="2:57" x14ac:dyDescent="0.25">
      <c r="B408" s="221">
        <v>2025</v>
      </c>
      <c r="C408" s="221">
        <v>891780111</v>
      </c>
      <c r="D408" s="221" t="s">
        <v>78</v>
      </c>
      <c r="E408" s="65" t="s">
        <v>12841</v>
      </c>
      <c r="F408" s="65" t="s">
        <v>12840</v>
      </c>
      <c r="G408" s="306">
        <v>0</v>
      </c>
      <c r="H408" s="65" t="s">
        <v>81</v>
      </c>
      <c r="I408" s="221" t="s">
        <v>82</v>
      </c>
      <c r="J408" s="220" t="s">
        <v>83</v>
      </c>
      <c r="K408" s="66" t="s">
        <v>12839</v>
      </c>
      <c r="L408" s="68">
        <v>10600000</v>
      </c>
      <c r="M408" s="221" t="s">
        <v>85</v>
      </c>
      <c r="N408" s="66" t="s">
        <v>8569</v>
      </c>
      <c r="O408" s="66">
        <v>1082962412</v>
      </c>
      <c r="P408" s="65">
        <v>27</v>
      </c>
      <c r="Q408" s="78">
        <v>45670</v>
      </c>
      <c r="R408" s="66">
        <v>2494141000</v>
      </c>
      <c r="S408" s="78">
        <v>45699</v>
      </c>
      <c r="T408" s="68">
        <v>10600000</v>
      </c>
      <c r="U408" s="65" t="s">
        <v>87</v>
      </c>
      <c r="V408" s="68">
        <v>30766322</v>
      </c>
      <c r="W408" s="67" t="s">
        <v>8552</v>
      </c>
      <c r="X408" s="70">
        <v>45699</v>
      </c>
      <c r="Y408" s="70">
        <v>45699</v>
      </c>
      <c r="Z408" s="70" t="s">
        <v>89</v>
      </c>
      <c r="AA408" s="70">
        <v>45808</v>
      </c>
      <c r="AB408" s="49">
        <f t="shared" si="30"/>
        <v>109</v>
      </c>
      <c r="AC408" s="65">
        <v>0</v>
      </c>
      <c r="AD408" s="424">
        <v>0</v>
      </c>
      <c r="AE408" s="65">
        <v>0</v>
      </c>
      <c r="AF408" s="78" t="s">
        <v>89</v>
      </c>
      <c r="AG408" s="49">
        <f t="shared" si="31"/>
        <v>0</v>
      </c>
      <c r="AH408" s="65">
        <v>0</v>
      </c>
      <c r="AI408" s="68">
        <v>0</v>
      </c>
      <c r="AJ408" s="65" t="s">
        <v>89</v>
      </c>
      <c r="AK408" s="78" t="s">
        <v>89</v>
      </c>
      <c r="AL408" s="65">
        <v>0</v>
      </c>
      <c r="AM408" s="78" t="s">
        <v>89</v>
      </c>
      <c r="AN408" s="78" t="s">
        <v>89</v>
      </c>
      <c r="AO408" s="78" t="s">
        <v>89</v>
      </c>
      <c r="AP408" s="49">
        <f t="shared" si="32"/>
        <v>0</v>
      </c>
      <c r="AQ408" s="49">
        <f>+L408+AD408-AI408</f>
        <v>10600000</v>
      </c>
      <c r="AR408" s="65" t="s">
        <v>87</v>
      </c>
      <c r="AS408" s="68">
        <v>10600000</v>
      </c>
      <c r="AT408" s="65" t="s">
        <v>90</v>
      </c>
      <c r="AU408" s="68">
        <v>0</v>
      </c>
      <c r="AV408" s="75" t="s">
        <v>89</v>
      </c>
      <c r="AW408" s="423">
        <v>10600000</v>
      </c>
      <c r="AX408" s="79">
        <f t="shared" si="33"/>
        <v>0</v>
      </c>
      <c r="AY408" s="223">
        <f t="shared" si="34"/>
        <v>1</v>
      </c>
      <c r="AZ408" s="74">
        <v>1</v>
      </c>
      <c r="BA408" s="75" t="s">
        <v>89</v>
      </c>
      <c r="BB408" s="65" t="s">
        <v>103</v>
      </c>
      <c r="BC408" s="66" t="s">
        <v>12838</v>
      </c>
      <c r="BD408" s="221" t="s">
        <v>87</v>
      </c>
      <c r="BE408" s="221" t="s">
        <v>87</v>
      </c>
    </row>
    <row r="409" spans="2:57" x14ac:dyDescent="0.25">
      <c r="B409" s="221">
        <v>2025</v>
      </c>
      <c r="C409" s="221">
        <v>891780111</v>
      </c>
      <c r="D409" s="221" t="s">
        <v>78</v>
      </c>
      <c r="E409" s="65" t="s">
        <v>12837</v>
      </c>
      <c r="F409" s="65" t="s">
        <v>12836</v>
      </c>
      <c r="G409" s="306">
        <v>0</v>
      </c>
      <c r="H409" s="65" t="s">
        <v>81</v>
      </c>
      <c r="I409" s="221" t="s">
        <v>82</v>
      </c>
      <c r="J409" s="220" t="s">
        <v>83</v>
      </c>
      <c r="K409" s="66" t="s">
        <v>9906</v>
      </c>
      <c r="L409" s="68">
        <v>9000000</v>
      </c>
      <c r="M409" s="221" t="s">
        <v>85</v>
      </c>
      <c r="N409" s="66" t="s">
        <v>9694</v>
      </c>
      <c r="O409" s="66">
        <v>57466963</v>
      </c>
      <c r="P409" s="65">
        <v>27</v>
      </c>
      <c r="Q409" s="78">
        <v>45670</v>
      </c>
      <c r="R409" s="66">
        <v>2494141000</v>
      </c>
      <c r="S409" s="78">
        <v>45699</v>
      </c>
      <c r="T409" s="68">
        <v>9000000</v>
      </c>
      <c r="U409" s="65" t="s">
        <v>87</v>
      </c>
      <c r="V409" s="68">
        <v>57444673</v>
      </c>
      <c r="W409" s="67" t="s">
        <v>8387</v>
      </c>
      <c r="X409" s="70">
        <v>45699</v>
      </c>
      <c r="Y409" s="70">
        <v>45699</v>
      </c>
      <c r="Z409" s="70" t="s">
        <v>89</v>
      </c>
      <c r="AA409" s="70">
        <v>45808</v>
      </c>
      <c r="AB409" s="49">
        <f t="shared" si="30"/>
        <v>109</v>
      </c>
      <c r="AC409" s="65">
        <v>2</v>
      </c>
      <c r="AD409" s="424">
        <v>2250000</v>
      </c>
      <c r="AE409" s="65">
        <v>1</v>
      </c>
      <c r="AF409" s="78">
        <v>45838</v>
      </c>
      <c r="AG409" s="49">
        <f t="shared" si="31"/>
        <v>30</v>
      </c>
      <c r="AH409" s="65">
        <v>0</v>
      </c>
      <c r="AI409" s="68">
        <v>0</v>
      </c>
      <c r="AJ409" s="65" t="s">
        <v>89</v>
      </c>
      <c r="AK409" s="78" t="s">
        <v>89</v>
      </c>
      <c r="AL409" s="65">
        <v>0</v>
      </c>
      <c r="AM409" s="78" t="s">
        <v>89</v>
      </c>
      <c r="AN409" s="78" t="s">
        <v>89</v>
      </c>
      <c r="AO409" s="78" t="s">
        <v>89</v>
      </c>
      <c r="AP409" s="49">
        <f t="shared" si="32"/>
        <v>0</v>
      </c>
      <c r="AQ409" s="49">
        <f>+L409+AD409-AI409</f>
        <v>11250000</v>
      </c>
      <c r="AR409" s="65" t="s">
        <v>87</v>
      </c>
      <c r="AS409" s="68">
        <v>9000000</v>
      </c>
      <c r="AT409" s="65" t="s">
        <v>90</v>
      </c>
      <c r="AU409" s="68">
        <v>0</v>
      </c>
      <c r="AV409" s="75" t="s">
        <v>89</v>
      </c>
      <c r="AW409" s="423">
        <v>11250000</v>
      </c>
      <c r="AX409" s="79">
        <f t="shared" si="33"/>
        <v>0</v>
      </c>
      <c r="AY409" s="223">
        <f t="shared" si="34"/>
        <v>1</v>
      </c>
      <c r="AZ409" s="74">
        <v>1</v>
      </c>
      <c r="BA409" s="75" t="s">
        <v>89</v>
      </c>
      <c r="BB409" s="65" t="s">
        <v>103</v>
      </c>
      <c r="BC409" s="66" t="s">
        <v>12833</v>
      </c>
      <c r="BD409" s="221" t="s">
        <v>87</v>
      </c>
      <c r="BE409" s="221" t="s">
        <v>87</v>
      </c>
    </row>
    <row r="410" spans="2:57" x14ac:dyDescent="0.25">
      <c r="B410" s="221">
        <v>2025</v>
      </c>
      <c r="C410" s="221">
        <v>891780111</v>
      </c>
      <c r="D410" s="221" t="s">
        <v>78</v>
      </c>
      <c r="E410" s="65" t="s">
        <v>12835</v>
      </c>
      <c r="F410" s="65" t="s">
        <v>12834</v>
      </c>
      <c r="G410" s="306">
        <v>0</v>
      </c>
      <c r="H410" s="65" t="s">
        <v>81</v>
      </c>
      <c r="I410" s="221" t="s">
        <v>82</v>
      </c>
      <c r="J410" s="220" t="s">
        <v>83</v>
      </c>
      <c r="K410" s="66" t="s">
        <v>9906</v>
      </c>
      <c r="L410" s="68">
        <v>9000000</v>
      </c>
      <c r="M410" s="221" t="s">
        <v>85</v>
      </c>
      <c r="N410" s="66" t="s">
        <v>9801</v>
      </c>
      <c r="O410" s="66">
        <v>39055352</v>
      </c>
      <c r="P410" s="65">
        <v>27</v>
      </c>
      <c r="Q410" s="78">
        <v>45670</v>
      </c>
      <c r="R410" s="66">
        <v>2494141000</v>
      </c>
      <c r="S410" s="78">
        <v>45699</v>
      </c>
      <c r="T410" s="68">
        <v>9000000</v>
      </c>
      <c r="U410" s="65" t="s">
        <v>87</v>
      </c>
      <c r="V410" s="68">
        <v>57444673</v>
      </c>
      <c r="W410" s="67" t="s">
        <v>8387</v>
      </c>
      <c r="X410" s="70">
        <v>45699</v>
      </c>
      <c r="Y410" s="70">
        <v>45699</v>
      </c>
      <c r="Z410" s="70" t="s">
        <v>89</v>
      </c>
      <c r="AA410" s="70">
        <v>45808</v>
      </c>
      <c r="AB410" s="49">
        <f t="shared" si="30"/>
        <v>109</v>
      </c>
      <c r="AC410" s="65">
        <v>2</v>
      </c>
      <c r="AD410" s="424">
        <v>2250000</v>
      </c>
      <c r="AE410" s="65">
        <v>1</v>
      </c>
      <c r="AF410" s="78">
        <v>45838</v>
      </c>
      <c r="AG410" s="49">
        <f t="shared" si="31"/>
        <v>30</v>
      </c>
      <c r="AH410" s="65">
        <v>0</v>
      </c>
      <c r="AI410" s="68">
        <v>0</v>
      </c>
      <c r="AJ410" s="65" t="s">
        <v>89</v>
      </c>
      <c r="AK410" s="78" t="s">
        <v>89</v>
      </c>
      <c r="AL410" s="65">
        <v>0</v>
      </c>
      <c r="AM410" s="78" t="s">
        <v>89</v>
      </c>
      <c r="AN410" s="78" t="s">
        <v>89</v>
      </c>
      <c r="AO410" s="78" t="s">
        <v>89</v>
      </c>
      <c r="AP410" s="49">
        <f t="shared" si="32"/>
        <v>0</v>
      </c>
      <c r="AQ410" s="49">
        <f>+L410+AD410-AI410</f>
        <v>11250000</v>
      </c>
      <c r="AR410" s="65" t="s">
        <v>87</v>
      </c>
      <c r="AS410" s="68">
        <v>9000000</v>
      </c>
      <c r="AT410" s="65" t="s">
        <v>90</v>
      </c>
      <c r="AU410" s="68">
        <v>0</v>
      </c>
      <c r="AV410" s="75" t="s">
        <v>89</v>
      </c>
      <c r="AW410" s="423">
        <v>11250000</v>
      </c>
      <c r="AX410" s="79">
        <f t="shared" si="33"/>
        <v>0</v>
      </c>
      <c r="AY410" s="223">
        <f t="shared" si="34"/>
        <v>1</v>
      </c>
      <c r="AZ410" s="74">
        <v>1</v>
      </c>
      <c r="BA410" s="75" t="s">
        <v>89</v>
      </c>
      <c r="BB410" s="65" t="s">
        <v>103</v>
      </c>
      <c r="BC410" s="66" t="s">
        <v>12833</v>
      </c>
      <c r="BD410" s="221" t="s">
        <v>87</v>
      </c>
      <c r="BE410" s="221" t="s">
        <v>87</v>
      </c>
    </row>
    <row r="411" spans="2:57" x14ac:dyDescent="0.25">
      <c r="B411" s="221">
        <v>2025</v>
      </c>
      <c r="C411" s="221">
        <v>891780111</v>
      </c>
      <c r="D411" s="221" t="s">
        <v>78</v>
      </c>
      <c r="E411" s="65" t="s">
        <v>12832</v>
      </c>
      <c r="F411" s="65" t="s">
        <v>12831</v>
      </c>
      <c r="G411" s="306">
        <v>0</v>
      </c>
      <c r="H411" s="65" t="s">
        <v>81</v>
      </c>
      <c r="I411" s="221" t="s">
        <v>82</v>
      </c>
      <c r="J411" s="220" t="s">
        <v>83</v>
      </c>
      <c r="K411" s="66" t="s">
        <v>12830</v>
      </c>
      <c r="L411" s="68">
        <v>2800000</v>
      </c>
      <c r="M411" s="221" t="s">
        <v>85</v>
      </c>
      <c r="N411" s="66" t="s">
        <v>9493</v>
      </c>
      <c r="O411" s="66">
        <v>1082842092</v>
      </c>
      <c r="P411" s="65">
        <v>234</v>
      </c>
      <c r="Q411" s="70">
        <v>45692</v>
      </c>
      <c r="R411" s="66">
        <v>52900000</v>
      </c>
      <c r="S411" s="78">
        <v>45699</v>
      </c>
      <c r="T411" s="68">
        <v>2800000</v>
      </c>
      <c r="U411" s="65" t="s">
        <v>87</v>
      </c>
      <c r="V411" s="68">
        <v>1082868728</v>
      </c>
      <c r="W411" s="67" t="s">
        <v>8398</v>
      </c>
      <c r="X411" s="70">
        <v>45699</v>
      </c>
      <c r="Y411" s="70">
        <v>45699</v>
      </c>
      <c r="Z411" s="70" t="s">
        <v>89</v>
      </c>
      <c r="AA411" s="70">
        <v>45716</v>
      </c>
      <c r="AB411" s="49">
        <f t="shared" si="30"/>
        <v>17</v>
      </c>
      <c r="AC411" s="65">
        <v>0</v>
      </c>
      <c r="AD411" s="424">
        <v>0</v>
      </c>
      <c r="AE411" s="65">
        <v>0</v>
      </c>
      <c r="AF411" s="78" t="s">
        <v>89</v>
      </c>
      <c r="AG411" s="49">
        <f t="shared" si="31"/>
        <v>0</v>
      </c>
      <c r="AH411" s="65">
        <v>0</v>
      </c>
      <c r="AI411" s="68">
        <v>0</v>
      </c>
      <c r="AJ411" s="65" t="s">
        <v>89</v>
      </c>
      <c r="AK411" s="78" t="s">
        <v>89</v>
      </c>
      <c r="AL411" s="65">
        <v>0</v>
      </c>
      <c r="AM411" s="78" t="s">
        <v>89</v>
      </c>
      <c r="AN411" s="78" t="s">
        <v>89</v>
      </c>
      <c r="AO411" s="78" t="s">
        <v>89</v>
      </c>
      <c r="AP411" s="49">
        <f t="shared" si="32"/>
        <v>0</v>
      </c>
      <c r="AQ411" s="49">
        <f>+L411+AD411-AI411</f>
        <v>2800000</v>
      </c>
      <c r="AR411" s="65" t="s">
        <v>87</v>
      </c>
      <c r="AS411" s="68">
        <v>2800000</v>
      </c>
      <c r="AT411" s="65" t="s">
        <v>90</v>
      </c>
      <c r="AU411" s="68">
        <v>0</v>
      </c>
      <c r="AV411" s="75" t="s">
        <v>89</v>
      </c>
      <c r="AW411" s="423">
        <v>2800000</v>
      </c>
      <c r="AX411" s="79">
        <f t="shared" si="33"/>
        <v>0</v>
      </c>
      <c r="AY411" s="223">
        <f t="shared" si="34"/>
        <v>1</v>
      </c>
      <c r="AZ411" s="74">
        <v>1</v>
      </c>
      <c r="BA411" s="75" t="s">
        <v>89</v>
      </c>
      <c r="BB411" s="65" t="s">
        <v>103</v>
      </c>
      <c r="BC411" s="66" t="s">
        <v>12829</v>
      </c>
      <c r="BD411" s="221" t="s">
        <v>87</v>
      </c>
      <c r="BE411" s="221" t="s">
        <v>87</v>
      </c>
    </row>
    <row r="412" spans="2:57" x14ac:dyDescent="0.25">
      <c r="B412" s="221">
        <v>2025</v>
      </c>
      <c r="C412" s="221">
        <v>891780111</v>
      </c>
      <c r="D412" s="221" t="s">
        <v>78</v>
      </c>
      <c r="E412" s="65" t="s">
        <v>12828</v>
      </c>
      <c r="F412" s="65" t="s">
        <v>12827</v>
      </c>
      <c r="G412" s="306">
        <v>0</v>
      </c>
      <c r="H412" s="65" t="s">
        <v>81</v>
      </c>
      <c r="I412" s="221" t="s">
        <v>82</v>
      </c>
      <c r="J412" s="220" t="s">
        <v>83</v>
      </c>
      <c r="K412" s="66" t="s">
        <v>12826</v>
      </c>
      <c r="L412" s="68">
        <v>6000000</v>
      </c>
      <c r="M412" s="221" t="s">
        <v>85</v>
      </c>
      <c r="N412" s="66" t="s">
        <v>9796</v>
      </c>
      <c r="O412" s="66">
        <v>1082957435</v>
      </c>
      <c r="P412" s="65">
        <v>234</v>
      </c>
      <c r="Q412" s="70">
        <v>45692</v>
      </c>
      <c r="R412" s="66">
        <v>52900000</v>
      </c>
      <c r="S412" s="78">
        <v>45699</v>
      </c>
      <c r="T412" s="68">
        <v>6000000</v>
      </c>
      <c r="U412" s="65" t="s">
        <v>87</v>
      </c>
      <c r="V412" s="68">
        <v>1082868728</v>
      </c>
      <c r="W412" s="67" t="s">
        <v>8398</v>
      </c>
      <c r="X412" s="70">
        <v>45699</v>
      </c>
      <c r="Y412" s="70">
        <v>45699</v>
      </c>
      <c r="Z412" s="70" t="s">
        <v>89</v>
      </c>
      <c r="AA412" s="70">
        <v>45716</v>
      </c>
      <c r="AB412" s="49">
        <f t="shared" si="30"/>
        <v>17</v>
      </c>
      <c r="AC412" s="65">
        <v>0</v>
      </c>
      <c r="AD412" s="424">
        <v>0</v>
      </c>
      <c r="AE412" s="65">
        <v>0</v>
      </c>
      <c r="AF412" s="78" t="s">
        <v>89</v>
      </c>
      <c r="AG412" s="49">
        <f t="shared" si="31"/>
        <v>0</v>
      </c>
      <c r="AH412" s="65">
        <v>0</v>
      </c>
      <c r="AI412" s="68">
        <v>0</v>
      </c>
      <c r="AJ412" s="65" t="s">
        <v>89</v>
      </c>
      <c r="AK412" s="78" t="s">
        <v>89</v>
      </c>
      <c r="AL412" s="65">
        <v>0</v>
      </c>
      <c r="AM412" s="78" t="s">
        <v>89</v>
      </c>
      <c r="AN412" s="78" t="s">
        <v>89</v>
      </c>
      <c r="AO412" s="78" t="s">
        <v>89</v>
      </c>
      <c r="AP412" s="49">
        <f t="shared" si="32"/>
        <v>0</v>
      </c>
      <c r="AQ412" s="49">
        <f>+L412+AD412-AI412</f>
        <v>6000000</v>
      </c>
      <c r="AR412" s="65" t="s">
        <v>87</v>
      </c>
      <c r="AS412" s="68">
        <v>6000000</v>
      </c>
      <c r="AT412" s="65" t="s">
        <v>90</v>
      </c>
      <c r="AU412" s="68">
        <v>0</v>
      </c>
      <c r="AV412" s="75" t="s">
        <v>89</v>
      </c>
      <c r="AW412" s="423">
        <v>6000000</v>
      </c>
      <c r="AX412" s="79">
        <f t="shared" si="33"/>
        <v>0</v>
      </c>
      <c r="AY412" s="223">
        <f t="shared" si="34"/>
        <v>1</v>
      </c>
      <c r="AZ412" s="74">
        <v>1</v>
      </c>
      <c r="BA412" s="75" t="s">
        <v>89</v>
      </c>
      <c r="BB412" s="65" t="s">
        <v>103</v>
      </c>
      <c r="BC412" s="66" t="s">
        <v>12825</v>
      </c>
      <c r="BD412" s="221" t="s">
        <v>87</v>
      </c>
      <c r="BE412" s="221" t="s">
        <v>87</v>
      </c>
    </row>
    <row r="413" spans="2:57" x14ac:dyDescent="0.25">
      <c r="B413" s="221">
        <v>2025</v>
      </c>
      <c r="C413" s="221">
        <v>891780111</v>
      </c>
      <c r="D413" s="221" t="s">
        <v>78</v>
      </c>
      <c r="E413" s="65" t="s">
        <v>12824</v>
      </c>
      <c r="F413" s="65" t="s">
        <v>12823</v>
      </c>
      <c r="G413" s="306">
        <v>0</v>
      </c>
      <c r="H413" s="65" t="s">
        <v>81</v>
      </c>
      <c r="I413" s="221" t="s">
        <v>146</v>
      </c>
      <c r="J413" s="220" t="s">
        <v>83</v>
      </c>
      <c r="K413" s="66" t="s">
        <v>12822</v>
      </c>
      <c r="L413" s="68">
        <v>11040000</v>
      </c>
      <c r="M413" s="221" t="s">
        <v>85</v>
      </c>
      <c r="N413" s="66" t="s">
        <v>8479</v>
      </c>
      <c r="O413" s="66">
        <v>1085038618</v>
      </c>
      <c r="P413" s="65">
        <v>323</v>
      </c>
      <c r="Q413" s="70">
        <v>45699</v>
      </c>
      <c r="R413" s="66">
        <v>22080000</v>
      </c>
      <c r="S413" s="78">
        <v>45699</v>
      </c>
      <c r="T413" s="68">
        <v>11040000</v>
      </c>
      <c r="U413" s="65" t="s">
        <v>87</v>
      </c>
      <c r="V413" s="68">
        <v>57461216</v>
      </c>
      <c r="W413" s="67" t="s">
        <v>8478</v>
      </c>
      <c r="X413" s="70">
        <v>45699</v>
      </c>
      <c r="Y413" s="70">
        <v>45699</v>
      </c>
      <c r="Z413" s="70" t="s">
        <v>89</v>
      </c>
      <c r="AA413" s="70">
        <v>45808</v>
      </c>
      <c r="AB413" s="49">
        <f t="shared" si="30"/>
        <v>109</v>
      </c>
      <c r="AC413" s="65">
        <v>2</v>
      </c>
      <c r="AD413" s="424">
        <v>552000</v>
      </c>
      <c r="AE413" s="65">
        <v>1</v>
      </c>
      <c r="AF413" s="78">
        <v>45814</v>
      </c>
      <c r="AG413" s="49">
        <f t="shared" si="31"/>
        <v>6</v>
      </c>
      <c r="AH413" s="65">
        <v>0</v>
      </c>
      <c r="AI413" s="68">
        <v>0</v>
      </c>
      <c r="AJ413" s="65" t="s">
        <v>89</v>
      </c>
      <c r="AK413" s="78" t="s">
        <v>89</v>
      </c>
      <c r="AL413" s="65">
        <v>0</v>
      </c>
      <c r="AM413" s="78" t="s">
        <v>89</v>
      </c>
      <c r="AN413" s="78" t="s">
        <v>89</v>
      </c>
      <c r="AO413" s="78" t="s">
        <v>89</v>
      </c>
      <c r="AP413" s="49">
        <f t="shared" si="32"/>
        <v>0</v>
      </c>
      <c r="AQ413" s="49">
        <f>+L413+AD413-AI413</f>
        <v>11592000</v>
      </c>
      <c r="AR413" s="65" t="s">
        <v>87</v>
      </c>
      <c r="AS413" s="68">
        <v>11040000</v>
      </c>
      <c r="AT413" s="65" t="s">
        <v>90</v>
      </c>
      <c r="AU413" s="68">
        <v>0</v>
      </c>
      <c r="AV413" s="75" t="s">
        <v>89</v>
      </c>
      <c r="AW413" s="423">
        <v>11592000</v>
      </c>
      <c r="AX413" s="79">
        <f t="shared" si="33"/>
        <v>0</v>
      </c>
      <c r="AY413" s="223">
        <f t="shared" si="34"/>
        <v>1</v>
      </c>
      <c r="AZ413" s="74">
        <v>1</v>
      </c>
      <c r="BA413" s="75" t="s">
        <v>89</v>
      </c>
      <c r="BB413" s="65" t="s">
        <v>103</v>
      </c>
      <c r="BC413" s="66" t="s">
        <v>12821</v>
      </c>
      <c r="BD413" s="221" t="s">
        <v>87</v>
      </c>
      <c r="BE413" s="221" t="s">
        <v>87</v>
      </c>
    </row>
    <row r="414" spans="2:57" x14ac:dyDescent="0.25">
      <c r="B414" s="221">
        <v>2025</v>
      </c>
      <c r="C414" s="221">
        <v>891780111</v>
      </c>
      <c r="D414" s="221" t="s">
        <v>78</v>
      </c>
      <c r="E414" s="65" t="s">
        <v>12820</v>
      </c>
      <c r="F414" s="65" t="s">
        <v>12819</v>
      </c>
      <c r="G414" s="306">
        <v>0</v>
      </c>
      <c r="H414" s="65" t="s">
        <v>81</v>
      </c>
      <c r="I414" s="221" t="s">
        <v>82</v>
      </c>
      <c r="J414" s="220" t="s">
        <v>83</v>
      </c>
      <c r="K414" s="66" t="s">
        <v>12818</v>
      </c>
      <c r="L414" s="68">
        <v>9000000</v>
      </c>
      <c r="M414" s="221" t="s">
        <v>85</v>
      </c>
      <c r="N414" s="66" t="s">
        <v>10536</v>
      </c>
      <c r="O414" s="66">
        <v>1004364827</v>
      </c>
      <c r="P414" s="65">
        <v>27</v>
      </c>
      <c r="Q414" s="78">
        <v>45670</v>
      </c>
      <c r="R414" s="66">
        <v>2494141000</v>
      </c>
      <c r="S414" s="78">
        <v>45700</v>
      </c>
      <c r="T414" s="68">
        <v>9000000</v>
      </c>
      <c r="U414" s="65" t="s">
        <v>87</v>
      </c>
      <c r="V414" s="68">
        <v>85450705</v>
      </c>
      <c r="W414" s="67" t="s">
        <v>10401</v>
      </c>
      <c r="X414" s="70">
        <v>45700</v>
      </c>
      <c r="Y414" s="70">
        <v>45700</v>
      </c>
      <c r="Z414" s="70" t="s">
        <v>89</v>
      </c>
      <c r="AA414" s="70">
        <v>45808</v>
      </c>
      <c r="AB414" s="49">
        <f t="shared" si="30"/>
        <v>108</v>
      </c>
      <c r="AC414" s="65">
        <v>2</v>
      </c>
      <c r="AD414" s="424">
        <v>2250000</v>
      </c>
      <c r="AE414" s="65">
        <v>1</v>
      </c>
      <c r="AF414" s="78">
        <v>45838</v>
      </c>
      <c r="AG414" s="49">
        <f t="shared" si="31"/>
        <v>30</v>
      </c>
      <c r="AH414" s="65">
        <v>0</v>
      </c>
      <c r="AI414" s="68">
        <v>0</v>
      </c>
      <c r="AJ414" s="65" t="s">
        <v>89</v>
      </c>
      <c r="AK414" s="78" t="s">
        <v>89</v>
      </c>
      <c r="AL414" s="65">
        <v>0</v>
      </c>
      <c r="AM414" s="78" t="s">
        <v>89</v>
      </c>
      <c r="AN414" s="78" t="s">
        <v>89</v>
      </c>
      <c r="AO414" s="78" t="s">
        <v>89</v>
      </c>
      <c r="AP414" s="49">
        <f t="shared" si="32"/>
        <v>0</v>
      </c>
      <c r="AQ414" s="49">
        <f>+L414+AD414-AI414</f>
        <v>11250000</v>
      </c>
      <c r="AR414" s="65" t="s">
        <v>87</v>
      </c>
      <c r="AS414" s="68">
        <v>9000000</v>
      </c>
      <c r="AT414" s="65" t="s">
        <v>90</v>
      </c>
      <c r="AU414" s="68">
        <v>0</v>
      </c>
      <c r="AV414" s="75" t="s">
        <v>89</v>
      </c>
      <c r="AW414" s="423">
        <v>11250000</v>
      </c>
      <c r="AX414" s="79">
        <f t="shared" si="33"/>
        <v>0</v>
      </c>
      <c r="AY414" s="223">
        <f t="shared" si="34"/>
        <v>1</v>
      </c>
      <c r="AZ414" s="74">
        <v>1</v>
      </c>
      <c r="BA414" s="75" t="s">
        <v>89</v>
      </c>
      <c r="BB414" s="65" t="s">
        <v>103</v>
      </c>
      <c r="BC414" s="66" t="s">
        <v>12817</v>
      </c>
      <c r="BD414" s="221" t="s">
        <v>87</v>
      </c>
      <c r="BE414" s="221" t="s">
        <v>87</v>
      </c>
    </row>
    <row r="415" spans="2:57" x14ac:dyDescent="0.25">
      <c r="B415" s="221">
        <v>2025</v>
      </c>
      <c r="C415" s="221">
        <v>891780111</v>
      </c>
      <c r="D415" s="221" t="s">
        <v>78</v>
      </c>
      <c r="E415" s="65" t="s">
        <v>12816</v>
      </c>
      <c r="F415" s="65" t="s">
        <v>12815</v>
      </c>
      <c r="G415" s="306">
        <v>0</v>
      </c>
      <c r="H415" s="65" t="s">
        <v>81</v>
      </c>
      <c r="I415" s="221" t="s">
        <v>82</v>
      </c>
      <c r="J415" s="220" t="s">
        <v>83</v>
      </c>
      <c r="K415" s="66" t="s">
        <v>12814</v>
      </c>
      <c r="L415" s="68">
        <v>9000000</v>
      </c>
      <c r="M415" s="221" t="s">
        <v>85</v>
      </c>
      <c r="N415" s="66" t="s">
        <v>10869</v>
      </c>
      <c r="O415" s="66">
        <v>1221971298</v>
      </c>
      <c r="P415" s="65">
        <v>27</v>
      </c>
      <c r="Q415" s="78">
        <v>45670</v>
      </c>
      <c r="R415" s="66">
        <v>2494141000</v>
      </c>
      <c r="S415" s="78">
        <v>45700</v>
      </c>
      <c r="T415" s="68">
        <v>9000000</v>
      </c>
      <c r="U415" s="65" t="s">
        <v>87</v>
      </c>
      <c r="V415" s="68">
        <v>85467461</v>
      </c>
      <c r="W415" s="67" t="s">
        <v>9510</v>
      </c>
      <c r="X415" s="70">
        <v>45700</v>
      </c>
      <c r="Y415" s="70">
        <v>45700</v>
      </c>
      <c r="Z415" s="70" t="s">
        <v>89</v>
      </c>
      <c r="AA415" s="70">
        <v>45808</v>
      </c>
      <c r="AB415" s="49">
        <f t="shared" si="30"/>
        <v>108</v>
      </c>
      <c r="AC415" s="65">
        <v>0</v>
      </c>
      <c r="AD415" s="424">
        <v>0</v>
      </c>
      <c r="AE415" s="65">
        <v>0</v>
      </c>
      <c r="AF415" s="78" t="s">
        <v>89</v>
      </c>
      <c r="AG415" s="49">
        <f t="shared" si="31"/>
        <v>0</v>
      </c>
      <c r="AH415" s="65">
        <v>1</v>
      </c>
      <c r="AI415" s="68">
        <v>6750000</v>
      </c>
      <c r="AJ415" s="70">
        <v>45716</v>
      </c>
      <c r="AK415" s="78">
        <v>45716</v>
      </c>
      <c r="AL415" s="65">
        <v>0</v>
      </c>
      <c r="AM415" s="78" t="s">
        <v>89</v>
      </c>
      <c r="AN415" s="78" t="s">
        <v>89</v>
      </c>
      <c r="AO415" s="78" t="s">
        <v>89</v>
      </c>
      <c r="AP415" s="49">
        <f t="shared" si="32"/>
        <v>0</v>
      </c>
      <c r="AQ415" s="49">
        <f>+L415+AD415-AI415</f>
        <v>2250000</v>
      </c>
      <c r="AR415" s="65" t="s">
        <v>87</v>
      </c>
      <c r="AS415" s="68">
        <v>2250000</v>
      </c>
      <c r="AT415" s="65" t="s">
        <v>90</v>
      </c>
      <c r="AU415" s="68">
        <v>0</v>
      </c>
      <c r="AV415" s="75" t="s">
        <v>89</v>
      </c>
      <c r="AW415" s="423">
        <v>2250000</v>
      </c>
      <c r="AX415" s="79">
        <f t="shared" si="33"/>
        <v>0</v>
      </c>
      <c r="AY415" s="223">
        <f t="shared" si="34"/>
        <v>1</v>
      </c>
      <c r="AZ415" s="74">
        <v>1</v>
      </c>
      <c r="BA415" s="78">
        <v>45756</v>
      </c>
      <c r="BB415" s="65" t="s">
        <v>150</v>
      </c>
      <c r="BC415" s="66" t="s">
        <v>12813</v>
      </c>
      <c r="BD415" s="221" t="s">
        <v>87</v>
      </c>
      <c r="BE415" s="221" t="s">
        <v>87</v>
      </c>
    </row>
    <row r="416" spans="2:57" x14ac:dyDescent="0.25">
      <c r="B416" s="221">
        <v>2025</v>
      </c>
      <c r="C416" s="221">
        <v>891780111</v>
      </c>
      <c r="D416" s="221" t="s">
        <v>78</v>
      </c>
      <c r="E416" s="65" t="s">
        <v>12812</v>
      </c>
      <c r="F416" s="65" t="s">
        <v>12811</v>
      </c>
      <c r="G416" s="306">
        <v>0</v>
      </c>
      <c r="H416" s="65" t="s">
        <v>81</v>
      </c>
      <c r="I416" s="221" t="s">
        <v>127</v>
      </c>
      <c r="J416" s="220" t="s">
        <v>83</v>
      </c>
      <c r="K416" s="66" t="s">
        <v>12619</v>
      </c>
      <c r="L416" s="68">
        <v>9400000</v>
      </c>
      <c r="M416" s="221" t="s">
        <v>85</v>
      </c>
      <c r="N416" s="66" t="s">
        <v>8591</v>
      </c>
      <c r="O416" s="66">
        <v>85155135</v>
      </c>
      <c r="P416" s="65">
        <v>307</v>
      </c>
      <c r="Q416" s="78">
        <v>45698</v>
      </c>
      <c r="R416" s="66">
        <v>65800000</v>
      </c>
      <c r="S416" s="78">
        <v>45700</v>
      </c>
      <c r="T416" s="68">
        <v>9400000</v>
      </c>
      <c r="U416" s="65" t="s">
        <v>87</v>
      </c>
      <c r="V416" s="68">
        <v>36726018</v>
      </c>
      <c r="W416" s="67" t="s">
        <v>8590</v>
      </c>
      <c r="X416" s="70">
        <v>45700</v>
      </c>
      <c r="Y416" s="70">
        <v>45700</v>
      </c>
      <c r="Z416" s="70" t="s">
        <v>89</v>
      </c>
      <c r="AA416" s="70">
        <v>45808</v>
      </c>
      <c r="AB416" s="49">
        <f t="shared" si="30"/>
        <v>108</v>
      </c>
      <c r="AC416" s="65">
        <v>2</v>
      </c>
      <c r="AD416" s="424">
        <v>2350000</v>
      </c>
      <c r="AE416" s="65">
        <v>1</v>
      </c>
      <c r="AF416" s="78">
        <v>45838</v>
      </c>
      <c r="AG416" s="49">
        <f t="shared" si="31"/>
        <v>30</v>
      </c>
      <c r="AH416" s="65">
        <v>0</v>
      </c>
      <c r="AI416" s="68">
        <v>0</v>
      </c>
      <c r="AJ416" s="65" t="s">
        <v>89</v>
      </c>
      <c r="AK416" s="78" t="s">
        <v>89</v>
      </c>
      <c r="AL416" s="65">
        <v>0</v>
      </c>
      <c r="AM416" s="78" t="s">
        <v>89</v>
      </c>
      <c r="AN416" s="78" t="s">
        <v>89</v>
      </c>
      <c r="AO416" s="78" t="s">
        <v>89</v>
      </c>
      <c r="AP416" s="49">
        <f t="shared" si="32"/>
        <v>0</v>
      </c>
      <c r="AQ416" s="49">
        <f>+L416+AD416-AI416</f>
        <v>11750000</v>
      </c>
      <c r="AR416" s="65" t="s">
        <v>87</v>
      </c>
      <c r="AS416" s="68">
        <v>9400000</v>
      </c>
      <c r="AT416" s="65" t="s">
        <v>90</v>
      </c>
      <c r="AU416" s="68">
        <v>0</v>
      </c>
      <c r="AV416" s="75" t="s">
        <v>89</v>
      </c>
      <c r="AW416" s="423">
        <v>11750000</v>
      </c>
      <c r="AX416" s="79">
        <f t="shared" si="33"/>
        <v>0</v>
      </c>
      <c r="AY416" s="223">
        <f t="shared" si="34"/>
        <v>1</v>
      </c>
      <c r="AZ416" s="74">
        <v>1</v>
      </c>
      <c r="BA416" s="75" t="s">
        <v>89</v>
      </c>
      <c r="BB416" s="65" t="s">
        <v>103</v>
      </c>
      <c r="BC416" s="66" t="s">
        <v>12810</v>
      </c>
      <c r="BD416" s="221" t="s">
        <v>87</v>
      </c>
      <c r="BE416" s="221" t="s">
        <v>87</v>
      </c>
    </row>
    <row r="417" spans="2:57" x14ac:dyDescent="0.25">
      <c r="B417" s="221">
        <v>2025</v>
      </c>
      <c r="C417" s="221">
        <v>891780111</v>
      </c>
      <c r="D417" s="221" t="s">
        <v>78</v>
      </c>
      <c r="E417" s="65" t="s">
        <v>12809</v>
      </c>
      <c r="F417" s="65" t="s">
        <v>12808</v>
      </c>
      <c r="G417" s="306">
        <v>0</v>
      </c>
      <c r="H417" s="65" t="s">
        <v>81</v>
      </c>
      <c r="I417" s="221" t="s">
        <v>127</v>
      </c>
      <c r="J417" s="220" t="s">
        <v>83</v>
      </c>
      <c r="K417" s="66" t="s">
        <v>12619</v>
      </c>
      <c r="L417" s="68">
        <v>9400000</v>
      </c>
      <c r="M417" s="221" t="s">
        <v>85</v>
      </c>
      <c r="N417" s="66" t="s">
        <v>6871</v>
      </c>
      <c r="O417" s="66">
        <v>1082926063</v>
      </c>
      <c r="P417" s="65">
        <v>307</v>
      </c>
      <c r="Q417" s="78">
        <v>45698</v>
      </c>
      <c r="R417" s="66">
        <v>65800000</v>
      </c>
      <c r="S417" s="78">
        <v>45700</v>
      </c>
      <c r="T417" s="68">
        <v>9400000</v>
      </c>
      <c r="U417" s="65" t="s">
        <v>87</v>
      </c>
      <c r="V417" s="68">
        <v>36726018</v>
      </c>
      <c r="W417" s="67" t="s">
        <v>8590</v>
      </c>
      <c r="X417" s="70">
        <v>45700</v>
      </c>
      <c r="Y417" s="70">
        <v>45700</v>
      </c>
      <c r="Z417" s="70" t="s">
        <v>89</v>
      </c>
      <c r="AA417" s="70">
        <v>45808</v>
      </c>
      <c r="AB417" s="49">
        <f t="shared" si="30"/>
        <v>108</v>
      </c>
      <c r="AC417" s="65">
        <v>0</v>
      </c>
      <c r="AD417" s="424">
        <v>0</v>
      </c>
      <c r="AE417" s="65">
        <v>0</v>
      </c>
      <c r="AF417" s="78" t="s">
        <v>89</v>
      </c>
      <c r="AG417" s="49">
        <f t="shared" si="31"/>
        <v>0</v>
      </c>
      <c r="AH417" s="65">
        <v>0</v>
      </c>
      <c r="AI417" s="68">
        <v>0</v>
      </c>
      <c r="AJ417" s="65" t="s">
        <v>89</v>
      </c>
      <c r="AK417" s="78" t="s">
        <v>89</v>
      </c>
      <c r="AL417" s="65">
        <v>0</v>
      </c>
      <c r="AM417" s="78" t="s">
        <v>89</v>
      </c>
      <c r="AN417" s="78" t="s">
        <v>89</v>
      </c>
      <c r="AO417" s="78" t="s">
        <v>89</v>
      </c>
      <c r="AP417" s="49">
        <f t="shared" si="32"/>
        <v>0</v>
      </c>
      <c r="AQ417" s="49">
        <f>+L417+AD417-AI417</f>
        <v>9400000</v>
      </c>
      <c r="AR417" s="65" t="s">
        <v>87</v>
      </c>
      <c r="AS417" s="68">
        <v>9400000</v>
      </c>
      <c r="AT417" s="65" t="s">
        <v>90</v>
      </c>
      <c r="AU417" s="68">
        <v>0</v>
      </c>
      <c r="AV417" s="75" t="s">
        <v>89</v>
      </c>
      <c r="AW417" s="423">
        <v>9400000</v>
      </c>
      <c r="AX417" s="79">
        <f t="shared" si="33"/>
        <v>0</v>
      </c>
      <c r="AY417" s="223">
        <f t="shared" si="34"/>
        <v>1</v>
      </c>
      <c r="AZ417" s="74">
        <v>1</v>
      </c>
      <c r="BA417" s="75" t="s">
        <v>89</v>
      </c>
      <c r="BB417" s="65" t="s">
        <v>103</v>
      </c>
      <c r="BC417" s="66" t="s">
        <v>12807</v>
      </c>
      <c r="BD417" s="221" t="s">
        <v>87</v>
      </c>
      <c r="BE417" s="221" t="s">
        <v>87</v>
      </c>
    </row>
    <row r="418" spans="2:57" x14ac:dyDescent="0.25">
      <c r="B418" s="221">
        <v>2025</v>
      </c>
      <c r="C418" s="221">
        <v>891780111</v>
      </c>
      <c r="D418" s="221" t="s">
        <v>78</v>
      </c>
      <c r="E418" s="65" t="s">
        <v>12806</v>
      </c>
      <c r="F418" s="65" t="s">
        <v>12805</v>
      </c>
      <c r="G418" s="306">
        <v>0</v>
      </c>
      <c r="H418" s="65" t="s">
        <v>81</v>
      </c>
      <c r="I418" s="221" t="s">
        <v>127</v>
      </c>
      <c r="J418" s="220" t="s">
        <v>83</v>
      </c>
      <c r="K418" s="66" t="s">
        <v>12804</v>
      </c>
      <c r="L418" s="68">
        <v>9400000</v>
      </c>
      <c r="M418" s="221" t="s">
        <v>85</v>
      </c>
      <c r="N418" s="66" t="s">
        <v>8618</v>
      </c>
      <c r="O418" s="66">
        <v>1082958970</v>
      </c>
      <c r="P418" s="65">
        <v>307</v>
      </c>
      <c r="Q418" s="78">
        <v>45698</v>
      </c>
      <c r="R418" s="66">
        <v>65800000</v>
      </c>
      <c r="S418" s="78">
        <v>45700</v>
      </c>
      <c r="T418" s="68">
        <v>9400000</v>
      </c>
      <c r="U418" s="65" t="s">
        <v>87</v>
      </c>
      <c r="V418" s="68">
        <v>36726018</v>
      </c>
      <c r="W418" s="67" t="s">
        <v>8590</v>
      </c>
      <c r="X418" s="70">
        <v>45700</v>
      </c>
      <c r="Y418" s="70">
        <v>45700</v>
      </c>
      <c r="Z418" s="70" t="s">
        <v>89</v>
      </c>
      <c r="AA418" s="70">
        <v>45808</v>
      </c>
      <c r="AB418" s="49">
        <f t="shared" si="30"/>
        <v>108</v>
      </c>
      <c r="AC418" s="65">
        <v>0</v>
      </c>
      <c r="AD418" s="424">
        <v>0</v>
      </c>
      <c r="AE418" s="65">
        <v>0</v>
      </c>
      <c r="AF418" s="78" t="s">
        <v>89</v>
      </c>
      <c r="AG418" s="49">
        <f t="shared" si="31"/>
        <v>0</v>
      </c>
      <c r="AH418" s="65">
        <v>0</v>
      </c>
      <c r="AI418" s="68">
        <v>0</v>
      </c>
      <c r="AJ418" s="65" t="s">
        <v>89</v>
      </c>
      <c r="AK418" s="78" t="s">
        <v>89</v>
      </c>
      <c r="AL418" s="65">
        <v>0</v>
      </c>
      <c r="AM418" s="78" t="s">
        <v>89</v>
      </c>
      <c r="AN418" s="78" t="s">
        <v>89</v>
      </c>
      <c r="AO418" s="78" t="s">
        <v>89</v>
      </c>
      <c r="AP418" s="49">
        <f t="shared" si="32"/>
        <v>0</v>
      </c>
      <c r="AQ418" s="49">
        <f>+L418+AD418-AI418</f>
        <v>9400000</v>
      </c>
      <c r="AR418" s="65" t="s">
        <v>87</v>
      </c>
      <c r="AS418" s="68">
        <v>9400000</v>
      </c>
      <c r="AT418" s="65" t="s">
        <v>90</v>
      </c>
      <c r="AU418" s="68">
        <v>0</v>
      </c>
      <c r="AV418" s="75" t="s">
        <v>89</v>
      </c>
      <c r="AW418" s="423">
        <v>9400000</v>
      </c>
      <c r="AX418" s="79">
        <f t="shared" si="33"/>
        <v>0</v>
      </c>
      <c r="AY418" s="223">
        <f t="shared" si="34"/>
        <v>1</v>
      </c>
      <c r="AZ418" s="74">
        <v>1</v>
      </c>
      <c r="BA418" s="75" t="s">
        <v>89</v>
      </c>
      <c r="BB418" s="65" t="s">
        <v>103</v>
      </c>
      <c r="BC418" s="66" t="s">
        <v>12803</v>
      </c>
      <c r="BD418" s="221" t="s">
        <v>87</v>
      </c>
      <c r="BE418" s="221" t="s">
        <v>87</v>
      </c>
    </row>
    <row r="419" spans="2:57" x14ac:dyDescent="0.25">
      <c r="B419" s="221">
        <v>2025</v>
      </c>
      <c r="C419" s="221">
        <v>891780111</v>
      </c>
      <c r="D419" s="221" t="s">
        <v>78</v>
      </c>
      <c r="E419" s="65" t="s">
        <v>12802</v>
      </c>
      <c r="F419" s="65" t="s">
        <v>12801</v>
      </c>
      <c r="G419" s="306">
        <v>0</v>
      </c>
      <c r="H419" s="65" t="s">
        <v>81</v>
      </c>
      <c r="I419" s="221" t="s">
        <v>82</v>
      </c>
      <c r="J419" s="220" t="s">
        <v>83</v>
      </c>
      <c r="K419" s="66" t="s">
        <v>12530</v>
      </c>
      <c r="L419" s="68">
        <v>9000000</v>
      </c>
      <c r="M419" s="221" t="s">
        <v>85</v>
      </c>
      <c r="N419" s="66" t="s">
        <v>8720</v>
      </c>
      <c r="O419" s="66">
        <v>1083047056</v>
      </c>
      <c r="P419" s="65">
        <v>27</v>
      </c>
      <c r="Q419" s="78">
        <v>45670</v>
      </c>
      <c r="R419" s="66">
        <v>2494141000</v>
      </c>
      <c r="S419" s="78">
        <v>45700</v>
      </c>
      <c r="T419" s="68">
        <v>9000000</v>
      </c>
      <c r="U419" s="65" t="s">
        <v>87</v>
      </c>
      <c r="V419" s="68">
        <v>85459497</v>
      </c>
      <c r="W419" s="67" t="s">
        <v>540</v>
      </c>
      <c r="X419" s="70">
        <v>45700</v>
      </c>
      <c r="Y419" s="70">
        <v>45700</v>
      </c>
      <c r="Z419" s="70" t="s">
        <v>89</v>
      </c>
      <c r="AA419" s="70">
        <v>45808</v>
      </c>
      <c r="AB419" s="49">
        <f t="shared" si="30"/>
        <v>108</v>
      </c>
      <c r="AC419" s="65">
        <v>0</v>
      </c>
      <c r="AD419" s="424">
        <v>0</v>
      </c>
      <c r="AE419" s="65">
        <v>0</v>
      </c>
      <c r="AF419" s="78" t="s">
        <v>89</v>
      </c>
      <c r="AG419" s="49">
        <f t="shared" si="31"/>
        <v>0</v>
      </c>
      <c r="AH419" s="65">
        <v>0</v>
      </c>
      <c r="AI419" s="68">
        <v>0</v>
      </c>
      <c r="AJ419" s="65" t="s">
        <v>89</v>
      </c>
      <c r="AK419" s="78" t="s">
        <v>89</v>
      </c>
      <c r="AL419" s="65">
        <v>0</v>
      </c>
      <c r="AM419" s="78" t="s">
        <v>89</v>
      </c>
      <c r="AN419" s="78" t="s">
        <v>89</v>
      </c>
      <c r="AO419" s="78" t="s">
        <v>89</v>
      </c>
      <c r="AP419" s="49">
        <f t="shared" si="32"/>
        <v>0</v>
      </c>
      <c r="AQ419" s="49">
        <f>+L419+AD419-AI419</f>
        <v>9000000</v>
      </c>
      <c r="AR419" s="65" t="s">
        <v>87</v>
      </c>
      <c r="AS419" s="68">
        <v>9000000</v>
      </c>
      <c r="AT419" s="65" t="s">
        <v>90</v>
      </c>
      <c r="AU419" s="68">
        <v>0</v>
      </c>
      <c r="AV419" s="75" t="s">
        <v>89</v>
      </c>
      <c r="AW419" s="423">
        <v>9000000</v>
      </c>
      <c r="AX419" s="79">
        <f t="shared" si="33"/>
        <v>0</v>
      </c>
      <c r="AY419" s="223">
        <f t="shared" si="34"/>
        <v>1</v>
      </c>
      <c r="AZ419" s="74">
        <v>1</v>
      </c>
      <c r="BA419" s="75" t="s">
        <v>89</v>
      </c>
      <c r="BB419" s="65" t="s">
        <v>103</v>
      </c>
      <c r="BC419" s="66" t="s">
        <v>12800</v>
      </c>
      <c r="BD419" s="221" t="s">
        <v>87</v>
      </c>
      <c r="BE419" s="221" t="s">
        <v>87</v>
      </c>
    </row>
    <row r="420" spans="2:57" x14ac:dyDescent="0.25">
      <c r="B420" s="221">
        <v>2025</v>
      </c>
      <c r="C420" s="221">
        <v>891780111</v>
      </c>
      <c r="D420" s="221" t="s">
        <v>78</v>
      </c>
      <c r="E420" s="65" t="s">
        <v>12799</v>
      </c>
      <c r="F420" s="65" t="s">
        <v>12798</v>
      </c>
      <c r="G420" s="306">
        <v>0</v>
      </c>
      <c r="H420" s="65" t="s">
        <v>81</v>
      </c>
      <c r="I420" s="221" t="s">
        <v>127</v>
      </c>
      <c r="J420" s="220" t="s">
        <v>83</v>
      </c>
      <c r="K420" s="66" t="s">
        <v>12619</v>
      </c>
      <c r="L420" s="68">
        <v>9400000</v>
      </c>
      <c r="M420" s="221" t="s">
        <v>85</v>
      </c>
      <c r="N420" s="66" t="s">
        <v>8596</v>
      </c>
      <c r="O420" s="66">
        <v>57466769</v>
      </c>
      <c r="P420" s="65">
        <v>307</v>
      </c>
      <c r="Q420" s="78">
        <v>45698</v>
      </c>
      <c r="R420" s="66">
        <v>65800000</v>
      </c>
      <c r="S420" s="78">
        <v>45700</v>
      </c>
      <c r="T420" s="68">
        <v>9400000</v>
      </c>
      <c r="U420" s="65" t="s">
        <v>87</v>
      </c>
      <c r="V420" s="68">
        <v>36726018</v>
      </c>
      <c r="W420" s="67" t="s">
        <v>8590</v>
      </c>
      <c r="X420" s="70">
        <v>45700</v>
      </c>
      <c r="Y420" s="70">
        <v>45700</v>
      </c>
      <c r="Z420" s="70" t="s">
        <v>89</v>
      </c>
      <c r="AA420" s="70">
        <v>45808</v>
      </c>
      <c r="AB420" s="49">
        <f t="shared" si="30"/>
        <v>108</v>
      </c>
      <c r="AC420" s="65">
        <v>0</v>
      </c>
      <c r="AD420" s="424">
        <v>0</v>
      </c>
      <c r="AE420" s="65">
        <v>0</v>
      </c>
      <c r="AF420" s="78" t="s">
        <v>89</v>
      </c>
      <c r="AG420" s="49">
        <f t="shared" si="31"/>
        <v>0</v>
      </c>
      <c r="AH420" s="65">
        <v>0</v>
      </c>
      <c r="AI420" s="68">
        <v>0</v>
      </c>
      <c r="AJ420" s="65" t="s">
        <v>89</v>
      </c>
      <c r="AK420" s="78" t="s">
        <v>89</v>
      </c>
      <c r="AL420" s="65">
        <v>0</v>
      </c>
      <c r="AM420" s="78" t="s">
        <v>89</v>
      </c>
      <c r="AN420" s="78" t="s">
        <v>89</v>
      </c>
      <c r="AO420" s="78" t="s">
        <v>89</v>
      </c>
      <c r="AP420" s="49">
        <f t="shared" si="32"/>
        <v>0</v>
      </c>
      <c r="AQ420" s="49">
        <f>+L420+AD420-AI420</f>
        <v>9400000</v>
      </c>
      <c r="AR420" s="65" t="s">
        <v>87</v>
      </c>
      <c r="AS420" s="68">
        <v>9400000</v>
      </c>
      <c r="AT420" s="65" t="s">
        <v>90</v>
      </c>
      <c r="AU420" s="68">
        <v>0</v>
      </c>
      <c r="AV420" s="75" t="s">
        <v>89</v>
      </c>
      <c r="AW420" s="423">
        <v>9400000</v>
      </c>
      <c r="AX420" s="79">
        <f t="shared" si="33"/>
        <v>0</v>
      </c>
      <c r="AY420" s="223">
        <f t="shared" si="34"/>
        <v>1</v>
      </c>
      <c r="AZ420" s="74">
        <v>1</v>
      </c>
      <c r="BA420" s="75" t="s">
        <v>89</v>
      </c>
      <c r="BB420" s="65" t="s">
        <v>103</v>
      </c>
      <c r="BC420" s="66" t="s">
        <v>12797</v>
      </c>
      <c r="BD420" s="221" t="s">
        <v>87</v>
      </c>
      <c r="BE420" s="221" t="s">
        <v>87</v>
      </c>
    </row>
    <row r="421" spans="2:57" x14ac:dyDescent="0.25">
      <c r="B421" s="221">
        <v>2025</v>
      </c>
      <c r="C421" s="221">
        <v>891780111</v>
      </c>
      <c r="D421" s="221" t="s">
        <v>78</v>
      </c>
      <c r="E421" s="65" t="s">
        <v>12796</v>
      </c>
      <c r="F421" s="65" t="s">
        <v>12795</v>
      </c>
      <c r="G421" s="306">
        <v>0</v>
      </c>
      <c r="H421" s="65" t="s">
        <v>81</v>
      </c>
      <c r="I421" s="221" t="s">
        <v>82</v>
      </c>
      <c r="J421" s="220" t="s">
        <v>83</v>
      </c>
      <c r="K421" s="66" t="s">
        <v>12530</v>
      </c>
      <c r="L421" s="68">
        <v>9000000</v>
      </c>
      <c r="M421" s="221" t="s">
        <v>85</v>
      </c>
      <c r="N421" s="66" t="s">
        <v>12794</v>
      </c>
      <c r="O421" s="66">
        <v>85473768</v>
      </c>
      <c r="P421" s="65">
        <v>27</v>
      </c>
      <c r="Q421" s="78">
        <v>45670</v>
      </c>
      <c r="R421" s="66">
        <v>2494141000</v>
      </c>
      <c r="S421" s="78">
        <v>45700</v>
      </c>
      <c r="T421" s="68">
        <v>9000000</v>
      </c>
      <c r="U421" s="65" t="s">
        <v>87</v>
      </c>
      <c r="V421" s="68">
        <v>85459497</v>
      </c>
      <c r="W421" s="67" t="s">
        <v>540</v>
      </c>
      <c r="X421" s="70">
        <v>45700</v>
      </c>
      <c r="Y421" s="70">
        <v>45700</v>
      </c>
      <c r="Z421" s="70" t="s">
        <v>89</v>
      </c>
      <c r="AA421" s="70">
        <v>45808</v>
      </c>
      <c r="AB421" s="49">
        <f t="shared" si="30"/>
        <v>108</v>
      </c>
      <c r="AC421" s="65">
        <v>0</v>
      </c>
      <c r="AD421" s="424">
        <v>0</v>
      </c>
      <c r="AE421" s="65">
        <v>0</v>
      </c>
      <c r="AF421" s="78" t="s">
        <v>89</v>
      </c>
      <c r="AG421" s="49">
        <f t="shared" si="31"/>
        <v>0</v>
      </c>
      <c r="AH421" s="65">
        <v>0</v>
      </c>
      <c r="AI421" s="68">
        <v>0</v>
      </c>
      <c r="AJ421" s="65" t="s">
        <v>89</v>
      </c>
      <c r="AK421" s="78" t="s">
        <v>89</v>
      </c>
      <c r="AL421" s="65">
        <v>0</v>
      </c>
      <c r="AM421" s="78" t="s">
        <v>89</v>
      </c>
      <c r="AN421" s="78" t="s">
        <v>89</v>
      </c>
      <c r="AO421" s="78" t="s">
        <v>89</v>
      </c>
      <c r="AP421" s="49">
        <f t="shared" si="32"/>
        <v>0</v>
      </c>
      <c r="AQ421" s="49">
        <f>+L421+AD421-AI421</f>
        <v>9000000</v>
      </c>
      <c r="AR421" s="65" t="s">
        <v>87</v>
      </c>
      <c r="AS421" s="68">
        <v>9000000</v>
      </c>
      <c r="AT421" s="65" t="s">
        <v>90</v>
      </c>
      <c r="AU421" s="68">
        <v>0</v>
      </c>
      <c r="AV421" s="75" t="s">
        <v>89</v>
      </c>
      <c r="AW421" s="423">
        <v>9000000</v>
      </c>
      <c r="AX421" s="79">
        <f t="shared" si="33"/>
        <v>0</v>
      </c>
      <c r="AY421" s="223">
        <f t="shared" si="34"/>
        <v>1</v>
      </c>
      <c r="AZ421" s="74">
        <v>1</v>
      </c>
      <c r="BA421" s="75" t="s">
        <v>89</v>
      </c>
      <c r="BB421" s="65" t="s">
        <v>103</v>
      </c>
      <c r="BC421" s="66" t="s">
        <v>12793</v>
      </c>
      <c r="BD421" s="221" t="s">
        <v>87</v>
      </c>
      <c r="BE421" s="221" t="s">
        <v>87</v>
      </c>
    </row>
    <row r="422" spans="2:57" x14ac:dyDescent="0.25">
      <c r="B422" s="221">
        <v>2025</v>
      </c>
      <c r="C422" s="221">
        <v>891780111</v>
      </c>
      <c r="D422" s="221" t="s">
        <v>78</v>
      </c>
      <c r="E422" s="65" t="s">
        <v>12792</v>
      </c>
      <c r="F422" s="65" t="s">
        <v>12791</v>
      </c>
      <c r="G422" s="306">
        <v>0</v>
      </c>
      <c r="H422" s="65" t="s">
        <v>81</v>
      </c>
      <c r="I422" s="221" t="s">
        <v>82</v>
      </c>
      <c r="J422" s="220" t="s">
        <v>83</v>
      </c>
      <c r="K422" s="66" t="s">
        <v>12109</v>
      </c>
      <c r="L422" s="68">
        <v>8700000</v>
      </c>
      <c r="M422" s="221" t="s">
        <v>85</v>
      </c>
      <c r="N422" s="66" t="s">
        <v>9084</v>
      </c>
      <c r="O422" s="66">
        <v>1004356411</v>
      </c>
      <c r="P422" s="65">
        <v>27</v>
      </c>
      <c r="Q422" s="78">
        <v>45670</v>
      </c>
      <c r="R422" s="66">
        <v>2494141000</v>
      </c>
      <c r="S422" s="78">
        <v>45700</v>
      </c>
      <c r="T422" s="68">
        <v>8700000</v>
      </c>
      <c r="U422" s="65" t="s">
        <v>87</v>
      </c>
      <c r="V422" s="68">
        <v>7633817</v>
      </c>
      <c r="W422" s="67" t="s">
        <v>8803</v>
      </c>
      <c r="X422" s="70">
        <v>45700</v>
      </c>
      <c r="Y422" s="70">
        <v>45700</v>
      </c>
      <c r="Z422" s="70" t="s">
        <v>89</v>
      </c>
      <c r="AA422" s="70">
        <v>45808</v>
      </c>
      <c r="AB422" s="49">
        <f t="shared" si="30"/>
        <v>108</v>
      </c>
      <c r="AC422" s="65">
        <v>2</v>
      </c>
      <c r="AD422" s="424">
        <v>1125000</v>
      </c>
      <c r="AE422" s="65">
        <v>1</v>
      </c>
      <c r="AF422" s="78">
        <v>45823</v>
      </c>
      <c r="AG422" s="49">
        <f t="shared" si="31"/>
        <v>15</v>
      </c>
      <c r="AH422" s="65">
        <v>0</v>
      </c>
      <c r="AI422" s="68">
        <v>0</v>
      </c>
      <c r="AJ422" s="65" t="s">
        <v>89</v>
      </c>
      <c r="AK422" s="78" t="s">
        <v>89</v>
      </c>
      <c r="AL422" s="65">
        <v>0</v>
      </c>
      <c r="AM422" s="78" t="s">
        <v>89</v>
      </c>
      <c r="AN422" s="78" t="s">
        <v>89</v>
      </c>
      <c r="AO422" s="78" t="s">
        <v>89</v>
      </c>
      <c r="AP422" s="49">
        <f t="shared" si="32"/>
        <v>0</v>
      </c>
      <c r="AQ422" s="49">
        <f>+L422+AD422-AI422</f>
        <v>9825000</v>
      </c>
      <c r="AR422" s="65" t="s">
        <v>87</v>
      </c>
      <c r="AS422" s="68">
        <v>8700000</v>
      </c>
      <c r="AT422" s="65" t="s">
        <v>90</v>
      </c>
      <c r="AU422" s="68">
        <v>0</v>
      </c>
      <c r="AV422" s="75" t="s">
        <v>89</v>
      </c>
      <c r="AW422" s="423">
        <v>9825000</v>
      </c>
      <c r="AX422" s="79">
        <f t="shared" si="33"/>
        <v>0</v>
      </c>
      <c r="AY422" s="223">
        <f t="shared" si="34"/>
        <v>1</v>
      </c>
      <c r="AZ422" s="74">
        <v>1</v>
      </c>
      <c r="BA422" s="75" t="s">
        <v>89</v>
      </c>
      <c r="BB422" s="65" t="s">
        <v>103</v>
      </c>
      <c r="BC422" s="66" t="s">
        <v>12790</v>
      </c>
      <c r="BD422" s="221" t="s">
        <v>87</v>
      </c>
      <c r="BE422" s="221" t="s">
        <v>87</v>
      </c>
    </row>
    <row r="423" spans="2:57" x14ac:dyDescent="0.25">
      <c r="B423" s="221">
        <v>2025</v>
      </c>
      <c r="C423" s="221">
        <v>891780111</v>
      </c>
      <c r="D423" s="221" t="s">
        <v>78</v>
      </c>
      <c r="E423" s="65" t="s">
        <v>12789</v>
      </c>
      <c r="F423" s="65" t="s">
        <v>12788</v>
      </c>
      <c r="G423" s="306">
        <v>0</v>
      </c>
      <c r="H423" s="65" t="s">
        <v>81</v>
      </c>
      <c r="I423" s="221" t="s">
        <v>82</v>
      </c>
      <c r="J423" s="220" t="s">
        <v>83</v>
      </c>
      <c r="K423" s="66" t="s">
        <v>12787</v>
      </c>
      <c r="L423" s="68">
        <v>11400000</v>
      </c>
      <c r="M423" s="221" t="s">
        <v>85</v>
      </c>
      <c r="N423" s="66" t="s">
        <v>9749</v>
      </c>
      <c r="O423" s="66">
        <v>1082996963</v>
      </c>
      <c r="P423" s="65">
        <v>28</v>
      </c>
      <c r="Q423" s="78">
        <v>45670</v>
      </c>
      <c r="R423" s="66">
        <v>5573604000</v>
      </c>
      <c r="S423" s="78">
        <v>45700</v>
      </c>
      <c r="T423" s="68">
        <v>11400000</v>
      </c>
      <c r="U423" s="65" t="s">
        <v>87</v>
      </c>
      <c r="V423" s="68">
        <v>30766322</v>
      </c>
      <c r="W423" s="67" t="s">
        <v>8552</v>
      </c>
      <c r="X423" s="70">
        <v>45700</v>
      </c>
      <c r="Y423" s="70">
        <v>45700</v>
      </c>
      <c r="Z423" s="70" t="s">
        <v>89</v>
      </c>
      <c r="AA423" s="70">
        <v>45808</v>
      </c>
      <c r="AB423" s="49">
        <f t="shared" si="30"/>
        <v>108</v>
      </c>
      <c r="AC423" s="65">
        <v>2</v>
      </c>
      <c r="AD423" s="424">
        <v>2850000</v>
      </c>
      <c r="AE423" s="65">
        <v>1</v>
      </c>
      <c r="AF423" s="78">
        <v>45838</v>
      </c>
      <c r="AG423" s="49">
        <f t="shared" si="31"/>
        <v>30</v>
      </c>
      <c r="AH423" s="65">
        <v>0</v>
      </c>
      <c r="AI423" s="68">
        <v>0</v>
      </c>
      <c r="AJ423" s="65" t="s">
        <v>89</v>
      </c>
      <c r="AK423" s="78" t="s">
        <v>89</v>
      </c>
      <c r="AL423" s="65">
        <v>0</v>
      </c>
      <c r="AM423" s="78" t="s">
        <v>89</v>
      </c>
      <c r="AN423" s="78" t="s">
        <v>89</v>
      </c>
      <c r="AO423" s="78" t="s">
        <v>89</v>
      </c>
      <c r="AP423" s="49">
        <f t="shared" si="32"/>
        <v>0</v>
      </c>
      <c r="AQ423" s="49">
        <f>+L423+AD423-AI423</f>
        <v>14250000</v>
      </c>
      <c r="AR423" s="65" t="s">
        <v>87</v>
      </c>
      <c r="AS423" s="68">
        <v>11400000</v>
      </c>
      <c r="AT423" s="65" t="s">
        <v>90</v>
      </c>
      <c r="AU423" s="68">
        <v>0</v>
      </c>
      <c r="AV423" s="75" t="s">
        <v>89</v>
      </c>
      <c r="AW423" s="423">
        <v>14250000</v>
      </c>
      <c r="AX423" s="79">
        <f t="shared" si="33"/>
        <v>0</v>
      </c>
      <c r="AY423" s="223">
        <f t="shared" si="34"/>
        <v>1</v>
      </c>
      <c r="AZ423" s="74">
        <v>1</v>
      </c>
      <c r="BA423" s="75" t="s">
        <v>89</v>
      </c>
      <c r="BB423" s="65" t="s">
        <v>103</v>
      </c>
      <c r="BC423" s="66" t="s">
        <v>12786</v>
      </c>
      <c r="BD423" s="221" t="s">
        <v>87</v>
      </c>
      <c r="BE423" s="221" t="s">
        <v>87</v>
      </c>
    </row>
    <row r="424" spans="2:57" x14ac:dyDescent="0.25">
      <c r="B424" s="221">
        <v>2025</v>
      </c>
      <c r="C424" s="221">
        <v>891780111</v>
      </c>
      <c r="D424" s="221" t="s">
        <v>78</v>
      </c>
      <c r="E424" s="65" t="s">
        <v>12785</v>
      </c>
      <c r="F424" s="65" t="s">
        <v>12784</v>
      </c>
      <c r="G424" s="306">
        <v>0</v>
      </c>
      <c r="H424" s="65" t="s">
        <v>81</v>
      </c>
      <c r="I424" s="221" t="s">
        <v>82</v>
      </c>
      <c r="J424" s="220" t="s">
        <v>83</v>
      </c>
      <c r="K424" s="66" t="s">
        <v>12783</v>
      </c>
      <c r="L424" s="68">
        <v>9000000</v>
      </c>
      <c r="M424" s="221" t="s">
        <v>85</v>
      </c>
      <c r="N424" s="66" t="s">
        <v>8634</v>
      </c>
      <c r="O424" s="66">
        <v>1083040617</v>
      </c>
      <c r="P424" s="65">
        <v>27</v>
      </c>
      <c r="Q424" s="78">
        <v>45670</v>
      </c>
      <c r="R424" s="66">
        <v>2494141000</v>
      </c>
      <c r="S424" s="78">
        <v>45700</v>
      </c>
      <c r="T424" s="68">
        <v>9000000</v>
      </c>
      <c r="U424" s="65" t="s">
        <v>87</v>
      </c>
      <c r="V424" s="68">
        <v>85467461</v>
      </c>
      <c r="W424" s="67" t="s">
        <v>9510</v>
      </c>
      <c r="X424" s="70">
        <v>45700</v>
      </c>
      <c r="Y424" s="70">
        <v>45700</v>
      </c>
      <c r="Z424" s="70" t="s">
        <v>89</v>
      </c>
      <c r="AA424" s="70">
        <v>45808</v>
      </c>
      <c r="AB424" s="49">
        <f t="shared" si="30"/>
        <v>108</v>
      </c>
      <c r="AC424" s="65">
        <v>2</v>
      </c>
      <c r="AD424" s="424">
        <v>1125000</v>
      </c>
      <c r="AE424" s="65">
        <v>1</v>
      </c>
      <c r="AF424" s="78">
        <v>45823</v>
      </c>
      <c r="AG424" s="49">
        <f t="shared" si="31"/>
        <v>15</v>
      </c>
      <c r="AH424" s="65">
        <v>0</v>
      </c>
      <c r="AI424" s="68">
        <v>0</v>
      </c>
      <c r="AJ424" s="65" t="s">
        <v>89</v>
      </c>
      <c r="AK424" s="78" t="s">
        <v>89</v>
      </c>
      <c r="AL424" s="65">
        <v>0</v>
      </c>
      <c r="AM424" s="78" t="s">
        <v>89</v>
      </c>
      <c r="AN424" s="78" t="s">
        <v>89</v>
      </c>
      <c r="AO424" s="78" t="s">
        <v>89</v>
      </c>
      <c r="AP424" s="49">
        <f t="shared" si="32"/>
        <v>0</v>
      </c>
      <c r="AQ424" s="49">
        <f>+L424+AD424-AI424</f>
        <v>10125000</v>
      </c>
      <c r="AR424" s="65" t="s">
        <v>87</v>
      </c>
      <c r="AS424" s="68">
        <v>9000000</v>
      </c>
      <c r="AT424" s="65" t="s">
        <v>90</v>
      </c>
      <c r="AU424" s="68">
        <v>0</v>
      </c>
      <c r="AV424" s="75" t="s">
        <v>89</v>
      </c>
      <c r="AW424" s="423">
        <v>10125000</v>
      </c>
      <c r="AX424" s="79">
        <f t="shared" si="33"/>
        <v>0</v>
      </c>
      <c r="AY424" s="223">
        <f t="shared" si="34"/>
        <v>1</v>
      </c>
      <c r="AZ424" s="74">
        <v>1</v>
      </c>
      <c r="BA424" s="75" t="s">
        <v>89</v>
      </c>
      <c r="BB424" s="65" t="s">
        <v>103</v>
      </c>
      <c r="BC424" s="66" t="s">
        <v>12782</v>
      </c>
      <c r="BD424" s="221" t="s">
        <v>87</v>
      </c>
      <c r="BE424" s="221" t="s">
        <v>87</v>
      </c>
    </row>
    <row r="425" spans="2:57" x14ac:dyDescent="0.25">
      <c r="B425" s="221">
        <v>2025</v>
      </c>
      <c r="C425" s="221">
        <v>891780111</v>
      </c>
      <c r="D425" s="221" t="s">
        <v>78</v>
      </c>
      <c r="E425" s="65" t="s">
        <v>12781</v>
      </c>
      <c r="F425" s="65" t="s">
        <v>12780</v>
      </c>
      <c r="G425" s="306">
        <v>0</v>
      </c>
      <c r="H425" s="65" t="s">
        <v>81</v>
      </c>
      <c r="I425" s="221" t="s">
        <v>82</v>
      </c>
      <c r="J425" s="220" t="s">
        <v>83</v>
      </c>
      <c r="K425" s="66" t="s">
        <v>12779</v>
      </c>
      <c r="L425" s="68">
        <v>12624000</v>
      </c>
      <c r="M425" s="221" t="s">
        <v>85</v>
      </c>
      <c r="N425" s="66" t="s">
        <v>9097</v>
      </c>
      <c r="O425" s="66">
        <v>36668619</v>
      </c>
      <c r="P425" s="65">
        <v>28</v>
      </c>
      <c r="Q425" s="78">
        <v>45670</v>
      </c>
      <c r="R425" s="66">
        <v>5573604000</v>
      </c>
      <c r="S425" s="78">
        <v>45700</v>
      </c>
      <c r="T425" s="68">
        <v>12624000</v>
      </c>
      <c r="U425" s="65" t="s">
        <v>87</v>
      </c>
      <c r="V425" s="68">
        <v>85154788</v>
      </c>
      <c r="W425" s="67" t="s">
        <v>8867</v>
      </c>
      <c r="X425" s="70">
        <v>45700</v>
      </c>
      <c r="Y425" s="70">
        <v>45700</v>
      </c>
      <c r="Z425" s="70" t="s">
        <v>89</v>
      </c>
      <c r="AA425" s="70">
        <v>45808</v>
      </c>
      <c r="AB425" s="49">
        <f t="shared" si="30"/>
        <v>108</v>
      </c>
      <c r="AC425" s="65">
        <v>2</v>
      </c>
      <c r="AD425" s="424">
        <v>3156000</v>
      </c>
      <c r="AE425" s="65">
        <v>1</v>
      </c>
      <c r="AF425" s="78">
        <v>45838</v>
      </c>
      <c r="AG425" s="49">
        <f t="shared" si="31"/>
        <v>30</v>
      </c>
      <c r="AH425" s="65">
        <v>0</v>
      </c>
      <c r="AI425" s="68">
        <v>0</v>
      </c>
      <c r="AJ425" s="65" t="s">
        <v>89</v>
      </c>
      <c r="AK425" s="78" t="s">
        <v>89</v>
      </c>
      <c r="AL425" s="65">
        <v>0</v>
      </c>
      <c r="AM425" s="78" t="s">
        <v>89</v>
      </c>
      <c r="AN425" s="78" t="s">
        <v>89</v>
      </c>
      <c r="AO425" s="78" t="s">
        <v>89</v>
      </c>
      <c r="AP425" s="49">
        <f t="shared" si="32"/>
        <v>0</v>
      </c>
      <c r="AQ425" s="49">
        <f>+L425+AD425-AI425</f>
        <v>15780000</v>
      </c>
      <c r="AR425" s="65" t="s">
        <v>87</v>
      </c>
      <c r="AS425" s="68">
        <v>12624000</v>
      </c>
      <c r="AT425" s="65" t="s">
        <v>90</v>
      </c>
      <c r="AU425" s="68">
        <v>0</v>
      </c>
      <c r="AV425" s="75" t="s">
        <v>89</v>
      </c>
      <c r="AW425" s="423">
        <v>15780000</v>
      </c>
      <c r="AX425" s="79">
        <f t="shared" si="33"/>
        <v>0</v>
      </c>
      <c r="AY425" s="223">
        <f t="shared" si="34"/>
        <v>1</v>
      </c>
      <c r="AZ425" s="74">
        <v>1</v>
      </c>
      <c r="BA425" s="75" t="s">
        <v>89</v>
      </c>
      <c r="BB425" s="65" t="s">
        <v>103</v>
      </c>
      <c r="BC425" s="66" t="s">
        <v>12778</v>
      </c>
      <c r="BD425" s="221" t="s">
        <v>87</v>
      </c>
      <c r="BE425" s="221" t="s">
        <v>87</v>
      </c>
    </row>
    <row r="426" spans="2:57" x14ac:dyDescent="0.25">
      <c r="B426" s="221">
        <v>2025</v>
      </c>
      <c r="C426" s="221">
        <v>891780111</v>
      </c>
      <c r="D426" s="221" t="s">
        <v>78</v>
      </c>
      <c r="E426" s="65" t="s">
        <v>12777</v>
      </c>
      <c r="F426" s="65" t="s">
        <v>12776</v>
      </c>
      <c r="G426" s="306">
        <v>0</v>
      </c>
      <c r="H426" s="65" t="s">
        <v>81</v>
      </c>
      <c r="I426" s="221" t="s">
        <v>82</v>
      </c>
      <c r="J426" s="220" t="s">
        <v>83</v>
      </c>
      <c r="K426" s="66" t="s">
        <v>12775</v>
      </c>
      <c r="L426" s="68">
        <v>12624000</v>
      </c>
      <c r="M426" s="221" t="s">
        <v>85</v>
      </c>
      <c r="N426" s="66" t="s">
        <v>9875</v>
      </c>
      <c r="O426" s="66">
        <v>36551666</v>
      </c>
      <c r="P426" s="65">
        <v>28</v>
      </c>
      <c r="Q426" s="78">
        <v>45670</v>
      </c>
      <c r="R426" s="66">
        <v>5573604000</v>
      </c>
      <c r="S426" s="78">
        <v>45700</v>
      </c>
      <c r="T426" s="68">
        <v>12624000</v>
      </c>
      <c r="U426" s="65" t="s">
        <v>87</v>
      </c>
      <c r="V426" s="68">
        <v>85460625</v>
      </c>
      <c r="W426" s="67" t="s">
        <v>9874</v>
      </c>
      <c r="X426" s="70">
        <v>45700</v>
      </c>
      <c r="Y426" s="70">
        <v>45700</v>
      </c>
      <c r="Z426" s="70" t="s">
        <v>89</v>
      </c>
      <c r="AA426" s="70">
        <v>45808</v>
      </c>
      <c r="AB426" s="49">
        <f t="shared" si="30"/>
        <v>108</v>
      </c>
      <c r="AC426" s="65">
        <v>2</v>
      </c>
      <c r="AD426" s="424">
        <v>1578000</v>
      </c>
      <c r="AE426" s="65">
        <v>1</v>
      </c>
      <c r="AF426" s="78">
        <v>45823</v>
      </c>
      <c r="AG426" s="49">
        <f t="shared" si="31"/>
        <v>15</v>
      </c>
      <c r="AH426" s="65">
        <v>0</v>
      </c>
      <c r="AI426" s="68">
        <v>0</v>
      </c>
      <c r="AJ426" s="65" t="s">
        <v>89</v>
      </c>
      <c r="AK426" s="78" t="s">
        <v>89</v>
      </c>
      <c r="AL426" s="65">
        <v>0</v>
      </c>
      <c r="AM426" s="78" t="s">
        <v>89</v>
      </c>
      <c r="AN426" s="78" t="s">
        <v>89</v>
      </c>
      <c r="AO426" s="78" t="s">
        <v>89</v>
      </c>
      <c r="AP426" s="49">
        <f t="shared" si="32"/>
        <v>0</v>
      </c>
      <c r="AQ426" s="49">
        <f>+L426+AD426-AI426</f>
        <v>14202000</v>
      </c>
      <c r="AR426" s="65" t="s">
        <v>87</v>
      </c>
      <c r="AS426" s="68">
        <v>12624000</v>
      </c>
      <c r="AT426" s="65" t="s">
        <v>90</v>
      </c>
      <c r="AU426" s="68">
        <v>0</v>
      </c>
      <c r="AV426" s="75" t="s">
        <v>89</v>
      </c>
      <c r="AW426" s="423">
        <v>14202000</v>
      </c>
      <c r="AX426" s="79">
        <f t="shared" si="33"/>
        <v>0</v>
      </c>
      <c r="AY426" s="223">
        <f t="shared" si="34"/>
        <v>1</v>
      </c>
      <c r="AZ426" s="74">
        <v>1</v>
      </c>
      <c r="BA426" s="75" t="s">
        <v>89</v>
      </c>
      <c r="BB426" s="65" t="s">
        <v>103</v>
      </c>
      <c r="BC426" s="66" t="s">
        <v>12774</v>
      </c>
      <c r="BD426" s="221" t="s">
        <v>87</v>
      </c>
      <c r="BE426" s="221" t="s">
        <v>87</v>
      </c>
    </row>
    <row r="427" spans="2:57" x14ac:dyDescent="0.25">
      <c r="B427" s="221">
        <v>2025</v>
      </c>
      <c r="C427" s="221">
        <v>891780111</v>
      </c>
      <c r="D427" s="221" t="s">
        <v>78</v>
      </c>
      <c r="E427" s="65" t="s">
        <v>12773</v>
      </c>
      <c r="F427" s="65" t="s">
        <v>12772</v>
      </c>
      <c r="G427" s="306">
        <v>0</v>
      </c>
      <c r="H427" s="65" t="s">
        <v>81</v>
      </c>
      <c r="I427" s="221" t="s">
        <v>82</v>
      </c>
      <c r="J427" s="220" t="s">
        <v>83</v>
      </c>
      <c r="K427" s="66" t="s">
        <v>12771</v>
      </c>
      <c r="L427" s="68">
        <v>15148000</v>
      </c>
      <c r="M427" s="221" t="s">
        <v>85</v>
      </c>
      <c r="N427" s="66" t="s">
        <v>11470</v>
      </c>
      <c r="O427" s="66">
        <v>1004373746</v>
      </c>
      <c r="P427" s="65">
        <v>28</v>
      </c>
      <c r="Q427" s="78">
        <v>45670</v>
      </c>
      <c r="R427" s="66">
        <v>5573604000</v>
      </c>
      <c r="S427" s="78">
        <v>45700</v>
      </c>
      <c r="T427" s="68">
        <v>15148000</v>
      </c>
      <c r="U427" s="65" t="s">
        <v>87</v>
      </c>
      <c r="V427" s="68">
        <v>1082870070</v>
      </c>
      <c r="W427" s="67" t="s">
        <v>8403</v>
      </c>
      <c r="X427" s="70">
        <v>45700</v>
      </c>
      <c r="Y427" s="70">
        <v>45700</v>
      </c>
      <c r="Z427" s="70" t="s">
        <v>89</v>
      </c>
      <c r="AA427" s="70">
        <v>45808</v>
      </c>
      <c r="AB427" s="49">
        <f t="shared" si="30"/>
        <v>108</v>
      </c>
      <c r="AC427" s="65">
        <v>2</v>
      </c>
      <c r="AD427" s="424">
        <v>3787000</v>
      </c>
      <c r="AE427" s="65">
        <v>1</v>
      </c>
      <c r="AF427" s="78">
        <v>45838</v>
      </c>
      <c r="AG427" s="49">
        <f t="shared" si="31"/>
        <v>30</v>
      </c>
      <c r="AH427" s="65">
        <v>0</v>
      </c>
      <c r="AI427" s="68">
        <v>0</v>
      </c>
      <c r="AJ427" s="65" t="s">
        <v>89</v>
      </c>
      <c r="AK427" s="78" t="s">
        <v>89</v>
      </c>
      <c r="AL427" s="65">
        <v>0</v>
      </c>
      <c r="AM427" s="78" t="s">
        <v>89</v>
      </c>
      <c r="AN427" s="78" t="s">
        <v>89</v>
      </c>
      <c r="AO427" s="78" t="s">
        <v>89</v>
      </c>
      <c r="AP427" s="49">
        <f t="shared" si="32"/>
        <v>0</v>
      </c>
      <c r="AQ427" s="49">
        <f>+L427+AD427-AI427</f>
        <v>18935000</v>
      </c>
      <c r="AR427" s="65" t="s">
        <v>87</v>
      </c>
      <c r="AS427" s="68">
        <v>15148000</v>
      </c>
      <c r="AT427" s="65" t="s">
        <v>90</v>
      </c>
      <c r="AU427" s="68">
        <v>0</v>
      </c>
      <c r="AV427" s="75" t="s">
        <v>89</v>
      </c>
      <c r="AW427" s="423">
        <v>18935000</v>
      </c>
      <c r="AX427" s="79">
        <f t="shared" si="33"/>
        <v>0</v>
      </c>
      <c r="AY427" s="223">
        <f t="shared" si="34"/>
        <v>1</v>
      </c>
      <c r="AZ427" s="74">
        <v>1</v>
      </c>
      <c r="BA427" s="75" t="s">
        <v>89</v>
      </c>
      <c r="BB427" s="65" t="s">
        <v>103</v>
      </c>
      <c r="BC427" s="66" t="s">
        <v>12770</v>
      </c>
      <c r="BD427" s="221" t="s">
        <v>87</v>
      </c>
      <c r="BE427" s="221" t="s">
        <v>87</v>
      </c>
    </row>
    <row r="428" spans="2:57" x14ac:dyDescent="0.25">
      <c r="B428" s="221">
        <v>2025</v>
      </c>
      <c r="C428" s="221">
        <v>891780111</v>
      </c>
      <c r="D428" s="221" t="s">
        <v>78</v>
      </c>
      <c r="E428" s="65" t="s">
        <v>12769</v>
      </c>
      <c r="F428" s="65" t="s">
        <v>12768</v>
      </c>
      <c r="G428" s="306">
        <v>0</v>
      </c>
      <c r="H428" s="65" t="s">
        <v>81</v>
      </c>
      <c r="I428" s="221" t="s">
        <v>82</v>
      </c>
      <c r="J428" s="220" t="s">
        <v>83</v>
      </c>
      <c r="K428" s="66" t="s">
        <v>12767</v>
      </c>
      <c r="L428" s="68">
        <v>10600000</v>
      </c>
      <c r="M428" s="221" t="s">
        <v>85</v>
      </c>
      <c r="N428" s="66" t="s">
        <v>9620</v>
      </c>
      <c r="O428" s="66">
        <v>1083041732</v>
      </c>
      <c r="P428" s="65">
        <v>27</v>
      </c>
      <c r="Q428" s="78">
        <v>45670</v>
      </c>
      <c r="R428" s="66">
        <v>2494141000</v>
      </c>
      <c r="S428" s="78">
        <v>45700</v>
      </c>
      <c r="T428" s="68">
        <v>10600000</v>
      </c>
      <c r="U428" s="65" t="s">
        <v>87</v>
      </c>
      <c r="V428" s="68">
        <v>30766322</v>
      </c>
      <c r="W428" s="67" t="s">
        <v>8552</v>
      </c>
      <c r="X428" s="70">
        <v>45700</v>
      </c>
      <c r="Y428" s="70">
        <v>45700</v>
      </c>
      <c r="Z428" s="70" t="s">
        <v>89</v>
      </c>
      <c r="AA428" s="70">
        <v>45808</v>
      </c>
      <c r="AB428" s="49">
        <f t="shared" si="30"/>
        <v>108</v>
      </c>
      <c r="AC428" s="65">
        <v>2</v>
      </c>
      <c r="AD428" s="424">
        <v>2650000</v>
      </c>
      <c r="AE428" s="65">
        <v>1</v>
      </c>
      <c r="AF428" s="78">
        <v>45838</v>
      </c>
      <c r="AG428" s="49">
        <f t="shared" si="31"/>
        <v>30</v>
      </c>
      <c r="AH428" s="65">
        <v>0</v>
      </c>
      <c r="AI428" s="68">
        <v>0</v>
      </c>
      <c r="AJ428" s="65" t="s">
        <v>89</v>
      </c>
      <c r="AK428" s="78" t="s">
        <v>89</v>
      </c>
      <c r="AL428" s="65">
        <v>0</v>
      </c>
      <c r="AM428" s="78" t="s">
        <v>89</v>
      </c>
      <c r="AN428" s="78" t="s">
        <v>89</v>
      </c>
      <c r="AO428" s="78" t="s">
        <v>89</v>
      </c>
      <c r="AP428" s="49">
        <f t="shared" si="32"/>
        <v>0</v>
      </c>
      <c r="AQ428" s="49">
        <f>+L428+AD428-AI428</f>
        <v>13250000</v>
      </c>
      <c r="AR428" s="65" t="s">
        <v>87</v>
      </c>
      <c r="AS428" s="68">
        <v>10600000</v>
      </c>
      <c r="AT428" s="65" t="s">
        <v>90</v>
      </c>
      <c r="AU428" s="68">
        <v>0</v>
      </c>
      <c r="AV428" s="75" t="s">
        <v>89</v>
      </c>
      <c r="AW428" s="423">
        <v>13250000</v>
      </c>
      <c r="AX428" s="79">
        <f t="shared" si="33"/>
        <v>0</v>
      </c>
      <c r="AY428" s="223">
        <f t="shared" si="34"/>
        <v>1</v>
      </c>
      <c r="AZ428" s="74">
        <v>1</v>
      </c>
      <c r="BA428" s="75" t="s">
        <v>89</v>
      </c>
      <c r="BB428" s="65" t="s">
        <v>103</v>
      </c>
      <c r="BC428" s="66" t="s">
        <v>12766</v>
      </c>
      <c r="BD428" s="221" t="s">
        <v>87</v>
      </c>
      <c r="BE428" s="221" t="s">
        <v>87</v>
      </c>
    </row>
    <row r="429" spans="2:57" x14ac:dyDescent="0.25">
      <c r="B429" s="221">
        <v>2025</v>
      </c>
      <c r="C429" s="221">
        <v>891780111</v>
      </c>
      <c r="D429" s="221" t="s">
        <v>78</v>
      </c>
      <c r="E429" s="65" t="s">
        <v>12765</v>
      </c>
      <c r="F429" s="65" t="s">
        <v>12764</v>
      </c>
      <c r="G429" s="306">
        <v>0</v>
      </c>
      <c r="H429" s="65" t="s">
        <v>81</v>
      </c>
      <c r="I429" s="221" t="s">
        <v>82</v>
      </c>
      <c r="J429" s="220" t="s">
        <v>83</v>
      </c>
      <c r="K429" s="66" t="s">
        <v>12763</v>
      </c>
      <c r="L429" s="68">
        <v>12624000</v>
      </c>
      <c r="M429" s="221" t="s">
        <v>85</v>
      </c>
      <c r="N429" s="66" t="s">
        <v>9596</v>
      </c>
      <c r="O429" s="66">
        <v>1020757367</v>
      </c>
      <c r="P429" s="65">
        <v>28</v>
      </c>
      <c r="Q429" s="78">
        <v>45670</v>
      </c>
      <c r="R429" s="66">
        <v>5573604000</v>
      </c>
      <c r="S429" s="78">
        <v>45700</v>
      </c>
      <c r="T429" s="68">
        <v>12624000</v>
      </c>
      <c r="U429" s="65" t="s">
        <v>87</v>
      </c>
      <c r="V429" s="68">
        <v>4978990</v>
      </c>
      <c r="W429" s="67" t="s">
        <v>8754</v>
      </c>
      <c r="X429" s="70">
        <v>45700</v>
      </c>
      <c r="Y429" s="70">
        <v>45700</v>
      </c>
      <c r="Z429" s="70" t="s">
        <v>89</v>
      </c>
      <c r="AA429" s="70">
        <v>45808</v>
      </c>
      <c r="AB429" s="49">
        <f t="shared" si="30"/>
        <v>108</v>
      </c>
      <c r="AC429" s="65">
        <v>2</v>
      </c>
      <c r="AD429" s="424">
        <v>2104000</v>
      </c>
      <c r="AE429" s="65">
        <v>1</v>
      </c>
      <c r="AF429" s="78">
        <v>45828</v>
      </c>
      <c r="AG429" s="49">
        <f t="shared" si="31"/>
        <v>20</v>
      </c>
      <c r="AH429" s="65">
        <v>0</v>
      </c>
      <c r="AI429" s="68">
        <v>0</v>
      </c>
      <c r="AJ429" s="65" t="s">
        <v>89</v>
      </c>
      <c r="AK429" s="78" t="s">
        <v>89</v>
      </c>
      <c r="AL429" s="65">
        <v>0</v>
      </c>
      <c r="AM429" s="78" t="s">
        <v>89</v>
      </c>
      <c r="AN429" s="78" t="s">
        <v>89</v>
      </c>
      <c r="AO429" s="78" t="s">
        <v>89</v>
      </c>
      <c r="AP429" s="49">
        <f t="shared" si="32"/>
        <v>0</v>
      </c>
      <c r="AQ429" s="49">
        <f>+L429+AD429-AI429</f>
        <v>14728000</v>
      </c>
      <c r="AR429" s="65" t="s">
        <v>87</v>
      </c>
      <c r="AS429" s="68">
        <v>12624000</v>
      </c>
      <c r="AT429" s="65" t="s">
        <v>90</v>
      </c>
      <c r="AU429" s="68">
        <v>0</v>
      </c>
      <c r="AV429" s="75" t="s">
        <v>89</v>
      </c>
      <c r="AW429" s="423">
        <v>14728000</v>
      </c>
      <c r="AX429" s="79">
        <f t="shared" si="33"/>
        <v>0</v>
      </c>
      <c r="AY429" s="223">
        <f t="shared" si="34"/>
        <v>1</v>
      </c>
      <c r="AZ429" s="74">
        <v>1</v>
      </c>
      <c r="BA429" s="75" t="s">
        <v>89</v>
      </c>
      <c r="BB429" s="65" t="s">
        <v>103</v>
      </c>
      <c r="BC429" s="66" t="s">
        <v>12762</v>
      </c>
      <c r="BD429" s="221" t="s">
        <v>87</v>
      </c>
      <c r="BE429" s="221" t="s">
        <v>87</v>
      </c>
    </row>
    <row r="430" spans="2:57" x14ac:dyDescent="0.25">
      <c r="B430" s="221">
        <v>2025</v>
      </c>
      <c r="C430" s="221">
        <v>891780111</v>
      </c>
      <c r="D430" s="221" t="s">
        <v>78</v>
      </c>
      <c r="E430" s="65" t="s">
        <v>12761</v>
      </c>
      <c r="F430" s="65" t="s">
        <v>12760</v>
      </c>
      <c r="G430" s="306">
        <v>0</v>
      </c>
      <c r="H430" s="65" t="s">
        <v>81</v>
      </c>
      <c r="I430" s="221" t="s">
        <v>82</v>
      </c>
      <c r="J430" s="220" t="s">
        <v>83</v>
      </c>
      <c r="K430" s="66" t="s">
        <v>12759</v>
      </c>
      <c r="L430" s="68">
        <v>9000000</v>
      </c>
      <c r="M430" s="221" t="s">
        <v>85</v>
      </c>
      <c r="N430" s="66" t="s">
        <v>8468</v>
      </c>
      <c r="O430" s="66">
        <v>1085168115</v>
      </c>
      <c r="P430" s="65">
        <v>27</v>
      </c>
      <c r="Q430" s="78">
        <v>45670</v>
      </c>
      <c r="R430" s="66">
        <v>2494141000</v>
      </c>
      <c r="S430" s="78">
        <v>45700</v>
      </c>
      <c r="T430" s="68">
        <v>9000000</v>
      </c>
      <c r="U430" s="65" t="s">
        <v>87</v>
      </c>
      <c r="V430" s="68">
        <v>85467461</v>
      </c>
      <c r="W430" s="67" t="s">
        <v>9510</v>
      </c>
      <c r="X430" s="70">
        <v>45700</v>
      </c>
      <c r="Y430" s="70">
        <v>45700</v>
      </c>
      <c r="Z430" s="70" t="s">
        <v>89</v>
      </c>
      <c r="AA430" s="70">
        <v>45808</v>
      </c>
      <c r="AB430" s="49">
        <f t="shared" si="30"/>
        <v>108</v>
      </c>
      <c r="AC430" s="65">
        <v>2</v>
      </c>
      <c r="AD430" s="424">
        <v>1125000</v>
      </c>
      <c r="AE430" s="65">
        <v>1</v>
      </c>
      <c r="AF430" s="78">
        <v>45823</v>
      </c>
      <c r="AG430" s="49">
        <f t="shared" si="31"/>
        <v>15</v>
      </c>
      <c r="AH430" s="65">
        <v>0</v>
      </c>
      <c r="AI430" s="68">
        <v>0</v>
      </c>
      <c r="AJ430" s="65" t="s">
        <v>89</v>
      </c>
      <c r="AK430" s="78" t="s">
        <v>89</v>
      </c>
      <c r="AL430" s="65">
        <v>0</v>
      </c>
      <c r="AM430" s="78" t="s">
        <v>89</v>
      </c>
      <c r="AN430" s="78" t="s">
        <v>89</v>
      </c>
      <c r="AO430" s="78" t="s">
        <v>89</v>
      </c>
      <c r="AP430" s="49">
        <f t="shared" si="32"/>
        <v>0</v>
      </c>
      <c r="AQ430" s="49">
        <f>+L430+AD430-AI430</f>
        <v>10125000</v>
      </c>
      <c r="AR430" s="65" t="s">
        <v>87</v>
      </c>
      <c r="AS430" s="68">
        <v>9000000</v>
      </c>
      <c r="AT430" s="65" t="s">
        <v>90</v>
      </c>
      <c r="AU430" s="68">
        <v>0</v>
      </c>
      <c r="AV430" s="75" t="s">
        <v>89</v>
      </c>
      <c r="AW430" s="423">
        <v>10125000</v>
      </c>
      <c r="AX430" s="79">
        <f t="shared" si="33"/>
        <v>0</v>
      </c>
      <c r="AY430" s="223">
        <f t="shared" si="34"/>
        <v>1</v>
      </c>
      <c r="AZ430" s="74">
        <v>1</v>
      </c>
      <c r="BA430" s="75" t="s">
        <v>89</v>
      </c>
      <c r="BB430" s="65" t="s">
        <v>103</v>
      </c>
      <c r="BC430" s="66" t="s">
        <v>12758</v>
      </c>
      <c r="BD430" s="221" t="s">
        <v>87</v>
      </c>
      <c r="BE430" s="221" t="s">
        <v>87</v>
      </c>
    </row>
    <row r="431" spans="2:57" x14ac:dyDescent="0.25">
      <c r="B431" s="221">
        <v>2025</v>
      </c>
      <c r="C431" s="221">
        <v>891780111</v>
      </c>
      <c r="D431" s="221" t="s">
        <v>78</v>
      </c>
      <c r="E431" s="65" t="s">
        <v>12757</v>
      </c>
      <c r="F431" s="65" t="s">
        <v>12756</v>
      </c>
      <c r="G431" s="306">
        <v>0</v>
      </c>
      <c r="H431" s="65" t="s">
        <v>81</v>
      </c>
      <c r="I431" s="221" t="s">
        <v>127</v>
      </c>
      <c r="J431" s="220" t="s">
        <v>83</v>
      </c>
      <c r="K431" s="66" t="s">
        <v>12755</v>
      </c>
      <c r="L431" s="68">
        <v>12624000</v>
      </c>
      <c r="M431" s="221" t="s">
        <v>85</v>
      </c>
      <c r="N431" s="66" t="s">
        <v>10494</v>
      </c>
      <c r="O431" s="66">
        <v>1082954069</v>
      </c>
      <c r="P431" s="65">
        <v>309</v>
      </c>
      <c r="Q431" s="70">
        <v>45698</v>
      </c>
      <c r="R431" s="66">
        <v>50496000</v>
      </c>
      <c r="S431" s="78">
        <v>45700</v>
      </c>
      <c r="T431" s="68">
        <v>12624000</v>
      </c>
      <c r="U431" s="65" t="s">
        <v>87</v>
      </c>
      <c r="V431" s="68">
        <v>72175281</v>
      </c>
      <c r="W431" s="67" t="s">
        <v>318</v>
      </c>
      <c r="X431" s="70">
        <v>45700</v>
      </c>
      <c r="Y431" s="70">
        <v>45700</v>
      </c>
      <c r="Z431" s="70" t="s">
        <v>89</v>
      </c>
      <c r="AA431" s="70">
        <v>45808</v>
      </c>
      <c r="AB431" s="49">
        <f t="shared" si="30"/>
        <v>108</v>
      </c>
      <c r="AC431" s="65">
        <v>2</v>
      </c>
      <c r="AD431" s="424">
        <v>3156000</v>
      </c>
      <c r="AE431" s="65">
        <v>1</v>
      </c>
      <c r="AF431" s="78">
        <v>45838</v>
      </c>
      <c r="AG431" s="49">
        <f t="shared" si="31"/>
        <v>30</v>
      </c>
      <c r="AH431" s="65">
        <v>0</v>
      </c>
      <c r="AI431" s="68">
        <v>0</v>
      </c>
      <c r="AJ431" s="65" t="s">
        <v>89</v>
      </c>
      <c r="AK431" s="78" t="s">
        <v>89</v>
      </c>
      <c r="AL431" s="65">
        <v>0</v>
      </c>
      <c r="AM431" s="78" t="s">
        <v>89</v>
      </c>
      <c r="AN431" s="78" t="s">
        <v>89</v>
      </c>
      <c r="AO431" s="78" t="s">
        <v>89</v>
      </c>
      <c r="AP431" s="49">
        <f t="shared" si="32"/>
        <v>0</v>
      </c>
      <c r="AQ431" s="49">
        <f>+L431+AD431-AI431</f>
        <v>15780000</v>
      </c>
      <c r="AR431" s="65" t="s">
        <v>87</v>
      </c>
      <c r="AS431" s="68">
        <v>12624000</v>
      </c>
      <c r="AT431" s="65" t="s">
        <v>90</v>
      </c>
      <c r="AU431" s="68">
        <v>0</v>
      </c>
      <c r="AV431" s="75" t="s">
        <v>89</v>
      </c>
      <c r="AW431" s="423">
        <v>15780000</v>
      </c>
      <c r="AX431" s="79">
        <f t="shared" si="33"/>
        <v>0</v>
      </c>
      <c r="AY431" s="223">
        <f t="shared" si="34"/>
        <v>1</v>
      </c>
      <c r="AZ431" s="74">
        <v>1</v>
      </c>
      <c r="BA431" s="75" t="s">
        <v>89</v>
      </c>
      <c r="BB431" s="65" t="s">
        <v>103</v>
      </c>
      <c r="BC431" s="66" t="s">
        <v>12754</v>
      </c>
      <c r="BD431" s="221" t="s">
        <v>87</v>
      </c>
      <c r="BE431" s="221" t="s">
        <v>87</v>
      </c>
    </row>
    <row r="432" spans="2:57" x14ac:dyDescent="0.25">
      <c r="B432" s="221">
        <v>2025</v>
      </c>
      <c r="C432" s="221">
        <v>891780111</v>
      </c>
      <c r="D432" s="221" t="s">
        <v>78</v>
      </c>
      <c r="E432" s="65" t="s">
        <v>12753</v>
      </c>
      <c r="F432" s="65" t="s">
        <v>12752</v>
      </c>
      <c r="G432" s="306">
        <v>0</v>
      </c>
      <c r="H432" s="65" t="s">
        <v>81</v>
      </c>
      <c r="I432" s="221" t="s">
        <v>82</v>
      </c>
      <c r="J432" s="220" t="s">
        <v>83</v>
      </c>
      <c r="K432" s="66" t="s">
        <v>12751</v>
      </c>
      <c r="L432" s="68">
        <v>12000000</v>
      </c>
      <c r="M432" s="221" t="s">
        <v>85</v>
      </c>
      <c r="N432" s="66" t="s">
        <v>8303</v>
      </c>
      <c r="O432" s="66">
        <v>36552092</v>
      </c>
      <c r="P432" s="65">
        <v>234</v>
      </c>
      <c r="Q432" s="70">
        <v>45692</v>
      </c>
      <c r="R432" s="66">
        <v>52900000</v>
      </c>
      <c r="S432" s="78">
        <v>45700</v>
      </c>
      <c r="T432" s="68">
        <v>12000000</v>
      </c>
      <c r="U432" s="65" t="s">
        <v>87</v>
      </c>
      <c r="V432" s="68">
        <v>85455983</v>
      </c>
      <c r="W432" s="67" t="s">
        <v>9472</v>
      </c>
      <c r="X432" s="70">
        <v>45700</v>
      </c>
      <c r="Y432" s="70">
        <v>45700</v>
      </c>
      <c r="Z432" s="70" t="s">
        <v>89</v>
      </c>
      <c r="AA432" s="70">
        <v>45716</v>
      </c>
      <c r="AB432" s="49">
        <f t="shared" si="30"/>
        <v>16</v>
      </c>
      <c r="AC432" s="65">
        <v>0</v>
      </c>
      <c r="AD432" s="424">
        <v>0</v>
      </c>
      <c r="AE432" s="65">
        <v>0</v>
      </c>
      <c r="AF432" s="78" t="s">
        <v>89</v>
      </c>
      <c r="AG432" s="49">
        <f t="shared" si="31"/>
        <v>0</v>
      </c>
      <c r="AH432" s="65">
        <v>0</v>
      </c>
      <c r="AI432" s="68">
        <v>0</v>
      </c>
      <c r="AJ432" s="65" t="s">
        <v>89</v>
      </c>
      <c r="AK432" s="78" t="s">
        <v>89</v>
      </c>
      <c r="AL432" s="65">
        <v>0</v>
      </c>
      <c r="AM432" s="78" t="s">
        <v>89</v>
      </c>
      <c r="AN432" s="78" t="s">
        <v>89</v>
      </c>
      <c r="AO432" s="78" t="s">
        <v>89</v>
      </c>
      <c r="AP432" s="49">
        <f t="shared" si="32"/>
        <v>0</v>
      </c>
      <c r="AQ432" s="49">
        <f>+L432+AD432-AI432</f>
        <v>12000000</v>
      </c>
      <c r="AR432" s="65" t="s">
        <v>87</v>
      </c>
      <c r="AS432" s="68">
        <v>12000000</v>
      </c>
      <c r="AT432" s="65" t="s">
        <v>90</v>
      </c>
      <c r="AU432" s="68">
        <v>0</v>
      </c>
      <c r="AV432" s="75" t="s">
        <v>89</v>
      </c>
      <c r="AW432" s="423">
        <v>12000000</v>
      </c>
      <c r="AX432" s="79">
        <f t="shared" si="33"/>
        <v>0</v>
      </c>
      <c r="AY432" s="223">
        <f t="shared" si="34"/>
        <v>1</v>
      </c>
      <c r="AZ432" s="74">
        <v>1</v>
      </c>
      <c r="BA432" s="75" t="s">
        <v>89</v>
      </c>
      <c r="BB432" s="65" t="s">
        <v>103</v>
      </c>
      <c r="BC432" s="66" t="s">
        <v>12750</v>
      </c>
      <c r="BD432" s="221" t="s">
        <v>87</v>
      </c>
      <c r="BE432" s="221" t="s">
        <v>87</v>
      </c>
    </row>
    <row r="433" spans="2:57" x14ac:dyDescent="0.25">
      <c r="B433" s="221">
        <v>2025</v>
      </c>
      <c r="C433" s="221">
        <v>891780111</v>
      </c>
      <c r="D433" s="221" t="s">
        <v>78</v>
      </c>
      <c r="E433" s="65" t="s">
        <v>12749</v>
      </c>
      <c r="F433" s="65" t="s">
        <v>12748</v>
      </c>
      <c r="G433" s="306">
        <v>0</v>
      </c>
      <c r="H433" s="65" t="s">
        <v>81</v>
      </c>
      <c r="I433" s="221" t="s">
        <v>82</v>
      </c>
      <c r="J433" s="220" t="s">
        <v>83</v>
      </c>
      <c r="K433" s="66" t="s">
        <v>12747</v>
      </c>
      <c r="L433" s="68">
        <v>9000000</v>
      </c>
      <c r="M433" s="221" t="s">
        <v>85</v>
      </c>
      <c r="N433" s="66" t="s">
        <v>9222</v>
      </c>
      <c r="O433" s="66">
        <v>1083570360</v>
      </c>
      <c r="P433" s="65">
        <v>27</v>
      </c>
      <c r="Q433" s="78">
        <v>45670</v>
      </c>
      <c r="R433" s="66">
        <v>2494141000</v>
      </c>
      <c r="S433" s="78">
        <v>45700</v>
      </c>
      <c r="T433" s="68">
        <v>9000000</v>
      </c>
      <c r="U433" s="65" t="s">
        <v>87</v>
      </c>
      <c r="V433" s="68">
        <v>85467461</v>
      </c>
      <c r="W433" s="67" t="s">
        <v>9510</v>
      </c>
      <c r="X433" s="70">
        <v>45700</v>
      </c>
      <c r="Y433" s="70">
        <v>45700</v>
      </c>
      <c r="Z433" s="70" t="s">
        <v>89</v>
      </c>
      <c r="AA433" s="70">
        <v>45808</v>
      </c>
      <c r="AB433" s="49">
        <f t="shared" si="30"/>
        <v>108</v>
      </c>
      <c r="AC433" s="65">
        <v>2</v>
      </c>
      <c r="AD433" s="424">
        <v>2250000</v>
      </c>
      <c r="AE433" s="65">
        <v>1</v>
      </c>
      <c r="AF433" s="78">
        <v>45838</v>
      </c>
      <c r="AG433" s="49">
        <f t="shared" si="31"/>
        <v>30</v>
      </c>
      <c r="AH433" s="65">
        <v>0</v>
      </c>
      <c r="AI433" s="68">
        <v>0</v>
      </c>
      <c r="AJ433" s="65" t="s">
        <v>89</v>
      </c>
      <c r="AK433" s="78" t="s">
        <v>89</v>
      </c>
      <c r="AL433" s="65">
        <v>0</v>
      </c>
      <c r="AM433" s="78" t="s">
        <v>89</v>
      </c>
      <c r="AN433" s="78" t="s">
        <v>89</v>
      </c>
      <c r="AO433" s="78" t="s">
        <v>89</v>
      </c>
      <c r="AP433" s="49">
        <f t="shared" si="32"/>
        <v>0</v>
      </c>
      <c r="AQ433" s="49">
        <f>+L433+AD433-AI433</f>
        <v>11250000</v>
      </c>
      <c r="AR433" s="65" t="s">
        <v>87</v>
      </c>
      <c r="AS433" s="68">
        <v>9000000</v>
      </c>
      <c r="AT433" s="65" t="s">
        <v>90</v>
      </c>
      <c r="AU433" s="68">
        <v>0</v>
      </c>
      <c r="AV433" s="75" t="s">
        <v>89</v>
      </c>
      <c r="AW433" s="423">
        <v>11250000</v>
      </c>
      <c r="AX433" s="79">
        <f t="shared" si="33"/>
        <v>0</v>
      </c>
      <c r="AY433" s="223">
        <f t="shared" si="34"/>
        <v>1</v>
      </c>
      <c r="AZ433" s="74">
        <v>1</v>
      </c>
      <c r="BA433" s="75" t="s">
        <v>89</v>
      </c>
      <c r="BB433" s="65" t="s">
        <v>103</v>
      </c>
      <c r="BC433" s="66" t="s">
        <v>12746</v>
      </c>
      <c r="BD433" s="221" t="s">
        <v>87</v>
      </c>
      <c r="BE433" s="221" t="s">
        <v>87</v>
      </c>
    </row>
    <row r="434" spans="2:57" x14ac:dyDescent="0.25">
      <c r="B434" s="221">
        <v>2025</v>
      </c>
      <c r="C434" s="221">
        <v>891780111</v>
      </c>
      <c r="D434" s="221" t="s">
        <v>78</v>
      </c>
      <c r="E434" s="65" t="s">
        <v>12745</v>
      </c>
      <c r="F434" s="65" t="s">
        <v>12744</v>
      </c>
      <c r="G434" s="306">
        <v>0</v>
      </c>
      <c r="H434" s="65" t="s">
        <v>81</v>
      </c>
      <c r="I434" s="221" t="s">
        <v>82</v>
      </c>
      <c r="J434" s="220" t="s">
        <v>83</v>
      </c>
      <c r="K434" s="66" t="s">
        <v>12743</v>
      </c>
      <c r="L434" s="68">
        <v>9000000</v>
      </c>
      <c r="M434" s="221" t="s">
        <v>85</v>
      </c>
      <c r="N434" s="66" t="s">
        <v>8494</v>
      </c>
      <c r="O434" s="66">
        <v>1082875088</v>
      </c>
      <c r="P434" s="65">
        <v>27</v>
      </c>
      <c r="Q434" s="78">
        <v>45670</v>
      </c>
      <c r="R434" s="66">
        <v>2494141000</v>
      </c>
      <c r="S434" s="78">
        <v>45700</v>
      </c>
      <c r="T434" s="68">
        <v>9000000</v>
      </c>
      <c r="U434" s="65" t="s">
        <v>87</v>
      </c>
      <c r="V434" s="68">
        <v>85467461</v>
      </c>
      <c r="W434" s="67" t="s">
        <v>9510</v>
      </c>
      <c r="X434" s="70">
        <v>45700</v>
      </c>
      <c r="Y434" s="70">
        <v>45700</v>
      </c>
      <c r="Z434" s="70" t="s">
        <v>89</v>
      </c>
      <c r="AA434" s="70">
        <v>45808</v>
      </c>
      <c r="AB434" s="49">
        <f t="shared" si="30"/>
        <v>108</v>
      </c>
      <c r="AC434" s="65">
        <v>2</v>
      </c>
      <c r="AD434" s="424">
        <v>2250000</v>
      </c>
      <c r="AE434" s="65">
        <v>1</v>
      </c>
      <c r="AF434" s="78">
        <v>45838</v>
      </c>
      <c r="AG434" s="49">
        <f t="shared" si="31"/>
        <v>30</v>
      </c>
      <c r="AH434" s="65">
        <v>0</v>
      </c>
      <c r="AI434" s="68">
        <v>0</v>
      </c>
      <c r="AJ434" s="65" t="s">
        <v>89</v>
      </c>
      <c r="AK434" s="78" t="s">
        <v>89</v>
      </c>
      <c r="AL434" s="65">
        <v>0</v>
      </c>
      <c r="AM434" s="78" t="s">
        <v>89</v>
      </c>
      <c r="AN434" s="78" t="s">
        <v>89</v>
      </c>
      <c r="AO434" s="78" t="s">
        <v>89</v>
      </c>
      <c r="AP434" s="49">
        <f t="shared" si="32"/>
        <v>0</v>
      </c>
      <c r="AQ434" s="49">
        <f>+L434+AD434-AI434</f>
        <v>11250000</v>
      </c>
      <c r="AR434" s="65" t="s">
        <v>87</v>
      </c>
      <c r="AS434" s="68">
        <v>9000000</v>
      </c>
      <c r="AT434" s="65" t="s">
        <v>90</v>
      </c>
      <c r="AU434" s="68">
        <v>0</v>
      </c>
      <c r="AV434" s="75" t="s">
        <v>89</v>
      </c>
      <c r="AW434" s="423">
        <v>11250000</v>
      </c>
      <c r="AX434" s="79">
        <f t="shared" si="33"/>
        <v>0</v>
      </c>
      <c r="AY434" s="223">
        <f t="shared" si="34"/>
        <v>1</v>
      </c>
      <c r="AZ434" s="74">
        <v>1</v>
      </c>
      <c r="BA434" s="75" t="s">
        <v>89</v>
      </c>
      <c r="BB434" s="65" t="s">
        <v>103</v>
      </c>
      <c r="BC434" s="66" t="s">
        <v>12742</v>
      </c>
      <c r="BD434" s="221" t="s">
        <v>87</v>
      </c>
      <c r="BE434" s="221" t="s">
        <v>87</v>
      </c>
    </row>
    <row r="435" spans="2:57" x14ac:dyDescent="0.25">
      <c r="B435" s="221">
        <v>2025</v>
      </c>
      <c r="C435" s="221">
        <v>891780111</v>
      </c>
      <c r="D435" s="221" t="s">
        <v>78</v>
      </c>
      <c r="E435" s="65" t="s">
        <v>12741</v>
      </c>
      <c r="F435" s="65" t="s">
        <v>12740</v>
      </c>
      <c r="G435" s="306">
        <v>0</v>
      </c>
      <c r="H435" s="65" t="s">
        <v>81</v>
      </c>
      <c r="I435" s="221" t="s">
        <v>82</v>
      </c>
      <c r="J435" s="220" t="s">
        <v>83</v>
      </c>
      <c r="K435" s="66" t="s">
        <v>12739</v>
      </c>
      <c r="L435" s="68">
        <v>11400000</v>
      </c>
      <c r="M435" s="221" t="s">
        <v>85</v>
      </c>
      <c r="N435" s="66" t="s">
        <v>8852</v>
      </c>
      <c r="O435" s="66">
        <v>1065632898</v>
      </c>
      <c r="P435" s="65">
        <v>28</v>
      </c>
      <c r="Q435" s="78">
        <v>45670</v>
      </c>
      <c r="R435" s="66">
        <v>5573604000</v>
      </c>
      <c r="S435" s="78">
        <v>45700</v>
      </c>
      <c r="T435" s="68">
        <v>11400000</v>
      </c>
      <c r="U435" s="65" t="s">
        <v>87</v>
      </c>
      <c r="V435" s="68">
        <v>57461216</v>
      </c>
      <c r="W435" s="67" t="s">
        <v>8478</v>
      </c>
      <c r="X435" s="70">
        <v>45700</v>
      </c>
      <c r="Y435" s="70">
        <v>45700</v>
      </c>
      <c r="Z435" s="70" t="s">
        <v>89</v>
      </c>
      <c r="AA435" s="70">
        <v>45808</v>
      </c>
      <c r="AB435" s="49">
        <f t="shared" si="30"/>
        <v>108</v>
      </c>
      <c r="AC435" s="65">
        <v>2</v>
      </c>
      <c r="AD435" s="424">
        <v>570000</v>
      </c>
      <c r="AE435" s="65">
        <v>1</v>
      </c>
      <c r="AF435" s="78">
        <v>45814</v>
      </c>
      <c r="AG435" s="49">
        <f t="shared" si="31"/>
        <v>6</v>
      </c>
      <c r="AH435" s="65">
        <v>0</v>
      </c>
      <c r="AI435" s="68">
        <v>0</v>
      </c>
      <c r="AJ435" s="65" t="s">
        <v>89</v>
      </c>
      <c r="AK435" s="78" t="s">
        <v>89</v>
      </c>
      <c r="AL435" s="65">
        <v>0</v>
      </c>
      <c r="AM435" s="78" t="s">
        <v>89</v>
      </c>
      <c r="AN435" s="78" t="s">
        <v>89</v>
      </c>
      <c r="AO435" s="78" t="s">
        <v>89</v>
      </c>
      <c r="AP435" s="49">
        <f t="shared" si="32"/>
        <v>0</v>
      </c>
      <c r="AQ435" s="49">
        <f>+L435+AD435-AI435</f>
        <v>11970000</v>
      </c>
      <c r="AR435" s="65" t="s">
        <v>87</v>
      </c>
      <c r="AS435" s="68">
        <v>11400000</v>
      </c>
      <c r="AT435" s="65" t="s">
        <v>90</v>
      </c>
      <c r="AU435" s="68">
        <v>0</v>
      </c>
      <c r="AV435" s="75" t="s">
        <v>89</v>
      </c>
      <c r="AW435" s="423">
        <v>11970000</v>
      </c>
      <c r="AX435" s="79">
        <f t="shared" si="33"/>
        <v>0</v>
      </c>
      <c r="AY435" s="223">
        <f t="shared" si="34"/>
        <v>1</v>
      </c>
      <c r="AZ435" s="74">
        <v>1</v>
      </c>
      <c r="BA435" s="75" t="s">
        <v>89</v>
      </c>
      <c r="BB435" s="65" t="s">
        <v>103</v>
      </c>
      <c r="BC435" s="66" t="s">
        <v>12738</v>
      </c>
      <c r="BD435" s="221" t="s">
        <v>87</v>
      </c>
      <c r="BE435" s="221" t="s">
        <v>87</v>
      </c>
    </row>
    <row r="436" spans="2:57" x14ac:dyDescent="0.25">
      <c r="B436" s="221">
        <v>2025</v>
      </c>
      <c r="C436" s="221">
        <v>891780111</v>
      </c>
      <c r="D436" s="221" t="s">
        <v>78</v>
      </c>
      <c r="E436" s="65" t="s">
        <v>12737</v>
      </c>
      <c r="F436" s="65" t="s">
        <v>12736</v>
      </c>
      <c r="G436" s="306">
        <v>0</v>
      </c>
      <c r="H436" s="65" t="s">
        <v>81</v>
      </c>
      <c r="I436" s="221" t="s">
        <v>82</v>
      </c>
      <c r="J436" s="220" t="s">
        <v>83</v>
      </c>
      <c r="K436" s="66" t="s">
        <v>12735</v>
      </c>
      <c r="L436" s="68">
        <v>12624000</v>
      </c>
      <c r="M436" s="221" t="s">
        <v>85</v>
      </c>
      <c r="N436" s="66" t="s">
        <v>8832</v>
      </c>
      <c r="O436" s="66">
        <v>4981247</v>
      </c>
      <c r="P436" s="65">
        <v>28</v>
      </c>
      <c r="Q436" s="78">
        <v>45670</v>
      </c>
      <c r="R436" s="66">
        <v>5573604000</v>
      </c>
      <c r="S436" s="78">
        <v>45700</v>
      </c>
      <c r="T436" s="68">
        <v>12624000</v>
      </c>
      <c r="U436" s="65" t="s">
        <v>87</v>
      </c>
      <c r="V436" s="68">
        <v>57461216</v>
      </c>
      <c r="W436" s="67" t="s">
        <v>8478</v>
      </c>
      <c r="X436" s="70">
        <v>45700</v>
      </c>
      <c r="Y436" s="70">
        <v>45700</v>
      </c>
      <c r="Z436" s="70" t="s">
        <v>89</v>
      </c>
      <c r="AA436" s="70">
        <v>45808</v>
      </c>
      <c r="AB436" s="49">
        <f t="shared" si="30"/>
        <v>108</v>
      </c>
      <c r="AC436" s="65">
        <v>2</v>
      </c>
      <c r="AD436" s="424">
        <v>631200</v>
      </c>
      <c r="AE436" s="65">
        <v>1</v>
      </c>
      <c r="AF436" s="78">
        <v>45814</v>
      </c>
      <c r="AG436" s="49">
        <f t="shared" si="31"/>
        <v>6</v>
      </c>
      <c r="AH436" s="65">
        <v>0</v>
      </c>
      <c r="AI436" s="68">
        <v>0</v>
      </c>
      <c r="AJ436" s="65" t="s">
        <v>89</v>
      </c>
      <c r="AK436" s="78" t="s">
        <v>89</v>
      </c>
      <c r="AL436" s="65">
        <v>0</v>
      </c>
      <c r="AM436" s="78" t="s">
        <v>89</v>
      </c>
      <c r="AN436" s="78" t="s">
        <v>89</v>
      </c>
      <c r="AO436" s="78" t="s">
        <v>89</v>
      </c>
      <c r="AP436" s="49">
        <f t="shared" si="32"/>
        <v>0</v>
      </c>
      <c r="AQ436" s="49">
        <f>+L436+AD436-AI436</f>
        <v>13255200</v>
      </c>
      <c r="AR436" s="65" t="s">
        <v>87</v>
      </c>
      <c r="AS436" s="68">
        <v>12624000</v>
      </c>
      <c r="AT436" s="65" t="s">
        <v>90</v>
      </c>
      <c r="AU436" s="68">
        <v>0</v>
      </c>
      <c r="AV436" s="75" t="s">
        <v>89</v>
      </c>
      <c r="AW436" s="423">
        <v>13255200</v>
      </c>
      <c r="AX436" s="79">
        <f t="shared" si="33"/>
        <v>0</v>
      </c>
      <c r="AY436" s="223">
        <f t="shared" si="34"/>
        <v>1</v>
      </c>
      <c r="AZ436" s="74">
        <v>1</v>
      </c>
      <c r="BA436" s="75" t="s">
        <v>89</v>
      </c>
      <c r="BB436" s="65" t="s">
        <v>103</v>
      </c>
      <c r="BC436" s="66" t="s">
        <v>12734</v>
      </c>
      <c r="BD436" s="221" t="s">
        <v>87</v>
      </c>
      <c r="BE436" s="221" t="s">
        <v>87</v>
      </c>
    </row>
    <row r="437" spans="2:57" x14ac:dyDescent="0.25">
      <c r="B437" s="221">
        <v>2025</v>
      </c>
      <c r="C437" s="221">
        <v>891780111</v>
      </c>
      <c r="D437" s="221" t="s">
        <v>78</v>
      </c>
      <c r="E437" s="65" t="s">
        <v>12733</v>
      </c>
      <c r="F437" s="65" t="s">
        <v>12732</v>
      </c>
      <c r="G437" s="306">
        <v>0</v>
      </c>
      <c r="H437" s="65" t="s">
        <v>81</v>
      </c>
      <c r="I437" s="221" t="s">
        <v>82</v>
      </c>
      <c r="J437" s="220" t="s">
        <v>83</v>
      </c>
      <c r="K437" s="66" t="s">
        <v>9906</v>
      </c>
      <c r="L437" s="68">
        <v>9000000</v>
      </c>
      <c r="M437" s="221" t="s">
        <v>85</v>
      </c>
      <c r="N437" s="66" t="s">
        <v>10471</v>
      </c>
      <c r="O437" s="66">
        <v>1082838731</v>
      </c>
      <c r="P437" s="65">
        <v>27</v>
      </c>
      <c r="Q437" s="78">
        <v>45670</v>
      </c>
      <c r="R437" s="66">
        <v>2494141000</v>
      </c>
      <c r="S437" s="78">
        <v>45700</v>
      </c>
      <c r="T437" s="68">
        <v>9000000</v>
      </c>
      <c r="U437" s="65" t="s">
        <v>87</v>
      </c>
      <c r="V437" s="68">
        <v>57444673</v>
      </c>
      <c r="W437" s="67" t="s">
        <v>8387</v>
      </c>
      <c r="X437" s="70">
        <v>45700</v>
      </c>
      <c r="Y437" s="70">
        <v>45700</v>
      </c>
      <c r="Z437" s="70" t="s">
        <v>89</v>
      </c>
      <c r="AA437" s="70">
        <v>45808</v>
      </c>
      <c r="AB437" s="49">
        <f t="shared" si="30"/>
        <v>108</v>
      </c>
      <c r="AC437" s="65">
        <v>2</v>
      </c>
      <c r="AD437" s="424">
        <v>2250000</v>
      </c>
      <c r="AE437" s="65">
        <v>1</v>
      </c>
      <c r="AF437" s="78">
        <v>45838</v>
      </c>
      <c r="AG437" s="49">
        <f t="shared" si="31"/>
        <v>30</v>
      </c>
      <c r="AH437" s="65">
        <v>0</v>
      </c>
      <c r="AI437" s="68">
        <v>0</v>
      </c>
      <c r="AJ437" s="65" t="s">
        <v>89</v>
      </c>
      <c r="AK437" s="78" t="s">
        <v>89</v>
      </c>
      <c r="AL437" s="65">
        <v>0</v>
      </c>
      <c r="AM437" s="78" t="s">
        <v>89</v>
      </c>
      <c r="AN437" s="78" t="s">
        <v>89</v>
      </c>
      <c r="AO437" s="78" t="s">
        <v>89</v>
      </c>
      <c r="AP437" s="49">
        <f t="shared" si="32"/>
        <v>0</v>
      </c>
      <c r="AQ437" s="49">
        <f>+L437+AD437-AI437</f>
        <v>11250000</v>
      </c>
      <c r="AR437" s="65" t="s">
        <v>87</v>
      </c>
      <c r="AS437" s="68">
        <v>9000000</v>
      </c>
      <c r="AT437" s="65" t="s">
        <v>90</v>
      </c>
      <c r="AU437" s="68">
        <v>0</v>
      </c>
      <c r="AV437" s="75" t="s">
        <v>89</v>
      </c>
      <c r="AW437" s="423">
        <v>11250000</v>
      </c>
      <c r="AX437" s="79">
        <f t="shared" si="33"/>
        <v>0</v>
      </c>
      <c r="AY437" s="223">
        <f t="shared" si="34"/>
        <v>1</v>
      </c>
      <c r="AZ437" s="74">
        <v>1</v>
      </c>
      <c r="BA437" s="75" t="s">
        <v>89</v>
      </c>
      <c r="BB437" s="65" t="s">
        <v>103</v>
      </c>
      <c r="BC437" s="66" t="s">
        <v>12731</v>
      </c>
      <c r="BD437" s="221" t="s">
        <v>87</v>
      </c>
      <c r="BE437" s="221" t="s">
        <v>87</v>
      </c>
    </row>
    <row r="438" spans="2:57" x14ac:dyDescent="0.25">
      <c r="B438" s="221">
        <v>2025</v>
      </c>
      <c r="C438" s="221">
        <v>891780111</v>
      </c>
      <c r="D438" s="221" t="s">
        <v>78</v>
      </c>
      <c r="E438" s="65" t="s">
        <v>12730</v>
      </c>
      <c r="F438" s="65" t="s">
        <v>12729</v>
      </c>
      <c r="G438" s="306">
        <v>0</v>
      </c>
      <c r="H438" s="65" t="s">
        <v>81</v>
      </c>
      <c r="I438" s="221" t="s">
        <v>82</v>
      </c>
      <c r="J438" s="220" t="s">
        <v>83</v>
      </c>
      <c r="K438" s="66" t="s">
        <v>12728</v>
      </c>
      <c r="L438" s="68">
        <v>10545000</v>
      </c>
      <c r="M438" s="221" t="s">
        <v>85</v>
      </c>
      <c r="N438" s="66" t="s">
        <v>10682</v>
      </c>
      <c r="O438" s="66">
        <v>85449538</v>
      </c>
      <c r="P438" s="65">
        <v>28</v>
      </c>
      <c r="Q438" s="78">
        <v>45670</v>
      </c>
      <c r="R438" s="66">
        <v>5573604000</v>
      </c>
      <c r="S438" s="78">
        <v>45700</v>
      </c>
      <c r="T438" s="68">
        <v>10545000</v>
      </c>
      <c r="U438" s="65" t="s">
        <v>87</v>
      </c>
      <c r="V438" s="68">
        <v>36557666</v>
      </c>
      <c r="W438" s="67" t="s">
        <v>8339</v>
      </c>
      <c r="X438" s="70">
        <v>45700</v>
      </c>
      <c r="Y438" s="70">
        <v>45700</v>
      </c>
      <c r="Z438" s="70" t="s">
        <v>89</v>
      </c>
      <c r="AA438" s="70">
        <v>45808</v>
      </c>
      <c r="AB438" s="49">
        <f t="shared" si="30"/>
        <v>108</v>
      </c>
      <c r="AC438" s="65">
        <v>2</v>
      </c>
      <c r="AD438" s="424">
        <v>2850000</v>
      </c>
      <c r="AE438" s="65">
        <v>1</v>
      </c>
      <c r="AF438" s="78">
        <v>45838</v>
      </c>
      <c r="AG438" s="49">
        <f t="shared" si="31"/>
        <v>30</v>
      </c>
      <c r="AH438" s="65">
        <v>0</v>
      </c>
      <c r="AI438" s="68">
        <v>0</v>
      </c>
      <c r="AJ438" s="65" t="s">
        <v>89</v>
      </c>
      <c r="AK438" s="78" t="s">
        <v>89</v>
      </c>
      <c r="AL438" s="65">
        <v>0</v>
      </c>
      <c r="AM438" s="78" t="s">
        <v>89</v>
      </c>
      <c r="AN438" s="78" t="s">
        <v>89</v>
      </c>
      <c r="AO438" s="78" t="s">
        <v>89</v>
      </c>
      <c r="AP438" s="49">
        <f t="shared" si="32"/>
        <v>0</v>
      </c>
      <c r="AQ438" s="49">
        <f>+L438+AD438-AI438</f>
        <v>13395000</v>
      </c>
      <c r="AR438" s="65" t="s">
        <v>87</v>
      </c>
      <c r="AS438" s="68">
        <v>10545000</v>
      </c>
      <c r="AT438" s="65" t="s">
        <v>90</v>
      </c>
      <c r="AU438" s="68">
        <v>0</v>
      </c>
      <c r="AV438" s="75" t="s">
        <v>89</v>
      </c>
      <c r="AW438" s="423">
        <v>13395000</v>
      </c>
      <c r="AX438" s="79">
        <f t="shared" si="33"/>
        <v>0</v>
      </c>
      <c r="AY438" s="223">
        <f t="shared" si="34"/>
        <v>1</v>
      </c>
      <c r="AZ438" s="74">
        <v>1</v>
      </c>
      <c r="BA438" s="75" t="s">
        <v>89</v>
      </c>
      <c r="BB438" s="65" t="s">
        <v>103</v>
      </c>
      <c r="BC438" s="66" t="s">
        <v>12727</v>
      </c>
      <c r="BD438" s="221" t="s">
        <v>87</v>
      </c>
      <c r="BE438" s="221" t="s">
        <v>87</v>
      </c>
    </row>
    <row r="439" spans="2:57" x14ac:dyDescent="0.25">
      <c r="B439" s="221">
        <v>2025</v>
      </c>
      <c r="C439" s="221">
        <v>891780111</v>
      </c>
      <c r="D439" s="221" t="s">
        <v>78</v>
      </c>
      <c r="E439" s="65" t="s">
        <v>12726</v>
      </c>
      <c r="F439" s="65" t="s">
        <v>12725</v>
      </c>
      <c r="G439" s="306">
        <v>0</v>
      </c>
      <c r="H439" s="65" t="s">
        <v>81</v>
      </c>
      <c r="I439" s="221" t="s">
        <v>82</v>
      </c>
      <c r="J439" s="220" t="s">
        <v>83</v>
      </c>
      <c r="K439" s="66" t="s">
        <v>12724</v>
      </c>
      <c r="L439" s="68">
        <v>10600000</v>
      </c>
      <c r="M439" s="221" t="s">
        <v>85</v>
      </c>
      <c r="N439" s="66" t="s">
        <v>9493</v>
      </c>
      <c r="O439" s="66">
        <v>1082842092</v>
      </c>
      <c r="P439" s="65">
        <v>27</v>
      </c>
      <c r="Q439" s="78">
        <v>45670</v>
      </c>
      <c r="R439" s="66">
        <v>2494141000</v>
      </c>
      <c r="S439" s="78">
        <v>45700</v>
      </c>
      <c r="T439" s="68">
        <v>10600000</v>
      </c>
      <c r="U439" s="65" t="s">
        <v>87</v>
      </c>
      <c r="V439" s="68">
        <v>1082868728</v>
      </c>
      <c r="W439" s="67" t="s">
        <v>8398</v>
      </c>
      <c r="X439" s="70">
        <v>45700</v>
      </c>
      <c r="Y439" s="70">
        <v>45700</v>
      </c>
      <c r="Z439" s="70" t="s">
        <v>89</v>
      </c>
      <c r="AA439" s="70">
        <v>45808</v>
      </c>
      <c r="AB439" s="49">
        <f t="shared" si="30"/>
        <v>108</v>
      </c>
      <c r="AC439" s="65">
        <v>0</v>
      </c>
      <c r="AD439" s="424">
        <v>0</v>
      </c>
      <c r="AE439" s="65">
        <v>0</v>
      </c>
      <c r="AF439" s="78" t="s">
        <v>89</v>
      </c>
      <c r="AG439" s="49">
        <f t="shared" si="31"/>
        <v>0</v>
      </c>
      <c r="AH439" s="65">
        <v>0</v>
      </c>
      <c r="AI439" s="68">
        <v>0</v>
      </c>
      <c r="AJ439" s="65" t="s">
        <v>89</v>
      </c>
      <c r="AK439" s="78" t="s">
        <v>89</v>
      </c>
      <c r="AL439" s="65">
        <v>0</v>
      </c>
      <c r="AM439" s="78" t="s">
        <v>89</v>
      </c>
      <c r="AN439" s="78" t="s">
        <v>89</v>
      </c>
      <c r="AO439" s="78" t="s">
        <v>89</v>
      </c>
      <c r="AP439" s="49">
        <f t="shared" si="32"/>
        <v>0</v>
      </c>
      <c r="AQ439" s="49">
        <f>+L439+AD439-AI439</f>
        <v>10600000</v>
      </c>
      <c r="AR439" s="65" t="s">
        <v>87</v>
      </c>
      <c r="AS439" s="68">
        <v>10600000</v>
      </c>
      <c r="AT439" s="65" t="s">
        <v>90</v>
      </c>
      <c r="AU439" s="68">
        <v>0</v>
      </c>
      <c r="AV439" s="75" t="s">
        <v>89</v>
      </c>
      <c r="AW439" s="423">
        <v>10600000</v>
      </c>
      <c r="AX439" s="79">
        <f t="shared" si="33"/>
        <v>0</v>
      </c>
      <c r="AY439" s="223">
        <f t="shared" si="34"/>
        <v>1</v>
      </c>
      <c r="AZ439" s="74">
        <v>1</v>
      </c>
      <c r="BA439" s="75" t="s">
        <v>89</v>
      </c>
      <c r="BB439" s="65" t="s">
        <v>103</v>
      </c>
      <c r="BC439" s="66" t="s">
        <v>12723</v>
      </c>
      <c r="BD439" s="221" t="s">
        <v>87</v>
      </c>
      <c r="BE439" s="221" t="s">
        <v>87</v>
      </c>
    </row>
    <row r="440" spans="2:57" x14ac:dyDescent="0.25">
      <c r="B440" s="221">
        <v>2025</v>
      </c>
      <c r="C440" s="221">
        <v>891780111</v>
      </c>
      <c r="D440" s="221" t="s">
        <v>78</v>
      </c>
      <c r="E440" s="65" t="s">
        <v>12722</v>
      </c>
      <c r="F440" s="65" t="s">
        <v>12721</v>
      </c>
      <c r="G440" s="306">
        <v>0</v>
      </c>
      <c r="H440" s="65" t="s">
        <v>81</v>
      </c>
      <c r="I440" s="221" t="s">
        <v>127</v>
      </c>
      <c r="J440" s="220" t="s">
        <v>83</v>
      </c>
      <c r="K440" s="66" t="s">
        <v>12720</v>
      </c>
      <c r="L440" s="68">
        <v>12624000</v>
      </c>
      <c r="M440" s="221" t="s">
        <v>85</v>
      </c>
      <c r="N440" s="66" t="s">
        <v>10381</v>
      </c>
      <c r="O440" s="66">
        <v>1083558601</v>
      </c>
      <c r="P440" s="65">
        <v>309</v>
      </c>
      <c r="Q440" s="70">
        <v>45698</v>
      </c>
      <c r="R440" s="66">
        <v>50496000</v>
      </c>
      <c r="S440" s="78">
        <v>45700</v>
      </c>
      <c r="T440" s="68">
        <v>12624000</v>
      </c>
      <c r="U440" s="65" t="s">
        <v>87</v>
      </c>
      <c r="V440" s="68">
        <v>72175281</v>
      </c>
      <c r="W440" s="67" t="s">
        <v>318</v>
      </c>
      <c r="X440" s="70">
        <v>45700</v>
      </c>
      <c r="Y440" s="70">
        <v>45700</v>
      </c>
      <c r="Z440" s="70" t="s">
        <v>89</v>
      </c>
      <c r="AA440" s="70">
        <v>45808</v>
      </c>
      <c r="AB440" s="49">
        <f t="shared" si="30"/>
        <v>108</v>
      </c>
      <c r="AC440" s="65">
        <v>2</v>
      </c>
      <c r="AD440" s="424">
        <v>3156000</v>
      </c>
      <c r="AE440" s="65">
        <v>1</v>
      </c>
      <c r="AF440" s="78">
        <v>45838</v>
      </c>
      <c r="AG440" s="49">
        <f t="shared" si="31"/>
        <v>30</v>
      </c>
      <c r="AH440" s="65">
        <v>0</v>
      </c>
      <c r="AI440" s="68">
        <v>0</v>
      </c>
      <c r="AJ440" s="65" t="s">
        <v>89</v>
      </c>
      <c r="AK440" s="78" t="s">
        <v>89</v>
      </c>
      <c r="AL440" s="65">
        <v>0</v>
      </c>
      <c r="AM440" s="78" t="s">
        <v>89</v>
      </c>
      <c r="AN440" s="78" t="s">
        <v>89</v>
      </c>
      <c r="AO440" s="78" t="s">
        <v>89</v>
      </c>
      <c r="AP440" s="49">
        <f t="shared" si="32"/>
        <v>0</v>
      </c>
      <c r="AQ440" s="49">
        <f>+L440+AD440-AI440</f>
        <v>15780000</v>
      </c>
      <c r="AR440" s="65" t="s">
        <v>87</v>
      </c>
      <c r="AS440" s="68">
        <v>12624000</v>
      </c>
      <c r="AT440" s="65" t="s">
        <v>90</v>
      </c>
      <c r="AU440" s="68">
        <v>0</v>
      </c>
      <c r="AV440" s="75" t="s">
        <v>89</v>
      </c>
      <c r="AW440" s="423">
        <v>15780000</v>
      </c>
      <c r="AX440" s="79">
        <f t="shared" si="33"/>
        <v>0</v>
      </c>
      <c r="AY440" s="223">
        <f t="shared" si="34"/>
        <v>1</v>
      </c>
      <c r="AZ440" s="74">
        <v>1</v>
      </c>
      <c r="BA440" s="75" t="s">
        <v>89</v>
      </c>
      <c r="BB440" s="65" t="s">
        <v>103</v>
      </c>
      <c r="BC440" s="66" t="s">
        <v>12719</v>
      </c>
      <c r="BD440" s="221" t="s">
        <v>87</v>
      </c>
      <c r="BE440" s="221" t="s">
        <v>87</v>
      </c>
    </row>
    <row r="441" spans="2:57" x14ac:dyDescent="0.25">
      <c r="B441" s="221">
        <v>2025</v>
      </c>
      <c r="C441" s="221">
        <v>891780111</v>
      </c>
      <c r="D441" s="221" t="s">
        <v>78</v>
      </c>
      <c r="E441" s="65" t="s">
        <v>12718</v>
      </c>
      <c r="F441" s="65" t="s">
        <v>12717</v>
      </c>
      <c r="G441" s="306">
        <v>0</v>
      </c>
      <c r="H441" s="65" t="s">
        <v>81</v>
      </c>
      <c r="I441" s="221" t="s">
        <v>82</v>
      </c>
      <c r="J441" s="220" t="s">
        <v>83</v>
      </c>
      <c r="K441" s="66" t="s">
        <v>12716</v>
      </c>
      <c r="L441" s="68">
        <v>12624000</v>
      </c>
      <c r="M441" s="221" t="s">
        <v>85</v>
      </c>
      <c r="N441" s="66" t="s">
        <v>10893</v>
      </c>
      <c r="O441" s="66">
        <v>1082479254</v>
      </c>
      <c r="P441" s="65">
        <v>28</v>
      </c>
      <c r="Q441" s="78">
        <v>45670</v>
      </c>
      <c r="R441" s="66">
        <v>5573604000</v>
      </c>
      <c r="S441" s="78">
        <v>45700</v>
      </c>
      <c r="T441" s="68">
        <v>12624000</v>
      </c>
      <c r="U441" s="65" t="s">
        <v>87</v>
      </c>
      <c r="V441" s="68">
        <v>72175281</v>
      </c>
      <c r="W441" s="67" t="s">
        <v>318</v>
      </c>
      <c r="X441" s="70">
        <v>45700</v>
      </c>
      <c r="Y441" s="70">
        <v>45700</v>
      </c>
      <c r="Z441" s="70" t="s">
        <v>89</v>
      </c>
      <c r="AA441" s="70">
        <v>45808</v>
      </c>
      <c r="AB441" s="49">
        <f t="shared" si="30"/>
        <v>108</v>
      </c>
      <c r="AC441" s="65">
        <v>2</v>
      </c>
      <c r="AD441" s="424">
        <v>3156000</v>
      </c>
      <c r="AE441" s="65">
        <v>1</v>
      </c>
      <c r="AF441" s="78">
        <v>45838</v>
      </c>
      <c r="AG441" s="49">
        <f t="shared" si="31"/>
        <v>30</v>
      </c>
      <c r="AH441" s="65">
        <v>0</v>
      </c>
      <c r="AI441" s="68">
        <v>0</v>
      </c>
      <c r="AJ441" s="65" t="s">
        <v>89</v>
      </c>
      <c r="AK441" s="78" t="s">
        <v>89</v>
      </c>
      <c r="AL441" s="65">
        <v>0</v>
      </c>
      <c r="AM441" s="78" t="s">
        <v>89</v>
      </c>
      <c r="AN441" s="78" t="s">
        <v>89</v>
      </c>
      <c r="AO441" s="78" t="s">
        <v>89</v>
      </c>
      <c r="AP441" s="49">
        <f t="shared" si="32"/>
        <v>0</v>
      </c>
      <c r="AQ441" s="49">
        <f>+L441+AD441-AI441</f>
        <v>15780000</v>
      </c>
      <c r="AR441" s="65" t="s">
        <v>87</v>
      </c>
      <c r="AS441" s="68">
        <v>12624000</v>
      </c>
      <c r="AT441" s="65" t="s">
        <v>90</v>
      </c>
      <c r="AU441" s="68">
        <v>0</v>
      </c>
      <c r="AV441" s="75" t="s">
        <v>89</v>
      </c>
      <c r="AW441" s="423">
        <v>15780000</v>
      </c>
      <c r="AX441" s="79">
        <f t="shared" si="33"/>
        <v>0</v>
      </c>
      <c r="AY441" s="223">
        <f t="shared" si="34"/>
        <v>1</v>
      </c>
      <c r="AZ441" s="74">
        <v>1</v>
      </c>
      <c r="BA441" s="75" t="s">
        <v>89</v>
      </c>
      <c r="BB441" s="65" t="s">
        <v>103</v>
      </c>
      <c r="BC441" s="66" t="s">
        <v>12715</v>
      </c>
      <c r="BD441" s="221" t="s">
        <v>87</v>
      </c>
      <c r="BE441" s="221" t="s">
        <v>87</v>
      </c>
    </row>
    <row r="442" spans="2:57" x14ac:dyDescent="0.25">
      <c r="B442" s="221">
        <v>2025</v>
      </c>
      <c r="C442" s="221">
        <v>891780111</v>
      </c>
      <c r="D442" s="221" t="s">
        <v>78</v>
      </c>
      <c r="E442" s="65" t="s">
        <v>12714</v>
      </c>
      <c r="F442" s="65" t="s">
        <v>12713</v>
      </c>
      <c r="G442" s="306">
        <v>0</v>
      </c>
      <c r="H442" s="65" t="s">
        <v>81</v>
      </c>
      <c r="I442" s="221" t="s">
        <v>82</v>
      </c>
      <c r="J442" s="220" t="s">
        <v>83</v>
      </c>
      <c r="K442" s="66" t="s">
        <v>12712</v>
      </c>
      <c r="L442" s="68">
        <v>11400000</v>
      </c>
      <c r="M442" s="221" t="s">
        <v>85</v>
      </c>
      <c r="N442" s="66" t="s">
        <v>10048</v>
      </c>
      <c r="O442" s="66">
        <v>4979192</v>
      </c>
      <c r="P442" s="65">
        <v>28</v>
      </c>
      <c r="Q442" s="78">
        <v>45670</v>
      </c>
      <c r="R442" s="66">
        <v>5573604000</v>
      </c>
      <c r="S442" s="78">
        <v>45700</v>
      </c>
      <c r="T442" s="68">
        <v>11400000</v>
      </c>
      <c r="U442" s="65" t="s">
        <v>87</v>
      </c>
      <c r="V442" s="68">
        <v>85465146</v>
      </c>
      <c r="W442" s="67" t="s">
        <v>8366</v>
      </c>
      <c r="X442" s="70">
        <v>45700</v>
      </c>
      <c r="Y442" s="70">
        <v>45700</v>
      </c>
      <c r="Z442" s="70" t="s">
        <v>89</v>
      </c>
      <c r="AA442" s="70">
        <v>45808</v>
      </c>
      <c r="AB442" s="49">
        <f t="shared" si="30"/>
        <v>108</v>
      </c>
      <c r="AC442" s="65">
        <v>2</v>
      </c>
      <c r="AD442" s="424">
        <v>2850000</v>
      </c>
      <c r="AE442" s="65">
        <v>1</v>
      </c>
      <c r="AF442" s="78">
        <v>45838</v>
      </c>
      <c r="AG442" s="49">
        <f t="shared" si="31"/>
        <v>30</v>
      </c>
      <c r="AH442" s="65">
        <v>0</v>
      </c>
      <c r="AI442" s="68">
        <v>0</v>
      </c>
      <c r="AJ442" s="65" t="s">
        <v>89</v>
      </c>
      <c r="AK442" s="78" t="s">
        <v>89</v>
      </c>
      <c r="AL442" s="65">
        <v>0</v>
      </c>
      <c r="AM442" s="78" t="s">
        <v>89</v>
      </c>
      <c r="AN442" s="78" t="s">
        <v>89</v>
      </c>
      <c r="AO442" s="78" t="s">
        <v>89</v>
      </c>
      <c r="AP442" s="49">
        <f t="shared" si="32"/>
        <v>0</v>
      </c>
      <c r="AQ442" s="49">
        <f>+L442+AD442-AI442</f>
        <v>14250000</v>
      </c>
      <c r="AR442" s="65" t="s">
        <v>87</v>
      </c>
      <c r="AS442" s="68">
        <v>11400000</v>
      </c>
      <c r="AT442" s="65" t="s">
        <v>90</v>
      </c>
      <c r="AU442" s="68">
        <v>0</v>
      </c>
      <c r="AV442" s="75" t="s">
        <v>89</v>
      </c>
      <c r="AW442" s="423">
        <v>14250000</v>
      </c>
      <c r="AX442" s="79">
        <f t="shared" si="33"/>
        <v>0</v>
      </c>
      <c r="AY442" s="223">
        <f t="shared" si="34"/>
        <v>1</v>
      </c>
      <c r="AZ442" s="74">
        <v>1</v>
      </c>
      <c r="BA442" s="75" t="s">
        <v>89</v>
      </c>
      <c r="BB442" s="65" t="s">
        <v>103</v>
      </c>
      <c r="BC442" s="66" t="s">
        <v>12711</v>
      </c>
      <c r="BD442" s="221" t="s">
        <v>87</v>
      </c>
      <c r="BE442" s="221" t="s">
        <v>87</v>
      </c>
    </row>
    <row r="443" spans="2:57" x14ac:dyDescent="0.25">
      <c r="B443" s="221">
        <v>2025</v>
      </c>
      <c r="C443" s="221">
        <v>891780111</v>
      </c>
      <c r="D443" s="221" t="s">
        <v>78</v>
      </c>
      <c r="E443" s="65" t="s">
        <v>12710</v>
      </c>
      <c r="F443" s="65" t="s">
        <v>12709</v>
      </c>
      <c r="G443" s="306">
        <v>0</v>
      </c>
      <c r="H443" s="65" t="s">
        <v>81</v>
      </c>
      <c r="I443" s="221" t="s">
        <v>82</v>
      </c>
      <c r="J443" s="220" t="s">
        <v>83</v>
      </c>
      <c r="K443" s="66" t="s">
        <v>12708</v>
      </c>
      <c r="L443" s="68">
        <v>10600000</v>
      </c>
      <c r="M443" s="221" t="s">
        <v>85</v>
      </c>
      <c r="N443" s="66" t="s">
        <v>8415</v>
      </c>
      <c r="O443" s="66">
        <v>1003241055</v>
      </c>
      <c r="P443" s="65">
        <v>27</v>
      </c>
      <c r="Q443" s="78">
        <v>45670</v>
      </c>
      <c r="R443" s="66">
        <v>2494141000</v>
      </c>
      <c r="S443" s="78">
        <v>45700</v>
      </c>
      <c r="T443" s="68">
        <v>10600000</v>
      </c>
      <c r="U443" s="65" t="s">
        <v>87</v>
      </c>
      <c r="V443" s="68">
        <v>1082868728</v>
      </c>
      <c r="W443" s="67" t="s">
        <v>8398</v>
      </c>
      <c r="X443" s="70">
        <v>45700</v>
      </c>
      <c r="Y443" s="70">
        <v>45700</v>
      </c>
      <c r="Z443" s="70" t="s">
        <v>89</v>
      </c>
      <c r="AA443" s="70">
        <v>45808</v>
      </c>
      <c r="AB443" s="49">
        <f t="shared" si="30"/>
        <v>108</v>
      </c>
      <c r="AC443" s="65">
        <v>0</v>
      </c>
      <c r="AD443" s="424">
        <v>0</v>
      </c>
      <c r="AE443" s="65">
        <v>0</v>
      </c>
      <c r="AF443" s="78" t="s">
        <v>89</v>
      </c>
      <c r="AG443" s="49">
        <f t="shared" si="31"/>
        <v>0</v>
      </c>
      <c r="AH443" s="65">
        <v>0</v>
      </c>
      <c r="AI443" s="68">
        <v>0</v>
      </c>
      <c r="AJ443" s="65" t="s">
        <v>89</v>
      </c>
      <c r="AK443" s="78" t="s">
        <v>89</v>
      </c>
      <c r="AL443" s="65">
        <v>0</v>
      </c>
      <c r="AM443" s="78" t="s">
        <v>89</v>
      </c>
      <c r="AN443" s="78" t="s">
        <v>89</v>
      </c>
      <c r="AO443" s="78" t="s">
        <v>89</v>
      </c>
      <c r="AP443" s="49">
        <f t="shared" si="32"/>
        <v>0</v>
      </c>
      <c r="AQ443" s="49">
        <f>+L443+AD443-AI443</f>
        <v>10600000</v>
      </c>
      <c r="AR443" s="65" t="s">
        <v>87</v>
      </c>
      <c r="AS443" s="68">
        <v>10600000</v>
      </c>
      <c r="AT443" s="65" t="s">
        <v>90</v>
      </c>
      <c r="AU443" s="68">
        <v>0</v>
      </c>
      <c r="AV443" s="75" t="s">
        <v>89</v>
      </c>
      <c r="AW443" s="423">
        <v>10600000</v>
      </c>
      <c r="AX443" s="79">
        <f t="shared" si="33"/>
        <v>0</v>
      </c>
      <c r="AY443" s="223">
        <f t="shared" si="34"/>
        <v>1</v>
      </c>
      <c r="AZ443" s="74">
        <v>1</v>
      </c>
      <c r="BA443" s="75" t="s">
        <v>89</v>
      </c>
      <c r="BB443" s="65" t="s">
        <v>103</v>
      </c>
      <c r="BC443" s="66" t="s">
        <v>12707</v>
      </c>
      <c r="BD443" s="221" t="s">
        <v>87</v>
      </c>
      <c r="BE443" s="221" t="s">
        <v>87</v>
      </c>
    </row>
    <row r="444" spans="2:57" x14ac:dyDescent="0.25">
      <c r="B444" s="221">
        <v>2025</v>
      </c>
      <c r="C444" s="221">
        <v>891780111</v>
      </c>
      <c r="D444" s="221" t="s">
        <v>78</v>
      </c>
      <c r="E444" s="65" t="s">
        <v>12706</v>
      </c>
      <c r="F444" s="65" t="s">
        <v>12705</v>
      </c>
      <c r="G444" s="306">
        <v>0</v>
      </c>
      <c r="H444" s="65" t="s">
        <v>81</v>
      </c>
      <c r="I444" s="221" t="s">
        <v>82</v>
      </c>
      <c r="J444" s="220" t="s">
        <v>83</v>
      </c>
      <c r="K444" s="66" t="s">
        <v>12656</v>
      </c>
      <c r="L444" s="68">
        <v>11400000</v>
      </c>
      <c r="M444" s="221" t="s">
        <v>85</v>
      </c>
      <c r="N444" s="66" t="s">
        <v>9279</v>
      </c>
      <c r="O444" s="66">
        <v>85151290</v>
      </c>
      <c r="P444" s="65">
        <v>28</v>
      </c>
      <c r="Q444" s="78">
        <v>45670</v>
      </c>
      <c r="R444" s="66">
        <v>5573604000</v>
      </c>
      <c r="S444" s="78">
        <v>45700</v>
      </c>
      <c r="T444" s="68">
        <v>11400000</v>
      </c>
      <c r="U444" s="65" t="s">
        <v>87</v>
      </c>
      <c r="V444" s="68">
        <v>85468846</v>
      </c>
      <c r="W444" s="67" t="s">
        <v>9226</v>
      </c>
      <c r="X444" s="70">
        <v>45700</v>
      </c>
      <c r="Y444" s="70">
        <v>45700</v>
      </c>
      <c r="Z444" s="70" t="s">
        <v>89</v>
      </c>
      <c r="AA444" s="70">
        <v>45808</v>
      </c>
      <c r="AB444" s="49">
        <f t="shared" si="30"/>
        <v>108</v>
      </c>
      <c r="AC444" s="65">
        <v>0</v>
      </c>
      <c r="AD444" s="424">
        <v>0</v>
      </c>
      <c r="AE444" s="65">
        <v>0</v>
      </c>
      <c r="AF444" s="78" t="s">
        <v>89</v>
      </c>
      <c r="AG444" s="49">
        <f t="shared" si="31"/>
        <v>0</v>
      </c>
      <c r="AH444" s="65">
        <v>0</v>
      </c>
      <c r="AI444" s="68">
        <v>0</v>
      </c>
      <c r="AJ444" s="65" t="s">
        <v>89</v>
      </c>
      <c r="AK444" s="78" t="s">
        <v>89</v>
      </c>
      <c r="AL444" s="65">
        <v>0</v>
      </c>
      <c r="AM444" s="78" t="s">
        <v>89</v>
      </c>
      <c r="AN444" s="78" t="s">
        <v>89</v>
      </c>
      <c r="AO444" s="78" t="s">
        <v>89</v>
      </c>
      <c r="AP444" s="49">
        <f t="shared" si="32"/>
        <v>0</v>
      </c>
      <c r="AQ444" s="49">
        <f>+L444+AD444-AI444</f>
        <v>11400000</v>
      </c>
      <c r="AR444" s="65" t="s">
        <v>87</v>
      </c>
      <c r="AS444" s="68">
        <v>11400000</v>
      </c>
      <c r="AT444" s="65" t="s">
        <v>90</v>
      </c>
      <c r="AU444" s="68">
        <v>0</v>
      </c>
      <c r="AV444" s="75" t="s">
        <v>89</v>
      </c>
      <c r="AW444" s="423">
        <v>11400000</v>
      </c>
      <c r="AX444" s="79">
        <f t="shared" si="33"/>
        <v>0</v>
      </c>
      <c r="AY444" s="223">
        <f t="shared" si="34"/>
        <v>1</v>
      </c>
      <c r="AZ444" s="74">
        <v>1</v>
      </c>
      <c r="BA444" s="75" t="s">
        <v>89</v>
      </c>
      <c r="BB444" s="65" t="s">
        <v>103</v>
      </c>
      <c r="BC444" s="66" t="s">
        <v>12704</v>
      </c>
      <c r="BD444" s="221" t="s">
        <v>87</v>
      </c>
      <c r="BE444" s="221" t="s">
        <v>87</v>
      </c>
    </row>
    <row r="445" spans="2:57" x14ac:dyDescent="0.25">
      <c r="B445" s="221">
        <v>2025</v>
      </c>
      <c r="C445" s="221">
        <v>891780111</v>
      </c>
      <c r="D445" s="221" t="s">
        <v>78</v>
      </c>
      <c r="E445" s="65" t="s">
        <v>12703</v>
      </c>
      <c r="F445" s="65" t="s">
        <v>12702</v>
      </c>
      <c r="G445" s="306">
        <v>0</v>
      </c>
      <c r="H445" s="65" t="s">
        <v>81</v>
      </c>
      <c r="I445" s="221" t="s">
        <v>82</v>
      </c>
      <c r="J445" s="220" t="s">
        <v>83</v>
      </c>
      <c r="K445" s="66" t="s">
        <v>12384</v>
      </c>
      <c r="L445" s="68">
        <v>10600000</v>
      </c>
      <c r="M445" s="221" t="s">
        <v>85</v>
      </c>
      <c r="N445" s="66" t="s">
        <v>9331</v>
      </c>
      <c r="O445" s="66">
        <v>36694724</v>
      </c>
      <c r="P445" s="65">
        <v>27</v>
      </c>
      <c r="Q445" s="78">
        <v>45670</v>
      </c>
      <c r="R445" s="66">
        <v>2494141000</v>
      </c>
      <c r="S445" s="78">
        <v>45700</v>
      </c>
      <c r="T445" s="68">
        <v>10600000</v>
      </c>
      <c r="U445" s="65" t="s">
        <v>87</v>
      </c>
      <c r="V445" s="68">
        <v>85468846</v>
      </c>
      <c r="W445" s="67" t="s">
        <v>9226</v>
      </c>
      <c r="X445" s="70">
        <v>45700</v>
      </c>
      <c r="Y445" s="70">
        <v>45700</v>
      </c>
      <c r="Z445" s="70" t="s">
        <v>89</v>
      </c>
      <c r="AA445" s="70">
        <v>45808</v>
      </c>
      <c r="AB445" s="49">
        <f t="shared" si="30"/>
        <v>108</v>
      </c>
      <c r="AC445" s="65">
        <v>1</v>
      </c>
      <c r="AD445" s="424">
        <v>0</v>
      </c>
      <c r="AE445" s="65">
        <v>0</v>
      </c>
      <c r="AF445" s="78" t="s">
        <v>89</v>
      </c>
      <c r="AG445" s="49">
        <f t="shared" si="31"/>
        <v>0</v>
      </c>
      <c r="AH445" s="65">
        <v>0</v>
      </c>
      <c r="AI445" s="68">
        <v>0</v>
      </c>
      <c r="AJ445" s="65" t="s">
        <v>89</v>
      </c>
      <c r="AK445" s="78" t="s">
        <v>89</v>
      </c>
      <c r="AL445" s="65">
        <v>0</v>
      </c>
      <c r="AM445" s="78" t="s">
        <v>89</v>
      </c>
      <c r="AN445" s="78" t="s">
        <v>89</v>
      </c>
      <c r="AO445" s="78" t="s">
        <v>89</v>
      </c>
      <c r="AP445" s="49">
        <f t="shared" si="32"/>
        <v>0</v>
      </c>
      <c r="AQ445" s="49">
        <f>+L445+AD445-AI445</f>
        <v>10600000</v>
      </c>
      <c r="AR445" s="65" t="s">
        <v>87</v>
      </c>
      <c r="AS445" s="68">
        <v>10600000</v>
      </c>
      <c r="AT445" s="65" t="s">
        <v>90</v>
      </c>
      <c r="AU445" s="68">
        <v>0</v>
      </c>
      <c r="AV445" s="75" t="s">
        <v>89</v>
      </c>
      <c r="AW445" s="423">
        <v>10600000</v>
      </c>
      <c r="AX445" s="79">
        <f t="shared" si="33"/>
        <v>0</v>
      </c>
      <c r="AY445" s="223">
        <f t="shared" si="34"/>
        <v>1</v>
      </c>
      <c r="AZ445" s="74">
        <v>1</v>
      </c>
      <c r="BA445" s="75" t="s">
        <v>89</v>
      </c>
      <c r="BB445" s="65" t="s">
        <v>103</v>
      </c>
      <c r="BC445" s="66" t="s">
        <v>12701</v>
      </c>
      <c r="BD445" s="221" t="s">
        <v>87</v>
      </c>
      <c r="BE445" s="221" t="s">
        <v>87</v>
      </c>
    </row>
    <row r="446" spans="2:57" x14ac:dyDescent="0.25">
      <c r="B446" s="221">
        <v>2025</v>
      </c>
      <c r="C446" s="221">
        <v>891780111</v>
      </c>
      <c r="D446" s="221" t="s">
        <v>78</v>
      </c>
      <c r="E446" s="65" t="s">
        <v>12700</v>
      </c>
      <c r="F446" s="65" t="s">
        <v>12699</v>
      </c>
      <c r="G446" s="306">
        <v>0</v>
      </c>
      <c r="H446" s="65" t="s">
        <v>81</v>
      </c>
      <c r="I446" s="221" t="s">
        <v>82</v>
      </c>
      <c r="J446" s="220" t="s">
        <v>83</v>
      </c>
      <c r="K446" s="66" t="s">
        <v>12698</v>
      </c>
      <c r="L446" s="68">
        <v>10600000</v>
      </c>
      <c r="M446" s="221" t="s">
        <v>85</v>
      </c>
      <c r="N446" s="66" t="s">
        <v>9336</v>
      </c>
      <c r="O446" s="66">
        <v>1082930536</v>
      </c>
      <c r="P446" s="65">
        <v>27</v>
      </c>
      <c r="Q446" s="78">
        <v>45670</v>
      </c>
      <c r="R446" s="66">
        <v>2494141000</v>
      </c>
      <c r="S446" s="78">
        <v>45700</v>
      </c>
      <c r="T446" s="68">
        <v>10600000</v>
      </c>
      <c r="U446" s="65" t="s">
        <v>87</v>
      </c>
      <c r="V446" s="68">
        <v>85468846</v>
      </c>
      <c r="W446" s="67" t="s">
        <v>9226</v>
      </c>
      <c r="X446" s="70">
        <v>45700</v>
      </c>
      <c r="Y446" s="70">
        <v>45700</v>
      </c>
      <c r="Z446" s="70" t="s">
        <v>89</v>
      </c>
      <c r="AA446" s="70">
        <v>45808</v>
      </c>
      <c r="AB446" s="49">
        <f t="shared" si="30"/>
        <v>108</v>
      </c>
      <c r="AC446" s="65">
        <v>0</v>
      </c>
      <c r="AD446" s="424">
        <v>0</v>
      </c>
      <c r="AE446" s="65">
        <v>0</v>
      </c>
      <c r="AF446" s="78" t="s">
        <v>89</v>
      </c>
      <c r="AG446" s="49">
        <f t="shared" si="31"/>
        <v>0</v>
      </c>
      <c r="AH446" s="65">
        <v>0</v>
      </c>
      <c r="AI446" s="68">
        <v>0</v>
      </c>
      <c r="AJ446" s="65" t="s">
        <v>89</v>
      </c>
      <c r="AK446" s="78" t="s">
        <v>89</v>
      </c>
      <c r="AL446" s="65">
        <v>0</v>
      </c>
      <c r="AM446" s="78" t="s">
        <v>89</v>
      </c>
      <c r="AN446" s="78" t="s">
        <v>89</v>
      </c>
      <c r="AO446" s="78" t="s">
        <v>89</v>
      </c>
      <c r="AP446" s="49">
        <f t="shared" si="32"/>
        <v>0</v>
      </c>
      <c r="AQ446" s="49">
        <f>+L446+AD446-AI446</f>
        <v>10600000</v>
      </c>
      <c r="AR446" s="65" t="s">
        <v>87</v>
      </c>
      <c r="AS446" s="68">
        <v>10600000</v>
      </c>
      <c r="AT446" s="65" t="s">
        <v>90</v>
      </c>
      <c r="AU446" s="68">
        <v>0</v>
      </c>
      <c r="AV446" s="75" t="s">
        <v>89</v>
      </c>
      <c r="AW446" s="423">
        <v>10600000</v>
      </c>
      <c r="AX446" s="79">
        <f t="shared" si="33"/>
        <v>0</v>
      </c>
      <c r="AY446" s="223">
        <f t="shared" si="34"/>
        <v>1</v>
      </c>
      <c r="AZ446" s="74">
        <v>1</v>
      </c>
      <c r="BA446" s="75" t="s">
        <v>89</v>
      </c>
      <c r="BB446" s="65" t="s">
        <v>103</v>
      </c>
      <c r="BC446" s="66" t="s">
        <v>12697</v>
      </c>
      <c r="BD446" s="221" t="s">
        <v>87</v>
      </c>
      <c r="BE446" s="221" t="s">
        <v>87</v>
      </c>
    </row>
    <row r="447" spans="2:57" x14ac:dyDescent="0.25">
      <c r="B447" s="221">
        <v>2025</v>
      </c>
      <c r="C447" s="221">
        <v>891780111</v>
      </c>
      <c r="D447" s="221" t="s">
        <v>78</v>
      </c>
      <c r="E447" s="65" t="s">
        <v>12696</v>
      </c>
      <c r="F447" s="65" t="s">
        <v>12695</v>
      </c>
      <c r="G447" s="306">
        <v>0</v>
      </c>
      <c r="H447" s="65" t="s">
        <v>81</v>
      </c>
      <c r="I447" s="221" t="s">
        <v>82</v>
      </c>
      <c r="J447" s="220" t="s">
        <v>83</v>
      </c>
      <c r="K447" s="66" t="s">
        <v>12668</v>
      </c>
      <c r="L447" s="68">
        <v>10600000</v>
      </c>
      <c r="M447" s="221" t="s">
        <v>85</v>
      </c>
      <c r="N447" s="66" t="s">
        <v>8893</v>
      </c>
      <c r="O447" s="66">
        <v>85449729</v>
      </c>
      <c r="P447" s="65">
        <v>27</v>
      </c>
      <c r="Q447" s="78">
        <v>45670</v>
      </c>
      <c r="R447" s="66">
        <v>2494141000</v>
      </c>
      <c r="S447" s="78">
        <v>45700</v>
      </c>
      <c r="T447" s="68">
        <v>10600000</v>
      </c>
      <c r="U447" s="65" t="s">
        <v>87</v>
      </c>
      <c r="V447" s="68">
        <v>85152695</v>
      </c>
      <c r="W447" s="67" t="s">
        <v>8504</v>
      </c>
      <c r="X447" s="70">
        <v>45700</v>
      </c>
      <c r="Y447" s="70">
        <v>45700</v>
      </c>
      <c r="Z447" s="70" t="s">
        <v>89</v>
      </c>
      <c r="AA447" s="70">
        <v>45808</v>
      </c>
      <c r="AB447" s="49">
        <f t="shared" si="30"/>
        <v>108</v>
      </c>
      <c r="AC447" s="65">
        <v>0</v>
      </c>
      <c r="AD447" s="424">
        <v>0</v>
      </c>
      <c r="AE447" s="65">
        <v>0</v>
      </c>
      <c r="AF447" s="78" t="s">
        <v>89</v>
      </c>
      <c r="AG447" s="49">
        <f t="shared" si="31"/>
        <v>0</v>
      </c>
      <c r="AH447" s="65">
        <v>0</v>
      </c>
      <c r="AI447" s="68">
        <v>0</v>
      </c>
      <c r="AJ447" s="65" t="s">
        <v>89</v>
      </c>
      <c r="AK447" s="78" t="s">
        <v>89</v>
      </c>
      <c r="AL447" s="65">
        <v>0</v>
      </c>
      <c r="AM447" s="78" t="s">
        <v>89</v>
      </c>
      <c r="AN447" s="78" t="s">
        <v>89</v>
      </c>
      <c r="AO447" s="78" t="s">
        <v>89</v>
      </c>
      <c r="AP447" s="49">
        <f t="shared" si="32"/>
        <v>0</v>
      </c>
      <c r="AQ447" s="49">
        <f>+L447+AD447-AI447</f>
        <v>10600000</v>
      </c>
      <c r="AR447" s="65" t="s">
        <v>87</v>
      </c>
      <c r="AS447" s="68">
        <v>10600000</v>
      </c>
      <c r="AT447" s="65" t="s">
        <v>90</v>
      </c>
      <c r="AU447" s="68">
        <v>0</v>
      </c>
      <c r="AV447" s="75" t="s">
        <v>89</v>
      </c>
      <c r="AW447" s="423">
        <v>10600000</v>
      </c>
      <c r="AX447" s="79">
        <f t="shared" si="33"/>
        <v>0</v>
      </c>
      <c r="AY447" s="223">
        <f t="shared" si="34"/>
        <v>1</v>
      </c>
      <c r="AZ447" s="74">
        <v>1</v>
      </c>
      <c r="BA447" s="75" t="s">
        <v>89</v>
      </c>
      <c r="BB447" s="65" t="s">
        <v>103</v>
      </c>
      <c r="BC447" s="66" t="s">
        <v>12694</v>
      </c>
      <c r="BD447" s="221" t="s">
        <v>87</v>
      </c>
      <c r="BE447" s="221" t="s">
        <v>87</v>
      </c>
    </row>
    <row r="448" spans="2:57" x14ac:dyDescent="0.25">
      <c r="B448" s="221">
        <v>2025</v>
      </c>
      <c r="C448" s="221">
        <v>891780111</v>
      </c>
      <c r="D448" s="221" t="s">
        <v>78</v>
      </c>
      <c r="E448" s="65" t="s">
        <v>12693</v>
      </c>
      <c r="F448" s="65" t="s">
        <v>12692</v>
      </c>
      <c r="G448" s="306">
        <v>0</v>
      </c>
      <c r="H448" s="65" t="s">
        <v>81</v>
      </c>
      <c r="I448" s="221" t="s">
        <v>82</v>
      </c>
      <c r="J448" s="220" t="s">
        <v>83</v>
      </c>
      <c r="K448" s="66" t="s">
        <v>12668</v>
      </c>
      <c r="L448" s="68">
        <v>10600000</v>
      </c>
      <c r="M448" s="221" t="s">
        <v>85</v>
      </c>
      <c r="N448" s="66" t="s">
        <v>9270</v>
      </c>
      <c r="O448" s="66">
        <v>85152958</v>
      </c>
      <c r="P448" s="65">
        <v>27</v>
      </c>
      <c r="Q448" s="78">
        <v>45670</v>
      </c>
      <c r="R448" s="66">
        <v>2494141000</v>
      </c>
      <c r="S448" s="78">
        <v>45700</v>
      </c>
      <c r="T448" s="68">
        <v>10600000</v>
      </c>
      <c r="U448" s="65" t="s">
        <v>87</v>
      </c>
      <c r="V448" s="68">
        <v>85152695</v>
      </c>
      <c r="W448" s="67" t="s">
        <v>8504</v>
      </c>
      <c r="X448" s="70">
        <v>45700</v>
      </c>
      <c r="Y448" s="70">
        <v>45700</v>
      </c>
      <c r="Z448" s="70" t="s">
        <v>89</v>
      </c>
      <c r="AA448" s="70">
        <v>45808</v>
      </c>
      <c r="AB448" s="49">
        <f t="shared" si="30"/>
        <v>108</v>
      </c>
      <c r="AC448" s="65">
        <v>0</v>
      </c>
      <c r="AD448" s="424">
        <v>0</v>
      </c>
      <c r="AE448" s="65">
        <v>0</v>
      </c>
      <c r="AF448" s="78" t="s">
        <v>89</v>
      </c>
      <c r="AG448" s="49">
        <f t="shared" si="31"/>
        <v>0</v>
      </c>
      <c r="AH448" s="65">
        <v>0</v>
      </c>
      <c r="AI448" s="68">
        <v>0</v>
      </c>
      <c r="AJ448" s="65" t="s">
        <v>89</v>
      </c>
      <c r="AK448" s="78" t="s">
        <v>89</v>
      </c>
      <c r="AL448" s="65">
        <v>0</v>
      </c>
      <c r="AM448" s="78" t="s">
        <v>89</v>
      </c>
      <c r="AN448" s="78" t="s">
        <v>89</v>
      </c>
      <c r="AO448" s="78" t="s">
        <v>89</v>
      </c>
      <c r="AP448" s="49">
        <f t="shared" si="32"/>
        <v>0</v>
      </c>
      <c r="AQ448" s="49">
        <f>+L448+AD448-AI448</f>
        <v>10600000</v>
      </c>
      <c r="AR448" s="65" t="s">
        <v>87</v>
      </c>
      <c r="AS448" s="68">
        <v>10600000</v>
      </c>
      <c r="AT448" s="65" t="s">
        <v>90</v>
      </c>
      <c r="AU448" s="68">
        <v>0</v>
      </c>
      <c r="AV448" s="75" t="s">
        <v>89</v>
      </c>
      <c r="AW448" s="423">
        <v>10600000</v>
      </c>
      <c r="AX448" s="79">
        <f t="shared" si="33"/>
        <v>0</v>
      </c>
      <c r="AY448" s="223">
        <f t="shared" si="34"/>
        <v>1</v>
      </c>
      <c r="AZ448" s="74">
        <v>1</v>
      </c>
      <c r="BA448" s="75" t="s">
        <v>89</v>
      </c>
      <c r="BB448" s="65" t="s">
        <v>103</v>
      </c>
      <c r="BC448" s="66" t="s">
        <v>12691</v>
      </c>
      <c r="BD448" s="221" t="s">
        <v>87</v>
      </c>
      <c r="BE448" s="221" t="s">
        <v>87</v>
      </c>
    </row>
    <row r="449" spans="2:57" x14ac:dyDescent="0.25">
      <c r="B449" s="221">
        <v>2025</v>
      </c>
      <c r="C449" s="221">
        <v>891780111</v>
      </c>
      <c r="D449" s="221" t="s">
        <v>78</v>
      </c>
      <c r="E449" s="65" t="s">
        <v>12690</v>
      </c>
      <c r="F449" s="65" t="s">
        <v>12689</v>
      </c>
      <c r="G449" s="306">
        <v>0</v>
      </c>
      <c r="H449" s="65" t="s">
        <v>81</v>
      </c>
      <c r="I449" s="221" t="s">
        <v>82</v>
      </c>
      <c r="J449" s="220" t="s">
        <v>83</v>
      </c>
      <c r="K449" s="66" t="s">
        <v>12688</v>
      </c>
      <c r="L449" s="68">
        <v>11400000</v>
      </c>
      <c r="M449" s="221" t="s">
        <v>85</v>
      </c>
      <c r="N449" s="66" t="s">
        <v>9895</v>
      </c>
      <c r="O449" s="66">
        <v>1082922756</v>
      </c>
      <c r="P449" s="65">
        <v>28</v>
      </c>
      <c r="Q449" s="78">
        <v>45670</v>
      </c>
      <c r="R449" s="66">
        <v>5573604000</v>
      </c>
      <c r="S449" s="78">
        <v>45700</v>
      </c>
      <c r="T449" s="68">
        <v>11400000</v>
      </c>
      <c r="U449" s="65" t="s">
        <v>87</v>
      </c>
      <c r="V449" s="68">
        <v>85152695</v>
      </c>
      <c r="W449" s="67" t="s">
        <v>8504</v>
      </c>
      <c r="X449" s="70">
        <v>45700</v>
      </c>
      <c r="Y449" s="70">
        <v>45700</v>
      </c>
      <c r="Z449" s="70" t="s">
        <v>89</v>
      </c>
      <c r="AA449" s="70">
        <v>45808</v>
      </c>
      <c r="AB449" s="49">
        <f t="shared" si="30"/>
        <v>108</v>
      </c>
      <c r="AC449" s="65">
        <v>0</v>
      </c>
      <c r="AD449" s="424">
        <v>0</v>
      </c>
      <c r="AE449" s="65">
        <v>0</v>
      </c>
      <c r="AF449" s="78" t="s">
        <v>89</v>
      </c>
      <c r="AG449" s="49">
        <f t="shared" si="31"/>
        <v>0</v>
      </c>
      <c r="AH449" s="65">
        <v>0</v>
      </c>
      <c r="AI449" s="68">
        <v>0</v>
      </c>
      <c r="AJ449" s="65" t="s">
        <v>89</v>
      </c>
      <c r="AK449" s="78" t="s">
        <v>89</v>
      </c>
      <c r="AL449" s="65">
        <v>0</v>
      </c>
      <c r="AM449" s="78" t="s">
        <v>89</v>
      </c>
      <c r="AN449" s="78" t="s">
        <v>89</v>
      </c>
      <c r="AO449" s="78" t="s">
        <v>89</v>
      </c>
      <c r="AP449" s="49">
        <f t="shared" si="32"/>
        <v>0</v>
      </c>
      <c r="AQ449" s="49">
        <f>+L449+AD449-AI449</f>
        <v>11400000</v>
      </c>
      <c r="AR449" s="65" t="s">
        <v>87</v>
      </c>
      <c r="AS449" s="68">
        <v>11400000</v>
      </c>
      <c r="AT449" s="65" t="s">
        <v>90</v>
      </c>
      <c r="AU449" s="68">
        <v>0</v>
      </c>
      <c r="AV449" s="75" t="s">
        <v>89</v>
      </c>
      <c r="AW449" s="423">
        <v>11400000</v>
      </c>
      <c r="AX449" s="79">
        <f t="shared" si="33"/>
        <v>0</v>
      </c>
      <c r="AY449" s="223">
        <f t="shared" si="34"/>
        <v>1</v>
      </c>
      <c r="AZ449" s="74">
        <v>1</v>
      </c>
      <c r="BA449" s="75" t="s">
        <v>89</v>
      </c>
      <c r="BB449" s="65" t="s">
        <v>103</v>
      </c>
      <c r="BC449" s="66" t="s">
        <v>12687</v>
      </c>
      <c r="BD449" s="221" t="s">
        <v>87</v>
      </c>
      <c r="BE449" s="221" t="s">
        <v>87</v>
      </c>
    </row>
    <row r="450" spans="2:57" x14ac:dyDescent="0.25">
      <c r="B450" s="221">
        <v>2025</v>
      </c>
      <c r="C450" s="221">
        <v>891780111</v>
      </c>
      <c r="D450" s="221" t="s">
        <v>78</v>
      </c>
      <c r="E450" s="65" t="s">
        <v>12686</v>
      </c>
      <c r="F450" s="65" t="s">
        <v>12685</v>
      </c>
      <c r="G450" s="306">
        <v>0</v>
      </c>
      <c r="H450" s="65" t="s">
        <v>81</v>
      </c>
      <c r="I450" s="221" t="s">
        <v>82</v>
      </c>
      <c r="J450" s="220" t="s">
        <v>83</v>
      </c>
      <c r="K450" s="66" t="s">
        <v>12668</v>
      </c>
      <c r="L450" s="68">
        <v>12624000</v>
      </c>
      <c r="M450" s="221" t="s">
        <v>85</v>
      </c>
      <c r="N450" s="66" t="s">
        <v>8536</v>
      </c>
      <c r="O450" s="66">
        <v>94504800</v>
      </c>
      <c r="P450" s="65">
        <v>27</v>
      </c>
      <c r="Q450" s="78">
        <v>45670</v>
      </c>
      <c r="R450" s="66">
        <v>2494141000</v>
      </c>
      <c r="S450" s="78">
        <v>45700</v>
      </c>
      <c r="T450" s="68">
        <v>12624000</v>
      </c>
      <c r="U450" s="65" t="s">
        <v>87</v>
      </c>
      <c r="V450" s="68">
        <v>85152695</v>
      </c>
      <c r="W450" s="67" t="s">
        <v>8504</v>
      </c>
      <c r="X450" s="70">
        <v>45700</v>
      </c>
      <c r="Y450" s="70">
        <v>45700</v>
      </c>
      <c r="Z450" s="70" t="s">
        <v>89</v>
      </c>
      <c r="AA450" s="70">
        <v>45808</v>
      </c>
      <c r="AB450" s="49">
        <f t="shared" si="30"/>
        <v>108</v>
      </c>
      <c r="AC450" s="65">
        <v>0</v>
      </c>
      <c r="AD450" s="424">
        <v>0</v>
      </c>
      <c r="AE450" s="65">
        <v>0</v>
      </c>
      <c r="AF450" s="78" t="s">
        <v>89</v>
      </c>
      <c r="AG450" s="49">
        <f t="shared" si="31"/>
        <v>0</v>
      </c>
      <c r="AH450" s="65">
        <v>0</v>
      </c>
      <c r="AI450" s="68">
        <v>0</v>
      </c>
      <c r="AJ450" s="65" t="s">
        <v>89</v>
      </c>
      <c r="AK450" s="78" t="s">
        <v>89</v>
      </c>
      <c r="AL450" s="65">
        <v>0</v>
      </c>
      <c r="AM450" s="78" t="s">
        <v>89</v>
      </c>
      <c r="AN450" s="78" t="s">
        <v>89</v>
      </c>
      <c r="AO450" s="78" t="s">
        <v>89</v>
      </c>
      <c r="AP450" s="49">
        <f t="shared" si="32"/>
        <v>0</v>
      </c>
      <c r="AQ450" s="49">
        <f>+L450+AD450-AI450</f>
        <v>12624000</v>
      </c>
      <c r="AR450" s="65" t="s">
        <v>87</v>
      </c>
      <c r="AS450" s="68">
        <v>12624000</v>
      </c>
      <c r="AT450" s="65" t="s">
        <v>90</v>
      </c>
      <c r="AU450" s="68">
        <v>0</v>
      </c>
      <c r="AV450" s="75" t="s">
        <v>89</v>
      </c>
      <c r="AW450" s="423">
        <v>12624000</v>
      </c>
      <c r="AX450" s="79">
        <f t="shared" si="33"/>
        <v>0</v>
      </c>
      <c r="AY450" s="223">
        <f t="shared" si="34"/>
        <v>1</v>
      </c>
      <c r="AZ450" s="74">
        <v>1</v>
      </c>
      <c r="BA450" s="75" t="s">
        <v>89</v>
      </c>
      <c r="BB450" s="65" t="s">
        <v>103</v>
      </c>
      <c r="BC450" s="66" t="s">
        <v>12684</v>
      </c>
      <c r="BD450" s="221" t="s">
        <v>87</v>
      </c>
      <c r="BE450" s="221" t="s">
        <v>87</v>
      </c>
    </row>
    <row r="451" spans="2:57" x14ac:dyDescent="0.25">
      <c r="B451" s="221">
        <v>2025</v>
      </c>
      <c r="C451" s="221">
        <v>891780111</v>
      </c>
      <c r="D451" s="221" t="s">
        <v>78</v>
      </c>
      <c r="E451" s="65" t="s">
        <v>12683</v>
      </c>
      <c r="F451" s="65" t="s">
        <v>12682</v>
      </c>
      <c r="G451" s="306">
        <v>0</v>
      </c>
      <c r="H451" s="65" t="s">
        <v>81</v>
      </c>
      <c r="I451" s="221" t="s">
        <v>82</v>
      </c>
      <c r="J451" s="220" t="s">
        <v>83</v>
      </c>
      <c r="K451" s="66" t="s">
        <v>12668</v>
      </c>
      <c r="L451" s="68">
        <v>10600000</v>
      </c>
      <c r="M451" s="221" t="s">
        <v>85</v>
      </c>
      <c r="N451" s="66" t="s">
        <v>8644</v>
      </c>
      <c r="O451" s="66">
        <v>39016494</v>
      </c>
      <c r="P451" s="65">
        <v>27</v>
      </c>
      <c r="Q451" s="78">
        <v>45670</v>
      </c>
      <c r="R451" s="66">
        <v>2494141000</v>
      </c>
      <c r="S451" s="78">
        <v>45700</v>
      </c>
      <c r="T451" s="68">
        <v>10600000</v>
      </c>
      <c r="U451" s="65" t="s">
        <v>87</v>
      </c>
      <c r="V451" s="68">
        <v>85152695</v>
      </c>
      <c r="W451" s="67" t="s">
        <v>8504</v>
      </c>
      <c r="X451" s="70">
        <v>45700</v>
      </c>
      <c r="Y451" s="70">
        <v>45700</v>
      </c>
      <c r="Z451" s="70" t="s">
        <v>89</v>
      </c>
      <c r="AA451" s="70">
        <v>45808</v>
      </c>
      <c r="AB451" s="49">
        <f t="shared" si="30"/>
        <v>108</v>
      </c>
      <c r="AC451" s="65">
        <v>0</v>
      </c>
      <c r="AD451" s="424">
        <v>0</v>
      </c>
      <c r="AE451" s="65">
        <v>0</v>
      </c>
      <c r="AF451" s="78" t="s">
        <v>89</v>
      </c>
      <c r="AG451" s="49">
        <f t="shared" si="31"/>
        <v>0</v>
      </c>
      <c r="AH451" s="65">
        <v>0</v>
      </c>
      <c r="AI451" s="68">
        <v>0</v>
      </c>
      <c r="AJ451" s="65" t="s">
        <v>89</v>
      </c>
      <c r="AK451" s="78" t="s">
        <v>89</v>
      </c>
      <c r="AL451" s="65">
        <v>0</v>
      </c>
      <c r="AM451" s="78" t="s">
        <v>89</v>
      </c>
      <c r="AN451" s="78" t="s">
        <v>89</v>
      </c>
      <c r="AO451" s="78" t="s">
        <v>89</v>
      </c>
      <c r="AP451" s="49">
        <f t="shared" si="32"/>
        <v>0</v>
      </c>
      <c r="AQ451" s="49">
        <f>+L451+AD451-AI451</f>
        <v>10600000</v>
      </c>
      <c r="AR451" s="65" t="s">
        <v>87</v>
      </c>
      <c r="AS451" s="68">
        <v>10600000</v>
      </c>
      <c r="AT451" s="65" t="s">
        <v>90</v>
      </c>
      <c r="AU451" s="68">
        <v>0</v>
      </c>
      <c r="AV451" s="75" t="s">
        <v>89</v>
      </c>
      <c r="AW451" s="423">
        <v>10600000</v>
      </c>
      <c r="AX451" s="79">
        <f t="shared" si="33"/>
        <v>0</v>
      </c>
      <c r="AY451" s="223">
        <f t="shared" si="34"/>
        <v>1</v>
      </c>
      <c r="AZ451" s="74">
        <v>1</v>
      </c>
      <c r="BA451" s="75" t="s">
        <v>89</v>
      </c>
      <c r="BB451" s="65" t="s">
        <v>103</v>
      </c>
      <c r="BC451" s="66" t="s">
        <v>12681</v>
      </c>
      <c r="BD451" s="221" t="s">
        <v>87</v>
      </c>
      <c r="BE451" s="221" t="s">
        <v>87</v>
      </c>
    </row>
    <row r="452" spans="2:57" x14ac:dyDescent="0.25">
      <c r="B452" s="221">
        <v>2025</v>
      </c>
      <c r="C452" s="221">
        <v>891780111</v>
      </c>
      <c r="D452" s="221" t="s">
        <v>78</v>
      </c>
      <c r="E452" s="65" t="s">
        <v>12680</v>
      </c>
      <c r="F452" s="65" t="s">
        <v>12679</v>
      </c>
      <c r="G452" s="306">
        <v>0</v>
      </c>
      <c r="H452" s="65" t="s">
        <v>81</v>
      </c>
      <c r="I452" s="221" t="s">
        <v>82</v>
      </c>
      <c r="J452" s="220" t="s">
        <v>83</v>
      </c>
      <c r="K452" s="66" t="s">
        <v>12668</v>
      </c>
      <c r="L452" s="68">
        <v>10600000</v>
      </c>
      <c r="M452" s="221" t="s">
        <v>85</v>
      </c>
      <c r="N452" s="66" t="s">
        <v>9152</v>
      </c>
      <c r="O452" s="66">
        <v>56086232</v>
      </c>
      <c r="P452" s="65">
        <v>27</v>
      </c>
      <c r="Q452" s="78">
        <v>45670</v>
      </c>
      <c r="R452" s="66">
        <v>2494141000</v>
      </c>
      <c r="S452" s="78">
        <v>45700</v>
      </c>
      <c r="T452" s="68">
        <v>10600000</v>
      </c>
      <c r="U452" s="65" t="s">
        <v>87</v>
      </c>
      <c r="V452" s="68">
        <v>85152695</v>
      </c>
      <c r="W452" s="67" t="s">
        <v>8504</v>
      </c>
      <c r="X452" s="70">
        <v>45700</v>
      </c>
      <c r="Y452" s="70">
        <v>45700</v>
      </c>
      <c r="Z452" s="70" t="s">
        <v>89</v>
      </c>
      <c r="AA452" s="70">
        <v>45808</v>
      </c>
      <c r="AB452" s="49">
        <f t="shared" si="30"/>
        <v>108</v>
      </c>
      <c r="AC452" s="65">
        <v>0</v>
      </c>
      <c r="AD452" s="424">
        <v>0</v>
      </c>
      <c r="AE452" s="65">
        <v>0</v>
      </c>
      <c r="AF452" s="78" t="s">
        <v>89</v>
      </c>
      <c r="AG452" s="49">
        <f t="shared" si="31"/>
        <v>0</v>
      </c>
      <c r="AH452" s="65">
        <v>0</v>
      </c>
      <c r="AI452" s="68">
        <v>0</v>
      </c>
      <c r="AJ452" s="65" t="s">
        <v>89</v>
      </c>
      <c r="AK452" s="78" t="s">
        <v>89</v>
      </c>
      <c r="AL452" s="65">
        <v>0</v>
      </c>
      <c r="AM452" s="78" t="s">
        <v>89</v>
      </c>
      <c r="AN452" s="78" t="s">
        <v>89</v>
      </c>
      <c r="AO452" s="78" t="s">
        <v>89</v>
      </c>
      <c r="AP452" s="49">
        <f t="shared" si="32"/>
        <v>0</v>
      </c>
      <c r="AQ452" s="49">
        <f>+L452+AD452-AI452</f>
        <v>10600000</v>
      </c>
      <c r="AR452" s="65" t="s">
        <v>87</v>
      </c>
      <c r="AS452" s="68">
        <v>10600000</v>
      </c>
      <c r="AT452" s="65" t="s">
        <v>90</v>
      </c>
      <c r="AU452" s="68">
        <v>0</v>
      </c>
      <c r="AV452" s="75" t="s">
        <v>89</v>
      </c>
      <c r="AW452" s="423">
        <v>10600000</v>
      </c>
      <c r="AX452" s="79">
        <f t="shared" si="33"/>
        <v>0</v>
      </c>
      <c r="AY452" s="223">
        <f t="shared" si="34"/>
        <v>1</v>
      </c>
      <c r="AZ452" s="74">
        <v>1</v>
      </c>
      <c r="BA452" s="75" t="s">
        <v>89</v>
      </c>
      <c r="BB452" s="65" t="s">
        <v>103</v>
      </c>
      <c r="BC452" s="66" t="s">
        <v>12678</v>
      </c>
      <c r="BD452" s="221" t="s">
        <v>87</v>
      </c>
      <c r="BE452" s="221" t="s">
        <v>87</v>
      </c>
    </row>
    <row r="453" spans="2:57" x14ac:dyDescent="0.25">
      <c r="B453" s="221">
        <v>2025</v>
      </c>
      <c r="C453" s="221">
        <v>891780111</v>
      </c>
      <c r="D453" s="221" t="s">
        <v>78</v>
      </c>
      <c r="E453" s="65" t="s">
        <v>12677</v>
      </c>
      <c r="F453" s="65" t="s">
        <v>12676</v>
      </c>
      <c r="G453" s="306">
        <v>0</v>
      </c>
      <c r="H453" s="65" t="s">
        <v>81</v>
      </c>
      <c r="I453" s="221" t="s">
        <v>82</v>
      </c>
      <c r="J453" s="220" t="s">
        <v>83</v>
      </c>
      <c r="K453" s="66" t="s">
        <v>12574</v>
      </c>
      <c r="L453" s="68">
        <v>10600000</v>
      </c>
      <c r="M453" s="221" t="s">
        <v>85</v>
      </c>
      <c r="N453" s="66" t="s">
        <v>9439</v>
      </c>
      <c r="O453" s="66">
        <v>4978989</v>
      </c>
      <c r="P453" s="65">
        <v>27</v>
      </c>
      <c r="Q453" s="78">
        <v>45670</v>
      </c>
      <c r="R453" s="66">
        <v>2494141000</v>
      </c>
      <c r="S453" s="78">
        <v>45700</v>
      </c>
      <c r="T453" s="68">
        <v>10600000</v>
      </c>
      <c r="U453" s="65" t="s">
        <v>87</v>
      </c>
      <c r="V453" s="68">
        <v>85152695</v>
      </c>
      <c r="W453" s="67" t="s">
        <v>8504</v>
      </c>
      <c r="X453" s="70">
        <v>45700</v>
      </c>
      <c r="Y453" s="70">
        <v>45700</v>
      </c>
      <c r="Z453" s="70" t="s">
        <v>89</v>
      </c>
      <c r="AA453" s="70">
        <v>45808</v>
      </c>
      <c r="AB453" s="49">
        <f t="shared" si="30"/>
        <v>108</v>
      </c>
      <c r="AC453" s="65">
        <v>0</v>
      </c>
      <c r="AD453" s="424">
        <v>0</v>
      </c>
      <c r="AE453" s="65">
        <v>0</v>
      </c>
      <c r="AF453" s="78" t="s">
        <v>89</v>
      </c>
      <c r="AG453" s="49">
        <f t="shared" si="31"/>
        <v>0</v>
      </c>
      <c r="AH453" s="65">
        <v>0</v>
      </c>
      <c r="AI453" s="68">
        <v>0</v>
      </c>
      <c r="AJ453" s="65" t="s">
        <v>89</v>
      </c>
      <c r="AK453" s="78" t="s">
        <v>89</v>
      </c>
      <c r="AL453" s="65">
        <v>0</v>
      </c>
      <c r="AM453" s="78" t="s">
        <v>89</v>
      </c>
      <c r="AN453" s="78" t="s">
        <v>89</v>
      </c>
      <c r="AO453" s="78" t="s">
        <v>89</v>
      </c>
      <c r="AP453" s="49">
        <f t="shared" si="32"/>
        <v>0</v>
      </c>
      <c r="AQ453" s="49">
        <f>+L453+AD453-AI453</f>
        <v>10600000</v>
      </c>
      <c r="AR453" s="65" t="s">
        <v>87</v>
      </c>
      <c r="AS453" s="68">
        <v>10600000</v>
      </c>
      <c r="AT453" s="65" t="s">
        <v>90</v>
      </c>
      <c r="AU453" s="68">
        <v>0</v>
      </c>
      <c r="AV453" s="75" t="s">
        <v>89</v>
      </c>
      <c r="AW453" s="423">
        <v>10600000</v>
      </c>
      <c r="AX453" s="79">
        <f t="shared" si="33"/>
        <v>0</v>
      </c>
      <c r="AY453" s="223">
        <f t="shared" si="34"/>
        <v>1</v>
      </c>
      <c r="AZ453" s="74">
        <v>1</v>
      </c>
      <c r="BA453" s="75" t="s">
        <v>89</v>
      </c>
      <c r="BB453" s="65" t="s">
        <v>103</v>
      </c>
      <c r="BC453" s="66" t="s">
        <v>12675</v>
      </c>
      <c r="BD453" s="221" t="s">
        <v>87</v>
      </c>
      <c r="BE453" s="221" t="s">
        <v>87</v>
      </c>
    </row>
    <row r="454" spans="2:57" x14ac:dyDescent="0.25">
      <c r="B454" s="221">
        <v>2025</v>
      </c>
      <c r="C454" s="221">
        <v>891780111</v>
      </c>
      <c r="D454" s="221" t="s">
        <v>78</v>
      </c>
      <c r="E454" s="65" t="s">
        <v>12674</v>
      </c>
      <c r="F454" s="65" t="s">
        <v>12673</v>
      </c>
      <c r="G454" s="306">
        <v>0</v>
      </c>
      <c r="H454" s="65" t="s">
        <v>81</v>
      </c>
      <c r="I454" s="221" t="s">
        <v>82</v>
      </c>
      <c r="J454" s="220" t="s">
        <v>83</v>
      </c>
      <c r="K454" s="66" t="s">
        <v>12672</v>
      </c>
      <c r="L454" s="68">
        <v>10600000</v>
      </c>
      <c r="M454" s="221" t="s">
        <v>85</v>
      </c>
      <c r="N454" s="66" t="s">
        <v>9274</v>
      </c>
      <c r="O454" s="66">
        <v>1082907201</v>
      </c>
      <c r="P454" s="65">
        <v>27</v>
      </c>
      <c r="Q454" s="78">
        <v>45670</v>
      </c>
      <c r="R454" s="66">
        <v>2494141000</v>
      </c>
      <c r="S454" s="78">
        <v>45700</v>
      </c>
      <c r="T454" s="68">
        <v>10600000</v>
      </c>
      <c r="U454" s="65" t="s">
        <v>87</v>
      </c>
      <c r="V454" s="68">
        <v>85152695</v>
      </c>
      <c r="W454" s="67" t="s">
        <v>8504</v>
      </c>
      <c r="X454" s="70">
        <v>45700</v>
      </c>
      <c r="Y454" s="70">
        <v>45700</v>
      </c>
      <c r="Z454" s="70" t="s">
        <v>89</v>
      </c>
      <c r="AA454" s="70">
        <v>45808</v>
      </c>
      <c r="AB454" s="49">
        <f t="shared" si="30"/>
        <v>108</v>
      </c>
      <c r="AC454" s="65">
        <v>0</v>
      </c>
      <c r="AD454" s="424">
        <v>0</v>
      </c>
      <c r="AE454" s="65">
        <v>0</v>
      </c>
      <c r="AF454" s="78" t="s">
        <v>89</v>
      </c>
      <c r="AG454" s="49">
        <f t="shared" si="31"/>
        <v>0</v>
      </c>
      <c r="AH454" s="65">
        <v>0</v>
      </c>
      <c r="AI454" s="68">
        <v>0</v>
      </c>
      <c r="AJ454" s="65" t="s">
        <v>89</v>
      </c>
      <c r="AK454" s="78" t="s">
        <v>89</v>
      </c>
      <c r="AL454" s="65">
        <v>0</v>
      </c>
      <c r="AM454" s="78" t="s">
        <v>89</v>
      </c>
      <c r="AN454" s="78" t="s">
        <v>89</v>
      </c>
      <c r="AO454" s="78" t="s">
        <v>89</v>
      </c>
      <c r="AP454" s="49">
        <f t="shared" si="32"/>
        <v>0</v>
      </c>
      <c r="AQ454" s="49">
        <f>+L454+AD454-AI454</f>
        <v>10600000</v>
      </c>
      <c r="AR454" s="65" t="s">
        <v>87</v>
      </c>
      <c r="AS454" s="68">
        <v>10600000</v>
      </c>
      <c r="AT454" s="65" t="s">
        <v>90</v>
      </c>
      <c r="AU454" s="68">
        <v>0</v>
      </c>
      <c r="AV454" s="75" t="s">
        <v>89</v>
      </c>
      <c r="AW454" s="423">
        <v>10600000</v>
      </c>
      <c r="AX454" s="79">
        <f t="shared" si="33"/>
        <v>0</v>
      </c>
      <c r="AY454" s="223">
        <f t="shared" si="34"/>
        <v>1</v>
      </c>
      <c r="AZ454" s="74">
        <v>1</v>
      </c>
      <c r="BA454" s="75" t="s">
        <v>89</v>
      </c>
      <c r="BB454" s="65" t="s">
        <v>103</v>
      </c>
      <c r="BC454" s="66" t="s">
        <v>12671</v>
      </c>
      <c r="BD454" s="221" t="s">
        <v>87</v>
      </c>
      <c r="BE454" s="221" t="s">
        <v>87</v>
      </c>
    </row>
    <row r="455" spans="2:57" x14ac:dyDescent="0.25">
      <c r="B455" s="221">
        <v>2025</v>
      </c>
      <c r="C455" s="221">
        <v>891780111</v>
      </c>
      <c r="D455" s="221" t="s">
        <v>78</v>
      </c>
      <c r="E455" s="65" t="s">
        <v>12670</v>
      </c>
      <c r="F455" s="65" t="s">
        <v>12669</v>
      </c>
      <c r="G455" s="306">
        <v>0</v>
      </c>
      <c r="H455" s="65" t="s">
        <v>81</v>
      </c>
      <c r="I455" s="221" t="s">
        <v>82</v>
      </c>
      <c r="J455" s="220" t="s">
        <v>83</v>
      </c>
      <c r="K455" s="66" t="s">
        <v>12668</v>
      </c>
      <c r="L455" s="68">
        <v>13888000</v>
      </c>
      <c r="M455" s="221" t="s">
        <v>85</v>
      </c>
      <c r="N455" s="66" t="s">
        <v>9246</v>
      </c>
      <c r="O455" s="66">
        <v>1082848177</v>
      </c>
      <c r="P455" s="65">
        <v>27</v>
      </c>
      <c r="Q455" s="78">
        <v>45670</v>
      </c>
      <c r="R455" s="66">
        <v>2494141000</v>
      </c>
      <c r="S455" s="78">
        <v>45700</v>
      </c>
      <c r="T455" s="68">
        <v>13888000</v>
      </c>
      <c r="U455" s="65" t="s">
        <v>87</v>
      </c>
      <c r="V455" s="68">
        <v>85152695</v>
      </c>
      <c r="W455" s="67" t="s">
        <v>8504</v>
      </c>
      <c r="X455" s="70">
        <v>45700</v>
      </c>
      <c r="Y455" s="70">
        <v>45700</v>
      </c>
      <c r="Z455" s="70" t="s">
        <v>89</v>
      </c>
      <c r="AA455" s="70">
        <v>45808</v>
      </c>
      <c r="AB455" s="49">
        <f t="shared" si="30"/>
        <v>108</v>
      </c>
      <c r="AC455" s="65">
        <v>0</v>
      </c>
      <c r="AD455" s="424">
        <v>0</v>
      </c>
      <c r="AE455" s="65">
        <v>0</v>
      </c>
      <c r="AF455" s="78" t="s">
        <v>89</v>
      </c>
      <c r="AG455" s="49">
        <f t="shared" si="31"/>
        <v>0</v>
      </c>
      <c r="AH455" s="65">
        <v>0</v>
      </c>
      <c r="AI455" s="68">
        <v>0</v>
      </c>
      <c r="AJ455" s="65" t="s">
        <v>89</v>
      </c>
      <c r="AK455" s="78" t="s">
        <v>89</v>
      </c>
      <c r="AL455" s="65">
        <v>0</v>
      </c>
      <c r="AM455" s="78" t="s">
        <v>89</v>
      </c>
      <c r="AN455" s="78" t="s">
        <v>89</v>
      </c>
      <c r="AO455" s="78" t="s">
        <v>89</v>
      </c>
      <c r="AP455" s="49">
        <f t="shared" si="32"/>
        <v>0</v>
      </c>
      <c r="AQ455" s="49">
        <f>+L455+AD455-AI455</f>
        <v>13888000</v>
      </c>
      <c r="AR455" s="65" t="s">
        <v>87</v>
      </c>
      <c r="AS455" s="68">
        <v>13888000</v>
      </c>
      <c r="AT455" s="65" t="s">
        <v>90</v>
      </c>
      <c r="AU455" s="68">
        <v>0</v>
      </c>
      <c r="AV455" s="75" t="s">
        <v>89</v>
      </c>
      <c r="AW455" s="423">
        <v>13888000</v>
      </c>
      <c r="AX455" s="79">
        <f t="shared" si="33"/>
        <v>0</v>
      </c>
      <c r="AY455" s="223">
        <f t="shared" si="34"/>
        <v>1</v>
      </c>
      <c r="AZ455" s="74">
        <v>1</v>
      </c>
      <c r="BA455" s="75" t="s">
        <v>89</v>
      </c>
      <c r="BB455" s="65" t="s">
        <v>103</v>
      </c>
      <c r="BC455" s="66" t="s">
        <v>12667</v>
      </c>
      <c r="BD455" s="221" t="s">
        <v>87</v>
      </c>
      <c r="BE455" s="221" t="s">
        <v>87</v>
      </c>
    </row>
    <row r="456" spans="2:57" x14ac:dyDescent="0.25">
      <c r="B456" s="221">
        <v>2025</v>
      </c>
      <c r="C456" s="221">
        <v>891780111</v>
      </c>
      <c r="D456" s="221" t="s">
        <v>78</v>
      </c>
      <c r="E456" s="65" t="s">
        <v>12666</v>
      </c>
      <c r="F456" s="65" t="s">
        <v>12665</v>
      </c>
      <c r="G456" s="306">
        <v>0</v>
      </c>
      <c r="H456" s="65" t="s">
        <v>81</v>
      </c>
      <c r="I456" s="221" t="s">
        <v>82</v>
      </c>
      <c r="J456" s="220" t="s">
        <v>83</v>
      </c>
      <c r="K456" s="66" t="s">
        <v>12664</v>
      </c>
      <c r="L456" s="68">
        <v>10600000</v>
      </c>
      <c r="M456" s="221" t="s">
        <v>85</v>
      </c>
      <c r="N456" s="66" t="s">
        <v>8991</v>
      </c>
      <c r="O456" s="66">
        <v>84452687</v>
      </c>
      <c r="P456" s="65">
        <v>27</v>
      </c>
      <c r="Q456" s="78">
        <v>45670</v>
      </c>
      <c r="R456" s="66">
        <v>2494141000</v>
      </c>
      <c r="S456" s="78">
        <v>45700</v>
      </c>
      <c r="T456" s="68">
        <v>10600000</v>
      </c>
      <c r="U456" s="65" t="s">
        <v>87</v>
      </c>
      <c r="V456" s="68">
        <v>85152695</v>
      </c>
      <c r="W456" s="67" t="s">
        <v>8504</v>
      </c>
      <c r="X456" s="70">
        <v>45700</v>
      </c>
      <c r="Y456" s="70">
        <v>45700</v>
      </c>
      <c r="Z456" s="70" t="s">
        <v>89</v>
      </c>
      <c r="AA456" s="70">
        <v>45808</v>
      </c>
      <c r="AB456" s="49">
        <f t="shared" ref="AB456:AB519" si="35">+IF(Z456="1800-01-01",AA456-Y456,AA456-Z456)</f>
        <v>108</v>
      </c>
      <c r="AC456" s="65">
        <v>2</v>
      </c>
      <c r="AD456" s="424">
        <v>2650000</v>
      </c>
      <c r="AE456" s="65">
        <v>1</v>
      </c>
      <c r="AF456" s="78">
        <v>45838</v>
      </c>
      <c r="AG456" s="49">
        <f t="shared" ref="AG456:AG519" si="36">+IF(AF456="1800-01-01",0,AF456-AA456)</f>
        <v>30</v>
      </c>
      <c r="AH456" s="65">
        <v>0</v>
      </c>
      <c r="AI456" s="68">
        <v>0</v>
      </c>
      <c r="AJ456" s="65" t="s">
        <v>89</v>
      </c>
      <c r="AK456" s="78" t="s">
        <v>89</v>
      </c>
      <c r="AL456" s="65">
        <v>0</v>
      </c>
      <c r="AM456" s="78" t="s">
        <v>89</v>
      </c>
      <c r="AN456" s="78" t="s">
        <v>89</v>
      </c>
      <c r="AO456" s="78" t="s">
        <v>89</v>
      </c>
      <c r="AP456" s="49">
        <f t="shared" ref="AP456:AP519" si="37">+IF(AM456="1800-01-01",0,AN456-AM456)</f>
        <v>0</v>
      </c>
      <c r="AQ456" s="49">
        <f>+L456+AD456-AI456</f>
        <v>13250000</v>
      </c>
      <c r="AR456" s="65" t="s">
        <v>87</v>
      </c>
      <c r="AS456" s="68">
        <v>10600000</v>
      </c>
      <c r="AT456" s="65" t="s">
        <v>90</v>
      </c>
      <c r="AU456" s="68">
        <v>0</v>
      </c>
      <c r="AV456" s="75" t="s">
        <v>89</v>
      </c>
      <c r="AW456" s="423">
        <v>13250000</v>
      </c>
      <c r="AX456" s="79">
        <f t="shared" ref="AX456:AX519" si="38">AQ456-AW456</f>
        <v>0</v>
      </c>
      <c r="AY456" s="223">
        <f t="shared" ref="AY456:AY519" si="39">+IFERROR(AW456/AQ456,"_")</f>
        <v>1</v>
      </c>
      <c r="AZ456" s="74">
        <v>1</v>
      </c>
      <c r="BA456" s="75" t="s">
        <v>89</v>
      </c>
      <c r="BB456" s="65" t="s">
        <v>103</v>
      </c>
      <c r="BC456" s="66" t="s">
        <v>12663</v>
      </c>
      <c r="BD456" s="221" t="s">
        <v>87</v>
      </c>
      <c r="BE456" s="221" t="s">
        <v>87</v>
      </c>
    </row>
    <row r="457" spans="2:57" x14ac:dyDescent="0.25">
      <c r="B457" s="221">
        <v>2025</v>
      </c>
      <c r="C457" s="221">
        <v>891780111</v>
      </c>
      <c r="D457" s="221" t="s">
        <v>78</v>
      </c>
      <c r="E457" s="65" t="s">
        <v>12662</v>
      </c>
      <c r="F457" s="65" t="s">
        <v>12661</v>
      </c>
      <c r="G457" s="306">
        <v>0</v>
      </c>
      <c r="H457" s="65" t="s">
        <v>81</v>
      </c>
      <c r="I457" s="221" t="s">
        <v>82</v>
      </c>
      <c r="J457" s="220" t="s">
        <v>83</v>
      </c>
      <c r="K457" s="66" t="s">
        <v>12660</v>
      </c>
      <c r="L457" s="68">
        <v>10600000</v>
      </c>
      <c r="M457" s="221" t="s">
        <v>85</v>
      </c>
      <c r="N457" s="66" t="s">
        <v>8425</v>
      </c>
      <c r="O457" s="66">
        <v>1083016337</v>
      </c>
      <c r="P457" s="65">
        <v>27</v>
      </c>
      <c r="Q457" s="78">
        <v>45670</v>
      </c>
      <c r="R457" s="66">
        <v>2494141000</v>
      </c>
      <c r="S457" s="78">
        <v>45700</v>
      </c>
      <c r="T457" s="68">
        <v>10600000</v>
      </c>
      <c r="U457" s="65" t="s">
        <v>87</v>
      </c>
      <c r="V457" s="68">
        <v>1082868728</v>
      </c>
      <c r="W457" s="67" t="s">
        <v>8398</v>
      </c>
      <c r="X457" s="70">
        <v>45700</v>
      </c>
      <c r="Y457" s="70">
        <v>45700</v>
      </c>
      <c r="Z457" s="70" t="s">
        <v>89</v>
      </c>
      <c r="AA457" s="70">
        <v>45808</v>
      </c>
      <c r="AB457" s="49">
        <f t="shared" si="35"/>
        <v>108</v>
      </c>
      <c r="AC457" s="65">
        <v>2</v>
      </c>
      <c r="AD457" s="424">
        <v>2650000</v>
      </c>
      <c r="AE457" s="65">
        <v>1</v>
      </c>
      <c r="AF457" s="78">
        <v>45838</v>
      </c>
      <c r="AG457" s="49">
        <f t="shared" si="36"/>
        <v>30</v>
      </c>
      <c r="AH457" s="65">
        <v>0</v>
      </c>
      <c r="AI457" s="68">
        <v>0</v>
      </c>
      <c r="AJ457" s="65" t="s">
        <v>89</v>
      </c>
      <c r="AK457" s="78" t="s">
        <v>89</v>
      </c>
      <c r="AL457" s="65">
        <v>0</v>
      </c>
      <c r="AM457" s="78" t="s">
        <v>89</v>
      </c>
      <c r="AN457" s="78" t="s">
        <v>89</v>
      </c>
      <c r="AO457" s="78" t="s">
        <v>89</v>
      </c>
      <c r="AP457" s="49">
        <f t="shared" si="37"/>
        <v>0</v>
      </c>
      <c r="AQ457" s="49">
        <f>+L457+AD457-AI457</f>
        <v>13250000</v>
      </c>
      <c r="AR457" s="65" t="s">
        <v>87</v>
      </c>
      <c r="AS457" s="68">
        <v>10600000</v>
      </c>
      <c r="AT457" s="65" t="s">
        <v>90</v>
      </c>
      <c r="AU457" s="68">
        <v>0</v>
      </c>
      <c r="AV457" s="75" t="s">
        <v>89</v>
      </c>
      <c r="AW457" s="423">
        <v>13250000</v>
      </c>
      <c r="AX457" s="79">
        <f t="shared" si="38"/>
        <v>0</v>
      </c>
      <c r="AY457" s="223">
        <f t="shared" si="39"/>
        <v>1</v>
      </c>
      <c r="AZ457" s="74">
        <v>1</v>
      </c>
      <c r="BA457" s="75" t="s">
        <v>89</v>
      </c>
      <c r="BB457" s="65" t="s">
        <v>103</v>
      </c>
      <c r="BC457" s="66" t="s">
        <v>12659</v>
      </c>
      <c r="BD457" s="221" t="s">
        <v>87</v>
      </c>
      <c r="BE457" s="221" t="s">
        <v>87</v>
      </c>
    </row>
    <row r="458" spans="2:57" x14ac:dyDescent="0.25">
      <c r="B458" s="221">
        <v>2025</v>
      </c>
      <c r="C458" s="221">
        <v>891780111</v>
      </c>
      <c r="D458" s="221" t="s">
        <v>78</v>
      </c>
      <c r="E458" s="65" t="s">
        <v>12658</v>
      </c>
      <c r="F458" s="65" t="s">
        <v>12657</v>
      </c>
      <c r="G458" s="306">
        <v>0</v>
      </c>
      <c r="H458" s="65" t="s">
        <v>81</v>
      </c>
      <c r="I458" s="221" t="s">
        <v>82</v>
      </c>
      <c r="J458" s="220" t="s">
        <v>83</v>
      </c>
      <c r="K458" s="66" t="s">
        <v>12656</v>
      </c>
      <c r="L458" s="68">
        <v>12624000</v>
      </c>
      <c r="M458" s="221" t="s">
        <v>85</v>
      </c>
      <c r="N458" s="66" t="s">
        <v>9241</v>
      </c>
      <c r="O458" s="66">
        <v>7601673</v>
      </c>
      <c r="P458" s="65">
        <v>28</v>
      </c>
      <c r="Q458" s="78">
        <v>45670</v>
      </c>
      <c r="R458" s="66">
        <v>5573604000</v>
      </c>
      <c r="S458" s="78">
        <v>45700</v>
      </c>
      <c r="T458" s="68">
        <v>12624000</v>
      </c>
      <c r="U458" s="65" t="s">
        <v>87</v>
      </c>
      <c r="V458" s="68">
        <v>85468846</v>
      </c>
      <c r="W458" s="67" t="s">
        <v>9226</v>
      </c>
      <c r="X458" s="70">
        <v>45700</v>
      </c>
      <c r="Y458" s="70">
        <v>45700</v>
      </c>
      <c r="Z458" s="70" t="s">
        <v>89</v>
      </c>
      <c r="AA458" s="70">
        <v>45808</v>
      </c>
      <c r="AB458" s="49">
        <f t="shared" si="35"/>
        <v>108</v>
      </c>
      <c r="AC458" s="65">
        <v>2</v>
      </c>
      <c r="AD458" s="424">
        <v>3156000</v>
      </c>
      <c r="AE458" s="65">
        <v>1</v>
      </c>
      <c r="AF458" s="78">
        <v>45838</v>
      </c>
      <c r="AG458" s="49">
        <f t="shared" si="36"/>
        <v>30</v>
      </c>
      <c r="AH458" s="65">
        <v>0</v>
      </c>
      <c r="AI458" s="68">
        <v>0</v>
      </c>
      <c r="AJ458" s="65" t="s">
        <v>89</v>
      </c>
      <c r="AK458" s="78" t="s">
        <v>89</v>
      </c>
      <c r="AL458" s="65">
        <v>0</v>
      </c>
      <c r="AM458" s="78" t="s">
        <v>89</v>
      </c>
      <c r="AN458" s="78" t="s">
        <v>89</v>
      </c>
      <c r="AO458" s="78" t="s">
        <v>89</v>
      </c>
      <c r="AP458" s="49">
        <f t="shared" si="37"/>
        <v>0</v>
      </c>
      <c r="AQ458" s="49">
        <f>+L458+AD458-AI458</f>
        <v>15780000</v>
      </c>
      <c r="AR458" s="65" t="s">
        <v>87</v>
      </c>
      <c r="AS458" s="68">
        <v>12624000</v>
      </c>
      <c r="AT458" s="65" t="s">
        <v>90</v>
      </c>
      <c r="AU458" s="68">
        <v>0</v>
      </c>
      <c r="AV458" s="75" t="s">
        <v>89</v>
      </c>
      <c r="AW458" s="423">
        <v>15780000</v>
      </c>
      <c r="AX458" s="79">
        <f t="shared" si="38"/>
        <v>0</v>
      </c>
      <c r="AY458" s="223">
        <f t="shared" si="39"/>
        <v>1</v>
      </c>
      <c r="AZ458" s="74">
        <v>1</v>
      </c>
      <c r="BA458" s="75" t="s">
        <v>89</v>
      </c>
      <c r="BB458" s="65" t="s">
        <v>103</v>
      </c>
      <c r="BC458" s="66" t="s">
        <v>12655</v>
      </c>
      <c r="BD458" s="221" t="s">
        <v>87</v>
      </c>
      <c r="BE458" s="221" t="s">
        <v>87</v>
      </c>
    </row>
    <row r="459" spans="2:57" x14ac:dyDescent="0.25">
      <c r="B459" s="221">
        <v>2025</v>
      </c>
      <c r="C459" s="221">
        <v>891780111</v>
      </c>
      <c r="D459" s="221" t="s">
        <v>78</v>
      </c>
      <c r="E459" s="65" t="s">
        <v>12654</v>
      </c>
      <c r="F459" s="65" t="s">
        <v>12653</v>
      </c>
      <c r="G459" s="306">
        <v>0</v>
      </c>
      <c r="H459" s="65" t="s">
        <v>81</v>
      </c>
      <c r="I459" s="221" t="s">
        <v>82</v>
      </c>
      <c r="J459" s="220" t="s">
        <v>83</v>
      </c>
      <c r="K459" s="66" t="s">
        <v>12652</v>
      </c>
      <c r="L459" s="68">
        <v>13888000</v>
      </c>
      <c r="M459" s="221" t="s">
        <v>85</v>
      </c>
      <c r="N459" s="66" t="s">
        <v>9324</v>
      </c>
      <c r="O459" s="66">
        <v>3743095</v>
      </c>
      <c r="P459" s="65">
        <v>27</v>
      </c>
      <c r="Q459" s="78">
        <v>45670</v>
      </c>
      <c r="R459" s="66">
        <v>2494141000</v>
      </c>
      <c r="S459" s="78">
        <v>45700</v>
      </c>
      <c r="T459" s="68">
        <v>13888000</v>
      </c>
      <c r="U459" s="65" t="s">
        <v>87</v>
      </c>
      <c r="V459" s="68">
        <v>85468846</v>
      </c>
      <c r="W459" s="67" t="s">
        <v>9226</v>
      </c>
      <c r="X459" s="70">
        <v>45700</v>
      </c>
      <c r="Y459" s="70">
        <v>45700</v>
      </c>
      <c r="Z459" s="70" t="s">
        <v>89</v>
      </c>
      <c r="AA459" s="70">
        <v>45808</v>
      </c>
      <c r="AB459" s="49">
        <f t="shared" si="35"/>
        <v>108</v>
      </c>
      <c r="AC459" s="65">
        <v>0</v>
      </c>
      <c r="AD459" s="424">
        <v>0</v>
      </c>
      <c r="AE459" s="65">
        <v>0</v>
      </c>
      <c r="AF459" s="78" t="s">
        <v>89</v>
      </c>
      <c r="AG459" s="49">
        <f t="shared" si="36"/>
        <v>0</v>
      </c>
      <c r="AH459" s="65">
        <v>0</v>
      </c>
      <c r="AI459" s="68">
        <v>0</v>
      </c>
      <c r="AJ459" s="65" t="s">
        <v>89</v>
      </c>
      <c r="AK459" s="78" t="s">
        <v>89</v>
      </c>
      <c r="AL459" s="65">
        <v>0</v>
      </c>
      <c r="AM459" s="78" t="s">
        <v>89</v>
      </c>
      <c r="AN459" s="78" t="s">
        <v>89</v>
      </c>
      <c r="AO459" s="78" t="s">
        <v>89</v>
      </c>
      <c r="AP459" s="49">
        <f t="shared" si="37"/>
        <v>0</v>
      </c>
      <c r="AQ459" s="49">
        <f>+L459+AD459-AI459</f>
        <v>13888000</v>
      </c>
      <c r="AR459" s="65" t="s">
        <v>87</v>
      </c>
      <c r="AS459" s="68">
        <v>13888000</v>
      </c>
      <c r="AT459" s="65" t="s">
        <v>90</v>
      </c>
      <c r="AU459" s="68">
        <v>0</v>
      </c>
      <c r="AV459" s="75" t="s">
        <v>89</v>
      </c>
      <c r="AW459" s="423">
        <v>13888000</v>
      </c>
      <c r="AX459" s="79">
        <f t="shared" si="38"/>
        <v>0</v>
      </c>
      <c r="AY459" s="223">
        <f t="shared" si="39"/>
        <v>1</v>
      </c>
      <c r="AZ459" s="74">
        <v>1</v>
      </c>
      <c r="BA459" s="75" t="s">
        <v>89</v>
      </c>
      <c r="BB459" s="65" t="s">
        <v>103</v>
      </c>
      <c r="BC459" s="66" t="s">
        <v>12651</v>
      </c>
      <c r="BD459" s="221" t="s">
        <v>87</v>
      </c>
      <c r="BE459" s="221" t="s">
        <v>87</v>
      </c>
    </row>
    <row r="460" spans="2:57" x14ac:dyDescent="0.25">
      <c r="B460" s="221">
        <v>2025</v>
      </c>
      <c r="C460" s="221">
        <v>891780111</v>
      </c>
      <c r="D460" s="221" t="s">
        <v>78</v>
      </c>
      <c r="E460" s="65" t="s">
        <v>12650</v>
      </c>
      <c r="F460" s="65" t="s">
        <v>12649</v>
      </c>
      <c r="G460" s="306">
        <v>0</v>
      </c>
      <c r="H460" s="65" t="s">
        <v>81</v>
      </c>
      <c r="I460" s="221" t="s">
        <v>82</v>
      </c>
      <c r="J460" s="220" t="s">
        <v>83</v>
      </c>
      <c r="K460" s="66" t="s">
        <v>12648</v>
      </c>
      <c r="L460" s="68">
        <v>9000000</v>
      </c>
      <c r="M460" s="221" t="s">
        <v>85</v>
      </c>
      <c r="N460" s="66" t="s">
        <v>9389</v>
      </c>
      <c r="O460" s="66">
        <v>1083042920</v>
      </c>
      <c r="P460" s="65">
        <v>27</v>
      </c>
      <c r="Q460" s="78">
        <v>45670</v>
      </c>
      <c r="R460" s="66">
        <v>2494141000</v>
      </c>
      <c r="S460" s="78">
        <v>45700</v>
      </c>
      <c r="T460" s="68">
        <v>9000000</v>
      </c>
      <c r="U460" s="65" t="s">
        <v>87</v>
      </c>
      <c r="V460" s="68">
        <v>45691169</v>
      </c>
      <c r="W460" s="67" t="s">
        <v>8679</v>
      </c>
      <c r="X460" s="70">
        <v>45700</v>
      </c>
      <c r="Y460" s="70">
        <v>45700</v>
      </c>
      <c r="Z460" s="70" t="s">
        <v>89</v>
      </c>
      <c r="AA460" s="70">
        <v>45808</v>
      </c>
      <c r="AB460" s="49">
        <f t="shared" si="35"/>
        <v>108</v>
      </c>
      <c r="AC460" s="65">
        <v>2</v>
      </c>
      <c r="AD460" s="424">
        <v>1125000</v>
      </c>
      <c r="AE460" s="65">
        <v>1</v>
      </c>
      <c r="AF460" s="78">
        <v>45823</v>
      </c>
      <c r="AG460" s="49">
        <f t="shared" si="36"/>
        <v>15</v>
      </c>
      <c r="AH460" s="65">
        <v>0</v>
      </c>
      <c r="AI460" s="68">
        <v>0</v>
      </c>
      <c r="AJ460" s="65" t="s">
        <v>89</v>
      </c>
      <c r="AK460" s="78" t="s">
        <v>89</v>
      </c>
      <c r="AL460" s="65">
        <v>0</v>
      </c>
      <c r="AM460" s="78" t="s">
        <v>89</v>
      </c>
      <c r="AN460" s="78" t="s">
        <v>89</v>
      </c>
      <c r="AO460" s="78" t="s">
        <v>89</v>
      </c>
      <c r="AP460" s="49">
        <f t="shared" si="37"/>
        <v>0</v>
      </c>
      <c r="AQ460" s="49">
        <f>+L460+AD460-AI460</f>
        <v>10125000</v>
      </c>
      <c r="AR460" s="65" t="s">
        <v>87</v>
      </c>
      <c r="AS460" s="68">
        <v>9000000</v>
      </c>
      <c r="AT460" s="65" t="s">
        <v>90</v>
      </c>
      <c r="AU460" s="68">
        <v>0</v>
      </c>
      <c r="AV460" s="75" t="s">
        <v>89</v>
      </c>
      <c r="AW460" s="423">
        <v>10125000</v>
      </c>
      <c r="AX460" s="79">
        <f t="shared" si="38"/>
        <v>0</v>
      </c>
      <c r="AY460" s="223">
        <f t="shared" si="39"/>
        <v>1</v>
      </c>
      <c r="AZ460" s="74">
        <v>1</v>
      </c>
      <c r="BA460" s="75" t="s">
        <v>89</v>
      </c>
      <c r="BB460" s="65" t="s">
        <v>103</v>
      </c>
      <c r="BC460" s="66" t="s">
        <v>12647</v>
      </c>
      <c r="BD460" s="221" t="s">
        <v>87</v>
      </c>
      <c r="BE460" s="221" t="s">
        <v>87</v>
      </c>
    </row>
    <row r="461" spans="2:57" x14ac:dyDescent="0.25">
      <c r="B461" s="221">
        <v>2025</v>
      </c>
      <c r="C461" s="221">
        <v>891780111</v>
      </c>
      <c r="D461" s="221" t="s">
        <v>78</v>
      </c>
      <c r="E461" s="65" t="s">
        <v>12646</v>
      </c>
      <c r="F461" s="65" t="s">
        <v>12645</v>
      </c>
      <c r="G461" s="306">
        <v>0</v>
      </c>
      <c r="H461" s="65" t="s">
        <v>81</v>
      </c>
      <c r="I461" s="221" t="s">
        <v>82</v>
      </c>
      <c r="J461" s="220" t="s">
        <v>83</v>
      </c>
      <c r="K461" s="66" t="s">
        <v>12644</v>
      </c>
      <c r="L461" s="68">
        <v>18800000</v>
      </c>
      <c r="M461" s="221" t="s">
        <v>85</v>
      </c>
      <c r="N461" s="66" t="s">
        <v>9265</v>
      </c>
      <c r="O461" s="66">
        <v>1082939203</v>
      </c>
      <c r="P461" s="65">
        <v>28</v>
      </c>
      <c r="Q461" s="78">
        <v>45670</v>
      </c>
      <c r="R461" s="66">
        <v>5573604000</v>
      </c>
      <c r="S461" s="78">
        <v>45700</v>
      </c>
      <c r="T461" s="68">
        <v>18800000</v>
      </c>
      <c r="U461" s="65" t="s">
        <v>87</v>
      </c>
      <c r="V461" s="68">
        <v>85154788</v>
      </c>
      <c r="W461" s="67" t="s">
        <v>8867</v>
      </c>
      <c r="X461" s="70">
        <v>45700</v>
      </c>
      <c r="Y461" s="70">
        <v>45700</v>
      </c>
      <c r="Z461" s="70" t="s">
        <v>89</v>
      </c>
      <c r="AA461" s="70">
        <v>45808</v>
      </c>
      <c r="AB461" s="49">
        <f t="shared" si="35"/>
        <v>108</v>
      </c>
      <c r="AC461" s="65">
        <v>2</v>
      </c>
      <c r="AD461" s="424">
        <v>4700000</v>
      </c>
      <c r="AE461" s="65">
        <v>1</v>
      </c>
      <c r="AF461" s="78">
        <v>45838</v>
      </c>
      <c r="AG461" s="49">
        <f t="shared" si="36"/>
        <v>30</v>
      </c>
      <c r="AH461" s="65">
        <v>0</v>
      </c>
      <c r="AI461" s="68">
        <v>0</v>
      </c>
      <c r="AJ461" s="65" t="s">
        <v>89</v>
      </c>
      <c r="AK461" s="78" t="s">
        <v>89</v>
      </c>
      <c r="AL461" s="65">
        <v>0</v>
      </c>
      <c r="AM461" s="78" t="s">
        <v>89</v>
      </c>
      <c r="AN461" s="78" t="s">
        <v>89</v>
      </c>
      <c r="AO461" s="78" t="s">
        <v>89</v>
      </c>
      <c r="AP461" s="49">
        <f t="shared" si="37"/>
        <v>0</v>
      </c>
      <c r="AQ461" s="49">
        <f>+L461+AD461-AI461</f>
        <v>23500000</v>
      </c>
      <c r="AR461" s="65" t="s">
        <v>87</v>
      </c>
      <c r="AS461" s="68">
        <v>18800000</v>
      </c>
      <c r="AT461" s="65" t="s">
        <v>90</v>
      </c>
      <c r="AU461" s="68">
        <v>0</v>
      </c>
      <c r="AV461" s="75" t="s">
        <v>89</v>
      </c>
      <c r="AW461" s="423">
        <v>23500000</v>
      </c>
      <c r="AX461" s="79">
        <f t="shared" si="38"/>
        <v>0</v>
      </c>
      <c r="AY461" s="223">
        <f t="shared" si="39"/>
        <v>1</v>
      </c>
      <c r="AZ461" s="74">
        <v>1</v>
      </c>
      <c r="BA461" s="75" t="s">
        <v>89</v>
      </c>
      <c r="BB461" s="65" t="s">
        <v>103</v>
      </c>
      <c r="BC461" s="66" t="s">
        <v>12643</v>
      </c>
      <c r="BD461" s="221" t="s">
        <v>87</v>
      </c>
      <c r="BE461" s="221" t="s">
        <v>87</v>
      </c>
    </row>
    <row r="462" spans="2:57" x14ac:dyDescent="0.25">
      <c r="B462" s="221">
        <v>2025</v>
      </c>
      <c r="C462" s="221">
        <v>891780111</v>
      </c>
      <c r="D462" s="221" t="s">
        <v>78</v>
      </c>
      <c r="E462" s="65" t="s">
        <v>12642</v>
      </c>
      <c r="F462" s="65" t="s">
        <v>12641</v>
      </c>
      <c r="G462" s="306">
        <v>0</v>
      </c>
      <c r="H462" s="65" t="s">
        <v>81</v>
      </c>
      <c r="I462" s="221" t="s">
        <v>82</v>
      </c>
      <c r="J462" s="220" t="s">
        <v>83</v>
      </c>
      <c r="K462" s="66" t="s">
        <v>12640</v>
      </c>
      <c r="L462" s="68">
        <v>11400000</v>
      </c>
      <c r="M462" s="221" t="s">
        <v>85</v>
      </c>
      <c r="N462" s="66" t="s">
        <v>12639</v>
      </c>
      <c r="O462" s="66">
        <v>57291636</v>
      </c>
      <c r="P462" s="65">
        <v>28</v>
      </c>
      <c r="Q462" s="78">
        <v>45670</v>
      </c>
      <c r="R462" s="66">
        <v>5573604000</v>
      </c>
      <c r="S462" s="78">
        <v>45700</v>
      </c>
      <c r="T462" s="68">
        <v>11400000</v>
      </c>
      <c r="U462" s="65" t="s">
        <v>87</v>
      </c>
      <c r="V462" s="68">
        <v>85154788</v>
      </c>
      <c r="W462" s="67" t="s">
        <v>8867</v>
      </c>
      <c r="X462" s="70">
        <v>45700</v>
      </c>
      <c r="Y462" s="70">
        <v>45700</v>
      </c>
      <c r="Z462" s="70" t="s">
        <v>89</v>
      </c>
      <c r="AA462" s="70">
        <v>45808</v>
      </c>
      <c r="AB462" s="49">
        <f t="shared" si="35"/>
        <v>108</v>
      </c>
      <c r="AC462" s="65">
        <v>2</v>
      </c>
      <c r="AD462" s="424">
        <v>2850000</v>
      </c>
      <c r="AE462" s="65">
        <v>1</v>
      </c>
      <c r="AF462" s="78">
        <v>45838</v>
      </c>
      <c r="AG462" s="49">
        <f t="shared" si="36"/>
        <v>30</v>
      </c>
      <c r="AH462" s="65">
        <v>0</v>
      </c>
      <c r="AI462" s="68">
        <v>0</v>
      </c>
      <c r="AJ462" s="65" t="s">
        <v>89</v>
      </c>
      <c r="AK462" s="78" t="s">
        <v>89</v>
      </c>
      <c r="AL462" s="65">
        <v>0</v>
      </c>
      <c r="AM462" s="78" t="s">
        <v>89</v>
      </c>
      <c r="AN462" s="78" t="s">
        <v>89</v>
      </c>
      <c r="AO462" s="78" t="s">
        <v>89</v>
      </c>
      <c r="AP462" s="49">
        <f t="shared" si="37"/>
        <v>0</v>
      </c>
      <c r="AQ462" s="49">
        <f>+L462+AD462-AI462</f>
        <v>14250000</v>
      </c>
      <c r="AR462" s="65" t="s">
        <v>87</v>
      </c>
      <c r="AS462" s="68">
        <v>11400000</v>
      </c>
      <c r="AT462" s="65" t="s">
        <v>90</v>
      </c>
      <c r="AU462" s="68">
        <v>0</v>
      </c>
      <c r="AV462" s="75" t="s">
        <v>89</v>
      </c>
      <c r="AW462" s="423">
        <v>14250000</v>
      </c>
      <c r="AX462" s="79">
        <f t="shared" si="38"/>
        <v>0</v>
      </c>
      <c r="AY462" s="223">
        <f t="shared" si="39"/>
        <v>1</v>
      </c>
      <c r="AZ462" s="74">
        <v>1</v>
      </c>
      <c r="BA462" s="75" t="s">
        <v>89</v>
      </c>
      <c r="BB462" s="65" t="s">
        <v>103</v>
      </c>
      <c r="BC462" s="66" t="s">
        <v>12638</v>
      </c>
      <c r="BD462" s="221" t="s">
        <v>87</v>
      </c>
      <c r="BE462" s="221" t="s">
        <v>87</v>
      </c>
    </row>
    <row r="463" spans="2:57" x14ac:dyDescent="0.25">
      <c r="B463" s="221">
        <v>2025</v>
      </c>
      <c r="C463" s="221">
        <v>891780111</v>
      </c>
      <c r="D463" s="221" t="s">
        <v>78</v>
      </c>
      <c r="E463" s="65" t="s">
        <v>12637</v>
      </c>
      <c r="F463" s="65" t="s">
        <v>12636</v>
      </c>
      <c r="G463" s="306">
        <v>0</v>
      </c>
      <c r="H463" s="65" t="s">
        <v>81</v>
      </c>
      <c r="I463" s="221" t="s">
        <v>82</v>
      </c>
      <c r="J463" s="220" t="s">
        <v>83</v>
      </c>
      <c r="K463" s="66" t="s">
        <v>12109</v>
      </c>
      <c r="L463" s="68">
        <v>9000000</v>
      </c>
      <c r="M463" s="221" t="s">
        <v>85</v>
      </c>
      <c r="N463" s="66" t="s">
        <v>8921</v>
      </c>
      <c r="O463" s="66">
        <v>36723382</v>
      </c>
      <c r="P463" s="65">
        <v>27</v>
      </c>
      <c r="Q463" s="78">
        <v>45670</v>
      </c>
      <c r="R463" s="66">
        <v>2494141000</v>
      </c>
      <c r="S463" s="78">
        <v>45701</v>
      </c>
      <c r="T463" s="68">
        <v>9000000</v>
      </c>
      <c r="U463" s="65" t="s">
        <v>87</v>
      </c>
      <c r="V463" s="68">
        <v>7633817</v>
      </c>
      <c r="W463" s="67" t="s">
        <v>8803</v>
      </c>
      <c r="X463" s="70">
        <v>45701</v>
      </c>
      <c r="Y463" s="70">
        <v>45701</v>
      </c>
      <c r="Z463" s="70" t="s">
        <v>89</v>
      </c>
      <c r="AA463" s="70">
        <v>45808</v>
      </c>
      <c r="AB463" s="49">
        <f t="shared" si="35"/>
        <v>107</v>
      </c>
      <c r="AC463" s="65">
        <v>2</v>
      </c>
      <c r="AD463" s="424">
        <v>1125000</v>
      </c>
      <c r="AE463" s="65">
        <v>1</v>
      </c>
      <c r="AF463" s="78">
        <v>45823</v>
      </c>
      <c r="AG463" s="49">
        <f t="shared" si="36"/>
        <v>15</v>
      </c>
      <c r="AH463" s="65">
        <v>0</v>
      </c>
      <c r="AI463" s="68">
        <v>0</v>
      </c>
      <c r="AJ463" s="65" t="s">
        <v>89</v>
      </c>
      <c r="AK463" s="78" t="s">
        <v>89</v>
      </c>
      <c r="AL463" s="65">
        <v>0</v>
      </c>
      <c r="AM463" s="78" t="s">
        <v>89</v>
      </c>
      <c r="AN463" s="78" t="s">
        <v>89</v>
      </c>
      <c r="AO463" s="78" t="s">
        <v>89</v>
      </c>
      <c r="AP463" s="49">
        <f t="shared" si="37"/>
        <v>0</v>
      </c>
      <c r="AQ463" s="49">
        <f>+L463+AD463-AI463</f>
        <v>10125000</v>
      </c>
      <c r="AR463" s="65" t="s">
        <v>87</v>
      </c>
      <c r="AS463" s="68">
        <v>9000000</v>
      </c>
      <c r="AT463" s="65" t="s">
        <v>90</v>
      </c>
      <c r="AU463" s="68">
        <v>0</v>
      </c>
      <c r="AV463" s="75" t="s">
        <v>89</v>
      </c>
      <c r="AW463" s="423">
        <v>10125000</v>
      </c>
      <c r="AX463" s="79">
        <f t="shared" si="38"/>
        <v>0</v>
      </c>
      <c r="AY463" s="223">
        <f t="shared" si="39"/>
        <v>1</v>
      </c>
      <c r="AZ463" s="74">
        <v>1</v>
      </c>
      <c r="BA463" s="75" t="s">
        <v>89</v>
      </c>
      <c r="BB463" s="65" t="s">
        <v>103</v>
      </c>
      <c r="BC463" s="66" t="s">
        <v>12635</v>
      </c>
      <c r="BD463" s="221" t="s">
        <v>87</v>
      </c>
      <c r="BE463" s="221" t="s">
        <v>87</v>
      </c>
    </row>
    <row r="464" spans="2:57" x14ac:dyDescent="0.25">
      <c r="B464" s="221">
        <v>2025</v>
      </c>
      <c r="C464" s="221">
        <v>891780111</v>
      </c>
      <c r="D464" s="221" t="s">
        <v>78</v>
      </c>
      <c r="E464" s="65" t="s">
        <v>12634</v>
      </c>
      <c r="F464" s="65" t="s">
        <v>12633</v>
      </c>
      <c r="G464" s="306">
        <v>0</v>
      </c>
      <c r="H464" s="65" t="s">
        <v>81</v>
      </c>
      <c r="I464" s="221" t="s">
        <v>82</v>
      </c>
      <c r="J464" s="220" t="s">
        <v>83</v>
      </c>
      <c r="K464" s="66" t="s">
        <v>12632</v>
      </c>
      <c r="L464" s="68">
        <v>12624000</v>
      </c>
      <c r="M464" s="221" t="s">
        <v>85</v>
      </c>
      <c r="N464" s="66" t="s">
        <v>8946</v>
      </c>
      <c r="O464" s="66">
        <v>1082921312</v>
      </c>
      <c r="P464" s="65">
        <v>28</v>
      </c>
      <c r="Q464" s="78">
        <v>45670</v>
      </c>
      <c r="R464" s="66">
        <v>5573604000</v>
      </c>
      <c r="S464" s="78">
        <v>45701</v>
      </c>
      <c r="T464" s="68">
        <v>12624000</v>
      </c>
      <c r="U464" s="65" t="s">
        <v>87</v>
      </c>
      <c r="V464" s="68">
        <v>36557666</v>
      </c>
      <c r="W464" s="67" t="s">
        <v>8339</v>
      </c>
      <c r="X464" s="70">
        <v>45701</v>
      </c>
      <c r="Y464" s="70">
        <v>45701</v>
      </c>
      <c r="Z464" s="70" t="s">
        <v>89</v>
      </c>
      <c r="AA464" s="70">
        <v>45808</v>
      </c>
      <c r="AB464" s="49">
        <f t="shared" si="35"/>
        <v>107</v>
      </c>
      <c r="AC464" s="65">
        <v>2</v>
      </c>
      <c r="AD464" s="424">
        <v>3156000</v>
      </c>
      <c r="AE464" s="65">
        <v>1</v>
      </c>
      <c r="AF464" s="78">
        <v>45838</v>
      </c>
      <c r="AG464" s="49">
        <f t="shared" si="36"/>
        <v>30</v>
      </c>
      <c r="AH464" s="65">
        <v>0</v>
      </c>
      <c r="AI464" s="68">
        <v>0</v>
      </c>
      <c r="AJ464" s="65" t="s">
        <v>89</v>
      </c>
      <c r="AK464" s="78" t="s">
        <v>89</v>
      </c>
      <c r="AL464" s="65">
        <v>0</v>
      </c>
      <c r="AM464" s="78" t="s">
        <v>89</v>
      </c>
      <c r="AN464" s="78" t="s">
        <v>89</v>
      </c>
      <c r="AO464" s="78" t="s">
        <v>89</v>
      </c>
      <c r="AP464" s="49">
        <f t="shared" si="37"/>
        <v>0</v>
      </c>
      <c r="AQ464" s="49">
        <f>+L464+AD464-AI464</f>
        <v>15780000</v>
      </c>
      <c r="AR464" s="65" t="s">
        <v>87</v>
      </c>
      <c r="AS464" s="68">
        <v>12624000</v>
      </c>
      <c r="AT464" s="65" t="s">
        <v>90</v>
      </c>
      <c r="AU464" s="68">
        <v>0</v>
      </c>
      <c r="AV464" s="75" t="s">
        <v>89</v>
      </c>
      <c r="AW464" s="423">
        <v>15780000</v>
      </c>
      <c r="AX464" s="79">
        <f t="shared" si="38"/>
        <v>0</v>
      </c>
      <c r="AY464" s="223">
        <f t="shared" si="39"/>
        <v>1</v>
      </c>
      <c r="AZ464" s="74">
        <v>1</v>
      </c>
      <c r="BA464" s="75" t="s">
        <v>89</v>
      </c>
      <c r="BB464" s="65" t="s">
        <v>103</v>
      </c>
      <c r="BC464" s="66" t="s">
        <v>12631</v>
      </c>
      <c r="BD464" s="221" t="s">
        <v>87</v>
      </c>
      <c r="BE464" s="221" t="s">
        <v>87</v>
      </c>
    </row>
    <row r="465" spans="2:57" x14ac:dyDescent="0.25">
      <c r="B465" s="221">
        <v>2025</v>
      </c>
      <c r="C465" s="221">
        <v>891780111</v>
      </c>
      <c r="D465" s="221" t="s">
        <v>78</v>
      </c>
      <c r="E465" s="65" t="s">
        <v>12630</v>
      </c>
      <c r="F465" s="65" t="s">
        <v>12629</v>
      </c>
      <c r="G465" s="306">
        <v>0</v>
      </c>
      <c r="H465" s="65" t="s">
        <v>81</v>
      </c>
      <c r="I465" s="221" t="s">
        <v>82</v>
      </c>
      <c r="J465" s="220" t="s">
        <v>83</v>
      </c>
      <c r="K465" s="66" t="s">
        <v>12628</v>
      </c>
      <c r="L465" s="68">
        <v>9000000</v>
      </c>
      <c r="M465" s="221" t="s">
        <v>85</v>
      </c>
      <c r="N465" s="66" t="s">
        <v>12627</v>
      </c>
      <c r="O465" s="66">
        <v>1083468602</v>
      </c>
      <c r="P465" s="65">
        <v>27</v>
      </c>
      <c r="Q465" s="78">
        <v>45670</v>
      </c>
      <c r="R465" s="66">
        <v>2494141000</v>
      </c>
      <c r="S465" s="78">
        <v>45701</v>
      </c>
      <c r="T465" s="68">
        <v>9000000</v>
      </c>
      <c r="U465" s="65" t="s">
        <v>87</v>
      </c>
      <c r="V465" s="68">
        <v>85459497</v>
      </c>
      <c r="W465" s="67" t="s">
        <v>540</v>
      </c>
      <c r="X465" s="70">
        <v>45701</v>
      </c>
      <c r="Y465" s="70">
        <v>45701</v>
      </c>
      <c r="Z465" s="70" t="s">
        <v>89</v>
      </c>
      <c r="AA465" s="70">
        <v>45808</v>
      </c>
      <c r="AB465" s="49">
        <f t="shared" si="35"/>
        <v>107</v>
      </c>
      <c r="AC465" s="65">
        <v>0</v>
      </c>
      <c r="AD465" s="424">
        <v>0</v>
      </c>
      <c r="AE465" s="65">
        <v>0</v>
      </c>
      <c r="AF465" s="78" t="s">
        <v>89</v>
      </c>
      <c r="AG465" s="49">
        <f t="shared" si="36"/>
        <v>0</v>
      </c>
      <c r="AH465" s="65">
        <v>0</v>
      </c>
      <c r="AI465" s="68">
        <v>0</v>
      </c>
      <c r="AJ465" s="65" t="s">
        <v>89</v>
      </c>
      <c r="AK465" s="78" t="s">
        <v>89</v>
      </c>
      <c r="AL465" s="65">
        <v>0</v>
      </c>
      <c r="AM465" s="78" t="s">
        <v>89</v>
      </c>
      <c r="AN465" s="78" t="s">
        <v>89</v>
      </c>
      <c r="AO465" s="78" t="s">
        <v>89</v>
      </c>
      <c r="AP465" s="49">
        <f t="shared" si="37"/>
        <v>0</v>
      </c>
      <c r="AQ465" s="49">
        <f>+L465+AD465-AI465</f>
        <v>9000000</v>
      </c>
      <c r="AR465" s="65" t="s">
        <v>87</v>
      </c>
      <c r="AS465" s="68">
        <v>9000000</v>
      </c>
      <c r="AT465" s="65" t="s">
        <v>90</v>
      </c>
      <c r="AU465" s="68">
        <v>0</v>
      </c>
      <c r="AV465" s="75" t="s">
        <v>89</v>
      </c>
      <c r="AW465" s="423">
        <v>9000000</v>
      </c>
      <c r="AX465" s="79">
        <f t="shared" si="38"/>
        <v>0</v>
      </c>
      <c r="AY465" s="223">
        <f t="shared" si="39"/>
        <v>1</v>
      </c>
      <c r="AZ465" s="74">
        <v>1</v>
      </c>
      <c r="BA465" s="75" t="s">
        <v>89</v>
      </c>
      <c r="BB465" s="65" t="s">
        <v>103</v>
      </c>
      <c r="BC465" s="66" t="s">
        <v>12626</v>
      </c>
      <c r="BD465" s="221" t="s">
        <v>87</v>
      </c>
      <c r="BE465" s="221" t="s">
        <v>87</v>
      </c>
    </row>
    <row r="466" spans="2:57" x14ac:dyDescent="0.25">
      <c r="B466" s="221">
        <v>2025</v>
      </c>
      <c r="C466" s="221">
        <v>891780111</v>
      </c>
      <c r="D466" s="221" t="s">
        <v>78</v>
      </c>
      <c r="E466" s="65" t="s">
        <v>12625</v>
      </c>
      <c r="F466" s="65" t="s">
        <v>12624</v>
      </c>
      <c r="G466" s="306">
        <v>0</v>
      </c>
      <c r="H466" s="65" t="s">
        <v>81</v>
      </c>
      <c r="I466" s="221" t="s">
        <v>127</v>
      </c>
      <c r="J466" s="220" t="s">
        <v>83</v>
      </c>
      <c r="K466" s="66" t="s">
        <v>12623</v>
      </c>
      <c r="L466" s="68">
        <v>9400000</v>
      </c>
      <c r="M466" s="221" t="s">
        <v>85</v>
      </c>
      <c r="N466" s="66" t="s">
        <v>8604</v>
      </c>
      <c r="O466" s="66">
        <v>1019094455</v>
      </c>
      <c r="P466" s="65">
        <v>307</v>
      </c>
      <c r="Q466" s="78">
        <v>45698</v>
      </c>
      <c r="R466" s="66">
        <v>65800000</v>
      </c>
      <c r="S466" s="78">
        <v>45701</v>
      </c>
      <c r="T466" s="68">
        <v>9400000</v>
      </c>
      <c r="U466" s="65" t="s">
        <v>87</v>
      </c>
      <c r="V466" s="68">
        <v>36726018</v>
      </c>
      <c r="W466" s="67" t="s">
        <v>8590</v>
      </c>
      <c r="X466" s="70">
        <v>45701</v>
      </c>
      <c r="Y466" s="70">
        <v>45701</v>
      </c>
      <c r="Z466" s="70" t="s">
        <v>89</v>
      </c>
      <c r="AA466" s="70">
        <v>45808</v>
      </c>
      <c r="AB466" s="49">
        <f t="shared" si="35"/>
        <v>107</v>
      </c>
      <c r="AC466" s="65">
        <v>0</v>
      </c>
      <c r="AD466" s="424">
        <v>0</v>
      </c>
      <c r="AE466" s="65">
        <v>0</v>
      </c>
      <c r="AF466" s="78" t="s">
        <v>89</v>
      </c>
      <c r="AG466" s="49">
        <f t="shared" si="36"/>
        <v>0</v>
      </c>
      <c r="AH466" s="65">
        <v>0</v>
      </c>
      <c r="AI466" s="68">
        <v>0</v>
      </c>
      <c r="AJ466" s="65" t="s">
        <v>89</v>
      </c>
      <c r="AK466" s="78" t="s">
        <v>89</v>
      </c>
      <c r="AL466" s="65">
        <v>0</v>
      </c>
      <c r="AM466" s="78" t="s">
        <v>89</v>
      </c>
      <c r="AN466" s="78" t="s">
        <v>89</v>
      </c>
      <c r="AO466" s="78" t="s">
        <v>89</v>
      </c>
      <c r="AP466" s="49">
        <f t="shared" si="37"/>
        <v>0</v>
      </c>
      <c r="AQ466" s="49">
        <f>+L466+AD466-AI466</f>
        <v>9400000</v>
      </c>
      <c r="AR466" s="65" t="s">
        <v>87</v>
      </c>
      <c r="AS466" s="68">
        <v>9400000</v>
      </c>
      <c r="AT466" s="65" t="s">
        <v>90</v>
      </c>
      <c r="AU466" s="68">
        <v>0</v>
      </c>
      <c r="AV466" s="75" t="s">
        <v>89</v>
      </c>
      <c r="AW466" s="423">
        <v>9400000</v>
      </c>
      <c r="AX466" s="79">
        <f t="shared" si="38"/>
        <v>0</v>
      </c>
      <c r="AY466" s="223">
        <f t="shared" si="39"/>
        <v>1</v>
      </c>
      <c r="AZ466" s="74">
        <v>1</v>
      </c>
      <c r="BA466" s="75" t="s">
        <v>89</v>
      </c>
      <c r="BB466" s="65" t="s">
        <v>103</v>
      </c>
      <c r="BC466" s="66" t="s">
        <v>12622</v>
      </c>
      <c r="BD466" s="221" t="s">
        <v>87</v>
      </c>
      <c r="BE466" s="221" t="s">
        <v>87</v>
      </c>
    </row>
    <row r="467" spans="2:57" x14ac:dyDescent="0.25">
      <c r="B467" s="221">
        <v>2025</v>
      </c>
      <c r="C467" s="221">
        <v>891780111</v>
      </c>
      <c r="D467" s="221" t="s">
        <v>78</v>
      </c>
      <c r="E467" s="65" t="s">
        <v>12621</v>
      </c>
      <c r="F467" s="65" t="s">
        <v>12620</v>
      </c>
      <c r="G467" s="306">
        <v>0</v>
      </c>
      <c r="H467" s="65" t="s">
        <v>81</v>
      </c>
      <c r="I467" s="221" t="s">
        <v>127</v>
      </c>
      <c r="J467" s="220" t="s">
        <v>83</v>
      </c>
      <c r="K467" s="66" t="s">
        <v>12619</v>
      </c>
      <c r="L467" s="68">
        <v>9400000</v>
      </c>
      <c r="M467" s="221" t="s">
        <v>85</v>
      </c>
      <c r="N467" s="66" t="s">
        <v>12618</v>
      </c>
      <c r="O467" s="66">
        <v>1221974278</v>
      </c>
      <c r="P467" s="65">
        <v>307</v>
      </c>
      <c r="Q467" s="78">
        <v>45698</v>
      </c>
      <c r="R467" s="66">
        <v>65800000</v>
      </c>
      <c r="S467" s="78">
        <v>45701</v>
      </c>
      <c r="T467" s="68">
        <v>9400000</v>
      </c>
      <c r="U467" s="65" t="s">
        <v>87</v>
      </c>
      <c r="V467" s="68">
        <v>36726018</v>
      </c>
      <c r="W467" s="67" t="s">
        <v>8590</v>
      </c>
      <c r="X467" s="70">
        <v>45701</v>
      </c>
      <c r="Y467" s="70">
        <v>45701</v>
      </c>
      <c r="Z467" s="70" t="s">
        <v>89</v>
      </c>
      <c r="AA467" s="70">
        <v>45808</v>
      </c>
      <c r="AB467" s="49">
        <f t="shared" si="35"/>
        <v>107</v>
      </c>
      <c r="AC467" s="65">
        <v>0</v>
      </c>
      <c r="AD467" s="424">
        <v>0</v>
      </c>
      <c r="AE467" s="65">
        <v>0</v>
      </c>
      <c r="AF467" s="78" t="s">
        <v>89</v>
      </c>
      <c r="AG467" s="49">
        <f t="shared" si="36"/>
        <v>0</v>
      </c>
      <c r="AH467" s="65">
        <v>0</v>
      </c>
      <c r="AI467" s="68">
        <v>0</v>
      </c>
      <c r="AJ467" s="65" t="s">
        <v>89</v>
      </c>
      <c r="AK467" s="78" t="s">
        <v>89</v>
      </c>
      <c r="AL467" s="65">
        <v>0</v>
      </c>
      <c r="AM467" s="78" t="s">
        <v>89</v>
      </c>
      <c r="AN467" s="78" t="s">
        <v>89</v>
      </c>
      <c r="AO467" s="78" t="s">
        <v>89</v>
      </c>
      <c r="AP467" s="49">
        <f t="shared" si="37"/>
        <v>0</v>
      </c>
      <c r="AQ467" s="49">
        <f>+L467+AD467-AI467</f>
        <v>9400000</v>
      </c>
      <c r="AR467" s="65" t="s">
        <v>87</v>
      </c>
      <c r="AS467" s="68">
        <v>9400000</v>
      </c>
      <c r="AT467" s="65" t="s">
        <v>90</v>
      </c>
      <c r="AU467" s="68">
        <v>0</v>
      </c>
      <c r="AV467" s="75" t="s">
        <v>89</v>
      </c>
      <c r="AW467" s="423">
        <v>9400000</v>
      </c>
      <c r="AX467" s="79">
        <f t="shared" si="38"/>
        <v>0</v>
      </c>
      <c r="AY467" s="223">
        <f t="shared" si="39"/>
        <v>1</v>
      </c>
      <c r="AZ467" s="74">
        <v>1</v>
      </c>
      <c r="BA467" s="75" t="s">
        <v>89</v>
      </c>
      <c r="BB467" s="65" t="s">
        <v>103</v>
      </c>
      <c r="BC467" s="66" t="s">
        <v>12617</v>
      </c>
      <c r="BD467" s="221" t="s">
        <v>87</v>
      </c>
      <c r="BE467" s="221" t="s">
        <v>87</v>
      </c>
    </row>
    <row r="468" spans="2:57" x14ac:dyDescent="0.25">
      <c r="B468" s="221">
        <v>2025</v>
      </c>
      <c r="C468" s="221">
        <v>891780111</v>
      </c>
      <c r="D468" s="221" t="s">
        <v>78</v>
      </c>
      <c r="E468" s="65" t="s">
        <v>12616</v>
      </c>
      <c r="F468" s="65" t="s">
        <v>12615</v>
      </c>
      <c r="G468" s="306">
        <v>0</v>
      </c>
      <c r="H468" s="65" t="s">
        <v>81</v>
      </c>
      <c r="I468" s="221" t="s">
        <v>82</v>
      </c>
      <c r="J468" s="220" t="s">
        <v>83</v>
      </c>
      <c r="K468" s="66" t="s">
        <v>12614</v>
      </c>
      <c r="L468" s="68">
        <v>12624000</v>
      </c>
      <c r="M468" s="221" t="s">
        <v>85</v>
      </c>
      <c r="N468" s="66" t="s">
        <v>9311</v>
      </c>
      <c r="O468" s="66">
        <v>12541041</v>
      </c>
      <c r="P468" s="65">
        <v>27</v>
      </c>
      <c r="Q468" s="78">
        <v>45670</v>
      </c>
      <c r="R468" s="66">
        <v>2494141000</v>
      </c>
      <c r="S468" s="78">
        <v>45701</v>
      </c>
      <c r="T468" s="68">
        <v>12624000</v>
      </c>
      <c r="U468" s="65" t="s">
        <v>87</v>
      </c>
      <c r="V468" s="68">
        <v>85468846</v>
      </c>
      <c r="W468" s="67" t="s">
        <v>9226</v>
      </c>
      <c r="X468" s="70">
        <v>45701</v>
      </c>
      <c r="Y468" s="70">
        <v>45701</v>
      </c>
      <c r="Z468" s="70" t="s">
        <v>89</v>
      </c>
      <c r="AA468" s="70">
        <v>45808</v>
      </c>
      <c r="AB468" s="49">
        <f t="shared" si="35"/>
        <v>107</v>
      </c>
      <c r="AC468" s="65">
        <v>0</v>
      </c>
      <c r="AD468" s="424">
        <v>0</v>
      </c>
      <c r="AE468" s="65">
        <v>0</v>
      </c>
      <c r="AF468" s="78" t="s">
        <v>89</v>
      </c>
      <c r="AG468" s="49">
        <f t="shared" si="36"/>
        <v>0</v>
      </c>
      <c r="AH468" s="65">
        <v>0</v>
      </c>
      <c r="AI468" s="68">
        <v>0</v>
      </c>
      <c r="AJ468" s="65" t="s">
        <v>89</v>
      </c>
      <c r="AK468" s="78" t="s">
        <v>89</v>
      </c>
      <c r="AL468" s="65">
        <v>0</v>
      </c>
      <c r="AM468" s="78" t="s">
        <v>89</v>
      </c>
      <c r="AN468" s="78" t="s">
        <v>89</v>
      </c>
      <c r="AO468" s="78" t="s">
        <v>89</v>
      </c>
      <c r="AP468" s="49">
        <f t="shared" si="37"/>
        <v>0</v>
      </c>
      <c r="AQ468" s="49">
        <f>+L468+AD468-AI468</f>
        <v>12624000</v>
      </c>
      <c r="AR468" s="65" t="s">
        <v>87</v>
      </c>
      <c r="AS468" s="68">
        <v>12624000</v>
      </c>
      <c r="AT468" s="65" t="s">
        <v>90</v>
      </c>
      <c r="AU468" s="68">
        <v>0</v>
      </c>
      <c r="AV468" s="75" t="s">
        <v>89</v>
      </c>
      <c r="AW468" s="423">
        <v>12624000</v>
      </c>
      <c r="AX468" s="79">
        <f t="shared" si="38"/>
        <v>0</v>
      </c>
      <c r="AY468" s="223">
        <f t="shared" si="39"/>
        <v>1</v>
      </c>
      <c r="AZ468" s="74">
        <v>1</v>
      </c>
      <c r="BA468" s="75" t="s">
        <v>89</v>
      </c>
      <c r="BB468" s="65" t="s">
        <v>103</v>
      </c>
      <c r="BC468" s="66" t="s">
        <v>12613</v>
      </c>
      <c r="BD468" s="221" t="s">
        <v>87</v>
      </c>
      <c r="BE468" s="221" t="s">
        <v>87</v>
      </c>
    </row>
    <row r="469" spans="2:57" x14ac:dyDescent="0.25">
      <c r="B469" s="221">
        <v>2025</v>
      </c>
      <c r="C469" s="221">
        <v>891780111</v>
      </c>
      <c r="D469" s="221" t="s">
        <v>78</v>
      </c>
      <c r="E469" s="65" t="s">
        <v>12612</v>
      </c>
      <c r="F469" s="65" t="s">
        <v>12611</v>
      </c>
      <c r="G469" s="306">
        <v>0</v>
      </c>
      <c r="H469" s="65" t="s">
        <v>81</v>
      </c>
      <c r="I469" s="221" t="s">
        <v>82</v>
      </c>
      <c r="J469" s="220" t="s">
        <v>83</v>
      </c>
      <c r="K469" s="66" t="s">
        <v>12610</v>
      </c>
      <c r="L469" s="68">
        <v>15148000</v>
      </c>
      <c r="M469" s="221" t="s">
        <v>85</v>
      </c>
      <c r="N469" s="66" t="s">
        <v>10099</v>
      </c>
      <c r="O469" s="66">
        <v>7631214</v>
      </c>
      <c r="P469" s="65">
        <v>28</v>
      </c>
      <c r="Q469" s="78">
        <v>45670</v>
      </c>
      <c r="R469" s="66">
        <v>5573604000</v>
      </c>
      <c r="S469" s="78">
        <v>45701</v>
      </c>
      <c r="T469" s="68">
        <v>15148000</v>
      </c>
      <c r="U469" s="65" t="s">
        <v>87</v>
      </c>
      <c r="V469" s="68">
        <v>85154788</v>
      </c>
      <c r="W469" s="67" t="s">
        <v>8867</v>
      </c>
      <c r="X469" s="70">
        <v>45701</v>
      </c>
      <c r="Y469" s="70">
        <v>45701</v>
      </c>
      <c r="Z469" s="70" t="s">
        <v>89</v>
      </c>
      <c r="AA469" s="70">
        <v>45808</v>
      </c>
      <c r="AB469" s="49">
        <f t="shared" si="35"/>
        <v>107</v>
      </c>
      <c r="AC469" s="65">
        <v>2</v>
      </c>
      <c r="AD469" s="424">
        <v>3787000</v>
      </c>
      <c r="AE469" s="65">
        <v>1</v>
      </c>
      <c r="AF469" s="78">
        <v>45838</v>
      </c>
      <c r="AG469" s="49">
        <f t="shared" si="36"/>
        <v>30</v>
      </c>
      <c r="AH469" s="65">
        <v>0</v>
      </c>
      <c r="AI469" s="68">
        <v>0</v>
      </c>
      <c r="AJ469" s="65" t="s">
        <v>89</v>
      </c>
      <c r="AK469" s="78" t="s">
        <v>89</v>
      </c>
      <c r="AL469" s="65">
        <v>0</v>
      </c>
      <c r="AM469" s="78" t="s">
        <v>89</v>
      </c>
      <c r="AN469" s="78" t="s">
        <v>89</v>
      </c>
      <c r="AO469" s="78" t="s">
        <v>89</v>
      </c>
      <c r="AP469" s="49">
        <f t="shared" si="37"/>
        <v>0</v>
      </c>
      <c r="AQ469" s="49">
        <f>+L469+AD469-AI469</f>
        <v>18935000</v>
      </c>
      <c r="AR469" s="65" t="s">
        <v>87</v>
      </c>
      <c r="AS469" s="68">
        <v>15148000</v>
      </c>
      <c r="AT469" s="65" t="s">
        <v>90</v>
      </c>
      <c r="AU469" s="68">
        <v>0</v>
      </c>
      <c r="AV469" s="75" t="s">
        <v>89</v>
      </c>
      <c r="AW469" s="423">
        <v>18935000</v>
      </c>
      <c r="AX469" s="79">
        <f t="shared" si="38"/>
        <v>0</v>
      </c>
      <c r="AY469" s="223">
        <f t="shared" si="39"/>
        <v>1</v>
      </c>
      <c r="AZ469" s="74">
        <v>1</v>
      </c>
      <c r="BA469" s="75" t="s">
        <v>89</v>
      </c>
      <c r="BB469" s="65" t="s">
        <v>103</v>
      </c>
      <c r="BC469" s="66" t="s">
        <v>12609</v>
      </c>
      <c r="BD469" s="221" t="s">
        <v>87</v>
      </c>
      <c r="BE469" s="221" t="s">
        <v>87</v>
      </c>
    </row>
    <row r="470" spans="2:57" x14ac:dyDescent="0.25">
      <c r="B470" s="221">
        <v>2025</v>
      </c>
      <c r="C470" s="221">
        <v>891780111</v>
      </c>
      <c r="D470" s="221" t="s">
        <v>78</v>
      </c>
      <c r="E470" s="65" t="s">
        <v>12608</v>
      </c>
      <c r="F470" s="65" t="s">
        <v>12607</v>
      </c>
      <c r="G470" s="306">
        <v>0</v>
      </c>
      <c r="H470" s="65" t="s">
        <v>81</v>
      </c>
      <c r="I470" s="221" t="s">
        <v>82</v>
      </c>
      <c r="J470" s="220" t="s">
        <v>83</v>
      </c>
      <c r="K470" s="66" t="s">
        <v>12606</v>
      </c>
      <c r="L470" s="68">
        <v>10600000</v>
      </c>
      <c r="M470" s="221" t="s">
        <v>85</v>
      </c>
      <c r="N470" s="66" t="s">
        <v>8515</v>
      </c>
      <c r="O470" s="66">
        <v>1082893812</v>
      </c>
      <c r="P470" s="65">
        <v>27</v>
      </c>
      <c r="Q470" s="78">
        <v>45670</v>
      </c>
      <c r="R470" s="66">
        <v>2494141000</v>
      </c>
      <c r="S470" s="78">
        <v>45701</v>
      </c>
      <c r="T470" s="68">
        <v>10600000</v>
      </c>
      <c r="U470" s="65" t="s">
        <v>87</v>
      </c>
      <c r="V470" s="68">
        <v>85152695</v>
      </c>
      <c r="W470" s="67" t="s">
        <v>8504</v>
      </c>
      <c r="X470" s="70">
        <v>45701</v>
      </c>
      <c r="Y470" s="70">
        <v>45701</v>
      </c>
      <c r="Z470" s="70" t="s">
        <v>89</v>
      </c>
      <c r="AA470" s="70">
        <v>45808</v>
      </c>
      <c r="AB470" s="49">
        <f t="shared" si="35"/>
        <v>107</v>
      </c>
      <c r="AC470" s="65">
        <v>0</v>
      </c>
      <c r="AD470" s="424">
        <v>0</v>
      </c>
      <c r="AE470" s="65">
        <v>0</v>
      </c>
      <c r="AF470" s="78" t="s">
        <v>89</v>
      </c>
      <c r="AG470" s="49">
        <f t="shared" si="36"/>
        <v>0</v>
      </c>
      <c r="AH470" s="65">
        <v>0</v>
      </c>
      <c r="AI470" s="68">
        <v>0</v>
      </c>
      <c r="AJ470" s="65" t="s">
        <v>89</v>
      </c>
      <c r="AK470" s="78" t="s">
        <v>89</v>
      </c>
      <c r="AL470" s="65">
        <v>0</v>
      </c>
      <c r="AM470" s="78" t="s">
        <v>89</v>
      </c>
      <c r="AN470" s="78" t="s">
        <v>89</v>
      </c>
      <c r="AO470" s="78" t="s">
        <v>89</v>
      </c>
      <c r="AP470" s="49">
        <f t="shared" si="37"/>
        <v>0</v>
      </c>
      <c r="AQ470" s="49">
        <f>+L470+AD470-AI470</f>
        <v>10600000</v>
      </c>
      <c r="AR470" s="65" t="s">
        <v>87</v>
      </c>
      <c r="AS470" s="68">
        <v>10600000</v>
      </c>
      <c r="AT470" s="65" t="s">
        <v>90</v>
      </c>
      <c r="AU470" s="68">
        <v>0</v>
      </c>
      <c r="AV470" s="75" t="s">
        <v>89</v>
      </c>
      <c r="AW470" s="423">
        <v>10600000</v>
      </c>
      <c r="AX470" s="79">
        <f t="shared" si="38"/>
        <v>0</v>
      </c>
      <c r="AY470" s="223">
        <f t="shared" si="39"/>
        <v>1</v>
      </c>
      <c r="AZ470" s="74">
        <v>1</v>
      </c>
      <c r="BA470" s="75" t="s">
        <v>89</v>
      </c>
      <c r="BB470" s="65" t="s">
        <v>103</v>
      </c>
      <c r="BC470" s="66" t="s">
        <v>12605</v>
      </c>
      <c r="BD470" s="221" t="s">
        <v>87</v>
      </c>
      <c r="BE470" s="221" t="s">
        <v>87</v>
      </c>
    </row>
    <row r="471" spans="2:57" x14ac:dyDescent="0.25">
      <c r="B471" s="221">
        <v>2025</v>
      </c>
      <c r="C471" s="221">
        <v>891780111</v>
      </c>
      <c r="D471" s="221" t="s">
        <v>78</v>
      </c>
      <c r="E471" s="65" t="s">
        <v>12604</v>
      </c>
      <c r="F471" s="65" t="s">
        <v>12603</v>
      </c>
      <c r="G471" s="306">
        <v>0</v>
      </c>
      <c r="H471" s="65" t="s">
        <v>81</v>
      </c>
      <c r="I471" s="221" t="s">
        <v>82</v>
      </c>
      <c r="J471" s="220" t="s">
        <v>83</v>
      </c>
      <c r="K471" s="66" t="s">
        <v>12602</v>
      </c>
      <c r="L471" s="68">
        <v>9000000</v>
      </c>
      <c r="M471" s="221" t="s">
        <v>85</v>
      </c>
      <c r="N471" s="66" t="s">
        <v>9135</v>
      </c>
      <c r="O471" s="66">
        <v>1082965670</v>
      </c>
      <c r="P471" s="65">
        <v>27</v>
      </c>
      <c r="Q471" s="78">
        <v>45670</v>
      </c>
      <c r="R471" s="66">
        <v>2494141000</v>
      </c>
      <c r="S471" s="78">
        <v>45701</v>
      </c>
      <c r="T471" s="68">
        <v>9000000</v>
      </c>
      <c r="U471" s="65" t="s">
        <v>87</v>
      </c>
      <c r="V471" s="68">
        <v>85467461</v>
      </c>
      <c r="W471" s="67" t="s">
        <v>9510</v>
      </c>
      <c r="X471" s="70">
        <v>45701</v>
      </c>
      <c r="Y471" s="70">
        <v>45701</v>
      </c>
      <c r="Z471" s="70" t="s">
        <v>89</v>
      </c>
      <c r="AA471" s="70">
        <v>45808</v>
      </c>
      <c r="AB471" s="49">
        <f t="shared" si="35"/>
        <v>107</v>
      </c>
      <c r="AC471" s="65">
        <v>2</v>
      </c>
      <c r="AD471" s="424">
        <v>1125000</v>
      </c>
      <c r="AE471" s="65">
        <v>1</v>
      </c>
      <c r="AF471" s="78">
        <v>45823</v>
      </c>
      <c r="AG471" s="49">
        <f t="shared" si="36"/>
        <v>15</v>
      </c>
      <c r="AH471" s="65">
        <v>0</v>
      </c>
      <c r="AI471" s="68">
        <v>0</v>
      </c>
      <c r="AJ471" s="65" t="s">
        <v>89</v>
      </c>
      <c r="AK471" s="78" t="s">
        <v>89</v>
      </c>
      <c r="AL471" s="65">
        <v>0</v>
      </c>
      <c r="AM471" s="78" t="s">
        <v>89</v>
      </c>
      <c r="AN471" s="78" t="s">
        <v>89</v>
      </c>
      <c r="AO471" s="78" t="s">
        <v>89</v>
      </c>
      <c r="AP471" s="49">
        <f t="shared" si="37"/>
        <v>0</v>
      </c>
      <c r="AQ471" s="49">
        <f>+L471+AD471-AI471</f>
        <v>10125000</v>
      </c>
      <c r="AR471" s="65" t="s">
        <v>87</v>
      </c>
      <c r="AS471" s="68">
        <v>9000000</v>
      </c>
      <c r="AT471" s="65" t="s">
        <v>90</v>
      </c>
      <c r="AU471" s="68">
        <v>0</v>
      </c>
      <c r="AV471" s="75" t="s">
        <v>89</v>
      </c>
      <c r="AW471" s="423">
        <v>10125000</v>
      </c>
      <c r="AX471" s="79">
        <f t="shared" si="38"/>
        <v>0</v>
      </c>
      <c r="AY471" s="223">
        <f t="shared" si="39"/>
        <v>1</v>
      </c>
      <c r="AZ471" s="74">
        <v>1</v>
      </c>
      <c r="BA471" s="75" t="s">
        <v>89</v>
      </c>
      <c r="BB471" s="65" t="s">
        <v>103</v>
      </c>
      <c r="BC471" s="66" t="s">
        <v>12601</v>
      </c>
      <c r="BD471" s="221" t="s">
        <v>87</v>
      </c>
      <c r="BE471" s="221" t="s">
        <v>87</v>
      </c>
    </row>
    <row r="472" spans="2:57" x14ac:dyDescent="0.25">
      <c r="B472" s="221">
        <v>2025</v>
      </c>
      <c r="C472" s="221">
        <v>891780111</v>
      </c>
      <c r="D472" s="221" t="s">
        <v>78</v>
      </c>
      <c r="E472" s="65" t="s">
        <v>12600</v>
      </c>
      <c r="F472" s="65" t="s">
        <v>12599</v>
      </c>
      <c r="G472" s="306">
        <v>0</v>
      </c>
      <c r="H472" s="65" t="s">
        <v>81</v>
      </c>
      <c r="I472" s="221" t="s">
        <v>82</v>
      </c>
      <c r="J472" s="220" t="s">
        <v>83</v>
      </c>
      <c r="K472" s="66" t="s">
        <v>12489</v>
      </c>
      <c r="L472" s="68">
        <v>10600000</v>
      </c>
      <c r="M472" s="221" t="s">
        <v>85</v>
      </c>
      <c r="N472" s="66" t="s">
        <v>8814</v>
      </c>
      <c r="O472" s="66">
        <v>1003241053</v>
      </c>
      <c r="P472" s="65">
        <v>27</v>
      </c>
      <c r="Q472" s="78">
        <v>45670</v>
      </c>
      <c r="R472" s="66">
        <v>2494141000</v>
      </c>
      <c r="S472" s="78">
        <v>45701</v>
      </c>
      <c r="T472" s="68">
        <v>10600000</v>
      </c>
      <c r="U472" s="65" t="s">
        <v>87</v>
      </c>
      <c r="V472" s="68">
        <v>85467461</v>
      </c>
      <c r="W472" s="67" t="s">
        <v>9510</v>
      </c>
      <c r="X472" s="70">
        <v>45701</v>
      </c>
      <c r="Y472" s="70">
        <v>45701</v>
      </c>
      <c r="Z472" s="70" t="s">
        <v>89</v>
      </c>
      <c r="AA472" s="70">
        <v>45808</v>
      </c>
      <c r="AB472" s="49">
        <f t="shared" si="35"/>
        <v>107</v>
      </c>
      <c r="AC472" s="65">
        <v>2</v>
      </c>
      <c r="AD472" s="424">
        <v>2650000</v>
      </c>
      <c r="AE472" s="65">
        <v>1</v>
      </c>
      <c r="AF472" s="78">
        <v>45838</v>
      </c>
      <c r="AG472" s="49">
        <f t="shared" si="36"/>
        <v>30</v>
      </c>
      <c r="AH472" s="65">
        <v>0</v>
      </c>
      <c r="AI472" s="68">
        <v>0</v>
      </c>
      <c r="AJ472" s="65" t="s">
        <v>89</v>
      </c>
      <c r="AK472" s="78" t="s">
        <v>89</v>
      </c>
      <c r="AL472" s="65">
        <v>0</v>
      </c>
      <c r="AM472" s="78" t="s">
        <v>89</v>
      </c>
      <c r="AN472" s="78" t="s">
        <v>89</v>
      </c>
      <c r="AO472" s="78" t="s">
        <v>89</v>
      </c>
      <c r="AP472" s="49">
        <f t="shared" si="37"/>
        <v>0</v>
      </c>
      <c r="AQ472" s="49">
        <f>+L472+AD472-AI472</f>
        <v>13250000</v>
      </c>
      <c r="AR472" s="65" t="s">
        <v>87</v>
      </c>
      <c r="AS472" s="68">
        <v>10600000</v>
      </c>
      <c r="AT472" s="65" t="s">
        <v>90</v>
      </c>
      <c r="AU472" s="68">
        <v>0</v>
      </c>
      <c r="AV472" s="75" t="s">
        <v>89</v>
      </c>
      <c r="AW472" s="423">
        <v>13250000</v>
      </c>
      <c r="AX472" s="79">
        <f t="shared" si="38"/>
        <v>0</v>
      </c>
      <c r="AY472" s="223">
        <f t="shared" si="39"/>
        <v>1</v>
      </c>
      <c r="AZ472" s="74">
        <v>1</v>
      </c>
      <c r="BA472" s="75" t="s">
        <v>89</v>
      </c>
      <c r="BB472" s="65" t="s">
        <v>103</v>
      </c>
      <c r="BC472" s="66" t="s">
        <v>12598</v>
      </c>
      <c r="BD472" s="221" t="s">
        <v>87</v>
      </c>
      <c r="BE472" s="221" t="s">
        <v>87</v>
      </c>
    </row>
    <row r="473" spans="2:57" x14ac:dyDescent="0.25">
      <c r="B473" s="221">
        <v>2025</v>
      </c>
      <c r="C473" s="221">
        <v>891780111</v>
      </c>
      <c r="D473" s="221" t="s">
        <v>78</v>
      </c>
      <c r="E473" s="65" t="s">
        <v>12597</v>
      </c>
      <c r="F473" s="65" t="s">
        <v>12596</v>
      </c>
      <c r="G473" s="306">
        <v>0</v>
      </c>
      <c r="H473" s="65" t="s">
        <v>81</v>
      </c>
      <c r="I473" s="221" t="s">
        <v>82</v>
      </c>
      <c r="J473" s="220" t="s">
        <v>83</v>
      </c>
      <c r="K473" s="66" t="s">
        <v>12595</v>
      </c>
      <c r="L473" s="68">
        <v>15560000</v>
      </c>
      <c r="M473" s="221" t="s">
        <v>85</v>
      </c>
      <c r="N473" s="66" t="s">
        <v>12594</v>
      </c>
      <c r="O473" s="66">
        <v>1082909660</v>
      </c>
      <c r="P473" s="65">
        <v>28</v>
      </c>
      <c r="Q473" s="78">
        <v>45670</v>
      </c>
      <c r="R473" s="66">
        <v>5573604000</v>
      </c>
      <c r="S473" s="78">
        <v>45701</v>
      </c>
      <c r="T473" s="68">
        <v>15560000</v>
      </c>
      <c r="U473" s="65" t="s">
        <v>87</v>
      </c>
      <c r="V473" s="68">
        <v>4978990</v>
      </c>
      <c r="W473" s="67" t="s">
        <v>8754</v>
      </c>
      <c r="X473" s="70">
        <v>45701</v>
      </c>
      <c r="Y473" s="70">
        <v>45701</v>
      </c>
      <c r="Z473" s="70" t="s">
        <v>89</v>
      </c>
      <c r="AA473" s="70">
        <v>45808</v>
      </c>
      <c r="AB473" s="49">
        <f t="shared" si="35"/>
        <v>107</v>
      </c>
      <c r="AC473" s="65">
        <v>2</v>
      </c>
      <c r="AD473" s="424">
        <v>1945000</v>
      </c>
      <c r="AE473" s="65">
        <v>1</v>
      </c>
      <c r="AF473" s="78">
        <v>45823</v>
      </c>
      <c r="AG473" s="49">
        <f t="shared" si="36"/>
        <v>15</v>
      </c>
      <c r="AH473" s="65">
        <v>0</v>
      </c>
      <c r="AI473" s="68">
        <v>0</v>
      </c>
      <c r="AJ473" s="65" t="s">
        <v>89</v>
      </c>
      <c r="AK473" s="78" t="s">
        <v>89</v>
      </c>
      <c r="AL473" s="65">
        <v>0</v>
      </c>
      <c r="AM473" s="78" t="s">
        <v>89</v>
      </c>
      <c r="AN473" s="78" t="s">
        <v>89</v>
      </c>
      <c r="AO473" s="78" t="s">
        <v>89</v>
      </c>
      <c r="AP473" s="49">
        <f t="shared" si="37"/>
        <v>0</v>
      </c>
      <c r="AQ473" s="49">
        <f>+L473+AD473-AI473</f>
        <v>17505000</v>
      </c>
      <c r="AR473" s="65" t="s">
        <v>87</v>
      </c>
      <c r="AS473" s="68">
        <v>15560000</v>
      </c>
      <c r="AT473" s="65" t="s">
        <v>90</v>
      </c>
      <c r="AU473" s="68">
        <v>0</v>
      </c>
      <c r="AV473" s="75" t="s">
        <v>89</v>
      </c>
      <c r="AW473" s="423">
        <v>17505000</v>
      </c>
      <c r="AX473" s="79">
        <f t="shared" si="38"/>
        <v>0</v>
      </c>
      <c r="AY473" s="223">
        <f t="shared" si="39"/>
        <v>1</v>
      </c>
      <c r="AZ473" s="74">
        <v>1</v>
      </c>
      <c r="BA473" s="75" t="s">
        <v>89</v>
      </c>
      <c r="BB473" s="65" t="s">
        <v>103</v>
      </c>
      <c r="BC473" s="66" t="s">
        <v>12593</v>
      </c>
      <c r="BD473" s="221" t="s">
        <v>87</v>
      </c>
      <c r="BE473" s="221" t="s">
        <v>87</v>
      </c>
    </row>
    <row r="474" spans="2:57" x14ac:dyDescent="0.25">
      <c r="B474" s="221">
        <v>2025</v>
      </c>
      <c r="C474" s="221">
        <v>891780111</v>
      </c>
      <c r="D474" s="221" t="s">
        <v>78</v>
      </c>
      <c r="E474" s="65" t="s">
        <v>12592</v>
      </c>
      <c r="F474" s="65" t="s">
        <v>12591</v>
      </c>
      <c r="G474" s="306">
        <v>0</v>
      </c>
      <c r="H474" s="65" t="s">
        <v>81</v>
      </c>
      <c r="I474" s="221" t="s">
        <v>82</v>
      </c>
      <c r="J474" s="220" t="s">
        <v>83</v>
      </c>
      <c r="K474" s="66" t="s">
        <v>12590</v>
      </c>
      <c r="L474" s="68">
        <v>10600000</v>
      </c>
      <c r="M474" s="221" t="s">
        <v>85</v>
      </c>
      <c r="N474" s="66" t="s">
        <v>9212</v>
      </c>
      <c r="O474" s="66">
        <v>85464881</v>
      </c>
      <c r="P474" s="65">
        <v>27</v>
      </c>
      <c r="Q474" s="78">
        <v>45670</v>
      </c>
      <c r="R474" s="66">
        <v>2494141000</v>
      </c>
      <c r="S474" s="78">
        <v>45701</v>
      </c>
      <c r="T474" s="68">
        <v>10600000</v>
      </c>
      <c r="U474" s="65" t="s">
        <v>87</v>
      </c>
      <c r="V474" s="68">
        <v>85152695</v>
      </c>
      <c r="W474" s="67" t="s">
        <v>8504</v>
      </c>
      <c r="X474" s="70">
        <v>45701</v>
      </c>
      <c r="Y474" s="70">
        <v>45701</v>
      </c>
      <c r="Z474" s="70" t="s">
        <v>89</v>
      </c>
      <c r="AA474" s="70">
        <v>45808</v>
      </c>
      <c r="AB474" s="49">
        <f t="shared" si="35"/>
        <v>107</v>
      </c>
      <c r="AC474" s="65">
        <v>0</v>
      </c>
      <c r="AD474" s="424">
        <v>0</v>
      </c>
      <c r="AE474" s="65">
        <v>0</v>
      </c>
      <c r="AF474" s="78" t="s">
        <v>89</v>
      </c>
      <c r="AG474" s="49">
        <f t="shared" si="36"/>
        <v>0</v>
      </c>
      <c r="AH474" s="65">
        <v>0</v>
      </c>
      <c r="AI474" s="68">
        <v>0</v>
      </c>
      <c r="AJ474" s="65" t="s">
        <v>89</v>
      </c>
      <c r="AK474" s="78" t="s">
        <v>89</v>
      </c>
      <c r="AL474" s="65">
        <v>0</v>
      </c>
      <c r="AM474" s="78" t="s">
        <v>89</v>
      </c>
      <c r="AN474" s="78" t="s">
        <v>89</v>
      </c>
      <c r="AO474" s="78" t="s">
        <v>89</v>
      </c>
      <c r="AP474" s="49">
        <f t="shared" si="37"/>
        <v>0</v>
      </c>
      <c r="AQ474" s="49">
        <f>+L474+AD474-AI474</f>
        <v>10600000</v>
      </c>
      <c r="AR474" s="65" t="s">
        <v>87</v>
      </c>
      <c r="AS474" s="68">
        <v>10600000</v>
      </c>
      <c r="AT474" s="65" t="s">
        <v>90</v>
      </c>
      <c r="AU474" s="68">
        <v>0</v>
      </c>
      <c r="AV474" s="75" t="s">
        <v>89</v>
      </c>
      <c r="AW474" s="423">
        <v>10600000</v>
      </c>
      <c r="AX474" s="79">
        <f t="shared" si="38"/>
        <v>0</v>
      </c>
      <c r="AY474" s="223">
        <f t="shared" si="39"/>
        <v>1</v>
      </c>
      <c r="AZ474" s="74">
        <v>1</v>
      </c>
      <c r="BA474" s="75" t="s">
        <v>89</v>
      </c>
      <c r="BB474" s="65" t="s">
        <v>103</v>
      </c>
      <c r="BC474" s="66" t="s">
        <v>12589</v>
      </c>
      <c r="BD474" s="221" t="s">
        <v>87</v>
      </c>
      <c r="BE474" s="221" t="s">
        <v>87</v>
      </c>
    </row>
    <row r="475" spans="2:57" x14ac:dyDescent="0.25">
      <c r="B475" s="221">
        <v>2025</v>
      </c>
      <c r="C475" s="221">
        <v>891780111</v>
      </c>
      <c r="D475" s="221" t="s">
        <v>78</v>
      </c>
      <c r="E475" s="65" t="s">
        <v>12588</v>
      </c>
      <c r="F475" s="65" t="s">
        <v>12587</v>
      </c>
      <c r="G475" s="306">
        <v>0</v>
      </c>
      <c r="H475" s="65" t="s">
        <v>81</v>
      </c>
      <c r="I475" s="221" t="s">
        <v>82</v>
      </c>
      <c r="J475" s="220" t="s">
        <v>83</v>
      </c>
      <c r="K475" s="66" t="s">
        <v>12586</v>
      </c>
      <c r="L475" s="68">
        <v>10600000</v>
      </c>
      <c r="M475" s="221" t="s">
        <v>85</v>
      </c>
      <c r="N475" s="66" t="s">
        <v>8828</v>
      </c>
      <c r="O475" s="66">
        <v>36726740</v>
      </c>
      <c r="P475" s="65">
        <v>28</v>
      </c>
      <c r="Q475" s="78">
        <v>45670</v>
      </c>
      <c r="R475" s="66">
        <v>5573604000</v>
      </c>
      <c r="S475" s="78">
        <v>45701</v>
      </c>
      <c r="T475" s="68">
        <v>10600000</v>
      </c>
      <c r="U475" s="65" t="s">
        <v>87</v>
      </c>
      <c r="V475" s="68">
        <v>36557666</v>
      </c>
      <c r="W475" s="67" t="s">
        <v>8339</v>
      </c>
      <c r="X475" s="70">
        <v>45701</v>
      </c>
      <c r="Y475" s="70">
        <v>45701</v>
      </c>
      <c r="Z475" s="70" t="s">
        <v>89</v>
      </c>
      <c r="AA475" s="70">
        <v>45808</v>
      </c>
      <c r="AB475" s="49">
        <f t="shared" si="35"/>
        <v>107</v>
      </c>
      <c r="AC475" s="65">
        <v>0</v>
      </c>
      <c r="AD475" s="424">
        <v>0</v>
      </c>
      <c r="AE475" s="65">
        <v>0</v>
      </c>
      <c r="AF475" s="78" t="s">
        <v>89</v>
      </c>
      <c r="AG475" s="49">
        <f t="shared" si="36"/>
        <v>0</v>
      </c>
      <c r="AH475" s="65">
        <v>0</v>
      </c>
      <c r="AI475" s="68">
        <v>0</v>
      </c>
      <c r="AJ475" s="65" t="s">
        <v>89</v>
      </c>
      <c r="AK475" s="78" t="s">
        <v>89</v>
      </c>
      <c r="AL475" s="65">
        <v>0</v>
      </c>
      <c r="AM475" s="78" t="s">
        <v>89</v>
      </c>
      <c r="AN475" s="78" t="s">
        <v>89</v>
      </c>
      <c r="AO475" s="78" t="s">
        <v>89</v>
      </c>
      <c r="AP475" s="49">
        <f t="shared" si="37"/>
        <v>0</v>
      </c>
      <c r="AQ475" s="49">
        <f>+L475+AD475-AI475</f>
        <v>10600000</v>
      </c>
      <c r="AR475" s="65" t="s">
        <v>87</v>
      </c>
      <c r="AS475" s="68">
        <v>10600000</v>
      </c>
      <c r="AT475" s="65" t="s">
        <v>90</v>
      </c>
      <c r="AU475" s="68">
        <v>0</v>
      </c>
      <c r="AV475" s="75" t="s">
        <v>89</v>
      </c>
      <c r="AW475" s="423">
        <v>10600000</v>
      </c>
      <c r="AX475" s="79">
        <f t="shared" si="38"/>
        <v>0</v>
      </c>
      <c r="AY475" s="223">
        <f t="shared" si="39"/>
        <v>1</v>
      </c>
      <c r="AZ475" s="74">
        <v>1</v>
      </c>
      <c r="BA475" s="75" t="s">
        <v>89</v>
      </c>
      <c r="BB475" s="65" t="s">
        <v>103</v>
      </c>
      <c r="BC475" s="66" t="s">
        <v>12585</v>
      </c>
      <c r="BD475" s="221" t="s">
        <v>87</v>
      </c>
      <c r="BE475" s="221" t="s">
        <v>87</v>
      </c>
    </row>
    <row r="476" spans="2:57" x14ac:dyDescent="0.25">
      <c r="B476" s="221">
        <v>2025</v>
      </c>
      <c r="C476" s="221">
        <v>891780111</v>
      </c>
      <c r="D476" s="221" t="s">
        <v>78</v>
      </c>
      <c r="E476" s="65" t="s">
        <v>12584</v>
      </c>
      <c r="F476" s="65" t="s">
        <v>12583</v>
      </c>
      <c r="G476" s="306">
        <v>0</v>
      </c>
      <c r="H476" s="65" t="s">
        <v>81</v>
      </c>
      <c r="I476" s="221" t="s">
        <v>82</v>
      </c>
      <c r="J476" s="220" t="s">
        <v>83</v>
      </c>
      <c r="K476" s="66" t="s">
        <v>12582</v>
      </c>
      <c r="L476" s="68">
        <v>9000000</v>
      </c>
      <c r="M476" s="221" t="s">
        <v>85</v>
      </c>
      <c r="N476" s="66" t="s">
        <v>9060</v>
      </c>
      <c r="O476" s="66">
        <v>1083039302</v>
      </c>
      <c r="P476" s="65">
        <v>27</v>
      </c>
      <c r="Q476" s="78">
        <v>45670</v>
      </c>
      <c r="R476" s="66">
        <v>2494141000</v>
      </c>
      <c r="S476" s="78">
        <v>45701</v>
      </c>
      <c r="T476" s="68">
        <v>9000000</v>
      </c>
      <c r="U476" s="65" t="s">
        <v>87</v>
      </c>
      <c r="V476" s="68">
        <v>85467461</v>
      </c>
      <c r="W476" s="67" t="s">
        <v>9510</v>
      </c>
      <c r="X476" s="70">
        <v>45701</v>
      </c>
      <c r="Y476" s="70">
        <v>45701</v>
      </c>
      <c r="Z476" s="70" t="s">
        <v>89</v>
      </c>
      <c r="AA476" s="70">
        <v>45808</v>
      </c>
      <c r="AB476" s="49">
        <f t="shared" si="35"/>
        <v>107</v>
      </c>
      <c r="AC476" s="65">
        <v>2</v>
      </c>
      <c r="AD476" s="424">
        <v>1125000</v>
      </c>
      <c r="AE476" s="65">
        <v>1</v>
      </c>
      <c r="AF476" s="78">
        <v>45823</v>
      </c>
      <c r="AG476" s="49">
        <f t="shared" si="36"/>
        <v>15</v>
      </c>
      <c r="AH476" s="65">
        <v>0</v>
      </c>
      <c r="AI476" s="68">
        <v>0</v>
      </c>
      <c r="AJ476" s="65" t="s">
        <v>89</v>
      </c>
      <c r="AK476" s="78" t="s">
        <v>89</v>
      </c>
      <c r="AL476" s="65">
        <v>0</v>
      </c>
      <c r="AM476" s="78" t="s">
        <v>89</v>
      </c>
      <c r="AN476" s="78" t="s">
        <v>89</v>
      </c>
      <c r="AO476" s="78" t="s">
        <v>89</v>
      </c>
      <c r="AP476" s="49">
        <f t="shared" si="37"/>
        <v>0</v>
      </c>
      <c r="AQ476" s="49">
        <f>+L476+AD476-AI476</f>
        <v>10125000</v>
      </c>
      <c r="AR476" s="65" t="s">
        <v>87</v>
      </c>
      <c r="AS476" s="68">
        <v>9000000</v>
      </c>
      <c r="AT476" s="65" t="s">
        <v>90</v>
      </c>
      <c r="AU476" s="68">
        <v>0</v>
      </c>
      <c r="AV476" s="75" t="s">
        <v>89</v>
      </c>
      <c r="AW476" s="423">
        <v>10125000</v>
      </c>
      <c r="AX476" s="79">
        <f t="shared" si="38"/>
        <v>0</v>
      </c>
      <c r="AY476" s="223">
        <f t="shared" si="39"/>
        <v>1</v>
      </c>
      <c r="AZ476" s="74">
        <v>1</v>
      </c>
      <c r="BA476" s="75" t="s">
        <v>89</v>
      </c>
      <c r="BB476" s="65" t="s">
        <v>103</v>
      </c>
      <c r="BC476" s="66" t="s">
        <v>12581</v>
      </c>
      <c r="BD476" s="221" t="s">
        <v>87</v>
      </c>
      <c r="BE476" s="221" t="s">
        <v>87</v>
      </c>
    </row>
    <row r="477" spans="2:57" x14ac:dyDescent="0.25">
      <c r="B477" s="221">
        <v>2025</v>
      </c>
      <c r="C477" s="221">
        <v>891780111</v>
      </c>
      <c r="D477" s="221" t="s">
        <v>78</v>
      </c>
      <c r="E477" s="65" t="s">
        <v>12580</v>
      </c>
      <c r="F477" s="65" t="s">
        <v>12579</v>
      </c>
      <c r="G477" s="306">
        <v>0</v>
      </c>
      <c r="H477" s="65" t="s">
        <v>81</v>
      </c>
      <c r="I477" s="221" t="s">
        <v>82</v>
      </c>
      <c r="J477" s="220" t="s">
        <v>83</v>
      </c>
      <c r="K477" s="66" t="s">
        <v>12578</v>
      </c>
      <c r="L477" s="68">
        <v>15148000</v>
      </c>
      <c r="M477" s="221" t="s">
        <v>85</v>
      </c>
      <c r="N477" s="66" t="s">
        <v>9775</v>
      </c>
      <c r="O477" s="66">
        <v>1082934147</v>
      </c>
      <c r="P477" s="65">
        <v>28</v>
      </c>
      <c r="Q477" s="78">
        <v>45670</v>
      </c>
      <c r="R477" s="66">
        <v>5573604000</v>
      </c>
      <c r="S477" s="78">
        <v>45701</v>
      </c>
      <c r="T477" s="68">
        <v>15148000</v>
      </c>
      <c r="U477" s="65" t="s">
        <v>87</v>
      </c>
      <c r="V477" s="68">
        <v>12560219</v>
      </c>
      <c r="W477" s="67" t="s">
        <v>8530</v>
      </c>
      <c r="X477" s="70">
        <v>45701</v>
      </c>
      <c r="Y477" s="70">
        <v>45701</v>
      </c>
      <c r="Z477" s="70" t="s">
        <v>89</v>
      </c>
      <c r="AA477" s="70">
        <v>45808</v>
      </c>
      <c r="AB477" s="49">
        <f t="shared" si="35"/>
        <v>107</v>
      </c>
      <c r="AC477" s="65">
        <v>2</v>
      </c>
      <c r="AD477" s="424">
        <v>3787000</v>
      </c>
      <c r="AE477" s="65">
        <v>1</v>
      </c>
      <c r="AF477" s="78">
        <v>45838</v>
      </c>
      <c r="AG477" s="49">
        <f t="shared" si="36"/>
        <v>30</v>
      </c>
      <c r="AH477" s="65">
        <v>0</v>
      </c>
      <c r="AI477" s="68">
        <v>0</v>
      </c>
      <c r="AJ477" s="65" t="s">
        <v>89</v>
      </c>
      <c r="AK477" s="78" t="s">
        <v>89</v>
      </c>
      <c r="AL477" s="65">
        <v>0</v>
      </c>
      <c r="AM477" s="78" t="s">
        <v>89</v>
      </c>
      <c r="AN477" s="78" t="s">
        <v>89</v>
      </c>
      <c r="AO477" s="78" t="s">
        <v>89</v>
      </c>
      <c r="AP477" s="49">
        <f t="shared" si="37"/>
        <v>0</v>
      </c>
      <c r="AQ477" s="49">
        <f>+L477+AD477-AI477</f>
        <v>18935000</v>
      </c>
      <c r="AR477" s="65" t="s">
        <v>87</v>
      </c>
      <c r="AS477" s="68">
        <v>15148000</v>
      </c>
      <c r="AT477" s="65" t="s">
        <v>90</v>
      </c>
      <c r="AU477" s="68">
        <v>0</v>
      </c>
      <c r="AV477" s="75" t="s">
        <v>89</v>
      </c>
      <c r="AW477" s="423">
        <v>18935000</v>
      </c>
      <c r="AX477" s="79">
        <f t="shared" si="38"/>
        <v>0</v>
      </c>
      <c r="AY477" s="223">
        <f t="shared" si="39"/>
        <v>1</v>
      </c>
      <c r="AZ477" s="74">
        <v>1</v>
      </c>
      <c r="BA477" s="75" t="s">
        <v>89</v>
      </c>
      <c r="BB477" s="65" t="s">
        <v>103</v>
      </c>
      <c r="BC477" s="66" t="s">
        <v>12577</v>
      </c>
      <c r="BD477" s="221" t="s">
        <v>87</v>
      </c>
      <c r="BE477" s="221" t="s">
        <v>87</v>
      </c>
    </row>
    <row r="478" spans="2:57" x14ac:dyDescent="0.25">
      <c r="B478" s="221">
        <v>2025</v>
      </c>
      <c r="C478" s="221">
        <v>891780111</v>
      </c>
      <c r="D478" s="221" t="s">
        <v>78</v>
      </c>
      <c r="E478" s="65" t="s">
        <v>12576</v>
      </c>
      <c r="F478" s="65" t="s">
        <v>12575</v>
      </c>
      <c r="G478" s="306">
        <v>0</v>
      </c>
      <c r="H478" s="65" t="s">
        <v>81</v>
      </c>
      <c r="I478" s="221" t="s">
        <v>82</v>
      </c>
      <c r="J478" s="220" t="s">
        <v>83</v>
      </c>
      <c r="K478" s="66" t="s">
        <v>12574</v>
      </c>
      <c r="L478" s="68">
        <v>10600000</v>
      </c>
      <c r="M478" s="221" t="s">
        <v>85</v>
      </c>
      <c r="N478" s="66" t="s">
        <v>8505</v>
      </c>
      <c r="O478" s="66">
        <v>1235240254</v>
      </c>
      <c r="P478" s="65">
        <v>27</v>
      </c>
      <c r="Q478" s="78">
        <v>45670</v>
      </c>
      <c r="R478" s="66">
        <v>2494141000</v>
      </c>
      <c r="S478" s="78">
        <v>45701</v>
      </c>
      <c r="T478" s="68">
        <v>10600000</v>
      </c>
      <c r="U478" s="65" t="s">
        <v>87</v>
      </c>
      <c r="V478" s="68">
        <v>85152695</v>
      </c>
      <c r="W478" s="67" t="s">
        <v>8504</v>
      </c>
      <c r="X478" s="70">
        <v>45701</v>
      </c>
      <c r="Y478" s="70">
        <v>45701</v>
      </c>
      <c r="Z478" s="70" t="s">
        <v>89</v>
      </c>
      <c r="AA478" s="70">
        <v>45808</v>
      </c>
      <c r="AB478" s="49">
        <f t="shared" si="35"/>
        <v>107</v>
      </c>
      <c r="AC478" s="65">
        <v>0</v>
      </c>
      <c r="AD478" s="424">
        <v>0</v>
      </c>
      <c r="AE478" s="65">
        <v>0</v>
      </c>
      <c r="AF478" s="78" t="s">
        <v>89</v>
      </c>
      <c r="AG478" s="49">
        <f t="shared" si="36"/>
        <v>0</v>
      </c>
      <c r="AH478" s="65">
        <v>0</v>
      </c>
      <c r="AI478" s="68">
        <v>0</v>
      </c>
      <c r="AJ478" s="65" t="s">
        <v>89</v>
      </c>
      <c r="AK478" s="78" t="s">
        <v>89</v>
      </c>
      <c r="AL478" s="65">
        <v>0</v>
      </c>
      <c r="AM478" s="78" t="s">
        <v>89</v>
      </c>
      <c r="AN478" s="78" t="s">
        <v>89</v>
      </c>
      <c r="AO478" s="78" t="s">
        <v>89</v>
      </c>
      <c r="AP478" s="49">
        <f t="shared" si="37"/>
        <v>0</v>
      </c>
      <c r="AQ478" s="49">
        <f>+L478+AD478-AI478</f>
        <v>10600000</v>
      </c>
      <c r="AR478" s="65" t="s">
        <v>87</v>
      </c>
      <c r="AS478" s="68">
        <v>10600000</v>
      </c>
      <c r="AT478" s="65" t="s">
        <v>90</v>
      </c>
      <c r="AU478" s="68">
        <v>0</v>
      </c>
      <c r="AV478" s="75" t="s">
        <v>89</v>
      </c>
      <c r="AW478" s="423">
        <v>10600000</v>
      </c>
      <c r="AX478" s="79">
        <f t="shared" si="38"/>
        <v>0</v>
      </c>
      <c r="AY478" s="223">
        <f t="shared" si="39"/>
        <v>1</v>
      </c>
      <c r="AZ478" s="74">
        <v>1</v>
      </c>
      <c r="BA478" s="75" t="s">
        <v>89</v>
      </c>
      <c r="BB478" s="65" t="s">
        <v>103</v>
      </c>
      <c r="BC478" s="66" t="s">
        <v>12573</v>
      </c>
      <c r="BD478" s="221" t="s">
        <v>87</v>
      </c>
      <c r="BE478" s="221" t="s">
        <v>87</v>
      </c>
    </row>
    <row r="479" spans="2:57" x14ac:dyDescent="0.25">
      <c r="B479" s="221">
        <v>2025</v>
      </c>
      <c r="C479" s="221">
        <v>891780111</v>
      </c>
      <c r="D479" s="221" t="s">
        <v>78</v>
      </c>
      <c r="E479" s="65" t="s">
        <v>12572</v>
      </c>
      <c r="F479" s="65" t="s">
        <v>12571</v>
      </c>
      <c r="G479" s="306">
        <v>0</v>
      </c>
      <c r="H479" s="65" t="s">
        <v>81</v>
      </c>
      <c r="I479" s="221" t="s">
        <v>82</v>
      </c>
      <c r="J479" s="220" t="s">
        <v>83</v>
      </c>
      <c r="K479" s="66" t="s">
        <v>12244</v>
      </c>
      <c r="L479" s="68">
        <v>12846400</v>
      </c>
      <c r="M479" s="221" t="s">
        <v>85</v>
      </c>
      <c r="N479" s="66" t="s">
        <v>10010</v>
      </c>
      <c r="O479" s="66">
        <v>1082905242</v>
      </c>
      <c r="P479" s="65">
        <v>28</v>
      </c>
      <c r="Q479" s="78">
        <v>45670</v>
      </c>
      <c r="R479" s="66">
        <v>5573604000</v>
      </c>
      <c r="S479" s="78">
        <v>45701</v>
      </c>
      <c r="T479" s="68">
        <v>12846400</v>
      </c>
      <c r="U479" s="65" t="s">
        <v>87</v>
      </c>
      <c r="V479" s="68">
        <v>1082889541</v>
      </c>
      <c r="W479" s="67" t="s">
        <v>1852</v>
      </c>
      <c r="X479" s="70">
        <v>45701</v>
      </c>
      <c r="Y479" s="70">
        <v>45701</v>
      </c>
      <c r="Z479" s="70" t="s">
        <v>89</v>
      </c>
      <c r="AA479" s="70">
        <v>45808</v>
      </c>
      <c r="AB479" s="49">
        <f t="shared" si="35"/>
        <v>107</v>
      </c>
      <c r="AC479" s="65">
        <v>2</v>
      </c>
      <c r="AD479" s="424">
        <v>3472000</v>
      </c>
      <c r="AE479" s="65">
        <v>1</v>
      </c>
      <c r="AF479" s="78">
        <v>45838</v>
      </c>
      <c r="AG479" s="49">
        <f t="shared" si="36"/>
        <v>30</v>
      </c>
      <c r="AH479" s="65">
        <v>0</v>
      </c>
      <c r="AI479" s="68">
        <v>0</v>
      </c>
      <c r="AJ479" s="65" t="s">
        <v>89</v>
      </c>
      <c r="AK479" s="78" t="s">
        <v>89</v>
      </c>
      <c r="AL479" s="65">
        <v>0</v>
      </c>
      <c r="AM479" s="78" t="s">
        <v>89</v>
      </c>
      <c r="AN479" s="78" t="s">
        <v>89</v>
      </c>
      <c r="AO479" s="78" t="s">
        <v>89</v>
      </c>
      <c r="AP479" s="49">
        <f t="shared" si="37"/>
        <v>0</v>
      </c>
      <c r="AQ479" s="49">
        <f>+L479+AD479-AI479</f>
        <v>16318400</v>
      </c>
      <c r="AR479" s="65" t="s">
        <v>87</v>
      </c>
      <c r="AS479" s="68">
        <v>12846400</v>
      </c>
      <c r="AT479" s="65" t="s">
        <v>90</v>
      </c>
      <c r="AU479" s="68">
        <v>0</v>
      </c>
      <c r="AV479" s="75" t="s">
        <v>89</v>
      </c>
      <c r="AW479" s="423">
        <v>16318400</v>
      </c>
      <c r="AX479" s="79">
        <f t="shared" si="38"/>
        <v>0</v>
      </c>
      <c r="AY479" s="223">
        <f t="shared" si="39"/>
        <v>1</v>
      </c>
      <c r="AZ479" s="74">
        <v>1</v>
      </c>
      <c r="BA479" s="75" t="s">
        <v>89</v>
      </c>
      <c r="BB479" s="65" t="s">
        <v>103</v>
      </c>
      <c r="BC479" s="66" t="s">
        <v>12570</v>
      </c>
      <c r="BD479" s="221" t="s">
        <v>87</v>
      </c>
      <c r="BE479" s="221" t="s">
        <v>87</v>
      </c>
    </row>
    <row r="480" spans="2:57" x14ac:dyDescent="0.25">
      <c r="B480" s="221">
        <v>2025</v>
      </c>
      <c r="C480" s="221">
        <v>891780111</v>
      </c>
      <c r="D480" s="221" t="s">
        <v>78</v>
      </c>
      <c r="E480" s="65" t="s">
        <v>12569</v>
      </c>
      <c r="F480" s="65" t="s">
        <v>12568</v>
      </c>
      <c r="G480" s="306">
        <v>0</v>
      </c>
      <c r="H480" s="65" t="s">
        <v>81</v>
      </c>
      <c r="I480" s="221" t="s">
        <v>82</v>
      </c>
      <c r="J480" s="220" t="s">
        <v>83</v>
      </c>
      <c r="K480" s="66" t="s">
        <v>12109</v>
      </c>
      <c r="L480" s="68">
        <v>8700000</v>
      </c>
      <c r="M480" s="221" t="s">
        <v>85</v>
      </c>
      <c r="N480" s="66" t="s">
        <v>9088</v>
      </c>
      <c r="O480" s="66">
        <v>1221970331</v>
      </c>
      <c r="P480" s="65">
        <v>27</v>
      </c>
      <c r="Q480" s="78">
        <v>45670</v>
      </c>
      <c r="R480" s="66">
        <v>2494141000</v>
      </c>
      <c r="S480" s="78">
        <v>45701</v>
      </c>
      <c r="T480" s="68">
        <v>8700000</v>
      </c>
      <c r="U480" s="65" t="s">
        <v>87</v>
      </c>
      <c r="V480" s="68">
        <v>7633817</v>
      </c>
      <c r="W480" s="67" t="s">
        <v>8803</v>
      </c>
      <c r="X480" s="70">
        <v>45701</v>
      </c>
      <c r="Y480" s="70">
        <v>45701</v>
      </c>
      <c r="Z480" s="70" t="s">
        <v>89</v>
      </c>
      <c r="AA480" s="70">
        <v>45808</v>
      </c>
      <c r="AB480" s="49">
        <f t="shared" si="35"/>
        <v>107</v>
      </c>
      <c r="AC480" s="65">
        <v>2</v>
      </c>
      <c r="AD480" s="424">
        <v>1125000</v>
      </c>
      <c r="AE480" s="65">
        <v>1</v>
      </c>
      <c r="AF480" s="78">
        <v>45823</v>
      </c>
      <c r="AG480" s="49">
        <f t="shared" si="36"/>
        <v>15</v>
      </c>
      <c r="AH480" s="65">
        <v>0</v>
      </c>
      <c r="AI480" s="68">
        <v>0</v>
      </c>
      <c r="AJ480" s="65" t="s">
        <v>89</v>
      </c>
      <c r="AK480" s="78" t="s">
        <v>89</v>
      </c>
      <c r="AL480" s="65">
        <v>0</v>
      </c>
      <c r="AM480" s="78" t="s">
        <v>89</v>
      </c>
      <c r="AN480" s="78" t="s">
        <v>89</v>
      </c>
      <c r="AO480" s="78" t="s">
        <v>89</v>
      </c>
      <c r="AP480" s="49">
        <f t="shared" si="37"/>
        <v>0</v>
      </c>
      <c r="AQ480" s="49">
        <f>+L480+AD480-AI480</f>
        <v>9825000</v>
      </c>
      <c r="AR480" s="65" t="s">
        <v>87</v>
      </c>
      <c r="AS480" s="68">
        <v>8700000</v>
      </c>
      <c r="AT480" s="65" t="s">
        <v>90</v>
      </c>
      <c r="AU480" s="68">
        <v>0</v>
      </c>
      <c r="AV480" s="75" t="s">
        <v>89</v>
      </c>
      <c r="AW480" s="423">
        <v>9825000</v>
      </c>
      <c r="AX480" s="79">
        <f t="shared" si="38"/>
        <v>0</v>
      </c>
      <c r="AY480" s="223">
        <f t="shared" si="39"/>
        <v>1</v>
      </c>
      <c r="AZ480" s="74">
        <v>1</v>
      </c>
      <c r="BA480" s="75" t="s">
        <v>89</v>
      </c>
      <c r="BB480" s="65" t="s">
        <v>103</v>
      </c>
      <c r="BC480" s="66" t="s">
        <v>12567</v>
      </c>
      <c r="BD480" s="221" t="s">
        <v>87</v>
      </c>
      <c r="BE480" s="221" t="s">
        <v>87</v>
      </c>
    </row>
    <row r="481" spans="2:57" x14ac:dyDescent="0.25">
      <c r="B481" s="221">
        <v>2025</v>
      </c>
      <c r="C481" s="221">
        <v>891780111</v>
      </c>
      <c r="D481" s="221" t="s">
        <v>78</v>
      </c>
      <c r="E481" s="65" t="s">
        <v>12566</v>
      </c>
      <c r="F481" s="65" t="s">
        <v>12565</v>
      </c>
      <c r="G481" s="306">
        <v>0</v>
      </c>
      <c r="H481" s="65" t="s">
        <v>81</v>
      </c>
      <c r="I481" s="221" t="s">
        <v>82</v>
      </c>
      <c r="J481" s="220" t="s">
        <v>83</v>
      </c>
      <c r="K481" s="66" t="s">
        <v>12564</v>
      </c>
      <c r="L481" s="68">
        <v>12624000</v>
      </c>
      <c r="M481" s="221" t="s">
        <v>85</v>
      </c>
      <c r="N481" s="66" t="s">
        <v>9162</v>
      </c>
      <c r="O481" s="66">
        <v>1083024033</v>
      </c>
      <c r="P481" s="65">
        <v>28</v>
      </c>
      <c r="Q481" s="78">
        <v>45670</v>
      </c>
      <c r="R481" s="66">
        <v>5573604000</v>
      </c>
      <c r="S481" s="78">
        <v>45701</v>
      </c>
      <c r="T481" s="68">
        <v>12624000</v>
      </c>
      <c r="U481" s="65" t="s">
        <v>87</v>
      </c>
      <c r="V481" s="68">
        <v>36557666</v>
      </c>
      <c r="W481" s="67" t="s">
        <v>8339</v>
      </c>
      <c r="X481" s="70">
        <v>45701</v>
      </c>
      <c r="Y481" s="70">
        <v>45701</v>
      </c>
      <c r="Z481" s="70" t="s">
        <v>89</v>
      </c>
      <c r="AA481" s="70">
        <v>45808</v>
      </c>
      <c r="AB481" s="49">
        <f t="shared" si="35"/>
        <v>107</v>
      </c>
      <c r="AC481" s="65">
        <v>2</v>
      </c>
      <c r="AD481" s="424">
        <v>3156000</v>
      </c>
      <c r="AE481" s="65">
        <v>1</v>
      </c>
      <c r="AF481" s="78">
        <v>45838</v>
      </c>
      <c r="AG481" s="49">
        <f t="shared" si="36"/>
        <v>30</v>
      </c>
      <c r="AH481" s="65">
        <v>0</v>
      </c>
      <c r="AI481" s="68">
        <v>0</v>
      </c>
      <c r="AJ481" s="65" t="s">
        <v>89</v>
      </c>
      <c r="AK481" s="78" t="s">
        <v>89</v>
      </c>
      <c r="AL481" s="65">
        <v>0</v>
      </c>
      <c r="AM481" s="78" t="s">
        <v>89</v>
      </c>
      <c r="AN481" s="78" t="s">
        <v>89</v>
      </c>
      <c r="AO481" s="78" t="s">
        <v>89</v>
      </c>
      <c r="AP481" s="49">
        <f t="shared" si="37"/>
        <v>0</v>
      </c>
      <c r="AQ481" s="49">
        <f>+L481+AD481-AI481</f>
        <v>15780000</v>
      </c>
      <c r="AR481" s="65" t="s">
        <v>87</v>
      </c>
      <c r="AS481" s="68">
        <v>12624000</v>
      </c>
      <c r="AT481" s="65" t="s">
        <v>90</v>
      </c>
      <c r="AU481" s="68">
        <v>0</v>
      </c>
      <c r="AV481" s="75" t="s">
        <v>89</v>
      </c>
      <c r="AW481" s="423">
        <v>15780000</v>
      </c>
      <c r="AX481" s="79">
        <f t="shared" si="38"/>
        <v>0</v>
      </c>
      <c r="AY481" s="223">
        <f t="shared" si="39"/>
        <v>1</v>
      </c>
      <c r="AZ481" s="74">
        <v>1</v>
      </c>
      <c r="BA481" s="75" t="s">
        <v>89</v>
      </c>
      <c r="BB481" s="65" t="s">
        <v>103</v>
      </c>
      <c r="BC481" s="66" t="s">
        <v>12563</v>
      </c>
      <c r="BD481" s="221" t="s">
        <v>87</v>
      </c>
      <c r="BE481" s="221" t="s">
        <v>87</v>
      </c>
    </row>
    <row r="482" spans="2:57" x14ac:dyDescent="0.25">
      <c r="B482" s="221">
        <v>2025</v>
      </c>
      <c r="C482" s="221">
        <v>891780111</v>
      </c>
      <c r="D482" s="221" t="s">
        <v>78</v>
      </c>
      <c r="E482" s="65" t="s">
        <v>12562</v>
      </c>
      <c r="F482" s="65" t="s">
        <v>12561</v>
      </c>
      <c r="G482" s="306">
        <v>0</v>
      </c>
      <c r="H482" s="65" t="s">
        <v>81</v>
      </c>
      <c r="I482" s="221" t="s">
        <v>146</v>
      </c>
      <c r="J482" s="220" t="s">
        <v>83</v>
      </c>
      <c r="K482" s="66" t="s">
        <v>12560</v>
      </c>
      <c r="L482" s="68">
        <v>11040000</v>
      </c>
      <c r="M482" s="221" t="s">
        <v>85</v>
      </c>
      <c r="N482" s="66" t="s">
        <v>8525</v>
      </c>
      <c r="O482" s="66">
        <v>57296345</v>
      </c>
      <c r="P482" s="65">
        <v>323</v>
      </c>
      <c r="Q482" s="70">
        <v>45699</v>
      </c>
      <c r="R482" s="66">
        <v>22080000</v>
      </c>
      <c r="S482" s="78">
        <v>45701</v>
      </c>
      <c r="T482" s="68">
        <v>11040000</v>
      </c>
      <c r="U482" s="65" t="s">
        <v>87</v>
      </c>
      <c r="V482" s="68">
        <v>57461216</v>
      </c>
      <c r="W482" s="67" t="s">
        <v>8478</v>
      </c>
      <c r="X482" s="70">
        <v>45701</v>
      </c>
      <c r="Y482" s="70">
        <v>45701</v>
      </c>
      <c r="Z482" s="70" t="s">
        <v>89</v>
      </c>
      <c r="AA482" s="70">
        <v>45808</v>
      </c>
      <c r="AB482" s="49">
        <f t="shared" si="35"/>
        <v>107</v>
      </c>
      <c r="AC482" s="65">
        <v>2</v>
      </c>
      <c r="AD482" s="424">
        <v>1472000</v>
      </c>
      <c r="AE482" s="65">
        <v>1</v>
      </c>
      <c r="AF482" s="78">
        <v>45824</v>
      </c>
      <c r="AG482" s="49">
        <f t="shared" si="36"/>
        <v>16</v>
      </c>
      <c r="AH482" s="65">
        <v>0</v>
      </c>
      <c r="AI482" s="68">
        <v>0</v>
      </c>
      <c r="AJ482" s="65" t="s">
        <v>89</v>
      </c>
      <c r="AK482" s="78" t="s">
        <v>89</v>
      </c>
      <c r="AL482" s="65">
        <v>0</v>
      </c>
      <c r="AM482" s="78" t="s">
        <v>89</v>
      </c>
      <c r="AN482" s="78" t="s">
        <v>89</v>
      </c>
      <c r="AO482" s="78" t="s">
        <v>89</v>
      </c>
      <c r="AP482" s="49">
        <f t="shared" si="37"/>
        <v>0</v>
      </c>
      <c r="AQ482" s="49">
        <f>+L482+AD482-AI482</f>
        <v>12512000</v>
      </c>
      <c r="AR482" s="65" t="s">
        <v>87</v>
      </c>
      <c r="AS482" s="68">
        <v>11040000</v>
      </c>
      <c r="AT482" s="65" t="s">
        <v>90</v>
      </c>
      <c r="AU482" s="68">
        <v>0</v>
      </c>
      <c r="AV482" s="75" t="s">
        <v>89</v>
      </c>
      <c r="AW482" s="423">
        <v>12512000</v>
      </c>
      <c r="AX482" s="79">
        <f t="shared" si="38"/>
        <v>0</v>
      </c>
      <c r="AY482" s="223">
        <f t="shared" si="39"/>
        <v>1</v>
      </c>
      <c r="AZ482" s="74">
        <v>1</v>
      </c>
      <c r="BA482" s="75" t="s">
        <v>89</v>
      </c>
      <c r="BB482" s="65" t="s">
        <v>103</v>
      </c>
      <c r="BC482" s="66" t="s">
        <v>12559</v>
      </c>
      <c r="BD482" s="221" t="s">
        <v>87</v>
      </c>
      <c r="BE482" s="221" t="s">
        <v>87</v>
      </c>
    </row>
    <row r="483" spans="2:57" x14ac:dyDescent="0.25">
      <c r="B483" s="221">
        <v>2025</v>
      </c>
      <c r="C483" s="221">
        <v>891780111</v>
      </c>
      <c r="D483" s="221" t="s">
        <v>78</v>
      </c>
      <c r="E483" s="65" t="s">
        <v>12558</v>
      </c>
      <c r="F483" s="65" t="s">
        <v>12557</v>
      </c>
      <c r="G483" s="306">
        <v>0</v>
      </c>
      <c r="H483" s="65" t="s">
        <v>81</v>
      </c>
      <c r="I483" s="221" t="s">
        <v>82</v>
      </c>
      <c r="J483" s="220" t="s">
        <v>83</v>
      </c>
      <c r="K483" s="66" t="s">
        <v>12556</v>
      </c>
      <c r="L483" s="68">
        <v>10600000</v>
      </c>
      <c r="M483" s="221" t="s">
        <v>85</v>
      </c>
      <c r="N483" s="66" t="s">
        <v>10297</v>
      </c>
      <c r="O483" s="66">
        <v>57107014</v>
      </c>
      <c r="P483" s="65">
        <v>27</v>
      </c>
      <c r="Q483" s="78">
        <v>45670</v>
      </c>
      <c r="R483" s="66">
        <v>2494141000</v>
      </c>
      <c r="S483" s="78">
        <v>45701</v>
      </c>
      <c r="T483" s="68">
        <v>10600000</v>
      </c>
      <c r="U483" s="65" t="s">
        <v>87</v>
      </c>
      <c r="V483" s="68">
        <v>36669284</v>
      </c>
      <c r="W483" s="67" t="s">
        <v>1769</v>
      </c>
      <c r="X483" s="70">
        <v>45701</v>
      </c>
      <c r="Y483" s="70">
        <v>45701</v>
      </c>
      <c r="Z483" s="70" t="s">
        <v>89</v>
      </c>
      <c r="AA483" s="70">
        <v>45808</v>
      </c>
      <c r="AB483" s="49">
        <f t="shared" si="35"/>
        <v>107</v>
      </c>
      <c r="AC483" s="65">
        <v>2</v>
      </c>
      <c r="AD483" s="424">
        <v>2650000</v>
      </c>
      <c r="AE483" s="65">
        <v>1</v>
      </c>
      <c r="AF483" s="78">
        <v>45838</v>
      </c>
      <c r="AG483" s="49">
        <f t="shared" si="36"/>
        <v>30</v>
      </c>
      <c r="AH483" s="65">
        <v>0</v>
      </c>
      <c r="AI483" s="68">
        <v>0</v>
      </c>
      <c r="AJ483" s="65" t="s">
        <v>89</v>
      </c>
      <c r="AK483" s="78" t="s">
        <v>89</v>
      </c>
      <c r="AL483" s="65">
        <v>0</v>
      </c>
      <c r="AM483" s="78" t="s">
        <v>89</v>
      </c>
      <c r="AN483" s="78" t="s">
        <v>89</v>
      </c>
      <c r="AO483" s="78" t="s">
        <v>89</v>
      </c>
      <c r="AP483" s="49">
        <f t="shared" si="37"/>
        <v>0</v>
      </c>
      <c r="AQ483" s="49">
        <f>+L483+AD483-AI483</f>
        <v>13250000</v>
      </c>
      <c r="AR483" s="65" t="s">
        <v>87</v>
      </c>
      <c r="AS483" s="68">
        <v>10600000</v>
      </c>
      <c r="AT483" s="65" t="s">
        <v>90</v>
      </c>
      <c r="AU483" s="68">
        <v>0</v>
      </c>
      <c r="AV483" s="75" t="s">
        <v>89</v>
      </c>
      <c r="AW483" s="423">
        <v>13250000</v>
      </c>
      <c r="AX483" s="79">
        <f t="shared" si="38"/>
        <v>0</v>
      </c>
      <c r="AY483" s="223">
        <f t="shared" si="39"/>
        <v>1</v>
      </c>
      <c r="AZ483" s="74">
        <v>1</v>
      </c>
      <c r="BA483" s="75" t="s">
        <v>89</v>
      </c>
      <c r="BB483" s="65" t="s">
        <v>103</v>
      </c>
      <c r="BC483" s="66" t="s">
        <v>12555</v>
      </c>
      <c r="BD483" s="221" t="s">
        <v>87</v>
      </c>
      <c r="BE483" s="221" t="s">
        <v>87</v>
      </c>
    </row>
    <row r="484" spans="2:57" x14ac:dyDescent="0.25">
      <c r="B484" s="221">
        <v>2025</v>
      </c>
      <c r="C484" s="221">
        <v>891780111</v>
      </c>
      <c r="D484" s="221" t="s">
        <v>78</v>
      </c>
      <c r="E484" s="65" t="s">
        <v>12554</v>
      </c>
      <c r="F484" s="65" t="s">
        <v>12553</v>
      </c>
      <c r="G484" s="306">
        <v>0</v>
      </c>
      <c r="H484" s="65" t="s">
        <v>81</v>
      </c>
      <c r="I484" s="221" t="s">
        <v>82</v>
      </c>
      <c r="J484" s="220" t="s">
        <v>83</v>
      </c>
      <c r="K484" s="66" t="s">
        <v>9906</v>
      </c>
      <c r="L484" s="68">
        <v>9000000</v>
      </c>
      <c r="M484" s="221" t="s">
        <v>85</v>
      </c>
      <c r="N484" s="66" t="s">
        <v>10602</v>
      </c>
      <c r="O484" s="66">
        <v>36549178</v>
      </c>
      <c r="P484" s="65">
        <v>27</v>
      </c>
      <c r="Q484" s="78">
        <v>45670</v>
      </c>
      <c r="R484" s="66">
        <v>2494141000</v>
      </c>
      <c r="S484" s="78">
        <v>45701</v>
      </c>
      <c r="T484" s="68">
        <v>9000000</v>
      </c>
      <c r="U484" s="65" t="s">
        <v>87</v>
      </c>
      <c r="V484" s="68">
        <v>57444673</v>
      </c>
      <c r="W484" s="67" t="s">
        <v>8387</v>
      </c>
      <c r="X484" s="70">
        <v>45701</v>
      </c>
      <c r="Y484" s="70">
        <v>45701</v>
      </c>
      <c r="Z484" s="70" t="s">
        <v>89</v>
      </c>
      <c r="AA484" s="70">
        <v>45808</v>
      </c>
      <c r="AB484" s="49">
        <f t="shared" si="35"/>
        <v>107</v>
      </c>
      <c r="AC484" s="65">
        <v>2</v>
      </c>
      <c r="AD484" s="424">
        <v>2250000</v>
      </c>
      <c r="AE484" s="65">
        <v>1</v>
      </c>
      <c r="AF484" s="78">
        <v>45838</v>
      </c>
      <c r="AG484" s="49">
        <f t="shared" si="36"/>
        <v>30</v>
      </c>
      <c r="AH484" s="65">
        <v>0</v>
      </c>
      <c r="AI484" s="68">
        <v>0</v>
      </c>
      <c r="AJ484" s="65" t="s">
        <v>89</v>
      </c>
      <c r="AK484" s="78" t="s">
        <v>89</v>
      </c>
      <c r="AL484" s="65">
        <v>0</v>
      </c>
      <c r="AM484" s="78" t="s">
        <v>89</v>
      </c>
      <c r="AN484" s="78" t="s">
        <v>89</v>
      </c>
      <c r="AO484" s="78" t="s">
        <v>89</v>
      </c>
      <c r="AP484" s="49">
        <f t="shared" si="37"/>
        <v>0</v>
      </c>
      <c r="AQ484" s="49">
        <f>+L484+AD484-AI484</f>
        <v>11250000</v>
      </c>
      <c r="AR484" s="65" t="s">
        <v>87</v>
      </c>
      <c r="AS484" s="68">
        <v>9000000</v>
      </c>
      <c r="AT484" s="65" t="s">
        <v>90</v>
      </c>
      <c r="AU484" s="68">
        <v>0</v>
      </c>
      <c r="AV484" s="75" t="s">
        <v>89</v>
      </c>
      <c r="AW484" s="423">
        <v>11250000</v>
      </c>
      <c r="AX484" s="79">
        <f t="shared" si="38"/>
        <v>0</v>
      </c>
      <c r="AY484" s="223">
        <f t="shared" si="39"/>
        <v>1</v>
      </c>
      <c r="AZ484" s="74">
        <v>1</v>
      </c>
      <c r="BA484" s="75" t="s">
        <v>89</v>
      </c>
      <c r="BB484" s="65" t="s">
        <v>103</v>
      </c>
      <c r="BC484" s="66" t="s">
        <v>12552</v>
      </c>
      <c r="BD484" s="221" t="s">
        <v>87</v>
      </c>
      <c r="BE484" s="221" t="s">
        <v>87</v>
      </c>
    </row>
    <row r="485" spans="2:57" x14ac:dyDescent="0.25">
      <c r="B485" s="221">
        <v>2025</v>
      </c>
      <c r="C485" s="221">
        <v>891780111</v>
      </c>
      <c r="D485" s="221" t="s">
        <v>78</v>
      </c>
      <c r="E485" s="65" t="s">
        <v>12551</v>
      </c>
      <c r="F485" s="65" t="s">
        <v>12550</v>
      </c>
      <c r="G485" s="306">
        <v>0</v>
      </c>
      <c r="H485" s="65" t="s">
        <v>81</v>
      </c>
      <c r="I485" s="221" t="s">
        <v>82</v>
      </c>
      <c r="J485" s="220" t="s">
        <v>83</v>
      </c>
      <c r="K485" s="66" t="s">
        <v>9906</v>
      </c>
      <c r="L485" s="68">
        <v>9000000</v>
      </c>
      <c r="M485" s="221" t="s">
        <v>85</v>
      </c>
      <c r="N485" s="66" t="s">
        <v>9690</v>
      </c>
      <c r="O485" s="66">
        <v>57435172</v>
      </c>
      <c r="P485" s="65">
        <v>27</v>
      </c>
      <c r="Q485" s="78">
        <v>45670</v>
      </c>
      <c r="R485" s="66">
        <v>2494141000</v>
      </c>
      <c r="S485" s="78">
        <v>45701</v>
      </c>
      <c r="T485" s="68">
        <v>9000000</v>
      </c>
      <c r="U485" s="65" t="s">
        <v>87</v>
      </c>
      <c r="V485" s="68">
        <v>57444673</v>
      </c>
      <c r="W485" s="67" t="s">
        <v>8387</v>
      </c>
      <c r="X485" s="70">
        <v>45701</v>
      </c>
      <c r="Y485" s="70">
        <v>45701</v>
      </c>
      <c r="Z485" s="70" t="s">
        <v>89</v>
      </c>
      <c r="AA485" s="70">
        <v>45808</v>
      </c>
      <c r="AB485" s="49">
        <f t="shared" si="35"/>
        <v>107</v>
      </c>
      <c r="AC485" s="65">
        <v>2</v>
      </c>
      <c r="AD485" s="424">
        <v>2250000</v>
      </c>
      <c r="AE485" s="65">
        <v>1</v>
      </c>
      <c r="AF485" s="78">
        <v>45838</v>
      </c>
      <c r="AG485" s="49">
        <f t="shared" si="36"/>
        <v>30</v>
      </c>
      <c r="AH485" s="65">
        <v>0</v>
      </c>
      <c r="AI485" s="68">
        <v>0</v>
      </c>
      <c r="AJ485" s="65" t="s">
        <v>89</v>
      </c>
      <c r="AK485" s="78" t="s">
        <v>89</v>
      </c>
      <c r="AL485" s="65">
        <v>0</v>
      </c>
      <c r="AM485" s="78" t="s">
        <v>89</v>
      </c>
      <c r="AN485" s="78" t="s">
        <v>89</v>
      </c>
      <c r="AO485" s="78" t="s">
        <v>89</v>
      </c>
      <c r="AP485" s="49">
        <f t="shared" si="37"/>
        <v>0</v>
      </c>
      <c r="AQ485" s="49">
        <f>+L485+AD485-AI485</f>
        <v>11250000</v>
      </c>
      <c r="AR485" s="65" t="s">
        <v>87</v>
      </c>
      <c r="AS485" s="68">
        <v>9000000</v>
      </c>
      <c r="AT485" s="65" t="s">
        <v>90</v>
      </c>
      <c r="AU485" s="68">
        <v>0</v>
      </c>
      <c r="AV485" s="75" t="s">
        <v>89</v>
      </c>
      <c r="AW485" s="423">
        <v>11250000</v>
      </c>
      <c r="AX485" s="79">
        <f t="shared" si="38"/>
        <v>0</v>
      </c>
      <c r="AY485" s="223">
        <f t="shared" si="39"/>
        <v>1</v>
      </c>
      <c r="AZ485" s="74">
        <v>1</v>
      </c>
      <c r="BA485" s="75" t="s">
        <v>89</v>
      </c>
      <c r="BB485" s="65" t="s">
        <v>103</v>
      </c>
      <c r="BC485" s="66" t="s">
        <v>12549</v>
      </c>
      <c r="BD485" s="221" t="s">
        <v>87</v>
      </c>
      <c r="BE485" s="221" t="s">
        <v>87</v>
      </c>
    </row>
    <row r="486" spans="2:57" x14ac:dyDescent="0.25">
      <c r="B486" s="221">
        <v>2025</v>
      </c>
      <c r="C486" s="221">
        <v>891780111</v>
      </c>
      <c r="D486" s="221" t="s">
        <v>78</v>
      </c>
      <c r="E486" s="65" t="s">
        <v>12548</v>
      </c>
      <c r="F486" s="65" t="s">
        <v>12547</v>
      </c>
      <c r="G486" s="306">
        <v>0</v>
      </c>
      <c r="H486" s="65" t="s">
        <v>81</v>
      </c>
      <c r="I486" s="221" t="s">
        <v>82</v>
      </c>
      <c r="J486" s="220" t="s">
        <v>83</v>
      </c>
      <c r="K486" s="66" t="s">
        <v>12546</v>
      </c>
      <c r="L486" s="68">
        <v>12624000</v>
      </c>
      <c r="M486" s="221" t="s">
        <v>85</v>
      </c>
      <c r="N486" s="66" t="s">
        <v>9811</v>
      </c>
      <c r="O486" s="66">
        <v>1082915107</v>
      </c>
      <c r="P486" s="65">
        <v>28</v>
      </c>
      <c r="Q486" s="78">
        <v>45670</v>
      </c>
      <c r="R486" s="66">
        <v>5573604000</v>
      </c>
      <c r="S486" s="78">
        <v>45701</v>
      </c>
      <c r="T486" s="68">
        <v>12624000</v>
      </c>
      <c r="U486" s="65" t="s">
        <v>87</v>
      </c>
      <c r="V486" s="68">
        <v>30766322</v>
      </c>
      <c r="W486" s="67" t="s">
        <v>8552</v>
      </c>
      <c r="X486" s="70">
        <v>45701</v>
      </c>
      <c r="Y486" s="70">
        <v>45701</v>
      </c>
      <c r="Z486" s="70" t="s">
        <v>89</v>
      </c>
      <c r="AA486" s="70">
        <v>45808</v>
      </c>
      <c r="AB486" s="49">
        <f t="shared" si="35"/>
        <v>107</v>
      </c>
      <c r="AC486" s="65">
        <v>2</v>
      </c>
      <c r="AD486" s="424">
        <v>3156000</v>
      </c>
      <c r="AE486" s="65">
        <v>1</v>
      </c>
      <c r="AF486" s="78">
        <v>45838</v>
      </c>
      <c r="AG486" s="49">
        <f t="shared" si="36"/>
        <v>30</v>
      </c>
      <c r="AH486" s="65">
        <v>0</v>
      </c>
      <c r="AI486" s="68">
        <v>0</v>
      </c>
      <c r="AJ486" s="65" t="s">
        <v>89</v>
      </c>
      <c r="AK486" s="78" t="s">
        <v>89</v>
      </c>
      <c r="AL486" s="65">
        <v>0</v>
      </c>
      <c r="AM486" s="78" t="s">
        <v>89</v>
      </c>
      <c r="AN486" s="78" t="s">
        <v>89</v>
      </c>
      <c r="AO486" s="78" t="s">
        <v>89</v>
      </c>
      <c r="AP486" s="49">
        <f t="shared" si="37"/>
        <v>0</v>
      </c>
      <c r="AQ486" s="49">
        <f>+L486+AD486-AI486</f>
        <v>15780000</v>
      </c>
      <c r="AR486" s="65" t="s">
        <v>87</v>
      </c>
      <c r="AS486" s="68">
        <v>12624000</v>
      </c>
      <c r="AT486" s="65" t="s">
        <v>90</v>
      </c>
      <c r="AU486" s="68">
        <v>0</v>
      </c>
      <c r="AV486" s="75" t="s">
        <v>89</v>
      </c>
      <c r="AW486" s="423">
        <v>15780000</v>
      </c>
      <c r="AX486" s="79">
        <f t="shared" si="38"/>
        <v>0</v>
      </c>
      <c r="AY486" s="223">
        <f t="shared" si="39"/>
        <v>1</v>
      </c>
      <c r="AZ486" s="74">
        <v>1</v>
      </c>
      <c r="BA486" s="75" t="s">
        <v>89</v>
      </c>
      <c r="BB486" s="65" t="s">
        <v>103</v>
      </c>
      <c r="BC486" s="66" t="s">
        <v>12545</v>
      </c>
      <c r="BD486" s="221" t="s">
        <v>87</v>
      </c>
      <c r="BE486" s="221" t="s">
        <v>87</v>
      </c>
    </row>
    <row r="487" spans="2:57" x14ac:dyDescent="0.25">
      <c r="B487" s="221">
        <v>2025</v>
      </c>
      <c r="C487" s="221">
        <v>891780111</v>
      </c>
      <c r="D487" s="221" t="s">
        <v>78</v>
      </c>
      <c r="E487" s="65" t="s">
        <v>12544</v>
      </c>
      <c r="F487" s="65" t="s">
        <v>12543</v>
      </c>
      <c r="G487" s="306">
        <v>0</v>
      </c>
      <c r="H487" s="65" t="s">
        <v>81</v>
      </c>
      <c r="I487" s="221" t="s">
        <v>82</v>
      </c>
      <c r="J487" s="220" t="s">
        <v>83</v>
      </c>
      <c r="K487" s="66" t="s">
        <v>12542</v>
      </c>
      <c r="L487" s="68">
        <v>12624000</v>
      </c>
      <c r="M487" s="221" t="s">
        <v>85</v>
      </c>
      <c r="N487" s="66" t="s">
        <v>8986</v>
      </c>
      <c r="O487" s="66">
        <v>1103122639</v>
      </c>
      <c r="P487" s="65">
        <v>28</v>
      </c>
      <c r="Q487" s="78">
        <v>45670</v>
      </c>
      <c r="R487" s="66">
        <v>5573604000</v>
      </c>
      <c r="S487" s="78">
        <v>45701</v>
      </c>
      <c r="T487" s="68">
        <v>12624000</v>
      </c>
      <c r="U487" s="65" t="s">
        <v>87</v>
      </c>
      <c r="V487" s="68">
        <v>36557666</v>
      </c>
      <c r="W487" s="67" t="s">
        <v>8339</v>
      </c>
      <c r="X487" s="70">
        <v>45701</v>
      </c>
      <c r="Y487" s="70">
        <v>45701</v>
      </c>
      <c r="Z487" s="70" t="s">
        <v>89</v>
      </c>
      <c r="AA487" s="70">
        <v>45808</v>
      </c>
      <c r="AB487" s="49">
        <f t="shared" si="35"/>
        <v>107</v>
      </c>
      <c r="AC487" s="65">
        <v>2</v>
      </c>
      <c r="AD487" s="424">
        <v>3156000</v>
      </c>
      <c r="AE487" s="65">
        <v>1</v>
      </c>
      <c r="AF487" s="78">
        <v>45838</v>
      </c>
      <c r="AG487" s="49">
        <f t="shared" si="36"/>
        <v>30</v>
      </c>
      <c r="AH487" s="65">
        <v>0</v>
      </c>
      <c r="AI487" s="68">
        <v>0</v>
      </c>
      <c r="AJ487" s="65" t="s">
        <v>89</v>
      </c>
      <c r="AK487" s="78" t="s">
        <v>89</v>
      </c>
      <c r="AL487" s="65">
        <v>0</v>
      </c>
      <c r="AM487" s="78" t="s">
        <v>89</v>
      </c>
      <c r="AN487" s="78" t="s">
        <v>89</v>
      </c>
      <c r="AO487" s="78" t="s">
        <v>89</v>
      </c>
      <c r="AP487" s="49">
        <f t="shared" si="37"/>
        <v>0</v>
      </c>
      <c r="AQ487" s="49">
        <f>+L487+AD487-AI487</f>
        <v>15780000</v>
      </c>
      <c r="AR487" s="65" t="s">
        <v>87</v>
      </c>
      <c r="AS487" s="68">
        <v>12624000</v>
      </c>
      <c r="AT487" s="65" t="s">
        <v>90</v>
      </c>
      <c r="AU487" s="68">
        <v>0</v>
      </c>
      <c r="AV487" s="75" t="s">
        <v>89</v>
      </c>
      <c r="AW487" s="423">
        <v>15780000</v>
      </c>
      <c r="AX487" s="79">
        <f t="shared" si="38"/>
        <v>0</v>
      </c>
      <c r="AY487" s="223">
        <f t="shared" si="39"/>
        <v>1</v>
      </c>
      <c r="AZ487" s="74">
        <v>1</v>
      </c>
      <c r="BA487" s="75" t="s">
        <v>89</v>
      </c>
      <c r="BB487" s="65" t="s">
        <v>103</v>
      </c>
      <c r="BC487" s="66" t="s">
        <v>12541</v>
      </c>
      <c r="BD487" s="221" t="s">
        <v>87</v>
      </c>
      <c r="BE487" s="221" t="s">
        <v>87</v>
      </c>
    </row>
    <row r="488" spans="2:57" x14ac:dyDescent="0.25">
      <c r="B488" s="221">
        <v>2025</v>
      </c>
      <c r="C488" s="221">
        <v>891780111</v>
      </c>
      <c r="D488" s="221" t="s">
        <v>78</v>
      </c>
      <c r="E488" s="65" t="s">
        <v>12540</v>
      </c>
      <c r="F488" s="65" t="s">
        <v>12539</v>
      </c>
      <c r="G488" s="306">
        <v>0</v>
      </c>
      <c r="H488" s="65" t="s">
        <v>81</v>
      </c>
      <c r="I488" s="221" t="s">
        <v>82</v>
      </c>
      <c r="J488" s="220" t="s">
        <v>83</v>
      </c>
      <c r="K488" s="66" t="s">
        <v>12538</v>
      </c>
      <c r="L488" s="68">
        <v>11400000</v>
      </c>
      <c r="M488" s="221" t="s">
        <v>85</v>
      </c>
      <c r="N488" s="66" t="s">
        <v>9679</v>
      </c>
      <c r="O488" s="66">
        <v>1128149649</v>
      </c>
      <c r="P488" s="65">
        <v>28</v>
      </c>
      <c r="Q488" s="78">
        <v>45670</v>
      </c>
      <c r="R488" s="66">
        <v>5573604000</v>
      </c>
      <c r="S488" s="78">
        <v>45701</v>
      </c>
      <c r="T488" s="68">
        <v>11400000</v>
      </c>
      <c r="U488" s="65" t="s">
        <v>87</v>
      </c>
      <c r="V488" s="68">
        <v>57441846</v>
      </c>
      <c r="W488" s="67" t="s">
        <v>8628</v>
      </c>
      <c r="X488" s="70">
        <v>45701</v>
      </c>
      <c r="Y488" s="70">
        <v>45701</v>
      </c>
      <c r="Z488" s="70" t="s">
        <v>89</v>
      </c>
      <c r="AA488" s="70">
        <v>45808</v>
      </c>
      <c r="AB488" s="49">
        <f t="shared" si="35"/>
        <v>107</v>
      </c>
      <c r="AC488" s="65">
        <v>2</v>
      </c>
      <c r="AD488" s="424">
        <v>2850000</v>
      </c>
      <c r="AE488" s="65">
        <v>1</v>
      </c>
      <c r="AF488" s="78">
        <v>45838</v>
      </c>
      <c r="AG488" s="49">
        <f t="shared" si="36"/>
        <v>30</v>
      </c>
      <c r="AH488" s="65">
        <v>0</v>
      </c>
      <c r="AI488" s="68">
        <v>0</v>
      </c>
      <c r="AJ488" s="65" t="s">
        <v>89</v>
      </c>
      <c r="AK488" s="78" t="s">
        <v>89</v>
      </c>
      <c r="AL488" s="65">
        <v>0</v>
      </c>
      <c r="AM488" s="78" t="s">
        <v>89</v>
      </c>
      <c r="AN488" s="78" t="s">
        <v>89</v>
      </c>
      <c r="AO488" s="78" t="s">
        <v>89</v>
      </c>
      <c r="AP488" s="49">
        <f t="shared" si="37"/>
        <v>0</v>
      </c>
      <c r="AQ488" s="49">
        <f>+L488+AD488-AI488</f>
        <v>14250000</v>
      </c>
      <c r="AR488" s="65" t="s">
        <v>87</v>
      </c>
      <c r="AS488" s="68">
        <v>11400000</v>
      </c>
      <c r="AT488" s="65" t="s">
        <v>90</v>
      </c>
      <c r="AU488" s="68">
        <v>0</v>
      </c>
      <c r="AV488" s="75" t="s">
        <v>89</v>
      </c>
      <c r="AW488" s="423">
        <v>14250000</v>
      </c>
      <c r="AX488" s="79">
        <f t="shared" si="38"/>
        <v>0</v>
      </c>
      <c r="AY488" s="223">
        <f t="shared" si="39"/>
        <v>1</v>
      </c>
      <c r="AZ488" s="74">
        <v>1</v>
      </c>
      <c r="BA488" s="75" t="s">
        <v>89</v>
      </c>
      <c r="BB488" s="65" t="s">
        <v>103</v>
      </c>
      <c r="BC488" s="66" t="s">
        <v>12537</v>
      </c>
      <c r="BD488" s="221" t="s">
        <v>87</v>
      </c>
      <c r="BE488" s="221" t="s">
        <v>87</v>
      </c>
    </row>
    <row r="489" spans="2:57" x14ac:dyDescent="0.25">
      <c r="B489" s="221">
        <v>2025</v>
      </c>
      <c r="C489" s="221">
        <v>891780111</v>
      </c>
      <c r="D489" s="221" t="s">
        <v>78</v>
      </c>
      <c r="E489" s="65" t="s">
        <v>12536</v>
      </c>
      <c r="F489" s="65" t="s">
        <v>12535</v>
      </c>
      <c r="G489" s="306">
        <v>0</v>
      </c>
      <c r="H489" s="65" t="s">
        <v>81</v>
      </c>
      <c r="I489" s="221" t="s">
        <v>82</v>
      </c>
      <c r="J489" s="220" t="s">
        <v>83</v>
      </c>
      <c r="K489" s="66" t="s">
        <v>12534</v>
      </c>
      <c r="L489" s="68">
        <v>13888000</v>
      </c>
      <c r="M489" s="221" t="s">
        <v>85</v>
      </c>
      <c r="N489" s="66" t="s">
        <v>10959</v>
      </c>
      <c r="O489" s="66">
        <v>7601915</v>
      </c>
      <c r="P489" s="65">
        <v>28</v>
      </c>
      <c r="Q489" s="78">
        <v>45670</v>
      </c>
      <c r="R489" s="66">
        <v>5573604000</v>
      </c>
      <c r="S489" s="78">
        <v>45701</v>
      </c>
      <c r="T489" s="68">
        <v>13888000</v>
      </c>
      <c r="U489" s="65" t="s">
        <v>87</v>
      </c>
      <c r="V489" s="68">
        <v>39058006</v>
      </c>
      <c r="W489" s="67" t="s">
        <v>9585</v>
      </c>
      <c r="X489" s="70">
        <v>45701</v>
      </c>
      <c r="Y489" s="70">
        <v>45701</v>
      </c>
      <c r="Z489" s="70" t="s">
        <v>89</v>
      </c>
      <c r="AA489" s="70">
        <v>45808</v>
      </c>
      <c r="AB489" s="49">
        <f t="shared" si="35"/>
        <v>107</v>
      </c>
      <c r="AC489" s="65">
        <v>2</v>
      </c>
      <c r="AD489" s="424">
        <v>1736000</v>
      </c>
      <c r="AE489" s="65">
        <v>1</v>
      </c>
      <c r="AF489" s="78">
        <v>45823</v>
      </c>
      <c r="AG489" s="49">
        <f t="shared" si="36"/>
        <v>15</v>
      </c>
      <c r="AH489" s="65">
        <v>0</v>
      </c>
      <c r="AI489" s="68">
        <v>0</v>
      </c>
      <c r="AJ489" s="65" t="s">
        <v>89</v>
      </c>
      <c r="AK489" s="78" t="s">
        <v>89</v>
      </c>
      <c r="AL489" s="65">
        <v>0</v>
      </c>
      <c r="AM489" s="78" t="s">
        <v>89</v>
      </c>
      <c r="AN489" s="78" t="s">
        <v>89</v>
      </c>
      <c r="AO489" s="78" t="s">
        <v>89</v>
      </c>
      <c r="AP489" s="49">
        <f t="shared" si="37"/>
        <v>0</v>
      </c>
      <c r="AQ489" s="49">
        <f>+L489+AD489-AI489</f>
        <v>15624000</v>
      </c>
      <c r="AR489" s="65" t="s">
        <v>87</v>
      </c>
      <c r="AS489" s="68">
        <v>13888000</v>
      </c>
      <c r="AT489" s="65" t="s">
        <v>90</v>
      </c>
      <c r="AU489" s="68">
        <v>0</v>
      </c>
      <c r="AV489" s="75" t="s">
        <v>89</v>
      </c>
      <c r="AW489" s="423">
        <v>15624000</v>
      </c>
      <c r="AX489" s="79">
        <f t="shared" si="38"/>
        <v>0</v>
      </c>
      <c r="AY489" s="223">
        <f t="shared" si="39"/>
        <v>1</v>
      </c>
      <c r="AZ489" s="74">
        <v>1</v>
      </c>
      <c r="BA489" s="75" t="s">
        <v>89</v>
      </c>
      <c r="BB489" s="65" t="s">
        <v>103</v>
      </c>
      <c r="BC489" s="66" t="s">
        <v>12533</v>
      </c>
      <c r="BD489" s="221" t="s">
        <v>87</v>
      </c>
      <c r="BE489" s="221" t="s">
        <v>87</v>
      </c>
    </row>
    <row r="490" spans="2:57" x14ac:dyDescent="0.25">
      <c r="B490" s="221">
        <v>2025</v>
      </c>
      <c r="C490" s="221">
        <v>891780111</v>
      </c>
      <c r="D490" s="221" t="s">
        <v>78</v>
      </c>
      <c r="E490" s="65" t="s">
        <v>12532</v>
      </c>
      <c r="F490" s="65" t="s">
        <v>12531</v>
      </c>
      <c r="G490" s="306">
        <v>0</v>
      </c>
      <c r="H490" s="65" t="s">
        <v>81</v>
      </c>
      <c r="I490" s="221" t="s">
        <v>82</v>
      </c>
      <c r="J490" s="220" t="s">
        <v>83</v>
      </c>
      <c r="K490" s="66" t="s">
        <v>12530</v>
      </c>
      <c r="L490" s="68">
        <v>9000000</v>
      </c>
      <c r="M490" s="221" t="s">
        <v>85</v>
      </c>
      <c r="N490" s="66" t="s">
        <v>9362</v>
      </c>
      <c r="O490" s="66">
        <v>1093738292</v>
      </c>
      <c r="P490" s="65">
        <v>27</v>
      </c>
      <c r="Q490" s="78">
        <v>45670</v>
      </c>
      <c r="R490" s="66">
        <v>2494141000</v>
      </c>
      <c r="S490" s="78">
        <v>45701</v>
      </c>
      <c r="T490" s="68">
        <v>9000000</v>
      </c>
      <c r="U490" s="65" t="s">
        <v>87</v>
      </c>
      <c r="V490" s="68">
        <v>85459497</v>
      </c>
      <c r="W490" s="67" t="s">
        <v>540</v>
      </c>
      <c r="X490" s="70">
        <v>45701</v>
      </c>
      <c r="Y490" s="70">
        <v>45701</v>
      </c>
      <c r="Z490" s="70" t="s">
        <v>89</v>
      </c>
      <c r="AA490" s="70">
        <v>45808</v>
      </c>
      <c r="AB490" s="49">
        <f t="shared" si="35"/>
        <v>107</v>
      </c>
      <c r="AC490" s="65">
        <v>0</v>
      </c>
      <c r="AD490" s="424">
        <v>0</v>
      </c>
      <c r="AE490" s="65">
        <v>0</v>
      </c>
      <c r="AF490" s="78" t="s">
        <v>89</v>
      </c>
      <c r="AG490" s="49">
        <f t="shared" si="36"/>
        <v>0</v>
      </c>
      <c r="AH490" s="65">
        <v>0</v>
      </c>
      <c r="AI490" s="68">
        <v>0</v>
      </c>
      <c r="AJ490" s="65" t="s">
        <v>89</v>
      </c>
      <c r="AK490" s="78" t="s">
        <v>89</v>
      </c>
      <c r="AL490" s="65">
        <v>0</v>
      </c>
      <c r="AM490" s="78" t="s">
        <v>89</v>
      </c>
      <c r="AN490" s="78" t="s">
        <v>89</v>
      </c>
      <c r="AO490" s="78" t="s">
        <v>89</v>
      </c>
      <c r="AP490" s="49">
        <f t="shared" si="37"/>
        <v>0</v>
      </c>
      <c r="AQ490" s="49">
        <f>+L490+AD490-AI490</f>
        <v>9000000</v>
      </c>
      <c r="AR490" s="65" t="s">
        <v>87</v>
      </c>
      <c r="AS490" s="68">
        <v>9000000</v>
      </c>
      <c r="AT490" s="65" t="s">
        <v>90</v>
      </c>
      <c r="AU490" s="68">
        <v>0</v>
      </c>
      <c r="AV490" s="75" t="s">
        <v>89</v>
      </c>
      <c r="AW490" s="423">
        <v>9000000</v>
      </c>
      <c r="AX490" s="79">
        <f t="shared" si="38"/>
        <v>0</v>
      </c>
      <c r="AY490" s="223">
        <f t="shared" si="39"/>
        <v>1</v>
      </c>
      <c r="AZ490" s="74">
        <v>1</v>
      </c>
      <c r="BA490" s="75" t="s">
        <v>89</v>
      </c>
      <c r="BB490" s="65" t="s">
        <v>103</v>
      </c>
      <c r="BC490" s="66" t="s">
        <v>12529</v>
      </c>
      <c r="BD490" s="221" t="s">
        <v>87</v>
      </c>
      <c r="BE490" s="221" t="s">
        <v>87</v>
      </c>
    </row>
    <row r="491" spans="2:57" x14ac:dyDescent="0.25">
      <c r="B491" s="221">
        <v>2025</v>
      </c>
      <c r="C491" s="221">
        <v>891780111</v>
      </c>
      <c r="D491" s="221" t="s">
        <v>78</v>
      </c>
      <c r="E491" s="65" t="s">
        <v>12528</v>
      </c>
      <c r="F491" s="65" t="s">
        <v>12527</v>
      </c>
      <c r="G491" s="306">
        <v>0</v>
      </c>
      <c r="H491" s="65" t="s">
        <v>81</v>
      </c>
      <c r="I491" s="221" t="s">
        <v>82</v>
      </c>
      <c r="J491" s="220" t="s">
        <v>83</v>
      </c>
      <c r="K491" s="66" t="s">
        <v>12526</v>
      </c>
      <c r="L491" s="68">
        <v>9000000</v>
      </c>
      <c r="M491" s="221" t="s">
        <v>85</v>
      </c>
      <c r="N491" s="66" t="s">
        <v>9791</v>
      </c>
      <c r="O491" s="66">
        <v>1083039448</v>
      </c>
      <c r="P491" s="65">
        <v>27</v>
      </c>
      <c r="Q491" s="78">
        <v>45670</v>
      </c>
      <c r="R491" s="66">
        <v>2494141000</v>
      </c>
      <c r="S491" s="78">
        <v>45701</v>
      </c>
      <c r="T491" s="68">
        <v>9000000</v>
      </c>
      <c r="U491" s="65" t="s">
        <v>87</v>
      </c>
      <c r="V491" s="68">
        <v>85467461</v>
      </c>
      <c r="W491" s="67" t="s">
        <v>9510</v>
      </c>
      <c r="X491" s="70">
        <v>45701</v>
      </c>
      <c r="Y491" s="70">
        <v>45701</v>
      </c>
      <c r="Z491" s="70" t="s">
        <v>89</v>
      </c>
      <c r="AA491" s="70">
        <v>45808</v>
      </c>
      <c r="AB491" s="49">
        <f t="shared" si="35"/>
        <v>107</v>
      </c>
      <c r="AC491" s="65">
        <v>0</v>
      </c>
      <c r="AD491" s="424">
        <v>0</v>
      </c>
      <c r="AE491" s="65">
        <v>0</v>
      </c>
      <c r="AF491" s="78" t="s">
        <v>89</v>
      </c>
      <c r="AG491" s="49">
        <f t="shared" si="36"/>
        <v>0</v>
      </c>
      <c r="AH491" s="65">
        <v>1</v>
      </c>
      <c r="AI491" s="68">
        <v>5250000</v>
      </c>
      <c r="AJ491" s="70">
        <v>45736</v>
      </c>
      <c r="AK491" s="70">
        <v>45736</v>
      </c>
      <c r="AL491" s="65">
        <v>0</v>
      </c>
      <c r="AM491" s="78" t="s">
        <v>89</v>
      </c>
      <c r="AN491" s="78" t="s">
        <v>89</v>
      </c>
      <c r="AO491" s="78" t="s">
        <v>89</v>
      </c>
      <c r="AP491" s="49">
        <f t="shared" si="37"/>
        <v>0</v>
      </c>
      <c r="AQ491" s="49">
        <f>+L491+AD491-AI491</f>
        <v>3750000</v>
      </c>
      <c r="AR491" s="65" t="s">
        <v>87</v>
      </c>
      <c r="AS491" s="68">
        <v>9000000</v>
      </c>
      <c r="AT491" s="65" t="s">
        <v>90</v>
      </c>
      <c r="AU491" s="68">
        <v>0</v>
      </c>
      <c r="AV491" s="75" t="s">
        <v>89</v>
      </c>
      <c r="AW491" s="423">
        <v>3750000</v>
      </c>
      <c r="AX491" s="79">
        <f t="shared" si="38"/>
        <v>0</v>
      </c>
      <c r="AY491" s="223">
        <f t="shared" si="39"/>
        <v>1</v>
      </c>
      <c r="AZ491" s="74">
        <v>1</v>
      </c>
      <c r="BA491" s="78">
        <v>45779</v>
      </c>
      <c r="BB491" s="65" t="s">
        <v>150</v>
      </c>
      <c r="BC491" s="66" t="s">
        <v>12525</v>
      </c>
      <c r="BD491" s="221" t="s">
        <v>87</v>
      </c>
      <c r="BE491" s="221" t="s">
        <v>87</v>
      </c>
    </row>
    <row r="492" spans="2:57" x14ac:dyDescent="0.25">
      <c r="B492" s="221">
        <v>2025</v>
      </c>
      <c r="C492" s="221">
        <v>891780111</v>
      </c>
      <c r="D492" s="221" t="s">
        <v>78</v>
      </c>
      <c r="E492" s="65" t="s">
        <v>12524</v>
      </c>
      <c r="F492" s="65" t="s">
        <v>12523</v>
      </c>
      <c r="G492" s="306">
        <v>0</v>
      </c>
      <c r="H492" s="65" t="s">
        <v>81</v>
      </c>
      <c r="I492" s="221" t="s">
        <v>82</v>
      </c>
      <c r="J492" s="220" t="s">
        <v>83</v>
      </c>
      <c r="K492" s="66" t="s">
        <v>12259</v>
      </c>
      <c r="L492" s="68">
        <v>9805000</v>
      </c>
      <c r="M492" s="221" t="s">
        <v>85</v>
      </c>
      <c r="N492" s="66" t="s">
        <v>8700</v>
      </c>
      <c r="O492" s="66">
        <v>1083042479</v>
      </c>
      <c r="P492" s="65">
        <v>28</v>
      </c>
      <c r="Q492" s="78">
        <v>45670</v>
      </c>
      <c r="R492" s="66">
        <v>5573604000</v>
      </c>
      <c r="S492" s="78">
        <v>45701</v>
      </c>
      <c r="T492" s="68">
        <v>9805000</v>
      </c>
      <c r="U492" s="65" t="s">
        <v>87</v>
      </c>
      <c r="V492" s="68">
        <v>36557666</v>
      </c>
      <c r="W492" s="67" t="s">
        <v>8339</v>
      </c>
      <c r="X492" s="70">
        <v>45701</v>
      </c>
      <c r="Y492" s="70">
        <v>45701</v>
      </c>
      <c r="Z492" s="70" t="s">
        <v>89</v>
      </c>
      <c r="AA492" s="70">
        <v>45808</v>
      </c>
      <c r="AB492" s="49">
        <f t="shared" si="35"/>
        <v>107</v>
      </c>
      <c r="AC492" s="65">
        <v>2</v>
      </c>
      <c r="AD492" s="424">
        <v>2650000</v>
      </c>
      <c r="AE492" s="65">
        <v>1</v>
      </c>
      <c r="AF492" s="78">
        <v>45838</v>
      </c>
      <c r="AG492" s="49">
        <f t="shared" si="36"/>
        <v>30</v>
      </c>
      <c r="AH492" s="65">
        <v>0</v>
      </c>
      <c r="AI492" s="68">
        <v>0</v>
      </c>
      <c r="AJ492" s="65" t="s">
        <v>89</v>
      </c>
      <c r="AK492" s="78" t="s">
        <v>89</v>
      </c>
      <c r="AL492" s="65">
        <v>0</v>
      </c>
      <c r="AM492" s="78" t="s">
        <v>89</v>
      </c>
      <c r="AN492" s="78" t="s">
        <v>89</v>
      </c>
      <c r="AO492" s="78" t="s">
        <v>89</v>
      </c>
      <c r="AP492" s="49">
        <f t="shared" si="37"/>
        <v>0</v>
      </c>
      <c r="AQ492" s="49">
        <f>+L492+AD492-AI492</f>
        <v>12455000</v>
      </c>
      <c r="AR492" s="65" t="s">
        <v>87</v>
      </c>
      <c r="AS492" s="68">
        <v>9805000</v>
      </c>
      <c r="AT492" s="65" t="s">
        <v>90</v>
      </c>
      <c r="AU492" s="68">
        <v>0</v>
      </c>
      <c r="AV492" s="75" t="s">
        <v>89</v>
      </c>
      <c r="AW492" s="423">
        <v>12455000</v>
      </c>
      <c r="AX492" s="79">
        <f t="shared" si="38"/>
        <v>0</v>
      </c>
      <c r="AY492" s="223">
        <f t="shared" si="39"/>
        <v>1</v>
      </c>
      <c r="AZ492" s="74">
        <v>1</v>
      </c>
      <c r="BA492" s="75" t="s">
        <v>89</v>
      </c>
      <c r="BB492" s="65" t="s">
        <v>103</v>
      </c>
      <c r="BC492" s="66" t="s">
        <v>12522</v>
      </c>
      <c r="BD492" s="221" t="s">
        <v>87</v>
      </c>
      <c r="BE492" s="221" t="s">
        <v>87</v>
      </c>
    </row>
    <row r="493" spans="2:57" x14ac:dyDescent="0.25">
      <c r="B493" s="221">
        <v>2025</v>
      </c>
      <c r="C493" s="221">
        <v>891780111</v>
      </c>
      <c r="D493" s="221" t="s">
        <v>78</v>
      </c>
      <c r="E493" s="65" t="s">
        <v>12521</v>
      </c>
      <c r="F493" s="65" t="s">
        <v>12520</v>
      </c>
      <c r="G493" s="306">
        <v>0</v>
      </c>
      <c r="H493" s="65" t="s">
        <v>81</v>
      </c>
      <c r="I493" s="221" t="s">
        <v>82</v>
      </c>
      <c r="J493" s="220" t="s">
        <v>83</v>
      </c>
      <c r="K493" s="66" t="s">
        <v>12519</v>
      </c>
      <c r="L493" s="68">
        <v>9000000</v>
      </c>
      <c r="M493" s="221" t="s">
        <v>85</v>
      </c>
      <c r="N493" s="66" t="s">
        <v>9580</v>
      </c>
      <c r="O493" s="66">
        <v>36726629</v>
      </c>
      <c r="P493" s="65">
        <v>27</v>
      </c>
      <c r="Q493" s="78">
        <v>45670</v>
      </c>
      <c r="R493" s="66">
        <v>2494141000</v>
      </c>
      <c r="S493" s="78">
        <v>45701</v>
      </c>
      <c r="T493" s="68">
        <v>9000000</v>
      </c>
      <c r="U493" s="65" t="s">
        <v>87</v>
      </c>
      <c r="V493" s="68">
        <v>57441846</v>
      </c>
      <c r="W493" s="67" t="s">
        <v>8628</v>
      </c>
      <c r="X493" s="70">
        <v>45701</v>
      </c>
      <c r="Y493" s="70">
        <v>45701</v>
      </c>
      <c r="Z493" s="70" t="s">
        <v>89</v>
      </c>
      <c r="AA493" s="70">
        <v>45808</v>
      </c>
      <c r="AB493" s="49">
        <f t="shared" si="35"/>
        <v>107</v>
      </c>
      <c r="AC493" s="65">
        <v>2</v>
      </c>
      <c r="AD493" s="424">
        <v>2250000</v>
      </c>
      <c r="AE493" s="65">
        <v>1</v>
      </c>
      <c r="AF493" s="78">
        <v>45838</v>
      </c>
      <c r="AG493" s="49">
        <f t="shared" si="36"/>
        <v>30</v>
      </c>
      <c r="AH493" s="65">
        <v>0</v>
      </c>
      <c r="AI493" s="68">
        <v>0</v>
      </c>
      <c r="AJ493" s="65" t="s">
        <v>89</v>
      </c>
      <c r="AK493" s="78" t="s">
        <v>89</v>
      </c>
      <c r="AL493" s="65">
        <v>0</v>
      </c>
      <c r="AM493" s="78" t="s">
        <v>89</v>
      </c>
      <c r="AN493" s="78" t="s">
        <v>89</v>
      </c>
      <c r="AO493" s="78" t="s">
        <v>89</v>
      </c>
      <c r="AP493" s="49">
        <f t="shared" si="37"/>
        <v>0</v>
      </c>
      <c r="AQ493" s="49">
        <f>+L493+AD493-AI493</f>
        <v>11250000</v>
      </c>
      <c r="AR493" s="65" t="s">
        <v>87</v>
      </c>
      <c r="AS493" s="68">
        <v>9000000</v>
      </c>
      <c r="AT493" s="65" t="s">
        <v>90</v>
      </c>
      <c r="AU493" s="68">
        <v>0</v>
      </c>
      <c r="AV493" s="75" t="s">
        <v>89</v>
      </c>
      <c r="AW493" s="423">
        <v>11250000</v>
      </c>
      <c r="AX493" s="79">
        <f t="shared" si="38"/>
        <v>0</v>
      </c>
      <c r="AY493" s="223">
        <f t="shared" si="39"/>
        <v>1</v>
      </c>
      <c r="AZ493" s="74">
        <v>1</v>
      </c>
      <c r="BA493" s="75" t="s">
        <v>89</v>
      </c>
      <c r="BB493" s="65" t="s">
        <v>103</v>
      </c>
      <c r="BC493" s="66" t="s">
        <v>12518</v>
      </c>
      <c r="BD493" s="221" t="s">
        <v>87</v>
      </c>
      <c r="BE493" s="221" t="s">
        <v>87</v>
      </c>
    </row>
    <row r="494" spans="2:57" x14ac:dyDescent="0.25">
      <c r="B494" s="221">
        <v>2025</v>
      </c>
      <c r="C494" s="221">
        <v>891780111</v>
      </c>
      <c r="D494" s="221" t="s">
        <v>78</v>
      </c>
      <c r="E494" s="65" t="s">
        <v>12517</v>
      </c>
      <c r="F494" s="65" t="s">
        <v>12516</v>
      </c>
      <c r="G494" s="306">
        <v>0</v>
      </c>
      <c r="H494" s="65" t="s">
        <v>81</v>
      </c>
      <c r="I494" s="221" t="s">
        <v>82</v>
      </c>
      <c r="J494" s="220" t="s">
        <v>83</v>
      </c>
      <c r="K494" s="66" t="s">
        <v>12515</v>
      </c>
      <c r="L494" s="68">
        <v>11400000</v>
      </c>
      <c r="M494" s="221" t="s">
        <v>85</v>
      </c>
      <c r="N494" s="66" t="s">
        <v>9575</v>
      </c>
      <c r="O494" s="66">
        <v>49758019</v>
      </c>
      <c r="P494" s="65">
        <v>28</v>
      </c>
      <c r="Q494" s="78">
        <v>45670</v>
      </c>
      <c r="R494" s="66">
        <v>5573604000</v>
      </c>
      <c r="S494" s="78">
        <v>45701</v>
      </c>
      <c r="T494" s="68">
        <v>11400000</v>
      </c>
      <c r="U494" s="65" t="s">
        <v>87</v>
      </c>
      <c r="V494" s="68">
        <v>57441846</v>
      </c>
      <c r="W494" s="67" t="s">
        <v>8628</v>
      </c>
      <c r="X494" s="70">
        <v>45701</v>
      </c>
      <c r="Y494" s="70">
        <v>45701</v>
      </c>
      <c r="Z494" s="70" t="s">
        <v>89</v>
      </c>
      <c r="AA494" s="70">
        <v>45808</v>
      </c>
      <c r="AB494" s="49">
        <f t="shared" si="35"/>
        <v>107</v>
      </c>
      <c r="AC494" s="65">
        <v>2</v>
      </c>
      <c r="AD494" s="424">
        <v>2850000</v>
      </c>
      <c r="AE494" s="65">
        <v>1</v>
      </c>
      <c r="AF494" s="78">
        <v>45838</v>
      </c>
      <c r="AG494" s="49">
        <f t="shared" si="36"/>
        <v>30</v>
      </c>
      <c r="AH494" s="65">
        <v>0</v>
      </c>
      <c r="AI494" s="68">
        <v>0</v>
      </c>
      <c r="AJ494" s="65" t="s">
        <v>89</v>
      </c>
      <c r="AK494" s="78" t="s">
        <v>89</v>
      </c>
      <c r="AL494" s="65">
        <v>0</v>
      </c>
      <c r="AM494" s="78" t="s">
        <v>89</v>
      </c>
      <c r="AN494" s="78" t="s">
        <v>89</v>
      </c>
      <c r="AO494" s="78" t="s">
        <v>89</v>
      </c>
      <c r="AP494" s="49">
        <f t="shared" si="37"/>
        <v>0</v>
      </c>
      <c r="AQ494" s="49">
        <f>+L494+AD494-AI494</f>
        <v>14250000</v>
      </c>
      <c r="AR494" s="65" t="s">
        <v>87</v>
      </c>
      <c r="AS494" s="68">
        <v>11400000</v>
      </c>
      <c r="AT494" s="65" t="s">
        <v>90</v>
      </c>
      <c r="AU494" s="68">
        <v>0</v>
      </c>
      <c r="AV494" s="75" t="s">
        <v>89</v>
      </c>
      <c r="AW494" s="423">
        <v>14250000</v>
      </c>
      <c r="AX494" s="79">
        <f t="shared" si="38"/>
        <v>0</v>
      </c>
      <c r="AY494" s="223">
        <f t="shared" si="39"/>
        <v>1</v>
      </c>
      <c r="AZ494" s="74">
        <v>1</v>
      </c>
      <c r="BA494" s="75" t="s">
        <v>89</v>
      </c>
      <c r="BB494" s="65" t="s">
        <v>103</v>
      </c>
      <c r="BC494" s="66" t="s">
        <v>12514</v>
      </c>
      <c r="BD494" s="221" t="s">
        <v>87</v>
      </c>
      <c r="BE494" s="221" t="s">
        <v>87</v>
      </c>
    </row>
    <row r="495" spans="2:57" x14ac:dyDescent="0.25">
      <c r="B495" s="221">
        <v>2025</v>
      </c>
      <c r="C495" s="221">
        <v>891780111</v>
      </c>
      <c r="D495" s="221" t="s">
        <v>78</v>
      </c>
      <c r="E495" s="65" t="s">
        <v>12513</v>
      </c>
      <c r="F495" s="65" t="s">
        <v>12512</v>
      </c>
      <c r="G495" s="306">
        <v>0</v>
      </c>
      <c r="H495" s="65" t="s">
        <v>81</v>
      </c>
      <c r="I495" s="221" t="s">
        <v>82</v>
      </c>
      <c r="J495" s="220" t="s">
        <v>83</v>
      </c>
      <c r="K495" s="66" t="s">
        <v>12511</v>
      </c>
      <c r="L495" s="68">
        <v>12624000</v>
      </c>
      <c r="M495" s="221" t="s">
        <v>85</v>
      </c>
      <c r="N495" s="66" t="s">
        <v>8685</v>
      </c>
      <c r="O495" s="66">
        <v>1004280902</v>
      </c>
      <c r="P495" s="65">
        <v>28</v>
      </c>
      <c r="Q495" s="78">
        <v>45670</v>
      </c>
      <c r="R495" s="66">
        <v>5573604000</v>
      </c>
      <c r="S495" s="78">
        <v>45701</v>
      </c>
      <c r="T495" s="68">
        <v>12624000</v>
      </c>
      <c r="U495" s="65" t="s">
        <v>87</v>
      </c>
      <c r="V495" s="68">
        <v>57461216</v>
      </c>
      <c r="W495" s="67" t="s">
        <v>8478</v>
      </c>
      <c r="X495" s="70">
        <v>45701</v>
      </c>
      <c r="Y495" s="70">
        <v>45701</v>
      </c>
      <c r="Z495" s="70" t="s">
        <v>89</v>
      </c>
      <c r="AA495" s="70">
        <v>45808</v>
      </c>
      <c r="AB495" s="49">
        <f t="shared" si="35"/>
        <v>107</v>
      </c>
      <c r="AC495" s="65">
        <v>4</v>
      </c>
      <c r="AD495" s="424">
        <v>4734000</v>
      </c>
      <c r="AE495" s="65">
        <v>2</v>
      </c>
      <c r="AF495" s="78">
        <v>45853</v>
      </c>
      <c r="AG495" s="49">
        <f t="shared" si="36"/>
        <v>45</v>
      </c>
      <c r="AH495" s="65">
        <v>0</v>
      </c>
      <c r="AI495" s="68">
        <v>0</v>
      </c>
      <c r="AJ495" s="65" t="s">
        <v>89</v>
      </c>
      <c r="AK495" s="78" t="s">
        <v>89</v>
      </c>
      <c r="AL495" s="65">
        <v>0</v>
      </c>
      <c r="AM495" s="78" t="s">
        <v>89</v>
      </c>
      <c r="AN495" s="78" t="s">
        <v>89</v>
      </c>
      <c r="AO495" s="78" t="s">
        <v>89</v>
      </c>
      <c r="AP495" s="49">
        <f t="shared" si="37"/>
        <v>0</v>
      </c>
      <c r="AQ495" s="49">
        <f>+L495+AD495-AI495</f>
        <v>17358000</v>
      </c>
      <c r="AR495" s="65" t="s">
        <v>87</v>
      </c>
      <c r="AS495" s="68">
        <v>12624000</v>
      </c>
      <c r="AT495" s="65" t="s">
        <v>90</v>
      </c>
      <c r="AU495" s="68">
        <v>0</v>
      </c>
      <c r="AV495" s="75" t="s">
        <v>89</v>
      </c>
      <c r="AW495" s="423">
        <v>17358000</v>
      </c>
      <c r="AX495" s="79">
        <f t="shared" si="38"/>
        <v>0</v>
      </c>
      <c r="AY495" s="223">
        <f t="shared" si="39"/>
        <v>1</v>
      </c>
      <c r="AZ495" s="74">
        <v>1</v>
      </c>
      <c r="BA495" s="75" t="s">
        <v>89</v>
      </c>
      <c r="BB495" s="65" t="s">
        <v>103</v>
      </c>
      <c r="BC495" s="66" t="s">
        <v>12510</v>
      </c>
      <c r="BD495" s="221" t="s">
        <v>87</v>
      </c>
      <c r="BE495" s="221" t="s">
        <v>87</v>
      </c>
    </row>
    <row r="496" spans="2:57" x14ac:dyDescent="0.25">
      <c r="B496" s="221">
        <v>2025</v>
      </c>
      <c r="C496" s="221">
        <v>891780111</v>
      </c>
      <c r="D496" s="221" t="s">
        <v>78</v>
      </c>
      <c r="E496" s="65" t="s">
        <v>12509</v>
      </c>
      <c r="F496" s="65" t="s">
        <v>12508</v>
      </c>
      <c r="G496" s="306">
        <v>0</v>
      </c>
      <c r="H496" s="65" t="s">
        <v>81</v>
      </c>
      <c r="I496" s="221" t="s">
        <v>82</v>
      </c>
      <c r="J496" s="220" t="s">
        <v>83</v>
      </c>
      <c r="K496" s="66" t="s">
        <v>12507</v>
      </c>
      <c r="L496" s="68">
        <v>8700000</v>
      </c>
      <c r="M496" s="221" t="s">
        <v>85</v>
      </c>
      <c r="N496" s="66" t="s">
        <v>9141</v>
      </c>
      <c r="O496" s="66">
        <v>1084054100</v>
      </c>
      <c r="P496" s="65">
        <v>27</v>
      </c>
      <c r="Q496" s="78">
        <v>45670</v>
      </c>
      <c r="R496" s="66">
        <v>2494141000</v>
      </c>
      <c r="S496" s="78">
        <v>45701</v>
      </c>
      <c r="T496" s="68">
        <v>8700000</v>
      </c>
      <c r="U496" s="65" t="s">
        <v>87</v>
      </c>
      <c r="V496" s="68">
        <v>85475141</v>
      </c>
      <c r="W496" s="67" t="s">
        <v>9140</v>
      </c>
      <c r="X496" s="70">
        <v>45701</v>
      </c>
      <c r="Y496" s="70">
        <v>45701</v>
      </c>
      <c r="Z496" s="70" t="s">
        <v>89</v>
      </c>
      <c r="AA496" s="70">
        <v>45808</v>
      </c>
      <c r="AB496" s="49">
        <f t="shared" si="35"/>
        <v>107</v>
      </c>
      <c r="AC496" s="65">
        <v>2</v>
      </c>
      <c r="AD496" s="424">
        <v>1125000</v>
      </c>
      <c r="AE496" s="65">
        <v>1</v>
      </c>
      <c r="AF496" s="78">
        <v>45823</v>
      </c>
      <c r="AG496" s="49">
        <f t="shared" si="36"/>
        <v>15</v>
      </c>
      <c r="AH496" s="65">
        <v>0</v>
      </c>
      <c r="AI496" s="68">
        <v>0</v>
      </c>
      <c r="AJ496" s="65" t="s">
        <v>89</v>
      </c>
      <c r="AK496" s="78" t="s">
        <v>89</v>
      </c>
      <c r="AL496" s="65">
        <v>0</v>
      </c>
      <c r="AM496" s="78" t="s">
        <v>89</v>
      </c>
      <c r="AN496" s="78" t="s">
        <v>89</v>
      </c>
      <c r="AO496" s="78" t="s">
        <v>89</v>
      </c>
      <c r="AP496" s="49">
        <f t="shared" si="37"/>
        <v>0</v>
      </c>
      <c r="AQ496" s="49">
        <f>+L496+AD496-AI496</f>
        <v>9825000</v>
      </c>
      <c r="AR496" s="65" t="s">
        <v>87</v>
      </c>
      <c r="AS496" s="68">
        <v>8700000</v>
      </c>
      <c r="AT496" s="65" t="s">
        <v>90</v>
      </c>
      <c r="AU496" s="68">
        <v>0</v>
      </c>
      <c r="AV496" s="75" t="s">
        <v>89</v>
      </c>
      <c r="AW496" s="423">
        <v>9825000</v>
      </c>
      <c r="AX496" s="79">
        <f t="shared" si="38"/>
        <v>0</v>
      </c>
      <c r="AY496" s="223">
        <f t="shared" si="39"/>
        <v>1</v>
      </c>
      <c r="AZ496" s="74">
        <v>1</v>
      </c>
      <c r="BA496" s="75" t="s">
        <v>89</v>
      </c>
      <c r="BB496" s="65" t="s">
        <v>103</v>
      </c>
      <c r="BC496" s="66" t="s">
        <v>12506</v>
      </c>
      <c r="BD496" s="221" t="s">
        <v>87</v>
      </c>
      <c r="BE496" s="221" t="s">
        <v>87</v>
      </c>
    </row>
    <row r="497" spans="2:57" x14ac:dyDescent="0.25">
      <c r="B497" s="221">
        <v>2025</v>
      </c>
      <c r="C497" s="221">
        <v>891780111</v>
      </c>
      <c r="D497" s="221" t="s">
        <v>78</v>
      </c>
      <c r="E497" s="65" t="s">
        <v>12505</v>
      </c>
      <c r="F497" s="65" t="s">
        <v>12504</v>
      </c>
      <c r="G497" s="306">
        <v>0</v>
      </c>
      <c r="H497" s="65" t="s">
        <v>81</v>
      </c>
      <c r="I497" s="221" t="s">
        <v>82</v>
      </c>
      <c r="J497" s="220" t="s">
        <v>83</v>
      </c>
      <c r="K497" s="66" t="s">
        <v>12384</v>
      </c>
      <c r="L497" s="68">
        <v>10600000</v>
      </c>
      <c r="M497" s="221" t="s">
        <v>85</v>
      </c>
      <c r="N497" s="66" t="s">
        <v>9328</v>
      </c>
      <c r="O497" s="66">
        <v>1082976415</v>
      </c>
      <c r="P497" s="65">
        <v>27</v>
      </c>
      <c r="Q497" s="78">
        <v>45670</v>
      </c>
      <c r="R497" s="66">
        <v>2494141000</v>
      </c>
      <c r="S497" s="78">
        <v>45701</v>
      </c>
      <c r="T497" s="68">
        <v>10600000</v>
      </c>
      <c r="U497" s="65" t="s">
        <v>87</v>
      </c>
      <c r="V497" s="68">
        <v>85468846</v>
      </c>
      <c r="W497" s="67" t="s">
        <v>9226</v>
      </c>
      <c r="X497" s="70">
        <v>45701</v>
      </c>
      <c r="Y497" s="70">
        <v>45701</v>
      </c>
      <c r="Z497" s="70" t="s">
        <v>89</v>
      </c>
      <c r="AA497" s="70">
        <v>45808</v>
      </c>
      <c r="AB497" s="49">
        <f t="shared" si="35"/>
        <v>107</v>
      </c>
      <c r="AC497" s="65">
        <v>0</v>
      </c>
      <c r="AD497" s="424">
        <v>0</v>
      </c>
      <c r="AE497" s="65">
        <v>0</v>
      </c>
      <c r="AF497" s="78" t="s">
        <v>89</v>
      </c>
      <c r="AG497" s="49">
        <f t="shared" si="36"/>
        <v>0</v>
      </c>
      <c r="AH497" s="65">
        <v>0</v>
      </c>
      <c r="AI497" s="68">
        <v>0</v>
      </c>
      <c r="AJ497" s="65" t="s">
        <v>89</v>
      </c>
      <c r="AK497" s="78" t="s">
        <v>89</v>
      </c>
      <c r="AL497" s="65">
        <v>0</v>
      </c>
      <c r="AM497" s="78" t="s">
        <v>89</v>
      </c>
      <c r="AN497" s="78" t="s">
        <v>89</v>
      </c>
      <c r="AO497" s="78" t="s">
        <v>89</v>
      </c>
      <c r="AP497" s="49">
        <f t="shared" si="37"/>
        <v>0</v>
      </c>
      <c r="AQ497" s="49">
        <f>+L497+AD497-AI497</f>
        <v>10600000</v>
      </c>
      <c r="AR497" s="65" t="s">
        <v>87</v>
      </c>
      <c r="AS497" s="68">
        <v>10600000</v>
      </c>
      <c r="AT497" s="65" t="s">
        <v>90</v>
      </c>
      <c r="AU497" s="68">
        <v>0</v>
      </c>
      <c r="AV497" s="75" t="s">
        <v>89</v>
      </c>
      <c r="AW497" s="423">
        <v>10600000</v>
      </c>
      <c r="AX497" s="79">
        <f t="shared" si="38"/>
        <v>0</v>
      </c>
      <c r="AY497" s="223">
        <f t="shared" si="39"/>
        <v>1</v>
      </c>
      <c r="AZ497" s="74">
        <v>1</v>
      </c>
      <c r="BA497" s="75" t="s">
        <v>89</v>
      </c>
      <c r="BB497" s="65" t="s">
        <v>103</v>
      </c>
      <c r="BC497" s="66" t="s">
        <v>12503</v>
      </c>
      <c r="BD497" s="221" t="s">
        <v>87</v>
      </c>
      <c r="BE497" s="221" t="s">
        <v>87</v>
      </c>
    </row>
    <row r="498" spans="2:57" x14ac:dyDescent="0.25">
      <c r="B498" s="221">
        <v>2025</v>
      </c>
      <c r="C498" s="221">
        <v>891780111</v>
      </c>
      <c r="D498" s="221" t="s">
        <v>78</v>
      </c>
      <c r="E498" s="65" t="s">
        <v>12502</v>
      </c>
      <c r="F498" s="65" t="s">
        <v>12501</v>
      </c>
      <c r="G498" s="306">
        <v>0</v>
      </c>
      <c r="H498" s="65" t="s">
        <v>81</v>
      </c>
      <c r="I498" s="221" t="s">
        <v>82</v>
      </c>
      <c r="J498" s="220" t="s">
        <v>83</v>
      </c>
      <c r="K498" s="66" t="s">
        <v>12497</v>
      </c>
      <c r="L498" s="68">
        <v>10600000</v>
      </c>
      <c r="M498" s="221" t="s">
        <v>85</v>
      </c>
      <c r="N498" s="66" t="s">
        <v>9350</v>
      </c>
      <c r="O498" s="66">
        <v>4763789</v>
      </c>
      <c r="P498" s="65">
        <v>27</v>
      </c>
      <c r="Q498" s="78">
        <v>45670</v>
      </c>
      <c r="R498" s="66">
        <v>2494141000</v>
      </c>
      <c r="S498" s="78">
        <v>45701</v>
      </c>
      <c r="T498" s="68">
        <v>10600000</v>
      </c>
      <c r="U498" s="65" t="s">
        <v>87</v>
      </c>
      <c r="V498" s="68">
        <v>85152695</v>
      </c>
      <c r="W498" s="67" t="s">
        <v>8504</v>
      </c>
      <c r="X498" s="70">
        <v>45701</v>
      </c>
      <c r="Y498" s="70">
        <v>45701</v>
      </c>
      <c r="Z498" s="70" t="s">
        <v>89</v>
      </c>
      <c r="AA498" s="70">
        <v>45808</v>
      </c>
      <c r="AB498" s="49">
        <f t="shared" si="35"/>
        <v>107</v>
      </c>
      <c r="AC498" s="65">
        <v>0</v>
      </c>
      <c r="AD498" s="424">
        <v>0</v>
      </c>
      <c r="AE498" s="65">
        <v>0</v>
      </c>
      <c r="AF498" s="78" t="s">
        <v>89</v>
      </c>
      <c r="AG498" s="49">
        <f t="shared" si="36"/>
        <v>0</v>
      </c>
      <c r="AH498" s="65">
        <v>0</v>
      </c>
      <c r="AI498" s="68">
        <v>0</v>
      </c>
      <c r="AJ498" s="65" t="s">
        <v>89</v>
      </c>
      <c r="AK498" s="78" t="s">
        <v>89</v>
      </c>
      <c r="AL498" s="65">
        <v>0</v>
      </c>
      <c r="AM498" s="78" t="s">
        <v>89</v>
      </c>
      <c r="AN498" s="78" t="s">
        <v>89</v>
      </c>
      <c r="AO498" s="78" t="s">
        <v>89</v>
      </c>
      <c r="AP498" s="49">
        <f t="shared" si="37"/>
        <v>0</v>
      </c>
      <c r="AQ498" s="49">
        <f>+L498+AD498-AI498</f>
        <v>10600000</v>
      </c>
      <c r="AR498" s="65" t="s">
        <v>87</v>
      </c>
      <c r="AS498" s="68">
        <v>10600000</v>
      </c>
      <c r="AT498" s="65" t="s">
        <v>90</v>
      </c>
      <c r="AU498" s="68">
        <v>0</v>
      </c>
      <c r="AV498" s="75" t="s">
        <v>89</v>
      </c>
      <c r="AW498" s="423">
        <v>10600000</v>
      </c>
      <c r="AX498" s="79">
        <f t="shared" si="38"/>
        <v>0</v>
      </c>
      <c r="AY498" s="223">
        <f t="shared" si="39"/>
        <v>1</v>
      </c>
      <c r="AZ498" s="74">
        <v>1</v>
      </c>
      <c r="BA498" s="75" t="s">
        <v>89</v>
      </c>
      <c r="BB498" s="65" t="s">
        <v>103</v>
      </c>
      <c r="BC498" s="66" t="s">
        <v>12500</v>
      </c>
      <c r="BD498" s="221" t="s">
        <v>87</v>
      </c>
      <c r="BE498" s="221" t="s">
        <v>87</v>
      </c>
    </row>
    <row r="499" spans="2:57" x14ac:dyDescent="0.25">
      <c r="B499" s="221">
        <v>2025</v>
      </c>
      <c r="C499" s="221">
        <v>891780111</v>
      </c>
      <c r="D499" s="221" t="s">
        <v>78</v>
      </c>
      <c r="E499" s="65" t="s">
        <v>12499</v>
      </c>
      <c r="F499" s="65" t="s">
        <v>12498</v>
      </c>
      <c r="G499" s="306">
        <v>0</v>
      </c>
      <c r="H499" s="65" t="s">
        <v>81</v>
      </c>
      <c r="I499" s="221" t="s">
        <v>82</v>
      </c>
      <c r="J499" s="220" t="s">
        <v>83</v>
      </c>
      <c r="K499" s="66" t="s">
        <v>12497</v>
      </c>
      <c r="L499" s="68">
        <v>10600000</v>
      </c>
      <c r="M499" s="221" t="s">
        <v>85</v>
      </c>
      <c r="N499" s="66" t="s">
        <v>9251</v>
      </c>
      <c r="O499" s="66">
        <v>32208778</v>
      </c>
      <c r="P499" s="65">
        <v>27</v>
      </c>
      <c r="Q499" s="78">
        <v>45670</v>
      </c>
      <c r="R499" s="66">
        <v>2494141000</v>
      </c>
      <c r="S499" s="78">
        <v>45701</v>
      </c>
      <c r="T499" s="68">
        <v>10600000</v>
      </c>
      <c r="U499" s="65" t="s">
        <v>87</v>
      </c>
      <c r="V499" s="68">
        <v>85152695</v>
      </c>
      <c r="W499" s="67" t="s">
        <v>8504</v>
      </c>
      <c r="X499" s="70">
        <v>45701</v>
      </c>
      <c r="Y499" s="70">
        <v>45701</v>
      </c>
      <c r="Z499" s="70" t="s">
        <v>89</v>
      </c>
      <c r="AA499" s="70">
        <v>45808</v>
      </c>
      <c r="AB499" s="49">
        <f t="shared" si="35"/>
        <v>107</v>
      </c>
      <c r="AC499" s="65">
        <v>0</v>
      </c>
      <c r="AD499" s="424">
        <v>0</v>
      </c>
      <c r="AE499" s="65">
        <v>0</v>
      </c>
      <c r="AF499" s="78" t="s">
        <v>89</v>
      </c>
      <c r="AG499" s="49">
        <f t="shared" si="36"/>
        <v>0</v>
      </c>
      <c r="AH499" s="65">
        <v>0</v>
      </c>
      <c r="AI499" s="68">
        <v>0</v>
      </c>
      <c r="AJ499" s="65" t="s">
        <v>89</v>
      </c>
      <c r="AK499" s="78" t="s">
        <v>89</v>
      </c>
      <c r="AL499" s="65">
        <v>0</v>
      </c>
      <c r="AM499" s="78" t="s">
        <v>89</v>
      </c>
      <c r="AN499" s="78" t="s">
        <v>89</v>
      </c>
      <c r="AO499" s="78" t="s">
        <v>89</v>
      </c>
      <c r="AP499" s="49">
        <f t="shared" si="37"/>
        <v>0</v>
      </c>
      <c r="AQ499" s="49">
        <f>+L499+AD499-AI499</f>
        <v>10600000</v>
      </c>
      <c r="AR499" s="65" t="s">
        <v>87</v>
      </c>
      <c r="AS499" s="68">
        <v>10600000</v>
      </c>
      <c r="AT499" s="65" t="s">
        <v>90</v>
      </c>
      <c r="AU499" s="68">
        <v>0</v>
      </c>
      <c r="AV499" s="75" t="s">
        <v>89</v>
      </c>
      <c r="AW499" s="423">
        <v>10600000</v>
      </c>
      <c r="AX499" s="79">
        <f t="shared" si="38"/>
        <v>0</v>
      </c>
      <c r="AY499" s="223">
        <f t="shared" si="39"/>
        <v>1</v>
      </c>
      <c r="AZ499" s="74">
        <v>1</v>
      </c>
      <c r="BA499" s="75" t="s">
        <v>89</v>
      </c>
      <c r="BB499" s="65" t="s">
        <v>103</v>
      </c>
      <c r="BC499" s="66" t="s">
        <v>12496</v>
      </c>
      <c r="BD499" s="221" t="s">
        <v>87</v>
      </c>
      <c r="BE499" s="221" t="s">
        <v>87</v>
      </c>
    </row>
    <row r="500" spans="2:57" x14ac:dyDescent="0.25">
      <c r="B500" s="221">
        <v>2025</v>
      </c>
      <c r="C500" s="221">
        <v>891780111</v>
      </c>
      <c r="D500" s="221" t="s">
        <v>78</v>
      </c>
      <c r="E500" s="65" t="s">
        <v>12495</v>
      </c>
      <c r="F500" s="65" t="s">
        <v>12494</v>
      </c>
      <c r="G500" s="306">
        <v>0</v>
      </c>
      <c r="H500" s="65" t="s">
        <v>81</v>
      </c>
      <c r="I500" s="221" t="s">
        <v>82</v>
      </c>
      <c r="J500" s="220" t="s">
        <v>83</v>
      </c>
      <c r="K500" s="66" t="s">
        <v>12493</v>
      </c>
      <c r="L500" s="68">
        <v>11400000</v>
      </c>
      <c r="M500" s="221" t="s">
        <v>85</v>
      </c>
      <c r="N500" s="66" t="s">
        <v>9821</v>
      </c>
      <c r="O500" s="66">
        <v>1083006157</v>
      </c>
      <c r="P500" s="65">
        <v>28</v>
      </c>
      <c r="Q500" s="78">
        <v>45670</v>
      </c>
      <c r="R500" s="66">
        <v>5573604000</v>
      </c>
      <c r="S500" s="78">
        <v>45702</v>
      </c>
      <c r="T500" s="68">
        <v>11400000</v>
      </c>
      <c r="U500" s="65" t="s">
        <v>87</v>
      </c>
      <c r="V500" s="68">
        <v>1082950841</v>
      </c>
      <c r="W500" s="67" t="s">
        <v>1301</v>
      </c>
      <c r="X500" s="70">
        <v>45702</v>
      </c>
      <c r="Y500" s="70">
        <v>45702</v>
      </c>
      <c r="Z500" s="70" t="s">
        <v>89</v>
      </c>
      <c r="AA500" s="70">
        <v>45808</v>
      </c>
      <c r="AB500" s="49">
        <f t="shared" si="35"/>
        <v>106</v>
      </c>
      <c r="AC500" s="65">
        <v>2</v>
      </c>
      <c r="AD500" s="424">
        <v>2850000</v>
      </c>
      <c r="AE500" s="65">
        <v>1</v>
      </c>
      <c r="AF500" s="78">
        <v>45838</v>
      </c>
      <c r="AG500" s="49">
        <f t="shared" si="36"/>
        <v>30</v>
      </c>
      <c r="AH500" s="65">
        <v>0</v>
      </c>
      <c r="AI500" s="68">
        <v>0</v>
      </c>
      <c r="AJ500" s="65" t="s">
        <v>89</v>
      </c>
      <c r="AK500" s="78" t="s">
        <v>89</v>
      </c>
      <c r="AL500" s="65">
        <v>0</v>
      </c>
      <c r="AM500" s="78" t="s">
        <v>89</v>
      </c>
      <c r="AN500" s="78" t="s">
        <v>89</v>
      </c>
      <c r="AO500" s="78" t="s">
        <v>89</v>
      </c>
      <c r="AP500" s="49">
        <f t="shared" si="37"/>
        <v>0</v>
      </c>
      <c r="AQ500" s="49">
        <f>+L500+AD500-AI500</f>
        <v>14250000</v>
      </c>
      <c r="AR500" s="65" t="s">
        <v>87</v>
      </c>
      <c r="AS500" s="68">
        <v>11400000</v>
      </c>
      <c r="AT500" s="65" t="s">
        <v>90</v>
      </c>
      <c r="AU500" s="68">
        <v>0</v>
      </c>
      <c r="AV500" s="75" t="s">
        <v>89</v>
      </c>
      <c r="AW500" s="423">
        <v>14250000</v>
      </c>
      <c r="AX500" s="79">
        <f t="shared" si="38"/>
        <v>0</v>
      </c>
      <c r="AY500" s="223">
        <f t="shared" si="39"/>
        <v>1</v>
      </c>
      <c r="AZ500" s="74">
        <v>1</v>
      </c>
      <c r="BA500" s="75" t="s">
        <v>89</v>
      </c>
      <c r="BB500" s="65" t="s">
        <v>103</v>
      </c>
      <c r="BC500" s="66" t="s">
        <v>12492</v>
      </c>
      <c r="BD500" s="221" t="s">
        <v>87</v>
      </c>
      <c r="BE500" s="221" t="s">
        <v>87</v>
      </c>
    </row>
    <row r="501" spans="2:57" x14ac:dyDescent="0.25">
      <c r="B501" s="221">
        <v>2025</v>
      </c>
      <c r="C501" s="221">
        <v>891780111</v>
      </c>
      <c r="D501" s="221" t="s">
        <v>78</v>
      </c>
      <c r="E501" s="65" t="s">
        <v>12491</v>
      </c>
      <c r="F501" s="65" t="s">
        <v>12490</v>
      </c>
      <c r="G501" s="306">
        <v>0</v>
      </c>
      <c r="H501" s="65" t="s">
        <v>81</v>
      </c>
      <c r="I501" s="221" t="s">
        <v>82</v>
      </c>
      <c r="J501" s="220" t="s">
        <v>83</v>
      </c>
      <c r="K501" s="66" t="s">
        <v>12489</v>
      </c>
      <c r="L501" s="68">
        <v>10600000</v>
      </c>
      <c r="M501" s="221" t="s">
        <v>85</v>
      </c>
      <c r="N501" s="66" t="s">
        <v>8436</v>
      </c>
      <c r="O501" s="66">
        <v>85467592</v>
      </c>
      <c r="P501" s="65">
        <v>27</v>
      </c>
      <c r="Q501" s="78">
        <v>45670</v>
      </c>
      <c r="R501" s="66">
        <v>2494141000</v>
      </c>
      <c r="S501" s="78">
        <v>45702</v>
      </c>
      <c r="T501" s="68">
        <v>10600000</v>
      </c>
      <c r="U501" s="65" t="s">
        <v>87</v>
      </c>
      <c r="V501" s="68">
        <v>85467461</v>
      </c>
      <c r="W501" s="67" t="s">
        <v>9510</v>
      </c>
      <c r="X501" s="70">
        <v>45702</v>
      </c>
      <c r="Y501" s="70">
        <v>45702</v>
      </c>
      <c r="Z501" s="70" t="s">
        <v>89</v>
      </c>
      <c r="AA501" s="70">
        <v>45808</v>
      </c>
      <c r="AB501" s="49">
        <f t="shared" si="35"/>
        <v>106</v>
      </c>
      <c r="AC501" s="65">
        <v>0</v>
      </c>
      <c r="AD501" s="424">
        <v>0</v>
      </c>
      <c r="AE501" s="65">
        <v>0</v>
      </c>
      <c r="AF501" s="78" t="s">
        <v>89</v>
      </c>
      <c r="AG501" s="49">
        <f t="shared" si="36"/>
        <v>0</v>
      </c>
      <c r="AH501" s="65">
        <v>1</v>
      </c>
      <c r="AI501" s="68">
        <v>7950000</v>
      </c>
      <c r="AJ501" s="70">
        <v>45716</v>
      </c>
      <c r="AK501" s="78">
        <v>45716</v>
      </c>
      <c r="AL501" s="65">
        <v>0</v>
      </c>
      <c r="AM501" s="78" t="s">
        <v>89</v>
      </c>
      <c r="AN501" s="78" t="s">
        <v>89</v>
      </c>
      <c r="AO501" s="78" t="s">
        <v>89</v>
      </c>
      <c r="AP501" s="49">
        <f t="shared" si="37"/>
        <v>0</v>
      </c>
      <c r="AQ501" s="49">
        <f>+L501+AD501-AI501</f>
        <v>2650000</v>
      </c>
      <c r="AR501" s="65" t="s">
        <v>87</v>
      </c>
      <c r="AS501" s="68">
        <v>2650000</v>
      </c>
      <c r="AT501" s="65" t="s">
        <v>90</v>
      </c>
      <c r="AU501" s="68">
        <v>0</v>
      </c>
      <c r="AV501" s="75" t="s">
        <v>89</v>
      </c>
      <c r="AW501" s="423">
        <v>2650000</v>
      </c>
      <c r="AX501" s="79">
        <f t="shared" si="38"/>
        <v>0</v>
      </c>
      <c r="AY501" s="223">
        <f t="shared" si="39"/>
        <v>1</v>
      </c>
      <c r="AZ501" s="74">
        <v>1</v>
      </c>
      <c r="BA501" s="78">
        <v>45756</v>
      </c>
      <c r="BB501" s="65" t="s">
        <v>150</v>
      </c>
      <c r="BC501" s="66" t="s">
        <v>12488</v>
      </c>
      <c r="BD501" s="221" t="s">
        <v>87</v>
      </c>
      <c r="BE501" s="221" t="s">
        <v>87</v>
      </c>
    </row>
    <row r="502" spans="2:57" x14ac:dyDescent="0.25">
      <c r="B502" s="221">
        <v>2025</v>
      </c>
      <c r="C502" s="221">
        <v>891780111</v>
      </c>
      <c r="D502" s="221" t="s">
        <v>78</v>
      </c>
      <c r="E502" s="65" t="s">
        <v>12487</v>
      </c>
      <c r="F502" s="65" t="s">
        <v>12486</v>
      </c>
      <c r="G502" s="306">
        <v>0</v>
      </c>
      <c r="H502" s="65" t="s">
        <v>81</v>
      </c>
      <c r="I502" s="221" t="s">
        <v>82</v>
      </c>
      <c r="J502" s="220" t="s">
        <v>83</v>
      </c>
      <c r="K502" s="66" t="s">
        <v>12485</v>
      </c>
      <c r="L502" s="68">
        <v>12624000</v>
      </c>
      <c r="M502" s="221" t="s">
        <v>85</v>
      </c>
      <c r="N502" s="66" t="s">
        <v>12484</v>
      </c>
      <c r="O502" s="66">
        <v>36454112</v>
      </c>
      <c r="P502" s="65">
        <v>28</v>
      </c>
      <c r="Q502" s="78">
        <v>45670</v>
      </c>
      <c r="R502" s="66">
        <v>5573604000</v>
      </c>
      <c r="S502" s="78">
        <v>45702</v>
      </c>
      <c r="T502" s="68">
        <v>12624000</v>
      </c>
      <c r="U502" s="65" t="s">
        <v>87</v>
      </c>
      <c r="V502" s="68">
        <v>57461216</v>
      </c>
      <c r="W502" s="67" t="s">
        <v>8478</v>
      </c>
      <c r="X502" s="70">
        <v>45702</v>
      </c>
      <c r="Y502" s="70">
        <v>45702</v>
      </c>
      <c r="Z502" s="70" t="s">
        <v>89</v>
      </c>
      <c r="AA502" s="70">
        <v>45808</v>
      </c>
      <c r="AB502" s="49">
        <f t="shared" si="35"/>
        <v>106</v>
      </c>
      <c r="AC502" s="65">
        <v>4</v>
      </c>
      <c r="AD502" s="424">
        <v>4734000</v>
      </c>
      <c r="AE502" s="65">
        <v>2</v>
      </c>
      <c r="AF502" s="78">
        <v>45853</v>
      </c>
      <c r="AG502" s="49">
        <f t="shared" si="36"/>
        <v>45</v>
      </c>
      <c r="AH502" s="65">
        <v>0</v>
      </c>
      <c r="AI502" s="68">
        <v>0</v>
      </c>
      <c r="AJ502" s="65" t="s">
        <v>89</v>
      </c>
      <c r="AK502" s="78" t="s">
        <v>89</v>
      </c>
      <c r="AL502" s="65">
        <v>0</v>
      </c>
      <c r="AM502" s="78" t="s">
        <v>89</v>
      </c>
      <c r="AN502" s="78" t="s">
        <v>89</v>
      </c>
      <c r="AO502" s="78" t="s">
        <v>89</v>
      </c>
      <c r="AP502" s="49">
        <f t="shared" si="37"/>
        <v>0</v>
      </c>
      <c r="AQ502" s="49">
        <f>+L502+AD502-AI502</f>
        <v>17358000</v>
      </c>
      <c r="AR502" s="65" t="s">
        <v>87</v>
      </c>
      <c r="AS502" s="68">
        <v>12624000</v>
      </c>
      <c r="AT502" s="65" t="s">
        <v>90</v>
      </c>
      <c r="AU502" s="68">
        <v>0</v>
      </c>
      <c r="AV502" s="75" t="s">
        <v>89</v>
      </c>
      <c r="AW502" s="423">
        <v>17358000</v>
      </c>
      <c r="AX502" s="79">
        <f t="shared" si="38"/>
        <v>0</v>
      </c>
      <c r="AY502" s="223">
        <f t="shared" si="39"/>
        <v>1</v>
      </c>
      <c r="AZ502" s="74">
        <v>1</v>
      </c>
      <c r="BA502" s="75" t="s">
        <v>89</v>
      </c>
      <c r="BB502" s="65" t="s">
        <v>103</v>
      </c>
      <c r="BC502" s="66" t="s">
        <v>12483</v>
      </c>
      <c r="BD502" s="221" t="s">
        <v>87</v>
      </c>
      <c r="BE502" s="221" t="s">
        <v>87</v>
      </c>
    </row>
    <row r="503" spans="2:57" x14ac:dyDescent="0.25">
      <c r="B503" s="221">
        <v>2025</v>
      </c>
      <c r="C503" s="221">
        <v>891780111</v>
      </c>
      <c r="D503" s="221" t="s">
        <v>78</v>
      </c>
      <c r="E503" s="65" t="s">
        <v>12482</v>
      </c>
      <c r="F503" s="65" t="s">
        <v>12481</v>
      </c>
      <c r="G503" s="306">
        <v>0</v>
      </c>
      <c r="H503" s="65" t="s">
        <v>81</v>
      </c>
      <c r="I503" s="221" t="s">
        <v>82</v>
      </c>
      <c r="J503" s="220" t="s">
        <v>83</v>
      </c>
      <c r="K503" s="66" t="s">
        <v>12480</v>
      </c>
      <c r="L503" s="68">
        <v>12624000</v>
      </c>
      <c r="M503" s="221" t="s">
        <v>85</v>
      </c>
      <c r="N503" s="66" t="s">
        <v>10555</v>
      </c>
      <c r="O503" s="66">
        <v>12560564</v>
      </c>
      <c r="P503" s="65">
        <v>28</v>
      </c>
      <c r="Q503" s="78">
        <v>45670</v>
      </c>
      <c r="R503" s="66">
        <v>5573604000</v>
      </c>
      <c r="S503" s="78">
        <v>45702</v>
      </c>
      <c r="T503" s="68">
        <v>12624000</v>
      </c>
      <c r="U503" s="65" t="s">
        <v>87</v>
      </c>
      <c r="V503" s="68">
        <v>36557666</v>
      </c>
      <c r="W503" s="67" t="s">
        <v>8339</v>
      </c>
      <c r="X503" s="70">
        <v>45702</v>
      </c>
      <c r="Y503" s="70">
        <v>45702</v>
      </c>
      <c r="Z503" s="70" t="s">
        <v>89</v>
      </c>
      <c r="AA503" s="70">
        <v>45808</v>
      </c>
      <c r="AB503" s="49">
        <f t="shared" si="35"/>
        <v>106</v>
      </c>
      <c r="AC503" s="65">
        <v>2</v>
      </c>
      <c r="AD503" s="424">
        <v>1578000</v>
      </c>
      <c r="AE503" s="65">
        <v>1</v>
      </c>
      <c r="AF503" s="78">
        <v>45823</v>
      </c>
      <c r="AG503" s="49">
        <f t="shared" si="36"/>
        <v>15</v>
      </c>
      <c r="AH503" s="65">
        <v>0</v>
      </c>
      <c r="AI503" s="68">
        <v>0</v>
      </c>
      <c r="AJ503" s="65" t="s">
        <v>89</v>
      </c>
      <c r="AK503" s="78" t="s">
        <v>89</v>
      </c>
      <c r="AL503" s="65">
        <v>0</v>
      </c>
      <c r="AM503" s="78" t="s">
        <v>89</v>
      </c>
      <c r="AN503" s="78" t="s">
        <v>89</v>
      </c>
      <c r="AO503" s="78" t="s">
        <v>89</v>
      </c>
      <c r="AP503" s="49">
        <f t="shared" si="37"/>
        <v>0</v>
      </c>
      <c r="AQ503" s="49">
        <f>+L503+AD503-AI503</f>
        <v>14202000</v>
      </c>
      <c r="AR503" s="65" t="s">
        <v>87</v>
      </c>
      <c r="AS503" s="68">
        <v>12624000</v>
      </c>
      <c r="AT503" s="65" t="s">
        <v>90</v>
      </c>
      <c r="AU503" s="68">
        <v>0</v>
      </c>
      <c r="AV503" s="75" t="s">
        <v>89</v>
      </c>
      <c r="AW503" s="423">
        <v>14202000</v>
      </c>
      <c r="AX503" s="79">
        <f t="shared" si="38"/>
        <v>0</v>
      </c>
      <c r="AY503" s="223">
        <f t="shared" si="39"/>
        <v>1</v>
      </c>
      <c r="AZ503" s="74">
        <v>1</v>
      </c>
      <c r="BA503" s="75" t="s">
        <v>89</v>
      </c>
      <c r="BB503" s="65" t="s">
        <v>103</v>
      </c>
      <c r="BC503" s="66" t="s">
        <v>12479</v>
      </c>
      <c r="BD503" s="221" t="s">
        <v>87</v>
      </c>
      <c r="BE503" s="221" t="s">
        <v>87</v>
      </c>
    </row>
    <row r="504" spans="2:57" x14ac:dyDescent="0.25">
      <c r="B504" s="221">
        <v>2025</v>
      </c>
      <c r="C504" s="221">
        <v>891780111</v>
      </c>
      <c r="D504" s="221" t="s">
        <v>78</v>
      </c>
      <c r="E504" s="65" t="s">
        <v>12478</v>
      </c>
      <c r="F504" s="65" t="s">
        <v>12477</v>
      </c>
      <c r="G504" s="306">
        <v>0</v>
      </c>
      <c r="H504" s="65" t="s">
        <v>81</v>
      </c>
      <c r="I504" s="221" t="s">
        <v>82</v>
      </c>
      <c r="J504" s="220" t="s">
        <v>83</v>
      </c>
      <c r="K504" s="66" t="s">
        <v>12476</v>
      </c>
      <c r="L504" s="68">
        <v>20800000</v>
      </c>
      <c r="M504" s="221" t="s">
        <v>85</v>
      </c>
      <c r="N504" s="66" t="s">
        <v>8520</v>
      </c>
      <c r="O504" s="66">
        <v>57466540</v>
      </c>
      <c r="P504" s="65">
        <v>28</v>
      </c>
      <c r="Q504" s="78">
        <v>45670</v>
      </c>
      <c r="R504" s="66">
        <v>5573604000</v>
      </c>
      <c r="S504" s="78">
        <v>45702</v>
      </c>
      <c r="T504" s="68">
        <v>20800000</v>
      </c>
      <c r="U504" s="65" t="s">
        <v>87</v>
      </c>
      <c r="V504" s="68">
        <v>36557666</v>
      </c>
      <c r="W504" s="67" t="s">
        <v>8339</v>
      </c>
      <c r="X504" s="70">
        <v>45702</v>
      </c>
      <c r="Y504" s="70">
        <v>45702</v>
      </c>
      <c r="Z504" s="70" t="s">
        <v>89</v>
      </c>
      <c r="AA504" s="70">
        <v>45808</v>
      </c>
      <c r="AB504" s="49">
        <f t="shared" si="35"/>
        <v>106</v>
      </c>
      <c r="AC504" s="65">
        <v>0</v>
      </c>
      <c r="AD504" s="424">
        <v>0</v>
      </c>
      <c r="AE504" s="65">
        <v>0</v>
      </c>
      <c r="AF504" s="78" t="s">
        <v>89</v>
      </c>
      <c r="AG504" s="49">
        <f t="shared" si="36"/>
        <v>0</v>
      </c>
      <c r="AH504" s="65">
        <v>0</v>
      </c>
      <c r="AI504" s="68">
        <v>0</v>
      </c>
      <c r="AJ504" s="65" t="s">
        <v>89</v>
      </c>
      <c r="AK504" s="78" t="s">
        <v>89</v>
      </c>
      <c r="AL504" s="65">
        <v>0</v>
      </c>
      <c r="AM504" s="78" t="s">
        <v>89</v>
      </c>
      <c r="AN504" s="78" t="s">
        <v>89</v>
      </c>
      <c r="AO504" s="78" t="s">
        <v>89</v>
      </c>
      <c r="AP504" s="49">
        <f t="shared" si="37"/>
        <v>0</v>
      </c>
      <c r="AQ504" s="49">
        <f>+L504+AD504-AI504</f>
        <v>20800000</v>
      </c>
      <c r="AR504" s="65" t="s">
        <v>87</v>
      </c>
      <c r="AS504" s="68">
        <v>20800000</v>
      </c>
      <c r="AT504" s="65" t="s">
        <v>90</v>
      </c>
      <c r="AU504" s="68">
        <v>0</v>
      </c>
      <c r="AV504" s="75" t="s">
        <v>89</v>
      </c>
      <c r="AW504" s="423">
        <v>20800000</v>
      </c>
      <c r="AX504" s="79">
        <f t="shared" si="38"/>
        <v>0</v>
      </c>
      <c r="AY504" s="223">
        <f t="shared" si="39"/>
        <v>1</v>
      </c>
      <c r="AZ504" s="74">
        <v>1</v>
      </c>
      <c r="BA504" s="75" t="s">
        <v>89</v>
      </c>
      <c r="BB504" s="65" t="s">
        <v>103</v>
      </c>
      <c r="BC504" s="66" t="s">
        <v>12475</v>
      </c>
      <c r="BD504" s="221" t="s">
        <v>87</v>
      </c>
      <c r="BE504" s="221" t="s">
        <v>87</v>
      </c>
    </row>
    <row r="505" spans="2:57" x14ac:dyDescent="0.25">
      <c r="B505" s="221">
        <v>2025</v>
      </c>
      <c r="C505" s="221">
        <v>891780111</v>
      </c>
      <c r="D505" s="221" t="s">
        <v>78</v>
      </c>
      <c r="E505" s="65" t="s">
        <v>12474</v>
      </c>
      <c r="F505" s="65" t="s">
        <v>12473</v>
      </c>
      <c r="G505" s="306">
        <v>0</v>
      </c>
      <c r="H505" s="65" t="s">
        <v>81</v>
      </c>
      <c r="I505" s="221" t="s">
        <v>82</v>
      </c>
      <c r="J505" s="220" t="s">
        <v>83</v>
      </c>
      <c r="K505" s="66" t="s">
        <v>12472</v>
      </c>
      <c r="L505" s="68">
        <v>12624000</v>
      </c>
      <c r="M505" s="221" t="s">
        <v>85</v>
      </c>
      <c r="N505" s="66" t="s">
        <v>9092</v>
      </c>
      <c r="O505" s="66">
        <v>1083017610</v>
      </c>
      <c r="P505" s="65">
        <v>28</v>
      </c>
      <c r="Q505" s="78">
        <v>45670</v>
      </c>
      <c r="R505" s="66">
        <v>5573604000</v>
      </c>
      <c r="S505" s="78">
        <v>45702</v>
      </c>
      <c r="T505" s="68">
        <v>12624000</v>
      </c>
      <c r="U505" s="65" t="s">
        <v>87</v>
      </c>
      <c r="V505" s="68">
        <v>85465146</v>
      </c>
      <c r="W505" s="67" t="s">
        <v>8366</v>
      </c>
      <c r="X505" s="70">
        <v>45702</v>
      </c>
      <c r="Y505" s="70">
        <v>45702</v>
      </c>
      <c r="Z505" s="70" t="s">
        <v>89</v>
      </c>
      <c r="AA505" s="70">
        <v>45808</v>
      </c>
      <c r="AB505" s="49">
        <f t="shared" si="35"/>
        <v>106</v>
      </c>
      <c r="AC505" s="65">
        <v>2</v>
      </c>
      <c r="AD505" s="424">
        <v>1578000</v>
      </c>
      <c r="AE505" s="65">
        <v>1</v>
      </c>
      <c r="AF505" s="78">
        <v>45823</v>
      </c>
      <c r="AG505" s="49">
        <f t="shared" si="36"/>
        <v>15</v>
      </c>
      <c r="AH505" s="65">
        <v>0</v>
      </c>
      <c r="AI505" s="68">
        <v>0</v>
      </c>
      <c r="AJ505" s="65" t="s">
        <v>89</v>
      </c>
      <c r="AK505" s="78" t="s">
        <v>89</v>
      </c>
      <c r="AL505" s="65">
        <v>0</v>
      </c>
      <c r="AM505" s="78" t="s">
        <v>89</v>
      </c>
      <c r="AN505" s="78" t="s">
        <v>89</v>
      </c>
      <c r="AO505" s="78" t="s">
        <v>89</v>
      </c>
      <c r="AP505" s="49">
        <f t="shared" si="37"/>
        <v>0</v>
      </c>
      <c r="AQ505" s="49">
        <f>+L505+AD505-AI505</f>
        <v>14202000</v>
      </c>
      <c r="AR505" s="65" t="s">
        <v>87</v>
      </c>
      <c r="AS505" s="68">
        <v>12624000</v>
      </c>
      <c r="AT505" s="65" t="s">
        <v>90</v>
      </c>
      <c r="AU505" s="68">
        <v>0</v>
      </c>
      <c r="AV505" s="75" t="s">
        <v>89</v>
      </c>
      <c r="AW505" s="423">
        <v>14202000</v>
      </c>
      <c r="AX505" s="79">
        <f t="shared" si="38"/>
        <v>0</v>
      </c>
      <c r="AY505" s="223">
        <f t="shared" si="39"/>
        <v>1</v>
      </c>
      <c r="AZ505" s="74">
        <v>1</v>
      </c>
      <c r="BA505" s="75" t="s">
        <v>89</v>
      </c>
      <c r="BB505" s="65" t="s">
        <v>103</v>
      </c>
      <c r="BC505" s="66" t="s">
        <v>12471</v>
      </c>
      <c r="BD505" s="221" t="s">
        <v>87</v>
      </c>
      <c r="BE505" s="221" t="s">
        <v>87</v>
      </c>
    </row>
    <row r="506" spans="2:57" x14ac:dyDescent="0.25">
      <c r="B506" s="221">
        <v>2025</v>
      </c>
      <c r="C506" s="221">
        <v>891780111</v>
      </c>
      <c r="D506" s="221" t="s">
        <v>78</v>
      </c>
      <c r="E506" s="65" t="s">
        <v>12470</v>
      </c>
      <c r="F506" s="65" t="s">
        <v>12469</v>
      </c>
      <c r="G506" s="306">
        <v>0</v>
      </c>
      <c r="H506" s="65" t="s">
        <v>81</v>
      </c>
      <c r="I506" s="221" t="s">
        <v>82</v>
      </c>
      <c r="J506" s="220" t="s">
        <v>83</v>
      </c>
      <c r="K506" s="66" t="s">
        <v>12468</v>
      </c>
      <c r="L506" s="68">
        <v>9000000</v>
      </c>
      <c r="M506" s="221" t="s">
        <v>85</v>
      </c>
      <c r="N506" s="66" t="s">
        <v>8669</v>
      </c>
      <c r="O506" s="66">
        <v>57465377</v>
      </c>
      <c r="P506" s="65">
        <v>27</v>
      </c>
      <c r="Q506" s="78">
        <v>45670</v>
      </c>
      <c r="R506" s="66">
        <v>2494141000</v>
      </c>
      <c r="S506" s="78">
        <v>45702</v>
      </c>
      <c r="T506" s="68">
        <v>9000000</v>
      </c>
      <c r="U506" s="65" t="s">
        <v>87</v>
      </c>
      <c r="V506" s="68">
        <v>36726018</v>
      </c>
      <c r="W506" s="67" t="s">
        <v>8590</v>
      </c>
      <c r="X506" s="70">
        <v>45702</v>
      </c>
      <c r="Y506" s="70">
        <v>45702</v>
      </c>
      <c r="Z506" s="70" t="s">
        <v>89</v>
      </c>
      <c r="AA506" s="70">
        <v>45808</v>
      </c>
      <c r="AB506" s="49">
        <f t="shared" si="35"/>
        <v>106</v>
      </c>
      <c r="AC506" s="65">
        <v>0</v>
      </c>
      <c r="AD506" s="424">
        <v>0</v>
      </c>
      <c r="AE506" s="65">
        <v>0</v>
      </c>
      <c r="AF506" s="78" t="s">
        <v>89</v>
      </c>
      <c r="AG506" s="49">
        <f t="shared" si="36"/>
        <v>0</v>
      </c>
      <c r="AH506" s="65">
        <v>0</v>
      </c>
      <c r="AI506" s="68">
        <v>0</v>
      </c>
      <c r="AJ506" s="65" t="s">
        <v>89</v>
      </c>
      <c r="AK506" s="78" t="s">
        <v>89</v>
      </c>
      <c r="AL506" s="65">
        <v>0</v>
      </c>
      <c r="AM506" s="78" t="s">
        <v>89</v>
      </c>
      <c r="AN506" s="78" t="s">
        <v>89</v>
      </c>
      <c r="AO506" s="78" t="s">
        <v>89</v>
      </c>
      <c r="AP506" s="49">
        <f t="shared" si="37"/>
        <v>0</v>
      </c>
      <c r="AQ506" s="49">
        <f>+L506+AD506-AI506</f>
        <v>9000000</v>
      </c>
      <c r="AR506" s="65" t="s">
        <v>87</v>
      </c>
      <c r="AS506" s="68">
        <v>9000000</v>
      </c>
      <c r="AT506" s="65" t="s">
        <v>90</v>
      </c>
      <c r="AU506" s="68">
        <v>0</v>
      </c>
      <c r="AV506" s="75" t="s">
        <v>89</v>
      </c>
      <c r="AW506" s="423">
        <v>9000000</v>
      </c>
      <c r="AX506" s="79">
        <f t="shared" si="38"/>
        <v>0</v>
      </c>
      <c r="AY506" s="223">
        <f t="shared" si="39"/>
        <v>1</v>
      </c>
      <c r="AZ506" s="74">
        <v>1</v>
      </c>
      <c r="BA506" s="75" t="s">
        <v>89</v>
      </c>
      <c r="BB506" s="65" t="s">
        <v>103</v>
      </c>
      <c r="BC506" s="66" t="s">
        <v>12467</v>
      </c>
      <c r="BD506" s="221" t="s">
        <v>87</v>
      </c>
      <c r="BE506" s="221" t="s">
        <v>87</v>
      </c>
    </row>
    <row r="507" spans="2:57" x14ac:dyDescent="0.25">
      <c r="B507" s="221">
        <v>2025</v>
      </c>
      <c r="C507" s="221">
        <v>891780111</v>
      </c>
      <c r="D507" s="221" t="s">
        <v>78</v>
      </c>
      <c r="E507" s="65" t="s">
        <v>12466</v>
      </c>
      <c r="F507" s="65" t="s">
        <v>12465</v>
      </c>
      <c r="G507" s="306">
        <v>0</v>
      </c>
      <c r="H507" s="65" t="s">
        <v>81</v>
      </c>
      <c r="I507" s="221" t="s">
        <v>82</v>
      </c>
      <c r="J507" s="220" t="s">
        <v>83</v>
      </c>
      <c r="K507" s="66" t="s">
        <v>12464</v>
      </c>
      <c r="L507" s="68">
        <v>12846400</v>
      </c>
      <c r="M507" s="221" t="s">
        <v>85</v>
      </c>
      <c r="N507" s="66" t="s">
        <v>10006</v>
      </c>
      <c r="O507" s="66">
        <v>1083020130</v>
      </c>
      <c r="P507" s="65">
        <v>28</v>
      </c>
      <c r="Q507" s="78">
        <v>45670</v>
      </c>
      <c r="R507" s="66">
        <v>5573604000</v>
      </c>
      <c r="S507" s="78">
        <v>45702</v>
      </c>
      <c r="T507" s="68">
        <v>12846400</v>
      </c>
      <c r="U507" s="65" t="s">
        <v>87</v>
      </c>
      <c r="V507" s="68">
        <v>1082889541</v>
      </c>
      <c r="W507" s="67" t="s">
        <v>1852</v>
      </c>
      <c r="X507" s="70">
        <v>45702</v>
      </c>
      <c r="Y507" s="70">
        <v>45702</v>
      </c>
      <c r="Z507" s="70" t="s">
        <v>89</v>
      </c>
      <c r="AA507" s="70">
        <v>45808</v>
      </c>
      <c r="AB507" s="49">
        <f t="shared" si="35"/>
        <v>106</v>
      </c>
      <c r="AC507" s="65">
        <v>2</v>
      </c>
      <c r="AD507" s="424">
        <v>3472000</v>
      </c>
      <c r="AE507" s="65">
        <v>1</v>
      </c>
      <c r="AF507" s="78">
        <v>45838</v>
      </c>
      <c r="AG507" s="49">
        <f t="shared" si="36"/>
        <v>30</v>
      </c>
      <c r="AH507" s="65">
        <v>0</v>
      </c>
      <c r="AI507" s="68">
        <v>0</v>
      </c>
      <c r="AJ507" s="65" t="s">
        <v>89</v>
      </c>
      <c r="AK507" s="78" t="s">
        <v>89</v>
      </c>
      <c r="AL507" s="65">
        <v>0</v>
      </c>
      <c r="AM507" s="78" t="s">
        <v>89</v>
      </c>
      <c r="AN507" s="78" t="s">
        <v>89</v>
      </c>
      <c r="AO507" s="78" t="s">
        <v>89</v>
      </c>
      <c r="AP507" s="49">
        <f t="shared" si="37"/>
        <v>0</v>
      </c>
      <c r="AQ507" s="49">
        <f>+L507+AD507-AI507</f>
        <v>16318400</v>
      </c>
      <c r="AR507" s="65" t="s">
        <v>87</v>
      </c>
      <c r="AS507" s="68">
        <v>12846400</v>
      </c>
      <c r="AT507" s="65" t="s">
        <v>90</v>
      </c>
      <c r="AU507" s="68">
        <v>0</v>
      </c>
      <c r="AV507" s="75" t="s">
        <v>89</v>
      </c>
      <c r="AW507" s="423">
        <v>16318400</v>
      </c>
      <c r="AX507" s="79">
        <f t="shared" si="38"/>
        <v>0</v>
      </c>
      <c r="AY507" s="223">
        <f t="shared" si="39"/>
        <v>1</v>
      </c>
      <c r="AZ507" s="74">
        <v>1</v>
      </c>
      <c r="BA507" s="75" t="s">
        <v>89</v>
      </c>
      <c r="BB507" s="65" t="s">
        <v>103</v>
      </c>
      <c r="BC507" s="66" t="s">
        <v>12463</v>
      </c>
      <c r="BD507" s="221" t="s">
        <v>87</v>
      </c>
      <c r="BE507" s="221" t="s">
        <v>87</v>
      </c>
    </row>
    <row r="508" spans="2:57" x14ac:dyDescent="0.25">
      <c r="B508" s="221">
        <v>2025</v>
      </c>
      <c r="C508" s="221">
        <v>891780111</v>
      </c>
      <c r="D508" s="221" t="s">
        <v>78</v>
      </c>
      <c r="E508" s="65" t="s">
        <v>12462</v>
      </c>
      <c r="F508" s="65" t="s">
        <v>12461</v>
      </c>
      <c r="G508" s="306">
        <v>0</v>
      </c>
      <c r="H508" s="65" t="s">
        <v>81</v>
      </c>
      <c r="I508" s="221" t="s">
        <v>82</v>
      </c>
      <c r="J508" s="220" t="s">
        <v>83</v>
      </c>
      <c r="K508" s="66" t="s">
        <v>12460</v>
      </c>
      <c r="L508" s="68">
        <v>10600000</v>
      </c>
      <c r="M508" s="221" t="s">
        <v>85</v>
      </c>
      <c r="N508" s="66" t="s">
        <v>8883</v>
      </c>
      <c r="O508" s="66">
        <v>85450183</v>
      </c>
      <c r="P508" s="65">
        <v>27</v>
      </c>
      <c r="Q508" s="78">
        <v>45670</v>
      </c>
      <c r="R508" s="66">
        <v>2494141000</v>
      </c>
      <c r="S508" s="78">
        <v>45702</v>
      </c>
      <c r="T508" s="68">
        <v>10600000</v>
      </c>
      <c r="U508" s="65" t="s">
        <v>87</v>
      </c>
      <c r="V508" s="68">
        <v>57461216</v>
      </c>
      <c r="W508" s="67" t="s">
        <v>8478</v>
      </c>
      <c r="X508" s="70">
        <v>45702</v>
      </c>
      <c r="Y508" s="70">
        <v>45702</v>
      </c>
      <c r="Z508" s="70" t="s">
        <v>89</v>
      </c>
      <c r="AA508" s="70">
        <v>45808</v>
      </c>
      <c r="AB508" s="49">
        <f t="shared" si="35"/>
        <v>106</v>
      </c>
      <c r="AC508" s="65">
        <v>2</v>
      </c>
      <c r="AD508" s="424">
        <v>530000</v>
      </c>
      <c r="AE508" s="65">
        <v>1</v>
      </c>
      <c r="AF508" s="78">
        <v>45814</v>
      </c>
      <c r="AG508" s="49">
        <f t="shared" si="36"/>
        <v>6</v>
      </c>
      <c r="AH508" s="65">
        <v>0</v>
      </c>
      <c r="AI508" s="68">
        <v>0</v>
      </c>
      <c r="AJ508" s="65" t="s">
        <v>89</v>
      </c>
      <c r="AK508" s="78" t="s">
        <v>89</v>
      </c>
      <c r="AL508" s="65">
        <v>0</v>
      </c>
      <c r="AM508" s="78" t="s">
        <v>89</v>
      </c>
      <c r="AN508" s="78" t="s">
        <v>89</v>
      </c>
      <c r="AO508" s="78" t="s">
        <v>89</v>
      </c>
      <c r="AP508" s="49">
        <f t="shared" si="37"/>
        <v>0</v>
      </c>
      <c r="AQ508" s="49">
        <f>+L508+AD508-AI508</f>
        <v>11130000</v>
      </c>
      <c r="AR508" s="65" t="s">
        <v>87</v>
      </c>
      <c r="AS508" s="68">
        <v>10600000</v>
      </c>
      <c r="AT508" s="65" t="s">
        <v>90</v>
      </c>
      <c r="AU508" s="68">
        <v>0</v>
      </c>
      <c r="AV508" s="75" t="s">
        <v>89</v>
      </c>
      <c r="AW508" s="423">
        <v>11130000</v>
      </c>
      <c r="AX508" s="79">
        <f t="shared" si="38"/>
        <v>0</v>
      </c>
      <c r="AY508" s="223">
        <f t="shared" si="39"/>
        <v>1</v>
      </c>
      <c r="AZ508" s="74">
        <v>1</v>
      </c>
      <c r="BA508" s="75" t="s">
        <v>89</v>
      </c>
      <c r="BB508" s="65" t="s">
        <v>103</v>
      </c>
      <c r="BC508" s="66" t="s">
        <v>12459</v>
      </c>
      <c r="BD508" s="221" t="s">
        <v>87</v>
      </c>
      <c r="BE508" s="221" t="s">
        <v>87</v>
      </c>
    </row>
    <row r="509" spans="2:57" x14ac:dyDescent="0.25">
      <c r="B509" s="221">
        <v>2025</v>
      </c>
      <c r="C509" s="221">
        <v>891780111</v>
      </c>
      <c r="D509" s="221" t="s">
        <v>78</v>
      </c>
      <c r="E509" s="65" t="s">
        <v>12458</v>
      </c>
      <c r="F509" s="65" t="s">
        <v>12457</v>
      </c>
      <c r="G509" s="306">
        <v>0</v>
      </c>
      <c r="H509" s="65" t="s">
        <v>81</v>
      </c>
      <c r="I509" s="221" t="s">
        <v>82</v>
      </c>
      <c r="J509" s="220" t="s">
        <v>83</v>
      </c>
      <c r="K509" s="66" t="s">
        <v>12456</v>
      </c>
      <c r="L509" s="68">
        <v>12624000</v>
      </c>
      <c r="M509" s="221" t="s">
        <v>85</v>
      </c>
      <c r="N509" s="66" t="s">
        <v>8842</v>
      </c>
      <c r="O509" s="66">
        <v>1082982732</v>
      </c>
      <c r="P509" s="65">
        <v>28</v>
      </c>
      <c r="Q509" s="78">
        <v>45670</v>
      </c>
      <c r="R509" s="66">
        <v>5573604000</v>
      </c>
      <c r="S509" s="78">
        <v>45702</v>
      </c>
      <c r="T509" s="68">
        <v>12624000</v>
      </c>
      <c r="U509" s="65" t="s">
        <v>87</v>
      </c>
      <c r="V509" s="68">
        <v>57461216</v>
      </c>
      <c r="W509" s="67" t="s">
        <v>8478</v>
      </c>
      <c r="X509" s="70">
        <v>45702</v>
      </c>
      <c r="Y509" s="70">
        <v>45702</v>
      </c>
      <c r="Z509" s="70" t="s">
        <v>89</v>
      </c>
      <c r="AA509" s="70">
        <v>45808</v>
      </c>
      <c r="AB509" s="49">
        <f t="shared" si="35"/>
        <v>106</v>
      </c>
      <c r="AC509" s="65">
        <v>2</v>
      </c>
      <c r="AD509" s="424">
        <v>631200</v>
      </c>
      <c r="AE509" s="65">
        <v>1</v>
      </c>
      <c r="AF509" s="78">
        <v>45814</v>
      </c>
      <c r="AG509" s="49">
        <f t="shared" si="36"/>
        <v>6</v>
      </c>
      <c r="AH509" s="65">
        <v>0</v>
      </c>
      <c r="AI509" s="68">
        <v>0</v>
      </c>
      <c r="AJ509" s="65" t="s">
        <v>89</v>
      </c>
      <c r="AK509" s="78" t="s">
        <v>89</v>
      </c>
      <c r="AL509" s="65">
        <v>0</v>
      </c>
      <c r="AM509" s="78" t="s">
        <v>89</v>
      </c>
      <c r="AN509" s="78" t="s">
        <v>89</v>
      </c>
      <c r="AO509" s="78" t="s">
        <v>89</v>
      </c>
      <c r="AP509" s="49">
        <f t="shared" si="37"/>
        <v>0</v>
      </c>
      <c r="AQ509" s="49">
        <f>+L509+AD509-AI509</f>
        <v>13255200</v>
      </c>
      <c r="AR509" s="65" t="s">
        <v>87</v>
      </c>
      <c r="AS509" s="68">
        <v>12624000</v>
      </c>
      <c r="AT509" s="65" t="s">
        <v>90</v>
      </c>
      <c r="AU509" s="68">
        <v>0</v>
      </c>
      <c r="AV509" s="75" t="s">
        <v>89</v>
      </c>
      <c r="AW509" s="423">
        <v>13255200</v>
      </c>
      <c r="AX509" s="79">
        <f t="shared" si="38"/>
        <v>0</v>
      </c>
      <c r="AY509" s="223">
        <f t="shared" si="39"/>
        <v>1</v>
      </c>
      <c r="AZ509" s="74">
        <v>1</v>
      </c>
      <c r="BA509" s="75" t="s">
        <v>89</v>
      </c>
      <c r="BB509" s="65" t="s">
        <v>103</v>
      </c>
      <c r="BC509" s="66" t="s">
        <v>12455</v>
      </c>
      <c r="BD509" s="221" t="s">
        <v>87</v>
      </c>
      <c r="BE509" s="221" t="s">
        <v>87</v>
      </c>
    </row>
    <row r="510" spans="2:57" x14ac:dyDescent="0.25">
      <c r="B510" s="221">
        <v>2025</v>
      </c>
      <c r="C510" s="221">
        <v>891780111</v>
      </c>
      <c r="D510" s="221" t="s">
        <v>78</v>
      </c>
      <c r="E510" s="65" t="s">
        <v>12454</v>
      </c>
      <c r="F510" s="65" t="s">
        <v>12453</v>
      </c>
      <c r="G510" s="306">
        <v>0</v>
      </c>
      <c r="H510" s="65" t="s">
        <v>81</v>
      </c>
      <c r="I510" s="221" t="s">
        <v>82</v>
      </c>
      <c r="J510" s="220" t="s">
        <v>83</v>
      </c>
      <c r="K510" s="66" t="s">
        <v>12449</v>
      </c>
      <c r="L510" s="68">
        <v>13888000</v>
      </c>
      <c r="M510" s="221" t="s">
        <v>85</v>
      </c>
      <c r="N510" s="66" t="s">
        <v>9261</v>
      </c>
      <c r="O510" s="66">
        <v>85152633</v>
      </c>
      <c r="P510" s="65">
        <v>27</v>
      </c>
      <c r="Q510" s="78">
        <v>45670</v>
      </c>
      <c r="R510" s="66">
        <v>2494141000</v>
      </c>
      <c r="S510" s="78">
        <v>45702</v>
      </c>
      <c r="T510" s="68">
        <v>13888000</v>
      </c>
      <c r="U510" s="65" t="s">
        <v>87</v>
      </c>
      <c r="V510" s="68">
        <v>85152695</v>
      </c>
      <c r="W510" s="67" t="s">
        <v>8504</v>
      </c>
      <c r="X510" s="70">
        <v>45702</v>
      </c>
      <c r="Y510" s="70">
        <v>45702</v>
      </c>
      <c r="Z510" s="70" t="s">
        <v>89</v>
      </c>
      <c r="AA510" s="70">
        <v>45808</v>
      </c>
      <c r="AB510" s="49">
        <f t="shared" si="35"/>
        <v>106</v>
      </c>
      <c r="AC510" s="65">
        <v>0</v>
      </c>
      <c r="AD510" s="424">
        <v>0</v>
      </c>
      <c r="AE510" s="65">
        <v>0</v>
      </c>
      <c r="AF510" s="78" t="s">
        <v>89</v>
      </c>
      <c r="AG510" s="49">
        <f t="shared" si="36"/>
        <v>0</v>
      </c>
      <c r="AH510" s="65">
        <v>0</v>
      </c>
      <c r="AI510" s="68">
        <v>0</v>
      </c>
      <c r="AJ510" s="65" t="s">
        <v>89</v>
      </c>
      <c r="AK510" s="78" t="s">
        <v>89</v>
      </c>
      <c r="AL510" s="65">
        <v>0</v>
      </c>
      <c r="AM510" s="78" t="s">
        <v>89</v>
      </c>
      <c r="AN510" s="78" t="s">
        <v>89</v>
      </c>
      <c r="AO510" s="78" t="s">
        <v>89</v>
      </c>
      <c r="AP510" s="49">
        <f t="shared" si="37"/>
        <v>0</v>
      </c>
      <c r="AQ510" s="49">
        <f>+L510+AD510-AI510</f>
        <v>13888000</v>
      </c>
      <c r="AR510" s="65" t="s">
        <v>87</v>
      </c>
      <c r="AS510" s="68">
        <v>13888000</v>
      </c>
      <c r="AT510" s="65" t="s">
        <v>90</v>
      </c>
      <c r="AU510" s="68">
        <v>0</v>
      </c>
      <c r="AV510" s="75" t="s">
        <v>89</v>
      </c>
      <c r="AW510" s="423">
        <v>13888000</v>
      </c>
      <c r="AX510" s="79">
        <f t="shared" si="38"/>
        <v>0</v>
      </c>
      <c r="AY510" s="223">
        <f t="shared" si="39"/>
        <v>1</v>
      </c>
      <c r="AZ510" s="74">
        <v>1</v>
      </c>
      <c r="BA510" s="75" t="s">
        <v>89</v>
      </c>
      <c r="BB510" s="65" t="s">
        <v>103</v>
      </c>
      <c r="BC510" s="66" t="s">
        <v>12452</v>
      </c>
      <c r="BD510" s="221" t="s">
        <v>87</v>
      </c>
      <c r="BE510" s="221" t="s">
        <v>87</v>
      </c>
    </row>
    <row r="511" spans="2:57" x14ac:dyDescent="0.25">
      <c r="B511" s="221">
        <v>2025</v>
      </c>
      <c r="C511" s="221">
        <v>891780111</v>
      </c>
      <c r="D511" s="221" t="s">
        <v>78</v>
      </c>
      <c r="E511" s="65" t="s">
        <v>12451</v>
      </c>
      <c r="F511" s="65" t="s">
        <v>12450</v>
      </c>
      <c r="G511" s="306">
        <v>0</v>
      </c>
      <c r="H511" s="65" t="s">
        <v>81</v>
      </c>
      <c r="I511" s="221" t="s">
        <v>82</v>
      </c>
      <c r="J511" s="220" t="s">
        <v>83</v>
      </c>
      <c r="K511" s="66" t="s">
        <v>12449</v>
      </c>
      <c r="L511" s="68">
        <v>10600000</v>
      </c>
      <c r="M511" s="221" t="s">
        <v>85</v>
      </c>
      <c r="N511" s="66" t="s">
        <v>9130</v>
      </c>
      <c r="O511" s="66">
        <v>72258990</v>
      </c>
      <c r="P511" s="65">
        <v>27</v>
      </c>
      <c r="Q511" s="78">
        <v>45670</v>
      </c>
      <c r="R511" s="66">
        <v>2494141000</v>
      </c>
      <c r="S511" s="78">
        <v>45702</v>
      </c>
      <c r="T511" s="68">
        <v>10600000</v>
      </c>
      <c r="U511" s="65" t="s">
        <v>87</v>
      </c>
      <c r="V511" s="68">
        <v>85152695</v>
      </c>
      <c r="W511" s="67" t="s">
        <v>8504</v>
      </c>
      <c r="X511" s="70">
        <v>45702</v>
      </c>
      <c r="Y511" s="70">
        <v>45702</v>
      </c>
      <c r="Z511" s="70" t="s">
        <v>89</v>
      </c>
      <c r="AA511" s="70">
        <v>45808</v>
      </c>
      <c r="AB511" s="49">
        <f t="shared" si="35"/>
        <v>106</v>
      </c>
      <c r="AC511" s="65">
        <v>0</v>
      </c>
      <c r="AD511" s="424">
        <v>0</v>
      </c>
      <c r="AE511" s="65">
        <v>0</v>
      </c>
      <c r="AF511" s="78" t="s">
        <v>89</v>
      </c>
      <c r="AG511" s="49">
        <f t="shared" si="36"/>
        <v>0</v>
      </c>
      <c r="AH511" s="65">
        <v>0</v>
      </c>
      <c r="AI511" s="68">
        <v>0</v>
      </c>
      <c r="AJ511" s="65" t="s">
        <v>89</v>
      </c>
      <c r="AK511" s="78" t="s">
        <v>89</v>
      </c>
      <c r="AL511" s="65">
        <v>0</v>
      </c>
      <c r="AM511" s="78" t="s">
        <v>89</v>
      </c>
      <c r="AN511" s="78" t="s">
        <v>89</v>
      </c>
      <c r="AO511" s="78" t="s">
        <v>89</v>
      </c>
      <c r="AP511" s="49">
        <f t="shared" si="37"/>
        <v>0</v>
      </c>
      <c r="AQ511" s="49">
        <f>+L511+AD511-AI511</f>
        <v>10600000</v>
      </c>
      <c r="AR511" s="65" t="s">
        <v>87</v>
      </c>
      <c r="AS511" s="68">
        <v>10600000</v>
      </c>
      <c r="AT511" s="65" t="s">
        <v>90</v>
      </c>
      <c r="AU511" s="68">
        <v>0</v>
      </c>
      <c r="AV511" s="75" t="s">
        <v>89</v>
      </c>
      <c r="AW511" s="423">
        <v>10600000</v>
      </c>
      <c r="AX511" s="79">
        <f t="shared" si="38"/>
        <v>0</v>
      </c>
      <c r="AY511" s="223">
        <f t="shared" si="39"/>
        <v>1</v>
      </c>
      <c r="AZ511" s="74">
        <v>1</v>
      </c>
      <c r="BA511" s="75" t="s">
        <v>89</v>
      </c>
      <c r="BB511" s="65" t="s">
        <v>103</v>
      </c>
      <c r="BC511" s="66" t="s">
        <v>12448</v>
      </c>
      <c r="BD511" s="221" t="s">
        <v>87</v>
      </c>
      <c r="BE511" s="221" t="s">
        <v>87</v>
      </c>
    </row>
    <row r="512" spans="2:57" x14ac:dyDescent="0.25">
      <c r="B512" s="221">
        <v>2025</v>
      </c>
      <c r="C512" s="221">
        <v>891780111</v>
      </c>
      <c r="D512" s="221" t="s">
        <v>78</v>
      </c>
      <c r="E512" s="65" t="s">
        <v>12447</v>
      </c>
      <c r="F512" s="65" t="s">
        <v>12446</v>
      </c>
      <c r="G512" s="306">
        <v>0</v>
      </c>
      <c r="H512" s="65" t="s">
        <v>81</v>
      </c>
      <c r="I512" s="221" t="s">
        <v>82</v>
      </c>
      <c r="J512" s="220" t="s">
        <v>83</v>
      </c>
      <c r="K512" s="66" t="s">
        <v>12445</v>
      </c>
      <c r="L512" s="68">
        <v>12624000</v>
      </c>
      <c r="M512" s="221" t="s">
        <v>85</v>
      </c>
      <c r="N512" s="66" t="s">
        <v>8995</v>
      </c>
      <c r="O512" s="66">
        <v>1095701829</v>
      </c>
      <c r="P512" s="65">
        <v>28</v>
      </c>
      <c r="Q512" s="78">
        <v>45670</v>
      </c>
      <c r="R512" s="66">
        <v>5573604000</v>
      </c>
      <c r="S512" s="78">
        <v>45702</v>
      </c>
      <c r="T512" s="68">
        <v>12624000</v>
      </c>
      <c r="U512" s="65" t="s">
        <v>87</v>
      </c>
      <c r="V512" s="68">
        <v>36557666</v>
      </c>
      <c r="W512" s="67" t="s">
        <v>8339</v>
      </c>
      <c r="X512" s="70">
        <v>45702</v>
      </c>
      <c r="Y512" s="70">
        <v>45702</v>
      </c>
      <c r="Z512" s="70" t="s">
        <v>89</v>
      </c>
      <c r="AA512" s="70">
        <v>45808</v>
      </c>
      <c r="AB512" s="49">
        <f t="shared" si="35"/>
        <v>106</v>
      </c>
      <c r="AC512" s="65">
        <v>2</v>
      </c>
      <c r="AD512" s="424">
        <v>3156000</v>
      </c>
      <c r="AE512" s="65">
        <v>1</v>
      </c>
      <c r="AF512" s="78">
        <v>45838</v>
      </c>
      <c r="AG512" s="49">
        <f t="shared" si="36"/>
        <v>30</v>
      </c>
      <c r="AH512" s="65">
        <v>0</v>
      </c>
      <c r="AI512" s="68">
        <v>0</v>
      </c>
      <c r="AJ512" s="65" t="s">
        <v>89</v>
      </c>
      <c r="AK512" s="78" t="s">
        <v>89</v>
      </c>
      <c r="AL512" s="65">
        <v>0</v>
      </c>
      <c r="AM512" s="78" t="s">
        <v>89</v>
      </c>
      <c r="AN512" s="78" t="s">
        <v>89</v>
      </c>
      <c r="AO512" s="78" t="s">
        <v>89</v>
      </c>
      <c r="AP512" s="49">
        <f t="shared" si="37"/>
        <v>0</v>
      </c>
      <c r="AQ512" s="49">
        <f>+L512+AD512-AI512</f>
        <v>15780000</v>
      </c>
      <c r="AR512" s="65" t="s">
        <v>87</v>
      </c>
      <c r="AS512" s="68">
        <v>12624000</v>
      </c>
      <c r="AT512" s="65" t="s">
        <v>90</v>
      </c>
      <c r="AU512" s="68">
        <v>0</v>
      </c>
      <c r="AV512" s="75" t="s">
        <v>89</v>
      </c>
      <c r="AW512" s="423">
        <v>15780000</v>
      </c>
      <c r="AX512" s="79">
        <f t="shared" si="38"/>
        <v>0</v>
      </c>
      <c r="AY512" s="223">
        <f t="shared" si="39"/>
        <v>1</v>
      </c>
      <c r="AZ512" s="74">
        <v>1</v>
      </c>
      <c r="BA512" s="75" t="s">
        <v>89</v>
      </c>
      <c r="BB512" s="65" t="s">
        <v>103</v>
      </c>
      <c r="BC512" s="66" t="s">
        <v>12444</v>
      </c>
      <c r="BD512" s="221" t="s">
        <v>87</v>
      </c>
      <c r="BE512" s="221" t="s">
        <v>87</v>
      </c>
    </row>
    <row r="513" spans="2:57" x14ac:dyDescent="0.25">
      <c r="B513" s="221">
        <v>2025</v>
      </c>
      <c r="C513" s="221">
        <v>891780111</v>
      </c>
      <c r="D513" s="221" t="s">
        <v>78</v>
      </c>
      <c r="E513" s="65" t="s">
        <v>12443</v>
      </c>
      <c r="F513" s="65" t="s">
        <v>12442</v>
      </c>
      <c r="G513" s="306">
        <v>0</v>
      </c>
      <c r="H513" s="65" t="s">
        <v>81</v>
      </c>
      <c r="I513" s="221" t="s">
        <v>82</v>
      </c>
      <c r="J513" s="220" t="s">
        <v>83</v>
      </c>
      <c r="K513" s="66" t="s">
        <v>12441</v>
      </c>
      <c r="L513" s="68">
        <v>3300000</v>
      </c>
      <c r="M513" s="221" t="s">
        <v>85</v>
      </c>
      <c r="N513" s="66" t="s">
        <v>11915</v>
      </c>
      <c r="O513" s="66">
        <v>1082973431</v>
      </c>
      <c r="P513" s="65">
        <v>234</v>
      </c>
      <c r="Q513" s="78">
        <v>45692</v>
      </c>
      <c r="R513" s="66">
        <v>52900000</v>
      </c>
      <c r="S513" s="78">
        <v>45702</v>
      </c>
      <c r="T513" s="68">
        <v>3300000</v>
      </c>
      <c r="U513" s="65" t="s">
        <v>87</v>
      </c>
      <c r="V513" s="68">
        <v>36552092</v>
      </c>
      <c r="W513" s="67" t="s">
        <v>8303</v>
      </c>
      <c r="X513" s="70">
        <v>45702</v>
      </c>
      <c r="Y513" s="70">
        <v>45702</v>
      </c>
      <c r="Z513" s="70" t="s">
        <v>89</v>
      </c>
      <c r="AA513" s="70">
        <v>45716</v>
      </c>
      <c r="AB513" s="49">
        <f t="shared" si="35"/>
        <v>14</v>
      </c>
      <c r="AC513" s="65">
        <v>0</v>
      </c>
      <c r="AD513" s="424">
        <v>0</v>
      </c>
      <c r="AE513" s="65">
        <v>0</v>
      </c>
      <c r="AF513" s="78" t="s">
        <v>89</v>
      </c>
      <c r="AG513" s="49">
        <f t="shared" si="36"/>
        <v>0</v>
      </c>
      <c r="AH513" s="65">
        <v>0</v>
      </c>
      <c r="AI513" s="68">
        <v>0</v>
      </c>
      <c r="AJ513" s="65" t="s">
        <v>89</v>
      </c>
      <c r="AK513" s="78" t="s">
        <v>89</v>
      </c>
      <c r="AL513" s="65">
        <v>0</v>
      </c>
      <c r="AM513" s="78" t="s">
        <v>89</v>
      </c>
      <c r="AN513" s="78" t="s">
        <v>89</v>
      </c>
      <c r="AO513" s="78" t="s">
        <v>89</v>
      </c>
      <c r="AP513" s="49">
        <f t="shared" si="37"/>
        <v>0</v>
      </c>
      <c r="AQ513" s="49">
        <f>+L513+AD513-AI513</f>
        <v>3300000</v>
      </c>
      <c r="AR513" s="65" t="s">
        <v>87</v>
      </c>
      <c r="AS513" s="68">
        <v>3300000</v>
      </c>
      <c r="AT513" s="65" t="s">
        <v>90</v>
      </c>
      <c r="AU513" s="68">
        <v>0</v>
      </c>
      <c r="AV513" s="75" t="s">
        <v>89</v>
      </c>
      <c r="AW513" s="423">
        <v>3300000</v>
      </c>
      <c r="AX513" s="79">
        <f t="shared" si="38"/>
        <v>0</v>
      </c>
      <c r="AY513" s="223">
        <f t="shared" si="39"/>
        <v>1</v>
      </c>
      <c r="AZ513" s="74">
        <v>1</v>
      </c>
      <c r="BA513" s="75" t="s">
        <v>89</v>
      </c>
      <c r="BB513" s="65" t="s">
        <v>103</v>
      </c>
      <c r="BC513" s="66" t="s">
        <v>12440</v>
      </c>
      <c r="BD513" s="221" t="s">
        <v>87</v>
      </c>
      <c r="BE513" s="221" t="s">
        <v>87</v>
      </c>
    </row>
    <row r="514" spans="2:57" x14ac:dyDescent="0.25">
      <c r="B514" s="221">
        <v>2025</v>
      </c>
      <c r="C514" s="221">
        <v>891780111</v>
      </c>
      <c r="D514" s="221" t="s">
        <v>78</v>
      </c>
      <c r="E514" s="65" t="s">
        <v>12439</v>
      </c>
      <c r="F514" s="65" t="s">
        <v>12438</v>
      </c>
      <c r="G514" s="306">
        <v>0</v>
      </c>
      <c r="H514" s="65" t="s">
        <v>81</v>
      </c>
      <c r="I514" s="221" t="s">
        <v>82</v>
      </c>
      <c r="J514" s="220" t="s">
        <v>83</v>
      </c>
      <c r="K514" s="66" t="s">
        <v>12437</v>
      </c>
      <c r="L514" s="68">
        <v>13888000</v>
      </c>
      <c r="M514" s="221" t="s">
        <v>85</v>
      </c>
      <c r="N514" s="66" t="s">
        <v>11233</v>
      </c>
      <c r="O514" s="66">
        <v>1100547297</v>
      </c>
      <c r="P514" s="65">
        <v>28</v>
      </c>
      <c r="Q514" s="78">
        <v>45670</v>
      </c>
      <c r="R514" s="66">
        <v>5573604000</v>
      </c>
      <c r="S514" s="78">
        <v>45702</v>
      </c>
      <c r="T514" s="68">
        <v>13888000</v>
      </c>
      <c r="U514" s="65" t="s">
        <v>87</v>
      </c>
      <c r="V514" s="68">
        <v>12548945</v>
      </c>
      <c r="W514" s="67" t="s">
        <v>8546</v>
      </c>
      <c r="X514" s="70">
        <v>45702</v>
      </c>
      <c r="Y514" s="70">
        <v>45702</v>
      </c>
      <c r="Z514" s="70" t="s">
        <v>89</v>
      </c>
      <c r="AA514" s="70">
        <v>45808</v>
      </c>
      <c r="AB514" s="49">
        <f t="shared" si="35"/>
        <v>106</v>
      </c>
      <c r="AC514" s="65">
        <v>2</v>
      </c>
      <c r="AD514" s="424">
        <v>3472000</v>
      </c>
      <c r="AE514" s="65">
        <v>1</v>
      </c>
      <c r="AF514" s="78">
        <v>45838</v>
      </c>
      <c r="AG514" s="49">
        <f t="shared" si="36"/>
        <v>30</v>
      </c>
      <c r="AH514" s="65">
        <v>0</v>
      </c>
      <c r="AI514" s="68">
        <v>0</v>
      </c>
      <c r="AJ514" s="65" t="s">
        <v>89</v>
      </c>
      <c r="AK514" s="78" t="s">
        <v>89</v>
      </c>
      <c r="AL514" s="65">
        <v>0</v>
      </c>
      <c r="AM514" s="78" t="s">
        <v>89</v>
      </c>
      <c r="AN514" s="78" t="s">
        <v>89</v>
      </c>
      <c r="AO514" s="78" t="s">
        <v>89</v>
      </c>
      <c r="AP514" s="49">
        <f t="shared" si="37"/>
        <v>0</v>
      </c>
      <c r="AQ514" s="49">
        <f>+L514+AD514-AI514</f>
        <v>17360000</v>
      </c>
      <c r="AR514" s="65" t="s">
        <v>87</v>
      </c>
      <c r="AS514" s="68">
        <v>13888000</v>
      </c>
      <c r="AT514" s="65" t="s">
        <v>90</v>
      </c>
      <c r="AU514" s="68">
        <v>0</v>
      </c>
      <c r="AV514" s="75" t="s">
        <v>89</v>
      </c>
      <c r="AW514" s="423">
        <v>17360000</v>
      </c>
      <c r="AX514" s="79">
        <f t="shared" si="38"/>
        <v>0</v>
      </c>
      <c r="AY514" s="223">
        <f t="shared" si="39"/>
        <v>1</v>
      </c>
      <c r="AZ514" s="74">
        <v>1</v>
      </c>
      <c r="BA514" s="75" t="s">
        <v>89</v>
      </c>
      <c r="BB514" s="65" t="s">
        <v>103</v>
      </c>
      <c r="BC514" s="66" t="s">
        <v>12436</v>
      </c>
      <c r="BD514" s="221" t="s">
        <v>87</v>
      </c>
      <c r="BE514" s="221" t="s">
        <v>87</v>
      </c>
    </row>
    <row r="515" spans="2:57" x14ac:dyDescent="0.25">
      <c r="B515" s="221">
        <v>2025</v>
      </c>
      <c r="C515" s="221">
        <v>891780111</v>
      </c>
      <c r="D515" s="221" t="s">
        <v>78</v>
      </c>
      <c r="E515" s="65" t="s">
        <v>12435</v>
      </c>
      <c r="F515" s="65" t="s">
        <v>12434</v>
      </c>
      <c r="G515" s="306">
        <v>0</v>
      </c>
      <c r="H515" s="65" t="s">
        <v>81</v>
      </c>
      <c r="I515" s="221" t="s">
        <v>82</v>
      </c>
      <c r="J515" s="220" t="s">
        <v>83</v>
      </c>
      <c r="K515" s="66" t="s">
        <v>12433</v>
      </c>
      <c r="L515" s="68">
        <v>11400000</v>
      </c>
      <c r="M515" s="221" t="s">
        <v>85</v>
      </c>
      <c r="N515" s="66" t="s">
        <v>8951</v>
      </c>
      <c r="O515" s="66">
        <v>1083045454</v>
      </c>
      <c r="P515" s="65">
        <v>28</v>
      </c>
      <c r="Q515" s="78">
        <v>45670</v>
      </c>
      <c r="R515" s="66">
        <v>5573604000</v>
      </c>
      <c r="S515" s="78">
        <v>45702</v>
      </c>
      <c r="T515" s="68">
        <v>11400000</v>
      </c>
      <c r="U515" s="65" t="s">
        <v>87</v>
      </c>
      <c r="V515" s="68">
        <v>36557666</v>
      </c>
      <c r="W515" s="67" t="s">
        <v>8339</v>
      </c>
      <c r="X515" s="70">
        <v>45702</v>
      </c>
      <c r="Y515" s="70">
        <v>45702</v>
      </c>
      <c r="Z515" s="70" t="s">
        <v>89</v>
      </c>
      <c r="AA515" s="70">
        <v>45808</v>
      </c>
      <c r="AB515" s="49">
        <f t="shared" si="35"/>
        <v>106</v>
      </c>
      <c r="AC515" s="65">
        <v>0</v>
      </c>
      <c r="AD515" s="424">
        <v>0</v>
      </c>
      <c r="AE515" s="65">
        <v>0</v>
      </c>
      <c r="AF515" s="78" t="s">
        <v>89</v>
      </c>
      <c r="AG515" s="49">
        <f t="shared" si="36"/>
        <v>0</v>
      </c>
      <c r="AH515" s="65">
        <v>0</v>
      </c>
      <c r="AI515" s="68">
        <v>0</v>
      </c>
      <c r="AJ515" s="65" t="s">
        <v>89</v>
      </c>
      <c r="AK515" s="78" t="s">
        <v>89</v>
      </c>
      <c r="AL515" s="65">
        <v>0</v>
      </c>
      <c r="AM515" s="78" t="s">
        <v>89</v>
      </c>
      <c r="AN515" s="78" t="s">
        <v>89</v>
      </c>
      <c r="AO515" s="78" t="s">
        <v>89</v>
      </c>
      <c r="AP515" s="49">
        <f t="shared" si="37"/>
        <v>0</v>
      </c>
      <c r="AQ515" s="49">
        <f>+L515+AD515-AI515</f>
        <v>11400000</v>
      </c>
      <c r="AR515" s="65" t="s">
        <v>87</v>
      </c>
      <c r="AS515" s="68">
        <v>11400000</v>
      </c>
      <c r="AT515" s="65" t="s">
        <v>90</v>
      </c>
      <c r="AU515" s="68">
        <v>0</v>
      </c>
      <c r="AV515" s="75" t="s">
        <v>89</v>
      </c>
      <c r="AW515" s="423">
        <v>11400000</v>
      </c>
      <c r="AX515" s="79">
        <f t="shared" si="38"/>
        <v>0</v>
      </c>
      <c r="AY515" s="223">
        <f t="shared" si="39"/>
        <v>1</v>
      </c>
      <c r="AZ515" s="74">
        <v>1</v>
      </c>
      <c r="BA515" s="75" t="s">
        <v>89</v>
      </c>
      <c r="BB515" s="65" t="s">
        <v>103</v>
      </c>
      <c r="BC515" s="66" t="s">
        <v>12432</v>
      </c>
      <c r="BD515" s="221" t="s">
        <v>87</v>
      </c>
      <c r="BE515" s="221" t="s">
        <v>87</v>
      </c>
    </row>
    <row r="516" spans="2:57" x14ac:dyDescent="0.25">
      <c r="B516" s="221">
        <v>2025</v>
      </c>
      <c r="C516" s="221">
        <v>891780111</v>
      </c>
      <c r="D516" s="221" t="s">
        <v>78</v>
      </c>
      <c r="E516" s="65" t="s">
        <v>12431</v>
      </c>
      <c r="F516" s="65" t="s">
        <v>12430</v>
      </c>
      <c r="G516" s="306">
        <v>0</v>
      </c>
      <c r="H516" s="65" t="s">
        <v>81</v>
      </c>
      <c r="I516" s="221" t="s">
        <v>82</v>
      </c>
      <c r="J516" s="220" t="s">
        <v>83</v>
      </c>
      <c r="K516" s="66" t="s">
        <v>12429</v>
      </c>
      <c r="L516" s="68">
        <v>10600000</v>
      </c>
      <c r="M516" s="221" t="s">
        <v>85</v>
      </c>
      <c r="N516" s="66" t="s">
        <v>10311</v>
      </c>
      <c r="O516" s="66">
        <v>19620951</v>
      </c>
      <c r="P516" s="65">
        <v>27</v>
      </c>
      <c r="Q516" s="78">
        <v>45670</v>
      </c>
      <c r="R516" s="66">
        <v>2494141000</v>
      </c>
      <c r="S516" s="78">
        <v>45702</v>
      </c>
      <c r="T516" s="68">
        <v>10600000</v>
      </c>
      <c r="U516" s="65" t="s">
        <v>87</v>
      </c>
      <c r="V516" s="68">
        <v>36669284</v>
      </c>
      <c r="W516" s="67" t="s">
        <v>1769</v>
      </c>
      <c r="X516" s="70">
        <v>45702</v>
      </c>
      <c r="Y516" s="70">
        <v>45702</v>
      </c>
      <c r="Z516" s="70" t="s">
        <v>89</v>
      </c>
      <c r="AA516" s="70">
        <v>45808</v>
      </c>
      <c r="AB516" s="49">
        <f t="shared" si="35"/>
        <v>106</v>
      </c>
      <c r="AC516" s="65">
        <v>2</v>
      </c>
      <c r="AD516" s="424">
        <v>2650000</v>
      </c>
      <c r="AE516" s="65">
        <v>1</v>
      </c>
      <c r="AF516" s="78">
        <v>45838</v>
      </c>
      <c r="AG516" s="49">
        <f t="shared" si="36"/>
        <v>30</v>
      </c>
      <c r="AH516" s="65">
        <v>0</v>
      </c>
      <c r="AI516" s="68">
        <v>0</v>
      </c>
      <c r="AJ516" s="65" t="s">
        <v>89</v>
      </c>
      <c r="AK516" s="78" t="s">
        <v>89</v>
      </c>
      <c r="AL516" s="65">
        <v>0</v>
      </c>
      <c r="AM516" s="78" t="s">
        <v>89</v>
      </c>
      <c r="AN516" s="78" t="s">
        <v>89</v>
      </c>
      <c r="AO516" s="78" t="s">
        <v>89</v>
      </c>
      <c r="AP516" s="49">
        <f t="shared" si="37"/>
        <v>0</v>
      </c>
      <c r="AQ516" s="49">
        <f>+L516+AD516-AI516</f>
        <v>13250000</v>
      </c>
      <c r="AR516" s="65" t="s">
        <v>87</v>
      </c>
      <c r="AS516" s="68">
        <v>10600000</v>
      </c>
      <c r="AT516" s="65" t="s">
        <v>90</v>
      </c>
      <c r="AU516" s="68">
        <v>0</v>
      </c>
      <c r="AV516" s="75" t="s">
        <v>89</v>
      </c>
      <c r="AW516" s="423">
        <v>13250000</v>
      </c>
      <c r="AX516" s="79">
        <f t="shared" si="38"/>
        <v>0</v>
      </c>
      <c r="AY516" s="223">
        <f t="shared" si="39"/>
        <v>1</v>
      </c>
      <c r="AZ516" s="74">
        <v>1</v>
      </c>
      <c r="BA516" s="75" t="s">
        <v>89</v>
      </c>
      <c r="BB516" s="65" t="s">
        <v>103</v>
      </c>
      <c r="BC516" s="66" t="s">
        <v>12428</v>
      </c>
      <c r="BD516" s="221" t="s">
        <v>87</v>
      </c>
      <c r="BE516" s="221" t="s">
        <v>87</v>
      </c>
    </row>
    <row r="517" spans="2:57" x14ac:dyDescent="0.25">
      <c r="B517" s="221">
        <v>2025</v>
      </c>
      <c r="C517" s="221">
        <v>891780111</v>
      </c>
      <c r="D517" s="221" t="s">
        <v>78</v>
      </c>
      <c r="E517" s="65" t="s">
        <v>12427</v>
      </c>
      <c r="F517" s="65" t="s">
        <v>12426</v>
      </c>
      <c r="G517" s="306">
        <v>0</v>
      </c>
      <c r="H517" s="65" t="s">
        <v>81</v>
      </c>
      <c r="I517" s="221" t="s">
        <v>82</v>
      </c>
      <c r="J517" s="220" t="s">
        <v>83</v>
      </c>
      <c r="K517" s="66" t="s">
        <v>12425</v>
      </c>
      <c r="L517" s="68">
        <v>9000000</v>
      </c>
      <c r="M517" s="221" t="s">
        <v>85</v>
      </c>
      <c r="N517" s="66" t="s">
        <v>9958</v>
      </c>
      <c r="O517" s="66">
        <v>1082860214</v>
      </c>
      <c r="P517" s="65">
        <v>27</v>
      </c>
      <c r="Q517" s="78">
        <v>45670</v>
      </c>
      <c r="R517" s="66">
        <v>2494141000</v>
      </c>
      <c r="S517" s="78">
        <v>45702</v>
      </c>
      <c r="T517" s="68">
        <v>9000000</v>
      </c>
      <c r="U517" s="65" t="s">
        <v>87</v>
      </c>
      <c r="V517" s="68">
        <v>85467461</v>
      </c>
      <c r="W517" s="67" t="s">
        <v>9510</v>
      </c>
      <c r="X517" s="70">
        <v>45702</v>
      </c>
      <c r="Y517" s="70">
        <v>45702</v>
      </c>
      <c r="Z517" s="70" t="s">
        <v>89</v>
      </c>
      <c r="AA517" s="70">
        <v>45808</v>
      </c>
      <c r="AB517" s="49">
        <f t="shared" si="35"/>
        <v>106</v>
      </c>
      <c r="AC517" s="65">
        <v>2</v>
      </c>
      <c r="AD517" s="424">
        <v>2250000</v>
      </c>
      <c r="AE517" s="65">
        <v>1</v>
      </c>
      <c r="AF517" s="78">
        <v>45838</v>
      </c>
      <c r="AG517" s="49">
        <f t="shared" si="36"/>
        <v>30</v>
      </c>
      <c r="AH517" s="65">
        <v>0</v>
      </c>
      <c r="AI517" s="68">
        <v>0</v>
      </c>
      <c r="AJ517" s="65" t="s">
        <v>89</v>
      </c>
      <c r="AK517" s="78" t="s">
        <v>89</v>
      </c>
      <c r="AL517" s="65">
        <v>0</v>
      </c>
      <c r="AM517" s="78" t="s">
        <v>89</v>
      </c>
      <c r="AN517" s="78" t="s">
        <v>89</v>
      </c>
      <c r="AO517" s="78" t="s">
        <v>89</v>
      </c>
      <c r="AP517" s="49">
        <f t="shared" si="37"/>
        <v>0</v>
      </c>
      <c r="AQ517" s="49">
        <f>+L517+AD517-AI517</f>
        <v>11250000</v>
      </c>
      <c r="AR517" s="65" t="s">
        <v>87</v>
      </c>
      <c r="AS517" s="68">
        <v>9000000</v>
      </c>
      <c r="AT517" s="65" t="s">
        <v>90</v>
      </c>
      <c r="AU517" s="68">
        <v>0</v>
      </c>
      <c r="AV517" s="75" t="s">
        <v>89</v>
      </c>
      <c r="AW517" s="423">
        <v>11250000</v>
      </c>
      <c r="AX517" s="79">
        <f t="shared" si="38"/>
        <v>0</v>
      </c>
      <c r="AY517" s="223">
        <f t="shared" si="39"/>
        <v>1</v>
      </c>
      <c r="AZ517" s="74">
        <v>1</v>
      </c>
      <c r="BA517" s="75" t="s">
        <v>89</v>
      </c>
      <c r="BB517" s="65" t="s">
        <v>103</v>
      </c>
      <c r="BC517" s="66" t="s">
        <v>12424</v>
      </c>
      <c r="BD517" s="221" t="s">
        <v>87</v>
      </c>
      <c r="BE517" s="221" t="s">
        <v>87</v>
      </c>
    </row>
    <row r="518" spans="2:57" x14ac:dyDescent="0.25">
      <c r="B518" s="221">
        <v>2025</v>
      </c>
      <c r="C518" s="221">
        <v>891780111</v>
      </c>
      <c r="D518" s="221" t="s">
        <v>78</v>
      </c>
      <c r="E518" s="65" t="s">
        <v>12423</v>
      </c>
      <c r="F518" s="65" t="s">
        <v>12422</v>
      </c>
      <c r="G518" s="306">
        <v>0</v>
      </c>
      <c r="H518" s="65" t="s">
        <v>81</v>
      </c>
      <c r="I518" s="221" t="s">
        <v>82</v>
      </c>
      <c r="J518" s="220" t="s">
        <v>83</v>
      </c>
      <c r="K518" s="66" t="s">
        <v>12421</v>
      </c>
      <c r="L518" s="68">
        <v>12624000</v>
      </c>
      <c r="M518" s="221" t="s">
        <v>85</v>
      </c>
      <c r="N518" s="66" t="s">
        <v>9648</v>
      </c>
      <c r="O518" s="66">
        <v>1082961721</v>
      </c>
      <c r="P518" s="65">
        <v>28</v>
      </c>
      <c r="Q518" s="78">
        <v>45670</v>
      </c>
      <c r="R518" s="66">
        <v>5573604000</v>
      </c>
      <c r="S518" s="78">
        <v>45702</v>
      </c>
      <c r="T518" s="68">
        <v>12624000</v>
      </c>
      <c r="U518" s="65" t="s">
        <v>87</v>
      </c>
      <c r="V518" s="68">
        <v>36557666</v>
      </c>
      <c r="W518" s="67" t="s">
        <v>8339</v>
      </c>
      <c r="X518" s="70">
        <v>45702</v>
      </c>
      <c r="Y518" s="70">
        <v>45702</v>
      </c>
      <c r="Z518" s="70" t="s">
        <v>89</v>
      </c>
      <c r="AA518" s="70">
        <v>45808</v>
      </c>
      <c r="AB518" s="49">
        <f t="shared" si="35"/>
        <v>106</v>
      </c>
      <c r="AC518" s="65">
        <v>0</v>
      </c>
      <c r="AD518" s="424">
        <v>0</v>
      </c>
      <c r="AE518" s="65">
        <v>0</v>
      </c>
      <c r="AF518" s="78" t="s">
        <v>89</v>
      </c>
      <c r="AG518" s="49">
        <f t="shared" si="36"/>
        <v>0</v>
      </c>
      <c r="AH518" s="65">
        <v>0</v>
      </c>
      <c r="AI518" s="68">
        <v>0</v>
      </c>
      <c r="AJ518" s="65" t="s">
        <v>89</v>
      </c>
      <c r="AK518" s="78" t="s">
        <v>89</v>
      </c>
      <c r="AL518" s="65">
        <v>0</v>
      </c>
      <c r="AM518" s="78" t="s">
        <v>89</v>
      </c>
      <c r="AN518" s="78" t="s">
        <v>89</v>
      </c>
      <c r="AO518" s="78" t="s">
        <v>89</v>
      </c>
      <c r="AP518" s="49">
        <f t="shared" si="37"/>
        <v>0</v>
      </c>
      <c r="AQ518" s="49">
        <f>+L518+AD518-AI518</f>
        <v>12624000</v>
      </c>
      <c r="AR518" s="65" t="s">
        <v>87</v>
      </c>
      <c r="AS518" s="68">
        <v>12624000</v>
      </c>
      <c r="AT518" s="65" t="s">
        <v>90</v>
      </c>
      <c r="AU518" s="68">
        <v>0</v>
      </c>
      <c r="AV518" s="75" t="s">
        <v>89</v>
      </c>
      <c r="AW518" s="423">
        <v>12624000</v>
      </c>
      <c r="AX518" s="79">
        <f t="shared" si="38"/>
        <v>0</v>
      </c>
      <c r="AY518" s="223">
        <f t="shared" si="39"/>
        <v>1</v>
      </c>
      <c r="AZ518" s="74">
        <v>1</v>
      </c>
      <c r="BA518" s="75" t="s">
        <v>89</v>
      </c>
      <c r="BB518" s="65" t="s">
        <v>103</v>
      </c>
      <c r="BC518" s="66" t="s">
        <v>12420</v>
      </c>
      <c r="BD518" s="221" t="s">
        <v>87</v>
      </c>
      <c r="BE518" s="221" t="s">
        <v>87</v>
      </c>
    </row>
    <row r="519" spans="2:57" x14ac:dyDescent="0.25">
      <c r="B519" s="221">
        <v>2025</v>
      </c>
      <c r="C519" s="221">
        <v>891780111</v>
      </c>
      <c r="D519" s="221" t="s">
        <v>78</v>
      </c>
      <c r="E519" s="65" t="s">
        <v>12419</v>
      </c>
      <c r="F519" s="65" t="s">
        <v>12418</v>
      </c>
      <c r="G519" s="306">
        <v>0</v>
      </c>
      <c r="H519" s="65" t="s">
        <v>81</v>
      </c>
      <c r="I519" s="221" t="s">
        <v>82</v>
      </c>
      <c r="J519" s="220" t="s">
        <v>83</v>
      </c>
      <c r="K519" s="66" t="s">
        <v>12417</v>
      </c>
      <c r="L519" s="68">
        <v>15148000</v>
      </c>
      <c r="M519" s="221" t="s">
        <v>85</v>
      </c>
      <c r="N519" s="66" t="s">
        <v>12416</v>
      </c>
      <c r="O519" s="66">
        <v>1083029651</v>
      </c>
      <c r="P519" s="65">
        <v>28</v>
      </c>
      <c r="Q519" s="78">
        <v>45670</v>
      </c>
      <c r="R519" s="66">
        <v>5573604000</v>
      </c>
      <c r="S519" s="78">
        <v>45702</v>
      </c>
      <c r="T519" s="68">
        <v>15148000</v>
      </c>
      <c r="U519" s="65" t="s">
        <v>87</v>
      </c>
      <c r="V519" s="68">
        <v>1082870070</v>
      </c>
      <c r="W519" s="67" t="s">
        <v>8403</v>
      </c>
      <c r="X519" s="70">
        <v>45702</v>
      </c>
      <c r="Y519" s="70">
        <v>45702</v>
      </c>
      <c r="Z519" s="70" t="s">
        <v>89</v>
      </c>
      <c r="AA519" s="70">
        <v>45808</v>
      </c>
      <c r="AB519" s="49">
        <f t="shared" si="35"/>
        <v>106</v>
      </c>
      <c r="AC519" s="65">
        <v>2</v>
      </c>
      <c r="AD519" s="424">
        <v>3787000</v>
      </c>
      <c r="AE519" s="65">
        <v>1</v>
      </c>
      <c r="AF519" s="78">
        <v>45838</v>
      </c>
      <c r="AG519" s="49">
        <f t="shared" si="36"/>
        <v>30</v>
      </c>
      <c r="AH519" s="65">
        <v>0</v>
      </c>
      <c r="AI519" s="68">
        <v>0</v>
      </c>
      <c r="AJ519" s="65" t="s">
        <v>89</v>
      </c>
      <c r="AK519" s="78" t="s">
        <v>89</v>
      </c>
      <c r="AL519" s="65">
        <v>0</v>
      </c>
      <c r="AM519" s="78" t="s">
        <v>89</v>
      </c>
      <c r="AN519" s="78" t="s">
        <v>89</v>
      </c>
      <c r="AO519" s="78" t="s">
        <v>89</v>
      </c>
      <c r="AP519" s="49">
        <f t="shared" si="37"/>
        <v>0</v>
      </c>
      <c r="AQ519" s="49">
        <f>+L519+AD519-AI519</f>
        <v>18935000</v>
      </c>
      <c r="AR519" s="65" t="s">
        <v>87</v>
      </c>
      <c r="AS519" s="68">
        <v>15148000</v>
      </c>
      <c r="AT519" s="65" t="s">
        <v>90</v>
      </c>
      <c r="AU519" s="68">
        <v>0</v>
      </c>
      <c r="AV519" s="75" t="s">
        <v>89</v>
      </c>
      <c r="AW519" s="423">
        <v>18935000</v>
      </c>
      <c r="AX519" s="79">
        <f t="shared" si="38"/>
        <v>0</v>
      </c>
      <c r="AY519" s="223">
        <f t="shared" si="39"/>
        <v>1</v>
      </c>
      <c r="AZ519" s="74">
        <v>1</v>
      </c>
      <c r="BA519" s="75" t="s">
        <v>89</v>
      </c>
      <c r="BB519" s="65" t="s">
        <v>103</v>
      </c>
      <c r="BC519" s="66" t="s">
        <v>12415</v>
      </c>
      <c r="BD519" s="221" t="s">
        <v>87</v>
      </c>
      <c r="BE519" s="221" t="s">
        <v>87</v>
      </c>
    </row>
    <row r="520" spans="2:57" x14ac:dyDescent="0.25">
      <c r="B520" s="221">
        <v>2025</v>
      </c>
      <c r="C520" s="221">
        <v>891780111</v>
      </c>
      <c r="D520" s="221" t="s">
        <v>78</v>
      </c>
      <c r="E520" s="65" t="s">
        <v>12414</v>
      </c>
      <c r="F520" s="65" t="s">
        <v>12413</v>
      </c>
      <c r="G520" s="306">
        <v>0</v>
      </c>
      <c r="H520" s="65" t="s">
        <v>81</v>
      </c>
      <c r="I520" s="221" t="s">
        <v>82</v>
      </c>
      <c r="J520" s="220" t="s">
        <v>83</v>
      </c>
      <c r="K520" s="66" t="s">
        <v>12412</v>
      </c>
      <c r="L520" s="68">
        <v>10000000</v>
      </c>
      <c r="M520" s="221" t="s">
        <v>85</v>
      </c>
      <c r="N520" s="66" t="s">
        <v>11797</v>
      </c>
      <c r="O520" s="66">
        <v>24397390</v>
      </c>
      <c r="P520" s="65">
        <v>234</v>
      </c>
      <c r="Q520" s="78">
        <v>45692</v>
      </c>
      <c r="R520" s="66">
        <v>52900000</v>
      </c>
      <c r="S520" s="78">
        <v>45702</v>
      </c>
      <c r="T520" s="68">
        <v>10000000</v>
      </c>
      <c r="U520" s="65" t="s">
        <v>87</v>
      </c>
      <c r="V520" s="68">
        <v>36552092</v>
      </c>
      <c r="W520" s="67" t="s">
        <v>8303</v>
      </c>
      <c r="X520" s="70">
        <v>45702</v>
      </c>
      <c r="Y520" s="70">
        <v>45702</v>
      </c>
      <c r="Z520" s="70" t="s">
        <v>89</v>
      </c>
      <c r="AA520" s="70">
        <v>45716</v>
      </c>
      <c r="AB520" s="49">
        <f t="shared" ref="AB520:AB583" si="40">+IF(Z520="1800-01-01",AA520-Y520,AA520-Z520)</f>
        <v>14</v>
      </c>
      <c r="AC520" s="65">
        <v>0</v>
      </c>
      <c r="AD520" s="424">
        <v>0</v>
      </c>
      <c r="AE520" s="65">
        <v>0</v>
      </c>
      <c r="AF520" s="78" t="s">
        <v>89</v>
      </c>
      <c r="AG520" s="49">
        <f t="shared" ref="AG520:AG583" si="41">+IF(AF520="1800-01-01",0,AF520-AA520)</f>
        <v>0</v>
      </c>
      <c r="AH520" s="65">
        <v>0</v>
      </c>
      <c r="AI520" s="68">
        <v>0</v>
      </c>
      <c r="AJ520" s="65" t="s">
        <v>89</v>
      </c>
      <c r="AK520" s="78" t="s">
        <v>89</v>
      </c>
      <c r="AL520" s="65">
        <v>0</v>
      </c>
      <c r="AM520" s="78" t="s">
        <v>89</v>
      </c>
      <c r="AN520" s="78" t="s">
        <v>89</v>
      </c>
      <c r="AO520" s="78" t="s">
        <v>89</v>
      </c>
      <c r="AP520" s="49">
        <f t="shared" ref="AP520:AP583" si="42">+IF(AM520="1800-01-01",0,AN520-AM520)</f>
        <v>0</v>
      </c>
      <c r="AQ520" s="49">
        <f>+L520+AD520-AI520</f>
        <v>10000000</v>
      </c>
      <c r="AR520" s="65" t="s">
        <v>87</v>
      </c>
      <c r="AS520" s="68">
        <v>10000000</v>
      </c>
      <c r="AT520" s="65" t="s">
        <v>90</v>
      </c>
      <c r="AU520" s="68">
        <v>0</v>
      </c>
      <c r="AV520" s="75" t="s">
        <v>89</v>
      </c>
      <c r="AW520" s="423">
        <v>10000000</v>
      </c>
      <c r="AX520" s="79">
        <f t="shared" ref="AX520:AX583" si="43">AQ520-AW520</f>
        <v>0</v>
      </c>
      <c r="AY520" s="223">
        <f t="shared" ref="AY520:AY583" si="44">+IFERROR(AW520/AQ520,"_")</f>
        <v>1</v>
      </c>
      <c r="AZ520" s="74">
        <v>1</v>
      </c>
      <c r="BA520" s="75" t="s">
        <v>89</v>
      </c>
      <c r="BB520" s="65" t="s">
        <v>103</v>
      </c>
      <c r="BC520" s="66" t="s">
        <v>12411</v>
      </c>
      <c r="BD520" s="221" t="s">
        <v>87</v>
      </c>
      <c r="BE520" s="221" t="s">
        <v>87</v>
      </c>
    </row>
    <row r="521" spans="2:57" x14ac:dyDescent="0.25">
      <c r="B521" s="221">
        <v>2025</v>
      </c>
      <c r="C521" s="221">
        <v>891780111</v>
      </c>
      <c r="D521" s="221" t="s">
        <v>78</v>
      </c>
      <c r="E521" s="65" t="s">
        <v>12410</v>
      </c>
      <c r="F521" s="65" t="s">
        <v>12409</v>
      </c>
      <c r="G521" s="306">
        <v>0</v>
      </c>
      <c r="H521" s="65" t="s">
        <v>81</v>
      </c>
      <c r="I521" s="221" t="s">
        <v>82</v>
      </c>
      <c r="J521" s="220" t="s">
        <v>83</v>
      </c>
      <c r="K521" s="66" t="s">
        <v>12408</v>
      </c>
      <c r="L521" s="68">
        <v>6000000</v>
      </c>
      <c r="M521" s="221" t="s">
        <v>85</v>
      </c>
      <c r="N521" s="66" t="s">
        <v>11802</v>
      </c>
      <c r="O521" s="66">
        <v>1082872242</v>
      </c>
      <c r="P521" s="65">
        <v>234</v>
      </c>
      <c r="Q521" s="78">
        <v>45692</v>
      </c>
      <c r="R521" s="66">
        <v>52900000</v>
      </c>
      <c r="S521" s="78">
        <v>45702</v>
      </c>
      <c r="T521" s="68">
        <v>6000000</v>
      </c>
      <c r="U521" s="65" t="s">
        <v>87</v>
      </c>
      <c r="V521" s="68">
        <v>36552092</v>
      </c>
      <c r="W521" s="67" t="s">
        <v>8303</v>
      </c>
      <c r="X521" s="70">
        <v>45702</v>
      </c>
      <c r="Y521" s="70">
        <v>45702</v>
      </c>
      <c r="Z521" s="70" t="s">
        <v>89</v>
      </c>
      <c r="AA521" s="70">
        <v>45716</v>
      </c>
      <c r="AB521" s="49">
        <f t="shared" si="40"/>
        <v>14</v>
      </c>
      <c r="AC521" s="65">
        <v>0</v>
      </c>
      <c r="AD521" s="424">
        <v>0</v>
      </c>
      <c r="AE521" s="65">
        <v>0</v>
      </c>
      <c r="AF521" s="78" t="s">
        <v>89</v>
      </c>
      <c r="AG521" s="49">
        <f t="shared" si="41"/>
        <v>0</v>
      </c>
      <c r="AH521" s="65">
        <v>0</v>
      </c>
      <c r="AI521" s="68">
        <v>0</v>
      </c>
      <c r="AJ521" s="65" t="s">
        <v>89</v>
      </c>
      <c r="AK521" s="78" t="s">
        <v>89</v>
      </c>
      <c r="AL521" s="65">
        <v>0</v>
      </c>
      <c r="AM521" s="78" t="s">
        <v>89</v>
      </c>
      <c r="AN521" s="78" t="s">
        <v>89</v>
      </c>
      <c r="AO521" s="78" t="s">
        <v>89</v>
      </c>
      <c r="AP521" s="49">
        <f t="shared" si="42"/>
        <v>0</v>
      </c>
      <c r="AQ521" s="49">
        <f>+L521+AD521-AI521</f>
        <v>6000000</v>
      </c>
      <c r="AR521" s="65" t="s">
        <v>87</v>
      </c>
      <c r="AS521" s="68">
        <v>6000000</v>
      </c>
      <c r="AT521" s="65" t="s">
        <v>90</v>
      </c>
      <c r="AU521" s="68">
        <v>0</v>
      </c>
      <c r="AV521" s="75" t="s">
        <v>89</v>
      </c>
      <c r="AW521" s="423">
        <v>6000000</v>
      </c>
      <c r="AX521" s="79">
        <f t="shared" si="43"/>
        <v>0</v>
      </c>
      <c r="AY521" s="223">
        <f t="shared" si="44"/>
        <v>1</v>
      </c>
      <c r="AZ521" s="74">
        <v>1</v>
      </c>
      <c r="BA521" s="75" t="s">
        <v>89</v>
      </c>
      <c r="BB521" s="65" t="s">
        <v>103</v>
      </c>
      <c r="BC521" s="66" t="s">
        <v>12407</v>
      </c>
      <c r="BD521" s="221" t="s">
        <v>87</v>
      </c>
      <c r="BE521" s="221" t="s">
        <v>87</v>
      </c>
    </row>
    <row r="522" spans="2:57" x14ac:dyDescent="0.25">
      <c r="B522" s="221">
        <v>2025</v>
      </c>
      <c r="C522" s="221">
        <v>891780111</v>
      </c>
      <c r="D522" s="221" t="s">
        <v>78</v>
      </c>
      <c r="E522" s="65" t="s">
        <v>12406</v>
      </c>
      <c r="F522" s="65" t="s">
        <v>12405</v>
      </c>
      <c r="G522" s="306">
        <v>0</v>
      </c>
      <c r="H522" s="65" t="s">
        <v>81</v>
      </c>
      <c r="I522" s="221" t="s">
        <v>82</v>
      </c>
      <c r="J522" s="220" t="s">
        <v>83</v>
      </c>
      <c r="K522" s="66" t="s">
        <v>12404</v>
      </c>
      <c r="L522" s="68">
        <v>15148000</v>
      </c>
      <c r="M522" s="221" t="s">
        <v>85</v>
      </c>
      <c r="N522" s="66" t="s">
        <v>2973</v>
      </c>
      <c r="O522" s="66">
        <v>1082863010</v>
      </c>
      <c r="P522" s="65">
        <v>28</v>
      </c>
      <c r="Q522" s="78">
        <v>45670</v>
      </c>
      <c r="R522" s="66">
        <v>5573604000</v>
      </c>
      <c r="S522" s="78">
        <v>45702</v>
      </c>
      <c r="T522" s="68">
        <v>15148000</v>
      </c>
      <c r="U522" s="65" t="s">
        <v>87</v>
      </c>
      <c r="V522" s="68">
        <v>36557666</v>
      </c>
      <c r="W522" s="67" t="s">
        <v>8339</v>
      </c>
      <c r="X522" s="70">
        <v>45702</v>
      </c>
      <c r="Y522" s="70">
        <v>45702</v>
      </c>
      <c r="Z522" s="70" t="s">
        <v>89</v>
      </c>
      <c r="AA522" s="70">
        <v>45808</v>
      </c>
      <c r="AB522" s="49">
        <f t="shared" si="40"/>
        <v>106</v>
      </c>
      <c r="AC522" s="65">
        <v>0</v>
      </c>
      <c r="AD522" s="424">
        <v>0</v>
      </c>
      <c r="AE522" s="65">
        <v>0</v>
      </c>
      <c r="AF522" s="78" t="s">
        <v>89</v>
      </c>
      <c r="AG522" s="49">
        <f t="shared" si="41"/>
        <v>0</v>
      </c>
      <c r="AH522" s="65">
        <v>0</v>
      </c>
      <c r="AI522" s="68">
        <v>0</v>
      </c>
      <c r="AJ522" s="65" t="s">
        <v>89</v>
      </c>
      <c r="AK522" s="78" t="s">
        <v>89</v>
      </c>
      <c r="AL522" s="65">
        <v>0</v>
      </c>
      <c r="AM522" s="78" t="s">
        <v>89</v>
      </c>
      <c r="AN522" s="78" t="s">
        <v>89</v>
      </c>
      <c r="AO522" s="78" t="s">
        <v>89</v>
      </c>
      <c r="AP522" s="49">
        <f t="shared" si="42"/>
        <v>0</v>
      </c>
      <c r="AQ522" s="49">
        <f>+L522+AD522-AI522</f>
        <v>15148000</v>
      </c>
      <c r="AR522" s="65" t="s">
        <v>87</v>
      </c>
      <c r="AS522" s="68">
        <v>15148000</v>
      </c>
      <c r="AT522" s="65" t="s">
        <v>90</v>
      </c>
      <c r="AU522" s="68">
        <v>0</v>
      </c>
      <c r="AV522" s="75" t="s">
        <v>89</v>
      </c>
      <c r="AW522" s="423">
        <v>15148000</v>
      </c>
      <c r="AX522" s="79">
        <f t="shared" si="43"/>
        <v>0</v>
      </c>
      <c r="AY522" s="223">
        <f t="shared" si="44"/>
        <v>1</v>
      </c>
      <c r="AZ522" s="74">
        <v>1</v>
      </c>
      <c r="BA522" s="75" t="s">
        <v>89</v>
      </c>
      <c r="BB522" s="65" t="s">
        <v>103</v>
      </c>
      <c r="BC522" s="66" t="s">
        <v>12403</v>
      </c>
      <c r="BD522" s="221" t="s">
        <v>87</v>
      </c>
      <c r="BE522" s="221" t="s">
        <v>87</v>
      </c>
    </row>
    <row r="523" spans="2:57" x14ac:dyDescent="0.25">
      <c r="B523" s="221">
        <v>2025</v>
      </c>
      <c r="C523" s="221">
        <v>891780111</v>
      </c>
      <c r="D523" s="221" t="s">
        <v>78</v>
      </c>
      <c r="E523" s="65" t="s">
        <v>12402</v>
      </c>
      <c r="F523" s="65" t="s">
        <v>12401</v>
      </c>
      <c r="G523" s="306">
        <v>0</v>
      </c>
      <c r="H523" s="65" t="s">
        <v>81</v>
      </c>
      <c r="I523" s="221" t="s">
        <v>82</v>
      </c>
      <c r="J523" s="220" t="s">
        <v>83</v>
      </c>
      <c r="K523" s="66" t="s">
        <v>12400</v>
      </c>
      <c r="L523" s="68">
        <v>20800000</v>
      </c>
      <c r="M523" s="221" t="s">
        <v>85</v>
      </c>
      <c r="N523" s="66" t="s">
        <v>9915</v>
      </c>
      <c r="O523" s="66">
        <v>1082249640</v>
      </c>
      <c r="P523" s="65">
        <v>28</v>
      </c>
      <c r="Q523" s="78">
        <v>45670</v>
      </c>
      <c r="R523" s="66">
        <v>5573604000</v>
      </c>
      <c r="S523" s="78">
        <v>45702</v>
      </c>
      <c r="T523" s="68">
        <v>20800000</v>
      </c>
      <c r="U523" s="65" t="s">
        <v>87</v>
      </c>
      <c r="V523" s="68">
        <v>57464638</v>
      </c>
      <c r="W523" s="67" t="s">
        <v>9570</v>
      </c>
      <c r="X523" s="70">
        <v>45702</v>
      </c>
      <c r="Y523" s="70">
        <v>45702</v>
      </c>
      <c r="Z523" s="70" t="s">
        <v>89</v>
      </c>
      <c r="AA523" s="70">
        <v>45808</v>
      </c>
      <c r="AB523" s="49">
        <f t="shared" si="40"/>
        <v>106</v>
      </c>
      <c r="AC523" s="65">
        <v>2</v>
      </c>
      <c r="AD523" s="424">
        <v>5200000</v>
      </c>
      <c r="AE523" s="65">
        <v>1</v>
      </c>
      <c r="AF523" s="78">
        <v>45838</v>
      </c>
      <c r="AG523" s="49">
        <f t="shared" si="41"/>
        <v>30</v>
      </c>
      <c r="AH523" s="65">
        <v>0</v>
      </c>
      <c r="AI523" s="68">
        <v>0</v>
      </c>
      <c r="AJ523" s="65" t="s">
        <v>89</v>
      </c>
      <c r="AK523" s="78" t="s">
        <v>89</v>
      </c>
      <c r="AL523" s="65">
        <v>0</v>
      </c>
      <c r="AM523" s="78" t="s">
        <v>89</v>
      </c>
      <c r="AN523" s="78" t="s">
        <v>89</v>
      </c>
      <c r="AO523" s="78" t="s">
        <v>89</v>
      </c>
      <c r="AP523" s="49">
        <f t="shared" si="42"/>
        <v>0</v>
      </c>
      <c r="AQ523" s="49">
        <f>+L523+AD523-AI523</f>
        <v>26000000</v>
      </c>
      <c r="AR523" s="65" t="s">
        <v>87</v>
      </c>
      <c r="AS523" s="68">
        <v>20800000</v>
      </c>
      <c r="AT523" s="65" t="s">
        <v>90</v>
      </c>
      <c r="AU523" s="68">
        <v>0</v>
      </c>
      <c r="AV523" s="75" t="s">
        <v>89</v>
      </c>
      <c r="AW523" s="423">
        <v>26000000</v>
      </c>
      <c r="AX523" s="79">
        <f t="shared" si="43"/>
        <v>0</v>
      </c>
      <c r="AY523" s="223">
        <f t="shared" si="44"/>
        <v>1</v>
      </c>
      <c r="AZ523" s="74">
        <v>1</v>
      </c>
      <c r="BA523" s="75" t="s">
        <v>89</v>
      </c>
      <c r="BB523" s="65" t="s">
        <v>103</v>
      </c>
      <c r="BC523" s="66" t="s">
        <v>12399</v>
      </c>
      <c r="BD523" s="221" t="s">
        <v>87</v>
      </c>
      <c r="BE523" s="221" t="s">
        <v>87</v>
      </c>
    </row>
    <row r="524" spans="2:57" x14ac:dyDescent="0.25">
      <c r="B524" s="221">
        <v>2025</v>
      </c>
      <c r="C524" s="221">
        <v>891780111</v>
      </c>
      <c r="D524" s="221" t="s">
        <v>78</v>
      </c>
      <c r="E524" s="65" t="s">
        <v>12398</v>
      </c>
      <c r="F524" s="65" t="s">
        <v>12397</v>
      </c>
      <c r="G524" s="306">
        <v>0</v>
      </c>
      <c r="H524" s="65" t="s">
        <v>81</v>
      </c>
      <c r="I524" s="221" t="s">
        <v>82</v>
      </c>
      <c r="J524" s="220" t="s">
        <v>83</v>
      </c>
      <c r="K524" s="66" t="s">
        <v>12396</v>
      </c>
      <c r="L524" s="68">
        <v>15148000</v>
      </c>
      <c r="M524" s="221" t="s">
        <v>85</v>
      </c>
      <c r="N524" s="66" t="s">
        <v>9734</v>
      </c>
      <c r="O524" s="66">
        <v>1149451463</v>
      </c>
      <c r="P524" s="65">
        <v>28</v>
      </c>
      <c r="Q524" s="78">
        <v>45670</v>
      </c>
      <c r="R524" s="66">
        <v>5573604000</v>
      </c>
      <c r="S524" s="78">
        <v>45702</v>
      </c>
      <c r="T524" s="68">
        <v>15148000</v>
      </c>
      <c r="U524" s="65" t="s">
        <v>87</v>
      </c>
      <c r="V524" s="68">
        <v>57464638</v>
      </c>
      <c r="W524" s="67" t="s">
        <v>9570</v>
      </c>
      <c r="X524" s="70">
        <v>45702</v>
      </c>
      <c r="Y524" s="70">
        <v>45702</v>
      </c>
      <c r="Z524" s="70" t="s">
        <v>89</v>
      </c>
      <c r="AA524" s="70">
        <v>45808</v>
      </c>
      <c r="AB524" s="49">
        <f t="shared" si="40"/>
        <v>106</v>
      </c>
      <c r="AC524" s="65">
        <v>2</v>
      </c>
      <c r="AD524" s="424">
        <v>3787000</v>
      </c>
      <c r="AE524" s="65">
        <v>1</v>
      </c>
      <c r="AF524" s="78">
        <v>45838</v>
      </c>
      <c r="AG524" s="49">
        <f t="shared" si="41"/>
        <v>30</v>
      </c>
      <c r="AH524" s="65">
        <v>0</v>
      </c>
      <c r="AI524" s="68">
        <v>0</v>
      </c>
      <c r="AJ524" s="65" t="s">
        <v>89</v>
      </c>
      <c r="AK524" s="78" t="s">
        <v>89</v>
      </c>
      <c r="AL524" s="65">
        <v>0</v>
      </c>
      <c r="AM524" s="78" t="s">
        <v>89</v>
      </c>
      <c r="AN524" s="78" t="s">
        <v>89</v>
      </c>
      <c r="AO524" s="78" t="s">
        <v>89</v>
      </c>
      <c r="AP524" s="49">
        <f t="shared" si="42"/>
        <v>0</v>
      </c>
      <c r="AQ524" s="49">
        <f>+L524+AD524-AI524</f>
        <v>18935000</v>
      </c>
      <c r="AR524" s="65" t="s">
        <v>87</v>
      </c>
      <c r="AS524" s="68">
        <v>15148000</v>
      </c>
      <c r="AT524" s="65" t="s">
        <v>90</v>
      </c>
      <c r="AU524" s="68">
        <v>0</v>
      </c>
      <c r="AV524" s="75" t="s">
        <v>89</v>
      </c>
      <c r="AW524" s="423">
        <v>18935000</v>
      </c>
      <c r="AX524" s="79">
        <f t="shared" si="43"/>
        <v>0</v>
      </c>
      <c r="AY524" s="223">
        <f t="shared" si="44"/>
        <v>1</v>
      </c>
      <c r="AZ524" s="74">
        <v>1</v>
      </c>
      <c r="BA524" s="75" t="s">
        <v>89</v>
      </c>
      <c r="BB524" s="65" t="s">
        <v>103</v>
      </c>
      <c r="BC524" s="66" t="s">
        <v>12395</v>
      </c>
      <c r="BD524" s="221" t="s">
        <v>87</v>
      </c>
      <c r="BE524" s="221" t="s">
        <v>87</v>
      </c>
    </row>
    <row r="525" spans="2:57" x14ac:dyDescent="0.25">
      <c r="B525" s="221">
        <v>2025</v>
      </c>
      <c r="C525" s="221">
        <v>891780111</v>
      </c>
      <c r="D525" s="221" t="s">
        <v>78</v>
      </c>
      <c r="E525" s="65" t="s">
        <v>12394</v>
      </c>
      <c r="F525" s="65" t="s">
        <v>12393</v>
      </c>
      <c r="G525" s="306">
        <v>0</v>
      </c>
      <c r="H525" s="65" t="s">
        <v>81</v>
      </c>
      <c r="I525" s="221" t="s">
        <v>82</v>
      </c>
      <c r="J525" s="220" t="s">
        <v>83</v>
      </c>
      <c r="K525" s="66" t="s">
        <v>12392</v>
      </c>
      <c r="L525" s="68">
        <v>13888000</v>
      </c>
      <c r="M525" s="221" t="s">
        <v>85</v>
      </c>
      <c r="N525" s="66" t="s">
        <v>1329</v>
      </c>
      <c r="O525" s="66">
        <v>1010215438</v>
      </c>
      <c r="P525" s="65">
        <v>28</v>
      </c>
      <c r="Q525" s="78">
        <v>45670</v>
      </c>
      <c r="R525" s="66">
        <v>5573604000</v>
      </c>
      <c r="S525" s="78">
        <v>45702</v>
      </c>
      <c r="T525" s="68">
        <v>13888000</v>
      </c>
      <c r="U525" s="65" t="s">
        <v>87</v>
      </c>
      <c r="V525" s="68">
        <v>57464638</v>
      </c>
      <c r="W525" s="67" t="s">
        <v>9570</v>
      </c>
      <c r="X525" s="70">
        <v>45702</v>
      </c>
      <c r="Y525" s="70">
        <v>45702</v>
      </c>
      <c r="Z525" s="70" t="s">
        <v>89</v>
      </c>
      <c r="AA525" s="70">
        <v>45808</v>
      </c>
      <c r="AB525" s="49">
        <f t="shared" si="40"/>
        <v>106</v>
      </c>
      <c r="AC525" s="65">
        <v>2</v>
      </c>
      <c r="AD525" s="424">
        <v>3472000</v>
      </c>
      <c r="AE525" s="65">
        <v>1</v>
      </c>
      <c r="AF525" s="78">
        <v>45838</v>
      </c>
      <c r="AG525" s="49">
        <f t="shared" si="41"/>
        <v>30</v>
      </c>
      <c r="AH525" s="65">
        <v>0</v>
      </c>
      <c r="AI525" s="68">
        <v>0</v>
      </c>
      <c r="AJ525" s="65" t="s">
        <v>89</v>
      </c>
      <c r="AK525" s="78" t="s">
        <v>89</v>
      </c>
      <c r="AL525" s="65">
        <v>0</v>
      </c>
      <c r="AM525" s="78" t="s">
        <v>89</v>
      </c>
      <c r="AN525" s="78" t="s">
        <v>89</v>
      </c>
      <c r="AO525" s="78" t="s">
        <v>89</v>
      </c>
      <c r="AP525" s="49">
        <f t="shared" si="42"/>
        <v>0</v>
      </c>
      <c r="AQ525" s="49">
        <f>+L525+AD525-AI525</f>
        <v>17360000</v>
      </c>
      <c r="AR525" s="65" t="s">
        <v>87</v>
      </c>
      <c r="AS525" s="68">
        <v>13888000</v>
      </c>
      <c r="AT525" s="65" t="s">
        <v>90</v>
      </c>
      <c r="AU525" s="68">
        <v>0</v>
      </c>
      <c r="AV525" s="75" t="s">
        <v>89</v>
      </c>
      <c r="AW525" s="423">
        <v>17360000</v>
      </c>
      <c r="AX525" s="79">
        <f t="shared" si="43"/>
        <v>0</v>
      </c>
      <c r="AY525" s="223">
        <f t="shared" si="44"/>
        <v>1</v>
      </c>
      <c r="AZ525" s="74">
        <v>1</v>
      </c>
      <c r="BA525" s="75" t="s">
        <v>89</v>
      </c>
      <c r="BB525" s="65" t="s">
        <v>103</v>
      </c>
      <c r="BC525" s="66" t="s">
        <v>12391</v>
      </c>
      <c r="BD525" s="221" t="s">
        <v>87</v>
      </c>
      <c r="BE525" s="221" t="s">
        <v>87</v>
      </c>
    </row>
    <row r="526" spans="2:57" x14ac:dyDescent="0.25">
      <c r="B526" s="221">
        <v>2025</v>
      </c>
      <c r="C526" s="221">
        <v>891780111</v>
      </c>
      <c r="D526" s="221" t="s">
        <v>78</v>
      </c>
      <c r="E526" s="65" t="s">
        <v>12390</v>
      </c>
      <c r="F526" s="65" t="s">
        <v>12389</v>
      </c>
      <c r="G526" s="306">
        <v>0</v>
      </c>
      <c r="H526" s="65" t="s">
        <v>81</v>
      </c>
      <c r="I526" s="221" t="s">
        <v>82</v>
      </c>
      <c r="J526" s="220" t="s">
        <v>83</v>
      </c>
      <c r="K526" s="66" t="s">
        <v>12388</v>
      </c>
      <c r="L526" s="68">
        <v>10600000</v>
      </c>
      <c r="M526" s="221" t="s">
        <v>85</v>
      </c>
      <c r="N526" s="66" t="s">
        <v>8966</v>
      </c>
      <c r="O526" s="66">
        <v>36695889</v>
      </c>
      <c r="P526" s="65">
        <v>27</v>
      </c>
      <c r="Q526" s="78">
        <v>45670</v>
      </c>
      <c r="R526" s="66">
        <v>2494141000</v>
      </c>
      <c r="S526" s="78">
        <v>45702</v>
      </c>
      <c r="T526" s="68">
        <v>10600000</v>
      </c>
      <c r="U526" s="65" t="s">
        <v>87</v>
      </c>
      <c r="V526" s="68">
        <v>36726018</v>
      </c>
      <c r="W526" s="67" t="s">
        <v>8590</v>
      </c>
      <c r="X526" s="70">
        <v>45702</v>
      </c>
      <c r="Y526" s="70">
        <v>45702</v>
      </c>
      <c r="Z526" s="70" t="s">
        <v>89</v>
      </c>
      <c r="AA526" s="70">
        <v>45808</v>
      </c>
      <c r="AB526" s="49">
        <f t="shared" si="40"/>
        <v>106</v>
      </c>
      <c r="AC526" s="65">
        <v>0</v>
      </c>
      <c r="AD526" s="424">
        <v>0</v>
      </c>
      <c r="AE526" s="65">
        <v>0</v>
      </c>
      <c r="AF526" s="78" t="s">
        <v>89</v>
      </c>
      <c r="AG526" s="49">
        <f t="shared" si="41"/>
        <v>0</v>
      </c>
      <c r="AH526" s="65">
        <v>0</v>
      </c>
      <c r="AI526" s="68">
        <v>0</v>
      </c>
      <c r="AJ526" s="65" t="s">
        <v>89</v>
      </c>
      <c r="AK526" s="78" t="s">
        <v>89</v>
      </c>
      <c r="AL526" s="65">
        <v>1</v>
      </c>
      <c r="AM526" s="78">
        <v>45750</v>
      </c>
      <c r="AN526" s="78">
        <v>45755</v>
      </c>
      <c r="AO526" s="78">
        <v>45813</v>
      </c>
      <c r="AP526" s="49">
        <f t="shared" si="42"/>
        <v>5</v>
      </c>
      <c r="AQ526" s="49">
        <f>+L526+AD526-AI526</f>
        <v>10600000</v>
      </c>
      <c r="AR526" s="65" t="s">
        <v>87</v>
      </c>
      <c r="AS526" s="68">
        <v>10600000</v>
      </c>
      <c r="AT526" s="65" t="s">
        <v>90</v>
      </c>
      <c r="AU526" s="68">
        <v>0</v>
      </c>
      <c r="AV526" s="75" t="s">
        <v>89</v>
      </c>
      <c r="AW526" s="423">
        <v>10600000</v>
      </c>
      <c r="AX526" s="79">
        <f t="shared" si="43"/>
        <v>0</v>
      </c>
      <c r="AY526" s="223">
        <f t="shared" si="44"/>
        <v>1</v>
      </c>
      <c r="AZ526" s="74">
        <v>1</v>
      </c>
      <c r="BA526" s="75" t="s">
        <v>89</v>
      </c>
      <c r="BB526" s="65" t="s">
        <v>103</v>
      </c>
      <c r="BC526" s="66" t="s">
        <v>12387</v>
      </c>
      <c r="BD526" s="221" t="s">
        <v>87</v>
      </c>
      <c r="BE526" s="221" t="s">
        <v>87</v>
      </c>
    </row>
    <row r="527" spans="2:57" x14ac:dyDescent="0.25">
      <c r="B527" s="221">
        <v>2025</v>
      </c>
      <c r="C527" s="221">
        <v>891780111</v>
      </c>
      <c r="D527" s="221" t="s">
        <v>78</v>
      </c>
      <c r="E527" s="65" t="s">
        <v>12386</v>
      </c>
      <c r="F527" s="65" t="s">
        <v>12385</v>
      </c>
      <c r="G527" s="306">
        <v>0</v>
      </c>
      <c r="H527" s="65" t="s">
        <v>81</v>
      </c>
      <c r="I527" s="221" t="s">
        <v>82</v>
      </c>
      <c r="J527" s="220" t="s">
        <v>83</v>
      </c>
      <c r="K527" s="66" t="s">
        <v>12384</v>
      </c>
      <c r="L527" s="68">
        <v>10600000</v>
      </c>
      <c r="M527" s="221" t="s">
        <v>85</v>
      </c>
      <c r="N527" s="66" t="s">
        <v>9227</v>
      </c>
      <c r="O527" s="66">
        <v>1234097322</v>
      </c>
      <c r="P527" s="65">
        <v>27</v>
      </c>
      <c r="Q527" s="78">
        <v>45670</v>
      </c>
      <c r="R527" s="66">
        <v>2494141000</v>
      </c>
      <c r="S527" s="78">
        <v>45702</v>
      </c>
      <c r="T527" s="68">
        <v>10600000</v>
      </c>
      <c r="U527" s="65" t="s">
        <v>87</v>
      </c>
      <c r="V527" s="68">
        <v>85468846</v>
      </c>
      <c r="W527" s="67" t="s">
        <v>9226</v>
      </c>
      <c r="X527" s="70">
        <v>45702</v>
      </c>
      <c r="Y527" s="70">
        <v>45702</v>
      </c>
      <c r="Z527" s="70" t="s">
        <v>89</v>
      </c>
      <c r="AA527" s="70">
        <v>45808</v>
      </c>
      <c r="AB527" s="49">
        <f t="shared" si="40"/>
        <v>106</v>
      </c>
      <c r="AC527" s="65">
        <v>0</v>
      </c>
      <c r="AD527" s="424">
        <v>0</v>
      </c>
      <c r="AE527" s="65">
        <v>0</v>
      </c>
      <c r="AF527" s="78" t="s">
        <v>89</v>
      </c>
      <c r="AG527" s="49">
        <f t="shared" si="41"/>
        <v>0</v>
      </c>
      <c r="AH527" s="65">
        <v>0</v>
      </c>
      <c r="AI527" s="68">
        <v>0</v>
      </c>
      <c r="AJ527" s="65" t="s">
        <v>89</v>
      </c>
      <c r="AK527" s="78" t="s">
        <v>89</v>
      </c>
      <c r="AL527" s="65">
        <v>0</v>
      </c>
      <c r="AM527" s="78" t="s">
        <v>89</v>
      </c>
      <c r="AN527" s="78" t="s">
        <v>89</v>
      </c>
      <c r="AO527" s="78" t="s">
        <v>89</v>
      </c>
      <c r="AP527" s="49">
        <f t="shared" si="42"/>
        <v>0</v>
      </c>
      <c r="AQ527" s="49">
        <f>+L527+AD527-AI527</f>
        <v>10600000</v>
      </c>
      <c r="AR527" s="65" t="s">
        <v>87</v>
      </c>
      <c r="AS527" s="68">
        <v>10600000</v>
      </c>
      <c r="AT527" s="65" t="s">
        <v>90</v>
      </c>
      <c r="AU527" s="68">
        <v>0</v>
      </c>
      <c r="AV527" s="75" t="s">
        <v>89</v>
      </c>
      <c r="AW527" s="423">
        <v>7950000</v>
      </c>
      <c r="AX527" s="79">
        <f t="shared" si="43"/>
        <v>2650000</v>
      </c>
      <c r="AY527" s="223">
        <f t="shared" si="44"/>
        <v>0.75</v>
      </c>
      <c r="AZ527" s="74">
        <v>1</v>
      </c>
      <c r="BA527" s="75" t="s">
        <v>89</v>
      </c>
      <c r="BB527" s="65" t="s">
        <v>108</v>
      </c>
      <c r="BC527" s="66" t="s">
        <v>12383</v>
      </c>
      <c r="BD527" s="221" t="s">
        <v>87</v>
      </c>
      <c r="BE527" s="221" t="s">
        <v>87</v>
      </c>
    </row>
    <row r="528" spans="2:57" x14ac:dyDescent="0.25">
      <c r="B528" s="221">
        <v>2025</v>
      </c>
      <c r="C528" s="221">
        <v>891780111</v>
      </c>
      <c r="D528" s="221" t="s">
        <v>78</v>
      </c>
      <c r="E528" s="65" t="s">
        <v>12382</v>
      </c>
      <c r="F528" s="65" t="s">
        <v>12381</v>
      </c>
      <c r="G528" s="306">
        <v>0</v>
      </c>
      <c r="H528" s="65" t="s">
        <v>81</v>
      </c>
      <c r="I528" s="221" t="s">
        <v>82</v>
      </c>
      <c r="J528" s="220" t="s">
        <v>83</v>
      </c>
      <c r="K528" s="66" t="s">
        <v>12380</v>
      </c>
      <c r="L528" s="68">
        <v>13888000</v>
      </c>
      <c r="M528" s="221" t="s">
        <v>85</v>
      </c>
      <c r="N528" s="66" t="s">
        <v>9714</v>
      </c>
      <c r="O528" s="66">
        <v>1083023105</v>
      </c>
      <c r="P528" s="65">
        <v>28</v>
      </c>
      <c r="Q528" s="78">
        <v>45670</v>
      </c>
      <c r="R528" s="66">
        <v>5573604000</v>
      </c>
      <c r="S528" s="78">
        <v>45702</v>
      </c>
      <c r="T528" s="68">
        <v>13888000</v>
      </c>
      <c r="U528" s="65" t="s">
        <v>87</v>
      </c>
      <c r="V528" s="68">
        <v>1082939683</v>
      </c>
      <c r="W528" s="67" t="s">
        <v>9713</v>
      </c>
      <c r="X528" s="70">
        <v>45702</v>
      </c>
      <c r="Y528" s="70">
        <v>45702</v>
      </c>
      <c r="Z528" s="70" t="s">
        <v>89</v>
      </c>
      <c r="AA528" s="70">
        <v>45808</v>
      </c>
      <c r="AB528" s="49">
        <f t="shared" si="40"/>
        <v>106</v>
      </c>
      <c r="AC528" s="65">
        <v>2</v>
      </c>
      <c r="AD528" s="424">
        <v>3472000</v>
      </c>
      <c r="AE528" s="65">
        <v>1</v>
      </c>
      <c r="AF528" s="78">
        <v>45838</v>
      </c>
      <c r="AG528" s="49">
        <f t="shared" si="41"/>
        <v>30</v>
      </c>
      <c r="AH528" s="65">
        <v>0</v>
      </c>
      <c r="AI528" s="68">
        <v>0</v>
      </c>
      <c r="AJ528" s="65" t="s">
        <v>89</v>
      </c>
      <c r="AK528" s="78" t="s">
        <v>89</v>
      </c>
      <c r="AL528" s="65">
        <v>0</v>
      </c>
      <c r="AM528" s="78" t="s">
        <v>89</v>
      </c>
      <c r="AN528" s="78" t="s">
        <v>89</v>
      </c>
      <c r="AO528" s="78" t="s">
        <v>89</v>
      </c>
      <c r="AP528" s="49">
        <f t="shared" si="42"/>
        <v>0</v>
      </c>
      <c r="AQ528" s="49">
        <f>+L528+AD528-AI528</f>
        <v>17360000</v>
      </c>
      <c r="AR528" s="65" t="s">
        <v>87</v>
      </c>
      <c r="AS528" s="68">
        <v>13888000</v>
      </c>
      <c r="AT528" s="65" t="s">
        <v>90</v>
      </c>
      <c r="AU528" s="68">
        <v>0</v>
      </c>
      <c r="AV528" s="75" t="s">
        <v>89</v>
      </c>
      <c r="AW528" s="423">
        <v>17360000</v>
      </c>
      <c r="AX528" s="79">
        <f t="shared" si="43"/>
        <v>0</v>
      </c>
      <c r="AY528" s="223">
        <f t="shared" si="44"/>
        <v>1</v>
      </c>
      <c r="AZ528" s="74">
        <v>1</v>
      </c>
      <c r="BA528" s="75" t="s">
        <v>89</v>
      </c>
      <c r="BB528" s="65" t="s">
        <v>103</v>
      </c>
      <c r="BC528" s="66" t="s">
        <v>12379</v>
      </c>
      <c r="BD528" s="221" t="s">
        <v>87</v>
      </c>
      <c r="BE528" s="221" t="s">
        <v>87</v>
      </c>
    </row>
    <row r="529" spans="2:57" x14ac:dyDescent="0.25">
      <c r="B529" s="221">
        <v>2025</v>
      </c>
      <c r="C529" s="221">
        <v>891780111</v>
      </c>
      <c r="D529" s="221" t="s">
        <v>78</v>
      </c>
      <c r="E529" s="65" t="s">
        <v>12378</v>
      </c>
      <c r="F529" s="65" t="s">
        <v>12377</v>
      </c>
      <c r="G529" s="306">
        <v>0</v>
      </c>
      <c r="H529" s="65" t="s">
        <v>81</v>
      </c>
      <c r="I529" s="221" t="s">
        <v>82</v>
      </c>
      <c r="J529" s="220" t="s">
        <v>83</v>
      </c>
      <c r="K529" s="66" t="s">
        <v>12376</v>
      </c>
      <c r="L529" s="68">
        <v>15148000</v>
      </c>
      <c r="M529" s="221" t="s">
        <v>85</v>
      </c>
      <c r="N529" s="66" t="s">
        <v>8479</v>
      </c>
      <c r="O529" s="66">
        <v>1085038618</v>
      </c>
      <c r="P529" s="65">
        <v>28</v>
      </c>
      <c r="Q529" s="78">
        <v>45670</v>
      </c>
      <c r="R529" s="66">
        <v>5573604000</v>
      </c>
      <c r="S529" s="78">
        <v>45702</v>
      </c>
      <c r="T529" s="68">
        <v>15148000</v>
      </c>
      <c r="U529" s="65" t="s">
        <v>87</v>
      </c>
      <c r="V529" s="68">
        <v>36718996</v>
      </c>
      <c r="W529" s="67" t="s">
        <v>9146</v>
      </c>
      <c r="X529" s="70">
        <v>45702</v>
      </c>
      <c r="Y529" s="70">
        <v>45702</v>
      </c>
      <c r="Z529" s="70" t="s">
        <v>89</v>
      </c>
      <c r="AA529" s="70">
        <v>45808</v>
      </c>
      <c r="AB529" s="49">
        <f t="shared" si="40"/>
        <v>106</v>
      </c>
      <c r="AC529" s="65">
        <v>2</v>
      </c>
      <c r="AD529" s="424">
        <v>1893500</v>
      </c>
      <c r="AE529" s="65">
        <v>1</v>
      </c>
      <c r="AF529" s="78">
        <v>45823</v>
      </c>
      <c r="AG529" s="49">
        <f t="shared" si="41"/>
        <v>15</v>
      </c>
      <c r="AH529" s="65">
        <v>0</v>
      </c>
      <c r="AI529" s="68">
        <v>0</v>
      </c>
      <c r="AJ529" s="65" t="s">
        <v>89</v>
      </c>
      <c r="AK529" s="78" t="s">
        <v>89</v>
      </c>
      <c r="AL529" s="65">
        <v>0</v>
      </c>
      <c r="AM529" s="78" t="s">
        <v>89</v>
      </c>
      <c r="AN529" s="78" t="s">
        <v>89</v>
      </c>
      <c r="AO529" s="78" t="s">
        <v>89</v>
      </c>
      <c r="AP529" s="49">
        <f t="shared" si="42"/>
        <v>0</v>
      </c>
      <c r="AQ529" s="49">
        <f>+L529+AD529-AI529</f>
        <v>17041500</v>
      </c>
      <c r="AR529" s="65" t="s">
        <v>87</v>
      </c>
      <c r="AS529" s="68">
        <v>15148000</v>
      </c>
      <c r="AT529" s="65" t="s">
        <v>90</v>
      </c>
      <c r="AU529" s="68">
        <v>0</v>
      </c>
      <c r="AV529" s="75" t="s">
        <v>89</v>
      </c>
      <c r="AW529" s="423">
        <v>17041500</v>
      </c>
      <c r="AX529" s="79">
        <f t="shared" si="43"/>
        <v>0</v>
      </c>
      <c r="AY529" s="223">
        <f t="shared" si="44"/>
        <v>1</v>
      </c>
      <c r="AZ529" s="74">
        <v>1</v>
      </c>
      <c r="BA529" s="75" t="s">
        <v>89</v>
      </c>
      <c r="BB529" s="65" t="s">
        <v>103</v>
      </c>
      <c r="BC529" s="66" t="s">
        <v>12375</v>
      </c>
      <c r="BD529" s="221" t="s">
        <v>87</v>
      </c>
      <c r="BE529" s="221" t="s">
        <v>87</v>
      </c>
    </row>
    <row r="530" spans="2:57" x14ac:dyDescent="0.25">
      <c r="B530" s="221">
        <v>2025</v>
      </c>
      <c r="C530" s="221">
        <v>891780111</v>
      </c>
      <c r="D530" s="221" t="s">
        <v>78</v>
      </c>
      <c r="E530" s="65" t="s">
        <v>12374</v>
      </c>
      <c r="F530" s="65" t="s">
        <v>12373</v>
      </c>
      <c r="G530" s="306">
        <v>0</v>
      </c>
      <c r="H530" s="65" t="s">
        <v>81</v>
      </c>
      <c r="I530" s="221" t="s">
        <v>82</v>
      </c>
      <c r="J530" s="220" t="s">
        <v>83</v>
      </c>
      <c r="K530" s="66" t="s">
        <v>12372</v>
      </c>
      <c r="L530" s="68">
        <v>2800000</v>
      </c>
      <c r="M530" s="221" t="s">
        <v>85</v>
      </c>
      <c r="N530" s="66" t="s">
        <v>8415</v>
      </c>
      <c r="O530" s="66">
        <v>1003241055</v>
      </c>
      <c r="P530" s="65">
        <v>234</v>
      </c>
      <c r="Q530" s="78">
        <v>45692</v>
      </c>
      <c r="R530" s="66">
        <v>52900000</v>
      </c>
      <c r="S530" s="78">
        <v>45702</v>
      </c>
      <c r="T530" s="68">
        <v>2800000</v>
      </c>
      <c r="U530" s="65" t="s">
        <v>87</v>
      </c>
      <c r="V530" s="68">
        <v>1082868728</v>
      </c>
      <c r="W530" s="67" t="s">
        <v>8398</v>
      </c>
      <c r="X530" s="70">
        <v>45702</v>
      </c>
      <c r="Y530" s="70">
        <v>45702</v>
      </c>
      <c r="Z530" s="70" t="s">
        <v>89</v>
      </c>
      <c r="AA530" s="70">
        <v>45716</v>
      </c>
      <c r="AB530" s="49">
        <f t="shared" si="40"/>
        <v>14</v>
      </c>
      <c r="AC530" s="65">
        <v>0</v>
      </c>
      <c r="AD530" s="424">
        <v>0</v>
      </c>
      <c r="AE530" s="65">
        <v>0</v>
      </c>
      <c r="AF530" s="78" t="s">
        <v>89</v>
      </c>
      <c r="AG530" s="49">
        <f t="shared" si="41"/>
        <v>0</v>
      </c>
      <c r="AH530" s="65">
        <v>0</v>
      </c>
      <c r="AI530" s="68">
        <v>0</v>
      </c>
      <c r="AJ530" s="65" t="s">
        <v>89</v>
      </c>
      <c r="AK530" s="78" t="s">
        <v>89</v>
      </c>
      <c r="AL530" s="65">
        <v>0</v>
      </c>
      <c r="AM530" s="78" t="s">
        <v>89</v>
      </c>
      <c r="AN530" s="78" t="s">
        <v>89</v>
      </c>
      <c r="AO530" s="78" t="s">
        <v>89</v>
      </c>
      <c r="AP530" s="49">
        <f t="shared" si="42"/>
        <v>0</v>
      </c>
      <c r="AQ530" s="49">
        <f>+L530+AD530-AI530</f>
        <v>2800000</v>
      </c>
      <c r="AR530" s="65" t="s">
        <v>87</v>
      </c>
      <c r="AS530" s="68">
        <v>2800000</v>
      </c>
      <c r="AT530" s="65" t="s">
        <v>90</v>
      </c>
      <c r="AU530" s="68">
        <v>0</v>
      </c>
      <c r="AV530" s="75" t="s">
        <v>89</v>
      </c>
      <c r="AW530" s="423">
        <v>2800000</v>
      </c>
      <c r="AX530" s="79">
        <f t="shared" si="43"/>
        <v>0</v>
      </c>
      <c r="AY530" s="223">
        <f t="shared" si="44"/>
        <v>1</v>
      </c>
      <c r="AZ530" s="74">
        <v>1</v>
      </c>
      <c r="BA530" s="75" t="s">
        <v>89</v>
      </c>
      <c r="BB530" s="65" t="s">
        <v>103</v>
      </c>
      <c r="BC530" s="66" t="s">
        <v>12371</v>
      </c>
      <c r="BD530" s="221" t="s">
        <v>87</v>
      </c>
      <c r="BE530" s="221" t="s">
        <v>87</v>
      </c>
    </row>
    <row r="531" spans="2:57" x14ac:dyDescent="0.25">
      <c r="B531" s="221">
        <v>2025</v>
      </c>
      <c r="C531" s="221">
        <v>891780111</v>
      </c>
      <c r="D531" s="221" t="s">
        <v>78</v>
      </c>
      <c r="E531" s="65" t="s">
        <v>12370</v>
      </c>
      <c r="F531" s="65" t="s">
        <v>12369</v>
      </c>
      <c r="G531" s="306">
        <v>0</v>
      </c>
      <c r="H531" s="65" t="s">
        <v>81</v>
      </c>
      <c r="I531" s="221" t="s">
        <v>82</v>
      </c>
      <c r="J531" s="220" t="s">
        <v>83</v>
      </c>
      <c r="K531" s="66" t="s">
        <v>12368</v>
      </c>
      <c r="L531" s="68">
        <v>13888000</v>
      </c>
      <c r="M531" s="221" t="s">
        <v>85</v>
      </c>
      <c r="N531" s="66" t="s">
        <v>8629</v>
      </c>
      <c r="O531" s="66">
        <v>26671795</v>
      </c>
      <c r="P531" s="65">
        <v>28</v>
      </c>
      <c r="Q531" s="78">
        <v>45670</v>
      </c>
      <c r="R531" s="66">
        <v>5573604000</v>
      </c>
      <c r="S531" s="78">
        <v>45702</v>
      </c>
      <c r="T531" s="68">
        <v>13888000</v>
      </c>
      <c r="U531" s="65" t="s">
        <v>87</v>
      </c>
      <c r="V531" s="68">
        <v>12548945</v>
      </c>
      <c r="W531" s="67" t="s">
        <v>8546</v>
      </c>
      <c r="X531" s="70">
        <v>45702</v>
      </c>
      <c r="Y531" s="70">
        <v>45702</v>
      </c>
      <c r="Z531" s="70" t="s">
        <v>89</v>
      </c>
      <c r="AA531" s="70">
        <v>45808</v>
      </c>
      <c r="AB531" s="49">
        <f t="shared" si="40"/>
        <v>106</v>
      </c>
      <c r="AC531" s="65">
        <v>2</v>
      </c>
      <c r="AD531" s="424">
        <v>3472000</v>
      </c>
      <c r="AE531" s="65">
        <v>1</v>
      </c>
      <c r="AF531" s="78">
        <v>45838</v>
      </c>
      <c r="AG531" s="49">
        <f t="shared" si="41"/>
        <v>30</v>
      </c>
      <c r="AH531" s="65">
        <v>0</v>
      </c>
      <c r="AI531" s="68">
        <v>0</v>
      </c>
      <c r="AJ531" s="65" t="s">
        <v>89</v>
      </c>
      <c r="AK531" s="78" t="s">
        <v>89</v>
      </c>
      <c r="AL531" s="65">
        <v>0</v>
      </c>
      <c r="AM531" s="78" t="s">
        <v>89</v>
      </c>
      <c r="AN531" s="78" t="s">
        <v>89</v>
      </c>
      <c r="AO531" s="78" t="s">
        <v>89</v>
      </c>
      <c r="AP531" s="49">
        <f t="shared" si="42"/>
        <v>0</v>
      </c>
      <c r="AQ531" s="49">
        <f>+L531+AD531-AI531</f>
        <v>17360000</v>
      </c>
      <c r="AR531" s="65" t="s">
        <v>87</v>
      </c>
      <c r="AS531" s="68">
        <v>13888000</v>
      </c>
      <c r="AT531" s="65" t="s">
        <v>90</v>
      </c>
      <c r="AU531" s="68">
        <v>0</v>
      </c>
      <c r="AV531" s="75" t="s">
        <v>89</v>
      </c>
      <c r="AW531" s="423">
        <v>17360000</v>
      </c>
      <c r="AX531" s="79">
        <f t="shared" si="43"/>
        <v>0</v>
      </c>
      <c r="AY531" s="223">
        <f t="shared" si="44"/>
        <v>1</v>
      </c>
      <c r="AZ531" s="74">
        <v>1</v>
      </c>
      <c r="BA531" s="75" t="s">
        <v>89</v>
      </c>
      <c r="BB531" s="65" t="s">
        <v>103</v>
      </c>
      <c r="BC531" s="66" t="s">
        <v>12367</v>
      </c>
      <c r="BD531" s="221" t="s">
        <v>87</v>
      </c>
      <c r="BE531" s="221" t="s">
        <v>87</v>
      </c>
    </row>
    <row r="532" spans="2:57" x14ac:dyDescent="0.25">
      <c r="B532" s="221">
        <v>2025</v>
      </c>
      <c r="C532" s="221">
        <v>891780111</v>
      </c>
      <c r="D532" s="221" t="s">
        <v>78</v>
      </c>
      <c r="E532" s="65" t="s">
        <v>12366</v>
      </c>
      <c r="F532" s="65" t="s">
        <v>12365</v>
      </c>
      <c r="G532" s="306">
        <v>0</v>
      </c>
      <c r="H532" s="65" t="s">
        <v>81</v>
      </c>
      <c r="I532" s="221" t="s">
        <v>82</v>
      </c>
      <c r="J532" s="220" t="s">
        <v>83</v>
      </c>
      <c r="K532" s="66" t="s">
        <v>12364</v>
      </c>
      <c r="L532" s="68">
        <v>12624000</v>
      </c>
      <c r="M532" s="221" t="s">
        <v>85</v>
      </c>
      <c r="N532" s="66" t="s">
        <v>9345</v>
      </c>
      <c r="O532" s="66">
        <v>57432322</v>
      </c>
      <c r="P532" s="65">
        <v>28</v>
      </c>
      <c r="Q532" s="78">
        <v>45670</v>
      </c>
      <c r="R532" s="66">
        <v>5573604000</v>
      </c>
      <c r="S532" s="78">
        <v>45702</v>
      </c>
      <c r="T532" s="68">
        <v>12624000</v>
      </c>
      <c r="U532" s="65" t="s">
        <v>87</v>
      </c>
      <c r="V532" s="68">
        <v>72221403</v>
      </c>
      <c r="W532" s="67" t="s">
        <v>9344</v>
      </c>
      <c r="X532" s="70">
        <v>45702</v>
      </c>
      <c r="Y532" s="70">
        <v>45702</v>
      </c>
      <c r="Z532" s="70" t="s">
        <v>89</v>
      </c>
      <c r="AA532" s="70">
        <v>45808</v>
      </c>
      <c r="AB532" s="49">
        <f t="shared" si="40"/>
        <v>106</v>
      </c>
      <c r="AC532" s="65">
        <v>2</v>
      </c>
      <c r="AD532" s="424">
        <v>3156000</v>
      </c>
      <c r="AE532" s="65">
        <v>1</v>
      </c>
      <c r="AF532" s="78">
        <v>45838</v>
      </c>
      <c r="AG532" s="49">
        <f t="shared" si="41"/>
        <v>30</v>
      </c>
      <c r="AH532" s="65">
        <v>0</v>
      </c>
      <c r="AI532" s="68">
        <v>0</v>
      </c>
      <c r="AJ532" s="65" t="s">
        <v>89</v>
      </c>
      <c r="AK532" s="78" t="s">
        <v>89</v>
      </c>
      <c r="AL532" s="65">
        <v>0</v>
      </c>
      <c r="AM532" s="78" t="s">
        <v>89</v>
      </c>
      <c r="AN532" s="78" t="s">
        <v>89</v>
      </c>
      <c r="AO532" s="78" t="s">
        <v>89</v>
      </c>
      <c r="AP532" s="49">
        <f t="shared" si="42"/>
        <v>0</v>
      </c>
      <c r="AQ532" s="49">
        <f>+L532+AD532-AI532</f>
        <v>15780000</v>
      </c>
      <c r="AR532" s="65" t="s">
        <v>87</v>
      </c>
      <c r="AS532" s="68">
        <v>12624000</v>
      </c>
      <c r="AT532" s="65" t="s">
        <v>90</v>
      </c>
      <c r="AU532" s="68">
        <v>0</v>
      </c>
      <c r="AV532" s="75" t="s">
        <v>89</v>
      </c>
      <c r="AW532" s="423">
        <v>15780000</v>
      </c>
      <c r="AX532" s="79">
        <f t="shared" si="43"/>
        <v>0</v>
      </c>
      <c r="AY532" s="223">
        <f t="shared" si="44"/>
        <v>1</v>
      </c>
      <c r="AZ532" s="74">
        <v>1</v>
      </c>
      <c r="BA532" s="75" t="s">
        <v>89</v>
      </c>
      <c r="BB532" s="65" t="s">
        <v>103</v>
      </c>
      <c r="BC532" s="66" t="s">
        <v>12363</v>
      </c>
      <c r="BD532" s="221" t="s">
        <v>87</v>
      </c>
      <c r="BE532" s="221" t="s">
        <v>87</v>
      </c>
    </row>
    <row r="533" spans="2:57" x14ac:dyDescent="0.25">
      <c r="B533" s="221">
        <v>2025</v>
      </c>
      <c r="C533" s="221">
        <v>891780111</v>
      </c>
      <c r="D533" s="221" t="s">
        <v>78</v>
      </c>
      <c r="E533" s="65" t="s">
        <v>12362</v>
      </c>
      <c r="F533" s="65" t="s">
        <v>12361</v>
      </c>
      <c r="G533" s="306">
        <v>0</v>
      </c>
      <c r="H533" s="65" t="s">
        <v>81</v>
      </c>
      <c r="I533" s="221" t="s">
        <v>82</v>
      </c>
      <c r="J533" s="220" t="s">
        <v>83</v>
      </c>
      <c r="K533" s="66" t="s">
        <v>12360</v>
      </c>
      <c r="L533" s="68">
        <v>10600000</v>
      </c>
      <c r="M533" s="221" t="s">
        <v>85</v>
      </c>
      <c r="N533" s="66" t="s">
        <v>8716</v>
      </c>
      <c r="O533" s="66">
        <v>1083031151</v>
      </c>
      <c r="P533" s="65">
        <v>28</v>
      </c>
      <c r="Q533" s="78">
        <v>45670</v>
      </c>
      <c r="R533" s="66">
        <v>5573604000</v>
      </c>
      <c r="S533" s="78">
        <v>45702</v>
      </c>
      <c r="T533" s="68">
        <v>10600000</v>
      </c>
      <c r="U533" s="65" t="s">
        <v>87</v>
      </c>
      <c r="V533" s="68">
        <v>36557666</v>
      </c>
      <c r="W533" s="67" t="s">
        <v>8339</v>
      </c>
      <c r="X533" s="70">
        <v>45702</v>
      </c>
      <c r="Y533" s="70">
        <v>45702</v>
      </c>
      <c r="Z533" s="70" t="s">
        <v>89</v>
      </c>
      <c r="AA533" s="70">
        <v>45808</v>
      </c>
      <c r="AB533" s="49">
        <f t="shared" si="40"/>
        <v>106</v>
      </c>
      <c r="AC533" s="65">
        <v>0</v>
      </c>
      <c r="AD533" s="424">
        <v>0</v>
      </c>
      <c r="AE533" s="65">
        <v>0</v>
      </c>
      <c r="AF533" s="78" t="s">
        <v>89</v>
      </c>
      <c r="AG533" s="49">
        <f t="shared" si="41"/>
        <v>0</v>
      </c>
      <c r="AH533" s="65">
        <v>0</v>
      </c>
      <c r="AI533" s="68">
        <v>0</v>
      </c>
      <c r="AJ533" s="65" t="s">
        <v>89</v>
      </c>
      <c r="AK533" s="78" t="s">
        <v>89</v>
      </c>
      <c r="AL533" s="65">
        <v>0</v>
      </c>
      <c r="AM533" s="78" t="s">
        <v>89</v>
      </c>
      <c r="AN533" s="78" t="s">
        <v>89</v>
      </c>
      <c r="AO533" s="78" t="s">
        <v>89</v>
      </c>
      <c r="AP533" s="49">
        <f t="shared" si="42"/>
        <v>0</v>
      </c>
      <c r="AQ533" s="49">
        <f>+L533+AD533-AI533</f>
        <v>10600000</v>
      </c>
      <c r="AR533" s="65" t="s">
        <v>87</v>
      </c>
      <c r="AS533" s="68">
        <v>10600000</v>
      </c>
      <c r="AT533" s="65" t="s">
        <v>90</v>
      </c>
      <c r="AU533" s="68">
        <v>0</v>
      </c>
      <c r="AV533" s="75" t="s">
        <v>89</v>
      </c>
      <c r="AW533" s="423">
        <v>10600000</v>
      </c>
      <c r="AX533" s="79">
        <f t="shared" si="43"/>
        <v>0</v>
      </c>
      <c r="AY533" s="223">
        <f t="shared" si="44"/>
        <v>1</v>
      </c>
      <c r="AZ533" s="74">
        <v>1</v>
      </c>
      <c r="BA533" s="75" t="s">
        <v>89</v>
      </c>
      <c r="BB533" s="65" t="s">
        <v>103</v>
      </c>
      <c r="BC533" s="66" t="s">
        <v>12359</v>
      </c>
      <c r="BD533" s="221" t="s">
        <v>87</v>
      </c>
      <c r="BE533" s="221" t="s">
        <v>87</v>
      </c>
    </row>
    <row r="534" spans="2:57" x14ac:dyDescent="0.25">
      <c r="B534" s="221">
        <v>2025</v>
      </c>
      <c r="C534" s="221">
        <v>891780111</v>
      </c>
      <c r="D534" s="221" t="s">
        <v>78</v>
      </c>
      <c r="E534" s="65" t="s">
        <v>12358</v>
      </c>
      <c r="F534" s="65" t="s">
        <v>12357</v>
      </c>
      <c r="G534" s="306">
        <v>0</v>
      </c>
      <c r="H534" s="65" t="s">
        <v>81</v>
      </c>
      <c r="I534" s="221" t="s">
        <v>82</v>
      </c>
      <c r="J534" s="220" t="s">
        <v>83</v>
      </c>
      <c r="K534" s="66" t="s">
        <v>12356</v>
      </c>
      <c r="L534" s="68">
        <v>12624000</v>
      </c>
      <c r="M534" s="221" t="s">
        <v>85</v>
      </c>
      <c r="N534" s="66" t="s">
        <v>9544</v>
      </c>
      <c r="O534" s="66">
        <v>39143698</v>
      </c>
      <c r="P534" s="65">
        <v>28</v>
      </c>
      <c r="Q534" s="78">
        <v>45670</v>
      </c>
      <c r="R534" s="66">
        <v>5573604000</v>
      </c>
      <c r="S534" s="78">
        <v>45702</v>
      </c>
      <c r="T534" s="68">
        <v>12624000</v>
      </c>
      <c r="U534" s="65" t="s">
        <v>87</v>
      </c>
      <c r="V534" s="68">
        <v>36557666</v>
      </c>
      <c r="W534" s="67" t="s">
        <v>8339</v>
      </c>
      <c r="X534" s="70">
        <v>45702</v>
      </c>
      <c r="Y534" s="70">
        <v>45702</v>
      </c>
      <c r="Z534" s="70" t="s">
        <v>89</v>
      </c>
      <c r="AA534" s="70">
        <v>45808</v>
      </c>
      <c r="AB534" s="49">
        <f t="shared" si="40"/>
        <v>106</v>
      </c>
      <c r="AC534" s="65">
        <v>3</v>
      </c>
      <c r="AD534" s="424">
        <v>3156000</v>
      </c>
      <c r="AE534" s="65">
        <v>1</v>
      </c>
      <c r="AF534" s="78">
        <v>45838</v>
      </c>
      <c r="AG534" s="49">
        <f t="shared" si="41"/>
        <v>30</v>
      </c>
      <c r="AH534" s="65">
        <v>0</v>
      </c>
      <c r="AI534" s="68">
        <v>0</v>
      </c>
      <c r="AJ534" s="65" t="s">
        <v>89</v>
      </c>
      <c r="AK534" s="78" t="s">
        <v>89</v>
      </c>
      <c r="AL534" s="65">
        <v>0</v>
      </c>
      <c r="AM534" s="78" t="s">
        <v>89</v>
      </c>
      <c r="AN534" s="78" t="s">
        <v>89</v>
      </c>
      <c r="AO534" s="78" t="s">
        <v>89</v>
      </c>
      <c r="AP534" s="49">
        <f t="shared" si="42"/>
        <v>0</v>
      </c>
      <c r="AQ534" s="49">
        <f>+L534+AD534-AI534</f>
        <v>15780000</v>
      </c>
      <c r="AR534" s="65" t="s">
        <v>87</v>
      </c>
      <c r="AS534" s="68">
        <v>12624000</v>
      </c>
      <c r="AT534" s="65" t="s">
        <v>90</v>
      </c>
      <c r="AU534" s="68">
        <v>0</v>
      </c>
      <c r="AV534" s="75" t="s">
        <v>89</v>
      </c>
      <c r="AW534" s="423">
        <v>15780000</v>
      </c>
      <c r="AX534" s="79">
        <f t="shared" si="43"/>
        <v>0</v>
      </c>
      <c r="AY534" s="223">
        <f t="shared" si="44"/>
        <v>1</v>
      </c>
      <c r="AZ534" s="74">
        <v>1</v>
      </c>
      <c r="BA534" s="75" t="s">
        <v>89</v>
      </c>
      <c r="BB534" s="65" t="s">
        <v>103</v>
      </c>
      <c r="BC534" s="66" t="s">
        <v>12355</v>
      </c>
      <c r="BD534" s="221" t="s">
        <v>87</v>
      </c>
      <c r="BE534" s="221" t="s">
        <v>87</v>
      </c>
    </row>
    <row r="535" spans="2:57" x14ac:dyDescent="0.25">
      <c r="B535" s="221">
        <v>2025</v>
      </c>
      <c r="C535" s="221">
        <v>891780111</v>
      </c>
      <c r="D535" s="221" t="s">
        <v>78</v>
      </c>
      <c r="E535" s="65" t="s">
        <v>12354</v>
      </c>
      <c r="F535" s="65" t="s">
        <v>12353</v>
      </c>
      <c r="G535" s="306">
        <v>0</v>
      </c>
      <c r="H535" s="65" t="s">
        <v>81</v>
      </c>
      <c r="I535" s="221" t="s">
        <v>82</v>
      </c>
      <c r="J535" s="220" t="s">
        <v>83</v>
      </c>
      <c r="K535" s="66" t="s">
        <v>12352</v>
      </c>
      <c r="L535" s="68">
        <v>12624000</v>
      </c>
      <c r="M535" s="221" t="s">
        <v>85</v>
      </c>
      <c r="N535" s="66" t="s">
        <v>8649</v>
      </c>
      <c r="O535" s="66">
        <v>1082953501</v>
      </c>
      <c r="P535" s="65">
        <v>28</v>
      </c>
      <c r="Q535" s="78">
        <v>45670</v>
      </c>
      <c r="R535" s="66">
        <v>5573604000</v>
      </c>
      <c r="S535" s="78">
        <v>45702</v>
      </c>
      <c r="T535" s="68">
        <v>12624000</v>
      </c>
      <c r="U535" s="65" t="s">
        <v>87</v>
      </c>
      <c r="V535" s="68">
        <v>30766322</v>
      </c>
      <c r="W535" s="67" t="s">
        <v>8552</v>
      </c>
      <c r="X535" s="70">
        <v>45702</v>
      </c>
      <c r="Y535" s="70">
        <v>45702</v>
      </c>
      <c r="Z535" s="70" t="s">
        <v>89</v>
      </c>
      <c r="AA535" s="70">
        <v>45808</v>
      </c>
      <c r="AB535" s="49">
        <f t="shared" si="40"/>
        <v>106</v>
      </c>
      <c r="AC535" s="65">
        <v>0</v>
      </c>
      <c r="AD535" s="424">
        <v>0</v>
      </c>
      <c r="AE535" s="65">
        <v>0</v>
      </c>
      <c r="AF535" s="78" t="s">
        <v>89</v>
      </c>
      <c r="AG535" s="49">
        <f t="shared" si="41"/>
        <v>0</v>
      </c>
      <c r="AH535" s="65">
        <v>0</v>
      </c>
      <c r="AI535" s="68">
        <v>0</v>
      </c>
      <c r="AJ535" s="65" t="s">
        <v>89</v>
      </c>
      <c r="AK535" s="78" t="s">
        <v>89</v>
      </c>
      <c r="AL535" s="65">
        <v>0</v>
      </c>
      <c r="AM535" s="78" t="s">
        <v>89</v>
      </c>
      <c r="AN535" s="78" t="s">
        <v>89</v>
      </c>
      <c r="AO535" s="78" t="s">
        <v>89</v>
      </c>
      <c r="AP535" s="49">
        <f t="shared" si="42"/>
        <v>0</v>
      </c>
      <c r="AQ535" s="49">
        <f>+L535+AD535-AI535</f>
        <v>12624000</v>
      </c>
      <c r="AR535" s="65" t="s">
        <v>87</v>
      </c>
      <c r="AS535" s="68">
        <v>12624000</v>
      </c>
      <c r="AT535" s="65" t="s">
        <v>90</v>
      </c>
      <c r="AU535" s="68">
        <v>0</v>
      </c>
      <c r="AV535" s="75" t="s">
        <v>89</v>
      </c>
      <c r="AW535" s="423">
        <v>12624000</v>
      </c>
      <c r="AX535" s="79">
        <f t="shared" si="43"/>
        <v>0</v>
      </c>
      <c r="AY535" s="223">
        <f t="shared" si="44"/>
        <v>1</v>
      </c>
      <c r="AZ535" s="74">
        <v>1</v>
      </c>
      <c r="BA535" s="75" t="s">
        <v>89</v>
      </c>
      <c r="BB535" s="65" t="s">
        <v>103</v>
      </c>
      <c r="BC535" s="66" t="s">
        <v>12351</v>
      </c>
      <c r="BD535" s="221" t="s">
        <v>87</v>
      </c>
      <c r="BE535" s="221" t="s">
        <v>87</v>
      </c>
    </row>
    <row r="536" spans="2:57" x14ac:dyDescent="0.25">
      <c r="B536" s="221">
        <v>2025</v>
      </c>
      <c r="C536" s="221">
        <v>891780111</v>
      </c>
      <c r="D536" s="221" t="s">
        <v>78</v>
      </c>
      <c r="E536" s="65" t="s">
        <v>12350</v>
      </c>
      <c r="F536" s="65" t="s">
        <v>12349</v>
      </c>
      <c r="G536" s="306">
        <v>0</v>
      </c>
      <c r="H536" s="65" t="s">
        <v>81</v>
      </c>
      <c r="I536" s="221" t="s">
        <v>82</v>
      </c>
      <c r="J536" s="220" t="s">
        <v>83</v>
      </c>
      <c r="K536" s="66" t="s">
        <v>12348</v>
      </c>
      <c r="L536" s="68">
        <v>12624000</v>
      </c>
      <c r="M536" s="221" t="s">
        <v>85</v>
      </c>
      <c r="N536" s="66" t="s">
        <v>11059</v>
      </c>
      <c r="O536" s="66">
        <v>1082890215</v>
      </c>
      <c r="P536" s="65">
        <v>28</v>
      </c>
      <c r="Q536" s="78">
        <v>45670</v>
      </c>
      <c r="R536" s="66">
        <v>5573604000</v>
      </c>
      <c r="S536" s="78">
        <v>45702</v>
      </c>
      <c r="T536" s="68">
        <v>12624000</v>
      </c>
      <c r="U536" s="65" t="s">
        <v>87</v>
      </c>
      <c r="V536" s="68">
        <v>79738530</v>
      </c>
      <c r="W536" s="67" t="s">
        <v>8349</v>
      </c>
      <c r="X536" s="70">
        <v>45702</v>
      </c>
      <c r="Y536" s="70">
        <v>45702</v>
      </c>
      <c r="Z536" s="70" t="s">
        <v>89</v>
      </c>
      <c r="AA536" s="70">
        <v>45808</v>
      </c>
      <c r="AB536" s="49">
        <f t="shared" si="40"/>
        <v>106</v>
      </c>
      <c r="AC536" s="65">
        <v>2</v>
      </c>
      <c r="AD536" s="424">
        <v>3156000</v>
      </c>
      <c r="AE536" s="65">
        <v>1</v>
      </c>
      <c r="AF536" s="78">
        <v>45838</v>
      </c>
      <c r="AG536" s="49">
        <f t="shared" si="41"/>
        <v>30</v>
      </c>
      <c r="AH536" s="65">
        <v>0</v>
      </c>
      <c r="AI536" s="68">
        <v>0</v>
      </c>
      <c r="AJ536" s="65" t="s">
        <v>89</v>
      </c>
      <c r="AK536" s="78" t="s">
        <v>89</v>
      </c>
      <c r="AL536" s="65">
        <v>0</v>
      </c>
      <c r="AM536" s="78" t="s">
        <v>89</v>
      </c>
      <c r="AN536" s="78" t="s">
        <v>89</v>
      </c>
      <c r="AO536" s="78" t="s">
        <v>89</v>
      </c>
      <c r="AP536" s="49">
        <f t="shared" si="42"/>
        <v>0</v>
      </c>
      <c r="AQ536" s="49">
        <f>+L536+AD536-AI536</f>
        <v>15780000</v>
      </c>
      <c r="AR536" s="65" t="s">
        <v>87</v>
      </c>
      <c r="AS536" s="68">
        <v>12624000</v>
      </c>
      <c r="AT536" s="65" t="s">
        <v>90</v>
      </c>
      <c r="AU536" s="68">
        <v>0</v>
      </c>
      <c r="AV536" s="75" t="s">
        <v>89</v>
      </c>
      <c r="AW536" s="423">
        <v>15780000</v>
      </c>
      <c r="AX536" s="79">
        <f t="shared" si="43"/>
        <v>0</v>
      </c>
      <c r="AY536" s="223">
        <f t="shared" si="44"/>
        <v>1</v>
      </c>
      <c r="AZ536" s="74">
        <v>1</v>
      </c>
      <c r="BA536" s="75" t="s">
        <v>89</v>
      </c>
      <c r="BB536" s="65" t="s">
        <v>103</v>
      </c>
      <c r="BC536" s="66" t="s">
        <v>12347</v>
      </c>
      <c r="BD536" s="221" t="s">
        <v>87</v>
      </c>
      <c r="BE536" s="221" t="s">
        <v>87</v>
      </c>
    </row>
    <row r="537" spans="2:57" x14ac:dyDescent="0.25">
      <c r="B537" s="221">
        <v>2025</v>
      </c>
      <c r="C537" s="221">
        <v>891780111</v>
      </c>
      <c r="D537" s="221" t="s">
        <v>78</v>
      </c>
      <c r="E537" s="65" t="s">
        <v>12346</v>
      </c>
      <c r="F537" s="65" t="s">
        <v>12345</v>
      </c>
      <c r="G537" s="306">
        <v>0</v>
      </c>
      <c r="H537" s="65" t="s">
        <v>81</v>
      </c>
      <c r="I537" s="221" t="s">
        <v>82</v>
      </c>
      <c r="J537" s="220" t="s">
        <v>83</v>
      </c>
      <c r="K537" s="66" t="s">
        <v>12344</v>
      </c>
      <c r="L537" s="68">
        <v>9000000</v>
      </c>
      <c r="M537" s="221" t="s">
        <v>85</v>
      </c>
      <c r="N537" s="66" t="s">
        <v>9478</v>
      </c>
      <c r="O537" s="66">
        <v>1221975183</v>
      </c>
      <c r="P537" s="65">
        <v>27</v>
      </c>
      <c r="Q537" s="78">
        <v>45670</v>
      </c>
      <c r="R537" s="66">
        <v>2494141000</v>
      </c>
      <c r="S537" s="78">
        <v>45702</v>
      </c>
      <c r="T537" s="68">
        <v>9000000</v>
      </c>
      <c r="U537" s="65" t="s">
        <v>87</v>
      </c>
      <c r="V537" s="68">
        <v>12560219</v>
      </c>
      <c r="W537" s="67" t="s">
        <v>8530</v>
      </c>
      <c r="X537" s="70">
        <v>45702</v>
      </c>
      <c r="Y537" s="70">
        <v>45702</v>
      </c>
      <c r="Z537" s="70" t="s">
        <v>89</v>
      </c>
      <c r="AA537" s="70">
        <v>45808</v>
      </c>
      <c r="AB537" s="49">
        <f t="shared" si="40"/>
        <v>106</v>
      </c>
      <c r="AC537" s="65">
        <v>2</v>
      </c>
      <c r="AD537" s="424">
        <v>2250000</v>
      </c>
      <c r="AE537" s="65">
        <v>1</v>
      </c>
      <c r="AF537" s="78">
        <v>45838</v>
      </c>
      <c r="AG537" s="49">
        <f t="shared" si="41"/>
        <v>30</v>
      </c>
      <c r="AH537" s="65">
        <v>0</v>
      </c>
      <c r="AI537" s="68">
        <v>0</v>
      </c>
      <c r="AJ537" s="65" t="s">
        <v>89</v>
      </c>
      <c r="AK537" s="78" t="s">
        <v>89</v>
      </c>
      <c r="AL537" s="65">
        <v>0</v>
      </c>
      <c r="AM537" s="78" t="s">
        <v>89</v>
      </c>
      <c r="AN537" s="78" t="s">
        <v>89</v>
      </c>
      <c r="AO537" s="78" t="s">
        <v>89</v>
      </c>
      <c r="AP537" s="49">
        <f t="shared" si="42"/>
        <v>0</v>
      </c>
      <c r="AQ537" s="49">
        <f>+L537+AD537-AI537</f>
        <v>11250000</v>
      </c>
      <c r="AR537" s="65" t="s">
        <v>87</v>
      </c>
      <c r="AS537" s="68">
        <v>9000000</v>
      </c>
      <c r="AT537" s="65" t="s">
        <v>90</v>
      </c>
      <c r="AU537" s="68">
        <v>0</v>
      </c>
      <c r="AV537" s="75" t="s">
        <v>89</v>
      </c>
      <c r="AW537" s="423">
        <v>11250000</v>
      </c>
      <c r="AX537" s="79">
        <f t="shared" si="43"/>
        <v>0</v>
      </c>
      <c r="AY537" s="223">
        <f t="shared" si="44"/>
        <v>1</v>
      </c>
      <c r="AZ537" s="74">
        <v>1</v>
      </c>
      <c r="BA537" s="75" t="s">
        <v>89</v>
      </c>
      <c r="BB537" s="65" t="s">
        <v>103</v>
      </c>
      <c r="BC537" s="66" t="s">
        <v>12343</v>
      </c>
      <c r="BD537" s="221" t="s">
        <v>87</v>
      </c>
      <c r="BE537" s="221" t="s">
        <v>87</v>
      </c>
    </row>
    <row r="538" spans="2:57" x14ac:dyDescent="0.25">
      <c r="B538" s="221">
        <v>2025</v>
      </c>
      <c r="C538" s="221">
        <v>891780111</v>
      </c>
      <c r="D538" s="221" t="s">
        <v>78</v>
      </c>
      <c r="E538" s="65" t="s">
        <v>12342</v>
      </c>
      <c r="F538" s="65" t="s">
        <v>12341</v>
      </c>
      <c r="G538" s="306">
        <v>0</v>
      </c>
      <c r="H538" s="65" t="s">
        <v>81</v>
      </c>
      <c r="I538" s="221" t="s">
        <v>82</v>
      </c>
      <c r="J538" s="220" t="s">
        <v>83</v>
      </c>
      <c r="K538" s="66" t="s">
        <v>12340</v>
      </c>
      <c r="L538" s="68">
        <v>15170000</v>
      </c>
      <c r="M538" s="221" t="s">
        <v>85</v>
      </c>
      <c r="N538" s="66" t="s">
        <v>9764</v>
      </c>
      <c r="O538" s="66">
        <v>1004360507</v>
      </c>
      <c r="P538" s="65">
        <v>28</v>
      </c>
      <c r="Q538" s="78">
        <v>45670</v>
      </c>
      <c r="R538" s="66">
        <v>5573604000</v>
      </c>
      <c r="S538" s="78">
        <v>45702</v>
      </c>
      <c r="T538" s="68">
        <v>15170000</v>
      </c>
      <c r="U538" s="65" t="s">
        <v>87</v>
      </c>
      <c r="V538" s="68">
        <v>36559627</v>
      </c>
      <c r="W538" s="67" t="s">
        <v>9366</v>
      </c>
      <c r="X538" s="70">
        <v>45702</v>
      </c>
      <c r="Y538" s="70">
        <v>45702</v>
      </c>
      <c r="Z538" s="70" t="s">
        <v>89</v>
      </c>
      <c r="AA538" s="70">
        <v>45808</v>
      </c>
      <c r="AB538" s="49">
        <f t="shared" si="40"/>
        <v>106</v>
      </c>
      <c r="AC538" s="65">
        <v>2</v>
      </c>
      <c r="AD538" s="424">
        <v>4100000</v>
      </c>
      <c r="AE538" s="65">
        <v>1</v>
      </c>
      <c r="AF538" s="78">
        <v>45838</v>
      </c>
      <c r="AG538" s="49">
        <f t="shared" si="41"/>
        <v>30</v>
      </c>
      <c r="AH538" s="65">
        <v>0</v>
      </c>
      <c r="AI538" s="68">
        <v>0</v>
      </c>
      <c r="AJ538" s="65" t="s">
        <v>89</v>
      </c>
      <c r="AK538" s="78" t="s">
        <v>89</v>
      </c>
      <c r="AL538" s="65">
        <v>0</v>
      </c>
      <c r="AM538" s="78" t="s">
        <v>89</v>
      </c>
      <c r="AN538" s="78" t="s">
        <v>89</v>
      </c>
      <c r="AO538" s="78" t="s">
        <v>89</v>
      </c>
      <c r="AP538" s="49">
        <f t="shared" si="42"/>
        <v>0</v>
      </c>
      <c r="AQ538" s="49">
        <f>+L538+AD538-AI538</f>
        <v>19270000</v>
      </c>
      <c r="AR538" s="65" t="s">
        <v>87</v>
      </c>
      <c r="AS538" s="68">
        <v>15170000</v>
      </c>
      <c r="AT538" s="65" t="s">
        <v>90</v>
      </c>
      <c r="AU538" s="68">
        <v>0</v>
      </c>
      <c r="AV538" s="75" t="s">
        <v>89</v>
      </c>
      <c r="AW538" s="423">
        <v>19270000</v>
      </c>
      <c r="AX538" s="79">
        <f t="shared" si="43"/>
        <v>0</v>
      </c>
      <c r="AY538" s="223">
        <f t="shared" si="44"/>
        <v>1</v>
      </c>
      <c r="AZ538" s="74">
        <v>1</v>
      </c>
      <c r="BA538" s="75" t="s">
        <v>89</v>
      </c>
      <c r="BB538" s="65" t="s">
        <v>103</v>
      </c>
      <c r="BC538" s="66" t="s">
        <v>12339</v>
      </c>
      <c r="BD538" s="221" t="s">
        <v>87</v>
      </c>
      <c r="BE538" s="221" t="s">
        <v>87</v>
      </c>
    </row>
    <row r="539" spans="2:57" x14ac:dyDescent="0.25">
      <c r="B539" s="221">
        <v>2025</v>
      </c>
      <c r="C539" s="221">
        <v>891780111</v>
      </c>
      <c r="D539" s="221" t="s">
        <v>78</v>
      </c>
      <c r="E539" s="65" t="s">
        <v>12338</v>
      </c>
      <c r="F539" s="65" t="s">
        <v>12337</v>
      </c>
      <c r="G539" s="306">
        <v>0</v>
      </c>
      <c r="H539" s="65" t="s">
        <v>81</v>
      </c>
      <c r="I539" s="221" t="s">
        <v>82</v>
      </c>
      <c r="J539" s="220" t="s">
        <v>83</v>
      </c>
      <c r="K539" s="66" t="s">
        <v>12336</v>
      </c>
      <c r="L539" s="68">
        <v>12846400</v>
      </c>
      <c r="M539" s="221" t="s">
        <v>85</v>
      </c>
      <c r="N539" s="66" t="s">
        <v>9759</v>
      </c>
      <c r="O539" s="66">
        <v>1004278559</v>
      </c>
      <c r="P539" s="65">
        <v>28</v>
      </c>
      <c r="Q539" s="78">
        <v>45670</v>
      </c>
      <c r="R539" s="66">
        <v>5573604000</v>
      </c>
      <c r="S539" s="78">
        <v>45702</v>
      </c>
      <c r="T539" s="68">
        <v>12846400</v>
      </c>
      <c r="U539" s="65" t="s">
        <v>87</v>
      </c>
      <c r="V539" s="68">
        <v>36559627</v>
      </c>
      <c r="W539" s="67" t="s">
        <v>9366</v>
      </c>
      <c r="X539" s="70">
        <v>45702</v>
      </c>
      <c r="Y539" s="70">
        <v>45702</v>
      </c>
      <c r="Z539" s="70" t="s">
        <v>89</v>
      </c>
      <c r="AA539" s="70">
        <v>45808</v>
      </c>
      <c r="AB539" s="49">
        <f t="shared" si="40"/>
        <v>106</v>
      </c>
      <c r="AC539" s="65">
        <v>2</v>
      </c>
      <c r="AD539" s="424">
        <v>3472000</v>
      </c>
      <c r="AE539" s="65">
        <v>1</v>
      </c>
      <c r="AF539" s="78">
        <v>45838</v>
      </c>
      <c r="AG539" s="49">
        <f t="shared" si="41"/>
        <v>30</v>
      </c>
      <c r="AH539" s="65">
        <v>0</v>
      </c>
      <c r="AI539" s="68">
        <v>0</v>
      </c>
      <c r="AJ539" s="65" t="s">
        <v>89</v>
      </c>
      <c r="AK539" s="78" t="s">
        <v>89</v>
      </c>
      <c r="AL539" s="65">
        <v>0</v>
      </c>
      <c r="AM539" s="78" t="s">
        <v>89</v>
      </c>
      <c r="AN539" s="78" t="s">
        <v>89</v>
      </c>
      <c r="AO539" s="78" t="s">
        <v>89</v>
      </c>
      <c r="AP539" s="49">
        <f t="shared" si="42"/>
        <v>0</v>
      </c>
      <c r="AQ539" s="49">
        <f>+L539+AD539-AI539</f>
        <v>16318400</v>
      </c>
      <c r="AR539" s="65" t="s">
        <v>87</v>
      </c>
      <c r="AS539" s="68">
        <v>12846400</v>
      </c>
      <c r="AT539" s="65" t="s">
        <v>90</v>
      </c>
      <c r="AU539" s="68">
        <v>0</v>
      </c>
      <c r="AV539" s="75" t="s">
        <v>89</v>
      </c>
      <c r="AW539" s="423">
        <v>16318400</v>
      </c>
      <c r="AX539" s="79">
        <f t="shared" si="43"/>
        <v>0</v>
      </c>
      <c r="AY539" s="223">
        <f t="shared" si="44"/>
        <v>1</v>
      </c>
      <c r="AZ539" s="74">
        <v>1</v>
      </c>
      <c r="BA539" s="75" t="s">
        <v>89</v>
      </c>
      <c r="BB539" s="65" t="s">
        <v>103</v>
      </c>
      <c r="BC539" s="66" t="s">
        <v>12335</v>
      </c>
      <c r="BD539" s="221" t="s">
        <v>87</v>
      </c>
      <c r="BE539" s="221" t="s">
        <v>87</v>
      </c>
    </row>
    <row r="540" spans="2:57" x14ac:dyDescent="0.25">
      <c r="B540" s="221">
        <v>2025</v>
      </c>
      <c r="C540" s="221">
        <v>891780111</v>
      </c>
      <c r="D540" s="221" t="s">
        <v>78</v>
      </c>
      <c r="E540" s="65" t="s">
        <v>12334</v>
      </c>
      <c r="F540" s="65" t="s">
        <v>12333</v>
      </c>
      <c r="G540" s="306">
        <v>0</v>
      </c>
      <c r="H540" s="65" t="s">
        <v>81</v>
      </c>
      <c r="I540" s="221" t="s">
        <v>82</v>
      </c>
      <c r="J540" s="220" t="s">
        <v>83</v>
      </c>
      <c r="K540" s="66" t="s">
        <v>12332</v>
      </c>
      <c r="L540" s="68">
        <v>16280000</v>
      </c>
      <c r="M540" s="221" t="s">
        <v>85</v>
      </c>
      <c r="N540" s="66" t="s">
        <v>9703</v>
      </c>
      <c r="O540" s="66">
        <v>1083000350</v>
      </c>
      <c r="P540" s="65">
        <v>28</v>
      </c>
      <c r="Q540" s="78">
        <v>45670</v>
      </c>
      <c r="R540" s="66">
        <v>5573604000</v>
      </c>
      <c r="S540" s="78">
        <v>45702</v>
      </c>
      <c r="T540" s="68">
        <v>16280000</v>
      </c>
      <c r="U540" s="65" t="s">
        <v>87</v>
      </c>
      <c r="V540" s="68">
        <v>36559627</v>
      </c>
      <c r="W540" s="67" t="s">
        <v>9366</v>
      </c>
      <c r="X540" s="70">
        <v>45702</v>
      </c>
      <c r="Y540" s="70">
        <v>45702</v>
      </c>
      <c r="Z540" s="70" t="s">
        <v>89</v>
      </c>
      <c r="AA540" s="70">
        <v>45808</v>
      </c>
      <c r="AB540" s="49">
        <f t="shared" si="40"/>
        <v>106</v>
      </c>
      <c r="AC540" s="65">
        <v>2</v>
      </c>
      <c r="AD540" s="424">
        <v>4400000</v>
      </c>
      <c r="AE540" s="65">
        <v>1</v>
      </c>
      <c r="AF540" s="78">
        <v>45838</v>
      </c>
      <c r="AG540" s="49">
        <f t="shared" si="41"/>
        <v>30</v>
      </c>
      <c r="AH540" s="65">
        <v>0</v>
      </c>
      <c r="AI540" s="68">
        <v>0</v>
      </c>
      <c r="AJ540" s="65" t="s">
        <v>89</v>
      </c>
      <c r="AK540" s="78" t="s">
        <v>89</v>
      </c>
      <c r="AL540" s="65">
        <v>0</v>
      </c>
      <c r="AM540" s="78" t="s">
        <v>89</v>
      </c>
      <c r="AN540" s="78" t="s">
        <v>89</v>
      </c>
      <c r="AO540" s="78" t="s">
        <v>89</v>
      </c>
      <c r="AP540" s="49">
        <f t="shared" si="42"/>
        <v>0</v>
      </c>
      <c r="AQ540" s="49">
        <f>+L540+AD540-AI540</f>
        <v>20680000</v>
      </c>
      <c r="AR540" s="65" t="s">
        <v>87</v>
      </c>
      <c r="AS540" s="68">
        <v>16280000</v>
      </c>
      <c r="AT540" s="65" t="s">
        <v>90</v>
      </c>
      <c r="AU540" s="68">
        <v>0</v>
      </c>
      <c r="AV540" s="75" t="s">
        <v>89</v>
      </c>
      <c r="AW540" s="423">
        <v>20680000</v>
      </c>
      <c r="AX540" s="79">
        <f t="shared" si="43"/>
        <v>0</v>
      </c>
      <c r="AY540" s="223">
        <f t="shared" si="44"/>
        <v>1</v>
      </c>
      <c r="AZ540" s="74">
        <v>1</v>
      </c>
      <c r="BA540" s="75" t="s">
        <v>89</v>
      </c>
      <c r="BB540" s="65" t="s">
        <v>103</v>
      </c>
      <c r="BC540" s="66" t="s">
        <v>12331</v>
      </c>
      <c r="BD540" s="221" t="s">
        <v>87</v>
      </c>
      <c r="BE540" s="221" t="s">
        <v>87</v>
      </c>
    </row>
    <row r="541" spans="2:57" x14ac:dyDescent="0.25">
      <c r="B541" s="221">
        <v>2025</v>
      </c>
      <c r="C541" s="221">
        <v>891780111</v>
      </c>
      <c r="D541" s="221" t="s">
        <v>78</v>
      </c>
      <c r="E541" s="65" t="s">
        <v>12330</v>
      </c>
      <c r="F541" s="65" t="s">
        <v>12329</v>
      </c>
      <c r="G541" s="306">
        <v>0</v>
      </c>
      <c r="H541" s="65" t="s">
        <v>81</v>
      </c>
      <c r="I541" s="221" t="s">
        <v>82</v>
      </c>
      <c r="J541" s="220" t="s">
        <v>83</v>
      </c>
      <c r="K541" s="66" t="s">
        <v>12325</v>
      </c>
      <c r="L541" s="68">
        <v>15170000</v>
      </c>
      <c r="M541" s="221" t="s">
        <v>85</v>
      </c>
      <c r="N541" s="66" t="s">
        <v>9629</v>
      </c>
      <c r="O541" s="66">
        <v>57106762</v>
      </c>
      <c r="P541" s="65">
        <v>28</v>
      </c>
      <c r="Q541" s="78">
        <v>45670</v>
      </c>
      <c r="R541" s="66">
        <v>5573604000</v>
      </c>
      <c r="S541" s="78">
        <v>45702</v>
      </c>
      <c r="T541" s="68">
        <v>15170000</v>
      </c>
      <c r="U541" s="65" t="s">
        <v>87</v>
      </c>
      <c r="V541" s="68">
        <v>36559627</v>
      </c>
      <c r="W541" s="67" t="s">
        <v>9366</v>
      </c>
      <c r="X541" s="70">
        <v>45702</v>
      </c>
      <c r="Y541" s="70">
        <v>45702</v>
      </c>
      <c r="Z541" s="70" t="s">
        <v>89</v>
      </c>
      <c r="AA541" s="70">
        <v>45808</v>
      </c>
      <c r="AB541" s="49">
        <f t="shared" si="40"/>
        <v>106</v>
      </c>
      <c r="AC541" s="65">
        <v>2</v>
      </c>
      <c r="AD541" s="424">
        <v>4100000</v>
      </c>
      <c r="AE541" s="65">
        <v>1</v>
      </c>
      <c r="AF541" s="78">
        <v>45838</v>
      </c>
      <c r="AG541" s="49">
        <f t="shared" si="41"/>
        <v>30</v>
      </c>
      <c r="AH541" s="65">
        <v>0</v>
      </c>
      <c r="AI541" s="68">
        <v>0</v>
      </c>
      <c r="AJ541" s="65" t="s">
        <v>89</v>
      </c>
      <c r="AK541" s="78" t="s">
        <v>89</v>
      </c>
      <c r="AL541" s="65">
        <v>0</v>
      </c>
      <c r="AM541" s="78" t="s">
        <v>89</v>
      </c>
      <c r="AN541" s="78" t="s">
        <v>89</v>
      </c>
      <c r="AO541" s="78" t="s">
        <v>89</v>
      </c>
      <c r="AP541" s="49">
        <f t="shared" si="42"/>
        <v>0</v>
      </c>
      <c r="AQ541" s="49">
        <f>+L541+AD541-AI541</f>
        <v>19270000</v>
      </c>
      <c r="AR541" s="65" t="s">
        <v>87</v>
      </c>
      <c r="AS541" s="68">
        <v>15170000</v>
      </c>
      <c r="AT541" s="65" t="s">
        <v>90</v>
      </c>
      <c r="AU541" s="68">
        <v>0</v>
      </c>
      <c r="AV541" s="75" t="s">
        <v>89</v>
      </c>
      <c r="AW541" s="423">
        <v>19270000</v>
      </c>
      <c r="AX541" s="79">
        <f t="shared" si="43"/>
        <v>0</v>
      </c>
      <c r="AY541" s="223">
        <f t="shared" si="44"/>
        <v>1</v>
      </c>
      <c r="AZ541" s="74">
        <v>1</v>
      </c>
      <c r="BA541" s="75" t="s">
        <v>89</v>
      </c>
      <c r="BB541" s="65" t="s">
        <v>103</v>
      </c>
      <c r="BC541" s="66" t="s">
        <v>12328</v>
      </c>
      <c r="BD541" s="221" t="s">
        <v>87</v>
      </c>
      <c r="BE541" s="221" t="s">
        <v>87</v>
      </c>
    </row>
    <row r="542" spans="2:57" x14ac:dyDescent="0.25">
      <c r="B542" s="221">
        <v>2025</v>
      </c>
      <c r="C542" s="221">
        <v>891780111</v>
      </c>
      <c r="D542" s="221" t="s">
        <v>78</v>
      </c>
      <c r="E542" s="65" t="s">
        <v>12327</v>
      </c>
      <c r="F542" s="65" t="s">
        <v>12326</v>
      </c>
      <c r="G542" s="306">
        <v>0</v>
      </c>
      <c r="H542" s="65" t="s">
        <v>81</v>
      </c>
      <c r="I542" s="221" t="s">
        <v>82</v>
      </c>
      <c r="J542" s="220" t="s">
        <v>83</v>
      </c>
      <c r="K542" s="66" t="s">
        <v>12325</v>
      </c>
      <c r="L542" s="68">
        <v>15170000</v>
      </c>
      <c r="M542" s="221" t="s">
        <v>85</v>
      </c>
      <c r="N542" s="66" t="s">
        <v>9865</v>
      </c>
      <c r="O542" s="66">
        <v>1083553861</v>
      </c>
      <c r="P542" s="65">
        <v>28</v>
      </c>
      <c r="Q542" s="78">
        <v>45670</v>
      </c>
      <c r="R542" s="66">
        <v>5573604000</v>
      </c>
      <c r="S542" s="78">
        <v>45702</v>
      </c>
      <c r="T542" s="68">
        <v>15170000</v>
      </c>
      <c r="U542" s="65" t="s">
        <v>87</v>
      </c>
      <c r="V542" s="68">
        <v>36559627</v>
      </c>
      <c r="W542" s="67" t="s">
        <v>9366</v>
      </c>
      <c r="X542" s="70">
        <v>45702</v>
      </c>
      <c r="Y542" s="70">
        <v>45702</v>
      </c>
      <c r="Z542" s="70" t="s">
        <v>89</v>
      </c>
      <c r="AA542" s="70">
        <v>45808</v>
      </c>
      <c r="AB542" s="49">
        <f t="shared" si="40"/>
        <v>106</v>
      </c>
      <c r="AC542" s="65">
        <v>2</v>
      </c>
      <c r="AD542" s="424">
        <v>4100000</v>
      </c>
      <c r="AE542" s="65">
        <v>1</v>
      </c>
      <c r="AF542" s="78">
        <v>45838</v>
      </c>
      <c r="AG542" s="49">
        <f t="shared" si="41"/>
        <v>30</v>
      </c>
      <c r="AH542" s="65">
        <v>0</v>
      </c>
      <c r="AI542" s="68">
        <v>0</v>
      </c>
      <c r="AJ542" s="65" t="s">
        <v>89</v>
      </c>
      <c r="AK542" s="78" t="s">
        <v>89</v>
      </c>
      <c r="AL542" s="65">
        <v>0</v>
      </c>
      <c r="AM542" s="78" t="s">
        <v>89</v>
      </c>
      <c r="AN542" s="78" t="s">
        <v>89</v>
      </c>
      <c r="AO542" s="78" t="s">
        <v>89</v>
      </c>
      <c r="AP542" s="49">
        <f t="shared" si="42"/>
        <v>0</v>
      </c>
      <c r="AQ542" s="49">
        <f>+L542+AD542-AI542</f>
        <v>19270000</v>
      </c>
      <c r="AR542" s="65" t="s">
        <v>87</v>
      </c>
      <c r="AS542" s="68">
        <v>15170000</v>
      </c>
      <c r="AT542" s="65" t="s">
        <v>90</v>
      </c>
      <c r="AU542" s="68">
        <v>0</v>
      </c>
      <c r="AV542" s="75" t="s">
        <v>89</v>
      </c>
      <c r="AW542" s="423">
        <v>19270000</v>
      </c>
      <c r="AX542" s="79">
        <f t="shared" si="43"/>
        <v>0</v>
      </c>
      <c r="AY542" s="223">
        <f t="shared" si="44"/>
        <v>1</v>
      </c>
      <c r="AZ542" s="74">
        <v>1</v>
      </c>
      <c r="BA542" s="75" t="s">
        <v>89</v>
      </c>
      <c r="BB542" s="65" t="s">
        <v>103</v>
      </c>
      <c r="BC542" s="66" t="s">
        <v>12324</v>
      </c>
      <c r="BD542" s="221" t="s">
        <v>87</v>
      </c>
      <c r="BE542" s="221" t="s">
        <v>87</v>
      </c>
    </row>
    <row r="543" spans="2:57" x14ac:dyDescent="0.25">
      <c r="B543" s="221">
        <v>2025</v>
      </c>
      <c r="C543" s="221">
        <v>891780111</v>
      </c>
      <c r="D543" s="221" t="s">
        <v>78</v>
      </c>
      <c r="E543" s="65" t="s">
        <v>12323</v>
      </c>
      <c r="F543" s="65" t="s">
        <v>12322</v>
      </c>
      <c r="G543" s="306">
        <v>0</v>
      </c>
      <c r="H543" s="65" t="s">
        <v>81</v>
      </c>
      <c r="I543" s="221" t="s">
        <v>82</v>
      </c>
      <c r="J543" s="220" t="s">
        <v>83</v>
      </c>
      <c r="K543" s="66" t="s">
        <v>12133</v>
      </c>
      <c r="L543" s="68">
        <v>12846400</v>
      </c>
      <c r="M543" s="221" t="s">
        <v>85</v>
      </c>
      <c r="N543" s="66" t="s">
        <v>9634</v>
      </c>
      <c r="O543" s="66">
        <v>1235539225</v>
      </c>
      <c r="P543" s="65">
        <v>28</v>
      </c>
      <c r="Q543" s="78">
        <v>45670</v>
      </c>
      <c r="R543" s="66">
        <v>5573604000</v>
      </c>
      <c r="S543" s="78">
        <v>45702</v>
      </c>
      <c r="T543" s="68">
        <v>12846400</v>
      </c>
      <c r="U543" s="65" t="s">
        <v>87</v>
      </c>
      <c r="V543" s="68">
        <v>36559627</v>
      </c>
      <c r="W543" s="67" t="s">
        <v>9366</v>
      </c>
      <c r="X543" s="70">
        <v>45702</v>
      </c>
      <c r="Y543" s="70">
        <v>45702</v>
      </c>
      <c r="Z543" s="70" t="s">
        <v>89</v>
      </c>
      <c r="AA543" s="70">
        <v>45808</v>
      </c>
      <c r="AB543" s="49">
        <f t="shared" si="40"/>
        <v>106</v>
      </c>
      <c r="AC543" s="65">
        <v>2</v>
      </c>
      <c r="AD543" s="424">
        <v>3472000</v>
      </c>
      <c r="AE543" s="65">
        <v>1</v>
      </c>
      <c r="AF543" s="78">
        <v>45838</v>
      </c>
      <c r="AG543" s="49">
        <f t="shared" si="41"/>
        <v>30</v>
      </c>
      <c r="AH543" s="65">
        <v>0</v>
      </c>
      <c r="AI543" s="68">
        <v>0</v>
      </c>
      <c r="AJ543" s="65" t="s">
        <v>89</v>
      </c>
      <c r="AK543" s="78" t="s">
        <v>89</v>
      </c>
      <c r="AL543" s="65">
        <v>0</v>
      </c>
      <c r="AM543" s="78" t="s">
        <v>89</v>
      </c>
      <c r="AN543" s="78" t="s">
        <v>89</v>
      </c>
      <c r="AO543" s="78" t="s">
        <v>89</v>
      </c>
      <c r="AP543" s="49">
        <f t="shared" si="42"/>
        <v>0</v>
      </c>
      <c r="AQ543" s="49">
        <f>+L543+AD543-AI543</f>
        <v>16318400</v>
      </c>
      <c r="AR543" s="65" t="s">
        <v>87</v>
      </c>
      <c r="AS543" s="68">
        <v>12846400</v>
      </c>
      <c r="AT543" s="65" t="s">
        <v>90</v>
      </c>
      <c r="AU543" s="68">
        <v>0</v>
      </c>
      <c r="AV543" s="75" t="s">
        <v>89</v>
      </c>
      <c r="AW543" s="423">
        <v>16318400</v>
      </c>
      <c r="AX543" s="79">
        <f t="shared" si="43"/>
        <v>0</v>
      </c>
      <c r="AY543" s="223">
        <f t="shared" si="44"/>
        <v>1</v>
      </c>
      <c r="AZ543" s="74">
        <v>1</v>
      </c>
      <c r="BA543" s="75" t="s">
        <v>89</v>
      </c>
      <c r="BB543" s="65" t="s">
        <v>103</v>
      </c>
      <c r="BC543" s="66" t="s">
        <v>12321</v>
      </c>
      <c r="BD543" s="221" t="s">
        <v>87</v>
      </c>
      <c r="BE543" s="221" t="s">
        <v>87</v>
      </c>
    </row>
    <row r="544" spans="2:57" x14ac:dyDescent="0.25">
      <c r="B544" s="221">
        <v>2025</v>
      </c>
      <c r="C544" s="221">
        <v>891780111</v>
      </c>
      <c r="D544" s="221" t="s">
        <v>78</v>
      </c>
      <c r="E544" s="65" t="s">
        <v>12320</v>
      </c>
      <c r="F544" s="65" t="s">
        <v>12319</v>
      </c>
      <c r="G544" s="306">
        <v>0</v>
      </c>
      <c r="H544" s="65" t="s">
        <v>81</v>
      </c>
      <c r="I544" s="221" t="s">
        <v>82</v>
      </c>
      <c r="J544" s="220" t="s">
        <v>83</v>
      </c>
      <c r="K544" s="66" t="s">
        <v>12318</v>
      </c>
      <c r="L544" s="68">
        <v>12846400</v>
      </c>
      <c r="M544" s="221" t="s">
        <v>85</v>
      </c>
      <c r="N544" s="66" t="s">
        <v>9606</v>
      </c>
      <c r="O544" s="66">
        <v>7600647</v>
      </c>
      <c r="P544" s="65">
        <v>28</v>
      </c>
      <c r="Q544" s="78">
        <v>45670</v>
      </c>
      <c r="R544" s="66">
        <v>5573604000</v>
      </c>
      <c r="S544" s="78">
        <v>45702</v>
      </c>
      <c r="T544" s="68">
        <v>12846400</v>
      </c>
      <c r="U544" s="65" t="s">
        <v>87</v>
      </c>
      <c r="V544" s="68">
        <v>36559627</v>
      </c>
      <c r="W544" s="67" t="s">
        <v>9366</v>
      </c>
      <c r="X544" s="70">
        <v>45702</v>
      </c>
      <c r="Y544" s="70">
        <v>45702</v>
      </c>
      <c r="Z544" s="70" t="s">
        <v>89</v>
      </c>
      <c r="AA544" s="70">
        <v>45808</v>
      </c>
      <c r="AB544" s="49">
        <f t="shared" si="40"/>
        <v>106</v>
      </c>
      <c r="AC544" s="65">
        <v>2</v>
      </c>
      <c r="AD544" s="424">
        <v>3472000</v>
      </c>
      <c r="AE544" s="65">
        <v>1</v>
      </c>
      <c r="AF544" s="78">
        <v>45838</v>
      </c>
      <c r="AG544" s="49">
        <f t="shared" si="41"/>
        <v>30</v>
      </c>
      <c r="AH544" s="65">
        <v>0</v>
      </c>
      <c r="AI544" s="68">
        <v>0</v>
      </c>
      <c r="AJ544" s="65" t="s">
        <v>89</v>
      </c>
      <c r="AK544" s="78" t="s">
        <v>89</v>
      </c>
      <c r="AL544" s="65">
        <v>0</v>
      </c>
      <c r="AM544" s="78" t="s">
        <v>89</v>
      </c>
      <c r="AN544" s="78" t="s">
        <v>89</v>
      </c>
      <c r="AO544" s="78" t="s">
        <v>89</v>
      </c>
      <c r="AP544" s="49">
        <f t="shared" si="42"/>
        <v>0</v>
      </c>
      <c r="AQ544" s="49">
        <f>+L544+AD544-AI544</f>
        <v>16318400</v>
      </c>
      <c r="AR544" s="65" t="s">
        <v>87</v>
      </c>
      <c r="AS544" s="68">
        <v>12846400</v>
      </c>
      <c r="AT544" s="65" t="s">
        <v>90</v>
      </c>
      <c r="AU544" s="68">
        <v>0</v>
      </c>
      <c r="AV544" s="75" t="s">
        <v>89</v>
      </c>
      <c r="AW544" s="423">
        <v>16318400</v>
      </c>
      <c r="AX544" s="79">
        <f t="shared" si="43"/>
        <v>0</v>
      </c>
      <c r="AY544" s="223">
        <f t="shared" si="44"/>
        <v>1</v>
      </c>
      <c r="AZ544" s="74">
        <v>1</v>
      </c>
      <c r="BA544" s="75" t="s">
        <v>89</v>
      </c>
      <c r="BB544" s="65" t="s">
        <v>103</v>
      </c>
      <c r="BC544" s="66" t="s">
        <v>12317</v>
      </c>
      <c r="BD544" s="221" t="s">
        <v>87</v>
      </c>
      <c r="BE544" s="221" t="s">
        <v>87</v>
      </c>
    </row>
    <row r="545" spans="2:57" x14ac:dyDescent="0.25">
      <c r="B545" s="221">
        <v>2025</v>
      </c>
      <c r="C545" s="221">
        <v>891780111</v>
      </c>
      <c r="D545" s="221" t="s">
        <v>78</v>
      </c>
      <c r="E545" s="65" t="s">
        <v>12316</v>
      </c>
      <c r="F545" s="65" t="s">
        <v>12315</v>
      </c>
      <c r="G545" s="306">
        <v>0</v>
      </c>
      <c r="H545" s="65" t="s">
        <v>81</v>
      </c>
      <c r="I545" s="221" t="s">
        <v>82</v>
      </c>
      <c r="J545" s="220" t="s">
        <v>83</v>
      </c>
      <c r="K545" s="66" t="s">
        <v>12314</v>
      </c>
      <c r="L545" s="68">
        <v>16280000</v>
      </c>
      <c r="M545" s="221" t="s">
        <v>85</v>
      </c>
      <c r="N545" s="66" t="s">
        <v>9565</v>
      </c>
      <c r="O545" s="66">
        <v>36535996</v>
      </c>
      <c r="P545" s="65">
        <v>28</v>
      </c>
      <c r="Q545" s="78">
        <v>45670</v>
      </c>
      <c r="R545" s="66">
        <v>5573604000</v>
      </c>
      <c r="S545" s="78">
        <v>45702</v>
      </c>
      <c r="T545" s="68">
        <v>16280000</v>
      </c>
      <c r="U545" s="65" t="s">
        <v>87</v>
      </c>
      <c r="V545" s="68">
        <v>36559627</v>
      </c>
      <c r="W545" s="67" t="s">
        <v>9366</v>
      </c>
      <c r="X545" s="70">
        <v>45702</v>
      </c>
      <c r="Y545" s="70">
        <v>45702</v>
      </c>
      <c r="Z545" s="70" t="s">
        <v>89</v>
      </c>
      <c r="AA545" s="70">
        <v>45808</v>
      </c>
      <c r="AB545" s="49">
        <f t="shared" si="40"/>
        <v>106</v>
      </c>
      <c r="AC545" s="65">
        <v>2</v>
      </c>
      <c r="AD545" s="424">
        <v>4400000</v>
      </c>
      <c r="AE545" s="65">
        <v>1</v>
      </c>
      <c r="AF545" s="78">
        <v>45838</v>
      </c>
      <c r="AG545" s="49">
        <f t="shared" si="41"/>
        <v>30</v>
      </c>
      <c r="AH545" s="65">
        <v>0</v>
      </c>
      <c r="AI545" s="68">
        <v>0</v>
      </c>
      <c r="AJ545" s="65" t="s">
        <v>89</v>
      </c>
      <c r="AK545" s="78" t="s">
        <v>89</v>
      </c>
      <c r="AL545" s="65">
        <v>0</v>
      </c>
      <c r="AM545" s="78" t="s">
        <v>89</v>
      </c>
      <c r="AN545" s="78" t="s">
        <v>89</v>
      </c>
      <c r="AO545" s="78" t="s">
        <v>89</v>
      </c>
      <c r="AP545" s="49">
        <f t="shared" si="42"/>
        <v>0</v>
      </c>
      <c r="AQ545" s="49">
        <f>+L545+AD545-AI545</f>
        <v>20680000</v>
      </c>
      <c r="AR545" s="65" t="s">
        <v>87</v>
      </c>
      <c r="AS545" s="68">
        <v>16280000</v>
      </c>
      <c r="AT545" s="65" t="s">
        <v>90</v>
      </c>
      <c r="AU545" s="68">
        <v>0</v>
      </c>
      <c r="AV545" s="75" t="s">
        <v>89</v>
      </c>
      <c r="AW545" s="423">
        <v>20680000</v>
      </c>
      <c r="AX545" s="79">
        <f t="shared" si="43"/>
        <v>0</v>
      </c>
      <c r="AY545" s="223">
        <f t="shared" si="44"/>
        <v>1</v>
      </c>
      <c r="AZ545" s="74">
        <v>1</v>
      </c>
      <c r="BA545" s="75" t="s">
        <v>89</v>
      </c>
      <c r="BB545" s="65" t="s">
        <v>103</v>
      </c>
      <c r="BC545" s="66" t="s">
        <v>12313</v>
      </c>
      <c r="BD545" s="221" t="s">
        <v>87</v>
      </c>
      <c r="BE545" s="221" t="s">
        <v>87</v>
      </c>
    </row>
    <row r="546" spans="2:57" x14ac:dyDescent="0.25">
      <c r="B546" s="221">
        <v>2025</v>
      </c>
      <c r="C546" s="221">
        <v>891780111</v>
      </c>
      <c r="D546" s="221" t="s">
        <v>78</v>
      </c>
      <c r="E546" s="65" t="s">
        <v>12312</v>
      </c>
      <c r="F546" s="65" t="s">
        <v>12311</v>
      </c>
      <c r="G546" s="306">
        <v>0</v>
      </c>
      <c r="H546" s="65" t="s">
        <v>81</v>
      </c>
      <c r="I546" s="221" t="s">
        <v>82</v>
      </c>
      <c r="J546" s="220" t="s">
        <v>83</v>
      </c>
      <c r="K546" s="66" t="s">
        <v>12310</v>
      </c>
      <c r="L546" s="68">
        <v>12846400</v>
      </c>
      <c r="M546" s="221" t="s">
        <v>85</v>
      </c>
      <c r="N546" s="66" t="s">
        <v>9986</v>
      </c>
      <c r="O546" s="66">
        <v>1007809758</v>
      </c>
      <c r="P546" s="65">
        <v>28</v>
      </c>
      <c r="Q546" s="78">
        <v>45670</v>
      </c>
      <c r="R546" s="66">
        <v>5573604000</v>
      </c>
      <c r="S546" s="78">
        <v>45702</v>
      </c>
      <c r="T546" s="68">
        <v>12846400</v>
      </c>
      <c r="U546" s="65" t="s">
        <v>87</v>
      </c>
      <c r="V546" s="68">
        <v>1082889541</v>
      </c>
      <c r="W546" s="67" t="s">
        <v>1852</v>
      </c>
      <c r="X546" s="70">
        <v>45702</v>
      </c>
      <c r="Y546" s="70">
        <v>45702</v>
      </c>
      <c r="Z546" s="70" t="s">
        <v>89</v>
      </c>
      <c r="AA546" s="70">
        <v>45808</v>
      </c>
      <c r="AB546" s="49">
        <f t="shared" si="40"/>
        <v>106</v>
      </c>
      <c r="AC546" s="65">
        <v>2</v>
      </c>
      <c r="AD546" s="424">
        <v>3472000</v>
      </c>
      <c r="AE546" s="65">
        <v>1</v>
      </c>
      <c r="AF546" s="78">
        <v>45838</v>
      </c>
      <c r="AG546" s="49">
        <f t="shared" si="41"/>
        <v>30</v>
      </c>
      <c r="AH546" s="65">
        <v>0</v>
      </c>
      <c r="AI546" s="68">
        <v>0</v>
      </c>
      <c r="AJ546" s="65" t="s">
        <v>89</v>
      </c>
      <c r="AK546" s="78" t="s">
        <v>89</v>
      </c>
      <c r="AL546" s="65">
        <v>0</v>
      </c>
      <c r="AM546" s="78" t="s">
        <v>89</v>
      </c>
      <c r="AN546" s="78" t="s">
        <v>89</v>
      </c>
      <c r="AO546" s="78" t="s">
        <v>89</v>
      </c>
      <c r="AP546" s="49">
        <f t="shared" si="42"/>
        <v>0</v>
      </c>
      <c r="AQ546" s="49">
        <f>+L546+AD546-AI546</f>
        <v>16318400</v>
      </c>
      <c r="AR546" s="65" t="s">
        <v>87</v>
      </c>
      <c r="AS546" s="68">
        <v>12846400</v>
      </c>
      <c r="AT546" s="65" t="s">
        <v>90</v>
      </c>
      <c r="AU546" s="68">
        <v>0</v>
      </c>
      <c r="AV546" s="75" t="s">
        <v>89</v>
      </c>
      <c r="AW546" s="423">
        <v>16318400</v>
      </c>
      <c r="AX546" s="79">
        <f t="shared" si="43"/>
        <v>0</v>
      </c>
      <c r="AY546" s="223">
        <f t="shared" si="44"/>
        <v>1</v>
      </c>
      <c r="AZ546" s="74">
        <v>1</v>
      </c>
      <c r="BA546" s="75" t="s">
        <v>89</v>
      </c>
      <c r="BB546" s="65" t="s">
        <v>103</v>
      </c>
      <c r="BC546" s="66" t="s">
        <v>12309</v>
      </c>
      <c r="BD546" s="221" t="s">
        <v>87</v>
      </c>
      <c r="BE546" s="221" t="s">
        <v>87</v>
      </c>
    </row>
    <row r="547" spans="2:57" x14ac:dyDescent="0.25">
      <c r="B547" s="221">
        <v>2025</v>
      </c>
      <c r="C547" s="221">
        <v>891780111</v>
      </c>
      <c r="D547" s="221" t="s">
        <v>78</v>
      </c>
      <c r="E547" s="65" t="s">
        <v>12308</v>
      </c>
      <c r="F547" s="65" t="s">
        <v>12307</v>
      </c>
      <c r="G547" s="306">
        <v>0</v>
      </c>
      <c r="H547" s="65" t="s">
        <v>81</v>
      </c>
      <c r="I547" s="221" t="s">
        <v>82</v>
      </c>
      <c r="J547" s="220" t="s">
        <v>83</v>
      </c>
      <c r="K547" s="66" t="s">
        <v>12306</v>
      </c>
      <c r="L547" s="68">
        <v>15540000</v>
      </c>
      <c r="M547" s="221" t="s">
        <v>85</v>
      </c>
      <c r="N547" s="66" t="s">
        <v>9860</v>
      </c>
      <c r="O547" s="66">
        <v>22463844</v>
      </c>
      <c r="P547" s="65">
        <v>28</v>
      </c>
      <c r="Q547" s="78">
        <v>45670</v>
      </c>
      <c r="R547" s="66">
        <v>5573604000</v>
      </c>
      <c r="S547" s="78">
        <v>45702</v>
      </c>
      <c r="T547" s="68">
        <v>15540000</v>
      </c>
      <c r="U547" s="65" t="s">
        <v>87</v>
      </c>
      <c r="V547" s="68">
        <v>36559627</v>
      </c>
      <c r="W547" s="67" t="s">
        <v>9366</v>
      </c>
      <c r="X547" s="70">
        <v>45702</v>
      </c>
      <c r="Y547" s="70">
        <v>45702</v>
      </c>
      <c r="Z547" s="70" t="s">
        <v>89</v>
      </c>
      <c r="AA547" s="70">
        <v>45808</v>
      </c>
      <c r="AB547" s="49">
        <f t="shared" si="40"/>
        <v>106</v>
      </c>
      <c r="AC547" s="65">
        <v>2</v>
      </c>
      <c r="AD547" s="424">
        <v>4200000</v>
      </c>
      <c r="AE547" s="65">
        <v>1</v>
      </c>
      <c r="AF547" s="78">
        <v>45838</v>
      </c>
      <c r="AG547" s="49">
        <f t="shared" si="41"/>
        <v>30</v>
      </c>
      <c r="AH547" s="65">
        <v>0</v>
      </c>
      <c r="AI547" s="68">
        <v>0</v>
      </c>
      <c r="AJ547" s="65" t="s">
        <v>89</v>
      </c>
      <c r="AK547" s="78" t="s">
        <v>89</v>
      </c>
      <c r="AL547" s="65">
        <v>0</v>
      </c>
      <c r="AM547" s="78" t="s">
        <v>89</v>
      </c>
      <c r="AN547" s="78" t="s">
        <v>89</v>
      </c>
      <c r="AO547" s="78" t="s">
        <v>89</v>
      </c>
      <c r="AP547" s="49">
        <f t="shared" si="42"/>
        <v>0</v>
      </c>
      <c r="AQ547" s="49">
        <f>+L547+AD547-AI547</f>
        <v>19740000</v>
      </c>
      <c r="AR547" s="65" t="s">
        <v>87</v>
      </c>
      <c r="AS547" s="68">
        <v>15540000</v>
      </c>
      <c r="AT547" s="65" t="s">
        <v>90</v>
      </c>
      <c r="AU547" s="68">
        <v>0</v>
      </c>
      <c r="AV547" s="75" t="s">
        <v>89</v>
      </c>
      <c r="AW547" s="423">
        <v>19740000</v>
      </c>
      <c r="AX547" s="79">
        <f t="shared" si="43"/>
        <v>0</v>
      </c>
      <c r="AY547" s="223">
        <f t="shared" si="44"/>
        <v>1</v>
      </c>
      <c r="AZ547" s="74">
        <v>1</v>
      </c>
      <c r="BA547" s="75" t="s">
        <v>89</v>
      </c>
      <c r="BB547" s="65" t="s">
        <v>103</v>
      </c>
      <c r="BC547" s="66" t="s">
        <v>12305</v>
      </c>
      <c r="BD547" s="221" t="s">
        <v>87</v>
      </c>
      <c r="BE547" s="221" t="s">
        <v>87</v>
      </c>
    </row>
    <row r="548" spans="2:57" x14ac:dyDescent="0.25">
      <c r="B548" s="221">
        <v>2025</v>
      </c>
      <c r="C548" s="221">
        <v>891780111</v>
      </c>
      <c r="D548" s="221" t="s">
        <v>78</v>
      </c>
      <c r="E548" s="65" t="s">
        <v>12304</v>
      </c>
      <c r="F548" s="65" t="s">
        <v>12303</v>
      </c>
      <c r="G548" s="306">
        <v>0</v>
      </c>
      <c r="H548" s="65" t="s">
        <v>81</v>
      </c>
      <c r="I548" s="221" t="s">
        <v>82</v>
      </c>
      <c r="J548" s="220" t="s">
        <v>83</v>
      </c>
      <c r="K548" s="66" t="s">
        <v>12302</v>
      </c>
      <c r="L548" s="68">
        <v>15540000</v>
      </c>
      <c r="M548" s="221" t="s">
        <v>85</v>
      </c>
      <c r="N548" s="66" t="s">
        <v>9367</v>
      </c>
      <c r="O548" s="66">
        <v>19618488</v>
      </c>
      <c r="P548" s="65">
        <v>28</v>
      </c>
      <c r="Q548" s="78">
        <v>45670</v>
      </c>
      <c r="R548" s="66">
        <v>5573604000</v>
      </c>
      <c r="S548" s="78">
        <v>45702</v>
      </c>
      <c r="T548" s="68">
        <v>15540000</v>
      </c>
      <c r="U548" s="65" t="s">
        <v>87</v>
      </c>
      <c r="V548" s="68">
        <v>36559627</v>
      </c>
      <c r="W548" s="67" t="s">
        <v>9366</v>
      </c>
      <c r="X548" s="70">
        <v>45702</v>
      </c>
      <c r="Y548" s="70">
        <v>45702</v>
      </c>
      <c r="Z548" s="70" t="s">
        <v>89</v>
      </c>
      <c r="AA548" s="70">
        <v>45808</v>
      </c>
      <c r="AB548" s="49">
        <f t="shared" si="40"/>
        <v>106</v>
      </c>
      <c r="AC548" s="65">
        <v>2</v>
      </c>
      <c r="AD548" s="424">
        <v>4200000</v>
      </c>
      <c r="AE548" s="65">
        <v>1</v>
      </c>
      <c r="AF548" s="78">
        <v>45838</v>
      </c>
      <c r="AG548" s="49">
        <f t="shared" si="41"/>
        <v>30</v>
      </c>
      <c r="AH548" s="65">
        <v>0</v>
      </c>
      <c r="AI548" s="68">
        <v>0</v>
      </c>
      <c r="AJ548" s="65" t="s">
        <v>89</v>
      </c>
      <c r="AK548" s="78" t="s">
        <v>89</v>
      </c>
      <c r="AL548" s="65">
        <v>0</v>
      </c>
      <c r="AM548" s="78" t="s">
        <v>89</v>
      </c>
      <c r="AN548" s="78" t="s">
        <v>89</v>
      </c>
      <c r="AO548" s="78" t="s">
        <v>89</v>
      </c>
      <c r="AP548" s="49">
        <f t="shared" si="42"/>
        <v>0</v>
      </c>
      <c r="AQ548" s="49">
        <f>+L548+AD548-AI548</f>
        <v>19740000</v>
      </c>
      <c r="AR548" s="65" t="s">
        <v>87</v>
      </c>
      <c r="AS548" s="68">
        <v>15540000</v>
      </c>
      <c r="AT548" s="65" t="s">
        <v>90</v>
      </c>
      <c r="AU548" s="68">
        <v>0</v>
      </c>
      <c r="AV548" s="75" t="s">
        <v>89</v>
      </c>
      <c r="AW548" s="423">
        <v>19740000</v>
      </c>
      <c r="AX548" s="79">
        <f t="shared" si="43"/>
        <v>0</v>
      </c>
      <c r="AY548" s="223">
        <f t="shared" si="44"/>
        <v>1</v>
      </c>
      <c r="AZ548" s="74">
        <v>1</v>
      </c>
      <c r="BA548" s="75" t="s">
        <v>89</v>
      </c>
      <c r="BB548" s="65" t="s">
        <v>103</v>
      </c>
      <c r="BC548" s="66" t="s">
        <v>12301</v>
      </c>
      <c r="BD548" s="221" t="s">
        <v>87</v>
      </c>
      <c r="BE548" s="221" t="s">
        <v>87</v>
      </c>
    </row>
    <row r="549" spans="2:57" x14ac:dyDescent="0.25">
      <c r="B549" s="221">
        <v>2025</v>
      </c>
      <c r="C549" s="221">
        <v>891780111</v>
      </c>
      <c r="D549" s="221" t="s">
        <v>78</v>
      </c>
      <c r="E549" s="65" t="s">
        <v>12300</v>
      </c>
      <c r="F549" s="65" t="s">
        <v>12299</v>
      </c>
      <c r="G549" s="306">
        <v>0</v>
      </c>
      <c r="H549" s="65" t="s">
        <v>81</v>
      </c>
      <c r="I549" s="221" t="s">
        <v>82</v>
      </c>
      <c r="J549" s="220" t="s">
        <v>83</v>
      </c>
      <c r="K549" s="66" t="s">
        <v>12133</v>
      </c>
      <c r="L549" s="68">
        <v>19240000</v>
      </c>
      <c r="M549" s="221" t="s">
        <v>85</v>
      </c>
      <c r="N549" s="66" t="s">
        <v>9398</v>
      </c>
      <c r="O549" s="66">
        <v>1081808753</v>
      </c>
      <c r="P549" s="65">
        <v>28</v>
      </c>
      <c r="Q549" s="78">
        <v>45670</v>
      </c>
      <c r="R549" s="66">
        <v>5573604000</v>
      </c>
      <c r="S549" s="78">
        <v>45702</v>
      </c>
      <c r="T549" s="68">
        <v>19240000</v>
      </c>
      <c r="U549" s="65" t="s">
        <v>87</v>
      </c>
      <c r="V549" s="68">
        <v>36559627</v>
      </c>
      <c r="W549" s="67" t="s">
        <v>9366</v>
      </c>
      <c r="X549" s="70">
        <v>45702</v>
      </c>
      <c r="Y549" s="70">
        <v>45702</v>
      </c>
      <c r="Z549" s="70" t="s">
        <v>89</v>
      </c>
      <c r="AA549" s="70">
        <v>45808</v>
      </c>
      <c r="AB549" s="49">
        <f t="shared" si="40"/>
        <v>106</v>
      </c>
      <c r="AC549" s="65">
        <v>0</v>
      </c>
      <c r="AD549" s="424">
        <v>0</v>
      </c>
      <c r="AE549" s="65">
        <v>0</v>
      </c>
      <c r="AF549" s="78" t="s">
        <v>89</v>
      </c>
      <c r="AG549" s="49">
        <f t="shared" si="41"/>
        <v>0</v>
      </c>
      <c r="AH549" s="65">
        <v>0</v>
      </c>
      <c r="AI549" s="68">
        <v>0</v>
      </c>
      <c r="AJ549" s="65" t="s">
        <v>89</v>
      </c>
      <c r="AK549" s="78" t="s">
        <v>89</v>
      </c>
      <c r="AL549" s="65">
        <v>0</v>
      </c>
      <c r="AM549" s="78" t="s">
        <v>89</v>
      </c>
      <c r="AN549" s="78" t="s">
        <v>89</v>
      </c>
      <c r="AO549" s="78" t="s">
        <v>89</v>
      </c>
      <c r="AP549" s="49">
        <f t="shared" si="42"/>
        <v>0</v>
      </c>
      <c r="AQ549" s="49">
        <f>+L549+AD549-AI549</f>
        <v>19240000</v>
      </c>
      <c r="AR549" s="65" t="s">
        <v>87</v>
      </c>
      <c r="AS549" s="68">
        <v>19240000</v>
      </c>
      <c r="AT549" s="65" t="s">
        <v>90</v>
      </c>
      <c r="AU549" s="68">
        <v>0</v>
      </c>
      <c r="AV549" s="75" t="s">
        <v>89</v>
      </c>
      <c r="AW549" s="423">
        <v>19240000</v>
      </c>
      <c r="AX549" s="79">
        <f t="shared" si="43"/>
        <v>0</v>
      </c>
      <c r="AY549" s="223">
        <f t="shared" si="44"/>
        <v>1</v>
      </c>
      <c r="AZ549" s="74">
        <v>1</v>
      </c>
      <c r="BA549" s="75" t="s">
        <v>89</v>
      </c>
      <c r="BB549" s="65" t="s">
        <v>103</v>
      </c>
      <c r="BC549" s="66" t="s">
        <v>12298</v>
      </c>
      <c r="BD549" s="221" t="s">
        <v>87</v>
      </c>
      <c r="BE549" s="221" t="s">
        <v>87</v>
      </c>
    </row>
    <row r="550" spans="2:57" x14ac:dyDescent="0.25">
      <c r="B550" s="221">
        <v>2025</v>
      </c>
      <c r="C550" s="221">
        <v>891780111</v>
      </c>
      <c r="D550" s="221" t="s">
        <v>78</v>
      </c>
      <c r="E550" s="65" t="s">
        <v>12297</v>
      </c>
      <c r="F550" s="65" t="s">
        <v>12296</v>
      </c>
      <c r="G550" s="306">
        <v>0</v>
      </c>
      <c r="H550" s="65" t="s">
        <v>81</v>
      </c>
      <c r="I550" s="221" t="s">
        <v>82</v>
      </c>
      <c r="J550" s="220" t="s">
        <v>83</v>
      </c>
      <c r="K550" s="66" t="s">
        <v>12295</v>
      </c>
      <c r="L550" s="68">
        <v>7000000</v>
      </c>
      <c r="M550" s="221" t="s">
        <v>85</v>
      </c>
      <c r="N550" s="66" t="s">
        <v>9483</v>
      </c>
      <c r="O550" s="66">
        <v>1034284252</v>
      </c>
      <c r="P550" s="65">
        <v>234</v>
      </c>
      <c r="Q550" s="78">
        <v>45692</v>
      </c>
      <c r="R550" s="66">
        <v>52900000</v>
      </c>
      <c r="S550" s="78">
        <v>45702</v>
      </c>
      <c r="T550" s="68">
        <v>7000000</v>
      </c>
      <c r="U550" s="65" t="s">
        <v>87</v>
      </c>
      <c r="V550" s="68">
        <v>36552092</v>
      </c>
      <c r="W550" s="67" t="s">
        <v>8303</v>
      </c>
      <c r="X550" s="70">
        <v>45702</v>
      </c>
      <c r="Y550" s="70">
        <v>45702</v>
      </c>
      <c r="Z550" s="70" t="s">
        <v>89</v>
      </c>
      <c r="AA550" s="70">
        <v>45716</v>
      </c>
      <c r="AB550" s="49">
        <f t="shared" si="40"/>
        <v>14</v>
      </c>
      <c r="AC550" s="65">
        <v>0</v>
      </c>
      <c r="AD550" s="424">
        <v>0</v>
      </c>
      <c r="AE550" s="65">
        <v>0</v>
      </c>
      <c r="AF550" s="78" t="s">
        <v>89</v>
      </c>
      <c r="AG550" s="49">
        <f t="shared" si="41"/>
        <v>0</v>
      </c>
      <c r="AH550" s="65">
        <v>0</v>
      </c>
      <c r="AI550" s="68">
        <v>0</v>
      </c>
      <c r="AJ550" s="65" t="s">
        <v>89</v>
      </c>
      <c r="AK550" s="78" t="s">
        <v>89</v>
      </c>
      <c r="AL550" s="65">
        <v>0</v>
      </c>
      <c r="AM550" s="78" t="s">
        <v>89</v>
      </c>
      <c r="AN550" s="78" t="s">
        <v>89</v>
      </c>
      <c r="AO550" s="78" t="s">
        <v>89</v>
      </c>
      <c r="AP550" s="49">
        <f t="shared" si="42"/>
        <v>0</v>
      </c>
      <c r="AQ550" s="49">
        <f>+L550+AD550-AI550</f>
        <v>7000000</v>
      </c>
      <c r="AR550" s="65" t="s">
        <v>87</v>
      </c>
      <c r="AS550" s="68">
        <v>7000000</v>
      </c>
      <c r="AT550" s="65" t="s">
        <v>90</v>
      </c>
      <c r="AU550" s="68">
        <v>0</v>
      </c>
      <c r="AV550" s="75" t="s">
        <v>89</v>
      </c>
      <c r="AW550" s="423">
        <v>7000000</v>
      </c>
      <c r="AX550" s="79">
        <f t="shared" si="43"/>
        <v>0</v>
      </c>
      <c r="AY550" s="223">
        <f t="shared" si="44"/>
        <v>1</v>
      </c>
      <c r="AZ550" s="74">
        <v>1</v>
      </c>
      <c r="BA550" s="75" t="s">
        <v>89</v>
      </c>
      <c r="BB550" s="65" t="s">
        <v>103</v>
      </c>
      <c r="BC550" s="66" t="s">
        <v>12294</v>
      </c>
      <c r="BD550" s="221" t="s">
        <v>87</v>
      </c>
      <c r="BE550" s="221" t="s">
        <v>87</v>
      </c>
    </row>
    <row r="551" spans="2:57" x14ac:dyDescent="0.25">
      <c r="B551" s="221">
        <v>2025</v>
      </c>
      <c r="C551" s="221">
        <v>891780111</v>
      </c>
      <c r="D551" s="221" t="s">
        <v>78</v>
      </c>
      <c r="E551" s="65" t="s">
        <v>12293</v>
      </c>
      <c r="F551" s="65" t="s">
        <v>12292</v>
      </c>
      <c r="G551" s="306">
        <v>0</v>
      </c>
      <c r="H551" s="65" t="s">
        <v>81</v>
      </c>
      <c r="I551" s="221" t="s">
        <v>82</v>
      </c>
      <c r="J551" s="220" t="s">
        <v>83</v>
      </c>
      <c r="K551" s="66" t="s">
        <v>12291</v>
      </c>
      <c r="L551" s="68">
        <v>21090000</v>
      </c>
      <c r="M551" s="221" t="s">
        <v>85</v>
      </c>
      <c r="N551" s="66" t="s">
        <v>12290</v>
      </c>
      <c r="O551" s="66">
        <v>85474637</v>
      </c>
      <c r="P551" s="65">
        <v>28</v>
      </c>
      <c r="Q551" s="78">
        <v>45670</v>
      </c>
      <c r="R551" s="66">
        <v>5573604000</v>
      </c>
      <c r="S551" s="78">
        <v>45705</v>
      </c>
      <c r="T551" s="68">
        <v>21090000</v>
      </c>
      <c r="U551" s="65" t="s">
        <v>87</v>
      </c>
      <c r="V551" s="68">
        <v>85455983</v>
      </c>
      <c r="W551" s="67" t="s">
        <v>9472</v>
      </c>
      <c r="X551" s="70">
        <v>45705</v>
      </c>
      <c r="Y551" s="70">
        <v>45705</v>
      </c>
      <c r="Z551" s="70" t="s">
        <v>89</v>
      </c>
      <c r="AA551" s="70">
        <v>45808</v>
      </c>
      <c r="AB551" s="49">
        <f t="shared" si="40"/>
        <v>103</v>
      </c>
      <c r="AC551" s="65">
        <v>0</v>
      </c>
      <c r="AD551" s="424">
        <v>0</v>
      </c>
      <c r="AE551" s="65">
        <v>0</v>
      </c>
      <c r="AF551" s="78" t="s">
        <v>89</v>
      </c>
      <c r="AG551" s="49">
        <f t="shared" si="41"/>
        <v>0</v>
      </c>
      <c r="AH551" s="65">
        <v>1</v>
      </c>
      <c r="AI551" s="68">
        <v>9310000</v>
      </c>
      <c r="AJ551" s="70">
        <v>45758</v>
      </c>
      <c r="AK551" s="70">
        <v>45758</v>
      </c>
      <c r="AL551" s="65">
        <v>0</v>
      </c>
      <c r="AM551" s="78" t="s">
        <v>89</v>
      </c>
      <c r="AN551" s="78" t="s">
        <v>89</v>
      </c>
      <c r="AO551" s="78" t="s">
        <v>89</v>
      </c>
      <c r="AP551" s="49">
        <f t="shared" si="42"/>
        <v>0</v>
      </c>
      <c r="AQ551" s="49">
        <f>+L551+AD551-AI551</f>
        <v>11780000</v>
      </c>
      <c r="AR551" s="65" t="s">
        <v>87</v>
      </c>
      <c r="AS551" s="68">
        <v>21090000</v>
      </c>
      <c r="AT551" s="65" t="s">
        <v>90</v>
      </c>
      <c r="AU551" s="68">
        <v>0</v>
      </c>
      <c r="AV551" s="75" t="s">
        <v>89</v>
      </c>
      <c r="AW551" s="423">
        <v>11780000</v>
      </c>
      <c r="AX551" s="79">
        <f t="shared" si="43"/>
        <v>0</v>
      </c>
      <c r="AY551" s="223">
        <f t="shared" si="44"/>
        <v>1</v>
      </c>
      <c r="AZ551" s="74">
        <v>1</v>
      </c>
      <c r="BA551" s="78">
        <v>45785</v>
      </c>
      <c r="BB551" s="65" t="s">
        <v>150</v>
      </c>
      <c r="BC551" s="66" t="s">
        <v>12289</v>
      </c>
      <c r="BD551" s="221" t="s">
        <v>87</v>
      </c>
      <c r="BE551" s="221" t="s">
        <v>87</v>
      </c>
    </row>
    <row r="552" spans="2:57" x14ac:dyDescent="0.25">
      <c r="B552" s="221">
        <v>2025</v>
      </c>
      <c r="C552" s="221">
        <v>891780111</v>
      </c>
      <c r="D552" s="221" t="s">
        <v>78</v>
      </c>
      <c r="E552" s="65" t="s">
        <v>12288</v>
      </c>
      <c r="F552" s="65" t="s">
        <v>12287</v>
      </c>
      <c r="G552" s="306">
        <v>0</v>
      </c>
      <c r="H552" s="65" t="s">
        <v>81</v>
      </c>
      <c r="I552" s="221" t="s">
        <v>82</v>
      </c>
      <c r="J552" s="220" t="s">
        <v>83</v>
      </c>
      <c r="K552" s="66" t="s">
        <v>12286</v>
      </c>
      <c r="L552" s="68">
        <v>12624000</v>
      </c>
      <c r="M552" s="221" t="s">
        <v>85</v>
      </c>
      <c r="N552" s="66" t="s">
        <v>8823</v>
      </c>
      <c r="O552" s="66">
        <v>1083008431</v>
      </c>
      <c r="P552" s="65">
        <v>28</v>
      </c>
      <c r="Q552" s="78">
        <v>45670</v>
      </c>
      <c r="R552" s="66">
        <v>5573604000</v>
      </c>
      <c r="S552" s="78">
        <v>45705</v>
      </c>
      <c r="T552" s="68">
        <v>12624000</v>
      </c>
      <c r="U552" s="65" t="s">
        <v>87</v>
      </c>
      <c r="V552" s="68">
        <v>36557666</v>
      </c>
      <c r="W552" s="67" t="s">
        <v>8339</v>
      </c>
      <c r="X552" s="70">
        <v>45705</v>
      </c>
      <c r="Y552" s="70">
        <v>45705</v>
      </c>
      <c r="Z552" s="70" t="s">
        <v>89</v>
      </c>
      <c r="AA552" s="70">
        <v>45808</v>
      </c>
      <c r="AB552" s="49">
        <f t="shared" si="40"/>
        <v>103</v>
      </c>
      <c r="AC552" s="65">
        <v>2</v>
      </c>
      <c r="AD552" s="424">
        <v>3156000</v>
      </c>
      <c r="AE552" s="65">
        <v>1</v>
      </c>
      <c r="AF552" s="78">
        <v>45838</v>
      </c>
      <c r="AG552" s="49">
        <f t="shared" si="41"/>
        <v>30</v>
      </c>
      <c r="AH552" s="65">
        <v>0</v>
      </c>
      <c r="AI552" s="68">
        <v>0</v>
      </c>
      <c r="AJ552" s="65" t="s">
        <v>89</v>
      </c>
      <c r="AK552" s="78" t="s">
        <v>89</v>
      </c>
      <c r="AL552" s="65">
        <v>0</v>
      </c>
      <c r="AM552" s="78" t="s">
        <v>89</v>
      </c>
      <c r="AN552" s="78" t="s">
        <v>89</v>
      </c>
      <c r="AO552" s="78" t="s">
        <v>89</v>
      </c>
      <c r="AP552" s="49">
        <f t="shared" si="42"/>
        <v>0</v>
      </c>
      <c r="AQ552" s="49">
        <f>+L552+AD552-AI552</f>
        <v>15780000</v>
      </c>
      <c r="AR552" s="65" t="s">
        <v>87</v>
      </c>
      <c r="AS552" s="68">
        <v>12624000</v>
      </c>
      <c r="AT552" s="65" t="s">
        <v>90</v>
      </c>
      <c r="AU552" s="68">
        <v>0</v>
      </c>
      <c r="AV552" s="75" t="s">
        <v>89</v>
      </c>
      <c r="AW552" s="423">
        <v>15780000</v>
      </c>
      <c r="AX552" s="79">
        <f t="shared" si="43"/>
        <v>0</v>
      </c>
      <c r="AY552" s="223">
        <f t="shared" si="44"/>
        <v>1</v>
      </c>
      <c r="AZ552" s="74">
        <v>1</v>
      </c>
      <c r="BA552" s="75" t="s">
        <v>89</v>
      </c>
      <c r="BB552" s="65" t="s">
        <v>103</v>
      </c>
      <c r="BC552" s="66" t="s">
        <v>12285</v>
      </c>
      <c r="BD552" s="221" t="s">
        <v>87</v>
      </c>
      <c r="BE552" s="221" t="s">
        <v>87</v>
      </c>
    </row>
    <row r="553" spans="2:57" x14ac:dyDescent="0.25">
      <c r="B553" s="221">
        <v>2025</v>
      </c>
      <c r="C553" s="221">
        <v>891780111</v>
      </c>
      <c r="D553" s="221" t="s">
        <v>78</v>
      </c>
      <c r="E553" s="65" t="s">
        <v>12284</v>
      </c>
      <c r="F553" s="65" t="s">
        <v>12283</v>
      </c>
      <c r="G553" s="306">
        <v>0</v>
      </c>
      <c r="H553" s="65" t="s">
        <v>81</v>
      </c>
      <c r="I553" s="221" t="s">
        <v>82</v>
      </c>
      <c r="J553" s="220" t="s">
        <v>83</v>
      </c>
      <c r="K553" s="66" t="s">
        <v>12282</v>
      </c>
      <c r="L553" s="68">
        <v>11400000</v>
      </c>
      <c r="M553" s="221" t="s">
        <v>85</v>
      </c>
      <c r="N553" s="66" t="s">
        <v>11040</v>
      </c>
      <c r="O553" s="66">
        <v>85153875</v>
      </c>
      <c r="P553" s="65">
        <v>28</v>
      </c>
      <c r="Q553" s="78">
        <v>45670</v>
      </c>
      <c r="R553" s="66">
        <v>5573604000</v>
      </c>
      <c r="S553" s="78">
        <v>45705</v>
      </c>
      <c r="T553" s="68">
        <v>11400000</v>
      </c>
      <c r="U553" s="65" t="s">
        <v>87</v>
      </c>
      <c r="V553" s="68">
        <v>36557666</v>
      </c>
      <c r="W553" s="67" t="s">
        <v>8339</v>
      </c>
      <c r="X553" s="70">
        <v>45705</v>
      </c>
      <c r="Y553" s="70">
        <v>45705</v>
      </c>
      <c r="Z553" s="70" t="s">
        <v>89</v>
      </c>
      <c r="AA553" s="70">
        <v>45808</v>
      </c>
      <c r="AB553" s="49">
        <f t="shared" si="40"/>
        <v>103</v>
      </c>
      <c r="AC553" s="65">
        <v>0</v>
      </c>
      <c r="AD553" s="424">
        <v>0</v>
      </c>
      <c r="AE553" s="65">
        <v>0</v>
      </c>
      <c r="AF553" s="78" t="s">
        <v>89</v>
      </c>
      <c r="AG553" s="49">
        <f t="shared" si="41"/>
        <v>0</v>
      </c>
      <c r="AH553" s="65">
        <v>0</v>
      </c>
      <c r="AI553" s="68">
        <v>0</v>
      </c>
      <c r="AJ553" s="65" t="s">
        <v>89</v>
      </c>
      <c r="AK553" s="78" t="s">
        <v>89</v>
      </c>
      <c r="AL553" s="65">
        <v>0</v>
      </c>
      <c r="AM553" s="78" t="s">
        <v>89</v>
      </c>
      <c r="AN553" s="78" t="s">
        <v>89</v>
      </c>
      <c r="AO553" s="78" t="s">
        <v>89</v>
      </c>
      <c r="AP553" s="49">
        <f t="shared" si="42"/>
        <v>0</v>
      </c>
      <c r="AQ553" s="49">
        <f>+L553+AD553-AI553</f>
        <v>11400000</v>
      </c>
      <c r="AR553" s="65" t="s">
        <v>87</v>
      </c>
      <c r="AS553" s="68">
        <v>11400000</v>
      </c>
      <c r="AT553" s="65" t="s">
        <v>90</v>
      </c>
      <c r="AU553" s="68">
        <v>0</v>
      </c>
      <c r="AV553" s="75" t="s">
        <v>89</v>
      </c>
      <c r="AW553" s="423">
        <v>11400000</v>
      </c>
      <c r="AX553" s="79">
        <f t="shared" si="43"/>
        <v>0</v>
      </c>
      <c r="AY553" s="223">
        <f t="shared" si="44"/>
        <v>1</v>
      </c>
      <c r="AZ553" s="74">
        <v>1</v>
      </c>
      <c r="BA553" s="75" t="s">
        <v>89</v>
      </c>
      <c r="BB553" s="65" t="s">
        <v>103</v>
      </c>
      <c r="BC553" s="66" t="s">
        <v>12281</v>
      </c>
      <c r="BD553" s="221" t="s">
        <v>87</v>
      </c>
      <c r="BE553" s="221" t="s">
        <v>87</v>
      </c>
    </row>
    <row r="554" spans="2:57" x14ac:dyDescent="0.25">
      <c r="B554" s="221">
        <v>2025</v>
      </c>
      <c r="C554" s="221">
        <v>891780111</v>
      </c>
      <c r="D554" s="221" t="s">
        <v>78</v>
      </c>
      <c r="E554" s="65" t="s">
        <v>12280</v>
      </c>
      <c r="F554" s="65" t="s">
        <v>12279</v>
      </c>
      <c r="G554" s="306">
        <v>0</v>
      </c>
      <c r="H554" s="65" t="s">
        <v>81</v>
      </c>
      <c r="I554" s="221" t="s">
        <v>82</v>
      </c>
      <c r="J554" s="220" t="s">
        <v>83</v>
      </c>
      <c r="K554" s="66" t="s">
        <v>12278</v>
      </c>
      <c r="L554" s="68">
        <v>11400000</v>
      </c>
      <c r="M554" s="221" t="s">
        <v>85</v>
      </c>
      <c r="N554" s="66" t="s">
        <v>8936</v>
      </c>
      <c r="O554" s="66">
        <v>57426227</v>
      </c>
      <c r="P554" s="65">
        <v>28</v>
      </c>
      <c r="Q554" s="78">
        <v>45670</v>
      </c>
      <c r="R554" s="66">
        <v>5573604000</v>
      </c>
      <c r="S554" s="78">
        <v>45705</v>
      </c>
      <c r="T554" s="68">
        <v>11400000</v>
      </c>
      <c r="U554" s="65" t="s">
        <v>87</v>
      </c>
      <c r="V554" s="68">
        <v>36557666</v>
      </c>
      <c r="W554" s="67" t="s">
        <v>8339</v>
      </c>
      <c r="X554" s="70">
        <v>45705</v>
      </c>
      <c r="Y554" s="70">
        <v>45705</v>
      </c>
      <c r="Z554" s="70" t="s">
        <v>89</v>
      </c>
      <c r="AA554" s="70">
        <v>45808</v>
      </c>
      <c r="AB554" s="49">
        <f t="shared" si="40"/>
        <v>103</v>
      </c>
      <c r="AC554" s="65">
        <v>0</v>
      </c>
      <c r="AD554" s="424">
        <v>0</v>
      </c>
      <c r="AE554" s="65">
        <v>0</v>
      </c>
      <c r="AF554" s="78" t="s">
        <v>89</v>
      </c>
      <c r="AG554" s="49">
        <f t="shared" si="41"/>
        <v>0</v>
      </c>
      <c r="AH554" s="65">
        <v>0</v>
      </c>
      <c r="AI554" s="68">
        <v>0</v>
      </c>
      <c r="AJ554" s="65" t="s">
        <v>89</v>
      </c>
      <c r="AK554" s="78" t="s">
        <v>89</v>
      </c>
      <c r="AL554" s="65">
        <v>0</v>
      </c>
      <c r="AM554" s="78" t="s">
        <v>89</v>
      </c>
      <c r="AN554" s="78" t="s">
        <v>89</v>
      </c>
      <c r="AO554" s="78" t="s">
        <v>89</v>
      </c>
      <c r="AP554" s="49">
        <f t="shared" si="42"/>
        <v>0</v>
      </c>
      <c r="AQ554" s="49">
        <f>+L554+AD554-AI554</f>
        <v>11400000</v>
      </c>
      <c r="AR554" s="65" t="s">
        <v>87</v>
      </c>
      <c r="AS554" s="68">
        <v>11400000</v>
      </c>
      <c r="AT554" s="65" t="s">
        <v>90</v>
      </c>
      <c r="AU554" s="68">
        <v>0</v>
      </c>
      <c r="AV554" s="75" t="s">
        <v>89</v>
      </c>
      <c r="AW554" s="423">
        <v>11400000</v>
      </c>
      <c r="AX554" s="79">
        <f t="shared" si="43"/>
        <v>0</v>
      </c>
      <c r="AY554" s="223">
        <f t="shared" si="44"/>
        <v>1</v>
      </c>
      <c r="AZ554" s="74">
        <v>1</v>
      </c>
      <c r="BA554" s="75" t="s">
        <v>89</v>
      </c>
      <c r="BB554" s="65" t="s">
        <v>103</v>
      </c>
      <c r="BC554" s="66" t="s">
        <v>12277</v>
      </c>
      <c r="BD554" s="221" t="s">
        <v>87</v>
      </c>
      <c r="BE554" s="221" t="s">
        <v>87</v>
      </c>
    </row>
    <row r="555" spans="2:57" x14ac:dyDescent="0.25">
      <c r="B555" s="221">
        <v>2025</v>
      </c>
      <c r="C555" s="221">
        <v>891780111</v>
      </c>
      <c r="D555" s="221" t="s">
        <v>78</v>
      </c>
      <c r="E555" s="65" t="s">
        <v>12276</v>
      </c>
      <c r="F555" s="65" t="s">
        <v>12275</v>
      </c>
      <c r="G555" s="306">
        <v>0</v>
      </c>
      <c r="H555" s="65" t="s">
        <v>81</v>
      </c>
      <c r="I555" s="221" t="s">
        <v>82</v>
      </c>
      <c r="J555" s="220" t="s">
        <v>83</v>
      </c>
      <c r="K555" s="66" t="s">
        <v>12109</v>
      </c>
      <c r="L555" s="68">
        <v>8700000</v>
      </c>
      <c r="M555" s="221" t="s">
        <v>85</v>
      </c>
      <c r="N555" s="66" t="s">
        <v>11284</v>
      </c>
      <c r="O555" s="66">
        <v>1082864527</v>
      </c>
      <c r="P555" s="65">
        <v>27</v>
      </c>
      <c r="Q555" s="78">
        <v>45670</v>
      </c>
      <c r="R555" s="66">
        <v>2494141000</v>
      </c>
      <c r="S555" s="78">
        <v>45705</v>
      </c>
      <c r="T555" s="68">
        <v>8700000</v>
      </c>
      <c r="U555" s="65" t="s">
        <v>87</v>
      </c>
      <c r="V555" s="68">
        <v>7633817</v>
      </c>
      <c r="W555" s="67" t="s">
        <v>8803</v>
      </c>
      <c r="X555" s="70">
        <v>45705</v>
      </c>
      <c r="Y555" s="70">
        <v>45705</v>
      </c>
      <c r="Z555" s="70" t="s">
        <v>89</v>
      </c>
      <c r="AA555" s="70">
        <v>45808</v>
      </c>
      <c r="AB555" s="49">
        <f t="shared" si="40"/>
        <v>103</v>
      </c>
      <c r="AC555" s="65">
        <v>2</v>
      </c>
      <c r="AD555" s="424">
        <v>1125000</v>
      </c>
      <c r="AE555" s="65">
        <v>1</v>
      </c>
      <c r="AF555" s="78">
        <v>45823</v>
      </c>
      <c r="AG555" s="49">
        <f t="shared" si="41"/>
        <v>15</v>
      </c>
      <c r="AH555" s="65">
        <v>0</v>
      </c>
      <c r="AI555" s="68">
        <v>0</v>
      </c>
      <c r="AJ555" s="65" t="s">
        <v>89</v>
      </c>
      <c r="AK555" s="78" t="s">
        <v>89</v>
      </c>
      <c r="AL555" s="65">
        <v>0</v>
      </c>
      <c r="AM555" s="78" t="s">
        <v>89</v>
      </c>
      <c r="AN555" s="78" t="s">
        <v>89</v>
      </c>
      <c r="AO555" s="78" t="s">
        <v>89</v>
      </c>
      <c r="AP555" s="49">
        <f t="shared" si="42"/>
        <v>0</v>
      </c>
      <c r="AQ555" s="49">
        <f>+L555+AD555-AI555</f>
        <v>9825000</v>
      </c>
      <c r="AR555" s="65" t="s">
        <v>87</v>
      </c>
      <c r="AS555" s="68">
        <v>8700000</v>
      </c>
      <c r="AT555" s="65" t="s">
        <v>90</v>
      </c>
      <c r="AU555" s="68">
        <v>0</v>
      </c>
      <c r="AV555" s="75" t="s">
        <v>89</v>
      </c>
      <c r="AW555" s="423">
        <v>9825000</v>
      </c>
      <c r="AX555" s="79">
        <f t="shared" si="43"/>
        <v>0</v>
      </c>
      <c r="AY555" s="223">
        <f t="shared" si="44"/>
        <v>1</v>
      </c>
      <c r="AZ555" s="74">
        <v>1</v>
      </c>
      <c r="BA555" s="75" t="s">
        <v>89</v>
      </c>
      <c r="BB555" s="65" t="s">
        <v>103</v>
      </c>
      <c r="BC555" s="66" t="s">
        <v>12274</v>
      </c>
      <c r="BD555" s="221" t="s">
        <v>87</v>
      </c>
      <c r="BE555" s="221" t="s">
        <v>87</v>
      </c>
    </row>
    <row r="556" spans="2:57" x14ac:dyDescent="0.25">
      <c r="B556" s="221">
        <v>2025</v>
      </c>
      <c r="C556" s="221">
        <v>891780111</v>
      </c>
      <c r="D556" s="221" t="s">
        <v>78</v>
      </c>
      <c r="E556" s="65" t="s">
        <v>12273</v>
      </c>
      <c r="F556" s="65" t="s">
        <v>12272</v>
      </c>
      <c r="G556" s="306">
        <v>0</v>
      </c>
      <c r="H556" s="65" t="s">
        <v>81</v>
      </c>
      <c r="I556" s="221" t="s">
        <v>82</v>
      </c>
      <c r="J556" s="220" t="s">
        <v>83</v>
      </c>
      <c r="K556" s="66" t="s">
        <v>12271</v>
      </c>
      <c r="L556" s="68">
        <v>15540000</v>
      </c>
      <c r="M556" s="221" t="s">
        <v>85</v>
      </c>
      <c r="N556" s="66" t="s">
        <v>9434</v>
      </c>
      <c r="O556" s="66">
        <v>1081920976</v>
      </c>
      <c r="P556" s="65">
        <v>28</v>
      </c>
      <c r="Q556" s="78">
        <v>45670</v>
      </c>
      <c r="R556" s="66">
        <v>5573604000</v>
      </c>
      <c r="S556" s="78">
        <v>45705</v>
      </c>
      <c r="T556" s="68">
        <v>15540000</v>
      </c>
      <c r="U556" s="65" t="s">
        <v>87</v>
      </c>
      <c r="V556" s="68">
        <v>37511267</v>
      </c>
      <c r="W556" s="67" t="s">
        <v>9102</v>
      </c>
      <c r="X556" s="70">
        <v>45705</v>
      </c>
      <c r="Y556" s="70">
        <v>45705</v>
      </c>
      <c r="Z556" s="70" t="s">
        <v>89</v>
      </c>
      <c r="AA556" s="70">
        <v>45808</v>
      </c>
      <c r="AB556" s="49">
        <f t="shared" si="40"/>
        <v>103</v>
      </c>
      <c r="AC556" s="65">
        <v>2</v>
      </c>
      <c r="AD556" s="424">
        <v>4200000</v>
      </c>
      <c r="AE556" s="65">
        <v>1</v>
      </c>
      <c r="AF556" s="78">
        <v>45838</v>
      </c>
      <c r="AG556" s="49">
        <f t="shared" si="41"/>
        <v>30</v>
      </c>
      <c r="AH556" s="65">
        <v>0</v>
      </c>
      <c r="AI556" s="68">
        <v>0</v>
      </c>
      <c r="AJ556" s="65" t="s">
        <v>89</v>
      </c>
      <c r="AK556" s="78" t="s">
        <v>89</v>
      </c>
      <c r="AL556" s="65">
        <v>0</v>
      </c>
      <c r="AM556" s="78" t="s">
        <v>89</v>
      </c>
      <c r="AN556" s="78" t="s">
        <v>89</v>
      </c>
      <c r="AO556" s="78" t="s">
        <v>89</v>
      </c>
      <c r="AP556" s="49">
        <f t="shared" si="42"/>
        <v>0</v>
      </c>
      <c r="AQ556" s="49">
        <f>+L556+AD556-AI556</f>
        <v>19740000</v>
      </c>
      <c r="AR556" s="65" t="s">
        <v>87</v>
      </c>
      <c r="AS556" s="68">
        <v>15540000</v>
      </c>
      <c r="AT556" s="65" t="s">
        <v>90</v>
      </c>
      <c r="AU556" s="68">
        <v>0</v>
      </c>
      <c r="AV556" s="75" t="s">
        <v>89</v>
      </c>
      <c r="AW556" s="423">
        <v>19740000</v>
      </c>
      <c r="AX556" s="79">
        <f t="shared" si="43"/>
        <v>0</v>
      </c>
      <c r="AY556" s="223">
        <f t="shared" si="44"/>
        <v>1</v>
      </c>
      <c r="AZ556" s="74">
        <v>1</v>
      </c>
      <c r="BA556" s="75" t="s">
        <v>89</v>
      </c>
      <c r="BB556" s="65" t="s">
        <v>103</v>
      </c>
      <c r="BC556" s="66" t="s">
        <v>12270</v>
      </c>
      <c r="BD556" s="221" t="s">
        <v>87</v>
      </c>
      <c r="BE556" s="221" t="s">
        <v>87</v>
      </c>
    </row>
    <row r="557" spans="2:57" x14ac:dyDescent="0.25">
      <c r="B557" s="221">
        <v>2025</v>
      </c>
      <c r="C557" s="221">
        <v>891780111</v>
      </c>
      <c r="D557" s="221" t="s">
        <v>78</v>
      </c>
      <c r="E557" s="65" t="s">
        <v>12269</v>
      </c>
      <c r="F557" s="65" t="s">
        <v>12268</v>
      </c>
      <c r="G557" s="306">
        <v>0</v>
      </c>
      <c r="H557" s="65" t="s">
        <v>81</v>
      </c>
      <c r="I557" s="221" t="s">
        <v>82</v>
      </c>
      <c r="J557" s="220" t="s">
        <v>83</v>
      </c>
      <c r="K557" s="66" t="s">
        <v>12267</v>
      </c>
      <c r="L557" s="68">
        <v>9000000</v>
      </c>
      <c r="M557" s="221" t="s">
        <v>85</v>
      </c>
      <c r="N557" s="66" t="s">
        <v>8931</v>
      </c>
      <c r="O557" s="66">
        <v>1102859409</v>
      </c>
      <c r="P557" s="65">
        <v>27</v>
      </c>
      <c r="Q557" s="78">
        <v>45670</v>
      </c>
      <c r="R557" s="66">
        <v>2494141000</v>
      </c>
      <c r="S557" s="78">
        <v>45705</v>
      </c>
      <c r="T557" s="68">
        <v>9000000</v>
      </c>
      <c r="U557" s="65" t="s">
        <v>87</v>
      </c>
      <c r="V557" s="68">
        <v>84450555</v>
      </c>
      <c r="W557" s="67" t="s">
        <v>8925</v>
      </c>
      <c r="X557" s="70">
        <v>45705</v>
      </c>
      <c r="Y557" s="70">
        <v>45705</v>
      </c>
      <c r="Z557" s="70" t="s">
        <v>89</v>
      </c>
      <c r="AA557" s="70">
        <v>45808</v>
      </c>
      <c r="AB557" s="49">
        <f t="shared" si="40"/>
        <v>103</v>
      </c>
      <c r="AC557" s="65">
        <v>2</v>
      </c>
      <c r="AD557" s="424">
        <v>1125000</v>
      </c>
      <c r="AE557" s="65">
        <v>1</v>
      </c>
      <c r="AF557" s="78">
        <v>45823</v>
      </c>
      <c r="AG557" s="49">
        <f t="shared" si="41"/>
        <v>15</v>
      </c>
      <c r="AH557" s="65">
        <v>0</v>
      </c>
      <c r="AI557" s="68">
        <v>0</v>
      </c>
      <c r="AJ557" s="65" t="s">
        <v>89</v>
      </c>
      <c r="AK557" s="78" t="s">
        <v>89</v>
      </c>
      <c r="AL557" s="65">
        <v>0</v>
      </c>
      <c r="AM557" s="78" t="s">
        <v>89</v>
      </c>
      <c r="AN557" s="78" t="s">
        <v>89</v>
      </c>
      <c r="AO557" s="78" t="s">
        <v>89</v>
      </c>
      <c r="AP557" s="49">
        <f t="shared" si="42"/>
        <v>0</v>
      </c>
      <c r="AQ557" s="49">
        <f>+L557+AD557-AI557</f>
        <v>10125000</v>
      </c>
      <c r="AR557" s="65" t="s">
        <v>87</v>
      </c>
      <c r="AS557" s="68">
        <v>9000000</v>
      </c>
      <c r="AT557" s="65" t="s">
        <v>90</v>
      </c>
      <c r="AU557" s="68">
        <v>0</v>
      </c>
      <c r="AV557" s="75" t="s">
        <v>89</v>
      </c>
      <c r="AW557" s="423">
        <v>10125000</v>
      </c>
      <c r="AX557" s="79">
        <f t="shared" si="43"/>
        <v>0</v>
      </c>
      <c r="AY557" s="223">
        <f t="shared" si="44"/>
        <v>1</v>
      </c>
      <c r="AZ557" s="74">
        <v>1</v>
      </c>
      <c r="BA557" s="75" t="s">
        <v>89</v>
      </c>
      <c r="BB557" s="65" t="s">
        <v>103</v>
      </c>
      <c r="BC557" s="66" t="s">
        <v>12266</v>
      </c>
      <c r="BD557" s="221" t="s">
        <v>87</v>
      </c>
      <c r="BE557" s="221" t="s">
        <v>87</v>
      </c>
    </row>
    <row r="558" spans="2:57" x14ac:dyDescent="0.25">
      <c r="B558" s="221">
        <v>2025</v>
      </c>
      <c r="C558" s="221">
        <v>891780111</v>
      </c>
      <c r="D558" s="221" t="s">
        <v>78</v>
      </c>
      <c r="E558" s="65" t="s">
        <v>12265</v>
      </c>
      <c r="F558" s="65" t="s">
        <v>12264</v>
      </c>
      <c r="G558" s="306">
        <v>0</v>
      </c>
      <c r="H558" s="65" t="s">
        <v>81</v>
      </c>
      <c r="I558" s="221" t="s">
        <v>82</v>
      </c>
      <c r="J558" s="220" t="s">
        <v>83</v>
      </c>
      <c r="K558" s="66" t="s">
        <v>12263</v>
      </c>
      <c r="L558" s="68">
        <v>12624000</v>
      </c>
      <c r="M558" s="221" t="s">
        <v>85</v>
      </c>
      <c r="N558" s="66" t="s">
        <v>10592</v>
      </c>
      <c r="O558" s="66">
        <v>1007834086</v>
      </c>
      <c r="P558" s="65">
        <v>28</v>
      </c>
      <c r="Q558" s="78">
        <v>45670</v>
      </c>
      <c r="R558" s="66">
        <v>5573604000</v>
      </c>
      <c r="S558" s="78">
        <v>45705</v>
      </c>
      <c r="T558" s="68">
        <v>12624000</v>
      </c>
      <c r="U558" s="65" t="s">
        <v>87</v>
      </c>
      <c r="V558" s="68">
        <v>36557666</v>
      </c>
      <c r="W558" s="67" t="s">
        <v>8339</v>
      </c>
      <c r="X558" s="70">
        <v>45705</v>
      </c>
      <c r="Y558" s="70">
        <v>45705</v>
      </c>
      <c r="Z558" s="70" t="s">
        <v>89</v>
      </c>
      <c r="AA558" s="70">
        <v>45808</v>
      </c>
      <c r="AB558" s="49">
        <f t="shared" si="40"/>
        <v>103</v>
      </c>
      <c r="AC558" s="65">
        <v>2</v>
      </c>
      <c r="AD558" s="424">
        <v>3156000</v>
      </c>
      <c r="AE558" s="65">
        <v>1</v>
      </c>
      <c r="AF558" s="78">
        <v>45838</v>
      </c>
      <c r="AG558" s="49">
        <f t="shared" si="41"/>
        <v>30</v>
      </c>
      <c r="AH558" s="65">
        <v>0</v>
      </c>
      <c r="AI558" s="68">
        <v>0</v>
      </c>
      <c r="AJ558" s="65" t="s">
        <v>89</v>
      </c>
      <c r="AK558" s="78" t="s">
        <v>89</v>
      </c>
      <c r="AL558" s="65">
        <v>0</v>
      </c>
      <c r="AM558" s="78" t="s">
        <v>89</v>
      </c>
      <c r="AN558" s="78" t="s">
        <v>89</v>
      </c>
      <c r="AO558" s="78" t="s">
        <v>89</v>
      </c>
      <c r="AP558" s="49">
        <f t="shared" si="42"/>
        <v>0</v>
      </c>
      <c r="AQ558" s="49">
        <f>+L558+AD558-AI558</f>
        <v>15780000</v>
      </c>
      <c r="AR558" s="65" t="s">
        <v>87</v>
      </c>
      <c r="AS558" s="68">
        <v>12624000</v>
      </c>
      <c r="AT558" s="65" t="s">
        <v>90</v>
      </c>
      <c r="AU558" s="68">
        <v>0</v>
      </c>
      <c r="AV558" s="75" t="s">
        <v>89</v>
      </c>
      <c r="AW558" s="423">
        <v>15780000</v>
      </c>
      <c r="AX558" s="79">
        <f t="shared" si="43"/>
        <v>0</v>
      </c>
      <c r="AY558" s="223">
        <f t="shared" si="44"/>
        <v>1</v>
      </c>
      <c r="AZ558" s="74">
        <v>1</v>
      </c>
      <c r="BA558" s="75" t="s">
        <v>89</v>
      </c>
      <c r="BB558" s="65" t="s">
        <v>103</v>
      </c>
      <c r="BC558" s="66" t="s">
        <v>12262</v>
      </c>
      <c r="BD558" s="221" t="s">
        <v>87</v>
      </c>
      <c r="BE558" s="221" t="s">
        <v>87</v>
      </c>
    </row>
    <row r="559" spans="2:57" x14ac:dyDescent="0.25">
      <c r="B559" s="221">
        <v>2025</v>
      </c>
      <c r="C559" s="221">
        <v>891780111</v>
      </c>
      <c r="D559" s="221" t="s">
        <v>78</v>
      </c>
      <c r="E559" s="65" t="s">
        <v>12261</v>
      </c>
      <c r="F559" s="65" t="s">
        <v>12260</v>
      </c>
      <c r="G559" s="306">
        <v>0</v>
      </c>
      <c r="H559" s="65" t="s">
        <v>81</v>
      </c>
      <c r="I559" s="221" t="s">
        <v>82</v>
      </c>
      <c r="J559" s="220" t="s">
        <v>83</v>
      </c>
      <c r="K559" s="66" t="s">
        <v>12259</v>
      </c>
      <c r="L559" s="68">
        <v>10600000</v>
      </c>
      <c r="M559" s="221" t="s">
        <v>85</v>
      </c>
      <c r="N559" s="66" t="s">
        <v>9967</v>
      </c>
      <c r="O559" s="66">
        <v>85477304</v>
      </c>
      <c r="P559" s="65">
        <v>28</v>
      </c>
      <c r="Q559" s="78">
        <v>45670</v>
      </c>
      <c r="R559" s="66">
        <v>5573604000</v>
      </c>
      <c r="S559" s="78">
        <v>45705</v>
      </c>
      <c r="T559" s="68">
        <v>10600000</v>
      </c>
      <c r="U559" s="65" t="s">
        <v>87</v>
      </c>
      <c r="V559" s="68">
        <v>36557666</v>
      </c>
      <c r="W559" s="67" t="s">
        <v>8339</v>
      </c>
      <c r="X559" s="70">
        <v>45705</v>
      </c>
      <c r="Y559" s="70">
        <v>45705</v>
      </c>
      <c r="Z559" s="70" t="s">
        <v>89</v>
      </c>
      <c r="AA559" s="70">
        <v>45808</v>
      </c>
      <c r="AB559" s="49">
        <f t="shared" si="40"/>
        <v>103</v>
      </c>
      <c r="AC559" s="65">
        <v>0</v>
      </c>
      <c r="AD559" s="424">
        <v>0</v>
      </c>
      <c r="AE559" s="65">
        <v>0</v>
      </c>
      <c r="AF559" s="78" t="s">
        <v>89</v>
      </c>
      <c r="AG559" s="49">
        <f t="shared" si="41"/>
        <v>0</v>
      </c>
      <c r="AH559" s="65">
        <v>0</v>
      </c>
      <c r="AI559" s="68">
        <v>0</v>
      </c>
      <c r="AJ559" s="65" t="s">
        <v>89</v>
      </c>
      <c r="AK559" s="78" t="s">
        <v>89</v>
      </c>
      <c r="AL559" s="65">
        <v>0</v>
      </c>
      <c r="AM559" s="78" t="s">
        <v>89</v>
      </c>
      <c r="AN559" s="78" t="s">
        <v>89</v>
      </c>
      <c r="AO559" s="78" t="s">
        <v>89</v>
      </c>
      <c r="AP559" s="49">
        <f t="shared" si="42"/>
        <v>0</v>
      </c>
      <c r="AQ559" s="49">
        <f>+L559+AD559-AI559</f>
        <v>10600000</v>
      </c>
      <c r="AR559" s="65" t="s">
        <v>87</v>
      </c>
      <c r="AS559" s="68">
        <v>10600000</v>
      </c>
      <c r="AT559" s="65" t="s">
        <v>90</v>
      </c>
      <c r="AU559" s="68">
        <v>0</v>
      </c>
      <c r="AV559" s="75" t="s">
        <v>89</v>
      </c>
      <c r="AW559" s="423">
        <v>10600000</v>
      </c>
      <c r="AX559" s="79">
        <f t="shared" si="43"/>
        <v>0</v>
      </c>
      <c r="AY559" s="223">
        <f t="shared" si="44"/>
        <v>1</v>
      </c>
      <c r="AZ559" s="74">
        <v>1</v>
      </c>
      <c r="BA559" s="75" t="s">
        <v>89</v>
      </c>
      <c r="BB559" s="65" t="s">
        <v>103</v>
      </c>
      <c r="BC559" s="66" t="s">
        <v>12258</v>
      </c>
      <c r="BD559" s="221" t="s">
        <v>87</v>
      </c>
      <c r="BE559" s="221" t="s">
        <v>87</v>
      </c>
    </row>
    <row r="560" spans="2:57" x14ac:dyDescent="0.25">
      <c r="B560" s="221">
        <v>2025</v>
      </c>
      <c r="C560" s="221">
        <v>891780111</v>
      </c>
      <c r="D560" s="221" t="s">
        <v>78</v>
      </c>
      <c r="E560" s="65" t="s">
        <v>12257</v>
      </c>
      <c r="F560" s="65" t="s">
        <v>12256</v>
      </c>
      <c r="G560" s="306">
        <v>0</v>
      </c>
      <c r="H560" s="65" t="s">
        <v>81</v>
      </c>
      <c r="I560" s="221" t="s">
        <v>82</v>
      </c>
      <c r="J560" s="220" t="s">
        <v>83</v>
      </c>
      <c r="K560" s="66" t="s">
        <v>12255</v>
      </c>
      <c r="L560" s="68">
        <v>15540000</v>
      </c>
      <c r="M560" s="221" t="s">
        <v>85</v>
      </c>
      <c r="N560" s="66" t="s">
        <v>9103</v>
      </c>
      <c r="O560" s="66">
        <v>1082880763</v>
      </c>
      <c r="P560" s="65">
        <v>28</v>
      </c>
      <c r="Q560" s="78">
        <v>45670</v>
      </c>
      <c r="R560" s="66">
        <v>5573604000</v>
      </c>
      <c r="S560" s="78">
        <v>45705</v>
      </c>
      <c r="T560" s="68">
        <v>15540000</v>
      </c>
      <c r="U560" s="65" t="s">
        <v>87</v>
      </c>
      <c r="V560" s="68">
        <v>37511267</v>
      </c>
      <c r="W560" s="67" t="s">
        <v>9102</v>
      </c>
      <c r="X560" s="70">
        <v>45705</v>
      </c>
      <c r="Y560" s="70">
        <v>45705</v>
      </c>
      <c r="Z560" s="70" t="s">
        <v>89</v>
      </c>
      <c r="AA560" s="70">
        <v>45808</v>
      </c>
      <c r="AB560" s="49">
        <f t="shared" si="40"/>
        <v>103</v>
      </c>
      <c r="AC560" s="65">
        <v>2</v>
      </c>
      <c r="AD560" s="424">
        <v>4200000</v>
      </c>
      <c r="AE560" s="65">
        <v>1</v>
      </c>
      <c r="AF560" s="78">
        <v>45838</v>
      </c>
      <c r="AG560" s="49">
        <f t="shared" si="41"/>
        <v>30</v>
      </c>
      <c r="AH560" s="65">
        <v>0</v>
      </c>
      <c r="AI560" s="68">
        <v>0</v>
      </c>
      <c r="AJ560" s="65" t="s">
        <v>89</v>
      </c>
      <c r="AK560" s="78" t="s">
        <v>89</v>
      </c>
      <c r="AL560" s="65">
        <v>0</v>
      </c>
      <c r="AM560" s="78" t="s">
        <v>89</v>
      </c>
      <c r="AN560" s="78" t="s">
        <v>89</v>
      </c>
      <c r="AO560" s="78" t="s">
        <v>89</v>
      </c>
      <c r="AP560" s="49">
        <f t="shared" si="42"/>
        <v>0</v>
      </c>
      <c r="AQ560" s="49">
        <f>+L560+AD560-AI560</f>
        <v>19740000</v>
      </c>
      <c r="AR560" s="65" t="s">
        <v>87</v>
      </c>
      <c r="AS560" s="68">
        <v>15540000</v>
      </c>
      <c r="AT560" s="65" t="s">
        <v>90</v>
      </c>
      <c r="AU560" s="68">
        <v>0</v>
      </c>
      <c r="AV560" s="75" t="s">
        <v>89</v>
      </c>
      <c r="AW560" s="423">
        <v>19740000</v>
      </c>
      <c r="AX560" s="79">
        <f t="shared" si="43"/>
        <v>0</v>
      </c>
      <c r="AY560" s="223">
        <f t="shared" si="44"/>
        <v>1</v>
      </c>
      <c r="AZ560" s="74">
        <v>1</v>
      </c>
      <c r="BA560" s="75" t="s">
        <v>89</v>
      </c>
      <c r="BB560" s="65" t="s">
        <v>103</v>
      </c>
      <c r="BC560" s="66" t="s">
        <v>12254</v>
      </c>
      <c r="BD560" s="221" t="s">
        <v>87</v>
      </c>
      <c r="BE560" s="221" t="s">
        <v>87</v>
      </c>
    </row>
    <row r="561" spans="2:57" x14ac:dyDescent="0.25">
      <c r="B561" s="221">
        <v>2025</v>
      </c>
      <c r="C561" s="221">
        <v>891780111</v>
      </c>
      <c r="D561" s="221" t="s">
        <v>78</v>
      </c>
      <c r="E561" s="65" t="s">
        <v>12253</v>
      </c>
      <c r="F561" s="65" t="s">
        <v>12252</v>
      </c>
      <c r="G561" s="306">
        <v>0</v>
      </c>
      <c r="H561" s="65" t="s">
        <v>81</v>
      </c>
      <c r="I561" s="221" t="s">
        <v>82</v>
      </c>
      <c r="J561" s="220" t="s">
        <v>83</v>
      </c>
      <c r="K561" s="66" t="s">
        <v>12089</v>
      </c>
      <c r="L561" s="68">
        <v>10600000</v>
      </c>
      <c r="M561" s="221" t="s">
        <v>85</v>
      </c>
      <c r="N561" s="66" t="s">
        <v>9202</v>
      </c>
      <c r="O561" s="66">
        <v>73376946</v>
      </c>
      <c r="P561" s="65">
        <v>27</v>
      </c>
      <c r="Q561" s="78">
        <v>45670</v>
      </c>
      <c r="R561" s="66">
        <v>2494141000</v>
      </c>
      <c r="S561" s="78">
        <v>45705</v>
      </c>
      <c r="T561" s="68">
        <v>10600000</v>
      </c>
      <c r="U561" s="65" t="s">
        <v>87</v>
      </c>
      <c r="V561" s="68">
        <v>85152695</v>
      </c>
      <c r="W561" s="67" t="s">
        <v>8504</v>
      </c>
      <c r="X561" s="70">
        <v>45705</v>
      </c>
      <c r="Y561" s="70">
        <v>45705</v>
      </c>
      <c r="Z561" s="70" t="s">
        <v>89</v>
      </c>
      <c r="AA561" s="70">
        <v>45808</v>
      </c>
      <c r="AB561" s="49">
        <f t="shared" si="40"/>
        <v>103</v>
      </c>
      <c r="AC561" s="65">
        <v>0</v>
      </c>
      <c r="AD561" s="424">
        <v>0</v>
      </c>
      <c r="AE561" s="65">
        <v>0</v>
      </c>
      <c r="AF561" s="78" t="s">
        <v>89</v>
      </c>
      <c r="AG561" s="49">
        <f t="shared" si="41"/>
        <v>0</v>
      </c>
      <c r="AH561" s="65">
        <v>0</v>
      </c>
      <c r="AI561" s="68">
        <v>0</v>
      </c>
      <c r="AJ561" s="65" t="s">
        <v>89</v>
      </c>
      <c r="AK561" s="78" t="s">
        <v>89</v>
      </c>
      <c r="AL561" s="65">
        <v>0</v>
      </c>
      <c r="AM561" s="78" t="s">
        <v>89</v>
      </c>
      <c r="AN561" s="78" t="s">
        <v>89</v>
      </c>
      <c r="AO561" s="78" t="s">
        <v>89</v>
      </c>
      <c r="AP561" s="49">
        <f t="shared" si="42"/>
        <v>0</v>
      </c>
      <c r="AQ561" s="49">
        <f>+L561+AD561-AI561</f>
        <v>10600000</v>
      </c>
      <c r="AR561" s="65" t="s">
        <v>87</v>
      </c>
      <c r="AS561" s="68">
        <v>10600000</v>
      </c>
      <c r="AT561" s="65" t="s">
        <v>90</v>
      </c>
      <c r="AU561" s="68">
        <v>0</v>
      </c>
      <c r="AV561" s="75" t="s">
        <v>89</v>
      </c>
      <c r="AW561" s="423">
        <v>10600000</v>
      </c>
      <c r="AX561" s="79">
        <f t="shared" si="43"/>
        <v>0</v>
      </c>
      <c r="AY561" s="223">
        <f t="shared" si="44"/>
        <v>1</v>
      </c>
      <c r="AZ561" s="74">
        <v>1</v>
      </c>
      <c r="BA561" s="75" t="s">
        <v>89</v>
      </c>
      <c r="BB561" s="65" t="s">
        <v>103</v>
      </c>
      <c r="BC561" s="66" t="s">
        <v>12251</v>
      </c>
      <c r="BD561" s="221" t="s">
        <v>87</v>
      </c>
      <c r="BE561" s="221" t="s">
        <v>87</v>
      </c>
    </row>
    <row r="562" spans="2:57" x14ac:dyDescent="0.25">
      <c r="B562" s="221">
        <v>2025</v>
      </c>
      <c r="C562" s="221">
        <v>891780111</v>
      </c>
      <c r="D562" s="221" t="s">
        <v>78</v>
      </c>
      <c r="E562" s="65" t="s">
        <v>12250</v>
      </c>
      <c r="F562" s="65" t="s">
        <v>12249</v>
      </c>
      <c r="G562" s="306">
        <v>0</v>
      </c>
      <c r="H562" s="65" t="s">
        <v>81</v>
      </c>
      <c r="I562" s="221" t="s">
        <v>82</v>
      </c>
      <c r="J562" s="220" t="s">
        <v>83</v>
      </c>
      <c r="K562" s="66" t="s">
        <v>12248</v>
      </c>
      <c r="L562" s="68">
        <v>15148000</v>
      </c>
      <c r="M562" s="221" t="s">
        <v>85</v>
      </c>
      <c r="N562" s="66" t="s">
        <v>8711</v>
      </c>
      <c r="O562" s="66">
        <v>7634587</v>
      </c>
      <c r="P562" s="65">
        <v>28</v>
      </c>
      <c r="Q562" s="78">
        <v>45670</v>
      </c>
      <c r="R562" s="66">
        <v>5573604000</v>
      </c>
      <c r="S562" s="78">
        <v>45705</v>
      </c>
      <c r="T562" s="68">
        <v>15148000</v>
      </c>
      <c r="U562" s="65" t="s">
        <v>87</v>
      </c>
      <c r="V562" s="68">
        <v>36557666</v>
      </c>
      <c r="W562" s="67" t="s">
        <v>8339</v>
      </c>
      <c r="X562" s="70">
        <v>45705</v>
      </c>
      <c r="Y562" s="70">
        <v>45705</v>
      </c>
      <c r="Z562" s="70" t="s">
        <v>89</v>
      </c>
      <c r="AA562" s="70">
        <v>45808</v>
      </c>
      <c r="AB562" s="49">
        <f t="shared" si="40"/>
        <v>103</v>
      </c>
      <c r="AC562" s="65">
        <v>2</v>
      </c>
      <c r="AD562" s="424">
        <v>3787000</v>
      </c>
      <c r="AE562" s="65">
        <v>1</v>
      </c>
      <c r="AF562" s="78">
        <v>45838</v>
      </c>
      <c r="AG562" s="49">
        <f t="shared" si="41"/>
        <v>30</v>
      </c>
      <c r="AH562" s="65">
        <v>0</v>
      </c>
      <c r="AI562" s="68">
        <v>0</v>
      </c>
      <c r="AJ562" s="65" t="s">
        <v>89</v>
      </c>
      <c r="AK562" s="78" t="s">
        <v>89</v>
      </c>
      <c r="AL562" s="65">
        <v>0</v>
      </c>
      <c r="AM562" s="78" t="s">
        <v>89</v>
      </c>
      <c r="AN562" s="78" t="s">
        <v>89</v>
      </c>
      <c r="AO562" s="78" t="s">
        <v>89</v>
      </c>
      <c r="AP562" s="49">
        <f t="shared" si="42"/>
        <v>0</v>
      </c>
      <c r="AQ562" s="49">
        <f>+L562+AD562-AI562</f>
        <v>18935000</v>
      </c>
      <c r="AR562" s="65" t="s">
        <v>87</v>
      </c>
      <c r="AS562" s="68">
        <v>15148000</v>
      </c>
      <c r="AT562" s="65" t="s">
        <v>90</v>
      </c>
      <c r="AU562" s="68">
        <v>0</v>
      </c>
      <c r="AV562" s="75" t="s">
        <v>89</v>
      </c>
      <c r="AW562" s="423">
        <v>18935000</v>
      </c>
      <c r="AX562" s="79">
        <f t="shared" si="43"/>
        <v>0</v>
      </c>
      <c r="AY562" s="223">
        <f t="shared" si="44"/>
        <v>1</v>
      </c>
      <c r="AZ562" s="74">
        <v>1</v>
      </c>
      <c r="BA562" s="75" t="s">
        <v>89</v>
      </c>
      <c r="BB562" s="65" t="s">
        <v>103</v>
      </c>
      <c r="BC562" s="66" t="s">
        <v>12247</v>
      </c>
      <c r="BD562" s="221" t="s">
        <v>87</v>
      </c>
      <c r="BE562" s="221" t="s">
        <v>87</v>
      </c>
    </row>
    <row r="563" spans="2:57" x14ac:dyDescent="0.25">
      <c r="B563" s="221">
        <v>2025</v>
      </c>
      <c r="C563" s="221">
        <v>891780111</v>
      </c>
      <c r="D563" s="221" t="s">
        <v>78</v>
      </c>
      <c r="E563" s="65" t="s">
        <v>12246</v>
      </c>
      <c r="F563" s="65" t="s">
        <v>12245</v>
      </c>
      <c r="G563" s="306">
        <v>0</v>
      </c>
      <c r="H563" s="65" t="s">
        <v>81</v>
      </c>
      <c r="I563" s="221" t="s">
        <v>82</v>
      </c>
      <c r="J563" s="220" t="s">
        <v>83</v>
      </c>
      <c r="K563" s="66" t="s">
        <v>12244</v>
      </c>
      <c r="L563" s="68">
        <v>12846400</v>
      </c>
      <c r="M563" s="221" t="s">
        <v>85</v>
      </c>
      <c r="N563" s="66" t="s">
        <v>2902</v>
      </c>
      <c r="O563" s="66">
        <v>84455243</v>
      </c>
      <c r="P563" s="65">
        <v>28</v>
      </c>
      <c r="Q563" s="78">
        <v>45670</v>
      </c>
      <c r="R563" s="66">
        <v>5573604000</v>
      </c>
      <c r="S563" s="78">
        <v>45705</v>
      </c>
      <c r="T563" s="68">
        <v>12846400</v>
      </c>
      <c r="U563" s="65" t="s">
        <v>87</v>
      </c>
      <c r="V563" s="68">
        <v>1082889541</v>
      </c>
      <c r="W563" s="67" t="s">
        <v>1852</v>
      </c>
      <c r="X563" s="70">
        <v>45705</v>
      </c>
      <c r="Y563" s="70">
        <v>45705</v>
      </c>
      <c r="Z563" s="70" t="s">
        <v>89</v>
      </c>
      <c r="AA563" s="70">
        <v>45808</v>
      </c>
      <c r="AB563" s="49">
        <f t="shared" si="40"/>
        <v>103</v>
      </c>
      <c r="AC563" s="65">
        <v>2</v>
      </c>
      <c r="AD563" s="424">
        <v>3472000</v>
      </c>
      <c r="AE563" s="65">
        <v>1</v>
      </c>
      <c r="AF563" s="78">
        <v>45838</v>
      </c>
      <c r="AG563" s="49">
        <f t="shared" si="41"/>
        <v>30</v>
      </c>
      <c r="AH563" s="65">
        <v>0</v>
      </c>
      <c r="AI563" s="68">
        <v>0</v>
      </c>
      <c r="AJ563" s="65" t="s">
        <v>89</v>
      </c>
      <c r="AK563" s="78" t="s">
        <v>89</v>
      </c>
      <c r="AL563" s="65">
        <v>0</v>
      </c>
      <c r="AM563" s="78" t="s">
        <v>89</v>
      </c>
      <c r="AN563" s="78" t="s">
        <v>89</v>
      </c>
      <c r="AO563" s="78" t="s">
        <v>89</v>
      </c>
      <c r="AP563" s="49">
        <f t="shared" si="42"/>
        <v>0</v>
      </c>
      <c r="AQ563" s="49">
        <f>+L563+AD563-AI563</f>
        <v>16318400</v>
      </c>
      <c r="AR563" s="65" t="s">
        <v>87</v>
      </c>
      <c r="AS563" s="68">
        <v>12846400</v>
      </c>
      <c r="AT563" s="65" t="s">
        <v>90</v>
      </c>
      <c r="AU563" s="68">
        <v>0</v>
      </c>
      <c r="AV563" s="75" t="s">
        <v>89</v>
      </c>
      <c r="AW563" s="423">
        <v>16318400</v>
      </c>
      <c r="AX563" s="79">
        <f t="shared" si="43"/>
        <v>0</v>
      </c>
      <c r="AY563" s="223">
        <f t="shared" si="44"/>
        <v>1</v>
      </c>
      <c r="AZ563" s="74">
        <v>1</v>
      </c>
      <c r="BA563" s="75" t="s">
        <v>89</v>
      </c>
      <c r="BB563" s="65" t="s">
        <v>103</v>
      </c>
      <c r="BC563" s="66" t="s">
        <v>12243</v>
      </c>
      <c r="BD563" s="221" t="s">
        <v>87</v>
      </c>
      <c r="BE563" s="221" t="s">
        <v>87</v>
      </c>
    </row>
    <row r="564" spans="2:57" x14ac:dyDescent="0.25">
      <c r="B564" s="221">
        <v>2025</v>
      </c>
      <c r="C564" s="221">
        <v>891780111</v>
      </c>
      <c r="D564" s="221" t="s">
        <v>78</v>
      </c>
      <c r="E564" s="65" t="s">
        <v>12242</v>
      </c>
      <c r="F564" s="65" t="s">
        <v>12241</v>
      </c>
      <c r="G564" s="306">
        <v>0</v>
      </c>
      <c r="H564" s="65" t="s">
        <v>81</v>
      </c>
      <c r="I564" s="221" t="s">
        <v>82</v>
      </c>
      <c r="J564" s="220" t="s">
        <v>83</v>
      </c>
      <c r="K564" s="66" t="s">
        <v>12133</v>
      </c>
      <c r="L564" s="68">
        <v>15170000</v>
      </c>
      <c r="M564" s="221" t="s">
        <v>85</v>
      </c>
      <c r="N564" s="66" t="s">
        <v>9448</v>
      </c>
      <c r="O564" s="66">
        <v>12623689</v>
      </c>
      <c r="P564" s="65">
        <v>28</v>
      </c>
      <c r="Q564" s="78">
        <v>45670</v>
      </c>
      <c r="R564" s="66">
        <v>5573604000</v>
      </c>
      <c r="S564" s="78">
        <v>45705</v>
      </c>
      <c r="T564" s="68">
        <v>15170000</v>
      </c>
      <c r="U564" s="65" t="s">
        <v>87</v>
      </c>
      <c r="V564" s="68">
        <v>36559627</v>
      </c>
      <c r="W564" s="67" t="s">
        <v>9366</v>
      </c>
      <c r="X564" s="70">
        <v>45705</v>
      </c>
      <c r="Y564" s="70">
        <v>45705</v>
      </c>
      <c r="Z564" s="70" t="s">
        <v>89</v>
      </c>
      <c r="AA564" s="70">
        <v>45808</v>
      </c>
      <c r="AB564" s="49">
        <f t="shared" si="40"/>
        <v>103</v>
      </c>
      <c r="AC564" s="65">
        <v>2</v>
      </c>
      <c r="AD564" s="424">
        <v>4100000</v>
      </c>
      <c r="AE564" s="65">
        <v>1</v>
      </c>
      <c r="AF564" s="78">
        <v>45838</v>
      </c>
      <c r="AG564" s="49">
        <f t="shared" si="41"/>
        <v>30</v>
      </c>
      <c r="AH564" s="65">
        <v>0</v>
      </c>
      <c r="AI564" s="68">
        <v>0</v>
      </c>
      <c r="AJ564" s="65" t="s">
        <v>89</v>
      </c>
      <c r="AK564" s="78" t="s">
        <v>89</v>
      </c>
      <c r="AL564" s="65">
        <v>0</v>
      </c>
      <c r="AM564" s="78" t="s">
        <v>89</v>
      </c>
      <c r="AN564" s="78" t="s">
        <v>89</v>
      </c>
      <c r="AO564" s="78" t="s">
        <v>89</v>
      </c>
      <c r="AP564" s="49">
        <f t="shared" si="42"/>
        <v>0</v>
      </c>
      <c r="AQ564" s="49">
        <f>+L564+AD564-AI564</f>
        <v>19270000</v>
      </c>
      <c r="AR564" s="65" t="s">
        <v>87</v>
      </c>
      <c r="AS564" s="68">
        <v>15170000</v>
      </c>
      <c r="AT564" s="65" t="s">
        <v>90</v>
      </c>
      <c r="AU564" s="68">
        <v>0</v>
      </c>
      <c r="AV564" s="75" t="s">
        <v>89</v>
      </c>
      <c r="AW564" s="423">
        <v>19270000</v>
      </c>
      <c r="AX564" s="79">
        <f t="shared" si="43"/>
        <v>0</v>
      </c>
      <c r="AY564" s="223">
        <f t="shared" si="44"/>
        <v>1</v>
      </c>
      <c r="AZ564" s="74">
        <v>1</v>
      </c>
      <c r="BA564" s="75" t="s">
        <v>89</v>
      </c>
      <c r="BB564" s="65" t="s">
        <v>103</v>
      </c>
      <c r="BC564" s="66" t="s">
        <v>12240</v>
      </c>
      <c r="BD564" s="221" t="s">
        <v>87</v>
      </c>
      <c r="BE564" s="221" t="s">
        <v>87</v>
      </c>
    </row>
    <row r="565" spans="2:57" x14ac:dyDescent="0.25">
      <c r="B565" s="221">
        <v>2025</v>
      </c>
      <c r="C565" s="221">
        <v>891780111</v>
      </c>
      <c r="D565" s="221" t="s">
        <v>78</v>
      </c>
      <c r="E565" s="65" t="s">
        <v>12239</v>
      </c>
      <c r="F565" s="65" t="s">
        <v>12238</v>
      </c>
      <c r="G565" s="306">
        <v>0</v>
      </c>
      <c r="H565" s="65" t="s">
        <v>81</v>
      </c>
      <c r="I565" s="221" t="s">
        <v>82</v>
      </c>
      <c r="J565" s="220" t="s">
        <v>83</v>
      </c>
      <c r="K565" s="66" t="s">
        <v>12237</v>
      </c>
      <c r="L565" s="68">
        <v>13888000</v>
      </c>
      <c r="M565" s="221" t="s">
        <v>85</v>
      </c>
      <c r="N565" s="66" t="s">
        <v>10531</v>
      </c>
      <c r="O565" s="66">
        <v>1082973181</v>
      </c>
      <c r="P565" s="65">
        <v>28</v>
      </c>
      <c r="Q565" s="78">
        <v>45670</v>
      </c>
      <c r="R565" s="66">
        <v>5573604000</v>
      </c>
      <c r="S565" s="78">
        <v>45705</v>
      </c>
      <c r="T565" s="68">
        <v>13888000</v>
      </c>
      <c r="U565" s="65" t="s">
        <v>87</v>
      </c>
      <c r="V565" s="68">
        <v>12548945</v>
      </c>
      <c r="W565" s="67" t="s">
        <v>8546</v>
      </c>
      <c r="X565" s="70">
        <v>45705</v>
      </c>
      <c r="Y565" s="70">
        <v>45705</v>
      </c>
      <c r="Z565" s="70" t="s">
        <v>89</v>
      </c>
      <c r="AA565" s="70">
        <v>45808</v>
      </c>
      <c r="AB565" s="49">
        <f t="shared" si="40"/>
        <v>103</v>
      </c>
      <c r="AC565" s="65">
        <v>2</v>
      </c>
      <c r="AD565" s="424">
        <v>3472000</v>
      </c>
      <c r="AE565" s="65">
        <v>1</v>
      </c>
      <c r="AF565" s="78">
        <v>45838</v>
      </c>
      <c r="AG565" s="49">
        <f t="shared" si="41"/>
        <v>30</v>
      </c>
      <c r="AH565" s="65">
        <v>0</v>
      </c>
      <c r="AI565" s="68">
        <v>0</v>
      </c>
      <c r="AJ565" s="65" t="s">
        <v>89</v>
      </c>
      <c r="AK565" s="78" t="s">
        <v>89</v>
      </c>
      <c r="AL565" s="65">
        <v>0</v>
      </c>
      <c r="AM565" s="78" t="s">
        <v>89</v>
      </c>
      <c r="AN565" s="78" t="s">
        <v>89</v>
      </c>
      <c r="AO565" s="78" t="s">
        <v>89</v>
      </c>
      <c r="AP565" s="49">
        <f t="shared" si="42"/>
        <v>0</v>
      </c>
      <c r="AQ565" s="49">
        <f>+L565+AD565-AI565</f>
        <v>17360000</v>
      </c>
      <c r="AR565" s="65" t="s">
        <v>87</v>
      </c>
      <c r="AS565" s="68">
        <v>13888000</v>
      </c>
      <c r="AT565" s="65" t="s">
        <v>90</v>
      </c>
      <c r="AU565" s="68">
        <v>0</v>
      </c>
      <c r="AV565" s="75" t="s">
        <v>89</v>
      </c>
      <c r="AW565" s="423">
        <v>17360000</v>
      </c>
      <c r="AX565" s="79">
        <f t="shared" si="43"/>
        <v>0</v>
      </c>
      <c r="AY565" s="223">
        <f t="shared" si="44"/>
        <v>1</v>
      </c>
      <c r="AZ565" s="74">
        <v>1</v>
      </c>
      <c r="BA565" s="75" t="s">
        <v>89</v>
      </c>
      <c r="BB565" s="65" t="s">
        <v>103</v>
      </c>
      <c r="BC565" s="66" t="s">
        <v>12236</v>
      </c>
      <c r="BD565" s="221" t="s">
        <v>87</v>
      </c>
      <c r="BE565" s="221" t="s">
        <v>87</v>
      </c>
    </row>
    <row r="566" spans="2:57" x14ac:dyDescent="0.25">
      <c r="B566" s="221">
        <v>2025</v>
      </c>
      <c r="C566" s="221">
        <v>891780111</v>
      </c>
      <c r="D566" s="221" t="s">
        <v>78</v>
      </c>
      <c r="E566" s="65" t="s">
        <v>12235</v>
      </c>
      <c r="F566" s="65" t="s">
        <v>12234</v>
      </c>
      <c r="G566" s="306">
        <v>0</v>
      </c>
      <c r="H566" s="65" t="s">
        <v>81</v>
      </c>
      <c r="I566" s="221" t="s">
        <v>82</v>
      </c>
      <c r="J566" s="220" t="s">
        <v>83</v>
      </c>
      <c r="K566" s="66" t="s">
        <v>12233</v>
      </c>
      <c r="L566" s="68">
        <v>13866700</v>
      </c>
      <c r="M566" s="221" t="s">
        <v>85</v>
      </c>
      <c r="N566" s="66" t="s">
        <v>9831</v>
      </c>
      <c r="O566" s="66">
        <v>1082992753</v>
      </c>
      <c r="P566" s="65">
        <v>28</v>
      </c>
      <c r="Q566" s="78">
        <v>45670</v>
      </c>
      <c r="R566" s="66">
        <v>5573604000</v>
      </c>
      <c r="S566" s="78">
        <v>45705</v>
      </c>
      <c r="T566" s="68">
        <v>13866700</v>
      </c>
      <c r="U566" s="65" t="s">
        <v>87</v>
      </c>
      <c r="V566" s="68">
        <v>57464638</v>
      </c>
      <c r="W566" s="67" t="s">
        <v>9570</v>
      </c>
      <c r="X566" s="70">
        <v>45705</v>
      </c>
      <c r="Y566" s="70">
        <v>45705</v>
      </c>
      <c r="Z566" s="70" t="s">
        <v>89</v>
      </c>
      <c r="AA566" s="70">
        <v>45808</v>
      </c>
      <c r="AB566" s="49">
        <f t="shared" si="40"/>
        <v>103</v>
      </c>
      <c r="AC566" s="65">
        <v>2</v>
      </c>
      <c r="AD566" s="424">
        <v>4000000</v>
      </c>
      <c r="AE566" s="65">
        <v>1</v>
      </c>
      <c r="AF566" s="78">
        <v>45838</v>
      </c>
      <c r="AG566" s="49">
        <f t="shared" si="41"/>
        <v>30</v>
      </c>
      <c r="AH566" s="65">
        <v>0</v>
      </c>
      <c r="AI566" s="68">
        <v>0</v>
      </c>
      <c r="AJ566" s="65" t="s">
        <v>89</v>
      </c>
      <c r="AK566" s="78" t="s">
        <v>89</v>
      </c>
      <c r="AL566" s="65">
        <v>0</v>
      </c>
      <c r="AM566" s="78" t="s">
        <v>89</v>
      </c>
      <c r="AN566" s="78" t="s">
        <v>89</v>
      </c>
      <c r="AO566" s="78" t="s">
        <v>89</v>
      </c>
      <c r="AP566" s="49">
        <f t="shared" si="42"/>
        <v>0</v>
      </c>
      <c r="AQ566" s="49">
        <f>+L566+AD566-AI566</f>
        <v>17866700</v>
      </c>
      <c r="AR566" s="65" t="s">
        <v>87</v>
      </c>
      <c r="AS566" s="68">
        <v>13866700</v>
      </c>
      <c r="AT566" s="65" t="s">
        <v>90</v>
      </c>
      <c r="AU566" s="68">
        <v>0</v>
      </c>
      <c r="AV566" s="75" t="s">
        <v>89</v>
      </c>
      <c r="AW566" s="423">
        <v>17866700</v>
      </c>
      <c r="AX566" s="79">
        <f t="shared" si="43"/>
        <v>0</v>
      </c>
      <c r="AY566" s="223">
        <f t="shared" si="44"/>
        <v>1</v>
      </c>
      <c r="AZ566" s="74">
        <v>1</v>
      </c>
      <c r="BA566" s="75" t="s">
        <v>89</v>
      </c>
      <c r="BB566" s="65" t="s">
        <v>103</v>
      </c>
      <c r="BC566" s="66" t="s">
        <v>12232</v>
      </c>
      <c r="BD566" s="221" t="s">
        <v>87</v>
      </c>
      <c r="BE566" s="221" t="s">
        <v>87</v>
      </c>
    </row>
    <row r="567" spans="2:57" x14ac:dyDescent="0.25">
      <c r="B567" s="221">
        <v>2025</v>
      </c>
      <c r="C567" s="221">
        <v>891780111</v>
      </c>
      <c r="D567" s="221" t="s">
        <v>78</v>
      </c>
      <c r="E567" s="65" t="s">
        <v>12231</v>
      </c>
      <c r="F567" s="65" t="s">
        <v>12230</v>
      </c>
      <c r="G567" s="306">
        <v>0</v>
      </c>
      <c r="H567" s="65" t="s">
        <v>81</v>
      </c>
      <c r="I567" s="221" t="s">
        <v>82</v>
      </c>
      <c r="J567" s="220" t="s">
        <v>83</v>
      </c>
      <c r="K567" s="66" t="s">
        <v>12229</v>
      </c>
      <c r="L567" s="68">
        <v>3000000</v>
      </c>
      <c r="M567" s="221" t="s">
        <v>85</v>
      </c>
      <c r="N567" s="66" t="s">
        <v>11928</v>
      </c>
      <c r="O567" s="66">
        <v>1083016196</v>
      </c>
      <c r="P567" s="65">
        <v>234</v>
      </c>
      <c r="Q567" s="78">
        <v>45692</v>
      </c>
      <c r="R567" s="66">
        <v>52900000</v>
      </c>
      <c r="S567" s="78">
        <v>45705</v>
      </c>
      <c r="T567" s="68">
        <v>3000000</v>
      </c>
      <c r="U567" s="65" t="s">
        <v>87</v>
      </c>
      <c r="V567" s="68">
        <v>36552092</v>
      </c>
      <c r="W567" s="67" t="s">
        <v>8303</v>
      </c>
      <c r="X567" s="70">
        <v>45705</v>
      </c>
      <c r="Y567" s="70">
        <v>45705</v>
      </c>
      <c r="Z567" s="70" t="s">
        <v>89</v>
      </c>
      <c r="AA567" s="70">
        <v>45716</v>
      </c>
      <c r="AB567" s="49">
        <f t="shared" si="40"/>
        <v>11</v>
      </c>
      <c r="AC567" s="65">
        <v>0</v>
      </c>
      <c r="AD567" s="424">
        <v>0</v>
      </c>
      <c r="AE567" s="65">
        <v>0</v>
      </c>
      <c r="AF567" s="78" t="s">
        <v>89</v>
      </c>
      <c r="AG567" s="49">
        <f t="shared" si="41"/>
        <v>0</v>
      </c>
      <c r="AH567" s="65">
        <v>0</v>
      </c>
      <c r="AI567" s="68">
        <v>0</v>
      </c>
      <c r="AJ567" s="65" t="s">
        <v>89</v>
      </c>
      <c r="AK567" s="78" t="s">
        <v>89</v>
      </c>
      <c r="AL567" s="65">
        <v>0</v>
      </c>
      <c r="AM567" s="78" t="s">
        <v>89</v>
      </c>
      <c r="AN567" s="78" t="s">
        <v>89</v>
      </c>
      <c r="AO567" s="78" t="s">
        <v>89</v>
      </c>
      <c r="AP567" s="49">
        <f t="shared" si="42"/>
        <v>0</v>
      </c>
      <c r="AQ567" s="49">
        <f>+L567+AD567-AI567</f>
        <v>3000000</v>
      </c>
      <c r="AR567" s="65" t="s">
        <v>87</v>
      </c>
      <c r="AS567" s="68">
        <v>3000000</v>
      </c>
      <c r="AT567" s="65" t="s">
        <v>90</v>
      </c>
      <c r="AU567" s="68">
        <v>0</v>
      </c>
      <c r="AV567" s="75" t="s">
        <v>89</v>
      </c>
      <c r="AW567" s="423">
        <v>3000000</v>
      </c>
      <c r="AX567" s="79">
        <f t="shared" si="43"/>
        <v>0</v>
      </c>
      <c r="AY567" s="223">
        <f t="shared" si="44"/>
        <v>1</v>
      </c>
      <c r="AZ567" s="74">
        <v>1</v>
      </c>
      <c r="BA567" s="75" t="s">
        <v>89</v>
      </c>
      <c r="BB567" s="65" t="s">
        <v>103</v>
      </c>
      <c r="BC567" s="66" t="s">
        <v>12228</v>
      </c>
      <c r="BD567" s="221" t="s">
        <v>87</v>
      </c>
      <c r="BE567" s="221" t="s">
        <v>87</v>
      </c>
    </row>
    <row r="568" spans="2:57" x14ac:dyDescent="0.25">
      <c r="B568" s="221">
        <v>2025</v>
      </c>
      <c r="C568" s="221">
        <v>891780111</v>
      </c>
      <c r="D568" s="221" t="s">
        <v>78</v>
      </c>
      <c r="E568" s="65" t="s">
        <v>12227</v>
      </c>
      <c r="F568" s="65" t="s">
        <v>12226</v>
      </c>
      <c r="G568" s="306">
        <v>0</v>
      </c>
      <c r="H568" s="65" t="s">
        <v>81</v>
      </c>
      <c r="I568" s="221" t="s">
        <v>82</v>
      </c>
      <c r="J568" s="220" t="s">
        <v>83</v>
      </c>
      <c r="K568" s="66" t="s">
        <v>12225</v>
      </c>
      <c r="L568" s="68">
        <v>11400000</v>
      </c>
      <c r="M568" s="221" t="s">
        <v>85</v>
      </c>
      <c r="N568" s="66" t="s">
        <v>9846</v>
      </c>
      <c r="O568" s="66">
        <v>1082885782</v>
      </c>
      <c r="P568" s="65">
        <v>28</v>
      </c>
      <c r="Q568" s="78">
        <v>45670</v>
      </c>
      <c r="R568" s="66">
        <v>5573604000</v>
      </c>
      <c r="S568" s="78">
        <v>45706</v>
      </c>
      <c r="T568" s="68">
        <v>11400000</v>
      </c>
      <c r="U568" s="65" t="s">
        <v>87</v>
      </c>
      <c r="V568" s="68">
        <v>57464638</v>
      </c>
      <c r="W568" s="67" t="s">
        <v>9570</v>
      </c>
      <c r="X568" s="70">
        <v>45706</v>
      </c>
      <c r="Y568" s="70">
        <v>45706</v>
      </c>
      <c r="Z568" s="70" t="s">
        <v>89</v>
      </c>
      <c r="AA568" s="70">
        <v>45808</v>
      </c>
      <c r="AB568" s="49">
        <f t="shared" si="40"/>
        <v>102</v>
      </c>
      <c r="AC568" s="65">
        <v>2</v>
      </c>
      <c r="AD568" s="424">
        <v>2850000</v>
      </c>
      <c r="AE568" s="65">
        <v>1</v>
      </c>
      <c r="AF568" s="78">
        <v>45838</v>
      </c>
      <c r="AG568" s="49">
        <f t="shared" si="41"/>
        <v>30</v>
      </c>
      <c r="AH568" s="65">
        <v>0</v>
      </c>
      <c r="AI568" s="68">
        <v>0</v>
      </c>
      <c r="AJ568" s="65" t="s">
        <v>89</v>
      </c>
      <c r="AK568" s="78" t="s">
        <v>89</v>
      </c>
      <c r="AL568" s="65">
        <v>0</v>
      </c>
      <c r="AM568" s="78" t="s">
        <v>89</v>
      </c>
      <c r="AN568" s="78" t="s">
        <v>89</v>
      </c>
      <c r="AO568" s="78" t="s">
        <v>89</v>
      </c>
      <c r="AP568" s="49">
        <f t="shared" si="42"/>
        <v>0</v>
      </c>
      <c r="AQ568" s="49">
        <f>+L568+AD568-AI568</f>
        <v>14250000</v>
      </c>
      <c r="AR568" s="65" t="s">
        <v>87</v>
      </c>
      <c r="AS568" s="68">
        <v>11400000</v>
      </c>
      <c r="AT568" s="65" t="s">
        <v>90</v>
      </c>
      <c r="AU568" s="68">
        <v>0</v>
      </c>
      <c r="AV568" s="75" t="s">
        <v>89</v>
      </c>
      <c r="AW568" s="423">
        <v>14250000</v>
      </c>
      <c r="AX568" s="79">
        <f t="shared" si="43"/>
        <v>0</v>
      </c>
      <c r="AY568" s="223">
        <f t="shared" si="44"/>
        <v>1</v>
      </c>
      <c r="AZ568" s="74">
        <v>1</v>
      </c>
      <c r="BA568" s="75" t="s">
        <v>89</v>
      </c>
      <c r="BB568" s="65" t="s">
        <v>103</v>
      </c>
      <c r="BC568" s="66" t="s">
        <v>12224</v>
      </c>
      <c r="BD568" s="221" t="s">
        <v>87</v>
      </c>
      <c r="BE568" s="221" t="s">
        <v>87</v>
      </c>
    </row>
    <row r="569" spans="2:57" x14ac:dyDescent="0.25">
      <c r="B569" s="221">
        <v>2025</v>
      </c>
      <c r="C569" s="221">
        <v>891780111</v>
      </c>
      <c r="D569" s="221" t="s">
        <v>78</v>
      </c>
      <c r="E569" s="65" t="s">
        <v>12223</v>
      </c>
      <c r="F569" s="65" t="s">
        <v>12222</v>
      </c>
      <c r="G569" s="306">
        <v>0</v>
      </c>
      <c r="H569" s="65" t="s">
        <v>81</v>
      </c>
      <c r="I569" s="221" t="s">
        <v>82</v>
      </c>
      <c r="J569" s="220" t="s">
        <v>83</v>
      </c>
      <c r="K569" s="66" t="s">
        <v>12221</v>
      </c>
      <c r="L569" s="68">
        <v>12624000</v>
      </c>
      <c r="M569" s="221" t="s">
        <v>85</v>
      </c>
      <c r="N569" s="66" t="s">
        <v>8818</v>
      </c>
      <c r="O569" s="66">
        <v>1083038270</v>
      </c>
      <c r="P569" s="65">
        <v>28</v>
      </c>
      <c r="Q569" s="78">
        <v>45670</v>
      </c>
      <c r="R569" s="66">
        <v>5573604000</v>
      </c>
      <c r="S569" s="78">
        <v>45706</v>
      </c>
      <c r="T569" s="68">
        <v>12624000</v>
      </c>
      <c r="U569" s="65" t="s">
        <v>87</v>
      </c>
      <c r="V569" s="68">
        <v>36557666</v>
      </c>
      <c r="W569" s="67" t="s">
        <v>8339</v>
      </c>
      <c r="X569" s="70">
        <v>45706</v>
      </c>
      <c r="Y569" s="70">
        <v>45706</v>
      </c>
      <c r="Z569" s="70" t="s">
        <v>89</v>
      </c>
      <c r="AA569" s="70">
        <v>45808</v>
      </c>
      <c r="AB569" s="49">
        <f t="shared" si="40"/>
        <v>102</v>
      </c>
      <c r="AC569" s="65">
        <v>2</v>
      </c>
      <c r="AD569" s="424">
        <v>1578000</v>
      </c>
      <c r="AE569" s="65">
        <v>1</v>
      </c>
      <c r="AF569" s="78">
        <v>45823</v>
      </c>
      <c r="AG569" s="49">
        <f t="shared" si="41"/>
        <v>15</v>
      </c>
      <c r="AH569" s="65">
        <v>0</v>
      </c>
      <c r="AI569" s="68">
        <v>0</v>
      </c>
      <c r="AJ569" s="65" t="s">
        <v>89</v>
      </c>
      <c r="AK569" s="78" t="s">
        <v>89</v>
      </c>
      <c r="AL569" s="65">
        <v>0</v>
      </c>
      <c r="AM569" s="78" t="s">
        <v>89</v>
      </c>
      <c r="AN569" s="78" t="s">
        <v>89</v>
      </c>
      <c r="AO569" s="78" t="s">
        <v>89</v>
      </c>
      <c r="AP569" s="49">
        <f t="shared" si="42"/>
        <v>0</v>
      </c>
      <c r="AQ569" s="49">
        <f>+L569+AD569-AI569</f>
        <v>14202000</v>
      </c>
      <c r="AR569" s="65" t="s">
        <v>87</v>
      </c>
      <c r="AS569" s="68">
        <v>12624000</v>
      </c>
      <c r="AT569" s="65" t="s">
        <v>90</v>
      </c>
      <c r="AU569" s="68">
        <v>0</v>
      </c>
      <c r="AV569" s="75" t="s">
        <v>89</v>
      </c>
      <c r="AW569" s="423">
        <v>14202000</v>
      </c>
      <c r="AX569" s="79">
        <f t="shared" si="43"/>
        <v>0</v>
      </c>
      <c r="AY569" s="223">
        <f t="shared" si="44"/>
        <v>1</v>
      </c>
      <c r="AZ569" s="74">
        <v>1</v>
      </c>
      <c r="BA569" s="75" t="s">
        <v>89</v>
      </c>
      <c r="BB569" s="65" t="s">
        <v>103</v>
      </c>
      <c r="BC569" s="66" t="s">
        <v>12220</v>
      </c>
      <c r="BD569" s="221" t="s">
        <v>87</v>
      </c>
      <c r="BE569" s="221" t="s">
        <v>87</v>
      </c>
    </row>
    <row r="570" spans="2:57" x14ac:dyDescent="0.25">
      <c r="B570" s="221">
        <v>2025</v>
      </c>
      <c r="C570" s="221">
        <v>891780111</v>
      </c>
      <c r="D570" s="221" t="s">
        <v>78</v>
      </c>
      <c r="E570" s="65" t="s">
        <v>12219</v>
      </c>
      <c r="F570" s="65" t="s">
        <v>12218</v>
      </c>
      <c r="G570" s="306">
        <v>0</v>
      </c>
      <c r="H570" s="65" t="s">
        <v>81</v>
      </c>
      <c r="I570" s="221" t="s">
        <v>82</v>
      </c>
      <c r="J570" s="220" t="s">
        <v>83</v>
      </c>
      <c r="K570" s="66" t="s">
        <v>12217</v>
      </c>
      <c r="L570" s="68">
        <v>15148000</v>
      </c>
      <c r="M570" s="221" t="s">
        <v>85</v>
      </c>
      <c r="N570" s="66" t="s">
        <v>10194</v>
      </c>
      <c r="O570" s="66">
        <v>57461707</v>
      </c>
      <c r="P570" s="65">
        <v>28</v>
      </c>
      <c r="Q570" s="78">
        <v>45670</v>
      </c>
      <c r="R570" s="66">
        <v>5573604000</v>
      </c>
      <c r="S570" s="78">
        <v>45706</v>
      </c>
      <c r="T570" s="68">
        <v>15148000</v>
      </c>
      <c r="U570" s="65" t="s">
        <v>87</v>
      </c>
      <c r="V570" s="68">
        <v>85154788</v>
      </c>
      <c r="W570" s="67" t="s">
        <v>8867</v>
      </c>
      <c r="X570" s="70">
        <v>45706</v>
      </c>
      <c r="Y570" s="70">
        <v>45706</v>
      </c>
      <c r="Z570" s="70" t="s">
        <v>89</v>
      </c>
      <c r="AA570" s="70">
        <v>45808</v>
      </c>
      <c r="AB570" s="49">
        <f t="shared" si="40"/>
        <v>102</v>
      </c>
      <c r="AC570" s="65">
        <v>2</v>
      </c>
      <c r="AD570" s="424">
        <v>3787000</v>
      </c>
      <c r="AE570" s="65">
        <v>1</v>
      </c>
      <c r="AF570" s="78">
        <v>45838</v>
      </c>
      <c r="AG570" s="49">
        <f t="shared" si="41"/>
        <v>30</v>
      </c>
      <c r="AH570" s="65">
        <v>0</v>
      </c>
      <c r="AI570" s="68">
        <v>0</v>
      </c>
      <c r="AJ570" s="65" t="s">
        <v>89</v>
      </c>
      <c r="AK570" s="78" t="s">
        <v>89</v>
      </c>
      <c r="AL570" s="65">
        <v>0</v>
      </c>
      <c r="AM570" s="78" t="s">
        <v>89</v>
      </c>
      <c r="AN570" s="78" t="s">
        <v>89</v>
      </c>
      <c r="AO570" s="78" t="s">
        <v>89</v>
      </c>
      <c r="AP570" s="49">
        <f t="shared" si="42"/>
        <v>0</v>
      </c>
      <c r="AQ570" s="49">
        <f>+L570+AD570-AI570</f>
        <v>18935000</v>
      </c>
      <c r="AR570" s="65" t="s">
        <v>87</v>
      </c>
      <c r="AS570" s="68">
        <v>15148000</v>
      </c>
      <c r="AT570" s="65" t="s">
        <v>90</v>
      </c>
      <c r="AU570" s="68">
        <v>0</v>
      </c>
      <c r="AV570" s="75" t="s">
        <v>89</v>
      </c>
      <c r="AW570" s="423">
        <v>18935000</v>
      </c>
      <c r="AX570" s="79">
        <f t="shared" si="43"/>
        <v>0</v>
      </c>
      <c r="AY570" s="223">
        <f t="shared" si="44"/>
        <v>1</v>
      </c>
      <c r="AZ570" s="74">
        <v>1</v>
      </c>
      <c r="BA570" s="75" t="s">
        <v>89</v>
      </c>
      <c r="BB570" s="65" t="s">
        <v>103</v>
      </c>
      <c r="BC570" s="66" t="s">
        <v>12216</v>
      </c>
      <c r="BD570" s="221" t="s">
        <v>87</v>
      </c>
      <c r="BE570" s="221" t="s">
        <v>87</v>
      </c>
    </row>
    <row r="571" spans="2:57" x14ac:dyDescent="0.25">
      <c r="B571" s="221">
        <v>2025</v>
      </c>
      <c r="C571" s="221">
        <v>891780111</v>
      </c>
      <c r="D571" s="221" t="s">
        <v>78</v>
      </c>
      <c r="E571" s="65" t="s">
        <v>12215</v>
      </c>
      <c r="F571" s="65" t="s">
        <v>12214</v>
      </c>
      <c r="G571" s="306">
        <v>0</v>
      </c>
      <c r="H571" s="65" t="s">
        <v>81</v>
      </c>
      <c r="I571" s="221" t="s">
        <v>82</v>
      </c>
      <c r="J571" s="220" t="s">
        <v>83</v>
      </c>
      <c r="K571" s="66" t="s">
        <v>12213</v>
      </c>
      <c r="L571" s="68">
        <v>10600000</v>
      </c>
      <c r="M571" s="221" t="s">
        <v>85</v>
      </c>
      <c r="N571" s="66" t="s">
        <v>9340</v>
      </c>
      <c r="O571" s="66">
        <v>73076579</v>
      </c>
      <c r="P571" s="65">
        <v>27</v>
      </c>
      <c r="Q571" s="78">
        <v>45670</v>
      </c>
      <c r="R571" s="66">
        <v>2494141000</v>
      </c>
      <c r="S571" s="78">
        <v>45706</v>
      </c>
      <c r="T571" s="68">
        <v>10600000</v>
      </c>
      <c r="U571" s="65" t="s">
        <v>87</v>
      </c>
      <c r="V571" s="68">
        <v>85152695</v>
      </c>
      <c r="W571" s="67" t="s">
        <v>8504</v>
      </c>
      <c r="X571" s="70">
        <v>45706</v>
      </c>
      <c r="Y571" s="70">
        <v>45706</v>
      </c>
      <c r="Z571" s="70" t="s">
        <v>89</v>
      </c>
      <c r="AA571" s="70">
        <v>45808</v>
      </c>
      <c r="AB571" s="49">
        <f t="shared" si="40"/>
        <v>102</v>
      </c>
      <c r="AC571" s="65">
        <v>0</v>
      </c>
      <c r="AD571" s="424">
        <v>0</v>
      </c>
      <c r="AE571" s="65">
        <v>0</v>
      </c>
      <c r="AF571" s="78" t="s">
        <v>89</v>
      </c>
      <c r="AG571" s="49">
        <f t="shared" si="41"/>
        <v>0</v>
      </c>
      <c r="AH571" s="65">
        <v>0</v>
      </c>
      <c r="AI571" s="68">
        <v>0</v>
      </c>
      <c r="AJ571" s="65" t="s">
        <v>89</v>
      </c>
      <c r="AK571" s="78" t="s">
        <v>89</v>
      </c>
      <c r="AL571" s="65">
        <v>0</v>
      </c>
      <c r="AM571" s="78" t="s">
        <v>89</v>
      </c>
      <c r="AN571" s="78" t="s">
        <v>89</v>
      </c>
      <c r="AO571" s="78" t="s">
        <v>89</v>
      </c>
      <c r="AP571" s="49">
        <f t="shared" si="42"/>
        <v>0</v>
      </c>
      <c r="AQ571" s="49">
        <f>+L571+AD571-AI571</f>
        <v>10600000</v>
      </c>
      <c r="AR571" s="65" t="s">
        <v>87</v>
      </c>
      <c r="AS571" s="68">
        <v>10600000</v>
      </c>
      <c r="AT571" s="65" t="s">
        <v>90</v>
      </c>
      <c r="AU571" s="68">
        <v>0</v>
      </c>
      <c r="AV571" s="75" t="s">
        <v>89</v>
      </c>
      <c r="AW571" s="423">
        <v>10600000</v>
      </c>
      <c r="AX571" s="79">
        <f t="shared" si="43"/>
        <v>0</v>
      </c>
      <c r="AY571" s="223">
        <f t="shared" si="44"/>
        <v>1</v>
      </c>
      <c r="AZ571" s="74">
        <v>1</v>
      </c>
      <c r="BA571" s="75" t="s">
        <v>89</v>
      </c>
      <c r="BB571" s="65" t="s">
        <v>103</v>
      </c>
      <c r="BC571" s="66" t="s">
        <v>12212</v>
      </c>
      <c r="BD571" s="221" t="s">
        <v>87</v>
      </c>
      <c r="BE571" s="221" t="s">
        <v>87</v>
      </c>
    </row>
    <row r="572" spans="2:57" x14ac:dyDescent="0.25">
      <c r="B572" s="221">
        <v>2025</v>
      </c>
      <c r="C572" s="221">
        <v>891780111</v>
      </c>
      <c r="D572" s="221" t="s">
        <v>78</v>
      </c>
      <c r="E572" s="65" t="s">
        <v>12211</v>
      </c>
      <c r="F572" s="65" t="s">
        <v>12210</v>
      </c>
      <c r="G572" s="306">
        <v>0</v>
      </c>
      <c r="H572" s="65" t="s">
        <v>81</v>
      </c>
      <c r="I572" s="221" t="s">
        <v>82</v>
      </c>
      <c r="J572" s="220" t="s">
        <v>83</v>
      </c>
      <c r="K572" s="66" t="s">
        <v>12198</v>
      </c>
      <c r="L572" s="68">
        <v>10600000</v>
      </c>
      <c r="M572" s="221" t="s">
        <v>85</v>
      </c>
      <c r="N572" s="66" t="s">
        <v>11599</v>
      </c>
      <c r="O572" s="66">
        <v>1083008591</v>
      </c>
      <c r="P572" s="65">
        <v>27</v>
      </c>
      <c r="Q572" s="78">
        <v>45670</v>
      </c>
      <c r="R572" s="66">
        <v>2494141000</v>
      </c>
      <c r="S572" s="78">
        <v>45706</v>
      </c>
      <c r="T572" s="68">
        <v>10600000</v>
      </c>
      <c r="U572" s="65" t="s">
        <v>87</v>
      </c>
      <c r="V572" s="68">
        <v>85468846</v>
      </c>
      <c r="W572" s="67" t="s">
        <v>9226</v>
      </c>
      <c r="X572" s="70">
        <v>45706</v>
      </c>
      <c r="Y572" s="70">
        <v>45706</v>
      </c>
      <c r="Z572" s="70" t="s">
        <v>89</v>
      </c>
      <c r="AA572" s="70">
        <v>45808</v>
      </c>
      <c r="AB572" s="49">
        <f t="shared" si="40"/>
        <v>102</v>
      </c>
      <c r="AC572" s="65">
        <v>2</v>
      </c>
      <c r="AD572" s="424">
        <v>1325000</v>
      </c>
      <c r="AE572" s="65">
        <v>1</v>
      </c>
      <c r="AF572" s="78">
        <v>45823</v>
      </c>
      <c r="AG572" s="49">
        <f t="shared" si="41"/>
        <v>15</v>
      </c>
      <c r="AH572" s="65">
        <v>0</v>
      </c>
      <c r="AI572" s="68">
        <v>0</v>
      </c>
      <c r="AJ572" s="65" t="s">
        <v>89</v>
      </c>
      <c r="AK572" s="78" t="s">
        <v>89</v>
      </c>
      <c r="AL572" s="65">
        <v>0</v>
      </c>
      <c r="AM572" s="78" t="s">
        <v>89</v>
      </c>
      <c r="AN572" s="78" t="s">
        <v>89</v>
      </c>
      <c r="AO572" s="78" t="s">
        <v>89</v>
      </c>
      <c r="AP572" s="49">
        <f t="shared" si="42"/>
        <v>0</v>
      </c>
      <c r="AQ572" s="49">
        <f>+L572+AD572-AI572</f>
        <v>11925000</v>
      </c>
      <c r="AR572" s="65" t="s">
        <v>87</v>
      </c>
      <c r="AS572" s="68">
        <v>10600000</v>
      </c>
      <c r="AT572" s="65" t="s">
        <v>90</v>
      </c>
      <c r="AU572" s="68">
        <v>0</v>
      </c>
      <c r="AV572" s="75" t="s">
        <v>89</v>
      </c>
      <c r="AW572" s="423">
        <v>11925000</v>
      </c>
      <c r="AX572" s="79">
        <f t="shared" si="43"/>
        <v>0</v>
      </c>
      <c r="AY572" s="223">
        <f t="shared" si="44"/>
        <v>1</v>
      </c>
      <c r="AZ572" s="74">
        <v>1</v>
      </c>
      <c r="BA572" s="75" t="s">
        <v>89</v>
      </c>
      <c r="BB572" s="65" t="s">
        <v>103</v>
      </c>
      <c r="BC572" s="66" t="s">
        <v>12209</v>
      </c>
      <c r="BD572" s="221" t="s">
        <v>87</v>
      </c>
      <c r="BE572" s="221" t="s">
        <v>87</v>
      </c>
    </row>
    <row r="573" spans="2:57" x14ac:dyDescent="0.25">
      <c r="B573" s="221">
        <v>2025</v>
      </c>
      <c r="C573" s="221">
        <v>891780111</v>
      </c>
      <c r="D573" s="221" t="s">
        <v>78</v>
      </c>
      <c r="E573" s="65" t="s">
        <v>12208</v>
      </c>
      <c r="F573" s="65" t="s">
        <v>12207</v>
      </c>
      <c r="G573" s="306">
        <v>0</v>
      </c>
      <c r="H573" s="65" t="s">
        <v>81</v>
      </c>
      <c r="I573" s="221" t="s">
        <v>82</v>
      </c>
      <c r="J573" s="220" t="s">
        <v>83</v>
      </c>
      <c r="K573" s="66" t="s">
        <v>12206</v>
      </c>
      <c r="L573" s="68">
        <v>15540000</v>
      </c>
      <c r="M573" s="221" t="s">
        <v>85</v>
      </c>
      <c r="N573" s="66" t="s">
        <v>9108</v>
      </c>
      <c r="O573" s="66">
        <v>1082985141</v>
      </c>
      <c r="P573" s="65">
        <v>28</v>
      </c>
      <c r="Q573" s="78">
        <v>45670</v>
      </c>
      <c r="R573" s="66">
        <v>5573604000</v>
      </c>
      <c r="S573" s="78">
        <v>45706</v>
      </c>
      <c r="T573" s="68">
        <v>15540000</v>
      </c>
      <c r="U573" s="65" t="s">
        <v>87</v>
      </c>
      <c r="V573" s="68">
        <v>37511267</v>
      </c>
      <c r="W573" s="67" t="s">
        <v>9102</v>
      </c>
      <c r="X573" s="70">
        <v>45706</v>
      </c>
      <c r="Y573" s="70">
        <v>45706</v>
      </c>
      <c r="Z573" s="70" t="s">
        <v>89</v>
      </c>
      <c r="AA573" s="70">
        <v>45808</v>
      </c>
      <c r="AB573" s="49">
        <f t="shared" si="40"/>
        <v>102</v>
      </c>
      <c r="AC573" s="65">
        <v>2</v>
      </c>
      <c r="AD573" s="424">
        <v>4200000</v>
      </c>
      <c r="AE573" s="65">
        <v>1</v>
      </c>
      <c r="AF573" s="78">
        <v>45838</v>
      </c>
      <c r="AG573" s="49">
        <f t="shared" si="41"/>
        <v>30</v>
      </c>
      <c r="AH573" s="65">
        <v>0</v>
      </c>
      <c r="AI573" s="68">
        <v>0</v>
      </c>
      <c r="AJ573" s="65" t="s">
        <v>89</v>
      </c>
      <c r="AK573" s="78" t="s">
        <v>89</v>
      </c>
      <c r="AL573" s="65">
        <v>0</v>
      </c>
      <c r="AM573" s="78" t="s">
        <v>89</v>
      </c>
      <c r="AN573" s="78" t="s">
        <v>89</v>
      </c>
      <c r="AO573" s="78" t="s">
        <v>89</v>
      </c>
      <c r="AP573" s="49">
        <f t="shared" si="42"/>
        <v>0</v>
      </c>
      <c r="AQ573" s="49">
        <f>+L573+AD573-AI573</f>
        <v>19740000</v>
      </c>
      <c r="AR573" s="65" t="s">
        <v>87</v>
      </c>
      <c r="AS573" s="68">
        <v>15540000</v>
      </c>
      <c r="AT573" s="65" t="s">
        <v>90</v>
      </c>
      <c r="AU573" s="68">
        <v>0</v>
      </c>
      <c r="AV573" s="75" t="s">
        <v>89</v>
      </c>
      <c r="AW573" s="423">
        <v>19740000</v>
      </c>
      <c r="AX573" s="79">
        <f t="shared" si="43"/>
        <v>0</v>
      </c>
      <c r="AY573" s="223">
        <f t="shared" si="44"/>
        <v>1</v>
      </c>
      <c r="AZ573" s="74">
        <v>1</v>
      </c>
      <c r="BA573" s="75" t="s">
        <v>89</v>
      </c>
      <c r="BB573" s="65" t="s">
        <v>103</v>
      </c>
      <c r="BC573" s="66" t="s">
        <v>12205</v>
      </c>
      <c r="BD573" s="221" t="s">
        <v>87</v>
      </c>
      <c r="BE573" s="221" t="s">
        <v>87</v>
      </c>
    </row>
    <row r="574" spans="2:57" x14ac:dyDescent="0.25">
      <c r="B574" s="221">
        <v>2025</v>
      </c>
      <c r="C574" s="221">
        <v>891780111</v>
      </c>
      <c r="D574" s="221" t="s">
        <v>78</v>
      </c>
      <c r="E574" s="65" t="s">
        <v>12204</v>
      </c>
      <c r="F574" s="65" t="s">
        <v>12203</v>
      </c>
      <c r="G574" s="306">
        <v>0</v>
      </c>
      <c r="H574" s="65" t="s">
        <v>81</v>
      </c>
      <c r="I574" s="221" t="s">
        <v>82</v>
      </c>
      <c r="J574" s="220" t="s">
        <v>83</v>
      </c>
      <c r="K574" s="66" t="s">
        <v>12202</v>
      </c>
      <c r="L574" s="68">
        <v>10600000</v>
      </c>
      <c r="M574" s="221" t="s">
        <v>85</v>
      </c>
      <c r="N574" s="66" t="s">
        <v>10475</v>
      </c>
      <c r="O574" s="66">
        <v>1082848119</v>
      </c>
      <c r="P574" s="65">
        <v>27</v>
      </c>
      <c r="Q574" s="78">
        <v>45670</v>
      </c>
      <c r="R574" s="66">
        <v>2494141000</v>
      </c>
      <c r="S574" s="78">
        <v>45706</v>
      </c>
      <c r="T574" s="68">
        <v>10600000</v>
      </c>
      <c r="U574" s="65" t="s">
        <v>87</v>
      </c>
      <c r="V574" s="68">
        <v>85450705</v>
      </c>
      <c r="W574" s="67" t="s">
        <v>10401</v>
      </c>
      <c r="X574" s="70">
        <v>45706</v>
      </c>
      <c r="Y574" s="70">
        <v>45706</v>
      </c>
      <c r="Z574" s="70" t="s">
        <v>89</v>
      </c>
      <c r="AA574" s="70">
        <v>45808</v>
      </c>
      <c r="AB574" s="49">
        <f t="shared" si="40"/>
        <v>102</v>
      </c>
      <c r="AC574" s="65">
        <v>2</v>
      </c>
      <c r="AD574" s="424">
        <v>2650000</v>
      </c>
      <c r="AE574" s="65">
        <v>1</v>
      </c>
      <c r="AF574" s="78">
        <v>45838</v>
      </c>
      <c r="AG574" s="49">
        <f t="shared" si="41"/>
        <v>30</v>
      </c>
      <c r="AH574" s="65">
        <v>0</v>
      </c>
      <c r="AI574" s="68">
        <v>0</v>
      </c>
      <c r="AJ574" s="65" t="s">
        <v>89</v>
      </c>
      <c r="AK574" s="78" t="s">
        <v>89</v>
      </c>
      <c r="AL574" s="65">
        <v>0</v>
      </c>
      <c r="AM574" s="78" t="s">
        <v>89</v>
      </c>
      <c r="AN574" s="78" t="s">
        <v>89</v>
      </c>
      <c r="AO574" s="78" t="s">
        <v>89</v>
      </c>
      <c r="AP574" s="49">
        <f t="shared" si="42"/>
        <v>0</v>
      </c>
      <c r="AQ574" s="49">
        <f>+L574+AD574-AI574</f>
        <v>13250000</v>
      </c>
      <c r="AR574" s="65" t="s">
        <v>87</v>
      </c>
      <c r="AS574" s="68">
        <v>10600000</v>
      </c>
      <c r="AT574" s="65" t="s">
        <v>90</v>
      </c>
      <c r="AU574" s="68">
        <v>0</v>
      </c>
      <c r="AV574" s="75" t="s">
        <v>89</v>
      </c>
      <c r="AW574" s="423">
        <v>13250000</v>
      </c>
      <c r="AX574" s="79">
        <f t="shared" si="43"/>
        <v>0</v>
      </c>
      <c r="AY574" s="223">
        <f t="shared" si="44"/>
        <v>1</v>
      </c>
      <c r="AZ574" s="74">
        <v>1</v>
      </c>
      <c r="BA574" s="75" t="s">
        <v>89</v>
      </c>
      <c r="BB574" s="65" t="s">
        <v>103</v>
      </c>
      <c r="BC574" s="66" t="s">
        <v>12201</v>
      </c>
      <c r="BD574" s="221" t="s">
        <v>87</v>
      </c>
      <c r="BE574" s="221" t="s">
        <v>87</v>
      </c>
    </row>
    <row r="575" spans="2:57" x14ac:dyDescent="0.25">
      <c r="B575" s="221">
        <v>2025</v>
      </c>
      <c r="C575" s="221">
        <v>891780111</v>
      </c>
      <c r="D575" s="221" t="s">
        <v>78</v>
      </c>
      <c r="E575" s="65" t="s">
        <v>12200</v>
      </c>
      <c r="F575" s="65" t="s">
        <v>12199</v>
      </c>
      <c r="G575" s="306">
        <v>0</v>
      </c>
      <c r="H575" s="65" t="s">
        <v>81</v>
      </c>
      <c r="I575" s="221" t="s">
        <v>82</v>
      </c>
      <c r="J575" s="220" t="s">
        <v>83</v>
      </c>
      <c r="K575" s="66" t="s">
        <v>12198</v>
      </c>
      <c r="L575" s="68">
        <v>10600000</v>
      </c>
      <c r="M575" s="221" t="s">
        <v>85</v>
      </c>
      <c r="N575" s="66" t="s">
        <v>9256</v>
      </c>
      <c r="O575" s="66">
        <v>1083044791</v>
      </c>
      <c r="P575" s="65">
        <v>27</v>
      </c>
      <c r="Q575" s="78">
        <v>45670</v>
      </c>
      <c r="R575" s="66">
        <v>2494141000</v>
      </c>
      <c r="S575" s="78">
        <v>45706</v>
      </c>
      <c r="T575" s="68">
        <v>10600000</v>
      </c>
      <c r="U575" s="65" t="s">
        <v>87</v>
      </c>
      <c r="V575" s="68">
        <v>85468846</v>
      </c>
      <c r="W575" s="67" t="s">
        <v>9226</v>
      </c>
      <c r="X575" s="70">
        <v>45706</v>
      </c>
      <c r="Y575" s="70">
        <v>45706</v>
      </c>
      <c r="Z575" s="70" t="s">
        <v>89</v>
      </c>
      <c r="AA575" s="70">
        <v>45808</v>
      </c>
      <c r="AB575" s="49">
        <f t="shared" si="40"/>
        <v>102</v>
      </c>
      <c r="AC575" s="65">
        <v>0</v>
      </c>
      <c r="AD575" s="424">
        <v>0</v>
      </c>
      <c r="AE575" s="65">
        <v>0</v>
      </c>
      <c r="AF575" s="78" t="s">
        <v>89</v>
      </c>
      <c r="AG575" s="49">
        <f t="shared" si="41"/>
        <v>0</v>
      </c>
      <c r="AH575" s="65">
        <v>0</v>
      </c>
      <c r="AI575" s="68">
        <v>0</v>
      </c>
      <c r="AJ575" s="65" t="s">
        <v>89</v>
      </c>
      <c r="AK575" s="78" t="s">
        <v>89</v>
      </c>
      <c r="AL575" s="65">
        <v>0</v>
      </c>
      <c r="AM575" s="78" t="s">
        <v>89</v>
      </c>
      <c r="AN575" s="78" t="s">
        <v>89</v>
      </c>
      <c r="AO575" s="78" t="s">
        <v>89</v>
      </c>
      <c r="AP575" s="49">
        <f t="shared" si="42"/>
        <v>0</v>
      </c>
      <c r="AQ575" s="49">
        <f>+L575+AD575-AI575</f>
        <v>10600000</v>
      </c>
      <c r="AR575" s="65" t="s">
        <v>87</v>
      </c>
      <c r="AS575" s="68">
        <v>10600000</v>
      </c>
      <c r="AT575" s="65" t="s">
        <v>90</v>
      </c>
      <c r="AU575" s="68">
        <v>0</v>
      </c>
      <c r="AV575" s="75" t="s">
        <v>89</v>
      </c>
      <c r="AW575" s="423">
        <v>10600000</v>
      </c>
      <c r="AX575" s="79">
        <f t="shared" si="43"/>
        <v>0</v>
      </c>
      <c r="AY575" s="223">
        <f t="shared" si="44"/>
        <v>1</v>
      </c>
      <c r="AZ575" s="74">
        <v>1</v>
      </c>
      <c r="BA575" s="75" t="s">
        <v>89</v>
      </c>
      <c r="BB575" s="65" t="s">
        <v>103</v>
      </c>
      <c r="BC575" s="66" t="s">
        <v>12197</v>
      </c>
      <c r="BD575" s="221" t="s">
        <v>87</v>
      </c>
      <c r="BE575" s="221" t="s">
        <v>87</v>
      </c>
    </row>
    <row r="576" spans="2:57" x14ac:dyDescent="0.25">
      <c r="B576" s="221">
        <v>2025</v>
      </c>
      <c r="C576" s="221">
        <v>891780111</v>
      </c>
      <c r="D576" s="221" t="s">
        <v>78</v>
      </c>
      <c r="E576" s="65" t="s">
        <v>12196</v>
      </c>
      <c r="F576" s="65" t="s">
        <v>12195</v>
      </c>
      <c r="G576" s="306">
        <v>0</v>
      </c>
      <c r="H576" s="65" t="s">
        <v>81</v>
      </c>
      <c r="I576" s="221" t="s">
        <v>82</v>
      </c>
      <c r="J576" s="220" t="s">
        <v>83</v>
      </c>
      <c r="K576" s="66" t="s">
        <v>12154</v>
      </c>
      <c r="L576" s="68">
        <v>8325000</v>
      </c>
      <c r="M576" s="221" t="s">
        <v>85</v>
      </c>
      <c r="N576" s="66" t="s">
        <v>12194</v>
      </c>
      <c r="O576" s="66">
        <v>85456862</v>
      </c>
      <c r="P576" s="65">
        <v>27</v>
      </c>
      <c r="Q576" s="78">
        <v>45670</v>
      </c>
      <c r="R576" s="66">
        <v>2494141000</v>
      </c>
      <c r="S576" s="78">
        <v>45706</v>
      </c>
      <c r="T576" s="68">
        <v>8325000</v>
      </c>
      <c r="U576" s="65" t="s">
        <v>87</v>
      </c>
      <c r="V576" s="68">
        <v>85459497</v>
      </c>
      <c r="W576" s="67" t="s">
        <v>540</v>
      </c>
      <c r="X576" s="70">
        <v>45706</v>
      </c>
      <c r="Y576" s="70">
        <v>45706</v>
      </c>
      <c r="Z576" s="70" t="s">
        <v>89</v>
      </c>
      <c r="AA576" s="70">
        <v>45808</v>
      </c>
      <c r="AB576" s="49">
        <f t="shared" si="40"/>
        <v>102</v>
      </c>
      <c r="AC576" s="65">
        <v>0</v>
      </c>
      <c r="AD576" s="424">
        <v>0</v>
      </c>
      <c r="AE576" s="65">
        <v>0</v>
      </c>
      <c r="AF576" s="78" t="s">
        <v>89</v>
      </c>
      <c r="AG576" s="49">
        <f t="shared" si="41"/>
        <v>0</v>
      </c>
      <c r="AH576" s="65">
        <v>0</v>
      </c>
      <c r="AI576" s="68">
        <v>0</v>
      </c>
      <c r="AJ576" s="65" t="s">
        <v>89</v>
      </c>
      <c r="AK576" s="78" t="s">
        <v>89</v>
      </c>
      <c r="AL576" s="65">
        <v>0</v>
      </c>
      <c r="AM576" s="78" t="s">
        <v>89</v>
      </c>
      <c r="AN576" s="78" t="s">
        <v>89</v>
      </c>
      <c r="AO576" s="78" t="s">
        <v>89</v>
      </c>
      <c r="AP576" s="49">
        <f t="shared" si="42"/>
        <v>0</v>
      </c>
      <c r="AQ576" s="49">
        <f>+L576+AD576-AI576</f>
        <v>8325000</v>
      </c>
      <c r="AR576" s="65" t="s">
        <v>87</v>
      </c>
      <c r="AS576" s="68">
        <v>8325000</v>
      </c>
      <c r="AT576" s="65" t="s">
        <v>90</v>
      </c>
      <c r="AU576" s="68">
        <v>0</v>
      </c>
      <c r="AV576" s="75" t="s">
        <v>89</v>
      </c>
      <c r="AW576" s="423">
        <v>8325000</v>
      </c>
      <c r="AX576" s="79">
        <f t="shared" si="43"/>
        <v>0</v>
      </c>
      <c r="AY576" s="223">
        <f t="shared" si="44"/>
        <v>1</v>
      </c>
      <c r="AZ576" s="74">
        <v>1</v>
      </c>
      <c r="BA576" s="75" t="s">
        <v>89</v>
      </c>
      <c r="BB576" s="65" t="s">
        <v>103</v>
      </c>
      <c r="BC576" s="66" t="s">
        <v>12193</v>
      </c>
      <c r="BD576" s="221" t="s">
        <v>87</v>
      </c>
      <c r="BE576" s="221" t="s">
        <v>87</v>
      </c>
    </row>
    <row r="577" spans="2:57" x14ac:dyDescent="0.25">
      <c r="B577" s="221">
        <v>2025</v>
      </c>
      <c r="C577" s="221">
        <v>891780111</v>
      </c>
      <c r="D577" s="221" t="s">
        <v>78</v>
      </c>
      <c r="E577" s="65" t="s">
        <v>12192</v>
      </c>
      <c r="F577" s="65" t="s">
        <v>12191</v>
      </c>
      <c r="G577" s="306">
        <v>0</v>
      </c>
      <c r="H577" s="65" t="s">
        <v>81</v>
      </c>
      <c r="I577" s="221" t="s">
        <v>82</v>
      </c>
      <c r="J577" s="220" t="s">
        <v>83</v>
      </c>
      <c r="K577" s="66" t="s">
        <v>12190</v>
      </c>
      <c r="L577" s="68">
        <v>11466800</v>
      </c>
      <c r="M577" s="221" t="s">
        <v>85</v>
      </c>
      <c r="N577" s="66" t="s">
        <v>8580</v>
      </c>
      <c r="O577" s="66">
        <v>36719605</v>
      </c>
      <c r="P577" s="65">
        <v>28</v>
      </c>
      <c r="Q577" s="78">
        <v>45670</v>
      </c>
      <c r="R577" s="66">
        <v>5573604000</v>
      </c>
      <c r="S577" s="78">
        <v>45706</v>
      </c>
      <c r="T577" s="68">
        <v>11466800</v>
      </c>
      <c r="U577" s="65" t="s">
        <v>87</v>
      </c>
      <c r="V577" s="68">
        <v>36722626</v>
      </c>
      <c r="W577" s="67" t="s">
        <v>8579</v>
      </c>
      <c r="X577" s="70">
        <v>45706</v>
      </c>
      <c r="Y577" s="70">
        <v>45706</v>
      </c>
      <c r="Z577" s="70" t="s">
        <v>89</v>
      </c>
      <c r="AA577" s="70">
        <v>45808</v>
      </c>
      <c r="AB577" s="49">
        <f t="shared" si="40"/>
        <v>102</v>
      </c>
      <c r="AC577" s="65">
        <v>2</v>
      </c>
      <c r="AD577" s="424">
        <v>3156000</v>
      </c>
      <c r="AE577" s="65">
        <v>1</v>
      </c>
      <c r="AF577" s="78">
        <v>45838</v>
      </c>
      <c r="AG577" s="49">
        <f t="shared" si="41"/>
        <v>30</v>
      </c>
      <c r="AH577" s="65">
        <v>0</v>
      </c>
      <c r="AI577" s="68">
        <v>0</v>
      </c>
      <c r="AJ577" s="65" t="s">
        <v>89</v>
      </c>
      <c r="AK577" s="78" t="s">
        <v>89</v>
      </c>
      <c r="AL577" s="65">
        <v>0</v>
      </c>
      <c r="AM577" s="78" t="s">
        <v>89</v>
      </c>
      <c r="AN577" s="78" t="s">
        <v>89</v>
      </c>
      <c r="AO577" s="78" t="s">
        <v>89</v>
      </c>
      <c r="AP577" s="49">
        <f t="shared" si="42"/>
        <v>0</v>
      </c>
      <c r="AQ577" s="49">
        <f>+L577+AD577-AI577</f>
        <v>14622800</v>
      </c>
      <c r="AR577" s="65" t="s">
        <v>87</v>
      </c>
      <c r="AS577" s="68">
        <v>11466800</v>
      </c>
      <c r="AT577" s="65" t="s">
        <v>90</v>
      </c>
      <c r="AU577" s="68">
        <v>0</v>
      </c>
      <c r="AV577" s="75" t="s">
        <v>89</v>
      </c>
      <c r="AW577" s="423">
        <v>14622800</v>
      </c>
      <c r="AX577" s="79">
        <f t="shared" si="43"/>
        <v>0</v>
      </c>
      <c r="AY577" s="223">
        <f t="shared" si="44"/>
        <v>1</v>
      </c>
      <c r="AZ577" s="74">
        <v>1</v>
      </c>
      <c r="BA577" s="75" t="s">
        <v>89</v>
      </c>
      <c r="BB577" s="65" t="s">
        <v>103</v>
      </c>
      <c r="BC577" s="66" t="s">
        <v>12189</v>
      </c>
      <c r="BD577" s="221" t="s">
        <v>87</v>
      </c>
      <c r="BE577" s="221" t="s">
        <v>87</v>
      </c>
    </row>
    <row r="578" spans="2:57" x14ac:dyDescent="0.25">
      <c r="B578" s="221">
        <v>2025</v>
      </c>
      <c r="C578" s="221">
        <v>891780111</v>
      </c>
      <c r="D578" s="221" t="s">
        <v>78</v>
      </c>
      <c r="E578" s="65" t="s">
        <v>12188</v>
      </c>
      <c r="F578" s="65" t="s">
        <v>12187</v>
      </c>
      <c r="G578" s="306">
        <v>0</v>
      </c>
      <c r="H578" s="65" t="s">
        <v>81</v>
      </c>
      <c r="I578" s="221" t="s">
        <v>82</v>
      </c>
      <c r="J578" s="220" t="s">
        <v>83</v>
      </c>
      <c r="K578" s="66" t="s">
        <v>12186</v>
      </c>
      <c r="L578" s="68">
        <v>15560000</v>
      </c>
      <c r="M578" s="221" t="s">
        <v>85</v>
      </c>
      <c r="N578" s="66" t="s">
        <v>10104</v>
      </c>
      <c r="O578" s="66">
        <v>57427903</v>
      </c>
      <c r="P578" s="65">
        <v>28</v>
      </c>
      <c r="Q578" s="78">
        <v>45670</v>
      </c>
      <c r="R578" s="66">
        <v>5573604000</v>
      </c>
      <c r="S578" s="78">
        <v>45706</v>
      </c>
      <c r="T578" s="68">
        <v>15560000</v>
      </c>
      <c r="U578" s="65" t="s">
        <v>87</v>
      </c>
      <c r="V578" s="68">
        <v>57441846</v>
      </c>
      <c r="W578" s="67" t="s">
        <v>8628</v>
      </c>
      <c r="X578" s="70">
        <v>45706</v>
      </c>
      <c r="Y578" s="70">
        <v>45706</v>
      </c>
      <c r="Z578" s="70" t="s">
        <v>89</v>
      </c>
      <c r="AA578" s="70">
        <v>45808</v>
      </c>
      <c r="AB578" s="49">
        <f t="shared" si="40"/>
        <v>102</v>
      </c>
      <c r="AC578" s="65">
        <v>2</v>
      </c>
      <c r="AD578" s="424">
        <v>3890000</v>
      </c>
      <c r="AE578" s="65">
        <v>1</v>
      </c>
      <c r="AF578" s="78">
        <v>45838</v>
      </c>
      <c r="AG578" s="49">
        <f t="shared" si="41"/>
        <v>30</v>
      </c>
      <c r="AH578" s="65">
        <v>0</v>
      </c>
      <c r="AI578" s="68">
        <v>0</v>
      </c>
      <c r="AJ578" s="65" t="s">
        <v>89</v>
      </c>
      <c r="AK578" s="78" t="s">
        <v>89</v>
      </c>
      <c r="AL578" s="65">
        <v>0</v>
      </c>
      <c r="AM578" s="78" t="s">
        <v>89</v>
      </c>
      <c r="AN578" s="78" t="s">
        <v>89</v>
      </c>
      <c r="AO578" s="78" t="s">
        <v>89</v>
      </c>
      <c r="AP578" s="49">
        <f t="shared" si="42"/>
        <v>0</v>
      </c>
      <c r="AQ578" s="49">
        <f>+L578+AD578-AI578</f>
        <v>19450000</v>
      </c>
      <c r="AR578" s="65" t="s">
        <v>87</v>
      </c>
      <c r="AS578" s="68">
        <v>15560000</v>
      </c>
      <c r="AT578" s="65" t="s">
        <v>90</v>
      </c>
      <c r="AU578" s="68">
        <v>0</v>
      </c>
      <c r="AV578" s="75" t="s">
        <v>89</v>
      </c>
      <c r="AW578" s="423">
        <v>19450000</v>
      </c>
      <c r="AX578" s="79">
        <f t="shared" si="43"/>
        <v>0</v>
      </c>
      <c r="AY578" s="223">
        <f t="shared" si="44"/>
        <v>1</v>
      </c>
      <c r="AZ578" s="74">
        <v>1</v>
      </c>
      <c r="BA578" s="75" t="s">
        <v>89</v>
      </c>
      <c r="BB578" s="65" t="s">
        <v>103</v>
      </c>
      <c r="BC578" s="66" t="s">
        <v>12185</v>
      </c>
      <c r="BD578" s="221" t="s">
        <v>87</v>
      </c>
      <c r="BE578" s="221" t="s">
        <v>87</v>
      </c>
    </row>
    <row r="579" spans="2:57" x14ac:dyDescent="0.25">
      <c r="B579" s="221">
        <v>2025</v>
      </c>
      <c r="C579" s="221">
        <v>891780111</v>
      </c>
      <c r="D579" s="221" t="s">
        <v>78</v>
      </c>
      <c r="E579" s="65" t="s">
        <v>12184</v>
      </c>
      <c r="F579" s="65" t="s">
        <v>12183</v>
      </c>
      <c r="G579" s="306">
        <v>0</v>
      </c>
      <c r="H579" s="65" t="s">
        <v>81</v>
      </c>
      <c r="I579" s="221" t="s">
        <v>82</v>
      </c>
      <c r="J579" s="220" t="s">
        <v>83</v>
      </c>
      <c r="K579" s="66" t="s">
        <v>12182</v>
      </c>
      <c r="L579" s="68">
        <v>8175000</v>
      </c>
      <c r="M579" s="221" t="s">
        <v>85</v>
      </c>
      <c r="N579" s="66" t="s">
        <v>8729</v>
      </c>
      <c r="O579" s="66">
        <v>1002008562</v>
      </c>
      <c r="P579" s="65">
        <v>27</v>
      </c>
      <c r="Q579" s="78">
        <v>45670</v>
      </c>
      <c r="R579" s="66">
        <v>2494141000</v>
      </c>
      <c r="S579" s="78">
        <v>45706</v>
      </c>
      <c r="T579" s="68">
        <v>8175000</v>
      </c>
      <c r="U579" s="65" t="s">
        <v>87</v>
      </c>
      <c r="V579" s="68">
        <v>1083554320</v>
      </c>
      <c r="W579" s="67" t="s">
        <v>649</v>
      </c>
      <c r="X579" s="70">
        <v>45706</v>
      </c>
      <c r="Y579" s="70">
        <v>45706</v>
      </c>
      <c r="Z579" s="70" t="s">
        <v>89</v>
      </c>
      <c r="AA579" s="70">
        <v>45808</v>
      </c>
      <c r="AB579" s="49">
        <f t="shared" si="40"/>
        <v>102</v>
      </c>
      <c r="AC579" s="65">
        <v>2</v>
      </c>
      <c r="AD579" s="424">
        <v>2250000</v>
      </c>
      <c r="AE579" s="65">
        <v>1</v>
      </c>
      <c r="AF579" s="78">
        <v>45838</v>
      </c>
      <c r="AG579" s="49">
        <f t="shared" si="41"/>
        <v>30</v>
      </c>
      <c r="AH579" s="65">
        <v>0</v>
      </c>
      <c r="AI579" s="68">
        <v>0</v>
      </c>
      <c r="AJ579" s="65" t="s">
        <v>89</v>
      </c>
      <c r="AK579" s="78" t="s">
        <v>89</v>
      </c>
      <c r="AL579" s="65">
        <v>0</v>
      </c>
      <c r="AM579" s="78" t="s">
        <v>89</v>
      </c>
      <c r="AN579" s="78" t="s">
        <v>89</v>
      </c>
      <c r="AO579" s="78" t="s">
        <v>89</v>
      </c>
      <c r="AP579" s="49">
        <f t="shared" si="42"/>
        <v>0</v>
      </c>
      <c r="AQ579" s="49">
        <f>+L579+AD579-AI579</f>
        <v>10425000</v>
      </c>
      <c r="AR579" s="65" t="s">
        <v>87</v>
      </c>
      <c r="AS579" s="68">
        <v>8175000</v>
      </c>
      <c r="AT579" s="65" t="s">
        <v>90</v>
      </c>
      <c r="AU579" s="68">
        <v>0</v>
      </c>
      <c r="AV579" s="75" t="s">
        <v>89</v>
      </c>
      <c r="AW579" s="423">
        <v>10425000</v>
      </c>
      <c r="AX579" s="79">
        <f t="shared" si="43"/>
        <v>0</v>
      </c>
      <c r="AY579" s="223">
        <f t="shared" si="44"/>
        <v>1</v>
      </c>
      <c r="AZ579" s="74">
        <v>1</v>
      </c>
      <c r="BA579" s="75" t="s">
        <v>89</v>
      </c>
      <c r="BB579" s="65" t="s">
        <v>103</v>
      </c>
      <c r="BC579" s="66" t="s">
        <v>12181</v>
      </c>
      <c r="BD579" s="221" t="s">
        <v>87</v>
      </c>
      <c r="BE579" s="221" t="s">
        <v>87</v>
      </c>
    </row>
    <row r="580" spans="2:57" x14ac:dyDescent="0.25">
      <c r="B580" s="221">
        <v>2025</v>
      </c>
      <c r="C580" s="221">
        <v>891780111</v>
      </c>
      <c r="D580" s="221" t="s">
        <v>78</v>
      </c>
      <c r="E580" s="65" t="s">
        <v>12180</v>
      </c>
      <c r="F580" s="65" t="s">
        <v>12179</v>
      </c>
      <c r="G580" s="306">
        <v>0</v>
      </c>
      <c r="H580" s="65" t="s">
        <v>81</v>
      </c>
      <c r="I580" s="221" t="s">
        <v>82</v>
      </c>
      <c r="J580" s="220" t="s">
        <v>83</v>
      </c>
      <c r="K580" s="66" t="s">
        <v>12089</v>
      </c>
      <c r="L580" s="68">
        <v>10600000</v>
      </c>
      <c r="M580" s="221" t="s">
        <v>85</v>
      </c>
      <c r="N580" s="66" t="s">
        <v>9065</v>
      </c>
      <c r="O580" s="66">
        <v>85153365</v>
      </c>
      <c r="P580" s="65">
        <v>27</v>
      </c>
      <c r="Q580" s="78">
        <v>45670</v>
      </c>
      <c r="R580" s="66">
        <v>2494141000</v>
      </c>
      <c r="S580" s="78">
        <v>45707</v>
      </c>
      <c r="T580" s="68">
        <v>10600000</v>
      </c>
      <c r="U580" s="65" t="s">
        <v>87</v>
      </c>
      <c r="V580" s="68">
        <v>85152695</v>
      </c>
      <c r="W580" s="67" t="s">
        <v>8504</v>
      </c>
      <c r="X580" s="70">
        <v>45707</v>
      </c>
      <c r="Y580" s="70">
        <v>45707</v>
      </c>
      <c r="Z580" s="70" t="s">
        <v>89</v>
      </c>
      <c r="AA580" s="70">
        <v>45808</v>
      </c>
      <c r="AB580" s="49">
        <f t="shared" si="40"/>
        <v>101</v>
      </c>
      <c r="AC580" s="65">
        <v>0</v>
      </c>
      <c r="AD580" s="424">
        <v>0</v>
      </c>
      <c r="AE580" s="65">
        <v>0</v>
      </c>
      <c r="AF580" s="78" t="s">
        <v>89</v>
      </c>
      <c r="AG580" s="49">
        <f t="shared" si="41"/>
        <v>0</v>
      </c>
      <c r="AH580" s="65">
        <v>0</v>
      </c>
      <c r="AI580" s="68">
        <v>0</v>
      </c>
      <c r="AJ580" s="65" t="s">
        <v>89</v>
      </c>
      <c r="AK580" s="78" t="s">
        <v>89</v>
      </c>
      <c r="AL580" s="65">
        <v>0</v>
      </c>
      <c r="AM580" s="78" t="s">
        <v>89</v>
      </c>
      <c r="AN580" s="78" t="s">
        <v>89</v>
      </c>
      <c r="AO580" s="78" t="s">
        <v>89</v>
      </c>
      <c r="AP580" s="49">
        <f t="shared" si="42"/>
        <v>0</v>
      </c>
      <c r="AQ580" s="49">
        <f>+L580+AD580-AI580</f>
        <v>10600000</v>
      </c>
      <c r="AR580" s="65" t="s">
        <v>87</v>
      </c>
      <c r="AS580" s="68">
        <v>10600000</v>
      </c>
      <c r="AT580" s="65" t="s">
        <v>90</v>
      </c>
      <c r="AU580" s="68">
        <v>0</v>
      </c>
      <c r="AV580" s="75" t="s">
        <v>89</v>
      </c>
      <c r="AW580" s="423">
        <v>10600000</v>
      </c>
      <c r="AX580" s="79">
        <f t="shared" si="43"/>
        <v>0</v>
      </c>
      <c r="AY580" s="223">
        <f t="shared" si="44"/>
        <v>1</v>
      </c>
      <c r="AZ580" s="74">
        <v>1</v>
      </c>
      <c r="BA580" s="75" t="s">
        <v>89</v>
      </c>
      <c r="BB580" s="65" t="s">
        <v>103</v>
      </c>
      <c r="BC580" s="66" t="s">
        <v>12178</v>
      </c>
      <c r="BD580" s="221" t="s">
        <v>87</v>
      </c>
      <c r="BE580" s="221" t="s">
        <v>87</v>
      </c>
    </row>
    <row r="581" spans="2:57" x14ac:dyDescent="0.25">
      <c r="B581" s="221">
        <v>2025</v>
      </c>
      <c r="C581" s="221">
        <v>891780111</v>
      </c>
      <c r="D581" s="221" t="s">
        <v>78</v>
      </c>
      <c r="E581" s="65" t="s">
        <v>12177</v>
      </c>
      <c r="F581" s="65" t="s">
        <v>12176</v>
      </c>
      <c r="G581" s="306">
        <v>0</v>
      </c>
      <c r="H581" s="65" t="s">
        <v>81</v>
      </c>
      <c r="I581" s="221" t="s">
        <v>82</v>
      </c>
      <c r="J581" s="220" t="s">
        <v>83</v>
      </c>
      <c r="K581" s="66" t="s">
        <v>12175</v>
      </c>
      <c r="L581" s="68">
        <v>14533400</v>
      </c>
      <c r="M581" s="221" t="s">
        <v>85</v>
      </c>
      <c r="N581" s="66" t="s">
        <v>10939</v>
      </c>
      <c r="O581" s="66">
        <v>85450306</v>
      </c>
      <c r="P581" s="65">
        <v>28</v>
      </c>
      <c r="Q581" s="78">
        <v>45670</v>
      </c>
      <c r="R581" s="66">
        <v>5573604000</v>
      </c>
      <c r="S581" s="78">
        <v>45707</v>
      </c>
      <c r="T581" s="68">
        <v>14533400</v>
      </c>
      <c r="U581" s="65" t="s">
        <v>87</v>
      </c>
      <c r="V581" s="68">
        <v>85460949</v>
      </c>
      <c r="W581" s="67" t="s">
        <v>10938</v>
      </c>
      <c r="X581" s="70">
        <v>45707</v>
      </c>
      <c r="Y581" s="70">
        <v>45707</v>
      </c>
      <c r="Z581" s="70" t="s">
        <v>89</v>
      </c>
      <c r="AA581" s="70">
        <v>45808</v>
      </c>
      <c r="AB581" s="49">
        <f t="shared" si="40"/>
        <v>101</v>
      </c>
      <c r="AC581" s="65">
        <v>2</v>
      </c>
      <c r="AD581" s="424">
        <v>4000000</v>
      </c>
      <c r="AE581" s="65">
        <v>1</v>
      </c>
      <c r="AF581" s="78">
        <v>45838</v>
      </c>
      <c r="AG581" s="49">
        <f t="shared" si="41"/>
        <v>30</v>
      </c>
      <c r="AH581" s="65">
        <v>0</v>
      </c>
      <c r="AI581" s="68">
        <v>0</v>
      </c>
      <c r="AJ581" s="65" t="s">
        <v>89</v>
      </c>
      <c r="AK581" s="78" t="s">
        <v>89</v>
      </c>
      <c r="AL581" s="65">
        <v>0</v>
      </c>
      <c r="AM581" s="78" t="s">
        <v>89</v>
      </c>
      <c r="AN581" s="78" t="s">
        <v>89</v>
      </c>
      <c r="AO581" s="78" t="s">
        <v>89</v>
      </c>
      <c r="AP581" s="49">
        <f t="shared" si="42"/>
        <v>0</v>
      </c>
      <c r="AQ581" s="49">
        <f>+L581+AD581-AI581</f>
        <v>18533400</v>
      </c>
      <c r="AR581" s="65" t="s">
        <v>87</v>
      </c>
      <c r="AS581" s="68">
        <v>14533400</v>
      </c>
      <c r="AT581" s="65" t="s">
        <v>90</v>
      </c>
      <c r="AU581" s="68">
        <v>0</v>
      </c>
      <c r="AV581" s="75" t="s">
        <v>89</v>
      </c>
      <c r="AW581" s="423">
        <v>18533400</v>
      </c>
      <c r="AX581" s="79">
        <f t="shared" si="43"/>
        <v>0</v>
      </c>
      <c r="AY581" s="223">
        <f t="shared" si="44"/>
        <v>1</v>
      </c>
      <c r="AZ581" s="74">
        <v>1</v>
      </c>
      <c r="BA581" s="75" t="s">
        <v>89</v>
      </c>
      <c r="BB581" s="65" t="s">
        <v>103</v>
      </c>
      <c r="BC581" s="66" t="s">
        <v>12174</v>
      </c>
      <c r="BD581" s="221" t="s">
        <v>87</v>
      </c>
      <c r="BE581" s="221" t="s">
        <v>87</v>
      </c>
    </row>
    <row r="582" spans="2:57" x14ac:dyDescent="0.25">
      <c r="B582" s="221">
        <v>2025</v>
      </c>
      <c r="C582" s="221">
        <v>891780111</v>
      </c>
      <c r="D582" s="221" t="s">
        <v>78</v>
      </c>
      <c r="E582" s="65" t="s">
        <v>12173</v>
      </c>
      <c r="F582" s="65" t="s">
        <v>12172</v>
      </c>
      <c r="G582" s="306">
        <v>0</v>
      </c>
      <c r="H582" s="65" t="s">
        <v>81</v>
      </c>
      <c r="I582" s="221" t="s">
        <v>82</v>
      </c>
      <c r="J582" s="220" t="s">
        <v>83</v>
      </c>
      <c r="K582" s="66" t="s">
        <v>11759</v>
      </c>
      <c r="L582" s="68">
        <v>13888000</v>
      </c>
      <c r="M582" s="221" t="s">
        <v>85</v>
      </c>
      <c r="N582" s="66" t="s">
        <v>9841</v>
      </c>
      <c r="O582" s="66">
        <v>1082858153</v>
      </c>
      <c r="P582" s="65">
        <v>28</v>
      </c>
      <c r="Q582" s="78">
        <v>45670</v>
      </c>
      <c r="R582" s="66">
        <v>5573604000</v>
      </c>
      <c r="S582" s="78">
        <v>45707</v>
      </c>
      <c r="T582" s="68">
        <v>13888000</v>
      </c>
      <c r="U582" s="65" t="s">
        <v>87</v>
      </c>
      <c r="V582" s="68">
        <v>85465146</v>
      </c>
      <c r="W582" s="67" t="s">
        <v>8366</v>
      </c>
      <c r="X582" s="70">
        <v>45707</v>
      </c>
      <c r="Y582" s="70">
        <v>45707</v>
      </c>
      <c r="Z582" s="70" t="s">
        <v>89</v>
      </c>
      <c r="AA582" s="70">
        <v>45808</v>
      </c>
      <c r="AB582" s="49">
        <f t="shared" si="40"/>
        <v>101</v>
      </c>
      <c r="AC582" s="65">
        <v>2</v>
      </c>
      <c r="AD582" s="424">
        <v>3472000</v>
      </c>
      <c r="AE582" s="65">
        <v>1</v>
      </c>
      <c r="AF582" s="78">
        <v>45838</v>
      </c>
      <c r="AG582" s="49">
        <f t="shared" si="41"/>
        <v>30</v>
      </c>
      <c r="AH582" s="65">
        <v>0</v>
      </c>
      <c r="AI582" s="68">
        <v>0</v>
      </c>
      <c r="AJ582" s="65" t="s">
        <v>89</v>
      </c>
      <c r="AK582" s="78" t="s">
        <v>89</v>
      </c>
      <c r="AL582" s="65">
        <v>0</v>
      </c>
      <c r="AM582" s="78" t="s">
        <v>89</v>
      </c>
      <c r="AN582" s="78" t="s">
        <v>89</v>
      </c>
      <c r="AO582" s="78" t="s">
        <v>89</v>
      </c>
      <c r="AP582" s="49">
        <f t="shared" si="42"/>
        <v>0</v>
      </c>
      <c r="AQ582" s="49">
        <f>+L582+AD582-AI582</f>
        <v>17360000</v>
      </c>
      <c r="AR582" s="65" t="s">
        <v>87</v>
      </c>
      <c r="AS582" s="68">
        <v>13888000</v>
      </c>
      <c r="AT582" s="65" t="s">
        <v>90</v>
      </c>
      <c r="AU582" s="68">
        <v>0</v>
      </c>
      <c r="AV582" s="75" t="s">
        <v>89</v>
      </c>
      <c r="AW582" s="423">
        <v>17360000</v>
      </c>
      <c r="AX582" s="79">
        <f t="shared" si="43"/>
        <v>0</v>
      </c>
      <c r="AY582" s="223">
        <f t="shared" si="44"/>
        <v>1</v>
      </c>
      <c r="AZ582" s="74">
        <v>1</v>
      </c>
      <c r="BA582" s="75" t="s">
        <v>89</v>
      </c>
      <c r="BB582" s="65" t="s">
        <v>103</v>
      </c>
      <c r="BC582" s="66" t="s">
        <v>12171</v>
      </c>
      <c r="BD582" s="221" t="s">
        <v>87</v>
      </c>
      <c r="BE582" s="221" t="s">
        <v>87</v>
      </c>
    </row>
    <row r="583" spans="2:57" x14ac:dyDescent="0.25">
      <c r="B583" s="221">
        <v>2025</v>
      </c>
      <c r="C583" s="221">
        <v>891780111</v>
      </c>
      <c r="D583" s="221" t="s">
        <v>78</v>
      </c>
      <c r="E583" s="65" t="s">
        <v>12170</v>
      </c>
      <c r="F583" s="65" t="s">
        <v>12169</v>
      </c>
      <c r="G583" s="306">
        <v>0</v>
      </c>
      <c r="H583" s="65" t="s">
        <v>81</v>
      </c>
      <c r="I583" s="221" t="s">
        <v>82</v>
      </c>
      <c r="J583" s="220" t="s">
        <v>83</v>
      </c>
      <c r="K583" s="66" t="s">
        <v>12133</v>
      </c>
      <c r="L583" s="68">
        <v>12846400</v>
      </c>
      <c r="M583" s="221" t="s">
        <v>85</v>
      </c>
      <c r="N583" s="66" t="s">
        <v>9698</v>
      </c>
      <c r="O583" s="66">
        <v>12538059</v>
      </c>
      <c r="P583" s="65">
        <v>28</v>
      </c>
      <c r="Q583" s="78">
        <v>45670</v>
      </c>
      <c r="R583" s="66">
        <v>5573604000</v>
      </c>
      <c r="S583" s="78">
        <v>45707</v>
      </c>
      <c r="T583" s="68">
        <v>12846400</v>
      </c>
      <c r="U583" s="65" t="s">
        <v>87</v>
      </c>
      <c r="V583" s="68">
        <v>36559627</v>
      </c>
      <c r="W583" s="67" t="s">
        <v>9366</v>
      </c>
      <c r="X583" s="70">
        <v>45707</v>
      </c>
      <c r="Y583" s="70">
        <v>45707</v>
      </c>
      <c r="Z583" s="70" t="s">
        <v>89</v>
      </c>
      <c r="AA583" s="70">
        <v>45808</v>
      </c>
      <c r="AB583" s="49">
        <f t="shared" si="40"/>
        <v>101</v>
      </c>
      <c r="AC583" s="65">
        <v>2</v>
      </c>
      <c r="AD583" s="424">
        <v>3472000</v>
      </c>
      <c r="AE583" s="65">
        <v>1</v>
      </c>
      <c r="AF583" s="78">
        <v>45838</v>
      </c>
      <c r="AG583" s="49">
        <f t="shared" si="41"/>
        <v>30</v>
      </c>
      <c r="AH583" s="65">
        <v>0</v>
      </c>
      <c r="AI583" s="68">
        <v>0</v>
      </c>
      <c r="AJ583" s="65" t="s">
        <v>89</v>
      </c>
      <c r="AK583" s="78" t="s">
        <v>89</v>
      </c>
      <c r="AL583" s="65">
        <v>0</v>
      </c>
      <c r="AM583" s="78" t="s">
        <v>89</v>
      </c>
      <c r="AN583" s="78" t="s">
        <v>89</v>
      </c>
      <c r="AO583" s="78" t="s">
        <v>89</v>
      </c>
      <c r="AP583" s="49">
        <f t="shared" si="42"/>
        <v>0</v>
      </c>
      <c r="AQ583" s="49">
        <f>+L583+AD583-AI583</f>
        <v>16318400</v>
      </c>
      <c r="AR583" s="65" t="s">
        <v>87</v>
      </c>
      <c r="AS583" s="68">
        <v>12846400</v>
      </c>
      <c r="AT583" s="65" t="s">
        <v>90</v>
      </c>
      <c r="AU583" s="68">
        <v>0</v>
      </c>
      <c r="AV583" s="75" t="s">
        <v>89</v>
      </c>
      <c r="AW583" s="423">
        <v>16318400</v>
      </c>
      <c r="AX583" s="79">
        <f t="shared" si="43"/>
        <v>0</v>
      </c>
      <c r="AY583" s="223">
        <f t="shared" si="44"/>
        <v>1</v>
      </c>
      <c r="AZ583" s="74">
        <v>1</v>
      </c>
      <c r="BA583" s="75" t="s">
        <v>89</v>
      </c>
      <c r="BB583" s="65" t="s">
        <v>103</v>
      </c>
      <c r="BC583" s="66" t="s">
        <v>12168</v>
      </c>
      <c r="BD583" s="221" t="s">
        <v>87</v>
      </c>
      <c r="BE583" s="221" t="s">
        <v>87</v>
      </c>
    </row>
    <row r="584" spans="2:57" x14ac:dyDescent="0.25">
      <c r="B584" s="221">
        <v>2025</v>
      </c>
      <c r="C584" s="221">
        <v>891780111</v>
      </c>
      <c r="D584" s="221" t="s">
        <v>78</v>
      </c>
      <c r="E584" s="65" t="s">
        <v>12167</v>
      </c>
      <c r="F584" s="65" t="s">
        <v>12166</v>
      </c>
      <c r="G584" s="306">
        <v>0</v>
      </c>
      <c r="H584" s="65" t="s">
        <v>81</v>
      </c>
      <c r="I584" s="221" t="s">
        <v>82</v>
      </c>
      <c r="J584" s="220" t="s">
        <v>83</v>
      </c>
      <c r="K584" s="66" t="s">
        <v>12165</v>
      </c>
      <c r="L584" s="68">
        <v>16650000</v>
      </c>
      <c r="M584" s="221" t="s">
        <v>85</v>
      </c>
      <c r="N584" s="66" t="s">
        <v>9658</v>
      </c>
      <c r="O584" s="66">
        <v>1192770332</v>
      </c>
      <c r="P584" s="65">
        <v>28</v>
      </c>
      <c r="Q584" s="78">
        <v>45670</v>
      </c>
      <c r="R584" s="66">
        <v>5573604000</v>
      </c>
      <c r="S584" s="78">
        <v>45707</v>
      </c>
      <c r="T584" s="68">
        <v>16650000</v>
      </c>
      <c r="U584" s="65" t="s">
        <v>87</v>
      </c>
      <c r="V584" s="68">
        <v>36559627</v>
      </c>
      <c r="W584" s="67" t="s">
        <v>9366</v>
      </c>
      <c r="X584" s="70">
        <v>45707</v>
      </c>
      <c r="Y584" s="70">
        <v>45707</v>
      </c>
      <c r="Z584" s="70" t="s">
        <v>89</v>
      </c>
      <c r="AA584" s="70">
        <v>45808</v>
      </c>
      <c r="AB584" s="49">
        <f t="shared" ref="AB584:AB647" si="45">+IF(Z584="1800-01-01",AA584-Y584,AA584-Z584)</f>
        <v>101</v>
      </c>
      <c r="AC584" s="65">
        <v>2</v>
      </c>
      <c r="AD584" s="424">
        <v>4500000</v>
      </c>
      <c r="AE584" s="65">
        <v>1</v>
      </c>
      <c r="AF584" s="78">
        <v>45838</v>
      </c>
      <c r="AG584" s="49">
        <f t="shared" ref="AG584:AG647" si="46">+IF(AF584="1800-01-01",0,AF584-AA584)</f>
        <v>30</v>
      </c>
      <c r="AH584" s="65">
        <v>0</v>
      </c>
      <c r="AI584" s="68">
        <v>0</v>
      </c>
      <c r="AJ584" s="65" t="s">
        <v>89</v>
      </c>
      <c r="AK584" s="78" t="s">
        <v>89</v>
      </c>
      <c r="AL584" s="65">
        <v>0</v>
      </c>
      <c r="AM584" s="78" t="s">
        <v>89</v>
      </c>
      <c r="AN584" s="78" t="s">
        <v>89</v>
      </c>
      <c r="AO584" s="78" t="s">
        <v>89</v>
      </c>
      <c r="AP584" s="49">
        <f t="shared" ref="AP584:AP647" si="47">+IF(AM584="1800-01-01",0,AN584-AM584)</f>
        <v>0</v>
      </c>
      <c r="AQ584" s="49">
        <f>+L584+AD584-AI584</f>
        <v>21150000</v>
      </c>
      <c r="AR584" s="65" t="s">
        <v>87</v>
      </c>
      <c r="AS584" s="68">
        <v>16650000</v>
      </c>
      <c r="AT584" s="65" t="s">
        <v>90</v>
      </c>
      <c r="AU584" s="68">
        <v>0</v>
      </c>
      <c r="AV584" s="75" t="s">
        <v>89</v>
      </c>
      <c r="AW584" s="423">
        <v>21150000</v>
      </c>
      <c r="AX584" s="79">
        <f t="shared" ref="AX584:AX647" si="48">AQ584-AW584</f>
        <v>0</v>
      </c>
      <c r="AY584" s="223">
        <f t="shared" ref="AY584:AY647" si="49">+IFERROR(AW584/AQ584,"_")</f>
        <v>1</v>
      </c>
      <c r="AZ584" s="74">
        <v>1</v>
      </c>
      <c r="BA584" s="75" t="s">
        <v>89</v>
      </c>
      <c r="BB584" s="65" t="s">
        <v>103</v>
      </c>
      <c r="BC584" s="66" t="s">
        <v>12164</v>
      </c>
      <c r="BD584" s="221" t="s">
        <v>87</v>
      </c>
      <c r="BE584" s="221" t="s">
        <v>87</v>
      </c>
    </row>
    <row r="585" spans="2:57" x14ac:dyDescent="0.25">
      <c r="B585" s="221">
        <v>2025</v>
      </c>
      <c r="C585" s="221">
        <v>891780111</v>
      </c>
      <c r="D585" s="221" t="s">
        <v>78</v>
      </c>
      <c r="E585" s="65" t="s">
        <v>12163</v>
      </c>
      <c r="F585" s="65" t="s">
        <v>12162</v>
      </c>
      <c r="G585" s="306">
        <v>0</v>
      </c>
      <c r="H585" s="65" t="s">
        <v>81</v>
      </c>
      <c r="I585" s="221" t="s">
        <v>82</v>
      </c>
      <c r="J585" s="220" t="s">
        <v>83</v>
      </c>
      <c r="K585" s="66" t="s">
        <v>12161</v>
      </c>
      <c r="L585" s="68">
        <v>11466800</v>
      </c>
      <c r="M585" s="221" t="s">
        <v>85</v>
      </c>
      <c r="N585" s="66" t="s">
        <v>8664</v>
      </c>
      <c r="O585" s="66">
        <v>1083045179</v>
      </c>
      <c r="P585" s="65">
        <v>28</v>
      </c>
      <c r="Q585" s="78">
        <v>45670</v>
      </c>
      <c r="R585" s="66">
        <v>5573604000</v>
      </c>
      <c r="S585" s="78">
        <v>45707</v>
      </c>
      <c r="T585" s="68">
        <v>11466800</v>
      </c>
      <c r="U585" s="65" t="s">
        <v>87</v>
      </c>
      <c r="V585" s="68">
        <v>36557666</v>
      </c>
      <c r="W585" s="67" t="s">
        <v>8339</v>
      </c>
      <c r="X585" s="70">
        <v>45707</v>
      </c>
      <c r="Y585" s="70">
        <v>45707</v>
      </c>
      <c r="Z585" s="70" t="s">
        <v>89</v>
      </c>
      <c r="AA585" s="70">
        <v>45808</v>
      </c>
      <c r="AB585" s="49">
        <f t="shared" si="45"/>
        <v>101</v>
      </c>
      <c r="AC585" s="65">
        <v>2</v>
      </c>
      <c r="AD585" s="424">
        <v>1578000</v>
      </c>
      <c r="AE585" s="65">
        <v>1</v>
      </c>
      <c r="AF585" s="78">
        <v>45823</v>
      </c>
      <c r="AG585" s="49">
        <f t="shared" si="46"/>
        <v>15</v>
      </c>
      <c r="AH585" s="65">
        <v>0</v>
      </c>
      <c r="AI585" s="68">
        <v>0</v>
      </c>
      <c r="AJ585" s="65" t="s">
        <v>89</v>
      </c>
      <c r="AK585" s="78" t="s">
        <v>89</v>
      </c>
      <c r="AL585" s="65">
        <v>0</v>
      </c>
      <c r="AM585" s="78" t="s">
        <v>89</v>
      </c>
      <c r="AN585" s="78" t="s">
        <v>89</v>
      </c>
      <c r="AO585" s="78" t="s">
        <v>89</v>
      </c>
      <c r="AP585" s="49">
        <f t="shared" si="47"/>
        <v>0</v>
      </c>
      <c r="AQ585" s="49">
        <f>+L585+AD585-AI585</f>
        <v>13044800</v>
      </c>
      <c r="AR585" s="65" t="s">
        <v>87</v>
      </c>
      <c r="AS585" s="68">
        <v>11466800</v>
      </c>
      <c r="AT585" s="65" t="s">
        <v>90</v>
      </c>
      <c r="AU585" s="68">
        <v>0</v>
      </c>
      <c r="AV585" s="75" t="s">
        <v>89</v>
      </c>
      <c r="AW585" s="423">
        <v>13044800</v>
      </c>
      <c r="AX585" s="79">
        <f t="shared" si="48"/>
        <v>0</v>
      </c>
      <c r="AY585" s="223">
        <f t="shared" si="49"/>
        <v>1</v>
      </c>
      <c r="AZ585" s="74">
        <v>1</v>
      </c>
      <c r="BA585" s="75" t="s">
        <v>89</v>
      </c>
      <c r="BB585" s="65" t="s">
        <v>103</v>
      </c>
      <c r="BC585" s="66" t="s">
        <v>12160</v>
      </c>
      <c r="BD585" s="221" t="s">
        <v>87</v>
      </c>
      <c r="BE585" s="221" t="s">
        <v>87</v>
      </c>
    </row>
    <row r="586" spans="2:57" x14ac:dyDescent="0.25">
      <c r="B586" s="221">
        <v>2025</v>
      </c>
      <c r="C586" s="221">
        <v>891780111</v>
      </c>
      <c r="D586" s="221" t="s">
        <v>78</v>
      </c>
      <c r="E586" s="65" t="s">
        <v>12159</v>
      </c>
      <c r="F586" s="65" t="s">
        <v>12158</v>
      </c>
      <c r="G586" s="306">
        <v>0</v>
      </c>
      <c r="H586" s="65" t="s">
        <v>81</v>
      </c>
      <c r="I586" s="221" t="s">
        <v>82</v>
      </c>
      <c r="J586" s="220" t="s">
        <v>83</v>
      </c>
      <c r="K586" s="66" t="s">
        <v>12133</v>
      </c>
      <c r="L586" s="68">
        <v>15540000</v>
      </c>
      <c r="M586" s="221" t="s">
        <v>85</v>
      </c>
      <c r="N586" s="66" t="s">
        <v>10489</v>
      </c>
      <c r="O586" s="66">
        <v>1083035460</v>
      </c>
      <c r="P586" s="65">
        <v>28</v>
      </c>
      <c r="Q586" s="78">
        <v>45670</v>
      </c>
      <c r="R586" s="66">
        <v>5573604000</v>
      </c>
      <c r="S586" s="78">
        <v>45707</v>
      </c>
      <c r="T586" s="68">
        <v>15540000</v>
      </c>
      <c r="U586" s="65" t="s">
        <v>87</v>
      </c>
      <c r="V586" s="68">
        <v>36559627</v>
      </c>
      <c r="W586" s="67" t="s">
        <v>9366</v>
      </c>
      <c r="X586" s="70">
        <v>45707</v>
      </c>
      <c r="Y586" s="70">
        <v>45707</v>
      </c>
      <c r="Z586" s="70" t="s">
        <v>89</v>
      </c>
      <c r="AA586" s="70">
        <v>45808</v>
      </c>
      <c r="AB586" s="49">
        <f t="shared" si="45"/>
        <v>101</v>
      </c>
      <c r="AC586" s="65">
        <v>2</v>
      </c>
      <c r="AD586" s="424">
        <v>4200000</v>
      </c>
      <c r="AE586" s="65">
        <v>1</v>
      </c>
      <c r="AF586" s="78">
        <v>45838</v>
      </c>
      <c r="AG586" s="49">
        <f t="shared" si="46"/>
        <v>30</v>
      </c>
      <c r="AH586" s="65">
        <v>0</v>
      </c>
      <c r="AI586" s="68">
        <v>0</v>
      </c>
      <c r="AJ586" s="65" t="s">
        <v>89</v>
      </c>
      <c r="AK586" s="78" t="s">
        <v>89</v>
      </c>
      <c r="AL586" s="65">
        <v>0</v>
      </c>
      <c r="AM586" s="78" t="s">
        <v>89</v>
      </c>
      <c r="AN586" s="78" t="s">
        <v>89</v>
      </c>
      <c r="AO586" s="78" t="s">
        <v>89</v>
      </c>
      <c r="AP586" s="49">
        <f t="shared" si="47"/>
        <v>0</v>
      </c>
      <c r="AQ586" s="49">
        <f>+L586+AD586-AI586</f>
        <v>19740000</v>
      </c>
      <c r="AR586" s="65" t="s">
        <v>87</v>
      </c>
      <c r="AS586" s="68">
        <v>15540000</v>
      </c>
      <c r="AT586" s="65" t="s">
        <v>90</v>
      </c>
      <c r="AU586" s="68">
        <v>0</v>
      </c>
      <c r="AV586" s="75" t="s">
        <v>89</v>
      </c>
      <c r="AW586" s="423">
        <v>19740000</v>
      </c>
      <c r="AX586" s="79">
        <f t="shared" si="48"/>
        <v>0</v>
      </c>
      <c r="AY586" s="223">
        <f t="shared" si="49"/>
        <v>1</v>
      </c>
      <c r="AZ586" s="74">
        <v>1</v>
      </c>
      <c r="BA586" s="75" t="s">
        <v>89</v>
      </c>
      <c r="BB586" s="65" t="s">
        <v>103</v>
      </c>
      <c r="BC586" s="66" t="s">
        <v>12157</v>
      </c>
      <c r="BD586" s="221" t="s">
        <v>87</v>
      </c>
      <c r="BE586" s="221" t="s">
        <v>87</v>
      </c>
    </row>
    <row r="587" spans="2:57" x14ac:dyDescent="0.25">
      <c r="B587" s="221">
        <v>2025</v>
      </c>
      <c r="C587" s="221">
        <v>891780111</v>
      </c>
      <c r="D587" s="221" t="s">
        <v>78</v>
      </c>
      <c r="E587" s="65" t="s">
        <v>12156</v>
      </c>
      <c r="F587" s="65" t="s">
        <v>12155</v>
      </c>
      <c r="G587" s="306">
        <v>0</v>
      </c>
      <c r="H587" s="65" t="s">
        <v>81</v>
      </c>
      <c r="I587" s="221" t="s">
        <v>82</v>
      </c>
      <c r="J587" s="220" t="s">
        <v>83</v>
      </c>
      <c r="K587" s="66" t="s">
        <v>12154</v>
      </c>
      <c r="L587" s="68">
        <v>7800000</v>
      </c>
      <c r="M587" s="221" t="s">
        <v>85</v>
      </c>
      <c r="N587" s="66" t="s">
        <v>12153</v>
      </c>
      <c r="O587" s="66">
        <v>19769778</v>
      </c>
      <c r="P587" s="65">
        <v>27</v>
      </c>
      <c r="Q587" s="78">
        <v>45670</v>
      </c>
      <c r="R587" s="66">
        <v>2494141000</v>
      </c>
      <c r="S587" s="78">
        <v>45708</v>
      </c>
      <c r="T587" s="68">
        <v>7800000</v>
      </c>
      <c r="U587" s="65" t="s">
        <v>87</v>
      </c>
      <c r="V587" s="68">
        <v>85459497</v>
      </c>
      <c r="W587" s="67" t="s">
        <v>540</v>
      </c>
      <c r="X587" s="70">
        <v>45708</v>
      </c>
      <c r="Y587" s="70">
        <v>45708</v>
      </c>
      <c r="Z587" s="70" t="s">
        <v>89</v>
      </c>
      <c r="AA587" s="70">
        <v>45808</v>
      </c>
      <c r="AB587" s="49">
        <f t="shared" si="45"/>
        <v>100</v>
      </c>
      <c r="AC587" s="65">
        <v>0</v>
      </c>
      <c r="AD587" s="424">
        <v>0</v>
      </c>
      <c r="AE587" s="65">
        <v>0</v>
      </c>
      <c r="AF587" s="78" t="s">
        <v>89</v>
      </c>
      <c r="AG587" s="49">
        <f t="shared" si="46"/>
        <v>0</v>
      </c>
      <c r="AH587" s="65">
        <v>1</v>
      </c>
      <c r="AI587" s="68">
        <v>4875000</v>
      </c>
      <c r="AJ587" s="70">
        <v>45741</v>
      </c>
      <c r="AK587" s="70">
        <v>45741</v>
      </c>
      <c r="AL587" s="65">
        <v>0</v>
      </c>
      <c r="AM587" s="78" t="s">
        <v>89</v>
      </c>
      <c r="AN587" s="78" t="s">
        <v>89</v>
      </c>
      <c r="AO587" s="78" t="s">
        <v>89</v>
      </c>
      <c r="AP587" s="49">
        <f t="shared" si="47"/>
        <v>0</v>
      </c>
      <c r="AQ587" s="49">
        <f>+L587+AD587-AI587</f>
        <v>2925000</v>
      </c>
      <c r="AR587" s="65" t="s">
        <v>87</v>
      </c>
      <c r="AS587" s="68">
        <v>7800000</v>
      </c>
      <c r="AT587" s="65" t="s">
        <v>90</v>
      </c>
      <c r="AU587" s="68">
        <v>0</v>
      </c>
      <c r="AV587" s="75" t="s">
        <v>89</v>
      </c>
      <c r="AW587" s="423">
        <v>2925000</v>
      </c>
      <c r="AX587" s="79">
        <f t="shared" si="48"/>
        <v>0</v>
      </c>
      <c r="AY587" s="223">
        <f t="shared" si="49"/>
        <v>1</v>
      </c>
      <c r="AZ587" s="74">
        <v>1</v>
      </c>
      <c r="BA587" s="78">
        <v>45777</v>
      </c>
      <c r="BB587" s="65" t="s">
        <v>150</v>
      </c>
      <c r="BC587" s="66" t="s">
        <v>12152</v>
      </c>
      <c r="BD587" s="221" t="s">
        <v>87</v>
      </c>
      <c r="BE587" s="221" t="s">
        <v>87</v>
      </c>
    </row>
    <row r="588" spans="2:57" x14ac:dyDescent="0.25">
      <c r="B588" s="221">
        <v>2025</v>
      </c>
      <c r="C588" s="221">
        <v>891780111</v>
      </c>
      <c r="D588" s="221" t="s">
        <v>78</v>
      </c>
      <c r="E588" s="65" t="s">
        <v>12151</v>
      </c>
      <c r="F588" s="65" t="s">
        <v>12150</v>
      </c>
      <c r="G588" s="306">
        <v>0</v>
      </c>
      <c r="H588" s="65" t="s">
        <v>81</v>
      </c>
      <c r="I588" s="221" t="s">
        <v>82</v>
      </c>
      <c r="J588" s="220" t="s">
        <v>83</v>
      </c>
      <c r="K588" s="66" t="s">
        <v>12149</v>
      </c>
      <c r="L588" s="68">
        <v>10600000</v>
      </c>
      <c r="M588" s="221" t="s">
        <v>85</v>
      </c>
      <c r="N588" s="66" t="s">
        <v>9653</v>
      </c>
      <c r="O588" s="66">
        <v>1082949505</v>
      </c>
      <c r="P588" s="65">
        <v>27</v>
      </c>
      <c r="Q588" s="78">
        <v>45670</v>
      </c>
      <c r="R588" s="66">
        <v>2494141000</v>
      </c>
      <c r="S588" s="78">
        <v>45708</v>
      </c>
      <c r="T588" s="68">
        <v>10600000</v>
      </c>
      <c r="U588" s="65" t="s">
        <v>87</v>
      </c>
      <c r="V588" s="68">
        <v>36557666</v>
      </c>
      <c r="W588" s="67" t="s">
        <v>8339</v>
      </c>
      <c r="X588" s="70">
        <v>45708</v>
      </c>
      <c r="Y588" s="70">
        <v>45708</v>
      </c>
      <c r="Z588" s="70" t="s">
        <v>89</v>
      </c>
      <c r="AA588" s="70">
        <v>45808</v>
      </c>
      <c r="AB588" s="49">
        <f t="shared" si="45"/>
        <v>100</v>
      </c>
      <c r="AC588" s="65">
        <v>0</v>
      </c>
      <c r="AD588" s="424">
        <v>0</v>
      </c>
      <c r="AE588" s="65">
        <v>0</v>
      </c>
      <c r="AF588" s="78" t="s">
        <v>89</v>
      </c>
      <c r="AG588" s="49">
        <f t="shared" si="46"/>
        <v>0</v>
      </c>
      <c r="AH588" s="65">
        <v>0</v>
      </c>
      <c r="AI588" s="68">
        <v>0</v>
      </c>
      <c r="AJ588" s="65" t="s">
        <v>89</v>
      </c>
      <c r="AK588" s="78" t="s">
        <v>89</v>
      </c>
      <c r="AL588" s="65">
        <v>0</v>
      </c>
      <c r="AM588" s="78" t="s">
        <v>89</v>
      </c>
      <c r="AN588" s="78" t="s">
        <v>89</v>
      </c>
      <c r="AO588" s="78" t="s">
        <v>89</v>
      </c>
      <c r="AP588" s="49">
        <f t="shared" si="47"/>
        <v>0</v>
      </c>
      <c r="AQ588" s="49">
        <f>+L588+AD588-AI588</f>
        <v>10600000</v>
      </c>
      <c r="AR588" s="65" t="s">
        <v>87</v>
      </c>
      <c r="AS588" s="68">
        <v>10600000</v>
      </c>
      <c r="AT588" s="65" t="s">
        <v>90</v>
      </c>
      <c r="AU588" s="68">
        <v>0</v>
      </c>
      <c r="AV588" s="75" t="s">
        <v>89</v>
      </c>
      <c r="AW588" s="423">
        <v>10600000</v>
      </c>
      <c r="AX588" s="79">
        <f t="shared" si="48"/>
        <v>0</v>
      </c>
      <c r="AY588" s="223">
        <f t="shared" si="49"/>
        <v>1</v>
      </c>
      <c r="AZ588" s="74">
        <v>1</v>
      </c>
      <c r="BA588" s="75" t="s">
        <v>89</v>
      </c>
      <c r="BB588" s="65" t="s">
        <v>103</v>
      </c>
      <c r="BC588" s="66" t="s">
        <v>12148</v>
      </c>
      <c r="BD588" s="221" t="s">
        <v>87</v>
      </c>
      <c r="BE588" s="221" t="s">
        <v>87</v>
      </c>
    </row>
    <row r="589" spans="2:57" x14ac:dyDescent="0.25">
      <c r="B589" s="221">
        <v>2025</v>
      </c>
      <c r="C589" s="221">
        <v>891780111</v>
      </c>
      <c r="D589" s="221" t="s">
        <v>78</v>
      </c>
      <c r="E589" s="65" t="s">
        <v>12147</v>
      </c>
      <c r="F589" s="65" t="s">
        <v>12146</v>
      </c>
      <c r="G589" s="306">
        <v>0</v>
      </c>
      <c r="H589" s="65" t="s">
        <v>81</v>
      </c>
      <c r="I589" s="221" t="s">
        <v>82</v>
      </c>
      <c r="J589" s="220" t="s">
        <v>83</v>
      </c>
      <c r="K589" s="66" t="s">
        <v>9906</v>
      </c>
      <c r="L589" s="68">
        <v>9000000</v>
      </c>
      <c r="M589" s="221" t="s">
        <v>85</v>
      </c>
      <c r="N589" s="66" t="s">
        <v>9905</v>
      </c>
      <c r="O589" s="66">
        <v>1080670248</v>
      </c>
      <c r="P589" s="65">
        <v>27</v>
      </c>
      <c r="Q589" s="78">
        <v>45670</v>
      </c>
      <c r="R589" s="66">
        <v>2494141000</v>
      </c>
      <c r="S589" s="78">
        <v>45708</v>
      </c>
      <c r="T589" s="68">
        <v>9000000</v>
      </c>
      <c r="U589" s="65" t="s">
        <v>87</v>
      </c>
      <c r="V589" s="68">
        <v>57444673</v>
      </c>
      <c r="W589" s="67" t="s">
        <v>8387</v>
      </c>
      <c r="X589" s="70">
        <v>45708</v>
      </c>
      <c r="Y589" s="70">
        <v>45708</v>
      </c>
      <c r="Z589" s="70" t="s">
        <v>89</v>
      </c>
      <c r="AA589" s="70">
        <v>45808</v>
      </c>
      <c r="AB589" s="49">
        <f t="shared" si="45"/>
        <v>100</v>
      </c>
      <c r="AC589" s="65">
        <v>2</v>
      </c>
      <c r="AD589" s="424">
        <v>2250000</v>
      </c>
      <c r="AE589" s="65">
        <v>1</v>
      </c>
      <c r="AF589" s="78">
        <v>45838</v>
      </c>
      <c r="AG589" s="49">
        <f t="shared" si="46"/>
        <v>30</v>
      </c>
      <c r="AH589" s="65">
        <v>0</v>
      </c>
      <c r="AI589" s="68">
        <v>0</v>
      </c>
      <c r="AJ589" s="65" t="s">
        <v>89</v>
      </c>
      <c r="AK589" s="78" t="s">
        <v>89</v>
      </c>
      <c r="AL589" s="65">
        <v>0</v>
      </c>
      <c r="AM589" s="78" t="s">
        <v>89</v>
      </c>
      <c r="AN589" s="78" t="s">
        <v>89</v>
      </c>
      <c r="AO589" s="78" t="s">
        <v>89</v>
      </c>
      <c r="AP589" s="49">
        <f t="shared" si="47"/>
        <v>0</v>
      </c>
      <c r="AQ589" s="49">
        <f>+L589+AD589-AI589</f>
        <v>11250000</v>
      </c>
      <c r="AR589" s="65" t="s">
        <v>87</v>
      </c>
      <c r="AS589" s="68">
        <v>9000000</v>
      </c>
      <c r="AT589" s="65" t="s">
        <v>90</v>
      </c>
      <c r="AU589" s="68">
        <v>0</v>
      </c>
      <c r="AV589" s="75" t="s">
        <v>89</v>
      </c>
      <c r="AW589" s="423">
        <v>11250000</v>
      </c>
      <c r="AX589" s="79">
        <f t="shared" si="48"/>
        <v>0</v>
      </c>
      <c r="AY589" s="223">
        <f t="shared" si="49"/>
        <v>1</v>
      </c>
      <c r="AZ589" s="74">
        <v>1</v>
      </c>
      <c r="BA589" s="75" t="s">
        <v>89</v>
      </c>
      <c r="BB589" s="65" t="s">
        <v>103</v>
      </c>
      <c r="BC589" s="66" t="s">
        <v>12145</v>
      </c>
      <c r="BD589" s="221" t="s">
        <v>87</v>
      </c>
      <c r="BE589" s="221" t="s">
        <v>87</v>
      </c>
    </row>
    <row r="590" spans="2:57" x14ac:dyDescent="0.25">
      <c r="B590" s="221">
        <v>2025</v>
      </c>
      <c r="C590" s="221">
        <v>891780111</v>
      </c>
      <c r="D590" s="221" t="s">
        <v>78</v>
      </c>
      <c r="E590" s="65" t="s">
        <v>12144</v>
      </c>
      <c r="F590" s="65" t="s">
        <v>12143</v>
      </c>
      <c r="G590" s="306">
        <v>0</v>
      </c>
      <c r="H590" s="65" t="s">
        <v>81</v>
      </c>
      <c r="I590" s="221" t="s">
        <v>82</v>
      </c>
      <c r="J590" s="220" t="s">
        <v>83</v>
      </c>
      <c r="K590" s="66" t="s">
        <v>12142</v>
      </c>
      <c r="L590" s="68">
        <v>9000000</v>
      </c>
      <c r="M590" s="221" t="s">
        <v>85</v>
      </c>
      <c r="N590" s="66" t="s">
        <v>12141</v>
      </c>
      <c r="O590" s="66">
        <v>7628983</v>
      </c>
      <c r="P590" s="65">
        <v>27</v>
      </c>
      <c r="Q590" s="78">
        <v>45670</v>
      </c>
      <c r="R590" s="66">
        <v>2494141000</v>
      </c>
      <c r="S590" s="78">
        <v>45708</v>
      </c>
      <c r="T590" s="68">
        <v>9000000</v>
      </c>
      <c r="U590" s="65" t="s">
        <v>87</v>
      </c>
      <c r="V590" s="68">
        <v>12536172</v>
      </c>
      <c r="W590" s="67" t="s">
        <v>8441</v>
      </c>
      <c r="X590" s="70">
        <v>45708</v>
      </c>
      <c r="Y590" s="70">
        <v>45708</v>
      </c>
      <c r="Z590" s="70" t="s">
        <v>89</v>
      </c>
      <c r="AA590" s="70">
        <v>45808</v>
      </c>
      <c r="AB590" s="49">
        <f t="shared" si="45"/>
        <v>100</v>
      </c>
      <c r="AC590" s="65">
        <v>0</v>
      </c>
      <c r="AD590" s="424">
        <v>0</v>
      </c>
      <c r="AE590" s="65">
        <v>0</v>
      </c>
      <c r="AF590" s="78" t="s">
        <v>89</v>
      </c>
      <c r="AG590" s="49">
        <f t="shared" si="46"/>
        <v>0</v>
      </c>
      <c r="AH590" s="65">
        <v>0</v>
      </c>
      <c r="AI590" s="68">
        <v>0</v>
      </c>
      <c r="AJ590" s="65" t="s">
        <v>89</v>
      </c>
      <c r="AK590" s="78" t="s">
        <v>89</v>
      </c>
      <c r="AL590" s="65">
        <v>1</v>
      </c>
      <c r="AM590" s="78">
        <v>45785</v>
      </c>
      <c r="AN590" s="78" t="s">
        <v>89</v>
      </c>
      <c r="AO590" s="78" t="s">
        <v>89</v>
      </c>
      <c r="AP590" s="49" t="e">
        <f t="shared" si="47"/>
        <v>#VALUE!</v>
      </c>
      <c r="AQ590" s="49">
        <f>+L590+AD590-AI590</f>
        <v>9000000</v>
      </c>
      <c r="AR590" s="65" t="s">
        <v>87</v>
      </c>
      <c r="AS590" s="68">
        <v>9000000</v>
      </c>
      <c r="AT590" s="65" t="s">
        <v>90</v>
      </c>
      <c r="AU590" s="68">
        <v>0</v>
      </c>
      <c r="AV590" s="75" t="s">
        <v>89</v>
      </c>
      <c r="AW590" s="423">
        <v>4500000</v>
      </c>
      <c r="AX590" s="79">
        <f t="shared" si="48"/>
        <v>4500000</v>
      </c>
      <c r="AY590" s="223">
        <f t="shared" si="49"/>
        <v>0.5</v>
      </c>
      <c r="AZ590" s="74">
        <v>0.5</v>
      </c>
      <c r="BA590" s="75" t="s">
        <v>89</v>
      </c>
      <c r="BB590" s="65" t="s">
        <v>108</v>
      </c>
      <c r="BC590" s="66" t="s">
        <v>12140</v>
      </c>
      <c r="BD590" s="221" t="s">
        <v>87</v>
      </c>
      <c r="BE590" s="221" t="s">
        <v>87</v>
      </c>
    </row>
    <row r="591" spans="2:57" x14ac:dyDescent="0.25">
      <c r="B591" s="221">
        <v>2025</v>
      </c>
      <c r="C591" s="221">
        <v>891780111</v>
      </c>
      <c r="D591" s="221" t="s">
        <v>78</v>
      </c>
      <c r="E591" s="65" t="s">
        <v>12139</v>
      </c>
      <c r="F591" s="65" t="s">
        <v>12138</v>
      </c>
      <c r="G591" s="306">
        <v>0</v>
      </c>
      <c r="H591" s="65" t="s">
        <v>81</v>
      </c>
      <c r="I591" s="221" t="s">
        <v>82</v>
      </c>
      <c r="J591" s="220" t="s">
        <v>83</v>
      </c>
      <c r="K591" s="66" t="s">
        <v>12137</v>
      </c>
      <c r="L591" s="68">
        <v>11466800</v>
      </c>
      <c r="M591" s="221" t="s">
        <v>85</v>
      </c>
      <c r="N591" s="66" t="s">
        <v>9550</v>
      </c>
      <c r="O591" s="66">
        <v>1083035620</v>
      </c>
      <c r="P591" s="65">
        <v>28</v>
      </c>
      <c r="Q591" s="78">
        <v>45670</v>
      </c>
      <c r="R591" s="66">
        <v>5573604000</v>
      </c>
      <c r="S591" s="78">
        <v>45708</v>
      </c>
      <c r="T591" s="68">
        <v>11466800</v>
      </c>
      <c r="U591" s="65" t="s">
        <v>87</v>
      </c>
      <c r="V591" s="68">
        <v>84452087</v>
      </c>
      <c r="W591" s="67" t="s">
        <v>9549</v>
      </c>
      <c r="X591" s="70">
        <v>45708</v>
      </c>
      <c r="Y591" s="70">
        <v>45708</v>
      </c>
      <c r="Z591" s="70" t="s">
        <v>89</v>
      </c>
      <c r="AA591" s="70">
        <v>45808</v>
      </c>
      <c r="AB591" s="49">
        <f t="shared" si="45"/>
        <v>100</v>
      </c>
      <c r="AC591" s="65">
        <v>2</v>
      </c>
      <c r="AD591" s="424">
        <v>3156000</v>
      </c>
      <c r="AE591" s="65">
        <v>1</v>
      </c>
      <c r="AF591" s="78">
        <v>45838</v>
      </c>
      <c r="AG591" s="49">
        <f t="shared" si="46"/>
        <v>30</v>
      </c>
      <c r="AH591" s="65">
        <v>0</v>
      </c>
      <c r="AI591" s="68">
        <v>0</v>
      </c>
      <c r="AJ591" s="65" t="s">
        <v>89</v>
      </c>
      <c r="AK591" s="78" t="s">
        <v>89</v>
      </c>
      <c r="AL591" s="65">
        <v>0</v>
      </c>
      <c r="AM591" s="78" t="s">
        <v>89</v>
      </c>
      <c r="AN591" s="78" t="s">
        <v>89</v>
      </c>
      <c r="AO591" s="78" t="s">
        <v>89</v>
      </c>
      <c r="AP591" s="49">
        <f t="shared" si="47"/>
        <v>0</v>
      </c>
      <c r="AQ591" s="49">
        <f>+L591+AD591-AI591</f>
        <v>14622800</v>
      </c>
      <c r="AR591" s="65" t="s">
        <v>87</v>
      </c>
      <c r="AS591" s="68">
        <v>11466800</v>
      </c>
      <c r="AT591" s="65" t="s">
        <v>90</v>
      </c>
      <c r="AU591" s="68">
        <v>0</v>
      </c>
      <c r="AV591" s="75" t="s">
        <v>89</v>
      </c>
      <c r="AW591" s="423">
        <v>14622800</v>
      </c>
      <c r="AX591" s="79">
        <f t="shared" si="48"/>
        <v>0</v>
      </c>
      <c r="AY591" s="223">
        <f t="shared" si="49"/>
        <v>1</v>
      </c>
      <c r="AZ591" s="74">
        <v>1</v>
      </c>
      <c r="BA591" s="75" t="s">
        <v>89</v>
      </c>
      <c r="BB591" s="65" t="s">
        <v>103</v>
      </c>
      <c r="BC591" s="66" t="s">
        <v>12136</v>
      </c>
      <c r="BD591" s="221" t="s">
        <v>87</v>
      </c>
      <c r="BE591" s="221" t="s">
        <v>87</v>
      </c>
    </row>
    <row r="592" spans="2:57" x14ac:dyDescent="0.25">
      <c r="B592" s="221">
        <v>2025</v>
      </c>
      <c r="C592" s="221">
        <v>891780111</v>
      </c>
      <c r="D592" s="221" t="s">
        <v>78</v>
      </c>
      <c r="E592" s="65" t="s">
        <v>12135</v>
      </c>
      <c r="F592" s="65" t="s">
        <v>12134</v>
      </c>
      <c r="G592" s="306">
        <v>0</v>
      </c>
      <c r="H592" s="65" t="s">
        <v>81</v>
      </c>
      <c r="I592" s="221" t="s">
        <v>82</v>
      </c>
      <c r="J592" s="220" t="s">
        <v>83</v>
      </c>
      <c r="K592" s="66" t="s">
        <v>12133</v>
      </c>
      <c r="L592" s="68">
        <v>10940800</v>
      </c>
      <c r="M592" s="221" t="s">
        <v>85</v>
      </c>
      <c r="N592" s="66" t="s">
        <v>9430</v>
      </c>
      <c r="O592" s="66">
        <v>1083016500</v>
      </c>
      <c r="P592" s="65">
        <v>28</v>
      </c>
      <c r="Q592" s="78">
        <v>45670</v>
      </c>
      <c r="R592" s="66">
        <v>5573604000</v>
      </c>
      <c r="S592" s="78">
        <v>45708</v>
      </c>
      <c r="T592" s="68">
        <v>10940800</v>
      </c>
      <c r="U592" s="65" t="s">
        <v>87</v>
      </c>
      <c r="V592" s="68">
        <v>36559627</v>
      </c>
      <c r="W592" s="67" t="s">
        <v>9366</v>
      </c>
      <c r="X592" s="70">
        <v>45708</v>
      </c>
      <c r="Y592" s="70">
        <v>45708</v>
      </c>
      <c r="Z592" s="70" t="s">
        <v>89</v>
      </c>
      <c r="AA592" s="70">
        <v>45808</v>
      </c>
      <c r="AB592" s="49">
        <f t="shared" si="45"/>
        <v>100</v>
      </c>
      <c r="AC592" s="65">
        <v>2</v>
      </c>
      <c r="AD592" s="424">
        <v>3156000</v>
      </c>
      <c r="AE592" s="65">
        <v>1</v>
      </c>
      <c r="AF592" s="78">
        <v>45838</v>
      </c>
      <c r="AG592" s="49">
        <f t="shared" si="46"/>
        <v>30</v>
      </c>
      <c r="AH592" s="65">
        <v>0</v>
      </c>
      <c r="AI592" s="68">
        <v>0</v>
      </c>
      <c r="AJ592" s="65" t="s">
        <v>89</v>
      </c>
      <c r="AK592" s="78" t="s">
        <v>89</v>
      </c>
      <c r="AL592" s="65">
        <v>0</v>
      </c>
      <c r="AM592" s="78" t="s">
        <v>89</v>
      </c>
      <c r="AN592" s="78" t="s">
        <v>89</v>
      </c>
      <c r="AO592" s="78" t="s">
        <v>89</v>
      </c>
      <c r="AP592" s="49">
        <f t="shared" si="47"/>
        <v>0</v>
      </c>
      <c r="AQ592" s="49">
        <f>+L592+AD592-AI592</f>
        <v>14096800</v>
      </c>
      <c r="AR592" s="65" t="s">
        <v>87</v>
      </c>
      <c r="AS592" s="68">
        <v>10940800</v>
      </c>
      <c r="AT592" s="65" t="s">
        <v>90</v>
      </c>
      <c r="AU592" s="68">
        <v>0</v>
      </c>
      <c r="AV592" s="75" t="s">
        <v>89</v>
      </c>
      <c r="AW592" s="423">
        <v>14096800</v>
      </c>
      <c r="AX592" s="79">
        <f t="shared" si="48"/>
        <v>0</v>
      </c>
      <c r="AY592" s="223">
        <f t="shared" si="49"/>
        <v>1</v>
      </c>
      <c r="AZ592" s="74">
        <v>1</v>
      </c>
      <c r="BA592" s="75" t="s">
        <v>89</v>
      </c>
      <c r="BB592" s="65" t="s">
        <v>103</v>
      </c>
      <c r="BC592" s="66" t="s">
        <v>12132</v>
      </c>
      <c r="BD592" s="221" t="s">
        <v>87</v>
      </c>
      <c r="BE592" s="221" t="s">
        <v>87</v>
      </c>
    </row>
    <row r="593" spans="2:57" x14ac:dyDescent="0.25">
      <c r="B593" s="221">
        <v>2025</v>
      </c>
      <c r="C593" s="221">
        <v>891780111</v>
      </c>
      <c r="D593" s="221" t="s">
        <v>78</v>
      </c>
      <c r="E593" s="65" t="s">
        <v>12131</v>
      </c>
      <c r="F593" s="65" t="s">
        <v>12130</v>
      </c>
      <c r="G593" s="306">
        <v>0</v>
      </c>
      <c r="H593" s="65" t="s">
        <v>81</v>
      </c>
      <c r="I593" s="221" t="s">
        <v>82</v>
      </c>
      <c r="J593" s="220" t="s">
        <v>83</v>
      </c>
      <c r="K593" s="66" t="s">
        <v>12129</v>
      </c>
      <c r="L593" s="68">
        <v>10600000</v>
      </c>
      <c r="M593" s="221" t="s">
        <v>85</v>
      </c>
      <c r="N593" s="66" t="s">
        <v>9739</v>
      </c>
      <c r="O593" s="66">
        <v>57443455</v>
      </c>
      <c r="P593" s="65">
        <v>28</v>
      </c>
      <c r="Q593" s="78">
        <v>45670</v>
      </c>
      <c r="R593" s="66">
        <v>5573604000</v>
      </c>
      <c r="S593" s="78">
        <v>45708</v>
      </c>
      <c r="T593" s="68">
        <v>10600000</v>
      </c>
      <c r="U593" s="65" t="s">
        <v>87</v>
      </c>
      <c r="V593" s="68">
        <v>36557666</v>
      </c>
      <c r="W593" s="67" t="s">
        <v>8339</v>
      </c>
      <c r="X593" s="70">
        <v>45708</v>
      </c>
      <c r="Y593" s="70">
        <v>45708</v>
      </c>
      <c r="Z593" s="70" t="s">
        <v>89</v>
      </c>
      <c r="AA593" s="70">
        <v>45808</v>
      </c>
      <c r="AB593" s="49">
        <f t="shared" si="45"/>
        <v>100</v>
      </c>
      <c r="AC593" s="65">
        <v>0</v>
      </c>
      <c r="AD593" s="424">
        <v>0</v>
      </c>
      <c r="AE593" s="65">
        <v>0</v>
      </c>
      <c r="AF593" s="78" t="s">
        <v>89</v>
      </c>
      <c r="AG593" s="49">
        <f t="shared" si="46"/>
        <v>0</v>
      </c>
      <c r="AH593" s="65">
        <v>0</v>
      </c>
      <c r="AI593" s="68">
        <v>0</v>
      </c>
      <c r="AJ593" s="65" t="s">
        <v>89</v>
      </c>
      <c r="AK593" s="78" t="s">
        <v>89</v>
      </c>
      <c r="AL593" s="65">
        <v>0</v>
      </c>
      <c r="AM593" s="78" t="s">
        <v>89</v>
      </c>
      <c r="AN593" s="78" t="s">
        <v>89</v>
      </c>
      <c r="AO593" s="78" t="s">
        <v>89</v>
      </c>
      <c r="AP593" s="49">
        <f t="shared" si="47"/>
        <v>0</v>
      </c>
      <c r="AQ593" s="49">
        <f>+L593+AD593-AI593</f>
        <v>10600000</v>
      </c>
      <c r="AR593" s="65" t="s">
        <v>87</v>
      </c>
      <c r="AS593" s="68">
        <v>10600000</v>
      </c>
      <c r="AT593" s="65" t="s">
        <v>90</v>
      </c>
      <c r="AU593" s="68">
        <v>0</v>
      </c>
      <c r="AV593" s="75" t="s">
        <v>89</v>
      </c>
      <c r="AW593" s="423">
        <v>10600000</v>
      </c>
      <c r="AX593" s="79">
        <f t="shared" si="48"/>
        <v>0</v>
      </c>
      <c r="AY593" s="223">
        <f t="shared" si="49"/>
        <v>1</v>
      </c>
      <c r="AZ593" s="74">
        <v>1</v>
      </c>
      <c r="BA593" s="75" t="s">
        <v>89</v>
      </c>
      <c r="BB593" s="65" t="s">
        <v>103</v>
      </c>
      <c r="BC593" s="66" t="s">
        <v>12128</v>
      </c>
      <c r="BD593" s="221" t="s">
        <v>87</v>
      </c>
      <c r="BE593" s="221" t="s">
        <v>87</v>
      </c>
    </row>
    <row r="594" spans="2:57" x14ac:dyDescent="0.25">
      <c r="B594" s="221">
        <v>2025</v>
      </c>
      <c r="C594" s="221">
        <v>891780111</v>
      </c>
      <c r="D594" s="221" t="s">
        <v>78</v>
      </c>
      <c r="E594" s="65" t="s">
        <v>12127</v>
      </c>
      <c r="F594" s="65" t="s">
        <v>12126</v>
      </c>
      <c r="G594" s="306">
        <v>0</v>
      </c>
      <c r="H594" s="65" t="s">
        <v>81</v>
      </c>
      <c r="I594" s="221" t="s">
        <v>82</v>
      </c>
      <c r="J594" s="220" t="s">
        <v>83</v>
      </c>
      <c r="K594" s="66" t="s">
        <v>12125</v>
      </c>
      <c r="L594" s="68">
        <v>10416000</v>
      </c>
      <c r="M594" s="221" t="s">
        <v>85</v>
      </c>
      <c r="N594" s="66" t="s">
        <v>9421</v>
      </c>
      <c r="O594" s="66">
        <v>36556729</v>
      </c>
      <c r="P594" s="65">
        <v>28</v>
      </c>
      <c r="Q594" s="78">
        <v>45670</v>
      </c>
      <c r="R594" s="66">
        <v>5573604000</v>
      </c>
      <c r="S594" s="78">
        <v>45708</v>
      </c>
      <c r="T594" s="68">
        <v>10416000</v>
      </c>
      <c r="U594" s="65" t="s">
        <v>87</v>
      </c>
      <c r="V594" s="68">
        <v>36559627</v>
      </c>
      <c r="W594" s="67" t="s">
        <v>9366</v>
      </c>
      <c r="X594" s="70">
        <v>45708</v>
      </c>
      <c r="Y594" s="70">
        <v>45708</v>
      </c>
      <c r="Z594" s="70" t="s">
        <v>89</v>
      </c>
      <c r="AA594" s="70">
        <v>45808</v>
      </c>
      <c r="AB594" s="49">
        <f t="shared" si="45"/>
        <v>100</v>
      </c>
      <c r="AC594" s="65">
        <v>2</v>
      </c>
      <c r="AD594" s="424">
        <v>3472000</v>
      </c>
      <c r="AE594" s="65">
        <v>1</v>
      </c>
      <c r="AF594" s="78">
        <v>45838</v>
      </c>
      <c r="AG594" s="49">
        <f t="shared" si="46"/>
        <v>30</v>
      </c>
      <c r="AH594" s="65">
        <v>0</v>
      </c>
      <c r="AI594" s="68">
        <v>0</v>
      </c>
      <c r="AJ594" s="65" t="s">
        <v>89</v>
      </c>
      <c r="AK594" s="78" t="s">
        <v>89</v>
      </c>
      <c r="AL594" s="65">
        <v>0</v>
      </c>
      <c r="AM594" s="78" t="s">
        <v>89</v>
      </c>
      <c r="AN594" s="78" t="s">
        <v>89</v>
      </c>
      <c r="AO594" s="78" t="s">
        <v>89</v>
      </c>
      <c r="AP594" s="49">
        <f t="shared" si="47"/>
        <v>0</v>
      </c>
      <c r="AQ594" s="49">
        <f>+L594+AD594-AI594</f>
        <v>13888000</v>
      </c>
      <c r="AR594" s="65" t="s">
        <v>87</v>
      </c>
      <c r="AS594" s="68">
        <v>10416000</v>
      </c>
      <c r="AT594" s="65" t="s">
        <v>90</v>
      </c>
      <c r="AU594" s="68">
        <v>0</v>
      </c>
      <c r="AV594" s="75" t="s">
        <v>89</v>
      </c>
      <c r="AW594" s="423">
        <v>13888000</v>
      </c>
      <c r="AX594" s="79">
        <f t="shared" si="48"/>
        <v>0</v>
      </c>
      <c r="AY594" s="223">
        <f t="shared" si="49"/>
        <v>1</v>
      </c>
      <c r="AZ594" s="74">
        <v>1</v>
      </c>
      <c r="BA594" s="75" t="s">
        <v>89</v>
      </c>
      <c r="BB594" s="65" t="s">
        <v>103</v>
      </c>
      <c r="BC594" s="66" t="s">
        <v>12124</v>
      </c>
      <c r="BD594" s="221" t="s">
        <v>87</v>
      </c>
      <c r="BE594" s="221" t="s">
        <v>87</v>
      </c>
    </row>
    <row r="595" spans="2:57" x14ac:dyDescent="0.25">
      <c r="B595" s="221">
        <v>2025</v>
      </c>
      <c r="C595" s="221">
        <v>891780111</v>
      </c>
      <c r="D595" s="221" t="s">
        <v>78</v>
      </c>
      <c r="E595" s="65" t="s">
        <v>12123</v>
      </c>
      <c r="F595" s="65" t="s">
        <v>12122</v>
      </c>
      <c r="G595" s="306">
        <v>0</v>
      </c>
      <c r="H595" s="65" t="s">
        <v>81</v>
      </c>
      <c r="I595" s="221" t="s">
        <v>82</v>
      </c>
      <c r="J595" s="220" t="s">
        <v>83</v>
      </c>
      <c r="K595" s="66" t="s">
        <v>12121</v>
      </c>
      <c r="L595" s="68">
        <v>10835600</v>
      </c>
      <c r="M595" s="221" t="s">
        <v>85</v>
      </c>
      <c r="N595" s="66" t="s">
        <v>10523</v>
      </c>
      <c r="O595" s="66">
        <v>1082999140</v>
      </c>
      <c r="P595" s="65">
        <v>28</v>
      </c>
      <c r="Q595" s="78">
        <v>45670</v>
      </c>
      <c r="R595" s="66">
        <v>5573604000</v>
      </c>
      <c r="S595" s="78">
        <v>45708</v>
      </c>
      <c r="T595" s="68">
        <v>10835600</v>
      </c>
      <c r="U595" s="65" t="s">
        <v>87</v>
      </c>
      <c r="V595" s="68">
        <v>15443332</v>
      </c>
      <c r="W595" s="67" t="s">
        <v>10231</v>
      </c>
      <c r="X595" s="70">
        <v>45708</v>
      </c>
      <c r="Y595" s="70">
        <v>45708</v>
      </c>
      <c r="Z595" s="70" t="s">
        <v>89</v>
      </c>
      <c r="AA595" s="70">
        <v>45808</v>
      </c>
      <c r="AB595" s="49">
        <f t="shared" si="45"/>
        <v>100</v>
      </c>
      <c r="AC595" s="65">
        <v>2</v>
      </c>
      <c r="AD595" s="424">
        <v>3156000</v>
      </c>
      <c r="AE595" s="65">
        <v>1</v>
      </c>
      <c r="AF595" s="78">
        <v>45838</v>
      </c>
      <c r="AG595" s="49">
        <f t="shared" si="46"/>
        <v>30</v>
      </c>
      <c r="AH595" s="65">
        <v>0</v>
      </c>
      <c r="AI595" s="68">
        <v>0</v>
      </c>
      <c r="AJ595" s="65" t="s">
        <v>89</v>
      </c>
      <c r="AK595" s="78" t="s">
        <v>89</v>
      </c>
      <c r="AL595" s="65">
        <v>0</v>
      </c>
      <c r="AM595" s="78" t="s">
        <v>89</v>
      </c>
      <c r="AN595" s="78" t="s">
        <v>89</v>
      </c>
      <c r="AO595" s="78" t="s">
        <v>89</v>
      </c>
      <c r="AP595" s="49">
        <f t="shared" si="47"/>
        <v>0</v>
      </c>
      <c r="AQ595" s="49">
        <f>+L595+AD595-AI595</f>
        <v>13991600</v>
      </c>
      <c r="AR595" s="65" t="s">
        <v>87</v>
      </c>
      <c r="AS595" s="68">
        <v>10835600</v>
      </c>
      <c r="AT595" s="65" t="s">
        <v>90</v>
      </c>
      <c r="AU595" s="68">
        <v>0</v>
      </c>
      <c r="AV595" s="75" t="s">
        <v>89</v>
      </c>
      <c r="AW595" s="423">
        <v>13991600</v>
      </c>
      <c r="AX595" s="79">
        <f t="shared" si="48"/>
        <v>0</v>
      </c>
      <c r="AY595" s="223">
        <f t="shared" si="49"/>
        <v>1</v>
      </c>
      <c r="AZ595" s="74">
        <v>1</v>
      </c>
      <c r="BA595" s="75" t="s">
        <v>89</v>
      </c>
      <c r="BB595" s="65" t="s">
        <v>103</v>
      </c>
      <c r="BC595" s="66" t="s">
        <v>12120</v>
      </c>
      <c r="BD595" s="221" t="s">
        <v>87</v>
      </c>
      <c r="BE595" s="221" t="s">
        <v>87</v>
      </c>
    </row>
    <row r="596" spans="2:57" x14ac:dyDescent="0.25">
      <c r="B596" s="221">
        <v>2025</v>
      </c>
      <c r="C596" s="221">
        <v>891780111</v>
      </c>
      <c r="D596" s="221" t="s">
        <v>78</v>
      </c>
      <c r="E596" s="65" t="s">
        <v>12119</v>
      </c>
      <c r="F596" s="65" t="s">
        <v>12118</v>
      </c>
      <c r="G596" s="306">
        <v>0</v>
      </c>
      <c r="H596" s="65" t="s">
        <v>81</v>
      </c>
      <c r="I596" s="221" t="s">
        <v>82</v>
      </c>
      <c r="J596" s="220" t="s">
        <v>83</v>
      </c>
      <c r="K596" s="66" t="s">
        <v>12117</v>
      </c>
      <c r="L596" s="68">
        <v>9000000</v>
      </c>
      <c r="M596" s="221" t="s">
        <v>85</v>
      </c>
      <c r="N596" s="66" t="s">
        <v>10038</v>
      </c>
      <c r="O596" s="66">
        <v>1082903162</v>
      </c>
      <c r="P596" s="65">
        <v>27</v>
      </c>
      <c r="Q596" s="78">
        <v>45670</v>
      </c>
      <c r="R596" s="66">
        <v>2494141000</v>
      </c>
      <c r="S596" s="78">
        <v>45709</v>
      </c>
      <c r="T596" s="68">
        <v>9000000</v>
      </c>
      <c r="U596" s="65" t="s">
        <v>87</v>
      </c>
      <c r="V596" s="68">
        <v>85467461</v>
      </c>
      <c r="W596" s="67" t="s">
        <v>9510</v>
      </c>
      <c r="X596" s="70">
        <v>45709</v>
      </c>
      <c r="Y596" s="70">
        <v>45709</v>
      </c>
      <c r="Z596" s="70" t="s">
        <v>89</v>
      </c>
      <c r="AA596" s="70">
        <v>45808</v>
      </c>
      <c r="AB596" s="49">
        <f t="shared" si="45"/>
        <v>99</v>
      </c>
      <c r="AC596" s="65">
        <v>2</v>
      </c>
      <c r="AD596" s="424">
        <v>2250000</v>
      </c>
      <c r="AE596" s="65">
        <v>1</v>
      </c>
      <c r="AF596" s="78">
        <v>45838</v>
      </c>
      <c r="AG596" s="49">
        <f t="shared" si="46"/>
        <v>30</v>
      </c>
      <c r="AH596" s="65">
        <v>0</v>
      </c>
      <c r="AI596" s="68">
        <v>0</v>
      </c>
      <c r="AJ596" s="65" t="s">
        <v>89</v>
      </c>
      <c r="AK596" s="78" t="s">
        <v>89</v>
      </c>
      <c r="AL596" s="65">
        <v>0</v>
      </c>
      <c r="AM596" s="78" t="s">
        <v>89</v>
      </c>
      <c r="AN596" s="78" t="s">
        <v>89</v>
      </c>
      <c r="AO596" s="78" t="s">
        <v>89</v>
      </c>
      <c r="AP596" s="49">
        <f t="shared" si="47"/>
        <v>0</v>
      </c>
      <c r="AQ596" s="49">
        <f>+L596+AD596-AI596</f>
        <v>11250000</v>
      </c>
      <c r="AR596" s="65" t="s">
        <v>87</v>
      </c>
      <c r="AS596" s="68">
        <v>9000000</v>
      </c>
      <c r="AT596" s="65" t="s">
        <v>90</v>
      </c>
      <c r="AU596" s="68">
        <v>0</v>
      </c>
      <c r="AV596" s="75" t="s">
        <v>89</v>
      </c>
      <c r="AW596" s="423">
        <v>11250000</v>
      </c>
      <c r="AX596" s="79">
        <f t="shared" si="48"/>
        <v>0</v>
      </c>
      <c r="AY596" s="223">
        <f t="shared" si="49"/>
        <v>1</v>
      </c>
      <c r="AZ596" s="74">
        <v>1</v>
      </c>
      <c r="BA596" s="75" t="s">
        <v>89</v>
      </c>
      <c r="BB596" s="65" t="s">
        <v>103</v>
      </c>
      <c r="BC596" s="66" t="s">
        <v>12116</v>
      </c>
      <c r="BD596" s="221" t="s">
        <v>87</v>
      </c>
      <c r="BE596" s="221" t="s">
        <v>87</v>
      </c>
    </row>
    <row r="597" spans="2:57" x14ac:dyDescent="0.25">
      <c r="B597" s="221">
        <v>2025</v>
      </c>
      <c r="C597" s="221">
        <v>891780111</v>
      </c>
      <c r="D597" s="221" t="s">
        <v>78</v>
      </c>
      <c r="E597" s="65" t="s">
        <v>12115</v>
      </c>
      <c r="F597" s="65" t="s">
        <v>12114</v>
      </c>
      <c r="G597" s="306">
        <v>0</v>
      </c>
      <c r="H597" s="65" t="s">
        <v>81</v>
      </c>
      <c r="I597" s="221" t="s">
        <v>82</v>
      </c>
      <c r="J597" s="220" t="s">
        <v>83</v>
      </c>
      <c r="K597" s="66" t="s">
        <v>12113</v>
      </c>
      <c r="L597" s="68">
        <v>9010000</v>
      </c>
      <c r="M597" s="221" t="s">
        <v>85</v>
      </c>
      <c r="N597" s="66" t="s">
        <v>10509</v>
      </c>
      <c r="O597" s="66">
        <v>1082858858</v>
      </c>
      <c r="P597" s="65">
        <v>27</v>
      </c>
      <c r="Q597" s="78">
        <v>45670</v>
      </c>
      <c r="R597" s="66">
        <v>2494141000</v>
      </c>
      <c r="S597" s="78">
        <v>45709</v>
      </c>
      <c r="T597" s="68">
        <v>9010000</v>
      </c>
      <c r="U597" s="65" t="s">
        <v>87</v>
      </c>
      <c r="V597" s="68">
        <v>85459497</v>
      </c>
      <c r="W597" s="67" t="s">
        <v>540</v>
      </c>
      <c r="X597" s="70">
        <v>45709</v>
      </c>
      <c r="Y597" s="70">
        <v>45709</v>
      </c>
      <c r="Z597" s="70" t="s">
        <v>89</v>
      </c>
      <c r="AA597" s="70">
        <v>45808</v>
      </c>
      <c r="AB597" s="49">
        <f t="shared" si="45"/>
        <v>99</v>
      </c>
      <c r="AC597" s="65">
        <v>2</v>
      </c>
      <c r="AD597" s="424">
        <v>2650000</v>
      </c>
      <c r="AE597" s="65">
        <v>1</v>
      </c>
      <c r="AF597" s="78">
        <v>45838</v>
      </c>
      <c r="AG597" s="49">
        <f t="shared" si="46"/>
        <v>30</v>
      </c>
      <c r="AH597" s="65">
        <v>0</v>
      </c>
      <c r="AI597" s="68">
        <v>0</v>
      </c>
      <c r="AJ597" s="65" t="s">
        <v>89</v>
      </c>
      <c r="AK597" s="78" t="s">
        <v>89</v>
      </c>
      <c r="AL597" s="65">
        <v>0</v>
      </c>
      <c r="AM597" s="78" t="s">
        <v>89</v>
      </c>
      <c r="AN597" s="78" t="s">
        <v>89</v>
      </c>
      <c r="AO597" s="78" t="s">
        <v>89</v>
      </c>
      <c r="AP597" s="49">
        <f t="shared" si="47"/>
        <v>0</v>
      </c>
      <c r="AQ597" s="49">
        <f>+L597+AD597-AI597</f>
        <v>11660000</v>
      </c>
      <c r="AR597" s="65" t="s">
        <v>87</v>
      </c>
      <c r="AS597" s="68">
        <v>9010000</v>
      </c>
      <c r="AT597" s="65" t="s">
        <v>90</v>
      </c>
      <c r="AU597" s="68">
        <v>0</v>
      </c>
      <c r="AV597" s="75" t="s">
        <v>89</v>
      </c>
      <c r="AW597" s="423">
        <v>11660000</v>
      </c>
      <c r="AX597" s="79">
        <f t="shared" si="48"/>
        <v>0</v>
      </c>
      <c r="AY597" s="223">
        <f t="shared" si="49"/>
        <v>1</v>
      </c>
      <c r="AZ597" s="74">
        <v>1</v>
      </c>
      <c r="BA597" s="75" t="s">
        <v>89</v>
      </c>
      <c r="BB597" s="65" t="s">
        <v>103</v>
      </c>
      <c r="BC597" s="66" t="s">
        <v>12112</v>
      </c>
      <c r="BD597" s="221" t="s">
        <v>87</v>
      </c>
      <c r="BE597" s="221" t="s">
        <v>87</v>
      </c>
    </row>
    <row r="598" spans="2:57" x14ac:dyDescent="0.25">
      <c r="B598" s="221">
        <v>2025</v>
      </c>
      <c r="C598" s="221">
        <v>891780111</v>
      </c>
      <c r="D598" s="221" t="s">
        <v>78</v>
      </c>
      <c r="E598" s="65" t="s">
        <v>12111</v>
      </c>
      <c r="F598" s="65" t="s">
        <v>12110</v>
      </c>
      <c r="G598" s="306">
        <v>0</v>
      </c>
      <c r="H598" s="65" t="s">
        <v>81</v>
      </c>
      <c r="I598" s="221" t="s">
        <v>82</v>
      </c>
      <c r="J598" s="220" t="s">
        <v>83</v>
      </c>
      <c r="K598" s="66" t="s">
        <v>12109</v>
      </c>
      <c r="L598" s="68">
        <v>7800000</v>
      </c>
      <c r="M598" s="221" t="s">
        <v>85</v>
      </c>
      <c r="N598" s="66" t="s">
        <v>8982</v>
      </c>
      <c r="O598" s="66">
        <v>36560538</v>
      </c>
      <c r="P598" s="65">
        <v>27</v>
      </c>
      <c r="Q598" s="78">
        <v>45670</v>
      </c>
      <c r="R598" s="66">
        <v>2494141000</v>
      </c>
      <c r="S598" s="78">
        <v>45709</v>
      </c>
      <c r="T598" s="68">
        <v>7800000</v>
      </c>
      <c r="U598" s="65" t="s">
        <v>87</v>
      </c>
      <c r="V598" s="68">
        <v>7633817</v>
      </c>
      <c r="W598" s="67" t="s">
        <v>8803</v>
      </c>
      <c r="X598" s="70">
        <v>45709</v>
      </c>
      <c r="Y598" s="70">
        <v>45709</v>
      </c>
      <c r="Z598" s="70" t="s">
        <v>89</v>
      </c>
      <c r="AA598" s="70">
        <v>45808</v>
      </c>
      <c r="AB598" s="49">
        <f t="shared" si="45"/>
        <v>99</v>
      </c>
      <c r="AC598" s="65">
        <v>2</v>
      </c>
      <c r="AD598" s="424">
        <v>1125000</v>
      </c>
      <c r="AE598" s="65">
        <v>1</v>
      </c>
      <c r="AF598" s="78">
        <v>45823</v>
      </c>
      <c r="AG598" s="49">
        <f t="shared" si="46"/>
        <v>15</v>
      </c>
      <c r="AH598" s="65">
        <v>0</v>
      </c>
      <c r="AI598" s="68">
        <v>0</v>
      </c>
      <c r="AJ598" s="65" t="s">
        <v>89</v>
      </c>
      <c r="AK598" s="78" t="s">
        <v>89</v>
      </c>
      <c r="AL598" s="65">
        <v>0</v>
      </c>
      <c r="AM598" s="78" t="s">
        <v>89</v>
      </c>
      <c r="AN598" s="78" t="s">
        <v>89</v>
      </c>
      <c r="AO598" s="78" t="s">
        <v>89</v>
      </c>
      <c r="AP598" s="49">
        <f t="shared" si="47"/>
        <v>0</v>
      </c>
      <c r="AQ598" s="49">
        <f>+L598+AD598-AI598</f>
        <v>8925000</v>
      </c>
      <c r="AR598" s="65" t="s">
        <v>87</v>
      </c>
      <c r="AS598" s="68">
        <v>7800000</v>
      </c>
      <c r="AT598" s="65" t="s">
        <v>90</v>
      </c>
      <c r="AU598" s="68">
        <v>0</v>
      </c>
      <c r="AV598" s="75" t="s">
        <v>89</v>
      </c>
      <c r="AW598" s="423">
        <v>8925000</v>
      </c>
      <c r="AX598" s="79">
        <f t="shared" si="48"/>
        <v>0</v>
      </c>
      <c r="AY598" s="223">
        <f t="shared" si="49"/>
        <v>1</v>
      </c>
      <c r="AZ598" s="74">
        <v>1</v>
      </c>
      <c r="BA598" s="75" t="s">
        <v>89</v>
      </c>
      <c r="BB598" s="65" t="s">
        <v>103</v>
      </c>
      <c r="BC598" s="66" t="s">
        <v>12108</v>
      </c>
      <c r="BD598" s="221" t="s">
        <v>87</v>
      </c>
      <c r="BE598" s="221" t="s">
        <v>87</v>
      </c>
    </row>
    <row r="599" spans="2:57" x14ac:dyDescent="0.25">
      <c r="B599" s="221">
        <v>2025</v>
      </c>
      <c r="C599" s="221">
        <v>891780111</v>
      </c>
      <c r="D599" s="221" t="s">
        <v>78</v>
      </c>
      <c r="E599" s="65" t="s">
        <v>12107</v>
      </c>
      <c r="F599" s="65" t="s">
        <v>12106</v>
      </c>
      <c r="G599" s="306">
        <v>0</v>
      </c>
      <c r="H599" s="65" t="s">
        <v>81</v>
      </c>
      <c r="I599" s="221" t="s">
        <v>82</v>
      </c>
      <c r="J599" s="220" t="s">
        <v>83</v>
      </c>
      <c r="K599" s="66" t="s">
        <v>12105</v>
      </c>
      <c r="L599" s="68">
        <v>8700000</v>
      </c>
      <c r="M599" s="221" t="s">
        <v>85</v>
      </c>
      <c r="N599" s="66" t="s">
        <v>9192</v>
      </c>
      <c r="O599" s="66">
        <v>1081829133</v>
      </c>
      <c r="P599" s="65">
        <v>27</v>
      </c>
      <c r="Q599" s="78">
        <v>45670</v>
      </c>
      <c r="R599" s="66">
        <v>2494141000</v>
      </c>
      <c r="S599" s="78">
        <v>45709</v>
      </c>
      <c r="T599" s="68">
        <v>8700000</v>
      </c>
      <c r="U599" s="65" t="s">
        <v>87</v>
      </c>
      <c r="V599" s="68">
        <v>85475141</v>
      </c>
      <c r="W599" s="67" t="s">
        <v>9140</v>
      </c>
      <c r="X599" s="70">
        <v>45709</v>
      </c>
      <c r="Y599" s="70">
        <v>45709</v>
      </c>
      <c r="Z599" s="70" t="s">
        <v>89</v>
      </c>
      <c r="AA599" s="70">
        <v>45808</v>
      </c>
      <c r="AB599" s="49">
        <f t="shared" si="45"/>
        <v>99</v>
      </c>
      <c r="AC599" s="65">
        <v>2</v>
      </c>
      <c r="AD599" s="424">
        <v>1125000</v>
      </c>
      <c r="AE599" s="65">
        <v>1</v>
      </c>
      <c r="AF599" s="78">
        <v>45823</v>
      </c>
      <c r="AG599" s="49">
        <f t="shared" si="46"/>
        <v>15</v>
      </c>
      <c r="AH599" s="65">
        <v>0</v>
      </c>
      <c r="AI599" s="68">
        <v>0</v>
      </c>
      <c r="AJ599" s="65" t="s">
        <v>89</v>
      </c>
      <c r="AK599" s="78" t="s">
        <v>89</v>
      </c>
      <c r="AL599" s="65">
        <v>0</v>
      </c>
      <c r="AM599" s="78" t="s">
        <v>89</v>
      </c>
      <c r="AN599" s="78" t="s">
        <v>89</v>
      </c>
      <c r="AO599" s="78" t="s">
        <v>89</v>
      </c>
      <c r="AP599" s="49">
        <f t="shared" si="47"/>
        <v>0</v>
      </c>
      <c r="AQ599" s="49">
        <f>+L599+AD599-AI599</f>
        <v>9825000</v>
      </c>
      <c r="AR599" s="65" t="s">
        <v>87</v>
      </c>
      <c r="AS599" s="68">
        <v>8700000</v>
      </c>
      <c r="AT599" s="65" t="s">
        <v>90</v>
      </c>
      <c r="AU599" s="68">
        <v>0</v>
      </c>
      <c r="AV599" s="75" t="s">
        <v>89</v>
      </c>
      <c r="AW599" s="423">
        <v>9825000</v>
      </c>
      <c r="AX599" s="79">
        <f t="shared" si="48"/>
        <v>0</v>
      </c>
      <c r="AY599" s="223">
        <f t="shared" si="49"/>
        <v>1</v>
      </c>
      <c r="AZ599" s="74">
        <v>1</v>
      </c>
      <c r="BA599" s="75" t="s">
        <v>89</v>
      </c>
      <c r="BB599" s="65" t="s">
        <v>103</v>
      </c>
      <c r="BC599" s="66" t="s">
        <v>12104</v>
      </c>
      <c r="BD599" s="221" t="s">
        <v>87</v>
      </c>
      <c r="BE599" s="221" t="s">
        <v>87</v>
      </c>
    </row>
    <row r="600" spans="2:57" x14ac:dyDescent="0.25">
      <c r="B600" s="221">
        <v>2025</v>
      </c>
      <c r="C600" s="221">
        <v>891780111</v>
      </c>
      <c r="D600" s="221" t="s">
        <v>78</v>
      </c>
      <c r="E600" s="65" t="s">
        <v>12103</v>
      </c>
      <c r="F600" s="65" t="s">
        <v>12102</v>
      </c>
      <c r="G600" s="306">
        <v>0</v>
      </c>
      <c r="H600" s="65" t="s">
        <v>81</v>
      </c>
      <c r="I600" s="221" t="s">
        <v>82</v>
      </c>
      <c r="J600" s="220" t="s">
        <v>83</v>
      </c>
      <c r="K600" s="66" t="s">
        <v>12101</v>
      </c>
      <c r="L600" s="68">
        <v>9098400</v>
      </c>
      <c r="M600" s="221" t="s">
        <v>85</v>
      </c>
      <c r="N600" s="66" t="s">
        <v>8941</v>
      </c>
      <c r="O600" s="66">
        <v>1082984727</v>
      </c>
      <c r="P600" s="65">
        <v>27</v>
      </c>
      <c r="Q600" s="78">
        <v>45670</v>
      </c>
      <c r="R600" s="66">
        <v>2494141000</v>
      </c>
      <c r="S600" s="78">
        <v>45712</v>
      </c>
      <c r="T600" s="68">
        <v>9098400</v>
      </c>
      <c r="U600" s="65" t="s">
        <v>87</v>
      </c>
      <c r="V600" s="68">
        <v>85152695</v>
      </c>
      <c r="W600" s="67" t="s">
        <v>8504</v>
      </c>
      <c r="X600" s="70">
        <v>45712</v>
      </c>
      <c r="Y600" s="70">
        <v>45712</v>
      </c>
      <c r="Z600" s="70" t="s">
        <v>89</v>
      </c>
      <c r="AA600" s="70">
        <v>45808</v>
      </c>
      <c r="AB600" s="49">
        <f t="shared" si="45"/>
        <v>96</v>
      </c>
      <c r="AC600" s="65">
        <v>0</v>
      </c>
      <c r="AD600" s="424">
        <v>0</v>
      </c>
      <c r="AE600" s="65">
        <v>0</v>
      </c>
      <c r="AF600" s="78" t="s">
        <v>89</v>
      </c>
      <c r="AG600" s="49">
        <f t="shared" si="46"/>
        <v>0</v>
      </c>
      <c r="AH600" s="65">
        <v>0</v>
      </c>
      <c r="AI600" s="68">
        <v>0</v>
      </c>
      <c r="AJ600" s="65" t="s">
        <v>89</v>
      </c>
      <c r="AK600" s="78" t="s">
        <v>89</v>
      </c>
      <c r="AL600" s="65">
        <v>0</v>
      </c>
      <c r="AM600" s="78" t="s">
        <v>89</v>
      </c>
      <c r="AN600" s="78" t="s">
        <v>89</v>
      </c>
      <c r="AO600" s="78" t="s">
        <v>89</v>
      </c>
      <c r="AP600" s="49">
        <f t="shared" si="47"/>
        <v>0</v>
      </c>
      <c r="AQ600" s="49">
        <f>+L600+AD600-AI600</f>
        <v>9098400</v>
      </c>
      <c r="AR600" s="65" t="s">
        <v>87</v>
      </c>
      <c r="AS600" s="68">
        <v>9098400</v>
      </c>
      <c r="AT600" s="65" t="s">
        <v>90</v>
      </c>
      <c r="AU600" s="68">
        <v>0</v>
      </c>
      <c r="AV600" s="75" t="s">
        <v>89</v>
      </c>
      <c r="AW600" s="423">
        <v>9098400</v>
      </c>
      <c r="AX600" s="79">
        <f t="shared" si="48"/>
        <v>0</v>
      </c>
      <c r="AY600" s="223">
        <f t="shared" si="49"/>
        <v>1</v>
      </c>
      <c r="AZ600" s="74">
        <v>1</v>
      </c>
      <c r="BA600" s="75" t="s">
        <v>89</v>
      </c>
      <c r="BB600" s="65" t="s">
        <v>103</v>
      </c>
      <c r="BC600" s="66" t="s">
        <v>12100</v>
      </c>
      <c r="BD600" s="221" t="s">
        <v>87</v>
      </c>
      <c r="BE600" s="221" t="s">
        <v>87</v>
      </c>
    </row>
    <row r="601" spans="2:57" x14ac:dyDescent="0.25">
      <c r="B601" s="221">
        <v>2025</v>
      </c>
      <c r="C601" s="221">
        <v>891780111</v>
      </c>
      <c r="D601" s="221" t="s">
        <v>78</v>
      </c>
      <c r="E601" s="65" t="s">
        <v>12099</v>
      </c>
      <c r="F601" s="65" t="s">
        <v>12098</v>
      </c>
      <c r="G601" s="306">
        <v>0</v>
      </c>
      <c r="H601" s="65" t="s">
        <v>81</v>
      </c>
      <c r="I601" s="221" t="s">
        <v>82</v>
      </c>
      <c r="J601" s="220" t="s">
        <v>83</v>
      </c>
      <c r="K601" s="66" t="s">
        <v>12097</v>
      </c>
      <c r="L601" s="68">
        <v>12846400</v>
      </c>
      <c r="M601" s="221" t="s">
        <v>85</v>
      </c>
      <c r="N601" s="66" t="s">
        <v>9467</v>
      </c>
      <c r="O601" s="66">
        <v>39045662</v>
      </c>
      <c r="P601" s="65">
        <v>28</v>
      </c>
      <c r="Q601" s="78">
        <v>45670</v>
      </c>
      <c r="R601" s="66">
        <v>5573604000</v>
      </c>
      <c r="S601" s="78">
        <v>45712</v>
      </c>
      <c r="T601" s="68">
        <v>12846400</v>
      </c>
      <c r="U601" s="65" t="s">
        <v>87</v>
      </c>
      <c r="V601" s="68">
        <v>45691169</v>
      </c>
      <c r="W601" s="67" t="s">
        <v>8679</v>
      </c>
      <c r="X601" s="70">
        <v>45712</v>
      </c>
      <c r="Y601" s="70">
        <v>45712</v>
      </c>
      <c r="Z601" s="70" t="s">
        <v>89</v>
      </c>
      <c r="AA601" s="70">
        <v>45808</v>
      </c>
      <c r="AB601" s="49">
        <f t="shared" si="45"/>
        <v>96</v>
      </c>
      <c r="AC601" s="65">
        <v>2</v>
      </c>
      <c r="AD601" s="424">
        <v>3472000</v>
      </c>
      <c r="AE601" s="65">
        <v>1</v>
      </c>
      <c r="AF601" s="78">
        <v>45838</v>
      </c>
      <c r="AG601" s="49">
        <f t="shared" si="46"/>
        <v>30</v>
      </c>
      <c r="AH601" s="65">
        <v>0</v>
      </c>
      <c r="AI601" s="68">
        <v>0</v>
      </c>
      <c r="AJ601" s="65" t="s">
        <v>89</v>
      </c>
      <c r="AK601" s="78" t="s">
        <v>89</v>
      </c>
      <c r="AL601" s="65">
        <v>0</v>
      </c>
      <c r="AM601" s="78" t="s">
        <v>89</v>
      </c>
      <c r="AN601" s="78" t="s">
        <v>89</v>
      </c>
      <c r="AO601" s="78" t="s">
        <v>89</v>
      </c>
      <c r="AP601" s="49">
        <f t="shared" si="47"/>
        <v>0</v>
      </c>
      <c r="AQ601" s="49">
        <f>+L601+AD601-AI601</f>
        <v>16318400</v>
      </c>
      <c r="AR601" s="65" t="s">
        <v>87</v>
      </c>
      <c r="AS601" s="68">
        <v>12846400</v>
      </c>
      <c r="AT601" s="65" t="s">
        <v>90</v>
      </c>
      <c r="AU601" s="68">
        <v>0</v>
      </c>
      <c r="AV601" s="75" t="s">
        <v>89</v>
      </c>
      <c r="AW601" s="423">
        <v>16318400</v>
      </c>
      <c r="AX601" s="79">
        <f t="shared" si="48"/>
        <v>0</v>
      </c>
      <c r="AY601" s="223">
        <f t="shared" si="49"/>
        <v>1</v>
      </c>
      <c r="AZ601" s="74">
        <v>1</v>
      </c>
      <c r="BA601" s="75" t="s">
        <v>89</v>
      </c>
      <c r="BB601" s="65" t="s">
        <v>103</v>
      </c>
      <c r="BC601" s="66" t="s">
        <v>12096</v>
      </c>
      <c r="BD601" s="221" t="s">
        <v>87</v>
      </c>
      <c r="BE601" s="221" t="s">
        <v>87</v>
      </c>
    </row>
    <row r="602" spans="2:57" x14ac:dyDescent="0.25">
      <c r="B602" s="221">
        <v>2025</v>
      </c>
      <c r="C602" s="221">
        <v>891780111</v>
      </c>
      <c r="D602" s="221" t="s">
        <v>78</v>
      </c>
      <c r="E602" s="65" t="s">
        <v>12095</v>
      </c>
      <c r="F602" s="65" t="s">
        <v>12094</v>
      </c>
      <c r="G602" s="306">
        <v>0</v>
      </c>
      <c r="H602" s="65" t="s">
        <v>81</v>
      </c>
      <c r="I602" s="221" t="s">
        <v>82</v>
      </c>
      <c r="J602" s="220" t="s">
        <v>83</v>
      </c>
      <c r="K602" s="66" t="s">
        <v>12093</v>
      </c>
      <c r="L602" s="68">
        <v>9880000</v>
      </c>
      <c r="M602" s="221" t="s">
        <v>85</v>
      </c>
      <c r="N602" s="66" t="s">
        <v>8857</v>
      </c>
      <c r="O602" s="66">
        <v>1082852952</v>
      </c>
      <c r="P602" s="65">
        <v>28</v>
      </c>
      <c r="Q602" s="78">
        <v>45670</v>
      </c>
      <c r="R602" s="66">
        <v>5573604000</v>
      </c>
      <c r="S602" s="78">
        <v>45713</v>
      </c>
      <c r="T602" s="68">
        <v>9880000</v>
      </c>
      <c r="U602" s="65" t="s">
        <v>87</v>
      </c>
      <c r="V602" s="68">
        <v>85465146</v>
      </c>
      <c r="W602" s="67" t="s">
        <v>8366</v>
      </c>
      <c r="X602" s="70">
        <v>45713</v>
      </c>
      <c r="Y602" s="70">
        <v>45713</v>
      </c>
      <c r="Z602" s="70" t="s">
        <v>89</v>
      </c>
      <c r="AA602" s="70">
        <v>45808</v>
      </c>
      <c r="AB602" s="49">
        <f t="shared" si="45"/>
        <v>95</v>
      </c>
      <c r="AC602" s="65">
        <v>2</v>
      </c>
      <c r="AD602" s="424">
        <v>1425000</v>
      </c>
      <c r="AE602" s="65">
        <v>1</v>
      </c>
      <c r="AF602" s="78">
        <v>45823</v>
      </c>
      <c r="AG602" s="49">
        <f t="shared" si="46"/>
        <v>15</v>
      </c>
      <c r="AH602" s="65">
        <v>0</v>
      </c>
      <c r="AI602" s="68">
        <v>0</v>
      </c>
      <c r="AJ602" s="65" t="s">
        <v>89</v>
      </c>
      <c r="AK602" s="78" t="s">
        <v>89</v>
      </c>
      <c r="AL602" s="65">
        <v>0</v>
      </c>
      <c r="AM602" s="78" t="s">
        <v>89</v>
      </c>
      <c r="AN602" s="78" t="s">
        <v>89</v>
      </c>
      <c r="AO602" s="78" t="s">
        <v>89</v>
      </c>
      <c r="AP602" s="49">
        <f t="shared" si="47"/>
        <v>0</v>
      </c>
      <c r="AQ602" s="49">
        <f>+L602+AD602-AI602</f>
        <v>11305000</v>
      </c>
      <c r="AR602" s="65" t="s">
        <v>87</v>
      </c>
      <c r="AS602" s="68">
        <v>9880000</v>
      </c>
      <c r="AT602" s="65" t="s">
        <v>90</v>
      </c>
      <c r="AU602" s="68">
        <v>0</v>
      </c>
      <c r="AV602" s="75" t="s">
        <v>89</v>
      </c>
      <c r="AW602" s="423">
        <v>11305000</v>
      </c>
      <c r="AX602" s="79">
        <f t="shared" si="48"/>
        <v>0</v>
      </c>
      <c r="AY602" s="223">
        <f t="shared" si="49"/>
        <v>1</v>
      </c>
      <c r="AZ602" s="74">
        <v>1</v>
      </c>
      <c r="BA602" s="75" t="s">
        <v>89</v>
      </c>
      <c r="BB602" s="65" t="s">
        <v>103</v>
      </c>
      <c r="BC602" s="66" t="s">
        <v>12092</v>
      </c>
      <c r="BD602" s="221" t="s">
        <v>87</v>
      </c>
      <c r="BE602" s="221" t="s">
        <v>87</v>
      </c>
    </row>
    <row r="603" spans="2:57" x14ac:dyDescent="0.25">
      <c r="B603" s="221">
        <v>2025</v>
      </c>
      <c r="C603" s="221">
        <v>891780111</v>
      </c>
      <c r="D603" s="221" t="s">
        <v>78</v>
      </c>
      <c r="E603" s="65" t="s">
        <v>12091</v>
      </c>
      <c r="F603" s="65" t="s">
        <v>12090</v>
      </c>
      <c r="G603" s="306">
        <v>0</v>
      </c>
      <c r="H603" s="65" t="s">
        <v>81</v>
      </c>
      <c r="I603" s="221" t="s">
        <v>82</v>
      </c>
      <c r="J603" s="220" t="s">
        <v>83</v>
      </c>
      <c r="K603" s="66" t="s">
        <v>12089</v>
      </c>
      <c r="L603" s="68">
        <v>9186700</v>
      </c>
      <c r="M603" s="221" t="s">
        <v>85</v>
      </c>
      <c r="N603" s="66" t="s">
        <v>9394</v>
      </c>
      <c r="O603" s="66">
        <v>65775723</v>
      </c>
      <c r="P603" s="65">
        <v>27</v>
      </c>
      <c r="Q603" s="78">
        <v>45670</v>
      </c>
      <c r="R603" s="66">
        <v>2494141000</v>
      </c>
      <c r="S603" s="78">
        <v>45713</v>
      </c>
      <c r="T603" s="68">
        <v>9186700</v>
      </c>
      <c r="U603" s="65" t="s">
        <v>87</v>
      </c>
      <c r="V603" s="68">
        <v>85152695</v>
      </c>
      <c r="W603" s="67" t="s">
        <v>8504</v>
      </c>
      <c r="X603" s="70">
        <v>45713</v>
      </c>
      <c r="Y603" s="70">
        <v>45713</v>
      </c>
      <c r="Z603" s="70" t="s">
        <v>89</v>
      </c>
      <c r="AA603" s="70">
        <v>45808</v>
      </c>
      <c r="AB603" s="49">
        <f t="shared" si="45"/>
        <v>95</v>
      </c>
      <c r="AC603" s="65">
        <v>0</v>
      </c>
      <c r="AD603" s="424">
        <v>0</v>
      </c>
      <c r="AE603" s="65">
        <v>0</v>
      </c>
      <c r="AF603" s="78" t="s">
        <v>89</v>
      </c>
      <c r="AG603" s="49">
        <f t="shared" si="46"/>
        <v>0</v>
      </c>
      <c r="AH603" s="65">
        <v>0</v>
      </c>
      <c r="AI603" s="68">
        <v>0</v>
      </c>
      <c r="AJ603" s="65" t="s">
        <v>89</v>
      </c>
      <c r="AK603" s="78" t="s">
        <v>89</v>
      </c>
      <c r="AL603" s="65">
        <v>0</v>
      </c>
      <c r="AM603" s="78" t="s">
        <v>89</v>
      </c>
      <c r="AN603" s="78" t="s">
        <v>89</v>
      </c>
      <c r="AO603" s="78" t="s">
        <v>89</v>
      </c>
      <c r="AP603" s="49">
        <f t="shared" si="47"/>
        <v>0</v>
      </c>
      <c r="AQ603" s="49">
        <f>+L603+AD603-AI603</f>
        <v>9186700</v>
      </c>
      <c r="AR603" s="65" t="s">
        <v>87</v>
      </c>
      <c r="AS603" s="68">
        <v>9186700</v>
      </c>
      <c r="AT603" s="65" t="s">
        <v>90</v>
      </c>
      <c r="AU603" s="68">
        <v>0</v>
      </c>
      <c r="AV603" s="75" t="s">
        <v>89</v>
      </c>
      <c r="AW603" s="423">
        <v>9186700</v>
      </c>
      <c r="AX603" s="79">
        <f t="shared" si="48"/>
        <v>0</v>
      </c>
      <c r="AY603" s="223">
        <f t="shared" si="49"/>
        <v>1</v>
      </c>
      <c r="AZ603" s="74">
        <v>1</v>
      </c>
      <c r="BA603" s="75" t="s">
        <v>89</v>
      </c>
      <c r="BB603" s="65" t="s">
        <v>103</v>
      </c>
      <c r="BC603" s="66" t="s">
        <v>12088</v>
      </c>
      <c r="BD603" s="221" t="s">
        <v>87</v>
      </c>
      <c r="BE603" s="221" t="s">
        <v>87</v>
      </c>
    </row>
    <row r="604" spans="2:57" x14ac:dyDescent="0.25">
      <c r="B604" s="221">
        <v>2025</v>
      </c>
      <c r="C604" s="221">
        <v>891780111</v>
      </c>
      <c r="D604" s="221" t="s">
        <v>78</v>
      </c>
      <c r="E604" s="65" t="s">
        <v>12087</v>
      </c>
      <c r="F604" s="65" t="s">
        <v>12086</v>
      </c>
      <c r="G604" s="306">
        <v>0</v>
      </c>
      <c r="H604" s="65" t="s">
        <v>81</v>
      </c>
      <c r="I604" s="221" t="s">
        <v>82</v>
      </c>
      <c r="J604" s="220" t="s">
        <v>83</v>
      </c>
      <c r="K604" s="66" t="s">
        <v>12085</v>
      </c>
      <c r="L604" s="68">
        <v>7575000</v>
      </c>
      <c r="M604" s="221" t="s">
        <v>85</v>
      </c>
      <c r="N604" s="66" t="s">
        <v>9306</v>
      </c>
      <c r="O604" s="66">
        <v>84456714</v>
      </c>
      <c r="P604" s="65">
        <v>27</v>
      </c>
      <c r="Q604" s="78">
        <v>45670</v>
      </c>
      <c r="R604" s="66">
        <v>2494141000</v>
      </c>
      <c r="S604" s="78">
        <v>45714</v>
      </c>
      <c r="T604" s="68">
        <v>7575000</v>
      </c>
      <c r="U604" s="65" t="s">
        <v>87</v>
      </c>
      <c r="V604" s="68">
        <v>84452426</v>
      </c>
      <c r="W604" s="67" t="s">
        <v>9305</v>
      </c>
      <c r="X604" s="70">
        <v>45714</v>
      </c>
      <c r="Y604" s="70">
        <v>45714</v>
      </c>
      <c r="Z604" s="70" t="s">
        <v>89</v>
      </c>
      <c r="AA604" s="70">
        <v>45808</v>
      </c>
      <c r="AB604" s="49">
        <f t="shared" si="45"/>
        <v>94</v>
      </c>
      <c r="AC604" s="65">
        <v>0</v>
      </c>
      <c r="AD604" s="424">
        <v>0</v>
      </c>
      <c r="AE604" s="65">
        <v>0</v>
      </c>
      <c r="AF604" s="78" t="s">
        <v>89</v>
      </c>
      <c r="AG604" s="49">
        <f t="shared" si="46"/>
        <v>0</v>
      </c>
      <c r="AH604" s="65">
        <v>0</v>
      </c>
      <c r="AI604" s="68">
        <v>0</v>
      </c>
      <c r="AJ604" s="65" t="s">
        <v>89</v>
      </c>
      <c r="AK604" s="78" t="s">
        <v>89</v>
      </c>
      <c r="AL604" s="65">
        <v>0</v>
      </c>
      <c r="AM604" s="78" t="s">
        <v>89</v>
      </c>
      <c r="AN604" s="78" t="s">
        <v>89</v>
      </c>
      <c r="AO604" s="78" t="s">
        <v>89</v>
      </c>
      <c r="AP604" s="49">
        <f t="shared" si="47"/>
        <v>0</v>
      </c>
      <c r="AQ604" s="49">
        <f>+L604+AD604-AI604</f>
        <v>7575000</v>
      </c>
      <c r="AR604" s="65" t="s">
        <v>87</v>
      </c>
      <c r="AS604" s="68">
        <v>7575000</v>
      </c>
      <c r="AT604" s="65" t="s">
        <v>90</v>
      </c>
      <c r="AU604" s="68">
        <v>0</v>
      </c>
      <c r="AV604" s="75" t="s">
        <v>89</v>
      </c>
      <c r="AW604" s="423">
        <v>7575000</v>
      </c>
      <c r="AX604" s="79">
        <f t="shared" si="48"/>
        <v>0</v>
      </c>
      <c r="AY604" s="223">
        <f t="shared" si="49"/>
        <v>1</v>
      </c>
      <c r="AZ604" s="74">
        <v>1</v>
      </c>
      <c r="BA604" s="75" t="s">
        <v>89</v>
      </c>
      <c r="BB604" s="65" t="s">
        <v>103</v>
      </c>
      <c r="BC604" s="66" t="s">
        <v>12084</v>
      </c>
      <c r="BD604" s="221" t="s">
        <v>87</v>
      </c>
      <c r="BE604" s="221" t="s">
        <v>87</v>
      </c>
    </row>
    <row r="605" spans="2:57" x14ac:dyDescent="0.25">
      <c r="B605" s="221">
        <v>2025</v>
      </c>
      <c r="C605" s="221">
        <v>891780111</v>
      </c>
      <c r="D605" s="221" t="s">
        <v>78</v>
      </c>
      <c r="E605" s="65" t="s">
        <v>12083</v>
      </c>
      <c r="F605" s="65" t="s">
        <v>12082</v>
      </c>
      <c r="G605" s="306">
        <v>0</v>
      </c>
      <c r="H605" s="65" t="s">
        <v>81</v>
      </c>
      <c r="I605" s="221" t="s">
        <v>82</v>
      </c>
      <c r="J605" s="220" t="s">
        <v>83</v>
      </c>
      <c r="K605" s="66" t="s">
        <v>12081</v>
      </c>
      <c r="L605" s="68">
        <v>7950000</v>
      </c>
      <c r="M605" s="221" t="s">
        <v>85</v>
      </c>
      <c r="N605" s="66" t="s">
        <v>8724</v>
      </c>
      <c r="O605" s="66">
        <v>42155216</v>
      </c>
      <c r="P605" s="65">
        <v>27</v>
      </c>
      <c r="Q605" s="78">
        <v>45670</v>
      </c>
      <c r="R605" s="66">
        <v>2494141000</v>
      </c>
      <c r="S605" s="78">
        <v>45714</v>
      </c>
      <c r="T605" s="68">
        <v>7950000</v>
      </c>
      <c r="U605" s="65" t="s">
        <v>87</v>
      </c>
      <c r="V605" s="68">
        <v>12560219</v>
      </c>
      <c r="W605" s="67" t="s">
        <v>8530</v>
      </c>
      <c r="X605" s="70">
        <v>45714</v>
      </c>
      <c r="Y605" s="70">
        <v>45720</v>
      </c>
      <c r="Z605" s="70" t="s">
        <v>89</v>
      </c>
      <c r="AA605" s="70">
        <v>45808</v>
      </c>
      <c r="AB605" s="49">
        <f t="shared" si="45"/>
        <v>88</v>
      </c>
      <c r="AC605" s="65">
        <v>2</v>
      </c>
      <c r="AD605" s="424">
        <v>2650000</v>
      </c>
      <c r="AE605" s="65">
        <v>1</v>
      </c>
      <c r="AF605" s="78">
        <v>45838</v>
      </c>
      <c r="AG605" s="49">
        <f t="shared" si="46"/>
        <v>30</v>
      </c>
      <c r="AH605" s="65">
        <v>0</v>
      </c>
      <c r="AI605" s="68">
        <v>0</v>
      </c>
      <c r="AJ605" s="65" t="s">
        <v>89</v>
      </c>
      <c r="AK605" s="78" t="s">
        <v>89</v>
      </c>
      <c r="AL605" s="65">
        <v>0</v>
      </c>
      <c r="AM605" s="78" t="s">
        <v>89</v>
      </c>
      <c r="AN605" s="78" t="s">
        <v>89</v>
      </c>
      <c r="AO605" s="78" t="s">
        <v>89</v>
      </c>
      <c r="AP605" s="49">
        <f t="shared" si="47"/>
        <v>0</v>
      </c>
      <c r="AQ605" s="49">
        <f>+L605+AD605-AI605</f>
        <v>10600000</v>
      </c>
      <c r="AR605" s="65" t="s">
        <v>87</v>
      </c>
      <c r="AS605" s="68">
        <v>7950000</v>
      </c>
      <c r="AT605" s="65" t="s">
        <v>90</v>
      </c>
      <c r="AU605" s="68">
        <v>0</v>
      </c>
      <c r="AV605" s="75" t="s">
        <v>89</v>
      </c>
      <c r="AW605" s="423">
        <v>10600000</v>
      </c>
      <c r="AX605" s="79">
        <f t="shared" si="48"/>
        <v>0</v>
      </c>
      <c r="AY605" s="223">
        <f t="shared" si="49"/>
        <v>1</v>
      </c>
      <c r="AZ605" s="74">
        <v>1</v>
      </c>
      <c r="BA605" s="75" t="s">
        <v>89</v>
      </c>
      <c r="BB605" s="65" t="s">
        <v>103</v>
      </c>
      <c r="BC605" s="66" t="s">
        <v>12080</v>
      </c>
      <c r="BD605" s="221" t="s">
        <v>87</v>
      </c>
      <c r="BE605" s="221" t="s">
        <v>87</v>
      </c>
    </row>
    <row r="606" spans="2:57" x14ac:dyDescent="0.25">
      <c r="B606" s="221">
        <v>2025</v>
      </c>
      <c r="C606" s="221">
        <v>891780111</v>
      </c>
      <c r="D606" s="221" t="s">
        <v>78</v>
      </c>
      <c r="E606" s="65" t="s">
        <v>12079</v>
      </c>
      <c r="F606" s="65" t="s">
        <v>12078</v>
      </c>
      <c r="G606" s="306">
        <v>0</v>
      </c>
      <c r="H606" s="65" t="s">
        <v>81</v>
      </c>
      <c r="I606" s="221" t="s">
        <v>82</v>
      </c>
      <c r="J606" s="220" t="s">
        <v>83</v>
      </c>
      <c r="K606" s="66" t="s">
        <v>12077</v>
      </c>
      <c r="L606" s="68">
        <v>9186700</v>
      </c>
      <c r="M606" s="221" t="s">
        <v>85</v>
      </c>
      <c r="N606" s="66" t="s">
        <v>10984</v>
      </c>
      <c r="O606" s="66">
        <v>1192789489</v>
      </c>
      <c r="P606" s="65">
        <v>27</v>
      </c>
      <c r="Q606" s="78">
        <v>45670</v>
      </c>
      <c r="R606" s="66">
        <v>2494141000</v>
      </c>
      <c r="S606" s="78">
        <v>45715</v>
      </c>
      <c r="T606" s="68">
        <v>9186700</v>
      </c>
      <c r="U606" s="65" t="s">
        <v>87</v>
      </c>
      <c r="V606" s="68">
        <v>79738530</v>
      </c>
      <c r="W606" s="67" t="s">
        <v>8349</v>
      </c>
      <c r="X606" s="70">
        <v>45715</v>
      </c>
      <c r="Y606" s="70">
        <v>45715</v>
      </c>
      <c r="Z606" s="70" t="s">
        <v>89</v>
      </c>
      <c r="AA606" s="70">
        <v>45808</v>
      </c>
      <c r="AB606" s="49">
        <f t="shared" si="45"/>
        <v>93</v>
      </c>
      <c r="AC606" s="65">
        <v>2</v>
      </c>
      <c r="AD606" s="424">
        <v>2650000</v>
      </c>
      <c r="AE606" s="65">
        <v>1</v>
      </c>
      <c r="AF606" s="78">
        <v>45838</v>
      </c>
      <c r="AG606" s="49">
        <f t="shared" si="46"/>
        <v>30</v>
      </c>
      <c r="AH606" s="65">
        <v>0</v>
      </c>
      <c r="AI606" s="68">
        <v>0</v>
      </c>
      <c r="AJ606" s="65" t="s">
        <v>89</v>
      </c>
      <c r="AK606" s="78" t="s">
        <v>89</v>
      </c>
      <c r="AL606" s="65">
        <v>0</v>
      </c>
      <c r="AM606" s="78" t="s">
        <v>89</v>
      </c>
      <c r="AN606" s="78" t="s">
        <v>89</v>
      </c>
      <c r="AO606" s="78" t="s">
        <v>89</v>
      </c>
      <c r="AP606" s="49">
        <f t="shared" si="47"/>
        <v>0</v>
      </c>
      <c r="AQ606" s="49">
        <f>+L606+AD606-AI606</f>
        <v>11836700</v>
      </c>
      <c r="AR606" s="65" t="s">
        <v>87</v>
      </c>
      <c r="AS606" s="68">
        <v>9186700</v>
      </c>
      <c r="AT606" s="65" t="s">
        <v>90</v>
      </c>
      <c r="AU606" s="68">
        <v>0</v>
      </c>
      <c r="AV606" s="75" t="s">
        <v>89</v>
      </c>
      <c r="AW606" s="423">
        <v>11836700</v>
      </c>
      <c r="AX606" s="79">
        <f t="shared" si="48"/>
        <v>0</v>
      </c>
      <c r="AY606" s="223">
        <f t="shared" si="49"/>
        <v>1</v>
      </c>
      <c r="AZ606" s="74">
        <v>1</v>
      </c>
      <c r="BA606" s="75" t="s">
        <v>89</v>
      </c>
      <c r="BB606" s="65" t="s">
        <v>103</v>
      </c>
      <c r="BC606" s="66" t="s">
        <v>12076</v>
      </c>
      <c r="BD606" s="221" t="s">
        <v>87</v>
      </c>
      <c r="BE606" s="221" t="s">
        <v>87</v>
      </c>
    </row>
    <row r="607" spans="2:57" x14ac:dyDescent="0.25">
      <c r="B607" s="221">
        <v>2025</v>
      </c>
      <c r="C607" s="221">
        <v>891780111</v>
      </c>
      <c r="D607" s="221" t="s">
        <v>78</v>
      </c>
      <c r="E607" s="65" t="s">
        <v>12075</v>
      </c>
      <c r="F607" s="65" t="s">
        <v>12074</v>
      </c>
      <c r="G607" s="306">
        <v>0</v>
      </c>
      <c r="H607" s="65" t="s">
        <v>81</v>
      </c>
      <c r="I607" s="221" t="s">
        <v>82</v>
      </c>
      <c r="J607" s="220" t="s">
        <v>83</v>
      </c>
      <c r="K607" s="66" t="s">
        <v>12073</v>
      </c>
      <c r="L607" s="68">
        <v>10416000</v>
      </c>
      <c r="M607" s="221" t="s">
        <v>85</v>
      </c>
      <c r="N607" s="66" t="s">
        <v>9425</v>
      </c>
      <c r="O607" s="66">
        <v>1017259253</v>
      </c>
      <c r="P607" s="65">
        <v>28</v>
      </c>
      <c r="Q607" s="78">
        <v>45670</v>
      </c>
      <c r="R607" s="66">
        <v>5573604000</v>
      </c>
      <c r="S607" s="78">
        <v>45720</v>
      </c>
      <c r="T607" s="68">
        <v>10416000</v>
      </c>
      <c r="U607" s="65" t="s">
        <v>87</v>
      </c>
      <c r="V607" s="68">
        <v>37511267</v>
      </c>
      <c r="W607" s="67" t="s">
        <v>9102</v>
      </c>
      <c r="X607" s="70">
        <v>45720</v>
      </c>
      <c r="Y607" s="70">
        <v>45720</v>
      </c>
      <c r="Z607" s="70" t="s">
        <v>89</v>
      </c>
      <c r="AA607" s="70">
        <v>45808</v>
      </c>
      <c r="AB607" s="49">
        <f t="shared" si="45"/>
        <v>88</v>
      </c>
      <c r="AC607" s="65">
        <v>2</v>
      </c>
      <c r="AD607" s="424">
        <v>3472000</v>
      </c>
      <c r="AE607" s="65">
        <v>1</v>
      </c>
      <c r="AF607" s="78">
        <v>45838</v>
      </c>
      <c r="AG607" s="49">
        <f t="shared" si="46"/>
        <v>30</v>
      </c>
      <c r="AH607" s="65">
        <v>0</v>
      </c>
      <c r="AI607" s="68">
        <v>0</v>
      </c>
      <c r="AJ607" s="65" t="s">
        <v>89</v>
      </c>
      <c r="AK607" s="78" t="s">
        <v>89</v>
      </c>
      <c r="AL607" s="65">
        <v>0</v>
      </c>
      <c r="AM607" s="78" t="s">
        <v>89</v>
      </c>
      <c r="AN607" s="78" t="s">
        <v>89</v>
      </c>
      <c r="AO607" s="78" t="s">
        <v>89</v>
      </c>
      <c r="AP607" s="49">
        <f t="shared" si="47"/>
        <v>0</v>
      </c>
      <c r="AQ607" s="49">
        <f>+L607+AD607-AI607</f>
        <v>13888000</v>
      </c>
      <c r="AR607" s="65" t="s">
        <v>87</v>
      </c>
      <c r="AS607" s="68">
        <v>10416000</v>
      </c>
      <c r="AT607" s="65" t="s">
        <v>90</v>
      </c>
      <c r="AU607" s="68">
        <v>0</v>
      </c>
      <c r="AV607" s="75" t="s">
        <v>89</v>
      </c>
      <c r="AW607" s="423">
        <v>13888000</v>
      </c>
      <c r="AX607" s="79">
        <f t="shared" si="48"/>
        <v>0</v>
      </c>
      <c r="AY607" s="223">
        <f t="shared" si="49"/>
        <v>1</v>
      </c>
      <c r="AZ607" s="74">
        <v>1</v>
      </c>
      <c r="BA607" s="75" t="s">
        <v>89</v>
      </c>
      <c r="BB607" s="65" t="s">
        <v>103</v>
      </c>
      <c r="BC607" s="66" t="s">
        <v>12072</v>
      </c>
      <c r="BD607" s="221" t="s">
        <v>87</v>
      </c>
      <c r="BE607" s="221" t="s">
        <v>87</v>
      </c>
    </row>
    <row r="608" spans="2:57" x14ac:dyDescent="0.25">
      <c r="B608" s="221">
        <v>2025</v>
      </c>
      <c r="C608" s="221">
        <v>891780111</v>
      </c>
      <c r="D608" s="221" t="s">
        <v>78</v>
      </c>
      <c r="E608" s="65" t="s">
        <v>12071</v>
      </c>
      <c r="F608" s="65" t="s">
        <v>12070</v>
      </c>
      <c r="G608" s="306">
        <v>2022000100019</v>
      </c>
      <c r="H608" s="65" t="s">
        <v>81</v>
      </c>
      <c r="I608" s="221" t="s">
        <v>146</v>
      </c>
      <c r="J608" s="220" t="s">
        <v>83</v>
      </c>
      <c r="K608" s="66" t="s">
        <v>12069</v>
      </c>
      <c r="L608" s="68">
        <v>5000000</v>
      </c>
      <c r="M608" s="221" t="s">
        <v>85</v>
      </c>
      <c r="N608" s="66" t="s">
        <v>11754</v>
      </c>
      <c r="O608" s="66">
        <v>1052983008</v>
      </c>
      <c r="P608" s="65">
        <v>132</v>
      </c>
      <c r="Q608" s="70">
        <v>45680</v>
      </c>
      <c r="R608" s="66">
        <v>307925000</v>
      </c>
      <c r="S608" s="78">
        <v>45723</v>
      </c>
      <c r="T608" s="68">
        <v>5000000</v>
      </c>
      <c r="U608" s="65" t="s">
        <v>87</v>
      </c>
      <c r="V608" s="68">
        <v>1082870070</v>
      </c>
      <c r="W608" s="67" t="s">
        <v>8403</v>
      </c>
      <c r="X608" s="70">
        <v>45723</v>
      </c>
      <c r="Y608" s="70">
        <v>45723</v>
      </c>
      <c r="Z608" s="70" t="s">
        <v>89</v>
      </c>
      <c r="AA608" s="70">
        <v>45777</v>
      </c>
      <c r="AB608" s="49">
        <f t="shared" si="45"/>
        <v>54</v>
      </c>
      <c r="AC608" s="65">
        <v>0</v>
      </c>
      <c r="AD608" s="424">
        <v>0</v>
      </c>
      <c r="AE608" s="65">
        <v>0</v>
      </c>
      <c r="AF608" s="78" t="s">
        <v>89</v>
      </c>
      <c r="AG608" s="49">
        <f t="shared" si="46"/>
        <v>0</v>
      </c>
      <c r="AH608" s="65">
        <v>0</v>
      </c>
      <c r="AI608" s="68">
        <v>0</v>
      </c>
      <c r="AJ608" s="65" t="s">
        <v>89</v>
      </c>
      <c r="AK608" s="78" t="s">
        <v>89</v>
      </c>
      <c r="AL608" s="65">
        <v>0</v>
      </c>
      <c r="AM608" s="78" t="s">
        <v>89</v>
      </c>
      <c r="AN608" s="78" t="s">
        <v>89</v>
      </c>
      <c r="AO608" s="78" t="s">
        <v>89</v>
      </c>
      <c r="AP608" s="49">
        <f t="shared" si="47"/>
        <v>0</v>
      </c>
      <c r="AQ608" s="49">
        <f>+L608+AD608-AI608</f>
        <v>5000000</v>
      </c>
      <c r="AR608" s="65" t="s">
        <v>90</v>
      </c>
      <c r="AS608" s="68">
        <v>0</v>
      </c>
      <c r="AT608" s="65" t="s">
        <v>90</v>
      </c>
      <c r="AU608" s="68">
        <v>0</v>
      </c>
      <c r="AV608" s="75" t="s">
        <v>89</v>
      </c>
      <c r="AW608" s="423">
        <v>5000000</v>
      </c>
      <c r="AX608" s="79">
        <f t="shared" si="48"/>
        <v>0</v>
      </c>
      <c r="AY608" s="223">
        <f t="shared" si="49"/>
        <v>1</v>
      </c>
      <c r="AZ608" s="74">
        <v>1</v>
      </c>
      <c r="BA608" s="75" t="s">
        <v>89</v>
      </c>
      <c r="BB608" s="65" t="s">
        <v>103</v>
      </c>
      <c r="BC608" s="66" t="s">
        <v>12068</v>
      </c>
      <c r="BD608" s="221" t="s">
        <v>87</v>
      </c>
      <c r="BE608" s="221" t="s">
        <v>87</v>
      </c>
    </row>
    <row r="609" spans="2:57" x14ac:dyDescent="0.25">
      <c r="B609" s="221">
        <v>2025</v>
      </c>
      <c r="C609" s="221">
        <v>891780111</v>
      </c>
      <c r="D609" s="221" t="s">
        <v>78</v>
      </c>
      <c r="E609" s="65" t="s">
        <v>12067</v>
      </c>
      <c r="F609" s="65" t="s">
        <v>12066</v>
      </c>
      <c r="G609" s="306">
        <v>2020000100116</v>
      </c>
      <c r="H609" s="65" t="s">
        <v>81</v>
      </c>
      <c r="I609" s="221" t="s">
        <v>146</v>
      </c>
      <c r="J609" s="220" t="s">
        <v>83</v>
      </c>
      <c r="K609" s="66" t="s">
        <v>12065</v>
      </c>
      <c r="L609" s="68">
        <v>6800000</v>
      </c>
      <c r="M609" s="221" t="s">
        <v>85</v>
      </c>
      <c r="N609" s="66" t="s">
        <v>11604</v>
      </c>
      <c r="O609" s="66">
        <v>1114816077</v>
      </c>
      <c r="P609" s="65">
        <v>132</v>
      </c>
      <c r="Q609" s="70">
        <v>45680</v>
      </c>
      <c r="R609" s="66">
        <v>307925000</v>
      </c>
      <c r="S609" s="78">
        <v>45723</v>
      </c>
      <c r="T609" s="68">
        <v>6800000</v>
      </c>
      <c r="U609" s="65" t="s">
        <v>87</v>
      </c>
      <c r="V609" s="68">
        <v>1082870070</v>
      </c>
      <c r="W609" s="67" t="s">
        <v>8403</v>
      </c>
      <c r="X609" s="70">
        <v>45723</v>
      </c>
      <c r="Y609" s="70">
        <v>45723</v>
      </c>
      <c r="Z609" s="70" t="s">
        <v>89</v>
      </c>
      <c r="AA609" s="70">
        <v>45777</v>
      </c>
      <c r="AB609" s="49">
        <f t="shared" si="45"/>
        <v>54</v>
      </c>
      <c r="AC609" s="65">
        <v>0</v>
      </c>
      <c r="AD609" s="424">
        <v>0</v>
      </c>
      <c r="AE609" s="65">
        <v>0</v>
      </c>
      <c r="AF609" s="78" t="s">
        <v>89</v>
      </c>
      <c r="AG609" s="49">
        <f t="shared" si="46"/>
        <v>0</v>
      </c>
      <c r="AH609" s="65">
        <v>0</v>
      </c>
      <c r="AI609" s="68">
        <v>0</v>
      </c>
      <c r="AJ609" s="65" t="s">
        <v>89</v>
      </c>
      <c r="AK609" s="78" t="s">
        <v>89</v>
      </c>
      <c r="AL609" s="65">
        <v>0</v>
      </c>
      <c r="AM609" s="78" t="s">
        <v>89</v>
      </c>
      <c r="AN609" s="78" t="s">
        <v>89</v>
      </c>
      <c r="AO609" s="78" t="s">
        <v>89</v>
      </c>
      <c r="AP609" s="49">
        <f t="shared" si="47"/>
        <v>0</v>
      </c>
      <c r="AQ609" s="49">
        <f>+L609+AD609-AI609</f>
        <v>6800000</v>
      </c>
      <c r="AR609" s="65" t="s">
        <v>90</v>
      </c>
      <c r="AS609" s="68">
        <v>0</v>
      </c>
      <c r="AT609" s="65" t="s">
        <v>90</v>
      </c>
      <c r="AU609" s="68">
        <v>0</v>
      </c>
      <c r="AV609" s="75" t="s">
        <v>89</v>
      </c>
      <c r="AW609" s="423">
        <v>6800000</v>
      </c>
      <c r="AX609" s="79">
        <f t="shared" si="48"/>
        <v>0</v>
      </c>
      <c r="AY609" s="223">
        <f t="shared" si="49"/>
        <v>1</v>
      </c>
      <c r="AZ609" s="74">
        <v>1</v>
      </c>
      <c r="BA609" s="75" t="s">
        <v>89</v>
      </c>
      <c r="BB609" s="65" t="s">
        <v>103</v>
      </c>
      <c r="BC609" s="66" t="s">
        <v>12064</v>
      </c>
      <c r="BD609" s="221" t="s">
        <v>87</v>
      </c>
      <c r="BE609" s="221" t="s">
        <v>87</v>
      </c>
    </row>
    <row r="610" spans="2:57" x14ac:dyDescent="0.25">
      <c r="B610" s="221">
        <v>2025</v>
      </c>
      <c r="C610" s="221">
        <v>891780111</v>
      </c>
      <c r="D610" s="221" t="s">
        <v>78</v>
      </c>
      <c r="E610" s="65" t="s">
        <v>12063</v>
      </c>
      <c r="F610" s="65" t="s">
        <v>12062</v>
      </c>
      <c r="G610" s="306">
        <v>2021000100084</v>
      </c>
      <c r="H610" s="65" t="s">
        <v>81</v>
      </c>
      <c r="I610" s="221" t="s">
        <v>146</v>
      </c>
      <c r="J610" s="220" t="s">
        <v>83</v>
      </c>
      <c r="K610" s="66" t="s">
        <v>12061</v>
      </c>
      <c r="L610" s="68">
        <v>7200000</v>
      </c>
      <c r="M610" s="221" t="s">
        <v>85</v>
      </c>
      <c r="N610" s="66" t="s">
        <v>3239</v>
      </c>
      <c r="O610" s="66">
        <v>33224219</v>
      </c>
      <c r="P610" s="65">
        <v>132</v>
      </c>
      <c r="Q610" s="70">
        <v>45680</v>
      </c>
      <c r="R610" s="66">
        <v>307925000</v>
      </c>
      <c r="S610" s="78">
        <v>45723</v>
      </c>
      <c r="T610" s="68">
        <v>7200000</v>
      </c>
      <c r="U610" s="65" t="s">
        <v>87</v>
      </c>
      <c r="V610" s="68">
        <v>1082870070</v>
      </c>
      <c r="W610" s="67" t="s">
        <v>8403</v>
      </c>
      <c r="X610" s="70">
        <v>45723</v>
      </c>
      <c r="Y610" s="70">
        <v>45723</v>
      </c>
      <c r="Z610" s="70" t="s">
        <v>89</v>
      </c>
      <c r="AA610" s="70">
        <v>45808</v>
      </c>
      <c r="AB610" s="49">
        <f t="shared" si="45"/>
        <v>85</v>
      </c>
      <c r="AC610" s="65">
        <v>0</v>
      </c>
      <c r="AD610" s="424">
        <v>0</v>
      </c>
      <c r="AE610" s="65">
        <v>0</v>
      </c>
      <c r="AF610" s="78" t="s">
        <v>89</v>
      </c>
      <c r="AG610" s="49">
        <f t="shared" si="46"/>
        <v>0</v>
      </c>
      <c r="AH610" s="65">
        <v>0</v>
      </c>
      <c r="AI610" s="68">
        <v>0</v>
      </c>
      <c r="AJ610" s="65" t="s">
        <v>89</v>
      </c>
      <c r="AK610" s="78" t="s">
        <v>89</v>
      </c>
      <c r="AL610" s="65">
        <v>0</v>
      </c>
      <c r="AM610" s="78" t="s">
        <v>89</v>
      </c>
      <c r="AN610" s="78" t="s">
        <v>89</v>
      </c>
      <c r="AO610" s="78" t="s">
        <v>89</v>
      </c>
      <c r="AP610" s="49">
        <f t="shared" si="47"/>
        <v>0</v>
      </c>
      <c r="AQ610" s="49">
        <f>+L610+AD610-AI610</f>
        <v>7200000</v>
      </c>
      <c r="AR610" s="65" t="s">
        <v>90</v>
      </c>
      <c r="AS610" s="68">
        <v>0</v>
      </c>
      <c r="AT610" s="65" t="s">
        <v>90</v>
      </c>
      <c r="AU610" s="68">
        <v>0</v>
      </c>
      <c r="AV610" s="75" t="s">
        <v>89</v>
      </c>
      <c r="AW610" s="423">
        <v>7200000</v>
      </c>
      <c r="AX610" s="79">
        <f t="shared" si="48"/>
        <v>0</v>
      </c>
      <c r="AY610" s="223">
        <f t="shared" si="49"/>
        <v>1</v>
      </c>
      <c r="AZ610" s="74">
        <v>1</v>
      </c>
      <c r="BA610" s="75" t="s">
        <v>89</v>
      </c>
      <c r="BB610" s="65" t="s">
        <v>103</v>
      </c>
      <c r="BC610" s="66" t="s">
        <v>12060</v>
      </c>
      <c r="BD610" s="221" t="s">
        <v>87</v>
      </c>
      <c r="BE610" s="221" t="s">
        <v>87</v>
      </c>
    </row>
    <row r="611" spans="2:57" x14ac:dyDescent="0.25">
      <c r="B611" s="221">
        <v>2025</v>
      </c>
      <c r="C611" s="221">
        <v>891780111</v>
      </c>
      <c r="D611" s="221" t="s">
        <v>78</v>
      </c>
      <c r="E611" s="65" t="s">
        <v>12059</v>
      </c>
      <c r="F611" s="65" t="s">
        <v>12058</v>
      </c>
      <c r="G611" s="306">
        <v>0</v>
      </c>
      <c r="H611" s="65" t="s">
        <v>81</v>
      </c>
      <c r="I611" s="221" t="s">
        <v>82</v>
      </c>
      <c r="J611" s="220" t="s">
        <v>83</v>
      </c>
      <c r="K611" s="66" t="s">
        <v>12057</v>
      </c>
      <c r="L611" s="68">
        <v>54000000</v>
      </c>
      <c r="M611" s="221" t="s">
        <v>85</v>
      </c>
      <c r="N611" s="66" t="s">
        <v>2596</v>
      </c>
      <c r="O611" s="66">
        <v>1082875832</v>
      </c>
      <c r="P611" s="65">
        <v>132</v>
      </c>
      <c r="Q611" s="70">
        <v>45680</v>
      </c>
      <c r="R611" s="66">
        <v>307925000</v>
      </c>
      <c r="S611" s="78">
        <v>45723</v>
      </c>
      <c r="T611" s="68">
        <v>54000000</v>
      </c>
      <c r="U611" s="65" t="s">
        <v>87</v>
      </c>
      <c r="V611" s="68">
        <v>1082870070</v>
      </c>
      <c r="W611" s="67" t="s">
        <v>8403</v>
      </c>
      <c r="X611" s="70">
        <v>45723</v>
      </c>
      <c r="Y611" s="70">
        <v>45723</v>
      </c>
      <c r="Z611" s="70" t="s">
        <v>89</v>
      </c>
      <c r="AA611" s="70">
        <v>46022</v>
      </c>
      <c r="AB611" s="49">
        <f t="shared" si="45"/>
        <v>299</v>
      </c>
      <c r="AC611" s="65">
        <v>0</v>
      </c>
      <c r="AD611" s="424">
        <v>0</v>
      </c>
      <c r="AE611" s="65">
        <v>0</v>
      </c>
      <c r="AF611" s="78" t="s">
        <v>89</v>
      </c>
      <c r="AG611" s="49">
        <f t="shared" si="46"/>
        <v>0</v>
      </c>
      <c r="AH611" s="65">
        <v>0</v>
      </c>
      <c r="AI611" s="68">
        <v>0</v>
      </c>
      <c r="AJ611" s="65" t="s">
        <v>89</v>
      </c>
      <c r="AK611" s="78" t="s">
        <v>89</v>
      </c>
      <c r="AL611" s="65">
        <v>0</v>
      </c>
      <c r="AM611" s="78" t="s">
        <v>89</v>
      </c>
      <c r="AN611" s="78" t="s">
        <v>89</v>
      </c>
      <c r="AO611" s="78" t="s">
        <v>89</v>
      </c>
      <c r="AP611" s="49">
        <f t="shared" si="47"/>
        <v>0</v>
      </c>
      <c r="AQ611" s="49">
        <f>+L611+AD611-AI611</f>
        <v>54000000</v>
      </c>
      <c r="AR611" s="65" t="s">
        <v>87</v>
      </c>
      <c r="AS611" s="68">
        <v>54000000</v>
      </c>
      <c r="AT611" s="65" t="s">
        <v>90</v>
      </c>
      <c r="AU611" s="68">
        <v>0</v>
      </c>
      <c r="AV611" s="75" t="s">
        <v>89</v>
      </c>
      <c r="AW611" s="423">
        <v>32400000</v>
      </c>
      <c r="AX611" s="79">
        <f t="shared" si="48"/>
        <v>21600000</v>
      </c>
      <c r="AY611" s="223">
        <f t="shared" si="49"/>
        <v>0.6</v>
      </c>
      <c r="AZ611" s="74">
        <v>0.6</v>
      </c>
      <c r="BA611" s="75" t="s">
        <v>89</v>
      </c>
      <c r="BB611" s="65" t="s">
        <v>108</v>
      </c>
      <c r="BC611" s="66" t="s">
        <v>12056</v>
      </c>
      <c r="BD611" s="221" t="s">
        <v>87</v>
      </c>
      <c r="BE611" s="221" t="s">
        <v>87</v>
      </c>
    </row>
    <row r="612" spans="2:57" x14ac:dyDescent="0.25">
      <c r="B612" s="221">
        <v>2025</v>
      </c>
      <c r="C612" s="221">
        <v>891780111</v>
      </c>
      <c r="D612" s="221" t="s">
        <v>78</v>
      </c>
      <c r="E612" s="65" t="s">
        <v>12055</v>
      </c>
      <c r="F612" s="65" t="s">
        <v>12054</v>
      </c>
      <c r="G612" s="306">
        <v>0</v>
      </c>
      <c r="H612" s="65" t="s">
        <v>81</v>
      </c>
      <c r="I612" s="221" t="s">
        <v>82</v>
      </c>
      <c r="J612" s="220" t="s">
        <v>83</v>
      </c>
      <c r="K612" s="66" t="s">
        <v>12053</v>
      </c>
      <c r="L612" s="68">
        <v>50000000</v>
      </c>
      <c r="M612" s="221" t="s">
        <v>85</v>
      </c>
      <c r="N612" s="66" t="s">
        <v>12052</v>
      </c>
      <c r="O612" s="66">
        <v>1082984896</v>
      </c>
      <c r="P612" s="65">
        <v>132</v>
      </c>
      <c r="Q612" s="70">
        <v>45680</v>
      </c>
      <c r="R612" s="66">
        <v>307925000</v>
      </c>
      <c r="S612" s="78">
        <v>45723</v>
      </c>
      <c r="T612" s="68">
        <v>50000000</v>
      </c>
      <c r="U612" s="65" t="s">
        <v>87</v>
      </c>
      <c r="V612" s="68">
        <v>1082870070</v>
      </c>
      <c r="W612" s="67" t="s">
        <v>8403</v>
      </c>
      <c r="X612" s="70">
        <v>45723</v>
      </c>
      <c r="Y612" s="70">
        <v>45723</v>
      </c>
      <c r="Z612" s="70" t="s">
        <v>89</v>
      </c>
      <c r="AA612" s="70">
        <v>46022</v>
      </c>
      <c r="AB612" s="49">
        <f t="shared" si="45"/>
        <v>299</v>
      </c>
      <c r="AC612" s="65">
        <v>0</v>
      </c>
      <c r="AD612" s="424">
        <v>0</v>
      </c>
      <c r="AE612" s="65">
        <v>0</v>
      </c>
      <c r="AF612" s="78" t="s">
        <v>89</v>
      </c>
      <c r="AG612" s="49">
        <f t="shared" si="46"/>
        <v>0</v>
      </c>
      <c r="AH612" s="65">
        <v>0</v>
      </c>
      <c r="AI612" s="68">
        <v>0</v>
      </c>
      <c r="AJ612" s="65" t="s">
        <v>89</v>
      </c>
      <c r="AK612" s="78" t="s">
        <v>89</v>
      </c>
      <c r="AL612" s="65">
        <v>0</v>
      </c>
      <c r="AM612" s="78" t="s">
        <v>89</v>
      </c>
      <c r="AN612" s="78" t="s">
        <v>89</v>
      </c>
      <c r="AO612" s="78" t="s">
        <v>89</v>
      </c>
      <c r="AP612" s="49">
        <f t="shared" si="47"/>
        <v>0</v>
      </c>
      <c r="AQ612" s="49">
        <f>+L612+AD612-AI612</f>
        <v>50000000</v>
      </c>
      <c r="AR612" s="65" t="s">
        <v>87</v>
      </c>
      <c r="AS612" s="68">
        <v>50000000</v>
      </c>
      <c r="AT612" s="65" t="s">
        <v>90</v>
      </c>
      <c r="AU612" s="68">
        <v>0</v>
      </c>
      <c r="AV612" s="75" t="s">
        <v>89</v>
      </c>
      <c r="AW612" s="423">
        <v>30000000</v>
      </c>
      <c r="AX612" s="79">
        <f t="shared" si="48"/>
        <v>20000000</v>
      </c>
      <c r="AY612" s="223">
        <f t="shared" si="49"/>
        <v>0.6</v>
      </c>
      <c r="AZ612" s="74">
        <v>0.6</v>
      </c>
      <c r="BA612" s="75" t="s">
        <v>89</v>
      </c>
      <c r="BB612" s="65" t="s">
        <v>108</v>
      </c>
      <c r="BC612" s="66" t="s">
        <v>12051</v>
      </c>
      <c r="BD612" s="221" t="s">
        <v>87</v>
      </c>
      <c r="BE612" s="221" t="s">
        <v>87</v>
      </c>
    </row>
    <row r="613" spans="2:57" x14ac:dyDescent="0.25">
      <c r="B613" s="221">
        <v>2025</v>
      </c>
      <c r="C613" s="221">
        <v>891780111</v>
      </c>
      <c r="D613" s="221" t="s">
        <v>78</v>
      </c>
      <c r="E613" s="65" t="s">
        <v>12050</v>
      </c>
      <c r="F613" s="65" t="s">
        <v>12049</v>
      </c>
      <c r="G613" s="306">
        <v>2020000100036</v>
      </c>
      <c r="H613" s="65" t="s">
        <v>81</v>
      </c>
      <c r="I613" s="221" t="s">
        <v>146</v>
      </c>
      <c r="J613" s="220" t="s">
        <v>83</v>
      </c>
      <c r="K613" s="66" t="s">
        <v>12048</v>
      </c>
      <c r="L613" s="68">
        <v>14400000</v>
      </c>
      <c r="M613" s="221" t="s">
        <v>85</v>
      </c>
      <c r="N613" s="66" t="s">
        <v>11763</v>
      </c>
      <c r="O613" s="66">
        <v>1083016785</v>
      </c>
      <c r="P613" s="65">
        <v>132</v>
      </c>
      <c r="Q613" s="70">
        <v>45680</v>
      </c>
      <c r="R613" s="66">
        <v>307925000</v>
      </c>
      <c r="S613" s="78">
        <v>45723</v>
      </c>
      <c r="T613" s="68">
        <v>14400000</v>
      </c>
      <c r="U613" s="65" t="s">
        <v>87</v>
      </c>
      <c r="V613" s="68">
        <v>1082870070</v>
      </c>
      <c r="W613" s="67" t="s">
        <v>8403</v>
      </c>
      <c r="X613" s="70">
        <v>45723</v>
      </c>
      <c r="Y613" s="70">
        <v>45723</v>
      </c>
      <c r="Z613" s="70" t="s">
        <v>89</v>
      </c>
      <c r="AA613" s="70">
        <v>45900</v>
      </c>
      <c r="AB613" s="49">
        <f t="shared" si="45"/>
        <v>177</v>
      </c>
      <c r="AC613" s="65">
        <v>0</v>
      </c>
      <c r="AD613" s="424">
        <v>0</v>
      </c>
      <c r="AE613" s="65">
        <v>0</v>
      </c>
      <c r="AF613" s="78" t="s">
        <v>89</v>
      </c>
      <c r="AG613" s="49">
        <f t="shared" si="46"/>
        <v>0</v>
      </c>
      <c r="AH613" s="65">
        <v>0</v>
      </c>
      <c r="AI613" s="68">
        <v>0</v>
      </c>
      <c r="AJ613" s="65" t="s">
        <v>89</v>
      </c>
      <c r="AK613" s="78" t="s">
        <v>89</v>
      </c>
      <c r="AL613" s="65">
        <v>0</v>
      </c>
      <c r="AM613" s="78" t="s">
        <v>89</v>
      </c>
      <c r="AN613" s="78" t="s">
        <v>89</v>
      </c>
      <c r="AO613" s="78" t="s">
        <v>89</v>
      </c>
      <c r="AP613" s="49">
        <f t="shared" si="47"/>
        <v>0</v>
      </c>
      <c r="AQ613" s="49">
        <f>+L613+AD613-AI613</f>
        <v>14400000</v>
      </c>
      <c r="AR613" s="65" t="s">
        <v>90</v>
      </c>
      <c r="AS613" s="68">
        <v>0</v>
      </c>
      <c r="AT613" s="65" t="s">
        <v>90</v>
      </c>
      <c r="AU613" s="68">
        <v>0</v>
      </c>
      <c r="AV613" s="75" t="s">
        <v>89</v>
      </c>
      <c r="AW613" s="423">
        <v>14400000</v>
      </c>
      <c r="AX613" s="79">
        <f t="shared" si="48"/>
        <v>0</v>
      </c>
      <c r="AY613" s="223">
        <f t="shared" si="49"/>
        <v>1</v>
      </c>
      <c r="AZ613" s="74">
        <v>1</v>
      </c>
      <c r="BA613" s="75" t="s">
        <v>89</v>
      </c>
      <c r="BB613" s="65" t="s">
        <v>103</v>
      </c>
      <c r="BC613" s="66" t="s">
        <v>12047</v>
      </c>
      <c r="BD613" s="221" t="s">
        <v>87</v>
      </c>
      <c r="BE613" s="221" t="s">
        <v>87</v>
      </c>
    </row>
    <row r="614" spans="2:57" x14ac:dyDescent="0.25">
      <c r="B614" s="221">
        <v>2025</v>
      </c>
      <c r="C614" s="221">
        <v>891780111</v>
      </c>
      <c r="D614" s="221" t="s">
        <v>78</v>
      </c>
      <c r="E614" s="65" t="s">
        <v>12046</v>
      </c>
      <c r="F614" s="65" t="s">
        <v>12045</v>
      </c>
      <c r="G614" s="306">
        <v>0</v>
      </c>
      <c r="H614" s="65" t="s">
        <v>81</v>
      </c>
      <c r="I614" s="221" t="s">
        <v>82</v>
      </c>
      <c r="J614" s="220" t="s">
        <v>83</v>
      </c>
      <c r="K614" s="66" t="s">
        <v>12044</v>
      </c>
      <c r="L614" s="68">
        <v>7950000</v>
      </c>
      <c r="M614" s="221" t="s">
        <v>85</v>
      </c>
      <c r="N614" s="66" t="s">
        <v>8436</v>
      </c>
      <c r="O614" s="66">
        <v>85467592</v>
      </c>
      <c r="P614" s="65">
        <v>27</v>
      </c>
      <c r="Q614" s="78">
        <v>45670</v>
      </c>
      <c r="R614" s="66">
        <v>2494141000</v>
      </c>
      <c r="S614" s="78">
        <v>45723</v>
      </c>
      <c r="T614" s="68">
        <v>7950000</v>
      </c>
      <c r="U614" s="65" t="s">
        <v>87</v>
      </c>
      <c r="V614" s="68">
        <v>85467461</v>
      </c>
      <c r="W614" s="67" t="s">
        <v>9510</v>
      </c>
      <c r="X614" s="70">
        <v>45723</v>
      </c>
      <c r="Y614" s="70">
        <v>45723</v>
      </c>
      <c r="Z614" s="70" t="s">
        <v>89</v>
      </c>
      <c r="AA614" s="70">
        <v>45808</v>
      </c>
      <c r="AB614" s="49">
        <f t="shared" si="45"/>
        <v>85</v>
      </c>
      <c r="AC614" s="65">
        <v>2</v>
      </c>
      <c r="AD614" s="424">
        <v>1325000</v>
      </c>
      <c r="AE614" s="65">
        <v>1</v>
      </c>
      <c r="AF614" s="78">
        <v>45823</v>
      </c>
      <c r="AG614" s="49">
        <f t="shared" si="46"/>
        <v>15</v>
      </c>
      <c r="AH614" s="65">
        <v>0</v>
      </c>
      <c r="AI614" s="68">
        <v>0</v>
      </c>
      <c r="AJ614" s="65" t="s">
        <v>89</v>
      </c>
      <c r="AK614" s="78" t="s">
        <v>89</v>
      </c>
      <c r="AL614" s="65">
        <v>0</v>
      </c>
      <c r="AM614" s="78" t="s">
        <v>89</v>
      </c>
      <c r="AN614" s="78" t="s">
        <v>89</v>
      </c>
      <c r="AO614" s="78" t="s">
        <v>89</v>
      </c>
      <c r="AP614" s="49">
        <f t="shared" si="47"/>
        <v>0</v>
      </c>
      <c r="AQ614" s="49">
        <f>+L614+AD614-AI614</f>
        <v>9275000</v>
      </c>
      <c r="AR614" s="65" t="s">
        <v>87</v>
      </c>
      <c r="AS614" s="68">
        <v>7950000</v>
      </c>
      <c r="AT614" s="65" t="s">
        <v>90</v>
      </c>
      <c r="AU614" s="68">
        <v>0</v>
      </c>
      <c r="AV614" s="75" t="s">
        <v>89</v>
      </c>
      <c r="AW614" s="423">
        <v>9275000</v>
      </c>
      <c r="AX614" s="79">
        <f t="shared" si="48"/>
        <v>0</v>
      </c>
      <c r="AY614" s="223">
        <f t="shared" si="49"/>
        <v>1</v>
      </c>
      <c r="AZ614" s="74">
        <v>1</v>
      </c>
      <c r="BA614" s="75" t="s">
        <v>89</v>
      </c>
      <c r="BB614" s="65" t="s">
        <v>103</v>
      </c>
      <c r="BC614" s="66" t="s">
        <v>12043</v>
      </c>
      <c r="BD614" s="221" t="s">
        <v>87</v>
      </c>
      <c r="BE614" s="221" t="s">
        <v>87</v>
      </c>
    </row>
    <row r="615" spans="2:57" x14ac:dyDescent="0.25">
      <c r="B615" s="221">
        <v>2025</v>
      </c>
      <c r="C615" s="221">
        <v>891780111</v>
      </c>
      <c r="D615" s="221" t="s">
        <v>78</v>
      </c>
      <c r="E615" s="65" t="s">
        <v>12042</v>
      </c>
      <c r="F615" s="65" t="s">
        <v>12041</v>
      </c>
      <c r="G615" s="306">
        <v>0</v>
      </c>
      <c r="H615" s="65" t="s">
        <v>81</v>
      </c>
      <c r="I615" s="221" t="s">
        <v>82</v>
      </c>
      <c r="J615" s="220" t="s">
        <v>83</v>
      </c>
      <c r="K615" s="66" t="s">
        <v>12040</v>
      </c>
      <c r="L615" s="68">
        <v>6750000</v>
      </c>
      <c r="M615" s="221" t="s">
        <v>85</v>
      </c>
      <c r="N615" s="66" t="s">
        <v>10767</v>
      </c>
      <c r="O615" s="66">
        <v>1084738546</v>
      </c>
      <c r="P615" s="65">
        <v>27</v>
      </c>
      <c r="Q615" s="78">
        <v>45670</v>
      </c>
      <c r="R615" s="66">
        <v>2494141000</v>
      </c>
      <c r="S615" s="78">
        <v>45723</v>
      </c>
      <c r="T615" s="68">
        <v>6750000</v>
      </c>
      <c r="U615" s="65" t="s">
        <v>87</v>
      </c>
      <c r="V615" s="68">
        <v>85467461</v>
      </c>
      <c r="W615" s="67" t="s">
        <v>9510</v>
      </c>
      <c r="X615" s="70">
        <v>45723</v>
      </c>
      <c r="Y615" s="70">
        <v>45723</v>
      </c>
      <c r="Z615" s="70" t="s">
        <v>89</v>
      </c>
      <c r="AA615" s="70">
        <v>45808</v>
      </c>
      <c r="AB615" s="49">
        <f t="shared" si="45"/>
        <v>85</v>
      </c>
      <c r="AC615" s="65">
        <v>2</v>
      </c>
      <c r="AD615" s="424">
        <v>2250000</v>
      </c>
      <c r="AE615" s="65">
        <v>1</v>
      </c>
      <c r="AF615" s="78">
        <v>45838</v>
      </c>
      <c r="AG615" s="49">
        <f t="shared" si="46"/>
        <v>30</v>
      </c>
      <c r="AH615" s="65">
        <v>0</v>
      </c>
      <c r="AI615" s="68">
        <v>0</v>
      </c>
      <c r="AJ615" s="65" t="s">
        <v>89</v>
      </c>
      <c r="AK615" s="78" t="s">
        <v>89</v>
      </c>
      <c r="AL615" s="65">
        <v>0</v>
      </c>
      <c r="AM615" s="78" t="s">
        <v>89</v>
      </c>
      <c r="AN615" s="78" t="s">
        <v>89</v>
      </c>
      <c r="AO615" s="78" t="s">
        <v>89</v>
      </c>
      <c r="AP615" s="49">
        <f t="shared" si="47"/>
        <v>0</v>
      </c>
      <c r="AQ615" s="49">
        <f>+L615+AD615-AI615</f>
        <v>9000000</v>
      </c>
      <c r="AR615" s="65" t="s">
        <v>87</v>
      </c>
      <c r="AS615" s="68">
        <v>6750000</v>
      </c>
      <c r="AT615" s="65" t="s">
        <v>90</v>
      </c>
      <c r="AU615" s="68">
        <v>0</v>
      </c>
      <c r="AV615" s="75" t="s">
        <v>89</v>
      </c>
      <c r="AW615" s="423">
        <v>9000000</v>
      </c>
      <c r="AX615" s="79">
        <f t="shared" si="48"/>
        <v>0</v>
      </c>
      <c r="AY615" s="223">
        <f t="shared" si="49"/>
        <v>1</v>
      </c>
      <c r="AZ615" s="74">
        <v>1</v>
      </c>
      <c r="BA615" s="75" t="s">
        <v>89</v>
      </c>
      <c r="BB615" s="65" t="s">
        <v>103</v>
      </c>
      <c r="BC615" s="66" t="s">
        <v>12039</v>
      </c>
      <c r="BD615" s="221" t="s">
        <v>87</v>
      </c>
      <c r="BE615" s="221" t="s">
        <v>87</v>
      </c>
    </row>
    <row r="616" spans="2:57" x14ac:dyDescent="0.25">
      <c r="B616" s="221">
        <v>2025</v>
      </c>
      <c r="C616" s="221">
        <v>891780111</v>
      </c>
      <c r="D616" s="221" t="s">
        <v>78</v>
      </c>
      <c r="E616" s="65" t="s">
        <v>12038</v>
      </c>
      <c r="F616" s="65" t="s">
        <v>12037</v>
      </c>
      <c r="G616" s="306">
        <v>0</v>
      </c>
      <c r="H616" s="65" t="s">
        <v>81</v>
      </c>
      <c r="I616" s="221" t="s">
        <v>82</v>
      </c>
      <c r="J616" s="220" t="s">
        <v>83</v>
      </c>
      <c r="K616" s="66" t="s">
        <v>12036</v>
      </c>
      <c r="L616" s="68">
        <v>6750000</v>
      </c>
      <c r="M616" s="221" t="s">
        <v>85</v>
      </c>
      <c r="N616" s="66" t="s">
        <v>8558</v>
      </c>
      <c r="O616" s="66">
        <v>39069270</v>
      </c>
      <c r="P616" s="65">
        <v>27</v>
      </c>
      <c r="Q616" s="78">
        <v>45670</v>
      </c>
      <c r="R616" s="66">
        <v>2494141000</v>
      </c>
      <c r="S616" s="78">
        <v>45723</v>
      </c>
      <c r="T616" s="68">
        <v>6750000</v>
      </c>
      <c r="U616" s="65" t="s">
        <v>87</v>
      </c>
      <c r="V616" s="68">
        <v>85467461</v>
      </c>
      <c r="W616" s="67" t="s">
        <v>9510</v>
      </c>
      <c r="X616" s="70">
        <v>45723</v>
      </c>
      <c r="Y616" s="70">
        <v>45723</v>
      </c>
      <c r="Z616" s="70" t="s">
        <v>89</v>
      </c>
      <c r="AA616" s="70">
        <v>45808</v>
      </c>
      <c r="AB616" s="49">
        <f t="shared" si="45"/>
        <v>85</v>
      </c>
      <c r="AC616" s="65">
        <v>2</v>
      </c>
      <c r="AD616" s="424">
        <v>1125000</v>
      </c>
      <c r="AE616" s="65">
        <v>1</v>
      </c>
      <c r="AF616" s="78">
        <v>45823</v>
      </c>
      <c r="AG616" s="49">
        <f t="shared" si="46"/>
        <v>15</v>
      </c>
      <c r="AH616" s="65">
        <v>0</v>
      </c>
      <c r="AI616" s="68">
        <v>0</v>
      </c>
      <c r="AJ616" s="65" t="s">
        <v>89</v>
      </c>
      <c r="AK616" s="78" t="s">
        <v>89</v>
      </c>
      <c r="AL616" s="65">
        <v>0</v>
      </c>
      <c r="AM616" s="78" t="s">
        <v>89</v>
      </c>
      <c r="AN616" s="78" t="s">
        <v>89</v>
      </c>
      <c r="AO616" s="78" t="s">
        <v>89</v>
      </c>
      <c r="AP616" s="49">
        <f t="shared" si="47"/>
        <v>0</v>
      </c>
      <c r="AQ616" s="49">
        <f>+L616+AD616-AI616</f>
        <v>7875000</v>
      </c>
      <c r="AR616" s="65" t="s">
        <v>87</v>
      </c>
      <c r="AS616" s="68">
        <v>6750000</v>
      </c>
      <c r="AT616" s="65" t="s">
        <v>90</v>
      </c>
      <c r="AU616" s="68">
        <v>0</v>
      </c>
      <c r="AV616" s="75" t="s">
        <v>89</v>
      </c>
      <c r="AW616" s="423">
        <v>7875000</v>
      </c>
      <c r="AX616" s="79">
        <f t="shared" si="48"/>
        <v>0</v>
      </c>
      <c r="AY616" s="223">
        <f t="shared" si="49"/>
        <v>1</v>
      </c>
      <c r="AZ616" s="74">
        <v>1</v>
      </c>
      <c r="BA616" s="75" t="s">
        <v>89</v>
      </c>
      <c r="BB616" s="65" t="s">
        <v>103</v>
      </c>
      <c r="BC616" s="66" t="s">
        <v>12035</v>
      </c>
      <c r="BD616" s="221" t="s">
        <v>87</v>
      </c>
      <c r="BE616" s="221" t="s">
        <v>87</v>
      </c>
    </row>
    <row r="617" spans="2:57" x14ac:dyDescent="0.25">
      <c r="B617" s="221">
        <v>2025</v>
      </c>
      <c r="C617" s="221">
        <v>891780111</v>
      </c>
      <c r="D617" s="221" t="s">
        <v>78</v>
      </c>
      <c r="E617" s="65" t="s">
        <v>12034</v>
      </c>
      <c r="F617" s="65" t="s">
        <v>12033</v>
      </c>
      <c r="G617" s="306">
        <v>0</v>
      </c>
      <c r="H617" s="65" t="s">
        <v>81</v>
      </c>
      <c r="I617" s="221" t="s">
        <v>82</v>
      </c>
      <c r="J617" s="220" t="s">
        <v>83</v>
      </c>
      <c r="K617" s="66" t="s">
        <v>12032</v>
      </c>
      <c r="L617" s="68">
        <v>6750000</v>
      </c>
      <c r="M617" s="221" t="s">
        <v>85</v>
      </c>
      <c r="N617" s="66" t="s">
        <v>10869</v>
      </c>
      <c r="O617" s="66">
        <v>1221971298</v>
      </c>
      <c r="P617" s="65">
        <v>27</v>
      </c>
      <c r="Q617" s="78">
        <v>45670</v>
      </c>
      <c r="R617" s="66">
        <v>2494141000</v>
      </c>
      <c r="S617" s="78">
        <v>45723</v>
      </c>
      <c r="T617" s="68">
        <v>6750000</v>
      </c>
      <c r="U617" s="65" t="s">
        <v>87</v>
      </c>
      <c r="V617" s="68">
        <v>85467461</v>
      </c>
      <c r="W617" s="67" t="s">
        <v>9510</v>
      </c>
      <c r="X617" s="70">
        <v>45723</v>
      </c>
      <c r="Y617" s="70">
        <v>45723</v>
      </c>
      <c r="Z617" s="70" t="s">
        <v>89</v>
      </c>
      <c r="AA617" s="70">
        <v>45808</v>
      </c>
      <c r="AB617" s="49">
        <f t="shared" si="45"/>
        <v>85</v>
      </c>
      <c r="AC617" s="65">
        <v>2</v>
      </c>
      <c r="AD617" s="424">
        <v>2250000</v>
      </c>
      <c r="AE617" s="65">
        <v>1</v>
      </c>
      <c r="AF617" s="78">
        <v>45838</v>
      </c>
      <c r="AG617" s="49">
        <f t="shared" si="46"/>
        <v>30</v>
      </c>
      <c r="AH617" s="65">
        <v>0</v>
      </c>
      <c r="AI617" s="68">
        <v>0</v>
      </c>
      <c r="AJ617" s="65" t="s">
        <v>89</v>
      </c>
      <c r="AK617" s="78" t="s">
        <v>89</v>
      </c>
      <c r="AL617" s="65">
        <v>0</v>
      </c>
      <c r="AM617" s="78" t="s">
        <v>89</v>
      </c>
      <c r="AN617" s="78" t="s">
        <v>89</v>
      </c>
      <c r="AO617" s="78" t="s">
        <v>89</v>
      </c>
      <c r="AP617" s="49">
        <f t="shared" si="47"/>
        <v>0</v>
      </c>
      <c r="AQ617" s="49">
        <f>+L617+AD617-AI617</f>
        <v>9000000</v>
      </c>
      <c r="AR617" s="65" t="s">
        <v>87</v>
      </c>
      <c r="AS617" s="68">
        <v>6750000</v>
      </c>
      <c r="AT617" s="65" t="s">
        <v>90</v>
      </c>
      <c r="AU617" s="68">
        <v>0</v>
      </c>
      <c r="AV617" s="75" t="s">
        <v>89</v>
      </c>
      <c r="AW617" s="423">
        <v>9000000</v>
      </c>
      <c r="AX617" s="79">
        <f t="shared" si="48"/>
        <v>0</v>
      </c>
      <c r="AY617" s="223">
        <f t="shared" si="49"/>
        <v>1</v>
      </c>
      <c r="AZ617" s="74">
        <v>1</v>
      </c>
      <c r="BA617" s="75" t="s">
        <v>89</v>
      </c>
      <c r="BB617" s="65" t="s">
        <v>103</v>
      </c>
      <c r="BC617" s="66" t="s">
        <v>12031</v>
      </c>
      <c r="BD617" s="221" t="s">
        <v>87</v>
      </c>
      <c r="BE617" s="221" t="s">
        <v>87</v>
      </c>
    </row>
    <row r="618" spans="2:57" x14ac:dyDescent="0.25">
      <c r="B618" s="221">
        <v>2025</v>
      </c>
      <c r="C618" s="221">
        <v>891780111</v>
      </c>
      <c r="D618" s="221" t="s">
        <v>78</v>
      </c>
      <c r="E618" s="65" t="s">
        <v>12030</v>
      </c>
      <c r="F618" s="65" t="s">
        <v>12029</v>
      </c>
      <c r="G618" s="306">
        <v>0</v>
      </c>
      <c r="H618" s="65" t="s">
        <v>81</v>
      </c>
      <c r="I618" s="221" t="s">
        <v>82</v>
      </c>
      <c r="J618" s="220" t="s">
        <v>83</v>
      </c>
      <c r="K618" s="66" t="s">
        <v>12028</v>
      </c>
      <c r="L618" s="68">
        <v>9468000</v>
      </c>
      <c r="M618" s="221" t="s">
        <v>85</v>
      </c>
      <c r="N618" s="66" t="s">
        <v>8499</v>
      </c>
      <c r="O618" s="66">
        <v>1079938470</v>
      </c>
      <c r="P618" s="65">
        <v>28</v>
      </c>
      <c r="Q618" s="78">
        <v>45670</v>
      </c>
      <c r="R618" s="66">
        <v>5573604000</v>
      </c>
      <c r="S618" s="78">
        <v>45723</v>
      </c>
      <c r="T618" s="68">
        <v>9468000</v>
      </c>
      <c r="U618" s="65" t="s">
        <v>87</v>
      </c>
      <c r="V618" s="68">
        <v>36724655</v>
      </c>
      <c r="W618" s="67" t="s">
        <v>324</v>
      </c>
      <c r="X618" s="70">
        <v>45723</v>
      </c>
      <c r="Y618" s="70">
        <v>45723</v>
      </c>
      <c r="Z618" s="70" t="s">
        <v>89</v>
      </c>
      <c r="AA618" s="70">
        <v>45808</v>
      </c>
      <c r="AB618" s="49">
        <f t="shared" si="45"/>
        <v>85</v>
      </c>
      <c r="AC618" s="65">
        <v>0</v>
      </c>
      <c r="AD618" s="424">
        <v>0</v>
      </c>
      <c r="AE618" s="65">
        <v>0</v>
      </c>
      <c r="AF618" s="78" t="s">
        <v>89</v>
      </c>
      <c r="AG618" s="49">
        <f t="shared" si="46"/>
        <v>0</v>
      </c>
      <c r="AH618" s="65">
        <v>0</v>
      </c>
      <c r="AI618" s="68">
        <v>0</v>
      </c>
      <c r="AJ618" s="65" t="s">
        <v>89</v>
      </c>
      <c r="AK618" s="78" t="s">
        <v>89</v>
      </c>
      <c r="AL618" s="65">
        <v>0</v>
      </c>
      <c r="AM618" s="78" t="s">
        <v>89</v>
      </c>
      <c r="AN618" s="78" t="s">
        <v>89</v>
      </c>
      <c r="AO618" s="78" t="s">
        <v>89</v>
      </c>
      <c r="AP618" s="49">
        <f t="shared" si="47"/>
        <v>0</v>
      </c>
      <c r="AQ618" s="49">
        <f>+L618+AD618-AI618</f>
        <v>9468000</v>
      </c>
      <c r="AR618" s="65" t="s">
        <v>87</v>
      </c>
      <c r="AS618" s="68">
        <v>9468000</v>
      </c>
      <c r="AT618" s="65" t="s">
        <v>90</v>
      </c>
      <c r="AU618" s="68">
        <v>0</v>
      </c>
      <c r="AV618" s="75" t="s">
        <v>89</v>
      </c>
      <c r="AW618" s="423">
        <v>9468000</v>
      </c>
      <c r="AX618" s="79">
        <f t="shared" si="48"/>
        <v>0</v>
      </c>
      <c r="AY618" s="223">
        <f t="shared" si="49"/>
        <v>1</v>
      </c>
      <c r="AZ618" s="74">
        <v>1</v>
      </c>
      <c r="BA618" s="75" t="s">
        <v>89</v>
      </c>
      <c r="BB618" s="65" t="s">
        <v>103</v>
      </c>
      <c r="BC618" s="66" t="s">
        <v>12027</v>
      </c>
      <c r="BD618" s="221" t="s">
        <v>87</v>
      </c>
      <c r="BE618" s="221" t="s">
        <v>87</v>
      </c>
    </row>
    <row r="619" spans="2:57" x14ac:dyDescent="0.25">
      <c r="B619" s="221">
        <v>2025</v>
      </c>
      <c r="C619" s="221">
        <v>891780111</v>
      </c>
      <c r="D619" s="221" t="s">
        <v>78</v>
      </c>
      <c r="E619" s="65" t="s">
        <v>12026</v>
      </c>
      <c r="F619" s="65" t="s">
        <v>12025</v>
      </c>
      <c r="G619" s="306">
        <v>0</v>
      </c>
      <c r="H619" s="65" t="s">
        <v>81</v>
      </c>
      <c r="I619" s="221" t="s">
        <v>82</v>
      </c>
      <c r="J619" s="220" t="s">
        <v>83</v>
      </c>
      <c r="K619" s="66" t="s">
        <v>12024</v>
      </c>
      <c r="L619" s="68">
        <v>8550000</v>
      </c>
      <c r="M619" s="221" t="s">
        <v>85</v>
      </c>
      <c r="N619" s="66" t="s">
        <v>10170</v>
      </c>
      <c r="O619" s="66">
        <v>85467893</v>
      </c>
      <c r="P619" s="65">
        <v>28</v>
      </c>
      <c r="Q619" s="78">
        <v>45670</v>
      </c>
      <c r="R619" s="66">
        <v>5573604000</v>
      </c>
      <c r="S619" s="78">
        <v>45726</v>
      </c>
      <c r="T619" s="68">
        <v>8550000</v>
      </c>
      <c r="U619" s="65" t="s">
        <v>87</v>
      </c>
      <c r="V619" s="68">
        <v>85465146</v>
      </c>
      <c r="W619" s="67" t="s">
        <v>8366</v>
      </c>
      <c r="X619" s="70">
        <v>45726</v>
      </c>
      <c r="Y619" s="70">
        <v>45726</v>
      </c>
      <c r="Z619" s="70" t="s">
        <v>89</v>
      </c>
      <c r="AA619" s="70">
        <v>45808</v>
      </c>
      <c r="AB619" s="49">
        <f t="shared" si="45"/>
        <v>82</v>
      </c>
      <c r="AC619" s="65">
        <v>2</v>
      </c>
      <c r="AD619" s="424">
        <v>2850000</v>
      </c>
      <c r="AE619" s="65">
        <v>1</v>
      </c>
      <c r="AF619" s="78">
        <v>45838</v>
      </c>
      <c r="AG619" s="49">
        <f t="shared" si="46"/>
        <v>30</v>
      </c>
      <c r="AH619" s="65">
        <v>0</v>
      </c>
      <c r="AI619" s="68">
        <v>0</v>
      </c>
      <c r="AJ619" s="65" t="s">
        <v>89</v>
      </c>
      <c r="AK619" s="78" t="s">
        <v>89</v>
      </c>
      <c r="AL619" s="65">
        <v>0</v>
      </c>
      <c r="AM619" s="78" t="s">
        <v>89</v>
      </c>
      <c r="AN619" s="78" t="s">
        <v>89</v>
      </c>
      <c r="AO619" s="78" t="s">
        <v>89</v>
      </c>
      <c r="AP619" s="49">
        <f t="shared" si="47"/>
        <v>0</v>
      </c>
      <c r="AQ619" s="49">
        <f>+L619+AD619-AI619</f>
        <v>11400000</v>
      </c>
      <c r="AR619" s="65" t="s">
        <v>87</v>
      </c>
      <c r="AS619" s="68">
        <v>8550000</v>
      </c>
      <c r="AT619" s="65" t="s">
        <v>90</v>
      </c>
      <c r="AU619" s="68">
        <v>0</v>
      </c>
      <c r="AV619" s="75" t="s">
        <v>89</v>
      </c>
      <c r="AW619" s="423">
        <v>11400000</v>
      </c>
      <c r="AX619" s="79">
        <f t="shared" si="48"/>
        <v>0</v>
      </c>
      <c r="AY619" s="223">
        <f t="shared" si="49"/>
        <v>1</v>
      </c>
      <c r="AZ619" s="74">
        <v>1</v>
      </c>
      <c r="BA619" s="75" t="s">
        <v>89</v>
      </c>
      <c r="BB619" s="65" t="s">
        <v>103</v>
      </c>
      <c r="BC619" s="66" t="s">
        <v>12023</v>
      </c>
      <c r="BD619" s="221" t="s">
        <v>87</v>
      </c>
      <c r="BE619" s="221" t="s">
        <v>87</v>
      </c>
    </row>
    <row r="620" spans="2:57" x14ac:dyDescent="0.25">
      <c r="B620" s="221">
        <v>2025</v>
      </c>
      <c r="C620" s="221">
        <v>891780111</v>
      </c>
      <c r="D620" s="221" t="s">
        <v>78</v>
      </c>
      <c r="E620" s="65" t="s">
        <v>12022</v>
      </c>
      <c r="F620" s="65" t="s">
        <v>12021</v>
      </c>
      <c r="G620" s="306">
        <v>0</v>
      </c>
      <c r="H620" s="65" t="s">
        <v>81</v>
      </c>
      <c r="I620" s="221" t="s">
        <v>82</v>
      </c>
      <c r="J620" s="220" t="s">
        <v>83</v>
      </c>
      <c r="K620" s="66" t="s">
        <v>12020</v>
      </c>
      <c r="L620" s="68">
        <v>10416000</v>
      </c>
      <c r="M620" s="221" t="s">
        <v>85</v>
      </c>
      <c r="N620" s="66" t="s">
        <v>12019</v>
      </c>
      <c r="O620" s="66">
        <v>1082874500</v>
      </c>
      <c r="P620" s="65">
        <v>28</v>
      </c>
      <c r="Q620" s="78">
        <v>45670</v>
      </c>
      <c r="R620" s="66">
        <v>5573604000</v>
      </c>
      <c r="S620" s="78">
        <v>45727</v>
      </c>
      <c r="T620" s="68">
        <v>10416000</v>
      </c>
      <c r="U620" s="65" t="s">
        <v>87</v>
      </c>
      <c r="V620" s="68">
        <v>39058006</v>
      </c>
      <c r="W620" s="67" t="s">
        <v>9585</v>
      </c>
      <c r="X620" s="70">
        <v>45727</v>
      </c>
      <c r="Y620" s="70">
        <v>45727</v>
      </c>
      <c r="Z620" s="70" t="s">
        <v>89</v>
      </c>
      <c r="AA620" s="70">
        <v>45808</v>
      </c>
      <c r="AB620" s="49">
        <f t="shared" si="45"/>
        <v>81</v>
      </c>
      <c r="AC620" s="65">
        <v>0</v>
      </c>
      <c r="AD620" s="424">
        <v>0</v>
      </c>
      <c r="AE620" s="65">
        <v>0</v>
      </c>
      <c r="AF620" s="78" t="s">
        <v>89</v>
      </c>
      <c r="AG620" s="49">
        <f t="shared" si="46"/>
        <v>0</v>
      </c>
      <c r="AH620" s="65">
        <v>0</v>
      </c>
      <c r="AI620" s="68">
        <v>0</v>
      </c>
      <c r="AJ620" s="65" t="s">
        <v>89</v>
      </c>
      <c r="AK620" s="78" t="s">
        <v>89</v>
      </c>
      <c r="AL620" s="65">
        <v>0</v>
      </c>
      <c r="AM620" s="78" t="s">
        <v>89</v>
      </c>
      <c r="AN620" s="78" t="s">
        <v>89</v>
      </c>
      <c r="AO620" s="78" t="s">
        <v>89</v>
      </c>
      <c r="AP620" s="49">
        <f t="shared" si="47"/>
        <v>0</v>
      </c>
      <c r="AQ620" s="49">
        <f>+L620+AD620-AI620</f>
        <v>10416000</v>
      </c>
      <c r="AR620" s="65" t="s">
        <v>87</v>
      </c>
      <c r="AS620" s="68">
        <v>10416000</v>
      </c>
      <c r="AT620" s="65" t="s">
        <v>90</v>
      </c>
      <c r="AU620" s="68">
        <v>0</v>
      </c>
      <c r="AV620" s="75" t="s">
        <v>89</v>
      </c>
      <c r="AW620" s="423">
        <v>10416000</v>
      </c>
      <c r="AX620" s="79">
        <f t="shared" si="48"/>
        <v>0</v>
      </c>
      <c r="AY620" s="223">
        <f t="shared" si="49"/>
        <v>1</v>
      </c>
      <c r="AZ620" s="74">
        <v>1</v>
      </c>
      <c r="BA620" s="75" t="s">
        <v>89</v>
      </c>
      <c r="BB620" s="65" t="s">
        <v>103</v>
      </c>
      <c r="BC620" s="66" t="s">
        <v>12018</v>
      </c>
      <c r="BD620" s="221" t="s">
        <v>87</v>
      </c>
      <c r="BE620" s="221" t="s">
        <v>87</v>
      </c>
    </row>
    <row r="621" spans="2:57" x14ac:dyDescent="0.25">
      <c r="B621" s="221">
        <v>2025</v>
      </c>
      <c r="C621" s="221">
        <v>891780111</v>
      </c>
      <c r="D621" s="221" t="s">
        <v>78</v>
      </c>
      <c r="E621" s="65" t="s">
        <v>12017</v>
      </c>
      <c r="F621" s="65" t="s">
        <v>12016</v>
      </c>
      <c r="G621" s="306">
        <v>0</v>
      </c>
      <c r="H621" s="65" t="s">
        <v>81</v>
      </c>
      <c r="I621" s="221" t="s">
        <v>82</v>
      </c>
      <c r="J621" s="220" t="s">
        <v>83</v>
      </c>
      <c r="K621" s="66" t="s">
        <v>12015</v>
      </c>
      <c r="L621" s="68">
        <v>7950000</v>
      </c>
      <c r="M621" s="221" t="s">
        <v>85</v>
      </c>
      <c r="N621" s="66" t="s">
        <v>8755</v>
      </c>
      <c r="O621" s="66">
        <v>1083027840</v>
      </c>
      <c r="P621" s="65">
        <v>27</v>
      </c>
      <c r="Q621" s="78">
        <v>45670</v>
      </c>
      <c r="R621" s="66">
        <v>2494141000</v>
      </c>
      <c r="S621" s="78">
        <v>45727</v>
      </c>
      <c r="T621" s="68">
        <v>7950000</v>
      </c>
      <c r="U621" s="65" t="s">
        <v>87</v>
      </c>
      <c r="V621" s="68">
        <v>4978990</v>
      </c>
      <c r="W621" s="67" t="s">
        <v>8754</v>
      </c>
      <c r="X621" s="70">
        <v>45727</v>
      </c>
      <c r="Y621" s="70">
        <v>45727</v>
      </c>
      <c r="Z621" s="70" t="s">
        <v>89</v>
      </c>
      <c r="AA621" s="70">
        <v>45808</v>
      </c>
      <c r="AB621" s="49">
        <f t="shared" si="45"/>
        <v>81</v>
      </c>
      <c r="AC621" s="65">
        <v>2</v>
      </c>
      <c r="AD621" s="424">
        <v>1325000</v>
      </c>
      <c r="AE621" s="65">
        <v>1</v>
      </c>
      <c r="AF621" s="78">
        <v>45823</v>
      </c>
      <c r="AG621" s="49">
        <f t="shared" si="46"/>
        <v>15</v>
      </c>
      <c r="AH621" s="65">
        <v>0</v>
      </c>
      <c r="AI621" s="68">
        <v>0</v>
      </c>
      <c r="AJ621" s="65" t="s">
        <v>89</v>
      </c>
      <c r="AK621" s="78" t="s">
        <v>89</v>
      </c>
      <c r="AL621" s="65">
        <v>0</v>
      </c>
      <c r="AM621" s="78" t="s">
        <v>89</v>
      </c>
      <c r="AN621" s="78" t="s">
        <v>89</v>
      </c>
      <c r="AO621" s="78" t="s">
        <v>89</v>
      </c>
      <c r="AP621" s="49">
        <f t="shared" si="47"/>
        <v>0</v>
      </c>
      <c r="AQ621" s="49">
        <f>+L621+AD621-AI621</f>
        <v>9275000</v>
      </c>
      <c r="AR621" s="65" t="s">
        <v>87</v>
      </c>
      <c r="AS621" s="68">
        <v>7950000</v>
      </c>
      <c r="AT621" s="65" t="s">
        <v>90</v>
      </c>
      <c r="AU621" s="68">
        <v>0</v>
      </c>
      <c r="AV621" s="75" t="s">
        <v>89</v>
      </c>
      <c r="AW621" s="423">
        <v>9275000</v>
      </c>
      <c r="AX621" s="79">
        <f t="shared" si="48"/>
        <v>0</v>
      </c>
      <c r="AY621" s="223">
        <f t="shared" si="49"/>
        <v>1</v>
      </c>
      <c r="AZ621" s="74">
        <v>1</v>
      </c>
      <c r="BA621" s="75" t="s">
        <v>89</v>
      </c>
      <c r="BB621" s="65" t="s">
        <v>103</v>
      </c>
      <c r="BC621" s="66" t="s">
        <v>12014</v>
      </c>
      <c r="BD621" s="221" t="s">
        <v>87</v>
      </c>
      <c r="BE621" s="221" t="s">
        <v>87</v>
      </c>
    </row>
    <row r="622" spans="2:57" x14ac:dyDescent="0.25">
      <c r="B622" s="221">
        <v>2025</v>
      </c>
      <c r="C622" s="221">
        <v>891780111</v>
      </c>
      <c r="D622" s="221" t="s">
        <v>78</v>
      </c>
      <c r="E622" s="65" t="s">
        <v>12013</v>
      </c>
      <c r="F622" s="65" t="s">
        <v>12012</v>
      </c>
      <c r="G622" s="306">
        <v>0</v>
      </c>
      <c r="H622" s="65" t="s">
        <v>81</v>
      </c>
      <c r="I622" s="221" t="s">
        <v>82</v>
      </c>
      <c r="J622" s="220" t="s">
        <v>83</v>
      </c>
      <c r="K622" s="66" t="s">
        <v>12011</v>
      </c>
      <c r="L622" s="68">
        <v>10416000</v>
      </c>
      <c r="M622" s="221" t="s">
        <v>85</v>
      </c>
      <c r="N622" s="66" t="s">
        <v>10964</v>
      </c>
      <c r="O622" s="66">
        <v>1082935807</v>
      </c>
      <c r="P622" s="65">
        <v>28</v>
      </c>
      <c r="Q622" s="78">
        <v>45670</v>
      </c>
      <c r="R622" s="66">
        <v>5573604000</v>
      </c>
      <c r="S622" s="78">
        <v>45728</v>
      </c>
      <c r="T622" s="68">
        <v>10416000</v>
      </c>
      <c r="U622" s="65" t="s">
        <v>87</v>
      </c>
      <c r="V622" s="68">
        <v>39058006</v>
      </c>
      <c r="W622" s="67" t="s">
        <v>9585</v>
      </c>
      <c r="X622" s="70">
        <v>45728</v>
      </c>
      <c r="Y622" s="70">
        <v>45728</v>
      </c>
      <c r="Z622" s="70" t="s">
        <v>89</v>
      </c>
      <c r="AA622" s="70">
        <v>45808</v>
      </c>
      <c r="AB622" s="49">
        <f t="shared" si="45"/>
        <v>80</v>
      </c>
      <c r="AC622" s="65">
        <v>2</v>
      </c>
      <c r="AD622" s="424">
        <v>1736000</v>
      </c>
      <c r="AE622" s="65">
        <v>1</v>
      </c>
      <c r="AF622" s="78">
        <v>45823</v>
      </c>
      <c r="AG622" s="49">
        <f t="shared" si="46"/>
        <v>15</v>
      </c>
      <c r="AH622" s="65">
        <v>0</v>
      </c>
      <c r="AI622" s="68">
        <v>0</v>
      </c>
      <c r="AJ622" s="65" t="s">
        <v>89</v>
      </c>
      <c r="AK622" s="78" t="s">
        <v>89</v>
      </c>
      <c r="AL622" s="65">
        <v>0</v>
      </c>
      <c r="AM622" s="78" t="s">
        <v>89</v>
      </c>
      <c r="AN622" s="78" t="s">
        <v>89</v>
      </c>
      <c r="AO622" s="78" t="s">
        <v>89</v>
      </c>
      <c r="AP622" s="49">
        <f t="shared" si="47"/>
        <v>0</v>
      </c>
      <c r="AQ622" s="49">
        <f>+L622+AD622-AI622</f>
        <v>12152000</v>
      </c>
      <c r="AR622" s="65" t="s">
        <v>87</v>
      </c>
      <c r="AS622" s="68">
        <v>10416000</v>
      </c>
      <c r="AT622" s="65" t="s">
        <v>90</v>
      </c>
      <c r="AU622" s="68">
        <v>0</v>
      </c>
      <c r="AV622" s="75" t="s">
        <v>89</v>
      </c>
      <c r="AW622" s="423">
        <v>12152000</v>
      </c>
      <c r="AX622" s="79">
        <f t="shared" si="48"/>
        <v>0</v>
      </c>
      <c r="AY622" s="223">
        <f t="shared" si="49"/>
        <v>1</v>
      </c>
      <c r="AZ622" s="74">
        <v>1</v>
      </c>
      <c r="BA622" s="75" t="s">
        <v>89</v>
      </c>
      <c r="BB622" s="65" t="s">
        <v>103</v>
      </c>
      <c r="BC622" s="66" t="s">
        <v>12010</v>
      </c>
      <c r="BD622" s="221" t="s">
        <v>87</v>
      </c>
      <c r="BE622" s="221" t="s">
        <v>87</v>
      </c>
    </row>
    <row r="623" spans="2:57" x14ac:dyDescent="0.25">
      <c r="B623" s="221">
        <v>2025</v>
      </c>
      <c r="C623" s="221">
        <v>891780111</v>
      </c>
      <c r="D623" s="221" t="s">
        <v>78</v>
      </c>
      <c r="E623" s="65" t="s">
        <v>12009</v>
      </c>
      <c r="F623" s="65" t="s">
        <v>12008</v>
      </c>
      <c r="G623" s="306">
        <v>0</v>
      </c>
      <c r="H623" s="65" t="s">
        <v>81</v>
      </c>
      <c r="I623" s="221" t="s">
        <v>82</v>
      </c>
      <c r="J623" s="220" t="s">
        <v>83</v>
      </c>
      <c r="K623" s="66" t="s">
        <v>12007</v>
      </c>
      <c r="L623" s="68">
        <v>12376700</v>
      </c>
      <c r="M623" s="221" t="s">
        <v>85</v>
      </c>
      <c r="N623" s="66" t="s">
        <v>12006</v>
      </c>
      <c r="O623" s="66">
        <v>57466190</v>
      </c>
      <c r="P623" s="65">
        <v>28</v>
      </c>
      <c r="Q623" s="78">
        <v>45670</v>
      </c>
      <c r="R623" s="66">
        <v>5573604000</v>
      </c>
      <c r="S623" s="78">
        <v>45728</v>
      </c>
      <c r="T623" s="68">
        <v>12376700</v>
      </c>
      <c r="U623" s="65" t="s">
        <v>87</v>
      </c>
      <c r="V623" s="68">
        <v>36559627</v>
      </c>
      <c r="W623" s="67" t="s">
        <v>9366</v>
      </c>
      <c r="X623" s="70">
        <v>45728</v>
      </c>
      <c r="Y623" s="70">
        <v>45728</v>
      </c>
      <c r="Z623" s="70" t="s">
        <v>89</v>
      </c>
      <c r="AA623" s="70">
        <v>45808</v>
      </c>
      <c r="AB623" s="49">
        <f t="shared" si="45"/>
        <v>80</v>
      </c>
      <c r="AC623" s="65">
        <v>0</v>
      </c>
      <c r="AD623" s="424">
        <v>0</v>
      </c>
      <c r="AE623" s="65">
        <v>0</v>
      </c>
      <c r="AF623" s="78" t="s">
        <v>89</v>
      </c>
      <c r="AG623" s="49">
        <f t="shared" si="46"/>
        <v>0</v>
      </c>
      <c r="AH623" s="65">
        <v>0</v>
      </c>
      <c r="AI623" s="68">
        <v>0</v>
      </c>
      <c r="AJ623" s="65" t="s">
        <v>89</v>
      </c>
      <c r="AK623" s="78" t="s">
        <v>89</v>
      </c>
      <c r="AL623" s="65">
        <v>0</v>
      </c>
      <c r="AM623" s="78" t="s">
        <v>89</v>
      </c>
      <c r="AN623" s="78" t="s">
        <v>89</v>
      </c>
      <c r="AO623" s="78" t="s">
        <v>89</v>
      </c>
      <c r="AP623" s="49">
        <f t="shared" si="47"/>
        <v>0</v>
      </c>
      <c r="AQ623" s="49">
        <f>+L623+AD623-AI623</f>
        <v>12376700</v>
      </c>
      <c r="AR623" s="65" t="s">
        <v>87</v>
      </c>
      <c r="AS623" s="68">
        <v>12376700</v>
      </c>
      <c r="AT623" s="65" t="s">
        <v>90</v>
      </c>
      <c r="AU623" s="68">
        <v>0</v>
      </c>
      <c r="AV623" s="75" t="s">
        <v>89</v>
      </c>
      <c r="AW623" s="423">
        <v>12376700</v>
      </c>
      <c r="AX623" s="79">
        <f t="shared" si="48"/>
        <v>0</v>
      </c>
      <c r="AY623" s="223">
        <f t="shared" si="49"/>
        <v>1</v>
      </c>
      <c r="AZ623" s="74">
        <v>1</v>
      </c>
      <c r="BA623" s="75" t="s">
        <v>89</v>
      </c>
      <c r="BB623" s="65" t="s">
        <v>103</v>
      </c>
      <c r="BC623" s="66" t="s">
        <v>12005</v>
      </c>
      <c r="BD623" s="221" t="s">
        <v>87</v>
      </c>
      <c r="BE623" s="221" t="s">
        <v>87</v>
      </c>
    </row>
    <row r="624" spans="2:57" x14ac:dyDescent="0.25">
      <c r="B624" s="221">
        <v>2025</v>
      </c>
      <c r="C624" s="221">
        <v>891780111</v>
      </c>
      <c r="D624" s="221" t="s">
        <v>78</v>
      </c>
      <c r="E624" s="65" t="s">
        <v>12004</v>
      </c>
      <c r="F624" s="65" t="s">
        <v>12003</v>
      </c>
      <c r="G624" s="306">
        <v>0</v>
      </c>
      <c r="H624" s="65" t="s">
        <v>81</v>
      </c>
      <c r="I624" s="221" t="s">
        <v>82</v>
      </c>
      <c r="J624" s="220" t="s">
        <v>83</v>
      </c>
      <c r="K624" s="66" t="s">
        <v>12002</v>
      </c>
      <c r="L624" s="68">
        <v>6750000</v>
      </c>
      <c r="M624" s="221" t="s">
        <v>85</v>
      </c>
      <c r="N624" s="66" t="s">
        <v>8659</v>
      </c>
      <c r="O624" s="66">
        <v>1082854715</v>
      </c>
      <c r="P624" s="65">
        <v>27</v>
      </c>
      <c r="Q624" s="78">
        <v>45670</v>
      </c>
      <c r="R624" s="66">
        <v>2494141000</v>
      </c>
      <c r="S624" s="78">
        <v>45728</v>
      </c>
      <c r="T624" s="68">
        <v>6750000</v>
      </c>
      <c r="U624" s="65" t="s">
        <v>87</v>
      </c>
      <c r="V624" s="68">
        <v>85152695</v>
      </c>
      <c r="W624" s="67" t="s">
        <v>8504</v>
      </c>
      <c r="X624" s="70">
        <v>45728</v>
      </c>
      <c r="Y624" s="70">
        <v>45728</v>
      </c>
      <c r="Z624" s="70" t="s">
        <v>89</v>
      </c>
      <c r="AA624" s="70">
        <v>45808</v>
      </c>
      <c r="AB624" s="49">
        <f t="shared" si="45"/>
        <v>80</v>
      </c>
      <c r="AC624" s="65">
        <v>0</v>
      </c>
      <c r="AD624" s="424">
        <v>0</v>
      </c>
      <c r="AE624" s="65">
        <v>0</v>
      </c>
      <c r="AF624" s="78" t="s">
        <v>89</v>
      </c>
      <c r="AG624" s="49">
        <f t="shared" si="46"/>
        <v>0</v>
      </c>
      <c r="AH624" s="65">
        <v>0</v>
      </c>
      <c r="AI624" s="68">
        <v>0</v>
      </c>
      <c r="AJ624" s="65" t="s">
        <v>89</v>
      </c>
      <c r="AK624" s="78" t="s">
        <v>89</v>
      </c>
      <c r="AL624" s="65">
        <v>0</v>
      </c>
      <c r="AM624" s="78" t="s">
        <v>89</v>
      </c>
      <c r="AN624" s="78" t="s">
        <v>89</v>
      </c>
      <c r="AO624" s="78" t="s">
        <v>89</v>
      </c>
      <c r="AP624" s="49">
        <f t="shared" si="47"/>
        <v>0</v>
      </c>
      <c r="AQ624" s="49">
        <f>+L624+AD624-AI624</f>
        <v>6750000</v>
      </c>
      <c r="AR624" s="65" t="s">
        <v>87</v>
      </c>
      <c r="AS624" s="68">
        <v>6750000</v>
      </c>
      <c r="AT624" s="65" t="s">
        <v>90</v>
      </c>
      <c r="AU624" s="68">
        <v>0</v>
      </c>
      <c r="AV624" s="75" t="s">
        <v>89</v>
      </c>
      <c r="AW624" s="423">
        <v>6750000</v>
      </c>
      <c r="AX624" s="79">
        <f t="shared" si="48"/>
        <v>0</v>
      </c>
      <c r="AY624" s="223">
        <f t="shared" si="49"/>
        <v>1</v>
      </c>
      <c r="AZ624" s="74">
        <v>1</v>
      </c>
      <c r="BA624" s="75" t="s">
        <v>89</v>
      </c>
      <c r="BB624" s="65" t="s">
        <v>103</v>
      </c>
      <c r="BC624" s="66" t="s">
        <v>12001</v>
      </c>
      <c r="BD624" s="221" t="s">
        <v>87</v>
      </c>
      <c r="BE624" s="221" t="s">
        <v>87</v>
      </c>
    </row>
    <row r="625" spans="2:57" x14ac:dyDescent="0.25">
      <c r="B625" s="221">
        <v>2025</v>
      </c>
      <c r="C625" s="221">
        <v>891780111</v>
      </c>
      <c r="D625" s="221" t="s">
        <v>78</v>
      </c>
      <c r="E625" s="65" t="s">
        <v>12000</v>
      </c>
      <c r="F625" s="65" t="s">
        <v>11999</v>
      </c>
      <c r="G625" s="306">
        <v>0</v>
      </c>
      <c r="H625" s="65" t="s">
        <v>81</v>
      </c>
      <c r="I625" s="221" t="s">
        <v>82</v>
      </c>
      <c r="J625" s="220" t="s">
        <v>83</v>
      </c>
      <c r="K625" s="66" t="s">
        <v>11998</v>
      </c>
      <c r="L625" s="68">
        <v>9143000</v>
      </c>
      <c r="M625" s="221" t="s">
        <v>85</v>
      </c>
      <c r="N625" s="66" t="s">
        <v>10699</v>
      </c>
      <c r="O625" s="66">
        <v>1083007469</v>
      </c>
      <c r="P625" s="65">
        <v>28</v>
      </c>
      <c r="Q625" s="78">
        <v>45670</v>
      </c>
      <c r="R625" s="66">
        <v>5573604000</v>
      </c>
      <c r="S625" s="78">
        <v>45730</v>
      </c>
      <c r="T625" s="68">
        <v>9143000</v>
      </c>
      <c r="U625" s="65" t="s">
        <v>87</v>
      </c>
      <c r="V625" s="68">
        <v>39058006</v>
      </c>
      <c r="W625" s="67" t="s">
        <v>9585</v>
      </c>
      <c r="X625" s="70">
        <v>45730</v>
      </c>
      <c r="Y625" s="70">
        <v>45730</v>
      </c>
      <c r="Z625" s="70" t="s">
        <v>89</v>
      </c>
      <c r="AA625" s="70">
        <v>45808</v>
      </c>
      <c r="AB625" s="49">
        <f t="shared" si="45"/>
        <v>78</v>
      </c>
      <c r="AC625" s="65">
        <v>2</v>
      </c>
      <c r="AD625" s="424">
        <v>1736000</v>
      </c>
      <c r="AE625" s="65">
        <v>1</v>
      </c>
      <c r="AF625" s="78">
        <v>45823</v>
      </c>
      <c r="AG625" s="49">
        <f t="shared" si="46"/>
        <v>15</v>
      </c>
      <c r="AH625" s="65">
        <v>0</v>
      </c>
      <c r="AI625" s="68">
        <v>0</v>
      </c>
      <c r="AJ625" s="65" t="s">
        <v>89</v>
      </c>
      <c r="AK625" s="78" t="s">
        <v>89</v>
      </c>
      <c r="AL625" s="65">
        <v>0</v>
      </c>
      <c r="AM625" s="78" t="s">
        <v>89</v>
      </c>
      <c r="AN625" s="78" t="s">
        <v>89</v>
      </c>
      <c r="AO625" s="78" t="s">
        <v>89</v>
      </c>
      <c r="AP625" s="49">
        <f t="shared" si="47"/>
        <v>0</v>
      </c>
      <c r="AQ625" s="49">
        <f>+L625+AD625-AI625</f>
        <v>10879000</v>
      </c>
      <c r="AR625" s="65" t="s">
        <v>87</v>
      </c>
      <c r="AS625" s="68">
        <v>9143000</v>
      </c>
      <c r="AT625" s="65" t="s">
        <v>90</v>
      </c>
      <c r="AU625" s="68">
        <v>0</v>
      </c>
      <c r="AV625" s="75" t="s">
        <v>89</v>
      </c>
      <c r="AW625" s="423">
        <v>10879000</v>
      </c>
      <c r="AX625" s="79">
        <f t="shared" si="48"/>
        <v>0</v>
      </c>
      <c r="AY625" s="223">
        <f t="shared" si="49"/>
        <v>1</v>
      </c>
      <c r="AZ625" s="74">
        <v>1</v>
      </c>
      <c r="BA625" s="75" t="s">
        <v>89</v>
      </c>
      <c r="BB625" s="65" t="s">
        <v>103</v>
      </c>
      <c r="BC625" s="66" t="s">
        <v>11997</v>
      </c>
      <c r="BD625" s="221" t="s">
        <v>87</v>
      </c>
      <c r="BE625" s="221" t="s">
        <v>87</v>
      </c>
    </row>
    <row r="626" spans="2:57" x14ac:dyDescent="0.25">
      <c r="B626" s="221">
        <v>2025</v>
      </c>
      <c r="C626" s="221">
        <v>891780111</v>
      </c>
      <c r="D626" s="221" t="s">
        <v>78</v>
      </c>
      <c r="E626" s="65" t="s">
        <v>11996</v>
      </c>
      <c r="F626" s="65" t="s">
        <v>11995</v>
      </c>
      <c r="G626" s="306">
        <v>0</v>
      </c>
      <c r="H626" s="65" t="s">
        <v>81</v>
      </c>
      <c r="I626" s="221" t="s">
        <v>82</v>
      </c>
      <c r="J626" s="220" t="s">
        <v>83</v>
      </c>
      <c r="K626" s="66" t="s">
        <v>11994</v>
      </c>
      <c r="L626" s="68">
        <v>9468000</v>
      </c>
      <c r="M626" s="221" t="s">
        <v>85</v>
      </c>
      <c r="N626" s="66" t="s">
        <v>9933</v>
      </c>
      <c r="O626" s="66">
        <v>1083012712</v>
      </c>
      <c r="P626" s="65">
        <v>28</v>
      </c>
      <c r="Q626" s="78">
        <v>45670</v>
      </c>
      <c r="R626" s="66">
        <v>5573604000</v>
      </c>
      <c r="S626" s="78">
        <v>45730</v>
      </c>
      <c r="T626" s="68">
        <v>9468000</v>
      </c>
      <c r="U626" s="65" t="s">
        <v>87</v>
      </c>
      <c r="V626" s="68">
        <v>79738530</v>
      </c>
      <c r="W626" s="67" t="s">
        <v>8349</v>
      </c>
      <c r="X626" s="70">
        <v>45730</v>
      </c>
      <c r="Y626" s="70">
        <v>45730</v>
      </c>
      <c r="Z626" s="70" t="s">
        <v>89</v>
      </c>
      <c r="AA626" s="70">
        <v>45808</v>
      </c>
      <c r="AB626" s="49">
        <f t="shared" si="45"/>
        <v>78</v>
      </c>
      <c r="AC626" s="65">
        <v>2</v>
      </c>
      <c r="AD626" s="424">
        <v>3156000</v>
      </c>
      <c r="AE626" s="65">
        <v>1</v>
      </c>
      <c r="AF626" s="78">
        <v>45838</v>
      </c>
      <c r="AG626" s="49">
        <f t="shared" si="46"/>
        <v>30</v>
      </c>
      <c r="AH626" s="65">
        <v>0</v>
      </c>
      <c r="AI626" s="68">
        <v>0</v>
      </c>
      <c r="AJ626" s="65" t="s">
        <v>89</v>
      </c>
      <c r="AK626" s="78" t="s">
        <v>89</v>
      </c>
      <c r="AL626" s="65">
        <v>0</v>
      </c>
      <c r="AM626" s="78" t="s">
        <v>89</v>
      </c>
      <c r="AN626" s="78" t="s">
        <v>89</v>
      </c>
      <c r="AO626" s="78" t="s">
        <v>89</v>
      </c>
      <c r="AP626" s="49">
        <f t="shared" si="47"/>
        <v>0</v>
      </c>
      <c r="AQ626" s="49">
        <f>+L626+AD626-AI626</f>
        <v>12624000</v>
      </c>
      <c r="AR626" s="65" t="s">
        <v>87</v>
      </c>
      <c r="AS626" s="68">
        <v>9468000</v>
      </c>
      <c r="AT626" s="65" t="s">
        <v>90</v>
      </c>
      <c r="AU626" s="68">
        <v>0</v>
      </c>
      <c r="AV626" s="75" t="s">
        <v>89</v>
      </c>
      <c r="AW626" s="423">
        <v>12624000</v>
      </c>
      <c r="AX626" s="79">
        <f t="shared" si="48"/>
        <v>0</v>
      </c>
      <c r="AY626" s="223">
        <f t="shared" si="49"/>
        <v>1</v>
      </c>
      <c r="AZ626" s="74">
        <v>1</v>
      </c>
      <c r="BA626" s="75" t="s">
        <v>89</v>
      </c>
      <c r="BB626" s="65" t="s">
        <v>103</v>
      </c>
      <c r="BC626" s="66" t="s">
        <v>11993</v>
      </c>
      <c r="BD626" s="221" t="s">
        <v>87</v>
      </c>
      <c r="BE626" s="221" t="s">
        <v>87</v>
      </c>
    </row>
    <row r="627" spans="2:57" x14ac:dyDescent="0.25">
      <c r="B627" s="221">
        <v>2025</v>
      </c>
      <c r="C627" s="221">
        <v>891780111</v>
      </c>
      <c r="D627" s="221" t="s">
        <v>78</v>
      </c>
      <c r="E627" s="65" t="s">
        <v>11992</v>
      </c>
      <c r="F627" s="65" t="s">
        <v>11991</v>
      </c>
      <c r="G627" s="306">
        <v>0</v>
      </c>
      <c r="H627" s="65" t="s">
        <v>81</v>
      </c>
      <c r="I627" s="221" t="s">
        <v>82</v>
      </c>
      <c r="J627" s="220" t="s">
        <v>83</v>
      </c>
      <c r="K627" s="66" t="s">
        <v>11990</v>
      </c>
      <c r="L627" s="68">
        <v>5925000</v>
      </c>
      <c r="M627" s="221" t="s">
        <v>85</v>
      </c>
      <c r="N627" s="66" t="s">
        <v>10632</v>
      </c>
      <c r="O627" s="66">
        <v>1082946321</v>
      </c>
      <c r="P627" s="65">
        <v>27</v>
      </c>
      <c r="Q627" s="78">
        <v>45670</v>
      </c>
      <c r="R627" s="66">
        <v>2494141000</v>
      </c>
      <c r="S627" s="78">
        <v>45730</v>
      </c>
      <c r="T627" s="68">
        <v>5925000</v>
      </c>
      <c r="U627" s="65" t="s">
        <v>87</v>
      </c>
      <c r="V627" s="68">
        <v>57444673</v>
      </c>
      <c r="W627" s="67" t="s">
        <v>8387</v>
      </c>
      <c r="X627" s="70">
        <v>45730</v>
      </c>
      <c r="Y627" s="70">
        <v>45730</v>
      </c>
      <c r="Z627" s="70" t="s">
        <v>89</v>
      </c>
      <c r="AA627" s="70">
        <v>45808</v>
      </c>
      <c r="AB627" s="49">
        <f t="shared" si="45"/>
        <v>78</v>
      </c>
      <c r="AC627" s="65">
        <v>2</v>
      </c>
      <c r="AD627" s="424">
        <v>800000</v>
      </c>
      <c r="AE627" s="65">
        <v>1</v>
      </c>
      <c r="AF627" s="78" t="s">
        <v>89</v>
      </c>
      <c r="AG627" s="49">
        <f t="shared" si="46"/>
        <v>0</v>
      </c>
      <c r="AH627" s="65">
        <v>0</v>
      </c>
      <c r="AI627" s="68">
        <v>0</v>
      </c>
      <c r="AJ627" s="65" t="s">
        <v>89</v>
      </c>
      <c r="AK627" s="78" t="s">
        <v>89</v>
      </c>
      <c r="AL627" s="65">
        <v>0</v>
      </c>
      <c r="AM627" s="78" t="s">
        <v>89</v>
      </c>
      <c r="AN627" s="78" t="s">
        <v>89</v>
      </c>
      <c r="AO627" s="78" t="s">
        <v>89</v>
      </c>
      <c r="AP627" s="49">
        <f t="shared" si="47"/>
        <v>0</v>
      </c>
      <c r="AQ627" s="49">
        <f>+L627+AD627-AI627</f>
        <v>6725000</v>
      </c>
      <c r="AR627" s="65" t="s">
        <v>87</v>
      </c>
      <c r="AS627" s="68">
        <v>5925000</v>
      </c>
      <c r="AT627" s="65" t="s">
        <v>90</v>
      </c>
      <c r="AU627" s="68">
        <v>0</v>
      </c>
      <c r="AV627" s="75" t="s">
        <v>89</v>
      </c>
      <c r="AW627" s="423">
        <v>6725000</v>
      </c>
      <c r="AX627" s="79">
        <f t="shared" si="48"/>
        <v>0</v>
      </c>
      <c r="AY627" s="223">
        <f t="shared" si="49"/>
        <v>1</v>
      </c>
      <c r="AZ627" s="74">
        <v>1</v>
      </c>
      <c r="BA627" s="75" t="s">
        <v>89</v>
      </c>
      <c r="BB627" s="65" t="s">
        <v>103</v>
      </c>
      <c r="BC627" s="66" t="s">
        <v>11989</v>
      </c>
      <c r="BD627" s="221" t="s">
        <v>87</v>
      </c>
      <c r="BE627" s="221" t="s">
        <v>87</v>
      </c>
    </row>
    <row r="628" spans="2:57" x14ac:dyDescent="0.25">
      <c r="B628" s="221">
        <v>2025</v>
      </c>
      <c r="C628" s="221">
        <v>891780111</v>
      </c>
      <c r="D628" s="221" t="s">
        <v>78</v>
      </c>
      <c r="E628" s="65" t="s">
        <v>11988</v>
      </c>
      <c r="F628" s="65" t="s">
        <v>11987</v>
      </c>
      <c r="G628" s="306">
        <v>0</v>
      </c>
      <c r="H628" s="65" t="s">
        <v>81</v>
      </c>
      <c r="I628" s="221" t="s">
        <v>82</v>
      </c>
      <c r="J628" s="220" t="s">
        <v>83</v>
      </c>
      <c r="K628" s="66" t="s">
        <v>11986</v>
      </c>
      <c r="L628" s="68">
        <v>8310800</v>
      </c>
      <c r="M628" s="221" t="s">
        <v>85</v>
      </c>
      <c r="N628" s="66" t="s">
        <v>11985</v>
      </c>
      <c r="O628" s="66">
        <v>1082955514</v>
      </c>
      <c r="P628" s="65">
        <v>28</v>
      </c>
      <c r="Q628" s="78">
        <v>45670</v>
      </c>
      <c r="R628" s="66">
        <v>5573604000</v>
      </c>
      <c r="S628" s="78">
        <v>45730</v>
      </c>
      <c r="T628" s="68">
        <v>8310800</v>
      </c>
      <c r="U628" s="65" t="s">
        <v>87</v>
      </c>
      <c r="V628" s="68">
        <v>7633817</v>
      </c>
      <c r="W628" s="67" t="s">
        <v>8803</v>
      </c>
      <c r="X628" s="70">
        <v>45730</v>
      </c>
      <c r="Y628" s="70">
        <v>45730</v>
      </c>
      <c r="Z628" s="70" t="s">
        <v>89</v>
      </c>
      <c r="AA628" s="70">
        <v>45808</v>
      </c>
      <c r="AB628" s="49">
        <f t="shared" si="45"/>
        <v>78</v>
      </c>
      <c r="AC628" s="65">
        <v>0</v>
      </c>
      <c r="AD628" s="424">
        <v>0</v>
      </c>
      <c r="AE628" s="65">
        <v>0</v>
      </c>
      <c r="AF628" s="78" t="s">
        <v>89</v>
      </c>
      <c r="AG628" s="49">
        <f t="shared" si="46"/>
        <v>0</v>
      </c>
      <c r="AH628" s="65">
        <v>1</v>
      </c>
      <c r="AI628" s="68">
        <v>8310800</v>
      </c>
      <c r="AJ628" s="70">
        <v>45735</v>
      </c>
      <c r="AK628" s="70">
        <v>45735</v>
      </c>
      <c r="AL628" s="65">
        <v>0</v>
      </c>
      <c r="AM628" s="78" t="s">
        <v>89</v>
      </c>
      <c r="AN628" s="78" t="s">
        <v>89</v>
      </c>
      <c r="AO628" s="78" t="s">
        <v>89</v>
      </c>
      <c r="AP628" s="49">
        <f t="shared" si="47"/>
        <v>0</v>
      </c>
      <c r="AQ628" s="49">
        <f>+L628+AD628-AI628</f>
        <v>0</v>
      </c>
      <c r="AR628" s="65" t="s">
        <v>87</v>
      </c>
      <c r="AS628" s="68">
        <v>8310800</v>
      </c>
      <c r="AT628" s="65" t="s">
        <v>90</v>
      </c>
      <c r="AU628" s="68">
        <v>0</v>
      </c>
      <c r="AV628" s="75" t="s">
        <v>89</v>
      </c>
      <c r="AW628" s="423">
        <v>0</v>
      </c>
      <c r="AX628" s="79">
        <f t="shared" si="48"/>
        <v>0</v>
      </c>
      <c r="AY628" s="223" t="str">
        <f t="shared" si="49"/>
        <v>_</v>
      </c>
      <c r="AZ628" s="74" t="s">
        <v>1458</v>
      </c>
      <c r="BA628" s="78">
        <v>45735</v>
      </c>
      <c r="BB628" s="65" t="s">
        <v>150</v>
      </c>
      <c r="BC628" s="66" t="s">
        <v>11984</v>
      </c>
      <c r="BD628" s="221" t="s">
        <v>87</v>
      </c>
      <c r="BE628" s="221" t="s">
        <v>87</v>
      </c>
    </row>
    <row r="629" spans="2:57" x14ac:dyDescent="0.25">
      <c r="B629" s="221">
        <v>2025</v>
      </c>
      <c r="C629" s="221">
        <v>891780111</v>
      </c>
      <c r="D629" s="221" t="s">
        <v>78</v>
      </c>
      <c r="E629" s="65" t="s">
        <v>11983</v>
      </c>
      <c r="F629" s="65" t="s">
        <v>11982</v>
      </c>
      <c r="G629" s="306">
        <v>0</v>
      </c>
      <c r="H629" s="65" t="s">
        <v>81</v>
      </c>
      <c r="I629" s="221" t="s">
        <v>82</v>
      </c>
      <c r="J629" s="220" t="s">
        <v>83</v>
      </c>
      <c r="K629" s="66" t="s">
        <v>11981</v>
      </c>
      <c r="L629" s="68">
        <v>8205600</v>
      </c>
      <c r="M629" s="221" t="s">
        <v>85</v>
      </c>
      <c r="N629" s="66" t="s">
        <v>10839</v>
      </c>
      <c r="O629" s="66">
        <v>1053772175</v>
      </c>
      <c r="P629" s="65">
        <v>28</v>
      </c>
      <c r="Q629" s="78">
        <v>45670</v>
      </c>
      <c r="R629" s="66">
        <v>5573604000</v>
      </c>
      <c r="S629" s="78">
        <v>45730</v>
      </c>
      <c r="T629" s="68">
        <v>8205600</v>
      </c>
      <c r="U629" s="65" t="s">
        <v>87</v>
      </c>
      <c r="V629" s="68">
        <v>36564011</v>
      </c>
      <c r="W629" s="67" t="s">
        <v>8705</v>
      </c>
      <c r="X629" s="70">
        <v>45730</v>
      </c>
      <c r="Y629" s="70">
        <v>45730</v>
      </c>
      <c r="Z629" s="70" t="s">
        <v>89</v>
      </c>
      <c r="AA629" s="70">
        <v>45808</v>
      </c>
      <c r="AB629" s="49">
        <f t="shared" si="45"/>
        <v>78</v>
      </c>
      <c r="AC629" s="65">
        <v>2</v>
      </c>
      <c r="AD629" s="424">
        <v>3156000</v>
      </c>
      <c r="AE629" s="65">
        <v>1</v>
      </c>
      <c r="AF629" s="78">
        <v>45838</v>
      </c>
      <c r="AG629" s="49">
        <f t="shared" si="46"/>
        <v>30</v>
      </c>
      <c r="AH629" s="65">
        <v>0</v>
      </c>
      <c r="AI629" s="68">
        <v>0</v>
      </c>
      <c r="AJ629" s="65" t="s">
        <v>89</v>
      </c>
      <c r="AK629" s="78" t="s">
        <v>89</v>
      </c>
      <c r="AL629" s="65">
        <v>0</v>
      </c>
      <c r="AM629" s="78" t="s">
        <v>89</v>
      </c>
      <c r="AN629" s="78" t="s">
        <v>89</v>
      </c>
      <c r="AO629" s="78" t="s">
        <v>89</v>
      </c>
      <c r="AP629" s="49">
        <f t="shared" si="47"/>
        <v>0</v>
      </c>
      <c r="AQ629" s="49">
        <f>+L629+AD629-AI629</f>
        <v>11361600</v>
      </c>
      <c r="AR629" s="65" t="s">
        <v>87</v>
      </c>
      <c r="AS629" s="68">
        <v>8205600</v>
      </c>
      <c r="AT629" s="65" t="s">
        <v>90</v>
      </c>
      <c r="AU629" s="68">
        <v>0</v>
      </c>
      <c r="AV629" s="75" t="s">
        <v>89</v>
      </c>
      <c r="AW629" s="423">
        <v>11361600</v>
      </c>
      <c r="AX629" s="79">
        <f t="shared" si="48"/>
        <v>0</v>
      </c>
      <c r="AY629" s="223">
        <f t="shared" si="49"/>
        <v>1</v>
      </c>
      <c r="AZ629" s="74">
        <v>1</v>
      </c>
      <c r="BA629" s="75" t="s">
        <v>89</v>
      </c>
      <c r="BB629" s="65" t="s">
        <v>103</v>
      </c>
      <c r="BC629" s="66" t="s">
        <v>11980</v>
      </c>
      <c r="BD629" s="221" t="s">
        <v>87</v>
      </c>
      <c r="BE629" s="221" t="s">
        <v>87</v>
      </c>
    </row>
    <row r="630" spans="2:57" x14ac:dyDescent="0.25">
      <c r="B630" s="221">
        <v>2025</v>
      </c>
      <c r="C630" s="221">
        <v>891780111</v>
      </c>
      <c r="D630" s="221" t="s">
        <v>78</v>
      </c>
      <c r="E630" s="65" t="s">
        <v>11979</v>
      </c>
      <c r="F630" s="65" t="s">
        <v>11978</v>
      </c>
      <c r="G630" s="306">
        <v>0</v>
      </c>
      <c r="H630" s="65" t="s">
        <v>81</v>
      </c>
      <c r="I630" s="221" t="s">
        <v>82</v>
      </c>
      <c r="J630" s="220" t="s">
        <v>83</v>
      </c>
      <c r="K630" s="66" t="s">
        <v>11977</v>
      </c>
      <c r="L630" s="68">
        <v>8310800</v>
      </c>
      <c r="M630" s="221" t="s">
        <v>85</v>
      </c>
      <c r="N630" s="66" t="s">
        <v>10221</v>
      </c>
      <c r="O630" s="66">
        <v>57462117</v>
      </c>
      <c r="P630" s="65">
        <v>28</v>
      </c>
      <c r="Q630" s="78">
        <v>45670</v>
      </c>
      <c r="R630" s="66">
        <v>5573604000</v>
      </c>
      <c r="S630" s="78">
        <v>45733</v>
      </c>
      <c r="T630" s="68">
        <v>8310800</v>
      </c>
      <c r="U630" s="65" t="s">
        <v>87</v>
      </c>
      <c r="V630" s="68">
        <v>36724655</v>
      </c>
      <c r="W630" s="67" t="s">
        <v>324</v>
      </c>
      <c r="X630" s="70">
        <v>45733</v>
      </c>
      <c r="Y630" s="70">
        <v>45733</v>
      </c>
      <c r="Z630" s="70" t="s">
        <v>89</v>
      </c>
      <c r="AA630" s="70">
        <v>45808</v>
      </c>
      <c r="AB630" s="49">
        <f t="shared" si="45"/>
        <v>75</v>
      </c>
      <c r="AC630" s="65">
        <v>0</v>
      </c>
      <c r="AD630" s="424">
        <v>0</v>
      </c>
      <c r="AE630" s="65">
        <v>0</v>
      </c>
      <c r="AF630" s="78" t="s">
        <v>89</v>
      </c>
      <c r="AG630" s="49">
        <f t="shared" si="46"/>
        <v>0</v>
      </c>
      <c r="AH630" s="65">
        <v>0</v>
      </c>
      <c r="AI630" s="68">
        <v>0</v>
      </c>
      <c r="AJ630" s="65" t="s">
        <v>89</v>
      </c>
      <c r="AK630" s="78" t="s">
        <v>89</v>
      </c>
      <c r="AL630" s="65">
        <v>1</v>
      </c>
      <c r="AM630" s="78">
        <v>45786</v>
      </c>
      <c r="AN630" s="78">
        <v>45800</v>
      </c>
      <c r="AO630" s="78">
        <v>45822</v>
      </c>
      <c r="AP630" s="49">
        <f t="shared" si="47"/>
        <v>14</v>
      </c>
      <c r="AQ630" s="49">
        <f>+L630+AD630-AI630</f>
        <v>8310800</v>
      </c>
      <c r="AR630" s="65" t="s">
        <v>87</v>
      </c>
      <c r="AS630" s="68">
        <v>8310800</v>
      </c>
      <c r="AT630" s="65" t="s">
        <v>90</v>
      </c>
      <c r="AU630" s="68">
        <v>0</v>
      </c>
      <c r="AV630" s="75" t="s">
        <v>89</v>
      </c>
      <c r="AW630" s="423">
        <v>8310800</v>
      </c>
      <c r="AX630" s="79">
        <f t="shared" si="48"/>
        <v>0</v>
      </c>
      <c r="AY630" s="223">
        <f t="shared" si="49"/>
        <v>1</v>
      </c>
      <c r="AZ630" s="74">
        <v>1</v>
      </c>
      <c r="BA630" s="75" t="s">
        <v>89</v>
      </c>
      <c r="BB630" s="65" t="s">
        <v>103</v>
      </c>
      <c r="BC630" s="66" t="s">
        <v>11976</v>
      </c>
      <c r="BD630" s="221" t="s">
        <v>87</v>
      </c>
      <c r="BE630" s="221" t="s">
        <v>87</v>
      </c>
    </row>
    <row r="631" spans="2:57" x14ac:dyDescent="0.25">
      <c r="B631" s="221">
        <v>2025</v>
      </c>
      <c r="C631" s="221">
        <v>891780111</v>
      </c>
      <c r="D631" s="221" t="s">
        <v>78</v>
      </c>
      <c r="E631" s="65" t="s">
        <v>11975</v>
      </c>
      <c r="F631" s="65" t="s">
        <v>11974</v>
      </c>
      <c r="G631" s="306">
        <v>0</v>
      </c>
      <c r="H631" s="65" t="s">
        <v>81</v>
      </c>
      <c r="I631" s="221" t="s">
        <v>82</v>
      </c>
      <c r="J631" s="220" t="s">
        <v>83</v>
      </c>
      <c r="K631" s="66" t="s">
        <v>11973</v>
      </c>
      <c r="L631" s="68">
        <v>6801700</v>
      </c>
      <c r="M631" s="221" t="s">
        <v>85</v>
      </c>
      <c r="N631" s="66" t="s">
        <v>9416</v>
      </c>
      <c r="O631" s="66">
        <v>1001937594</v>
      </c>
      <c r="P631" s="65">
        <v>27</v>
      </c>
      <c r="Q631" s="78">
        <v>45670</v>
      </c>
      <c r="R631" s="66">
        <v>2494141000</v>
      </c>
      <c r="S631" s="78">
        <v>45734</v>
      </c>
      <c r="T631" s="68">
        <v>6801700</v>
      </c>
      <c r="U631" s="65" t="s">
        <v>87</v>
      </c>
      <c r="V631" s="68">
        <v>85447084</v>
      </c>
      <c r="W631" s="67" t="s">
        <v>9415</v>
      </c>
      <c r="X631" s="70">
        <v>45734</v>
      </c>
      <c r="Y631" s="70">
        <v>45734</v>
      </c>
      <c r="Z631" s="70" t="s">
        <v>89</v>
      </c>
      <c r="AA631" s="70">
        <v>45808</v>
      </c>
      <c r="AB631" s="49">
        <f t="shared" si="45"/>
        <v>74</v>
      </c>
      <c r="AC631" s="65">
        <v>2</v>
      </c>
      <c r="AD631" s="424">
        <v>2650000</v>
      </c>
      <c r="AE631" s="65">
        <v>1</v>
      </c>
      <c r="AF631" s="78">
        <v>45838</v>
      </c>
      <c r="AG631" s="49">
        <f t="shared" si="46"/>
        <v>30</v>
      </c>
      <c r="AH631" s="65">
        <v>0</v>
      </c>
      <c r="AI631" s="68">
        <v>0</v>
      </c>
      <c r="AJ631" s="65" t="s">
        <v>89</v>
      </c>
      <c r="AK631" s="78" t="s">
        <v>89</v>
      </c>
      <c r="AL631" s="65">
        <v>0</v>
      </c>
      <c r="AM631" s="78" t="s">
        <v>89</v>
      </c>
      <c r="AN631" s="78" t="s">
        <v>89</v>
      </c>
      <c r="AO631" s="78" t="s">
        <v>89</v>
      </c>
      <c r="AP631" s="49">
        <f t="shared" si="47"/>
        <v>0</v>
      </c>
      <c r="AQ631" s="49">
        <f>+L631+AD631-AI631</f>
        <v>9451700</v>
      </c>
      <c r="AR631" s="65" t="s">
        <v>87</v>
      </c>
      <c r="AS631" s="68">
        <v>6801700</v>
      </c>
      <c r="AT631" s="65" t="s">
        <v>90</v>
      </c>
      <c r="AU631" s="68">
        <v>0</v>
      </c>
      <c r="AV631" s="75" t="s">
        <v>89</v>
      </c>
      <c r="AW631" s="423">
        <v>9451700</v>
      </c>
      <c r="AX631" s="79">
        <f t="shared" si="48"/>
        <v>0</v>
      </c>
      <c r="AY631" s="223">
        <f t="shared" si="49"/>
        <v>1</v>
      </c>
      <c r="AZ631" s="74">
        <v>1</v>
      </c>
      <c r="BA631" s="75" t="s">
        <v>89</v>
      </c>
      <c r="BB631" s="65" t="s">
        <v>103</v>
      </c>
      <c r="BC631" s="66" t="s">
        <v>11972</v>
      </c>
      <c r="BD631" s="221" t="s">
        <v>87</v>
      </c>
      <c r="BE631" s="221" t="s">
        <v>87</v>
      </c>
    </row>
    <row r="632" spans="2:57" x14ac:dyDescent="0.25">
      <c r="B632" s="221">
        <v>2025</v>
      </c>
      <c r="C632" s="221">
        <v>891780111</v>
      </c>
      <c r="D632" s="221" t="s">
        <v>78</v>
      </c>
      <c r="E632" s="65" t="s">
        <v>11971</v>
      </c>
      <c r="F632" s="65" t="s">
        <v>11970</v>
      </c>
      <c r="G632" s="306">
        <v>0</v>
      </c>
      <c r="H632" s="65" t="s">
        <v>81</v>
      </c>
      <c r="I632" s="221" t="s">
        <v>82</v>
      </c>
      <c r="J632" s="220" t="s">
        <v>83</v>
      </c>
      <c r="K632" s="66" t="s">
        <v>11969</v>
      </c>
      <c r="L632" s="68">
        <v>9468000</v>
      </c>
      <c r="M632" s="221" t="s">
        <v>85</v>
      </c>
      <c r="N632" s="66" t="s">
        <v>9025</v>
      </c>
      <c r="O632" s="66">
        <v>85462932</v>
      </c>
      <c r="P632" s="65">
        <v>28</v>
      </c>
      <c r="Q632" s="78">
        <v>45670</v>
      </c>
      <c r="R632" s="66">
        <v>5573604000</v>
      </c>
      <c r="S632" s="78">
        <v>45735</v>
      </c>
      <c r="T632" s="68">
        <v>9468000</v>
      </c>
      <c r="U632" s="65" t="s">
        <v>87</v>
      </c>
      <c r="V632" s="68">
        <v>72175281</v>
      </c>
      <c r="W632" s="67" t="s">
        <v>318</v>
      </c>
      <c r="X632" s="70">
        <v>45735</v>
      </c>
      <c r="Y632" s="70">
        <v>45735</v>
      </c>
      <c r="Z632" s="70" t="s">
        <v>89</v>
      </c>
      <c r="AA632" s="70">
        <v>45808</v>
      </c>
      <c r="AB632" s="49">
        <f t="shared" si="45"/>
        <v>73</v>
      </c>
      <c r="AC632" s="65">
        <v>2</v>
      </c>
      <c r="AD632" s="424">
        <v>3156000</v>
      </c>
      <c r="AE632" s="65">
        <v>1</v>
      </c>
      <c r="AF632" s="78">
        <v>45838</v>
      </c>
      <c r="AG632" s="49">
        <f t="shared" si="46"/>
        <v>30</v>
      </c>
      <c r="AH632" s="65">
        <v>0</v>
      </c>
      <c r="AI632" s="68">
        <v>0</v>
      </c>
      <c r="AJ632" s="65" t="s">
        <v>89</v>
      </c>
      <c r="AK632" s="78" t="s">
        <v>89</v>
      </c>
      <c r="AL632" s="65">
        <v>0</v>
      </c>
      <c r="AM632" s="78" t="s">
        <v>89</v>
      </c>
      <c r="AN632" s="78" t="s">
        <v>89</v>
      </c>
      <c r="AO632" s="78" t="s">
        <v>89</v>
      </c>
      <c r="AP632" s="49">
        <f t="shared" si="47"/>
        <v>0</v>
      </c>
      <c r="AQ632" s="49">
        <f>+L632+AD632-AI632</f>
        <v>12624000</v>
      </c>
      <c r="AR632" s="65" t="s">
        <v>87</v>
      </c>
      <c r="AS632" s="68">
        <v>9468000</v>
      </c>
      <c r="AT632" s="65" t="s">
        <v>90</v>
      </c>
      <c r="AU632" s="68">
        <v>0</v>
      </c>
      <c r="AV632" s="75" t="s">
        <v>89</v>
      </c>
      <c r="AW632" s="423">
        <v>12624000</v>
      </c>
      <c r="AX632" s="79">
        <f t="shared" si="48"/>
        <v>0</v>
      </c>
      <c r="AY632" s="223">
        <f t="shared" si="49"/>
        <v>1</v>
      </c>
      <c r="AZ632" s="74">
        <v>1</v>
      </c>
      <c r="BA632" s="75" t="s">
        <v>89</v>
      </c>
      <c r="BB632" s="65" t="s">
        <v>103</v>
      </c>
      <c r="BC632" s="66" t="s">
        <v>11968</v>
      </c>
      <c r="BD632" s="221" t="s">
        <v>87</v>
      </c>
      <c r="BE632" s="221" t="s">
        <v>87</v>
      </c>
    </row>
    <row r="633" spans="2:57" x14ac:dyDescent="0.25">
      <c r="B633" s="221">
        <v>2025</v>
      </c>
      <c r="C633" s="221">
        <v>891780111</v>
      </c>
      <c r="D633" s="221" t="s">
        <v>78</v>
      </c>
      <c r="E633" s="65" t="s">
        <v>11967</v>
      </c>
      <c r="F633" s="65" t="s">
        <v>11966</v>
      </c>
      <c r="G633" s="306">
        <v>0</v>
      </c>
      <c r="H633" s="65" t="s">
        <v>81</v>
      </c>
      <c r="I633" s="221" t="s">
        <v>82</v>
      </c>
      <c r="J633" s="220" t="s">
        <v>83</v>
      </c>
      <c r="K633" s="66" t="s">
        <v>11965</v>
      </c>
      <c r="L633" s="68">
        <v>7950000</v>
      </c>
      <c r="M633" s="221" t="s">
        <v>85</v>
      </c>
      <c r="N633" s="66" t="s">
        <v>8639</v>
      </c>
      <c r="O633" s="66">
        <v>1082987614</v>
      </c>
      <c r="P633" s="65">
        <v>27</v>
      </c>
      <c r="Q633" s="78">
        <v>45670</v>
      </c>
      <c r="R633" s="66">
        <v>2494141000</v>
      </c>
      <c r="S633" s="78">
        <v>45735</v>
      </c>
      <c r="T633" s="68">
        <v>7950000</v>
      </c>
      <c r="U633" s="65" t="s">
        <v>87</v>
      </c>
      <c r="V633" s="68">
        <v>85152695</v>
      </c>
      <c r="W633" s="67" t="s">
        <v>8504</v>
      </c>
      <c r="X633" s="70">
        <v>45735</v>
      </c>
      <c r="Y633" s="70">
        <v>45735</v>
      </c>
      <c r="Z633" s="70" t="s">
        <v>89</v>
      </c>
      <c r="AA633" s="70">
        <v>45808</v>
      </c>
      <c r="AB633" s="49">
        <f t="shared" si="45"/>
        <v>73</v>
      </c>
      <c r="AC633" s="65">
        <v>0</v>
      </c>
      <c r="AD633" s="424">
        <v>0</v>
      </c>
      <c r="AE633" s="65">
        <v>0</v>
      </c>
      <c r="AF633" s="78" t="s">
        <v>89</v>
      </c>
      <c r="AG633" s="49">
        <f t="shared" si="46"/>
        <v>0</v>
      </c>
      <c r="AH633" s="65">
        <v>0</v>
      </c>
      <c r="AI633" s="68">
        <v>0</v>
      </c>
      <c r="AJ633" s="65" t="s">
        <v>89</v>
      </c>
      <c r="AK633" s="78" t="s">
        <v>89</v>
      </c>
      <c r="AL633" s="65">
        <v>0</v>
      </c>
      <c r="AM633" s="78" t="s">
        <v>89</v>
      </c>
      <c r="AN633" s="78" t="s">
        <v>89</v>
      </c>
      <c r="AO633" s="78" t="s">
        <v>89</v>
      </c>
      <c r="AP633" s="49">
        <f t="shared" si="47"/>
        <v>0</v>
      </c>
      <c r="AQ633" s="49">
        <f>+L633+AD633-AI633</f>
        <v>7950000</v>
      </c>
      <c r="AR633" s="65" t="s">
        <v>87</v>
      </c>
      <c r="AS633" s="68">
        <v>7950000</v>
      </c>
      <c r="AT633" s="65" t="s">
        <v>90</v>
      </c>
      <c r="AU633" s="68">
        <v>0</v>
      </c>
      <c r="AV633" s="75" t="s">
        <v>89</v>
      </c>
      <c r="AW633" s="423">
        <v>7950000</v>
      </c>
      <c r="AX633" s="79">
        <f t="shared" si="48"/>
        <v>0</v>
      </c>
      <c r="AY633" s="223">
        <f t="shared" si="49"/>
        <v>1</v>
      </c>
      <c r="AZ633" s="74">
        <v>1</v>
      </c>
      <c r="BA633" s="75" t="s">
        <v>89</v>
      </c>
      <c r="BB633" s="65" t="s">
        <v>103</v>
      </c>
      <c r="BC633" s="66" t="s">
        <v>11964</v>
      </c>
      <c r="BD633" s="221" t="s">
        <v>87</v>
      </c>
      <c r="BE633" s="221" t="s">
        <v>87</v>
      </c>
    </row>
    <row r="634" spans="2:57" x14ac:dyDescent="0.25">
      <c r="B634" s="221">
        <v>2025</v>
      </c>
      <c r="C634" s="221">
        <v>891780111</v>
      </c>
      <c r="D634" s="221" t="s">
        <v>78</v>
      </c>
      <c r="E634" s="65" t="s">
        <v>11963</v>
      </c>
      <c r="F634" s="65" t="s">
        <v>11962</v>
      </c>
      <c r="G634" s="306">
        <v>0</v>
      </c>
      <c r="H634" s="65" t="s">
        <v>81</v>
      </c>
      <c r="I634" s="221" t="s">
        <v>82</v>
      </c>
      <c r="J634" s="220" t="s">
        <v>83</v>
      </c>
      <c r="K634" s="66" t="s">
        <v>11961</v>
      </c>
      <c r="L634" s="68">
        <v>7784800</v>
      </c>
      <c r="M634" s="221" t="s">
        <v>85</v>
      </c>
      <c r="N634" s="66" t="s">
        <v>11149</v>
      </c>
      <c r="O634" s="66">
        <v>1083007505</v>
      </c>
      <c r="P634" s="65">
        <v>28</v>
      </c>
      <c r="Q634" s="78">
        <v>45670</v>
      </c>
      <c r="R634" s="66">
        <v>5573604000</v>
      </c>
      <c r="S634" s="78">
        <v>45736</v>
      </c>
      <c r="T634" s="68">
        <v>7784800</v>
      </c>
      <c r="U634" s="65" t="s">
        <v>87</v>
      </c>
      <c r="V634" s="68">
        <v>85449357</v>
      </c>
      <c r="W634" s="67" t="s">
        <v>8976</v>
      </c>
      <c r="X634" s="70">
        <v>45736</v>
      </c>
      <c r="Y634" s="70">
        <v>45736</v>
      </c>
      <c r="Z634" s="70" t="s">
        <v>89</v>
      </c>
      <c r="AA634" s="70">
        <v>45808</v>
      </c>
      <c r="AB634" s="49">
        <f t="shared" si="45"/>
        <v>72</v>
      </c>
      <c r="AC634" s="65">
        <v>2</v>
      </c>
      <c r="AD634" s="424">
        <v>3156000</v>
      </c>
      <c r="AE634" s="65">
        <v>1</v>
      </c>
      <c r="AF634" s="78">
        <v>45838</v>
      </c>
      <c r="AG634" s="49">
        <f t="shared" si="46"/>
        <v>30</v>
      </c>
      <c r="AH634" s="65">
        <v>0</v>
      </c>
      <c r="AI634" s="68">
        <v>0</v>
      </c>
      <c r="AJ634" s="65" t="s">
        <v>89</v>
      </c>
      <c r="AK634" s="78" t="s">
        <v>89</v>
      </c>
      <c r="AL634" s="65">
        <v>0</v>
      </c>
      <c r="AM634" s="78" t="s">
        <v>89</v>
      </c>
      <c r="AN634" s="78" t="s">
        <v>89</v>
      </c>
      <c r="AO634" s="78" t="s">
        <v>89</v>
      </c>
      <c r="AP634" s="49">
        <f t="shared" si="47"/>
        <v>0</v>
      </c>
      <c r="AQ634" s="49">
        <f>+L634+AD634-AI634</f>
        <v>10940800</v>
      </c>
      <c r="AR634" s="65" t="s">
        <v>87</v>
      </c>
      <c r="AS634" s="68">
        <v>7784800</v>
      </c>
      <c r="AT634" s="65" t="s">
        <v>90</v>
      </c>
      <c r="AU634" s="68">
        <v>0</v>
      </c>
      <c r="AV634" s="75" t="s">
        <v>89</v>
      </c>
      <c r="AW634" s="423">
        <v>10940800</v>
      </c>
      <c r="AX634" s="79">
        <f t="shared" si="48"/>
        <v>0</v>
      </c>
      <c r="AY634" s="223">
        <f t="shared" si="49"/>
        <v>1</v>
      </c>
      <c r="AZ634" s="74">
        <v>1</v>
      </c>
      <c r="BA634" s="75" t="s">
        <v>89</v>
      </c>
      <c r="BB634" s="65" t="s">
        <v>103</v>
      </c>
      <c r="BC634" s="66" t="s">
        <v>11960</v>
      </c>
      <c r="BD634" s="221" t="s">
        <v>87</v>
      </c>
      <c r="BE634" s="221" t="s">
        <v>87</v>
      </c>
    </row>
    <row r="635" spans="2:57" x14ac:dyDescent="0.25">
      <c r="B635" s="221">
        <v>2025</v>
      </c>
      <c r="C635" s="221">
        <v>891780111</v>
      </c>
      <c r="D635" s="221" t="s">
        <v>78</v>
      </c>
      <c r="E635" s="65" t="s">
        <v>11959</v>
      </c>
      <c r="F635" s="65" t="s">
        <v>11958</v>
      </c>
      <c r="G635" s="306">
        <v>0</v>
      </c>
      <c r="H635" s="65" t="s">
        <v>81</v>
      </c>
      <c r="I635" s="221" t="s">
        <v>82</v>
      </c>
      <c r="J635" s="220" t="s">
        <v>83</v>
      </c>
      <c r="K635" s="66" t="s">
        <v>11957</v>
      </c>
      <c r="L635" s="68">
        <v>7784800</v>
      </c>
      <c r="M635" s="221" t="s">
        <v>85</v>
      </c>
      <c r="N635" s="66" t="s">
        <v>10790</v>
      </c>
      <c r="O635" s="66">
        <v>57290378</v>
      </c>
      <c r="P635" s="65">
        <v>28</v>
      </c>
      <c r="Q635" s="78">
        <v>45670</v>
      </c>
      <c r="R635" s="66">
        <v>5573604000</v>
      </c>
      <c r="S635" s="78">
        <v>45736</v>
      </c>
      <c r="T635" s="68">
        <v>7784800</v>
      </c>
      <c r="U635" s="65" t="s">
        <v>87</v>
      </c>
      <c r="V635" s="68">
        <v>85449357</v>
      </c>
      <c r="W635" s="67" t="s">
        <v>8976</v>
      </c>
      <c r="X635" s="70">
        <v>45736</v>
      </c>
      <c r="Y635" s="70">
        <v>45736</v>
      </c>
      <c r="Z635" s="70" t="s">
        <v>89</v>
      </c>
      <c r="AA635" s="70">
        <v>45808</v>
      </c>
      <c r="AB635" s="49">
        <f t="shared" si="45"/>
        <v>72</v>
      </c>
      <c r="AC635" s="65">
        <v>2</v>
      </c>
      <c r="AD635" s="424">
        <v>3156000</v>
      </c>
      <c r="AE635" s="65">
        <v>1</v>
      </c>
      <c r="AF635" s="78">
        <v>45838</v>
      </c>
      <c r="AG635" s="49">
        <f t="shared" si="46"/>
        <v>30</v>
      </c>
      <c r="AH635" s="65">
        <v>0</v>
      </c>
      <c r="AI635" s="68">
        <v>0</v>
      </c>
      <c r="AJ635" s="65" t="s">
        <v>89</v>
      </c>
      <c r="AK635" s="78" t="s">
        <v>89</v>
      </c>
      <c r="AL635" s="65">
        <v>0</v>
      </c>
      <c r="AM635" s="78" t="s">
        <v>89</v>
      </c>
      <c r="AN635" s="78" t="s">
        <v>89</v>
      </c>
      <c r="AO635" s="78" t="s">
        <v>89</v>
      </c>
      <c r="AP635" s="49">
        <f t="shared" si="47"/>
        <v>0</v>
      </c>
      <c r="AQ635" s="49">
        <f>+L635+AD635-AI635</f>
        <v>10940800</v>
      </c>
      <c r="AR635" s="65" t="s">
        <v>87</v>
      </c>
      <c r="AS635" s="68">
        <v>7784800</v>
      </c>
      <c r="AT635" s="65" t="s">
        <v>90</v>
      </c>
      <c r="AU635" s="68">
        <v>0</v>
      </c>
      <c r="AV635" s="75" t="s">
        <v>89</v>
      </c>
      <c r="AW635" s="423">
        <v>10940800</v>
      </c>
      <c r="AX635" s="79">
        <f t="shared" si="48"/>
        <v>0</v>
      </c>
      <c r="AY635" s="223">
        <f t="shared" si="49"/>
        <v>1</v>
      </c>
      <c r="AZ635" s="74">
        <v>1</v>
      </c>
      <c r="BA635" s="75" t="s">
        <v>89</v>
      </c>
      <c r="BB635" s="65" t="s">
        <v>103</v>
      </c>
      <c r="BC635" s="66" t="s">
        <v>11956</v>
      </c>
      <c r="BD635" s="221" t="s">
        <v>87</v>
      </c>
      <c r="BE635" s="221" t="s">
        <v>87</v>
      </c>
    </row>
    <row r="636" spans="2:57" x14ac:dyDescent="0.25">
      <c r="B636" s="221">
        <v>2025</v>
      </c>
      <c r="C636" s="221">
        <v>891780111</v>
      </c>
      <c r="D636" s="221" t="s">
        <v>78</v>
      </c>
      <c r="E636" s="65" t="s">
        <v>11955</v>
      </c>
      <c r="F636" s="65" t="s">
        <v>11954</v>
      </c>
      <c r="G636" s="306">
        <v>0</v>
      </c>
      <c r="H636" s="65" t="s">
        <v>81</v>
      </c>
      <c r="I636" s="221" t="s">
        <v>82</v>
      </c>
      <c r="J636" s="220" t="s">
        <v>83</v>
      </c>
      <c r="K636" s="66" t="s">
        <v>11953</v>
      </c>
      <c r="L636" s="68">
        <v>9341300</v>
      </c>
      <c r="M636" s="221" t="s">
        <v>85</v>
      </c>
      <c r="N636" s="66" t="s">
        <v>10785</v>
      </c>
      <c r="O636" s="66">
        <v>57297861</v>
      </c>
      <c r="P636" s="65">
        <v>28</v>
      </c>
      <c r="Q636" s="78">
        <v>45670</v>
      </c>
      <c r="R636" s="66">
        <v>5573604000</v>
      </c>
      <c r="S636" s="78">
        <v>45736</v>
      </c>
      <c r="T636" s="68">
        <v>9341300</v>
      </c>
      <c r="U636" s="65" t="s">
        <v>87</v>
      </c>
      <c r="V636" s="68">
        <v>85449357</v>
      </c>
      <c r="W636" s="67" t="s">
        <v>8976</v>
      </c>
      <c r="X636" s="70">
        <v>45736</v>
      </c>
      <c r="Y636" s="70">
        <v>45736</v>
      </c>
      <c r="Z636" s="70" t="s">
        <v>89</v>
      </c>
      <c r="AA636" s="70">
        <v>45808</v>
      </c>
      <c r="AB636" s="49">
        <f t="shared" si="45"/>
        <v>72</v>
      </c>
      <c r="AC636" s="65">
        <v>2</v>
      </c>
      <c r="AD636" s="424">
        <v>3787000</v>
      </c>
      <c r="AE636" s="65">
        <v>1</v>
      </c>
      <c r="AF636" s="78">
        <v>45838</v>
      </c>
      <c r="AG636" s="49">
        <f t="shared" si="46"/>
        <v>30</v>
      </c>
      <c r="AH636" s="65">
        <v>0</v>
      </c>
      <c r="AI636" s="68">
        <v>0</v>
      </c>
      <c r="AJ636" s="65" t="s">
        <v>89</v>
      </c>
      <c r="AK636" s="78" t="s">
        <v>89</v>
      </c>
      <c r="AL636" s="65">
        <v>0</v>
      </c>
      <c r="AM636" s="78" t="s">
        <v>89</v>
      </c>
      <c r="AN636" s="78" t="s">
        <v>89</v>
      </c>
      <c r="AO636" s="78" t="s">
        <v>89</v>
      </c>
      <c r="AP636" s="49">
        <f t="shared" si="47"/>
        <v>0</v>
      </c>
      <c r="AQ636" s="49">
        <f>+L636+AD636-AI636</f>
        <v>13128300</v>
      </c>
      <c r="AR636" s="65" t="s">
        <v>87</v>
      </c>
      <c r="AS636" s="68">
        <v>9341300</v>
      </c>
      <c r="AT636" s="65" t="s">
        <v>90</v>
      </c>
      <c r="AU636" s="68">
        <v>0</v>
      </c>
      <c r="AV636" s="75" t="s">
        <v>89</v>
      </c>
      <c r="AW636" s="423">
        <v>13128300</v>
      </c>
      <c r="AX636" s="79">
        <f t="shared" si="48"/>
        <v>0</v>
      </c>
      <c r="AY636" s="223">
        <f t="shared" si="49"/>
        <v>1</v>
      </c>
      <c r="AZ636" s="74">
        <v>1</v>
      </c>
      <c r="BA636" s="75" t="s">
        <v>89</v>
      </c>
      <c r="BB636" s="65" t="s">
        <v>103</v>
      </c>
      <c r="BC636" s="66" t="s">
        <v>11952</v>
      </c>
      <c r="BD636" s="221" t="s">
        <v>87</v>
      </c>
      <c r="BE636" s="221" t="s">
        <v>87</v>
      </c>
    </row>
    <row r="637" spans="2:57" x14ac:dyDescent="0.25">
      <c r="B637" s="221">
        <v>2025</v>
      </c>
      <c r="C637" s="221">
        <v>891780111</v>
      </c>
      <c r="D637" s="221" t="s">
        <v>78</v>
      </c>
      <c r="E637" s="65" t="s">
        <v>11951</v>
      </c>
      <c r="F637" s="65" t="s">
        <v>11950</v>
      </c>
      <c r="G637" s="306">
        <v>0</v>
      </c>
      <c r="H637" s="65" t="s">
        <v>81</v>
      </c>
      <c r="I637" s="221" t="s">
        <v>82</v>
      </c>
      <c r="J637" s="220" t="s">
        <v>83</v>
      </c>
      <c r="K637" s="66" t="s">
        <v>11949</v>
      </c>
      <c r="L637" s="68">
        <v>7950000</v>
      </c>
      <c r="M637" s="221" t="s">
        <v>85</v>
      </c>
      <c r="N637" s="66" t="s">
        <v>11948</v>
      </c>
      <c r="O637" s="66">
        <v>1081795685</v>
      </c>
      <c r="P637" s="65">
        <v>27</v>
      </c>
      <c r="Q637" s="78">
        <v>45670</v>
      </c>
      <c r="R637" s="66">
        <v>2494141000</v>
      </c>
      <c r="S637" s="78">
        <v>45737</v>
      </c>
      <c r="T637" s="68">
        <v>7950000</v>
      </c>
      <c r="U637" s="65" t="s">
        <v>87</v>
      </c>
      <c r="V637" s="68">
        <v>1192791759</v>
      </c>
      <c r="W637" s="67" t="s">
        <v>6391</v>
      </c>
      <c r="X637" s="70">
        <v>45737</v>
      </c>
      <c r="Y637" s="70">
        <v>45737</v>
      </c>
      <c r="Z637" s="70" t="s">
        <v>89</v>
      </c>
      <c r="AA637" s="70">
        <v>45812</v>
      </c>
      <c r="AB637" s="49">
        <f t="shared" si="45"/>
        <v>75</v>
      </c>
      <c r="AC637" s="65">
        <v>0</v>
      </c>
      <c r="AD637" s="424">
        <v>0</v>
      </c>
      <c r="AE637" s="65">
        <v>0</v>
      </c>
      <c r="AF637" s="78" t="s">
        <v>89</v>
      </c>
      <c r="AG637" s="49">
        <f t="shared" si="46"/>
        <v>0</v>
      </c>
      <c r="AH637" s="65">
        <v>0</v>
      </c>
      <c r="AI637" s="68">
        <v>0</v>
      </c>
      <c r="AJ637" s="65" t="s">
        <v>89</v>
      </c>
      <c r="AK637" s="78" t="s">
        <v>89</v>
      </c>
      <c r="AL637" s="65">
        <v>0</v>
      </c>
      <c r="AM637" s="78" t="s">
        <v>89</v>
      </c>
      <c r="AN637" s="78" t="s">
        <v>89</v>
      </c>
      <c r="AO637" s="78" t="s">
        <v>89</v>
      </c>
      <c r="AP637" s="49">
        <f t="shared" si="47"/>
        <v>0</v>
      </c>
      <c r="AQ637" s="49">
        <f>+L637+AD637-AI637</f>
        <v>7950000</v>
      </c>
      <c r="AR637" s="65" t="s">
        <v>87</v>
      </c>
      <c r="AS637" s="68">
        <v>7950000</v>
      </c>
      <c r="AT637" s="65" t="s">
        <v>90</v>
      </c>
      <c r="AU637" s="68">
        <v>0</v>
      </c>
      <c r="AV637" s="75" t="s">
        <v>89</v>
      </c>
      <c r="AW637" s="423">
        <v>7950000</v>
      </c>
      <c r="AX637" s="79">
        <f t="shared" si="48"/>
        <v>0</v>
      </c>
      <c r="AY637" s="223">
        <f t="shared" si="49"/>
        <v>1</v>
      </c>
      <c r="AZ637" s="74">
        <v>1</v>
      </c>
      <c r="BA637" s="75" t="s">
        <v>89</v>
      </c>
      <c r="BB637" s="65" t="s">
        <v>103</v>
      </c>
      <c r="BC637" s="66" t="s">
        <v>11947</v>
      </c>
      <c r="BD637" s="221" t="s">
        <v>87</v>
      </c>
      <c r="BE637" s="221" t="s">
        <v>87</v>
      </c>
    </row>
    <row r="638" spans="2:57" x14ac:dyDescent="0.25">
      <c r="B638" s="221">
        <v>2025</v>
      </c>
      <c r="C638" s="221">
        <v>891780111</v>
      </c>
      <c r="D638" s="221" t="s">
        <v>78</v>
      </c>
      <c r="E638" s="65" t="s">
        <v>11946</v>
      </c>
      <c r="F638" s="65" t="s">
        <v>11945</v>
      </c>
      <c r="G638" s="306">
        <v>0</v>
      </c>
      <c r="H638" s="65" t="s">
        <v>81</v>
      </c>
      <c r="I638" s="221" t="s">
        <v>82</v>
      </c>
      <c r="J638" s="220" t="s">
        <v>83</v>
      </c>
      <c r="K638" s="66" t="s">
        <v>11944</v>
      </c>
      <c r="L638" s="68">
        <v>7030000</v>
      </c>
      <c r="M638" s="221" t="s">
        <v>85</v>
      </c>
      <c r="N638" s="66" t="s">
        <v>9791</v>
      </c>
      <c r="O638" s="66">
        <v>1083039448</v>
      </c>
      <c r="P638" s="65">
        <v>28</v>
      </c>
      <c r="Q638" s="78">
        <v>45670</v>
      </c>
      <c r="R638" s="66">
        <v>5573604000</v>
      </c>
      <c r="S638" s="78">
        <v>45737</v>
      </c>
      <c r="T638" s="68">
        <v>7030000</v>
      </c>
      <c r="U638" s="65" t="s">
        <v>87</v>
      </c>
      <c r="V638" s="68">
        <v>85463513</v>
      </c>
      <c r="W638" s="67" t="s">
        <v>8467</v>
      </c>
      <c r="X638" s="70">
        <v>45737</v>
      </c>
      <c r="Y638" s="70">
        <v>45737</v>
      </c>
      <c r="Z638" s="70" t="s">
        <v>89</v>
      </c>
      <c r="AA638" s="70">
        <v>45808</v>
      </c>
      <c r="AB638" s="49">
        <f t="shared" si="45"/>
        <v>71</v>
      </c>
      <c r="AC638" s="65">
        <v>2</v>
      </c>
      <c r="AD638" s="424">
        <v>2850000</v>
      </c>
      <c r="AE638" s="65">
        <v>1</v>
      </c>
      <c r="AF638" s="78">
        <v>45838</v>
      </c>
      <c r="AG638" s="49">
        <f t="shared" si="46"/>
        <v>30</v>
      </c>
      <c r="AH638" s="65">
        <v>0</v>
      </c>
      <c r="AI638" s="68">
        <v>0</v>
      </c>
      <c r="AJ638" s="65" t="s">
        <v>89</v>
      </c>
      <c r="AK638" s="78" t="s">
        <v>89</v>
      </c>
      <c r="AL638" s="65">
        <v>0</v>
      </c>
      <c r="AM638" s="78" t="s">
        <v>89</v>
      </c>
      <c r="AN638" s="78" t="s">
        <v>89</v>
      </c>
      <c r="AO638" s="78" t="s">
        <v>89</v>
      </c>
      <c r="AP638" s="49">
        <f t="shared" si="47"/>
        <v>0</v>
      </c>
      <c r="AQ638" s="49">
        <f>+L638+AD638-AI638</f>
        <v>9880000</v>
      </c>
      <c r="AR638" s="65" t="s">
        <v>87</v>
      </c>
      <c r="AS638" s="68">
        <v>7030000</v>
      </c>
      <c r="AT638" s="65" t="s">
        <v>90</v>
      </c>
      <c r="AU638" s="68">
        <v>0</v>
      </c>
      <c r="AV638" s="75" t="s">
        <v>89</v>
      </c>
      <c r="AW638" s="423">
        <v>9880000</v>
      </c>
      <c r="AX638" s="79">
        <f t="shared" si="48"/>
        <v>0</v>
      </c>
      <c r="AY638" s="223">
        <f t="shared" si="49"/>
        <v>1</v>
      </c>
      <c r="AZ638" s="74">
        <v>1</v>
      </c>
      <c r="BA638" s="75" t="s">
        <v>89</v>
      </c>
      <c r="BB638" s="65" t="s">
        <v>103</v>
      </c>
      <c r="BC638" s="66" t="s">
        <v>11943</v>
      </c>
      <c r="BD638" s="221" t="s">
        <v>87</v>
      </c>
      <c r="BE638" s="221" t="s">
        <v>87</v>
      </c>
    </row>
    <row r="639" spans="2:57" x14ac:dyDescent="0.25">
      <c r="B639" s="221">
        <v>2025</v>
      </c>
      <c r="C639" s="221">
        <v>891780111</v>
      </c>
      <c r="D639" s="221" t="s">
        <v>78</v>
      </c>
      <c r="E639" s="65" t="s">
        <v>11942</v>
      </c>
      <c r="F639" s="65" t="s">
        <v>11941</v>
      </c>
      <c r="G639" s="306">
        <v>0</v>
      </c>
      <c r="H639" s="65" t="s">
        <v>81</v>
      </c>
      <c r="I639" s="221" t="s">
        <v>146</v>
      </c>
      <c r="J639" s="220" t="s">
        <v>83</v>
      </c>
      <c r="K639" s="66" t="s">
        <v>11813</v>
      </c>
      <c r="L639" s="68">
        <v>6000000</v>
      </c>
      <c r="M639" s="221" t="s">
        <v>85</v>
      </c>
      <c r="N639" s="66" t="s">
        <v>8303</v>
      </c>
      <c r="O639" s="66">
        <v>36552092</v>
      </c>
      <c r="P639" s="65">
        <v>702</v>
      </c>
      <c r="Q639" s="78">
        <v>45733</v>
      </c>
      <c r="R639" s="66">
        <v>26800000</v>
      </c>
      <c r="S639" s="78">
        <v>45741</v>
      </c>
      <c r="T639" s="68">
        <v>6000000</v>
      </c>
      <c r="U639" s="65" t="s">
        <v>87</v>
      </c>
      <c r="V639" s="68">
        <v>85455983</v>
      </c>
      <c r="W639" s="67" t="s">
        <v>9472</v>
      </c>
      <c r="X639" s="70">
        <v>45741</v>
      </c>
      <c r="Y639" s="70">
        <v>45741</v>
      </c>
      <c r="Z639" s="70" t="s">
        <v>89</v>
      </c>
      <c r="AA639" s="70">
        <v>45762</v>
      </c>
      <c r="AB639" s="49">
        <f t="shared" si="45"/>
        <v>21</v>
      </c>
      <c r="AC639" s="65">
        <v>0</v>
      </c>
      <c r="AD639" s="424">
        <v>0</v>
      </c>
      <c r="AE639" s="65">
        <v>0</v>
      </c>
      <c r="AF639" s="78" t="s">
        <v>89</v>
      </c>
      <c r="AG639" s="49">
        <f t="shared" si="46"/>
        <v>0</v>
      </c>
      <c r="AH639" s="65">
        <v>0</v>
      </c>
      <c r="AI639" s="68">
        <v>0</v>
      </c>
      <c r="AJ639" s="65" t="s">
        <v>89</v>
      </c>
      <c r="AK639" s="78" t="s">
        <v>89</v>
      </c>
      <c r="AL639" s="65">
        <v>0</v>
      </c>
      <c r="AM639" s="78" t="s">
        <v>89</v>
      </c>
      <c r="AN639" s="78" t="s">
        <v>89</v>
      </c>
      <c r="AO639" s="78" t="s">
        <v>89</v>
      </c>
      <c r="AP639" s="49">
        <f t="shared" si="47"/>
        <v>0</v>
      </c>
      <c r="AQ639" s="49">
        <f>+L639+AD639-AI639</f>
        <v>6000000</v>
      </c>
      <c r="AR639" s="65" t="s">
        <v>87</v>
      </c>
      <c r="AS639" s="68">
        <v>6000000</v>
      </c>
      <c r="AT639" s="65" t="s">
        <v>90</v>
      </c>
      <c r="AU639" s="68">
        <v>0</v>
      </c>
      <c r="AV639" s="75" t="s">
        <v>89</v>
      </c>
      <c r="AW639" s="423">
        <v>6000000</v>
      </c>
      <c r="AX639" s="79">
        <f t="shared" si="48"/>
        <v>0</v>
      </c>
      <c r="AY639" s="223">
        <f t="shared" si="49"/>
        <v>1</v>
      </c>
      <c r="AZ639" s="74">
        <v>1</v>
      </c>
      <c r="BA639" s="75" t="s">
        <v>89</v>
      </c>
      <c r="BB639" s="65" t="s">
        <v>103</v>
      </c>
      <c r="BC639" s="66" t="s">
        <v>11940</v>
      </c>
      <c r="BD639" s="221" t="s">
        <v>87</v>
      </c>
      <c r="BE639" s="221" t="s">
        <v>87</v>
      </c>
    </row>
    <row r="640" spans="2:57" x14ac:dyDescent="0.25">
      <c r="B640" s="221">
        <v>2025</v>
      </c>
      <c r="C640" s="221">
        <v>891780111</v>
      </c>
      <c r="D640" s="221" t="s">
        <v>78</v>
      </c>
      <c r="E640" s="65" t="s">
        <v>11939</v>
      </c>
      <c r="F640" s="65" t="s">
        <v>11938</v>
      </c>
      <c r="G640" s="306">
        <v>0</v>
      </c>
      <c r="H640" s="65" t="s">
        <v>81</v>
      </c>
      <c r="I640" s="221" t="s">
        <v>82</v>
      </c>
      <c r="J640" s="220" t="s">
        <v>83</v>
      </c>
      <c r="K640" s="66" t="s">
        <v>11937</v>
      </c>
      <c r="L640" s="68">
        <v>12500000</v>
      </c>
      <c r="M640" s="221" t="s">
        <v>85</v>
      </c>
      <c r="N640" s="66" t="s">
        <v>287</v>
      </c>
      <c r="O640" s="66">
        <v>57297436</v>
      </c>
      <c r="P640" s="65">
        <v>28</v>
      </c>
      <c r="Q640" s="78">
        <v>45670</v>
      </c>
      <c r="R640" s="66">
        <v>5573604000</v>
      </c>
      <c r="S640" s="78">
        <v>45741</v>
      </c>
      <c r="T640" s="68">
        <v>12500000</v>
      </c>
      <c r="U640" s="65" t="s">
        <v>87</v>
      </c>
      <c r="V640" s="68">
        <v>1082870070</v>
      </c>
      <c r="W640" s="67" t="s">
        <v>8403</v>
      </c>
      <c r="X640" s="70">
        <v>45741</v>
      </c>
      <c r="Y640" s="70">
        <v>45741</v>
      </c>
      <c r="Z640" s="70" t="s">
        <v>89</v>
      </c>
      <c r="AA640" s="70">
        <v>45869</v>
      </c>
      <c r="AB640" s="49">
        <f t="shared" si="45"/>
        <v>128</v>
      </c>
      <c r="AC640" s="65">
        <v>0</v>
      </c>
      <c r="AD640" s="424">
        <v>0</v>
      </c>
      <c r="AE640" s="65">
        <v>0</v>
      </c>
      <c r="AF640" s="78" t="s">
        <v>89</v>
      </c>
      <c r="AG640" s="49">
        <f t="shared" si="46"/>
        <v>0</v>
      </c>
      <c r="AH640" s="65">
        <v>0</v>
      </c>
      <c r="AI640" s="68">
        <v>0</v>
      </c>
      <c r="AJ640" s="65" t="s">
        <v>89</v>
      </c>
      <c r="AK640" s="78" t="s">
        <v>89</v>
      </c>
      <c r="AL640" s="65">
        <v>0</v>
      </c>
      <c r="AM640" s="78" t="s">
        <v>89</v>
      </c>
      <c r="AN640" s="78" t="s">
        <v>89</v>
      </c>
      <c r="AO640" s="78" t="s">
        <v>89</v>
      </c>
      <c r="AP640" s="49">
        <f t="shared" si="47"/>
        <v>0</v>
      </c>
      <c r="AQ640" s="49">
        <f>+L640+AD640-AI640</f>
        <v>12500000</v>
      </c>
      <c r="AR640" s="65" t="s">
        <v>87</v>
      </c>
      <c r="AS640" s="68">
        <v>12500000</v>
      </c>
      <c r="AT640" s="65" t="s">
        <v>90</v>
      </c>
      <c r="AU640" s="68">
        <v>0</v>
      </c>
      <c r="AV640" s="75" t="s">
        <v>89</v>
      </c>
      <c r="AW640" s="423">
        <v>12500000</v>
      </c>
      <c r="AX640" s="79">
        <f t="shared" si="48"/>
        <v>0</v>
      </c>
      <c r="AY640" s="223">
        <f t="shared" si="49"/>
        <v>1</v>
      </c>
      <c r="AZ640" s="74">
        <v>1</v>
      </c>
      <c r="BA640" s="75" t="s">
        <v>89</v>
      </c>
      <c r="BB640" s="65" t="s">
        <v>103</v>
      </c>
      <c r="BC640" s="66" t="s">
        <v>11936</v>
      </c>
      <c r="BD640" s="221" t="s">
        <v>87</v>
      </c>
      <c r="BE640" s="221" t="s">
        <v>87</v>
      </c>
    </row>
    <row r="641" spans="2:57" x14ac:dyDescent="0.25">
      <c r="B641" s="221">
        <v>2025</v>
      </c>
      <c r="C641" s="221">
        <v>891780111</v>
      </c>
      <c r="D641" s="221" t="s">
        <v>78</v>
      </c>
      <c r="E641" s="65" t="s">
        <v>11935</v>
      </c>
      <c r="F641" s="65" t="s">
        <v>11934</v>
      </c>
      <c r="G641" s="306">
        <v>0</v>
      </c>
      <c r="H641" s="65" t="s">
        <v>81</v>
      </c>
      <c r="I641" s="221" t="s">
        <v>82</v>
      </c>
      <c r="J641" s="220" t="s">
        <v>83</v>
      </c>
      <c r="K641" s="66" t="s">
        <v>11933</v>
      </c>
      <c r="L641" s="68">
        <v>6943200</v>
      </c>
      <c r="M641" s="221" t="s">
        <v>85</v>
      </c>
      <c r="N641" s="66" t="s">
        <v>10024</v>
      </c>
      <c r="O641" s="66">
        <v>1083040358</v>
      </c>
      <c r="P641" s="65">
        <v>28</v>
      </c>
      <c r="Q641" s="78">
        <v>45670</v>
      </c>
      <c r="R641" s="66">
        <v>5573604000</v>
      </c>
      <c r="S641" s="78">
        <v>45741</v>
      </c>
      <c r="T641" s="68">
        <v>6943200</v>
      </c>
      <c r="U641" s="65" t="s">
        <v>87</v>
      </c>
      <c r="V641" s="68">
        <v>36557666</v>
      </c>
      <c r="W641" s="67" t="s">
        <v>8339</v>
      </c>
      <c r="X641" s="70">
        <v>45741</v>
      </c>
      <c r="Y641" s="70">
        <v>45741</v>
      </c>
      <c r="Z641" s="70" t="s">
        <v>89</v>
      </c>
      <c r="AA641" s="70">
        <v>45808</v>
      </c>
      <c r="AB641" s="49">
        <f t="shared" si="45"/>
        <v>67</v>
      </c>
      <c r="AC641" s="65">
        <v>2</v>
      </c>
      <c r="AD641" s="424">
        <v>3156000</v>
      </c>
      <c r="AE641" s="65">
        <v>1</v>
      </c>
      <c r="AF641" s="78">
        <v>45838</v>
      </c>
      <c r="AG641" s="49">
        <f t="shared" si="46"/>
        <v>30</v>
      </c>
      <c r="AH641" s="65">
        <v>0</v>
      </c>
      <c r="AI641" s="68">
        <v>0</v>
      </c>
      <c r="AJ641" s="65" t="s">
        <v>89</v>
      </c>
      <c r="AK641" s="78" t="s">
        <v>89</v>
      </c>
      <c r="AL641" s="65">
        <v>0</v>
      </c>
      <c r="AM641" s="78" t="s">
        <v>89</v>
      </c>
      <c r="AN641" s="78" t="s">
        <v>89</v>
      </c>
      <c r="AO641" s="78" t="s">
        <v>89</v>
      </c>
      <c r="AP641" s="49">
        <f t="shared" si="47"/>
        <v>0</v>
      </c>
      <c r="AQ641" s="49">
        <f>+L641+AD641-AI641</f>
        <v>10099200</v>
      </c>
      <c r="AR641" s="65" t="s">
        <v>87</v>
      </c>
      <c r="AS641" s="68">
        <v>6943200</v>
      </c>
      <c r="AT641" s="65" t="s">
        <v>90</v>
      </c>
      <c r="AU641" s="68">
        <v>0</v>
      </c>
      <c r="AV641" s="75" t="s">
        <v>89</v>
      </c>
      <c r="AW641" s="423">
        <v>10099200</v>
      </c>
      <c r="AX641" s="79">
        <f t="shared" si="48"/>
        <v>0</v>
      </c>
      <c r="AY641" s="223">
        <f t="shared" si="49"/>
        <v>1</v>
      </c>
      <c r="AZ641" s="74">
        <v>1</v>
      </c>
      <c r="BA641" s="75" t="s">
        <v>89</v>
      </c>
      <c r="BB641" s="65" t="s">
        <v>103</v>
      </c>
      <c r="BC641" s="66" t="s">
        <v>11932</v>
      </c>
      <c r="BD641" s="221" t="s">
        <v>87</v>
      </c>
      <c r="BE641" s="221" t="s">
        <v>87</v>
      </c>
    </row>
    <row r="642" spans="2:57" x14ac:dyDescent="0.25">
      <c r="B642" s="221">
        <v>2025</v>
      </c>
      <c r="C642" s="221">
        <v>891780111</v>
      </c>
      <c r="D642" s="221" t="s">
        <v>78</v>
      </c>
      <c r="E642" s="65" t="s">
        <v>11931</v>
      </c>
      <c r="F642" s="65" t="s">
        <v>11930</v>
      </c>
      <c r="G642" s="306">
        <v>0</v>
      </c>
      <c r="H642" s="65" t="s">
        <v>81</v>
      </c>
      <c r="I642" s="221" t="s">
        <v>146</v>
      </c>
      <c r="J642" s="220" t="s">
        <v>83</v>
      </c>
      <c r="K642" s="66" t="s">
        <v>11929</v>
      </c>
      <c r="L642" s="68">
        <v>3000000</v>
      </c>
      <c r="M642" s="221" t="s">
        <v>85</v>
      </c>
      <c r="N642" s="66" t="s">
        <v>11928</v>
      </c>
      <c r="O642" s="66">
        <v>1083016196</v>
      </c>
      <c r="P642" s="65">
        <v>702</v>
      </c>
      <c r="Q642" s="78">
        <v>45733</v>
      </c>
      <c r="R642" s="66">
        <v>26800000</v>
      </c>
      <c r="S642" s="78">
        <v>45741</v>
      </c>
      <c r="T642" s="68">
        <v>3000000</v>
      </c>
      <c r="U642" s="65" t="s">
        <v>87</v>
      </c>
      <c r="V642" s="68">
        <v>36552092</v>
      </c>
      <c r="W642" s="67" t="s">
        <v>8303</v>
      </c>
      <c r="X642" s="70">
        <v>45741</v>
      </c>
      <c r="Y642" s="70">
        <v>45741</v>
      </c>
      <c r="Z642" s="70" t="s">
        <v>89</v>
      </c>
      <c r="AA642" s="70">
        <v>45762</v>
      </c>
      <c r="AB642" s="49">
        <f t="shared" si="45"/>
        <v>21</v>
      </c>
      <c r="AC642" s="65">
        <v>0</v>
      </c>
      <c r="AD642" s="424">
        <v>0</v>
      </c>
      <c r="AE642" s="65">
        <v>0</v>
      </c>
      <c r="AF642" s="78" t="s">
        <v>89</v>
      </c>
      <c r="AG642" s="49">
        <f t="shared" si="46"/>
        <v>0</v>
      </c>
      <c r="AH642" s="65">
        <v>0</v>
      </c>
      <c r="AI642" s="68">
        <v>0</v>
      </c>
      <c r="AJ642" s="65" t="s">
        <v>89</v>
      </c>
      <c r="AK642" s="78" t="s">
        <v>89</v>
      </c>
      <c r="AL642" s="65">
        <v>0</v>
      </c>
      <c r="AM642" s="78" t="s">
        <v>89</v>
      </c>
      <c r="AN642" s="78" t="s">
        <v>89</v>
      </c>
      <c r="AO642" s="78" t="s">
        <v>89</v>
      </c>
      <c r="AP642" s="49">
        <f t="shared" si="47"/>
        <v>0</v>
      </c>
      <c r="AQ642" s="49">
        <f>+L642+AD642-AI642</f>
        <v>3000000</v>
      </c>
      <c r="AR642" s="65" t="s">
        <v>87</v>
      </c>
      <c r="AS642" s="68">
        <v>3000000</v>
      </c>
      <c r="AT642" s="65" t="s">
        <v>90</v>
      </c>
      <c r="AU642" s="68">
        <v>0</v>
      </c>
      <c r="AV642" s="75" t="s">
        <v>89</v>
      </c>
      <c r="AW642" s="423">
        <v>3000000</v>
      </c>
      <c r="AX642" s="79">
        <f t="shared" si="48"/>
        <v>0</v>
      </c>
      <c r="AY642" s="223">
        <f t="shared" si="49"/>
        <v>1</v>
      </c>
      <c r="AZ642" s="74">
        <v>1</v>
      </c>
      <c r="BA642" s="75" t="s">
        <v>89</v>
      </c>
      <c r="BB642" s="65" t="s">
        <v>103</v>
      </c>
      <c r="BC642" s="66" t="s">
        <v>11927</v>
      </c>
      <c r="BD642" s="221" t="s">
        <v>87</v>
      </c>
      <c r="BE642" s="221" t="s">
        <v>87</v>
      </c>
    </row>
    <row r="643" spans="2:57" x14ac:dyDescent="0.25">
      <c r="B643" s="221">
        <v>2025</v>
      </c>
      <c r="C643" s="221">
        <v>891780111</v>
      </c>
      <c r="D643" s="221" t="s">
        <v>78</v>
      </c>
      <c r="E643" s="65" t="s">
        <v>11926</v>
      </c>
      <c r="F643" s="65" t="s">
        <v>11925</v>
      </c>
      <c r="G643" s="306">
        <v>0</v>
      </c>
      <c r="H643" s="65" t="s">
        <v>81</v>
      </c>
      <c r="I643" s="221" t="s">
        <v>82</v>
      </c>
      <c r="J643" s="220" t="s">
        <v>83</v>
      </c>
      <c r="K643" s="66" t="s">
        <v>11924</v>
      </c>
      <c r="L643" s="68">
        <v>5830000</v>
      </c>
      <c r="M643" s="221" t="s">
        <v>85</v>
      </c>
      <c r="N643" s="66" t="s">
        <v>8790</v>
      </c>
      <c r="O643" s="66">
        <v>1140873268</v>
      </c>
      <c r="P643" s="65">
        <v>27</v>
      </c>
      <c r="Q643" s="78">
        <v>45670</v>
      </c>
      <c r="R643" s="66">
        <v>2494141000</v>
      </c>
      <c r="S643" s="78">
        <v>45742</v>
      </c>
      <c r="T643" s="68">
        <v>5830000</v>
      </c>
      <c r="U643" s="65" t="s">
        <v>87</v>
      </c>
      <c r="V643" s="68">
        <v>45476408</v>
      </c>
      <c r="W643" s="67" t="s">
        <v>8784</v>
      </c>
      <c r="X643" s="70">
        <v>45742</v>
      </c>
      <c r="Y643" s="70">
        <v>45742</v>
      </c>
      <c r="Z643" s="70" t="s">
        <v>89</v>
      </c>
      <c r="AA643" s="70">
        <v>45808</v>
      </c>
      <c r="AB643" s="49">
        <f t="shared" si="45"/>
        <v>66</v>
      </c>
      <c r="AC643" s="65">
        <v>2</v>
      </c>
      <c r="AD643" s="424">
        <v>1148400</v>
      </c>
      <c r="AE643" s="65">
        <v>1</v>
      </c>
      <c r="AF643" s="78">
        <v>45821</v>
      </c>
      <c r="AG643" s="49">
        <f t="shared" si="46"/>
        <v>13</v>
      </c>
      <c r="AH643" s="65">
        <v>0</v>
      </c>
      <c r="AI643" s="68">
        <v>0</v>
      </c>
      <c r="AJ643" s="65" t="s">
        <v>89</v>
      </c>
      <c r="AK643" s="78" t="s">
        <v>89</v>
      </c>
      <c r="AL643" s="65">
        <v>0</v>
      </c>
      <c r="AM643" s="78" t="s">
        <v>89</v>
      </c>
      <c r="AN643" s="78" t="s">
        <v>89</v>
      </c>
      <c r="AO643" s="78" t="s">
        <v>89</v>
      </c>
      <c r="AP643" s="49">
        <f t="shared" si="47"/>
        <v>0</v>
      </c>
      <c r="AQ643" s="49">
        <f>+L643+AD643-AI643</f>
        <v>6978400</v>
      </c>
      <c r="AR643" s="65" t="s">
        <v>87</v>
      </c>
      <c r="AS643" s="68">
        <v>5830000</v>
      </c>
      <c r="AT643" s="65" t="s">
        <v>90</v>
      </c>
      <c r="AU643" s="68">
        <v>0</v>
      </c>
      <c r="AV643" s="75" t="s">
        <v>89</v>
      </c>
      <c r="AW643" s="423">
        <v>6978400</v>
      </c>
      <c r="AX643" s="79">
        <f t="shared" si="48"/>
        <v>0</v>
      </c>
      <c r="AY643" s="223">
        <f t="shared" si="49"/>
        <v>1</v>
      </c>
      <c r="AZ643" s="74">
        <v>1</v>
      </c>
      <c r="BA643" s="75" t="s">
        <v>89</v>
      </c>
      <c r="BB643" s="65" t="s">
        <v>103</v>
      </c>
      <c r="BC643" s="66" t="s">
        <v>11923</v>
      </c>
      <c r="BD643" s="221" t="s">
        <v>87</v>
      </c>
      <c r="BE643" s="221" t="s">
        <v>87</v>
      </c>
    </row>
    <row r="644" spans="2:57" x14ac:dyDescent="0.25">
      <c r="B644" s="221">
        <v>2025</v>
      </c>
      <c r="C644" s="221">
        <v>891780111</v>
      </c>
      <c r="D644" s="221" t="s">
        <v>78</v>
      </c>
      <c r="E644" s="65" t="s">
        <v>11922</v>
      </c>
      <c r="F644" s="65" t="s">
        <v>11921</v>
      </c>
      <c r="G644" s="306">
        <v>0</v>
      </c>
      <c r="H644" s="65" t="s">
        <v>81</v>
      </c>
      <c r="I644" s="221" t="s">
        <v>146</v>
      </c>
      <c r="J644" s="220" t="s">
        <v>83</v>
      </c>
      <c r="K644" s="66" t="s">
        <v>11920</v>
      </c>
      <c r="L644" s="68">
        <v>3000000</v>
      </c>
      <c r="M644" s="221" t="s">
        <v>85</v>
      </c>
      <c r="N644" s="66" t="s">
        <v>11802</v>
      </c>
      <c r="O644" s="66">
        <v>1082872242</v>
      </c>
      <c r="P644" s="65">
        <v>702</v>
      </c>
      <c r="Q644" s="78">
        <v>45733</v>
      </c>
      <c r="R644" s="66">
        <v>26800000</v>
      </c>
      <c r="S644" s="78">
        <v>45742</v>
      </c>
      <c r="T644" s="68">
        <v>3000000</v>
      </c>
      <c r="U644" s="65" t="s">
        <v>87</v>
      </c>
      <c r="V644" s="68">
        <v>36552092</v>
      </c>
      <c r="W644" s="67" t="s">
        <v>8303</v>
      </c>
      <c r="X644" s="70">
        <v>45742</v>
      </c>
      <c r="Y644" s="70">
        <v>45742</v>
      </c>
      <c r="Z644" s="70" t="s">
        <v>89</v>
      </c>
      <c r="AA644" s="70">
        <v>45762</v>
      </c>
      <c r="AB644" s="49">
        <f t="shared" si="45"/>
        <v>20</v>
      </c>
      <c r="AC644" s="65">
        <v>0</v>
      </c>
      <c r="AD644" s="424">
        <v>0</v>
      </c>
      <c r="AE644" s="65">
        <v>0</v>
      </c>
      <c r="AF644" s="78" t="s">
        <v>89</v>
      </c>
      <c r="AG644" s="49">
        <f t="shared" si="46"/>
        <v>0</v>
      </c>
      <c r="AH644" s="65">
        <v>0</v>
      </c>
      <c r="AI644" s="68">
        <v>0</v>
      </c>
      <c r="AJ644" s="65" t="s">
        <v>89</v>
      </c>
      <c r="AK644" s="78" t="s">
        <v>89</v>
      </c>
      <c r="AL644" s="65">
        <v>0</v>
      </c>
      <c r="AM644" s="78" t="s">
        <v>89</v>
      </c>
      <c r="AN644" s="78" t="s">
        <v>89</v>
      </c>
      <c r="AO644" s="78" t="s">
        <v>89</v>
      </c>
      <c r="AP644" s="49">
        <f t="shared" si="47"/>
        <v>0</v>
      </c>
      <c r="AQ644" s="49">
        <f>+L644+AD644-AI644</f>
        <v>3000000</v>
      </c>
      <c r="AR644" s="65" t="s">
        <v>87</v>
      </c>
      <c r="AS644" s="68">
        <v>3000000</v>
      </c>
      <c r="AT644" s="65" t="s">
        <v>90</v>
      </c>
      <c r="AU644" s="68">
        <v>0</v>
      </c>
      <c r="AV644" s="75" t="s">
        <v>89</v>
      </c>
      <c r="AW644" s="423">
        <v>3000000</v>
      </c>
      <c r="AX644" s="79">
        <f t="shared" si="48"/>
        <v>0</v>
      </c>
      <c r="AY644" s="223">
        <f t="shared" si="49"/>
        <v>1</v>
      </c>
      <c r="AZ644" s="74">
        <v>1</v>
      </c>
      <c r="BA644" s="75" t="s">
        <v>89</v>
      </c>
      <c r="BB644" s="65" t="s">
        <v>103</v>
      </c>
      <c r="BC644" s="66" t="s">
        <v>11919</v>
      </c>
      <c r="BD644" s="221" t="s">
        <v>87</v>
      </c>
      <c r="BE644" s="221" t="s">
        <v>87</v>
      </c>
    </row>
    <row r="645" spans="2:57" x14ac:dyDescent="0.25">
      <c r="B645" s="221">
        <v>2025</v>
      </c>
      <c r="C645" s="221">
        <v>891780111</v>
      </c>
      <c r="D645" s="221" t="s">
        <v>78</v>
      </c>
      <c r="E645" s="65" t="s">
        <v>11918</v>
      </c>
      <c r="F645" s="65" t="s">
        <v>11917</v>
      </c>
      <c r="G645" s="306">
        <v>0</v>
      </c>
      <c r="H645" s="65" t="s">
        <v>81</v>
      </c>
      <c r="I645" s="221" t="s">
        <v>146</v>
      </c>
      <c r="J645" s="220" t="s">
        <v>83</v>
      </c>
      <c r="K645" s="66" t="s">
        <v>11916</v>
      </c>
      <c r="L645" s="68">
        <v>3300000</v>
      </c>
      <c r="M645" s="221" t="s">
        <v>85</v>
      </c>
      <c r="N645" s="66" t="s">
        <v>11915</v>
      </c>
      <c r="O645" s="66">
        <v>1082973431</v>
      </c>
      <c r="P645" s="65">
        <v>702</v>
      </c>
      <c r="Q645" s="78">
        <v>45733</v>
      </c>
      <c r="R645" s="66">
        <v>26800000</v>
      </c>
      <c r="S645" s="78">
        <v>45742</v>
      </c>
      <c r="T645" s="68">
        <v>3300000</v>
      </c>
      <c r="U645" s="65" t="s">
        <v>87</v>
      </c>
      <c r="V645" s="68">
        <v>36552092</v>
      </c>
      <c r="W645" s="67" t="s">
        <v>8303</v>
      </c>
      <c r="X645" s="70">
        <v>45742</v>
      </c>
      <c r="Y645" s="70">
        <v>45742</v>
      </c>
      <c r="Z645" s="70" t="s">
        <v>89</v>
      </c>
      <c r="AA645" s="70">
        <v>45762</v>
      </c>
      <c r="AB645" s="49">
        <f t="shared" si="45"/>
        <v>20</v>
      </c>
      <c r="AC645" s="65">
        <v>0</v>
      </c>
      <c r="AD645" s="424">
        <v>0</v>
      </c>
      <c r="AE645" s="65">
        <v>0</v>
      </c>
      <c r="AF645" s="78" t="s">
        <v>89</v>
      </c>
      <c r="AG645" s="49">
        <f t="shared" si="46"/>
        <v>0</v>
      </c>
      <c r="AH645" s="65">
        <v>0</v>
      </c>
      <c r="AI645" s="68">
        <v>0</v>
      </c>
      <c r="AJ645" s="65" t="s">
        <v>89</v>
      </c>
      <c r="AK645" s="78" t="s">
        <v>89</v>
      </c>
      <c r="AL645" s="65">
        <v>0</v>
      </c>
      <c r="AM645" s="78" t="s">
        <v>89</v>
      </c>
      <c r="AN645" s="78" t="s">
        <v>89</v>
      </c>
      <c r="AO645" s="78" t="s">
        <v>89</v>
      </c>
      <c r="AP645" s="49">
        <f t="shared" si="47"/>
        <v>0</v>
      </c>
      <c r="AQ645" s="49">
        <f>+L645+AD645-AI645</f>
        <v>3300000</v>
      </c>
      <c r="AR645" s="65" t="s">
        <v>87</v>
      </c>
      <c r="AS645" s="68">
        <v>3300000</v>
      </c>
      <c r="AT645" s="65" t="s">
        <v>90</v>
      </c>
      <c r="AU645" s="68">
        <v>0</v>
      </c>
      <c r="AV645" s="75" t="s">
        <v>89</v>
      </c>
      <c r="AW645" s="423">
        <v>3300000</v>
      </c>
      <c r="AX645" s="79">
        <f t="shared" si="48"/>
        <v>0</v>
      </c>
      <c r="AY645" s="223">
        <f t="shared" si="49"/>
        <v>1</v>
      </c>
      <c r="AZ645" s="74">
        <v>1</v>
      </c>
      <c r="BA645" s="75" t="s">
        <v>89</v>
      </c>
      <c r="BB645" s="65" t="s">
        <v>103</v>
      </c>
      <c r="BC645" s="66" t="s">
        <v>11914</v>
      </c>
      <c r="BD645" s="221" t="s">
        <v>87</v>
      </c>
      <c r="BE645" s="221" t="s">
        <v>87</v>
      </c>
    </row>
    <row r="646" spans="2:57" x14ac:dyDescent="0.25">
      <c r="B646" s="221">
        <v>2025</v>
      </c>
      <c r="C646" s="221">
        <v>891780111</v>
      </c>
      <c r="D646" s="221" t="s">
        <v>78</v>
      </c>
      <c r="E646" s="65" t="s">
        <v>11913</v>
      </c>
      <c r="F646" s="65" t="s">
        <v>11912</v>
      </c>
      <c r="G646" s="306">
        <v>0</v>
      </c>
      <c r="H646" s="65" t="s">
        <v>81</v>
      </c>
      <c r="I646" s="221" t="s">
        <v>146</v>
      </c>
      <c r="J646" s="220" t="s">
        <v>83</v>
      </c>
      <c r="K646" s="66" t="s">
        <v>11911</v>
      </c>
      <c r="L646" s="68">
        <v>3000000</v>
      </c>
      <c r="M646" s="221" t="s">
        <v>85</v>
      </c>
      <c r="N646" s="66" t="s">
        <v>9796</v>
      </c>
      <c r="O646" s="66">
        <v>1082957435</v>
      </c>
      <c r="P646" s="65">
        <v>702</v>
      </c>
      <c r="Q646" s="78">
        <v>45733</v>
      </c>
      <c r="R646" s="66">
        <v>26800000</v>
      </c>
      <c r="S646" s="78">
        <v>45742</v>
      </c>
      <c r="T646" s="68">
        <v>3000000</v>
      </c>
      <c r="U646" s="65" t="s">
        <v>87</v>
      </c>
      <c r="V646" s="68">
        <v>1082868728</v>
      </c>
      <c r="W646" s="67" t="s">
        <v>8398</v>
      </c>
      <c r="X646" s="70">
        <v>45742</v>
      </c>
      <c r="Y646" s="70">
        <v>45742</v>
      </c>
      <c r="Z646" s="70" t="s">
        <v>89</v>
      </c>
      <c r="AA646" s="70">
        <v>45762</v>
      </c>
      <c r="AB646" s="49">
        <f t="shared" si="45"/>
        <v>20</v>
      </c>
      <c r="AC646" s="65">
        <v>0</v>
      </c>
      <c r="AD646" s="424">
        <v>0</v>
      </c>
      <c r="AE646" s="65">
        <v>0</v>
      </c>
      <c r="AF646" s="78" t="s">
        <v>89</v>
      </c>
      <c r="AG646" s="49">
        <f t="shared" si="46"/>
        <v>0</v>
      </c>
      <c r="AH646" s="65">
        <v>0</v>
      </c>
      <c r="AI646" s="68">
        <v>0</v>
      </c>
      <c r="AJ646" s="65" t="s">
        <v>89</v>
      </c>
      <c r="AK646" s="78" t="s">
        <v>89</v>
      </c>
      <c r="AL646" s="65">
        <v>0</v>
      </c>
      <c r="AM646" s="78" t="s">
        <v>89</v>
      </c>
      <c r="AN646" s="78" t="s">
        <v>89</v>
      </c>
      <c r="AO646" s="78" t="s">
        <v>89</v>
      </c>
      <c r="AP646" s="49">
        <f t="shared" si="47"/>
        <v>0</v>
      </c>
      <c r="AQ646" s="49">
        <f>+L646+AD646-AI646</f>
        <v>3000000</v>
      </c>
      <c r="AR646" s="65" t="s">
        <v>87</v>
      </c>
      <c r="AS646" s="68">
        <v>3000000</v>
      </c>
      <c r="AT646" s="65" t="s">
        <v>90</v>
      </c>
      <c r="AU646" s="68">
        <v>0</v>
      </c>
      <c r="AV646" s="75" t="s">
        <v>89</v>
      </c>
      <c r="AW646" s="423">
        <v>3000000</v>
      </c>
      <c r="AX646" s="79">
        <f t="shared" si="48"/>
        <v>0</v>
      </c>
      <c r="AY646" s="223">
        <f t="shared" si="49"/>
        <v>1</v>
      </c>
      <c r="AZ646" s="74">
        <v>1</v>
      </c>
      <c r="BA646" s="75" t="s">
        <v>89</v>
      </c>
      <c r="BB646" s="65" t="s">
        <v>103</v>
      </c>
      <c r="BC646" s="66" t="s">
        <v>11910</v>
      </c>
      <c r="BD646" s="221" t="s">
        <v>87</v>
      </c>
      <c r="BE646" s="221" t="s">
        <v>87</v>
      </c>
    </row>
    <row r="647" spans="2:57" x14ac:dyDescent="0.25">
      <c r="B647" s="221">
        <v>2025</v>
      </c>
      <c r="C647" s="221">
        <v>891780111</v>
      </c>
      <c r="D647" s="221" t="s">
        <v>78</v>
      </c>
      <c r="E647" s="65" t="s">
        <v>11909</v>
      </c>
      <c r="F647" s="65" t="s">
        <v>11908</v>
      </c>
      <c r="G647" s="306">
        <v>0</v>
      </c>
      <c r="H647" s="65" t="s">
        <v>81</v>
      </c>
      <c r="I647" s="221" t="s">
        <v>82</v>
      </c>
      <c r="J647" s="220" t="s">
        <v>83</v>
      </c>
      <c r="K647" s="66" t="s">
        <v>11907</v>
      </c>
      <c r="L647" s="68">
        <v>5550000</v>
      </c>
      <c r="M647" s="221" t="s">
        <v>85</v>
      </c>
      <c r="N647" s="66" t="s">
        <v>8794</v>
      </c>
      <c r="O647" s="66">
        <v>1083014308</v>
      </c>
      <c r="P647" s="65">
        <v>27</v>
      </c>
      <c r="Q647" s="78">
        <v>45670</v>
      </c>
      <c r="R647" s="66">
        <v>2494141000</v>
      </c>
      <c r="S647" s="78">
        <v>45743</v>
      </c>
      <c r="T647" s="68">
        <v>5550000</v>
      </c>
      <c r="U647" s="65" t="s">
        <v>87</v>
      </c>
      <c r="V647" s="68">
        <v>85467461</v>
      </c>
      <c r="W647" s="67" t="s">
        <v>9510</v>
      </c>
      <c r="X647" s="70">
        <v>45743</v>
      </c>
      <c r="Y647" s="70">
        <v>45743</v>
      </c>
      <c r="Z647" s="70" t="s">
        <v>89</v>
      </c>
      <c r="AA647" s="70">
        <v>45808</v>
      </c>
      <c r="AB647" s="49">
        <f t="shared" si="45"/>
        <v>65</v>
      </c>
      <c r="AC647" s="65">
        <v>2</v>
      </c>
      <c r="AD647" s="424">
        <v>1125000</v>
      </c>
      <c r="AE647" s="65">
        <v>1</v>
      </c>
      <c r="AF647" s="78">
        <v>45823</v>
      </c>
      <c r="AG647" s="49">
        <f t="shared" si="46"/>
        <v>15</v>
      </c>
      <c r="AH647" s="65">
        <v>0</v>
      </c>
      <c r="AI647" s="68">
        <v>0</v>
      </c>
      <c r="AJ647" s="65" t="s">
        <v>89</v>
      </c>
      <c r="AK647" s="78" t="s">
        <v>89</v>
      </c>
      <c r="AL647" s="65">
        <v>0</v>
      </c>
      <c r="AM647" s="78" t="s">
        <v>89</v>
      </c>
      <c r="AN647" s="78" t="s">
        <v>89</v>
      </c>
      <c r="AO647" s="78" t="s">
        <v>89</v>
      </c>
      <c r="AP647" s="49">
        <f t="shared" si="47"/>
        <v>0</v>
      </c>
      <c r="AQ647" s="49">
        <f>+L647+AD647-AI647</f>
        <v>6675000</v>
      </c>
      <c r="AR647" s="65" t="s">
        <v>87</v>
      </c>
      <c r="AS647" s="68">
        <v>5550000</v>
      </c>
      <c r="AT647" s="65" t="s">
        <v>90</v>
      </c>
      <c r="AU647" s="68">
        <v>0</v>
      </c>
      <c r="AV647" s="75" t="s">
        <v>89</v>
      </c>
      <c r="AW647" s="423">
        <v>6675000</v>
      </c>
      <c r="AX647" s="79">
        <f t="shared" si="48"/>
        <v>0</v>
      </c>
      <c r="AY647" s="223">
        <f t="shared" si="49"/>
        <v>1</v>
      </c>
      <c r="AZ647" s="74">
        <v>1</v>
      </c>
      <c r="BA647" s="75" t="s">
        <v>89</v>
      </c>
      <c r="BB647" s="65" t="s">
        <v>103</v>
      </c>
      <c r="BC647" s="66" t="s">
        <v>11906</v>
      </c>
      <c r="BD647" s="221" t="s">
        <v>87</v>
      </c>
      <c r="BE647" s="221" t="s">
        <v>87</v>
      </c>
    </row>
    <row r="648" spans="2:57" x14ac:dyDescent="0.25">
      <c r="B648" s="221">
        <v>2025</v>
      </c>
      <c r="C648" s="221">
        <v>891780111</v>
      </c>
      <c r="D648" s="221" t="s">
        <v>78</v>
      </c>
      <c r="E648" s="65" t="s">
        <v>11905</v>
      </c>
      <c r="F648" s="65" t="s">
        <v>11904</v>
      </c>
      <c r="G648" s="306">
        <v>0</v>
      </c>
      <c r="H648" s="65" t="s">
        <v>81</v>
      </c>
      <c r="I648" s="221" t="s">
        <v>82</v>
      </c>
      <c r="J648" s="220" t="s">
        <v>83</v>
      </c>
      <c r="K648" s="66" t="s">
        <v>11903</v>
      </c>
      <c r="L648" s="68">
        <v>7030000</v>
      </c>
      <c r="M648" s="221" t="s">
        <v>85</v>
      </c>
      <c r="N648" s="66" t="s">
        <v>9806</v>
      </c>
      <c r="O648" s="66">
        <v>1082968346</v>
      </c>
      <c r="P648" s="65">
        <v>28</v>
      </c>
      <c r="Q648" s="78">
        <v>45670</v>
      </c>
      <c r="R648" s="66">
        <v>5573604000</v>
      </c>
      <c r="S648" s="78">
        <v>45743</v>
      </c>
      <c r="T648" s="68">
        <v>7030000</v>
      </c>
      <c r="U648" s="65" t="s">
        <v>87</v>
      </c>
      <c r="V648" s="68">
        <v>7632967</v>
      </c>
      <c r="W648" s="67" t="s">
        <v>1764</v>
      </c>
      <c r="X648" s="70">
        <v>45743</v>
      </c>
      <c r="Y648" s="70">
        <v>45743</v>
      </c>
      <c r="Z648" s="70" t="s">
        <v>89</v>
      </c>
      <c r="AA648" s="70">
        <v>45808</v>
      </c>
      <c r="AB648" s="49">
        <f t="shared" ref="AB648:AB711" si="50">+IF(Z648="1800-01-01",AA648-Y648,AA648-Z648)</f>
        <v>65</v>
      </c>
      <c r="AC648" s="65">
        <v>2</v>
      </c>
      <c r="AD648" s="424">
        <v>2850000</v>
      </c>
      <c r="AE648" s="65">
        <v>1</v>
      </c>
      <c r="AF648" s="78">
        <v>45838</v>
      </c>
      <c r="AG648" s="49">
        <f t="shared" ref="AG648:AG711" si="51">+IF(AF648="1800-01-01",0,AF648-AA648)</f>
        <v>30</v>
      </c>
      <c r="AH648" s="65">
        <v>0</v>
      </c>
      <c r="AI648" s="68">
        <v>0</v>
      </c>
      <c r="AJ648" s="65" t="s">
        <v>89</v>
      </c>
      <c r="AK648" s="78" t="s">
        <v>89</v>
      </c>
      <c r="AL648" s="65">
        <v>0</v>
      </c>
      <c r="AM648" s="78" t="s">
        <v>89</v>
      </c>
      <c r="AN648" s="78" t="s">
        <v>89</v>
      </c>
      <c r="AO648" s="78" t="s">
        <v>89</v>
      </c>
      <c r="AP648" s="49">
        <f t="shared" ref="AP648:AP711" si="52">+IF(AM648="1800-01-01",0,AN648-AM648)</f>
        <v>0</v>
      </c>
      <c r="AQ648" s="49">
        <f>+L648+AD648-AI648</f>
        <v>9880000</v>
      </c>
      <c r="AR648" s="65" t="s">
        <v>87</v>
      </c>
      <c r="AS648" s="68">
        <v>7030000</v>
      </c>
      <c r="AT648" s="65" t="s">
        <v>90</v>
      </c>
      <c r="AU648" s="68">
        <v>0</v>
      </c>
      <c r="AV648" s="75" t="s">
        <v>89</v>
      </c>
      <c r="AW648" s="423">
        <v>9880000</v>
      </c>
      <c r="AX648" s="79">
        <f t="shared" ref="AX648:AX711" si="53">AQ648-AW648</f>
        <v>0</v>
      </c>
      <c r="AY648" s="223">
        <f t="shared" ref="AY648:AY711" si="54">+IFERROR(AW648/AQ648,"_")</f>
        <v>1</v>
      </c>
      <c r="AZ648" s="74">
        <v>1</v>
      </c>
      <c r="BA648" s="75" t="s">
        <v>89</v>
      </c>
      <c r="BB648" s="65" t="s">
        <v>103</v>
      </c>
      <c r="BC648" s="66" t="s">
        <v>11902</v>
      </c>
      <c r="BD648" s="221" t="s">
        <v>87</v>
      </c>
      <c r="BE648" s="221" t="s">
        <v>87</v>
      </c>
    </row>
    <row r="649" spans="2:57" x14ac:dyDescent="0.25">
      <c r="B649" s="221">
        <v>2025</v>
      </c>
      <c r="C649" s="221">
        <v>891780111</v>
      </c>
      <c r="D649" s="221" t="s">
        <v>78</v>
      </c>
      <c r="E649" s="65" t="s">
        <v>11901</v>
      </c>
      <c r="F649" s="65" t="s">
        <v>11900</v>
      </c>
      <c r="G649" s="306">
        <v>0</v>
      </c>
      <c r="H649" s="65" t="s">
        <v>81</v>
      </c>
      <c r="I649" s="221" t="s">
        <v>82</v>
      </c>
      <c r="J649" s="220" t="s">
        <v>83</v>
      </c>
      <c r="K649" s="66" t="s">
        <v>11899</v>
      </c>
      <c r="L649" s="68">
        <v>9215100</v>
      </c>
      <c r="M649" s="221" t="s">
        <v>85</v>
      </c>
      <c r="N649" s="66" t="s">
        <v>11898</v>
      </c>
      <c r="O649" s="66">
        <v>85472780</v>
      </c>
      <c r="P649" s="65">
        <v>28</v>
      </c>
      <c r="Q649" s="78">
        <v>45670</v>
      </c>
      <c r="R649" s="66">
        <v>5573604000</v>
      </c>
      <c r="S649" s="78">
        <v>45744</v>
      </c>
      <c r="T649" s="68">
        <v>9215100</v>
      </c>
      <c r="U649" s="65" t="s">
        <v>87</v>
      </c>
      <c r="V649" s="68">
        <v>57441846</v>
      </c>
      <c r="W649" s="67" t="s">
        <v>8628</v>
      </c>
      <c r="X649" s="70">
        <v>45744</v>
      </c>
      <c r="Y649" s="70">
        <v>45744</v>
      </c>
      <c r="Z649" s="70" t="s">
        <v>89</v>
      </c>
      <c r="AA649" s="70">
        <v>45808</v>
      </c>
      <c r="AB649" s="49">
        <f t="shared" si="50"/>
        <v>64</v>
      </c>
      <c r="AC649" s="65">
        <v>2</v>
      </c>
      <c r="AD649" s="424">
        <v>3787000</v>
      </c>
      <c r="AE649" s="65">
        <v>1</v>
      </c>
      <c r="AF649" s="78">
        <v>45838</v>
      </c>
      <c r="AG649" s="49">
        <f t="shared" si="51"/>
        <v>30</v>
      </c>
      <c r="AH649" s="65">
        <v>0</v>
      </c>
      <c r="AI649" s="68">
        <v>0</v>
      </c>
      <c r="AJ649" s="65" t="s">
        <v>89</v>
      </c>
      <c r="AK649" s="78" t="s">
        <v>89</v>
      </c>
      <c r="AL649" s="65">
        <v>0</v>
      </c>
      <c r="AM649" s="78" t="s">
        <v>89</v>
      </c>
      <c r="AN649" s="78" t="s">
        <v>89</v>
      </c>
      <c r="AO649" s="78" t="s">
        <v>89</v>
      </c>
      <c r="AP649" s="49">
        <f t="shared" si="52"/>
        <v>0</v>
      </c>
      <c r="AQ649" s="49">
        <f>+L649+AD649-AI649</f>
        <v>13002100</v>
      </c>
      <c r="AR649" s="65" t="s">
        <v>87</v>
      </c>
      <c r="AS649" s="68">
        <v>9215100</v>
      </c>
      <c r="AT649" s="65" t="s">
        <v>90</v>
      </c>
      <c r="AU649" s="68">
        <v>0</v>
      </c>
      <c r="AV649" s="75" t="s">
        <v>89</v>
      </c>
      <c r="AW649" s="423">
        <v>13002100</v>
      </c>
      <c r="AX649" s="79">
        <f t="shared" si="53"/>
        <v>0</v>
      </c>
      <c r="AY649" s="223">
        <f t="shared" si="54"/>
        <v>1</v>
      </c>
      <c r="AZ649" s="74">
        <v>1</v>
      </c>
      <c r="BA649" s="75" t="s">
        <v>89</v>
      </c>
      <c r="BB649" s="65" t="s">
        <v>103</v>
      </c>
      <c r="BC649" s="66" t="s">
        <v>11897</v>
      </c>
      <c r="BD649" s="221" t="s">
        <v>87</v>
      </c>
      <c r="BE649" s="221" t="s">
        <v>87</v>
      </c>
    </row>
    <row r="650" spans="2:57" x14ac:dyDescent="0.25">
      <c r="B650" s="221">
        <v>2025</v>
      </c>
      <c r="C650" s="221">
        <v>891780111</v>
      </c>
      <c r="D650" s="221" t="s">
        <v>78</v>
      </c>
      <c r="E650" s="65" t="s">
        <v>11896</v>
      </c>
      <c r="F650" s="65" t="s">
        <v>11895</v>
      </c>
      <c r="G650" s="306">
        <v>0</v>
      </c>
      <c r="H650" s="65" t="s">
        <v>81</v>
      </c>
      <c r="I650" s="221" t="s">
        <v>82</v>
      </c>
      <c r="J650" s="220" t="s">
        <v>83</v>
      </c>
      <c r="K650" s="66" t="s">
        <v>11894</v>
      </c>
      <c r="L650" s="68">
        <v>8000000</v>
      </c>
      <c r="M650" s="221" t="s">
        <v>85</v>
      </c>
      <c r="N650" s="66" t="s">
        <v>8911</v>
      </c>
      <c r="O650" s="66">
        <v>1136885788</v>
      </c>
      <c r="P650" s="65">
        <v>28</v>
      </c>
      <c r="Q650" s="78">
        <v>45670</v>
      </c>
      <c r="R650" s="66">
        <v>5573604000</v>
      </c>
      <c r="S650" s="78">
        <v>45748</v>
      </c>
      <c r="T650" s="68">
        <v>8000000</v>
      </c>
      <c r="U650" s="65" t="s">
        <v>87</v>
      </c>
      <c r="V650" s="68">
        <v>12621405</v>
      </c>
      <c r="W650" s="67" t="s">
        <v>8409</v>
      </c>
      <c r="X650" s="70">
        <v>45748</v>
      </c>
      <c r="Y650" s="70">
        <v>45748</v>
      </c>
      <c r="Z650" s="70" t="s">
        <v>89</v>
      </c>
      <c r="AA650" s="70">
        <v>45808</v>
      </c>
      <c r="AB650" s="49">
        <f t="shared" si="50"/>
        <v>60</v>
      </c>
      <c r="AC650" s="65">
        <v>2</v>
      </c>
      <c r="AD650" s="424">
        <v>4000000</v>
      </c>
      <c r="AE650" s="65">
        <v>1</v>
      </c>
      <c r="AF650" s="78">
        <v>45838</v>
      </c>
      <c r="AG650" s="49">
        <f t="shared" si="51"/>
        <v>30</v>
      </c>
      <c r="AH650" s="65">
        <v>0</v>
      </c>
      <c r="AI650" s="68">
        <v>0</v>
      </c>
      <c r="AJ650" s="65" t="s">
        <v>89</v>
      </c>
      <c r="AK650" s="78" t="s">
        <v>89</v>
      </c>
      <c r="AL650" s="65">
        <v>0</v>
      </c>
      <c r="AM650" s="78" t="s">
        <v>89</v>
      </c>
      <c r="AN650" s="78" t="s">
        <v>89</v>
      </c>
      <c r="AO650" s="78" t="s">
        <v>89</v>
      </c>
      <c r="AP650" s="49">
        <f t="shared" si="52"/>
        <v>0</v>
      </c>
      <c r="AQ650" s="49">
        <f>+L650+AD650-AI650</f>
        <v>12000000</v>
      </c>
      <c r="AR650" s="65" t="s">
        <v>87</v>
      </c>
      <c r="AS650" s="68">
        <v>8000000</v>
      </c>
      <c r="AT650" s="65" t="s">
        <v>90</v>
      </c>
      <c r="AU650" s="68">
        <v>0</v>
      </c>
      <c r="AV650" s="75" t="s">
        <v>89</v>
      </c>
      <c r="AW650" s="423">
        <v>12000000</v>
      </c>
      <c r="AX650" s="79">
        <f t="shared" si="53"/>
        <v>0</v>
      </c>
      <c r="AY650" s="223">
        <f t="shared" si="54"/>
        <v>1</v>
      </c>
      <c r="AZ650" s="74">
        <v>1</v>
      </c>
      <c r="BA650" s="75" t="s">
        <v>89</v>
      </c>
      <c r="BB650" s="65" t="s">
        <v>103</v>
      </c>
      <c r="BC650" s="66" t="s">
        <v>11893</v>
      </c>
      <c r="BD650" s="221" t="s">
        <v>87</v>
      </c>
      <c r="BE650" s="221" t="s">
        <v>87</v>
      </c>
    </row>
    <row r="651" spans="2:57" x14ac:dyDescent="0.25">
      <c r="B651" s="221">
        <v>2025</v>
      </c>
      <c r="C651" s="221">
        <v>891780111</v>
      </c>
      <c r="D651" s="221" t="s">
        <v>78</v>
      </c>
      <c r="E651" s="65" t="s">
        <v>11892</v>
      </c>
      <c r="F651" s="65" t="s">
        <v>11891</v>
      </c>
      <c r="G651" s="306">
        <v>0</v>
      </c>
      <c r="H651" s="65" t="s">
        <v>81</v>
      </c>
      <c r="I651" s="221" t="s">
        <v>82</v>
      </c>
      <c r="J651" s="220" t="s">
        <v>83</v>
      </c>
      <c r="K651" s="66" t="s">
        <v>11890</v>
      </c>
      <c r="L651" s="68">
        <v>7574000</v>
      </c>
      <c r="M651" s="221" t="s">
        <v>85</v>
      </c>
      <c r="N651" s="66" t="s">
        <v>9117</v>
      </c>
      <c r="O651" s="66">
        <v>85153671</v>
      </c>
      <c r="P651" s="65">
        <v>28</v>
      </c>
      <c r="Q651" s="78">
        <v>45670</v>
      </c>
      <c r="R651" s="66">
        <v>5573604000</v>
      </c>
      <c r="S651" s="78">
        <v>45748</v>
      </c>
      <c r="T651" s="68">
        <v>7574000</v>
      </c>
      <c r="U651" s="65" t="s">
        <v>87</v>
      </c>
      <c r="V651" s="68">
        <v>37511267</v>
      </c>
      <c r="W651" s="67" t="s">
        <v>9102</v>
      </c>
      <c r="X651" s="70">
        <v>45748</v>
      </c>
      <c r="Y651" s="70">
        <v>45748</v>
      </c>
      <c r="Z651" s="70" t="s">
        <v>89</v>
      </c>
      <c r="AA651" s="70">
        <v>45808</v>
      </c>
      <c r="AB651" s="49">
        <f t="shared" si="50"/>
        <v>60</v>
      </c>
      <c r="AC651" s="65">
        <v>2</v>
      </c>
      <c r="AD651" s="424">
        <v>3787000</v>
      </c>
      <c r="AE651" s="65">
        <v>1</v>
      </c>
      <c r="AF651" s="78">
        <v>45838</v>
      </c>
      <c r="AG651" s="49">
        <f t="shared" si="51"/>
        <v>30</v>
      </c>
      <c r="AH651" s="65">
        <v>0</v>
      </c>
      <c r="AI651" s="68">
        <v>0</v>
      </c>
      <c r="AJ651" s="65" t="s">
        <v>89</v>
      </c>
      <c r="AK651" s="78" t="s">
        <v>89</v>
      </c>
      <c r="AL651" s="65">
        <v>0</v>
      </c>
      <c r="AM651" s="78" t="s">
        <v>89</v>
      </c>
      <c r="AN651" s="78" t="s">
        <v>89</v>
      </c>
      <c r="AO651" s="78" t="s">
        <v>89</v>
      </c>
      <c r="AP651" s="49">
        <f t="shared" si="52"/>
        <v>0</v>
      </c>
      <c r="AQ651" s="49">
        <f>+L651+AD651-AI651</f>
        <v>11361000</v>
      </c>
      <c r="AR651" s="65" t="s">
        <v>87</v>
      </c>
      <c r="AS651" s="68">
        <v>7574000</v>
      </c>
      <c r="AT651" s="65" t="s">
        <v>90</v>
      </c>
      <c r="AU651" s="68">
        <v>0</v>
      </c>
      <c r="AV651" s="75" t="s">
        <v>89</v>
      </c>
      <c r="AW651" s="423">
        <v>11361000</v>
      </c>
      <c r="AX651" s="79">
        <f t="shared" si="53"/>
        <v>0</v>
      </c>
      <c r="AY651" s="223">
        <f t="shared" si="54"/>
        <v>1</v>
      </c>
      <c r="AZ651" s="74">
        <v>1</v>
      </c>
      <c r="BA651" s="75" t="s">
        <v>89</v>
      </c>
      <c r="BB651" s="65" t="s">
        <v>103</v>
      </c>
      <c r="BC651" s="66" t="s">
        <v>11889</v>
      </c>
      <c r="BD651" s="221" t="s">
        <v>87</v>
      </c>
      <c r="BE651" s="221" t="s">
        <v>87</v>
      </c>
    </row>
    <row r="652" spans="2:57" x14ac:dyDescent="0.25">
      <c r="B652" s="221">
        <v>2025</v>
      </c>
      <c r="C652" s="221">
        <v>891780111</v>
      </c>
      <c r="D652" s="221" t="s">
        <v>78</v>
      </c>
      <c r="E652" s="65" t="s">
        <v>11888</v>
      </c>
      <c r="F652" s="65" t="s">
        <v>11887</v>
      </c>
      <c r="G652" s="306">
        <v>0</v>
      </c>
      <c r="H652" s="65" t="s">
        <v>81</v>
      </c>
      <c r="I652" s="221" t="s">
        <v>82</v>
      </c>
      <c r="J652" s="220" t="s">
        <v>83</v>
      </c>
      <c r="K652" s="66" t="s">
        <v>11847</v>
      </c>
      <c r="L652" s="68">
        <v>9000000</v>
      </c>
      <c r="M652" s="221" t="s">
        <v>85</v>
      </c>
      <c r="N652" s="66" t="s">
        <v>8878</v>
      </c>
      <c r="O652" s="66">
        <v>1083023682</v>
      </c>
      <c r="P652" s="65">
        <v>27</v>
      </c>
      <c r="Q652" s="78">
        <v>45670</v>
      </c>
      <c r="R652" s="66">
        <v>2494141000</v>
      </c>
      <c r="S652" s="78">
        <v>45748</v>
      </c>
      <c r="T652" s="68">
        <v>9000000</v>
      </c>
      <c r="U652" s="65" t="s">
        <v>87</v>
      </c>
      <c r="V652" s="68">
        <v>7631392</v>
      </c>
      <c r="W652" s="67" t="s">
        <v>8743</v>
      </c>
      <c r="X652" s="70">
        <v>45748</v>
      </c>
      <c r="Y652" s="70">
        <v>45748</v>
      </c>
      <c r="Z652" s="70" t="s">
        <v>89</v>
      </c>
      <c r="AA652" s="70">
        <v>45869</v>
      </c>
      <c r="AB652" s="49">
        <f t="shared" si="50"/>
        <v>121</v>
      </c>
      <c r="AC652" s="65">
        <v>0</v>
      </c>
      <c r="AD652" s="424">
        <v>0</v>
      </c>
      <c r="AE652" s="65">
        <v>0</v>
      </c>
      <c r="AF652" s="78" t="s">
        <v>89</v>
      </c>
      <c r="AG652" s="49">
        <f t="shared" si="51"/>
        <v>0</v>
      </c>
      <c r="AH652" s="65">
        <v>0</v>
      </c>
      <c r="AI652" s="68">
        <v>0</v>
      </c>
      <c r="AJ652" s="65" t="s">
        <v>89</v>
      </c>
      <c r="AK652" s="78" t="s">
        <v>89</v>
      </c>
      <c r="AL652" s="65">
        <v>0</v>
      </c>
      <c r="AM652" s="78" t="s">
        <v>89</v>
      </c>
      <c r="AN652" s="78" t="s">
        <v>89</v>
      </c>
      <c r="AO652" s="78" t="s">
        <v>89</v>
      </c>
      <c r="AP652" s="49">
        <f t="shared" si="52"/>
        <v>0</v>
      </c>
      <c r="AQ652" s="49">
        <f>+L652+AD652-AI652</f>
        <v>9000000</v>
      </c>
      <c r="AR652" s="65" t="s">
        <v>87</v>
      </c>
      <c r="AS652" s="68">
        <v>9000000</v>
      </c>
      <c r="AT652" s="65" t="s">
        <v>90</v>
      </c>
      <c r="AU652" s="68">
        <v>0</v>
      </c>
      <c r="AV652" s="75" t="s">
        <v>89</v>
      </c>
      <c r="AW652" s="423">
        <v>9000000</v>
      </c>
      <c r="AX652" s="79">
        <f t="shared" si="53"/>
        <v>0</v>
      </c>
      <c r="AY652" s="223">
        <f t="shared" si="54"/>
        <v>1</v>
      </c>
      <c r="AZ652" s="74">
        <v>1</v>
      </c>
      <c r="BA652" s="75" t="s">
        <v>89</v>
      </c>
      <c r="BB652" s="65" t="s">
        <v>103</v>
      </c>
      <c r="BC652" s="66" t="s">
        <v>11886</v>
      </c>
      <c r="BD652" s="221" t="s">
        <v>87</v>
      </c>
      <c r="BE652" s="221" t="s">
        <v>87</v>
      </c>
    </row>
    <row r="653" spans="2:57" x14ac:dyDescent="0.25">
      <c r="B653" s="221">
        <v>2025</v>
      </c>
      <c r="C653" s="221">
        <v>891780111</v>
      </c>
      <c r="D653" s="221" t="s">
        <v>78</v>
      </c>
      <c r="E653" s="65" t="s">
        <v>11885</v>
      </c>
      <c r="F653" s="65" t="s">
        <v>11884</v>
      </c>
      <c r="G653" s="306">
        <v>0</v>
      </c>
      <c r="H653" s="65" t="s">
        <v>81</v>
      </c>
      <c r="I653" s="221" t="s">
        <v>82</v>
      </c>
      <c r="J653" s="220" t="s">
        <v>83</v>
      </c>
      <c r="K653" s="66" t="s">
        <v>11847</v>
      </c>
      <c r="L653" s="68">
        <v>9000000</v>
      </c>
      <c r="M653" s="221" t="s">
        <v>85</v>
      </c>
      <c r="N653" s="66" t="s">
        <v>8898</v>
      </c>
      <c r="O653" s="66">
        <v>1007900189</v>
      </c>
      <c r="P653" s="65">
        <v>27</v>
      </c>
      <c r="Q653" s="78">
        <v>45670</v>
      </c>
      <c r="R653" s="66">
        <v>2494141000</v>
      </c>
      <c r="S653" s="78">
        <v>45748</v>
      </c>
      <c r="T653" s="68">
        <v>9000000</v>
      </c>
      <c r="U653" s="65" t="s">
        <v>87</v>
      </c>
      <c r="V653" s="68">
        <v>7631392</v>
      </c>
      <c r="W653" s="67" t="s">
        <v>8743</v>
      </c>
      <c r="X653" s="70">
        <v>45748</v>
      </c>
      <c r="Y653" s="70">
        <v>45748</v>
      </c>
      <c r="Z653" s="70" t="s">
        <v>89</v>
      </c>
      <c r="AA653" s="70">
        <v>45869</v>
      </c>
      <c r="AB653" s="49">
        <f t="shared" si="50"/>
        <v>121</v>
      </c>
      <c r="AC653" s="65">
        <v>0</v>
      </c>
      <c r="AD653" s="424">
        <v>0</v>
      </c>
      <c r="AE653" s="65">
        <v>0</v>
      </c>
      <c r="AF653" s="78" t="s">
        <v>89</v>
      </c>
      <c r="AG653" s="49">
        <f t="shared" si="51"/>
        <v>0</v>
      </c>
      <c r="AH653" s="65">
        <v>0</v>
      </c>
      <c r="AI653" s="68">
        <v>0</v>
      </c>
      <c r="AJ653" s="65" t="s">
        <v>89</v>
      </c>
      <c r="AK653" s="78" t="s">
        <v>89</v>
      </c>
      <c r="AL653" s="65">
        <v>0</v>
      </c>
      <c r="AM653" s="78" t="s">
        <v>89</v>
      </c>
      <c r="AN653" s="78" t="s">
        <v>89</v>
      </c>
      <c r="AO653" s="78" t="s">
        <v>89</v>
      </c>
      <c r="AP653" s="49">
        <f t="shared" si="52"/>
        <v>0</v>
      </c>
      <c r="AQ653" s="49">
        <f>+L653+AD653-AI653</f>
        <v>9000000</v>
      </c>
      <c r="AR653" s="65" t="s">
        <v>87</v>
      </c>
      <c r="AS653" s="68">
        <v>9000000</v>
      </c>
      <c r="AT653" s="65" t="s">
        <v>90</v>
      </c>
      <c r="AU653" s="68">
        <v>0</v>
      </c>
      <c r="AV653" s="75" t="s">
        <v>89</v>
      </c>
      <c r="AW653" s="423">
        <v>9000000</v>
      </c>
      <c r="AX653" s="79">
        <f t="shared" si="53"/>
        <v>0</v>
      </c>
      <c r="AY653" s="223">
        <f t="shared" si="54"/>
        <v>1</v>
      </c>
      <c r="AZ653" s="74">
        <v>1</v>
      </c>
      <c r="BA653" s="75" t="s">
        <v>89</v>
      </c>
      <c r="BB653" s="65" t="s">
        <v>103</v>
      </c>
      <c r="BC653" s="66" t="s">
        <v>11883</v>
      </c>
      <c r="BD653" s="221" t="s">
        <v>87</v>
      </c>
      <c r="BE653" s="221" t="s">
        <v>87</v>
      </c>
    </row>
    <row r="654" spans="2:57" x14ac:dyDescent="0.25">
      <c r="B654" s="221">
        <v>2025</v>
      </c>
      <c r="C654" s="221">
        <v>891780111</v>
      </c>
      <c r="D654" s="221" t="s">
        <v>78</v>
      </c>
      <c r="E654" s="65" t="s">
        <v>11882</v>
      </c>
      <c r="F654" s="65" t="s">
        <v>11881</v>
      </c>
      <c r="G654" s="306">
        <v>0</v>
      </c>
      <c r="H654" s="65" t="s">
        <v>81</v>
      </c>
      <c r="I654" s="221" t="s">
        <v>82</v>
      </c>
      <c r="J654" s="220" t="s">
        <v>83</v>
      </c>
      <c r="K654" s="66" t="s">
        <v>11847</v>
      </c>
      <c r="L654" s="68">
        <v>9000000</v>
      </c>
      <c r="M654" s="221" t="s">
        <v>85</v>
      </c>
      <c r="N654" s="66" t="s">
        <v>8907</v>
      </c>
      <c r="O654" s="66">
        <v>1085325414</v>
      </c>
      <c r="P654" s="65">
        <v>27</v>
      </c>
      <c r="Q654" s="78">
        <v>45670</v>
      </c>
      <c r="R654" s="66">
        <v>2494141000</v>
      </c>
      <c r="S654" s="78">
        <v>45748</v>
      </c>
      <c r="T654" s="68">
        <v>9000000</v>
      </c>
      <c r="U654" s="65" t="s">
        <v>87</v>
      </c>
      <c r="V654" s="68">
        <v>7631392</v>
      </c>
      <c r="W654" s="67" t="s">
        <v>8743</v>
      </c>
      <c r="X654" s="70">
        <v>45748</v>
      </c>
      <c r="Y654" s="70">
        <v>45748</v>
      </c>
      <c r="Z654" s="70" t="s">
        <v>89</v>
      </c>
      <c r="AA654" s="70">
        <v>45869</v>
      </c>
      <c r="AB654" s="49">
        <f t="shared" si="50"/>
        <v>121</v>
      </c>
      <c r="AC654" s="65">
        <v>0</v>
      </c>
      <c r="AD654" s="424">
        <v>0</v>
      </c>
      <c r="AE654" s="65">
        <v>0</v>
      </c>
      <c r="AF654" s="78" t="s">
        <v>89</v>
      </c>
      <c r="AG654" s="49">
        <f t="shared" si="51"/>
        <v>0</v>
      </c>
      <c r="AH654" s="65">
        <v>0</v>
      </c>
      <c r="AI654" s="68">
        <v>0</v>
      </c>
      <c r="AJ654" s="65" t="s">
        <v>89</v>
      </c>
      <c r="AK654" s="78" t="s">
        <v>89</v>
      </c>
      <c r="AL654" s="65">
        <v>0</v>
      </c>
      <c r="AM654" s="78" t="s">
        <v>89</v>
      </c>
      <c r="AN654" s="78" t="s">
        <v>89</v>
      </c>
      <c r="AO654" s="78" t="s">
        <v>89</v>
      </c>
      <c r="AP654" s="49">
        <f t="shared" si="52"/>
        <v>0</v>
      </c>
      <c r="AQ654" s="49">
        <f>+L654+AD654-AI654</f>
        <v>9000000</v>
      </c>
      <c r="AR654" s="65" t="s">
        <v>87</v>
      </c>
      <c r="AS654" s="68">
        <v>9000000</v>
      </c>
      <c r="AT654" s="65" t="s">
        <v>90</v>
      </c>
      <c r="AU654" s="68">
        <v>0</v>
      </c>
      <c r="AV654" s="75" t="s">
        <v>89</v>
      </c>
      <c r="AW654" s="423">
        <v>9000000</v>
      </c>
      <c r="AX654" s="79">
        <f t="shared" si="53"/>
        <v>0</v>
      </c>
      <c r="AY654" s="223">
        <f t="shared" si="54"/>
        <v>1</v>
      </c>
      <c r="AZ654" s="74">
        <v>1</v>
      </c>
      <c r="BA654" s="75" t="s">
        <v>89</v>
      </c>
      <c r="BB654" s="65" t="s">
        <v>103</v>
      </c>
      <c r="BC654" s="66" t="s">
        <v>11880</v>
      </c>
      <c r="BD654" s="221" t="s">
        <v>87</v>
      </c>
      <c r="BE654" s="221" t="s">
        <v>87</v>
      </c>
    </row>
    <row r="655" spans="2:57" x14ac:dyDescent="0.25">
      <c r="B655" s="221">
        <v>2025</v>
      </c>
      <c r="C655" s="221">
        <v>891780111</v>
      </c>
      <c r="D655" s="221" t="s">
        <v>78</v>
      </c>
      <c r="E655" s="65" t="s">
        <v>11879</v>
      </c>
      <c r="F655" s="65" t="s">
        <v>11878</v>
      </c>
      <c r="G655" s="306">
        <v>0</v>
      </c>
      <c r="H655" s="65" t="s">
        <v>81</v>
      </c>
      <c r="I655" s="221" t="s">
        <v>82</v>
      </c>
      <c r="J655" s="220" t="s">
        <v>83</v>
      </c>
      <c r="K655" s="66" t="s">
        <v>11847</v>
      </c>
      <c r="L655" s="68">
        <v>9000000</v>
      </c>
      <c r="M655" s="221" t="s">
        <v>85</v>
      </c>
      <c r="N655" s="66" t="s">
        <v>8903</v>
      </c>
      <c r="O655" s="66">
        <v>1082834409</v>
      </c>
      <c r="P655" s="65">
        <v>27</v>
      </c>
      <c r="Q655" s="78">
        <v>45670</v>
      </c>
      <c r="R655" s="66">
        <v>2494141000</v>
      </c>
      <c r="S655" s="78">
        <v>45748</v>
      </c>
      <c r="T655" s="68">
        <v>9000000</v>
      </c>
      <c r="U655" s="65" t="s">
        <v>87</v>
      </c>
      <c r="V655" s="68">
        <v>7631392</v>
      </c>
      <c r="W655" s="67" t="s">
        <v>8743</v>
      </c>
      <c r="X655" s="70">
        <v>45748</v>
      </c>
      <c r="Y655" s="70">
        <v>45748</v>
      </c>
      <c r="Z655" s="70" t="s">
        <v>89</v>
      </c>
      <c r="AA655" s="70">
        <v>45869</v>
      </c>
      <c r="AB655" s="49">
        <f t="shared" si="50"/>
        <v>121</v>
      </c>
      <c r="AC655" s="65">
        <v>0</v>
      </c>
      <c r="AD655" s="424">
        <v>0</v>
      </c>
      <c r="AE655" s="65">
        <v>0</v>
      </c>
      <c r="AF655" s="78" t="s">
        <v>89</v>
      </c>
      <c r="AG655" s="49">
        <f t="shared" si="51"/>
        <v>0</v>
      </c>
      <c r="AH655" s="65">
        <v>0</v>
      </c>
      <c r="AI655" s="68">
        <v>0</v>
      </c>
      <c r="AJ655" s="65" t="s">
        <v>89</v>
      </c>
      <c r="AK655" s="78" t="s">
        <v>89</v>
      </c>
      <c r="AL655" s="65">
        <v>0</v>
      </c>
      <c r="AM655" s="78" t="s">
        <v>89</v>
      </c>
      <c r="AN655" s="78" t="s">
        <v>89</v>
      </c>
      <c r="AO655" s="78" t="s">
        <v>89</v>
      </c>
      <c r="AP655" s="49">
        <f t="shared" si="52"/>
        <v>0</v>
      </c>
      <c r="AQ655" s="49">
        <f>+L655+AD655-AI655</f>
        <v>9000000</v>
      </c>
      <c r="AR655" s="65" t="s">
        <v>87</v>
      </c>
      <c r="AS655" s="68">
        <v>9000000</v>
      </c>
      <c r="AT655" s="65" t="s">
        <v>90</v>
      </c>
      <c r="AU655" s="68">
        <v>0</v>
      </c>
      <c r="AV655" s="75" t="s">
        <v>89</v>
      </c>
      <c r="AW655" s="423">
        <v>9000000</v>
      </c>
      <c r="AX655" s="79">
        <f t="shared" si="53"/>
        <v>0</v>
      </c>
      <c r="AY655" s="223">
        <f t="shared" si="54"/>
        <v>1</v>
      </c>
      <c r="AZ655" s="74">
        <v>1</v>
      </c>
      <c r="BA655" s="75" t="s">
        <v>89</v>
      </c>
      <c r="BB655" s="65" t="s">
        <v>103</v>
      </c>
      <c r="BC655" s="66" t="s">
        <v>11873</v>
      </c>
      <c r="BD655" s="221" t="s">
        <v>87</v>
      </c>
      <c r="BE655" s="221" t="s">
        <v>87</v>
      </c>
    </row>
    <row r="656" spans="2:57" x14ac:dyDescent="0.25">
      <c r="B656" s="221">
        <v>2025</v>
      </c>
      <c r="C656" s="221">
        <v>891780111</v>
      </c>
      <c r="D656" s="221" t="s">
        <v>78</v>
      </c>
      <c r="E656" s="65" t="s">
        <v>11877</v>
      </c>
      <c r="F656" s="65" t="s">
        <v>11876</v>
      </c>
      <c r="G656" s="306">
        <v>0</v>
      </c>
      <c r="H656" s="65" t="s">
        <v>81</v>
      </c>
      <c r="I656" s="221" t="s">
        <v>82</v>
      </c>
      <c r="J656" s="220" t="s">
        <v>83</v>
      </c>
      <c r="K656" s="66" t="s">
        <v>11875</v>
      </c>
      <c r="L656" s="68">
        <v>18936000</v>
      </c>
      <c r="M656" s="221" t="s">
        <v>85</v>
      </c>
      <c r="N656" s="66" t="s">
        <v>11874</v>
      </c>
      <c r="O656" s="66">
        <v>1004373814</v>
      </c>
      <c r="P656" s="65">
        <v>28</v>
      </c>
      <c r="Q656" s="78">
        <v>45670</v>
      </c>
      <c r="R656" s="66">
        <v>5573604000</v>
      </c>
      <c r="S656" s="78">
        <v>45748</v>
      </c>
      <c r="T656" s="68">
        <v>18936000</v>
      </c>
      <c r="U656" s="65" t="s">
        <v>87</v>
      </c>
      <c r="V656" s="68">
        <v>16078654</v>
      </c>
      <c r="W656" s="67" t="s">
        <v>1398</v>
      </c>
      <c r="X656" s="70">
        <v>45748</v>
      </c>
      <c r="Y656" s="70">
        <v>45748</v>
      </c>
      <c r="Z656" s="70" t="s">
        <v>89</v>
      </c>
      <c r="AA656" s="70">
        <v>45930</v>
      </c>
      <c r="AB656" s="49">
        <f t="shared" si="50"/>
        <v>182</v>
      </c>
      <c r="AC656" s="65">
        <v>0</v>
      </c>
      <c r="AD656" s="424">
        <v>0</v>
      </c>
      <c r="AE656" s="65">
        <v>0</v>
      </c>
      <c r="AF656" s="78" t="s">
        <v>89</v>
      </c>
      <c r="AG656" s="49">
        <f t="shared" si="51"/>
        <v>0</v>
      </c>
      <c r="AH656" s="65">
        <v>0</v>
      </c>
      <c r="AI656" s="68">
        <v>0</v>
      </c>
      <c r="AJ656" s="65" t="s">
        <v>89</v>
      </c>
      <c r="AK656" s="78" t="s">
        <v>89</v>
      </c>
      <c r="AL656" s="65">
        <v>0</v>
      </c>
      <c r="AM656" s="78" t="s">
        <v>89</v>
      </c>
      <c r="AN656" s="78" t="s">
        <v>89</v>
      </c>
      <c r="AO656" s="78" t="s">
        <v>89</v>
      </c>
      <c r="AP656" s="49">
        <f t="shared" si="52"/>
        <v>0</v>
      </c>
      <c r="AQ656" s="49">
        <f>+L656+AD656-AI656</f>
        <v>18936000</v>
      </c>
      <c r="AR656" s="65" t="s">
        <v>87</v>
      </c>
      <c r="AS656" s="68">
        <v>18936000</v>
      </c>
      <c r="AT656" s="65" t="s">
        <v>90</v>
      </c>
      <c r="AU656" s="68">
        <v>0</v>
      </c>
      <c r="AV656" s="75" t="s">
        <v>89</v>
      </c>
      <c r="AW656" s="423">
        <v>15780000</v>
      </c>
      <c r="AX656" s="79">
        <f t="shared" si="53"/>
        <v>3156000</v>
      </c>
      <c r="AY656" s="223">
        <f t="shared" si="54"/>
        <v>0.83333333333333337</v>
      </c>
      <c r="AZ656" s="74">
        <v>0.83333333333333337</v>
      </c>
      <c r="BA656" s="75" t="s">
        <v>89</v>
      </c>
      <c r="BB656" s="65" t="s">
        <v>108</v>
      </c>
      <c r="BC656" s="66" t="s">
        <v>11873</v>
      </c>
      <c r="BD656" s="221" t="s">
        <v>87</v>
      </c>
      <c r="BE656" s="221" t="s">
        <v>87</v>
      </c>
    </row>
    <row r="657" spans="2:57" x14ac:dyDescent="0.25">
      <c r="B657" s="221">
        <v>2025</v>
      </c>
      <c r="C657" s="221">
        <v>891780111</v>
      </c>
      <c r="D657" s="221" t="s">
        <v>78</v>
      </c>
      <c r="E657" s="65" t="s">
        <v>11872</v>
      </c>
      <c r="F657" s="65" t="s">
        <v>11871</v>
      </c>
      <c r="G657" s="306">
        <v>0</v>
      </c>
      <c r="H657" s="65" t="s">
        <v>81</v>
      </c>
      <c r="I657" s="221" t="s">
        <v>82</v>
      </c>
      <c r="J657" s="220" t="s">
        <v>83</v>
      </c>
      <c r="K657" s="66" t="s">
        <v>11870</v>
      </c>
      <c r="L657" s="68">
        <v>7574000</v>
      </c>
      <c r="M657" s="221" t="s">
        <v>85</v>
      </c>
      <c r="N657" s="66" t="s">
        <v>9981</v>
      </c>
      <c r="O657" s="66">
        <v>84454604</v>
      </c>
      <c r="P657" s="65">
        <v>28</v>
      </c>
      <c r="Q657" s="78">
        <v>45670</v>
      </c>
      <c r="R657" s="66">
        <v>5573604000</v>
      </c>
      <c r="S657" s="78">
        <v>45748</v>
      </c>
      <c r="T657" s="68">
        <v>7574000</v>
      </c>
      <c r="U657" s="65" t="s">
        <v>87</v>
      </c>
      <c r="V657" s="68">
        <v>1082889541</v>
      </c>
      <c r="W657" s="67" t="s">
        <v>1852</v>
      </c>
      <c r="X657" s="70">
        <v>45748</v>
      </c>
      <c r="Y657" s="70">
        <v>45748</v>
      </c>
      <c r="Z657" s="70" t="s">
        <v>89</v>
      </c>
      <c r="AA657" s="70">
        <v>45808</v>
      </c>
      <c r="AB657" s="49">
        <f t="shared" si="50"/>
        <v>60</v>
      </c>
      <c r="AC657" s="65">
        <v>2</v>
      </c>
      <c r="AD657" s="424">
        <v>3787000</v>
      </c>
      <c r="AE657" s="65">
        <v>1</v>
      </c>
      <c r="AF657" s="78">
        <v>45838</v>
      </c>
      <c r="AG657" s="49">
        <f t="shared" si="51"/>
        <v>30</v>
      </c>
      <c r="AH657" s="65">
        <v>0</v>
      </c>
      <c r="AI657" s="68">
        <v>0</v>
      </c>
      <c r="AJ657" s="65" t="s">
        <v>89</v>
      </c>
      <c r="AK657" s="78" t="s">
        <v>89</v>
      </c>
      <c r="AL657" s="65">
        <v>0</v>
      </c>
      <c r="AM657" s="78" t="s">
        <v>89</v>
      </c>
      <c r="AN657" s="78" t="s">
        <v>89</v>
      </c>
      <c r="AO657" s="78" t="s">
        <v>89</v>
      </c>
      <c r="AP657" s="49">
        <f t="shared" si="52"/>
        <v>0</v>
      </c>
      <c r="AQ657" s="49">
        <f>+L657+AD657-AI657</f>
        <v>11361000</v>
      </c>
      <c r="AR657" s="65" t="s">
        <v>87</v>
      </c>
      <c r="AS657" s="68">
        <v>7574000</v>
      </c>
      <c r="AT657" s="65" t="s">
        <v>90</v>
      </c>
      <c r="AU657" s="68">
        <v>0</v>
      </c>
      <c r="AV657" s="75" t="s">
        <v>89</v>
      </c>
      <c r="AW657" s="423">
        <v>11361000</v>
      </c>
      <c r="AX657" s="79">
        <f t="shared" si="53"/>
        <v>0</v>
      </c>
      <c r="AY657" s="223">
        <f t="shared" si="54"/>
        <v>1</v>
      </c>
      <c r="AZ657" s="74">
        <v>1</v>
      </c>
      <c r="BA657" s="75" t="s">
        <v>89</v>
      </c>
      <c r="BB657" s="65" t="s">
        <v>103</v>
      </c>
      <c r="BC657" s="66" t="s">
        <v>11869</v>
      </c>
      <c r="BD657" s="221" t="s">
        <v>87</v>
      </c>
      <c r="BE657" s="221" t="s">
        <v>87</v>
      </c>
    </row>
    <row r="658" spans="2:57" x14ac:dyDescent="0.25">
      <c r="B658" s="221">
        <v>2025</v>
      </c>
      <c r="C658" s="221">
        <v>891780111</v>
      </c>
      <c r="D658" s="221" t="s">
        <v>78</v>
      </c>
      <c r="E658" s="65" t="s">
        <v>11868</v>
      </c>
      <c r="F658" s="65" t="s">
        <v>11867</v>
      </c>
      <c r="G658" s="306">
        <v>0</v>
      </c>
      <c r="H658" s="65" t="s">
        <v>81</v>
      </c>
      <c r="I658" s="221" t="s">
        <v>82</v>
      </c>
      <c r="J658" s="220" t="s">
        <v>83</v>
      </c>
      <c r="K658" s="66" t="s">
        <v>11866</v>
      </c>
      <c r="L658" s="68">
        <v>6312000</v>
      </c>
      <c r="M658" s="221" t="s">
        <v>85</v>
      </c>
      <c r="N658" s="66" t="s">
        <v>8430</v>
      </c>
      <c r="O658" s="66">
        <v>1081822311</v>
      </c>
      <c r="P658" s="65">
        <v>28</v>
      </c>
      <c r="Q658" s="78">
        <v>45670</v>
      </c>
      <c r="R658" s="66">
        <v>5573604000</v>
      </c>
      <c r="S658" s="78">
        <v>45749</v>
      </c>
      <c r="T658" s="68">
        <v>6312000</v>
      </c>
      <c r="U658" s="65" t="s">
        <v>87</v>
      </c>
      <c r="V658" s="68">
        <v>36557666</v>
      </c>
      <c r="W658" s="67" t="s">
        <v>8339</v>
      </c>
      <c r="X658" s="70">
        <v>45749</v>
      </c>
      <c r="Y658" s="70">
        <v>45749</v>
      </c>
      <c r="Z658" s="70" t="s">
        <v>89</v>
      </c>
      <c r="AA658" s="70">
        <v>45808</v>
      </c>
      <c r="AB658" s="49">
        <f t="shared" si="50"/>
        <v>59</v>
      </c>
      <c r="AC658" s="65">
        <v>0</v>
      </c>
      <c r="AD658" s="424">
        <v>0</v>
      </c>
      <c r="AE658" s="65">
        <v>0</v>
      </c>
      <c r="AF658" s="78" t="s">
        <v>89</v>
      </c>
      <c r="AG658" s="49">
        <f t="shared" si="51"/>
        <v>0</v>
      </c>
      <c r="AH658" s="65">
        <v>0</v>
      </c>
      <c r="AI658" s="68">
        <v>0</v>
      </c>
      <c r="AJ658" s="65" t="s">
        <v>89</v>
      </c>
      <c r="AK658" s="78" t="s">
        <v>89</v>
      </c>
      <c r="AL658" s="65">
        <v>0</v>
      </c>
      <c r="AM658" s="78" t="s">
        <v>89</v>
      </c>
      <c r="AN658" s="78" t="s">
        <v>89</v>
      </c>
      <c r="AO658" s="78" t="s">
        <v>89</v>
      </c>
      <c r="AP658" s="49">
        <f t="shared" si="52"/>
        <v>0</v>
      </c>
      <c r="AQ658" s="49">
        <f>+L658+AD658-AI658</f>
        <v>6312000</v>
      </c>
      <c r="AR658" s="65" t="s">
        <v>87</v>
      </c>
      <c r="AS658" s="68">
        <v>6312000</v>
      </c>
      <c r="AT658" s="65" t="s">
        <v>90</v>
      </c>
      <c r="AU658" s="68">
        <v>0</v>
      </c>
      <c r="AV658" s="75" t="s">
        <v>89</v>
      </c>
      <c r="AW658" s="423">
        <v>6312000</v>
      </c>
      <c r="AX658" s="79">
        <f t="shared" si="53"/>
        <v>0</v>
      </c>
      <c r="AY658" s="223">
        <f t="shared" si="54"/>
        <v>1</v>
      </c>
      <c r="AZ658" s="74">
        <v>1</v>
      </c>
      <c r="BA658" s="75" t="s">
        <v>89</v>
      </c>
      <c r="BB658" s="65" t="s">
        <v>103</v>
      </c>
      <c r="BC658" s="66" t="s">
        <v>11865</v>
      </c>
      <c r="BD658" s="221" t="s">
        <v>87</v>
      </c>
      <c r="BE658" s="221" t="s">
        <v>87</v>
      </c>
    </row>
    <row r="659" spans="2:57" x14ac:dyDescent="0.25">
      <c r="B659" s="221">
        <v>2025</v>
      </c>
      <c r="C659" s="221">
        <v>891780111</v>
      </c>
      <c r="D659" s="221" t="s">
        <v>78</v>
      </c>
      <c r="E659" s="65" t="s">
        <v>11864</v>
      </c>
      <c r="F659" s="65" t="s">
        <v>11863</v>
      </c>
      <c r="G659" s="306">
        <v>0</v>
      </c>
      <c r="H659" s="65" t="s">
        <v>81</v>
      </c>
      <c r="I659" s="221" t="s">
        <v>82</v>
      </c>
      <c r="J659" s="220" t="s">
        <v>83</v>
      </c>
      <c r="K659" s="66" t="s">
        <v>11862</v>
      </c>
      <c r="L659" s="68">
        <v>3500000</v>
      </c>
      <c r="M659" s="221" t="s">
        <v>85</v>
      </c>
      <c r="N659" s="66" t="s">
        <v>9483</v>
      </c>
      <c r="O659" s="66">
        <v>1034284252</v>
      </c>
      <c r="P659" s="65">
        <v>702</v>
      </c>
      <c r="Q659" s="78">
        <v>45733</v>
      </c>
      <c r="R659" s="66">
        <v>26800000</v>
      </c>
      <c r="S659" s="78">
        <v>45749</v>
      </c>
      <c r="T659" s="68">
        <v>3500000</v>
      </c>
      <c r="U659" s="65" t="s">
        <v>87</v>
      </c>
      <c r="V659" s="68">
        <v>36552092</v>
      </c>
      <c r="W659" s="67" t="s">
        <v>8303</v>
      </c>
      <c r="X659" s="70">
        <v>45749</v>
      </c>
      <c r="Y659" s="70">
        <v>45749</v>
      </c>
      <c r="Z659" s="70" t="s">
        <v>89</v>
      </c>
      <c r="AA659" s="70">
        <v>45762</v>
      </c>
      <c r="AB659" s="49">
        <f t="shared" si="50"/>
        <v>13</v>
      </c>
      <c r="AC659" s="65">
        <v>0</v>
      </c>
      <c r="AD659" s="424">
        <v>0</v>
      </c>
      <c r="AE659" s="65">
        <v>0</v>
      </c>
      <c r="AF659" s="78" t="s">
        <v>89</v>
      </c>
      <c r="AG659" s="49">
        <f t="shared" si="51"/>
        <v>0</v>
      </c>
      <c r="AH659" s="65">
        <v>0</v>
      </c>
      <c r="AI659" s="68">
        <v>0</v>
      </c>
      <c r="AJ659" s="65" t="s">
        <v>89</v>
      </c>
      <c r="AK659" s="78" t="s">
        <v>89</v>
      </c>
      <c r="AL659" s="65">
        <v>0</v>
      </c>
      <c r="AM659" s="78" t="s">
        <v>89</v>
      </c>
      <c r="AN659" s="78" t="s">
        <v>89</v>
      </c>
      <c r="AO659" s="78" t="s">
        <v>89</v>
      </c>
      <c r="AP659" s="49">
        <f t="shared" si="52"/>
        <v>0</v>
      </c>
      <c r="AQ659" s="49">
        <f>+L659+AD659-AI659</f>
        <v>3500000</v>
      </c>
      <c r="AR659" s="65" t="s">
        <v>87</v>
      </c>
      <c r="AS659" s="68">
        <v>3500000</v>
      </c>
      <c r="AT659" s="65" t="s">
        <v>90</v>
      </c>
      <c r="AU659" s="68">
        <v>0</v>
      </c>
      <c r="AV659" s="75" t="s">
        <v>89</v>
      </c>
      <c r="AW659" s="423">
        <v>3500000</v>
      </c>
      <c r="AX659" s="79">
        <f t="shared" si="53"/>
        <v>0</v>
      </c>
      <c r="AY659" s="223">
        <f t="shared" si="54"/>
        <v>1</v>
      </c>
      <c r="AZ659" s="74">
        <v>1</v>
      </c>
      <c r="BA659" s="75" t="s">
        <v>89</v>
      </c>
      <c r="BB659" s="65" t="s">
        <v>103</v>
      </c>
      <c r="BC659" s="66" t="s">
        <v>11861</v>
      </c>
      <c r="BD659" s="221" t="s">
        <v>87</v>
      </c>
      <c r="BE659" s="221" t="s">
        <v>87</v>
      </c>
    </row>
    <row r="660" spans="2:57" x14ac:dyDescent="0.25">
      <c r="B660" s="221">
        <v>2025</v>
      </c>
      <c r="C660" s="221">
        <v>891780111</v>
      </c>
      <c r="D660" s="221" t="s">
        <v>78</v>
      </c>
      <c r="E660" s="65" t="s">
        <v>11860</v>
      </c>
      <c r="F660" s="65" t="s">
        <v>11859</v>
      </c>
      <c r="G660" s="306">
        <v>0</v>
      </c>
      <c r="H660" s="65" t="s">
        <v>81</v>
      </c>
      <c r="I660" s="221" t="s">
        <v>82</v>
      </c>
      <c r="J660" s="220" t="s">
        <v>83</v>
      </c>
      <c r="K660" s="66" t="s">
        <v>11858</v>
      </c>
      <c r="L660" s="68">
        <v>5000000</v>
      </c>
      <c r="M660" s="221" t="s">
        <v>85</v>
      </c>
      <c r="N660" s="66" t="s">
        <v>11797</v>
      </c>
      <c r="O660" s="66">
        <v>24397390</v>
      </c>
      <c r="P660" s="65">
        <v>702</v>
      </c>
      <c r="Q660" s="78">
        <v>45733</v>
      </c>
      <c r="R660" s="66">
        <v>26800000</v>
      </c>
      <c r="S660" s="78">
        <v>45749</v>
      </c>
      <c r="T660" s="68">
        <v>5000000</v>
      </c>
      <c r="U660" s="65" t="s">
        <v>87</v>
      </c>
      <c r="V660" s="68">
        <v>36552092</v>
      </c>
      <c r="W660" s="67" t="s">
        <v>8303</v>
      </c>
      <c r="X660" s="70">
        <v>45749</v>
      </c>
      <c r="Y660" s="70">
        <v>45749</v>
      </c>
      <c r="Z660" s="70" t="s">
        <v>89</v>
      </c>
      <c r="AA660" s="70">
        <v>45762</v>
      </c>
      <c r="AB660" s="49">
        <f t="shared" si="50"/>
        <v>13</v>
      </c>
      <c r="AC660" s="65">
        <v>0</v>
      </c>
      <c r="AD660" s="424">
        <v>0</v>
      </c>
      <c r="AE660" s="65">
        <v>0</v>
      </c>
      <c r="AF660" s="78" t="s">
        <v>89</v>
      </c>
      <c r="AG660" s="49">
        <f t="shared" si="51"/>
        <v>0</v>
      </c>
      <c r="AH660" s="65">
        <v>0</v>
      </c>
      <c r="AI660" s="68">
        <v>0</v>
      </c>
      <c r="AJ660" s="65" t="s">
        <v>89</v>
      </c>
      <c r="AK660" s="78" t="s">
        <v>89</v>
      </c>
      <c r="AL660" s="65">
        <v>0</v>
      </c>
      <c r="AM660" s="78" t="s">
        <v>89</v>
      </c>
      <c r="AN660" s="78" t="s">
        <v>89</v>
      </c>
      <c r="AO660" s="78" t="s">
        <v>89</v>
      </c>
      <c r="AP660" s="49">
        <f t="shared" si="52"/>
        <v>0</v>
      </c>
      <c r="AQ660" s="49">
        <f>+L660+AD660-AI660</f>
        <v>5000000</v>
      </c>
      <c r="AR660" s="65" t="s">
        <v>87</v>
      </c>
      <c r="AS660" s="68">
        <v>5000000</v>
      </c>
      <c r="AT660" s="65" t="s">
        <v>90</v>
      </c>
      <c r="AU660" s="68">
        <v>0</v>
      </c>
      <c r="AV660" s="75" t="s">
        <v>89</v>
      </c>
      <c r="AW660" s="423">
        <v>5000000</v>
      </c>
      <c r="AX660" s="79">
        <f t="shared" si="53"/>
        <v>0</v>
      </c>
      <c r="AY660" s="223">
        <f t="shared" si="54"/>
        <v>1</v>
      </c>
      <c r="AZ660" s="74">
        <v>1</v>
      </c>
      <c r="BA660" s="75" t="s">
        <v>89</v>
      </c>
      <c r="BB660" s="65" t="s">
        <v>103</v>
      </c>
      <c r="BC660" s="66" t="s">
        <v>11857</v>
      </c>
      <c r="BD660" s="221" t="s">
        <v>87</v>
      </c>
      <c r="BE660" s="221" t="s">
        <v>87</v>
      </c>
    </row>
    <row r="661" spans="2:57" x14ac:dyDescent="0.25">
      <c r="B661" s="221">
        <v>2025</v>
      </c>
      <c r="C661" s="221">
        <v>891780111</v>
      </c>
      <c r="D661" s="221" t="s">
        <v>78</v>
      </c>
      <c r="E661" s="65" t="s">
        <v>11856</v>
      </c>
      <c r="F661" s="65" t="s">
        <v>11855</v>
      </c>
      <c r="G661" s="306">
        <v>0</v>
      </c>
      <c r="H661" s="65" t="s">
        <v>81</v>
      </c>
      <c r="I661" s="221" t="s">
        <v>82</v>
      </c>
      <c r="J661" s="220" t="s">
        <v>83</v>
      </c>
      <c r="K661" s="66" t="s">
        <v>9901</v>
      </c>
      <c r="L661" s="68">
        <v>5700000</v>
      </c>
      <c r="M661" s="221" t="s">
        <v>85</v>
      </c>
      <c r="N661" s="66" t="s">
        <v>9900</v>
      </c>
      <c r="O661" s="66">
        <v>1083036954</v>
      </c>
      <c r="P661" s="65">
        <v>28</v>
      </c>
      <c r="Q661" s="78">
        <v>45670</v>
      </c>
      <c r="R661" s="66">
        <v>5573604000</v>
      </c>
      <c r="S661" s="78">
        <v>45750</v>
      </c>
      <c r="T661" s="68">
        <v>5700000</v>
      </c>
      <c r="U661" s="65" t="s">
        <v>87</v>
      </c>
      <c r="V661" s="68">
        <v>19516224</v>
      </c>
      <c r="W661" s="67" t="s">
        <v>8488</v>
      </c>
      <c r="X661" s="70">
        <v>45750</v>
      </c>
      <c r="Y661" s="70">
        <v>45750</v>
      </c>
      <c r="Z661" s="70" t="s">
        <v>89</v>
      </c>
      <c r="AA661" s="70">
        <v>45808</v>
      </c>
      <c r="AB661" s="49">
        <f t="shared" si="50"/>
        <v>58</v>
      </c>
      <c r="AC661" s="65">
        <v>2</v>
      </c>
      <c r="AD661" s="424">
        <v>2850000</v>
      </c>
      <c r="AE661" s="65">
        <v>1</v>
      </c>
      <c r="AF661" s="78">
        <v>45838</v>
      </c>
      <c r="AG661" s="49">
        <f t="shared" si="51"/>
        <v>30</v>
      </c>
      <c r="AH661" s="65">
        <v>0</v>
      </c>
      <c r="AI661" s="68">
        <v>0</v>
      </c>
      <c r="AJ661" s="65" t="s">
        <v>89</v>
      </c>
      <c r="AK661" s="78" t="s">
        <v>89</v>
      </c>
      <c r="AL661" s="65">
        <v>0</v>
      </c>
      <c r="AM661" s="78" t="s">
        <v>89</v>
      </c>
      <c r="AN661" s="78" t="s">
        <v>89</v>
      </c>
      <c r="AO661" s="78" t="s">
        <v>89</v>
      </c>
      <c r="AP661" s="49">
        <f t="shared" si="52"/>
        <v>0</v>
      </c>
      <c r="AQ661" s="49">
        <f>+L661+AD661-AI661</f>
        <v>8550000</v>
      </c>
      <c r="AR661" s="65" t="s">
        <v>87</v>
      </c>
      <c r="AS661" s="68">
        <v>5700000</v>
      </c>
      <c r="AT661" s="65" t="s">
        <v>90</v>
      </c>
      <c r="AU661" s="68">
        <v>0</v>
      </c>
      <c r="AV661" s="75" t="s">
        <v>89</v>
      </c>
      <c r="AW661" s="423">
        <v>8550000</v>
      </c>
      <c r="AX661" s="79">
        <f t="shared" si="53"/>
        <v>0</v>
      </c>
      <c r="AY661" s="223">
        <f t="shared" si="54"/>
        <v>1</v>
      </c>
      <c r="AZ661" s="74">
        <v>1</v>
      </c>
      <c r="BA661" s="75" t="s">
        <v>89</v>
      </c>
      <c r="BB661" s="65" t="s">
        <v>103</v>
      </c>
      <c r="BC661" s="66" t="s">
        <v>11854</v>
      </c>
      <c r="BD661" s="221" t="s">
        <v>87</v>
      </c>
      <c r="BE661" s="221" t="s">
        <v>87</v>
      </c>
    </row>
    <row r="662" spans="2:57" x14ac:dyDescent="0.25">
      <c r="B662" s="221">
        <v>2025</v>
      </c>
      <c r="C662" s="221">
        <v>891780111</v>
      </c>
      <c r="D662" s="221" t="s">
        <v>78</v>
      </c>
      <c r="E662" s="65" t="s">
        <v>11853</v>
      </c>
      <c r="F662" s="65" t="s">
        <v>11852</v>
      </c>
      <c r="G662" s="306">
        <v>0</v>
      </c>
      <c r="H662" s="65" t="s">
        <v>81</v>
      </c>
      <c r="I662" s="221" t="s">
        <v>82</v>
      </c>
      <c r="J662" s="220" t="s">
        <v>83</v>
      </c>
      <c r="K662" s="66" t="s">
        <v>11851</v>
      </c>
      <c r="L662" s="68">
        <v>5035000</v>
      </c>
      <c r="M662" s="221" t="s">
        <v>85</v>
      </c>
      <c r="N662" s="66" t="s">
        <v>8916</v>
      </c>
      <c r="O662" s="66">
        <v>1083017465</v>
      </c>
      <c r="P662" s="65">
        <v>27</v>
      </c>
      <c r="Q662" s="78">
        <v>45670</v>
      </c>
      <c r="R662" s="66">
        <v>2494141000</v>
      </c>
      <c r="S662" s="78">
        <v>45751</v>
      </c>
      <c r="T662" s="68">
        <v>5035000</v>
      </c>
      <c r="U662" s="65" t="s">
        <v>87</v>
      </c>
      <c r="V662" s="68">
        <v>72175281</v>
      </c>
      <c r="W662" s="67" t="s">
        <v>318</v>
      </c>
      <c r="X662" s="70">
        <v>45751</v>
      </c>
      <c r="Y662" s="70">
        <v>45751</v>
      </c>
      <c r="Z662" s="70" t="s">
        <v>89</v>
      </c>
      <c r="AA662" s="70">
        <v>45808</v>
      </c>
      <c r="AB662" s="49">
        <f t="shared" si="50"/>
        <v>57</v>
      </c>
      <c r="AC662" s="65">
        <v>0</v>
      </c>
      <c r="AD662" s="424">
        <v>0</v>
      </c>
      <c r="AE662" s="65">
        <v>0</v>
      </c>
      <c r="AF662" s="78" t="s">
        <v>89</v>
      </c>
      <c r="AG662" s="49">
        <f t="shared" si="51"/>
        <v>0</v>
      </c>
      <c r="AH662" s="65">
        <v>0</v>
      </c>
      <c r="AI662" s="68">
        <v>0</v>
      </c>
      <c r="AJ662" s="65" t="s">
        <v>89</v>
      </c>
      <c r="AK662" s="78" t="s">
        <v>89</v>
      </c>
      <c r="AL662" s="65">
        <v>0</v>
      </c>
      <c r="AM662" s="78" t="s">
        <v>89</v>
      </c>
      <c r="AN662" s="78" t="s">
        <v>89</v>
      </c>
      <c r="AO662" s="78" t="s">
        <v>89</v>
      </c>
      <c r="AP662" s="49">
        <f t="shared" si="52"/>
        <v>0</v>
      </c>
      <c r="AQ662" s="49">
        <f>+L662+AD662-AI662</f>
        <v>5035000</v>
      </c>
      <c r="AR662" s="65" t="s">
        <v>87</v>
      </c>
      <c r="AS662" s="68">
        <v>5035000</v>
      </c>
      <c r="AT662" s="65" t="s">
        <v>90</v>
      </c>
      <c r="AU662" s="68">
        <v>0</v>
      </c>
      <c r="AV662" s="75" t="s">
        <v>89</v>
      </c>
      <c r="AW662" s="423">
        <v>5035000</v>
      </c>
      <c r="AX662" s="79">
        <f t="shared" si="53"/>
        <v>0</v>
      </c>
      <c r="AY662" s="223">
        <f t="shared" si="54"/>
        <v>1</v>
      </c>
      <c r="AZ662" s="74">
        <v>1</v>
      </c>
      <c r="BA662" s="75" t="s">
        <v>89</v>
      </c>
      <c r="BB662" s="65" t="s">
        <v>103</v>
      </c>
      <c r="BC662" s="66" t="s">
        <v>11850</v>
      </c>
      <c r="BD662" s="221" t="s">
        <v>87</v>
      </c>
      <c r="BE662" s="221" t="s">
        <v>87</v>
      </c>
    </row>
    <row r="663" spans="2:57" x14ac:dyDescent="0.25">
      <c r="B663" s="221">
        <v>2025</v>
      </c>
      <c r="C663" s="221">
        <v>891780111</v>
      </c>
      <c r="D663" s="221" t="s">
        <v>78</v>
      </c>
      <c r="E663" s="65" t="s">
        <v>11849</v>
      </c>
      <c r="F663" s="65" t="s">
        <v>11848</v>
      </c>
      <c r="G663" s="306">
        <v>0</v>
      </c>
      <c r="H663" s="65" t="s">
        <v>81</v>
      </c>
      <c r="I663" s="221" t="s">
        <v>82</v>
      </c>
      <c r="J663" s="220" t="s">
        <v>83</v>
      </c>
      <c r="K663" s="66" t="s">
        <v>11847</v>
      </c>
      <c r="L663" s="68">
        <v>9000000</v>
      </c>
      <c r="M663" s="221" t="s">
        <v>85</v>
      </c>
      <c r="N663" s="66" t="s">
        <v>8744</v>
      </c>
      <c r="O663" s="66">
        <v>1082899340</v>
      </c>
      <c r="P663" s="65">
        <v>27</v>
      </c>
      <c r="Q663" s="78">
        <v>45670</v>
      </c>
      <c r="R663" s="66">
        <v>2494141000</v>
      </c>
      <c r="S663" s="78">
        <v>45751</v>
      </c>
      <c r="T663" s="68">
        <v>9000000</v>
      </c>
      <c r="U663" s="65" t="s">
        <v>87</v>
      </c>
      <c r="V663" s="68">
        <v>7631392</v>
      </c>
      <c r="W663" s="67" t="s">
        <v>8743</v>
      </c>
      <c r="X663" s="70">
        <v>45751</v>
      </c>
      <c r="Y663" s="70">
        <v>45751</v>
      </c>
      <c r="Z663" s="70" t="s">
        <v>89</v>
      </c>
      <c r="AA663" s="70">
        <v>45869</v>
      </c>
      <c r="AB663" s="49">
        <f t="shared" si="50"/>
        <v>118</v>
      </c>
      <c r="AC663" s="65">
        <v>0</v>
      </c>
      <c r="AD663" s="424">
        <v>0</v>
      </c>
      <c r="AE663" s="65">
        <v>0</v>
      </c>
      <c r="AF663" s="78" t="s">
        <v>89</v>
      </c>
      <c r="AG663" s="49">
        <f t="shared" si="51"/>
        <v>0</v>
      </c>
      <c r="AH663" s="65">
        <v>0</v>
      </c>
      <c r="AI663" s="68">
        <v>0</v>
      </c>
      <c r="AJ663" s="65" t="s">
        <v>89</v>
      </c>
      <c r="AK663" s="78" t="s">
        <v>89</v>
      </c>
      <c r="AL663" s="65">
        <v>0</v>
      </c>
      <c r="AM663" s="78" t="s">
        <v>89</v>
      </c>
      <c r="AN663" s="78" t="s">
        <v>89</v>
      </c>
      <c r="AO663" s="78" t="s">
        <v>89</v>
      </c>
      <c r="AP663" s="49">
        <f t="shared" si="52"/>
        <v>0</v>
      </c>
      <c r="AQ663" s="49">
        <f>+L663+AD663-AI663</f>
        <v>9000000</v>
      </c>
      <c r="AR663" s="65" t="s">
        <v>87</v>
      </c>
      <c r="AS663" s="68">
        <v>9000000</v>
      </c>
      <c r="AT663" s="65" t="s">
        <v>90</v>
      </c>
      <c r="AU663" s="68">
        <v>0</v>
      </c>
      <c r="AV663" s="75" t="s">
        <v>89</v>
      </c>
      <c r="AW663" s="423">
        <v>9000000</v>
      </c>
      <c r="AX663" s="79">
        <f t="shared" si="53"/>
        <v>0</v>
      </c>
      <c r="AY663" s="223">
        <f t="shared" si="54"/>
        <v>1</v>
      </c>
      <c r="AZ663" s="74">
        <v>1</v>
      </c>
      <c r="BA663" s="75" t="s">
        <v>89</v>
      </c>
      <c r="BB663" s="65" t="s">
        <v>103</v>
      </c>
      <c r="BC663" s="66" t="s">
        <v>11846</v>
      </c>
      <c r="BD663" s="221" t="s">
        <v>87</v>
      </c>
      <c r="BE663" s="221" t="s">
        <v>87</v>
      </c>
    </row>
    <row r="664" spans="2:57" x14ac:dyDescent="0.25">
      <c r="B664" s="221">
        <v>2025</v>
      </c>
      <c r="C664" s="221">
        <v>891780111</v>
      </c>
      <c r="D664" s="221" t="s">
        <v>78</v>
      </c>
      <c r="E664" s="65" t="s">
        <v>11845</v>
      </c>
      <c r="F664" s="65" t="s">
        <v>11844</v>
      </c>
      <c r="G664" s="306">
        <v>0</v>
      </c>
      <c r="H664" s="65" t="s">
        <v>81</v>
      </c>
      <c r="I664" s="221" t="s">
        <v>82</v>
      </c>
      <c r="J664" s="220" t="s">
        <v>83</v>
      </c>
      <c r="K664" s="66" t="s">
        <v>11843</v>
      </c>
      <c r="L664" s="68">
        <v>6312000</v>
      </c>
      <c r="M664" s="221" t="s">
        <v>85</v>
      </c>
      <c r="N664" s="66" t="s">
        <v>10110</v>
      </c>
      <c r="O664" s="66">
        <v>1002371870</v>
      </c>
      <c r="P664" s="65">
        <v>28</v>
      </c>
      <c r="Q664" s="78">
        <v>45670</v>
      </c>
      <c r="R664" s="66">
        <v>5573604000</v>
      </c>
      <c r="S664" s="78">
        <v>45755</v>
      </c>
      <c r="T664" s="68">
        <v>6312000</v>
      </c>
      <c r="U664" s="65" t="s">
        <v>87</v>
      </c>
      <c r="V664" s="68">
        <v>36665858</v>
      </c>
      <c r="W664" s="67" t="s">
        <v>10109</v>
      </c>
      <c r="X664" s="70">
        <v>45755</v>
      </c>
      <c r="Y664" s="70">
        <v>45755</v>
      </c>
      <c r="Z664" s="70" t="s">
        <v>89</v>
      </c>
      <c r="AA664" s="70">
        <v>45808</v>
      </c>
      <c r="AB664" s="49">
        <f t="shared" si="50"/>
        <v>53</v>
      </c>
      <c r="AC664" s="65">
        <v>2</v>
      </c>
      <c r="AD664" s="424">
        <v>3156000</v>
      </c>
      <c r="AE664" s="65">
        <v>1</v>
      </c>
      <c r="AF664" s="78">
        <v>45838</v>
      </c>
      <c r="AG664" s="49">
        <f t="shared" si="51"/>
        <v>30</v>
      </c>
      <c r="AH664" s="65">
        <v>0</v>
      </c>
      <c r="AI664" s="68">
        <v>0</v>
      </c>
      <c r="AJ664" s="65" t="s">
        <v>89</v>
      </c>
      <c r="AK664" s="78" t="s">
        <v>89</v>
      </c>
      <c r="AL664" s="65">
        <v>0</v>
      </c>
      <c r="AM664" s="78" t="s">
        <v>89</v>
      </c>
      <c r="AN664" s="78" t="s">
        <v>89</v>
      </c>
      <c r="AO664" s="78" t="s">
        <v>89</v>
      </c>
      <c r="AP664" s="49">
        <f t="shared" si="52"/>
        <v>0</v>
      </c>
      <c r="AQ664" s="49">
        <f>+L664+AD664-AI664</f>
        <v>9468000</v>
      </c>
      <c r="AR664" s="65" t="s">
        <v>87</v>
      </c>
      <c r="AS664" s="68">
        <v>6312000</v>
      </c>
      <c r="AT664" s="65" t="s">
        <v>90</v>
      </c>
      <c r="AU664" s="68">
        <v>0</v>
      </c>
      <c r="AV664" s="75" t="s">
        <v>89</v>
      </c>
      <c r="AW664" s="423">
        <v>9468000</v>
      </c>
      <c r="AX664" s="79">
        <f t="shared" si="53"/>
        <v>0</v>
      </c>
      <c r="AY664" s="223">
        <f t="shared" si="54"/>
        <v>1</v>
      </c>
      <c r="AZ664" s="74">
        <v>1</v>
      </c>
      <c r="BA664" s="75" t="s">
        <v>89</v>
      </c>
      <c r="BB664" s="65" t="s">
        <v>103</v>
      </c>
      <c r="BC664" s="66" t="s">
        <v>11842</v>
      </c>
      <c r="BD664" s="221" t="s">
        <v>87</v>
      </c>
      <c r="BE664" s="221" t="s">
        <v>87</v>
      </c>
    </row>
    <row r="665" spans="2:57" x14ac:dyDescent="0.25">
      <c r="B665" s="221">
        <v>2025</v>
      </c>
      <c r="C665" s="221">
        <v>891780111</v>
      </c>
      <c r="D665" s="221" t="s">
        <v>78</v>
      </c>
      <c r="E665" s="65" t="s">
        <v>11841</v>
      </c>
      <c r="F665" s="65" t="s">
        <v>11840</v>
      </c>
      <c r="G665" s="306">
        <v>0</v>
      </c>
      <c r="H665" s="65" t="s">
        <v>81</v>
      </c>
      <c r="I665" s="221" t="s">
        <v>127</v>
      </c>
      <c r="J665" s="220" t="s">
        <v>83</v>
      </c>
      <c r="K665" s="66" t="s">
        <v>11839</v>
      </c>
      <c r="L665" s="68">
        <v>12000000</v>
      </c>
      <c r="M665" s="221" t="s">
        <v>85</v>
      </c>
      <c r="N665" s="66" t="s">
        <v>8377</v>
      </c>
      <c r="O665" s="66">
        <v>1015432527</v>
      </c>
      <c r="P665" s="65">
        <v>726</v>
      </c>
      <c r="Q665" s="78">
        <v>45735</v>
      </c>
      <c r="R665" s="66">
        <v>177000000</v>
      </c>
      <c r="S665" s="78">
        <v>45757</v>
      </c>
      <c r="T665" s="68">
        <v>12000000</v>
      </c>
      <c r="U665" s="65" t="s">
        <v>87</v>
      </c>
      <c r="V665" s="68">
        <v>79738530</v>
      </c>
      <c r="W665" s="67" t="s">
        <v>8349</v>
      </c>
      <c r="X665" s="70">
        <v>45757</v>
      </c>
      <c r="Y665" s="70">
        <v>45757</v>
      </c>
      <c r="Z665" s="70" t="s">
        <v>89</v>
      </c>
      <c r="AA665" s="70">
        <v>45869</v>
      </c>
      <c r="AB665" s="49">
        <f t="shared" si="50"/>
        <v>112</v>
      </c>
      <c r="AC665" s="65">
        <v>0</v>
      </c>
      <c r="AD665" s="424">
        <v>0</v>
      </c>
      <c r="AE665" s="65">
        <v>0</v>
      </c>
      <c r="AF665" s="78" t="s">
        <v>89</v>
      </c>
      <c r="AG665" s="49">
        <f t="shared" si="51"/>
        <v>0</v>
      </c>
      <c r="AH665" s="65">
        <v>0</v>
      </c>
      <c r="AI665" s="68">
        <v>0</v>
      </c>
      <c r="AJ665" s="65" t="s">
        <v>89</v>
      </c>
      <c r="AK665" s="78" t="s">
        <v>89</v>
      </c>
      <c r="AL665" s="65">
        <v>0</v>
      </c>
      <c r="AM665" s="78" t="s">
        <v>89</v>
      </c>
      <c r="AN665" s="78" t="s">
        <v>89</v>
      </c>
      <c r="AO665" s="78" t="s">
        <v>89</v>
      </c>
      <c r="AP665" s="49">
        <f t="shared" si="52"/>
        <v>0</v>
      </c>
      <c r="AQ665" s="49">
        <f>+L665+AD665-AI665</f>
        <v>12000000</v>
      </c>
      <c r="AR665" s="65" t="s">
        <v>90</v>
      </c>
      <c r="AS665" s="68">
        <v>0</v>
      </c>
      <c r="AT665" s="65" t="s">
        <v>90</v>
      </c>
      <c r="AU665" s="68">
        <v>0</v>
      </c>
      <c r="AV665" s="75" t="s">
        <v>89</v>
      </c>
      <c r="AW665" s="423">
        <v>12000000</v>
      </c>
      <c r="AX665" s="79">
        <f t="shared" si="53"/>
        <v>0</v>
      </c>
      <c r="AY665" s="223">
        <f t="shared" si="54"/>
        <v>1</v>
      </c>
      <c r="AZ665" s="74">
        <v>1</v>
      </c>
      <c r="BA665" s="75" t="s">
        <v>89</v>
      </c>
      <c r="BB665" s="65" t="s">
        <v>103</v>
      </c>
      <c r="BC665" s="66" t="s">
        <v>11838</v>
      </c>
      <c r="BD665" s="221" t="s">
        <v>87</v>
      </c>
      <c r="BE665" s="221" t="s">
        <v>87</v>
      </c>
    </row>
    <row r="666" spans="2:57" x14ac:dyDescent="0.25">
      <c r="B666" s="221">
        <v>2025</v>
      </c>
      <c r="C666" s="221">
        <v>891780111</v>
      </c>
      <c r="D666" s="221" t="s">
        <v>78</v>
      </c>
      <c r="E666" s="65" t="s">
        <v>11837</v>
      </c>
      <c r="F666" s="65" t="s">
        <v>11836</v>
      </c>
      <c r="G666" s="306">
        <v>0</v>
      </c>
      <c r="H666" s="65" t="s">
        <v>81</v>
      </c>
      <c r="I666" s="221" t="s">
        <v>127</v>
      </c>
      <c r="J666" s="220" t="s">
        <v>83</v>
      </c>
      <c r="K666" s="66" t="s">
        <v>11835</v>
      </c>
      <c r="L666" s="68">
        <v>10000000</v>
      </c>
      <c r="M666" s="221" t="s">
        <v>85</v>
      </c>
      <c r="N666" s="66" t="s">
        <v>8372</v>
      </c>
      <c r="O666" s="66">
        <v>1056688337</v>
      </c>
      <c r="P666" s="65">
        <v>726</v>
      </c>
      <c r="Q666" s="78">
        <v>45735</v>
      </c>
      <c r="R666" s="66">
        <v>177000000</v>
      </c>
      <c r="S666" s="78">
        <v>45757</v>
      </c>
      <c r="T666" s="68">
        <v>10000000</v>
      </c>
      <c r="U666" s="65" t="s">
        <v>87</v>
      </c>
      <c r="V666" s="68">
        <v>79738530</v>
      </c>
      <c r="W666" s="67" t="s">
        <v>8349</v>
      </c>
      <c r="X666" s="70">
        <v>45757</v>
      </c>
      <c r="Y666" s="70">
        <v>45757</v>
      </c>
      <c r="Z666" s="70" t="s">
        <v>89</v>
      </c>
      <c r="AA666" s="70">
        <v>45808</v>
      </c>
      <c r="AB666" s="49">
        <f t="shared" si="50"/>
        <v>51</v>
      </c>
      <c r="AC666" s="65">
        <v>0</v>
      </c>
      <c r="AD666" s="424">
        <v>0</v>
      </c>
      <c r="AE666" s="65">
        <v>0</v>
      </c>
      <c r="AF666" s="78" t="s">
        <v>89</v>
      </c>
      <c r="AG666" s="49">
        <f t="shared" si="51"/>
        <v>0</v>
      </c>
      <c r="AH666" s="65">
        <v>0</v>
      </c>
      <c r="AI666" s="68">
        <v>0</v>
      </c>
      <c r="AJ666" s="65" t="s">
        <v>89</v>
      </c>
      <c r="AK666" s="78" t="s">
        <v>89</v>
      </c>
      <c r="AL666" s="65">
        <v>0</v>
      </c>
      <c r="AM666" s="78" t="s">
        <v>89</v>
      </c>
      <c r="AN666" s="78" t="s">
        <v>89</v>
      </c>
      <c r="AO666" s="78" t="s">
        <v>89</v>
      </c>
      <c r="AP666" s="49">
        <f t="shared" si="52"/>
        <v>0</v>
      </c>
      <c r="AQ666" s="49">
        <f>+L666+AD666-AI666</f>
        <v>10000000</v>
      </c>
      <c r="AR666" s="65" t="s">
        <v>90</v>
      </c>
      <c r="AS666" s="68">
        <v>0</v>
      </c>
      <c r="AT666" s="65" t="s">
        <v>90</v>
      </c>
      <c r="AU666" s="68">
        <v>0</v>
      </c>
      <c r="AV666" s="75" t="s">
        <v>89</v>
      </c>
      <c r="AW666" s="423">
        <v>10000000</v>
      </c>
      <c r="AX666" s="79">
        <f t="shared" si="53"/>
        <v>0</v>
      </c>
      <c r="AY666" s="223">
        <f t="shared" si="54"/>
        <v>1</v>
      </c>
      <c r="AZ666" s="74">
        <v>1</v>
      </c>
      <c r="BA666" s="75" t="s">
        <v>89</v>
      </c>
      <c r="BB666" s="65" t="s">
        <v>103</v>
      </c>
      <c r="BC666" s="66" t="s">
        <v>11834</v>
      </c>
      <c r="BD666" s="221" t="s">
        <v>87</v>
      </c>
      <c r="BE666" s="221" t="s">
        <v>87</v>
      </c>
    </row>
    <row r="667" spans="2:57" x14ac:dyDescent="0.25">
      <c r="B667" s="221">
        <v>2025</v>
      </c>
      <c r="C667" s="221">
        <v>891780111</v>
      </c>
      <c r="D667" s="221" t="s">
        <v>78</v>
      </c>
      <c r="E667" s="65" t="s">
        <v>11833</v>
      </c>
      <c r="F667" s="65" t="s">
        <v>11832</v>
      </c>
      <c r="G667" s="306">
        <v>0</v>
      </c>
      <c r="H667" s="65" t="s">
        <v>81</v>
      </c>
      <c r="I667" s="221" t="s">
        <v>82</v>
      </c>
      <c r="J667" s="220" t="s">
        <v>83</v>
      </c>
      <c r="K667" s="66" t="s">
        <v>11831</v>
      </c>
      <c r="L667" s="68">
        <v>6365400</v>
      </c>
      <c r="M667" s="221" t="s">
        <v>85</v>
      </c>
      <c r="N667" s="66" t="s">
        <v>11169</v>
      </c>
      <c r="O667" s="66">
        <v>1082968741</v>
      </c>
      <c r="P667" s="65">
        <v>28</v>
      </c>
      <c r="Q667" s="78">
        <v>45670</v>
      </c>
      <c r="R667" s="66">
        <v>5573604000</v>
      </c>
      <c r="S667" s="78">
        <v>45768</v>
      </c>
      <c r="T667" s="68">
        <v>6365400</v>
      </c>
      <c r="U667" s="65" t="s">
        <v>87</v>
      </c>
      <c r="V667" s="68">
        <v>12548945</v>
      </c>
      <c r="W667" s="67" t="s">
        <v>8546</v>
      </c>
      <c r="X667" s="70">
        <v>45768</v>
      </c>
      <c r="Y667" s="70">
        <v>45768</v>
      </c>
      <c r="Z667" s="70" t="s">
        <v>89</v>
      </c>
      <c r="AA667" s="70">
        <v>45823</v>
      </c>
      <c r="AB667" s="49">
        <f t="shared" si="50"/>
        <v>55</v>
      </c>
      <c r="AC667" s="65">
        <v>0</v>
      </c>
      <c r="AD667" s="424">
        <v>0</v>
      </c>
      <c r="AE667" s="65">
        <v>0</v>
      </c>
      <c r="AF667" s="78" t="s">
        <v>89</v>
      </c>
      <c r="AG667" s="49">
        <f t="shared" si="51"/>
        <v>0</v>
      </c>
      <c r="AH667" s="65">
        <v>0</v>
      </c>
      <c r="AI667" s="68">
        <v>0</v>
      </c>
      <c r="AJ667" s="65" t="s">
        <v>89</v>
      </c>
      <c r="AK667" s="78" t="s">
        <v>89</v>
      </c>
      <c r="AL667" s="65">
        <v>0</v>
      </c>
      <c r="AM667" s="78" t="s">
        <v>89</v>
      </c>
      <c r="AN667" s="78" t="s">
        <v>89</v>
      </c>
      <c r="AO667" s="78" t="s">
        <v>89</v>
      </c>
      <c r="AP667" s="49">
        <f t="shared" si="52"/>
        <v>0</v>
      </c>
      <c r="AQ667" s="49">
        <f>+L667+AD667-AI667</f>
        <v>6365400</v>
      </c>
      <c r="AR667" s="65" t="s">
        <v>87</v>
      </c>
      <c r="AS667" s="68">
        <v>6365400</v>
      </c>
      <c r="AT667" s="65" t="s">
        <v>90</v>
      </c>
      <c r="AU667" s="68">
        <v>0</v>
      </c>
      <c r="AV667" s="75" t="s">
        <v>89</v>
      </c>
      <c r="AW667" s="423">
        <v>6365400</v>
      </c>
      <c r="AX667" s="79">
        <f t="shared" si="53"/>
        <v>0</v>
      </c>
      <c r="AY667" s="223">
        <f t="shared" si="54"/>
        <v>1</v>
      </c>
      <c r="AZ667" s="74">
        <v>1</v>
      </c>
      <c r="BA667" s="75" t="s">
        <v>89</v>
      </c>
      <c r="BB667" s="65" t="s">
        <v>103</v>
      </c>
      <c r="BC667" s="66" t="s">
        <v>11830</v>
      </c>
      <c r="BD667" s="221" t="s">
        <v>87</v>
      </c>
      <c r="BE667" s="221" t="s">
        <v>87</v>
      </c>
    </row>
    <row r="668" spans="2:57" x14ac:dyDescent="0.25">
      <c r="B668" s="221">
        <v>2025</v>
      </c>
      <c r="C668" s="221">
        <v>891780111</v>
      </c>
      <c r="D668" s="221" t="s">
        <v>78</v>
      </c>
      <c r="E668" s="65" t="s">
        <v>11829</v>
      </c>
      <c r="F668" s="65" t="s">
        <v>11828</v>
      </c>
      <c r="G668" s="306">
        <v>0</v>
      </c>
      <c r="H668" s="65" t="s">
        <v>81</v>
      </c>
      <c r="I668" s="221" t="s">
        <v>82</v>
      </c>
      <c r="J668" s="220" t="s">
        <v>83</v>
      </c>
      <c r="K668" s="66" t="s">
        <v>11827</v>
      </c>
      <c r="L668" s="68">
        <v>12624000</v>
      </c>
      <c r="M668" s="221" t="s">
        <v>85</v>
      </c>
      <c r="N668" s="66" t="s">
        <v>11826</v>
      </c>
      <c r="O668" s="66">
        <v>1083040721</v>
      </c>
      <c r="P668" s="65">
        <v>28</v>
      </c>
      <c r="Q668" s="78">
        <v>45670</v>
      </c>
      <c r="R668" s="66">
        <v>5573604000</v>
      </c>
      <c r="S668" s="78">
        <v>45768</v>
      </c>
      <c r="T668" s="68">
        <v>12624000</v>
      </c>
      <c r="U668" s="65" t="s">
        <v>87</v>
      </c>
      <c r="V668" s="68">
        <v>1082939683</v>
      </c>
      <c r="W668" s="67" t="s">
        <v>9713</v>
      </c>
      <c r="X668" s="70">
        <v>45768</v>
      </c>
      <c r="Y668" s="70">
        <v>45768</v>
      </c>
      <c r="Z668" s="70" t="s">
        <v>89</v>
      </c>
      <c r="AA668" s="70">
        <v>45869</v>
      </c>
      <c r="AB668" s="49">
        <f t="shared" si="50"/>
        <v>101</v>
      </c>
      <c r="AC668" s="65">
        <v>0</v>
      </c>
      <c r="AD668" s="424">
        <v>0</v>
      </c>
      <c r="AE668" s="65">
        <v>0</v>
      </c>
      <c r="AF668" s="78" t="s">
        <v>89</v>
      </c>
      <c r="AG668" s="49">
        <f t="shared" si="51"/>
        <v>0</v>
      </c>
      <c r="AH668" s="65">
        <v>0</v>
      </c>
      <c r="AI668" s="68">
        <v>0</v>
      </c>
      <c r="AJ668" s="65" t="s">
        <v>89</v>
      </c>
      <c r="AK668" s="78" t="s">
        <v>89</v>
      </c>
      <c r="AL668" s="65">
        <v>0</v>
      </c>
      <c r="AM668" s="78" t="s">
        <v>89</v>
      </c>
      <c r="AN668" s="78" t="s">
        <v>89</v>
      </c>
      <c r="AO668" s="78" t="s">
        <v>89</v>
      </c>
      <c r="AP668" s="49">
        <f t="shared" si="52"/>
        <v>0</v>
      </c>
      <c r="AQ668" s="49">
        <f>+L668+AD668-AI668</f>
        <v>12624000</v>
      </c>
      <c r="AR668" s="65" t="s">
        <v>87</v>
      </c>
      <c r="AS668" s="68">
        <v>12624000</v>
      </c>
      <c r="AT668" s="65" t="s">
        <v>90</v>
      </c>
      <c r="AU668" s="68">
        <v>0</v>
      </c>
      <c r="AV668" s="75" t="s">
        <v>89</v>
      </c>
      <c r="AW668" s="423">
        <v>12624000</v>
      </c>
      <c r="AX668" s="79">
        <f t="shared" si="53"/>
        <v>0</v>
      </c>
      <c r="AY668" s="223">
        <f t="shared" si="54"/>
        <v>1</v>
      </c>
      <c r="AZ668" s="74">
        <v>1</v>
      </c>
      <c r="BA668" s="75" t="s">
        <v>89</v>
      </c>
      <c r="BB668" s="65" t="s">
        <v>103</v>
      </c>
      <c r="BC668" s="66" t="s">
        <v>11825</v>
      </c>
      <c r="BD668" s="221" t="s">
        <v>87</v>
      </c>
      <c r="BE668" s="221" t="s">
        <v>87</v>
      </c>
    </row>
    <row r="669" spans="2:57" x14ac:dyDescent="0.25">
      <c r="B669" s="221">
        <v>2025</v>
      </c>
      <c r="C669" s="221">
        <v>891780111</v>
      </c>
      <c r="D669" s="221" t="s">
        <v>78</v>
      </c>
      <c r="E669" s="65" t="s">
        <v>11824</v>
      </c>
      <c r="F669" s="65" t="s">
        <v>11823</v>
      </c>
      <c r="G669" s="306">
        <v>0</v>
      </c>
      <c r="H669" s="65" t="s">
        <v>81</v>
      </c>
      <c r="I669" s="221" t="s">
        <v>82</v>
      </c>
      <c r="J669" s="220" t="s">
        <v>83</v>
      </c>
      <c r="K669" s="66" t="s">
        <v>11822</v>
      </c>
      <c r="L669" s="68">
        <v>5786000</v>
      </c>
      <c r="M669" s="221" t="s">
        <v>85</v>
      </c>
      <c r="N669" s="66" t="s">
        <v>11609</v>
      </c>
      <c r="O669" s="66">
        <v>1083021767</v>
      </c>
      <c r="P669" s="65">
        <v>28</v>
      </c>
      <c r="Q669" s="78">
        <v>45670</v>
      </c>
      <c r="R669" s="66">
        <v>5573604000</v>
      </c>
      <c r="S669" s="78">
        <v>45768</v>
      </c>
      <c r="T669" s="68">
        <v>5786000</v>
      </c>
      <c r="U669" s="65" t="s">
        <v>87</v>
      </c>
      <c r="V669" s="68">
        <v>36718996</v>
      </c>
      <c r="W669" s="67" t="s">
        <v>9146</v>
      </c>
      <c r="X669" s="70">
        <v>45768</v>
      </c>
      <c r="Y669" s="70">
        <v>45768</v>
      </c>
      <c r="Z669" s="70" t="s">
        <v>89</v>
      </c>
      <c r="AA669" s="70">
        <v>45823</v>
      </c>
      <c r="AB669" s="49">
        <f t="shared" si="50"/>
        <v>55</v>
      </c>
      <c r="AC669" s="65">
        <v>0</v>
      </c>
      <c r="AD669" s="424">
        <v>0</v>
      </c>
      <c r="AE669" s="65">
        <v>0</v>
      </c>
      <c r="AF669" s="78" t="s">
        <v>89</v>
      </c>
      <c r="AG669" s="49">
        <f t="shared" si="51"/>
        <v>0</v>
      </c>
      <c r="AH669" s="65">
        <v>0</v>
      </c>
      <c r="AI669" s="68">
        <v>0</v>
      </c>
      <c r="AJ669" s="65" t="s">
        <v>89</v>
      </c>
      <c r="AK669" s="78" t="s">
        <v>89</v>
      </c>
      <c r="AL669" s="65">
        <v>0</v>
      </c>
      <c r="AM669" s="78" t="s">
        <v>89</v>
      </c>
      <c r="AN669" s="78" t="s">
        <v>89</v>
      </c>
      <c r="AO669" s="78" t="s">
        <v>89</v>
      </c>
      <c r="AP669" s="49">
        <f t="shared" si="52"/>
        <v>0</v>
      </c>
      <c r="AQ669" s="49">
        <f>+L669+AD669-AI669</f>
        <v>5786000</v>
      </c>
      <c r="AR669" s="65" t="s">
        <v>87</v>
      </c>
      <c r="AS669" s="68">
        <v>5786000</v>
      </c>
      <c r="AT669" s="65" t="s">
        <v>90</v>
      </c>
      <c r="AU669" s="68">
        <v>0</v>
      </c>
      <c r="AV669" s="75" t="s">
        <v>89</v>
      </c>
      <c r="AW669" s="423">
        <v>5786000</v>
      </c>
      <c r="AX669" s="79">
        <f t="shared" si="53"/>
        <v>0</v>
      </c>
      <c r="AY669" s="223">
        <f t="shared" si="54"/>
        <v>1</v>
      </c>
      <c r="AZ669" s="74">
        <v>1</v>
      </c>
      <c r="BA669" s="75" t="s">
        <v>89</v>
      </c>
      <c r="BB669" s="65" t="s">
        <v>103</v>
      </c>
      <c r="BC669" s="66" t="s">
        <v>11821</v>
      </c>
      <c r="BD669" s="221" t="s">
        <v>87</v>
      </c>
      <c r="BE669" s="221" t="s">
        <v>87</v>
      </c>
    </row>
    <row r="670" spans="2:57" x14ac:dyDescent="0.25">
      <c r="B670" s="221">
        <v>2025</v>
      </c>
      <c r="C670" s="221">
        <v>891780111</v>
      </c>
      <c r="D670" s="221" t="s">
        <v>78</v>
      </c>
      <c r="E670" s="65" t="s">
        <v>11820</v>
      </c>
      <c r="F670" s="65" t="s">
        <v>11819</v>
      </c>
      <c r="G670" s="306">
        <v>0</v>
      </c>
      <c r="H670" s="65" t="s">
        <v>81</v>
      </c>
      <c r="I670" s="221" t="s">
        <v>82</v>
      </c>
      <c r="J670" s="220" t="s">
        <v>83</v>
      </c>
      <c r="K670" s="66" t="s">
        <v>11818</v>
      </c>
      <c r="L670" s="68">
        <v>3533400</v>
      </c>
      <c r="M670" s="221" t="s">
        <v>85</v>
      </c>
      <c r="N670" s="66" t="s">
        <v>11817</v>
      </c>
      <c r="O670" s="66">
        <v>36669567</v>
      </c>
      <c r="P670" s="65">
        <v>27</v>
      </c>
      <c r="Q670" s="78">
        <v>45670</v>
      </c>
      <c r="R670" s="66">
        <v>2494141000</v>
      </c>
      <c r="S670" s="78">
        <v>45771</v>
      </c>
      <c r="T670" s="68">
        <v>3533400</v>
      </c>
      <c r="U670" s="65" t="s">
        <v>87</v>
      </c>
      <c r="V670" s="68">
        <v>85467461</v>
      </c>
      <c r="W670" s="67" t="s">
        <v>9510</v>
      </c>
      <c r="X670" s="70">
        <v>45771</v>
      </c>
      <c r="Y670" s="70">
        <v>45771</v>
      </c>
      <c r="Z670" s="70" t="s">
        <v>89</v>
      </c>
      <c r="AA670" s="70">
        <v>45808</v>
      </c>
      <c r="AB670" s="49">
        <f t="shared" si="50"/>
        <v>37</v>
      </c>
      <c r="AC670" s="65">
        <v>2</v>
      </c>
      <c r="AD670" s="424">
        <v>1325000</v>
      </c>
      <c r="AE670" s="65">
        <v>1</v>
      </c>
      <c r="AF670" s="78">
        <v>45823</v>
      </c>
      <c r="AG670" s="49">
        <f t="shared" si="51"/>
        <v>15</v>
      </c>
      <c r="AH670" s="65">
        <v>0</v>
      </c>
      <c r="AI670" s="68">
        <v>0</v>
      </c>
      <c r="AJ670" s="65" t="s">
        <v>89</v>
      </c>
      <c r="AK670" s="78" t="s">
        <v>89</v>
      </c>
      <c r="AL670" s="65">
        <v>0</v>
      </c>
      <c r="AM670" s="78" t="s">
        <v>89</v>
      </c>
      <c r="AN670" s="78" t="s">
        <v>89</v>
      </c>
      <c r="AO670" s="78" t="s">
        <v>89</v>
      </c>
      <c r="AP670" s="49">
        <f t="shared" si="52"/>
        <v>0</v>
      </c>
      <c r="AQ670" s="49">
        <f>+L670+AD670-AI670</f>
        <v>4858400</v>
      </c>
      <c r="AR670" s="65" t="s">
        <v>87</v>
      </c>
      <c r="AS670" s="68">
        <v>3533400</v>
      </c>
      <c r="AT670" s="65" t="s">
        <v>90</v>
      </c>
      <c r="AU670" s="68">
        <v>0</v>
      </c>
      <c r="AV670" s="75" t="s">
        <v>89</v>
      </c>
      <c r="AW670" s="423">
        <v>4858400</v>
      </c>
      <c r="AX670" s="79">
        <f t="shared" si="53"/>
        <v>0</v>
      </c>
      <c r="AY670" s="223">
        <f t="shared" si="54"/>
        <v>1</v>
      </c>
      <c r="AZ670" s="74">
        <v>1</v>
      </c>
      <c r="BA670" s="75" t="s">
        <v>89</v>
      </c>
      <c r="BB670" s="65" t="s">
        <v>103</v>
      </c>
      <c r="BC670" s="66" t="s">
        <v>11816</v>
      </c>
      <c r="BD670" s="221" t="s">
        <v>87</v>
      </c>
      <c r="BE670" s="221" t="s">
        <v>87</v>
      </c>
    </row>
    <row r="671" spans="2:57" x14ac:dyDescent="0.25">
      <c r="B671" s="221">
        <v>2025</v>
      </c>
      <c r="C671" s="221">
        <v>891780111</v>
      </c>
      <c r="D671" s="221" t="s">
        <v>78</v>
      </c>
      <c r="E671" s="65" t="s">
        <v>11815</v>
      </c>
      <c r="F671" s="65" t="s">
        <v>11814</v>
      </c>
      <c r="G671" s="306">
        <v>0</v>
      </c>
      <c r="H671" s="65" t="s">
        <v>81</v>
      </c>
      <c r="I671" s="221" t="s">
        <v>82</v>
      </c>
      <c r="J671" s="220" t="s">
        <v>83</v>
      </c>
      <c r="K671" s="66" t="s">
        <v>11813</v>
      </c>
      <c r="L671" s="68">
        <v>9000000</v>
      </c>
      <c r="M671" s="221" t="s">
        <v>85</v>
      </c>
      <c r="N671" s="66" t="s">
        <v>8303</v>
      </c>
      <c r="O671" s="66">
        <v>36552092</v>
      </c>
      <c r="P671" s="65">
        <v>959</v>
      </c>
      <c r="Q671" s="78">
        <v>45802</v>
      </c>
      <c r="R671" s="66">
        <v>26250000</v>
      </c>
      <c r="S671" s="78">
        <v>45779</v>
      </c>
      <c r="T671" s="68">
        <v>9000000</v>
      </c>
      <c r="U671" s="65" t="s">
        <v>87</v>
      </c>
      <c r="V671" s="68">
        <v>85455983</v>
      </c>
      <c r="W671" s="67" t="s">
        <v>9472</v>
      </c>
      <c r="X671" s="78">
        <v>45779</v>
      </c>
      <c r="Y671" s="78">
        <v>45779</v>
      </c>
      <c r="Z671" s="70" t="s">
        <v>89</v>
      </c>
      <c r="AA671" s="70">
        <v>45807</v>
      </c>
      <c r="AB671" s="49">
        <f t="shared" si="50"/>
        <v>28</v>
      </c>
      <c r="AC671" s="65">
        <v>0</v>
      </c>
      <c r="AD671" s="424">
        <v>0</v>
      </c>
      <c r="AE671" s="65">
        <v>0</v>
      </c>
      <c r="AF671" s="78" t="s">
        <v>89</v>
      </c>
      <c r="AG671" s="49">
        <f t="shared" si="51"/>
        <v>0</v>
      </c>
      <c r="AH671" s="65">
        <v>0</v>
      </c>
      <c r="AI671" s="68">
        <v>0</v>
      </c>
      <c r="AJ671" s="65" t="s">
        <v>89</v>
      </c>
      <c r="AK671" s="78" t="s">
        <v>89</v>
      </c>
      <c r="AL671" s="65">
        <v>0</v>
      </c>
      <c r="AM671" s="78" t="s">
        <v>89</v>
      </c>
      <c r="AN671" s="78" t="s">
        <v>89</v>
      </c>
      <c r="AO671" s="78" t="s">
        <v>89</v>
      </c>
      <c r="AP671" s="49">
        <f t="shared" si="52"/>
        <v>0</v>
      </c>
      <c r="AQ671" s="49">
        <f>+L671+AD671-AI671</f>
        <v>9000000</v>
      </c>
      <c r="AR671" s="65" t="s">
        <v>87</v>
      </c>
      <c r="AS671" s="68">
        <v>9000000</v>
      </c>
      <c r="AT671" s="65" t="s">
        <v>90</v>
      </c>
      <c r="AU671" s="68">
        <v>0</v>
      </c>
      <c r="AV671" s="75" t="s">
        <v>89</v>
      </c>
      <c r="AW671" s="423">
        <v>9000000</v>
      </c>
      <c r="AX671" s="79">
        <f t="shared" si="53"/>
        <v>0</v>
      </c>
      <c r="AY671" s="223">
        <f t="shared" si="54"/>
        <v>1</v>
      </c>
      <c r="AZ671" s="74">
        <v>1</v>
      </c>
      <c r="BA671" s="75" t="s">
        <v>89</v>
      </c>
      <c r="BB671" s="65" t="s">
        <v>103</v>
      </c>
      <c r="BC671" s="49" t="s">
        <v>11812</v>
      </c>
      <c r="BD671" s="221" t="s">
        <v>87</v>
      </c>
      <c r="BE671" s="221" t="s">
        <v>87</v>
      </c>
    </row>
    <row r="672" spans="2:57" x14ac:dyDescent="0.25">
      <c r="B672" s="221">
        <v>2025</v>
      </c>
      <c r="C672" s="221">
        <v>891780111</v>
      </c>
      <c r="D672" s="221" t="s">
        <v>78</v>
      </c>
      <c r="E672" s="65" t="s">
        <v>11811</v>
      </c>
      <c r="F672" s="65" t="s">
        <v>11810</v>
      </c>
      <c r="G672" s="306">
        <v>0</v>
      </c>
      <c r="H672" s="65" t="s">
        <v>81</v>
      </c>
      <c r="I672" s="221" t="s">
        <v>82</v>
      </c>
      <c r="J672" s="220" t="s">
        <v>83</v>
      </c>
      <c r="K672" s="66" t="s">
        <v>11809</v>
      </c>
      <c r="L672" s="68">
        <v>42000000</v>
      </c>
      <c r="M672" s="221" t="s">
        <v>85</v>
      </c>
      <c r="N672" s="66" t="s">
        <v>11808</v>
      </c>
      <c r="O672" s="66">
        <v>85461666</v>
      </c>
      <c r="P672" s="65">
        <v>121</v>
      </c>
      <c r="Q672" s="78">
        <v>45679</v>
      </c>
      <c r="R672" s="66">
        <v>231640000</v>
      </c>
      <c r="S672" s="78">
        <v>45779</v>
      </c>
      <c r="T672" s="68">
        <v>42000000</v>
      </c>
      <c r="U672" s="65" t="s">
        <v>87</v>
      </c>
      <c r="V672" s="68">
        <v>72220242</v>
      </c>
      <c r="W672" s="67" t="s">
        <v>11807</v>
      </c>
      <c r="X672" s="78">
        <v>45779</v>
      </c>
      <c r="Y672" s="78">
        <v>45779</v>
      </c>
      <c r="Z672" s="70" t="s">
        <v>89</v>
      </c>
      <c r="AA672" s="70">
        <v>45991</v>
      </c>
      <c r="AB672" s="49">
        <f t="shared" si="50"/>
        <v>212</v>
      </c>
      <c r="AC672" s="65">
        <v>0</v>
      </c>
      <c r="AD672" s="424">
        <v>0</v>
      </c>
      <c r="AE672" s="65">
        <v>0</v>
      </c>
      <c r="AF672" s="78" t="s">
        <v>89</v>
      </c>
      <c r="AG672" s="49">
        <f t="shared" si="51"/>
        <v>0</v>
      </c>
      <c r="AH672" s="65">
        <v>0</v>
      </c>
      <c r="AI672" s="68">
        <v>0</v>
      </c>
      <c r="AJ672" s="65" t="s">
        <v>89</v>
      </c>
      <c r="AK672" s="78" t="s">
        <v>89</v>
      </c>
      <c r="AL672" s="65">
        <v>0</v>
      </c>
      <c r="AM672" s="78" t="s">
        <v>89</v>
      </c>
      <c r="AN672" s="78" t="s">
        <v>89</v>
      </c>
      <c r="AO672" s="78" t="s">
        <v>89</v>
      </c>
      <c r="AP672" s="49">
        <f t="shared" si="52"/>
        <v>0</v>
      </c>
      <c r="AQ672" s="49">
        <f>+L672+AD672-AI672</f>
        <v>42000000</v>
      </c>
      <c r="AR672" s="65" t="s">
        <v>87</v>
      </c>
      <c r="AS672" s="68">
        <v>42000000</v>
      </c>
      <c r="AT672" s="65" t="s">
        <v>90</v>
      </c>
      <c r="AU672" s="68">
        <v>0</v>
      </c>
      <c r="AV672" s="75" t="s">
        <v>89</v>
      </c>
      <c r="AW672" s="423">
        <v>24000000</v>
      </c>
      <c r="AX672" s="79">
        <f t="shared" si="53"/>
        <v>18000000</v>
      </c>
      <c r="AY672" s="223">
        <f t="shared" si="54"/>
        <v>0.5714285714285714</v>
      </c>
      <c r="AZ672" s="74">
        <v>0.5714285714285714</v>
      </c>
      <c r="BA672" s="75" t="s">
        <v>89</v>
      </c>
      <c r="BB672" s="65" t="s">
        <v>108</v>
      </c>
      <c r="BC672" s="66" t="s">
        <v>11806</v>
      </c>
      <c r="BD672" s="221" t="s">
        <v>87</v>
      </c>
      <c r="BE672" s="221" t="s">
        <v>87</v>
      </c>
    </row>
    <row r="673" spans="2:57" x14ac:dyDescent="0.25">
      <c r="B673" s="221">
        <v>2025</v>
      </c>
      <c r="C673" s="221">
        <v>891780111</v>
      </c>
      <c r="D673" s="221" t="s">
        <v>78</v>
      </c>
      <c r="E673" s="65" t="s">
        <v>11805</v>
      </c>
      <c r="F673" s="65" t="s">
        <v>11804</v>
      </c>
      <c r="G673" s="306">
        <v>0</v>
      </c>
      <c r="H673" s="65" t="s">
        <v>81</v>
      </c>
      <c r="I673" s="221" t="s">
        <v>82</v>
      </c>
      <c r="J673" s="220" t="s">
        <v>83</v>
      </c>
      <c r="K673" s="66" t="s">
        <v>11803</v>
      </c>
      <c r="L673" s="68">
        <v>4500000</v>
      </c>
      <c r="M673" s="221" t="s">
        <v>85</v>
      </c>
      <c r="N673" s="66" t="s">
        <v>11802</v>
      </c>
      <c r="O673" s="66">
        <v>1082872242</v>
      </c>
      <c r="P673" s="65">
        <v>959</v>
      </c>
      <c r="Q673" s="78">
        <v>45802</v>
      </c>
      <c r="R673" s="66">
        <v>26250000</v>
      </c>
      <c r="S673" s="78">
        <v>45779</v>
      </c>
      <c r="T673" s="68">
        <v>4500000</v>
      </c>
      <c r="U673" s="65" t="s">
        <v>87</v>
      </c>
      <c r="V673" s="68">
        <v>36552092</v>
      </c>
      <c r="W673" s="67" t="s">
        <v>8303</v>
      </c>
      <c r="X673" s="78">
        <v>45779</v>
      </c>
      <c r="Y673" s="78">
        <v>45779</v>
      </c>
      <c r="Z673" s="70" t="s">
        <v>89</v>
      </c>
      <c r="AA673" s="70">
        <v>45807</v>
      </c>
      <c r="AB673" s="49">
        <f t="shared" si="50"/>
        <v>28</v>
      </c>
      <c r="AC673" s="65">
        <v>0</v>
      </c>
      <c r="AD673" s="424">
        <v>0</v>
      </c>
      <c r="AE673" s="65">
        <v>0</v>
      </c>
      <c r="AF673" s="78" t="s">
        <v>89</v>
      </c>
      <c r="AG673" s="49">
        <f t="shared" si="51"/>
        <v>0</v>
      </c>
      <c r="AH673" s="65">
        <v>0</v>
      </c>
      <c r="AI673" s="68">
        <v>0</v>
      </c>
      <c r="AJ673" s="65" t="s">
        <v>89</v>
      </c>
      <c r="AK673" s="78" t="s">
        <v>89</v>
      </c>
      <c r="AL673" s="65">
        <v>0</v>
      </c>
      <c r="AM673" s="78" t="s">
        <v>89</v>
      </c>
      <c r="AN673" s="78" t="s">
        <v>89</v>
      </c>
      <c r="AO673" s="78" t="s">
        <v>89</v>
      </c>
      <c r="AP673" s="49">
        <f t="shared" si="52"/>
        <v>0</v>
      </c>
      <c r="AQ673" s="49">
        <f>+L673+AD673-AI673</f>
        <v>4500000</v>
      </c>
      <c r="AR673" s="65" t="s">
        <v>87</v>
      </c>
      <c r="AS673" s="68">
        <v>4500000</v>
      </c>
      <c r="AT673" s="65" t="s">
        <v>90</v>
      </c>
      <c r="AU673" s="68">
        <v>0</v>
      </c>
      <c r="AV673" s="75" t="s">
        <v>89</v>
      </c>
      <c r="AW673" s="423">
        <v>4500000</v>
      </c>
      <c r="AX673" s="79">
        <f t="shared" si="53"/>
        <v>0</v>
      </c>
      <c r="AY673" s="223">
        <f t="shared" si="54"/>
        <v>1</v>
      </c>
      <c r="AZ673" s="74">
        <v>1</v>
      </c>
      <c r="BA673" s="75" t="s">
        <v>89</v>
      </c>
      <c r="BB673" s="65" t="s">
        <v>103</v>
      </c>
      <c r="BC673" s="66" t="s">
        <v>11801</v>
      </c>
      <c r="BD673" s="221" t="s">
        <v>87</v>
      </c>
      <c r="BE673" s="221" t="s">
        <v>87</v>
      </c>
    </row>
    <row r="674" spans="2:57" x14ac:dyDescent="0.25">
      <c r="B674" s="221">
        <v>2025</v>
      </c>
      <c r="C674" s="221">
        <v>891780111</v>
      </c>
      <c r="D674" s="221" t="s">
        <v>78</v>
      </c>
      <c r="E674" s="65" t="s">
        <v>11800</v>
      </c>
      <c r="F674" s="65" t="s">
        <v>11799</v>
      </c>
      <c r="G674" s="306">
        <v>0</v>
      </c>
      <c r="H674" s="65" t="s">
        <v>81</v>
      </c>
      <c r="I674" s="221" t="s">
        <v>82</v>
      </c>
      <c r="J674" s="220" t="s">
        <v>83</v>
      </c>
      <c r="K674" s="66" t="s">
        <v>11798</v>
      </c>
      <c r="L674" s="68">
        <v>7500000</v>
      </c>
      <c r="M674" s="221" t="s">
        <v>85</v>
      </c>
      <c r="N674" s="66" t="s">
        <v>11797</v>
      </c>
      <c r="O674" s="66">
        <v>24397390</v>
      </c>
      <c r="P674" s="65">
        <v>959</v>
      </c>
      <c r="Q674" s="78">
        <v>45802</v>
      </c>
      <c r="R674" s="66">
        <v>26250000</v>
      </c>
      <c r="S674" s="78">
        <v>45779</v>
      </c>
      <c r="T674" s="68">
        <v>7500000</v>
      </c>
      <c r="U674" s="65" t="s">
        <v>87</v>
      </c>
      <c r="V674" s="68">
        <v>36552092</v>
      </c>
      <c r="W674" s="67" t="s">
        <v>8303</v>
      </c>
      <c r="X674" s="78">
        <v>45779</v>
      </c>
      <c r="Y674" s="78">
        <v>45779</v>
      </c>
      <c r="Z674" s="70" t="s">
        <v>89</v>
      </c>
      <c r="AA674" s="70">
        <v>45807</v>
      </c>
      <c r="AB674" s="49">
        <f t="shared" si="50"/>
        <v>28</v>
      </c>
      <c r="AC674" s="65">
        <v>0</v>
      </c>
      <c r="AD674" s="424">
        <v>0</v>
      </c>
      <c r="AE674" s="65">
        <v>0</v>
      </c>
      <c r="AF674" s="78" t="s">
        <v>89</v>
      </c>
      <c r="AG674" s="49">
        <f t="shared" si="51"/>
        <v>0</v>
      </c>
      <c r="AH674" s="65">
        <v>0</v>
      </c>
      <c r="AI674" s="68">
        <v>0</v>
      </c>
      <c r="AJ674" s="65" t="s">
        <v>89</v>
      </c>
      <c r="AK674" s="78" t="s">
        <v>89</v>
      </c>
      <c r="AL674" s="65">
        <v>0</v>
      </c>
      <c r="AM674" s="78" t="s">
        <v>89</v>
      </c>
      <c r="AN674" s="78" t="s">
        <v>89</v>
      </c>
      <c r="AO674" s="78" t="s">
        <v>89</v>
      </c>
      <c r="AP674" s="49">
        <f t="shared" si="52"/>
        <v>0</v>
      </c>
      <c r="AQ674" s="49">
        <f>+L674+AD674-AI674</f>
        <v>7500000</v>
      </c>
      <c r="AR674" s="65" t="s">
        <v>87</v>
      </c>
      <c r="AS674" s="68">
        <v>7500000</v>
      </c>
      <c r="AT674" s="65" t="s">
        <v>90</v>
      </c>
      <c r="AU674" s="68">
        <v>0</v>
      </c>
      <c r="AV674" s="75" t="s">
        <v>89</v>
      </c>
      <c r="AW674" s="423">
        <v>7500000</v>
      </c>
      <c r="AX674" s="79">
        <f t="shared" si="53"/>
        <v>0</v>
      </c>
      <c r="AY674" s="223">
        <f t="shared" si="54"/>
        <v>1</v>
      </c>
      <c r="AZ674" s="74">
        <v>1</v>
      </c>
      <c r="BA674" s="75" t="s">
        <v>89</v>
      </c>
      <c r="BB674" s="65" t="s">
        <v>103</v>
      </c>
      <c r="BC674" s="66" t="s">
        <v>11796</v>
      </c>
      <c r="BD674" s="221" t="s">
        <v>87</v>
      </c>
      <c r="BE674" s="221" t="s">
        <v>87</v>
      </c>
    </row>
    <row r="675" spans="2:57" x14ac:dyDescent="0.25">
      <c r="B675" s="221">
        <v>2025</v>
      </c>
      <c r="C675" s="221">
        <v>891780111</v>
      </c>
      <c r="D675" s="221" t="s">
        <v>78</v>
      </c>
      <c r="E675" s="65" t="s">
        <v>11795</v>
      </c>
      <c r="F675" s="65" t="s">
        <v>11794</v>
      </c>
      <c r="G675" s="306">
        <v>0</v>
      </c>
      <c r="H675" s="65" t="s">
        <v>81</v>
      </c>
      <c r="I675" s="221" t="s">
        <v>82</v>
      </c>
      <c r="J675" s="220" t="s">
        <v>83</v>
      </c>
      <c r="K675" s="66" t="s">
        <v>11793</v>
      </c>
      <c r="L675" s="68">
        <v>26600000</v>
      </c>
      <c r="M675" s="221" t="s">
        <v>85</v>
      </c>
      <c r="N675" s="66" t="s">
        <v>11792</v>
      </c>
      <c r="O675" s="66">
        <v>1083015178</v>
      </c>
      <c r="P675" s="65">
        <v>121</v>
      </c>
      <c r="Q675" s="78">
        <v>45679</v>
      </c>
      <c r="R675" s="66">
        <v>231640000</v>
      </c>
      <c r="S675" s="78">
        <v>45779</v>
      </c>
      <c r="T675" s="68">
        <v>26600000</v>
      </c>
      <c r="U675" s="65" t="s">
        <v>87</v>
      </c>
      <c r="V675" s="68">
        <v>85468582</v>
      </c>
      <c r="W675" s="67" t="s">
        <v>10115</v>
      </c>
      <c r="X675" s="78">
        <v>45779</v>
      </c>
      <c r="Y675" s="78">
        <v>45779</v>
      </c>
      <c r="Z675" s="70" t="s">
        <v>89</v>
      </c>
      <c r="AA675" s="70">
        <v>45991</v>
      </c>
      <c r="AB675" s="49">
        <f t="shared" si="50"/>
        <v>212</v>
      </c>
      <c r="AC675" s="65">
        <v>0</v>
      </c>
      <c r="AD675" s="424">
        <v>0</v>
      </c>
      <c r="AE675" s="65">
        <v>0</v>
      </c>
      <c r="AF675" s="78" t="s">
        <v>89</v>
      </c>
      <c r="AG675" s="49">
        <f t="shared" si="51"/>
        <v>0</v>
      </c>
      <c r="AH675" s="65">
        <v>0</v>
      </c>
      <c r="AI675" s="68">
        <v>0</v>
      </c>
      <c r="AJ675" s="65" t="s">
        <v>89</v>
      </c>
      <c r="AK675" s="78" t="s">
        <v>89</v>
      </c>
      <c r="AL675" s="65">
        <v>0</v>
      </c>
      <c r="AM675" s="78" t="s">
        <v>89</v>
      </c>
      <c r="AN675" s="78" t="s">
        <v>89</v>
      </c>
      <c r="AO675" s="78" t="s">
        <v>89</v>
      </c>
      <c r="AP675" s="49">
        <f t="shared" si="52"/>
        <v>0</v>
      </c>
      <c r="AQ675" s="49">
        <f>+L675+AD675-AI675</f>
        <v>26600000</v>
      </c>
      <c r="AR675" s="65" t="s">
        <v>87</v>
      </c>
      <c r="AS675" s="68">
        <v>26600000</v>
      </c>
      <c r="AT675" s="65" t="s">
        <v>90</v>
      </c>
      <c r="AU675" s="68">
        <v>0</v>
      </c>
      <c r="AV675" s="75" t="s">
        <v>89</v>
      </c>
      <c r="AW675" s="423">
        <v>15200000</v>
      </c>
      <c r="AX675" s="79">
        <f t="shared" si="53"/>
        <v>11400000</v>
      </c>
      <c r="AY675" s="223">
        <f t="shared" si="54"/>
        <v>0.5714285714285714</v>
      </c>
      <c r="AZ675" s="74">
        <v>0.5714285714285714</v>
      </c>
      <c r="BA675" s="75" t="s">
        <v>89</v>
      </c>
      <c r="BB675" s="65" t="s">
        <v>108</v>
      </c>
      <c r="BC675" s="66" t="s">
        <v>11791</v>
      </c>
      <c r="BD675" s="221" t="s">
        <v>87</v>
      </c>
      <c r="BE675" s="221" t="s">
        <v>87</v>
      </c>
    </row>
    <row r="676" spans="2:57" x14ac:dyDescent="0.25">
      <c r="B676" s="221">
        <v>2025</v>
      </c>
      <c r="C676" s="221">
        <v>891780111</v>
      </c>
      <c r="D676" s="221" t="s">
        <v>78</v>
      </c>
      <c r="E676" s="65" t="s">
        <v>11790</v>
      </c>
      <c r="F676" s="65" t="s">
        <v>11789</v>
      </c>
      <c r="G676" s="306">
        <v>0</v>
      </c>
      <c r="H676" s="65" t="s">
        <v>81</v>
      </c>
      <c r="I676" s="221" t="s">
        <v>127</v>
      </c>
      <c r="J676" s="220" t="s">
        <v>83</v>
      </c>
      <c r="K676" s="66" t="s">
        <v>11788</v>
      </c>
      <c r="L676" s="68">
        <v>7770000</v>
      </c>
      <c r="M676" s="221" t="s">
        <v>85</v>
      </c>
      <c r="N676" s="66" t="s">
        <v>10150</v>
      </c>
      <c r="O676" s="66">
        <v>1082982258</v>
      </c>
      <c r="P676" s="65">
        <v>829</v>
      </c>
      <c r="Q676" s="78">
        <v>45748</v>
      </c>
      <c r="R676" s="66">
        <v>106362500</v>
      </c>
      <c r="S676" s="78">
        <v>45782</v>
      </c>
      <c r="T676" s="68">
        <v>7770000</v>
      </c>
      <c r="U676" s="65" t="s">
        <v>87</v>
      </c>
      <c r="V676" s="68">
        <v>1192791759</v>
      </c>
      <c r="W676" s="67" t="s">
        <v>6391</v>
      </c>
      <c r="X676" s="78">
        <v>45782</v>
      </c>
      <c r="Y676" s="78">
        <v>45782</v>
      </c>
      <c r="Z676" s="70" t="s">
        <v>89</v>
      </c>
      <c r="AA676" s="70">
        <v>45838</v>
      </c>
      <c r="AB676" s="49">
        <f t="shared" si="50"/>
        <v>56</v>
      </c>
      <c r="AC676" s="65">
        <v>0</v>
      </c>
      <c r="AD676" s="424">
        <v>0</v>
      </c>
      <c r="AE676" s="65">
        <v>0</v>
      </c>
      <c r="AF676" s="78" t="s">
        <v>89</v>
      </c>
      <c r="AG676" s="49">
        <f t="shared" si="51"/>
        <v>0</v>
      </c>
      <c r="AH676" s="65">
        <v>0</v>
      </c>
      <c r="AI676" s="68">
        <v>0</v>
      </c>
      <c r="AJ676" s="65" t="s">
        <v>89</v>
      </c>
      <c r="AK676" s="78" t="s">
        <v>89</v>
      </c>
      <c r="AL676" s="65">
        <v>0</v>
      </c>
      <c r="AM676" s="78" t="s">
        <v>89</v>
      </c>
      <c r="AN676" s="78" t="s">
        <v>89</v>
      </c>
      <c r="AO676" s="78" t="s">
        <v>89</v>
      </c>
      <c r="AP676" s="49">
        <f t="shared" si="52"/>
        <v>0</v>
      </c>
      <c r="AQ676" s="49">
        <f>+L676+AD676-AI676</f>
        <v>7770000</v>
      </c>
      <c r="AR676" s="65" t="s">
        <v>90</v>
      </c>
      <c r="AS676" s="68">
        <v>0</v>
      </c>
      <c r="AT676" s="65" t="s">
        <v>90</v>
      </c>
      <c r="AU676" s="68">
        <v>0</v>
      </c>
      <c r="AV676" s="75" t="s">
        <v>89</v>
      </c>
      <c r="AW676" s="423">
        <v>7770000</v>
      </c>
      <c r="AX676" s="79">
        <f t="shared" si="53"/>
        <v>0</v>
      </c>
      <c r="AY676" s="223">
        <f t="shared" si="54"/>
        <v>1</v>
      </c>
      <c r="AZ676" s="74">
        <v>1</v>
      </c>
      <c r="BA676" s="75" t="s">
        <v>89</v>
      </c>
      <c r="BB676" s="65" t="s">
        <v>103</v>
      </c>
      <c r="BC676" s="66" t="s">
        <v>11787</v>
      </c>
      <c r="BD676" s="221" t="s">
        <v>87</v>
      </c>
      <c r="BE676" s="221" t="s">
        <v>87</v>
      </c>
    </row>
    <row r="677" spans="2:57" x14ac:dyDescent="0.25">
      <c r="B677" s="221">
        <v>2025</v>
      </c>
      <c r="C677" s="221">
        <v>891780111</v>
      </c>
      <c r="D677" s="221" t="s">
        <v>78</v>
      </c>
      <c r="E677" s="65" t="s">
        <v>11786</v>
      </c>
      <c r="F677" s="65" t="s">
        <v>11785</v>
      </c>
      <c r="G677" s="306">
        <v>0</v>
      </c>
      <c r="H677" s="65" t="s">
        <v>81</v>
      </c>
      <c r="I677" s="221" t="s">
        <v>127</v>
      </c>
      <c r="J677" s="220" t="s">
        <v>83</v>
      </c>
      <c r="K677" s="66" t="s">
        <v>11784</v>
      </c>
      <c r="L677" s="68">
        <v>7770000</v>
      </c>
      <c r="M677" s="221" t="s">
        <v>85</v>
      </c>
      <c r="N677" s="66" t="s">
        <v>10262</v>
      </c>
      <c r="O677" s="66">
        <v>1082937823</v>
      </c>
      <c r="P677" s="65">
        <v>829</v>
      </c>
      <c r="Q677" s="78">
        <v>45748</v>
      </c>
      <c r="R677" s="66">
        <v>106362500</v>
      </c>
      <c r="S677" s="78">
        <v>45782</v>
      </c>
      <c r="T677" s="68">
        <v>7770000</v>
      </c>
      <c r="U677" s="65" t="s">
        <v>87</v>
      </c>
      <c r="V677" s="68">
        <v>1192791759</v>
      </c>
      <c r="W677" s="67" t="s">
        <v>6391</v>
      </c>
      <c r="X677" s="78">
        <v>45782</v>
      </c>
      <c r="Y677" s="78">
        <v>45782</v>
      </c>
      <c r="Z677" s="70" t="s">
        <v>89</v>
      </c>
      <c r="AA677" s="70">
        <v>45838</v>
      </c>
      <c r="AB677" s="49">
        <f t="shared" si="50"/>
        <v>56</v>
      </c>
      <c r="AC677" s="65">
        <v>0</v>
      </c>
      <c r="AD677" s="424">
        <v>0</v>
      </c>
      <c r="AE677" s="65">
        <v>0</v>
      </c>
      <c r="AF677" s="78" t="s">
        <v>89</v>
      </c>
      <c r="AG677" s="49">
        <f t="shared" si="51"/>
        <v>0</v>
      </c>
      <c r="AH677" s="65">
        <v>0</v>
      </c>
      <c r="AI677" s="68">
        <v>0</v>
      </c>
      <c r="AJ677" s="65" t="s">
        <v>89</v>
      </c>
      <c r="AK677" s="78" t="s">
        <v>89</v>
      </c>
      <c r="AL677" s="65">
        <v>0</v>
      </c>
      <c r="AM677" s="78" t="s">
        <v>89</v>
      </c>
      <c r="AN677" s="78" t="s">
        <v>89</v>
      </c>
      <c r="AO677" s="78" t="s">
        <v>89</v>
      </c>
      <c r="AP677" s="49">
        <f t="shared" si="52"/>
        <v>0</v>
      </c>
      <c r="AQ677" s="49">
        <f>+L677+AD677-AI677</f>
        <v>7770000</v>
      </c>
      <c r="AR677" s="65" t="s">
        <v>90</v>
      </c>
      <c r="AS677" s="68">
        <v>0</v>
      </c>
      <c r="AT677" s="65" t="s">
        <v>90</v>
      </c>
      <c r="AU677" s="68">
        <v>0</v>
      </c>
      <c r="AV677" s="75" t="s">
        <v>89</v>
      </c>
      <c r="AW677" s="423">
        <v>7770000</v>
      </c>
      <c r="AX677" s="79">
        <f t="shared" si="53"/>
        <v>0</v>
      </c>
      <c r="AY677" s="223">
        <f t="shared" si="54"/>
        <v>1</v>
      </c>
      <c r="AZ677" s="74">
        <v>1</v>
      </c>
      <c r="BA677" s="75" t="s">
        <v>89</v>
      </c>
      <c r="BB677" s="65" t="s">
        <v>103</v>
      </c>
      <c r="BC677" s="66" t="s">
        <v>11783</v>
      </c>
      <c r="BD677" s="221" t="s">
        <v>87</v>
      </c>
      <c r="BE677" s="221" t="s">
        <v>87</v>
      </c>
    </row>
    <row r="678" spans="2:57" x14ac:dyDescent="0.25">
      <c r="B678" s="221">
        <v>2025</v>
      </c>
      <c r="C678" s="221">
        <v>891780111</v>
      </c>
      <c r="D678" s="221" t="s">
        <v>78</v>
      </c>
      <c r="E678" s="65" t="s">
        <v>11782</v>
      </c>
      <c r="F678" s="65" t="s">
        <v>11781</v>
      </c>
      <c r="G678" s="306">
        <v>0</v>
      </c>
      <c r="H678" s="65" t="s">
        <v>81</v>
      </c>
      <c r="I678" s="221" t="s">
        <v>82</v>
      </c>
      <c r="J678" s="220" t="s">
        <v>83</v>
      </c>
      <c r="K678" s="66" t="s">
        <v>11780</v>
      </c>
      <c r="L678" s="68">
        <v>4700000</v>
      </c>
      <c r="M678" s="221" t="s">
        <v>85</v>
      </c>
      <c r="N678" s="66" t="s">
        <v>10116</v>
      </c>
      <c r="O678" s="66">
        <v>12612617</v>
      </c>
      <c r="P678" s="65">
        <v>27</v>
      </c>
      <c r="Q678" s="78">
        <v>45670</v>
      </c>
      <c r="R678" s="66">
        <v>2494141000</v>
      </c>
      <c r="S678" s="78">
        <v>45782</v>
      </c>
      <c r="T678" s="68">
        <v>4700000</v>
      </c>
      <c r="U678" s="65" t="s">
        <v>87</v>
      </c>
      <c r="V678" s="68">
        <v>85468582</v>
      </c>
      <c r="W678" s="67" t="s">
        <v>10115</v>
      </c>
      <c r="X678" s="78">
        <v>45782</v>
      </c>
      <c r="Y678" s="78">
        <v>45782</v>
      </c>
      <c r="Z678" s="70" t="s">
        <v>89</v>
      </c>
      <c r="AA678" s="70">
        <v>45838</v>
      </c>
      <c r="AB678" s="49">
        <f t="shared" si="50"/>
        <v>56</v>
      </c>
      <c r="AC678" s="65">
        <v>0</v>
      </c>
      <c r="AD678" s="424">
        <v>0</v>
      </c>
      <c r="AE678" s="65">
        <v>0</v>
      </c>
      <c r="AF678" s="78" t="s">
        <v>89</v>
      </c>
      <c r="AG678" s="49">
        <f t="shared" si="51"/>
        <v>0</v>
      </c>
      <c r="AH678" s="65">
        <v>0</v>
      </c>
      <c r="AI678" s="68">
        <v>0</v>
      </c>
      <c r="AJ678" s="65" t="s">
        <v>89</v>
      </c>
      <c r="AK678" s="78" t="s">
        <v>89</v>
      </c>
      <c r="AL678" s="65">
        <v>0</v>
      </c>
      <c r="AM678" s="78" t="s">
        <v>89</v>
      </c>
      <c r="AN678" s="78" t="s">
        <v>89</v>
      </c>
      <c r="AO678" s="78" t="s">
        <v>89</v>
      </c>
      <c r="AP678" s="49">
        <f t="shared" si="52"/>
        <v>0</v>
      </c>
      <c r="AQ678" s="49">
        <f>+L678+AD678-AI678</f>
        <v>4700000</v>
      </c>
      <c r="AR678" s="65" t="s">
        <v>87</v>
      </c>
      <c r="AS678" s="68">
        <v>4700000</v>
      </c>
      <c r="AT678" s="65" t="s">
        <v>90</v>
      </c>
      <c r="AU678" s="68">
        <v>0</v>
      </c>
      <c r="AV678" s="75" t="s">
        <v>89</v>
      </c>
      <c r="AW678" s="423">
        <v>4700000</v>
      </c>
      <c r="AX678" s="79">
        <f t="shared" si="53"/>
        <v>0</v>
      </c>
      <c r="AY678" s="223">
        <f t="shared" si="54"/>
        <v>1</v>
      </c>
      <c r="AZ678" s="74">
        <v>1</v>
      </c>
      <c r="BA678" s="75" t="s">
        <v>89</v>
      </c>
      <c r="BB678" s="65" t="s">
        <v>103</v>
      </c>
      <c r="BC678" s="66" t="s">
        <v>11779</v>
      </c>
      <c r="BD678" s="221" t="s">
        <v>87</v>
      </c>
      <c r="BE678" s="221" t="s">
        <v>87</v>
      </c>
    </row>
    <row r="679" spans="2:57" x14ac:dyDescent="0.25">
      <c r="B679" s="221">
        <v>2025</v>
      </c>
      <c r="C679" s="221">
        <v>891780111</v>
      </c>
      <c r="D679" s="221" t="s">
        <v>78</v>
      </c>
      <c r="E679" s="65" t="s">
        <v>11778</v>
      </c>
      <c r="F679" s="65" t="s">
        <v>11777</v>
      </c>
      <c r="G679" s="306">
        <v>0</v>
      </c>
      <c r="H679" s="65" t="s">
        <v>81</v>
      </c>
      <c r="I679" s="221" t="s">
        <v>82</v>
      </c>
      <c r="J679" s="220" t="s">
        <v>83</v>
      </c>
      <c r="K679" s="66" t="s">
        <v>11776</v>
      </c>
      <c r="L679" s="68">
        <v>6312000</v>
      </c>
      <c r="M679" s="221" t="s">
        <v>85</v>
      </c>
      <c r="N679" s="66" t="s">
        <v>9452</v>
      </c>
      <c r="O679" s="66">
        <v>1007820427</v>
      </c>
      <c r="P679" s="65">
        <v>28</v>
      </c>
      <c r="Q679" s="78">
        <v>45670</v>
      </c>
      <c r="R679" s="66">
        <v>5573604000</v>
      </c>
      <c r="S679" s="78">
        <v>45782</v>
      </c>
      <c r="T679" s="68">
        <v>6312000</v>
      </c>
      <c r="U679" s="65" t="s">
        <v>87</v>
      </c>
      <c r="V679" s="68">
        <v>93400727</v>
      </c>
      <c r="W679" s="67" t="s">
        <v>8360</v>
      </c>
      <c r="X679" s="78">
        <v>45782</v>
      </c>
      <c r="Y679" s="78">
        <v>45782</v>
      </c>
      <c r="Z679" s="70" t="s">
        <v>89</v>
      </c>
      <c r="AA679" s="70">
        <v>45838</v>
      </c>
      <c r="AB679" s="49">
        <f t="shared" si="50"/>
        <v>56</v>
      </c>
      <c r="AC679" s="65">
        <v>0</v>
      </c>
      <c r="AD679" s="424">
        <v>0</v>
      </c>
      <c r="AE679" s="65">
        <v>0</v>
      </c>
      <c r="AF679" s="78" t="s">
        <v>89</v>
      </c>
      <c r="AG679" s="49">
        <f t="shared" si="51"/>
        <v>0</v>
      </c>
      <c r="AH679" s="65">
        <v>0</v>
      </c>
      <c r="AI679" s="68">
        <v>0</v>
      </c>
      <c r="AJ679" s="65" t="s">
        <v>89</v>
      </c>
      <c r="AK679" s="78" t="s">
        <v>89</v>
      </c>
      <c r="AL679" s="65">
        <v>0</v>
      </c>
      <c r="AM679" s="78" t="s">
        <v>89</v>
      </c>
      <c r="AN679" s="78" t="s">
        <v>89</v>
      </c>
      <c r="AO679" s="78" t="s">
        <v>89</v>
      </c>
      <c r="AP679" s="49">
        <f t="shared" si="52"/>
        <v>0</v>
      </c>
      <c r="AQ679" s="49">
        <f>+L679+AD679-AI679</f>
        <v>6312000</v>
      </c>
      <c r="AR679" s="65" t="s">
        <v>87</v>
      </c>
      <c r="AS679" s="68">
        <v>6312000</v>
      </c>
      <c r="AT679" s="65" t="s">
        <v>90</v>
      </c>
      <c r="AU679" s="68">
        <v>0</v>
      </c>
      <c r="AV679" s="75" t="s">
        <v>89</v>
      </c>
      <c r="AW679" s="423">
        <v>6312000</v>
      </c>
      <c r="AX679" s="79">
        <f t="shared" si="53"/>
        <v>0</v>
      </c>
      <c r="AY679" s="223">
        <f t="shared" si="54"/>
        <v>1</v>
      </c>
      <c r="AZ679" s="74">
        <v>1</v>
      </c>
      <c r="BA679" s="75" t="s">
        <v>89</v>
      </c>
      <c r="BB679" s="65" t="s">
        <v>103</v>
      </c>
      <c r="BC679" s="66" t="s">
        <v>11775</v>
      </c>
      <c r="BD679" s="221" t="s">
        <v>87</v>
      </c>
      <c r="BE679" s="221" t="s">
        <v>87</v>
      </c>
    </row>
    <row r="680" spans="2:57" x14ac:dyDescent="0.25">
      <c r="B680" s="221">
        <v>2025</v>
      </c>
      <c r="C680" s="221">
        <v>891780111</v>
      </c>
      <c r="D680" s="221" t="s">
        <v>78</v>
      </c>
      <c r="E680" s="65" t="s">
        <v>11774</v>
      </c>
      <c r="F680" s="65" t="s">
        <v>11773</v>
      </c>
      <c r="G680" s="306">
        <v>0</v>
      </c>
      <c r="H680" s="65" t="s">
        <v>81</v>
      </c>
      <c r="I680" s="221" t="s">
        <v>82</v>
      </c>
      <c r="J680" s="220" t="s">
        <v>83</v>
      </c>
      <c r="K680" s="66" t="s">
        <v>11772</v>
      </c>
      <c r="L680" s="68">
        <v>5250000</v>
      </c>
      <c r="M680" s="221" t="s">
        <v>85</v>
      </c>
      <c r="N680" s="66" t="s">
        <v>9483</v>
      </c>
      <c r="O680" s="66">
        <v>1034284252</v>
      </c>
      <c r="P680" s="65">
        <v>959</v>
      </c>
      <c r="Q680" s="78">
        <v>45802</v>
      </c>
      <c r="R680" s="66">
        <v>26250000</v>
      </c>
      <c r="S680" s="78">
        <v>45782</v>
      </c>
      <c r="T680" s="68">
        <v>5250000</v>
      </c>
      <c r="U680" s="65" t="s">
        <v>87</v>
      </c>
      <c r="V680" s="68">
        <v>36552092</v>
      </c>
      <c r="W680" s="67" t="s">
        <v>8303</v>
      </c>
      <c r="X680" s="78">
        <v>45782</v>
      </c>
      <c r="Y680" s="78">
        <v>45782</v>
      </c>
      <c r="Z680" s="70" t="s">
        <v>89</v>
      </c>
      <c r="AA680" s="70">
        <v>45807</v>
      </c>
      <c r="AB680" s="49">
        <f t="shared" si="50"/>
        <v>25</v>
      </c>
      <c r="AC680" s="65">
        <v>0</v>
      </c>
      <c r="AD680" s="424">
        <v>0</v>
      </c>
      <c r="AE680" s="65">
        <v>0</v>
      </c>
      <c r="AF680" s="78" t="s">
        <v>89</v>
      </c>
      <c r="AG680" s="49">
        <f t="shared" si="51"/>
        <v>0</v>
      </c>
      <c r="AH680" s="65">
        <v>0</v>
      </c>
      <c r="AI680" s="68">
        <v>0</v>
      </c>
      <c r="AJ680" s="65" t="s">
        <v>89</v>
      </c>
      <c r="AK680" s="78" t="s">
        <v>89</v>
      </c>
      <c r="AL680" s="65">
        <v>0</v>
      </c>
      <c r="AM680" s="78" t="s">
        <v>89</v>
      </c>
      <c r="AN680" s="78" t="s">
        <v>89</v>
      </c>
      <c r="AO680" s="78" t="s">
        <v>89</v>
      </c>
      <c r="AP680" s="49">
        <f t="shared" si="52"/>
        <v>0</v>
      </c>
      <c r="AQ680" s="49">
        <f>+L680+AD680-AI680</f>
        <v>5250000</v>
      </c>
      <c r="AR680" s="65" t="s">
        <v>87</v>
      </c>
      <c r="AS680" s="68">
        <v>5250000</v>
      </c>
      <c r="AT680" s="65" t="s">
        <v>90</v>
      </c>
      <c r="AU680" s="68">
        <v>0</v>
      </c>
      <c r="AV680" s="75" t="s">
        <v>89</v>
      </c>
      <c r="AW680" s="423">
        <v>5250000</v>
      </c>
      <c r="AX680" s="79">
        <f t="shared" si="53"/>
        <v>0</v>
      </c>
      <c r="AY680" s="223">
        <f t="shared" si="54"/>
        <v>1</v>
      </c>
      <c r="AZ680" s="74">
        <v>1</v>
      </c>
      <c r="BA680" s="75" t="s">
        <v>89</v>
      </c>
      <c r="BB680" s="65" t="s">
        <v>103</v>
      </c>
      <c r="BC680" s="66" t="s">
        <v>11771</v>
      </c>
      <c r="BD680" s="221" t="s">
        <v>87</v>
      </c>
      <c r="BE680" s="221" t="s">
        <v>87</v>
      </c>
    </row>
    <row r="681" spans="2:57" x14ac:dyDescent="0.25">
      <c r="B681" s="221">
        <v>2025</v>
      </c>
      <c r="C681" s="221">
        <v>891780111</v>
      </c>
      <c r="D681" s="221" t="s">
        <v>78</v>
      </c>
      <c r="E681" s="65" t="s">
        <v>11770</v>
      </c>
      <c r="F681" s="65" t="s">
        <v>11769</v>
      </c>
      <c r="G681" s="306">
        <v>0</v>
      </c>
      <c r="H681" s="65" t="s">
        <v>81</v>
      </c>
      <c r="I681" s="221" t="s">
        <v>127</v>
      </c>
      <c r="J681" s="220" t="s">
        <v>83</v>
      </c>
      <c r="K681" s="66" t="s">
        <v>11768</v>
      </c>
      <c r="L681" s="68">
        <v>7770000</v>
      </c>
      <c r="M681" s="221" t="s">
        <v>85</v>
      </c>
      <c r="N681" s="66" t="s">
        <v>10014</v>
      </c>
      <c r="O681" s="66">
        <v>1082983016</v>
      </c>
      <c r="P681" s="65">
        <v>829</v>
      </c>
      <c r="Q681" s="78">
        <v>45748</v>
      </c>
      <c r="R681" s="66">
        <v>106362500</v>
      </c>
      <c r="S681" s="78">
        <v>45784</v>
      </c>
      <c r="T681" s="68">
        <v>7770000</v>
      </c>
      <c r="U681" s="65" t="s">
        <v>87</v>
      </c>
      <c r="V681" s="68">
        <v>1192791759</v>
      </c>
      <c r="W681" s="67" t="s">
        <v>6391</v>
      </c>
      <c r="X681" s="78">
        <v>45784</v>
      </c>
      <c r="Y681" s="78">
        <v>45784</v>
      </c>
      <c r="Z681" s="70" t="s">
        <v>89</v>
      </c>
      <c r="AA681" s="70">
        <v>45838</v>
      </c>
      <c r="AB681" s="49">
        <f t="shared" si="50"/>
        <v>54</v>
      </c>
      <c r="AC681" s="65">
        <v>0</v>
      </c>
      <c r="AD681" s="424">
        <v>0</v>
      </c>
      <c r="AE681" s="65">
        <v>0</v>
      </c>
      <c r="AF681" s="78" t="s">
        <v>89</v>
      </c>
      <c r="AG681" s="49">
        <f t="shared" si="51"/>
        <v>0</v>
      </c>
      <c r="AH681" s="65">
        <v>0</v>
      </c>
      <c r="AI681" s="68">
        <v>0</v>
      </c>
      <c r="AJ681" s="65" t="s">
        <v>89</v>
      </c>
      <c r="AK681" s="78" t="s">
        <v>89</v>
      </c>
      <c r="AL681" s="65">
        <v>0</v>
      </c>
      <c r="AM681" s="78" t="s">
        <v>89</v>
      </c>
      <c r="AN681" s="78" t="s">
        <v>89</v>
      </c>
      <c r="AO681" s="78" t="s">
        <v>89</v>
      </c>
      <c r="AP681" s="49">
        <f t="shared" si="52"/>
        <v>0</v>
      </c>
      <c r="AQ681" s="49">
        <f>+L681+AD681-AI681</f>
        <v>7770000</v>
      </c>
      <c r="AR681" s="65" t="s">
        <v>90</v>
      </c>
      <c r="AS681" s="68">
        <v>0</v>
      </c>
      <c r="AT681" s="65" t="s">
        <v>90</v>
      </c>
      <c r="AU681" s="68">
        <v>0</v>
      </c>
      <c r="AV681" s="75" t="s">
        <v>89</v>
      </c>
      <c r="AW681" s="423">
        <v>7770000</v>
      </c>
      <c r="AX681" s="79">
        <f t="shared" si="53"/>
        <v>0</v>
      </c>
      <c r="AY681" s="223">
        <f t="shared" si="54"/>
        <v>1</v>
      </c>
      <c r="AZ681" s="74">
        <v>1</v>
      </c>
      <c r="BA681" s="75" t="s">
        <v>89</v>
      </c>
      <c r="BB681" s="65" t="s">
        <v>103</v>
      </c>
      <c r="BC681" s="66" t="s">
        <v>11767</v>
      </c>
      <c r="BD681" s="221" t="s">
        <v>87</v>
      </c>
      <c r="BE681" s="221" t="s">
        <v>87</v>
      </c>
    </row>
    <row r="682" spans="2:57" x14ac:dyDescent="0.25">
      <c r="B682" s="221">
        <v>2025</v>
      </c>
      <c r="C682" s="221">
        <v>891780111</v>
      </c>
      <c r="D682" s="221" t="s">
        <v>78</v>
      </c>
      <c r="E682" s="65" t="s">
        <v>11766</v>
      </c>
      <c r="F682" s="65" t="s">
        <v>11765</v>
      </c>
      <c r="G682" s="306">
        <v>0</v>
      </c>
      <c r="H682" s="65" t="s">
        <v>81</v>
      </c>
      <c r="I682" s="221" t="s">
        <v>127</v>
      </c>
      <c r="J682" s="220" t="s">
        <v>83</v>
      </c>
      <c r="K682" s="66" t="s">
        <v>11764</v>
      </c>
      <c r="L682" s="68">
        <v>5000000</v>
      </c>
      <c r="M682" s="221" t="s">
        <v>85</v>
      </c>
      <c r="N682" s="66" t="s">
        <v>11763</v>
      </c>
      <c r="O682" s="66">
        <v>1083016785</v>
      </c>
      <c r="P682" s="65">
        <v>1037</v>
      </c>
      <c r="Q682" s="78">
        <v>45784</v>
      </c>
      <c r="R682" s="66">
        <v>5000000</v>
      </c>
      <c r="S682" s="78">
        <v>45786</v>
      </c>
      <c r="T682" s="68">
        <v>5000000</v>
      </c>
      <c r="U682" s="65" t="s">
        <v>87</v>
      </c>
      <c r="V682" s="68">
        <v>1082870070</v>
      </c>
      <c r="W682" s="67" t="s">
        <v>8403</v>
      </c>
      <c r="X682" s="78">
        <v>45786</v>
      </c>
      <c r="Y682" s="78">
        <v>45786</v>
      </c>
      <c r="Z682" s="70" t="s">
        <v>89</v>
      </c>
      <c r="AA682" s="70">
        <v>45807</v>
      </c>
      <c r="AB682" s="49">
        <f t="shared" si="50"/>
        <v>21</v>
      </c>
      <c r="AC682" s="65">
        <v>0</v>
      </c>
      <c r="AD682" s="424">
        <v>0</v>
      </c>
      <c r="AE682" s="65">
        <v>0</v>
      </c>
      <c r="AF682" s="78" t="s">
        <v>89</v>
      </c>
      <c r="AG682" s="49">
        <f t="shared" si="51"/>
        <v>0</v>
      </c>
      <c r="AH682" s="65">
        <v>0</v>
      </c>
      <c r="AI682" s="68">
        <v>0</v>
      </c>
      <c r="AJ682" s="65" t="s">
        <v>89</v>
      </c>
      <c r="AK682" s="78" t="s">
        <v>89</v>
      </c>
      <c r="AL682" s="65">
        <v>0</v>
      </c>
      <c r="AM682" s="78" t="s">
        <v>89</v>
      </c>
      <c r="AN682" s="78" t="s">
        <v>89</v>
      </c>
      <c r="AO682" s="78" t="s">
        <v>89</v>
      </c>
      <c r="AP682" s="49">
        <f t="shared" si="52"/>
        <v>0</v>
      </c>
      <c r="AQ682" s="49">
        <f>+L682+AD682-AI682</f>
        <v>5000000</v>
      </c>
      <c r="AR682" s="65" t="s">
        <v>90</v>
      </c>
      <c r="AS682" s="68">
        <v>0</v>
      </c>
      <c r="AT682" s="65" t="s">
        <v>90</v>
      </c>
      <c r="AU682" s="68">
        <v>0</v>
      </c>
      <c r="AV682" s="75" t="s">
        <v>89</v>
      </c>
      <c r="AW682" s="423">
        <v>5000000</v>
      </c>
      <c r="AX682" s="79">
        <f t="shared" si="53"/>
        <v>0</v>
      </c>
      <c r="AY682" s="223">
        <f t="shared" si="54"/>
        <v>1</v>
      </c>
      <c r="AZ682" s="74">
        <v>1</v>
      </c>
      <c r="BA682" s="75" t="s">
        <v>89</v>
      </c>
      <c r="BB682" s="65" t="s">
        <v>103</v>
      </c>
      <c r="BC682" s="66" t="s">
        <v>11762</v>
      </c>
      <c r="BD682" s="221" t="s">
        <v>87</v>
      </c>
      <c r="BE682" s="221" t="s">
        <v>87</v>
      </c>
    </row>
    <row r="683" spans="2:57" x14ac:dyDescent="0.25">
      <c r="B683" s="221">
        <v>2025</v>
      </c>
      <c r="C683" s="221">
        <v>891780111</v>
      </c>
      <c r="D683" s="221" t="s">
        <v>78</v>
      </c>
      <c r="E683" s="65" t="s">
        <v>11761</v>
      </c>
      <c r="F683" s="65" t="s">
        <v>11760</v>
      </c>
      <c r="G683" s="306">
        <v>0</v>
      </c>
      <c r="H683" s="65" t="s">
        <v>81</v>
      </c>
      <c r="I683" s="221" t="s">
        <v>82</v>
      </c>
      <c r="J683" s="220" t="s">
        <v>83</v>
      </c>
      <c r="K683" s="66" t="s">
        <v>11759</v>
      </c>
      <c r="L683" s="68">
        <v>6944000</v>
      </c>
      <c r="M683" s="221" t="s">
        <v>85</v>
      </c>
      <c r="N683" s="66" t="s">
        <v>9167</v>
      </c>
      <c r="O683" s="66">
        <v>1082905438</v>
      </c>
      <c r="P683" s="65">
        <v>28</v>
      </c>
      <c r="Q683" s="78">
        <v>45670</v>
      </c>
      <c r="R683" s="66">
        <v>5573604000</v>
      </c>
      <c r="S683" s="78">
        <v>45789</v>
      </c>
      <c r="T683" s="68">
        <v>6944000</v>
      </c>
      <c r="U683" s="65" t="s">
        <v>87</v>
      </c>
      <c r="V683" s="68">
        <v>85465146</v>
      </c>
      <c r="W683" s="67" t="s">
        <v>8366</v>
      </c>
      <c r="X683" s="78">
        <v>45789</v>
      </c>
      <c r="Y683" s="78">
        <v>45789</v>
      </c>
      <c r="Z683" s="70" t="s">
        <v>89</v>
      </c>
      <c r="AA683" s="70">
        <v>45838</v>
      </c>
      <c r="AB683" s="49">
        <f t="shared" si="50"/>
        <v>49</v>
      </c>
      <c r="AC683" s="65">
        <v>0</v>
      </c>
      <c r="AD683" s="424">
        <v>0</v>
      </c>
      <c r="AE683" s="65">
        <v>0</v>
      </c>
      <c r="AF683" s="78" t="s">
        <v>89</v>
      </c>
      <c r="AG683" s="49">
        <f t="shared" si="51"/>
        <v>0</v>
      </c>
      <c r="AH683" s="65">
        <v>0</v>
      </c>
      <c r="AI683" s="68">
        <v>0</v>
      </c>
      <c r="AJ683" s="65" t="s">
        <v>89</v>
      </c>
      <c r="AK683" s="78" t="s">
        <v>89</v>
      </c>
      <c r="AL683" s="65">
        <v>0</v>
      </c>
      <c r="AM683" s="78" t="s">
        <v>89</v>
      </c>
      <c r="AN683" s="78" t="s">
        <v>89</v>
      </c>
      <c r="AO683" s="78" t="s">
        <v>89</v>
      </c>
      <c r="AP683" s="49">
        <f t="shared" si="52"/>
        <v>0</v>
      </c>
      <c r="AQ683" s="49">
        <f>+L683+AD683-AI683</f>
        <v>6944000</v>
      </c>
      <c r="AR683" s="65" t="s">
        <v>87</v>
      </c>
      <c r="AS683" s="68">
        <v>6944000</v>
      </c>
      <c r="AT683" s="65" t="s">
        <v>90</v>
      </c>
      <c r="AU683" s="68">
        <v>0</v>
      </c>
      <c r="AV683" s="75" t="s">
        <v>89</v>
      </c>
      <c r="AW683" s="423">
        <v>6944000</v>
      </c>
      <c r="AX683" s="79">
        <f t="shared" si="53"/>
        <v>0</v>
      </c>
      <c r="AY683" s="223">
        <f t="shared" si="54"/>
        <v>1</v>
      </c>
      <c r="AZ683" s="74">
        <v>1</v>
      </c>
      <c r="BA683" s="75" t="s">
        <v>89</v>
      </c>
      <c r="BB683" s="65" t="s">
        <v>103</v>
      </c>
      <c r="BC683" s="66" t="s">
        <v>11758</v>
      </c>
      <c r="BD683" s="221" t="s">
        <v>87</v>
      </c>
      <c r="BE683" s="221" t="s">
        <v>87</v>
      </c>
    </row>
    <row r="684" spans="2:57" x14ac:dyDescent="0.25">
      <c r="B684" s="221">
        <v>2025</v>
      </c>
      <c r="C684" s="221">
        <v>891780111</v>
      </c>
      <c r="D684" s="221" t="s">
        <v>78</v>
      </c>
      <c r="E684" s="65" t="s">
        <v>11757</v>
      </c>
      <c r="F684" s="65" t="s">
        <v>11756</v>
      </c>
      <c r="G684" s="306">
        <v>0</v>
      </c>
      <c r="H684" s="65" t="s">
        <v>81</v>
      </c>
      <c r="I684" s="221" t="s">
        <v>82</v>
      </c>
      <c r="J684" s="220" t="s">
        <v>83</v>
      </c>
      <c r="K684" s="66" t="s">
        <v>11755</v>
      </c>
      <c r="L684" s="68">
        <v>21000000</v>
      </c>
      <c r="M684" s="221" t="s">
        <v>85</v>
      </c>
      <c r="N684" s="66" t="s">
        <v>11754</v>
      </c>
      <c r="O684" s="66">
        <v>1052983008</v>
      </c>
      <c r="P684" s="65">
        <v>132</v>
      </c>
      <c r="Q684" s="70">
        <v>45680</v>
      </c>
      <c r="R684" s="66">
        <v>307925000</v>
      </c>
      <c r="S684" s="78">
        <v>45789</v>
      </c>
      <c r="T684" s="68">
        <v>21000000</v>
      </c>
      <c r="U684" s="65" t="s">
        <v>87</v>
      </c>
      <c r="V684" s="68">
        <v>1082870070</v>
      </c>
      <c r="W684" s="67" t="s">
        <v>8403</v>
      </c>
      <c r="X684" s="78">
        <v>45789</v>
      </c>
      <c r="Y684" s="78">
        <v>45789</v>
      </c>
      <c r="Z684" s="70" t="s">
        <v>89</v>
      </c>
      <c r="AA684" s="70">
        <v>45991</v>
      </c>
      <c r="AB684" s="49">
        <f t="shared" si="50"/>
        <v>202</v>
      </c>
      <c r="AC684" s="65">
        <v>0</v>
      </c>
      <c r="AD684" s="424">
        <v>0</v>
      </c>
      <c r="AE684" s="65">
        <v>0</v>
      </c>
      <c r="AF684" s="78" t="s">
        <v>89</v>
      </c>
      <c r="AG684" s="49">
        <f t="shared" si="51"/>
        <v>0</v>
      </c>
      <c r="AH684" s="65">
        <v>0</v>
      </c>
      <c r="AI684" s="68">
        <v>0</v>
      </c>
      <c r="AJ684" s="65" t="s">
        <v>89</v>
      </c>
      <c r="AK684" s="78" t="s">
        <v>89</v>
      </c>
      <c r="AL684" s="65">
        <v>0</v>
      </c>
      <c r="AM684" s="78" t="s">
        <v>89</v>
      </c>
      <c r="AN684" s="78" t="s">
        <v>89</v>
      </c>
      <c r="AO684" s="78" t="s">
        <v>89</v>
      </c>
      <c r="AP684" s="49">
        <f t="shared" si="52"/>
        <v>0</v>
      </c>
      <c r="AQ684" s="49">
        <f>+L684+AD684-AI684</f>
        <v>21000000</v>
      </c>
      <c r="AR684" s="65" t="s">
        <v>87</v>
      </c>
      <c r="AS684" s="68">
        <v>21000000</v>
      </c>
      <c r="AT684" s="65" t="s">
        <v>90</v>
      </c>
      <c r="AU684" s="68">
        <v>0</v>
      </c>
      <c r="AV684" s="75" t="s">
        <v>89</v>
      </c>
      <c r="AW684" s="423">
        <v>12000000</v>
      </c>
      <c r="AX684" s="79">
        <f t="shared" si="53"/>
        <v>9000000</v>
      </c>
      <c r="AY684" s="223">
        <f t="shared" si="54"/>
        <v>0.5714285714285714</v>
      </c>
      <c r="AZ684" s="74">
        <v>0.5714285714285714</v>
      </c>
      <c r="BA684" s="75" t="s">
        <v>89</v>
      </c>
      <c r="BB684" s="65" t="s">
        <v>108</v>
      </c>
      <c r="BC684" s="66" t="s">
        <v>11753</v>
      </c>
      <c r="BD684" s="221" t="s">
        <v>87</v>
      </c>
      <c r="BE684" s="221" t="s">
        <v>87</v>
      </c>
    </row>
    <row r="685" spans="2:57" x14ac:dyDescent="0.25">
      <c r="B685" s="221">
        <v>2025</v>
      </c>
      <c r="C685" s="221">
        <v>891780111</v>
      </c>
      <c r="D685" s="221" t="s">
        <v>78</v>
      </c>
      <c r="E685" s="65" t="s">
        <v>11752</v>
      </c>
      <c r="F685" s="65" t="s">
        <v>11751</v>
      </c>
      <c r="G685" s="306">
        <v>0</v>
      </c>
      <c r="H685" s="65" t="s">
        <v>81</v>
      </c>
      <c r="I685" s="221" t="s">
        <v>82</v>
      </c>
      <c r="J685" s="220" t="s">
        <v>83</v>
      </c>
      <c r="K685" s="66" t="s">
        <v>11750</v>
      </c>
      <c r="L685" s="68">
        <v>2400000</v>
      </c>
      <c r="M685" s="221" t="s">
        <v>85</v>
      </c>
      <c r="N685" s="66" t="s">
        <v>11604</v>
      </c>
      <c r="O685" s="66">
        <v>1114816077</v>
      </c>
      <c r="P685" s="65">
        <v>132</v>
      </c>
      <c r="Q685" s="70">
        <v>45680</v>
      </c>
      <c r="R685" s="66">
        <v>307925000</v>
      </c>
      <c r="S685" s="78">
        <v>45789</v>
      </c>
      <c r="T685" s="68">
        <v>2400000</v>
      </c>
      <c r="U685" s="65" t="s">
        <v>87</v>
      </c>
      <c r="V685" s="68">
        <v>1082870070</v>
      </c>
      <c r="W685" s="67" t="s">
        <v>8403</v>
      </c>
      <c r="X685" s="78">
        <v>45789</v>
      </c>
      <c r="Y685" s="78">
        <v>45789</v>
      </c>
      <c r="Z685" s="70" t="s">
        <v>89</v>
      </c>
      <c r="AA685" s="70">
        <v>45808</v>
      </c>
      <c r="AB685" s="49">
        <f t="shared" si="50"/>
        <v>19</v>
      </c>
      <c r="AC685" s="65">
        <v>0</v>
      </c>
      <c r="AD685" s="424">
        <v>0</v>
      </c>
      <c r="AE685" s="65">
        <v>0</v>
      </c>
      <c r="AF685" s="78" t="s">
        <v>89</v>
      </c>
      <c r="AG685" s="49">
        <f t="shared" si="51"/>
        <v>0</v>
      </c>
      <c r="AH685" s="65">
        <v>0</v>
      </c>
      <c r="AI685" s="68">
        <v>0</v>
      </c>
      <c r="AJ685" s="65" t="s">
        <v>89</v>
      </c>
      <c r="AK685" s="78" t="s">
        <v>89</v>
      </c>
      <c r="AL685" s="65">
        <v>0</v>
      </c>
      <c r="AM685" s="78" t="s">
        <v>89</v>
      </c>
      <c r="AN685" s="78" t="s">
        <v>89</v>
      </c>
      <c r="AO685" s="78" t="s">
        <v>89</v>
      </c>
      <c r="AP685" s="49">
        <f t="shared" si="52"/>
        <v>0</v>
      </c>
      <c r="AQ685" s="49">
        <f>+L685+AD685-AI685</f>
        <v>2400000</v>
      </c>
      <c r="AR685" s="65" t="s">
        <v>87</v>
      </c>
      <c r="AS685" s="68">
        <v>2400000</v>
      </c>
      <c r="AT685" s="65" t="s">
        <v>90</v>
      </c>
      <c r="AU685" s="68">
        <v>0</v>
      </c>
      <c r="AV685" s="75" t="s">
        <v>89</v>
      </c>
      <c r="AW685" s="423">
        <v>2400000</v>
      </c>
      <c r="AX685" s="79">
        <f t="shared" si="53"/>
        <v>0</v>
      </c>
      <c r="AY685" s="223">
        <f t="shared" si="54"/>
        <v>1</v>
      </c>
      <c r="AZ685" s="74">
        <v>1</v>
      </c>
      <c r="BA685" s="75" t="s">
        <v>89</v>
      </c>
      <c r="BB685" s="65" t="s">
        <v>103</v>
      </c>
      <c r="BC685" s="66" t="s">
        <v>11749</v>
      </c>
      <c r="BD685" s="221" t="s">
        <v>87</v>
      </c>
      <c r="BE685" s="221" t="s">
        <v>87</v>
      </c>
    </row>
    <row r="686" spans="2:57" x14ac:dyDescent="0.25">
      <c r="B686" s="221">
        <v>2025</v>
      </c>
      <c r="C686" s="221">
        <v>891780111</v>
      </c>
      <c r="D686" s="221" t="s">
        <v>78</v>
      </c>
      <c r="E686" s="65" t="s">
        <v>11748</v>
      </c>
      <c r="F686" s="65" t="s">
        <v>11747</v>
      </c>
      <c r="G686" s="306">
        <v>0</v>
      </c>
      <c r="H686" s="65" t="s">
        <v>81</v>
      </c>
      <c r="I686" s="221" t="s">
        <v>82</v>
      </c>
      <c r="J686" s="220" t="s">
        <v>83</v>
      </c>
      <c r="K686" s="66" t="s">
        <v>11746</v>
      </c>
      <c r="L686" s="68">
        <v>4370000</v>
      </c>
      <c r="M686" s="221" t="s">
        <v>85</v>
      </c>
      <c r="N686" s="66" t="s">
        <v>9786</v>
      </c>
      <c r="O686" s="66">
        <v>1010052063</v>
      </c>
      <c r="P686" s="65">
        <v>28</v>
      </c>
      <c r="Q686" s="78">
        <v>45670</v>
      </c>
      <c r="R686" s="66">
        <v>5573604000</v>
      </c>
      <c r="S686" s="78">
        <v>45792</v>
      </c>
      <c r="T686" s="68">
        <v>4370000</v>
      </c>
      <c r="U686" s="65" t="s">
        <v>87</v>
      </c>
      <c r="V686" s="68">
        <v>12559235</v>
      </c>
      <c r="W686" s="67" t="s">
        <v>9785</v>
      </c>
      <c r="X686" s="78">
        <v>45792</v>
      </c>
      <c r="Y686" s="78">
        <v>45792</v>
      </c>
      <c r="Z686" s="70" t="s">
        <v>89</v>
      </c>
      <c r="AA686" s="70">
        <v>45838</v>
      </c>
      <c r="AB686" s="49">
        <f t="shared" si="50"/>
        <v>46</v>
      </c>
      <c r="AC686" s="65">
        <v>0</v>
      </c>
      <c r="AD686" s="424">
        <v>0</v>
      </c>
      <c r="AE686" s="65">
        <v>0</v>
      </c>
      <c r="AF686" s="78" t="s">
        <v>89</v>
      </c>
      <c r="AG686" s="49">
        <f t="shared" si="51"/>
        <v>0</v>
      </c>
      <c r="AH686" s="65">
        <v>0</v>
      </c>
      <c r="AI686" s="68">
        <v>0</v>
      </c>
      <c r="AJ686" s="65" t="s">
        <v>89</v>
      </c>
      <c r="AK686" s="78" t="s">
        <v>89</v>
      </c>
      <c r="AL686" s="65">
        <v>0</v>
      </c>
      <c r="AM686" s="78" t="s">
        <v>89</v>
      </c>
      <c r="AN686" s="78" t="s">
        <v>89</v>
      </c>
      <c r="AO686" s="78" t="s">
        <v>89</v>
      </c>
      <c r="AP686" s="49">
        <f t="shared" si="52"/>
        <v>0</v>
      </c>
      <c r="AQ686" s="49">
        <f>+L686+AD686-AI686</f>
        <v>4370000</v>
      </c>
      <c r="AR686" s="65" t="s">
        <v>87</v>
      </c>
      <c r="AS686" s="68">
        <v>4370000</v>
      </c>
      <c r="AT686" s="65" t="s">
        <v>90</v>
      </c>
      <c r="AU686" s="68">
        <v>0</v>
      </c>
      <c r="AV686" s="75" t="s">
        <v>89</v>
      </c>
      <c r="AW686" s="423">
        <v>4370000</v>
      </c>
      <c r="AX686" s="79">
        <f t="shared" si="53"/>
        <v>0</v>
      </c>
      <c r="AY686" s="223">
        <f t="shared" si="54"/>
        <v>1</v>
      </c>
      <c r="AZ686" s="74">
        <v>1</v>
      </c>
      <c r="BA686" s="75" t="s">
        <v>89</v>
      </c>
      <c r="BB686" s="65" t="s">
        <v>103</v>
      </c>
      <c r="BC686" s="66" t="s">
        <v>11745</v>
      </c>
      <c r="BD686" s="221" t="s">
        <v>87</v>
      </c>
      <c r="BE686" s="221" t="s">
        <v>87</v>
      </c>
    </row>
    <row r="687" spans="2:57" x14ac:dyDescent="0.25">
      <c r="B687" s="221">
        <v>2025</v>
      </c>
      <c r="C687" s="221">
        <v>891780111</v>
      </c>
      <c r="D687" s="221" t="s">
        <v>78</v>
      </c>
      <c r="E687" s="65" t="s">
        <v>11744</v>
      </c>
      <c r="F687" s="65" t="s">
        <v>11743</v>
      </c>
      <c r="G687" s="306">
        <v>0</v>
      </c>
      <c r="H687" s="65" t="s">
        <v>81</v>
      </c>
      <c r="I687" s="221" t="s">
        <v>82</v>
      </c>
      <c r="J687" s="220" t="s">
        <v>83</v>
      </c>
      <c r="K687" s="66" t="s">
        <v>11742</v>
      </c>
      <c r="L687" s="68">
        <v>23800000</v>
      </c>
      <c r="M687" s="221" t="s">
        <v>85</v>
      </c>
      <c r="N687" s="66" t="s">
        <v>11741</v>
      </c>
      <c r="O687" s="66">
        <v>1083014411</v>
      </c>
      <c r="P687" s="65">
        <v>132</v>
      </c>
      <c r="Q687" s="70">
        <v>45680</v>
      </c>
      <c r="R687" s="66">
        <v>307925000</v>
      </c>
      <c r="S687" s="78">
        <v>45792</v>
      </c>
      <c r="T687" s="68">
        <v>23800000</v>
      </c>
      <c r="U687" s="65" t="s">
        <v>87</v>
      </c>
      <c r="V687" s="68">
        <v>1082870070</v>
      </c>
      <c r="W687" s="67" t="s">
        <v>8403</v>
      </c>
      <c r="X687" s="78">
        <v>45792</v>
      </c>
      <c r="Y687" s="78">
        <v>45792</v>
      </c>
      <c r="Z687" s="70" t="s">
        <v>89</v>
      </c>
      <c r="AA687" s="70">
        <v>45991</v>
      </c>
      <c r="AB687" s="49">
        <f t="shared" si="50"/>
        <v>199</v>
      </c>
      <c r="AC687" s="65">
        <v>0</v>
      </c>
      <c r="AD687" s="424">
        <v>0</v>
      </c>
      <c r="AE687" s="65">
        <v>0</v>
      </c>
      <c r="AF687" s="78" t="s">
        <v>89</v>
      </c>
      <c r="AG687" s="49">
        <f t="shared" si="51"/>
        <v>0</v>
      </c>
      <c r="AH687" s="65">
        <v>0</v>
      </c>
      <c r="AI687" s="68">
        <v>0</v>
      </c>
      <c r="AJ687" s="65" t="s">
        <v>89</v>
      </c>
      <c r="AK687" s="78" t="s">
        <v>89</v>
      </c>
      <c r="AL687" s="65">
        <v>0</v>
      </c>
      <c r="AM687" s="78" t="s">
        <v>89</v>
      </c>
      <c r="AN687" s="78" t="s">
        <v>89</v>
      </c>
      <c r="AO687" s="78" t="s">
        <v>89</v>
      </c>
      <c r="AP687" s="49">
        <f t="shared" si="52"/>
        <v>0</v>
      </c>
      <c r="AQ687" s="49">
        <f>+L687+AD687-AI687</f>
        <v>23800000</v>
      </c>
      <c r="AR687" s="65" t="s">
        <v>87</v>
      </c>
      <c r="AS687" s="68">
        <v>23800000</v>
      </c>
      <c r="AT687" s="65" t="s">
        <v>90</v>
      </c>
      <c r="AU687" s="68">
        <v>0</v>
      </c>
      <c r="AV687" s="75" t="s">
        <v>89</v>
      </c>
      <c r="AW687" s="423">
        <v>13600000</v>
      </c>
      <c r="AX687" s="79">
        <f t="shared" si="53"/>
        <v>10200000</v>
      </c>
      <c r="AY687" s="223">
        <f t="shared" si="54"/>
        <v>0.5714285714285714</v>
      </c>
      <c r="AZ687" s="74">
        <v>0.5714285714285714</v>
      </c>
      <c r="BA687" s="75" t="s">
        <v>89</v>
      </c>
      <c r="BB687" s="65" t="s">
        <v>108</v>
      </c>
      <c r="BC687" s="66" t="s">
        <v>11740</v>
      </c>
      <c r="BD687" s="221" t="s">
        <v>87</v>
      </c>
      <c r="BE687" s="221" t="s">
        <v>87</v>
      </c>
    </row>
    <row r="688" spans="2:57" x14ac:dyDescent="0.25">
      <c r="B688" s="221">
        <v>2025</v>
      </c>
      <c r="C688" s="221">
        <v>891780111</v>
      </c>
      <c r="D688" s="221" t="s">
        <v>78</v>
      </c>
      <c r="E688" s="65" t="s">
        <v>11739</v>
      </c>
      <c r="F688" s="65" t="s">
        <v>11738</v>
      </c>
      <c r="G688" s="306">
        <v>0</v>
      </c>
      <c r="H688" s="65" t="s">
        <v>81</v>
      </c>
      <c r="I688" s="221" t="s">
        <v>82</v>
      </c>
      <c r="J688" s="220" t="s">
        <v>83</v>
      </c>
      <c r="K688" s="66" t="s">
        <v>11737</v>
      </c>
      <c r="L688" s="68">
        <v>7410000</v>
      </c>
      <c r="M688" s="221" t="s">
        <v>85</v>
      </c>
      <c r="N688" s="66" t="s">
        <v>11736</v>
      </c>
      <c r="O688" s="66">
        <v>1083012467</v>
      </c>
      <c r="P688" s="65">
        <v>28</v>
      </c>
      <c r="Q688" s="78">
        <v>45670</v>
      </c>
      <c r="R688" s="66">
        <v>5573604000</v>
      </c>
      <c r="S688" s="78">
        <v>45796</v>
      </c>
      <c r="T688" s="68">
        <v>7410000</v>
      </c>
      <c r="U688" s="65" t="s">
        <v>87</v>
      </c>
      <c r="V688" s="68">
        <v>12548945</v>
      </c>
      <c r="W688" s="67" t="s">
        <v>8546</v>
      </c>
      <c r="X688" s="78">
        <v>45796</v>
      </c>
      <c r="Y688" s="78">
        <v>45796</v>
      </c>
      <c r="Z688" s="70" t="s">
        <v>89</v>
      </c>
      <c r="AA688" s="70">
        <v>45872</v>
      </c>
      <c r="AB688" s="49">
        <f t="shared" si="50"/>
        <v>76</v>
      </c>
      <c r="AC688" s="65">
        <v>0</v>
      </c>
      <c r="AD688" s="424">
        <v>0</v>
      </c>
      <c r="AE688" s="65">
        <v>0</v>
      </c>
      <c r="AF688" s="78" t="s">
        <v>89</v>
      </c>
      <c r="AG688" s="49">
        <f t="shared" si="51"/>
        <v>0</v>
      </c>
      <c r="AH688" s="65">
        <v>1</v>
      </c>
      <c r="AI688" s="68">
        <v>0</v>
      </c>
      <c r="AJ688" s="70">
        <v>45869</v>
      </c>
      <c r="AK688" s="70">
        <v>45869</v>
      </c>
      <c r="AL688" s="65">
        <v>0</v>
      </c>
      <c r="AM688" s="78" t="s">
        <v>89</v>
      </c>
      <c r="AN688" s="78" t="s">
        <v>89</v>
      </c>
      <c r="AO688" s="78" t="s">
        <v>89</v>
      </c>
      <c r="AP688" s="49">
        <f t="shared" si="52"/>
        <v>0</v>
      </c>
      <c r="AQ688" s="49">
        <f>+L688+AD688-AI688</f>
        <v>7410000</v>
      </c>
      <c r="AR688" s="65" t="s">
        <v>87</v>
      </c>
      <c r="AS688" s="68">
        <v>7410000</v>
      </c>
      <c r="AT688" s="65" t="s">
        <v>90</v>
      </c>
      <c r="AU688" s="68">
        <v>0</v>
      </c>
      <c r="AV688" s="75" t="s">
        <v>89</v>
      </c>
      <c r="AW688" s="423">
        <v>7410000</v>
      </c>
      <c r="AX688" s="79">
        <f t="shared" si="53"/>
        <v>0</v>
      </c>
      <c r="AY688" s="223">
        <f t="shared" si="54"/>
        <v>1</v>
      </c>
      <c r="AZ688" s="74">
        <v>1</v>
      </c>
      <c r="BA688" s="75" t="s">
        <v>89</v>
      </c>
      <c r="BB688" s="65" t="s">
        <v>150</v>
      </c>
      <c r="BC688" s="66" t="s">
        <v>11735</v>
      </c>
      <c r="BD688" s="221" t="s">
        <v>87</v>
      </c>
      <c r="BE688" s="221" t="s">
        <v>87</v>
      </c>
    </row>
    <row r="689" spans="2:57" x14ac:dyDescent="0.25">
      <c r="B689" s="221">
        <v>2025</v>
      </c>
      <c r="C689" s="221">
        <v>891780111</v>
      </c>
      <c r="D689" s="221" t="s">
        <v>78</v>
      </c>
      <c r="E689" s="65" t="s">
        <v>11734</v>
      </c>
      <c r="F689" s="65" t="s">
        <v>11733</v>
      </c>
      <c r="G689" s="306">
        <v>0</v>
      </c>
      <c r="H689" s="65" t="s">
        <v>81</v>
      </c>
      <c r="I689" s="221" t="s">
        <v>82</v>
      </c>
      <c r="J689" s="220" t="s">
        <v>83</v>
      </c>
      <c r="K689" s="66" t="s">
        <v>11732</v>
      </c>
      <c r="L689" s="68">
        <v>7950000</v>
      </c>
      <c r="M689" s="221" t="s">
        <v>85</v>
      </c>
      <c r="N689" s="66" t="s">
        <v>8623</v>
      </c>
      <c r="O689" s="66">
        <v>1082961990</v>
      </c>
      <c r="P689" s="65">
        <v>27</v>
      </c>
      <c r="Q689" s="78">
        <v>45670</v>
      </c>
      <c r="R689" s="66">
        <v>2494141000</v>
      </c>
      <c r="S689" s="78">
        <v>45796</v>
      </c>
      <c r="T689" s="68">
        <v>7950000</v>
      </c>
      <c r="U689" s="65" t="s">
        <v>87</v>
      </c>
      <c r="V689" s="68">
        <v>79738530</v>
      </c>
      <c r="W689" s="67" t="s">
        <v>8349</v>
      </c>
      <c r="X689" s="78">
        <v>45796</v>
      </c>
      <c r="Y689" s="78">
        <v>45796</v>
      </c>
      <c r="Z689" s="70" t="s">
        <v>89</v>
      </c>
      <c r="AA689" s="70">
        <v>45884</v>
      </c>
      <c r="AB689" s="49">
        <f t="shared" si="50"/>
        <v>88</v>
      </c>
      <c r="AC689" s="65">
        <v>0</v>
      </c>
      <c r="AD689" s="424">
        <v>0</v>
      </c>
      <c r="AE689" s="65">
        <v>0</v>
      </c>
      <c r="AF689" s="78" t="s">
        <v>89</v>
      </c>
      <c r="AG689" s="49">
        <f t="shared" si="51"/>
        <v>0</v>
      </c>
      <c r="AH689" s="65">
        <v>0</v>
      </c>
      <c r="AI689" s="68">
        <v>0</v>
      </c>
      <c r="AJ689" s="65" t="s">
        <v>89</v>
      </c>
      <c r="AK689" s="78" t="s">
        <v>89</v>
      </c>
      <c r="AL689" s="65">
        <v>0</v>
      </c>
      <c r="AM689" s="78" t="s">
        <v>89</v>
      </c>
      <c r="AN689" s="78" t="s">
        <v>89</v>
      </c>
      <c r="AO689" s="78" t="s">
        <v>89</v>
      </c>
      <c r="AP689" s="49">
        <f t="shared" si="52"/>
        <v>0</v>
      </c>
      <c r="AQ689" s="49">
        <f>+L689+AD689-AI689</f>
        <v>7950000</v>
      </c>
      <c r="AR689" s="65" t="s">
        <v>87</v>
      </c>
      <c r="AS689" s="68">
        <v>7950000</v>
      </c>
      <c r="AT689" s="65" t="s">
        <v>90</v>
      </c>
      <c r="AU689" s="68">
        <v>0</v>
      </c>
      <c r="AV689" s="75" t="s">
        <v>89</v>
      </c>
      <c r="AW689" s="423">
        <v>7950000</v>
      </c>
      <c r="AX689" s="79">
        <f t="shared" si="53"/>
        <v>0</v>
      </c>
      <c r="AY689" s="223">
        <f t="shared" si="54"/>
        <v>1</v>
      </c>
      <c r="AZ689" s="74">
        <v>1</v>
      </c>
      <c r="BA689" s="75" t="s">
        <v>89</v>
      </c>
      <c r="BB689" s="65" t="s">
        <v>103</v>
      </c>
      <c r="BC689" s="66" t="s">
        <v>11731</v>
      </c>
      <c r="BD689" s="221" t="s">
        <v>87</v>
      </c>
      <c r="BE689" s="221" t="s">
        <v>87</v>
      </c>
    </row>
    <row r="690" spans="2:57" x14ac:dyDescent="0.25">
      <c r="B690" s="221">
        <v>2025</v>
      </c>
      <c r="C690" s="221">
        <v>891780111</v>
      </c>
      <c r="D690" s="221" t="s">
        <v>78</v>
      </c>
      <c r="E690" s="65" t="s">
        <v>11730</v>
      </c>
      <c r="F690" s="65" t="s">
        <v>11729</v>
      </c>
      <c r="G690" s="306">
        <v>0</v>
      </c>
      <c r="H690" s="65" t="s">
        <v>81</v>
      </c>
      <c r="I690" s="221" t="s">
        <v>82</v>
      </c>
      <c r="J690" s="220" t="s">
        <v>83</v>
      </c>
      <c r="K690" s="66" t="s">
        <v>11728</v>
      </c>
      <c r="L690" s="68">
        <v>9468000</v>
      </c>
      <c r="M690" s="221" t="s">
        <v>85</v>
      </c>
      <c r="N690" s="66" t="s">
        <v>8410</v>
      </c>
      <c r="O690" s="66">
        <v>1082938113</v>
      </c>
      <c r="P690" s="65">
        <v>28</v>
      </c>
      <c r="Q690" s="78">
        <v>45670</v>
      </c>
      <c r="R690" s="66">
        <v>5573604000</v>
      </c>
      <c r="S690" s="78">
        <v>45797</v>
      </c>
      <c r="T690" s="68">
        <v>9468000</v>
      </c>
      <c r="U690" s="65" t="s">
        <v>87</v>
      </c>
      <c r="V690" s="68">
        <v>12621405</v>
      </c>
      <c r="W690" s="67" t="s">
        <v>8409</v>
      </c>
      <c r="X690" s="78">
        <v>45797</v>
      </c>
      <c r="Y690" s="78">
        <v>45797</v>
      </c>
      <c r="Z690" s="70" t="s">
        <v>89</v>
      </c>
      <c r="AA690" s="70">
        <v>45888</v>
      </c>
      <c r="AB690" s="49">
        <f t="shared" si="50"/>
        <v>91</v>
      </c>
      <c r="AC690" s="65">
        <v>0</v>
      </c>
      <c r="AD690" s="424">
        <v>0</v>
      </c>
      <c r="AE690" s="65">
        <v>0</v>
      </c>
      <c r="AF690" s="78" t="s">
        <v>89</v>
      </c>
      <c r="AG690" s="49">
        <f t="shared" si="51"/>
        <v>0</v>
      </c>
      <c r="AH690" s="65">
        <v>0</v>
      </c>
      <c r="AI690" s="68">
        <v>0</v>
      </c>
      <c r="AJ690" s="65" t="s">
        <v>89</v>
      </c>
      <c r="AK690" s="78" t="s">
        <v>89</v>
      </c>
      <c r="AL690" s="65">
        <v>0</v>
      </c>
      <c r="AM690" s="78" t="s">
        <v>89</v>
      </c>
      <c r="AN690" s="78" t="s">
        <v>89</v>
      </c>
      <c r="AO690" s="78" t="s">
        <v>89</v>
      </c>
      <c r="AP690" s="49">
        <f t="shared" si="52"/>
        <v>0</v>
      </c>
      <c r="AQ690" s="49">
        <f>+L690+AD690-AI690</f>
        <v>9468000</v>
      </c>
      <c r="AR690" s="65" t="s">
        <v>87</v>
      </c>
      <c r="AS690" s="68">
        <v>9468000</v>
      </c>
      <c r="AT690" s="65" t="s">
        <v>90</v>
      </c>
      <c r="AU690" s="68">
        <v>0</v>
      </c>
      <c r="AV690" s="75" t="s">
        <v>89</v>
      </c>
      <c r="AW690" s="423">
        <v>9468000</v>
      </c>
      <c r="AX690" s="79">
        <f t="shared" si="53"/>
        <v>0</v>
      </c>
      <c r="AY690" s="223">
        <f t="shared" si="54"/>
        <v>1</v>
      </c>
      <c r="AZ690" s="74">
        <v>1</v>
      </c>
      <c r="BA690" s="75" t="s">
        <v>89</v>
      </c>
      <c r="BB690" s="65" t="s">
        <v>103</v>
      </c>
      <c r="BC690" s="66" t="s">
        <v>11727</v>
      </c>
      <c r="BD690" s="221" t="s">
        <v>87</v>
      </c>
      <c r="BE690" s="221" t="s">
        <v>87</v>
      </c>
    </row>
    <row r="691" spans="2:57" x14ac:dyDescent="0.25">
      <c r="B691" s="221">
        <v>2025</v>
      </c>
      <c r="C691" s="221">
        <v>891780111</v>
      </c>
      <c r="D691" s="221" t="s">
        <v>78</v>
      </c>
      <c r="E691" s="65" t="s">
        <v>11726</v>
      </c>
      <c r="F691" s="65" t="s">
        <v>11725</v>
      </c>
      <c r="G691" s="306">
        <v>0</v>
      </c>
      <c r="H691" s="65" t="s">
        <v>81</v>
      </c>
      <c r="I691" s="221" t="s">
        <v>82</v>
      </c>
      <c r="J691" s="220" t="s">
        <v>83</v>
      </c>
      <c r="K691" s="66" t="s">
        <v>11724</v>
      </c>
      <c r="L691" s="68">
        <v>9468000</v>
      </c>
      <c r="M691" s="221" t="s">
        <v>85</v>
      </c>
      <c r="N691" s="66" t="s">
        <v>8361</v>
      </c>
      <c r="O691" s="66">
        <v>85373313</v>
      </c>
      <c r="P691" s="65">
        <v>28</v>
      </c>
      <c r="Q691" s="78">
        <v>45670</v>
      </c>
      <c r="R691" s="66">
        <v>5573604000</v>
      </c>
      <c r="S691" s="78">
        <v>45797</v>
      </c>
      <c r="T691" s="68">
        <v>9468000</v>
      </c>
      <c r="U691" s="65" t="s">
        <v>87</v>
      </c>
      <c r="V691" s="68">
        <v>93400727</v>
      </c>
      <c r="W691" s="67" t="s">
        <v>8360</v>
      </c>
      <c r="X691" s="78">
        <v>45797</v>
      </c>
      <c r="Y691" s="78">
        <v>45797</v>
      </c>
      <c r="Z691" s="70" t="s">
        <v>89</v>
      </c>
      <c r="AA691" s="70">
        <v>45888</v>
      </c>
      <c r="AB691" s="49">
        <f t="shared" si="50"/>
        <v>91</v>
      </c>
      <c r="AC691" s="65">
        <v>0</v>
      </c>
      <c r="AD691" s="424">
        <v>0</v>
      </c>
      <c r="AE691" s="65">
        <v>0</v>
      </c>
      <c r="AF691" s="78" t="s">
        <v>89</v>
      </c>
      <c r="AG691" s="49">
        <f t="shared" si="51"/>
        <v>0</v>
      </c>
      <c r="AH691" s="65">
        <v>0</v>
      </c>
      <c r="AI691" s="68">
        <v>0</v>
      </c>
      <c r="AJ691" s="65" t="s">
        <v>89</v>
      </c>
      <c r="AK691" s="78" t="s">
        <v>89</v>
      </c>
      <c r="AL691" s="65">
        <v>0</v>
      </c>
      <c r="AM691" s="78" t="s">
        <v>89</v>
      </c>
      <c r="AN691" s="78" t="s">
        <v>89</v>
      </c>
      <c r="AO691" s="78" t="s">
        <v>89</v>
      </c>
      <c r="AP691" s="49">
        <f t="shared" si="52"/>
        <v>0</v>
      </c>
      <c r="AQ691" s="49">
        <f>+L691+AD691-AI691</f>
        <v>9468000</v>
      </c>
      <c r="AR691" s="65" t="s">
        <v>87</v>
      </c>
      <c r="AS691" s="68">
        <v>9468000</v>
      </c>
      <c r="AT691" s="65" t="s">
        <v>90</v>
      </c>
      <c r="AU691" s="68">
        <v>0</v>
      </c>
      <c r="AV691" s="75" t="s">
        <v>89</v>
      </c>
      <c r="AW691" s="423">
        <v>9468000</v>
      </c>
      <c r="AX691" s="79">
        <f t="shared" si="53"/>
        <v>0</v>
      </c>
      <c r="AY691" s="223">
        <f t="shared" si="54"/>
        <v>1</v>
      </c>
      <c r="AZ691" s="74">
        <v>1</v>
      </c>
      <c r="BA691" s="75" t="s">
        <v>89</v>
      </c>
      <c r="BB691" s="65" t="s">
        <v>103</v>
      </c>
      <c r="BC691" s="66" t="s">
        <v>11723</v>
      </c>
      <c r="BD691" s="221" t="s">
        <v>87</v>
      </c>
      <c r="BE691" s="221" t="s">
        <v>87</v>
      </c>
    </row>
    <row r="692" spans="2:57" x14ac:dyDescent="0.25">
      <c r="B692" s="221">
        <v>2025</v>
      </c>
      <c r="C692" s="221">
        <v>891780111</v>
      </c>
      <c r="D692" s="221" t="s">
        <v>78</v>
      </c>
      <c r="E692" s="65" t="s">
        <v>11722</v>
      </c>
      <c r="F692" s="65" t="s">
        <v>11721</v>
      </c>
      <c r="G692" s="306">
        <v>0</v>
      </c>
      <c r="H692" s="65" t="s">
        <v>81</v>
      </c>
      <c r="I692" s="221" t="s">
        <v>82</v>
      </c>
      <c r="J692" s="220" t="s">
        <v>83</v>
      </c>
      <c r="K692" s="66" t="s">
        <v>11720</v>
      </c>
      <c r="L692" s="68">
        <v>3975000</v>
      </c>
      <c r="M692" s="221" t="s">
        <v>85</v>
      </c>
      <c r="N692" s="66" t="s">
        <v>9197</v>
      </c>
      <c r="O692" s="66">
        <v>1083011771</v>
      </c>
      <c r="P692" s="65">
        <v>27</v>
      </c>
      <c r="Q692" s="78">
        <v>45670</v>
      </c>
      <c r="R692" s="66">
        <v>2494141000</v>
      </c>
      <c r="S692" s="78">
        <v>45799</v>
      </c>
      <c r="T692" s="68">
        <v>3975000</v>
      </c>
      <c r="U692" s="65" t="s">
        <v>87</v>
      </c>
      <c r="V692" s="68">
        <v>85465146</v>
      </c>
      <c r="W692" s="67" t="s">
        <v>8366</v>
      </c>
      <c r="X692" s="78">
        <v>45799</v>
      </c>
      <c r="Y692" s="78">
        <v>45799</v>
      </c>
      <c r="Z692" s="70" t="s">
        <v>89</v>
      </c>
      <c r="AA692" s="70">
        <v>45838</v>
      </c>
      <c r="AB692" s="49">
        <f t="shared" si="50"/>
        <v>39</v>
      </c>
      <c r="AC692" s="65">
        <v>0</v>
      </c>
      <c r="AD692" s="424">
        <v>0</v>
      </c>
      <c r="AE692" s="65">
        <v>0</v>
      </c>
      <c r="AF692" s="78" t="s">
        <v>89</v>
      </c>
      <c r="AG692" s="49">
        <f t="shared" si="51"/>
        <v>0</v>
      </c>
      <c r="AH692" s="65">
        <v>0</v>
      </c>
      <c r="AI692" s="68">
        <v>0</v>
      </c>
      <c r="AJ692" s="65" t="s">
        <v>89</v>
      </c>
      <c r="AK692" s="78" t="s">
        <v>89</v>
      </c>
      <c r="AL692" s="65">
        <v>0</v>
      </c>
      <c r="AM692" s="78" t="s">
        <v>89</v>
      </c>
      <c r="AN692" s="78" t="s">
        <v>89</v>
      </c>
      <c r="AO692" s="78" t="s">
        <v>89</v>
      </c>
      <c r="AP692" s="49">
        <f t="shared" si="52"/>
        <v>0</v>
      </c>
      <c r="AQ692" s="49">
        <f>+L692+AD692-AI692</f>
        <v>3975000</v>
      </c>
      <c r="AR692" s="65" t="s">
        <v>87</v>
      </c>
      <c r="AS692" s="68">
        <v>3975000</v>
      </c>
      <c r="AT692" s="65" t="s">
        <v>90</v>
      </c>
      <c r="AU692" s="68">
        <v>0</v>
      </c>
      <c r="AV692" s="75" t="s">
        <v>89</v>
      </c>
      <c r="AW692" s="423">
        <v>3975000</v>
      </c>
      <c r="AX692" s="79">
        <f t="shared" si="53"/>
        <v>0</v>
      </c>
      <c r="AY692" s="223">
        <f t="shared" si="54"/>
        <v>1</v>
      </c>
      <c r="AZ692" s="74">
        <v>1</v>
      </c>
      <c r="BA692" s="75" t="s">
        <v>89</v>
      </c>
      <c r="BB692" s="65" t="s">
        <v>103</v>
      </c>
      <c r="BC692" s="66" t="s">
        <v>11719</v>
      </c>
      <c r="BD692" s="221" t="s">
        <v>87</v>
      </c>
      <c r="BE692" s="221" t="s">
        <v>87</v>
      </c>
    </row>
    <row r="693" spans="2:57" x14ac:dyDescent="0.25">
      <c r="B693" s="221">
        <v>2025</v>
      </c>
      <c r="C693" s="221">
        <v>891780111</v>
      </c>
      <c r="D693" s="221" t="s">
        <v>78</v>
      </c>
      <c r="E693" s="65" t="s">
        <v>11718</v>
      </c>
      <c r="F693" s="65" t="s">
        <v>11717</v>
      </c>
      <c r="G693" s="306">
        <v>0</v>
      </c>
      <c r="H693" s="65" t="s">
        <v>81</v>
      </c>
      <c r="I693" s="221" t="s">
        <v>82</v>
      </c>
      <c r="J693" s="220" t="s">
        <v>83</v>
      </c>
      <c r="K693" s="66" t="s">
        <v>11716</v>
      </c>
      <c r="L693" s="68">
        <v>3975000</v>
      </c>
      <c r="M693" s="221" t="s">
        <v>85</v>
      </c>
      <c r="N693" s="66" t="s">
        <v>8585</v>
      </c>
      <c r="O693" s="66">
        <v>1004273949</v>
      </c>
      <c r="P693" s="65">
        <v>27</v>
      </c>
      <c r="Q693" s="78">
        <v>45670</v>
      </c>
      <c r="R693" s="66">
        <v>2494141000</v>
      </c>
      <c r="S693" s="78">
        <v>45803</v>
      </c>
      <c r="T693" s="68">
        <v>3975000</v>
      </c>
      <c r="U693" s="65" t="s">
        <v>87</v>
      </c>
      <c r="V693" s="68">
        <v>85465146</v>
      </c>
      <c r="W693" s="67" t="s">
        <v>8366</v>
      </c>
      <c r="X693" s="78">
        <v>45803</v>
      </c>
      <c r="Y693" s="78">
        <v>45803</v>
      </c>
      <c r="Z693" s="70" t="s">
        <v>89</v>
      </c>
      <c r="AA693" s="70">
        <v>45838</v>
      </c>
      <c r="AB693" s="49">
        <f t="shared" si="50"/>
        <v>35</v>
      </c>
      <c r="AC693" s="65">
        <v>0</v>
      </c>
      <c r="AD693" s="424">
        <v>0</v>
      </c>
      <c r="AE693" s="65">
        <v>0</v>
      </c>
      <c r="AF693" s="78" t="s">
        <v>89</v>
      </c>
      <c r="AG693" s="49">
        <f t="shared" si="51"/>
        <v>0</v>
      </c>
      <c r="AH693" s="65">
        <v>0</v>
      </c>
      <c r="AI693" s="68">
        <v>0</v>
      </c>
      <c r="AJ693" s="65" t="s">
        <v>89</v>
      </c>
      <c r="AK693" s="78" t="s">
        <v>89</v>
      </c>
      <c r="AL693" s="65">
        <v>0</v>
      </c>
      <c r="AM693" s="78" t="s">
        <v>89</v>
      </c>
      <c r="AN693" s="78" t="s">
        <v>89</v>
      </c>
      <c r="AO693" s="78" t="s">
        <v>89</v>
      </c>
      <c r="AP693" s="49">
        <f t="shared" si="52"/>
        <v>0</v>
      </c>
      <c r="AQ693" s="49">
        <f>+L693+AD693-AI693</f>
        <v>3975000</v>
      </c>
      <c r="AR693" s="65" t="s">
        <v>87</v>
      </c>
      <c r="AS693" s="68">
        <v>3975000</v>
      </c>
      <c r="AT693" s="65" t="s">
        <v>90</v>
      </c>
      <c r="AU693" s="68">
        <v>0</v>
      </c>
      <c r="AV693" s="75" t="s">
        <v>89</v>
      </c>
      <c r="AW693" s="423">
        <v>3975000</v>
      </c>
      <c r="AX693" s="79">
        <f t="shared" si="53"/>
        <v>0</v>
      </c>
      <c r="AY693" s="223">
        <f t="shared" si="54"/>
        <v>1</v>
      </c>
      <c r="AZ693" s="74">
        <v>1</v>
      </c>
      <c r="BA693" s="75" t="s">
        <v>89</v>
      </c>
      <c r="BB693" s="65" t="s">
        <v>103</v>
      </c>
      <c r="BC693" s="66" t="s">
        <v>11715</v>
      </c>
      <c r="BD693" s="221" t="s">
        <v>87</v>
      </c>
      <c r="BE693" s="221" t="s">
        <v>87</v>
      </c>
    </row>
    <row r="694" spans="2:57" x14ac:dyDescent="0.25">
      <c r="B694" s="221">
        <v>2025</v>
      </c>
      <c r="C694" s="221">
        <v>891780111</v>
      </c>
      <c r="D694" s="221" t="s">
        <v>78</v>
      </c>
      <c r="E694" s="65" t="s">
        <v>11714</v>
      </c>
      <c r="F694" s="65" t="s">
        <v>11713</v>
      </c>
      <c r="G694" s="306">
        <v>0</v>
      </c>
      <c r="H694" s="65" t="s">
        <v>81</v>
      </c>
      <c r="I694" s="221" t="s">
        <v>82</v>
      </c>
      <c r="J694" s="220" t="s">
        <v>83</v>
      </c>
      <c r="K694" s="66" t="s">
        <v>11712</v>
      </c>
      <c r="L694" s="68">
        <v>28000000</v>
      </c>
      <c r="M694" s="221" t="s">
        <v>85</v>
      </c>
      <c r="N694" s="66" t="s">
        <v>11711</v>
      </c>
      <c r="O694" s="66">
        <v>1083002889</v>
      </c>
      <c r="P694" s="65">
        <v>28</v>
      </c>
      <c r="Q694" s="78">
        <v>45670</v>
      </c>
      <c r="R694" s="66">
        <v>5573604000</v>
      </c>
      <c r="S694" s="78">
        <v>45812</v>
      </c>
      <c r="T694" s="68">
        <v>28000000</v>
      </c>
      <c r="U694" s="65" t="s">
        <v>87</v>
      </c>
      <c r="V694" s="68">
        <v>85081920</v>
      </c>
      <c r="W694" s="67" t="s">
        <v>11563</v>
      </c>
      <c r="X694" s="78">
        <v>45812</v>
      </c>
      <c r="Y694" s="78">
        <v>45812</v>
      </c>
      <c r="Z694" s="70" t="s">
        <v>89</v>
      </c>
      <c r="AA694" s="70">
        <v>46021</v>
      </c>
      <c r="AB694" s="49">
        <f t="shared" si="50"/>
        <v>209</v>
      </c>
      <c r="AC694" s="65">
        <v>0</v>
      </c>
      <c r="AD694" s="424">
        <v>0</v>
      </c>
      <c r="AE694" s="65">
        <v>0</v>
      </c>
      <c r="AF694" s="78" t="s">
        <v>89</v>
      </c>
      <c r="AG694" s="49">
        <f t="shared" si="51"/>
        <v>0</v>
      </c>
      <c r="AH694" s="65">
        <v>0</v>
      </c>
      <c r="AI694" s="68">
        <v>0</v>
      </c>
      <c r="AJ694" s="65" t="s">
        <v>89</v>
      </c>
      <c r="AK694" s="78" t="s">
        <v>89</v>
      </c>
      <c r="AL694" s="65">
        <v>0</v>
      </c>
      <c r="AM694" s="78" t="s">
        <v>89</v>
      </c>
      <c r="AN694" s="78" t="s">
        <v>89</v>
      </c>
      <c r="AO694" s="78" t="s">
        <v>89</v>
      </c>
      <c r="AP694" s="49">
        <f t="shared" si="52"/>
        <v>0</v>
      </c>
      <c r="AQ694" s="49">
        <f>+L694+AD694-AI694</f>
        <v>28000000</v>
      </c>
      <c r="AR694" s="65" t="s">
        <v>87</v>
      </c>
      <c r="AS694" s="68">
        <v>28000000</v>
      </c>
      <c r="AT694" s="65" t="s">
        <v>90</v>
      </c>
      <c r="AU694" s="68">
        <v>0</v>
      </c>
      <c r="AV694" s="75" t="s">
        <v>89</v>
      </c>
      <c r="AW694" s="423">
        <v>12000000</v>
      </c>
      <c r="AX694" s="79">
        <f t="shared" si="53"/>
        <v>16000000</v>
      </c>
      <c r="AY694" s="223">
        <f t="shared" si="54"/>
        <v>0.42857142857142855</v>
      </c>
      <c r="AZ694" s="74">
        <v>0.42857142857142855</v>
      </c>
      <c r="BA694" s="75" t="s">
        <v>89</v>
      </c>
      <c r="BB694" s="65" t="s">
        <v>108</v>
      </c>
      <c r="BC694" s="66" t="s">
        <v>11710</v>
      </c>
      <c r="BD694" s="221" t="s">
        <v>87</v>
      </c>
      <c r="BE694" s="221" t="s">
        <v>87</v>
      </c>
    </row>
    <row r="695" spans="2:57" x14ac:dyDescent="0.25">
      <c r="B695" s="221">
        <v>2025</v>
      </c>
      <c r="C695" s="221">
        <v>891780111</v>
      </c>
      <c r="D695" s="221" t="s">
        <v>78</v>
      </c>
      <c r="E695" s="65" t="s">
        <v>11709</v>
      </c>
      <c r="F695" s="65" t="s">
        <v>11708</v>
      </c>
      <c r="G695" s="306">
        <v>0</v>
      </c>
      <c r="H695" s="65" t="s">
        <v>81</v>
      </c>
      <c r="I695" s="221" t="s">
        <v>82</v>
      </c>
      <c r="J695" s="220" t="s">
        <v>83</v>
      </c>
      <c r="K695" s="66" t="s">
        <v>11707</v>
      </c>
      <c r="L695" s="68">
        <v>20832000</v>
      </c>
      <c r="M695" s="221" t="s">
        <v>85</v>
      </c>
      <c r="N695" s="66" t="s">
        <v>11706</v>
      </c>
      <c r="O695" s="66">
        <v>57105227</v>
      </c>
      <c r="P695" s="65">
        <v>28</v>
      </c>
      <c r="Q695" s="78">
        <v>45670</v>
      </c>
      <c r="R695" s="66">
        <v>5573604000</v>
      </c>
      <c r="S695" s="78">
        <v>45812</v>
      </c>
      <c r="T695" s="68">
        <v>20832000</v>
      </c>
      <c r="U695" s="65" t="s">
        <v>87</v>
      </c>
      <c r="V695" s="68">
        <v>57440103</v>
      </c>
      <c r="W695" s="67" t="s">
        <v>604</v>
      </c>
      <c r="X695" s="78">
        <v>45812</v>
      </c>
      <c r="Y695" s="78">
        <v>45812</v>
      </c>
      <c r="Z695" s="70" t="s">
        <v>89</v>
      </c>
      <c r="AA695" s="70">
        <v>45991</v>
      </c>
      <c r="AB695" s="49">
        <f t="shared" si="50"/>
        <v>179</v>
      </c>
      <c r="AC695" s="65">
        <v>0</v>
      </c>
      <c r="AD695" s="424">
        <v>0</v>
      </c>
      <c r="AE695" s="65">
        <v>0</v>
      </c>
      <c r="AF695" s="78" t="s">
        <v>89</v>
      </c>
      <c r="AG695" s="49">
        <f t="shared" si="51"/>
        <v>0</v>
      </c>
      <c r="AH695" s="65">
        <v>0</v>
      </c>
      <c r="AI695" s="68">
        <v>0</v>
      </c>
      <c r="AJ695" s="65" t="s">
        <v>89</v>
      </c>
      <c r="AK695" s="78" t="s">
        <v>89</v>
      </c>
      <c r="AL695" s="65">
        <v>0</v>
      </c>
      <c r="AM695" s="78" t="s">
        <v>89</v>
      </c>
      <c r="AN695" s="78" t="s">
        <v>89</v>
      </c>
      <c r="AO695" s="78" t="s">
        <v>89</v>
      </c>
      <c r="AP695" s="49">
        <f t="shared" si="52"/>
        <v>0</v>
      </c>
      <c r="AQ695" s="49">
        <f>+L695+AD695-AI695</f>
        <v>20832000</v>
      </c>
      <c r="AR695" s="65" t="s">
        <v>87</v>
      </c>
      <c r="AS695" s="68">
        <v>20832000</v>
      </c>
      <c r="AT695" s="65" t="s">
        <v>90</v>
      </c>
      <c r="AU695" s="68">
        <v>0</v>
      </c>
      <c r="AV695" s="75" t="s">
        <v>89</v>
      </c>
      <c r="AW695" s="423">
        <v>10416000</v>
      </c>
      <c r="AX695" s="79">
        <f t="shared" si="53"/>
        <v>10416000</v>
      </c>
      <c r="AY695" s="223">
        <f t="shared" si="54"/>
        <v>0.5</v>
      </c>
      <c r="AZ695" s="74">
        <v>0.5</v>
      </c>
      <c r="BA695" s="75" t="s">
        <v>89</v>
      </c>
      <c r="BB695" s="65" t="s">
        <v>108</v>
      </c>
      <c r="BC695" s="66" t="s">
        <v>11705</v>
      </c>
      <c r="BD695" s="221" t="s">
        <v>87</v>
      </c>
      <c r="BE695" s="221" t="s">
        <v>87</v>
      </c>
    </row>
    <row r="696" spans="2:57" x14ac:dyDescent="0.25">
      <c r="B696" s="221">
        <v>2025</v>
      </c>
      <c r="C696" s="221">
        <v>891780111</v>
      </c>
      <c r="D696" s="221" t="s">
        <v>78</v>
      </c>
      <c r="E696" s="65" t="s">
        <v>11704</v>
      </c>
      <c r="F696" s="65" t="s">
        <v>11703</v>
      </c>
      <c r="G696" s="306">
        <v>0</v>
      </c>
      <c r="H696" s="65" t="s">
        <v>81</v>
      </c>
      <c r="I696" s="221" t="s">
        <v>82</v>
      </c>
      <c r="J696" s="220" t="s">
        <v>83</v>
      </c>
      <c r="K696" s="66" t="s">
        <v>11702</v>
      </c>
      <c r="L696" s="68">
        <v>6500000</v>
      </c>
      <c r="M696" s="221" t="s">
        <v>85</v>
      </c>
      <c r="N696" s="66" t="s">
        <v>11701</v>
      </c>
      <c r="O696" s="66">
        <v>1082977841</v>
      </c>
      <c r="P696" s="65">
        <v>28</v>
      </c>
      <c r="Q696" s="78">
        <v>45670</v>
      </c>
      <c r="R696" s="66">
        <v>5573604000</v>
      </c>
      <c r="S696" s="78">
        <v>45812</v>
      </c>
      <c r="T696" s="68">
        <v>6500000</v>
      </c>
      <c r="U696" s="65" t="s">
        <v>87</v>
      </c>
      <c r="V696" s="68">
        <v>85475793</v>
      </c>
      <c r="W696" s="67" t="s">
        <v>11348</v>
      </c>
      <c r="X696" s="78">
        <v>45812</v>
      </c>
      <c r="Y696" s="78">
        <v>45812</v>
      </c>
      <c r="Z696" s="70" t="s">
        <v>89</v>
      </c>
      <c r="AA696" s="70">
        <v>45838</v>
      </c>
      <c r="AB696" s="49">
        <f t="shared" si="50"/>
        <v>26</v>
      </c>
      <c r="AC696" s="65">
        <v>0</v>
      </c>
      <c r="AD696" s="424">
        <v>0</v>
      </c>
      <c r="AE696" s="65">
        <v>0</v>
      </c>
      <c r="AF696" s="78" t="s">
        <v>89</v>
      </c>
      <c r="AG696" s="49">
        <f t="shared" si="51"/>
        <v>0</v>
      </c>
      <c r="AH696" s="65">
        <v>1</v>
      </c>
      <c r="AI696" s="68">
        <v>0</v>
      </c>
      <c r="AJ696" s="70">
        <v>45835</v>
      </c>
      <c r="AK696" s="70">
        <v>45835</v>
      </c>
      <c r="AL696" s="65">
        <v>0</v>
      </c>
      <c r="AM696" s="78" t="s">
        <v>89</v>
      </c>
      <c r="AN696" s="78" t="s">
        <v>89</v>
      </c>
      <c r="AO696" s="78" t="s">
        <v>89</v>
      </c>
      <c r="AP696" s="49">
        <f t="shared" si="52"/>
        <v>0</v>
      </c>
      <c r="AQ696" s="49">
        <f>+L696+AD696-AI696</f>
        <v>6500000</v>
      </c>
      <c r="AR696" s="65" t="s">
        <v>87</v>
      </c>
      <c r="AS696" s="68">
        <v>6500000</v>
      </c>
      <c r="AT696" s="65" t="s">
        <v>90</v>
      </c>
      <c r="AU696" s="68">
        <v>0</v>
      </c>
      <c r="AV696" s="75" t="s">
        <v>89</v>
      </c>
      <c r="AW696" s="423">
        <v>6500000</v>
      </c>
      <c r="AX696" s="79">
        <f t="shared" si="53"/>
        <v>0</v>
      </c>
      <c r="AY696" s="223">
        <f t="shared" si="54"/>
        <v>1</v>
      </c>
      <c r="AZ696" s="74">
        <v>1</v>
      </c>
      <c r="BA696" s="75" t="s">
        <v>89</v>
      </c>
      <c r="BB696" s="65" t="s">
        <v>150</v>
      </c>
      <c r="BC696" s="66" t="s">
        <v>11700</v>
      </c>
      <c r="BD696" s="221" t="s">
        <v>87</v>
      </c>
      <c r="BE696" s="221" t="s">
        <v>87</v>
      </c>
    </row>
    <row r="697" spans="2:57" x14ac:dyDescent="0.25">
      <c r="B697" s="221">
        <v>2025</v>
      </c>
      <c r="C697" s="221">
        <v>891780111</v>
      </c>
      <c r="D697" s="221" t="s">
        <v>78</v>
      </c>
      <c r="E697" s="65" t="s">
        <v>11699</v>
      </c>
      <c r="F697" s="65" t="s">
        <v>11698</v>
      </c>
      <c r="G697" s="306">
        <v>0</v>
      </c>
      <c r="H697" s="65" t="s">
        <v>81</v>
      </c>
      <c r="I697" s="221" t="s">
        <v>82</v>
      </c>
      <c r="J697" s="220" t="s">
        <v>83</v>
      </c>
      <c r="K697" s="66" t="s">
        <v>11697</v>
      </c>
      <c r="L697" s="68">
        <v>10600000</v>
      </c>
      <c r="M697" s="221" t="s">
        <v>85</v>
      </c>
      <c r="N697" s="66" t="s">
        <v>11696</v>
      </c>
      <c r="O697" s="66">
        <v>1082913823</v>
      </c>
      <c r="P697" s="65">
        <v>27</v>
      </c>
      <c r="Q697" s="78">
        <v>45670</v>
      </c>
      <c r="R697" s="66">
        <v>2494141000</v>
      </c>
      <c r="S697" s="78">
        <v>45812</v>
      </c>
      <c r="T697" s="68">
        <v>10600000</v>
      </c>
      <c r="U697" s="65" t="s">
        <v>87</v>
      </c>
      <c r="V697" s="68">
        <v>36724655</v>
      </c>
      <c r="W697" s="67" t="s">
        <v>324</v>
      </c>
      <c r="X697" s="78">
        <v>45812</v>
      </c>
      <c r="Y697" s="78">
        <v>45812</v>
      </c>
      <c r="Z697" s="70" t="s">
        <v>89</v>
      </c>
      <c r="AA697" s="70">
        <v>45930</v>
      </c>
      <c r="AB697" s="49">
        <f t="shared" si="50"/>
        <v>118</v>
      </c>
      <c r="AC697" s="65">
        <v>0</v>
      </c>
      <c r="AD697" s="424">
        <v>0</v>
      </c>
      <c r="AE697" s="65">
        <v>0</v>
      </c>
      <c r="AF697" s="78" t="s">
        <v>89</v>
      </c>
      <c r="AG697" s="49">
        <f t="shared" si="51"/>
        <v>0</v>
      </c>
      <c r="AH697" s="65">
        <v>0</v>
      </c>
      <c r="AI697" s="68">
        <v>0</v>
      </c>
      <c r="AJ697" s="65" t="s">
        <v>89</v>
      </c>
      <c r="AK697" s="78" t="s">
        <v>89</v>
      </c>
      <c r="AL697" s="65">
        <v>0</v>
      </c>
      <c r="AM697" s="78" t="s">
        <v>89</v>
      </c>
      <c r="AN697" s="78" t="s">
        <v>89</v>
      </c>
      <c r="AO697" s="78" t="s">
        <v>89</v>
      </c>
      <c r="AP697" s="49">
        <f t="shared" si="52"/>
        <v>0</v>
      </c>
      <c r="AQ697" s="49">
        <f>+L697+AD697-AI697</f>
        <v>10600000</v>
      </c>
      <c r="AR697" s="65" t="s">
        <v>87</v>
      </c>
      <c r="AS697" s="68">
        <v>10600000</v>
      </c>
      <c r="AT697" s="65" t="s">
        <v>90</v>
      </c>
      <c r="AU697" s="68">
        <v>0</v>
      </c>
      <c r="AV697" s="75" t="s">
        <v>89</v>
      </c>
      <c r="AW697" s="423">
        <v>7950000</v>
      </c>
      <c r="AX697" s="79">
        <f t="shared" si="53"/>
        <v>2650000</v>
      </c>
      <c r="AY697" s="223">
        <f t="shared" si="54"/>
        <v>0.75</v>
      </c>
      <c r="AZ697" s="74">
        <v>0.75</v>
      </c>
      <c r="BA697" s="75" t="s">
        <v>89</v>
      </c>
      <c r="BB697" s="65" t="s">
        <v>108</v>
      </c>
      <c r="BC697" s="66" t="s">
        <v>11695</v>
      </c>
      <c r="BD697" s="221" t="s">
        <v>87</v>
      </c>
      <c r="BE697" s="221" t="s">
        <v>87</v>
      </c>
    </row>
    <row r="698" spans="2:57" x14ac:dyDescent="0.25">
      <c r="B698" s="221">
        <v>2025</v>
      </c>
      <c r="C698" s="221">
        <v>891780111</v>
      </c>
      <c r="D698" s="221" t="s">
        <v>78</v>
      </c>
      <c r="E698" s="65" t="s">
        <v>11694</v>
      </c>
      <c r="F698" s="65" t="s">
        <v>11693</v>
      </c>
      <c r="G698" s="306">
        <v>0</v>
      </c>
      <c r="H698" s="65" t="s">
        <v>81</v>
      </c>
      <c r="I698" s="221" t="s">
        <v>82</v>
      </c>
      <c r="J698" s="220" t="s">
        <v>83</v>
      </c>
      <c r="K698" s="66" t="s">
        <v>11692</v>
      </c>
      <c r="L698" s="68">
        <v>8000000</v>
      </c>
      <c r="M698" s="221" t="s">
        <v>85</v>
      </c>
      <c r="N698" s="66" t="s">
        <v>11691</v>
      </c>
      <c r="O698" s="66">
        <v>1221965267</v>
      </c>
      <c r="P698" s="65">
        <v>28</v>
      </c>
      <c r="Q698" s="78">
        <v>45670</v>
      </c>
      <c r="R698" s="66">
        <v>5573604000</v>
      </c>
      <c r="S698" s="78">
        <v>45813</v>
      </c>
      <c r="T698" s="68">
        <v>8000000</v>
      </c>
      <c r="U698" s="65" t="s">
        <v>87</v>
      </c>
      <c r="V698" s="68">
        <v>12621405</v>
      </c>
      <c r="W698" s="67" t="s">
        <v>8409</v>
      </c>
      <c r="X698" s="78">
        <v>45813</v>
      </c>
      <c r="Y698" s="78">
        <v>45813</v>
      </c>
      <c r="Z698" s="70" t="s">
        <v>89</v>
      </c>
      <c r="AA698" s="70">
        <v>45869</v>
      </c>
      <c r="AB698" s="49">
        <f t="shared" si="50"/>
        <v>56</v>
      </c>
      <c r="AC698" s="65">
        <v>0</v>
      </c>
      <c r="AD698" s="424">
        <v>0</v>
      </c>
      <c r="AE698" s="65">
        <v>0</v>
      </c>
      <c r="AF698" s="78" t="s">
        <v>89</v>
      </c>
      <c r="AG698" s="49">
        <f t="shared" si="51"/>
        <v>0</v>
      </c>
      <c r="AH698" s="65">
        <v>0</v>
      </c>
      <c r="AI698" s="68">
        <v>0</v>
      </c>
      <c r="AJ698" s="65" t="s">
        <v>89</v>
      </c>
      <c r="AK698" s="78" t="s">
        <v>89</v>
      </c>
      <c r="AL698" s="65">
        <v>0</v>
      </c>
      <c r="AM698" s="78" t="s">
        <v>89</v>
      </c>
      <c r="AN698" s="78" t="s">
        <v>89</v>
      </c>
      <c r="AO698" s="78" t="s">
        <v>89</v>
      </c>
      <c r="AP698" s="49">
        <f t="shared" si="52"/>
        <v>0</v>
      </c>
      <c r="AQ698" s="49">
        <f>+L698+AD698-AI698</f>
        <v>8000000</v>
      </c>
      <c r="AR698" s="65" t="s">
        <v>87</v>
      </c>
      <c r="AS698" s="68">
        <v>8000000</v>
      </c>
      <c r="AT698" s="65" t="s">
        <v>90</v>
      </c>
      <c r="AU698" s="68">
        <v>0</v>
      </c>
      <c r="AV698" s="75" t="s">
        <v>89</v>
      </c>
      <c r="AW698" s="423">
        <v>8000000</v>
      </c>
      <c r="AX698" s="79">
        <f t="shared" si="53"/>
        <v>0</v>
      </c>
      <c r="AY698" s="223">
        <f t="shared" si="54"/>
        <v>1</v>
      </c>
      <c r="AZ698" s="74">
        <v>1</v>
      </c>
      <c r="BA698" s="75" t="s">
        <v>89</v>
      </c>
      <c r="BB698" s="65" t="s">
        <v>103</v>
      </c>
      <c r="BC698" s="66" t="s">
        <v>11690</v>
      </c>
      <c r="BD698" s="221" t="s">
        <v>87</v>
      </c>
      <c r="BE698" s="221" t="s">
        <v>87</v>
      </c>
    </row>
    <row r="699" spans="2:57" x14ac:dyDescent="0.25">
      <c r="B699" s="221">
        <v>2025</v>
      </c>
      <c r="C699" s="221">
        <v>891780111</v>
      </c>
      <c r="D699" s="221" t="s">
        <v>78</v>
      </c>
      <c r="E699" s="65" t="s">
        <v>11689</v>
      </c>
      <c r="F699" s="65" t="s">
        <v>11688</v>
      </c>
      <c r="G699" s="306">
        <v>0</v>
      </c>
      <c r="H699" s="65" t="s">
        <v>81</v>
      </c>
      <c r="I699" s="221" t="s">
        <v>82</v>
      </c>
      <c r="J699" s="220" t="s">
        <v>83</v>
      </c>
      <c r="K699" s="66" t="s">
        <v>11687</v>
      </c>
      <c r="L699" s="68">
        <v>10400000</v>
      </c>
      <c r="M699" s="221" t="s">
        <v>85</v>
      </c>
      <c r="N699" s="66" t="s">
        <v>9398</v>
      </c>
      <c r="O699" s="66">
        <v>1081808753</v>
      </c>
      <c r="P699" s="65">
        <v>28</v>
      </c>
      <c r="Q699" s="78">
        <v>45670</v>
      </c>
      <c r="R699" s="66">
        <v>5573604000</v>
      </c>
      <c r="S699" s="78">
        <v>45817</v>
      </c>
      <c r="T699" s="68">
        <v>10400000</v>
      </c>
      <c r="U699" s="65" t="s">
        <v>87</v>
      </c>
      <c r="V699" s="68">
        <v>36559627</v>
      </c>
      <c r="W699" s="67" t="s">
        <v>9366</v>
      </c>
      <c r="X699" s="78">
        <v>45817</v>
      </c>
      <c r="Y699" s="78">
        <v>45817</v>
      </c>
      <c r="Z699" s="70" t="s">
        <v>89</v>
      </c>
      <c r="AA699" s="70">
        <v>45869</v>
      </c>
      <c r="AB699" s="49">
        <f t="shared" si="50"/>
        <v>52</v>
      </c>
      <c r="AC699" s="65">
        <v>0</v>
      </c>
      <c r="AD699" s="424">
        <v>0</v>
      </c>
      <c r="AE699" s="65">
        <v>0</v>
      </c>
      <c r="AF699" s="78" t="s">
        <v>89</v>
      </c>
      <c r="AG699" s="49">
        <f t="shared" si="51"/>
        <v>0</v>
      </c>
      <c r="AH699" s="65">
        <v>0</v>
      </c>
      <c r="AI699" s="68">
        <v>0</v>
      </c>
      <c r="AJ699" s="65" t="s">
        <v>89</v>
      </c>
      <c r="AK699" s="78" t="s">
        <v>89</v>
      </c>
      <c r="AL699" s="65">
        <v>0</v>
      </c>
      <c r="AM699" s="78" t="s">
        <v>89</v>
      </c>
      <c r="AN699" s="78" t="s">
        <v>89</v>
      </c>
      <c r="AO699" s="78" t="s">
        <v>89</v>
      </c>
      <c r="AP699" s="49">
        <f t="shared" si="52"/>
        <v>0</v>
      </c>
      <c r="AQ699" s="49">
        <f>+L699+AD699-AI699</f>
        <v>10400000</v>
      </c>
      <c r="AR699" s="65" t="s">
        <v>87</v>
      </c>
      <c r="AS699" s="68">
        <v>10400000</v>
      </c>
      <c r="AT699" s="65" t="s">
        <v>90</v>
      </c>
      <c r="AU699" s="68">
        <v>0</v>
      </c>
      <c r="AV699" s="75" t="s">
        <v>89</v>
      </c>
      <c r="AW699" s="423">
        <v>10400000</v>
      </c>
      <c r="AX699" s="79">
        <f t="shared" si="53"/>
        <v>0</v>
      </c>
      <c r="AY699" s="223">
        <f t="shared" si="54"/>
        <v>1</v>
      </c>
      <c r="AZ699" s="74">
        <v>1</v>
      </c>
      <c r="BA699" s="75" t="s">
        <v>89</v>
      </c>
      <c r="BB699" s="65" t="s">
        <v>103</v>
      </c>
      <c r="BC699" s="66" t="s">
        <v>11686</v>
      </c>
      <c r="BD699" s="221" t="s">
        <v>87</v>
      </c>
      <c r="BE699" s="221" t="s">
        <v>87</v>
      </c>
    </row>
    <row r="700" spans="2:57" x14ac:dyDescent="0.25">
      <c r="B700" s="221">
        <v>2025</v>
      </c>
      <c r="C700" s="221">
        <v>891780111</v>
      </c>
      <c r="D700" s="221" t="s">
        <v>78</v>
      </c>
      <c r="E700" s="65" t="s">
        <v>11685</v>
      </c>
      <c r="F700" s="65" t="s">
        <v>11684</v>
      </c>
      <c r="G700" s="306">
        <v>0</v>
      </c>
      <c r="H700" s="65" t="s">
        <v>81</v>
      </c>
      <c r="I700" s="221" t="s">
        <v>82</v>
      </c>
      <c r="J700" s="220" t="s">
        <v>83</v>
      </c>
      <c r="K700" s="66" t="s">
        <v>11683</v>
      </c>
      <c r="L700" s="68">
        <v>2650000</v>
      </c>
      <c r="M700" s="221" t="s">
        <v>85</v>
      </c>
      <c r="N700" s="66" t="s">
        <v>10632</v>
      </c>
      <c r="O700" s="66">
        <v>1082946321</v>
      </c>
      <c r="P700" s="65">
        <v>27</v>
      </c>
      <c r="Q700" s="78">
        <v>45670</v>
      </c>
      <c r="R700" s="66">
        <v>2494141000</v>
      </c>
      <c r="S700" s="78">
        <v>45817</v>
      </c>
      <c r="T700" s="68">
        <v>2650000</v>
      </c>
      <c r="U700" s="65" t="s">
        <v>87</v>
      </c>
      <c r="V700" s="68">
        <v>57444673</v>
      </c>
      <c r="W700" s="67" t="s">
        <v>8387</v>
      </c>
      <c r="X700" s="78">
        <v>45817</v>
      </c>
      <c r="Y700" s="78">
        <v>45817</v>
      </c>
      <c r="Z700" s="70" t="s">
        <v>89</v>
      </c>
      <c r="AA700" s="70">
        <v>45838</v>
      </c>
      <c r="AB700" s="49">
        <f t="shared" si="50"/>
        <v>21</v>
      </c>
      <c r="AC700" s="65">
        <v>0</v>
      </c>
      <c r="AD700" s="424">
        <v>0</v>
      </c>
      <c r="AE700" s="65">
        <v>0</v>
      </c>
      <c r="AF700" s="78" t="s">
        <v>89</v>
      </c>
      <c r="AG700" s="49">
        <f t="shared" si="51"/>
        <v>0</v>
      </c>
      <c r="AH700" s="65">
        <v>0</v>
      </c>
      <c r="AI700" s="68">
        <v>0</v>
      </c>
      <c r="AJ700" s="65" t="s">
        <v>89</v>
      </c>
      <c r="AK700" s="78" t="s">
        <v>89</v>
      </c>
      <c r="AL700" s="65">
        <v>0</v>
      </c>
      <c r="AM700" s="78" t="s">
        <v>89</v>
      </c>
      <c r="AN700" s="78" t="s">
        <v>89</v>
      </c>
      <c r="AO700" s="78" t="s">
        <v>89</v>
      </c>
      <c r="AP700" s="49">
        <f t="shared" si="52"/>
        <v>0</v>
      </c>
      <c r="AQ700" s="49">
        <f>+L700+AD700-AI700</f>
        <v>2650000</v>
      </c>
      <c r="AR700" s="65" t="s">
        <v>87</v>
      </c>
      <c r="AS700" s="68">
        <v>2650000</v>
      </c>
      <c r="AT700" s="65" t="s">
        <v>90</v>
      </c>
      <c r="AU700" s="68">
        <v>0</v>
      </c>
      <c r="AV700" s="75" t="s">
        <v>89</v>
      </c>
      <c r="AW700" s="423">
        <v>2650000</v>
      </c>
      <c r="AX700" s="79">
        <f t="shared" si="53"/>
        <v>0</v>
      </c>
      <c r="AY700" s="223">
        <f t="shared" si="54"/>
        <v>1</v>
      </c>
      <c r="AZ700" s="74">
        <v>1</v>
      </c>
      <c r="BA700" s="75" t="s">
        <v>89</v>
      </c>
      <c r="BB700" s="65" t="s">
        <v>103</v>
      </c>
      <c r="BC700" s="66" t="s">
        <v>11682</v>
      </c>
      <c r="BD700" s="221" t="s">
        <v>87</v>
      </c>
      <c r="BE700" s="221" t="s">
        <v>87</v>
      </c>
    </row>
    <row r="701" spans="2:57" x14ac:dyDescent="0.25">
      <c r="B701" s="221">
        <v>2025</v>
      </c>
      <c r="C701" s="221">
        <v>891780111</v>
      </c>
      <c r="D701" s="221" t="s">
        <v>78</v>
      </c>
      <c r="E701" s="65" t="s">
        <v>11681</v>
      </c>
      <c r="F701" s="65" t="s">
        <v>11680</v>
      </c>
      <c r="G701" s="306">
        <v>0</v>
      </c>
      <c r="H701" s="65" t="s">
        <v>81</v>
      </c>
      <c r="I701" s="221" t="s">
        <v>82</v>
      </c>
      <c r="J701" s="220" t="s">
        <v>83</v>
      </c>
      <c r="K701" s="66" t="s">
        <v>11679</v>
      </c>
      <c r="L701" s="68">
        <v>2650000</v>
      </c>
      <c r="M701" s="221" t="s">
        <v>85</v>
      </c>
      <c r="N701" s="66" t="s">
        <v>8916</v>
      </c>
      <c r="O701" s="66">
        <v>1083017465</v>
      </c>
      <c r="P701" s="65">
        <v>27</v>
      </c>
      <c r="Q701" s="78">
        <v>45670</v>
      </c>
      <c r="R701" s="66">
        <v>2494141000</v>
      </c>
      <c r="S701" s="78">
        <v>45817</v>
      </c>
      <c r="T701" s="68">
        <v>2650000</v>
      </c>
      <c r="U701" s="65" t="s">
        <v>87</v>
      </c>
      <c r="V701" s="68">
        <v>72175281</v>
      </c>
      <c r="W701" s="67" t="s">
        <v>318</v>
      </c>
      <c r="X701" s="78">
        <v>45817</v>
      </c>
      <c r="Y701" s="78">
        <v>45817</v>
      </c>
      <c r="Z701" s="70" t="s">
        <v>89</v>
      </c>
      <c r="AA701" s="70">
        <v>45838</v>
      </c>
      <c r="AB701" s="49">
        <f t="shared" si="50"/>
        <v>21</v>
      </c>
      <c r="AC701" s="65">
        <v>0</v>
      </c>
      <c r="AD701" s="424">
        <v>0</v>
      </c>
      <c r="AE701" s="65">
        <v>0</v>
      </c>
      <c r="AF701" s="78" t="s">
        <v>89</v>
      </c>
      <c r="AG701" s="49">
        <f t="shared" si="51"/>
        <v>0</v>
      </c>
      <c r="AH701" s="65">
        <v>0</v>
      </c>
      <c r="AI701" s="68">
        <v>0</v>
      </c>
      <c r="AJ701" s="65" t="s">
        <v>89</v>
      </c>
      <c r="AK701" s="78" t="s">
        <v>89</v>
      </c>
      <c r="AL701" s="65">
        <v>0</v>
      </c>
      <c r="AM701" s="78" t="s">
        <v>89</v>
      </c>
      <c r="AN701" s="78" t="s">
        <v>89</v>
      </c>
      <c r="AO701" s="78" t="s">
        <v>89</v>
      </c>
      <c r="AP701" s="49">
        <f t="shared" si="52"/>
        <v>0</v>
      </c>
      <c r="AQ701" s="49">
        <f>+L701+AD701-AI701</f>
        <v>2650000</v>
      </c>
      <c r="AR701" s="65" t="s">
        <v>87</v>
      </c>
      <c r="AS701" s="68">
        <v>2650000</v>
      </c>
      <c r="AT701" s="65" t="s">
        <v>90</v>
      </c>
      <c r="AU701" s="68">
        <v>0</v>
      </c>
      <c r="AV701" s="75" t="s">
        <v>89</v>
      </c>
      <c r="AW701" s="423">
        <v>2650000</v>
      </c>
      <c r="AX701" s="79">
        <f t="shared" si="53"/>
        <v>0</v>
      </c>
      <c r="AY701" s="223">
        <f t="shared" si="54"/>
        <v>1</v>
      </c>
      <c r="AZ701" s="74">
        <v>1</v>
      </c>
      <c r="BA701" s="75" t="s">
        <v>89</v>
      </c>
      <c r="BB701" s="65" t="s">
        <v>103</v>
      </c>
      <c r="BC701" s="66" t="s">
        <v>11678</v>
      </c>
      <c r="BD701" s="221" t="s">
        <v>87</v>
      </c>
      <c r="BE701" s="221" t="s">
        <v>87</v>
      </c>
    </row>
    <row r="702" spans="2:57" x14ac:dyDescent="0.25">
      <c r="B702" s="221">
        <v>2025</v>
      </c>
      <c r="C702" s="221">
        <v>891780111</v>
      </c>
      <c r="D702" s="221" t="s">
        <v>78</v>
      </c>
      <c r="E702" s="65" t="s">
        <v>11677</v>
      </c>
      <c r="F702" s="65" t="s">
        <v>11676</v>
      </c>
      <c r="G702" s="306">
        <v>0</v>
      </c>
      <c r="H702" s="65" t="s">
        <v>81</v>
      </c>
      <c r="I702" s="221" t="s">
        <v>82</v>
      </c>
      <c r="J702" s="220" t="s">
        <v>83</v>
      </c>
      <c r="K702" s="66" t="s">
        <v>11675</v>
      </c>
      <c r="L702" s="68">
        <v>38500000</v>
      </c>
      <c r="M702" s="221" t="s">
        <v>85</v>
      </c>
      <c r="N702" s="66" t="s">
        <v>2973</v>
      </c>
      <c r="O702" s="66">
        <v>1082863010</v>
      </c>
      <c r="P702" s="65">
        <v>28</v>
      </c>
      <c r="Q702" s="78">
        <v>45670</v>
      </c>
      <c r="R702" s="66">
        <v>5573604000</v>
      </c>
      <c r="S702" s="78">
        <v>45818</v>
      </c>
      <c r="T702" s="68">
        <v>38500000</v>
      </c>
      <c r="U702" s="65" t="s">
        <v>87</v>
      </c>
      <c r="V702" s="68">
        <v>1082851808</v>
      </c>
      <c r="W702" s="67" t="s">
        <v>11674</v>
      </c>
      <c r="X702" s="78">
        <v>45818</v>
      </c>
      <c r="Y702" s="78">
        <v>45818</v>
      </c>
      <c r="Z702" s="70" t="s">
        <v>89</v>
      </c>
      <c r="AA702" s="70">
        <v>46021</v>
      </c>
      <c r="AB702" s="49">
        <f t="shared" si="50"/>
        <v>203</v>
      </c>
      <c r="AC702" s="65">
        <v>0</v>
      </c>
      <c r="AD702" s="424">
        <v>0</v>
      </c>
      <c r="AE702" s="65">
        <v>0</v>
      </c>
      <c r="AF702" s="78" t="s">
        <v>89</v>
      </c>
      <c r="AG702" s="49">
        <f t="shared" si="51"/>
        <v>0</v>
      </c>
      <c r="AH702" s="65">
        <v>0</v>
      </c>
      <c r="AI702" s="68">
        <v>0</v>
      </c>
      <c r="AJ702" s="65" t="s">
        <v>89</v>
      </c>
      <c r="AK702" s="78" t="s">
        <v>89</v>
      </c>
      <c r="AL702" s="65">
        <v>0</v>
      </c>
      <c r="AM702" s="78" t="s">
        <v>89</v>
      </c>
      <c r="AN702" s="78" t="s">
        <v>89</v>
      </c>
      <c r="AO702" s="78" t="s">
        <v>89</v>
      </c>
      <c r="AP702" s="49">
        <f t="shared" si="52"/>
        <v>0</v>
      </c>
      <c r="AQ702" s="49">
        <f>+L702+AD702-AI702</f>
        <v>38500000</v>
      </c>
      <c r="AR702" s="65" t="s">
        <v>87</v>
      </c>
      <c r="AS702" s="68">
        <v>38500000</v>
      </c>
      <c r="AT702" s="65" t="s">
        <v>90</v>
      </c>
      <c r="AU702" s="68">
        <v>0</v>
      </c>
      <c r="AV702" s="75" t="s">
        <v>89</v>
      </c>
      <c r="AW702" s="423">
        <v>16500000</v>
      </c>
      <c r="AX702" s="79">
        <f t="shared" si="53"/>
        <v>22000000</v>
      </c>
      <c r="AY702" s="223">
        <f t="shared" si="54"/>
        <v>0.42857142857142855</v>
      </c>
      <c r="AZ702" s="74">
        <v>0.42857142857142855</v>
      </c>
      <c r="BA702" s="75" t="s">
        <v>89</v>
      </c>
      <c r="BB702" s="65" t="s">
        <v>108</v>
      </c>
      <c r="BC702" s="66" t="s">
        <v>11673</v>
      </c>
      <c r="BD702" s="221" t="s">
        <v>87</v>
      </c>
      <c r="BE702" s="221" t="s">
        <v>87</v>
      </c>
    </row>
    <row r="703" spans="2:57" x14ac:dyDescent="0.25">
      <c r="B703" s="221">
        <v>2025</v>
      </c>
      <c r="C703" s="221">
        <v>891780111</v>
      </c>
      <c r="D703" s="221" t="s">
        <v>78</v>
      </c>
      <c r="E703" s="65" t="s">
        <v>11672</v>
      </c>
      <c r="F703" s="65" t="s">
        <v>11671</v>
      </c>
      <c r="G703" s="306">
        <v>0</v>
      </c>
      <c r="H703" s="65" t="s">
        <v>81</v>
      </c>
      <c r="I703" s="221" t="s">
        <v>82</v>
      </c>
      <c r="J703" s="220" t="s">
        <v>83</v>
      </c>
      <c r="K703" s="66" t="s">
        <v>11670</v>
      </c>
      <c r="L703" s="68">
        <v>13888000</v>
      </c>
      <c r="M703" s="221" t="s">
        <v>85</v>
      </c>
      <c r="N703" s="66" t="s">
        <v>11669</v>
      </c>
      <c r="O703" s="66">
        <v>1082897811</v>
      </c>
      <c r="P703" s="65">
        <v>28</v>
      </c>
      <c r="Q703" s="78">
        <v>45670</v>
      </c>
      <c r="R703" s="66">
        <v>5573604000</v>
      </c>
      <c r="S703" s="78">
        <v>45818</v>
      </c>
      <c r="T703" s="68">
        <v>13888000</v>
      </c>
      <c r="U703" s="65" t="s">
        <v>87</v>
      </c>
      <c r="V703" s="68">
        <v>39058006</v>
      </c>
      <c r="W703" s="67" t="s">
        <v>9585</v>
      </c>
      <c r="X703" s="78">
        <v>45818</v>
      </c>
      <c r="Y703" s="78">
        <v>45818</v>
      </c>
      <c r="Z703" s="70" t="s">
        <v>89</v>
      </c>
      <c r="AA703" s="70">
        <v>45930</v>
      </c>
      <c r="AB703" s="49">
        <f t="shared" si="50"/>
        <v>112</v>
      </c>
      <c r="AC703" s="65">
        <v>0</v>
      </c>
      <c r="AD703" s="424">
        <v>0</v>
      </c>
      <c r="AE703" s="65">
        <v>0</v>
      </c>
      <c r="AF703" s="78" t="s">
        <v>89</v>
      </c>
      <c r="AG703" s="49">
        <f t="shared" si="51"/>
        <v>0</v>
      </c>
      <c r="AH703" s="65">
        <v>0</v>
      </c>
      <c r="AI703" s="68">
        <v>0</v>
      </c>
      <c r="AJ703" s="65" t="s">
        <v>89</v>
      </c>
      <c r="AK703" s="78" t="s">
        <v>89</v>
      </c>
      <c r="AL703" s="65">
        <v>0</v>
      </c>
      <c r="AM703" s="78" t="s">
        <v>89</v>
      </c>
      <c r="AN703" s="78" t="s">
        <v>89</v>
      </c>
      <c r="AO703" s="78" t="s">
        <v>89</v>
      </c>
      <c r="AP703" s="49">
        <f t="shared" si="52"/>
        <v>0</v>
      </c>
      <c r="AQ703" s="49">
        <f>+L703+AD703-AI703</f>
        <v>13888000</v>
      </c>
      <c r="AR703" s="65" t="s">
        <v>87</v>
      </c>
      <c r="AS703" s="68">
        <v>13888000</v>
      </c>
      <c r="AT703" s="65" t="s">
        <v>90</v>
      </c>
      <c r="AU703" s="68">
        <v>0</v>
      </c>
      <c r="AV703" s="75" t="s">
        <v>89</v>
      </c>
      <c r="AW703" s="423">
        <v>10416000</v>
      </c>
      <c r="AX703" s="79">
        <f t="shared" si="53"/>
        <v>3472000</v>
      </c>
      <c r="AY703" s="223">
        <f t="shared" si="54"/>
        <v>0.75</v>
      </c>
      <c r="AZ703" s="74">
        <v>0.75</v>
      </c>
      <c r="BA703" s="75" t="s">
        <v>89</v>
      </c>
      <c r="BB703" s="65" t="s">
        <v>108</v>
      </c>
      <c r="BC703" s="66" t="s">
        <v>11668</v>
      </c>
      <c r="BD703" s="221" t="s">
        <v>87</v>
      </c>
      <c r="BE703" s="221" t="s">
        <v>87</v>
      </c>
    </row>
    <row r="704" spans="2:57" x14ac:dyDescent="0.25">
      <c r="B704" s="221">
        <v>2025</v>
      </c>
      <c r="C704" s="221">
        <v>891780111</v>
      </c>
      <c r="D704" s="221" t="s">
        <v>78</v>
      </c>
      <c r="E704" s="65" t="s">
        <v>11667</v>
      </c>
      <c r="F704" s="65" t="s">
        <v>11666</v>
      </c>
      <c r="G704" s="306">
        <v>0</v>
      </c>
      <c r="H704" s="65" t="s">
        <v>81</v>
      </c>
      <c r="I704" s="221" t="s">
        <v>82</v>
      </c>
      <c r="J704" s="220" t="s">
        <v>83</v>
      </c>
      <c r="K704" s="66" t="s">
        <v>11665</v>
      </c>
      <c r="L704" s="68">
        <v>16800000</v>
      </c>
      <c r="M704" s="221" t="s">
        <v>85</v>
      </c>
      <c r="N704" s="66" t="s">
        <v>11664</v>
      </c>
      <c r="O704" s="66">
        <v>1082999074</v>
      </c>
      <c r="P704" s="65">
        <v>28</v>
      </c>
      <c r="Q704" s="78">
        <v>45670</v>
      </c>
      <c r="R704" s="66">
        <v>5573604000</v>
      </c>
      <c r="S704" s="78">
        <v>45820</v>
      </c>
      <c r="T704" s="68">
        <v>16800000</v>
      </c>
      <c r="U704" s="65" t="s">
        <v>87</v>
      </c>
      <c r="V704" s="68">
        <v>12621405</v>
      </c>
      <c r="W704" s="67" t="s">
        <v>8409</v>
      </c>
      <c r="X704" s="78">
        <v>45820</v>
      </c>
      <c r="Y704" s="78">
        <v>45820</v>
      </c>
      <c r="Z704" s="70" t="s">
        <v>89</v>
      </c>
      <c r="AA704" s="70">
        <v>45930</v>
      </c>
      <c r="AB704" s="49">
        <f t="shared" si="50"/>
        <v>110</v>
      </c>
      <c r="AC704" s="65">
        <v>0</v>
      </c>
      <c r="AD704" s="424">
        <v>0</v>
      </c>
      <c r="AE704" s="65">
        <v>0</v>
      </c>
      <c r="AF704" s="78" t="s">
        <v>89</v>
      </c>
      <c r="AG704" s="49">
        <f t="shared" si="51"/>
        <v>0</v>
      </c>
      <c r="AH704" s="65">
        <v>0</v>
      </c>
      <c r="AI704" s="68">
        <v>0</v>
      </c>
      <c r="AJ704" s="65" t="s">
        <v>89</v>
      </c>
      <c r="AK704" s="78" t="s">
        <v>89</v>
      </c>
      <c r="AL704" s="65">
        <v>0</v>
      </c>
      <c r="AM704" s="78" t="s">
        <v>89</v>
      </c>
      <c r="AN704" s="78" t="s">
        <v>89</v>
      </c>
      <c r="AO704" s="78" t="s">
        <v>89</v>
      </c>
      <c r="AP704" s="49">
        <f t="shared" si="52"/>
        <v>0</v>
      </c>
      <c r="AQ704" s="49">
        <f>+L704+AD704-AI704</f>
        <v>16800000</v>
      </c>
      <c r="AR704" s="65" t="s">
        <v>87</v>
      </c>
      <c r="AS704" s="68">
        <v>16800000</v>
      </c>
      <c r="AT704" s="65" t="s">
        <v>90</v>
      </c>
      <c r="AU704" s="68">
        <v>0</v>
      </c>
      <c r="AV704" s="75" t="s">
        <v>89</v>
      </c>
      <c r="AW704" s="423">
        <v>12600000</v>
      </c>
      <c r="AX704" s="79">
        <f t="shared" si="53"/>
        <v>4200000</v>
      </c>
      <c r="AY704" s="223">
        <f t="shared" si="54"/>
        <v>0.75</v>
      </c>
      <c r="AZ704" s="74">
        <v>0.75</v>
      </c>
      <c r="BA704" s="75" t="s">
        <v>89</v>
      </c>
      <c r="BB704" s="65" t="s">
        <v>108</v>
      </c>
      <c r="BC704" s="66" t="s">
        <v>11663</v>
      </c>
      <c r="BD704" s="221" t="s">
        <v>87</v>
      </c>
      <c r="BE704" s="221" t="s">
        <v>87</v>
      </c>
    </row>
    <row r="705" spans="2:57" x14ac:dyDescent="0.25">
      <c r="B705" s="221">
        <v>2025</v>
      </c>
      <c r="C705" s="221">
        <v>891780111</v>
      </c>
      <c r="D705" s="221" t="s">
        <v>78</v>
      </c>
      <c r="E705" s="65" t="s">
        <v>11662</v>
      </c>
      <c r="F705" s="65" t="s">
        <v>11661</v>
      </c>
      <c r="G705" s="306">
        <v>0</v>
      </c>
      <c r="H705" s="65" t="s">
        <v>81</v>
      </c>
      <c r="I705" s="221" t="s">
        <v>82</v>
      </c>
      <c r="J705" s="220" t="s">
        <v>83</v>
      </c>
      <c r="K705" s="66" t="s">
        <v>11660</v>
      </c>
      <c r="L705" s="68">
        <v>2650000</v>
      </c>
      <c r="M705" s="221" t="s">
        <v>85</v>
      </c>
      <c r="N705" s="66" t="s">
        <v>9130</v>
      </c>
      <c r="O705" s="66">
        <v>72258990</v>
      </c>
      <c r="P705" s="65">
        <v>27</v>
      </c>
      <c r="Q705" s="78">
        <v>45670</v>
      </c>
      <c r="R705" s="66">
        <v>2494141000</v>
      </c>
      <c r="S705" s="78">
        <v>45820</v>
      </c>
      <c r="T705" s="68">
        <v>2650000</v>
      </c>
      <c r="U705" s="65" t="s">
        <v>87</v>
      </c>
      <c r="V705" s="68">
        <v>85152695</v>
      </c>
      <c r="W705" s="67" t="s">
        <v>8504</v>
      </c>
      <c r="X705" s="78">
        <v>45820</v>
      </c>
      <c r="Y705" s="78">
        <v>45820</v>
      </c>
      <c r="Z705" s="70" t="s">
        <v>89</v>
      </c>
      <c r="AA705" s="70">
        <v>45838</v>
      </c>
      <c r="AB705" s="49">
        <f t="shared" si="50"/>
        <v>18</v>
      </c>
      <c r="AC705" s="65">
        <v>0</v>
      </c>
      <c r="AD705" s="424">
        <v>0</v>
      </c>
      <c r="AE705" s="65">
        <v>0</v>
      </c>
      <c r="AF705" s="78" t="s">
        <v>89</v>
      </c>
      <c r="AG705" s="49">
        <f t="shared" si="51"/>
        <v>0</v>
      </c>
      <c r="AH705" s="65">
        <v>0</v>
      </c>
      <c r="AI705" s="68">
        <v>0</v>
      </c>
      <c r="AJ705" s="65" t="s">
        <v>89</v>
      </c>
      <c r="AK705" s="78" t="s">
        <v>89</v>
      </c>
      <c r="AL705" s="65">
        <v>0</v>
      </c>
      <c r="AM705" s="78" t="s">
        <v>89</v>
      </c>
      <c r="AN705" s="78" t="s">
        <v>89</v>
      </c>
      <c r="AO705" s="78" t="s">
        <v>89</v>
      </c>
      <c r="AP705" s="49">
        <f t="shared" si="52"/>
        <v>0</v>
      </c>
      <c r="AQ705" s="49">
        <f>+L705+AD705-AI705</f>
        <v>2650000</v>
      </c>
      <c r="AR705" s="65" t="s">
        <v>87</v>
      </c>
      <c r="AS705" s="68">
        <v>2650000</v>
      </c>
      <c r="AT705" s="65" t="s">
        <v>90</v>
      </c>
      <c r="AU705" s="68">
        <v>0</v>
      </c>
      <c r="AV705" s="75" t="s">
        <v>89</v>
      </c>
      <c r="AW705" s="423">
        <v>2650000</v>
      </c>
      <c r="AX705" s="79">
        <f t="shared" si="53"/>
        <v>0</v>
      </c>
      <c r="AY705" s="223">
        <f t="shared" si="54"/>
        <v>1</v>
      </c>
      <c r="AZ705" s="74">
        <v>1</v>
      </c>
      <c r="BA705" s="75" t="s">
        <v>89</v>
      </c>
      <c r="BB705" s="65" t="s">
        <v>103</v>
      </c>
      <c r="BC705" s="66" t="s">
        <v>11659</v>
      </c>
      <c r="BD705" s="221" t="s">
        <v>87</v>
      </c>
      <c r="BE705" s="221" t="s">
        <v>87</v>
      </c>
    </row>
    <row r="706" spans="2:57" x14ac:dyDescent="0.25">
      <c r="B706" s="221">
        <v>2025</v>
      </c>
      <c r="C706" s="221">
        <v>891780111</v>
      </c>
      <c r="D706" s="221" t="s">
        <v>78</v>
      </c>
      <c r="E706" s="65" t="s">
        <v>11658</v>
      </c>
      <c r="F706" s="65" t="s">
        <v>11657</v>
      </c>
      <c r="G706" s="306">
        <v>0</v>
      </c>
      <c r="H706" s="65" t="s">
        <v>81</v>
      </c>
      <c r="I706" s="221" t="s">
        <v>82</v>
      </c>
      <c r="J706" s="220" t="s">
        <v>83</v>
      </c>
      <c r="K706" s="66" t="s">
        <v>11656</v>
      </c>
      <c r="L706" s="68">
        <v>7508400</v>
      </c>
      <c r="M706" s="221" t="s">
        <v>85</v>
      </c>
      <c r="N706" s="66" t="s">
        <v>11655</v>
      </c>
      <c r="O706" s="66">
        <v>7630568</v>
      </c>
      <c r="P706" s="65">
        <v>27</v>
      </c>
      <c r="Q706" s="78">
        <v>45670</v>
      </c>
      <c r="R706" s="66">
        <v>2494141000</v>
      </c>
      <c r="S706" s="78">
        <v>45821</v>
      </c>
      <c r="T706" s="68">
        <v>7508400</v>
      </c>
      <c r="U706" s="65" t="s">
        <v>87</v>
      </c>
      <c r="V706" s="68">
        <v>1192791759</v>
      </c>
      <c r="W706" s="67" t="s">
        <v>6391</v>
      </c>
      <c r="X706" s="78">
        <v>45821</v>
      </c>
      <c r="Y706" s="78">
        <v>45821</v>
      </c>
      <c r="Z706" s="70" t="s">
        <v>89</v>
      </c>
      <c r="AA706" s="70">
        <v>45900</v>
      </c>
      <c r="AB706" s="49">
        <f t="shared" si="50"/>
        <v>79</v>
      </c>
      <c r="AC706" s="65">
        <v>1</v>
      </c>
      <c r="AD706" s="424">
        <v>0</v>
      </c>
      <c r="AE706" s="65">
        <v>0</v>
      </c>
      <c r="AF706" s="78">
        <v>45961</v>
      </c>
      <c r="AG706" s="49">
        <f t="shared" si="51"/>
        <v>61</v>
      </c>
      <c r="AH706" s="65">
        <v>0</v>
      </c>
      <c r="AI706" s="68">
        <v>0</v>
      </c>
      <c r="AJ706" s="65" t="s">
        <v>89</v>
      </c>
      <c r="AK706" s="78" t="s">
        <v>89</v>
      </c>
      <c r="AL706" s="65">
        <v>0</v>
      </c>
      <c r="AM706" s="78" t="s">
        <v>89</v>
      </c>
      <c r="AN706" s="78" t="s">
        <v>89</v>
      </c>
      <c r="AO706" s="78" t="s">
        <v>89</v>
      </c>
      <c r="AP706" s="49">
        <f t="shared" si="52"/>
        <v>0</v>
      </c>
      <c r="AQ706" s="49">
        <f>+L706+AD706-AI706</f>
        <v>7508400</v>
      </c>
      <c r="AR706" s="65" t="s">
        <v>87</v>
      </c>
      <c r="AS706" s="68">
        <v>7508400</v>
      </c>
      <c r="AT706" s="65" t="s">
        <v>90</v>
      </c>
      <c r="AU706" s="68">
        <v>0</v>
      </c>
      <c r="AV706" s="75" t="s">
        <v>89</v>
      </c>
      <c r="AW706" s="423">
        <v>2208400</v>
      </c>
      <c r="AX706" s="79">
        <f t="shared" si="53"/>
        <v>5300000</v>
      </c>
      <c r="AY706" s="223">
        <f t="shared" si="54"/>
        <v>0.29412391454903841</v>
      </c>
      <c r="AZ706" s="74">
        <v>0.29412391454903841</v>
      </c>
      <c r="BA706" s="75" t="s">
        <v>89</v>
      </c>
      <c r="BB706" s="65" t="s">
        <v>108</v>
      </c>
      <c r="BC706" s="66" t="s">
        <v>11654</v>
      </c>
      <c r="BD706" s="221" t="s">
        <v>87</v>
      </c>
      <c r="BE706" s="221" t="s">
        <v>87</v>
      </c>
    </row>
    <row r="707" spans="2:57" x14ac:dyDescent="0.25">
      <c r="B707" s="221">
        <v>2025</v>
      </c>
      <c r="C707" s="221">
        <v>891780111</v>
      </c>
      <c r="D707" s="221" t="s">
        <v>78</v>
      </c>
      <c r="E707" s="65" t="s">
        <v>11653</v>
      </c>
      <c r="F707" s="65" t="s">
        <v>11652</v>
      </c>
      <c r="G707" s="306">
        <v>0</v>
      </c>
      <c r="H707" s="65" t="s">
        <v>81</v>
      </c>
      <c r="I707" s="221" t="s">
        <v>82</v>
      </c>
      <c r="J707" s="220" t="s">
        <v>83</v>
      </c>
      <c r="K707" s="66" t="s">
        <v>11651</v>
      </c>
      <c r="L707" s="68">
        <v>12499200</v>
      </c>
      <c r="M707" s="221" t="s">
        <v>85</v>
      </c>
      <c r="N707" s="66" t="s">
        <v>11650</v>
      </c>
      <c r="O707" s="66">
        <v>1082970561</v>
      </c>
      <c r="P707" s="65">
        <v>28</v>
      </c>
      <c r="Q707" s="78">
        <v>45670</v>
      </c>
      <c r="R707" s="66">
        <v>5573604000</v>
      </c>
      <c r="S707" s="78">
        <v>45821</v>
      </c>
      <c r="T707" s="68">
        <v>12499200</v>
      </c>
      <c r="U707" s="65" t="s">
        <v>87</v>
      </c>
      <c r="V707" s="68">
        <v>36557666</v>
      </c>
      <c r="W707" s="67" t="s">
        <v>8339</v>
      </c>
      <c r="X707" s="78">
        <v>45821</v>
      </c>
      <c r="Y707" s="78">
        <v>45821</v>
      </c>
      <c r="Z707" s="70" t="s">
        <v>89</v>
      </c>
      <c r="AA707" s="70">
        <v>45930</v>
      </c>
      <c r="AB707" s="49">
        <f t="shared" si="50"/>
        <v>109</v>
      </c>
      <c r="AC707" s="65">
        <v>0</v>
      </c>
      <c r="AD707" s="424">
        <v>0</v>
      </c>
      <c r="AE707" s="65">
        <v>0</v>
      </c>
      <c r="AF707" s="78" t="s">
        <v>89</v>
      </c>
      <c r="AG707" s="49">
        <f t="shared" si="51"/>
        <v>0</v>
      </c>
      <c r="AH707" s="65">
        <v>0</v>
      </c>
      <c r="AI707" s="68">
        <v>0</v>
      </c>
      <c r="AJ707" s="65" t="s">
        <v>89</v>
      </c>
      <c r="AK707" s="78" t="s">
        <v>89</v>
      </c>
      <c r="AL707" s="65">
        <v>0</v>
      </c>
      <c r="AM707" s="78" t="s">
        <v>89</v>
      </c>
      <c r="AN707" s="78" t="s">
        <v>89</v>
      </c>
      <c r="AO707" s="78" t="s">
        <v>89</v>
      </c>
      <c r="AP707" s="49">
        <f t="shared" si="52"/>
        <v>0</v>
      </c>
      <c r="AQ707" s="49">
        <f>+L707+AD707-AI707</f>
        <v>12499200</v>
      </c>
      <c r="AR707" s="65" t="s">
        <v>87</v>
      </c>
      <c r="AS707" s="68">
        <v>12499200</v>
      </c>
      <c r="AT707" s="65" t="s">
        <v>90</v>
      </c>
      <c r="AU707" s="68">
        <v>0</v>
      </c>
      <c r="AV707" s="75" t="s">
        <v>89</v>
      </c>
      <c r="AW707" s="423">
        <v>9027200</v>
      </c>
      <c r="AX707" s="79">
        <f t="shared" si="53"/>
        <v>3472000</v>
      </c>
      <c r="AY707" s="223">
        <f t="shared" si="54"/>
        <v>0.72222222222222221</v>
      </c>
      <c r="AZ707" s="74">
        <v>0.72222222222222221</v>
      </c>
      <c r="BA707" s="75" t="s">
        <v>89</v>
      </c>
      <c r="BB707" s="65" t="s">
        <v>108</v>
      </c>
      <c r="BC707" s="66" t="s">
        <v>11649</v>
      </c>
      <c r="BD707" s="221" t="s">
        <v>87</v>
      </c>
      <c r="BE707" s="221" t="s">
        <v>87</v>
      </c>
    </row>
    <row r="708" spans="2:57" x14ac:dyDescent="0.25">
      <c r="B708" s="221">
        <v>2025</v>
      </c>
      <c r="C708" s="221">
        <v>891780111</v>
      </c>
      <c r="D708" s="221" t="s">
        <v>78</v>
      </c>
      <c r="E708" s="65" t="s">
        <v>11648</v>
      </c>
      <c r="F708" s="65" t="s">
        <v>11647</v>
      </c>
      <c r="G708" s="306">
        <v>0</v>
      </c>
      <c r="H708" s="65" t="s">
        <v>81</v>
      </c>
      <c r="I708" s="221" t="s">
        <v>82</v>
      </c>
      <c r="J708" s="220" t="s">
        <v>83</v>
      </c>
      <c r="K708" s="66" t="s">
        <v>11646</v>
      </c>
      <c r="L708" s="68">
        <v>16000000</v>
      </c>
      <c r="M708" s="221" t="s">
        <v>85</v>
      </c>
      <c r="N708" s="66" t="s">
        <v>11645</v>
      </c>
      <c r="O708" s="66">
        <v>84454921</v>
      </c>
      <c r="P708" s="65">
        <v>28</v>
      </c>
      <c r="Q708" s="78">
        <v>45670</v>
      </c>
      <c r="R708" s="66">
        <v>5573604000</v>
      </c>
      <c r="S708" s="78">
        <v>45825</v>
      </c>
      <c r="T708" s="68">
        <v>16000000</v>
      </c>
      <c r="U708" s="65" t="s">
        <v>87</v>
      </c>
      <c r="V708" s="68">
        <v>36724655</v>
      </c>
      <c r="W708" s="67" t="s">
        <v>324</v>
      </c>
      <c r="X708" s="78">
        <v>45825</v>
      </c>
      <c r="Y708" s="78">
        <v>45825</v>
      </c>
      <c r="Z708" s="70" t="s">
        <v>89</v>
      </c>
      <c r="AA708" s="70">
        <v>45930</v>
      </c>
      <c r="AB708" s="49">
        <f t="shared" si="50"/>
        <v>105</v>
      </c>
      <c r="AC708" s="65">
        <v>0</v>
      </c>
      <c r="AD708" s="424">
        <v>0</v>
      </c>
      <c r="AE708" s="65">
        <v>0</v>
      </c>
      <c r="AF708" s="78" t="s">
        <v>89</v>
      </c>
      <c r="AG708" s="49">
        <f t="shared" si="51"/>
        <v>0</v>
      </c>
      <c r="AH708" s="65">
        <v>0</v>
      </c>
      <c r="AI708" s="68">
        <v>0</v>
      </c>
      <c r="AJ708" s="65" t="s">
        <v>89</v>
      </c>
      <c r="AK708" s="78" t="s">
        <v>89</v>
      </c>
      <c r="AL708" s="65">
        <v>0</v>
      </c>
      <c r="AM708" s="78" t="s">
        <v>89</v>
      </c>
      <c r="AN708" s="78" t="s">
        <v>89</v>
      </c>
      <c r="AO708" s="78" t="s">
        <v>89</v>
      </c>
      <c r="AP708" s="49">
        <f t="shared" si="52"/>
        <v>0</v>
      </c>
      <c r="AQ708" s="49">
        <f>+L708+AD708-AI708</f>
        <v>16000000</v>
      </c>
      <c r="AR708" s="65" t="s">
        <v>87</v>
      </c>
      <c r="AS708" s="68">
        <v>16000000</v>
      </c>
      <c r="AT708" s="65" t="s">
        <v>90</v>
      </c>
      <c r="AU708" s="68">
        <v>0</v>
      </c>
      <c r="AV708" s="75" t="s">
        <v>89</v>
      </c>
      <c r="AW708" s="423">
        <v>12000000</v>
      </c>
      <c r="AX708" s="79">
        <f t="shared" si="53"/>
        <v>4000000</v>
      </c>
      <c r="AY708" s="223">
        <f t="shared" si="54"/>
        <v>0.75</v>
      </c>
      <c r="AZ708" s="74">
        <v>0.75</v>
      </c>
      <c r="BA708" s="75" t="s">
        <v>89</v>
      </c>
      <c r="BB708" s="65" t="s">
        <v>108</v>
      </c>
      <c r="BC708" s="66" t="s">
        <v>11644</v>
      </c>
      <c r="BD708" s="221" t="s">
        <v>87</v>
      </c>
      <c r="BE708" s="221" t="s">
        <v>87</v>
      </c>
    </row>
    <row r="709" spans="2:57" x14ac:dyDescent="0.25">
      <c r="B709" s="221">
        <v>2025</v>
      </c>
      <c r="C709" s="221">
        <v>891780111</v>
      </c>
      <c r="D709" s="221" t="s">
        <v>78</v>
      </c>
      <c r="E709" s="65" t="s">
        <v>11643</v>
      </c>
      <c r="F709" s="65" t="s">
        <v>11642</v>
      </c>
      <c r="G709" s="306">
        <v>0</v>
      </c>
      <c r="H709" s="65" t="s">
        <v>81</v>
      </c>
      <c r="I709" s="221" t="s">
        <v>127</v>
      </c>
      <c r="J709" s="220" t="s">
        <v>83</v>
      </c>
      <c r="K709" s="66" t="s">
        <v>11641</v>
      </c>
      <c r="L709" s="68">
        <v>5000000</v>
      </c>
      <c r="M709" s="221" t="s">
        <v>85</v>
      </c>
      <c r="N709" s="66" t="s">
        <v>8382</v>
      </c>
      <c r="O709" s="66">
        <v>1004360561</v>
      </c>
      <c r="P709" s="65">
        <v>726</v>
      </c>
      <c r="Q709" s="78">
        <v>45735</v>
      </c>
      <c r="R709" s="66">
        <v>177000000</v>
      </c>
      <c r="S709" s="78">
        <v>45826</v>
      </c>
      <c r="T709" s="68">
        <v>5000000</v>
      </c>
      <c r="U709" s="65" t="s">
        <v>87</v>
      </c>
      <c r="V709" s="68">
        <v>79738530</v>
      </c>
      <c r="W709" s="67" t="s">
        <v>8349</v>
      </c>
      <c r="X709" s="78">
        <v>45826</v>
      </c>
      <c r="Y709" s="78">
        <v>45826</v>
      </c>
      <c r="Z709" s="70" t="s">
        <v>89</v>
      </c>
      <c r="AA709" s="70">
        <v>45869</v>
      </c>
      <c r="AB709" s="49">
        <f t="shared" si="50"/>
        <v>43</v>
      </c>
      <c r="AC709" s="65">
        <v>0</v>
      </c>
      <c r="AD709" s="424">
        <v>0</v>
      </c>
      <c r="AE709" s="65">
        <v>0</v>
      </c>
      <c r="AF709" s="78" t="s">
        <v>89</v>
      </c>
      <c r="AG709" s="49">
        <f t="shared" si="51"/>
        <v>0</v>
      </c>
      <c r="AH709" s="65">
        <v>0</v>
      </c>
      <c r="AI709" s="68">
        <v>0</v>
      </c>
      <c r="AJ709" s="65" t="s">
        <v>89</v>
      </c>
      <c r="AK709" s="78" t="s">
        <v>89</v>
      </c>
      <c r="AL709" s="65">
        <v>0</v>
      </c>
      <c r="AM709" s="78" t="s">
        <v>89</v>
      </c>
      <c r="AN709" s="78" t="s">
        <v>89</v>
      </c>
      <c r="AO709" s="78" t="s">
        <v>89</v>
      </c>
      <c r="AP709" s="49">
        <f t="shared" si="52"/>
        <v>0</v>
      </c>
      <c r="AQ709" s="49">
        <f>+L709+AD709-AI709</f>
        <v>5000000</v>
      </c>
      <c r="AR709" s="65" t="s">
        <v>90</v>
      </c>
      <c r="AS709" s="68">
        <v>0</v>
      </c>
      <c r="AT709" s="65" t="s">
        <v>90</v>
      </c>
      <c r="AU709" s="68">
        <v>0</v>
      </c>
      <c r="AV709" s="75" t="s">
        <v>89</v>
      </c>
      <c r="AW709" s="423">
        <v>5000000</v>
      </c>
      <c r="AX709" s="79">
        <f t="shared" si="53"/>
        <v>0</v>
      </c>
      <c r="AY709" s="223">
        <f t="shared" si="54"/>
        <v>1</v>
      </c>
      <c r="AZ709" s="74">
        <v>1</v>
      </c>
      <c r="BA709" s="75" t="s">
        <v>89</v>
      </c>
      <c r="BB709" s="65" t="s">
        <v>103</v>
      </c>
      <c r="BC709" s="66" t="s">
        <v>11622</v>
      </c>
      <c r="BD709" s="221" t="s">
        <v>87</v>
      </c>
      <c r="BE709" s="221" t="s">
        <v>87</v>
      </c>
    </row>
    <row r="710" spans="2:57" x14ac:dyDescent="0.25">
      <c r="B710" s="221">
        <v>2025</v>
      </c>
      <c r="C710" s="221">
        <v>891780111</v>
      </c>
      <c r="D710" s="221" t="s">
        <v>78</v>
      </c>
      <c r="E710" s="65" t="s">
        <v>11640</v>
      </c>
      <c r="F710" s="65" t="s">
        <v>11639</v>
      </c>
      <c r="G710" s="306">
        <v>0</v>
      </c>
      <c r="H710" s="65" t="s">
        <v>81</v>
      </c>
      <c r="I710" s="221" t="s">
        <v>82</v>
      </c>
      <c r="J710" s="220" t="s">
        <v>83</v>
      </c>
      <c r="K710" s="66" t="s">
        <v>11638</v>
      </c>
      <c r="L710" s="68">
        <v>17360000</v>
      </c>
      <c r="M710" s="221" t="s">
        <v>85</v>
      </c>
      <c r="N710" s="66" t="s">
        <v>11637</v>
      </c>
      <c r="O710" s="66">
        <v>36536523</v>
      </c>
      <c r="P710" s="65">
        <v>28</v>
      </c>
      <c r="Q710" s="78">
        <v>45670</v>
      </c>
      <c r="R710" s="66">
        <v>5573604000</v>
      </c>
      <c r="S710" s="78">
        <v>45826</v>
      </c>
      <c r="T710" s="68">
        <v>17360000</v>
      </c>
      <c r="U710" s="65" t="s">
        <v>87</v>
      </c>
      <c r="V710" s="68">
        <v>36724655</v>
      </c>
      <c r="W710" s="67" t="s">
        <v>324</v>
      </c>
      <c r="X710" s="78">
        <v>45826</v>
      </c>
      <c r="Y710" s="78">
        <v>45826</v>
      </c>
      <c r="Z710" s="70" t="s">
        <v>89</v>
      </c>
      <c r="AA710" s="70">
        <v>45930</v>
      </c>
      <c r="AB710" s="49">
        <f t="shared" si="50"/>
        <v>104</v>
      </c>
      <c r="AC710" s="65">
        <v>0</v>
      </c>
      <c r="AD710" s="424">
        <v>0</v>
      </c>
      <c r="AE710" s="65">
        <v>0</v>
      </c>
      <c r="AF710" s="78" t="s">
        <v>89</v>
      </c>
      <c r="AG710" s="49">
        <f t="shared" si="51"/>
        <v>0</v>
      </c>
      <c r="AH710" s="65">
        <v>0</v>
      </c>
      <c r="AI710" s="68">
        <v>0</v>
      </c>
      <c r="AJ710" s="65" t="s">
        <v>89</v>
      </c>
      <c r="AK710" s="78" t="s">
        <v>89</v>
      </c>
      <c r="AL710" s="65">
        <v>0</v>
      </c>
      <c r="AM710" s="78" t="s">
        <v>89</v>
      </c>
      <c r="AN710" s="78" t="s">
        <v>89</v>
      </c>
      <c r="AO710" s="78" t="s">
        <v>89</v>
      </c>
      <c r="AP710" s="49">
        <f t="shared" si="52"/>
        <v>0</v>
      </c>
      <c r="AQ710" s="49">
        <f>+L710+AD710-AI710</f>
        <v>17360000</v>
      </c>
      <c r="AR710" s="65" t="s">
        <v>87</v>
      </c>
      <c r="AS710" s="68">
        <v>17360000</v>
      </c>
      <c r="AT710" s="65" t="s">
        <v>90</v>
      </c>
      <c r="AU710" s="68">
        <v>0</v>
      </c>
      <c r="AV710" s="75" t="s">
        <v>89</v>
      </c>
      <c r="AW710" s="423">
        <v>10416000</v>
      </c>
      <c r="AX710" s="79">
        <f t="shared" si="53"/>
        <v>6944000</v>
      </c>
      <c r="AY710" s="223">
        <f t="shared" si="54"/>
        <v>0.6</v>
      </c>
      <c r="AZ710" s="74">
        <v>0.6</v>
      </c>
      <c r="BA710" s="75" t="s">
        <v>89</v>
      </c>
      <c r="BB710" s="65" t="s">
        <v>108</v>
      </c>
      <c r="BC710" s="66" t="s">
        <v>11636</v>
      </c>
      <c r="BD710" s="221" t="s">
        <v>87</v>
      </c>
      <c r="BE710" s="221" t="s">
        <v>87</v>
      </c>
    </row>
    <row r="711" spans="2:57" x14ac:dyDescent="0.25">
      <c r="B711" s="221">
        <v>2025</v>
      </c>
      <c r="C711" s="221">
        <v>891780111</v>
      </c>
      <c r="D711" s="221" t="s">
        <v>78</v>
      </c>
      <c r="E711" s="65" t="s">
        <v>11635</v>
      </c>
      <c r="F711" s="65" t="s">
        <v>11634</v>
      </c>
      <c r="G711" s="306">
        <v>0</v>
      </c>
      <c r="H711" s="65" t="s">
        <v>81</v>
      </c>
      <c r="I711" s="221" t="s">
        <v>82</v>
      </c>
      <c r="J711" s="220" t="s">
        <v>83</v>
      </c>
      <c r="K711" s="66" t="s">
        <v>11633</v>
      </c>
      <c r="L711" s="68">
        <v>17358000</v>
      </c>
      <c r="M711" s="221" t="s">
        <v>85</v>
      </c>
      <c r="N711" s="66" t="s">
        <v>11632</v>
      </c>
      <c r="O711" s="66">
        <v>1193129199</v>
      </c>
      <c r="P711" s="65">
        <v>1322</v>
      </c>
      <c r="Q711" s="78">
        <v>45825</v>
      </c>
      <c r="R711" s="66">
        <v>189054000</v>
      </c>
      <c r="S711" s="78">
        <v>45828</v>
      </c>
      <c r="T711" s="68">
        <v>17358000</v>
      </c>
      <c r="U711" s="65" t="s">
        <v>87</v>
      </c>
      <c r="V711" s="68">
        <v>57461216</v>
      </c>
      <c r="W711" s="67" t="s">
        <v>8478</v>
      </c>
      <c r="X711" s="78">
        <v>45828</v>
      </c>
      <c r="Y711" s="78">
        <v>45828</v>
      </c>
      <c r="Z711" s="70" t="s">
        <v>89</v>
      </c>
      <c r="AA711" s="70">
        <v>45991</v>
      </c>
      <c r="AB711" s="49">
        <f t="shared" si="50"/>
        <v>163</v>
      </c>
      <c r="AC711" s="65">
        <v>0</v>
      </c>
      <c r="AD711" s="424">
        <v>0</v>
      </c>
      <c r="AE711" s="65">
        <v>0</v>
      </c>
      <c r="AF711" s="78" t="s">
        <v>89</v>
      </c>
      <c r="AG711" s="49">
        <f t="shared" si="51"/>
        <v>0</v>
      </c>
      <c r="AH711" s="65">
        <v>0</v>
      </c>
      <c r="AI711" s="68">
        <v>0</v>
      </c>
      <c r="AJ711" s="65" t="s">
        <v>89</v>
      </c>
      <c r="AK711" s="78" t="s">
        <v>89</v>
      </c>
      <c r="AL711" s="65">
        <v>0</v>
      </c>
      <c r="AM711" s="78" t="s">
        <v>89</v>
      </c>
      <c r="AN711" s="78" t="s">
        <v>89</v>
      </c>
      <c r="AO711" s="78" t="s">
        <v>89</v>
      </c>
      <c r="AP711" s="49">
        <f t="shared" si="52"/>
        <v>0</v>
      </c>
      <c r="AQ711" s="49">
        <f>+L711+AD711-AI711</f>
        <v>17358000</v>
      </c>
      <c r="AR711" s="65" t="s">
        <v>87</v>
      </c>
      <c r="AS711" s="68">
        <v>17358000</v>
      </c>
      <c r="AT711" s="65" t="s">
        <v>90</v>
      </c>
      <c r="AU711" s="68">
        <v>0</v>
      </c>
      <c r="AV711" s="75" t="s">
        <v>89</v>
      </c>
      <c r="AW711" s="423">
        <v>7890000</v>
      </c>
      <c r="AX711" s="79">
        <f t="shared" si="53"/>
        <v>9468000</v>
      </c>
      <c r="AY711" s="223">
        <f t="shared" si="54"/>
        <v>0.45454545454545453</v>
      </c>
      <c r="AZ711" s="74">
        <v>0.45454545454545453</v>
      </c>
      <c r="BA711" s="75" t="s">
        <v>89</v>
      </c>
      <c r="BB711" s="65" t="s">
        <v>108</v>
      </c>
      <c r="BC711" s="66" t="s">
        <v>11631</v>
      </c>
      <c r="BD711" s="221" t="s">
        <v>87</v>
      </c>
      <c r="BE711" s="221" t="s">
        <v>87</v>
      </c>
    </row>
    <row r="712" spans="2:57" x14ac:dyDescent="0.25">
      <c r="B712" s="221">
        <v>2025</v>
      </c>
      <c r="C712" s="221">
        <v>891780111</v>
      </c>
      <c r="D712" s="221" t="s">
        <v>78</v>
      </c>
      <c r="E712" s="65" t="s">
        <v>11630</v>
      </c>
      <c r="F712" s="65" t="s">
        <v>11629</v>
      </c>
      <c r="G712" s="306">
        <v>0</v>
      </c>
      <c r="H712" s="65" t="s">
        <v>81</v>
      </c>
      <c r="I712" s="221" t="s">
        <v>82</v>
      </c>
      <c r="J712" s="220" t="s">
        <v>83</v>
      </c>
      <c r="K712" s="66" t="s">
        <v>11628</v>
      </c>
      <c r="L712" s="68">
        <v>3000000</v>
      </c>
      <c r="M712" s="221" t="s">
        <v>85</v>
      </c>
      <c r="N712" s="66" t="s">
        <v>2863</v>
      </c>
      <c r="O712" s="66">
        <v>1082856483</v>
      </c>
      <c r="P712" s="65">
        <v>1322</v>
      </c>
      <c r="Q712" s="78">
        <v>45825</v>
      </c>
      <c r="R712" s="66">
        <v>189054000</v>
      </c>
      <c r="S712" s="78">
        <v>45828</v>
      </c>
      <c r="T712" s="68">
        <v>3000000</v>
      </c>
      <c r="U712" s="65" t="s">
        <v>87</v>
      </c>
      <c r="V712" s="68">
        <v>57461216</v>
      </c>
      <c r="W712" s="67" t="s">
        <v>8478</v>
      </c>
      <c r="X712" s="78">
        <v>45828</v>
      </c>
      <c r="Y712" s="78">
        <v>45828</v>
      </c>
      <c r="Z712" s="70" t="s">
        <v>89</v>
      </c>
      <c r="AA712" s="70">
        <v>45845</v>
      </c>
      <c r="AB712" s="49">
        <f t="shared" ref="AB712:AB775" si="55">+IF(Z712="1800-01-01",AA712-Y712,AA712-Z712)</f>
        <v>17</v>
      </c>
      <c r="AC712" s="65">
        <v>0</v>
      </c>
      <c r="AD712" s="424">
        <v>0</v>
      </c>
      <c r="AE712" s="65">
        <v>0</v>
      </c>
      <c r="AF712" s="78" t="s">
        <v>89</v>
      </c>
      <c r="AG712" s="49">
        <f t="shared" ref="AG712:AG775" si="56">+IF(AF712="1800-01-01",0,AF712-AA712)</f>
        <v>0</v>
      </c>
      <c r="AH712" s="65">
        <v>0</v>
      </c>
      <c r="AI712" s="68">
        <v>0</v>
      </c>
      <c r="AJ712" s="65" t="s">
        <v>89</v>
      </c>
      <c r="AK712" s="78" t="s">
        <v>89</v>
      </c>
      <c r="AL712" s="65">
        <v>0</v>
      </c>
      <c r="AM712" s="78" t="s">
        <v>89</v>
      </c>
      <c r="AN712" s="78" t="s">
        <v>89</v>
      </c>
      <c r="AO712" s="78" t="s">
        <v>89</v>
      </c>
      <c r="AP712" s="49">
        <f t="shared" ref="AP712:AP775" si="57">+IF(AM712="1800-01-01",0,AN712-AM712)</f>
        <v>0</v>
      </c>
      <c r="AQ712" s="49">
        <f>+L712+AD712-AI712</f>
        <v>3000000</v>
      </c>
      <c r="AR712" s="65" t="s">
        <v>87</v>
      </c>
      <c r="AS712" s="68">
        <v>3000000</v>
      </c>
      <c r="AT712" s="65" t="s">
        <v>90</v>
      </c>
      <c r="AU712" s="68">
        <v>0</v>
      </c>
      <c r="AV712" s="75" t="s">
        <v>89</v>
      </c>
      <c r="AW712" s="423">
        <v>3000000</v>
      </c>
      <c r="AX712" s="79">
        <f t="shared" ref="AX712:AX775" si="58">AQ712-AW712</f>
        <v>0</v>
      </c>
      <c r="AY712" s="223">
        <f t="shared" ref="AY712:AY775" si="59">+IFERROR(AW712/AQ712,"_")</f>
        <v>1</v>
      </c>
      <c r="AZ712" s="74">
        <v>1</v>
      </c>
      <c r="BA712" s="75" t="s">
        <v>89</v>
      </c>
      <c r="BB712" s="65" t="s">
        <v>103</v>
      </c>
      <c r="BC712" s="66" t="s">
        <v>11627</v>
      </c>
      <c r="BD712" s="221" t="s">
        <v>87</v>
      </c>
      <c r="BE712" s="221" t="s">
        <v>87</v>
      </c>
    </row>
    <row r="713" spans="2:57" x14ac:dyDescent="0.25">
      <c r="B713" s="221">
        <v>2025</v>
      </c>
      <c r="C713" s="221">
        <v>891780111</v>
      </c>
      <c r="D713" s="221" t="s">
        <v>78</v>
      </c>
      <c r="E713" s="65" t="s">
        <v>11626</v>
      </c>
      <c r="F713" s="65" t="s">
        <v>11625</v>
      </c>
      <c r="G713" s="306">
        <v>0</v>
      </c>
      <c r="H713" s="65" t="s">
        <v>81</v>
      </c>
      <c r="I713" s="221" t="s">
        <v>82</v>
      </c>
      <c r="J713" s="220" t="s">
        <v>83</v>
      </c>
      <c r="K713" s="66" t="s">
        <v>11624</v>
      </c>
      <c r="L713" s="68">
        <v>17358000</v>
      </c>
      <c r="M713" s="221" t="s">
        <v>85</v>
      </c>
      <c r="N713" s="66" t="s">
        <v>11623</v>
      </c>
      <c r="O713" s="66">
        <v>1004272192</v>
      </c>
      <c r="P713" s="65">
        <v>1322</v>
      </c>
      <c r="Q713" s="78">
        <v>45825</v>
      </c>
      <c r="R713" s="66">
        <v>189054000</v>
      </c>
      <c r="S713" s="78">
        <v>45828</v>
      </c>
      <c r="T713" s="68">
        <v>17358000</v>
      </c>
      <c r="U713" s="65" t="s">
        <v>87</v>
      </c>
      <c r="V713" s="68">
        <v>57461216</v>
      </c>
      <c r="W713" s="67" t="s">
        <v>8478</v>
      </c>
      <c r="X713" s="78">
        <v>45828</v>
      </c>
      <c r="Y713" s="78">
        <v>45828</v>
      </c>
      <c r="Z713" s="70" t="s">
        <v>89</v>
      </c>
      <c r="AA713" s="70">
        <v>45991</v>
      </c>
      <c r="AB713" s="49">
        <f t="shared" si="55"/>
        <v>163</v>
      </c>
      <c r="AC713" s="65">
        <v>0</v>
      </c>
      <c r="AD713" s="424">
        <v>0</v>
      </c>
      <c r="AE713" s="65">
        <v>0</v>
      </c>
      <c r="AF713" s="78" t="s">
        <v>89</v>
      </c>
      <c r="AG713" s="49">
        <f t="shared" si="56"/>
        <v>0</v>
      </c>
      <c r="AH713" s="65">
        <v>0</v>
      </c>
      <c r="AI713" s="68">
        <v>0</v>
      </c>
      <c r="AJ713" s="65" t="s">
        <v>89</v>
      </c>
      <c r="AK713" s="78" t="s">
        <v>89</v>
      </c>
      <c r="AL713" s="65">
        <v>0</v>
      </c>
      <c r="AM713" s="78" t="s">
        <v>89</v>
      </c>
      <c r="AN713" s="78" t="s">
        <v>89</v>
      </c>
      <c r="AO713" s="78" t="s">
        <v>89</v>
      </c>
      <c r="AP713" s="49">
        <f t="shared" si="57"/>
        <v>0</v>
      </c>
      <c r="AQ713" s="49">
        <f>+L713+AD713-AI713</f>
        <v>17358000</v>
      </c>
      <c r="AR713" s="65" t="s">
        <v>87</v>
      </c>
      <c r="AS713" s="68">
        <v>17358000</v>
      </c>
      <c r="AT713" s="65" t="s">
        <v>90</v>
      </c>
      <c r="AU713" s="68">
        <v>0</v>
      </c>
      <c r="AV713" s="75" t="s">
        <v>89</v>
      </c>
      <c r="AW713" s="423">
        <v>7890000</v>
      </c>
      <c r="AX713" s="79">
        <f t="shared" si="58"/>
        <v>9468000</v>
      </c>
      <c r="AY713" s="223">
        <f t="shared" si="59"/>
        <v>0.45454545454545453</v>
      </c>
      <c r="AZ713" s="74">
        <v>0.45454545454545453</v>
      </c>
      <c r="BA713" s="75" t="s">
        <v>89</v>
      </c>
      <c r="BB713" s="65" t="s">
        <v>108</v>
      </c>
      <c r="BC713" s="66" t="s">
        <v>11622</v>
      </c>
      <c r="BD713" s="221" t="s">
        <v>87</v>
      </c>
      <c r="BE713" s="221" t="s">
        <v>87</v>
      </c>
    </row>
    <row r="714" spans="2:57" x14ac:dyDescent="0.25">
      <c r="B714" s="221">
        <v>2025</v>
      </c>
      <c r="C714" s="221">
        <v>891780111</v>
      </c>
      <c r="D714" s="221" t="s">
        <v>78</v>
      </c>
      <c r="E714" s="65" t="s">
        <v>11621</v>
      </c>
      <c r="F714" s="65" t="s">
        <v>11620</v>
      </c>
      <c r="G714" s="306">
        <v>0</v>
      </c>
      <c r="H714" s="65" t="s">
        <v>81</v>
      </c>
      <c r="I714" s="221" t="s">
        <v>82</v>
      </c>
      <c r="J714" s="220" t="s">
        <v>83</v>
      </c>
      <c r="K714" s="66" t="s">
        <v>11619</v>
      </c>
      <c r="L714" s="68">
        <v>17358000</v>
      </c>
      <c r="M714" s="221" t="s">
        <v>85</v>
      </c>
      <c r="N714" s="66" t="s">
        <v>11618</v>
      </c>
      <c r="O714" s="66">
        <v>1004277271</v>
      </c>
      <c r="P714" s="65">
        <v>1322</v>
      </c>
      <c r="Q714" s="78">
        <v>45825</v>
      </c>
      <c r="R714" s="66">
        <v>189054000</v>
      </c>
      <c r="S714" s="78">
        <v>45828</v>
      </c>
      <c r="T714" s="68">
        <v>17358000</v>
      </c>
      <c r="U714" s="65" t="s">
        <v>87</v>
      </c>
      <c r="V714" s="68">
        <v>57461216</v>
      </c>
      <c r="W714" s="67" t="s">
        <v>8478</v>
      </c>
      <c r="X714" s="78">
        <v>45828</v>
      </c>
      <c r="Y714" s="78">
        <v>45828</v>
      </c>
      <c r="Z714" s="70" t="s">
        <v>89</v>
      </c>
      <c r="AA714" s="70">
        <v>45991</v>
      </c>
      <c r="AB714" s="49">
        <f t="shared" si="55"/>
        <v>163</v>
      </c>
      <c r="AC714" s="65">
        <v>0</v>
      </c>
      <c r="AD714" s="424">
        <v>0</v>
      </c>
      <c r="AE714" s="65">
        <v>0</v>
      </c>
      <c r="AF714" s="78" t="s">
        <v>89</v>
      </c>
      <c r="AG714" s="49">
        <f t="shared" si="56"/>
        <v>0</v>
      </c>
      <c r="AH714" s="65">
        <v>0</v>
      </c>
      <c r="AI714" s="68">
        <v>0</v>
      </c>
      <c r="AJ714" s="65" t="s">
        <v>89</v>
      </c>
      <c r="AK714" s="78" t="s">
        <v>89</v>
      </c>
      <c r="AL714" s="65">
        <v>0</v>
      </c>
      <c r="AM714" s="78" t="s">
        <v>89</v>
      </c>
      <c r="AN714" s="78" t="s">
        <v>89</v>
      </c>
      <c r="AO714" s="78" t="s">
        <v>89</v>
      </c>
      <c r="AP714" s="49">
        <f t="shared" si="57"/>
        <v>0</v>
      </c>
      <c r="AQ714" s="49">
        <f>+L714+AD714-AI714</f>
        <v>17358000</v>
      </c>
      <c r="AR714" s="65" t="s">
        <v>87</v>
      </c>
      <c r="AS714" s="68">
        <v>17358000</v>
      </c>
      <c r="AT714" s="65" t="s">
        <v>90</v>
      </c>
      <c r="AU714" s="68">
        <v>0</v>
      </c>
      <c r="AV714" s="75" t="s">
        <v>89</v>
      </c>
      <c r="AW714" s="423">
        <v>7890000</v>
      </c>
      <c r="AX714" s="79">
        <f t="shared" si="58"/>
        <v>9468000</v>
      </c>
      <c r="AY714" s="223">
        <f t="shared" si="59"/>
        <v>0.45454545454545453</v>
      </c>
      <c r="AZ714" s="74">
        <v>0.45454545454545453</v>
      </c>
      <c r="BA714" s="75" t="s">
        <v>89</v>
      </c>
      <c r="BB714" s="65" t="s">
        <v>108</v>
      </c>
      <c r="BC714" s="66" t="s">
        <v>11617</v>
      </c>
      <c r="BD714" s="221" t="s">
        <v>87</v>
      </c>
      <c r="BE714" s="221" t="s">
        <v>87</v>
      </c>
    </row>
    <row r="715" spans="2:57" x14ac:dyDescent="0.25">
      <c r="B715" s="221">
        <v>2025</v>
      </c>
      <c r="C715" s="221">
        <v>891780111</v>
      </c>
      <c r="D715" s="221" t="s">
        <v>78</v>
      </c>
      <c r="E715" s="65" t="s">
        <v>11616</v>
      </c>
      <c r="F715" s="65" t="s">
        <v>11615</v>
      </c>
      <c r="G715" s="306">
        <v>0</v>
      </c>
      <c r="H715" s="65" t="s">
        <v>81</v>
      </c>
      <c r="I715" s="221" t="s">
        <v>82</v>
      </c>
      <c r="J715" s="220" t="s">
        <v>83</v>
      </c>
      <c r="K715" s="66" t="s">
        <v>11614</v>
      </c>
      <c r="L715" s="68">
        <v>35000000</v>
      </c>
      <c r="M715" s="221" t="s">
        <v>85</v>
      </c>
      <c r="N715" s="66" t="s">
        <v>2411</v>
      </c>
      <c r="O715" s="66">
        <v>1082890110</v>
      </c>
      <c r="P715" s="65">
        <v>121</v>
      </c>
      <c r="Q715" s="78">
        <v>45679</v>
      </c>
      <c r="R715" s="66">
        <v>231640000</v>
      </c>
      <c r="S715" s="78">
        <v>45828</v>
      </c>
      <c r="T715" s="68">
        <v>35000000</v>
      </c>
      <c r="U715" s="65" t="s">
        <v>87</v>
      </c>
      <c r="V715" s="68">
        <v>85081920</v>
      </c>
      <c r="W715" s="67" t="s">
        <v>11563</v>
      </c>
      <c r="X715" s="78">
        <v>45828</v>
      </c>
      <c r="Y715" s="78">
        <v>45828</v>
      </c>
      <c r="Z715" s="70" t="s">
        <v>89</v>
      </c>
      <c r="AA715" s="70">
        <v>46022</v>
      </c>
      <c r="AB715" s="49">
        <f t="shared" si="55"/>
        <v>194</v>
      </c>
      <c r="AC715" s="65">
        <v>0</v>
      </c>
      <c r="AD715" s="424">
        <v>0</v>
      </c>
      <c r="AE715" s="65">
        <v>0</v>
      </c>
      <c r="AF715" s="78" t="s">
        <v>89</v>
      </c>
      <c r="AG715" s="49">
        <f t="shared" si="56"/>
        <v>0</v>
      </c>
      <c r="AH715" s="65">
        <v>0</v>
      </c>
      <c r="AI715" s="68">
        <v>0</v>
      </c>
      <c r="AJ715" s="65" t="s">
        <v>89</v>
      </c>
      <c r="AK715" s="78" t="s">
        <v>89</v>
      </c>
      <c r="AL715" s="65">
        <v>0</v>
      </c>
      <c r="AM715" s="78" t="s">
        <v>89</v>
      </c>
      <c r="AN715" s="78" t="s">
        <v>89</v>
      </c>
      <c r="AO715" s="78" t="s">
        <v>89</v>
      </c>
      <c r="AP715" s="49">
        <f t="shared" si="57"/>
        <v>0</v>
      </c>
      <c r="AQ715" s="49">
        <f>+L715+AD715-AI715</f>
        <v>35000000</v>
      </c>
      <c r="AR715" s="65" t="s">
        <v>87</v>
      </c>
      <c r="AS715" s="68">
        <v>35000000</v>
      </c>
      <c r="AT715" s="65" t="s">
        <v>90</v>
      </c>
      <c r="AU715" s="68">
        <v>0</v>
      </c>
      <c r="AV715" s="75" t="s">
        <v>89</v>
      </c>
      <c r="AW715" s="423">
        <v>15000000</v>
      </c>
      <c r="AX715" s="79">
        <f t="shared" si="58"/>
        <v>20000000</v>
      </c>
      <c r="AY715" s="223">
        <f t="shared" si="59"/>
        <v>0.42857142857142855</v>
      </c>
      <c r="AZ715" s="74">
        <v>0.42857142857142855</v>
      </c>
      <c r="BA715" s="75" t="s">
        <v>89</v>
      </c>
      <c r="BB715" s="65" t="s">
        <v>108</v>
      </c>
      <c r="BC715" s="66" t="s">
        <v>11613</v>
      </c>
      <c r="BD715" s="221" t="s">
        <v>87</v>
      </c>
      <c r="BE715" s="221" t="s">
        <v>87</v>
      </c>
    </row>
    <row r="716" spans="2:57" x14ac:dyDescent="0.25">
      <c r="B716" s="221">
        <v>2025</v>
      </c>
      <c r="C716" s="221">
        <v>891780111</v>
      </c>
      <c r="D716" s="221" t="s">
        <v>78</v>
      </c>
      <c r="E716" s="65" t="s">
        <v>11612</v>
      </c>
      <c r="F716" s="65" t="s">
        <v>11611</v>
      </c>
      <c r="G716" s="306">
        <v>0</v>
      </c>
      <c r="H716" s="65" t="s">
        <v>81</v>
      </c>
      <c r="I716" s="221" t="s">
        <v>82</v>
      </c>
      <c r="J716" s="220" t="s">
        <v>83</v>
      </c>
      <c r="K716" s="66" t="s">
        <v>11610</v>
      </c>
      <c r="L716" s="68">
        <v>16937200</v>
      </c>
      <c r="M716" s="221" t="s">
        <v>85</v>
      </c>
      <c r="N716" s="66" t="s">
        <v>11609</v>
      </c>
      <c r="O716" s="66">
        <v>1083021767</v>
      </c>
      <c r="P716" s="65">
        <v>1322</v>
      </c>
      <c r="Q716" s="78">
        <v>45825</v>
      </c>
      <c r="R716" s="66">
        <v>189054000</v>
      </c>
      <c r="S716" s="78">
        <v>45828</v>
      </c>
      <c r="T716" s="68">
        <v>16937200</v>
      </c>
      <c r="U716" s="65" t="s">
        <v>87</v>
      </c>
      <c r="V716" s="68">
        <v>36718996</v>
      </c>
      <c r="W716" s="67" t="s">
        <v>9146</v>
      </c>
      <c r="X716" s="78">
        <v>45828</v>
      </c>
      <c r="Y716" s="78">
        <v>45828</v>
      </c>
      <c r="Z716" s="70" t="s">
        <v>89</v>
      </c>
      <c r="AA716" s="70">
        <v>45991</v>
      </c>
      <c r="AB716" s="49">
        <f t="shared" si="55"/>
        <v>163</v>
      </c>
      <c r="AC716" s="65">
        <v>0</v>
      </c>
      <c r="AD716" s="424">
        <v>0</v>
      </c>
      <c r="AE716" s="65">
        <v>0</v>
      </c>
      <c r="AF716" s="78" t="s">
        <v>89</v>
      </c>
      <c r="AG716" s="49">
        <f t="shared" si="56"/>
        <v>0</v>
      </c>
      <c r="AH716" s="65">
        <v>0</v>
      </c>
      <c r="AI716" s="68">
        <v>0</v>
      </c>
      <c r="AJ716" s="65" t="s">
        <v>89</v>
      </c>
      <c r="AK716" s="78" t="s">
        <v>89</v>
      </c>
      <c r="AL716" s="65">
        <v>0</v>
      </c>
      <c r="AM716" s="78" t="s">
        <v>89</v>
      </c>
      <c r="AN716" s="78" t="s">
        <v>89</v>
      </c>
      <c r="AO716" s="78" t="s">
        <v>89</v>
      </c>
      <c r="AP716" s="49">
        <f t="shared" si="57"/>
        <v>0</v>
      </c>
      <c r="AQ716" s="49">
        <f>+L716+AD716-AI716</f>
        <v>16937200</v>
      </c>
      <c r="AR716" s="65" t="s">
        <v>87</v>
      </c>
      <c r="AS716" s="68">
        <v>16937200</v>
      </c>
      <c r="AT716" s="65" t="s">
        <v>90</v>
      </c>
      <c r="AU716" s="68">
        <v>0</v>
      </c>
      <c r="AV716" s="75" t="s">
        <v>89</v>
      </c>
      <c r="AW716" s="423">
        <v>7469200</v>
      </c>
      <c r="AX716" s="79">
        <f t="shared" si="58"/>
        <v>9468000</v>
      </c>
      <c r="AY716" s="223">
        <f t="shared" si="59"/>
        <v>0.44099378881987578</v>
      </c>
      <c r="AZ716" s="74">
        <v>0.44099378881987578</v>
      </c>
      <c r="BA716" s="75" t="s">
        <v>89</v>
      </c>
      <c r="BB716" s="65" t="s">
        <v>108</v>
      </c>
      <c r="BC716" s="66" t="s">
        <v>11608</v>
      </c>
      <c r="BD716" s="221" t="s">
        <v>87</v>
      </c>
      <c r="BE716" s="221" t="s">
        <v>87</v>
      </c>
    </row>
    <row r="717" spans="2:57" x14ac:dyDescent="0.25">
      <c r="B717" s="221">
        <v>2025</v>
      </c>
      <c r="C717" s="221">
        <v>891780111</v>
      </c>
      <c r="D717" s="221" t="s">
        <v>78</v>
      </c>
      <c r="E717" s="65" t="s">
        <v>11607</v>
      </c>
      <c r="F717" s="65" t="s">
        <v>11606</v>
      </c>
      <c r="G717" s="306">
        <v>0</v>
      </c>
      <c r="H717" s="65" t="s">
        <v>81</v>
      </c>
      <c r="I717" s="221" t="s">
        <v>82</v>
      </c>
      <c r="J717" s="220" t="s">
        <v>83</v>
      </c>
      <c r="K717" s="66" t="s">
        <v>11605</v>
      </c>
      <c r="L717" s="68">
        <v>35000000</v>
      </c>
      <c r="M717" s="221" t="s">
        <v>85</v>
      </c>
      <c r="N717" s="66" t="s">
        <v>11604</v>
      </c>
      <c r="O717" s="66">
        <v>1114816077</v>
      </c>
      <c r="P717" s="65">
        <v>132</v>
      </c>
      <c r="Q717" s="78">
        <v>45680</v>
      </c>
      <c r="R717" s="66">
        <v>307925000</v>
      </c>
      <c r="S717" s="78">
        <v>45832</v>
      </c>
      <c r="T717" s="68">
        <v>35000000</v>
      </c>
      <c r="U717" s="65" t="s">
        <v>87</v>
      </c>
      <c r="V717" s="68">
        <v>1082870070</v>
      </c>
      <c r="W717" s="67" t="s">
        <v>8403</v>
      </c>
      <c r="X717" s="78">
        <v>45832</v>
      </c>
      <c r="Y717" s="78">
        <v>45832</v>
      </c>
      <c r="Z717" s="70" t="s">
        <v>89</v>
      </c>
      <c r="AA717" s="70">
        <v>46022</v>
      </c>
      <c r="AB717" s="49">
        <f t="shared" si="55"/>
        <v>190</v>
      </c>
      <c r="AC717" s="65">
        <v>0</v>
      </c>
      <c r="AD717" s="424">
        <v>0</v>
      </c>
      <c r="AE717" s="65">
        <v>0</v>
      </c>
      <c r="AF717" s="78" t="s">
        <v>89</v>
      </c>
      <c r="AG717" s="49">
        <f t="shared" si="56"/>
        <v>0</v>
      </c>
      <c r="AH717" s="65">
        <v>0</v>
      </c>
      <c r="AI717" s="68">
        <v>0</v>
      </c>
      <c r="AJ717" s="65" t="s">
        <v>89</v>
      </c>
      <c r="AK717" s="78" t="s">
        <v>89</v>
      </c>
      <c r="AL717" s="65">
        <v>0</v>
      </c>
      <c r="AM717" s="78" t="s">
        <v>89</v>
      </c>
      <c r="AN717" s="78" t="s">
        <v>89</v>
      </c>
      <c r="AO717" s="78" t="s">
        <v>89</v>
      </c>
      <c r="AP717" s="49">
        <f t="shared" si="57"/>
        <v>0</v>
      </c>
      <c r="AQ717" s="49">
        <f>+L717+AD717-AI717</f>
        <v>35000000</v>
      </c>
      <c r="AR717" s="65" t="s">
        <v>87</v>
      </c>
      <c r="AS717" s="68">
        <v>35000000</v>
      </c>
      <c r="AT717" s="65" t="s">
        <v>90</v>
      </c>
      <c r="AU717" s="68">
        <v>0</v>
      </c>
      <c r="AV717" s="75" t="s">
        <v>89</v>
      </c>
      <c r="AW717" s="423">
        <v>15000000</v>
      </c>
      <c r="AX717" s="79">
        <f t="shared" si="58"/>
        <v>20000000</v>
      </c>
      <c r="AY717" s="223">
        <f t="shared" si="59"/>
        <v>0.42857142857142855</v>
      </c>
      <c r="AZ717" s="74">
        <v>0.42857142857142855</v>
      </c>
      <c r="BA717" s="75" t="s">
        <v>89</v>
      </c>
      <c r="BB717" s="65" t="s">
        <v>108</v>
      </c>
      <c r="BC717" s="66" t="s">
        <v>11603</v>
      </c>
      <c r="BD717" s="221" t="s">
        <v>87</v>
      </c>
      <c r="BE717" s="221" t="s">
        <v>87</v>
      </c>
    </row>
    <row r="718" spans="2:57" x14ac:dyDescent="0.25">
      <c r="B718" s="221">
        <v>2025</v>
      </c>
      <c r="C718" s="221">
        <v>891780111</v>
      </c>
      <c r="D718" s="221" t="s">
        <v>78</v>
      </c>
      <c r="E718" s="65" t="s">
        <v>11602</v>
      </c>
      <c r="F718" s="65" t="s">
        <v>11601</v>
      </c>
      <c r="G718" s="306">
        <v>0</v>
      </c>
      <c r="H718" s="65" t="s">
        <v>81</v>
      </c>
      <c r="I718" s="221" t="s">
        <v>82</v>
      </c>
      <c r="J718" s="220" t="s">
        <v>83</v>
      </c>
      <c r="K718" s="66" t="s">
        <v>11600</v>
      </c>
      <c r="L718" s="68">
        <v>13780000</v>
      </c>
      <c r="M718" s="221" t="s">
        <v>85</v>
      </c>
      <c r="N718" s="66" t="s">
        <v>11599</v>
      </c>
      <c r="O718" s="66">
        <v>1083008591</v>
      </c>
      <c r="P718" s="65">
        <v>27</v>
      </c>
      <c r="Q718" s="78">
        <v>45670</v>
      </c>
      <c r="R718" s="66">
        <v>2494141000</v>
      </c>
      <c r="S718" s="78">
        <v>45834</v>
      </c>
      <c r="T718" s="68">
        <v>13780000</v>
      </c>
      <c r="U718" s="65" t="s">
        <v>87</v>
      </c>
      <c r="V718" s="68">
        <v>85468846</v>
      </c>
      <c r="W718" s="67" t="s">
        <v>9226</v>
      </c>
      <c r="X718" s="78">
        <v>45834</v>
      </c>
      <c r="Y718" s="78">
        <v>45834</v>
      </c>
      <c r="Z718" s="70" t="s">
        <v>89</v>
      </c>
      <c r="AA718" s="70">
        <v>45991</v>
      </c>
      <c r="AB718" s="49">
        <f t="shared" si="55"/>
        <v>157</v>
      </c>
      <c r="AC718" s="65">
        <v>0</v>
      </c>
      <c r="AD718" s="424">
        <v>0</v>
      </c>
      <c r="AE718" s="65">
        <v>0</v>
      </c>
      <c r="AF718" s="78" t="s">
        <v>89</v>
      </c>
      <c r="AG718" s="49">
        <f t="shared" si="56"/>
        <v>0</v>
      </c>
      <c r="AH718" s="65">
        <v>0</v>
      </c>
      <c r="AI718" s="68">
        <v>0</v>
      </c>
      <c r="AJ718" s="65" t="s">
        <v>89</v>
      </c>
      <c r="AK718" s="78" t="s">
        <v>89</v>
      </c>
      <c r="AL718" s="65">
        <v>0</v>
      </c>
      <c r="AM718" s="78" t="s">
        <v>89</v>
      </c>
      <c r="AN718" s="78" t="s">
        <v>89</v>
      </c>
      <c r="AO718" s="78" t="s">
        <v>89</v>
      </c>
      <c r="AP718" s="49">
        <f t="shared" si="57"/>
        <v>0</v>
      </c>
      <c r="AQ718" s="49">
        <f>+L718+AD718-AI718</f>
        <v>13780000</v>
      </c>
      <c r="AR718" s="65" t="s">
        <v>87</v>
      </c>
      <c r="AS718" s="68">
        <v>13780000</v>
      </c>
      <c r="AT718" s="65" t="s">
        <v>90</v>
      </c>
      <c r="AU718" s="68">
        <v>0</v>
      </c>
      <c r="AV718" s="75" t="s">
        <v>89</v>
      </c>
      <c r="AW718" s="423">
        <v>5830000</v>
      </c>
      <c r="AX718" s="79">
        <f t="shared" si="58"/>
        <v>7950000</v>
      </c>
      <c r="AY718" s="223">
        <f t="shared" si="59"/>
        <v>0.42307692307692307</v>
      </c>
      <c r="AZ718" s="74">
        <v>0.42307692307692307</v>
      </c>
      <c r="BA718" s="75" t="s">
        <v>89</v>
      </c>
      <c r="BB718" s="65" t="s">
        <v>108</v>
      </c>
      <c r="BC718" s="66" t="s">
        <v>11598</v>
      </c>
      <c r="BD718" s="221" t="s">
        <v>87</v>
      </c>
      <c r="BE718" s="221" t="s">
        <v>87</v>
      </c>
    </row>
    <row r="719" spans="2:57" x14ac:dyDescent="0.25">
      <c r="B719" s="221">
        <v>2025</v>
      </c>
      <c r="C719" s="221">
        <v>891780111</v>
      </c>
      <c r="D719" s="221" t="s">
        <v>78</v>
      </c>
      <c r="E719" s="65" t="s">
        <v>11597</v>
      </c>
      <c r="F719" s="65" t="s">
        <v>11596</v>
      </c>
      <c r="G719" s="306">
        <v>0</v>
      </c>
      <c r="H719" s="65" t="s">
        <v>81</v>
      </c>
      <c r="I719" s="221" t="s">
        <v>82</v>
      </c>
      <c r="J719" s="220" t="s">
        <v>83</v>
      </c>
      <c r="K719" s="66" t="s">
        <v>11595</v>
      </c>
      <c r="L719" s="68">
        <v>17360000</v>
      </c>
      <c r="M719" s="221" t="s">
        <v>85</v>
      </c>
      <c r="N719" s="66" t="s">
        <v>11594</v>
      </c>
      <c r="O719" s="66">
        <v>1085045367</v>
      </c>
      <c r="P719" s="65">
        <v>1322</v>
      </c>
      <c r="Q719" s="78">
        <v>45825</v>
      </c>
      <c r="R719" s="66">
        <v>189054000</v>
      </c>
      <c r="S719" s="78">
        <v>45839</v>
      </c>
      <c r="T719" s="68">
        <v>17360000</v>
      </c>
      <c r="U719" s="65" t="s">
        <v>87</v>
      </c>
      <c r="V719" s="68">
        <v>57461216</v>
      </c>
      <c r="W719" s="67" t="s">
        <v>8478</v>
      </c>
      <c r="X719" s="78">
        <v>45839</v>
      </c>
      <c r="Y719" s="78">
        <v>45839</v>
      </c>
      <c r="Z719" s="70" t="s">
        <v>89</v>
      </c>
      <c r="AA719" s="70">
        <v>45991</v>
      </c>
      <c r="AB719" s="49">
        <f t="shared" si="55"/>
        <v>152</v>
      </c>
      <c r="AC719" s="65">
        <v>0</v>
      </c>
      <c r="AD719" s="424">
        <v>0</v>
      </c>
      <c r="AE719" s="65">
        <v>0</v>
      </c>
      <c r="AF719" s="78" t="s">
        <v>89</v>
      </c>
      <c r="AG719" s="49">
        <f t="shared" si="56"/>
        <v>0</v>
      </c>
      <c r="AH719" s="65">
        <v>0</v>
      </c>
      <c r="AI719" s="68">
        <v>0</v>
      </c>
      <c r="AJ719" s="65" t="s">
        <v>89</v>
      </c>
      <c r="AK719" s="78" t="s">
        <v>89</v>
      </c>
      <c r="AL719" s="65">
        <v>0</v>
      </c>
      <c r="AM719" s="78" t="s">
        <v>89</v>
      </c>
      <c r="AN719" s="78" t="s">
        <v>89</v>
      </c>
      <c r="AO719" s="78" t="s">
        <v>89</v>
      </c>
      <c r="AP719" s="49">
        <f t="shared" si="57"/>
        <v>0</v>
      </c>
      <c r="AQ719" s="49">
        <f>+L719+AD719-AI719</f>
        <v>17360000</v>
      </c>
      <c r="AR719" s="65" t="s">
        <v>87</v>
      </c>
      <c r="AS719" s="68">
        <v>17360000</v>
      </c>
      <c r="AT719" s="65" t="s">
        <v>90</v>
      </c>
      <c r="AU719" s="68">
        <v>0</v>
      </c>
      <c r="AV719" s="75" t="s">
        <v>89</v>
      </c>
      <c r="AW719" s="423">
        <v>6944000</v>
      </c>
      <c r="AX719" s="79">
        <f t="shared" si="58"/>
        <v>10416000</v>
      </c>
      <c r="AY719" s="223">
        <f t="shared" si="59"/>
        <v>0.4</v>
      </c>
      <c r="AZ719" s="74">
        <v>0.4</v>
      </c>
      <c r="BA719" s="75" t="s">
        <v>89</v>
      </c>
      <c r="BB719" s="65" t="s">
        <v>108</v>
      </c>
      <c r="BC719" s="66" t="s">
        <v>11593</v>
      </c>
      <c r="BD719" s="221" t="s">
        <v>87</v>
      </c>
      <c r="BE719" s="221" t="s">
        <v>87</v>
      </c>
    </row>
    <row r="720" spans="2:57" x14ac:dyDescent="0.25">
      <c r="B720" s="221">
        <v>2025</v>
      </c>
      <c r="C720" s="221">
        <v>891780111</v>
      </c>
      <c r="D720" s="221" t="s">
        <v>78</v>
      </c>
      <c r="E720" s="65" t="s">
        <v>11592</v>
      </c>
      <c r="F720" s="65" t="s">
        <v>11591</v>
      </c>
      <c r="G720" s="306">
        <v>0</v>
      </c>
      <c r="H720" s="65" t="s">
        <v>81</v>
      </c>
      <c r="I720" s="221" t="s">
        <v>82</v>
      </c>
      <c r="J720" s="220" t="s">
        <v>83</v>
      </c>
      <c r="K720" s="66" t="s">
        <v>11590</v>
      </c>
      <c r="L720" s="68">
        <v>17360000</v>
      </c>
      <c r="M720" s="221" t="s">
        <v>85</v>
      </c>
      <c r="N720" s="66" t="s">
        <v>11589</v>
      </c>
      <c r="O720" s="66">
        <v>36563913</v>
      </c>
      <c r="P720" s="65">
        <v>1322</v>
      </c>
      <c r="Q720" s="78">
        <v>45825</v>
      </c>
      <c r="R720" s="66">
        <v>189054000</v>
      </c>
      <c r="S720" s="78">
        <v>45839</v>
      </c>
      <c r="T720" s="68">
        <v>17360000</v>
      </c>
      <c r="U720" s="65" t="s">
        <v>87</v>
      </c>
      <c r="V720" s="68">
        <v>57461216</v>
      </c>
      <c r="W720" s="67" t="s">
        <v>8478</v>
      </c>
      <c r="X720" s="78">
        <v>45839</v>
      </c>
      <c r="Y720" s="78">
        <v>45839</v>
      </c>
      <c r="Z720" s="70" t="s">
        <v>89</v>
      </c>
      <c r="AA720" s="70">
        <v>45991</v>
      </c>
      <c r="AB720" s="49">
        <f t="shared" si="55"/>
        <v>152</v>
      </c>
      <c r="AC720" s="65">
        <v>0</v>
      </c>
      <c r="AD720" s="424">
        <v>0</v>
      </c>
      <c r="AE720" s="65">
        <v>0</v>
      </c>
      <c r="AF720" s="78" t="s">
        <v>89</v>
      </c>
      <c r="AG720" s="49">
        <f t="shared" si="56"/>
        <v>0</v>
      </c>
      <c r="AH720" s="65">
        <v>0</v>
      </c>
      <c r="AI720" s="68">
        <v>0</v>
      </c>
      <c r="AJ720" s="65" t="s">
        <v>89</v>
      </c>
      <c r="AK720" s="78" t="s">
        <v>89</v>
      </c>
      <c r="AL720" s="65">
        <v>0</v>
      </c>
      <c r="AM720" s="78" t="s">
        <v>89</v>
      </c>
      <c r="AN720" s="78" t="s">
        <v>89</v>
      </c>
      <c r="AO720" s="78" t="s">
        <v>89</v>
      </c>
      <c r="AP720" s="49">
        <f t="shared" si="57"/>
        <v>0</v>
      </c>
      <c r="AQ720" s="49">
        <f>+L720+AD720-AI720</f>
        <v>17360000</v>
      </c>
      <c r="AR720" s="65" t="s">
        <v>87</v>
      </c>
      <c r="AS720" s="68">
        <v>17360000</v>
      </c>
      <c r="AT720" s="65" t="s">
        <v>90</v>
      </c>
      <c r="AU720" s="68">
        <v>0</v>
      </c>
      <c r="AV720" s="75" t="s">
        <v>89</v>
      </c>
      <c r="AW720" s="422">
        <v>6944000</v>
      </c>
      <c r="AX720" s="79">
        <f t="shared" si="58"/>
        <v>10416000</v>
      </c>
      <c r="AY720" s="223">
        <f t="shared" si="59"/>
        <v>0.4</v>
      </c>
      <c r="AZ720" s="74">
        <v>0.4</v>
      </c>
      <c r="BA720" s="75" t="s">
        <v>89</v>
      </c>
      <c r="BB720" s="65" t="s">
        <v>108</v>
      </c>
      <c r="BC720" s="66" t="s">
        <v>11588</v>
      </c>
      <c r="BD720" s="221" t="s">
        <v>87</v>
      </c>
      <c r="BE720" s="221" t="s">
        <v>87</v>
      </c>
    </row>
    <row r="721" spans="2:57" x14ac:dyDescent="0.25">
      <c r="B721" s="221">
        <v>2025</v>
      </c>
      <c r="C721" s="221">
        <v>891780111</v>
      </c>
      <c r="D721" s="221" t="s">
        <v>78</v>
      </c>
      <c r="E721" s="65" t="s">
        <v>11587</v>
      </c>
      <c r="F721" s="65" t="s">
        <v>11586</v>
      </c>
      <c r="G721" s="306">
        <v>0</v>
      </c>
      <c r="H721" s="65" t="s">
        <v>81</v>
      </c>
      <c r="I721" s="221" t="s">
        <v>82</v>
      </c>
      <c r="J721" s="220" t="s">
        <v>83</v>
      </c>
      <c r="K721" s="66" t="s">
        <v>11585</v>
      </c>
      <c r="L721" s="68">
        <v>15780000</v>
      </c>
      <c r="M721" s="221" t="s">
        <v>85</v>
      </c>
      <c r="N721" s="66" t="s">
        <v>11584</v>
      </c>
      <c r="O721" s="66">
        <v>1085108045</v>
      </c>
      <c r="P721" s="65">
        <v>1322</v>
      </c>
      <c r="Q721" s="78">
        <v>45825</v>
      </c>
      <c r="R721" s="66">
        <v>189054000</v>
      </c>
      <c r="S721" s="78">
        <v>45839</v>
      </c>
      <c r="T721" s="68">
        <v>15780000</v>
      </c>
      <c r="U721" s="65" t="s">
        <v>87</v>
      </c>
      <c r="V721" s="68">
        <v>57461216</v>
      </c>
      <c r="W721" s="67" t="s">
        <v>8478</v>
      </c>
      <c r="X721" s="78">
        <v>45839</v>
      </c>
      <c r="Y721" s="78">
        <v>45839</v>
      </c>
      <c r="Z721" s="70" t="s">
        <v>89</v>
      </c>
      <c r="AA721" s="70">
        <v>45991</v>
      </c>
      <c r="AB721" s="49">
        <f t="shared" si="55"/>
        <v>152</v>
      </c>
      <c r="AC721" s="65">
        <v>0</v>
      </c>
      <c r="AD721" s="424">
        <v>0</v>
      </c>
      <c r="AE721" s="65">
        <v>0</v>
      </c>
      <c r="AF721" s="78" t="s">
        <v>89</v>
      </c>
      <c r="AG721" s="49">
        <f t="shared" si="56"/>
        <v>0</v>
      </c>
      <c r="AH721" s="65">
        <v>0</v>
      </c>
      <c r="AI721" s="68">
        <v>0</v>
      </c>
      <c r="AJ721" s="65" t="s">
        <v>89</v>
      </c>
      <c r="AK721" s="78" t="s">
        <v>89</v>
      </c>
      <c r="AL721" s="65">
        <v>0</v>
      </c>
      <c r="AM721" s="78" t="s">
        <v>89</v>
      </c>
      <c r="AN721" s="78" t="s">
        <v>89</v>
      </c>
      <c r="AO721" s="78" t="s">
        <v>89</v>
      </c>
      <c r="AP721" s="49">
        <f t="shared" si="57"/>
        <v>0</v>
      </c>
      <c r="AQ721" s="49">
        <f>+L721+AD721-AI721</f>
        <v>15780000</v>
      </c>
      <c r="AR721" s="65" t="s">
        <v>87</v>
      </c>
      <c r="AS721" s="68">
        <v>15780000</v>
      </c>
      <c r="AT721" s="65" t="s">
        <v>90</v>
      </c>
      <c r="AU721" s="68">
        <v>0</v>
      </c>
      <c r="AV721" s="75" t="s">
        <v>89</v>
      </c>
      <c r="AW721" s="422">
        <v>6312000</v>
      </c>
      <c r="AX721" s="79">
        <f t="shared" si="58"/>
        <v>9468000</v>
      </c>
      <c r="AY721" s="223">
        <f t="shared" si="59"/>
        <v>0.4</v>
      </c>
      <c r="AZ721" s="74">
        <v>0.4</v>
      </c>
      <c r="BA721" s="75" t="s">
        <v>89</v>
      </c>
      <c r="BB721" s="65" t="s">
        <v>108</v>
      </c>
      <c r="BC721" s="66" t="s">
        <v>11583</v>
      </c>
      <c r="BD721" s="221" t="s">
        <v>87</v>
      </c>
      <c r="BE721" s="221" t="s">
        <v>87</v>
      </c>
    </row>
    <row r="722" spans="2:57" x14ac:dyDescent="0.25">
      <c r="B722" s="221">
        <v>2025</v>
      </c>
      <c r="C722" s="221">
        <v>891780111</v>
      </c>
      <c r="D722" s="221" t="s">
        <v>78</v>
      </c>
      <c r="E722" s="65" t="s">
        <v>11582</v>
      </c>
      <c r="F722" s="65" t="s">
        <v>11581</v>
      </c>
      <c r="G722" s="306">
        <v>0</v>
      </c>
      <c r="H722" s="65" t="s">
        <v>81</v>
      </c>
      <c r="I722" s="221" t="s">
        <v>82</v>
      </c>
      <c r="J722" s="220" t="s">
        <v>83</v>
      </c>
      <c r="K722" s="66" t="s">
        <v>11580</v>
      </c>
      <c r="L722" s="68">
        <v>17360000</v>
      </c>
      <c r="M722" s="221" t="s">
        <v>85</v>
      </c>
      <c r="N722" s="66" t="s">
        <v>11579</v>
      </c>
      <c r="O722" s="66">
        <v>1082902423</v>
      </c>
      <c r="P722" s="65">
        <v>1322</v>
      </c>
      <c r="Q722" s="78">
        <v>45825</v>
      </c>
      <c r="R722" s="66">
        <v>189054000</v>
      </c>
      <c r="S722" s="78">
        <v>45839</v>
      </c>
      <c r="T722" s="68">
        <v>17360000</v>
      </c>
      <c r="U722" s="65" t="s">
        <v>87</v>
      </c>
      <c r="V722" s="68">
        <v>57461216</v>
      </c>
      <c r="W722" s="67" t="s">
        <v>8478</v>
      </c>
      <c r="X722" s="78">
        <v>45839</v>
      </c>
      <c r="Y722" s="78">
        <v>45839</v>
      </c>
      <c r="Z722" s="70" t="s">
        <v>89</v>
      </c>
      <c r="AA722" s="70">
        <v>45991</v>
      </c>
      <c r="AB722" s="49">
        <f t="shared" si="55"/>
        <v>152</v>
      </c>
      <c r="AC722" s="65">
        <v>0</v>
      </c>
      <c r="AD722" s="424">
        <v>0</v>
      </c>
      <c r="AE722" s="65">
        <v>0</v>
      </c>
      <c r="AF722" s="78" t="s">
        <v>89</v>
      </c>
      <c r="AG722" s="49">
        <f t="shared" si="56"/>
        <v>0</v>
      </c>
      <c r="AH722" s="65">
        <v>0</v>
      </c>
      <c r="AI722" s="68">
        <v>0</v>
      </c>
      <c r="AJ722" s="65" t="s">
        <v>89</v>
      </c>
      <c r="AK722" s="78" t="s">
        <v>89</v>
      </c>
      <c r="AL722" s="65">
        <v>0</v>
      </c>
      <c r="AM722" s="78" t="s">
        <v>89</v>
      </c>
      <c r="AN722" s="78" t="s">
        <v>89</v>
      </c>
      <c r="AO722" s="78" t="s">
        <v>89</v>
      </c>
      <c r="AP722" s="49">
        <f t="shared" si="57"/>
        <v>0</v>
      </c>
      <c r="AQ722" s="49">
        <f>+L722+AD722-AI722</f>
        <v>17360000</v>
      </c>
      <c r="AR722" s="65" t="s">
        <v>87</v>
      </c>
      <c r="AS722" s="68">
        <v>17360000</v>
      </c>
      <c r="AT722" s="65" t="s">
        <v>90</v>
      </c>
      <c r="AU722" s="68">
        <v>0</v>
      </c>
      <c r="AV722" s="75" t="s">
        <v>89</v>
      </c>
      <c r="AW722" s="422">
        <v>6944000</v>
      </c>
      <c r="AX722" s="79">
        <f t="shared" si="58"/>
        <v>10416000</v>
      </c>
      <c r="AY722" s="223">
        <f t="shared" si="59"/>
        <v>0.4</v>
      </c>
      <c r="AZ722" s="74">
        <v>0.4</v>
      </c>
      <c r="BA722" s="75" t="s">
        <v>89</v>
      </c>
      <c r="BB722" s="65" t="s">
        <v>108</v>
      </c>
      <c r="BC722" s="66" t="s">
        <v>11578</v>
      </c>
      <c r="BD722" s="221" t="s">
        <v>87</v>
      </c>
      <c r="BE722" s="221" t="s">
        <v>87</v>
      </c>
    </row>
    <row r="723" spans="2:57" x14ac:dyDescent="0.25">
      <c r="B723" s="221">
        <v>2025</v>
      </c>
      <c r="C723" s="221">
        <v>891780111</v>
      </c>
      <c r="D723" s="221" t="s">
        <v>78</v>
      </c>
      <c r="E723" s="65" t="s">
        <v>11577</v>
      </c>
      <c r="F723" s="65" t="s">
        <v>11576</v>
      </c>
      <c r="G723" s="306">
        <v>0</v>
      </c>
      <c r="H723" s="65" t="s">
        <v>81</v>
      </c>
      <c r="I723" s="221" t="s">
        <v>82</v>
      </c>
      <c r="J723" s="220" t="s">
        <v>83</v>
      </c>
      <c r="K723" s="66" t="s">
        <v>11575</v>
      </c>
      <c r="L723" s="68">
        <v>15780000</v>
      </c>
      <c r="M723" s="221" t="s">
        <v>85</v>
      </c>
      <c r="N723" s="66" t="s">
        <v>11574</v>
      </c>
      <c r="O723" s="66">
        <v>1083041507</v>
      </c>
      <c r="P723" s="65">
        <v>1322</v>
      </c>
      <c r="Q723" s="78">
        <v>45825</v>
      </c>
      <c r="R723" s="66">
        <v>189054000</v>
      </c>
      <c r="S723" s="78">
        <v>45839</v>
      </c>
      <c r="T723" s="68">
        <v>15780000</v>
      </c>
      <c r="U723" s="65" t="s">
        <v>87</v>
      </c>
      <c r="V723" s="68">
        <v>57461216</v>
      </c>
      <c r="W723" s="67" t="s">
        <v>8478</v>
      </c>
      <c r="X723" s="78">
        <v>45839</v>
      </c>
      <c r="Y723" s="78">
        <v>45839</v>
      </c>
      <c r="Z723" s="70" t="s">
        <v>89</v>
      </c>
      <c r="AA723" s="70">
        <v>45991</v>
      </c>
      <c r="AB723" s="49">
        <f t="shared" si="55"/>
        <v>152</v>
      </c>
      <c r="AC723" s="65">
        <v>0</v>
      </c>
      <c r="AD723" s="424">
        <v>0</v>
      </c>
      <c r="AE723" s="65">
        <v>0</v>
      </c>
      <c r="AF723" s="78" t="s">
        <v>89</v>
      </c>
      <c r="AG723" s="49">
        <f t="shared" si="56"/>
        <v>0</v>
      </c>
      <c r="AH723" s="65">
        <v>0</v>
      </c>
      <c r="AI723" s="68">
        <v>0</v>
      </c>
      <c r="AJ723" s="65" t="s">
        <v>89</v>
      </c>
      <c r="AK723" s="78" t="s">
        <v>89</v>
      </c>
      <c r="AL723" s="65">
        <v>0</v>
      </c>
      <c r="AM723" s="78" t="s">
        <v>89</v>
      </c>
      <c r="AN723" s="78" t="s">
        <v>89</v>
      </c>
      <c r="AO723" s="78" t="s">
        <v>89</v>
      </c>
      <c r="AP723" s="49">
        <f t="shared" si="57"/>
        <v>0</v>
      </c>
      <c r="AQ723" s="49">
        <f>+L723+AD723-AI723</f>
        <v>15780000</v>
      </c>
      <c r="AR723" s="65" t="s">
        <v>87</v>
      </c>
      <c r="AS723" s="68">
        <v>15780000</v>
      </c>
      <c r="AT723" s="65" t="s">
        <v>90</v>
      </c>
      <c r="AU723" s="68">
        <v>0</v>
      </c>
      <c r="AV723" s="75" t="s">
        <v>89</v>
      </c>
      <c r="AW723" s="423">
        <v>6312000</v>
      </c>
      <c r="AX723" s="79">
        <f t="shared" si="58"/>
        <v>9468000</v>
      </c>
      <c r="AY723" s="223">
        <f t="shared" si="59"/>
        <v>0.4</v>
      </c>
      <c r="AZ723" s="74">
        <v>0.4</v>
      </c>
      <c r="BA723" s="75" t="s">
        <v>89</v>
      </c>
      <c r="BB723" s="65" t="s">
        <v>108</v>
      </c>
      <c r="BC723" s="66" t="s">
        <v>11573</v>
      </c>
      <c r="BD723" s="221" t="s">
        <v>87</v>
      </c>
      <c r="BE723" s="221" t="s">
        <v>87</v>
      </c>
    </row>
    <row r="724" spans="2:57" x14ac:dyDescent="0.25">
      <c r="B724" s="221">
        <v>2025</v>
      </c>
      <c r="C724" s="221">
        <v>891780111</v>
      </c>
      <c r="D724" s="221" t="s">
        <v>78</v>
      </c>
      <c r="E724" s="65" t="s">
        <v>11572</v>
      </c>
      <c r="F724" s="65" t="s">
        <v>11571</v>
      </c>
      <c r="G724" s="306">
        <v>0</v>
      </c>
      <c r="H724" s="65" t="s">
        <v>81</v>
      </c>
      <c r="I724" s="221" t="s">
        <v>82</v>
      </c>
      <c r="J724" s="220" t="s">
        <v>83</v>
      </c>
      <c r="K724" s="66" t="s">
        <v>11570</v>
      </c>
      <c r="L724" s="68">
        <v>15780000</v>
      </c>
      <c r="M724" s="221" t="s">
        <v>85</v>
      </c>
      <c r="N724" s="66" t="s">
        <v>11569</v>
      </c>
      <c r="O724" s="66">
        <v>1083567101</v>
      </c>
      <c r="P724" s="65">
        <v>1322</v>
      </c>
      <c r="Q724" s="78">
        <v>45825</v>
      </c>
      <c r="R724" s="66">
        <v>189054000</v>
      </c>
      <c r="S724" s="78">
        <v>45839</v>
      </c>
      <c r="T724" s="68">
        <v>15780000</v>
      </c>
      <c r="U724" s="65" t="s">
        <v>87</v>
      </c>
      <c r="V724" s="68">
        <v>57461216</v>
      </c>
      <c r="W724" s="67" t="s">
        <v>8478</v>
      </c>
      <c r="X724" s="78">
        <v>45839</v>
      </c>
      <c r="Y724" s="78">
        <v>45839</v>
      </c>
      <c r="Z724" s="70" t="s">
        <v>89</v>
      </c>
      <c r="AA724" s="70">
        <v>45991</v>
      </c>
      <c r="AB724" s="49">
        <f t="shared" si="55"/>
        <v>152</v>
      </c>
      <c r="AC724" s="65">
        <v>0</v>
      </c>
      <c r="AD724" s="424">
        <v>0</v>
      </c>
      <c r="AE724" s="65">
        <v>0</v>
      </c>
      <c r="AF724" s="78" t="s">
        <v>89</v>
      </c>
      <c r="AG724" s="49">
        <f t="shared" si="56"/>
        <v>0</v>
      </c>
      <c r="AH724" s="65">
        <v>0</v>
      </c>
      <c r="AI724" s="68">
        <v>0</v>
      </c>
      <c r="AJ724" s="65" t="s">
        <v>89</v>
      </c>
      <c r="AK724" s="78" t="s">
        <v>89</v>
      </c>
      <c r="AL724" s="65">
        <v>0</v>
      </c>
      <c r="AM724" s="78" t="s">
        <v>89</v>
      </c>
      <c r="AN724" s="78" t="s">
        <v>89</v>
      </c>
      <c r="AO724" s="78" t="s">
        <v>89</v>
      </c>
      <c r="AP724" s="49">
        <f t="shared" si="57"/>
        <v>0</v>
      </c>
      <c r="AQ724" s="49">
        <f>+L724+AD724-AI724</f>
        <v>15780000</v>
      </c>
      <c r="AR724" s="65" t="s">
        <v>87</v>
      </c>
      <c r="AS724" s="68">
        <v>15780000</v>
      </c>
      <c r="AT724" s="65" t="s">
        <v>90</v>
      </c>
      <c r="AU724" s="68">
        <v>0</v>
      </c>
      <c r="AV724" s="75" t="s">
        <v>89</v>
      </c>
      <c r="AW724" s="422">
        <v>6312000</v>
      </c>
      <c r="AX724" s="79">
        <f t="shared" si="58"/>
        <v>9468000</v>
      </c>
      <c r="AY724" s="223">
        <f t="shared" si="59"/>
        <v>0.4</v>
      </c>
      <c r="AZ724" s="74">
        <v>0.4</v>
      </c>
      <c r="BA724" s="75" t="s">
        <v>89</v>
      </c>
      <c r="BB724" s="65" t="s">
        <v>108</v>
      </c>
      <c r="BC724" s="66" t="s">
        <v>11568</v>
      </c>
      <c r="BD724" s="221" t="s">
        <v>87</v>
      </c>
      <c r="BE724" s="221" t="s">
        <v>87</v>
      </c>
    </row>
    <row r="725" spans="2:57" x14ac:dyDescent="0.25">
      <c r="B725" s="221">
        <v>2025</v>
      </c>
      <c r="C725" s="221">
        <v>891780111</v>
      </c>
      <c r="D725" s="221" t="s">
        <v>78</v>
      </c>
      <c r="E725" s="65" t="s">
        <v>11567</v>
      </c>
      <c r="F725" s="65" t="s">
        <v>11566</v>
      </c>
      <c r="G725" s="306">
        <v>2023000100072</v>
      </c>
      <c r="H725" s="65" t="s">
        <v>81</v>
      </c>
      <c r="I725" s="221" t="s">
        <v>146</v>
      </c>
      <c r="J725" s="220" t="s">
        <v>83</v>
      </c>
      <c r="K725" s="66" t="s">
        <v>11565</v>
      </c>
      <c r="L725" s="68">
        <v>47360000</v>
      </c>
      <c r="M725" s="221" t="s">
        <v>85</v>
      </c>
      <c r="N725" s="66" t="s">
        <v>11564</v>
      </c>
      <c r="O725" s="66">
        <v>1081918985</v>
      </c>
      <c r="P725" s="65">
        <v>121</v>
      </c>
      <c r="Q725" s="78">
        <v>45679</v>
      </c>
      <c r="R725" s="66">
        <v>231640000</v>
      </c>
      <c r="S725" s="78">
        <v>45839</v>
      </c>
      <c r="T725" s="68">
        <v>47360000</v>
      </c>
      <c r="U725" s="65" t="s">
        <v>87</v>
      </c>
      <c r="V725" s="68">
        <v>85081920</v>
      </c>
      <c r="W725" s="67" t="s">
        <v>11563</v>
      </c>
      <c r="X725" s="78">
        <v>45839</v>
      </c>
      <c r="Y725" s="78">
        <v>45839</v>
      </c>
      <c r="Z725" s="70" t="s">
        <v>89</v>
      </c>
      <c r="AA725" s="70">
        <v>46069</v>
      </c>
      <c r="AB725" s="49">
        <f t="shared" si="55"/>
        <v>230</v>
      </c>
      <c r="AC725" s="65">
        <v>0</v>
      </c>
      <c r="AD725" s="424">
        <v>0</v>
      </c>
      <c r="AE725" s="65">
        <v>0</v>
      </c>
      <c r="AF725" s="78" t="s">
        <v>89</v>
      </c>
      <c r="AG725" s="49">
        <f t="shared" si="56"/>
        <v>0</v>
      </c>
      <c r="AH725" s="65">
        <v>0</v>
      </c>
      <c r="AI725" s="68">
        <v>0</v>
      </c>
      <c r="AJ725" s="65" t="s">
        <v>89</v>
      </c>
      <c r="AK725" s="78" t="s">
        <v>89</v>
      </c>
      <c r="AL725" s="65">
        <v>0</v>
      </c>
      <c r="AM725" s="78" t="s">
        <v>89</v>
      </c>
      <c r="AN725" s="78" t="s">
        <v>89</v>
      </c>
      <c r="AO725" s="78" t="s">
        <v>89</v>
      </c>
      <c r="AP725" s="49">
        <f t="shared" si="57"/>
        <v>0</v>
      </c>
      <c r="AQ725" s="49">
        <f>+L725+AD725-AI725</f>
        <v>47360000</v>
      </c>
      <c r="AR725" s="65" t="s">
        <v>90</v>
      </c>
      <c r="AS725" s="68">
        <v>0</v>
      </c>
      <c r="AT725" s="65" t="s">
        <v>90</v>
      </c>
      <c r="AU725" s="68">
        <v>0</v>
      </c>
      <c r="AV725" s="75" t="s">
        <v>89</v>
      </c>
      <c r="AW725" s="422">
        <v>11840000</v>
      </c>
      <c r="AX725" s="79">
        <f t="shared" si="58"/>
        <v>35520000</v>
      </c>
      <c r="AY725" s="223">
        <f t="shared" si="59"/>
        <v>0.25</v>
      </c>
      <c r="AZ725" s="74">
        <v>0.25</v>
      </c>
      <c r="BA725" s="75" t="s">
        <v>89</v>
      </c>
      <c r="BB725" s="65" t="s">
        <v>108</v>
      </c>
      <c r="BC725" s="66" t="s">
        <v>11562</v>
      </c>
      <c r="BD725" s="221" t="s">
        <v>87</v>
      </c>
      <c r="BE725" s="221" t="s">
        <v>87</v>
      </c>
    </row>
    <row r="726" spans="2:57" x14ac:dyDescent="0.25">
      <c r="B726" s="221">
        <v>2025</v>
      </c>
      <c r="C726" s="221">
        <v>891780111</v>
      </c>
      <c r="D726" s="221" t="s">
        <v>78</v>
      </c>
      <c r="E726" s="65" t="s">
        <v>11561</v>
      </c>
      <c r="F726" s="65" t="s">
        <v>11560</v>
      </c>
      <c r="G726" s="306">
        <v>2023000100072</v>
      </c>
      <c r="H726" s="65" t="s">
        <v>81</v>
      </c>
      <c r="I726" s="221" t="s">
        <v>146</v>
      </c>
      <c r="J726" s="220" t="s">
        <v>83</v>
      </c>
      <c r="K726" s="66" t="s">
        <v>11559</v>
      </c>
      <c r="L726" s="68">
        <v>28000000</v>
      </c>
      <c r="M726" s="221" t="s">
        <v>85</v>
      </c>
      <c r="N726" s="66" t="s">
        <v>11558</v>
      </c>
      <c r="O726" s="66">
        <v>1143402115</v>
      </c>
      <c r="P726" s="65">
        <v>121</v>
      </c>
      <c r="Q726" s="78">
        <v>45679</v>
      </c>
      <c r="R726" s="66">
        <v>231640000</v>
      </c>
      <c r="S726" s="78">
        <v>45839</v>
      </c>
      <c r="T726" s="68">
        <v>28000000</v>
      </c>
      <c r="U726" s="65" t="s">
        <v>87</v>
      </c>
      <c r="V726" s="68">
        <v>1131070239</v>
      </c>
      <c r="W726" s="67" t="s">
        <v>11557</v>
      </c>
      <c r="X726" s="78">
        <v>45839</v>
      </c>
      <c r="Y726" s="78">
        <v>45839</v>
      </c>
      <c r="Z726" s="70" t="s">
        <v>89</v>
      </c>
      <c r="AA726" s="70">
        <v>46069</v>
      </c>
      <c r="AB726" s="49">
        <f t="shared" si="55"/>
        <v>230</v>
      </c>
      <c r="AC726" s="65">
        <v>0</v>
      </c>
      <c r="AD726" s="424">
        <v>0</v>
      </c>
      <c r="AE726" s="65">
        <v>0</v>
      </c>
      <c r="AF726" s="78" t="s">
        <v>89</v>
      </c>
      <c r="AG726" s="49">
        <f t="shared" si="56"/>
        <v>0</v>
      </c>
      <c r="AH726" s="65">
        <v>0</v>
      </c>
      <c r="AI726" s="68">
        <v>0</v>
      </c>
      <c r="AJ726" s="65" t="s">
        <v>89</v>
      </c>
      <c r="AK726" s="78" t="s">
        <v>89</v>
      </c>
      <c r="AL726" s="65">
        <v>0</v>
      </c>
      <c r="AM726" s="78" t="s">
        <v>89</v>
      </c>
      <c r="AN726" s="78" t="s">
        <v>89</v>
      </c>
      <c r="AO726" s="78" t="s">
        <v>89</v>
      </c>
      <c r="AP726" s="49">
        <f t="shared" si="57"/>
        <v>0</v>
      </c>
      <c r="AQ726" s="49">
        <f>+L726+AD726-AI726</f>
        <v>28000000</v>
      </c>
      <c r="AR726" s="65" t="s">
        <v>90</v>
      </c>
      <c r="AS726" s="68">
        <v>0</v>
      </c>
      <c r="AT726" s="65" t="s">
        <v>90</v>
      </c>
      <c r="AU726" s="68">
        <v>0</v>
      </c>
      <c r="AV726" s="75" t="s">
        <v>89</v>
      </c>
      <c r="AW726" s="422">
        <v>7000000</v>
      </c>
      <c r="AX726" s="79">
        <f t="shared" si="58"/>
        <v>21000000</v>
      </c>
      <c r="AY726" s="223">
        <f t="shared" si="59"/>
        <v>0.25</v>
      </c>
      <c r="AZ726" s="74">
        <v>0.25</v>
      </c>
      <c r="BA726" s="75" t="s">
        <v>89</v>
      </c>
      <c r="BB726" s="65" t="s">
        <v>108</v>
      </c>
      <c r="BC726" s="66" t="s">
        <v>11556</v>
      </c>
      <c r="BD726" s="221" t="s">
        <v>87</v>
      </c>
      <c r="BE726" s="221" t="s">
        <v>87</v>
      </c>
    </row>
    <row r="727" spans="2:57" x14ac:dyDescent="0.25">
      <c r="B727" s="221">
        <v>2025</v>
      </c>
      <c r="C727" s="221">
        <v>891780111</v>
      </c>
      <c r="D727" s="221" t="s">
        <v>78</v>
      </c>
      <c r="E727" s="65" t="s">
        <v>11555</v>
      </c>
      <c r="F727" s="65" t="s">
        <v>11554</v>
      </c>
      <c r="G727" s="306">
        <v>2023000100072</v>
      </c>
      <c r="H727" s="65" t="s">
        <v>81</v>
      </c>
      <c r="I727" s="221" t="s">
        <v>146</v>
      </c>
      <c r="J727" s="220" t="s">
        <v>83</v>
      </c>
      <c r="K727" s="66" t="s">
        <v>11553</v>
      </c>
      <c r="L727" s="68">
        <v>33600000</v>
      </c>
      <c r="M727" s="221" t="s">
        <v>85</v>
      </c>
      <c r="N727" s="66" t="s">
        <v>11552</v>
      </c>
      <c r="O727" s="66">
        <v>1010105584</v>
      </c>
      <c r="P727" s="65">
        <v>121</v>
      </c>
      <c r="Q727" s="78">
        <v>45679</v>
      </c>
      <c r="R727" s="66">
        <v>231640000</v>
      </c>
      <c r="S727" s="78">
        <v>45839</v>
      </c>
      <c r="T727" s="68">
        <v>33600000</v>
      </c>
      <c r="U727" s="65" t="s">
        <v>87</v>
      </c>
      <c r="V727" s="68">
        <v>39049658</v>
      </c>
      <c r="W727" s="67" t="s">
        <v>1986</v>
      </c>
      <c r="X727" s="78">
        <v>45839</v>
      </c>
      <c r="Y727" s="78">
        <v>45839</v>
      </c>
      <c r="Z727" s="70" t="s">
        <v>89</v>
      </c>
      <c r="AA727" s="70">
        <v>46069</v>
      </c>
      <c r="AB727" s="49">
        <f t="shared" si="55"/>
        <v>230</v>
      </c>
      <c r="AC727" s="65">
        <v>0</v>
      </c>
      <c r="AD727" s="424">
        <v>0</v>
      </c>
      <c r="AE727" s="65">
        <v>0</v>
      </c>
      <c r="AF727" s="78" t="s">
        <v>89</v>
      </c>
      <c r="AG727" s="49">
        <f t="shared" si="56"/>
        <v>0</v>
      </c>
      <c r="AH727" s="65">
        <v>0</v>
      </c>
      <c r="AI727" s="68">
        <v>0</v>
      </c>
      <c r="AJ727" s="65" t="s">
        <v>89</v>
      </c>
      <c r="AK727" s="78" t="s">
        <v>89</v>
      </c>
      <c r="AL727" s="65">
        <v>0</v>
      </c>
      <c r="AM727" s="78" t="s">
        <v>89</v>
      </c>
      <c r="AN727" s="78" t="s">
        <v>89</v>
      </c>
      <c r="AO727" s="78" t="s">
        <v>89</v>
      </c>
      <c r="AP727" s="49">
        <f t="shared" si="57"/>
        <v>0</v>
      </c>
      <c r="AQ727" s="49">
        <f>+L727+AD727-AI727</f>
        <v>33600000</v>
      </c>
      <c r="AR727" s="65" t="s">
        <v>90</v>
      </c>
      <c r="AS727" s="68">
        <v>0</v>
      </c>
      <c r="AT727" s="65" t="s">
        <v>90</v>
      </c>
      <c r="AU727" s="68">
        <v>0</v>
      </c>
      <c r="AV727" s="75" t="s">
        <v>89</v>
      </c>
      <c r="AW727" s="423">
        <v>8400000</v>
      </c>
      <c r="AX727" s="79">
        <f t="shared" si="58"/>
        <v>25200000</v>
      </c>
      <c r="AY727" s="223">
        <f t="shared" si="59"/>
        <v>0.25</v>
      </c>
      <c r="AZ727" s="74">
        <v>0.25</v>
      </c>
      <c r="BA727" s="75" t="s">
        <v>89</v>
      </c>
      <c r="BB727" s="65" t="s">
        <v>108</v>
      </c>
      <c r="BC727" s="66" t="s">
        <v>11551</v>
      </c>
      <c r="BD727" s="221" t="s">
        <v>87</v>
      </c>
      <c r="BE727" s="221" t="s">
        <v>87</v>
      </c>
    </row>
    <row r="728" spans="2:57" x14ac:dyDescent="0.25">
      <c r="B728" s="221">
        <v>2025</v>
      </c>
      <c r="C728" s="221">
        <v>891780111</v>
      </c>
      <c r="D728" s="221" t="s">
        <v>78</v>
      </c>
      <c r="E728" s="65" t="s">
        <v>11550</v>
      </c>
      <c r="F728" s="65" t="s">
        <v>11549</v>
      </c>
      <c r="G728" s="306">
        <v>0</v>
      </c>
      <c r="H728" s="65" t="s">
        <v>81</v>
      </c>
      <c r="I728" s="221" t="s">
        <v>82</v>
      </c>
      <c r="J728" s="220" t="s">
        <v>83</v>
      </c>
      <c r="K728" s="66" t="s">
        <v>11548</v>
      </c>
      <c r="L728" s="68">
        <v>3000000</v>
      </c>
      <c r="M728" s="221" t="s">
        <v>85</v>
      </c>
      <c r="N728" s="66" t="s">
        <v>11547</v>
      </c>
      <c r="O728" s="66">
        <v>1007934216</v>
      </c>
      <c r="P728" s="65">
        <v>1322</v>
      </c>
      <c r="Q728" s="78">
        <v>45825</v>
      </c>
      <c r="R728" s="66">
        <v>189054000</v>
      </c>
      <c r="S728" s="78">
        <v>45840</v>
      </c>
      <c r="T728" s="68">
        <v>3000000</v>
      </c>
      <c r="U728" s="65" t="s">
        <v>87</v>
      </c>
      <c r="V728" s="68">
        <v>57461216</v>
      </c>
      <c r="W728" s="67" t="s">
        <v>8478</v>
      </c>
      <c r="X728" s="78">
        <v>45840</v>
      </c>
      <c r="Y728" s="78">
        <v>45840</v>
      </c>
      <c r="Z728" s="70" t="s">
        <v>89</v>
      </c>
      <c r="AA728" s="70">
        <v>45845</v>
      </c>
      <c r="AB728" s="49">
        <f t="shared" si="55"/>
        <v>5</v>
      </c>
      <c r="AC728" s="65">
        <v>0</v>
      </c>
      <c r="AD728" s="424">
        <v>0</v>
      </c>
      <c r="AE728" s="65">
        <v>0</v>
      </c>
      <c r="AF728" s="78" t="s">
        <v>89</v>
      </c>
      <c r="AG728" s="49">
        <f t="shared" si="56"/>
        <v>0</v>
      </c>
      <c r="AH728" s="65">
        <v>0</v>
      </c>
      <c r="AI728" s="68">
        <v>0</v>
      </c>
      <c r="AJ728" s="65" t="s">
        <v>89</v>
      </c>
      <c r="AK728" s="78" t="s">
        <v>89</v>
      </c>
      <c r="AL728" s="65">
        <v>0</v>
      </c>
      <c r="AM728" s="78" t="s">
        <v>89</v>
      </c>
      <c r="AN728" s="78" t="s">
        <v>89</v>
      </c>
      <c r="AO728" s="78" t="s">
        <v>89</v>
      </c>
      <c r="AP728" s="49">
        <f t="shared" si="57"/>
        <v>0</v>
      </c>
      <c r="AQ728" s="49">
        <f>+L728+AD728-AI728</f>
        <v>3000000</v>
      </c>
      <c r="AR728" s="65" t="s">
        <v>87</v>
      </c>
      <c r="AS728" s="68">
        <v>3000000</v>
      </c>
      <c r="AT728" s="65" t="s">
        <v>90</v>
      </c>
      <c r="AU728" s="68">
        <v>0</v>
      </c>
      <c r="AV728" s="75" t="s">
        <v>89</v>
      </c>
      <c r="AW728" s="423">
        <v>3000000</v>
      </c>
      <c r="AX728" s="79">
        <f t="shared" si="58"/>
        <v>0</v>
      </c>
      <c r="AY728" s="223">
        <f t="shared" si="59"/>
        <v>1</v>
      </c>
      <c r="AZ728" s="74">
        <v>1</v>
      </c>
      <c r="BA728" s="75" t="s">
        <v>89</v>
      </c>
      <c r="BB728" s="65" t="s">
        <v>103</v>
      </c>
      <c r="BC728" s="66" t="s">
        <v>11546</v>
      </c>
      <c r="BD728" s="221" t="s">
        <v>87</v>
      </c>
      <c r="BE728" s="221" t="s">
        <v>87</v>
      </c>
    </row>
    <row r="729" spans="2:57" x14ac:dyDescent="0.25">
      <c r="B729" s="221">
        <v>2025</v>
      </c>
      <c r="C729" s="221">
        <v>891780111</v>
      </c>
      <c r="D729" s="221" t="s">
        <v>78</v>
      </c>
      <c r="E729" s="65" t="s">
        <v>11545</v>
      </c>
      <c r="F729" s="65" t="s">
        <v>11544</v>
      </c>
      <c r="G729" s="306">
        <v>0</v>
      </c>
      <c r="H729" s="65" t="s">
        <v>81</v>
      </c>
      <c r="I729" s="221" t="s">
        <v>82</v>
      </c>
      <c r="J729" s="220" t="s">
        <v>83</v>
      </c>
      <c r="K729" s="66" t="s">
        <v>11543</v>
      </c>
      <c r="L729" s="68">
        <v>19450000</v>
      </c>
      <c r="M729" s="221" t="s">
        <v>85</v>
      </c>
      <c r="N729" s="66" t="s">
        <v>11542</v>
      </c>
      <c r="O729" s="66">
        <v>1098731749</v>
      </c>
      <c r="P729" s="65">
        <v>1425</v>
      </c>
      <c r="Q729" s="78">
        <v>45840</v>
      </c>
      <c r="R729" s="66">
        <v>5603238000</v>
      </c>
      <c r="S729" s="78">
        <v>45840</v>
      </c>
      <c r="T729" s="68">
        <v>19450000</v>
      </c>
      <c r="U729" s="65" t="s">
        <v>87</v>
      </c>
      <c r="V729" s="68">
        <v>26671578</v>
      </c>
      <c r="W729" s="67" t="s">
        <v>10616</v>
      </c>
      <c r="X729" s="78">
        <v>45840</v>
      </c>
      <c r="Y729" s="78">
        <v>45840</v>
      </c>
      <c r="Z729" s="70" t="s">
        <v>89</v>
      </c>
      <c r="AA729" s="70">
        <v>45991</v>
      </c>
      <c r="AB729" s="49">
        <f t="shared" si="55"/>
        <v>151</v>
      </c>
      <c r="AC729" s="65">
        <v>0</v>
      </c>
      <c r="AD729" s="424">
        <v>0</v>
      </c>
      <c r="AE729" s="65">
        <v>0</v>
      </c>
      <c r="AF729" s="78" t="s">
        <v>89</v>
      </c>
      <c r="AG729" s="49">
        <f t="shared" si="56"/>
        <v>0</v>
      </c>
      <c r="AH729" s="65">
        <v>0</v>
      </c>
      <c r="AI729" s="68">
        <v>0</v>
      </c>
      <c r="AJ729" s="65" t="s">
        <v>89</v>
      </c>
      <c r="AK729" s="78" t="s">
        <v>89</v>
      </c>
      <c r="AL729" s="65">
        <v>0</v>
      </c>
      <c r="AM729" s="78" t="s">
        <v>89</v>
      </c>
      <c r="AN729" s="78" t="s">
        <v>89</v>
      </c>
      <c r="AO729" s="78" t="s">
        <v>89</v>
      </c>
      <c r="AP729" s="49">
        <f t="shared" si="57"/>
        <v>0</v>
      </c>
      <c r="AQ729" s="49">
        <f>+L729+AD729-AI729</f>
        <v>19450000</v>
      </c>
      <c r="AR729" s="65" t="s">
        <v>87</v>
      </c>
      <c r="AS729" s="68">
        <v>19450000</v>
      </c>
      <c r="AT729" s="65" t="s">
        <v>90</v>
      </c>
      <c r="AU729" s="68">
        <v>0</v>
      </c>
      <c r="AV729" s="75" t="s">
        <v>89</v>
      </c>
      <c r="AW729" s="422">
        <v>7780000</v>
      </c>
      <c r="AX729" s="79">
        <f t="shared" si="58"/>
        <v>11670000</v>
      </c>
      <c r="AY729" s="223">
        <f t="shared" si="59"/>
        <v>0.4</v>
      </c>
      <c r="AZ729" s="74">
        <v>0.4</v>
      </c>
      <c r="BA729" s="75" t="s">
        <v>89</v>
      </c>
      <c r="BB729" s="65" t="s">
        <v>108</v>
      </c>
      <c r="BC729" s="66" t="s">
        <v>11541</v>
      </c>
      <c r="BD729" s="221" t="s">
        <v>87</v>
      </c>
      <c r="BE729" s="221" t="s">
        <v>87</v>
      </c>
    </row>
    <row r="730" spans="2:57" x14ac:dyDescent="0.25">
      <c r="B730" s="221">
        <v>2025</v>
      </c>
      <c r="C730" s="221">
        <v>891780111</v>
      </c>
      <c r="D730" s="221" t="s">
        <v>78</v>
      </c>
      <c r="E730" s="65" t="s">
        <v>11540</v>
      </c>
      <c r="F730" s="65" t="s">
        <v>11539</v>
      </c>
      <c r="G730" s="306">
        <v>0</v>
      </c>
      <c r="H730" s="65" t="s">
        <v>81</v>
      </c>
      <c r="I730" s="221" t="s">
        <v>82</v>
      </c>
      <c r="J730" s="220" t="s">
        <v>83</v>
      </c>
      <c r="K730" s="66" t="s">
        <v>11538</v>
      </c>
      <c r="L730" s="68">
        <v>22000000</v>
      </c>
      <c r="M730" s="221" t="s">
        <v>85</v>
      </c>
      <c r="N730" s="66" t="s">
        <v>11537</v>
      </c>
      <c r="O730" s="66">
        <v>57291189</v>
      </c>
      <c r="P730" s="65">
        <v>1425</v>
      </c>
      <c r="Q730" s="78">
        <v>45840</v>
      </c>
      <c r="R730" s="66">
        <v>5603238000</v>
      </c>
      <c r="S730" s="78">
        <v>45840</v>
      </c>
      <c r="T730" s="68">
        <v>22000000</v>
      </c>
      <c r="U730" s="65" t="s">
        <v>87</v>
      </c>
      <c r="V730" s="68">
        <v>26671578</v>
      </c>
      <c r="W730" s="67" t="s">
        <v>10616</v>
      </c>
      <c r="X730" s="78">
        <v>45840</v>
      </c>
      <c r="Y730" s="78">
        <v>45840</v>
      </c>
      <c r="Z730" s="70" t="s">
        <v>89</v>
      </c>
      <c r="AA730" s="70">
        <v>45991</v>
      </c>
      <c r="AB730" s="49">
        <f t="shared" si="55"/>
        <v>151</v>
      </c>
      <c r="AC730" s="65">
        <v>0</v>
      </c>
      <c r="AD730" s="424">
        <v>0</v>
      </c>
      <c r="AE730" s="65">
        <v>0</v>
      </c>
      <c r="AF730" s="78" t="s">
        <v>89</v>
      </c>
      <c r="AG730" s="49">
        <f t="shared" si="56"/>
        <v>0</v>
      </c>
      <c r="AH730" s="65">
        <v>0</v>
      </c>
      <c r="AI730" s="68">
        <v>0</v>
      </c>
      <c r="AJ730" s="65" t="s">
        <v>89</v>
      </c>
      <c r="AK730" s="78" t="s">
        <v>89</v>
      </c>
      <c r="AL730" s="65">
        <v>0</v>
      </c>
      <c r="AM730" s="78" t="s">
        <v>89</v>
      </c>
      <c r="AN730" s="78" t="s">
        <v>89</v>
      </c>
      <c r="AO730" s="78" t="s">
        <v>89</v>
      </c>
      <c r="AP730" s="49">
        <f t="shared" si="57"/>
        <v>0</v>
      </c>
      <c r="AQ730" s="49">
        <f>+L730+AD730-AI730</f>
        <v>22000000</v>
      </c>
      <c r="AR730" s="65" t="s">
        <v>87</v>
      </c>
      <c r="AS730" s="68">
        <v>22000000</v>
      </c>
      <c r="AT730" s="65" t="s">
        <v>90</v>
      </c>
      <c r="AU730" s="68">
        <v>0</v>
      </c>
      <c r="AV730" s="75" t="s">
        <v>89</v>
      </c>
      <c r="AW730" s="422">
        <v>8800000</v>
      </c>
      <c r="AX730" s="79">
        <f t="shared" si="58"/>
        <v>13200000</v>
      </c>
      <c r="AY730" s="223">
        <f t="shared" si="59"/>
        <v>0.4</v>
      </c>
      <c r="AZ730" s="74">
        <v>0.4</v>
      </c>
      <c r="BA730" s="75" t="s">
        <v>89</v>
      </c>
      <c r="BB730" s="65" t="s">
        <v>108</v>
      </c>
      <c r="BC730" s="66" t="s">
        <v>11536</v>
      </c>
      <c r="BD730" s="221" t="s">
        <v>87</v>
      </c>
      <c r="BE730" s="221" t="s">
        <v>87</v>
      </c>
    </row>
    <row r="731" spans="2:57" x14ac:dyDescent="0.25">
      <c r="B731" s="221">
        <v>2025</v>
      </c>
      <c r="C731" s="221">
        <v>891780111</v>
      </c>
      <c r="D731" s="221" t="s">
        <v>78</v>
      </c>
      <c r="E731" s="65" t="s">
        <v>11535</v>
      </c>
      <c r="F731" s="65" t="s">
        <v>11534</v>
      </c>
      <c r="G731" s="306">
        <v>0</v>
      </c>
      <c r="H731" s="65" t="s">
        <v>81</v>
      </c>
      <c r="I731" s="221" t="s">
        <v>82</v>
      </c>
      <c r="J731" s="220" t="s">
        <v>83</v>
      </c>
      <c r="K731" s="66" t="s">
        <v>11533</v>
      </c>
      <c r="L731" s="68">
        <v>17360000</v>
      </c>
      <c r="M731" s="221" t="s">
        <v>85</v>
      </c>
      <c r="N731" s="66" t="s">
        <v>11532</v>
      </c>
      <c r="O731" s="66">
        <v>1082944543</v>
      </c>
      <c r="P731" s="65">
        <v>1425</v>
      </c>
      <c r="Q731" s="78">
        <v>45840</v>
      </c>
      <c r="R731" s="66">
        <v>5603238000</v>
      </c>
      <c r="S731" s="78">
        <v>45840</v>
      </c>
      <c r="T731" s="68">
        <v>17360000</v>
      </c>
      <c r="U731" s="65" t="s">
        <v>87</v>
      </c>
      <c r="V731" s="68">
        <v>93400727</v>
      </c>
      <c r="W731" s="67" t="s">
        <v>8360</v>
      </c>
      <c r="X731" s="78">
        <v>45840</v>
      </c>
      <c r="Y731" s="78">
        <v>45840</v>
      </c>
      <c r="Z731" s="70" t="s">
        <v>89</v>
      </c>
      <c r="AA731" s="70">
        <v>45991</v>
      </c>
      <c r="AB731" s="49">
        <f t="shared" si="55"/>
        <v>151</v>
      </c>
      <c r="AC731" s="65">
        <v>0</v>
      </c>
      <c r="AD731" s="424">
        <v>0</v>
      </c>
      <c r="AE731" s="65">
        <v>0</v>
      </c>
      <c r="AF731" s="78" t="s">
        <v>89</v>
      </c>
      <c r="AG731" s="49">
        <f t="shared" si="56"/>
        <v>0</v>
      </c>
      <c r="AH731" s="65">
        <v>0</v>
      </c>
      <c r="AI731" s="68">
        <v>0</v>
      </c>
      <c r="AJ731" s="65" t="s">
        <v>89</v>
      </c>
      <c r="AK731" s="78" t="s">
        <v>89</v>
      </c>
      <c r="AL731" s="65">
        <v>0</v>
      </c>
      <c r="AM731" s="78" t="s">
        <v>89</v>
      </c>
      <c r="AN731" s="78" t="s">
        <v>89</v>
      </c>
      <c r="AO731" s="78" t="s">
        <v>89</v>
      </c>
      <c r="AP731" s="49">
        <f t="shared" si="57"/>
        <v>0</v>
      </c>
      <c r="AQ731" s="49">
        <f>+L731+AD731-AI731</f>
        <v>17360000</v>
      </c>
      <c r="AR731" s="65" t="s">
        <v>87</v>
      </c>
      <c r="AS731" s="68">
        <v>17360000</v>
      </c>
      <c r="AT731" s="65" t="s">
        <v>90</v>
      </c>
      <c r="AU731" s="68">
        <v>0</v>
      </c>
      <c r="AV731" s="75" t="s">
        <v>89</v>
      </c>
      <c r="AW731" s="422">
        <v>6944000</v>
      </c>
      <c r="AX731" s="79">
        <f t="shared" si="58"/>
        <v>10416000</v>
      </c>
      <c r="AY731" s="223">
        <f t="shared" si="59"/>
        <v>0.4</v>
      </c>
      <c r="AZ731" s="74">
        <v>0.4</v>
      </c>
      <c r="BA731" s="75" t="s">
        <v>89</v>
      </c>
      <c r="BB731" s="65" t="s">
        <v>108</v>
      </c>
      <c r="BC731" s="66" t="s">
        <v>11531</v>
      </c>
      <c r="BD731" s="221" t="s">
        <v>87</v>
      </c>
      <c r="BE731" s="221" t="s">
        <v>87</v>
      </c>
    </row>
    <row r="732" spans="2:57" x14ac:dyDescent="0.25">
      <c r="B732" s="221">
        <v>2025</v>
      </c>
      <c r="C732" s="221">
        <v>891780111</v>
      </c>
      <c r="D732" s="221" t="s">
        <v>78</v>
      </c>
      <c r="E732" s="65" t="s">
        <v>11530</v>
      </c>
      <c r="F732" s="65" t="s">
        <v>11529</v>
      </c>
      <c r="G732" s="306">
        <v>0</v>
      </c>
      <c r="H732" s="65" t="s">
        <v>81</v>
      </c>
      <c r="I732" s="221" t="s">
        <v>82</v>
      </c>
      <c r="J732" s="220" t="s">
        <v>83</v>
      </c>
      <c r="K732" s="66" t="s">
        <v>11528</v>
      </c>
      <c r="L732" s="68">
        <v>15780000</v>
      </c>
      <c r="M732" s="221" t="s">
        <v>85</v>
      </c>
      <c r="N732" s="66" t="s">
        <v>11527</v>
      </c>
      <c r="O732" s="66">
        <v>1148705492</v>
      </c>
      <c r="P732" s="65">
        <v>1425</v>
      </c>
      <c r="Q732" s="78">
        <v>45840</v>
      </c>
      <c r="R732" s="66">
        <v>5603238000</v>
      </c>
      <c r="S732" s="78">
        <v>45840</v>
      </c>
      <c r="T732" s="68">
        <v>15780000</v>
      </c>
      <c r="U732" s="65" t="s">
        <v>87</v>
      </c>
      <c r="V732" s="68">
        <v>93400727</v>
      </c>
      <c r="W732" s="67" t="s">
        <v>8360</v>
      </c>
      <c r="X732" s="78">
        <v>45840</v>
      </c>
      <c r="Y732" s="78">
        <v>45840</v>
      </c>
      <c r="Z732" s="70" t="s">
        <v>89</v>
      </c>
      <c r="AA732" s="70">
        <v>45991</v>
      </c>
      <c r="AB732" s="49">
        <f t="shared" si="55"/>
        <v>151</v>
      </c>
      <c r="AC732" s="65">
        <v>0</v>
      </c>
      <c r="AD732" s="424">
        <v>0</v>
      </c>
      <c r="AE732" s="65">
        <v>0</v>
      </c>
      <c r="AF732" s="78" t="s">
        <v>89</v>
      </c>
      <c r="AG732" s="49">
        <f t="shared" si="56"/>
        <v>0</v>
      </c>
      <c r="AH732" s="65">
        <v>0</v>
      </c>
      <c r="AI732" s="68">
        <v>0</v>
      </c>
      <c r="AJ732" s="65" t="s">
        <v>89</v>
      </c>
      <c r="AK732" s="78" t="s">
        <v>89</v>
      </c>
      <c r="AL732" s="65">
        <v>0</v>
      </c>
      <c r="AM732" s="78" t="s">
        <v>89</v>
      </c>
      <c r="AN732" s="78" t="s">
        <v>89</v>
      </c>
      <c r="AO732" s="78" t="s">
        <v>89</v>
      </c>
      <c r="AP732" s="49">
        <f t="shared" si="57"/>
        <v>0</v>
      </c>
      <c r="AQ732" s="49">
        <f>+L732+AD732-AI732</f>
        <v>15780000</v>
      </c>
      <c r="AR732" s="65" t="s">
        <v>87</v>
      </c>
      <c r="AS732" s="68">
        <v>15780000</v>
      </c>
      <c r="AT732" s="65" t="s">
        <v>90</v>
      </c>
      <c r="AU732" s="68">
        <v>0</v>
      </c>
      <c r="AV732" s="75" t="s">
        <v>89</v>
      </c>
      <c r="AW732" s="423">
        <v>6312000</v>
      </c>
      <c r="AX732" s="79">
        <f t="shared" si="58"/>
        <v>9468000</v>
      </c>
      <c r="AY732" s="223">
        <f t="shared" si="59"/>
        <v>0.4</v>
      </c>
      <c r="AZ732" s="74">
        <v>0.4</v>
      </c>
      <c r="BA732" s="75" t="s">
        <v>89</v>
      </c>
      <c r="BB732" s="65" t="s">
        <v>108</v>
      </c>
      <c r="BC732" s="66" t="s">
        <v>11526</v>
      </c>
      <c r="BD732" s="221" t="s">
        <v>87</v>
      </c>
      <c r="BE732" s="221" t="s">
        <v>87</v>
      </c>
    </row>
    <row r="733" spans="2:57" x14ac:dyDescent="0.25">
      <c r="B733" s="221">
        <v>2025</v>
      </c>
      <c r="C733" s="221">
        <v>891780111</v>
      </c>
      <c r="D733" s="221" t="s">
        <v>78</v>
      </c>
      <c r="E733" s="65" t="s">
        <v>11525</v>
      </c>
      <c r="F733" s="65" t="s">
        <v>11524</v>
      </c>
      <c r="G733" s="306">
        <v>0</v>
      </c>
      <c r="H733" s="65" t="s">
        <v>81</v>
      </c>
      <c r="I733" s="221" t="s">
        <v>82</v>
      </c>
      <c r="J733" s="220" t="s">
        <v>83</v>
      </c>
      <c r="K733" s="66" t="s">
        <v>11523</v>
      </c>
      <c r="L733" s="68">
        <v>18935000</v>
      </c>
      <c r="M733" s="221" t="s">
        <v>85</v>
      </c>
      <c r="N733" s="66" t="s">
        <v>11522</v>
      </c>
      <c r="O733" s="66">
        <v>1065812085</v>
      </c>
      <c r="P733" s="65">
        <v>1425</v>
      </c>
      <c r="Q733" s="78">
        <v>45840</v>
      </c>
      <c r="R733" s="66">
        <v>5603238000</v>
      </c>
      <c r="S733" s="78">
        <v>45840</v>
      </c>
      <c r="T733" s="68">
        <v>18935000</v>
      </c>
      <c r="U733" s="65" t="s">
        <v>87</v>
      </c>
      <c r="V733" s="68">
        <v>12621405</v>
      </c>
      <c r="W733" s="67" t="s">
        <v>8409</v>
      </c>
      <c r="X733" s="78">
        <v>45840</v>
      </c>
      <c r="Y733" s="78">
        <v>45840</v>
      </c>
      <c r="Z733" s="70" t="s">
        <v>89</v>
      </c>
      <c r="AA733" s="70">
        <v>45991</v>
      </c>
      <c r="AB733" s="49">
        <f t="shared" si="55"/>
        <v>151</v>
      </c>
      <c r="AC733" s="65">
        <v>0</v>
      </c>
      <c r="AD733" s="424">
        <v>0</v>
      </c>
      <c r="AE733" s="65">
        <v>0</v>
      </c>
      <c r="AF733" s="78" t="s">
        <v>89</v>
      </c>
      <c r="AG733" s="49">
        <f t="shared" si="56"/>
        <v>0</v>
      </c>
      <c r="AH733" s="65">
        <v>0</v>
      </c>
      <c r="AI733" s="68">
        <v>0</v>
      </c>
      <c r="AJ733" s="65" t="s">
        <v>89</v>
      </c>
      <c r="AK733" s="78" t="s">
        <v>89</v>
      </c>
      <c r="AL733" s="65">
        <v>0</v>
      </c>
      <c r="AM733" s="78" t="s">
        <v>89</v>
      </c>
      <c r="AN733" s="78" t="s">
        <v>89</v>
      </c>
      <c r="AO733" s="78" t="s">
        <v>89</v>
      </c>
      <c r="AP733" s="49">
        <f t="shared" si="57"/>
        <v>0</v>
      </c>
      <c r="AQ733" s="49">
        <f>+L733+AD733-AI733</f>
        <v>18935000</v>
      </c>
      <c r="AR733" s="65" t="s">
        <v>87</v>
      </c>
      <c r="AS733" s="68">
        <v>18935000</v>
      </c>
      <c r="AT733" s="65" t="s">
        <v>90</v>
      </c>
      <c r="AU733" s="68">
        <v>0</v>
      </c>
      <c r="AV733" s="75" t="s">
        <v>89</v>
      </c>
      <c r="AW733" s="423">
        <v>7574000</v>
      </c>
      <c r="AX733" s="79">
        <f t="shared" si="58"/>
        <v>11361000</v>
      </c>
      <c r="AY733" s="223">
        <f t="shared" si="59"/>
        <v>0.4</v>
      </c>
      <c r="AZ733" s="74">
        <v>0.4</v>
      </c>
      <c r="BA733" s="75" t="s">
        <v>89</v>
      </c>
      <c r="BB733" s="65" t="s">
        <v>108</v>
      </c>
      <c r="BC733" s="66" t="s">
        <v>11521</v>
      </c>
      <c r="BD733" s="221" t="s">
        <v>87</v>
      </c>
      <c r="BE733" s="221" t="s">
        <v>87</v>
      </c>
    </row>
    <row r="734" spans="2:57" x14ac:dyDescent="0.25">
      <c r="B734" s="221">
        <v>2025</v>
      </c>
      <c r="C734" s="221">
        <v>891780111</v>
      </c>
      <c r="D734" s="221" t="s">
        <v>78</v>
      </c>
      <c r="E734" s="65" t="s">
        <v>11520</v>
      </c>
      <c r="F734" s="65" t="s">
        <v>11519</v>
      </c>
      <c r="G734" s="306">
        <v>0</v>
      </c>
      <c r="H734" s="65" t="s">
        <v>81</v>
      </c>
      <c r="I734" s="221" t="s">
        <v>82</v>
      </c>
      <c r="J734" s="220" t="s">
        <v>83</v>
      </c>
      <c r="K734" s="66" t="s">
        <v>11518</v>
      </c>
      <c r="L734" s="68">
        <v>15780000</v>
      </c>
      <c r="M734" s="221" t="s">
        <v>85</v>
      </c>
      <c r="N734" s="66" t="s">
        <v>11517</v>
      </c>
      <c r="O734" s="66">
        <v>1083038004</v>
      </c>
      <c r="P734" s="65">
        <v>1425</v>
      </c>
      <c r="Q734" s="78">
        <v>45840</v>
      </c>
      <c r="R734" s="66">
        <v>5603238000</v>
      </c>
      <c r="S734" s="78">
        <v>45840</v>
      </c>
      <c r="T734" s="68">
        <v>15780000</v>
      </c>
      <c r="U734" s="65" t="s">
        <v>87</v>
      </c>
      <c r="V734" s="68">
        <v>93400727</v>
      </c>
      <c r="W734" s="67" t="s">
        <v>8360</v>
      </c>
      <c r="X734" s="78">
        <v>45840</v>
      </c>
      <c r="Y734" s="78">
        <v>45840</v>
      </c>
      <c r="Z734" s="70" t="s">
        <v>89</v>
      </c>
      <c r="AA734" s="70">
        <v>45991</v>
      </c>
      <c r="AB734" s="49">
        <f t="shared" si="55"/>
        <v>151</v>
      </c>
      <c r="AC734" s="65">
        <v>0</v>
      </c>
      <c r="AD734" s="424">
        <v>0</v>
      </c>
      <c r="AE734" s="65">
        <v>0</v>
      </c>
      <c r="AF734" s="78" t="s">
        <v>89</v>
      </c>
      <c r="AG734" s="49">
        <f t="shared" si="56"/>
        <v>0</v>
      </c>
      <c r="AH734" s="65">
        <v>0</v>
      </c>
      <c r="AI734" s="68">
        <v>0</v>
      </c>
      <c r="AJ734" s="65" t="s">
        <v>89</v>
      </c>
      <c r="AK734" s="78" t="s">
        <v>89</v>
      </c>
      <c r="AL734" s="65">
        <v>0</v>
      </c>
      <c r="AM734" s="78" t="s">
        <v>89</v>
      </c>
      <c r="AN734" s="78" t="s">
        <v>89</v>
      </c>
      <c r="AO734" s="78" t="s">
        <v>89</v>
      </c>
      <c r="AP734" s="49">
        <f t="shared" si="57"/>
        <v>0</v>
      </c>
      <c r="AQ734" s="49">
        <f>+L734+AD734-AI734</f>
        <v>15780000</v>
      </c>
      <c r="AR734" s="65" t="s">
        <v>87</v>
      </c>
      <c r="AS734" s="68">
        <v>15780000</v>
      </c>
      <c r="AT734" s="65" t="s">
        <v>90</v>
      </c>
      <c r="AU734" s="68">
        <v>0</v>
      </c>
      <c r="AV734" s="75" t="s">
        <v>89</v>
      </c>
      <c r="AW734" s="423">
        <v>6312000</v>
      </c>
      <c r="AX734" s="79">
        <f t="shared" si="58"/>
        <v>9468000</v>
      </c>
      <c r="AY734" s="223">
        <f t="shared" si="59"/>
        <v>0.4</v>
      </c>
      <c r="AZ734" s="74">
        <v>0.4</v>
      </c>
      <c r="BA734" s="75" t="s">
        <v>89</v>
      </c>
      <c r="BB734" s="65" t="s">
        <v>108</v>
      </c>
      <c r="BC734" s="66" t="s">
        <v>11516</v>
      </c>
      <c r="BD734" s="221" t="s">
        <v>87</v>
      </c>
      <c r="BE734" s="221" t="s">
        <v>87</v>
      </c>
    </row>
    <row r="735" spans="2:57" x14ac:dyDescent="0.25">
      <c r="B735" s="221">
        <v>2025</v>
      </c>
      <c r="C735" s="221">
        <v>891780111</v>
      </c>
      <c r="D735" s="221" t="s">
        <v>78</v>
      </c>
      <c r="E735" s="65" t="s">
        <v>11515</v>
      </c>
      <c r="F735" s="65" t="s">
        <v>11514</v>
      </c>
      <c r="G735" s="306">
        <v>0</v>
      </c>
      <c r="H735" s="65" t="s">
        <v>81</v>
      </c>
      <c r="I735" s="221" t="s">
        <v>82</v>
      </c>
      <c r="J735" s="220" t="s">
        <v>83</v>
      </c>
      <c r="K735" s="66" t="s">
        <v>11513</v>
      </c>
      <c r="L735" s="68">
        <v>19450000</v>
      </c>
      <c r="M735" s="221" t="s">
        <v>85</v>
      </c>
      <c r="N735" s="66" t="s">
        <v>11512</v>
      </c>
      <c r="O735" s="66">
        <v>43760150</v>
      </c>
      <c r="P735" s="65">
        <v>1425</v>
      </c>
      <c r="Q735" s="78">
        <v>45840</v>
      </c>
      <c r="R735" s="66">
        <v>5603238000</v>
      </c>
      <c r="S735" s="78">
        <v>45840</v>
      </c>
      <c r="T735" s="68">
        <v>19450000</v>
      </c>
      <c r="U735" s="65" t="s">
        <v>87</v>
      </c>
      <c r="V735" s="68">
        <v>93400727</v>
      </c>
      <c r="W735" s="67" t="s">
        <v>8360</v>
      </c>
      <c r="X735" s="78">
        <v>45840</v>
      </c>
      <c r="Y735" s="78">
        <v>45840</v>
      </c>
      <c r="Z735" s="70" t="s">
        <v>89</v>
      </c>
      <c r="AA735" s="70">
        <v>45991</v>
      </c>
      <c r="AB735" s="49">
        <f t="shared" si="55"/>
        <v>151</v>
      </c>
      <c r="AC735" s="65">
        <v>0</v>
      </c>
      <c r="AD735" s="424">
        <v>0</v>
      </c>
      <c r="AE735" s="65">
        <v>0</v>
      </c>
      <c r="AF735" s="78" t="s">
        <v>89</v>
      </c>
      <c r="AG735" s="49">
        <f t="shared" si="56"/>
        <v>0</v>
      </c>
      <c r="AH735" s="65">
        <v>0</v>
      </c>
      <c r="AI735" s="68">
        <v>0</v>
      </c>
      <c r="AJ735" s="65" t="s">
        <v>89</v>
      </c>
      <c r="AK735" s="78" t="s">
        <v>89</v>
      </c>
      <c r="AL735" s="65">
        <v>0</v>
      </c>
      <c r="AM735" s="78" t="s">
        <v>89</v>
      </c>
      <c r="AN735" s="78" t="s">
        <v>89</v>
      </c>
      <c r="AO735" s="78" t="s">
        <v>89</v>
      </c>
      <c r="AP735" s="49">
        <f t="shared" si="57"/>
        <v>0</v>
      </c>
      <c r="AQ735" s="49">
        <f>+L735+AD735-AI735</f>
        <v>19450000</v>
      </c>
      <c r="AR735" s="65" t="s">
        <v>87</v>
      </c>
      <c r="AS735" s="68">
        <v>19450000</v>
      </c>
      <c r="AT735" s="65" t="s">
        <v>90</v>
      </c>
      <c r="AU735" s="68">
        <v>0</v>
      </c>
      <c r="AV735" s="75" t="s">
        <v>89</v>
      </c>
      <c r="AW735" s="423">
        <v>7780000</v>
      </c>
      <c r="AX735" s="79">
        <f t="shared" si="58"/>
        <v>11670000</v>
      </c>
      <c r="AY735" s="223">
        <f t="shared" si="59"/>
        <v>0.4</v>
      </c>
      <c r="AZ735" s="74">
        <v>0.4</v>
      </c>
      <c r="BA735" s="75" t="s">
        <v>89</v>
      </c>
      <c r="BB735" s="65" t="s">
        <v>108</v>
      </c>
      <c r="BC735" s="66" t="s">
        <v>11511</v>
      </c>
      <c r="BD735" s="221" t="s">
        <v>87</v>
      </c>
      <c r="BE735" s="221" t="s">
        <v>87</v>
      </c>
    </row>
    <row r="736" spans="2:57" x14ac:dyDescent="0.25">
      <c r="B736" s="221">
        <v>2025</v>
      </c>
      <c r="C736" s="221">
        <v>891780111</v>
      </c>
      <c r="D736" s="221" t="s">
        <v>78</v>
      </c>
      <c r="E736" s="65" t="s">
        <v>11510</v>
      </c>
      <c r="F736" s="65" t="s">
        <v>11509</v>
      </c>
      <c r="G736" s="306">
        <v>0</v>
      </c>
      <c r="H736" s="65" t="s">
        <v>81</v>
      </c>
      <c r="I736" s="221" t="s">
        <v>82</v>
      </c>
      <c r="J736" s="220" t="s">
        <v>83</v>
      </c>
      <c r="K736" s="66" t="s">
        <v>11508</v>
      </c>
      <c r="L736" s="68">
        <v>22000000</v>
      </c>
      <c r="M736" s="221" t="s">
        <v>85</v>
      </c>
      <c r="N736" s="66" t="s">
        <v>11507</v>
      </c>
      <c r="O736" s="66">
        <v>1083019267</v>
      </c>
      <c r="P736" s="65">
        <v>1425</v>
      </c>
      <c r="Q736" s="78">
        <v>45840</v>
      </c>
      <c r="R736" s="66">
        <v>5603238000</v>
      </c>
      <c r="S736" s="78">
        <v>45840</v>
      </c>
      <c r="T736" s="68">
        <v>22000000</v>
      </c>
      <c r="U736" s="65" t="s">
        <v>87</v>
      </c>
      <c r="V736" s="68">
        <v>12621405</v>
      </c>
      <c r="W736" s="67" t="s">
        <v>8409</v>
      </c>
      <c r="X736" s="78">
        <v>45840</v>
      </c>
      <c r="Y736" s="78">
        <v>45840</v>
      </c>
      <c r="Z736" s="70" t="s">
        <v>89</v>
      </c>
      <c r="AA736" s="70">
        <v>45991</v>
      </c>
      <c r="AB736" s="49">
        <f t="shared" si="55"/>
        <v>151</v>
      </c>
      <c r="AC736" s="65">
        <v>0</v>
      </c>
      <c r="AD736" s="424">
        <v>0</v>
      </c>
      <c r="AE736" s="65">
        <v>0</v>
      </c>
      <c r="AF736" s="78" t="s">
        <v>89</v>
      </c>
      <c r="AG736" s="49">
        <f t="shared" si="56"/>
        <v>0</v>
      </c>
      <c r="AH736" s="65">
        <v>0</v>
      </c>
      <c r="AI736" s="68">
        <v>0</v>
      </c>
      <c r="AJ736" s="65" t="s">
        <v>89</v>
      </c>
      <c r="AK736" s="78" t="s">
        <v>89</v>
      </c>
      <c r="AL736" s="65">
        <v>0</v>
      </c>
      <c r="AM736" s="78" t="s">
        <v>89</v>
      </c>
      <c r="AN736" s="78" t="s">
        <v>89</v>
      </c>
      <c r="AO736" s="78" t="s">
        <v>89</v>
      </c>
      <c r="AP736" s="49">
        <f t="shared" si="57"/>
        <v>0</v>
      </c>
      <c r="AQ736" s="49">
        <f>+L736+AD736-AI736</f>
        <v>22000000</v>
      </c>
      <c r="AR736" s="65" t="s">
        <v>87</v>
      </c>
      <c r="AS736" s="68">
        <v>22000000</v>
      </c>
      <c r="AT736" s="65" t="s">
        <v>90</v>
      </c>
      <c r="AU736" s="68">
        <v>0</v>
      </c>
      <c r="AV736" s="75" t="s">
        <v>89</v>
      </c>
      <c r="AW736" s="423">
        <v>8800000</v>
      </c>
      <c r="AX736" s="79">
        <f t="shared" si="58"/>
        <v>13200000</v>
      </c>
      <c r="AY736" s="223">
        <f t="shared" si="59"/>
        <v>0.4</v>
      </c>
      <c r="AZ736" s="74">
        <v>0.4</v>
      </c>
      <c r="BA736" s="75" t="s">
        <v>89</v>
      </c>
      <c r="BB736" s="65" t="s">
        <v>108</v>
      </c>
      <c r="BC736" s="66" t="s">
        <v>11506</v>
      </c>
      <c r="BD736" s="221" t="s">
        <v>87</v>
      </c>
      <c r="BE736" s="221" t="s">
        <v>87</v>
      </c>
    </row>
    <row r="737" spans="2:57" x14ac:dyDescent="0.25">
      <c r="B737" s="221">
        <v>2025</v>
      </c>
      <c r="C737" s="221">
        <v>891780111</v>
      </c>
      <c r="D737" s="221" t="s">
        <v>78</v>
      </c>
      <c r="E737" s="65" t="s">
        <v>11505</v>
      </c>
      <c r="F737" s="65" t="s">
        <v>11504</v>
      </c>
      <c r="G737" s="306">
        <v>0</v>
      </c>
      <c r="H737" s="65" t="s">
        <v>81</v>
      </c>
      <c r="I737" s="221" t="s">
        <v>82</v>
      </c>
      <c r="J737" s="220" t="s">
        <v>83</v>
      </c>
      <c r="K737" s="66" t="s">
        <v>11503</v>
      </c>
      <c r="L737" s="68">
        <v>17360000</v>
      </c>
      <c r="M737" s="221" t="s">
        <v>85</v>
      </c>
      <c r="N737" s="66" t="s">
        <v>11502</v>
      </c>
      <c r="O737" s="66">
        <v>1045726836</v>
      </c>
      <c r="P737" s="65">
        <v>1425</v>
      </c>
      <c r="Q737" s="78">
        <v>45840</v>
      </c>
      <c r="R737" s="66">
        <v>5603238000</v>
      </c>
      <c r="S737" s="78">
        <v>45840</v>
      </c>
      <c r="T737" s="68">
        <v>17360000</v>
      </c>
      <c r="U737" s="65" t="s">
        <v>87</v>
      </c>
      <c r="V737" s="68">
        <v>12621405</v>
      </c>
      <c r="W737" s="67" t="s">
        <v>8409</v>
      </c>
      <c r="X737" s="78">
        <v>45840</v>
      </c>
      <c r="Y737" s="78">
        <v>45840</v>
      </c>
      <c r="Z737" s="70" t="s">
        <v>89</v>
      </c>
      <c r="AA737" s="70">
        <v>45991</v>
      </c>
      <c r="AB737" s="49">
        <f t="shared" si="55"/>
        <v>151</v>
      </c>
      <c r="AC737" s="65">
        <v>0</v>
      </c>
      <c r="AD737" s="424">
        <v>0</v>
      </c>
      <c r="AE737" s="65">
        <v>0</v>
      </c>
      <c r="AF737" s="78" t="s">
        <v>89</v>
      </c>
      <c r="AG737" s="49">
        <f t="shared" si="56"/>
        <v>0</v>
      </c>
      <c r="AH737" s="65">
        <v>0</v>
      </c>
      <c r="AI737" s="68">
        <v>0</v>
      </c>
      <c r="AJ737" s="65" t="s">
        <v>89</v>
      </c>
      <c r="AK737" s="78" t="s">
        <v>89</v>
      </c>
      <c r="AL737" s="65">
        <v>0</v>
      </c>
      <c r="AM737" s="78" t="s">
        <v>89</v>
      </c>
      <c r="AN737" s="78" t="s">
        <v>89</v>
      </c>
      <c r="AO737" s="78" t="s">
        <v>89</v>
      </c>
      <c r="AP737" s="49">
        <f t="shared" si="57"/>
        <v>0</v>
      </c>
      <c r="AQ737" s="49">
        <f>+L737+AD737-AI737</f>
        <v>17360000</v>
      </c>
      <c r="AR737" s="65" t="s">
        <v>87</v>
      </c>
      <c r="AS737" s="68">
        <v>17360000</v>
      </c>
      <c r="AT737" s="65" t="s">
        <v>90</v>
      </c>
      <c r="AU737" s="68">
        <v>0</v>
      </c>
      <c r="AV737" s="75" t="s">
        <v>89</v>
      </c>
      <c r="AW737" s="423">
        <v>6944000</v>
      </c>
      <c r="AX737" s="79">
        <f t="shared" si="58"/>
        <v>10416000</v>
      </c>
      <c r="AY737" s="223">
        <f t="shared" si="59"/>
        <v>0.4</v>
      </c>
      <c r="AZ737" s="74">
        <v>0.4</v>
      </c>
      <c r="BA737" s="75" t="s">
        <v>89</v>
      </c>
      <c r="BB737" s="65" t="s">
        <v>108</v>
      </c>
      <c r="BC737" s="66" t="s">
        <v>11501</v>
      </c>
      <c r="BD737" s="221" t="s">
        <v>87</v>
      </c>
      <c r="BE737" s="221" t="s">
        <v>87</v>
      </c>
    </row>
    <row r="738" spans="2:57" x14ac:dyDescent="0.25">
      <c r="B738" s="221">
        <v>2025</v>
      </c>
      <c r="C738" s="221">
        <v>891780111</v>
      </c>
      <c r="D738" s="221" t="s">
        <v>78</v>
      </c>
      <c r="E738" s="65" t="s">
        <v>11500</v>
      </c>
      <c r="F738" s="65" t="s">
        <v>11499</v>
      </c>
      <c r="G738" s="306">
        <v>0</v>
      </c>
      <c r="H738" s="65" t="s">
        <v>81</v>
      </c>
      <c r="I738" s="221" t="s">
        <v>82</v>
      </c>
      <c r="J738" s="220" t="s">
        <v>83</v>
      </c>
      <c r="K738" s="66" t="s">
        <v>11494</v>
      </c>
      <c r="L738" s="68">
        <v>11250000</v>
      </c>
      <c r="M738" s="221" t="s">
        <v>85</v>
      </c>
      <c r="N738" s="66" t="s">
        <v>11498</v>
      </c>
      <c r="O738" s="66">
        <v>1083023147</v>
      </c>
      <c r="P738" s="65">
        <v>1426</v>
      </c>
      <c r="Q738" s="78">
        <v>45840</v>
      </c>
      <c r="R738" s="66">
        <v>2494141000</v>
      </c>
      <c r="S738" s="78">
        <v>45840</v>
      </c>
      <c r="T738" s="68">
        <v>11250000</v>
      </c>
      <c r="U738" s="65" t="s">
        <v>87</v>
      </c>
      <c r="V738" s="68">
        <v>93400727</v>
      </c>
      <c r="W738" s="67" t="s">
        <v>8360</v>
      </c>
      <c r="X738" s="78">
        <v>45840</v>
      </c>
      <c r="Y738" s="78">
        <v>45840</v>
      </c>
      <c r="Z738" s="70" t="s">
        <v>89</v>
      </c>
      <c r="AA738" s="70">
        <v>45991</v>
      </c>
      <c r="AB738" s="49">
        <f t="shared" si="55"/>
        <v>151</v>
      </c>
      <c r="AC738" s="65">
        <v>0</v>
      </c>
      <c r="AD738" s="424">
        <v>0</v>
      </c>
      <c r="AE738" s="65">
        <v>0</v>
      </c>
      <c r="AF738" s="78" t="s">
        <v>89</v>
      </c>
      <c r="AG738" s="49">
        <f t="shared" si="56"/>
        <v>0</v>
      </c>
      <c r="AH738" s="65">
        <v>0</v>
      </c>
      <c r="AI738" s="68">
        <v>0</v>
      </c>
      <c r="AJ738" s="65" t="s">
        <v>89</v>
      </c>
      <c r="AK738" s="78" t="s">
        <v>89</v>
      </c>
      <c r="AL738" s="65">
        <v>0</v>
      </c>
      <c r="AM738" s="78" t="s">
        <v>89</v>
      </c>
      <c r="AN738" s="78" t="s">
        <v>89</v>
      </c>
      <c r="AO738" s="78" t="s">
        <v>89</v>
      </c>
      <c r="AP738" s="49">
        <f t="shared" si="57"/>
        <v>0</v>
      </c>
      <c r="AQ738" s="49">
        <f>+L738+AD738-AI738</f>
        <v>11250000</v>
      </c>
      <c r="AR738" s="65" t="s">
        <v>87</v>
      </c>
      <c r="AS738" s="68">
        <v>11250000</v>
      </c>
      <c r="AT738" s="65" t="s">
        <v>90</v>
      </c>
      <c r="AU738" s="68">
        <v>0</v>
      </c>
      <c r="AV738" s="75" t="s">
        <v>89</v>
      </c>
      <c r="AW738" s="423">
        <v>4500000</v>
      </c>
      <c r="AX738" s="79">
        <f t="shared" si="58"/>
        <v>6750000</v>
      </c>
      <c r="AY738" s="223">
        <f t="shared" si="59"/>
        <v>0.4</v>
      </c>
      <c r="AZ738" s="74">
        <v>0.4</v>
      </c>
      <c r="BA738" s="75" t="s">
        <v>89</v>
      </c>
      <c r="BB738" s="65" t="s">
        <v>108</v>
      </c>
      <c r="BC738" s="66" t="s">
        <v>11497</v>
      </c>
      <c r="BD738" s="221" t="s">
        <v>87</v>
      </c>
      <c r="BE738" s="221" t="s">
        <v>87</v>
      </c>
    </row>
    <row r="739" spans="2:57" x14ac:dyDescent="0.25">
      <c r="B739" s="221">
        <v>2025</v>
      </c>
      <c r="C739" s="221">
        <v>891780111</v>
      </c>
      <c r="D739" s="221" t="s">
        <v>78</v>
      </c>
      <c r="E739" s="65" t="s">
        <v>11496</v>
      </c>
      <c r="F739" s="65" t="s">
        <v>11495</v>
      </c>
      <c r="G739" s="306">
        <v>0</v>
      </c>
      <c r="H739" s="65" t="s">
        <v>81</v>
      </c>
      <c r="I739" s="221" t="s">
        <v>82</v>
      </c>
      <c r="J739" s="220" t="s">
        <v>83</v>
      </c>
      <c r="K739" s="66" t="s">
        <v>11494</v>
      </c>
      <c r="L739" s="68">
        <v>13250000</v>
      </c>
      <c r="M739" s="221" t="s">
        <v>85</v>
      </c>
      <c r="N739" s="66" t="s">
        <v>11493</v>
      </c>
      <c r="O739" s="66">
        <v>1082941024</v>
      </c>
      <c r="P739" s="65">
        <v>1426</v>
      </c>
      <c r="Q739" s="78">
        <v>45840</v>
      </c>
      <c r="R739" s="66">
        <v>2494141000</v>
      </c>
      <c r="S739" s="78">
        <v>45840</v>
      </c>
      <c r="T739" s="68">
        <v>13250000</v>
      </c>
      <c r="U739" s="65" t="s">
        <v>87</v>
      </c>
      <c r="V739" s="68">
        <v>12621405</v>
      </c>
      <c r="W739" s="67" t="s">
        <v>8409</v>
      </c>
      <c r="X739" s="78">
        <v>45840</v>
      </c>
      <c r="Y739" s="78">
        <v>45840</v>
      </c>
      <c r="Z739" s="70" t="s">
        <v>89</v>
      </c>
      <c r="AA739" s="70">
        <v>45991</v>
      </c>
      <c r="AB739" s="49">
        <f t="shared" si="55"/>
        <v>151</v>
      </c>
      <c r="AC739" s="65">
        <v>0</v>
      </c>
      <c r="AD739" s="424">
        <v>0</v>
      </c>
      <c r="AE739" s="65">
        <v>0</v>
      </c>
      <c r="AF739" s="78" t="s">
        <v>89</v>
      </c>
      <c r="AG739" s="49">
        <f t="shared" si="56"/>
        <v>0</v>
      </c>
      <c r="AH739" s="65">
        <v>0</v>
      </c>
      <c r="AI739" s="68">
        <v>0</v>
      </c>
      <c r="AJ739" s="65" t="s">
        <v>89</v>
      </c>
      <c r="AK739" s="78" t="s">
        <v>89</v>
      </c>
      <c r="AL739" s="65">
        <v>0</v>
      </c>
      <c r="AM739" s="78" t="s">
        <v>89</v>
      </c>
      <c r="AN739" s="78" t="s">
        <v>89</v>
      </c>
      <c r="AO739" s="78" t="s">
        <v>89</v>
      </c>
      <c r="AP739" s="49">
        <f t="shared" si="57"/>
        <v>0</v>
      </c>
      <c r="AQ739" s="49">
        <f>+L739+AD739-AI739</f>
        <v>13250000</v>
      </c>
      <c r="AR739" s="65" t="s">
        <v>87</v>
      </c>
      <c r="AS739" s="68">
        <v>13250000</v>
      </c>
      <c r="AT739" s="65" t="s">
        <v>90</v>
      </c>
      <c r="AU739" s="68">
        <v>0</v>
      </c>
      <c r="AV739" s="75" t="s">
        <v>89</v>
      </c>
      <c r="AW739" s="423">
        <v>5300000</v>
      </c>
      <c r="AX739" s="79">
        <f t="shared" si="58"/>
        <v>7950000</v>
      </c>
      <c r="AY739" s="223">
        <f t="shared" si="59"/>
        <v>0.4</v>
      </c>
      <c r="AZ739" s="74">
        <v>0.4</v>
      </c>
      <c r="BA739" s="75" t="s">
        <v>89</v>
      </c>
      <c r="BB739" s="65" t="s">
        <v>108</v>
      </c>
      <c r="BC739" s="66" t="s">
        <v>11492</v>
      </c>
      <c r="BD739" s="221" t="s">
        <v>87</v>
      </c>
      <c r="BE739" s="221" t="s">
        <v>87</v>
      </c>
    </row>
    <row r="740" spans="2:57" x14ac:dyDescent="0.25">
      <c r="B740" s="221">
        <v>2025</v>
      </c>
      <c r="C740" s="221">
        <v>891780111</v>
      </c>
      <c r="D740" s="221" t="s">
        <v>78</v>
      </c>
      <c r="E740" s="65" t="s">
        <v>11491</v>
      </c>
      <c r="F740" s="65" t="s">
        <v>11490</v>
      </c>
      <c r="G740" s="306">
        <v>0</v>
      </c>
      <c r="H740" s="65" t="s">
        <v>81</v>
      </c>
      <c r="I740" s="221" t="s">
        <v>82</v>
      </c>
      <c r="J740" s="220" t="s">
        <v>83</v>
      </c>
      <c r="K740" s="66" t="s">
        <v>11489</v>
      </c>
      <c r="L740" s="68">
        <v>4700000</v>
      </c>
      <c r="M740" s="221" t="s">
        <v>85</v>
      </c>
      <c r="N740" s="66" t="s">
        <v>8591</v>
      </c>
      <c r="O740" s="66">
        <v>85155135</v>
      </c>
      <c r="P740" s="65">
        <v>1425</v>
      </c>
      <c r="Q740" s="78">
        <v>45840</v>
      </c>
      <c r="R740" s="66">
        <v>5603238000</v>
      </c>
      <c r="S740" s="78">
        <v>45840</v>
      </c>
      <c r="T740" s="68">
        <v>4700000</v>
      </c>
      <c r="U740" s="65" t="s">
        <v>87</v>
      </c>
      <c r="V740" s="68">
        <v>45691169</v>
      </c>
      <c r="W740" s="67" t="s">
        <v>8679</v>
      </c>
      <c r="X740" s="78">
        <v>45840</v>
      </c>
      <c r="Y740" s="78">
        <v>45840</v>
      </c>
      <c r="Z740" s="70" t="s">
        <v>89</v>
      </c>
      <c r="AA740" s="70">
        <v>45869</v>
      </c>
      <c r="AB740" s="49">
        <f t="shared" si="55"/>
        <v>29</v>
      </c>
      <c r="AC740" s="65">
        <v>0</v>
      </c>
      <c r="AD740" s="424">
        <v>0</v>
      </c>
      <c r="AE740" s="65">
        <v>0</v>
      </c>
      <c r="AF740" s="78" t="s">
        <v>89</v>
      </c>
      <c r="AG740" s="49">
        <f t="shared" si="56"/>
        <v>0</v>
      </c>
      <c r="AH740" s="65">
        <v>0</v>
      </c>
      <c r="AI740" s="68">
        <v>0</v>
      </c>
      <c r="AJ740" s="65" t="s">
        <v>89</v>
      </c>
      <c r="AK740" s="78" t="s">
        <v>89</v>
      </c>
      <c r="AL740" s="65">
        <v>0</v>
      </c>
      <c r="AM740" s="78" t="s">
        <v>89</v>
      </c>
      <c r="AN740" s="78" t="s">
        <v>89</v>
      </c>
      <c r="AO740" s="78" t="s">
        <v>89</v>
      </c>
      <c r="AP740" s="49">
        <f t="shared" si="57"/>
        <v>0</v>
      </c>
      <c r="AQ740" s="49">
        <f>+L740+AD740-AI740</f>
        <v>4700000</v>
      </c>
      <c r="AR740" s="65" t="s">
        <v>87</v>
      </c>
      <c r="AS740" s="68">
        <v>4700000</v>
      </c>
      <c r="AT740" s="65" t="s">
        <v>90</v>
      </c>
      <c r="AU740" s="68">
        <v>0</v>
      </c>
      <c r="AV740" s="75" t="s">
        <v>89</v>
      </c>
      <c r="AW740" s="423">
        <v>4700000</v>
      </c>
      <c r="AX740" s="79">
        <f t="shared" si="58"/>
        <v>0</v>
      </c>
      <c r="AY740" s="223">
        <f t="shared" si="59"/>
        <v>1</v>
      </c>
      <c r="AZ740" s="74">
        <v>1</v>
      </c>
      <c r="BA740" s="75" t="s">
        <v>89</v>
      </c>
      <c r="BB740" s="65" t="s">
        <v>103</v>
      </c>
      <c r="BC740" s="66" t="s">
        <v>11488</v>
      </c>
      <c r="BD740" s="221" t="s">
        <v>87</v>
      </c>
      <c r="BE740" s="221" t="s">
        <v>87</v>
      </c>
    </row>
    <row r="741" spans="2:57" x14ac:dyDescent="0.25">
      <c r="B741" s="221">
        <v>2025</v>
      </c>
      <c r="C741" s="221">
        <v>891780111</v>
      </c>
      <c r="D741" s="221" t="s">
        <v>78</v>
      </c>
      <c r="E741" s="65" t="s">
        <v>11487</v>
      </c>
      <c r="F741" s="65" t="s">
        <v>11486</v>
      </c>
      <c r="G741" s="306">
        <v>0</v>
      </c>
      <c r="H741" s="65" t="s">
        <v>81</v>
      </c>
      <c r="I741" s="221" t="s">
        <v>82</v>
      </c>
      <c r="J741" s="220" t="s">
        <v>83</v>
      </c>
      <c r="K741" s="66" t="s">
        <v>11485</v>
      </c>
      <c r="L741" s="68">
        <v>4700000</v>
      </c>
      <c r="M741" s="221" t="s">
        <v>85</v>
      </c>
      <c r="N741" s="66" t="s">
        <v>11484</v>
      </c>
      <c r="O741" s="66">
        <v>1082984559</v>
      </c>
      <c r="P741" s="65">
        <v>1425</v>
      </c>
      <c r="Q741" s="78">
        <v>45840</v>
      </c>
      <c r="R741" s="66">
        <v>5603238000</v>
      </c>
      <c r="S741" s="78">
        <v>45840</v>
      </c>
      <c r="T741" s="68">
        <v>4700000</v>
      </c>
      <c r="U741" s="65" t="s">
        <v>87</v>
      </c>
      <c r="V741" s="68">
        <v>45691169</v>
      </c>
      <c r="W741" s="67" t="s">
        <v>8679</v>
      </c>
      <c r="X741" s="78">
        <v>45840</v>
      </c>
      <c r="Y741" s="78">
        <v>45840</v>
      </c>
      <c r="Z741" s="70" t="s">
        <v>89</v>
      </c>
      <c r="AA741" s="70">
        <v>45869</v>
      </c>
      <c r="AB741" s="49">
        <f t="shared" si="55"/>
        <v>29</v>
      </c>
      <c r="AC741" s="65">
        <v>0</v>
      </c>
      <c r="AD741" s="424">
        <v>0</v>
      </c>
      <c r="AE741" s="65">
        <v>0</v>
      </c>
      <c r="AF741" s="78" t="s">
        <v>89</v>
      </c>
      <c r="AG741" s="49">
        <f t="shared" si="56"/>
        <v>0</v>
      </c>
      <c r="AH741" s="65">
        <v>0</v>
      </c>
      <c r="AI741" s="68">
        <v>0</v>
      </c>
      <c r="AJ741" s="65" t="s">
        <v>89</v>
      </c>
      <c r="AK741" s="78" t="s">
        <v>89</v>
      </c>
      <c r="AL741" s="65">
        <v>0</v>
      </c>
      <c r="AM741" s="78" t="s">
        <v>89</v>
      </c>
      <c r="AN741" s="78" t="s">
        <v>89</v>
      </c>
      <c r="AO741" s="78" t="s">
        <v>89</v>
      </c>
      <c r="AP741" s="49">
        <f t="shared" si="57"/>
        <v>0</v>
      </c>
      <c r="AQ741" s="49">
        <f>+L741+AD741-AI741</f>
        <v>4700000</v>
      </c>
      <c r="AR741" s="65" t="s">
        <v>87</v>
      </c>
      <c r="AS741" s="68">
        <v>4700000</v>
      </c>
      <c r="AT741" s="65" t="s">
        <v>90</v>
      </c>
      <c r="AU741" s="68">
        <v>0</v>
      </c>
      <c r="AV741" s="75" t="s">
        <v>89</v>
      </c>
      <c r="AW741" s="423">
        <v>4700000</v>
      </c>
      <c r="AX741" s="79">
        <f t="shared" si="58"/>
        <v>0</v>
      </c>
      <c r="AY741" s="223">
        <f t="shared" si="59"/>
        <v>1</v>
      </c>
      <c r="AZ741" s="74">
        <v>1</v>
      </c>
      <c r="BA741" s="75" t="s">
        <v>89</v>
      </c>
      <c r="BB741" s="65" t="s">
        <v>103</v>
      </c>
      <c r="BC741" s="66" t="s">
        <v>11483</v>
      </c>
      <c r="BD741" s="221" t="s">
        <v>87</v>
      </c>
      <c r="BE741" s="221" t="s">
        <v>87</v>
      </c>
    </row>
    <row r="742" spans="2:57" x14ac:dyDescent="0.25">
      <c r="B742" s="221">
        <v>2025</v>
      </c>
      <c r="C742" s="221">
        <v>891780111</v>
      </c>
      <c r="D742" s="221" t="s">
        <v>78</v>
      </c>
      <c r="E742" s="65" t="s">
        <v>11482</v>
      </c>
      <c r="F742" s="65" t="s">
        <v>11481</v>
      </c>
      <c r="G742" s="306">
        <v>0</v>
      </c>
      <c r="H742" s="65" t="s">
        <v>81</v>
      </c>
      <c r="I742" s="221" t="s">
        <v>82</v>
      </c>
      <c r="J742" s="220" t="s">
        <v>83</v>
      </c>
      <c r="K742" s="66" t="s">
        <v>11480</v>
      </c>
      <c r="L742" s="68">
        <v>4700000</v>
      </c>
      <c r="M742" s="221" t="s">
        <v>85</v>
      </c>
      <c r="N742" s="66" t="s">
        <v>11479</v>
      </c>
      <c r="O742" s="66">
        <v>1103111491</v>
      </c>
      <c r="P742" s="65">
        <v>1425</v>
      </c>
      <c r="Q742" s="78">
        <v>45840</v>
      </c>
      <c r="R742" s="66">
        <v>5603238000</v>
      </c>
      <c r="S742" s="78">
        <v>45840</v>
      </c>
      <c r="T742" s="68">
        <v>4700000</v>
      </c>
      <c r="U742" s="65" t="s">
        <v>87</v>
      </c>
      <c r="V742" s="68">
        <v>45691169</v>
      </c>
      <c r="W742" s="67" t="s">
        <v>8679</v>
      </c>
      <c r="X742" s="78">
        <v>45840</v>
      </c>
      <c r="Y742" s="78">
        <v>45840</v>
      </c>
      <c r="Z742" s="70" t="s">
        <v>89</v>
      </c>
      <c r="AA742" s="70">
        <v>45869</v>
      </c>
      <c r="AB742" s="49">
        <f t="shared" si="55"/>
        <v>29</v>
      </c>
      <c r="AC742" s="65">
        <v>0</v>
      </c>
      <c r="AD742" s="424">
        <v>0</v>
      </c>
      <c r="AE742" s="65">
        <v>0</v>
      </c>
      <c r="AF742" s="78" t="s">
        <v>89</v>
      </c>
      <c r="AG742" s="49">
        <f t="shared" si="56"/>
        <v>0</v>
      </c>
      <c r="AH742" s="65">
        <v>0</v>
      </c>
      <c r="AI742" s="68">
        <v>0</v>
      </c>
      <c r="AJ742" s="65" t="s">
        <v>89</v>
      </c>
      <c r="AK742" s="78" t="s">
        <v>89</v>
      </c>
      <c r="AL742" s="65">
        <v>0</v>
      </c>
      <c r="AM742" s="78" t="s">
        <v>89</v>
      </c>
      <c r="AN742" s="78" t="s">
        <v>89</v>
      </c>
      <c r="AO742" s="78" t="s">
        <v>89</v>
      </c>
      <c r="AP742" s="49">
        <f t="shared" si="57"/>
        <v>0</v>
      </c>
      <c r="AQ742" s="49">
        <f>+L742+AD742-AI742</f>
        <v>4700000</v>
      </c>
      <c r="AR742" s="65" t="s">
        <v>87</v>
      </c>
      <c r="AS742" s="68">
        <v>4700000</v>
      </c>
      <c r="AT742" s="65" t="s">
        <v>90</v>
      </c>
      <c r="AU742" s="68">
        <v>0</v>
      </c>
      <c r="AV742" s="75" t="s">
        <v>89</v>
      </c>
      <c r="AW742" s="423">
        <v>4700000</v>
      </c>
      <c r="AX742" s="79">
        <f t="shared" si="58"/>
        <v>0</v>
      </c>
      <c r="AY742" s="223">
        <f t="shared" si="59"/>
        <v>1</v>
      </c>
      <c r="AZ742" s="74">
        <v>1</v>
      </c>
      <c r="BA742" s="75" t="s">
        <v>89</v>
      </c>
      <c r="BB742" s="65" t="s">
        <v>103</v>
      </c>
      <c r="BC742" s="66" t="s">
        <v>11478</v>
      </c>
      <c r="BD742" s="221" t="s">
        <v>87</v>
      </c>
      <c r="BE742" s="221" t="s">
        <v>87</v>
      </c>
    </row>
    <row r="743" spans="2:57" x14ac:dyDescent="0.25">
      <c r="B743" s="221">
        <v>2025</v>
      </c>
      <c r="C743" s="221">
        <v>891780111</v>
      </c>
      <c r="D743" s="221" t="s">
        <v>78</v>
      </c>
      <c r="E743" s="65" t="s">
        <v>11477</v>
      </c>
      <c r="F743" s="65" t="s">
        <v>11476</v>
      </c>
      <c r="G743" s="306">
        <v>0</v>
      </c>
      <c r="H743" s="65" t="s">
        <v>81</v>
      </c>
      <c r="I743" s="221" t="s">
        <v>82</v>
      </c>
      <c r="J743" s="220" t="s">
        <v>83</v>
      </c>
      <c r="K743" s="66" t="s">
        <v>11165</v>
      </c>
      <c r="L743" s="68">
        <v>11250000</v>
      </c>
      <c r="M743" s="221" t="s">
        <v>85</v>
      </c>
      <c r="N743" s="66" t="s">
        <v>11475</v>
      </c>
      <c r="O743" s="66">
        <v>1082478213</v>
      </c>
      <c r="P743" s="65">
        <v>1426</v>
      </c>
      <c r="Q743" s="78">
        <v>45840</v>
      </c>
      <c r="R743" s="66">
        <v>2494141000</v>
      </c>
      <c r="S743" s="78">
        <v>45840</v>
      </c>
      <c r="T743" s="68">
        <v>11250000</v>
      </c>
      <c r="U743" s="65" t="s">
        <v>87</v>
      </c>
      <c r="V743" s="68">
        <v>7633817</v>
      </c>
      <c r="W743" s="67" t="s">
        <v>8803</v>
      </c>
      <c r="X743" s="78">
        <v>45840</v>
      </c>
      <c r="Y743" s="78">
        <v>45840</v>
      </c>
      <c r="Z743" s="70" t="s">
        <v>89</v>
      </c>
      <c r="AA743" s="70">
        <v>45991</v>
      </c>
      <c r="AB743" s="49">
        <f t="shared" si="55"/>
        <v>151</v>
      </c>
      <c r="AC743" s="65">
        <v>0</v>
      </c>
      <c r="AD743" s="424">
        <v>0</v>
      </c>
      <c r="AE743" s="65">
        <v>0</v>
      </c>
      <c r="AF743" s="78" t="s">
        <v>89</v>
      </c>
      <c r="AG743" s="49">
        <f t="shared" si="56"/>
        <v>0</v>
      </c>
      <c r="AH743" s="65">
        <v>0</v>
      </c>
      <c r="AI743" s="68">
        <v>0</v>
      </c>
      <c r="AJ743" s="65" t="s">
        <v>89</v>
      </c>
      <c r="AK743" s="78" t="s">
        <v>89</v>
      </c>
      <c r="AL743" s="65">
        <v>0</v>
      </c>
      <c r="AM743" s="78" t="s">
        <v>89</v>
      </c>
      <c r="AN743" s="78" t="s">
        <v>89</v>
      </c>
      <c r="AO743" s="78" t="s">
        <v>89</v>
      </c>
      <c r="AP743" s="49">
        <f t="shared" si="57"/>
        <v>0</v>
      </c>
      <c r="AQ743" s="49">
        <f>+L743+AD743-AI743</f>
        <v>11250000</v>
      </c>
      <c r="AR743" s="65" t="s">
        <v>87</v>
      </c>
      <c r="AS743" s="68">
        <v>11250000</v>
      </c>
      <c r="AT743" s="65" t="s">
        <v>90</v>
      </c>
      <c r="AU743" s="68">
        <v>0</v>
      </c>
      <c r="AV743" s="75" t="s">
        <v>89</v>
      </c>
      <c r="AW743" s="423">
        <v>4500000</v>
      </c>
      <c r="AX743" s="79">
        <f t="shared" si="58"/>
        <v>6750000</v>
      </c>
      <c r="AY743" s="223">
        <f t="shared" si="59"/>
        <v>0.4</v>
      </c>
      <c r="AZ743" s="74">
        <v>0.4</v>
      </c>
      <c r="BA743" s="75" t="s">
        <v>89</v>
      </c>
      <c r="BB743" s="65" t="s">
        <v>108</v>
      </c>
      <c r="BC743" s="66" t="s">
        <v>11474</v>
      </c>
      <c r="BD743" s="221" t="s">
        <v>87</v>
      </c>
      <c r="BE743" s="221" t="s">
        <v>87</v>
      </c>
    </row>
    <row r="744" spans="2:57" x14ac:dyDescent="0.25">
      <c r="B744" s="221">
        <v>2025</v>
      </c>
      <c r="C744" s="221">
        <v>891780111</v>
      </c>
      <c r="D744" s="221" t="s">
        <v>78</v>
      </c>
      <c r="E744" s="65" t="s">
        <v>11473</v>
      </c>
      <c r="F744" s="65" t="s">
        <v>11472</v>
      </c>
      <c r="G744" s="306">
        <v>0</v>
      </c>
      <c r="H744" s="65" t="s">
        <v>81</v>
      </c>
      <c r="I744" s="221" t="s">
        <v>82</v>
      </c>
      <c r="J744" s="220" t="s">
        <v>83</v>
      </c>
      <c r="K744" s="66" t="s">
        <v>11471</v>
      </c>
      <c r="L744" s="68">
        <v>18935000</v>
      </c>
      <c r="M744" s="221" t="s">
        <v>85</v>
      </c>
      <c r="N744" s="66" t="s">
        <v>11470</v>
      </c>
      <c r="O744" s="66">
        <v>1004373746</v>
      </c>
      <c r="P744" s="65">
        <v>1425</v>
      </c>
      <c r="Q744" s="78">
        <v>45840</v>
      </c>
      <c r="R744" s="66">
        <v>5603238000</v>
      </c>
      <c r="S744" s="78">
        <v>45840</v>
      </c>
      <c r="T744" s="68">
        <v>18935000</v>
      </c>
      <c r="U744" s="65" t="s">
        <v>87</v>
      </c>
      <c r="V744" s="68">
        <v>1082870070</v>
      </c>
      <c r="W744" s="67" t="s">
        <v>8403</v>
      </c>
      <c r="X744" s="78">
        <v>45840</v>
      </c>
      <c r="Y744" s="78">
        <v>45840</v>
      </c>
      <c r="Z744" s="70" t="s">
        <v>89</v>
      </c>
      <c r="AA744" s="70">
        <v>45991</v>
      </c>
      <c r="AB744" s="49">
        <f t="shared" si="55"/>
        <v>151</v>
      </c>
      <c r="AC744" s="65">
        <v>0</v>
      </c>
      <c r="AD744" s="424">
        <v>0</v>
      </c>
      <c r="AE744" s="65">
        <v>0</v>
      </c>
      <c r="AF744" s="78" t="s">
        <v>89</v>
      </c>
      <c r="AG744" s="49">
        <f t="shared" si="56"/>
        <v>0</v>
      </c>
      <c r="AH744" s="65">
        <v>0</v>
      </c>
      <c r="AI744" s="68">
        <v>0</v>
      </c>
      <c r="AJ744" s="65" t="s">
        <v>89</v>
      </c>
      <c r="AK744" s="78" t="s">
        <v>89</v>
      </c>
      <c r="AL744" s="65">
        <v>0</v>
      </c>
      <c r="AM744" s="78" t="s">
        <v>89</v>
      </c>
      <c r="AN744" s="78" t="s">
        <v>89</v>
      </c>
      <c r="AO744" s="78" t="s">
        <v>89</v>
      </c>
      <c r="AP744" s="49">
        <f t="shared" si="57"/>
        <v>0</v>
      </c>
      <c r="AQ744" s="49">
        <f>+L744+AD744-AI744</f>
        <v>18935000</v>
      </c>
      <c r="AR744" s="65" t="s">
        <v>87</v>
      </c>
      <c r="AS744" s="68">
        <v>18935000</v>
      </c>
      <c r="AT744" s="65" t="s">
        <v>90</v>
      </c>
      <c r="AU744" s="68">
        <v>0</v>
      </c>
      <c r="AV744" s="75" t="s">
        <v>89</v>
      </c>
      <c r="AW744" s="423">
        <v>7574000</v>
      </c>
      <c r="AX744" s="79">
        <f t="shared" si="58"/>
        <v>11361000</v>
      </c>
      <c r="AY744" s="223">
        <f t="shared" si="59"/>
        <v>0.4</v>
      </c>
      <c r="AZ744" s="74">
        <v>0.4</v>
      </c>
      <c r="BA744" s="75" t="s">
        <v>89</v>
      </c>
      <c r="BB744" s="65" t="s">
        <v>108</v>
      </c>
      <c r="BC744" s="66" t="s">
        <v>11469</v>
      </c>
      <c r="BD744" s="221" t="s">
        <v>87</v>
      </c>
      <c r="BE744" s="221" t="s">
        <v>87</v>
      </c>
    </row>
    <row r="745" spans="2:57" x14ac:dyDescent="0.25">
      <c r="B745" s="221">
        <v>2025</v>
      </c>
      <c r="C745" s="221">
        <v>891780111</v>
      </c>
      <c r="D745" s="221" t="s">
        <v>78</v>
      </c>
      <c r="E745" s="65" t="s">
        <v>11468</v>
      </c>
      <c r="F745" s="65" t="s">
        <v>11467</v>
      </c>
      <c r="G745" s="306">
        <v>0</v>
      </c>
      <c r="H745" s="65" t="s">
        <v>81</v>
      </c>
      <c r="I745" s="221" t="s">
        <v>82</v>
      </c>
      <c r="J745" s="220" t="s">
        <v>83</v>
      </c>
      <c r="K745" s="66" t="s">
        <v>8805</v>
      </c>
      <c r="L745" s="68">
        <v>11250000</v>
      </c>
      <c r="M745" s="221" t="s">
        <v>85</v>
      </c>
      <c r="N745" s="66" t="s">
        <v>11466</v>
      </c>
      <c r="O745" s="66">
        <v>57298171</v>
      </c>
      <c r="P745" s="65">
        <v>1426</v>
      </c>
      <c r="Q745" s="78">
        <v>45840</v>
      </c>
      <c r="R745" s="66">
        <v>2494141000</v>
      </c>
      <c r="S745" s="78">
        <v>45840</v>
      </c>
      <c r="T745" s="68">
        <v>11250000</v>
      </c>
      <c r="U745" s="65" t="s">
        <v>87</v>
      </c>
      <c r="V745" s="68">
        <v>7633817</v>
      </c>
      <c r="W745" s="67" t="s">
        <v>8803</v>
      </c>
      <c r="X745" s="78">
        <v>45840</v>
      </c>
      <c r="Y745" s="78">
        <v>45840</v>
      </c>
      <c r="Z745" s="70" t="s">
        <v>89</v>
      </c>
      <c r="AA745" s="70">
        <v>45991</v>
      </c>
      <c r="AB745" s="49">
        <f t="shared" si="55"/>
        <v>151</v>
      </c>
      <c r="AC745" s="65">
        <v>0</v>
      </c>
      <c r="AD745" s="424">
        <v>0</v>
      </c>
      <c r="AE745" s="65">
        <v>0</v>
      </c>
      <c r="AF745" s="78" t="s">
        <v>89</v>
      </c>
      <c r="AG745" s="49">
        <f t="shared" si="56"/>
        <v>0</v>
      </c>
      <c r="AH745" s="65">
        <v>0</v>
      </c>
      <c r="AI745" s="68">
        <v>0</v>
      </c>
      <c r="AJ745" s="65" t="s">
        <v>89</v>
      </c>
      <c r="AK745" s="78" t="s">
        <v>89</v>
      </c>
      <c r="AL745" s="65">
        <v>0</v>
      </c>
      <c r="AM745" s="78" t="s">
        <v>89</v>
      </c>
      <c r="AN745" s="78" t="s">
        <v>89</v>
      </c>
      <c r="AO745" s="78" t="s">
        <v>89</v>
      </c>
      <c r="AP745" s="49">
        <f t="shared" si="57"/>
        <v>0</v>
      </c>
      <c r="AQ745" s="49">
        <f>+L745+AD745-AI745</f>
        <v>11250000</v>
      </c>
      <c r="AR745" s="65" t="s">
        <v>87</v>
      </c>
      <c r="AS745" s="68">
        <v>11250000</v>
      </c>
      <c r="AT745" s="65" t="s">
        <v>90</v>
      </c>
      <c r="AU745" s="68">
        <v>0</v>
      </c>
      <c r="AV745" s="75" t="s">
        <v>89</v>
      </c>
      <c r="AW745" s="423">
        <v>4500000</v>
      </c>
      <c r="AX745" s="79">
        <f t="shared" si="58"/>
        <v>6750000</v>
      </c>
      <c r="AY745" s="223">
        <f t="shared" si="59"/>
        <v>0.4</v>
      </c>
      <c r="AZ745" s="74">
        <v>0.4</v>
      </c>
      <c r="BA745" s="75" t="s">
        <v>89</v>
      </c>
      <c r="BB745" s="65" t="s">
        <v>108</v>
      </c>
      <c r="BC745" s="66" t="s">
        <v>11465</v>
      </c>
      <c r="BD745" s="221" t="s">
        <v>87</v>
      </c>
      <c r="BE745" s="221" t="s">
        <v>87</v>
      </c>
    </row>
    <row r="746" spans="2:57" x14ac:dyDescent="0.25">
      <c r="B746" s="221">
        <v>2025</v>
      </c>
      <c r="C746" s="221">
        <v>891780111</v>
      </c>
      <c r="D746" s="221" t="s">
        <v>78</v>
      </c>
      <c r="E746" s="65" t="s">
        <v>11464</v>
      </c>
      <c r="F746" s="65" t="s">
        <v>11463</v>
      </c>
      <c r="G746" s="306">
        <v>0</v>
      </c>
      <c r="H746" s="65" t="s">
        <v>81</v>
      </c>
      <c r="I746" s="221" t="s">
        <v>82</v>
      </c>
      <c r="J746" s="220" t="s">
        <v>83</v>
      </c>
      <c r="K746" s="66" t="s">
        <v>11462</v>
      </c>
      <c r="L746" s="68">
        <v>18935000</v>
      </c>
      <c r="M746" s="221" t="s">
        <v>85</v>
      </c>
      <c r="N746" s="66" t="s">
        <v>11461</v>
      </c>
      <c r="O746" s="66">
        <v>1015460393</v>
      </c>
      <c r="P746" s="65">
        <v>1425</v>
      </c>
      <c r="Q746" s="78">
        <v>45840</v>
      </c>
      <c r="R746" s="66">
        <v>5603238000</v>
      </c>
      <c r="S746" s="78">
        <v>45840</v>
      </c>
      <c r="T746" s="68">
        <v>18935000</v>
      </c>
      <c r="U746" s="65" t="s">
        <v>87</v>
      </c>
      <c r="V746" s="68">
        <v>12621405</v>
      </c>
      <c r="W746" s="67" t="s">
        <v>8409</v>
      </c>
      <c r="X746" s="78">
        <v>45840</v>
      </c>
      <c r="Y746" s="78">
        <v>45840</v>
      </c>
      <c r="Z746" s="70" t="s">
        <v>89</v>
      </c>
      <c r="AA746" s="70">
        <v>45991</v>
      </c>
      <c r="AB746" s="49">
        <f t="shared" si="55"/>
        <v>151</v>
      </c>
      <c r="AC746" s="65">
        <v>0</v>
      </c>
      <c r="AD746" s="424">
        <v>0</v>
      </c>
      <c r="AE746" s="65">
        <v>0</v>
      </c>
      <c r="AF746" s="78" t="s">
        <v>89</v>
      </c>
      <c r="AG746" s="49">
        <f t="shared" si="56"/>
        <v>0</v>
      </c>
      <c r="AH746" s="65">
        <v>0</v>
      </c>
      <c r="AI746" s="68">
        <v>0</v>
      </c>
      <c r="AJ746" s="65" t="s">
        <v>89</v>
      </c>
      <c r="AK746" s="78" t="s">
        <v>89</v>
      </c>
      <c r="AL746" s="65">
        <v>0</v>
      </c>
      <c r="AM746" s="78" t="s">
        <v>89</v>
      </c>
      <c r="AN746" s="78" t="s">
        <v>89</v>
      </c>
      <c r="AO746" s="78" t="s">
        <v>89</v>
      </c>
      <c r="AP746" s="49">
        <f t="shared" si="57"/>
        <v>0</v>
      </c>
      <c r="AQ746" s="49">
        <f>+L746+AD746-AI746</f>
        <v>18935000</v>
      </c>
      <c r="AR746" s="65" t="s">
        <v>87</v>
      </c>
      <c r="AS746" s="68">
        <v>18935000</v>
      </c>
      <c r="AT746" s="65" t="s">
        <v>90</v>
      </c>
      <c r="AU746" s="68">
        <v>0</v>
      </c>
      <c r="AV746" s="75" t="s">
        <v>89</v>
      </c>
      <c r="AW746" s="423">
        <v>7574000</v>
      </c>
      <c r="AX746" s="79">
        <f t="shared" si="58"/>
        <v>11361000</v>
      </c>
      <c r="AY746" s="223">
        <f t="shared" si="59"/>
        <v>0.4</v>
      </c>
      <c r="AZ746" s="74">
        <v>0.4</v>
      </c>
      <c r="BA746" s="75" t="s">
        <v>89</v>
      </c>
      <c r="BB746" s="65" t="s">
        <v>108</v>
      </c>
      <c r="BC746" s="66" t="s">
        <v>11460</v>
      </c>
      <c r="BD746" s="221" t="s">
        <v>87</v>
      </c>
      <c r="BE746" s="221" t="s">
        <v>87</v>
      </c>
    </row>
    <row r="747" spans="2:57" x14ac:dyDescent="0.25">
      <c r="B747" s="221">
        <v>2025</v>
      </c>
      <c r="C747" s="221">
        <v>891780111</v>
      </c>
      <c r="D747" s="221" t="s">
        <v>78</v>
      </c>
      <c r="E747" s="65" t="s">
        <v>11459</v>
      </c>
      <c r="F747" s="65" t="s">
        <v>11458</v>
      </c>
      <c r="G747" s="306">
        <v>0</v>
      </c>
      <c r="H747" s="65" t="s">
        <v>81</v>
      </c>
      <c r="I747" s="221" t="s">
        <v>82</v>
      </c>
      <c r="J747" s="220" t="s">
        <v>83</v>
      </c>
      <c r="K747" s="66" t="s">
        <v>8421</v>
      </c>
      <c r="L747" s="68">
        <v>11250000</v>
      </c>
      <c r="M747" s="221" t="s">
        <v>85</v>
      </c>
      <c r="N747" s="66" t="s">
        <v>11457</v>
      </c>
      <c r="O747" s="66">
        <v>7144181</v>
      </c>
      <c r="P747" s="65">
        <v>1426</v>
      </c>
      <c r="Q747" s="78">
        <v>45840</v>
      </c>
      <c r="R747" s="66">
        <v>2494141000</v>
      </c>
      <c r="S747" s="78">
        <v>45840</v>
      </c>
      <c r="T747" s="68">
        <v>11250000</v>
      </c>
      <c r="U747" s="65" t="s">
        <v>87</v>
      </c>
      <c r="V747" s="68">
        <v>85459497</v>
      </c>
      <c r="W747" s="67" t="s">
        <v>540</v>
      </c>
      <c r="X747" s="78">
        <v>45840</v>
      </c>
      <c r="Y747" s="78">
        <v>45840</v>
      </c>
      <c r="Z747" s="70" t="s">
        <v>89</v>
      </c>
      <c r="AA747" s="70">
        <v>45991</v>
      </c>
      <c r="AB747" s="49">
        <f t="shared" si="55"/>
        <v>151</v>
      </c>
      <c r="AC747" s="65">
        <v>0</v>
      </c>
      <c r="AD747" s="424">
        <v>0</v>
      </c>
      <c r="AE747" s="65">
        <v>0</v>
      </c>
      <c r="AF747" s="78" t="s">
        <v>89</v>
      </c>
      <c r="AG747" s="49">
        <f t="shared" si="56"/>
        <v>0</v>
      </c>
      <c r="AH747" s="65">
        <v>0</v>
      </c>
      <c r="AI747" s="68">
        <v>0</v>
      </c>
      <c r="AJ747" s="65" t="s">
        <v>89</v>
      </c>
      <c r="AK747" s="78" t="s">
        <v>89</v>
      </c>
      <c r="AL747" s="65">
        <v>0</v>
      </c>
      <c r="AM747" s="78" t="s">
        <v>89</v>
      </c>
      <c r="AN747" s="78" t="s">
        <v>89</v>
      </c>
      <c r="AO747" s="78" t="s">
        <v>89</v>
      </c>
      <c r="AP747" s="49">
        <f t="shared" si="57"/>
        <v>0</v>
      </c>
      <c r="AQ747" s="49">
        <f>+L747+AD747-AI747</f>
        <v>11250000</v>
      </c>
      <c r="AR747" s="65" t="s">
        <v>87</v>
      </c>
      <c r="AS747" s="68">
        <v>11250000</v>
      </c>
      <c r="AT747" s="65" t="s">
        <v>90</v>
      </c>
      <c r="AU747" s="68">
        <v>0</v>
      </c>
      <c r="AV747" s="75" t="s">
        <v>89</v>
      </c>
      <c r="AW747" s="423">
        <v>4500000</v>
      </c>
      <c r="AX747" s="79">
        <f t="shared" si="58"/>
        <v>6750000</v>
      </c>
      <c r="AY747" s="223">
        <f t="shared" si="59"/>
        <v>0.4</v>
      </c>
      <c r="AZ747" s="74">
        <v>0.4</v>
      </c>
      <c r="BA747" s="75" t="s">
        <v>89</v>
      </c>
      <c r="BB747" s="65" t="s">
        <v>108</v>
      </c>
      <c r="BC747" s="66" t="s">
        <v>11456</v>
      </c>
      <c r="BD747" s="221" t="s">
        <v>87</v>
      </c>
      <c r="BE747" s="221" t="s">
        <v>87</v>
      </c>
    </row>
    <row r="748" spans="2:57" x14ac:dyDescent="0.25">
      <c r="B748" s="221">
        <v>2025</v>
      </c>
      <c r="C748" s="221">
        <v>891780111</v>
      </c>
      <c r="D748" s="221" t="s">
        <v>78</v>
      </c>
      <c r="E748" s="65" t="s">
        <v>11455</v>
      </c>
      <c r="F748" s="65" t="s">
        <v>11454</v>
      </c>
      <c r="G748" s="306">
        <v>0</v>
      </c>
      <c r="H748" s="65" t="s">
        <v>81</v>
      </c>
      <c r="I748" s="221" t="s">
        <v>82</v>
      </c>
      <c r="J748" s="220" t="s">
        <v>83</v>
      </c>
      <c r="K748" s="66" t="s">
        <v>11453</v>
      </c>
      <c r="L748" s="68">
        <v>11250000</v>
      </c>
      <c r="M748" s="221" t="s">
        <v>85</v>
      </c>
      <c r="N748" s="66" t="s">
        <v>11452</v>
      </c>
      <c r="O748" s="66">
        <v>19619141</v>
      </c>
      <c r="P748" s="65">
        <v>1426</v>
      </c>
      <c r="Q748" s="78">
        <v>45840</v>
      </c>
      <c r="R748" s="66">
        <v>2494141000</v>
      </c>
      <c r="S748" s="78">
        <v>45840</v>
      </c>
      <c r="T748" s="68">
        <v>11250000</v>
      </c>
      <c r="U748" s="65" t="s">
        <v>87</v>
      </c>
      <c r="V748" s="68">
        <v>85459497</v>
      </c>
      <c r="W748" s="67" t="s">
        <v>540</v>
      </c>
      <c r="X748" s="78">
        <v>45840</v>
      </c>
      <c r="Y748" s="78">
        <v>45840</v>
      </c>
      <c r="Z748" s="70" t="s">
        <v>89</v>
      </c>
      <c r="AA748" s="70">
        <v>45991</v>
      </c>
      <c r="AB748" s="49">
        <f t="shared" si="55"/>
        <v>151</v>
      </c>
      <c r="AC748" s="65">
        <v>0</v>
      </c>
      <c r="AD748" s="424">
        <v>0</v>
      </c>
      <c r="AE748" s="65">
        <v>0</v>
      </c>
      <c r="AF748" s="78" t="s">
        <v>89</v>
      </c>
      <c r="AG748" s="49">
        <f t="shared" si="56"/>
        <v>0</v>
      </c>
      <c r="AH748" s="65">
        <v>0</v>
      </c>
      <c r="AI748" s="68">
        <v>0</v>
      </c>
      <c r="AJ748" s="65" t="s">
        <v>89</v>
      </c>
      <c r="AK748" s="78" t="s">
        <v>89</v>
      </c>
      <c r="AL748" s="65">
        <v>0</v>
      </c>
      <c r="AM748" s="78" t="s">
        <v>89</v>
      </c>
      <c r="AN748" s="78" t="s">
        <v>89</v>
      </c>
      <c r="AO748" s="78" t="s">
        <v>89</v>
      </c>
      <c r="AP748" s="49">
        <f t="shared" si="57"/>
        <v>0</v>
      </c>
      <c r="AQ748" s="49">
        <f>+L748+AD748-AI748</f>
        <v>11250000</v>
      </c>
      <c r="AR748" s="65" t="s">
        <v>87</v>
      </c>
      <c r="AS748" s="68">
        <v>11250000</v>
      </c>
      <c r="AT748" s="65" t="s">
        <v>90</v>
      </c>
      <c r="AU748" s="68">
        <v>0</v>
      </c>
      <c r="AV748" s="75" t="s">
        <v>89</v>
      </c>
      <c r="AW748" s="423">
        <v>4500000</v>
      </c>
      <c r="AX748" s="79">
        <f t="shared" si="58"/>
        <v>6750000</v>
      </c>
      <c r="AY748" s="223">
        <f t="shared" si="59"/>
        <v>0.4</v>
      </c>
      <c r="AZ748" s="74">
        <v>0.4</v>
      </c>
      <c r="BA748" s="75" t="s">
        <v>89</v>
      </c>
      <c r="BB748" s="65" t="s">
        <v>108</v>
      </c>
      <c r="BC748" s="66" t="s">
        <v>11451</v>
      </c>
      <c r="BD748" s="221" t="s">
        <v>87</v>
      </c>
      <c r="BE748" s="221" t="s">
        <v>87</v>
      </c>
    </row>
    <row r="749" spans="2:57" x14ac:dyDescent="0.25">
      <c r="B749" s="221">
        <v>2025</v>
      </c>
      <c r="C749" s="221">
        <v>891780111</v>
      </c>
      <c r="D749" s="221" t="s">
        <v>78</v>
      </c>
      <c r="E749" s="65" t="s">
        <v>11450</v>
      </c>
      <c r="F749" s="65" t="s">
        <v>11449</v>
      </c>
      <c r="G749" s="306">
        <v>0</v>
      </c>
      <c r="H749" s="65" t="s">
        <v>81</v>
      </c>
      <c r="I749" s="221" t="s">
        <v>82</v>
      </c>
      <c r="J749" s="220" t="s">
        <v>83</v>
      </c>
      <c r="K749" s="66" t="s">
        <v>11448</v>
      </c>
      <c r="L749" s="68">
        <v>11250000</v>
      </c>
      <c r="M749" s="221" t="s">
        <v>85</v>
      </c>
      <c r="N749" s="66" t="s">
        <v>11447</v>
      </c>
      <c r="O749" s="66">
        <v>1007934124</v>
      </c>
      <c r="P749" s="65">
        <v>1426</v>
      </c>
      <c r="Q749" s="78">
        <v>45840</v>
      </c>
      <c r="R749" s="66">
        <v>2494141000</v>
      </c>
      <c r="S749" s="78">
        <v>45840</v>
      </c>
      <c r="T749" s="68">
        <v>11250000</v>
      </c>
      <c r="U749" s="65" t="s">
        <v>87</v>
      </c>
      <c r="V749" s="68">
        <v>85459497</v>
      </c>
      <c r="W749" s="67" t="s">
        <v>540</v>
      </c>
      <c r="X749" s="78">
        <v>45840</v>
      </c>
      <c r="Y749" s="78">
        <v>45840</v>
      </c>
      <c r="Z749" s="70" t="s">
        <v>89</v>
      </c>
      <c r="AA749" s="70">
        <v>45991</v>
      </c>
      <c r="AB749" s="49">
        <f t="shared" si="55"/>
        <v>151</v>
      </c>
      <c r="AC749" s="65">
        <v>0</v>
      </c>
      <c r="AD749" s="424">
        <v>0</v>
      </c>
      <c r="AE749" s="65">
        <v>0</v>
      </c>
      <c r="AF749" s="78" t="s">
        <v>89</v>
      </c>
      <c r="AG749" s="49">
        <f t="shared" si="56"/>
        <v>0</v>
      </c>
      <c r="AH749" s="65">
        <v>0</v>
      </c>
      <c r="AI749" s="68">
        <v>0</v>
      </c>
      <c r="AJ749" s="65" t="s">
        <v>89</v>
      </c>
      <c r="AK749" s="78" t="s">
        <v>89</v>
      </c>
      <c r="AL749" s="65">
        <v>0</v>
      </c>
      <c r="AM749" s="78" t="s">
        <v>89</v>
      </c>
      <c r="AN749" s="78" t="s">
        <v>89</v>
      </c>
      <c r="AO749" s="78" t="s">
        <v>89</v>
      </c>
      <c r="AP749" s="49">
        <f t="shared" si="57"/>
        <v>0</v>
      </c>
      <c r="AQ749" s="49">
        <f>+L749+AD749-AI749</f>
        <v>11250000</v>
      </c>
      <c r="AR749" s="65" t="s">
        <v>87</v>
      </c>
      <c r="AS749" s="68">
        <v>11250000</v>
      </c>
      <c r="AT749" s="65" t="s">
        <v>90</v>
      </c>
      <c r="AU749" s="68">
        <v>0</v>
      </c>
      <c r="AV749" s="75" t="s">
        <v>89</v>
      </c>
      <c r="AW749" s="423">
        <v>4500000</v>
      </c>
      <c r="AX749" s="79">
        <f t="shared" si="58"/>
        <v>6750000</v>
      </c>
      <c r="AY749" s="223">
        <f t="shared" si="59"/>
        <v>0.4</v>
      </c>
      <c r="AZ749" s="74">
        <v>0.4</v>
      </c>
      <c r="BA749" s="75" t="s">
        <v>89</v>
      </c>
      <c r="BB749" s="65" t="s">
        <v>108</v>
      </c>
      <c r="BC749" s="66" t="s">
        <v>11446</v>
      </c>
      <c r="BD749" s="221" t="s">
        <v>87</v>
      </c>
      <c r="BE749" s="221" t="s">
        <v>87</v>
      </c>
    </row>
    <row r="750" spans="2:57" x14ac:dyDescent="0.25">
      <c r="B750" s="221">
        <v>2025</v>
      </c>
      <c r="C750" s="221">
        <v>891780111</v>
      </c>
      <c r="D750" s="221" t="s">
        <v>78</v>
      </c>
      <c r="E750" s="65" t="s">
        <v>11445</v>
      </c>
      <c r="F750" s="65" t="s">
        <v>11444</v>
      </c>
      <c r="G750" s="306">
        <v>0</v>
      </c>
      <c r="H750" s="65" t="s">
        <v>81</v>
      </c>
      <c r="I750" s="221" t="s">
        <v>82</v>
      </c>
      <c r="J750" s="220" t="s">
        <v>83</v>
      </c>
      <c r="K750" s="66" t="s">
        <v>11443</v>
      </c>
      <c r="L750" s="68">
        <v>15780000</v>
      </c>
      <c r="M750" s="221" t="s">
        <v>85</v>
      </c>
      <c r="N750" s="66" t="s">
        <v>11442</v>
      </c>
      <c r="O750" s="66">
        <v>57461973</v>
      </c>
      <c r="P750" s="65">
        <v>1425</v>
      </c>
      <c r="Q750" s="78">
        <v>45840</v>
      </c>
      <c r="R750" s="66">
        <v>5603238000</v>
      </c>
      <c r="S750" s="78">
        <v>45840</v>
      </c>
      <c r="T750" s="68">
        <v>15780000</v>
      </c>
      <c r="U750" s="65" t="s">
        <v>87</v>
      </c>
      <c r="V750" s="68">
        <v>85460625</v>
      </c>
      <c r="W750" s="67" t="s">
        <v>9874</v>
      </c>
      <c r="X750" s="78">
        <v>45840</v>
      </c>
      <c r="Y750" s="78">
        <v>45840</v>
      </c>
      <c r="Z750" s="70" t="s">
        <v>89</v>
      </c>
      <c r="AA750" s="70">
        <v>45991</v>
      </c>
      <c r="AB750" s="49">
        <f t="shared" si="55"/>
        <v>151</v>
      </c>
      <c r="AC750" s="65">
        <v>0</v>
      </c>
      <c r="AD750" s="424">
        <v>0</v>
      </c>
      <c r="AE750" s="65">
        <v>0</v>
      </c>
      <c r="AF750" s="78" t="s">
        <v>89</v>
      </c>
      <c r="AG750" s="49">
        <f t="shared" si="56"/>
        <v>0</v>
      </c>
      <c r="AH750" s="65">
        <v>0</v>
      </c>
      <c r="AI750" s="68">
        <v>0</v>
      </c>
      <c r="AJ750" s="65" t="s">
        <v>89</v>
      </c>
      <c r="AK750" s="78" t="s">
        <v>89</v>
      </c>
      <c r="AL750" s="65">
        <v>0</v>
      </c>
      <c r="AM750" s="78" t="s">
        <v>89</v>
      </c>
      <c r="AN750" s="78" t="s">
        <v>89</v>
      </c>
      <c r="AO750" s="78" t="s">
        <v>89</v>
      </c>
      <c r="AP750" s="49">
        <f t="shared" si="57"/>
        <v>0</v>
      </c>
      <c r="AQ750" s="49">
        <f>+L750+AD750-AI750</f>
        <v>15780000</v>
      </c>
      <c r="AR750" s="65" t="s">
        <v>87</v>
      </c>
      <c r="AS750" s="68">
        <v>15780000</v>
      </c>
      <c r="AT750" s="65" t="s">
        <v>90</v>
      </c>
      <c r="AU750" s="68">
        <v>0</v>
      </c>
      <c r="AV750" s="75" t="s">
        <v>89</v>
      </c>
      <c r="AW750" s="423">
        <v>6312000</v>
      </c>
      <c r="AX750" s="79">
        <f t="shared" si="58"/>
        <v>9468000</v>
      </c>
      <c r="AY750" s="223">
        <f t="shared" si="59"/>
        <v>0.4</v>
      </c>
      <c r="AZ750" s="74">
        <v>0.4</v>
      </c>
      <c r="BA750" s="75" t="s">
        <v>89</v>
      </c>
      <c r="BB750" s="65" t="s">
        <v>108</v>
      </c>
      <c r="BC750" s="66" t="s">
        <v>11441</v>
      </c>
      <c r="BD750" s="221" t="s">
        <v>87</v>
      </c>
      <c r="BE750" s="221" t="s">
        <v>87</v>
      </c>
    </row>
    <row r="751" spans="2:57" x14ac:dyDescent="0.25">
      <c r="B751" s="221">
        <v>2025</v>
      </c>
      <c r="C751" s="221">
        <v>891780111</v>
      </c>
      <c r="D751" s="221" t="s">
        <v>78</v>
      </c>
      <c r="E751" s="65" t="s">
        <v>11440</v>
      </c>
      <c r="F751" s="65" t="s">
        <v>11439</v>
      </c>
      <c r="G751" s="306">
        <v>0</v>
      </c>
      <c r="H751" s="65" t="s">
        <v>81</v>
      </c>
      <c r="I751" s="221" t="s">
        <v>82</v>
      </c>
      <c r="J751" s="220" t="s">
        <v>83</v>
      </c>
      <c r="K751" s="66" t="s">
        <v>11438</v>
      </c>
      <c r="L751" s="68">
        <v>17360000</v>
      </c>
      <c r="M751" s="221" t="s">
        <v>85</v>
      </c>
      <c r="N751" s="66" t="s">
        <v>11437</v>
      </c>
      <c r="O751" s="66">
        <v>1082931831</v>
      </c>
      <c r="P751" s="65">
        <v>1425</v>
      </c>
      <c r="Q751" s="78">
        <v>45840</v>
      </c>
      <c r="R751" s="66">
        <v>5603238000</v>
      </c>
      <c r="S751" s="78">
        <v>45840</v>
      </c>
      <c r="T751" s="68">
        <v>17360000</v>
      </c>
      <c r="U751" s="65" t="s">
        <v>87</v>
      </c>
      <c r="V751" s="68">
        <v>93400727</v>
      </c>
      <c r="W751" s="67" t="s">
        <v>8360</v>
      </c>
      <c r="X751" s="78">
        <v>45840</v>
      </c>
      <c r="Y751" s="78">
        <v>45840</v>
      </c>
      <c r="Z751" s="70" t="s">
        <v>89</v>
      </c>
      <c r="AA751" s="70">
        <v>45991</v>
      </c>
      <c r="AB751" s="49">
        <f t="shared" si="55"/>
        <v>151</v>
      </c>
      <c r="AC751" s="65">
        <v>0</v>
      </c>
      <c r="AD751" s="424">
        <v>0</v>
      </c>
      <c r="AE751" s="65">
        <v>0</v>
      </c>
      <c r="AF751" s="78" t="s">
        <v>89</v>
      </c>
      <c r="AG751" s="49">
        <f t="shared" si="56"/>
        <v>0</v>
      </c>
      <c r="AH751" s="65">
        <v>0</v>
      </c>
      <c r="AI751" s="68">
        <v>0</v>
      </c>
      <c r="AJ751" s="65" t="s">
        <v>89</v>
      </c>
      <c r="AK751" s="78" t="s">
        <v>89</v>
      </c>
      <c r="AL751" s="65">
        <v>0</v>
      </c>
      <c r="AM751" s="78" t="s">
        <v>89</v>
      </c>
      <c r="AN751" s="78" t="s">
        <v>89</v>
      </c>
      <c r="AO751" s="78" t="s">
        <v>89</v>
      </c>
      <c r="AP751" s="49">
        <f t="shared" si="57"/>
        <v>0</v>
      </c>
      <c r="AQ751" s="49">
        <f>+L751+AD751-AI751</f>
        <v>17360000</v>
      </c>
      <c r="AR751" s="65" t="s">
        <v>87</v>
      </c>
      <c r="AS751" s="68">
        <v>17360000</v>
      </c>
      <c r="AT751" s="65" t="s">
        <v>90</v>
      </c>
      <c r="AU751" s="68">
        <v>0</v>
      </c>
      <c r="AV751" s="75" t="s">
        <v>89</v>
      </c>
      <c r="AW751" s="423">
        <v>6944000</v>
      </c>
      <c r="AX751" s="79">
        <f t="shared" si="58"/>
        <v>10416000</v>
      </c>
      <c r="AY751" s="223">
        <f t="shared" si="59"/>
        <v>0.4</v>
      </c>
      <c r="AZ751" s="74">
        <v>0.4</v>
      </c>
      <c r="BA751" s="75" t="s">
        <v>89</v>
      </c>
      <c r="BB751" s="65" t="s">
        <v>108</v>
      </c>
      <c r="BC751" s="66" t="s">
        <v>11436</v>
      </c>
      <c r="BD751" s="221" t="s">
        <v>87</v>
      </c>
      <c r="BE751" s="221" t="s">
        <v>87</v>
      </c>
    </row>
    <row r="752" spans="2:57" x14ac:dyDescent="0.25">
      <c r="B752" s="221">
        <v>2025</v>
      </c>
      <c r="C752" s="221">
        <v>891780111</v>
      </c>
      <c r="D752" s="221" t="s">
        <v>78</v>
      </c>
      <c r="E752" s="65" t="s">
        <v>11435</v>
      </c>
      <c r="F752" s="65" t="s">
        <v>11434</v>
      </c>
      <c r="G752" s="306">
        <v>0</v>
      </c>
      <c r="H752" s="65" t="s">
        <v>81</v>
      </c>
      <c r="I752" s="221" t="s">
        <v>82</v>
      </c>
      <c r="J752" s="220" t="s">
        <v>83</v>
      </c>
      <c r="K752" s="66" t="s">
        <v>8421</v>
      </c>
      <c r="L752" s="68">
        <v>11250000</v>
      </c>
      <c r="M752" s="221" t="s">
        <v>85</v>
      </c>
      <c r="N752" s="66" t="s">
        <v>11433</v>
      </c>
      <c r="O752" s="66">
        <v>84092041</v>
      </c>
      <c r="P752" s="65">
        <v>1426</v>
      </c>
      <c r="Q752" s="78">
        <v>45840</v>
      </c>
      <c r="R752" s="66">
        <v>2494141000</v>
      </c>
      <c r="S752" s="78">
        <v>45840</v>
      </c>
      <c r="T752" s="68">
        <v>11250000</v>
      </c>
      <c r="U752" s="65" t="s">
        <v>87</v>
      </c>
      <c r="V752" s="68">
        <v>85459497</v>
      </c>
      <c r="W752" s="67" t="s">
        <v>540</v>
      </c>
      <c r="X752" s="78">
        <v>45840</v>
      </c>
      <c r="Y752" s="78">
        <v>45840</v>
      </c>
      <c r="Z752" s="70" t="s">
        <v>89</v>
      </c>
      <c r="AA752" s="70">
        <v>45991</v>
      </c>
      <c r="AB752" s="49">
        <f t="shared" si="55"/>
        <v>151</v>
      </c>
      <c r="AC752" s="65">
        <v>0</v>
      </c>
      <c r="AD752" s="424">
        <v>0</v>
      </c>
      <c r="AE752" s="65">
        <v>0</v>
      </c>
      <c r="AF752" s="78" t="s">
        <v>89</v>
      </c>
      <c r="AG752" s="49">
        <f t="shared" si="56"/>
        <v>0</v>
      </c>
      <c r="AH752" s="65">
        <v>0</v>
      </c>
      <c r="AI752" s="68">
        <v>0</v>
      </c>
      <c r="AJ752" s="65" t="s">
        <v>89</v>
      </c>
      <c r="AK752" s="78" t="s">
        <v>89</v>
      </c>
      <c r="AL752" s="65">
        <v>0</v>
      </c>
      <c r="AM752" s="78" t="s">
        <v>89</v>
      </c>
      <c r="AN752" s="78" t="s">
        <v>89</v>
      </c>
      <c r="AO752" s="78" t="s">
        <v>89</v>
      </c>
      <c r="AP752" s="49">
        <f t="shared" si="57"/>
        <v>0</v>
      </c>
      <c r="AQ752" s="49">
        <f>+L752+AD752-AI752</f>
        <v>11250000</v>
      </c>
      <c r="AR752" s="65" t="s">
        <v>87</v>
      </c>
      <c r="AS752" s="68">
        <v>11250000</v>
      </c>
      <c r="AT752" s="65" t="s">
        <v>90</v>
      </c>
      <c r="AU752" s="68">
        <v>0</v>
      </c>
      <c r="AV752" s="75" t="s">
        <v>89</v>
      </c>
      <c r="AW752" s="423">
        <v>4500000</v>
      </c>
      <c r="AX752" s="79">
        <f t="shared" si="58"/>
        <v>6750000</v>
      </c>
      <c r="AY752" s="223">
        <f t="shared" si="59"/>
        <v>0.4</v>
      </c>
      <c r="AZ752" s="74">
        <v>0.4</v>
      </c>
      <c r="BA752" s="75" t="s">
        <v>89</v>
      </c>
      <c r="BB752" s="65" t="s">
        <v>108</v>
      </c>
      <c r="BC752" s="66" t="s">
        <v>11432</v>
      </c>
      <c r="BD752" s="221" t="s">
        <v>87</v>
      </c>
      <c r="BE752" s="221" t="s">
        <v>87</v>
      </c>
    </row>
    <row r="753" spans="2:57" x14ac:dyDescent="0.25">
      <c r="B753" s="221">
        <v>2025</v>
      </c>
      <c r="C753" s="221">
        <v>891780111</v>
      </c>
      <c r="D753" s="221" t="s">
        <v>78</v>
      </c>
      <c r="E753" s="65" t="s">
        <v>11431</v>
      </c>
      <c r="F753" s="65" t="s">
        <v>11430</v>
      </c>
      <c r="G753" s="306">
        <v>0</v>
      </c>
      <c r="H753" s="65" t="s">
        <v>81</v>
      </c>
      <c r="I753" s="221" t="s">
        <v>82</v>
      </c>
      <c r="J753" s="220" t="s">
        <v>83</v>
      </c>
      <c r="K753" s="66" t="s">
        <v>11429</v>
      </c>
      <c r="L753" s="68">
        <v>18935000</v>
      </c>
      <c r="M753" s="221" t="s">
        <v>85</v>
      </c>
      <c r="N753" s="66" t="s">
        <v>11428</v>
      </c>
      <c r="O753" s="66">
        <v>1020757081</v>
      </c>
      <c r="P753" s="65">
        <v>1425</v>
      </c>
      <c r="Q753" s="78">
        <v>45840</v>
      </c>
      <c r="R753" s="66">
        <v>5603238000</v>
      </c>
      <c r="S753" s="78">
        <v>45840</v>
      </c>
      <c r="T753" s="68">
        <v>18935000</v>
      </c>
      <c r="U753" s="65" t="s">
        <v>87</v>
      </c>
      <c r="V753" s="68">
        <v>85455983</v>
      </c>
      <c r="W753" s="67" t="s">
        <v>9472</v>
      </c>
      <c r="X753" s="78">
        <v>45840</v>
      </c>
      <c r="Y753" s="78">
        <v>45840</v>
      </c>
      <c r="Z753" s="70" t="s">
        <v>89</v>
      </c>
      <c r="AA753" s="70">
        <v>45991</v>
      </c>
      <c r="AB753" s="49">
        <f t="shared" si="55"/>
        <v>151</v>
      </c>
      <c r="AC753" s="65">
        <v>0</v>
      </c>
      <c r="AD753" s="424">
        <v>0</v>
      </c>
      <c r="AE753" s="65">
        <v>0</v>
      </c>
      <c r="AF753" s="78" t="s">
        <v>89</v>
      </c>
      <c r="AG753" s="49">
        <f t="shared" si="56"/>
        <v>0</v>
      </c>
      <c r="AH753" s="65">
        <v>0</v>
      </c>
      <c r="AI753" s="68">
        <v>0</v>
      </c>
      <c r="AJ753" s="65" t="s">
        <v>89</v>
      </c>
      <c r="AK753" s="78" t="s">
        <v>89</v>
      </c>
      <c r="AL753" s="65">
        <v>0</v>
      </c>
      <c r="AM753" s="78" t="s">
        <v>89</v>
      </c>
      <c r="AN753" s="78" t="s">
        <v>89</v>
      </c>
      <c r="AO753" s="78" t="s">
        <v>89</v>
      </c>
      <c r="AP753" s="49">
        <f t="shared" si="57"/>
        <v>0</v>
      </c>
      <c r="AQ753" s="49">
        <f>+L753+AD753-AI753</f>
        <v>18935000</v>
      </c>
      <c r="AR753" s="65" t="s">
        <v>87</v>
      </c>
      <c r="AS753" s="68">
        <v>18935000</v>
      </c>
      <c r="AT753" s="65" t="s">
        <v>90</v>
      </c>
      <c r="AU753" s="68">
        <v>0</v>
      </c>
      <c r="AV753" s="75" t="s">
        <v>89</v>
      </c>
      <c r="AW753" s="423">
        <v>7574000</v>
      </c>
      <c r="AX753" s="79">
        <f t="shared" si="58"/>
        <v>11361000</v>
      </c>
      <c r="AY753" s="223">
        <f t="shared" si="59"/>
        <v>0.4</v>
      </c>
      <c r="AZ753" s="74">
        <v>0.4</v>
      </c>
      <c r="BA753" s="75" t="s">
        <v>89</v>
      </c>
      <c r="BB753" s="65" t="s">
        <v>108</v>
      </c>
      <c r="BC753" s="66" t="s">
        <v>11427</v>
      </c>
      <c r="BD753" s="221" t="s">
        <v>87</v>
      </c>
      <c r="BE753" s="221" t="s">
        <v>87</v>
      </c>
    </row>
    <row r="754" spans="2:57" x14ac:dyDescent="0.25">
      <c r="B754" s="221">
        <v>2025</v>
      </c>
      <c r="C754" s="221">
        <v>891780111</v>
      </c>
      <c r="D754" s="221" t="s">
        <v>78</v>
      </c>
      <c r="E754" s="65" t="s">
        <v>11426</v>
      </c>
      <c r="F754" s="65" t="s">
        <v>11425</v>
      </c>
      <c r="G754" s="306">
        <v>0</v>
      </c>
      <c r="H754" s="65" t="s">
        <v>81</v>
      </c>
      <c r="I754" s="221" t="s">
        <v>82</v>
      </c>
      <c r="J754" s="220" t="s">
        <v>83</v>
      </c>
      <c r="K754" s="66" t="s">
        <v>11424</v>
      </c>
      <c r="L754" s="68">
        <v>11250000</v>
      </c>
      <c r="M754" s="221" t="s">
        <v>85</v>
      </c>
      <c r="N754" s="66" t="s">
        <v>11423</v>
      </c>
      <c r="O754" s="66">
        <v>84459314</v>
      </c>
      <c r="P754" s="65">
        <v>1426</v>
      </c>
      <c r="Q754" s="78">
        <v>45840</v>
      </c>
      <c r="R754" s="66">
        <v>2494141000</v>
      </c>
      <c r="S754" s="78">
        <v>45841</v>
      </c>
      <c r="T754" s="68">
        <v>11250000</v>
      </c>
      <c r="U754" s="65" t="s">
        <v>87</v>
      </c>
      <c r="V754" s="68">
        <v>85459497</v>
      </c>
      <c r="W754" s="67" t="s">
        <v>540</v>
      </c>
      <c r="X754" s="78">
        <v>45841</v>
      </c>
      <c r="Y754" s="78">
        <v>45841</v>
      </c>
      <c r="Z754" s="70" t="s">
        <v>89</v>
      </c>
      <c r="AA754" s="70">
        <v>45991</v>
      </c>
      <c r="AB754" s="49">
        <f t="shared" si="55"/>
        <v>150</v>
      </c>
      <c r="AC754" s="65">
        <v>0</v>
      </c>
      <c r="AD754" s="424">
        <v>0</v>
      </c>
      <c r="AE754" s="65">
        <v>0</v>
      </c>
      <c r="AF754" s="78" t="s">
        <v>89</v>
      </c>
      <c r="AG754" s="49">
        <f t="shared" si="56"/>
        <v>0</v>
      </c>
      <c r="AH754" s="65">
        <v>0</v>
      </c>
      <c r="AI754" s="68">
        <v>0</v>
      </c>
      <c r="AJ754" s="65" t="s">
        <v>89</v>
      </c>
      <c r="AK754" s="78" t="s">
        <v>89</v>
      </c>
      <c r="AL754" s="65">
        <v>0</v>
      </c>
      <c r="AM754" s="78" t="s">
        <v>89</v>
      </c>
      <c r="AN754" s="78" t="s">
        <v>89</v>
      </c>
      <c r="AO754" s="78" t="s">
        <v>89</v>
      </c>
      <c r="AP754" s="49">
        <f t="shared" si="57"/>
        <v>0</v>
      </c>
      <c r="AQ754" s="49">
        <f>+L754+AD754-AI754</f>
        <v>11250000</v>
      </c>
      <c r="AR754" s="65" t="s">
        <v>87</v>
      </c>
      <c r="AS754" s="68">
        <v>11250000</v>
      </c>
      <c r="AT754" s="65" t="s">
        <v>90</v>
      </c>
      <c r="AU754" s="68">
        <v>0</v>
      </c>
      <c r="AV754" s="75" t="s">
        <v>89</v>
      </c>
      <c r="AW754" s="423">
        <v>4500000</v>
      </c>
      <c r="AX754" s="79">
        <f t="shared" si="58"/>
        <v>6750000</v>
      </c>
      <c r="AY754" s="223">
        <f t="shared" si="59"/>
        <v>0.4</v>
      </c>
      <c r="AZ754" s="74">
        <v>0.4</v>
      </c>
      <c r="BA754" s="75" t="s">
        <v>89</v>
      </c>
      <c r="BB754" s="65" t="s">
        <v>108</v>
      </c>
      <c r="BC754" s="66" t="s">
        <v>11422</v>
      </c>
      <c r="BD754" s="221" t="s">
        <v>87</v>
      </c>
      <c r="BE754" s="221" t="s">
        <v>87</v>
      </c>
    </row>
    <row r="755" spans="2:57" x14ac:dyDescent="0.25">
      <c r="B755" s="221">
        <v>2025</v>
      </c>
      <c r="C755" s="221">
        <v>891780111</v>
      </c>
      <c r="D755" s="221" t="s">
        <v>78</v>
      </c>
      <c r="E755" s="65" t="s">
        <v>11421</v>
      </c>
      <c r="F755" s="65" t="s">
        <v>11420</v>
      </c>
      <c r="G755" s="306">
        <v>0</v>
      </c>
      <c r="H755" s="65" t="s">
        <v>81</v>
      </c>
      <c r="I755" s="221" t="s">
        <v>127</v>
      </c>
      <c r="J755" s="220" t="s">
        <v>83</v>
      </c>
      <c r="K755" s="66" t="s">
        <v>11419</v>
      </c>
      <c r="L755" s="68">
        <v>15780000</v>
      </c>
      <c r="M755" s="221" t="s">
        <v>85</v>
      </c>
      <c r="N755" s="66" t="s">
        <v>11418</v>
      </c>
      <c r="O755" s="66">
        <v>1082976463</v>
      </c>
      <c r="P755" s="65">
        <v>1432</v>
      </c>
      <c r="Q755" s="78">
        <v>45841</v>
      </c>
      <c r="R755" s="66">
        <v>63120000</v>
      </c>
      <c r="S755" s="78">
        <v>45841</v>
      </c>
      <c r="T755" s="68">
        <v>15780000</v>
      </c>
      <c r="U755" s="65" t="s">
        <v>87</v>
      </c>
      <c r="V755" s="68">
        <v>72175281</v>
      </c>
      <c r="W755" s="67" t="s">
        <v>318</v>
      </c>
      <c r="X755" s="78">
        <v>45841</v>
      </c>
      <c r="Y755" s="78">
        <v>45841</v>
      </c>
      <c r="Z755" s="70" t="s">
        <v>89</v>
      </c>
      <c r="AA755" s="70">
        <v>45991</v>
      </c>
      <c r="AB755" s="49">
        <f t="shared" si="55"/>
        <v>150</v>
      </c>
      <c r="AC755" s="65">
        <v>0</v>
      </c>
      <c r="AD755" s="424">
        <v>0</v>
      </c>
      <c r="AE755" s="65">
        <v>0</v>
      </c>
      <c r="AF755" s="78" t="s">
        <v>89</v>
      </c>
      <c r="AG755" s="49">
        <f t="shared" si="56"/>
        <v>0</v>
      </c>
      <c r="AH755" s="65">
        <v>0</v>
      </c>
      <c r="AI755" s="68">
        <v>0</v>
      </c>
      <c r="AJ755" s="65" t="s">
        <v>89</v>
      </c>
      <c r="AK755" s="78" t="s">
        <v>89</v>
      </c>
      <c r="AL755" s="65">
        <v>0</v>
      </c>
      <c r="AM755" s="78" t="s">
        <v>89</v>
      </c>
      <c r="AN755" s="78" t="s">
        <v>89</v>
      </c>
      <c r="AO755" s="78" t="s">
        <v>89</v>
      </c>
      <c r="AP755" s="49">
        <f t="shared" si="57"/>
        <v>0</v>
      </c>
      <c r="AQ755" s="49">
        <f>+L755+AD755-AI755</f>
        <v>15780000</v>
      </c>
      <c r="AR755" s="65" t="s">
        <v>87</v>
      </c>
      <c r="AS755" s="68">
        <v>15780000</v>
      </c>
      <c r="AT755" s="65" t="s">
        <v>90</v>
      </c>
      <c r="AU755" s="68">
        <v>0</v>
      </c>
      <c r="AV755" s="75" t="s">
        <v>89</v>
      </c>
      <c r="AW755" s="423">
        <v>6312000</v>
      </c>
      <c r="AX755" s="79">
        <f t="shared" si="58"/>
        <v>9468000</v>
      </c>
      <c r="AY755" s="223">
        <f t="shared" si="59"/>
        <v>0.4</v>
      </c>
      <c r="AZ755" s="74">
        <v>0.4</v>
      </c>
      <c r="BA755" s="75" t="s">
        <v>89</v>
      </c>
      <c r="BB755" s="65" t="s">
        <v>108</v>
      </c>
      <c r="BC755" s="66" t="s">
        <v>11417</v>
      </c>
      <c r="BD755" s="221" t="s">
        <v>87</v>
      </c>
      <c r="BE755" s="221" t="s">
        <v>87</v>
      </c>
    </row>
    <row r="756" spans="2:57" x14ac:dyDescent="0.25">
      <c r="B756" s="221">
        <v>2025</v>
      </c>
      <c r="C756" s="221">
        <v>891780111</v>
      </c>
      <c r="D756" s="221" t="s">
        <v>78</v>
      </c>
      <c r="E756" s="65" t="s">
        <v>11416</v>
      </c>
      <c r="F756" s="65" t="s">
        <v>11415</v>
      </c>
      <c r="G756" s="306">
        <v>0</v>
      </c>
      <c r="H756" s="65" t="s">
        <v>81</v>
      </c>
      <c r="I756" s="221" t="s">
        <v>82</v>
      </c>
      <c r="J756" s="220" t="s">
        <v>83</v>
      </c>
      <c r="K756" s="66" t="s">
        <v>11405</v>
      </c>
      <c r="L756" s="68">
        <v>3900000</v>
      </c>
      <c r="M756" s="221" t="s">
        <v>85</v>
      </c>
      <c r="N756" s="66" t="s">
        <v>11414</v>
      </c>
      <c r="O756" s="66">
        <v>1128126827</v>
      </c>
      <c r="P756" s="65">
        <v>1425</v>
      </c>
      <c r="Q756" s="78">
        <v>45840</v>
      </c>
      <c r="R756" s="66">
        <v>5603238000</v>
      </c>
      <c r="S756" s="78">
        <v>45841</v>
      </c>
      <c r="T756" s="68">
        <v>3900000</v>
      </c>
      <c r="U756" s="65" t="s">
        <v>87</v>
      </c>
      <c r="V756" s="68">
        <v>45691169</v>
      </c>
      <c r="W756" s="67" t="s">
        <v>8679</v>
      </c>
      <c r="X756" s="78">
        <v>45841</v>
      </c>
      <c r="Y756" s="78">
        <v>45841</v>
      </c>
      <c r="Z756" s="70" t="s">
        <v>89</v>
      </c>
      <c r="AA756" s="70">
        <v>45869</v>
      </c>
      <c r="AB756" s="49">
        <f t="shared" si="55"/>
        <v>28</v>
      </c>
      <c r="AC756" s="65">
        <v>0</v>
      </c>
      <c r="AD756" s="424">
        <v>0</v>
      </c>
      <c r="AE756" s="65">
        <v>0</v>
      </c>
      <c r="AF756" s="78" t="s">
        <v>89</v>
      </c>
      <c r="AG756" s="49">
        <f t="shared" si="56"/>
        <v>0</v>
      </c>
      <c r="AH756" s="65">
        <v>0</v>
      </c>
      <c r="AI756" s="68">
        <v>0</v>
      </c>
      <c r="AJ756" s="65" t="s">
        <v>89</v>
      </c>
      <c r="AK756" s="78" t="s">
        <v>89</v>
      </c>
      <c r="AL756" s="65">
        <v>0</v>
      </c>
      <c r="AM756" s="78" t="s">
        <v>89</v>
      </c>
      <c r="AN756" s="78" t="s">
        <v>89</v>
      </c>
      <c r="AO756" s="78" t="s">
        <v>89</v>
      </c>
      <c r="AP756" s="49">
        <f t="shared" si="57"/>
        <v>0</v>
      </c>
      <c r="AQ756" s="49">
        <f>+L756+AD756-AI756</f>
        <v>3900000</v>
      </c>
      <c r="AR756" s="65" t="s">
        <v>87</v>
      </c>
      <c r="AS756" s="68">
        <v>3900000</v>
      </c>
      <c r="AT756" s="65" t="s">
        <v>90</v>
      </c>
      <c r="AU756" s="68">
        <v>0</v>
      </c>
      <c r="AV756" s="75" t="s">
        <v>89</v>
      </c>
      <c r="AW756" s="423">
        <v>3900000</v>
      </c>
      <c r="AX756" s="79">
        <f t="shared" si="58"/>
        <v>0</v>
      </c>
      <c r="AY756" s="223">
        <f t="shared" si="59"/>
        <v>1</v>
      </c>
      <c r="AZ756" s="74">
        <v>1</v>
      </c>
      <c r="BA756" s="75" t="s">
        <v>89</v>
      </c>
      <c r="BB756" s="65" t="s">
        <v>103</v>
      </c>
      <c r="BC756" s="66" t="s">
        <v>11413</v>
      </c>
      <c r="BD756" s="221" t="s">
        <v>87</v>
      </c>
      <c r="BE756" s="221" t="s">
        <v>87</v>
      </c>
    </row>
    <row r="757" spans="2:57" x14ac:dyDescent="0.25">
      <c r="B757" s="221">
        <v>2025</v>
      </c>
      <c r="C757" s="221">
        <v>891780111</v>
      </c>
      <c r="D757" s="221" t="s">
        <v>78</v>
      </c>
      <c r="E757" s="65" t="s">
        <v>11412</v>
      </c>
      <c r="F757" s="65" t="s">
        <v>11411</v>
      </c>
      <c r="G757" s="306">
        <v>0</v>
      </c>
      <c r="H757" s="65" t="s">
        <v>81</v>
      </c>
      <c r="I757" s="221" t="s">
        <v>82</v>
      </c>
      <c r="J757" s="220" t="s">
        <v>83</v>
      </c>
      <c r="K757" s="66" t="s">
        <v>11410</v>
      </c>
      <c r="L757" s="68">
        <v>2900000</v>
      </c>
      <c r="M757" s="221" t="s">
        <v>85</v>
      </c>
      <c r="N757" s="66" t="s">
        <v>11409</v>
      </c>
      <c r="O757" s="66">
        <v>78752519</v>
      </c>
      <c r="P757" s="65">
        <v>1425</v>
      </c>
      <c r="Q757" s="78">
        <v>45840</v>
      </c>
      <c r="R757" s="66">
        <v>5603238000</v>
      </c>
      <c r="S757" s="78">
        <v>45841</v>
      </c>
      <c r="T757" s="68">
        <v>2900000</v>
      </c>
      <c r="U757" s="65" t="s">
        <v>87</v>
      </c>
      <c r="V757" s="68">
        <v>45691169</v>
      </c>
      <c r="W757" s="67" t="s">
        <v>8679</v>
      </c>
      <c r="X757" s="78">
        <v>45841</v>
      </c>
      <c r="Y757" s="78">
        <v>45841</v>
      </c>
      <c r="Z757" s="70" t="s">
        <v>89</v>
      </c>
      <c r="AA757" s="70">
        <v>45869</v>
      </c>
      <c r="AB757" s="49">
        <f t="shared" si="55"/>
        <v>28</v>
      </c>
      <c r="AC757" s="65">
        <v>0</v>
      </c>
      <c r="AD757" s="424">
        <v>0</v>
      </c>
      <c r="AE757" s="65">
        <v>0</v>
      </c>
      <c r="AF757" s="78" t="s">
        <v>89</v>
      </c>
      <c r="AG757" s="49">
        <f t="shared" si="56"/>
        <v>0</v>
      </c>
      <c r="AH757" s="65">
        <v>0</v>
      </c>
      <c r="AI757" s="68">
        <v>0</v>
      </c>
      <c r="AJ757" s="65" t="s">
        <v>89</v>
      </c>
      <c r="AK757" s="78" t="s">
        <v>89</v>
      </c>
      <c r="AL757" s="65">
        <v>0</v>
      </c>
      <c r="AM757" s="78" t="s">
        <v>89</v>
      </c>
      <c r="AN757" s="78" t="s">
        <v>89</v>
      </c>
      <c r="AO757" s="78" t="s">
        <v>89</v>
      </c>
      <c r="AP757" s="49">
        <f t="shared" si="57"/>
        <v>0</v>
      </c>
      <c r="AQ757" s="49">
        <f>+L757+AD757-AI757</f>
        <v>2900000</v>
      </c>
      <c r="AR757" s="65" t="s">
        <v>87</v>
      </c>
      <c r="AS757" s="68">
        <v>2900000</v>
      </c>
      <c r="AT757" s="65" t="s">
        <v>90</v>
      </c>
      <c r="AU757" s="68">
        <v>0</v>
      </c>
      <c r="AV757" s="75" t="s">
        <v>89</v>
      </c>
      <c r="AW757" s="423">
        <v>2900000</v>
      </c>
      <c r="AX757" s="79">
        <f t="shared" si="58"/>
        <v>0</v>
      </c>
      <c r="AY757" s="223">
        <f t="shared" si="59"/>
        <v>1</v>
      </c>
      <c r="AZ757" s="74">
        <v>1</v>
      </c>
      <c r="BA757" s="75" t="s">
        <v>89</v>
      </c>
      <c r="BB757" s="65" t="s">
        <v>103</v>
      </c>
      <c r="BC757" s="66" t="s">
        <v>11408</v>
      </c>
      <c r="BD757" s="221" t="s">
        <v>87</v>
      </c>
      <c r="BE757" s="221" t="s">
        <v>87</v>
      </c>
    </row>
    <row r="758" spans="2:57" x14ac:dyDescent="0.25">
      <c r="B758" s="221">
        <v>2025</v>
      </c>
      <c r="C758" s="221">
        <v>891780111</v>
      </c>
      <c r="D758" s="221" t="s">
        <v>78</v>
      </c>
      <c r="E758" s="65" t="s">
        <v>11407</v>
      </c>
      <c r="F758" s="65" t="s">
        <v>11406</v>
      </c>
      <c r="G758" s="306">
        <v>0</v>
      </c>
      <c r="H758" s="65" t="s">
        <v>81</v>
      </c>
      <c r="I758" s="221" t="s">
        <v>82</v>
      </c>
      <c r="J758" s="220" t="s">
        <v>83</v>
      </c>
      <c r="K758" s="66" t="s">
        <v>11405</v>
      </c>
      <c r="L758" s="68">
        <v>2900000</v>
      </c>
      <c r="M758" s="221" t="s">
        <v>85</v>
      </c>
      <c r="N758" s="66" t="s">
        <v>11404</v>
      </c>
      <c r="O758" s="66">
        <v>1083039368</v>
      </c>
      <c r="P758" s="65">
        <v>1425</v>
      </c>
      <c r="Q758" s="78">
        <v>45840</v>
      </c>
      <c r="R758" s="66">
        <v>5603238000</v>
      </c>
      <c r="S758" s="78">
        <v>45841</v>
      </c>
      <c r="T758" s="68">
        <v>2900000</v>
      </c>
      <c r="U758" s="65" t="s">
        <v>87</v>
      </c>
      <c r="V758" s="68">
        <v>45691169</v>
      </c>
      <c r="W758" s="67" t="s">
        <v>8679</v>
      </c>
      <c r="X758" s="78">
        <v>45841</v>
      </c>
      <c r="Y758" s="78">
        <v>45841</v>
      </c>
      <c r="Z758" s="70" t="s">
        <v>89</v>
      </c>
      <c r="AA758" s="70">
        <v>45860</v>
      </c>
      <c r="AB758" s="49">
        <f t="shared" si="55"/>
        <v>19</v>
      </c>
      <c r="AC758" s="65">
        <v>0</v>
      </c>
      <c r="AD758" s="424">
        <v>0</v>
      </c>
      <c r="AE758" s="65">
        <v>0</v>
      </c>
      <c r="AF758" s="78" t="s">
        <v>89</v>
      </c>
      <c r="AG758" s="49">
        <f t="shared" si="56"/>
        <v>0</v>
      </c>
      <c r="AH758" s="65">
        <v>0</v>
      </c>
      <c r="AI758" s="68">
        <v>0</v>
      </c>
      <c r="AJ758" s="65" t="s">
        <v>89</v>
      </c>
      <c r="AK758" s="78" t="s">
        <v>89</v>
      </c>
      <c r="AL758" s="65">
        <v>0</v>
      </c>
      <c r="AM758" s="78" t="s">
        <v>89</v>
      </c>
      <c r="AN758" s="78" t="s">
        <v>89</v>
      </c>
      <c r="AO758" s="78" t="s">
        <v>89</v>
      </c>
      <c r="AP758" s="49">
        <f t="shared" si="57"/>
        <v>0</v>
      </c>
      <c r="AQ758" s="49">
        <f>+L758+AD758-AI758</f>
        <v>2900000</v>
      </c>
      <c r="AR758" s="65" t="s">
        <v>87</v>
      </c>
      <c r="AS758" s="68">
        <v>2900000</v>
      </c>
      <c r="AT758" s="65" t="s">
        <v>90</v>
      </c>
      <c r="AU758" s="68">
        <v>0</v>
      </c>
      <c r="AV758" s="75" t="s">
        <v>89</v>
      </c>
      <c r="AW758" s="423">
        <v>2900000</v>
      </c>
      <c r="AX758" s="79">
        <f t="shared" si="58"/>
        <v>0</v>
      </c>
      <c r="AY758" s="223">
        <f t="shared" si="59"/>
        <v>1</v>
      </c>
      <c r="AZ758" s="74">
        <v>1</v>
      </c>
      <c r="BA758" s="75" t="s">
        <v>89</v>
      </c>
      <c r="BB758" s="65" t="s">
        <v>103</v>
      </c>
      <c r="BC758" s="66" t="s">
        <v>11403</v>
      </c>
      <c r="BD758" s="221" t="s">
        <v>87</v>
      </c>
      <c r="BE758" s="221" t="s">
        <v>87</v>
      </c>
    </row>
    <row r="759" spans="2:57" x14ac:dyDescent="0.25">
      <c r="B759" s="221">
        <v>2025</v>
      </c>
      <c r="C759" s="221">
        <v>891780111</v>
      </c>
      <c r="D759" s="221" t="s">
        <v>78</v>
      </c>
      <c r="E759" s="65" t="s">
        <v>11402</v>
      </c>
      <c r="F759" s="65" t="s">
        <v>11401</v>
      </c>
      <c r="G759" s="306">
        <v>0</v>
      </c>
      <c r="H759" s="65" t="s">
        <v>81</v>
      </c>
      <c r="I759" s="221" t="s">
        <v>82</v>
      </c>
      <c r="J759" s="220" t="s">
        <v>83</v>
      </c>
      <c r="K759" s="66" t="s">
        <v>11400</v>
      </c>
      <c r="L759" s="68">
        <v>3500000</v>
      </c>
      <c r="M759" s="221" t="s">
        <v>85</v>
      </c>
      <c r="N759" s="66" t="s">
        <v>8618</v>
      </c>
      <c r="O759" s="66">
        <v>1082958970</v>
      </c>
      <c r="P759" s="65">
        <v>1425</v>
      </c>
      <c r="Q759" s="78">
        <v>45840</v>
      </c>
      <c r="R759" s="66">
        <v>5603238000</v>
      </c>
      <c r="S759" s="78">
        <v>45841</v>
      </c>
      <c r="T759" s="68">
        <v>3500000</v>
      </c>
      <c r="U759" s="65" t="s">
        <v>87</v>
      </c>
      <c r="V759" s="68">
        <v>45691169</v>
      </c>
      <c r="W759" s="67" t="s">
        <v>8679</v>
      </c>
      <c r="X759" s="78">
        <v>45841</v>
      </c>
      <c r="Y759" s="78">
        <v>45841</v>
      </c>
      <c r="Z759" s="70" t="s">
        <v>89</v>
      </c>
      <c r="AA759" s="70">
        <v>45869</v>
      </c>
      <c r="AB759" s="49">
        <f t="shared" si="55"/>
        <v>28</v>
      </c>
      <c r="AC759" s="65">
        <v>0</v>
      </c>
      <c r="AD759" s="424">
        <v>0</v>
      </c>
      <c r="AE759" s="65">
        <v>0</v>
      </c>
      <c r="AF759" s="78" t="s">
        <v>89</v>
      </c>
      <c r="AG759" s="49">
        <f t="shared" si="56"/>
        <v>0</v>
      </c>
      <c r="AH759" s="65">
        <v>0</v>
      </c>
      <c r="AI759" s="68">
        <v>0</v>
      </c>
      <c r="AJ759" s="65" t="s">
        <v>89</v>
      </c>
      <c r="AK759" s="78" t="s">
        <v>89</v>
      </c>
      <c r="AL759" s="65">
        <v>0</v>
      </c>
      <c r="AM759" s="78" t="s">
        <v>89</v>
      </c>
      <c r="AN759" s="78" t="s">
        <v>89</v>
      </c>
      <c r="AO759" s="78" t="s">
        <v>89</v>
      </c>
      <c r="AP759" s="49">
        <f t="shared" si="57"/>
        <v>0</v>
      </c>
      <c r="AQ759" s="49">
        <f>+L759+AD759-AI759</f>
        <v>3500000</v>
      </c>
      <c r="AR759" s="65" t="s">
        <v>87</v>
      </c>
      <c r="AS759" s="68">
        <v>3500000</v>
      </c>
      <c r="AT759" s="65" t="s">
        <v>90</v>
      </c>
      <c r="AU759" s="68">
        <v>0</v>
      </c>
      <c r="AV759" s="75" t="s">
        <v>89</v>
      </c>
      <c r="AW759" s="423">
        <v>3500000</v>
      </c>
      <c r="AX759" s="79">
        <f t="shared" si="58"/>
        <v>0</v>
      </c>
      <c r="AY759" s="223">
        <f t="shared" si="59"/>
        <v>1</v>
      </c>
      <c r="AZ759" s="74">
        <v>1</v>
      </c>
      <c r="BA759" s="75" t="s">
        <v>89</v>
      </c>
      <c r="BB759" s="65" t="s">
        <v>103</v>
      </c>
      <c r="BC759" s="66" t="s">
        <v>11399</v>
      </c>
      <c r="BD759" s="221" t="s">
        <v>87</v>
      </c>
      <c r="BE759" s="221" t="s">
        <v>87</v>
      </c>
    </row>
    <row r="760" spans="2:57" x14ac:dyDescent="0.25">
      <c r="B760" s="221">
        <v>2025</v>
      </c>
      <c r="C760" s="221">
        <v>891780111</v>
      </c>
      <c r="D760" s="221" t="s">
        <v>78</v>
      </c>
      <c r="E760" s="65" t="s">
        <v>11398</v>
      </c>
      <c r="F760" s="65" t="s">
        <v>11397</v>
      </c>
      <c r="G760" s="306">
        <v>0</v>
      </c>
      <c r="H760" s="65" t="s">
        <v>81</v>
      </c>
      <c r="I760" s="221" t="s">
        <v>82</v>
      </c>
      <c r="J760" s="220" t="s">
        <v>83</v>
      </c>
      <c r="K760" s="66" t="s">
        <v>11396</v>
      </c>
      <c r="L760" s="68">
        <v>2900000</v>
      </c>
      <c r="M760" s="221" t="s">
        <v>85</v>
      </c>
      <c r="N760" s="66" t="s">
        <v>11395</v>
      </c>
      <c r="O760" s="66">
        <v>1065658254</v>
      </c>
      <c r="P760" s="65">
        <v>1425</v>
      </c>
      <c r="Q760" s="78">
        <v>45840</v>
      </c>
      <c r="R760" s="66">
        <v>5603238000</v>
      </c>
      <c r="S760" s="78">
        <v>45841</v>
      </c>
      <c r="T760" s="68">
        <v>2900000</v>
      </c>
      <c r="U760" s="65" t="s">
        <v>87</v>
      </c>
      <c r="V760" s="68">
        <v>45691169</v>
      </c>
      <c r="W760" s="67" t="s">
        <v>8679</v>
      </c>
      <c r="X760" s="78">
        <v>45841</v>
      </c>
      <c r="Y760" s="78">
        <v>45841</v>
      </c>
      <c r="Z760" s="70" t="s">
        <v>89</v>
      </c>
      <c r="AA760" s="70">
        <v>45860</v>
      </c>
      <c r="AB760" s="49">
        <f t="shared" si="55"/>
        <v>19</v>
      </c>
      <c r="AC760" s="65">
        <v>1</v>
      </c>
      <c r="AD760" s="424">
        <v>1000000</v>
      </c>
      <c r="AE760" s="65">
        <v>1</v>
      </c>
      <c r="AF760" s="78">
        <v>45869</v>
      </c>
      <c r="AG760" s="49">
        <f t="shared" si="56"/>
        <v>9</v>
      </c>
      <c r="AH760" s="65">
        <v>0</v>
      </c>
      <c r="AI760" s="68">
        <v>0</v>
      </c>
      <c r="AJ760" s="65" t="s">
        <v>89</v>
      </c>
      <c r="AK760" s="78" t="s">
        <v>89</v>
      </c>
      <c r="AL760" s="65">
        <v>0</v>
      </c>
      <c r="AM760" s="78" t="s">
        <v>89</v>
      </c>
      <c r="AN760" s="78" t="s">
        <v>89</v>
      </c>
      <c r="AO760" s="78" t="s">
        <v>89</v>
      </c>
      <c r="AP760" s="49">
        <f t="shared" si="57"/>
        <v>0</v>
      </c>
      <c r="AQ760" s="49">
        <f>+L760+AD760-AI760</f>
        <v>3900000</v>
      </c>
      <c r="AR760" s="65" t="s">
        <v>87</v>
      </c>
      <c r="AS760" s="68">
        <v>2900000</v>
      </c>
      <c r="AT760" s="65" t="s">
        <v>90</v>
      </c>
      <c r="AU760" s="68">
        <v>0</v>
      </c>
      <c r="AV760" s="75" t="s">
        <v>89</v>
      </c>
      <c r="AW760" s="423">
        <v>3900000</v>
      </c>
      <c r="AX760" s="79">
        <f t="shared" si="58"/>
        <v>0</v>
      </c>
      <c r="AY760" s="223">
        <f t="shared" si="59"/>
        <v>1</v>
      </c>
      <c r="AZ760" s="74">
        <v>1</v>
      </c>
      <c r="BA760" s="75" t="s">
        <v>89</v>
      </c>
      <c r="BB760" s="65" t="s">
        <v>103</v>
      </c>
      <c r="BC760" s="66" t="s">
        <v>11394</v>
      </c>
      <c r="BD760" s="221" t="s">
        <v>87</v>
      </c>
      <c r="BE760" s="221" t="s">
        <v>87</v>
      </c>
    </row>
    <row r="761" spans="2:57" x14ac:dyDescent="0.25">
      <c r="B761" s="221">
        <v>2025</v>
      </c>
      <c r="C761" s="221">
        <v>891780111</v>
      </c>
      <c r="D761" s="221" t="s">
        <v>78</v>
      </c>
      <c r="E761" s="65" t="s">
        <v>11393</v>
      </c>
      <c r="F761" s="65" t="s">
        <v>11392</v>
      </c>
      <c r="G761" s="306">
        <v>0</v>
      </c>
      <c r="H761" s="65" t="s">
        <v>81</v>
      </c>
      <c r="I761" s="221" t="s">
        <v>82</v>
      </c>
      <c r="J761" s="220" t="s">
        <v>83</v>
      </c>
      <c r="K761" s="66" t="s">
        <v>11391</v>
      </c>
      <c r="L761" s="68">
        <v>3500000</v>
      </c>
      <c r="M761" s="221" t="s">
        <v>85</v>
      </c>
      <c r="N761" s="66" t="s">
        <v>8604</v>
      </c>
      <c r="O761" s="66">
        <v>1019094455</v>
      </c>
      <c r="P761" s="65">
        <v>1425</v>
      </c>
      <c r="Q761" s="78">
        <v>45840</v>
      </c>
      <c r="R761" s="66">
        <v>5603238000</v>
      </c>
      <c r="S761" s="78">
        <v>45841</v>
      </c>
      <c r="T761" s="68">
        <v>3500000</v>
      </c>
      <c r="U761" s="65" t="s">
        <v>87</v>
      </c>
      <c r="V761" s="68">
        <v>45691169</v>
      </c>
      <c r="W761" s="67" t="s">
        <v>8679</v>
      </c>
      <c r="X761" s="78">
        <v>45841</v>
      </c>
      <c r="Y761" s="78">
        <v>45841</v>
      </c>
      <c r="Z761" s="70" t="s">
        <v>89</v>
      </c>
      <c r="AA761" s="70">
        <v>45869</v>
      </c>
      <c r="AB761" s="49">
        <f t="shared" si="55"/>
        <v>28</v>
      </c>
      <c r="AC761" s="65">
        <v>0</v>
      </c>
      <c r="AD761" s="424">
        <v>0</v>
      </c>
      <c r="AE761" s="65">
        <v>0</v>
      </c>
      <c r="AF761" s="78" t="s">
        <v>89</v>
      </c>
      <c r="AG761" s="49">
        <f t="shared" si="56"/>
        <v>0</v>
      </c>
      <c r="AH761" s="65">
        <v>0</v>
      </c>
      <c r="AI761" s="68">
        <v>0</v>
      </c>
      <c r="AJ761" s="65" t="s">
        <v>89</v>
      </c>
      <c r="AK761" s="78" t="s">
        <v>89</v>
      </c>
      <c r="AL761" s="65">
        <v>0</v>
      </c>
      <c r="AM761" s="78" t="s">
        <v>89</v>
      </c>
      <c r="AN761" s="78" t="s">
        <v>89</v>
      </c>
      <c r="AO761" s="78" t="s">
        <v>89</v>
      </c>
      <c r="AP761" s="49">
        <f t="shared" si="57"/>
        <v>0</v>
      </c>
      <c r="AQ761" s="49">
        <f>+L761+AD761-AI761</f>
        <v>3500000</v>
      </c>
      <c r="AR761" s="65" t="s">
        <v>87</v>
      </c>
      <c r="AS761" s="68">
        <v>3500000</v>
      </c>
      <c r="AT761" s="65" t="s">
        <v>90</v>
      </c>
      <c r="AU761" s="68">
        <v>0</v>
      </c>
      <c r="AV761" s="75" t="s">
        <v>89</v>
      </c>
      <c r="AW761" s="423">
        <v>3500000</v>
      </c>
      <c r="AX761" s="79">
        <f t="shared" si="58"/>
        <v>0</v>
      </c>
      <c r="AY761" s="223">
        <f t="shared" si="59"/>
        <v>1</v>
      </c>
      <c r="AZ761" s="74">
        <v>1</v>
      </c>
      <c r="BA761" s="75" t="s">
        <v>89</v>
      </c>
      <c r="BB761" s="65" t="s">
        <v>103</v>
      </c>
      <c r="BC761" s="66" t="s">
        <v>11390</v>
      </c>
      <c r="BD761" s="221" t="s">
        <v>87</v>
      </c>
      <c r="BE761" s="221" t="s">
        <v>87</v>
      </c>
    </row>
    <row r="762" spans="2:57" x14ac:dyDescent="0.25">
      <c r="B762" s="221">
        <v>2025</v>
      </c>
      <c r="C762" s="221">
        <v>891780111</v>
      </c>
      <c r="D762" s="221" t="s">
        <v>78</v>
      </c>
      <c r="E762" s="65" t="s">
        <v>11389</v>
      </c>
      <c r="F762" s="65" t="s">
        <v>11388</v>
      </c>
      <c r="G762" s="306">
        <v>0</v>
      </c>
      <c r="H762" s="65" t="s">
        <v>81</v>
      </c>
      <c r="I762" s="221" t="s">
        <v>82</v>
      </c>
      <c r="J762" s="220" t="s">
        <v>83</v>
      </c>
      <c r="K762" s="66" t="s">
        <v>11387</v>
      </c>
      <c r="L762" s="68">
        <v>3500000</v>
      </c>
      <c r="M762" s="221" t="s">
        <v>85</v>
      </c>
      <c r="N762" s="66" t="s">
        <v>11386</v>
      </c>
      <c r="O762" s="66">
        <v>1221974278</v>
      </c>
      <c r="P762" s="65">
        <v>1425</v>
      </c>
      <c r="Q762" s="78">
        <v>45840</v>
      </c>
      <c r="R762" s="66">
        <v>5603238000</v>
      </c>
      <c r="S762" s="78">
        <v>45841</v>
      </c>
      <c r="T762" s="68">
        <v>3500000</v>
      </c>
      <c r="U762" s="65" t="s">
        <v>87</v>
      </c>
      <c r="V762" s="68">
        <v>45691169</v>
      </c>
      <c r="W762" s="67" t="s">
        <v>8679</v>
      </c>
      <c r="X762" s="78">
        <v>45841</v>
      </c>
      <c r="Y762" s="78">
        <v>45841</v>
      </c>
      <c r="Z762" s="70" t="s">
        <v>89</v>
      </c>
      <c r="AA762" s="70">
        <v>45869</v>
      </c>
      <c r="AB762" s="49">
        <f t="shared" si="55"/>
        <v>28</v>
      </c>
      <c r="AC762" s="65">
        <v>0</v>
      </c>
      <c r="AD762" s="424">
        <v>0</v>
      </c>
      <c r="AE762" s="65">
        <v>0</v>
      </c>
      <c r="AF762" s="78" t="s">
        <v>89</v>
      </c>
      <c r="AG762" s="49">
        <f t="shared" si="56"/>
        <v>0</v>
      </c>
      <c r="AH762" s="65">
        <v>0</v>
      </c>
      <c r="AI762" s="68">
        <v>0</v>
      </c>
      <c r="AJ762" s="65" t="s">
        <v>89</v>
      </c>
      <c r="AK762" s="78" t="s">
        <v>89</v>
      </c>
      <c r="AL762" s="65">
        <v>0</v>
      </c>
      <c r="AM762" s="78" t="s">
        <v>89</v>
      </c>
      <c r="AN762" s="78" t="s">
        <v>89</v>
      </c>
      <c r="AO762" s="78" t="s">
        <v>89</v>
      </c>
      <c r="AP762" s="49">
        <f t="shared" si="57"/>
        <v>0</v>
      </c>
      <c r="AQ762" s="49">
        <f>+L762+AD762-AI762</f>
        <v>3500000</v>
      </c>
      <c r="AR762" s="65" t="s">
        <v>87</v>
      </c>
      <c r="AS762" s="68">
        <v>3500000</v>
      </c>
      <c r="AT762" s="65" t="s">
        <v>90</v>
      </c>
      <c r="AU762" s="68">
        <v>0</v>
      </c>
      <c r="AV762" s="75" t="s">
        <v>89</v>
      </c>
      <c r="AW762" s="423">
        <v>3500000</v>
      </c>
      <c r="AX762" s="79">
        <f t="shared" si="58"/>
        <v>0</v>
      </c>
      <c r="AY762" s="223">
        <f t="shared" si="59"/>
        <v>1</v>
      </c>
      <c r="AZ762" s="74">
        <v>1</v>
      </c>
      <c r="BA762" s="75" t="s">
        <v>89</v>
      </c>
      <c r="BB762" s="65" t="s">
        <v>103</v>
      </c>
      <c r="BC762" s="66" t="s">
        <v>11385</v>
      </c>
      <c r="BD762" s="221" t="s">
        <v>87</v>
      </c>
      <c r="BE762" s="221" t="s">
        <v>87</v>
      </c>
    </row>
    <row r="763" spans="2:57" x14ac:dyDescent="0.25">
      <c r="B763" s="221">
        <v>2025</v>
      </c>
      <c r="C763" s="221">
        <v>891780111</v>
      </c>
      <c r="D763" s="221" t="s">
        <v>78</v>
      </c>
      <c r="E763" s="65" t="s">
        <v>11384</v>
      </c>
      <c r="F763" s="65" t="s">
        <v>11383</v>
      </c>
      <c r="G763" s="306">
        <v>0</v>
      </c>
      <c r="H763" s="65" t="s">
        <v>81</v>
      </c>
      <c r="I763" s="221" t="s">
        <v>82</v>
      </c>
      <c r="J763" s="220" t="s">
        <v>83</v>
      </c>
      <c r="K763" s="66" t="s">
        <v>11360</v>
      </c>
      <c r="L763" s="68">
        <v>3900000</v>
      </c>
      <c r="M763" s="221" t="s">
        <v>85</v>
      </c>
      <c r="N763" s="66" t="s">
        <v>11382</v>
      </c>
      <c r="O763" s="66">
        <v>1083032147</v>
      </c>
      <c r="P763" s="65">
        <v>1425</v>
      </c>
      <c r="Q763" s="78">
        <v>45840</v>
      </c>
      <c r="R763" s="66">
        <v>5603238000</v>
      </c>
      <c r="S763" s="78">
        <v>45841</v>
      </c>
      <c r="T763" s="68">
        <v>3900000</v>
      </c>
      <c r="U763" s="65" t="s">
        <v>87</v>
      </c>
      <c r="V763" s="68">
        <v>45691169</v>
      </c>
      <c r="W763" s="67" t="s">
        <v>8679</v>
      </c>
      <c r="X763" s="78">
        <v>45841</v>
      </c>
      <c r="Y763" s="78">
        <v>45841</v>
      </c>
      <c r="Z763" s="70" t="s">
        <v>89</v>
      </c>
      <c r="AA763" s="70">
        <v>45869</v>
      </c>
      <c r="AB763" s="49">
        <f t="shared" si="55"/>
        <v>28</v>
      </c>
      <c r="AC763" s="65">
        <v>0</v>
      </c>
      <c r="AD763" s="424">
        <v>0</v>
      </c>
      <c r="AE763" s="65">
        <v>0</v>
      </c>
      <c r="AF763" s="78" t="s">
        <v>89</v>
      </c>
      <c r="AG763" s="49">
        <f t="shared" si="56"/>
        <v>0</v>
      </c>
      <c r="AH763" s="65">
        <v>0</v>
      </c>
      <c r="AI763" s="68">
        <v>0</v>
      </c>
      <c r="AJ763" s="65" t="s">
        <v>89</v>
      </c>
      <c r="AK763" s="78" t="s">
        <v>89</v>
      </c>
      <c r="AL763" s="65">
        <v>0</v>
      </c>
      <c r="AM763" s="78" t="s">
        <v>89</v>
      </c>
      <c r="AN763" s="78" t="s">
        <v>89</v>
      </c>
      <c r="AO763" s="78" t="s">
        <v>89</v>
      </c>
      <c r="AP763" s="49">
        <f t="shared" si="57"/>
        <v>0</v>
      </c>
      <c r="AQ763" s="49">
        <f>+L763+AD763-AI763</f>
        <v>3900000</v>
      </c>
      <c r="AR763" s="65" t="s">
        <v>87</v>
      </c>
      <c r="AS763" s="68">
        <v>3900000</v>
      </c>
      <c r="AT763" s="65" t="s">
        <v>90</v>
      </c>
      <c r="AU763" s="68">
        <v>0</v>
      </c>
      <c r="AV763" s="75" t="s">
        <v>89</v>
      </c>
      <c r="AW763" s="423">
        <v>3900000</v>
      </c>
      <c r="AX763" s="79">
        <f t="shared" si="58"/>
        <v>0</v>
      </c>
      <c r="AY763" s="223">
        <f t="shared" si="59"/>
        <v>1</v>
      </c>
      <c r="AZ763" s="74">
        <v>1</v>
      </c>
      <c r="BA763" s="75" t="s">
        <v>89</v>
      </c>
      <c r="BB763" s="65" t="s">
        <v>103</v>
      </c>
      <c r="BC763" s="66" t="s">
        <v>11381</v>
      </c>
      <c r="BD763" s="221" t="s">
        <v>87</v>
      </c>
      <c r="BE763" s="221" t="s">
        <v>87</v>
      </c>
    </row>
    <row r="764" spans="2:57" x14ac:dyDescent="0.25">
      <c r="B764" s="221">
        <v>2025</v>
      </c>
      <c r="C764" s="221">
        <v>891780111</v>
      </c>
      <c r="D764" s="221" t="s">
        <v>78</v>
      </c>
      <c r="E764" s="65" t="s">
        <v>11380</v>
      </c>
      <c r="F764" s="65" t="s">
        <v>11379</v>
      </c>
      <c r="G764" s="306">
        <v>0</v>
      </c>
      <c r="H764" s="65" t="s">
        <v>81</v>
      </c>
      <c r="I764" s="221" t="s">
        <v>82</v>
      </c>
      <c r="J764" s="220" t="s">
        <v>83</v>
      </c>
      <c r="K764" s="66" t="s">
        <v>11378</v>
      </c>
      <c r="L764" s="68">
        <v>3500000</v>
      </c>
      <c r="M764" s="221" t="s">
        <v>85</v>
      </c>
      <c r="N764" s="66" t="s">
        <v>8695</v>
      </c>
      <c r="O764" s="66">
        <v>1082912086</v>
      </c>
      <c r="P764" s="65">
        <v>1425</v>
      </c>
      <c r="Q764" s="78">
        <v>45840</v>
      </c>
      <c r="R764" s="66">
        <v>5603238000</v>
      </c>
      <c r="S764" s="78">
        <v>45841</v>
      </c>
      <c r="T764" s="68">
        <v>3500000</v>
      </c>
      <c r="U764" s="65" t="s">
        <v>87</v>
      </c>
      <c r="V764" s="68">
        <v>45691169</v>
      </c>
      <c r="W764" s="67" t="s">
        <v>8679</v>
      </c>
      <c r="X764" s="78">
        <v>45841</v>
      </c>
      <c r="Y764" s="78">
        <v>45841</v>
      </c>
      <c r="Z764" s="70" t="s">
        <v>89</v>
      </c>
      <c r="AA764" s="70">
        <v>45869</v>
      </c>
      <c r="AB764" s="49">
        <f t="shared" si="55"/>
        <v>28</v>
      </c>
      <c r="AC764" s="65">
        <v>0</v>
      </c>
      <c r="AD764" s="424">
        <v>0</v>
      </c>
      <c r="AE764" s="65">
        <v>0</v>
      </c>
      <c r="AF764" s="78" t="s">
        <v>89</v>
      </c>
      <c r="AG764" s="49">
        <f t="shared" si="56"/>
        <v>0</v>
      </c>
      <c r="AH764" s="65">
        <v>0</v>
      </c>
      <c r="AI764" s="68">
        <v>0</v>
      </c>
      <c r="AJ764" s="65" t="s">
        <v>89</v>
      </c>
      <c r="AK764" s="78" t="s">
        <v>89</v>
      </c>
      <c r="AL764" s="65">
        <v>0</v>
      </c>
      <c r="AM764" s="78" t="s">
        <v>89</v>
      </c>
      <c r="AN764" s="78" t="s">
        <v>89</v>
      </c>
      <c r="AO764" s="78" t="s">
        <v>89</v>
      </c>
      <c r="AP764" s="49">
        <f t="shared" si="57"/>
        <v>0</v>
      </c>
      <c r="AQ764" s="49">
        <f>+L764+AD764-AI764</f>
        <v>3500000</v>
      </c>
      <c r="AR764" s="65" t="s">
        <v>87</v>
      </c>
      <c r="AS764" s="68">
        <v>3500000</v>
      </c>
      <c r="AT764" s="65" t="s">
        <v>90</v>
      </c>
      <c r="AU764" s="68">
        <v>0</v>
      </c>
      <c r="AV764" s="75" t="s">
        <v>89</v>
      </c>
      <c r="AW764" s="423">
        <v>3500000</v>
      </c>
      <c r="AX764" s="79">
        <f t="shared" si="58"/>
        <v>0</v>
      </c>
      <c r="AY764" s="223">
        <f t="shared" si="59"/>
        <v>1</v>
      </c>
      <c r="AZ764" s="74">
        <v>1</v>
      </c>
      <c r="BA764" s="75" t="s">
        <v>89</v>
      </c>
      <c r="BB764" s="65" t="s">
        <v>103</v>
      </c>
      <c r="BC764" s="66" t="s">
        <v>11377</v>
      </c>
      <c r="BD764" s="221" t="s">
        <v>87</v>
      </c>
      <c r="BE764" s="221" t="s">
        <v>87</v>
      </c>
    </row>
    <row r="765" spans="2:57" x14ac:dyDescent="0.25">
      <c r="B765" s="221">
        <v>2025</v>
      </c>
      <c r="C765" s="221">
        <v>891780111</v>
      </c>
      <c r="D765" s="221" t="s">
        <v>78</v>
      </c>
      <c r="E765" s="65" t="s">
        <v>11376</v>
      </c>
      <c r="F765" s="65" t="s">
        <v>11375</v>
      </c>
      <c r="G765" s="306">
        <v>0</v>
      </c>
      <c r="H765" s="65" t="s">
        <v>81</v>
      </c>
      <c r="I765" s="221" t="s">
        <v>82</v>
      </c>
      <c r="J765" s="220" t="s">
        <v>83</v>
      </c>
      <c r="K765" s="66" t="s">
        <v>11374</v>
      </c>
      <c r="L765" s="68">
        <v>3900000</v>
      </c>
      <c r="M765" s="221" t="s">
        <v>85</v>
      </c>
      <c r="N765" s="66" t="s">
        <v>11373</v>
      </c>
      <c r="O765" s="66">
        <v>1082983719</v>
      </c>
      <c r="P765" s="65">
        <v>1425</v>
      </c>
      <c r="Q765" s="78">
        <v>45840</v>
      </c>
      <c r="R765" s="66">
        <v>5603238000</v>
      </c>
      <c r="S765" s="78">
        <v>45841</v>
      </c>
      <c r="T765" s="68">
        <v>3900000</v>
      </c>
      <c r="U765" s="65" t="s">
        <v>87</v>
      </c>
      <c r="V765" s="68">
        <v>45691169</v>
      </c>
      <c r="W765" s="67" t="s">
        <v>8679</v>
      </c>
      <c r="X765" s="78">
        <v>45841</v>
      </c>
      <c r="Y765" s="78">
        <v>45841</v>
      </c>
      <c r="Z765" s="70" t="s">
        <v>89</v>
      </c>
      <c r="AA765" s="70">
        <v>45869</v>
      </c>
      <c r="AB765" s="49">
        <f t="shared" si="55"/>
        <v>28</v>
      </c>
      <c r="AC765" s="65">
        <v>0</v>
      </c>
      <c r="AD765" s="424">
        <v>0</v>
      </c>
      <c r="AE765" s="65">
        <v>0</v>
      </c>
      <c r="AF765" s="78" t="s">
        <v>89</v>
      </c>
      <c r="AG765" s="49">
        <f t="shared" si="56"/>
        <v>0</v>
      </c>
      <c r="AH765" s="65">
        <v>0</v>
      </c>
      <c r="AI765" s="68">
        <v>0</v>
      </c>
      <c r="AJ765" s="65" t="s">
        <v>89</v>
      </c>
      <c r="AK765" s="78" t="s">
        <v>89</v>
      </c>
      <c r="AL765" s="65">
        <v>0</v>
      </c>
      <c r="AM765" s="78" t="s">
        <v>89</v>
      </c>
      <c r="AN765" s="78" t="s">
        <v>89</v>
      </c>
      <c r="AO765" s="78" t="s">
        <v>89</v>
      </c>
      <c r="AP765" s="49">
        <f t="shared" si="57"/>
        <v>0</v>
      </c>
      <c r="AQ765" s="49">
        <f>+L765+AD765-AI765</f>
        <v>3900000</v>
      </c>
      <c r="AR765" s="65" t="s">
        <v>87</v>
      </c>
      <c r="AS765" s="68">
        <v>3900000</v>
      </c>
      <c r="AT765" s="65" t="s">
        <v>90</v>
      </c>
      <c r="AU765" s="68">
        <v>0</v>
      </c>
      <c r="AV765" s="75" t="s">
        <v>89</v>
      </c>
      <c r="AW765" s="423">
        <v>3900000</v>
      </c>
      <c r="AX765" s="79">
        <f t="shared" si="58"/>
        <v>0</v>
      </c>
      <c r="AY765" s="223">
        <f t="shared" si="59"/>
        <v>1</v>
      </c>
      <c r="AZ765" s="74">
        <v>1</v>
      </c>
      <c r="BA765" s="75" t="s">
        <v>89</v>
      </c>
      <c r="BB765" s="65" t="s">
        <v>103</v>
      </c>
      <c r="BC765" s="66" t="s">
        <v>11372</v>
      </c>
      <c r="BD765" s="221" t="s">
        <v>87</v>
      </c>
      <c r="BE765" s="221" t="s">
        <v>87</v>
      </c>
    </row>
    <row r="766" spans="2:57" x14ac:dyDescent="0.25">
      <c r="B766" s="221">
        <v>2025</v>
      </c>
      <c r="C766" s="221">
        <v>891780111</v>
      </c>
      <c r="D766" s="221" t="s">
        <v>78</v>
      </c>
      <c r="E766" s="65" t="s">
        <v>11371</v>
      </c>
      <c r="F766" s="65" t="s">
        <v>11370</v>
      </c>
      <c r="G766" s="306">
        <v>0</v>
      </c>
      <c r="H766" s="65" t="s">
        <v>81</v>
      </c>
      <c r="I766" s="221" t="s">
        <v>82</v>
      </c>
      <c r="J766" s="220" t="s">
        <v>83</v>
      </c>
      <c r="K766" s="66" t="s">
        <v>11360</v>
      </c>
      <c r="L766" s="68">
        <v>3900000</v>
      </c>
      <c r="M766" s="221" t="s">
        <v>85</v>
      </c>
      <c r="N766" s="66" t="s">
        <v>11369</v>
      </c>
      <c r="O766" s="66">
        <v>36669052</v>
      </c>
      <c r="P766" s="65">
        <v>1425</v>
      </c>
      <c r="Q766" s="78">
        <v>45840</v>
      </c>
      <c r="R766" s="66">
        <v>5603238000</v>
      </c>
      <c r="S766" s="78">
        <v>45841</v>
      </c>
      <c r="T766" s="68">
        <v>3900000</v>
      </c>
      <c r="U766" s="65" t="s">
        <v>87</v>
      </c>
      <c r="V766" s="68">
        <v>45691169</v>
      </c>
      <c r="W766" s="67" t="s">
        <v>8679</v>
      </c>
      <c r="X766" s="78">
        <v>45841</v>
      </c>
      <c r="Y766" s="78">
        <v>45841</v>
      </c>
      <c r="Z766" s="70" t="s">
        <v>89</v>
      </c>
      <c r="AA766" s="70">
        <v>45869</v>
      </c>
      <c r="AB766" s="49">
        <f t="shared" si="55"/>
        <v>28</v>
      </c>
      <c r="AC766" s="65">
        <v>0</v>
      </c>
      <c r="AD766" s="424">
        <v>0</v>
      </c>
      <c r="AE766" s="65">
        <v>0</v>
      </c>
      <c r="AF766" s="78" t="s">
        <v>89</v>
      </c>
      <c r="AG766" s="49">
        <f t="shared" si="56"/>
        <v>0</v>
      </c>
      <c r="AH766" s="65">
        <v>0</v>
      </c>
      <c r="AI766" s="68">
        <v>0</v>
      </c>
      <c r="AJ766" s="65" t="s">
        <v>89</v>
      </c>
      <c r="AK766" s="78" t="s">
        <v>89</v>
      </c>
      <c r="AL766" s="65">
        <v>0</v>
      </c>
      <c r="AM766" s="78" t="s">
        <v>89</v>
      </c>
      <c r="AN766" s="78" t="s">
        <v>89</v>
      </c>
      <c r="AO766" s="78" t="s">
        <v>89</v>
      </c>
      <c r="AP766" s="49">
        <f t="shared" si="57"/>
        <v>0</v>
      </c>
      <c r="AQ766" s="49">
        <f>+L766+AD766-AI766</f>
        <v>3900000</v>
      </c>
      <c r="AR766" s="65" t="s">
        <v>87</v>
      </c>
      <c r="AS766" s="68">
        <v>3900000</v>
      </c>
      <c r="AT766" s="65" t="s">
        <v>90</v>
      </c>
      <c r="AU766" s="68">
        <v>0</v>
      </c>
      <c r="AV766" s="75" t="s">
        <v>89</v>
      </c>
      <c r="AW766" s="423">
        <v>3900000</v>
      </c>
      <c r="AX766" s="79">
        <f t="shared" si="58"/>
        <v>0</v>
      </c>
      <c r="AY766" s="223">
        <f t="shared" si="59"/>
        <v>1</v>
      </c>
      <c r="AZ766" s="74">
        <v>1</v>
      </c>
      <c r="BA766" s="75" t="s">
        <v>89</v>
      </c>
      <c r="BB766" s="65" t="s">
        <v>103</v>
      </c>
      <c r="BC766" s="66" t="s">
        <v>11368</v>
      </c>
      <c r="BD766" s="221" t="s">
        <v>87</v>
      </c>
      <c r="BE766" s="221" t="s">
        <v>87</v>
      </c>
    </row>
    <row r="767" spans="2:57" x14ac:dyDescent="0.25">
      <c r="B767" s="221">
        <v>2025</v>
      </c>
      <c r="C767" s="221">
        <v>891780111</v>
      </c>
      <c r="D767" s="221" t="s">
        <v>78</v>
      </c>
      <c r="E767" s="65" t="s">
        <v>11367</v>
      </c>
      <c r="F767" s="65" t="s">
        <v>11366</v>
      </c>
      <c r="G767" s="306">
        <v>0</v>
      </c>
      <c r="H767" s="65" t="s">
        <v>81</v>
      </c>
      <c r="I767" s="221" t="s">
        <v>82</v>
      </c>
      <c r="J767" s="220" t="s">
        <v>83</v>
      </c>
      <c r="K767" s="66" t="s">
        <v>11365</v>
      </c>
      <c r="L767" s="68">
        <v>3900000</v>
      </c>
      <c r="M767" s="221" t="s">
        <v>85</v>
      </c>
      <c r="N767" s="66" t="s">
        <v>11364</v>
      </c>
      <c r="O767" s="66">
        <v>57293236</v>
      </c>
      <c r="P767" s="65">
        <v>1425</v>
      </c>
      <c r="Q767" s="78">
        <v>45840</v>
      </c>
      <c r="R767" s="66">
        <v>5603238000</v>
      </c>
      <c r="S767" s="78">
        <v>45841</v>
      </c>
      <c r="T767" s="68">
        <v>3900000</v>
      </c>
      <c r="U767" s="65" t="s">
        <v>87</v>
      </c>
      <c r="V767" s="68">
        <v>45691169</v>
      </c>
      <c r="W767" s="67" t="s">
        <v>8679</v>
      </c>
      <c r="X767" s="78">
        <v>45841</v>
      </c>
      <c r="Y767" s="78">
        <v>45841</v>
      </c>
      <c r="Z767" s="70" t="s">
        <v>89</v>
      </c>
      <c r="AA767" s="70">
        <v>45869</v>
      </c>
      <c r="AB767" s="49">
        <f t="shared" si="55"/>
        <v>28</v>
      </c>
      <c r="AC767" s="65">
        <v>0</v>
      </c>
      <c r="AD767" s="424">
        <v>0</v>
      </c>
      <c r="AE767" s="65">
        <v>0</v>
      </c>
      <c r="AF767" s="78" t="s">
        <v>89</v>
      </c>
      <c r="AG767" s="49">
        <f t="shared" si="56"/>
        <v>0</v>
      </c>
      <c r="AH767" s="65">
        <v>0</v>
      </c>
      <c r="AI767" s="68">
        <v>0</v>
      </c>
      <c r="AJ767" s="65" t="s">
        <v>89</v>
      </c>
      <c r="AK767" s="78" t="s">
        <v>89</v>
      </c>
      <c r="AL767" s="65">
        <v>0</v>
      </c>
      <c r="AM767" s="78" t="s">
        <v>89</v>
      </c>
      <c r="AN767" s="78" t="s">
        <v>89</v>
      </c>
      <c r="AO767" s="78" t="s">
        <v>89</v>
      </c>
      <c r="AP767" s="49">
        <f t="shared" si="57"/>
        <v>0</v>
      </c>
      <c r="AQ767" s="49">
        <f>+L767+AD767-AI767</f>
        <v>3900000</v>
      </c>
      <c r="AR767" s="65" t="s">
        <v>87</v>
      </c>
      <c r="AS767" s="68">
        <v>3900000</v>
      </c>
      <c r="AT767" s="65" t="s">
        <v>90</v>
      </c>
      <c r="AU767" s="68">
        <v>0</v>
      </c>
      <c r="AV767" s="75" t="s">
        <v>89</v>
      </c>
      <c r="AW767" s="423">
        <v>3900000</v>
      </c>
      <c r="AX767" s="79">
        <f t="shared" si="58"/>
        <v>0</v>
      </c>
      <c r="AY767" s="223">
        <f t="shared" si="59"/>
        <v>1</v>
      </c>
      <c r="AZ767" s="74">
        <v>1</v>
      </c>
      <c r="BA767" s="75" t="s">
        <v>89</v>
      </c>
      <c r="BB767" s="65" t="s">
        <v>103</v>
      </c>
      <c r="BC767" s="66" t="s">
        <v>11363</v>
      </c>
      <c r="BD767" s="221" t="s">
        <v>87</v>
      </c>
      <c r="BE767" s="221" t="s">
        <v>87</v>
      </c>
    </row>
    <row r="768" spans="2:57" x14ac:dyDescent="0.25">
      <c r="B768" s="221">
        <v>2025</v>
      </c>
      <c r="C768" s="221">
        <v>891780111</v>
      </c>
      <c r="D768" s="221" t="s">
        <v>78</v>
      </c>
      <c r="E768" s="65" t="s">
        <v>11362</v>
      </c>
      <c r="F768" s="65" t="s">
        <v>11361</v>
      </c>
      <c r="G768" s="306">
        <v>0</v>
      </c>
      <c r="H768" s="65" t="s">
        <v>81</v>
      </c>
      <c r="I768" s="221" t="s">
        <v>82</v>
      </c>
      <c r="J768" s="220" t="s">
        <v>83</v>
      </c>
      <c r="K768" s="66" t="s">
        <v>11360</v>
      </c>
      <c r="L768" s="68">
        <v>3500000</v>
      </c>
      <c r="M768" s="221" t="s">
        <v>85</v>
      </c>
      <c r="N768" s="66" t="s">
        <v>11359</v>
      </c>
      <c r="O768" s="66">
        <v>1082905987</v>
      </c>
      <c r="P768" s="65">
        <v>1425</v>
      </c>
      <c r="Q768" s="78">
        <v>45840</v>
      </c>
      <c r="R768" s="66">
        <v>5603238000</v>
      </c>
      <c r="S768" s="78">
        <v>45841</v>
      </c>
      <c r="T768" s="68">
        <v>3500000</v>
      </c>
      <c r="U768" s="65" t="s">
        <v>87</v>
      </c>
      <c r="V768" s="68">
        <v>45691169</v>
      </c>
      <c r="W768" s="67" t="s">
        <v>8679</v>
      </c>
      <c r="X768" s="78">
        <v>45841</v>
      </c>
      <c r="Y768" s="78">
        <v>45841</v>
      </c>
      <c r="Z768" s="70" t="s">
        <v>89</v>
      </c>
      <c r="AA768" s="70">
        <v>45869</v>
      </c>
      <c r="AB768" s="49">
        <f t="shared" si="55"/>
        <v>28</v>
      </c>
      <c r="AC768" s="65">
        <v>0</v>
      </c>
      <c r="AD768" s="424">
        <v>0</v>
      </c>
      <c r="AE768" s="65">
        <v>0</v>
      </c>
      <c r="AF768" s="78" t="s">
        <v>89</v>
      </c>
      <c r="AG768" s="49">
        <f t="shared" si="56"/>
        <v>0</v>
      </c>
      <c r="AH768" s="65">
        <v>0</v>
      </c>
      <c r="AI768" s="68">
        <v>0</v>
      </c>
      <c r="AJ768" s="65" t="s">
        <v>89</v>
      </c>
      <c r="AK768" s="78" t="s">
        <v>89</v>
      </c>
      <c r="AL768" s="65">
        <v>0</v>
      </c>
      <c r="AM768" s="78" t="s">
        <v>89</v>
      </c>
      <c r="AN768" s="78" t="s">
        <v>89</v>
      </c>
      <c r="AO768" s="78" t="s">
        <v>89</v>
      </c>
      <c r="AP768" s="49">
        <f t="shared" si="57"/>
        <v>0</v>
      </c>
      <c r="AQ768" s="49">
        <f>+L768+AD768-AI768</f>
        <v>3500000</v>
      </c>
      <c r="AR768" s="65" t="s">
        <v>87</v>
      </c>
      <c r="AS768" s="68">
        <v>3500000</v>
      </c>
      <c r="AT768" s="65" t="s">
        <v>90</v>
      </c>
      <c r="AU768" s="68">
        <v>0</v>
      </c>
      <c r="AV768" s="75" t="s">
        <v>89</v>
      </c>
      <c r="AW768" s="423">
        <v>3500000</v>
      </c>
      <c r="AX768" s="79">
        <f t="shared" si="58"/>
        <v>0</v>
      </c>
      <c r="AY768" s="223">
        <f t="shared" si="59"/>
        <v>1</v>
      </c>
      <c r="AZ768" s="74">
        <v>1</v>
      </c>
      <c r="BA768" s="75" t="s">
        <v>89</v>
      </c>
      <c r="BB768" s="65" t="s">
        <v>103</v>
      </c>
      <c r="BC768" s="66" t="s">
        <v>11358</v>
      </c>
      <c r="BD768" s="221" t="s">
        <v>87</v>
      </c>
      <c r="BE768" s="221" t="s">
        <v>87</v>
      </c>
    </row>
    <row r="769" spans="2:57" x14ac:dyDescent="0.25">
      <c r="B769" s="221">
        <v>2025</v>
      </c>
      <c r="C769" s="221">
        <v>891780111</v>
      </c>
      <c r="D769" s="221" t="s">
        <v>78</v>
      </c>
      <c r="E769" s="65" t="s">
        <v>11357</v>
      </c>
      <c r="F769" s="65" t="s">
        <v>11356</v>
      </c>
      <c r="G769" s="306">
        <v>0</v>
      </c>
      <c r="H769" s="65" t="s">
        <v>81</v>
      </c>
      <c r="I769" s="221" t="s">
        <v>82</v>
      </c>
      <c r="J769" s="220" t="s">
        <v>83</v>
      </c>
      <c r="K769" s="66" t="s">
        <v>11355</v>
      </c>
      <c r="L769" s="68">
        <v>21500000</v>
      </c>
      <c r="M769" s="221" t="s">
        <v>85</v>
      </c>
      <c r="N769" s="66" t="s">
        <v>11354</v>
      </c>
      <c r="O769" s="66">
        <v>1082882287</v>
      </c>
      <c r="P769" s="65">
        <v>1425</v>
      </c>
      <c r="Q769" s="78">
        <v>45840</v>
      </c>
      <c r="R769" s="66">
        <v>5603238000</v>
      </c>
      <c r="S769" s="78">
        <v>45841</v>
      </c>
      <c r="T769" s="68">
        <v>21500000</v>
      </c>
      <c r="U769" s="65" t="s">
        <v>87</v>
      </c>
      <c r="V769" s="68">
        <v>12621405</v>
      </c>
      <c r="W769" s="67" t="s">
        <v>8409</v>
      </c>
      <c r="X769" s="78">
        <v>45841</v>
      </c>
      <c r="Y769" s="78">
        <v>45841</v>
      </c>
      <c r="Z769" s="70" t="s">
        <v>89</v>
      </c>
      <c r="AA769" s="70">
        <v>45991</v>
      </c>
      <c r="AB769" s="49">
        <f t="shared" si="55"/>
        <v>150</v>
      </c>
      <c r="AC769" s="65">
        <v>0</v>
      </c>
      <c r="AD769" s="424">
        <v>0</v>
      </c>
      <c r="AE769" s="65">
        <v>0</v>
      </c>
      <c r="AF769" s="78" t="s">
        <v>89</v>
      </c>
      <c r="AG769" s="49">
        <f t="shared" si="56"/>
        <v>0</v>
      </c>
      <c r="AH769" s="65">
        <v>0</v>
      </c>
      <c r="AI769" s="68">
        <v>0</v>
      </c>
      <c r="AJ769" s="65" t="s">
        <v>89</v>
      </c>
      <c r="AK769" s="78" t="s">
        <v>89</v>
      </c>
      <c r="AL769" s="65">
        <v>0</v>
      </c>
      <c r="AM769" s="78" t="s">
        <v>89</v>
      </c>
      <c r="AN769" s="78" t="s">
        <v>89</v>
      </c>
      <c r="AO769" s="78" t="s">
        <v>89</v>
      </c>
      <c r="AP769" s="49">
        <f t="shared" si="57"/>
        <v>0</v>
      </c>
      <c r="AQ769" s="49">
        <f>+L769+AD769-AI769</f>
        <v>21500000</v>
      </c>
      <c r="AR769" s="65" t="s">
        <v>87</v>
      </c>
      <c r="AS769" s="68">
        <v>21500000</v>
      </c>
      <c r="AT769" s="65" t="s">
        <v>90</v>
      </c>
      <c r="AU769" s="68">
        <v>0</v>
      </c>
      <c r="AV769" s="75" t="s">
        <v>89</v>
      </c>
      <c r="AW769" s="423">
        <v>8600000</v>
      </c>
      <c r="AX769" s="79">
        <f t="shared" si="58"/>
        <v>12900000</v>
      </c>
      <c r="AY769" s="223">
        <f t="shared" si="59"/>
        <v>0.4</v>
      </c>
      <c r="AZ769" s="74">
        <v>0.4</v>
      </c>
      <c r="BA769" s="75" t="s">
        <v>89</v>
      </c>
      <c r="BB769" s="65" t="s">
        <v>108</v>
      </c>
      <c r="BC769" s="66" t="s">
        <v>11353</v>
      </c>
      <c r="BD769" s="221" t="s">
        <v>87</v>
      </c>
      <c r="BE769" s="221" t="s">
        <v>87</v>
      </c>
    </row>
    <row r="770" spans="2:57" x14ac:dyDescent="0.25">
      <c r="B770" s="221">
        <v>2025</v>
      </c>
      <c r="C770" s="221">
        <v>891780111</v>
      </c>
      <c r="D770" s="221" t="s">
        <v>78</v>
      </c>
      <c r="E770" s="65" t="s">
        <v>11352</v>
      </c>
      <c r="F770" s="65" t="s">
        <v>11351</v>
      </c>
      <c r="G770" s="306">
        <v>0</v>
      </c>
      <c r="H770" s="65" t="s">
        <v>81</v>
      </c>
      <c r="I770" s="221" t="s">
        <v>82</v>
      </c>
      <c r="J770" s="220" t="s">
        <v>83</v>
      </c>
      <c r="K770" s="66" t="s">
        <v>11350</v>
      </c>
      <c r="L770" s="68">
        <v>32500000</v>
      </c>
      <c r="M770" s="221" t="s">
        <v>85</v>
      </c>
      <c r="N770" s="66" t="s">
        <v>11349</v>
      </c>
      <c r="O770" s="66">
        <v>1065836973</v>
      </c>
      <c r="P770" s="65">
        <v>1425</v>
      </c>
      <c r="Q770" s="78">
        <v>45840</v>
      </c>
      <c r="R770" s="66">
        <v>5603238000</v>
      </c>
      <c r="S770" s="78">
        <v>45841</v>
      </c>
      <c r="T770" s="68">
        <v>32500000</v>
      </c>
      <c r="U770" s="65" t="s">
        <v>87</v>
      </c>
      <c r="V770" s="68">
        <v>85475793</v>
      </c>
      <c r="W770" s="67" t="s">
        <v>11348</v>
      </c>
      <c r="X770" s="78">
        <v>45841</v>
      </c>
      <c r="Y770" s="78">
        <v>45841</v>
      </c>
      <c r="Z770" s="70" t="s">
        <v>89</v>
      </c>
      <c r="AA770" s="70">
        <v>45991</v>
      </c>
      <c r="AB770" s="49">
        <f t="shared" si="55"/>
        <v>150</v>
      </c>
      <c r="AC770" s="65">
        <v>0</v>
      </c>
      <c r="AD770" s="424">
        <v>0</v>
      </c>
      <c r="AE770" s="65">
        <v>0</v>
      </c>
      <c r="AF770" s="78" t="s">
        <v>89</v>
      </c>
      <c r="AG770" s="49">
        <f t="shared" si="56"/>
        <v>0</v>
      </c>
      <c r="AH770" s="65">
        <v>0</v>
      </c>
      <c r="AI770" s="68">
        <v>0</v>
      </c>
      <c r="AJ770" s="65" t="s">
        <v>89</v>
      </c>
      <c r="AK770" s="78" t="s">
        <v>89</v>
      </c>
      <c r="AL770" s="65">
        <v>0</v>
      </c>
      <c r="AM770" s="78" t="s">
        <v>89</v>
      </c>
      <c r="AN770" s="78" t="s">
        <v>89</v>
      </c>
      <c r="AO770" s="78" t="s">
        <v>89</v>
      </c>
      <c r="AP770" s="49">
        <f t="shared" si="57"/>
        <v>0</v>
      </c>
      <c r="AQ770" s="49">
        <f>+L770+AD770-AI770</f>
        <v>32500000</v>
      </c>
      <c r="AR770" s="65" t="s">
        <v>87</v>
      </c>
      <c r="AS770" s="68">
        <v>32500000</v>
      </c>
      <c r="AT770" s="65" t="s">
        <v>90</v>
      </c>
      <c r="AU770" s="68">
        <v>0</v>
      </c>
      <c r="AV770" s="75" t="s">
        <v>89</v>
      </c>
      <c r="AW770" s="423">
        <v>13000000</v>
      </c>
      <c r="AX770" s="79">
        <f t="shared" si="58"/>
        <v>19500000</v>
      </c>
      <c r="AY770" s="223">
        <f t="shared" si="59"/>
        <v>0.4</v>
      </c>
      <c r="AZ770" s="74">
        <v>0.4</v>
      </c>
      <c r="BA770" s="75" t="s">
        <v>89</v>
      </c>
      <c r="BB770" s="65" t="s">
        <v>108</v>
      </c>
      <c r="BC770" s="66" t="s">
        <v>11347</v>
      </c>
      <c r="BD770" s="221" t="s">
        <v>87</v>
      </c>
      <c r="BE770" s="221" t="s">
        <v>87</v>
      </c>
    </row>
    <row r="771" spans="2:57" x14ac:dyDescent="0.25">
      <c r="B771" s="221">
        <v>2025</v>
      </c>
      <c r="C771" s="221">
        <v>891780111</v>
      </c>
      <c r="D771" s="221" t="s">
        <v>78</v>
      </c>
      <c r="E771" s="65" t="s">
        <v>11346</v>
      </c>
      <c r="F771" s="65" t="s">
        <v>11345</v>
      </c>
      <c r="G771" s="306">
        <v>0</v>
      </c>
      <c r="H771" s="65" t="s">
        <v>81</v>
      </c>
      <c r="I771" s="221" t="s">
        <v>82</v>
      </c>
      <c r="J771" s="220" t="s">
        <v>83</v>
      </c>
      <c r="K771" s="66" t="s">
        <v>11344</v>
      </c>
      <c r="L771" s="68">
        <v>33000000</v>
      </c>
      <c r="M771" s="221" t="s">
        <v>85</v>
      </c>
      <c r="N771" s="66" t="s">
        <v>11343</v>
      </c>
      <c r="O771" s="66">
        <v>57465714</v>
      </c>
      <c r="P771" s="65">
        <v>1425</v>
      </c>
      <c r="Q771" s="78">
        <v>45840</v>
      </c>
      <c r="R771" s="66">
        <v>5603238000</v>
      </c>
      <c r="S771" s="78">
        <v>45841</v>
      </c>
      <c r="T771" s="68">
        <v>33000000</v>
      </c>
      <c r="U771" s="65" t="s">
        <v>87</v>
      </c>
      <c r="V771" s="68">
        <v>36724655</v>
      </c>
      <c r="W771" s="67" t="s">
        <v>324</v>
      </c>
      <c r="X771" s="78">
        <v>45841</v>
      </c>
      <c r="Y771" s="78">
        <v>45841</v>
      </c>
      <c r="Z771" s="70" t="s">
        <v>89</v>
      </c>
      <c r="AA771" s="70">
        <v>46022</v>
      </c>
      <c r="AB771" s="49">
        <f t="shared" si="55"/>
        <v>181</v>
      </c>
      <c r="AC771" s="65">
        <v>1</v>
      </c>
      <c r="AD771" s="424">
        <v>2915338</v>
      </c>
      <c r="AE771" s="65">
        <v>0</v>
      </c>
      <c r="AF771" s="78" t="s">
        <v>89</v>
      </c>
      <c r="AG771" s="49">
        <f t="shared" si="56"/>
        <v>0</v>
      </c>
      <c r="AH771" s="65">
        <v>0</v>
      </c>
      <c r="AI771" s="68">
        <v>0</v>
      </c>
      <c r="AJ771" s="65" t="s">
        <v>89</v>
      </c>
      <c r="AK771" s="78" t="s">
        <v>89</v>
      </c>
      <c r="AL771" s="65">
        <v>0</v>
      </c>
      <c r="AM771" s="78" t="s">
        <v>89</v>
      </c>
      <c r="AN771" s="78" t="s">
        <v>89</v>
      </c>
      <c r="AO771" s="78" t="s">
        <v>89</v>
      </c>
      <c r="AP771" s="49">
        <f t="shared" si="57"/>
        <v>0</v>
      </c>
      <c r="AQ771" s="49">
        <f>+L771+AD771-AI771</f>
        <v>35915338</v>
      </c>
      <c r="AR771" s="65" t="s">
        <v>87</v>
      </c>
      <c r="AS771" s="68">
        <v>33000000</v>
      </c>
      <c r="AT771" s="65" t="s">
        <v>90</v>
      </c>
      <c r="AU771" s="68">
        <v>0</v>
      </c>
      <c r="AV771" s="75" t="s">
        <v>89</v>
      </c>
      <c r="AW771" s="423">
        <v>11583068</v>
      </c>
      <c r="AX771" s="79">
        <f t="shared" si="58"/>
        <v>24332270</v>
      </c>
      <c r="AY771" s="223">
        <f t="shared" si="59"/>
        <v>0.3225103436309022</v>
      </c>
      <c r="AZ771" s="74">
        <v>0.3225103436309022</v>
      </c>
      <c r="BA771" s="75" t="s">
        <v>89</v>
      </c>
      <c r="BB771" s="65" t="s">
        <v>108</v>
      </c>
      <c r="BC771" s="66" t="s">
        <v>11342</v>
      </c>
      <c r="BD771" s="221" t="s">
        <v>87</v>
      </c>
      <c r="BE771" s="221" t="s">
        <v>87</v>
      </c>
    </row>
    <row r="772" spans="2:57" x14ac:dyDescent="0.25">
      <c r="B772" s="221">
        <v>2025</v>
      </c>
      <c r="C772" s="221">
        <v>891780111</v>
      </c>
      <c r="D772" s="221" t="s">
        <v>78</v>
      </c>
      <c r="E772" s="65" t="s">
        <v>11341</v>
      </c>
      <c r="F772" s="65" t="s">
        <v>11340</v>
      </c>
      <c r="G772" s="306">
        <v>0</v>
      </c>
      <c r="H772" s="65" t="s">
        <v>81</v>
      </c>
      <c r="I772" s="221" t="s">
        <v>82</v>
      </c>
      <c r="J772" s="220" t="s">
        <v>83</v>
      </c>
      <c r="K772" s="66" t="s">
        <v>8805</v>
      </c>
      <c r="L772" s="68">
        <v>11250000</v>
      </c>
      <c r="M772" s="221" t="s">
        <v>85</v>
      </c>
      <c r="N772" s="66" t="s">
        <v>11339</v>
      </c>
      <c r="O772" s="66">
        <v>36727735</v>
      </c>
      <c r="P772" s="65">
        <v>1426</v>
      </c>
      <c r="Q772" s="78">
        <v>45840</v>
      </c>
      <c r="R772" s="66">
        <v>2494141000</v>
      </c>
      <c r="S772" s="78">
        <v>45841</v>
      </c>
      <c r="T772" s="68">
        <v>11250000</v>
      </c>
      <c r="U772" s="65" t="s">
        <v>87</v>
      </c>
      <c r="V772" s="68">
        <v>7633817</v>
      </c>
      <c r="W772" s="67" t="s">
        <v>8803</v>
      </c>
      <c r="X772" s="78">
        <v>45841</v>
      </c>
      <c r="Y772" s="78">
        <v>45841</v>
      </c>
      <c r="Z772" s="70" t="s">
        <v>89</v>
      </c>
      <c r="AA772" s="70">
        <v>45991</v>
      </c>
      <c r="AB772" s="49">
        <f t="shared" si="55"/>
        <v>150</v>
      </c>
      <c r="AC772" s="65">
        <v>0</v>
      </c>
      <c r="AD772" s="424">
        <v>0</v>
      </c>
      <c r="AE772" s="65">
        <v>0</v>
      </c>
      <c r="AF772" s="78" t="s">
        <v>89</v>
      </c>
      <c r="AG772" s="49">
        <f t="shared" si="56"/>
        <v>0</v>
      </c>
      <c r="AH772" s="65">
        <v>0</v>
      </c>
      <c r="AI772" s="68">
        <v>0</v>
      </c>
      <c r="AJ772" s="65" t="s">
        <v>89</v>
      </c>
      <c r="AK772" s="78" t="s">
        <v>89</v>
      </c>
      <c r="AL772" s="65">
        <v>0</v>
      </c>
      <c r="AM772" s="78" t="s">
        <v>89</v>
      </c>
      <c r="AN772" s="78" t="s">
        <v>89</v>
      </c>
      <c r="AO772" s="78" t="s">
        <v>89</v>
      </c>
      <c r="AP772" s="49">
        <f t="shared" si="57"/>
        <v>0</v>
      </c>
      <c r="AQ772" s="49">
        <f>+L772+AD772-AI772</f>
        <v>11250000</v>
      </c>
      <c r="AR772" s="65" t="s">
        <v>87</v>
      </c>
      <c r="AS772" s="68">
        <v>11250000</v>
      </c>
      <c r="AT772" s="65" t="s">
        <v>90</v>
      </c>
      <c r="AU772" s="68">
        <v>0</v>
      </c>
      <c r="AV772" s="75" t="s">
        <v>89</v>
      </c>
      <c r="AW772" s="423">
        <v>4500000</v>
      </c>
      <c r="AX772" s="79">
        <f t="shared" si="58"/>
        <v>6750000</v>
      </c>
      <c r="AY772" s="223">
        <f t="shared" si="59"/>
        <v>0.4</v>
      </c>
      <c r="AZ772" s="74">
        <v>0.4</v>
      </c>
      <c r="BA772" s="75" t="s">
        <v>89</v>
      </c>
      <c r="BB772" s="65" t="s">
        <v>108</v>
      </c>
      <c r="BC772" s="66" t="s">
        <v>11338</v>
      </c>
      <c r="BD772" s="221" t="s">
        <v>87</v>
      </c>
      <c r="BE772" s="221" t="s">
        <v>87</v>
      </c>
    </row>
    <row r="773" spans="2:57" x14ac:dyDescent="0.25">
      <c r="B773" s="221">
        <v>2025</v>
      </c>
      <c r="C773" s="221">
        <v>891780111</v>
      </c>
      <c r="D773" s="221" t="s">
        <v>78</v>
      </c>
      <c r="E773" s="65" t="s">
        <v>11337</v>
      </c>
      <c r="F773" s="65" t="s">
        <v>11336</v>
      </c>
      <c r="G773" s="306">
        <v>0</v>
      </c>
      <c r="H773" s="65" t="s">
        <v>81</v>
      </c>
      <c r="I773" s="221" t="s">
        <v>82</v>
      </c>
      <c r="J773" s="220" t="s">
        <v>83</v>
      </c>
      <c r="K773" s="66" t="s">
        <v>11335</v>
      </c>
      <c r="L773" s="68">
        <v>17360000</v>
      </c>
      <c r="M773" s="221" t="s">
        <v>85</v>
      </c>
      <c r="N773" s="66" t="s">
        <v>11334</v>
      </c>
      <c r="O773" s="66">
        <v>1216968632</v>
      </c>
      <c r="P773" s="65">
        <v>1425</v>
      </c>
      <c r="Q773" s="78">
        <v>45840</v>
      </c>
      <c r="R773" s="66">
        <v>5603238000</v>
      </c>
      <c r="S773" s="78">
        <v>45841</v>
      </c>
      <c r="T773" s="68">
        <v>17360000</v>
      </c>
      <c r="U773" s="65" t="s">
        <v>87</v>
      </c>
      <c r="V773" s="68">
        <v>7633817</v>
      </c>
      <c r="W773" s="67" t="s">
        <v>8803</v>
      </c>
      <c r="X773" s="78">
        <v>45841</v>
      </c>
      <c r="Y773" s="78">
        <v>45841</v>
      </c>
      <c r="Z773" s="70" t="s">
        <v>89</v>
      </c>
      <c r="AA773" s="70">
        <v>45991</v>
      </c>
      <c r="AB773" s="49">
        <f t="shared" si="55"/>
        <v>150</v>
      </c>
      <c r="AC773" s="65">
        <v>0</v>
      </c>
      <c r="AD773" s="424">
        <v>0</v>
      </c>
      <c r="AE773" s="65">
        <v>0</v>
      </c>
      <c r="AF773" s="78" t="s">
        <v>89</v>
      </c>
      <c r="AG773" s="49">
        <f t="shared" si="56"/>
        <v>0</v>
      </c>
      <c r="AH773" s="65">
        <v>0</v>
      </c>
      <c r="AI773" s="68">
        <v>0</v>
      </c>
      <c r="AJ773" s="65" t="s">
        <v>89</v>
      </c>
      <c r="AK773" s="78" t="s">
        <v>89</v>
      </c>
      <c r="AL773" s="65">
        <v>0</v>
      </c>
      <c r="AM773" s="78" t="s">
        <v>89</v>
      </c>
      <c r="AN773" s="78" t="s">
        <v>89</v>
      </c>
      <c r="AO773" s="78" t="s">
        <v>89</v>
      </c>
      <c r="AP773" s="49">
        <f t="shared" si="57"/>
        <v>0</v>
      </c>
      <c r="AQ773" s="49">
        <f>+L773+AD773-AI773</f>
        <v>17360000</v>
      </c>
      <c r="AR773" s="65" t="s">
        <v>87</v>
      </c>
      <c r="AS773" s="68">
        <v>17360000</v>
      </c>
      <c r="AT773" s="65" t="s">
        <v>90</v>
      </c>
      <c r="AU773" s="68">
        <v>0</v>
      </c>
      <c r="AV773" s="75" t="s">
        <v>89</v>
      </c>
      <c r="AW773" s="423">
        <v>6944000</v>
      </c>
      <c r="AX773" s="79">
        <f t="shared" si="58"/>
        <v>10416000</v>
      </c>
      <c r="AY773" s="223">
        <f t="shared" si="59"/>
        <v>0.4</v>
      </c>
      <c r="AZ773" s="74">
        <v>0.4</v>
      </c>
      <c r="BA773" s="75" t="s">
        <v>89</v>
      </c>
      <c r="BB773" s="65" t="s">
        <v>108</v>
      </c>
      <c r="BC773" s="66" t="s">
        <v>11333</v>
      </c>
      <c r="BD773" s="221" t="s">
        <v>87</v>
      </c>
      <c r="BE773" s="221" t="s">
        <v>87</v>
      </c>
    </row>
    <row r="774" spans="2:57" x14ac:dyDescent="0.25">
      <c r="B774" s="221">
        <v>2025</v>
      </c>
      <c r="C774" s="221">
        <v>891780111</v>
      </c>
      <c r="D774" s="221" t="s">
        <v>78</v>
      </c>
      <c r="E774" s="65" t="s">
        <v>11332</v>
      </c>
      <c r="F774" s="65" t="s">
        <v>11331</v>
      </c>
      <c r="G774" s="306">
        <v>0</v>
      </c>
      <c r="H774" s="65" t="s">
        <v>81</v>
      </c>
      <c r="I774" s="221" t="s">
        <v>82</v>
      </c>
      <c r="J774" s="220" t="s">
        <v>83</v>
      </c>
      <c r="K774" s="66" t="s">
        <v>11330</v>
      </c>
      <c r="L774" s="68">
        <v>2900000</v>
      </c>
      <c r="M774" s="221" t="s">
        <v>85</v>
      </c>
      <c r="N774" s="66" t="s">
        <v>11329</v>
      </c>
      <c r="O774" s="66">
        <v>1083033491</v>
      </c>
      <c r="P774" s="65">
        <v>1425</v>
      </c>
      <c r="Q774" s="78">
        <v>45840</v>
      </c>
      <c r="R774" s="66">
        <v>5603238000</v>
      </c>
      <c r="S774" s="78">
        <v>45841</v>
      </c>
      <c r="T774" s="68">
        <v>2900000</v>
      </c>
      <c r="U774" s="65" t="s">
        <v>87</v>
      </c>
      <c r="V774" s="68">
        <v>45691169</v>
      </c>
      <c r="W774" s="67" t="s">
        <v>8679</v>
      </c>
      <c r="X774" s="78">
        <v>45841</v>
      </c>
      <c r="Y774" s="78">
        <v>45841</v>
      </c>
      <c r="Z774" s="70" t="s">
        <v>89</v>
      </c>
      <c r="AA774" s="70">
        <v>45860</v>
      </c>
      <c r="AB774" s="49">
        <f t="shared" si="55"/>
        <v>19</v>
      </c>
      <c r="AC774" s="65">
        <v>0</v>
      </c>
      <c r="AD774" s="424">
        <v>0</v>
      </c>
      <c r="AE774" s="65">
        <v>0</v>
      </c>
      <c r="AF774" s="78" t="s">
        <v>89</v>
      </c>
      <c r="AG774" s="49">
        <f t="shared" si="56"/>
        <v>0</v>
      </c>
      <c r="AH774" s="65">
        <v>0</v>
      </c>
      <c r="AI774" s="68">
        <v>0</v>
      </c>
      <c r="AJ774" s="65" t="s">
        <v>89</v>
      </c>
      <c r="AK774" s="78" t="s">
        <v>89</v>
      </c>
      <c r="AL774" s="65">
        <v>0</v>
      </c>
      <c r="AM774" s="78" t="s">
        <v>89</v>
      </c>
      <c r="AN774" s="78" t="s">
        <v>89</v>
      </c>
      <c r="AO774" s="78" t="s">
        <v>89</v>
      </c>
      <c r="AP774" s="49">
        <f t="shared" si="57"/>
        <v>0</v>
      </c>
      <c r="AQ774" s="49">
        <f>+L774+AD774-AI774</f>
        <v>2900000</v>
      </c>
      <c r="AR774" s="65" t="s">
        <v>87</v>
      </c>
      <c r="AS774" s="68">
        <v>2900000</v>
      </c>
      <c r="AT774" s="65" t="s">
        <v>90</v>
      </c>
      <c r="AU774" s="68">
        <v>0</v>
      </c>
      <c r="AV774" s="75" t="s">
        <v>89</v>
      </c>
      <c r="AW774" s="423">
        <v>2900000</v>
      </c>
      <c r="AX774" s="79">
        <f t="shared" si="58"/>
        <v>0</v>
      </c>
      <c r="AY774" s="223">
        <f t="shared" si="59"/>
        <v>1</v>
      </c>
      <c r="AZ774" s="74">
        <v>1</v>
      </c>
      <c r="BA774" s="75" t="s">
        <v>89</v>
      </c>
      <c r="BB774" s="65" t="s">
        <v>103</v>
      </c>
      <c r="BC774" s="66" t="s">
        <v>11328</v>
      </c>
      <c r="BD774" s="221" t="s">
        <v>87</v>
      </c>
      <c r="BE774" s="221" t="s">
        <v>87</v>
      </c>
    </row>
    <row r="775" spans="2:57" x14ac:dyDescent="0.25">
      <c r="B775" s="221">
        <v>2025</v>
      </c>
      <c r="C775" s="221">
        <v>891780111</v>
      </c>
      <c r="D775" s="221" t="s">
        <v>78</v>
      </c>
      <c r="E775" s="65" t="s">
        <v>11327</v>
      </c>
      <c r="F775" s="65" t="s">
        <v>11326</v>
      </c>
      <c r="G775" s="306">
        <v>0</v>
      </c>
      <c r="H775" s="65" t="s">
        <v>81</v>
      </c>
      <c r="I775" s="221" t="s">
        <v>82</v>
      </c>
      <c r="J775" s="220" t="s">
        <v>83</v>
      </c>
      <c r="K775" s="66" t="s">
        <v>11325</v>
      </c>
      <c r="L775" s="68">
        <v>11250000</v>
      </c>
      <c r="M775" s="221" t="s">
        <v>85</v>
      </c>
      <c r="N775" s="66" t="s">
        <v>11324</v>
      </c>
      <c r="O775" s="66">
        <v>36729283</v>
      </c>
      <c r="P775" s="65">
        <v>1426</v>
      </c>
      <c r="Q775" s="78">
        <v>45840</v>
      </c>
      <c r="R775" s="66">
        <v>2494141000</v>
      </c>
      <c r="S775" s="78">
        <v>45841</v>
      </c>
      <c r="T775" s="68">
        <v>11250000</v>
      </c>
      <c r="U775" s="65" t="s">
        <v>87</v>
      </c>
      <c r="V775" s="68">
        <v>429946</v>
      </c>
      <c r="W775" s="67" t="s">
        <v>11119</v>
      </c>
      <c r="X775" s="78">
        <v>45841</v>
      </c>
      <c r="Y775" s="78">
        <v>45841</v>
      </c>
      <c r="Z775" s="70" t="s">
        <v>89</v>
      </c>
      <c r="AA775" s="70">
        <v>45991</v>
      </c>
      <c r="AB775" s="49">
        <f t="shared" si="55"/>
        <v>150</v>
      </c>
      <c r="AC775" s="65">
        <v>0</v>
      </c>
      <c r="AD775" s="424">
        <v>0</v>
      </c>
      <c r="AE775" s="65">
        <v>0</v>
      </c>
      <c r="AF775" s="78" t="s">
        <v>89</v>
      </c>
      <c r="AG775" s="49">
        <f t="shared" si="56"/>
        <v>0</v>
      </c>
      <c r="AH775" s="65">
        <v>0</v>
      </c>
      <c r="AI775" s="68">
        <v>0</v>
      </c>
      <c r="AJ775" s="65" t="s">
        <v>89</v>
      </c>
      <c r="AK775" s="78" t="s">
        <v>89</v>
      </c>
      <c r="AL775" s="65">
        <v>0</v>
      </c>
      <c r="AM775" s="78" t="s">
        <v>89</v>
      </c>
      <c r="AN775" s="78" t="s">
        <v>89</v>
      </c>
      <c r="AO775" s="78" t="s">
        <v>89</v>
      </c>
      <c r="AP775" s="49">
        <f t="shared" si="57"/>
        <v>0</v>
      </c>
      <c r="AQ775" s="49">
        <f>+L775+AD775-AI775</f>
        <v>11250000</v>
      </c>
      <c r="AR775" s="65" t="s">
        <v>87</v>
      </c>
      <c r="AS775" s="68">
        <v>11250000</v>
      </c>
      <c r="AT775" s="65" t="s">
        <v>90</v>
      </c>
      <c r="AU775" s="68">
        <v>0</v>
      </c>
      <c r="AV775" s="75" t="s">
        <v>89</v>
      </c>
      <c r="AW775" s="423">
        <v>4500000</v>
      </c>
      <c r="AX775" s="79">
        <f t="shared" si="58"/>
        <v>6750000</v>
      </c>
      <c r="AY775" s="223">
        <f t="shared" si="59"/>
        <v>0.4</v>
      </c>
      <c r="AZ775" s="74">
        <v>0.4</v>
      </c>
      <c r="BA775" s="75" t="s">
        <v>89</v>
      </c>
      <c r="BB775" s="65" t="s">
        <v>108</v>
      </c>
      <c r="BC775" s="66" t="s">
        <v>11323</v>
      </c>
      <c r="BD775" s="221" t="s">
        <v>87</v>
      </c>
      <c r="BE775" s="221" t="s">
        <v>87</v>
      </c>
    </row>
    <row r="776" spans="2:57" x14ac:dyDescent="0.25">
      <c r="B776" s="221">
        <v>2025</v>
      </c>
      <c r="C776" s="221">
        <v>891780111</v>
      </c>
      <c r="D776" s="221" t="s">
        <v>78</v>
      </c>
      <c r="E776" s="65" t="s">
        <v>11322</v>
      </c>
      <c r="F776" s="65" t="s">
        <v>11321</v>
      </c>
      <c r="G776" s="306">
        <v>0</v>
      </c>
      <c r="H776" s="65" t="s">
        <v>81</v>
      </c>
      <c r="I776" s="221" t="s">
        <v>82</v>
      </c>
      <c r="J776" s="220" t="s">
        <v>83</v>
      </c>
      <c r="K776" s="66" t="s">
        <v>11320</v>
      </c>
      <c r="L776" s="68">
        <v>17360000</v>
      </c>
      <c r="M776" s="221" t="s">
        <v>85</v>
      </c>
      <c r="N776" s="66" t="s">
        <v>11319</v>
      </c>
      <c r="O776" s="66">
        <v>85464059</v>
      </c>
      <c r="P776" s="65">
        <v>1425</v>
      </c>
      <c r="Q776" s="78">
        <v>45840</v>
      </c>
      <c r="R776" s="66">
        <v>5603238000</v>
      </c>
      <c r="S776" s="78">
        <v>45841</v>
      </c>
      <c r="T776" s="68">
        <v>17360000</v>
      </c>
      <c r="U776" s="65" t="s">
        <v>87</v>
      </c>
      <c r="V776" s="68">
        <v>57461777</v>
      </c>
      <c r="W776" s="67" t="s">
        <v>9663</v>
      </c>
      <c r="X776" s="78">
        <v>45841</v>
      </c>
      <c r="Y776" s="78">
        <v>45841</v>
      </c>
      <c r="Z776" s="70" t="s">
        <v>89</v>
      </c>
      <c r="AA776" s="70">
        <v>45991</v>
      </c>
      <c r="AB776" s="49">
        <f t="shared" ref="AB776:AB839" si="60">+IF(Z776="1800-01-01",AA776-Y776,AA776-Z776)</f>
        <v>150</v>
      </c>
      <c r="AC776" s="65">
        <v>0</v>
      </c>
      <c r="AD776" s="424">
        <v>0</v>
      </c>
      <c r="AE776" s="65">
        <v>0</v>
      </c>
      <c r="AF776" s="78" t="s">
        <v>89</v>
      </c>
      <c r="AG776" s="49">
        <f t="shared" ref="AG776:AG839" si="61">+IF(AF776="1800-01-01",0,AF776-AA776)</f>
        <v>0</v>
      </c>
      <c r="AH776" s="65">
        <v>0</v>
      </c>
      <c r="AI776" s="68">
        <v>0</v>
      </c>
      <c r="AJ776" s="65" t="s">
        <v>89</v>
      </c>
      <c r="AK776" s="78" t="s">
        <v>89</v>
      </c>
      <c r="AL776" s="65">
        <v>0</v>
      </c>
      <c r="AM776" s="78" t="s">
        <v>89</v>
      </c>
      <c r="AN776" s="78" t="s">
        <v>89</v>
      </c>
      <c r="AO776" s="78" t="s">
        <v>89</v>
      </c>
      <c r="AP776" s="49">
        <f t="shared" ref="AP776:AP839" si="62">+IF(AM776="1800-01-01",0,AN776-AM776)</f>
        <v>0</v>
      </c>
      <c r="AQ776" s="49">
        <f>+L776+AD776-AI776</f>
        <v>17360000</v>
      </c>
      <c r="AR776" s="65" t="s">
        <v>87</v>
      </c>
      <c r="AS776" s="68">
        <v>17360000</v>
      </c>
      <c r="AT776" s="65" t="s">
        <v>90</v>
      </c>
      <c r="AU776" s="68">
        <v>0</v>
      </c>
      <c r="AV776" s="75" t="s">
        <v>89</v>
      </c>
      <c r="AW776" s="423">
        <v>6944000</v>
      </c>
      <c r="AX776" s="79">
        <f t="shared" ref="AX776:AX839" si="63">AQ776-AW776</f>
        <v>10416000</v>
      </c>
      <c r="AY776" s="223">
        <f t="shared" ref="AY776:AY839" si="64">+IFERROR(AW776/AQ776,"_")</f>
        <v>0.4</v>
      </c>
      <c r="AZ776" s="74">
        <v>0.4</v>
      </c>
      <c r="BA776" s="75" t="s">
        <v>89</v>
      </c>
      <c r="BB776" s="65" t="s">
        <v>108</v>
      </c>
      <c r="BC776" s="66" t="s">
        <v>11318</v>
      </c>
      <c r="BD776" s="221" t="s">
        <v>87</v>
      </c>
      <c r="BE776" s="221" t="s">
        <v>87</v>
      </c>
    </row>
    <row r="777" spans="2:57" x14ac:dyDescent="0.25">
      <c r="B777" s="221">
        <v>2025</v>
      </c>
      <c r="C777" s="221">
        <v>891780111</v>
      </c>
      <c r="D777" s="221" t="s">
        <v>78</v>
      </c>
      <c r="E777" s="65" t="s">
        <v>11317</v>
      </c>
      <c r="F777" s="65" t="s">
        <v>11316</v>
      </c>
      <c r="G777" s="306">
        <v>0</v>
      </c>
      <c r="H777" s="65" t="s">
        <v>81</v>
      </c>
      <c r="I777" s="221" t="s">
        <v>82</v>
      </c>
      <c r="J777" s="220" t="s">
        <v>83</v>
      </c>
      <c r="K777" s="66" t="s">
        <v>11315</v>
      </c>
      <c r="L777" s="68">
        <v>15780000</v>
      </c>
      <c r="M777" s="221" t="s">
        <v>85</v>
      </c>
      <c r="N777" s="66" t="s">
        <v>11314</v>
      </c>
      <c r="O777" s="66">
        <v>1004176452</v>
      </c>
      <c r="P777" s="65">
        <v>1322</v>
      </c>
      <c r="Q777" s="78">
        <v>45825</v>
      </c>
      <c r="R777" s="66">
        <v>189054000</v>
      </c>
      <c r="S777" s="78">
        <v>45841</v>
      </c>
      <c r="T777" s="68">
        <v>15780000</v>
      </c>
      <c r="U777" s="65" t="s">
        <v>87</v>
      </c>
      <c r="V777" s="68">
        <v>57461216</v>
      </c>
      <c r="W777" s="67" t="s">
        <v>8478</v>
      </c>
      <c r="X777" s="78">
        <v>45841</v>
      </c>
      <c r="Y777" s="78">
        <v>45841</v>
      </c>
      <c r="Z777" s="70" t="s">
        <v>89</v>
      </c>
      <c r="AA777" s="70">
        <v>45991</v>
      </c>
      <c r="AB777" s="49">
        <f t="shared" si="60"/>
        <v>150</v>
      </c>
      <c r="AC777" s="65">
        <v>0</v>
      </c>
      <c r="AD777" s="424">
        <v>0</v>
      </c>
      <c r="AE777" s="65">
        <v>0</v>
      </c>
      <c r="AF777" s="78" t="s">
        <v>89</v>
      </c>
      <c r="AG777" s="49">
        <f t="shared" si="61"/>
        <v>0</v>
      </c>
      <c r="AH777" s="65">
        <v>0</v>
      </c>
      <c r="AI777" s="68">
        <v>0</v>
      </c>
      <c r="AJ777" s="65" t="s">
        <v>89</v>
      </c>
      <c r="AK777" s="78" t="s">
        <v>89</v>
      </c>
      <c r="AL777" s="65">
        <v>0</v>
      </c>
      <c r="AM777" s="78" t="s">
        <v>89</v>
      </c>
      <c r="AN777" s="78" t="s">
        <v>89</v>
      </c>
      <c r="AO777" s="78" t="s">
        <v>89</v>
      </c>
      <c r="AP777" s="49">
        <f t="shared" si="62"/>
        <v>0</v>
      </c>
      <c r="AQ777" s="49">
        <f>+L777+AD777-AI777</f>
        <v>15780000</v>
      </c>
      <c r="AR777" s="65" t="s">
        <v>87</v>
      </c>
      <c r="AS777" s="68">
        <v>15780000</v>
      </c>
      <c r="AT777" s="65" t="s">
        <v>90</v>
      </c>
      <c r="AU777" s="68">
        <v>0</v>
      </c>
      <c r="AV777" s="75" t="s">
        <v>89</v>
      </c>
      <c r="AW777" s="423">
        <v>6312000</v>
      </c>
      <c r="AX777" s="79">
        <f t="shared" si="63"/>
        <v>9468000</v>
      </c>
      <c r="AY777" s="223">
        <f t="shared" si="64"/>
        <v>0.4</v>
      </c>
      <c r="AZ777" s="74">
        <v>0.4</v>
      </c>
      <c r="BA777" s="75" t="s">
        <v>89</v>
      </c>
      <c r="BB777" s="65" t="s">
        <v>108</v>
      </c>
      <c r="BC777" s="66" t="s">
        <v>11313</v>
      </c>
      <c r="BD777" s="221" t="s">
        <v>87</v>
      </c>
      <c r="BE777" s="221" t="s">
        <v>87</v>
      </c>
    </row>
    <row r="778" spans="2:57" x14ac:dyDescent="0.25">
      <c r="B778" s="221">
        <v>2025</v>
      </c>
      <c r="C778" s="221">
        <v>891780111</v>
      </c>
      <c r="D778" s="221" t="s">
        <v>78</v>
      </c>
      <c r="E778" s="65" t="s">
        <v>11312</v>
      </c>
      <c r="F778" s="65" t="s">
        <v>11311</v>
      </c>
      <c r="G778" s="306">
        <v>0</v>
      </c>
      <c r="H778" s="65" t="s">
        <v>81</v>
      </c>
      <c r="I778" s="221" t="s">
        <v>82</v>
      </c>
      <c r="J778" s="220" t="s">
        <v>83</v>
      </c>
      <c r="K778" s="66" t="s">
        <v>8421</v>
      </c>
      <c r="L778" s="68">
        <v>11250000</v>
      </c>
      <c r="M778" s="221" t="s">
        <v>85</v>
      </c>
      <c r="N778" s="66" t="s">
        <v>11310</v>
      </c>
      <c r="O778" s="66">
        <v>85451015</v>
      </c>
      <c r="P778" s="65">
        <v>1426</v>
      </c>
      <c r="Q778" s="78">
        <v>45840</v>
      </c>
      <c r="R778" s="66">
        <v>2494141000</v>
      </c>
      <c r="S778" s="78">
        <v>45841</v>
      </c>
      <c r="T778" s="68">
        <v>11250000</v>
      </c>
      <c r="U778" s="65" t="s">
        <v>87</v>
      </c>
      <c r="V778" s="68">
        <v>85459497</v>
      </c>
      <c r="W778" s="67" t="s">
        <v>540</v>
      </c>
      <c r="X778" s="78">
        <v>45841</v>
      </c>
      <c r="Y778" s="78">
        <v>45841</v>
      </c>
      <c r="Z778" s="70" t="s">
        <v>89</v>
      </c>
      <c r="AA778" s="70">
        <v>45991</v>
      </c>
      <c r="AB778" s="49">
        <f t="shared" si="60"/>
        <v>150</v>
      </c>
      <c r="AC778" s="65">
        <v>0</v>
      </c>
      <c r="AD778" s="424">
        <v>0</v>
      </c>
      <c r="AE778" s="65">
        <v>0</v>
      </c>
      <c r="AF778" s="78" t="s">
        <v>89</v>
      </c>
      <c r="AG778" s="49">
        <f t="shared" si="61"/>
        <v>0</v>
      </c>
      <c r="AH778" s="65">
        <v>0</v>
      </c>
      <c r="AI778" s="68">
        <v>0</v>
      </c>
      <c r="AJ778" s="65" t="s">
        <v>89</v>
      </c>
      <c r="AK778" s="78" t="s">
        <v>89</v>
      </c>
      <c r="AL778" s="65">
        <v>0</v>
      </c>
      <c r="AM778" s="78" t="s">
        <v>89</v>
      </c>
      <c r="AN778" s="78" t="s">
        <v>89</v>
      </c>
      <c r="AO778" s="78" t="s">
        <v>89</v>
      </c>
      <c r="AP778" s="49">
        <f t="shared" si="62"/>
        <v>0</v>
      </c>
      <c r="AQ778" s="49">
        <f>+L778+AD778-AI778</f>
        <v>11250000</v>
      </c>
      <c r="AR778" s="65" t="s">
        <v>87</v>
      </c>
      <c r="AS778" s="68">
        <v>11250000</v>
      </c>
      <c r="AT778" s="65" t="s">
        <v>90</v>
      </c>
      <c r="AU778" s="68">
        <v>0</v>
      </c>
      <c r="AV778" s="75" t="s">
        <v>89</v>
      </c>
      <c r="AW778" s="423">
        <v>4500000</v>
      </c>
      <c r="AX778" s="79">
        <f t="shared" si="63"/>
        <v>6750000</v>
      </c>
      <c r="AY778" s="223">
        <f t="shared" si="64"/>
        <v>0.4</v>
      </c>
      <c r="AZ778" s="74">
        <v>0.4</v>
      </c>
      <c r="BA778" s="75" t="s">
        <v>89</v>
      </c>
      <c r="BB778" s="65" t="s">
        <v>108</v>
      </c>
      <c r="BC778" s="66" t="s">
        <v>11309</v>
      </c>
      <c r="BD778" s="221" t="s">
        <v>87</v>
      </c>
      <c r="BE778" s="221" t="s">
        <v>87</v>
      </c>
    </row>
    <row r="779" spans="2:57" x14ac:dyDescent="0.25">
      <c r="B779" s="221">
        <v>2025</v>
      </c>
      <c r="C779" s="221">
        <v>891780111</v>
      </c>
      <c r="D779" s="221" t="s">
        <v>78</v>
      </c>
      <c r="E779" s="65" t="s">
        <v>11308</v>
      </c>
      <c r="F779" s="65" t="s">
        <v>11307</v>
      </c>
      <c r="G779" s="306">
        <v>0</v>
      </c>
      <c r="H779" s="65" t="s">
        <v>81</v>
      </c>
      <c r="I779" s="221" t="s">
        <v>82</v>
      </c>
      <c r="J779" s="220" t="s">
        <v>83</v>
      </c>
      <c r="K779" s="66" t="s">
        <v>11306</v>
      </c>
      <c r="L779" s="68">
        <v>11250000</v>
      </c>
      <c r="M779" s="221" t="s">
        <v>85</v>
      </c>
      <c r="N779" s="66" t="s">
        <v>11305</v>
      </c>
      <c r="O779" s="66">
        <v>1079941098</v>
      </c>
      <c r="P779" s="65">
        <v>1426</v>
      </c>
      <c r="Q779" s="78">
        <v>45840</v>
      </c>
      <c r="R779" s="66">
        <v>2494141000</v>
      </c>
      <c r="S779" s="78">
        <v>45841</v>
      </c>
      <c r="T779" s="68">
        <v>11250000</v>
      </c>
      <c r="U779" s="65" t="s">
        <v>87</v>
      </c>
      <c r="V779" s="68">
        <v>85459497</v>
      </c>
      <c r="W779" s="67" t="s">
        <v>540</v>
      </c>
      <c r="X779" s="78">
        <v>45841</v>
      </c>
      <c r="Y779" s="78">
        <v>45841</v>
      </c>
      <c r="Z779" s="70" t="s">
        <v>89</v>
      </c>
      <c r="AA779" s="70">
        <v>45991</v>
      </c>
      <c r="AB779" s="49">
        <f t="shared" si="60"/>
        <v>150</v>
      </c>
      <c r="AC779" s="65">
        <v>0</v>
      </c>
      <c r="AD779" s="424">
        <v>0</v>
      </c>
      <c r="AE779" s="65">
        <v>0</v>
      </c>
      <c r="AF779" s="78" t="s">
        <v>89</v>
      </c>
      <c r="AG779" s="49">
        <f t="shared" si="61"/>
        <v>0</v>
      </c>
      <c r="AH779" s="65">
        <v>0</v>
      </c>
      <c r="AI779" s="68">
        <v>0</v>
      </c>
      <c r="AJ779" s="65" t="s">
        <v>89</v>
      </c>
      <c r="AK779" s="78" t="s">
        <v>89</v>
      </c>
      <c r="AL779" s="65">
        <v>0</v>
      </c>
      <c r="AM779" s="78" t="s">
        <v>89</v>
      </c>
      <c r="AN779" s="78" t="s">
        <v>89</v>
      </c>
      <c r="AO779" s="78" t="s">
        <v>89</v>
      </c>
      <c r="AP779" s="49">
        <f t="shared" si="62"/>
        <v>0</v>
      </c>
      <c r="AQ779" s="49">
        <f>+L779+AD779-AI779</f>
        <v>11250000</v>
      </c>
      <c r="AR779" s="65" t="s">
        <v>87</v>
      </c>
      <c r="AS779" s="68">
        <v>11250000</v>
      </c>
      <c r="AT779" s="65" t="s">
        <v>90</v>
      </c>
      <c r="AU779" s="68">
        <v>0</v>
      </c>
      <c r="AV779" s="75" t="s">
        <v>89</v>
      </c>
      <c r="AW779" s="423">
        <v>4500000</v>
      </c>
      <c r="AX779" s="79">
        <f t="shared" si="63"/>
        <v>6750000</v>
      </c>
      <c r="AY779" s="223">
        <f t="shared" si="64"/>
        <v>0.4</v>
      </c>
      <c r="AZ779" s="74">
        <v>0.4</v>
      </c>
      <c r="BA779" s="75" t="s">
        <v>89</v>
      </c>
      <c r="BB779" s="65" t="s">
        <v>108</v>
      </c>
      <c r="BC779" s="66" t="s">
        <v>11304</v>
      </c>
      <c r="BD779" s="221" t="s">
        <v>87</v>
      </c>
      <c r="BE779" s="221" t="s">
        <v>87</v>
      </c>
    </row>
    <row r="780" spans="2:57" x14ac:dyDescent="0.25">
      <c r="B780" s="221">
        <v>2025</v>
      </c>
      <c r="C780" s="221">
        <v>891780111</v>
      </c>
      <c r="D780" s="221" t="s">
        <v>78</v>
      </c>
      <c r="E780" s="65" t="s">
        <v>11303</v>
      </c>
      <c r="F780" s="65" t="s">
        <v>11302</v>
      </c>
      <c r="G780" s="306">
        <v>0</v>
      </c>
      <c r="H780" s="65" t="s">
        <v>81</v>
      </c>
      <c r="I780" s="221" t="s">
        <v>82</v>
      </c>
      <c r="J780" s="220" t="s">
        <v>83</v>
      </c>
      <c r="K780" s="66" t="s">
        <v>8421</v>
      </c>
      <c r="L780" s="68">
        <v>11250000</v>
      </c>
      <c r="M780" s="221" t="s">
        <v>85</v>
      </c>
      <c r="N780" s="66" t="s">
        <v>11301</v>
      </c>
      <c r="O780" s="66">
        <v>12558870</v>
      </c>
      <c r="P780" s="65">
        <v>1426</v>
      </c>
      <c r="Q780" s="78">
        <v>45840</v>
      </c>
      <c r="R780" s="66">
        <v>2494141000</v>
      </c>
      <c r="S780" s="78">
        <v>45841</v>
      </c>
      <c r="T780" s="68">
        <v>11250000</v>
      </c>
      <c r="U780" s="65" t="s">
        <v>87</v>
      </c>
      <c r="V780" s="68">
        <v>85459497</v>
      </c>
      <c r="W780" s="67" t="s">
        <v>540</v>
      </c>
      <c r="X780" s="78">
        <v>45841</v>
      </c>
      <c r="Y780" s="78">
        <v>45841</v>
      </c>
      <c r="Z780" s="70" t="s">
        <v>89</v>
      </c>
      <c r="AA780" s="70">
        <v>45991</v>
      </c>
      <c r="AB780" s="49">
        <f t="shared" si="60"/>
        <v>150</v>
      </c>
      <c r="AC780" s="65">
        <v>0</v>
      </c>
      <c r="AD780" s="424">
        <v>0</v>
      </c>
      <c r="AE780" s="65">
        <v>0</v>
      </c>
      <c r="AF780" s="78" t="s">
        <v>89</v>
      </c>
      <c r="AG780" s="49">
        <f t="shared" si="61"/>
        <v>0</v>
      </c>
      <c r="AH780" s="65">
        <v>0</v>
      </c>
      <c r="AI780" s="68">
        <v>0</v>
      </c>
      <c r="AJ780" s="65" t="s">
        <v>89</v>
      </c>
      <c r="AK780" s="78" t="s">
        <v>89</v>
      </c>
      <c r="AL780" s="65">
        <v>0</v>
      </c>
      <c r="AM780" s="78" t="s">
        <v>89</v>
      </c>
      <c r="AN780" s="78" t="s">
        <v>89</v>
      </c>
      <c r="AO780" s="78" t="s">
        <v>89</v>
      </c>
      <c r="AP780" s="49">
        <f t="shared" si="62"/>
        <v>0</v>
      </c>
      <c r="AQ780" s="49">
        <f>+L780+AD780-AI780</f>
        <v>11250000</v>
      </c>
      <c r="AR780" s="65" t="s">
        <v>87</v>
      </c>
      <c r="AS780" s="68">
        <v>11250000</v>
      </c>
      <c r="AT780" s="65" t="s">
        <v>90</v>
      </c>
      <c r="AU780" s="68">
        <v>0</v>
      </c>
      <c r="AV780" s="75" t="s">
        <v>89</v>
      </c>
      <c r="AW780" s="423">
        <v>4500000</v>
      </c>
      <c r="AX780" s="79">
        <f t="shared" si="63"/>
        <v>6750000</v>
      </c>
      <c r="AY780" s="223">
        <f t="shared" si="64"/>
        <v>0.4</v>
      </c>
      <c r="AZ780" s="74">
        <v>0.4</v>
      </c>
      <c r="BA780" s="75" t="s">
        <v>89</v>
      </c>
      <c r="BB780" s="65" t="s">
        <v>108</v>
      </c>
      <c r="BC780" s="66" t="s">
        <v>11300</v>
      </c>
      <c r="BD780" s="221" t="s">
        <v>87</v>
      </c>
      <c r="BE780" s="221" t="s">
        <v>87</v>
      </c>
    </row>
    <row r="781" spans="2:57" x14ac:dyDescent="0.25">
      <c r="B781" s="221">
        <v>2025</v>
      </c>
      <c r="C781" s="221">
        <v>891780111</v>
      </c>
      <c r="D781" s="221" t="s">
        <v>78</v>
      </c>
      <c r="E781" s="65" t="s">
        <v>11299</v>
      </c>
      <c r="F781" s="65" t="s">
        <v>11298</v>
      </c>
      <c r="G781" s="306">
        <v>0</v>
      </c>
      <c r="H781" s="65" t="s">
        <v>81</v>
      </c>
      <c r="I781" s="221" t="s">
        <v>82</v>
      </c>
      <c r="J781" s="220" t="s">
        <v>83</v>
      </c>
      <c r="K781" s="66" t="s">
        <v>8421</v>
      </c>
      <c r="L781" s="68">
        <v>11250000</v>
      </c>
      <c r="M781" s="221" t="s">
        <v>85</v>
      </c>
      <c r="N781" s="66" t="s">
        <v>11297</v>
      </c>
      <c r="O781" s="66">
        <v>85455874</v>
      </c>
      <c r="P781" s="65">
        <v>1426</v>
      </c>
      <c r="Q781" s="78">
        <v>45840</v>
      </c>
      <c r="R781" s="66">
        <v>2494141000</v>
      </c>
      <c r="S781" s="78">
        <v>45841</v>
      </c>
      <c r="T781" s="68">
        <v>11250000</v>
      </c>
      <c r="U781" s="65" t="s">
        <v>87</v>
      </c>
      <c r="V781" s="68">
        <v>85459497</v>
      </c>
      <c r="W781" s="67" t="s">
        <v>540</v>
      </c>
      <c r="X781" s="78">
        <v>45841</v>
      </c>
      <c r="Y781" s="78">
        <v>45841</v>
      </c>
      <c r="Z781" s="70" t="s">
        <v>89</v>
      </c>
      <c r="AA781" s="70">
        <v>45991</v>
      </c>
      <c r="AB781" s="49">
        <f t="shared" si="60"/>
        <v>150</v>
      </c>
      <c r="AC781" s="65">
        <v>0</v>
      </c>
      <c r="AD781" s="424">
        <v>0</v>
      </c>
      <c r="AE781" s="65">
        <v>0</v>
      </c>
      <c r="AF781" s="78" t="s">
        <v>89</v>
      </c>
      <c r="AG781" s="49">
        <f t="shared" si="61"/>
        <v>0</v>
      </c>
      <c r="AH781" s="65">
        <v>0</v>
      </c>
      <c r="AI781" s="68">
        <v>0</v>
      </c>
      <c r="AJ781" s="65" t="s">
        <v>89</v>
      </c>
      <c r="AK781" s="78" t="s">
        <v>89</v>
      </c>
      <c r="AL781" s="65">
        <v>0</v>
      </c>
      <c r="AM781" s="78" t="s">
        <v>89</v>
      </c>
      <c r="AN781" s="78" t="s">
        <v>89</v>
      </c>
      <c r="AO781" s="78" t="s">
        <v>89</v>
      </c>
      <c r="AP781" s="49">
        <f t="shared" si="62"/>
        <v>0</v>
      </c>
      <c r="AQ781" s="49">
        <f>+L781+AD781-AI781</f>
        <v>11250000</v>
      </c>
      <c r="AR781" s="65" t="s">
        <v>87</v>
      </c>
      <c r="AS781" s="68">
        <v>11250000</v>
      </c>
      <c r="AT781" s="65" t="s">
        <v>90</v>
      </c>
      <c r="AU781" s="68">
        <v>0</v>
      </c>
      <c r="AV781" s="75" t="s">
        <v>89</v>
      </c>
      <c r="AW781" s="423">
        <v>4500000</v>
      </c>
      <c r="AX781" s="79">
        <f t="shared" si="63"/>
        <v>6750000</v>
      </c>
      <c r="AY781" s="223">
        <f t="shared" si="64"/>
        <v>0.4</v>
      </c>
      <c r="AZ781" s="74">
        <v>0.4</v>
      </c>
      <c r="BA781" s="75" t="s">
        <v>89</v>
      </c>
      <c r="BB781" s="65" t="s">
        <v>108</v>
      </c>
      <c r="BC781" s="66" t="s">
        <v>11296</v>
      </c>
      <c r="BD781" s="221" t="s">
        <v>87</v>
      </c>
      <c r="BE781" s="221" t="s">
        <v>87</v>
      </c>
    </row>
    <row r="782" spans="2:57" x14ac:dyDescent="0.25">
      <c r="B782" s="221">
        <v>2025</v>
      </c>
      <c r="C782" s="221">
        <v>891780111</v>
      </c>
      <c r="D782" s="221" t="s">
        <v>78</v>
      </c>
      <c r="E782" s="65" t="s">
        <v>11295</v>
      </c>
      <c r="F782" s="65" t="s">
        <v>11294</v>
      </c>
      <c r="G782" s="306">
        <v>0</v>
      </c>
      <c r="H782" s="65" t="s">
        <v>81</v>
      </c>
      <c r="I782" s="221" t="s">
        <v>82</v>
      </c>
      <c r="J782" s="220" t="s">
        <v>83</v>
      </c>
      <c r="K782" s="66" t="s">
        <v>8421</v>
      </c>
      <c r="L782" s="68">
        <v>11250000</v>
      </c>
      <c r="M782" s="221" t="s">
        <v>85</v>
      </c>
      <c r="N782" s="66" t="s">
        <v>11293</v>
      </c>
      <c r="O782" s="66">
        <v>85448249</v>
      </c>
      <c r="P782" s="65">
        <v>1426</v>
      </c>
      <c r="Q782" s="78">
        <v>45840</v>
      </c>
      <c r="R782" s="66">
        <v>2494141000</v>
      </c>
      <c r="S782" s="78">
        <v>45841</v>
      </c>
      <c r="T782" s="68">
        <v>11250000</v>
      </c>
      <c r="U782" s="65" t="s">
        <v>87</v>
      </c>
      <c r="V782" s="68">
        <v>85459497</v>
      </c>
      <c r="W782" s="67" t="s">
        <v>540</v>
      </c>
      <c r="X782" s="78">
        <v>45841</v>
      </c>
      <c r="Y782" s="78">
        <v>45841</v>
      </c>
      <c r="Z782" s="70" t="s">
        <v>89</v>
      </c>
      <c r="AA782" s="70">
        <v>45991</v>
      </c>
      <c r="AB782" s="49">
        <f t="shared" si="60"/>
        <v>150</v>
      </c>
      <c r="AC782" s="65">
        <v>0</v>
      </c>
      <c r="AD782" s="424">
        <v>0</v>
      </c>
      <c r="AE782" s="65">
        <v>0</v>
      </c>
      <c r="AF782" s="78" t="s">
        <v>89</v>
      </c>
      <c r="AG782" s="49">
        <f t="shared" si="61"/>
        <v>0</v>
      </c>
      <c r="AH782" s="65">
        <v>0</v>
      </c>
      <c r="AI782" s="68">
        <v>0</v>
      </c>
      <c r="AJ782" s="65" t="s">
        <v>89</v>
      </c>
      <c r="AK782" s="78" t="s">
        <v>89</v>
      </c>
      <c r="AL782" s="65">
        <v>0</v>
      </c>
      <c r="AM782" s="78" t="s">
        <v>89</v>
      </c>
      <c r="AN782" s="78" t="s">
        <v>89</v>
      </c>
      <c r="AO782" s="78" t="s">
        <v>89</v>
      </c>
      <c r="AP782" s="49">
        <f t="shared" si="62"/>
        <v>0</v>
      </c>
      <c r="AQ782" s="49">
        <f>+L782+AD782-AI782</f>
        <v>11250000</v>
      </c>
      <c r="AR782" s="65" t="s">
        <v>87</v>
      </c>
      <c r="AS782" s="68">
        <v>11250000</v>
      </c>
      <c r="AT782" s="65" t="s">
        <v>90</v>
      </c>
      <c r="AU782" s="68">
        <v>0</v>
      </c>
      <c r="AV782" s="75" t="s">
        <v>89</v>
      </c>
      <c r="AW782" s="423">
        <v>4500000</v>
      </c>
      <c r="AX782" s="79">
        <f t="shared" si="63"/>
        <v>6750000</v>
      </c>
      <c r="AY782" s="223">
        <f t="shared" si="64"/>
        <v>0.4</v>
      </c>
      <c r="AZ782" s="74">
        <v>0.4</v>
      </c>
      <c r="BA782" s="75" t="s">
        <v>89</v>
      </c>
      <c r="BB782" s="65" t="s">
        <v>108</v>
      </c>
      <c r="BC782" s="66" t="s">
        <v>11292</v>
      </c>
      <c r="BD782" s="221" t="s">
        <v>87</v>
      </c>
      <c r="BE782" s="221" t="s">
        <v>87</v>
      </c>
    </row>
    <row r="783" spans="2:57" x14ac:dyDescent="0.25">
      <c r="B783" s="221">
        <v>2025</v>
      </c>
      <c r="C783" s="221">
        <v>891780111</v>
      </c>
      <c r="D783" s="221" t="s">
        <v>78</v>
      </c>
      <c r="E783" s="65" t="s">
        <v>11291</v>
      </c>
      <c r="F783" s="65" t="s">
        <v>11290</v>
      </c>
      <c r="G783" s="306">
        <v>0</v>
      </c>
      <c r="H783" s="65" t="s">
        <v>81</v>
      </c>
      <c r="I783" s="221" t="s">
        <v>82</v>
      </c>
      <c r="J783" s="220" t="s">
        <v>83</v>
      </c>
      <c r="K783" s="66" t="s">
        <v>11289</v>
      </c>
      <c r="L783" s="68">
        <v>18935000</v>
      </c>
      <c r="M783" s="221" t="s">
        <v>85</v>
      </c>
      <c r="N783" s="66" t="s">
        <v>11288</v>
      </c>
      <c r="O783" s="66">
        <v>22854984</v>
      </c>
      <c r="P783" s="65">
        <v>1425</v>
      </c>
      <c r="Q783" s="78">
        <v>45840</v>
      </c>
      <c r="R783" s="66">
        <v>5603238000</v>
      </c>
      <c r="S783" s="78">
        <v>45841</v>
      </c>
      <c r="T783" s="68">
        <v>18935000</v>
      </c>
      <c r="U783" s="65" t="s">
        <v>87</v>
      </c>
      <c r="V783" s="68">
        <v>12621405</v>
      </c>
      <c r="W783" s="67" t="s">
        <v>8409</v>
      </c>
      <c r="X783" s="78">
        <v>45841</v>
      </c>
      <c r="Y783" s="78">
        <v>45841</v>
      </c>
      <c r="Z783" s="70" t="s">
        <v>89</v>
      </c>
      <c r="AA783" s="70">
        <v>45991</v>
      </c>
      <c r="AB783" s="49">
        <f t="shared" si="60"/>
        <v>150</v>
      </c>
      <c r="AC783" s="65">
        <v>0</v>
      </c>
      <c r="AD783" s="424">
        <v>0</v>
      </c>
      <c r="AE783" s="65">
        <v>0</v>
      </c>
      <c r="AF783" s="78" t="s">
        <v>89</v>
      </c>
      <c r="AG783" s="49">
        <f t="shared" si="61"/>
        <v>0</v>
      </c>
      <c r="AH783" s="65">
        <v>0</v>
      </c>
      <c r="AI783" s="68">
        <v>0</v>
      </c>
      <c r="AJ783" s="65" t="s">
        <v>89</v>
      </c>
      <c r="AK783" s="78" t="s">
        <v>89</v>
      </c>
      <c r="AL783" s="65">
        <v>0</v>
      </c>
      <c r="AM783" s="78" t="s">
        <v>89</v>
      </c>
      <c r="AN783" s="78" t="s">
        <v>89</v>
      </c>
      <c r="AO783" s="78" t="s">
        <v>89</v>
      </c>
      <c r="AP783" s="49">
        <f t="shared" si="62"/>
        <v>0</v>
      </c>
      <c r="AQ783" s="49">
        <f>+L783+AD783-AI783</f>
        <v>18935000</v>
      </c>
      <c r="AR783" s="65" t="s">
        <v>87</v>
      </c>
      <c r="AS783" s="68">
        <v>18935000</v>
      </c>
      <c r="AT783" s="65" t="s">
        <v>90</v>
      </c>
      <c r="AU783" s="68">
        <v>0</v>
      </c>
      <c r="AV783" s="75" t="s">
        <v>89</v>
      </c>
      <c r="AW783" s="423">
        <v>7574000</v>
      </c>
      <c r="AX783" s="79">
        <f t="shared" si="63"/>
        <v>11361000</v>
      </c>
      <c r="AY783" s="223">
        <f t="shared" si="64"/>
        <v>0.4</v>
      </c>
      <c r="AZ783" s="74">
        <v>0.4</v>
      </c>
      <c r="BA783" s="75" t="s">
        <v>89</v>
      </c>
      <c r="BB783" s="65" t="s">
        <v>108</v>
      </c>
      <c r="BC783" s="66" t="s">
        <v>11287</v>
      </c>
      <c r="BD783" s="221" t="s">
        <v>87</v>
      </c>
      <c r="BE783" s="221" t="s">
        <v>87</v>
      </c>
    </row>
    <row r="784" spans="2:57" x14ac:dyDescent="0.25">
      <c r="B784" s="221">
        <v>2025</v>
      </c>
      <c r="C784" s="221">
        <v>891780111</v>
      </c>
      <c r="D784" s="221" t="s">
        <v>78</v>
      </c>
      <c r="E784" s="65" t="s">
        <v>11286</v>
      </c>
      <c r="F784" s="65" t="s">
        <v>11285</v>
      </c>
      <c r="G784" s="306">
        <v>0</v>
      </c>
      <c r="H784" s="65" t="s">
        <v>81</v>
      </c>
      <c r="I784" s="221" t="s">
        <v>82</v>
      </c>
      <c r="J784" s="220" t="s">
        <v>83</v>
      </c>
      <c r="K784" s="66" t="s">
        <v>8805</v>
      </c>
      <c r="L784" s="68">
        <v>11250000</v>
      </c>
      <c r="M784" s="221" t="s">
        <v>85</v>
      </c>
      <c r="N784" s="66" t="s">
        <v>11284</v>
      </c>
      <c r="O784" s="66">
        <v>1082864527</v>
      </c>
      <c r="P784" s="65">
        <v>1426</v>
      </c>
      <c r="Q784" s="78">
        <v>45840</v>
      </c>
      <c r="R784" s="66">
        <v>2494141000</v>
      </c>
      <c r="S784" s="78">
        <v>45841</v>
      </c>
      <c r="T784" s="68">
        <v>11250000</v>
      </c>
      <c r="U784" s="65" t="s">
        <v>87</v>
      </c>
      <c r="V784" s="68">
        <v>7633817</v>
      </c>
      <c r="W784" s="67" t="s">
        <v>8803</v>
      </c>
      <c r="X784" s="78">
        <v>45841</v>
      </c>
      <c r="Y784" s="78">
        <v>45841</v>
      </c>
      <c r="Z784" s="70" t="s">
        <v>89</v>
      </c>
      <c r="AA784" s="70">
        <v>45991</v>
      </c>
      <c r="AB784" s="49">
        <f t="shared" si="60"/>
        <v>150</v>
      </c>
      <c r="AC784" s="65">
        <v>0</v>
      </c>
      <c r="AD784" s="424">
        <v>0</v>
      </c>
      <c r="AE784" s="65">
        <v>0</v>
      </c>
      <c r="AF784" s="78" t="s">
        <v>89</v>
      </c>
      <c r="AG784" s="49">
        <f t="shared" si="61"/>
        <v>0</v>
      </c>
      <c r="AH784" s="65">
        <v>0</v>
      </c>
      <c r="AI784" s="68">
        <v>0</v>
      </c>
      <c r="AJ784" s="65" t="s">
        <v>89</v>
      </c>
      <c r="AK784" s="78" t="s">
        <v>89</v>
      </c>
      <c r="AL784" s="65">
        <v>0</v>
      </c>
      <c r="AM784" s="78" t="s">
        <v>89</v>
      </c>
      <c r="AN784" s="78" t="s">
        <v>89</v>
      </c>
      <c r="AO784" s="78" t="s">
        <v>89</v>
      </c>
      <c r="AP784" s="49">
        <f t="shared" si="62"/>
        <v>0</v>
      </c>
      <c r="AQ784" s="49">
        <f>+L784+AD784-AI784</f>
        <v>11250000</v>
      </c>
      <c r="AR784" s="65" t="s">
        <v>87</v>
      </c>
      <c r="AS784" s="68">
        <v>11250000</v>
      </c>
      <c r="AT784" s="65" t="s">
        <v>90</v>
      </c>
      <c r="AU784" s="68">
        <v>0</v>
      </c>
      <c r="AV784" s="75" t="s">
        <v>89</v>
      </c>
      <c r="AW784" s="423">
        <v>4500000</v>
      </c>
      <c r="AX784" s="79">
        <f t="shared" si="63"/>
        <v>6750000</v>
      </c>
      <c r="AY784" s="223">
        <f t="shared" si="64"/>
        <v>0.4</v>
      </c>
      <c r="AZ784" s="74">
        <v>0.4</v>
      </c>
      <c r="BA784" s="75" t="s">
        <v>89</v>
      </c>
      <c r="BB784" s="65" t="s">
        <v>108</v>
      </c>
      <c r="BC784" s="66" t="s">
        <v>11283</v>
      </c>
      <c r="BD784" s="221" t="s">
        <v>87</v>
      </c>
      <c r="BE784" s="221" t="s">
        <v>87</v>
      </c>
    </row>
    <row r="785" spans="2:57" x14ac:dyDescent="0.25">
      <c r="B785" s="221">
        <v>2025</v>
      </c>
      <c r="C785" s="221">
        <v>891780111</v>
      </c>
      <c r="D785" s="221" t="s">
        <v>78</v>
      </c>
      <c r="E785" s="65" t="s">
        <v>11282</v>
      </c>
      <c r="F785" s="65" t="s">
        <v>11281</v>
      </c>
      <c r="G785" s="306">
        <v>0</v>
      </c>
      <c r="H785" s="65" t="s">
        <v>81</v>
      </c>
      <c r="I785" s="221" t="s">
        <v>82</v>
      </c>
      <c r="J785" s="220" t="s">
        <v>83</v>
      </c>
      <c r="K785" s="66" t="s">
        <v>11280</v>
      </c>
      <c r="L785" s="68">
        <v>14250000</v>
      </c>
      <c r="M785" s="221" t="s">
        <v>85</v>
      </c>
      <c r="N785" s="66" t="s">
        <v>11279</v>
      </c>
      <c r="O785" s="66">
        <v>1221976238</v>
      </c>
      <c r="P785" s="65">
        <v>1425</v>
      </c>
      <c r="Q785" s="78">
        <v>45840</v>
      </c>
      <c r="R785" s="66">
        <v>5603238000</v>
      </c>
      <c r="S785" s="78">
        <v>45841</v>
      </c>
      <c r="T785" s="68">
        <v>14250000</v>
      </c>
      <c r="U785" s="65" t="s">
        <v>87</v>
      </c>
      <c r="V785" s="68">
        <v>36722626</v>
      </c>
      <c r="W785" s="67" t="s">
        <v>8579</v>
      </c>
      <c r="X785" s="78">
        <v>45841</v>
      </c>
      <c r="Y785" s="78">
        <v>45841</v>
      </c>
      <c r="Z785" s="70" t="s">
        <v>89</v>
      </c>
      <c r="AA785" s="70">
        <v>45991</v>
      </c>
      <c r="AB785" s="49">
        <f t="shared" si="60"/>
        <v>150</v>
      </c>
      <c r="AC785" s="65">
        <v>0</v>
      </c>
      <c r="AD785" s="424">
        <v>0</v>
      </c>
      <c r="AE785" s="65">
        <v>0</v>
      </c>
      <c r="AF785" s="78" t="s">
        <v>89</v>
      </c>
      <c r="AG785" s="49">
        <f t="shared" si="61"/>
        <v>0</v>
      </c>
      <c r="AH785" s="65">
        <v>0</v>
      </c>
      <c r="AI785" s="68">
        <v>0</v>
      </c>
      <c r="AJ785" s="65" t="s">
        <v>89</v>
      </c>
      <c r="AK785" s="78" t="s">
        <v>89</v>
      </c>
      <c r="AL785" s="65">
        <v>0</v>
      </c>
      <c r="AM785" s="78" t="s">
        <v>89</v>
      </c>
      <c r="AN785" s="78" t="s">
        <v>89</v>
      </c>
      <c r="AO785" s="78" t="s">
        <v>89</v>
      </c>
      <c r="AP785" s="49">
        <f t="shared" si="62"/>
        <v>0</v>
      </c>
      <c r="AQ785" s="49">
        <f>+L785+AD785-AI785</f>
        <v>14250000</v>
      </c>
      <c r="AR785" s="65" t="s">
        <v>87</v>
      </c>
      <c r="AS785" s="68">
        <v>14250000</v>
      </c>
      <c r="AT785" s="65" t="s">
        <v>90</v>
      </c>
      <c r="AU785" s="68">
        <v>0</v>
      </c>
      <c r="AV785" s="75" t="s">
        <v>89</v>
      </c>
      <c r="AW785" s="423">
        <v>5700000</v>
      </c>
      <c r="AX785" s="79">
        <f t="shared" si="63"/>
        <v>8550000</v>
      </c>
      <c r="AY785" s="223">
        <f t="shared" si="64"/>
        <v>0.4</v>
      </c>
      <c r="AZ785" s="74">
        <v>0.4</v>
      </c>
      <c r="BA785" s="75" t="s">
        <v>89</v>
      </c>
      <c r="BB785" s="65" t="s">
        <v>108</v>
      </c>
      <c r="BC785" s="66" t="s">
        <v>11278</v>
      </c>
      <c r="BD785" s="221" t="s">
        <v>87</v>
      </c>
      <c r="BE785" s="221" t="s">
        <v>87</v>
      </c>
    </row>
    <row r="786" spans="2:57" x14ac:dyDescent="0.25">
      <c r="B786" s="221">
        <v>2025</v>
      </c>
      <c r="C786" s="221">
        <v>891780111</v>
      </c>
      <c r="D786" s="221" t="s">
        <v>78</v>
      </c>
      <c r="E786" s="65" t="s">
        <v>11277</v>
      </c>
      <c r="F786" s="65" t="s">
        <v>11276</v>
      </c>
      <c r="G786" s="306">
        <v>0</v>
      </c>
      <c r="H786" s="65" t="s">
        <v>81</v>
      </c>
      <c r="I786" s="221" t="s">
        <v>82</v>
      </c>
      <c r="J786" s="220" t="s">
        <v>83</v>
      </c>
      <c r="K786" s="66" t="s">
        <v>11275</v>
      </c>
      <c r="L786" s="68">
        <v>15780000</v>
      </c>
      <c r="M786" s="221" t="s">
        <v>85</v>
      </c>
      <c r="N786" s="66" t="s">
        <v>11274</v>
      </c>
      <c r="O786" s="66">
        <v>57464899</v>
      </c>
      <c r="P786" s="65">
        <v>1425</v>
      </c>
      <c r="Q786" s="78">
        <v>45840</v>
      </c>
      <c r="R786" s="66">
        <v>5603238000</v>
      </c>
      <c r="S786" s="78">
        <v>45841</v>
      </c>
      <c r="T786" s="68">
        <v>15780000</v>
      </c>
      <c r="U786" s="65" t="s">
        <v>87</v>
      </c>
      <c r="V786" s="68">
        <v>85455983</v>
      </c>
      <c r="W786" s="67" t="s">
        <v>9472</v>
      </c>
      <c r="X786" s="78">
        <v>45841</v>
      </c>
      <c r="Y786" s="78">
        <v>45841</v>
      </c>
      <c r="Z786" s="70" t="s">
        <v>89</v>
      </c>
      <c r="AA786" s="70">
        <v>45991</v>
      </c>
      <c r="AB786" s="49">
        <f t="shared" si="60"/>
        <v>150</v>
      </c>
      <c r="AC786" s="65">
        <v>0</v>
      </c>
      <c r="AD786" s="424">
        <v>0</v>
      </c>
      <c r="AE786" s="65">
        <v>0</v>
      </c>
      <c r="AF786" s="78" t="s">
        <v>89</v>
      </c>
      <c r="AG786" s="49">
        <f t="shared" si="61"/>
        <v>0</v>
      </c>
      <c r="AH786" s="65">
        <v>0</v>
      </c>
      <c r="AI786" s="68">
        <v>0</v>
      </c>
      <c r="AJ786" s="65" t="s">
        <v>89</v>
      </c>
      <c r="AK786" s="78" t="s">
        <v>89</v>
      </c>
      <c r="AL786" s="65">
        <v>0</v>
      </c>
      <c r="AM786" s="78" t="s">
        <v>89</v>
      </c>
      <c r="AN786" s="78" t="s">
        <v>89</v>
      </c>
      <c r="AO786" s="78" t="s">
        <v>89</v>
      </c>
      <c r="AP786" s="49">
        <f t="shared" si="62"/>
        <v>0</v>
      </c>
      <c r="AQ786" s="49">
        <f>+L786+AD786-AI786</f>
        <v>15780000</v>
      </c>
      <c r="AR786" s="65" t="s">
        <v>87</v>
      </c>
      <c r="AS786" s="68">
        <v>15780000</v>
      </c>
      <c r="AT786" s="65" t="s">
        <v>90</v>
      </c>
      <c r="AU786" s="68">
        <v>0</v>
      </c>
      <c r="AV786" s="75" t="s">
        <v>89</v>
      </c>
      <c r="AW786" s="423">
        <v>6312000</v>
      </c>
      <c r="AX786" s="79">
        <f t="shared" si="63"/>
        <v>9468000</v>
      </c>
      <c r="AY786" s="223">
        <f t="shared" si="64"/>
        <v>0.4</v>
      </c>
      <c r="AZ786" s="74">
        <v>0.4</v>
      </c>
      <c r="BA786" s="75" t="s">
        <v>89</v>
      </c>
      <c r="BB786" s="65" t="s">
        <v>108</v>
      </c>
      <c r="BC786" s="66" t="s">
        <v>11273</v>
      </c>
      <c r="BD786" s="221" t="s">
        <v>87</v>
      </c>
      <c r="BE786" s="221" t="s">
        <v>87</v>
      </c>
    </row>
    <row r="787" spans="2:57" x14ac:dyDescent="0.25">
      <c r="B787" s="221">
        <v>2025</v>
      </c>
      <c r="C787" s="221">
        <v>891780111</v>
      </c>
      <c r="D787" s="221" t="s">
        <v>78</v>
      </c>
      <c r="E787" s="65" t="s">
        <v>11272</v>
      </c>
      <c r="F787" s="65" t="s">
        <v>11271</v>
      </c>
      <c r="G787" s="306">
        <v>0</v>
      </c>
      <c r="H787" s="65" t="s">
        <v>81</v>
      </c>
      <c r="I787" s="221" t="s">
        <v>82</v>
      </c>
      <c r="J787" s="220" t="s">
        <v>83</v>
      </c>
      <c r="K787" s="66" t="s">
        <v>11270</v>
      </c>
      <c r="L787" s="68">
        <v>11250000</v>
      </c>
      <c r="M787" s="221" t="s">
        <v>85</v>
      </c>
      <c r="N787" s="66" t="s">
        <v>11269</v>
      </c>
      <c r="O787" s="66">
        <v>1084731269</v>
      </c>
      <c r="P787" s="65">
        <v>1426</v>
      </c>
      <c r="Q787" s="78">
        <v>45840</v>
      </c>
      <c r="R787" s="66">
        <v>2494141000</v>
      </c>
      <c r="S787" s="78">
        <v>45841</v>
      </c>
      <c r="T787" s="68">
        <v>11250000</v>
      </c>
      <c r="U787" s="65" t="s">
        <v>87</v>
      </c>
      <c r="V787" s="68">
        <v>85467461</v>
      </c>
      <c r="W787" s="67" t="s">
        <v>9510</v>
      </c>
      <c r="X787" s="78">
        <v>45841</v>
      </c>
      <c r="Y787" s="78">
        <v>45841</v>
      </c>
      <c r="Z787" s="70" t="s">
        <v>89</v>
      </c>
      <c r="AA787" s="70">
        <v>45991</v>
      </c>
      <c r="AB787" s="49">
        <f t="shared" si="60"/>
        <v>150</v>
      </c>
      <c r="AC787" s="65">
        <v>0</v>
      </c>
      <c r="AD787" s="424">
        <v>0</v>
      </c>
      <c r="AE787" s="65">
        <v>0</v>
      </c>
      <c r="AF787" s="78" t="s">
        <v>89</v>
      </c>
      <c r="AG787" s="49">
        <f t="shared" si="61"/>
        <v>0</v>
      </c>
      <c r="AH787" s="65">
        <v>0</v>
      </c>
      <c r="AI787" s="68">
        <v>0</v>
      </c>
      <c r="AJ787" s="65" t="s">
        <v>89</v>
      </c>
      <c r="AK787" s="78" t="s">
        <v>89</v>
      </c>
      <c r="AL787" s="65">
        <v>0</v>
      </c>
      <c r="AM787" s="78" t="s">
        <v>89</v>
      </c>
      <c r="AN787" s="78" t="s">
        <v>89</v>
      </c>
      <c r="AO787" s="78" t="s">
        <v>89</v>
      </c>
      <c r="AP787" s="49">
        <f t="shared" si="62"/>
        <v>0</v>
      </c>
      <c r="AQ787" s="49">
        <f>+L787+AD787-AI787</f>
        <v>11250000</v>
      </c>
      <c r="AR787" s="65" t="s">
        <v>87</v>
      </c>
      <c r="AS787" s="68">
        <v>11250000</v>
      </c>
      <c r="AT787" s="65" t="s">
        <v>90</v>
      </c>
      <c r="AU787" s="68">
        <v>0</v>
      </c>
      <c r="AV787" s="75" t="s">
        <v>89</v>
      </c>
      <c r="AW787" s="423">
        <v>4500000</v>
      </c>
      <c r="AX787" s="79">
        <f t="shared" si="63"/>
        <v>6750000</v>
      </c>
      <c r="AY787" s="223">
        <f t="shared" si="64"/>
        <v>0.4</v>
      </c>
      <c r="AZ787" s="74">
        <v>0.4</v>
      </c>
      <c r="BA787" s="75" t="s">
        <v>89</v>
      </c>
      <c r="BB787" s="65" t="s">
        <v>108</v>
      </c>
      <c r="BC787" s="66" t="s">
        <v>11268</v>
      </c>
      <c r="BD787" s="221" t="s">
        <v>87</v>
      </c>
      <c r="BE787" s="221" t="s">
        <v>87</v>
      </c>
    </row>
    <row r="788" spans="2:57" x14ac:dyDescent="0.25">
      <c r="B788" s="221">
        <v>2025</v>
      </c>
      <c r="C788" s="221">
        <v>891780111</v>
      </c>
      <c r="D788" s="221" t="s">
        <v>78</v>
      </c>
      <c r="E788" s="65" t="s">
        <v>11267</v>
      </c>
      <c r="F788" s="65" t="s">
        <v>11266</v>
      </c>
      <c r="G788" s="306">
        <v>0</v>
      </c>
      <c r="H788" s="65" t="s">
        <v>81</v>
      </c>
      <c r="I788" s="221" t="s">
        <v>82</v>
      </c>
      <c r="J788" s="220" t="s">
        <v>83</v>
      </c>
      <c r="K788" s="66" t="s">
        <v>11265</v>
      </c>
      <c r="L788" s="68">
        <v>4700000</v>
      </c>
      <c r="M788" s="221" t="s">
        <v>85</v>
      </c>
      <c r="N788" s="66" t="s">
        <v>6871</v>
      </c>
      <c r="O788" s="66">
        <v>1082926063</v>
      </c>
      <c r="P788" s="65">
        <v>1425</v>
      </c>
      <c r="Q788" s="78">
        <v>45840</v>
      </c>
      <c r="R788" s="66">
        <v>5603238000</v>
      </c>
      <c r="S788" s="78">
        <v>45841</v>
      </c>
      <c r="T788" s="68">
        <v>4700000</v>
      </c>
      <c r="U788" s="65" t="s">
        <v>87</v>
      </c>
      <c r="V788" s="68">
        <v>45691169</v>
      </c>
      <c r="W788" s="67" t="s">
        <v>8679</v>
      </c>
      <c r="X788" s="78">
        <v>45841</v>
      </c>
      <c r="Y788" s="78">
        <v>45841</v>
      </c>
      <c r="Z788" s="70" t="s">
        <v>89</v>
      </c>
      <c r="AA788" s="70">
        <v>45869</v>
      </c>
      <c r="AB788" s="49">
        <f t="shared" si="60"/>
        <v>28</v>
      </c>
      <c r="AC788" s="65">
        <v>0</v>
      </c>
      <c r="AD788" s="424">
        <v>0</v>
      </c>
      <c r="AE788" s="65">
        <v>0</v>
      </c>
      <c r="AF788" s="78" t="s">
        <v>89</v>
      </c>
      <c r="AG788" s="49">
        <f t="shared" si="61"/>
        <v>0</v>
      </c>
      <c r="AH788" s="65">
        <v>0</v>
      </c>
      <c r="AI788" s="68">
        <v>0</v>
      </c>
      <c r="AJ788" s="65" t="s">
        <v>89</v>
      </c>
      <c r="AK788" s="78" t="s">
        <v>89</v>
      </c>
      <c r="AL788" s="65">
        <v>0</v>
      </c>
      <c r="AM788" s="78" t="s">
        <v>89</v>
      </c>
      <c r="AN788" s="78" t="s">
        <v>89</v>
      </c>
      <c r="AO788" s="78" t="s">
        <v>89</v>
      </c>
      <c r="AP788" s="49">
        <f t="shared" si="62"/>
        <v>0</v>
      </c>
      <c r="AQ788" s="49">
        <f>+L788+AD788-AI788</f>
        <v>4700000</v>
      </c>
      <c r="AR788" s="65" t="s">
        <v>87</v>
      </c>
      <c r="AS788" s="68">
        <v>4700000</v>
      </c>
      <c r="AT788" s="65" t="s">
        <v>90</v>
      </c>
      <c r="AU788" s="68">
        <v>0</v>
      </c>
      <c r="AV788" s="75" t="s">
        <v>89</v>
      </c>
      <c r="AW788" s="423">
        <v>4700000</v>
      </c>
      <c r="AX788" s="79">
        <f t="shared" si="63"/>
        <v>0</v>
      </c>
      <c r="AY788" s="223">
        <f t="shared" si="64"/>
        <v>1</v>
      </c>
      <c r="AZ788" s="74">
        <v>1</v>
      </c>
      <c r="BA788" s="75" t="s">
        <v>89</v>
      </c>
      <c r="BB788" s="65" t="s">
        <v>103</v>
      </c>
      <c r="BC788" s="66" t="s">
        <v>11264</v>
      </c>
      <c r="BD788" s="221" t="s">
        <v>87</v>
      </c>
      <c r="BE788" s="221" t="s">
        <v>87</v>
      </c>
    </row>
    <row r="789" spans="2:57" x14ac:dyDescent="0.25">
      <c r="B789" s="221">
        <v>2025</v>
      </c>
      <c r="C789" s="221">
        <v>891780111</v>
      </c>
      <c r="D789" s="221" t="s">
        <v>78</v>
      </c>
      <c r="E789" s="65" t="s">
        <v>11263</v>
      </c>
      <c r="F789" s="65" t="s">
        <v>11262</v>
      </c>
      <c r="G789" s="306">
        <v>0</v>
      </c>
      <c r="H789" s="65" t="s">
        <v>81</v>
      </c>
      <c r="I789" s="221" t="s">
        <v>82</v>
      </c>
      <c r="J789" s="220" t="s">
        <v>83</v>
      </c>
      <c r="K789" s="66" t="s">
        <v>11261</v>
      </c>
      <c r="L789" s="68">
        <v>15780000</v>
      </c>
      <c r="M789" s="221" t="s">
        <v>85</v>
      </c>
      <c r="N789" s="66" t="s">
        <v>11260</v>
      </c>
      <c r="O789" s="66">
        <v>1083027522</v>
      </c>
      <c r="P789" s="65">
        <v>1322</v>
      </c>
      <c r="Q789" s="78">
        <v>45825</v>
      </c>
      <c r="R789" s="66">
        <v>189054000</v>
      </c>
      <c r="S789" s="78">
        <v>45841</v>
      </c>
      <c r="T789" s="68">
        <v>15780000</v>
      </c>
      <c r="U789" s="65" t="s">
        <v>87</v>
      </c>
      <c r="V789" s="68">
        <v>57461216</v>
      </c>
      <c r="W789" s="67" t="s">
        <v>8478</v>
      </c>
      <c r="X789" s="78">
        <v>45841</v>
      </c>
      <c r="Y789" s="78">
        <v>45841</v>
      </c>
      <c r="Z789" s="70" t="s">
        <v>89</v>
      </c>
      <c r="AA789" s="70">
        <v>45991</v>
      </c>
      <c r="AB789" s="49">
        <f t="shared" si="60"/>
        <v>150</v>
      </c>
      <c r="AC789" s="65">
        <v>0</v>
      </c>
      <c r="AD789" s="424">
        <v>0</v>
      </c>
      <c r="AE789" s="65">
        <v>0</v>
      </c>
      <c r="AF789" s="78" t="s">
        <v>89</v>
      </c>
      <c r="AG789" s="49">
        <f t="shared" si="61"/>
        <v>0</v>
      </c>
      <c r="AH789" s="65">
        <v>0</v>
      </c>
      <c r="AI789" s="68">
        <v>0</v>
      </c>
      <c r="AJ789" s="65" t="s">
        <v>89</v>
      </c>
      <c r="AK789" s="78" t="s">
        <v>89</v>
      </c>
      <c r="AL789" s="65">
        <v>0</v>
      </c>
      <c r="AM789" s="78" t="s">
        <v>89</v>
      </c>
      <c r="AN789" s="78" t="s">
        <v>89</v>
      </c>
      <c r="AO789" s="78" t="s">
        <v>89</v>
      </c>
      <c r="AP789" s="49">
        <f t="shared" si="62"/>
        <v>0</v>
      </c>
      <c r="AQ789" s="49">
        <f>+L789+AD789-AI789</f>
        <v>15780000</v>
      </c>
      <c r="AR789" s="65" t="s">
        <v>87</v>
      </c>
      <c r="AS789" s="68">
        <v>15780000</v>
      </c>
      <c r="AT789" s="65" t="s">
        <v>90</v>
      </c>
      <c r="AU789" s="68">
        <v>0</v>
      </c>
      <c r="AV789" s="75" t="s">
        <v>89</v>
      </c>
      <c r="AW789" s="423">
        <v>6312000</v>
      </c>
      <c r="AX789" s="79">
        <f t="shared" si="63"/>
        <v>9468000</v>
      </c>
      <c r="AY789" s="223">
        <f t="shared" si="64"/>
        <v>0.4</v>
      </c>
      <c r="AZ789" s="74">
        <v>0.4</v>
      </c>
      <c r="BA789" s="75" t="s">
        <v>89</v>
      </c>
      <c r="BB789" s="65" t="s">
        <v>108</v>
      </c>
      <c r="BC789" s="66" t="s">
        <v>11259</v>
      </c>
      <c r="BD789" s="221" t="s">
        <v>87</v>
      </c>
      <c r="BE789" s="221" t="s">
        <v>87</v>
      </c>
    </row>
    <row r="790" spans="2:57" x14ac:dyDescent="0.25">
      <c r="B790" s="221">
        <v>2025</v>
      </c>
      <c r="C790" s="221">
        <v>891780111</v>
      </c>
      <c r="D790" s="221" t="s">
        <v>78</v>
      </c>
      <c r="E790" s="65" t="s">
        <v>11258</v>
      </c>
      <c r="F790" s="65" t="s">
        <v>11257</v>
      </c>
      <c r="G790" s="306">
        <v>0</v>
      </c>
      <c r="H790" s="65" t="s">
        <v>81</v>
      </c>
      <c r="I790" s="221" t="s">
        <v>82</v>
      </c>
      <c r="J790" s="220" t="s">
        <v>83</v>
      </c>
      <c r="K790" s="66" t="s">
        <v>8421</v>
      </c>
      <c r="L790" s="68">
        <v>11250000</v>
      </c>
      <c r="M790" s="221" t="s">
        <v>85</v>
      </c>
      <c r="N790" s="66" t="s">
        <v>11256</v>
      </c>
      <c r="O790" s="66">
        <v>84455698</v>
      </c>
      <c r="P790" s="65">
        <v>1426</v>
      </c>
      <c r="Q790" s="78">
        <v>45840</v>
      </c>
      <c r="R790" s="66">
        <v>2494141000</v>
      </c>
      <c r="S790" s="78">
        <v>45841</v>
      </c>
      <c r="T790" s="68">
        <v>11250000</v>
      </c>
      <c r="U790" s="65" t="s">
        <v>87</v>
      </c>
      <c r="V790" s="68">
        <v>85459497</v>
      </c>
      <c r="W790" s="67" t="s">
        <v>540</v>
      </c>
      <c r="X790" s="78">
        <v>45841</v>
      </c>
      <c r="Y790" s="78">
        <v>45841</v>
      </c>
      <c r="Z790" s="70" t="s">
        <v>89</v>
      </c>
      <c r="AA790" s="70">
        <v>45991</v>
      </c>
      <c r="AB790" s="49">
        <f t="shared" si="60"/>
        <v>150</v>
      </c>
      <c r="AC790" s="65">
        <v>0</v>
      </c>
      <c r="AD790" s="424">
        <v>0</v>
      </c>
      <c r="AE790" s="65">
        <v>0</v>
      </c>
      <c r="AF790" s="78" t="s">
        <v>89</v>
      </c>
      <c r="AG790" s="49">
        <f t="shared" si="61"/>
        <v>0</v>
      </c>
      <c r="AH790" s="65">
        <v>0</v>
      </c>
      <c r="AI790" s="68">
        <v>0</v>
      </c>
      <c r="AJ790" s="65" t="s">
        <v>89</v>
      </c>
      <c r="AK790" s="78" t="s">
        <v>89</v>
      </c>
      <c r="AL790" s="65">
        <v>0</v>
      </c>
      <c r="AM790" s="78" t="s">
        <v>89</v>
      </c>
      <c r="AN790" s="78" t="s">
        <v>89</v>
      </c>
      <c r="AO790" s="78" t="s">
        <v>89</v>
      </c>
      <c r="AP790" s="49">
        <f t="shared" si="62"/>
        <v>0</v>
      </c>
      <c r="AQ790" s="49">
        <f>+L790+AD790-AI790</f>
        <v>11250000</v>
      </c>
      <c r="AR790" s="65" t="s">
        <v>87</v>
      </c>
      <c r="AS790" s="68">
        <v>11250000</v>
      </c>
      <c r="AT790" s="65" t="s">
        <v>90</v>
      </c>
      <c r="AU790" s="68">
        <v>0</v>
      </c>
      <c r="AV790" s="75" t="s">
        <v>89</v>
      </c>
      <c r="AW790" s="423">
        <v>4500000</v>
      </c>
      <c r="AX790" s="79">
        <f t="shared" si="63"/>
        <v>6750000</v>
      </c>
      <c r="AY790" s="223">
        <f t="shared" si="64"/>
        <v>0.4</v>
      </c>
      <c r="AZ790" s="74">
        <v>0.4</v>
      </c>
      <c r="BA790" s="75" t="s">
        <v>89</v>
      </c>
      <c r="BB790" s="65" t="s">
        <v>108</v>
      </c>
      <c r="BC790" s="66" t="s">
        <v>11255</v>
      </c>
      <c r="BD790" s="221" t="s">
        <v>87</v>
      </c>
      <c r="BE790" s="221" t="s">
        <v>87</v>
      </c>
    </row>
    <row r="791" spans="2:57" x14ac:dyDescent="0.25">
      <c r="B791" s="221">
        <v>2025</v>
      </c>
      <c r="C791" s="221">
        <v>891780111</v>
      </c>
      <c r="D791" s="221" t="s">
        <v>78</v>
      </c>
      <c r="E791" s="65" t="s">
        <v>11254</v>
      </c>
      <c r="F791" s="65" t="s">
        <v>11253</v>
      </c>
      <c r="G791" s="306">
        <v>0</v>
      </c>
      <c r="H791" s="65" t="s">
        <v>81</v>
      </c>
      <c r="I791" s="221" t="s">
        <v>82</v>
      </c>
      <c r="J791" s="220" t="s">
        <v>83</v>
      </c>
      <c r="K791" s="66" t="s">
        <v>8421</v>
      </c>
      <c r="L791" s="68">
        <v>11250000</v>
      </c>
      <c r="M791" s="221" t="s">
        <v>85</v>
      </c>
      <c r="N791" s="66" t="s">
        <v>11252</v>
      </c>
      <c r="O791" s="66">
        <v>85153213</v>
      </c>
      <c r="P791" s="65">
        <v>1426</v>
      </c>
      <c r="Q791" s="78">
        <v>45840</v>
      </c>
      <c r="R791" s="66">
        <v>2494141000</v>
      </c>
      <c r="S791" s="78">
        <v>45841</v>
      </c>
      <c r="T791" s="68">
        <v>11250000</v>
      </c>
      <c r="U791" s="65" t="s">
        <v>87</v>
      </c>
      <c r="V791" s="68">
        <v>85459497</v>
      </c>
      <c r="W791" s="67" t="s">
        <v>540</v>
      </c>
      <c r="X791" s="78">
        <v>45841</v>
      </c>
      <c r="Y791" s="78">
        <v>45841</v>
      </c>
      <c r="Z791" s="70" t="s">
        <v>89</v>
      </c>
      <c r="AA791" s="70">
        <v>45991</v>
      </c>
      <c r="AB791" s="49">
        <f t="shared" si="60"/>
        <v>150</v>
      </c>
      <c r="AC791" s="65">
        <v>0</v>
      </c>
      <c r="AD791" s="424">
        <v>0</v>
      </c>
      <c r="AE791" s="65">
        <v>0</v>
      </c>
      <c r="AF791" s="78" t="s">
        <v>89</v>
      </c>
      <c r="AG791" s="49">
        <f t="shared" si="61"/>
        <v>0</v>
      </c>
      <c r="AH791" s="65">
        <v>0</v>
      </c>
      <c r="AI791" s="68">
        <v>0</v>
      </c>
      <c r="AJ791" s="65" t="s">
        <v>89</v>
      </c>
      <c r="AK791" s="78" t="s">
        <v>89</v>
      </c>
      <c r="AL791" s="65">
        <v>0</v>
      </c>
      <c r="AM791" s="78" t="s">
        <v>89</v>
      </c>
      <c r="AN791" s="78" t="s">
        <v>89</v>
      </c>
      <c r="AO791" s="78" t="s">
        <v>89</v>
      </c>
      <c r="AP791" s="49">
        <f t="shared" si="62"/>
        <v>0</v>
      </c>
      <c r="AQ791" s="49">
        <f>+L791+AD791-AI791</f>
        <v>11250000</v>
      </c>
      <c r="AR791" s="65" t="s">
        <v>87</v>
      </c>
      <c r="AS791" s="68">
        <v>11250000</v>
      </c>
      <c r="AT791" s="65" t="s">
        <v>90</v>
      </c>
      <c r="AU791" s="68">
        <v>0</v>
      </c>
      <c r="AV791" s="75" t="s">
        <v>89</v>
      </c>
      <c r="AW791" s="423">
        <v>4500000</v>
      </c>
      <c r="AX791" s="79">
        <f t="shared" si="63"/>
        <v>6750000</v>
      </c>
      <c r="AY791" s="223">
        <f t="shared" si="64"/>
        <v>0.4</v>
      </c>
      <c r="AZ791" s="74">
        <v>0.4</v>
      </c>
      <c r="BA791" s="75" t="s">
        <v>89</v>
      </c>
      <c r="BB791" s="65" t="s">
        <v>108</v>
      </c>
      <c r="BC791" s="66" t="s">
        <v>11251</v>
      </c>
      <c r="BD791" s="221" t="s">
        <v>87</v>
      </c>
      <c r="BE791" s="221" t="s">
        <v>87</v>
      </c>
    </row>
    <row r="792" spans="2:57" x14ac:dyDescent="0.25">
      <c r="B792" s="221">
        <v>2025</v>
      </c>
      <c r="C792" s="221">
        <v>891780111</v>
      </c>
      <c r="D792" s="221" t="s">
        <v>78</v>
      </c>
      <c r="E792" s="65" t="s">
        <v>11250</v>
      </c>
      <c r="F792" s="65" t="s">
        <v>11249</v>
      </c>
      <c r="G792" s="306">
        <v>0</v>
      </c>
      <c r="H792" s="65" t="s">
        <v>81</v>
      </c>
      <c r="I792" s="221" t="s">
        <v>82</v>
      </c>
      <c r="J792" s="220" t="s">
        <v>83</v>
      </c>
      <c r="K792" s="66" t="s">
        <v>11248</v>
      </c>
      <c r="L792" s="68">
        <v>31000000</v>
      </c>
      <c r="M792" s="221" t="s">
        <v>85</v>
      </c>
      <c r="N792" s="66" t="s">
        <v>11247</v>
      </c>
      <c r="O792" s="66">
        <v>84457585</v>
      </c>
      <c r="P792" s="65">
        <v>1425</v>
      </c>
      <c r="Q792" s="78">
        <v>45840</v>
      </c>
      <c r="R792" s="66">
        <v>5603238000</v>
      </c>
      <c r="S792" s="78">
        <v>45841</v>
      </c>
      <c r="T792" s="68">
        <v>31000000</v>
      </c>
      <c r="U792" s="65" t="s">
        <v>87</v>
      </c>
      <c r="V792" s="68">
        <v>85455983</v>
      </c>
      <c r="W792" s="67" t="s">
        <v>9472</v>
      </c>
      <c r="X792" s="78">
        <v>45841</v>
      </c>
      <c r="Y792" s="78">
        <v>45841</v>
      </c>
      <c r="Z792" s="70" t="s">
        <v>89</v>
      </c>
      <c r="AA792" s="70">
        <v>45991</v>
      </c>
      <c r="AB792" s="49">
        <f t="shared" si="60"/>
        <v>150</v>
      </c>
      <c r="AC792" s="65">
        <v>0</v>
      </c>
      <c r="AD792" s="424">
        <v>0</v>
      </c>
      <c r="AE792" s="65">
        <v>0</v>
      </c>
      <c r="AF792" s="78" t="s">
        <v>89</v>
      </c>
      <c r="AG792" s="49">
        <f t="shared" si="61"/>
        <v>0</v>
      </c>
      <c r="AH792" s="65">
        <v>0</v>
      </c>
      <c r="AI792" s="68">
        <v>0</v>
      </c>
      <c r="AJ792" s="65" t="s">
        <v>89</v>
      </c>
      <c r="AK792" s="78" t="s">
        <v>89</v>
      </c>
      <c r="AL792" s="65">
        <v>0</v>
      </c>
      <c r="AM792" s="78" t="s">
        <v>89</v>
      </c>
      <c r="AN792" s="78" t="s">
        <v>89</v>
      </c>
      <c r="AO792" s="78" t="s">
        <v>89</v>
      </c>
      <c r="AP792" s="49">
        <f t="shared" si="62"/>
        <v>0</v>
      </c>
      <c r="AQ792" s="49">
        <f>+L792+AD792-AI792</f>
        <v>31000000</v>
      </c>
      <c r="AR792" s="65" t="s">
        <v>87</v>
      </c>
      <c r="AS792" s="68">
        <v>31000000</v>
      </c>
      <c r="AT792" s="65" t="s">
        <v>90</v>
      </c>
      <c r="AU792" s="68">
        <v>0</v>
      </c>
      <c r="AV792" s="75" t="s">
        <v>89</v>
      </c>
      <c r="AW792" s="423">
        <v>12400000</v>
      </c>
      <c r="AX792" s="79">
        <f t="shared" si="63"/>
        <v>18600000</v>
      </c>
      <c r="AY792" s="223">
        <f t="shared" si="64"/>
        <v>0.4</v>
      </c>
      <c r="AZ792" s="74">
        <v>0.4</v>
      </c>
      <c r="BA792" s="75" t="s">
        <v>89</v>
      </c>
      <c r="BB792" s="65" t="s">
        <v>108</v>
      </c>
      <c r="BC792" s="66" t="s">
        <v>11246</v>
      </c>
      <c r="BD792" s="221" t="s">
        <v>87</v>
      </c>
      <c r="BE792" s="221" t="s">
        <v>87</v>
      </c>
    </row>
    <row r="793" spans="2:57" x14ac:dyDescent="0.25">
      <c r="B793" s="221">
        <v>2025</v>
      </c>
      <c r="C793" s="221">
        <v>891780111</v>
      </c>
      <c r="D793" s="221" t="s">
        <v>78</v>
      </c>
      <c r="E793" s="65" t="s">
        <v>11245</v>
      </c>
      <c r="F793" s="65" t="s">
        <v>11244</v>
      </c>
      <c r="G793" s="306">
        <v>0</v>
      </c>
      <c r="H793" s="65" t="s">
        <v>81</v>
      </c>
      <c r="I793" s="221" t="s">
        <v>82</v>
      </c>
      <c r="J793" s="220" t="s">
        <v>83</v>
      </c>
      <c r="K793" s="66" t="s">
        <v>11165</v>
      </c>
      <c r="L793" s="68">
        <v>11250000</v>
      </c>
      <c r="M793" s="221" t="s">
        <v>85</v>
      </c>
      <c r="N793" s="66" t="s">
        <v>11243</v>
      </c>
      <c r="O793" s="66">
        <v>1083046658</v>
      </c>
      <c r="P793" s="65">
        <v>1426</v>
      </c>
      <c r="Q793" s="78">
        <v>45840</v>
      </c>
      <c r="R793" s="66">
        <v>2494141000</v>
      </c>
      <c r="S793" s="78">
        <v>45841</v>
      </c>
      <c r="T793" s="68">
        <v>11250000</v>
      </c>
      <c r="U793" s="65" t="s">
        <v>87</v>
      </c>
      <c r="V793" s="68">
        <v>7633817</v>
      </c>
      <c r="W793" s="67" t="s">
        <v>8803</v>
      </c>
      <c r="X793" s="78">
        <v>45841</v>
      </c>
      <c r="Y793" s="78">
        <v>45841</v>
      </c>
      <c r="Z793" s="70" t="s">
        <v>89</v>
      </c>
      <c r="AA793" s="70">
        <v>45991</v>
      </c>
      <c r="AB793" s="49">
        <f t="shared" si="60"/>
        <v>150</v>
      </c>
      <c r="AC793" s="65">
        <v>0</v>
      </c>
      <c r="AD793" s="424">
        <v>0</v>
      </c>
      <c r="AE793" s="65">
        <v>0</v>
      </c>
      <c r="AF793" s="78" t="s">
        <v>89</v>
      </c>
      <c r="AG793" s="49">
        <f t="shared" si="61"/>
        <v>0</v>
      </c>
      <c r="AH793" s="65">
        <v>0</v>
      </c>
      <c r="AI793" s="68">
        <v>0</v>
      </c>
      <c r="AJ793" s="65" t="s">
        <v>89</v>
      </c>
      <c r="AK793" s="78" t="s">
        <v>89</v>
      </c>
      <c r="AL793" s="65">
        <v>0</v>
      </c>
      <c r="AM793" s="78" t="s">
        <v>89</v>
      </c>
      <c r="AN793" s="78" t="s">
        <v>89</v>
      </c>
      <c r="AO793" s="78" t="s">
        <v>89</v>
      </c>
      <c r="AP793" s="49">
        <f t="shared" si="62"/>
        <v>0</v>
      </c>
      <c r="AQ793" s="49">
        <f>+L793+AD793-AI793</f>
        <v>11250000</v>
      </c>
      <c r="AR793" s="65" t="s">
        <v>87</v>
      </c>
      <c r="AS793" s="68">
        <v>11250000</v>
      </c>
      <c r="AT793" s="65" t="s">
        <v>90</v>
      </c>
      <c r="AU793" s="68">
        <v>0</v>
      </c>
      <c r="AV793" s="75" t="s">
        <v>89</v>
      </c>
      <c r="AW793" s="423">
        <v>4500000</v>
      </c>
      <c r="AX793" s="79">
        <f t="shared" si="63"/>
        <v>6750000</v>
      </c>
      <c r="AY793" s="223">
        <f t="shared" si="64"/>
        <v>0.4</v>
      </c>
      <c r="AZ793" s="74">
        <v>0.4</v>
      </c>
      <c r="BA793" s="75" t="s">
        <v>89</v>
      </c>
      <c r="BB793" s="65" t="s">
        <v>108</v>
      </c>
      <c r="BC793" s="66" t="s">
        <v>11242</v>
      </c>
      <c r="BD793" s="221" t="s">
        <v>87</v>
      </c>
      <c r="BE793" s="221" t="s">
        <v>87</v>
      </c>
    </row>
    <row r="794" spans="2:57" x14ac:dyDescent="0.25">
      <c r="B794" s="221">
        <v>2025</v>
      </c>
      <c r="C794" s="221">
        <v>891780111</v>
      </c>
      <c r="D794" s="221" t="s">
        <v>78</v>
      </c>
      <c r="E794" s="65" t="s">
        <v>11241</v>
      </c>
      <c r="F794" s="65" t="s">
        <v>11240</v>
      </c>
      <c r="G794" s="306">
        <v>0</v>
      </c>
      <c r="H794" s="65" t="s">
        <v>81</v>
      </c>
      <c r="I794" s="221" t="s">
        <v>82</v>
      </c>
      <c r="J794" s="220" t="s">
        <v>83</v>
      </c>
      <c r="K794" s="66" t="s">
        <v>11239</v>
      </c>
      <c r="L794" s="68">
        <v>14250000</v>
      </c>
      <c r="M794" s="221" t="s">
        <v>85</v>
      </c>
      <c r="N794" s="66" t="s">
        <v>11238</v>
      </c>
      <c r="O794" s="66">
        <v>4979940</v>
      </c>
      <c r="P794" s="65">
        <v>1425</v>
      </c>
      <c r="Q794" s="78">
        <v>45840</v>
      </c>
      <c r="R794" s="66">
        <v>5603238000</v>
      </c>
      <c r="S794" s="78">
        <v>45841</v>
      </c>
      <c r="T794" s="68">
        <v>14250000</v>
      </c>
      <c r="U794" s="65" t="s">
        <v>87</v>
      </c>
      <c r="V794" s="68">
        <v>36722626</v>
      </c>
      <c r="W794" s="67" t="s">
        <v>8579</v>
      </c>
      <c r="X794" s="78">
        <v>45841</v>
      </c>
      <c r="Y794" s="78">
        <v>45841</v>
      </c>
      <c r="Z794" s="70" t="s">
        <v>89</v>
      </c>
      <c r="AA794" s="70">
        <v>45991</v>
      </c>
      <c r="AB794" s="49">
        <f t="shared" si="60"/>
        <v>150</v>
      </c>
      <c r="AC794" s="65">
        <v>0</v>
      </c>
      <c r="AD794" s="424">
        <v>0</v>
      </c>
      <c r="AE794" s="65">
        <v>0</v>
      </c>
      <c r="AF794" s="78" t="s">
        <v>89</v>
      </c>
      <c r="AG794" s="49">
        <f t="shared" si="61"/>
        <v>0</v>
      </c>
      <c r="AH794" s="65">
        <v>0</v>
      </c>
      <c r="AI794" s="68">
        <v>0</v>
      </c>
      <c r="AJ794" s="65" t="s">
        <v>89</v>
      </c>
      <c r="AK794" s="78" t="s">
        <v>89</v>
      </c>
      <c r="AL794" s="65">
        <v>0</v>
      </c>
      <c r="AM794" s="78" t="s">
        <v>89</v>
      </c>
      <c r="AN794" s="78" t="s">
        <v>89</v>
      </c>
      <c r="AO794" s="78" t="s">
        <v>89</v>
      </c>
      <c r="AP794" s="49">
        <f t="shared" si="62"/>
        <v>0</v>
      </c>
      <c r="AQ794" s="49">
        <f>+L794+AD794-AI794</f>
        <v>14250000</v>
      </c>
      <c r="AR794" s="65" t="s">
        <v>87</v>
      </c>
      <c r="AS794" s="68">
        <v>14250000</v>
      </c>
      <c r="AT794" s="65" t="s">
        <v>90</v>
      </c>
      <c r="AU794" s="68">
        <v>0</v>
      </c>
      <c r="AV794" s="75" t="s">
        <v>89</v>
      </c>
      <c r="AW794" s="423">
        <v>5700000</v>
      </c>
      <c r="AX794" s="79">
        <f t="shared" si="63"/>
        <v>8550000</v>
      </c>
      <c r="AY794" s="223">
        <f t="shared" si="64"/>
        <v>0.4</v>
      </c>
      <c r="AZ794" s="74">
        <v>0.4</v>
      </c>
      <c r="BA794" s="75" t="s">
        <v>89</v>
      </c>
      <c r="BB794" s="65" t="s">
        <v>108</v>
      </c>
      <c r="BC794" s="66" t="s">
        <v>11237</v>
      </c>
      <c r="BD794" s="221" t="s">
        <v>87</v>
      </c>
      <c r="BE794" s="221" t="s">
        <v>87</v>
      </c>
    </row>
    <row r="795" spans="2:57" x14ac:dyDescent="0.25">
      <c r="B795" s="221">
        <v>2025</v>
      </c>
      <c r="C795" s="221">
        <v>891780111</v>
      </c>
      <c r="D795" s="221" t="s">
        <v>78</v>
      </c>
      <c r="E795" s="65" t="s">
        <v>11236</v>
      </c>
      <c r="F795" s="65" t="s">
        <v>11235</v>
      </c>
      <c r="G795" s="306">
        <v>0</v>
      </c>
      <c r="H795" s="65" t="s">
        <v>81</v>
      </c>
      <c r="I795" s="221" t="s">
        <v>82</v>
      </c>
      <c r="J795" s="220" t="s">
        <v>83</v>
      </c>
      <c r="K795" s="66" t="s">
        <v>11234</v>
      </c>
      <c r="L795" s="68">
        <v>17360000</v>
      </c>
      <c r="M795" s="221" t="s">
        <v>85</v>
      </c>
      <c r="N795" s="66" t="s">
        <v>11233</v>
      </c>
      <c r="O795" s="66">
        <v>1100547297</v>
      </c>
      <c r="P795" s="65">
        <v>1425</v>
      </c>
      <c r="Q795" s="78">
        <v>45840</v>
      </c>
      <c r="R795" s="66">
        <v>5603238000</v>
      </c>
      <c r="S795" s="78">
        <v>45841</v>
      </c>
      <c r="T795" s="68">
        <v>17360000</v>
      </c>
      <c r="U795" s="65" t="s">
        <v>87</v>
      </c>
      <c r="V795" s="68">
        <v>12548945</v>
      </c>
      <c r="W795" s="67" t="s">
        <v>88</v>
      </c>
      <c r="X795" s="78">
        <v>45841</v>
      </c>
      <c r="Y795" s="78">
        <v>45841</v>
      </c>
      <c r="Z795" s="70" t="s">
        <v>89</v>
      </c>
      <c r="AA795" s="70">
        <v>45991</v>
      </c>
      <c r="AB795" s="49">
        <f t="shared" si="60"/>
        <v>150</v>
      </c>
      <c r="AC795" s="65">
        <v>0</v>
      </c>
      <c r="AD795" s="424">
        <v>0</v>
      </c>
      <c r="AE795" s="65">
        <v>0</v>
      </c>
      <c r="AF795" s="78" t="s">
        <v>89</v>
      </c>
      <c r="AG795" s="49">
        <f t="shared" si="61"/>
        <v>0</v>
      </c>
      <c r="AH795" s="65">
        <v>0</v>
      </c>
      <c r="AI795" s="68">
        <v>0</v>
      </c>
      <c r="AJ795" s="65" t="s">
        <v>89</v>
      </c>
      <c r="AK795" s="78" t="s">
        <v>89</v>
      </c>
      <c r="AL795" s="65">
        <v>0</v>
      </c>
      <c r="AM795" s="78" t="s">
        <v>89</v>
      </c>
      <c r="AN795" s="78" t="s">
        <v>89</v>
      </c>
      <c r="AO795" s="78" t="s">
        <v>89</v>
      </c>
      <c r="AP795" s="49">
        <f t="shared" si="62"/>
        <v>0</v>
      </c>
      <c r="AQ795" s="49">
        <f>+L795+AD795-AI795</f>
        <v>17360000</v>
      </c>
      <c r="AR795" s="65" t="s">
        <v>87</v>
      </c>
      <c r="AS795" s="68">
        <v>17360000</v>
      </c>
      <c r="AT795" s="65" t="s">
        <v>90</v>
      </c>
      <c r="AU795" s="68">
        <v>0</v>
      </c>
      <c r="AV795" s="75" t="s">
        <v>89</v>
      </c>
      <c r="AW795" s="423">
        <v>6944000</v>
      </c>
      <c r="AX795" s="79">
        <f t="shared" si="63"/>
        <v>10416000</v>
      </c>
      <c r="AY795" s="223">
        <f t="shared" si="64"/>
        <v>0.4</v>
      </c>
      <c r="AZ795" s="74">
        <v>0.4</v>
      </c>
      <c r="BA795" s="75" t="s">
        <v>89</v>
      </c>
      <c r="BB795" s="65" t="s">
        <v>108</v>
      </c>
      <c r="BC795" s="66" t="s">
        <v>11232</v>
      </c>
      <c r="BD795" s="221" t="s">
        <v>87</v>
      </c>
      <c r="BE795" s="221" t="s">
        <v>87</v>
      </c>
    </row>
    <row r="796" spans="2:57" x14ac:dyDescent="0.25">
      <c r="B796" s="221">
        <v>2025</v>
      </c>
      <c r="C796" s="221">
        <v>891780111</v>
      </c>
      <c r="D796" s="221" t="s">
        <v>78</v>
      </c>
      <c r="E796" s="65" t="s">
        <v>11231</v>
      </c>
      <c r="F796" s="65" t="s">
        <v>11230</v>
      </c>
      <c r="G796" s="306">
        <v>0</v>
      </c>
      <c r="H796" s="65" t="s">
        <v>81</v>
      </c>
      <c r="I796" s="221" t="s">
        <v>82</v>
      </c>
      <c r="J796" s="220" t="s">
        <v>83</v>
      </c>
      <c r="K796" s="66" t="s">
        <v>11229</v>
      </c>
      <c r="L796" s="68">
        <v>21000000</v>
      </c>
      <c r="M796" s="221" t="s">
        <v>85</v>
      </c>
      <c r="N796" s="66" t="s">
        <v>11228</v>
      </c>
      <c r="O796" s="66">
        <v>85151294</v>
      </c>
      <c r="P796" s="65">
        <v>1425</v>
      </c>
      <c r="Q796" s="78">
        <v>45840</v>
      </c>
      <c r="R796" s="66">
        <v>5603238000</v>
      </c>
      <c r="S796" s="78">
        <v>45841</v>
      </c>
      <c r="T796" s="68">
        <v>21000000</v>
      </c>
      <c r="U796" s="65" t="s">
        <v>87</v>
      </c>
      <c r="V796" s="68">
        <v>84452087</v>
      </c>
      <c r="W796" s="67" t="s">
        <v>9549</v>
      </c>
      <c r="X796" s="78">
        <v>45841</v>
      </c>
      <c r="Y796" s="78">
        <v>45841</v>
      </c>
      <c r="Z796" s="70" t="s">
        <v>89</v>
      </c>
      <c r="AA796" s="70">
        <v>45991</v>
      </c>
      <c r="AB796" s="49">
        <f t="shared" si="60"/>
        <v>150</v>
      </c>
      <c r="AC796" s="65">
        <v>0</v>
      </c>
      <c r="AD796" s="424">
        <v>0</v>
      </c>
      <c r="AE796" s="65">
        <v>0</v>
      </c>
      <c r="AF796" s="78" t="s">
        <v>89</v>
      </c>
      <c r="AG796" s="49">
        <f t="shared" si="61"/>
        <v>0</v>
      </c>
      <c r="AH796" s="65">
        <v>0</v>
      </c>
      <c r="AI796" s="68">
        <v>0</v>
      </c>
      <c r="AJ796" s="65" t="s">
        <v>89</v>
      </c>
      <c r="AK796" s="78" t="s">
        <v>89</v>
      </c>
      <c r="AL796" s="65">
        <v>0</v>
      </c>
      <c r="AM796" s="78" t="s">
        <v>89</v>
      </c>
      <c r="AN796" s="78" t="s">
        <v>89</v>
      </c>
      <c r="AO796" s="78" t="s">
        <v>89</v>
      </c>
      <c r="AP796" s="49">
        <f t="shared" si="62"/>
        <v>0</v>
      </c>
      <c r="AQ796" s="49">
        <f>+L796+AD796-AI796</f>
        <v>21000000</v>
      </c>
      <c r="AR796" s="65" t="s">
        <v>87</v>
      </c>
      <c r="AS796" s="68">
        <v>21000000</v>
      </c>
      <c r="AT796" s="65" t="s">
        <v>90</v>
      </c>
      <c r="AU796" s="68">
        <v>0</v>
      </c>
      <c r="AV796" s="75" t="s">
        <v>89</v>
      </c>
      <c r="AW796" s="423">
        <v>8400000</v>
      </c>
      <c r="AX796" s="79">
        <f t="shared" si="63"/>
        <v>12600000</v>
      </c>
      <c r="AY796" s="223">
        <f t="shared" si="64"/>
        <v>0.4</v>
      </c>
      <c r="AZ796" s="74">
        <v>0.4</v>
      </c>
      <c r="BA796" s="75" t="s">
        <v>89</v>
      </c>
      <c r="BB796" s="65" t="s">
        <v>108</v>
      </c>
      <c r="BC796" s="66" t="s">
        <v>11227</v>
      </c>
      <c r="BD796" s="221" t="s">
        <v>87</v>
      </c>
      <c r="BE796" s="221" t="s">
        <v>87</v>
      </c>
    </row>
    <row r="797" spans="2:57" x14ac:dyDescent="0.25">
      <c r="B797" s="221">
        <v>2025</v>
      </c>
      <c r="C797" s="221">
        <v>891780111</v>
      </c>
      <c r="D797" s="221" t="s">
        <v>78</v>
      </c>
      <c r="E797" s="65" t="s">
        <v>11226</v>
      </c>
      <c r="F797" s="65" t="s">
        <v>11225</v>
      </c>
      <c r="G797" s="306">
        <v>0</v>
      </c>
      <c r="H797" s="65" t="s">
        <v>81</v>
      </c>
      <c r="I797" s="221" t="s">
        <v>82</v>
      </c>
      <c r="J797" s="220" t="s">
        <v>83</v>
      </c>
      <c r="K797" s="66" t="s">
        <v>11224</v>
      </c>
      <c r="L797" s="68">
        <v>17360000</v>
      </c>
      <c r="M797" s="221" t="s">
        <v>85</v>
      </c>
      <c r="N797" s="66" t="s">
        <v>11223</v>
      </c>
      <c r="O797" s="66">
        <v>7144506</v>
      </c>
      <c r="P797" s="65">
        <v>1425</v>
      </c>
      <c r="Q797" s="78">
        <v>45840</v>
      </c>
      <c r="R797" s="66">
        <v>5603238000</v>
      </c>
      <c r="S797" s="78">
        <v>45841</v>
      </c>
      <c r="T797" s="68">
        <v>17360000</v>
      </c>
      <c r="U797" s="65" t="s">
        <v>87</v>
      </c>
      <c r="V797" s="68">
        <v>85449357</v>
      </c>
      <c r="W797" s="67" t="s">
        <v>8976</v>
      </c>
      <c r="X797" s="78">
        <v>45841</v>
      </c>
      <c r="Y797" s="78">
        <v>45841</v>
      </c>
      <c r="Z797" s="70" t="s">
        <v>89</v>
      </c>
      <c r="AA797" s="70">
        <v>45991</v>
      </c>
      <c r="AB797" s="49">
        <f t="shared" si="60"/>
        <v>150</v>
      </c>
      <c r="AC797" s="65">
        <v>0</v>
      </c>
      <c r="AD797" s="424">
        <v>0</v>
      </c>
      <c r="AE797" s="65">
        <v>0</v>
      </c>
      <c r="AF797" s="78" t="s">
        <v>89</v>
      </c>
      <c r="AG797" s="49">
        <f t="shared" si="61"/>
        <v>0</v>
      </c>
      <c r="AH797" s="65">
        <v>0</v>
      </c>
      <c r="AI797" s="68">
        <v>0</v>
      </c>
      <c r="AJ797" s="65" t="s">
        <v>89</v>
      </c>
      <c r="AK797" s="78" t="s">
        <v>89</v>
      </c>
      <c r="AL797" s="65">
        <v>0</v>
      </c>
      <c r="AM797" s="78" t="s">
        <v>89</v>
      </c>
      <c r="AN797" s="78" t="s">
        <v>89</v>
      </c>
      <c r="AO797" s="78" t="s">
        <v>89</v>
      </c>
      <c r="AP797" s="49">
        <f t="shared" si="62"/>
        <v>0</v>
      </c>
      <c r="AQ797" s="49">
        <f>+L797+AD797-AI797</f>
        <v>17360000</v>
      </c>
      <c r="AR797" s="65" t="s">
        <v>87</v>
      </c>
      <c r="AS797" s="68">
        <v>17360000</v>
      </c>
      <c r="AT797" s="65" t="s">
        <v>90</v>
      </c>
      <c r="AU797" s="68">
        <v>0</v>
      </c>
      <c r="AV797" s="75" t="s">
        <v>89</v>
      </c>
      <c r="AW797" s="423">
        <v>6944000</v>
      </c>
      <c r="AX797" s="79">
        <f t="shared" si="63"/>
        <v>10416000</v>
      </c>
      <c r="AY797" s="223">
        <f t="shared" si="64"/>
        <v>0.4</v>
      </c>
      <c r="AZ797" s="74">
        <v>0.4</v>
      </c>
      <c r="BA797" s="75" t="s">
        <v>89</v>
      </c>
      <c r="BB797" s="65" t="s">
        <v>108</v>
      </c>
      <c r="BC797" s="66" t="s">
        <v>11222</v>
      </c>
      <c r="BD797" s="221" t="s">
        <v>87</v>
      </c>
      <c r="BE797" s="221" t="s">
        <v>87</v>
      </c>
    </row>
    <row r="798" spans="2:57" x14ac:dyDescent="0.25">
      <c r="B798" s="221">
        <v>2025</v>
      </c>
      <c r="C798" s="221">
        <v>891780111</v>
      </c>
      <c r="D798" s="221" t="s">
        <v>78</v>
      </c>
      <c r="E798" s="65" t="s">
        <v>11221</v>
      </c>
      <c r="F798" s="65" t="s">
        <v>11220</v>
      </c>
      <c r="G798" s="306">
        <v>0</v>
      </c>
      <c r="H798" s="65" t="s">
        <v>81</v>
      </c>
      <c r="I798" s="221" t="s">
        <v>82</v>
      </c>
      <c r="J798" s="220" t="s">
        <v>83</v>
      </c>
      <c r="K798" s="66" t="s">
        <v>11219</v>
      </c>
      <c r="L798" s="68">
        <v>41000000</v>
      </c>
      <c r="M798" s="221" t="s">
        <v>85</v>
      </c>
      <c r="N798" s="66" t="s">
        <v>11218</v>
      </c>
      <c r="O798" s="66">
        <v>85468614</v>
      </c>
      <c r="P798" s="65">
        <v>1425</v>
      </c>
      <c r="Q798" s="78">
        <v>45840</v>
      </c>
      <c r="R798" s="66">
        <v>5603238000</v>
      </c>
      <c r="S798" s="78">
        <v>45841</v>
      </c>
      <c r="T798" s="68">
        <v>41000000</v>
      </c>
      <c r="U798" s="65" t="s">
        <v>87</v>
      </c>
      <c r="V798" s="68">
        <v>85455983</v>
      </c>
      <c r="W798" s="67" t="s">
        <v>9472</v>
      </c>
      <c r="X798" s="78">
        <v>45841</v>
      </c>
      <c r="Y798" s="78">
        <v>45841</v>
      </c>
      <c r="Z798" s="70" t="s">
        <v>89</v>
      </c>
      <c r="AA798" s="70">
        <v>45991</v>
      </c>
      <c r="AB798" s="49">
        <f t="shared" si="60"/>
        <v>150</v>
      </c>
      <c r="AC798" s="65">
        <v>0</v>
      </c>
      <c r="AD798" s="424">
        <v>0</v>
      </c>
      <c r="AE798" s="65">
        <v>0</v>
      </c>
      <c r="AF798" s="78" t="s">
        <v>89</v>
      </c>
      <c r="AG798" s="49">
        <f t="shared" si="61"/>
        <v>0</v>
      </c>
      <c r="AH798" s="65">
        <v>0</v>
      </c>
      <c r="AI798" s="68">
        <v>0</v>
      </c>
      <c r="AJ798" s="65" t="s">
        <v>89</v>
      </c>
      <c r="AK798" s="78" t="s">
        <v>89</v>
      </c>
      <c r="AL798" s="65">
        <v>0</v>
      </c>
      <c r="AM798" s="78" t="s">
        <v>89</v>
      </c>
      <c r="AN798" s="78" t="s">
        <v>89</v>
      </c>
      <c r="AO798" s="78" t="s">
        <v>89</v>
      </c>
      <c r="AP798" s="49">
        <f t="shared" si="62"/>
        <v>0</v>
      </c>
      <c r="AQ798" s="49">
        <f>+L798+AD798-AI798</f>
        <v>41000000</v>
      </c>
      <c r="AR798" s="65" t="s">
        <v>87</v>
      </c>
      <c r="AS798" s="68">
        <v>41000000</v>
      </c>
      <c r="AT798" s="65" t="s">
        <v>90</v>
      </c>
      <c r="AU798" s="68">
        <v>0</v>
      </c>
      <c r="AV798" s="75" t="s">
        <v>89</v>
      </c>
      <c r="AW798" s="423">
        <v>16400000</v>
      </c>
      <c r="AX798" s="79">
        <f t="shared" si="63"/>
        <v>24600000</v>
      </c>
      <c r="AY798" s="223">
        <f t="shared" si="64"/>
        <v>0.4</v>
      </c>
      <c r="AZ798" s="74">
        <v>0.4</v>
      </c>
      <c r="BA798" s="75" t="s">
        <v>89</v>
      </c>
      <c r="BB798" s="65" t="s">
        <v>108</v>
      </c>
      <c r="BC798" s="66" t="s">
        <v>11217</v>
      </c>
      <c r="BD798" s="221" t="s">
        <v>87</v>
      </c>
      <c r="BE798" s="221" t="s">
        <v>87</v>
      </c>
    </row>
    <row r="799" spans="2:57" x14ac:dyDescent="0.25">
      <c r="B799" s="221">
        <v>2025</v>
      </c>
      <c r="C799" s="221">
        <v>891780111</v>
      </c>
      <c r="D799" s="221" t="s">
        <v>78</v>
      </c>
      <c r="E799" s="65" t="s">
        <v>11216</v>
      </c>
      <c r="F799" s="65" t="s">
        <v>11215</v>
      </c>
      <c r="G799" s="306">
        <v>0</v>
      </c>
      <c r="H799" s="65" t="s">
        <v>81</v>
      </c>
      <c r="I799" s="221" t="s">
        <v>82</v>
      </c>
      <c r="J799" s="220" t="s">
        <v>83</v>
      </c>
      <c r="K799" s="66" t="s">
        <v>11214</v>
      </c>
      <c r="L799" s="68">
        <v>17360000</v>
      </c>
      <c r="M799" s="221" t="s">
        <v>85</v>
      </c>
      <c r="N799" s="66" t="s">
        <v>11213</v>
      </c>
      <c r="O799" s="66">
        <v>12613225</v>
      </c>
      <c r="P799" s="65">
        <v>1425</v>
      </c>
      <c r="Q799" s="78">
        <v>45840</v>
      </c>
      <c r="R799" s="66">
        <v>5603238000</v>
      </c>
      <c r="S799" s="78">
        <v>45841</v>
      </c>
      <c r="T799" s="68">
        <v>17360000</v>
      </c>
      <c r="U799" s="65" t="s">
        <v>87</v>
      </c>
      <c r="V799" s="68">
        <v>85449357</v>
      </c>
      <c r="W799" s="67" t="s">
        <v>8976</v>
      </c>
      <c r="X799" s="78">
        <v>45841</v>
      </c>
      <c r="Y799" s="78">
        <v>45841</v>
      </c>
      <c r="Z799" s="70" t="s">
        <v>89</v>
      </c>
      <c r="AA799" s="70">
        <v>45991</v>
      </c>
      <c r="AB799" s="49">
        <f t="shared" si="60"/>
        <v>150</v>
      </c>
      <c r="AC799" s="65">
        <v>0</v>
      </c>
      <c r="AD799" s="424">
        <v>0</v>
      </c>
      <c r="AE799" s="65">
        <v>0</v>
      </c>
      <c r="AF799" s="78" t="s">
        <v>89</v>
      </c>
      <c r="AG799" s="49">
        <f t="shared" si="61"/>
        <v>0</v>
      </c>
      <c r="AH799" s="65">
        <v>0</v>
      </c>
      <c r="AI799" s="68">
        <v>0</v>
      </c>
      <c r="AJ799" s="65" t="s">
        <v>89</v>
      </c>
      <c r="AK799" s="78" t="s">
        <v>89</v>
      </c>
      <c r="AL799" s="65">
        <v>0</v>
      </c>
      <c r="AM799" s="78" t="s">
        <v>89</v>
      </c>
      <c r="AN799" s="78" t="s">
        <v>89</v>
      </c>
      <c r="AO799" s="78" t="s">
        <v>89</v>
      </c>
      <c r="AP799" s="49">
        <f t="shared" si="62"/>
        <v>0</v>
      </c>
      <c r="AQ799" s="49">
        <f>+L799+AD799-AI799</f>
        <v>17360000</v>
      </c>
      <c r="AR799" s="65" t="s">
        <v>87</v>
      </c>
      <c r="AS799" s="68">
        <v>17360000</v>
      </c>
      <c r="AT799" s="65" t="s">
        <v>90</v>
      </c>
      <c r="AU799" s="68">
        <v>0</v>
      </c>
      <c r="AV799" s="75" t="s">
        <v>89</v>
      </c>
      <c r="AW799" s="423">
        <v>6944000</v>
      </c>
      <c r="AX799" s="79">
        <f t="shared" si="63"/>
        <v>10416000</v>
      </c>
      <c r="AY799" s="223">
        <f t="shared" si="64"/>
        <v>0.4</v>
      </c>
      <c r="AZ799" s="74">
        <v>0.4</v>
      </c>
      <c r="BA799" s="75" t="s">
        <v>89</v>
      </c>
      <c r="BB799" s="65" t="s">
        <v>108</v>
      </c>
      <c r="BC799" s="66" t="s">
        <v>11212</v>
      </c>
      <c r="BD799" s="221" t="s">
        <v>87</v>
      </c>
      <c r="BE799" s="221" t="s">
        <v>87</v>
      </c>
    </row>
    <row r="800" spans="2:57" x14ac:dyDescent="0.25">
      <c r="B800" s="221">
        <v>2025</v>
      </c>
      <c r="C800" s="221">
        <v>891780111</v>
      </c>
      <c r="D800" s="221" t="s">
        <v>78</v>
      </c>
      <c r="E800" s="65" t="s">
        <v>11211</v>
      </c>
      <c r="F800" s="65" t="s">
        <v>11210</v>
      </c>
      <c r="G800" s="306">
        <v>0</v>
      </c>
      <c r="H800" s="65" t="s">
        <v>81</v>
      </c>
      <c r="I800" s="221" t="s">
        <v>82</v>
      </c>
      <c r="J800" s="220" t="s">
        <v>83</v>
      </c>
      <c r="K800" s="66" t="s">
        <v>11209</v>
      </c>
      <c r="L800" s="68">
        <v>15780000</v>
      </c>
      <c r="M800" s="221" t="s">
        <v>85</v>
      </c>
      <c r="N800" s="66" t="s">
        <v>11208</v>
      </c>
      <c r="O800" s="66">
        <v>1007642968</v>
      </c>
      <c r="P800" s="65">
        <v>1425</v>
      </c>
      <c r="Q800" s="78">
        <v>45840</v>
      </c>
      <c r="R800" s="66">
        <v>5603238000</v>
      </c>
      <c r="S800" s="78">
        <v>45841</v>
      </c>
      <c r="T800" s="68">
        <v>15780000</v>
      </c>
      <c r="U800" s="65" t="s">
        <v>87</v>
      </c>
      <c r="V800" s="68">
        <v>93400727</v>
      </c>
      <c r="W800" s="67" t="s">
        <v>8360</v>
      </c>
      <c r="X800" s="78">
        <v>45841</v>
      </c>
      <c r="Y800" s="78">
        <v>45841</v>
      </c>
      <c r="Z800" s="70" t="s">
        <v>89</v>
      </c>
      <c r="AA800" s="70">
        <v>45991</v>
      </c>
      <c r="AB800" s="49">
        <f t="shared" si="60"/>
        <v>150</v>
      </c>
      <c r="AC800" s="65">
        <v>0</v>
      </c>
      <c r="AD800" s="424">
        <v>0</v>
      </c>
      <c r="AE800" s="65">
        <v>0</v>
      </c>
      <c r="AF800" s="78" t="s">
        <v>89</v>
      </c>
      <c r="AG800" s="49">
        <f t="shared" si="61"/>
        <v>0</v>
      </c>
      <c r="AH800" s="65">
        <v>0</v>
      </c>
      <c r="AI800" s="68">
        <v>0</v>
      </c>
      <c r="AJ800" s="65" t="s">
        <v>89</v>
      </c>
      <c r="AK800" s="78" t="s">
        <v>89</v>
      </c>
      <c r="AL800" s="65">
        <v>0</v>
      </c>
      <c r="AM800" s="78" t="s">
        <v>89</v>
      </c>
      <c r="AN800" s="78" t="s">
        <v>89</v>
      </c>
      <c r="AO800" s="78" t="s">
        <v>89</v>
      </c>
      <c r="AP800" s="49">
        <f t="shared" si="62"/>
        <v>0</v>
      </c>
      <c r="AQ800" s="49">
        <f>+L800+AD800-AI800</f>
        <v>15780000</v>
      </c>
      <c r="AR800" s="65" t="s">
        <v>87</v>
      </c>
      <c r="AS800" s="68">
        <v>15780000</v>
      </c>
      <c r="AT800" s="65" t="s">
        <v>90</v>
      </c>
      <c r="AU800" s="68">
        <v>0</v>
      </c>
      <c r="AV800" s="75" t="s">
        <v>89</v>
      </c>
      <c r="AW800" s="423">
        <v>6312000</v>
      </c>
      <c r="AX800" s="79">
        <f t="shared" si="63"/>
        <v>9468000</v>
      </c>
      <c r="AY800" s="223">
        <f t="shared" si="64"/>
        <v>0.4</v>
      </c>
      <c r="AZ800" s="74">
        <v>0.4</v>
      </c>
      <c r="BA800" s="75" t="s">
        <v>89</v>
      </c>
      <c r="BB800" s="65" t="s">
        <v>108</v>
      </c>
      <c r="BC800" s="66" t="s">
        <v>11207</v>
      </c>
      <c r="BD800" s="221" t="s">
        <v>87</v>
      </c>
      <c r="BE800" s="221" t="s">
        <v>87</v>
      </c>
    </row>
    <row r="801" spans="2:57" x14ac:dyDescent="0.25">
      <c r="B801" s="221">
        <v>2025</v>
      </c>
      <c r="C801" s="221">
        <v>891780111</v>
      </c>
      <c r="D801" s="221" t="s">
        <v>78</v>
      </c>
      <c r="E801" s="65" t="s">
        <v>11206</v>
      </c>
      <c r="F801" s="65" t="s">
        <v>11205</v>
      </c>
      <c r="G801" s="306">
        <v>0</v>
      </c>
      <c r="H801" s="65" t="s">
        <v>81</v>
      </c>
      <c r="I801" s="221" t="s">
        <v>82</v>
      </c>
      <c r="J801" s="220" t="s">
        <v>83</v>
      </c>
      <c r="K801" s="66" t="s">
        <v>11204</v>
      </c>
      <c r="L801" s="68">
        <v>18935000</v>
      </c>
      <c r="M801" s="221" t="s">
        <v>85</v>
      </c>
      <c r="N801" s="66" t="s">
        <v>11203</v>
      </c>
      <c r="O801" s="66">
        <v>1081799501</v>
      </c>
      <c r="P801" s="65">
        <v>1425</v>
      </c>
      <c r="Q801" s="78">
        <v>45840</v>
      </c>
      <c r="R801" s="66">
        <v>5603238000</v>
      </c>
      <c r="S801" s="78">
        <v>45841</v>
      </c>
      <c r="T801" s="68">
        <v>18935000</v>
      </c>
      <c r="U801" s="65" t="s">
        <v>87</v>
      </c>
      <c r="V801" s="68">
        <v>12621405</v>
      </c>
      <c r="W801" s="67" t="s">
        <v>8409</v>
      </c>
      <c r="X801" s="78">
        <v>45841</v>
      </c>
      <c r="Y801" s="78">
        <v>45841</v>
      </c>
      <c r="Z801" s="70" t="s">
        <v>89</v>
      </c>
      <c r="AA801" s="70">
        <v>45991</v>
      </c>
      <c r="AB801" s="49">
        <f t="shared" si="60"/>
        <v>150</v>
      </c>
      <c r="AC801" s="65">
        <v>0</v>
      </c>
      <c r="AD801" s="424">
        <v>0</v>
      </c>
      <c r="AE801" s="65">
        <v>0</v>
      </c>
      <c r="AF801" s="78" t="s">
        <v>89</v>
      </c>
      <c r="AG801" s="49">
        <f t="shared" si="61"/>
        <v>0</v>
      </c>
      <c r="AH801" s="65">
        <v>0</v>
      </c>
      <c r="AI801" s="68">
        <v>0</v>
      </c>
      <c r="AJ801" s="65" t="s">
        <v>89</v>
      </c>
      <c r="AK801" s="78" t="s">
        <v>89</v>
      </c>
      <c r="AL801" s="65">
        <v>0</v>
      </c>
      <c r="AM801" s="78" t="s">
        <v>89</v>
      </c>
      <c r="AN801" s="78" t="s">
        <v>89</v>
      </c>
      <c r="AO801" s="78" t="s">
        <v>89</v>
      </c>
      <c r="AP801" s="49">
        <f t="shared" si="62"/>
        <v>0</v>
      </c>
      <c r="AQ801" s="49">
        <f>+L801+AD801-AI801</f>
        <v>18935000</v>
      </c>
      <c r="AR801" s="65" t="s">
        <v>87</v>
      </c>
      <c r="AS801" s="68">
        <v>18935000</v>
      </c>
      <c r="AT801" s="65" t="s">
        <v>90</v>
      </c>
      <c r="AU801" s="68">
        <v>0</v>
      </c>
      <c r="AV801" s="75" t="s">
        <v>89</v>
      </c>
      <c r="AW801" s="423">
        <v>7574000</v>
      </c>
      <c r="AX801" s="79">
        <f t="shared" si="63"/>
        <v>11361000</v>
      </c>
      <c r="AY801" s="223">
        <f t="shared" si="64"/>
        <v>0.4</v>
      </c>
      <c r="AZ801" s="74">
        <v>0.4</v>
      </c>
      <c r="BA801" s="75" t="s">
        <v>89</v>
      </c>
      <c r="BB801" s="65" t="s">
        <v>108</v>
      </c>
      <c r="BC801" s="66" t="s">
        <v>11202</v>
      </c>
      <c r="BD801" s="221" t="s">
        <v>87</v>
      </c>
      <c r="BE801" s="221" t="s">
        <v>87</v>
      </c>
    </row>
    <row r="802" spans="2:57" x14ac:dyDescent="0.25">
      <c r="B802" s="221">
        <v>2025</v>
      </c>
      <c r="C802" s="221">
        <v>891780111</v>
      </c>
      <c r="D802" s="221" t="s">
        <v>78</v>
      </c>
      <c r="E802" s="65" t="s">
        <v>11201</v>
      </c>
      <c r="F802" s="65" t="s">
        <v>11200</v>
      </c>
      <c r="G802" s="306">
        <v>0</v>
      </c>
      <c r="H802" s="65" t="s">
        <v>81</v>
      </c>
      <c r="I802" s="221" t="s">
        <v>82</v>
      </c>
      <c r="J802" s="220" t="s">
        <v>83</v>
      </c>
      <c r="K802" s="66" t="s">
        <v>11199</v>
      </c>
      <c r="L802" s="68">
        <v>23000000</v>
      </c>
      <c r="M802" s="221" t="s">
        <v>85</v>
      </c>
      <c r="N802" s="66" t="s">
        <v>11198</v>
      </c>
      <c r="O802" s="66">
        <v>1082968283</v>
      </c>
      <c r="P802" s="65">
        <v>1425</v>
      </c>
      <c r="Q802" s="78">
        <v>45840</v>
      </c>
      <c r="R802" s="66">
        <v>5603238000</v>
      </c>
      <c r="S802" s="78">
        <v>45841</v>
      </c>
      <c r="T802" s="68">
        <v>23000000</v>
      </c>
      <c r="U802" s="65" t="s">
        <v>87</v>
      </c>
      <c r="V802" s="68">
        <v>12621405</v>
      </c>
      <c r="W802" s="67" t="s">
        <v>8409</v>
      </c>
      <c r="X802" s="78">
        <v>45841</v>
      </c>
      <c r="Y802" s="78">
        <v>45841</v>
      </c>
      <c r="Z802" s="70" t="s">
        <v>89</v>
      </c>
      <c r="AA802" s="70">
        <v>45991</v>
      </c>
      <c r="AB802" s="49">
        <f t="shared" si="60"/>
        <v>150</v>
      </c>
      <c r="AC802" s="65">
        <v>0</v>
      </c>
      <c r="AD802" s="424">
        <v>0</v>
      </c>
      <c r="AE802" s="65">
        <v>0</v>
      </c>
      <c r="AF802" s="78" t="s">
        <v>89</v>
      </c>
      <c r="AG802" s="49">
        <f t="shared" si="61"/>
        <v>0</v>
      </c>
      <c r="AH802" s="65">
        <v>0</v>
      </c>
      <c r="AI802" s="68">
        <v>0</v>
      </c>
      <c r="AJ802" s="65" t="s">
        <v>89</v>
      </c>
      <c r="AK802" s="78" t="s">
        <v>89</v>
      </c>
      <c r="AL802" s="65">
        <v>0</v>
      </c>
      <c r="AM802" s="78" t="s">
        <v>89</v>
      </c>
      <c r="AN802" s="78" t="s">
        <v>89</v>
      </c>
      <c r="AO802" s="78" t="s">
        <v>89</v>
      </c>
      <c r="AP802" s="49">
        <f t="shared" si="62"/>
        <v>0</v>
      </c>
      <c r="AQ802" s="49">
        <f>+L802+AD802-AI802</f>
        <v>23000000</v>
      </c>
      <c r="AR802" s="65" t="s">
        <v>87</v>
      </c>
      <c r="AS802" s="68">
        <v>23000000</v>
      </c>
      <c r="AT802" s="65" t="s">
        <v>90</v>
      </c>
      <c r="AU802" s="68">
        <v>0</v>
      </c>
      <c r="AV802" s="75" t="s">
        <v>89</v>
      </c>
      <c r="AW802" s="423">
        <v>9200000</v>
      </c>
      <c r="AX802" s="79">
        <f t="shared" si="63"/>
        <v>13800000</v>
      </c>
      <c r="AY802" s="223">
        <f t="shared" si="64"/>
        <v>0.4</v>
      </c>
      <c r="AZ802" s="74">
        <v>0.4</v>
      </c>
      <c r="BA802" s="75" t="s">
        <v>89</v>
      </c>
      <c r="BB802" s="65" t="s">
        <v>108</v>
      </c>
      <c r="BC802" s="66" t="s">
        <v>11197</v>
      </c>
      <c r="BD802" s="221" t="s">
        <v>87</v>
      </c>
      <c r="BE802" s="221" t="s">
        <v>87</v>
      </c>
    </row>
    <row r="803" spans="2:57" x14ac:dyDescent="0.25">
      <c r="B803" s="221">
        <v>2025</v>
      </c>
      <c r="C803" s="221">
        <v>891780111</v>
      </c>
      <c r="D803" s="221" t="s">
        <v>78</v>
      </c>
      <c r="E803" s="65" t="s">
        <v>11196</v>
      </c>
      <c r="F803" s="65" t="s">
        <v>11195</v>
      </c>
      <c r="G803" s="306">
        <v>0</v>
      </c>
      <c r="H803" s="65" t="s">
        <v>81</v>
      </c>
      <c r="I803" s="221" t="s">
        <v>82</v>
      </c>
      <c r="J803" s="220" t="s">
        <v>83</v>
      </c>
      <c r="K803" s="66" t="s">
        <v>11194</v>
      </c>
      <c r="L803" s="68">
        <v>21500000</v>
      </c>
      <c r="M803" s="221" t="s">
        <v>85</v>
      </c>
      <c r="N803" s="66" t="s">
        <v>11193</v>
      </c>
      <c r="O803" s="66">
        <v>1083009761</v>
      </c>
      <c r="P803" s="65">
        <v>1425</v>
      </c>
      <c r="Q803" s="78">
        <v>45840</v>
      </c>
      <c r="R803" s="66">
        <v>5603238000</v>
      </c>
      <c r="S803" s="78">
        <v>45841</v>
      </c>
      <c r="T803" s="68">
        <v>21500000</v>
      </c>
      <c r="U803" s="65" t="s">
        <v>87</v>
      </c>
      <c r="V803" s="68">
        <v>12621405</v>
      </c>
      <c r="W803" s="67" t="s">
        <v>8409</v>
      </c>
      <c r="X803" s="78">
        <v>45841</v>
      </c>
      <c r="Y803" s="78">
        <v>45841</v>
      </c>
      <c r="Z803" s="70" t="s">
        <v>89</v>
      </c>
      <c r="AA803" s="70">
        <v>45991</v>
      </c>
      <c r="AB803" s="49">
        <f t="shared" si="60"/>
        <v>150</v>
      </c>
      <c r="AC803" s="65">
        <v>0</v>
      </c>
      <c r="AD803" s="424">
        <v>0</v>
      </c>
      <c r="AE803" s="65">
        <v>0</v>
      </c>
      <c r="AF803" s="78" t="s">
        <v>89</v>
      </c>
      <c r="AG803" s="49">
        <f t="shared" si="61"/>
        <v>0</v>
      </c>
      <c r="AH803" s="65">
        <v>0</v>
      </c>
      <c r="AI803" s="68">
        <v>0</v>
      </c>
      <c r="AJ803" s="65" t="s">
        <v>89</v>
      </c>
      <c r="AK803" s="78" t="s">
        <v>89</v>
      </c>
      <c r="AL803" s="65">
        <v>0</v>
      </c>
      <c r="AM803" s="78" t="s">
        <v>89</v>
      </c>
      <c r="AN803" s="78" t="s">
        <v>89</v>
      </c>
      <c r="AO803" s="78" t="s">
        <v>89</v>
      </c>
      <c r="AP803" s="49">
        <f t="shared" si="62"/>
        <v>0</v>
      </c>
      <c r="AQ803" s="49">
        <f>+L803+AD803-AI803</f>
        <v>21500000</v>
      </c>
      <c r="AR803" s="65" t="s">
        <v>87</v>
      </c>
      <c r="AS803" s="68">
        <v>21500000</v>
      </c>
      <c r="AT803" s="65" t="s">
        <v>90</v>
      </c>
      <c r="AU803" s="68">
        <v>0</v>
      </c>
      <c r="AV803" s="75" t="s">
        <v>89</v>
      </c>
      <c r="AW803" s="423">
        <v>8600000</v>
      </c>
      <c r="AX803" s="79">
        <f t="shared" si="63"/>
        <v>12900000</v>
      </c>
      <c r="AY803" s="223">
        <f t="shared" si="64"/>
        <v>0.4</v>
      </c>
      <c r="AZ803" s="74">
        <v>0.4</v>
      </c>
      <c r="BA803" s="75" t="s">
        <v>89</v>
      </c>
      <c r="BB803" s="65" t="s">
        <v>108</v>
      </c>
      <c r="BC803" s="66" t="s">
        <v>11192</v>
      </c>
      <c r="BD803" s="221" t="s">
        <v>87</v>
      </c>
      <c r="BE803" s="221" t="s">
        <v>87</v>
      </c>
    </row>
    <row r="804" spans="2:57" x14ac:dyDescent="0.25">
      <c r="B804" s="221">
        <v>2025</v>
      </c>
      <c r="C804" s="221">
        <v>891780111</v>
      </c>
      <c r="D804" s="221" t="s">
        <v>78</v>
      </c>
      <c r="E804" s="65" t="s">
        <v>11191</v>
      </c>
      <c r="F804" s="65" t="s">
        <v>11190</v>
      </c>
      <c r="G804" s="306">
        <v>0</v>
      </c>
      <c r="H804" s="65" t="s">
        <v>81</v>
      </c>
      <c r="I804" s="221" t="s">
        <v>82</v>
      </c>
      <c r="J804" s="220" t="s">
        <v>83</v>
      </c>
      <c r="K804" s="66" t="s">
        <v>11189</v>
      </c>
      <c r="L804" s="68">
        <v>4700000</v>
      </c>
      <c r="M804" s="221" t="s">
        <v>85</v>
      </c>
      <c r="N804" s="66" t="s">
        <v>11188</v>
      </c>
      <c r="O804" s="66">
        <v>1143379940</v>
      </c>
      <c r="P804" s="65">
        <v>1425</v>
      </c>
      <c r="Q804" s="78">
        <v>45840</v>
      </c>
      <c r="R804" s="66">
        <v>5603238000</v>
      </c>
      <c r="S804" s="78">
        <v>45841</v>
      </c>
      <c r="T804" s="68">
        <v>4700000</v>
      </c>
      <c r="U804" s="65" t="s">
        <v>87</v>
      </c>
      <c r="V804" s="68">
        <v>45691169</v>
      </c>
      <c r="W804" s="67" t="s">
        <v>8679</v>
      </c>
      <c r="X804" s="78">
        <v>45841</v>
      </c>
      <c r="Y804" s="78">
        <v>45841</v>
      </c>
      <c r="Z804" s="70" t="s">
        <v>89</v>
      </c>
      <c r="AA804" s="70">
        <v>45869</v>
      </c>
      <c r="AB804" s="49">
        <f t="shared" si="60"/>
        <v>28</v>
      </c>
      <c r="AC804" s="65">
        <v>0</v>
      </c>
      <c r="AD804" s="424">
        <v>0</v>
      </c>
      <c r="AE804" s="65">
        <v>0</v>
      </c>
      <c r="AF804" s="78" t="s">
        <v>89</v>
      </c>
      <c r="AG804" s="49">
        <f t="shared" si="61"/>
        <v>0</v>
      </c>
      <c r="AH804" s="65">
        <v>0</v>
      </c>
      <c r="AI804" s="68">
        <v>0</v>
      </c>
      <c r="AJ804" s="65" t="s">
        <v>89</v>
      </c>
      <c r="AK804" s="78" t="s">
        <v>89</v>
      </c>
      <c r="AL804" s="65">
        <v>0</v>
      </c>
      <c r="AM804" s="78" t="s">
        <v>89</v>
      </c>
      <c r="AN804" s="78" t="s">
        <v>89</v>
      </c>
      <c r="AO804" s="78" t="s">
        <v>89</v>
      </c>
      <c r="AP804" s="49">
        <f t="shared" si="62"/>
        <v>0</v>
      </c>
      <c r="AQ804" s="49">
        <f>+L804+AD804-AI804</f>
        <v>4700000</v>
      </c>
      <c r="AR804" s="65" t="s">
        <v>87</v>
      </c>
      <c r="AS804" s="68">
        <v>4700000</v>
      </c>
      <c r="AT804" s="65" t="s">
        <v>90</v>
      </c>
      <c r="AU804" s="68">
        <v>0</v>
      </c>
      <c r="AV804" s="75" t="s">
        <v>89</v>
      </c>
      <c r="AW804" s="423">
        <v>4700000</v>
      </c>
      <c r="AX804" s="79">
        <f t="shared" si="63"/>
        <v>0</v>
      </c>
      <c r="AY804" s="223">
        <f t="shared" si="64"/>
        <v>1</v>
      </c>
      <c r="AZ804" s="74">
        <v>1</v>
      </c>
      <c r="BA804" s="75" t="s">
        <v>89</v>
      </c>
      <c r="BB804" s="65" t="s">
        <v>103</v>
      </c>
      <c r="BC804" s="66" t="s">
        <v>11187</v>
      </c>
      <c r="BD804" s="221" t="s">
        <v>87</v>
      </c>
      <c r="BE804" s="221" t="s">
        <v>87</v>
      </c>
    </row>
    <row r="805" spans="2:57" x14ac:dyDescent="0.25">
      <c r="B805" s="221">
        <v>2025</v>
      </c>
      <c r="C805" s="221">
        <v>891780111</v>
      </c>
      <c r="D805" s="221" t="s">
        <v>78</v>
      </c>
      <c r="E805" s="65" t="s">
        <v>11186</v>
      </c>
      <c r="F805" s="65" t="s">
        <v>11185</v>
      </c>
      <c r="G805" s="306">
        <v>0</v>
      </c>
      <c r="H805" s="65" t="s">
        <v>81</v>
      </c>
      <c r="I805" s="221" t="s">
        <v>82</v>
      </c>
      <c r="J805" s="220" t="s">
        <v>83</v>
      </c>
      <c r="K805" s="66" t="s">
        <v>10044</v>
      </c>
      <c r="L805" s="68">
        <v>2900000</v>
      </c>
      <c r="M805" s="221" t="s">
        <v>85</v>
      </c>
      <c r="N805" s="66" t="s">
        <v>11184</v>
      </c>
      <c r="O805" s="66">
        <v>1065654840</v>
      </c>
      <c r="P805" s="65">
        <v>1425</v>
      </c>
      <c r="Q805" s="78">
        <v>45840</v>
      </c>
      <c r="R805" s="66">
        <v>5603238000</v>
      </c>
      <c r="S805" s="78">
        <v>45841</v>
      </c>
      <c r="T805" s="68">
        <v>2900000</v>
      </c>
      <c r="U805" s="65" t="s">
        <v>87</v>
      </c>
      <c r="V805" s="68">
        <v>45691169</v>
      </c>
      <c r="W805" s="67" t="s">
        <v>8679</v>
      </c>
      <c r="X805" s="78">
        <v>45841</v>
      </c>
      <c r="Y805" s="78">
        <v>45841</v>
      </c>
      <c r="Z805" s="70" t="s">
        <v>89</v>
      </c>
      <c r="AA805" s="70">
        <v>45860</v>
      </c>
      <c r="AB805" s="49">
        <f t="shared" si="60"/>
        <v>19</v>
      </c>
      <c r="AC805" s="65">
        <v>0</v>
      </c>
      <c r="AD805" s="424">
        <v>0</v>
      </c>
      <c r="AE805" s="65">
        <v>0</v>
      </c>
      <c r="AF805" s="78" t="s">
        <v>89</v>
      </c>
      <c r="AG805" s="49">
        <f t="shared" si="61"/>
        <v>0</v>
      </c>
      <c r="AH805" s="65">
        <v>0</v>
      </c>
      <c r="AI805" s="68">
        <v>0</v>
      </c>
      <c r="AJ805" s="65" t="s">
        <v>89</v>
      </c>
      <c r="AK805" s="78" t="s">
        <v>89</v>
      </c>
      <c r="AL805" s="65">
        <v>0</v>
      </c>
      <c r="AM805" s="78" t="s">
        <v>89</v>
      </c>
      <c r="AN805" s="78" t="s">
        <v>89</v>
      </c>
      <c r="AO805" s="78" t="s">
        <v>89</v>
      </c>
      <c r="AP805" s="49">
        <f t="shared" si="62"/>
        <v>0</v>
      </c>
      <c r="AQ805" s="49">
        <f>+L805+AD805-AI805</f>
        <v>2900000</v>
      </c>
      <c r="AR805" s="65" t="s">
        <v>87</v>
      </c>
      <c r="AS805" s="68">
        <v>2900000</v>
      </c>
      <c r="AT805" s="65" t="s">
        <v>90</v>
      </c>
      <c r="AU805" s="68">
        <v>0</v>
      </c>
      <c r="AV805" s="75" t="s">
        <v>89</v>
      </c>
      <c r="AW805" s="423">
        <v>2900000</v>
      </c>
      <c r="AX805" s="79">
        <f t="shared" si="63"/>
        <v>0</v>
      </c>
      <c r="AY805" s="223">
        <f t="shared" si="64"/>
        <v>1</v>
      </c>
      <c r="AZ805" s="74">
        <v>1</v>
      </c>
      <c r="BA805" s="75" t="s">
        <v>89</v>
      </c>
      <c r="BB805" s="65" t="s">
        <v>103</v>
      </c>
      <c r="BC805" s="66" t="s">
        <v>11183</v>
      </c>
      <c r="BD805" s="221" t="s">
        <v>87</v>
      </c>
      <c r="BE805" s="221" t="s">
        <v>87</v>
      </c>
    </row>
    <row r="806" spans="2:57" x14ac:dyDescent="0.25">
      <c r="B806" s="221">
        <v>2025</v>
      </c>
      <c r="C806" s="221">
        <v>891780111</v>
      </c>
      <c r="D806" s="221" t="s">
        <v>78</v>
      </c>
      <c r="E806" s="65" t="s">
        <v>11182</v>
      </c>
      <c r="F806" s="65" t="s">
        <v>11181</v>
      </c>
      <c r="G806" s="306">
        <v>2024000100047</v>
      </c>
      <c r="H806" s="65" t="s">
        <v>81</v>
      </c>
      <c r="I806" s="221" t="s">
        <v>146</v>
      </c>
      <c r="J806" s="220" t="s">
        <v>83</v>
      </c>
      <c r="K806" s="66" t="s">
        <v>11180</v>
      </c>
      <c r="L806" s="68">
        <v>38400000</v>
      </c>
      <c r="M806" s="221" t="s">
        <v>85</v>
      </c>
      <c r="N806" s="66" t="s">
        <v>11179</v>
      </c>
      <c r="O806" s="66">
        <v>1082254408</v>
      </c>
      <c r="P806" s="65">
        <v>121</v>
      </c>
      <c r="Q806" s="78">
        <v>45679</v>
      </c>
      <c r="R806" s="66">
        <v>231640000</v>
      </c>
      <c r="S806" s="78">
        <v>45841</v>
      </c>
      <c r="T806" s="68">
        <v>38400000</v>
      </c>
      <c r="U806" s="65" t="s">
        <v>87</v>
      </c>
      <c r="V806" s="68">
        <v>39049658</v>
      </c>
      <c r="W806" s="67" t="s">
        <v>1986</v>
      </c>
      <c r="X806" s="78">
        <v>45841</v>
      </c>
      <c r="Y806" s="78">
        <v>45841</v>
      </c>
      <c r="Z806" s="70" t="s">
        <v>89</v>
      </c>
      <c r="AA806" s="70">
        <v>46069</v>
      </c>
      <c r="AB806" s="49">
        <f t="shared" si="60"/>
        <v>228</v>
      </c>
      <c r="AC806" s="65">
        <v>0</v>
      </c>
      <c r="AD806" s="424">
        <v>0</v>
      </c>
      <c r="AE806" s="65">
        <v>0</v>
      </c>
      <c r="AF806" s="78" t="s">
        <v>89</v>
      </c>
      <c r="AG806" s="49">
        <f t="shared" si="61"/>
        <v>0</v>
      </c>
      <c r="AH806" s="65">
        <v>0</v>
      </c>
      <c r="AI806" s="68">
        <v>0</v>
      </c>
      <c r="AJ806" s="65" t="s">
        <v>89</v>
      </c>
      <c r="AK806" s="78" t="s">
        <v>89</v>
      </c>
      <c r="AL806" s="65">
        <v>0</v>
      </c>
      <c r="AM806" s="78" t="s">
        <v>89</v>
      </c>
      <c r="AN806" s="78" t="s">
        <v>89</v>
      </c>
      <c r="AO806" s="78" t="s">
        <v>89</v>
      </c>
      <c r="AP806" s="49">
        <f t="shared" si="62"/>
        <v>0</v>
      </c>
      <c r="AQ806" s="49">
        <f>+L806+AD806-AI806</f>
        <v>38400000</v>
      </c>
      <c r="AR806" s="65" t="s">
        <v>90</v>
      </c>
      <c r="AS806" s="68">
        <v>0</v>
      </c>
      <c r="AT806" s="65" t="s">
        <v>90</v>
      </c>
      <c r="AU806" s="68">
        <v>0</v>
      </c>
      <c r="AV806" s="75" t="s">
        <v>89</v>
      </c>
      <c r="AW806" s="423">
        <v>9600000</v>
      </c>
      <c r="AX806" s="79">
        <f t="shared" si="63"/>
        <v>28800000</v>
      </c>
      <c r="AY806" s="223">
        <f t="shared" si="64"/>
        <v>0.25</v>
      </c>
      <c r="AZ806" s="74">
        <v>0.25</v>
      </c>
      <c r="BA806" s="75" t="s">
        <v>89</v>
      </c>
      <c r="BB806" s="65" t="s">
        <v>108</v>
      </c>
      <c r="BC806" s="66" t="s">
        <v>11178</v>
      </c>
      <c r="BD806" s="221" t="s">
        <v>87</v>
      </c>
      <c r="BE806" s="221" t="s">
        <v>87</v>
      </c>
    </row>
    <row r="807" spans="2:57" x14ac:dyDescent="0.25">
      <c r="B807" s="221">
        <v>2025</v>
      </c>
      <c r="C807" s="221">
        <v>891780111</v>
      </c>
      <c r="D807" s="221" t="s">
        <v>78</v>
      </c>
      <c r="E807" s="65" t="s">
        <v>11177</v>
      </c>
      <c r="F807" s="65" t="s">
        <v>11176</v>
      </c>
      <c r="G807" s="306">
        <v>0</v>
      </c>
      <c r="H807" s="65" t="s">
        <v>81</v>
      </c>
      <c r="I807" s="221" t="s">
        <v>82</v>
      </c>
      <c r="J807" s="220" t="s">
        <v>83</v>
      </c>
      <c r="K807" s="66" t="s">
        <v>11175</v>
      </c>
      <c r="L807" s="68">
        <v>15780000</v>
      </c>
      <c r="M807" s="221" t="s">
        <v>85</v>
      </c>
      <c r="N807" s="66" t="s">
        <v>11174</v>
      </c>
      <c r="O807" s="66">
        <v>1083033427</v>
      </c>
      <c r="P807" s="65">
        <v>1425</v>
      </c>
      <c r="Q807" s="78">
        <v>45840</v>
      </c>
      <c r="R807" s="66">
        <v>5603238000</v>
      </c>
      <c r="S807" s="78">
        <v>45845</v>
      </c>
      <c r="T807" s="68">
        <v>15780000</v>
      </c>
      <c r="U807" s="65" t="s">
        <v>87</v>
      </c>
      <c r="V807" s="68">
        <v>36564011</v>
      </c>
      <c r="W807" s="67" t="s">
        <v>8705</v>
      </c>
      <c r="X807" s="78">
        <v>45845</v>
      </c>
      <c r="Y807" s="78">
        <v>45845</v>
      </c>
      <c r="Z807" s="70" t="s">
        <v>89</v>
      </c>
      <c r="AA807" s="70">
        <v>45991</v>
      </c>
      <c r="AB807" s="49">
        <f t="shared" si="60"/>
        <v>146</v>
      </c>
      <c r="AC807" s="65">
        <v>0</v>
      </c>
      <c r="AD807" s="424">
        <v>0</v>
      </c>
      <c r="AE807" s="65">
        <v>0</v>
      </c>
      <c r="AF807" s="78" t="s">
        <v>89</v>
      </c>
      <c r="AG807" s="49">
        <f t="shared" si="61"/>
        <v>0</v>
      </c>
      <c r="AH807" s="65">
        <v>0</v>
      </c>
      <c r="AI807" s="68">
        <v>0</v>
      </c>
      <c r="AJ807" s="65" t="s">
        <v>89</v>
      </c>
      <c r="AK807" s="78" t="s">
        <v>89</v>
      </c>
      <c r="AL807" s="65">
        <v>0</v>
      </c>
      <c r="AM807" s="78" t="s">
        <v>89</v>
      </c>
      <c r="AN807" s="78" t="s">
        <v>89</v>
      </c>
      <c r="AO807" s="78" t="s">
        <v>89</v>
      </c>
      <c r="AP807" s="49">
        <f t="shared" si="62"/>
        <v>0</v>
      </c>
      <c r="AQ807" s="49">
        <f>+L807+AD807-AI807</f>
        <v>15780000</v>
      </c>
      <c r="AR807" s="65" t="s">
        <v>87</v>
      </c>
      <c r="AS807" s="68">
        <v>15780000</v>
      </c>
      <c r="AT807" s="65" t="s">
        <v>90</v>
      </c>
      <c r="AU807" s="68">
        <v>0</v>
      </c>
      <c r="AV807" s="75" t="s">
        <v>89</v>
      </c>
      <c r="AW807" s="423">
        <v>6312000</v>
      </c>
      <c r="AX807" s="79">
        <f t="shared" si="63"/>
        <v>9468000</v>
      </c>
      <c r="AY807" s="223">
        <f t="shared" si="64"/>
        <v>0.4</v>
      </c>
      <c r="AZ807" s="74">
        <v>0.4</v>
      </c>
      <c r="BA807" s="75" t="s">
        <v>89</v>
      </c>
      <c r="BB807" s="65" t="s">
        <v>108</v>
      </c>
      <c r="BC807" s="66" t="s">
        <v>11173</v>
      </c>
      <c r="BD807" s="221" t="s">
        <v>87</v>
      </c>
      <c r="BE807" s="221" t="s">
        <v>87</v>
      </c>
    </row>
    <row r="808" spans="2:57" x14ac:dyDescent="0.25">
      <c r="B808" s="221">
        <v>2025</v>
      </c>
      <c r="C808" s="221">
        <v>891780111</v>
      </c>
      <c r="D808" s="221" t="s">
        <v>78</v>
      </c>
      <c r="E808" s="65" t="s">
        <v>11172</v>
      </c>
      <c r="F808" s="65" t="s">
        <v>11171</v>
      </c>
      <c r="G808" s="306">
        <v>0</v>
      </c>
      <c r="H808" s="65" t="s">
        <v>81</v>
      </c>
      <c r="I808" s="221" t="s">
        <v>82</v>
      </c>
      <c r="J808" s="220" t="s">
        <v>83</v>
      </c>
      <c r="K808" s="66" t="s">
        <v>11170</v>
      </c>
      <c r="L808" s="68">
        <v>17360000</v>
      </c>
      <c r="M808" s="221" t="s">
        <v>85</v>
      </c>
      <c r="N808" s="66" t="s">
        <v>11169</v>
      </c>
      <c r="O808" s="66">
        <v>1082968741</v>
      </c>
      <c r="P808" s="65">
        <v>1425</v>
      </c>
      <c r="Q808" s="78">
        <v>45840</v>
      </c>
      <c r="R808" s="66">
        <v>5603238000</v>
      </c>
      <c r="S808" s="78">
        <v>45845</v>
      </c>
      <c r="T808" s="68">
        <v>17360000</v>
      </c>
      <c r="U808" s="65" t="s">
        <v>87</v>
      </c>
      <c r="V808" s="68">
        <v>12548945</v>
      </c>
      <c r="W808" s="67" t="s">
        <v>88</v>
      </c>
      <c r="X808" s="78">
        <v>45845</v>
      </c>
      <c r="Y808" s="78">
        <v>45845</v>
      </c>
      <c r="Z808" s="70" t="s">
        <v>89</v>
      </c>
      <c r="AA808" s="70">
        <v>45991</v>
      </c>
      <c r="AB808" s="49">
        <f t="shared" si="60"/>
        <v>146</v>
      </c>
      <c r="AC808" s="65">
        <v>0</v>
      </c>
      <c r="AD808" s="424">
        <v>0</v>
      </c>
      <c r="AE808" s="65">
        <v>0</v>
      </c>
      <c r="AF808" s="78" t="s">
        <v>89</v>
      </c>
      <c r="AG808" s="49">
        <f t="shared" si="61"/>
        <v>0</v>
      </c>
      <c r="AH808" s="65">
        <v>0</v>
      </c>
      <c r="AI808" s="68">
        <v>0</v>
      </c>
      <c r="AJ808" s="65" t="s">
        <v>89</v>
      </c>
      <c r="AK808" s="78" t="s">
        <v>89</v>
      </c>
      <c r="AL808" s="65">
        <v>0</v>
      </c>
      <c r="AM808" s="78" t="s">
        <v>89</v>
      </c>
      <c r="AN808" s="78" t="s">
        <v>89</v>
      </c>
      <c r="AO808" s="78" t="s">
        <v>89</v>
      </c>
      <c r="AP808" s="49">
        <f t="shared" si="62"/>
        <v>0</v>
      </c>
      <c r="AQ808" s="49">
        <f>+L808+AD808-AI808</f>
        <v>17360000</v>
      </c>
      <c r="AR808" s="65" t="s">
        <v>87</v>
      </c>
      <c r="AS808" s="68">
        <v>17360000</v>
      </c>
      <c r="AT808" s="65" t="s">
        <v>90</v>
      </c>
      <c r="AU808" s="68">
        <v>0</v>
      </c>
      <c r="AV808" s="75" t="s">
        <v>89</v>
      </c>
      <c r="AW808" s="423">
        <v>6944000</v>
      </c>
      <c r="AX808" s="79">
        <f t="shared" si="63"/>
        <v>10416000</v>
      </c>
      <c r="AY808" s="223">
        <f t="shared" si="64"/>
        <v>0.4</v>
      </c>
      <c r="AZ808" s="74">
        <v>0.4</v>
      </c>
      <c r="BA808" s="75" t="s">
        <v>89</v>
      </c>
      <c r="BB808" s="65" t="s">
        <v>108</v>
      </c>
      <c r="BC808" s="66" t="s">
        <v>11168</v>
      </c>
      <c r="BD808" s="221" t="s">
        <v>87</v>
      </c>
      <c r="BE808" s="221" t="s">
        <v>87</v>
      </c>
    </row>
    <row r="809" spans="2:57" x14ac:dyDescent="0.25">
      <c r="B809" s="221">
        <v>2025</v>
      </c>
      <c r="C809" s="221">
        <v>891780111</v>
      </c>
      <c r="D809" s="221" t="s">
        <v>78</v>
      </c>
      <c r="E809" s="65" t="s">
        <v>11167</v>
      </c>
      <c r="F809" s="65" t="s">
        <v>11166</v>
      </c>
      <c r="G809" s="306">
        <v>0</v>
      </c>
      <c r="H809" s="65" t="s">
        <v>81</v>
      </c>
      <c r="I809" s="221" t="s">
        <v>82</v>
      </c>
      <c r="J809" s="220" t="s">
        <v>83</v>
      </c>
      <c r="K809" s="66" t="s">
        <v>11165</v>
      </c>
      <c r="L809" s="68">
        <v>11250000</v>
      </c>
      <c r="M809" s="221" t="s">
        <v>85</v>
      </c>
      <c r="N809" s="66" t="s">
        <v>11164</v>
      </c>
      <c r="O809" s="66">
        <v>36726128</v>
      </c>
      <c r="P809" s="65">
        <v>1426</v>
      </c>
      <c r="Q809" s="78">
        <v>45840</v>
      </c>
      <c r="R809" s="66">
        <v>2494141000</v>
      </c>
      <c r="S809" s="78">
        <v>45845</v>
      </c>
      <c r="T809" s="68">
        <v>11250000</v>
      </c>
      <c r="U809" s="65" t="s">
        <v>87</v>
      </c>
      <c r="V809" s="68">
        <v>7633817</v>
      </c>
      <c r="W809" s="67" t="s">
        <v>8803</v>
      </c>
      <c r="X809" s="78">
        <v>45845</v>
      </c>
      <c r="Y809" s="78">
        <v>45845</v>
      </c>
      <c r="Z809" s="70" t="s">
        <v>89</v>
      </c>
      <c r="AA809" s="70">
        <v>45991</v>
      </c>
      <c r="AB809" s="49">
        <f t="shared" si="60"/>
        <v>146</v>
      </c>
      <c r="AC809" s="65">
        <v>0</v>
      </c>
      <c r="AD809" s="424">
        <v>0</v>
      </c>
      <c r="AE809" s="65">
        <v>0</v>
      </c>
      <c r="AF809" s="78" t="s">
        <v>89</v>
      </c>
      <c r="AG809" s="49">
        <f t="shared" si="61"/>
        <v>0</v>
      </c>
      <c r="AH809" s="65">
        <v>0</v>
      </c>
      <c r="AI809" s="68">
        <v>0</v>
      </c>
      <c r="AJ809" s="65" t="s">
        <v>89</v>
      </c>
      <c r="AK809" s="78" t="s">
        <v>89</v>
      </c>
      <c r="AL809" s="65">
        <v>0</v>
      </c>
      <c r="AM809" s="78" t="s">
        <v>89</v>
      </c>
      <c r="AN809" s="78" t="s">
        <v>89</v>
      </c>
      <c r="AO809" s="78" t="s">
        <v>89</v>
      </c>
      <c r="AP809" s="49">
        <f t="shared" si="62"/>
        <v>0</v>
      </c>
      <c r="AQ809" s="49">
        <f>+L809+AD809-AI809</f>
        <v>11250000</v>
      </c>
      <c r="AR809" s="65" t="s">
        <v>87</v>
      </c>
      <c r="AS809" s="68">
        <v>11250000</v>
      </c>
      <c r="AT809" s="65" t="s">
        <v>90</v>
      </c>
      <c r="AU809" s="68">
        <v>0</v>
      </c>
      <c r="AV809" s="75" t="s">
        <v>89</v>
      </c>
      <c r="AW809" s="423">
        <v>4500000</v>
      </c>
      <c r="AX809" s="79">
        <f t="shared" si="63"/>
        <v>6750000</v>
      </c>
      <c r="AY809" s="223">
        <f t="shared" si="64"/>
        <v>0.4</v>
      </c>
      <c r="AZ809" s="74">
        <v>0.4</v>
      </c>
      <c r="BA809" s="75" t="s">
        <v>89</v>
      </c>
      <c r="BB809" s="65" t="s">
        <v>108</v>
      </c>
      <c r="BC809" s="66" t="s">
        <v>11163</v>
      </c>
      <c r="BD809" s="221" t="s">
        <v>87</v>
      </c>
      <c r="BE809" s="221" t="s">
        <v>87</v>
      </c>
    </row>
    <row r="810" spans="2:57" x14ac:dyDescent="0.25">
      <c r="B810" s="221">
        <v>2025</v>
      </c>
      <c r="C810" s="221">
        <v>891780111</v>
      </c>
      <c r="D810" s="221" t="s">
        <v>78</v>
      </c>
      <c r="E810" s="65" t="s">
        <v>11162</v>
      </c>
      <c r="F810" s="65" t="s">
        <v>11161</v>
      </c>
      <c r="G810" s="306">
        <v>0</v>
      </c>
      <c r="H810" s="65" t="s">
        <v>81</v>
      </c>
      <c r="I810" s="221" t="s">
        <v>82</v>
      </c>
      <c r="J810" s="220" t="s">
        <v>83</v>
      </c>
      <c r="K810" s="66" t="s">
        <v>11160</v>
      </c>
      <c r="L810" s="68">
        <v>15780000</v>
      </c>
      <c r="M810" s="221" t="s">
        <v>85</v>
      </c>
      <c r="N810" s="66" t="s">
        <v>11159</v>
      </c>
      <c r="O810" s="66">
        <v>85475573</v>
      </c>
      <c r="P810" s="65">
        <v>1425</v>
      </c>
      <c r="Q810" s="78">
        <v>45840</v>
      </c>
      <c r="R810" s="66">
        <v>5603238000</v>
      </c>
      <c r="S810" s="78">
        <v>45845</v>
      </c>
      <c r="T810" s="68">
        <v>15780000</v>
      </c>
      <c r="U810" s="65" t="s">
        <v>87</v>
      </c>
      <c r="V810" s="68">
        <v>85152695</v>
      </c>
      <c r="W810" s="67" t="s">
        <v>8504</v>
      </c>
      <c r="X810" s="78">
        <v>45845</v>
      </c>
      <c r="Y810" s="78">
        <v>45845</v>
      </c>
      <c r="Z810" s="70" t="s">
        <v>89</v>
      </c>
      <c r="AA810" s="70">
        <v>45991</v>
      </c>
      <c r="AB810" s="49">
        <f t="shared" si="60"/>
        <v>146</v>
      </c>
      <c r="AC810" s="65">
        <v>0</v>
      </c>
      <c r="AD810" s="424">
        <v>0</v>
      </c>
      <c r="AE810" s="65">
        <v>0</v>
      </c>
      <c r="AF810" s="78" t="s">
        <v>89</v>
      </c>
      <c r="AG810" s="49">
        <f t="shared" si="61"/>
        <v>0</v>
      </c>
      <c r="AH810" s="65">
        <v>0</v>
      </c>
      <c r="AI810" s="68">
        <v>0</v>
      </c>
      <c r="AJ810" s="65" t="s">
        <v>89</v>
      </c>
      <c r="AK810" s="78" t="s">
        <v>89</v>
      </c>
      <c r="AL810" s="65">
        <v>0</v>
      </c>
      <c r="AM810" s="78" t="s">
        <v>89</v>
      </c>
      <c r="AN810" s="78" t="s">
        <v>89</v>
      </c>
      <c r="AO810" s="78" t="s">
        <v>89</v>
      </c>
      <c r="AP810" s="49">
        <f t="shared" si="62"/>
        <v>0</v>
      </c>
      <c r="AQ810" s="49">
        <f>+L810+AD810-AI810</f>
        <v>15780000</v>
      </c>
      <c r="AR810" s="65" t="s">
        <v>87</v>
      </c>
      <c r="AS810" s="68">
        <v>15780000</v>
      </c>
      <c r="AT810" s="65" t="s">
        <v>90</v>
      </c>
      <c r="AU810" s="68">
        <v>0</v>
      </c>
      <c r="AV810" s="75" t="s">
        <v>89</v>
      </c>
      <c r="AW810" s="423">
        <v>6312000</v>
      </c>
      <c r="AX810" s="79">
        <f t="shared" si="63"/>
        <v>9468000</v>
      </c>
      <c r="AY810" s="223">
        <f t="shared" si="64"/>
        <v>0.4</v>
      </c>
      <c r="AZ810" s="74">
        <v>0.4</v>
      </c>
      <c r="BA810" s="75" t="s">
        <v>89</v>
      </c>
      <c r="BB810" s="65" t="s">
        <v>108</v>
      </c>
      <c r="BC810" s="66" t="s">
        <v>11158</v>
      </c>
      <c r="BD810" s="221" t="s">
        <v>87</v>
      </c>
      <c r="BE810" s="221" t="s">
        <v>87</v>
      </c>
    </row>
    <row r="811" spans="2:57" x14ac:dyDescent="0.25">
      <c r="B811" s="221">
        <v>2025</v>
      </c>
      <c r="C811" s="221">
        <v>891780111</v>
      </c>
      <c r="D811" s="221" t="s">
        <v>78</v>
      </c>
      <c r="E811" s="65" t="s">
        <v>11157</v>
      </c>
      <c r="F811" s="65" t="s">
        <v>11156</v>
      </c>
      <c r="G811" s="306">
        <v>0</v>
      </c>
      <c r="H811" s="65" t="s">
        <v>81</v>
      </c>
      <c r="I811" s="221" t="s">
        <v>82</v>
      </c>
      <c r="J811" s="220" t="s">
        <v>83</v>
      </c>
      <c r="K811" s="66" t="s">
        <v>11155</v>
      </c>
      <c r="L811" s="68">
        <v>17360000</v>
      </c>
      <c r="M811" s="221" t="s">
        <v>85</v>
      </c>
      <c r="N811" s="66" t="s">
        <v>11154</v>
      </c>
      <c r="O811" s="66">
        <v>1082861716</v>
      </c>
      <c r="P811" s="65">
        <v>1425</v>
      </c>
      <c r="Q811" s="78">
        <v>45840</v>
      </c>
      <c r="R811" s="66">
        <v>5603238000</v>
      </c>
      <c r="S811" s="78">
        <v>45845</v>
      </c>
      <c r="T811" s="68">
        <v>17360000</v>
      </c>
      <c r="U811" s="65" t="s">
        <v>87</v>
      </c>
      <c r="V811" s="68">
        <v>85449357</v>
      </c>
      <c r="W811" s="67" t="s">
        <v>8976</v>
      </c>
      <c r="X811" s="78">
        <v>45845</v>
      </c>
      <c r="Y811" s="78">
        <v>45845</v>
      </c>
      <c r="Z811" s="70" t="s">
        <v>89</v>
      </c>
      <c r="AA811" s="70">
        <v>45991</v>
      </c>
      <c r="AB811" s="49">
        <f t="shared" si="60"/>
        <v>146</v>
      </c>
      <c r="AC811" s="65">
        <v>0</v>
      </c>
      <c r="AD811" s="424">
        <v>0</v>
      </c>
      <c r="AE811" s="65">
        <v>0</v>
      </c>
      <c r="AF811" s="78" t="s">
        <v>89</v>
      </c>
      <c r="AG811" s="49">
        <f t="shared" si="61"/>
        <v>0</v>
      </c>
      <c r="AH811" s="65">
        <v>0</v>
      </c>
      <c r="AI811" s="68">
        <v>0</v>
      </c>
      <c r="AJ811" s="65" t="s">
        <v>89</v>
      </c>
      <c r="AK811" s="78" t="s">
        <v>89</v>
      </c>
      <c r="AL811" s="65">
        <v>0</v>
      </c>
      <c r="AM811" s="78" t="s">
        <v>89</v>
      </c>
      <c r="AN811" s="78" t="s">
        <v>89</v>
      </c>
      <c r="AO811" s="78" t="s">
        <v>89</v>
      </c>
      <c r="AP811" s="49">
        <f t="shared" si="62"/>
        <v>0</v>
      </c>
      <c r="AQ811" s="49">
        <f>+L811+AD811-AI811</f>
        <v>17360000</v>
      </c>
      <c r="AR811" s="65" t="s">
        <v>87</v>
      </c>
      <c r="AS811" s="68">
        <v>17360000</v>
      </c>
      <c r="AT811" s="65" t="s">
        <v>90</v>
      </c>
      <c r="AU811" s="68">
        <v>0</v>
      </c>
      <c r="AV811" s="75" t="s">
        <v>89</v>
      </c>
      <c r="AW811" s="423">
        <v>6944000</v>
      </c>
      <c r="AX811" s="79">
        <f t="shared" si="63"/>
        <v>10416000</v>
      </c>
      <c r="AY811" s="223">
        <f t="shared" si="64"/>
        <v>0.4</v>
      </c>
      <c r="AZ811" s="74">
        <v>0.4</v>
      </c>
      <c r="BA811" s="75" t="s">
        <v>89</v>
      </c>
      <c r="BB811" s="65" t="s">
        <v>108</v>
      </c>
      <c r="BC811" s="66" t="s">
        <v>11153</v>
      </c>
      <c r="BD811" s="221" t="s">
        <v>87</v>
      </c>
      <c r="BE811" s="221" t="s">
        <v>87</v>
      </c>
    </row>
    <row r="812" spans="2:57" x14ac:dyDescent="0.25">
      <c r="B812" s="221">
        <v>2025</v>
      </c>
      <c r="C812" s="221">
        <v>891780111</v>
      </c>
      <c r="D812" s="221" t="s">
        <v>78</v>
      </c>
      <c r="E812" s="65" t="s">
        <v>11152</v>
      </c>
      <c r="F812" s="65" t="s">
        <v>11151</v>
      </c>
      <c r="G812" s="306">
        <v>0</v>
      </c>
      <c r="H812" s="65" t="s">
        <v>81</v>
      </c>
      <c r="I812" s="221" t="s">
        <v>82</v>
      </c>
      <c r="J812" s="220" t="s">
        <v>83</v>
      </c>
      <c r="K812" s="66" t="s">
        <v>11150</v>
      </c>
      <c r="L812" s="68">
        <v>15780000</v>
      </c>
      <c r="M812" s="221" t="s">
        <v>85</v>
      </c>
      <c r="N812" s="66" t="s">
        <v>11149</v>
      </c>
      <c r="O812" s="66">
        <v>1083007505</v>
      </c>
      <c r="P812" s="65">
        <v>1425</v>
      </c>
      <c r="Q812" s="78">
        <v>45840</v>
      </c>
      <c r="R812" s="66">
        <v>5603238000</v>
      </c>
      <c r="S812" s="78">
        <v>45845</v>
      </c>
      <c r="T812" s="68">
        <v>15780000</v>
      </c>
      <c r="U812" s="65" t="s">
        <v>87</v>
      </c>
      <c r="V812" s="68">
        <v>85449357</v>
      </c>
      <c r="W812" s="67" t="s">
        <v>8976</v>
      </c>
      <c r="X812" s="78">
        <v>45845</v>
      </c>
      <c r="Y812" s="78">
        <v>45845</v>
      </c>
      <c r="Z812" s="70" t="s">
        <v>89</v>
      </c>
      <c r="AA812" s="70">
        <v>45991</v>
      </c>
      <c r="AB812" s="49">
        <f t="shared" si="60"/>
        <v>146</v>
      </c>
      <c r="AC812" s="65">
        <v>0</v>
      </c>
      <c r="AD812" s="424">
        <v>0</v>
      </c>
      <c r="AE812" s="65">
        <v>0</v>
      </c>
      <c r="AF812" s="78" t="s">
        <v>89</v>
      </c>
      <c r="AG812" s="49">
        <f t="shared" si="61"/>
        <v>0</v>
      </c>
      <c r="AH812" s="65">
        <v>0</v>
      </c>
      <c r="AI812" s="68">
        <v>0</v>
      </c>
      <c r="AJ812" s="65" t="s">
        <v>89</v>
      </c>
      <c r="AK812" s="78" t="s">
        <v>89</v>
      </c>
      <c r="AL812" s="65">
        <v>0</v>
      </c>
      <c r="AM812" s="78" t="s">
        <v>89</v>
      </c>
      <c r="AN812" s="78" t="s">
        <v>89</v>
      </c>
      <c r="AO812" s="78" t="s">
        <v>89</v>
      </c>
      <c r="AP812" s="49">
        <f t="shared" si="62"/>
        <v>0</v>
      </c>
      <c r="AQ812" s="49">
        <f>+L812+AD812-AI812</f>
        <v>15780000</v>
      </c>
      <c r="AR812" s="65" t="s">
        <v>87</v>
      </c>
      <c r="AS812" s="68">
        <v>15780000</v>
      </c>
      <c r="AT812" s="65" t="s">
        <v>90</v>
      </c>
      <c r="AU812" s="68">
        <v>0</v>
      </c>
      <c r="AV812" s="75" t="s">
        <v>89</v>
      </c>
      <c r="AW812" s="423">
        <v>6312000</v>
      </c>
      <c r="AX812" s="79">
        <f t="shared" si="63"/>
        <v>9468000</v>
      </c>
      <c r="AY812" s="223">
        <f t="shared" si="64"/>
        <v>0.4</v>
      </c>
      <c r="AZ812" s="74">
        <v>0.4</v>
      </c>
      <c r="BA812" s="75" t="s">
        <v>89</v>
      </c>
      <c r="BB812" s="65" t="s">
        <v>108</v>
      </c>
      <c r="BC812" s="66" t="s">
        <v>11148</v>
      </c>
      <c r="BD812" s="221" t="s">
        <v>87</v>
      </c>
      <c r="BE812" s="221" t="s">
        <v>87</v>
      </c>
    </row>
    <row r="813" spans="2:57" x14ac:dyDescent="0.25">
      <c r="B813" s="221">
        <v>2025</v>
      </c>
      <c r="C813" s="221">
        <v>891780111</v>
      </c>
      <c r="D813" s="221" t="s">
        <v>78</v>
      </c>
      <c r="E813" s="65" t="s">
        <v>11147</v>
      </c>
      <c r="F813" s="65" t="s">
        <v>11146</v>
      </c>
      <c r="G813" s="306">
        <v>0</v>
      </c>
      <c r="H813" s="65" t="s">
        <v>81</v>
      </c>
      <c r="I813" s="221" t="s">
        <v>82</v>
      </c>
      <c r="J813" s="220" t="s">
        <v>83</v>
      </c>
      <c r="K813" s="66" t="s">
        <v>11145</v>
      </c>
      <c r="L813" s="68">
        <v>20000000</v>
      </c>
      <c r="M813" s="221" t="s">
        <v>85</v>
      </c>
      <c r="N813" s="66" t="s">
        <v>11144</v>
      </c>
      <c r="O813" s="66">
        <v>1083020392</v>
      </c>
      <c r="P813" s="65">
        <v>1425</v>
      </c>
      <c r="Q813" s="78">
        <v>45840</v>
      </c>
      <c r="R813" s="66">
        <v>5603238000</v>
      </c>
      <c r="S813" s="78">
        <v>45845</v>
      </c>
      <c r="T813" s="68">
        <v>20000000</v>
      </c>
      <c r="U813" s="65" t="s">
        <v>87</v>
      </c>
      <c r="V813" s="68">
        <v>85460949</v>
      </c>
      <c r="W813" s="67" t="s">
        <v>10938</v>
      </c>
      <c r="X813" s="78">
        <v>45845</v>
      </c>
      <c r="Y813" s="78">
        <v>45845</v>
      </c>
      <c r="Z813" s="70" t="s">
        <v>89</v>
      </c>
      <c r="AA813" s="70">
        <v>45991</v>
      </c>
      <c r="AB813" s="49">
        <f t="shared" si="60"/>
        <v>146</v>
      </c>
      <c r="AC813" s="65">
        <v>0</v>
      </c>
      <c r="AD813" s="424">
        <v>0</v>
      </c>
      <c r="AE813" s="65">
        <v>0</v>
      </c>
      <c r="AF813" s="78" t="s">
        <v>89</v>
      </c>
      <c r="AG813" s="49">
        <f t="shared" si="61"/>
        <v>0</v>
      </c>
      <c r="AH813" s="65">
        <v>0</v>
      </c>
      <c r="AI813" s="68">
        <v>0</v>
      </c>
      <c r="AJ813" s="65" t="s">
        <v>89</v>
      </c>
      <c r="AK813" s="78" t="s">
        <v>89</v>
      </c>
      <c r="AL813" s="65">
        <v>0</v>
      </c>
      <c r="AM813" s="78" t="s">
        <v>89</v>
      </c>
      <c r="AN813" s="78" t="s">
        <v>89</v>
      </c>
      <c r="AO813" s="78" t="s">
        <v>89</v>
      </c>
      <c r="AP813" s="49">
        <f t="shared" si="62"/>
        <v>0</v>
      </c>
      <c r="AQ813" s="49">
        <f>+L813+AD813-AI813</f>
        <v>20000000</v>
      </c>
      <c r="AR813" s="65" t="s">
        <v>87</v>
      </c>
      <c r="AS813" s="68">
        <v>20000000</v>
      </c>
      <c r="AT813" s="65" t="s">
        <v>90</v>
      </c>
      <c r="AU813" s="68">
        <v>0</v>
      </c>
      <c r="AV813" s="75" t="s">
        <v>89</v>
      </c>
      <c r="AW813" s="423">
        <v>8000000</v>
      </c>
      <c r="AX813" s="79">
        <f t="shared" si="63"/>
        <v>12000000</v>
      </c>
      <c r="AY813" s="223">
        <f t="shared" si="64"/>
        <v>0.4</v>
      </c>
      <c r="AZ813" s="74">
        <v>0.4</v>
      </c>
      <c r="BA813" s="75" t="s">
        <v>89</v>
      </c>
      <c r="BB813" s="65" t="s">
        <v>108</v>
      </c>
      <c r="BC813" s="66" t="s">
        <v>11143</v>
      </c>
      <c r="BD813" s="221" t="s">
        <v>87</v>
      </c>
      <c r="BE813" s="221" t="s">
        <v>87</v>
      </c>
    </row>
    <row r="814" spans="2:57" x14ac:dyDescent="0.25">
      <c r="B814" s="221">
        <v>2025</v>
      </c>
      <c r="C814" s="221">
        <v>891780111</v>
      </c>
      <c r="D814" s="221" t="s">
        <v>78</v>
      </c>
      <c r="E814" s="65" t="s">
        <v>11142</v>
      </c>
      <c r="F814" s="65" t="s">
        <v>11141</v>
      </c>
      <c r="G814" s="306">
        <v>0</v>
      </c>
      <c r="H814" s="65" t="s">
        <v>81</v>
      </c>
      <c r="I814" s="221" t="s">
        <v>82</v>
      </c>
      <c r="J814" s="220" t="s">
        <v>83</v>
      </c>
      <c r="K814" s="66" t="s">
        <v>11140</v>
      </c>
      <c r="L814" s="68">
        <v>15780000</v>
      </c>
      <c r="M814" s="221" t="s">
        <v>85</v>
      </c>
      <c r="N814" s="66" t="s">
        <v>626</v>
      </c>
      <c r="O814" s="66">
        <v>1082927274</v>
      </c>
      <c r="P814" s="65">
        <v>1425</v>
      </c>
      <c r="Q814" s="78">
        <v>45840</v>
      </c>
      <c r="R814" s="66">
        <v>5603238000</v>
      </c>
      <c r="S814" s="78">
        <v>45845</v>
      </c>
      <c r="T814" s="68">
        <v>15780000</v>
      </c>
      <c r="U814" s="65" t="s">
        <v>87</v>
      </c>
      <c r="V814" s="68">
        <v>85467461</v>
      </c>
      <c r="W814" s="67" t="s">
        <v>9510</v>
      </c>
      <c r="X814" s="78">
        <v>45845</v>
      </c>
      <c r="Y814" s="78">
        <v>45845</v>
      </c>
      <c r="Z814" s="70" t="s">
        <v>89</v>
      </c>
      <c r="AA814" s="70">
        <v>45991</v>
      </c>
      <c r="AB814" s="49">
        <f t="shared" si="60"/>
        <v>146</v>
      </c>
      <c r="AC814" s="65">
        <v>0</v>
      </c>
      <c r="AD814" s="424">
        <v>0</v>
      </c>
      <c r="AE814" s="65">
        <v>0</v>
      </c>
      <c r="AF814" s="78" t="s">
        <v>89</v>
      </c>
      <c r="AG814" s="49">
        <f t="shared" si="61"/>
        <v>0</v>
      </c>
      <c r="AH814" s="65">
        <v>0</v>
      </c>
      <c r="AI814" s="68">
        <v>0</v>
      </c>
      <c r="AJ814" s="65" t="s">
        <v>89</v>
      </c>
      <c r="AK814" s="78" t="s">
        <v>89</v>
      </c>
      <c r="AL814" s="65">
        <v>0</v>
      </c>
      <c r="AM814" s="78" t="s">
        <v>89</v>
      </c>
      <c r="AN814" s="78" t="s">
        <v>89</v>
      </c>
      <c r="AO814" s="78" t="s">
        <v>89</v>
      </c>
      <c r="AP814" s="49">
        <f t="shared" si="62"/>
        <v>0</v>
      </c>
      <c r="AQ814" s="49">
        <f>+L814+AD814-AI814</f>
        <v>15780000</v>
      </c>
      <c r="AR814" s="65" t="s">
        <v>87</v>
      </c>
      <c r="AS814" s="68">
        <v>15780000</v>
      </c>
      <c r="AT814" s="65" t="s">
        <v>90</v>
      </c>
      <c r="AU814" s="68">
        <v>0</v>
      </c>
      <c r="AV814" s="75" t="s">
        <v>89</v>
      </c>
      <c r="AW814" s="423">
        <v>6312000</v>
      </c>
      <c r="AX814" s="79">
        <f t="shared" si="63"/>
        <v>9468000</v>
      </c>
      <c r="AY814" s="223">
        <f t="shared" si="64"/>
        <v>0.4</v>
      </c>
      <c r="AZ814" s="74">
        <v>0.4</v>
      </c>
      <c r="BA814" s="75" t="s">
        <v>89</v>
      </c>
      <c r="BB814" s="65" t="s">
        <v>108</v>
      </c>
      <c r="BC814" s="66" t="s">
        <v>11139</v>
      </c>
      <c r="BD814" s="221" t="s">
        <v>87</v>
      </c>
      <c r="BE814" s="221" t="s">
        <v>87</v>
      </c>
    </row>
    <row r="815" spans="2:57" x14ac:dyDescent="0.25">
      <c r="B815" s="221">
        <v>2025</v>
      </c>
      <c r="C815" s="221">
        <v>891780111</v>
      </c>
      <c r="D815" s="221" t="s">
        <v>78</v>
      </c>
      <c r="E815" s="65" t="s">
        <v>11138</v>
      </c>
      <c r="F815" s="65" t="s">
        <v>11137</v>
      </c>
      <c r="G815" s="306">
        <v>0</v>
      </c>
      <c r="H815" s="65" t="s">
        <v>81</v>
      </c>
      <c r="I815" s="221" t="s">
        <v>82</v>
      </c>
      <c r="J815" s="220" t="s">
        <v>83</v>
      </c>
      <c r="K815" s="66" t="s">
        <v>11136</v>
      </c>
      <c r="L815" s="68">
        <v>15780000</v>
      </c>
      <c r="M815" s="221" t="s">
        <v>85</v>
      </c>
      <c r="N815" s="66" t="s">
        <v>11135</v>
      </c>
      <c r="O815" s="66">
        <v>7602221</v>
      </c>
      <c r="P815" s="65">
        <v>1425</v>
      </c>
      <c r="Q815" s="78">
        <v>45840</v>
      </c>
      <c r="R815" s="66">
        <v>5603238000</v>
      </c>
      <c r="S815" s="78">
        <v>45845</v>
      </c>
      <c r="T815" s="68">
        <v>15780000</v>
      </c>
      <c r="U815" s="65" t="s">
        <v>87</v>
      </c>
      <c r="V815" s="68">
        <v>85467461</v>
      </c>
      <c r="W815" s="67" t="s">
        <v>9510</v>
      </c>
      <c r="X815" s="78">
        <v>45845</v>
      </c>
      <c r="Y815" s="78">
        <v>45845</v>
      </c>
      <c r="Z815" s="70" t="s">
        <v>89</v>
      </c>
      <c r="AA815" s="70">
        <v>45991</v>
      </c>
      <c r="AB815" s="49">
        <f t="shared" si="60"/>
        <v>146</v>
      </c>
      <c r="AC815" s="65">
        <v>0</v>
      </c>
      <c r="AD815" s="424">
        <v>0</v>
      </c>
      <c r="AE815" s="65">
        <v>0</v>
      </c>
      <c r="AF815" s="78" t="s">
        <v>89</v>
      </c>
      <c r="AG815" s="49">
        <f t="shared" si="61"/>
        <v>0</v>
      </c>
      <c r="AH815" s="65">
        <v>0</v>
      </c>
      <c r="AI815" s="68">
        <v>0</v>
      </c>
      <c r="AJ815" s="65" t="s">
        <v>89</v>
      </c>
      <c r="AK815" s="78" t="s">
        <v>89</v>
      </c>
      <c r="AL815" s="65">
        <v>0</v>
      </c>
      <c r="AM815" s="78" t="s">
        <v>89</v>
      </c>
      <c r="AN815" s="78" t="s">
        <v>89</v>
      </c>
      <c r="AO815" s="78" t="s">
        <v>89</v>
      </c>
      <c r="AP815" s="49">
        <f t="shared" si="62"/>
        <v>0</v>
      </c>
      <c r="AQ815" s="49">
        <f>+L815+AD815-AI815</f>
        <v>15780000</v>
      </c>
      <c r="AR815" s="65" t="s">
        <v>87</v>
      </c>
      <c r="AS815" s="68">
        <v>15780000</v>
      </c>
      <c r="AT815" s="65" t="s">
        <v>90</v>
      </c>
      <c r="AU815" s="68">
        <v>0</v>
      </c>
      <c r="AV815" s="75" t="s">
        <v>89</v>
      </c>
      <c r="AW815" s="423">
        <v>6312000</v>
      </c>
      <c r="AX815" s="79">
        <f t="shared" si="63"/>
        <v>9468000</v>
      </c>
      <c r="AY815" s="223">
        <f t="shared" si="64"/>
        <v>0.4</v>
      </c>
      <c r="AZ815" s="74">
        <v>0.4</v>
      </c>
      <c r="BA815" s="75" t="s">
        <v>89</v>
      </c>
      <c r="BB815" s="65" t="s">
        <v>108</v>
      </c>
      <c r="BC815" s="66" t="s">
        <v>11134</v>
      </c>
      <c r="BD815" s="221" t="s">
        <v>87</v>
      </c>
      <c r="BE815" s="221" t="s">
        <v>87</v>
      </c>
    </row>
    <row r="816" spans="2:57" x14ac:dyDescent="0.25">
      <c r="B816" s="221">
        <v>2025</v>
      </c>
      <c r="C816" s="221">
        <v>891780111</v>
      </c>
      <c r="D816" s="221" t="s">
        <v>78</v>
      </c>
      <c r="E816" s="65" t="s">
        <v>11133</v>
      </c>
      <c r="F816" s="65" t="s">
        <v>11132</v>
      </c>
      <c r="G816" s="306">
        <v>0</v>
      </c>
      <c r="H816" s="65" t="s">
        <v>81</v>
      </c>
      <c r="I816" s="221" t="s">
        <v>82</v>
      </c>
      <c r="J816" s="220" t="s">
        <v>83</v>
      </c>
      <c r="K816" s="66" t="s">
        <v>11131</v>
      </c>
      <c r="L816" s="68">
        <v>17360000</v>
      </c>
      <c r="M816" s="221" t="s">
        <v>85</v>
      </c>
      <c r="N816" s="66" t="s">
        <v>11130</v>
      </c>
      <c r="O816" s="66">
        <v>1082908421</v>
      </c>
      <c r="P816" s="65">
        <v>1425</v>
      </c>
      <c r="Q816" s="78">
        <v>45840</v>
      </c>
      <c r="R816" s="66">
        <v>5603238000</v>
      </c>
      <c r="S816" s="78">
        <v>45845</v>
      </c>
      <c r="T816" s="68">
        <v>17360000</v>
      </c>
      <c r="U816" s="65" t="s">
        <v>87</v>
      </c>
      <c r="V816" s="68">
        <v>85449357</v>
      </c>
      <c r="W816" s="67" t="s">
        <v>8976</v>
      </c>
      <c r="X816" s="78">
        <v>45845</v>
      </c>
      <c r="Y816" s="78">
        <v>45845</v>
      </c>
      <c r="Z816" s="70" t="s">
        <v>89</v>
      </c>
      <c r="AA816" s="70">
        <v>45991</v>
      </c>
      <c r="AB816" s="49">
        <f t="shared" si="60"/>
        <v>146</v>
      </c>
      <c r="AC816" s="65">
        <v>0</v>
      </c>
      <c r="AD816" s="424">
        <v>0</v>
      </c>
      <c r="AE816" s="65">
        <v>0</v>
      </c>
      <c r="AF816" s="78" t="s">
        <v>89</v>
      </c>
      <c r="AG816" s="49">
        <f t="shared" si="61"/>
        <v>0</v>
      </c>
      <c r="AH816" s="65">
        <v>0</v>
      </c>
      <c r="AI816" s="68">
        <v>0</v>
      </c>
      <c r="AJ816" s="65" t="s">
        <v>89</v>
      </c>
      <c r="AK816" s="78" t="s">
        <v>89</v>
      </c>
      <c r="AL816" s="65">
        <v>0</v>
      </c>
      <c r="AM816" s="78" t="s">
        <v>89</v>
      </c>
      <c r="AN816" s="78" t="s">
        <v>89</v>
      </c>
      <c r="AO816" s="78" t="s">
        <v>89</v>
      </c>
      <c r="AP816" s="49">
        <f t="shared" si="62"/>
        <v>0</v>
      </c>
      <c r="AQ816" s="49">
        <f>+L816+AD816-AI816</f>
        <v>17360000</v>
      </c>
      <c r="AR816" s="65" t="s">
        <v>87</v>
      </c>
      <c r="AS816" s="68">
        <v>17360000</v>
      </c>
      <c r="AT816" s="65" t="s">
        <v>90</v>
      </c>
      <c r="AU816" s="68">
        <v>0</v>
      </c>
      <c r="AV816" s="75" t="s">
        <v>89</v>
      </c>
      <c r="AW816" s="423">
        <v>6944000</v>
      </c>
      <c r="AX816" s="79">
        <f t="shared" si="63"/>
        <v>10416000</v>
      </c>
      <c r="AY816" s="223">
        <f t="shared" si="64"/>
        <v>0.4</v>
      </c>
      <c r="AZ816" s="74">
        <v>0.4</v>
      </c>
      <c r="BA816" s="75" t="s">
        <v>89</v>
      </c>
      <c r="BB816" s="65" t="s">
        <v>108</v>
      </c>
      <c r="BC816" s="66" t="s">
        <v>11129</v>
      </c>
      <c r="BD816" s="221" t="s">
        <v>87</v>
      </c>
      <c r="BE816" s="221" t="s">
        <v>87</v>
      </c>
    </row>
    <row r="817" spans="2:57" x14ac:dyDescent="0.25">
      <c r="B817" s="221">
        <v>2025</v>
      </c>
      <c r="C817" s="221">
        <v>891780111</v>
      </c>
      <c r="D817" s="221" t="s">
        <v>78</v>
      </c>
      <c r="E817" s="65" t="s">
        <v>11128</v>
      </c>
      <c r="F817" s="65" t="s">
        <v>11127</v>
      </c>
      <c r="G817" s="306">
        <v>0</v>
      </c>
      <c r="H817" s="65" t="s">
        <v>81</v>
      </c>
      <c r="I817" s="221" t="s">
        <v>82</v>
      </c>
      <c r="J817" s="220" t="s">
        <v>83</v>
      </c>
      <c r="K817" s="66" t="s">
        <v>11126</v>
      </c>
      <c r="L817" s="68">
        <v>18935000</v>
      </c>
      <c r="M817" s="221" t="s">
        <v>85</v>
      </c>
      <c r="N817" s="66" t="s">
        <v>11125</v>
      </c>
      <c r="O817" s="66">
        <v>7602961</v>
      </c>
      <c r="P817" s="65">
        <v>1425</v>
      </c>
      <c r="Q817" s="78">
        <v>45840</v>
      </c>
      <c r="R817" s="66">
        <v>5603238000</v>
      </c>
      <c r="S817" s="78">
        <v>45845</v>
      </c>
      <c r="T817" s="68">
        <v>18935000</v>
      </c>
      <c r="U817" s="65" t="s">
        <v>87</v>
      </c>
      <c r="V817" s="68">
        <v>7631392</v>
      </c>
      <c r="W817" s="67" t="s">
        <v>8743</v>
      </c>
      <c r="X817" s="78">
        <v>45845</v>
      </c>
      <c r="Y817" s="78">
        <v>45845</v>
      </c>
      <c r="Z817" s="70" t="s">
        <v>89</v>
      </c>
      <c r="AA817" s="70">
        <v>45991</v>
      </c>
      <c r="AB817" s="49">
        <f t="shared" si="60"/>
        <v>146</v>
      </c>
      <c r="AC817" s="65">
        <v>0</v>
      </c>
      <c r="AD817" s="424">
        <v>0</v>
      </c>
      <c r="AE817" s="65">
        <v>0</v>
      </c>
      <c r="AF817" s="78" t="s">
        <v>89</v>
      </c>
      <c r="AG817" s="49">
        <f t="shared" si="61"/>
        <v>0</v>
      </c>
      <c r="AH817" s="65">
        <v>0</v>
      </c>
      <c r="AI817" s="68">
        <v>0</v>
      </c>
      <c r="AJ817" s="65" t="s">
        <v>89</v>
      </c>
      <c r="AK817" s="78" t="s">
        <v>89</v>
      </c>
      <c r="AL817" s="65">
        <v>0</v>
      </c>
      <c r="AM817" s="78" t="s">
        <v>89</v>
      </c>
      <c r="AN817" s="78" t="s">
        <v>89</v>
      </c>
      <c r="AO817" s="78" t="s">
        <v>89</v>
      </c>
      <c r="AP817" s="49">
        <f t="shared" si="62"/>
        <v>0</v>
      </c>
      <c r="AQ817" s="49">
        <f>+L817+AD817-AI817</f>
        <v>18935000</v>
      </c>
      <c r="AR817" s="65" t="s">
        <v>87</v>
      </c>
      <c r="AS817" s="68">
        <v>18935000</v>
      </c>
      <c r="AT817" s="65" t="s">
        <v>90</v>
      </c>
      <c r="AU817" s="68">
        <v>0</v>
      </c>
      <c r="AV817" s="75" t="s">
        <v>89</v>
      </c>
      <c r="AW817" s="423">
        <v>7574000</v>
      </c>
      <c r="AX817" s="79">
        <f t="shared" si="63"/>
        <v>11361000</v>
      </c>
      <c r="AY817" s="223">
        <f t="shared" si="64"/>
        <v>0.4</v>
      </c>
      <c r="AZ817" s="74">
        <v>0.4</v>
      </c>
      <c r="BA817" s="75" t="s">
        <v>89</v>
      </c>
      <c r="BB817" s="65" t="s">
        <v>108</v>
      </c>
      <c r="BC817" s="66" t="s">
        <v>11124</v>
      </c>
      <c r="BD817" s="221" t="s">
        <v>87</v>
      </c>
      <c r="BE817" s="221" t="s">
        <v>87</v>
      </c>
    </row>
    <row r="818" spans="2:57" x14ac:dyDescent="0.25">
      <c r="B818" s="221">
        <v>2025</v>
      </c>
      <c r="C818" s="221">
        <v>891780111</v>
      </c>
      <c r="D818" s="221" t="s">
        <v>78</v>
      </c>
      <c r="E818" s="65" t="s">
        <v>11123</v>
      </c>
      <c r="F818" s="65" t="s">
        <v>11122</v>
      </c>
      <c r="G818" s="306">
        <v>0</v>
      </c>
      <c r="H818" s="65" t="s">
        <v>81</v>
      </c>
      <c r="I818" s="221" t="s">
        <v>82</v>
      </c>
      <c r="J818" s="220" t="s">
        <v>83</v>
      </c>
      <c r="K818" s="66" t="s">
        <v>11121</v>
      </c>
      <c r="L818" s="68">
        <v>20500000</v>
      </c>
      <c r="M818" s="221" t="s">
        <v>85</v>
      </c>
      <c r="N818" s="66" t="s">
        <v>11120</v>
      </c>
      <c r="O818" s="66">
        <v>36722139</v>
      </c>
      <c r="P818" s="65">
        <v>1425</v>
      </c>
      <c r="Q818" s="78">
        <v>45840</v>
      </c>
      <c r="R818" s="66">
        <v>5603238000</v>
      </c>
      <c r="S818" s="78">
        <v>45845</v>
      </c>
      <c r="T818" s="68">
        <v>20500000</v>
      </c>
      <c r="U818" s="65" t="s">
        <v>87</v>
      </c>
      <c r="V818" s="68">
        <v>429946</v>
      </c>
      <c r="W818" s="67" t="s">
        <v>11119</v>
      </c>
      <c r="X818" s="78">
        <v>45845</v>
      </c>
      <c r="Y818" s="78">
        <v>45845</v>
      </c>
      <c r="Z818" s="70" t="s">
        <v>89</v>
      </c>
      <c r="AA818" s="70">
        <v>45991</v>
      </c>
      <c r="AB818" s="49">
        <f t="shared" si="60"/>
        <v>146</v>
      </c>
      <c r="AC818" s="65">
        <v>0</v>
      </c>
      <c r="AD818" s="424">
        <v>0</v>
      </c>
      <c r="AE818" s="65">
        <v>0</v>
      </c>
      <c r="AF818" s="78" t="s">
        <v>89</v>
      </c>
      <c r="AG818" s="49">
        <f t="shared" si="61"/>
        <v>0</v>
      </c>
      <c r="AH818" s="65">
        <v>0</v>
      </c>
      <c r="AI818" s="68">
        <v>0</v>
      </c>
      <c r="AJ818" s="65" t="s">
        <v>89</v>
      </c>
      <c r="AK818" s="78" t="s">
        <v>89</v>
      </c>
      <c r="AL818" s="65">
        <v>0</v>
      </c>
      <c r="AM818" s="78" t="s">
        <v>89</v>
      </c>
      <c r="AN818" s="78" t="s">
        <v>89</v>
      </c>
      <c r="AO818" s="78" t="s">
        <v>89</v>
      </c>
      <c r="AP818" s="49">
        <f t="shared" si="62"/>
        <v>0</v>
      </c>
      <c r="AQ818" s="49">
        <f>+L818+AD818-AI818</f>
        <v>20500000</v>
      </c>
      <c r="AR818" s="65" t="s">
        <v>87</v>
      </c>
      <c r="AS818" s="68">
        <v>20500000</v>
      </c>
      <c r="AT818" s="65" t="s">
        <v>90</v>
      </c>
      <c r="AU818" s="68">
        <v>0</v>
      </c>
      <c r="AV818" s="75" t="s">
        <v>89</v>
      </c>
      <c r="AW818" s="423">
        <v>8200000</v>
      </c>
      <c r="AX818" s="79">
        <f t="shared" si="63"/>
        <v>12300000</v>
      </c>
      <c r="AY818" s="223">
        <f t="shared" si="64"/>
        <v>0.4</v>
      </c>
      <c r="AZ818" s="74">
        <v>0.4</v>
      </c>
      <c r="BA818" s="75" t="s">
        <v>89</v>
      </c>
      <c r="BB818" s="65" t="s">
        <v>108</v>
      </c>
      <c r="BC818" s="66" t="s">
        <v>11118</v>
      </c>
      <c r="BD818" s="221" t="s">
        <v>87</v>
      </c>
      <c r="BE818" s="221" t="s">
        <v>87</v>
      </c>
    </row>
    <row r="819" spans="2:57" x14ac:dyDescent="0.25">
      <c r="B819" s="221">
        <v>2025</v>
      </c>
      <c r="C819" s="221">
        <v>891780111</v>
      </c>
      <c r="D819" s="221" t="s">
        <v>78</v>
      </c>
      <c r="E819" s="65" t="s">
        <v>11117</v>
      </c>
      <c r="F819" s="65" t="s">
        <v>11116</v>
      </c>
      <c r="G819" s="306">
        <v>0</v>
      </c>
      <c r="H819" s="65" t="s">
        <v>81</v>
      </c>
      <c r="I819" s="221" t="s">
        <v>82</v>
      </c>
      <c r="J819" s="220" t="s">
        <v>83</v>
      </c>
      <c r="K819" s="66" t="s">
        <v>11115</v>
      </c>
      <c r="L819" s="68">
        <v>17360000</v>
      </c>
      <c r="M819" s="221" t="s">
        <v>85</v>
      </c>
      <c r="N819" s="66" t="s">
        <v>11114</v>
      </c>
      <c r="O819" s="66">
        <v>1084742720</v>
      </c>
      <c r="P819" s="65">
        <v>1425</v>
      </c>
      <c r="Q819" s="78">
        <v>45840</v>
      </c>
      <c r="R819" s="66">
        <v>5603238000</v>
      </c>
      <c r="S819" s="78">
        <v>45845</v>
      </c>
      <c r="T819" s="68">
        <v>17360000</v>
      </c>
      <c r="U819" s="65" t="s">
        <v>87</v>
      </c>
      <c r="V819" s="68">
        <v>57461777</v>
      </c>
      <c r="W819" s="67" t="s">
        <v>9663</v>
      </c>
      <c r="X819" s="78">
        <v>45845</v>
      </c>
      <c r="Y819" s="78">
        <v>45845</v>
      </c>
      <c r="Z819" s="70" t="s">
        <v>89</v>
      </c>
      <c r="AA819" s="70">
        <v>45991</v>
      </c>
      <c r="AB819" s="49">
        <f t="shared" si="60"/>
        <v>146</v>
      </c>
      <c r="AC819" s="65">
        <v>0</v>
      </c>
      <c r="AD819" s="424">
        <v>0</v>
      </c>
      <c r="AE819" s="65">
        <v>0</v>
      </c>
      <c r="AF819" s="78" t="s">
        <v>89</v>
      </c>
      <c r="AG819" s="49">
        <f t="shared" si="61"/>
        <v>0</v>
      </c>
      <c r="AH819" s="65">
        <v>0</v>
      </c>
      <c r="AI819" s="68">
        <v>0</v>
      </c>
      <c r="AJ819" s="65" t="s">
        <v>89</v>
      </c>
      <c r="AK819" s="78" t="s">
        <v>89</v>
      </c>
      <c r="AL819" s="65">
        <v>0</v>
      </c>
      <c r="AM819" s="78" t="s">
        <v>89</v>
      </c>
      <c r="AN819" s="78" t="s">
        <v>89</v>
      </c>
      <c r="AO819" s="78" t="s">
        <v>89</v>
      </c>
      <c r="AP819" s="49">
        <f t="shared" si="62"/>
        <v>0</v>
      </c>
      <c r="AQ819" s="49">
        <f>+L819+AD819-AI819</f>
        <v>17360000</v>
      </c>
      <c r="AR819" s="65" t="s">
        <v>87</v>
      </c>
      <c r="AS819" s="68">
        <v>17360000</v>
      </c>
      <c r="AT819" s="65" t="s">
        <v>90</v>
      </c>
      <c r="AU819" s="68">
        <v>0</v>
      </c>
      <c r="AV819" s="75" t="s">
        <v>89</v>
      </c>
      <c r="AW819" s="423">
        <v>6944000</v>
      </c>
      <c r="AX819" s="79">
        <f t="shared" si="63"/>
        <v>10416000</v>
      </c>
      <c r="AY819" s="223">
        <f t="shared" si="64"/>
        <v>0.4</v>
      </c>
      <c r="AZ819" s="74">
        <v>0.4</v>
      </c>
      <c r="BA819" s="75" t="s">
        <v>89</v>
      </c>
      <c r="BB819" s="65" t="s">
        <v>108</v>
      </c>
      <c r="BC819" s="66" t="s">
        <v>11113</v>
      </c>
      <c r="BD819" s="221" t="s">
        <v>87</v>
      </c>
      <c r="BE819" s="221" t="s">
        <v>87</v>
      </c>
    </row>
    <row r="820" spans="2:57" x14ac:dyDescent="0.25">
      <c r="B820" s="221">
        <v>2025</v>
      </c>
      <c r="C820" s="221">
        <v>891780111</v>
      </c>
      <c r="D820" s="221" t="s">
        <v>78</v>
      </c>
      <c r="E820" s="65" t="s">
        <v>11112</v>
      </c>
      <c r="F820" s="65" t="s">
        <v>11111</v>
      </c>
      <c r="G820" s="306">
        <v>0</v>
      </c>
      <c r="H820" s="65" t="s">
        <v>81</v>
      </c>
      <c r="I820" s="221" t="s">
        <v>82</v>
      </c>
      <c r="J820" s="220" t="s">
        <v>83</v>
      </c>
      <c r="K820" s="66" t="s">
        <v>11110</v>
      </c>
      <c r="L820" s="68">
        <v>17360000</v>
      </c>
      <c r="M820" s="221" t="s">
        <v>85</v>
      </c>
      <c r="N820" s="66" t="s">
        <v>11109</v>
      </c>
      <c r="O820" s="66">
        <v>1084789302</v>
      </c>
      <c r="P820" s="65">
        <v>1425</v>
      </c>
      <c r="Q820" s="78">
        <v>45840</v>
      </c>
      <c r="R820" s="66">
        <v>5603238000</v>
      </c>
      <c r="S820" s="78">
        <v>45845</v>
      </c>
      <c r="T820" s="68">
        <v>17360000</v>
      </c>
      <c r="U820" s="65" t="s">
        <v>87</v>
      </c>
      <c r="V820" s="68">
        <v>57461777</v>
      </c>
      <c r="W820" s="67" t="s">
        <v>9663</v>
      </c>
      <c r="X820" s="78">
        <v>45845</v>
      </c>
      <c r="Y820" s="78">
        <v>45845</v>
      </c>
      <c r="Z820" s="70" t="s">
        <v>89</v>
      </c>
      <c r="AA820" s="70">
        <v>45991</v>
      </c>
      <c r="AB820" s="49">
        <f t="shared" si="60"/>
        <v>146</v>
      </c>
      <c r="AC820" s="65">
        <v>0</v>
      </c>
      <c r="AD820" s="424">
        <v>0</v>
      </c>
      <c r="AE820" s="65">
        <v>0</v>
      </c>
      <c r="AF820" s="78" t="s">
        <v>89</v>
      </c>
      <c r="AG820" s="49">
        <f t="shared" si="61"/>
        <v>0</v>
      </c>
      <c r="AH820" s="65">
        <v>0</v>
      </c>
      <c r="AI820" s="68">
        <v>0</v>
      </c>
      <c r="AJ820" s="65" t="s">
        <v>89</v>
      </c>
      <c r="AK820" s="78" t="s">
        <v>89</v>
      </c>
      <c r="AL820" s="65">
        <v>0</v>
      </c>
      <c r="AM820" s="78" t="s">
        <v>89</v>
      </c>
      <c r="AN820" s="78" t="s">
        <v>89</v>
      </c>
      <c r="AO820" s="78" t="s">
        <v>89</v>
      </c>
      <c r="AP820" s="49">
        <f t="shared" si="62"/>
        <v>0</v>
      </c>
      <c r="AQ820" s="49">
        <f>+L820+AD820-AI820</f>
        <v>17360000</v>
      </c>
      <c r="AR820" s="65" t="s">
        <v>87</v>
      </c>
      <c r="AS820" s="68">
        <v>17360000</v>
      </c>
      <c r="AT820" s="65" t="s">
        <v>90</v>
      </c>
      <c r="AU820" s="68">
        <v>0</v>
      </c>
      <c r="AV820" s="75" t="s">
        <v>89</v>
      </c>
      <c r="AW820" s="423">
        <v>6944000</v>
      </c>
      <c r="AX820" s="79">
        <f t="shared" si="63"/>
        <v>10416000</v>
      </c>
      <c r="AY820" s="223">
        <f t="shared" si="64"/>
        <v>0.4</v>
      </c>
      <c r="AZ820" s="74">
        <v>0.4</v>
      </c>
      <c r="BA820" s="75" t="s">
        <v>89</v>
      </c>
      <c r="BB820" s="65" t="s">
        <v>108</v>
      </c>
      <c r="BC820" s="66" t="s">
        <v>11108</v>
      </c>
      <c r="BD820" s="221" t="s">
        <v>87</v>
      </c>
      <c r="BE820" s="221" t="s">
        <v>87</v>
      </c>
    </row>
    <row r="821" spans="2:57" x14ac:dyDescent="0.25">
      <c r="B821" s="221">
        <v>2025</v>
      </c>
      <c r="C821" s="221">
        <v>891780111</v>
      </c>
      <c r="D821" s="221" t="s">
        <v>78</v>
      </c>
      <c r="E821" s="65" t="s">
        <v>11107</v>
      </c>
      <c r="F821" s="65" t="s">
        <v>11106</v>
      </c>
      <c r="G821" s="306">
        <v>0</v>
      </c>
      <c r="H821" s="65" t="s">
        <v>81</v>
      </c>
      <c r="I821" s="221" t="s">
        <v>82</v>
      </c>
      <c r="J821" s="220" t="s">
        <v>83</v>
      </c>
      <c r="K821" s="66" t="s">
        <v>11105</v>
      </c>
      <c r="L821" s="68">
        <v>17360000</v>
      </c>
      <c r="M821" s="221" t="s">
        <v>85</v>
      </c>
      <c r="N821" s="66" t="s">
        <v>11104</v>
      </c>
      <c r="O821" s="66">
        <v>1083025029</v>
      </c>
      <c r="P821" s="65">
        <v>1425</v>
      </c>
      <c r="Q821" s="78">
        <v>45840</v>
      </c>
      <c r="R821" s="66">
        <v>5603238000</v>
      </c>
      <c r="S821" s="78">
        <v>45845</v>
      </c>
      <c r="T821" s="68">
        <v>17360000</v>
      </c>
      <c r="U821" s="65" t="s">
        <v>87</v>
      </c>
      <c r="V821" s="68">
        <v>21400608</v>
      </c>
      <c r="W821" s="67" t="s">
        <v>10687</v>
      </c>
      <c r="X821" s="78">
        <v>45845</v>
      </c>
      <c r="Y821" s="78">
        <v>45845</v>
      </c>
      <c r="Z821" s="70" t="s">
        <v>89</v>
      </c>
      <c r="AA821" s="70">
        <v>45991</v>
      </c>
      <c r="AB821" s="49">
        <f t="shared" si="60"/>
        <v>146</v>
      </c>
      <c r="AC821" s="65">
        <v>0</v>
      </c>
      <c r="AD821" s="424">
        <v>0</v>
      </c>
      <c r="AE821" s="65">
        <v>0</v>
      </c>
      <c r="AF821" s="78" t="s">
        <v>89</v>
      </c>
      <c r="AG821" s="49">
        <f t="shared" si="61"/>
        <v>0</v>
      </c>
      <c r="AH821" s="65">
        <v>0</v>
      </c>
      <c r="AI821" s="68">
        <v>0</v>
      </c>
      <c r="AJ821" s="65" t="s">
        <v>89</v>
      </c>
      <c r="AK821" s="78" t="s">
        <v>89</v>
      </c>
      <c r="AL821" s="65">
        <v>0</v>
      </c>
      <c r="AM821" s="78" t="s">
        <v>89</v>
      </c>
      <c r="AN821" s="78" t="s">
        <v>89</v>
      </c>
      <c r="AO821" s="78" t="s">
        <v>89</v>
      </c>
      <c r="AP821" s="49">
        <f t="shared" si="62"/>
        <v>0</v>
      </c>
      <c r="AQ821" s="49">
        <f>+L821+AD821-AI821</f>
        <v>17360000</v>
      </c>
      <c r="AR821" s="65" t="s">
        <v>87</v>
      </c>
      <c r="AS821" s="68">
        <v>17360000</v>
      </c>
      <c r="AT821" s="65" t="s">
        <v>90</v>
      </c>
      <c r="AU821" s="68">
        <v>0</v>
      </c>
      <c r="AV821" s="75" t="s">
        <v>89</v>
      </c>
      <c r="AW821" s="423">
        <v>6944000</v>
      </c>
      <c r="AX821" s="79">
        <f t="shared" si="63"/>
        <v>10416000</v>
      </c>
      <c r="AY821" s="223">
        <f t="shared" si="64"/>
        <v>0.4</v>
      </c>
      <c r="AZ821" s="74">
        <v>0.4</v>
      </c>
      <c r="BA821" s="75" t="s">
        <v>89</v>
      </c>
      <c r="BB821" s="65" t="s">
        <v>108</v>
      </c>
      <c r="BC821" s="66" t="s">
        <v>11103</v>
      </c>
      <c r="BD821" s="221" t="s">
        <v>87</v>
      </c>
      <c r="BE821" s="221" t="s">
        <v>87</v>
      </c>
    </row>
    <row r="822" spans="2:57" x14ac:dyDescent="0.25">
      <c r="B822" s="221">
        <v>2025</v>
      </c>
      <c r="C822" s="221">
        <v>891780111</v>
      </c>
      <c r="D822" s="221" t="s">
        <v>78</v>
      </c>
      <c r="E822" s="65" t="s">
        <v>11102</v>
      </c>
      <c r="F822" s="65" t="s">
        <v>11101</v>
      </c>
      <c r="G822" s="306">
        <v>0</v>
      </c>
      <c r="H822" s="65" t="s">
        <v>81</v>
      </c>
      <c r="I822" s="221" t="s">
        <v>82</v>
      </c>
      <c r="J822" s="220" t="s">
        <v>83</v>
      </c>
      <c r="K822" s="66" t="s">
        <v>11100</v>
      </c>
      <c r="L822" s="68">
        <v>15780000</v>
      </c>
      <c r="M822" s="221" t="s">
        <v>85</v>
      </c>
      <c r="N822" s="66" t="s">
        <v>11099</v>
      </c>
      <c r="O822" s="66">
        <v>1082905227</v>
      </c>
      <c r="P822" s="65">
        <v>1425</v>
      </c>
      <c r="Q822" s="78">
        <v>45840</v>
      </c>
      <c r="R822" s="66">
        <v>5603238000</v>
      </c>
      <c r="S822" s="78">
        <v>45845</v>
      </c>
      <c r="T822" s="68">
        <v>15780000</v>
      </c>
      <c r="U822" s="65" t="s">
        <v>87</v>
      </c>
      <c r="V822" s="68">
        <v>72175281</v>
      </c>
      <c r="W822" s="67" t="s">
        <v>318</v>
      </c>
      <c r="X822" s="78">
        <v>45845</v>
      </c>
      <c r="Y822" s="78">
        <v>45845</v>
      </c>
      <c r="Z822" s="70" t="s">
        <v>89</v>
      </c>
      <c r="AA822" s="70">
        <v>45991</v>
      </c>
      <c r="AB822" s="49">
        <f t="shared" si="60"/>
        <v>146</v>
      </c>
      <c r="AC822" s="65">
        <v>0</v>
      </c>
      <c r="AD822" s="424">
        <v>0</v>
      </c>
      <c r="AE822" s="65">
        <v>0</v>
      </c>
      <c r="AF822" s="78" t="s">
        <v>89</v>
      </c>
      <c r="AG822" s="49">
        <f t="shared" si="61"/>
        <v>0</v>
      </c>
      <c r="AH822" s="65">
        <v>0</v>
      </c>
      <c r="AI822" s="68">
        <v>0</v>
      </c>
      <c r="AJ822" s="65" t="s">
        <v>89</v>
      </c>
      <c r="AK822" s="78" t="s">
        <v>89</v>
      </c>
      <c r="AL822" s="65">
        <v>0</v>
      </c>
      <c r="AM822" s="78" t="s">
        <v>89</v>
      </c>
      <c r="AN822" s="78" t="s">
        <v>89</v>
      </c>
      <c r="AO822" s="78" t="s">
        <v>89</v>
      </c>
      <c r="AP822" s="49">
        <f t="shared" si="62"/>
        <v>0</v>
      </c>
      <c r="AQ822" s="49">
        <f>+L822+AD822-AI822</f>
        <v>15780000</v>
      </c>
      <c r="AR822" s="65" t="s">
        <v>87</v>
      </c>
      <c r="AS822" s="68">
        <v>15780000</v>
      </c>
      <c r="AT822" s="65" t="s">
        <v>90</v>
      </c>
      <c r="AU822" s="68">
        <v>0</v>
      </c>
      <c r="AV822" s="75" t="s">
        <v>89</v>
      </c>
      <c r="AW822" s="423">
        <v>6312000</v>
      </c>
      <c r="AX822" s="79">
        <f t="shared" si="63"/>
        <v>9468000</v>
      </c>
      <c r="AY822" s="223">
        <f t="shared" si="64"/>
        <v>0.4</v>
      </c>
      <c r="AZ822" s="74">
        <v>0.4</v>
      </c>
      <c r="BA822" s="75" t="s">
        <v>89</v>
      </c>
      <c r="BB822" s="65" t="s">
        <v>108</v>
      </c>
      <c r="BC822" s="66" t="s">
        <v>11098</v>
      </c>
      <c r="BD822" s="221" t="s">
        <v>87</v>
      </c>
      <c r="BE822" s="221" t="s">
        <v>87</v>
      </c>
    </row>
    <row r="823" spans="2:57" x14ac:dyDescent="0.25">
      <c r="B823" s="221">
        <v>2025</v>
      </c>
      <c r="C823" s="221">
        <v>891780111</v>
      </c>
      <c r="D823" s="221" t="s">
        <v>78</v>
      </c>
      <c r="E823" s="65" t="s">
        <v>11097</v>
      </c>
      <c r="F823" s="65" t="s">
        <v>11096</v>
      </c>
      <c r="G823" s="306">
        <v>0</v>
      </c>
      <c r="H823" s="65" t="s">
        <v>81</v>
      </c>
      <c r="I823" s="221" t="s">
        <v>82</v>
      </c>
      <c r="J823" s="220" t="s">
        <v>83</v>
      </c>
      <c r="K823" s="66" t="s">
        <v>11095</v>
      </c>
      <c r="L823" s="68">
        <v>15780000</v>
      </c>
      <c r="M823" s="221" t="s">
        <v>85</v>
      </c>
      <c r="N823" s="66" t="s">
        <v>11094</v>
      </c>
      <c r="O823" s="66">
        <v>1082987533</v>
      </c>
      <c r="P823" s="65">
        <v>1425</v>
      </c>
      <c r="Q823" s="78">
        <v>45840</v>
      </c>
      <c r="R823" s="66">
        <v>5603238000</v>
      </c>
      <c r="S823" s="78">
        <v>45845</v>
      </c>
      <c r="T823" s="68">
        <v>15780000</v>
      </c>
      <c r="U823" s="65" t="s">
        <v>87</v>
      </c>
      <c r="V823" s="68">
        <v>72175281</v>
      </c>
      <c r="W823" s="67" t="s">
        <v>318</v>
      </c>
      <c r="X823" s="78">
        <v>45845</v>
      </c>
      <c r="Y823" s="78">
        <v>45845</v>
      </c>
      <c r="Z823" s="70" t="s">
        <v>89</v>
      </c>
      <c r="AA823" s="70">
        <v>45991</v>
      </c>
      <c r="AB823" s="49">
        <f t="shared" si="60"/>
        <v>146</v>
      </c>
      <c r="AC823" s="65">
        <v>0</v>
      </c>
      <c r="AD823" s="424">
        <v>0</v>
      </c>
      <c r="AE823" s="65">
        <v>0</v>
      </c>
      <c r="AF823" s="78" t="s">
        <v>89</v>
      </c>
      <c r="AG823" s="49">
        <f t="shared" si="61"/>
        <v>0</v>
      </c>
      <c r="AH823" s="65">
        <v>0</v>
      </c>
      <c r="AI823" s="68">
        <v>0</v>
      </c>
      <c r="AJ823" s="65" t="s">
        <v>89</v>
      </c>
      <c r="AK823" s="78" t="s">
        <v>89</v>
      </c>
      <c r="AL823" s="65">
        <v>0</v>
      </c>
      <c r="AM823" s="78" t="s">
        <v>89</v>
      </c>
      <c r="AN823" s="78" t="s">
        <v>89</v>
      </c>
      <c r="AO823" s="78" t="s">
        <v>89</v>
      </c>
      <c r="AP823" s="49">
        <f t="shared" si="62"/>
        <v>0</v>
      </c>
      <c r="AQ823" s="49">
        <f>+L823+AD823-AI823</f>
        <v>15780000</v>
      </c>
      <c r="AR823" s="65" t="s">
        <v>87</v>
      </c>
      <c r="AS823" s="68">
        <v>15780000</v>
      </c>
      <c r="AT823" s="65" t="s">
        <v>90</v>
      </c>
      <c r="AU823" s="68">
        <v>0</v>
      </c>
      <c r="AV823" s="75" t="s">
        <v>89</v>
      </c>
      <c r="AW823" s="423">
        <v>6312000</v>
      </c>
      <c r="AX823" s="79">
        <f t="shared" si="63"/>
        <v>9468000</v>
      </c>
      <c r="AY823" s="223">
        <f t="shared" si="64"/>
        <v>0.4</v>
      </c>
      <c r="AZ823" s="74">
        <v>0.4</v>
      </c>
      <c r="BA823" s="75" t="s">
        <v>89</v>
      </c>
      <c r="BB823" s="65" t="s">
        <v>108</v>
      </c>
      <c r="BC823" s="66" t="s">
        <v>11093</v>
      </c>
      <c r="BD823" s="221" t="s">
        <v>87</v>
      </c>
      <c r="BE823" s="221" t="s">
        <v>87</v>
      </c>
    </row>
    <row r="824" spans="2:57" x14ac:dyDescent="0.25">
      <c r="B824" s="221">
        <v>2025</v>
      </c>
      <c r="C824" s="221">
        <v>891780111</v>
      </c>
      <c r="D824" s="221" t="s">
        <v>78</v>
      </c>
      <c r="E824" s="65" t="s">
        <v>11092</v>
      </c>
      <c r="F824" s="65" t="s">
        <v>11091</v>
      </c>
      <c r="G824" s="306">
        <v>0</v>
      </c>
      <c r="H824" s="65" t="s">
        <v>81</v>
      </c>
      <c r="I824" s="221" t="s">
        <v>82</v>
      </c>
      <c r="J824" s="220" t="s">
        <v>83</v>
      </c>
      <c r="K824" s="66" t="s">
        <v>11090</v>
      </c>
      <c r="L824" s="68">
        <v>20500000</v>
      </c>
      <c r="M824" s="221" t="s">
        <v>85</v>
      </c>
      <c r="N824" s="66" t="s">
        <v>11089</v>
      </c>
      <c r="O824" s="66">
        <v>1018414715</v>
      </c>
      <c r="P824" s="65">
        <v>1425</v>
      </c>
      <c r="Q824" s="78">
        <v>45840</v>
      </c>
      <c r="R824" s="66">
        <v>5603238000</v>
      </c>
      <c r="S824" s="78">
        <v>45845</v>
      </c>
      <c r="T824" s="68">
        <v>20500000</v>
      </c>
      <c r="U824" s="65" t="s">
        <v>87</v>
      </c>
      <c r="V824" s="68">
        <v>72175281</v>
      </c>
      <c r="W824" s="67" t="s">
        <v>318</v>
      </c>
      <c r="X824" s="78">
        <v>45845</v>
      </c>
      <c r="Y824" s="78">
        <v>45845</v>
      </c>
      <c r="Z824" s="70" t="s">
        <v>89</v>
      </c>
      <c r="AA824" s="70">
        <v>45991</v>
      </c>
      <c r="AB824" s="49">
        <f t="shared" si="60"/>
        <v>146</v>
      </c>
      <c r="AC824" s="65">
        <v>0</v>
      </c>
      <c r="AD824" s="424">
        <v>0</v>
      </c>
      <c r="AE824" s="65">
        <v>0</v>
      </c>
      <c r="AF824" s="78" t="s">
        <v>89</v>
      </c>
      <c r="AG824" s="49">
        <f t="shared" si="61"/>
        <v>0</v>
      </c>
      <c r="AH824" s="65">
        <v>0</v>
      </c>
      <c r="AI824" s="68">
        <v>0</v>
      </c>
      <c r="AJ824" s="65" t="s">
        <v>89</v>
      </c>
      <c r="AK824" s="78" t="s">
        <v>89</v>
      </c>
      <c r="AL824" s="65">
        <v>0</v>
      </c>
      <c r="AM824" s="78" t="s">
        <v>89</v>
      </c>
      <c r="AN824" s="78" t="s">
        <v>89</v>
      </c>
      <c r="AO824" s="78" t="s">
        <v>89</v>
      </c>
      <c r="AP824" s="49">
        <f t="shared" si="62"/>
        <v>0</v>
      </c>
      <c r="AQ824" s="49">
        <f>+L824+AD824-AI824</f>
        <v>20500000</v>
      </c>
      <c r="AR824" s="65" t="s">
        <v>87</v>
      </c>
      <c r="AS824" s="68">
        <v>20500000</v>
      </c>
      <c r="AT824" s="65" t="s">
        <v>90</v>
      </c>
      <c r="AU824" s="68">
        <v>0</v>
      </c>
      <c r="AV824" s="75" t="s">
        <v>89</v>
      </c>
      <c r="AW824" s="423">
        <v>8200000</v>
      </c>
      <c r="AX824" s="79">
        <f t="shared" si="63"/>
        <v>12300000</v>
      </c>
      <c r="AY824" s="223">
        <f t="shared" si="64"/>
        <v>0.4</v>
      </c>
      <c r="AZ824" s="74">
        <v>0.4</v>
      </c>
      <c r="BA824" s="75" t="s">
        <v>89</v>
      </c>
      <c r="BB824" s="65" t="s">
        <v>108</v>
      </c>
      <c r="BC824" s="66" t="s">
        <v>11088</v>
      </c>
      <c r="BD824" s="221" t="s">
        <v>87</v>
      </c>
      <c r="BE824" s="221" t="s">
        <v>87</v>
      </c>
    </row>
    <row r="825" spans="2:57" x14ac:dyDescent="0.25">
      <c r="B825" s="221">
        <v>2025</v>
      </c>
      <c r="C825" s="221">
        <v>891780111</v>
      </c>
      <c r="D825" s="221" t="s">
        <v>78</v>
      </c>
      <c r="E825" s="65" t="s">
        <v>11087</v>
      </c>
      <c r="F825" s="65" t="s">
        <v>11086</v>
      </c>
      <c r="G825" s="306">
        <v>0</v>
      </c>
      <c r="H825" s="65" t="s">
        <v>81</v>
      </c>
      <c r="I825" s="221" t="s">
        <v>82</v>
      </c>
      <c r="J825" s="220" t="s">
        <v>83</v>
      </c>
      <c r="K825" s="66" t="s">
        <v>11085</v>
      </c>
      <c r="L825" s="68">
        <v>17360000</v>
      </c>
      <c r="M825" s="221" t="s">
        <v>85</v>
      </c>
      <c r="N825" s="66" t="s">
        <v>11084</v>
      </c>
      <c r="O825" s="66">
        <v>1082934684</v>
      </c>
      <c r="P825" s="65">
        <v>1425</v>
      </c>
      <c r="Q825" s="78">
        <v>45840</v>
      </c>
      <c r="R825" s="66">
        <v>5603238000</v>
      </c>
      <c r="S825" s="78">
        <v>45845</v>
      </c>
      <c r="T825" s="68">
        <v>17360000</v>
      </c>
      <c r="U825" s="65" t="s">
        <v>87</v>
      </c>
      <c r="V825" s="68">
        <v>72175281</v>
      </c>
      <c r="W825" s="67" t="s">
        <v>318</v>
      </c>
      <c r="X825" s="78">
        <v>45845</v>
      </c>
      <c r="Y825" s="78">
        <v>45845</v>
      </c>
      <c r="Z825" s="70" t="s">
        <v>89</v>
      </c>
      <c r="AA825" s="70">
        <v>45991</v>
      </c>
      <c r="AB825" s="49">
        <f t="shared" si="60"/>
        <v>146</v>
      </c>
      <c r="AC825" s="65">
        <v>0</v>
      </c>
      <c r="AD825" s="424">
        <v>0</v>
      </c>
      <c r="AE825" s="65">
        <v>0</v>
      </c>
      <c r="AF825" s="78" t="s">
        <v>89</v>
      </c>
      <c r="AG825" s="49">
        <f t="shared" si="61"/>
        <v>0</v>
      </c>
      <c r="AH825" s="65">
        <v>0</v>
      </c>
      <c r="AI825" s="68">
        <v>0</v>
      </c>
      <c r="AJ825" s="65" t="s">
        <v>89</v>
      </c>
      <c r="AK825" s="78" t="s">
        <v>89</v>
      </c>
      <c r="AL825" s="65">
        <v>0</v>
      </c>
      <c r="AM825" s="78" t="s">
        <v>89</v>
      </c>
      <c r="AN825" s="78" t="s">
        <v>89</v>
      </c>
      <c r="AO825" s="78" t="s">
        <v>89</v>
      </c>
      <c r="AP825" s="49">
        <f t="shared" si="62"/>
        <v>0</v>
      </c>
      <c r="AQ825" s="49">
        <f>+L825+AD825-AI825</f>
        <v>17360000</v>
      </c>
      <c r="AR825" s="65" t="s">
        <v>87</v>
      </c>
      <c r="AS825" s="68">
        <v>17360000</v>
      </c>
      <c r="AT825" s="65" t="s">
        <v>90</v>
      </c>
      <c r="AU825" s="68">
        <v>0</v>
      </c>
      <c r="AV825" s="75" t="s">
        <v>89</v>
      </c>
      <c r="AW825" s="423">
        <v>6944000</v>
      </c>
      <c r="AX825" s="79">
        <f t="shared" si="63"/>
        <v>10416000</v>
      </c>
      <c r="AY825" s="223">
        <f t="shared" si="64"/>
        <v>0.4</v>
      </c>
      <c r="AZ825" s="74">
        <v>0.4</v>
      </c>
      <c r="BA825" s="75" t="s">
        <v>89</v>
      </c>
      <c r="BB825" s="65" t="s">
        <v>108</v>
      </c>
      <c r="BC825" s="66" t="s">
        <v>11083</v>
      </c>
      <c r="BD825" s="221" t="s">
        <v>87</v>
      </c>
      <c r="BE825" s="221" t="s">
        <v>87</v>
      </c>
    </row>
    <row r="826" spans="2:57" x14ac:dyDescent="0.25">
      <c r="B826" s="221">
        <v>2025</v>
      </c>
      <c r="C826" s="221">
        <v>891780111</v>
      </c>
      <c r="D826" s="221" t="s">
        <v>78</v>
      </c>
      <c r="E826" s="65" t="s">
        <v>11082</v>
      </c>
      <c r="F826" s="65" t="s">
        <v>11081</v>
      </c>
      <c r="G826" s="306">
        <v>0</v>
      </c>
      <c r="H826" s="65" t="s">
        <v>81</v>
      </c>
      <c r="I826" s="221" t="s">
        <v>82</v>
      </c>
      <c r="J826" s="220" t="s">
        <v>83</v>
      </c>
      <c r="K826" s="66" t="s">
        <v>11080</v>
      </c>
      <c r="L826" s="68">
        <v>17360000</v>
      </c>
      <c r="M826" s="221" t="s">
        <v>85</v>
      </c>
      <c r="N826" s="66" t="s">
        <v>11079</v>
      </c>
      <c r="O826" s="66">
        <v>1082985398</v>
      </c>
      <c r="P826" s="65">
        <v>1425</v>
      </c>
      <c r="Q826" s="78">
        <v>45840</v>
      </c>
      <c r="R826" s="66">
        <v>5603238000</v>
      </c>
      <c r="S826" s="78">
        <v>45845</v>
      </c>
      <c r="T826" s="68">
        <v>17360000</v>
      </c>
      <c r="U826" s="65" t="s">
        <v>87</v>
      </c>
      <c r="V826" s="68">
        <v>72175281</v>
      </c>
      <c r="W826" s="67" t="s">
        <v>318</v>
      </c>
      <c r="X826" s="78">
        <v>45845</v>
      </c>
      <c r="Y826" s="78">
        <v>45845</v>
      </c>
      <c r="Z826" s="70" t="s">
        <v>89</v>
      </c>
      <c r="AA826" s="70">
        <v>45991</v>
      </c>
      <c r="AB826" s="49">
        <f t="shared" si="60"/>
        <v>146</v>
      </c>
      <c r="AC826" s="65">
        <v>0</v>
      </c>
      <c r="AD826" s="424">
        <v>0</v>
      </c>
      <c r="AE826" s="65">
        <v>0</v>
      </c>
      <c r="AF826" s="78" t="s">
        <v>89</v>
      </c>
      <c r="AG826" s="49">
        <f t="shared" si="61"/>
        <v>0</v>
      </c>
      <c r="AH826" s="65">
        <v>0</v>
      </c>
      <c r="AI826" s="68">
        <v>0</v>
      </c>
      <c r="AJ826" s="65" t="s">
        <v>89</v>
      </c>
      <c r="AK826" s="78" t="s">
        <v>89</v>
      </c>
      <c r="AL826" s="65">
        <v>0</v>
      </c>
      <c r="AM826" s="78" t="s">
        <v>89</v>
      </c>
      <c r="AN826" s="78" t="s">
        <v>89</v>
      </c>
      <c r="AO826" s="78" t="s">
        <v>89</v>
      </c>
      <c r="AP826" s="49">
        <f t="shared" si="62"/>
        <v>0</v>
      </c>
      <c r="AQ826" s="49">
        <f>+L826+AD826-AI826</f>
        <v>17360000</v>
      </c>
      <c r="AR826" s="65" t="s">
        <v>87</v>
      </c>
      <c r="AS826" s="68">
        <v>17360000</v>
      </c>
      <c r="AT826" s="65" t="s">
        <v>90</v>
      </c>
      <c r="AU826" s="68">
        <v>0</v>
      </c>
      <c r="AV826" s="75" t="s">
        <v>89</v>
      </c>
      <c r="AW826" s="423">
        <v>6944000</v>
      </c>
      <c r="AX826" s="79">
        <f t="shared" si="63"/>
        <v>10416000</v>
      </c>
      <c r="AY826" s="223">
        <f t="shared" si="64"/>
        <v>0.4</v>
      </c>
      <c r="AZ826" s="74">
        <v>0.4</v>
      </c>
      <c r="BA826" s="75" t="s">
        <v>89</v>
      </c>
      <c r="BB826" s="65" t="s">
        <v>108</v>
      </c>
      <c r="BC826" s="66" t="s">
        <v>11078</v>
      </c>
      <c r="BD826" s="221" t="s">
        <v>87</v>
      </c>
      <c r="BE826" s="221" t="s">
        <v>87</v>
      </c>
    </row>
    <row r="827" spans="2:57" x14ac:dyDescent="0.25">
      <c r="B827" s="221">
        <v>2025</v>
      </c>
      <c r="C827" s="221">
        <v>891780111</v>
      </c>
      <c r="D827" s="221" t="s">
        <v>78</v>
      </c>
      <c r="E827" s="65" t="s">
        <v>11077</v>
      </c>
      <c r="F827" s="65" t="s">
        <v>11076</v>
      </c>
      <c r="G827" s="306">
        <v>0</v>
      </c>
      <c r="H827" s="65" t="s">
        <v>81</v>
      </c>
      <c r="I827" s="221" t="s">
        <v>82</v>
      </c>
      <c r="J827" s="220" t="s">
        <v>83</v>
      </c>
      <c r="K827" s="66" t="s">
        <v>11075</v>
      </c>
      <c r="L827" s="68">
        <v>17360000</v>
      </c>
      <c r="M827" s="221" t="s">
        <v>85</v>
      </c>
      <c r="N827" s="66" t="s">
        <v>11074</v>
      </c>
      <c r="O827" s="66">
        <v>1067900773</v>
      </c>
      <c r="P827" s="65">
        <v>1425</v>
      </c>
      <c r="Q827" s="78">
        <v>45840</v>
      </c>
      <c r="R827" s="66">
        <v>5603238000</v>
      </c>
      <c r="S827" s="78">
        <v>45845</v>
      </c>
      <c r="T827" s="68">
        <v>17360000</v>
      </c>
      <c r="U827" s="65" t="s">
        <v>87</v>
      </c>
      <c r="V827" s="68">
        <v>72175281</v>
      </c>
      <c r="W827" s="67" t="s">
        <v>318</v>
      </c>
      <c r="X827" s="78">
        <v>45845</v>
      </c>
      <c r="Y827" s="78">
        <v>45845</v>
      </c>
      <c r="Z827" s="70" t="s">
        <v>89</v>
      </c>
      <c r="AA827" s="70">
        <v>45991</v>
      </c>
      <c r="AB827" s="49">
        <f t="shared" si="60"/>
        <v>146</v>
      </c>
      <c r="AC827" s="65">
        <v>0</v>
      </c>
      <c r="AD827" s="424">
        <v>0</v>
      </c>
      <c r="AE827" s="65">
        <v>0</v>
      </c>
      <c r="AF827" s="78" t="s">
        <v>89</v>
      </c>
      <c r="AG827" s="49">
        <f t="shared" si="61"/>
        <v>0</v>
      </c>
      <c r="AH827" s="65">
        <v>0</v>
      </c>
      <c r="AI827" s="68">
        <v>0</v>
      </c>
      <c r="AJ827" s="65" t="s">
        <v>89</v>
      </c>
      <c r="AK827" s="78" t="s">
        <v>89</v>
      </c>
      <c r="AL827" s="65">
        <v>0</v>
      </c>
      <c r="AM827" s="78" t="s">
        <v>89</v>
      </c>
      <c r="AN827" s="78" t="s">
        <v>89</v>
      </c>
      <c r="AO827" s="78" t="s">
        <v>89</v>
      </c>
      <c r="AP827" s="49">
        <f t="shared" si="62"/>
        <v>0</v>
      </c>
      <c r="AQ827" s="49">
        <f>+L827+AD827-AI827</f>
        <v>17360000</v>
      </c>
      <c r="AR827" s="65" t="s">
        <v>87</v>
      </c>
      <c r="AS827" s="68">
        <v>17360000</v>
      </c>
      <c r="AT827" s="65" t="s">
        <v>90</v>
      </c>
      <c r="AU827" s="68">
        <v>0</v>
      </c>
      <c r="AV827" s="75" t="s">
        <v>89</v>
      </c>
      <c r="AW827" s="423">
        <v>6944000</v>
      </c>
      <c r="AX827" s="79">
        <f t="shared" si="63"/>
        <v>10416000</v>
      </c>
      <c r="AY827" s="223">
        <f t="shared" si="64"/>
        <v>0.4</v>
      </c>
      <c r="AZ827" s="74">
        <v>0.4</v>
      </c>
      <c r="BA827" s="75" t="s">
        <v>89</v>
      </c>
      <c r="BB827" s="65" t="s">
        <v>108</v>
      </c>
      <c r="BC827" s="66" t="s">
        <v>11073</v>
      </c>
      <c r="BD827" s="221" t="s">
        <v>87</v>
      </c>
      <c r="BE827" s="221" t="s">
        <v>87</v>
      </c>
    </row>
    <row r="828" spans="2:57" x14ac:dyDescent="0.25">
      <c r="B828" s="221">
        <v>2025</v>
      </c>
      <c r="C828" s="221">
        <v>891780111</v>
      </c>
      <c r="D828" s="221" t="s">
        <v>78</v>
      </c>
      <c r="E828" s="65" t="s">
        <v>11072</v>
      </c>
      <c r="F828" s="65" t="s">
        <v>11071</v>
      </c>
      <c r="G828" s="306">
        <v>0</v>
      </c>
      <c r="H828" s="65" t="s">
        <v>81</v>
      </c>
      <c r="I828" s="221" t="s">
        <v>82</v>
      </c>
      <c r="J828" s="220" t="s">
        <v>83</v>
      </c>
      <c r="K828" s="66" t="s">
        <v>11070</v>
      </c>
      <c r="L828" s="68">
        <v>37000000</v>
      </c>
      <c r="M828" s="221" t="s">
        <v>85</v>
      </c>
      <c r="N828" s="66" t="s">
        <v>11069</v>
      </c>
      <c r="O828" s="66">
        <v>51937854</v>
      </c>
      <c r="P828" s="65">
        <v>1426</v>
      </c>
      <c r="Q828" s="78">
        <v>45840</v>
      </c>
      <c r="R828" s="66">
        <v>2494141000</v>
      </c>
      <c r="S828" s="78">
        <v>45845</v>
      </c>
      <c r="T828" s="68">
        <v>37000000</v>
      </c>
      <c r="U828" s="65" t="s">
        <v>87</v>
      </c>
      <c r="V828" s="68">
        <v>72175281</v>
      </c>
      <c r="W828" s="67" t="s">
        <v>318</v>
      </c>
      <c r="X828" s="78">
        <v>45845</v>
      </c>
      <c r="Y828" s="78">
        <v>45845</v>
      </c>
      <c r="Z828" s="70" t="s">
        <v>89</v>
      </c>
      <c r="AA828" s="70">
        <v>45991</v>
      </c>
      <c r="AB828" s="49">
        <f t="shared" si="60"/>
        <v>146</v>
      </c>
      <c r="AC828" s="65">
        <v>0</v>
      </c>
      <c r="AD828" s="424">
        <v>0</v>
      </c>
      <c r="AE828" s="65">
        <v>0</v>
      </c>
      <c r="AF828" s="78" t="s">
        <v>89</v>
      </c>
      <c r="AG828" s="49">
        <f t="shared" si="61"/>
        <v>0</v>
      </c>
      <c r="AH828" s="65">
        <v>0</v>
      </c>
      <c r="AI828" s="68">
        <v>0</v>
      </c>
      <c r="AJ828" s="65" t="s">
        <v>89</v>
      </c>
      <c r="AK828" s="78" t="s">
        <v>89</v>
      </c>
      <c r="AL828" s="65">
        <v>0</v>
      </c>
      <c r="AM828" s="78" t="s">
        <v>89</v>
      </c>
      <c r="AN828" s="78" t="s">
        <v>89</v>
      </c>
      <c r="AO828" s="78" t="s">
        <v>89</v>
      </c>
      <c r="AP828" s="49">
        <f t="shared" si="62"/>
        <v>0</v>
      </c>
      <c r="AQ828" s="49">
        <f>+L828+AD828-AI828</f>
        <v>37000000</v>
      </c>
      <c r="AR828" s="65" t="s">
        <v>87</v>
      </c>
      <c r="AS828" s="68">
        <v>37000000</v>
      </c>
      <c r="AT828" s="65" t="s">
        <v>90</v>
      </c>
      <c r="AU828" s="68">
        <v>0</v>
      </c>
      <c r="AV828" s="75" t="s">
        <v>89</v>
      </c>
      <c r="AW828" s="423">
        <v>14800000</v>
      </c>
      <c r="AX828" s="79">
        <f t="shared" si="63"/>
        <v>22200000</v>
      </c>
      <c r="AY828" s="223">
        <f t="shared" si="64"/>
        <v>0.4</v>
      </c>
      <c r="AZ828" s="74">
        <v>0.4</v>
      </c>
      <c r="BA828" s="75" t="s">
        <v>89</v>
      </c>
      <c r="BB828" s="65" t="s">
        <v>108</v>
      </c>
      <c r="BC828" s="66" t="s">
        <v>11068</v>
      </c>
      <c r="BD828" s="221" t="s">
        <v>87</v>
      </c>
      <c r="BE828" s="221" t="s">
        <v>87</v>
      </c>
    </row>
    <row r="829" spans="2:57" x14ac:dyDescent="0.25">
      <c r="B829" s="221">
        <v>2025</v>
      </c>
      <c r="C829" s="221">
        <v>891780111</v>
      </c>
      <c r="D829" s="221" t="s">
        <v>78</v>
      </c>
      <c r="E829" s="65" t="s">
        <v>11067</v>
      </c>
      <c r="F829" s="65" t="s">
        <v>11066</v>
      </c>
      <c r="G829" s="306">
        <v>0</v>
      </c>
      <c r="H829" s="65" t="s">
        <v>81</v>
      </c>
      <c r="I829" s="221" t="s">
        <v>82</v>
      </c>
      <c r="J829" s="220" t="s">
        <v>83</v>
      </c>
      <c r="K829" s="66" t="s">
        <v>11065</v>
      </c>
      <c r="L829" s="68">
        <v>15780000</v>
      </c>
      <c r="M829" s="221" t="s">
        <v>85</v>
      </c>
      <c r="N829" s="66" t="s">
        <v>11064</v>
      </c>
      <c r="O829" s="66">
        <v>57436179</v>
      </c>
      <c r="P829" s="65">
        <v>1425</v>
      </c>
      <c r="Q829" s="78">
        <v>45840</v>
      </c>
      <c r="R829" s="66">
        <v>5603238000</v>
      </c>
      <c r="S829" s="78">
        <v>45845</v>
      </c>
      <c r="T829" s="68">
        <v>15780000</v>
      </c>
      <c r="U829" s="65" t="s">
        <v>87</v>
      </c>
      <c r="V829" s="68">
        <v>36665858</v>
      </c>
      <c r="W829" s="67" t="s">
        <v>10109</v>
      </c>
      <c r="X829" s="78">
        <v>45845</v>
      </c>
      <c r="Y829" s="78">
        <v>45845</v>
      </c>
      <c r="Z829" s="70" t="s">
        <v>89</v>
      </c>
      <c r="AA829" s="70">
        <v>45991</v>
      </c>
      <c r="AB829" s="49">
        <f t="shared" si="60"/>
        <v>146</v>
      </c>
      <c r="AC829" s="65">
        <v>0</v>
      </c>
      <c r="AD829" s="424">
        <v>0</v>
      </c>
      <c r="AE829" s="65">
        <v>0</v>
      </c>
      <c r="AF829" s="78" t="s">
        <v>89</v>
      </c>
      <c r="AG829" s="49">
        <f t="shared" si="61"/>
        <v>0</v>
      </c>
      <c r="AH829" s="65">
        <v>0</v>
      </c>
      <c r="AI829" s="68">
        <v>0</v>
      </c>
      <c r="AJ829" s="65" t="s">
        <v>89</v>
      </c>
      <c r="AK829" s="78" t="s">
        <v>89</v>
      </c>
      <c r="AL829" s="65">
        <v>0</v>
      </c>
      <c r="AM829" s="78" t="s">
        <v>89</v>
      </c>
      <c r="AN829" s="78" t="s">
        <v>89</v>
      </c>
      <c r="AO829" s="78" t="s">
        <v>89</v>
      </c>
      <c r="AP829" s="49">
        <f t="shared" si="62"/>
        <v>0</v>
      </c>
      <c r="AQ829" s="49">
        <f>+L829+AD829-AI829</f>
        <v>15780000</v>
      </c>
      <c r="AR829" s="65" t="s">
        <v>87</v>
      </c>
      <c r="AS829" s="68">
        <v>15780000</v>
      </c>
      <c r="AT829" s="65" t="s">
        <v>90</v>
      </c>
      <c r="AU829" s="68">
        <v>0</v>
      </c>
      <c r="AV829" s="75" t="s">
        <v>89</v>
      </c>
      <c r="AW829" s="423">
        <v>6312000</v>
      </c>
      <c r="AX829" s="79">
        <f t="shared" si="63"/>
        <v>9468000</v>
      </c>
      <c r="AY829" s="223">
        <f t="shared" si="64"/>
        <v>0.4</v>
      </c>
      <c r="AZ829" s="74">
        <v>0.4</v>
      </c>
      <c r="BA829" s="75" t="s">
        <v>89</v>
      </c>
      <c r="BB829" s="65" t="s">
        <v>108</v>
      </c>
      <c r="BC829" s="66" t="s">
        <v>11063</v>
      </c>
      <c r="BD829" s="221" t="s">
        <v>87</v>
      </c>
      <c r="BE829" s="221" t="s">
        <v>87</v>
      </c>
    </row>
    <row r="830" spans="2:57" x14ac:dyDescent="0.25">
      <c r="B830" s="221">
        <v>2025</v>
      </c>
      <c r="C830" s="221">
        <v>891780111</v>
      </c>
      <c r="D830" s="221" t="s">
        <v>78</v>
      </c>
      <c r="E830" s="65" t="s">
        <v>11062</v>
      </c>
      <c r="F830" s="65" t="s">
        <v>11061</v>
      </c>
      <c r="G830" s="306">
        <v>0</v>
      </c>
      <c r="H830" s="65" t="s">
        <v>81</v>
      </c>
      <c r="I830" s="221" t="s">
        <v>82</v>
      </c>
      <c r="J830" s="220" t="s">
        <v>83</v>
      </c>
      <c r="K830" s="66" t="s">
        <v>11060</v>
      </c>
      <c r="L830" s="68">
        <v>17360000</v>
      </c>
      <c r="M830" s="221" t="s">
        <v>85</v>
      </c>
      <c r="N830" s="66" t="s">
        <v>11059</v>
      </c>
      <c r="O830" s="66">
        <v>1082890215</v>
      </c>
      <c r="P830" s="65">
        <v>1425</v>
      </c>
      <c r="Q830" s="78">
        <v>45840</v>
      </c>
      <c r="R830" s="66">
        <v>5603238000</v>
      </c>
      <c r="S830" s="78">
        <v>45845</v>
      </c>
      <c r="T830" s="68">
        <v>17360000</v>
      </c>
      <c r="U830" s="65" t="s">
        <v>87</v>
      </c>
      <c r="V830" s="68">
        <v>79738530</v>
      </c>
      <c r="W830" s="67" t="s">
        <v>8349</v>
      </c>
      <c r="X830" s="78">
        <v>45845</v>
      </c>
      <c r="Y830" s="78">
        <v>45845</v>
      </c>
      <c r="Z830" s="70" t="s">
        <v>89</v>
      </c>
      <c r="AA830" s="70">
        <v>45991</v>
      </c>
      <c r="AB830" s="49">
        <f t="shared" si="60"/>
        <v>146</v>
      </c>
      <c r="AC830" s="65">
        <v>0</v>
      </c>
      <c r="AD830" s="424">
        <v>0</v>
      </c>
      <c r="AE830" s="65">
        <v>0</v>
      </c>
      <c r="AF830" s="78" t="s">
        <v>89</v>
      </c>
      <c r="AG830" s="49">
        <f t="shared" si="61"/>
        <v>0</v>
      </c>
      <c r="AH830" s="65">
        <v>0</v>
      </c>
      <c r="AI830" s="68">
        <v>0</v>
      </c>
      <c r="AJ830" s="65" t="s">
        <v>89</v>
      </c>
      <c r="AK830" s="78" t="s">
        <v>89</v>
      </c>
      <c r="AL830" s="65">
        <v>0</v>
      </c>
      <c r="AM830" s="78" t="s">
        <v>89</v>
      </c>
      <c r="AN830" s="78" t="s">
        <v>89</v>
      </c>
      <c r="AO830" s="78" t="s">
        <v>89</v>
      </c>
      <c r="AP830" s="49">
        <f t="shared" si="62"/>
        <v>0</v>
      </c>
      <c r="AQ830" s="49">
        <f>+L830+AD830-AI830</f>
        <v>17360000</v>
      </c>
      <c r="AR830" s="65" t="s">
        <v>87</v>
      </c>
      <c r="AS830" s="68">
        <v>17360000</v>
      </c>
      <c r="AT830" s="65" t="s">
        <v>90</v>
      </c>
      <c r="AU830" s="68">
        <v>0</v>
      </c>
      <c r="AV830" s="75" t="s">
        <v>89</v>
      </c>
      <c r="AW830" s="423">
        <v>6944000</v>
      </c>
      <c r="AX830" s="79">
        <f t="shared" si="63"/>
        <v>10416000</v>
      </c>
      <c r="AY830" s="223">
        <f t="shared" si="64"/>
        <v>0.4</v>
      </c>
      <c r="AZ830" s="74">
        <v>0.4</v>
      </c>
      <c r="BA830" s="75" t="s">
        <v>89</v>
      </c>
      <c r="BB830" s="65" t="s">
        <v>108</v>
      </c>
      <c r="BC830" s="66" t="s">
        <v>11058</v>
      </c>
      <c r="BD830" s="221" t="s">
        <v>87</v>
      </c>
      <c r="BE830" s="221" t="s">
        <v>87</v>
      </c>
    </row>
    <row r="831" spans="2:57" x14ac:dyDescent="0.25">
      <c r="B831" s="221">
        <v>2025</v>
      </c>
      <c r="C831" s="221">
        <v>891780111</v>
      </c>
      <c r="D831" s="221" t="s">
        <v>78</v>
      </c>
      <c r="E831" s="65" t="s">
        <v>11057</v>
      </c>
      <c r="F831" s="65" t="s">
        <v>11056</v>
      </c>
      <c r="G831" s="306">
        <v>0</v>
      </c>
      <c r="H831" s="65" t="s">
        <v>81</v>
      </c>
      <c r="I831" s="221" t="s">
        <v>82</v>
      </c>
      <c r="J831" s="220" t="s">
        <v>83</v>
      </c>
      <c r="K831" s="66" t="s">
        <v>8889</v>
      </c>
      <c r="L831" s="68">
        <v>11250000</v>
      </c>
      <c r="M831" s="221" t="s">
        <v>85</v>
      </c>
      <c r="N831" s="66" t="s">
        <v>11055</v>
      </c>
      <c r="O831" s="66">
        <v>85466757</v>
      </c>
      <c r="P831" s="65">
        <v>1426</v>
      </c>
      <c r="Q831" s="78">
        <v>45840</v>
      </c>
      <c r="R831" s="66">
        <v>2494141000</v>
      </c>
      <c r="S831" s="78">
        <v>45845</v>
      </c>
      <c r="T831" s="68">
        <v>11250000</v>
      </c>
      <c r="U831" s="65" t="s">
        <v>87</v>
      </c>
      <c r="V831" s="68">
        <v>85459497</v>
      </c>
      <c r="W831" s="67" t="s">
        <v>540</v>
      </c>
      <c r="X831" s="78">
        <v>45845</v>
      </c>
      <c r="Y831" s="78">
        <v>45845</v>
      </c>
      <c r="Z831" s="70" t="s">
        <v>89</v>
      </c>
      <c r="AA831" s="70">
        <v>45991</v>
      </c>
      <c r="AB831" s="49">
        <f t="shared" si="60"/>
        <v>146</v>
      </c>
      <c r="AC831" s="65">
        <v>0</v>
      </c>
      <c r="AD831" s="424">
        <v>0</v>
      </c>
      <c r="AE831" s="65">
        <v>0</v>
      </c>
      <c r="AF831" s="78" t="s">
        <v>89</v>
      </c>
      <c r="AG831" s="49">
        <f t="shared" si="61"/>
        <v>0</v>
      </c>
      <c r="AH831" s="65">
        <v>0</v>
      </c>
      <c r="AI831" s="68">
        <v>0</v>
      </c>
      <c r="AJ831" s="65" t="s">
        <v>89</v>
      </c>
      <c r="AK831" s="78" t="s">
        <v>89</v>
      </c>
      <c r="AL831" s="65">
        <v>0</v>
      </c>
      <c r="AM831" s="78" t="s">
        <v>89</v>
      </c>
      <c r="AN831" s="78" t="s">
        <v>89</v>
      </c>
      <c r="AO831" s="78" t="s">
        <v>89</v>
      </c>
      <c r="AP831" s="49">
        <f t="shared" si="62"/>
        <v>0</v>
      </c>
      <c r="AQ831" s="49">
        <f>+L831+AD831-AI831</f>
        <v>11250000</v>
      </c>
      <c r="AR831" s="65" t="s">
        <v>87</v>
      </c>
      <c r="AS831" s="68">
        <v>11250000</v>
      </c>
      <c r="AT831" s="65" t="s">
        <v>90</v>
      </c>
      <c r="AU831" s="68">
        <v>0</v>
      </c>
      <c r="AV831" s="75" t="s">
        <v>89</v>
      </c>
      <c r="AW831" s="423">
        <v>4500000</v>
      </c>
      <c r="AX831" s="79">
        <f t="shared" si="63"/>
        <v>6750000</v>
      </c>
      <c r="AY831" s="223">
        <f t="shared" si="64"/>
        <v>0.4</v>
      </c>
      <c r="AZ831" s="74">
        <v>0.4</v>
      </c>
      <c r="BA831" s="75" t="s">
        <v>89</v>
      </c>
      <c r="BB831" s="65" t="s">
        <v>108</v>
      </c>
      <c r="BC831" s="66" t="s">
        <v>11054</v>
      </c>
      <c r="BD831" s="221" t="s">
        <v>87</v>
      </c>
      <c r="BE831" s="221" t="s">
        <v>87</v>
      </c>
    </row>
    <row r="832" spans="2:57" x14ac:dyDescent="0.25">
      <c r="B832" s="221">
        <v>2025</v>
      </c>
      <c r="C832" s="221">
        <v>891780111</v>
      </c>
      <c r="D832" s="221" t="s">
        <v>78</v>
      </c>
      <c r="E832" s="65" t="s">
        <v>11053</v>
      </c>
      <c r="F832" s="65" t="s">
        <v>11052</v>
      </c>
      <c r="G832" s="306">
        <v>0</v>
      </c>
      <c r="H832" s="65" t="s">
        <v>81</v>
      </c>
      <c r="I832" s="221" t="s">
        <v>82</v>
      </c>
      <c r="J832" s="220" t="s">
        <v>83</v>
      </c>
      <c r="K832" s="66" t="s">
        <v>11051</v>
      </c>
      <c r="L832" s="68">
        <v>11250000</v>
      </c>
      <c r="M832" s="221" t="s">
        <v>85</v>
      </c>
      <c r="N832" s="66" t="s">
        <v>11050</v>
      </c>
      <c r="O832" s="66">
        <v>7631755</v>
      </c>
      <c r="P832" s="65">
        <v>1426</v>
      </c>
      <c r="Q832" s="78">
        <v>45840</v>
      </c>
      <c r="R832" s="66">
        <v>2494141000</v>
      </c>
      <c r="S832" s="78">
        <v>45845</v>
      </c>
      <c r="T832" s="68">
        <v>11250000</v>
      </c>
      <c r="U832" s="65" t="s">
        <v>87</v>
      </c>
      <c r="V832" s="68">
        <v>85459497</v>
      </c>
      <c r="W832" s="67" t="s">
        <v>540</v>
      </c>
      <c r="X832" s="78">
        <v>45845</v>
      </c>
      <c r="Y832" s="78">
        <v>45845</v>
      </c>
      <c r="Z832" s="70" t="s">
        <v>89</v>
      </c>
      <c r="AA832" s="70">
        <v>45991</v>
      </c>
      <c r="AB832" s="49">
        <f t="shared" si="60"/>
        <v>146</v>
      </c>
      <c r="AC832" s="65">
        <v>0</v>
      </c>
      <c r="AD832" s="424">
        <v>0</v>
      </c>
      <c r="AE832" s="65">
        <v>0</v>
      </c>
      <c r="AF832" s="78" t="s">
        <v>89</v>
      </c>
      <c r="AG832" s="49">
        <f t="shared" si="61"/>
        <v>0</v>
      </c>
      <c r="AH832" s="65">
        <v>0</v>
      </c>
      <c r="AI832" s="68">
        <v>0</v>
      </c>
      <c r="AJ832" s="65" t="s">
        <v>89</v>
      </c>
      <c r="AK832" s="78" t="s">
        <v>89</v>
      </c>
      <c r="AL832" s="65">
        <v>0</v>
      </c>
      <c r="AM832" s="78" t="s">
        <v>89</v>
      </c>
      <c r="AN832" s="78" t="s">
        <v>89</v>
      </c>
      <c r="AO832" s="78" t="s">
        <v>89</v>
      </c>
      <c r="AP832" s="49">
        <f t="shared" si="62"/>
        <v>0</v>
      </c>
      <c r="AQ832" s="49">
        <f>+L832+AD832-AI832</f>
        <v>11250000</v>
      </c>
      <c r="AR832" s="65" t="s">
        <v>87</v>
      </c>
      <c r="AS832" s="68">
        <v>11250000</v>
      </c>
      <c r="AT832" s="65" t="s">
        <v>90</v>
      </c>
      <c r="AU832" s="68">
        <v>0</v>
      </c>
      <c r="AV832" s="75" t="s">
        <v>89</v>
      </c>
      <c r="AW832" s="423">
        <v>4500000</v>
      </c>
      <c r="AX832" s="79">
        <f t="shared" si="63"/>
        <v>6750000</v>
      </c>
      <c r="AY832" s="223">
        <f t="shared" si="64"/>
        <v>0.4</v>
      </c>
      <c r="AZ832" s="74">
        <v>0.4</v>
      </c>
      <c r="BA832" s="75" t="s">
        <v>89</v>
      </c>
      <c r="BB832" s="65" t="s">
        <v>108</v>
      </c>
      <c r="BC832" s="66" t="s">
        <v>11049</v>
      </c>
      <c r="BD832" s="221" t="s">
        <v>87</v>
      </c>
      <c r="BE832" s="221" t="s">
        <v>87</v>
      </c>
    </row>
    <row r="833" spans="2:57" x14ac:dyDescent="0.25">
      <c r="B833" s="221">
        <v>2025</v>
      </c>
      <c r="C833" s="221">
        <v>891780111</v>
      </c>
      <c r="D833" s="221" t="s">
        <v>78</v>
      </c>
      <c r="E833" s="65" t="s">
        <v>11048</v>
      </c>
      <c r="F833" s="65" t="s">
        <v>11047</v>
      </c>
      <c r="G833" s="306">
        <v>0</v>
      </c>
      <c r="H833" s="65" t="s">
        <v>81</v>
      </c>
      <c r="I833" s="221" t="s">
        <v>82</v>
      </c>
      <c r="J833" s="220" t="s">
        <v>83</v>
      </c>
      <c r="K833" s="66" t="s">
        <v>11046</v>
      </c>
      <c r="L833" s="68">
        <v>14250000</v>
      </c>
      <c r="M833" s="221" t="s">
        <v>85</v>
      </c>
      <c r="N833" s="66" t="s">
        <v>11045</v>
      </c>
      <c r="O833" s="66">
        <v>36724927</v>
      </c>
      <c r="P833" s="65">
        <v>1425</v>
      </c>
      <c r="Q833" s="78">
        <v>45840</v>
      </c>
      <c r="R833" s="66">
        <v>5603238000</v>
      </c>
      <c r="S833" s="78">
        <v>45845</v>
      </c>
      <c r="T833" s="68">
        <v>14250000</v>
      </c>
      <c r="U833" s="65" t="s">
        <v>87</v>
      </c>
      <c r="V833" s="68">
        <v>85459497</v>
      </c>
      <c r="W833" s="67" t="s">
        <v>540</v>
      </c>
      <c r="X833" s="78">
        <v>45845</v>
      </c>
      <c r="Y833" s="78">
        <v>45845</v>
      </c>
      <c r="Z833" s="70" t="s">
        <v>89</v>
      </c>
      <c r="AA833" s="70">
        <v>45991</v>
      </c>
      <c r="AB833" s="49">
        <f t="shared" si="60"/>
        <v>146</v>
      </c>
      <c r="AC833" s="65">
        <v>0</v>
      </c>
      <c r="AD833" s="424">
        <v>0</v>
      </c>
      <c r="AE833" s="65">
        <v>0</v>
      </c>
      <c r="AF833" s="78" t="s">
        <v>89</v>
      </c>
      <c r="AG833" s="49">
        <f t="shared" si="61"/>
        <v>0</v>
      </c>
      <c r="AH833" s="65">
        <v>0</v>
      </c>
      <c r="AI833" s="68">
        <v>0</v>
      </c>
      <c r="AJ833" s="65" t="s">
        <v>89</v>
      </c>
      <c r="AK833" s="78" t="s">
        <v>89</v>
      </c>
      <c r="AL833" s="65">
        <v>0</v>
      </c>
      <c r="AM833" s="78" t="s">
        <v>89</v>
      </c>
      <c r="AN833" s="78" t="s">
        <v>89</v>
      </c>
      <c r="AO833" s="78" t="s">
        <v>89</v>
      </c>
      <c r="AP833" s="49">
        <f t="shared" si="62"/>
        <v>0</v>
      </c>
      <c r="AQ833" s="49">
        <f>+L833+AD833-AI833</f>
        <v>14250000</v>
      </c>
      <c r="AR833" s="65" t="s">
        <v>87</v>
      </c>
      <c r="AS833" s="68">
        <v>14250000</v>
      </c>
      <c r="AT833" s="65" t="s">
        <v>90</v>
      </c>
      <c r="AU833" s="68">
        <v>0</v>
      </c>
      <c r="AV833" s="75" t="s">
        <v>89</v>
      </c>
      <c r="AW833" s="423">
        <v>5700000</v>
      </c>
      <c r="AX833" s="79">
        <f t="shared" si="63"/>
        <v>8550000</v>
      </c>
      <c r="AY833" s="223">
        <f t="shared" si="64"/>
        <v>0.4</v>
      </c>
      <c r="AZ833" s="74">
        <v>0.4</v>
      </c>
      <c r="BA833" s="75" t="s">
        <v>89</v>
      </c>
      <c r="BB833" s="65" t="s">
        <v>108</v>
      </c>
      <c r="BC833" s="66" t="s">
        <v>11044</v>
      </c>
      <c r="BD833" s="221" t="s">
        <v>87</v>
      </c>
      <c r="BE833" s="221" t="s">
        <v>87</v>
      </c>
    </row>
    <row r="834" spans="2:57" x14ac:dyDescent="0.25">
      <c r="B834" s="221">
        <v>2025</v>
      </c>
      <c r="C834" s="221">
        <v>891780111</v>
      </c>
      <c r="D834" s="221" t="s">
        <v>78</v>
      </c>
      <c r="E834" s="65" t="s">
        <v>11043</v>
      </c>
      <c r="F834" s="65" t="s">
        <v>11042</v>
      </c>
      <c r="G834" s="306">
        <v>0</v>
      </c>
      <c r="H834" s="65" t="s">
        <v>81</v>
      </c>
      <c r="I834" s="221" t="s">
        <v>82</v>
      </c>
      <c r="J834" s="220" t="s">
        <v>83</v>
      </c>
      <c r="K834" s="66" t="s">
        <v>11041</v>
      </c>
      <c r="L834" s="68">
        <v>14250000</v>
      </c>
      <c r="M834" s="221" t="s">
        <v>85</v>
      </c>
      <c r="N834" s="66" t="s">
        <v>11040</v>
      </c>
      <c r="O834" s="66">
        <v>85153875</v>
      </c>
      <c r="P834" s="65">
        <v>1425</v>
      </c>
      <c r="Q834" s="78">
        <v>45840</v>
      </c>
      <c r="R834" s="66">
        <v>5603238000</v>
      </c>
      <c r="S834" s="78">
        <v>45845</v>
      </c>
      <c r="T834" s="68">
        <v>14250000</v>
      </c>
      <c r="U834" s="65" t="s">
        <v>87</v>
      </c>
      <c r="V834" s="68">
        <v>36557666</v>
      </c>
      <c r="W834" s="67" t="s">
        <v>8339</v>
      </c>
      <c r="X834" s="78">
        <v>45845</v>
      </c>
      <c r="Y834" s="78">
        <v>45845</v>
      </c>
      <c r="Z834" s="70" t="s">
        <v>89</v>
      </c>
      <c r="AA834" s="70">
        <v>45991</v>
      </c>
      <c r="AB834" s="49">
        <f t="shared" si="60"/>
        <v>146</v>
      </c>
      <c r="AC834" s="65">
        <v>0</v>
      </c>
      <c r="AD834" s="424">
        <v>0</v>
      </c>
      <c r="AE834" s="65">
        <v>0</v>
      </c>
      <c r="AF834" s="78" t="s">
        <v>89</v>
      </c>
      <c r="AG834" s="49">
        <f t="shared" si="61"/>
        <v>0</v>
      </c>
      <c r="AH834" s="65">
        <v>0</v>
      </c>
      <c r="AI834" s="68">
        <v>0</v>
      </c>
      <c r="AJ834" s="65" t="s">
        <v>89</v>
      </c>
      <c r="AK834" s="78" t="s">
        <v>89</v>
      </c>
      <c r="AL834" s="65">
        <v>0</v>
      </c>
      <c r="AM834" s="78" t="s">
        <v>89</v>
      </c>
      <c r="AN834" s="78" t="s">
        <v>89</v>
      </c>
      <c r="AO834" s="78" t="s">
        <v>89</v>
      </c>
      <c r="AP834" s="49">
        <f t="shared" si="62"/>
        <v>0</v>
      </c>
      <c r="AQ834" s="49">
        <f>+L834+AD834-AI834</f>
        <v>14250000</v>
      </c>
      <c r="AR834" s="65" t="s">
        <v>87</v>
      </c>
      <c r="AS834" s="68">
        <v>14250000</v>
      </c>
      <c r="AT834" s="65" t="s">
        <v>90</v>
      </c>
      <c r="AU834" s="68">
        <v>0</v>
      </c>
      <c r="AV834" s="75" t="s">
        <v>89</v>
      </c>
      <c r="AW834" s="423">
        <v>5700000</v>
      </c>
      <c r="AX834" s="79">
        <f t="shared" si="63"/>
        <v>8550000</v>
      </c>
      <c r="AY834" s="223">
        <f t="shared" si="64"/>
        <v>0.4</v>
      </c>
      <c r="AZ834" s="74">
        <v>0.4</v>
      </c>
      <c r="BA834" s="75" t="s">
        <v>89</v>
      </c>
      <c r="BB834" s="65" t="s">
        <v>108</v>
      </c>
      <c r="BC834" s="66" t="s">
        <v>11039</v>
      </c>
      <c r="BD834" s="221" t="s">
        <v>87</v>
      </c>
      <c r="BE834" s="221" t="s">
        <v>87</v>
      </c>
    </row>
    <row r="835" spans="2:57" x14ac:dyDescent="0.25">
      <c r="B835" s="221">
        <v>2025</v>
      </c>
      <c r="C835" s="221">
        <v>891780111</v>
      </c>
      <c r="D835" s="221" t="s">
        <v>78</v>
      </c>
      <c r="E835" s="65" t="s">
        <v>11038</v>
      </c>
      <c r="F835" s="65" t="s">
        <v>11037</v>
      </c>
      <c r="G835" s="306">
        <v>0</v>
      </c>
      <c r="H835" s="65" t="s">
        <v>81</v>
      </c>
      <c r="I835" s="221" t="s">
        <v>82</v>
      </c>
      <c r="J835" s="220" t="s">
        <v>83</v>
      </c>
      <c r="K835" s="66" t="s">
        <v>11036</v>
      </c>
      <c r="L835" s="68">
        <v>14250000</v>
      </c>
      <c r="M835" s="221" t="s">
        <v>85</v>
      </c>
      <c r="N835" s="66" t="s">
        <v>11035</v>
      </c>
      <c r="O835" s="66">
        <v>84455851</v>
      </c>
      <c r="P835" s="65">
        <v>1425</v>
      </c>
      <c r="Q835" s="78">
        <v>45840</v>
      </c>
      <c r="R835" s="66">
        <v>5603238000</v>
      </c>
      <c r="S835" s="78">
        <v>45845</v>
      </c>
      <c r="T835" s="68">
        <v>14250000</v>
      </c>
      <c r="U835" s="65" t="s">
        <v>87</v>
      </c>
      <c r="V835" s="68">
        <v>57441846</v>
      </c>
      <c r="W835" s="67" t="s">
        <v>8628</v>
      </c>
      <c r="X835" s="78">
        <v>45845</v>
      </c>
      <c r="Y835" s="78">
        <v>45845</v>
      </c>
      <c r="Z835" s="70" t="s">
        <v>89</v>
      </c>
      <c r="AA835" s="70">
        <v>45991</v>
      </c>
      <c r="AB835" s="49">
        <f t="shared" si="60"/>
        <v>146</v>
      </c>
      <c r="AC835" s="65">
        <v>0</v>
      </c>
      <c r="AD835" s="424">
        <v>0</v>
      </c>
      <c r="AE835" s="65">
        <v>0</v>
      </c>
      <c r="AF835" s="78" t="s">
        <v>89</v>
      </c>
      <c r="AG835" s="49">
        <f t="shared" si="61"/>
        <v>0</v>
      </c>
      <c r="AH835" s="65">
        <v>0</v>
      </c>
      <c r="AI835" s="68">
        <v>0</v>
      </c>
      <c r="AJ835" s="65" t="s">
        <v>89</v>
      </c>
      <c r="AK835" s="78" t="s">
        <v>89</v>
      </c>
      <c r="AL835" s="65">
        <v>0</v>
      </c>
      <c r="AM835" s="78" t="s">
        <v>89</v>
      </c>
      <c r="AN835" s="78" t="s">
        <v>89</v>
      </c>
      <c r="AO835" s="78" t="s">
        <v>89</v>
      </c>
      <c r="AP835" s="49">
        <f t="shared" si="62"/>
        <v>0</v>
      </c>
      <c r="AQ835" s="49">
        <f>+L835+AD835-AI835</f>
        <v>14250000</v>
      </c>
      <c r="AR835" s="65" t="s">
        <v>87</v>
      </c>
      <c r="AS835" s="68">
        <v>14250000</v>
      </c>
      <c r="AT835" s="65" t="s">
        <v>90</v>
      </c>
      <c r="AU835" s="68">
        <v>0</v>
      </c>
      <c r="AV835" s="75" t="s">
        <v>89</v>
      </c>
      <c r="AW835" s="423">
        <v>5700000</v>
      </c>
      <c r="AX835" s="79">
        <f t="shared" si="63"/>
        <v>8550000</v>
      </c>
      <c r="AY835" s="223">
        <f t="shared" si="64"/>
        <v>0.4</v>
      </c>
      <c r="AZ835" s="74">
        <v>0.4</v>
      </c>
      <c r="BA835" s="75" t="s">
        <v>89</v>
      </c>
      <c r="BB835" s="65" t="s">
        <v>108</v>
      </c>
      <c r="BC835" s="66" t="s">
        <v>11034</v>
      </c>
      <c r="BD835" s="221" t="s">
        <v>87</v>
      </c>
      <c r="BE835" s="221" t="s">
        <v>87</v>
      </c>
    </row>
    <row r="836" spans="2:57" x14ac:dyDescent="0.25">
      <c r="B836" s="221">
        <v>2025</v>
      </c>
      <c r="C836" s="221">
        <v>891780111</v>
      </c>
      <c r="D836" s="221" t="s">
        <v>78</v>
      </c>
      <c r="E836" s="65" t="s">
        <v>11033</v>
      </c>
      <c r="F836" s="65" t="s">
        <v>11032</v>
      </c>
      <c r="G836" s="306">
        <v>0</v>
      </c>
      <c r="H836" s="65" t="s">
        <v>81</v>
      </c>
      <c r="I836" s="221" t="s">
        <v>82</v>
      </c>
      <c r="J836" s="220" t="s">
        <v>83</v>
      </c>
      <c r="K836" s="66" t="s">
        <v>11031</v>
      </c>
      <c r="L836" s="68">
        <v>13250000</v>
      </c>
      <c r="M836" s="221" t="s">
        <v>85</v>
      </c>
      <c r="N836" s="66" t="s">
        <v>11030</v>
      </c>
      <c r="O836" s="66">
        <v>57438355</v>
      </c>
      <c r="P836" s="65">
        <v>1426</v>
      </c>
      <c r="Q836" s="78">
        <v>45840</v>
      </c>
      <c r="R836" s="66">
        <v>2494141000</v>
      </c>
      <c r="S836" s="78">
        <v>45845</v>
      </c>
      <c r="T836" s="68">
        <v>13250000</v>
      </c>
      <c r="U836" s="65" t="s">
        <v>87</v>
      </c>
      <c r="V836" s="68">
        <v>85459497</v>
      </c>
      <c r="W836" s="67" t="s">
        <v>540</v>
      </c>
      <c r="X836" s="78">
        <v>45845</v>
      </c>
      <c r="Y836" s="78">
        <v>45845</v>
      </c>
      <c r="Z836" s="70" t="s">
        <v>89</v>
      </c>
      <c r="AA836" s="70">
        <v>45991</v>
      </c>
      <c r="AB836" s="49">
        <f t="shared" si="60"/>
        <v>146</v>
      </c>
      <c r="AC836" s="65">
        <v>0</v>
      </c>
      <c r="AD836" s="424">
        <v>0</v>
      </c>
      <c r="AE836" s="65">
        <v>0</v>
      </c>
      <c r="AF836" s="78" t="s">
        <v>89</v>
      </c>
      <c r="AG836" s="49">
        <f t="shared" si="61"/>
        <v>0</v>
      </c>
      <c r="AH836" s="65">
        <v>0</v>
      </c>
      <c r="AI836" s="68">
        <v>0</v>
      </c>
      <c r="AJ836" s="65" t="s">
        <v>89</v>
      </c>
      <c r="AK836" s="78" t="s">
        <v>89</v>
      </c>
      <c r="AL836" s="65">
        <v>0</v>
      </c>
      <c r="AM836" s="78" t="s">
        <v>89</v>
      </c>
      <c r="AN836" s="78" t="s">
        <v>89</v>
      </c>
      <c r="AO836" s="78" t="s">
        <v>89</v>
      </c>
      <c r="AP836" s="49">
        <f t="shared" si="62"/>
        <v>0</v>
      </c>
      <c r="AQ836" s="49">
        <f>+L836+AD836-AI836</f>
        <v>13250000</v>
      </c>
      <c r="AR836" s="65" t="s">
        <v>87</v>
      </c>
      <c r="AS836" s="68">
        <v>13250000</v>
      </c>
      <c r="AT836" s="65" t="s">
        <v>90</v>
      </c>
      <c r="AU836" s="68">
        <v>0</v>
      </c>
      <c r="AV836" s="75" t="s">
        <v>89</v>
      </c>
      <c r="AW836" s="423">
        <v>5300000</v>
      </c>
      <c r="AX836" s="79">
        <f t="shared" si="63"/>
        <v>7950000</v>
      </c>
      <c r="AY836" s="223">
        <f t="shared" si="64"/>
        <v>0.4</v>
      </c>
      <c r="AZ836" s="74">
        <v>0.4</v>
      </c>
      <c r="BA836" s="75" t="s">
        <v>89</v>
      </c>
      <c r="BB836" s="65" t="s">
        <v>108</v>
      </c>
      <c r="BC836" s="66" t="s">
        <v>11029</v>
      </c>
      <c r="BD836" s="221" t="s">
        <v>87</v>
      </c>
      <c r="BE836" s="221" t="s">
        <v>87</v>
      </c>
    </row>
    <row r="837" spans="2:57" x14ac:dyDescent="0.25">
      <c r="B837" s="221">
        <v>2025</v>
      </c>
      <c r="C837" s="221">
        <v>891780111</v>
      </c>
      <c r="D837" s="221" t="s">
        <v>78</v>
      </c>
      <c r="E837" s="65" t="s">
        <v>11028</v>
      </c>
      <c r="F837" s="65" t="s">
        <v>11027</v>
      </c>
      <c r="G837" s="306">
        <v>0</v>
      </c>
      <c r="H837" s="65" t="s">
        <v>81</v>
      </c>
      <c r="I837" s="221" t="s">
        <v>82</v>
      </c>
      <c r="J837" s="220" t="s">
        <v>83</v>
      </c>
      <c r="K837" s="66" t="s">
        <v>11026</v>
      </c>
      <c r="L837" s="68">
        <v>15780000</v>
      </c>
      <c r="M837" s="221" t="s">
        <v>85</v>
      </c>
      <c r="N837" s="66" t="s">
        <v>11025</v>
      </c>
      <c r="O837" s="66">
        <v>85462989</v>
      </c>
      <c r="P837" s="65">
        <v>1425</v>
      </c>
      <c r="Q837" s="78">
        <v>45840</v>
      </c>
      <c r="R837" s="66">
        <v>5603238000</v>
      </c>
      <c r="S837" s="78">
        <v>45845</v>
      </c>
      <c r="T837" s="68">
        <v>15780000</v>
      </c>
      <c r="U837" s="65" t="s">
        <v>87</v>
      </c>
      <c r="V837" s="68">
        <v>36665858</v>
      </c>
      <c r="W837" s="67" t="s">
        <v>10109</v>
      </c>
      <c r="X837" s="78">
        <v>45845</v>
      </c>
      <c r="Y837" s="78">
        <v>45845</v>
      </c>
      <c r="Z837" s="70" t="s">
        <v>89</v>
      </c>
      <c r="AA837" s="70">
        <v>45991</v>
      </c>
      <c r="AB837" s="49">
        <f t="shared" si="60"/>
        <v>146</v>
      </c>
      <c r="AC837" s="65">
        <v>0</v>
      </c>
      <c r="AD837" s="424">
        <v>0</v>
      </c>
      <c r="AE837" s="65">
        <v>0</v>
      </c>
      <c r="AF837" s="78" t="s">
        <v>89</v>
      </c>
      <c r="AG837" s="49">
        <f t="shared" si="61"/>
        <v>0</v>
      </c>
      <c r="AH837" s="65">
        <v>0</v>
      </c>
      <c r="AI837" s="68">
        <v>0</v>
      </c>
      <c r="AJ837" s="65" t="s">
        <v>89</v>
      </c>
      <c r="AK837" s="78" t="s">
        <v>89</v>
      </c>
      <c r="AL837" s="65">
        <v>0</v>
      </c>
      <c r="AM837" s="78" t="s">
        <v>89</v>
      </c>
      <c r="AN837" s="78" t="s">
        <v>89</v>
      </c>
      <c r="AO837" s="78" t="s">
        <v>89</v>
      </c>
      <c r="AP837" s="49">
        <f t="shared" si="62"/>
        <v>0</v>
      </c>
      <c r="AQ837" s="49">
        <f>+L837+AD837-AI837</f>
        <v>15780000</v>
      </c>
      <c r="AR837" s="65" t="s">
        <v>87</v>
      </c>
      <c r="AS837" s="68">
        <v>15780000</v>
      </c>
      <c r="AT837" s="65" t="s">
        <v>90</v>
      </c>
      <c r="AU837" s="68">
        <v>0</v>
      </c>
      <c r="AV837" s="75" t="s">
        <v>89</v>
      </c>
      <c r="AW837" s="423">
        <v>6312000</v>
      </c>
      <c r="AX837" s="79">
        <f t="shared" si="63"/>
        <v>9468000</v>
      </c>
      <c r="AY837" s="223">
        <f t="shared" si="64"/>
        <v>0.4</v>
      </c>
      <c r="AZ837" s="74">
        <v>0.4</v>
      </c>
      <c r="BA837" s="75" t="s">
        <v>89</v>
      </c>
      <c r="BB837" s="65" t="s">
        <v>108</v>
      </c>
      <c r="BC837" s="66" t="s">
        <v>11024</v>
      </c>
      <c r="BD837" s="221" t="s">
        <v>87</v>
      </c>
      <c r="BE837" s="221" t="s">
        <v>87</v>
      </c>
    </row>
    <row r="838" spans="2:57" x14ac:dyDescent="0.25">
      <c r="B838" s="221">
        <v>2025</v>
      </c>
      <c r="C838" s="221">
        <v>891780111</v>
      </c>
      <c r="D838" s="221" t="s">
        <v>78</v>
      </c>
      <c r="E838" s="65" t="s">
        <v>11023</v>
      </c>
      <c r="F838" s="65" t="s">
        <v>11022</v>
      </c>
      <c r="G838" s="306">
        <v>0</v>
      </c>
      <c r="H838" s="65" t="s">
        <v>81</v>
      </c>
      <c r="I838" s="221" t="s">
        <v>82</v>
      </c>
      <c r="J838" s="220" t="s">
        <v>83</v>
      </c>
      <c r="K838" s="66" t="s">
        <v>9301</v>
      </c>
      <c r="L838" s="68">
        <v>13250000</v>
      </c>
      <c r="M838" s="221" t="s">
        <v>85</v>
      </c>
      <c r="N838" s="66" t="s">
        <v>2858</v>
      </c>
      <c r="O838" s="66">
        <v>1083014226</v>
      </c>
      <c r="P838" s="65">
        <v>1426</v>
      </c>
      <c r="Q838" s="78">
        <v>45840</v>
      </c>
      <c r="R838" s="66">
        <v>2494141000</v>
      </c>
      <c r="S838" s="78">
        <v>45845</v>
      </c>
      <c r="T838" s="68">
        <v>13250000</v>
      </c>
      <c r="U838" s="65" t="s">
        <v>87</v>
      </c>
      <c r="V838" s="68">
        <v>5056184</v>
      </c>
      <c r="W838" s="67" t="s">
        <v>1508</v>
      </c>
      <c r="X838" s="78">
        <v>45845</v>
      </c>
      <c r="Y838" s="78">
        <v>45845</v>
      </c>
      <c r="Z838" s="70" t="s">
        <v>89</v>
      </c>
      <c r="AA838" s="70">
        <v>45991</v>
      </c>
      <c r="AB838" s="49">
        <f t="shared" si="60"/>
        <v>146</v>
      </c>
      <c r="AC838" s="65">
        <v>0</v>
      </c>
      <c r="AD838" s="424">
        <v>0</v>
      </c>
      <c r="AE838" s="65">
        <v>0</v>
      </c>
      <c r="AF838" s="78" t="s">
        <v>89</v>
      </c>
      <c r="AG838" s="49">
        <f t="shared" si="61"/>
        <v>0</v>
      </c>
      <c r="AH838" s="65">
        <v>0</v>
      </c>
      <c r="AI838" s="68">
        <v>0</v>
      </c>
      <c r="AJ838" s="65" t="s">
        <v>89</v>
      </c>
      <c r="AK838" s="78" t="s">
        <v>89</v>
      </c>
      <c r="AL838" s="65">
        <v>0</v>
      </c>
      <c r="AM838" s="78" t="s">
        <v>89</v>
      </c>
      <c r="AN838" s="78" t="s">
        <v>89</v>
      </c>
      <c r="AO838" s="78" t="s">
        <v>89</v>
      </c>
      <c r="AP838" s="49">
        <f t="shared" si="62"/>
        <v>0</v>
      </c>
      <c r="AQ838" s="49">
        <f>+L838+AD838-AI838</f>
        <v>13250000</v>
      </c>
      <c r="AR838" s="65" t="s">
        <v>87</v>
      </c>
      <c r="AS838" s="68">
        <v>13250000</v>
      </c>
      <c r="AT838" s="65" t="s">
        <v>90</v>
      </c>
      <c r="AU838" s="68">
        <v>0</v>
      </c>
      <c r="AV838" s="75" t="s">
        <v>89</v>
      </c>
      <c r="AW838" s="423">
        <v>5300000</v>
      </c>
      <c r="AX838" s="79">
        <f t="shared" si="63"/>
        <v>7950000</v>
      </c>
      <c r="AY838" s="223">
        <f t="shared" si="64"/>
        <v>0.4</v>
      </c>
      <c r="AZ838" s="74">
        <v>0.4</v>
      </c>
      <c r="BA838" s="75" t="s">
        <v>89</v>
      </c>
      <c r="BB838" s="65" t="s">
        <v>108</v>
      </c>
      <c r="BC838" s="66" t="s">
        <v>11021</v>
      </c>
      <c r="BD838" s="221" t="s">
        <v>87</v>
      </c>
      <c r="BE838" s="221" t="s">
        <v>87</v>
      </c>
    </row>
    <row r="839" spans="2:57" x14ac:dyDescent="0.25">
      <c r="B839" s="221">
        <v>2025</v>
      </c>
      <c r="C839" s="221">
        <v>891780111</v>
      </c>
      <c r="D839" s="221" t="s">
        <v>78</v>
      </c>
      <c r="E839" s="65" t="s">
        <v>11020</v>
      </c>
      <c r="F839" s="65" t="s">
        <v>11019</v>
      </c>
      <c r="G839" s="306">
        <v>0</v>
      </c>
      <c r="H839" s="65" t="s">
        <v>81</v>
      </c>
      <c r="I839" s="221" t="s">
        <v>82</v>
      </c>
      <c r="J839" s="220" t="s">
        <v>83</v>
      </c>
      <c r="K839" s="66" t="s">
        <v>11018</v>
      </c>
      <c r="L839" s="68">
        <v>19450000</v>
      </c>
      <c r="M839" s="221" t="s">
        <v>85</v>
      </c>
      <c r="N839" s="66" t="s">
        <v>11017</v>
      </c>
      <c r="O839" s="66">
        <v>1083017229</v>
      </c>
      <c r="P839" s="65">
        <v>1425</v>
      </c>
      <c r="Q839" s="78">
        <v>45840</v>
      </c>
      <c r="R839" s="66">
        <v>5603238000</v>
      </c>
      <c r="S839" s="78">
        <v>45845</v>
      </c>
      <c r="T839" s="68">
        <v>19450000</v>
      </c>
      <c r="U839" s="65" t="s">
        <v>87</v>
      </c>
      <c r="V839" s="68">
        <v>72175281</v>
      </c>
      <c r="W839" s="67" t="s">
        <v>318</v>
      </c>
      <c r="X839" s="78">
        <v>45845</v>
      </c>
      <c r="Y839" s="78">
        <v>45845</v>
      </c>
      <c r="Z839" s="70" t="s">
        <v>89</v>
      </c>
      <c r="AA839" s="70">
        <v>45991</v>
      </c>
      <c r="AB839" s="49">
        <f t="shared" si="60"/>
        <v>146</v>
      </c>
      <c r="AC839" s="65">
        <v>0</v>
      </c>
      <c r="AD839" s="424">
        <v>0</v>
      </c>
      <c r="AE839" s="65">
        <v>0</v>
      </c>
      <c r="AF839" s="78" t="s">
        <v>89</v>
      </c>
      <c r="AG839" s="49">
        <f t="shared" si="61"/>
        <v>0</v>
      </c>
      <c r="AH839" s="65">
        <v>0</v>
      </c>
      <c r="AI839" s="68">
        <v>0</v>
      </c>
      <c r="AJ839" s="65" t="s">
        <v>89</v>
      </c>
      <c r="AK839" s="78" t="s">
        <v>89</v>
      </c>
      <c r="AL839" s="65">
        <v>0</v>
      </c>
      <c r="AM839" s="78" t="s">
        <v>89</v>
      </c>
      <c r="AN839" s="78" t="s">
        <v>89</v>
      </c>
      <c r="AO839" s="78" t="s">
        <v>89</v>
      </c>
      <c r="AP839" s="49">
        <f t="shared" si="62"/>
        <v>0</v>
      </c>
      <c r="AQ839" s="49">
        <f>+L839+AD839-AI839</f>
        <v>19450000</v>
      </c>
      <c r="AR839" s="65" t="s">
        <v>87</v>
      </c>
      <c r="AS839" s="68">
        <v>19450000</v>
      </c>
      <c r="AT839" s="65" t="s">
        <v>90</v>
      </c>
      <c r="AU839" s="68">
        <v>0</v>
      </c>
      <c r="AV839" s="75" t="s">
        <v>89</v>
      </c>
      <c r="AW839" s="423">
        <v>7780000</v>
      </c>
      <c r="AX839" s="79">
        <f t="shared" si="63"/>
        <v>11670000</v>
      </c>
      <c r="AY839" s="223">
        <f t="shared" si="64"/>
        <v>0.4</v>
      </c>
      <c r="AZ839" s="74">
        <v>0.4</v>
      </c>
      <c r="BA839" s="75" t="s">
        <v>89</v>
      </c>
      <c r="BB839" s="65" t="s">
        <v>108</v>
      </c>
      <c r="BC839" s="66" t="s">
        <v>11016</v>
      </c>
      <c r="BD839" s="221" t="s">
        <v>87</v>
      </c>
      <c r="BE839" s="221" t="s">
        <v>87</v>
      </c>
    </row>
    <row r="840" spans="2:57" x14ac:dyDescent="0.25">
      <c r="B840" s="221">
        <v>2025</v>
      </c>
      <c r="C840" s="221">
        <v>891780111</v>
      </c>
      <c r="D840" s="221" t="s">
        <v>78</v>
      </c>
      <c r="E840" s="65" t="s">
        <v>11015</v>
      </c>
      <c r="F840" s="65" t="s">
        <v>11014</v>
      </c>
      <c r="G840" s="306">
        <v>0</v>
      </c>
      <c r="H840" s="65" t="s">
        <v>81</v>
      </c>
      <c r="I840" s="221" t="s">
        <v>82</v>
      </c>
      <c r="J840" s="220" t="s">
        <v>83</v>
      </c>
      <c r="K840" s="66" t="s">
        <v>11013</v>
      </c>
      <c r="L840" s="68">
        <v>15780000</v>
      </c>
      <c r="M840" s="221" t="s">
        <v>85</v>
      </c>
      <c r="N840" s="66" t="s">
        <v>11012</v>
      </c>
      <c r="O840" s="66">
        <v>1007698184</v>
      </c>
      <c r="P840" s="65">
        <v>1425</v>
      </c>
      <c r="Q840" s="78">
        <v>45840</v>
      </c>
      <c r="R840" s="66">
        <v>5603238000</v>
      </c>
      <c r="S840" s="78">
        <v>45845</v>
      </c>
      <c r="T840" s="68">
        <v>15780000</v>
      </c>
      <c r="U840" s="65" t="s">
        <v>87</v>
      </c>
      <c r="V840" s="68">
        <v>72175281</v>
      </c>
      <c r="W840" s="67" t="s">
        <v>318</v>
      </c>
      <c r="X840" s="78">
        <v>45845</v>
      </c>
      <c r="Y840" s="78">
        <v>45845</v>
      </c>
      <c r="Z840" s="70" t="s">
        <v>89</v>
      </c>
      <c r="AA840" s="70">
        <v>45991</v>
      </c>
      <c r="AB840" s="49">
        <f t="shared" ref="AB840:AB903" si="65">+IF(Z840="1800-01-01",AA840-Y840,AA840-Z840)</f>
        <v>146</v>
      </c>
      <c r="AC840" s="65">
        <v>0</v>
      </c>
      <c r="AD840" s="424">
        <v>0</v>
      </c>
      <c r="AE840" s="65">
        <v>0</v>
      </c>
      <c r="AF840" s="78" t="s">
        <v>89</v>
      </c>
      <c r="AG840" s="49">
        <f t="shared" ref="AG840:AG903" si="66">+IF(AF840="1800-01-01",0,AF840-AA840)</f>
        <v>0</v>
      </c>
      <c r="AH840" s="65">
        <v>0</v>
      </c>
      <c r="AI840" s="68">
        <v>0</v>
      </c>
      <c r="AJ840" s="65" t="s">
        <v>89</v>
      </c>
      <c r="AK840" s="78" t="s">
        <v>89</v>
      </c>
      <c r="AL840" s="65">
        <v>0</v>
      </c>
      <c r="AM840" s="78" t="s">
        <v>89</v>
      </c>
      <c r="AN840" s="78" t="s">
        <v>89</v>
      </c>
      <c r="AO840" s="78" t="s">
        <v>89</v>
      </c>
      <c r="AP840" s="49">
        <f t="shared" ref="AP840:AP903" si="67">+IF(AM840="1800-01-01",0,AN840-AM840)</f>
        <v>0</v>
      </c>
      <c r="AQ840" s="49">
        <f>+L840+AD840-AI840</f>
        <v>15780000</v>
      </c>
      <c r="AR840" s="65" t="s">
        <v>87</v>
      </c>
      <c r="AS840" s="68">
        <v>15780000</v>
      </c>
      <c r="AT840" s="65" t="s">
        <v>90</v>
      </c>
      <c r="AU840" s="68">
        <v>0</v>
      </c>
      <c r="AV840" s="75" t="s">
        <v>89</v>
      </c>
      <c r="AW840" s="423">
        <v>6312000</v>
      </c>
      <c r="AX840" s="79">
        <f t="shared" ref="AX840:AX903" si="68">AQ840-AW840</f>
        <v>9468000</v>
      </c>
      <c r="AY840" s="223">
        <f t="shared" ref="AY840:AY903" si="69">+IFERROR(AW840/AQ840,"_")</f>
        <v>0.4</v>
      </c>
      <c r="AZ840" s="74">
        <v>0.4</v>
      </c>
      <c r="BA840" s="75" t="s">
        <v>89</v>
      </c>
      <c r="BB840" s="65" t="s">
        <v>108</v>
      </c>
      <c r="BC840" s="66" t="s">
        <v>11011</v>
      </c>
      <c r="BD840" s="221" t="s">
        <v>87</v>
      </c>
      <c r="BE840" s="221" t="s">
        <v>87</v>
      </c>
    </row>
    <row r="841" spans="2:57" x14ac:dyDescent="0.25">
      <c r="B841" s="221">
        <v>2025</v>
      </c>
      <c r="C841" s="221">
        <v>891780111</v>
      </c>
      <c r="D841" s="221" t="s">
        <v>78</v>
      </c>
      <c r="E841" s="65" t="s">
        <v>11010</v>
      </c>
      <c r="F841" s="65" t="s">
        <v>11009</v>
      </c>
      <c r="G841" s="306">
        <v>0</v>
      </c>
      <c r="H841" s="65" t="s">
        <v>81</v>
      </c>
      <c r="I841" s="221" t="s">
        <v>82</v>
      </c>
      <c r="J841" s="220" t="s">
        <v>83</v>
      </c>
      <c r="K841" s="66" t="s">
        <v>11008</v>
      </c>
      <c r="L841" s="68">
        <v>20000000</v>
      </c>
      <c r="M841" s="221" t="s">
        <v>85</v>
      </c>
      <c r="N841" s="66" t="s">
        <v>11007</v>
      </c>
      <c r="O841" s="66">
        <v>1082926372</v>
      </c>
      <c r="P841" s="65">
        <v>1425</v>
      </c>
      <c r="Q841" s="78">
        <v>45840</v>
      </c>
      <c r="R841" s="66">
        <v>5603238000</v>
      </c>
      <c r="S841" s="78">
        <v>45845</v>
      </c>
      <c r="T841" s="68">
        <v>20000000</v>
      </c>
      <c r="U841" s="65" t="s">
        <v>87</v>
      </c>
      <c r="V841" s="68">
        <v>12621405</v>
      </c>
      <c r="W841" s="67" t="s">
        <v>8409</v>
      </c>
      <c r="X841" s="78">
        <v>45845</v>
      </c>
      <c r="Y841" s="78">
        <v>45845</v>
      </c>
      <c r="Z841" s="70" t="s">
        <v>89</v>
      </c>
      <c r="AA841" s="70">
        <v>45991</v>
      </c>
      <c r="AB841" s="49">
        <f t="shared" si="65"/>
        <v>146</v>
      </c>
      <c r="AC841" s="65">
        <v>0</v>
      </c>
      <c r="AD841" s="424">
        <v>0</v>
      </c>
      <c r="AE841" s="65">
        <v>0</v>
      </c>
      <c r="AF841" s="78" t="s">
        <v>89</v>
      </c>
      <c r="AG841" s="49">
        <f t="shared" si="66"/>
        <v>0</v>
      </c>
      <c r="AH841" s="65">
        <v>0</v>
      </c>
      <c r="AI841" s="68">
        <v>0</v>
      </c>
      <c r="AJ841" s="65" t="s">
        <v>89</v>
      </c>
      <c r="AK841" s="78" t="s">
        <v>89</v>
      </c>
      <c r="AL841" s="65">
        <v>0</v>
      </c>
      <c r="AM841" s="78" t="s">
        <v>89</v>
      </c>
      <c r="AN841" s="78" t="s">
        <v>89</v>
      </c>
      <c r="AO841" s="78" t="s">
        <v>89</v>
      </c>
      <c r="AP841" s="49">
        <f t="shared" si="67"/>
        <v>0</v>
      </c>
      <c r="AQ841" s="49">
        <f>+L841+AD841-AI841</f>
        <v>20000000</v>
      </c>
      <c r="AR841" s="65" t="s">
        <v>87</v>
      </c>
      <c r="AS841" s="68">
        <v>20000000</v>
      </c>
      <c r="AT841" s="65" t="s">
        <v>90</v>
      </c>
      <c r="AU841" s="68">
        <v>0</v>
      </c>
      <c r="AV841" s="75" t="s">
        <v>89</v>
      </c>
      <c r="AW841" s="423">
        <v>8000000</v>
      </c>
      <c r="AX841" s="79">
        <f t="shared" si="68"/>
        <v>12000000</v>
      </c>
      <c r="AY841" s="223">
        <f t="shared" si="69"/>
        <v>0.4</v>
      </c>
      <c r="AZ841" s="74">
        <v>0.4</v>
      </c>
      <c r="BA841" s="75" t="s">
        <v>89</v>
      </c>
      <c r="BB841" s="65" t="s">
        <v>108</v>
      </c>
      <c r="BC841" s="66" t="s">
        <v>11006</v>
      </c>
      <c r="BD841" s="221" t="s">
        <v>87</v>
      </c>
      <c r="BE841" s="221" t="s">
        <v>87</v>
      </c>
    </row>
    <row r="842" spans="2:57" x14ac:dyDescent="0.25">
      <c r="B842" s="221">
        <v>2025</v>
      </c>
      <c r="C842" s="221">
        <v>891780111</v>
      </c>
      <c r="D842" s="221" t="s">
        <v>78</v>
      </c>
      <c r="E842" s="65" t="s">
        <v>11005</v>
      </c>
      <c r="F842" s="65" t="s">
        <v>11004</v>
      </c>
      <c r="G842" s="306">
        <v>0</v>
      </c>
      <c r="H842" s="65" t="s">
        <v>81</v>
      </c>
      <c r="I842" s="221" t="s">
        <v>82</v>
      </c>
      <c r="J842" s="220" t="s">
        <v>83</v>
      </c>
      <c r="K842" s="66" t="s">
        <v>8805</v>
      </c>
      <c r="L842" s="68">
        <v>11250000</v>
      </c>
      <c r="M842" s="221" t="s">
        <v>85</v>
      </c>
      <c r="N842" s="66" t="s">
        <v>11003</v>
      </c>
      <c r="O842" s="66">
        <v>1082983512</v>
      </c>
      <c r="P842" s="65">
        <v>1426</v>
      </c>
      <c r="Q842" s="78">
        <v>45840</v>
      </c>
      <c r="R842" s="66">
        <v>2494141000</v>
      </c>
      <c r="S842" s="78">
        <v>45845</v>
      </c>
      <c r="T842" s="68">
        <v>11250000</v>
      </c>
      <c r="U842" s="65" t="s">
        <v>87</v>
      </c>
      <c r="V842" s="68">
        <v>7633817</v>
      </c>
      <c r="W842" s="67" t="s">
        <v>8803</v>
      </c>
      <c r="X842" s="78">
        <v>45845</v>
      </c>
      <c r="Y842" s="78">
        <v>45845</v>
      </c>
      <c r="Z842" s="70" t="s">
        <v>89</v>
      </c>
      <c r="AA842" s="70">
        <v>45991</v>
      </c>
      <c r="AB842" s="49">
        <f t="shared" si="65"/>
        <v>146</v>
      </c>
      <c r="AC842" s="65">
        <v>0</v>
      </c>
      <c r="AD842" s="424">
        <v>0</v>
      </c>
      <c r="AE842" s="65">
        <v>0</v>
      </c>
      <c r="AF842" s="78" t="s">
        <v>89</v>
      </c>
      <c r="AG842" s="49">
        <f t="shared" si="66"/>
        <v>0</v>
      </c>
      <c r="AH842" s="65">
        <v>0</v>
      </c>
      <c r="AI842" s="68">
        <v>0</v>
      </c>
      <c r="AJ842" s="65" t="s">
        <v>89</v>
      </c>
      <c r="AK842" s="78" t="s">
        <v>89</v>
      </c>
      <c r="AL842" s="65">
        <v>0</v>
      </c>
      <c r="AM842" s="78" t="s">
        <v>89</v>
      </c>
      <c r="AN842" s="78" t="s">
        <v>89</v>
      </c>
      <c r="AO842" s="78" t="s">
        <v>89</v>
      </c>
      <c r="AP842" s="49">
        <f t="shared" si="67"/>
        <v>0</v>
      </c>
      <c r="AQ842" s="49">
        <f>+L842+AD842-AI842</f>
        <v>11250000</v>
      </c>
      <c r="AR842" s="65" t="s">
        <v>87</v>
      </c>
      <c r="AS842" s="68">
        <v>11250000</v>
      </c>
      <c r="AT842" s="65" t="s">
        <v>90</v>
      </c>
      <c r="AU842" s="68">
        <v>0</v>
      </c>
      <c r="AV842" s="75" t="s">
        <v>89</v>
      </c>
      <c r="AW842" s="423">
        <v>4500000</v>
      </c>
      <c r="AX842" s="79">
        <f t="shared" si="68"/>
        <v>6750000</v>
      </c>
      <c r="AY842" s="223">
        <f t="shared" si="69"/>
        <v>0.4</v>
      </c>
      <c r="AZ842" s="74">
        <v>0.4</v>
      </c>
      <c r="BA842" s="75" t="s">
        <v>89</v>
      </c>
      <c r="BB842" s="65" t="s">
        <v>108</v>
      </c>
      <c r="BC842" s="66" t="s">
        <v>11002</v>
      </c>
      <c r="BD842" s="221" t="s">
        <v>87</v>
      </c>
      <c r="BE842" s="221" t="s">
        <v>87</v>
      </c>
    </row>
    <row r="843" spans="2:57" x14ac:dyDescent="0.25">
      <c r="B843" s="221">
        <v>2025</v>
      </c>
      <c r="C843" s="221">
        <v>891780111</v>
      </c>
      <c r="D843" s="221" t="s">
        <v>78</v>
      </c>
      <c r="E843" s="65" t="s">
        <v>11001</v>
      </c>
      <c r="F843" s="65" t="s">
        <v>11000</v>
      </c>
      <c r="G843" s="306">
        <v>0</v>
      </c>
      <c r="H843" s="65" t="s">
        <v>81</v>
      </c>
      <c r="I843" s="221" t="s">
        <v>82</v>
      </c>
      <c r="J843" s="220" t="s">
        <v>83</v>
      </c>
      <c r="K843" s="66" t="s">
        <v>10999</v>
      </c>
      <c r="L843" s="68">
        <v>14250000</v>
      </c>
      <c r="M843" s="221" t="s">
        <v>85</v>
      </c>
      <c r="N843" s="66" t="s">
        <v>10998</v>
      </c>
      <c r="O843" s="66">
        <v>39047351</v>
      </c>
      <c r="P843" s="65">
        <v>1425</v>
      </c>
      <c r="Q843" s="78">
        <v>45840</v>
      </c>
      <c r="R843" s="66">
        <v>5603238000</v>
      </c>
      <c r="S843" s="78">
        <v>45845</v>
      </c>
      <c r="T843" s="68">
        <v>14250000</v>
      </c>
      <c r="U843" s="65" t="s">
        <v>87</v>
      </c>
      <c r="V843" s="68">
        <v>57441846</v>
      </c>
      <c r="W843" s="67" t="s">
        <v>8628</v>
      </c>
      <c r="X843" s="78">
        <v>45845</v>
      </c>
      <c r="Y843" s="78">
        <v>45845</v>
      </c>
      <c r="Z843" s="70" t="s">
        <v>89</v>
      </c>
      <c r="AA843" s="70">
        <v>45991</v>
      </c>
      <c r="AB843" s="49">
        <f t="shared" si="65"/>
        <v>146</v>
      </c>
      <c r="AC843" s="65">
        <v>0</v>
      </c>
      <c r="AD843" s="424">
        <v>0</v>
      </c>
      <c r="AE843" s="65">
        <v>0</v>
      </c>
      <c r="AF843" s="78" t="s">
        <v>89</v>
      </c>
      <c r="AG843" s="49">
        <f t="shared" si="66"/>
        <v>0</v>
      </c>
      <c r="AH843" s="65">
        <v>0</v>
      </c>
      <c r="AI843" s="68">
        <v>0</v>
      </c>
      <c r="AJ843" s="65" t="s">
        <v>89</v>
      </c>
      <c r="AK843" s="78" t="s">
        <v>89</v>
      </c>
      <c r="AL843" s="65">
        <v>0</v>
      </c>
      <c r="AM843" s="78" t="s">
        <v>89</v>
      </c>
      <c r="AN843" s="78" t="s">
        <v>89</v>
      </c>
      <c r="AO843" s="78" t="s">
        <v>89</v>
      </c>
      <c r="AP843" s="49">
        <f t="shared" si="67"/>
        <v>0</v>
      </c>
      <c r="AQ843" s="49">
        <f>+L843+AD843-AI843</f>
        <v>14250000</v>
      </c>
      <c r="AR843" s="65" t="s">
        <v>87</v>
      </c>
      <c r="AS843" s="68">
        <v>14250000</v>
      </c>
      <c r="AT843" s="65" t="s">
        <v>90</v>
      </c>
      <c r="AU843" s="68">
        <v>0</v>
      </c>
      <c r="AV843" s="75" t="s">
        <v>89</v>
      </c>
      <c r="AW843" s="423">
        <v>5700000</v>
      </c>
      <c r="AX843" s="79">
        <f t="shared" si="68"/>
        <v>8550000</v>
      </c>
      <c r="AY843" s="223">
        <f t="shared" si="69"/>
        <v>0.4</v>
      </c>
      <c r="AZ843" s="74">
        <v>0.4</v>
      </c>
      <c r="BA843" s="75" t="s">
        <v>89</v>
      </c>
      <c r="BB843" s="65" t="s">
        <v>108</v>
      </c>
      <c r="BC843" s="66" t="s">
        <v>10997</v>
      </c>
      <c r="BD843" s="221" t="s">
        <v>87</v>
      </c>
      <c r="BE843" s="221" t="s">
        <v>87</v>
      </c>
    </row>
    <row r="844" spans="2:57" x14ac:dyDescent="0.25">
      <c r="B844" s="221">
        <v>2025</v>
      </c>
      <c r="C844" s="221">
        <v>891780111</v>
      </c>
      <c r="D844" s="221" t="s">
        <v>78</v>
      </c>
      <c r="E844" s="65" t="s">
        <v>10996</v>
      </c>
      <c r="F844" s="65" t="s">
        <v>10995</v>
      </c>
      <c r="G844" s="306">
        <v>0</v>
      </c>
      <c r="H844" s="65" t="s">
        <v>81</v>
      </c>
      <c r="I844" s="221" t="s">
        <v>82</v>
      </c>
      <c r="J844" s="220" t="s">
        <v>83</v>
      </c>
      <c r="K844" s="66" t="s">
        <v>8805</v>
      </c>
      <c r="L844" s="68">
        <v>11250000</v>
      </c>
      <c r="M844" s="221" t="s">
        <v>85</v>
      </c>
      <c r="N844" s="66" t="s">
        <v>10994</v>
      </c>
      <c r="O844" s="66">
        <v>1004347619</v>
      </c>
      <c r="P844" s="65">
        <v>1426</v>
      </c>
      <c r="Q844" s="78">
        <v>45840</v>
      </c>
      <c r="R844" s="66">
        <v>2494141000</v>
      </c>
      <c r="S844" s="78">
        <v>45845</v>
      </c>
      <c r="T844" s="68">
        <v>11250000</v>
      </c>
      <c r="U844" s="65" t="s">
        <v>87</v>
      </c>
      <c r="V844" s="68">
        <v>7633817</v>
      </c>
      <c r="W844" s="67" t="s">
        <v>8803</v>
      </c>
      <c r="X844" s="78">
        <v>45845</v>
      </c>
      <c r="Y844" s="78">
        <v>45845</v>
      </c>
      <c r="Z844" s="70" t="s">
        <v>89</v>
      </c>
      <c r="AA844" s="70">
        <v>45991</v>
      </c>
      <c r="AB844" s="49">
        <f t="shared" si="65"/>
        <v>146</v>
      </c>
      <c r="AC844" s="65">
        <v>0</v>
      </c>
      <c r="AD844" s="424">
        <v>0</v>
      </c>
      <c r="AE844" s="65">
        <v>0</v>
      </c>
      <c r="AF844" s="78" t="s">
        <v>89</v>
      </c>
      <c r="AG844" s="49">
        <f t="shared" si="66"/>
        <v>0</v>
      </c>
      <c r="AH844" s="65">
        <v>0</v>
      </c>
      <c r="AI844" s="68">
        <v>0</v>
      </c>
      <c r="AJ844" s="65" t="s">
        <v>89</v>
      </c>
      <c r="AK844" s="78" t="s">
        <v>89</v>
      </c>
      <c r="AL844" s="65">
        <v>0</v>
      </c>
      <c r="AM844" s="78" t="s">
        <v>89</v>
      </c>
      <c r="AN844" s="78" t="s">
        <v>89</v>
      </c>
      <c r="AO844" s="78" t="s">
        <v>89</v>
      </c>
      <c r="AP844" s="49">
        <f t="shared" si="67"/>
        <v>0</v>
      </c>
      <c r="AQ844" s="49">
        <f>+L844+AD844-AI844</f>
        <v>11250000</v>
      </c>
      <c r="AR844" s="65" t="s">
        <v>87</v>
      </c>
      <c r="AS844" s="68">
        <v>11250000</v>
      </c>
      <c r="AT844" s="65" t="s">
        <v>90</v>
      </c>
      <c r="AU844" s="68">
        <v>0</v>
      </c>
      <c r="AV844" s="75" t="s">
        <v>89</v>
      </c>
      <c r="AW844" s="423">
        <v>4500000</v>
      </c>
      <c r="AX844" s="79">
        <f t="shared" si="68"/>
        <v>6750000</v>
      </c>
      <c r="AY844" s="223">
        <f t="shared" si="69"/>
        <v>0.4</v>
      </c>
      <c r="AZ844" s="74">
        <v>0.4</v>
      </c>
      <c r="BA844" s="75" t="s">
        <v>89</v>
      </c>
      <c r="BB844" s="65" t="s">
        <v>108</v>
      </c>
      <c r="BC844" s="66" t="s">
        <v>10993</v>
      </c>
      <c r="BD844" s="221" t="s">
        <v>87</v>
      </c>
      <c r="BE844" s="221" t="s">
        <v>87</v>
      </c>
    </row>
    <row r="845" spans="2:57" x14ac:dyDescent="0.25">
      <c r="B845" s="221">
        <v>2025</v>
      </c>
      <c r="C845" s="221">
        <v>891780111</v>
      </c>
      <c r="D845" s="221" t="s">
        <v>78</v>
      </c>
      <c r="E845" s="65" t="s">
        <v>10992</v>
      </c>
      <c r="F845" s="65" t="s">
        <v>10991</v>
      </c>
      <c r="G845" s="306">
        <v>0</v>
      </c>
      <c r="H845" s="65" t="s">
        <v>81</v>
      </c>
      <c r="I845" s="221" t="s">
        <v>82</v>
      </c>
      <c r="J845" s="220" t="s">
        <v>83</v>
      </c>
      <c r="K845" s="66" t="s">
        <v>10990</v>
      </c>
      <c r="L845" s="68">
        <v>11250000</v>
      </c>
      <c r="M845" s="221" t="s">
        <v>85</v>
      </c>
      <c r="N845" s="66" t="s">
        <v>10989</v>
      </c>
      <c r="O845" s="66">
        <v>36668600</v>
      </c>
      <c r="P845" s="65">
        <v>1426</v>
      </c>
      <c r="Q845" s="78">
        <v>45840</v>
      </c>
      <c r="R845" s="66">
        <v>2494141000</v>
      </c>
      <c r="S845" s="78">
        <v>45845</v>
      </c>
      <c r="T845" s="68">
        <v>11250000</v>
      </c>
      <c r="U845" s="65" t="s">
        <v>87</v>
      </c>
      <c r="V845" s="68">
        <v>7633817</v>
      </c>
      <c r="W845" s="67" t="s">
        <v>8803</v>
      </c>
      <c r="X845" s="78">
        <v>45845</v>
      </c>
      <c r="Y845" s="78">
        <v>45845</v>
      </c>
      <c r="Z845" s="70" t="s">
        <v>89</v>
      </c>
      <c r="AA845" s="70">
        <v>45991</v>
      </c>
      <c r="AB845" s="49">
        <f t="shared" si="65"/>
        <v>146</v>
      </c>
      <c r="AC845" s="65">
        <v>0</v>
      </c>
      <c r="AD845" s="424">
        <v>0</v>
      </c>
      <c r="AE845" s="65">
        <v>0</v>
      </c>
      <c r="AF845" s="78" t="s">
        <v>89</v>
      </c>
      <c r="AG845" s="49">
        <f t="shared" si="66"/>
        <v>0</v>
      </c>
      <c r="AH845" s="65">
        <v>0</v>
      </c>
      <c r="AI845" s="68">
        <v>0</v>
      </c>
      <c r="AJ845" s="65" t="s">
        <v>89</v>
      </c>
      <c r="AK845" s="78" t="s">
        <v>89</v>
      </c>
      <c r="AL845" s="65">
        <v>0</v>
      </c>
      <c r="AM845" s="78" t="s">
        <v>89</v>
      </c>
      <c r="AN845" s="78" t="s">
        <v>89</v>
      </c>
      <c r="AO845" s="78" t="s">
        <v>89</v>
      </c>
      <c r="AP845" s="49">
        <f t="shared" si="67"/>
        <v>0</v>
      </c>
      <c r="AQ845" s="49">
        <f>+L845+AD845-AI845</f>
        <v>11250000</v>
      </c>
      <c r="AR845" s="65" t="s">
        <v>87</v>
      </c>
      <c r="AS845" s="68">
        <v>11250000</v>
      </c>
      <c r="AT845" s="65" t="s">
        <v>90</v>
      </c>
      <c r="AU845" s="68">
        <v>0</v>
      </c>
      <c r="AV845" s="75" t="s">
        <v>89</v>
      </c>
      <c r="AW845" s="423">
        <v>4500000</v>
      </c>
      <c r="AX845" s="79">
        <f t="shared" si="68"/>
        <v>6750000</v>
      </c>
      <c r="AY845" s="223">
        <f t="shared" si="69"/>
        <v>0.4</v>
      </c>
      <c r="AZ845" s="74">
        <v>0.4</v>
      </c>
      <c r="BA845" s="75" t="s">
        <v>89</v>
      </c>
      <c r="BB845" s="65" t="s">
        <v>108</v>
      </c>
      <c r="BC845" s="66" t="s">
        <v>10988</v>
      </c>
      <c r="BD845" s="221" t="s">
        <v>87</v>
      </c>
      <c r="BE845" s="221" t="s">
        <v>87</v>
      </c>
    </row>
    <row r="846" spans="2:57" x14ac:dyDescent="0.25">
      <c r="B846" s="221">
        <v>2025</v>
      </c>
      <c r="C846" s="221">
        <v>891780111</v>
      </c>
      <c r="D846" s="221" t="s">
        <v>78</v>
      </c>
      <c r="E846" s="65" t="s">
        <v>10987</v>
      </c>
      <c r="F846" s="65" t="s">
        <v>10986</v>
      </c>
      <c r="G846" s="306">
        <v>0</v>
      </c>
      <c r="H846" s="65" t="s">
        <v>81</v>
      </c>
      <c r="I846" s="221" t="s">
        <v>82</v>
      </c>
      <c r="J846" s="220" t="s">
        <v>83</v>
      </c>
      <c r="K846" s="66" t="s">
        <v>10985</v>
      </c>
      <c r="L846" s="68">
        <v>13250000</v>
      </c>
      <c r="M846" s="221" t="s">
        <v>85</v>
      </c>
      <c r="N846" s="66" t="s">
        <v>10984</v>
      </c>
      <c r="O846" s="66">
        <v>1192789489</v>
      </c>
      <c r="P846" s="65">
        <v>1426</v>
      </c>
      <c r="Q846" s="78">
        <v>45840</v>
      </c>
      <c r="R846" s="66">
        <v>2494141000</v>
      </c>
      <c r="S846" s="78">
        <v>45845</v>
      </c>
      <c r="T846" s="68">
        <v>13250000</v>
      </c>
      <c r="U846" s="65" t="s">
        <v>87</v>
      </c>
      <c r="V846" s="68">
        <v>79738530</v>
      </c>
      <c r="W846" s="67" t="s">
        <v>8349</v>
      </c>
      <c r="X846" s="78">
        <v>45845</v>
      </c>
      <c r="Y846" s="78">
        <v>45845</v>
      </c>
      <c r="Z846" s="70" t="s">
        <v>89</v>
      </c>
      <c r="AA846" s="70">
        <v>45991</v>
      </c>
      <c r="AB846" s="49">
        <f t="shared" si="65"/>
        <v>146</v>
      </c>
      <c r="AC846" s="65">
        <v>0</v>
      </c>
      <c r="AD846" s="424">
        <v>0</v>
      </c>
      <c r="AE846" s="65">
        <v>0</v>
      </c>
      <c r="AF846" s="78" t="s">
        <v>89</v>
      </c>
      <c r="AG846" s="49">
        <f t="shared" si="66"/>
        <v>0</v>
      </c>
      <c r="AH846" s="65">
        <v>0</v>
      </c>
      <c r="AI846" s="68">
        <v>0</v>
      </c>
      <c r="AJ846" s="65" t="s">
        <v>89</v>
      </c>
      <c r="AK846" s="78" t="s">
        <v>89</v>
      </c>
      <c r="AL846" s="65">
        <v>0</v>
      </c>
      <c r="AM846" s="78" t="s">
        <v>89</v>
      </c>
      <c r="AN846" s="78" t="s">
        <v>89</v>
      </c>
      <c r="AO846" s="78" t="s">
        <v>89</v>
      </c>
      <c r="AP846" s="49">
        <f t="shared" si="67"/>
        <v>0</v>
      </c>
      <c r="AQ846" s="49">
        <f>+L846+AD846-AI846</f>
        <v>13250000</v>
      </c>
      <c r="AR846" s="65" t="s">
        <v>87</v>
      </c>
      <c r="AS846" s="68">
        <v>13250000</v>
      </c>
      <c r="AT846" s="65" t="s">
        <v>90</v>
      </c>
      <c r="AU846" s="68">
        <v>0</v>
      </c>
      <c r="AV846" s="75" t="s">
        <v>89</v>
      </c>
      <c r="AW846" s="423">
        <v>5300000</v>
      </c>
      <c r="AX846" s="79">
        <f t="shared" si="68"/>
        <v>7950000</v>
      </c>
      <c r="AY846" s="223">
        <f t="shared" si="69"/>
        <v>0.4</v>
      </c>
      <c r="AZ846" s="74">
        <v>0.4</v>
      </c>
      <c r="BA846" s="75" t="s">
        <v>89</v>
      </c>
      <c r="BB846" s="65" t="s">
        <v>108</v>
      </c>
      <c r="BC846" s="66" t="s">
        <v>10983</v>
      </c>
      <c r="BD846" s="221" t="s">
        <v>87</v>
      </c>
      <c r="BE846" s="221" t="s">
        <v>87</v>
      </c>
    </row>
    <row r="847" spans="2:57" x14ac:dyDescent="0.25">
      <c r="B847" s="221">
        <v>2025</v>
      </c>
      <c r="C847" s="221">
        <v>891780111</v>
      </c>
      <c r="D847" s="221" t="s">
        <v>78</v>
      </c>
      <c r="E847" s="65" t="s">
        <v>10982</v>
      </c>
      <c r="F847" s="65" t="s">
        <v>10981</v>
      </c>
      <c r="G847" s="306">
        <v>0</v>
      </c>
      <c r="H847" s="65" t="s">
        <v>81</v>
      </c>
      <c r="I847" s="221" t="s">
        <v>82</v>
      </c>
      <c r="J847" s="220" t="s">
        <v>83</v>
      </c>
      <c r="K847" s="66" t="s">
        <v>10980</v>
      </c>
      <c r="L847" s="68">
        <v>15618750</v>
      </c>
      <c r="M847" s="221" t="s">
        <v>85</v>
      </c>
      <c r="N847" s="66" t="s">
        <v>10979</v>
      </c>
      <c r="O847" s="66">
        <v>57465032</v>
      </c>
      <c r="P847" s="65">
        <v>1425</v>
      </c>
      <c r="Q847" s="78">
        <v>45840</v>
      </c>
      <c r="R847" s="66">
        <v>5603238000</v>
      </c>
      <c r="S847" s="78">
        <v>45845</v>
      </c>
      <c r="T847" s="68">
        <v>15618750</v>
      </c>
      <c r="U847" s="65" t="s">
        <v>87</v>
      </c>
      <c r="V847" s="68">
        <v>57400977</v>
      </c>
      <c r="W847" s="67" t="s">
        <v>8456</v>
      </c>
      <c r="X847" s="78">
        <v>45845</v>
      </c>
      <c r="Y847" s="78">
        <v>45845</v>
      </c>
      <c r="Z847" s="70" t="s">
        <v>89</v>
      </c>
      <c r="AA847" s="70">
        <v>45991</v>
      </c>
      <c r="AB847" s="49">
        <f t="shared" si="65"/>
        <v>146</v>
      </c>
      <c r="AC847" s="65">
        <v>0</v>
      </c>
      <c r="AD847" s="424">
        <v>0</v>
      </c>
      <c r="AE847" s="65">
        <v>0</v>
      </c>
      <c r="AF847" s="78" t="s">
        <v>89</v>
      </c>
      <c r="AG847" s="49">
        <f t="shared" si="66"/>
        <v>0</v>
      </c>
      <c r="AH847" s="65">
        <v>0</v>
      </c>
      <c r="AI847" s="68">
        <v>0</v>
      </c>
      <c r="AJ847" s="65" t="s">
        <v>89</v>
      </c>
      <c r="AK847" s="78" t="s">
        <v>89</v>
      </c>
      <c r="AL847" s="65">
        <v>0</v>
      </c>
      <c r="AM847" s="78" t="s">
        <v>89</v>
      </c>
      <c r="AN847" s="78" t="s">
        <v>89</v>
      </c>
      <c r="AO847" s="78" t="s">
        <v>89</v>
      </c>
      <c r="AP847" s="49">
        <f t="shared" si="67"/>
        <v>0</v>
      </c>
      <c r="AQ847" s="49">
        <f>+L847+AD847-AI847</f>
        <v>15618750</v>
      </c>
      <c r="AR847" s="65" t="s">
        <v>87</v>
      </c>
      <c r="AS847" s="68">
        <v>15618750</v>
      </c>
      <c r="AT847" s="65" t="s">
        <v>90</v>
      </c>
      <c r="AU847" s="68">
        <v>0</v>
      </c>
      <c r="AV847" s="75" t="s">
        <v>89</v>
      </c>
      <c r="AW847" s="423">
        <v>6247500</v>
      </c>
      <c r="AX847" s="79">
        <f t="shared" si="68"/>
        <v>9371250</v>
      </c>
      <c r="AY847" s="223">
        <f t="shared" si="69"/>
        <v>0.4</v>
      </c>
      <c r="AZ847" s="74">
        <v>0.4</v>
      </c>
      <c r="BA847" s="75" t="s">
        <v>89</v>
      </c>
      <c r="BB847" s="65" t="s">
        <v>108</v>
      </c>
      <c r="BC847" s="66" t="s">
        <v>10978</v>
      </c>
      <c r="BD847" s="221" t="s">
        <v>87</v>
      </c>
      <c r="BE847" s="221" t="s">
        <v>87</v>
      </c>
    </row>
    <row r="848" spans="2:57" x14ac:dyDescent="0.25">
      <c r="B848" s="221">
        <v>2025</v>
      </c>
      <c r="C848" s="221">
        <v>891780111</v>
      </c>
      <c r="D848" s="221" t="s">
        <v>78</v>
      </c>
      <c r="E848" s="65" t="s">
        <v>10977</v>
      </c>
      <c r="F848" s="65" t="s">
        <v>10976</v>
      </c>
      <c r="G848" s="306">
        <v>0</v>
      </c>
      <c r="H848" s="65" t="s">
        <v>81</v>
      </c>
      <c r="I848" s="221" t="s">
        <v>82</v>
      </c>
      <c r="J848" s="220" t="s">
        <v>83</v>
      </c>
      <c r="K848" s="66" t="s">
        <v>10975</v>
      </c>
      <c r="L848" s="68">
        <v>2900000</v>
      </c>
      <c r="M848" s="221" t="s">
        <v>85</v>
      </c>
      <c r="N848" s="66" t="s">
        <v>10974</v>
      </c>
      <c r="O848" s="66">
        <v>1082991849</v>
      </c>
      <c r="P848" s="65">
        <v>1425</v>
      </c>
      <c r="Q848" s="78">
        <v>45840</v>
      </c>
      <c r="R848" s="66">
        <v>5603238000</v>
      </c>
      <c r="S848" s="78">
        <v>45845</v>
      </c>
      <c r="T848" s="68">
        <v>2900000</v>
      </c>
      <c r="U848" s="65" t="s">
        <v>87</v>
      </c>
      <c r="V848" s="68">
        <v>45691169</v>
      </c>
      <c r="W848" s="67" t="s">
        <v>8679</v>
      </c>
      <c r="X848" s="78">
        <v>45845</v>
      </c>
      <c r="Y848" s="78">
        <v>45845</v>
      </c>
      <c r="Z848" s="70" t="s">
        <v>89</v>
      </c>
      <c r="AA848" s="70">
        <v>45860</v>
      </c>
      <c r="AB848" s="49">
        <f t="shared" si="65"/>
        <v>15</v>
      </c>
      <c r="AC848" s="65">
        <v>0</v>
      </c>
      <c r="AD848" s="424">
        <v>0</v>
      </c>
      <c r="AE848" s="65">
        <v>0</v>
      </c>
      <c r="AF848" s="78" t="s">
        <v>89</v>
      </c>
      <c r="AG848" s="49">
        <f t="shared" si="66"/>
        <v>0</v>
      </c>
      <c r="AH848" s="65">
        <v>0</v>
      </c>
      <c r="AI848" s="68">
        <v>0</v>
      </c>
      <c r="AJ848" s="65" t="s">
        <v>89</v>
      </c>
      <c r="AK848" s="78" t="s">
        <v>89</v>
      </c>
      <c r="AL848" s="65">
        <v>0</v>
      </c>
      <c r="AM848" s="78" t="s">
        <v>89</v>
      </c>
      <c r="AN848" s="78" t="s">
        <v>89</v>
      </c>
      <c r="AO848" s="78" t="s">
        <v>89</v>
      </c>
      <c r="AP848" s="49">
        <f t="shared" si="67"/>
        <v>0</v>
      </c>
      <c r="AQ848" s="49">
        <f>+L848+AD848-AI848</f>
        <v>2900000</v>
      </c>
      <c r="AR848" s="65" t="s">
        <v>87</v>
      </c>
      <c r="AS848" s="68">
        <v>2900000</v>
      </c>
      <c r="AT848" s="65" t="s">
        <v>90</v>
      </c>
      <c r="AU848" s="68">
        <v>0</v>
      </c>
      <c r="AV848" s="75" t="s">
        <v>89</v>
      </c>
      <c r="AW848" s="423">
        <v>2900000</v>
      </c>
      <c r="AX848" s="79">
        <f t="shared" si="68"/>
        <v>0</v>
      </c>
      <c r="AY848" s="223">
        <f t="shared" si="69"/>
        <v>1</v>
      </c>
      <c r="AZ848" s="74">
        <v>1</v>
      </c>
      <c r="BA848" s="75" t="s">
        <v>89</v>
      </c>
      <c r="BB848" s="65" t="s">
        <v>103</v>
      </c>
      <c r="BC848" s="66" t="s">
        <v>10973</v>
      </c>
      <c r="BD848" s="221" t="s">
        <v>87</v>
      </c>
      <c r="BE848" s="221" t="s">
        <v>87</v>
      </c>
    </row>
    <row r="849" spans="2:57" x14ac:dyDescent="0.25">
      <c r="B849" s="221">
        <v>2025</v>
      </c>
      <c r="C849" s="221">
        <v>891780111</v>
      </c>
      <c r="D849" s="221" t="s">
        <v>78</v>
      </c>
      <c r="E849" s="65" t="s">
        <v>10972</v>
      </c>
      <c r="F849" s="65" t="s">
        <v>10971</v>
      </c>
      <c r="G849" s="306">
        <v>0</v>
      </c>
      <c r="H849" s="65" t="s">
        <v>81</v>
      </c>
      <c r="I849" s="221" t="s">
        <v>82</v>
      </c>
      <c r="J849" s="220" t="s">
        <v>83</v>
      </c>
      <c r="K849" s="66" t="s">
        <v>10970</v>
      </c>
      <c r="L849" s="68">
        <v>17360000</v>
      </c>
      <c r="M849" s="221" t="s">
        <v>85</v>
      </c>
      <c r="N849" s="66" t="s">
        <v>10969</v>
      </c>
      <c r="O849" s="66">
        <v>1082916060</v>
      </c>
      <c r="P849" s="65">
        <v>1425</v>
      </c>
      <c r="Q849" s="78">
        <v>45840</v>
      </c>
      <c r="R849" s="66">
        <v>5603238000</v>
      </c>
      <c r="S849" s="78">
        <v>45845</v>
      </c>
      <c r="T849" s="68">
        <v>17360000</v>
      </c>
      <c r="U849" s="65" t="s">
        <v>87</v>
      </c>
      <c r="V849" s="68">
        <v>85449357</v>
      </c>
      <c r="W849" s="67" t="s">
        <v>8976</v>
      </c>
      <c r="X849" s="78">
        <v>45845</v>
      </c>
      <c r="Y849" s="78">
        <v>45845</v>
      </c>
      <c r="Z849" s="70" t="s">
        <v>89</v>
      </c>
      <c r="AA849" s="70">
        <v>45991</v>
      </c>
      <c r="AB849" s="49">
        <f t="shared" si="65"/>
        <v>146</v>
      </c>
      <c r="AC849" s="65">
        <v>0</v>
      </c>
      <c r="AD849" s="424">
        <v>0</v>
      </c>
      <c r="AE849" s="65">
        <v>0</v>
      </c>
      <c r="AF849" s="78" t="s">
        <v>89</v>
      </c>
      <c r="AG849" s="49">
        <f t="shared" si="66"/>
        <v>0</v>
      </c>
      <c r="AH849" s="65">
        <v>0</v>
      </c>
      <c r="AI849" s="68">
        <v>0</v>
      </c>
      <c r="AJ849" s="65" t="s">
        <v>89</v>
      </c>
      <c r="AK849" s="78" t="s">
        <v>89</v>
      </c>
      <c r="AL849" s="65">
        <v>0</v>
      </c>
      <c r="AM849" s="78" t="s">
        <v>89</v>
      </c>
      <c r="AN849" s="78" t="s">
        <v>89</v>
      </c>
      <c r="AO849" s="78" t="s">
        <v>89</v>
      </c>
      <c r="AP849" s="49">
        <f t="shared" si="67"/>
        <v>0</v>
      </c>
      <c r="AQ849" s="49">
        <f>+L849+AD849-AI849</f>
        <v>17360000</v>
      </c>
      <c r="AR849" s="65" t="s">
        <v>87</v>
      </c>
      <c r="AS849" s="68">
        <v>17360000</v>
      </c>
      <c r="AT849" s="65" t="s">
        <v>90</v>
      </c>
      <c r="AU849" s="68">
        <v>0</v>
      </c>
      <c r="AV849" s="75" t="s">
        <v>89</v>
      </c>
      <c r="AW849" s="423">
        <v>6944000</v>
      </c>
      <c r="AX849" s="79">
        <f t="shared" si="68"/>
        <v>10416000</v>
      </c>
      <c r="AY849" s="223">
        <f t="shared" si="69"/>
        <v>0.4</v>
      </c>
      <c r="AZ849" s="74">
        <v>0.4</v>
      </c>
      <c r="BA849" s="75" t="s">
        <v>89</v>
      </c>
      <c r="BB849" s="65" t="s">
        <v>108</v>
      </c>
      <c r="BC849" s="66" t="s">
        <v>10968</v>
      </c>
      <c r="BD849" s="221" t="s">
        <v>87</v>
      </c>
      <c r="BE849" s="221" t="s">
        <v>87</v>
      </c>
    </row>
    <row r="850" spans="2:57" x14ac:dyDescent="0.25">
      <c r="B850" s="221">
        <v>2025</v>
      </c>
      <c r="C850" s="221">
        <v>891780111</v>
      </c>
      <c r="D850" s="221" t="s">
        <v>78</v>
      </c>
      <c r="E850" s="65" t="s">
        <v>10967</v>
      </c>
      <c r="F850" s="65" t="s">
        <v>10966</v>
      </c>
      <c r="G850" s="306">
        <v>0</v>
      </c>
      <c r="H850" s="65" t="s">
        <v>81</v>
      </c>
      <c r="I850" s="221" t="s">
        <v>82</v>
      </c>
      <c r="J850" s="220" t="s">
        <v>83</v>
      </c>
      <c r="K850" s="66" t="s">
        <v>10965</v>
      </c>
      <c r="L850" s="68">
        <v>17360000</v>
      </c>
      <c r="M850" s="221" t="s">
        <v>85</v>
      </c>
      <c r="N850" s="66" t="s">
        <v>10964</v>
      </c>
      <c r="O850" s="66">
        <v>1082935807</v>
      </c>
      <c r="P850" s="65">
        <v>1425</v>
      </c>
      <c r="Q850" s="78">
        <v>45840</v>
      </c>
      <c r="R850" s="66">
        <v>5603238000</v>
      </c>
      <c r="S850" s="78">
        <v>45845</v>
      </c>
      <c r="T850" s="68">
        <v>17360000</v>
      </c>
      <c r="U850" s="65" t="s">
        <v>87</v>
      </c>
      <c r="V850" s="68">
        <v>39058006</v>
      </c>
      <c r="W850" s="67" t="s">
        <v>9585</v>
      </c>
      <c r="X850" s="78">
        <v>45845</v>
      </c>
      <c r="Y850" s="78">
        <v>45845</v>
      </c>
      <c r="Z850" s="70" t="s">
        <v>89</v>
      </c>
      <c r="AA850" s="70">
        <v>45991</v>
      </c>
      <c r="AB850" s="49">
        <f t="shared" si="65"/>
        <v>146</v>
      </c>
      <c r="AC850" s="65">
        <v>0</v>
      </c>
      <c r="AD850" s="424">
        <v>0</v>
      </c>
      <c r="AE850" s="65">
        <v>0</v>
      </c>
      <c r="AF850" s="78" t="s">
        <v>89</v>
      </c>
      <c r="AG850" s="49">
        <f t="shared" si="66"/>
        <v>0</v>
      </c>
      <c r="AH850" s="65">
        <v>0</v>
      </c>
      <c r="AI850" s="68">
        <v>0</v>
      </c>
      <c r="AJ850" s="65" t="s">
        <v>89</v>
      </c>
      <c r="AK850" s="78" t="s">
        <v>89</v>
      </c>
      <c r="AL850" s="65">
        <v>0</v>
      </c>
      <c r="AM850" s="78" t="s">
        <v>89</v>
      </c>
      <c r="AN850" s="78" t="s">
        <v>89</v>
      </c>
      <c r="AO850" s="78" t="s">
        <v>89</v>
      </c>
      <c r="AP850" s="49">
        <f t="shared" si="67"/>
        <v>0</v>
      </c>
      <c r="AQ850" s="49">
        <f>+L850+AD850-AI850</f>
        <v>17360000</v>
      </c>
      <c r="AR850" s="65" t="s">
        <v>87</v>
      </c>
      <c r="AS850" s="68">
        <v>17360000</v>
      </c>
      <c r="AT850" s="65" t="s">
        <v>90</v>
      </c>
      <c r="AU850" s="68">
        <v>0</v>
      </c>
      <c r="AV850" s="75" t="s">
        <v>89</v>
      </c>
      <c r="AW850" s="423">
        <v>6944000</v>
      </c>
      <c r="AX850" s="79">
        <f t="shared" si="68"/>
        <v>10416000</v>
      </c>
      <c r="AY850" s="223">
        <f t="shared" si="69"/>
        <v>0.4</v>
      </c>
      <c r="AZ850" s="74">
        <v>0.4</v>
      </c>
      <c r="BA850" s="75" t="s">
        <v>89</v>
      </c>
      <c r="BB850" s="65" t="s">
        <v>108</v>
      </c>
      <c r="BC850" s="66" t="s">
        <v>10963</v>
      </c>
      <c r="BD850" s="221" t="s">
        <v>87</v>
      </c>
      <c r="BE850" s="221" t="s">
        <v>87</v>
      </c>
    </row>
    <row r="851" spans="2:57" x14ac:dyDescent="0.25">
      <c r="B851" s="221">
        <v>2025</v>
      </c>
      <c r="C851" s="221">
        <v>891780111</v>
      </c>
      <c r="D851" s="221" t="s">
        <v>78</v>
      </c>
      <c r="E851" s="65" t="s">
        <v>10962</v>
      </c>
      <c r="F851" s="65" t="s">
        <v>10961</v>
      </c>
      <c r="G851" s="306">
        <v>0</v>
      </c>
      <c r="H851" s="65" t="s">
        <v>81</v>
      </c>
      <c r="I851" s="221" t="s">
        <v>82</v>
      </c>
      <c r="J851" s="220" t="s">
        <v>83</v>
      </c>
      <c r="K851" s="66" t="s">
        <v>10960</v>
      </c>
      <c r="L851" s="68">
        <v>17360000</v>
      </c>
      <c r="M851" s="221" t="s">
        <v>85</v>
      </c>
      <c r="N851" s="66" t="s">
        <v>10959</v>
      </c>
      <c r="O851" s="66">
        <v>7601915</v>
      </c>
      <c r="P851" s="65">
        <v>1425</v>
      </c>
      <c r="Q851" s="78">
        <v>45840</v>
      </c>
      <c r="R851" s="66">
        <v>5603238000</v>
      </c>
      <c r="S851" s="78">
        <v>45845</v>
      </c>
      <c r="T851" s="68">
        <v>17360000</v>
      </c>
      <c r="U851" s="65" t="s">
        <v>87</v>
      </c>
      <c r="V851" s="68">
        <v>39058006</v>
      </c>
      <c r="W851" s="67" t="s">
        <v>9585</v>
      </c>
      <c r="X851" s="78">
        <v>45845</v>
      </c>
      <c r="Y851" s="78">
        <v>45845</v>
      </c>
      <c r="Z851" s="70" t="s">
        <v>89</v>
      </c>
      <c r="AA851" s="70">
        <v>45991</v>
      </c>
      <c r="AB851" s="49">
        <f t="shared" si="65"/>
        <v>146</v>
      </c>
      <c r="AC851" s="65">
        <v>0</v>
      </c>
      <c r="AD851" s="424">
        <v>0</v>
      </c>
      <c r="AE851" s="65">
        <v>0</v>
      </c>
      <c r="AF851" s="78" t="s">
        <v>89</v>
      </c>
      <c r="AG851" s="49">
        <f t="shared" si="66"/>
        <v>0</v>
      </c>
      <c r="AH851" s="65">
        <v>0</v>
      </c>
      <c r="AI851" s="68">
        <v>0</v>
      </c>
      <c r="AJ851" s="65" t="s">
        <v>89</v>
      </c>
      <c r="AK851" s="78" t="s">
        <v>89</v>
      </c>
      <c r="AL851" s="65">
        <v>0</v>
      </c>
      <c r="AM851" s="78" t="s">
        <v>89</v>
      </c>
      <c r="AN851" s="78" t="s">
        <v>89</v>
      </c>
      <c r="AO851" s="78" t="s">
        <v>89</v>
      </c>
      <c r="AP851" s="49">
        <f t="shared" si="67"/>
        <v>0</v>
      </c>
      <c r="AQ851" s="49">
        <f>+L851+AD851-AI851</f>
        <v>17360000</v>
      </c>
      <c r="AR851" s="65" t="s">
        <v>87</v>
      </c>
      <c r="AS851" s="68">
        <v>17360000</v>
      </c>
      <c r="AT851" s="65" t="s">
        <v>90</v>
      </c>
      <c r="AU851" s="68">
        <v>0</v>
      </c>
      <c r="AV851" s="75" t="s">
        <v>89</v>
      </c>
      <c r="AW851" s="423">
        <v>6944000</v>
      </c>
      <c r="AX851" s="79">
        <f t="shared" si="68"/>
        <v>10416000</v>
      </c>
      <c r="AY851" s="223">
        <f t="shared" si="69"/>
        <v>0.4</v>
      </c>
      <c r="AZ851" s="74">
        <v>0.4</v>
      </c>
      <c r="BA851" s="75" t="s">
        <v>89</v>
      </c>
      <c r="BB851" s="65" t="s">
        <v>108</v>
      </c>
      <c r="BC851" s="66" t="s">
        <v>10958</v>
      </c>
      <c r="BD851" s="221" t="s">
        <v>87</v>
      </c>
      <c r="BE851" s="221" t="s">
        <v>87</v>
      </c>
    </row>
    <row r="852" spans="2:57" x14ac:dyDescent="0.25">
      <c r="B852" s="221">
        <v>2025</v>
      </c>
      <c r="C852" s="221">
        <v>891780111</v>
      </c>
      <c r="D852" s="221" t="s">
        <v>78</v>
      </c>
      <c r="E852" s="65" t="s">
        <v>10957</v>
      </c>
      <c r="F852" s="65" t="s">
        <v>10956</v>
      </c>
      <c r="G852" s="306">
        <v>0</v>
      </c>
      <c r="H852" s="65" t="s">
        <v>81</v>
      </c>
      <c r="I852" s="221" t="s">
        <v>82</v>
      </c>
      <c r="J852" s="220" t="s">
        <v>83</v>
      </c>
      <c r="K852" s="66" t="s">
        <v>10955</v>
      </c>
      <c r="L852" s="68">
        <v>17360000</v>
      </c>
      <c r="M852" s="221" t="s">
        <v>85</v>
      </c>
      <c r="N852" s="66" t="s">
        <v>10954</v>
      </c>
      <c r="O852" s="66">
        <v>36667908</v>
      </c>
      <c r="P852" s="65">
        <v>1425</v>
      </c>
      <c r="Q852" s="78">
        <v>45840</v>
      </c>
      <c r="R852" s="66">
        <v>5603238000</v>
      </c>
      <c r="S852" s="78">
        <v>45845</v>
      </c>
      <c r="T852" s="68">
        <v>17360000</v>
      </c>
      <c r="U852" s="65" t="s">
        <v>87</v>
      </c>
      <c r="V852" s="68">
        <v>85449357</v>
      </c>
      <c r="W852" s="67" t="s">
        <v>8976</v>
      </c>
      <c r="X852" s="78">
        <v>45845</v>
      </c>
      <c r="Y852" s="78">
        <v>45845</v>
      </c>
      <c r="Z852" s="70" t="s">
        <v>89</v>
      </c>
      <c r="AA852" s="70">
        <v>45991</v>
      </c>
      <c r="AB852" s="49">
        <f t="shared" si="65"/>
        <v>146</v>
      </c>
      <c r="AC852" s="65">
        <v>0</v>
      </c>
      <c r="AD852" s="424">
        <v>0</v>
      </c>
      <c r="AE852" s="65">
        <v>0</v>
      </c>
      <c r="AF852" s="78" t="s">
        <v>89</v>
      </c>
      <c r="AG852" s="49">
        <f t="shared" si="66"/>
        <v>0</v>
      </c>
      <c r="AH852" s="65">
        <v>0</v>
      </c>
      <c r="AI852" s="68">
        <v>0</v>
      </c>
      <c r="AJ852" s="65" t="s">
        <v>89</v>
      </c>
      <c r="AK852" s="78" t="s">
        <v>89</v>
      </c>
      <c r="AL852" s="65">
        <v>0</v>
      </c>
      <c r="AM852" s="78" t="s">
        <v>89</v>
      </c>
      <c r="AN852" s="78" t="s">
        <v>89</v>
      </c>
      <c r="AO852" s="78" t="s">
        <v>89</v>
      </c>
      <c r="AP852" s="49">
        <f t="shared" si="67"/>
        <v>0</v>
      </c>
      <c r="AQ852" s="49">
        <f>+L852+AD852-AI852</f>
        <v>17360000</v>
      </c>
      <c r="AR852" s="65" t="s">
        <v>87</v>
      </c>
      <c r="AS852" s="68">
        <v>17360000</v>
      </c>
      <c r="AT852" s="65" t="s">
        <v>90</v>
      </c>
      <c r="AU852" s="68">
        <v>0</v>
      </c>
      <c r="AV852" s="75" t="s">
        <v>89</v>
      </c>
      <c r="AW852" s="423">
        <v>6944000</v>
      </c>
      <c r="AX852" s="79">
        <f t="shared" si="68"/>
        <v>10416000</v>
      </c>
      <c r="AY852" s="223">
        <f t="shared" si="69"/>
        <v>0.4</v>
      </c>
      <c r="AZ852" s="74">
        <v>0.4</v>
      </c>
      <c r="BA852" s="75" t="s">
        <v>89</v>
      </c>
      <c r="BB852" s="65" t="s">
        <v>108</v>
      </c>
      <c r="BC852" s="66" t="s">
        <v>10953</v>
      </c>
      <c r="BD852" s="221" t="s">
        <v>87</v>
      </c>
      <c r="BE852" s="221" t="s">
        <v>87</v>
      </c>
    </row>
    <row r="853" spans="2:57" x14ac:dyDescent="0.25">
      <c r="B853" s="221">
        <v>2025</v>
      </c>
      <c r="C853" s="221">
        <v>891780111</v>
      </c>
      <c r="D853" s="221" t="s">
        <v>78</v>
      </c>
      <c r="E853" s="65" t="s">
        <v>10952</v>
      </c>
      <c r="F853" s="65" t="s">
        <v>10951</v>
      </c>
      <c r="G853" s="306">
        <v>0</v>
      </c>
      <c r="H853" s="65" t="s">
        <v>81</v>
      </c>
      <c r="I853" s="221" t="s">
        <v>82</v>
      </c>
      <c r="J853" s="220" t="s">
        <v>83</v>
      </c>
      <c r="K853" s="66" t="s">
        <v>10950</v>
      </c>
      <c r="L853" s="68">
        <v>25000000</v>
      </c>
      <c r="M853" s="221" t="s">
        <v>85</v>
      </c>
      <c r="N853" s="66" t="s">
        <v>10949</v>
      </c>
      <c r="O853" s="66">
        <v>65742222</v>
      </c>
      <c r="P853" s="65">
        <v>1425</v>
      </c>
      <c r="Q853" s="78">
        <v>45840</v>
      </c>
      <c r="R853" s="66">
        <v>5603238000</v>
      </c>
      <c r="S853" s="78">
        <v>45845</v>
      </c>
      <c r="T853" s="68">
        <v>25000000</v>
      </c>
      <c r="U853" s="65" t="s">
        <v>87</v>
      </c>
      <c r="V853" s="68">
        <v>85460949</v>
      </c>
      <c r="W853" s="67" t="s">
        <v>10938</v>
      </c>
      <c r="X853" s="78">
        <v>45845</v>
      </c>
      <c r="Y853" s="78">
        <v>45845</v>
      </c>
      <c r="Z853" s="70" t="s">
        <v>89</v>
      </c>
      <c r="AA853" s="70">
        <v>45991</v>
      </c>
      <c r="AB853" s="49">
        <f t="shared" si="65"/>
        <v>146</v>
      </c>
      <c r="AC853" s="65">
        <v>0</v>
      </c>
      <c r="AD853" s="424">
        <v>0</v>
      </c>
      <c r="AE853" s="65">
        <v>0</v>
      </c>
      <c r="AF853" s="78" t="s">
        <v>89</v>
      </c>
      <c r="AG853" s="49">
        <f t="shared" si="66"/>
        <v>0</v>
      </c>
      <c r="AH853" s="65">
        <v>0</v>
      </c>
      <c r="AI853" s="68">
        <v>0</v>
      </c>
      <c r="AJ853" s="65" t="s">
        <v>89</v>
      </c>
      <c r="AK853" s="78" t="s">
        <v>89</v>
      </c>
      <c r="AL853" s="65">
        <v>0</v>
      </c>
      <c r="AM853" s="78" t="s">
        <v>89</v>
      </c>
      <c r="AN853" s="78" t="s">
        <v>89</v>
      </c>
      <c r="AO853" s="78" t="s">
        <v>89</v>
      </c>
      <c r="AP853" s="49">
        <f t="shared" si="67"/>
        <v>0</v>
      </c>
      <c r="AQ853" s="49">
        <f>+L853+AD853-AI853</f>
        <v>25000000</v>
      </c>
      <c r="AR853" s="65" t="s">
        <v>87</v>
      </c>
      <c r="AS853" s="68">
        <v>25000000</v>
      </c>
      <c r="AT853" s="65" t="s">
        <v>90</v>
      </c>
      <c r="AU853" s="68">
        <v>0</v>
      </c>
      <c r="AV853" s="75" t="s">
        <v>89</v>
      </c>
      <c r="AW853" s="423">
        <v>10000000</v>
      </c>
      <c r="AX853" s="79">
        <f t="shared" si="68"/>
        <v>15000000</v>
      </c>
      <c r="AY853" s="223">
        <f t="shared" si="69"/>
        <v>0.4</v>
      </c>
      <c r="AZ853" s="74">
        <v>0.4</v>
      </c>
      <c r="BA853" s="75" t="s">
        <v>89</v>
      </c>
      <c r="BB853" s="65" t="s">
        <v>108</v>
      </c>
      <c r="BC853" s="66" t="s">
        <v>10948</v>
      </c>
      <c r="BD853" s="221" t="s">
        <v>87</v>
      </c>
      <c r="BE853" s="221" t="s">
        <v>87</v>
      </c>
    </row>
    <row r="854" spans="2:57" x14ac:dyDescent="0.25">
      <c r="B854" s="221">
        <v>2025</v>
      </c>
      <c r="C854" s="221">
        <v>891780111</v>
      </c>
      <c r="D854" s="221" t="s">
        <v>78</v>
      </c>
      <c r="E854" s="65" t="s">
        <v>10947</v>
      </c>
      <c r="F854" s="65" t="s">
        <v>10946</v>
      </c>
      <c r="G854" s="306">
        <v>0</v>
      </c>
      <c r="H854" s="65" t="s">
        <v>81</v>
      </c>
      <c r="I854" s="221" t="s">
        <v>82</v>
      </c>
      <c r="J854" s="220" t="s">
        <v>83</v>
      </c>
      <c r="K854" s="66" t="s">
        <v>10945</v>
      </c>
      <c r="L854" s="68">
        <v>20000000</v>
      </c>
      <c r="M854" s="221" t="s">
        <v>85</v>
      </c>
      <c r="N854" s="66" t="s">
        <v>10944</v>
      </c>
      <c r="O854" s="66">
        <v>39672643</v>
      </c>
      <c r="P854" s="65">
        <v>1425</v>
      </c>
      <c r="Q854" s="78">
        <v>45840</v>
      </c>
      <c r="R854" s="66">
        <v>5603238000</v>
      </c>
      <c r="S854" s="78">
        <v>45845</v>
      </c>
      <c r="T854" s="68">
        <v>20000000</v>
      </c>
      <c r="U854" s="65" t="s">
        <v>87</v>
      </c>
      <c r="V854" s="68">
        <v>85460949</v>
      </c>
      <c r="W854" s="67" t="s">
        <v>10938</v>
      </c>
      <c r="X854" s="78">
        <v>45845</v>
      </c>
      <c r="Y854" s="78">
        <v>45845</v>
      </c>
      <c r="Z854" s="70" t="s">
        <v>89</v>
      </c>
      <c r="AA854" s="70">
        <v>45991</v>
      </c>
      <c r="AB854" s="49">
        <f t="shared" si="65"/>
        <v>146</v>
      </c>
      <c r="AC854" s="65">
        <v>0</v>
      </c>
      <c r="AD854" s="424">
        <v>0</v>
      </c>
      <c r="AE854" s="65">
        <v>0</v>
      </c>
      <c r="AF854" s="78" t="s">
        <v>89</v>
      </c>
      <c r="AG854" s="49">
        <f t="shared" si="66"/>
        <v>0</v>
      </c>
      <c r="AH854" s="65">
        <v>0</v>
      </c>
      <c r="AI854" s="68">
        <v>0</v>
      </c>
      <c r="AJ854" s="65" t="s">
        <v>89</v>
      </c>
      <c r="AK854" s="78" t="s">
        <v>89</v>
      </c>
      <c r="AL854" s="65">
        <v>0</v>
      </c>
      <c r="AM854" s="78" t="s">
        <v>89</v>
      </c>
      <c r="AN854" s="78" t="s">
        <v>89</v>
      </c>
      <c r="AO854" s="78" t="s">
        <v>89</v>
      </c>
      <c r="AP854" s="49">
        <f t="shared" si="67"/>
        <v>0</v>
      </c>
      <c r="AQ854" s="49">
        <f>+L854+AD854-AI854</f>
        <v>20000000</v>
      </c>
      <c r="AR854" s="65" t="s">
        <v>87</v>
      </c>
      <c r="AS854" s="68">
        <v>20000000</v>
      </c>
      <c r="AT854" s="65" t="s">
        <v>90</v>
      </c>
      <c r="AU854" s="68">
        <v>0</v>
      </c>
      <c r="AV854" s="75" t="s">
        <v>89</v>
      </c>
      <c r="AW854" s="423">
        <v>8000000</v>
      </c>
      <c r="AX854" s="79">
        <f t="shared" si="68"/>
        <v>12000000</v>
      </c>
      <c r="AY854" s="223">
        <f t="shared" si="69"/>
        <v>0.4</v>
      </c>
      <c r="AZ854" s="74">
        <v>0.4</v>
      </c>
      <c r="BA854" s="75" t="s">
        <v>89</v>
      </c>
      <c r="BB854" s="65" t="s">
        <v>108</v>
      </c>
      <c r="BC854" s="66" t="s">
        <v>10943</v>
      </c>
      <c r="BD854" s="221" t="s">
        <v>87</v>
      </c>
      <c r="BE854" s="221" t="s">
        <v>87</v>
      </c>
    </row>
    <row r="855" spans="2:57" x14ac:dyDescent="0.25">
      <c r="B855" s="221">
        <v>2025</v>
      </c>
      <c r="C855" s="221">
        <v>891780111</v>
      </c>
      <c r="D855" s="221" t="s">
        <v>78</v>
      </c>
      <c r="E855" s="65" t="s">
        <v>10942</v>
      </c>
      <c r="F855" s="65" t="s">
        <v>10941</v>
      </c>
      <c r="G855" s="306">
        <v>0</v>
      </c>
      <c r="H855" s="65" t="s">
        <v>81</v>
      </c>
      <c r="I855" s="221" t="s">
        <v>82</v>
      </c>
      <c r="J855" s="220" t="s">
        <v>83</v>
      </c>
      <c r="K855" s="66" t="s">
        <v>10940</v>
      </c>
      <c r="L855" s="68">
        <v>20000000</v>
      </c>
      <c r="M855" s="221" t="s">
        <v>85</v>
      </c>
      <c r="N855" s="66" t="s">
        <v>10939</v>
      </c>
      <c r="O855" s="66">
        <v>85450306</v>
      </c>
      <c r="P855" s="65">
        <v>1425</v>
      </c>
      <c r="Q855" s="78">
        <v>45840</v>
      </c>
      <c r="R855" s="66">
        <v>5603238000</v>
      </c>
      <c r="S855" s="78">
        <v>45845</v>
      </c>
      <c r="T855" s="68">
        <v>20000000</v>
      </c>
      <c r="U855" s="65" t="s">
        <v>87</v>
      </c>
      <c r="V855" s="68">
        <v>85460949</v>
      </c>
      <c r="W855" s="67" t="s">
        <v>10938</v>
      </c>
      <c r="X855" s="78">
        <v>45845</v>
      </c>
      <c r="Y855" s="78">
        <v>45845</v>
      </c>
      <c r="Z855" s="70" t="s">
        <v>89</v>
      </c>
      <c r="AA855" s="70">
        <v>45991</v>
      </c>
      <c r="AB855" s="49">
        <f t="shared" si="65"/>
        <v>146</v>
      </c>
      <c r="AC855" s="65">
        <v>0</v>
      </c>
      <c r="AD855" s="424">
        <v>0</v>
      </c>
      <c r="AE855" s="65">
        <v>0</v>
      </c>
      <c r="AF855" s="78" t="s">
        <v>89</v>
      </c>
      <c r="AG855" s="49">
        <f t="shared" si="66"/>
        <v>0</v>
      </c>
      <c r="AH855" s="65">
        <v>1</v>
      </c>
      <c r="AI855" s="68">
        <v>16000000</v>
      </c>
      <c r="AJ855" s="70">
        <v>45869</v>
      </c>
      <c r="AK855" s="70">
        <v>45869</v>
      </c>
      <c r="AL855" s="65">
        <v>0</v>
      </c>
      <c r="AM855" s="78" t="s">
        <v>89</v>
      </c>
      <c r="AN855" s="78" t="s">
        <v>89</v>
      </c>
      <c r="AO855" s="78" t="s">
        <v>89</v>
      </c>
      <c r="AP855" s="49">
        <f t="shared" si="67"/>
        <v>0</v>
      </c>
      <c r="AQ855" s="49">
        <f>+L855+AD855-AI855</f>
        <v>4000000</v>
      </c>
      <c r="AR855" s="65" t="s">
        <v>87</v>
      </c>
      <c r="AS855" s="68">
        <v>20000000</v>
      </c>
      <c r="AT855" s="65" t="s">
        <v>90</v>
      </c>
      <c r="AU855" s="68">
        <v>0</v>
      </c>
      <c r="AV855" s="75" t="s">
        <v>89</v>
      </c>
      <c r="AW855" s="423">
        <v>4000000</v>
      </c>
      <c r="AX855" s="79">
        <f t="shared" si="68"/>
        <v>0</v>
      </c>
      <c r="AY855" s="223">
        <f t="shared" si="69"/>
        <v>1</v>
      </c>
      <c r="AZ855" s="74">
        <v>1</v>
      </c>
      <c r="BA855" s="78">
        <v>45888</v>
      </c>
      <c r="BB855" s="65" t="s">
        <v>150</v>
      </c>
      <c r="BC855" s="66" t="s">
        <v>10937</v>
      </c>
      <c r="BD855" s="221" t="s">
        <v>87</v>
      </c>
      <c r="BE855" s="221" t="s">
        <v>87</v>
      </c>
    </row>
    <row r="856" spans="2:57" x14ac:dyDescent="0.25">
      <c r="B856" s="221">
        <v>2025</v>
      </c>
      <c r="C856" s="221">
        <v>891780111</v>
      </c>
      <c r="D856" s="221" t="s">
        <v>78</v>
      </c>
      <c r="E856" s="65" t="s">
        <v>10936</v>
      </c>
      <c r="F856" s="65" t="s">
        <v>10935</v>
      </c>
      <c r="G856" s="306">
        <v>0</v>
      </c>
      <c r="H856" s="65" t="s">
        <v>81</v>
      </c>
      <c r="I856" s="221" t="s">
        <v>82</v>
      </c>
      <c r="J856" s="220" t="s">
        <v>83</v>
      </c>
      <c r="K856" s="66" t="s">
        <v>10934</v>
      </c>
      <c r="L856" s="68">
        <v>14250000</v>
      </c>
      <c r="M856" s="221" t="s">
        <v>85</v>
      </c>
      <c r="N856" s="66" t="s">
        <v>10933</v>
      </c>
      <c r="O856" s="66">
        <v>1004346785</v>
      </c>
      <c r="P856" s="65">
        <v>1425</v>
      </c>
      <c r="Q856" s="78">
        <v>45840</v>
      </c>
      <c r="R856" s="66">
        <v>5603238000</v>
      </c>
      <c r="S856" s="78">
        <v>45845</v>
      </c>
      <c r="T856" s="68">
        <v>14250000</v>
      </c>
      <c r="U856" s="65" t="s">
        <v>87</v>
      </c>
      <c r="V856" s="68">
        <v>7631392</v>
      </c>
      <c r="W856" s="67" t="s">
        <v>8743</v>
      </c>
      <c r="X856" s="78">
        <v>45845</v>
      </c>
      <c r="Y856" s="78">
        <v>45845</v>
      </c>
      <c r="Z856" s="70" t="s">
        <v>89</v>
      </c>
      <c r="AA856" s="70">
        <v>45991</v>
      </c>
      <c r="AB856" s="49">
        <f t="shared" si="65"/>
        <v>146</v>
      </c>
      <c r="AC856" s="65">
        <v>0</v>
      </c>
      <c r="AD856" s="424">
        <v>0</v>
      </c>
      <c r="AE856" s="65">
        <v>0</v>
      </c>
      <c r="AF856" s="78" t="s">
        <v>89</v>
      </c>
      <c r="AG856" s="49">
        <f t="shared" si="66"/>
        <v>0</v>
      </c>
      <c r="AH856" s="65">
        <v>0</v>
      </c>
      <c r="AI856" s="68">
        <v>0</v>
      </c>
      <c r="AJ856" s="65" t="s">
        <v>89</v>
      </c>
      <c r="AK856" s="78" t="s">
        <v>89</v>
      </c>
      <c r="AL856" s="65">
        <v>0</v>
      </c>
      <c r="AM856" s="78" t="s">
        <v>89</v>
      </c>
      <c r="AN856" s="78" t="s">
        <v>89</v>
      </c>
      <c r="AO856" s="78" t="s">
        <v>89</v>
      </c>
      <c r="AP856" s="49">
        <f t="shared" si="67"/>
        <v>0</v>
      </c>
      <c r="AQ856" s="49">
        <f>+L856+AD856-AI856</f>
        <v>14250000</v>
      </c>
      <c r="AR856" s="65" t="s">
        <v>87</v>
      </c>
      <c r="AS856" s="68">
        <v>14250000</v>
      </c>
      <c r="AT856" s="65" t="s">
        <v>90</v>
      </c>
      <c r="AU856" s="68">
        <v>0</v>
      </c>
      <c r="AV856" s="75" t="s">
        <v>89</v>
      </c>
      <c r="AW856" s="423">
        <v>5700000</v>
      </c>
      <c r="AX856" s="79">
        <f t="shared" si="68"/>
        <v>8550000</v>
      </c>
      <c r="AY856" s="223">
        <f t="shared" si="69"/>
        <v>0.4</v>
      </c>
      <c r="AZ856" s="74">
        <v>0.4</v>
      </c>
      <c r="BA856" s="75" t="s">
        <v>89</v>
      </c>
      <c r="BB856" s="65" t="s">
        <v>108</v>
      </c>
      <c r="BC856" s="66" t="s">
        <v>10932</v>
      </c>
      <c r="BD856" s="221" t="s">
        <v>87</v>
      </c>
      <c r="BE856" s="221" t="s">
        <v>87</v>
      </c>
    </row>
    <row r="857" spans="2:57" x14ac:dyDescent="0.25">
      <c r="B857" s="221">
        <v>2025</v>
      </c>
      <c r="C857" s="221">
        <v>891780111</v>
      </c>
      <c r="D857" s="221" t="s">
        <v>78</v>
      </c>
      <c r="E857" s="65" t="s">
        <v>10931</v>
      </c>
      <c r="F857" s="65" t="s">
        <v>10930</v>
      </c>
      <c r="G857" s="306">
        <v>0</v>
      </c>
      <c r="H857" s="65" t="s">
        <v>81</v>
      </c>
      <c r="I857" s="221" t="s">
        <v>82</v>
      </c>
      <c r="J857" s="220" t="s">
        <v>83</v>
      </c>
      <c r="K857" s="66" t="s">
        <v>10929</v>
      </c>
      <c r="L857" s="68">
        <v>11250000</v>
      </c>
      <c r="M857" s="221" t="s">
        <v>85</v>
      </c>
      <c r="N857" s="66" t="s">
        <v>10928</v>
      </c>
      <c r="O857" s="66">
        <v>1082963378</v>
      </c>
      <c r="P857" s="65">
        <v>1426</v>
      </c>
      <c r="Q857" s="78">
        <v>45840</v>
      </c>
      <c r="R857" s="66">
        <v>2494141000</v>
      </c>
      <c r="S857" s="78">
        <v>45845</v>
      </c>
      <c r="T857" s="68">
        <v>11250000</v>
      </c>
      <c r="U857" s="65" t="s">
        <v>87</v>
      </c>
      <c r="V857" s="68">
        <v>7631392</v>
      </c>
      <c r="W857" s="67" t="s">
        <v>8743</v>
      </c>
      <c r="X857" s="78">
        <v>45845</v>
      </c>
      <c r="Y857" s="78">
        <v>45845</v>
      </c>
      <c r="Z857" s="70" t="s">
        <v>89</v>
      </c>
      <c r="AA857" s="70">
        <v>45991</v>
      </c>
      <c r="AB857" s="49">
        <f t="shared" si="65"/>
        <v>146</v>
      </c>
      <c r="AC857" s="65">
        <v>0</v>
      </c>
      <c r="AD857" s="424">
        <v>0</v>
      </c>
      <c r="AE857" s="65">
        <v>0</v>
      </c>
      <c r="AF857" s="78" t="s">
        <v>89</v>
      </c>
      <c r="AG857" s="49">
        <f t="shared" si="66"/>
        <v>0</v>
      </c>
      <c r="AH857" s="65">
        <v>0</v>
      </c>
      <c r="AI857" s="68">
        <v>0</v>
      </c>
      <c r="AJ857" s="65" t="s">
        <v>89</v>
      </c>
      <c r="AK857" s="78" t="s">
        <v>89</v>
      </c>
      <c r="AL857" s="65">
        <v>0</v>
      </c>
      <c r="AM857" s="78" t="s">
        <v>89</v>
      </c>
      <c r="AN857" s="78" t="s">
        <v>89</v>
      </c>
      <c r="AO857" s="78" t="s">
        <v>89</v>
      </c>
      <c r="AP857" s="49">
        <f t="shared" si="67"/>
        <v>0</v>
      </c>
      <c r="AQ857" s="49">
        <f>+L857+AD857-AI857</f>
        <v>11250000</v>
      </c>
      <c r="AR857" s="65" t="s">
        <v>87</v>
      </c>
      <c r="AS857" s="68">
        <v>11250000</v>
      </c>
      <c r="AT857" s="65" t="s">
        <v>90</v>
      </c>
      <c r="AU857" s="68">
        <v>0</v>
      </c>
      <c r="AV857" s="75" t="s">
        <v>89</v>
      </c>
      <c r="AW857" s="423">
        <v>4500000</v>
      </c>
      <c r="AX857" s="79">
        <f t="shared" si="68"/>
        <v>6750000</v>
      </c>
      <c r="AY857" s="223">
        <f t="shared" si="69"/>
        <v>0.4</v>
      </c>
      <c r="AZ857" s="74">
        <v>0.4</v>
      </c>
      <c r="BA857" s="75" t="s">
        <v>89</v>
      </c>
      <c r="BB857" s="65" t="s">
        <v>108</v>
      </c>
      <c r="BC857" s="66" t="s">
        <v>10927</v>
      </c>
      <c r="BD857" s="221" t="s">
        <v>87</v>
      </c>
      <c r="BE857" s="221" t="s">
        <v>87</v>
      </c>
    </row>
    <row r="858" spans="2:57" x14ac:dyDescent="0.25">
      <c r="B858" s="221">
        <v>2025</v>
      </c>
      <c r="C858" s="221">
        <v>891780111</v>
      </c>
      <c r="D858" s="221" t="s">
        <v>78</v>
      </c>
      <c r="E858" s="65" t="s">
        <v>10926</v>
      </c>
      <c r="F858" s="65" t="s">
        <v>10925</v>
      </c>
      <c r="G858" s="306">
        <v>0</v>
      </c>
      <c r="H858" s="65" t="s">
        <v>81</v>
      </c>
      <c r="I858" s="221" t="s">
        <v>82</v>
      </c>
      <c r="J858" s="220" t="s">
        <v>83</v>
      </c>
      <c r="K858" s="66" t="s">
        <v>10924</v>
      </c>
      <c r="L858" s="68">
        <v>14250000</v>
      </c>
      <c r="M858" s="221" t="s">
        <v>85</v>
      </c>
      <c r="N858" s="66" t="s">
        <v>10923</v>
      </c>
      <c r="O858" s="66">
        <v>1083029737</v>
      </c>
      <c r="P858" s="65">
        <v>1425</v>
      </c>
      <c r="Q858" s="78">
        <v>45840</v>
      </c>
      <c r="R858" s="66">
        <v>5603238000</v>
      </c>
      <c r="S858" s="78">
        <v>45845</v>
      </c>
      <c r="T858" s="68">
        <v>14250000</v>
      </c>
      <c r="U858" s="65" t="s">
        <v>87</v>
      </c>
      <c r="V858" s="68">
        <v>7631392</v>
      </c>
      <c r="W858" s="67" t="s">
        <v>8743</v>
      </c>
      <c r="X858" s="78">
        <v>45845</v>
      </c>
      <c r="Y858" s="78">
        <v>45845</v>
      </c>
      <c r="Z858" s="70" t="s">
        <v>89</v>
      </c>
      <c r="AA858" s="70">
        <v>45991</v>
      </c>
      <c r="AB858" s="49">
        <f t="shared" si="65"/>
        <v>146</v>
      </c>
      <c r="AC858" s="65">
        <v>0</v>
      </c>
      <c r="AD858" s="424">
        <v>0</v>
      </c>
      <c r="AE858" s="65">
        <v>0</v>
      </c>
      <c r="AF858" s="78" t="s">
        <v>89</v>
      </c>
      <c r="AG858" s="49">
        <f t="shared" si="66"/>
        <v>0</v>
      </c>
      <c r="AH858" s="65">
        <v>0</v>
      </c>
      <c r="AI858" s="68">
        <v>0</v>
      </c>
      <c r="AJ858" s="65" t="s">
        <v>89</v>
      </c>
      <c r="AK858" s="78" t="s">
        <v>89</v>
      </c>
      <c r="AL858" s="65">
        <v>0</v>
      </c>
      <c r="AM858" s="78" t="s">
        <v>89</v>
      </c>
      <c r="AN858" s="78" t="s">
        <v>89</v>
      </c>
      <c r="AO858" s="78" t="s">
        <v>89</v>
      </c>
      <c r="AP858" s="49">
        <f t="shared" si="67"/>
        <v>0</v>
      </c>
      <c r="AQ858" s="49">
        <f>+L858+AD858-AI858</f>
        <v>14250000</v>
      </c>
      <c r="AR858" s="65" t="s">
        <v>87</v>
      </c>
      <c r="AS858" s="68">
        <v>14250000</v>
      </c>
      <c r="AT858" s="65" t="s">
        <v>90</v>
      </c>
      <c r="AU858" s="68">
        <v>0</v>
      </c>
      <c r="AV858" s="75" t="s">
        <v>89</v>
      </c>
      <c r="AW858" s="423">
        <v>5700000</v>
      </c>
      <c r="AX858" s="79">
        <f t="shared" si="68"/>
        <v>8550000</v>
      </c>
      <c r="AY858" s="223">
        <f t="shared" si="69"/>
        <v>0.4</v>
      </c>
      <c r="AZ858" s="74">
        <v>0.4</v>
      </c>
      <c r="BA858" s="75" t="s">
        <v>89</v>
      </c>
      <c r="BB858" s="65" t="s">
        <v>108</v>
      </c>
      <c r="BC858" s="66" t="s">
        <v>10922</v>
      </c>
      <c r="BD858" s="221" t="s">
        <v>87</v>
      </c>
      <c r="BE858" s="221" t="s">
        <v>87</v>
      </c>
    </row>
    <row r="859" spans="2:57" x14ac:dyDescent="0.25">
      <c r="B859" s="221">
        <v>2025</v>
      </c>
      <c r="C859" s="221">
        <v>891780111</v>
      </c>
      <c r="D859" s="221" t="s">
        <v>78</v>
      </c>
      <c r="E859" s="65" t="s">
        <v>10921</v>
      </c>
      <c r="F859" s="65" t="s">
        <v>10920</v>
      </c>
      <c r="G859" s="306">
        <v>0</v>
      </c>
      <c r="H859" s="65" t="s">
        <v>81</v>
      </c>
      <c r="I859" s="221" t="s">
        <v>82</v>
      </c>
      <c r="J859" s="220" t="s">
        <v>83</v>
      </c>
      <c r="K859" s="66" t="s">
        <v>10919</v>
      </c>
      <c r="L859" s="68">
        <v>18935000</v>
      </c>
      <c r="M859" s="221" t="s">
        <v>85</v>
      </c>
      <c r="N859" s="66" t="s">
        <v>10918</v>
      </c>
      <c r="O859" s="66">
        <v>1082964829</v>
      </c>
      <c r="P859" s="65">
        <v>1425</v>
      </c>
      <c r="Q859" s="78">
        <v>45840</v>
      </c>
      <c r="R859" s="66">
        <v>5603238000</v>
      </c>
      <c r="S859" s="78">
        <v>45845</v>
      </c>
      <c r="T859" s="68">
        <v>18935000</v>
      </c>
      <c r="U859" s="65" t="s">
        <v>87</v>
      </c>
      <c r="V859" s="68">
        <v>85152695</v>
      </c>
      <c r="W859" s="67" t="s">
        <v>8504</v>
      </c>
      <c r="X859" s="78">
        <v>45845</v>
      </c>
      <c r="Y859" s="78">
        <v>45845</v>
      </c>
      <c r="Z859" s="70" t="s">
        <v>89</v>
      </c>
      <c r="AA859" s="70">
        <v>45991</v>
      </c>
      <c r="AB859" s="49">
        <f t="shared" si="65"/>
        <v>146</v>
      </c>
      <c r="AC859" s="65">
        <v>0</v>
      </c>
      <c r="AD859" s="424">
        <v>0</v>
      </c>
      <c r="AE859" s="65">
        <v>0</v>
      </c>
      <c r="AF859" s="78" t="s">
        <v>89</v>
      </c>
      <c r="AG859" s="49">
        <f t="shared" si="66"/>
        <v>0</v>
      </c>
      <c r="AH859" s="65">
        <v>0</v>
      </c>
      <c r="AI859" s="68">
        <v>0</v>
      </c>
      <c r="AJ859" s="65" t="s">
        <v>89</v>
      </c>
      <c r="AK859" s="78" t="s">
        <v>89</v>
      </c>
      <c r="AL859" s="65">
        <v>0</v>
      </c>
      <c r="AM859" s="78" t="s">
        <v>89</v>
      </c>
      <c r="AN859" s="78" t="s">
        <v>89</v>
      </c>
      <c r="AO859" s="78" t="s">
        <v>89</v>
      </c>
      <c r="AP859" s="49">
        <f t="shared" si="67"/>
        <v>0</v>
      </c>
      <c r="AQ859" s="49">
        <f>+L859+AD859-AI859</f>
        <v>18935000</v>
      </c>
      <c r="AR859" s="65" t="s">
        <v>87</v>
      </c>
      <c r="AS859" s="68">
        <v>18935000</v>
      </c>
      <c r="AT859" s="65" t="s">
        <v>90</v>
      </c>
      <c r="AU859" s="68">
        <v>0</v>
      </c>
      <c r="AV859" s="75" t="s">
        <v>89</v>
      </c>
      <c r="AW859" s="423">
        <v>7574000</v>
      </c>
      <c r="AX859" s="79">
        <f t="shared" si="68"/>
        <v>11361000</v>
      </c>
      <c r="AY859" s="223">
        <f t="shared" si="69"/>
        <v>0.4</v>
      </c>
      <c r="AZ859" s="74">
        <v>0.4</v>
      </c>
      <c r="BA859" s="75" t="s">
        <v>89</v>
      </c>
      <c r="BB859" s="65" t="s">
        <v>108</v>
      </c>
      <c r="BC859" s="66" t="s">
        <v>10917</v>
      </c>
      <c r="BD859" s="221" t="s">
        <v>87</v>
      </c>
      <c r="BE859" s="221" t="s">
        <v>87</v>
      </c>
    </row>
    <row r="860" spans="2:57" x14ac:dyDescent="0.25">
      <c r="B860" s="221">
        <v>2025</v>
      </c>
      <c r="C860" s="221">
        <v>891780111</v>
      </c>
      <c r="D860" s="221" t="s">
        <v>78</v>
      </c>
      <c r="E860" s="65" t="s">
        <v>10916</v>
      </c>
      <c r="F860" s="65" t="s">
        <v>10915</v>
      </c>
      <c r="G860" s="306">
        <v>0</v>
      </c>
      <c r="H860" s="65" t="s">
        <v>81</v>
      </c>
      <c r="I860" s="221" t="s">
        <v>127</v>
      </c>
      <c r="J860" s="220" t="s">
        <v>83</v>
      </c>
      <c r="K860" s="66" t="s">
        <v>10914</v>
      </c>
      <c r="L860" s="68">
        <v>15780000</v>
      </c>
      <c r="M860" s="221" t="s">
        <v>85</v>
      </c>
      <c r="N860" s="66" t="s">
        <v>10913</v>
      </c>
      <c r="O860" s="66">
        <v>1081826586</v>
      </c>
      <c r="P860" s="65">
        <v>1432</v>
      </c>
      <c r="Q860" s="78">
        <v>45841</v>
      </c>
      <c r="R860" s="66">
        <v>63120000</v>
      </c>
      <c r="S860" s="78">
        <v>45845</v>
      </c>
      <c r="T860" s="68">
        <v>15780000</v>
      </c>
      <c r="U860" s="65" t="s">
        <v>87</v>
      </c>
      <c r="V860" s="68">
        <v>72175281</v>
      </c>
      <c r="W860" s="67" t="s">
        <v>318</v>
      </c>
      <c r="X860" s="78">
        <v>45845</v>
      </c>
      <c r="Y860" s="78">
        <v>45845</v>
      </c>
      <c r="Z860" s="70" t="s">
        <v>89</v>
      </c>
      <c r="AA860" s="70">
        <v>45991</v>
      </c>
      <c r="AB860" s="49">
        <f t="shared" si="65"/>
        <v>146</v>
      </c>
      <c r="AC860" s="65">
        <v>0</v>
      </c>
      <c r="AD860" s="424">
        <v>0</v>
      </c>
      <c r="AE860" s="65">
        <v>0</v>
      </c>
      <c r="AF860" s="78" t="s">
        <v>89</v>
      </c>
      <c r="AG860" s="49">
        <f t="shared" si="66"/>
        <v>0</v>
      </c>
      <c r="AH860" s="65">
        <v>0</v>
      </c>
      <c r="AI860" s="68">
        <v>0</v>
      </c>
      <c r="AJ860" s="65" t="s">
        <v>89</v>
      </c>
      <c r="AK860" s="78" t="s">
        <v>89</v>
      </c>
      <c r="AL860" s="65">
        <v>0</v>
      </c>
      <c r="AM860" s="78" t="s">
        <v>89</v>
      </c>
      <c r="AN860" s="78" t="s">
        <v>89</v>
      </c>
      <c r="AO860" s="78" t="s">
        <v>89</v>
      </c>
      <c r="AP860" s="49">
        <f t="shared" si="67"/>
        <v>0</v>
      </c>
      <c r="AQ860" s="49">
        <f>+L860+AD860-AI860</f>
        <v>15780000</v>
      </c>
      <c r="AR860" s="65" t="s">
        <v>87</v>
      </c>
      <c r="AS860" s="68">
        <v>15780000</v>
      </c>
      <c r="AT860" s="65" t="s">
        <v>90</v>
      </c>
      <c r="AU860" s="68">
        <v>0</v>
      </c>
      <c r="AV860" s="75" t="s">
        <v>89</v>
      </c>
      <c r="AW860" s="423">
        <v>6312000</v>
      </c>
      <c r="AX860" s="79">
        <f t="shared" si="68"/>
        <v>9468000</v>
      </c>
      <c r="AY860" s="223">
        <f t="shared" si="69"/>
        <v>0.4</v>
      </c>
      <c r="AZ860" s="74">
        <v>0.4</v>
      </c>
      <c r="BA860" s="75" t="s">
        <v>89</v>
      </c>
      <c r="BB860" s="65" t="s">
        <v>108</v>
      </c>
      <c r="BC860" s="66" t="s">
        <v>10912</v>
      </c>
      <c r="BD860" s="221" t="s">
        <v>87</v>
      </c>
      <c r="BE860" s="221" t="s">
        <v>87</v>
      </c>
    </row>
    <row r="861" spans="2:57" x14ac:dyDescent="0.25">
      <c r="B861" s="221">
        <v>2025</v>
      </c>
      <c r="C861" s="221">
        <v>891780111</v>
      </c>
      <c r="D861" s="221" t="s">
        <v>78</v>
      </c>
      <c r="E861" s="65" t="s">
        <v>10911</v>
      </c>
      <c r="F861" s="65" t="s">
        <v>10910</v>
      </c>
      <c r="G861" s="306">
        <v>0</v>
      </c>
      <c r="H861" s="65" t="s">
        <v>81</v>
      </c>
      <c r="I861" s="221" t="s">
        <v>82</v>
      </c>
      <c r="J861" s="220" t="s">
        <v>83</v>
      </c>
      <c r="K861" s="66" t="s">
        <v>10909</v>
      </c>
      <c r="L861" s="68">
        <v>15780000</v>
      </c>
      <c r="M861" s="221" t="s">
        <v>85</v>
      </c>
      <c r="N861" s="66" t="s">
        <v>10908</v>
      </c>
      <c r="O861" s="66">
        <v>1085180904</v>
      </c>
      <c r="P861" s="65">
        <v>1425</v>
      </c>
      <c r="Q861" s="78">
        <v>45840</v>
      </c>
      <c r="R861" s="66">
        <v>5603238000</v>
      </c>
      <c r="S861" s="78">
        <v>45845</v>
      </c>
      <c r="T861" s="68">
        <v>15780000</v>
      </c>
      <c r="U861" s="65" t="s">
        <v>87</v>
      </c>
      <c r="V861" s="68">
        <v>72175281</v>
      </c>
      <c r="W861" s="67" t="s">
        <v>318</v>
      </c>
      <c r="X861" s="78">
        <v>45845</v>
      </c>
      <c r="Y861" s="78">
        <v>45845</v>
      </c>
      <c r="Z861" s="70" t="s">
        <v>89</v>
      </c>
      <c r="AA861" s="70">
        <v>45991</v>
      </c>
      <c r="AB861" s="49">
        <f t="shared" si="65"/>
        <v>146</v>
      </c>
      <c r="AC861" s="65">
        <v>0</v>
      </c>
      <c r="AD861" s="424">
        <v>0</v>
      </c>
      <c r="AE861" s="65">
        <v>0</v>
      </c>
      <c r="AF861" s="78" t="s">
        <v>89</v>
      </c>
      <c r="AG861" s="49">
        <f t="shared" si="66"/>
        <v>0</v>
      </c>
      <c r="AH861" s="65">
        <v>0</v>
      </c>
      <c r="AI861" s="68">
        <v>0</v>
      </c>
      <c r="AJ861" s="65" t="s">
        <v>89</v>
      </c>
      <c r="AK861" s="78" t="s">
        <v>89</v>
      </c>
      <c r="AL861" s="65">
        <v>0</v>
      </c>
      <c r="AM861" s="78" t="s">
        <v>89</v>
      </c>
      <c r="AN861" s="78" t="s">
        <v>89</v>
      </c>
      <c r="AO861" s="78" t="s">
        <v>89</v>
      </c>
      <c r="AP861" s="49">
        <f t="shared" si="67"/>
        <v>0</v>
      </c>
      <c r="AQ861" s="49">
        <f>+L861+AD861-AI861</f>
        <v>15780000</v>
      </c>
      <c r="AR861" s="65" t="s">
        <v>87</v>
      </c>
      <c r="AS861" s="68">
        <v>15780000</v>
      </c>
      <c r="AT861" s="65" t="s">
        <v>90</v>
      </c>
      <c r="AU861" s="68">
        <v>0</v>
      </c>
      <c r="AV861" s="75" t="s">
        <v>89</v>
      </c>
      <c r="AW861" s="423">
        <v>6312000</v>
      </c>
      <c r="AX861" s="79">
        <f t="shared" si="68"/>
        <v>9468000</v>
      </c>
      <c r="AY861" s="223">
        <f t="shared" si="69"/>
        <v>0.4</v>
      </c>
      <c r="AZ861" s="74">
        <v>0.4</v>
      </c>
      <c r="BA861" s="75" t="s">
        <v>89</v>
      </c>
      <c r="BB861" s="65" t="s">
        <v>108</v>
      </c>
      <c r="BC861" s="66" t="s">
        <v>10907</v>
      </c>
      <c r="BD861" s="221" t="s">
        <v>87</v>
      </c>
      <c r="BE861" s="221" t="s">
        <v>87</v>
      </c>
    </row>
    <row r="862" spans="2:57" x14ac:dyDescent="0.25">
      <c r="B862" s="221">
        <v>2025</v>
      </c>
      <c r="C862" s="221">
        <v>891780111</v>
      </c>
      <c r="D862" s="221" t="s">
        <v>78</v>
      </c>
      <c r="E862" s="65" t="s">
        <v>10906</v>
      </c>
      <c r="F862" s="65" t="s">
        <v>10905</v>
      </c>
      <c r="G862" s="306">
        <v>0</v>
      </c>
      <c r="H862" s="65" t="s">
        <v>81</v>
      </c>
      <c r="I862" s="221" t="s">
        <v>82</v>
      </c>
      <c r="J862" s="220" t="s">
        <v>83</v>
      </c>
      <c r="K862" s="66" t="s">
        <v>10904</v>
      </c>
      <c r="L862" s="68">
        <v>17360000</v>
      </c>
      <c r="M862" s="221" t="s">
        <v>85</v>
      </c>
      <c r="N862" s="66" t="s">
        <v>10903</v>
      </c>
      <c r="O862" s="66">
        <v>85468611</v>
      </c>
      <c r="P862" s="65">
        <v>1425</v>
      </c>
      <c r="Q862" s="78">
        <v>45840</v>
      </c>
      <c r="R862" s="66">
        <v>5603238000</v>
      </c>
      <c r="S862" s="78">
        <v>45845</v>
      </c>
      <c r="T862" s="68">
        <v>17360000</v>
      </c>
      <c r="U862" s="65" t="s">
        <v>87</v>
      </c>
      <c r="V862" s="68">
        <v>72175281</v>
      </c>
      <c r="W862" s="67" t="s">
        <v>318</v>
      </c>
      <c r="X862" s="78">
        <v>45845</v>
      </c>
      <c r="Y862" s="78">
        <v>45845</v>
      </c>
      <c r="Z862" s="70" t="s">
        <v>89</v>
      </c>
      <c r="AA862" s="70">
        <v>45991</v>
      </c>
      <c r="AB862" s="49">
        <f t="shared" si="65"/>
        <v>146</v>
      </c>
      <c r="AC862" s="65">
        <v>0</v>
      </c>
      <c r="AD862" s="424">
        <v>0</v>
      </c>
      <c r="AE862" s="65">
        <v>0</v>
      </c>
      <c r="AF862" s="78" t="s">
        <v>89</v>
      </c>
      <c r="AG862" s="49">
        <f t="shared" si="66"/>
        <v>0</v>
      </c>
      <c r="AH862" s="65">
        <v>0</v>
      </c>
      <c r="AI862" s="68">
        <v>0</v>
      </c>
      <c r="AJ862" s="65" t="s">
        <v>89</v>
      </c>
      <c r="AK862" s="78" t="s">
        <v>89</v>
      </c>
      <c r="AL862" s="65">
        <v>0</v>
      </c>
      <c r="AM862" s="78" t="s">
        <v>89</v>
      </c>
      <c r="AN862" s="78" t="s">
        <v>89</v>
      </c>
      <c r="AO862" s="78" t="s">
        <v>89</v>
      </c>
      <c r="AP862" s="49">
        <f t="shared" si="67"/>
        <v>0</v>
      </c>
      <c r="AQ862" s="49">
        <f>+L862+AD862-AI862</f>
        <v>17360000</v>
      </c>
      <c r="AR862" s="65" t="s">
        <v>87</v>
      </c>
      <c r="AS862" s="68">
        <v>17360000</v>
      </c>
      <c r="AT862" s="65" t="s">
        <v>90</v>
      </c>
      <c r="AU862" s="68">
        <v>0</v>
      </c>
      <c r="AV862" s="75" t="s">
        <v>89</v>
      </c>
      <c r="AW862" s="423">
        <v>6944000</v>
      </c>
      <c r="AX862" s="79">
        <f t="shared" si="68"/>
        <v>10416000</v>
      </c>
      <c r="AY862" s="223">
        <f t="shared" si="69"/>
        <v>0.4</v>
      </c>
      <c r="AZ862" s="74">
        <v>0.4</v>
      </c>
      <c r="BA862" s="75" t="s">
        <v>89</v>
      </c>
      <c r="BB862" s="65" t="s">
        <v>108</v>
      </c>
      <c r="BC862" s="66" t="s">
        <v>10902</v>
      </c>
      <c r="BD862" s="221" t="s">
        <v>87</v>
      </c>
      <c r="BE862" s="221" t="s">
        <v>87</v>
      </c>
    </row>
    <row r="863" spans="2:57" x14ac:dyDescent="0.25">
      <c r="B863" s="221">
        <v>2025</v>
      </c>
      <c r="C863" s="221">
        <v>891780111</v>
      </c>
      <c r="D863" s="221" t="s">
        <v>78</v>
      </c>
      <c r="E863" s="65" t="s">
        <v>10901</v>
      </c>
      <c r="F863" s="65" t="s">
        <v>10900</v>
      </c>
      <c r="G863" s="306">
        <v>0</v>
      </c>
      <c r="H863" s="65" t="s">
        <v>81</v>
      </c>
      <c r="I863" s="221" t="s">
        <v>82</v>
      </c>
      <c r="J863" s="220" t="s">
        <v>83</v>
      </c>
      <c r="K863" s="66" t="s">
        <v>10899</v>
      </c>
      <c r="L863" s="68">
        <v>15780000</v>
      </c>
      <c r="M863" s="221" t="s">
        <v>85</v>
      </c>
      <c r="N863" s="66" t="s">
        <v>10898</v>
      </c>
      <c r="O863" s="66">
        <v>1045742739</v>
      </c>
      <c r="P863" s="65">
        <v>1425</v>
      </c>
      <c r="Q863" s="78">
        <v>45840</v>
      </c>
      <c r="R863" s="66">
        <v>5603238000</v>
      </c>
      <c r="S863" s="78">
        <v>45845</v>
      </c>
      <c r="T863" s="68">
        <v>15780000</v>
      </c>
      <c r="U863" s="65" t="s">
        <v>87</v>
      </c>
      <c r="V863" s="68">
        <v>72175281</v>
      </c>
      <c r="W863" s="67" t="s">
        <v>318</v>
      </c>
      <c r="X863" s="78">
        <v>45845</v>
      </c>
      <c r="Y863" s="78">
        <v>45845</v>
      </c>
      <c r="Z863" s="70" t="s">
        <v>89</v>
      </c>
      <c r="AA863" s="70">
        <v>45991</v>
      </c>
      <c r="AB863" s="49">
        <f t="shared" si="65"/>
        <v>146</v>
      </c>
      <c r="AC863" s="65">
        <v>0</v>
      </c>
      <c r="AD863" s="424">
        <v>0</v>
      </c>
      <c r="AE863" s="65">
        <v>0</v>
      </c>
      <c r="AF863" s="78" t="s">
        <v>89</v>
      </c>
      <c r="AG863" s="49">
        <f t="shared" si="66"/>
        <v>0</v>
      </c>
      <c r="AH863" s="65">
        <v>0</v>
      </c>
      <c r="AI863" s="68">
        <v>0</v>
      </c>
      <c r="AJ863" s="65" t="s">
        <v>89</v>
      </c>
      <c r="AK863" s="78" t="s">
        <v>89</v>
      </c>
      <c r="AL863" s="65">
        <v>0</v>
      </c>
      <c r="AM863" s="78" t="s">
        <v>89</v>
      </c>
      <c r="AN863" s="78" t="s">
        <v>89</v>
      </c>
      <c r="AO863" s="78" t="s">
        <v>89</v>
      </c>
      <c r="AP863" s="49">
        <f t="shared" si="67"/>
        <v>0</v>
      </c>
      <c r="AQ863" s="49">
        <f>+L863+AD863-AI863</f>
        <v>15780000</v>
      </c>
      <c r="AR863" s="65" t="s">
        <v>87</v>
      </c>
      <c r="AS863" s="68">
        <v>15780000</v>
      </c>
      <c r="AT863" s="65" t="s">
        <v>90</v>
      </c>
      <c r="AU863" s="68">
        <v>0</v>
      </c>
      <c r="AV863" s="75" t="s">
        <v>89</v>
      </c>
      <c r="AW863" s="423">
        <v>6312000</v>
      </c>
      <c r="AX863" s="79">
        <f t="shared" si="68"/>
        <v>9468000</v>
      </c>
      <c r="AY863" s="223">
        <f t="shared" si="69"/>
        <v>0.4</v>
      </c>
      <c r="AZ863" s="74">
        <v>0.4</v>
      </c>
      <c r="BA863" s="75" t="s">
        <v>89</v>
      </c>
      <c r="BB863" s="65" t="s">
        <v>108</v>
      </c>
      <c r="BC863" s="66" t="s">
        <v>10897</v>
      </c>
      <c r="BD863" s="221" t="s">
        <v>87</v>
      </c>
      <c r="BE863" s="221" t="s">
        <v>87</v>
      </c>
    </row>
    <row r="864" spans="2:57" x14ac:dyDescent="0.25">
      <c r="B864" s="221">
        <v>2025</v>
      </c>
      <c r="C864" s="221">
        <v>891780111</v>
      </c>
      <c r="D864" s="221" t="s">
        <v>78</v>
      </c>
      <c r="E864" s="65" t="s">
        <v>10896</v>
      </c>
      <c r="F864" s="65" t="s">
        <v>10895</v>
      </c>
      <c r="G864" s="306">
        <v>0</v>
      </c>
      <c r="H864" s="65" t="s">
        <v>81</v>
      </c>
      <c r="I864" s="221" t="s">
        <v>82</v>
      </c>
      <c r="J864" s="220" t="s">
        <v>83</v>
      </c>
      <c r="K864" s="66" t="s">
        <v>10894</v>
      </c>
      <c r="L864" s="68">
        <v>15780000</v>
      </c>
      <c r="M864" s="221" t="s">
        <v>85</v>
      </c>
      <c r="N864" s="66" t="s">
        <v>10893</v>
      </c>
      <c r="O864" s="66">
        <v>1082479254</v>
      </c>
      <c r="P864" s="65">
        <v>1425</v>
      </c>
      <c r="Q864" s="78">
        <v>45840</v>
      </c>
      <c r="R864" s="66">
        <v>5603238000</v>
      </c>
      <c r="S864" s="78">
        <v>45845</v>
      </c>
      <c r="T864" s="68">
        <v>15780000</v>
      </c>
      <c r="U864" s="65" t="s">
        <v>87</v>
      </c>
      <c r="V864" s="68">
        <v>72175281</v>
      </c>
      <c r="W864" s="67" t="s">
        <v>318</v>
      </c>
      <c r="X864" s="78">
        <v>45845</v>
      </c>
      <c r="Y864" s="78">
        <v>45845</v>
      </c>
      <c r="Z864" s="70" t="s">
        <v>89</v>
      </c>
      <c r="AA864" s="70">
        <v>45991</v>
      </c>
      <c r="AB864" s="49">
        <f t="shared" si="65"/>
        <v>146</v>
      </c>
      <c r="AC864" s="65">
        <v>0</v>
      </c>
      <c r="AD864" s="424">
        <v>0</v>
      </c>
      <c r="AE864" s="65">
        <v>0</v>
      </c>
      <c r="AF864" s="78" t="s">
        <v>89</v>
      </c>
      <c r="AG864" s="49">
        <f t="shared" si="66"/>
        <v>0</v>
      </c>
      <c r="AH864" s="65">
        <v>0</v>
      </c>
      <c r="AI864" s="68">
        <v>0</v>
      </c>
      <c r="AJ864" s="65" t="s">
        <v>89</v>
      </c>
      <c r="AK864" s="78" t="s">
        <v>89</v>
      </c>
      <c r="AL864" s="65">
        <v>0</v>
      </c>
      <c r="AM864" s="78" t="s">
        <v>89</v>
      </c>
      <c r="AN864" s="78" t="s">
        <v>89</v>
      </c>
      <c r="AO864" s="78" t="s">
        <v>89</v>
      </c>
      <c r="AP864" s="49">
        <f t="shared" si="67"/>
        <v>0</v>
      </c>
      <c r="AQ864" s="49">
        <f>+L864+AD864-AI864</f>
        <v>15780000</v>
      </c>
      <c r="AR864" s="65" t="s">
        <v>87</v>
      </c>
      <c r="AS864" s="68">
        <v>15780000</v>
      </c>
      <c r="AT864" s="65" t="s">
        <v>90</v>
      </c>
      <c r="AU864" s="68">
        <v>0</v>
      </c>
      <c r="AV864" s="75" t="s">
        <v>89</v>
      </c>
      <c r="AW864" s="423">
        <v>6312000</v>
      </c>
      <c r="AX864" s="79">
        <f t="shared" si="68"/>
        <v>9468000</v>
      </c>
      <c r="AY864" s="223">
        <f t="shared" si="69"/>
        <v>0.4</v>
      </c>
      <c r="AZ864" s="74">
        <v>0.4</v>
      </c>
      <c r="BA864" s="75" t="s">
        <v>89</v>
      </c>
      <c r="BB864" s="65" t="s">
        <v>108</v>
      </c>
      <c r="BC864" s="66" t="s">
        <v>10892</v>
      </c>
      <c r="BD864" s="221" t="s">
        <v>87</v>
      </c>
      <c r="BE864" s="221" t="s">
        <v>87</v>
      </c>
    </row>
    <row r="865" spans="2:57" x14ac:dyDescent="0.25">
      <c r="B865" s="221">
        <v>2025</v>
      </c>
      <c r="C865" s="221">
        <v>891780111</v>
      </c>
      <c r="D865" s="221" t="s">
        <v>78</v>
      </c>
      <c r="E865" s="65" t="s">
        <v>10891</v>
      </c>
      <c r="F865" s="65" t="s">
        <v>10890</v>
      </c>
      <c r="G865" s="306">
        <v>0</v>
      </c>
      <c r="H865" s="65" t="s">
        <v>81</v>
      </c>
      <c r="I865" s="221" t="s">
        <v>82</v>
      </c>
      <c r="J865" s="220" t="s">
        <v>83</v>
      </c>
      <c r="K865" s="66" t="s">
        <v>10753</v>
      </c>
      <c r="L865" s="68">
        <v>11250000</v>
      </c>
      <c r="M865" s="221" t="s">
        <v>85</v>
      </c>
      <c r="N865" s="66" t="s">
        <v>10889</v>
      </c>
      <c r="O865" s="66">
        <v>1082900551</v>
      </c>
      <c r="P865" s="65">
        <v>1426</v>
      </c>
      <c r="Q865" s="78">
        <v>45840</v>
      </c>
      <c r="R865" s="66">
        <v>2494141000</v>
      </c>
      <c r="S865" s="78">
        <v>45845</v>
      </c>
      <c r="T865" s="68">
        <v>11250000</v>
      </c>
      <c r="U865" s="65" t="s">
        <v>87</v>
      </c>
      <c r="V865" s="68">
        <v>7631392</v>
      </c>
      <c r="W865" s="67" t="s">
        <v>8743</v>
      </c>
      <c r="X865" s="78">
        <v>45845</v>
      </c>
      <c r="Y865" s="78">
        <v>45845</v>
      </c>
      <c r="Z865" s="70" t="s">
        <v>89</v>
      </c>
      <c r="AA865" s="70">
        <v>45991</v>
      </c>
      <c r="AB865" s="49">
        <f t="shared" si="65"/>
        <v>146</v>
      </c>
      <c r="AC865" s="65">
        <v>0</v>
      </c>
      <c r="AD865" s="424">
        <v>0</v>
      </c>
      <c r="AE865" s="65">
        <v>0</v>
      </c>
      <c r="AF865" s="78" t="s">
        <v>89</v>
      </c>
      <c r="AG865" s="49">
        <f t="shared" si="66"/>
        <v>0</v>
      </c>
      <c r="AH865" s="65">
        <v>0</v>
      </c>
      <c r="AI865" s="68">
        <v>0</v>
      </c>
      <c r="AJ865" s="65" t="s">
        <v>89</v>
      </c>
      <c r="AK865" s="78" t="s">
        <v>89</v>
      </c>
      <c r="AL865" s="65">
        <v>0</v>
      </c>
      <c r="AM865" s="78" t="s">
        <v>89</v>
      </c>
      <c r="AN865" s="78" t="s">
        <v>89</v>
      </c>
      <c r="AO865" s="78" t="s">
        <v>89</v>
      </c>
      <c r="AP865" s="49">
        <f t="shared" si="67"/>
        <v>0</v>
      </c>
      <c r="AQ865" s="49">
        <f>+L865+AD865-AI865</f>
        <v>11250000</v>
      </c>
      <c r="AR865" s="65" t="s">
        <v>87</v>
      </c>
      <c r="AS865" s="68">
        <v>11250000</v>
      </c>
      <c r="AT865" s="65" t="s">
        <v>90</v>
      </c>
      <c r="AU865" s="68">
        <v>0</v>
      </c>
      <c r="AV865" s="75" t="s">
        <v>89</v>
      </c>
      <c r="AW865" s="423">
        <v>4500000</v>
      </c>
      <c r="AX865" s="79">
        <f t="shared" si="68"/>
        <v>6750000</v>
      </c>
      <c r="AY865" s="223">
        <f t="shared" si="69"/>
        <v>0.4</v>
      </c>
      <c r="AZ865" s="74">
        <v>0.4</v>
      </c>
      <c r="BA865" s="75" t="s">
        <v>89</v>
      </c>
      <c r="BB865" s="65" t="s">
        <v>108</v>
      </c>
      <c r="BC865" s="66" t="s">
        <v>10888</v>
      </c>
      <c r="BD865" s="221" t="s">
        <v>87</v>
      </c>
      <c r="BE865" s="221" t="s">
        <v>87</v>
      </c>
    </row>
    <row r="866" spans="2:57" x14ac:dyDescent="0.25">
      <c r="B866" s="221">
        <v>2025</v>
      </c>
      <c r="C866" s="221">
        <v>891780111</v>
      </c>
      <c r="D866" s="221" t="s">
        <v>78</v>
      </c>
      <c r="E866" s="65" t="s">
        <v>10887</v>
      </c>
      <c r="F866" s="65" t="s">
        <v>10886</v>
      </c>
      <c r="G866" s="306">
        <v>0</v>
      </c>
      <c r="H866" s="65" t="s">
        <v>81</v>
      </c>
      <c r="I866" s="221" t="s">
        <v>82</v>
      </c>
      <c r="J866" s="220" t="s">
        <v>83</v>
      </c>
      <c r="K866" s="66" t="s">
        <v>10885</v>
      </c>
      <c r="L866" s="68">
        <v>17360000</v>
      </c>
      <c r="M866" s="221" t="s">
        <v>85</v>
      </c>
      <c r="N866" s="66" t="s">
        <v>10884</v>
      </c>
      <c r="O866" s="66">
        <v>1064804291</v>
      </c>
      <c r="P866" s="65">
        <v>1425</v>
      </c>
      <c r="Q866" s="78">
        <v>45840</v>
      </c>
      <c r="R866" s="66">
        <v>5603238000</v>
      </c>
      <c r="S866" s="78">
        <v>45845</v>
      </c>
      <c r="T866" s="68">
        <v>17360000</v>
      </c>
      <c r="U866" s="65" t="s">
        <v>87</v>
      </c>
      <c r="V866" s="68">
        <v>85152695</v>
      </c>
      <c r="W866" s="67" t="s">
        <v>8504</v>
      </c>
      <c r="X866" s="78">
        <v>45845</v>
      </c>
      <c r="Y866" s="78">
        <v>45845</v>
      </c>
      <c r="Z866" s="70" t="s">
        <v>89</v>
      </c>
      <c r="AA866" s="70">
        <v>45991</v>
      </c>
      <c r="AB866" s="49">
        <f t="shared" si="65"/>
        <v>146</v>
      </c>
      <c r="AC866" s="65">
        <v>0</v>
      </c>
      <c r="AD866" s="424">
        <v>0</v>
      </c>
      <c r="AE866" s="65">
        <v>0</v>
      </c>
      <c r="AF866" s="78" t="s">
        <v>89</v>
      </c>
      <c r="AG866" s="49">
        <f t="shared" si="66"/>
        <v>0</v>
      </c>
      <c r="AH866" s="65">
        <v>0</v>
      </c>
      <c r="AI866" s="68">
        <v>0</v>
      </c>
      <c r="AJ866" s="65" t="s">
        <v>89</v>
      </c>
      <c r="AK866" s="78" t="s">
        <v>89</v>
      </c>
      <c r="AL866" s="65">
        <v>0</v>
      </c>
      <c r="AM866" s="78" t="s">
        <v>89</v>
      </c>
      <c r="AN866" s="78" t="s">
        <v>89</v>
      </c>
      <c r="AO866" s="78" t="s">
        <v>89</v>
      </c>
      <c r="AP866" s="49">
        <f t="shared" si="67"/>
        <v>0</v>
      </c>
      <c r="AQ866" s="49">
        <f>+L866+AD866-AI866</f>
        <v>17360000</v>
      </c>
      <c r="AR866" s="65" t="s">
        <v>87</v>
      </c>
      <c r="AS866" s="68">
        <v>17360000</v>
      </c>
      <c r="AT866" s="65" t="s">
        <v>90</v>
      </c>
      <c r="AU866" s="68">
        <v>0</v>
      </c>
      <c r="AV866" s="75" t="s">
        <v>89</v>
      </c>
      <c r="AW866" s="423">
        <v>6944000</v>
      </c>
      <c r="AX866" s="79">
        <f t="shared" si="68"/>
        <v>10416000</v>
      </c>
      <c r="AY866" s="223">
        <f t="shared" si="69"/>
        <v>0.4</v>
      </c>
      <c r="AZ866" s="74">
        <v>0.4</v>
      </c>
      <c r="BA866" s="75" t="s">
        <v>89</v>
      </c>
      <c r="BB866" s="65" t="s">
        <v>108</v>
      </c>
      <c r="BC866" s="66" t="s">
        <v>10883</v>
      </c>
      <c r="BD866" s="221" t="s">
        <v>87</v>
      </c>
      <c r="BE866" s="221" t="s">
        <v>87</v>
      </c>
    </row>
    <row r="867" spans="2:57" x14ac:dyDescent="0.25">
      <c r="B867" s="221">
        <v>2025</v>
      </c>
      <c r="C867" s="221">
        <v>891780111</v>
      </c>
      <c r="D867" s="221" t="s">
        <v>78</v>
      </c>
      <c r="E867" s="65" t="s">
        <v>10882</v>
      </c>
      <c r="F867" s="65" t="s">
        <v>10881</v>
      </c>
      <c r="G867" s="306">
        <v>0</v>
      </c>
      <c r="H867" s="65" t="s">
        <v>81</v>
      </c>
      <c r="I867" s="221" t="s">
        <v>82</v>
      </c>
      <c r="J867" s="220" t="s">
        <v>83</v>
      </c>
      <c r="K867" s="66" t="s">
        <v>10880</v>
      </c>
      <c r="L867" s="68">
        <v>15780000</v>
      </c>
      <c r="M867" s="221" t="s">
        <v>85</v>
      </c>
      <c r="N867" s="66" t="s">
        <v>10879</v>
      </c>
      <c r="O867" s="66">
        <v>85373098</v>
      </c>
      <c r="P867" s="65">
        <v>1425</v>
      </c>
      <c r="Q867" s="78">
        <v>45840</v>
      </c>
      <c r="R867" s="66">
        <v>5603238000</v>
      </c>
      <c r="S867" s="78">
        <v>45845</v>
      </c>
      <c r="T867" s="68">
        <v>15780000</v>
      </c>
      <c r="U867" s="65" t="s">
        <v>87</v>
      </c>
      <c r="V867" s="68">
        <v>72175281</v>
      </c>
      <c r="W867" s="67" t="s">
        <v>318</v>
      </c>
      <c r="X867" s="78">
        <v>45845</v>
      </c>
      <c r="Y867" s="78">
        <v>45845</v>
      </c>
      <c r="Z867" s="70" t="s">
        <v>89</v>
      </c>
      <c r="AA867" s="70">
        <v>45991</v>
      </c>
      <c r="AB867" s="49">
        <f t="shared" si="65"/>
        <v>146</v>
      </c>
      <c r="AC867" s="65">
        <v>0</v>
      </c>
      <c r="AD867" s="424">
        <v>0</v>
      </c>
      <c r="AE867" s="65">
        <v>0</v>
      </c>
      <c r="AF867" s="78" t="s">
        <v>89</v>
      </c>
      <c r="AG867" s="49">
        <f t="shared" si="66"/>
        <v>0</v>
      </c>
      <c r="AH867" s="65">
        <v>0</v>
      </c>
      <c r="AI867" s="68">
        <v>0</v>
      </c>
      <c r="AJ867" s="65" t="s">
        <v>89</v>
      </c>
      <c r="AK867" s="78" t="s">
        <v>89</v>
      </c>
      <c r="AL867" s="65">
        <v>0</v>
      </c>
      <c r="AM867" s="78" t="s">
        <v>89</v>
      </c>
      <c r="AN867" s="78" t="s">
        <v>89</v>
      </c>
      <c r="AO867" s="78" t="s">
        <v>89</v>
      </c>
      <c r="AP867" s="49">
        <f t="shared" si="67"/>
        <v>0</v>
      </c>
      <c r="AQ867" s="49">
        <f>+L867+AD867-AI867</f>
        <v>15780000</v>
      </c>
      <c r="AR867" s="65" t="s">
        <v>87</v>
      </c>
      <c r="AS867" s="68">
        <v>15780000</v>
      </c>
      <c r="AT867" s="65" t="s">
        <v>90</v>
      </c>
      <c r="AU867" s="68">
        <v>0</v>
      </c>
      <c r="AV867" s="75" t="s">
        <v>89</v>
      </c>
      <c r="AW867" s="422">
        <v>6312000</v>
      </c>
      <c r="AX867" s="79">
        <f t="shared" si="68"/>
        <v>9468000</v>
      </c>
      <c r="AY867" s="223">
        <f t="shared" si="69"/>
        <v>0.4</v>
      </c>
      <c r="AZ867" s="74">
        <v>0.4</v>
      </c>
      <c r="BA867" s="75" t="s">
        <v>89</v>
      </c>
      <c r="BB867" s="65" t="s">
        <v>108</v>
      </c>
      <c r="BC867" s="66" t="s">
        <v>10878</v>
      </c>
      <c r="BD867" s="221" t="s">
        <v>87</v>
      </c>
      <c r="BE867" s="221" t="s">
        <v>87</v>
      </c>
    </row>
    <row r="868" spans="2:57" x14ac:dyDescent="0.25">
      <c r="B868" s="221">
        <v>2025</v>
      </c>
      <c r="C868" s="221">
        <v>891780111</v>
      </c>
      <c r="D868" s="221" t="s">
        <v>78</v>
      </c>
      <c r="E868" s="65" t="s">
        <v>10877</v>
      </c>
      <c r="F868" s="65" t="s">
        <v>10876</v>
      </c>
      <c r="G868" s="306">
        <v>0</v>
      </c>
      <c r="H868" s="65" t="s">
        <v>81</v>
      </c>
      <c r="I868" s="221" t="s">
        <v>82</v>
      </c>
      <c r="J868" s="220" t="s">
        <v>83</v>
      </c>
      <c r="K868" s="66" t="s">
        <v>10875</v>
      </c>
      <c r="L868" s="68">
        <v>2900000</v>
      </c>
      <c r="M868" s="221" t="s">
        <v>85</v>
      </c>
      <c r="N868" s="66" t="s">
        <v>10874</v>
      </c>
      <c r="O868" s="66">
        <v>1083029557</v>
      </c>
      <c r="P868" s="65">
        <v>1425</v>
      </c>
      <c r="Q868" s="78">
        <v>45840</v>
      </c>
      <c r="R868" s="66">
        <v>5603238000</v>
      </c>
      <c r="S868" s="78">
        <v>45845</v>
      </c>
      <c r="T868" s="68">
        <v>2900000</v>
      </c>
      <c r="U868" s="65" t="s">
        <v>87</v>
      </c>
      <c r="V868" s="68">
        <v>45691169</v>
      </c>
      <c r="W868" s="67" t="s">
        <v>8679</v>
      </c>
      <c r="X868" s="78">
        <v>45845</v>
      </c>
      <c r="Y868" s="78">
        <v>45845</v>
      </c>
      <c r="Z868" s="70" t="s">
        <v>89</v>
      </c>
      <c r="AA868" s="70">
        <v>45860</v>
      </c>
      <c r="AB868" s="49">
        <f t="shared" si="65"/>
        <v>15</v>
      </c>
      <c r="AC868" s="65">
        <v>0</v>
      </c>
      <c r="AD868" s="424">
        <v>0</v>
      </c>
      <c r="AE868" s="65">
        <v>0</v>
      </c>
      <c r="AF868" s="78" t="s">
        <v>89</v>
      </c>
      <c r="AG868" s="49">
        <f t="shared" si="66"/>
        <v>0</v>
      </c>
      <c r="AH868" s="65">
        <v>0</v>
      </c>
      <c r="AI868" s="68">
        <v>0</v>
      </c>
      <c r="AJ868" s="65" t="s">
        <v>89</v>
      </c>
      <c r="AK868" s="78" t="s">
        <v>89</v>
      </c>
      <c r="AL868" s="65">
        <v>0</v>
      </c>
      <c r="AM868" s="78" t="s">
        <v>89</v>
      </c>
      <c r="AN868" s="78" t="s">
        <v>89</v>
      </c>
      <c r="AO868" s="78" t="s">
        <v>89</v>
      </c>
      <c r="AP868" s="49">
        <f t="shared" si="67"/>
        <v>0</v>
      </c>
      <c r="AQ868" s="49">
        <f>+L868+AD868-AI868</f>
        <v>2900000</v>
      </c>
      <c r="AR868" s="65" t="s">
        <v>87</v>
      </c>
      <c r="AS868" s="68">
        <v>2900000</v>
      </c>
      <c r="AT868" s="65" t="s">
        <v>90</v>
      </c>
      <c r="AU868" s="68">
        <v>0</v>
      </c>
      <c r="AV868" s="75" t="s">
        <v>89</v>
      </c>
      <c r="AW868" s="423">
        <v>2900000</v>
      </c>
      <c r="AX868" s="79">
        <f t="shared" si="68"/>
        <v>0</v>
      </c>
      <c r="AY868" s="223">
        <f t="shared" si="69"/>
        <v>1</v>
      </c>
      <c r="AZ868" s="74">
        <v>1</v>
      </c>
      <c r="BA868" s="75" t="s">
        <v>89</v>
      </c>
      <c r="BB868" s="65" t="s">
        <v>103</v>
      </c>
      <c r="BC868" s="66" t="s">
        <v>10873</v>
      </c>
      <c r="BD868" s="221" t="s">
        <v>87</v>
      </c>
      <c r="BE868" s="221" t="s">
        <v>87</v>
      </c>
    </row>
    <row r="869" spans="2:57" x14ac:dyDescent="0.25">
      <c r="B869" s="221">
        <v>2025</v>
      </c>
      <c r="C869" s="221">
        <v>891780111</v>
      </c>
      <c r="D869" s="221" t="s">
        <v>78</v>
      </c>
      <c r="E869" s="65" t="s">
        <v>10872</v>
      </c>
      <c r="F869" s="65" t="s">
        <v>10871</v>
      </c>
      <c r="G869" s="306">
        <v>0</v>
      </c>
      <c r="H869" s="65" t="s">
        <v>81</v>
      </c>
      <c r="I869" s="221" t="s">
        <v>82</v>
      </c>
      <c r="J869" s="220" t="s">
        <v>83</v>
      </c>
      <c r="K869" s="66" t="s">
        <v>10870</v>
      </c>
      <c r="L869" s="68">
        <v>11250000</v>
      </c>
      <c r="M869" s="221" t="s">
        <v>85</v>
      </c>
      <c r="N869" s="66" t="s">
        <v>10869</v>
      </c>
      <c r="O869" s="66">
        <v>1221971298</v>
      </c>
      <c r="P869" s="65">
        <v>1426</v>
      </c>
      <c r="Q869" s="78">
        <v>45840</v>
      </c>
      <c r="R869" s="66">
        <v>2494141000</v>
      </c>
      <c r="S869" s="78">
        <v>45846</v>
      </c>
      <c r="T869" s="68">
        <v>11250000</v>
      </c>
      <c r="U869" s="65" t="s">
        <v>87</v>
      </c>
      <c r="V869" s="68">
        <v>85467461</v>
      </c>
      <c r="W869" s="67" t="s">
        <v>9510</v>
      </c>
      <c r="X869" s="78">
        <v>45846</v>
      </c>
      <c r="Y869" s="78">
        <v>45846</v>
      </c>
      <c r="Z869" s="70" t="s">
        <v>89</v>
      </c>
      <c r="AA869" s="70">
        <v>45991</v>
      </c>
      <c r="AB869" s="49">
        <f t="shared" si="65"/>
        <v>145</v>
      </c>
      <c r="AC869" s="65">
        <v>0</v>
      </c>
      <c r="AD869" s="424">
        <v>0</v>
      </c>
      <c r="AE869" s="65">
        <v>0</v>
      </c>
      <c r="AF869" s="78" t="s">
        <v>89</v>
      </c>
      <c r="AG869" s="49">
        <f t="shared" si="66"/>
        <v>0</v>
      </c>
      <c r="AH869" s="65">
        <v>0</v>
      </c>
      <c r="AI869" s="68">
        <v>0</v>
      </c>
      <c r="AJ869" s="65" t="s">
        <v>89</v>
      </c>
      <c r="AK869" s="78" t="s">
        <v>89</v>
      </c>
      <c r="AL869" s="65">
        <v>0</v>
      </c>
      <c r="AM869" s="78" t="s">
        <v>89</v>
      </c>
      <c r="AN869" s="78" t="s">
        <v>89</v>
      </c>
      <c r="AO869" s="78" t="s">
        <v>89</v>
      </c>
      <c r="AP869" s="49">
        <f t="shared" si="67"/>
        <v>0</v>
      </c>
      <c r="AQ869" s="49">
        <f>+L869+AD869-AI869</f>
        <v>11250000</v>
      </c>
      <c r="AR869" s="65" t="s">
        <v>87</v>
      </c>
      <c r="AS869" s="68">
        <v>11250000</v>
      </c>
      <c r="AT869" s="65" t="s">
        <v>90</v>
      </c>
      <c r="AU869" s="68">
        <v>0</v>
      </c>
      <c r="AV869" s="75" t="s">
        <v>89</v>
      </c>
      <c r="AW869" s="423">
        <v>4500000</v>
      </c>
      <c r="AX869" s="79">
        <f t="shared" si="68"/>
        <v>6750000</v>
      </c>
      <c r="AY869" s="223">
        <f t="shared" si="69"/>
        <v>0.4</v>
      </c>
      <c r="AZ869" s="74">
        <v>0.4</v>
      </c>
      <c r="BA869" s="75" t="s">
        <v>89</v>
      </c>
      <c r="BB869" s="65" t="s">
        <v>108</v>
      </c>
      <c r="BC869" s="66" t="s">
        <v>10868</v>
      </c>
      <c r="BD869" s="221" t="s">
        <v>87</v>
      </c>
      <c r="BE869" s="221" t="s">
        <v>87</v>
      </c>
    </row>
    <row r="870" spans="2:57" x14ac:dyDescent="0.25">
      <c r="B870" s="221">
        <v>2025</v>
      </c>
      <c r="C870" s="221">
        <v>891780111</v>
      </c>
      <c r="D870" s="221" t="s">
        <v>78</v>
      </c>
      <c r="E870" s="65" t="s">
        <v>10867</v>
      </c>
      <c r="F870" s="65" t="s">
        <v>10866</v>
      </c>
      <c r="G870" s="306">
        <v>0</v>
      </c>
      <c r="H870" s="65" t="s">
        <v>81</v>
      </c>
      <c r="I870" s="221" t="s">
        <v>82</v>
      </c>
      <c r="J870" s="220" t="s">
        <v>83</v>
      </c>
      <c r="K870" s="66" t="s">
        <v>10865</v>
      </c>
      <c r="L870" s="68">
        <v>21000000</v>
      </c>
      <c r="M870" s="221" t="s">
        <v>85</v>
      </c>
      <c r="N870" s="66" t="s">
        <v>10864</v>
      </c>
      <c r="O870" s="66">
        <v>1151937991</v>
      </c>
      <c r="P870" s="65">
        <v>1425</v>
      </c>
      <c r="Q870" s="78">
        <v>45840</v>
      </c>
      <c r="R870" s="66">
        <v>5603238000</v>
      </c>
      <c r="S870" s="78">
        <v>45846</v>
      </c>
      <c r="T870" s="68">
        <v>21000000</v>
      </c>
      <c r="U870" s="65" t="s">
        <v>87</v>
      </c>
      <c r="V870" s="68">
        <v>85467461</v>
      </c>
      <c r="W870" s="67" t="s">
        <v>9510</v>
      </c>
      <c r="X870" s="78">
        <v>45846</v>
      </c>
      <c r="Y870" s="78">
        <v>45846</v>
      </c>
      <c r="Z870" s="70" t="s">
        <v>89</v>
      </c>
      <c r="AA870" s="70">
        <v>45991</v>
      </c>
      <c r="AB870" s="49">
        <f t="shared" si="65"/>
        <v>145</v>
      </c>
      <c r="AC870" s="65">
        <v>0</v>
      </c>
      <c r="AD870" s="424">
        <v>0</v>
      </c>
      <c r="AE870" s="65">
        <v>0</v>
      </c>
      <c r="AF870" s="78" t="s">
        <v>89</v>
      </c>
      <c r="AG870" s="49">
        <f t="shared" si="66"/>
        <v>0</v>
      </c>
      <c r="AH870" s="65">
        <v>0</v>
      </c>
      <c r="AI870" s="68">
        <v>0</v>
      </c>
      <c r="AJ870" s="65" t="s">
        <v>89</v>
      </c>
      <c r="AK870" s="78" t="s">
        <v>89</v>
      </c>
      <c r="AL870" s="65">
        <v>0</v>
      </c>
      <c r="AM870" s="78" t="s">
        <v>89</v>
      </c>
      <c r="AN870" s="78" t="s">
        <v>89</v>
      </c>
      <c r="AO870" s="78" t="s">
        <v>89</v>
      </c>
      <c r="AP870" s="49">
        <f t="shared" si="67"/>
        <v>0</v>
      </c>
      <c r="AQ870" s="49">
        <f>+L870+AD870-AI870</f>
        <v>21000000</v>
      </c>
      <c r="AR870" s="65" t="s">
        <v>87</v>
      </c>
      <c r="AS870" s="68">
        <v>21000000</v>
      </c>
      <c r="AT870" s="65" t="s">
        <v>90</v>
      </c>
      <c r="AU870" s="68">
        <v>0</v>
      </c>
      <c r="AV870" s="75" t="s">
        <v>89</v>
      </c>
      <c r="AW870" s="423">
        <v>8400000</v>
      </c>
      <c r="AX870" s="79">
        <f t="shared" si="68"/>
        <v>12600000</v>
      </c>
      <c r="AY870" s="223">
        <f t="shared" si="69"/>
        <v>0.4</v>
      </c>
      <c r="AZ870" s="74">
        <v>0.4</v>
      </c>
      <c r="BA870" s="75" t="s">
        <v>89</v>
      </c>
      <c r="BB870" s="65" t="s">
        <v>108</v>
      </c>
      <c r="BC870" s="66" t="s">
        <v>10863</v>
      </c>
      <c r="BD870" s="221" t="s">
        <v>87</v>
      </c>
      <c r="BE870" s="221" t="s">
        <v>87</v>
      </c>
    </row>
    <row r="871" spans="2:57" x14ac:dyDescent="0.25">
      <c r="B871" s="221">
        <v>2025</v>
      </c>
      <c r="C871" s="221">
        <v>891780111</v>
      </c>
      <c r="D871" s="221" t="s">
        <v>78</v>
      </c>
      <c r="E871" s="65" t="s">
        <v>10862</v>
      </c>
      <c r="F871" s="65" t="s">
        <v>10861</v>
      </c>
      <c r="G871" s="306">
        <v>0</v>
      </c>
      <c r="H871" s="65" t="s">
        <v>81</v>
      </c>
      <c r="I871" s="221" t="s">
        <v>82</v>
      </c>
      <c r="J871" s="220" t="s">
        <v>83</v>
      </c>
      <c r="K871" s="66" t="s">
        <v>10860</v>
      </c>
      <c r="L871" s="68">
        <v>17360000</v>
      </c>
      <c r="M871" s="221" t="s">
        <v>85</v>
      </c>
      <c r="N871" s="66" t="s">
        <v>10859</v>
      </c>
      <c r="O871" s="66">
        <v>84450353</v>
      </c>
      <c r="P871" s="65">
        <v>1425</v>
      </c>
      <c r="Q871" s="78">
        <v>45840</v>
      </c>
      <c r="R871" s="66">
        <v>5603238000</v>
      </c>
      <c r="S871" s="78">
        <v>45846</v>
      </c>
      <c r="T871" s="68">
        <v>17360000</v>
      </c>
      <c r="U871" s="65" t="s">
        <v>87</v>
      </c>
      <c r="V871" s="68">
        <v>85449357</v>
      </c>
      <c r="W871" s="67" t="s">
        <v>8976</v>
      </c>
      <c r="X871" s="78">
        <v>45846</v>
      </c>
      <c r="Y871" s="78">
        <v>45846</v>
      </c>
      <c r="Z871" s="70" t="s">
        <v>89</v>
      </c>
      <c r="AA871" s="70">
        <v>45991</v>
      </c>
      <c r="AB871" s="49">
        <f t="shared" si="65"/>
        <v>145</v>
      </c>
      <c r="AC871" s="65">
        <v>0</v>
      </c>
      <c r="AD871" s="424">
        <v>0</v>
      </c>
      <c r="AE871" s="65">
        <v>0</v>
      </c>
      <c r="AF871" s="78" t="s">
        <v>89</v>
      </c>
      <c r="AG871" s="49">
        <f t="shared" si="66"/>
        <v>0</v>
      </c>
      <c r="AH871" s="65">
        <v>0</v>
      </c>
      <c r="AI871" s="68">
        <v>0</v>
      </c>
      <c r="AJ871" s="65" t="s">
        <v>89</v>
      </c>
      <c r="AK871" s="78" t="s">
        <v>89</v>
      </c>
      <c r="AL871" s="65">
        <v>0</v>
      </c>
      <c r="AM871" s="78" t="s">
        <v>89</v>
      </c>
      <c r="AN871" s="78" t="s">
        <v>89</v>
      </c>
      <c r="AO871" s="78" t="s">
        <v>89</v>
      </c>
      <c r="AP871" s="49">
        <f t="shared" si="67"/>
        <v>0</v>
      </c>
      <c r="AQ871" s="49">
        <f>+L871+AD871-AI871</f>
        <v>17360000</v>
      </c>
      <c r="AR871" s="65" t="s">
        <v>87</v>
      </c>
      <c r="AS871" s="68">
        <v>17360000</v>
      </c>
      <c r="AT871" s="65" t="s">
        <v>90</v>
      </c>
      <c r="AU871" s="68">
        <v>0</v>
      </c>
      <c r="AV871" s="75" t="s">
        <v>89</v>
      </c>
      <c r="AW871" s="423">
        <v>6944000</v>
      </c>
      <c r="AX871" s="79">
        <f t="shared" si="68"/>
        <v>10416000</v>
      </c>
      <c r="AY871" s="223">
        <f t="shared" si="69"/>
        <v>0.4</v>
      </c>
      <c r="AZ871" s="74">
        <v>0.4</v>
      </c>
      <c r="BA871" s="75" t="s">
        <v>89</v>
      </c>
      <c r="BB871" s="65" t="s">
        <v>108</v>
      </c>
      <c r="BC871" s="66" t="s">
        <v>10858</v>
      </c>
      <c r="BD871" s="221" t="s">
        <v>87</v>
      </c>
      <c r="BE871" s="221" t="s">
        <v>87</v>
      </c>
    </row>
    <row r="872" spans="2:57" x14ac:dyDescent="0.25">
      <c r="B872" s="221">
        <v>2025</v>
      </c>
      <c r="C872" s="221">
        <v>891780111</v>
      </c>
      <c r="D872" s="221" t="s">
        <v>78</v>
      </c>
      <c r="E872" s="65" t="s">
        <v>10857</v>
      </c>
      <c r="F872" s="65" t="s">
        <v>10856</v>
      </c>
      <c r="G872" s="306">
        <v>0</v>
      </c>
      <c r="H872" s="65" t="s">
        <v>81</v>
      </c>
      <c r="I872" s="221" t="s">
        <v>82</v>
      </c>
      <c r="J872" s="220" t="s">
        <v>83</v>
      </c>
      <c r="K872" s="66" t="s">
        <v>10855</v>
      </c>
      <c r="L872" s="68">
        <v>17360000</v>
      </c>
      <c r="M872" s="221" t="s">
        <v>85</v>
      </c>
      <c r="N872" s="66" t="s">
        <v>10854</v>
      </c>
      <c r="O872" s="66">
        <v>1082925821</v>
      </c>
      <c r="P872" s="65">
        <v>1425</v>
      </c>
      <c r="Q872" s="78">
        <v>45840</v>
      </c>
      <c r="R872" s="66">
        <v>5603238000</v>
      </c>
      <c r="S872" s="78">
        <v>45846</v>
      </c>
      <c r="T872" s="68">
        <v>17360000</v>
      </c>
      <c r="U872" s="65" t="s">
        <v>87</v>
      </c>
      <c r="V872" s="68">
        <v>72175281</v>
      </c>
      <c r="W872" s="67" t="s">
        <v>318</v>
      </c>
      <c r="X872" s="78">
        <v>45846</v>
      </c>
      <c r="Y872" s="78">
        <v>45846</v>
      </c>
      <c r="Z872" s="70" t="s">
        <v>89</v>
      </c>
      <c r="AA872" s="70">
        <v>45991</v>
      </c>
      <c r="AB872" s="49">
        <f t="shared" si="65"/>
        <v>145</v>
      </c>
      <c r="AC872" s="65">
        <v>0</v>
      </c>
      <c r="AD872" s="424">
        <v>0</v>
      </c>
      <c r="AE872" s="65">
        <v>0</v>
      </c>
      <c r="AF872" s="78" t="s">
        <v>89</v>
      </c>
      <c r="AG872" s="49">
        <f t="shared" si="66"/>
        <v>0</v>
      </c>
      <c r="AH872" s="65">
        <v>0</v>
      </c>
      <c r="AI872" s="68">
        <v>0</v>
      </c>
      <c r="AJ872" s="65" t="s">
        <v>89</v>
      </c>
      <c r="AK872" s="78" t="s">
        <v>89</v>
      </c>
      <c r="AL872" s="65">
        <v>0</v>
      </c>
      <c r="AM872" s="78" t="s">
        <v>89</v>
      </c>
      <c r="AN872" s="78" t="s">
        <v>89</v>
      </c>
      <c r="AO872" s="78" t="s">
        <v>89</v>
      </c>
      <c r="AP872" s="49">
        <f t="shared" si="67"/>
        <v>0</v>
      </c>
      <c r="AQ872" s="49">
        <f>+L872+AD872-AI872</f>
        <v>17360000</v>
      </c>
      <c r="AR872" s="65" t="s">
        <v>87</v>
      </c>
      <c r="AS872" s="68">
        <v>17360000</v>
      </c>
      <c r="AT872" s="65" t="s">
        <v>90</v>
      </c>
      <c r="AU872" s="68">
        <v>0</v>
      </c>
      <c r="AV872" s="75" t="s">
        <v>89</v>
      </c>
      <c r="AW872" s="423">
        <v>6944000</v>
      </c>
      <c r="AX872" s="79">
        <f t="shared" si="68"/>
        <v>10416000</v>
      </c>
      <c r="AY872" s="223">
        <f t="shared" si="69"/>
        <v>0.4</v>
      </c>
      <c r="AZ872" s="74">
        <v>0.4</v>
      </c>
      <c r="BA872" s="75" t="s">
        <v>89</v>
      </c>
      <c r="BB872" s="65" t="s">
        <v>108</v>
      </c>
      <c r="BC872" s="66" t="s">
        <v>10853</v>
      </c>
      <c r="BD872" s="221" t="s">
        <v>87</v>
      </c>
      <c r="BE872" s="221" t="s">
        <v>87</v>
      </c>
    </row>
    <row r="873" spans="2:57" x14ac:dyDescent="0.25">
      <c r="B873" s="221">
        <v>2025</v>
      </c>
      <c r="C873" s="221">
        <v>891780111</v>
      </c>
      <c r="D873" s="221" t="s">
        <v>78</v>
      </c>
      <c r="E873" s="65" t="s">
        <v>10852</v>
      </c>
      <c r="F873" s="65" t="s">
        <v>10851</v>
      </c>
      <c r="G873" s="306">
        <v>0</v>
      </c>
      <c r="H873" s="65" t="s">
        <v>81</v>
      </c>
      <c r="I873" s="221" t="s">
        <v>82</v>
      </c>
      <c r="J873" s="220" t="s">
        <v>83</v>
      </c>
      <c r="K873" s="66" t="s">
        <v>10850</v>
      </c>
      <c r="L873" s="68">
        <v>19450000</v>
      </c>
      <c r="M873" s="221" t="s">
        <v>85</v>
      </c>
      <c r="N873" s="66" t="s">
        <v>10849</v>
      </c>
      <c r="O873" s="66">
        <v>1082857989</v>
      </c>
      <c r="P873" s="65">
        <v>1425</v>
      </c>
      <c r="Q873" s="78">
        <v>45840</v>
      </c>
      <c r="R873" s="66">
        <v>5603238000</v>
      </c>
      <c r="S873" s="78">
        <v>45846</v>
      </c>
      <c r="T873" s="68">
        <v>19450000</v>
      </c>
      <c r="U873" s="65" t="s">
        <v>87</v>
      </c>
      <c r="V873" s="68">
        <v>72175281</v>
      </c>
      <c r="W873" s="67" t="s">
        <v>318</v>
      </c>
      <c r="X873" s="78">
        <v>45846</v>
      </c>
      <c r="Y873" s="78">
        <v>45846</v>
      </c>
      <c r="Z873" s="70" t="s">
        <v>89</v>
      </c>
      <c r="AA873" s="70">
        <v>45991</v>
      </c>
      <c r="AB873" s="49">
        <f t="shared" si="65"/>
        <v>145</v>
      </c>
      <c r="AC873" s="65">
        <v>0</v>
      </c>
      <c r="AD873" s="424">
        <v>0</v>
      </c>
      <c r="AE873" s="65">
        <v>0</v>
      </c>
      <c r="AF873" s="78" t="s">
        <v>89</v>
      </c>
      <c r="AG873" s="49">
        <f t="shared" si="66"/>
        <v>0</v>
      </c>
      <c r="AH873" s="65">
        <v>0</v>
      </c>
      <c r="AI873" s="68">
        <v>0</v>
      </c>
      <c r="AJ873" s="65" t="s">
        <v>89</v>
      </c>
      <c r="AK873" s="78" t="s">
        <v>89</v>
      </c>
      <c r="AL873" s="65">
        <v>0</v>
      </c>
      <c r="AM873" s="78" t="s">
        <v>89</v>
      </c>
      <c r="AN873" s="78" t="s">
        <v>89</v>
      </c>
      <c r="AO873" s="78" t="s">
        <v>89</v>
      </c>
      <c r="AP873" s="49">
        <f t="shared" si="67"/>
        <v>0</v>
      </c>
      <c r="AQ873" s="49">
        <f>+L873+AD873-AI873</f>
        <v>19450000</v>
      </c>
      <c r="AR873" s="65" t="s">
        <v>87</v>
      </c>
      <c r="AS873" s="68">
        <v>19450000</v>
      </c>
      <c r="AT873" s="65" t="s">
        <v>90</v>
      </c>
      <c r="AU873" s="68">
        <v>0</v>
      </c>
      <c r="AV873" s="75" t="s">
        <v>89</v>
      </c>
      <c r="AW873" s="423">
        <v>7780000</v>
      </c>
      <c r="AX873" s="79">
        <f t="shared" si="68"/>
        <v>11670000</v>
      </c>
      <c r="AY873" s="223">
        <f t="shared" si="69"/>
        <v>0.4</v>
      </c>
      <c r="AZ873" s="74">
        <v>0.4</v>
      </c>
      <c r="BA873" s="75" t="s">
        <v>89</v>
      </c>
      <c r="BB873" s="65" t="s">
        <v>108</v>
      </c>
      <c r="BC873" s="66" t="s">
        <v>10848</v>
      </c>
      <c r="BD873" s="221" t="s">
        <v>87</v>
      </c>
      <c r="BE873" s="221" t="s">
        <v>87</v>
      </c>
    </row>
    <row r="874" spans="2:57" x14ac:dyDescent="0.25">
      <c r="B874" s="221">
        <v>2025</v>
      </c>
      <c r="C874" s="221">
        <v>891780111</v>
      </c>
      <c r="D874" s="221" t="s">
        <v>78</v>
      </c>
      <c r="E874" s="65" t="s">
        <v>10847</v>
      </c>
      <c r="F874" s="65" t="s">
        <v>10846</v>
      </c>
      <c r="G874" s="306">
        <v>0</v>
      </c>
      <c r="H874" s="65" t="s">
        <v>81</v>
      </c>
      <c r="I874" s="221" t="s">
        <v>82</v>
      </c>
      <c r="J874" s="220" t="s">
        <v>83</v>
      </c>
      <c r="K874" s="66" t="s">
        <v>10845</v>
      </c>
      <c r="L874" s="68">
        <v>15780000</v>
      </c>
      <c r="M874" s="221" t="s">
        <v>85</v>
      </c>
      <c r="N874" s="66" t="s">
        <v>10844</v>
      </c>
      <c r="O874" s="66">
        <v>1082969436</v>
      </c>
      <c r="P874" s="65">
        <v>1425</v>
      </c>
      <c r="Q874" s="78">
        <v>45840</v>
      </c>
      <c r="R874" s="66">
        <v>5603238000</v>
      </c>
      <c r="S874" s="78">
        <v>45846</v>
      </c>
      <c r="T874" s="68">
        <v>15780000</v>
      </c>
      <c r="U874" s="65" t="s">
        <v>87</v>
      </c>
      <c r="V874" s="68">
        <v>36564011</v>
      </c>
      <c r="W874" s="67" t="s">
        <v>8705</v>
      </c>
      <c r="X874" s="78">
        <v>45846</v>
      </c>
      <c r="Y874" s="78">
        <v>45846</v>
      </c>
      <c r="Z874" s="70" t="s">
        <v>89</v>
      </c>
      <c r="AA874" s="70">
        <v>45991</v>
      </c>
      <c r="AB874" s="49">
        <f t="shared" si="65"/>
        <v>145</v>
      </c>
      <c r="AC874" s="65">
        <v>0</v>
      </c>
      <c r="AD874" s="424">
        <v>0</v>
      </c>
      <c r="AE874" s="65">
        <v>0</v>
      </c>
      <c r="AF874" s="78" t="s">
        <v>89</v>
      </c>
      <c r="AG874" s="49">
        <f t="shared" si="66"/>
        <v>0</v>
      </c>
      <c r="AH874" s="65">
        <v>0</v>
      </c>
      <c r="AI874" s="68">
        <v>0</v>
      </c>
      <c r="AJ874" s="65" t="s">
        <v>89</v>
      </c>
      <c r="AK874" s="78" t="s">
        <v>89</v>
      </c>
      <c r="AL874" s="65">
        <v>0</v>
      </c>
      <c r="AM874" s="78" t="s">
        <v>89</v>
      </c>
      <c r="AN874" s="78" t="s">
        <v>89</v>
      </c>
      <c r="AO874" s="78" t="s">
        <v>89</v>
      </c>
      <c r="AP874" s="49">
        <f t="shared" si="67"/>
        <v>0</v>
      </c>
      <c r="AQ874" s="49">
        <f>+L874+AD874-AI874</f>
        <v>15780000</v>
      </c>
      <c r="AR874" s="65" t="s">
        <v>87</v>
      </c>
      <c r="AS874" s="68">
        <v>15780000</v>
      </c>
      <c r="AT874" s="65" t="s">
        <v>90</v>
      </c>
      <c r="AU874" s="68">
        <v>0</v>
      </c>
      <c r="AV874" s="75" t="s">
        <v>89</v>
      </c>
      <c r="AW874" s="423">
        <v>6312000</v>
      </c>
      <c r="AX874" s="79">
        <f t="shared" si="68"/>
        <v>9468000</v>
      </c>
      <c r="AY874" s="223">
        <f t="shared" si="69"/>
        <v>0.4</v>
      </c>
      <c r="AZ874" s="74">
        <v>0.4</v>
      </c>
      <c r="BA874" s="75" t="s">
        <v>89</v>
      </c>
      <c r="BB874" s="65" t="s">
        <v>108</v>
      </c>
      <c r="BC874" s="66" t="s">
        <v>10843</v>
      </c>
      <c r="BD874" s="221" t="s">
        <v>87</v>
      </c>
      <c r="BE874" s="221" t="s">
        <v>87</v>
      </c>
    </row>
    <row r="875" spans="2:57" x14ac:dyDescent="0.25">
      <c r="B875" s="221">
        <v>2025</v>
      </c>
      <c r="C875" s="221">
        <v>891780111</v>
      </c>
      <c r="D875" s="221" t="s">
        <v>78</v>
      </c>
      <c r="E875" s="65" t="s">
        <v>10842</v>
      </c>
      <c r="F875" s="65" t="s">
        <v>10841</v>
      </c>
      <c r="G875" s="306">
        <v>0</v>
      </c>
      <c r="H875" s="65" t="s">
        <v>81</v>
      </c>
      <c r="I875" s="221" t="s">
        <v>82</v>
      </c>
      <c r="J875" s="220" t="s">
        <v>83</v>
      </c>
      <c r="K875" s="66" t="s">
        <v>10840</v>
      </c>
      <c r="L875" s="68">
        <v>15780000</v>
      </c>
      <c r="M875" s="221" t="s">
        <v>85</v>
      </c>
      <c r="N875" s="66" t="s">
        <v>10839</v>
      </c>
      <c r="O875" s="66">
        <v>1053772175</v>
      </c>
      <c r="P875" s="65">
        <v>1425</v>
      </c>
      <c r="Q875" s="78">
        <v>45840</v>
      </c>
      <c r="R875" s="66">
        <v>5603238000</v>
      </c>
      <c r="S875" s="78">
        <v>45846</v>
      </c>
      <c r="T875" s="68">
        <v>15780000</v>
      </c>
      <c r="U875" s="65" t="s">
        <v>87</v>
      </c>
      <c r="V875" s="68">
        <v>36564011</v>
      </c>
      <c r="W875" s="67" t="s">
        <v>8705</v>
      </c>
      <c r="X875" s="78">
        <v>45846</v>
      </c>
      <c r="Y875" s="78">
        <v>45846</v>
      </c>
      <c r="Z875" s="70" t="s">
        <v>89</v>
      </c>
      <c r="AA875" s="70">
        <v>45991</v>
      </c>
      <c r="AB875" s="49">
        <f t="shared" si="65"/>
        <v>145</v>
      </c>
      <c r="AC875" s="65">
        <v>0</v>
      </c>
      <c r="AD875" s="424">
        <v>0</v>
      </c>
      <c r="AE875" s="65">
        <v>0</v>
      </c>
      <c r="AF875" s="78" t="s">
        <v>89</v>
      </c>
      <c r="AG875" s="49">
        <f t="shared" si="66"/>
        <v>0</v>
      </c>
      <c r="AH875" s="65">
        <v>0</v>
      </c>
      <c r="AI875" s="68">
        <v>0</v>
      </c>
      <c r="AJ875" s="65" t="s">
        <v>89</v>
      </c>
      <c r="AK875" s="78" t="s">
        <v>89</v>
      </c>
      <c r="AL875" s="65">
        <v>0</v>
      </c>
      <c r="AM875" s="78" t="s">
        <v>89</v>
      </c>
      <c r="AN875" s="78" t="s">
        <v>89</v>
      </c>
      <c r="AO875" s="78" t="s">
        <v>89</v>
      </c>
      <c r="AP875" s="49">
        <f t="shared" si="67"/>
        <v>0</v>
      </c>
      <c r="AQ875" s="49">
        <f>+L875+AD875-AI875</f>
        <v>15780000</v>
      </c>
      <c r="AR875" s="65" t="s">
        <v>87</v>
      </c>
      <c r="AS875" s="68">
        <v>15780000</v>
      </c>
      <c r="AT875" s="65" t="s">
        <v>90</v>
      </c>
      <c r="AU875" s="68">
        <v>0</v>
      </c>
      <c r="AV875" s="75" t="s">
        <v>89</v>
      </c>
      <c r="AW875" s="423">
        <v>6312000</v>
      </c>
      <c r="AX875" s="79">
        <f t="shared" si="68"/>
        <v>9468000</v>
      </c>
      <c r="AY875" s="223">
        <f t="shared" si="69"/>
        <v>0.4</v>
      </c>
      <c r="AZ875" s="74">
        <v>0.4</v>
      </c>
      <c r="BA875" s="75" t="s">
        <v>89</v>
      </c>
      <c r="BB875" s="65" t="s">
        <v>108</v>
      </c>
      <c r="BC875" s="66" t="s">
        <v>10838</v>
      </c>
      <c r="BD875" s="221" t="s">
        <v>87</v>
      </c>
      <c r="BE875" s="221" t="s">
        <v>87</v>
      </c>
    </row>
    <row r="876" spans="2:57" x14ac:dyDescent="0.25">
      <c r="B876" s="221">
        <v>2025</v>
      </c>
      <c r="C876" s="221">
        <v>891780111</v>
      </c>
      <c r="D876" s="221" t="s">
        <v>78</v>
      </c>
      <c r="E876" s="65" t="s">
        <v>10837</v>
      </c>
      <c r="F876" s="65" t="s">
        <v>10836</v>
      </c>
      <c r="G876" s="306">
        <v>0</v>
      </c>
      <c r="H876" s="65" t="s">
        <v>81</v>
      </c>
      <c r="I876" s="221" t="s">
        <v>82</v>
      </c>
      <c r="J876" s="220" t="s">
        <v>83</v>
      </c>
      <c r="K876" s="66" t="s">
        <v>10835</v>
      </c>
      <c r="L876" s="68">
        <v>36000000</v>
      </c>
      <c r="M876" s="221" t="s">
        <v>85</v>
      </c>
      <c r="N876" s="66" t="s">
        <v>10834</v>
      </c>
      <c r="O876" s="66">
        <v>12564024</v>
      </c>
      <c r="P876" s="65">
        <v>1425</v>
      </c>
      <c r="Q876" s="78">
        <v>45840</v>
      </c>
      <c r="R876" s="66">
        <v>5603238000</v>
      </c>
      <c r="S876" s="78">
        <v>45846</v>
      </c>
      <c r="T876" s="68">
        <v>36000000</v>
      </c>
      <c r="U876" s="65" t="s">
        <v>87</v>
      </c>
      <c r="V876" s="68">
        <v>12621405</v>
      </c>
      <c r="W876" s="67" t="s">
        <v>8409</v>
      </c>
      <c r="X876" s="78">
        <v>45846</v>
      </c>
      <c r="Y876" s="78">
        <v>45846</v>
      </c>
      <c r="Z876" s="70" t="s">
        <v>89</v>
      </c>
      <c r="AA876" s="70">
        <v>45991</v>
      </c>
      <c r="AB876" s="49">
        <f t="shared" si="65"/>
        <v>145</v>
      </c>
      <c r="AC876" s="65">
        <v>0</v>
      </c>
      <c r="AD876" s="424">
        <v>0</v>
      </c>
      <c r="AE876" s="65">
        <v>0</v>
      </c>
      <c r="AF876" s="78" t="s">
        <v>89</v>
      </c>
      <c r="AG876" s="49">
        <f t="shared" si="66"/>
        <v>0</v>
      </c>
      <c r="AH876" s="65">
        <v>0</v>
      </c>
      <c r="AI876" s="68">
        <v>0</v>
      </c>
      <c r="AJ876" s="65" t="s">
        <v>89</v>
      </c>
      <c r="AK876" s="78" t="s">
        <v>89</v>
      </c>
      <c r="AL876" s="65">
        <v>0</v>
      </c>
      <c r="AM876" s="78" t="s">
        <v>89</v>
      </c>
      <c r="AN876" s="78" t="s">
        <v>89</v>
      </c>
      <c r="AO876" s="78" t="s">
        <v>89</v>
      </c>
      <c r="AP876" s="49">
        <f t="shared" si="67"/>
        <v>0</v>
      </c>
      <c r="AQ876" s="49">
        <f>+L876+AD876-AI876</f>
        <v>36000000</v>
      </c>
      <c r="AR876" s="65" t="s">
        <v>87</v>
      </c>
      <c r="AS876" s="68">
        <v>36000000</v>
      </c>
      <c r="AT876" s="65" t="s">
        <v>90</v>
      </c>
      <c r="AU876" s="68">
        <v>0</v>
      </c>
      <c r="AV876" s="75" t="s">
        <v>89</v>
      </c>
      <c r="AW876" s="423">
        <v>14400000</v>
      </c>
      <c r="AX876" s="79">
        <f t="shared" si="68"/>
        <v>21600000</v>
      </c>
      <c r="AY876" s="223">
        <f t="shared" si="69"/>
        <v>0.4</v>
      </c>
      <c r="AZ876" s="74">
        <v>0.4</v>
      </c>
      <c r="BA876" s="75" t="s">
        <v>89</v>
      </c>
      <c r="BB876" s="65" t="s">
        <v>108</v>
      </c>
      <c r="BC876" s="66" t="s">
        <v>10833</v>
      </c>
      <c r="BD876" s="221" t="s">
        <v>87</v>
      </c>
      <c r="BE876" s="221" t="s">
        <v>87</v>
      </c>
    </row>
    <row r="877" spans="2:57" x14ac:dyDescent="0.25">
      <c r="B877" s="221">
        <v>2025</v>
      </c>
      <c r="C877" s="221">
        <v>891780111</v>
      </c>
      <c r="D877" s="221" t="s">
        <v>78</v>
      </c>
      <c r="E877" s="65" t="s">
        <v>10832</v>
      </c>
      <c r="F877" s="65" t="s">
        <v>10831</v>
      </c>
      <c r="G877" s="306">
        <v>0</v>
      </c>
      <c r="H877" s="65" t="s">
        <v>81</v>
      </c>
      <c r="I877" s="221" t="s">
        <v>82</v>
      </c>
      <c r="J877" s="220" t="s">
        <v>83</v>
      </c>
      <c r="K877" s="66" t="s">
        <v>10830</v>
      </c>
      <c r="L877" s="68">
        <v>21000000</v>
      </c>
      <c r="M877" s="221" t="s">
        <v>85</v>
      </c>
      <c r="N877" s="66" t="s">
        <v>10829</v>
      </c>
      <c r="O877" s="66">
        <v>1143139441</v>
      </c>
      <c r="P877" s="65">
        <v>1425</v>
      </c>
      <c r="Q877" s="78">
        <v>45840</v>
      </c>
      <c r="R877" s="66">
        <v>5603238000</v>
      </c>
      <c r="S877" s="78">
        <v>45846</v>
      </c>
      <c r="T877" s="68">
        <v>21000000</v>
      </c>
      <c r="U877" s="65" t="s">
        <v>87</v>
      </c>
      <c r="V877" s="68">
        <v>84452087</v>
      </c>
      <c r="W877" s="67" t="s">
        <v>9549</v>
      </c>
      <c r="X877" s="78">
        <v>45846</v>
      </c>
      <c r="Y877" s="78">
        <v>45846</v>
      </c>
      <c r="Z877" s="70" t="s">
        <v>89</v>
      </c>
      <c r="AA877" s="70">
        <v>45991</v>
      </c>
      <c r="AB877" s="49">
        <f t="shared" si="65"/>
        <v>145</v>
      </c>
      <c r="AC877" s="65">
        <v>0</v>
      </c>
      <c r="AD877" s="424">
        <v>0</v>
      </c>
      <c r="AE877" s="65">
        <v>0</v>
      </c>
      <c r="AF877" s="78" t="s">
        <v>89</v>
      </c>
      <c r="AG877" s="49">
        <f t="shared" si="66"/>
        <v>0</v>
      </c>
      <c r="AH877" s="65">
        <v>0</v>
      </c>
      <c r="AI877" s="68">
        <v>0</v>
      </c>
      <c r="AJ877" s="65" t="s">
        <v>89</v>
      </c>
      <c r="AK877" s="78" t="s">
        <v>89</v>
      </c>
      <c r="AL877" s="65">
        <v>0</v>
      </c>
      <c r="AM877" s="78" t="s">
        <v>89</v>
      </c>
      <c r="AN877" s="78" t="s">
        <v>89</v>
      </c>
      <c r="AO877" s="78" t="s">
        <v>89</v>
      </c>
      <c r="AP877" s="49">
        <f t="shared" si="67"/>
        <v>0</v>
      </c>
      <c r="AQ877" s="49">
        <f>+L877+AD877-AI877</f>
        <v>21000000</v>
      </c>
      <c r="AR877" s="65" t="s">
        <v>87</v>
      </c>
      <c r="AS877" s="68">
        <v>21000000</v>
      </c>
      <c r="AT877" s="65" t="s">
        <v>90</v>
      </c>
      <c r="AU877" s="68">
        <v>0</v>
      </c>
      <c r="AV877" s="75" t="s">
        <v>89</v>
      </c>
      <c r="AW877" s="423">
        <v>8400000</v>
      </c>
      <c r="AX877" s="79">
        <f t="shared" si="68"/>
        <v>12600000</v>
      </c>
      <c r="AY877" s="223">
        <f t="shared" si="69"/>
        <v>0.4</v>
      </c>
      <c r="AZ877" s="74">
        <v>0.4</v>
      </c>
      <c r="BA877" s="75" t="s">
        <v>89</v>
      </c>
      <c r="BB877" s="65" t="s">
        <v>108</v>
      </c>
      <c r="BC877" s="66" t="s">
        <v>10828</v>
      </c>
      <c r="BD877" s="221" t="s">
        <v>87</v>
      </c>
      <c r="BE877" s="221" t="s">
        <v>87</v>
      </c>
    </row>
    <row r="878" spans="2:57" x14ac:dyDescent="0.25">
      <c r="B878" s="221">
        <v>2025</v>
      </c>
      <c r="C878" s="221">
        <v>891780111</v>
      </c>
      <c r="D878" s="221" t="s">
        <v>78</v>
      </c>
      <c r="E878" s="65" t="s">
        <v>10827</v>
      </c>
      <c r="F878" s="65" t="s">
        <v>10826</v>
      </c>
      <c r="G878" s="306">
        <v>0</v>
      </c>
      <c r="H878" s="65" t="s">
        <v>81</v>
      </c>
      <c r="I878" s="221" t="s">
        <v>82</v>
      </c>
      <c r="J878" s="220" t="s">
        <v>83</v>
      </c>
      <c r="K878" s="66" t="s">
        <v>10825</v>
      </c>
      <c r="L878" s="68">
        <v>15780000</v>
      </c>
      <c r="M878" s="221" t="s">
        <v>85</v>
      </c>
      <c r="N878" s="66" t="s">
        <v>2016</v>
      </c>
      <c r="O878" s="66">
        <v>1083025159</v>
      </c>
      <c r="P878" s="65">
        <v>1425</v>
      </c>
      <c r="Q878" s="78">
        <v>45840</v>
      </c>
      <c r="R878" s="66">
        <v>5603238000</v>
      </c>
      <c r="S878" s="78">
        <v>45846</v>
      </c>
      <c r="T878" s="68">
        <v>15780000</v>
      </c>
      <c r="U878" s="65" t="s">
        <v>87</v>
      </c>
      <c r="V878" s="68">
        <v>79738530</v>
      </c>
      <c r="W878" s="67" t="s">
        <v>8349</v>
      </c>
      <c r="X878" s="78">
        <v>45846</v>
      </c>
      <c r="Y878" s="78">
        <v>45846</v>
      </c>
      <c r="Z878" s="70" t="s">
        <v>89</v>
      </c>
      <c r="AA878" s="70">
        <v>45991</v>
      </c>
      <c r="AB878" s="49">
        <f t="shared" si="65"/>
        <v>145</v>
      </c>
      <c r="AC878" s="65">
        <v>0</v>
      </c>
      <c r="AD878" s="424">
        <v>0</v>
      </c>
      <c r="AE878" s="65">
        <v>0</v>
      </c>
      <c r="AF878" s="78" t="s">
        <v>89</v>
      </c>
      <c r="AG878" s="49">
        <f t="shared" si="66"/>
        <v>0</v>
      </c>
      <c r="AH878" s="65">
        <v>0</v>
      </c>
      <c r="AI878" s="68">
        <v>0</v>
      </c>
      <c r="AJ878" s="65" t="s">
        <v>89</v>
      </c>
      <c r="AK878" s="78" t="s">
        <v>89</v>
      </c>
      <c r="AL878" s="65">
        <v>0</v>
      </c>
      <c r="AM878" s="78" t="s">
        <v>89</v>
      </c>
      <c r="AN878" s="78" t="s">
        <v>89</v>
      </c>
      <c r="AO878" s="78" t="s">
        <v>89</v>
      </c>
      <c r="AP878" s="49">
        <f t="shared" si="67"/>
        <v>0</v>
      </c>
      <c r="AQ878" s="49">
        <f>+L878+AD878-AI878</f>
        <v>15780000</v>
      </c>
      <c r="AR878" s="65" t="s">
        <v>87</v>
      </c>
      <c r="AS878" s="68">
        <v>15780000</v>
      </c>
      <c r="AT878" s="65" t="s">
        <v>90</v>
      </c>
      <c r="AU878" s="68">
        <v>0</v>
      </c>
      <c r="AV878" s="75" t="s">
        <v>89</v>
      </c>
      <c r="AW878" s="423">
        <v>6312000</v>
      </c>
      <c r="AX878" s="79">
        <f t="shared" si="68"/>
        <v>9468000</v>
      </c>
      <c r="AY878" s="223">
        <f t="shared" si="69"/>
        <v>0.4</v>
      </c>
      <c r="AZ878" s="74">
        <v>0.4</v>
      </c>
      <c r="BA878" s="75" t="s">
        <v>89</v>
      </c>
      <c r="BB878" s="65" t="s">
        <v>108</v>
      </c>
      <c r="BC878" s="66" t="s">
        <v>10824</v>
      </c>
      <c r="BD878" s="221" t="s">
        <v>87</v>
      </c>
      <c r="BE878" s="221" t="s">
        <v>87</v>
      </c>
    </row>
    <row r="879" spans="2:57" x14ac:dyDescent="0.25">
      <c r="B879" s="221">
        <v>2025</v>
      </c>
      <c r="C879" s="221">
        <v>891780111</v>
      </c>
      <c r="D879" s="221" t="s">
        <v>78</v>
      </c>
      <c r="E879" s="65" t="s">
        <v>10823</v>
      </c>
      <c r="F879" s="65" t="s">
        <v>10822</v>
      </c>
      <c r="G879" s="306">
        <v>0</v>
      </c>
      <c r="H879" s="65" t="s">
        <v>81</v>
      </c>
      <c r="I879" s="221" t="s">
        <v>82</v>
      </c>
      <c r="J879" s="220" t="s">
        <v>83</v>
      </c>
      <c r="K879" s="66" t="s">
        <v>10821</v>
      </c>
      <c r="L879" s="68">
        <v>15043600</v>
      </c>
      <c r="M879" s="221" t="s">
        <v>85</v>
      </c>
      <c r="N879" s="66" t="s">
        <v>10820</v>
      </c>
      <c r="O879" s="66">
        <v>1082904561</v>
      </c>
      <c r="P879" s="65">
        <v>1425</v>
      </c>
      <c r="Q879" s="78">
        <v>45840</v>
      </c>
      <c r="R879" s="66">
        <v>5603238000</v>
      </c>
      <c r="S879" s="78">
        <v>45846</v>
      </c>
      <c r="T879" s="68">
        <v>15043600</v>
      </c>
      <c r="U879" s="65" t="s">
        <v>87</v>
      </c>
      <c r="V879" s="68">
        <v>72255882</v>
      </c>
      <c r="W879" s="67" t="s">
        <v>10819</v>
      </c>
      <c r="X879" s="78">
        <v>45846</v>
      </c>
      <c r="Y879" s="78">
        <v>45846</v>
      </c>
      <c r="Z879" s="70" t="s">
        <v>89</v>
      </c>
      <c r="AA879" s="70">
        <v>45991</v>
      </c>
      <c r="AB879" s="49">
        <f t="shared" si="65"/>
        <v>145</v>
      </c>
      <c r="AC879" s="65">
        <v>0</v>
      </c>
      <c r="AD879" s="424">
        <v>0</v>
      </c>
      <c r="AE879" s="65">
        <v>0</v>
      </c>
      <c r="AF879" s="78" t="s">
        <v>89</v>
      </c>
      <c r="AG879" s="49">
        <f t="shared" si="66"/>
        <v>0</v>
      </c>
      <c r="AH879" s="65">
        <v>0</v>
      </c>
      <c r="AI879" s="68">
        <v>0</v>
      </c>
      <c r="AJ879" s="65" t="s">
        <v>89</v>
      </c>
      <c r="AK879" s="78" t="s">
        <v>89</v>
      </c>
      <c r="AL879" s="65">
        <v>0</v>
      </c>
      <c r="AM879" s="78" t="s">
        <v>89</v>
      </c>
      <c r="AN879" s="78" t="s">
        <v>89</v>
      </c>
      <c r="AO879" s="78" t="s">
        <v>89</v>
      </c>
      <c r="AP879" s="49">
        <f t="shared" si="67"/>
        <v>0</v>
      </c>
      <c r="AQ879" s="49">
        <f>+L879+AD879-AI879</f>
        <v>15043600</v>
      </c>
      <c r="AR879" s="65" t="s">
        <v>87</v>
      </c>
      <c r="AS879" s="68">
        <v>15043600</v>
      </c>
      <c r="AT879" s="65" t="s">
        <v>90</v>
      </c>
      <c r="AU879" s="68">
        <v>0</v>
      </c>
      <c r="AV879" s="75" t="s">
        <v>89</v>
      </c>
      <c r="AW879" s="423">
        <v>5575600</v>
      </c>
      <c r="AX879" s="79">
        <f t="shared" si="68"/>
        <v>9468000</v>
      </c>
      <c r="AY879" s="223">
        <f t="shared" si="69"/>
        <v>0.37062937062937062</v>
      </c>
      <c r="AZ879" s="74">
        <v>0.37062937062937062</v>
      </c>
      <c r="BA879" s="75" t="s">
        <v>89</v>
      </c>
      <c r="BB879" s="65" t="s">
        <v>108</v>
      </c>
      <c r="BC879" s="66" t="s">
        <v>10818</v>
      </c>
      <c r="BD879" s="221" t="s">
        <v>87</v>
      </c>
      <c r="BE879" s="221" t="s">
        <v>87</v>
      </c>
    </row>
    <row r="880" spans="2:57" x14ac:dyDescent="0.25">
      <c r="B880" s="221">
        <v>2025</v>
      </c>
      <c r="C880" s="221">
        <v>891780111</v>
      </c>
      <c r="D880" s="221" t="s">
        <v>78</v>
      </c>
      <c r="E880" s="65" t="s">
        <v>10817</v>
      </c>
      <c r="F880" s="65" t="s">
        <v>10816</v>
      </c>
      <c r="G880" s="306">
        <v>0</v>
      </c>
      <c r="H880" s="65" t="s">
        <v>81</v>
      </c>
      <c r="I880" s="221" t="s">
        <v>82</v>
      </c>
      <c r="J880" s="220" t="s">
        <v>83</v>
      </c>
      <c r="K880" s="66" t="s">
        <v>10815</v>
      </c>
      <c r="L880" s="68">
        <v>31500000</v>
      </c>
      <c r="M880" s="221" t="s">
        <v>85</v>
      </c>
      <c r="N880" s="66" t="s">
        <v>10814</v>
      </c>
      <c r="O880" s="66">
        <v>7603745</v>
      </c>
      <c r="P880" s="65">
        <v>1425</v>
      </c>
      <c r="Q880" s="78">
        <v>45840</v>
      </c>
      <c r="R880" s="66">
        <v>5603238000</v>
      </c>
      <c r="S880" s="78">
        <v>45846</v>
      </c>
      <c r="T880" s="68">
        <v>31500000</v>
      </c>
      <c r="U880" s="65" t="s">
        <v>87</v>
      </c>
      <c r="V880" s="68">
        <v>12621405</v>
      </c>
      <c r="W880" s="67" t="s">
        <v>8409</v>
      </c>
      <c r="X880" s="78">
        <v>45846</v>
      </c>
      <c r="Y880" s="78">
        <v>45846</v>
      </c>
      <c r="Z880" s="70" t="s">
        <v>89</v>
      </c>
      <c r="AA880" s="70">
        <v>45991</v>
      </c>
      <c r="AB880" s="49">
        <f t="shared" si="65"/>
        <v>145</v>
      </c>
      <c r="AC880" s="65">
        <v>0</v>
      </c>
      <c r="AD880" s="424">
        <v>0</v>
      </c>
      <c r="AE880" s="65">
        <v>0</v>
      </c>
      <c r="AF880" s="78" t="s">
        <v>89</v>
      </c>
      <c r="AG880" s="49">
        <f t="shared" si="66"/>
        <v>0</v>
      </c>
      <c r="AH880" s="65">
        <v>0</v>
      </c>
      <c r="AI880" s="68">
        <v>0</v>
      </c>
      <c r="AJ880" s="65" t="s">
        <v>89</v>
      </c>
      <c r="AK880" s="78" t="s">
        <v>89</v>
      </c>
      <c r="AL880" s="65">
        <v>0</v>
      </c>
      <c r="AM880" s="78" t="s">
        <v>89</v>
      </c>
      <c r="AN880" s="78" t="s">
        <v>89</v>
      </c>
      <c r="AO880" s="78" t="s">
        <v>89</v>
      </c>
      <c r="AP880" s="49">
        <f t="shared" si="67"/>
        <v>0</v>
      </c>
      <c r="AQ880" s="49">
        <f>+L880+AD880-AI880</f>
        <v>31500000</v>
      </c>
      <c r="AR880" s="65" t="s">
        <v>87</v>
      </c>
      <c r="AS880" s="68">
        <v>31500000</v>
      </c>
      <c r="AT880" s="65" t="s">
        <v>90</v>
      </c>
      <c r="AU880" s="68">
        <v>0</v>
      </c>
      <c r="AV880" s="75" t="s">
        <v>89</v>
      </c>
      <c r="AW880" s="423">
        <v>12600000</v>
      </c>
      <c r="AX880" s="79">
        <f t="shared" si="68"/>
        <v>18900000</v>
      </c>
      <c r="AY880" s="223">
        <f t="shared" si="69"/>
        <v>0.4</v>
      </c>
      <c r="AZ880" s="74">
        <v>0.4</v>
      </c>
      <c r="BA880" s="75" t="s">
        <v>89</v>
      </c>
      <c r="BB880" s="65" t="s">
        <v>108</v>
      </c>
      <c r="BC880" s="66" t="s">
        <v>10813</v>
      </c>
      <c r="BD880" s="221" t="s">
        <v>87</v>
      </c>
      <c r="BE880" s="221" t="s">
        <v>87</v>
      </c>
    </row>
    <row r="881" spans="2:57" x14ac:dyDescent="0.25">
      <c r="B881" s="221">
        <v>2025</v>
      </c>
      <c r="C881" s="221">
        <v>891780111</v>
      </c>
      <c r="D881" s="221" t="s">
        <v>78</v>
      </c>
      <c r="E881" s="65" t="s">
        <v>10812</v>
      </c>
      <c r="F881" s="65" t="s">
        <v>10811</v>
      </c>
      <c r="G881" s="306">
        <v>0</v>
      </c>
      <c r="H881" s="65" t="s">
        <v>81</v>
      </c>
      <c r="I881" s="221" t="s">
        <v>82</v>
      </c>
      <c r="J881" s="220" t="s">
        <v>83</v>
      </c>
      <c r="K881" s="66" t="s">
        <v>10810</v>
      </c>
      <c r="L881" s="68">
        <v>14250000</v>
      </c>
      <c r="M881" s="221" t="s">
        <v>85</v>
      </c>
      <c r="N881" s="66" t="s">
        <v>10809</v>
      </c>
      <c r="O881" s="66">
        <v>32801897</v>
      </c>
      <c r="P881" s="65">
        <v>1425</v>
      </c>
      <c r="Q881" s="78">
        <v>45840</v>
      </c>
      <c r="R881" s="66">
        <v>5603238000</v>
      </c>
      <c r="S881" s="78">
        <v>45846</v>
      </c>
      <c r="T881" s="68">
        <v>14250000</v>
      </c>
      <c r="U881" s="65" t="s">
        <v>87</v>
      </c>
      <c r="V881" s="68">
        <v>57441846</v>
      </c>
      <c r="W881" s="67" t="s">
        <v>8628</v>
      </c>
      <c r="X881" s="78">
        <v>45846</v>
      </c>
      <c r="Y881" s="78">
        <v>45846</v>
      </c>
      <c r="Z881" s="70" t="s">
        <v>89</v>
      </c>
      <c r="AA881" s="70">
        <v>45991</v>
      </c>
      <c r="AB881" s="49">
        <f t="shared" si="65"/>
        <v>145</v>
      </c>
      <c r="AC881" s="65">
        <v>0</v>
      </c>
      <c r="AD881" s="424">
        <v>0</v>
      </c>
      <c r="AE881" s="65">
        <v>0</v>
      </c>
      <c r="AF881" s="78" t="s">
        <v>89</v>
      </c>
      <c r="AG881" s="49">
        <f t="shared" si="66"/>
        <v>0</v>
      </c>
      <c r="AH881" s="65">
        <v>0</v>
      </c>
      <c r="AI881" s="68">
        <v>0</v>
      </c>
      <c r="AJ881" s="65" t="s">
        <v>89</v>
      </c>
      <c r="AK881" s="78" t="s">
        <v>89</v>
      </c>
      <c r="AL881" s="65">
        <v>0</v>
      </c>
      <c r="AM881" s="78" t="s">
        <v>89</v>
      </c>
      <c r="AN881" s="78" t="s">
        <v>89</v>
      </c>
      <c r="AO881" s="78" t="s">
        <v>89</v>
      </c>
      <c r="AP881" s="49">
        <f t="shared" si="67"/>
        <v>0</v>
      </c>
      <c r="AQ881" s="49">
        <f>+L881+AD881-AI881</f>
        <v>14250000</v>
      </c>
      <c r="AR881" s="65" t="s">
        <v>87</v>
      </c>
      <c r="AS881" s="68">
        <v>14250000</v>
      </c>
      <c r="AT881" s="65" t="s">
        <v>90</v>
      </c>
      <c r="AU881" s="68">
        <v>0</v>
      </c>
      <c r="AV881" s="75" t="s">
        <v>89</v>
      </c>
      <c r="AW881" s="423">
        <v>5700000</v>
      </c>
      <c r="AX881" s="79">
        <f t="shared" si="68"/>
        <v>8550000</v>
      </c>
      <c r="AY881" s="223">
        <f t="shared" si="69"/>
        <v>0.4</v>
      </c>
      <c r="AZ881" s="74">
        <v>0.4</v>
      </c>
      <c r="BA881" s="75" t="s">
        <v>89</v>
      </c>
      <c r="BB881" s="65" t="s">
        <v>108</v>
      </c>
      <c r="BC881" s="66" t="s">
        <v>10808</v>
      </c>
      <c r="BD881" s="221" t="s">
        <v>87</v>
      </c>
      <c r="BE881" s="221" t="s">
        <v>87</v>
      </c>
    </row>
    <row r="882" spans="2:57" x14ac:dyDescent="0.25">
      <c r="B882" s="221">
        <v>2025</v>
      </c>
      <c r="C882" s="221">
        <v>891780111</v>
      </c>
      <c r="D882" s="221" t="s">
        <v>78</v>
      </c>
      <c r="E882" s="65" t="s">
        <v>10807</v>
      </c>
      <c r="F882" s="65" t="s">
        <v>10806</v>
      </c>
      <c r="G882" s="306">
        <v>0</v>
      </c>
      <c r="H882" s="65" t="s">
        <v>81</v>
      </c>
      <c r="I882" s="221" t="s">
        <v>82</v>
      </c>
      <c r="J882" s="220" t="s">
        <v>83</v>
      </c>
      <c r="K882" s="66" t="s">
        <v>10805</v>
      </c>
      <c r="L882" s="68">
        <v>26000000</v>
      </c>
      <c r="M882" s="221" t="s">
        <v>85</v>
      </c>
      <c r="N882" s="66" t="s">
        <v>10804</v>
      </c>
      <c r="O882" s="66">
        <v>39057134</v>
      </c>
      <c r="P882" s="65">
        <v>1425</v>
      </c>
      <c r="Q882" s="78">
        <v>45840</v>
      </c>
      <c r="R882" s="66">
        <v>5603238000</v>
      </c>
      <c r="S882" s="78">
        <v>45846</v>
      </c>
      <c r="T882" s="68">
        <v>26000000</v>
      </c>
      <c r="U882" s="65" t="s">
        <v>87</v>
      </c>
      <c r="V882" s="68">
        <v>12621405</v>
      </c>
      <c r="W882" s="67" t="s">
        <v>8409</v>
      </c>
      <c r="X882" s="78">
        <v>45846</v>
      </c>
      <c r="Y882" s="78">
        <v>45846</v>
      </c>
      <c r="Z882" s="70" t="s">
        <v>89</v>
      </c>
      <c r="AA882" s="70">
        <v>45991</v>
      </c>
      <c r="AB882" s="49">
        <f t="shared" si="65"/>
        <v>145</v>
      </c>
      <c r="AC882" s="65">
        <v>0</v>
      </c>
      <c r="AD882" s="424">
        <v>0</v>
      </c>
      <c r="AE882" s="65">
        <v>0</v>
      </c>
      <c r="AF882" s="78" t="s">
        <v>89</v>
      </c>
      <c r="AG882" s="49">
        <f t="shared" si="66"/>
        <v>0</v>
      </c>
      <c r="AH882" s="65">
        <v>0</v>
      </c>
      <c r="AI882" s="68">
        <v>0</v>
      </c>
      <c r="AJ882" s="65" t="s">
        <v>89</v>
      </c>
      <c r="AK882" s="78" t="s">
        <v>89</v>
      </c>
      <c r="AL882" s="65">
        <v>0</v>
      </c>
      <c r="AM882" s="78" t="s">
        <v>89</v>
      </c>
      <c r="AN882" s="78" t="s">
        <v>89</v>
      </c>
      <c r="AO882" s="78" t="s">
        <v>89</v>
      </c>
      <c r="AP882" s="49">
        <f t="shared" si="67"/>
        <v>0</v>
      </c>
      <c r="AQ882" s="49">
        <f>+L882+AD882-AI882</f>
        <v>26000000</v>
      </c>
      <c r="AR882" s="65" t="s">
        <v>87</v>
      </c>
      <c r="AS882" s="68">
        <v>26000000</v>
      </c>
      <c r="AT882" s="65" t="s">
        <v>90</v>
      </c>
      <c r="AU882" s="68">
        <v>0</v>
      </c>
      <c r="AV882" s="75" t="s">
        <v>89</v>
      </c>
      <c r="AW882" s="423">
        <v>10400000</v>
      </c>
      <c r="AX882" s="79">
        <f t="shared" si="68"/>
        <v>15600000</v>
      </c>
      <c r="AY882" s="223">
        <f t="shared" si="69"/>
        <v>0.4</v>
      </c>
      <c r="AZ882" s="74">
        <v>0.4</v>
      </c>
      <c r="BA882" s="75" t="s">
        <v>89</v>
      </c>
      <c r="BB882" s="65" t="s">
        <v>108</v>
      </c>
      <c r="BC882" s="66" t="s">
        <v>10803</v>
      </c>
      <c r="BD882" s="221" t="s">
        <v>87</v>
      </c>
      <c r="BE882" s="221" t="s">
        <v>87</v>
      </c>
    </row>
    <row r="883" spans="2:57" x14ac:dyDescent="0.25">
      <c r="B883" s="221">
        <v>2025</v>
      </c>
      <c r="C883" s="221">
        <v>891780111</v>
      </c>
      <c r="D883" s="221" t="s">
        <v>78</v>
      </c>
      <c r="E883" s="65" t="s">
        <v>10802</v>
      </c>
      <c r="F883" s="65" t="s">
        <v>10801</v>
      </c>
      <c r="G883" s="306">
        <v>0</v>
      </c>
      <c r="H883" s="65" t="s">
        <v>81</v>
      </c>
      <c r="I883" s="221" t="s">
        <v>82</v>
      </c>
      <c r="J883" s="220" t="s">
        <v>83</v>
      </c>
      <c r="K883" s="66" t="s">
        <v>10800</v>
      </c>
      <c r="L883" s="68">
        <v>15780000</v>
      </c>
      <c r="M883" s="221" t="s">
        <v>85</v>
      </c>
      <c r="N883" s="66" t="s">
        <v>10799</v>
      </c>
      <c r="O883" s="66">
        <v>1083030463</v>
      </c>
      <c r="P883" s="65">
        <v>1425</v>
      </c>
      <c r="Q883" s="78">
        <v>45840</v>
      </c>
      <c r="R883" s="66">
        <v>5603238000</v>
      </c>
      <c r="S883" s="78">
        <v>45846</v>
      </c>
      <c r="T883" s="68">
        <v>15780000</v>
      </c>
      <c r="U883" s="65" t="s">
        <v>87</v>
      </c>
      <c r="V883" s="68">
        <v>12621405</v>
      </c>
      <c r="W883" s="67" t="s">
        <v>8409</v>
      </c>
      <c r="X883" s="78">
        <v>45846</v>
      </c>
      <c r="Y883" s="78">
        <v>45846</v>
      </c>
      <c r="Z883" s="70" t="s">
        <v>89</v>
      </c>
      <c r="AA883" s="70">
        <v>45991</v>
      </c>
      <c r="AB883" s="49">
        <f t="shared" si="65"/>
        <v>145</v>
      </c>
      <c r="AC883" s="65">
        <v>0</v>
      </c>
      <c r="AD883" s="424">
        <v>0</v>
      </c>
      <c r="AE883" s="65">
        <v>0</v>
      </c>
      <c r="AF883" s="78" t="s">
        <v>89</v>
      </c>
      <c r="AG883" s="49">
        <f t="shared" si="66"/>
        <v>0</v>
      </c>
      <c r="AH883" s="65">
        <v>0</v>
      </c>
      <c r="AI883" s="68">
        <v>0</v>
      </c>
      <c r="AJ883" s="65" t="s">
        <v>89</v>
      </c>
      <c r="AK883" s="78" t="s">
        <v>89</v>
      </c>
      <c r="AL883" s="65">
        <v>0</v>
      </c>
      <c r="AM883" s="78" t="s">
        <v>89</v>
      </c>
      <c r="AN883" s="78" t="s">
        <v>89</v>
      </c>
      <c r="AO883" s="78" t="s">
        <v>89</v>
      </c>
      <c r="AP883" s="49">
        <f t="shared" si="67"/>
        <v>0</v>
      </c>
      <c r="AQ883" s="49">
        <f>+L883+AD883-AI883</f>
        <v>15780000</v>
      </c>
      <c r="AR883" s="65" t="s">
        <v>87</v>
      </c>
      <c r="AS883" s="68">
        <v>15780000</v>
      </c>
      <c r="AT883" s="65" t="s">
        <v>90</v>
      </c>
      <c r="AU883" s="68">
        <v>0</v>
      </c>
      <c r="AV883" s="75" t="s">
        <v>89</v>
      </c>
      <c r="AW883" s="423">
        <v>6312000</v>
      </c>
      <c r="AX883" s="79">
        <f t="shared" si="68"/>
        <v>9468000</v>
      </c>
      <c r="AY883" s="223">
        <f t="shared" si="69"/>
        <v>0.4</v>
      </c>
      <c r="AZ883" s="74">
        <v>0.4</v>
      </c>
      <c r="BA883" s="75" t="s">
        <v>89</v>
      </c>
      <c r="BB883" s="65" t="s">
        <v>108</v>
      </c>
      <c r="BC883" s="66" t="s">
        <v>10798</v>
      </c>
      <c r="BD883" s="221" t="s">
        <v>87</v>
      </c>
      <c r="BE883" s="221" t="s">
        <v>87</v>
      </c>
    </row>
    <row r="884" spans="2:57" x14ac:dyDescent="0.25">
      <c r="B884" s="221">
        <v>2025</v>
      </c>
      <c r="C884" s="221">
        <v>891780111</v>
      </c>
      <c r="D884" s="221" t="s">
        <v>78</v>
      </c>
      <c r="E884" s="65" t="s">
        <v>10797</v>
      </c>
      <c r="F884" s="65" t="s">
        <v>10796</v>
      </c>
      <c r="G884" s="306">
        <v>0</v>
      </c>
      <c r="H884" s="65" t="s">
        <v>81</v>
      </c>
      <c r="I884" s="221" t="s">
        <v>82</v>
      </c>
      <c r="J884" s="220" t="s">
        <v>83</v>
      </c>
      <c r="K884" s="66" t="s">
        <v>10795</v>
      </c>
      <c r="L884" s="68">
        <v>26000000</v>
      </c>
      <c r="M884" s="221" t="s">
        <v>85</v>
      </c>
      <c r="N884" s="66" t="s">
        <v>10794</v>
      </c>
      <c r="O884" s="66">
        <v>18491956</v>
      </c>
      <c r="P884" s="65">
        <v>1425</v>
      </c>
      <c r="Q884" s="78">
        <v>45840</v>
      </c>
      <c r="R884" s="66">
        <v>5603238000</v>
      </c>
      <c r="S884" s="78">
        <v>45846</v>
      </c>
      <c r="T884" s="68">
        <v>26000000</v>
      </c>
      <c r="U884" s="65" t="s">
        <v>87</v>
      </c>
      <c r="V884" s="68">
        <v>12621405</v>
      </c>
      <c r="W884" s="67" t="s">
        <v>8409</v>
      </c>
      <c r="X884" s="78">
        <v>45846</v>
      </c>
      <c r="Y884" s="78">
        <v>45846</v>
      </c>
      <c r="Z884" s="70" t="s">
        <v>89</v>
      </c>
      <c r="AA884" s="70">
        <v>45991</v>
      </c>
      <c r="AB884" s="49">
        <f t="shared" si="65"/>
        <v>145</v>
      </c>
      <c r="AC884" s="65">
        <v>0</v>
      </c>
      <c r="AD884" s="424">
        <v>0</v>
      </c>
      <c r="AE884" s="65">
        <v>0</v>
      </c>
      <c r="AF884" s="78" t="s">
        <v>89</v>
      </c>
      <c r="AG884" s="49">
        <f t="shared" si="66"/>
        <v>0</v>
      </c>
      <c r="AH884" s="65">
        <v>0</v>
      </c>
      <c r="AI884" s="68">
        <v>0</v>
      </c>
      <c r="AJ884" s="65" t="s">
        <v>89</v>
      </c>
      <c r="AK884" s="78" t="s">
        <v>89</v>
      </c>
      <c r="AL884" s="65">
        <v>0</v>
      </c>
      <c r="AM884" s="78" t="s">
        <v>89</v>
      </c>
      <c r="AN884" s="78" t="s">
        <v>89</v>
      </c>
      <c r="AO884" s="78" t="s">
        <v>89</v>
      </c>
      <c r="AP884" s="49">
        <f t="shared" si="67"/>
        <v>0</v>
      </c>
      <c r="AQ884" s="49">
        <f>+L884+AD884-AI884</f>
        <v>26000000</v>
      </c>
      <c r="AR884" s="65" t="s">
        <v>87</v>
      </c>
      <c r="AS884" s="68">
        <v>26000000</v>
      </c>
      <c r="AT884" s="65" t="s">
        <v>90</v>
      </c>
      <c r="AU884" s="68">
        <v>0</v>
      </c>
      <c r="AV884" s="75" t="s">
        <v>89</v>
      </c>
      <c r="AW884" s="423">
        <v>10400000</v>
      </c>
      <c r="AX884" s="79">
        <f t="shared" si="68"/>
        <v>15600000</v>
      </c>
      <c r="AY884" s="223">
        <f t="shared" si="69"/>
        <v>0.4</v>
      </c>
      <c r="AZ884" s="74">
        <v>0.4</v>
      </c>
      <c r="BA884" s="75" t="s">
        <v>89</v>
      </c>
      <c r="BB884" s="65" t="s">
        <v>108</v>
      </c>
      <c r="BC884" s="66" t="s">
        <v>10793</v>
      </c>
      <c r="BD884" s="221" t="s">
        <v>87</v>
      </c>
      <c r="BE884" s="221" t="s">
        <v>87</v>
      </c>
    </row>
    <row r="885" spans="2:57" x14ac:dyDescent="0.25">
      <c r="B885" s="221">
        <v>2025</v>
      </c>
      <c r="C885" s="221">
        <v>891780111</v>
      </c>
      <c r="D885" s="221" t="s">
        <v>78</v>
      </c>
      <c r="E885" s="65" t="s">
        <v>10792</v>
      </c>
      <c r="F885" s="65" t="s">
        <v>10791</v>
      </c>
      <c r="G885" s="306">
        <v>0</v>
      </c>
      <c r="H885" s="65" t="s">
        <v>81</v>
      </c>
      <c r="I885" s="221" t="s">
        <v>82</v>
      </c>
      <c r="J885" s="220" t="s">
        <v>83</v>
      </c>
      <c r="K885" s="66" t="s">
        <v>10786</v>
      </c>
      <c r="L885" s="68">
        <v>15780000</v>
      </c>
      <c r="M885" s="221" t="s">
        <v>85</v>
      </c>
      <c r="N885" s="66" t="s">
        <v>10790</v>
      </c>
      <c r="O885" s="66">
        <v>57290378</v>
      </c>
      <c r="P885" s="65">
        <v>1425</v>
      </c>
      <c r="Q885" s="78">
        <v>45840</v>
      </c>
      <c r="R885" s="66">
        <v>5603238000</v>
      </c>
      <c r="S885" s="78">
        <v>45846</v>
      </c>
      <c r="T885" s="68">
        <v>15780000</v>
      </c>
      <c r="U885" s="65" t="s">
        <v>87</v>
      </c>
      <c r="V885" s="68">
        <v>85449357</v>
      </c>
      <c r="W885" s="67" t="s">
        <v>8976</v>
      </c>
      <c r="X885" s="78">
        <v>45846</v>
      </c>
      <c r="Y885" s="78">
        <v>45846</v>
      </c>
      <c r="Z885" s="70" t="s">
        <v>89</v>
      </c>
      <c r="AA885" s="70">
        <v>45991</v>
      </c>
      <c r="AB885" s="49">
        <f t="shared" si="65"/>
        <v>145</v>
      </c>
      <c r="AC885" s="65">
        <v>0</v>
      </c>
      <c r="AD885" s="424">
        <v>0</v>
      </c>
      <c r="AE885" s="65">
        <v>0</v>
      </c>
      <c r="AF885" s="78" t="s">
        <v>89</v>
      </c>
      <c r="AG885" s="49">
        <f t="shared" si="66"/>
        <v>0</v>
      </c>
      <c r="AH885" s="65">
        <v>0</v>
      </c>
      <c r="AI885" s="68">
        <v>0</v>
      </c>
      <c r="AJ885" s="65" t="s">
        <v>89</v>
      </c>
      <c r="AK885" s="78" t="s">
        <v>89</v>
      </c>
      <c r="AL885" s="65">
        <v>0</v>
      </c>
      <c r="AM885" s="78" t="s">
        <v>89</v>
      </c>
      <c r="AN885" s="78" t="s">
        <v>89</v>
      </c>
      <c r="AO885" s="78" t="s">
        <v>89</v>
      </c>
      <c r="AP885" s="49">
        <f t="shared" si="67"/>
        <v>0</v>
      </c>
      <c r="AQ885" s="49">
        <f>+L885+AD885-AI885</f>
        <v>15780000</v>
      </c>
      <c r="AR885" s="65" t="s">
        <v>87</v>
      </c>
      <c r="AS885" s="68">
        <v>15780000</v>
      </c>
      <c r="AT885" s="65" t="s">
        <v>90</v>
      </c>
      <c r="AU885" s="68">
        <v>0</v>
      </c>
      <c r="AV885" s="75" t="s">
        <v>89</v>
      </c>
      <c r="AW885" s="423">
        <v>6312000</v>
      </c>
      <c r="AX885" s="79">
        <f t="shared" si="68"/>
        <v>9468000</v>
      </c>
      <c r="AY885" s="223">
        <f t="shared" si="69"/>
        <v>0.4</v>
      </c>
      <c r="AZ885" s="74">
        <v>0.4</v>
      </c>
      <c r="BA885" s="75" t="s">
        <v>89</v>
      </c>
      <c r="BB885" s="65" t="s">
        <v>108</v>
      </c>
      <c r="BC885" s="66" t="s">
        <v>10789</v>
      </c>
      <c r="BD885" s="221" t="s">
        <v>87</v>
      </c>
      <c r="BE885" s="221" t="s">
        <v>87</v>
      </c>
    </row>
    <row r="886" spans="2:57" x14ac:dyDescent="0.25">
      <c r="B886" s="221">
        <v>2025</v>
      </c>
      <c r="C886" s="221">
        <v>891780111</v>
      </c>
      <c r="D886" s="221" t="s">
        <v>78</v>
      </c>
      <c r="E886" s="65" t="s">
        <v>10788</v>
      </c>
      <c r="F886" s="65" t="s">
        <v>10787</v>
      </c>
      <c r="G886" s="306">
        <v>0</v>
      </c>
      <c r="H886" s="65" t="s">
        <v>81</v>
      </c>
      <c r="I886" s="221" t="s">
        <v>82</v>
      </c>
      <c r="J886" s="220" t="s">
        <v>83</v>
      </c>
      <c r="K886" s="66" t="s">
        <v>10786</v>
      </c>
      <c r="L886" s="68">
        <v>18935000</v>
      </c>
      <c r="M886" s="221" t="s">
        <v>85</v>
      </c>
      <c r="N886" s="66" t="s">
        <v>10785</v>
      </c>
      <c r="O886" s="66">
        <v>57297861</v>
      </c>
      <c r="P886" s="65">
        <v>1425</v>
      </c>
      <c r="Q886" s="78">
        <v>45840</v>
      </c>
      <c r="R886" s="66">
        <v>5603238000</v>
      </c>
      <c r="S886" s="78">
        <v>45846</v>
      </c>
      <c r="T886" s="68">
        <v>18935000</v>
      </c>
      <c r="U886" s="65" t="s">
        <v>87</v>
      </c>
      <c r="V886" s="68">
        <v>85449357</v>
      </c>
      <c r="W886" s="67" t="s">
        <v>8976</v>
      </c>
      <c r="X886" s="78">
        <v>45846</v>
      </c>
      <c r="Y886" s="78">
        <v>45846</v>
      </c>
      <c r="Z886" s="70" t="s">
        <v>89</v>
      </c>
      <c r="AA886" s="70">
        <v>45991</v>
      </c>
      <c r="AB886" s="49">
        <f t="shared" si="65"/>
        <v>145</v>
      </c>
      <c r="AC886" s="65">
        <v>0</v>
      </c>
      <c r="AD886" s="424">
        <v>0</v>
      </c>
      <c r="AE886" s="65">
        <v>0</v>
      </c>
      <c r="AF886" s="78" t="s">
        <v>89</v>
      </c>
      <c r="AG886" s="49">
        <f t="shared" si="66"/>
        <v>0</v>
      </c>
      <c r="AH886" s="65">
        <v>0</v>
      </c>
      <c r="AI886" s="68">
        <v>0</v>
      </c>
      <c r="AJ886" s="65" t="s">
        <v>89</v>
      </c>
      <c r="AK886" s="78" t="s">
        <v>89</v>
      </c>
      <c r="AL886" s="65">
        <v>0</v>
      </c>
      <c r="AM886" s="78" t="s">
        <v>89</v>
      </c>
      <c r="AN886" s="78" t="s">
        <v>89</v>
      </c>
      <c r="AO886" s="78" t="s">
        <v>89</v>
      </c>
      <c r="AP886" s="49">
        <f t="shared" si="67"/>
        <v>0</v>
      </c>
      <c r="AQ886" s="49">
        <f>+L886+AD886-AI886</f>
        <v>18935000</v>
      </c>
      <c r="AR886" s="65" t="s">
        <v>87</v>
      </c>
      <c r="AS886" s="68">
        <v>18935000</v>
      </c>
      <c r="AT886" s="65" t="s">
        <v>90</v>
      </c>
      <c r="AU886" s="68">
        <v>0</v>
      </c>
      <c r="AV886" s="75" t="s">
        <v>89</v>
      </c>
      <c r="AW886" s="423">
        <v>7574000</v>
      </c>
      <c r="AX886" s="79">
        <f t="shared" si="68"/>
        <v>11361000</v>
      </c>
      <c r="AY886" s="223">
        <f t="shared" si="69"/>
        <v>0.4</v>
      </c>
      <c r="AZ886" s="74">
        <v>0.4</v>
      </c>
      <c r="BA886" s="75" t="s">
        <v>89</v>
      </c>
      <c r="BB886" s="65" t="s">
        <v>108</v>
      </c>
      <c r="BC886" s="66" t="s">
        <v>10784</v>
      </c>
      <c r="BD886" s="221" t="s">
        <v>87</v>
      </c>
      <c r="BE886" s="221" t="s">
        <v>87</v>
      </c>
    </row>
    <row r="887" spans="2:57" x14ac:dyDescent="0.25">
      <c r="B887" s="221">
        <v>2025</v>
      </c>
      <c r="C887" s="221">
        <v>891780111</v>
      </c>
      <c r="D887" s="221" t="s">
        <v>78</v>
      </c>
      <c r="E887" s="65" t="s">
        <v>10783</v>
      </c>
      <c r="F887" s="65" t="s">
        <v>10782</v>
      </c>
      <c r="G887" s="306">
        <v>0</v>
      </c>
      <c r="H887" s="65" t="s">
        <v>81</v>
      </c>
      <c r="I887" s="221" t="s">
        <v>82</v>
      </c>
      <c r="J887" s="220" t="s">
        <v>83</v>
      </c>
      <c r="K887" s="66" t="s">
        <v>8655</v>
      </c>
      <c r="L887" s="68">
        <v>15780000</v>
      </c>
      <c r="M887" s="221" t="s">
        <v>85</v>
      </c>
      <c r="N887" s="66" t="s">
        <v>10781</v>
      </c>
      <c r="O887" s="66">
        <v>1118843119</v>
      </c>
      <c r="P887" s="65">
        <v>1425</v>
      </c>
      <c r="Q887" s="78">
        <v>45840</v>
      </c>
      <c r="R887" s="66">
        <v>5603238000</v>
      </c>
      <c r="S887" s="78">
        <v>45846</v>
      </c>
      <c r="T887" s="68">
        <v>15780000</v>
      </c>
      <c r="U887" s="65" t="s">
        <v>87</v>
      </c>
      <c r="V887" s="68">
        <v>1082863147</v>
      </c>
      <c r="W887" s="67" t="s">
        <v>8653</v>
      </c>
      <c r="X887" s="78">
        <v>45846</v>
      </c>
      <c r="Y887" s="78">
        <v>45846</v>
      </c>
      <c r="Z887" s="70" t="s">
        <v>89</v>
      </c>
      <c r="AA887" s="70">
        <v>45991</v>
      </c>
      <c r="AB887" s="49">
        <f t="shared" si="65"/>
        <v>145</v>
      </c>
      <c r="AC887" s="65">
        <v>0</v>
      </c>
      <c r="AD887" s="424">
        <v>0</v>
      </c>
      <c r="AE887" s="65">
        <v>0</v>
      </c>
      <c r="AF887" s="78" t="s">
        <v>89</v>
      </c>
      <c r="AG887" s="49">
        <f t="shared" si="66"/>
        <v>0</v>
      </c>
      <c r="AH887" s="65">
        <v>0</v>
      </c>
      <c r="AI887" s="68">
        <v>0</v>
      </c>
      <c r="AJ887" s="65" t="s">
        <v>89</v>
      </c>
      <c r="AK887" s="78" t="s">
        <v>89</v>
      </c>
      <c r="AL887" s="65">
        <v>0</v>
      </c>
      <c r="AM887" s="78" t="s">
        <v>89</v>
      </c>
      <c r="AN887" s="78" t="s">
        <v>89</v>
      </c>
      <c r="AO887" s="78" t="s">
        <v>89</v>
      </c>
      <c r="AP887" s="49">
        <f t="shared" si="67"/>
        <v>0</v>
      </c>
      <c r="AQ887" s="49">
        <f>+L887+AD887-AI887</f>
        <v>15780000</v>
      </c>
      <c r="AR887" s="65" t="s">
        <v>87</v>
      </c>
      <c r="AS887" s="68">
        <v>15780000</v>
      </c>
      <c r="AT887" s="65" t="s">
        <v>90</v>
      </c>
      <c r="AU887" s="68">
        <v>0</v>
      </c>
      <c r="AV887" s="75" t="s">
        <v>89</v>
      </c>
      <c r="AW887" s="423">
        <v>6312000</v>
      </c>
      <c r="AX887" s="79">
        <f t="shared" si="68"/>
        <v>9468000</v>
      </c>
      <c r="AY887" s="223">
        <f t="shared" si="69"/>
        <v>0.4</v>
      </c>
      <c r="AZ887" s="74">
        <v>0.4</v>
      </c>
      <c r="BA887" s="75" t="s">
        <v>89</v>
      </c>
      <c r="BB887" s="65" t="s">
        <v>108</v>
      </c>
      <c r="BC887" s="66" t="s">
        <v>10780</v>
      </c>
      <c r="BD887" s="221" t="s">
        <v>87</v>
      </c>
      <c r="BE887" s="221" t="s">
        <v>87</v>
      </c>
    </row>
    <row r="888" spans="2:57" x14ac:dyDescent="0.25">
      <c r="B888" s="221">
        <v>2025</v>
      </c>
      <c r="C888" s="221">
        <v>891780111</v>
      </c>
      <c r="D888" s="221" t="s">
        <v>78</v>
      </c>
      <c r="E888" s="65" t="s">
        <v>10779</v>
      </c>
      <c r="F888" s="65" t="s">
        <v>10778</v>
      </c>
      <c r="G888" s="306">
        <v>0</v>
      </c>
      <c r="H888" s="65" t="s">
        <v>81</v>
      </c>
      <c r="I888" s="221" t="s">
        <v>82</v>
      </c>
      <c r="J888" s="220" t="s">
        <v>83</v>
      </c>
      <c r="K888" s="66" t="s">
        <v>8655</v>
      </c>
      <c r="L888" s="68">
        <v>15780000</v>
      </c>
      <c r="M888" s="221" t="s">
        <v>85</v>
      </c>
      <c r="N888" s="66" t="s">
        <v>10777</v>
      </c>
      <c r="O888" s="66">
        <v>1103117987</v>
      </c>
      <c r="P888" s="65">
        <v>1425</v>
      </c>
      <c r="Q888" s="78">
        <v>45840</v>
      </c>
      <c r="R888" s="66">
        <v>5603238000</v>
      </c>
      <c r="S888" s="78">
        <v>45846</v>
      </c>
      <c r="T888" s="68">
        <v>15780000</v>
      </c>
      <c r="U888" s="65" t="s">
        <v>87</v>
      </c>
      <c r="V888" s="68">
        <v>1082863147</v>
      </c>
      <c r="W888" s="67" t="s">
        <v>8653</v>
      </c>
      <c r="X888" s="78">
        <v>45846</v>
      </c>
      <c r="Y888" s="78">
        <v>45846</v>
      </c>
      <c r="Z888" s="70" t="s">
        <v>89</v>
      </c>
      <c r="AA888" s="70">
        <v>45991</v>
      </c>
      <c r="AB888" s="49">
        <f t="shared" si="65"/>
        <v>145</v>
      </c>
      <c r="AC888" s="65">
        <v>0</v>
      </c>
      <c r="AD888" s="424">
        <v>0</v>
      </c>
      <c r="AE888" s="65">
        <v>0</v>
      </c>
      <c r="AF888" s="78" t="s">
        <v>89</v>
      </c>
      <c r="AG888" s="49">
        <f t="shared" si="66"/>
        <v>0</v>
      </c>
      <c r="AH888" s="65">
        <v>0</v>
      </c>
      <c r="AI888" s="68">
        <v>0</v>
      </c>
      <c r="AJ888" s="65" t="s">
        <v>89</v>
      </c>
      <c r="AK888" s="78" t="s">
        <v>89</v>
      </c>
      <c r="AL888" s="65">
        <v>0</v>
      </c>
      <c r="AM888" s="78" t="s">
        <v>89</v>
      </c>
      <c r="AN888" s="78" t="s">
        <v>89</v>
      </c>
      <c r="AO888" s="78" t="s">
        <v>89</v>
      </c>
      <c r="AP888" s="49">
        <f t="shared" si="67"/>
        <v>0</v>
      </c>
      <c r="AQ888" s="49">
        <f>+L888+AD888-AI888</f>
        <v>15780000</v>
      </c>
      <c r="AR888" s="65" t="s">
        <v>87</v>
      </c>
      <c r="AS888" s="68">
        <v>15780000</v>
      </c>
      <c r="AT888" s="65" t="s">
        <v>90</v>
      </c>
      <c r="AU888" s="68">
        <v>0</v>
      </c>
      <c r="AV888" s="75" t="s">
        <v>89</v>
      </c>
      <c r="AW888" s="423">
        <v>6312000</v>
      </c>
      <c r="AX888" s="79">
        <f t="shared" si="68"/>
        <v>9468000</v>
      </c>
      <c r="AY888" s="223">
        <f t="shared" si="69"/>
        <v>0.4</v>
      </c>
      <c r="AZ888" s="74">
        <v>0.4</v>
      </c>
      <c r="BA888" s="75" t="s">
        <v>89</v>
      </c>
      <c r="BB888" s="65" t="s">
        <v>108</v>
      </c>
      <c r="BC888" s="66" t="s">
        <v>10776</v>
      </c>
      <c r="BD888" s="221" t="s">
        <v>87</v>
      </c>
      <c r="BE888" s="221" t="s">
        <v>87</v>
      </c>
    </row>
    <row r="889" spans="2:57" x14ac:dyDescent="0.25">
      <c r="B889" s="221">
        <v>2025</v>
      </c>
      <c r="C889" s="221">
        <v>891780111</v>
      </c>
      <c r="D889" s="221" t="s">
        <v>78</v>
      </c>
      <c r="E889" s="65" t="s">
        <v>10775</v>
      </c>
      <c r="F889" s="65" t="s">
        <v>10774</v>
      </c>
      <c r="G889" s="306">
        <v>0</v>
      </c>
      <c r="H889" s="65" t="s">
        <v>81</v>
      </c>
      <c r="I889" s="221" t="s">
        <v>82</v>
      </c>
      <c r="J889" s="220" t="s">
        <v>83</v>
      </c>
      <c r="K889" s="66" t="s">
        <v>10773</v>
      </c>
      <c r="L889" s="68">
        <v>11250000</v>
      </c>
      <c r="M889" s="221" t="s">
        <v>85</v>
      </c>
      <c r="N889" s="66" t="s">
        <v>10772</v>
      </c>
      <c r="O889" s="66">
        <v>1148701328</v>
      </c>
      <c r="P889" s="65">
        <v>1426</v>
      </c>
      <c r="Q889" s="78">
        <v>45840</v>
      </c>
      <c r="R889" s="66">
        <v>2494141000</v>
      </c>
      <c r="S889" s="78">
        <v>45846</v>
      </c>
      <c r="T889" s="68">
        <v>11250000</v>
      </c>
      <c r="U889" s="65" t="s">
        <v>87</v>
      </c>
      <c r="V889" s="68">
        <v>85467461</v>
      </c>
      <c r="W889" s="67" t="s">
        <v>9510</v>
      </c>
      <c r="X889" s="78">
        <v>45846</v>
      </c>
      <c r="Y889" s="78">
        <v>45846</v>
      </c>
      <c r="Z889" s="70" t="s">
        <v>89</v>
      </c>
      <c r="AA889" s="70">
        <v>45991</v>
      </c>
      <c r="AB889" s="49">
        <f t="shared" si="65"/>
        <v>145</v>
      </c>
      <c r="AC889" s="65">
        <v>0</v>
      </c>
      <c r="AD889" s="424">
        <v>0</v>
      </c>
      <c r="AE889" s="65">
        <v>0</v>
      </c>
      <c r="AF889" s="78" t="s">
        <v>89</v>
      </c>
      <c r="AG889" s="49">
        <f t="shared" si="66"/>
        <v>0</v>
      </c>
      <c r="AH889" s="65">
        <v>0</v>
      </c>
      <c r="AI889" s="68">
        <v>0</v>
      </c>
      <c r="AJ889" s="65" t="s">
        <v>89</v>
      </c>
      <c r="AK889" s="78" t="s">
        <v>89</v>
      </c>
      <c r="AL889" s="65">
        <v>0</v>
      </c>
      <c r="AM889" s="78" t="s">
        <v>89</v>
      </c>
      <c r="AN889" s="78" t="s">
        <v>89</v>
      </c>
      <c r="AO889" s="78" t="s">
        <v>89</v>
      </c>
      <c r="AP889" s="49">
        <f t="shared" si="67"/>
        <v>0</v>
      </c>
      <c r="AQ889" s="49">
        <f>+L889+AD889-AI889</f>
        <v>11250000</v>
      </c>
      <c r="AR889" s="65" t="s">
        <v>87</v>
      </c>
      <c r="AS889" s="68">
        <v>11250000</v>
      </c>
      <c r="AT889" s="65" t="s">
        <v>90</v>
      </c>
      <c r="AU889" s="68">
        <v>0</v>
      </c>
      <c r="AV889" s="75" t="s">
        <v>89</v>
      </c>
      <c r="AW889" s="423">
        <v>4500000</v>
      </c>
      <c r="AX889" s="79">
        <f t="shared" si="68"/>
        <v>6750000</v>
      </c>
      <c r="AY889" s="223">
        <f t="shared" si="69"/>
        <v>0.4</v>
      </c>
      <c r="AZ889" s="74">
        <v>0.4</v>
      </c>
      <c r="BA889" s="75" t="s">
        <v>89</v>
      </c>
      <c r="BB889" s="65" t="s">
        <v>108</v>
      </c>
      <c r="BC889" s="66" t="s">
        <v>10771</v>
      </c>
      <c r="BD889" s="221" t="s">
        <v>87</v>
      </c>
      <c r="BE889" s="221" t="s">
        <v>87</v>
      </c>
    </row>
    <row r="890" spans="2:57" x14ac:dyDescent="0.25">
      <c r="B890" s="221">
        <v>2025</v>
      </c>
      <c r="C890" s="221">
        <v>891780111</v>
      </c>
      <c r="D890" s="221" t="s">
        <v>78</v>
      </c>
      <c r="E890" s="65" t="s">
        <v>10770</v>
      </c>
      <c r="F890" s="65" t="s">
        <v>10769</v>
      </c>
      <c r="G890" s="306">
        <v>0</v>
      </c>
      <c r="H890" s="65" t="s">
        <v>81</v>
      </c>
      <c r="I890" s="221" t="s">
        <v>82</v>
      </c>
      <c r="J890" s="220" t="s">
        <v>83</v>
      </c>
      <c r="K890" s="66" t="s">
        <v>10768</v>
      </c>
      <c r="L890" s="68">
        <v>11250000</v>
      </c>
      <c r="M890" s="221" t="s">
        <v>85</v>
      </c>
      <c r="N890" s="66" t="s">
        <v>10767</v>
      </c>
      <c r="O890" s="66">
        <v>1084738546</v>
      </c>
      <c r="P890" s="65">
        <v>1426</v>
      </c>
      <c r="Q890" s="78">
        <v>45840</v>
      </c>
      <c r="R890" s="66">
        <v>2494141000</v>
      </c>
      <c r="S890" s="78">
        <v>45846</v>
      </c>
      <c r="T890" s="68">
        <v>11250000</v>
      </c>
      <c r="U890" s="65" t="s">
        <v>87</v>
      </c>
      <c r="V890" s="68">
        <v>85467461</v>
      </c>
      <c r="W890" s="67" t="s">
        <v>9510</v>
      </c>
      <c r="X890" s="78">
        <v>45846</v>
      </c>
      <c r="Y890" s="78">
        <v>45846</v>
      </c>
      <c r="Z890" s="70" t="s">
        <v>89</v>
      </c>
      <c r="AA890" s="70">
        <v>45991</v>
      </c>
      <c r="AB890" s="49">
        <f t="shared" si="65"/>
        <v>145</v>
      </c>
      <c r="AC890" s="65">
        <v>0</v>
      </c>
      <c r="AD890" s="424">
        <v>0</v>
      </c>
      <c r="AE890" s="65">
        <v>0</v>
      </c>
      <c r="AF890" s="78" t="s">
        <v>89</v>
      </c>
      <c r="AG890" s="49">
        <f t="shared" si="66"/>
        <v>0</v>
      </c>
      <c r="AH890" s="65">
        <v>0</v>
      </c>
      <c r="AI890" s="68">
        <v>0</v>
      </c>
      <c r="AJ890" s="65" t="s">
        <v>89</v>
      </c>
      <c r="AK890" s="78" t="s">
        <v>89</v>
      </c>
      <c r="AL890" s="65">
        <v>0</v>
      </c>
      <c r="AM890" s="78" t="s">
        <v>89</v>
      </c>
      <c r="AN890" s="78" t="s">
        <v>89</v>
      </c>
      <c r="AO890" s="78" t="s">
        <v>89</v>
      </c>
      <c r="AP890" s="49">
        <f t="shared" si="67"/>
        <v>0</v>
      </c>
      <c r="AQ890" s="49">
        <f>+L890+AD890-AI890</f>
        <v>11250000</v>
      </c>
      <c r="AR890" s="65" t="s">
        <v>87</v>
      </c>
      <c r="AS890" s="68">
        <v>11250000</v>
      </c>
      <c r="AT890" s="65" t="s">
        <v>90</v>
      </c>
      <c r="AU890" s="68">
        <v>0</v>
      </c>
      <c r="AV890" s="75" t="s">
        <v>89</v>
      </c>
      <c r="AW890" s="423">
        <v>4500000</v>
      </c>
      <c r="AX890" s="79">
        <f t="shared" si="68"/>
        <v>6750000</v>
      </c>
      <c r="AY890" s="223">
        <f t="shared" si="69"/>
        <v>0.4</v>
      </c>
      <c r="AZ890" s="74">
        <v>0.4</v>
      </c>
      <c r="BA890" s="75" t="s">
        <v>89</v>
      </c>
      <c r="BB890" s="65" t="s">
        <v>108</v>
      </c>
      <c r="BC890" s="66" t="s">
        <v>10766</v>
      </c>
      <c r="BD890" s="221" t="s">
        <v>87</v>
      </c>
      <c r="BE890" s="221" t="s">
        <v>87</v>
      </c>
    </row>
    <row r="891" spans="2:57" x14ac:dyDescent="0.25">
      <c r="B891" s="221">
        <v>2025</v>
      </c>
      <c r="C891" s="221">
        <v>891780111</v>
      </c>
      <c r="D891" s="221" t="s">
        <v>78</v>
      </c>
      <c r="E891" s="65" t="s">
        <v>10765</v>
      </c>
      <c r="F891" s="65" t="s">
        <v>10764</v>
      </c>
      <c r="G891" s="306">
        <v>0</v>
      </c>
      <c r="H891" s="65" t="s">
        <v>81</v>
      </c>
      <c r="I891" s="221" t="s">
        <v>82</v>
      </c>
      <c r="J891" s="220" t="s">
        <v>83</v>
      </c>
      <c r="K891" s="66" t="s">
        <v>10763</v>
      </c>
      <c r="L891" s="68">
        <v>11250000</v>
      </c>
      <c r="M891" s="221" t="s">
        <v>85</v>
      </c>
      <c r="N891" s="66" t="s">
        <v>10762</v>
      </c>
      <c r="O891" s="66">
        <v>1083037398</v>
      </c>
      <c r="P891" s="65">
        <v>1426</v>
      </c>
      <c r="Q891" s="78">
        <v>45840</v>
      </c>
      <c r="R891" s="66">
        <v>2494141000</v>
      </c>
      <c r="S891" s="78">
        <v>45846</v>
      </c>
      <c r="T891" s="68">
        <v>11250000</v>
      </c>
      <c r="U891" s="65" t="s">
        <v>87</v>
      </c>
      <c r="V891" s="68">
        <v>85467461</v>
      </c>
      <c r="W891" s="67" t="s">
        <v>9510</v>
      </c>
      <c r="X891" s="78">
        <v>45846</v>
      </c>
      <c r="Y891" s="78">
        <v>45846</v>
      </c>
      <c r="Z891" s="70" t="s">
        <v>89</v>
      </c>
      <c r="AA891" s="70">
        <v>45991</v>
      </c>
      <c r="AB891" s="49">
        <f t="shared" si="65"/>
        <v>145</v>
      </c>
      <c r="AC891" s="65">
        <v>0</v>
      </c>
      <c r="AD891" s="424">
        <v>0</v>
      </c>
      <c r="AE891" s="65">
        <v>0</v>
      </c>
      <c r="AF891" s="78" t="s">
        <v>89</v>
      </c>
      <c r="AG891" s="49">
        <f t="shared" si="66"/>
        <v>0</v>
      </c>
      <c r="AH891" s="65">
        <v>0</v>
      </c>
      <c r="AI891" s="68">
        <v>0</v>
      </c>
      <c r="AJ891" s="65" t="s">
        <v>89</v>
      </c>
      <c r="AK891" s="78" t="s">
        <v>89</v>
      </c>
      <c r="AL891" s="65">
        <v>0</v>
      </c>
      <c r="AM891" s="78" t="s">
        <v>89</v>
      </c>
      <c r="AN891" s="78" t="s">
        <v>89</v>
      </c>
      <c r="AO891" s="78" t="s">
        <v>89</v>
      </c>
      <c r="AP891" s="49">
        <f t="shared" si="67"/>
        <v>0</v>
      </c>
      <c r="AQ891" s="49">
        <f>+L891+AD891-AI891</f>
        <v>11250000</v>
      </c>
      <c r="AR891" s="65" t="s">
        <v>87</v>
      </c>
      <c r="AS891" s="68">
        <v>11250000</v>
      </c>
      <c r="AT891" s="65" t="s">
        <v>90</v>
      </c>
      <c r="AU891" s="68">
        <v>0</v>
      </c>
      <c r="AV891" s="75" t="s">
        <v>89</v>
      </c>
      <c r="AW891" s="423">
        <v>4500000</v>
      </c>
      <c r="AX891" s="79">
        <f t="shared" si="68"/>
        <v>6750000</v>
      </c>
      <c r="AY891" s="223">
        <f t="shared" si="69"/>
        <v>0.4</v>
      </c>
      <c r="AZ891" s="74">
        <v>0.4</v>
      </c>
      <c r="BA891" s="75" t="s">
        <v>89</v>
      </c>
      <c r="BB891" s="65" t="s">
        <v>108</v>
      </c>
      <c r="BC891" s="66" t="s">
        <v>10761</v>
      </c>
      <c r="BD891" s="221" t="s">
        <v>87</v>
      </c>
      <c r="BE891" s="221" t="s">
        <v>87</v>
      </c>
    </row>
    <row r="892" spans="2:57" x14ac:dyDescent="0.25">
      <c r="B892" s="221">
        <v>2025</v>
      </c>
      <c r="C892" s="221">
        <v>891780111</v>
      </c>
      <c r="D892" s="221" t="s">
        <v>78</v>
      </c>
      <c r="E892" s="65" t="s">
        <v>10760</v>
      </c>
      <c r="F892" s="65" t="s">
        <v>10759</v>
      </c>
      <c r="G892" s="306">
        <v>0</v>
      </c>
      <c r="H892" s="65" t="s">
        <v>81</v>
      </c>
      <c r="I892" s="221" t="s">
        <v>82</v>
      </c>
      <c r="J892" s="220" t="s">
        <v>83</v>
      </c>
      <c r="K892" s="66" t="s">
        <v>10758</v>
      </c>
      <c r="L892" s="68">
        <v>13250000</v>
      </c>
      <c r="M892" s="221" t="s">
        <v>85</v>
      </c>
      <c r="N892" s="66" t="s">
        <v>10757</v>
      </c>
      <c r="O892" s="66">
        <v>1082974742</v>
      </c>
      <c r="P892" s="65">
        <v>1426</v>
      </c>
      <c r="Q892" s="78">
        <v>45840</v>
      </c>
      <c r="R892" s="66">
        <v>2494141000</v>
      </c>
      <c r="S892" s="78">
        <v>45846</v>
      </c>
      <c r="T892" s="68">
        <v>13250000</v>
      </c>
      <c r="U892" s="65" t="s">
        <v>87</v>
      </c>
      <c r="V892" s="68">
        <v>85467461</v>
      </c>
      <c r="W892" s="67" t="s">
        <v>9510</v>
      </c>
      <c r="X892" s="78">
        <v>45846</v>
      </c>
      <c r="Y892" s="78">
        <v>45846</v>
      </c>
      <c r="Z892" s="70" t="s">
        <v>89</v>
      </c>
      <c r="AA892" s="70">
        <v>45991</v>
      </c>
      <c r="AB892" s="49">
        <f t="shared" si="65"/>
        <v>145</v>
      </c>
      <c r="AC892" s="65">
        <v>0</v>
      </c>
      <c r="AD892" s="424">
        <v>0</v>
      </c>
      <c r="AE892" s="65">
        <v>0</v>
      </c>
      <c r="AF892" s="78" t="s">
        <v>89</v>
      </c>
      <c r="AG892" s="49">
        <f t="shared" si="66"/>
        <v>0</v>
      </c>
      <c r="AH892" s="65">
        <v>0</v>
      </c>
      <c r="AI892" s="68">
        <v>0</v>
      </c>
      <c r="AJ892" s="65" t="s">
        <v>89</v>
      </c>
      <c r="AK892" s="78" t="s">
        <v>89</v>
      </c>
      <c r="AL892" s="65">
        <v>0</v>
      </c>
      <c r="AM892" s="78" t="s">
        <v>89</v>
      </c>
      <c r="AN892" s="78" t="s">
        <v>89</v>
      </c>
      <c r="AO892" s="78" t="s">
        <v>89</v>
      </c>
      <c r="AP892" s="49">
        <f t="shared" si="67"/>
        <v>0</v>
      </c>
      <c r="AQ892" s="49">
        <f>+L892+AD892-AI892</f>
        <v>13250000</v>
      </c>
      <c r="AR892" s="65" t="s">
        <v>87</v>
      </c>
      <c r="AS892" s="68">
        <v>13250000</v>
      </c>
      <c r="AT892" s="65" t="s">
        <v>90</v>
      </c>
      <c r="AU892" s="68">
        <v>0</v>
      </c>
      <c r="AV892" s="75" t="s">
        <v>89</v>
      </c>
      <c r="AW892" s="423">
        <v>5300000</v>
      </c>
      <c r="AX892" s="79">
        <f t="shared" si="68"/>
        <v>7950000</v>
      </c>
      <c r="AY892" s="223">
        <f t="shared" si="69"/>
        <v>0.4</v>
      </c>
      <c r="AZ892" s="74">
        <v>0.4</v>
      </c>
      <c r="BA892" s="75" t="s">
        <v>89</v>
      </c>
      <c r="BB892" s="65" t="s">
        <v>108</v>
      </c>
      <c r="BC892" s="66" t="s">
        <v>10756</v>
      </c>
      <c r="BD892" s="221" t="s">
        <v>87</v>
      </c>
      <c r="BE892" s="221" t="s">
        <v>87</v>
      </c>
    </row>
    <row r="893" spans="2:57" x14ac:dyDescent="0.25">
      <c r="B893" s="221">
        <v>2025</v>
      </c>
      <c r="C893" s="221">
        <v>891780111</v>
      </c>
      <c r="D893" s="221" t="s">
        <v>78</v>
      </c>
      <c r="E893" s="65" t="s">
        <v>10755</v>
      </c>
      <c r="F893" s="65" t="s">
        <v>10754</v>
      </c>
      <c r="G893" s="306">
        <v>0</v>
      </c>
      <c r="H893" s="65" t="s">
        <v>81</v>
      </c>
      <c r="I893" s="221" t="s">
        <v>82</v>
      </c>
      <c r="J893" s="220" t="s">
        <v>83</v>
      </c>
      <c r="K893" s="66" t="s">
        <v>10753</v>
      </c>
      <c r="L893" s="68">
        <v>11250000</v>
      </c>
      <c r="M893" s="221" t="s">
        <v>85</v>
      </c>
      <c r="N893" s="66" t="s">
        <v>10752</v>
      </c>
      <c r="O893" s="66">
        <v>39049110</v>
      </c>
      <c r="P893" s="65">
        <v>1426</v>
      </c>
      <c r="Q893" s="78">
        <v>45840</v>
      </c>
      <c r="R893" s="66">
        <v>2494141000</v>
      </c>
      <c r="S893" s="78">
        <v>45846</v>
      </c>
      <c r="T893" s="68">
        <v>11250000</v>
      </c>
      <c r="U893" s="65" t="s">
        <v>87</v>
      </c>
      <c r="V893" s="68">
        <v>7631392</v>
      </c>
      <c r="W893" s="67" t="s">
        <v>8743</v>
      </c>
      <c r="X893" s="78">
        <v>45846</v>
      </c>
      <c r="Y893" s="78">
        <v>45846</v>
      </c>
      <c r="Z893" s="70" t="s">
        <v>89</v>
      </c>
      <c r="AA893" s="70">
        <v>45991</v>
      </c>
      <c r="AB893" s="49">
        <f t="shared" si="65"/>
        <v>145</v>
      </c>
      <c r="AC893" s="65">
        <v>0</v>
      </c>
      <c r="AD893" s="424">
        <v>0</v>
      </c>
      <c r="AE893" s="65">
        <v>0</v>
      </c>
      <c r="AF893" s="78" t="s">
        <v>89</v>
      </c>
      <c r="AG893" s="49">
        <f t="shared" si="66"/>
        <v>0</v>
      </c>
      <c r="AH893" s="65">
        <v>0</v>
      </c>
      <c r="AI893" s="68">
        <v>0</v>
      </c>
      <c r="AJ893" s="65" t="s">
        <v>89</v>
      </c>
      <c r="AK893" s="78" t="s">
        <v>89</v>
      </c>
      <c r="AL893" s="65">
        <v>0</v>
      </c>
      <c r="AM893" s="78" t="s">
        <v>89</v>
      </c>
      <c r="AN893" s="78" t="s">
        <v>89</v>
      </c>
      <c r="AO893" s="78" t="s">
        <v>89</v>
      </c>
      <c r="AP893" s="49">
        <f t="shared" si="67"/>
        <v>0</v>
      </c>
      <c r="AQ893" s="49">
        <f>+L893+AD893-AI893</f>
        <v>11250000</v>
      </c>
      <c r="AR893" s="65" t="s">
        <v>87</v>
      </c>
      <c r="AS893" s="68">
        <v>11250000</v>
      </c>
      <c r="AT893" s="65" t="s">
        <v>90</v>
      </c>
      <c r="AU893" s="68">
        <v>0</v>
      </c>
      <c r="AV893" s="75" t="s">
        <v>89</v>
      </c>
      <c r="AW893" s="423">
        <v>4500000</v>
      </c>
      <c r="AX893" s="79">
        <f t="shared" si="68"/>
        <v>6750000</v>
      </c>
      <c r="AY893" s="223">
        <f t="shared" si="69"/>
        <v>0.4</v>
      </c>
      <c r="AZ893" s="74">
        <v>0.4</v>
      </c>
      <c r="BA893" s="75" t="s">
        <v>89</v>
      </c>
      <c r="BB893" s="65" t="s">
        <v>108</v>
      </c>
      <c r="BC893" s="66" t="s">
        <v>10751</v>
      </c>
      <c r="BD893" s="221" t="s">
        <v>87</v>
      </c>
      <c r="BE893" s="221" t="s">
        <v>87</v>
      </c>
    </row>
    <row r="894" spans="2:57" x14ac:dyDescent="0.25">
      <c r="B894" s="221">
        <v>2025</v>
      </c>
      <c r="C894" s="221">
        <v>891780111</v>
      </c>
      <c r="D894" s="221" t="s">
        <v>78</v>
      </c>
      <c r="E894" s="65" t="s">
        <v>10750</v>
      </c>
      <c r="F894" s="65" t="s">
        <v>10749</v>
      </c>
      <c r="G894" s="306">
        <v>0</v>
      </c>
      <c r="H894" s="65" t="s">
        <v>81</v>
      </c>
      <c r="I894" s="221" t="s">
        <v>82</v>
      </c>
      <c r="J894" s="220" t="s">
        <v>83</v>
      </c>
      <c r="K894" s="66" t="s">
        <v>10744</v>
      </c>
      <c r="L894" s="68">
        <v>17360000</v>
      </c>
      <c r="M894" s="221" t="s">
        <v>85</v>
      </c>
      <c r="N894" s="66" t="s">
        <v>10748</v>
      </c>
      <c r="O894" s="66">
        <v>7602309</v>
      </c>
      <c r="P894" s="65">
        <v>1425</v>
      </c>
      <c r="Q894" s="78">
        <v>45840</v>
      </c>
      <c r="R894" s="66">
        <v>5603238000</v>
      </c>
      <c r="S894" s="78">
        <v>45846</v>
      </c>
      <c r="T894" s="68">
        <v>17360000</v>
      </c>
      <c r="U894" s="65" t="s">
        <v>87</v>
      </c>
      <c r="V894" s="68">
        <v>39058006</v>
      </c>
      <c r="W894" s="67" t="s">
        <v>10698</v>
      </c>
      <c r="X894" s="78">
        <v>45846</v>
      </c>
      <c r="Y894" s="78">
        <v>45846</v>
      </c>
      <c r="Z894" s="70" t="s">
        <v>89</v>
      </c>
      <c r="AA894" s="70">
        <v>45991</v>
      </c>
      <c r="AB894" s="49">
        <f t="shared" si="65"/>
        <v>145</v>
      </c>
      <c r="AC894" s="65">
        <v>0</v>
      </c>
      <c r="AD894" s="424">
        <v>0</v>
      </c>
      <c r="AE894" s="65">
        <v>0</v>
      </c>
      <c r="AF894" s="78" t="s">
        <v>89</v>
      </c>
      <c r="AG894" s="49">
        <f t="shared" si="66"/>
        <v>0</v>
      </c>
      <c r="AH894" s="65">
        <v>0</v>
      </c>
      <c r="AI894" s="68">
        <v>0</v>
      </c>
      <c r="AJ894" s="65" t="s">
        <v>89</v>
      </c>
      <c r="AK894" s="78" t="s">
        <v>89</v>
      </c>
      <c r="AL894" s="65">
        <v>0</v>
      </c>
      <c r="AM894" s="78" t="s">
        <v>89</v>
      </c>
      <c r="AN894" s="78" t="s">
        <v>89</v>
      </c>
      <c r="AO894" s="78" t="s">
        <v>89</v>
      </c>
      <c r="AP894" s="49">
        <f t="shared" si="67"/>
        <v>0</v>
      </c>
      <c r="AQ894" s="49">
        <f>+L894+AD894-AI894</f>
        <v>17360000</v>
      </c>
      <c r="AR894" s="65" t="s">
        <v>87</v>
      </c>
      <c r="AS894" s="68">
        <v>17360000</v>
      </c>
      <c r="AT894" s="65" t="s">
        <v>90</v>
      </c>
      <c r="AU894" s="68">
        <v>0</v>
      </c>
      <c r="AV894" s="75" t="s">
        <v>89</v>
      </c>
      <c r="AW894" s="423">
        <v>6944000</v>
      </c>
      <c r="AX894" s="79">
        <f t="shared" si="68"/>
        <v>10416000</v>
      </c>
      <c r="AY894" s="223">
        <f t="shared" si="69"/>
        <v>0.4</v>
      </c>
      <c r="AZ894" s="74">
        <v>0.4</v>
      </c>
      <c r="BA894" s="75" t="s">
        <v>89</v>
      </c>
      <c r="BB894" s="65" t="s">
        <v>108</v>
      </c>
      <c r="BC894" s="66" t="s">
        <v>10747</v>
      </c>
      <c r="BD894" s="221" t="s">
        <v>87</v>
      </c>
      <c r="BE894" s="221" t="s">
        <v>87</v>
      </c>
    </row>
    <row r="895" spans="2:57" x14ac:dyDescent="0.25">
      <c r="B895" s="221">
        <v>2025</v>
      </c>
      <c r="C895" s="221">
        <v>891780111</v>
      </c>
      <c r="D895" s="221" t="s">
        <v>78</v>
      </c>
      <c r="E895" s="65" t="s">
        <v>10746</v>
      </c>
      <c r="F895" s="65" t="s">
        <v>10745</v>
      </c>
      <c r="G895" s="306">
        <v>0</v>
      </c>
      <c r="H895" s="65" t="s">
        <v>81</v>
      </c>
      <c r="I895" s="221" t="s">
        <v>82</v>
      </c>
      <c r="J895" s="220" t="s">
        <v>83</v>
      </c>
      <c r="K895" s="66" t="s">
        <v>10744</v>
      </c>
      <c r="L895" s="68">
        <v>17360000</v>
      </c>
      <c r="M895" s="221" t="s">
        <v>85</v>
      </c>
      <c r="N895" s="66" t="s">
        <v>10743</v>
      </c>
      <c r="O895" s="66">
        <v>26671855</v>
      </c>
      <c r="P895" s="65">
        <v>1425</v>
      </c>
      <c r="Q895" s="78">
        <v>45840</v>
      </c>
      <c r="R895" s="66">
        <v>5603238000</v>
      </c>
      <c r="S895" s="78">
        <v>45846</v>
      </c>
      <c r="T895" s="68">
        <v>17360000</v>
      </c>
      <c r="U895" s="65" t="s">
        <v>87</v>
      </c>
      <c r="V895" s="68">
        <v>39058006</v>
      </c>
      <c r="W895" s="67" t="s">
        <v>10698</v>
      </c>
      <c r="X895" s="78">
        <v>45846</v>
      </c>
      <c r="Y895" s="78">
        <v>45846</v>
      </c>
      <c r="Z895" s="70" t="s">
        <v>89</v>
      </c>
      <c r="AA895" s="70">
        <v>45991</v>
      </c>
      <c r="AB895" s="49">
        <f t="shared" si="65"/>
        <v>145</v>
      </c>
      <c r="AC895" s="65">
        <v>0</v>
      </c>
      <c r="AD895" s="424">
        <v>0</v>
      </c>
      <c r="AE895" s="65">
        <v>0</v>
      </c>
      <c r="AF895" s="78" t="s">
        <v>89</v>
      </c>
      <c r="AG895" s="49">
        <f t="shared" si="66"/>
        <v>0</v>
      </c>
      <c r="AH895" s="65">
        <v>0</v>
      </c>
      <c r="AI895" s="68">
        <v>0</v>
      </c>
      <c r="AJ895" s="65" t="s">
        <v>89</v>
      </c>
      <c r="AK895" s="78" t="s">
        <v>89</v>
      </c>
      <c r="AL895" s="65">
        <v>0</v>
      </c>
      <c r="AM895" s="78" t="s">
        <v>89</v>
      </c>
      <c r="AN895" s="78" t="s">
        <v>89</v>
      </c>
      <c r="AO895" s="78" t="s">
        <v>89</v>
      </c>
      <c r="AP895" s="49">
        <f t="shared" si="67"/>
        <v>0</v>
      </c>
      <c r="AQ895" s="49">
        <f>+L895+AD895-AI895</f>
        <v>17360000</v>
      </c>
      <c r="AR895" s="65" t="s">
        <v>87</v>
      </c>
      <c r="AS895" s="68">
        <v>17360000</v>
      </c>
      <c r="AT895" s="65" t="s">
        <v>90</v>
      </c>
      <c r="AU895" s="68">
        <v>0</v>
      </c>
      <c r="AV895" s="75" t="s">
        <v>89</v>
      </c>
      <c r="AW895" s="423">
        <v>6944000</v>
      </c>
      <c r="AX895" s="79">
        <f t="shared" si="68"/>
        <v>10416000</v>
      </c>
      <c r="AY895" s="223">
        <f t="shared" si="69"/>
        <v>0.4</v>
      </c>
      <c r="AZ895" s="74">
        <v>0.4</v>
      </c>
      <c r="BA895" s="75" t="s">
        <v>89</v>
      </c>
      <c r="BB895" s="65" t="s">
        <v>108</v>
      </c>
      <c r="BC895" s="66" t="s">
        <v>10742</v>
      </c>
      <c r="BD895" s="221" t="s">
        <v>87</v>
      </c>
      <c r="BE895" s="221" t="s">
        <v>87</v>
      </c>
    </row>
    <row r="896" spans="2:57" x14ac:dyDescent="0.25">
      <c r="B896" s="221">
        <v>2025</v>
      </c>
      <c r="C896" s="221">
        <v>891780111</v>
      </c>
      <c r="D896" s="221" t="s">
        <v>78</v>
      </c>
      <c r="E896" s="65" t="s">
        <v>10741</v>
      </c>
      <c r="F896" s="65" t="s">
        <v>10740</v>
      </c>
      <c r="G896" s="306">
        <v>0</v>
      </c>
      <c r="H896" s="65" t="s">
        <v>81</v>
      </c>
      <c r="I896" s="221" t="s">
        <v>82</v>
      </c>
      <c r="J896" s="220" t="s">
        <v>83</v>
      </c>
      <c r="K896" s="66" t="s">
        <v>10739</v>
      </c>
      <c r="L896" s="68">
        <v>31500000</v>
      </c>
      <c r="M896" s="221" t="s">
        <v>85</v>
      </c>
      <c r="N896" s="66" t="s">
        <v>10738</v>
      </c>
      <c r="O896" s="66">
        <v>36724902</v>
      </c>
      <c r="P896" s="65">
        <v>1425</v>
      </c>
      <c r="Q896" s="78">
        <v>45840</v>
      </c>
      <c r="R896" s="66">
        <v>5603238000</v>
      </c>
      <c r="S896" s="78">
        <v>45846</v>
      </c>
      <c r="T896" s="68">
        <v>31500000</v>
      </c>
      <c r="U896" s="65" t="s">
        <v>87</v>
      </c>
      <c r="V896" s="68">
        <v>12621405</v>
      </c>
      <c r="W896" s="67" t="s">
        <v>8409</v>
      </c>
      <c r="X896" s="78">
        <v>45846</v>
      </c>
      <c r="Y896" s="78">
        <v>45846</v>
      </c>
      <c r="Z896" s="70" t="s">
        <v>89</v>
      </c>
      <c r="AA896" s="70">
        <v>45991</v>
      </c>
      <c r="AB896" s="49">
        <f t="shared" si="65"/>
        <v>145</v>
      </c>
      <c r="AC896" s="65">
        <v>0</v>
      </c>
      <c r="AD896" s="424">
        <v>0</v>
      </c>
      <c r="AE896" s="65">
        <v>0</v>
      </c>
      <c r="AF896" s="78" t="s">
        <v>89</v>
      </c>
      <c r="AG896" s="49">
        <f t="shared" si="66"/>
        <v>0</v>
      </c>
      <c r="AH896" s="65">
        <v>0</v>
      </c>
      <c r="AI896" s="68">
        <v>0</v>
      </c>
      <c r="AJ896" s="65" t="s">
        <v>89</v>
      </c>
      <c r="AK896" s="78" t="s">
        <v>89</v>
      </c>
      <c r="AL896" s="65">
        <v>0</v>
      </c>
      <c r="AM896" s="78" t="s">
        <v>89</v>
      </c>
      <c r="AN896" s="78" t="s">
        <v>89</v>
      </c>
      <c r="AO896" s="78" t="s">
        <v>89</v>
      </c>
      <c r="AP896" s="49">
        <f t="shared" si="67"/>
        <v>0</v>
      </c>
      <c r="AQ896" s="49">
        <f>+L896+AD896-AI896</f>
        <v>31500000</v>
      </c>
      <c r="AR896" s="65" t="s">
        <v>87</v>
      </c>
      <c r="AS896" s="68">
        <v>31500000</v>
      </c>
      <c r="AT896" s="65" t="s">
        <v>90</v>
      </c>
      <c r="AU896" s="68">
        <v>0</v>
      </c>
      <c r="AV896" s="75" t="s">
        <v>89</v>
      </c>
      <c r="AW896" s="423">
        <v>12600000</v>
      </c>
      <c r="AX896" s="79">
        <f t="shared" si="68"/>
        <v>18900000</v>
      </c>
      <c r="AY896" s="223">
        <f t="shared" si="69"/>
        <v>0.4</v>
      </c>
      <c r="AZ896" s="74">
        <v>0.4</v>
      </c>
      <c r="BA896" s="75" t="s">
        <v>89</v>
      </c>
      <c r="BB896" s="65" t="s">
        <v>108</v>
      </c>
      <c r="BC896" s="66" t="s">
        <v>10737</v>
      </c>
      <c r="BD896" s="221" t="s">
        <v>87</v>
      </c>
      <c r="BE896" s="221" t="s">
        <v>87</v>
      </c>
    </row>
    <row r="897" spans="2:57" x14ac:dyDescent="0.25">
      <c r="B897" s="221">
        <v>2025</v>
      </c>
      <c r="C897" s="221">
        <v>891780111</v>
      </c>
      <c r="D897" s="221" t="s">
        <v>78</v>
      </c>
      <c r="E897" s="65" t="s">
        <v>10736</v>
      </c>
      <c r="F897" s="65" t="s">
        <v>10735</v>
      </c>
      <c r="G897" s="306">
        <v>0</v>
      </c>
      <c r="H897" s="65" t="s">
        <v>81</v>
      </c>
      <c r="I897" s="221" t="s">
        <v>82</v>
      </c>
      <c r="J897" s="220" t="s">
        <v>83</v>
      </c>
      <c r="K897" s="66" t="s">
        <v>10734</v>
      </c>
      <c r="L897" s="68">
        <v>13250000</v>
      </c>
      <c r="M897" s="221" t="s">
        <v>85</v>
      </c>
      <c r="N897" s="66" t="s">
        <v>10733</v>
      </c>
      <c r="O897" s="66">
        <v>1082940729</v>
      </c>
      <c r="P897" s="65">
        <v>1426</v>
      </c>
      <c r="Q897" s="78">
        <v>45840</v>
      </c>
      <c r="R897" s="66">
        <v>2494141000</v>
      </c>
      <c r="S897" s="78">
        <v>45846</v>
      </c>
      <c r="T897" s="68">
        <v>13250000</v>
      </c>
      <c r="U897" s="65" t="s">
        <v>87</v>
      </c>
      <c r="V897" s="68">
        <v>72175281</v>
      </c>
      <c r="W897" s="67" t="s">
        <v>318</v>
      </c>
      <c r="X897" s="78">
        <v>45846</v>
      </c>
      <c r="Y897" s="78">
        <v>45846</v>
      </c>
      <c r="Z897" s="70" t="s">
        <v>89</v>
      </c>
      <c r="AA897" s="70">
        <v>45991</v>
      </c>
      <c r="AB897" s="49">
        <f t="shared" si="65"/>
        <v>145</v>
      </c>
      <c r="AC897" s="65">
        <v>0</v>
      </c>
      <c r="AD897" s="424">
        <v>0</v>
      </c>
      <c r="AE897" s="65">
        <v>0</v>
      </c>
      <c r="AF897" s="78" t="s">
        <v>89</v>
      </c>
      <c r="AG897" s="49">
        <f t="shared" si="66"/>
        <v>0</v>
      </c>
      <c r="AH897" s="65">
        <v>0</v>
      </c>
      <c r="AI897" s="68">
        <v>0</v>
      </c>
      <c r="AJ897" s="65" t="s">
        <v>89</v>
      </c>
      <c r="AK897" s="78" t="s">
        <v>89</v>
      </c>
      <c r="AL897" s="65">
        <v>0</v>
      </c>
      <c r="AM897" s="78" t="s">
        <v>89</v>
      </c>
      <c r="AN897" s="78" t="s">
        <v>89</v>
      </c>
      <c r="AO897" s="78" t="s">
        <v>89</v>
      </c>
      <c r="AP897" s="49">
        <f t="shared" si="67"/>
        <v>0</v>
      </c>
      <c r="AQ897" s="49">
        <f>+L897+AD897-AI897</f>
        <v>13250000</v>
      </c>
      <c r="AR897" s="65" t="s">
        <v>87</v>
      </c>
      <c r="AS897" s="68">
        <v>13250000</v>
      </c>
      <c r="AT897" s="65" t="s">
        <v>90</v>
      </c>
      <c r="AU897" s="68">
        <v>0</v>
      </c>
      <c r="AV897" s="75" t="s">
        <v>89</v>
      </c>
      <c r="AW897" s="423">
        <v>5300000</v>
      </c>
      <c r="AX897" s="79">
        <f t="shared" si="68"/>
        <v>7950000</v>
      </c>
      <c r="AY897" s="223">
        <f t="shared" si="69"/>
        <v>0.4</v>
      </c>
      <c r="AZ897" s="74">
        <v>0.4</v>
      </c>
      <c r="BA897" s="75" t="s">
        <v>89</v>
      </c>
      <c r="BB897" s="65" t="s">
        <v>108</v>
      </c>
      <c r="BC897" s="66" t="s">
        <v>10732</v>
      </c>
      <c r="BD897" s="221" t="s">
        <v>87</v>
      </c>
      <c r="BE897" s="221" t="s">
        <v>87</v>
      </c>
    </row>
    <row r="898" spans="2:57" x14ac:dyDescent="0.25">
      <c r="B898" s="221">
        <v>2025</v>
      </c>
      <c r="C898" s="221">
        <v>891780111</v>
      </c>
      <c r="D898" s="221" t="s">
        <v>78</v>
      </c>
      <c r="E898" s="65" t="s">
        <v>10731</v>
      </c>
      <c r="F898" s="65" t="s">
        <v>10730</v>
      </c>
      <c r="G898" s="306">
        <v>0</v>
      </c>
      <c r="H898" s="65" t="s">
        <v>81</v>
      </c>
      <c r="I898" s="221" t="s">
        <v>82</v>
      </c>
      <c r="J898" s="220" t="s">
        <v>83</v>
      </c>
      <c r="K898" s="66" t="s">
        <v>10729</v>
      </c>
      <c r="L898" s="68">
        <v>15780000</v>
      </c>
      <c r="M898" s="221" t="s">
        <v>85</v>
      </c>
      <c r="N898" s="66" t="s">
        <v>10728</v>
      </c>
      <c r="O898" s="66">
        <v>1082921709</v>
      </c>
      <c r="P898" s="65">
        <v>1425</v>
      </c>
      <c r="Q898" s="78">
        <v>45840</v>
      </c>
      <c r="R898" s="66">
        <v>5603238000</v>
      </c>
      <c r="S898" s="78">
        <v>45846</v>
      </c>
      <c r="T898" s="68">
        <v>15780000</v>
      </c>
      <c r="U898" s="65" t="s">
        <v>87</v>
      </c>
      <c r="V898" s="68">
        <v>72175281</v>
      </c>
      <c r="W898" s="67" t="s">
        <v>318</v>
      </c>
      <c r="X898" s="78">
        <v>45846</v>
      </c>
      <c r="Y898" s="78">
        <v>45846</v>
      </c>
      <c r="Z898" s="70" t="s">
        <v>89</v>
      </c>
      <c r="AA898" s="70">
        <v>45991</v>
      </c>
      <c r="AB898" s="49">
        <f t="shared" si="65"/>
        <v>145</v>
      </c>
      <c r="AC898" s="65">
        <v>0</v>
      </c>
      <c r="AD898" s="424">
        <v>0</v>
      </c>
      <c r="AE898" s="65">
        <v>0</v>
      </c>
      <c r="AF898" s="78" t="s">
        <v>89</v>
      </c>
      <c r="AG898" s="49">
        <f t="shared" si="66"/>
        <v>0</v>
      </c>
      <c r="AH898" s="65">
        <v>0</v>
      </c>
      <c r="AI898" s="68">
        <v>0</v>
      </c>
      <c r="AJ898" s="65" t="s">
        <v>89</v>
      </c>
      <c r="AK898" s="78" t="s">
        <v>89</v>
      </c>
      <c r="AL898" s="65">
        <v>0</v>
      </c>
      <c r="AM898" s="78" t="s">
        <v>89</v>
      </c>
      <c r="AN898" s="78" t="s">
        <v>89</v>
      </c>
      <c r="AO898" s="78" t="s">
        <v>89</v>
      </c>
      <c r="AP898" s="49">
        <f t="shared" si="67"/>
        <v>0</v>
      </c>
      <c r="AQ898" s="49">
        <f>+L898+AD898-AI898</f>
        <v>15780000</v>
      </c>
      <c r="AR898" s="65" t="s">
        <v>87</v>
      </c>
      <c r="AS898" s="68">
        <v>15780000</v>
      </c>
      <c r="AT898" s="65" t="s">
        <v>90</v>
      </c>
      <c r="AU898" s="68">
        <v>0</v>
      </c>
      <c r="AV898" s="75" t="s">
        <v>89</v>
      </c>
      <c r="AW898" s="423">
        <v>6312000</v>
      </c>
      <c r="AX898" s="79">
        <f t="shared" si="68"/>
        <v>9468000</v>
      </c>
      <c r="AY898" s="223">
        <f t="shared" si="69"/>
        <v>0.4</v>
      </c>
      <c r="AZ898" s="74">
        <v>0.4</v>
      </c>
      <c r="BA898" s="75" t="s">
        <v>89</v>
      </c>
      <c r="BB898" s="65" t="s">
        <v>108</v>
      </c>
      <c r="BC898" s="66" t="s">
        <v>10727</v>
      </c>
      <c r="BD898" s="221" t="s">
        <v>87</v>
      </c>
      <c r="BE898" s="221" t="s">
        <v>87</v>
      </c>
    </row>
    <row r="899" spans="2:57" x14ac:dyDescent="0.25">
      <c r="B899" s="221">
        <v>2025</v>
      </c>
      <c r="C899" s="221">
        <v>891780111</v>
      </c>
      <c r="D899" s="221" t="s">
        <v>78</v>
      </c>
      <c r="E899" s="65" t="s">
        <v>10726</v>
      </c>
      <c r="F899" s="65" t="s">
        <v>10725</v>
      </c>
      <c r="G899" s="306">
        <v>0</v>
      </c>
      <c r="H899" s="65" t="s">
        <v>81</v>
      </c>
      <c r="I899" s="221" t="s">
        <v>82</v>
      </c>
      <c r="J899" s="220" t="s">
        <v>83</v>
      </c>
      <c r="K899" s="66" t="s">
        <v>8421</v>
      </c>
      <c r="L899" s="68">
        <v>11250000</v>
      </c>
      <c r="M899" s="221" t="s">
        <v>85</v>
      </c>
      <c r="N899" s="66" t="s">
        <v>10724</v>
      </c>
      <c r="O899" s="66">
        <v>1082944401</v>
      </c>
      <c r="P899" s="65">
        <v>1426</v>
      </c>
      <c r="Q899" s="78">
        <v>45840</v>
      </c>
      <c r="R899" s="66">
        <v>2494141000</v>
      </c>
      <c r="S899" s="78">
        <v>45846</v>
      </c>
      <c r="T899" s="68">
        <v>11250000</v>
      </c>
      <c r="U899" s="65" t="s">
        <v>87</v>
      </c>
      <c r="V899" s="68">
        <v>85459497</v>
      </c>
      <c r="W899" s="67" t="s">
        <v>540</v>
      </c>
      <c r="X899" s="78">
        <v>45846</v>
      </c>
      <c r="Y899" s="78">
        <v>45846</v>
      </c>
      <c r="Z899" s="70" t="s">
        <v>89</v>
      </c>
      <c r="AA899" s="70">
        <v>45991</v>
      </c>
      <c r="AB899" s="49">
        <f t="shared" si="65"/>
        <v>145</v>
      </c>
      <c r="AC899" s="65">
        <v>0</v>
      </c>
      <c r="AD899" s="424">
        <v>0</v>
      </c>
      <c r="AE899" s="65">
        <v>0</v>
      </c>
      <c r="AF899" s="78" t="s">
        <v>89</v>
      </c>
      <c r="AG899" s="49">
        <f t="shared" si="66"/>
        <v>0</v>
      </c>
      <c r="AH899" s="65">
        <v>0</v>
      </c>
      <c r="AI899" s="68">
        <v>0</v>
      </c>
      <c r="AJ899" s="65" t="s">
        <v>89</v>
      </c>
      <c r="AK899" s="78" t="s">
        <v>89</v>
      </c>
      <c r="AL899" s="65">
        <v>0</v>
      </c>
      <c r="AM899" s="78" t="s">
        <v>89</v>
      </c>
      <c r="AN899" s="78" t="s">
        <v>89</v>
      </c>
      <c r="AO899" s="78" t="s">
        <v>89</v>
      </c>
      <c r="AP899" s="49">
        <f t="shared" si="67"/>
        <v>0</v>
      </c>
      <c r="AQ899" s="49">
        <f>+L899+AD899-AI899</f>
        <v>11250000</v>
      </c>
      <c r="AR899" s="65" t="s">
        <v>87</v>
      </c>
      <c r="AS899" s="68">
        <v>11250000</v>
      </c>
      <c r="AT899" s="65" t="s">
        <v>90</v>
      </c>
      <c r="AU899" s="68">
        <v>0</v>
      </c>
      <c r="AV899" s="75" t="s">
        <v>89</v>
      </c>
      <c r="AW899" s="423">
        <v>4500000</v>
      </c>
      <c r="AX899" s="79">
        <f t="shared" si="68"/>
        <v>6750000</v>
      </c>
      <c r="AY899" s="223">
        <f t="shared" si="69"/>
        <v>0.4</v>
      </c>
      <c r="AZ899" s="74">
        <v>0.4</v>
      </c>
      <c r="BA899" s="75" t="s">
        <v>89</v>
      </c>
      <c r="BB899" s="65" t="s">
        <v>108</v>
      </c>
      <c r="BC899" s="66" t="s">
        <v>10723</v>
      </c>
      <c r="BD899" s="221" t="s">
        <v>87</v>
      </c>
      <c r="BE899" s="221" t="s">
        <v>87</v>
      </c>
    </row>
    <row r="900" spans="2:57" x14ac:dyDescent="0.25">
      <c r="B900" s="221">
        <v>2025</v>
      </c>
      <c r="C900" s="221">
        <v>891780111</v>
      </c>
      <c r="D900" s="221" t="s">
        <v>78</v>
      </c>
      <c r="E900" s="65" t="s">
        <v>10722</v>
      </c>
      <c r="F900" s="65" t="s">
        <v>10721</v>
      </c>
      <c r="G900" s="306">
        <v>0</v>
      </c>
      <c r="H900" s="65" t="s">
        <v>81</v>
      </c>
      <c r="I900" s="221" t="s">
        <v>82</v>
      </c>
      <c r="J900" s="220" t="s">
        <v>83</v>
      </c>
      <c r="K900" s="66" t="s">
        <v>10720</v>
      </c>
      <c r="L900" s="68">
        <v>18935000</v>
      </c>
      <c r="M900" s="221" t="s">
        <v>85</v>
      </c>
      <c r="N900" s="66" t="s">
        <v>10719</v>
      </c>
      <c r="O900" s="66">
        <v>57295586</v>
      </c>
      <c r="P900" s="65">
        <v>1425</v>
      </c>
      <c r="Q900" s="78">
        <v>45840</v>
      </c>
      <c r="R900" s="66">
        <v>5603238000</v>
      </c>
      <c r="S900" s="78">
        <v>45846</v>
      </c>
      <c r="T900" s="68">
        <v>18935000</v>
      </c>
      <c r="U900" s="65" t="s">
        <v>87</v>
      </c>
      <c r="V900" s="68">
        <v>1082889541</v>
      </c>
      <c r="W900" s="67" t="s">
        <v>1852</v>
      </c>
      <c r="X900" s="78">
        <v>45846</v>
      </c>
      <c r="Y900" s="78">
        <v>45846</v>
      </c>
      <c r="Z900" s="70" t="s">
        <v>89</v>
      </c>
      <c r="AA900" s="70">
        <v>45991</v>
      </c>
      <c r="AB900" s="49">
        <f t="shared" si="65"/>
        <v>145</v>
      </c>
      <c r="AC900" s="65">
        <v>0</v>
      </c>
      <c r="AD900" s="424">
        <v>0</v>
      </c>
      <c r="AE900" s="65">
        <v>0</v>
      </c>
      <c r="AF900" s="78" t="s">
        <v>89</v>
      </c>
      <c r="AG900" s="49">
        <f t="shared" si="66"/>
        <v>0</v>
      </c>
      <c r="AH900" s="65">
        <v>0</v>
      </c>
      <c r="AI900" s="68">
        <v>0</v>
      </c>
      <c r="AJ900" s="65" t="s">
        <v>89</v>
      </c>
      <c r="AK900" s="78" t="s">
        <v>89</v>
      </c>
      <c r="AL900" s="65">
        <v>0</v>
      </c>
      <c r="AM900" s="78" t="s">
        <v>89</v>
      </c>
      <c r="AN900" s="78" t="s">
        <v>89</v>
      </c>
      <c r="AO900" s="78" t="s">
        <v>89</v>
      </c>
      <c r="AP900" s="49">
        <f t="shared" si="67"/>
        <v>0</v>
      </c>
      <c r="AQ900" s="49">
        <f>+L900+AD900-AI900</f>
        <v>18935000</v>
      </c>
      <c r="AR900" s="65" t="s">
        <v>87</v>
      </c>
      <c r="AS900" s="68">
        <v>18935000</v>
      </c>
      <c r="AT900" s="65" t="s">
        <v>90</v>
      </c>
      <c r="AU900" s="68">
        <v>0</v>
      </c>
      <c r="AV900" s="75" t="s">
        <v>89</v>
      </c>
      <c r="AW900" s="423">
        <v>7574000</v>
      </c>
      <c r="AX900" s="79">
        <f t="shared" si="68"/>
        <v>11361000</v>
      </c>
      <c r="AY900" s="223">
        <f t="shared" si="69"/>
        <v>0.4</v>
      </c>
      <c r="AZ900" s="74">
        <v>0.4</v>
      </c>
      <c r="BA900" s="75" t="s">
        <v>89</v>
      </c>
      <c r="BB900" s="65" t="s">
        <v>108</v>
      </c>
      <c r="BC900" s="66" t="s">
        <v>10718</v>
      </c>
      <c r="BD900" s="221" t="s">
        <v>87</v>
      </c>
      <c r="BE900" s="221" t="s">
        <v>87</v>
      </c>
    </row>
    <row r="901" spans="2:57" x14ac:dyDescent="0.25">
      <c r="B901" s="221">
        <v>2025</v>
      </c>
      <c r="C901" s="221">
        <v>891780111</v>
      </c>
      <c r="D901" s="221" t="s">
        <v>78</v>
      </c>
      <c r="E901" s="65" t="s">
        <v>10717</v>
      </c>
      <c r="F901" s="65" t="s">
        <v>10716</v>
      </c>
      <c r="G901" s="306">
        <v>0</v>
      </c>
      <c r="H901" s="65" t="s">
        <v>81</v>
      </c>
      <c r="I901" s="221" t="s">
        <v>82</v>
      </c>
      <c r="J901" s="220" t="s">
        <v>83</v>
      </c>
      <c r="K901" s="66" t="s">
        <v>10715</v>
      </c>
      <c r="L901" s="68">
        <v>17360000</v>
      </c>
      <c r="M901" s="221" t="s">
        <v>85</v>
      </c>
      <c r="N901" s="66" t="s">
        <v>10714</v>
      </c>
      <c r="O901" s="66">
        <v>1083035488</v>
      </c>
      <c r="P901" s="65">
        <v>1425</v>
      </c>
      <c r="Q901" s="78">
        <v>45840</v>
      </c>
      <c r="R901" s="66">
        <v>5603238000</v>
      </c>
      <c r="S901" s="78">
        <v>45846</v>
      </c>
      <c r="T901" s="68">
        <v>17360000</v>
      </c>
      <c r="U901" s="65" t="s">
        <v>87</v>
      </c>
      <c r="V901" s="68">
        <v>57461777</v>
      </c>
      <c r="W901" s="67" t="s">
        <v>9663</v>
      </c>
      <c r="X901" s="78">
        <v>45846</v>
      </c>
      <c r="Y901" s="78">
        <v>45846</v>
      </c>
      <c r="Z901" s="70" t="s">
        <v>89</v>
      </c>
      <c r="AA901" s="70">
        <v>45991</v>
      </c>
      <c r="AB901" s="49">
        <f t="shared" si="65"/>
        <v>145</v>
      </c>
      <c r="AC901" s="65">
        <v>0</v>
      </c>
      <c r="AD901" s="424">
        <v>0</v>
      </c>
      <c r="AE901" s="65">
        <v>0</v>
      </c>
      <c r="AF901" s="78" t="s">
        <v>89</v>
      </c>
      <c r="AG901" s="49">
        <f t="shared" si="66"/>
        <v>0</v>
      </c>
      <c r="AH901" s="65">
        <v>0</v>
      </c>
      <c r="AI901" s="68">
        <v>0</v>
      </c>
      <c r="AJ901" s="65" t="s">
        <v>89</v>
      </c>
      <c r="AK901" s="78" t="s">
        <v>89</v>
      </c>
      <c r="AL901" s="65">
        <v>0</v>
      </c>
      <c r="AM901" s="78" t="s">
        <v>89</v>
      </c>
      <c r="AN901" s="78" t="s">
        <v>89</v>
      </c>
      <c r="AO901" s="78" t="s">
        <v>89</v>
      </c>
      <c r="AP901" s="49">
        <f t="shared" si="67"/>
        <v>0</v>
      </c>
      <c r="AQ901" s="49">
        <f>+L901+AD901-AI901</f>
        <v>17360000</v>
      </c>
      <c r="AR901" s="65" t="s">
        <v>87</v>
      </c>
      <c r="AS901" s="68">
        <v>17360000</v>
      </c>
      <c r="AT901" s="65" t="s">
        <v>90</v>
      </c>
      <c r="AU901" s="68">
        <v>0</v>
      </c>
      <c r="AV901" s="75" t="s">
        <v>89</v>
      </c>
      <c r="AW901" s="423">
        <v>6944000</v>
      </c>
      <c r="AX901" s="79">
        <f t="shared" si="68"/>
        <v>10416000</v>
      </c>
      <c r="AY901" s="223">
        <f t="shared" si="69"/>
        <v>0.4</v>
      </c>
      <c r="AZ901" s="74">
        <v>0.4</v>
      </c>
      <c r="BA901" s="75" t="s">
        <v>89</v>
      </c>
      <c r="BB901" s="65" t="s">
        <v>108</v>
      </c>
      <c r="BC901" s="66" t="s">
        <v>10713</v>
      </c>
      <c r="BD901" s="221" t="s">
        <v>87</v>
      </c>
      <c r="BE901" s="221" t="s">
        <v>87</v>
      </c>
    </row>
    <row r="902" spans="2:57" x14ac:dyDescent="0.25">
      <c r="B902" s="221">
        <v>2025</v>
      </c>
      <c r="C902" s="221">
        <v>891780111</v>
      </c>
      <c r="D902" s="221" t="s">
        <v>78</v>
      </c>
      <c r="E902" s="65" t="s">
        <v>10712</v>
      </c>
      <c r="F902" s="65" t="s">
        <v>10711</v>
      </c>
      <c r="G902" s="306">
        <v>0</v>
      </c>
      <c r="H902" s="65" t="s">
        <v>81</v>
      </c>
      <c r="I902" s="221" t="s">
        <v>82</v>
      </c>
      <c r="J902" s="220" t="s">
        <v>83</v>
      </c>
      <c r="K902" s="66" t="s">
        <v>10710</v>
      </c>
      <c r="L902" s="68">
        <v>15780000</v>
      </c>
      <c r="M902" s="221" t="s">
        <v>85</v>
      </c>
      <c r="N902" s="66" t="s">
        <v>10709</v>
      </c>
      <c r="O902" s="66">
        <v>1102880046</v>
      </c>
      <c r="P902" s="65">
        <v>1425</v>
      </c>
      <c r="Q902" s="78">
        <v>45840</v>
      </c>
      <c r="R902" s="66">
        <v>5603238000</v>
      </c>
      <c r="S902" s="78">
        <v>45846</v>
      </c>
      <c r="T902" s="68">
        <v>15780000</v>
      </c>
      <c r="U902" s="65" t="s">
        <v>87</v>
      </c>
      <c r="V902" s="68">
        <v>21400608</v>
      </c>
      <c r="W902" s="67" t="s">
        <v>10687</v>
      </c>
      <c r="X902" s="78">
        <v>45846</v>
      </c>
      <c r="Y902" s="78">
        <v>45846</v>
      </c>
      <c r="Z902" s="70" t="s">
        <v>89</v>
      </c>
      <c r="AA902" s="70">
        <v>45991</v>
      </c>
      <c r="AB902" s="49">
        <f t="shared" si="65"/>
        <v>145</v>
      </c>
      <c r="AC902" s="65">
        <v>0</v>
      </c>
      <c r="AD902" s="424">
        <v>0</v>
      </c>
      <c r="AE902" s="65">
        <v>0</v>
      </c>
      <c r="AF902" s="78" t="s">
        <v>89</v>
      </c>
      <c r="AG902" s="49">
        <f t="shared" si="66"/>
        <v>0</v>
      </c>
      <c r="AH902" s="65">
        <v>0</v>
      </c>
      <c r="AI902" s="68">
        <v>0</v>
      </c>
      <c r="AJ902" s="65" t="s">
        <v>89</v>
      </c>
      <c r="AK902" s="78" t="s">
        <v>89</v>
      </c>
      <c r="AL902" s="65">
        <v>0</v>
      </c>
      <c r="AM902" s="78" t="s">
        <v>89</v>
      </c>
      <c r="AN902" s="78" t="s">
        <v>89</v>
      </c>
      <c r="AO902" s="78" t="s">
        <v>89</v>
      </c>
      <c r="AP902" s="49">
        <f t="shared" si="67"/>
        <v>0</v>
      </c>
      <c r="AQ902" s="49">
        <f>+L902+AD902-AI902</f>
        <v>15780000</v>
      </c>
      <c r="AR902" s="65" t="s">
        <v>87</v>
      </c>
      <c r="AS902" s="68">
        <v>15780000</v>
      </c>
      <c r="AT902" s="65" t="s">
        <v>90</v>
      </c>
      <c r="AU902" s="68">
        <v>0</v>
      </c>
      <c r="AV902" s="75" t="s">
        <v>89</v>
      </c>
      <c r="AW902" s="423">
        <v>6312000</v>
      </c>
      <c r="AX902" s="79">
        <f t="shared" si="68"/>
        <v>9468000</v>
      </c>
      <c r="AY902" s="223">
        <f t="shared" si="69"/>
        <v>0.4</v>
      </c>
      <c r="AZ902" s="74">
        <v>0.4</v>
      </c>
      <c r="BA902" s="75" t="s">
        <v>89</v>
      </c>
      <c r="BB902" s="65" t="s">
        <v>108</v>
      </c>
      <c r="BC902" s="66" t="s">
        <v>10708</v>
      </c>
      <c r="BD902" s="221" t="s">
        <v>87</v>
      </c>
      <c r="BE902" s="221" t="s">
        <v>87</v>
      </c>
    </row>
    <row r="903" spans="2:57" x14ac:dyDescent="0.25">
      <c r="B903" s="221">
        <v>2025</v>
      </c>
      <c r="C903" s="221">
        <v>891780111</v>
      </c>
      <c r="D903" s="221" t="s">
        <v>78</v>
      </c>
      <c r="E903" s="65" t="s">
        <v>10707</v>
      </c>
      <c r="F903" s="65" t="s">
        <v>10706</v>
      </c>
      <c r="G903" s="306">
        <v>0</v>
      </c>
      <c r="H903" s="65" t="s">
        <v>81</v>
      </c>
      <c r="I903" s="221" t="s">
        <v>82</v>
      </c>
      <c r="J903" s="220" t="s">
        <v>83</v>
      </c>
      <c r="K903" s="66" t="s">
        <v>10705</v>
      </c>
      <c r="L903" s="68">
        <v>17360000</v>
      </c>
      <c r="M903" s="221" t="s">
        <v>85</v>
      </c>
      <c r="N903" s="66" t="s">
        <v>10704</v>
      </c>
      <c r="O903" s="66">
        <v>7140330</v>
      </c>
      <c r="P903" s="65">
        <v>1425</v>
      </c>
      <c r="Q903" s="78">
        <v>45840</v>
      </c>
      <c r="R903" s="66">
        <v>5603238000</v>
      </c>
      <c r="S903" s="78">
        <v>45846</v>
      </c>
      <c r="T903" s="68">
        <v>17360000</v>
      </c>
      <c r="U903" s="65" t="s">
        <v>87</v>
      </c>
      <c r="V903" s="68">
        <v>57435262</v>
      </c>
      <c r="W903" s="67" t="s">
        <v>10266</v>
      </c>
      <c r="X903" s="78">
        <v>45846</v>
      </c>
      <c r="Y903" s="78">
        <v>45846</v>
      </c>
      <c r="Z903" s="70" t="s">
        <v>89</v>
      </c>
      <c r="AA903" s="70">
        <v>45991</v>
      </c>
      <c r="AB903" s="49">
        <f t="shared" si="65"/>
        <v>145</v>
      </c>
      <c r="AC903" s="65">
        <v>0</v>
      </c>
      <c r="AD903" s="424">
        <v>0</v>
      </c>
      <c r="AE903" s="65">
        <v>0</v>
      </c>
      <c r="AF903" s="78" t="s">
        <v>89</v>
      </c>
      <c r="AG903" s="49">
        <f t="shared" si="66"/>
        <v>0</v>
      </c>
      <c r="AH903" s="65">
        <v>0</v>
      </c>
      <c r="AI903" s="68">
        <v>0</v>
      </c>
      <c r="AJ903" s="65" t="s">
        <v>89</v>
      </c>
      <c r="AK903" s="78" t="s">
        <v>89</v>
      </c>
      <c r="AL903" s="65">
        <v>0</v>
      </c>
      <c r="AM903" s="78" t="s">
        <v>89</v>
      </c>
      <c r="AN903" s="78" t="s">
        <v>89</v>
      </c>
      <c r="AO903" s="78" t="s">
        <v>89</v>
      </c>
      <c r="AP903" s="49">
        <f t="shared" si="67"/>
        <v>0</v>
      </c>
      <c r="AQ903" s="49">
        <f>+L903+AD903-AI903</f>
        <v>17360000</v>
      </c>
      <c r="AR903" s="65" t="s">
        <v>87</v>
      </c>
      <c r="AS903" s="68">
        <v>17360000</v>
      </c>
      <c r="AT903" s="65" t="s">
        <v>90</v>
      </c>
      <c r="AU903" s="68">
        <v>0</v>
      </c>
      <c r="AV903" s="75" t="s">
        <v>89</v>
      </c>
      <c r="AW903" s="423">
        <v>6944000</v>
      </c>
      <c r="AX903" s="79">
        <f t="shared" si="68"/>
        <v>10416000</v>
      </c>
      <c r="AY903" s="223">
        <f t="shared" si="69"/>
        <v>0.4</v>
      </c>
      <c r="AZ903" s="74">
        <v>0.4</v>
      </c>
      <c r="BA903" s="75" t="s">
        <v>89</v>
      </c>
      <c r="BB903" s="65" t="s">
        <v>108</v>
      </c>
      <c r="BC903" s="66" t="s">
        <v>10703</v>
      </c>
      <c r="BD903" s="221" t="s">
        <v>87</v>
      </c>
      <c r="BE903" s="221" t="s">
        <v>87</v>
      </c>
    </row>
    <row r="904" spans="2:57" x14ac:dyDescent="0.25">
      <c r="B904" s="221">
        <v>2025</v>
      </c>
      <c r="C904" s="221">
        <v>891780111</v>
      </c>
      <c r="D904" s="221" t="s">
        <v>78</v>
      </c>
      <c r="E904" s="65" t="s">
        <v>10702</v>
      </c>
      <c r="F904" s="65" t="s">
        <v>10701</v>
      </c>
      <c r="G904" s="306">
        <v>0</v>
      </c>
      <c r="H904" s="65" t="s">
        <v>81</v>
      </c>
      <c r="I904" s="221" t="s">
        <v>82</v>
      </c>
      <c r="J904" s="220" t="s">
        <v>83</v>
      </c>
      <c r="K904" s="66" t="s">
        <v>10700</v>
      </c>
      <c r="L904" s="68">
        <v>17360000</v>
      </c>
      <c r="M904" s="221" t="s">
        <v>85</v>
      </c>
      <c r="N904" s="66" t="s">
        <v>10699</v>
      </c>
      <c r="O904" s="66">
        <v>1083007469</v>
      </c>
      <c r="P904" s="65">
        <v>1425</v>
      </c>
      <c r="Q904" s="78">
        <v>45840</v>
      </c>
      <c r="R904" s="66">
        <v>5603238000</v>
      </c>
      <c r="S904" s="78">
        <v>45846</v>
      </c>
      <c r="T904" s="68">
        <v>17360000</v>
      </c>
      <c r="U904" s="65" t="s">
        <v>87</v>
      </c>
      <c r="V904" s="68">
        <v>39058006</v>
      </c>
      <c r="W904" s="67" t="s">
        <v>10698</v>
      </c>
      <c r="X904" s="78">
        <v>45846</v>
      </c>
      <c r="Y904" s="78">
        <v>45846</v>
      </c>
      <c r="Z904" s="70" t="s">
        <v>89</v>
      </c>
      <c r="AA904" s="70">
        <v>45991</v>
      </c>
      <c r="AB904" s="49">
        <f t="shared" ref="AB904:AB967" si="70">+IF(Z904="1800-01-01",AA904-Y904,AA904-Z904)</f>
        <v>145</v>
      </c>
      <c r="AC904" s="65">
        <v>0</v>
      </c>
      <c r="AD904" s="424">
        <v>0</v>
      </c>
      <c r="AE904" s="65">
        <v>0</v>
      </c>
      <c r="AF904" s="78" t="s">
        <v>89</v>
      </c>
      <c r="AG904" s="49">
        <f t="shared" ref="AG904:AG967" si="71">+IF(AF904="1800-01-01",0,AF904-AA904)</f>
        <v>0</v>
      </c>
      <c r="AH904" s="65">
        <v>0</v>
      </c>
      <c r="AI904" s="68">
        <v>0</v>
      </c>
      <c r="AJ904" s="65" t="s">
        <v>89</v>
      </c>
      <c r="AK904" s="78" t="s">
        <v>89</v>
      </c>
      <c r="AL904" s="65">
        <v>0</v>
      </c>
      <c r="AM904" s="78" t="s">
        <v>89</v>
      </c>
      <c r="AN904" s="78" t="s">
        <v>89</v>
      </c>
      <c r="AO904" s="78" t="s">
        <v>89</v>
      </c>
      <c r="AP904" s="49">
        <f t="shared" ref="AP904:AP967" si="72">+IF(AM904="1800-01-01",0,AN904-AM904)</f>
        <v>0</v>
      </c>
      <c r="AQ904" s="49">
        <f>+L904+AD904-AI904</f>
        <v>17360000</v>
      </c>
      <c r="AR904" s="65" t="s">
        <v>87</v>
      </c>
      <c r="AS904" s="68">
        <v>17360000</v>
      </c>
      <c r="AT904" s="65" t="s">
        <v>90</v>
      </c>
      <c r="AU904" s="68">
        <v>0</v>
      </c>
      <c r="AV904" s="75" t="s">
        <v>89</v>
      </c>
      <c r="AW904" s="423">
        <v>6944000</v>
      </c>
      <c r="AX904" s="79">
        <f t="shared" ref="AX904:AX967" si="73">AQ904-AW904</f>
        <v>10416000</v>
      </c>
      <c r="AY904" s="223">
        <f t="shared" ref="AY904:AY967" si="74">+IFERROR(AW904/AQ904,"_")</f>
        <v>0.4</v>
      </c>
      <c r="AZ904" s="74">
        <v>0.4</v>
      </c>
      <c r="BA904" s="75" t="s">
        <v>89</v>
      </c>
      <c r="BB904" s="65" t="s">
        <v>108</v>
      </c>
      <c r="BC904" s="66" t="s">
        <v>10697</v>
      </c>
      <c r="BD904" s="221" t="s">
        <v>87</v>
      </c>
      <c r="BE904" s="221" t="s">
        <v>87</v>
      </c>
    </row>
    <row r="905" spans="2:57" x14ac:dyDescent="0.25">
      <c r="B905" s="221">
        <v>2025</v>
      </c>
      <c r="C905" s="221">
        <v>891780111</v>
      </c>
      <c r="D905" s="221" t="s">
        <v>78</v>
      </c>
      <c r="E905" s="65" t="s">
        <v>10696</v>
      </c>
      <c r="F905" s="65" t="s">
        <v>10695</v>
      </c>
      <c r="G905" s="306">
        <v>0</v>
      </c>
      <c r="H905" s="65" t="s">
        <v>81</v>
      </c>
      <c r="I905" s="221" t="s">
        <v>82</v>
      </c>
      <c r="J905" s="220" t="s">
        <v>83</v>
      </c>
      <c r="K905" s="66" t="s">
        <v>10694</v>
      </c>
      <c r="L905" s="68">
        <v>28000000</v>
      </c>
      <c r="M905" s="221" t="s">
        <v>85</v>
      </c>
      <c r="N905" s="66" t="s">
        <v>10693</v>
      </c>
      <c r="O905" s="66">
        <v>41612964</v>
      </c>
      <c r="P905" s="65">
        <v>1425</v>
      </c>
      <c r="Q905" s="78">
        <v>45840</v>
      </c>
      <c r="R905" s="66">
        <v>5603238000</v>
      </c>
      <c r="S905" s="78">
        <v>45846</v>
      </c>
      <c r="T905" s="68">
        <v>28000000</v>
      </c>
      <c r="U905" s="65" t="s">
        <v>87</v>
      </c>
      <c r="V905" s="68">
        <v>12621405</v>
      </c>
      <c r="W905" s="67" t="s">
        <v>8409</v>
      </c>
      <c r="X905" s="78">
        <v>45846</v>
      </c>
      <c r="Y905" s="78">
        <v>45846</v>
      </c>
      <c r="Z905" s="70" t="s">
        <v>89</v>
      </c>
      <c r="AA905" s="70">
        <v>45991</v>
      </c>
      <c r="AB905" s="49">
        <f t="shared" si="70"/>
        <v>145</v>
      </c>
      <c r="AC905" s="65">
        <v>0</v>
      </c>
      <c r="AD905" s="424">
        <v>0</v>
      </c>
      <c r="AE905" s="65">
        <v>0</v>
      </c>
      <c r="AF905" s="78" t="s">
        <v>89</v>
      </c>
      <c r="AG905" s="49">
        <f t="shared" si="71"/>
        <v>0</v>
      </c>
      <c r="AH905" s="65">
        <v>0</v>
      </c>
      <c r="AI905" s="68">
        <v>0</v>
      </c>
      <c r="AJ905" s="65" t="s">
        <v>89</v>
      </c>
      <c r="AK905" s="78" t="s">
        <v>89</v>
      </c>
      <c r="AL905" s="65">
        <v>0</v>
      </c>
      <c r="AM905" s="78" t="s">
        <v>89</v>
      </c>
      <c r="AN905" s="78" t="s">
        <v>89</v>
      </c>
      <c r="AO905" s="78" t="s">
        <v>89</v>
      </c>
      <c r="AP905" s="49">
        <f t="shared" si="72"/>
        <v>0</v>
      </c>
      <c r="AQ905" s="49">
        <f>+L905+AD905-AI905</f>
        <v>28000000</v>
      </c>
      <c r="AR905" s="65" t="s">
        <v>87</v>
      </c>
      <c r="AS905" s="68">
        <v>28000000</v>
      </c>
      <c r="AT905" s="65" t="s">
        <v>90</v>
      </c>
      <c r="AU905" s="68">
        <v>0</v>
      </c>
      <c r="AV905" s="75" t="s">
        <v>89</v>
      </c>
      <c r="AW905" s="423">
        <v>11200000</v>
      </c>
      <c r="AX905" s="79">
        <f t="shared" si="73"/>
        <v>16800000</v>
      </c>
      <c r="AY905" s="223">
        <f t="shared" si="74"/>
        <v>0.4</v>
      </c>
      <c r="AZ905" s="74">
        <v>0.4</v>
      </c>
      <c r="BA905" s="75" t="s">
        <v>89</v>
      </c>
      <c r="BB905" s="65" t="s">
        <v>108</v>
      </c>
      <c r="BC905" s="66" t="s">
        <v>10692</v>
      </c>
      <c r="BD905" s="221" t="s">
        <v>87</v>
      </c>
      <c r="BE905" s="221" t="s">
        <v>87</v>
      </c>
    </row>
    <row r="906" spans="2:57" x14ac:dyDescent="0.25">
      <c r="B906" s="221">
        <v>2025</v>
      </c>
      <c r="C906" s="221">
        <v>891780111</v>
      </c>
      <c r="D906" s="221" t="s">
        <v>78</v>
      </c>
      <c r="E906" s="65" t="s">
        <v>10691</v>
      </c>
      <c r="F906" s="65" t="s">
        <v>10690</v>
      </c>
      <c r="G906" s="306">
        <v>0</v>
      </c>
      <c r="H906" s="65" t="s">
        <v>81</v>
      </c>
      <c r="I906" s="221" t="s">
        <v>82</v>
      </c>
      <c r="J906" s="220" t="s">
        <v>83</v>
      </c>
      <c r="K906" s="66" t="s">
        <v>10689</v>
      </c>
      <c r="L906" s="68">
        <v>14250000</v>
      </c>
      <c r="M906" s="221" t="s">
        <v>85</v>
      </c>
      <c r="N906" s="66" t="s">
        <v>10688</v>
      </c>
      <c r="O906" s="66">
        <v>1004371625</v>
      </c>
      <c r="P906" s="65">
        <v>1425</v>
      </c>
      <c r="Q906" s="78">
        <v>45840</v>
      </c>
      <c r="R906" s="66">
        <v>5603238000</v>
      </c>
      <c r="S906" s="78">
        <v>45846</v>
      </c>
      <c r="T906" s="68">
        <v>14250000</v>
      </c>
      <c r="U906" s="65" t="s">
        <v>87</v>
      </c>
      <c r="V906" s="68">
        <v>21400608</v>
      </c>
      <c r="W906" s="67" t="s">
        <v>10687</v>
      </c>
      <c r="X906" s="78">
        <v>45846</v>
      </c>
      <c r="Y906" s="78">
        <v>45846</v>
      </c>
      <c r="Z906" s="70" t="s">
        <v>89</v>
      </c>
      <c r="AA906" s="70">
        <v>45991</v>
      </c>
      <c r="AB906" s="49">
        <f t="shared" si="70"/>
        <v>145</v>
      </c>
      <c r="AC906" s="65">
        <v>0</v>
      </c>
      <c r="AD906" s="424">
        <v>0</v>
      </c>
      <c r="AE906" s="65">
        <v>0</v>
      </c>
      <c r="AF906" s="78" t="s">
        <v>89</v>
      </c>
      <c r="AG906" s="49">
        <f t="shared" si="71"/>
        <v>0</v>
      </c>
      <c r="AH906" s="65">
        <v>0</v>
      </c>
      <c r="AI906" s="68">
        <v>0</v>
      </c>
      <c r="AJ906" s="65" t="s">
        <v>89</v>
      </c>
      <c r="AK906" s="78" t="s">
        <v>89</v>
      </c>
      <c r="AL906" s="65">
        <v>0</v>
      </c>
      <c r="AM906" s="78" t="s">
        <v>89</v>
      </c>
      <c r="AN906" s="78" t="s">
        <v>89</v>
      </c>
      <c r="AO906" s="78" t="s">
        <v>89</v>
      </c>
      <c r="AP906" s="49">
        <f t="shared" si="72"/>
        <v>0</v>
      </c>
      <c r="AQ906" s="49">
        <f>+L906+AD906-AI906</f>
        <v>14250000</v>
      </c>
      <c r="AR906" s="65" t="s">
        <v>87</v>
      </c>
      <c r="AS906" s="68">
        <v>14250000</v>
      </c>
      <c r="AT906" s="65" t="s">
        <v>90</v>
      </c>
      <c r="AU906" s="68">
        <v>0</v>
      </c>
      <c r="AV906" s="75" t="s">
        <v>89</v>
      </c>
      <c r="AW906" s="423">
        <v>5700000</v>
      </c>
      <c r="AX906" s="79">
        <f t="shared" si="73"/>
        <v>8550000</v>
      </c>
      <c r="AY906" s="223">
        <f t="shared" si="74"/>
        <v>0.4</v>
      </c>
      <c r="AZ906" s="74">
        <v>0.4</v>
      </c>
      <c r="BA906" s="75" t="s">
        <v>89</v>
      </c>
      <c r="BB906" s="65" t="s">
        <v>108</v>
      </c>
      <c r="BC906" s="66" t="s">
        <v>10686</v>
      </c>
      <c r="BD906" s="221" t="s">
        <v>87</v>
      </c>
      <c r="BE906" s="221" t="s">
        <v>87</v>
      </c>
    </row>
    <row r="907" spans="2:57" x14ac:dyDescent="0.25">
      <c r="B907" s="221">
        <v>2025</v>
      </c>
      <c r="C907" s="221">
        <v>891780111</v>
      </c>
      <c r="D907" s="221" t="s">
        <v>78</v>
      </c>
      <c r="E907" s="65" t="s">
        <v>10685</v>
      </c>
      <c r="F907" s="65" t="s">
        <v>10684</v>
      </c>
      <c r="G907" s="306">
        <v>0</v>
      </c>
      <c r="H907" s="65" t="s">
        <v>81</v>
      </c>
      <c r="I907" s="221" t="s">
        <v>82</v>
      </c>
      <c r="J907" s="220" t="s">
        <v>83</v>
      </c>
      <c r="K907" s="66" t="s">
        <v>10683</v>
      </c>
      <c r="L907" s="68">
        <v>14250000</v>
      </c>
      <c r="M907" s="221" t="s">
        <v>85</v>
      </c>
      <c r="N907" s="66" t="s">
        <v>10682</v>
      </c>
      <c r="O907" s="66">
        <v>85449538</v>
      </c>
      <c r="P907" s="65">
        <v>1425</v>
      </c>
      <c r="Q907" s="78">
        <v>45840</v>
      </c>
      <c r="R907" s="66">
        <v>5603238000</v>
      </c>
      <c r="S907" s="78">
        <v>45846</v>
      </c>
      <c r="T907" s="68">
        <v>14250000</v>
      </c>
      <c r="U907" s="65" t="s">
        <v>87</v>
      </c>
      <c r="V907" s="68">
        <v>36557666</v>
      </c>
      <c r="W907" s="67" t="s">
        <v>8339</v>
      </c>
      <c r="X907" s="78">
        <v>45846</v>
      </c>
      <c r="Y907" s="78">
        <v>45846</v>
      </c>
      <c r="Z907" s="70" t="s">
        <v>89</v>
      </c>
      <c r="AA907" s="70">
        <v>45991</v>
      </c>
      <c r="AB907" s="49">
        <f t="shared" si="70"/>
        <v>145</v>
      </c>
      <c r="AC907" s="65">
        <v>0</v>
      </c>
      <c r="AD907" s="424">
        <v>0</v>
      </c>
      <c r="AE907" s="65">
        <v>0</v>
      </c>
      <c r="AF907" s="78" t="s">
        <v>89</v>
      </c>
      <c r="AG907" s="49">
        <f t="shared" si="71"/>
        <v>0</v>
      </c>
      <c r="AH907" s="65">
        <v>0</v>
      </c>
      <c r="AI907" s="68">
        <v>0</v>
      </c>
      <c r="AJ907" s="65" t="s">
        <v>89</v>
      </c>
      <c r="AK907" s="78" t="s">
        <v>89</v>
      </c>
      <c r="AL907" s="65">
        <v>0</v>
      </c>
      <c r="AM907" s="78" t="s">
        <v>89</v>
      </c>
      <c r="AN907" s="78" t="s">
        <v>89</v>
      </c>
      <c r="AO907" s="78" t="s">
        <v>89</v>
      </c>
      <c r="AP907" s="49">
        <f t="shared" si="72"/>
        <v>0</v>
      </c>
      <c r="AQ907" s="49">
        <f>+L907+AD907-AI907</f>
        <v>14250000</v>
      </c>
      <c r="AR907" s="65" t="s">
        <v>87</v>
      </c>
      <c r="AS907" s="68">
        <v>14250000</v>
      </c>
      <c r="AT907" s="65" t="s">
        <v>90</v>
      </c>
      <c r="AU907" s="68">
        <v>0</v>
      </c>
      <c r="AV907" s="75" t="s">
        <v>89</v>
      </c>
      <c r="AW907" s="423">
        <v>5700000</v>
      </c>
      <c r="AX907" s="79">
        <f t="shared" si="73"/>
        <v>8550000</v>
      </c>
      <c r="AY907" s="223">
        <f t="shared" si="74"/>
        <v>0.4</v>
      </c>
      <c r="AZ907" s="74">
        <v>0.4</v>
      </c>
      <c r="BA907" s="75" t="s">
        <v>89</v>
      </c>
      <c r="BB907" s="65" t="s">
        <v>108</v>
      </c>
      <c r="BC907" s="66" t="s">
        <v>10681</v>
      </c>
      <c r="BD907" s="221" t="s">
        <v>87</v>
      </c>
      <c r="BE907" s="221" t="s">
        <v>87</v>
      </c>
    </row>
    <row r="908" spans="2:57" x14ac:dyDescent="0.25">
      <c r="B908" s="221">
        <v>2025</v>
      </c>
      <c r="C908" s="221">
        <v>891780111</v>
      </c>
      <c r="D908" s="221" t="s">
        <v>78</v>
      </c>
      <c r="E908" s="65" t="s">
        <v>10680</v>
      </c>
      <c r="F908" s="65" t="s">
        <v>10679</v>
      </c>
      <c r="G908" s="306">
        <v>0</v>
      </c>
      <c r="H908" s="65" t="s">
        <v>81</v>
      </c>
      <c r="I908" s="221" t="s">
        <v>82</v>
      </c>
      <c r="J908" s="220" t="s">
        <v>83</v>
      </c>
      <c r="K908" s="66" t="s">
        <v>10678</v>
      </c>
      <c r="L908" s="68">
        <v>41000000</v>
      </c>
      <c r="M908" s="221" t="s">
        <v>85</v>
      </c>
      <c r="N908" s="66" t="s">
        <v>10677</v>
      </c>
      <c r="O908" s="66">
        <v>13542773</v>
      </c>
      <c r="P908" s="65">
        <v>1425</v>
      </c>
      <c r="Q908" s="78">
        <v>45840</v>
      </c>
      <c r="R908" s="66">
        <v>5603238000</v>
      </c>
      <c r="S908" s="78">
        <v>45846</v>
      </c>
      <c r="T908" s="68">
        <v>41000000</v>
      </c>
      <c r="U908" s="65" t="s">
        <v>87</v>
      </c>
      <c r="V908" s="68">
        <v>85455983</v>
      </c>
      <c r="W908" s="67" t="s">
        <v>9472</v>
      </c>
      <c r="X908" s="78">
        <v>45846</v>
      </c>
      <c r="Y908" s="78">
        <v>45846</v>
      </c>
      <c r="Z908" s="70" t="s">
        <v>89</v>
      </c>
      <c r="AA908" s="70">
        <v>45991</v>
      </c>
      <c r="AB908" s="49">
        <f t="shared" si="70"/>
        <v>145</v>
      </c>
      <c r="AC908" s="65">
        <v>0</v>
      </c>
      <c r="AD908" s="424">
        <v>0</v>
      </c>
      <c r="AE908" s="65">
        <v>0</v>
      </c>
      <c r="AF908" s="78" t="s">
        <v>89</v>
      </c>
      <c r="AG908" s="49">
        <f t="shared" si="71"/>
        <v>0</v>
      </c>
      <c r="AH908" s="65">
        <v>0</v>
      </c>
      <c r="AI908" s="68">
        <v>0</v>
      </c>
      <c r="AJ908" s="65" t="s">
        <v>89</v>
      </c>
      <c r="AK908" s="78" t="s">
        <v>89</v>
      </c>
      <c r="AL908" s="65">
        <v>0</v>
      </c>
      <c r="AM908" s="78" t="s">
        <v>89</v>
      </c>
      <c r="AN908" s="78" t="s">
        <v>89</v>
      </c>
      <c r="AO908" s="78" t="s">
        <v>89</v>
      </c>
      <c r="AP908" s="49">
        <f t="shared" si="72"/>
        <v>0</v>
      </c>
      <c r="AQ908" s="49">
        <f>+L908+AD908-AI908</f>
        <v>41000000</v>
      </c>
      <c r="AR908" s="65" t="s">
        <v>87</v>
      </c>
      <c r="AS908" s="68">
        <v>41000000</v>
      </c>
      <c r="AT908" s="65" t="s">
        <v>90</v>
      </c>
      <c r="AU908" s="68">
        <v>0</v>
      </c>
      <c r="AV908" s="75" t="s">
        <v>89</v>
      </c>
      <c r="AW908" s="423">
        <v>16400000</v>
      </c>
      <c r="AX908" s="79">
        <f t="shared" si="73"/>
        <v>24600000</v>
      </c>
      <c r="AY908" s="223">
        <f t="shared" si="74"/>
        <v>0.4</v>
      </c>
      <c r="AZ908" s="74">
        <v>0.4</v>
      </c>
      <c r="BA908" s="75" t="s">
        <v>89</v>
      </c>
      <c r="BB908" s="65" t="s">
        <v>108</v>
      </c>
      <c r="BC908" s="66" t="s">
        <v>10676</v>
      </c>
      <c r="BD908" s="221" t="s">
        <v>87</v>
      </c>
      <c r="BE908" s="221" t="s">
        <v>87</v>
      </c>
    </row>
    <row r="909" spans="2:57" x14ac:dyDescent="0.25">
      <c r="B909" s="221">
        <v>2025</v>
      </c>
      <c r="C909" s="221">
        <v>891780111</v>
      </c>
      <c r="D909" s="221" t="s">
        <v>78</v>
      </c>
      <c r="E909" s="65" t="s">
        <v>10675</v>
      </c>
      <c r="F909" s="65" t="s">
        <v>10674</v>
      </c>
      <c r="G909" s="306">
        <v>0</v>
      </c>
      <c r="H909" s="65" t="s">
        <v>81</v>
      </c>
      <c r="I909" s="221" t="s">
        <v>82</v>
      </c>
      <c r="J909" s="220" t="s">
        <v>83</v>
      </c>
      <c r="K909" s="66" t="s">
        <v>10673</v>
      </c>
      <c r="L909" s="68">
        <v>17360000</v>
      </c>
      <c r="M909" s="221" t="s">
        <v>85</v>
      </c>
      <c r="N909" s="66" t="s">
        <v>10672</v>
      </c>
      <c r="O909" s="66">
        <v>85154455</v>
      </c>
      <c r="P909" s="65">
        <v>1425</v>
      </c>
      <c r="Q909" s="78">
        <v>45840</v>
      </c>
      <c r="R909" s="66">
        <v>5603238000</v>
      </c>
      <c r="S909" s="78">
        <v>45846</v>
      </c>
      <c r="T909" s="68">
        <v>17360000</v>
      </c>
      <c r="U909" s="65" t="s">
        <v>87</v>
      </c>
      <c r="V909" s="68">
        <v>57435262</v>
      </c>
      <c r="W909" s="67" t="s">
        <v>10266</v>
      </c>
      <c r="X909" s="78">
        <v>45846</v>
      </c>
      <c r="Y909" s="78">
        <v>45846</v>
      </c>
      <c r="Z909" s="70" t="s">
        <v>89</v>
      </c>
      <c r="AA909" s="70">
        <v>45991</v>
      </c>
      <c r="AB909" s="49">
        <f t="shared" si="70"/>
        <v>145</v>
      </c>
      <c r="AC909" s="65">
        <v>0</v>
      </c>
      <c r="AD909" s="424">
        <v>0</v>
      </c>
      <c r="AE909" s="65">
        <v>0</v>
      </c>
      <c r="AF909" s="78" t="s">
        <v>89</v>
      </c>
      <c r="AG909" s="49">
        <f t="shared" si="71"/>
        <v>0</v>
      </c>
      <c r="AH909" s="65">
        <v>0</v>
      </c>
      <c r="AI909" s="68">
        <v>0</v>
      </c>
      <c r="AJ909" s="65" t="s">
        <v>89</v>
      </c>
      <c r="AK909" s="78" t="s">
        <v>89</v>
      </c>
      <c r="AL909" s="65">
        <v>0</v>
      </c>
      <c r="AM909" s="78" t="s">
        <v>89</v>
      </c>
      <c r="AN909" s="78" t="s">
        <v>89</v>
      </c>
      <c r="AO909" s="78" t="s">
        <v>89</v>
      </c>
      <c r="AP909" s="49">
        <f t="shared" si="72"/>
        <v>0</v>
      </c>
      <c r="AQ909" s="49">
        <f>+L909+AD909-AI909</f>
        <v>17360000</v>
      </c>
      <c r="AR909" s="65" t="s">
        <v>87</v>
      </c>
      <c r="AS909" s="68">
        <v>17360000</v>
      </c>
      <c r="AT909" s="65" t="s">
        <v>90</v>
      </c>
      <c r="AU909" s="68">
        <v>0</v>
      </c>
      <c r="AV909" s="75" t="s">
        <v>89</v>
      </c>
      <c r="AW909" s="423">
        <v>6944000</v>
      </c>
      <c r="AX909" s="79">
        <f t="shared" si="73"/>
        <v>10416000</v>
      </c>
      <c r="AY909" s="223">
        <f t="shared" si="74"/>
        <v>0.4</v>
      </c>
      <c r="AZ909" s="74">
        <v>0.4</v>
      </c>
      <c r="BA909" s="75" t="s">
        <v>89</v>
      </c>
      <c r="BB909" s="65" t="s">
        <v>108</v>
      </c>
      <c r="BC909" s="66" t="s">
        <v>10671</v>
      </c>
      <c r="BD909" s="221" t="s">
        <v>87</v>
      </c>
      <c r="BE909" s="221" t="s">
        <v>87</v>
      </c>
    </row>
    <row r="910" spans="2:57" x14ac:dyDescent="0.25">
      <c r="B910" s="221">
        <v>2025</v>
      </c>
      <c r="C910" s="221">
        <v>891780111</v>
      </c>
      <c r="D910" s="221" t="s">
        <v>78</v>
      </c>
      <c r="E910" s="65" t="s">
        <v>10670</v>
      </c>
      <c r="F910" s="65" t="s">
        <v>10669</v>
      </c>
      <c r="G910" s="306">
        <v>0</v>
      </c>
      <c r="H910" s="65" t="s">
        <v>81</v>
      </c>
      <c r="I910" s="221" t="s">
        <v>82</v>
      </c>
      <c r="J910" s="220" t="s">
        <v>83</v>
      </c>
      <c r="K910" s="66" t="s">
        <v>10668</v>
      </c>
      <c r="L910" s="68">
        <v>15780000</v>
      </c>
      <c r="M910" s="221" t="s">
        <v>85</v>
      </c>
      <c r="N910" s="66" t="s">
        <v>10667</v>
      </c>
      <c r="O910" s="66">
        <v>36720698</v>
      </c>
      <c r="P910" s="65">
        <v>1425</v>
      </c>
      <c r="Q910" s="78">
        <v>45840</v>
      </c>
      <c r="R910" s="66">
        <v>5603238000</v>
      </c>
      <c r="S910" s="78">
        <v>45846</v>
      </c>
      <c r="T910" s="68">
        <v>15780000</v>
      </c>
      <c r="U910" s="65" t="s">
        <v>87</v>
      </c>
      <c r="V910" s="68">
        <v>84452087</v>
      </c>
      <c r="W910" s="67" t="s">
        <v>9549</v>
      </c>
      <c r="X910" s="78">
        <v>45846</v>
      </c>
      <c r="Y910" s="78">
        <v>45846</v>
      </c>
      <c r="Z910" s="70" t="s">
        <v>89</v>
      </c>
      <c r="AA910" s="70">
        <v>45991</v>
      </c>
      <c r="AB910" s="49">
        <f t="shared" si="70"/>
        <v>145</v>
      </c>
      <c r="AC910" s="65">
        <v>0</v>
      </c>
      <c r="AD910" s="424">
        <v>0</v>
      </c>
      <c r="AE910" s="65">
        <v>0</v>
      </c>
      <c r="AF910" s="78" t="s">
        <v>89</v>
      </c>
      <c r="AG910" s="49">
        <f t="shared" si="71"/>
        <v>0</v>
      </c>
      <c r="AH910" s="65">
        <v>0</v>
      </c>
      <c r="AI910" s="68">
        <v>0</v>
      </c>
      <c r="AJ910" s="65" t="s">
        <v>89</v>
      </c>
      <c r="AK910" s="78" t="s">
        <v>89</v>
      </c>
      <c r="AL910" s="65">
        <v>0</v>
      </c>
      <c r="AM910" s="78" t="s">
        <v>89</v>
      </c>
      <c r="AN910" s="78" t="s">
        <v>89</v>
      </c>
      <c r="AO910" s="78" t="s">
        <v>89</v>
      </c>
      <c r="AP910" s="49">
        <f t="shared" si="72"/>
        <v>0</v>
      </c>
      <c r="AQ910" s="49">
        <f>+L910+AD910-AI910</f>
        <v>15780000</v>
      </c>
      <c r="AR910" s="65" t="s">
        <v>87</v>
      </c>
      <c r="AS910" s="68">
        <v>15780000</v>
      </c>
      <c r="AT910" s="65" t="s">
        <v>90</v>
      </c>
      <c r="AU910" s="68">
        <v>0</v>
      </c>
      <c r="AV910" s="75" t="s">
        <v>89</v>
      </c>
      <c r="AW910" s="423">
        <v>6312000</v>
      </c>
      <c r="AX910" s="79">
        <f t="shared" si="73"/>
        <v>9468000</v>
      </c>
      <c r="AY910" s="223">
        <f t="shared" si="74"/>
        <v>0.4</v>
      </c>
      <c r="AZ910" s="74">
        <v>0.4</v>
      </c>
      <c r="BA910" s="75" t="s">
        <v>89</v>
      </c>
      <c r="BB910" s="65" t="s">
        <v>108</v>
      </c>
      <c r="BC910" s="66" t="s">
        <v>10666</v>
      </c>
      <c r="BD910" s="221" t="s">
        <v>87</v>
      </c>
      <c r="BE910" s="221" t="s">
        <v>87</v>
      </c>
    </row>
    <row r="911" spans="2:57" x14ac:dyDescent="0.25">
      <c r="B911" s="221">
        <v>2025</v>
      </c>
      <c r="C911" s="221">
        <v>891780111</v>
      </c>
      <c r="D911" s="221" t="s">
        <v>78</v>
      </c>
      <c r="E911" s="65" t="s">
        <v>10665</v>
      </c>
      <c r="F911" s="65" t="s">
        <v>10664</v>
      </c>
      <c r="G911" s="306">
        <v>0</v>
      </c>
      <c r="H911" s="65" t="s">
        <v>81</v>
      </c>
      <c r="I911" s="221" t="s">
        <v>82</v>
      </c>
      <c r="J911" s="220" t="s">
        <v>83</v>
      </c>
      <c r="K911" s="66" t="s">
        <v>10663</v>
      </c>
      <c r="L911" s="68">
        <v>24500000</v>
      </c>
      <c r="M911" s="221" t="s">
        <v>85</v>
      </c>
      <c r="N911" s="66" t="s">
        <v>10662</v>
      </c>
      <c r="O911" s="66">
        <v>39049050</v>
      </c>
      <c r="P911" s="65">
        <v>1425</v>
      </c>
      <c r="Q911" s="78">
        <v>45840</v>
      </c>
      <c r="R911" s="66">
        <v>5603238000</v>
      </c>
      <c r="S911" s="78">
        <v>45846</v>
      </c>
      <c r="T911" s="68">
        <v>24500000</v>
      </c>
      <c r="U911" s="65" t="s">
        <v>87</v>
      </c>
      <c r="V911" s="68">
        <v>36557666</v>
      </c>
      <c r="W911" s="67" t="s">
        <v>8339</v>
      </c>
      <c r="X911" s="78">
        <v>45846</v>
      </c>
      <c r="Y911" s="78">
        <v>45846</v>
      </c>
      <c r="Z911" s="70" t="s">
        <v>89</v>
      </c>
      <c r="AA911" s="70">
        <v>45991</v>
      </c>
      <c r="AB911" s="49">
        <f t="shared" si="70"/>
        <v>145</v>
      </c>
      <c r="AC911" s="65">
        <v>0</v>
      </c>
      <c r="AD911" s="424">
        <v>0</v>
      </c>
      <c r="AE911" s="65">
        <v>0</v>
      </c>
      <c r="AF911" s="78" t="s">
        <v>89</v>
      </c>
      <c r="AG911" s="49">
        <f t="shared" si="71"/>
        <v>0</v>
      </c>
      <c r="AH911" s="65">
        <v>0</v>
      </c>
      <c r="AI911" s="68">
        <v>0</v>
      </c>
      <c r="AJ911" s="65" t="s">
        <v>89</v>
      </c>
      <c r="AK911" s="78" t="s">
        <v>89</v>
      </c>
      <c r="AL911" s="65">
        <v>0</v>
      </c>
      <c r="AM911" s="78" t="s">
        <v>89</v>
      </c>
      <c r="AN911" s="78" t="s">
        <v>89</v>
      </c>
      <c r="AO911" s="78" t="s">
        <v>89</v>
      </c>
      <c r="AP911" s="49">
        <f t="shared" si="72"/>
        <v>0</v>
      </c>
      <c r="AQ911" s="49">
        <f>+L911+AD911-AI911</f>
        <v>24500000</v>
      </c>
      <c r="AR911" s="65" t="s">
        <v>87</v>
      </c>
      <c r="AS911" s="68">
        <v>24500000</v>
      </c>
      <c r="AT911" s="65" t="s">
        <v>90</v>
      </c>
      <c r="AU911" s="68">
        <v>0</v>
      </c>
      <c r="AV911" s="75" t="s">
        <v>89</v>
      </c>
      <c r="AW911" s="423">
        <v>9800000</v>
      </c>
      <c r="AX911" s="79">
        <f t="shared" si="73"/>
        <v>14700000</v>
      </c>
      <c r="AY911" s="223">
        <f t="shared" si="74"/>
        <v>0.4</v>
      </c>
      <c r="AZ911" s="74">
        <v>0.4</v>
      </c>
      <c r="BA911" s="75" t="s">
        <v>89</v>
      </c>
      <c r="BB911" s="65" t="s">
        <v>108</v>
      </c>
      <c r="BC911" s="66" t="s">
        <v>10661</v>
      </c>
      <c r="BD911" s="221" t="s">
        <v>87</v>
      </c>
      <c r="BE911" s="221" t="s">
        <v>87</v>
      </c>
    </row>
    <row r="912" spans="2:57" x14ac:dyDescent="0.25">
      <c r="B912" s="221">
        <v>2025</v>
      </c>
      <c r="C912" s="221">
        <v>891780111</v>
      </c>
      <c r="D912" s="221" t="s">
        <v>78</v>
      </c>
      <c r="E912" s="65" t="s">
        <v>10660</v>
      </c>
      <c r="F912" s="65" t="s">
        <v>10659</v>
      </c>
      <c r="G912" s="306">
        <v>0</v>
      </c>
      <c r="H912" s="65" t="s">
        <v>81</v>
      </c>
      <c r="I912" s="221" t="s">
        <v>82</v>
      </c>
      <c r="J912" s="220" t="s">
        <v>83</v>
      </c>
      <c r="K912" s="66" t="s">
        <v>10658</v>
      </c>
      <c r="L912" s="68">
        <v>19450000</v>
      </c>
      <c r="M912" s="221" t="s">
        <v>85</v>
      </c>
      <c r="N912" s="66" t="s">
        <v>10657</v>
      </c>
      <c r="O912" s="66">
        <v>1004369176</v>
      </c>
      <c r="P912" s="65">
        <v>1425</v>
      </c>
      <c r="Q912" s="78">
        <v>45840</v>
      </c>
      <c r="R912" s="66">
        <v>5603238000</v>
      </c>
      <c r="S912" s="78">
        <v>45846</v>
      </c>
      <c r="T912" s="68">
        <v>19450000</v>
      </c>
      <c r="U912" s="65" t="s">
        <v>87</v>
      </c>
      <c r="V912" s="68">
        <v>85449357</v>
      </c>
      <c r="W912" s="67" t="s">
        <v>8976</v>
      </c>
      <c r="X912" s="78">
        <v>45846</v>
      </c>
      <c r="Y912" s="78">
        <v>45846</v>
      </c>
      <c r="Z912" s="70" t="s">
        <v>89</v>
      </c>
      <c r="AA912" s="70">
        <v>45991</v>
      </c>
      <c r="AB912" s="49">
        <f t="shared" si="70"/>
        <v>145</v>
      </c>
      <c r="AC912" s="65">
        <v>0</v>
      </c>
      <c r="AD912" s="424">
        <v>0</v>
      </c>
      <c r="AE912" s="65">
        <v>0</v>
      </c>
      <c r="AF912" s="78" t="s">
        <v>89</v>
      </c>
      <c r="AG912" s="49">
        <f t="shared" si="71"/>
        <v>0</v>
      </c>
      <c r="AH912" s="65">
        <v>0</v>
      </c>
      <c r="AI912" s="68">
        <v>0</v>
      </c>
      <c r="AJ912" s="65" t="s">
        <v>89</v>
      </c>
      <c r="AK912" s="78" t="s">
        <v>89</v>
      </c>
      <c r="AL912" s="65">
        <v>0</v>
      </c>
      <c r="AM912" s="78" t="s">
        <v>89</v>
      </c>
      <c r="AN912" s="78" t="s">
        <v>89</v>
      </c>
      <c r="AO912" s="78" t="s">
        <v>89</v>
      </c>
      <c r="AP912" s="49">
        <f t="shared" si="72"/>
        <v>0</v>
      </c>
      <c r="AQ912" s="49">
        <f>+L912+AD912-AI912</f>
        <v>19450000</v>
      </c>
      <c r="AR912" s="65" t="s">
        <v>87</v>
      </c>
      <c r="AS912" s="68">
        <v>19450000</v>
      </c>
      <c r="AT912" s="65" t="s">
        <v>90</v>
      </c>
      <c r="AU912" s="68">
        <v>0</v>
      </c>
      <c r="AV912" s="75" t="s">
        <v>89</v>
      </c>
      <c r="AW912" s="423">
        <v>7780000</v>
      </c>
      <c r="AX912" s="79">
        <f t="shared" si="73"/>
        <v>11670000</v>
      </c>
      <c r="AY912" s="223">
        <f t="shared" si="74"/>
        <v>0.4</v>
      </c>
      <c r="AZ912" s="74">
        <v>0.4</v>
      </c>
      <c r="BA912" s="75" t="s">
        <v>89</v>
      </c>
      <c r="BB912" s="65" t="s">
        <v>108</v>
      </c>
      <c r="BC912" s="66" t="s">
        <v>10656</v>
      </c>
      <c r="BD912" s="221" t="s">
        <v>87</v>
      </c>
      <c r="BE912" s="221" t="s">
        <v>87</v>
      </c>
    </row>
    <row r="913" spans="2:57" x14ac:dyDescent="0.25">
      <c r="B913" s="221">
        <v>2025</v>
      </c>
      <c r="C913" s="221">
        <v>891780111</v>
      </c>
      <c r="D913" s="221" t="s">
        <v>78</v>
      </c>
      <c r="E913" s="65" t="s">
        <v>10655</v>
      </c>
      <c r="F913" s="65" t="s">
        <v>10654</v>
      </c>
      <c r="G913" s="306">
        <v>0</v>
      </c>
      <c r="H913" s="65" t="s">
        <v>81</v>
      </c>
      <c r="I913" s="221" t="s">
        <v>82</v>
      </c>
      <c r="J913" s="220" t="s">
        <v>83</v>
      </c>
      <c r="K913" s="66" t="s">
        <v>10653</v>
      </c>
      <c r="L913" s="68">
        <v>13250000</v>
      </c>
      <c r="M913" s="221" t="s">
        <v>85</v>
      </c>
      <c r="N913" s="66" t="s">
        <v>10652</v>
      </c>
      <c r="O913" s="66">
        <v>1045743528</v>
      </c>
      <c r="P913" s="65">
        <v>1426</v>
      </c>
      <c r="Q913" s="78">
        <v>45840</v>
      </c>
      <c r="R913" s="66">
        <v>2494141000</v>
      </c>
      <c r="S913" s="78">
        <v>45846</v>
      </c>
      <c r="T913" s="68">
        <v>13250000</v>
      </c>
      <c r="U913" s="65" t="s">
        <v>87</v>
      </c>
      <c r="V913" s="68">
        <v>85449357</v>
      </c>
      <c r="W913" s="67" t="s">
        <v>8976</v>
      </c>
      <c r="X913" s="78">
        <v>45846</v>
      </c>
      <c r="Y913" s="78">
        <v>45846</v>
      </c>
      <c r="Z913" s="70" t="s">
        <v>89</v>
      </c>
      <c r="AA913" s="70">
        <v>45991</v>
      </c>
      <c r="AB913" s="49">
        <f t="shared" si="70"/>
        <v>145</v>
      </c>
      <c r="AC913" s="65">
        <v>0</v>
      </c>
      <c r="AD913" s="424">
        <v>0</v>
      </c>
      <c r="AE913" s="65">
        <v>0</v>
      </c>
      <c r="AF913" s="78" t="s">
        <v>89</v>
      </c>
      <c r="AG913" s="49">
        <f t="shared" si="71"/>
        <v>0</v>
      </c>
      <c r="AH913" s="65">
        <v>0</v>
      </c>
      <c r="AI913" s="68">
        <v>0</v>
      </c>
      <c r="AJ913" s="65" t="s">
        <v>89</v>
      </c>
      <c r="AK913" s="78" t="s">
        <v>89</v>
      </c>
      <c r="AL913" s="65">
        <v>0</v>
      </c>
      <c r="AM913" s="78" t="s">
        <v>89</v>
      </c>
      <c r="AN913" s="78" t="s">
        <v>89</v>
      </c>
      <c r="AO913" s="78" t="s">
        <v>89</v>
      </c>
      <c r="AP913" s="49">
        <f t="shared" si="72"/>
        <v>0</v>
      </c>
      <c r="AQ913" s="49">
        <f>+L913+AD913-AI913</f>
        <v>13250000</v>
      </c>
      <c r="AR913" s="65" t="s">
        <v>87</v>
      </c>
      <c r="AS913" s="68">
        <v>13250000</v>
      </c>
      <c r="AT913" s="65" t="s">
        <v>90</v>
      </c>
      <c r="AU913" s="68">
        <v>0</v>
      </c>
      <c r="AV913" s="75" t="s">
        <v>89</v>
      </c>
      <c r="AW913" s="423">
        <v>5300000</v>
      </c>
      <c r="AX913" s="79">
        <f t="shared" si="73"/>
        <v>7950000</v>
      </c>
      <c r="AY913" s="223">
        <f t="shared" si="74"/>
        <v>0.4</v>
      </c>
      <c r="AZ913" s="74">
        <v>0.4</v>
      </c>
      <c r="BA913" s="75" t="s">
        <v>89</v>
      </c>
      <c r="BB913" s="65" t="s">
        <v>108</v>
      </c>
      <c r="BC913" s="66" t="s">
        <v>10651</v>
      </c>
      <c r="BD913" s="221" t="s">
        <v>87</v>
      </c>
      <c r="BE913" s="221" t="s">
        <v>87</v>
      </c>
    </row>
    <row r="914" spans="2:57" x14ac:dyDescent="0.25">
      <c r="B914" s="221">
        <v>2025</v>
      </c>
      <c r="C914" s="221">
        <v>891780111</v>
      </c>
      <c r="D914" s="221" t="s">
        <v>78</v>
      </c>
      <c r="E914" s="65" t="s">
        <v>10650</v>
      </c>
      <c r="F914" s="65" t="s">
        <v>10649</v>
      </c>
      <c r="G914" s="306">
        <v>0</v>
      </c>
      <c r="H914" s="65" t="s">
        <v>81</v>
      </c>
      <c r="I914" s="221" t="s">
        <v>82</v>
      </c>
      <c r="J914" s="220" t="s">
        <v>83</v>
      </c>
      <c r="K914" s="66" t="s">
        <v>10648</v>
      </c>
      <c r="L914" s="68">
        <v>17360000</v>
      </c>
      <c r="M914" s="221" t="s">
        <v>85</v>
      </c>
      <c r="N914" s="66" t="s">
        <v>10647</v>
      </c>
      <c r="O914" s="66">
        <v>85472349</v>
      </c>
      <c r="P914" s="65">
        <v>1425</v>
      </c>
      <c r="Q914" s="78">
        <v>45840</v>
      </c>
      <c r="R914" s="66">
        <v>5603238000</v>
      </c>
      <c r="S914" s="78">
        <v>45846</v>
      </c>
      <c r="T914" s="68">
        <v>17360000</v>
      </c>
      <c r="U914" s="65" t="s">
        <v>87</v>
      </c>
      <c r="V914" s="68">
        <v>85449357</v>
      </c>
      <c r="W914" s="67" t="s">
        <v>8976</v>
      </c>
      <c r="X914" s="78">
        <v>45846</v>
      </c>
      <c r="Y914" s="78">
        <v>45846</v>
      </c>
      <c r="Z914" s="70" t="s">
        <v>89</v>
      </c>
      <c r="AA914" s="70">
        <v>45991</v>
      </c>
      <c r="AB914" s="49">
        <f t="shared" si="70"/>
        <v>145</v>
      </c>
      <c r="AC914" s="65">
        <v>0</v>
      </c>
      <c r="AD914" s="424">
        <v>0</v>
      </c>
      <c r="AE914" s="65">
        <v>0</v>
      </c>
      <c r="AF914" s="78" t="s">
        <v>89</v>
      </c>
      <c r="AG914" s="49">
        <f t="shared" si="71"/>
        <v>0</v>
      </c>
      <c r="AH914" s="65">
        <v>0</v>
      </c>
      <c r="AI914" s="68">
        <v>0</v>
      </c>
      <c r="AJ914" s="65" t="s">
        <v>89</v>
      </c>
      <c r="AK914" s="78" t="s">
        <v>89</v>
      </c>
      <c r="AL914" s="65">
        <v>0</v>
      </c>
      <c r="AM914" s="78" t="s">
        <v>89</v>
      </c>
      <c r="AN914" s="78" t="s">
        <v>89</v>
      </c>
      <c r="AO914" s="78" t="s">
        <v>89</v>
      </c>
      <c r="AP914" s="49">
        <f t="shared" si="72"/>
        <v>0</v>
      </c>
      <c r="AQ914" s="49">
        <f>+L914+AD914-AI914</f>
        <v>17360000</v>
      </c>
      <c r="AR914" s="65" t="s">
        <v>87</v>
      </c>
      <c r="AS914" s="68">
        <v>17360000</v>
      </c>
      <c r="AT914" s="65" t="s">
        <v>90</v>
      </c>
      <c r="AU914" s="68">
        <v>0</v>
      </c>
      <c r="AV914" s="75" t="s">
        <v>89</v>
      </c>
      <c r="AW914" s="423">
        <v>6944000</v>
      </c>
      <c r="AX914" s="79">
        <f t="shared" si="73"/>
        <v>10416000</v>
      </c>
      <c r="AY914" s="223">
        <f t="shared" si="74"/>
        <v>0.4</v>
      </c>
      <c r="AZ914" s="74">
        <v>0.4</v>
      </c>
      <c r="BA914" s="75" t="s">
        <v>89</v>
      </c>
      <c r="BB914" s="65" t="s">
        <v>108</v>
      </c>
      <c r="BC914" s="66" t="s">
        <v>10646</v>
      </c>
      <c r="BD914" s="221" t="s">
        <v>87</v>
      </c>
      <c r="BE914" s="221" t="s">
        <v>87</v>
      </c>
    </row>
    <row r="915" spans="2:57" x14ac:dyDescent="0.25">
      <c r="B915" s="221">
        <v>2025</v>
      </c>
      <c r="C915" s="221">
        <v>891780111</v>
      </c>
      <c r="D915" s="221" t="s">
        <v>78</v>
      </c>
      <c r="E915" s="65" t="s">
        <v>10645</v>
      </c>
      <c r="F915" s="65" t="s">
        <v>10644</v>
      </c>
      <c r="G915" s="306">
        <v>0</v>
      </c>
      <c r="H915" s="65" t="s">
        <v>81</v>
      </c>
      <c r="I915" s="221" t="s">
        <v>82</v>
      </c>
      <c r="J915" s="220" t="s">
        <v>83</v>
      </c>
      <c r="K915" s="66" t="s">
        <v>10643</v>
      </c>
      <c r="L915" s="68">
        <v>13250000</v>
      </c>
      <c r="M915" s="221" t="s">
        <v>85</v>
      </c>
      <c r="N915" s="66" t="s">
        <v>10642</v>
      </c>
      <c r="O915" s="66">
        <v>9091645</v>
      </c>
      <c r="P915" s="65">
        <v>1425</v>
      </c>
      <c r="Q915" s="78">
        <v>45840</v>
      </c>
      <c r="R915" s="66">
        <v>5603238000</v>
      </c>
      <c r="S915" s="78">
        <v>45846</v>
      </c>
      <c r="T915" s="68">
        <v>13250000</v>
      </c>
      <c r="U915" s="65" t="s">
        <v>87</v>
      </c>
      <c r="V915" s="68">
        <v>36557666</v>
      </c>
      <c r="W915" s="67" t="s">
        <v>8339</v>
      </c>
      <c r="X915" s="78">
        <v>45846</v>
      </c>
      <c r="Y915" s="78">
        <v>45846</v>
      </c>
      <c r="Z915" s="70" t="s">
        <v>89</v>
      </c>
      <c r="AA915" s="70">
        <v>45991</v>
      </c>
      <c r="AB915" s="49">
        <f t="shared" si="70"/>
        <v>145</v>
      </c>
      <c r="AC915" s="65">
        <v>0</v>
      </c>
      <c r="AD915" s="424">
        <v>0</v>
      </c>
      <c r="AE915" s="65">
        <v>0</v>
      </c>
      <c r="AF915" s="78" t="s">
        <v>89</v>
      </c>
      <c r="AG915" s="49">
        <f t="shared" si="71"/>
        <v>0</v>
      </c>
      <c r="AH915" s="65">
        <v>0</v>
      </c>
      <c r="AI915" s="68">
        <v>0</v>
      </c>
      <c r="AJ915" s="65" t="s">
        <v>89</v>
      </c>
      <c r="AK915" s="78" t="s">
        <v>89</v>
      </c>
      <c r="AL915" s="65">
        <v>0</v>
      </c>
      <c r="AM915" s="78" t="s">
        <v>89</v>
      </c>
      <c r="AN915" s="78" t="s">
        <v>89</v>
      </c>
      <c r="AO915" s="78" t="s">
        <v>89</v>
      </c>
      <c r="AP915" s="49">
        <f t="shared" si="72"/>
        <v>0</v>
      </c>
      <c r="AQ915" s="49">
        <f>+L915+AD915-AI915</f>
        <v>13250000</v>
      </c>
      <c r="AR915" s="65" t="s">
        <v>87</v>
      </c>
      <c r="AS915" s="68">
        <v>13250000</v>
      </c>
      <c r="AT915" s="65" t="s">
        <v>90</v>
      </c>
      <c r="AU915" s="68">
        <v>0</v>
      </c>
      <c r="AV915" s="75" t="s">
        <v>89</v>
      </c>
      <c r="AW915" s="423">
        <v>5300000</v>
      </c>
      <c r="AX915" s="79">
        <f t="shared" si="73"/>
        <v>7950000</v>
      </c>
      <c r="AY915" s="223">
        <f t="shared" si="74"/>
        <v>0.4</v>
      </c>
      <c r="AZ915" s="74">
        <v>0.4</v>
      </c>
      <c r="BA915" s="75" t="s">
        <v>89</v>
      </c>
      <c r="BB915" s="65" t="s">
        <v>108</v>
      </c>
      <c r="BC915" s="66" t="s">
        <v>10641</v>
      </c>
      <c r="BD915" s="221" t="s">
        <v>87</v>
      </c>
      <c r="BE915" s="221" t="s">
        <v>87</v>
      </c>
    </row>
    <row r="916" spans="2:57" x14ac:dyDescent="0.25">
      <c r="B916" s="221">
        <v>2025</v>
      </c>
      <c r="C916" s="221">
        <v>891780111</v>
      </c>
      <c r="D916" s="221" t="s">
        <v>78</v>
      </c>
      <c r="E916" s="65" t="s">
        <v>10640</v>
      </c>
      <c r="F916" s="65" t="s">
        <v>10639</v>
      </c>
      <c r="G916" s="306">
        <v>0</v>
      </c>
      <c r="H916" s="65" t="s">
        <v>81</v>
      </c>
      <c r="I916" s="221" t="s">
        <v>82</v>
      </c>
      <c r="J916" s="220" t="s">
        <v>83</v>
      </c>
      <c r="K916" s="66" t="s">
        <v>10638</v>
      </c>
      <c r="L916" s="68">
        <v>11250000</v>
      </c>
      <c r="M916" s="221" t="s">
        <v>85</v>
      </c>
      <c r="N916" s="66" t="s">
        <v>10637</v>
      </c>
      <c r="O916" s="66">
        <v>1081925361</v>
      </c>
      <c r="P916" s="65">
        <v>1426</v>
      </c>
      <c r="Q916" s="78">
        <v>45840</v>
      </c>
      <c r="R916" s="66">
        <v>2494141000</v>
      </c>
      <c r="S916" s="78">
        <v>45846</v>
      </c>
      <c r="T916" s="68">
        <v>11250000</v>
      </c>
      <c r="U916" s="65" t="s">
        <v>87</v>
      </c>
      <c r="V916" s="68">
        <v>57444673</v>
      </c>
      <c r="W916" s="67" t="s">
        <v>8387</v>
      </c>
      <c r="X916" s="78">
        <v>45846</v>
      </c>
      <c r="Y916" s="78">
        <v>45846</v>
      </c>
      <c r="Z916" s="70" t="s">
        <v>89</v>
      </c>
      <c r="AA916" s="70">
        <v>45991</v>
      </c>
      <c r="AB916" s="49">
        <f t="shared" si="70"/>
        <v>145</v>
      </c>
      <c r="AC916" s="65">
        <v>0</v>
      </c>
      <c r="AD916" s="424">
        <v>0</v>
      </c>
      <c r="AE916" s="65">
        <v>0</v>
      </c>
      <c r="AF916" s="78" t="s">
        <v>89</v>
      </c>
      <c r="AG916" s="49">
        <f t="shared" si="71"/>
        <v>0</v>
      </c>
      <c r="AH916" s="65">
        <v>0</v>
      </c>
      <c r="AI916" s="68">
        <v>0</v>
      </c>
      <c r="AJ916" s="65" t="s">
        <v>89</v>
      </c>
      <c r="AK916" s="78" t="s">
        <v>89</v>
      </c>
      <c r="AL916" s="65">
        <v>0</v>
      </c>
      <c r="AM916" s="78" t="s">
        <v>89</v>
      </c>
      <c r="AN916" s="78" t="s">
        <v>89</v>
      </c>
      <c r="AO916" s="78" t="s">
        <v>89</v>
      </c>
      <c r="AP916" s="49">
        <f t="shared" si="72"/>
        <v>0</v>
      </c>
      <c r="AQ916" s="49">
        <f>+L916+AD916-AI916</f>
        <v>11250000</v>
      </c>
      <c r="AR916" s="65" t="s">
        <v>87</v>
      </c>
      <c r="AS916" s="68">
        <v>11250000</v>
      </c>
      <c r="AT916" s="65" t="s">
        <v>90</v>
      </c>
      <c r="AU916" s="68">
        <v>0</v>
      </c>
      <c r="AV916" s="75" t="s">
        <v>89</v>
      </c>
      <c r="AW916" s="423">
        <v>4500000</v>
      </c>
      <c r="AX916" s="79">
        <f t="shared" si="73"/>
        <v>6750000</v>
      </c>
      <c r="AY916" s="223">
        <f t="shared" si="74"/>
        <v>0.4</v>
      </c>
      <c r="AZ916" s="74">
        <v>0.4</v>
      </c>
      <c r="BA916" s="75" t="s">
        <v>89</v>
      </c>
      <c r="BB916" s="65" t="s">
        <v>108</v>
      </c>
      <c r="BC916" s="66" t="s">
        <v>10636</v>
      </c>
      <c r="BD916" s="221" t="s">
        <v>87</v>
      </c>
      <c r="BE916" s="221" t="s">
        <v>87</v>
      </c>
    </row>
    <row r="917" spans="2:57" x14ac:dyDescent="0.25">
      <c r="B917" s="221">
        <v>2025</v>
      </c>
      <c r="C917" s="221">
        <v>891780111</v>
      </c>
      <c r="D917" s="221" t="s">
        <v>78</v>
      </c>
      <c r="E917" s="65" t="s">
        <v>10635</v>
      </c>
      <c r="F917" s="65" t="s">
        <v>10634</v>
      </c>
      <c r="G917" s="306">
        <v>0</v>
      </c>
      <c r="H917" s="65" t="s">
        <v>81</v>
      </c>
      <c r="I917" s="221" t="s">
        <v>82</v>
      </c>
      <c r="J917" s="220" t="s">
        <v>83</v>
      </c>
      <c r="K917" s="66" t="s">
        <v>10633</v>
      </c>
      <c r="L917" s="68">
        <v>13250000</v>
      </c>
      <c r="M917" s="221" t="s">
        <v>85</v>
      </c>
      <c r="N917" s="66" t="s">
        <v>10632</v>
      </c>
      <c r="O917" s="66">
        <v>1082946321</v>
      </c>
      <c r="P917" s="65">
        <v>1426</v>
      </c>
      <c r="Q917" s="78">
        <v>45840</v>
      </c>
      <c r="R917" s="66">
        <v>2494141000</v>
      </c>
      <c r="S917" s="78">
        <v>45846</v>
      </c>
      <c r="T917" s="68">
        <v>13250000</v>
      </c>
      <c r="U917" s="65" t="s">
        <v>87</v>
      </c>
      <c r="V917" s="68">
        <v>57444673</v>
      </c>
      <c r="W917" s="67" t="s">
        <v>8387</v>
      </c>
      <c r="X917" s="78">
        <v>45846</v>
      </c>
      <c r="Y917" s="78">
        <v>45846</v>
      </c>
      <c r="Z917" s="70" t="s">
        <v>89</v>
      </c>
      <c r="AA917" s="70">
        <v>45991</v>
      </c>
      <c r="AB917" s="49">
        <f t="shared" si="70"/>
        <v>145</v>
      </c>
      <c r="AC917" s="65">
        <v>0</v>
      </c>
      <c r="AD917" s="424">
        <v>0</v>
      </c>
      <c r="AE917" s="65">
        <v>0</v>
      </c>
      <c r="AF917" s="78" t="s">
        <v>89</v>
      </c>
      <c r="AG917" s="49">
        <f t="shared" si="71"/>
        <v>0</v>
      </c>
      <c r="AH917" s="65">
        <v>0</v>
      </c>
      <c r="AI917" s="68">
        <v>0</v>
      </c>
      <c r="AJ917" s="65" t="s">
        <v>89</v>
      </c>
      <c r="AK917" s="78" t="s">
        <v>89</v>
      </c>
      <c r="AL917" s="65">
        <v>0</v>
      </c>
      <c r="AM917" s="78" t="s">
        <v>89</v>
      </c>
      <c r="AN917" s="78" t="s">
        <v>89</v>
      </c>
      <c r="AO917" s="78" t="s">
        <v>89</v>
      </c>
      <c r="AP917" s="49">
        <f t="shared" si="72"/>
        <v>0</v>
      </c>
      <c r="AQ917" s="49">
        <f>+L917+AD917-AI917</f>
        <v>13250000</v>
      </c>
      <c r="AR917" s="65" t="s">
        <v>87</v>
      </c>
      <c r="AS917" s="68">
        <v>13250000</v>
      </c>
      <c r="AT917" s="65" t="s">
        <v>90</v>
      </c>
      <c r="AU917" s="68">
        <v>0</v>
      </c>
      <c r="AV917" s="75" t="s">
        <v>89</v>
      </c>
      <c r="AW917" s="423">
        <v>5300000</v>
      </c>
      <c r="AX917" s="79">
        <f t="shared" si="73"/>
        <v>7950000</v>
      </c>
      <c r="AY917" s="223">
        <f t="shared" si="74"/>
        <v>0.4</v>
      </c>
      <c r="AZ917" s="74">
        <v>0.4</v>
      </c>
      <c r="BA917" s="75" t="s">
        <v>89</v>
      </c>
      <c r="BB917" s="65" t="s">
        <v>108</v>
      </c>
      <c r="BC917" s="66" t="s">
        <v>10631</v>
      </c>
      <c r="BD917" s="221" t="s">
        <v>87</v>
      </c>
      <c r="BE917" s="221" t="s">
        <v>87</v>
      </c>
    </row>
    <row r="918" spans="2:57" x14ac:dyDescent="0.25">
      <c r="B918" s="221">
        <v>2025</v>
      </c>
      <c r="C918" s="221">
        <v>891780111</v>
      </c>
      <c r="D918" s="221" t="s">
        <v>78</v>
      </c>
      <c r="E918" s="65" t="s">
        <v>10630</v>
      </c>
      <c r="F918" s="65" t="s">
        <v>10629</v>
      </c>
      <c r="G918" s="306">
        <v>0</v>
      </c>
      <c r="H918" s="65" t="s">
        <v>81</v>
      </c>
      <c r="I918" s="221" t="s">
        <v>82</v>
      </c>
      <c r="J918" s="220" t="s">
        <v>83</v>
      </c>
      <c r="K918" s="66" t="s">
        <v>10628</v>
      </c>
      <c r="L918" s="68">
        <v>11250000</v>
      </c>
      <c r="M918" s="221" t="s">
        <v>85</v>
      </c>
      <c r="N918" s="66" t="s">
        <v>10627</v>
      </c>
      <c r="O918" s="66">
        <v>1082915041</v>
      </c>
      <c r="P918" s="65">
        <v>1426</v>
      </c>
      <c r="Q918" s="78">
        <v>45840</v>
      </c>
      <c r="R918" s="66">
        <v>2494141000</v>
      </c>
      <c r="S918" s="78">
        <v>45846</v>
      </c>
      <c r="T918" s="68">
        <v>11250000</v>
      </c>
      <c r="U918" s="65" t="s">
        <v>87</v>
      </c>
      <c r="V918" s="68">
        <v>57444673</v>
      </c>
      <c r="W918" s="67" t="s">
        <v>8387</v>
      </c>
      <c r="X918" s="78">
        <v>45846</v>
      </c>
      <c r="Y918" s="78">
        <v>45846</v>
      </c>
      <c r="Z918" s="70" t="s">
        <v>89</v>
      </c>
      <c r="AA918" s="70">
        <v>45991</v>
      </c>
      <c r="AB918" s="49">
        <f t="shared" si="70"/>
        <v>145</v>
      </c>
      <c r="AC918" s="65">
        <v>0</v>
      </c>
      <c r="AD918" s="424">
        <v>0</v>
      </c>
      <c r="AE918" s="65">
        <v>0</v>
      </c>
      <c r="AF918" s="78" t="s">
        <v>89</v>
      </c>
      <c r="AG918" s="49">
        <f t="shared" si="71"/>
        <v>0</v>
      </c>
      <c r="AH918" s="65">
        <v>0</v>
      </c>
      <c r="AI918" s="68">
        <v>0</v>
      </c>
      <c r="AJ918" s="65" t="s">
        <v>89</v>
      </c>
      <c r="AK918" s="78" t="s">
        <v>89</v>
      </c>
      <c r="AL918" s="65">
        <v>0</v>
      </c>
      <c r="AM918" s="78" t="s">
        <v>89</v>
      </c>
      <c r="AN918" s="78" t="s">
        <v>89</v>
      </c>
      <c r="AO918" s="78" t="s">
        <v>89</v>
      </c>
      <c r="AP918" s="49">
        <f t="shared" si="72"/>
        <v>0</v>
      </c>
      <c r="AQ918" s="49">
        <f>+L918+AD918-AI918</f>
        <v>11250000</v>
      </c>
      <c r="AR918" s="65" t="s">
        <v>87</v>
      </c>
      <c r="AS918" s="68">
        <v>11250000</v>
      </c>
      <c r="AT918" s="65" t="s">
        <v>90</v>
      </c>
      <c r="AU918" s="68">
        <v>0</v>
      </c>
      <c r="AV918" s="75" t="s">
        <v>89</v>
      </c>
      <c r="AW918" s="423">
        <v>4500000</v>
      </c>
      <c r="AX918" s="79">
        <f t="shared" si="73"/>
        <v>6750000</v>
      </c>
      <c r="AY918" s="223">
        <f t="shared" si="74"/>
        <v>0.4</v>
      </c>
      <c r="AZ918" s="74">
        <v>0.4</v>
      </c>
      <c r="BA918" s="75" t="s">
        <v>89</v>
      </c>
      <c r="BB918" s="65" t="s">
        <v>108</v>
      </c>
      <c r="BC918" s="66" t="s">
        <v>10626</v>
      </c>
      <c r="BD918" s="221" t="s">
        <v>87</v>
      </c>
      <c r="BE918" s="221" t="s">
        <v>87</v>
      </c>
    </row>
    <row r="919" spans="2:57" x14ac:dyDescent="0.25">
      <c r="B919" s="221">
        <v>2025</v>
      </c>
      <c r="C919" s="221">
        <v>891780111</v>
      </c>
      <c r="D919" s="221" t="s">
        <v>78</v>
      </c>
      <c r="E919" s="65" t="s">
        <v>10625</v>
      </c>
      <c r="F919" s="65" t="s">
        <v>10624</v>
      </c>
      <c r="G919" s="306">
        <v>0</v>
      </c>
      <c r="H919" s="65" t="s">
        <v>81</v>
      </c>
      <c r="I919" s="221" t="s">
        <v>82</v>
      </c>
      <c r="J919" s="220" t="s">
        <v>83</v>
      </c>
      <c r="K919" s="66" t="s">
        <v>10623</v>
      </c>
      <c r="L919" s="68">
        <v>17360000</v>
      </c>
      <c r="M919" s="221" t="s">
        <v>85</v>
      </c>
      <c r="N919" s="66" t="s">
        <v>10622</v>
      </c>
      <c r="O919" s="66">
        <v>57428933</v>
      </c>
      <c r="P919" s="65">
        <v>1425</v>
      </c>
      <c r="Q919" s="78">
        <v>45840</v>
      </c>
      <c r="R919" s="66">
        <v>5603238000</v>
      </c>
      <c r="S919" s="78">
        <v>45846</v>
      </c>
      <c r="T919" s="68">
        <v>17360000</v>
      </c>
      <c r="U919" s="65" t="s">
        <v>87</v>
      </c>
      <c r="V919" s="68">
        <v>57435262</v>
      </c>
      <c r="W919" s="67" t="s">
        <v>10266</v>
      </c>
      <c r="X919" s="78">
        <v>45846</v>
      </c>
      <c r="Y919" s="78">
        <v>45846</v>
      </c>
      <c r="Z919" s="70" t="s">
        <v>89</v>
      </c>
      <c r="AA919" s="70">
        <v>45991</v>
      </c>
      <c r="AB919" s="49">
        <f t="shared" si="70"/>
        <v>145</v>
      </c>
      <c r="AC919" s="65">
        <v>0</v>
      </c>
      <c r="AD919" s="424">
        <v>0</v>
      </c>
      <c r="AE919" s="65">
        <v>0</v>
      </c>
      <c r="AF919" s="78" t="s">
        <v>89</v>
      </c>
      <c r="AG919" s="49">
        <f t="shared" si="71"/>
        <v>0</v>
      </c>
      <c r="AH919" s="65">
        <v>0</v>
      </c>
      <c r="AI919" s="68">
        <v>0</v>
      </c>
      <c r="AJ919" s="65" t="s">
        <v>89</v>
      </c>
      <c r="AK919" s="78" t="s">
        <v>89</v>
      </c>
      <c r="AL919" s="65">
        <v>0</v>
      </c>
      <c r="AM919" s="78" t="s">
        <v>89</v>
      </c>
      <c r="AN919" s="78" t="s">
        <v>89</v>
      </c>
      <c r="AO919" s="78" t="s">
        <v>89</v>
      </c>
      <c r="AP919" s="49">
        <f t="shared" si="72"/>
        <v>0</v>
      </c>
      <c r="AQ919" s="49">
        <f>+L919+AD919-AI919</f>
        <v>17360000</v>
      </c>
      <c r="AR919" s="65" t="s">
        <v>87</v>
      </c>
      <c r="AS919" s="68">
        <v>17360000</v>
      </c>
      <c r="AT919" s="65" t="s">
        <v>90</v>
      </c>
      <c r="AU919" s="68">
        <v>0</v>
      </c>
      <c r="AV919" s="75" t="s">
        <v>89</v>
      </c>
      <c r="AW919" s="423">
        <v>6944000</v>
      </c>
      <c r="AX919" s="79">
        <f t="shared" si="73"/>
        <v>10416000</v>
      </c>
      <c r="AY919" s="223">
        <f t="shared" si="74"/>
        <v>0.4</v>
      </c>
      <c r="AZ919" s="74">
        <v>0.4</v>
      </c>
      <c r="BA919" s="75" t="s">
        <v>89</v>
      </c>
      <c r="BB919" s="65" t="s">
        <v>108</v>
      </c>
      <c r="BC919" s="66" t="s">
        <v>10621</v>
      </c>
      <c r="BD919" s="221" t="s">
        <v>87</v>
      </c>
      <c r="BE919" s="221" t="s">
        <v>87</v>
      </c>
    </row>
    <row r="920" spans="2:57" x14ac:dyDescent="0.25">
      <c r="B920" s="221">
        <v>2025</v>
      </c>
      <c r="C920" s="221">
        <v>891780111</v>
      </c>
      <c r="D920" s="221" t="s">
        <v>78</v>
      </c>
      <c r="E920" s="65" t="s">
        <v>10620</v>
      </c>
      <c r="F920" s="65" t="s">
        <v>10619</v>
      </c>
      <c r="G920" s="306">
        <v>0</v>
      </c>
      <c r="H920" s="65" t="s">
        <v>81</v>
      </c>
      <c r="I920" s="221" t="s">
        <v>82</v>
      </c>
      <c r="J920" s="220" t="s">
        <v>83</v>
      </c>
      <c r="K920" s="66" t="s">
        <v>10618</v>
      </c>
      <c r="L920" s="68">
        <v>22500000</v>
      </c>
      <c r="M920" s="221" t="s">
        <v>85</v>
      </c>
      <c r="N920" s="66" t="s">
        <v>10617</v>
      </c>
      <c r="O920" s="66">
        <v>7601763</v>
      </c>
      <c r="P920" s="65">
        <v>1425</v>
      </c>
      <c r="Q920" s="78">
        <v>45840</v>
      </c>
      <c r="R920" s="66">
        <v>5603238000</v>
      </c>
      <c r="S920" s="78">
        <v>45846</v>
      </c>
      <c r="T920" s="68">
        <v>22500000</v>
      </c>
      <c r="U920" s="65" t="s">
        <v>87</v>
      </c>
      <c r="V920" s="68">
        <v>26671578</v>
      </c>
      <c r="W920" s="67" t="s">
        <v>10616</v>
      </c>
      <c r="X920" s="78">
        <v>45846</v>
      </c>
      <c r="Y920" s="78">
        <v>45846</v>
      </c>
      <c r="Z920" s="70" t="s">
        <v>89</v>
      </c>
      <c r="AA920" s="70">
        <v>45991</v>
      </c>
      <c r="AB920" s="49">
        <f t="shared" si="70"/>
        <v>145</v>
      </c>
      <c r="AC920" s="65">
        <v>0</v>
      </c>
      <c r="AD920" s="424">
        <v>0</v>
      </c>
      <c r="AE920" s="65">
        <v>0</v>
      </c>
      <c r="AF920" s="78" t="s">
        <v>89</v>
      </c>
      <c r="AG920" s="49">
        <f t="shared" si="71"/>
        <v>0</v>
      </c>
      <c r="AH920" s="65">
        <v>0</v>
      </c>
      <c r="AI920" s="68">
        <v>0</v>
      </c>
      <c r="AJ920" s="65" t="s">
        <v>89</v>
      </c>
      <c r="AK920" s="78" t="s">
        <v>89</v>
      </c>
      <c r="AL920" s="65">
        <v>0</v>
      </c>
      <c r="AM920" s="78" t="s">
        <v>89</v>
      </c>
      <c r="AN920" s="78" t="s">
        <v>89</v>
      </c>
      <c r="AO920" s="78" t="s">
        <v>89</v>
      </c>
      <c r="AP920" s="49">
        <f t="shared" si="72"/>
        <v>0</v>
      </c>
      <c r="AQ920" s="49">
        <f>+L920+AD920-AI920</f>
        <v>22500000</v>
      </c>
      <c r="AR920" s="65" t="s">
        <v>87</v>
      </c>
      <c r="AS920" s="68">
        <v>22500000</v>
      </c>
      <c r="AT920" s="65" t="s">
        <v>90</v>
      </c>
      <c r="AU920" s="68">
        <v>0</v>
      </c>
      <c r="AV920" s="75" t="s">
        <v>89</v>
      </c>
      <c r="AW920" s="423">
        <v>9000000</v>
      </c>
      <c r="AX920" s="79">
        <f t="shared" si="73"/>
        <v>13500000</v>
      </c>
      <c r="AY920" s="223">
        <f t="shared" si="74"/>
        <v>0.4</v>
      </c>
      <c r="AZ920" s="74">
        <v>0.4</v>
      </c>
      <c r="BA920" s="75" t="s">
        <v>89</v>
      </c>
      <c r="BB920" s="65" t="s">
        <v>108</v>
      </c>
      <c r="BC920" s="66" t="s">
        <v>10615</v>
      </c>
      <c r="BD920" s="221" t="s">
        <v>87</v>
      </c>
      <c r="BE920" s="221" t="s">
        <v>87</v>
      </c>
    </row>
    <row r="921" spans="2:57" x14ac:dyDescent="0.25">
      <c r="B921" s="221">
        <v>2025</v>
      </c>
      <c r="C921" s="221">
        <v>891780111</v>
      </c>
      <c r="D921" s="221" t="s">
        <v>78</v>
      </c>
      <c r="E921" s="65" t="s">
        <v>10614</v>
      </c>
      <c r="F921" s="65" t="s">
        <v>10613</v>
      </c>
      <c r="G921" s="306">
        <v>0</v>
      </c>
      <c r="H921" s="65" t="s">
        <v>81</v>
      </c>
      <c r="I921" s="221" t="s">
        <v>82</v>
      </c>
      <c r="J921" s="220" t="s">
        <v>83</v>
      </c>
      <c r="K921" s="66" t="s">
        <v>10612</v>
      </c>
      <c r="L921" s="68">
        <v>11250000</v>
      </c>
      <c r="M921" s="221" t="s">
        <v>85</v>
      </c>
      <c r="N921" s="66" t="s">
        <v>10611</v>
      </c>
      <c r="O921" s="66">
        <v>49746297</v>
      </c>
      <c r="P921" s="65">
        <v>1426</v>
      </c>
      <c r="Q921" s="78">
        <v>45840</v>
      </c>
      <c r="R921" s="66">
        <v>2494141000</v>
      </c>
      <c r="S921" s="78">
        <v>45846</v>
      </c>
      <c r="T921" s="68">
        <v>11250000</v>
      </c>
      <c r="U921" s="65" t="s">
        <v>87</v>
      </c>
      <c r="V921" s="68">
        <v>36564011</v>
      </c>
      <c r="W921" s="67" t="s">
        <v>8705</v>
      </c>
      <c r="X921" s="78">
        <v>45846</v>
      </c>
      <c r="Y921" s="78">
        <v>45846</v>
      </c>
      <c r="Z921" s="70" t="s">
        <v>89</v>
      </c>
      <c r="AA921" s="70">
        <v>45991</v>
      </c>
      <c r="AB921" s="49">
        <f t="shared" si="70"/>
        <v>145</v>
      </c>
      <c r="AC921" s="65">
        <v>0</v>
      </c>
      <c r="AD921" s="424">
        <v>0</v>
      </c>
      <c r="AE921" s="65">
        <v>0</v>
      </c>
      <c r="AF921" s="78" t="s">
        <v>89</v>
      </c>
      <c r="AG921" s="49">
        <f t="shared" si="71"/>
        <v>0</v>
      </c>
      <c r="AH921" s="65">
        <v>0</v>
      </c>
      <c r="AI921" s="68">
        <v>0</v>
      </c>
      <c r="AJ921" s="65" t="s">
        <v>89</v>
      </c>
      <c r="AK921" s="78" t="s">
        <v>89</v>
      </c>
      <c r="AL921" s="65">
        <v>0</v>
      </c>
      <c r="AM921" s="78" t="s">
        <v>89</v>
      </c>
      <c r="AN921" s="78" t="s">
        <v>89</v>
      </c>
      <c r="AO921" s="78" t="s">
        <v>89</v>
      </c>
      <c r="AP921" s="49">
        <f t="shared" si="72"/>
        <v>0</v>
      </c>
      <c r="AQ921" s="49">
        <f>+L921+AD921-AI921</f>
        <v>11250000</v>
      </c>
      <c r="AR921" s="65" t="s">
        <v>87</v>
      </c>
      <c r="AS921" s="68">
        <v>11250000</v>
      </c>
      <c r="AT921" s="65" t="s">
        <v>90</v>
      </c>
      <c r="AU921" s="68">
        <v>0</v>
      </c>
      <c r="AV921" s="75" t="s">
        <v>89</v>
      </c>
      <c r="AW921" s="423">
        <v>4500000</v>
      </c>
      <c r="AX921" s="79">
        <f t="shared" si="73"/>
        <v>6750000</v>
      </c>
      <c r="AY921" s="223">
        <f t="shared" si="74"/>
        <v>0.4</v>
      </c>
      <c r="AZ921" s="74">
        <v>0.4</v>
      </c>
      <c r="BA921" s="75" t="s">
        <v>89</v>
      </c>
      <c r="BB921" s="65" t="s">
        <v>108</v>
      </c>
      <c r="BC921" s="66" t="s">
        <v>10610</v>
      </c>
      <c r="BD921" s="221" t="s">
        <v>87</v>
      </c>
      <c r="BE921" s="221" t="s">
        <v>87</v>
      </c>
    </row>
    <row r="922" spans="2:57" x14ac:dyDescent="0.25">
      <c r="B922" s="221">
        <v>2025</v>
      </c>
      <c r="C922" s="221">
        <v>891780111</v>
      </c>
      <c r="D922" s="221" t="s">
        <v>78</v>
      </c>
      <c r="E922" s="65" t="s">
        <v>10609</v>
      </c>
      <c r="F922" s="65" t="s">
        <v>10608</v>
      </c>
      <c r="G922" s="306">
        <v>0</v>
      </c>
      <c r="H922" s="65" t="s">
        <v>81</v>
      </c>
      <c r="I922" s="221" t="s">
        <v>82</v>
      </c>
      <c r="J922" s="220" t="s">
        <v>83</v>
      </c>
      <c r="K922" s="66" t="s">
        <v>10607</v>
      </c>
      <c r="L922" s="68">
        <v>11250000</v>
      </c>
      <c r="M922" s="221" t="s">
        <v>85</v>
      </c>
      <c r="N922" s="66" t="s">
        <v>10606</v>
      </c>
      <c r="O922" s="66">
        <v>1119816783</v>
      </c>
      <c r="P922" s="65">
        <v>1426</v>
      </c>
      <c r="Q922" s="78">
        <v>45840</v>
      </c>
      <c r="R922" s="66">
        <v>2494141000</v>
      </c>
      <c r="S922" s="78">
        <v>45846</v>
      </c>
      <c r="T922" s="68">
        <v>11250000</v>
      </c>
      <c r="U922" s="65" t="s">
        <v>87</v>
      </c>
      <c r="V922" s="68">
        <v>7631392</v>
      </c>
      <c r="W922" s="67" t="s">
        <v>8743</v>
      </c>
      <c r="X922" s="78">
        <v>45846</v>
      </c>
      <c r="Y922" s="78">
        <v>45846</v>
      </c>
      <c r="Z922" s="70" t="s">
        <v>89</v>
      </c>
      <c r="AA922" s="70">
        <v>45991</v>
      </c>
      <c r="AB922" s="49">
        <f t="shared" si="70"/>
        <v>145</v>
      </c>
      <c r="AC922" s="65">
        <v>0</v>
      </c>
      <c r="AD922" s="424">
        <v>0</v>
      </c>
      <c r="AE922" s="65">
        <v>0</v>
      </c>
      <c r="AF922" s="78" t="s">
        <v>89</v>
      </c>
      <c r="AG922" s="49">
        <f t="shared" si="71"/>
        <v>0</v>
      </c>
      <c r="AH922" s="65">
        <v>0</v>
      </c>
      <c r="AI922" s="68">
        <v>0</v>
      </c>
      <c r="AJ922" s="65" t="s">
        <v>89</v>
      </c>
      <c r="AK922" s="78" t="s">
        <v>89</v>
      </c>
      <c r="AL922" s="65">
        <v>0</v>
      </c>
      <c r="AM922" s="78" t="s">
        <v>89</v>
      </c>
      <c r="AN922" s="78" t="s">
        <v>89</v>
      </c>
      <c r="AO922" s="78" t="s">
        <v>89</v>
      </c>
      <c r="AP922" s="49">
        <f t="shared" si="72"/>
        <v>0</v>
      </c>
      <c r="AQ922" s="49">
        <f>+L922+AD922-AI922</f>
        <v>11250000</v>
      </c>
      <c r="AR922" s="65" t="s">
        <v>87</v>
      </c>
      <c r="AS922" s="68">
        <v>11250000</v>
      </c>
      <c r="AT922" s="65" t="s">
        <v>90</v>
      </c>
      <c r="AU922" s="68">
        <v>0</v>
      </c>
      <c r="AV922" s="75" t="s">
        <v>89</v>
      </c>
      <c r="AW922" s="423">
        <v>4500000</v>
      </c>
      <c r="AX922" s="79">
        <f t="shared" si="73"/>
        <v>6750000</v>
      </c>
      <c r="AY922" s="223">
        <f t="shared" si="74"/>
        <v>0.4</v>
      </c>
      <c r="AZ922" s="74">
        <v>0.4</v>
      </c>
      <c r="BA922" s="75" t="s">
        <v>89</v>
      </c>
      <c r="BB922" s="65" t="s">
        <v>108</v>
      </c>
      <c r="BC922" s="66" t="s">
        <v>10605</v>
      </c>
      <c r="BD922" s="221" t="s">
        <v>87</v>
      </c>
      <c r="BE922" s="221" t="s">
        <v>87</v>
      </c>
    </row>
    <row r="923" spans="2:57" x14ac:dyDescent="0.25">
      <c r="B923" s="221">
        <v>2025</v>
      </c>
      <c r="C923" s="221">
        <v>891780111</v>
      </c>
      <c r="D923" s="221" t="s">
        <v>78</v>
      </c>
      <c r="E923" s="65" t="s">
        <v>10604</v>
      </c>
      <c r="F923" s="65" t="s">
        <v>10603</v>
      </c>
      <c r="G923" s="306">
        <v>0</v>
      </c>
      <c r="H923" s="65" t="s">
        <v>81</v>
      </c>
      <c r="I923" s="221" t="s">
        <v>82</v>
      </c>
      <c r="J923" s="220" t="s">
        <v>83</v>
      </c>
      <c r="K923" s="66" t="s">
        <v>9218</v>
      </c>
      <c r="L923" s="68">
        <v>11250000</v>
      </c>
      <c r="M923" s="221" t="s">
        <v>85</v>
      </c>
      <c r="N923" s="66" t="s">
        <v>10602</v>
      </c>
      <c r="O923" s="66">
        <v>36549178</v>
      </c>
      <c r="P923" s="65">
        <v>1426</v>
      </c>
      <c r="Q923" s="78">
        <v>45840</v>
      </c>
      <c r="R923" s="66">
        <v>2494141000</v>
      </c>
      <c r="S923" s="78">
        <v>45846</v>
      </c>
      <c r="T923" s="68">
        <v>11250000</v>
      </c>
      <c r="U923" s="65" t="s">
        <v>87</v>
      </c>
      <c r="V923" s="68">
        <v>57444673</v>
      </c>
      <c r="W923" s="67" t="s">
        <v>8387</v>
      </c>
      <c r="X923" s="78">
        <v>45846</v>
      </c>
      <c r="Y923" s="78">
        <v>45846</v>
      </c>
      <c r="Z923" s="70" t="s">
        <v>89</v>
      </c>
      <c r="AA923" s="70">
        <v>45991</v>
      </c>
      <c r="AB923" s="49">
        <f t="shared" si="70"/>
        <v>145</v>
      </c>
      <c r="AC923" s="65">
        <v>0</v>
      </c>
      <c r="AD923" s="424">
        <v>0</v>
      </c>
      <c r="AE923" s="65">
        <v>0</v>
      </c>
      <c r="AF923" s="78" t="s">
        <v>89</v>
      </c>
      <c r="AG923" s="49">
        <f t="shared" si="71"/>
        <v>0</v>
      </c>
      <c r="AH923" s="65">
        <v>0</v>
      </c>
      <c r="AI923" s="68">
        <v>0</v>
      </c>
      <c r="AJ923" s="65" t="s">
        <v>89</v>
      </c>
      <c r="AK923" s="78" t="s">
        <v>89</v>
      </c>
      <c r="AL923" s="65">
        <v>0</v>
      </c>
      <c r="AM923" s="78" t="s">
        <v>89</v>
      </c>
      <c r="AN923" s="78" t="s">
        <v>89</v>
      </c>
      <c r="AO923" s="78" t="s">
        <v>89</v>
      </c>
      <c r="AP923" s="49">
        <f t="shared" si="72"/>
        <v>0</v>
      </c>
      <c r="AQ923" s="49">
        <f>+L923+AD923-AI923</f>
        <v>11250000</v>
      </c>
      <c r="AR923" s="65" t="s">
        <v>87</v>
      </c>
      <c r="AS923" s="68">
        <v>11250000</v>
      </c>
      <c r="AT923" s="65" t="s">
        <v>90</v>
      </c>
      <c r="AU923" s="68">
        <v>0</v>
      </c>
      <c r="AV923" s="75" t="s">
        <v>89</v>
      </c>
      <c r="AW923" s="423">
        <v>4500000</v>
      </c>
      <c r="AX923" s="79">
        <f t="shared" si="73"/>
        <v>6750000</v>
      </c>
      <c r="AY923" s="223">
        <f t="shared" si="74"/>
        <v>0.4</v>
      </c>
      <c r="AZ923" s="74">
        <v>0.4</v>
      </c>
      <c r="BA923" s="75" t="s">
        <v>89</v>
      </c>
      <c r="BB923" s="65" t="s">
        <v>108</v>
      </c>
      <c r="BC923" s="66" t="s">
        <v>10601</v>
      </c>
      <c r="BD923" s="221" t="s">
        <v>87</v>
      </c>
      <c r="BE923" s="221" t="s">
        <v>87</v>
      </c>
    </row>
    <row r="924" spans="2:57" x14ac:dyDescent="0.25">
      <c r="B924" s="221">
        <v>2025</v>
      </c>
      <c r="C924" s="221">
        <v>891780111</v>
      </c>
      <c r="D924" s="221" t="s">
        <v>78</v>
      </c>
      <c r="E924" s="65" t="s">
        <v>10600</v>
      </c>
      <c r="F924" s="65" t="s">
        <v>10599</v>
      </c>
      <c r="G924" s="306">
        <v>0</v>
      </c>
      <c r="H924" s="65" t="s">
        <v>81</v>
      </c>
      <c r="I924" s="221" t="s">
        <v>82</v>
      </c>
      <c r="J924" s="220" t="s">
        <v>83</v>
      </c>
      <c r="K924" s="66" t="s">
        <v>10598</v>
      </c>
      <c r="L924" s="68">
        <v>17360000</v>
      </c>
      <c r="M924" s="221" t="s">
        <v>85</v>
      </c>
      <c r="N924" s="66" t="s">
        <v>10597</v>
      </c>
      <c r="O924" s="66">
        <v>1084789581</v>
      </c>
      <c r="P924" s="65">
        <v>1425</v>
      </c>
      <c r="Q924" s="78">
        <v>45840</v>
      </c>
      <c r="R924" s="66">
        <v>5603238000</v>
      </c>
      <c r="S924" s="78">
        <v>45846</v>
      </c>
      <c r="T924" s="68">
        <v>17360000</v>
      </c>
      <c r="U924" s="65" t="s">
        <v>87</v>
      </c>
      <c r="V924" s="68">
        <v>57461777</v>
      </c>
      <c r="W924" s="67" t="s">
        <v>9663</v>
      </c>
      <c r="X924" s="78">
        <v>45846</v>
      </c>
      <c r="Y924" s="78">
        <v>45846</v>
      </c>
      <c r="Z924" s="70" t="s">
        <v>89</v>
      </c>
      <c r="AA924" s="70">
        <v>45991</v>
      </c>
      <c r="AB924" s="49">
        <f t="shared" si="70"/>
        <v>145</v>
      </c>
      <c r="AC924" s="65">
        <v>0</v>
      </c>
      <c r="AD924" s="424">
        <v>0</v>
      </c>
      <c r="AE924" s="65">
        <v>0</v>
      </c>
      <c r="AF924" s="78" t="s">
        <v>89</v>
      </c>
      <c r="AG924" s="49">
        <f t="shared" si="71"/>
        <v>0</v>
      </c>
      <c r="AH924" s="65">
        <v>0</v>
      </c>
      <c r="AI924" s="68">
        <v>0</v>
      </c>
      <c r="AJ924" s="65" t="s">
        <v>89</v>
      </c>
      <c r="AK924" s="78" t="s">
        <v>89</v>
      </c>
      <c r="AL924" s="65">
        <v>0</v>
      </c>
      <c r="AM924" s="78" t="s">
        <v>89</v>
      </c>
      <c r="AN924" s="78" t="s">
        <v>89</v>
      </c>
      <c r="AO924" s="78" t="s">
        <v>89</v>
      </c>
      <c r="AP924" s="49">
        <f t="shared" si="72"/>
        <v>0</v>
      </c>
      <c r="AQ924" s="49">
        <f>+L924+AD924-AI924</f>
        <v>17360000</v>
      </c>
      <c r="AR924" s="65" t="s">
        <v>87</v>
      </c>
      <c r="AS924" s="68">
        <v>17360000</v>
      </c>
      <c r="AT924" s="65" t="s">
        <v>90</v>
      </c>
      <c r="AU924" s="68">
        <v>0</v>
      </c>
      <c r="AV924" s="75" t="s">
        <v>89</v>
      </c>
      <c r="AW924" s="423">
        <v>6944000</v>
      </c>
      <c r="AX924" s="79">
        <f t="shared" si="73"/>
        <v>10416000</v>
      </c>
      <c r="AY924" s="223">
        <f t="shared" si="74"/>
        <v>0.4</v>
      </c>
      <c r="AZ924" s="74">
        <v>0.4</v>
      </c>
      <c r="BA924" s="75" t="s">
        <v>89</v>
      </c>
      <c r="BB924" s="65" t="s">
        <v>108</v>
      </c>
      <c r="BC924" s="66" t="s">
        <v>10596</v>
      </c>
      <c r="BD924" s="221" t="s">
        <v>87</v>
      </c>
      <c r="BE924" s="221" t="s">
        <v>87</v>
      </c>
    </row>
    <row r="925" spans="2:57" x14ac:dyDescent="0.25">
      <c r="B925" s="221">
        <v>2025</v>
      </c>
      <c r="C925" s="221">
        <v>891780111</v>
      </c>
      <c r="D925" s="221" t="s">
        <v>78</v>
      </c>
      <c r="E925" s="65" t="s">
        <v>10595</v>
      </c>
      <c r="F925" s="65" t="s">
        <v>10594</v>
      </c>
      <c r="G925" s="306">
        <v>0</v>
      </c>
      <c r="H925" s="65" t="s">
        <v>81</v>
      </c>
      <c r="I925" s="221" t="s">
        <v>82</v>
      </c>
      <c r="J925" s="220" t="s">
        <v>83</v>
      </c>
      <c r="K925" s="66" t="s">
        <v>10593</v>
      </c>
      <c r="L925" s="68">
        <v>15780000</v>
      </c>
      <c r="M925" s="221" t="s">
        <v>85</v>
      </c>
      <c r="N925" s="66" t="s">
        <v>10592</v>
      </c>
      <c r="O925" s="66">
        <v>1007834086</v>
      </c>
      <c r="P925" s="65">
        <v>1425</v>
      </c>
      <c r="Q925" s="78">
        <v>45840</v>
      </c>
      <c r="R925" s="66">
        <v>5603238000</v>
      </c>
      <c r="S925" s="78">
        <v>45846</v>
      </c>
      <c r="T925" s="68">
        <v>15780000</v>
      </c>
      <c r="U925" s="65" t="s">
        <v>87</v>
      </c>
      <c r="V925" s="68">
        <v>36557666</v>
      </c>
      <c r="W925" s="67" t="s">
        <v>8339</v>
      </c>
      <c r="X925" s="78">
        <v>45846</v>
      </c>
      <c r="Y925" s="78">
        <v>45846</v>
      </c>
      <c r="Z925" s="70" t="s">
        <v>89</v>
      </c>
      <c r="AA925" s="70">
        <v>45991</v>
      </c>
      <c r="AB925" s="49">
        <f t="shared" si="70"/>
        <v>145</v>
      </c>
      <c r="AC925" s="65">
        <v>0</v>
      </c>
      <c r="AD925" s="424">
        <v>0</v>
      </c>
      <c r="AE925" s="65">
        <v>0</v>
      </c>
      <c r="AF925" s="78" t="s">
        <v>89</v>
      </c>
      <c r="AG925" s="49">
        <f t="shared" si="71"/>
        <v>0</v>
      </c>
      <c r="AH925" s="65">
        <v>0</v>
      </c>
      <c r="AI925" s="68">
        <v>0</v>
      </c>
      <c r="AJ925" s="65" t="s">
        <v>89</v>
      </c>
      <c r="AK925" s="78" t="s">
        <v>89</v>
      </c>
      <c r="AL925" s="65">
        <v>0</v>
      </c>
      <c r="AM925" s="78" t="s">
        <v>89</v>
      </c>
      <c r="AN925" s="78" t="s">
        <v>89</v>
      </c>
      <c r="AO925" s="78" t="s">
        <v>89</v>
      </c>
      <c r="AP925" s="49">
        <f t="shared" si="72"/>
        <v>0</v>
      </c>
      <c r="AQ925" s="49">
        <f>+L925+AD925-AI925</f>
        <v>15780000</v>
      </c>
      <c r="AR925" s="65" t="s">
        <v>87</v>
      </c>
      <c r="AS925" s="68">
        <v>15780000</v>
      </c>
      <c r="AT925" s="65" t="s">
        <v>90</v>
      </c>
      <c r="AU925" s="68">
        <v>0</v>
      </c>
      <c r="AV925" s="75" t="s">
        <v>89</v>
      </c>
      <c r="AW925" s="423">
        <v>6312000</v>
      </c>
      <c r="AX925" s="79">
        <f t="shared" si="73"/>
        <v>9468000</v>
      </c>
      <c r="AY925" s="223">
        <f t="shared" si="74"/>
        <v>0.4</v>
      </c>
      <c r="AZ925" s="74">
        <v>0.4</v>
      </c>
      <c r="BA925" s="75" t="s">
        <v>89</v>
      </c>
      <c r="BB925" s="65" t="s">
        <v>108</v>
      </c>
      <c r="BC925" s="66" t="s">
        <v>10591</v>
      </c>
      <c r="BD925" s="221" t="s">
        <v>87</v>
      </c>
      <c r="BE925" s="221" t="s">
        <v>87</v>
      </c>
    </row>
    <row r="926" spans="2:57" x14ac:dyDescent="0.25">
      <c r="B926" s="221">
        <v>2025</v>
      </c>
      <c r="C926" s="221">
        <v>891780111</v>
      </c>
      <c r="D926" s="221" t="s">
        <v>78</v>
      </c>
      <c r="E926" s="65" t="s">
        <v>10590</v>
      </c>
      <c r="F926" s="65" t="s">
        <v>10589</v>
      </c>
      <c r="G926" s="306">
        <v>0</v>
      </c>
      <c r="H926" s="65" t="s">
        <v>81</v>
      </c>
      <c r="I926" s="221" t="s">
        <v>82</v>
      </c>
      <c r="J926" s="220" t="s">
        <v>83</v>
      </c>
      <c r="K926" s="66" t="s">
        <v>10397</v>
      </c>
      <c r="L926" s="68">
        <v>13250000</v>
      </c>
      <c r="M926" s="221" t="s">
        <v>85</v>
      </c>
      <c r="N926" s="66" t="s">
        <v>10588</v>
      </c>
      <c r="O926" s="66">
        <v>84456169</v>
      </c>
      <c r="P926" s="65">
        <v>1426</v>
      </c>
      <c r="Q926" s="78">
        <v>45840</v>
      </c>
      <c r="R926" s="66">
        <v>2494141000</v>
      </c>
      <c r="S926" s="78">
        <v>45846</v>
      </c>
      <c r="T926" s="68">
        <v>13250000</v>
      </c>
      <c r="U926" s="65" t="s">
        <v>87</v>
      </c>
      <c r="V926" s="68">
        <v>45476408</v>
      </c>
      <c r="W926" s="67" t="s">
        <v>8784</v>
      </c>
      <c r="X926" s="78">
        <v>45846</v>
      </c>
      <c r="Y926" s="78">
        <v>45846</v>
      </c>
      <c r="Z926" s="70" t="s">
        <v>89</v>
      </c>
      <c r="AA926" s="70">
        <v>45991</v>
      </c>
      <c r="AB926" s="49">
        <f t="shared" si="70"/>
        <v>145</v>
      </c>
      <c r="AC926" s="65">
        <v>0</v>
      </c>
      <c r="AD926" s="424">
        <v>0</v>
      </c>
      <c r="AE926" s="65">
        <v>0</v>
      </c>
      <c r="AF926" s="78" t="s">
        <v>89</v>
      </c>
      <c r="AG926" s="49">
        <f t="shared" si="71"/>
        <v>0</v>
      </c>
      <c r="AH926" s="65">
        <v>0</v>
      </c>
      <c r="AI926" s="68">
        <v>0</v>
      </c>
      <c r="AJ926" s="65" t="s">
        <v>89</v>
      </c>
      <c r="AK926" s="78" t="s">
        <v>89</v>
      </c>
      <c r="AL926" s="65">
        <v>0</v>
      </c>
      <c r="AM926" s="78" t="s">
        <v>89</v>
      </c>
      <c r="AN926" s="78" t="s">
        <v>89</v>
      </c>
      <c r="AO926" s="78" t="s">
        <v>89</v>
      </c>
      <c r="AP926" s="49">
        <f t="shared" si="72"/>
        <v>0</v>
      </c>
      <c r="AQ926" s="49">
        <f>+L926+AD926-AI926</f>
        <v>13250000</v>
      </c>
      <c r="AR926" s="65" t="s">
        <v>87</v>
      </c>
      <c r="AS926" s="68">
        <v>13250000</v>
      </c>
      <c r="AT926" s="65" t="s">
        <v>90</v>
      </c>
      <c r="AU926" s="68">
        <v>0</v>
      </c>
      <c r="AV926" s="75" t="s">
        <v>89</v>
      </c>
      <c r="AW926" s="423">
        <v>5300000</v>
      </c>
      <c r="AX926" s="79">
        <f t="shared" si="73"/>
        <v>7950000</v>
      </c>
      <c r="AY926" s="223">
        <f t="shared" si="74"/>
        <v>0.4</v>
      </c>
      <c r="AZ926" s="74">
        <v>0.4</v>
      </c>
      <c r="BA926" s="75" t="s">
        <v>89</v>
      </c>
      <c r="BB926" s="65" t="s">
        <v>108</v>
      </c>
      <c r="BC926" s="66" t="s">
        <v>10587</v>
      </c>
      <c r="BD926" s="221" t="s">
        <v>87</v>
      </c>
      <c r="BE926" s="221" t="s">
        <v>87</v>
      </c>
    </row>
    <row r="927" spans="2:57" x14ac:dyDescent="0.25">
      <c r="B927" s="221">
        <v>2025</v>
      </c>
      <c r="C927" s="221">
        <v>891780111</v>
      </c>
      <c r="D927" s="221" t="s">
        <v>78</v>
      </c>
      <c r="E927" s="65" t="s">
        <v>10586</v>
      </c>
      <c r="F927" s="65" t="s">
        <v>10585</v>
      </c>
      <c r="G927" s="306">
        <v>0</v>
      </c>
      <c r="H927" s="65" t="s">
        <v>81</v>
      </c>
      <c r="I927" s="221" t="s">
        <v>82</v>
      </c>
      <c r="J927" s="220" t="s">
        <v>83</v>
      </c>
      <c r="K927" s="66" t="s">
        <v>10584</v>
      </c>
      <c r="L927" s="68">
        <v>17360000</v>
      </c>
      <c r="M927" s="221" t="s">
        <v>85</v>
      </c>
      <c r="N927" s="66" t="s">
        <v>10583</v>
      </c>
      <c r="O927" s="66">
        <v>57460431</v>
      </c>
      <c r="P927" s="65">
        <v>1425</v>
      </c>
      <c r="Q927" s="78">
        <v>45840</v>
      </c>
      <c r="R927" s="66">
        <v>5603238000</v>
      </c>
      <c r="S927" s="78">
        <v>45846</v>
      </c>
      <c r="T927" s="68">
        <v>17360000</v>
      </c>
      <c r="U927" s="65" t="s">
        <v>87</v>
      </c>
      <c r="V927" s="68">
        <v>1082889541</v>
      </c>
      <c r="W927" s="67" t="s">
        <v>1852</v>
      </c>
      <c r="X927" s="78">
        <v>45846</v>
      </c>
      <c r="Y927" s="78">
        <v>45846</v>
      </c>
      <c r="Z927" s="70" t="s">
        <v>89</v>
      </c>
      <c r="AA927" s="70">
        <v>45991</v>
      </c>
      <c r="AB927" s="49">
        <f t="shared" si="70"/>
        <v>145</v>
      </c>
      <c r="AC927" s="65">
        <v>0</v>
      </c>
      <c r="AD927" s="424">
        <v>0</v>
      </c>
      <c r="AE927" s="65">
        <v>0</v>
      </c>
      <c r="AF927" s="78" t="s">
        <v>89</v>
      </c>
      <c r="AG927" s="49">
        <f t="shared" si="71"/>
        <v>0</v>
      </c>
      <c r="AH927" s="65">
        <v>0</v>
      </c>
      <c r="AI927" s="68">
        <v>0</v>
      </c>
      <c r="AJ927" s="65" t="s">
        <v>89</v>
      </c>
      <c r="AK927" s="78" t="s">
        <v>89</v>
      </c>
      <c r="AL927" s="65">
        <v>0</v>
      </c>
      <c r="AM927" s="78" t="s">
        <v>89</v>
      </c>
      <c r="AN927" s="78" t="s">
        <v>89</v>
      </c>
      <c r="AO927" s="78" t="s">
        <v>89</v>
      </c>
      <c r="AP927" s="49">
        <f t="shared" si="72"/>
        <v>0</v>
      </c>
      <c r="AQ927" s="49">
        <f>+L927+AD927-AI927</f>
        <v>17360000</v>
      </c>
      <c r="AR927" s="65" t="s">
        <v>87</v>
      </c>
      <c r="AS927" s="68">
        <v>17360000</v>
      </c>
      <c r="AT927" s="65" t="s">
        <v>90</v>
      </c>
      <c r="AU927" s="68">
        <v>0</v>
      </c>
      <c r="AV927" s="75" t="s">
        <v>89</v>
      </c>
      <c r="AW927" s="423">
        <v>6944000</v>
      </c>
      <c r="AX927" s="79">
        <f t="shared" si="73"/>
        <v>10416000</v>
      </c>
      <c r="AY927" s="223">
        <f t="shared" si="74"/>
        <v>0.4</v>
      </c>
      <c r="AZ927" s="74">
        <v>0.4</v>
      </c>
      <c r="BA927" s="75" t="s">
        <v>89</v>
      </c>
      <c r="BB927" s="65" t="s">
        <v>108</v>
      </c>
      <c r="BC927" s="66" t="s">
        <v>10582</v>
      </c>
      <c r="BD927" s="221" t="s">
        <v>87</v>
      </c>
      <c r="BE927" s="221" t="s">
        <v>87</v>
      </c>
    </row>
    <row r="928" spans="2:57" x14ac:dyDescent="0.25">
      <c r="B928" s="221">
        <v>2025</v>
      </c>
      <c r="C928" s="221">
        <v>891780111</v>
      </c>
      <c r="D928" s="221" t="s">
        <v>78</v>
      </c>
      <c r="E928" s="65" t="s">
        <v>10581</v>
      </c>
      <c r="F928" s="65" t="s">
        <v>10580</v>
      </c>
      <c r="G928" s="306">
        <v>0</v>
      </c>
      <c r="H928" s="65" t="s">
        <v>81</v>
      </c>
      <c r="I928" s="221" t="s">
        <v>82</v>
      </c>
      <c r="J928" s="220" t="s">
        <v>83</v>
      </c>
      <c r="K928" s="66" t="s">
        <v>10579</v>
      </c>
      <c r="L928" s="68">
        <v>13250000</v>
      </c>
      <c r="M928" s="221" t="s">
        <v>85</v>
      </c>
      <c r="N928" s="66" t="s">
        <v>8977</v>
      </c>
      <c r="O928" s="66">
        <v>1004355940</v>
      </c>
      <c r="P928" s="65">
        <v>1426</v>
      </c>
      <c r="Q928" s="78">
        <v>45840</v>
      </c>
      <c r="R928" s="66">
        <v>2494141000</v>
      </c>
      <c r="S928" s="78">
        <v>45846</v>
      </c>
      <c r="T928" s="68">
        <v>13250000</v>
      </c>
      <c r="U928" s="65" t="s">
        <v>87</v>
      </c>
      <c r="V928" s="68">
        <v>85449357</v>
      </c>
      <c r="W928" s="67" t="s">
        <v>8976</v>
      </c>
      <c r="X928" s="78">
        <v>45846</v>
      </c>
      <c r="Y928" s="78">
        <v>45846</v>
      </c>
      <c r="Z928" s="70" t="s">
        <v>89</v>
      </c>
      <c r="AA928" s="70">
        <v>45991</v>
      </c>
      <c r="AB928" s="49">
        <f t="shared" si="70"/>
        <v>145</v>
      </c>
      <c r="AC928" s="65">
        <v>0</v>
      </c>
      <c r="AD928" s="424">
        <v>0</v>
      </c>
      <c r="AE928" s="65">
        <v>0</v>
      </c>
      <c r="AF928" s="78" t="s">
        <v>89</v>
      </c>
      <c r="AG928" s="49">
        <f t="shared" si="71"/>
        <v>0</v>
      </c>
      <c r="AH928" s="65">
        <v>1</v>
      </c>
      <c r="AI928" s="68">
        <v>10600000</v>
      </c>
      <c r="AJ928" s="70">
        <v>45869</v>
      </c>
      <c r="AK928" s="78">
        <v>45869</v>
      </c>
      <c r="AL928" s="65">
        <v>0</v>
      </c>
      <c r="AM928" s="78" t="s">
        <v>89</v>
      </c>
      <c r="AN928" s="78" t="s">
        <v>89</v>
      </c>
      <c r="AO928" s="78" t="s">
        <v>89</v>
      </c>
      <c r="AP928" s="49">
        <f t="shared" si="72"/>
        <v>0</v>
      </c>
      <c r="AQ928" s="49">
        <f>+L928+AD928-AI928</f>
        <v>2650000</v>
      </c>
      <c r="AR928" s="65" t="s">
        <v>87</v>
      </c>
      <c r="AS928" s="68">
        <v>13250000</v>
      </c>
      <c r="AT928" s="65" t="s">
        <v>90</v>
      </c>
      <c r="AU928" s="68">
        <v>0</v>
      </c>
      <c r="AV928" s="75" t="s">
        <v>89</v>
      </c>
      <c r="AW928" s="423">
        <v>2650000</v>
      </c>
      <c r="AX928" s="79">
        <f t="shared" si="73"/>
        <v>0</v>
      </c>
      <c r="AY928" s="223">
        <f t="shared" si="74"/>
        <v>1</v>
      </c>
      <c r="AZ928" s="74">
        <v>1</v>
      </c>
      <c r="BA928" s="75" t="s">
        <v>89</v>
      </c>
      <c r="BB928" s="65" t="s">
        <v>150</v>
      </c>
      <c r="BC928" s="66" t="s">
        <v>10578</v>
      </c>
      <c r="BD928" s="221" t="s">
        <v>87</v>
      </c>
      <c r="BE928" s="221" t="s">
        <v>87</v>
      </c>
    </row>
    <row r="929" spans="2:57" x14ac:dyDescent="0.25">
      <c r="B929" s="221">
        <v>2025</v>
      </c>
      <c r="C929" s="221">
        <v>891780111</v>
      </c>
      <c r="D929" s="221" t="s">
        <v>78</v>
      </c>
      <c r="E929" s="65" t="s">
        <v>10577</v>
      </c>
      <c r="F929" s="65" t="s">
        <v>10576</v>
      </c>
      <c r="G929" s="306">
        <v>0</v>
      </c>
      <c r="H929" s="65" t="s">
        <v>81</v>
      </c>
      <c r="I929" s="221" t="s">
        <v>82</v>
      </c>
      <c r="J929" s="220" t="s">
        <v>83</v>
      </c>
      <c r="K929" s="66" t="s">
        <v>10575</v>
      </c>
      <c r="L929" s="68">
        <v>17360000</v>
      </c>
      <c r="M929" s="221" t="s">
        <v>85</v>
      </c>
      <c r="N929" s="66" t="s">
        <v>10574</v>
      </c>
      <c r="O929" s="66">
        <v>75035405</v>
      </c>
      <c r="P929" s="65">
        <v>1425</v>
      </c>
      <c r="Q929" s="78">
        <v>45840</v>
      </c>
      <c r="R929" s="66">
        <v>5603238000</v>
      </c>
      <c r="S929" s="78">
        <v>45846</v>
      </c>
      <c r="T929" s="68">
        <v>17360000</v>
      </c>
      <c r="U929" s="65" t="s">
        <v>87</v>
      </c>
      <c r="V929" s="68">
        <v>85152695</v>
      </c>
      <c r="W929" s="67" t="s">
        <v>8504</v>
      </c>
      <c r="X929" s="78">
        <v>45846</v>
      </c>
      <c r="Y929" s="78">
        <v>45846</v>
      </c>
      <c r="Z929" s="70" t="s">
        <v>89</v>
      </c>
      <c r="AA929" s="70">
        <v>45991</v>
      </c>
      <c r="AB929" s="49">
        <f t="shared" si="70"/>
        <v>145</v>
      </c>
      <c r="AC929" s="65">
        <v>0</v>
      </c>
      <c r="AD929" s="424">
        <v>0</v>
      </c>
      <c r="AE929" s="65">
        <v>0</v>
      </c>
      <c r="AF929" s="78" t="s">
        <v>89</v>
      </c>
      <c r="AG929" s="49">
        <f t="shared" si="71"/>
        <v>0</v>
      </c>
      <c r="AH929" s="65">
        <v>0</v>
      </c>
      <c r="AI929" s="68">
        <v>0</v>
      </c>
      <c r="AJ929" s="65" t="s">
        <v>89</v>
      </c>
      <c r="AK929" s="78" t="s">
        <v>89</v>
      </c>
      <c r="AL929" s="65">
        <v>0</v>
      </c>
      <c r="AM929" s="78" t="s">
        <v>89</v>
      </c>
      <c r="AN929" s="78" t="s">
        <v>89</v>
      </c>
      <c r="AO929" s="78" t="s">
        <v>89</v>
      </c>
      <c r="AP929" s="49">
        <f t="shared" si="72"/>
        <v>0</v>
      </c>
      <c r="AQ929" s="49">
        <f>+L929+AD929-AI929</f>
        <v>17360000</v>
      </c>
      <c r="AR929" s="65" t="s">
        <v>87</v>
      </c>
      <c r="AS929" s="68">
        <v>17360000</v>
      </c>
      <c r="AT929" s="65" t="s">
        <v>90</v>
      </c>
      <c r="AU929" s="68">
        <v>0</v>
      </c>
      <c r="AV929" s="75" t="s">
        <v>89</v>
      </c>
      <c r="AW929" s="423">
        <v>6944000</v>
      </c>
      <c r="AX929" s="79">
        <f t="shared" si="73"/>
        <v>10416000</v>
      </c>
      <c r="AY929" s="223">
        <f t="shared" si="74"/>
        <v>0.4</v>
      </c>
      <c r="AZ929" s="74">
        <v>0.4</v>
      </c>
      <c r="BA929" s="75" t="s">
        <v>89</v>
      </c>
      <c r="BB929" s="65" t="s">
        <v>108</v>
      </c>
      <c r="BC929" s="66" t="s">
        <v>10573</v>
      </c>
      <c r="BD929" s="221" t="s">
        <v>87</v>
      </c>
      <c r="BE929" s="221" t="s">
        <v>87</v>
      </c>
    </row>
    <row r="930" spans="2:57" x14ac:dyDescent="0.25">
      <c r="B930" s="221">
        <v>2025</v>
      </c>
      <c r="C930" s="221">
        <v>891780111</v>
      </c>
      <c r="D930" s="221" t="s">
        <v>78</v>
      </c>
      <c r="E930" s="65" t="s">
        <v>10572</v>
      </c>
      <c r="F930" s="65" t="s">
        <v>10571</v>
      </c>
      <c r="G930" s="306">
        <v>0</v>
      </c>
      <c r="H930" s="65" t="s">
        <v>81</v>
      </c>
      <c r="I930" s="221" t="s">
        <v>82</v>
      </c>
      <c r="J930" s="220" t="s">
        <v>83</v>
      </c>
      <c r="K930" s="66" t="s">
        <v>10570</v>
      </c>
      <c r="L930" s="68">
        <v>17360000</v>
      </c>
      <c r="M930" s="221" t="s">
        <v>85</v>
      </c>
      <c r="N930" s="66" t="s">
        <v>10569</v>
      </c>
      <c r="O930" s="66">
        <v>1082952176</v>
      </c>
      <c r="P930" s="65">
        <v>1425</v>
      </c>
      <c r="Q930" s="78">
        <v>45840</v>
      </c>
      <c r="R930" s="66">
        <v>5603238000</v>
      </c>
      <c r="S930" s="78">
        <v>45846</v>
      </c>
      <c r="T930" s="68">
        <v>17360000</v>
      </c>
      <c r="U930" s="65" t="s">
        <v>87</v>
      </c>
      <c r="V930" s="68">
        <v>85449357</v>
      </c>
      <c r="W930" s="67" t="s">
        <v>8976</v>
      </c>
      <c r="X930" s="78">
        <v>45846</v>
      </c>
      <c r="Y930" s="78">
        <v>45846</v>
      </c>
      <c r="Z930" s="70" t="s">
        <v>89</v>
      </c>
      <c r="AA930" s="70">
        <v>45991</v>
      </c>
      <c r="AB930" s="49">
        <f t="shared" si="70"/>
        <v>145</v>
      </c>
      <c r="AC930" s="65">
        <v>0</v>
      </c>
      <c r="AD930" s="424">
        <v>0</v>
      </c>
      <c r="AE930" s="65">
        <v>0</v>
      </c>
      <c r="AF930" s="78" t="s">
        <v>89</v>
      </c>
      <c r="AG930" s="49">
        <f t="shared" si="71"/>
        <v>0</v>
      </c>
      <c r="AH930" s="65">
        <v>0</v>
      </c>
      <c r="AI930" s="68">
        <v>0</v>
      </c>
      <c r="AJ930" s="65" t="s">
        <v>89</v>
      </c>
      <c r="AK930" s="78" t="s">
        <v>89</v>
      </c>
      <c r="AL930" s="65">
        <v>0</v>
      </c>
      <c r="AM930" s="78" t="s">
        <v>89</v>
      </c>
      <c r="AN930" s="78" t="s">
        <v>89</v>
      </c>
      <c r="AO930" s="78" t="s">
        <v>89</v>
      </c>
      <c r="AP930" s="49">
        <f t="shared" si="72"/>
        <v>0</v>
      </c>
      <c r="AQ930" s="49">
        <f>+L930+AD930-AI930</f>
        <v>17360000</v>
      </c>
      <c r="AR930" s="65" t="s">
        <v>87</v>
      </c>
      <c r="AS930" s="68">
        <v>17360000</v>
      </c>
      <c r="AT930" s="65" t="s">
        <v>90</v>
      </c>
      <c r="AU930" s="68">
        <v>0</v>
      </c>
      <c r="AV930" s="75" t="s">
        <v>89</v>
      </c>
      <c r="AW930" s="423">
        <v>6944000</v>
      </c>
      <c r="AX930" s="79">
        <f t="shared" si="73"/>
        <v>10416000</v>
      </c>
      <c r="AY930" s="223">
        <f t="shared" si="74"/>
        <v>0.4</v>
      </c>
      <c r="AZ930" s="74">
        <v>0.4</v>
      </c>
      <c r="BA930" s="75" t="s">
        <v>89</v>
      </c>
      <c r="BB930" s="65" t="s">
        <v>108</v>
      </c>
      <c r="BC930" s="66" t="s">
        <v>10568</v>
      </c>
      <c r="BD930" s="221" t="s">
        <v>87</v>
      </c>
      <c r="BE930" s="221" t="s">
        <v>87</v>
      </c>
    </row>
    <row r="931" spans="2:57" x14ac:dyDescent="0.25">
      <c r="B931" s="221">
        <v>2025</v>
      </c>
      <c r="C931" s="221">
        <v>891780111</v>
      </c>
      <c r="D931" s="221" t="s">
        <v>78</v>
      </c>
      <c r="E931" s="65" t="s">
        <v>10567</v>
      </c>
      <c r="F931" s="65" t="s">
        <v>10566</v>
      </c>
      <c r="G931" s="306">
        <v>0</v>
      </c>
      <c r="H931" s="65" t="s">
        <v>81</v>
      </c>
      <c r="I931" s="221" t="s">
        <v>82</v>
      </c>
      <c r="J931" s="220" t="s">
        <v>83</v>
      </c>
      <c r="K931" s="66" t="s">
        <v>10565</v>
      </c>
      <c r="L931" s="68">
        <v>17360000</v>
      </c>
      <c r="M931" s="221" t="s">
        <v>85</v>
      </c>
      <c r="N931" s="66" t="s">
        <v>2902</v>
      </c>
      <c r="O931" s="66">
        <v>84455243</v>
      </c>
      <c r="P931" s="65">
        <v>1425</v>
      </c>
      <c r="Q931" s="78">
        <v>45840</v>
      </c>
      <c r="R931" s="66">
        <v>5603238000</v>
      </c>
      <c r="S931" s="78">
        <v>45847</v>
      </c>
      <c r="T931" s="68">
        <v>17360000</v>
      </c>
      <c r="U931" s="65" t="s">
        <v>87</v>
      </c>
      <c r="V931" s="68">
        <v>1082889541</v>
      </c>
      <c r="W931" s="67" t="s">
        <v>1852</v>
      </c>
      <c r="X931" s="78">
        <v>45847</v>
      </c>
      <c r="Y931" s="78">
        <v>45847</v>
      </c>
      <c r="Z931" s="70" t="s">
        <v>89</v>
      </c>
      <c r="AA931" s="70">
        <v>45991</v>
      </c>
      <c r="AB931" s="49">
        <f t="shared" si="70"/>
        <v>144</v>
      </c>
      <c r="AC931" s="65">
        <v>0</v>
      </c>
      <c r="AD931" s="424">
        <v>0</v>
      </c>
      <c r="AE931" s="65">
        <v>0</v>
      </c>
      <c r="AF931" s="78" t="s">
        <v>89</v>
      </c>
      <c r="AG931" s="49">
        <f t="shared" si="71"/>
        <v>0</v>
      </c>
      <c r="AH931" s="65">
        <v>0</v>
      </c>
      <c r="AI931" s="68">
        <v>0</v>
      </c>
      <c r="AJ931" s="65" t="s">
        <v>89</v>
      </c>
      <c r="AK931" s="78" t="s">
        <v>89</v>
      </c>
      <c r="AL931" s="65">
        <v>0</v>
      </c>
      <c r="AM931" s="78" t="s">
        <v>89</v>
      </c>
      <c r="AN931" s="78" t="s">
        <v>89</v>
      </c>
      <c r="AO931" s="78" t="s">
        <v>89</v>
      </c>
      <c r="AP931" s="49">
        <f t="shared" si="72"/>
        <v>0</v>
      </c>
      <c r="AQ931" s="49">
        <f>+L931+AD931-AI931</f>
        <v>17360000</v>
      </c>
      <c r="AR931" s="65" t="s">
        <v>87</v>
      </c>
      <c r="AS931" s="68">
        <v>17360000</v>
      </c>
      <c r="AT931" s="65" t="s">
        <v>90</v>
      </c>
      <c r="AU931" s="68">
        <v>0</v>
      </c>
      <c r="AV931" s="75" t="s">
        <v>89</v>
      </c>
      <c r="AW931" s="423">
        <v>6944000</v>
      </c>
      <c r="AX931" s="79">
        <f t="shared" si="73"/>
        <v>10416000</v>
      </c>
      <c r="AY931" s="223">
        <f t="shared" si="74"/>
        <v>0.4</v>
      </c>
      <c r="AZ931" s="74">
        <v>0.4</v>
      </c>
      <c r="BA931" s="75" t="s">
        <v>89</v>
      </c>
      <c r="BB931" s="65" t="s">
        <v>108</v>
      </c>
      <c r="BC931" s="66" t="s">
        <v>10564</v>
      </c>
      <c r="BD931" s="221" t="s">
        <v>87</v>
      </c>
      <c r="BE931" s="221" t="s">
        <v>87</v>
      </c>
    </row>
    <row r="932" spans="2:57" x14ac:dyDescent="0.25">
      <c r="B932" s="221">
        <v>2025</v>
      </c>
      <c r="C932" s="221">
        <v>891780111</v>
      </c>
      <c r="D932" s="221" t="s">
        <v>78</v>
      </c>
      <c r="E932" s="65" t="s">
        <v>10563</v>
      </c>
      <c r="F932" s="65" t="s">
        <v>10562</v>
      </c>
      <c r="G932" s="306">
        <v>0</v>
      </c>
      <c r="H932" s="65" t="s">
        <v>81</v>
      </c>
      <c r="I932" s="221" t="s">
        <v>82</v>
      </c>
      <c r="J932" s="220" t="s">
        <v>83</v>
      </c>
      <c r="K932" s="66" t="s">
        <v>10561</v>
      </c>
      <c r="L932" s="68">
        <v>13250000</v>
      </c>
      <c r="M932" s="221" t="s">
        <v>85</v>
      </c>
      <c r="N932" s="66" t="s">
        <v>10560</v>
      </c>
      <c r="O932" s="66">
        <v>57427809</v>
      </c>
      <c r="P932" s="65">
        <v>1426</v>
      </c>
      <c r="Q932" s="78">
        <v>45840</v>
      </c>
      <c r="R932" s="66">
        <v>2494141000</v>
      </c>
      <c r="S932" s="78">
        <v>45847</v>
      </c>
      <c r="T932" s="68">
        <v>13250000</v>
      </c>
      <c r="U932" s="65" t="s">
        <v>87</v>
      </c>
      <c r="V932" s="68">
        <v>36557666</v>
      </c>
      <c r="W932" s="67" t="s">
        <v>8339</v>
      </c>
      <c r="X932" s="78">
        <v>45847</v>
      </c>
      <c r="Y932" s="78">
        <v>45847</v>
      </c>
      <c r="Z932" s="70" t="s">
        <v>89</v>
      </c>
      <c r="AA932" s="70">
        <v>45991</v>
      </c>
      <c r="AB932" s="49">
        <f t="shared" si="70"/>
        <v>144</v>
      </c>
      <c r="AC932" s="65">
        <v>0</v>
      </c>
      <c r="AD932" s="424">
        <v>0</v>
      </c>
      <c r="AE932" s="65">
        <v>0</v>
      </c>
      <c r="AF932" s="78" t="s">
        <v>89</v>
      </c>
      <c r="AG932" s="49">
        <f t="shared" si="71"/>
        <v>0</v>
      </c>
      <c r="AH932" s="65">
        <v>0</v>
      </c>
      <c r="AI932" s="68">
        <v>0</v>
      </c>
      <c r="AJ932" s="65" t="s">
        <v>89</v>
      </c>
      <c r="AK932" s="78" t="s">
        <v>89</v>
      </c>
      <c r="AL932" s="65">
        <v>0</v>
      </c>
      <c r="AM932" s="78" t="s">
        <v>89</v>
      </c>
      <c r="AN932" s="78" t="s">
        <v>89</v>
      </c>
      <c r="AO932" s="78" t="s">
        <v>89</v>
      </c>
      <c r="AP932" s="49">
        <f t="shared" si="72"/>
        <v>0</v>
      </c>
      <c r="AQ932" s="49">
        <f>+L932+AD932-AI932</f>
        <v>13250000</v>
      </c>
      <c r="AR932" s="65" t="s">
        <v>87</v>
      </c>
      <c r="AS932" s="68">
        <v>13250000</v>
      </c>
      <c r="AT932" s="65" t="s">
        <v>90</v>
      </c>
      <c r="AU932" s="68">
        <v>0</v>
      </c>
      <c r="AV932" s="75" t="s">
        <v>89</v>
      </c>
      <c r="AW932" s="423">
        <v>5300000</v>
      </c>
      <c r="AX932" s="79">
        <f t="shared" si="73"/>
        <v>7950000</v>
      </c>
      <c r="AY932" s="223">
        <f t="shared" si="74"/>
        <v>0.4</v>
      </c>
      <c r="AZ932" s="74">
        <v>0.4</v>
      </c>
      <c r="BA932" s="75" t="s">
        <v>89</v>
      </c>
      <c r="BB932" s="65" t="s">
        <v>108</v>
      </c>
      <c r="BC932" s="66" t="s">
        <v>10559</v>
      </c>
      <c r="BD932" s="221" t="s">
        <v>87</v>
      </c>
      <c r="BE932" s="221" t="s">
        <v>87</v>
      </c>
    </row>
    <row r="933" spans="2:57" x14ac:dyDescent="0.25">
      <c r="B933" s="221">
        <v>2025</v>
      </c>
      <c r="C933" s="221">
        <v>891780111</v>
      </c>
      <c r="D933" s="221" t="s">
        <v>78</v>
      </c>
      <c r="E933" s="65" t="s">
        <v>10558</v>
      </c>
      <c r="F933" s="65" t="s">
        <v>10557</v>
      </c>
      <c r="G933" s="306">
        <v>0</v>
      </c>
      <c r="H933" s="65" t="s">
        <v>81</v>
      </c>
      <c r="I933" s="221" t="s">
        <v>82</v>
      </c>
      <c r="J933" s="220" t="s">
        <v>83</v>
      </c>
      <c r="K933" s="66" t="s">
        <v>10556</v>
      </c>
      <c r="L933" s="68">
        <v>15780000</v>
      </c>
      <c r="M933" s="221" t="s">
        <v>85</v>
      </c>
      <c r="N933" s="66" t="s">
        <v>10555</v>
      </c>
      <c r="O933" s="66">
        <v>12560564</v>
      </c>
      <c r="P933" s="65">
        <v>1425</v>
      </c>
      <c r="Q933" s="78">
        <v>45840</v>
      </c>
      <c r="R933" s="66">
        <v>5603238000</v>
      </c>
      <c r="S933" s="78">
        <v>45847</v>
      </c>
      <c r="T933" s="68">
        <v>15780000</v>
      </c>
      <c r="U933" s="65" t="s">
        <v>87</v>
      </c>
      <c r="V933" s="68">
        <v>36557666</v>
      </c>
      <c r="W933" s="67" t="s">
        <v>8339</v>
      </c>
      <c r="X933" s="78">
        <v>45847</v>
      </c>
      <c r="Y933" s="78">
        <v>45847</v>
      </c>
      <c r="Z933" s="70" t="s">
        <v>89</v>
      </c>
      <c r="AA933" s="70">
        <v>45991</v>
      </c>
      <c r="AB933" s="49">
        <f t="shared" si="70"/>
        <v>144</v>
      </c>
      <c r="AC933" s="65">
        <v>0</v>
      </c>
      <c r="AD933" s="424">
        <v>0</v>
      </c>
      <c r="AE933" s="65">
        <v>0</v>
      </c>
      <c r="AF933" s="78" t="s">
        <v>89</v>
      </c>
      <c r="AG933" s="49">
        <f t="shared" si="71"/>
        <v>0</v>
      </c>
      <c r="AH933" s="65">
        <v>0</v>
      </c>
      <c r="AI933" s="68">
        <v>0</v>
      </c>
      <c r="AJ933" s="65" t="s">
        <v>89</v>
      </c>
      <c r="AK933" s="78" t="s">
        <v>89</v>
      </c>
      <c r="AL933" s="65">
        <v>0</v>
      </c>
      <c r="AM933" s="78" t="s">
        <v>89</v>
      </c>
      <c r="AN933" s="78" t="s">
        <v>89</v>
      </c>
      <c r="AO933" s="78" t="s">
        <v>89</v>
      </c>
      <c r="AP933" s="49">
        <f t="shared" si="72"/>
        <v>0</v>
      </c>
      <c r="AQ933" s="49">
        <f>+L933+AD933-AI933</f>
        <v>15780000</v>
      </c>
      <c r="AR933" s="65" t="s">
        <v>87</v>
      </c>
      <c r="AS933" s="68">
        <v>15780000</v>
      </c>
      <c r="AT933" s="65" t="s">
        <v>90</v>
      </c>
      <c r="AU933" s="68">
        <v>0</v>
      </c>
      <c r="AV933" s="75" t="s">
        <v>89</v>
      </c>
      <c r="AW933" s="423">
        <v>6312000</v>
      </c>
      <c r="AX933" s="79">
        <f t="shared" si="73"/>
        <v>9468000</v>
      </c>
      <c r="AY933" s="223">
        <f t="shared" si="74"/>
        <v>0.4</v>
      </c>
      <c r="AZ933" s="74">
        <v>0.4</v>
      </c>
      <c r="BA933" s="75" t="s">
        <v>89</v>
      </c>
      <c r="BB933" s="65" t="s">
        <v>108</v>
      </c>
      <c r="BC933" s="66" t="s">
        <v>10554</v>
      </c>
      <c r="BD933" s="221" t="s">
        <v>87</v>
      </c>
      <c r="BE933" s="221" t="s">
        <v>87</v>
      </c>
    </row>
    <row r="934" spans="2:57" x14ac:dyDescent="0.25">
      <c r="B934" s="221">
        <v>2025</v>
      </c>
      <c r="C934" s="221">
        <v>891780111</v>
      </c>
      <c r="D934" s="221" t="s">
        <v>78</v>
      </c>
      <c r="E934" s="65" t="s">
        <v>10553</v>
      </c>
      <c r="F934" s="65" t="s">
        <v>10552</v>
      </c>
      <c r="G934" s="306">
        <v>0</v>
      </c>
      <c r="H934" s="65" t="s">
        <v>81</v>
      </c>
      <c r="I934" s="221" t="s">
        <v>82</v>
      </c>
      <c r="J934" s="220" t="s">
        <v>83</v>
      </c>
      <c r="K934" s="66" t="s">
        <v>10551</v>
      </c>
      <c r="L934" s="68">
        <v>17360000</v>
      </c>
      <c r="M934" s="221" t="s">
        <v>85</v>
      </c>
      <c r="N934" s="66" t="s">
        <v>10550</v>
      </c>
      <c r="O934" s="66">
        <v>1083024560</v>
      </c>
      <c r="P934" s="65">
        <v>1425</v>
      </c>
      <c r="Q934" s="78">
        <v>45840</v>
      </c>
      <c r="R934" s="66">
        <v>5603238000</v>
      </c>
      <c r="S934" s="78">
        <v>45847</v>
      </c>
      <c r="T934" s="68">
        <v>17360000</v>
      </c>
      <c r="U934" s="65" t="s">
        <v>87</v>
      </c>
      <c r="V934" s="68">
        <v>7634885</v>
      </c>
      <c r="W934" s="67" t="s">
        <v>827</v>
      </c>
      <c r="X934" s="78">
        <v>45847</v>
      </c>
      <c r="Y934" s="78">
        <v>45847</v>
      </c>
      <c r="Z934" s="70" t="s">
        <v>89</v>
      </c>
      <c r="AA934" s="70">
        <v>45991</v>
      </c>
      <c r="AB934" s="49">
        <f t="shared" si="70"/>
        <v>144</v>
      </c>
      <c r="AC934" s="65">
        <v>0</v>
      </c>
      <c r="AD934" s="424">
        <v>0</v>
      </c>
      <c r="AE934" s="65">
        <v>0</v>
      </c>
      <c r="AF934" s="78" t="s">
        <v>89</v>
      </c>
      <c r="AG934" s="49">
        <f t="shared" si="71"/>
        <v>0</v>
      </c>
      <c r="AH934" s="65">
        <v>0</v>
      </c>
      <c r="AI934" s="68">
        <v>0</v>
      </c>
      <c r="AJ934" s="65" t="s">
        <v>89</v>
      </c>
      <c r="AK934" s="78" t="s">
        <v>89</v>
      </c>
      <c r="AL934" s="65">
        <v>0</v>
      </c>
      <c r="AM934" s="78" t="s">
        <v>89</v>
      </c>
      <c r="AN934" s="78" t="s">
        <v>89</v>
      </c>
      <c r="AO934" s="78" t="s">
        <v>89</v>
      </c>
      <c r="AP934" s="49">
        <f t="shared" si="72"/>
        <v>0</v>
      </c>
      <c r="AQ934" s="49">
        <f>+L934+AD934-AI934</f>
        <v>17360000</v>
      </c>
      <c r="AR934" s="65" t="s">
        <v>87</v>
      </c>
      <c r="AS934" s="68">
        <v>17360000</v>
      </c>
      <c r="AT934" s="65" t="s">
        <v>90</v>
      </c>
      <c r="AU934" s="68">
        <v>0</v>
      </c>
      <c r="AV934" s="75" t="s">
        <v>89</v>
      </c>
      <c r="AW934" s="423">
        <v>6944000</v>
      </c>
      <c r="AX934" s="79">
        <f t="shared" si="73"/>
        <v>10416000</v>
      </c>
      <c r="AY934" s="223">
        <f t="shared" si="74"/>
        <v>0.4</v>
      </c>
      <c r="AZ934" s="74">
        <v>0.4</v>
      </c>
      <c r="BA934" s="75" t="s">
        <v>89</v>
      </c>
      <c r="BB934" s="65" t="s">
        <v>108</v>
      </c>
      <c r="BC934" s="66" t="s">
        <v>10549</v>
      </c>
      <c r="BD934" s="221" t="s">
        <v>87</v>
      </c>
      <c r="BE934" s="221" t="s">
        <v>87</v>
      </c>
    </row>
    <row r="935" spans="2:57" x14ac:dyDescent="0.25">
      <c r="B935" s="221">
        <v>2025</v>
      </c>
      <c r="C935" s="221">
        <v>891780111</v>
      </c>
      <c r="D935" s="221" t="s">
        <v>78</v>
      </c>
      <c r="E935" s="65" t="s">
        <v>10548</v>
      </c>
      <c r="F935" s="65" t="s">
        <v>10547</v>
      </c>
      <c r="G935" s="306">
        <v>0</v>
      </c>
      <c r="H935" s="65" t="s">
        <v>81</v>
      </c>
      <c r="I935" s="221" t="s">
        <v>82</v>
      </c>
      <c r="J935" s="220" t="s">
        <v>83</v>
      </c>
      <c r="K935" s="66" t="s">
        <v>10546</v>
      </c>
      <c r="L935" s="68">
        <v>17360000</v>
      </c>
      <c r="M935" s="221" t="s">
        <v>85</v>
      </c>
      <c r="N935" s="66" t="s">
        <v>10545</v>
      </c>
      <c r="O935" s="66">
        <v>1082250050</v>
      </c>
      <c r="P935" s="65">
        <v>1425</v>
      </c>
      <c r="Q935" s="78">
        <v>45840</v>
      </c>
      <c r="R935" s="66">
        <v>5603238000</v>
      </c>
      <c r="S935" s="78">
        <v>45847</v>
      </c>
      <c r="T935" s="68">
        <v>17360000</v>
      </c>
      <c r="U935" s="65" t="s">
        <v>87</v>
      </c>
      <c r="V935" s="68">
        <v>85449357</v>
      </c>
      <c r="W935" s="67" t="s">
        <v>8976</v>
      </c>
      <c r="X935" s="78">
        <v>45847</v>
      </c>
      <c r="Y935" s="78">
        <v>45847</v>
      </c>
      <c r="Z935" s="70" t="s">
        <v>89</v>
      </c>
      <c r="AA935" s="70">
        <v>45991</v>
      </c>
      <c r="AB935" s="49">
        <f t="shared" si="70"/>
        <v>144</v>
      </c>
      <c r="AC935" s="65">
        <v>0</v>
      </c>
      <c r="AD935" s="424">
        <v>0</v>
      </c>
      <c r="AE935" s="65">
        <v>0</v>
      </c>
      <c r="AF935" s="78" t="s">
        <v>89</v>
      </c>
      <c r="AG935" s="49">
        <f t="shared" si="71"/>
        <v>0</v>
      </c>
      <c r="AH935" s="65">
        <v>0</v>
      </c>
      <c r="AI935" s="68">
        <v>0</v>
      </c>
      <c r="AJ935" s="65" t="s">
        <v>89</v>
      </c>
      <c r="AK935" s="78" t="s">
        <v>89</v>
      </c>
      <c r="AL935" s="65">
        <v>0</v>
      </c>
      <c r="AM935" s="78" t="s">
        <v>89</v>
      </c>
      <c r="AN935" s="78" t="s">
        <v>89</v>
      </c>
      <c r="AO935" s="78" t="s">
        <v>89</v>
      </c>
      <c r="AP935" s="49">
        <f t="shared" si="72"/>
        <v>0</v>
      </c>
      <c r="AQ935" s="49">
        <f>+L935+AD935-AI935</f>
        <v>17360000</v>
      </c>
      <c r="AR935" s="65" t="s">
        <v>87</v>
      </c>
      <c r="AS935" s="68">
        <v>17360000</v>
      </c>
      <c r="AT935" s="65" t="s">
        <v>90</v>
      </c>
      <c r="AU935" s="68">
        <v>0</v>
      </c>
      <c r="AV935" s="75" t="s">
        <v>89</v>
      </c>
      <c r="AW935" s="423">
        <v>6944000</v>
      </c>
      <c r="AX935" s="79">
        <f t="shared" si="73"/>
        <v>10416000</v>
      </c>
      <c r="AY935" s="223">
        <f t="shared" si="74"/>
        <v>0.4</v>
      </c>
      <c r="AZ935" s="74">
        <v>0.4</v>
      </c>
      <c r="BA935" s="75" t="s">
        <v>89</v>
      </c>
      <c r="BB935" s="65" t="s">
        <v>108</v>
      </c>
      <c r="BC935" s="66" t="s">
        <v>10544</v>
      </c>
      <c r="BD935" s="221" t="s">
        <v>87</v>
      </c>
      <c r="BE935" s="221" t="s">
        <v>87</v>
      </c>
    </row>
    <row r="936" spans="2:57" x14ac:dyDescent="0.25">
      <c r="B936" s="221">
        <v>2025</v>
      </c>
      <c r="C936" s="221">
        <v>891780111</v>
      </c>
      <c r="D936" s="221" t="s">
        <v>78</v>
      </c>
      <c r="E936" s="65" t="s">
        <v>10543</v>
      </c>
      <c r="F936" s="65" t="s">
        <v>10542</v>
      </c>
      <c r="G936" s="306">
        <v>0</v>
      </c>
      <c r="H936" s="65" t="s">
        <v>81</v>
      </c>
      <c r="I936" s="221" t="s">
        <v>82</v>
      </c>
      <c r="J936" s="220" t="s">
        <v>83</v>
      </c>
      <c r="K936" s="66" t="s">
        <v>10541</v>
      </c>
      <c r="L936" s="68">
        <v>14250000</v>
      </c>
      <c r="M936" s="221" t="s">
        <v>85</v>
      </c>
      <c r="N936" s="66" t="s">
        <v>10540</v>
      </c>
      <c r="O936" s="66">
        <v>7144425</v>
      </c>
      <c r="P936" s="65">
        <v>1426</v>
      </c>
      <c r="Q936" s="78">
        <v>45840</v>
      </c>
      <c r="R936" s="66">
        <v>2494141000</v>
      </c>
      <c r="S936" s="78">
        <v>45847</v>
      </c>
      <c r="T936" s="68">
        <v>14250000</v>
      </c>
      <c r="U936" s="65" t="s">
        <v>87</v>
      </c>
      <c r="V936" s="68">
        <v>85467461</v>
      </c>
      <c r="W936" s="67" t="s">
        <v>9510</v>
      </c>
      <c r="X936" s="78">
        <v>45847</v>
      </c>
      <c r="Y936" s="78">
        <v>45847</v>
      </c>
      <c r="Z936" s="70" t="s">
        <v>89</v>
      </c>
      <c r="AA936" s="70">
        <v>45991</v>
      </c>
      <c r="AB936" s="49">
        <f t="shared" si="70"/>
        <v>144</v>
      </c>
      <c r="AC936" s="65">
        <v>0</v>
      </c>
      <c r="AD936" s="424">
        <v>0</v>
      </c>
      <c r="AE936" s="65">
        <v>0</v>
      </c>
      <c r="AF936" s="78" t="s">
        <v>89</v>
      </c>
      <c r="AG936" s="49">
        <f t="shared" si="71"/>
        <v>0</v>
      </c>
      <c r="AH936" s="65">
        <v>0</v>
      </c>
      <c r="AI936" s="68">
        <v>0</v>
      </c>
      <c r="AJ936" s="65" t="s">
        <v>89</v>
      </c>
      <c r="AK936" s="78" t="s">
        <v>89</v>
      </c>
      <c r="AL936" s="65">
        <v>0</v>
      </c>
      <c r="AM936" s="78" t="s">
        <v>89</v>
      </c>
      <c r="AN936" s="78" t="s">
        <v>89</v>
      </c>
      <c r="AO936" s="78" t="s">
        <v>89</v>
      </c>
      <c r="AP936" s="49">
        <f t="shared" si="72"/>
        <v>0</v>
      </c>
      <c r="AQ936" s="49">
        <f>+L936+AD936-AI936</f>
        <v>14250000</v>
      </c>
      <c r="AR936" s="65" t="s">
        <v>87</v>
      </c>
      <c r="AS936" s="68">
        <v>14250000</v>
      </c>
      <c r="AT936" s="65" t="s">
        <v>90</v>
      </c>
      <c r="AU936" s="68">
        <v>0</v>
      </c>
      <c r="AV936" s="75" t="s">
        <v>89</v>
      </c>
      <c r="AW936" s="423">
        <v>5700000</v>
      </c>
      <c r="AX936" s="79">
        <f t="shared" si="73"/>
        <v>8550000</v>
      </c>
      <c r="AY936" s="223">
        <f t="shared" si="74"/>
        <v>0.4</v>
      </c>
      <c r="AZ936" s="74">
        <v>0.4</v>
      </c>
      <c r="BA936" s="75" t="s">
        <v>89</v>
      </c>
      <c r="BB936" s="65" t="s">
        <v>108</v>
      </c>
      <c r="BC936" s="66" t="s">
        <v>10539</v>
      </c>
      <c r="BD936" s="221" t="s">
        <v>87</v>
      </c>
      <c r="BE936" s="221" t="s">
        <v>87</v>
      </c>
    </row>
    <row r="937" spans="2:57" x14ac:dyDescent="0.25">
      <c r="B937" s="221">
        <v>2025</v>
      </c>
      <c r="C937" s="221">
        <v>891780111</v>
      </c>
      <c r="D937" s="221" t="s">
        <v>78</v>
      </c>
      <c r="E937" s="65" t="s">
        <v>10538</v>
      </c>
      <c r="F937" s="65" t="s">
        <v>10537</v>
      </c>
      <c r="G937" s="306">
        <v>0</v>
      </c>
      <c r="H937" s="65" t="s">
        <v>81</v>
      </c>
      <c r="I937" s="221" t="s">
        <v>82</v>
      </c>
      <c r="J937" s="220" t="s">
        <v>83</v>
      </c>
      <c r="K937" s="66" t="s">
        <v>10476</v>
      </c>
      <c r="L937" s="68">
        <v>11250000</v>
      </c>
      <c r="M937" s="221" t="s">
        <v>85</v>
      </c>
      <c r="N937" s="66" t="s">
        <v>10536</v>
      </c>
      <c r="O937" s="66">
        <v>1004364827</v>
      </c>
      <c r="P937" s="65">
        <v>1426</v>
      </c>
      <c r="Q937" s="78">
        <v>45840</v>
      </c>
      <c r="R937" s="66">
        <v>2494141000</v>
      </c>
      <c r="S937" s="78">
        <v>45847</v>
      </c>
      <c r="T937" s="68">
        <v>11250000</v>
      </c>
      <c r="U937" s="65" t="s">
        <v>87</v>
      </c>
      <c r="V937" s="68">
        <v>85450705</v>
      </c>
      <c r="W937" s="67" t="s">
        <v>10401</v>
      </c>
      <c r="X937" s="78">
        <v>45847</v>
      </c>
      <c r="Y937" s="78">
        <v>45847</v>
      </c>
      <c r="Z937" s="70" t="s">
        <v>89</v>
      </c>
      <c r="AA937" s="70">
        <v>45991</v>
      </c>
      <c r="AB937" s="49">
        <f t="shared" si="70"/>
        <v>144</v>
      </c>
      <c r="AC937" s="65">
        <v>0</v>
      </c>
      <c r="AD937" s="424">
        <v>0</v>
      </c>
      <c r="AE937" s="65">
        <v>0</v>
      </c>
      <c r="AF937" s="78" t="s">
        <v>89</v>
      </c>
      <c r="AG937" s="49">
        <f t="shared" si="71"/>
        <v>0</v>
      </c>
      <c r="AH937" s="65">
        <v>0</v>
      </c>
      <c r="AI937" s="68">
        <v>0</v>
      </c>
      <c r="AJ937" s="65" t="s">
        <v>89</v>
      </c>
      <c r="AK937" s="78" t="s">
        <v>89</v>
      </c>
      <c r="AL937" s="65">
        <v>0</v>
      </c>
      <c r="AM937" s="78" t="s">
        <v>89</v>
      </c>
      <c r="AN937" s="78" t="s">
        <v>89</v>
      </c>
      <c r="AO937" s="78" t="s">
        <v>89</v>
      </c>
      <c r="AP937" s="49">
        <f t="shared" si="72"/>
        <v>0</v>
      </c>
      <c r="AQ937" s="49">
        <f>+L937+AD937-AI937</f>
        <v>11250000</v>
      </c>
      <c r="AR937" s="65" t="s">
        <v>87</v>
      </c>
      <c r="AS937" s="68">
        <v>11250000</v>
      </c>
      <c r="AT937" s="65" t="s">
        <v>90</v>
      </c>
      <c r="AU937" s="68">
        <v>0</v>
      </c>
      <c r="AV937" s="75" t="s">
        <v>89</v>
      </c>
      <c r="AW937" s="423">
        <v>4500000</v>
      </c>
      <c r="AX937" s="79">
        <f t="shared" si="73"/>
        <v>6750000</v>
      </c>
      <c r="AY937" s="223">
        <f t="shared" si="74"/>
        <v>0.4</v>
      </c>
      <c r="AZ937" s="74">
        <v>0.4</v>
      </c>
      <c r="BA937" s="75" t="s">
        <v>89</v>
      </c>
      <c r="BB937" s="65" t="s">
        <v>108</v>
      </c>
      <c r="BC937" s="66" t="s">
        <v>10535</v>
      </c>
      <c r="BD937" s="221" t="s">
        <v>87</v>
      </c>
      <c r="BE937" s="221" t="s">
        <v>87</v>
      </c>
    </row>
    <row r="938" spans="2:57" x14ac:dyDescent="0.25">
      <c r="B938" s="221">
        <v>2025</v>
      </c>
      <c r="C938" s="221">
        <v>891780111</v>
      </c>
      <c r="D938" s="221" t="s">
        <v>78</v>
      </c>
      <c r="E938" s="65" t="s">
        <v>10534</v>
      </c>
      <c r="F938" s="65" t="s">
        <v>10533</v>
      </c>
      <c r="G938" s="306">
        <v>0</v>
      </c>
      <c r="H938" s="65" t="s">
        <v>81</v>
      </c>
      <c r="I938" s="221" t="s">
        <v>82</v>
      </c>
      <c r="J938" s="220" t="s">
        <v>83</v>
      </c>
      <c r="K938" s="66" t="s">
        <v>10532</v>
      </c>
      <c r="L938" s="68">
        <v>17360000</v>
      </c>
      <c r="M938" s="221" t="s">
        <v>85</v>
      </c>
      <c r="N938" s="66" t="s">
        <v>10531</v>
      </c>
      <c r="O938" s="66">
        <v>1082973181</v>
      </c>
      <c r="P938" s="65">
        <v>1425</v>
      </c>
      <c r="Q938" s="78">
        <v>45840</v>
      </c>
      <c r="R938" s="66">
        <v>5603238000</v>
      </c>
      <c r="S938" s="78">
        <v>45847</v>
      </c>
      <c r="T938" s="68">
        <v>17360000</v>
      </c>
      <c r="U938" s="65" t="s">
        <v>87</v>
      </c>
      <c r="V938" s="68">
        <v>12548945</v>
      </c>
      <c r="W938" s="67" t="s">
        <v>8546</v>
      </c>
      <c r="X938" s="78">
        <v>45847</v>
      </c>
      <c r="Y938" s="78">
        <v>45847</v>
      </c>
      <c r="Z938" s="70" t="s">
        <v>89</v>
      </c>
      <c r="AA938" s="70">
        <v>45991</v>
      </c>
      <c r="AB938" s="49">
        <f t="shared" si="70"/>
        <v>144</v>
      </c>
      <c r="AC938" s="65">
        <v>0</v>
      </c>
      <c r="AD938" s="424">
        <v>0</v>
      </c>
      <c r="AE938" s="65">
        <v>0</v>
      </c>
      <c r="AF938" s="78" t="s">
        <v>89</v>
      </c>
      <c r="AG938" s="49">
        <f t="shared" si="71"/>
        <v>0</v>
      </c>
      <c r="AH938" s="65">
        <v>0</v>
      </c>
      <c r="AI938" s="68">
        <v>0</v>
      </c>
      <c r="AJ938" s="65" t="s">
        <v>89</v>
      </c>
      <c r="AK938" s="78" t="s">
        <v>89</v>
      </c>
      <c r="AL938" s="65">
        <v>0</v>
      </c>
      <c r="AM938" s="78" t="s">
        <v>89</v>
      </c>
      <c r="AN938" s="78" t="s">
        <v>89</v>
      </c>
      <c r="AO938" s="78" t="s">
        <v>89</v>
      </c>
      <c r="AP938" s="49">
        <f t="shared" si="72"/>
        <v>0</v>
      </c>
      <c r="AQ938" s="49">
        <f>+L938+AD938-AI938</f>
        <v>17360000</v>
      </c>
      <c r="AR938" s="65" t="s">
        <v>87</v>
      </c>
      <c r="AS938" s="68">
        <v>17360000</v>
      </c>
      <c r="AT938" s="65" t="s">
        <v>90</v>
      </c>
      <c r="AU938" s="68">
        <v>0</v>
      </c>
      <c r="AV938" s="75" t="s">
        <v>89</v>
      </c>
      <c r="AW938" s="423">
        <v>6944000</v>
      </c>
      <c r="AX938" s="79">
        <f t="shared" si="73"/>
        <v>10416000</v>
      </c>
      <c r="AY938" s="223">
        <f t="shared" si="74"/>
        <v>0.4</v>
      </c>
      <c r="AZ938" s="74">
        <v>0.4</v>
      </c>
      <c r="BA938" s="75" t="s">
        <v>89</v>
      </c>
      <c r="BB938" s="65" t="s">
        <v>108</v>
      </c>
      <c r="BC938" s="66" t="s">
        <v>10530</v>
      </c>
      <c r="BD938" s="221" t="s">
        <v>87</v>
      </c>
      <c r="BE938" s="221" t="s">
        <v>87</v>
      </c>
    </row>
    <row r="939" spans="2:57" x14ac:dyDescent="0.25">
      <c r="B939" s="221">
        <v>2025</v>
      </c>
      <c r="C939" s="221">
        <v>891780111</v>
      </c>
      <c r="D939" s="221" t="s">
        <v>78</v>
      </c>
      <c r="E939" s="65" t="s">
        <v>10529</v>
      </c>
      <c r="F939" s="65" t="s">
        <v>10528</v>
      </c>
      <c r="G939" s="306">
        <v>0</v>
      </c>
      <c r="H939" s="65" t="s">
        <v>81</v>
      </c>
      <c r="I939" s="221" t="s">
        <v>82</v>
      </c>
      <c r="J939" s="220" t="s">
        <v>83</v>
      </c>
      <c r="K939" s="66" t="s">
        <v>10233</v>
      </c>
      <c r="L939" s="68">
        <v>26000000</v>
      </c>
      <c r="M939" s="221" t="s">
        <v>85</v>
      </c>
      <c r="N939" s="66" t="s">
        <v>10527</v>
      </c>
      <c r="O939" s="66">
        <v>7597867</v>
      </c>
      <c r="P939" s="65">
        <v>1425</v>
      </c>
      <c r="Q939" s="78">
        <v>45840</v>
      </c>
      <c r="R939" s="66">
        <v>5603238000</v>
      </c>
      <c r="S939" s="78">
        <v>45847</v>
      </c>
      <c r="T939" s="68">
        <v>26000000</v>
      </c>
      <c r="U939" s="65" t="s">
        <v>87</v>
      </c>
      <c r="V939" s="68">
        <v>15443332</v>
      </c>
      <c r="W939" s="67" t="s">
        <v>10231</v>
      </c>
      <c r="X939" s="78">
        <v>45847</v>
      </c>
      <c r="Y939" s="78">
        <v>45847</v>
      </c>
      <c r="Z939" s="70" t="s">
        <v>89</v>
      </c>
      <c r="AA939" s="70">
        <v>45991</v>
      </c>
      <c r="AB939" s="49">
        <f t="shared" si="70"/>
        <v>144</v>
      </c>
      <c r="AC939" s="65">
        <v>0</v>
      </c>
      <c r="AD939" s="424">
        <v>0</v>
      </c>
      <c r="AE939" s="65">
        <v>0</v>
      </c>
      <c r="AF939" s="78" t="s">
        <v>89</v>
      </c>
      <c r="AG939" s="49">
        <f t="shared" si="71"/>
        <v>0</v>
      </c>
      <c r="AH939" s="65">
        <v>0</v>
      </c>
      <c r="AI939" s="68">
        <v>0</v>
      </c>
      <c r="AJ939" s="65" t="s">
        <v>89</v>
      </c>
      <c r="AK939" s="78" t="s">
        <v>89</v>
      </c>
      <c r="AL939" s="65">
        <v>0</v>
      </c>
      <c r="AM939" s="78" t="s">
        <v>89</v>
      </c>
      <c r="AN939" s="78" t="s">
        <v>89</v>
      </c>
      <c r="AO939" s="78" t="s">
        <v>89</v>
      </c>
      <c r="AP939" s="49">
        <f t="shared" si="72"/>
        <v>0</v>
      </c>
      <c r="AQ939" s="49">
        <f>+L939+AD939-AI939</f>
        <v>26000000</v>
      </c>
      <c r="AR939" s="65" t="s">
        <v>87</v>
      </c>
      <c r="AS939" s="68">
        <v>26000000</v>
      </c>
      <c r="AT939" s="65" t="s">
        <v>90</v>
      </c>
      <c r="AU939" s="68">
        <v>0</v>
      </c>
      <c r="AV939" s="75" t="s">
        <v>89</v>
      </c>
      <c r="AW939" s="423">
        <v>10400000</v>
      </c>
      <c r="AX939" s="79">
        <f t="shared" si="73"/>
        <v>15600000</v>
      </c>
      <c r="AY939" s="223">
        <f t="shared" si="74"/>
        <v>0.4</v>
      </c>
      <c r="AZ939" s="74">
        <v>0.4</v>
      </c>
      <c r="BA939" s="75" t="s">
        <v>89</v>
      </c>
      <c r="BB939" s="65" t="s">
        <v>108</v>
      </c>
      <c r="BC939" s="66" t="s">
        <v>10526</v>
      </c>
      <c r="BD939" s="221" t="s">
        <v>87</v>
      </c>
      <c r="BE939" s="221" t="s">
        <v>87</v>
      </c>
    </row>
    <row r="940" spans="2:57" x14ac:dyDescent="0.25">
      <c r="B940" s="221">
        <v>2025</v>
      </c>
      <c r="C940" s="221">
        <v>891780111</v>
      </c>
      <c r="D940" s="221" t="s">
        <v>78</v>
      </c>
      <c r="E940" s="65" t="s">
        <v>10525</v>
      </c>
      <c r="F940" s="65" t="s">
        <v>10524</v>
      </c>
      <c r="G940" s="306">
        <v>0</v>
      </c>
      <c r="H940" s="65" t="s">
        <v>81</v>
      </c>
      <c r="I940" s="221" t="s">
        <v>82</v>
      </c>
      <c r="J940" s="220" t="s">
        <v>83</v>
      </c>
      <c r="K940" s="66" t="s">
        <v>10233</v>
      </c>
      <c r="L940" s="68">
        <v>15780000</v>
      </c>
      <c r="M940" s="221" t="s">
        <v>85</v>
      </c>
      <c r="N940" s="66" t="s">
        <v>10523</v>
      </c>
      <c r="O940" s="66">
        <v>1082999140</v>
      </c>
      <c r="P940" s="65">
        <v>1425</v>
      </c>
      <c r="Q940" s="78">
        <v>45840</v>
      </c>
      <c r="R940" s="66">
        <v>5603238000</v>
      </c>
      <c r="S940" s="78">
        <v>45847</v>
      </c>
      <c r="T940" s="68">
        <v>15780000</v>
      </c>
      <c r="U940" s="65" t="s">
        <v>87</v>
      </c>
      <c r="V940" s="68">
        <v>15443332</v>
      </c>
      <c r="W940" s="67" t="s">
        <v>10231</v>
      </c>
      <c r="X940" s="78">
        <v>45847</v>
      </c>
      <c r="Y940" s="78">
        <v>45847</v>
      </c>
      <c r="Z940" s="70" t="s">
        <v>89</v>
      </c>
      <c r="AA940" s="70">
        <v>45991</v>
      </c>
      <c r="AB940" s="49">
        <f t="shared" si="70"/>
        <v>144</v>
      </c>
      <c r="AC940" s="65">
        <v>0</v>
      </c>
      <c r="AD940" s="424">
        <v>0</v>
      </c>
      <c r="AE940" s="65">
        <v>0</v>
      </c>
      <c r="AF940" s="78" t="s">
        <v>89</v>
      </c>
      <c r="AG940" s="49">
        <f t="shared" si="71"/>
        <v>0</v>
      </c>
      <c r="AH940" s="65">
        <v>0</v>
      </c>
      <c r="AI940" s="68">
        <v>0</v>
      </c>
      <c r="AJ940" s="65" t="s">
        <v>89</v>
      </c>
      <c r="AK940" s="78" t="s">
        <v>89</v>
      </c>
      <c r="AL940" s="65">
        <v>0</v>
      </c>
      <c r="AM940" s="78" t="s">
        <v>89</v>
      </c>
      <c r="AN940" s="78" t="s">
        <v>89</v>
      </c>
      <c r="AO940" s="78" t="s">
        <v>89</v>
      </c>
      <c r="AP940" s="49">
        <f t="shared" si="72"/>
        <v>0</v>
      </c>
      <c r="AQ940" s="49">
        <f>+L940+AD940-AI940</f>
        <v>15780000</v>
      </c>
      <c r="AR940" s="65" t="s">
        <v>87</v>
      </c>
      <c r="AS940" s="68">
        <v>15780000</v>
      </c>
      <c r="AT940" s="65" t="s">
        <v>90</v>
      </c>
      <c r="AU940" s="68">
        <v>0</v>
      </c>
      <c r="AV940" s="75" t="s">
        <v>89</v>
      </c>
      <c r="AW940" s="423">
        <v>6312000</v>
      </c>
      <c r="AX940" s="79">
        <f t="shared" si="73"/>
        <v>9468000</v>
      </c>
      <c r="AY940" s="223">
        <f t="shared" si="74"/>
        <v>0.4</v>
      </c>
      <c r="AZ940" s="74">
        <v>0.4</v>
      </c>
      <c r="BA940" s="75" t="s">
        <v>89</v>
      </c>
      <c r="BB940" s="65" t="s">
        <v>108</v>
      </c>
      <c r="BC940" s="66" t="s">
        <v>10522</v>
      </c>
      <c r="BD940" s="221" t="s">
        <v>87</v>
      </c>
      <c r="BE940" s="221" t="s">
        <v>87</v>
      </c>
    </row>
    <row r="941" spans="2:57" x14ac:dyDescent="0.25">
      <c r="B941" s="221">
        <v>2025</v>
      </c>
      <c r="C941" s="221">
        <v>891780111</v>
      </c>
      <c r="D941" s="221" t="s">
        <v>78</v>
      </c>
      <c r="E941" s="65" t="s">
        <v>10521</v>
      </c>
      <c r="F941" s="65" t="s">
        <v>10520</v>
      </c>
      <c r="G941" s="306">
        <v>0</v>
      </c>
      <c r="H941" s="65" t="s">
        <v>81</v>
      </c>
      <c r="I941" s="221" t="s">
        <v>82</v>
      </c>
      <c r="J941" s="220" t="s">
        <v>83</v>
      </c>
      <c r="K941" s="66" t="s">
        <v>10233</v>
      </c>
      <c r="L941" s="68">
        <v>26000000</v>
      </c>
      <c r="M941" s="221" t="s">
        <v>85</v>
      </c>
      <c r="N941" s="66" t="s">
        <v>10519</v>
      </c>
      <c r="O941" s="66">
        <v>85456107</v>
      </c>
      <c r="P941" s="65">
        <v>1425</v>
      </c>
      <c r="Q941" s="78">
        <v>45840</v>
      </c>
      <c r="R941" s="66">
        <v>5603238000</v>
      </c>
      <c r="S941" s="78">
        <v>45847</v>
      </c>
      <c r="T941" s="68">
        <v>26000000</v>
      </c>
      <c r="U941" s="65" t="s">
        <v>87</v>
      </c>
      <c r="V941" s="68">
        <v>15443332</v>
      </c>
      <c r="W941" s="67" t="s">
        <v>10231</v>
      </c>
      <c r="X941" s="78">
        <v>45847</v>
      </c>
      <c r="Y941" s="78">
        <v>45847</v>
      </c>
      <c r="Z941" s="70" t="s">
        <v>89</v>
      </c>
      <c r="AA941" s="70">
        <v>45991</v>
      </c>
      <c r="AB941" s="49">
        <f t="shared" si="70"/>
        <v>144</v>
      </c>
      <c r="AC941" s="65">
        <v>0</v>
      </c>
      <c r="AD941" s="424">
        <v>0</v>
      </c>
      <c r="AE941" s="65">
        <v>0</v>
      </c>
      <c r="AF941" s="78" t="s">
        <v>89</v>
      </c>
      <c r="AG941" s="49">
        <f t="shared" si="71"/>
        <v>0</v>
      </c>
      <c r="AH941" s="65">
        <v>0</v>
      </c>
      <c r="AI941" s="68">
        <v>0</v>
      </c>
      <c r="AJ941" s="65" t="s">
        <v>89</v>
      </c>
      <c r="AK941" s="78" t="s">
        <v>89</v>
      </c>
      <c r="AL941" s="65">
        <v>0</v>
      </c>
      <c r="AM941" s="78" t="s">
        <v>89</v>
      </c>
      <c r="AN941" s="78" t="s">
        <v>89</v>
      </c>
      <c r="AO941" s="78" t="s">
        <v>89</v>
      </c>
      <c r="AP941" s="49">
        <f t="shared" si="72"/>
        <v>0</v>
      </c>
      <c r="AQ941" s="49">
        <f>+L941+AD941-AI941</f>
        <v>26000000</v>
      </c>
      <c r="AR941" s="65" t="s">
        <v>87</v>
      </c>
      <c r="AS941" s="68">
        <v>26000000</v>
      </c>
      <c r="AT941" s="65" t="s">
        <v>90</v>
      </c>
      <c r="AU941" s="68">
        <v>0</v>
      </c>
      <c r="AV941" s="75" t="s">
        <v>89</v>
      </c>
      <c r="AW941" s="423">
        <v>10400000</v>
      </c>
      <c r="AX941" s="79">
        <f t="shared" si="73"/>
        <v>15600000</v>
      </c>
      <c r="AY941" s="223">
        <f t="shared" si="74"/>
        <v>0.4</v>
      </c>
      <c r="AZ941" s="74">
        <v>0.4</v>
      </c>
      <c r="BA941" s="75" t="s">
        <v>89</v>
      </c>
      <c r="BB941" s="65" t="s">
        <v>108</v>
      </c>
      <c r="BC941" s="66" t="s">
        <v>10518</v>
      </c>
      <c r="BD941" s="221" t="s">
        <v>87</v>
      </c>
      <c r="BE941" s="221" t="s">
        <v>87</v>
      </c>
    </row>
    <row r="942" spans="2:57" x14ac:dyDescent="0.25">
      <c r="B942" s="221">
        <v>2025</v>
      </c>
      <c r="C942" s="221">
        <v>891780111</v>
      </c>
      <c r="D942" s="221" t="s">
        <v>78</v>
      </c>
      <c r="E942" s="65" t="s">
        <v>10517</v>
      </c>
      <c r="F942" s="65" t="s">
        <v>10516</v>
      </c>
      <c r="G942" s="306">
        <v>0</v>
      </c>
      <c r="H942" s="65" t="s">
        <v>81</v>
      </c>
      <c r="I942" s="221" t="s">
        <v>82</v>
      </c>
      <c r="J942" s="220" t="s">
        <v>83</v>
      </c>
      <c r="K942" s="66" t="s">
        <v>10515</v>
      </c>
      <c r="L942" s="68">
        <v>17360000</v>
      </c>
      <c r="M942" s="221" t="s">
        <v>85</v>
      </c>
      <c r="N942" s="66" t="s">
        <v>10514</v>
      </c>
      <c r="O942" s="66">
        <v>1082903282</v>
      </c>
      <c r="P942" s="65">
        <v>1425</v>
      </c>
      <c r="Q942" s="78">
        <v>45840</v>
      </c>
      <c r="R942" s="66">
        <v>5603238000</v>
      </c>
      <c r="S942" s="78">
        <v>45847</v>
      </c>
      <c r="T942" s="68">
        <v>17360000</v>
      </c>
      <c r="U942" s="65" t="s">
        <v>87</v>
      </c>
      <c r="V942" s="68">
        <v>85449357</v>
      </c>
      <c r="W942" s="67" t="s">
        <v>8976</v>
      </c>
      <c r="X942" s="78">
        <v>45847</v>
      </c>
      <c r="Y942" s="78">
        <v>45847</v>
      </c>
      <c r="Z942" s="70" t="s">
        <v>89</v>
      </c>
      <c r="AA942" s="70">
        <v>45991</v>
      </c>
      <c r="AB942" s="49">
        <f t="shared" si="70"/>
        <v>144</v>
      </c>
      <c r="AC942" s="65">
        <v>0</v>
      </c>
      <c r="AD942" s="424">
        <v>0</v>
      </c>
      <c r="AE942" s="65">
        <v>0</v>
      </c>
      <c r="AF942" s="78" t="s">
        <v>89</v>
      </c>
      <c r="AG942" s="49">
        <f t="shared" si="71"/>
        <v>0</v>
      </c>
      <c r="AH942" s="65">
        <v>0</v>
      </c>
      <c r="AI942" s="68">
        <v>0</v>
      </c>
      <c r="AJ942" s="65" t="s">
        <v>89</v>
      </c>
      <c r="AK942" s="78" t="s">
        <v>89</v>
      </c>
      <c r="AL942" s="65">
        <v>0</v>
      </c>
      <c r="AM942" s="78" t="s">
        <v>89</v>
      </c>
      <c r="AN942" s="78" t="s">
        <v>89</v>
      </c>
      <c r="AO942" s="78" t="s">
        <v>89</v>
      </c>
      <c r="AP942" s="49">
        <f t="shared" si="72"/>
        <v>0</v>
      </c>
      <c r="AQ942" s="49">
        <f>+L942+AD942-AI942</f>
        <v>17360000</v>
      </c>
      <c r="AR942" s="65" t="s">
        <v>87</v>
      </c>
      <c r="AS942" s="68">
        <v>17360000</v>
      </c>
      <c r="AT942" s="65" t="s">
        <v>90</v>
      </c>
      <c r="AU942" s="68">
        <v>0</v>
      </c>
      <c r="AV942" s="75" t="s">
        <v>89</v>
      </c>
      <c r="AW942" s="423">
        <v>6944000</v>
      </c>
      <c r="AX942" s="79">
        <f t="shared" si="73"/>
        <v>10416000</v>
      </c>
      <c r="AY942" s="223">
        <f t="shared" si="74"/>
        <v>0.4</v>
      </c>
      <c r="AZ942" s="74">
        <v>0.4</v>
      </c>
      <c r="BA942" s="75" t="s">
        <v>89</v>
      </c>
      <c r="BB942" s="65" t="s">
        <v>108</v>
      </c>
      <c r="BC942" s="66" t="s">
        <v>10513</v>
      </c>
      <c r="BD942" s="221" t="s">
        <v>87</v>
      </c>
      <c r="BE942" s="221" t="s">
        <v>87</v>
      </c>
    </row>
    <row r="943" spans="2:57" x14ac:dyDescent="0.25">
      <c r="B943" s="221">
        <v>2025</v>
      </c>
      <c r="C943" s="221">
        <v>891780111</v>
      </c>
      <c r="D943" s="221" t="s">
        <v>78</v>
      </c>
      <c r="E943" s="65" t="s">
        <v>10512</v>
      </c>
      <c r="F943" s="65" t="s">
        <v>10511</v>
      </c>
      <c r="G943" s="306">
        <v>0</v>
      </c>
      <c r="H943" s="65" t="s">
        <v>81</v>
      </c>
      <c r="I943" s="221" t="s">
        <v>82</v>
      </c>
      <c r="J943" s="220" t="s">
        <v>83</v>
      </c>
      <c r="K943" s="66" t="s">
        <v>10510</v>
      </c>
      <c r="L943" s="68">
        <v>13250000</v>
      </c>
      <c r="M943" s="221" t="s">
        <v>85</v>
      </c>
      <c r="N943" s="66" t="s">
        <v>10509</v>
      </c>
      <c r="O943" s="66">
        <v>1082858858</v>
      </c>
      <c r="P943" s="65">
        <v>1426</v>
      </c>
      <c r="Q943" s="78">
        <v>45840</v>
      </c>
      <c r="R943" s="66">
        <v>2494141000</v>
      </c>
      <c r="S943" s="78">
        <v>45847</v>
      </c>
      <c r="T943" s="68">
        <v>13250000</v>
      </c>
      <c r="U943" s="65" t="s">
        <v>87</v>
      </c>
      <c r="V943" s="68">
        <v>85459497</v>
      </c>
      <c r="W943" s="67" t="s">
        <v>540</v>
      </c>
      <c r="X943" s="78">
        <v>45847</v>
      </c>
      <c r="Y943" s="78">
        <v>45847</v>
      </c>
      <c r="Z943" s="70" t="s">
        <v>89</v>
      </c>
      <c r="AA943" s="70">
        <v>45991</v>
      </c>
      <c r="AB943" s="49">
        <f t="shared" si="70"/>
        <v>144</v>
      </c>
      <c r="AC943" s="65">
        <v>0</v>
      </c>
      <c r="AD943" s="424">
        <v>0</v>
      </c>
      <c r="AE943" s="65">
        <v>0</v>
      </c>
      <c r="AF943" s="78" t="s">
        <v>89</v>
      </c>
      <c r="AG943" s="49">
        <f t="shared" si="71"/>
        <v>0</v>
      </c>
      <c r="AH943" s="65">
        <v>0</v>
      </c>
      <c r="AI943" s="68">
        <v>0</v>
      </c>
      <c r="AJ943" s="65" t="s">
        <v>89</v>
      </c>
      <c r="AK943" s="78" t="s">
        <v>89</v>
      </c>
      <c r="AL943" s="65">
        <v>0</v>
      </c>
      <c r="AM943" s="78" t="s">
        <v>89</v>
      </c>
      <c r="AN943" s="78" t="s">
        <v>89</v>
      </c>
      <c r="AO943" s="78" t="s">
        <v>89</v>
      </c>
      <c r="AP943" s="49">
        <f t="shared" si="72"/>
        <v>0</v>
      </c>
      <c r="AQ943" s="49">
        <f>+L943+AD943-AI943</f>
        <v>13250000</v>
      </c>
      <c r="AR943" s="65" t="s">
        <v>87</v>
      </c>
      <c r="AS943" s="68">
        <v>13250000</v>
      </c>
      <c r="AT943" s="65" t="s">
        <v>90</v>
      </c>
      <c r="AU943" s="68">
        <v>0</v>
      </c>
      <c r="AV943" s="75" t="s">
        <v>89</v>
      </c>
      <c r="AW943" s="423">
        <v>5300000</v>
      </c>
      <c r="AX943" s="79">
        <f t="shared" si="73"/>
        <v>7950000</v>
      </c>
      <c r="AY943" s="223">
        <f t="shared" si="74"/>
        <v>0.4</v>
      </c>
      <c r="AZ943" s="74">
        <v>0.4</v>
      </c>
      <c r="BA943" s="75" t="s">
        <v>89</v>
      </c>
      <c r="BB943" s="65" t="s">
        <v>108</v>
      </c>
      <c r="BC943" s="66" t="s">
        <v>10508</v>
      </c>
      <c r="BD943" s="221" t="s">
        <v>87</v>
      </c>
      <c r="BE943" s="221" t="s">
        <v>87</v>
      </c>
    </row>
    <row r="944" spans="2:57" x14ac:dyDescent="0.25">
      <c r="B944" s="221">
        <v>2025</v>
      </c>
      <c r="C944" s="221">
        <v>891780111</v>
      </c>
      <c r="D944" s="221" t="s">
        <v>78</v>
      </c>
      <c r="E944" s="65" t="s">
        <v>10507</v>
      </c>
      <c r="F944" s="65" t="s">
        <v>10506</v>
      </c>
      <c r="G944" s="306">
        <v>0</v>
      </c>
      <c r="H944" s="65" t="s">
        <v>81</v>
      </c>
      <c r="I944" s="221" t="s">
        <v>82</v>
      </c>
      <c r="J944" s="220" t="s">
        <v>83</v>
      </c>
      <c r="K944" s="66" t="s">
        <v>10505</v>
      </c>
      <c r="L944" s="68">
        <v>17360000</v>
      </c>
      <c r="M944" s="221" t="s">
        <v>85</v>
      </c>
      <c r="N944" s="66" t="s">
        <v>10504</v>
      </c>
      <c r="O944" s="66">
        <v>1104871398</v>
      </c>
      <c r="P944" s="65">
        <v>1425</v>
      </c>
      <c r="Q944" s="78">
        <v>45840</v>
      </c>
      <c r="R944" s="66">
        <v>5603238000</v>
      </c>
      <c r="S944" s="78">
        <v>45847</v>
      </c>
      <c r="T944" s="68">
        <v>17360000</v>
      </c>
      <c r="U944" s="65" t="s">
        <v>87</v>
      </c>
      <c r="V944" s="68">
        <v>7634885</v>
      </c>
      <c r="W944" s="67" t="s">
        <v>827</v>
      </c>
      <c r="X944" s="78">
        <v>45847</v>
      </c>
      <c r="Y944" s="78">
        <v>45847</v>
      </c>
      <c r="Z944" s="70" t="s">
        <v>89</v>
      </c>
      <c r="AA944" s="70">
        <v>45991</v>
      </c>
      <c r="AB944" s="49">
        <f t="shared" si="70"/>
        <v>144</v>
      </c>
      <c r="AC944" s="65">
        <v>0</v>
      </c>
      <c r="AD944" s="424">
        <v>0</v>
      </c>
      <c r="AE944" s="65">
        <v>0</v>
      </c>
      <c r="AF944" s="78" t="s">
        <v>89</v>
      </c>
      <c r="AG944" s="49">
        <f t="shared" si="71"/>
        <v>0</v>
      </c>
      <c r="AH944" s="65">
        <v>0</v>
      </c>
      <c r="AI944" s="68">
        <v>0</v>
      </c>
      <c r="AJ944" s="65" t="s">
        <v>89</v>
      </c>
      <c r="AK944" s="78" t="s">
        <v>89</v>
      </c>
      <c r="AL944" s="65">
        <v>0</v>
      </c>
      <c r="AM944" s="78" t="s">
        <v>89</v>
      </c>
      <c r="AN944" s="78" t="s">
        <v>89</v>
      </c>
      <c r="AO944" s="78" t="s">
        <v>89</v>
      </c>
      <c r="AP944" s="49">
        <f t="shared" si="72"/>
        <v>0</v>
      </c>
      <c r="AQ944" s="49">
        <f>+L944+AD944-AI944</f>
        <v>17360000</v>
      </c>
      <c r="AR944" s="65" t="s">
        <v>87</v>
      </c>
      <c r="AS944" s="68">
        <v>17360000</v>
      </c>
      <c r="AT944" s="65" t="s">
        <v>90</v>
      </c>
      <c r="AU944" s="68">
        <v>0</v>
      </c>
      <c r="AV944" s="75" t="s">
        <v>89</v>
      </c>
      <c r="AW944" s="423">
        <v>6944000</v>
      </c>
      <c r="AX944" s="79">
        <f t="shared" si="73"/>
        <v>10416000</v>
      </c>
      <c r="AY944" s="223">
        <f t="shared" si="74"/>
        <v>0.4</v>
      </c>
      <c r="AZ944" s="74">
        <v>0.4</v>
      </c>
      <c r="BA944" s="75" t="s">
        <v>89</v>
      </c>
      <c r="BB944" s="65" t="s">
        <v>108</v>
      </c>
      <c r="BC944" s="66" t="s">
        <v>10503</v>
      </c>
      <c r="BD944" s="221" t="s">
        <v>87</v>
      </c>
      <c r="BE944" s="221" t="s">
        <v>87</v>
      </c>
    </row>
    <row r="945" spans="2:57" x14ac:dyDescent="0.25">
      <c r="B945" s="221">
        <v>2025</v>
      </c>
      <c r="C945" s="221">
        <v>891780111</v>
      </c>
      <c r="D945" s="221" t="s">
        <v>78</v>
      </c>
      <c r="E945" s="65" t="s">
        <v>10502</v>
      </c>
      <c r="F945" s="65" t="s">
        <v>10501</v>
      </c>
      <c r="G945" s="306">
        <v>0</v>
      </c>
      <c r="H945" s="65" t="s">
        <v>81</v>
      </c>
      <c r="I945" s="221" t="s">
        <v>82</v>
      </c>
      <c r="J945" s="220" t="s">
        <v>83</v>
      </c>
      <c r="K945" s="66" t="s">
        <v>10500</v>
      </c>
      <c r="L945" s="68">
        <v>13250000</v>
      </c>
      <c r="M945" s="221" t="s">
        <v>85</v>
      </c>
      <c r="N945" s="66" t="s">
        <v>10499</v>
      </c>
      <c r="O945" s="66">
        <v>36549906</v>
      </c>
      <c r="P945" s="65">
        <v>1425</v>
      </c>
      <c r="Q945" s="78">
        <v>45840</v>
      </c>
      <c r="R945" s="66">
        <v>5603238000</v>
      </c>
      <c r="S945" s="78">
        <v>45847</v>
      </c>
      <c r="T945" s="68">
        <v>13250000</v>
      </c>
      <c r="U945" s="65" t="s">
        <v>87</v>
      </c>
      <c r="V945" s="68">
        <v>36557666</v>
      </c>
      <c r="W945" s="67" t="s">
        <v>8339</v>
      </c>
      <c r="X945" s="78">
        <v>45847</v>
      </c>
      <c r="Y945" s="78">
        <v>45847</v>
      </c>
      <c r="Z945" s="70" t="s">
        <v>89</v>
      </c>
      <c r="AA945" s="70">
        <v>45991</v>
      </c>
      <c r="AB945" s="49">
        <f t="shared" si="70"/>
        <v>144</v>
      </c>
      <c r="AC945" s="65">
        <v>0</v>
      </c>
      <c r="AD945" s="424">
        <v>0</v>
      </c>
      <c r="AE945" s="65">
        <v>0</v>
      </c>
      <c r="AF945" s="78" t="s">
        <v>89</v>
      </c>
      <c r="AG945" s="49">
        <f t="shared" si="71"/>
        <v>0</v>
      </c>
      <c r="AH945" s="65">
        <v>0</v>
      </c>
      <c r="AI945" s="68">
        <v>0</v>
      </c>
      <c r="AJ945" s="65" t="s">
        <v>89</v>
      </c>
      <c r="AK945" s="78" t="s">
        <v>89</v>
      </c>
      <c r="AL945" s="65">
        <v>0</v>
      </c>
      <c r="AM945" s="78" t="s">
        <v>89</v>
      </c>
      <c r="AN945" s="78" t="s">
        <v>89</v>
      </c>
      <c r="AO945" s="78" t="s">
        <v>89</v>
      </c>
      <c r="AP945" s="49">
        <f t="shared" si="72"/>
        <v>0</v>
      </c>
      <c r="AQ945" s="49">
        <f>+L945+AD945-AI945</f>
        <v>13250000</v>
      </c>
      <c r="AR945" s="65" t="s">
        <v>87</v>
      </c>
      <c r="AS945" s="68">
        <v>13250000</v>
      </c>
      <c r="AT945" s="65" t="s">
        <v>90</v>
      </c>
      <c r="AU945" s="68">
        <v>0</v>
      </c>
      <c r="AV945" s="75" t="s">
        <v>89</v>
      </c>
      <c r="AW945" s="423">
        <v>5300000</v>
      </c>
      <c r="AX945" s="79">
        <f t="shared" si="73"/>
        <v>7950000</v>
      </c>
      <c r="AY945" s="223">
        <f t="shared" si="74"/>
        <v>0.4</v>
      </c>
      <c r="AZ945" s="74">
        <v>0.4</v>
      </c>
      <c r="BA945" s="75" t="s">
        <v>89</v>
      </c>
      <c r="BB945" s="65" t="s">
        <v>108</v>
      </c>
      <c r="BC945" s="66" t="s">
        <v>10498</v>
      </c>
      <c r="BD945" s="221" t="s">
        <v>87</v>
      </c>
      <c r="BE945" s="221" t="s">
        <v>87</v>
      </c>
    </row>
    <row r="946" spans="2:57" x14ac:dyDescent="0.25">
      <c r="B946" s="221">
        <v>2025</v>
      </c>
      <c r="C946" s="221">
        <v>891780111</v>
      </c>
      <c r="D946" s="221" t="s">
        <v>78</v>
      </c>
      <c r="E946" s="65" t="s">
        <v>10497</v>
      </c>
      <c r="F946" s="65" t="s">
        <v>10496</v>
      </c>
      <c r="G946" s="306">
        <v>0</v>
      </c>
      <c r="H946" s="65" t="s">
        <v>81</v>
      </c>
      <c r="I946" s="221" t="s">
        <v>127</v>
      </c>
      <c r="J946" s="220" t="s">
        <v>83</v>
      </c>
      <c r="K946" s="66" t="s">
        <v>10495</v>
      </c>
      <c r="L946" s="68">
        <v>15780000</v>
      </c>
      <c r="M946" s="221" t="s">
        <v>85</v>
      </c>
      <c r="N946" s="66" t="s">
        <v>10494</v>
      </c>
      <c r="O946" s="66">
        <v>1082954069</v>
      </c>
      <c r="P946" s="65">
        <v>1432</v>
      </c>
      <c r="Q946" s="78">
        <v>45841</v>
      </c>
      <c r="R946" s="66">
        <v>63120000</v>
      </c>
      <c r="S946" s="78">
        <v>45847</v>
      </c>
      <c r="T946" s="68">
        <v>15780000</v>
      </c>
      <c r="U946" s="65" t="s">
        <v>87</v>
      </c>
      <c r="V946" s="68">
        <v>72175281</v>
      </c>
      <c r="W946" s="67" t="s">
        <v>318</v>
      </c>
      <c r="X946" s="78">
        <v>45847</v>
      </c>
      <c r="Y946" s="78">
        <v>45847</v>
      </c>
      <c r="Z946" s="70" t="s">
        <v>89</v>
      </c>
      <c r="AA946" s="70">
        <v>45991</v>
      </c>
      <c r="AB946" s="49">
        <f t="shared" si="70"/>
        <v>144</v>
      </c>
      <c r="AC946" s="65">
        <v>0</v>
      </c>
      <c r="AD946" s="424">
        <v>0</v>
      </c>
      <c r="AE946" s="65">
        <v>0</v>
      </c>
      <c r="AF946" s="78" t="s">
        <v>89</v>
      </c>
      <c r="AG946" s="49">
        <f t="shared" si="71"/>
        <v>0</v>
      </c>
      <c r="AH946" s="65">
        <v>0</v>
      </c>
      <c r="AI946" s="68">
        <v>0</v>
      </c>
      <c r="AJ946" s="65" t="s">
        <v>89</v>
      </c>
      <c r="AK946" s="78" t="s">
        <v>89</v>
      </c>
      <c r="AL946" s="65">
        <v>0</v>
      </c>
      <c r="AM946" s="78" t="s">
        <v>89</v>
      </c>
      <c r="AN946" s="78" t="s">
        <v>89</v>
      </c>
      <c r="AO946" s="78" t="s">
        <v>89</v>
      </c>
      <c r="AP946" s="49">
        <f t="shared" si="72"/>
        <v>0</v>
      </c>
      <c r="AQ946" s="49">
        <f>+L946+AD946-AI946</f>
        <v>15780000</v>
      </c>
      <c r="AR946" s="65" t="s">
        <v>87</v>
      </c>
      <c r="AS946" s="68">
        <v>15780000</v>
      </c>
      <c r="AT946" s="65" t="s">
        <v>90</v>
      </c>
      <c r="AU946" s="68">
        <v>0</v>
      </c>
      <c r="AV946" s="75" t="s">
        <v>89</v>
      </c>
      <c r="AW946" s="423">
        <v>6312000</v>
      </c>
      <c r="AX946" s="79">
        <f t="shared" si="73"/>
        <v>9468000</v>
      </c>
      <c r="AY946" s="223">
        <f t="shared" si="74"/>
        <v>0.4</v>
      </c>
      <c r="AZ946" s="74">
        <v>0.4</v>
      </c>
      <c r="BA946" s="75" t="s">
        <v>89</v>
      </c>
      <c r="BB946" s="65" t="s">
        <v>108</v>
      </c>
      <c r="BC946" s="66" t="s">
        <v>10493</v>
      </c>
      <c r="BD946" s="221" t="s">
        <v>87</v>
      </c>
      <c r="BE946" s="221" t="s">
        <v>87</v>
      </c>
    </row>
    <row r="947" spans="2:57" x14ac:dyDescent="0.25">
      <c r="B947" s="221">
        <v>2025</v>
      </c>
      <c r="C947" s="221">
        <v>891780111</v>
      </c>
      <c r="D947" s="221" t="s">
        <v>78</v>
      </c>
      <c r="E947" s="65" t="s">
        <v>10492</v>
      </c>
      <c r="F947" s="65" t="s">
        <v>10491</v>
      </c>
      <c r="G947" s="306">
        <v>0</v>
      </c>
      <c r="H947" s="65" t="s">
        <v>81</v>
      </c>
      <c r="I947" s="221" t="s">
        <v>82</v>
      </c>
      <c r="J947" s="220" t="s">
        <v>83</v>
      </c>
      <c r="K947" s="66" t="s">
        <v>10490</v>
      </c>
      <c r="L947" s="68">
        <v>21000000</v>
      </c>
      <c r="M947" s="221" t="s">
        <v>85</v>
      </c>
      <c r="N947" s="66" t="s">
        <v>10489</v>
      </c>
      <c r="O947" s="66">
        <v>1083035460</v>
      </c>
      <c r="P947" s="65">
        <v>1425</v>
      </c>
      <c r="Q947" s="78">
        <v>45840</v>
      </c>
      <c r="R947" s="66">
        <v>5603238000</v>
      </c>
      <c r="S947" s="78">
        <v>45847</v>
      </c>
      <c r="T947" s="68">
        <v>21000000</v>
      </c>
      <c r="U947" s="65" t="s">
        <v>87</v>
      </c>
      <c r="V947" s="68">
        <v>36559627</v>
      </c>
      <c r="W947" s="67" t="s">
        <v>9366</v>
      </c>
      <c r="X947" s="78">
        <v>45847</v>
      </c>
      <c r="Y947" s="78">
        <v>45847</v>
      </c>
      <c r="Z947" s="70" t="s">
        <v>89</v>
      </c>
      <c r="AA947" s="70">
        <v>45991</v>
      </c>
      <c r="AB947" s="49">
        <f t="shared" si="70"/>
        <v>144</v>
      </c>
      <c r="AC947" s="65">
        <v>0</v>
      </c>
      <c r="AD947" s="424">
        <v>0</v>
      </c>
      <c r="AE947" s="65">
        <v>0</v>
      </c>
      <c r="AF947" s="78" t="s">
        <v>89</v>
      </c>
      <c r="AG947" s="49">
        <f t="shared" si="71"/>
        <v>0</v>
      </c>
      <c r="AH947" s="65">
        <v>0</v>
      </c>
      <c r="AI947" s="68">
        <v>0</v>
      </c>
      <c r="AJ947" s="65" t="s">
        <v>89</v>
      </c>
      <c r="AK947" s="78" t="s">
        <v>89</v>
      </c>
      <c r="AL947" s="65">
        <v>0</v>
      </c>
      <c r="AM947" s="78" t="s">
        <v>89</v>
      </c>
      <c r="AN947" s="78" t="s">
        <v>89</v>
      </c>
      <c r="AO947" s="78" t="s">
        <v>89</v>
      </c>
      <c r="AP947" s="49">
        <f t="shared" si="72"/>
        <v>0</v>
      </c>
      <c r="AQ947" s="49">
        <f>+L947+AD947-AI947</f>
        <v>21000000</v>
      </c>
      <c r="AR947" s="65" t="s">
        <v>87</v>
      </c>
      <c r="AS947" s="68">
        <v>21000000</v>
      </c>
      <c r="AT947" s="65" t="s">
        <v>90</v>
      </c>
      <c r="AU947" s="68">
        <v>0</v>
      </c>
      <c r="AV947" s="75" t="s">
        <v>89</v>
      </c>
      <c r="AW947" s="423">
        <v>8400000</v>
      </c>
      <c r="AX947" s="79">
        <f t="shared" si="73"/>
        <v>12600000</v>
      </c>
      <c r="AY947" s="223">
        <f t="shared" si="74"/>
        <v>0.4</v>
      </c>
      <c r="AZ947" s="74">
        <v>0.4</v>
      </c>
      <c r="BA947" s="75" t="s">
        <v>89</v>
      </c>
      <c r="BB947" s="65" t="s">
        <v>108</v>
      </c>
      <c r="BC947" s="66" t="s">
        <v>10488</v>
      </c>
      <c r="BD947" s="221" t="s">
        <v>87</v>
      </c>
      <c r="BE947" s="221" t="s">
        <v>87</v>
      </c>
    </row>
    <row r="948" spans="2:57" x14ac:dyDescent="0.25">
      <c r="B948" s="221">
        <v>2025</v>
      </c>
      <c r="C948" s="221">
        <v>891780111</v>
      </c>
      <c r="D948" s="221" t="s">
        <v>78</v>
      </c>
      <c r="E948" s="65" t="s">
        <v>10487</v>
      </c>
      <c r="F948" s="65" t="s">
        <v>10486</v>
      </c>
      <c r="G948" s="306">
        <v>0</v>
      </c>
      <c r="H948" s="65" t="s">
        <v>81</v>
      </c>
      <c r="I948" s="221" t="s">
        <v>82</v>
      </c>
      <c r="J948" s="220" t="s">
        <v>83</v>
      </c>
      <c r="K948" s="66" t="s">
        <v>10485</v>
      </c>
      <c r="L948" s="68">
        <v>11250000</v>
      </c>
      <c r="M948" s="221" t="s">
        <v>85</v>
      </c>
      <c r="N948" s="66" t="s">
        <v>10484</v>
      </c>
      <c r="O948" s="66">
        <v>5492235</v>
      </c>
      <c r="P948" s="65">
        <v>1426</v>
      </c>
      <c r="Q948" s="78">
        <v>45840</v>
      </c>
      <c r="R948" s="66">
        <v>2494141000</v>
      </c>
      <c r="S948" s="78">
        <v>45847</v>
      </c>
      <c r="T948" s="68">
        <v>11250000</v>
      </c>
      <c r="U948" s="65" t="s">
        <v>87</v>
      </c>
      <c r="V948" s="68">
        <v>57444673</v>
      </c>
      <c r="W948" s="67" t="s">
        <v>8387</v>
      </c>
      <c r="X948" s="78">
        <v>45847</v>
      </c>
      <c r="Y948" s="78">
        <v>45847</v>
      </c>
      <c r="Z948" s="70" t="s">
        <v>89</v>
      </c>
      <c r="AA948" s="70">
        <v>45991</v>
      </c>
      <c r="AB948" s="49">
        <f t="shared" si="70"/>
        <v>144</v>
      </c>
      <c r="AC948" s="65">
        <v>0</v>
      </c>
      <c r="AD948" s="424">
        <v>0</v>
      </c>
      <c r="AE948" s="65">
        <v>0</v>
      </c>
      <c r="AF948" s="78" t="s">
        <v>89</v>
      </c>
      <c r="AG948" s="49">
        <f t="shared" si="71"/>
        <v>0</v>
      </c>
      <c r="AH948" s="65">
        <v>0</v>
      </c>
      <c r="AI948" s="68">
        <v>0</v>
      </c>
      <c r="AJ948" s="65" t="s">
        <v>89</v>
      </c>
      <c r="AK948" s="78" t="s">
        <v>89</v>
      </c>
      <c r="AL948" s="65">
        <v>0</v>
      </c>
      <c r="AM948" s="78" t="s">
        <v>89</v>
      </c>
      <c r="AN948" s="78" t="s">
        <v>89</v>
      </c>
      <c r="AO948" s="78" t="s">
        <v>89</v>
      </c>
      <c r="AP948" s="49">
        <f t="shared" si="72"/>
        <v>0</v>
      </c>
      <c r="AQ948" s="49">
        <f>+L948+AD948-AI948</f>
        <v>11250000</v>
      </c>
      <c r="AR948" s="65" t="s">
        <v>87</v>
      </c>
      <c r="AS948" s="68">
        <v>11250000</v>
      </c>
      <c r="AT948" s="65" t="s">
        <v>90</v>
      </c>
      <c r="AU948" s="68">
        <v>0</v>
      </c>
      <c r="AV948" s="75" t="s">
        <v>89</v>
      </c>
      <c r="AW948" s="423">
        <v>4500000</v>
      </c>
      <c r="AX948" s="79">
        <f t="shared" si="73"/>
        <v>6750000</v>
      </c>
      <c r="AY948" s="223">
        <f t="shared" si="74"/>
        <v>0.4</v>
      </c>
      <c r="AZ948" s="74">
        <v>0.4</v>
      </c>
      <c r="BA948" s="75" t="s">
        <v>89</v>
      </c>
      <c r="BB948" s="65" t="s">
        <v>108</v>
      </c>
      <c r="BC948" s="66" t="s">
        <v>10483</v>
      </c>
      <c r="BD948" s="221" t="s">
        <v>87</v>
      </c>
      <c r="BE948" s="221" t="s">
        <v>87</v>
      </c>
    </row>
    <row r="949" spans="2:57" x14ac:dyDescent="0.25">
      <c r="B949" s="221">
        <v>2025</v>
      </c>
      <c r="C949" s="221">
        <v>891780111</v>
      </c>
      <c r="D949" s="221" t="s">
        <v>78</v>
      </c>
      <c r="E949" s="65" t="s">
        <v>10482</v>
      </c>
      <c r="F949" s="65" t="s">
        <v>10481</v>
      </c>
      <c r="G949" s="306">
        <v>0</v>
      </c>
      <c r="H949" s="65" t="s">
        <v>81</v>
      </c>
      <c r="I949" s="221" t="s">
        <v>82</v>
      </c>
      <c r="J949" s="220" t="s">
        <v>83</v>
      </c>
      <c r="K949" s="66" t="s">
        <v>10044</v>
      </c>
      <c r="L949" s="68">
        <v>2900000</v>
      </c>
      <c r="M949" s="221" t="s">
        <v>85</v>
      </c>
      <c r="N949" s="66" t="s">
        <v>10480</v>
      </c>
      <c r="O949" s="66">
        <v>7601477</v>
      </c>
      <c r="P949" s="65">
        <v>1425</v>
      </c>
      <c r="Q949" s="78">
        <v>45840</v>
      </c>
      <c r="R949" s="66">
        <v>5603238000</v>
      </c>
      <c r="S949" s="78">
        <v>45847</v>
      </c>
      <c r="T949" s="68">
        <v>2900000</v>
      </c>
      <c r="U949" s="65" t="s">
        <v>87</v>
      </c>
      <c r="V949" s="68">
        <v>45691169</v>
      </c>
      <c r="W949" s="67" t="s">
        <v>8679</v>
      </c>
      <c r="X949" s="78">
        <v>45847</v>
      </c>
      <c r="Y949" s="78">
        <v>45847</v>
      </c>
      <c r="Z949" s="70" t="s">
        <v>89</v>
      </c>
      <c r="AA949" s="70">
        <v>45860</v>
      </c>
      <c r="AB949" s="49">
        <f t="shared" si="70"/>
        <v>13</v>
      </c>
      <c r="AC949" s="65">
        <v>0</v>
      </c>
      <c r="AD949" s="424">
        <v>0</v>
      </c>
      <c r="AE949" s="65">
        <v>0</v>
      </c>
      <c r="AF949" s="78" t="s">
        <v>89</v>
      </c>
      <c r="AG949" s="49">
        <f t="shared" si="71"/>
        <v>0</v>
      </c>
      <c r="AH949" s="65">
        <v>0</v>
      </c>
      <c r="AI949" s="68">
        <v>0</v>
      </c>
      <c r="AJ949" s="65" t="s">
        <v>89</v>
      </c>
      <c r="AK949" s="78" t="s">
        <v>89</v>
      </c>
      <c r="AL949" s="65">
        <v>0</v>
      </c>
      <c r="AM949" s="78" t="s">
        <v>89</v>
      </c>
      <c r="AN949" s="78" t="s">
        <v>89</v>
      </c>
      <c r="AO949" s="78" t="s">
        <v>89</v>
      </c>
      <c r="AP949" s="49">
        <f t="shared" si="72"/>
        <v>0</v>
      </c>
      <c r="AQ949" s="49">
        <f>+L949+AD949-AI949</f>
        <v>2900000</v>
      </c>
      <c r="AR949" s="65" t="s">
        <v>87</v>
      </c>
      <c r="AS949" s="68">
        <v>2900000</v>
      </c>
      <c r="AT949" s="65" t="s">
        <v>90</v>
      </c>
      <c r="AU949" s="68">
        <v>0</v>
      </c>
      <c r="AV949" s="75" t="s">
        <v>89</v>
      </c>
      <c r="AW949" s="423">
        <v>2900000</v>
      </c>
      <c r="AX949" s="79">
        <f t="shared" si="73"/>
        <v>0</v>
      </c>
      <c r="AY949" s="223">
        <f t="shared" si="74"/>
        <v>1</v>
      </c>
      <c r="AZ949" s="74">
        <v>1</v>
      </c>
      <c r="BA949" s="75" t="s">
        <v>89</v>
      </c>
      <c r="BB949" s="65" t="s">
        <v>103</v>
      </c>
      <c r="BC949" s="66" t="s">
        <v>10479</v>
      </c>
      <c r="BD949" s="221" t="s">
        <v>87</v>
      </c>
      <c r="BE949" s="221" t="s">
        <v>87</v>
      </c>
    </row>
    <row r="950" spans="2:57" x14ac:dyDescent="0.25">
      <c r="B950" s="221">
        <v>2025</v>
      </c>
      <c r="C950" s="221">
        <v>891780111</v>
      </c>
      <c r="D950" s="221" t="s">
        <v>78</v>
      </c>
      <c r="E950" s="65" t="s">
        <v>10478</v>
      </c>
      <c r="F950" s="65" t="s">
        <v>10477</v>
      </c>
      <c r="G950" s="306">
        <v>0</v>
      </c>
      <c r="H950" s="65" t="s">
        <v>81</v>
      </c>
      <c r="I950" s="221" t="s">
        <v>82</v>
      </c>
      <c r="J950" s="220" t="s">
        <v>83</v>
      </c>
      <c r="K950" s="66" t="s">
        <v>10476</v>
      </c>
      <c r="L950" s="68">
        <v>13250000</v>
      </c>
      <c r="M950" s="221" t="s">
        <v>85</v>
      </c>
      <c r="N950" s="66" t="s">
        <v>10475</v>
      </c>
      <c r="O950" s="66">
        <v>1082848119</v>
      </c>
      <c r="P950" s="65">
        <v>1426</v>
      </c>
      <c r="Q950" s="78">
        <v>45840</v>
      </c>
      <c r="R950" s="66">
        <v>2494141000</v>
      </c>
      <c r="S950" s="78">
        <v>45847</v>
      </c>
      <c r="T950" s="68">
        <v>13250000</v>
      </c>
      <c r="U950" s="65" t="s">
        <v>87</v>
      </c>
      <c r="V950" s="68">
        <v>85450705</v>
      </c>
      <c r="W950" s="67" t="s">
        <v>10401</v>
      </c>
      <c r="X950" s="78">
        <v>45847</v>
      </c>
      <c r="Y950" s="78">
        <v>45847</v>
      </c>
      <c r="Z950" s="70" t="s">
        <v>89</v>
      </c>
      <c r="AA950" s="70">
        <v>45991</v>
      </c>
      <c r="AB950" s="49">
        <f t="shared" si="70"/>
        <v>144</v>
      </c>
      <c r="AC950" s="65">
        <v>0</v>
      </c>
      <c r="AD950" s="424">
        <v>0</v>
      </c>
      <c r="AE950" s="65">
        <v>0</v>
      </c>
      <c r="AF950" s="78" t="s">
        <v>89</v>
      </c>
      <c r="AG950" s="49">
        <f t="shared" si="71"/>
        <v>0</v>
      </c>
      <c r="AH950" s="65">
        <v>0</v>
      </c>
      <c r="AI950" s="68">
        <v>0</v>
      </c>
      <c r="AJ950" s="65" t="s">
        <v>89</v>
      </c>
      <c r="AK950" s="78" t="s">
        <v>89</v>
      </c>
      <c r="AL950" s="65">
        <v>0</v>
      </c>
      <c r="AM950" s="78" t="s">
        <v>89</v>
      </c>
      <c r="AN950" s="78" t="s">
        <v>89</v>
      </c>
      <c r="AO950" s="78" t="s">
        <v>89</v>
      </c>
      <c r="AP950" s="49">
        <f t="shared" si="72"/>
        <v>0</v>
      </c>
      <c r="AQ950" s="49">
        <f>+L950+AD950-AI950</f>
        <v>13250000</v>
      </c>
      <c r="AR950" s="65" t="s">
        <v>87</v>
      </c>
      <c r="AS950" s="68">
        <v>13250000</v>
      </c>
      <c r="AT950" s="65" t="s">
        <v>90</v>
      </c>
      <c r="AU950" s="68">
        <v>0</v>
      </c>
      <c r="AV950" s="75" t="s">
        <v>89</v>
      </c>
      <c r="AW950" s="423">
        <v>5300000</v>
      </c>
      <c r="AX950" s="79">
        <f t="shared" si="73"/>
        <v>7950000</v>
      </c>
      <c r="AY950" s="223">
        <f t="shared" si="74"/>
        <v>0.4</v>
      </c>
      <c r="AZ950" s="74">
        <v>0.4</v>
      </c>
      <c r="BA950" s="75" t="s">
        <v>89</v>
      </c>
      <c r="BB950" s="65" t="s">
        <v>108</v>
      </c>
      <c r="BC950" s="66" t="s">
        <v>10474</v>
      </c>
      <c r="BD950" s="221" t="s">
        <v>87</v>
      </c>
      <c r="BE950" s="221" t="s">
        <v>87</v>
      </c>
    </row>
    <row r="951" spans="2:57" x14ac:dyDescent="0.25">
      <c r="B951" s="221">
        <v>2025</v>
      </c>
      <c r="C951" s="221">
        <v>891780111</v>
      </c>
      <c r="D951" s="221" t="s">
        <v>78</v>
      </c>
      <c r="E951" s="65" t="s">
        <v>10473</v>
      </c>
      <c r="F951" s="65" t="s">
        <v>10472</v>
      </c>
      <c r="G951" s="306">
        <v>0</v>
      </c>
      <c r="H951" s="65" t="s">
        <v>81</v>
      </c>
      <c r="I951" s="221" t="s">
        <v>82</v>
      </c>
      <c r="J951" s="220" t="s">
        <v>83</v>
      </c>
      <c r="K951" s="66" t="s">
        <v>9218</v>
      </c>
      <c r="L951" s="68">
        <v>11250000</v>
      </c>
      <c r="M951" s="221" t="s">
        <v>85</v>
      </c>
      <c r="N951" s="66" t="s">
        <v>10471</v>
      </c>
      <c r="O951" s="66">
        <v>1082838731</v>
      </c>
      <c r="P951" s="65">
        <v>1426</v>
      </c>
      <c r="Q951" s="78">
        <v>45840</v>
      </c>
      <c r="R951" s="66">
        <v>2494141000</v>
      </c>
      <c r="S951" s="78">
        <v>45847</v>
      </c>
      <c r="T951" s="68">
        <v>11250000</v>
      </c>
      <c r="U951" s="65" t="s">
        <v>87</v>
      </c>
      <c r="V951" s="68">
        <v>57444673</v>
      </c>
      <c r="W951" s="67" t="s">
        <v>8387</v>
      </c>
      <c r="X951" s="78">
        <v>45847</v>
      </c>
      <c r="Y951" s="78">
        <v>45847</v>
      </c>
      <c r="Z951" s="70" t="s">
        <v>89</v>
      </c>
      <c r="AA951" s="70">
        <v>45991</v>
      </c>
      <c r="AB951" s="49">
        <f t="shared" si="70"/>
        <v>144</v>
      </c>
      <c r="AC951" s="65">
        <v>0</v>
      </c>
      <c r="AD951" s="424">
        <v>0</v>
      </c>
      <c r="AE951" s="65">
        <v>0</v>
      </c>
      <c r="AF951" s="78" t="s">
        <v>89</v>
      </c>
      <c r="AG951" s="49">
        <f t="shared" si="71"/>
        <v>0</v>
      </c>
      <c r="AH951" s="65">
        <v>0</v>
      </c>
      <c r="AI951" s="68">
        <v>0</v>
      </c>
      <c r="AJ951" s="65" t="s">
        <v>89</v>
      </c>
      <c r="AK951" s="78" t="s">
        <v>89</v>
      </c>
      <c r="AL951" s="65">
        <v>0</v>
      </c>
      <c r="AM951" s="78" t="s">
        <v>89</v>
      </c>
      <c r="AN951" s="78" t="s">
        <v>89</v>
      </c>
      <c r="AO951" s="78" t="s">
        <v>89</v>
      </c>
      <c r="AP951" s="49">
        <f t="shared" si="72"/>
        <v>0</v>
      </c>
      <c r="AQ951" s="49">
        <f>+L951+AD951-AI951</f>
        <v>11250000</v>
      </c>
      <c r="AR951" s="65" t="s">
        <v>87</v>
      </c>
      <c r="AS951" s="68">
        <v>11250000</v>
      </c>
      <c r="AT951" s="65" t="s">
        <v>90</v>
      </c>
      <c r="AU951" s="68">
        <v>0</v>
      </c>
      <c r="AV951" s="75" t="s">
        <v>89</v>
      </c>
      <c r="AW951" s="423">
        <v>4500000</v>
      </c>
      <c r="AX951" s="79">
        <f t="shared" si="73"/>
        <v>6750000</v>
      </c>
      <c r="AY951" s="223">
        <f t="shared" si="74"/>
        <v>0.4</v>
      </c>
      <c r="AZ951" s="74">
        <v>0.4</v>
      </c>
      <c r="BA951" s="75" t="s">
        <v>89</v>
      </c>
      <c r="BB951" s="65" t="s">
        <v>108</v>
      </c>
      <c r="BC951" s="66" t="s">
        <v>10470</v>
      </c>
      <c r="BD951" s="221" t="s">
        <v>87</v>
      </c>
      <c r="BE951" s="221" t="s">
        <v>87</v>
      </c>
    </row>
    <row r="952" spans="2:57" x14ac:dyDescent="0.25">
      <c r="B952" s="221">
        <v>2025</v>
      </c>
      <c r="C952" s="221">
        <v>891780111</v>
      </c>
      <c r="D952" s="221" t="s">
        <v>78</v>
      </c>
      <c r="E952" s="65" t="s">
        <v>10469</v>
      </c>
      <c r="F952" s="65" t="s">
        <v>10468</v>
      </c>
      <c r="G952" s="306">
        <v>0</v>
      </c>
      <c r="H952" s="65" t="s">
        <v>81</v>
      </c>
      <c r="I952" s="221" t="s">
        <v>82</v>
      </c>
      <c r="J952" s="220" t="s">
        <v>83</v>
      </c>
      <c r="K952" s="66" t="s">
        <v>10467</v>
      </c>
      <c r="L952" s="68">
        <v>15780000</v>
      </c>
      <c r="M952" s="221" t="s">
        <v>85</v>
      </c>
      <c r="N952" s="66" t="s">
        <v>10466</v>
      </c>
      <c r="O952" s="66">
        <v>1083023103</v>
      </c>
      <c r="P952" s="65">
        <v>1425</v>
      </c>
      <c r="Q952" s="78">
        <v>45840</v>
      </c>
      <c r="R952" s="66">
        <v>5603238000</v>
      </c>
      <c r="S952" s="78">
        <v>45847</v>
      </c>
      <c r="T952" s="68">
        <v>15780000</v>
      </c>
      <c r="U952" s="65" t="s">
        <v>87</v>
      </c>
      <c r="V952" s="68">
        <v>36665858</v>
      </c>
      <c r="W952" s="67" t="s">
        <v>10109</v>
      </c>
      <c r="X952" s="78">
        <v>45847</v>
      </c>
      <c r="Y952" s="78">
        <v>45847</v>
      </c>
      <c r="Z952" s="70" t="s">
        <v>89</v>
      </c>
      <c r="AA952" s="70">
        <v>45991</v>
      </c>
      <c r="AB952" s="49">
        <f t="shared" si="70"/>
        <v>144</v>
      </c>
      <c r="AC952" s="65">
        <v>0</v>
      </c>
      <c r="AD952" s="424">
        <v>0</v>
      </c>
      <c r="AE952" s="65">
        <v>0</v>
      </c>
      <c r="AF952" s="78" t="s">
        <v>89</v>
      </c>
      <c r="AG952" s="49">
        <f t="shared" si="71"/>
        <v>0</v>
      </c>
      <c r="AH952" s="65">
        <v>0</v>
      </c>
      <c r="AI952" s="68">
        <v>0</v>
      </c>
      <c r="AJ952" s="65" t="s">
        <v>89</v>
      </c>
      <c r="AK952" s="78" t="s">
        <v>89</v>
      </c>
      <c r="AL952" s="65">
        <v>0</v>
      </c>
      <c r="AM952" s="78" t="s">
        <v>89</v>
      </c>
      <c r="AN952" s="78" t="s">
        <v>89</v>
      </c>
      <c r="AO952" s="78" t="s">
        <v>89</v>
      </c>
      <c r="AP952" s="49">
        <f t="shared" si="72"/>
        <v>0</v>
      </c>
      <c r="AQ952" s="49">
        <f>+L952+AD952-AI952</f>
        <v>15780000</v>
      </c>
      <c r="AR952" s="65" t="s">
        <v>87</v>
      </c>
      <c r="AS952" s="68">
        <v>15780000</v>
      </c>
      <c r="AT952" s="65" t="s">
        <v>90</v>
      </c>
      <c r="AU952" s="68">
        <v>0</v>
      </c>
      <c r="AV952" s="75" t="s">
        <v>89</v>
      </c>
      <c r="AW952" s="423">
        <v>6312000</v>
      </c>
      <c r="AX952" s="79">
        <f t="shared" si="73"/>
        <v>9468000</v>
      </c>
      <c r="AY952" s="223">
        <f t="shared" si="74"/>
        <v>0.4</v>
      </c>
      <c r="AZ952" s="74">
        <v>0.4</v>
      </c>
      <c r="BA952" s="75" t="s">
        <v>89</v>
      </c>
      <c r="BB952" s="65" t="s">
        <v>108</v>
      </c>
      <c r="BC952" s="66" t="s">
        <v>10465</v>
      </c>
      <c r="BD952" s="221" t="s">
        <v>87</v>
      </c>
      <c r="BE952" s="221" t="s">
        <v>87</v>
      </c>
    </row>
    <row r="953" spans="2:57" x14ac:dyDescent="0.25">
      <c r="B953" s="221">
        <v>2025</v>
      </c>
      <c r="C953" s="221">
        <v>891780111</v>
      </c>
      <c r="D953" s="221" t="s">
        <v>78</v>
      </c>
      <c r="E953" s="65" t="s">
        <v>10464</v>
      </c>
      <c r="F953" s="65" t="s">
        <v>10463</v>
      </c>
      <c r="G953" s="306">
        <v>0</v>
      </c>
      <c r="H953" s="65" t="s">
        <v>81</v>
      </c>
      <c r="I953" s="221" t="s">
        <v>82</v>
      </c>
      <c r="J953" s="220" t="s">
        <v>83</v>
      </c>
      <c r="K953" s="66" t="s">
        <v>10462</v>
      </c>
      <c r="L953" s="68">
        <v>21000000</v>
      </c>
      <c r="M953" s="221" t="s">
        <v>85</v>
      </c>
      <c r="N953" s="66" t="s">
        <v>10461</v>
      </c>
      <c r="O953" s="66">
        <v>1064802492</v>
      </c>
      <c r="P953" s="65">
        <v>1425</v>
      </c>
      <c r="Q953" s="78">
        <v>45840</v>
      </c>
      <c r="R953" s="66">
        <v>5603238000</v>
      </c>
      <c r="S953" s="78">
        <v>45847</v>
      </c>
      <c r="T953" s="68">
        <v>21000000</v>
      </c>
      <c r="U953" s="65" t="s">
        <v>87</v>
      </c>
      <c r="V953" s="68">
        <v>57464638</v>
      </c>
      <c r="W953" s="67" t="s">
        <v>9570</v>
      </c>
      <c r="X953" s="78">
        <v>45847</v>
      </c>
      <c r="Y953" s="78">
        <v>45847</v>
      </c>
      <c r="Z953" s="70" t="s">
        <v>89</v>
      </c>
      <c r="AA953" s="70">
        <v>45991</v>
      </c>
      <c r="AB953" s="49">
        <f t="shared" si="70"/>
        <v>144</v>
      </c>
      <c r="AC953" s="65">
        <v>0</v>
      </c>
      <c r="AD953" s="424">
        <v>0</v>
      </c>
      <c r="AE953" s="65">
        <v>0</v>
      </c>
      <c r="AF953" s="78" t="s">
        <v>89</v>
      </c>
      <c r="AG953" s="49">
        <f t="shared" si="71"/>
        <v>0</v>
      </c>
      <c r="AH953" s="65">
        <v>0</v>
      </c>
      <c r="AI953" s="68">
        <v>0</v>
      </c>
      <c r="AJ953" s="65" t="s">
        <v>89</v>
      </c>
      <c r="AK953" s="78" t="s">
        <v>89</v>
      </c>
      <c r="AL953" s="65">
        <v>0</v>
      </c>
      <c r="AM953" s="78" t="s">
        <v>89</v>
      </c>
      <c r="AN953" s="78" t="s">
        <v>89</v>
      </c>
      <c r="AO953" s="78" t="s">
        <v>89</v>
      </c>
      <c r="AP953" s="49">
        <f t="shared" si="72"/>
        <v>0</v>
      </c>
      <c r="AQ953" s="49">
        <f>+L953+AD953-AI953</f>
        <v>21000000</v>
      </c>
      <c r="AR953" s="65" t="s">
        <v>87</v>
      </c>
      <c r="AS953" s="68">
        <v>21000000</v>
      </c>
      <c r="AT953" s="65" t="s">
        <v>90</v>
      </c>
      <c r="AU953" s="68">
        <v>0</v>
      </c>
      <c r="AV953" s="75" t="s">
        <v>89</v>
      </c>
      <c r="AW953" s="423">
        <v>8400000</v>
      </c>
      <c r="AX953" s="79">
        <f t="shared" si="73"/>
        <v>12600000</v>
      </c>
      <c r="AY953" s="223">
        <f t="shared" si="74"/>
        <v>0.4</v>
      </c>
      <c r="AZ953" s="74">
        <v>0.4</v>
      </c>
      <c r="BA953" s="75" t="s">
        <v>89</v>
      </c>
      <c r="BB953" s="65" t="s">
        <v>108</v>
      </c>
      <c r="BC953" s="66" t="s">
        <v>10460</v>
      </c>
      <c r="BD953" s="221" t="s">
        <v>87</v>
      </c>
      <c r="BE953" s="221" t="s">
        <v>87</v>
      </c>
    </row>
    <row r="954" spans="2:57" x14ac:dyDescent="0.25">
      <c r="B954" s="221">
        <v>2025</v>
      </c>
      <c r="C954" s="221">
        <v>891780111</v>
      </c>
      <c r="D954" s="221" t="s">
        <v>78</v>
      </c>
      <c r="E954" s="65" t="s">
        <v>10459</v>
      </c>
      <c r="F954" s="65" t="s">
        <v>10458</v>
      </c>
      <c r="G954" s="306">
        <v>0</v>
      </c>
      <c r="H954" s="65" t="s">
        <v>81</v>
      </c>
      <c r="I954" s="221" t="s">
        <v>82</v>
      </c>
      <c r="J954" s="220" t="s">
        <v>83</v>
      </c>
      <c r="K954" s="66" t="s">
        <v>10457</v>
      </c>
      <c r="L954" s="68">
        <v>18935000</v>
      </c>
      <c r="M954" s="221" t="s">
        <v>85</v>
      </c>
      <c r="N954" s="66" t="s">
        <v>10456</v>
      </c>
      <c r="O954" s="66">
        <v>57434436</v>
      </c>
      <c r="P954" s="65">
        <v>1425</v>
      </c>
      <c r="Q954" s="78">
        <v>45840</v>
      </c>
      <c r="R954" s="66">
        <v>5603238000</v>
      </c>
      <c r="S954" s="78">
        <v>45847</v>
      </c>
      <c r="T954" s="68">
        <v>18935000</v>
      </c>
      <c r="U954" s="65" t="s">
        <v>87</v>
      </c>
      <c r="V954" s="68">
        <v>12621405</v>
      </c>
      <c r="W954" s="67" t="s">
        <v>8409</v>
      </c>
      <c r="X954" s="78">
        <v>45847</v>
      </c>
      <c r="Y954" s="78">
        <v>45847</v>
      </c>
      <c r="Z954" s="70" t="s">
        <v>89</v>
      </c>
      <c r="AA954" s="70">
        <v>45991</v>
      </c>
      <c r="AB954" s="49">
        <f t="shared" si="70"/>
        <v>144</v>
      </c>
      <c r="AC954" s="65">
        <v>0</v>
      </c>
      <c r="AD954" s="424">
        <v>0</v>
      </c>
      <c r="AE954" s="65">
        <v>0</v>
      </c>
      <c r="AF954" s="78" t="s">
        <v>89</v>
      </c>
      <c r="AG954" s="49">
        <f t="shared" si="71"/>
        <v>0</v>
      </c>
      <c r="AH954" s="65">
        <v>0</v>
      </c>
      <c r="AI954" s="68">
        <v>0</v>
      </c>
      <c r="AJ954" s="65" t="s">
        <v>89</v>
      </c>
      <c r="AK954" s="78" t="s">
        <v>89</v>
      </c>
      <c r="AL954" s="65">
        <v>0</v>
      </c>
      <c r="AM954" s="78" t="s">
        <v>89</v>
      </c>
      <c r="AN954" s="78" t="s">
        <v>89</v>
      </c>
      <c r="AO954" s="78" t="s">
        <v>89</v>
      </c>
      <c r="AP954" s="49">
        <f t="shared" si="72"/>
        <v>0</v>
      </c>
      <c r="AQ954" s="49">
        <f>+L954+AD954-AI954</f>
        <v>18935000</v>
      </c>
      <c r="AR954" s="65" t="s">
        <v>87</v>
      </c>
      <c r="AS954" s="68">
        <v>18935000</v>
      </c>
      <c r="AT954" s="65" t="s">
        <v>90</v>
      </c>
      <c r="AU954" s="68">
        <v>0</v>
      </c>
      <c r="AV954" s="75" t="s">
        <v>89</v>
      </c>
      <c r="AW954" s="423">
        <v>7574000</v>
      </c>
      <c r="AX954" s="79">
        <f t="shared" si="73"/>
        <v>11361000</v>
      </c>
      <c r="AY954" s="223">
        <f t="shared" si="74"/>
        <v>0.4</v>
      </c>
      <c r="AZ954" s="74">
        <v>0.4</v>
      </c>
      <c r="BA954" s="75" t="s">
        <v>89</v>
      </c>
      <c r="BB954" s="65" t="s">
        <v>108</v>
      </c>
      <c r="BC954" s="66" t="s">
        <v>10455</v>
      </c>
      <c r="BD954" s="221" t="s">
        <v>87</v>
      </c>
      <c r="BE954" s="221" t="s">
        <v>87</v>
      </c>
    </row>
    <row r="955" spans="2:57" x14ac:dyDescent="0.25">
      <c r="B955" s="221">
        <v>2025</v>
      </c>
      <c r="C955" s="221">
        <v>891780111</v>
      </c>
      <c r="D955" s="221" t="s">
        <v>78</v>
      </c>
      <c r="E955" s="65" t="s">
        <v>10454</v>
      </c>
      <c r="F955" s="65" t="s">
        <v>10453</v>
      </c>
      <c r="G955" s="306">
        <v>0</v>
      </c>
      <c r="H955" s="65" t="s">
        <v>81</v>
      </c>
      <c r="I955" s="221" t="s">
        <v>82</v>
      </c>
      <c r="J955" s="220" t="s">
        <v>83</v>
      </c>
      <c r="K955" s="66" t="s">
        <v>10452</v>
      </c>
      <c r="L955" s="68">
        <v>18935000</v>
      </c>
      <c r="M955" s="221" t="s">
        <v>85</v>
      </c>
      <c r="N955" s="66" t="s">
        <v>10451</v>
      </c>
      <c r="O955" s="66">
        <v>36666112</v>
      </c>
      <c r="P955" s="65">
        <v>1425</v>
      </c>
      <c r="Q955" s="78">
        <v>45840</v>
      </c>
      <c r="R955" s="66">
        <v>5603238000</v>
      </c>
      <c r="S955" s="78">
        <v>45847</v>
      </c>
      <c r="T955" s="68">
        <v>18935000</v>
      </c>
      <c r="U955" s="65" t="s">
        <v>87</v>
      </c>
      <c r="V955" s="68">
        <v>32697737</v>
      </c>
      <c r="W955" s="67" t="s">
        <v>10053</v>
      </c>
      <c r="X955" s="78">
        <v>45847</v>
      </c>
      <c r="Y955" s="78">
        <v>45847</v>
      </c>
      <c r="Z955" s="70" t="s">
        <v>89</v>
      </c>
      <c r="AA955" s="70">
        <v>45991</v>
      </c>
      <c r="AB955" s="49">
        <f t="shared" si="70"/>
        <v>144</v>
      </c>
      <c r="AC955" s="65">
        <v>0</v>
      </c>
      <c r="AD955" s="424">
        <v>0</v>
      </c>
      <c r="AE955" s="65">
        <v>0</v>
      </c>
      <c r="AF955" s="78" t="s">
        <v>89</v>
      </c>
      <c r="AG955" s="49">
        <f t="shared" si="71"/>
        <v>0</v>
      </c>
      <c r="AH955" s="65">
        <v>0</v>
      </c>
      <c r="AI955" s="68">
        <v>0</v>
      </c>
      <c r="AJ955" s="65" t="s">
        <v>89</v>
      </c>
      <c r="AK955" s="78" t="s">
        <v>89</v>
      </c>
      <c r="AL955" s="65">
        <v>0</v>
      </c>
      <c r="AM955" s="78" t="s">
        <v>89</v>
      </c>
      <c r="AN955" s="78" t="s">
        <v>89</v>
      </c>
      <c r="AO955" s="78" t="s">
        <v>89</v>
      </c>
      <c r="AP955" s="49">
        <f t="shared" si="72"/>
        <v>0</v>
      </c>
      <c r="AQ955" s="49">
        <f>+L955+AD955-AI955</f>
        <v>18935000</v>
      </c>
      <c r="AR955" s="65" t="s">
        <v>87</v>
      </c>
      <c r="AS955" s="68">
        <v>18935000</v>
      </c>
      <c r="AT955" s="65" t="s">
        <v>90</v>
      </c>
      <c r="AU955" s="68">
        <v>0</v>
      </c>
      <c r="AV955" s="75" t="s">
        <v>89</v>
      </c>
      <c r="AW955" s="423">
        <v>7574000</v>
      </c>
      <c r="AX955" s="79">
        <f t="shared" si="73"/>
        <v>11361000</v>
      </c>
      <c r="AY955" s="223">
        <f t="shared" si="74"/>
        <v>0.4</v>
      </c>
      <c r="AZ955" s="74">
        <v>0.4</v>
      </c>
      <c r="BA955" s="75" t="s">
        <v>89</v>
      </c>
      <c r="BB955" s="65" t="s">
        <v>108</v>
      </c>
      <c r="BC955" s="66" t="s">
        <v>10450</v>
      </c>
      <c r="BD955" s="221" t="s">
        <v>87</v>
      </c>
      <c r="BE955" s="221" t="s">
        <v>87</v>
      </c>
    </row>
    <row r="956" spans="2:57" x14ac:dyDescent="0.25">
      <c r="B956" s="221">
        <v>2025</v>
      </c>
      <c r="C956" s="221">
        <v>891780111</v>
      </c>
      <c r="D956" s="221" t="s">
        <v>78</v>
      </c>
      <c r="E956" s="65" t="s">
        <v>10449</v>
      </c>
      <c r="F956" s="65" t="s">
        <v>10448</v>
      </c>
      <c r="G956" s="306">
        <v>0</v>
      </c>
      <c r="H956" s="65" t="s">
        <v>81</v>
      </c>
      <c r="I956" s="221" t="s">
        <v>82</v>
      </c>
      <c r="J956" s="220" t="s">
        <v>83</v>
      </c>
      <c r="K956" s="66" t="s">
        <v>10447</v>
      </c>
      <c r="L956" s="68">
        <v>15780000</v>
      </c>
      <c r="M956" s="221" t="s">
        <v>85</v>
      </c>
      <c r="N956" s="66" t="s">
        <v>10446</v>
      </c>
      <c r="O956" s="66">
        <v>1048936224</v>
      </c>
      <c r="P956" s="65">
        <v>1425</v>
      </c>
      <c r="Q956" s="78">
        <v>45840</v>
      </c>
      <c r="R956" s="66">
        <v>5603238000</v>
      </c>
      <c r="S956" s="78">
        <v>45847</v>
      </c>
      <c r="T956" s="68">
        <v>15780000</v>
      </c>
      <c r="U956" s="65" t="s">
        <v>87</v>
      </c>
      <c r="V956" s="68">
        <v>57464638</v>
      </c>
      <c r="W956" s="67" t="s">
        <v>9570</v>
      </c>
      <c r="X956" s="78">
        <v>45847</v>
      </c>
      <c r="Y956" s="78">
        <v>45847</v>
      </c>
      <c r="Z956" s="70" t="s">
        <v>89</v>
      </c>
      <c r="AA956" s="70">
        <v>45991</v>
      </c>
      <c r="AB956" s="49">
        <f t="shared" si="70"/>
        <v>144</v>
      </c>
      <c r="AC956" s="65">
        <v>0</v>
      </c>
      <c r="AD956" s="424">
        <v>0</v>
      </c>
      <c r="AE956" s="65">
        <v>0</v>
      </c>
      <c r="AF956" s="78" t="s">
        <v>89</v>
      </c>
      <c r="AG956" s="49">
        <f t="shared" si="71"/>
        <v>0</v>
      </c>
      <c r="AH956" s="65">
        <v>0</v>
      </c>
      <c r="AI956" s="68">
        <v>0</v>
      </c>
      <c r="AJ956" s="65" t="s">
        <v>89</v>
      </c>
      <c r="AK956" s="78" t="s">
        <v>89</v>
      </c>
      <c r="AL956" s="65">
        <v>0</v>
      </c>
      <c r="AM956" s="78" t="s">
        <v>89</v>
      </c>
      <c r="AN956" s="78" t="s">
        <v>89</v>
      </c>
      <c r="AO956" s="78" t="s">
        <v>89</v>
      </c>
      <c r="AP956" s="49">
        <f t="shared" si="72"/>
        <v>0</v>
      </c>
      <c r="AQ956" s="49">
        <f>+L956+AD956-AI956</f>
        <v>15780000</v>
      </c>
      <c r="AR956" s="65" t="s">
        <v>87</v>
      </c>
      <c r="AS956" s="68">
        <v>15780000</v>
      </c>
      <c r="AT956" s="65" t="s">
        <v>90</v>
      </c>
      <c r="AU956" s="68">
        <v>0</v>
      </c>
      <c r="AV956" s="75" t="s">
        <v>89</v>
      </c>
      <c r="AW956" s="423">
        <v>6312000</v>
      </c>
      <c r="AX956" s="79">
        <f t="shared" si="73"/>
        <v>9468000</v>
      </c>
      <c r="AY956" s="223">
        <f t="shared" si="74"/>
        <v>0.4</v>
      </c>
      <c r="AZ956" s="74">
        <v>0.4</v>
      </c>
      <c r="BA956" s="75" t="s">
        <v>89</v>
      </c>
      <c r="BB956" s="65" t="s">
        <v>108</v>
      </c>
      <c r="BC956" s="66" t="s">
        <v>10445</v>
      </c>
      <c r="BD956" s="221" t="s">
        <v>87</v>
      </c>
      <c r="BE956" s="221" t="s">
        <v>87</v>
      </c>
    </row>
    <row r="957" spans="2:57" x14ac:dyDescent="0.25">
      <c r="B957" s="221">
        <v>2025</v>
      </c>
      <c r="C957" s="221">
        <v>891780111</v>
      </c>
      <c r="D957" s="221" t="s">
        <v>78</v>
      </c>
      <c r="E957" s="65" t="s">
        <v>10444</v>
      </c>
      <c r="F957" s="65" t="s">
        <v>10443</v>
      </c>
      <c r="G957" s="306">
        <v>0</v>
      </c>
      <c r="H957" s="65" t="s">
        <v>81</v>
      </c>
      <c r="I957" s="221" t="s">
        <v>82</v>
      </c>
      <c r="J957" s="220" t="s">
        <v>83</v>
      </c>
      <c r="K957" s="66" t="s">
        <v>10442</v>
      </c>
      <c r="L957" s="68">
        <v>26000000</v>
      </c>
      <c r="M957" s="221" t="s">
        <v>85</v>
      </c>
      <c r="N957" s="66" t="s">
        <v>10441</v>
      </c>
      <c r="O957" s="66">
        <v>85154867</v>
      </c>
      <c r="P957" s="65">
        <v>1425</v>
      </c>
      <c r="Q957" s="78">
        <v>45840</v>
      </c>
      <c r="R957" s="66">
        <v>5603238000</v>
      </c>
      <c r="S957" s="78">
        <v>45847</v>
      </c>
      <c r="T957" s="68">
        <v>26000000</v>
      </c>
      <c r="U957" s="65" t="s">
        <v>87</v>
      </c>
      <c r="V957" s="68">
        <v>12621405</v>
      </c>
      <c r="W957" s="67" t="s">
        <v>8409</v>
      </c>
      <c r="X957" s="78">
        <v>45847</v>
      </c>
      <c r="Y957" s="78">
        <v>45847</v>
      </c>
      <c r="Z957" s="70" t="s">
        <v>89</v>
      </c>
      <c r="AA957" s="70">
        <v>45991</v>
      </c>
      <c r="AB957" s="49">
        <f t="shared" si="70"/>
        <v>144</v>
      </c>
      <c r="AC957" s="65">
        <v>0</v>
      </c>
      <c r="AD957" s="424">
        <v>0</v>
      </c>
      <c r="AE957" s="65">
        <v>0</v>
      </c>
      <c r="AF957" s="78" t="s">
        <v>89</v>
      </c>
      <c r="AG957" s="49">
        <f t="shared" si="71"/>
        <v>0</v>
      </c>
      <c r="AH957" s="65">
        <v>0</v>
      </c>
      <c r="AI957" s="68">
        <v>0</v>
      </c>
      <c r="AJ957" s="65" t="s">
        <v>89</v>
      </c>
      <c r="AK957" s="78" t="s">
        <v>89</v>
      </c>
      <c r="AL957" s="65">
        <v>0</v>
      </c>
      <c r="AM957" s="78" t="s">
        <v>89</v>
      </c>
      <c r="AN957" s="78" t="s">
        <v>89</v>
      </c>
      <c r="AO957" s="78" t="s">
        <v>89</v>
      </c>
      <c r="AP957" s="49">
        <f t="shared" si="72"/>
        <v>0</v>
      </c>
      <c r="AQ957" s="49">
        <f>+L957+AD957-AI957</f>
        <v>26000000</v>
      </c>
      <c r="AR957" s="65" t="s">
        <v>87</v>
      </c>
      <c r="AS957" s="68">
        <v>26000000</v>
      </c>
      <c r="AT957" s="65" t="s">
        <v>90</v>
      </c>
      <c r="AU957" s="68">
        <v>0</v>
      </c>
      <c r="AV957" s="75" t="s">
        <v>89</v>
      </c>
      <c r="AW957" s="423">
        <v>10400000</v>
      </c>
      <c r="AX957" s="79">
        <f t="shared" si="73"/>
        <v>15600000</v>
      </c>
      <c r="AY957" s="223">
        <f t="shared" si="74"/>
        <v>0.4</v>
      </c>
      <c r="AZ957" s="74">
        <v>0.4</v>
      </c>
      <c r="BA957" s="75" t="s">
        <v>89</v>
      </c>
      <c r="BB957" s="65" t="s">
        <v>108</v>
      </c>
      <c r="BC957" s="66" t="s">
        <v>10440</v>
      </c>
      <c r="BD957" s="221" t="s">
        <v>87</v>
      </c>
      <c r="BE957" s="221" t="s">
        <v>87</v>
      </c>
    </row>
    <row r="958" spans="2:57" x14ac:dyDescent="0.25">
      <c r="B958" s="221">
        <v>2025</v>
      </c>
      <c r="C958" s="221">
        <v>891780111</v>
      </c>
      <c r="D958" s="221" t="s">
        <v>78</v>
      </c>
      <c r="E958" s="65" t="s">
        <v>10439</v>
      </c>
      <c r="F958" s="65" t="s">
        <v>10438</v>
      </c>
      <c r="G958" s="306">
        <v>0</v>
      </c>
      <c r="H958" s="65" t="s">
        <v>81</v>
      </c>
      <c r="I958" s="221" t="s">
        <v>82</v>
      </c>
      <c r="J958" s="220" t="s">
        <v>83</v>
      </c>
      <c r="K958" s="66" t="s">
        <v>10437</v>
      </c>
      <c r="L958" s="68">
        <v>15780000</v>
      </c>
      <c r="M958" s="221" t="s">
        <v>85</v>
      </c>
      <c r="N958" s="66" t="s">
        <v>10436</v>
      </c>
      <c r="O958" s="66">
        <v>1083040669</v>
      </c>
      <c r="P958" s="65">
        <v>1425</v>
      </c>
      <c r="Q958" s="78">
        <v>45840</v>
      </c>
      <c r="R958" s="66">
        <v>5603238000</v>
      </c>
      <c r="S958" s="78">
        <v>45847</v>
      </c>
      <c r="T958" s="68">
        <v>15780000</v>
      </c>
      <c r="U958" s="65" t="s">
        <v>87</v>
      </c>
      <c r="V958" s="68">
        <v>1192791759</v>
      </c>
      <c r="W958" s="67" t="s">
        <v>6391</v>
      </c>
      <c r="X958" s="78">
        <v>45847</v>
      </c>
      <c r="Y958" s="78">
        <v>45847</v>
      </c>
      <c r="Z958" s="70" t="s">
        <v>89</v>
      </c>
      <c r="AA958" s="70">
        <v>45991</v>
      </c>
      <c r="AB958" s="49">
        <f t="shared" si="70"/>
        <v>144</v>
      </c>
      <c r="AC958" s="65">
        <v>0</v>
      </c>
      <c r="AD958" s="424">
        <v>0</v>
      </c>
      <c r="AE958" s="65">
        <v>0</v>
      </c>
      <c r="AF958" s="78" t="s">
        <v>89</v>
      </c>
      <c r="AG958" s="49">
        <f t="shared" si="71"/>
        <v>0</v>
      </c>
      <c r="AH958" s="65">
        <v>0</v>
      </c>
      <c r="AI958" s="68">
        <v>0</v>
      </c>
      <c r="AJ958" s="65" t="s">
        <v>89</v>
      </c>
      <c r="AK958" s="78" t="s">
        <v>89</v>
      </c>
      <c r="AL958" s="65">
        <v>0</v>
      </c>
      <c r="AM958" s="78" t="s">
        <v>89</v>
      </c>
      <c r="AN958" s="78" t="s">
        <v>89</v>
      </c>
      <c r="AO958" s="78" t="s">
        <v>89</v>
      </c>
      <c r="AP958" s="49">
        <f t="shared" si="72"/>
        <v>0</v>
      </c>
      <c r="AQ958" s="49">
        <f>+L958+AD958-AI958</f>
        <v>15780000</v>
      </c>
      <c r="AR958" s="65" t="s">
        <v>87</v>
      </c>
      <c r="AS958" s="68">
        <v>15780000</v>
      </c>
      <c r="AT958" s="65" t="s">
        <v>90</v>
      </c>
      <c r="AU958" s="68">
        <v>0</v>
      </c>
      <c r="AV958" s="75" t="s">
        <v>89</v>
      </c>
      <c r="AW958" s="423">
        <v>6312000</v>
      </c>
      <c r="AX958" s="79">
        <f t="shared" si="73"/>
        <v>9468000</v>
      </c>
      <c r="AY958" s="223">
        <f t="shared" si="74"/>
        <v>0.4</v>
      </c>
      <c r="AZ958" s="74">
        <v>0.4</v>
      </c>
      <c r="BA958" s="75" t="s">
        <v>89</v>
      </c>
      <c r="BB958" s="65" t="s">
        <v>108</v>
      </c>
      <c r="BC958" s="66" t="s">
        <v>10435</v>
      </c>
      <c r="BD958" s="221" t="s">
        <v>87</v>
      </c>
      <c r="BE958" s="221" t="s">
        <v>87</v>
      </c>
    </row>
    <row r="959" spans="2:57" x14ac:dyDescent="0.25">
      <c r="B959" s="221">
        <v>2025</v>
      </c>
      <c r="C959" s="221">
        <v>891780111</v>
      </c>
      <c r="D959" s="221" t="s">
        <v>78</v>
      </c>
      <c r="E959" s="65" t="s">
        <v>10434</v>
      </c>
      <c r="F959" s="65" t="s">
        <v>10433</v>
      </c>
      <c r="G959" s="306">
        <v>0</v>
      </c>
      <c r="H959" s="65" t="s">
        <v>81</v>
      </c>
      <c r="I959" s="221" t="s">
        <v>82</v>
      </c>
      <c r="J959" s="220" t="s">
        <v>83</v>
      </c>
      <c r="K959" s="66" t="s">
        <v>10432</v>
      </c>
      <c r="L959" s="68">
        <v>18935000</v>
      </c>
      <c r="M959" s="221" t="s">
        <v>85</v>
      </c>
      <c r="N959" s="66" t="s">
        <v>10431</v>
      </c>
      <c r="O959" s="66">
        <v>85154107</v>
      </c>
      <c r="P959" s="65">
        <v>1425</v>
      </c>
      <c r="Q959" s="78">
        <v>45840</v>
      </c>
      <c r="R959" s="66">
        <v>5603238000</v>
      </c>
      <c r="S959" s="78">
        <v>45847</v>
      </c>
      <c r="T959" s="68">
        <v>18935000</v>
      </c>
      <c r="U959" s="65" t="s">
        <v>87</v>
      </c>
      <c r="V959" s="68">
        <v>84452087</v>
      </c>
      <c r="W959" s="67" t="s">
        <v>9549</v>
      </c>
      <c r="X959" s="78">
        <v>45847</v>
      </c>
      <c r="Y959" s="78">
        <v>45847</v>
      </c>
      <c r="Z959" s="70" t="s">
        <v>89</v>
      </c>
      <c r="AA959" s="70">
        <v>45991</v>
      </c>
      <c r="AB959" s="49">
        <f t="shared" si="70"/>
        <v>144</v>
      </c>
      <c r="AC959" s="65">
        <v>0</v>
      </c>
      <c r="AD959" s="424">
        <v>0</v>
      </c>
      <c r="AE959" s="65">
        <v>0</v>
      </c>
      <c r="AF959" s="78" t="s">
        <v>89</v>
      </c>
      <c r="AG959" s="49">
        <f t="shared" si="71"/>
        <v>0</v>
      </c>
      <c r="AH959" s="65">
        <v>0</v>
      </c>
      <c r="AI959" s="68">
        <v>0</v>
      </c>
      <c r="AJ959" s="65" t="s">
        <v>89</v>
      </c>
      <c r="AK959" s="78" t="s">
        <v>89</v>
      </c>
      <c r="AL959" s="65">
        <v>0</v>
      </c>
      <c r="AM959" s="78" t="s">
        <v>89</v>
      </c>
      <c r="AN959" s="78" t="s">
        <v>89</v>
      </c>
      <c r="AO959" s="78" t="s">
        <v>89</v>
      </c>
      <c r="AP959" s="49">
        <f t="shared" si="72"/>
        <v>0</v>
      </c>
      <c r="AQ959" s="49">
        <f>+L959+AD959-AI959</f>
        <v>18935000</v>
      </c>
      <c r="AR959" s="65" t="s">
        <v>87</v>
      </c>
      <c r="AS959" s="68">
        <v>18935000</v>
      </c>
      <c r="AT959" s="65" t="s">
        <v>90</v>
      </c>
      <c r="AU959" s="68">
        <v>0</v>
      </c>
      <c r="AV959" s="75" t="s">
        <v>89</v>
      </c>
      <c r="AW959" s="423">
        <v>7574000</v>
      </c>
      <c r="AX959" s="79">
        <f t="shared" si="73"/>
        <v>11361000</v>
      </c>
      <c r="AY959" s="223">
        <f t="shared" si="74"/>
        <v>0.4</v>
      </c>
      <c r="AZ959" s="74">
        <v>0.4</v>
      </c>
      <c r="BA959" s="75" t="s">
        <v>89</v>
      </c>
      <c r="BB959" s="65" t="s">
        <v>108</v>
      </c>
      <c r="BC959" s="66" t="s">
        <v>10430</v>
      </c>
      <c r="BD959" s="221" t="s">
        <v>87</v>
      </c>
      <c r="BE959" s="221" t="s">
        <v>87</v>
      </c>
    </row>
    <row r="960" spans="2:57" x14ac:dyDescent="0.25">
      <c r="B960" s="221">
        <v>2025</v>
      </c>
      <c r="C960" s="221">
        <v>891780111</v>
      </c>
      <c r="D960" s="221" t="s">
        <v>78</v>
      </c>
      <c r="E960" s="65" t="s">
        <v>10429</v>
      </c>
      <c r="F960" s="65" t="s">
        <v>10428</v>
      </c>
      <c r="G960" s="306">
        <v>0</v>
      </c>
      <c r="H960" s="65" t="s">
        <v>81</v>
      </c>
      <c r="I960" s="221" t="s">
        <v>82</v>
      </c>
      <c r="J960" s="220" t="s">
        <v>83</v>
      </c>
      <c r="K960" s="66" t="s">
        <v>10427</v>
      </c>
      <c r="L960" s="68">
        <v>18935000</v>
      </c>
      <c r="M960" s="221" t="s">
        <v>85</v>
      </c>
      <c r="N960" s="66" t="s">
        <v>10426</v>
      </c>
      <c r="O960" s="66">
        <v>9102003</v>
      </c>
      <c r="P960" s="65">
        <v>1425</v>
      </c>
      <c r="Q960" s="78">
        <v>45840</v>
      </c>
      <c r="R960" s="66">
        <v>5603238000</v>
      </c>
      <c r="S960" s="78">
        <v>45847</v>
      </c>
      <c r="T960" s="68">
        <v>18935000</v>
      </c>
      <c r="U960" s="65" t="s">
        <v>87</v>
      </c>
      <c r="V960" s="68">
        <v>1082870070</v>
      </c>
      <c r="W960" s="67" t="s">
        <v>8403</v>
      </c>
      <c r="X960" s="78">
        <v>45847</v>
      </c>
      <c r="Y960" s="78">
        <v>45847</v>
      </c>
      <c r="Z960" s="70" t="s">
        <v>89</v>
      </c>
      <c r="AA960" s="70">
        <v>45991</v>
      </c>
      <c r="AB960" s="49">
        <f t="shared" si="70"/>
        <v>144</v>
      </c>
      <c r="AC960" s="65">
        <v>0</v>
      </c>
      <c r="AD960" s="424">
        <v>0</v>
      </c>
      <c r="AE960" s="65">
        <v>0</v>
      </c>
      <c r="AF960" s="78" t="s">
        <v>89</v>
      </c>
      <c r="AG960" s="49">
        <f t="shared" si="71"/>
        <v>0</v>
      </c>
      <c r="AH960" s="65">
        <v>0</v>
      </c>
      <c r="AI960" s="68">
        <v>0</v>
      </c>
      <c r="AJ960" s="65" t="s">
        <v>89</v>
      </c>
      <c r="AK960" s="78" t="s">
        <v>89</v>
      </c>
      <c r="AL960" s="65">
        <v>0</v>
      </c>
      <c r="AM960" s="78" t="s">
        <v>89</v>
      </c>
      <c r="AN960" s="78" t="s">
        <v>89</v>
      </c>
      <c r="AO960" s="78" t="s">
        <v>89</v>
      </c>
      <c r="AP960" s="49">
        <f t="shared" si="72"/>
        <v>0</v>
      </c>
      <c r="AQ960" s="49">
        <f>+L960+AD960-AI960</f>
        <v>18935000</v>
      </c>
      <c r="AR960" s="65" t="s">
        <v>87</v>
      </c>
      <c r="AS960" s="68">
        <v>18935000</v>
      </c>
      <c r="AT960" s="65" t="s">
        <v>90</v>
      </c>
      <c r="AU960" s="68">
        <v>0</v>
      </c>
      <c r="AV960" s="75" t="s">
        <v>89</v>
      </c>
      <c r="AW960" s="423">
        <v>7574000</v>
      </c>
      <c r="AX960" s="79">
        <f t="shared" si="73"/>
        <v>11361000</v>
      </c>
      <c r="AY960" s="223">
        <f t="shared" si="74"/>
        <v>0.4</v>
      </c>
      <c r="AZ960" s="74">
        <v>0.4</v>
      </c>
      <c r="BA960" s="75" t="s">
        <v>89</v>
      </c>
      <c r="BB960" s="65" t="s">
        <v>108</v>
      </c>
      <c r="BC960" s="66" t="s">
        <v>10425</v>
      </c>
      <c r="BD960" s="221" t="s">
        <v>87</v>
      </c>
      <c r="BE960" s="221" t="s">
        <v>87</v>
      </c>
    </row>
    <row r="961" spans="2:57" x14ac:dyDescent="0.25">
      <c r="B961" s="221">
        <v>2025</v>
      </c>
      <c r="C961" s="221">
        <v>891780111</v>
      </c>
      <c r="D961" s="221" t="s">
        <v>78</v>
      </c>
      <c r="E961" s="65" t="s">
        <v>10424</v>
      </c>
      <c r="F961" s="65" t="s">
        <v>10423</v>
      </c>
      <c r="G961" s="306">
        <v>0</v>
      </c>
      <c r="H961" s="65" t="s">
        <v>81</v>
      </c>
      <c r="I961" s="221" t="s">
        <v>82</v>
      </c>
      <c r="J961" s="220" t="s">
        <v>83</v>
      </c>
      <c r="K961" s="66" t="s">
        <v>10422</v>
      </c>
      <c r="L961" s="68">
        <v>23500000</v>
      </c>
      <c r="M961" s="221" t="s">
        <v>85</v>
      </c>
      <c r="N961" s="66" t="s">
        <v>10421</v>
      </c>
      <c r="O961" s="66">
        <v>36719848</v>
      </c>
      <c r="P961" s="65">
        <v>1425</v>
      </c>
      <c r="Q961" s="78">
        <v>45840</v>
      </c>
      <c r="R961" s="66">
        <v>5603238000</v>
      </c>
      <c r="S961" s="78">
        <v>45847</v>
      </c>
      <c r="T961" s="68">
        <v>23500000</v>
      </c>
      <c r="U961" s="65" t="s">
        <v>87</v>
      </c>
      <c r="V961" s="68">
        <v>85455983</v>
      </c>
      <c r="W961" s="67" t="s">
        <v>9472</v>
      </c>
      <c r="X961" s="78">
        <v>45847</v>
      </c>
      <c r="Y961" s="78">
        <v>45847</v>
      </c>
      <c r="Z961" s="70" t="s">
        <v>89</v>
      </c>
      <c r="AA961" s="70">
        <v>45991</v>
      </c>
      <c r="AB961" s="49">
        <f t="shared" si="70"/>
        <v>144</v>
      </c>
      <c r="AC961" s="65">
        <v>0</v>
      </c>
      <c r="AD961" s="424">
        <v>0</v>
      </c>
      <c r="AE961" s="65">
        <v>0</v>
      </c>
      <c r="AF961" s="78" t="s">
        <v>89</v>
      </c>
      <c r="AG961" s="49">
        <f t="shared" si="71"/>
        <v>0</v>
      </c>
      <c r="AH961" s="65">
        <v>0</v>
      </c>
      <c r="AI961" s="68">
        <v>0</v>
      </c>
      <c r="AJ961" s="65" t="s">
        <v>89</v>
      </c>
      <c r="AK961" s="78" t="s">
        <v>89</v>
      </c>
      <c r="AL961" s="65">
        <v>0</v>
      </c>
      <c r="AM961" s="78" t="s">
        <v>89</v>
      </c>
      <c r="AN961" s="78" t="s">
        <v>89</v>
      </c>
      <c r="AO961" s="78" t="s">
        <v>89</v>
      </c>
      <c r="AP961" s="49">
        <f t="shared" si="72"/>
        <v>0</v>
      </c>
      <c r="AQ961" s="49">
        <f>+L961+AD961-AI961</f>
        <v>23500000</v>
      </c>
      <c r="AR961" s="65" t="s">
        <v>87</v>
      </c>
      <c r="AS961" s="68">
        <v>23500000</v>
      </c>
      <c r="AT961" s="65" t="s">
        <v>90</v>
      </c>
      <c r="AU961" s="68">
        <v>0</v>
      </c>
      <c r="AV961" s="75" t="s">
        <v>89</v>
      </c>
      <c r="AW961" s="423">
        <v>9400000</v>
      </c>
      <c r="AX961" s="79">
        <f t="shared" si="73"/>
        <v>14100000</v>
      </c>
      <c r="AY961" s="223">
        <f t="shared" si="74"/>
        <v>0.4</v>
      </c>
      <c r="AZ961" s="74">
        <v>0.4</v>
      </c>
      <c r="BA961" s="75" t="s">
        <v>89</v>
      </c>
      <c r="BB961" s="65" t="s">
        <v>108</v>
      </c>
      <c r="BC961" s="66" t="s">
        <v>10420</v>
      </c>
      <c r="BD961" s="221" t="s">
        <v>87</v>
      </c>
      <c r="BE961" s="221" t="s">
        <v>87</v>
      </c>
    </row>
    <row r="962" spans="2:57" x14ac:dyDescent="0.25">
      <c r="B962" s="221">
        <v>2025</v>
      </c>
      <c r="C962" s="221">
        <v>891780111</v>
      </c>
      <c r="D962" s="221" t="s">
        <v>78</v>
      </c>
      <c r="E962" s="65" t="s">
        <v>10419</v>
      </c>
      <c r="F962" s="65" t="s">
        <v>10418</v>
      </c>
      <c r="G962" s="306">
        <v>0</v>
      </c>
      <c r="H962" s="65" t="s">
        <v>81</v>
      </c>
      <c r="I962" s="221" t="s">
        <v>82</v>
      </c>
      <c r="J962" s="220" t="s">
        <v>83</v>
      </c>
      <c r="K962" s="66" t="s">
        <v>10417</v>
      </c>
      <c r="L962" s="68">
        <v>17360000</v>
      </c>
      <c r="M962" s="221" t="s">
        <v>85</v>
      </c>
      <c r="N962" s="66" t="s">
        <v>10416</v>
      </c>
      <c r="O962" s="66">
        <v>1082927824</v>
      </c>
      <c r="P962" s="65">
        <v>1425</v>
      </c>
      <c r="Q962" s="78">
        <v>45840</v>
      </c>
      <c r="R962" s="66">
        <v>5603238000</v>
      </c>
      <c r="S962" s="78">
        <v>45847</v>
      </c>
      <c r="T962" s="68">
        <v>17360000</v>
      </c>
      <c r="U962" s="65" t="s">
        <v>87</v>
      </c>
      <c r="V962" s="68">
        <v>7634885</v>
      </c>
      <c r="W962" s="67" t="s">
        <v>827</v>
      </c>
      <c r="X962" s="78">
        <v>45847</v>
      </c>
      <c r="Y962" s="78">
        <v>45847</v>
      </c>
      <c r="Z962" s="70" t="s">
        <v>89</v>
      </c>
      <c r="AA962" s="70">
        <v>45991</v>
      </c>
      <c r="AB962" s="49">
        <f t="shared" si="70"/>
        <v>144</v>
      </c>
      <c r="AC962" s="65">
        <v>0</v>
      </c>
      <c r="AD962" s="424">
        <v>0</v>
      </c>
      <c r="AE962" s="65">
        <v>0</v>
      </c>
      <c r="AF962" s="78" t="s">
        <v>89</v>
      </c>
      <c r="AG962" s="49">
        <f t="shared" si="71"/>
        <v>0</v>
      </c>
      <c r="AH962" s="65">
        <v>0</v>
      </c>
      <c r="AI962" s="68">
        <v>0</v>
      </c>
      <c r="AJ962" s="65" t="s">
        <v>89</v>
      </c>
      <c r="AK962" s="78" t="s">
        <v>89</v>
      </c>
      <c r="AL962" s="65">
        <v>0</v>
      </c>
      <c r="AM962" s="78" t="s">
        <v>89</v>
      </c>
      <c r="AN962" s="78" t="s">
        <v>89</v>
      </c>
      <c r="AO962" s="78" t="s">
        <v>89</v>
      </c>
      <c r="AP962" s="49">
        <f t="shared" si="72"/>
        <v>0</v>
      </c>
      <c r="AQ962" s="49">
        <f>+L962+AD962-AI962</f>
        <v>17360000</v>
      </c>
      <c r="AR962" s="65" t="s">
        <v>87</v>
      </c>
      <c r="AS962" s="68">
        <v>17360000</v>
      </c>
      <c r="AT962" s="65" t="s">
        <v>90</v>
      </c>
      <c r="AU962" s="68">
        <v>0</v>
      </c>
      <c r="AV962" s="75" t="s">
        <v>89</v>
      </c>
      <c r="AW962" s="423">
        <v>6944000</v>
      </c>
      <c r="AX962" s="79">
        <f t="shared" si="73"/>
        <v>10416000</v>
      </c>
      <c r="AY962" s="223">
        <f t="shared" si="74"/>
        <v>0.4</v>
      </c>
      <c r="AZ962" s="74">
        <v>0.4</v>
      </c>
      <c r="BA962" s="75" t="s">
        <v>89</v>
      </c>
      <c r="BB962" s="65" t="s">
        <v>108</v>
      </c>
      <c r="BC962" s="66" t="s">
        <v>10415</v>
      </c>
      <c r="BD962" s="221" t="s">
        <v>87</v>
      </c>
      <c r="BE962" s="221" t="s">
        <v>87</v>
      </c>
    </row>
    <row r="963" spans="2:57" x14ac:dyDescent="0.25">
      <c r="B963" s="221">
        <v>2025</v>
      </c>
      <c r="C963" s="221">
        <v>891780111</v>
      </c>
      <c r="D963" s="221" t="s">
        <v>78</v>
      </c>
      <c r="E963" s="65" t="s">
        <v>10414</v>
      </c>
      <c r="F963" s="65" t="s">
        <v>10413</v>
      </c>
      <c r="G963" s="306">
        <v>0</v>
      </c>
      <c r="H963" s="65" t="s">
        <v>81</v>
      </c>
      <c r="I963" s="221" t="s">
        <v>82</v>
      </c>
      <c r="J963" s="220" t="s">
        <v>83</v>
      </c>
      <c r="K963" s="66" t="s">
        <v>10412</v>
      </c>
      <c r="L963" s="68">
        <v>17360000</v>
      </c>
      <c r="M963" s="221" t="s">
        <v>85</v>
      </c>
      <c r="N963" s="66" t="s">
        <v>10411</v>
      </c>
      <c r="O963" s="66">
        <v>84453261</v>
      </c>
      <c r="P963" s="65">
        <v>1425</v>
      </c>
      <c r="Q963" s="78">
        <v>45840</v>
      </c>
      <c r="R963" s="66">
        <v>5603238000</v>
      </c>
      <c r="S963" s="78">
        <v>45847</v>
      </c>
      <c r="T963" s="68">
        <v>17360000</v>
      </c>
      <c r="U963" s="65" t="s">
        <v>87</v>
      </c>
      <c r="V963" s="68">
        <v>85459497</v>
      </c>
      <c r="W963" s="67" t="s">
        <v>540</v>
      </c>
      <c r="X963" s="78">
        <v>45847</v>
      </c>
      <c r="Y963" s="78">
        <v>45847</v>
      </c>
      <c r="Z963" s="70" t="s">
        <v>89</v>
      </c>
      <c r="AA963" s="70">
        <v>45991</v>
      </c>
      <c r="AB963" s="49">
        <f t="shared" si="70"/>
        <v>144</v>
      </c>
      <c r="AC963" s="65">
        <v>0</v>
      </c>
      <c r="AD963" s="424">
        <v>0</v>
      </c>
      <c r="AE963" s="65">
        <v>0</v>
      </c>
      <c r="AF963" s="78" t="s">
        <v>89</v>
      </c>
      <c r="AG963" s="49">
        <f t="shared" si="71"/>
        <v>0</v>
      </c>
      <c r="AH963" s="65">
        <v>0</v>
      </c>
      <c r="AI963" s="68">
        <v>0</v>
      </c>
      <c r="AJ963" s="65" t="s">
        <v>89</v>
      </c>
      <c r="AK963" s="78" t="s">
        <v>89</v>
      </c>
      <c r="AL963" s="65">
        <v>0</v>
      </c>
      <c r="AM963" s="78" t="s">
        <v>89</v>
      </c>
      <c r="AN963" s="78" t="s">
        <v>89</v>
      </c>
      <c r="AO963" s="78" t="s">
        <v>89</v>
      </c>
      <c r="AP963" s="49">
        <f t="shared" si="72"/>
        <v>0</v>
      </c>
      <c r="AQ963" s="49">
        <f>+L963+AD963-AI963</f>
        <v>17360000</v>
      </c>
      <c r="AR963" s="65" t="s">
        <v>87</v>
      </c>
      <c r="AS963" s="68">
        <v>17360000</v>
      </c>
      <c r="AT963" s="65" t="s">
        <v>90</v>
      </c>
      <c r="AU963" s="68">
        <v>0</v>
      </c>
      <c r="AV963" s="75" t="s">
        <v>89</v>
      </c>
      <c r="AW963" s="423">
        <v>6944000</v>
      </c>
      <c r="AX963" s="79">
        <f t="shared" si="73"/>
        <v>10416000</v>
      </c>
      <c r="AY963" s="223">
        <f t="shared" si="74"/>
        <v>0.4</v>
      </c>
      <c r="AZ963" s="74">
        <v>0.4</v>
      </c>
      <c r="BA963" s="75" t="s">
        <v>89</v>
      </c>
      <c r="BB963" s="65" t="s">
        <v>108</v>
      </c>
      <c r="BC963" s="66" t="s">
        <v>10410</v>
      </c>
      <c r="BD963" s="221" t="s">
        <v>87</v>
      </c>
      <c r="BE963" s="221" t="s">
        <v>87</v>
      </c>
    </row>
    <row r="964" spans="2:57" x14ac:dyDescent="0.25">
      <c r="B964" s="221">
        <v>2025</v>
      </c>
      <c r="C964" s="221">
        <v>891780111</v>
      </c>
      <c r="D964" s="221" t="s">
        <v>78</v>
      </c>
      <c r="E964" s="65" t="s">
        <v>10409</v>
      </c>
      <c r="F964" s="65" t="s">
        <v>10408</v>
      </c>
      <c r="G964" s="306">
        <v>0</v>
      </c>
      <c r="H964" s="65" t="s">
        <v>81</v>
      </c>
      <c r="I964" s="221" t="s">
        <v>82</v>
      </c>
      <c r="J964" s="220" t="s">
        <v>83</v>
      </c>
      <c r="K964" s="66" t="s">
        <v>9301</v>
      </c>
      <c r="L964" s="68">
        <v>13250000</v>
      </c>
      <c r="M964" s="221" t="s">
        <v>85</v>
      </c>
      <c r="N964" s="66" t="s">
        <v>10407</v>
      </c>
      <c r="O964" s="66">
        <v>1083014325</v>
      </c>
      <c r="P964" s="65">
        <v>1426</v>
      </c>
      <c r="Q964" s="78">
        <v>45840</v>
      </c>
      <c r="R964" s="66">
        <v>2494141000</v>
      </c>
      <c r="S964" s="78">
        <v>45847</v>
      </c>
      <c r="T964" s="68">
        <v>13250000</v>
      </c>
      <c r="U964" s="65" t="s">
        <v>87</v>
      </c>
      <c r="V964" s="68">
        <v>5056184</v>
      </c>
      <c r="W964" s="67" t="s">
        <v>1508</v>
      </c>
      <c r="X964" s="78">
        <v>45847</v>
      </c>
      <c r="Y964" s="78">
        <v>45847</v>
      </c>
      <c r="Z964" s="70" t="s">
        <v>89</v>
      </c>
      <c r="AA964" s="70">
        <v>45991</v>
      </c>
      <c r="AB964" s="49">
        <f t="shared" si="70"/>
        <v>144</v>
      </c>
      <c r="AC964" s="65">
        <v>0</v>
      </c>
      <c r="AD964" s="424">
        <v>0</v>
      </c>
      <c r="AE964" s="65">
        <v>0</v>
      </c>
      <c r="AF964" s="78" t="s">
        <v>89</v>
      </c>
      <c r="AG964" s="49">
        <f t="shared" si="71"/>
        <v>0</v>
      </c>
      <c r="AH964" s="65">
        <v>0</v>
      </c>
      <c r="AI964" s="68">
        <v>0</v>
      </c>
      <c r="AJ964" s="65" t="s">
        <v>89</v>
      </c>
      <c r="AK964" s="78" t="s">
        <v>89</v>
      </c>
      <c r="AL964" s="65">
        <v>0</v>
      </c>
      <c r="AM964" s="78" t="s">
        <v>89</v>
      </c>
      <c r="AN964" s="78" t="s">
        <v>89</v>
      </c>
      <c r="AO964" s="78" t="s">
        <v>89</v>
      </c>
      <c r="AP964" s="49">
        <f t="shared" si="72"/>
        <v>0</v>
      </c>
      <c r="AQ964" s="49">
        <f>+L964+AD964-AI964</f>
        <v>13250000</v>
      </c>
      <c r="AR964" s="65" t="s">
        <v>87</v>
      </c>
      <c r="AS964" s="68">
        <v>13250000</v>
      </c>
      <c r="AT964" s="65" t="s">
        <v>90</v>
      </c>
      <c r="AU964" s="68">
        <v>0</v>
      </c>
      <c r="AV964" s="75" t="s">
        <v>89</v>
      </c>
      <c r="AW964" s="423">
        <v>5300000</v>
      </c>
      <c r="AX964" s="79">
        <f t="shared" si="73"/>
        <v>7950000</v>
      </c>
      <c r="AY964" s="223">
        <f t="shared" si="74"/>
        <v>0.4</v>
      </c>
      <c r="AZ964" s="74">
        <v>0.4</v>
      </c>
      <c r="BA964" s="75" t="s">
        <v>89</v>
      </c>
      <c r="BB964" s="65" t="s">
        <v>108</v>
      </c>
      <c r="BC964" s="66" t="s">
        <v>10406</v>
      </c>
      <c r="BD964" s="221" t="s">
        <v>87</v>
      </c>
      <c r="BE964" s="221" t="s">
        <v>87</v>
      </c>
    </row>
    <row r="965" spans="2:57" x14ac:dyDescent="0.25">
      <c r="B965" s="221">
        <v>2025</v>
      </c>
      <c r="C965" s="221">
        <v>891780111</v>
      </c>
      <c r="D965" s="221" t="s">
        <v>78</v>
      </c>
      <c r="E965" s="65" t="s">
        <v>10405</v>
      </c>
      <c r="F965" s="65" t="s">
        <v>10404</v>
      </c>
      <c r="G965" s="306">
        <v>0</v>
      </c>
      <c r="H965" s="65" t="s">
        <v>81</v>
      </c>
      <c r="I965" s="221" t="s">
        <v>82</v>
      </c>
      <c r="J965" s="220" t="s">
        <v>83</v>
      </c>
      <c r="K965" s="66" t="s">
        <v>10403</v>
      </c>
      <c r="L965" s="68">
        <v>11250000</v>
      </c>
      <c r="M965" s="221" t="s">
        <v>85</v>
      </c>
      <c r="N965" s="66" t="s">
        <v>10402</v>
      </c>
      <c r="O965" s="66">
        <v>1082876431</v>
      </c>
      <c r="P965" s="65">
        <v>1426</v>
      </c>
      <c r="Q965" s="78">
        <v>45840</v>
      </c>
      <c r="R965" s="66">
        <v>2494141000</v>
      </c>
      <c r="S965" s="78">
        <v>45847</v>
      </c>
      <c r="T965" s="68">
        <v>11250000</v>
      </c>
      <c r="U965" s="65" t="s">
        <v>87</v>
      </c>
      <c r="V965" s="68">
        <v>85450705</v>
      </c>
      <c r="W965" s="67" t="s">
        <v>10401</v>
      </c>
      <c r="X965" s="78">
        <v>45847</v>
      </c>
      <c r="Y965" s="78">
        <v>45847</v>
      </c>
      <c r="Z965" s="70" t="s">
        <v>89</v>
      </c>
      <c r="AA965" s="70">
        <v>45991</v>
      </c>
      <c r="AB965" s="49">
        <f t="shared" si="70"/>
        <v>144</v>
      </c>
      <c r="AC965" s="65">
        <v>0</v>
      </c>
      <c r="AD965" s="424">
        <v>0</v>
      </c>
      <c r="AE965" s="65">
        <v>0</v>
      </c>
      <c r="AF965" s="78" t="s">
        <v>89</v>
      </c>
      <c r="AG965" s="49">
        <f t="shared" si="71"/>
        <v>0</v>
      </c>
      <c r="AH965" s="65">
        <v>0</v>
      </c>
      <c r="AI965" s="68">
        <v>0</v>
      </c>
      <c r="AJ965" s="65" t="s">
        <v>89</v>
      </c>
      <c r="AK965" s="78" t="s">
        <v>89</v>
      </c>
      <c r="AL965" s="65">
        <v>0</v>
      </c>
      <c r="AM965" s="78" t="s">
        <v>89</v>
      </c>
      <c r="AN965" s="78" t="s">
        <v>89</v>
      </c>
      <c r="AO965" s="78" t="s">
        <v>89</v>
      </c>
      <c r="AP965" s="49">
        <f t="shared" si="72"/>
        <v>0</v>
      </c>
      <c r="AQ965" s="49">
        <f>+L965+AD965-AI965</f>
        <v>11250000</v>
      </c>
      <c r="AR965" s="65" t="s">
        <v>87</v>
      </c>
      <c r="AS965" s="68">
        <v>11250000</v>
      </c>
      <c r="AT965" s="65" t="s">
        <v>90</v>
      </c>
      <c r="AU965" s="68">
        <v>0</v>
      </c>
      <c r="AV965" s="75" t="s">
        <v>89</v>
      </c>
      <c r="AW965" s="423">
        <v>4500000</v>
      </c>
      <c r="AX965" s="79">
        <f t="shared" si="73"/>
        <v>6750000</v>
      </c>
      <c r="AY965" s="223">
        <f t="shared" si="74"/>
        <v>0.4</v>
      </c>
      <c r="AZ965" s="74">
        <v>0.4</v>
      </c>
      <c r="BA965" s="75" t="s">
        <v>89</v>
      </c>
      <c r="BB965" s="65" t="s">
        <v>108</v>
      </c>
      <c r="BC965" s="66" t="s">
        <v>10400</v>
      </c>
      <c r="BD965" s="221" t="s">
        <v>87</v>
      </c>
      <c r="BE965" s="221" t="s">
        <v>87</v>
      </c>
    </row>
    <row r="966" spans="2:57" x14ac:dyDescent="0.25">
      <c r="B966" s="221">
        <v>2025</v>
      </c>
      <c r="C966" s="221">
        <v>891780111</v>
      </c>
      <c r="D966" s="221" t="s">
        <v>78</v>
      </c>
      <c r="E966" s="65" t="s">
        <v>10399</v>
      </c>
      <c r="F966" s="65" t="s">
        <v>10398</v>
      </c>
      <c r="G966" s="306">
        <v>0</v>
      </c>
      <c r="H966" s="65" t="s">
        <v>81</v>
      </c>
      <c r="I966" s="221" t="s">
        <v>82</v>
      </c>
      <c r="J966" s="220" t="s">
        <v>83</v>
      </c>
      <c r="K966" s="66" t="s">
        <v>10397</v>
      </c>
      <c r="L966" s="68">
        <v>13250000</v>
      </c>
      <c r="M966" s="221" t="s">
        <v>85</v>
      </c>
      <c r="N966" s="66" t="s">
        <v>10396</v>
      </c>
      <c r="O966" s="66">
        <v>12448336</v>
      </c>
      <c r="P966" s="65">
        <v>1426</v>
      </c>
      <c r="Q966" s="78">
        <v>45840</v>
      </c>
      <c r="R966" s="66">
        <v>2494141000</v>
      </c>
      <c r="S966" s="78">
        <v>45847</v>
      </c>
      <c r="T966" s="68">
        <v>13250000</v>
      </c>
      <c r="U966" s="65" t="s">
        <v>87</v>
      </c>
      <c r="V966" s="68">
        <v>45476408</v>
      </c>
      <c r="W966" s="67" t="s">
        <v>8784</v>
      </c>
      <c r="X966" s="78">
        <v>45847</v>
      </c>
      <c r="Y966" s="78">
        <v>45847</v>
      </c>
      <c r="Z966" s="70" t="s">
        <v>89</v>
      </c>
      <c r="AA966" s="70">
        <v>45991</v>
      </c>
      <c r="AB966" s="49">
        <f t="shared" si="70"/>
        <v>144</v>
      </c>
      <c r="AC966" s="65">
        <v>0</v>
      </c>
      <c r="AD966" s="424">
        <v>0</v>
      </c>
      <c r="AE966" s="65">
        <v>0</v>
      </c>
      <c r="AF966" s="78" t="s">
        <v>89</v>
      </c>
      <c r="AG966" s="49">
        <f t="shared" si="71"/>
        <v>0</v>
      </c>
      <c r="AH966" s="65">
        <v>0</v>
      </c>
      <c r="AI966" s="68">
        <v>0</v>
      </c>
      <c r="AJ966" s="65" t="s">
        <v>89</v>
      </c>
      <c r="AK966" s="78" t="s">
        <v>89</v>
      </c>
      <c r="AL966" s="65">
        <v>0</v>
      </c>
      <c r="AM966" s="78" t="s">
        <v>89</v>
      </c>
      <c r="AN966" s="78" t="s">
        <v>89</v>
      </c>
      <c r="AO966" s="78" t="s">
        <v>89</v>
      </c>
      <c r="AP966" s="49">
        <f t="shared" si="72"/>
        <v>0</v>
      </c>
      <c r="AQ966" s="49">
        <f>+L966+AD966-AI966</f>
        <v>13250000</v>
      </c>
      <c r="AR966" s="65" t="s">
        <v>87</v>
      </c>
      <c r="AS966" s="68">
        <v>13250000</v>
      </c>
      <c r="AT966" s="65" t="s">
        <v>90</v>
      </c>
      <c r="AU966" s="68">
        <v>0</v>
      </c>
      <c r="AV966" s="75" t="s">
        <v>89</v>
      </c>
      <c r="AW966" s="423">
        <v>5300000</v>
      </c>
      <c r="AX966" s="79">
        <f t="shared" si="73"/>
        <v>7950000</v>
      </c>
      <c r="AY966" s="223">
        <f t="shared" si="74"/>
        <v>0.4</v>
      </c>
      <c r="AZ966" s="74">
        <v>0.4</v>
      </c>
      <c r="BA966" s="75" t="s">
        <v>89</v>
      </c>
      <c r="BB966" s="65" t="s">
        <v>108</v>
      </c>
      <c r="BC966" s="66" t="s">
        <v>10395</v>
      </c>
      <c r="BD966" s="221" t="s">
        <v>87</v>
      </c>
      <c r="BE966" s="221" t="s">
        <v>87</v>
      </c>
    </row>
    <row r="967" spans="2:57" x14ac:dyDescent="0.25">
      <c r="B967" s="221">
        <v>2025</v>
      </c>
      <c r="C967" s="221">
        <v>891780111</v>
      </c>
      <c r="D967" s="221" t="s">
        <v>78</v>
      </c>
      <c r="E967" s="65" t="s">
        <v>10394</v>
      </c>
      <c r="F967" s="65" t="s">
        <v>10393</v>
      </c>
      <c r="G967" s="306">
        <v>0</v>
      </c>
      <c r="H967" s="65" t="s">
        <v>81</v>
      </c>
      <c r="I967" s="221" t="s">
        <v>82</v>
      </c>
      <c r="J967" s="220" t="s">
        <v>83</v>
      </c>
      <c r="K967" s="66" t="s">
        <v>10392</v>
      </c>
      <c r="L967" s="68">
        <v>14250000</v>
      </c>
      <c r="M967" s="221" t="s">
        <v>85</v>
      </c>
      <c r="N967" s="66" t="s">
        <v>10391</v>
      </c>
      <c r="O967" s="66">
        <v>36729451</v>
      </c>
      <c r="P967" s="65">
        <v>1425</v>
      </c>
      <c r="Q967" s="78">
        <v>45840</v>
      </c>
      <c r="R967" s="66">
        <v>5603238000</v>
      </c>
      <c r="S967" s="78">
        <v>45847</v>
      </c>
      <c r="T967" s="68">
        <v>14250000</v>
      </c>
      <c r="U967" s="65" t="s">
        <v>87</v>
      </c>
      <c r="V967" s="68">
        <v>57441846</v>
      </c>
      <c r="W967" s="67" t="s">
        <v>8628</v>
      </c>
      <c r="X967" s="78">
        <v>45847</v>
      </c>
      <c r="Y967" s="78">
        <v>45847</v>
      </c>
      <c r="Z967" s="70" t="s">
        <v>89</v>
      </c>
      <c r="AA967" s="70">
        <v>45991</v>
      </c>
      <c r="AB967" s="49">
        <f t="shared" si="70"/>
        <v>144</v>
      </c>
      <c r="AC967" s="65">
        <v>0</v>
      </c>
      <c r="AD967" s="424">
        <v>0</v>
      </c>
      <c r="AE967" s="65">
        <v>0</v>
      </c>
      <c r="AF967" s="78" t="s">
        <v>89</v>
      </c>
      <c r="AG967" s="49">
        <f t="shared" si="71"/>
        <v>0</v>
      </c>
      <c r="AH967" s="65">
        <v>0</v>
      </c>
      <c r="AI967" s="68">
        <v>0</v>
      </c>
      <c r="AJ967" s="65" t="s">
        <v>89</v>
      </c>
      <c r="AK967" s="78" t="s">
        <v>89</v>
      </c>
      <c r="AL967" s="65">
        <v>0</v>
      </c>
      <c r="AM967" s="78" t="s">
        <v>89</v>
      </c>
      <c r="AN967" s="78" t="s">
        <v>89</v>
      </c>
      <c r="AO967" s="78" t="s">
        <v>89</v>
      </c>
      <c r="AP967" s="49">
        <f t="shared" si="72"/>
        <v>0</v>
      </c>
      <c r="AQ967" s="49">
        <f>+L967+AD967-AI967</f>
        <v>14250000</v>
      </c>
      <c r="AR967" s="65" t="s">
        <v>87</v>
      </c>
      <c r="AS967" s="68">
        <v>14250000</v>
      </c>
      <c r="AT967" s="65" t="s">
        <v>90</v>
      </c>
      <c r="AU967" s="68">
        <v>0</v>
      </c>
      <c r="AV967" s="75" t="s">
        <v>89</v>
      </c>
      <c r="AW967" s="423">
        <v>5700000</v>
      </c>
      <c r="AX967" s="79">
        <f t="shared" si="73"/>
        <v>8550000</v>
      </c>
      <c r="AY967" s="223">
        <f t="shared" si="74"/>
        <v>0.4</v>
      </c>
      <c r="AZ967" s="74">
        <v>0.4</v>
      </c>
      <c r="BA967" s="75" t="s">
        <v>89</v>
      </c>
      <c r="BB967" s="65" t="s">
        <v>108</v>
      </c>
      <c r="BC967" s="66" t="s">
        <v>10390</v>
      </c>
      <c r="BD967" s="221" t="s">
        <v>87</v>
      </c>
      <c r="BE967" s="221" t="s">
        <v>87</v>
      </c>
    </row>
    <row r="968" spans="2:57" x14ac:dyDescent="0.25">
      <c r="B968" s="221">
        <v>2025</v>
      </c>
      <c r="C968" s="221">
        <v>891780111</v>
      </c>
      <c r="D968" s="221" t="s">
        <v>78</v>
      </c>
      <c r="E968" s="65" t="s">
        <v>10389</v>
      </c>
      <c r="F968" s="65" t="s">
        <v>10388</v>
      </c>
      <c r="G968" s="306">
        <v>0</v>
      </c>
      <c r="H968" s="65" t="s">
        <v>81</v>
      </c>
      <c r="I968" s="221" t="s">
        <v>82</v>
      </c>
      <c r="J968" s="220" t="s">
        <v>83</v>
      </c>
      <c r="K968" s="66" t="s">
        <v>10387</v>
      </c>
      <c r="L968" s="68">
        <v>13250000</v>
      </c>
      <c r="M968" s="221" t="s">
        <v>85</v>
      </c>
      <c r="N968" s="66" t="s">
        <v>10386</v>
      </c>
      <c r="O968" s="66">
        <v>36548123</v>
      </c>
      <c r="P968" s="65">
        <v>1426</v>
      </c>
      <c r="Q968" s="78">
        <v>45840</v>
      </c>
      <c r="R968" s="66">
        <v>2494141000</v>
      </c>
      <c r="S968" s="78">
        <v>45847</v>
      </c>
      <c r="T968" s="68">
        <v>13250000</v>
      </c>
      <c r="U968" s="65" t="s">
        <v>87</v>
      </c>
      <c r="V968" s="68">
        <v>57400977</v>
      </c>
      <c r="W968" s="67" t="s">
        <v>8456</v>
      </c>
      <c r="X968" s="78">
        <v>45847</v>
      </c>
      <c r="Y968" s="78">
        <v>45847</v>
      </c>
      <c r="Z968" s="70" t="s">
        <v>89</v>
      </c>
      <c r="AA968" s="70">
        <v>45991</v>
      </c>
      <c r="AB968" s="49">
        <f t="shared" ref="AB968:AB1031" si="75">+IF(Z968="1800-01-01",AA968-Y968,AA968-Z968)</f>
        <v>144</v>
      </c>
      <c r="AC968" s="65">
        <v>0</v>
      </c>
      <c r="AD968" s="424">
        <v>0</v>
      </c>
      <c r="AE968" s="65">
        <v>0</v>
      </c>
      <c r="AF968" s="78" t="s">
        <v>89</v>
      </c>
      <c r="AG968" s="49">
        <f t="shared" ref="AG968:AG1031" si="76">+IF(AF968="1800-01-01",0,AF968-AA968)</f>
        <v>0</v>
      </c>
      <c r="AH968" s="65">
        <v>0</v>
      </c>
      <c r="AI968" s="68">
        <v>0</v>
      </c>
      <c r="AJ968" s="65" t="s">
        <v>89</v>
      </c>
      <c r="AK968" s="78" t="s">
        <v>89</v>
      </c>
      <c r="AL968" s="65">
        <v>0</v>
      </c>
      <c r="AM968" s="78" t="s">
        <v>89</v>
      </c>
      <c r="AN968" s="78" t="s">
        <v>89</v>
      </c>
      <c r="AO968" s="78" t="s">
        <v>89</v>
      </c>
      <c r="AP968" s="49">
        <f t="shared" ref="AP968:AP1031" si="77">+IF(AM968="1800-01-01",0,AN968-AM968)</f>
        <v>0</v>
      </c>
      <c r="AQ968" s="49">
        <f>+L968+AD968-AI968</f>
        <v>13250000</v>
      </c>
      <c r="AR968" s="65" t="s">
        <v>87</v>
      </c>
      <c r="AS968" s="68">
        <v>13250000</v>
      </c>
      <c r="AT968" s="65" t="s">
        <v>90</v>
      </c>
      <c r="AU968" s="68">
        <v>0</v>
      </c>
      <c r="AV968" s="75" t="s">
        <v>89</v>
      </c>
      <c r="AW968" s="423">
        <v>5300000</v>
      </c>
      <c r="AX968" s="79">
        <f t="shared" ref="AX968:AX1031" si="78">AQ968-AW968</f>
        <v>7950000</v>
      </c>
      <c r="AY968" s="223">
        <f t="shared" ref="AY968:AY1031" si="79">+IFERROR(AW968/AQ968,"_")</f>
        <v>0.4</v>
      </c>
      <c r="AZ968" s="74">
        <v>0.4</v>
      </c>
      <c r="BA968" s="75" t="s">
        <v>89</v>
      </c>
      <c r="BB968" s="65" t="s">
        <v>108</v>
      </c>
      <c r="BC968" s="66" t="s">
        <v>10385</v>
      </c>
      <c r="BD968" s="221" t="s">
        <v>87</v>
      </c>
      <c r="BE968" s="221" t="s">
        <v>87</v>
      </c>
    </row>
    <row r="969" spans="2:57" x14ac:dyDescent="0.25">
      <c r="B969" s="221">
        <v>2025</v>
      </c>
      <c r="C969" s="221">
        <v>891780111</v>
      </c>
      <c r="D969" s="221" t="s">
        <v>78</v>
      </c>
      <c r="E969" s="65" t="s">
        <v>10384</v>
      </c>
      <c r="F969" s="65" t="s">
        <v>10383</v>
      </c>
      <c r="G969" s="306">
        <v>0</v>
      </c>
      <c r="H969" s="65" t="s">
        <v>81</v>
      </c>
      <c r="I969" s="221" t="s">
        <v>127</v>
      </c>
      <c r="J969" s="220" t="s">
        <v>83</v>
      </c>
      <c r="K969" s="66" t="s">
        <v>10382</v>
      </c>
      <c r="L969" s="68">
        <v>15780000</v>
      </c>
      <c r="M969" s="221" t="s">
        <v>85</v>
      </c>
      <c r="N969" s="66" t="s">
        <v>10381</v>
      </c>
      <c r="O969" s="66">
        <v>1083558601</v>
      </c>
      <c r="P969" s="65">
        <v>1432</v>
      </c>
      <c r="Q969" s="78">
        <v>45841</v>
      </c>
      <c r="R969" s="66">
        <v>63120000</v>
      </c>
      <c r="S969" s="78">
        <v>45847</v>
      </c>
      <c r="T969" s="68">
        <v>15780000</v>
      </c>
      <c r="U969" s="65" t="s">
        <v>87</v>
      </c>
      <c r="V969" s="68">
        <v>72175281</v>
      </c>
      <c r="W969" s="67" t="s">
        <v>318</v>
      </c>
      <c r="X969" s="78">
        <v>45847</v>
      </c>
      <c r="Y969" s="78">
        <v>45847</v>
      </c>
      <c r="Z969" s="70" t="s">
        <v>89</v>
      </c>
      <c r="AA969" s="70">
        <v>45991</v>
      </c>
      <c r="AB969" s="49">
        <f t="shared" si="75"/>
        <v>144</v>
      </c>
      <c r="AC969" s="65">
        <v>0</v>
      </c>
      <c r="AD969" s="424">
        <v>0</v>
      </c>
      <c r="AE969" s="65">
        <v>0</v>
      </c>
      <c r="AF969" s="78" t="s">
        <v>89</v>
      </c>
      <c r="AG969" s="49">
        <f t="shared" si="76"/>
        <v>0</v>
      </c>
      <c r="AH969" s="65">
        <v>0</v>
      </c>
      <c r="AI969" s="68">
        <v>0</v>
      </c>
      <c r="AJ969" s="65" t="s">
        <v>89</v>
      </c>
      <c r="AK969" s="78" t="s">
        <v>89</v>
      </c>
      <c r="AL969" s="65">
        <v>0</v>
      </c>
      <c r="AM969" s="78" t="s">
        <v>89</v>
      </c>
      <c r="AN969" s="78" t="s">
        <v>89</v>
      </c>
      <c r="AO969" s="78" t="s">
        <v>89</v>
      </c>
      <c r="AP969" s="49">
        <f t="shared" si="77"/>
        <v>0</v>
      </c>
      <c r="AQ969" s="49">
        <f>+L969+AD969-AI969</f>
        <v>15780000</v>
      </c>
      <c r="AR969" s="65" t="s">
        <v>87</v>
      </c>
      <c r="AS969" s="68">
        <v>15780000</v>
      </c>
      <c r="AT969" s="65" t="s">
        <v>90</v>
      </c>
      <c r="AU969" s="68">
        <v>0</v>
      </c>
      <c r="AV969" s="75" t="s">
        <v>89</v>
      </c>
      <c r="AW969" s="423">
        <v>6312000</v>
      </c>
      <c r="AX969" s="79">
        <f t="shared" si="78"/>
        <v>9468000</v>
      </c>
      <c r="AY969" s="223">
        <f t="shared" si="79"/>
        <v>0.4</v>
      </c>
      <c r="AZ969" s="74">
        <v>0.4</v>
      </c>
      <c r="BA969" s="75" t="s">
        <v>89</v>
      </c>
      <c r="BB969" s="65" t="s">
        <v>108</v>
      </c>
      <c r="BC969" s="66" t="s">
        <v>10380</v>
      </c>
      <c r="BD969" s="221" t="s">
        <v>87</v>
      </c>
      <c r="BE969" s="221" t="s">
        <v>87</v>
      </c>
    </row>
    <row r="970" spans="2:57" x14ac:dyDescent="0.25">
      <c r="B970" s="221">
        <v>2025</v>
      </c>
      <c r="C970" s="221">
        <v>891780111</v>
      </c>
      <c r="D970" s="221" t="s">
        <v>78</v>
      </c>
      <c r="E970" s="65" t="s">
        <v>10379</v>
      </c>
      <c r="F970" s="65" t="s">
        <v>10378</v>
      </c>
      <c r="G970" s="306">
        <v>0</v>
      </c>
      <c r="H970" s="65" t="s">
        <v>81</v>
      </c>
      <c r="I970" s="221" t="s">
        <v>82</v>
      </c>
      <c r="J970" s="220" t="s">
        <v>83</v>
      </c>
      <c r="K970" s="66" t="s">
        <v>10233</v>
      </c>
      <c r="L970" s="68">
        <v>18935000</v>
      </c>
      <c r="M970" s="221" t="s">
        <v>85</v>
      </c>
      <c r="N970" s="66" t="s">
        <v>10377</v>
      </c>
      <c r="O970" s="66">
        <v>40935289</v>
      </c>
      <c r="P970" s="65">
        <v>1425</v>
      </c>
      <c r="Q970" s="78">
        <v>45840</v>
      </c>
      <c r="R970" s="66">
        <v>5603238000</v>
      </c>
      <c r="S970" s="78">
        <v>45847</v>
      </c>
      <c r="T970" s="68">
        <v>18935000</v>
      </c>
      <c r="U970" s="65" t="s">
        <v>87</v>
      </c>
      <c r="V970" s="68">
        <v>15443332</v>
      </c>
      <c r="W970" s="67" t="s">
        <v>10231</v>
      </c>
      <c r="X970" s="78">
        <v>45847</v>
      </c>
      <c r="Y970" s="78">
        <v>45847</v>
      </c>
      <c r="Z970" s="70" t="s">
        <v>89</v>
      </c>
      <c r="AA970" s="70">
        <v>45991</v>
      </c>
      <c r="AB970" s="49">
        <f t="shared" si="75"/>
        <v>144</v>
      </c>
      <c r="AC970" s="65">
        <v>0</v>
      </c>
      <c r="AD970" s="424">
        <v>0</v>
      </c>
      <c r="AE970" s="65">
        <v>0</v>
      </c>
      <c r="AF970" s="78" t="s">
        <v>89</v>
      </c>
      <c r="AG970" s="49">
        <f t="shared" si="76"/>
        <v>0</v>
      </c>
      <c r="AH970" s="65">
        <v>0</v>
      </c>
      <c r="AI970" s="68">
        <v>0</v>
      </c>
      <c r="AJ970" s="65" t="s">
        <v>89</v>
      </c>
      <c r="AK970" s="78" t="s">
        <v>89</v>
      </c>
      <c r="AL970" s="65">
        <v>0</v>
      </c>
      <c r="AM970" s="78" t="s">
        <v>89</v>
      </c>
      <c r="AN970" s="78" t="s">
        <v>89</v>
      </c>
      <c r="AO970" s="78" t="s">
        <v>89</v>
      </c>
      <c r="AP970" s="49">
        <f t="shared" si="77"/>
        <v>0</v>
      </c>
      <c r="AQ970" s="49">
        <f>+L970+AD970-AI970</f>
        <v>18935000</v>
      </c>
      <c r="AR970" s="65" t="s">
        <v>87</v>
      </c>
      <c r="AS970" s="68">
        <v>18935000</v>
      </c>
      <c r="AT970" s="65" t="s">
        <v>90</v>
      </c>
      <c r="AU970" s="68">
        <v>0</v>
      </c>
      <c r="AV970" s="75" t="s">
        <v>89</v>
      </c>
      <c r="AW970" s="423">
        <v>7574000</v>
      </c>
      <c r="AX970" s="79">
        <f t="shared" si="78"/>
        <v>11361000</v>
      </c>
      <c r="AY970" s="223">
        <f t="shared" si="79"/>
        <v>0.4</v>
      </c>
      <c r="AZ970" s="74">
        <v>0.4</v>
      </c>
      <c r="BA970" s="75" t="s">
        <v>89</v>
      </c>
      <c r="BB970" s="65" t="s">
        <v>108</v>
      </c>
      <c r="BC970" s="66" t="s">
        <v>10376</v>
      </c>
      <c r="BD970" s="221" t="s">
        <v>87</v>
      </c>
      <c r="BE970" s="221" t="s">
        <v>87</v>
      </c>
    </row>
    <row r="971" spans="2:57" x14ac:dyDescent="0.25">
      <c r="B971" s="221">
        <v>2025</v>
      </c>
      <c r="C971" s="221">
        <v>891780111</v>
      </c>
      <c r="D971" s="221" t="s">
        <v>78</v>
      </c>
      <c r="E971" s="65" t="s">
        <v>10375</v>
      </c>
      <c r="F971" s="65" t="s">
        <v>10374</v>
      </c>
      <c r="G971" s="306">
        <v>0</v>
      </c>
      <c r="H971" s="65" t="s">
        <v>81</v>
      </c>
      <c r="I971" s="221" t="s">
        <v>82</v>
      </c>
      <c r="J971" s="220" t="s">
        <v>83</v>
      </c>
      <c r="K971" s="66" t="s">
        <v>10233</v>
      </c>
      <c r="L971" s="68">
        <v>21000000</v>
      </c>
      <c r="M971" s="221" t="s">
        <v>85</v>
      </c>
      <c r="N971" s="66" t="s">
        <v>10373</v>
      </c>
      <c r="O971" s="66">
        <v>1065883393</v>
      </c>
      <c r="P971" s="65">
        <v>1425</v>
      </c>
      <c r="Q971" s="78">
        <v>45840</v>
      </c>
      <c r="R971" s="66">
        <v>5603238000</v>
      </c>
      <c r="S971" s="78">
        <v>45847</v>
      </c>
      <c r="T971" s="68">
        <v>21000000</v>
      </c>
      <c r="U971" s="65" t="s">
        <v>87</v>
      </c>
      <c r="V971" s="68">
        <v>15443332</v>
      </c>
      <c r="W971" s="67" t="s">
        <v>10231</v>
      </c>
      <c r="X971" s="78">
        <v>45847</v>
      </c>
      <c r="Y971" s="78">
        <v>45847</v>
      </c>
      <c r="Z971" s="70" t="s">
        <v>89</v>
      </c>
      <c r="AA971" s="70">
        <v>45991</v>
      </c>
      <c r="AB971" s="49">
        <f t="shared" si="75"/>
        <v>144</v>
      </c>
      <c r="AC971" s="65">
        <v>0</v>
      </c>
      <c r="AD971" s="424">
        <v>0</v>
      </c>
      <c r="AE971" s="65">
        <v>0</v>
      </c>
      <c r="AF971" s="78" t="s">
        <v>89</v>
      </c>
      <c r="AG971" s="49">
        <f t="shared" si="76"/>
        <v>0</v>
      </c>
      <c r="AH971" s="65">
        <v>0</v>
      </c>
      <c r="AI971" s="68">
        <v>0</v>
      </c>
      <c r="AJ971" s="65" t="s">
        <v>89</v>
      </c>
      <c r="AK971" s="78" t="s">
        <v>89</v>
      </c>
      <c r="AL971" s="65">
        <v>0</v>
      </c>
      <c r="AM971" s="78" t="s">
        <v>89</v>
      </c>
      <c r="AN971" s="78" t="s">
        <v>89</v>
      </c>
      <c r="AO971" s="78" t="s">
        <v>89</v>
      </c>
      <c r="AP971" s="49">
        <f t="shared" si="77"/>
        <v>0</v>
      </c>
      <c r="AQ971" s="49">
        <f>+L971+AD971-AI971</f>
        <v>21000000</v>
      </c>
      <c r="AR971" s="65" t="s">
        <v>87</v>
      </c>
      <c r="AS971" s="68">
        <v>21000000</v>
      </c>
      <c r="AT971" s="65" t="s">
        <v>90</v>
      </c>
      <c r="AU971" s="68">
        <v>0</v>
      </c>
      <c r="AV971" s="75" t="s">
        <v>89</v>
      </c>
      <c r="AW971" s="423">
        <v>8400000</v>
      </c>
      <c r="AX971" s="79">
        <f t="shared" si="78"/>
        <v>12600000</v>
      </c>
      <c r="AY971" s="223">
        <f t="shared" si="79"/>
        <v>0.4</v>
      </c>
      <c r="AZ971" s="74">
        <v>0.4</v>
      </c>
      <c r="BA971" s="75" t="s">
        <v>89</v>
      </c>
      <c r="BB971" s="65" t="s">
        <v>108</v>
      </c>
      <c r="BC971" s="66" t="s">
        <v>10372</v>
      </c>
      <c r="BD971" s="221" t="s">
        <v>87</v>
      </c>
      <c r="BE971" s="221" t="s">
        <v>87</v>
      </c>
    </row>
    <row r="972" spans="2:57" x14ac:dyDescent="0.25">
      <c r="B972" s="221">
        <v>2025</v>
      </c>
      <c r="C972" s="221">
        <v>891780111</v>
      </c>
      <c r="D972" s="221" t="s">
        <v>78</v>
      </c>
      <c r="E972" s="65" t="s">
        <v>10371</v>
      </c>
      <c r="F972" s="65" t="s">
        <v>10370</v>
      </c>
      <c r="G972" s="306">
        <v>0</v>
      </c>
      <c r="H972" s="65" t="s">
        <v>81</v>
      </c>
      <c r="I972" s="221" t="s">
        <v>82</v>
      </c>
      <c r="J972" s="220" t="s">
        <v>83</v>
      </c>
      <c r="K972" s="66" t="s">
        <v>10369</v>
      </c>
      <c r="L972" s="68">
        <v>15780000</v>
      </c>
      <c r="M972" s="221" t="s">
        <v>85</v>
      </c>
      <c r="N972" s="66" t="s">
        <v>10368</v>
      </c>
      <c r="O972" s="66">
        <v>57441673</v>
      </c>
      <c r="P972" s="65">
        <v>1426</v>
      </c>
      <c r="Q972" s="78">
        <v>45840</v>
      </c>
      <c r="R972" s="66">
        <v>2494141000</v>
      </c>
      <c r="S972" s="78">
        <v>45847</v>
      </c>
      <c r="T972" s="68">
        <v>15780000</v>
      </c>
      <c r="U972" s="65" t="s">
        <v>87</v>
      </c>
      <c r="V972" s="68">
        <v>57426272</v>
      </c>
      <c r="W972" s="67" t="s">
        <v>8563</v>
      </c>
      <c r="X972" s="78">
        <v>45847</v>
      </c>
      <c r="Y972" s="78">
        <v>45847</v>
      </c>
      <c r="Z972" s="70" t="s">
        <v>89</v>
      </c>
      <c r="AA972" s="70">
        <v>45991</v>
      </c>
      <c r="AB972" s="49">
        <f t="shared" si="75"/>
        <v>144</v>
      </c>
      <c r="AC972" s="65">
        <v>0</v>
      </c>
      <c r="AD972" s="424">
        <v>0</v>
      </c>
      <c r="AE972" s="65">
        <v>0</v>
      </c>
      <c r="AF972" s="78" t="s">
        <v>89</v>
      </c>
      <c r="AG972" s="49">
        <f t="shared" si="76"/>
        <v>0</v>
      </c>
      <c r="AH972" s="65">
        <v>0</v>
      </c>
      <c r="AI972" s="68">
        <v>0</v>
      </c>
      <c r="AJ972" s="65" t="s">
        <v>89</v>
      </c>
      <c r="AK972" s="78" t="s">
        <v>89</v>
      </c>
      <c r="AL972" s="65">
        <v>0</v>
      </c>
      <c r="AM972" s="78" t="s">
        <v>89</v>
      </c>
      <c r="AN972" s="78" t="s">
        <v>89</v>
      </c>
      <c r="AO972" s="78" t="s">
        <v>89</v>
      </c>
      <c r="AP972" s="49">
        <f t="shared" si="77"/>
        <v>0</v>
      </c>
      <c r="AQ972" s="49">
        <f>+L972+AD972-AI972</f>
        <v>15780000</v>
      </c>
      <c r="AR972" s="65" t="s">
        <v>87</v>
      </c>
      <c r="AS972" s="68">
        <v>15780000</v>
      </c>
      <c r="AT972" s="65" t="s">
        <v>90</v>
      </c>
      <c r="AU972" s="68">
        <v>0</v>
      </c>
      <c r="AV972" s="75" t="s">
        <v>89</v>
      </c>
      <c r="AW972" s="423">
        <v>6312000</v>
      </c>
      <c r="AX972" s="79">
        <f t="shared" si="78"/>
        <v>9468000</v>
      </c>
      <c r="AY972" s="223">
        <f t="shared" si="79"/>
        <v>0.4</v>
      </c>
      <c r="AZ972" s="74">
        <v>0.4</v>
      </c>
      <c r="BA972" s="75" t="s">
        <v>89</v>
      </c>
      <c r="BB972" s="65" t="s">
        <v>108</v>
      </c>
      <c r="BC972" s="66" t="s">
        <v>10367</v>
      </c>
      <c r="BD972" s="221" t="s">
        <v>87</v>
      </c>
      <c r="BE972" s="221" t="s">
        <v>87</v>
      </c>
    </row>
    <row r="973" spans="2:57" x14ac:dyDescent="0.25">
      <c r="B973" s="221">
        <v>2025</v>
      </c>
      <c r="C973" s="221">
        <v>891780111</v>
      </c>
      <c r="D973" s="221" t="s">
        <v>78</v>
      </c>
      <c r="E973" s="65" t="s">
        <v>10366</v>
      </c>
      <c r="F973" s="65" t="s">
        <v>10365</v>
      </c>
      <c r="G973" s="306">
        <v>0</v>
      </c>
      <c r="H973" s="65" t="s">
        <v>81</v>
      </c>
      <c r="I973" s="221" t="s">
        <v>82</v>
      </c>
      <c r="J973" s="220" t="s">
        <v>83</v>
      </c>
      <c r="K973" s="66" t="s">
        <v>10364</v>
      </c>
      <c r="L973" s="68">
        <v>17360000</v>
      </c>
      <c r="M973" s="221" t="s">
        <v>85</v>
      </c>
      <c r="N973" s="66" t="s">
        <v>10363</v>
      </c>
      <c r="O973" s="66">
        <v>36725462</v>
      </c>
      <c r="P973" s="65">
        <v>1425</v>
      </c>
      <c r="Q973" s="78">
        <v>45840</v>
      </c>
      <c r="R973" s="66">
        <v>5603238000</v>
      </c>
      <c r="S973" s="78">
        <v>45847</v>
      </c>
      <c r="T973" s="68">
        <v>17360000</v>
      </c>
      <c r="U973" s="65" t="s">
        <v>87</v>
      </c>
      <c r="V973" s="68">
        <v>7634885</v>
      </c>
      <c r="W973" s="67" t="s">
        <v>827</v>
      </c>
      <c r="X973" s="78">
        <v>45847</v>
      </c>
      <c r="Y973" s="78">
        <v>45847</v>
      </c>
      <c r="Z973" s="70" t="s">
        <v>89</v>
      </c>
      <c r="AA973" s="70">
        <v>45991</v>
      </c>
      <c r="AB973" s="49">
        <f t="shared" si="75"/>
        <v>144</v>
      </c>
      <c r="AC973" s="65">
        <v>0</v>
      </c>
      <c r="AD973" s="424">
        <v>0</v>
      </c>
      <c r="AE973" s="65">
        <v>0</v>
      </c>
      <c r="AF973" s="78" t="s">
        <v>89</v>
      </c>
      <c r="AG973" s="49">
        <f t="shared" si="76"/>
        <v>0</v>
      </c>
      <c r="AH973" s="65">
        <v>0</v>
      </c>
      <c r="AI973" s="68">
        <v>0</v>
      </c>
      <c r="AJ973" s="65" t="s">
        <v>89</v>
      </c>
      <c r="AK973" s="78" t="s">
        <v>89</v>
      </c>
      <c r="AL973" s="65">
        <v>0</v>
      </c>
      <c r="AM973" s="78" t="s">
        <v>89</v>
      </c>
      <c r="AN973" s="78" t="s">
        <v>89</v>
      </c>
      <c r="AO973" s="78" t="s">
        <v>89</v>
      </c>
      <c r="AP973" s="49">
        <f t="shared" si="77"/>
        <v>0</v>
      </c>
      <c r="AQ973" s="49">
        <f>+L973+AD973-AI973</f>
        <v>17360000</v>
      </c>
      <c r="AR973" s="65" t="s">
        <v>87</v>
      </c>
      <c r="AS973" s="68">
        <v>17360000</v>
      </c>
      <c r="AT973" s="65" t="s">
        <v>90</v>
      </c>
      <c r="AU973" s="68">
        <v>0</v>
      </c>
      <c r="AV973" s="75" t="s">
        <v>89</v>
      </c>
      <c r="AW973" s="423">
        <v>6944000</v>
      </c>
      <c r="AX973" s="79">
        <f t="shared" si="78"/>
        <v>10416000</v>
      </c>
      <c r="AY973" s="223">
        <f t="shared" si="79"/>
        <v>0.4</v>
      </c>
      <c r="AZ973" s="74">
        <v>0.4</v>
      </c>
      <c r="BA973" s="75" t="s">
        <v>89</v>
      </c>
      <c r="BB973" s="65" t="s">
        <v>108</v>
      </c>
      <c r="BC973" s="66" t="s">
        <v>10362</v>
      </c>
      <c r="BD973" s="221" t="s">
        <v>87</v>
      </c>
      <c r="BE973" s="221" t="s">
        <v>87</v>
      </c>
    </row>
    <row r="974" spans="2:57" x14ac:dyDescent="0.25">
      <c r="B974" s="221">
        <v>2025</v>
      </c>
      <c r="C974" s="221">
        <v>891780111</v>
      </c>
      <c r="D974" s="221" t="s">
        <v>78</v>
      </c>
      <c r="E974" s="65" t="s">
        <v>10361</v>
      </c>
      <c r="F974" s="65" t="s">
        <v>10360</v>
      </c>
      <c r="G974" s="306">
        <v>0</v>
      </c>
      <c r="H974" s="65" t="s">
        <v>81</v>
      </c>
      <c r="I974" s="221" t="s">
        <v>82</v>
      </c>
      <c r="J974" s="220" t="s">
        <v>83</v>
      </c>
      <c r="K974" s="66" t="s">
        <v>10359</v>
      </c>
      <c r="L974" s="68">
        <v>17360000</v>
      </c>
      <c r="M974" s="221" t="s">
        <v>85</v>
      </c>
      <c r="N974" s="66" t="s">
        <v>10358</v>
      </c>
      <c r="O974" s="66">
        <v>57461875</v>
      </c>
      <c r="P974" s="65">
        <v>1425</v>
      </c>
      <c r="Q974" s="78">
        <v>45840</v>
      </c>
      <c r="R974" s="66">
        <v>5603238000</v>
      </c>
      <c r="S974" s="78">
        <v>45847</v>
      </c>
      <c r="T974" s="68">
        <v>17360000</v>
      </c>
      <c r="U974" s="65" t="s">
        <v>87</v>
      </c>
      <c r="V974" s="68">
        <v>7634885</v>
      </c>
      <c r="W974" s="67" t="s">
        <v>827</v>
      </c>
      <c r="X974" s="78">
        <v>45847</v>
      </c>
      <c r="Y974" s="78">
        <v>45847</v>
      </c>
      <c r="Z974" s="70" t="s">
        <v>89</v>
      </c>
      <c r="AA974" s="70">
        <v>45991</v>
      </c>
      <c r="AB974" s="49">
        <f t="shared" si="75"/>
        <v>144</v>
      </c>
      <c r="AC974" s="65">
        <v>0</v>
      </c>
      <c r="AD974" s="424">
        <v>0</v>
      </c>
      <c r="AE974" s="65">
        <v>0</v>
      </c>
      <c r="AF974" s="78" t="s">
        <v>89</v>
      </c>
      <c r="AG974" s="49">
        <f t="shared" si="76"/>
        <v>0</v>
      </c>
      <c r="AH974" s="65">
        <v>0</v>
      </c>
      <c r="AI974" s="68">
        <v>0</v>
      </c>
      <c r="AJ974" s="65" t="s">
        <v>89</v>
      </c>
      <c r="AK974" s="78" t="s">
        <v>89</v>
      </c>
      <c r="AL974" s="65">
        <v>0</v>
      </c>
      <c r="AM974" s="78" t="s">
        <v>89</v>
      </c>
      <c r="AN974" s="78" t="s">
        <v>89</v>
      </c>
      <c r="AO974" s="78" t="s">
        <v>89</v>
      </c>
      <c r="AP974" s="49">
        <f t="shared" si="77"/>
        <v>0</v>
      </c>
      <c r="AQ974" s="49">
        <f>+L974+AD974-AI974</f>
        <v>17360000</v>
      </c>
      <c r="AR974" s="65" t="s">
        <v>87</v>
      </c>
      <c r="AS974" s="68">
        <v>17360000</v>
      </c>
      <c r="AT974" s="65" t="s">
        <v>90</v>
      </c>
      <c r="AU974" s="68">
        <v>0</v>
      </c>
      <c r="AV974" s="75" t="s">
        <v>89</v>
      </c>
      <c r="AW974" s="423">
        <v>6944000</v>
      </c>
      <c r="AX974" s="79">
        <f t="shared" si="78"/>
        <v>10416000</v>
      </c>
      <c r="AY974" s="223">
        <f t="shared" si="79"/>
        <v>0.4</v>
      </c>
      <c r="AZ974" s="74">
        <v>0.4</v>
      </c>
      <c r="BA974" s="75" t="s">
        <v>89</v>
      </c>
      <c r="BB974" s="65" t="s">
        <v>108</v>
      </c>
      <c r="BC974" s="66" t="s">
        <v>10357</v>
      </c>
      <c r="BD974" s="221" t="s">
        <v>87</v>
      </c>
      <c r="BE974" s="221" t="s">
        <v>87</v>
      </c>
    </row>
    <row r="975" spans="2:57" x14ac:dyDescent="0.25">
      <c r="B975" s="221">
        <v>2025</v>
      </c>
      <c r="C975" s="221">
        <v>891780111</v>
      </c>
      <c r="D975" s="221" t="s">
        <v>78</v>
      </c>
      <c r="E975" s="65" t="s">
        <v>10356</v>
      </c>
      <c r="F975" s="65" t="s">
        <v>10355</v>
      </c>
      <c r="G975" s="306">
        <v>0</v>
      </c>
      <c r="H975" s="65" t="s">
        <v>81</v>
      </c>
      <c r="I975" s="221" t="s">
        <v>82</v>
      </c>
      <c r="J975" s="220" t="s">
        <v>83</v>
      </c>
      <c r="K975" s="66" t="s">
        <v>10354</v>
      </c>
      <c r="L975" s="68">
        <v>17360000</v>
      </c>
      <c r="M975" s="221" t="s">
        <v>85</v>
      </c>
      <c r="N975" s="66" t="s">
        <v>10353</v>
      </c>
      <c r="O975" s="66">
        <v>1082848824</v>
      </c>
      <c r="P975" s="65">
        <v>1425</v>
      </c>
      <c r="Q975" s="78">
        <v>45840</v>
      </c>
      <c r="R975" s="66">
        <v>5603238000</v>
      </c>
      <c r="S975" s="78">
        <v>45847</v>
      </c>
      <c r="T975" s="68">
        <v>17360000</v>
      </c>
      <c r="U975" s="65" t="s">
        <v>87</v>
      </c>
      <c r="V975" s="68">
        <v>12548945</v>
      </c>
      <c r="W975" s="67" t="s">
        <v>8546</v>
      </c>
      <c r="X975" s="78">
        <v>45847</v>
      </c>
      <c r="Y975" s="78">
        <v>45847</v>
      </c>
      <c r="Z975" s="70" t="s">
        <v>89</v>
      </c>
      <c r="AA975" s="70">
        <v>45991</v>
      </c>
      <c r="AB975" s="49">
        <f t="shared" si="75"/>
        <v>144</v>
      </c>
      <c r="AC975" s="65">
        <v>0</v>
      </c>
      <c r="AD975" s="424">
        <v>0</v>
      </c>
      <c r="AE975" s="65">
        <v>0</v>
      </c>
      <c r="AF975" s="78" t="s">
        <v>89</v>
      </c>
      <c r="AG975" s="49">
        <f t="shared" si="76"/>
        <v>0</v>
      </c>
      <c r="AH975" s="65">
        <v>0</v>
      </c>
      <c r="AI975" s="68">
        <v>0</v>
      </c>
      <c r="AJ975" s="65" t="s">
        <v>89</v>
      </c>
      <c r="AK975" s="78" t="s">
        <v>89</v>
      </c>
      <c r="AL975" s="65">
        <v>0</v>
      </c>
      <c r="AM975" s="78" t="s">
        <v>89</v>
      </c>
      <c r="AN975" s="78" t="s">
        <v>89</v>
      </c>
      <c r="AO975" s="78" t="s">
        <v>89</v>
      </c>
      <c r="AP975" s="49">
        <f t="shared" si="77"/>
        <v>0</v>
      </c>
      <c r="AQ975" s="49">
        <f>+L975+AD975-AI975</f>
        <v>17360000</v>
      </c>
      <c r="AR975" s="65" t="s">
        <v>87</v>
      </c>
      <c r="AS975" s="68">
        <v>17360000</v>
      </c>
      <c r="AT975" s="65" t="s">
        <v>90</v>
      </c>
      <c r="AU975" s="68">
        <v>0</v>
      </c>
      <c r="AV975" s="75" t="s">
        <v>89</v>
      </c>
      <c r="AW975" s="423">
        <v>6944000</v>
      </c>
      <c r="AX975" s="79">
        <f t="shared" si="78"/>
        <v>10416000</v>
      </c>
      <c r="AY975" s="223">
        <f t="shared" si="79"/>
        <v>0.4</v>
      </c>
      <c r="AZ975" s="74">
        <v>0.4</v>
      </c>
      <c r="BA975" s="75" t="s">
        <v>89</v>
      </c>
      <c r="BB975" s="65" t="s">
        <v>108</v>
      </c>
      <c r="BC975" s="66" t="s">
        <v>10352</v>
      </c>
      <c r="BD975" s="221" t="s">
        <v>87</v>
      </c>
      <c r="BE975" s="221" t="s">
        <v>87</v>
      </c>
    </row>
    <row r="976" spans="2:57" x14ac:dyDescent="0.25">
      <c r="B976" s="221">
        <v>2025</v>
      </c>
      <c r="C976" s="221">
        <v>891780111</v>
      </c>
      <c r="D976" s="221" t="s">
        <v>78</v>
      </c>
      <c r="E976" s="65" t="s">
        <v>10351</v>
      </c>
      <c r="F976" s="65" t="s">
        <v>10350</v>
      </c>
      <c r="G976" s="306">
        <v>0</v>
      </c>
      <c r="H976" s="65" t="s">
        <v>81</v>
      </c>
      <c r="I976" s="221" t="s">
        <v>82</v>
      </c>
      <c r="J976" s="220" t="s">
        <v>83</v>
      </c>
      <c r="K976" s="66" t="s">
        <v>10349</v>
      </c>
      <c r="L976" s="68">
        <v>17360000</v>
      </c>
      <c r="M976" s="221" t="s">
        <v>85</v>
      </c>
      <c r="N976" s="66" t="s">
        <v>10348</v>
      </c>
      <c r="O976" s="66">
        <v>85155379</v>
      </c>
      <c r="P976" s="65">
        <v>1425</v>
      </c>
      <c r="Q976" s="78">
        <v>45840</v>
      </c>
      <c r="R976" s="66">
        <v>5603238000</v>
      </c>
      <c r="S976" s="78">
        <v>45847</v>
      </c>
      <c r="T976" s="68">
        <v>17360000</v>
      </c>
      <c r="U976" s="65" t="s">
        <v>87</v>
      </c>
      <c r="V976" s="68">
        <v>85465146</v>
      </c>
      <c r="W976" s="67" t="s">
        <v>8366</v>
      </c>
      <c r="X976" s="78">
        <v>45847</v>
      </c>
      <c r="Y976" s="78">
        <v>45847</v>
      </c>
      <c r="Z976" s="70" t="s">
        <v>89</v>
      </c>
      <c r="AA976" s="70">
        <v>45991</v>
      </c>
      <c r="AB976" s="49">
        <f t="shared" si="75"/>
        <v>144</v>
      </c>
      <c r="AC976" s="65">
        <v>0</v>
      </c>
      <c r="AD976" s="424">
        <v>0</v>
      </c>
      <c r="AE976" s="65">
        <v>0</v>
      </c>
      <c r="AF976" s="78" t="s">
        <v>89</v>
      </c>
      <c r="AG976" s="49">
        <f t="shared" si="76"/>
        <v>0</v>
      </c>
      <c r="AH976" s="65">
        <v>0</v>
      </c>
      <c r="AI976" s="68">
        <v>0</v>
      </c>
      <c r="AJ976" s="65" t="s">
        <v>89</v>
      </c>
      <c r="AK976" s="78" t="s">
        <v>89</v>
      </c>
      <c r="AL976" s="65">
        <v>0</v>
      </c>
      <c r="AM976" s="78" t="s">
        <v>89</v>
      </c>
      <c r="AN976" s="78" t="s">
        <v>89</v>
      </c>
      <c r="AO976" s="78" t="s">
        <v>89</v>
      </c>
      <c r="AP976" s="49">
        <f t="shared" si="77"/>
        <v>0</v>
      </c>
      <c r="AQ976" s="49">
        <f>+L976+AD976-AI976</f>
        <v>17360000</v>
      </c>
      <c r="AR976" s="65" t="s">
        <v>87</v>
      </c>
      <c r="AS976" s="68">
        <v>17360000</v>
      </c>
      <c r="AT976" s="65" t="s">
        <v>90</v>
      </c>
      <c r="AU976" s="68">
        <v>0</v>
      </c>
      <c r="AV976" s="75" t="s">
        <v>89</v>
      </c>
      <c r="AW976" s="423">
        <v>6944000</v>
      </c>
      <c r="AX976" s="79">
        <f t="shared" si="78"/>
        <v>10416000</v>
      </c>
      <c r="AY976" s="223">
        <f t="shared" si="79"/>
        <v>0.4</v>
      </c>
      <c r="AZ976" s="74">
        <v>0.4</v>
      </c>
      <c r="BA976" s="75" t="s">
        <v>89</v>
      </c>
      <c r="BB976" s="65" t="s">
        <v>108</v>
      </c>
      <c r="BC976" s="66" t="s">
        <v>10347</v>
      </c>
      <c r="BD976" s="221" t="s">
        <v>87</v>
      </c>
      <c r="BE976" s="221" t="s">
        <v>87</v>
      </c>
    </row>
    <row r="977" spans="2:57" x14ac:dyDescent="0.25">
      <c r="B977" s="221">
        <v>2025</v>
      </c>
      <c r="C977" s="221">
        <v>891780111</v>
      </c>
      <c r="D977" s="221" t="s">
        <v>78</v>
      </c>
      <c r="E977" s="65" t="s">
        <v>10346</v>
      </c>
      <c r="F977" s="65" t="s">
        <v>10345</v>
      </c>
      <c r="G977" s="306">
        <v>0</v>
      </c>
      <c r="H977" s="65" t="s">
        <v>81</v>
      </c>
      <c r="I977" s="221" t="s">
        <v>82</v>
      </c>
      <c r="J977" s="220" t="s">
        <v>83</v>
      </c>
      <c r="K977" s="66" t="s">
        <v>10344</v>
      </c>
      <c r="L977" s="68">
        <v>22500000</v>
      </c>
      <c r="M977" s="221" t="s">
        <v>85</v>
      </c>
      <c r="N977" s="66" t="s">
        <v>10343</v>
      </c>
      <c r="O977" s="66">
        <v>1004188433</v>
      </c>
      <c r="P977" s="65">
        <v>1425</v>
      </c>
      <c r="Q977" s="78">
        <v>45840</v>
      </c>
      <c r="R977" s="66">
        <v>5603238000</v>
      </c>
      <c r="S977" s="78">
        <v>45847</v>
      </c>
      <c r="T977" s="68">
        <v>22500000</v>
      </c>
      <c r="U977" s="65" t="s">
        <v>87</v>
      </c>
      <c r="V977" s="68">
        <v>85449357</v>
      </c>
      <c r="W977" s="67" t="s">
        <v>8976</v>
      </c>
      <c r="X977" s="78">
        <v>45847</v>
      </c>
      <c r="Y977" s="78">
        <v>45847</v>
      </c>
      <c r="Z977" s="70" t="s">
        <v>89</v>
      </c>
      <c r="AA977" s="70">
        <v>45991</v>
      </c>
      <c r="AB977" s="49">
        <f t="shared" si="75"/>
        <v>144</v>
      </c>
      <c r="AC977" s="65">
        <v>0</v>
      </c>
      <c r="AD977" s="424">
        <v>0</v>
      </c>
      <c r="AE977" s="65">
        <v>0</v>
      </c>
      <c r="AF977" s="78" t="s">
        <v>89</v>
      </c>
      <c r="AG977" s="49">
        <f t="shared" si="76"/>
        <v>0</v>
      </c>
      <c r="AH977" s="65">
        <v>0</v>
      </c>
      <c r="AI977" s="68">
        <v>0</v>
      </c>
      <c r="AJ977" s="65" t="s">
        <v>89</v>
      </c>
      <c r="AK977" s="78" t="s">
        <v>89</v>
      </c>
      <c r="AL977" s="65">
        <v>0</v>
      </c>
      <c r="AM977" s="78" t="s">
        <v>89</v>
      </c>
      <c r="AN977" s="78" t="s">
        <v>89</v>
      </c>
      <c r="AO977" s="78" t="s">
        <v>89</v>
      </c>
      <c r="AP977" s="49">
        <f t="shared" si="77"/>
        <v>0</v>
      </c>
      <c r="AQ977" s="49">
        <f>+L977+AD977-AI977</f>
        <v>22500000</v>
      </c>
      <c r="AR977" s="65" t="s">
        <v>87</v>
      </c>
      <c r="AS977" s="68">
        <v>22500000</v>
      </c>
      <c r="AT977" s="65" t="s">
        <v>90</v>
      </c>
      <c r="AU977" s="68">
        <v>0</v>
      </c>
      <c r="AV977" s="75" t="s">
        <v>89</v>
      </c>
      <c r="AW977" s="423">
        <v>9000000</v>
      </c>
      <c r="AX977" s="79">
        <f t="shared" si="78"/>
        <v>13500000</v>
      </c>
      <c r="AY977" s="223">
        <f t="shared" si="79"/>
        <v>0.4</v>
      </c>
      <c r="AZ977" s="74">
        <v>0.4</v>
      </c>
      <c r="BA977" s="75" t="s">
        <v>89</v>
      </c>
      <c r="BB977" s="65" t="s">
        <v>108</v>
      </c>
      <c r="BC977" s="66" t="s">
        <v>10342</v>
      </c>
      <c r="BD977" s="221" t="s">
        <v>87</v>
      </c>
      <c r="BE977" s="221" t="s">
        <v>87</v>
      </c>
    </row>
    <row r="978" spans="2:57" x14ac:dyDescent="0.25">
      <c r="B978" s="221">
        <v>2025</v>
      </c>
      <c r="C978" s="221">
        <v>891780111</v>
      </c>
      <c r="D978" s="221" t="s">
        <v>78</v>
      </c>
      <c r="E978" s="65" t="s">
        <v>10341</v>
      </c>
      <c r="F978" s="65" t="s">
        <v>10340</v>
      </c>
      <c r="G978" s="306">
        <v>0</v>
      </c>
      <c r="H978" s="65" t="s">
        <v>81</v>
      </c>
      <c r="I978" s="221" t="s">
        <v>82</v>
      </c>
      <c r="J978" s="220" t="s">
        <v>83</v>
      </c>
      <c r="K978" s="66" t="s">
        <v>10339</v>
      </c>
      <c r="L978" s="68">
        <v>15780000</v>
      </c>
      <c r="M978" s="221" t="s">
        <v>85</v>
      </c>
      <c r="N978" s="66" t="s">
        <v>10338</v>
      </c>
      <c r="O978" s="66">
        <v>7628973</v>
      </c>
      <c r="P978" s="65">
        <v>1425</v>
      </c>
      <c r="Q978" s="78">
        <v>45840</v>
      </c>
      <c r="R978" s="66">
        <v>5603238000</v>
      </c>
      <c r="S978" s="78">
        <v>45847</v>
      </c>
      <c r="T978" s="68">
        <v>15780000</v>
      </c>
      <c r="U978" s="65" t="s">
        <v>87</v>
      </c>
      <c r="V978" s="68">
        <v>85465146</v>
      </c>
      <c r="W978" s="67" t="s">
        <v>8366</v>
      </c>
      <c r="X978" s="78">
        <v>45847</v>
      </c>
      <c r="Y978" s="78">
        <v>45847</v>
      </c>
      <c r="Z978" s="70" t="s">
        <v>89</v>
      </c>
      <c r="AA978" s="70">
        <v>45991</v>
      </c>
      <c r="AB978" s="49">
        <f t="shared" si="75"/>
        <v>144</v>
      </c>
      <c r="AC978" s="65">
        <v>0</v>
      </c>
      <c r="AD978" s="424">
        <v>0</v>
      </c>
      <c r="AE978" s="65">
        <v>0</v>
      </c>
      <c r="AF978" s="78" t="s">
        <v>89</v>
      </c>
      <c r="AG978" s="49">
        <f t="shared" si="76"/>
        <v>0</v>
      </c>
      <c r="AH978" s="65">
        <v>0</v>
      </c>
      <c r="AI978" s="68">
        <v>0</v>
      </c>
      <c r="AJ978" s="65" t="s">
        <v>89</v>
      </c>
      <c r="AK978" s="78" t="s">
        <v>89</v>
      </c>
      <c r="AL978" s="65">
        <v>0</v>
      </c>
      <c r="AM978" s="78" t="s">
        <v>89</v>
      </c>
      <c r="AN978" s="78" t="s">
        <v>89</v>
      </c>
      <c r="AO978" s="78" t="s">
        <v>89</v>
      </c>
      <c r="AP978" s="49">
        <f t="shared" si="77"/>
        <v>0</v>
      </c>
      <c r="AQ978" s="49">
        <f>+L978+AD978-AI978</f>
        <v>15780000</v>
      </c>
      <c r="AR978" s="65" t="s">
        <v>87</v>
      </c>
      <c r="AS978" s="68">
        <v>15780000</v>
      </c>
      <c r="AT978" s="65" t="s">
        <v>90</v>
      </c>
      <c r="AU978" s="68">
        <v>0</v>
      </c>
      <c r="AV978" s="75" t="s">
        <v>89</v>
      </c>
      <c r="AW978" s="423">
        <v>6312000</v>
      </c>
      <c r="AX978" s="79">
        <f t="shared" si="78"/>
        <v>9468000</v>
      </c>
      <c r="AY978" s="223">
        <f t="shared" si="79"/>
        <v>0.4</v>
      </c>
      <c r="AZ978" s="74">
        <v>0.4</v>
      </c>
      <c r="BA978" s="75" t="s">
        <v>89</v>
      </c>
      <c r="BB978" s="65" t="s">
        <v>108</v>
      </c>
      <c r="BC978" s="66" t="s">
        <v>10337</v>
      </c>
      <c r="BD978" s="221" t="s">
        <v>87</v>
      </c>
      <c r="BE978" s="221" t="s">
        <v>87</v>
      </c>
    </row>
    <row r="979" spans="2:57" x14ac:dyDescent="0.25">
      <c r="B979" s="221">
        <v>2025</v>
      </c>
      <c r="C979" s="221">
        <v>891780111</v>
      </c>
      <c r="D979" s="221" t="s">
        <v>78</v>
      </c>
      <c r="E979" s="65" t="s">
        <v>10336</v>
      </c>
      <c r="F979" s="65" t="s">
        <v>10335</v>
      </c>
      <c r="G979" s="306">
        <v>0</v>
      </c>
      <c r="H979" s="65" t="s">
        <v>81</v>
      </c>
      <c r="I979" s="221" t="s">
        <v>82</v>
      </c>
      <c r="J979" s="220" t="s">
        <v>83</v>
      </c>
      <c r="K979" s="66" t="s">
        <v>10044</v>
      </c>
      <c r="L979" s="68">
        <v>2900000</v>
      </c>
      <c r="M979" s="221" t="s">
        <v>85</v>
      </c>
      <c r="N979" s="66" t="s">
        <v>10334</v>
      </c>
      <c r="O979" s="66">
        <v>1084788777</v>
      </c>
      <c r="P979" s="65">
        <v>1425</v>
      </c>
      <c r="Q979" s="78">
        <v>45840</v>
      </c>
      <c r="R979" s="66">
        <v>5603238000</v>
      </c>
      <c r="S979" s="78">
        <v>45847</v>
      </c>
      <c r="T979" s="68">
        <v>2900000</v>
      </c>
      <c r="U979" s="65" t="s">
        <v>87</v>
      </c>
      <c r="V979" s="68">
        <v>45691169</v>
      </c>
      <c r="W979" s="67" t="s">
        <v>8679</v>
      </c>
      <c r="X979" s="78">
        <v>45847</v>
      </c>
      <c r="Y979" s="78">
        <v>45847</v>
      </c>
      <c r="Z979" s="70" t="s">
        <v>89</v>
      </c>
      <c r="AA979" s="70">
        <v>45860</v>
      </c>
      <c r="AB979" s="49">
        <f t="shared" si="75"/>
        <v>13</v>
      </c>
      <c r="AC979" s="65">
        <v>0</v>
      </c>
      <c r="AD979" s="424">
        <v>0</v>
      </c>
      <c r="AE979" s="65">
        <v>0</v>
      </c>
      <c r="AF979" s="78" t="s">
        <v>89</v>
      </c>
      <c r="AG979" s="49">
        <f t="shared" si="76"/>
        <v>0</v>
      </c>
      <c r="AH979" s="65">
        <v>0</v>
      </c>
      <c r="AI979" s="68">
        <v>0</v>
      </c>
      <c r="AJ979" s="65" t="s">
        <v>89</v>
      </c>
      <c r="AK979" s="78" t="s">
        <v>89</v>
      </c>
      <c r="AL979" s="65">
        <v>0</v>
      </c>
      <c r="AM979" s="78" t="s">
        <v>89</v>
      </c>
      <c r="AN979" s="78" t="s">
        <v>89</v>
      </c>
      <c r="AO979" s="78" t="s">
        <v>89</v>
      </c>
      <c r="AP979" s="49">
        <f t="shared" si="77"/>
        <v>0</v>
      </c>
      <c r="AQ979" s="49">
        <f>+L979+AD979-AI979</f>
        <v>2900000</v>
      </c>
      <c r="AR979" s="65" t="s">
        <v>87</v>
      </c>
      <c r="AS979" s="68">
        <v>2900000</v>
      </c>
      <c r="AT979" s="65" t="s">
        <v>90</v>
      </c>
      <c r="AU979" s="68">
        <v>0</v>
      </c>
      <c r="AV979" s="75" t="s">
        <v>89</v>
      </c>
      <c r="AW979" s="423">
        <v>2900000</v>
      </c>
      <c r="AX979" s="79">
        <f t="shared" si="78"/>
        <v>0</v>
      </c>
      <c r="AY979" s="223">
        <f t="shared" si="79"/>
        <v>1</v>
      </c>
      <c r="AZ979" s="74">
        <v>1</v>
      </c>
      <c r="BA979" s="75" t="s">
        <v>89</v>
      </c>
      <c r="BB979" s="65" t="s">
        <v>103</v>
      </c>
      <c r="BC979" s="66" t="s">
        <v>10333</v>
      </c>
      <c r="BD979" s="221" t="s">
        <v>87</v>
      </c>
      <c r="BE979" s="221" t="s">
        <v>87</v>
      </c>
    </row>
    <row r="980" spans="2:57" x14ac:dyDescent="0.25">
      <c r="B980" s="221">
        <v>2025</v>
      </c>
      <c r="C980" s="221">
        <v>891780111</v>
      </c>
      <c r="D980" s="221" t="s">
        <v>78</v>
      </c>
      <c r="E980" s="65" t="s">
        <v>10332</v>
      </c>
      <c r="F980" s="65" t="s">
        <v>10331</v>
      </c>
      <c r="G980" s="306">
        <v>0</v>
      </c>
      <c r="H980" s="65" t="s">
        <v>81</v>
      </c>
      <c r="I980" s="221" t="s">
        <v>82</v>
      </c>
      <c r="J980" s="220" t="s">
        <v>83</v>
      </c>
      <c r="K980" s="66" t="s">
        <v>10044</v>
      </c>
      <c r="L980" s="68">
        <v>2900000</v>
      </c>
      <c r="M980" s="221" t="s">
        <v>85</v>
      </c>
      <c r="N980" s="66" t="s">
        <v>10330</v>
      </c>
      <c r="O980" s="66">
        <v>1128127123</v>
      </c>
      <c r="P980" s="65">
        <v>1425</v>
      </c>
      <c r="Q980" s="78">
        <v>45840</v>
      </c>
      <c r="R980" s="66">
        <v>5603238000</v>
      </c>
      <c r="S980" s="78">
        <v>45847</v>
      </c>
      <c r="T980" s="68">
        <v>2900000</v>
      </c>
      <c r="U980" s="65" t="s">
        <v>87</v>
      </c>
      <c r="V980" s="68">
        <v>45691169</v>
      </c>
      <c r="W980" s="67" t="s">
        <v>8679</v>
      </c>
      <c r="X980" s="78">
        <v>45847</v>
      </c>
      <c r="Y980" s="78">
        <v>45847</v>
      </c>
      <c r="Z980" s="70" t="s">
        <v>89</v>
      </c>
      <c r="AA980" s="70">
        <v>45860</v>
      </c>
      <c r="AB980" s="49">
        <f t="shared" si="75"/>
        <v>13</v>
      </c>
      <c r="AC980" s="65">
        <v>0</v>
      </c>
      <c r="AD980" s="424">
        <v>0</v>
      </c>
      <c r="AE980" s="65">
        <v>0</v>
      </c>
      <c r="AF980" s="78" t="s">
        <v>89</v>
      </c>
      <c r="AG980" s="49">
        <f t="shared" si="76"/>
        <v>0</v>
      </c>
      <c r="AH980" s="65">
        <v>0</v>
      </c>
      <c r="AI980" s="68">
        <v>0</v>
      </c>
      <c r="AJ980" s="65" t="s">
        <v>89</v>
      </c>
      <c r="AK980" s="78" t="s">
        <v>89</v>
      </c>
      <c r="AL980" s="65">
        <v>0</v>
      </c>
      <c r="AM980" s="78" t="s">
        <v>89</v>
      </c>
      <c r="AN980" s="78" t="s">
        <v>89</v>
      </c>
      <c r="AO980" s="78" t="s">
        <v>89</v>
      </c>
      <c r="AP980" s="49">
        <f t="shared" si="77"/>
        <v>0</v>
      </c>
      <c r="AQ980" s="49">
        <f>+L980+AD980-AI980</f>
        <v>2900000</v>
      </c>
      <c r="AR980" s="65" t="s">
        <v>87</v>
      </c>
      <c r="AS980" s="68">
        <v>2900000</v>
      </c>
      <c r="AT980" s="65" t="s">
        <v>90</v>
      </c>
      <c r="AU980" s="68">
        <v>0</v>
      </c>
      <c r="AV980" s="75" t="s">
        <v>89</v>
      </c>
      <c r="AW980" s="423">
        <v>2900000</v>
      </c>
      <c r="AX980" s="79">
        <f t="shared" si="78"/>
        <v>0</v>
      </c>
      <c r="AY980" s="223">
        <f t="shared" si="79"/>
        <v>1</v>
      </c>
      <c r="AZ980" s="74">
        <v>1</v>
      </c>
      <c r="BA980" s="75" t="s">
        <v>89</v>
      </c>
      <c r="BB980" s="65" t="s">
        <v>103</v>
      </c>
      <c r="BC980" s="66" t="s">
        <v>10329</v>
      </c>
      <c r="BD980" s="221" t="s">
        <v>87</v>
      </c>
      <c r="BE980" s="221" t="s">
        <v>87</v>
      </c>
    </row>
    <row r="981" spans="2:57" x14ac:dyDescent="0.25">
      <c r="B981" s="221">
        <v>2025</v>
      </c>
      <c r="C981" s="221">
        <v>891780111</v>
      </c>
      <c r="D981" s="221" t="s">
        <v>78</v>
      </c>
      <c r="E981" s="65" t="s">
        <v>10328</v>
      </c>
      <c r="F981" s="65" t="s">
        <v>10327</v>
      </c>
      <c r="G981" s="306">
        <v>0</v>
      </c>
      <c r="H981" s="65" t="s">
        <v>81</v>
      </c>
      <c r="I981" s="221" t="s">
        <v>82</v>
      </c>
      <c r="J981" s="220" t="s">
        <v>83</v>
      </c>
      <c r="K981" s="66" t="s">
        <v>10044</v>
      </c>
      <c r="L981" s="68">
        <v>2900000</v>
      </c>
      <c r="M981" s="221" t="s">
        <v>85</v>
      </c>
      <c r="N981" s="66" t="s">
        <v>10326</v>
      </c>
      <c r="O981" s="66">
        <v>1082879507</v>
      </c>
      <c r="P981" s="65">
        <v>1425</v>
      </c>
      <c r="Q981" s="78">
        <v>45840</v>
      </c>
      <c r="R981" s="66">
        <v>5603238000</v>
      </c>
      <c r="S981" s="78">
        <v>45847</v>
      </c>
      <c r="T981" s="68">
        <v>2900000</v>
      </c>
      <c r="U981" s="65" t="s">
        <v>87</v>
      </c>
      <c r="V981" s="68">
        <v>45691169</v>
      </c>
      <c r="W981" s="67" t="s">
        <v>8679</v>
      </c>
      <c r="X981" s="78">
        <v>45847</v>
      </c>
      <c r="Y981" s="78">
        <v>45847</v>
      </c>
      <c r="Z981" s="70" t="s">
        <v>89</v>
      </c>
      <c r="AA981" s="70">
        <v>45860</v>
      </c>
      <c r="AB981" s="49">
        <f t="shared" si="75"/>
        <v>13</v>
      </c>
      <c r="AC981" s="65">
        <v>0</v>
      </c>
      <c r="AD981" s="424">
        <v>0</v>
      </c>
      <c r="AE981" s="65">
        <v>0</v>
      </c>
      <c r="AF981" s="78" t="s">
        <v>89</v>
      </c>
      <c r="AG981" s="49">
        <f t="shared" si="76"/>
        <v>0</v>
      </c>
      <c r="AH981" s="65">
        <v>0</v>
      </c>
      <c r="AI981" s="68">
        <v>0</v>
      </c>
      <c r="AJ981" s="65" t="s">
        <v>89</v>
      </c>
      <c r="AK981" s="78" t="s">
        <v>89</v>
      </c>
      <c r="AL981" s="65">
        <v>0</v>
      </c>
      <c r="AM981" s="78" t="s">
        <v>89</v>
      </c>
      <c r="AN981" s="78" t="s">
        <v>89</v>
      </c>
      <c r="AO981" s="78" t="s">
        <v>89</v>
      </c>
      <c r="AP981" s="49">
        <f t="shared" si="77"/>
        <v>0</v>
      </c>
      <c r="AQ981" s="49">
        <f>+L981+AD981-AI981</f>
        <v>2900000</v>
      </c>
      <c r="AR981" s="65" t="s">
        <v>87</v>
      </c>
      <c r="AS981" s="68">
        <v>2900000</v>
      </c>
      <c r="AT981" s="65" t="s">
        <v>90</v>
      </c>
      <c r="AU981" s="68">
        <v>0</v>
      </c>
      <c r="AV981" s="75" t="s">
        <v>89</v>
      </c>
      <c r="AW981" s="423">
        <v>2900000</v>
      </c>
      <c r="AX981" s="79">
        <f t="shared" si="78"/>
        <v>0</v>
      </c>
      <c r="AY981" s="223">
        <f t="shared" si="79"/>
        <v>1</v>
      </c>
      <c r="AZ981" s="74">
        <v>1</v>
      </c>
      <c r="BA981" s="75" t="s">
        <v>89</v>
      </c>
      <c r="BB981" s="65" t="s">
        <v>103</v>
      </c>
      <c r="BC981" s="66" t="s">
        <v>10325</v>
      </c>
      <c r="BD981" s="221" t="s">
        <v>87</v>
      </c>
      <c r="BE981" s="221" t="s">
        <v>87</v>
      </c>
    </row>
    <row r="982" spans="2:57" x14ac:dyDescent="0.25">
      <c r="B982" s="221">
        <v>2025</v>
      </c>
      <c r="C982" s="221">
        <v>891780111</v>
      </c>
      <c r="D982" s="221" t="s">
        <v>78</v>
      </c>
      <c r="E982" s="65" t="s">
        <v>10324</v>
      </c>
      <c r="F982" s="65" t="s">
        <v>10323</v>
      </c>
      <c r="G982" s="306">
        <v>0</v>
      </c>
      <c r="H982" s="65" t="s">
        <v>81</v>
      </c>
      <c r="I982" s="221" t="s">
        <v>82</v>
      </c>
      <c r="J982" s="220" t="s">
        <v>83</v>
      </c>
      <c r="K982" s="66" t="s">
        <v>10322</v>
      </c>
      <c r="L982" s="68">
        <v>17360000</v>
      </c>
      <c r="M982" s="221" t="s">
        <v>85</v>
      </c>
      <c r="N982" s="66" t="s">
        <v>10321</v>
      </c>
      <c r="O982" s="66">
        <v>1082897369</v>
      </c>
      <c r="P982" s="65">
        <v>1425</v>
      </c>
      <c r="Q982" s="78">
        <v>45840</v>
      </c>
      <c r="R982" s="66">
        <v>5603238000</v>
      </c>
      <c r="S982" s="78">
        <v>45847</v>
      </c>
      <c r="T982" s="68">
        <v>17360000</v>
      </c>
      <c r="U982" s="65" t="s">
        <v>87</v>
      </c>
      <c r="V982" s="68">
        <v>36669284</v>
      </c>
      <c r="W982" s="67" t="s">
        <v>1769</v>
      </c>
      <c r="X982" s="78">
        <v>45847</v>
      </c>
      <c r="Y982" s="78">
        <v>45847</v>
      </c>
      <c r="Z982" s="70" t="s">
        <v>89</v>
      </c>
      <c r="AA982" s="70">
        <v>45991</v>
      </c>
      <c r="AB982" s="49">
        <f t="shared" si="75"/>
        <v>144</v>
      </c>
      <c r="AC982" s="65">
        <v>0</v>
      </c>
      <c r="AD982" s="424">
        <v>0</v>
      </c>
      <c r="AE982" s="65">
        <v>0</v>
      </c>
      <c r="AF982" s="78" t="s">
        <v>89</v>
      </c>
      <c r="AG982" s="49">
        <f t="shared" si="76"/>
        <v>0</v>
      </c>
      <c r="AH982" s="65">
        <v>0</v>
      </c>
      <c r="AI982" s="68">
        <v>0</v>
      </c>
      <c r="AJ982" s="65" t="s">
        <v>89</v>
      </c>
      <c r="AK982" s="78" t="s">
        <v>89</v>
      </c>
      <c r="AL982" s="65">
        <v>0</v>
      </c>
      <c r="AM982" s="78" t="s">
        <v>89</v>
      </c>
      <c r="AN982" s="78" t="s">
        <v>89</v>
      </c>
      <c r="AO982" s="78" t="s">
        <v>89</v>
      </c>
      <c r="AP982" s="49">
        <f t="shared" si="77"/>
        <v>0</v>
      </c>
      <c r="AQ982" s="49">
        <f>+L982+AD982-AI982</f>
        <v>17360000</v>
      </c>
      <c r="AR982" s="65" t="s">
        <v>87</v>
      </c>
      <c r="AS982" s="68">
        <v>17360000</v>
      </c>
      <c r="AT982" s="65" t="s">
        <v>90</v>
      </c>
      <c r="AU982" s="68">
        <v>0</v>
      </c>
      <c r="AV982" s="75" t="s">
        <v>89</v>
      </c>
      <c r="AW982" s="423">
        <v>6944000</v>
      </c>
      <c r="AX982" s="79">
        <f t="shared" si="78"/>
        <v>10416000</v>
      </c>
      <c r="AY982" s="223">
        <f t="shared" si="79"/>
        <v>0.4</v>
      </c>
      <c r="AZ982" s="74">
        <v>0.4</v>
      </c>
      <c r="BA982" s="75" t="s">
        <v>89</v>
      </c>
      <c r="BB982" s="65" t="s">
        <v>108</v>
      </c>
      <c r="BC982" s="66" t="s">
        <v>10320</v>
      </c>
      <c r="BD982" s="221" t="s">
        <v>87</v>
      </c>
      <c r="BE982" s="221" t="s">
        <v>87</v>
      </c>
    </row>
    <row r="983" spans="2:57" x14ac:dyDescent="0.25">
      <c r="B983" s="221">
        <v>2025</v>
      </c>
      <c r="C983" s="221">
        <v>891780111</v>
      </c>
      <c r="D983" s="221" t="s">
        <v>78</v>
      </c>
      <c r="E983" s="65" t="s">
        <v>10319</v>
      </c>
      <c r="F983" s="65" t="s">
        <v>10318</v>
      </c>
      <c r="G983" s="306">
        <v>0</v>
      </c>
      <c r="H983" s="65" t="s">
        <v>81</v>
      </c>
      <c r="I983" s="221" t="s">
        <v>82</v>
      </c>
      <c r="J983" s="220" t="s">
        <v>83</v>
      </c>
      <c r="K983" s="66" t="s">
        <v>10317</v>
      </c>
      <c r="L983" s="68">
        <v>17360000</v>
      </c>
      <c r="M983" s="221" t="s">
        <v>85</v>
      </c>
      <c r="N983" s="66" t="s">
        <v>10316</v>
      </c>
      <c r="O983" s="66">
        <v>1084739561</v>
      </c>
      <c r="P983" s="65">
        <v>1425</v>
      </c>
      <c r="Q983" s="78">
        <v>45840</v>
      </c>
      <c r="R983" s="66">
        <v>5603238000</v>
      </c>
      <c r="S983" s="78">
        <v>45847</v>
      </c>
      <c r="T983" s="68">
        <v>17360000</v>
      </c>
      <c r="U983" s="65" t="s">
        <v>87</v>
      </c>
      <c r="V983" s="68">
        <v>1192791759</v>
      </c>
      <c r="W983" s="67" t="s">
        <v>6391</v>
      </c>
      <c r="X983" s="78">
        <v>45847</v>
      </c>
      <c r="Y983" s="78">
        <v>45847</v>
      </c>
      <c r="Z983" s="70" t="s">
        <v>89</v>
      </c>
      <c r="AA983" s="70">
        <v>45991</v>
      </c>
      <c r="AB983" s="49">
        <f t="shared" si="75"/>
        <v>144</v>
      </c>
      <c r="AC983" s="65">
        <v>0</v>
      </c>
      <c r="AD983" s="424">
        <v>0</v>
      </c>
      <c r="AE983" s="65">
        <v>0</v>
      </c>
      <c r="AF983" s="78" t="s">
        <v>89</v>
      </c>
      <c r="AG983" s="49">
        <f t="shared" si="76"/>
        <v>0</v>
      </c>
      <c r="AH983" s="65">
        <v>0</v>
      </c>
      <c r="AI983" s="68">
        <v>0</v>
      </c>
      <c r="AJ983" s="65" t="s">
        <v>89</v>
      </c>
      <c r="AK983" s="78" t="s">
        <v>89</v>
      </c>
      <c r="AL983" s="65">
        <v>0</v>
      </c>
      <c r="AM983" s="78" t="s">
        <v>89</v>
      </c>
      <c r="AN983" s="78" t="s">
        <v>89</v>
      </c>
      <c r="AO983" s="78" t="s">
        <v>89</v>
      </c>
      <c r="AP983" s="49">
        <f t="shared" si="77"/>
        <v>0</v>
      </c>
      <c r="AQ983" s="49">
        <f>+L983+AD983-AI983</f>
        <v>17360000</v>
      </c>
      <c r="AR983" s="65" t="s">
        <v>87</v>
      </c>
      <c r="AS983" s="68">
        <v>17360000</v>
      </c>
      <c r="AT983" s="65" t="s">
        <v>90</v>
      </c>
      <c r="AU983" s="68">
        <v>0</v>
      </c>
      <c r="AV983" s="75" t="s">
        <v>89</v>
      </c>
      <c r="AW983" s="423">
        <v>6944000</v>
      </c>
      <c r="AX983" s="79">
        <f t="shared" si="78"/>
        <v>10416000</v>
      </c>
      <c r="AY983" s="223">
        <f t="shared" si="79"/>
        <v>0.4</v>
      </c>
      <c r="AZ983" s="74">
        <v>0.4</v>
      </c>
      <c r="BA983" s="75" t="s">
        <v>89</v>
      </c>
      <c r="BB983" s="65" t="s">
        <v>108</v>
      </c>
      <c r="BC983" s="66" t="s">
        <v>10315</v>
      </c>
      <c r="BD983" s="221" t="s">
        <v>87</v>
      </c>
      <c r="BE983" s="221" t="s">
        <v>87</v>
      </c>
    </row>
    <row r="984" spans="2:57" x14ac:dyDescent="0.25">
      <c r="B984" s="221">
        <v>2025</v>
      </c>
      <c r="C984" s="221">
        <v>891780111</v>
      </c>
      <c r="D984" s="221" t="s">
        <v>78</v>
      </c>
      <c r="E984" s="65" t="s">
        <v>10314</v>
      </c>
      <c r="F984" s="65" t="s">
        <v>10313</v>
      </c>
      <c r="G984" s="306">
        <v>0</v>
      </c>
      <c r="H984" s="65" t="s">
        <v>81</v>
      </c>
      <c r="I984" s="221" t="s">
        <v>82</v>
      </c>
      <c r="J984" s="220" t="s">
        <v>83</v>
      </c>
      <c r="K984" s="66" t="s">
        <v>10312</v>
      </c>
      <c r="L984" s="68">
        <v>13250000</v>
      </c>
      <c r="M984" s="221" t="s">
        <v>85</v>
      </c>
      <c r="N984" s="66" t="s">
        <v>10311</v>
      </c>
      <c r="O984" s="66">
        <v>19620951</v>
      </c>
      <c r="P984" s="65">
        <v>1426</v>
      </c>
      <c r="Q984" s="78">
        <v>45840</v>
      </c>
      <c r="R984" s="66">
        <v>2494141000</v>
      </c>
      <c r="S984" s="78">
        <v>45847</v>
      </c>
      <c r="T984" s="68">
        <v>13250000</v>
      </c>
      <c r="U984" s="65" t="s">
        <v>87</v>
      </c>
      <c r="V984" s="68">
        <v>36669284</v>
      </c>
      <c r="W984" s="67" t="s">
        <v>1769</v>
      </c>
      <c r="X984" s="78">
        <v>45847</v>
      </c>
      <c r="Y984" s="78">
        <v>45847</v>
      </c>
      <c r="Z984" s="70" t="s">
        <v>89</v>
      </c>
      <c r="AA984" s="70">
        <v>45991</v>
      </c>
      <c r="AB984" s="49">
        <f t="shared" si="75"/>
        <v>144</v>
      </c>
      <c r="AC984" s="65">
        <v>0</v>
      </c>
      <c r="AD984" s="424">
        <v>0</v>
      </c>
      <c r="AE984" s="65">
        <v>0</v>
      </c>
      <c r="AF984" s="78" t="s">
        <v>89</v>
      </c>
      <c r="AG984" s="49">
        <f t="shared" si="76"/>
        <v>0</v>
      </c>
      <c r="AH984" s="65">
        <v>0</v>
      </c>
      <c r="AI984" s="68">
        <v>0</v>
      </c>
      <c r="AJ984" s="65" t="s">
        <v>89</v>
      </c>
      <c r="AK984" s="78" t="s">
        <v>89</v>
      </c>
      <c r="AL984" s="65">
        <v>0</v>
      </c>
      <c r="AM984" s="78" t="s">
        <v>89</v>
      </c>
      <c r="AN984" s="78" t="s">
        <v>89</v>
      </c>
      <c r="AO984" s="78" t="s">
        <v>89</v>
      </c>
      <c r="AP984" s="49">
        <f t="shared" si="77"/>
        <v>0</v>
      </c>
      <c r="AQ984" s="49">
        <f>+L984+AD984-AI984</f>
        <v>13250000</v>
      </c>
      <c r="AR984" s="65" t="s">
        <v>87</v>
      </c>
      <c r="AS984" s="68">
        <v>13250000</v>
      </c>
      <c r="AT984" s="65" t="s">
        <v>90</v>
      </c>
      <c r="AU984" s="68">
        <v>0</v>
      </c>
      <c r="AV984" s="75" t="s">
        <v>89</v>
      </c>
      <c r="AW984" s="423">
        <v>5300000</v>
      </c>
      <c r="AX984" s="79">
        <f t="shared" si="78"/>
        <v>7950000</v>
      </c>
      <c r="AY984" s="223">
        <f t="shared" si="79"/>
        <v>0.4</v>
      </c>
      <c r="AZ984" s="74">
        <v>0.4</v>
      </c>
      <c r="BA984" s="75" t="s">
        <v>89</v>
      </c>
      <c r="BB984" s="65" t="s">
        <v>108</v>
      </c>
      <c r="BC984" s="66" t="s">
        <v>10310</v>
      </c>
      <c r="BD984" s="221" t="s">
        <v>87</v>
      </c>
      <c r="BE984" s="221" t="s">
        <v>87</v>
      </c>
    </row>
    <row r="985" spans="2:57" x14ac:dyDescent="0.25">
      <c r="B985" s="221">
        <v>2025</v>
      </c>
      <c r="C985" s="221">
        <v>891780111</v>
      </c>
      <c r="D985" s="221" t="s">
        <v>78</v>
      </c>
      <c r="E985" s="65" t="s">
        <v>10309</v>
      </c>
      <c r="F985" s="65" t="s">
        <v>10308</v>
      </c>
      <c r="G985" s="306">
        <v>0</v>
      </c>
      <c r="H985" s="65" t="s">
        <v>81</v>
      </c>
      <c r="I985" s="221" t="s">
        <v>82</v>
      </c>
      <c r="J985" s="220" t="s">
        <v>83</v>
      </c>
      <c r="K985" s="66" t="s">
        <v>10307</v>
      </c>
      <c r="L985" s="68">
        <v>17360000</v>
      </c>
      <c r="M985" s="221" t="s">
        <v>85</v>
      </c>
      <c r="N985" s="66" t="s">
        <v>10306</v>
      </c>
      <c r="O985" s="66">
        <v>1143142377</v>
      </c>
      <c r="P985" s="65">
        <v>1425</v>
      </c>
      <c r="Q985" s="78">
        <v>45840</v>
      </c>
      <c r="R985" s="66">
        <v>5603238000</v>
      </c>
      <c r="S985" s="78">
        <v>45847</v>
      </c>
      <c r="T985" s="68">
        <v>17360000</v>
      </c>
      <c r="U985" s="65" t="s">
        <v>87</v>
      </c>
      <c r="V985" s="68">
        <v>1192791759</v>
      </c>
      <c r="W985" s="67" t="s">
        <v>6391</v>
      </c>
      <c r="X985" s="78">
        <v>45847</v>
      </c>
      <c r="Y985" s="78">
        <v>45847</v>
      </c>
      <c r="Z985" s="70" t="s">
        <v>89</v>
      </c>
      <c r="AA985" s="70">
        <v>45991</v>
      </c>
      <c r="AB985" s="49">
        <f t="shared" si="75"/>
        <v>144</v>
      </c>
      <c r="AC985" s="65">
        <v>0</v>
      </c>
      <c r="AD985" s="424">
        <v>0</v>
      </c>
      <c r="AE985" s="65">
        <v>0</v>
      </c>
      <c r="AF985" s="78" t="s">
        <v>89</v>
      </c>
      <c r="AG985" s="49">
        <f t="shared" si="76"/>
        <v>0</v>
      </c>
      <c r="AH985" s="65">
        <v>0</v>
      </c>
      <c r="AI985" s="68">
        <v>0</v>
      </c>
      <c r="AJ985" s="65" t="s">
        <v>89</v>
      </c>
      <c r="AK985" s="78" t="s">
        <v>89</v>
      </c>
      <c r="AL985" s="65">
        <v>0</v>
      </c>
      <c r="AM985" s="78" t="s">
        <v>89</v>
      </c>
      <c r="AN985" s="78" t="s">
        <v>89</v>
      </c>
      <c r="AO985" s="78" t="s">
        <v>89</v>
      </c>
      <c r="AP985" s="49">
        <f t="shared" si="77"/>
        <v>0</v>
      </c>
      <c r="AQ985" s="49">
        <f>+L985+AD985-AI985</f>
        <v>17360000</v>
      </c>
      <c r="AR985" s="65" t="s">
        <v>87</v>
      </c>
      <c r="AS985" s="68">
        <v>17360000</v>
      </c>
      <c r="AT985" s="65" t="s">
        <v>90</v>
      </c>
      <c r="AU985" s="68">
        <v>0</v>
      </c>
      <c r="AV985" s="75" t="s">
        <v>89</v>
      </c>
      <c r="AW985" s="423">
        <v>6944000</v>
      </c>
      <c r="AX985" s="79">
        <f t="shared" si="78"/>
        <v>10416000</v>
      </c>
      <c r="AY985" s="223">
        <f t="shared" si="79"/>
        <v>0.4</v>
      </c>
      <c r="AZ985" s="74">
        <v>0.4</v>
      </c>
      <c r="BA985" s="75" t="s">
        <v>89</v>
      </c>
      <c r="BB985" s="65" t="s">
        <v>108</v>
      </c>
      <c r="BC985" s="66" t="s">
        <v>10305</v>
      </c>
      <c r="BD985" s="221" t="s">
        <v>87</v>
      </c>
      <c r="BE985" s="221" t="s">
        <v>87</v>
      </c>
    </row>
    <row r="986" spans="2:57" x14ac:dyDescent="0.25">
      <c r="B986" s="221">
        <v>2025</v>
      </c>
      <c r="C986" s="221">
        <v>891780111</v>
      </c>
      <c r="D986" s="221" t="s">
        <v>78</v>
      </c>
      <c r="E986" s="65" t="s">
        <v>10304</v>
      </c>
      <c r="F986" s="65" t="s">
        <v>10303</v>
      </c>
      <c r="G986" s="306">
        <v>0</v>
      </c>
      <c r="H986" s="65" t="s">
        <v>81</v>
      </c>
      <c r="I986" s="221" t="s">
        <v>82</v>
      </c>
      <c r="J986" s="220" t="s">
        <v>83</v>
      </c>
      <c r="K986" s="66" t="s">
        <v>10283</v>
      </c>
      <c r="L986" s="68">
        <v>17360000</v>
      </c>
      <c r="M986" s="221" t="s">
        <v>85</v>
      </c>
      <c r="N986" s="66" t="s">
        <v>10302</v>
      </c>
      <c r="O986" s="66">
        <v>1216977318</v>
      </c>
      <c r="P986" s="65">
        <v>1425</v>
      </c>
      <c r="Q986" s="78">
        <v>45840</v>
      </c>
      <c r="R986" s="66">
        <v>5603238000</v>
      </c>
      <c r="S986" s="78">
        <v>45847</v>
      </c>
      <c r="T986" s="68">
        <v>17360000</v>
      </c>
      <c r="U986" s="65" t="s">
        <v>87</v>
      </c>
      <c r="V986" s="68">
        <v>1192791759</v>
      </c>
      <c r="W986" s="67" t="s">
        <v>6391</v>
      </c>
      <c r="X986" s="78">
        <v>45847</v>
      </c>
      <c r="Y986" s="78">
        <v>45847</v>
      </c>
      <c r="Z986" s="70" t="s">
        <v>89</v>
      </c>
      <c r="AA986" s="70">
        <v>45991</v>
      </c>
      <c r="AB986" s="49">
        <f t="shared" si="75"/>
        <v>144</v>
      </c>
      <c r="AC986" s="65">
        <v>0</v>
      </c>
      <c r="AD986" s="424">
        <v>0</v>
      </c>
      <c r="AE986" s="65">
        <v>0</v>
      </c>
      <c r="AF986" s="78" t="s">
        <v>89</v>
      </c>
      <c r="AG986" s="49">
        <f t="shared" si="76"/>
        <v>0</v>
      </c>
      <c r="AH986" s="65">
        <v>0</v>
      </c>
      <c r="AI986" s="68">
        <v>0</v>
      </c>
      <c r="AJ986" s="65" t="s">
        <v>89</v>
      </c>
      <c r="AK986" s="78" t="s">
        <v>89</v>
      </c>
      <c r="AL986" s="65">
        <v>0</v>
      </c>
      <c r="AM986" s="78" t="s">
        <v>89</v>
      </c>
      <c r="AN986" s="78" t="s">
        <v>89</v>
      </c>
      <c r="AO986" s="78" t="s">
        <v>89</v>
      </c>
      <c r="AP986" s="49">
        <f t="shared" si="77"/>
        <v>0</v>
      </c>
      <c r="AQ986" s="49">
        <f>+L986+AD986-AI986</f>
        <v>17360000</v>
      </c>
      <c r="AR986" s="65" t="s">
        <v>87</v>
      </c>
      <c r="AS986" s="68">
        <v>17360000</v>
      </c>
      <c r="AT986" s="65" t="s">
        <v>90</v>
      </c>
      <c r="AU986" s="68">
        <v>0</v>
      </c>
      <c r="AV986" s="75" t="s">
        <v>89</v>
      </c>
      <c r="AW986" s="423">
        <v>6944000</v>
      </c>
      <c r="AX986" s="79">
        <f t="shared" si="78"/>
        <v>10416000</v>
      </c>
      <c r="AY986" s="223">
        <f t="shared" si="79"/>
        <v>0.4</v>
      </c>
      <c r="AZ986" s="74">
        <v>0.4</v>
      </c>
      <c r="BA986" s="75" t="s">
        <v>89</v>
      </c>
      <c r="BB986" s="65" t="s">
        <v>108</v>
      </c>
      <c r="BC986" s="66" t="s">
        <v>10301</v>
      </c>
      <c r="BD986" s="221" t="s">
        <v>87</v>
      </c>
      <c r="BE986" s="221" t="s">
        <v>87</v>
      </c>
    </row>
    <row r="987" spans="2:57" x14ac:dyDescent="0.25">
      <c r="B987" s="221">
        <v>2025</v>
      </c>
      <c r="C987" s="221">
        <v>891780111</v>
      </c>
      <c r="D987" s="221" t="s">
        <v>78</v>
      </c>
      <c r="E987" s="65" t="s">
        <v>10300</v>
      </c>
      <c r="F987" s="65" t="s">
        <v>10299</v>
      </c>
      <c r="G987" s="306">
        <v>0</v>
      </c>
      <c r="H987" s="65" t="s">
        <v>81</v>
      </c>
      <c r="I987" s="221" t="s">
        <v>82</v>
      </c>
      <c r="J987" s="220" t="s">
        <v>83</v>
      </c>
      <c r="K987" s="66" t="s">
        <v>10298</v>
      </c>
      <c r="L987" s="68">
        <v>13250000</v>
      </c>
      <c r="M987" s="221" t="s">
        <v>85</v>
      </c>
      <c r="N987" s="66" t="s">
        <v>10297</v>
      </c>
      <c r="O987" s="66">
        <v>57107014</v>
      </c>
      <c r="P987" s="65">
        <v>1426</v>
      </c>
      <c r="Q987" s="78">
        <v>45840</v>
      </c>
      <c r="R987" s="66">
        <v>2494141000</v>
      </c>
      <c r="S987" s="78">
        <v>45847</v>
      </c>
      <c r="T987" s="68">
        <v>13250000</v>
      </c>
      <c r="U987" s="65" t="s">
        <v>87</v>
      </c>
      <c r="V987" s="68">
        <v>36669284</v>
      </c>
      <c r="W987" s="67" t="s">
        <v>1769</v>
      </c>
      <c r="X987" s="78">
        <v>45847</v>
      </c>
      <c r="Y987" s="78">
        <v>45847</v>
      </c>
      <c r="Z987" s="70" t="s">
        <v>89</v>
      </c>
      <c r="AA987" s="70">
        <v>45991</v>
      </c>
      <c r="AB987" s="49">
        <f t="shared" si="75"/>
        <v>144</v>
      </c>
      <c r="AC987" s="65">
        <v>0</v>
      </c>
      <c r="AD987" s="424">
        <v>0</v>
      </c>
      <c r="AE987" s="65">
        <v>0</v>
      </c>
      <c r="AF987" s="78" t="s">
        <v>89</v>
      </c>
      <c r="AG987" s="49">
        <f t="shared" si="76"/>
        <v>0</v>
      </c>
      <c r="AH987" s="65">
        <v>0</v>
      </c>
      <c r="AI987" s="68">
        <v>0</v>
      </c>
      <c r="AJ987" s="65" t="s">
        <v>89</v>
      </c>
      <c r="AK987" s="78" t="s">
        <v>89</v>
      </c>
      <c r="AL987" s="65">
        <v>0</v>
      </c>
      <c r="AM987" s="78" t="s">
        <v>89</v>
      </c>
      <c r="AN987" s="78" t="s">
        <v>89</v>
      </c>
      <c r="AO987" s="78" t="s">
        <v>89</v>
      </c>
      <c r="AP987" s="49">
        <f t="shared" si="77"/>
        <v>0</v>
      </c>
      <c r="AQ987" s="49">
        <f>+L987+AD987-AI987</f>
        <v>13250000</v>
      </c>
      <c r="AR987" s="65" t="s">
        <v>87</v>
      </c>
      <c r="AS987" s="68">
        <v>13250000</v>
      </c>
      <c r="AT987" s="65" t="s">
        <v>90</v>
      </c>
      <c r="AU987" s="68">
        <v>0</v>
      </c>
      <c r="AV987" s="75" t="s">
        <v>89</v>
      </c>
      <c r="AW987" s="423">
        <v>5300000</v>
      </c>
      <c r="AX987" s="79">
        <f t="shared" si="78"/>
        <v>7950000</v>
      </c>
      <c r="AY987" s="223">
        <f t="shared" si="79"/>
        <v>0.4</v>
      </c>
      <c r="AZ987" s="74">
        <v>0.4</v>
      </c>
      <c r="BA987" s="75" t="s">
        <v>89</v>
      </c>
      <c r="BB987" s="65" t="s">
        <v>108</v>
      </c>
      <c r="BC987" s="66" t="s">
        <v>10296</v>
      </c>
      <c r="BD987" s="221" t="s">
        <v>87</v>
      </c>
      <c r="BE987" s="221" t="s">
        <v>87</v>
      </c>
    </row>
    <row r="988" spans="2:57" x14ac:dyDescent="0.25">
      <c r="B988" s="221">
        <v>2025</v>
      </c>
      <c r="C988" s="221">
        <v>891780111</v>
      </c>
      <c r="D988" s="221" t="s">
        <v>78</v>
      </c>
      <c r="E988" s="65" t="s">
        <v>10295</v>
      </c>
      <c r="F988" s="65" t="s">
        <v>10294</v>
      </c>
      <c r="G988" s="306">
        <v>0</v>
      </c>
      <c r="H988" s="65" t="s">
        <v>81</v>
      </c>
      <c r="I988" s="221" t="s">
        <v>82</v>
      </c>
      <c r="J988" s="220" t="s">
        <v>83</v>
      </c>
      <c r="K988" s="66" t="s">
        <v>10293</v>
      </c>
      <c r="L988" s="68">
        <v>17360000</v>
      </c>
      <c r="M988" s="221" t="s">
        <v>85</v>
      </c>
      <c r="N988" s="66" t="s">
        <v>10292</v>
      </c>
      <c r="O988" s="66">
        <v>1082941397</v>
      </c>
      <c r="P988" s="65">
        <v>1425</v>
      </c>
      <c r="Q988" s="78">
        <v>45840</v>
      </c>
      <c r="R988" s="66">
        <v>5603238000</v>
      </c>
      <c r="S988" s="78">
        <v>45847</v>
      </c>
      <c r="T988" s="68">
        <v>17360000</v>
      </c>
      <c r="U988" s="65" t="s">
        <v>87</v>
      </c>
      <c r="V988" s="68">
        <v>57435262</v>
      </c>
      <c r="W988" s="67" t="s">
        <v>10266</v>
      </c>
      <c r="X988" s="78">
        <v>45847</v>
      </c>
      <c r="Y988" s="78">
        <v>45847</v>
      </c>
      <c r="Z988" s="70" t="s">
        <v>89</v>
      </c>
      <c r="AA988" s="70">
        <v>45991</v>
      </c>
      <c r="AB988" s="49">
        <f t="shared" si="75"/>
        <v>144</v>
      </c>
      <c r="AC988" s="65">
        <v>0</v>
      </c>
      <c r="AD988" s="424">
        <v>0</v>
      </c>
      <c r="AE988" s="65">
        <v>0</v>
      </c>
      <c r="AF988" s="78" t="s">
        <v>89</v>
      </c>
      <c r="AG988" s="49">
        <f t="shared" si="76"/>
        <v>0</v>
      </c>
      <c r="AH988" s="65">
        <v>0</v>
      </c>
      <c r="AI988" s="68">
        <v>0</v>
      </c>
      <c r="AJ988" s="65" t="s">
        <v>89</v>
      </c>
      <c r="AK988" s="78" t="s">
        <v>89</v>
      </c>
      <c r="AL988" s="65">
        <v>0</v>
      </c>
      <c r="AM988" s="78" t="s">
        <v>89</v>
      </c>
      <c r="AN988" s="78" t="s">
        <v>89</v>
      </c>
      <c r="AO988" s="78" t="s">
        <v>89</v>
      </c>
      <c r="AP988" s="49">
        <f t="shared" si="77"/>
        <v>0</v>
      </c>
      <c r="AQ988" s="49">
        <f>+L988+AD988-AI988</f>
        <v>17360000</v>
      </c>
      <c r="AR988" s="65" t="s">
        <v>87</v>
      </c>
      <c r="AS988" s="68">
        <v>17360000</v>
      </c>
      <c r="AT988" s="65" t="s">
        <v>90</v>
      </c>
      <c r="AU988" s="68">
        <v>0</v>
      </c>
      <c r="AV988" s="75" t="s">
        <v>89</v>
      </c>
      <c r="AW988" s="423">
        <v>6944000</v>
      </c>
      <c r="AX988" s="79">
        <f t="shared" si="78"/>
        <v>10416000</v>
      </c>
      <c r="AY988" s="223">
        <f t="shared" si="79"/>
        <v>0.4</v>
      </c>
      <c r="AZ988" s="74">
        <v>0.4</v>
      </c>
      <c r="BA988" s="75" t="s">
        <v>89</v>
      </c>
      <c r="BB988" s="65" t="s">
        <v>108</v>
      </c>
      <c r="BC988" s="66" t="s">
        <v>10291</v>
      </c>
      <c r="BD988" s="221" t="s">
        <v>87</v>
      </c>
      <c r="BE988" s="221" t="s">
        <v>87</v>
      </c>
    </row>
    <row r="989" spans="2:57" x14ac:dyDescent="0.25">
      <c r="B989" s="221">
        <v>2025</v>
      </c>
      <c r="C989" s="221">
        <v>891780111</v>
      </c>
      <c r="D989" s="221" t="s">
        <v>78</v>
      </c>
      <c r="E989" s="65" t="s">
        <v>10290</v>
      </c>
      <c r="F989" s="65" t="s">
        <v>10289</v>
      </c>
      <c r="G989" s="306">
        <v>0</v>
      </c>
      <c r="H989" s="65" t="s">
        <v>81</v>
      </c>
      <c r="I989" s="221" t="s">
        <v>82</v>
      </c>
      <c r="J989" s="220" t="s">
        <v>83</v>
      </c>
      <c r="K989" s="66" t="s">
        <v>10288</v>
      </c>
      <c r="L989" s="68">
        <v>17360000</v>
      </c>
      <c r="M989" s="221" t="s">
        <v>85</v>
      </c>
      <c r="N989" s="66" t="s">
        <v>10287</v>
      </c>
      <c r="O989" s="66">
        <v>17805883</v>
      </c>
      <c r="P989" s="65">
        <v>1425</v>
      </c>
      <c r="Q989" s="78">
        <v>45840</v>
      </c>
      <c r="R989" s="66">
        <v>5603238000</v>
      </c>
      <c r="S989" s="78">
        <v>45847</v>
      </c>
      <c r="T989" s="68">
        <v>17360000</v>
      </c>
      <c r="U989" s="65" t="s">
        <v>87</v>
      </c>
      <c r="V989" s="68">
        <v>85449357</v>
      </c>
      <c r="W989" s="67" t="s">
        <v>8976</v>
      </c>
      <c r="X989" s="78">
        <v>45847</v>
      </c>
      <c r="Y989" s="78">
        <v>45847</v>
      </c>
      <c r="Z989" s="70" t="s">
        <v>89</v>
      </c>
      <c r="AA989" s="70">
        <v>45991</v>
      </c>
      <c r="AB989" s="49">
        <f t="shared" si="75"/>
        <v>144</v>
      </c>
      <c r="AC989" s="65">
        <v>0</v>
      </c>
      <c r="AD989" s="424">
        <v>0</v>
      </c>
      <c r="AE989" s="65">
        <v>0</v>
      </c>
      <c r="AF989" s="78" t="s">
        <v>89</v>
      </c>
      <c r="AG989" s="49">
        <f t="shared" si="76"/>
        <v>0</v>
      </c>
      <c r="AH989" s="65">
        <v>0</v>
      </c>
      <c r="AI989" s="68">
        <v>0</v>
      </c>
      <c r="AJ989" s="65" t="s">
        <v>89</v>
      </c>
      <c r="AK989" s="78" t="s">
        <v>89</v>
      </c>
      <c r="AL989" s="65">
        <v>0</v>
      </c>
      <c r="AM989" s="78" t="s">
        <v>89</v>
      </c>
      <c r="AN989" s="78" t="s">
        <v>89</v>
      </c>
      <c r="AO989" s="78" t="s">
        <v>89</v>
      </c>
      <c r="AP989" s="49">
        <f t="shared" si="77"/>
        <v>0</v>
      </c>
      <c r="AQ989" s="49">
        <f>+L989+AD989-AI989</f>
        <v>17360000</v>
      </c>
      <c r="AR989" s="65" t="s">
        <v>87</v>
      </c>
      <c r="AS989" s="68">
        <v>17360000</v>
      </c>
      <c r="AT989" s="65" t="s">
        <v>90</v>
      </c>
      <c r="AU989" s="68">
        <v>0</v>
      </c>
      <c r="AV989" s="75" t="s">
        <v>89</v>
      </c>
      <c r="AW989" s="423">
        <v>3472000</v>
      </c>
      <c r="AX989" s="79">
        <f t="shared" si="78"/>
        <v>13888000</v>
      </c>
      <c r="AY989" s="223">
        <f t="shared" si="79"/>
        <v>0.2</v>
      </c>
      <c r="AZ989" s="74">
        <v>0.2</v>
      </c>
      <c r="BA989" s="75" t="s">
        <v>89</v>
      </c>
      <c r="BB989" s="65" t="s">
        <v>108</v>
      </c>
      <c r="BC989" s="66" t="s">
        <v>10286</v>
      </c>
      <c r="BD989" s="221" t="s">
        <v>87</v>
      </c>
      <c r="BE989" s="221" t="s">
        <v>87</v>
      </c>
    </row>
    <row r="990" spans="2:57" x14ac:dyDescent="0.25">
      <c r="B990" s="221">
        <v>2025</v>
      </c>
      <c r="C990" s="221">
        <v>891780111</v>
      </c>
      <c r="D990" s="221" t="s">
        <v>78</v>
      </c>
      <c r="E990" s="65" t="s">
        <v>10285</v>
      </c>
      <c r="F990" s="65" t="s">
        <v>10284</v>
      </c>
      <c r="G990" s="306">
        <v>0</v>
      </c>
      <c r="H990" s="65" t="s">
        <v>81</v>
      </c>
      <c r="I990" s="221" t="s">
        <v>82</v>
      </c>
      <c r="J990" s="220" t="s">
        <v>83</v>
      </c>
      <c r="K990" s="66" t="s">
        <v>10283</v>
      </c>
      <c r="L990" s="68">
        <v>17360000</v>
      </c>
      <c r="M990" s="221" t="s">
        <v>85</v>
      </c>
      <c r="N990" s="66" t="s">
        <v>10282</v>
      </c>
      <c r="O990" s="66">
        <v>1082966872</v>
      </c>
      <c r="P990" s="65">
        <v>1425</v>
      </c>
      <c r="Q990" s="78">
        <v>45840</v>
      </c>
      <c r="R990" s="66">
        <v>5603238000</v>
      </c>
      <c r="S990" s="78">
        <v>45847</v>
      </c>
      <c r="T990" s="68">
        <v>17360000</v>
      </c>
      <c r="U990" s="65" t="s">
        <v>87</v>
      </c>
      <c r="V990" s="68">
        <v>1192791759</v>
      </c>
      <c r="W990" s="67" t="s">
        <v>6391</v>
      </c>
      <c r="X990" s="78">
        <v>45847</v>
      </c>
      <c r="Y990" s="78">
        <v>45847</v>
      </c>
      <c r="Z990" s="70" t="s">
        <v>89</v>
      </c>
      <c r="AA990" s="70">
        <v>45991</v>
      </c>
      <c r="AB990" s="49">
        <f t="shared" si="75"/>
        <v>144</v>
      </c>
      <c r="AC990" s="65">
        <v>0</v>
      </c>
      <c r="AD990" s="424">
        <v>0</v>
      </c>
      <c r="AE990" s="65">
        <v>0</v>
      </c>
      <c r="AF990" s="78" t="s">
        <v>89</v>
      </c>
      <c r="AG990" s="49">
        <f t="shared" si="76"/>
        <v>0</v>
      </c>
      <c r="AH990" s="65">
        <v>0</v>
      </c>
      <c r="AI990" s="68">
        <v>0</v>
      </c>
      <c r="AJ990" s="65" t="s">
        <v>89</v>
      </c>
      <c r="AK990" s="78" t="s">
        <v>89</v>
      </c>
      <c r="AL990" s="65">
        <v>0</v>
      </c>
      <c r="AM990" s="78" t="s">
        <v>89</v>
      </c>
      <c r="AN990" s="78" t="s">
        <v>89</v>
      </c>
      <c r="AO990" s="78" t="s">
        <v>89</v>
      </c>
      <c r="AP990" s="49">
        <f t="shared" si="77"/>
        <v>0</v>
      </c>
      <c r="AQ990" s="49">
        <f>+L990+AD990-AI990</f>
        <v>17360000</v>
      </c>
      <c r="AR990" s="65" t="s">
        <v>87</v>
      </c>
      <c r="AS990" s="68">
        <v>17360000</v>
      </c>
      <c r="AT990" s="65" t="s">
        <v>90</v>
      </c>
      <c r="AU990" s="68">
        <v>0</v>
      </c>
      <c r="AV990" s="75" t="s">
        <v>89</v>
      </c>
      <c r="AW990" s="423">
        <v>6944000</v>
      </c>
      <c r="AX990" s="79">
        <f t="shared" si="78"/>
        <v>10416000</v>
      </c>
      <c r="AY990" s="223">
        <f t="shared" si="79"/>
        <v>0.4</v>
      </c>
      <c r="AZ990" s="74">
        <v>0.4</v>
      </c>
      <c r="BA990" s="75" t="s">
        <v>89</v>
      </c>
      <c r="BB990" s="65" t="s">
        <v>108</v>
      </c>
      <c r="BC990" s="66" t="s">
        <v>10281</v>
      </c>
      <c r="BD990" s="221" t="s">
        <v>87</v>
      </c>
      <c r="BE990" s="221" t="s">
        <v>87</v>
      </c>
    </row>
    <row r="991" spans="2:57" x14ac:dyDescent="0.25">
      <c r="B991" s="221">
        <v>2025</v>
      </c>
      <c r="C991" s="221">
        <v>891780111</v>
      </c>
      <c r="D991" s="221" t="s">
        <v>78</v>
      </c>
      <c r="E991" s="65" t="s">
        <v>10280</v>
      </c>
      <c r="F991" s="65" t="s">
        <v>10279</v>
      </c>
      <c r="G991" s="306">
        <v>0</v>
      </c>
      <c r="H991" s="65" t="s">
        <v>81</v>
      </c>
      <c r="I991" s="221" t="s">
        <v>82</v>
      </c>
      <c r="J991" s="220" t="s">
        <v>83</v>
      </c>
      <c r="K991" s="66" t="s">
        <v>10278</v>
      </c>
      <c r="L991" s="68">
        <v>21500000</v>
      </c>
      <c r="M991" s="221" t="s">
        <v>85</v>
      </c>
      <c r="N991" s="66" t="s">
        <v>10277</v>
      </c>
      <c r="O991" s="66">
        <v>22487230</v>
      </c>
      <c r="P991" s="65">
        <v>1425</v>
      </c>
      <c r="Q991" s="78">
        <v>45840</v>
      </c>
      <c r="R991" s="66">
        <v>5603238000</v>
      </c>
      <c r="S991" s="78">
        <v>45847</v>
      </c>
      <c r="T991" s="68">
        <v>21500000</v>
      </c>
      <c r="U991" s="65" t="s">
        <v>87</v>
      </c>
      <c r="V991" s="68">
        <v>36724655</v>
      </c>
      <c r="W991" s="67" t="s">
        <v>324</v>
      </c>
      <c r="X991" s="78">
        <v>45847</v>
      </c>
      <c r="Y991" s="78">
        <v>45847</v>
      </c>
      <c r="Z991" s="70" t="s">
        <v>89</v>
      </c>
      <c r="AA991" s="70">
        <v>45991</v>
      </c>
      <c r="AB991" s="49">
        <f t="shared" si="75"/>
        <v>144</v>
      </c>
      <c r="AC991" s="65">
        <v>0</v>
      </c>
      <c r="AD991" s="424">
        <v>0</v>
      </c>
      <c r="AE991" s="65">
        <v>0</v>
      </c>
      <c r="AF991" s="78" t="s">
        <v>89</v>
      </c>
      <c r="AG991" s="49">
        <f t="shared" si="76"/>
        <v>0</v>
      </c>
      <c r="AH991" s="65">
        <v>0</v>
      </c>
      <c r="AI991" s="68">
        <v>0</v>
      </c>
      <c r="AJ991" s="65" t="s">
        <v>89</v>
      </c>
      <c r="AK991" s="78" t="s">
        <v>89</v>
      </c>
      <c r="AL991" s="65">
        <v>0</v>
      </c>
      <c r="AM991" s="78" t="s">
        <v>89</v>
      </c>
      <c r="AN991" s="78" t="s">
        <v>89</v>
      </c>
      <c r="AO991" s="78" t="s">
        <v>89</v>
      </c>
      <c r="AP991" s="49">
        <f t="shared" si="77"/>
        <v>0</v>
      </c>
      <c r="AQ991" s="49">
        <f>+L991+AD991-AI991</f>
        <v>21500000</v>
      </c>
      <c r="AR991" s="65" t="s">
        <v>87</v>
      </c>
      <c r="AS991" s="68">
        <v>21500000</v>
      </c>
      <c r="AT991" s="65" t="s">
        <v>90</v>
      </c>
      <c r="AU991" s="68">
        <v>0</v>
      </c>
      <c r="AV991" s="75" t="s">
        <v>89</v>
      </c>
      <c r="AW991" s="423">
        <v>8600000</v>
      </c>
      <c r="AX991" s="79">
        <f t="shared" si="78"/>
        <v>12900000</v>
      </c>
      <c r="AY991" s="223">
        <f t="shared" si="79"/>
        <v>0.4</v>
      </c>
      <c r="AZ991" s="74">
        <v>0.4</v>
      </c>
      <c r="BA991" s="75" t="s">
        <v>89</v>
      </c>
      <c r="BB991" s="65" t="s">
        <v>108</v>
      </c>
      <c r="BC991" s="66" t="s">
        <v>10276</v>
      </c>
      <c r="BD991" s="221" t="s">
        <v>87</v>
      </c>
      <c r="BE991" s="221" t="s">
        <v>87</v>
      </c>
    </row>
    <row r="992" spans="2:57" x14ac:dyDescent="0.25">
      <c r="B992" s="221">
        <v>2025</v>
      </c>
      <c r="C992" s="221">
        <v>891780111</v>
      </c>
      <c r="D992" s="221" t="s">
        <v>78</v>
      </c>
      <c r="E992" s="65" t="s">
        <v>10275</v>
      </c>
      <c r="F992" s="65" t="s">
        <v>10274</v>
      </c>
      <c r="G992" s="306">
        <v>0</v>
      </c>
      <c r="H992" s="65" t="s">
        <v>81</v>
      </c>
      <c r="I992" s="221" t="s">
        <v>82</v>
      </c>
      <c r="J992" s="220" t="s">
        <v>83</v>
      </c>
      <c r="K992" s="66" t="s">
        <v>10273</v>
      </c>
      <c r="L992" s="68">
        <v>20000000</v>
      </c>
      <c r="M992" s="221" t="s">
        <v>85</v>
      </c>
      <c r="N992" s="66" t="s">
        <v>10272</v>
      </c>
      <c r="O992" s="66">
        <v>1082911157</v>
      </c>
      <c r="P992" s="65">
        <v>1425</v>
      </c>
      <c r="Q992" s="78">
        <v>45840</v>
      </c>
      <c r="R992" s="66">
        <v>5603238000</v>
      </c>
      <c r="S992" s="78">
        <v>45847</v>
      </c>
      <c r="T992" s="68">
        <v>20000000</v>
      </c>
      <c r="U992" s="65" t="s">
        <v>87</v>
      </c>
      <c r="V992" s="68">
        <v>84452087</v>
      </c>
      <c r="W992" s="67" t="s">
        <v>9549</v>
      </c>
      <c r="X992" s="78">
        <v>45847</v>
      </c>
      <c r="Y992" s="78">
        <v>45847</v>
      </c>
      <c r="Z992" s="70" t="s">
        <v>89</v>
      </c>
      <c r="AA992" s="70">
        <v>45991</v>
      </c>
      <c r="AB992" s="49">
        <f t="shared" si="75"/>
        <v>144</v>
      </c>
      <c r="AC992" s="65">
        <v>0</v>
      </c>
      <c r="AD992" s="424">
        <v>0</v>
      </c>
      <c r="AE992" s="65">
        <v>0</v>
      </c>
      <c r="AF992" s="78" t="s">
        <v>89</v>
      </c>
      <c r="AG992" s="49">
        <f t="shared" si="76"/>
        <v>0</v>
      </c>
      <c r="AH992" s="65">
        <v>0</v>
      </c>
      <c r="AI992" s="68">
        <v>0</v>
      </c>
      <c r="AJ992" s="65" t="s">
        <v>89</v>
      </c>
      <c r="AK992" s="78" t="s">
        <v>89</v>
      </c>
      <c r="AL992" s="65">
        <v>0</v>
      </c>
      <c r="AM992" s="78" t="s">
        <v>89</v>
      </c>
      <c r="AN992" s="78" t="s">
        <v>89</v>
      </c>
      <c r="AO992" s="78" t="s">
        <v>89</v>
      </c>
      <c r="AP992" s="49">
        <f t="shared" si="77"/>
        <v>0</v>
      </c>
      <c r="AQ992" s="49">
        <f>+L992+AD992-AI992</f>
        <v>20000000</v>
      </c>
      <c r="AR992" s="65" t="s">
        <v>87</v>
      </c>
      <c r="AS992" s="68">
        <v>20000000</v>
      </c>
      <c r="AT992" s="65" t="s">
        <v>90</v>
      </c>
      <c r="AU992" s="68">
        <v>0</v>
      </c>
      <c r="AV992" s="75" t="s">
        <v>89</v>
      </c>
      <c r="AW992" s="423">
        <v>8000000</v>
      </c>
      <c r="AX992" s="79">
        <f t="shared" si="78"/>
        <v>12000000</v>
      </c>
      <c r="AY992" s="223">
        <f t="shared" si="79"/>
        <v>0.4</v>
      </c>
      <c r="AZ992" s="74">
        <v>0.4</v>
      </c>
      <c r="BA992" s="75" t="s">
        <v>89</v>
      </c>
      <c r="BB992" s="65" t="s">
        <v>108</v>
      </c>
      <c r="BC992" s="66" t="s">
        <v>10271</v>
      </c>
      <c r="BD992" s="221" t="s">
        <v>87</v>
      </c>
      <c r="BE992" s="221" t="s">
        <v>87</v>
      </c>
    </row>
    <row r="993" spans="2:57" x14ac:dyDescent="0.25">
      <c r="B993" s="221">
        <v>2025</v>
      </c>
      <c r="C993" s="221">
        <v>891780111</v>
      </c>
      <c r="D993" s="221" t="s">
        <v>78</v>
      </c>
      <c r="E993" s="65" t="s">
        <v>10270</v>
      </c>
      <c r="F993" s="65" t="s">
        <v>10269</v>
      </c>
      <c r="G993" s="306">
        <v>0</v>
      </c>
      <c r="H993" s="65" t="s">
        <v>81</v>
      </c>
      <c r="I993" s="221" t="s">
        <v>82</v>
      </c>
      <c r="J993" s="220" t="s">
        <v>83</v>
      </c>
      <c r="K993" s="66" t="s">
        <v>10268</v>
      </c>
      <c r="L993" s="68">
        <v>17360000</v>
      </c>
      <c r="M993" s="221" t="s">
        <v>85</v>
      </c>
      <c r="N993" s="66" t="s">
        <v>10267</v>
      </c>
      <c r="O993" s="66">
        <v>1082948644</v>
      </c>
      <c r="P993" s="65">
        <v>1425</v>
      </c>
      <c r="Q993" s="78">
        <v>45840</v>
      </c>
      <c r="R993" s="66">
        <v>5603238000</v>
      </c>
      <c r="S993" s="78">
        <v>45847</v>
      </c>
      <c r="T993" s="68">
        <v>17360000</v>
      </c>
      <c r="U993" s="65" t="s">
        <v>87</v>
      </c>
      <c r="V993" s="68">
        <v>57435262</v>
      </c>
      <c r="W993" s="67" t="s">
        <v>10266</v>
      </c>
      <c r="X993" s="78">
        <v>45847</v>
      </c>
      <c r="Y993" s="78">
        <v>45847</v>
      </c>
      <c r="Z993" s="70" t="s">
        <v>89</v>
      </c>
      <c r="AA993" s="70">
        <v>45991</v>
      </c>
      <c r="AB993" s="49">
        <f t="shared" si="75"/>
        <v>144</v>
      </c>
      <c r="AC993" s="65">
        <v>0</v>
      </c>
      <c r="AD993" s="424">
        <v>0</v>
      </c>
      <c r="AE993" s="65">
        <v>0</v>
      </c>
      <c r="AF993" s="78" t="s">
        <v>89</v>
      </c>
      <c r="AG993" s="49">
        <f t="shared" si="76"/>
        <v>0</v>
      </c>
      <c r="AH993" s="65">
        <v>0</v>
      </c>
      <c r="AI993" s="68">
        <v>0</v>
      </c>
      <c r="AJ993" s="65" t="s">
        <v>89</v>
      </c>
      <c r="AK993" s="78" t="s">
        <v>89</v>
      </c>
      <c r="AL993" s="65">
        <v>0</v>
      </c>
      <c r="AM993" s="78" t="s">
        <v>89</v>
      </c>
      <c r="AN993" s="78" t="s">
        <v>89</v>
      </c>
      <c r="AO993" s="78" t="s">
        <v>89</v>
      </c>
      <c r="AP993" s="49">
        <f t="shared" si="77"/>
        <v>0</v>
      </c>
      <c r="AQ993" s="49">
        <f>+L993+AD993-AI993</f>
        <v>17360000</v>
      </c>
      <c r="AR993" s="65" t="s">
        <v>87</v>
      </c>
      <c r="AS993" s="68">
        <v>17360000</v>
      </c>
      <c r="AT993" s="65" t="s">
        <v>90</v>
      </c>
      <c r="AU993" s="68">
        <v>0</v>
      </c>
      <c r="AV993" s="75" t="s">
        <v>89</v>
      </c>
      <c r="AW993" s="423">
        <v>6944000</v>
      </c>
      <c r="AX993" s="79">
        <f t="shared" si="78"/>
        <v>10416000</v>
      </c>
      <c r="AY993" s="223">
        <f t="shared" si="79"/>
        <v>0.4</v>
      </c>
      <c r="AZ993" s="74">
        <v>0.4</v>
      </c>
      <c r="BA993" s="75" t="s">
        <v>89</v>
      </c>
      <c r="BB993" s="65" t="s">
        <v>108</v>
      </c>
      <c r="BC993" s="66" t="s">
        <v>10265</v>
      </c>
      <c r="BD993" s="221" t="s">
        <v>87</v>
      </c>
      <c r="BE993" s="221" t="s">
        <v>87</v>
      </c>
    </row>
    <row r="994" spans="2:57" x14ac:dyDescent="0.25">
      <c r="B994" s="221">
        <v>2025</v>
      </c>
      <c r="C994" s="221">
        <v>891780111</v>
      </c>
      <c r="D994" s="221" t="s">
        <v>78</v>
      </c>
      <c r="E994" s="65" t="s">
        <v>10264</v>
      </c>
      <c r="F994" s="65" t="s">
        <v>10263</v>
      </c>
      <c r="G994" s="306">
        <v>0</v>
      </c>
      <c r="H994" s="65" t="s">
        <v>81</v>
      </c>
      <c r="I994" s="221" t="s">
        <v>127</v>
      </c>
      <c r="J994" s="220" t="s">
        <v>83</v>
      </c>
      <c r="K994" s="66" t="s">
        <v>10015</v>
      </c>
      <c r="L994" s="68">
        <v>19425000</v>
      </c>
      <c r="M994" s="221" t="s">
        <v>85</v>
      </c>
      <c r="N994" s="66" t="s">
        <v>10262</v>
      </c>
      <c r="O994" s="66">
        <v>1082937823</v>
      </c>
      <c r="P994" s="65">
        <v>829</v>
      </c>
      <c r="Q994" s="78">
        <v>45748</v>
      </c>
      <c r="R994" s="66">
        <v>106362500</v>
      </c>
      <c r="S994" s="78">
        <v>45848</v>
      </c>
      <c r="T994" s="68">
        <v>19425000</v>
      </c>
      <c r="U994" s="65" t="s">
        <v>87</v>
      </c>
      <c r="V994" s="68">
        <v>1192791759</v>
      </c>
      <c r="W994" s="67" t="s">
        <v>6391</v>
      </c>
      <c r="X994" s="78">
        <v>45848</v>
      </c>
      <c r="Y994" s="78">
        <v>45848</v>
      </c>
      <c r="Z994" s="70" t="s">
        <v>89</v>
      </c>
      <c r="AA994" s="70">
        <v>45991</v>
      </c>
      <c r="AB994" s="49">
        <f t="shared" si="75"/>
        <v>143</v>
      </c>
      <c r="AC994" s="65">
        <v>0</v>
      </c>
      <c r="AD994" s="424">
        <v>0</v>
      </c>
      <c r="AE994" s="65">
        <v>0</v>
      </c>
      <c r="AF994" s="78" t="s">
        <v>89</v>
      </c>
      <c r="AG994" s="49">
        <f t="shared" si="76"/>
        <v>0</v>
      </c>
      <c r="AH994" s="65">
        <v>0</v>
      </c>
      <c r="AI994" s="68">
        <v>0</v>
      </c>
      <c r="AJ994" s="65" t="s">
        <v>89</v>
      </c>
      <c r="AK994" s="78" t="s">
        <v>89</v>
      </c>
      <c r="AL994" s="65">
        <v>0</v>
      </c>
      <c r="AM994" s="78" t="s">
        <v>89</v>
      </c>
      <c r="AN994" s="78" t="s">
        <v>89</v>
      </c>
      <c r="AO994" s="78" t="s">
        <v>89</v>
      </c>
      <c r="AP994" s="49">
        <f t="shared" si="77"/>
        <v>0</v>
      </c>
      <c r="AQ994" s="49">
        <f>+L994+AD994-AI994</f>
        <v>19425000</v>
      </c>
      <c r="AR994" s="65" t="s">
        <v>87</v>
      </c>
      <c r="AS994" s="68">
        <v>19425000</v>
      </c>
      <c r="AT994" s="65" t="s">
        <v>90</v>
      </c>
      <c r="AU994" s="68">
        <v>0</v>
      </c>
      <c r="AV994" s="75" t="s">
        <v>89</v>
      </c>
      <c r="AW994" s="423">
        <v>7770000</v>
      </c>
      <c r="AX994" s="79">
        <f t="shared" si="78"/>
        <v>11655000</v>
      </c>
      <c r="AY994" s="223">
        <f t="shared" si="79"/>
        <v>0.4</v>
      </c>
      <c r="AZ994" s="74">
        <v>0.4</v>
      </c>
      <c r="BA994" s="75" t="s">
        <v>89</v>
      </c>
      <c r="BB994" s="65" t="s">
        <v>108</v>
      </c>
      <c r="BC994" s="66" t="s">
        <v>10261</v>
      </c>
      <c r="BD994" s="221" t="s">
        <v>87</v>
      </c>
      <c r="BE994" s="221" t="s">
        <v>87</v>
      </c>
    </row>
    <row r="995" spans="2:57" x14ac:dyDescent="0.25">
      <c r="B995" s="221">
        <v>2025</v>
      </c>
      <c r="C995" s="221">
        <v>891780111</v>
      </c>
      <c r="D995" s="221" t="s">
        <v>78</v>
      </c>
      <c r="E995" s="65" t="s">
        <v>10260</v>
      </c>
      <c r="F995" s="65" t="s">
        <v>10259</v>
      </c>
      <c r="G995" s="306">
        <v>0</v>
      </c>
      <c r="H995" s="65" t="s">
        <v>81</v>
      </c>
      <c r="I995" s="221" t="s">
        <v>82</v>
      </c>
      <c r="J995" s="220" t="s">
        <v>83</v>
      </c>
      <c r="K995" s="66" t="s">
        <v>10258</v>
      </c>
      <c r="L995" s="68">
        <v>15780000</v>
      </c>
      <c r="M995" s="221" t="s">
        <v>85</v>
      </c>
      <c r="N995" s="66" t="s">
        <v>10257</v>
      </c>
      <c r="O995" s="66">
        <v>57466453</v>
      </c>
      <c r="P995" s="65">
        <v>1425</v>
      </c>
      <c r="Q995" s="78">
        <v>45840</v>
      </c>
      <c r="R995" s="66">
        <v>5603238000</v>
      </c>
      <c r="S995" s="78">
        <v>45848</v>
      </c>
      <c r="T995" s="68">
        <v>15780000</v>
      </c>
      <c r="U995" s="65" t="s">
        <v>87</v>
      </c>
      <c r="V995" s="68">
        <v>36557666</v>
      </c>
      <c r="W995" s="67" t="s">
        <v>8339</v>
      </c>
      <c r="X995" s="78">
        <v>45848</v>
      </c>
      <c r="Y995" s="78">
        <v>45848</v>
      </c>
      <c r="Z995" s="70" t="s">
        <v>89</v>
      </c>
      <c r="AA995" s="70">
        <v>45991</v>
      </c>
      <c r="AB995" s="49">
        <f t="shared" si="75"/>
        <v>143</v>
      </c>
      <c r="AC995" s="65">
        <v>0</v>
      </c>
      <c r="AD995" s="424">
        <v>0</v>
      </c>
      <c r="AE995" s="65">
        <v>0</v>
      </c>
      <c r="AF995" s="78" t="s">
        <v>89</v>
      </c>
      <c r="AG995" s="49">
        <f t="shared" si="76"/>
        <v>0</v>
      </c>
      <c r="AH995" s="65">
        <v>0</v>
      </c>
      <c r="AI995" s="68">
        <v>0</v>
      </c>
      <c r="AJ995" s="65" t="s">
        <v>89</v>
      </c>
      <c r="AK995" s="78" t="s">
        <v>89</v>
      </c>
      <c r="AL995" s="65">
        <v>0</v>
      </c>
      <c r="AM995" s="78" t="s">
        <v>89</v>
      </c>
      <c r="AN995" s="78" t="s">
        <v>89</v>
      </c>
      <c r="AO995" s="78" t="s">
        <v>89</v>
      </c>
      <c r="AP995" s="49">
        <f t="shared" si="77"/>
        <v>0</v>
      </c>
      <c r="AQ995" s="49">
        <f>+L995+AD995-AI995</f>
        <v>15780000</v>
      </c>
      <c r="AR995" s="65" t="s">
        <v>87</v>
      </c>
      <c r="AS995" s="68">
        <v>15780000</v>
      </c>
      <c r="AT995" s="65" t="s">
        <v>90</v>
      </c>
      <c r="AU995" s="68">
        <v>0</v>
      </c>
      <c r="AV995" s="75" t="s">
        <v>89</v>
      </c>
      <c r="AW995" s="423">
        <v>6312000</v>
      </c>
      <c r="AX995" s="79">
        <f t="shared" si="78"/>
        <v>9468000</v>
      </c>
      <c r="AY995" s="223">
        <f t="shared" si="79"/>
        <v>0.4</v>
      </c>
      <c r="AZ995" s="74">
        <v>0.4</v>
      </c>
      <c r="BA995" s="75" t="s">
        <v>89</v>
      </c>
      <c r="BB995" s="65" t="s">
        <v>108</v>
      </c>
      <c r="BC995" s="66" t="s">
        <v>10256</v>
      </c>
      <c r="BD995" s="221" t="s">
        <v>87</v>
      </c>
      <c r="BE995" s="221" t="s">
        <v>87</v>
      </c>
    </row>
    <row r="996" spans="2:57" x14ac:dyDescent="0.25">
      <c r="B996" s="221">
        <v>2025</v>
      </c>
      <c r="C996" s="221">
        <v>891780111</v>
      </c>
      <c r="D996" s="221" t="s">
        <v>78</v>
      </c>
      <c r="E996" s="65" t="s">
        <v>10255</v>
      </c>
      <c r="F996" s="65" t="s">
        <v>10254</v>
      </c>
      <c r="G996" s="306">
        <v>0</v>
      </c>
      <c r="H996" s="65" t="s">
        <v>81</v>
      </c>
      <c r="I996" s="221" t="s">
        <v>82</v>
      </c>
      <c r="J996" s="220" t="s">
        <v>83</v>
      </c>
      <c r="K996" s="66" t="s">
        <v>10253</v>
      </c>
      <c r="L996" s="68">
        <v>17360000</v>
      </c>
      <c r="M996" s="221" t="s">
        <v>85</v>
      </c>
      <c r="N996" s="66" t="s">
        <v>10252</v>
      </c>
      <c r="O996" s="66">
        <v>1193435145</v>
      </c>
      <c r="P996" s="65">
        <v>1425</v>
      </c>
      <c r="Q996" s="78">
        <v>45840</v>
      </c>
      <c r="R996" s="66">
        <v>5603238000</v>
      </c>
      <c r="S996" s="78">
        <v>45848</v>
      </c>
      <c r="T996" s="68">
        <v>17360000</v>
      </c>
      <c r="U996" s="65" t="s">
        <v>87</v>
      </c>
      <c r="V996" s="68">
        <v>36557666</v>
      </c>
      <c r="W996" s="67" t="s">
        <v>8339</v>
      </c>
      <c r="X996" s="78">
        <v>45848</v>
      </c>
      <c r="Y996" s="78">
        <v>45848</v>
      </c>
      <c r="Z996" s="70" t="s">
        <v>89</v>
      </c>
      <c r="AA996" s="70">
        <v>45991</v>
      </c>
      <c r="AB996" s="49">
        <f t="shared" si="75"/>
        <v>143</v>
      </c>
      <c r="AC996" s="65">
        <v>0</v>
      </c>
      <c r="AD996" s="424">
        <v>0</v>
      </c>
      <c r="AE996" s="65">
        <v>0</v>
      </c>
      <c r="AF996" s="78" t="s">
        <v>89</v>
      </c>
      <c r="AG996" s="49">
        <f t="shared" si="76"/>
        <v>0</v>
      </c>
      <c r="AH996" s="65">
        <v>0</v>
      </c>
      <c r="AI996" s="68">
        <v>0</v>
      </c>
      <c r="AJ996" s="65" t="s">
        <v>89</v>
      </c>
      <c r="AK996" s="78" t="s">
        <v>89</v>
      </c>
      <c r="AL996" s="65">
        <v>0</v>
      </c>
      <c r="AM996" s="78" t="s">
        <v>89</v>
      </c>
      <c r="AN996" s="78" t="s">
        <v>89</v>
      </c>
      <c r="AO996" s="78" t="s">
        <v>89</v>
      </c>
      <c r="AP996" s="49">
        <f t="shared" si="77"/>
        <v>0</v>
      </c>
      <c r="AQ996" s="49">
        <f>+L996+AD996-AI996</f>
        <v>17360000</v>
      </c>
      <c r="AR996" s="65" t="s">
        <v>87</v>
      </c>
      <c r="AS996" s="68">
        <v>17360000</v>
      </c>
      <c r="AT996" s="65" t="s">
        <v>90</v>
      </c>
      <c r="AU996" s="68">
        <v>0</v>
      </c>
      <c r="AV996" s="75" t="s">
        <v>89</v>
      </c>
      <c r="AW996" s="423">
        <v>6944000</v>
      </c>
      <c r="AX996" s="79">
        <f t="shared" si="78"/>
        <v>10416000</v>
      </c>
      <c r="AY996" s="223">
        <f t="shared" si="79"/>
        <v>0.4</v>
      </c>
      <c r="AZ996" s="74">
        <v>0.4</v>
      </c>
      <c r="BA996" s="75" t="s">
        <v>89</v>
      </c>
      <c r="BB996" s="65" t="s">
        <v>108</v>
      </c>
      <c r="BC996" s="66" t="s">
        <v>10251</v>
      </c>
      <c r="BD996" s="221" t="s">
        <v>87</v>
      </c>
      <c r="BE996" s="221" t="s">
        <v>87</v>
      </c>
    </row>
    <row r="997" spans="2:57" x14ac:dyDescent="0.25">
      <c r="B997" s="221">
        <v>2025</v>
      </c>
      <c r="C997" s="221">
        <v>891780111</v>
      </c>
      <c r="D997" s="221" t="s">
        <v>78</v>
      </c>
      <c r="E997" s="65" t="s">
        <v>10250</v>
      </c>
      <c r="F997" s="65" t="s">
        <v>10249</v>
      </c>
      <c r="G997" s="306">
        <v>0</v>
      </c>
      <c r="H997" s="65" t="s">
        <v>81</v>
      </c>
      <c r="I997" s="221" t="s">
        <v>82</v>
      </c>
      <c r="J997" s="220" t="s">
        <v>83</v>
      </c>
      <c r="K997" s="66" t="s">
        <v>10248</v>
      </c>
      <c r="L997" s="68">
        <v>14250000</v>
      </c>
      <c r="M997" s="221" t="s">
        <v>85</v>
      </c>
      <c r="N997" s="66" t="s">
        <v>10247</v>
      </c>
      <c r="O997" s="66">
        <v>1082944852</v>
      </c>
      <c r="P997" s="65">
        <v>1425</v>
      </c>
      <c r="Q997" s="78">
        <v>45840</v>
      </c>
      <c r="R997" s="66">
        <v>5603238000</v>
      </c>
      <c r="S997" s="78">
        <v>45848</v>
      </c>
      <c r="T997" s="68">
        <v>14250000</v>
      </c>
      <c r="U997" s="65" t="s">
        <v>87</v>
      </c>
      <c r="V997" s="68">
        <v>85152695</v>
      </c>
      <c r="W997" s="67" t="s">
        <v>8504</v>
      </c>
      <c r="X997" s="78">
        <v>45848</v>
      </c>
      <c r="Y997" s="78">
        <v>45848</v>
      </c>
      <c r="Z997" s="70" t="s">
        <v>89</v>
      </c>
      <c r="AA997" s="70">
        <v>45991</v>
      </c>
      <c r="AB997" s="49">
        <f t="shared" si="75"/>
        <v>143</v>
      </c>
      <c r="AC997" s="65">
        <v>0</v>
      </c>
      <c r="AD997" s="424">
        <v>0</v>
      </c>
      <c r="AE997" s="65">
        <v>0</v>
      </c>
      <c r="AF997" s="78" t="s">
        <v>89</v>
      </c>
      <c r="AG997" s="49">
        <f t="shared" si="76"/>
        <v>0</v>
      </c>
      <c r="AH997" s="65">
        <v>0</v>
      </c>
      <c r="AI997" s="68">
        <v>0</v>
      </c>
      <c r="AJ997" s="65" t="s">
        <v>89</v>
      </c>
      <c r="AK997" s="78" t="s">
        <v>89</v>
      </c>
      <c r="AL997" s="65">
        <v>0</v>
      </c>
      <c r="AM997" s="78" t="s">
        <v>89</v>
      </c>
      <c r="AN997" s="78" t="s">
        <v>89</v>
      </c>
      <c r="AO997" s="78" t="s">
        <v>89</v>
      </c>
      <c r="AP997" s="49">
        <f t="shared" si="77"/>
        <v>0</v>
      </c>
      <c r="AQ997" s="49">
        <f>+L997+AD997-AI997</f>
        <v>14250000</v>
      </c>
      <c r="AR997" s="65" t="s">
        <v>87</v>
      </c>
      <c r="AS997" s="68">
        <v>14250000</v>
      </c>
      <c r="AT997" s="65" t="s">
        <v>90</v>
      </c>
      <c r="AU997" s="68">
        <v>0</v>
      </c>
      <c r="AV997" s="75" t="s">
        <v>89</v>
      </c>
      <c r="AW997" s="423">
        <v>5700000</v>
      </c>
      <c r="AX997" s="79">
        <f t="shared" si="78"/>
        <v>8550000</v>
      </c>
      <c r="AY997" s="223">
        <f t="shared" si="79"/>
        <v>0.4</v>
      </c>
      <c r="AZ997" s="74">
        <v>0.4</v>
      </c>
      <c r="BA997" s="75" t="s">
        <v>89</v>
      </c>
      <c r="BB997" s="65" t="s">
        <v>108</v>
      </c>
      <c r="BC997" s="66" t="s">
        <v>10246</v>
      </c>
      <c r="BD997" s="221" t="s">
        <v>87</v>
      </c>
      <c r="BE997" s="221" t="s">
        <v>87</v>
      </c>
    </row>
    <row r="998" spans="2:57" x14ac:dyDescent="0.25">
      <c r="B998" s="221">
        <v>2025</v>
      </c>
      <c r="C998" s="221">
        <v>891780111</v>
      </c>
      <c r="D998" s="221" t="s">
        <v>78</v>
      </c>
      <c r="E998" s="65" t="s">
        <v>10245</v>
      </c>
      <c r="F998" s="65" t="s">
        <v>10244</v>
      </c>
      <c r="G998" s="306">
        <v>0</v>
      </c>
      <c r="H998" s="65" t="s">
        <v>81</v>
      </c>
      <c r="I998" s="221" t="s">
        <v>82</v>
      </c>
      <c r="J998" s="220" t="s">
        <v>83</v>
      </c>
      <c r="K998" s="66" t="s">
        <v>10243</v>
      </c>
      <c r="L998" s="68">
        <v>14250000</v>
      </c>
      <c r="M998" s="221" t="s">
        <v>85</v>
      </c>
      <c r="N998" s="66" t="s">
        <v>10242</v>
      </c>
      <c r="O998" s="66">
        <v>1083020916</v>
      </c>
      <c r="P998" s="65">
        <v>1425</v>
      </c>
      <c r="Q998" s="78">
        <v>45840</v>
      </c>
      <c r="R998" s="66">
        <v>5603238000</v>
      </c>
      <c r="S998" s="78">
        <v>45848</v>
      </c>
      <c r="T998" s="68">
        <v>14250000</v>
      </c>
      <c r="U998" s="65" t="s">
        <v>87</v>
      </c>
      <c r="V998" s="68">
        <v>7631392</v>
      </c>
      <c r="W998" s="67" t="s">
        <v>8743</v>
      </c>
      <c r="X998" s="78">
        <v>45848</v>
      </c>
      <c r="Y998" s="78">
        <v>45848</v>
      </c>
      <c r="Z998" s="70" t="s">
        <v>89</v>
      </c>
      <c r="AA998" s="70">
        <v>45991</v>
      </c>
      <c r="AB998" s="49">
        <f t="shared" si="75"/>
        <v>143</v>
      </c>
      <c r="AC998" s="65">
        <v>0</v>
      </c>
      <c r="AD998" s="424">
        <v>0</v>
      </c>
      <c r="AE998" s="65">
        <v>0</v>
      </c>
      <c r="AF998" s="78" t="s">
        <v>89</v>
      </c>
      <c r="AG998" s="49">
        <f t="shared" si="76"/>
        <v>0</v>
      </c>
      <c r="AH998" s="65">
        <v>0</v>
      </c>
      <c r="AI998" s="68">
        <v>0</v>
      </c>
      <c r="AJ998" s="65" t="s">
        <v>89</v>
      </c>
      <c r="AK998" s="78" t="s">
        <v>89</v>
      </c>
      <c r="AL998" s="65">
        <v>0</v>
      </c>
      <c r="AM998" s="78" t="s">
        <v>89</v>
      </c>
      <c r="AN998" s="78" t="s">
        <v>89</v>
      </c>
      <c r="AO998" s="78" t="s">
        <v>89</v>
      </c>
      <c r="AP998" s="49">
        <f t="shared" si="77"/>
        <v>0</v>
      </c>
      <c r="AQ998" s="49">
        <f>+L998+AD998-AI998</f>
        <v>14250000</v>
      </c>
      <c r="AR998" s="65" t="s">
        <v>87</v>
      </c>
      <c r="AS998" s="68">
        <v>14250000</v>
      </c>
      <c r="AT998" s="65" t="s">
        <v>90</v>
      </c>
      <c r="AU998" s="68">
        <v>0</v>
      </c>
      <c r="AV998" s="75" t="s">
        <v>89</v>
      </c>
      <c r="AW998" s="423">
        <v>5700000</v>
      </c>
      <c r="AX998" s="79">
        <f t="shared" si="78"/>
        <v>8550000</v>
      </c>
      <c r="AY998" s="223">
        <f t="shared" si="79"/>
        <v>0.4</v>
      </c>
      <c r="AZ998" s="74">
        <v>0.4</v>
      </c>
      <c r="BA998" s="75" t="s">
        <v>89</v>
      </c>
      <c r="BB998" s="65" t="s">
        <v>108</v>
      </c>
      <c r="BC998" s="66" t="s">
        <v>10241</v>
      </c>
      <c r="BD998" s="221" t="s">
        <v>87</v>
      </c>
      <c r="BE998" s="221" t="s">
        <v>87</v>
      </c>
    </row>
    <row r="999" spans="2:57" x14ac:dyDescent="0.25">
      <c r="B999" s="221">
        <v>2025</v>
      </c>
      <c r="C999" s="221">
        <v>891780111</v>
      </c>
      <c r="D999" s="221" t="s">
        <v>78</v>
      </c>
      <c r="E999" s="65" t="s">
        <v>10240</v>
      </c>
      <c r="F999" s="65" t="s">
        <v>10239</v>
      </c>
      <c r="G999" s="306">
        <v>0</v>
      </c>
      <c r="H999" s="65" t="s">
        <v>81</v>
      </c>
      <c r="I999" s="221" t="s">
        <v>82</v>
      </c>
      <c r="J999" s="220" t="s">
        <v>83</v>
      </c>
      <c r="K999" s="66" t="s">
        <v>10238</v>
      </c>
      <c r="L999" s="68">
        <v>18935000</v>
      </c>
      <c r="M999" s="221" t="s">
        <v>85</v>
      </c>
      <c r="N999" s="66" t="s">
        <v>10237</v>
      </c>
      <c r="O999" s="66">
        <v>1216966715</v>
      </c>
      <c r="P999" s="65">
        <v>1425</v>
      </c>
      <c r="Q999" s="78">
        <v>45840</v>
      </c>
      <c r="R999" s="66">
        <v>5603238000</v>
      </c>
      <c r="S999" s="78">
        <v>45848</v>
      </c>
      <c r="T999" s="68">
        <v>18935000</v>
      </c>
      <c r="U999" s="65" t="s">
        <v>87</v>
      </c>
      <c r="V999" s="68">
        <v>1082889541</v>
      </c>
      <c r="W999" s="67" t="s">
        <v>1852</v>
      </c>
      <c r="X999" s="78">
        <v>45848</v>
      </c>
      <c r="Y999" s="78">
        <v>45848</v>
      </c>
      <c r="Z999" s="70" t="s">
        <v>89</v>
      </c>
      <c r="AA999" s="70">
        <v>45991</v>
      </c>
      <c r="AB999" s="49">
        <f t="shared" si="75"/>
        <v>143</v>
      </c>
      <c r="AC999" s="65">
        <v>0</v>
      </c>
      <c r="AD999" s="424">
        <v>0</v>
      </c>
      <c r="AE999" s="65">
        <v>0</v>
      </c>
      <c r="AF999" s="78" t="s">
        <v>89</v>
      </c>
      <c r="AG999" s="49">
        <f t="shared" si="76"/>
        <v>0</v>
      </c>
      <c r="AH999" s="65">
        <v>0</v>
      </c>
      <c r="AI999" s="68">
        <v>0</v>
      </c>
      <c r="AJ999" s="65" t="s">
        <v>89</v>
      </c>
      <c r="AK999" s="78" t="s">
        <v>89</v>
      </c>
      <c r="AL999" s="65">
        <v>0</v>
      </c>
      <c r="AM999" s="78" t="s">
        <v>89</v>
      </c>
      <c r="AN999" s="78" t="s">
        <v>89</v>
      </c>
      <c r="AO999" s="78" t="s">
        <v>89</v>
      </c>
      <c r="AP999" s="49">
        <f t="shared" si="77"/>
        <v>0</v>
      </c>
      <c r="AQ999" s="49">
        <f>+L999+AD999-AI999</f>
        <v>18935000</v>
      </c>
      <c r="AR999" s="65" t="s">
        <v>87</v>
      </c>
      <c r="AS999" s="68">
        <v>18935000</v>
      </c>
      <c r="AT999" s="65" t="s">
        <v>90</v>
      </c>
      <c r="AU999" s="68">
        <v>0</v>
      </c>
      <c r="AV999" s="75" t="s">
        <v>89</v>
      </c>
      <c r="AW999" s="423">
        <v>7574000</v>
      </c>
      <c r="AX999" s="79">
        <f t="shared" si="78"/>
        <v>11361000</v>
      </c>
      <c r="AY999" s="223">
        <f t="shared" si="79"/>
        <v>0.4</v>
      </c>
      <c r="AZ999" s="74">
        <v>0.4</v>
      </c>
      <c r="BA999" s="75" t="s">
        <v>89</v>
      </c>
      <c r="BB999" s="65" t="s">
        <v>108</v>
      </c>
      <c r="BC999" s="66" t="s">
        <v>10236</v>
      </c>
      <c r="BD999" s="221" t="s">
        <v>87</v>
      </c>
      <c r="BE999" s="221" t="s">
        <v>87</v>
      </c>
    </row>
    <row r="1000" spans="2:57" x14ac:dyDescent="0.25">
      <c r="B1000" s="221">
        <v>2025</v>
      </c>
      <c r="C1000" s="221">
        <v>891780111</v>
      </c>
      <c r="D1000" s="221" t="s">
        <v>78</v>
      </c>
      <c r="E1000" s="65" t="s">
        <v>10235</v>
      </c>
      <c r="F1000" s="65" t="s">
        <v>10234</v>
      </c>
      <c r="G1000" s="306">
        <v>0</v>
      </c>
      <c r="H1000" s="65" t="s">
        <v>81</v>
      </c>
      <c r="I1000" s="221" t="s">
        <v>82</v>
      </c>
      <c r="J1000" s="220" t="s">
        <v>83</v>
      </c>
      <c r="K1000" s="66" t="s">
        <v>10233</v>
      </c>
      <c r="L1000" s="68">
        <v>26000000</v>
      </c>
      <c r="M1000" s="221" t="s">
        <v>85</v>
      </c>
      <c r="N1000" s="66" t="s">
        <v>10232</v>
      </c>
      <c r="O1000" s="66">
        <v>85451746</v>
      </c>
      <c r="P1000" s="65">
        <v>1425</v>
      </c>
      <c r="Q1000" s="78">
        <v>45840</v>
      </c>
      <c r="R1000" s="66">
        <v>5603238000</v>
      </c>
      <c r="S1000" s="78">
        <v>45848</v>
      </c>
      <c r="T1000" s="68">
        <v>26000000</v>
      </c>
      <c r="U1000" s="65" t="s">
        <v>87</v>
      </c>
      <c r="V1000" s="68">
        <v>15443332</v>
      </c>
      <c r="W1000" s="67" t="s">
        <v>10231</v>
      </c>
      <c r="X1000" s="78">
        <v>45848</v>
      </c>
      <c r="Y1000" s="78">
        <v>45848</v>
      </c>
      <c r="Z1000" s="70" t="s">
        <v>89</v>
      </c>
      <c r="AA1000" s="70">
        <v>45991</v>
      </c>
      <c r="AB1000" s="49">
        <f t="shared" si="75"/>
        <v>143</v>
      </c>
      <c r="AC1000" s="65">
        <v>0</v>
      </c>
      <c r="AD1000" s="424">
        <v>0</v>
      </c>
      <c r="AE1000" s="65">
        <v>0</v>
      </c>
      <c r="AF1000" s="78" t="s">
        <v>89</v>
      </c>
      <c r="AG1000" s="49">
        <f t="shared" si="76"/>
        <v>0</v>
      </c>
      <c r="AH1000" s="65">
        <v>0</v>
      </c>
      <c r="AI1000" s="68">
        <v>0</v>
      </c>
      <c r="AJ1000" s="65" t="s">
        <v>89</v>
      </c>
      <c r="AK1000" s="78" t="s">
        <v>89</v>
      </c>
      <c r="AL1000" s="65">
        <v>0</v>
      </c>
      <c r="AM1000" s="78" t="s">
        <v>89</v>
      </c>
      <c r="AN1000" s="78" t="s">
        <v>89</v>
      </c>
      <c r="AO1000" s="78" t="s">
        <v>89</v>
      </c>
      <c r="AP1000" s="49">
        <f t="shared" si="77"/>
        <v>0</v>
      </c>
      <c r="AQ1000" s="49">
        <f>+L1000+AD1000-AI1000</f>
        <v>26000000</v>
      </c>
      <c r="AR1000" s="65" t="s">
        <v>87</v>
      </c>
      <c r="AS1000" s="68">
        <v>26000000</v>
      </c>
      <c r="AT1000" s="65" t="s">
        <v>90</v>
      </c>
      <c r="AU1000" s="68">
        <v>0</v>
      </c>
      <c r="AV1000" s="75" t="s">
        <v>89</v>
      </c>
      <c r="AW1000" s="423">
        <v>10400000</v>
      </c>
      <c r="AX1000" s="79">
        <f t="shared" si="78"/>
        <v>15600000</v>
      </c>
      <c r="AY1000" s="223">
        <f t="shared" si="79"/>
        <v>0.4</v>
      </c>
      <c r="AZ1000" s="74">
        <v>0.4</v>
      </c>
      <c r="BA1000" s="75" t="s">
        <v>89</v>
      </c>
      <c r="BB1000" s="65" t="s">
        <v>108</v>
      </c>
      <c r="BC1000" s="66" t="s">
        <v>10230</v>
      </c>
      <c r="BD1000" s="221" t="s">
        <v>87</v>
      </c>
      <c r="BE1000" s="221" t="s">
        <v>87</v>
      </c>
    </row>
    <row r="1001" spans="2:57" x14ac:dyDescent="0.25">
      <c r="B1001" s="221">
        <v>2025</v>
      </c>
      <c r="C1001" s="221">
        <v>891780111</v>
      </c>
      <c r="D1001" s="221" t="s">
        <v>78</v>
      </c>
      <c r="E1001" s="65" t="s">
        <v>10229</v>
      </c>
      <c r="F1001" s="65" t="s">
        <v>10228</v>
      </c>
      <c r="G1001" s="306">
        <v>0</v>
      </c>
      <c r="H1001" s="65" t="s">
        <v>81</v>
      </c>
      <c r="I1001" s="221" t="s">
        <v>82</v>
      </c>
      <c r="J1001" s="220" t="s">
        <v>83</v>
      </c>
      <c r="K1001" s="66" t="s">
        <v>10227</v>
      </c>
      <c r="L1001" s="68">
        <v>22000000</v>
      </c>
      <c r="M1001" s="221" t="s">
        <v>85</v>
      </c>
      <c r="N1001" s="66" t="s">
        <v>10226</v>
      </c>
      <c r="O1001" s="66">
        <v>1082920567</v>
      </c>
      <c r="P1001" s="65">
        <v>1425</v>
      </c>
      <c r="Q1001" s="78">
        <v>45840</v>
      </c>
      <c r="R1001" s="66">
        <v>5603238000</v>
      </c>
      <c r="S1001" s="78">
        <v>45848</v>
      </c>
      <c r="T1001" s="68">
        <v>22000000</v>
      </c>
      <c r="U1001" s="65" t="s">
        <v>87</v>
      </c>
      <c r="V1001" s="68">
        <v>93400727</v>
      </c>
      <c r="W1001" s="67" t="s">
        <v>8360</v>
      </c>
      <c r="X1001" s="78">
        <v>45848</v>
      </c>
      <c r="Y1001" s="78">
        <v>45848</v>
      </c>
      <c r="Z1001" s="70" t="s">
        <v>89</v>
      </c>
      <c r="AA1001" s="70">
        <v>45991</v>
      </c>
      <c r="AB1001" s="49">
        <f t="shared" si="75"/>
        <v>143</v>
      </c>
      <c r="AC1001" s="65">
        <v>0</v>
      </c>
      <c r="AD1001" s="424">
        <v>0</v>
      </c>
      <c r="AE1001" s="65">
        <v>0</v>
      </c>
      <c r="AF1001" s="78" t="s">
        <v>89</v>
      </c>
      <c r="AG1001" s="49">
        <f t="shared" si="76"/>
        <v>0</v>
      </c>
      <c r="AH1001" s="65">
        <v>0</v>
      </c>
      <c r="AI1001" s="68">
        <v>0</v>
      </c>
      <c r="AJ1001" s="65" t="s">
        <v>89</v>
      </c>
      <c r="AK1001" s="78" t="s">
        <v>89</v>
      </c>
      <c r="AL1001" s="65">
        <v>0</v>
      </c>
      <c r="AM1001" s="78" t="s">
        <v>89</v>
      </c>
      <c r="AN1001" s="78" t="s">
        <v>89</v>
      </c>
      <c r="AO1001" s="78" t="s">
        <v>89</v>
      </c>
      <c r="AP1001" s="49">
        <f t="shared" si="77"/>
        <v>0</v>
      </c>
      <c r="AQ1001" s="49">
        <f>+L1001+AD1001-AI1001</f>
        <v>22000000</v>
      </c>
      <c r="AR1001" s="65" t="s">
        <v>87</v>
      </c>
      <c r="AS1001" s="68">
        <v>22000000</v>
      </c>
      <c r="AT1001" s="65" t="s">
        <v>90</v>
      </c>
      <c r="AU1001" s="68">
        <v>0</v>
      </c>
      <c r="AV1001" s="75" t="s">
        <v>89</v>
      </c>
      <c r="AW1001" s="423">
        <v>0</v>
      </c>
      <c r="AX1001" s="79">
        <f t="shared" si="78"/>
        <v>22000000</v>
      </c>
      <c r="AY1001" s="223">
        <f t="shared" si="79"/>
        <v>0</v>
      </c>
      <c r="AZ1001" s="74">
        <v>0</v>
      </c>
      <c r="BA1001" s="75" t="s">
        <v>89</v>
      </c>
      <c r="BB1001" s="65" t="s">
        <v>108</v>
      </c>
      <c r="BC1001" s="66" t="s">
        <v>10225</v>
      </c>
      <c r="BD1001" s="221" t="s">
        <v>87</v>
      </c>
      <c r="BE1001" s="221" t="s">
        <v>87</v>
      </c>
    </row>
    <row r="1002" spans="2:57" x14ac:dyDescent="0.25">
      <c r="B1002" s="221">
        <v>2025</v>
      </c>
      <c r="C1002" s="221">
        <v>891780111</v>
      </c>
      <c r="D1002" s="221" t="s">
        <v>78</v>
      </c>
      <c r="E1002" s="65" t="s">
        <v>10224</v>
      </c>
      <c r="F1002" s="65" t="s">
        <v>10223</v>
      </c>
      <c r="G1002" s="306">
        <v>0</v>
      </c>
      <c r="H1002" s="65" t="s">
        <v>81</v>
      </c>
      <c r="I1002" s="221" t="s">
        <v>82</v>
      </c>
      <c r="J1002" s="220" t="s">
        <v>83</v>
      </c>
      <c r="K1002" s="66" t="s">
        <v>10222</v>
      </c>
      <c r="L1002" s="68">
        <v>15780000</v>
      </c>
      <c r="M1002" s="221" t="s">
        <v>85</v>
      </c>
      <c r="N1002" s="66" t="s">
        <v>10221</v>
      </c>
      <c r="O1002" s="66">
        <v>57462117</v>
      </c>
      <c r="P1002" s="65">
        <v>1425</v>
      </c>
      <c r="Q1002" s="78">
        <v>45840</v>
      </c>
      <c r="R1002" s="66">
        <v>5603238000</v>
      </c>
      <c r="S1002" s="78">
        <v>45848</v>
      </c>
      <c r="T1002" s="68">
        <v>15780000</v>
      </c>
      <c r="U1002" s="65" t="s">
        <v>87</v>
      </c>
      <c r="V1002" s="68">
        <v>19619250</v>
      </c>
      <c r="W1002" s="67" t="s">
        <v>10220</v>
      </c>
      <c r="X1002" s="78">
        <v>45848</v>
      </c>
      <c r="Y1002" s="78">
        <v>45848</v>
      </c>
      <c r="Z1002" s="70" t="s">
        <v>89</v>
      </c>
      <c r="AA1002" s="70">
        <v>45991</v>
      </c>
      <c r="AB1002" s="49">
        <f t="shared" si="75"/>
        <v>143</v>
      </c>
      <c r="AC1002" s="65">
        <v>0</v>
      </c>
      <c r="AD1002" s="424">
        <v>0</v>
      </c>
      <c r="AE1002" s="65">
        <v>0</v>
      </c>
      <c r="AF1002" s="78" t="s">
        <v>89</v>
      </c>
      <c r="AG1002" s="49">
        <f t="shared" si="76"/>
        <v>0</v>
      </c>
      <c r="AH1002" s="65">
        <v>0</v>
      </c>
      <c r="AI1002" s="68">
        <v>0</v>
      </c>
      <c r="AJ1002" s="65" t="s">
        <v>89</v>
      </c>
      <c r="AK1002" s="78" t="s">
        <v>89</v>
      </c>
      <c r="AL1002" s="65">
        <v>0</v>
      </c>
      <c r="AM1002" s="78" t="s">
        <v>89</v>
      </c>
      <c r="AN1002" s="78" t="s">
        <v>89</v>
      </c>
      <c r="AO1002" s="78" t="s">
        <v>89</v>
      </c>
      <c r="AP1002" s="49">
        <f t="shared" si="77"/>
        <v>0</v>
      </c>
      <c r="AQ1002" s="49">
        <f>+L1002+AD1002-AI1002</f>
        <v>15780000</v>
      </c>
      <c r="AR1002" s="65" t="s">
        <v>87</v>
      </c>
      <c r="AS1002" s="68">
        <v>15780000</v>
      </c>
      <c r="AT1002" s="65" t="s">
        <v>90</v>
      </c>
      <c r="AU1002" s="68">
        <v>0</v>
      </c>
      <c r="AV1002" s="75" t="s">
        <v>89</v>
      </c>
      <c r="AW1002" s="423">
        <v>6312000</v>
      </c>
      <c r="AX1002" s="79">
        <f t="shared" si="78"/>
        <v>9468000</v>
      </c>
      <c r="AY1002" s="223">
        <f t="shared" si="79"/>
        <v>0.4</v>
      </c>
      <c r="AZ1002" s="74">
        <v>0.4</v>
      </c>
      <c r="BA1002" s="75" t="s">
        <v>89</v>
      </c>
      <c r="BB1002" s="65" t="s">
        <v>108</v>
      </c>
      <c r="BC1002" s="66" t="s">
        <v>10219</v>
      </c>
      <c r="BD1002" s="221" t="s">
        <v>87</v>
      </c>
      <c r="BE1002" s="221" t="s">
        <v>87</v>
      </c>
    </row>
    <row r="1003" spans="2:57" x14ac:dyDescent="0.25">
      <c r="B1003" s="221">
        <v>2025</v>
      </c>
      <c r="C1003" s="221">
        <v>891780111</v>
      </c>
      <c r="D1003" s="221" t="s">
        <v>78</v>
      </c>
      <c r="E1003" s="65" t="s">
        <v>10218</v>
      </c>
      <c r="F1003" s="65" t="s">
        <v>10217</v>
      </c>
      <c r="G1003" s="306">
        <v>0</v>
      </c>
      <c r="H1003" s="65" t="s">
        <v>81</v>
      </c>
      <c r="I1003" s="221" t="s">
        <v>82</v>
      </c>
      <c r="J1003" s="220" t="s">
        <v>83</v>
      </c>
      <c r="K1003" s="66" t="s">
        <v>10216</v>
      </c>
      <c r="L1003" s="68">
        <v>18935000</v>
      </c>
      <c r="M1003" s="221" t="s">
        <v>85</v>
      </c>
      <c r="N1003" s="66" t="s">
        <v>10215</v>
      </c>
      <c r="O1003" s="66">
        <v>1082886956</v>
      </c>
      <c r="P1003" s="65">
        <v>1425</v>
      </c>
      <c r="Q1003" s="78">
        <v>45840</v>
      </c>
      <c r="R1003" s="66">
        <v>5603238000</v>
      </c>
      <c r="S1003" s="78">
        <v>45848</v>
      </c>
      <c r="T1003" s="68">
        <v>18935000</v>
      </c>
      <c r="U1003" s="65" t="s">
        <v>87</v>
      </c>
      <c r="V1003" s="68">
        <v>36723283</v>
      </c>
      <c r="W1003" s="67" t="s">
        <v>10204</v>
      </c>
      <c r="X1003" s="78">
        <v>45848</v>
      </c>
      <c r="Y1003" s="78">
        <v>45848</v>
      </c>
      <c r="Z1003" s="70" t="s">
        <v>89</v>
      </c>
      <c r="AA1003" s="70">
        <v>45991</v>
      </c>
      <c r="AB1003" s="49">
        <f t="shared" si="75"/>
        <v>143</v>
      </c>
      <c r="AC1003" s="65">
        <v>0</v>
      </c>
      <c r="AD1003" s="424">
        <v>0</v>
      </c>
      <c r="AE1003" s="65">
        <v>0</v>
      </c>
      <c r="AF1003" s="78" t="s">
        <v>89</v>
      </c>
      <c r="AG1003" s="49">
        <f t="shared" si="76"/>
        <v>0</v>
      </c>
      <c r="AH1003" s="65">
        <v>0</v>
      </c>
      <c r="AI1003" s="68">
        <v>0</v>
      </c>
      <c r="AJ1003" s="65" t="s">
        <v>89</v>
      </c>
      <c r="AK1003" s="78" t="s">
        <v>89</v>
      </c>
      <c r="AL1003" s="65">
        <v>0</v>
      </c>
      <c r="AM1003" s="78" t="s">
        <v>89</v>
      </c>
      <c r="AN1003" s="78" t="s">
        <v>89</v>
      </c>
      <c r="AO1003" s="78" t="s">
        <v>89</v>
      </c>
      <c r="AP1003" s="49">
        <f t="shared" si="77"/>
        <v>0</v>
      </c>
      <c r="AQ1003" s="49">
        <f>+L1003+AD1003-AI1003</f>
        <v>18935000</v>
      </c>
      <c r="AR1003" s="65" t="s">
        <v>87</v>
      </c>
      <c r="AS1003" s="68">
        <v>18935000</v>
      </c>
      <c r="AT1003" s="65" t="s">
        <v>90</v>
      </c>
      <c r="AU1003" s="68">
        <v>0</v>
      </c>
      <c r="AV1003" s="75" t="s">
        <v>89</v>
      </c>
      <c r="AW1003" s="423">
        <v>7574000</v>
      </c>
      <c r="AX1003" s="79">
        <f t="shared" si="78"/>
        <v>11361000</v>
      </c>
      <c r="AY1003" s="223">
        <f t="shared" si="79"/>
        <v>0.4</v>
      </c>
      <c r="AZ1003" s="74">
        <v>0.4</v>
      </c>
      <c r="BA1003" s="75" t="s">
        <v>89</v>
      </c>
      <c r="BB1003" s="65" t="s">
        <v>108</v>
      </c>
      <c r="BC1003" s="66" t="s">
        <v>10214</v>
      </c>
      <c r="BD1003" s="221" t="s">
        <v>87</v>
      </c>
      <c r="BE1003" s="221" t="s">
        <v>87</v>
      </c>
    </row>
    <row r="1004" spans="2:57" x14ac:dyDescent="0.25">
      <c r="B1004" s="221">
        <v>2025</v>
      </c>
      <c r="C1004" s="221">
        <v>891780111</v>
      </c>
      <c r="D1004" s="221" t="s">
        <v>78</v>
      </c>
      <c r="E1004" s="65" t="s">
        <v>10213</v>
      </c>
      <c r="F1004" s="65" t="s">
        <v>10212</v>
      </c>
      <c r="G1004" s="306">
        <v>0</v>
      </c>
      <c r="H1004" s="65" t="s">
        <v>81</v>
      </c>
      <c r="I1004" s="221" t="s">
        <v>82</v>
      </c>
      <c r="J1004" s="220" t="s">
        <v>83</v>
      </c>
      <c r="K1004" s="66" t="s">
        <v>10211</v>
      </c>
      <c r="L1004" s="68">
        <v>15780000</v>
      </c>
      <c r="M1004" s="221" t="s">
        <v>85</v>
      </c>
      <c r="N1004" s="66" t="s">
        <v>10210</v>
      </c>
      <c r="O1004" s="66">
        <v>1007917725</v>
      </c>
      <c r="P1004" s="65">
        <v>1425</v>
      </c>
      <c r="Q1004" s="78">
        <v>45840</v>
      </c>
      <c r="R1004" s="66">
        <v>5603238000</v>
      </c>
      <c r="S1004" s="78">
        <v>45848</v>
      </c>
      <c r="T1004" s="68">
        <v>15780000</v>
      </c>
      <c r="U1004" s="65" t="s">
        <v>87</v>
      </c>
      <c r="V1004" s="68">
        <v>1192791759</v>
      </c>
      <c r="W1004" s="67" t="s">
        <v>6391</v>
      </c>
      <c r="X1004" s="78">
        <v>45848</v>
      </c>
      <c r="Y1004" s="78">
        <v>45848</v>
      </c>
      <c r="Z1004" s="70" t="s">
        <v>89</v>
      </c>
      <c r="AA1004" s="70">
        <v>45991</v>
      </c>
      <c r="AB1004" s="49">
        <f t="shared" si="75"/>
        <v>143</v>
      </c>
      <c r="AC1004" s="65">
        <v>0</v>
      </c>
      <c r="AD1004" s="424">
        <v>0</v>
      </c>
      <c r="AE1004" s="65">
        <v>0</v>
      </c>
      <c r="AF1004" s="78" t="s">
        <v>89</v>
      </c>
      <c r="AG1004" s="49">
        <f t="shared" si="76"/>
        <v>0</v>
      </c>
      <c r="AH1004" s="65">
        <v>0</v>
      </c>
      <c r="AI1004" s="68">
        <v>0</v>
      </c>
      <c r="AJ1004" s="65" t="s">
        <v>89</v>
      </c>
      <c r="AK1004" s="78" t="s">
        <v>89</v>
      </c>
      <c r="AL1004" s="65">
        <v>0</v>
      </c>
      <c r="AM1004" s="78" t="s">
        <v>89</v>
      </c>
      <c r="AN1004" s="78" t="s">
        <v>89</v>
      </c>
      <c r="AO1004" s="78" t="s">
        <v>89</v>
      </c>
      <c r="AP1004" s="49">
        <f t="shared" si="77"/>
        <v>0</v>
      </c>
      <c r="AQ1004" s="49">
        <f>+L1004+AD1004-AI1004</f>
        <v>15780000</v>
      </c>
      <c r="AR1004" s="65" t="s">
        <v>87</v>
      </c>
      <c r="AS1004" s="68">
        <v>15780000</v>
      </c>
      <c r="AT1004" s="65" t="s">
        <v>90</v>
      </c>
      <c r="AU1004" s="68">
        <v>0</v>
      </c>
      <c r="AV1004" s="75" t="s">
        <v>89</v>
      </c>
      <c r="AW1004" s="423">
        <v>6312000</v>
      </c>
      <c r="AX1004" s="79">
        <f t="shared" si="78"/>
        <v>9468000</v>
      </c>
      <c r="AY1004" s="223">
        <f t="shared" si="79"/>
        <v>0.4</v>
      </c>
      <c r="AZ1004" s="74">
        <v>0.4</v>
      </c>
      <c r="BA1004" s="75" t="s">
        <v>89</v>
      </c>
      <c r="BB1004" s="65" t="s">
        <v>108</v>
      </c>
      <c r="BC1004" s="66" t="s">
        <v>10209</v>
      </c>
      <c r="BD1004" s="221" t="s">
        <v>87</v>
      </c>
      <c r="BE1004" s="221" t="s">
        <v>87</v>
      </c>
    </row>
    <row r="1005" spans="2:57" x14ac:dyDescent="0.25">
      <c r="B1005" s="221">
        <v>2025</v>
      </c>
      <c r="C1005" s="221">
        <v>891780111</v>
      </c>
      <c r="D1005" s="221" t="s">
        <v>78</v>
      </c>
      <c r="E1005" s="65" t="s">
        <v>10208</v>
      </c>
      <c r="F1005" s="65" t="s">
        <v>10207</v>
      </c>
      <c r="G1005" s="306">
        <v>0</v>
      </c>
      <c r="H1005" s="65" t="s">
        <v>81</v>
      </c>
      <c r="I1005" s="221" t="s">
        <v>82</v>
      </c>
      <c r="J1005" s="220" t="s">
        <v>83</v>
      </c>
      <c r="K1005" s="66" t="s">
        <v>10206</v>
      </c>
      <c r="L1005" s="68">
        <v>31500000</v>
      </c>
      <c r="M1005" s="221" t="s">
        <v>85</v>
      </c>
      <c r="N1005" s="66" t="s">
        <v>10205</v>
      </c>
      <c r="O1005" s="66">
        <v>39029599</v>
      </c>
      <c r="P1005" s="65">
        <v>1425</v>
      </c>
      <c r="Q1005" s="78">
        <v>45840</v>
      </c>
      <c r="R1005" s="66">
        <v>5603238000</v>
      </c>
      <c r="S1005" s="78">
        <v>45848</v>
      </c>
      <c r="T1005" s="68">
        <v>31500000</v>
      </c>
      <c r="U1005" s="65" t="s">
        <v>87</v>
      </c>
      <c r="V1005" s="68">
        <v>36723283</v>
      </c>
      <c r="W1005" s="67" t="s">
        <v>10204</v>
      </c>
      <c r="X1005" s="78">
        <v>45848</v>
      </c>
      <c r="Y1005" s="78">
        <v>45848</v>
      </c>
      <c r="Z1005" s="70" t="s">
        <v>89</v>
      </c>
      <c r="AA1005" s="70">
        <v>45991</v>
      </c>
      <c r="AB1005" s="49">
        <f t="shared" si="75"/>
        <v>143</v>
      </c>
      <c r="AC1005" s="65">
        <v>0</v>
      </c>
      <c r="AD1005" s="424">
        <v>0</v>
      </c>
      <c r="AE1005" s="65">
        <v>0</v>
      </c>
      <c r="AF1005" s="78" t="s">
        <v>89</v>
      </c>
      <c r="AG1005" s="49">
        <f t="shared" si="76"/>
        <v>0</v>
      </c>
      <c r="AH1005" s="65">
        <v>0</v>
      </c>
      <c r="AI1005" s="68">
        <v>0</v>
      </c>
      <c r="AJ1005" s="65" t="s">
        <v>89</v>
      </c>
      <c r="AK1005" s="78" t="s">
        <v>89</v>
      </c>
      <c r="AL1005" s="65">
        <v>0</v>
      </c>
      <c r="AM1005" s="78" t="s">
        <v>89</v>
      </c>
      <c r="AN1005" s="78" t="s">
        <v>89</v>
      </c>
      <c r="AO1005" s="78" t="s">
        <v>89</v>
      </c>
      <c r="AP1005" s="49">
        <f t="shared" si="77"/>
        <v>0</v>
      </c>
      <c r="AQ1005" s="49">
        <f>+L1005+AD1005-AI1005</f>
        <v>31500000</v>
      </c>
      <c r="AR1005" s="65" t="s">
        <v>87</v>
      </c>
      <c r="AS1005" s="68">
        <v>31500000</v>
      </c>
      <c r="AT1005" s="65" t="s">
        <v>90</v>
      </c>
      <c r="AU1005" s="68">
        <v>0</v>
      </c>
      <c r="AV1005" s="75" t="s">
        <v>89</v>
      </c>
      <c r="AW1005" s="423">
        <v>12600000</v>
      </c>
      <c r="AX1005" s="79">
        <f t="shared" si="78"/>
        <v>18900000</v>
      </c>
      <c r="AY1005" s="223">
        <f t="shared" si="79"/>
        <v>0.4</v>
      </c>
      <c r="AZ1005" s="74">
        <v>0.4</v>
      </c>
      <c r="BA1005" s="75" t="s">
        <v>89</v>
      </c>
      <c r="BB1005" s="65" t="s">
        <v>108</v>
      </c>
      <c r="BC1005" s="66" t="s">
        <v>10203</v>
      </c>
      <c r="BD1005" s="221" t="s">
        <v>87</v>
      </c>
      <c r="BE1005" s="221" t="s">
        <v>87</v>
      </c>
    </row>
    <row r="1006" spans="2:57" x14ac:dyDescent="0.25">
      <c r="B1006" s="221">
        <v>2025</v>
      </c>
      <c r="C1006" s="221">
        <v>891780111</v>
      </c>
      <c r="D1006" s="221" t="s">
        <v>78</v>
      </c>
      <c r="E1006" s="65" t="s">
        <v>10202</v>
      </c>
      <c r="F1006" s="65" t="s">
        <v>10201</v>
      </c>
      <c r="G1006" s="306">
        <v>0</v>
      </c>
      <c r="H1006" s="65" t="s">
        <v>81</v>
      </c>
      <c r="I1006" s="221" t="s">
        <v>82</v>
      </c>
      <c r="J1006" s="220" t="s">
        <v>83</v>
      </c>
      <c r="K1006" s="66" t="s">
        <v>10200</v>
      </c>
      <c r="L1006" s="68">
        <v>14250000</v>
      </c>
      <c r="M1006" s="221" t="s">
        <v>85</v>
      </c>
      <c r="N1006" s="66" t="s">
        <v>10199</v>
      </c>
      <c r="O1006" s="66">
        <v>1082958221</v>
      </c>
      <c r="P1006" s="65">
        <v>1426</v>
      </c>
      <c r="Q1006" s="78">
        <v>45840</v>
      </c>
      <c r="R1006" s="66">
        <v>2494141000</v>
      </c>
      <c r="S1006" s="78">
        <v>45848</v>
      </c>
      <c r="T1006" s="68">
        <v>14250000</v>
      </c>
      <c r="U1006" s="65" t="s">
        <v>87</v>
      </c>
      <c r="V1006" s="68">
        <v>57400977</v>
      </c>
      <c r="W1006" s="67" t="s">
        <v>8456</v>
      </c>
      <c r="X1006" s="78">
        <v>45848</v>
      </c>
      <c r="Y1006" s="78">
        <v>45848</v>
      </c>
      <c r="Z1006" s="70" t="s">
        <v>89</v>
      </c>
      <c r="AA1006" s="70">
        <v>45991</v>
      </c>
      <c r="AB1006" s="49">
        <f t="shared" si="75"/>
        <v>143</v>
      </c>
      <c r="AC1006" s="65">
        <v>0</v>
      </c>
      <c r="AD1006" s="424">
        <v>0</v>
      </c>
      <c r="AE1006" s="65">
        <v>0</v>
      </c>
      <c r="AF1006" s="78" t="s">
        <v>89</v>
      </c>
      <c r="AG1006" s="49">
        <f t="shared" si="76"/>
        <v>0</v>
      </c>
      <c r="AH1006" s="65">
        <v>0</v>
      </c>
      <c r="AI1006" s="68">
        <v>0</v>
      </c>
      <c r="AJ1006" s="65" t="s">
        <v>89</v>
      </c>
      <c r="AK1006" s="78" t="s">
        <v>89</v>
      </c>
      <c r="AL1006" s="65">
        <v>0</v>
      </c>
      <c r="AM1006" s="78" t="s">
        <v>89</v>
      </c>
      <c r="AN1006" s="78" t="s">
        <v>89</v>
      </c>
      <c r="AO1006" s="78" t="s">
        <v>89</v>
      </c>
      <c r="AP1006" s="49">
        <f t="shared" si="77"/>
        <v>0</v>
      </c>
      <c r="AQ1006" s="49">
        <f>+L1006+AD1006-AI1006</f>
        <v>14250000</v>
      </c>
      <c r="AR1006" s="65" t="s">
        <v>87</v>
      </c>
      <c r="AS1006" s="68">
        <v>14250000</v>
      </c>
      <c r="AT1006" s="65" t="s">
        <v>90</v>
      </c>
      <c r="AU1006" s="68">
        <v>0</v>
      </c>
      <c r="AV1006" s="75" t="s">
        <v>89</v>
      </c>
      <c r="AW1006" s="423">
        <v>5700000</v>
      </c>
      <c r="AX1006" s="79">
        <f t="shared" si="78"/>
        <v>8550000</v>
      </c>
      <c r="AY1006" s="223">
        <f t="shared" si="79"/>
        <v>0.4</v>
      </c>
      <c r="AZ1006" s="74">
        <v>0.4</v>
      </c>
      <c r="BA1006" s="75" t="s">
        <v>89</v>
      </c>
      <c r="BB1006" s="65" t="s">
        <v>108</v>
      </c>
      <c r="BC1006" s="66" t="s">
        <v>10198</v>
      </c>
      <c r="BD1006" s="221" t="s">
        <v>87</v>
      </c>
      <c r="BE1006" s="221" t="s">
        <v>87</v>
      </c>
    </row>
    <row r="1007" spans="2:57" x14ac:dyDescent="0.25">
      <c r="B1007" s="221">
        <v>2025</v>
      </c>
      <c r="C1007" s="221">
        <v>891780111</v>
      </c>
      <c r="D1007" s="221" t="s">
        <v>78</v>
      </c>
      <c r="E1007" s="65" t="s">
        <v>10197</v>
      </c>
      <c r="F1007" s="65" t="s">
        <v>10196</v>
      </c>
      <c r="G1007" s="306">
        <v>0</v>
      </c>
      <c r="H1007" s="65" t="s">
        <v>81</v>
      </c>
      <c r="I1007" s="221" t="s">
        <v>82</v>
      </c>
      <c r="J1007" s="220" t="s">
        <v>83</v>
      </c>
      <c r="K1007" s="66" t="s">
        <v>10195</v>
      </c>
      <c r="L1007" s="68">
        <v>18935000</v>
      </c>
      <c r="M1007" s="221" t="s">
        <v>85</v>
      </c>
      <c r="N1007" s="66" t="s">
        <v>10194</v>
      </c>
      <c r="O1007" s="66">
        <v>57461707</v>
      </c>
      <c r="P1007" s="65">
        <v>1425</v>
      </c>
      <c r="Q1007" s="78">
        <v>45840</v>
      </c>
      <c r="R1007" s="66">
        <v>5603238000</v>
      </c>
      <c r="S1007" s="78">
        <v>45848</v>
      </c>
      <c r="T1007" s="68">
        <v>18935000</v>
      </c>
      <c r="U1007" s="65" t="s">
        <v>87</v>
      </c>
      <c r="V1007" s="68">
        <v>85154788</v>
      </c>
      <c r="W1007" s="67" t="s">
        <v>8867</v>
      </c>
      <c r="X1007" s="78">
        <v>45848</v>
      </c>
      <c r="Y1007" s="78">
        <v>45848</v>
      </c>
      <c r="Z1007" s="70" t="s">
        <v>89</v>
      </c>
      <c r="AA1007" s="70">
        <v>45991</v>
      </c>
      <c r="AB1007" s="49">
        <f t="shared" si="75"/>
        <v>143</v>
      </c>
      <c r="AC1007" s="65">
        <v>0</v>
      </c>
      <c r="AD1007" s="424">
        <v>0</v>
      </c>
      <c r="AE1007" s="65">
        <v>0</v>
      </c>
      <c r="AF1007" s="78" t="s">
        <v>89</v>
      </c>
      <c r="AG1007" s="49">
        <f t="shared" si="76"/>
        <v>0</v>
      </c>
      <c r="AH1007" s="65">
        <v>0</v>
      </c>
      <c r="AI1007" s="68">
        <v>0</v>
      </c>
      <c r="AJ1007" s="65" t="s">
        <v>89</v>
      </c>
      <c r="AK1007" s="78" t="s">
        <v>89</v>
      </c>
      <c r="AL1007" s="65">
        <v>0</v>
      </c>
      <c r="AM1007" s="78" t="s">
        <v>89</v>
      </c>
      <c r="AN1007" s="78" t="s">
        <v>89</v>
      </c>
      <c r="AO1007" s="78" t="s">
        <v>89</v>
      </c>
      <c r="AP1007" s="49">
        <f t="shared" si="77"/>
        <v>0</v>
      </c>
      <c r="AQ1007" s="49">
        <f>+L1007+AD1007-AI1007</f>
        <v>18935000</v>
      </c>
      <c r="AR1007" s="65" t="s">
        <v>87</v>
      </c>
      <c r="AS1007" s="68">
        <v>18935000</v>
      </c>
      <c r="AT1007" s="65" t="s">
        <v>90</v>
      </c>
      <c r="AU1007" s="68">
        <v>0</v>
      </c>
      <c r="AV1007" s="75" t="s">
        <v>89</v>
      </c>
      <c r="AW1007" s="423">
        <v>7574000</v>
      </c>
      <c r="AX1007" s="79">
        <f t="shared" si="78"/>
        <v>11361000</v>
      </c>
      <c r="AY1007" s="223">
        <f t="shared" si="79"/>
        <v>0.4</v>
      </c>
      <c r="AZ1007" s="74">
        <v>0.4</v>
      </c>
      <c r="BA1007" s="75" t="s">
        <v>89</v>
      </c>
      <c r="BB1007" s="65" t="s">
        <v>108</v>
      </c>
      <c r="BC1007" s="66" t="s">
        <v>10193</v>
      </c>
      <c r="BD1007" s="221" t="s">
        <v>87</v>
      </c>
      <c r="BE1007" s="221" t="s">
        <v>87</v>
      </c>
    </row>
    <row r="1008" spans="2:57" x14ac:dyDescent="0.25">
      <c r="B1008" s="221">
        <v>2025</v>
      </c>
      <c r="C1008" s="221">
        <v>891780111</v>
      </c>
      <c r="D1008" s="221" t="s">
        <v>78</v>
      </c>
      <c r="E1008" s="65" t="s">
        <v>10192</v>
      </c>
      <c r="F1008" s="65" t="s">
        <v>10191</v>
      </c>
      <c r="G1008" s="306">
        <v>0</v>
      </c>
      <c r="H1008" s="65" t="s">
        <v>81</v>
      </c>
      <c r="I1008" s="221" t="s">
        <v>82</v>
      </c>
      <c r="J1008" s="220" t="s">
        <v>83</v>
      </c>
      <c r="K1008" s="66" t="s">
        <v>10190</v>
      </c>
      <c r="L1008" s="68">
        <v>15780000</v>
      </c>
      <c r="M1008" s="221" t="s">
        <v>85</v>
      </c>
      <c r="N1008" s="66" t="s">
        <v>10189</v>
      </c>
      <c r="O1008" s="66">
        <v>57427768</v>
      </c>
      <c r="P1008" s="65">
        <v>1425</v>
      </c>
      <c r="Q1008" s="78">
        <v>45840</v>
      </c>
      <c r="R1008" s="66">
        <v>5603238000</v>
      </c>
      <c r="S1008" s="78">
        <v>45848</v>
      </c>
      <c r="T1008" s="68">
        <v>15780000</v>
      </c>
      <c r="U1008" s="65" t="s">
        <v>87</v>
      </c>
      <c r="V1008" s="68">
        <v>36557666</v>
      </c>
      <c r="W1008" s="67" t="s">
        <v>8339</v>
      </c>
      <c r="X1008" s="78">
        <v>45848</v>
      </c>
      <c r="Y1008" s="78">
        <v>45848</v>
      </c>
      <c r="Z1008" s="70" t="s">
        <v>89</v>
      </c>
      <c r="AA1008" s="70">
        <v>45991</v>
      </c>
      <c r="AB1008" s="49">
        <f t="shared" si="75"/>
        <v>143</v>
      </c>
      <c r="AC1008" s="65">
        <v>0</v>
      </c>
      <c r="AD1008" s="424">
        <v>0</v>
      </c>
      <c r="AE1008" s="65">
        <v>0</v>
      </c>
      <c r="AF1008" s="78" t="s">
        <v>89</v>
      </c>
      <c r="AG1008" s="49">
        <f t="shared" si="76"/>
        <v>0</v>
      </c>
      <c r="AH1008" s="65">
        <v>0</v>
      </c>
      <c r="AI1008" s="68">
        <v>0</v>
      </c>
      <c r="AJ1008" s="65" t="s">
        <v>89</v>
      </c>
      <c r="AK1008" s="78" t="s">
        <v>89</v>
      </c>
      <c r="AL1008" s="65">
        <v>0</v>
      </c>
      <c r="AM1008" s="78" t="s">
        <v>89</v>
      </c>
      <c r="AN1008" s="78" t="s">
        <v>89</v>
      </c>
      <c r="AO1008" s="78" t="s">
        <v>89</v>
      </c>
      <c r="AP1008" s="49">
        <f t="shared" si="77"/>
        <v>0</v>
      </c>
      <c r="AQ1008" s="49">
        <f>+L1008+AD1008-AI1008</f>
        <v>15780000</v>
      </c>
      <c r="AR1008" s="65" t="s">
        <v>87</v>
      </c>
      <c r="AS1008" s="68">
        <v>15780000</v>
      </c>
      <c r="AT1008" s="65" t="s">
        <v>90</v>
      </c>
      <c r="AU1008" s="68">
        <v>0</v>
      </c>
      <c r="AV1008" s="75" t="s">
        <v>89</v>
      </c>
      <c r="AW1008" s="423">
        <v>6312000</v>
      </c>
      <c r="AX1008" s="79">
        <f t="shared" si="78"/>
        <v>9468000</v>
      </c>
      <c r="AY1008" s="223">
        <f t="shared" si="79"/>
        <v>0.4</v>
      </c>
      <c r="AZ1008" s="74">
        <v>0.4</v>
      </c>
      <c r="BA1008" s="75" t="s">
        <v>89</v>
      </c>
      <c r="BB1008" s="65" t="s">
        <v>108</v>
      </c>
      <c r="BC1008" s="66" t="s">
        <v>10188</v>
      </c>
      <c r="BD1008" s="221" t="s">
        <v>87</v>
      </c>
      <c r="BE1008" s="221" t="s">
        <v>87</v>
      </c>
    </row>
    <row r="1009" spans="2:57" x14ac:dyDescent="0.25">
      <c r="B1009" s="221">
        <v>2025</v>
      </c>
      <c r="C1009" s="221">
        <v>891780111</v>
      </c>
      <c r="D1009" s="221" t="s">
        <v>78</v>
      </c>
      <c r="E1009" s="65" t="s">
        <v>10187</v>
      </c>
      <c r="F1009" s="65" t="s">
        <v>10186</v>
      </c>
      <c r="G1009" s="306">
        <v>0</v>
      </c>
      <c r="H1009" s="65" t="s">
        <v>81</v>
      </c>
      <c r="I1009" s="221" t="s">
        <v>82</v>
      </c>
      <c r="J1009" s="220" t="s">
        <v>83</v>
      </c>
      <c r="K1009" s="66" t="s">
        <v>10185</v>
      </c>
      <c r="L1009" s="68">
        <v>14250000</v>
      </c>
      <c r="M1009" s="221" t="s">
        <v>85</v>
      </c>
      <c r="N1009" s="66" t="s">
        <v>10184</v>
      </c>
      <c r="O1009" s="66">
        <v>57444371</v>
      </c>
      <c r="P1009" s="65">
        <v>1425</v>
      </c>
      <c r="Q1009" s="78">
        <v>45840</v>
      </c>
      <c r="R1009" s="66">
        <v>5603238000</v>
      </c>
      <c r="S1009" s="78">
        <v>45848</v>
      </c>
      <c r="T1009" s="68">
        <v>14250000</v>
      </c>
      <c r="U1009" s="65" t="s">
        <v>87</v>
      </c>
      <c r="V1009" s="68">
        <v>57400977</v>
      </c>
      <c r="W1009" s="67" t="s">
        <v>8456</v>
      </c>
      <c r="X1009" s="78">
        <v>45848</v>
      </c>
      <c r="Y1009" s="78">
        <v>45848</v>
      </c>
      <c r="Z1009" s="70" t="s">
        <v>89</v>
      </c>
      <c r="AA1009" s="70">
        <v>45991</v>
      </c>
      <c r="AB1009" s="49">
        <f t="shared" si="75"/>
        <v>143</v>
      </c>
      <c r="AC1009" s="65">
        <v>0</v>
      </c>
      <c r="AD1009" s="424">
        <v>0</v>
      </c>
      <c r="AE1009" s="65">
        <v>0</v>
      </c>
      <c r="AF1009" s="78" t="s">
        <v>89</v>
      </c>
      <c r="AG1009" s="49">
        <f t="shared" si="76"/>
        <v>0</v>
      </c>
      <c r="AH1009" s="65">
        <v>0</v>
      </c>
      <c r="AI1009" s="68">
        <v>0</v>
      </c>
      <c r="AJ1009" s="65" t="s">
        <v>89</v>
      </c>
      <c r="AK1009" s="78" t="s">
        <v>89</v>
      </c>
      <c r="AL1009" s="65">
        <v>0</v>
      </c>
      <c r="AM1009" s="78" t="s">
        <v>89</v>
      </c>
      <c r="AN1009" s="78" t="s">
        <v>89</v>
      </c>
      <c r="AO1009" s="78" t="s">
        <v>89</v>
      </c>
      <c r="AP1009" s="49">
        <f t="shared" si="77"/>
        <v>0</v>
      </c>
      <c r="AQ1009" s="49">
        <f>+L1009+AD1009-AI1009</f>
        <v>14250000</v>
      </c>
      <c r="AR1009" s="65" t="s">
        <v>87</v>
      </c>
      <c r="AS1009" s="68">
        <v>14250000</v>
      </c>
      <c r="AT1009" s="65" t="s">
        <v>90</v>
      </c>
      <c r="AU1009" s="68">
        <v>0</v>
      </c>
      <c r="AV1009" s="75" t="s">
        <v>89</v>
      </c>
      <c r="AW1009" s="423">
        <v>5700000</v>
      </c>
      <c r="AX1009" s="79">
        <f t="shared" si="78"/>
        <v>8550000</v>
      </c>
      <c r="AY1009" s="223">
        <f t="shared" si="79"/>
        <v>0.4</v>
      </c>
      <c r="AZ1009" s="74">
        <v>0.4</v>
      </c>
      <c r="BA1009" s="75" t="s">
        <v>89</v>
      </c>
      <c r="BB1009" s="65" t="s">
        <v>108</v>
      </c>
      <c r="BC1009" s="66" t="s">
        <v>10183</v>
      </c>
      <c r="BD1009" s="221" t="s">
        <v>87</v>
      </c>
      <c r="BE1009" s="221" t="s">
        <v>87</v>
      </c>
    </row>
    <row r="1010" spans="2:57" x14ac:dyDescent="0.25">
      <c r="B1010" s="221">
        <v>2025</v>
      </c>
      <c r="C1010" s="221">
        <v>891780111</v>
      </c>
      <c r="D1010" s="221" t="s">
        <v>78</v>
      </c>
      <c r="E1010" s="65" t="s">
        <v>10182</v>
      </c>
      <c r="F1010" s="65" t="s">
        <v>10181</v>
      </c>
      <c r="G1010" s="306">
        <v>0</v>
      </c>
      <c r="H1010" s="65" t="s">
        <v>81</v>
      </c>
      <c r="I1010" s="221" t="s">
        <v>82</v>
      </c>
      <c r="J1010" s="220" t="s">
        <v>83</v>
      </c>
      <c r="K1010" s="66" t="s">
        <v>10180</v>
      </c>
      <c r="L1010" s="68">
        <v>14250000</v>
      </c>
      <c r="M1010" s="221" t="s">
        <v>85</v>
      </c>
      <c r="N1010" s="66" t="s">
        <v>10179</v>
      </c>
      <c r="O1010" s="66">
        <v>1082925612</v>
      </c>
      <c r="P1010" s="65">
        <v>1426</v>
      </c>
      <c r="Q1010" s="78">
        <v>45840</v>
      </c>
      <c r="R1010" s="66">
        <v>2494141000</v>
      </c>
      <c r="S1010" s="78">
        <v>45848</v>
      </c>
      <c r="T1010" s="68">
        <v>14250000</v>
      </c>
      <c r="U1010" s="65" t="s">
        <v>87</v>
      </c>
      <c r="V1010" s="68">
        <v>85465146</v>
      </c>
      <c r="W1010" s="67" t="s">
        <v>8366</v>
      </c>
      <c r="X1010" s="78">
        <v>45848</v>
      </c>
      <c r="Y1010" s="78">
        <v>45848</v>
      </c>
      <c r="Z1010" s="70" t="s">
        <v>89</v>
      </c>
      <c r="AA1010" s="70">
        <v>45991</v>
      </c>
      <c r="AB1010" s="49">
        <f t="shared" si="75"/>
        <v>143</v>
      </c>
      <c r="AC1010" s="65">
        <v>0</v>
      </c>
      <c r="AD1010" s="424">
        <v>0</v>
      </c>
      <c r="AE1010" s="65">
        <v>0</v>
      </c>
      <c r="AF1010" s="78" t="s">
        <v>89</v>
      </c>
      <c r="AG1010" s="49">
        <f t="shared" si="76"/>
        <v>0</v>
      </c>
      <c r="AH1010" s="65">
        <v>0</v>
      </c>
      <c r="AI1010" s="68">
        <v>0</v>
      </c>
      <c r="AJ1010" s="65" t="s">
        <v>89</v>
      </c>
      <c r="AK1010" s="78" t="s">
        <v>89</v>
      </c>
      <c r="AL1010" s="65">
        <v>0</v>
      </c>
      <c r="AM1010" s="78" t="s">
        <v>89</v>
      </c>
      <c r="AN1010" s="78" t="s">
        <v>89</v>
      </c>
      <c r="AO1010" s="78" t="s">
        <v>89</v>
      </c>
      <c r="AP1010" s="49">
        <f t="shared" si="77"/>
        <v>0</v>
      </c>
      <c r="AQ1010" s="49">
        <f>+L1010+AD1010-AI1010</f>
        <v>14250000</v>
      </c>
      <c r="AR1010" s="65" t="s">
        <v>87</v>
      </c>
      <c r="AS1010" s="68">
        <v>14250000</v>
      </c>
      <c r="AT1010" s="65" t="s">
        <v>90</v>
      </c>
      <c r="AU1010" s="68">
        <v>0</v>
      </c>
      <c r="AV1010" s="75" t="s">
        <v>89</v>
      </c>
      <c r="AW1010" s="423">
        <v>5700000</v>
      </c>
      <c r="AX1010" s="79">
        <f t="shared" si="78"/>
        <v>8550000</v>
      </c>
      <c r="AY1010" s="223">
        <f t="shared" si="79"/>
        <v>0.4</v>
      </c>
      <c r="AZ1010" s="74">
        <v>0.4</v>
      </c>
      <c r="BA1010" s="75" t="s">
        <v>89</v>
      </c>
      <c r="BB1010" s="65" t="s">
        <v>108</v>
      </c>
      <c r="BC1010" s="66" t="s">
        <v>10178</v>
      </c>
      <c r="BD1010" s="221" t="s">
        <v>87</v>
      </c>
      <c r="BE1010" s="221" t="s">
        <v>87</v>
      </c>
    </row>
    <row r="1011" spans="2:57" x14ac:dyDescent="0.25">
      <c r="B1011" s="221">
        <v>2025</v>
      </c>
      <c r="C1011" s="221">
        <v>891780111</v>
      </c>
      <c r="D1011" s="221" t="s">
        <v>78</v>
      </c>
      <c r="E1011" s="65" t="s">
        <v>10177</v>
      </c>
      <c r="F1011" s="65" t="s">
        <v>10176</v>
      </c>
      <c r="G1011" s="306">
        <v>0</v>
      </c>
      <c r="H1011" s="65" t="s">
        <v>81</v>
      </c>
      <c r="I1011" s="221" t="s">
        <v>82</v>
      </c>
      <c r="J1011" s="220" t="s">
        <v>83</v>
      </c>
      <c r="K1011" s="66" t="s">
        <v>10044</v>
      </c>
      <c r="L1011" s="68">
        <v>2900000</v>
      </c>
      <c r="M1011" s="221" t="s">
        <v>85</v>
      </c>
      <c r="N1011" s="66" t="s">
        <v>10175</v>
      </c>
      <c r="O1011" s="66">
        <v>1083004061</v>
      </c>
      <c r="P1011" s="65">
        <v>1425</v>
      </c>
      <c r="Q1011" s="78">
        <v>45840</v>
      </c>
      <c r="R1011" s="66">
        <v>5603238000</v>
      </c>
      <c r="S1011" s="78">
        <v>45848</v>
      </c>
      <c r="T1011" s="68">
        <v>2900000</v>
      </c>
      <c r="U1011" s="65" t="s">
        <v>87</v>
      </c>
      <c r="V1011" s="68">
        <v>45691169</v>
      </c>
      <c r="W1011" s="67" t="s">
        <v>8679</v>
      </c>
      <c r="X1011" s="78">
        <v>45848</v>
      </c>
      <c r="Y1011" s="78">
        <v>45848</v>
      </c>
      <c r="Z1011" s="70" t="s">
        <v>89</v>
      </c>
      <c r="AA1011" s="70">
        <v>45863</v>
      </c>
      <c r="AB1011" s="49">
        <f t="shared" si="75"/>
        <v>15</v>
      </c>
      <c r="AC1011" s="65">
        <v>0</v>
      </c>
      <c r="AD1011" s="424">
        <v>0</v>
      </c>
      <c r="AE1011" s="65">
        <v>0</v>
      </c>
      <c r="AF1011" s="78" t="s">
        <v>89</v>
      </c>
      <c r="AG1011" s="49">
        <f t="shared" si="76"/>
        <v>0</v>
      </c>
      <c r="AH1011" s="65">
        <v>0</v>
      </c>
      <c r="AI1011" s="68">
        <v>0</v>
      </c>
      <c r="AJ1011" s="65" t="s">
        <v>89</v>
      </c>
      <c r="AK1011" s="78" t="s">
        <v>89</v>
      </c>
      <c r="AL1011" s="65">
        <v>0</v>
      </c>
      <c r="AM1011" s="78" t="s">
        <v>89</v>
      </c>
      <c r="AN1011" s="78" t="s">
        <v>89</v>
      </c>
      <c r="AO1011" s="78" t="s">
        <v>89</v>
      </c>
      <c r="AP1011" s="49">
        <f t="shared" si="77"/>
        <v>0</v>
      </c>
      <c r="AQ1011" s="49">
        <f>+L1011+AD1011-AI1011</f>
        <v>2900000</v>
      </c>
      <c r="AR1011" s="65" t="s">
        <v>87</v>
      </c>
      <c r="AS1011" s="68">
        <v>2900000</v>
      </c>
      <c r="AT1011" s="65" t="s">
        <v>90</v>
      </c>
      <c r="AU1011" s="68">
        <v>0</v>
      </c>
      <c r="AV1011" s="75" t="s">
        <v>89</v>
      </c>
      <c r="AW1011" s="423">
        <v>2900000</v>
      </c>
      <c r="AX1011" s="79">
        <f t="shared" si="78"/>
        <v>0</v>
      </c>
      <c r="AY1011" s="223">
        <f t="shared" si="79"/>
        <v>1</v>
      </c>
      <c r="AZ1011" s="74">
        <v>1</v>
      </c>
      <c r="BA1011" s="75" t="s">
        <v>89</v>
      </c>
      <c r="BB1011" s="65" t="s">
        <v>103</v>
      </c>
      <c r="BC1011" s="66" t="s">
        <v>10174</v>
      </c>
      <c r="BD1011" s="221" t="s">
        <v>87</v>
      </c>
      <c r="BE1011" s="221" t="s">
        <v>87</v>
      </c>
    </row>
    <row r="1012" spans="2:57" x14ac:dyDescent="0.25">
      <c r="B1012" s="221">
        <v>2025</v>
      </c>
      <c r="C1012" s="221">
        <v>891780111</v>
      </c>
      <c r="D1012" s="221" t="s">
        <v>78</v>
      </c>
      <c r="E1012" s="65" t="s">
        <v>10173</v>
      </c>
      <c r="F1012" s="65" t="s">
        <v>10172</v>
      </c>
      <c r="G1012" s="306">
        <v>0</v>
      </c>
      <c r="H1012" s="65" t="s">
        <v>81</v>
      </c>
      <c r="I1012" s="221" t="s">
        <v>82</v>
      </c>
      <c r="J1012" s="220" t="s">
        <v>83</v>
      </c>
      <c r="K1012" s="66" t="s">
        <v>10171</v>
      </c>
      <c r="L1012" s="68">
        <v>14250000</v>
      </c>
      <c r="M1012" s="221" t="s">
        <v>85</v>
      </c>
      <c r="N1012" s="66" t="s">
        <v>10170</v>
      </c>
      <c r="O1012" s="66">
        <v>85467893</v>
      </c>
      <c r="P1012" s="65">
        <v>1425</v>
      </c>
      <c r="Q1012" s="78">
        <v>45840</v>
      </c>
      <c r="R1012" s="66">
        <v>5603238000</v>
      </c>
      <c r="S1012" s="78">
        <v>45848</v>
      </c>
      <c r="T1012" s="68">
        <v>14250000</v>
      </c>
      <c r="U1012" s="65" t="s">
        <v>87</v>
      </c>
      <c r="V1012" s="68">
        <v>85465146</v>
      </c>
      <c r="W1012" s="67" t="s">
        <v>8366</v>
      </c>
      <c r="X1012" s="78">
        <v>45848</v>
      </c>
      <c r="Y1012" s="78">
        <v>45848</v>
      </c>
      <c r="Z1012" s="70" t="s">
        <v>89</v>
      </c>
      <c r="AA1012" s="70">
        <v>45991</v>
      </c>
      <c r="AB1012" s="49">
        <f t="shared" si="75"/>
        <v>143</v>
      </c>
      <c r="AC1012" s="65">
        <v>0</v>
      </c>
      <c r="AD1012" s="424">
        <v>0</v>
      </c>
      <c r="AE1012" s="65">
        <v>0</v>
      </c>
      <c r="AF1012" s="78" t="s">
        <v>89</v>
      </c>
      <c r="AG1012" s="49">
        <f t="shared" si="76"/>
        <v>0</v>
      </c>
      <c r="AH1012" s="65">
        <v>0</v>
      </c>
      <c r="AI1012" s="68">
        <v>0</v>
      </c>
      <c r="AJ1012" s="65" t="s">
        <v>89</v>
      </c>
      <c r="AK1012" s="78" t="s">
        <v>89</v>
      </c>
      <c r="AL1012" s="65">
        <v>0</v>
      </c>
      <c r="AM1012" s="78" t="s">
        <v>89</v>
      </c>
      <c r="AN1012" s="78" t="s">
        <v>89</v>
      </c>
      <c r="AO1012" s="78" t="s">
        <v>89</v>
      </c>
      <c r="AP1012" s="49">
        <f t="shared" si="77"/>
        <v>0</v>
      </c>
      <c r="AQ1012" s="49">
        <f>+L1012+AD1012-AI1012</f>
        <v>14250000</v>
      </c>
      <c r="AR1012" s="65" t="s">
        <v>87</v>
      </c>
      <c r="AS1012" s="68">
        <v>14250000</v>
      </c>
      <c r="AT1012" s="65" t="s">
        <v>90</v>
      </c>
      <c r="AU1012" s="68">
        <v>0</v>
      </c>
      <c r="AV1012" s="75" t="s">
        <v>89</v>
      </c>
      <c r="AW1012" s="423">
        <v>5700000</v>
      </c>
      <c r="AX1012" s="79">
        <f t="shared" si="78"/>
        <v>8550000</v>
      </c>
      <c r="AY1012" s="223">
        <f t="shared" si="79"/>
        <v>0.4</v>
      </c>
      <c r="AZ1012" s="74">
        <v>0.4</v>
      </c>
      <c r="BA1012" s="75" t="s">
        <v>89</v>
      </c>
      <c r="BB1012" s="65" t="s">
        <v>108</v>
      </c>
      <c r="BC1012" s="66" t="s">
        <v>10169</v>
      </c>
      <c r="BD1012" s="221" t="s">
        <v>87</v>
      </c>
      <c r="BE1012" s="221" t="s">
        <v>87</v>
      </c>
    </row>
    <row r="1013" spans="2:57" x14ac:dyDescent="0.25">
      <c r="B1013" s="221">
        <v>2025</v>
      </c>
      <c r="C1013" s="221">
        <v>891780111</v>
      </c>
      <c r="D1013" s="221" t="s">
        <v>78</v>
      </c>
      <c r="E1013" s="65" t="s">
        <v>10168</v>
      </c>
      <c r="F1013" s="65" t="s">
        <v>10167</v>
      </c>
      <c r="G1013" s="306">
        <v>0</v>
      </c>
      <c r="H1013" s="65" t="s">
        <v>81</v>
      </c>
      <c r="I1013" s="221" t="s">
        <v>82</v>
      </c>
      <c r="J1013" s="220" t="s">
        <v>83</v>
      </c>
      <c r="K1013" s="66" t="s">
        <v>10166</v>
      </c>
      <c r="L1013" s="68">
        <v>13250000</v>
      </c>
      <c r="M1013" s="221" t="s">
        <v>85</v>
      </c>
      <c r="N1013" s="66" t="s">
        <v>10165</v>
      </c>
      <c r="O1013" s="66">
        <v>36667921</v>
      </c>
      <c r="P1013" s="65">
        <v>1426</v>
      </c>
      <c r="Q1013" s="78">
        <v>45840</v>
      </c>
      <c r="R1013" s="66">
        <v>2494141000</v>
      </c>
      <c r="S1013" s="78">
        <v>45848</v>
      </c>
      <c r="T1013" s="68">
        <v>13250000</v>
      </c>
      <c r="U1013" s="65" t="s">
        <v>87</v>
      </c>
      <c r="V1013" s="68">
        <v>36557666</v>
      </c>
      <c r="W1013" s="67" t="s">
        <v>8339</v>
      </c>
      <c r="X1013" s="78">
        <v>45848</v>
      </c>
      <c r="Y1013" s="78">
        <v>45848</v>
      </c>
      <c r="Z1013" s="70" t="s">
        <v>89</v>
      </c>
      <c r="AA1013" s="70">
        <v>45991</v>
      </c>
      <c r="AB1013" s="49">
        <f t="shared" si="75"/>
        <v>143</v>
      </c>
      <c r="AC1013" s="65">
        <v>0</v>
      </c>
      <c r="AD1013" s="424">
        <v>0</v>
      </c>
      <c r="AE1013" s="65">
        <v>0</v>
      </c>
      <c r="AF1013" s="78" t="s">
        <v>89</v>
      </c>
      <c r="AG1013" s="49">
        <f t="shared" si="76"/>
        <v>0</v>
      </c>
      <c r="AH1013" s="65">
        <v>0</v>
      </c>
      <c r="AI1013" s="68">
        <v>0</v>
      </c>
      <c r="AJ1013" s="65" t="s">
        <v>89</v>
      </c>
      <c r="AK1013" s="78" t="s">
        <v>89</v>
      </c>
      <c r="AL1013" s="65">
        <v>0</v>
      </c>
      <c r="AM1013" s="78" t="s">
        <v>89</v>
      </c>
      <c r="AN1013" s="78" t="s">
        <v>89</v>
      </c>
      <c r="AO1013" s="78" t="s">
        <v>89</v>
      </c>
      <c r="AP1013" s="49">
        <f t="shared" si="77"/>
        <v>0</v>
      </c>
      <c r="AQ1013" s="49">
        <f>+L1013+AD1013-AI1013</f>
        <v>13250000</v>
      </c>
      <c r="AR1013" s="65" t="s">
        <v>87</v>
      </c>
      <c r="AS1013" s="68">
        <v>13250000</v>
      </c>
      <c r="AT1013" s="65" t="s">
        <v>90</v>
      </c>
      <c r="AU1013" s="68">
        <v>0</v>
      </c>
      <c r="AV1013" s="75" t="s">
        <v>89</v>
      </c>
      <c r="AW1013" s="423">
        <v>5300000</v>
      </c>
      <c r="AX1013" s="79">
        <f t="shared" si="78"/>
        <v>7950000</v>
      </c>
      <c r="AY1013" s="223">
        <f t="shared" si="79"/>
        <v>0.4</v>
      </c>
      <c r="AZ1013" s="74">
        <v>0.4</v>
      </c>
      <c r="BA1013" s="75" t="s">
        <v>89</v>
      </c>
      <c r="BB1013" s="65" t="s">
        <v>108</v>
      </c>
      <c r="BC1013" s="66" t="s">
        <v>10164</v>
      </c>
      <c r="BD1013" s="221" t="s">
        <v>87</v>
      </c>
      <c r="BE1013" s="221" t="s">
        <v>87</v>
      </c>
    </row>
    <row r="1014" spans="2:57" x14ac:dyDescent="0.25">
      <c r="B1014" s="221">
        <v>2025</v>
      </c>
      <c r="C1014" s="221">
        <v>891780111</v>
      </c>
      <c r="D1014" s="221" t="s">
        <v>78</v>
      </c>
      <c r="E1014" s="65" t="s">
        <v>10163</v>
      </c>
      <c r="F1014" s="65" t="s">
        <v>10162</v>
      </c>
      <c r="G1014" s="306">
        <v>0</v>
      </c>
      <c r="H1014" s="65" t="s">
        <v>81</v>
      </c>
      <c r="I1014" s="221" t="s">
        <v>82</v>
      </c>
      <c r="J1014" s="220" t="s">
        <v>83</v>
      </c>
      <c r="K1014" s="66" t="s">
        <v>10161</v>
      </c>
      <c r="L1014" s="68">
        <v>15780000</v>
      </c>
      <c r="M1014" s="221" t="s">
        <v>85</v>
      </c>
      <c r="N1014" s="66" t="s">
        <v>10160</v>
      </c>
      <c r="O1014" s="66">
        <v>1082919994</v>
      </c>
      <c r="P1014" s="65">
        <v>1425</v>
      </c>
      <c r="Q1014" s="78">
        <v>45840</v>
      </c>
      <c r="R1014" s="66">
        <v>5603238000</v>
      </c>
      <c r="S1014" s="78">
        <v>45848</v>
      </c>
      <c r="T1014" s="68">
        <v>15780000</v>
      </c>
      <c r="U1014" s="65" t="s">
        <v>87</v>
      </c>
      <c r="V1014" s="68">
        <v>36557666</v>
      </c>
      <c r="W1014" s="67" t="s">
        <v>8339</v>
      </c>
      <c r="X1014" s="78">
        <v>45848</v>
      </c>
      <c r="Y1014" s="78">
        <v>45848</v>
      </c>
      <c r="Z1014" s="70" t="s">
        <v>89</v>
      </c>
      <c r="AA1014" s="70">
        <v>45991</v>
      </c>
      <c r="AB1014" s="49">
        <f t="shared" si="75"/>
        <v>143</v>
      </c>
      <c r="AC1014" s="65">
        <v>0</v>
      </c>
      <c r="AD1014" s="424">
        <v>0</v>
      </c>
      <c r="AE1014" s="65">
        <v>0</v>
      </c>
      <c r="AF1014" s="78" t="s">
        <v>89</v>
      </c>
      <c r="AG1014" s="49">
        <f t="shared" si="76"/>
        <v>0</v>
      </c>
      <c r="AH1014" s="65">
        <v>0</v>
      </c>
      <c r="AI1014" s="68">
        <v>0</v>
      </c>
      <c r="AJ1014" s="65" t="s">
        <v>89</v>
      </c>
      <c r="AK1014" s="78" t="s">
        <v>89</v>
      </c>
      <c r="AL1014" s="65">
        <v>0</v>
      </c>
      <c r="AM1014" s="78" t="s">
        <v>89</v>
      </c>
      <c r="AN1014" s="78" t="s">
        <v>89</v>
      </c>
      <c r="AO1014" s="78" t="s">
        <v>89</v>
      </c>
      <c r="AP1014" s="49">
        <f t="shared" si="77"/>
        <v>0</v>
      </c>
      <c r="AQ1014" s="49">
        <f>+L1014+AD1014-AI1014</f>
        <v>15780000</v>
      </c>
      <c r="AR1014" s="65" t="s">
        <v>87</v>
      </c>
      <c r="AS1014" s="68">
        <v>15780000</v>
      </c>
      <c r="AT1014" s="65" t="s">
        <v>90</v>
      </c>
      <c r="AU1014" s="68">
        <v>0</v>
      </c>
      <c r="AV1014" s="75" t="s">
        <v>89</v>
      </c>
      <c r="AW1014" s="423">
        <v>6312000</v>
      </c>
      <c r="AX1014" s="79">
        <f t="shared" si="78"/>
        <v>9468000</v>
      </c>
      <c r="AY1014" s="223">
        <f t="shared" si="79"/>
        <v>0.4</v>
      </c>
      <c r="AZ1014" s="74">
        <v>0.4</v>
      </c>
      <c r="BA1014" s="75" t="s">
        <v>89</v>
      </c>
      <c r="BB1014" s="65" t="s">
        <v>108</v>
      </c>
      <c r="BC1014" s="66" t="s">
        <v>10159</v>
      </c>
      <c r="BD1014" s="221" t="s">
        <v>87</v>
      </c>
      <c r="BE1014" s="221" t="s">
        <v>87</v>
      </c>
    </row>
    <row r="1015" spans="2:57" x14ac:dyDescent="0.25">
      <c r="B1015" s="221">
        <v>2025</v>
      </c>
      <c r="C1015" s="221">
        <v>891780111</v>
      </c>
      <c r="D1015" s="221" t="s">
        <v>78</v>
      </c>
      <c r="E1015" s="65" t="s">
        <v>10158</v>
      </c>
      <c r="F1015" s="65" t="s">
        <v>10157</v>
      </c>
      <c r="G1015" s="306">
        <v>0</v>
      </c>
      <c r="H1015" s="65" t="s">
        <v>81</v>
      </c>
      <c r="I1015" s="221" t="s">
        <v>82</v>
      </c>
      <c r="J1015" s="220" t="s">
        <v>83</v>
      </c>
      <c r="K1015" s="66" t="s">
        <v>10156</v>
      </c>
      <c r="L1015" s="68">
        <v>13250000</v>
      </c>
      <c r="M1015" s="221" t="s">
        <v>85</v>
      </c>
      <c r="N1015" s="66" t="s">
        <v>10155</v>
      </c>
      <c r="O1015" s="66">
        <v>84451148</v>
      </c>
      <c r="P1015" s="65">
        <v>1426</v>
      </c>
      <c r="Q1015" s="78">
        <v>45840</v>
      </c>
      <c r="R1015" s="66">
        <v>2494141000</v>
      </c>
      <c r="S1015" s="78">
        <v>45848</v>
      </c>
      <c r="T1015" s="68">
        <v>13250000</v>
      </c>
      <c r="U1015" s="65" t="s">
        <v>87</v>
      </c>
      <c r="V1015" s="68">
        <v>85465146</v>
      </c>
      <c r="W1015" s="67" t="s">
        <v>8366</v>
      </c>
      <c r="X1015" s="78">
        <v>45848</v>
      </c>
      <c r="Y1015" s="78">
        <v>45848</v>
      </c>
      <c r="Z1015" s="70" t="s">
        <v>89</v>
      </c>
      <c r="AA1015" s="70">
        <v>45991</v>
      </c>
      <c r="AB1015" s="49">
        <f t="shared" si="75"/>
        <v>143</v>
      </c>
      <c r="AC1015" s="65">
        <v>0</v>
      </c>
      <c r="AD1015" s="424">
        <v>0</v>
      </c>
      <c r="AE1015" s="65">
        <v>0</v>
      </c>
      <c r="AF1015" s="78" t="s">
        <v>89</v>
      </c>
      <c r="AG1015" s="49">
        <f t="shared" si="76"/>
        <v>0</v>
      </c>
      <c r="AH1015" s="65">
        <v>0</v>
      </c>
      <c r="AI1015" s="68">
        <v>0</v>
      </c>
      <c r="AJ1015" s="65" t="s">
        <v>89</v>
      </c>
      <c r="AK1015" s="78" t="s">
        <v>89</v>
      </c>
      <c r="AL1015" s="65">
        <v>0</v>
      </c>
      <c r="AM1015" s="78" t="s">
        <v>89</v>
      </c>
      <c r="AN1015" s="78" t="s">
        <v>89</v>
      </c>
      <c r="AO1015" s="78" t="s">
        <v>89</v>
      </c>
      <c r="AP1015" s="49">
        <f t="shared" si="77"/>
        <v>0</v>
      </c>
      <c r="AQ1015" s="49">
        <f>+L1015+AD1015-AI1015</f>
        <v>13250000</v>
      </c>
      <c r="AR1015" s="65" t="s">
        <v>87</v>
      </c>
      <c r="AS1015" s="68">
        <v>13250000</v>
      </c>
      <c r="AT1015" s="65" t="s">
        <v>90</v>
      </c>
      <c r="AU1015" s="68">
        <v>0</v>
      </c>
      <c r="AV1015" s="75" t="s">
        <v>89</v>
      </c>
      <c r="AW1015" s="423">
        <v>5300000</v>
      </c>
      <c r="AX1015" s="79">
        <f t="shared" si="78"/>
        <v>7950000</v>
      </c>
      <c r="AY1015" s="223">
        <f t="shared" si="79"/>
        <v>0.4</v>
      </c>
      <c r="AZ1015" s="74">
        <v>0.4</v>
      </c>
      <c r="BA1015" s="75" t="s">
        <v>89</v>
      </c>
      <c r="BB1015" s="65" t="s">
        <v>108</v>
      </c>
      <c r="BC1015" s="66" t="s">
        <v>10154</v>
      </c>
      <c r="BD1015" s="221" t="s">
        <v>87</v>
      </c>
      <c r="BE1015" s="221" t="s">
        <v>87</v>
      </c>
    </row>
    <row r="1016" spans="2:57" x14ac:dyDescent="0.25">
      <c r="B1016" s="221">
        <v>2025</v>
      </c>
      <c r="C1016" s="221">
        <v>891780111</v>
      </c>
      <c r="D1016" s="221" t="s">
        <v>78</v>
      </c>
      <c r="E1016" s="65" t="s">
        <v>10153</v>
      </c>
      <c r="F1016" s="65" t="s">
        <v>10152</v>
      </c>
      <c r="G1016" s="306">
        <v>0</v>
      </c>
      <c r="H1016" s="65" t="s">
        <v>81</v>
      </c>
      <c r="I1016" s="221" t="s">
        <v>127</v>
      </c>
      <c r="J1016" s="220" t="s">
        <v>83</v>
      </c>
      <c r="K1016" s="66" t="s">
        <v>10151</v>
      </c>
      <c r="L1016" s="68">
        <v>19425000</v>
      </c>
      <c r="M1016" s="221" t="s">
        <v>85</v>
      </c>
      <c r="N1016" s="66" t="s">
        <v>10150</v>
      </c>
      <c r="O1016" s="66">
        <v>1082982258</v>
      </c>
      <c r="P1016" s="65">
        <v>829</v>
      </c>
      <c r="Q1016" s="78">
        <v>45748</v>
      </c>
      <c r="R1016" s="66">
        <v>106362500</v>
      </c>
      <c r="S1016" s="78">
        <v>45848</v>
      </c>
      <c r="T1016" s="68">
        <v>19425000</v>
      </c>
      <c r="U1016" s="65" t="s">
        <v>87</v>
      </c>
      <c r="V1016" s="68">
        <v>1192791759</v>
      </c>
      <c r="W1016" s="67" t="s">
        <v>6391</v>
      </c>
      <c r="X1016" s="78">
        <v>45848</v>
      </c>
      <c r="Y1016" s="78">
        <v>45848</v>
      </c>
      <c r="Z1016" s="70" t="s">
        <v>89</v>
      </c>
      <c r="AA1016" s="70">
        <v>45991</v>
      </c>
      <c r="AB1016" s="49">
        <f t="shared" si="75"/>
        <v>143</v>
      </c>
      <c r="AC1016" s="65">
        <v>0</v>
      </c>
      <c r="AD1016" s="424">
        <v>0</v>
      </c>
      <c r="AE1016" s="65">
        <v>0</v>
      </c>
      <c r="AF1016" s="78" t="s">
        <v>89</v>
      </c>
      <c r="AG1016" s="49">
        <f t="shared" si="76"/>
        <v>0</v>
      </c>
      <c r="AH1016" s="65">
        <v>0</v>
      </c>
      <c r="AI1016" s="68">
        <v>0</v>
      </c>
      <c r="AJ1016" s="65" t="s">
        <v>89</v>
      </c>
      <c r="AK1016" s="78" t="s">
        <v>89</v>
      </c>
      <c r="AL1016" s="65">
        <v>0</v>
      </c>
      <c r="AM1016" s="78" t="s">
        <v>89</v>
      </c>
      <c r="AN1016" s="78" t="s">
        <v>89</v>
      </c>
      <c r="AO1016" s="78" t="s">
        <v>89</v>
      </c>
      <c r="AP1016" s="49">
        <f t="shared" si="77"/>
        <v>0</v>
      </c>
      <c r="AQ1016" s="49">
        <f>+L1016+AD1016-AI1016</f>
        <v>19425000</v>
      </c>
      <c r="AR1016" s="65" t="s">
        <v>87</v>
      </c>
      <c r="AS1016" s="68">
        <v>19425000</v>
      </c>
      <c r="AT1016" s="65" t="s">
        <v>90</v>
      </c>
      <c r="AU1016" s="68">
        <v>0</v>
      </c>
      <c r="AV1016" s="75" t="s">
        <v>89</v>
      </c>
      <c r="AW1016" s="423">
        <v>7770000</v>
      </c>
      <c r="AX1016" s="79">
        <f t="shared" si="78"/>
        <v>11655000</v>
      </c>
      <c r="AY1016" s="223">
        <f t="shared" si="79"/>
        <v>0.4</v>
      </c>
      <c r="AZ1016" s="74">
        <v>0.4</v>
      </c>
      <c r="BA1016" s="75" t="s">
        <v>89</v>
      </c>
      <c r="BB1016" s="65" t="s">
        <v>108</v>
      </c>
      <c r="BC1016" s="66" t="s">
        <v>10149</v>
      </c>
      <c r="BD1016" s="221" t="s">
        <v>87</v>
      </c>
      <c r="BE1016" s="221" t="s">
        <v>87</v>
      </c>
    </row>
    <row r="1017" spans="2:57" x14ac:dyDescent="0.25">
      <c r="B1017" s="221">
        <v>2025</v>
      </c>
      <c r="C1017" s="221">
        <v>891780111</v>
      </c>
      <c r="D1017" s="221" t="s">
        <v>78</v>
      </c>
      <c r="E1017" s="65" t="s">
        <v>10148</v>
      </c>
      <c r="F1017" s="65" t="s">
        <v>10147</v>
      </c>
      <c r="G1017" s="306">
        <v>0</v>
      </c>
      <c r="H1017" s="65" t="s">
        <v>81</v>
      </c>
      <c r="I1017" s="221" t="s">
        <v>82</v>
      </c>
      <c r="J1017" s="220" t="s">
        <v>83</v>
      </c>
      <c r="K1017" s="66" t="s">
        <v>10146</v>
      </c>
      <c r="L1017" s="68">
        <v>15780000</v>
      </c>
      <c r="M1017" s="221" t="s">
        <v>85</v>
      </c>
      <c r="N1017" s="66" t="s">
        <v>10145</v>
      </c>
      <c r="O1017" s="66">
        <v>1082946247</v>
      </c>
      <c r="P1017" s="65">
        <v>1425</v>
      </c>
      <c r="Q1017" s="78">
        <v>45840</v>
      </c>
      <c r="R1017" s="66">
        <v>5603238000</v>
      </c>
      <c r="S1017" s="78">
        <v>45848</v>
      </c>
      <c r="T1017" s="68">
        <v>15780000</v>
      </c>
      <c r="U1017" s="65" t="s">
        <v>87</v>
      </c>
      <c r="V1017" s="68">
        <v>85152695</v>
      </c>
      <c r="W1017" s="67" t="s">
        <v>8504</v>
      </c>
      <c r="X1017" s="78">
        <v>45848</v>
      </c>
      <c r="Y1017" s="78">
        <v>45848</v>
      </c>
      <c r="Z1017" s="70" t="s">
        <v>89</v>
      </c>
      <c r="AA1017" s="70">
        <v>45991</v>
      </c>
      <c r="AB1017" s="49">
        <f t="shared" si="75"/>
        <v>143</v>
      </c>
      <c r="AC1017" s="65">
        <v>0</v>
      </c>
      <c r="AD1017" s="424">
        <v>0</v>
      </c>
      <c r="AE1017" s="65">
        <v>0</v>
      </c>
      <c r="AF1017" s="78" t="s">
        <v>89</v>
      </c>
      <c r="AG1017" s="49">
        <f t="shared" si="76"/>
        <v>0</v>
      </c>
      <c r="AH1017" s="65">
        <v>0</v>
      </c>
      <c r="AI1017" s="68">
        <v>0</v>
      </c>
      <c r="AJ1017" s="65" t="s">
        <v>89</v>
      </c>
      <c r="AK1017" s="78" t="s">
        <v>89</v>
      </c>
      <c r="AL1017" s="65">
        <v>0</v>
      </c>
      <c r="AM1017" s="78" t="s">
        <v>89</v>
      </c>
      <c r="AN1017" s="78" t="s">
        <v>89</v>
      </c>
      <c r="AO1017" s="78" t="s">
        <v>89</v>
      </c>
      <c r="AP1017" s="49">
        <f t="shared" si="77"/>
        <v>0</v>
      </c>
      <c r="AQ1017" s="49">
        <f>+L1017+AD1017-AI1017</f>
        <v>15780000</v>
      </c>
      <c r="AR1017" s="65" t="s">
        <v>87</v>
      </c>
      <c r="AS1017" s="68">
        <v>15780000</v>
      </c>
      <c r="AT1017" s="65" t="s">
        <v>90</v>
      </c>
      <c r="AU1017" s="68">
        <v>0</v>
      </c>
      <c r="AV1017" s="75" t="s">
        <v>89</v>
      </c>
      <c r="AW1017" s="423">
        <v>6312000</v>
      </c>
      <c r="AX1017" s="79">
        <f t="shared" si="78"/>
        <v>9468000</v>
      </c>
      <c r="AY1017" s="223">
        <f t="shared" si="79"/>
        <v>0.4</v>
      </c>
      <c r="AZ1017" s="74">
        <v>0.4</v>
      </c>
      <c r="BA1017" s="75" t="s">
        <v>89</v>
      </c>
      <c r="BB1017" s="65" t="s">
        <v>108</v>
      </c>
      <c r="BC1017" s="66" t="s">
        <v>10144</v>
      </c>
      <c r="BD1017" s="221" t="s">
        <v>87</v>
      </c>
      <c r="BE1017" s="221" t="s">
        <v>87</v>
      </c>
    </row>
    <row r="1018" spans="2:57" x14ac:dyDescent="0.25">
      <c r="B1018" s="221">
        <v>2025</v>
      </c>
      <c r="C1018" s="221">
        <v>891780111</v>
      </c>
      <c r="D1018" s="221" t="s">
        <v>78</v>
      </c>
      <c r="E1018" s="65" t="s">
        <v>10143</v>
      </c>
      <c r="F1018" s="65" t="s">
        <v>10142</v>
      </c>
      <c r="G1018" s="306">
        <v>0</v>
      </c>
      <c r="H1018" s="65" t="s">
        <v>81</v>
      </c>
      <c r="I1018" s="221" t="s">
        <v>82</v>
      </c>
      <c r="J1018" s="220" t="s">
        <v>83</v>
      </c>
      <c r="K1018" s="66" t="s">
        <v>10141</v>
      </c>
      <c r="L1018" s="68">
        <v>15780000</v>
      </c>
      <c r="M1018" s="221" t="s">
        <v>85</v>
      </c>
      <c r="N1018" s="66" t="s">
        <v>10140</v>
      </c>
      <c r="O1018" s="66">
        <v>1083005105</v>
      </c>
      <c r="P1018" s="65">
        <v>1425</v>
      </c>
      <c r="Q1018" s="78">
        <v>45840</v>
      </c>
      <c r="R1018" s="66">
        <v>5603238000</v>
      </c>
      <c r="S1018" s="78">
        <v>45848</v>
      </c>
      <c r="T1018" s="68">
        <v>15780000</v>
      </c>
      <c r="U1018" s="65" t="s">
        <v>87</v>
      </c>
      <c r="V1018" s="68">
        <v>85152695</v>
      </c>
      <c r="W1018" s="67" t="s">
        <v>8504</v>
      </c>
      <c r="X1018" s="78">
        <v>45848</v>
      </c>
      <c r="Y1018" s="78">
        <v>45848</v>
      </c>
      <c r="Z1018" s="70" t="s">
        <v>89</v>
      </c>
      <c r="AA1018" s="70">
        <v>45991</v>
      </c>
      <c r="AB1018" s="49">
        <f t="shared" si="75"/>
        <v>143</v>
      </c>
      <c r="AC1018" s="65">
        <v>0</v>
      </c>
      <c r="AD1018" s="424">
        <v>0</v>
      </c>
      <c r="AE1018" s="65">
        <v>0</v>
      </c>
      <c r="AF1018" s="78" t="s">
        <v>89</v>
      </c>
      <c r="AG1018" s="49">
        <f t="shared" si="76"/>
        <v>0</v>
      </c>
      <c r="AH1018" s="65">
        <v>0</v>
      </c>
      <c r="AI1018" s="68">
        <v>0</v>
      </c>
      <c r="AJ1018" s="65" t="s">
        <v>89</v>
      </c>
      <c r="AK1018" s="78" t="s">
        <v>89</v>
      </c>
      <c r="AL1018" s="65">
        <v>0</v>
      </c>
      <c r="AM1018" s="78" t="s">
        <v>89</v>
      </c>
      <c r="AN1018" s="78" t="s">
        <v>89</v>
      </c>
      <c r="AO1018" s="78" t="s">
        <v>89</v>
      </c>
      <c r="AP1018" s="49">
        <f t="shared" si="77"/>
        <v>0</v>
      </c>
      <c r="AQ1018" s="49">
        <f>+L1018+AD1018-AI1018</f>
        <v>15780000</v>
      </c>
      <c r="AR1018" s="65" t="s">
        <v>87</v>
      </c>
      <c r="AS1018" s="68">
        <v>15780000</v>
      </c>
      <c r="AT1018" s="65" t="s">
        <v>90</v>
      </c>
      <c r="AU1018" s="68">
        <v>0</v>
      </c>
      <c r="AV1018" s="75" t="s">
        <v>89</v>
      </c>
      <c r="AW1018" s="423">
        <v>6312000</v>
      </c>
      <c r="AX1018" s="79">
        <f t="shared" si="78"/>
        <v>9468000</v>
      </c>
      <c r="AY1018" s="223">
        <f t="shared" si="79"/>
        <v>0.4</v>
      </c>
      <c r="AZ1018" s="74">
        <v>0.4</v>
      </c>
      <c r="BA1018" s="75" t="s">
        <v>89</v>
      </c>
      <c r="BB1018" s="65" t="s">
        <v>108</v>
      </c>
      <c r="BC1018" s="66" t="s">
        <v>10139</v>
      </c>
      <c r="BD1018" s="221" t="s">
        <v>87</v>
      </c>
      <c r="BE1018" s="221" t="s">
        <v>87</v>
      </c>
    </row>
    <row r="1019" spans="2:57" x14ac:dyDescent="0.25">
      <c r="B1019" s="221">
        <v>2025</v>
      </c>
      <c r="C1019" s="221">
        <v>891780111</v>
      </c>
      <c r="D1019" s="221" t="s">
        <v>78</v>
      </c>
      <c r="E1019" s="65" t="s">
        <v>10138</v>
      </c>
      <c r="F1019" s="65" t="s">
        <v>10137</v>
      </c>
      <c r="G1019" s="306">
        <v>0</v>
      </c>
      <c r="H1019" s="65" t="s">
        <v>81</v>
      </c>
      <c r="I1019" s="221" t="s">
        <v>82</v>
      </c>
      <c r="J1019" s="220" t="s">
        <v>83</v>
      </c>
      <c r="K1019" s="66" t="s">
        <v>10136</v>
      </c>
      <c r="L1019" s="68">
        <v>11250000</v>
      </c>
      <c r="M1019" s="221" t="s">
        <v>85</v>
      </c>
      <c r="N1019" s="66" t="s">
        <v>10135</v>
      </c>
      <c r="O1019" s="66">
        <v>1083032026</v>
      </c>
      <c r="P1019" s="65">
        <v>1426</v>
      </c>
      <c r="Q1019" s="78">
        <v>45840</v>
      </c>
      <c r="R1019" s="66">
        <v>2494141000</v>
      </c>
      <c r="S1019" s="78">
        <v>45849</v>
      </c>
      <c r="T1019" s="68">
        <v>11250000</v>
      </c>
      <c r="U1019" s="65" t="s">
        <v>87</v>
      </c>
      <c r="V1019" s="68">
        <v>85475141</v>
      </c>
      <c r="W1019" s="67" t="s">
        <v>9140</v>
      </c>
      <c r="X1019" s="78">
        <v>45849</v>
      </c>
      <c r="Y1019" s="78">
        <v>45849</v>
      </c>
      <c r="Z1019" s="70" t="s">
        <v>89</v>
      </c>
      <c r="AA1019" s="70">
        <v>45991</v>
      </c>
      <c r="AB1019" s="49">
        <f t="shared" si="75"/>
        <v>142</v>
      </c>
      <c r="AC1019" s="65">
        <v>0</v>
      </c>
      <c r="AD1019" s="424">
        <v>0</v>
      </c>
      <c r="AE1019" s="65">
        <v>0</v>
      </c>
      <c r="AF1019" s="78" t="s">
        <v>89</v>
      </c>
      <c r="AG1019" s="49">
        <f t="shared" si="76"/>
        <v>0</v>
      </c>
      <c r="AH1019" s="65">
        <v>0</v>
      </c>
      <c r="AI1019" s="68">
        <v>0</v>
      </c>
      <c r="AJ1019" s="65" t="s">
        <v>89</v>
      </c>
      <c r="AK1019" s="78" t="s">
        <v>89</v>
      </c>
      <c r="AL1019" s="65">
        <v>0</v>
      </c>
      <c r="AM1019" s="78" t="s">
        <v>89</v>
      </c>
      <c r="AN1019" s="78" t="s">
        <v>89</v>
      </c>
      <c r="AO1019" s="78" t="s">
        <v>89</v>
      </c>
      <c r="AP1019" s="49">
        <f t="shared" si="77"/>
        <v>0</v>
      </c>
      <c r="AQ1019" s="49">
        <f>+L1019+AD1019-AI1019</f>
        <v>11250000</v>
      </c>
      <c r="AR1019" s="65" t="s">
        <v>87</v>
      </c>
      <c r="AS1019" s="68">
        <v>11250000</v>
      </c>
      <c r="AT1019" s="65" t="s">
        <v>90</v>
      </c>
      <c r="AU1019" s="68">
        <v>0</v>
      </c>
      <c r="AV1019" s="75" t="s">
        <v>89</v>
      </c>
      <c r="AW1019" s="423">
        <v>4500000</v>
      </c>
      <c r="AX1019" s="79">
        <f t="shared" si="78"/>
        <v>6750000</v>
      </c>
      <c r="AY1019" s="223">
        <f t="shared" si="79"/>
        <v>0.4</v>
      </c>
      <c r="AZ1019" s="74">
        <v>0.4</v>
      </c>
      <c r="BA1019" s="75" t="s">
        <v>89</v>
      </c>
      <c r="BB1019" s="65" t="s">
        <v>108</v>
      </c>
      <c r="BC1019" s="66" t="s">
        <v>10134</v>
      </c>
      <c r="BD1019" s="221" t="s">
        <v>87</v>
      </c>
      <c r="BE1019" s="221" t="s">
        <v>87</v>
      </c>
    </row>
    <row r="1020" spans="2:57" x14ac:dyDescent="0.25">
      <c r="B1020" s="221">
        <v>2025</v>
      </c>
      <c r="C1020" s="221">
        <v>891780111</v>
      </c>
      <c r="D1020" s="221" t="s">
        <v>78</v>
      </c>
      <c r="E1020" s="65" t="s">
        <v>10133</v>
      </c>
      <c r="F1020" s="65" t="s">
        <v>10132</v>
      </c>
      <c r="G1020" s="306">
        <v>0</v>
      </c>
      <c r="H1020" s="65" t="s">
        <v>81</v>
      </c>
      <c r="I1020" s="221" t="s">
        <v>82</v>
      </c>
      <c r="J1020" s="220" t="s">
        <v>83</v>
      </c>
      <c r="K1020" s="66" t="s">
        <v>10131</v>
      </c>
      <c r="L1020" s="68">
        <v>17360000</v>
      </c>
      <c r="M1020" s="221" t="s">
        <v>85</v>
      </c>
      <c r="N1020" s="66" t="s">
        <v>10130</v>
      </c>
      <c r="O1020" s="66">
        <v>1081826881</v>
      </c>
      <c r="P1020" s="65">
        <v>1425</v>
      </c>
      <c r="Q1020" s="78">
        <v>45840</v>
      </c>
      <c r="R1020" s="66">
        <v>5603238000</v>
      </c>
      <c r="S1020" s="78">
        <v>45849</v>
      </c>
      <c r="T1020" s="68">
        <v>17360000</v>
      </c>
      <c r="U1020" s="65" t="s">
        <v>87</v>
      </c>
      <c r="V1020" s="68">
        <v>1192791759</v>
      </c>
      <c r="W1020" s="67" t="s">
        <v>6391</v>
      </c>
      <c r="X1020" s="78">
        <v>45849</v>
      </c>
      <c r="Y1020" s="78">
        <v>45849</v>
      </c>
      <c r="Z1020" s="70" t="s">
        <v>89</v>
      </c>
      <c r="AA1020" s="70">
        <v>45991</v>
      </c>
      <c r="AB1020" s="49">
        <f t="shared" si="75"/>
        <v>142</v>
      </c>
      <c r="AC1020" s="65">
        <v>0</v>
      </c>
      <c r="AD1020" s="424">
        <v>0</v>
      </c>
      <c r="AE1020" s="65">
        <v>0</v>
      </c>
      <c r="AF1020" s="78" t="s">
        <v>89</v>
      </c>
      <c r="AG1020" s="49">
        <f t="shared" si="76"/>
        <v>0</v>
      </c>
      <c r="AH1020" s="65">
        <v>0</v>
      </c>
      <c r="AI1020" s="68">
        <v>0</v>
      </c>
      <c r="AJ1020" s="65" t="s">
        <v>89</v>
      </c>
      <c r="AK1020" s="78" t="s">
        <v>89</v>
      </c>
      <c r="AL1020" s="65">
        <v>0</v>
      </c>
      <c r="AM1020" s="78" t="s">
        <v>89</v>
      </c>
      <c r="AN1020" s="78" t="s">
        <v>89</v>
      </c>
      <c r="AO1020" s="78" t="s">
        <v>89</v>
      </c>
      <c r="AP1020" s="49">
        <f t="shared" si="77"/>
        <v>0</v>
      </c>
      <c r="AQ1020" s="49">
        <f>+L1020+AD1020-AI1020</f>
        <v>17360000</v>
      </c>
      <c r="AR1020" s="65" t="s">
        <v>87</v>
      </c>
      <c r="AS1020" s="68">
        <v>17360000</v>
      </c>
      <c r="AT1020" s="65" t="s">
        <v>90</v>
      </c>
      <c r="AU1020" s="68">
        <v>0</v>
      </c>
      <c r="AV1020" s="75" t="s">
        <v>89</v>
      </c>
      <c r="AW1020" s="423">
        <v>6944000</v>
      </c>
      <c r="AX1020" s="79">
        <f t="shared" si="78"/>
        <v>10416000</v>
      </c>
      <c r="AY1020" s="223">
        <f t="shared" si="79"/>
        <v>0.4</v>
      </c>
      <c r="AZ1020" s="74">
        <v>0.4</v>
      </c>
      <c r="BA1020" s="75" t="s">
        <v>89</v>
      </c>
      <c r="BB1020" s="65" t="s">
        <v>108</v>
      </c>
      <c r="BC1020" s="66" t="s">
        <v>10129</v>
      </c>
      <c r="BD1020" s="221" t="s">
        <v>87</v>
      </c>
      <c r="BE1020" s="221" t="s">
        <v>87</v>
      </c>
    </row>
    <row r="1021" spans="2:57" x14ac:dyDescent="0.25">
      <c r="B1021" s="221">
        <v>2025</v>
      </c>
      <c r="C1021" s="221">
        <v>891780111</v>
      </c>
      <c r="D1021" s="221" t="s">
        <v>78</v>
      </c>
      <c r="E1021" s="65" t="s">
        <v>10128</v>
      </c>
      <c r="F1021" s="65" t="s">
        <v>10127</v>
      </c>
      <c r="G1021" s="306">
        <v>0</v>
      </c>
      <c r="H1021" s="65" t="s">
        <v>81</v>
      </c>
      <c r="I1021" s="221" t="s">
        <v>82</v>
      </c>
      <c r="J1021" s="220" t="s">
        <v>83</v>
      </c>
      <c r="K1021" s="66" t="s">
        <v>10126</v>
      </c>
      <c r="L1021" s="68">
        <v>36500000</v>
      </c>
      <c r="M1021" s="221" t="s">
        <v>85</v>
      </c>
      <c r="N1021" s="66" t="s">
        <v>10125</v>
      </c>
      <c r="O1021" s="66">
        <v>79488380</v>
      </c>
      <c r="P1021" s="65">
        <v>1425</v>
      </c>
      <c r="Q1021" s="78">
        <v>45840</v>
      </c>
      <c r="R1021" s="66">
        <v>5603238000</v>
      </c>
      <c r="S1021" s="78">
        <v>45849</v>
      </c>
      <c r="T1021" s="68">
        <v>36500000</v>
      </c>
      <c r="U1021" s="65" t="s">
        <v>87</v>
      </c>
      <c r="V1021" s="68">
        <v>85455983</v>
      </c>
      <c r="W1021" s="67" t="s">
        <v>9472</v>
      </c>
      <c r="X1021" s="78">
        <v>45849</v>
      </c>
      <c r="Y1021" s="78">
        <v>45849</v>
      </c>
      <c r="Z1021" s="70" t="s">
        <v>89</v>
      </c>
      <c r="AA1021" s="70">
        <v>45991</v>
      </c>
      <c r="AB1021" s="49">
        <f t="shared" si="75"/>
        <v>142</v>
      </c>
      <c r="AC1021" s="65">
        <v>0</v>
      </c>
      <c r="AD1021" s="424">
        <v>0</v>
      </c>
      <c r="AE1021" s="65">
        <v>0</v>
      </c>
      <c r="AF1021" s="78" t="s">
        <v>89</v>
      </c>
      <c r="AG1021" s="49">
        <f t="shared" si="76"/>
        <v>0</v>
      </c>
      <c r="AH1021" s="65">
        <v>0</v>
      </c>
      <c r="AI1021" s="68">
        <v>0</v>
      </c>
      <c r="AJ1021" s="65" t="s">
        <v>89</v>
      </c>
      <c r="AK1021" s="78" t="s">
        <v>89</v>
      </c>
      <c r="AL1021" s="65">
        <v>0</v>
      </c>
      <c r="AM1021" s="78" t="s">
        <v>89</v>
      </c>
      <c r="AN1021" s="78" t="s">
        <v>89</v>
      </c>
      <c r="AO1021" s="78" t="s">
        <v>89</v>
      </c>
      <c r="AP1021" s="49">
        <f t="shared" si="77"/>
        <v>0</v>
      </c>
      <c r="AQ1021" s="49">
        <f>+L1021+AD1021-AI1021</f>
        <v>36500000</v>
      </c>
      <c r="AR1021" s="65" t="s">
        <v>87</v>
      </c>
      <c r="AS1021" s="68">
        <v>36500000</v>
      </c>
      <c r="AT1021" s="65" t="s">
        <v>90</v>
      </c>
      <c r="AU1021" s="68">
        <v>0</v>
      </c>
      <c r="AV1021" s="75" t="s">
        <v>89</v>
      </c>
      <c r="AW1021" s="423">
        <v>14600000</v>
      </c>
      <c r="AX1021" s="79">
        <f t="shared" si="78"/>
        <v>21900000</v>
      </c>
      <c r="AY1021" s="223">
        <f t="shared" si="79"/>
        <v>0.4</v>
      </c>
      <c r="AZ1021" s="74">
        <v>0.4</v>
      </c>
      <c r="BA1021" s="75" t="s">
        <v>89</v>
      </c>
      <c r="BB1021" s="65" t="s">
        <v>108</v>
      </c>
      <c r="BC1021" s="66" t="s">
        <v>10124</v>
      </c>
      <c r="BD1021" s="221" t="s">
        <v>87</v>
      </c>
      <c r="BE1021" s="221" t="s">
        <v>87</v>
      </c>
    </row>
    <row r="1022" spans="2:57" x14ac:dyDescent="0.25">
      <c r="B1022" s="221">
        <v>2025</v>
      </c>
      <c r="C1022" s="221">
        <v>891780111</v>
      </c>
      <c r="D1022" s="221" t="s">
        <v>78</v>
      </c>
      <c r="E1022" s="65" t="s">
        <v>10123</v>
      </c>
      <c r="F1022" s="65" t="s">
        <v>10122</v>
      </c>
      <c r="G1022" s="306">
        <v>0</v>
      </c>
      <c r="H1022" s="65" t="s">
        <v>81</v>
      </c>
      <c r="I1022" s="221" t="s">
        <v>82</v>
      </c>
      <c r="J1022" s="220" t="s">
        <v>83</v>
      </c>
      <c r="K1022" s="66" t="s">
        <v>10049</v>
      </c>
      <c r="L1022" s="68">
        <v>14250000</v>
      </c>
      <c r="M1022" s="221" t="s">
        <v>85</v>
      </c>
      <c r="N1022" s="66" t="s">
        <v>10121</v>
      </c>
      <c r="O1022" s="66">
        <v>35117743</v>
      </c>
      <c r="P1022" s="65">
        <v>1425</v>
      </c>
      <c r="Q1022" s="78">
        <v>45840</v>
      </c>
      <c r="R1022" s="66">
        <v>5603238000</v>
      </c>
      <c r="S1022" s="78">
        <v>45849</v>
      </c>
      <c r="T1022" s="68">
        <v>14250000</v>
      </c>
      <c r="U1022" s="65" t="s">
        <v>87</v>
      </c>
      <c r="V1022" s="68">
        <v>85465146</v>
      </c>
      <c r="W1022" s="67" t="s">
        <v>8366</v>
      </c>
      <c r="X1022" s="78">
        <v>45849</v>
      </c>
      <c r="Y1022" s="78">
        <v>45849</v>
      </c>
      <c r="Z1022" s="70" t="s">
        <v>89</v>
      </c>
      <c r="AA1022" s="70">
        <v>45991</v>
      </c>
      <c r="AB1022" s="49">
        <f t="shared" si="75"/>
        <v>142</v>
      </c>
      <c r="AC1022" s="65">
        <v>0</v>
      </c>
      <c r="AD1022" s="424">
        <v>0</v>
      </c>
      <c r="AE1022" s="65">
        <v>0</v>
      </c>
      <c r="AF1022" s="78" t="s">
        <v>89</v>
      </c>
      <c r="AG1022" s="49">
        <f t="shared" si="76"/>
        <v>0</v>
      </c>
      <c r="AH1022" s="65">
        <v>0</v>
      </c>
      <c r="AI1022" s="68">
        <v>0</v>
      </c>
      <c r="AJ1022" s="65" t="s">
        <v>89</v>
      </c>
      <c r="AK1022" s="78" t="s">
        <v>89</v>
      </c>
      <c r="AL1022" s="65">
        <v>0</v>
      </c>
      <c r="AM1022" s="78" t="s">
        <v>89</v>
      </c>
      <c r="AN1022" s="78" t="s">
        <v>89</v>
      </c>
      <c r="AO1022" s="78" t="s">
        <v>89</v>
      </c>
      <c r="AP1022" s="49">
        <f t="shared" si="77"/>
        <v>0</v>
      </c>
      <c r="AQ1022" s="49">
        <f>+L1022+AD1022-AI1022</f>
        <v>14250000</v>
      </c>
      <c r="AR1022" s="65" t="s">
        <v>87</v>
      </c>
      <c r="AS1022" s="68">
        <v>14250000</v>
      </c>
      <c r="AT1022" s="65" t="s">
        <v>90</v>
      </c>
      <c r="AU1022" s="68">
        <v>0</v>
      </c>
      <c r="AV1022" s="75" t="s">
        <v>89</v>
      </c>
      <c r="AW1022" s="423">
        <v>5700000</v>
      </c>
      <c r="AX1022" s="79">
        <f t="shared" si="78"/>
        <v>8550000</v>
      </c>
      <c r="AY1022" s="223">
        <f t="shared" si="79"/>
        <v>0.4</v>
      </c>
      <c r="AZ1022" s="74">
        <v>0.4</v>
      </c>
      <c r="BA1022" s="75" t="s">
        <v>89</v>
      </c>
      <c r="BB1022" s="65" t="s">
        <v>108</v>
      </c>
      <c r="BC1022" s="66" t="s">
        <v>10120</v>
      </c>
      <c r="BD1022" s="221" t="s">
        <v>87</v>
      </c>
      <c r="BE1022" s="221" t="s">
        <v>87</v>
      </c>
    </row>
    <row r="1023" spans="2:57" x14ac:dyDescent="0.25">
      <c r="B1023" s="221">
        <v>2025</v>
      </c>
      <c r="C1023" s="221">
        <v>891780111</v>
      </c>
      <c r="D1023" s="221" t="s">
        <v>78</v>
      </c>
      <c r="E1023" s="65" t="s">
        <v>10119</v>
      </c>
      <c r="F1023" s="65" t="s">
        <v>10118</v>
      </c>
      <c r="G1023" s="306">
        <v>0</v>
      </c>
      <c r="H1023" s="65" t="s">
        <v>81</v>
      </c>
      <c r="I1023" s="221" t="s">
        <v>82</v>
      </c>
      <c r="J1023" s="220" t="s">
        <v>83</v>
      </c>
      <c r="K1023" s="66" t="s">
        <v>10117</v>
      </c>
      <c r="L1023" s="68">
        <v>9400000</v>
      </c>
      <c r="M1023" s="221" t="s">
        <v>85</v>
      </c>
      <c r="N1023" s="66" t="s">
        <v>10116</v>
      </c>
      <c r="O1023" s="66">
        <v>12612617</v>
      </c>
      <c r="P1023" s="65">
        <v>1426</v>
      </c>
      <c r="Q1023" s="78">
        <v>45840</v>
      </c>
      <c r="R1023" s="66">
        <v>2494141000</v>
      </c>
      <c r="S1023" s="78">
        <v>45849</v>
      </c>
      <c r="T1023" s="68">
        <v>9400000</v>
      </c>
      <c r="U1023" s="65" t="s">
        <v>87</v>
      </c>
      <c r="V1023" s="68">
        <v>85468582</v>
      </c>
      <c r="W1023" s="67" t="s">
        <v>10115</v>
      </c>
      <c r="X1023" s="78">
        <v>45849</v>
      </c>
      <c r="Y1023" s="78">
        <v>45849</v>
      </c>
      <c r="Z1023" s="70" t="s">
        <v>89</v>
      </c>
      <c r="AA1023" s="70">
        <v>45961</v>
      </c>
      <c r="AB1023" s="49">
        <f t="shared" si="75"/>
        <v>112</v>
      </c>
      <c r="AC1023" s="65">
        <v>0</v>
      </c>
      <c r="AD1023" s="424">
        <v>0</v>
      </c>
      <c r="AE1023" s="65">
        <v>0</v>
      </c>
      <c r="AF1023" s="78" t="s">
        <v>89</v>
      </c>
      <c r="AG1023" s="49">
        <f t="shared" si="76"/>
        <v>0</v>
      </c>
      <c r="AH1023" s="65">
        <v>0</v>
      </c>
      <c r="AI1023" s="68">
        <v>0</v>
      </c>
      <c r="AJ1023" s="65" t="s">
        <v>89</v>
      </c>
      <c r="AK1023" s="78" t="s">
        <v>89</v>
      </c>
      <c r="AL1023" s="65">
        <v>0</v>
      </c>
      <c r="AM1023" s="78" t="s">
        <v>89</v>
      </c>
      <c r="AN1023" s="78" t="s">
        <v>89</v>
      </c>
      <c r="AO1023" s="78" t="s">
        <v>89</v>
      </c>
      <c r="AP1023" s="49">
        <f t="shared" si="77"/>
        <v>0</v>
      </c>
      <c r="AQ1023" s="49">
        <f>+L1023+AD1023-AI1023</f>
        <v>9400000</v>
      </c>
      <c r="AR1023" s="65" t="s">
        <v>87</v>
      </c>
      <c r="AS1023" s="68">
        <v>9400000</v>
      </c>
      <c r="AT1023" s="65" t="s">
        <v>90</v>
      </c>
      <c r="AU1023" s="68">
        <v>0</v>
      </c>
      <c r="AV1023" s="75" t="s">
        <v>89</v>
      </c>
      <c r="AW1023" s="423">
        <v>4700000</v>
      </c>
      <c r="AX1023" s="79">
        <f t="shared" si="78"/>
        <v>4700000</v>
      </c>
      <c r="AY1023" s="223">
        <f t="shared" si="79"/>
        <v>0.5</v>
      </c>
      <c r="AZ1023" s="74">
        <v>0.5</v>
      </c>
      <c r="BA1023" s="75" t="s">
        <v>89</v>
      </c>
      <c r="BB1023" s="65" t="s">
        <v>108</v>
      </c>
      <c r="BC1023" s="66" t="s">
        <v>10114</v>
      </c>
      <c r="BD1023" s="221" t="s">
        <v>87</v>
      </c>
      <c r="BE1023" s="221" t="s">
        <v>87</v>
      </c>
    </row>
    <row r="1024" spans="2:57" x14ac:dyDescent="0.25">
      <c r="B1024" s="221">
        <v>2025</v>
      </c>
      <c r="C1024" s="221">
        <v>891780111</v>
      </c>
      <c r="D1024" s="221" t="s">
        <v>78</v>
      </c>
      <c r="E1024" s="65" t="s">
        <v>10113</v>
      </c>
      <c r="F1024" s="65" t="s">
        <v>10112</v>
      </c>
      <c r="G1024" s="306">
        <v>0</v>
      </c>
      <c r="H1024" s="65" t="s">
        <v>81</v>
      </c>
      <c r="I1024" s="221" t="s">
        <v>82</v>
      </c>
      <c r="J1024" s="220" t="s">
        <v>83</v>
      </c>
      <c r="K1024" s="66" t="s">
        <v>10111</v>
      </c>
      <c r="L1024" s="68">
        <v>15780000</v>
      </c>
      <c r="M1024" s="221" t="s">
        <v>85</v>
      </c>
      <c r="N1024" s="66" t="s">
        <v>10110</v>
      </c>
      <c r="O1024" s="66">
        <v>1002371870</v>
      </c>
      <c r="P1024" s="65">
        <v>1425</v>
      </c>
      <c r="Q1024" s="78">
        <v>45840</v>
      </c>
      <c r="R1024" s="66">
        <v>5603238000</v>
      </c>
      <c r="S1024" s="78">
        <v>45849</v>
      </c>
      <c r="T1024" s="68">
        <v>15780000</v>
      </c>
      <c r="U1024" s="65" t="s">
        <v>87</v>
      </c>
      <c r="V1024" s="68">
        <v>36665858</v>
      </c>
      <c r="W1024" s="67" t="s">
        <v>10109</v>
      </c>
      <c r="X1024" s="78">
        <v>45849</v>
      </c>
      <c r="Y1024" s="78">
        <v>45849</v>
      </c>
      <c r="Z1024" s="70" t="s">
        <v>89</v>
      </c>
      <c r="AA1024" s="70">
        <v>45991</v>
      </c>
      <c r="AB1024" s="49">
        <f t="shared" si="75"/>
        <v>142</v>
      </c>
      <c r="AC1024" s="65">
        <v>0</v>
      </c>
      <c r="AD1024" s="424">
        <v>0</v>
      </c>
      <c r="AE1024" s="65">
        <v>0</v>
      </c>
      <c r="AF1024" s="78" t="s">
        <v>89</v>
      </c>
      <c r="AG1024" s="49">
        <f t="shared" si="76"/>
        <v>0</v>
      </c>
      <c r="AH1024" s="65">
        <v>0</v>
      </c>
      <c r="AI1024" s="68">
        <v>0</v>
      </c>
      <c r="AJ1024" s="65" t="s">
        <v>89</v>
      </c>
      <c r="AK1024" s="78" t="s">
        <v>89</v>
      </c>
      <c r="AL1024" s="65">
        <v>0</v>
      </c>
      <c r="AM1024" s="78" t="s">
        <v>89</v>
      </c>
      <c r="AN1024" s="78" t="s">
        <v>89</v>
      </c>
      <c r="AO1024" s="78" t="s">
        <v>89</v>
      </c>
      <c r="AP1024" s="49">
        <f t="shared" si="77"/>
        <v>0</v>
      </c>
      <c r="AQ1024" s="49">
        <f>+L1024+AD1024-AI1024</f>
        <v>15780000</v>
      </c>
      <c r="AR1024" s="65" t="s">
        <v>87</v>
      </c>
      <c r="AS1024" s="68">
        <v>15780000</v>
      </c>
      <c r="AT1024" s="65" t="s">
        <v>90</v>
      </c>
      <c r="AU1024" s="68">
        <v>0</v>
      </c>
      <c r="AV1024" s="75" t="s">
        <v>89</v>
      </c>
      <c r="AW1024" s="423">
        <v>6312000</v>
      </c>
      <c r="AX1024" s="79">
        <f t="shared" si="78"/>
        <v>9468000</v>
      </c>
      <c r="AY1024" s="223">
        <f t="shared" si="79"/>
        <v>0.4</v>
      </c>
      <c r="AZ1024" s="74">
        <v>0.4</v>
      </c>
      <c r="BA1024" s="75" t="s">
        <v>89</v>
      </c>
      <c r="BB1024" s="65" t="s">
        <v>108</v>
      </c>
      <c r="BC1024" s="66" t="s">
        <v>10108</v>
      </c>
      <c r="BD1024" s="221" t="s">
        <v>87</v>
      </c>
      <c r="BE1024" s="221" t="s">
        <v>87</v>
      </c>
    </row>
    <row r="1025" spans="2:57" x14ac:dyDescent="0.25">
      <c r="B1025" s="221">
        <v>2025</v>
      </c>
      <c r="C1025" s="221">
        <v>891780111</v>
      </c>
      <c r="D1025" s="221" t="s">
        <v>78</v>
      </c>
      <c r="E1025" s="65" t="s">
        <v>10107</v>
      </c>
      <c r="F1025" s="65" t="s">
        <v>10106</v>
      </c>
      <c r="G1025" s="306">
        <v>0</v>
      </c>
      <c r="H1025" s="65" t="s">
        <v>81</v>
      </c>
      <c r="I1025" s="221" t="s">
        <v>82</v>
      </c>
      <c r="J1025" s="220" t="s">
        <v>83</v>
      </c>
      <c r="K1025" s="66" t="s">
        <v>10105</v>
      </c>
      <c r="L1025" s="68">
        <v>19450000</v>
      </c>
      <c r="M1025" s="221" t="s">
        <v>85</v>
      </c>
      <c r="N1025" s="66" t="s">
        <v>10104</v>
      </c>
      <c r="O1025" s="66">
        <v>57427903</v>
      </c>
      <c r="P1025" s="65">
        <v>1425</v>
      </c>
      <c r="Q1025" s="78">
        <v>45840</v>
      </c>
      <c r="R1025" s="66">
        <v>5603238000</v>
      </c>
      <c r="S1025" s="78">
        <v>45849</v>
      </c>
      <c r="T1025" s="68">
        <v>19450000</v>
      </c>
      <c r="U1025" s="65" t="s">
        <v>87</v>
      </c>
      <c r="V1025" s="68">
        <v>57441846</v>
      </c>
      <c r="W1025" s="67" t="s">
        <v>8628</v>
      </c>
      <c r="X1025" s="78">
        <v>45849</v>
      </c>
      <c r="Y1025" s="78">
        <v>45849</v>
      </c>
      <c r="Z1025" s="70" t="s">
        <v>89</v>
      </c>
      <c r="AA1025" s="70">
        <v>45991</v>
      </c>
      <c r="AB1025" s="49">
        <f t="shared" si="75"/>
        <v>142</v>
      </c>
      <c r="AC1025" s="65">
        <v>0</v>
      </c>
      <c r="AD1025" s="424">
        <v>0</v>
      </c>
      <c r="AE1025" s="65">
        <v>0</v>
      </c>
      <c r="AF1025" s="78" t="s">
        <v>89</v>
      </c>
      <c r="AG1025" s="49">
        <f t="shared" si="76"/>
        <v>0</v>
      </c>
      <c r="AH1025" s="65">
        <v>0</v>
      </c>
      <c r="AI1025" s="68">
        <v>0</v>
      </c>
      <c r="AJ1025" s="65" t="s">
        <v>89</v>
      </c>
      <c r="AK1025" s="78" t="s">
        <v>89</v>
      </c>
      <c r="AL1025" s="65">
        <v>0</v>
      </c>
      <c r="AM1025" s="78" t="s">
        <v>89</v>
      </c>
      <c r="AN1025" s="78" t="s">
        <v>89</v>
      </c>
      <c r="AO1025" s="78" t="s">
        <v>89</v>
      </c>
      <c r="AP1025" s="49">
        <f t="shared" si="77"/>
        <v>0</v>
      </c>
      <c r="AQ1025" s="49">
        <f>+L1025+AD1025-AI1025</f>
        <v>19450000</v>
      </c>
      <c r="AR1025" s="65" t="s">
        <v>87</v>
      </c>
      <c r="AS1025" s="68">
        <v>19450000</v>
      </c>
      <c r="AT1025" s="65" t="s">
        <v>90</v>
      </c>
      <c r="AU1025" s="68">
        <v>0</v>
      </c>
      <c r="AV1025" s="75" t="s">
        <v>89</v>
      </c>
      <c r="AW1025" s="423">
        <v>7780000</v>
      </c>
      <c r="AX1025" s="79">
        <f t="shared" si="78"/>
        <v>11670000</v>
      </c>
      <c r="AY1025" s="223">
        <f t="shared" si="79"/>
        <v>0.4</v>
      </c>
      <c r="AZ1025" s="74">
        <v>0.4</v>
      </c>
      <c r="BA1025" s="75" t="s">
        <v>89</v>
      </c>
      <c r="BB1025" s="65" t="s">
        <v>108</v>
      </c>
      <c r="BC1025" s="66" t="s">
        <v>10103</v>
      </c>
      <c r="BD1025" s="221" t="s">
        <v>87</v>
      </c>
      <c r="BE1025" s="221" t="s">
        <v>87</v>
      </c>
    </row>
    <row r="1026" spans="2:57" x14ac:dyDescent="0.25">
      <c r="B1026" s="221">
        <v>2025</v>
      </c>
      <c r="C1026" s="221">
        <v>891780111</v>
      </c>
      <c r="D1026" s="221" t="s">
        <v>78</v>
      </c>
      <c r="E1026" s="65" t="s">
        <v>10102</v>
      </c>
      <c r="F1026" s="65" t="s">
        <v>10101</v>
      </c>
      <c r="G1026" s="306">
        <v>0</v>
      </c>
      <c r="H1026" s="65" t="s">
        <v>81</v>
      </c>
      <c r="I1026" s="221" t="s">
        <v>82</v>
      </c>
      <c r="J1026" s="220" t="s">
        <v>83</v>
      </c>
      <c r="K1026" s="66" t="s">
        <v>10100</v>
      </c>
      <c r="L1026" s="68">
        <v>18935000</v>
      </c>
      <c r="M1026" s="221" t="s">
        <v>85</v>
      </c>
      <c r="N1026" s="66" t="s">
        <v>10099</v>
      </c>
      <c r="O1026" s="66">
        <v>7631214</v>
      </c>
      <c r="P1026" s="65">
        <v>1425</v>
      </c>
      <c r="Q1026" s="78">
        <v>45840</v>
      </c>
      <c r="R1026" s="66">
        <v>5603238000</v>
      </c>
      <c r="S1026" s="78">
        <v>45849</v>
      </c>
      <c r="T1026" s="68">
        <v>18935000</v>
      </c>
      <c r="U1026" s="65" t="s">
        <v>87</v>
      </c>
      <c r="V1026" s="68">
        <v>85154788</v>
      </c>
      <c r="W1026" s="67" t="s">
        <v>8867</v>
      </c>
      <c r="X1026" s="78">
        <v>45849</v>
      </c>
      <c r="Y1026" s="78">
        <v>45849</v>
      </c>
      <c r="Z1026" s="70" t="s">
        <v>89</v>
      </c>
      <c r="AA1026" s="70">
        <v>45991</v>
      </c>
      <c r="AB1026" s="49">
        <f t="shared" si="75"/>
        <v>142</v>
      </c>
      <c r="AC1026" s="65">
        <v>0</v>
      </c>
      <c r="AD1026" s="424">
        <v>0</v>
      </c>
      <c r="AE1026" s="65">
        <v>0</v>
      </c>
      <c r="AF1026" s="78" t="s">
        <v>89</v>
      </c>
      <c r="AG1026" s="49">
        <f t="shared" si="76"/>
        <v>0</v>
      </c>
      <c r="AH1026" s="65">
        <v>0</v>
      </c>
      <c r="AI1026" s="68">
        <v>0</v>
      </c>
      <c r="AJ1026" s="65" t="s">
        <v>89</v>
      </c>
      <c r="AK1026" s="78" t="s">
        <v>89</v>
      </c>
      <c r="AL1026" s="65">
        <v>0</v>
      </c>
      <c r="AM1026" s="78" t="s">
        <v>89</v>
      </c>
      <c r="AN1026" s="78" t="s">
        <v>89</v>
      </c>
      <c r="AO1026" s="78" t="s">
        <v>89</v>
      </c>
      <c r="AP1026" s="49">
        <f t="shared" si="77"/>
        <v>0</v>
      </c>
      <c r="AQ1026" s="49">
        <f>+L1026+AD1026-AI1026</f>
        <v>18935000</v>
      </c>
      <c r="AR1026" s="65" t="s">
        <v>87</v>
      </c>
      <c r="AS1026" s="68">
        <v>18935000</v>
      </c>
      <c r="AT1026" s="65" t="s">
        <v>90</v>
      </c>
      <c r="AU1026" s="68">
        <v>0</v>
      </c>
      <c r="AV1026" s="75" t="s">
        <v>89</v>
      </c>
      <c r="AW1026" s="423">
        <v>7574000</v>
      </c>
      <c r="AX1026" s="79">
        <f t="shared" si="78"/>
        <v>11361000</v>
      </c>
      <c r="AY1026" s="223">
        <f t="shared" si="79"/>
        <v>0.4</v>
      </c>
      <c r="AZ1026" s="74">
        <v>0.4</v>
      </c>
      <c r="BA1026" s="75" t="s">
        <v>89</v>
      </c>
      <c r="BB1026" s="65" t="s">
        <v>108</v>
      </c>
      <c r="BC1026" s="66" t="s">
        <v>10098</v>
      </c>
      <c r="BD1026" s="221" t="s">
        <v>87</v>
      </c>
      <c r="BE1026" s="221" t="s">
        <v>87</v>
      </c>
    </row>
    <row r="1027" spans="2:57" x14ac:dyDescent="0.25">
      <c r="B1027" s="221">
        <v>2025</v>
      </c>
      <c r="C1027" s="221">
        <v>891780111</v>
      </c>
      <c r="D1027" s="221" t="s">
        <v>78</v>
      </c>
      <c r="E1027" s="65" t="s">
        <v>10097</v>
      </c>
      <c r="F1027" s="65" t="s">
        <v>10096</v>
      </c>
      <c r="G1027" s="306">
        <v>0</v>
      </c>
      <c r="H1027" s="65" t="s">
        <v>81</v>
      </c>
      <c r="I1027" s="221" t="s">
        <v>82</v>
      </c>
      <c r="J1027" s="220" t="s">
        <v>83</v>
      </c>
      <c r="K1027" s="66" t="s">
        <v>10095</v>
      </c>
      <c r="L1027" s="68">
        <v>18935000</v>
      </c>
      <c r="M1027" s="221" t="s">
        <v>85</v>
      </c>
      <c r="N1027" s="66" t="s">
        <v>10094</v>
      </c>
      <c r="O1027" s="66">
        <v>1081928917</v>
      </c>
      <c r="P1027" s="65">
        <v>1425</v>
      </c>
      <c r="Q1027" s="78">
        <v>45840</v>
      </c>
      <c r="R1027" s="66">
        <v>5603238000</v>
      </c>
      <c r="S1027" s="78">
        <v>45849</v>
      </c>
      <c r="T1027" s="68">
        <v>18935000</v>
      </c>
      <c r="U1027" s="65" t="s">
        <v>87</v>
      </c>
      <c r="V1027" s="68">
        <v>36718996</v>
      </c>
      <c r="W1027" s="67" t="s">
        <v>9146</v>
      </c>
      <c r="X1027" s="78">
        <v>45849</v>
      </c>
      <c r="Y1027" s="78">
        <v>45849</v>
      </c>
      <c r="Z1027" s="70" t="s">
        <v>89</v>
      </c>
      <c r="AA1027" s="70">
        <v>45991</v>
      </c>
      <c r="AB1027" s="49">
        <f t="shared" si="75"/>
        <v>142</v>
      </c>
      <c r="AC1027" s="65">
        <v>0</v>
      </c>
      <c r="AD1027" s="424">
        <v>0</v>
      </c>
      <c r="AE1027" s="65">
        <v>0</v>
      </c>
      <c r="AF1027" s="78" t="s">
        <v>89</v>
      </c>
      <c r="AG1027" s="49">
        <f t="shared" si="76"/>
        <v>0</v>
      </c>
      <c r="AH1027" s="65">
        <v>0</v>
      </c>
      <c r="AI1027" s="68">
        <v>0</v>
      </c>
      <c r="AJ1027" s="65" t="s">
        <v>89</v>
      </c>
      <c r="AK1027" s="78" t="s">
        <v>89</v>
      </c>
      <c r="AL1027" s="65">
        <v>0</v>
      </c>
      <c r="AM1027" s="78" t="s">
        <v>89</v>
      </c>
      <c r="AN1027" s="78" t="s">
        <v>89</v>
      </c>
      <c r="AO1027" s="78" t="s">
        <v>89</v>
      </c>
      <c r="AP1027" s="49">
        <f t="shared" si="77"/>
        <v>0</v>
      </c>
      <c r="AQ1027" s="49">
        <f>+L1027+AD1027-AI1027</f>
        <v>18935000</v>
      </c>
      <c r="AR1027" s="65" t="s">
        <v>87</v>
      </c>
      <c r="AS1027" s="68">
        <v>18935000</v>
      </c>
      <c r="AT1027" s="65" t="s">
        <v>90</v>
      </c>
      <c r="AU1027" s="68">
        <v>0</v>
      </c>
      <c r="AV1027" s="75" t="s">
        <v>89</v>
      </c>
      <c r="AW1027" s="423">
        <v>7574000</v>
      </c>
      <c r="AX1027" s="79">
        <f t="shared" si="78"/>
        <v>11361000</v>
      </c>
      <c r="AY1027" s="223">
        <f t="shared" si="79"/>
        <v>0.4</v>
      </c>
      <c r="AZ1027" s="74">
        <v>0.4</v>
      </c>
      <c r="BA1027" s="75" t="s">
        <v>89</v>
      </c>
      <c r="BB1027" s="65" t="s">
        <v>108</v>
      </c>
      <c r="BC1027" s="66" t="s">
        <v>10093</v>
      </c>
      <c r="BD1027" s="221" t="s">
        <v>87</v>
      </c>
      <c r="BE1027" s="221" t="s">
        <v>87</v>
      </c>
    </row>
    <row r="1028" spans="2:57" x14ac:dyDescent="0.25">
      <c r="B1028" s="221">
        <v>2025</v>
      </c>
      <c r="C1028" s="221">
        <v>891780111</v>
      </c>
      <c r="D1028" s="221" t="s">
        <v>78</v>
      </c>
      <c r="E1028" s="65" t="s">
        <v>10092</v>
      </c>
      <c r="F1028" s="65" t="s">
        <v>10091</v>
      </c>
      <c r="G1028" s="306">
        <v>0</v>
      </c>
      <c r="H1028" s="65" t="s">
        <v>81</v>
      </c>
      <c r="I1028" s="221" t="s">
        <v>82</v>
      </c>
      <c r="J1028" s="220" t="s">
        <v>83</v>
      </c>
      <c r="K1028" s="66" t="s">
        <v>10090</v>
      </c>
      <c r="L1028" s="68">
        <v>15780000</v>
      </c>
      <c r="M1028" s="221" t="s">
        <v>85</v>
      </c>
      <c r="N1028" s="66" t="s">
        <v>10089</v>
      </c>
      <c r="O1028" s="66">
        <v>57461980</v>
      </c>
      <c r="P1028" s="65">
        <v>1425</v>
      </c>
      <c r="Q1028" s="78">
        <v>45840</v>
      </c>
      <c r="R1028" s="66">
        <v>5603238000</v>
      </c>
      <c r="S1028" s="78">
        <v>45849</v>
      </c>
      <c r="T1028" s="68">
        <v>15780000</v>
      </c>
      <c r="U1028" s="65" t="s">
        <v>87</v>
      </c>
      <c r="V1028" s="68">
        <v>85466528</v>
      </c>
      <c r="W1028" s="67" t="s">
        <v>9684</v>
      </c>
      <c r="X1028" s="78">
        <v>45849</v>
      </c>
      <c r="Y1028" s="78">
        <v>45849</v>
      </c>
      <c r="Z1028" s="70" t="s">
        <v>89</v>
      </c>
      <c r="AA1028" s="70">
        <v>45991</v>
      </c>
      <c r="AB1028" s="49">
        <f t="shared" si="75"/>
        <v>142</v>
      </c>
      <c r="AC1028" s="65">
        <v>0</v>
      </c>
      <c r="AD1028" s="424">
        <v>0</v>
      </c>
      <c r="AE1028" s="65">
        <v>0</v>
      </c>
      <c r="AF1028" s="78" t="s">
        <v>89</v>
      </c>
      <c r="AG1028" s="49">
        <f t="shared" si="76"/>
        <v>0</v>
      </c>
      <c r="AH1028" s="65">
        <v>0</v>
      </c>
      <c r="AI1028" s="68">
        <v>0</v>
      </c>
      <c r="AJ1028" s="65" t="s">
        <v>89</v>
      </c>
      <c r="AK1028" s="78" t="s">
        <v>89</v>
      </c>
      <c r="AL1028" s="65">
        <v>0</v>
      </c>
      <c r="AM1028" s="78" t="s">
        <v>89</v>
      </c>
      <c r="AN1028" s="78" t="s">
        <v>89</v>
      </c>
      <c r="AO1028" s="78" t="s">
        <v>89</v>
      </c>
      <c r="AP1028" s="49">
        <f t="shared" si="77"/>
        <v>0</v>
      </c>
      <c r="AQ1028" s="49">
        <f>+L1028+AD1028-AI1028</f>
        <v>15780000</v>
      </c>
      <c r="AR1028" s="65" t="s">
        <v>87</v>
      </c>
      <c r="AS1028" s="68">
        <v>15780000</v>
      </c>
      <c r="AT1028" s="65" t="s">
        <v>90</v>
      </c>
      <c r="AU1028" s="68">
        <v>0</v>
      </c>
      <c r="AV1028" s="75" t="s">
        <v>89</v>
      </c>
      <c r="AW1028" s="423">
        <v>6312000</v>
      </c>
      <c r="AX1028" s="79">
        <f t="shared" si="78"/>
        <v>9468000</v>
      </c>
      <c r="AY1028" s="223">
        <f t="shared" si="79"/>
        <v>0.4</v>
      </c>
      <c r="AZ1028" s="74">
        <v>0.4</v>
      </c>
      <c r="BA1028" s="75" t="s">
        <v>89</v>
      </c>
      <c r="BB1028" s="65" t="s">
        <v>108</v>
      </c>
      <c r="BC1028" s="66" t="s">
        <v>10088</v>
      </c>
      <c r="BD1028" s="221" t="s">
        <v>87</v>
      </c>
      <c r="BE1028" s="221" t="s">
        <v>87</v>
      </c>
    </row>
    <row r="1029" spans="2:57" x14ac:dyDescent="0.25">
      <c r="B1029" s="221">
        <v>2025</v>
      </c>
      <c r="C1029" s="221">
        <v>891780111</v>
      </c>
      <c r="D1029" s="221" t="s">
        <v>78</v>
      </c>
      <c r="E1029" s="65" t="s">
        <v>10087</v>
      </c>
      <c r="F1029" s="65" t="s">
        <v>10086</v>
      </c>
      <c r="G1029" s="306">
        <v>0</v>
      </c>
      <c r="H1029" s="65" t="s">
        <v>81</v>
      </c>
      <c r="I1029" s="221" t="s">
        <v>82</v>
      </c>
      <c r="J1029" s="220" t="s">
        <v>83</v>
      </c>
      <c r="K1029" s="66" t="s">
        <v>10085</v>
      </c>
      <c r="L1029" s="68">
        <v>13250000</v>
      </c>
      <c r="M1029" s="221" t="s">
        <v>85</v>
      </c>
      <c r="N1029" s="66" t="s">
        <v>10084</v>
      </c>
      <c r="O1029" s="66">
        <v>1084727795</v>
      </c>
      <c r="P1029" s="65">
        <v>1426</v>
      </c>
      <c r="Q1029" s="78">
        <v>45840</v>
      </c>
      <c r="R1029" s="66">
        <v>2494141000</v>
      </c>
      <c r="S1029" s="78">
        <v>45849</v>
      </c>
      <c r="T1029" s="68">
        <v>13250000</v>
      </c>
      <c r="U1029" s="65" t="s">
        <v>87</v>
      </c>
      <c r="V1029" s="68">
        <v>85465146</v>
      </c>
      <c r="W1029" s="67" t="s">
        <v>8366</v>
      </c>
      <c r="X1029" s="78">
        <v>45849</v>
      </c>
      <c r="Y1029" s="78">
        <v>45849</v>
      </c>
      <c r="Z1029" s="70" t="s">
        <v>89</v>
      </c>
      <c r="AA1029" s="70">
        <v>45991</v>
      </c>
      <c r="AB1029" s="49">
        <f t="shared" si="75"/>
        <v>142</v>
      </c>
      <c r="AC1029" s="65">
        <v>0</v>
      </c>
      <c r="AD1029" s="424">
        <v>0</v>
      </c>
      <c r="AE1029" s="65">
        <v>0</v>
      </c>
      <c r="AF1029" s="78" t="s">
        <v>89</v>
      </c>
      <c r="AG1029" s="49">
        <f t="shared" si="76"/>
        <v>0</v>
      </c>
      <c r="AH1029" s="65">
        <v>0</v>
      </c>
      <c r="AI1029" s="68">
        <v>0</v>
      </c>
      <c r="AJ1029" s="65" t="s">
        <v>89</v>
      </c>
      <c r="AK1029" s="78" t="s">
        <v>89</v>
      </c>
      <c r="AL1029" s="65">
        <v>0</v>
      </c>
      <c r="AM1029" s="78" t="s">
        <v>89</v>
      </c>
      <c r="AN1029" s="78" t="s">
        <v>89</v>
      </c>
      <c r="AO1029" s="78" t="s">
        <v>89</v>
      </c>
      <c r="AP1029" s="49">
        <f t="shared" si="77"/>
        <v>0</v>
      </c>
      <c r="AQ1029" s="49">
        <f>+L1029+AD1029-AI1029</f>
        <v>13250000</v>
      </c>
      <c r="AR1029" s="65" t="s">
        <v>87</v>
      </c>
      <c r="AS1029" s="68">
        <v>13250000</v>
      </c>
      <c r="AT1029" s="65" t="s">
        <v>90</v>
      </c>
      <c r="AU1029" s="68">
        <v>0</v>
      </c>
      <c r="AV1029" s="75" t="s">
        <v>89</v>
      </c>
      <c r="AW1029" s="423">
        <v>5300000</v>
      </c>
      <c r="AX1029" s="79">
        <f t="shared" si="78"/>
        <v>7950000</v>
      </c>
      <c r="AY1029" s="223">
        <f t="shared" si="79"/>
        <v>0.4</v>
      </c>
      <c r="AZ1029" s="74">
        <v>0.4</v>
      </c>
      <c r="BA1029" s="75" t="s">
        <v>89</v>
      </c>
      <c r="BB1029" s="65" t="s">
        <v>108</v>
      </c>
      <c r="BC1029" s="66" t="s">
        <v>10083</v>
      </c>
      <c r="BD1029" s="221" t="s">
        <v>87</v>
      </c>
      <c r="BE1029" s="221" t="s">
        <v>87</v>
      </c>
    </row>
    <row r="1030" spans="2:57" x14ac:dyDescent="0.25">
      <c r="B1030" s="221">
        <v>2025</v>
      </c>
      <c r="C1030" s="221">
        <v>891780111</v>
      </c>
      <c r="D1030" s="221" t="s">
        <v>78</v>
      </c>
      <c r="E1030" s="65" t="s">
        <v>10082</v>
      </c>
      <c r="F1030" s="65" t="s">
        <v>10081</v>
      </c>
      <c r="G1030" s="306">
        <v>0</v>
      </c>
      <c r="H1030" s="65" t="s">
        <v>81</v>
      </c>
      <c r="I1030" s="221" t="s">
        <v>82</v>
      </c>
      <c r="J1030" s="220" t="s">
        <v>83</v>
      </c>
      <c r="K1030" s="66" t="s">
        <v>10080</v>
      </c>
      <c r="L1030" s="68">
        <v>17360000</v>
      </c>
      <c r="M1030" s="221" t="s">
        <v>85</v>
      </c>
      <c r="N1030" s="66" t="s">
        <v>10079</v>
      </c>
      <c r="O1030" s="66">
        <v>7634396</v>
      </c>
      <c r="P1030" s="65">
        <v>1425</v>
      </c>
      <c r="Q1030" s="78">
        <v>45840</v>
      </c>
      <c r="R1030" s="66">
        <v>5603238000</v>
      </c>
      <c r="S1030" s="78">
        <v>45849</v>
      </c>
      <c r="T1030" s="68">
        <v>17360000</v>
      </c>
      <c r="U1030" s="65" t="s">
        <v>87</v>
      </c>
      <c r="V1030" s="68">
        <v>85465146</v>
      </c>
      <c r="W1030" s="67" t="s">
        <v>8366</v>
      </c>
      <c r="X1030" s="78">
        <v>45849</v>
      </c>
      <c r="Y1030" s="78">
        <v>45849</v>
      </c>
      <c r="Z1030" s="70" t="s">
        <v>89</v>
      </c>
      <c r="AA1030" s="70">
        <v>45991</v>
      </c>
      <c r="AB1030" s="49">
        <f t="shared" si="75"/>
        <v>142</v>
      </c>
      <c r="AC1030" s="65">
        <v>0</v>
      </c>
      <c r="AD1030" s="424">
        <v>0</v>
      </c>
      <c r="AE1030" s="65">
        <v>0</v>
      </c>
      <c r="AF1030" s="78" t="s">
        <v>89</v>
      </c>
      <c r="AG1030" s="49">
        <f t="shared" si="76"/>
        <v>0</v>
      </c>
      <c r="AH1030" s="65">
        <v>0</v>
      </c>
      <c r="AI1030" s="68">
        <v>0</v>
      </c>
      <c r="AJ1030" s="65" t="s">
        <v>89</v>
      </c>
      <c r="AK1030" s="78" t="s">
        <v>89</v>
      </c>
      <c r="AL1030" s="65">
        <v>0</v>
      </c>
      <c r="AM1030" s="78" t="s">
        <v>89</v>
      </c>
      <c r="AN1030" s="78" t="s">
        <v>89</v>
      </c>
      <c r="AO1030" s="78" t="s">
        <v>89</v>
      </c>
      <c r="AP1030" s="49">
        <f t="shared" si="77"/>
        <v>0</v>
      </c>
      <c r="AQ1030" s="49">
        <f>+L1030+AD1030-AI1030</f>
        <v>17360000</v>
      </c>
      <c r="AR1030" s="65" t="s">
        <v>87</v>
      </c>
      <c r="AS1030" s="68">
        <v>17360000</v>
      </c>
      <c r="AT1030" s="65" t="s">
        <v>90</v>
      </c>
      <c r="AU1030" s="68">
        <v>0</v>
      </c>
      <c r="AV1030" s="75" t="s">
        <v>89</v>
      </c>
      <c r="AW1030" s="423">
        <v>6944000</v>
      </c>
      <c r="AX1030" s="79">
        <f t="shared" si="78"/>
        <v>10416000</v>
      </c>
      <c r="AY1030" s="223">
        <f t="shared" si="79"/>
        <v>0.4</v>
      </c>
      <c r="AZ1030" s="74">
        <v>0.4</v>
      </c>
      <c r="BA1030" s="75" t="s">
        <v>89</v>
      </c>
      <c r="BB1030" s="65" t="s">
        <v>108</v>
      </c>
      <c r="BC1030" s="66" t="s">
        <v>10078</v>
      </c>
      <c r="BD1030" s="221" t="s">
        <v>87</v>
      </c>
      <c r="BE1030" s="221" t="s">
        <v>87</v>
      </c>
    </row>
    <row r="1031" spans="2:57" x14ac:dyDescent="0.25">
      <c r="B1031" s="221">
        <v>2025</v>
      </c>
      <c r="C1031" s="221">
        <v>891780111</v>
      </c>
      <c r="D1031" s="221" t="s">
        <v>78</v>
      </c>
      <c r="E1031" s="65" t="s">
        <v>10077</v>
      </c>
      <c r="F1031" s="65" t="s">
        <v>10076</v>
      </c>
      <c r="G1031" s="306">
        <v>0</v>
      </c>
      <c r="H1031" s="65" t="s">
        <v>81</v>
      </c>
      <c r="I1031" s="221" t="s">
        <v>82</v>
      </c>
      <c r="J1031" s="220" t="s">
        <v>83</v>
      </c>
      <c r="K1031" s="66" t="s">
        <v>10075</v>
      </c>
      <c r="L1031" s="68">
        <v>13250000</v>
      </c>
      <c r="M1031" s="221" t="s">
        <v>85</v>
      </c>
      <c r="N1031" s="66" t="s">
        <v>10074</v>
      </c>
      <c r="O1031" s="66">
        <v>1082972337</v>
      </c>
      <c r="P1031" s="65">
        <v>1426</v>
      </c>
      <c r="Q1031" s="78">
        <v>45840</v>
      </c>
      <c r="R1031" s="66">
        <v>2494141000</v>
      </c>
      <c r="S1031" s="78">
        <v>45849</v>
      </c>
      <c r="T1031" s="68">
        <v>13250000</v>
      </c>
      <c r="U1031" s="65" t="s">
        <v>87</v>
      </c>
      <c r="V1031" s="68">
        <v>85465146</v>
      </c>
      <c r="W1031" s="67" t="s">
        <v>8366</v>
      </c>
      <c r="X1031" s="78">
        <v>45849</v>
      </c>
      <c r="Y1031" s="78">
        <v>45849</v>
      </c>
      <c r="Z1031" s="70" t="s">
        <v>89</v>
      </c>
      <c r="AA1031" s="70">
        <v>45991</v>
      </c>
      <c r="AB1031" s="49">
        <f t="shared" si="75"/>
        <v>142</v>
      </c>
      <c r="AC1031" s="65">
        <v>0</v>
      </c>
      <c r="AD1031" s="424">
        <v>0</v>
      </c>
      <c r="AE1031" s="65">
        <v>0</v>
      </c>
      <c r="AF1031" s="78" t="s">
        <v>89</v>
      </c>
      <c r="AG1031" s="49">
        <f t="shared" si="76"/>
        <v>0</v>
      </c>
      <c r="AH1031" s="65">
        <v>0</v>
      </c>
      <c r="AI1031" s="68">
        <v>0</v>
      </c>
      <c r="AJ1031" s="65" t="s">
        <v>89</v>
      </c>
      <c r="AK1031" s="78" t="s">
        <v>89</v>
      </c>
      <c r="AL1031" s="65">
        <v>0</v>
      </c>
      <c r="AM1031" s="78" t="s">
        <v>89</v>
      </c>
      <c r="AN1031" s="78" t="s">
        <v>89</v>
      </c>
      <c r="AO1031" s="78" t="s">
        <v>89</v>
      </c>
      <c r="AP1031" s="49">
        <f t="shared" si="77"/>
        <v>0</v>
      </c>
      <c r="AQ1031" s="49">
        <f>+L1031+AD1031-AI1031</f>
        <v>13250000</v>
      </c>
      <c r="AR1031" s="65" t="s">
        <v>87</v>
      </c>
      <c r="AS1031" s="68">
        <v>13250000</v>
      </c>
      <c r="AT1031" s="65" t="s">
        <v>90</v>
      </c>
      <c r="AU1031" s="68">
        <v>0</v>
      </c>
      <c r="AV1031" s="75" t="s">
        <v>89</v>
      </c>
      <c r="AW1031" s="423">
        <v>5300000</v>
      </c>
      <c r="AX1031" s="79">
        <f t="shared" si="78"/>
        <v>7950000</v>
      </c>
      <c r="AY1031" s="223">
        <f t="shared" si="79"/>
        <v>0.4</v>
      </c>
      <c r="AZ1031" s="74">
        <v>0.4</v>
      </c>
      <c r="BA1031" s="75" t="s">
        <v>89</v>
      </c>
      <c r="BB1031" s="65" t="s">
        <v>108</v>
      </c>
      <c r="BC1031" s="66" t="s">
        <v>10073</v>
      </c>
      <c r="BD1031" s="221" t="s">
        <v>87</v>
      </c>
      <c r="BE1031" s="221" t="s">
        <v>87</v>
      </c>
    </row>
    <row r="1032" spans="2:57" x14ac:dyDescent="0.25">
      <c r="B1032" s="221">
        <v>2025</v>
      </c>
      <c r="C1032" s="221">
        <v>891780111</v>
      </c>
      <c r="D1032" s="221" t="s">
        <v>78</v>
      </c>
      <c r="E1032" s="65" t="s">
        <v>10072</v>
      </c>
      <c r="F1032" s="65" t="s">
        <v>10071</v>
      </c>
      <c r="G1032" s="306">
        <v>0</v>
      </c>
      <c r="H1032" s="65" t="s">
        <v>81</v>
      </c>
      <c r="I1032" s="221" t="s">
        <v>82</v>
      </c>
      <c r="J1032" s="220" t="s">
        <v>83</v>
      </c>
      <c r="K1032" s="66" t="s">
        <v>10070</v>
      </c>
      <c r="L1032" s="68">
        <v>18935000</v>
      </c>
      <c r="M1032" s="221" t="s">
        <v>85</v>
      </c>
      <c r="N1032" s="66" t="s">
        <v>10069</v>
      </c>
      <c r="O1032" s="66">
        <v>1004346912</v>
      </c>
      <c r="P1032" s="65">
        <v>1425</v>
      </c>
      <c r="Q1032" s="78">
        <v>45840</v>
      </c>
      <c r="R1032" s="66">
        <v>5603238000</v>
      </c>
      <c r="S1032" s="78">
        <v>45849</v>
      </c>
      <c r="T1032" s="68">
        <v>18935000</v>
      </c>
      <c r="U1032" s="65" t="s">
        <v>87</v>
      </c>
      <c r="V1032" s="68">
        <v>57464638</v>
      </c>
      <c r="W1032" s="67" t="s">
        <v>9570</v>
      </c>
      <c r="X1032" s="78">
        <v>45849</v>
      </c>
      <c r="Y1032" s="78">
        <v>45849</v>
      </c>
      <c r="Z1032" s="70" t="s">
        <v>89</v>
      </c>
      <c r="AA1032" s="70">
        <v>45991</v>
      </c>
      <c r="AB1032" s="49">
        <f t="shared" ref="AB1032:AB1095" si="80">+IF(Z1032="1800-01-01",AA1032-Y1032,AA1032-Z1032)</f>
        <v>142</v>
      </c>
      <c r="AC1032" s="65">
        <v>0</v>
      </c>
      <c r="AD1032" s="424">
        <v>0</v>
      </c>
      <c r="AE1032" s="65">
        <v>0</v>
      </c>
      <c r="AF1032" s="78" t="s">
        <v>89</v>
      </c>
      <c r="AG1032" s="49">
        <f t="shared" ref="AG1032:AG1095" si="81">+IF(AF1032="1800-01-01",0,AF1032-AA1032)</f>
        <v>0</v>
      </c>
      <c r="AH1032" s="65">
        <v>0</v>
      </c>
      <c r="AI1032" s="68">
        <v>0</v>
      </c>
      <c r="AJ1032" s="65" t="s">
        <v>89</v>
      </c>
      <c r="AK1032" s="78" t="s">
        <v>89</v>
      </c>
      <c r="AL1032" s="65">
        <v>0</v>
      </c>
      <c r="AM1032" s="78" t="s">
        <v>89</v>
      </c>
      <c r="AN1032" s="78" t="s">
        <v>89</v>
      </c>
      <c r="AO1032" s="78" t="s">
        <v>89</v>
      </c>
      <c r="AP1032" s="49">
        <f t="shared" ref="AP1032:AP1095" si="82">+IF(AM1032="1800-01-01",0,AN1032-AM1032)</f>
        <v>0</v>
      </c>
      <c r="AQ1032" s="49">
        <f>+L1032+AD1032-AI1032</f>
        <v>18935000</v>
      </c>
      <c r="AR1032" s="65" t="s">
        <v>87</v>
      </c>
      <c r="AS1032" s="68">
        <v>18935000</v>
      </c>
      <c r="AT1032" s="65" t="s">
        <v>90</v>
      </c>
      <c r="AU1032" s="68">
        <v>0</v>
      </c>
      <c r="AV1032" s="75" t="s">
        <v>89</v>
      </c>
      <c r="AW1032" s="423">
        <v>7574000</v>
      </c>
      <c r="AX1032" s="79">
        <f t="shared" ref="AX1032:AX1095" si="83">AQ1032-AW1032</f>
        <v>11361000</v>
      </c>
      <c r="AY1032" s="223">
        <f t="shared" ref="AY1032:AY1095" si="84">+IFERROR(AW1032/AQ1032,"_")</f>
        <v>0.4</v>
      </c>
      <c r="AZ1032" s="74">
        <v>0.4</v>
      </c>
      <c r="BA1032" s="75" t="s">
        <v>89</v>
      </c>
      <c r="BB1032" s="65" t="s">
        <v>108</v>
      </c>
      <c r="BC1032" s="66" t="s">
        <v>10068</v>
      </c>
      <c r="BD1032" s="221" t="s">
        <v>87</v>
      </c>
      <c r="BE1032" s="221" t="s">
        <v>87</v>
      </c>
    </row>
    <row r="1033" spans="2:57" x14ac:dyDescent="0.25">
      <c r="B1033" s="221">
        <v>2025</v>
      </c>
      <c r="C1033" s="221">
        <v>891780111</v>
      </c>
      <c r="D1033" s="221" t="s">
        <v>78</v>
      </c>
      <c r="E1033" s="65" t="s">
        <v>10067</v>
      </c>
      <c r="F1033" s="65" t="s">
        <v>10066</v>
      </c>
      <c r="G1033" s="306">
        <v>0</v>
      </c>
      <c r="H1033" s="65" t="s">
        <v>81</v>
      </c>
      <c r="I1033" s="221" t="s">
        <v>82</v>
      </c>
      <c r="J1033" s="220" t="s">
        <v>83</v>
      </c>
      <c r="K1033" s="66" t="s">
        <v>10065</v>
      </c>
      <c r="L1033" s="68">
        <v>31000000</v>
      </c>
      <c r="M1033" s="221" t="s">
        <v>85</v>
      </c>
      <c r="N1033" s="66" t="s">
        <v>10064</v>
      </c>
      <c r="O1033" s="66">
        <v>19601307</v>
      </c>
      <c r="P1033" s="65">
        <v>1425</v>
      </c>
      <c r="Q1033" s="78">
        <v>45840</v>
      </c>
      <c r="R1033" s="66">
        <v>5603238000</v>
      </c>
      <c r="S1033" s="78">
        <v>45849</v>
      </c>
      <c r="T1033" s="68">
        <v>31000000</v>
      </c>
      <c r="U1033" s="65" t="s">
        <v>87</v>
      </c>
      <c r="V1033" s="68">
        <v>84452087</v>
      </c>
      <c r="W1033" s="67" t="s">
        <v>9549</v>
      </c>
      <c r="X1033" s="78">
        <v>45849</v>
      </c>
      <c r="Y1033" s="78">
        <v>45849</v>
      </c>
      <c r="Z1033" s="70" t="s">
        <v>89</v>
      </c>
      <c r="AA1033" s="70">
        <v>45991</v>
      </c>
      <c r="AB1033" s="49">
        <f t="shared" si="80"/>
        <v>142</v>
      </c>
      <c r="AC1033" s="65">
        <v>0</v>
      </c>
      <c r="AD1033" s="424">
        <v>0</v>
      </c>
      <c r="AE1033" s="65">
        <v>0</v>
      </c>
      <c r="AF1033" s="78" t="s">
        <v>89</v>
      </c>
      <c r="AG1033" s="49">
        <f t="shared" si="81"/>
        <v>0</v>
      </c>
      <c r="AH1033" s="65">
        <v>0</v>
      </c>
      <c r="AI1033" s="68">
        <v>0</v>
      </c>
      <c r="AJ1033" s="65" t="s">
        <v>89</v>
      </c>
      <c r="AK1033" s="78" t="s">
        <v>89</v>
      </c>
      <c r="AL1033" s="65">
        <v>0</v>
      </c>
      <c r="AM1033" s="78" t="s">
        <v>89</v>
      </c>
      <c r="AN1033" s="78" t="s">
        <v>89</v>
      </c>
      <c r="AO1033" s="78" t="s">
        <v>89</v>
      </c>
      <c r="AP1033" s="49">
        <f t="shared" si="82"/>
        <v>0</v>
      </c>
      <c r="AQ1033" s="49">
        <f>+L1033+AD1033-AI1033</f>
        <v>31000000</v>
      </c>
      <c r="AR1033" s="65" t="s">
        <v>87</v>
      </c>
      <c r="AS1033" s="68">
        <v>31000000</v>
      </c>
      <c r="AT1033" s="65" t="s">
        <v>90</v>
      </c>
      <c r="AU1033" s="68">
        <v>0</v>
      </c>
      <c r="AV1033" s="75" t="s">
        <v>89</v>
      </c>
      <c r="AW1033" s="423">
        <v>12400000</v>
      </c>
      <c r="AX1033" s="79">
        <f t="shared" si="83"/>
        <v>18600000</v>
      </c>
      <c r="AY1033" s="223">
        <f t="shared" si="84"/>
        <v>0.4</v>
      </c>
      <c r="AZ1033" s="74">
        <v>0.4</v>
      </c>
      <c r="BA1033" s="75" t="s">
        <v>89</v>
      </c>
      <c r="BB1033" s="65" t="s">
        <v>108</v>
      </c>
      <c r="BC1033" s="66" t="s">
        <v>10063</v>
      </c>
      <c r="BD1033" s="221" t="s">
        <v>87</v>
      </c>
      <c r="BE1033" s="221" t="s">
        <v>87</v>
      </c>
    </row>
    <row r="1034" spans="2:57" x14ac:dyDescent="0.25">
      <c r="B1034" s="221">
        <v>2025</v>
      </c>
      <c r="C1034" s="221">
        <v>891780111</v>
      </c>
      <c r="D1034" s="221" t="s">
        <v>78</v>
      </c>
      <c r="E1034" s="65" t="s">
        <v>10062</v>
      </c>
      <c r="F1034" s="65" t="s">
        <v>10061</v>
      </c>
      <c r="G1034" s="306">
        <v>0</v>
      </c>
      <c r="H1034" s="65" t="s">
        <v>81</v>
      </c>
      <c r="I1034" s="221" t="s">
        <v>82</v>
      </c>
      <c r="J1034" s="220" t="s">
        <v>83</v>
      </c>
      <c r="K1034" s="66" t="s">
        <v>10060</v>
      </c>
      <c r="L1034" s="68">
        <v>3900000</v>
      </c>
      <c r="M1034" s="221" t="s">
        <v>85</v>
      </c>
      <c r="N1034" s="66" t="s">
        <v>10059</v>
      </c>
      <c r="O1034" s="66">
        <v>1082847671</v>
      </c>
      <c r="P1034" s="65">
        <v>1425</v>
      </c>
      <c r="Q1034" s="78">
        <v>45840</v>
      </c>
      <c r="R1034" s="66">
        <v>5603238000</v>
      </c>
      <c r="S1034" s="78">
        <v>45849</v>
      </c>
      <c r="T1034" s="68">
        <v>3900000</v>
      </c>
      <c r="U1034" s="65" t="s">
        <v>87</v>
      </c>
      <c r="V1034" s="68">
        <v>45691169</v>
      </c>
      <c r="W1034" s="67" t="s">
        <v>8679</v>
      </c>
      <c r="X1034" s="78">
        <v>45849</v>
      </c>
      <c r="Y1034" s="78">
        <v>45849</v>
      </c>
      <c r="Z1034" s="70" t="s">
        <v>89</v>
      </c>
      <c r="AA1034" s="70">
        <v>45869</v>
      </c>
      <c r="AB1034" s="49">
        <f t="shared" si="80"/>
        <v>20</v>
      </c>
      <c r="AC1034" s="65">
        <v>0</v>
      </c>
      <c r="AD1034" s="424">
        <v>0</v>
      </c>
      <c r="AE1034" s="65">
        <v>0</v>
      </c>
      <c r="AF1034" s="78" t="s">
        <v>89</v>
      </c>
      <c r="AG1034" s="49">
        <f t="shared" si="81"/>
        <v>0</v>
      </c>
      <c r="AH1034" s="65">
        <v>0</v>
      </c>
      <c r="AI1034" s="68">
        <v>0</v>
      </c>
      <c r="AJ1034" s="65" t="s">
        <v>89</v>
      </c>
      <c r="AK1034" s="78" t="s">
        <v>89</v>
      </c>
      <c r="AL1034" s="65">
        <v>0</v>
      </c>
      <c r="AM1034" s="78" t="s">
        <v>89</v>
      </c>
      <c r="AN1034" s="78" t="s">
        <v>89</v>
      </c>
      <c r="AO1034" s="78" t="s">
        <v>89</v>
      </c>
      <c r="AP1034" s="49">
        <f t="shared" si="82"/>
        <v>0</v>
      </c>
      <c r="AQ1034" s="49">
        <f>+L1034+AD1034-AI1034</f>
        <v>3900000</v>
      </c>
      <c r="AR1034" s="65" t="s">
        <v>87</v>
      </c>
      <c r="AS1034" s="68">
        <v>3900000</v>
      </c>
      <c r="AT1034" s="65" t="s">
        <v>90</v>
      </c>
      <c r="AU1034" s="68">
        <v>0</v>
      </c>
      <c r="AV1034" s="75" t="s">
        <v>89</v>
      </c>
      <c r="AW1034" s="423">
        <v>3900000</v>
      </c>
      <c r="AX1034" s="79">
        <f t="shared" si="83"/>
        <v>0</v>
      </c>
      <c r="AY1034" s="223">
        <f t="shared" si="84"/>
        <v>1</v>
      </c>
      <c r="AZ1034" s="74">
        <v>1</v>
      </c>
      <c r="BA1034" s="75" t="s">
        <v>89</v>
      </c>
      <c r="BB1034" s="65" t="s">
        <v>103</v>
      </c>
      <c r="BC1034" s="66" t="s">
        <v>10058</v>
      </c>
      <c r="BD1034" s="221" t="s">
        <v>87</v>
      </c>
      <c r="BE1034" s="221" t="s">
        <v>87</v>
      </c>
    </row>
    <row r="1035" spans="2:57" x14ac:dyDescent="0.25">
      <c r="B1035" s="221">
        <v>2025</v>
      </c>
      <c r="C1035" s="221">
        <v>891780111</v>
      </c>
      <c r="D1035" s="221" t="s">
        <v>78</v>
      </c>
      <c r="E1035" s="65" t="s">
        <v>10057</v>
      </c>
      <c r="F1035" s="65" t="s">
        <v>10056</v>
      </c>
      <c r="G1035" s="306">
        <v>0</v>
      </c>
      <c r="H1035" s="65" t="s">
        <v>81</v>
      </c>
      <c r="I1035" s="221" t="s">
        <v>82</v>
      </c>
      <c r="J1035" s="220" t="s">
        <v>83</v>
      </c>
      <c r="K1035" s="66" t="s">
        <v>10055</v>
      </c>
      <c r="L1035" s="68">
        <v>17360000</v>
      </c>
      <c r="M1035" s="221" t="s">
        <v>85</v>
      </c>
      <c r="N1035" s="66" t="s">
        <v>10054</v>
      </c>
      <c r="O1035" s="66">
        <v>57461691</v>
      </c>
      <c r="P1035" s="65">
        <v>1425</v>
      </c>
      <c r="Q1035" s="78">
        <v>45840</v>
      </c>
      <c r="R1035" s="66">
        <v>5603238000</v>
      </c>
      <c r="S1035" s="78">
        <v>45849</v>
      </c>
      <c r="T1035" s="68">
        <v>17360000</v>
      </c>
      <c r="U1035" s="65" t="s">
        <v>87</v>
      </c>
      <c r="V1035" s="68">
        <v>32697737</v>
      </c>
      <c r="W1035" s="67" t="s">
        <v>10053</v>
      </c>
      <c r="X1035" s="78">
        <v>45849</v>
      </c>
      <c r="Y1035" s="78">
        <v>45849</v>
      </c>
      <c r="Z1035" s="70" t="s">
        <v>89</v>
      </c>
      <c r="AA1035" s="70">
        <v>45991</v>
      </c>
      <c r="AB1035" s="49">
        <f t="shared" si="80"/>
        <v>142</v>
      </c>
      <c r="AC1035" s="65">
        <v>0</v>
      </c>
      <c r="AD1035" s="424">
        <v>0</v>
      </c>
      <c r="AE1035" s="65">
        <v>0</v>
      </c>
      <c r="AF1035" s="78" t="s">
        <v>89</v>
      </c>
      <c r="AG1035" s="49">
        <f t="shared" si="81"/>
        <v>0</v>
      </c>
      <c r="AH1035" s="65">
        <v>0</v>
      </c>
      <c r="AI1035" s="68">
        <v>0</v>
      </c>
      <c r="AJ1035" s="65" t="s">
        <v>89</v>
      </c>
      <c r="AK1035" s="78" t="s">
        <v>89</v>
      </c>
      <c r="AL1035" s="65">
        <v>0</v>
      </c>
      <c r="AM1035" s="78" t="s">
        <v>89</v>
      </c>
      <c r="AN1035" s="78" t="s">
        <v>89</v>
      </c>
      <c r="AO1035" s="78" t="s">
        <v>89</v>
      </c>
      <c r="AP1035" s="49">
        <f t="shared" si="82"/>
        <v>0</v>
      </c>
      <c r="AQ1035" s="49">
        <f>+L1035+AD1035-AI1035</f>
        <v>17360000</v>
      </c>
      <c r="AR1035" s="65" t="s">
        <v>87</v>
      </c>
      <c r="AS1035" s="68">
        <v>17360000</v>
      </c>
      <c r="AT1035" s="65" t="s">
        <v>90</v>
      </c>
      <c r="AU1035" s="68">
        <v>0</v>
      </c>
      <c r="AV1035" s="75" t="s">
        <v>89</v>
      </c>
      <c r="AW1035" s="422">
        <v>6944000</v>
      </c>
      <c r="AX1035" s="79">
        <f t="shared" si="83"/>
        <v>10416000</v>
      </c>
      <c r="AY1035" s="223">
        <f t="shared" si="84"/>
        <v>0.4</v>
      </c>
      <c r="AZ1035" s="74">
        <v>0.4</v>
      </c>
      <c r="BA1035" s="75" t="s">
        <v>89</v>
      </c>
      <c r="BB1035" s="65" t="s">
        <v>108</v>
      </c>
      <c r="BC1035" s="66" t="s">
        <v>10052</v>
      </c>
      <c r="BD1035" s="221" t="s">
        <v>87</v>
      </c>
      <c r="BE1035" s="221" t="s">
        <v>87</v>
      </c>
    </row>
    <row r="1036" spans="2:57" x14ac:dyDescent="0.25">
      <c r="B1036" s="221">
        <v>2025</v>
      </c>
      <c r="C1036" s="221">
        <v>891780111</v>
      </c>
      <c r="D1036" s="221" t="s">
        <v>78</v>
      </c>
      <c r="E1036" s="65" t="s">
        <v>10051</v>
      </c>
      <c r="F1036" s="65" t="s">
        <v>10050</v>
      </c>
      <c r="G1036" s="306">
        <v>0</v>
      </c>
      <c r="H1036" s="65" t="s">
        <v>81</v>
      </c>
      <c r="I1036" s="221" t="s">
        <v>82</v>
      </c>
      <c r="J1036" s="220" t="s">
        <v>83</v>
      </c>
      <c r="K1036" s="66" t="s">
        <v>10049</v>
      </c>
      <c r="L1036" s="68">
        <v>14250000</v>
      </c>
      <c r="M1036" s="221" t="s">
        <v>85</v>
      </c>
      <c r="N1036" s="66" t="s">
        <v>10048</v>
      </c>
      <c r="O1036" s="66">
        <v>4979192</v>
      </c>
      <c r="P1036" s="65">
        <v>1425</v>
      </c>
      <c r="Q1036" s="78">
        <v>45840</v>
      </c>
      <c r="R1036" s="66">
        <v>5603238000</v>
      </c>
      <c r="S1036" s="78">
        <v>45849</v>
      </c>
      <c r="T1036" s="68">
        <v>14250000</v>
      </c>
      <c r="U1036" s="65" t="s">
        <v>87</v>
      </c>
      <c r="V1036" s="68">
        <v>85465146</v>
      </c>
      <c r="W1036" s="67" t="s">
        <v>8366</v>
      </c>
      <c r="X1036" s="78">
        <v>45849</v>
      </c>
      <c r="Y1036" s="78">
        <v>45849</v>
      </c>
      <c r="Z1036" s="70" t="s">
        <v>89</v>
      </c>
      <c r="AA1036" s="70">
        <v>45991</v>
      </c>
      <c r="AB1036" s="49">
        <f t="shared" si="80"/>
        <v>142</v>
      </c>
      <c r="AC1036" s="65">
        <v>0</v>
      </c>
      <c r="AD1036" s="424">
        <v>0</v>
      </c>
      <c r="AE1036" s="65">
        <v>0</v>
      </c>
      <c r="AF1036" s="78" t="s">
        <v>89</v>
      </c>
      <c r="AG1036" s="49">
        <f t="shared" si="81"/>
        <v>0</v>
      </c>
      <c r="AH1036" s="65">
        <v>0</v>
      </c>
      <c r="AI1036" s="68">
        <v>0</v>
      </c>
      <c r="AJ1036" s="65" t="s">
        <v>89</v>
      </c>
      <c r="AK1036" s="78" t="s">
        <v>89</v>
      </c>
      <c r="AL1036" s="65">
        <v>0</v>
      </c>
      <c r="AM1036" s="78" t="s">
        <v>89</v>
      </c>
      <c r="AN1036" s="78" t="s">
        <v>89</v>
      </c>
      <c r="AO1036" s="78" t="s">
        <v>89</v>
      </c>
      <c r="AP1036" s="49">
        <f t="shared" si="82"/>
        <v>0</v>
      </c>
      <c r="AQ1036" s="49">
        <f>+L1036+AD1036-AI1036</f>
        <v>14250000</v>
      </c>
      <c r="AR1036" s="65" t="s">
        <v>87</v>
      </c>
      <c r="AS1036" s="68">
        <v>14250000</v>
      </c>
      <c r="AT1036" s="65" t="s">
        <v>90</v>
      </c>
      <c r="AU1036" s="68">
        <v>0</v>
      </c>
      <c r="AV1036" s="75" t="s">
        <v>89</v>
      </c>
      <c r="AW1036" s="422">
        <v>5700000</v>
      </c>
      <c r="AX1036" s="79">
        <f t="shared" si="83"/>
        <v>8550000</v>
      </c>
      <c r="AY1036" s="223">
        <f t="shared" si="84"/>
        <v>0.4</v>
      </c>
      <c r="AZ1036" s="74">
        <v>0.4</v>
      </c>
      <c r="BA1036" s="75" t="s">
        <v>89</v>
      </c>
      <c r="BB1036" s="65" t="s">
        <v>108</v>
      </c>
      <c r="BC1036" s="66" t="s">
        <v>10047</v>
      </c>
      <c r="BD1036" s="221" t="s">
        <v>87</v>
      </c>
      <c r="BE1036" s="221" t="s">
        <v>87</v>
      </c>
    </row>
    <row r="1037" spans="2:57" x14ac:dyDescent="0.25">
      <c r="B1037" s="221">
        <v>2025</v>
      </c>
      <c r="C1037" s="221">
        <v>891780111</v>
      </c>
      <c r="D1037" s="221" t="s">
        <v>78</v>
      </c>
      <c r="E1037" s="65" t="s">
        <v>10046</v>
      </c>
      <c r="F1037" s="65" t="s">
        <v>10045</v>
      </c>
      <c r="G1037" s="306">
        <v>0</v>
      </c>
      <c r="H1037" s="65" t="s">
        <v>81</v>
      </c>
      <c r="I1037" s="221" t="s">
        <v>82</v>
      </c>
      <c r="J1037" s="220" t="s">
        <v>83</v>
      </c>
      <c r="K1037" s="66" t="s">
        <v>10044</v>
      </c>
      <c r="L1037" s="68">
        <v>2900000</v>
      </c>
      <c r="M1037" s="221" t="s">
        <v>85</v>
      </c>
      <c r="N1037" s="66" t="s">
        <v>10043</v>
      </c>
      <c r="O1037" s="66">
        <v>1081831511</v>
      </c>
      <c r="P1037" s="65">
        <v>1425</v>
      </c>
      <c r="Q1037" s="78">
        <v>45840</v>
      </c>
      <c r="R1037" s="66">
        <v>5603238000</v>
      </c>
      <c r="S1037" s="78">
        <v>45849</v>
      </c>
      <c r="T1037" s="68">
        <v>2900000</v>
      </c>
      <c r="U1037" s="65" t="s">
        <v>87</v>
      </c>
      <c r="V1037" s="68">
        <v>45691169</v>
      </c>
      <c r="W1037" s="67" t="s">
        <v>8679</v>
      </c>
      <c r="X1037" s="78">
        <v>45849</v>
      </c>
      <c r="Y1037" s="78">
        <v>45849</v>
      </c>
      <c r="Z1037" s="70" t="s">
        <v>89</v>
      </c>
      <c r="AA1037" s="70">
        <v>45860</v>
      </c>
      <c r="AB1037" s="49">
        <f t="shared" si="80"/>
        <v>11</v>
      </c>
      <c r="AC1037" s="65">
        <v>0</v>
      </c>
      <c r="AD1037" s="424">
        <v>0</v>
      </c>
      <c r="AE1037" s="65">
        <v>0</v>
      </c>
      <c r="AF1037" s="78" t="s">
        <v>89</v>
      </c>
      <c r="AG1037" s="49">
        <f t="shared" si="81"/>
        <v>0</v>
      </c>
      <c r="AH1037" s="65">
        <v>0</v>
      </c>
      <c r="AI1037" s="68">
        <v>0</v>
      </c>
      <c r="AJ1037" s="65" t="s">
        <v>89</v>
      </c>
      <c r="AK1037" s="78" t="s">
        <v>89</v>
      </c>
      <c r="AL1037" s="65">
        <v>0</v>
      </c>
      <c r="AM1037" s="78" t="s">
        <v>89</v>
      </c>
      <c r="AN1037" s="78" t="s">
        <v>89</v>
      </c>
      <c r="AO1037" s="78" t="s">
        <v>89</v>
      </c>
      <c r="AP1037" s="49">
        <f t="shared" si="82"/>
        <v>0</v>
      </c>
      <c r="AQ1037" s="49">
        <f>+L1037+AD1037-AI1037</f>
        <v>2900000</v>
      </c>
      <c r="AR1037" s="65" t="s">
        <v>87</v>
      </c>
      <c r="AS1037" s="68">
        <v>2900000</v>
      </c>
      <c r="AT1037" s="65" t="s">
        <v>90</v>
      </c>
      <c r="AU1037" s="68">
        <v>0</v>
      </c>
      <c r="AV1037" s="75" t="s">
        <v>89</v>
      </c>
      <c r="AW1037" s="423">
        <v>2900000</v>
      </c>
      <c r="AX1037" s="79">
        <f t="shared" si="83"/>
        <v>0</v>
      </c>
      <c r="AY1037" s="223">
        <f t="shared" si="84"/>
        <v>1</v>
      </c>
      <c r="AZ1037" s="74">
        <v>1</v>
      </c>
      <c r="BA1037" s="75" t="s">
        <v>89</v>
      </c>
      <c r="BB1037" s="65" t="s">
        <v>103</v>
      </c>
      <c r="BC1037" s="66" t="s">
        <v>10042</v>
      </c>
      <c r="BD1037" s="221" t="s">
        <v>87</v>
      </c>
      <c r="BE1037" s="221" t="s">
        <v>87</v>
      </c>
    </row>
    <row r="1038" spans="2:57" x14ac:dyDescent="0.25">
      <c r="B1038" s="221">
        <v>2025</v>
      </c>
      <c r="C1038" s="221">
        <v>891780111</v>
      </c>
      <c r="D1038" s="221" t="s">
        <v>78</v>
      </c>
      <c r="E1038" s="65" t="s">
        <v>10041</v>
      </c>
      <c r="F1038" s="65" t="s">
        <v>10040</v>
      </c>
      <c r="G1038" s="306">
        <v>0</v>
      </c>
      <c r="H1038" s="65" t="s">
        <v>81</v>
      </c>
      <c r="I1038" s="221" t="s">
        <v>82</v>
      </c>
      <c r="J1038" s="220" t="s">
        <v>83</v>
      </c>
      <c r="K1038" s="66" t="s">
        <v>10039</v>
      </c>
      <c r="L1038" s="68">
        <v>11250000</v>
      </c>
      <c r="M1038" s="221" t="s">
        <v>85</v>
      </c>
      <c r="N1038" s="66" t="s">
        <v>10038</v>
      </c>
      <c r="O1038" s="66">
        <v>1082903162</v>
      </c>
      <c r="P1038" s="65">
        <v>1426</v>
      </c>
      <c r="Q1038" s="78">
        <v>45840</v>
      </c>
      <c r="R1038" s="66">
        <v>2494141000</v>
      </c>
      <c r="S1038" s="78">
        <v>45849</v>
      </c>
      <c r="T1038" s="68">
        <v>11250000</v>
      </c>
      <c r="U1038" s="65" t="s">
        <v>87</v>
      </c>
      <c r="V1038" s="68">
        <v>85467461</v>
      </c>
      <c r="W1038" s="67" t="s">
        <v>9510</v>
      </c>
      <c r="X1038" s="78">
        <v>45849</v>
      </c>
      <c r="Y1038" s="78">
        <v>45849</v>
      </c>
      <c r="Z1038" s="70" t="s">
        <v>89</v>
      </c>
      <c r="AA1038" s="70">
        <v>45991</v>
      </c>
      <c r="AB1038" s="49">
        <f t="shared" si="80"/>
        <v>142</v>
      </c>
      <c r="AC1038" s="65">
        <v>0</v>
      </c>
      <c r="AD1038" s="424">
        <v>0</v>
      </c>
      <c r="AE1038" s="65">
        <v>0</v>
      </c>
      <c r="AF1038" s="78" t="s">
        <v>89</v>
      </c>
      <c r="AG1038" s="49">
        <f t="shared" si="81"/>
        <v>0</v>
      </c>
      <c r="AH1038" s="65">
        <v>0</v>
      </c>
      <c r="AI1038" s="68">
        <v>0</v>
      </c>
      <c r="AJ1038" s="65" t="s">
        <v>89</v>
      </c>
      <c r="AK1038" s="78" t="s">
        <v>89</v>
      </c>
      <c r="AL1038" s="65">
        <v>0</v>
      </c>
      <c r="AM1038" s="78" t="s">
        <v>89</v>
      </c>
      <c r="AN1038" s="78" t="s">
        <v>89</v>
      </c>
      <c r="AO1038" s="78" t="s">
        <v>89</v>
      </c>
      <c r="AP1038" s="49">
        <f t="shared" si="82"/>
        <v>0</v>
      </c>
      <c r="AQ1038" s="49">
        <f>+L1038+AD1038-AI1038</f>
        <v>11250000</v>
      </c>
      <c r="AR1038" s="65" t="s">
        <v>87</v>
      </c>
      <c r="AS1038" s="68">
        <v>11250000</v>
      </c>
      <c r="AT1038" s="65" t="s">
        <v>90</v>
      </c>
      <c r="AU1038" s="68">
        <v>0</v>
      </c>
      <c r="AV1038" s="75" t="s">
        <v>89</v>
      </c>
      <c r="AW1038" s="423">
        <v>4500000</v>
      </c>
      <c r="AX1038" s="79">
        <f t="shared" si="83"/>
        <v>6750000</v>
      </c>
      <c r="AY1038" s="223">
        <f t="shared" si="84"/>
        <v>0.4</v>
      </c>
      <c r="AZ1038" s="74">
        <v>0.4</v>
      </c>
      <c r="BA1038" s="75" t="s">
        <v>89</v>
      </c>
      <c r="BB1038" s="65" t="s">
        <v>108</v>
      </c>
      <c r="BC1038" s="66" t="s">
        <v>10037</v>
      </c>
      <c r="BD1038" s="221" t="s">
        <v>87</v>
      </c>
      <c r="BE1038" s="221" t="s">
        <v>87</v>
      </c>
    </row>
    <row r="1039" spans="2:57" x14ac:dyDescent="0.25">
      <c r="B1039" s="221">
        <v>2025</v>
      </c>
      <c r="C1039" s="221">
        <v>891780111</v>
      </c>
      <c r="D1039" s="221" t="s">
        <v>78</v>
      </c>
      <c r="E1039" s="65" t="s">
        <v>10036</v>
      </c>
      <c r="F1039" s="65" t="s">
        <v>10035</v>
      </c>
      <c r="G1039" s="306">
        <v>0</v>
      </c>
      <c r="H1039" s="65" t="s">
        <v>81</v>
      </c>
      <c r="I1039" s="221" t="s">
        <v>82</v>
      </c>
      <c r="J1039" s="220" t="s">
        <v>83</v>
      </c>
      <c r="K1039" s="66" t="s">
        <v>10034</v>
      </c>
      <c r="L1039" s="68">
        <v>15780000</v>
      </c>
      <c r="M1039" s="221" t="s">
        <v>85</v>
      </c>
      <c r="N1039" s="66" t="s">
        <v>10033</v>
      </c>
      <c r="O1039" s="66">
        <v>1065612272</v>
      </c>
      <c r="P1039" s="65">
        <v>1425</v>
      </c>
      <c r="Q1039" s="78">
        <v>45840</v>
      </c>
      <c r="R1039" s="66">
        <v>5603238000</v>
      </c>
      <c r="S1039" s="78">
        <v>45849</v>
      </c>
      <c r="T1039" s="68">
        <v>15780000</v>
      </c>
      <c r="U1039" s="65" t="s">
        <v>87</v>
      </c>
      <c r="V1039" s="68">
        <v>85466528</v>
      </c>
      <c r="W1039" s="67" t="s">
        <v>9684</v>
      </c>
      <c r="X1039" s="78">
        <v>45849</v>
      </c>
      <c r="Y1039" s="78">
        <v>45849</v>
      </c>
      <c r="Z1039" s="70" t="s">
        <v>89</v>
      </c>
      <c r="AA1039" s="70">
        <v>45991</v>
      </c>
      <c r="AB1039" s="49">
        <f t="shared" si="80"/>
        <v>142</v>
      </c>
      <c r="AC1039" s="65">
        <v>0</v>
      </c>
      <c r="AD1039" s="424">
        <v>0</v>
      </c>
      <c r="AE1039" s="65">
        <v>0</v>
      </c>
      <c r="AF1039" s="78" t="s">
        <v>89</v>
      </c>
      <c r="AG1039" s="49">
        <f t="shared" si="81"/>
        <v>0</v>
      </c>
      <c r="AH1039" s="65">
        <v>0</v>
      </c>
      <c r="AI1039" s="68">
        <v>0</v>
      </c>
      <c r="AJ1039" s="65" t="s">
        <v>89</v>
      </c>
      <c r="AK1039" s="78" t="s">
        <v>89</v>
      </c>
      <c r="AL1039" s="65">
        <v>0</v>
      </c>
      <c r="AM1039" s="78" t="s">
        <v>89</v>
      </c>
      <c r="AN1039" s="78" t="s">
        <v>89</v>
      </c>
      <c r="AO1039" s="78" t="s">
        <v>89</v>
      </c>
      <c r="AP1039" s="49">
        <f t="shared" si="82"/>
        <v>0</v>
      </c>
      <c r="AQ1039" s="49">
        <f>+L1039+AD1039-AI1039</f>
        <v>15780000</v>
      </c>
      <c r="AR1039" s="65" t="s">
        <v>87</v>
      </c>
      <c r="AS1039" s="68">
        <v>15780000</v>
      </c>
      <c r="AT1039" s="65" t="s">
        <v>90</v>
      </c>
      <c r="AU1039" s="68">
        <v>0</v>
      </c>
      <c r="AV1039" s="75" t="s">
        <v>89</v>
      </c>
      <c r="AW1039" s="423">
        <v>6312000</v>
      </c>
      <c r="AX1039" s="79">
        <f t="shared" si="83"/>
        <v>9468000</v>
      </c>
      <c r="AY1039" s="223">
        <f t="shared" si="84"/>
        <v>0.4</v>
      </c>
      <c r="AZ1039" s="74">
        <v>0.4</v>
      </c>
      <c r="BA1039" s="75" t="s">
        <v>89</v>
      </c>
      <c r="BB1039" s="65" t="s">
        <v>108</v>
      </c>
      <c r="BC1039" s="66" t="s">
        <v>10032</v>
      </c>
      <c r="BD1039" s="221" t="s">
        <v>87</v>
      </c>
      <c r="BE1039" s="221" t="s">
        <v>87</v>
      </c>
    </row>
    <row r="1040" spans="2:57" x14ac:dyDescent="0.25">
      <c r="B1040" s="221">
        <v>2025</v>
      </c>
      <c r="C1040" s="221">
        <v>891780111</v>
      </c>
      <c r="D1040" s="221" t="s">
        <v>78</v>
      </c>
      <c r="E1040" s="65" t="s">
        <v>10031</v>
      </c>
      <c r="F1040" s="65" t="s">
        <v>10030</v>
      </c>
      <c r="G1040" s="306">
        <v>0</v>
      </c>
      <c r="H1040" s="65" t="s">
        <v>81</v>
      </c>
      <c r="I1040" s="221" t="s">
        <v>82</v>
      </c>
      <c r="J1040" s="220" t="s">
        <v>83</v>
      </c>
      <c r="K1040" s="66" t="s">
        <v>9842</v>
      </c>
      <c r="L1040" s="68">
        <v>17360000</v>
      </c>
      <c r="M1040" s="221" t="s">
        <v>85</v>
      </c>
      <c r="N1040" s="66" t="s">
        <v>10029</v>
      </c>
      <c r="O1040" s="66">
        <v>1082941715</v>
      </c>
      <c r="P1040" s="65">
        <v>1425</v>
      </c>
      <c r="Q1040" s="78">
        <v>45840</v>
      </c>
      <c r="R1040" s="66">
        <v>5603238000</v>
      </c>
      <c r="S1040" s="78">
        <v>45849</v>
      </c>
      <c r="T1040" s="68">
        <v>17360000</v>
      </c>
      <c r="U1040" s="65" t="s">
        <v>87</v>
      </c>
      <c r="V1040" s="68">
        <v>85465146</v>
      </c>
      <c r="W1040" s="67" t="s">
        <v>8366</v>
      </c>
      <c r="X1040" s="78">
        <v>45849</v>
      </c>
      <c r="Y1040" s="78">
        <v>45849</v>
      </c>
      <c r="Z1040" s="70" t="s">
        <v>89</v>
      </c>
      <c r="AA1040" s="70">
        <v>45991</v>
      </c>
      <c r="AB1040" s="49">
        <f t="shared" si="80"/>
        <v>142</v>
      </c>
      <c r="AC1040" s="65">
        <v>0</v>
      </c>
      <c r="AD1040" s="424">
        <v>0</v>
      </c>
      <c r="AE1040" s="65">
        <v>0</v>
      </c>
      <c r="AF1040" s="78" t="s">
        <v>89</v>
      </c>
      <c r="AG1040" s="49">
        <f t="shared" si="81"/>
        <v>0</v>
      </c>
      <c r="AH1040" s="65">
        <v>0</v>
      </c>
      <c r="AI1040" s="68">
        <v>0</v>
      </c>
      <c r="AJ1040" s="65" t="s">
        <v>89</v>
      </c>
      <c r="AK1040" s="78" t="s">
        <v>89</v>
      </c>
      <c r="AL1040" s="65">
        <v>0</v>
      </c>
      <c r="AM1040" s="78" t="s">
        <v>89</v>
      </c>
      <c r="AN1040" s="78" t="s">
        <v>89</v>
      </c>
      <c r="AO1040" s="78" t="s">
        <v>89</v>
      </c>
      <c r="AP1040" s="49">
        <f t="shared" si="82"/>
        <v>0</v>
      </c>
      <c r="AQ1040" s="49">
        <f>+L1040+AD1040-AI1040</f>
        <v>17360000</v>
      </c>
      <c r="AR1040" s="65" t="s">
        <v>87</v>
      </c>
      <c r="AS1040" s="68">
        <v>17360000</v>
      </c>
      <c r="AT1040" s="65" t="s">
        <v>90</v>
      </c>
      <c r="AU1040" s="68">
        <v>0</v>
      </c>
      <c r="AV1040" s="75" t="s">
        <v>89</v>
      </c>
      <c r="AW1040" s="423">
        <v>6944000</v>
      </c>
      <c r="AX1040" s="79">
        <f t="shared" si="83"/>
        <v>10416000</v>
      </c>
      <c r="AY1040" s="223">
        <f t="shared" si="84"/>
        <v>0.4</v>
      </c>
      <c r="AZ1040" s="74">
        <v>0.4</v>
      </c>
      <c r="BA1040" s="75" t="s">
        <v>89</v>
      </c>
      <c r="BB1040" s="65" t="s">
        <v>108</v>
      </c>
      <c r="BC1040" s="66" t="s">
        <v>10028</v>
      </c>
      <c r="BD1040" s="221" t="s">
        <v>87</v>
      </c>
      <c r="BE1040" s="221" t="s">
        <v>87</v>
      </c>
    </row>
    <row r="1041" spans="2:57" x14ac:dyDescent="0.25">
      <c r="B1041" s="221">
        <v>2025</v>
      </c>
      <c r="C1041" s="221">
        <v>891780111</v>
      </c>
      <c r="D1041" s="221" t="s">
        <v>78</v>
      </c>
      <c r="E1041" s="65" t="s">
        <v>10027</v>
      </c>
      <c r="F1041" s="65" t="s">
        <v>10026</v>
      </c>
      <c r="G1041" s="306">
        <v>0</v>
      </c>
      <c r="H1041" s="65" t="s">
        <v>81</v>
      </c>
      <c r="I1041" s="221" t="s">
        <v>82</v>
      </c>
      <c r="J1041" s="220" t="s">
        <v>83</v>
      </c>
      <c r="K1041" s="66" t="s">
        <v>10025</v>
      </c>
      <c r="L1041" s="68">
        <v>15780000</v>
      </c>
      <c r="M1041" s="221" t="s">
        <v>85</v>
      </c>
      <c r="N1041" s="66" t="s">
        <v>10024</v>
      </c>
      <c r="O1041" s="66">
        <v>1083040358</v>
      </c>
      <c r="P1041" s="65">
        <v>1425</v>
      </c>
      <c r="Q1041" s="78">
        <v>45840</v>
      </c>
      <c r="R1041" s="66">
        <v>5603238000</v>
      </c>
      <c r="S1041" s="78">
        <v>45849</v>
      </c>
      <c r="T1041" s="68">
        <v>15780000</v>
      </c>
      <c r="U1041" s="65" t="s">
        <v>87</v>
      </c>
      <c r="V1041" s="68">
        <v>36557666</v>
      </c>
      <c r="W1041" s="67" t="s">
        <v>8339</v>
      </c>
      <c r="X1041" s="78">
        <v>45849</v>
      </c>
      <c r="Y1041" s="78">
        <v>45849</v>
      </c>
      <c r="Z1041" s="70" t="s">
        <v>89</v>
      </c>
      <c r="AA1041" s="70">
        <v>45991</v>
      </c>
      <c r="AB1041" s="49">
        <f t="shared" si="80"/>
        <v>142</v>
      </c>
      <c r="AC1041" s="65">
        <v>0</v>
      </c>
      <c r="AD1041" s="424">
        <v>0</v>
      </c>
      <c r="AE1041" s="65">
        <v>0</v>
      </c>
      <c r="AF1041" s="78" t="s">
        <v>89</v>
      </c>
      <c r="AG1041" s="49">
        <f t="shared" si="81"/>
        <v>0</v>
      </c>
      <c r="AH1041" s="65">
        <v>0</v>
      </c>
      <c r="AI1041" s="68">
        <v>0</v>
      </c>
      <c r="AJ1041" s="65" t="s">
        <v>89</v>
      </c>
      <c r="AK1041" s="78" t="s">
        <v>89</v>
      </c>
      <c r="AL1041" s="65">
        <v>0</v>
      </c>
      <c r="AM1041" s="78" t="s">
        <v>89</v>
      </c>
      <c r="AN1041" s="78" t="s">
        <v>89</v>
      </c>
      <c r="AO1041" s="78" t="s">
        <v>89</v>
      </c>
      <c r="AP1041" s="49">
        <f t="shared" si="82"/>
        <v>0</v>
      </c>
      <c r="AQ1041" s="49">
        <f>+L1041+AD1041-AI1041</f>
        <v>15780000</v>
      </c>
      <c r="AR1041" s="65" t="s">
        <v>87</v>
      </c>
      <c r="AS1041" s="68">
        <v>15780000</v>
      </c>
      <c r="AT1041" s="65" t="s">
        <v>90</v>
      </c>
      <c r="AU1041" s="68">
        <v>0</v>
      </c>
      <c r="AV1041" s="75" t="s">
        <v>89</v>
      </c>
      <c r="AW1041" s="423">
        <v>6312000</v>
      </c>
      <c r="AX1041" s="79">
        <f t="shared" si="83"/>
        <v>9468000</v>
      </c>
      <c r="AY1041" s="223">
        <f t="shared" si="84"/>
        <v>0.4</v>
      </c>
      <c r="AZ1041" s="74">
        <v>0.4</v>
      </c>
      <c r="BA1041" s="75" t="s">
        <v>89</v>
      </c>
      <c r="BB1041" s="65" t="s">
        <v>108</v>
      </c>
      <c r="BC1041" s="66" t="s">
        <v>10023</v>
      </c>
      <c r="BD1041" s="221" t="s">
        <v>87</v>
      </c>
      <c r="BE1041" s="221" t="s">
        <v>87</v>
      </c>
    </row>
    <row r="1042" spans="2:57" x14ac:dyDescent="0.25">
      <c r="B1042" s="221">
        <v>2025</v>
      </c>
      <c r="C1042" s="221">
        <v>891780111</v>
      </c>
      <c r="D1042" s="221" t="s">
        <v>78</v>
      </c>
      <c r="E1042" s="65" t="s">
        <v>10022</v>
      </c>
      <c r="F1042" s="65" t="s">
        <v>10021</v>
      </c>
      <c r="G1042" s="306">
        <v>0</v>
      </c>
      <c r="H1042" s="65" t="s">
        <v>81</v>
      </c>
      <c r="I1042" s="221" t="s">
        <v>82</v>
      </c>
      <c r="J1042" s="220" t="s">
        <v>83</v>
      </c>
      <c r="K1042" s="66" t="s">
        <v>10020</v>
      </c>
      <c r="L1042" s="68">
        <v>30000000</v>
      </c>
      <c r="M1042" s="221" t="s">
        <v>85</v>
      </c>
      <c r="N1042" s="66" t="s">
        <v>10019</v>
      </c>
      <c r="O1042" s="66">
        <v>1082944226</v>
      </c>
      <c r="P1042" s="65">
        <v>1425</v>
      </c>
      <c r="Q1042" s="78">
        <v>45840</v>
      </c>
      <c r="R1042" s="66">
        <v>5603238000</v>
      </c>
      <c r="S1042" s="78">
        <v>45849</v>
      </c>
      <c r="T1042" s="68">
        <v>30000000</v>
      </c>
      <c r="U1042" s="65" t="s">
        <v>87</v>
      </c>
      <c r="V1042" s="68">
        <v>79738530</v>
      </c>
      <c r="W1042" s="67" t="s">
        <v>8349</v>
      </c>
      <c r="X1042" s="78">
        <v>45849</v>
      </c>
      <c r="Y1042" s="78">
        <v>45849</v>
      </c>
      <c r="Z1042" s="70" t="s">
        <v>89</v>
      </c>
      <c r="AA1042" s="70">
        <v>45991</v>
      </c>
      <c r="AB1042" s="49">
        <f t="shared" si="80"/>
        <v>142</v>
      </c>
      <c r="AC1042" s="65">
        <v>0</v>
      </c>
      <c r="AD1042" s="424">
        <v>0</v>
      </c>
      <c r="AE1042" s="65">
        <v>0</v>
      </c>
      <c r="AF1042" s="78" t="s">
        <v>89</v>
      </c>
      <c r="AG1042" s="49">
        <f t="shared" si="81"/>
        <v>0</v>
      </c>
      <c r="AH1042" s="65">
        <v>0</v>
      </c>
      <c r="AI1042" s="68">
        <v>0</v>
      </c>
      <c r="AJ1042" s="65" t="s">
        <v>89</v>
      </c>
      <c r="AK1042" s="78" t="s">
        <v>89</v>
      </c>
      <c r="AL1042" s="65">
        <v>0</v>
      </c>
      <c r="AM1042" s="78" t="s">
        <v>89</v>
      </c>
      <c r="AN1042" s="78" t="s">
        <v>89</v>
      </c>
      <c r="AO1042" s="78" t="s">
        <v>89</v>
      </c>
      <c r="AP1042" s="49">
        <f t="shared" si="82"/>
        <v>0</v>
      </c>
      <c r="AQ1042" s="49">
        <f>+L1042+AD1042-AI1042</f>
        <v>30000000</v>
      </c>
      <c r="AR1042" s="65" t="s">
        <v>87</v>
      </c>
      <c r="AS1042" s="68">
        <v>30000000</v>
      </c>
      <c r="AT1042" s="65" t="s">
        <v>90</v>
      </c>
      <c r="AU1042" s="68">
        <v>0</v>
      </c>
      <c r="AV1042" s="75" t="s">
        <v>89</v>
      </c>
      <c r="AW1042" s="423">
        <v>12000000</v>
      </c>
      <c r="AX1042" s="79">
        <f t="shared" si="83"/>
        <v>18000000</v>
      </c>
      <c r="AY1042" s="223">
        <f t="shared" si="84"/>
        <v>0.4</v>
      </c>
      <c r="AZ1042" s="74">
        <v>0.4</v>
      </c>
      <c r="BA1042" s="75" t="s">
        <v>89</v>
      </c>
      <c r="BB1042" s="65" t="s">
        <v>108</v>
      </c>
      <c r="BC1042" s="66" t="s">
        <v>10018</v>
      </c>
      <c r="BD1042" s="221" t="s">
        <v>87</v>
      </c>
      <c r="BE1042" s="221" t="s">
        <v>87</v>
      </c>
    </row>
    <row r="1043" spans="2:57" x14ac:dyDescent="0.25">
      <c r="B1043" s="221">
        <v>2025</v>
      </c>
      <c r="C1043" s="221">
        <v>891780111</v>
      </c>
      <c r="D1043" s="221" t="s">
        <v>78</v>
      </c>
      <c r="E1043" s="65" t="s">
        <v>10017</v>
      </c>
      <c r="F1043" s="65" t="s">
        <v>10016</v>
      </c>
      <c r="G1043" s="306">
        <v>0</v>
      </c>
      <c r="H1043" s="65" t="s">
        <v>81</v>
      </c>
      <c r="I1043" s="221" t="s">
        <v>127</v>
      </c>
      <c r="J1043" s="220" t="s">
        <v>83</v>
      </c>
      <c r="K1043" s="66" t="s">
        <v>10015</v>
      </c>
      <c r="L1043" s="68">
        <v>19425000</v>
      </c>
      <c r="M1043" s="221" t="s">
        <v>85</v>
      </c>
      <c r="N1043" s="66" t="s">
        <v>10014</v>
      </c>
      <c r="O1043" s="66">
        <v>1082983016</v>
      </c>
      <c r="P1043" s="65">
        <v>829</v>
      </c>
      <c r="Q1043" s="78">
        <v>45748</v>
      </c>
      <c r="R1043" s="66">
        <v>106362500</v>
      </c>
      <c r="S1043" s="78">
        <v>45852</v>
      </c>
      <c r="T1043" s="68">
        <v>19425000</v>
      </c>
      <c r="U1043" s="65" t="s">
        <v>87</v>
      </c>
      <c r="V1043" s="68">
        <v>1192791759</v>
      </c>
      <c r="W1043" s="67" t="s">
        <v>6391</v>
      </c>
      <c r="X1043" s="78">
        <v>45852</v>
      </c>
      <c r="Y1043" s="78">
        <v>45852</v>
      </c>
      <c r="Z1043" s="70" t="s">
        <v>89</v>
      </c>
      <c r="AA1043" s="70">
        <v>45991</v>
      </c>
      <c r="AB1043" s="49">
        <f t="shared" si="80"/>
        <v>139</v>
      </c>
      <c r="AC1043" s="65">
        <v>0</v>
      </c>
      <c r="AD1043" s="424">
        <v>0</v>
      </c>
      <c r="AE1043" s="65">
        <v>0</v>
      </c>
      <c r="AF1043" s="78" t="s">
        <v>89</v>
      </c>
      <c r="AG1043" s="49">
        <f t="shared" si="81"/>
        <v>0</v>
      </c>
      <c r="AH1043" s="65">
        <v>0</v>
      </c>
      <c r="AI1043" s="68">
        <v>0</v>
      </c>
      <c r="AJ1043" s="65" t="s">
        <v>89</v>
      </c>
      <c r="AK1043" s="78" t="s">
        <v>89</v>
      </c>
      <c r="AL1043" s="65">
        <v>0</v>
      </c>
      <c r="AM1043" s="78" t="s">
        <v>89</v>
      </c>
      <c r="AN1043" s="78" t="s">
        <v>89</v>
      </c>
      <c r="AO1043" s="78" t="s">
        <v>89</v>
      </c>
      <c r="AP1043" s="49">
        <f t="shared" si="82"/>
        <v>0</v>
      </c>
      <c r="AQ1043" s="49">
        <f>+L1043+AD1043-AI1043</f>
        <v>19425000</v>
      </c>
      <c r="AR1043" s="65" t="s">
        <v>87</v>
      </c>
      <c r="AS1043" s="68">
        <v>19425000</v>
      </c>
      <c r="AT1043" s="65" t="s">
        <v>90</v>
      </c>
      <c r="AU1043" s="68">
        <v>0</v>
      </c>
      <c r="AV1043" s="75" t="s">
        <v>89</v>
      </c>
      <c r="AW1043" s="423">
        <v>7770000</v>
      </c>
      <c r="AX1043" s="79">
        <f t="shared" si="83"/>
        <v>11655000</v>
      </c>
      <c r="AY1043" s="223">
        <f t="shared" si="84"/>
        <v>0.4</v>
      </c>
      <c r="AZ1043" s="74">
        <v>0.4</v>
      </c>
      <c r="BA1043" s="75" t="s">
        <v>89</v>
      </c>
      <c r="BB1043" s="65" t="s">
        <v>108</v>
      </c>
      <c r="BC1043" s="66" t="s">
        <v>10013</v>
      </c>
      <c r="BD1043" s="221" t="s">
        <v>87</v>
      </c>
      <c r="BE1043" s="221" t="s">
        <v>87</v>
      </c>
    </row>
    <row r="1044" spans="2:57" x14ac:dyDescent="0.25">
      <c r="B1044" s="221">
        <v>2025</v>
      </c>
      <c r="C1044" s="221">
        <v>891780111</v>
      </c>
      <c r="D1044" s="221" t="s">
        <v>78</v>
      </c>
      <c r="E1044" s="65" t="s">
        <v>10012</v>
      </c>
      <c r="F1044" s="65" t="s">
        <v>10011</v>
      </c>
      <c r="G1044" s="306">
        <v>0</v>
      </c>
      <c r="H1044" s="65" t="s">
        <v>81</v>
      </c>
      <c r="I1044" s="221" t="s">
        <v>82</v>
      </c>
      <c r="J1044" s="220" t="s">
        <v>83</v>
      </c>
      <c r="K1044" s="66" t="s">
        <v>9982</v>
      </c>
      <c r="L1044" s="68">
        <v>17360000</v>
      </c>
      <c r="M1044" s="221" t="s">
        <v>85</v>
      </c>
      <c r="N1044" s="66" t="s">
        <v>10010</v>
      </c>
      <c r="O1044" s="66">
        <v>1082905242</v>
      </c>
      <c r="P1044" s="65">
        <v>1425</v>
      </c>
      <c r="Q1044" s="78">
        <v>45840</v>
      </c>
      <c r="R1044" s="66">
        <v>5603238000</v>
      </c>
      <c r="S1044" s="78">
        <v>45852</v>
      </c>
      <c r="T1044" s="68">
        <v>17360000</v>
      </c>
      <c r="U1044" s="65" t="s">
        <v>87</v>
      </c>
      <c r="V1044" s="68">
        <v>1082889541</v>
      </c>
      <c r="W1044" s="67" t="s">
        <v>1852</v>
      </c>
      <c r="X1044" s="78">
        <v>45852</v>
      </c>
      <c r="Y1044" s="78">
        <v>45852</v>
      </c>
      <c r="Z1044" s="70" t="s">
        <v>89</v>
      </c>
      <c r="AA1044" s="70">
        <v>45991</v>
      </c>
      <c r="AB1044" s="49">
        <f t="shared" si="80"/>
        <v>139</v>
      </c>
      <c r="AC1044" s="65">
        <v>0</v>
      </c>
      <c r="AD1044" s="424">
        <v>0</v>
      </c>
      <c r="AE1044" s="65">
        <v>0</v>
      </c>
      <c r="AF1044" s="78" t="s">
        <v>89</v>
      </c>
      <c r="AG1044" s="49">
        <f t="shared" si="81"/>
        <v>0</v>
      </c>
      <c r="AH1044" s="65">
        <v>0</v>
      </c>
      <c r="AI1044" s="68">
        <v>0</v>
      </c>
      <c r="AJ1044" s="65" t="s">
        <v>89</v>
      </c>
      <c r="AK1044" s="78" t="s">
        <v>89</v>
      </c>
      <c r="AL1044" s="65">
        <v>0</v>
      </c>
      <c r="AM1044" s="78" t="s">
        <v>89</v>
      </c>
      <c r="AN1044" s="78" t="s">
        <v>89</v>
      </c>
      <c r="AO1044" s="78" t="s">
        <v>89</v>
      </c>
      <c r="AP1044" s="49">
        <f t="shared" si="82"/>
        <v>0</v>
      </c>
      <c r="AQ1044" s="49">
        <f>+L1044+AD1044-AI1044</f>
        <v>17360000</v>
      </c>
      <c r="AR1044" s="65" t="s">
        <v>87</v>
      </c>
      <c r="AS1044" s="68">
        <v>17360000</v>
      </c>
      <c r="AT1044" s="65" t="s">
        <v>90</v>
      </c>
      <c r="AU1044" s="68">
        <v>0</v>
      </c>
      <c r="AV1044" s="75" t="s">
        <v>89</v>
      </c>
      <c r="AW1044" s="423">
        <v>6944000</v>
      </c>
      <c r="AX1044" s="79">
        <f t="shared" si="83"/>
        <v>10416000</v>
      </c>
      <c r="AY1044" s="223">
        <f t="shared" si="84"/>
        <v>0.4</v>
      </c>
      <c r="AZ1044" s="74">
        <v>0.4</v>
      </c>
      <c r="BA1044" s="75" t="s">
        <v>89</v>
      </c>
      <c r="BB1044" s="65" t="s">
        <v>108</v>
      </c>
      <c r="BC1044" s="66" t="s">
        <v>10009</v>
      </c>
      <c r="BD1044" s="221" t="s">
        <v>87</v>
      </c>
      <c r="BE1044" s="221" t="s">
        <v>87</v>
      </c>
    </row>
    <row r="1045" spans="2:57" x14ac:dyDescent="0.25">
      <c r="B1045" s="221">
        <v>2025</v>
      </c>
      <c r="C1045" s="221">
        <v>891780111</v>
      </c>
      <c r="D1045" s="221" t="s">
        <v>78</v>
      </c>
      <c r="E1045" s="65" t="s">
        <v>10008</v>
      </c>
      <c r="F1045" s="65" t="s">
        <v>10007</v>
      </c>
      <c r="G1045" s="306">
        <v>0</v>
      </c>
      <c r="H1045" s="65" t="s">
        <v>81</v>
      </c>
      <c r="I1045" s="221" t="s">
        <v>82</v>
      </c>
      <c r="J1045" s="220" t="s">
        <v>83</v>
      </c>
      <c r="K1045" s="66" t="s">
        <v>9982</v>
      </c>
      <c r="L1045" s="68">
        <v>17360000</v>
      </c>
      <c r="M1045" s="221" t="s">
        <v>85</v>
      </c>
      <c r="N1045" s="66" t="s">
        <v>10006</v>
      </c>
      <c r="O1045" s="66">
        <v>1083020130</v>
      </c>
      <c r="P1045" s="65">
        <v>1425</v>
      </c>
      <c r="Q1045" s="78">
        <v>45840</v>
      </c>
      <c r="R1045" s="66">
        <v>5603238000</v>
      </c>
      <c r="S1045" s="78">
        <v>45852</v>
      </c>
      <c r="T1045" s="68">
        <v>17360000</v>
      </c>
      <c r="U1045" s="65" t="s">
        <v>87</v>
      </c>
      <c r="V1045" s="68">
        <v>1082889541</v>
      </c>
      <c r="W1045" s="67" t="s">
        <v>1852</v>
      </c>
      <c r="X1045" s="78">
        <v>45852</v>
      </c>
      <c r="Y1045" s="78">
        <v>45852</v>
      </c>
      <c r="Z1045" s="70" t="s">
        <v>89</v>
      </c>
      <c r="AA1045" s="70">
        <v>45991</v>
      </c>
      <c r="AB1045" s="49">
        <f t="shared" si="80"/>
        <v>139</v>
      </c>
      <c r="AC1045" s="65">
        <v>0</v>
      </c>
      <c r="AD1045" s="424">
        <v>0</v>
      </c>
      <c r="AE1045" s="65">
        <v>0</v>
      </c>
      <c r="AF1045" s="78" t="s">
        <v>89</v>
      </c>
      <c r="AG1045" s="49">
        <f t="shared" si="81"/>
        <v>0</v>
      </c>
      <c r="AH1045" s="65">
        <v>0</v>
      </c>
      <c r="AI1045" s="68">
        <v>0</v>
      </c>
      <c r="AJ1045" s="65" t="s">
        <v>89</v>
      </c>
      <c r="AK1045" s="78" t="s">
        <v>89</v>
      </c>
      <c r="AL1045" s="65">
        <v>0</v>
      </c>
      <c r="AM1045" s="78" t="s">
        <v>89</v>
      </c>
      <c r="AN1045" s="78" t="s">
        <v>89</v>
      </c>
      <c r="AO1045" s="78" t="s">
        <v>89</v>
      </c>
      <c r="AP1045" s="49">
        <f t="shared" si="82"/>
        <v>0</v>
      </c>
      <c r="AQ1045" s="49">
        <f>+L1045+AD1045-AI1045</f>
        <v>17360000</v>
      </c>
      <c r="AR1045" s="65" t="s">
        <v>87</v>
      </c>
      <c r="AS1045" s="68">
        <v>17360000</v>
      </c>
      <c r="AT1045" s="65" t="s">
        <v>90</v>
      </c>
      <c r="AU1045" s="68">
        <v>0</v>
      </c>
      <c r="AV1045" s="75" t="s">
        <v>89</v>
      </c>
      <c r="AW1045" s="423">
        <v>6944000</v>
      </c>
      <c r="AX1045" s="79">
        <f t="shared" si="83"/>
        <v>10416000</v>
      </c>
      <c r="AY1045" s="223">
        <f t="shared" si="84"/>
        <v>0.4</v>
      </c>
      <c r="AZ1045" s="74">
        <v>0.4</v>
      </c>
      <c r="BA1045" s="75" t="s">
        <v>89</v>
      </c>
      <c r="BB1045" s="65" t="s">
        <v>108</v>
      </c>
      <c r="BC1045" s="66" t="s">
        <v>10005</v>
      </c>
      <c r="BD1045" s="221" t="s">
        <v>87</v>
      </c>
      <c r="BE1045" s="221" t="s">
        <v>87</v>
      </c>
    </row>
    <row r="1046" spans="2:57" x14ac:dyDescent="0.25">
      <c r="B1046" s="221">
        <v>2025</v>
      </c>
      <c r="C1046" s="221">
        <v>891780111</v>
      </c>
      <c r="D1046" s="221" t="s">
        <v>78</v>
      </c>
      <c r="E1046" s="65" t="s">
        <v>10004</v>
      </c>
      <c r="F1046" s="65" t="s">
        <v>10003</v>
      </c>
      <c r="G1046" s="306">
        <v>0</v>
      </c>
      <c r="H1046" s="65" t="s">
        <v>81</v>
      </c>
      <c r="I1046" s="221" t="s">
        <v>82</v>
      </c>
      <c r="J1046" s="220" t="s">
        <v>83</v>
      </c>
      <c r="K1046" s="66" t="s">
        <v>10002</v>
      </c>
      <c r="L1046" s="68">
        <v>14250000</v>
      </c>
      <c r="M1046" s="221" t="s">
        <v>85</v>
      </c>
      <c r="N1046" s="66" t="s">
        <v>10001</v>
      </c>
      <c r="O1046" s="66">
        <v>1082887356</v>
      </c>
      <c r="P1046" s="65">
        <v>1425</v>
      </c>
      <c r="Q1046" s="78">
        <v>45840</v>
      </c>
      <c r="R1046" s="66">
        <v>5603238000</v>
      </c>
      <c r="S1046" s="78">
        <v>45852</v>
      </c>
      <c r="T1046" s="68">
        <v>14250000</v>
      </c>
      <c r="U1046" s="65" t="s">
        <v>87</v>
      </c>
      <c r="V1046" s="68">
        <v>85466528</v>
      </c>
      <c r="W1046" s="67" t="s">
        <v>9684</v>
      </c>
      <c r="X1046" s="78">
        <v>45852</v>
      </c>
      <c r="Y1046" s="78">
        <v>45852</v>
      </c>
      <c r="Z1046" s="70" t="s">
        <v>89</v>
      </c>
      <c r="AA1046" s="70">
        <v>45991</v>
      </c>
      <c r="AB1046" s="49">
        <f t="shared" si="80"/>
        <v>139</v>
      </c>
      <c r="AC1046" s="65">
        <v>0</v>
      </c>
      <c r="AD1046" s="424">
        <v>0</v>
      </c>
      <c r="AE1046" s="65">
        <v>0</v>
      </c>
      <c r="AF1046" s="78" t="s">
        <v>89</v>
      </c>
      <c r="AG1046" s="49">
        <f t="shared" si="81"/>
        <v>0</v>
      </c>
      <c r="AH1046" s="65">
        <v>0</v>
      </c>
      <c r="AI1046" s="68">
        <v>0</v>
      </c>
      <c r="AJ1046" s="65" t="s">
        <v>89</v>
      </c>
      <c r="AK1046" s="78" t="s">
        <v>89</v>
      </c>
      <c r="AL1046" s="65">
        <v>0</v>
      </c>
      <c r="AM1046" s="78" t="s">
        <v>89</v>
      </c>
      <c r="AN1046" s="78" t="s">
        <v>89</v>
      </c>
      <c r="AO1046" s="78" t="s">
        <v>89</v>
      </c>
      <c r="AP1046" s="49">
        <f t="shared" si="82"/>
        <v>0</v>
      </c>
      <c r="AQ1046" s="49">
        <f>+L1046+AD1046-AI1046</f>
        <v>14250000</v>
      </c>
      <c r="AR1046" s="65" t="s">
        <v>87</v>
      </c>
      <c r="AS1046" s="68">
        <v>14250000</v>
      </c>
      <c r="AT1046" s="65" t="s">
        <v>90</v>
      </c>
      <c r="AU1046" s="68">
        <v>0</v>
      </c>
      <c r="AV1046" s="75" t="s">
        <v>89</v>
      </c>
      <c r="AW1046" s="423">
        <v>5700000</v>
      </c>
      <c r="AX1046" s="79">
        <f t="shared" si="83"/>
        <v>8550000</v>
      </c>
      <c r="AY1046" s="223">
        <f t="shared" si="84"/>
        <v>0.4</v>
      </c>
      <c r="AZ1046" s="74">
        <v>0.4</v>
      </c>
      <c r="BA1046" s="75" t="s">
        <v>89</v>
      </c>
      <c r="BB1046" s="65" t="s">
        <v>108</v>
      </c>
      <c r="BC1046" s="66" t="s">
        <v>10000</v>
      </c>
      <c r="BD1046" s="221" t="s">
        <v>87</v>
      </c>
      <c r="BE1046" s="221" t="s">
        <v>87</v>
      </c>
    </row>
    <row r="1047" spans="2:57" x14ac:dyDescent="0.25">
      <c r="B1047" s="221">
        <v>2025</v>
      </c>
      <c r="C1047" s="221">
        <v>891780111</v>
      </c>
      <c r="D1047" s="221" t="s">
        <v>78</v>
      </c>
      <c r="E1047" s="65" t="s">
        <v>9999</v>
      </c>
      <c r="F1047" s="65" t="s">
        <v>9998</v>
      </c>
      <c r="G1047" s="306">
        <v>0</v>
      </c>
      <c r="H1047" s="65" t="s">
        <v>81</v>
      </c>
      <c r="I1047" s="221" t="s">
        <v>82</v>
      </c>
      <c r="J1047" s="220" t="s">
        <v>83</v>
      </c>
      <c r="K1047" s="66" t="s">
        <v>9997</v>
      </c>
      <c r="L1047" s="68">
        <v>17360000</v>
      </c>
      <c r="M1047" s="221" t="s">
        <v>85</v>
      </c>
      <c r="N1047" s="66" t="s">
        <v>9996</v>
      </c>
      <c r="O1047" s="66">
        <v>1081827299</v>
      </c>
      <c r="P1047" s="65">
        <v>1425</v>
      </c>
      <c r="Q1047" s="78">
        <v>45840</v>
      </c>
      <c r="R1047" s="66">
        <v>5603238000</v>
      </c>
      <c r="S1047" s="78">
        <v>45852</v>
      </c>
      <c r="T1047" s="68">
        <v>17360000</v>
      </c>
      <c r="U1047" s="65" t="s">
        <v>87</v>
      </c>
      <c r="V1047" s="68">
        <v>57461777</v>
      </c>
      <c r="W1047" s="67" t="s">
        <v>9663</v>
      </c>
      <c r="X1047" s="78">
        <v>45852</v>
      </c>
      <c r="Y1047" s="78">
        <v>45852</v>
      </c>
      <c r="Z1047" s="70" t="s">
        <v>89</v>
      </c>
      <c r="AA1047" s="70">
        <v>45991</v>
      </c>
      <c r="AB1047" s="49">
        <f t="shared" si="80"/>
        <v>139</v>
      </c>
      <c r="AC1047" s="65">
        <v>0</v>
      </c>
      <c r="AD1047" s="424">
        <v>0</v>
      </c>
      <c r="AE1047" s="65">
        <v>0</v>
      </c>
      <c r="AF1047" s="78" t="s">
        <v>89</v>
      </c>
      <c r="AG1047" s="49">
        <f t="shared" si="81"/>
        <v>0</v>
      </c>
      <c r="AH1047" s="65">
        <v>0</v>
      </c>
      <c r="AI1047" s="68">
        <v>0</v>
      </c>
      <c r="AJ1047" s="65" t="s">
        <v>89</v>
      </c>
      <c r="AK1047" s="78" t="s">
        <v>89</v>
      </c>
      <c r="AL1047" s="65">
        <v>0</v>
      </c>
      <c r="AM1047" s="78" t="s">
        <v>89</v>
      </c>
      <c r="AN1047" s="78" t="s">
        <v>89</v>
      </c>
      <c r="AO1047" s="78" t="s">
        <v>89</v>
      </c>
      <c r="AP1047" s="49">
        <f t="shared" si="82"/>
        <v>0</v>
      </c>
      <c r="AQ1047" s="49">
        <f>+L1047+AD1047-AI1047</f>
        <v>17360000</v>
      </c>
      <c r="AR1047" s="65" t="s">
        <v>87</v>
      </c>
      <c r="AS1047" s="68">
        <v>17360000</v>
      </c>
      <c r="AT1047" s="65" t="s">
        <v>90</v>
      </c>
      <c r="AU1047" s="68">
        <v>0</v>
      </c>
      <c r="AV1047" s="75" t="s">
        <v>89</v>
      </c>
      <c r="AW1047" s="423">
        <v>6944000</v>
      </c>
      <c r="AX1047" s="79">
        <f t="shared" si="83"/>
        <v>10416000</v>
      </c>
      <c r="AY1047" s="223">
        <f t="shared" si="84"/>
        <v>0.4</v>
      </c>
      <c r="AZ1047" s="74">
        <v>0.4</v>
      </c>
      <c r="BA1047" s="75" t="s">
        <v>89</v>
      </c>
      <c r="BB1047" s="65" t="s">
        <v>108</v>
      </c>
      <c r="BC1047" s="66" t="s">
        <v>9995</v>
      </c>
      <c r="BD1047" s="221" t="s">
        <v>87</v>
      </c>
      <c r="BE1047" s="221" t="s">
        <v>87</v>
      </c>
    </row>
    <row r="1048" spans="2:57" x14ac:dyDescent="0.25">
      <c r="B1048" s="221">
        <v>2025</v>
      </c>
      <c r="C1048" s="221">
        <v>891780111</v>
      </c>
      <c r="D1048" s="221" t="s">
        <v>78</v>
      </c>
      <c r="E1048" s="65" t="s">
        <v>9994</v>
      </c>
      <c r="F1048" s="65" t="s">
        <v>9993</v>
      </c>
      <c r="G1048" s="306">
        <v>0</v>
      </c>
      <c r="H1048" s="65" t="s">
        <v>81</v>
      </c>
      <c r="I1048" s="221" t="s">
        <v>82</v>
      </c>
      <c r="J1048" s="220" t="s">
        <v>83</v>
      </c>
      <c r="K1048" s="66" t="s">
        <v>9992</v>
      </c>
      <c r="L1048" s="68">
        <v>17360000</v>
      </c>
      <c r="M1048" s="221" t="s">
        <v>85</v>
      </c>
      <c r="N1048" s="66" t="s">
        <v>9991</v>
      </c>
      <c r="O1048" s="66">
        <v>1082851727</v>
      </c>
      <c r="P1048" s="65">
        <v>1425</v>
      </c>
      <c r="Q1048" s="78">
        <v>45840</v>
      </c>
      <c r="R1048" s="66">
        <v>5603238000</v>
      </c>
      <c r="S1048" s="78">
        <v>45852</v>
      </c>
      <c r="T1048" s="68">
        <v>17360000</v>
      </c>
      <c r="U1048" s="65" t="s">
        <v>87</v>
      </c>
      <c r="V1048" s="68">
        <v>85449357</v>
      </c>
      <c r="W1048" s="67" t="s">
        <v>8976</v>
      </c>
      <c r="X1048" s="78">
        <v>45852</v>
      </c>
      <c r="Y1048" s="78">
        <v>45852</v>
      </c>
      <c r="Z1048" s="70" t="s">
        <v>89</v>
      </c>
      <c r="AA1048" s="70">
        <v>45991</v>
      </c>
      <c r="AB1048" s="49">
        <f t="shared" si="80"/>
        <v>139</v>
      </c>
      <c r="AC1048" s="65">
        <v>0</v>
      </c>
      <c r="AD1048" s="424">
        <v>0</v>
      </c>
      <c r="AE1048" s="65">
        <v>0</v>
      </c>
      <c r="AF1048" s="78" t="s">
        <v>89</v>
      </c>
      <c r="AG1048" s="49">
        <f t="shared" si="81"/>
        <v>0</v>
      </c>
      <c r="AH1048" s="65">
        <v>0</v>
      </c>
      <c r="AI1048" s="68">
        <v>0</v>
      </c>
      <c r="AJ1048" s="65" t="s">
        <v>89</v>
      </c>
      <c r="AK1048" s="78" t="s">
        <v>89</v>
      </c>
      <c r="AL1048" s="65">
        <v>0</v>
      </c>
      <c r="AM1048" s="78" t="s">
        <v>89</v>
      </c>
      <c r="AN1048" s="78" t="s">
        <v>89</v>
      </c>
      <c r="AO1048" s="78" t="s">
        <v>89</v>
      </c>
      <c r="AP1048" s="49">
        <f t="shared" si="82"/>
        <v>0</v>
      </c>
      <c r="AQ1048" s="49">
        <f>+L1048+AD1048-AI1048</f>
        <v>17360000</v>
      </c>
      <c r="AR1048" s="65" t="s">
        <v>87</v>
      </c>
      <c r="AS1048" s="68">
        <v>17360000</v>
      </c>
      <c r="AT1048" s="65" t="s">
        <v>90</v>
      </c>
      <c r="AU1048" s="68">
        <v>0</v>
      </c>
      <c r="AV1048" s="75" t="s">
        <v>89</v>
      </c>
      <c r="AW1048" s="423">
        <v>6944000</v>
      </c>
      <c r="AX1048" s="79">
        <f t="shared" si="83"/>
        <v>10416000</v>
      </c>
      <c r="AY1048" s="223">
        <f t="shared" si="84"/>
        <v>0.4</v>
      </c>
      <c r="AZ1048" s="74">
        <v>0.4</v>
      </c>
      <c r="BA1048" s="75" t="s">
        <v>89</v>
      </c>
      <c r="BB1048" s="65" t="s">
        <v>108</v>
      </c>
      <c r="BC1048" s="66" t="s">
        <v>9990</v>
      </c>
      <c r="BD1048" s="221" t="s">
        <v>87</v>
      </c>
      <c r="BE1048" s="221" t="s">
        <v>87</v>
      </c>
    </row>
    <row r="1049" spans="2:57" x14ac:dyDescent="0.25">
      <c r="B1049" s="221">
        <v>2025</v>
      </c>
      <c r="C1049" s="221">
        <v>891780111</v>
      </c>
      <c r="D1049" s="221" t="s">
        <v>78</v>
      </c>
      <c r="E1049" s="65" t="s">
        <v>9989</v>
      </c>
      <c r="F1049" s="65" t="s">
        <v>9988</v>
      </c>
      <c r="G1049" s="306">
        <v>0</v>
      </c>
      <c r="H1049" s="65" t="s">
        <v>81</v>
      </c>
      <c r="I1049" s="221" t="s">
        <v>82</v>
      </c>
      <c r="J1049" s="220" t="s">
        <v>83</v>
      </c>
      <c r="K1049" s="66" t="s">
        <v>9987</v>
      </c>
      <c r="L1049" s="68">
        <v>17360000</v>
      </c>
      <c r="M1049" s="221" t="s">
        <v>85</v>
      </c>
      <c r="N1049" s="66" t="s">
        <v>9986</v>
      </c>
      <c r="O1049" s="66">
        <v>1007809758</v>
      </c>
      <c r="P1049" s="65">
        <v>1425</v>
      </c>
      <c r="Q1049" s="78">
        <v>45840</v>
      </c>
      <c r="R1049" s="66">
        <v>5603238000</v>
      </c>
      <c r="S1049" s="78">
        <v>45853</v>
      </c>
      <c r="T1049" s="68">
        <v>17360000</v>
      </c>
      <c r="U1049" s="65" t="s">
        <v>87</v>
      </c>
      <c r="V1049" s="68">
        <v>1082889541</v>
      </c>
      <c r="W1049" s="67" t="s">
        <v>1852</v>
      </c>
      <c r="X1049" s="78">
        <v>45853</v>
      </c>
      <c r="Y1049" s="78">
        <v>45853</v>
      </c>
      <c r="Z1049" s="70" t="s">
        <v>89</v>
      </c>
      <c r="AA1049" s="70">
        <v>45991</v>
      </c>
      <c r="AB1049" s="49">
        <f t="shared" si="80"/>
        <v>138</v>
      </c>
      <c r="AC1049" s="65">
        <v>0</v>
      </c>
      <c r="AD1049" s="424">
        <v>0</v>
      </c>
      <c r="AE1049" s="65">
        <v>0</v>
      </c>
      <c r="AF1049" s="78" t="s">
        <v>89</v>
      </c>
      <c r="AG1049" s="49">
        <f t="shared" si="81"/>
        <v>0</v>
      </c>
      <c r="AH1049" s="65">
        <v>0</v>
      </c>
      <c r="AI1049" s="68">
        <v>0</v>
      </c>
      <c r="AJ1049" s="65" t="s">
        <v>89</v>
      </c>
      <c r="AK1049" s="78" t="s">
        <v>89</v>
      </c>
      <c r="AL1049" s="65">
        <v>0</v>
      </c>
      <c r="AM1049" s="78" t="s">
        <v>89</v>
      </c>
      <c r="AN1049" s="78" t="s">
        <v>89</v>
      </c>
      <c r="AO1049" s="78" t="s">
        <v>89</v>
      </c>
      <c r="AP1049" s="49">
        <f t="shared" si="82"/>
        <v>0</v>
      </c>
      <c r="AQ1049" s="49">
        <f>+L1049+AD1049-AI1049</f>
        <v>17360000</v>
      </c>
      <c r="AR1049" s="65" t="s">
        <v>87</v>
      </c>
      <c r="AS1049" s="68">
        <v>17360000</v>
      </c>
      <c r="AT1049" s="65" t="s">
        <v>90</v>
      </c>
      <c r="AU1049" s="68">
        <v>0</v>
      </c>
      <c r="AV1049" s="75" t="s">
        <v>89</v>
      </c>
      <c r="AW1049" s="423">
        <v>6944000</v>
      </c>
      <c r="AX1049" s="79">
        <f t="shared" si="83"/>
        <v>10416000</v>
      </c>
      <c r="AY1049" s="223">
        <f t="shared" si="84"/>
        <v>0.4</v>
      </c>
      <c r="AZ1049" s="74">
        <v>0.4</v>
      </c>
      <c r="BA1049" s="75" t="s">
        <v>89</v>
      </c>
      <c r="BB1049" s="65" t="s">
        <v>108</v>
      </c>
      <c r="BC1049" s="66" t="s">
        <v>9985</v>
      </c>
      <c r="BD1049" s="221" t="s">
        <v>87</v>
      </c>
      <c r="BE1049" s="221" t="s">
        <v>87</v>
      </c>
    </row>
    <row r="1050" spans="2:57" x14ac:dyDescent="0.25">
      <c r="B1050" s="221">
        <v>2025</v>
      </c>
      <c r="C1050" s="221">
        <v>891780111</v>
      </c>
      <c r="D1050" s="221" t="s">
        <v>78</v>
      </c>
      <c r="E1050" s="65" t="s">
        <v>9984</v>
      </c>
      <c r="F1050" s="65" t="s">
        <v>9983</v>
      </c>
      <c r="G1050" s="306">
        <v>0</v>
      </c>
      <c r="H1050" s="65" t="s">
        <v>81</v>
      </c>
      <c r="I1050" s="221" t="s">
        <v>82</v>
      </c>
      <c r="J1050" s="220" t="s">
        <v>83</v>
      </c>
      <c r="K1050" s="66" t="s">
        <v>9982</v>
      </c>
      <c r="L1050" s="68">
        <v>18935000</v>
      </c>
      <c r="M1050" s="221" t="s">
        <v>85</v>
      </c>
      <c r="N1050" s="66" t="s">
        <v>9981</v>
      </c>
      <c r="O1050" s="66">
        <v>84454604</v>
      </c>
      <c r="P1050" s="65">
        <v>1425</v>
      </c>
      <c r="Q1050" s="78">
        <v>45840</v>
      </c>
      <c r="R1050" s="66">
        <v>5603238000</v>
      </c>
      <c r="S1050" s="78">
        <v>45853</v>
      </c>
      <c r="T1050" s="68">
        <v>18935000</v>
      </c>
      <c r="U1050" s="65" t="s">
        <v>87</v>
      </c>
      <c r="V1050" s="68">
        <v>1082889541</v>
      </c>
      <c r="W1050" s="67" t="s">
        <v>1852</v>
      </c>
      <c r="X1050" s="78">
        <v>45853</v>
      </c>
      <c r="Y1050" s="78">
        <v>45853</v>
      </c>
      <c r="Z1050" s="70" t="s">
        <v>89</v>
      </c>
      <c r="AA1050" s="70">
        <v>45991</v>
      </c>
      <c r="AB1050" s="49">
        <f t="shared" si="80"/>
        <v>138</v>
      </c>
      <c r="AC1050" s="65">
        <v>0</v>
      </c>
      <c r="AD1050" s="424">
        <v>0</v>
      </c>
      <c r="AE1050" s="65">
        <v>0</v>
      </c>
      <c r="AF1050" s="78" t="s">
        <v>89</v>
      </c>
      <c r="AG1050" s="49">
        <f t="shared" si="81"/>
        <v>0</v>
      </c>
      <c r="AH1050" s="65">
        <v>0</v>
      </c>
      <c r="AI1050" s="68">
        <v>0</v>
      </c>
      <c r="AJ1050" s="65" t="s">
        <v>89</v>
      </c>
      <c r="AK1050" s="78" t="s">
        <v>89</v>
      </c>
      <c r="AL1050" s="65">
        <v>0</v>
      </c>
      <c r="AM1050" s="78" t="s">
        <v>89</v>
      </c>
      <c r="AN1050" s="78" t="s">
        <v>89</v>
      </c>
      <c r="AO1050" s="78" t="s">
        <v>89</v>
      </c>
      <c r="AP1050" s="49">
        <f t="shared" si="82"/>
        <v>0</v>
      </c>
      <c r="AQ1050" s="49">
        <f>+L1050+AD1050-AI1050</f>
        <v>18935000</v>
      </c>
      <c r="AR1050" s="65" t="s">
        <v>87</v>
      </c>
      <c r="AS1050" s="68">
        <v>18935000</v>
      </c>
      <c r="AT1050" s="65" t="s">
        <v>90</v>
      </c>
      <c r="AU1050" s="68">
        <v>0</v>
      </c>
      <c r="AV1050" s="75" t="s">
        <v>89</v>
      </c>
      <c r="AW1050" s="423">
        <v>7574000</v>
      </c>
      <c r="AX1050" s="79">
        <f t="shared" si="83"/>
        <v>11361000</v>
      </c>
      <c r="AY1050" s="223">
        <f t="shared" si="84"/>
        <v>0.4</v>
      </c>
      <c r="AZ1050" s="74">
        <v>0.4</v>
      </c>
      <c r="BA1050" s="75" t="s">
        <v>89</v>
      </c>
      <c r="BB1050" s="65" t="s">
        <v>108</v>
      </c>
      <c r="BC1050" s="66" t="s">
        <v>9980</v>
      </c>
      <c r="BD1050" s="221" t="s">
        <v>87</v>
      </c>
      <c r="BE1050" s="221" t="s">
        <v>87</v>
      </c>
    </row>
    <row r="1051" spans="2:57" x14ac:dyDescent="0.25">
      <c r="B1051" s="221">
        <v>2025</v>
      </c>
      <c r="C1051" s="221">
        <v>891780111</v>
      </c>
      <c r="D1051" s="221" t="s">
        <v>78</v>
      </c>
      <c r="E1051" s="65" t="s">
        <v>9979</v>
      </c>
      <c r="F1051" s="65" t="s">
        <v>9978</v>
      </c>
      <c r="G1051" s="306">
        <v>0</v>
      </c>
      <c r="H1051" s="65" t="s">
        <v>81</v>
      </c>
      <c r="I1051" s="221" t="s">
        <v>82</v>
      </c>
      <c r="J1051" s="220" t="s">
        <v>83</v>
      </c>
      <c r="K1051" s="66" t="s">
        <v>9977</v>
      </c>
      <c r="L1051" s="68">
        <v>13250000</v>
      </c>
      <c r="M1051" s="221" t="s">
        <v>85</v>
      </c>
      <c r="N1051" s="66" t="s">
        <v>9976</v>
      </c>
      <c r="O1051" s="66">
        <v>1082880869</v>
      </c>
      <c r="P1051" s="65">
        <v>1426</v>
      </c>
      <c r="Q1051" s="78">
        <v>45840</v>
      </c>
      <c r="R1051" s="66">
        <v>2494141000</v>
      </c>
      <c r="S1051" s="78">
        <v>45853</v>
      </c>
      <c r="T1051" s="68">
        <v>13250000</v>
      </c>
      <c r="U1051" s="65" t="s">
        <v>87</v>
      </c>
      <c r="V1051" s="68">
        <v>57444673</v>
      </c>
      <c r="W1051" s="67" t="s">
        <v>8387</v>
      </c>
      <c r="X1051" s="78">
        <v>45853</v>
      </c>
      <c r="Y1051" s="78">
        <v>45853</v>
      </c>
      <c r="Z1051" s="70" t="s">
        <v>89</v>
      </c>
      <c r="AA1051" s="70">
        <v>45991</v>
      </c>
      <c r="AB1051" s="49">
        <f t="shared" si="80"/>
        <v>138</v>
      </c>
      <c r="AC1051" s="65">
        <v>0</v>
      </c>
      <c r="AD1051" s="424">
        <v>0</v>
      </c>
      <c r="AE1051" s="65">
        <v>0</v>
      </c>
      <c r="AF1051" s="78" t="s">
        <v>89</v>
      </c>
      <c r="AG1051" s="49">
        <f t="shared" si="81"/>
        <v>0</v>
      </c>
      <c r="AH1051" s="65">
        <v>0</v>
      </c>
      <c r="AI1051" s="68">
        <v>0</v>
      </c>
      <c r="AJ1051" s="65" t="s">
        <v>89</v>
      </c>
      <c r="AK1051" s="78" t="s">
        <v>89</v>
      </c>
      <c r="AL1051" s="65">
        <v>0</v>
      </c>
      <c r="AM1051" s="78" t="s">
        <v>89</v>
      </c>
      <c r="AN1051" s="78" t="s">
        <v>89</v>
      </c>
      <c r="AO1051" s="78" t="s">
        <v>89</v>
      </c>
      <c r="AP1051" s="49">
        <f t="shared" si="82"/>
        <v>0</v>
      </c>
      <c r="AQ1051" s="49">
        <f>+L1051+AD1051-AI1051</f>
        <v>13250000</v>
      </c>
      <c r="AR1051" s="65" t="s">
        <v>87</v>
      </c>
      <c r="AS1051" s="68">
        <v>13250000</v>
      </c>
      <c r="AT1051" s="65" t="s">
        <v>90</v>
      </c>
      <c r="AU1051" s="68">
        <v>0</v>
      </c>
      <c r="AV1051" s="75" t="s">
        <v>89</v>
      </c>
      <c r="AW1051" s="423">
        <v>5300000</v>
      </c>
      <c r="AX1051" s="79">
        <f t="shared" si="83"/>
        <v>7950000</v>
      </c>
      <c r="AY1051" s="223">
        <f t="shared" si="84"/>
        <v>0.4</v>
      </c>
      <c r="AZ1051" s="74">
        <v>0.4</v>
      </c>
      <c r="BA1051" s="75" t="s">
        <v>89</v>
      </c>
      <c r="BB1051" s="65" t="s">
        <v>108</v>
      </c>
      <c r="BC1051" s="66" t="s">
        <v>9975</v>
      </c>
      <c r="BD1051" s="221" t="s">
        <v>87</v>
      </c>
      <c r="BE1051" s="221" t="s">
        <v>87</v>
      </c>
    </row>
    <row r="1052" spans="2:57" x14ac:dyDescent="0.25">
      <c r="B1052" s="221">
        <v>2025</v>
      </c>
      <c r="C1052" s="221">
        <v>891780111</v>
      </c>
      <c r="D1052" s="221" t="s">
        <v>78</v>
      </c>
      <c r="E1052" s="65" t="s">
        <v>9974</v>
      </c>
      <c r="F1052" s="65" t="s">
        <v>9973</v>
      </c>
      <c r="G1052" s="306">
        <v>0</v>
      </c>
      <c r="H1052" s="65" t="s">
        <v>81</v>
      </c>
      <c r="I1052" s="221" t="s">
        <v>82</v>
      </c>
      <c r="J1052" s="220" t="s">
        <v>83</v>
      </c>
      <c r="K1052" s="66" t="s">
        <v>9972</v>
      </c>
      <c r="L1052" s="68">
        <v>10275000</v>
      </c>
      <c r="M1052" s="221" t="s">
        <v>85</v>
      </c>
      <c r="N1052" s="66" t="s">
        <v>8729</v>
      </c>
      <c r="O1052" s="66">
        <v>1002008562</v>
      </c>
      <c r="P1052" s="65">
        <v>1426</v>
      </c>
      <c r="Q1052" s="78">
        <v>45840</v>
      </c>
      <c r="R1052" s="66">
        <v>2494141000</v>
      </c>
      <c r="S1052" s="78">
        <v>45853</v>
      </c>
      <c r="T1052" s="68">
        <v>10275000</v>
      </c>
      <c r="U1052" s="65" t="s">
        <v>87</v>
      </c>
      <c r="V1052" s="68">
        <v>5056184</v>
      </c>
      <c r="W1052" s="67" t="s">
        <v>1508</v>
      </c>
      <c r="X1052" s="78">
        <v>45853</v>
      </c>
      <c r="Y1052" s="78">
        <v>45853</v>
      </c>
      <c r="Z1052" s="70" t="s">
        <v>89</v>
      </c>
      <c r="AA1052" s="70">
        <v>45991</v>
      </c>
      <c r="AB1052" s="49">
        <f t="shared" si="80"/>
        <v>138</v>
      </c>
      <c r="AC1052" s="65">
        <v>0</v>
      </c>
      <c r="AD1052" s="424">
        <v>0</v>
      </c>
      <c r="AE1052" s="65">
        <v>0</v>
      </c>
      <c r="AF1052" s="78" t="s">
        <v>89</v>
      </c>
      <c r="AG1052" s="49">
        <f t="shared" si="81"/>
        <v>0</v>
      </c>
      <c r="AH1052" s="65">
        <v>1</v>
      </c>
      <c r="AI1052" s="68">
        <v>9000000</v>
      </c>
      <c r="AJ1052" s="70">
        <v>45869</v>
      </c>
      <c r="AK1052" s="70">
        <v>45869</v>
      </c>
      <c r="AL1052" s="65">
        <v>0</v>
      </c>
      <c r="AM1052" s="78" t="s">
        <v>89</v>
      </c>
      <c r="AN1052" s="78" t="s">
        <v>89</v>
      </c>
      <c r="AO1052" s="78" t="s">
        <v>89</v>
      </c>
      <c r="AP1052" s="49">
        <f t="shared" si="82"/>
        <v>0</v>
      </c>
      <c r="AQ1052" s="49">
        <f>+L1052+AD1052-AI1052</f>
        <v>1275000</v>
      </c>
      <c r="AR1052" s="65" t="s">
        <v>87</v>
      </c>
      <c r="AS1052" s="68">
        <v>10275000</v>
      </c>
      <c r="AT1052" s="65" t="s">
        <v>90</v>
      </c>
      <c r="AU1052" s="68">
        <v>0</v>
      </c>
      <c r="AV1052" s="75" t="s">
        <v>89</v>
      </c>
      <c r="AW1052" s="423">
        <v>1275000</v>
      </c>
      <c r="AX1052" s="79">
        <f t="shared" si="83"/>
        <v>0</v>
      </c>
      <c r="AY1052" s="223">
        <f t="shared" si="84"/>
        <v>1</v>
      </c>
      <c r="AZ1052" s="74">
        <v>1</v>
      </c>
      <c r="BA1052" s="75" t="s">
        <v>89</v>
      </c>
      <c r="BB1052" s="65" t="s">
        <v>150</v>
      </c>
      <c r="BC1052" s="66" t="s">
        <v>9971</v>
      </c>
      <c r="BD1052" s="221" t="s">
        <v>87</v>
      </c>
      <c r="BE1052" s="221" t="s">
        <v>87</v>
      </c>
    </row>
    <row r="1053" spans="2:57" x14ac:dyDescent="0.25">
      <c r="B1053" s="221">
        <v>2025</v>
      </c>
      <c r="C1053" s="221">
        <v>891780111</v>
      </c>
      <c r="D1053" s="221" t="s">
        <v>78</v>
      </c>
      <c r="E1053" s="65" t="s">
        <v>9970</v>
      </c>
      <c r="F1053" s="65" t="s">
        <v>9969</v>
      </c>
      <c r="G1053" s="306">
        <v>0</v>
      </c>
      <c r="H1053" s="65" t="s">
        <v>81</v>
      </c>
      <c r="I1053" s="221" t="s">
        <v>82</v>
      </c>
      <c r="J1053" s="220" t="s">
        <v>83</v>
      </c>
      <c r="K1053" s="66" t="s">
        <v>9968</v>
      </c>
      <c r="L1053" s="68">
        <v>13250000</v>
      </c>
      <c r="M1053" s="221" t="s">
        <v>85</v>
      </c>
      <c r="N1053" s="66" t="s">
        <v>9967</v>
      </c>
      <c r="O1053" s="66">
        <v>85477304</v>
      </c>
      <c r="P1053" s="65">
        <v>1425</v>
      </c>
      <c r="Q1053" s="78">
        <v>45840</v>
      </c>
      <c r="R1053" s="66">
        <v>5603238000</v>
      </c>
      <c r="S1053" s="78">
        <v>45853</v>
      </c>
      <c r="T1053" s="68">
        <v>13250000</v>
      </c>
      <c r="U1053" s="65" t="s">
        <v>87</v>
      </c>
      <c r="V1053" s="68">
        <v>36557666</v>
      </c>
      <c r="W1053" s="67" t="s">
        <v>8339</v>
      </c>
      <c r="X1053" s="78">
        <v>45853</v>
      </c>
      <c r="Y1053" s="78">
        <v>45853</v>
      </c>
      <c r="Z1053" s="70" t="s">
        <v>89</v>
      </c>
      <c r="AA1053" s="70">
        <v>45991</v>
      </c>
      <c r="AB1053" s="49">
        <f t="shared" si="80"/>
        <v>138</v>
      </c>
      <c r="AC1053" s="65">
        <v>0</v>
      </c>
      <c r="AD1053" s="424">
        <v>0</v>
      </c>
      <c r="AE1053" s="65">
        <v>0</v>
      </c>
      <c r="AF1053" s="78" t="s">
        <v>89</v>
      </c>
      <c r="AG1053" s="49">
        <f t="shared" si="81"/>
        <v>0</v>
      </c>
      <c r="AH1053" s="65">
        <v>0</v>
      </c>
      <c r="AI1053" s="68">
        <v>0</v>
      </c>
      <c r="AJ1053" s="65" t="s">
        <v>89</v>
      </c>
      <c r="AK1053" s="78" t="s">
        <v>89</v>
      </c>
      <c r="AL1053" s="65">
        <v>0</v>
      </c>
      <c r="AM1053" s="78" t="s">
        <v>89</v>
      </c>
      <c r="AN1053" s="78" t="s">
        <v>89</v>
      </c>
      <c r="AO1053" s="78" t="s">
        <v>89</v>
      </c>
      <c r="AP1053" s="49">
        <f t="shared" si="82"/>
        <v>0</v>
      </c>
      <c r="AQ1053" s="49">
        <f>+L1053+AD1053-AI1053</f>
        <v>13250000</v>
      </c>
      <c r="AR1053" s="65" t="s">
        <v>87</v>
      </c>
      <c r="AS1053" s="68">
        <v>13250000</v>
      </c>
      <c r="AT1053" s="65" t="s">
        <v>90</v>
      </c>
      <c r="AU1053" s="68">
        <v>0</v>
      </c>
      <c r="AV1053" s="75" t="s">
        <v>89</v>
      </c>
      <c r="AW1053" s="422">
        <v>5300000</v>
      </c>
      <c r="AX1053" s="79">
        <f t="shared" si="83"/>
        <v>7950000</v>
      </c>
      <c r="AY1053" s="223">
        <f t="shared" si="84"/>
        <v>0.4</v>
      </c>
      <c r="AZ1053" s="74">
        <v>0.4</v>
      </c>
      <c r="BA1053" s="75" t="s">
        <v>89</v>
      </c>
      <c r="BB1053" s="65" t="s">
        <v>108</v>
      </c>
      <c r="BC1053" s="66" t="s">
        <v>9966</v>
      </c>
      <c r="BD1053" s="221" t="s">
        <v>87</v>
      </c>
      <c r="BE1053" s="221" t="s">
        <v>87</v>
      </c>
    </row>
    <row r="1054" spans="2:57" x14ac:dyDescent="0.25">
      <c r="B1054" s="221">
        <v>2025</v>
      </c>
      <c r="C1054" s="221">
        <v>891780111</v>
      </c>
      <c r="D1054" s="221" t="s">
        <v>78</v>
      </c>
      <c r="E1054" s="65" t="s">
        <v>9965</v>
      </c>
      <c r="F1054" s="65" t="s">
        <v>9964</v>
      </c>
      <c r="G1054" s="306">
        <v>0</v>
      </c>
      <c r="H1054" s="65" t="s">
        <v>81</v>
      </c>
      <c r="I1054" s="221" t="s">
        <v>82</v>
      </c>
      <c r="J1054" s="220" t="s">
        <v>83</v>
      </c>
      <c r="K1054" s="66" t="s">
        <v>9842</v>
      </c>
      <c r="L1054" s="68">
        <v>17360000</v>
      </c>
      <c r="M1054" s="221" t="s">
        <v>85</v>
      </c>
      <c r="N1054" s="66" t="s">
        <v>9963</v>
      </c>
      <c r="O1054" s="66">
        <v>1083554776</v>
      </c>
      <c r="P1054" s="65">
        <v>1425</v>
      </c>
      <c r="Q1054" s="78">
        <v>45840</v>
      </c>
      <c r="R1054" s="66">
        <v>5603238000</v>
      </c>
      <c r="S1054" s="78">
        <v>45853</v>
      </c>
      <c r="T1054" s="68">
        <v>17360000</v>
      </c>
      <c r="U1054" s="65" t="s">
        <v>87</v>
      </c>
      <c r="V1054" s="68">
        <v>85465146</v>
      </c>
      <c r="W1054" s="67" t="s">
        <v>8366</v>
      </c>
      <c r="X1054" s="78">
        <v>45853</v>
      </c>
      <c r="Y1054" s="78">
        <v>45853</v>
      </c>
      <c r="Z1054" s="70" t="s">
        <v>89</v>
      </c>
      <c r="AA1054" s="70">
        <v>45991</v>
      </c>
      <c r="AB1054" s="49">
        <f t="shared" si="80"/>
        <v>138</v>
      </c>
      <c r="AC1054" s="65">
        <v>0</v>
      </c>
      <c r="AD1054" s="424">
        <v>0</v>
      </c>
      <c r="AE1054" s="65">
        <v>0</v>
      </c>
      <c r="AF1054" s="78" t="s">
        <v>89</v>
      </c>
      <c r="AG1054" s="49">
        <f t="shared" si="81"/>
        <v>0</v>
      </c>
      <c r="AH1054" s="65">
        <v>0</v>
      </c>
      <c r="AI1054" s="68">
        <v>0</v>
      </c>
      <c r="AJ1054" s="65" t="s">
        <v>89</v>
      </c>
      <c r="AK1054" s="78" t="s">
        <v>89</v>
      </c>
      <c r="AL1054" s="65">
        <v>0</v>
      </c>
      <c r="AM1054" s="78" t="s">
        <v>89</v>
      </c>
      <c r="AN1054" s="78" t="s">
        <v>89</v>
      </c>
      <c r="AO1054" s="78" t="s">
        <v>89</v>
      </c>
      <c r="AP1054" s="49">
        <f t="shared" si="82"/>
        <v>0</v>
      </c>
      <c r="AQ1054" s="49">
        <f>+L1054+AD1054-AI1054</f>
        <v>17360000</v>
      </c>
      <c r="AR1054" s="65" t="s">
        <v>87</v>
      </c>
      <c r="AS1054" s="68">
        <v>17360000</v>
      </c>
      <c r="AT1054" s="65" t="s">
        <v>90</v>
      </c>
      <c r="AU1054" s="68">
        <v>0</v>
      </c>
      <c r="AV1054" s="75" t="s">
        <v>89</v>
      </c>
      <c r="AW1054" s="422">
        <v>6944000</v>
      </c>
      <c r="AX1054" s="79">
        <f t="shared" si="83"/>
        <v>10416000</v>
      </c>
      <c r="AY1054" s="223">
        <f t="shared" si="84"/>
        <v>0.4</v>
      </c>
      <c r="AZ1054" s="74">
        <v>0.4</v>
      </c>
      <c r="BA1054" s="75" t="s">
        <v>89</v>
      </c>
      <c r="BB1054" s="65" t="s">
        <v>108</v>
      </c>
      <c r="BC1054" s="66" t="s">
        <v>9962</v>
      </c>
      <c r="BD1054" s="221" t="s">
        <v>87</v>
      </c>
      <c r="BE1054" s="221" t="s">
        <v>87</v>
      </c>
    </row>
    <row r="1055" spans="2:57" x14ac:dyDescent="0.25">
      <c r="B1055" s="221">
        <v>2025</v>
      </c>
      <c r="C1055" s="221">
        <v>891780111</v>
      </c>
      <c r="D1055" s="221" t="s">
        <v>78</v>
      </c>
      <c r="E1055" s="65" t="s">
        <v>9961</v>
      </c>
      <c r="F1055" s="65" t="s">
        <v>9960</v>
      </c>
      <c r="G1055" s="306">
        <v>0</v>
      </c>
      <c r="H1055" s="65" t="s">
        <v>81</v>
      </c>
      <c r="I1055" s="221" t="s">
        <v>82</v>
      </c>
      <c r="J1055" s="220" t="s">
        <v>83</v>
      </c>
      <c r="K1055" s="66" t="s">
        <v>9959</v>
      </c>
      <c r="L1055" s="68">
        <v>11250000</v>
      </c>
      <c r="M1055" s="221" t="s">
        <v>85</v>
      </c>
      <c r="N1055" s="66" t="s">
        <v>9958</v>
      </c>
      <c r="O1055" s="66">
        <v>1082860214</v>
      </c>
      <c r="P1055" s="65">
        <v>1426</v>
      </c>
      <c r="Q1055" s="78">
        <v>45840</v>
      </c>
      <c r="R1055" s="66">
        <v>2494141000</v>
      </c>
      <c r="S1055" s="78">
        <v>45853</v>
      </c>
      <c r="T1055" s="68">
        <v>11250000</v>
      </c>
      <c r="U1055" s="65" t="s">
        <v>87</v>
      </c>
      <c r="V1055" s="68">
        <v>85467461</v>
      </c>
      <c r="W1055" s="67" t="s">
        <v>9510</v>
      </c>
      <c r="X1055" s="78">
        <v>45853</v>
      </c>
      <c r="Y1055" s="78">
        <v>45853</v>
      </c>
      <c r="Z1055" s="70" t="s">
        <v>89</v>
      </c>
      <c r="AA1055" s="70">
        <v>45991</v>
      </c>
      <c r="AB1055" s="49">
        <f t="shared" si="80"/>
        <v>138</v>
      </c>
      <c r="AC1055" s="65">
        <v>0</v>
      </c>
      <c r="AD1055" s="424">
        <v>0</v>
      </c>
      <c r="AE1055" s="65">
        <v>0</v>
      </c>
      <c r="AF1055" s="78" t="s">
        <v>89</v>
      </c>
      <c r="AG1055" s="49">
        <f t="shared" si="81"/>
        <v>0</v>
      </c>
      <c r="AH1055" s="65">
        <v>0</v>
      </c>
      <c r="AI1055" s="68">
        <v>0</v>
      </c>
      <c r="AJ1055" s="65" t="s">
        <v>89</v>
      </c>
      <c r="AK1055" s="78" t="s">
        <v>89</v>
      </c>
      <c r="AL1055" s="65">
        <v>0</v>
      </c>
      <c r="AM1055" s="78" t="s">
        <v>89</v>
      </c>
      <c r="AN1055" s="78" t="s">
        <v>89</v>
      </c>
      <c r="AO1055" s="78" t="s">
        <v>89</v>
      </c>
      <c r="AP1055" s="49">
        <f t="shared" si="82"/>
        <v>0</v>
      </c>
      <c r="AQ1055" s="49">
        <f>+L1055+AD1055-AI1055</f>
        <v>11250000</v>
      </c>
      <c r="AR1055" s="65" t="s">
        <v>87</v>
      </c>
      <c r="AS1055" s="68">
        <v>11250000</v>
      </c>
      <c r="AT1055" s="65" t="s">
        <v>90</v>
      </c>
      <c r="AU1055" s="68">
        <v>0</v>
      </c>
      <c r="AV1055" s="75" t="s">
        <v>89</v>
      </c>
      <c r="AW1055" s="422">
        <v>4500000</v>
      </c>
      <c r="AX1055" s="79">
        <f t="shared" si="83"/>
        <v>6750000</v>
      </c>
      <c r="AY1055" s="223">
        <f t="shared" si="84"/>
        <v>0.4</v>
      </c>
      <c r="AZ1055" s="74">
        <v>0.4</v>
      </c>
      <c r="BA1055" s="75" t="s">
        <v>89</v>
      </c>
      <c r="BB1055" s="65" t="s">
        <v>108</v>
      </c>
      <c r="BC1055" s="66" t="s">
        <v>9957</v>
      </c>
      <c r="BD1055" s="221" t="s">
        <v>87</v>
      </c>
      <c r="BE1055" s="221" t="s">
        <v>87</v>
      </c>
    </row>
    <row r="1056" spans="2:57" x14ac:dyDescent="0.25">
      <c r="B1056" s="221">
        <v>2025</v>
      </c>
      <c r="C1056" s="221">
        <v>891780111</v>
      </c>
      <c r="D1056" s="221" t="s">
        <v>78</v>
      </c>
      <c r="E1056" s="65" t="s">
        <v>9956</v>
      </c>
      <c r="F1056" s="65" t="s">
        <v>9955</v>
      </c>
      <c r="G1056" s="306">
        <v>0</v>
      </c>
      <c r="H1056" s="65" t="s">
        <v>81</v>
      </c>
      <c r="I1056" s="221" t="s">
        <v>82</v>
      </c>
      <c r="J1056" s="220" t="s">
        <v>83</v>
      </c>
      <c r="K1056" s="66" t="s">
        <v>9954</v>
      </c>
      <c r="L1056" s="68">
        <v>1425000</v>
      </c>
      <c r="M1056" s="221" t="s">
        <v>85</v>
      </c>
      <c r="N1056" s="66" t="s">
        <v>9953</v>
      </c>
      <c r="O1056" s="66">
        <v>1065134989</v>
      </c>
      <c r="P1056" s="65">
        <v>1426</v>
      </c>
      <c r="Q1056" s="78">
        <v>45840</v>
      </c>
      <c r="R1056" s="66">
        <v>2494141000</v>
      </c>
      <c r="S1056" s="78">
        <v>45853</v>
      </c>
      <c r="T1056" s="68">
        <v>1425000</v>
      </c>
      <c r="U1056" s="65" t="s">
        <v>87</v>
      </c>
      <c r="V1056" s="68">
        <v>2536172</v>
      </c>
      <c r="W1056" s="67" t="s">
        <v>8441</v>
      </c>
      <c r="X1056" s="78">
        <v>45853</v>
      </c>
      <c r="Y1056" s="78">
        <v>45853</v>
      </c>
      <c r="Z1056" s="70" t="s">
        <v>89</v>
      </c>
      <c r="AA1056" s="70">
        <v>45863</v>
      </c>
      <c r="AB1056" s="49">
        <f t="shared" si="80"/>
        <v>10</v>
      </c>
      <c r="AC1056" s="65">
        <v>0</v>
      </c>
      <c r="AD1056" s="424">
        <v>0</v>
      </c>
      <c r="AE1056" s="65">
        <v>0</v>
      </c>
      <c r="AF1056" s="78" t="s">
        <v>89</v>
      </c>
      <c r="AG1056" s="49">
        <f t="shared" si="81"/>
        <v>0</v>
      </c>
      <c r="AH1056" s="65">
        <v>0</v>
      </c>
      <c r="AI1056" s="68">
        <v>0</v>
      </c>
      <c r="AJ1056" s="65" t="s">
        <v>89</v>
      </c>
      <c r="AK1056" s="78" t="s">
        <v>89</v>
      </c>
      <c r="AL1056" s="65">
        <v>0</v>
      </c>
      <c r="AM1056" s="78" t="s">
        <v>89</v>
      </c>
      <c r="AN1056" s="78" t="s">
        <v>89</v>
      </c>
      <c r="AO1056" s="78" t="s">
        <v>89</v>
      </c>
      <c r="AP1056" s="49">
        <f t="shared" si="82"/>
        <v>0</v>
      </c>
      <c r="AQ1056" s="49">
        <f>+L1056+AD1056-AI1056</f>
        <v>1425000</v>
      </c>
      <c r="AR1056" s="65" t="s">
        <v>87</v>
      </c>
      <c r="AS1056" s="68">
        <v>1425000</v>
      </c>
      <c r="AT1056" s="65" t="s">
        <v>90</v>
      </c>
      <c r="AU1056" s="68">
        <v>0</v>
      </c>
      <c r="AV1056" s="75" t="s">
        <v>89</v>
      </c>
      <c r="AW1056" s="423">
        <v>1425000</v>
      </c>
      <c r="AX1056" s="79">
        <f t="shared" si="83"/>
        <v>0</v>
      </c>
      <c r="AY1056" s="223">
        <f t="shared" si="84"/>
        <v>1</v>
      </c>
      <c r="AZ1056" s="74">
        <v>1</v>
      </c>
      <c r="BA1056" s="75" t="s">
        <v>89</v>
      </c>
      <c r="BB1056" s="65" t="s">
        <v>103</v>
      </c>
      <c r="BC1056" s="66" t="s">
        <v>9952</v>
      </c>
      <c r="BD1056" s="221" t="s">
        <v>87</v>
      </c>
      <c r="BE1056" s="221" t="s">
        <v>87</v>
      </c>
    </row>
    <row r="1057" spans="2:57" x14ac:dyDescent="0.25">
      <c r="B1057" s="221">
        <v>2025</v>
      </c>
      <c r="C1057" s="221">
        <v>891780111</v>
      </c>
      <c r="D1057" s="221" t="s">
        <v>78</v>
      </c>
      <c r="E1057" s="65" t="s">
        <v>9951</v>
      </c>
      <c r="F1057" s="65" t="s">
        <v>9950</v>
      </c>
      <c r="G1057" s="306">
        <v>0</v>
      </c>
      <c r="H1057" s="65" t="s">
        <v>81</v>
      </c>
      <c r="I1057" s="221" t="s">
        <v>82</v>
      </c>
      <c r="J1057" s="220" t="s">
        <v>83</v>
      </c>
      <c r="K1057" s="66" t="s">
        <v>9949</v>
      </c>
      <c r="L1057" s="68">
        <v>14250000</v>
      </c>
      <c r="M1057" s="221" t="s">
        <v>85</v>
      </c>
      <c r="N1057" s="66" t="s">
        <v>9948</v>
      </c>
      <c r="O1057" s="66">
        <v>1043020726</v>
      </c>
      <c r="P1057" s="65">
        <v>1425</v>
      </c>
      <c r="Q1057" s="78">
        <v>45840</v>
      </c>
      <c r="R1057" s="66">
        <v>5603238000</v>
      </c>
      <c r="S1057" s="78">
        <v>45854</v>
      </c>
      <c r="T1057" s="68">
        <v>14250000</v>
      </c>
      <c r="U1057" s="65" t="s">
        <v>87</v>
      </c>
      <c r="V1057" s="68">
        <v>84452087</v>
      </c>
      <c r="W1057" s="67" t="s">
        <v>9549</v>
      </c>
      <c r="X1057" s="78">
        <v>45854</v>
      </c>
      <c r="Y1057" s="78">
        <v>45854</v>
      </c>
      <c r="Z1057" s="70" t="s">
        <v>89</v>
      </c>
      <c r="AA1057" s="70">
        <v>45991</v>
      </c>
      <c r="AB1057" s="49">
        <f t="shared" si="80"/>
        <v>137</v>
      </c>
      <c r="AC1057" s="65">
        <v>0</v>
      </c>
      <c r="AD1057" s="424">
        <v>0</v>
      </c>
      <c r="AE1057" s="65">
        <v>0</v>
      </c>
      <c r="AF1057" s="78" t="s">
        <v>89</v>
      </c>
      <c r="AG1057" s="49">
        <f t="shared" si="81"/>
        <v>0</v>
      </c>
      <c r="AH1057" s="65">
        <v>0</v>
      </c>
      <c r="AI1057" s="68">
        <v>0</v>
      </c>
      <c r="AJ1057" s="65" t="s">
        <v>89</v>
      </c>
      <c r="AK1057" s="78" t="s">
        <v>89</v>
      </c>
      <c r="AL1057" s="65">
        <v>0</v>
      </c>
      <c r="AM1057" s="78" t="s">
        <v>89</v>
      </c>
      <c r="AN1057" s="78" t="s">
        <v>89</v>
      </c>
      <c r="AO1057" s="78" t="s">
        <v>89</v>
      </c>
      <c r="AP1057" s="49">
        <f t="shared" si="82"/>
        <v>0</v>
      </c>
      <c r="AQ1057" s="49">
        <f>+L1057+AD1057-AI1057</f>
        <v>14250000</v>
      </c>
      <c r="AR1057" s="65" t="s">
        <v>87</v>
      </c>
      <c r="AS1057" s="68">
        <v>14250000</v>
      </c>
      <c r="AT1057" s="65" t="s">
        <v>90</v>
      </c>
      <c r="AU1057" s="68">
        <v>0</v>
      </c>
      <c r="AV1057" s="75" t="s">
        <v>89</v>
      </c>
      <c r="AW1057" s="423">
        <v>5700000</v>
      </c>
      <c r="AX1057" s="79">
        <f t="shared" si="83"/>
        <v>8550000</v>
      </c>
      <c r="AY1057" s="223">
        <f t="shared" si="84"/>
        <v>0.4</v>
      </c>
      <c r="AZ1057" s="74">
        <v>0.4</v>
      </c>
      <c r="BA1057" s="75" t="s">
        <v>89</v>
      </c>
      <c r="BB1057" s="65" t="s">
        <v>108</v>
      </c>
      <c r="BC1057" s="66" t="s">
        <v>9947</v>
      </c>
      <c r="BD1057" s="221" t="s">
        <v>87</v>
      </c>
      <c r="BE1057" s="221" t="s">
        <v>87</v>
      </c>
    </row>
    <row r="1058" spans="2:57" x14ac:dyDescent="0.25">
      <c r="B1058" s="221">
        <v>2025</v>
      </c>
      <c r="C1058" s="221">
        <v>891780111</v>
      </c>
      <c r="D1058" s="221" t="s">
        <v>78</v>
      </c>
      <c r="E1058" s="65" t="s">
        <v>9946</v>
      </c>
      <c r="F1058" s="65" t="s">
        <v>9945</v>
      </c>
      <c r="G1058" s="306">
        <v>0</v>
      </c>
      <c r="H1058" s="65" t="s">
        <v>81</v>
      </c>
      <c r="I1058" s="221" t="s">
        <v>82</v>
      </c>
      <c r="J1058" s="220" t="s">
        <v>83</v>
      </c>
      <c r="K1058" s="66" t="s">
        <v>9944</v>
      </c>
      <c r="L1058" s="68">
        <v>13250000</v>
      </c>
      <c r="M1058" s="221" t="s">
        <v>85</v>
      </c>
      <c r="N1058" s="66" t="s">
        <v>9943</v>
      </c>
      <c r="O1058" s="66">
        <v>19517646</v>
      </c>
      <c r="P1058" s="65">
        <v>1426</v>
      </c>
      <c r="Q1058" s="78">
        <v>45840</v>
      </c>
      <c r="R1058" s="66">
        <v>2494141000</v>
      </c>
      <c r="S1058" s="78">
        <v>45854</v>
      </c>
      <c r="T1058" s="68">
        <v>13250000</v>
      </c>
      <c r="U1058" s="65" t="s">
        <v>87</v>
      </c>
      <c r="V1058" s="68">
        <v>85152695</v>
      </c>
      <c r="W1058" s="67" t="s">
        <v>8504</v>
      </c>
      <c r="X1058" s="78">
        <v>45854</v>
      </c>
      <c r="Y1058" s="78">
        <v>45854</v>
      </c>
      <c r="Z1058" s="70" t="s">
        <v>89</v>
      </c>
      <c r="AA1058" s="70">
        <v>45991</v>
      </c>
      <c r="AB1058" s="49">
        <f t="shared" si="80"/>
        <v>137</v>
      </c>
      <c r="AC1058" s="65">
        <v>0</v>
      </c>
      <c r="AD1058" s="424">
        <v>0</v>
      </c>
      <c r="AE1058" s="65">
        <v>0</v>
      </c>
      <c r="AF1058" s="78" t="s">
        <v>89</v>
      </c>
      <c r="AG1058" s="49">
        <f t="shared" si="81"/>
        <v>0</v>
      </c>
      <c r="AH1058" s="65">
        <v>0</v>
      </c>
      <c r="AI1058" s="68">
        <v>0</v>
      </c>
      <c r="AJ1058" s="65" t="s">
        <v>89</v>
      </c>
      <c r="AK1058" s="78" t="s">
        <v>89</v>
      </c>
      <c r="AL1058" s="65">
        <v>0</v>
      </c>
      <c r="AM1058" s="78" t="s">
        <v>89</v>
      </c>
      <c r="AN1058" s="78" t="s">
        <v>89</v>
      </c>
      <c r="AO1058" s="78" t="s">
        <v>89</v>
      </c>
      <c r="AP1058" s="49">
        <f t="shared" si="82"/>
        <v>0</v>
      </c>
      <c r="AQ1058" s="49">
        <f>+L1058+AD1058-AI1058</f>
        <v>13250000</v>
      </c>
      <c r="AR1058" s="65" t="s">
        <v>87</v>
      </c>
      <c r="AS1058" s="68">
        <v>13250000</v>
      </c>
      <c r="AT1058" s="65" t="s">
        <v>90</v>
      </c>
      <c r="AU1058" s="68">
        <v>0</v>
      </c>
      <c r="AV1058" s="75" t="s">
        <v>89</v>
      </c>
      <c r="AW1058" s="423">
        <v>5300000</v>
      </c>
      <c r="AX1058" s="79">
        <f t="shared" si="83"/>
        <v>7950000</v>
      </c>
      <c r="AY1058" s="223">
        <f t="shared" si="84"/>
        <v>0.4</v>
      </c>
      <c r="AZ1058" s="74">
        <v>0.4</v>
      </c>
      <c r="BA1058" s="75" t="s">
        <v>89</v>
      </c>
      <c r="BB1058" s="65" t="s">
        <v>108</v>
      </c>
      <c r="BC1058" s="66" t="s">
        <v>9942</v>
      </c>
      <c r="BD1058" s="221" t="s">
        <v>87</v>
      </c>
      <c r="BE1058" s="221" t="s">
        <v>87</v>
      </c>
    </row>
    <row r="1059" spans="2:57" x14ac:dyDescent="0.25">
      <c r="B1059" s="221">
        <v>2025</v>
      </c>
      <c r="C1059" s="221">
        <v>891780111</v>
      </c>
      <c r="D1059" s="221" t="s">
        <v>78</v>
      </c>
      <c r="E1059" s="65" t="s">
        <v>9941</v>
      </c>
      <c r="F1059" s="65" t="s">
        <v>9940</v>
      </c>
      <c r="G1059" s="306">
        <v>0</v>
      </c>
      <c r="H1059" s="65" t="s">
        <v>81</v>
      </c>
      <c r="I1059" s="221" t="s">
        <v>82</v>
      </c>
      <c r="J1059" s="220" t="s">
        <v>83</v>
      </c>
      <c r="K1059" s="66" t="s">
        <v>9939</v>
      </c>
      <c r="L1059" s="68">
        <v>11925000</v>
      </c>
      <c r="M1059" s="221" t="s">
        <v>85</v>
      </c>
      <c r="N1059" s="66" t="s">
        <v>9938</v>
      </c>
      <c r="O1059" s="66">
        <v>1082842812</v>
      </c>
      <c r="P1059" s="65">
        <v>1426</v>
      </c>
      <c r="Q1059" s="78">
        <v>45840</v>
      </c>
      <c r="R1059" s="66">
        <v>2494141000</v>
      </c>
      <c r="S1059" s="78">
        <v>45855</v>
      </c>
      <c r="T1059" s="68">
        <v>11925000</v>
      </c>
      <c r="U1059" s="65" t="s">
        <v>87</v>
      </c>
      <c r="V1059" s="68">
        <v>1082868728</v>
      </c>
      <c r="W1059" s="67" t="s">
        <v>8398</v>
      </c>
      <c r="X1059" s="78">
        <v>45855</v>
      </c>
      <c r="Y1059" s="78">
        <v>45855</v>
      </c>
      <c r="Z1059" s="70" t="s">
        <v>89</v>
      </c>
      <c r="AA1059" s="70">
        <v>45991</v>
      </c>
      <c r="AB1059" s="49">
        <f t="shared" si="80"/>
        <v>136</v>
      </c>
      <c r="AC1059" s="65">
        <v>0</v>
      </c>
      <c r="AD1059" s="424">
        <v>0</v>
      </c>
      <c r="AE1059" s="65">
        <v>0</v>
      </c>
      <c r="AF1059" s="78" t="s">
        <v>89</v>
      </c>
      <c r="AG1059" s="49">
        <f t="shared" si="81"/>
        <v>0</v>
      </c>
      <c r="AH1059" s="65">
        <v>0</v>
      </c>
      <c r="AI1059" s="68">
        <v>0</v>
      </c>
      <c r="AJ1059" s="65" t="s">
        <v>89</v>
      </c>
      <c r="AK1059" s="78" t="s">
        <v>89</v>
      </c>
      <c r="AL1059" s="65">
        <v>0</v>
      </c>
      <c r="AM1059" s="78" t="s">
        <v>89</v>
      </c>
      <c r="AN1059" s="78" t="s">
        <v>89</v>
      </c>
      <c r="AO1059" s="78" t="s">
        <v>89</v>
      </c>
      <c r="AP1059" s="49">
        <f t="shared" si="82"/>
        <v>0</v>
      </c>
      <c r="AQ1059" s="49">
        <f>+L1059+AD1059-AI1059</f>
        <v>11925000</v>
      </c>
      <c r="AR1059" s="65" t="s">
        <v>87</v>
      </c>
      <c r="AS1059" s="68">
        <v>11925000</v>
      </c>
      <c r="AT1059" s="65" t="s">
        <v>90</v>
      </c>
      <c r="AU1059" s="68">
        <v>0</v>
      </c>
      <c r="AV1059" s="75" t="s">
        <v>89</v>
      </c>
      <c r="AW1059" s="423">
        <v>3975000</v>
      </c>
      <c r="AX1059" s="79">
        <f t="shared" si="83"/>
        <v>7950000</v>
      </c>
      <c r="AY1059" s="223">
        <f t="shared" si="84"/>
        <v>0.33333333333333331</v>
      </c>
      <c r="AZ1059" s="74">
        <v>0.33333333333333331</v>
      </c>
      <c r="BA1059" s="75" t="s">
        <v>89</v>
      </c>
      <c r="BB1059" s="65" t="s">
        <v>108</v>
      </c>
      <c r="BC1059" s="66" t="s">
        <v>9937</v>
      </c>
      <c r="BD1059" s="221" t="s">
        <v>87</v>
      </c>
      <c r="BE1059" s="221" t="s">
        <v>87</v>
      </c>
    </row>
    <row r="1060" spans="2:57" x14ac:dyDescent="0.25">
      <c r="B1060" s="221">
        <v>2025</v>
      </c>
      <c r="C1060" s="221">
        <v>891780111</v>
      </c>
      <c r="D1060" s="221" t="s">
        <v>78</v>
      </c>
      <c r="E1060" s="65" t="s">
        <v>9936</v>
      </c>
      <c r="F1060" s="65" t="s">
        <v>9935</v>
      </c>
      <c r="G1060" s="306">
        <v>0</v>
      </c>
      <c r="H1060" s="65" t="s">
        <v>81</v>
      </c>
      <c r="I1060" s="221" t="s">
        <v>82</v>
      </c>
      <c r="J1060" s="220" t="s">
        <v>83</v>
      </c>
      <c r="K1060" s="66" t="s">
        <v>9934</v>
      </c>
      <c r="L1060" s="68">
        <v>15780000</v>
      </c>
      <c r="M1060" s="221" t="s">
        <v>85</v>
      </c>
      <c r="N1060" s="66" t="s">
        <v>9933</v>
      </c>
      <c r="O1060" s="66">
        <v>1083012712</v>
      </c>
      <c r="P1060" s="65">
        <v>1425</v>
      </c>
      <c r="Q1060" s="78">
        <v>45840</v>
      </c>
      <c r="R1060" s="66">
        <v>5603238000</v>
      </c>
      <c r="S1060" s="78">
        <v>45855</v>
      </c>
      <c r="T1060" s="68">
        <v>15780000</v>
      </c>
      <c r="U1060" s="65" t="s">
        <v>87</v>
      </c>
      <c r="V1060" s="68">
        <v>79738530</v>
      </c>
      <c r="W1060" s="67" t="s">
        <v>8349</v>
      </c>
      <c r="X1060" s="78">
        <v>45855</v>
      </c>
      <c r="Y1060" s="78">
        <v>45855</v>
      </c>
      <c r="Z1060" s="70" t="s">
        <v>89</v>
      </c>
      <c r="AA1060" s="70">
        <v>45991</v>
      </c>
      <c r="AB1060" s="49">
        <f t="shared" si="80"/>
        <v>136</v>
      </c>
      <c r="AC1060" s="65">
        <v>0</v>
      </c>
      <c r="AD1060" s="424">
        <v>0</v>
      </c>
      <c r="AE1060" s="65">
        <v>0</v>
      </c>
      <c r="AF1060" s="78" t="s">
        <v>89</v>
      </c>
      <c r="AG1060" s="49">
        <f t="shared" si="81"/>
        <v>0</v>
      </c>
      <c r="AH1060" s="65">
        <v>0</v>
      </c>
      <c r="AI1060" s="68">
        <v>0</v>
      </c>
      <c r="AJ1060" s="65" t="s">
        <v>89</v>
      </c>
      <c r="AK1060" s="78" t="s">
        <v>89</v>
      </c>
      <c r="AL1060" s="65">
        <v>0</v>
      </c>
      <c r="AM1060" s="78" t="s">
        <v>89</v>
      </c>
      <c r="AN1060" s="78" t="s">
        <v>89</v>
      </c>
      <c r="AO1060" s="78" t="s">
        <v>89</v>
      </c>
      <c r="AP1060" s="49">
        <f t="shared" si="82"/>
        <v>0</v>
      </c>
      <c r="AQ1060" s="49">
        <f>+L1060+AD1060-AI1060</f>
        <v>15780000</v>
      </c>
      <c r="AR1060" s="65" t="s">
        <v>87</v>
      </c>
      <c r="AS1060" s="68">
        <v>15780000</v>
      </c>
      <c r="AT1060" s="65" t="s">
        <v>90</v>
      </c>
      <c r="AU1060" s="68">
        <v>0</v>
      </c>
      <c r="AV1060" s="75" t="s">
        <v>89</v>
      </c>
      <c r="AW1060" s="423">
        <v>6312000</v>
      </c>
      <c r="AX1060" s="79">
        <f t="shared" si="83"/>
        <v>9468000</v>
      </c>
      <c r="AY1060" s="223">
        <f t="shared" si="84"/>
        <v>0.4</v>
      </c>
      <c r="AZ1060" s="74">
        <v>0.4</v>
      </c>
      <c r="BA1060" s="75" t="s">
        <v>89</v>
      </c>
      <c r="BB1060" s="65" t="s">
        <v>108</v>
      </c>
      <c r="BC1060" s="66" t="s">
        <v>9932</v>
      </c>
      <c r="BD1060" s="221" t="s">
        <v>87</v>
      </c>
      <c r="BE1060" s="221" t="s">
        <v>87</v>
      </c>
    </row>
    <row r="1061" spans="2:57" x14ac:dyDescent="0.25">
      <c r="B1061" s="221">
        <v>2025</v>
      </c>
      <c r="C1061" s="221">
        <v>891780111</v>
      </c>
      <c r="D1061" s="221" t="s">
        <v>78</v>
      </c>
      <c r="E1061" s="65" t="s">
        <v>9931</v>
      </c>
      <c r="F1061" s="65" t="s">
        <v>9930</v>
      </c>
      <c r="G1061" s="306">
        <v>0</v>
      </c>
      <c r="H1061" s="65" t="s">
        <v>81</v>
      </c>
      <c r="I1061" s="221" t="s">
        <v>82</v>
      </c>
      <c r="J1061" s="220" t="s">
        <v>83</v>
      </c>
      <c r="K1061" s="66" t="s">
        <v>9929</v>
      </c>
      <c r="L1061" s="68">
        <v>15624000</v>
      </c>
      <c r="M1061" s="221" t="s">
        <v>85</v>
      </c>
      <c r="N1061" s="66" t="s">
        <v>8399</v>
      </c>
      <c r="O1061" s="66">
        <v>1004278346</v>
      </c>
      <c r="P1061" s="65">
        <v>1425</v>
      </c>
      <c r="Q1061" s="78">
        <v>45840</v>
      </c>
      <c r="R1061" s="66">
        <v>5603238000</v>
      </c>
      <c r="S1061" s="78">
        <v>45855</v>
      </c>
      <c r="T1061" s="68">
        <v>15624000</v>
      </c>
      <c r="U1061" s="65" t="s">
        <v>87</v>
      </c>
      <c r="V1061" s="68">
        <v>1082868728</v>
      </c>
      <c r="W1061" s="67" t="s">
        <v>8398</v>
      </c>
      <c r="X1061" s="78">
        <v>45855</v>
      </c>
      <c r="Y1061" s="78">
        <v>45855</v>
      </c>
      <c r="Z1061" s="70" t="s">
        <v>89</v>
      </c>
      <c r="AA1061" s="70">
        <v>45991</v>
      </c>
      <c r="AB1061" s="49">
        <f t="shared" si="80"/>
        <v>136</v>
      </c>
      <c r="AC1061" s="65">
        <v>0</v>
      </c>
      <c r="AD1061" s="424">
        <v>0</v>
      </c>
      <c r="AE1061" s="65">
        <v>0</v>
      </c>
      <c r="AF1061" s="78" t="s">
        <v>89</v>
      </c>
      <c r="AG1061" s="49">
        <f t="shared" si="81"/>
        <v>0</v>
      </c>
      <c r="AH1061" s="65">
        <v>0</v>
      </c>
      <c r="AI1061" s="68">
        <v>0</v>
      </c>
      <c r="AJ1061" s="65" t="s">
        <v>89</v>
      </c>
      <c r="AK1061" s="78" t="s">
        <v>89</v>
      </c>
      <c r="AL1061" s="65">
        <v>0</v>
      </c>
      <c r="AM1061" s="78" t="s">
        <v>89</v>
      </c>
      <c r="AN1061" s="78" t="s">
        <v>89</v>
      </c>
      <c r="AO1061" s="78" t="s">
        <v>89</v>
      </c>
      <c r="AP1061" s="49">
        <f t="shared" si="82"/>
        <v>0</v>
      </c>
      <c r="AQ1061" s="49">
        <f>+L1061+AD1061-AI1061</f>
        <v>15624000</v>
      </c>
      <c r="AR1061" s="65" t="s">
        <v>87</v>
      </c>
      <c r="AS1061" s="68">
        <v>15624000</v>
      </c>
      <c r="AT1061" s="65" t="s">
        <v>90</v>
      </c>
      <c r="AU1061" s="68">
        <v>0</v>
      </c>
      <c r="AV1061" s="75" t="s">
        <v>89</v>
      </c>
      <c r="AW1061" s="423">
        <v>5208000</v>
      </c>
      <c r="AX1061" s="79">
        <f t="shared" si="83"/>
        <v>10416000</v>
      </c>
      <c r="AY1061" s="223">
        <f t="shared" si="84"/>
        <v>0.33333333333333331</v>
      </c>
      <c r="AZ1061" s="74">
        <v>0.33333333333333331</v>
      </c>
      <c r="BA1061" s="75" t="s">
        <v>89</v>
      </c>
      <c r="BB1061" s="65" t="s">
        <v>108</v>
      </c>
      <c r="BC1061" s="66" t="s">
        <v>9928</v>
      </c>
      <c r="BD1061" s="221" t="s">
        <v>87</v>
      </c>
      <c r="BE1061" s="221" t="s">
        <v>87</v>
      </c>
    </row>
    <row r="1062" spans="2:57" x14ac:dyDescent="0.25">
      <c r="B1062" s="221">
        <v>2025</v>
      </c>
      <c r="C1062" s="221">
        <v>891780111</v>
      </c>
      <c r="D1062" s="221" t="s">
        <v>78</v>
      </c>
      <c r="E1062" s="65" t="s">
        <v>9927</v>
      </c>
      <c r="F1062" s="65" t="s">
        <v>9926</v>
      </c>
      <c r="G1062" s="306">
        <v>0</v>
      </c>
      <c r="H1062" s="65" t="s">
        <v>81</v>
      </c>
      <c r="I1062" s="221" t="s">
        <v>82</v>
      </c>
      <c r="J1062" s="220" t="s">
        <v>83</v>
      </c>
      <c r="K1062" s="66" t="s">
        <v>9925</v>
      </c>
      <c r="L1062" s="68">
        <v>14202000</v>
      </c>
      <c r="M1062" s="221" t="s">
        <v>85</v>
      </c>
      <c r="N1062" s="66" t="s">
        <v>8447</v>
      </c>
      <c r="O1062" s="66">
        <v>1083045649</v>
      </c>
      <c r="P1062" s="65">
        <v>1425</v>
      </c>
      <c r="Q1062" s="78">
        <v>45840</v>
      </c>
      <c r="R1062" s="66">
        <v>5603238000</v>
      </c>
      <c r="S1062" s="78">
        <v>45855</v>
      </c>
      <c r="T1062" s="68">
        <v>14202000</v>
      </c>
      <c r="U1062" s="65" t="s">
        <v>87</v>
      </c>
      <c r="V1062" s="68">
        <v>1082868728</v>
      </c>
      <c r="W1062" s="67" t="s">
        <v>8398</v>
      </c>
      <c r="X1062" s="78">
        <v>45855</v>
      </c>
      <c r="Y1062" s="78">
        <v>45855</v>
      </c>
      <c r="Z1062" s="70" t="s">
        <v>89</v>
      </c>
      <c r="AA1062" s="70">
        <v>45991</v>
      </c>
      <c r="AB1062" s="49">
        <f t="shared" si="80"/>
        <v>136</v>
      </c>
      <c r="AC1062" s="65">
        <v>0</v>
      </c>
      <c r="AD1062" s="424">
        <v>0</v>
      </c>
      <c r="AE1062" s="65">
        <v>0</v>
      </c>
      <c r="AF1062" s="78" t="s">
        <v>89</v>
      </c>
      <c r="AG1062" s="49">
        <f t="shared" si="81"/>
        <v>0</v>
      </c>
      <c r="AH1062" s="65">
        <v>0</v>
      </c>
      <c r="AI1062" s="68">
        <v>0</v>
      </c>
      <c r="AJ1062" s="65" t="s">
        <v>89</v>
      </c>
      <c r="AK1062" s="78" t="s">
        <v>89</v>
      </c>
      <c r="AL1062" s="65">
        <v>0</v>
      </c>
      <c r="AM1062" s="78" t="s">
        <v>89</v>
      </c>
      <c r="AN1062" s="78" t="s">
        <v>89</v>
      </c>
      <c r="AO1062" s="78" t="s">
        <v>89</v>
      </c>
      <c r="AP1062" s="49">
        <f t="shared" si="82"/>
        <v>0</v>
      </c>
      <c r="AQ1062" s="49">
        <f>+L1062+AD1062-AI1062</f>
        <v>14202000</v>
      </c>
      <c r="AR1062" s="65" t="s">
        <v>87</v>
      </c>
      <c r="AS1062" s="68">
        <v>14202000</v>
      </c>
      <c r="AT1062" s="65" t="s">
        <v>90</v>
      </c>
      <c r="AU1062" s="68">
        <v>0</v>
      </c>
      <c r="AV1062" s="75" t="s">
        <v>89</v>
      </c>
      <c r="AW1062" s="423">
        <v>4734000</v>
      </c>
      <c r="AX1062" s="79">
        <f t="shared" si="83"/>
        <v>9468000</v>
      </c>
      <c r="AY1062" s="223">
        <f t="shared" si="84"/>
        <v>0.33333333333333331</v>
      </c>
      <c r="AZ1062" s="74">
        <v>0.33333333333333331</v>
      </c>
      <c r="BA1062" s="75" t="s">
        <v>89</v>
      </c>
      <c r="BB1062" s="65" t="s">
        <v>108</v>
      </c>
      <c r="BC1062" s="66" t="s">
        <v>9924</v>
      </c>
      <c r="BD1062" s="221" t="s">
        <v>87</v>
      </c>
      <c r="BE1062" s="221" t="s">
        <v>87</v>
      </c>
    </row>
    <row r="1063" spans="2:57" x14ac:dyDescent="0.25">
      <c r="B1063" s="221">
        <v>2025</v>
      </c>
      <c r="C1063" s="221">
        <v>891780111</v>
      </c>
      <c r="D1063" s="221" t="s">
        <v>78</v>
      </c>
      <c r="E1063" s="65" t="s">
        <v>9923</v>
      </c>
      <c r="F1063" s="65" t="s">
        <v>9922</v>
      </c>
      <c r="G1063" s="306">
        <v>0</v>
      </c>
      <c r="H1063" s="65" t="s">
        <v>81</v>
      </c>
      <c r="I1063" s="221" t="s">
        <v>82</v>
      </c>
      <c r="J1063" s="220" t="s">
        <v>83</v>
      </c>
      <c r="K1063" s="66" t="s">
        <v>9921</v>
      </c>
      <c r="L1063" s="68">
        <v>15624000</v>
      </c>
      <c r="M1063" s="221" t="s">
        <v>85</v>
      </c>
      <c r="N1063" s="66" t="s">
        <v>9920</v>
      </c>
      <c r="O1063" s="66">
        <v>1082410248</v>
      </c>
      <c r="P1063" s="65">
        <v>1425</v>
      </c>
      <c r="Q1063" s="78">
        <v>45840</v>
      </c>
      <c r="R1063" s="66">
        <v>5603238000</v>
      </c>
      <c r="S1063" s="78">
        <v>45855</v>
      </c>
      <c r="T1063" s="68">
        <v>15624000</v>
      </c>
      <c r="U1063" s="65" t="s">
        <v>87</v>
      </c>
      <c r="V1063" s="68">
        <v>1192791759</v>
      </c>
      <c r="W1063" s="67" t="s">
        <v>6391</v>
      </c>
      <c r="X1063" s="78">
        <v>45855</v>
      </c>
      <c r="Y1063" s="78">
        <v>45855</v>
      </c>
      <c r="Z1063" s="70" t="s">
        <v>89</v>
      </c>
      <c r="AA1063" s="70">
        <v>45991</v>
      </c>
      <c r="AB1063" s="49">
        <f t="shared" si="80"/>
        <v>136</v>
      </c>
      <c r="AC1063" s="65">
        <v>0</v>
      </c>
      <c r="AD1063" s="424">
        <v>0</v>
      </c>
      <c r="AE1063" s="65">
        <v>0</v>
      </c>
      <c r="AF1063" s="78" t="s">
        <v>89</v>
      </c>
      <c r="AG1063" s="49">
        <f t="shared" si="81"/>
        <v>0</v>
      </c>
      <c r="AH1063" s="65">
        <v>0</v>
      </c>
      <c r="AI1063" s="68">
        <v>0</v>
      </c>
      <c r="AJ1063" s="65" t="s">
        <v>89</v>
      </c>
      <c r="AK1063" s="78" t="s">
        <v>89</v>
      </c>
      <c r="AL1063" s="65">
        <v>0</v>
      </c>
      <c r="AM1063" s="78" t="s">
        <v>89</v>
      </c>
      <c r="AN1063" s="78" t="s">
        <v>89</v>
      </c>
      <c r="AO1063" s="78" t="s">
        <v>89</v>
      </c>
      <c r="AP1063" s="49">
        <f t="shared" si="82"/>
        <v>0</v>
      </c>
      <c r="AQ1063" s="49">
        <f>+L1063+AD1063-AI1063</f>
        <v>15624000</v>
      </c>
      <c r="AR1063" s="65" t="s">
        <v>87</v>
      </c>
      <c r="AS1063" s="68">
        <v>15624000</v>
      </c>
      <c r="AT1063" s="65" t="s">
        <v>90</v>
      </c>
      <c r="AU1063" s="68">
        <v>0</v>
      </c>
      <c r="AV1063" s="75" t="s">
        <v>89</v>
      </c>
      <c r="AW1063" s="423">
        <v>5208000</v>
      </c>
      <c r="AX1063" s="79">
        <f t="shared" si="83"/>
        <v>10416000</v>
      </c>
      <c r="AY1063" s="223">
        <f t="shared" si="84"/>
        <v>0.33333333333333331</v>
      </c>
      <c r="AZ1063" s="74">
        <v>0.33333333333333331</v>
      </c>
      <c r="BA1063" s="75" t="s">
        <v>89</v>
      </c>
      <c r="BB1063" s="65" t="s">
        <v>108</v>
      </c>
      <c r="BC1063" s="66" t="s">
        <v>9919</v>
      </c>
      <c r="BD1063" s="221" t="s">
        <v>87</v>
      </c>
      <c r="BE1063" s="221" t="s">
        <v>87</v>
      </c>
    </row>
    <row r="1064" spans="2:57" x14ac:dyDescent="0.25">
      <c r="B1064" s="221">
        <v>2025</v>
      </c>
      <c r="C1064" s="221">
        <v>891780111</v>
      </c>
      <c r="D1064" s="221" t="s">
        <v>78</v>
      </c>
      <c r="E1064" s="65" t="s">
        <v>9918</v>
      </c>
      <c r="F1064" s="65" t="s">
        <v>9917</v>
      </c>
      <c r="G1064" s="306">
        <v>0</v>
      </c>
      <c r="H1064" s="65" t="s">
        <v>81</v>
      </c>
      <c r="I1064" s="221" t="s">
        <v>82</v>
      </c>
      <c r="J1064" s="220" t="s">
        <v>83</v>
      </c>
      <c r="K1064" s="66" t="s">
        <v>9916</v>
      </c>
      <c r="L1064" s="68">
        <v>23400000</v>
      </c>
      <c r="M1064" s="221" t="s">
        <v>85</v>
      </c>
      <c r="N1064" s="66" t="s">
        <v>9915</v>
      </c>
      <c r="O1064" s="66">
        <v>1082249640</v>
      </c>
      <c r="P1064" s="65">
        <v>1425</v>
      </c>
      <c r="Q1064" s="78">
        <v>45840</v>
      </c>
      <c r="R1064" s="66">
        <v>5603238000</v>
      </c>
      <c r="S1064" s="78">
        <v>45855</v>
      </c>
      <c r="T1064" s="68">
        <v>23400000</v>
      </c>
      <c r="U1064" s="65" t="s">
        <v>87</v>
      </c>
      <c r="V1064" s="68">
        <v>57464638</v>
      </c>
      <c r="W1064" s="67" t="s">
        <v>9570</v>
      </c>
      <c r="X1064" s="78">
        <v>45855</v>
      </c>
      <c r="Y1064" s="78">
        <v>45855</v>
      </c>
      <c r="Z1064" s="70" t="s">
        <v>89</v>
      </c>
      <c r="AA1064" s="70">
        <v>45991</v>
      </c>
      <c r="AB1064" s="49">
        <f t="shared" si="80"/>
        <v>136</v>
      </c>
      <c r="AC1064" s="65">
        <v>0</v>
      </c>
      <c r="AD1064" s="424">
        <v>0</v>
      </c>
      <c r="AE1064" s="65">
        <v>0</v>
      </c>
      <c r="AF1064" s="78" t="s">
        <v>89</v>
      </c>
      <c r="AG1064" s="49">
        <f t="shared" si="81"/>
        <v>0</v>
      </c>
      <c r="AH1064" s="65">
        <v>0</v>
      </c>
      <c r="AI1064" s="68">
        <v>0</v>
      </c>
      <c r="AJ1064" s="65" t="s">
        <v>89</v>
      </c>
      <c r="AK1064" s="78" t="s">
        <v>89</v>
      </c>
      <c r="AL1064" s="65">
        <v>0</v>
      </c>
      <c r="AM1064" s="78" t="s">
        <v>89</v>
      </c>
      <c r="AN1064" s="78" t="s">
        <v>89</v>
      </c>
      <c r="AO1064" s="78" t="s">
        <v>89</v>
      </c>
      <c r="AP1064" s="49">
        <f t="shared" si="82"/>
        <v>0</v>
      </c>
      <c r="AQ1064" s="49">
        <f>+L1064+AD1064-AI1064</f>
        <v>23400000</v>
      </c>
      <c r="AR1064" s="65" t="s">
        <v>87</v>
      </c>
      <c r="AS1064" s="68">
        <v>23400000</v>
      </c>
      <c r="AT1064" s="65" t="s">
        <v>90</v>
      </c>
      <c r="AU1064" s="68">
        <v>0</v>
      </c>
      <c r="AV1064" s="75" t="s">
        <v>89</v>
      </c>
      <c r="AW1064" s="423">
        <v>7800000</v>
      </c>
      <c r="AX1064" s="79">
        <f t="shared" si="83"/>
        <v>15600000</v>
      </c>
      <c r="AY1064" s="223">
        <f t="shared" si="84"/>
        <v>0.33333333333333331</v>
      </c>
      <c r="AZ1064" s="74">
        <v>0.33333333333333331</v>
      </c>
      <c r="BA1064" s="75" t="s">
        <v>89</v>
      </c>
      <c r="BB1064" s="65" t="s">
        <v>108</v>
      </c>
      <c r="BC1064" s="66" t="s">
        <v>9914</v>
      </c>
      <c r="BD1064" s="221" t="s">
        <v>87</v>
      </c>
      <c r="BE1064" s="221" t="s">
        <v>87</v>
      </c>
    </row>
    <row r="1065" spans="2:57" x14ac:dyDescent="0.25">
      <c r="B1065" s="221">
        <v>2025</v>
      </c>
      <c r="C1065" s="221">
        <v>891780111</v>
      </c>
      <c r="D1065" s="221" t="s">
        <v>78</v>
      </c>
      <c r="E1065" s="65" t="s">
        <v>9913</v>
      </c>
      <c r="F1065" s="65" t="s">
        <v>9912</v>
      </c>
      <c r="G1065" s="306">
        <v>0</v>
      </c>
      <c r="H1065" s="65" t="s">
        <v>81</v>
      </c>
      <c r="I1065" s="221" t="s">
        <v>82</v>
      </c>
      <c r="J1065" s="220" t="s">
        <v>83</v>
      </c>
      <c r="K1065" s="66" t="s">
        <v>9911</v>
      </c>
      <c r="L1065" s="68">
        <v>12825000</v>
      </c>
      <c r="M1065" s="221" t="s">
        <v>85</v>
      </c>
      <c r="N1065" s="66" t="s">
        <v>9910</v>
      </c>
      <c r="O1065" s="66">
        <v>1083015401</v>
      </c>
      <c r="P1065" s="65">
        <v>1425</v>
      </c>
      <c r="Q1065" s="78">
        <v>45840</v>
      </c>
      <c r="R1065" s="66">
        <v>5603238000</v>
      </c>
      <c r="S1065" s="78">
        <v>45855</v>
      </c>
      <c r="T1065" s="68">
        <v>12825000</v>
      </c>
      <c r="U1065" s="65" t="s">
        <v>87</v>
      </c>
      <c r="V1065" s="68">
        <v>84452087</v>
      </c>
      <c r="W1065" s="67" t="s">
        <v>9549</v>
      </c>
      <c r="X1065" s="78">
        <v>45855</v>
      </c>
      <c r="Y1065" s="78">
        <v>45855</v>
      </c>
      <c r="Z1065" s="70" t="s">
        <v>89</v>
      </c>
      <c r="AA1065" s="70">
        <v>45991</v>
      </c>
      <c r="AB1065" s="49">
        <f t="shared" si="80"/>
        <v>136</v>
      </c>
      <c r="AC1065" s="65">
        <v>0</v>
      </c>
      <c r="AD1065" s="424">
        <v>0</v>
      </c>
      <c r="AE1065" s="65">
        <v>0</v>
      </c>
      <c r="AF1065" s="78" t="s">
        <v>89</v>
      </c>
      <c r="AG1065" s="49">
        <f t="shared" si="81"/>
        <v>0</v>
      </c>
      <c r="AH1065" s="65">
        <v>0</v>
      </c>
      <c r="AI1065" s="68">
        <v>0</v>
      </c>
      <c r="AJ1065" s="65" t="s">
        <v>89</v>
      </c>
      <c r="AK1065" s="78" t="s">
        <v>89</v>
      </c>
      <c r="AL1065" s="65">
        <v>0</v>
      </c>
      <c r="AM1065" s="78" t="s">
        <v>89</v>
      </c>
      <c r="AN1065" s="78" t="s">
        <v>89</v>
      </c>
      <c r="AO1065" s="78" t="s">
        <v>89</v>
      </c>
      <c r="AP1065" s="49">
        <f t="shared" si="82"/>
        <v>0</v>
      </c>
      <c r="AQ1065" s="49">
        <f>+L1065+AD1065-AI1065</f>
        <v>12825000</v>
      </c>
      <c r="AR1065" s="65" t="s">
        <v>87</v>
      </c>
      <c r="AS1065" s="68">
        <v>12825000</v>
      </c>
      <c r="AT1065" s="65" t="s">
        <v>90</v>
      </c>
      <c r="AU1065" s="68">
        <v>0</v>
      </c>
      <c r="AV1065" s="75" t="s">
        <v>89</v>
      </c>
      <c r="AW1065" s="423">
        <v>4275000</v>
      </c>
      <c r="AX1065" s="79">
        <f t="shared" si="83"/>
        <v>8550000</v>
      </c>
      <c r="AY1065" s="223">
        <f t="shared" si="84"/>
        <v>0.33333333333333331</v>
      </c>
      <c r="AZ1065" s="74">
        <v>0.33333333333333331</v>
      </c>
      <c r="BA1065" s="75" t="s">
        <v>89</v>
      </c>
      <c r="BB1065" s="65" t="s">
        <v>108</v>
      </c>
      <c r="BC1065" s="66" t="s">
        <v>9909</v>
      </c>
      <c r="BD1065" s="221" t="s">
        <v>87</v>
      </c>
      <c r="BE1065" s="221" t="s">
        <v>87</v>
      </c>
    </row>
    <row r="1066" spans="2:57" x14ac:dyDescent="0.25">
      <c r="B1066" s="221">
        <v>2025</v>
      </c>
      <c r="C1066" s="221">
        <v>891780111</v>
      </c>
      <c r="D1066" s="221" t="s">
        <v>78</v>
      </c>
      <c r="E1066" s="65" t="s">
        <v>9908</v>
      </c>
      <c r="F1066" s="65" t="s">
        <v>9907</v>
      </c>
      <c r="G1066" s="306">
        <v>0</v>
      </c>
      <c r="H1066" s="65" t="s">
        <v>81</v>
      </c>
      <c r="I1066" s="221" t="s">
        <v>82</v>
      </c>
      <c r="J1066" s="220" t="s">
        <v>83</v>
      </c>
      <c r="K1066" s="66" t="s">
        <v>9906</v>
      </c>
      <c r="L1066" s="68">
        <v>10125000</v>
      </c>
      <c r="M1066" s="221" t="s">
        <v>85</v>
      </c>
      <c r="N1066" s="66" t="s">
        <v>9905</v>
      </c>
      <c r="O1066" s="66">
        <v>1080670248</v>
      </c>
      <c r="P1066" s="65">
        <v>1426</v>
      </c>
      <c r="Q1066" s="78">
        <v>45840</v>
      </c>
      <c r="R1066" s="66">
        <v>2494141000</v>
      </c>
      <c r="S1066" s="78">
        <v>45855</v>
      </c>
      <c r="T1066" s="68">
        <v>10125000</v>
      </c>
      <c r="U1066" s="65" t="s">
        <v>87</v>
      </c>
      <c r="V1066" s="68">
        <v>57444673</v>
      </c>
      <c r="W1066" s="67" t="s">
        <v>8387</v>
      </c>
      <c r="X1066" s="78">
        <v>45855</v>
      </c>
      <c r="Y1066" s="78">
        <v>45855</v>
      </c>
      <c r="Z1066" s="70" t="s">
        <v>89</v>
      </c>
      <c r="AA1066" s="70">
        <v>45991</v>
      </c>
      <c r="AB1066" s="49">
        <f t="shared" si="80"/>
        <v>136</v>
      </c>
      <c r="AC1066" s="65">
        <v>0</v>
      </c>
      <c r="AD1066" s="424">
        <v>0</v>
      </c>
      <c r="AE1066" s="65">
        <v>0</v>
      </c>
      <c r="AF1066" s="78" t="s">
        <v>89</v>
      </c>
      <c r="AG1066" s="49">
        <f t="shared" si="81"/>
        <v>0</v>
      </c>
      <c r="AH1066" s="65">
        <v>0</v>
      </c>
      <c r="AI1066" s="68">
        <v>0</v>
      </c>
      <c r="AJ1066" s="65" t="s">
        <v>89</v>
      </c>
      <c r="AK1066" s="78" t="s">
        <v>89</v>
      </c>
      <c r="AL1066" s="65">
        <v>0</v>
      </c>
      <c r="AM1066" s="78" t="s">
        <v>89</v>
      </c>
      <c r="AN1066" s="78" t="s">
        <v>89</v>
      </c>
      <c r="AO1066" s="78" t="s">
        <v>89</v>
      </c>
      <c r="AP1066" s="49">
        <f t="shared" si="82"/>
        <v>0</v>
      </c>
      <c r="AQ1066" s="49">
        <f>+L1066+AD1066-AI1066</f>
        <v>10125000</v>
      </c>
      <c r="AR1066" s="65" t="s">
        <v>87</v>
      </c>
      <c r="AS1066" s="68">
        <v>10125000</v>
      </c>
      <c r="AT1066" s="65" t="s">
        <v>90</v>
      </c>
      <c r="AU1066" s="68">
        <v>0</v>
      </c>
      <c r="AV1066" s="75" t="s">
        <v>89</v>
      </c>
      <c r="AW1066" s="423">
        <v>3375000</v>
      </c>
      <c r="AX1066" s="79">
        <f t="shared" si="83"/>
        <v>6750000</v>
      </c>
      <c r="AY1066" s="223">
        <f t="shared" si="84"/>
        <v>0.33333333333333331</v>
      </c>
      <c r="AZ1066" s="74">
        <v>0.33333333333333331</v>
      </c>
      <c r="BA1066" s="75" t="s">
        <v>89</v>
      </c>
      <c r="BB1066" s="65" t="s">
        <v>108</v>
      </c>
      <c r="BC1066" s="66" t="s">
        <v>9904</v>
      </c>
      <c r="BD1066" s="221" t="s">
        <v>87</v>
      </c>
      <c r="BE1066" s="221" t="s">
        <v>87</v>
      </c>
    </row>
    <row r="1067" spans="2:57" x14ac:dyDescent="0.25">
      <c r="B1067" s="221">
        <v>2025</v>
      </c>
      <c r="C1067" s="221">
        <v>891780111</v>
      </c>
      <c r="D1067" s="221" t="s">
        <v>78</v>
      </c>
      <c r="E1067" s="65" t="s">
        <v>9903</v>
      </c>
      <c r="F1067" s="65" t="s">
        <v>9902</v>
      </c>
      <c r="G1067" s="306">
        <v>0</v>
      </c>
      <c r="H1067" s="65" t="s">
        <v>81</v>
      </c>
      <c r="I1067" s="221" t="s">
        <v>82</v>
      </c>
      <c r="J1067" s="220" t="s">
        <v>83</v>
      </c>
      <c r="K1067" s="66" t="s">
        <v>9901</v>
      </c>
      <c r="L1067" s="68">
        <v>12825000</v>
      </c>
      <c r="M1067" s="221" t="s">
        <v>85</v>
      </c>
      <c r="N1067" s="66" t="s">
        <v>9900</v>
      </c>
      <c r="O1067" s="66">
        <v>1083036954</v>
      </c>
      <c r="P1067" s="65">
        <v>1425</v>
      </c>
      <c r="Q1067" s="78">
        <v>45840</v>
      </c>
      <c r="R1067" s="66">
        <v>5603238000</v>
      </c>
      <c r="S1067" s="78">
        <v>45855</v>
      </c>
      <c r="T1067" s="68">
        <v>12825000</v>
      </c>
      <c r="U1067" s="65" t="s">
        <v>87</v>
      </c>
      <c r="V1067" s="68">
        <v>19516224</v>
      </c>
      <c r="W1067" s="67" t="s">
        <v>8488</v>
      </c>
      <c r="X1067" s="78">
        <v>45855</v>
      </c>
      <c r="Y1067" s="78">
        <v>45855</v>
      </c>
      <c r="Z1067" s="70" t="s">
        <v>89</v>
      </c>
      <c r="AA1067" s="70">
        <v>45991</v>
      </c>
      <c r="AB1067" s="49">
        <f t="shared" si="80"/>
        <v>136</v>
      </c>
      <c r="AC1067" s="65">
        <v>0</v>
      </c>
      <c r="AD1067" s="424">
        <v>0</v>
      </c>
      <c r="AE1067" s="65">
        <v>0</v>
      </c>
      <c r="AF1067" s="78" t="s">
        <v>89</v>
      </c>
      <c r="AG1067" s="49">
        <f t="shared" si="81"/>
        <v>0</v>
      </c>
      <c r="AH1067" s="65">
        <v>0</v>
      </c>
      <c r="AI1067" s="68">
        <v>0</v>
      </c>
      <c r="AJ1067" s="65" t="s">
        <v>89</v>
      </c>
      <c r="AK1067" s="78" t="s">
        <v>89</v>
      </c>
      <c r="AL1067" s="65">
        <v>0</v>
      </c>
      <c r="AM1067" s="78" t="s">
        <v>89</v>
      </c>
      <c r="AN1067" s="78" t="s">
        <v>89</v>
      </c>
      <c r="AO1067" s="78" t="s">
        <v>89</v>
      </c>
      <c r="AP1067" s="49">
        <f t="shared" si="82"/>
        <v>0</v>
      </c>
      <c r="AQ1067" s="49">
        <f>+L1067+AD1067-AI1067</f>
        <v>12825000</v>
      </c>
      <c r="AR1067" s="65" t="s">
        <v>87</v>
      </c>
      <c r="AS1067" s="68">
        <v>12825000</v>
      </c>
      <c r="AT1067" s="65" t="s">
        <v>90</v>
      </c>
      <c r="AU1067" s="68">
        <v>0</v>
      </c>
      <c r="AV1067" s="75" t="s">
        <v>89</v>
      </c>
      <c r="AW1067" s="423">
        <v>4275000</v>
      </c>
      <c r="AX1067" s="79">
        <f t="shared" si="83"/>
        <v>8550000</v>
      </c>
      <c r="AY1067" s="223">
        <f t="shared" si="84"/>
        <v>0.33333333333333331</v>
      </c>
      <c r="AZ1067" s="74">
        <v>0.33333333333333331</v>
      </c>
      <c r="BA1067" s="75" t="s">
        <v>89</v>
      </c>
      <c r="BB1067" s="65" t="s">
        <v>108</v>
      </c>
      <c r="BC1067" s="66" t="s">
        <v>9899</v>
      </c>
      <c r="BD1067" s="221" t="s">
        <v>87</v>
      </c>
      <c r="BE1067" s="221" t="s">
        <v>87</v>
      </c>
    </row>
    <row r="1068" spans="2:57" x14ac:dyDescent="0.25">
      <c r="B1068" s="221">
        <v>2025</v>
      </c>
      <c r="C1068" s="221">
        <v>891780111</v>
      </c>
      <c r="D1068" s="221" t="s">
        <v>78</v>
      </c>
      <c r="E1068" s="65" t="s">
        <v>9898</v>
      </c>
      <c r="F1068" s="65" t="s">
        <v>9897</v>
      </c>
      <c r="G1068" s="306">
        <v>0</v>
      </c>
      <c r="H1068" s="65" t="s">
        <v>81</v>
      </c>
      <c r="I1068" s="221" t="s">
        <v>82</v>
      </c>
      <c r="J1068" s="220" t="s">
        <v>83</v>
      </c>
      <c r="K1068" s="66" t="s">
        <v>9896</v>
      </c>
      <c r="L1068" s="68">
        <v>12825000</v>
      </c>
      <c r="M1068" s="221" t="s">
        <v>85</v>
      </c>
      <c r="N1068" s="66" t="s">
        <v>9895</v>
      </c>
      <c r="O1068" s="66">
        <v>1082922756</v>
      </c>
      <c r="P1068" s="65">
        <v>1425</v>
      </c>
      <c r="Q1068" s="78">
        <v>45840</v>
      </c>
      <c r="R1068" s="66">
        <v>5603238000</v>
      </c>
      <c r="S1068" s="78">
        <v>45856</v>
      </c>
      <c r="T1068" s="68">
        <v>12825000</v>
      </c>
      <c r="U1068" s="65" t="s">
        <v>87</v>
      </c>
      <c r="V1068" s="68">
        <v>85152695</v>
      </c>
      <c r="W1068" s="67" t="s">
        <v>8504</v>
      </c>
      <c r="X1068" s="78">
        <v>45856</v>
      </c>
      <c r="Y1068" s="78">
        <v>45856</v>
      </c>
      <c r="Z1068" s="70" t="s">
        <v>89</v>
      </c>
      <c r="AA1068" s="70">
        <v>45991</v>
      </c>
      <c r="AB1068" s="49">
        <f t="shared" si="80"/>
        <v>135</v>
      </c>
      <c r="AC1068" s="65">
        <v>0</v>
      </c>
      <c r="AD1068" s="424">
        <v>0</v>
      </c>
      <c r="AE1068" s="65">
        <v>0</v>
      </c>
      <c r="AF1068" s="78" t="s">
        <v>89</v>
      </c>
      <c r="AG1068" s="49">
        <f t="shared" si="81"/>
        <v>0</v>
      </c>
      <c r="AH1068" s="65">
        <v>0</v>
      </c>
      <c r="AI1068" s="68">
        <v>0</v>
      </c>
      <c r="AJ1068" s="65" t="s">
        <v>89</v>
      </c>
      <c r="AK1068" s="78" t="s">
        <v>89</v>
      </c>
      <c r="AL1068" s="65">
        <v>0</v>
      </c>
      <c r="AM1068" s="78" t="s">
        <v>89</v>
      </c>
      <c r="AN1068" s="78" t="s">
        <v>89</v>
      </c>
      <c r="AO1068" s="78" t="s">
        <v>89</v>
      </c>
      <c r="AP1068" s="49">
        <f t="shared" si="82"/>
        <v>0</v>
      </c>
      <c r="AQ1068" s="49">
        <f>+L1068+AD1068-AI1068</f>
        <v>12825000</v>
      </c>
      <c r="AR1068" s="65" t="s">
        <v>87</v>
      </c>
      <c r="AS1068" s="68">
        <v>12825000</v>
      </c>
      <c r="AT1068" s="65" t="s">
        <v>90</v>
      </c>
      <c r="AU1068" s="68">
        <v>0</v>
      </c>
      <c r="AV1068" s="75" t="s">
        <v>89</v>
      </c>
      <c r="AW1068" s="423">
        <v>4275000</v>
      </c>
      <c r="AX1068" s="79">
        <f t="shared" si="83"/>
        <v>8550000</v>
      </c>
      <c r="AY1068" s="223">
        <f t="shared" si="84"/>
        <v>0.33333333333333331</v>
      </c>
      <c r="AZ1068" s="74">
        <v>0.33333333333333331</v>
      </c>
      <c r="BA1068" s="75" t="s">
        <v>89</v>
      </c>
      <c r="BB1068" s="65" t="s">
        <v>108</v>
      </c>
      <c r="BC1068" s="66" t="s">
        <v>9894</v>
      </c>
      <c r="BD1068" s="221" t="s">
        <v>87</v>
      </c>
      <c r="BE1068" s="221" t="s">
        <v>87</v>
      </c>
    </row>
    <row r="1069" spans="2:57" x14ac:dyDescent="0.25">
      <c r="B1069" s="221">
        <v>2025</v>
      </c>
      <c r="C1069" s="221">
        <v>891780111</v>
      </c>
      <c r="D1069" s="221" t="s">
        <v>78</v>
      </c>
      <c r="E1069" s="65" t="s">
        <v>9893</v>
      </c>
      <c r="F1069" s="65" t="s">
        <v>9892</v>
      </c>
      <c r="G1069" s="306">
        <v>0</v>
      </c>
      <c r="H1069" s="65" t="s">
        <v>81</v>
      </c>
      <c r="I1069" s="221" t="s">
        <v>82</v>
      </c>
      <c r="J1069" s="220" t="s">
        <v>83</v>
      </c>
      <c r="K1069" s="66" t="s">
        <v>9891</v>
      </c>
      <c r="L1069" s="68">
        <v>15624000</v>
      </c>
      <c r="M1069" s="221" t="s">
        <v>85</v>
      </c>
      <c r="N1069" s="66" t="s">
        <v>9890</v>
      </c>
      <c r="O1069" s="66">
        <v>57462284</v>
      </c>
      <c r="P1069" s="65">
        <v>1425</v>
      </c>
      <c r="Q1069" s="78">
        <v>45840</v>
      </c>
      <c r="R1069" s="66">
        <v>5603238000</v>
      </c>
      <c r="S1069" s="78">
        <v>45856</v>
      </c>
      <c r="T1069" s="68">
        <v>15624000</v>
      </c>
      <c r="U1069" s="65" t="s">
        <v>87</v>
      </c>
      <c r="V1069" s="68">
        <v>7634885</v>
      </c>
      <c r="W1069" s="67" t="s">
        <v>827</v>
      </c>
      <c r="X1069" s="78">
        <v>45856</v>
      </c>
      <c r="Y1069" s="78">
        <v>45856</v>
      </c>
      <c r="Z1069" s="70" t="s">
        <v>89</v>
      </c>
      <c r="AA1069" s="70">
        <v>45991</v>
      </c>
      <c r="AB1069" s="49">
        <f t="shared" si="80"/>
        <v>135</v>
      </c>
      <c r="AC1069" s="65">
        <v>0</v>
      </c>
      <c r="AD1069" s="424">
        <v>0</v>
      </c>
      <c r="AE1069" s="65">
        <v>0</v>
      </c>
      <c r="AF1069" s="78" t="s">
        <v>89</v>
      </c>
      <c r="AG1069" s="49">
        <f t="shared" si="81"/>
        <v>0</v>
      </c>
      <c r="AH1069" s="65">
        <v>0</v>
      </c>
      <c r="AI1069" s="68">
        <v>0</v>
      </c>
      <c r="AJ1069" s="65" t="s">
        <v>89</v>
      </c>
      <c r="AK1069" s="78" t="s">
        <v>89</v>
      </c>
      <c r="AL1069" s="65">
        <v>0</v>
      </c>
      <c r="AM1069" s="78" t="s">
        <v>89</v>
      </c>
      <c r="AN1069" s="78" t="s">
        <v>89</v>
      </c>
      <c r="AO1069" s="78" t="s">
        <v>89</v>
      </c>
      <c r="AP1069" s="49">
        <f t="shared" si="82"/>
        <v>0</v>
      </c>
      <c r="AQ1069" s="49">
        <f>+L1069+AD1069-AI1069</f>
        <v>15624000</v>
      </c>
      <c r="AR1069" s="65" t="s">
        <v>87</v>
      </c>
      <c r="AS1069" s="68">
        <v>15624000</v>
      </c>
      <c r="AT1069" s="65" t="s">
        <v>90</v>
      </c>
      <c r="AU1069" s="68">
        <v>0</v>
      </c>
      <c r="AV1069" s="75" t="s">
        <v>89</v>
      </c>
      <c r="AW1069" s="423">
        <v>5208000</v>
      </c>
      <c r="AX1069" s="79">
        <f t="shared" si="83"/>
        <v>10416000</v>
      </c>
      <c r="AY1069" s="223">
        <f t="shared" si="84"/>
        <v>0.33333333333333331</v>
      </c>
      <c r="AZ1069" s="74">
        <v>0.33333333333333331</v>
      </c>
      <c r="BA1069" s="75" t="s">
        <v>89</v>
      </c>
      <c r="BB1069" s="65" t="s">
        <v>108</v>
      </c>
      <c r="BC1069" s="66" t="s">
        <v>9889</v>
      </c>
      <c r="BD1069" s="221" t="s">
        <v>87</v>
      </c>
      <c r="BE1069" s="221" t="s">
        <v>87</v>
      </c>
    </row>
    <row r="1070" spans="2:57" x14ac:dyDescent="0.25">
      <c r="B1070" s="221">
        <v>2025</v>
      </c>
      <c r="C1070" s="221">
        <v>891780111</v>
      </c>
      <c r="D1070" s="221" t="s">
        <v>78</v>
      </c>
      <c r="E1070" s="65" t="s">
        <v>9888</v>
      </c>
      <c r="F1070" s="65" t="s">
        <v>9887</v>
      </c>
      <c r="G1070" s="306">
        <v>0</v>
      </c>
      <c r="H1070" s="65" t="s">
        <v>81</v>
      </c>
      <c r="I1070" s="221" t="s">
        <v>82</v>
      </c>
      <c r="J1070" s="220" t="s">
        <v>83</v>
      </c>
      <c r="K1070" s="66" t="s">
        <v>9886</v>
      </c>
      <c r="L1070" s="68">
        <v>11925000</v>
      </c>
      <c r="M1070" s="221" t="s">
        <v>85</v>
      </c>
      <c r="N1070" s="66" t="s">
        <v>9885</v>
      </c>
      <c r="O1070" s="66">
        <v>1082971631</v>
      </c>
      <c r="P1070" s="65">
        <v>1426</v>
      </c>
      <c r="Q1070" s="78">
        <v>45840</v>
      </c>
      <c r="R1070" s="66">
        <v>2494141000</v>
      </c>
      <c r="S1070" s="78">
        <v>45856</v>
      </c>
      <c r="T1070" s="68">
        <v>11925000</v>
      </c>
      <c r="U1070" s="65" t="s">
        <v>87</v>
      </c>
      <c r="V1070" s="68">
        <v>1082868728</v>
      </c>
      <c r="W1070" s="67" t="s">
        <v>8398</v>
      </c>
      <c r="X1070" s="78">
        <v>45856</v>
      </c>
      <c r="Y1070" s="78">
        <v>45856</v>
      </c>
      <c r="Z1070" s="70" t="s">
        <v>89</v>
      </c>
      <c r="AA1070" s="70">
        <v>45991</v>
      </c>
      <c r="AB1070" s="49">
        <f t="shared" si="80"/>
        <v>135</v>
      </c>
      <c r="AC1070" s="65">
        <v>0</v>
      </c>
      <c r="AD1070" s="424">
        <v>0</v>
      </c>
      <c r="AE1070" s="65">
        <v>0</v>
      </c>
      <c r="AF1070" s="78" t="s">
        <v>89</v>
      </c>
      <c r="AG1070" s="49">
        <f t="shared" si="81"/>
        <v>0</v>
      </c>
      <c r="AH1070" s="65">
        <v>0</v>
      </c>
      <c r="AI1070" s="68">
        <v>0</v>
      </c>
      <c r="AJ1070" s="65" t="s">
        <v>89</v>
      </c>
      <c r="AK1070" s="78" t="s">
        <v>89</v>
      </c>
      <c r="AL1070" s="65">
        <v>0</v>
      </c>
      <c r="AM1070" s="78" t="s">
        <v>89</v>
      </c>
      <c r="AN1070" s="78" t="s">
        <v>89</v>
      </c>
      <c r="AO1070" s="78" t="s">
        <v>89</v>
      </c>
      <c r="AP1070" s="49">
        <f t="shared" si="82"/>
        <v>0</v>
      </c>
      <c r="AQ1070" s="49">
        <f>+L1070+AD1070-AI1070</f>
        <v>11925000</v>
      </c>
      <c r="AR1070" s="65" t="s">
        <v>87</v>
      </c>
      <c r="AS1070" s="68">
        <v>11925000</v>
      </c>
      <c r="AT1070" s="65" t="s">
        <v>90</v>
      </c>
      <c r="AU1070" s="68">
        <v>0</v>
      </c>
      <c r="AV1070" s="75" t="s">
        <v>89</v>
      </c>
      <c r="AW1070" s="423">
        <v>3975000</v>
      </c>
      <c r="AX1070" s="79">
        <f t="shared" si="83"/>
        <v>7950000</v>
      </c>
      <c r="AY1070" s="223">
        <f t="shared" si="84"/>
        <v>0.33333333333333331</v>
      </c>
      <c r="AZ1070" s="74">
        <v>0.33333333333333331</v>
      </c>
      <c r="BA1070" s="75" t="s">
        <v>89</v>
      </c>
      <c r="BB1070" s="65" t="s">
        <v>108</v>
      </c>
      <c r="BC1070" s="66" t="s">
        <v>9884</v>
      </c>
      <c r="BD1070" s="221" t="s">
        <v>87</v>
      </c>
      <c r="BE1070" s="221" t="s">
        <v>87</v>
      </c>
    </row>
    <row r="1071" spans="2:57" x14ac:dyDescent="0.25">
      <c r="B1071" s="221">
        <v>2025</v>
      </c>
      <c r="C1071" s="221">
        <v>891780111</v>
      </c>
      <c r="D1071" s="221" t="s">
        <v>78</v>
      </c>
      <c r="E1071" s="65" t="s">
        <v>9883</v>
      </c>
      <c r="F1071" s="65" t="s">
        <v>9882</v>
      </c>
      <c r="G1071" s="306">
        <v>0</v>
      </c>
      <c r="H1071" s="65" t="s">
        <v>81</v>
      </c>
      <c r="I1071" s="221" t="s">
        <v>82</v>
      </c>
      <c r="J1071" s="220" t="s">
        <v>83</v>
      </c>
      <c r="K1071" s="66" t="s">
        <v>9881</v>
      </c>
      <c r="L1071" s="68">
        <v>12825000</v>
      </c>
      <c r="M1071" s="221" t="s">
        <v>85</v>
      </c>
      <c r="N1071" s="66" t="s">
        <v>9880</v>
      </c>
      <c r="O1071" s="66">
        <v>1083042613</v>
      </c>
      <c r="P1071" s="65">
        <v>1425</v>
      </c>
      <c r="Q1071" s="78">
        <v>45840</v>
      </c>
      <c r="R1071" s="66">
        <v>5603238000</v>
      </c>
      <c r="S1071" s="78">
        <v>45856</v>
      </c>
      <c r="T1071" s="68">
        <v>12825000</v>
      </c>
      <c r="U1071" s="65" t="s">
        <v>87</v>
      </c>
      <c r="V1071" s="68">
        <v>84452087</v>
      </c>
      <c r="W1071" s="67" t="s">
        <v>9549</v>
      </c>
      <c r="X1071" s="78">
        <v>45856</v>
      </c>
      <c r="Y1071" s="78">
        <v>45856</v>
      </c>
      <c r="Z1071" s="70" t="s">
        <v>89</v>
      </c>
      <c r="AA1071" s="70">
        <v>45991</v>
      </c>
      <c r="AB1071" s="49">
        <f t="shared" si="80"/>
        <v>135</v>
      </c>
      <c r="AC1071" s="65">
        <v>0</v>
      </c>
      <c r="AD1071" s="424">
        <v>0</v>
      </c>
      <c r="AE1071" s="65">
        <v>0</v>
      </c>
      <c r="AF1071" s="78" t="s">
        <v>89</v>
      </c>
      <c r="AG1071" s="49">
        <f t="shared" si="81"/>
        <v>0</v>
      </c>
      <c r="AH1071" s="65">
        <v>0</v>
      </c>
      <c r="AI1071" s="68">
        <v>0</v>
      </c>
      <c r="AJ1071" s="65" t="s">
        <v>89</v>
      </c>
      <c r="AK1071" s="78" t="s">
        <v>89</v>
      </c>
      <c r="AL1071" s="65">
        <v>0</v>
      </c>
      <c r="AM1071" s="78" t="s">
        <v>89</v>
      </c>
      <c r="AN1071" s="78" t="s">
        <v>89</v>
      </c>
      <c r="AO1071" s="78" t="s">
        <v>89</v>
      </c>
      <c r="AP1071" s="49">
        <f t="shared" si="82"/>
        <v>0</v>
      </c>
      <c r="AQ1071" s="49">
        <f>+L1071+AD1071-AI1071</f>
        <v>12825000</v>
      </c>
      <c r="AR1071" s="65" t="s">
        <v>87</v>
      </c>
      <c r="AS1071" s="68">
        <v>12825000</v>
      </c>
      <c r="AT1071" s="65" t="s">
        <v>90</v>
      </c>
      <c r="AU1071" s="68">
        <v>0</v>
      </c>
      <c r="AV1071" s="75" t="s">
        <v>89</v>
      </c>
      <c r="AW1071" s="423">
        <v>4275000</v>
      </c>
      <c r="AX1071" s="79">
        <f t="shared" si="83"/>
        <v>8550000</v>
      </c>
      <c r="AY1071" s="223">
        <f t="shared" si="84"/>
        <v>0.33333333333333331</v>
      </c>
      <c r="AZ1071" s="74">
        <v>0.33333333333333331</v>
      </c>
      <c r="BA1071" s="75" t="s">
        <v>89</v>
      </c>
      <c r="BB1071" s="65" t="s">
        <v>108</v>
      </c>
      <c r="BC1071" s="66" t="s">
        <v>9879</v>
      </c>
      <c r="BD1071" s="221" t="s">
        <v>87</v>
      </c>
      <c r="BE1071" s="221" t="s">
        <v>87</v>
      </c>
    </row>
    <row r="1072" spans="2:57" x14ac:dyDescent="0.25">
      <c r="B1072" s="221">
        <v>2025</v>
      </c>
      <c r="C1072" s="221">
        <v>891780111</v>
      </c>
      <c r="D1072" s="221" t="s">
        <v>78</v>
      </c>
      <c r="E1072" s="65" t="s">
        <v>9878</v>
      </c>
      <c r="F1072" s="65" t="s">
        <v>9877</v>
      </c>
      <c r="G1072" s="306">
        <v>0</v>
      </c>
      <c r="H1072" s="65" t="s">
        <v>81</v>
      </c>
      <c r="I1072" s="221" t="s">
        <v>82</v>
      </c>
      <c r="J1072" s="220" t="s">
        <v>83</v>
      </c>
      <c r="K1072" s="66" t="s">
        <v>9876</v>
      </c>
      <c r="L1072" s="68">
        <v>14202000</v>
      </c>
      <c r="M1072" s="221" t="s">
        <v>85</v>
      </c>
      <c r="N1072" s="66" t="s">
        <v>9875</v>
      </c>
      <c r="O1072" s="66">
        <v>36551666</v>
      </c>
      <c r="P1072" s="65">
        <v>1425</v>
      </c>
      <c r="Q1072" s="78">
        <v>45840</v>
      </c>
      <c r="R1072" s="66">
        <v>5603238000</v>
      </c>
      <c r="S1072" s="78">
        <v>45856</v>
      </c>
      <c r="T1072" s="68">
        <v>14202000</v>
      </c>
      <c r="U1072" s="65" t="s">
        <v>87</v>
      </c>
      <c r="V1072" s="68">
        <v>85460625</v>
      </c>
      <c r="W1072" s="67" t="s">
        <v>9874</v>
      </c>
      <c r="X1072" s="78">
        <v>45856</v>
      </c>
      <c r="Y1072" s="78">
        <v>45856</v>
      </c>
      <c r="Z1072" s="70" t="s">
        <v>89</v>
      </c>
      <c r="AA1072" s="70">
        <v>45991</v>
      </c>
      <c r="AB1072" s="49">
        <f t="shared" si="80"/>
        <v>135</v>
      </c>
      <c r="AC1072" s="65">
        <v>0</v>
      </c>
      <c r="AD1072" s="424">
        <v>0</v>
      </c>
      <c r="AE1072" s="65">
        <v>0</v>
      </c>
      <c r="AF1072" s="78" t="s">
        <v>89</v>
      </c>
      <c r="AG1072" s="49">
        <f t="shared" si="81"/>
        <v>0</v>
      </c>
      <c r="AH1072" s="65">
        <v>0</v>
      </c>
      <c r="AI1072" s="68">
        <v>0</v>
      </c>
      <c r="AJ1072" s="65" t="s">
        <v>89</v>
      </c>
      <c r="AK1072" s="78" t="s">
        <v>89</v>
      </c>
      <c r="AL1072" s="65">
        <v>0</v>
      </c>
      <c r="AM1072" s="78" t="s">
        <v>89</v>
      </c>
      <c r="AN1072" s="78" t="s">
        <v>89</v>
      </c>
      <c r="AO1072" s="78" t="s">
        <v>89</v>
      </c>
      <c r="AP1072" s="49">
        <f t="shared" si="82"/>
        <v>0</v>
      </c>
      <c r="AQ1072" s="49">
        <f>+L1072+AD1072-AI1072</f>
        <v>14202000</v>
      </c>
      <c r="AR1072" s="65" t="s">
        <v>87</v>
      </c>
      <c r="AS1072" s="68">
        <v>14202000</v>
      </c>
      <c r="AT1072" s="65" t="s">
        <v>90</v>
      </c>
      <c r="AU1072" s="68">
        <v>0</v>
      </c>
      <c r="AV1072" s="75" t="s">
        <v>89</v>
      </c>
      <c r="AW1072" s="423">
        <v>4734000</v>
      </c>
      <c r="AX1072" s="79">
        <f t="shared" si="83"/>
        <v>9468000</v>
      </c>
      <c r="AY1072" s="223">
        <f t="shared" si="84"/>
        <v>0.33333333333333331</v>
      </c>
      <c r="AZ1072" s="74">
        <v>0.33333333333333331</v>
      </c>
      <c r="BA1072" s="75" t="s">
        <v>89</v>
      </c>
      <c r="BB1072" s="65" t="s">
        <v>108</v>
      </c>
      <c r="BC1072" s="66" t="s">
        <v>9873</v>
      </c>
      <c r="BD1072" s="221" t="s">
        <v>87</v>
      </c>
      <c r="BE1072" s="221" t="s">
        <v>87</v>
      </c>
    </row>
    <row r="1073" spans="2:57" x14ac:dyDescent="0.25">
      <c r="B1073" s="221">
        <v>2025</v>
      </c>
      <c r="C1073" s="221">
        <v>891780111</v>
      </c>
      <c r="D1073" s="221" t="s">
        <v>78</v>
      </c>
      <c r="E1073" s="65" t="s">
        <v>9872</v>
      </c>
      <c r="F1073" s="65" t="s">
        <v>9871</v>
      </c>
      <c r="G1073" s="306">
        <v>0</v>
      </c>
      <c r="H1073" s="65" t="s">
        <v>81</v>
      </c>
      <c r="I1073" s="221" t="s">
        <v>82</v>
      </c>
      <c r="J1073" s="220" t="s">
        <v>83</v>
      </c>
      <c r="K1073" s="66" t="s">
        <v>9870</v>
      </c>
      <c r="L1073" s="68">
        <v>11925000</v>
      </c>
      <c r="M1073" s="221" t="s">
        <v>85</v>
      </c>
      <c r="N1073" s="66" t="s">
        <v>8462</v>
      </c>
      <c r="O1073" s="66">
        <v>1085112129</v>
      </c>
      <c r="P1073" s="65">
        <v>1426</v>
      </c>
      <c r="Q1073" s="78">
        <v>45840</v>
      </c>
      <c r="R1073" s="66">
        <v>2494141000</v>
      </c>
      <c r="S1073" s="78">
        <v>45856</v>
      </c>
      <c r="T1073" s="68">
        <v>11925000</v>
      </c>
      <c r="U1073" s="65" t="s">
        <v>87</v>
      </c>
      <c r="V1073" s="68">
        <v>1082868728</v>
      </c>
      <c r="W1073" s="67" t="s">
        <v>8398</v>
      </c>
      <c r="X1073" s="78">
        <v>45856</v>
      </c>
      <c r="Y1073" s="78">
        <v>45856</v>
      </c>
      <c r="Z1073" s="70" t="s">
        <v>89</v>
      </c>
      <c r="AA1073" s="70">
        <v>45991</v>
      </c>
      <c r="AB1073" s="49">
        <f t="shared" si="80"/>
        <v>135</v>
      </c>
      <c r="AC1073" s="65">
        <v>0</v>
      </c>
      <c r="AD1073" s="424">
        <v>0</v>
      </c>
      <c r="AE1073" s="65">
        <v>0</v>
      </c>
      <c r="AF1073" s="78" t="s">
        <v>89</v>
      </c>
      <c r="AG1073" s="49">
        <f t="shared" si="81"/>
        <v>0</v>
      </c>
      <c r="AH1073" s="65">
        <v>0</v>
      </c>
      <c r="AI1073" s="68">
        <v>0</v>
      </c>
      <c r="AJ1073" s="65" t="s">
        <v>89</v>
      </c>
      <c r="AK1073" s="78" t="s">
        <v>89</v>
      </c>
      <c r="AL1073" s="65">
        <v>0</v>
      </c>
      <c r="AM1073" s="78" t="s">
        <v>89</v>
      </c>
      <c r="AN1073" s="78" t="s">
        <v>89</v>
      </c>
      <c r="AO1073" s="78" t="s">
        <v>89</v>
      </c>
      <c r="AP1073" s="49">
        <f t="shared" si="82"/>
        <v>0</v>
      </c>
      <c r="AQ1073" s="49">
        <f>+L1073+AD1073-AI1073</f>
        <v>11925000</v>
      </c>
      <c r="AR1073" s="65" t="s">
        <v>87</v>
      </c>
      <c r="AS1073" s="68">
        <v>11925000</v>
      </c>
      <c r="AT1073" s="65" t="s">
        <v>90</v>
      </c>
      <c r="AU1073" s="68">
        <v>0</v>
      </c>
      <c r="AV1073" s="75" t="s">
        <v>89</v>
      </c>
      <c r="AW1073" s="423">
        <v>3975000</v>
      </c>
      <c r="AX1073" s="79">
        <f t="shared" si="83"/>
        <v>7950000</v>
      </c>
      <c r="AY1073" s="223">
        <f t="shared" si="84"/>
        <v>0.33333333333333331</v>
      </c>
      <c r="AZ1073" s="74">
        <v>0.33333333333333331</v>
      </c>
      <c r="BA1073" s="75" t="s">
        <v>89</v>
      </c>
      <c r="BB1073" s="65" t="s">
        <v>108</v>
      </c>
      <c r="BC1073" s="66" t="s">
        <v>9869</v>
      </c>
      <c r="BD1073" s="221" t="s">
        <v>87</v>
      </c>
      <c r="BE1073" s="221" t="s">
        <v>87</v>
      </c>
    </row>
    <row r="1074" spans="2:57" x14ac:dyDescent="0.25">
      <c r="B1074" s="221">
        <v>2025</v>
      </c>
      <c r="C1074" s="221">
        <v>891780111</v>
      </c>
      <c r="D1074" s="221" t="s">
        <v>78</v>
      </c>
      <c r="E1074" s="65" t="s">
        <v>9868</v>
      </c>
      <c r="F1074" s="65" t="s">
        <v>9867</v>
      </c>
      <c r="G1074" s="306">
        <v>0</v>
      </c>
      <c r="H1074" s="65" t="s">
        <v>81</v>
      </c>
      <c r="I1074" s="221" t="s">
        <v>82</v>
      </c>
      <c r="J1074" s="220" t="s">
        <v>83</v>
      </c>
      <c r="K1074" s="66" t="s">
        <v>9866</v>
      </c>
      <c r="L1074" s="68">
        <v>18450000</v>
      </c>
      <c r="M1074" s="221" t="s">
        <v>85</v>
      </c>
      <c r="N1074" s="66" t="s">
        <v>9865</v>
      </c>
      <c r="O1074" s="66">
        <v>1083553861</v>
      </c>
      <c r="P1074" s="65">
        <v>1425</v>
      </c>
      <c r="Q1074" s="78">
        <v>45840</v>
      </c>
      <c r="R1074" s="66">
        <v>5603238000</v>
      </c>
      <c r="S1074" s="78">
        <v>45856</v>
      </c>
      <c r="T1074" s="68">
        <v>18450000</v>
      </c>
      <c r="U1074" s="65" t="s">
        <v>87</v>
      </c>
      <c r="V1074" s="68">
        <v>36559627</v>
      </c>
      <c r="W1074" s="67" t="s">
        <v>9366</v>
      </c>
      <c r="X1074" s="78">
        <v>45856</v>
      </c>
      <c r="Y1074" s="78">
        <v>45856</v>
      </c>
      <c r="Z1074" s="70" t="s">
        <v>89</v>
      </c>
      <c r="AA1074" s="70">
        <v>45991</v>
      </c>
      <c r="AB1074" s="49">
        <f t="shared" si="80"/>
        <v>135</v>
      </c>
      <c r="AC1074" s="65">
        <v>0</v>
      </c>
      <c r="AD1074" s="424">
        <v>0</v>
      </c>
      <c r="AE1074" s="65">
        <v>0</v>
      </c>
      <c r="AF1074" s="78" t="s">
        <v>89</v>
      </c>
      <c r="AG1074" s="49">
        <f t="shared" si="81"/>
        <v>0</v>
      </c>
      <c r="AH1074" s="65">
        <v>0</v>
      </c>
      <c r="AI1074" s="68">
        <v>0</v>
      </c>
      <c r="AJ1074" s="65" t="s">
        <v>89</v>
      </c>
      <c r="AK1074" s="78" t="s">
        <v>89</v>
      </c>
      <c r="AL1074" s="65">
        <v>0</v>
      </c>
      <c r="AM1074" s="78" t="s">
        <v>89</v>
      </c>
      <c r="AN1074" s="78" t="s">
        <v>89</v>
      </c>
      <c r="AO1074" s="78" t="s">
        <v>89</v>
      </c>
      <c r="AP1074" s="49">
        <f t="shared" si="82"/>
        <v>0</v>
      </c>
      <c r="AQ1074" s="49">
        <f>+L1074+AD1074-AI1074</f>
        <v>18450000</v>
      </c>
      <c r="AR1074" s="65" t="s">
        <v>87</v>
      </c>
      <c r="AS1074" s="68">
        <v>18450000</v>
      </c>
      <c r="AT1074" s="65" t="s">
        <v>90</v>
      </c>
      <c r="AU1074" s="68">
        <v>0</v>
      </c>
      <c r="AV1074" s="75" t="s">
        <v>89</v>
      </c>
      <c r="AW1074" s="423">
        <v>6150000</v>
      </c>
      <c r="AX1074" s="79">
        <f t="shared" si="83"/>
        <v>12300000</v>
      </c>
      <c r="AY1074" s="223">
        <f t="shared" si="84"/>
        <v>0.33333333333333331</v>
      </c>
      <c r="AZ1074" s="74">
        <v>0.33333333333333331</v>
      </c>
      <c r="BA1074" s="75" t="s">
        <v>89</v>
      </c>
      <c r="BB1074" s="65" t="s">
        <v>108</v>
      </c>
      <c r="BC1074" s="66" t="s">
        <v>9864</v>
      </c>
      <c r="BD1074" s="221" t="s">
        <v>87</v>
      </c>
      <c r="BE1074" s="221" t="s">
        <v>87</v>
      </c>
    </row>
    <row r="1075" spans="2:57" x14ac:dyDescent="0.25">
      <c r="B1075" s="221">
        <v>2025</v>
      </c>
      <c r="C1075" s="221">
        <v>891780111</v>
      </c>
      <c r="D1075" s="221" t="s">
        <v>78</v>
      </c>
      <c r="E1075" s="65" t="s">
        <v>9863</v>
      </c>
      <c r="F1075" s="65" t="s">
        <v>9862</v>
      </c>
      <c r="G1075" s="306">
        <v>0</v>
      </c>
      <c r="H1075" s="65" t="s">
        <v>81</v>
      </c>
      <c r="I1075" s="221" t="s">
        <v>82</v>
      </c>
      <c r="J1075" s="220" t="s">
        <v>83</v>
      </c>
      <c r="K1075" s="66" t="s">
        <v>9861</v>
      </c>
      <c r="L1075" s="68">
        <v>18900000</v>
      </c>
      <c r="M1075" s="221" t="s">
        <v>85</v>
      </c>
      <c r="N1075" s="66" t="s">
        <v>9860</v>
      </c>
      <c r="O1075" s="66">
        <v>22463844</v>
      </c>
      <c r="P1075" s="65">
        <v>1425</v>
      </c>
      <c r="Q1075" s="78">
        <v>45840</v>
      </c>
      <c r="R1075" s="66">
        <v>5603238000</v>
      </c>
      <c r="S1075" s="78">
        <v>45856</v>
      </c>
      <c r="T1075" s="68">
        <v>18900000</v>
      </c>
      <c r="U1075" s="65" t="s">
        <v>87</v>
      </c>
      <c r="V1075" s="68">
        <v>36559627</v>
      </c>
      <c r="W1075" s="67" t="s">
        <v>9366</v>
      </c>
      <c r="X1075" s="78">
        <v>45856</v>
      </c>
      <c r="Y1075" s="78">
        <v>45856</v>
      </c>
      <c r="Z1075" s="70" t="s">
        <v>89</v>
      </c>
      <c r="AA1075" s="70">
        <v>45991</v>
      </c>
      <c r="AB1075" s="49">
        <f t="shared" si="80"/>
        <v>135</v>
      </c>
      <c r="AC1075" s="65">
        <v>0</v>
      </c>
      <c r="AD1075" s="424">
        <v>0</v>
      </c>
      <c r="AE1075" s="65">
        <v>0</v>
      </c>
      <c r="AF1075" s="78" t="s">
        <v>89</v>
      </c>
      <c r="AG1075" s="49">
        <f t="shared" si="81"/>
        <v>0</v>
      </c>
      <c r="AH1075" s="65">
        <v>0</v>
      </c>
      <c r="AI1075" s="68">
        <v>0</v>
      </c>
      <c r="AJ1075" s="65" t="s">
        <v>89</v>
      </c>
      <c r="AK1075" s="78" t="s">
        <v>89</v>
      </c>
      <c r="AL1075" s="65">
        <v>0</v>
      </c>
      <c r="AM1075" s="78" t="s">
        <v>89</v>
      </c>
      <c r="AN1075" s="78" t="s">
        <v>89</v>
      </c>
      <c r="AO1075" s="78" t="s">
        <v>89</v>
      </c>
      <c r="AP1075" s="49">
        <f t="shared" si="82"/>
        <v>0</v>
      </c>
      <c r="AQ1075" s="49">
        <f>+L1075+AD1075-AI1075</f>
        <v>18900000</v>
      </c>
      <c r="AR1075" s="65" t="s">
        <v>87</v>
      </c>
      <c r="AS1075" s="68">
        <v>18900000</v>
      </c>
      <c r="AT1075" s="65" t="s">
        <v>90</v>
      </c>
      <c r="AU1075" s="68">
        <v>0</v>
      </c>
      <c r="AV1075" s="75" t="s">
        <v>89</v>
      </c>
      <c r="AW1075" s="423">
        <v>6300000</v>
      </c>
      <c r="AX1075" s="79">
        <f t="shared" si="83"/>
        <v>12600000</v>
      </c>
      <c r="AY1075" s="223">
        <f t="shared" si="84"/>
        <v>0.33333333333333331</v>
      </c>
      <c r="AZ1075" s="74">
        <v>0.33333333333333331</v>
      </c>
      <c r="BA1075" s="75" t="s">
        <v>89</v>
      </c>
      <c r="BB1075" s="65" t="s">
        <v>108</v>
      </c>
      <c r="BC1075" s="66" t="s">
        <v>9859</v>
      </c>
      <c r="BD1075" s="221" t="s">
        <v>87</v>
      </c>
      <c r="BE1075" s="221" t="s">
        <v>87</v>
      </c>
    </row>
    <row r="1076" spans="2:57" x14ac:dyDescent="0.25">
      <c r="B1076" s="221">
        <v>2025</v>
      </c>
      <c r="C1076" s="221">
        <v>891780111</v>
      </c>
      <c r="D1076" s="221" t="s">
        <v>78</v>
      </c>
      <c r="E1076" s="65" t="s">
        <v>9858</v>
      </c>
      <c r="F1076" s="65" t="s">
        <v>9857</v>
      </c>
      <c r="G1076" s="306">
        <v>0</v>
      </c>
      <c r="H1076" s="65" t="s">
        <v>81</v>
      </c>
      <c r="I1076" s="221" t="s">
        <v>82</v>
      </c>
      <c r="J1076" s="220" t="s">
        <v>83</v>
      </c>
      <c r="K1076" s="66" t="s">
        <v>9856</v>
      </c>
      <c r="L1076" s="68">
        <v>11925000</v>
      </c>
      <c r="M1076" s="221" t="s">
        <v>85</v>
      </c>
      <c r="N1076" s="66" t="s">
        <v>9416</v>
      </c>
      <c r="O1076" s="66">
        <v>1001937594</v>
      </c>
      <c r="P1076" s="65">
        <v>1426</v>
      </c>
      <c r="Q1076" s="78">
        <v>45840</v>
      </c>
      <c r="R1076" s="66">
        <v>2494141000</v>
      </c>
      <c r="S1076" s="78">
        <v>45856</v>
      </c>
      <c r="T1076" s="68">
        <v>11925000</v>
      </c>
      <c r="U1076" s="65" t="s">
        <v>87</v>
      </c>
      <c r="V1076" s="68">
        <v>85447084</v>
      </c>
      <c r="W1076" s="67" t="s">
        <v>9415</v>
      </c>
      <c r="X1076" s="78">
        <v>45856</v>
      </c>
      <c r="Y1076" s="78">
        <v>45856</v>
      </c>
      <c r="Z1076" s="70" t="s">
        <v>89</v>
      </c>
      <c r="AA1076" s="70">
        <v>45991</v>
      </c>
      <c r="AB1076" s="49">
        <f t="shared" si="80"/>
        <v>135</v>
      </c>
      <c r="AC1076" s="65">
        <v>0</v>
      </c>
      <c r="AD1076" s="424">
        <v>0</v>
      </c>
      <c r="AE1076" s="65">
        <v>0</v>
      </c>
      <c r="AF1076" s="78" t="s">
        <v>89</v>
      </c>
      <c r="AG1076" s="49">
        <f t="shared" si="81"/>
        <v>0</v>
      </c>
      <c r="AH1076" s="65">
        <v>1</v>
      </c>
      <c r="AI1076" s="68">
        <v>10600000</v>
      </c>
      <c r="AJ1076" s="70">
        <v>45869</v>
      </c>
      <c r="AK1076" s="78">
        <v>45869</v>
      </c>
      <c r="AL1076" s="65">
        <v>0</v>
      </c>
      <c r="AM1076" s="78" t="s">
        <v>89</v>
      </c>
      <c r="AN1076" s="78" t="s">
        <v>89</v>
      </c>
      <c r="AO1076" s="78" t="s">
        <v>89</v>
      </c>
      <c r="AP1076" s="49">
        <f t="shared" si="82"/>
        <v>0</v>
      </c>
      <c r="AQ1076" s="49">
        <f>+L1076+AD1076-AI1076</f>
        <v>1325000</v>
      </c>
      <c r="AR1076" s="65" t="s">
        <v>87</v>
      </c>
      <c r="AS1076" s="68">
        <v>11925000</v>
      </c>
      <c r="AT1076" s="65" t="s">
        <v>90</v>
      </c>
      <c r="AU1076" s="68">
        <v>0</v>
      </c>
      <c r="AV1076" s="75" t="s">
        <v>89</v>
      </c>
      <c r="AW1076" s="423">
        <v>1325000</v>
      </c>
      <c r="AX1076" s="79">
        <f t="shared" si="83"/>
        <v>0</v>
      </c>
      <c r="AY1076" s="223">
        <f t="shared" si="84"/>
        <v>1</v>
      </c>
      <c r="AZ1076" s="74">
        <v>1</v>
      </c>
      <c r="BA1076" s="75" t="s">
        <v>89</v>
      </c>
      <c r="BB1076" s="65" t="s">
        <v>150</v>
      </c>
      <c r="BC1076" s="66" t="s">
        <v>9855</v>
      </c>
      <c r="BD1076" s="221" t="s">
        <v>87</v>
      </c>
      <c r="BE1076" s="221" t="s">
        <v>87</v>
      </c>
    </row>
    <row r="1077" spans="2:57" x14ac:dyDescent="0.25">
      <c r="B1077" s="221">
        <v>2025</v>
      </c>
      <c r="C1077" s="221">
        <v>891780111</v>
      </c>
      <c r="D1077" s="221" t="s">
        <v>78</v>
      </c>
      <c r="E1077" s="65" t="s">
        <v>9854</v>
      </c>
      <c r="F1077" s="65" t="s">
        <v>9853</v>
      </c>
      <c r="G1077" s="306">
        <v>0</v>
      </c>
      <c r="H1077" s="65" t="s">
        <v>81</v>
      </c>
      <c r="I1077" s="221" t="s">
        <v>82</v>
      </c>
      <c r="J1077" s="220" t="s">
        <v>83</v>
      </c>
      <c r="K1077" s="66" t="s">
        <v>9852</v>
      </c>
      <c r="L1077" s="68">
        <v>30150000</v>
      </c>
      <c r="M1077" s="221" t="s">
        <v>85</v>
      </c>
      <c r="N1077" s="66" t="s">
        <v>9851</v>
      </c>
      <c r="O1077" s="66">
        <v>63315351</v>
      </c>
      <c r="P1077" s="65">
        <v>1425</v>
      </c>
      <c r="Q1077" s="78">
        <v>45840</v>
      </c>
      <c r="R1077" s="66">
        <v>5603238000</v>
      </c>
      <c r="S1077" s="78">
        <v>45856</v>
      </c>
      <c r="T1077" s="68">
        <v>30150000</v>
      </c>
      <c r="U1077" s="65" t="s">
        <v>87</v>
      </c>
      <c r="V1077" s="68">
        <v>45691169</v>
      </c>
      <c r="W1077" s="67" t="s">
        <v>8679</v>
      </c>
      <c r="X1077" s="78">
        <v>45856</v>
      </c>
      <c r="Y1077" s="78">
        <v>45856</v>
      </c>
      <c r="Z1077" s="70" t="s">
        <v>89</v>
      </c>
      <c r="AA1077" s="70">
        <v>45991</v>
      </c>
      <c r="AB1077" s="49">
        <f t="shared" si="80"/>
        <v>135</v>
      </c>
      <c r="AC1077" s="65">
        <v>0</v>
      </c>
      <c r="AD1077" s="424">
        <v>0</v>
      </c>
      <c r="AE1077" s="65">
        <v>0</v>
      </c>
      <c r="AF1077" s="78" t="s">
        <v>89</v>
      </c>
      <c r="AG1077" s="49">
        <f t="shared" si="81"/>
        <v>0</v>
      </c>
      <c r="AH1077" s="65">
        <v>0</v>
      </c>
      <c r="AI1077" s="68">
        <v>0</v>
      </c>
      <c r="AJ1077" s="65" t="s">
        <v>89</v>
      </c>
      <c r="AK1077" s="78" t="s">
        <v>89</v>
      </c>
      <c r="AL1077" s="65">
        <v>0</v>
      </c>
      <c r="AM1077" s="78" t="s">
        <v>89</v>
      </c>
      <c r="AN1077" s="78" t="s">
        <v>89</v>
      </c>
      <c r="AO1077" s="78" t="s">
        <v>89</v>
      </c>
      <c r="AP1077" s="49">
        <f t="shared" si="82"/>
        <v>0</v>
      </c>
      <c r="AQ1077" s="49">
        <f>+L1077+AD1077-AI1077</f>
        <v>30150000</v>
      </c>
      <c r="AR1077" s="65" t="s">
        <v>87</v>
      </c>
      <c r="AS1077" s="68">
        <v>30150000</v>
      </c>
      <c r="AT1077" s="65" t="s">
        <v>90</v>
      </c>
      <c r="AU1077" s="68">
        <v>0</v>
      </c>
      <c r="AV1077" s="75" t="s">
        <v>89</v>
      </c>
      <c r="AW1077" s="423">
        <v>10050000</v>
      </c>
      <c r="AX1077" s="79">
        <f t="shared" si="83"/>
        <v>20100000</v>
      </c>
      <c r="AY1077" s="223">
        <f t="shared" si="84"/>
        <v>0.33333333333333331</v>
      </c>
      <c r="AZ1077" s="74">
        <v>0.33333333333333331</v>
      </c>
      <c r="BA1077" s="75" t="s">
        <v>89</v>
      </c>
      <c r="BB1077" s="65" t="s">
        <v>108</v>
      </c>
      <c r="BC1077" s="66" t="s">
        <v>9850</v>
      </c>
      <c r="BD1077" s="221" t="s">
        <v>87</v>
      </c>
      <c r="BE1077" s="221" t="s">
        <v>87</v>
      </c>
    </row>
    <row r="1078" spans="2:57" x14ac:dyDescent="0.25">
      <c r="B1078" s="221">
        <v>2025</v>
      </c>
      <c r="C1078" s="221">
        <v>891780111</v>
      </c>
      <c r="D1078" s="221" t="s">
        <v>78</v>
      </c>
      <c r="E1078" s="65" t="s">
        <v>9849</v>
      </c>
      <c r="F1078" s="65" t="s">
        <v>9848</v>
      </c>
      <c r="G1078" s="306">
        <v>0</v>
      </c>
      <c r="H1078" s="65" t="s">
        <v>81</v>
      </c>
      <c r="I1078" s="221" t="s">
        <v>82</v>
      </c>
      <c r="J1078" s="220" t="s">
        <v>83</v>
      </c>
      <c r="K1078" s="66" t="s">
        <v>9847</v>
      </c>
      <c r="L1078" s="68">
        <v>15624000</v>
      </c>
      <c r="M1078" s="221" t="s">
        <v>85</v>
      </c>
      <c r="N1078" s="66" t="s">
        <v>9846</v>
      </c>
      <c r="O1078" s="66">
        <v>1082885782</v>
      </c>
      <c r="P1078" s="65">
        <v>1425</v>
      </c>
      <c r="Q1078" s="78">
        <v>45840</v>
      </c>
      <c r="R1078" s="66">
        <v>5603238000</v>
      </c>
      <c r="S1078" s="78">
        <v>45856</v>
      </c>
      <c r="T1078" s="68">
        <v>15624000</v>
      </c>
      <c r="U1078" s="65" t="s">
        <v>87</v>
      </c>
      <c r="V1078" s="68">
        <v>57464638</v>
      </c>
      <c r="W1078" s="67" t="s">
        <v>9570</v>
      </c>
      <c r="X1078" s="78">
        <v>45856</v>
      </c>
      <c r="Y1078" s="78">
        <v>45856</v>
      </c>
      <c r="Z1078" s="70" t="s">
        <v>89</v>
      </c>
      <c r="AA1078" s="70">
        <v>45991</v>
      </c>
      <c r="AB1078" s="49">
        <f t="shared" si="80"/>
        <v>135</v>
      </c>
      <c r="AC1078" s="65">
        <v>0</v>
      </c>
      <c r="AD1078" s="424">
        <v>0</v>
      </c>
      <c r="AE1078" s="65">
        <v>0</v>
      </c>
      <c r="AF1078" s="78" t="s">
        <v>89</v>
      </c>
      <c r="AG1078" s="49">
        <f t="shared" si="81"/>
        <v>0</v>
      </c>
      <c r="AH1078" s="65">
        <v>0</v>
      </c>
      <c r="AI1078" s="68">
        <v>0</v>
      </c>
      <c r="AJ1078" s="65" t="s">
        <v>89</v>
      </c>
      <c r="AK1078" s="78" t="s">
        <v>89</v>
      </c>
      <c r="AL1078" s="65">
        <v>0</v>
      </c>
      <c r="AM1078" s="78" t="s">
        <v>89</v>
      </c>
      <c r="AN1078" s="78" t="s">
        <v>89</v>
      </c>
      <c r="AO1078" s="78" t="s">
        <v>89</v>
      </c>
      <c r="AP1078" s="49">
        <f t="shared" si="82"/>
        <v>0</v>
      </c>
      <c r="AQ1078" s="49">
        <f>+L1078+AD1078-AI1078</f>
        <v>15624000</v>
      </c>
      <c r="AR1078" s="65" t="s">
        <v>87</v>
      </c>
      <c r="AS1078" s="68">
        <v>15624000</v>
      </c>
      <c r="AT1078" s="65" t="s">
        <v>90</v>
      </c>
      <c r="AU1078" s="68">
        <v>0</v>
      </c>
      <c r="AV1078" s="75" t="s">
        <v>89</v>
      </c>
      <c r="AW1078" s="423">
        <v>5208000</v>
      </c>
      <c r="AX1078" s="79">
        <f t="shared" si="83"/>
        <v>10416000</v>
      </c>
      <c r="AY1078" s="223">
        <f t="shared" si="84"/>
        <v>0.33333333333333331</v>
      </c>
      <c r="AZ1078" s="74">
        <v>0.33333333333333331</v>
      </c>
      <c r="BA1078" s="75" t="s">
        <v>89</v>
      </c>
      <c r="BB1078" s="65" t="s">
        <v>108</v>
      </c>
      <c r="BC1078" s="66" t="s">
        <v>9845</v>
      </c>
      <c r="BD1078" s="221" t="s">
        <v>87</v>
      </c>
      <c r="BE1078" s="221" t="s">
        <v>87</v>
      </c>
    </row>
    <row r="1079" spans="2:57" x14ac:dyDescent="0.25">
      <c r="B1079" s="221">
        <v>2025</v>
      </c>
      <c r="C1079" s="221">
        <v>891780111</v>
      </c>
      <c r="D1079" s="221" t="s">
        <v>78</v>
      </c>
      <c r="E1079" s="65" t="s">
        <v>9844</v>
      </c>
      <c r="F1079" s="65" t="s">
        <v>9843</v>
      </c>
      <c r="G1079" s="306">
        <v>0</v>
      </c>
      <c r="H1079" s="65" t="s">
        <v>81</v>
      </c>
      <c r="I1079" s="221" t="s">
        <v>82</v>
      </c>
      <c r="J1079" s="220" t="s">
        <v>83</v>
      </c>
      <c r="K1079" s="66" t="s">
        <v>9842</v>
      </c>
      <c r="L1079" s="68">
        <v>17360000</v>
      </c>
      <c r="M1079" s="221" t="s">
        <v>85</v>
      </c>
      <c r="N1079" s="66" t="s">
        <v>9841</v>
      </c>
      <c r="O1079" s="66">
        <v>1082858153</v>
      </c>
      <c r="P1079" s="65">
        <v>1425</v>
      </c>
      <c r="Q1079" s="78">
        <v>45840</v>
      </c>
      <c r="R1079" s="66">
        <v>5603238000</v>
      </c>
      <c r="S1079" s="78">
        <v>45856</v>
      </c>
      <c r="T1079" s="68">
        <v>17360000</v>
      </c>
      <c r="U1079" s="65" t="s">
        <v>87</v>
      </c>
      <c r="V1079" s="68">
        <v>85465146</v>
      </c>
      <c r="W1079" s="67" t="s">
        <v>8366</v>
      </c>
      <c r="X1079" s="78">
        <v>45856</v>
      </c>
      <c r="Y1079" s="78">
        <v>45856</v>
      </c>
      <c r="Z1079" s="70" t="s">
        <v>89</v>
      </c>
      <c r="AA1079" s="70">
        <v>45991</v>
      </c>
      <c r="AB1079" s="49">
        <f t="shared" si="80"/>
        <v>135</v>
      </c>
      <c r="AC1079" s="65">
        <v>0</v>
      </c>
      <c r="AD1079" s="424">
        <v>0</v>
      </c>
      <c r="AE1079" s="65">
        <v>0</v>
      </c>
      <c r="AF1079" s="78" t="s">
        <v>89</v>
      </c>
      <c r="AG1079" s="49">
        <f t="shared" si="81"/>
        <v>0</v>
      </c>
      <c r="AH1079" s="65">
        <v>0</v>
      </c>
      <c r="AI1079" s="68">
        <v>0</v>
      </c>
      <c r="AJ1079" s="65" t="s">
        <v>89</v>
      </c>
      <c r="AK1079" s="78" t="s">
        <v>89</v>
      </c>
      <c r="AL1079" s="65">
        <v>0</v>
      </c>
      <c r="AM1079" s="78" t="s">
        <v>89</v>
      </c>
      <c r="AN1079" s="78" t="s">
        <v>89</v>
      </c>
      <c r="AO1079" s="78" t="s">
        <v>89</v>
      </c>
      <c r="AP1079" s="49">
        <f t="shared" si="82"/>
        <v>0</v>
      </c>
      <c r="AQ1079" s="49">
        <f>+L1079+AD1079-AI1079</f>
        <v>17360000</v>
      </c>
      <c r="AR1079" s="65" t="s">
        <v>87</v>
      </c>
      <c r="AS1079" s="68">
        <v>17360000</v>
      </c>
      <c r="AT1079" s="65" t="s">
        <v>90</v>
      </c>
      <c r="AU1079" s="68">
        <v>0</v>
      </c>
      <c r="AV1079" s="75" t="s">
        <v>89</v>
      </c>
      <c r="AW1079" s="423">
        <v>6944000</v>
      </c>
      <c r="AX1079" s="79">
        <f t="shared" si="83"/>
        <v>10416000</v>
      </c>
      <c r="AY1079" s="223">
        <f t="shared" si="84"/>
        <v>0.4</v>
      </c>
      <c r="AZ1079" s="74">
        <v>0.4</v>
      </c>
      <c r="BA1079" s="75" t="s">
        <v>89</v>
      </c>
      <c r="BB1079" s="65" t="s">
        <v>108</v>
      </c>
      <c r="BC1079" s="66" t="s">
        <v>9840</v>
      </c>
      <c r="BD1079" s="221" t="s">
        <v>87</v>
      </c>
      <c r="BE1079" s="221" t="s">
        <v>87</v>
      </c>
    </row>
    <row r="1080" spans="2:57" x14ac:dyDescent="0.25">
      <c r="B1080" s="221">
        <v>2025</v>
      </c>
      <c r="C1080" s="221">
        <v>891780111</v>
      </c>
      <c r="D1080" s="221" t="s">
        <v>78</v>
      </c>
      <c r="E1080" s="65" t="s">
        <v>9839</v>
      </c>
      <c r="F1080" s="65" t="s">
        <v>9838</v>
      </c>
      <c r="G1080" s="306">
        <v>0</v>
      </c>
      <c r="H1080" s="65" t="s">
        <v>81</v>
      </c>
      <c r="I1080" s="221" t="s">
        <v>82</v>
      </c>
      <c r="J1080" s="220" t="s">
        <v>83</v>
      </c>
      <c r="K1080" s="66" t="s">
        <v>9837</v>
      </c>
      <c r="L1080" s="68">
        <v>14202000</v>
      </c>
      <c r="M1080" s="221" t="s">
        <v>85</v>
      </c>
      <c r="N1080" s="66" t="s">
        <v>9836</v>
      </c>
      <c r="O1080" s="66">
        <v>1082915040</v>
      </c>
      <c r="P1080" s="65">
        <v>1425</v>
      </c>
      <c r="Q1080" s="78">
        <v>45840</v>
      </c>
      <c r="R1080" s="66">
        <v>5603238000</v>
      </c>
      <c r="S1080" s="78">
        <v>45856</v>
      </c>
      <c r="T1080" s="68">
        <v>14202000</v>
      </c>
      <c r="U1080" s="65" t="s">
        <v>87</v>
      </c>
      <c r="V1080" s="68">
        <v>45691169</v>
      </c>
      <c r="W1080" s="67" t="s">
        <v>8679</v>
      </c>
      <c r="X1080" s="78">
        <v>45856</v>
      </c>
      <c r="Y1080" s="78">
        <v>45856</v>
      </c>
      <c r="Z1080" s="70" t="s">
        <v>89</v>
      </c>
      <c r="AA1080" s="70">
        <v>45991</v>
      </c>
      <c r="AB1080" s="49">
        <f t="shared" si="80"/>
        <v>135</v>
      </c>
      <c r="AC1080" s="65">
        <v>0</v>
      </c>
      <c r="AD1080" s="424">
        <v>0</v>
      </c>
      <c r="AE1080" s="65">
        <v>0</v>
      </c>
      <c r="AF1080" s="78" t="s">
        <v>89</v>
      </c>
      <c r="AG1080" s="49">
        <f t="shared" si="81"/>
        <v>0</v>
      </c>
      <c r="AH1080" s="65">
        <v>0</v>
      </c>
      <c r="AI1080" s="68">
        <v>0</v>
      </c>
      <c r="AJ1080" s="65" t="s">
        <v>89</v>
      </c>
      <c r="AK1080" s="78" t="s">
        <v>89</v>
      </c>
      <c r="AL1080" s="65">
        <v>0</v>
      </c>
      <c r="AM1080" s="78" t="s">
        <v>89</v>
      </c>
      <c r="AN1080" s="78" t="s">
        <v>89</v>
      </c>
      <c r="AO1080" s="78" t="s">
        <v>89</v>
      </c>
      <c r="AP1080" s="49">
        <f t="shared" si="82"/>
        <v>0</v>
      </c>
      <c r="AQ1080" s="49">
        <f>+L1080+AD1080-AI1080</f>
        <v>14202000</v>
      </c>
      <c r="AR1080" s="65" t="s">
        <v>87</v>
      </c>
      <c r="AS1080" s="68">
        <v>14202000</v>
      </c>
      <c r="AT1080" s="65" t="s">
        <v>90</v>
      </c>
      <c r="AU1080" s="68">
        <v>0</v>
      </c>
      <c r="AV1080" s="75" t="s">
        <v>89</v>
      </c>
      <c r="AW1080" s="423">
        <v>4734000</v>
      </c>
      <c r="AX1080" s="79">
        <f t="shared" si="83"/>
        <v>9468000</v>
      </c>
      <c r="AY1080" s="223">
        <f t="shared" si="84"/>
        <v>0.33333333333333331</v>
      </c>
      <c r="AZ1080" s="74">
        <v>0.33333333333333331</v>
      </c>
      <c r="BA1080" s="75" t="s">
        <v>89</v>
      </c>
      <c r="BB1080" s="65" t="s">
        <v>108</v>
      </c>
      <c r="BC1080" s="66" t="s">
        <v>9835</v>
      </c>
      <c r="BD1080" s="221" t="s">
        <v>87</v>
      </c>
      <c r="BE1080" s="221" t="s">
        <v>87</v>
      </c>
    </row>
    <row r="1081" spans="2:57" x14ac:dyDescent="0.25">
      <c r="B1081" s="221">
        <v>2025</v>
      </c>
      <c r="C1081" s="221">
        <v>891780111</v>
      </c>
      <c r="D1081" s="221" t="s">
        <v>78</v>
      </c>
      <c r="E1081" s="65" t="s">
        <v>9834</v>
      </c>
      <c r="F1081" s="65" t="s">
        <v>9833</v>
      </c>
      <c r="G1081" s="306">
        <v>0</v>
      </c>
      <c r="H1081" s="65" t="s">
        <v>81</v>
      </c>
      <c r="I1081" s="221" t="s">
        <v>82</v>
      </c>
      <c r="J1081" s="220" t="s">
        <v>83</v>
      </c>
      <c r="K1081" s="66" t="s">
        <v>9832</v>
      </c>
      <c r="L1081" s="68">
        <v>18000000</v>
      </c>
      <c r="M1081" s="221" t="s">
        <v>85</v>
      </c>
      <c r="N1081" s="66" t="s">
        <v>9831</v>
      </c>
      <c r="O1081" s="66">
        <v>1082992753</v>
      </c>
      <c r="P1081" s="65">
        <v>1425</v>
      </c>
      <c r="Q1081" s="78">
        <v>45840</v>
      </c>
      <c r="R1081" s="66">
        <v>5603238000</v>
      </c>
      <c r="S1081" s="78">
        <v>45856</v>
      </c>
      <c r="T1081" s="68">
        <v>18000000</v>
      </c>
      <c r="U1081" s="65" t="s">
        <v>87</v>
      </c>
      <c r="V1081" s="68">
        <v>57464638</v>
      </c>
      <c r="W1081" s="67" t="s">
        <v>9570</v>
      </c>
      <c r="X1081" s="78">
        <v>45856</v>
      </c>
      <c r="Y1081" s="78">
        <v>45856</v>
      </c>
      <c r="Z1081" s="70" t="s">
        <v>89</v>
      </c>
      <c r="AA1081" s="70">
        <v>45991</v>
      </c>
      <c r="AB1081" s="49">
        <f t="shared" si="80"/>
        <v>135</v>
      </c>
      <c r="AC1081" s="65">
        <v>0</v>
      </c>
      <c r="AD1081" s="424">
        <v>0</v>
      </c>
      <c r="AE1081" s="65">
        <v>0</v>
      </c>
      <c r="AF1081" s="78" t="s">
        <v>89</v>
      </c>
      <c r="AG1081" s="49">
        <f t="shared" si="81"/>
        <v>0</v>
      </c>
      <c r="AH1081" s="65">
        <v>0</v>
      </c>
      <c r="AI1081" s="68">
        <v>0</v>
      </c>
      <c r="AJ1081" s="65" t="s">
        <v>89</v>
      </c>
      <c r="AK1081" s="78" t="s">
        <v>89</v>
      </c>
      <c r="AL1081" s="65">
        <v>0</v>
      </c>
      <c r="AM1081" s="78" t="s">
        <v>89</v>
      </c>
      <c r="AN1081" s="78" t="s">
        <v>89</v>
      </c>
      <c r="AO1081" s="78" t="s">
        <v>89</v>
      </c>
      <c r="AP1081" s="49">
        <f t="shared" si="82"/>
        <v>0</v>
      </c>
      <c r="AQ1081" s="49">
        <f>+L1081+AD1081-AI1081</f>
        <v>18000000</v>
      </c>
      <c r="AR1081" s="65" t="s">
        <v>87</v>
      </c>
      <c r="AS1081" s="68">
        <v>18000000</v>
      </c>
      <c r="AT1081" s="65" t="s">
        <v>90</v>
      </c>
      <c r="AU1081" s="68">
        <v>0</v>
      </c>
      <c r="AV1081" s="75" t="s">
        <v>89</v>
      </c>
      <c r="AW1081" s="423">
        <v>6000000</v>
      </c>
      <c r="AX1081" s="79">
        <f t="shared" si="83"/>
        <v>12000000</v>
      </c>
      <c r="AY1081" s="223">
        <f t="shared" si="84"/>
        <v>0.33333333333333331</v>
      </c>
      <c r="AZ1081" s="74">
        <v>0.33333333333333331</v>
      </c>
      <c r="BA1081" s="75" t="s">
        <v>89</v>
      </c>
      <c r="BB1081" s="65" t="s">
        <v>108</v>
      </c>
      <c r="BC1081" s="66" t="s">
        <v>9830</v>
      </c>
      <c r="BD1081" s="221" t="s">
        <v>87</v>
      </c>
      <c r="BE1081" s="221" t="s">
        <v>87</v>
      </c>
    </row>
    <row r="1082" spans="2:57" x14ac:dyDescent="0.25">
      <c r="B1082" s="221">
        <v>2025</v>
      </c>
      <c r="C1082" s="221">
        <v>891780111</v>
      </c>
      <c r="D1082" s="221" t="s">
        <v>78</v>
      </c>
      <c r="E1082" s="65" t="s">
        <v>9829</v>
      </c>
      <c r="F1082" s="65" t="s">
        <v>9828</v>
      </c>
      <c r="G1082" s="306">
        <v>0</v>
      </c>
      <c r="H1082" s="65" t="s">
        <v>81</v>
      </c>
      <c r="I1082" s="221" t="s">
        <v>82</v>
      </c>
      <c r="J1082" s="220" t="s">
        <v>83</v>
      </c>
      <c r="K1082" s="66" t="s">
        <v>9827</v>
      </c>
      <c r="L1082" s="68">
        <v>17041500</v>
      </c>
      <c r="M1082" s="221" t="s">
        <v>85</v>
      </c>
      <c r="N1082" s="66" t="s">
        <v>9826</v>
      </c>
      <c r="O1082" s="66">
        <v>84450853</v>
      </c>
      <c r="P1082" s="65">
        <v>1425</v>
      </c>
      <c r="Q1082" s="78">
        <v>45840</v>
      </c>
      <c r="R1082" s="66">
        <v>5603238000</v>
      </c>
      <c r="S1082" s="78">
        <v>45856</v>
      </c>
      <c r="T1082" s="68">
        <v>17041500</v>
      </c>
      <c r="U1082" s="65" t="s">
        <v>87</v>
      </c>
      <c r="V1082" s="68">
        <v>45691169</v>
      </c>
      <c r="W1082" s="67" t="s">
        <v>8679</v>
      </c>
      <c r="X1082" s="78">
        <v>45856</v>
      </c>
      <c r="Y1082" s="78">
        <v>45856</v>
      </c>
      <c r="Z1082" s="70" t="s">
        <v>89</v>
      </c>
      <c r="AA1082" s="70">
        <v>45991</v>
      </c>
      <c r="AB1082" s="49">
        <f t="shared" si="80"/>
        <v>135</v>
      </c>
      <c r="AC1082" s="65">
        <v>0</v>
      </c>
      <c r="AD1082" s="424">
        <v>0</v>
      </c>
      <c r="AE1082" s="65">
        <v>0</v>
      </c>
      <c r="AF1082" s="78" t="s">
        <v>89</v>
      </c>
      <c r="AG1082" s="49">
        <f t="shared" si="81"/>
        <v>0</v>
      </c>
      <c r="AH1082" s="65">
        <v>0</v>
      </c>
      <c r="AI1082" s="68">
        <v>0</v>
      </c>
      <c r="AJ1082" s="65" t="s">
        <v>89</v>
      </c>
      <c r="AK1082" s="78" t="s">
        <v>89</v>
      </c>
      <c r="AL1082" s="65">
        <v>0</v>
      </c>
      <c r="AM1082" s="78" t="s">
        <v>89</v>
      </c>
      <c r="AN1082" s="78" t="s">
        <v>89</v>
      </c>
      <c r="AO1082" s="78" t="s">
        <v>89</v>
      </c>
      <c r="AP1082" s="49">
        <f t="shared" si="82"/>
        <v>0</v>
      </c>
      <c r="AQ1082" s="49">
        <f>+L1082+AD1082-AI1082</f>
        <v>17041500</v>
      </c>
      <c r="AR1082" s="65" t="s">
        <v>87</v>
      </c>
      <c r="AS1082" s="68">
        <v>17041500</v>
      </c>
      <c r="AT1082" s="65" t="s">
        <v>90</v>
      </c>
      <c r="AU1082" s="68">
        <v>0</v>
      </c>
      <c r="AV1082" s="75" t="s">
        <v>89</v>
      </c>
      <c r="AW1082" s="423">
        <v>5680500</v>
      </c>
      <c r="AX1082" s="79">
        <f t="shared" si="83"/>
        <v>11361000</v>
      </c>
      <c r="AY1082" s="223">
        <f t="shared" si="84"/>
        <v>0.33333333333333331</v>
      </c>
      <c r="AZ1082" s="74">
        <v>0.33333333333333331</v>
      </c>
      <c r="BA1082" s="75" t="s">
        <v>89</v>
      </c>
      <c r="BB1082" s="65" t="s">
        <v>108</v>
      </c>
      <c r="BC1082" s="66" t="s">
        <v>9825</v>
      </c>
      <c r="BD1082" s="221" t="s">
        <v>87</v>
      </c>
      <c r="BE1082" s="221" t="s">
        <v>87</v>
      </c>
    </row>
    <row r="1083" spans="2:57" x14ac:dyDescent="0.25">
      <c r="B1083" s="221">
        <v>2025</v>
      </c>
      <c r="C1083" s="221">
        <v>891780111</v>
      </c>
      <c r="D1083" s="221" t="s">
        <v>78</v>
      </c>
      <c r="E1083" s="65" t="s">
        <v>9824</v>
      </c>
      <c r="F1083" s="65" t="s">
        <v>9823</v>
      </c>
      <c r="G1083" s="306">
        <v>0</v>
      </c>
      <c r="H1083" s="65" t="s">
        <v>81</v>
      </c>
      <c r="I1083" s="221" t="s">
        <v>82</v>
      </c>
      <c r="J1083" s="220" t="s">
        <v>83</v>
      </c>
      <c r="K1083" s="66" t="s">
        <v>9822</v>
      </c>
      <c r="L1083" s="68">
        <v>12825000</v>
      </c>
      <c r="M1083" s="221" t="s">
        <v>85</v>
      </c>
      <c r="N1083" s="66" t="s">
        <v>9821</v>
      </c>
      <c r="O1083" s="66">
        <v>1083006157</v>
      </c>
      <c r="P1083" s="65">
        <v>1425</v>
      </c>
      <c r="Q1083" s="78">
        <v>45840</v>
      </c>
      <c r="R1083" s="66">
        <v>5603238000</v>
      </c>
      <c r="S1083" s="78">
        <v>45856</v>
      </c>
      <c r="T1083" s="68">
        <v>12825000</v>
      </c>
      <c r="U1083" s="65" t="s">
        <v>87</v>
      </c>
      <c r="V1083" s="68">
        <v>1082950841</v>
      </c>
      <c r="W1083" s="67" t="s">
        <v>1301</v>
      </c>
      <c r="X1083" s="78">
        <v>45856</v>
      </c>
      <c r="Y1083" s="78">
        <v>45856</v>
      </c>
      <c r="Z1083" s="70" t="s">
        <v>89</v>
      </c>
      <c r="AA1083" s="70">
        <v>45991</v>
      </c>
      <c r="AB1083" s="49">
        <f t="shared" si="80"/>
        <v>135</v>
      </c>
      <c r="AC1083" s="65">
        <v>0</v>
      </c>
      <c r="AD1083" s="424">
        <v>0</v>
      </c>
      <c r="AE1083" s="65">
        <v>0</v>
      </c>
      <c r="AF1083" s="78" t="s">
        <v>89</v>
      </c>
      <c r="AG1083" s="49">
        <f t="shared" si="81"/>
        <v>0</v>
      </c>
      <c r="AH1083" s="65">
        <v>0</v>
      </c>
      <c r="AI1083" s="68">
        <v>0</v>
      </c>
      <c r="AJ1083" s="65" t="s">
        <v>89</v>
      </c>
      <c r="AK1083" s="78" t="s">
        <v>89</v>
      </c>
      <c r="AL1083" s="65">
        <v>0</v>
      </c>
      <c r="AM1083" s="78" t="s">
        <v>89</v>
      </c>
      <c r="AN1083" s="78" t="s">
        <v>89</v>
      </c>
      <c r="AO1083" s="78" t="s">
        <v>89</v>
      </c>
      <c r="AP1083" s="49">
        <f t="shared" si="82"/>
        <v>0</v>
      </c>
      <c r="AQ1083" s="49">
        <f>+L1083+AD1083-AI1083</f>
        <v>12825000</v>
      </c>
      <c r="AR1083" s="65" t="s">
        <v>87</v>
      </c>
      <c r="AS1083" s="68">
        <v>12825000</v>
      </c>
      <c r="AT1083" s="65" t="s">
        <v>90</v>
      </c>
      <c r="AU1083" s="68">
        <v>0</v>
      </c>
      <c r="AV1083" s="75" t="s">
        <v>89</v>
      </c>
      <c r="AW1083" s="423">
        <v>4275000</v>
      </c>
      <c r="AX1083" s="79">
        <f t="shared" si="83"/>
        <v>8550000</v>
      </c>
      <c r="AY1083" s="223">
        <f t="shared" si="84"/>
        <v>0.33333333333333331</v>
      </c>
      <c r="AZ1083" s="74">
        <v>0.33333333333333331</v>
      </c>
      <c r="BA1083" s="75" t="s">
        <v>89</v>
      </c>
      <c r="BB1083" s="65" t="s">
        <v>108</v>
      </c>
      <c r="BC1083" s="66" t="s">
        <v>9820</v>
      </c>
      <c r="BD1083" s="221" t="s">
        <v>87</v>
      </c>
      <c r="BE1083" s="221" t="s">
        <v>87</v>
      </c>
    </row>
    <row r="1084" spans="2:57" x14ac:dyDescent="0.25">
      <c r="B1084" s="221">
        <v>2025</v>
      </c>
      <c r="C1084" s="221">
        <v>891780111</v>
      </c>
      <c r="D1084" s="221" t="s">
        <v>78</v>
      </c>
      <c r="E1084" s="65" t="s">
        <v>9819</v>
      </c>
      <c r="F1084" s="65" t="s">
        <v>9818</v>
      </c>
      <c r="G1084" s="306">
        <v>0</v>
      </c>
      <c r="H1084" s="65" t="s">
        <v>81</v>
      </c>
      <c r="I1084" s="221" t="s">
        <v>82</v>
      </c>
      <c r="J1084" s="220" t="s">
        <v>83</v>
      </c>
      <c r="K1084" s="66" t="s">
        <v>9817</v>
      </c>
      <c r="L1084" s="68">
        <v>17041500</v>
      </c>
      <c r="M1084" s="221" t="s">
        <v>85</v>
      </c>
      <c r="N1084" s="66" t="s">
        <v>9816</v>
      </c>
      <c r="O1084" s="66">
        <v>85472780</v>
      </c>
      <c r="P1084" s="65">
        <v>1425</v>
      </c>
      <c r="Q1084" s="78">
        <v>45840</v>
      </c>
      <c r="R1084" s="66">
        <v>5603238000</v>
      </c>
      <c r="S1084" s="78">
        <v>45856</v>
      </c>
      <c r="T1084" s="68">
        <v>17041500</v>
      </c>
      <c r="U1084" s="65" t="s">
        <v>87</v>
      </c>
      <c r="V1084" s="68">
        <v>57441846</v>
      </c>
      <c r="W1084" s="67" t="s">
        <v>8628</v>
      </c>
      <c r="X1084" s="78">
        <v>45856</v>
      </c>
      <c r="Y1084" s="78">
        <v>45856</v>
      </c>
      <c r="Z1084" s="70" t="s">
        <v>89</v>
      </c>
      <c r="AA1084" s="70">
        <v>45991</v>
      </c>
      <c r="AB1084" s="49">
        <f t="shared" si="80"/>
        <v>135</v>
      </c>
      <c r="AC1084" s="65">
        <v>0</v>
      </c>
      <c r="AD1084" s="424">
        <v>0</v>
      </c>
      <c r="AE1084" s="65">
        <v>0</v>
      </c>
      <c r="AF1084" s="78" t="s">
        <v>89</v>
      </c>
      <c r="AG1084" s="49">
        <f t="shared" si="81"/>
        <v>0</v>
      </c>
      <c r="AH1084" s="65">
        <v>0</v>
      </c>
      <c r="AI1084" s="68">
        <v>0</v>
      </c>
      <c r="AJ1084" s="65" t="s">
        <v>89</v>
      </c>
      <c r="AK1084" s="78" t="s">
        <v>89</v>
      </c>
      <c r="AL1084" s="65">
        <v>0</v>
      </c>
      <c r="AM1084" s="78" t="s">
        <v>89</v>
      </c>
      <c r="AN1084" s="78" t="s">
        <v>89</v>
      </c>
      <c r="AO1084" s="78" t="s">
        <v>89</v>
      </c>
      <c r="AP1084" s="49">
        <f t="shared" si="82"/>
        <v>0</v>
      </c>
      <c r="AQ1084" s="49">
        <f>+L1084+AD1084-AI1084</f>
        <v>17041500</v>
      </c>
      <c r="AR1084" s="65" t="s">
        <v>87</v>
      </c>
      <c r="AS1084" s="68">
        <v>17041500</v>
      </c>
      <c r="AT1084" s="65" t="s">
        <v>90</v>
      </c>
      <c r="AU1084" s="68">
        <v>0</v>
      </c>
      <c r="AV1084" s="75" t="s">
        <v>89</v>
      </c>
      <c r="AW1084" s="423">
        <v>5680500</v>
      </c>
      <c r="AX1084" s="79">
        <f t="shared" si="83"/>
        <v>11361000</v>
      </c>
      <c r="AY1084" s="223">
        <f t="shared" si="84"/>
        <v>0.33333333333333331</v>
      </c>
      <c r="AZ1084" s="74">
        <v>0.33333333333333331</v>
      </c>
      <c r="BA1084" s="75" t="s">
        <v>89</v>
      </c>
      <c r="BB1084" s="65" t="s">
        <v>108</v>
      </c>
      <c r="BC1084" s="66" t="s">
        <v>9815</v>
      </c>
      <c r="BD1084" s="221" t="s">
        <v>87</v>
      </c>
      <c r="BE1084" s="221" t="s">
        <v>87</v>
      </c>
    </row>
    <row r="1085" spans="2:57" x14ac:dyDescent="0.25">
      <c r="B1085" s="221">
        <v>2025</v>
      </c>
      <c r="C1085" s="221">
        <v>891780111</v>
      </c>
      <c r="D1085" s="221" t="s">
        <v>78</v>
      </c>
      <c r="E1085" s="65" t="s">
        <v>9814</v>
      </c>
      <c r="F1085" s="65" t="s">
        <v>9813</v>
      </c>
      <c r="G1085" s="306">
        <v>0</v>
      </c>
      <c r="H1085" s="65" t="s">
        <v>81</v>
      </c>
      <c r="I1085" s="221" t="s">
        <v>82</v>
      </c>
      <c r="J1085" s="220" t="s">
        <v>83</v>
      </c>
      <c r="K1085" s="66" t="s">
        <v>9812</v>
      </c>
      <c r="L1085" s="68">
        <v>14202000</v>
      </c>
      <c r="M1085" s="221" t="s">
        <v>85</v>
      </c>
      <c r="N1085" s="66" t="s">
        <v>9811</v>
      </c>
      <c r="O1085" s="66">
        <v>1082915107</v>
      </c>
      <c r="P1085" s="65">
        <v>1425</v>
      </c>
      <c r="Q1085" s="78">
        <v>45840</v>
      </c>
      <c r="R1085" s="66">
        <v>5603238000</v>
      </c>
      <c r="S1085" s="78">
        <v>45856</v>
      </c>
      <c r="T1085" s="68">
        <v>14202000</v>
      </c>
      <c r="U1085" s="65" t="s">
        <v>87</v>
      </c>
      <c r="V1085" s="68">
        <v>30766322</v>
      </c>
      <c r="W1085" s="67" t="s">
        <v>8552</v>
      </c>
      <c r="X1085" s="78">
        <v>45856</v>
      </c>
      <c r="Y1085" s="78">
        <v>45856</v>
      </c>
      <c r="Z1085" s="70" t="s">
        <v>89</v>
      </c>
      <c r="AA1085" s="70">
        <v>45991</v>
      </c>
      <c r="AB1085" s="49">
        <f t="shared" si="80"/>
        <v>135</v>
      </c>
      <c r="AC1085" s="65">
        <v>0</v>
      </c>
      <c r="AD1085" s="424">
        <v>0</v>
      </c>
      <c r="AE1085" s="65">
        <v>0</v>
      </c>
      <c r="AF1085" s="78" t="s">
        <v>89</v>
      </c>
      <c r="AG1085" s="49">
        <f t="shared" si="81"/>
        <v>0</v>
      </c>
      <c r="AH1085" s="65">
        <v>0</v>
      </c>
      <c r="AI1085" s="68">
        <v>0</v>
      </c>
      <c r="AJ1085" s="65" t="s">
        <v>89</v>
      </c>
      <c r="AK1085" s="78" t="s">
        <v>89</v>
      </c>
      <c r="AL1085" s="65">
        <v>0</v>
      </c>
      <c r="AM1085" s="78" t="s">
        <v>89</v>
      </c>
      <c r="AN1085" s="78" t="s">
        <v>89</v>
      </c>
      <c r="AO1085" s="78" t="s">
        <v>89</v>
      </c>
      <c r="AP1085" s="49">
        <f t="shared" si="82"/>
        <v>0</v>
      </c>
      <c r="AQ1085" s="49">
        <f>+L1085+AD1085-AI1085</f>
        <v>14202000</v>
      </c>
      <c r="AR1085" s="65" t="s">
        <v>87</v>
      </c>
      <c r="AS1085" s="68">
        <v>14202000</v>
      </c>
      <c r="AT1085" s="65" t="s">
        <v>90</v>
      </c>
      <c r="AU1085" s="68">
        <v>0</v>
      </c>
      <c r="AV1085" s="75" t="s">
        <v>89</v>
      </c>
      <c r="AW1085" s="423">
        <v>4734000</v>
      </c>
      <c r="AX1085" s="79">
        <f t="shared" si="83"/>
        <v>9468000</v>
      </c>
      <c r="AY1085" s="223">
        <f t="shared" si="84"/>
        <v>0.33333333333333331</v>
      </c>
      <c r="AZ1085" s="74">
        <v>0.33333333333333331</v>
      </c>
      <c r="BA1085" s="75" t="s">
        <v>89</v>
      </c>
      <c r="BB1085" s="65" t="s">
        <v>108</v>
      </c>
      <c r="BC1085" s="66" t="s">
        <v>9810</v>
      </c>
      <c r="BD1085" s="221" t="s">
        <v>87</v>
      </c>
      <c r="BE1085" s="221" t="s">
        <v>87</v>
      </c>
    </row>
    <row r="1086" spans="2:57" x14ac:dyDescent="0.25">
      <c r="B1086" s="221">
        <v>2025</v>
      </c>
      <c r="C1086" s="221">
        <v>891780111</v>
      </c>
      <c r="D1086" s="221" t="s">
        <v>78</v>
      </c>
      <c r="E1086" s="65" t="s">
        <v>9809</v>
      </c>
      <c r="F1086" s="65" t="s">
        <v>9808</v>
      </c>
      <c r="G1086" s="306">
        <v>0</v>
      </c>
      <c r="H1086" s="65" t="s">
        <v>81</v>
      </c>
      <c r="I1086" s="221" t="s">
        <v>82</v>
      </c>
      <c r="J1086" s="220" t="s">
        <v>83</v>
      </c>
      <c r="K1086" s="66" t="s">
        <v>9807</v>
      </c>
      <c r="L1086" s="68">
        <v>12825000</v>
      </c>
      <c r="M1086" s="221" t="s">
        <v>85</v>
      </c>
      <c r="N1086" s="66" t="s">
        <v>9806</v>
      </c>
      <c r="O1086" s="66">
        <v>1082968346</v>
      </c>
      <c r="P1086" s="65">
        <v>1425</v>
      </c>
      <c r="Q1086" s="78">
        <v>45840</v>
      </c>
      <c r="R1086" s="66">
        <v>5603238000</v>
      </c>
      <c r="S1086" s="78">
        <v>45856</v>
      </c>
      <c r="T1086" s="68">
        <v>12825000</v>
      </c>
      <c r="U1086" s="65" t="s">
        <v>87</v>
      </c>
      <c r="V1086" s="68">
        <v>7632967</v>
      </c>
      <c r="W1086" s="67" t="s">
        <v>1764</v>
      </c>
      <c r="X1086" s="78">
        <v>45856</v>
      </c>
      <c r="Y1086" s="78">
        <v>45856</v>
      </c>
      <c r="Z1086" s="70" t="s">
        <v>89</v>
      </c>
      <c r="AA1086" s="70">
        <v>45991</v>
      </c>
      <c r="AB1086" s="49">
        <f t="shared" si="80"/>
        <v>135</v>
      </c>
      <c r="AC1086" s="65">
        <v>0</v>
      </c>
      <c r="AD1086" s="424">
        <v>0</v>
      </c>
      <c r="AE1086" s="65">
        <v>0</v>
      </c>
      <c r="AF1086" s="78" t="s">
        <v>89</v>
      </c>
      <c r="AG1086" s="49">
        <f t="shared" si="81"/>
        <v>0</v>
      </c>
      <c r="AH1086" s="65">
        <v>0</v>
      </c>
      <c r="AI1086" s="68">
        <v>0</v>
      </c>
      <c r="AJ1086" s="65" t="s">
        <v>89</v>
      </c>
      <c r="AK1086" s="78" t="s">
        <v>89</v>
      </c>
      <c r="AL1086" s="65">
        <v>0</v>
      </c>
      <c r="AM1086" s="78" t="s">
        <v>89</v>
      </c>
      <c r="AN1086" s="78" t="s">
        <v>89</v>
      </c>
      <c r="AO1086" s="78" t="s">
        <v>89</v>
      </c>
      <c r="AP1086" s="49">
        <f t="shared" si="82"/>
        <v>0</v>
      </c>
      <c r="AQ1086" s="49">
        <f>+L1086+AD1086-AI1086</f>
        <v>12825000</v>
      </c>
      <c r="AR1086" s="65" t="s">
        <v>87</v>
      </c>
      <c r="AS1086" s="68">
        <v>12825000</v>
      </c>
      <c r="AT1086" s="65" t="s">
        <v>90</v>
      </c>
      <c r="AU1086" s="68">
        <v>0</v>
      </c>
      <c r="AV1086" s="75" t="s">
        <v>89</v>
      </c>
      <c r="AW1086" s="423">
        <v>4275000</v>
      </c>
      <c r="AX1086" s="79">
        <f t="shared" si="83"/>
        <v>8550000</v>
      </c>
      <c r="AY1086" s="223">
        <f t="shared" si="84"/>
        <v>0.33333333333333331</v>
      </c>
      <c r="AZ1086" s="74">
        <v>0.33333333333333331</v>
      </c>
      <c r="BA1086" s="75" t="s">
        <v>89</v>
      </c>
      <c r="BB1086" s="65" t="s">
        <v>108</v>
      </c>
      <c r="BC1086" s="66" t="s">
        <v>9805</v>
      </c>
      <c r="BD1086" s="221" t="s">
        <v>87</v>
      </c>
      <c r="BE1086" s="221" t="s">
        <v>87</v>
      </c>
    </row>
    <row r="1087" spans="2:57" x14ac:dyDescent="0.25">
      <c r="B1087" s="221">
        <v>2025</v>
      </c>
      <c r="C1087" s="221">
        <v>891780111</v>
      </c>
      <c r="D1087" s="221" t="s">
        <v>78</v>
      </c>
      <c r="E1087" s="65" t="s">
        <v>9804</v>
      </c>
      <c r="F1087" s="65" t="s">
        <v>9803</v>
      </c>
      <c r="G1087" s="306">
        <v>0</v>
      </c>
      <c r="H1087" s="65" t="s">
        <v>81</v>
      </c>
      <c r="I1087" s="221" t="s">
        <v>82</v>
      </c>
      <c r="J1087" s="220" t="s">
        <v>83</v>
      </c>
      <c r="K1087" s="66" t="s">
        <v>9802</v>
      </c>
      <c r="L1087" s="68">
        <v>10125000</v>
      </c>
      <c r="M1087" s="221" t="s">
        <v>85</v>
      </c>
      <c r="N1087" s="66" t="s">
        <v>9801</v>
      </c>
      <c r="O1087" s="66">
        <v>39055352</v>
      </c>
      <c r="P1087" s="65">
        <v>1426</v>
      </c>
      <c r="Q1087" s="78">
        <v>45840</v>
      </c>
      <c r="R1087" s="66">
        <v>2494141000</v>
      </c>
      <c r="S1087" s="78">
        <v>45856</v>
      </c>
      <c r="T1087" s="68">
        <v>10125000</v>
      </c>
      <c r="U1087" s="65" t="s">
        <v>87</v>
      </c>
      <c r="V1087" s="68">
        <v>57444673</v>
      </c>
      <c r="W1087" s="67" t="s">
        <v>8387</v>
      </c>
      <c r="X1087" s="78">
        <v>45856</v>
      </c>
      <c r="Y1087" s="78">
        <v>45856</v>
      </c>
      <c r="Z1087" s="70" t="s">
        <v>89</v>
      </c>
      <c r="AA1087" s="70">
        <v>45991</v>
      </c>
      <c r="AB1087" s="49">
        <f t="shared" si="80"/>
        <v>135</v>
      </c>
      <c r="AC1087" s="65">
        <v>0</v>
      </c>
      <c r="AD1087" s="424">
        <v>0</v>
      </c>
      <c r="AE1087" s="65">
        <v>0</v>
      </c>
      <c r="AF1087" s="78" t="s">
        <v>89</v>
      </c>
      <c r="AG1087" s="49">
        <f t="shared" si="81"/>
        <v>0</v>
      </c>
      <c r="AH1087" s="65">
        <v>0</v>
      </c>
      <c r="AI1087" s="68">
        <v>0</v>
      </c>
      <c r="AJ1087" s="65" t="s">
        <v>89</v>
      </c>
      <c r="AK1087" s="78" t="s">
        <v>89</v>
      </c>
      <c r="AL1087" s="65">
        <v>0</v>
      </c>
      <c r="AM1087" s="78" t="s">
        <v>89</v>
      </c>
      <c r="AN1087" s="78" t="s">
        <v>89</v>
      </c>
      <c r="AO1087" s="78" t="s">
        <v>89</v>
      </c>
      <c r="AP1087" s="49">
        <f t="shared" si="82"/>
        <v>0</v>
      </c>
      <c r="AQ1087" s="49">
        <f>+L1087+AD1087-AI1087</f>
        <v>10125000</v>
      </c>
      <c r="AR1087" s="65" t="s">
        <v>87</v>
      </c>
      <c r="AS1087" s="68">
        <v>10125000</v>
      </c>
      <c r="AT1087" s="65" t="s">
        <v>90</v>
      </c>
      <c r="AU1087" s="68">
        <v>0</v>
      </c>
      <c r="AV1087" s="75" t="s">
        <v>89</v>
      </c>
      <c r="AW1087" s="423">
        <v>3375000</v>
      </c>
      <c r="AX1087" s="79">
        <f t="shared" si="83"/>
        <v>6750000</v>
      </c>
      <c r="AY1087" s="223">
        <f t="shared" si="84"/>
        <v>0.33333333333333331</v>
      </c>
      <c r="AZ1087" s="74">
        <v>0.33333333333333331</v>
      </c>
      <c r="BA1087" s="75" t="s">
        <v>89</v>
      </c>
      <c r="BB1087" s="65" t="s">
        <v>108</v>
      </c>
      <c r="BC1087" s="66" t="s">
        <v>9800</v>
      </c>
      <c r="BD1087" s="221" t="s">
        <v>87</v>
      </c>
      <c r="BE1087" s="221" t="s">
        <v>87</v>
      </c>
    </row>
    <row r="1088" spans="2:57" x14ac:dyDescent="0.25">
      <c r="B1088" s="221">
        <v>2025</v>
      </c>
      <c r="C1088" s="221">
        <v>891780111</v>
      </c>
      <c r="D1088" s="221" t="s">
        <v>78</v>
      </c>
      <c r="E1088" s="65" t="s">
        <v>9799</v>
      </c>
      <c r="F1088" s="65" t="s">
        <v>9798</v>
      </c>
      <c r="G1088" s="306">
        <v>0</v>
      </c>
      <c r="H1088" s="65" t="s">
        <v>81</v>
      </c>
      <c r="I1088" s="221" t="s">
        <v>82</v>
      </c>
      <c r="J1088" s="220" t="s">
        <v>83</v>
      </c>
      <c r="K1088" s="66" t="s">
        <v>9797</v>
      </c>
      <c r="L1088" s="68">
        <v>15624000</v>
      </c>
      <c r="M1088" s="221" t="s">
        <v>85</v>
      </c>
      <c r="N1088" s="66" t="s">
        <v>9796</v>
      </c>
      <c r="O1088" s="66">
        <v>1082957435</v>
      </c>
      <c r="P1088" s="65">
        <v>1425</v>
      </c>
      <c r="Q1088" s="78">
        <v>45840</v>
      </c>
      <c r="R1088" s="66">
        <v>5603238000</v>
      </c>
      <c r="S1088" s="78">
        <v>45856</v>
      </c>
      <c r="T1088" s="68">
        <v>15624000</v>
      </c>
      <c r="U1088" s="65" t="s">
        <v>87</v>
      </c>
      <c r="V1088" s="68">
        <v>1082868728</v>
      </c>
      <c r="W1088" s="67" t="s">
        <v>8398</v>
      </c>
      <c r="X1088" s="78">
        <v>45856</v>
      </c>
      <c r="Y1088" s="78">
        <v>45856</v>
      </c>
      <c r="Z1088" s="70" t="s">
        <v>89</v>
      </c>
      <c r="AA1088" s="70">
        <v>45991</v>
      </c>
      <c r="AB1088" s="49">
        <f t="shared" si="80"/>
        <v>135</v>
      </c>
      <c r="AC1088" s="65">
        <v>0</v>
      </c>
      <c r="AD1088" s="424">
        <v>0</v>
      </c>
      <c r="AE1088" s="65">
        <v>0</v>
      </c>
      <c r="AF1088" s="78" t="s">
        <v>89</v>
      </c>
      <c r="AG1088" s="49">
        <f t="shared" si="81"/>
        <v>0</v>
      </c>
      <c r="AH1088" s="65">
        <v>0</v>
      </c>
      <c r="AI1088" s="68">
        <v>0</v>
      </c>
      <c r="AJ1088" s="65" t="s">
        <v>89</v>
      </c>
      <c r="AK1088" s="78" t="s">
        <v>89</v>
      </c>
      <c r="AL1088" s="65">
        <v>0</v>
      </c>
      <c r="AM1088" s="78" t="s">
        <v>89</v>
      </c>
      <c r="AN1088" s="78" t="s">
        <v>89</v>
      </c>
      <c r="AO1088" s="78" t="s">
        <v>89</v>
      </c>
      <c r="AP1088" s="49">
        <f t="shared" si="82"/>
        <v>0</v>
      </c>
      <c r="AQ1088" s="49">
        <f>+L1088+AD1088-AI1088</f>
        <v>15624000</v>
      </c>
      <c r="AR1088" s="65" t="s">
        <v>87</v>
      </c>
      <c r="AS1088" s="68">
        <v>15624000</v>
      </c>
      <c r="AT1088" s="65" t="s">
        <v>90</v>
      </c>
      <c r="AU1088" s="68">
        <v>0</v>
      </c>
      <c r="AV1088" s="75" t="s">
        <v>89</v>
      </c>
      <c r="AW1088" s="423">
        <v>5208000</v>
      </c>
      <c r="AX1088" s="79">
        <f t="shared" si="83"/>
        <v>10416000</v>
      </c>
      <c r="AY1088" s="223">
        <f t="shared" si="84"/>
        <v>0.33333333333333331</v>
      </c>
      <c r="AZ1088" s="74">
        <v>0.33333333333333331</v>
      </c>
      <c r="BA1088" s="75" t="s">
        <v>89</v>
      </c>
      <c r="BB1088" s="65" t="s">
        <v>108</v>
      </c>
      <c r="BC1088" s="66" t="s">
        <v>9795</v>
      </c>
      <c r="BD1088" s="221" t="s">
        <v>87</v>
      </c>
      <c r="BE1088" s="221" t="s">
        <v>87</v>
      </c>
    </row>
    <row r="1089" spans="2:57" x14ac:dyDescent="0.25">
      <c r="B1089" s="221">
        <v>2025</v>
      </c>
      <c r="C1089" s="221">
        <v>891780111</v>
      </c>
      <c r="D1089" s="221" t="s">
        <v>78</v>
      </c>
      <c r="E1089" s="65" t="s">
        <v>9794</v>
      </c>
      <c r="F1089" s="65" t="s">
        <v>9793</v>
      </c>
      <c r="G1089" s="306">
        <v>0</v>
      </c>
      <c r="H1089" s="65" t="s">
        <v>81</v>
      </c>
      <c r="I1089" s="221" t="s">
        <v>82</v>
      </c>
      <c r="J1089" s="220" t="s">
        <v>83</v>
      </c>
      <c r="K1089" s="66" t="s">
        <v>9792</v>
      </c>
      <c r="L1089" s="68">
        <v>12825000</v>
      </c>
      <c r="M1089" s="221" t="s">
        <v>85</v>
      </c>
      <c r="N1089" s="66" t="s">
        <v>9791</v>
      </c>
      <c r="O1089" s="66">
        <v>1083039448</v>
      </c>
      <c r="P1089" s="65">
        <v>1425</v>
      </c>
      <c r="Q1089" s="78">
        <v>45840</v>
      </c>
      <c r="R1089" s="66">
        <v>5603238000</v>
      </c>
      <c r="S1089" s="78">
        <v>45856</v>
      </c>
      <c r="T1089" s="68">
        <v>12825000</v>
      </c>
      <c r="U1089" s="65" t="s">
        <v>87</v>
      </c>
      <c r="V1089" s="68">
        <v>85463513</v>
      </c>
      <c r="W1089" s="67" t="s">
        <v>8467</v>
      </c>
      <c r="X1089" s="78">
        <v>45856</v>
      </c>
      <c r="Y1089" s="78">
        <v>45856</v>
      </c>
      <c r="Z1089" s="70" t="s">
        <v>89</v>
      </c>
      <c r="AA1089" s="70">
        <v>45991</v>
      </c>
      <c r="AB1089" s="49">
        <f t="shared" si="80"/>
        <v>135</v>
      </c>
      <c r="AC1089" s="65">
        <v>0</v>
      </c>
      <c r="AD1089" s="424">
        <v>0</v>
      </c>
      <c r="AE1089" s="65">
        <v>0</v>
      </c>
      <c r="AF1089" s="78" t="s">
        <v>89</v>
      </c>
      <c r="AG1089" s="49">
        <f t="shared" si="81"/>
        <v>0</v>
      </c>
      <c r="AH1089" s="65">
        <v>0</v>
      </c>
      <c r="AI1089" s="68">
        <v>0</v>
      </c>
      <c r="AJ1089" s="65" t="s">
        <v>89</v>
      </c>
      <c r="AK1089" s="78" t="s">
        <v>89</v>
      </c>
      <c r="AL1089" s="65">
        <v>0</v>
      </c>
      <c r="AM1089" s="78" t="s">
        <v>89</v>
      </c>
      <c r="AN1089" s="78" t="s">
        <v>89</v>
      </c>
      <c r="AO1089" s="78" t="s">
        <v>89</v>
      </c>
      <c r="AP1089" s="49">
        <f t="shared" si="82"/>
        <v>0</v>
      </c>
      <c r="AQ1089" s="49">
        <f>+L1089+AD1089-AI1089</f>
        <v>12825000</v>
      </c>
      <c r="AR1089" s="65" t="s">
        <v>87</v>
      </c>
      <c r="AS1089" s="68">
        <v>12825000</v>
      </c>
      <c r="AT1089" s="65" t="s">
        <v>90</v>
      </c>
      <c r="AU1089" s="68">
        <v>0</v>
      </c>
      <c r="AV1089" s="75" t="s">
        <v>89</v>
      </c>
      <c r="AW1089" s="423">
        <v>4275000</v>
      </c>
      <c r="AX1089" s="79">
        <f t="shared" si="83"/>
        <v>8550000</v>
      </c>
      <c r="AY1089" s="223">
        <f t="shared" si="84"/>
        <v>0.33333333333333331</v>
      </c>
      <c r="AZ1089" s="74">
        <v>0.33333333333333331</v>
      </c>
      <c r="BA1089" s="75" t="s">
        <v>89</v>
      </c>
      <c r="BB1089" s="65" t="s">
        <v>108</v>
      </c>
      <c r="BC1089" s="66" t="s">
        <v>9790</v>
      </c>
      <c r="BD1089" s="221" t="s">
        <v>87</v>
      </c>
      <c r="BE1089" s="221" t="s">
        <v>87</v>
      </c>
    </row>
    <row r="1090" spans="2:57" x14ac:dyDescent="0.25">
      <c r="B1090" s="221">
        <v>2025</v>
      </c>
      <c r="C1090" s="221">
        <v>891780111</v>
      </c>
      <c r="D1090" s="221" t="s">
        <v>78</v>
      </c>
      <c r="E1090" s="65" t="s">
        <v>9789</v>
      </c>
      <c r="F1090" s="65" t="s">
        <v>9788</v>
      </c>
      <c r="G1090" s="306">
        <v>0</v>
      </c>
      <c r="H1090" s="65" t="s">
        <v>81</v>
      </c>
      <c r="I1090" s="221" t="s">
        <v>82</v>
      </c>
      <c r="J1090" s="220" t="s">
        <v>83</v>
      </c>
      <c r="K1090" s="66" t="s">
        <v>9787</v>
      </c>
      <c r="L1090" s="68">
        <v>12825000</v>
      </c>
      <c r="M1090" s="221" t="s">
        <v>85</v>
      </c>
      <c r="N1090" s="66" t="s">
        <v>9786</v>
      </c>
      <c r="O1090" s="66">
        <v>1010052063</v>
      </c>
      <c r="P1090" s="65">
        <v>1425</v>
      </c>
      <c r="Q1090" s="78">
        <v>45840</v>
      </c>
      <c r="R1090" s="66">
        <v>5603238000</v>
      </c>
      <c r="S1090" s="78">
        <v>45856</v>
      </c>
      <c r="T1090" s="68">
        <v>12825000</v>
      </c>
      <c r="U1090" s="65" t="s">
        <v>87</v>
      </c>
      <c r="V1090" s="68">
        <v>12559235</v>
      </c>
      <c r="W1090" s="67" t="s">
        <v>9785</v>
      </c>
      <c r="X1090" s="78">
        <v>45856</v>
      </c>
      <c r="Y1090" s="78">
        <v>45856</v>
      </c>
      <c r="Z1090" s="70" t="s">
        <v>89</v>
      </c>
      <c r="AA1090" s="70">
        <v>45991</v>
      </c>
      <c r="AB1090" s="49">
        <f t="shared" si="80"/>
        <v>135</v>
      </c>
      <c r="AC1090" s="65">
        <v>0</v>
      </c>
      <c r="AD1090" s="424">
        <v>0</v>
      </c>
      <c r="AE1090" s="65">
        <v>0</v>
      </c>
      <c r="AF1090" s="78" t="s">
        <v>89</v>
      </c>
      <c r="AG1090" s="49">
        <f t="shared" si="81"/>
        <v>0</v>
      </c>
      <c r="AH1090" s="65">
        <v>0</v>
      </c>
      <c r="AI1090" s="68">
        <v>0</v>
      </c>
      <c r="AJ1090" s="65" t="s">
        <v>89</v>
      </c>
      <c r="AK1090" s="78" t="s">
        <v>89</v>
      </c>
      <c r="AL1090" s="65">
        <v>0</v>
      </c>
      <c r="AM1090" s="78" t="s">
        <v>89</v>
      </c>
      <c r="AN1090" s="78" t="s">
        <v>89</v>
      </c>
      <c r="AO1090" s="78" t="s">
        <v>89</v>
      </c>
      <c r="AP1090" s="49">
        <f t="shared" si="82"/>
        <v>0</v>
      </c>
      <c r="AQ1090" s="49">
        <f>+L1090+AD1090-AI1090</f>
        <v>12825000</v>
      </c>
      <c r="AR1090" s="65" t="s">
        <v>87</v>
      </c>
      <c r="AS1090" s="68">
        <v>12825000</v>
      </c>
      <c r="AT1090" s="65" t="s">
        <v>90</v>
      </c>
      <c r="AU1090" s="68">
        <v>0</v>
      </c>
      <c r="AV1090" s="75" t="s">
        <v>89</v>
      </c>
      <c r="AW1090" s="423">
        <v>4275000</v>
      </c>
      <c r="AX1090" s="79">
        <f t="shared" si="83"/>
        <v>8550000</v>
      </c>
      <c r="AY1090" s="223">
        <f t="shared" si="84"/>
        <v>0.33333333333333331</v>
      </c>
      <c r="AZ1090" s="74">
        <v>0.33333333333333331</v>
      </c>
      <c r="BA1090" s="75" t="s">
        <v>89</v>
      </c>
      <c r="BB1090" s="65" t="s">
        <v>108</v>
      </c>
      <c r="BC1090" s="66" t="s">
        <v>9784</v>
      </c>
      <c r="BD1090" s="221" t="s">
        <v>87</v>
      </c>
      <c r="BE1090" s="221" t="s">
        <v>87</v>
      </c>
    </row>
    <row r="1091" spans="2:57" x14ac:dyDescent="0.25">
      <c r="B1091" s="221">
        <v>2025</v>
      </c>
      <c r="C1091" s="221">
        <v>891780111</v>
      </c>
      <c r="D1091" s="221" t="s">
        <v>78</v>
      </c>
      <c r="E1091" s="65" t="s">
        <v>9783</v>
      </c>
      <c r="F1091" s="65" t="s">
        <v>9782</v>
      </c>
      <c r="G1091" s="306">
        <v>0</v>
      </c>
      <c r="H1091" s="65" t="s">
        <v>81</v>
      </c>
      <c r="I1091" s="221" t="s">
        <v>82</v>
      </c>
      <c r="J1091" s="220" t="s">
        <v>83</v>
      </c>
      <c r="K1091" s="66" t="s">
        <v>9781</v>
      </c>
      <c r="L1091" s="68">
        <v>15780000</v>
      </c>
      <c r="M1091" s="221" t="s">
        <v>85</v>
      </c>
      <c r="N1091" s="66" t="s">
        <v>9780</v>
      </c>
      <c r="O1091" s="66">
        <v>1102864782</v>
      </c>
      <c r="P1091" s="65">
        <v>1425</v>
      </c>
      <c r="Q1091" s="78">
        <v>45840</v>
      </c>
      <c r="R1091" s="66">
        <v>5603238000</v>
      </c>
      <c r="S1091" s="78">
        <v>45856</v>
      </c>
      <c r="T1091" s="68">
        <v>15780000</v>
      </c>
      <c r="U1091" s="65" t="s">
        <v>87</v>
      </c>
      <c r="V1091" s="68">
        <v>72221403</v>
      </c>
      <c r="W1091" s="67" t="s">
        <v>9344</v>
      </c>
      <c r="X1091" s="78">
        <v>45856</v>
      </c>
      <c r="Y1091" s="78">
        <v>45856</v>
      </c>
      <c r="Z1091" s="70" t="s">
        <v>89</v>
      </c>
      <c r="AA1091" s="70">
        <v>45991</v>
      </c>
      <c r="AB1091" s="49">
        <f t="shared" si="80"/>
        <v>135</v>
      </c>
      <c r="AC1091" s="65">
        <v>0</v>
      </c>
      <c r="AD1091" s="424">
        <v>0</v>
      </c>
      <c r="AE1091" s="65">
        <v>0</v>
      </c>
      <c r="AF1091" s="78" t="s">
        <v>89</v>
      </c>
      <c r="AG1091" s="49">
        <f t="shared" si="81"/>
        <v>0</v>
      </c>
      <c r="AH1091" s="65">
        <v>0</v>
      </c>
      <c r="AI1091" s="68">
        <v>0</v>
      </c>
      <c r="AJ1091" s="65" t="s">
        <v>89</v>
      </c>
      <c r="AK1091" s="78" t="s">
        <v>89</v>
      </c>
      <c r="AL1091" s="65">
        <v>0</v>
      </c>
      <c r="AM1091" s="78" t="s">
        <v>89</v>
      </c>
      <c r="AN1091" s="78" t="s">
        <v>89</v>
      </c>
      <c r="AO1091" s="78" t="s">
        <v>89</v>
      </c>
      <c r="AP1091" s="49">
        <f t="shared" si="82"/>
        <v>0</v>
      </c>
      <c r="AQ1091" s="49">
        <f>+L1091+AD1091-AI1091</f>
        <v>15780000</v>
      </c>
      <c r="AR1091" s="65" t="s">
        <v>87</v>
      </c>
      <c r="AS1091" s="68">
        <v>15780000</v>
      </c>
      <c r="AT1091" s="65" t="s">
        <v>90</v>
      </c>
      <c r="AU1091" s="68">
        <v>0</v>
      </c>
      <c r="AV1091" s="75" t="s">
        <v>89</v>
      </c>
      <c r="AW1091" s="423">
        <v>6312000</v>
      </c>
      <c r="AX1091" s="79">
        <f t="shared" si="83"/>
        <v>9468000</v>
      </c>
      <c r="AY1091" s="223">
        <f t="shared" si="84"/>
        <v>0.4</v>
      </c>
      <c r="AZ1091" s="74">
        <v>0.4</v>
      </c>
      <c r="BA1091" s="75" t="s">
        <v>89</v>
      </c>
      <c r="BB1091" s="65" t="s">
        <v>108</v>
      </c>
      <c r="BC1091" s="66" t="s">
        <v>9779</v>
      </c>
      <c r="BD1091" s="221" t="s">
        <v>87</v>
      </c>
      <c r="BE1091" s="221" t="s">
        <v>87</v>
      </c>
    </row>
    <row r="1092" spans="2:57" x14ac:dyDescent="0.25">
      <c r="B1092" s="221">
        <v>2025</v>
      </c>
      <c r="C1092" s="221">
        <v>891780111</v>
      </c>
      <c r="D1092" s="221" t="s">
        <v>78</v>
      </c>
      <c r="E1092" s="65" t="s">
        <v>9778</v>
      </c>
      <c r="F1092" s="65" t="s">
        <v>9777</v>
      </c>
      <c r="G1092" s="306">
        <v>0</v>
      </c>
      <c r="H1092" s="65" t="s">
        <v>81</v>
      </c>
      <c r="I1092" s="221" t="s">
        <v>82</v>
      </c>
      <c r="J1092" s="220" t="s">
        <v>83</v>
      </c>
      <c r="K1092" s="66" t="s">
        <v>9776</v>
      </c>
      <c r="L1092" s="68">
        <v>17041500</v>
      </c>
      <c r="M1092" s="221" t="s">
        <v>85</v>
      </c>
      <c r="N1092" s="66" t="s">
        <v>9775</v>
      </c>
      <c r="O1092" s="66">
        <v>1082934147</v>
      </c>
      <c r="P1092" s="65">
        <v>1425</v>
      </c>
      <c r="Q1092" s="78">
        <v>45840</v>
      </c>
      <c r="R1092" s="66">
        <v>5603238000</v>
      </c>
      <c r="S1092" s="78">
        <v>45856</v>
      </c>
      <c r="T1092" s="68">
        <v>17041500</v>
      </c>
      <c r="U1092" s="65" t="s">
        <v>87</v>
      </c>
      <c r="V1092" s="68">
        <v>12560219</v>
      </c>
      <c r="W1092" s="67" t="s">
        <v>8530</v>
      </c>
      <c r="X1092" s="78">
        <v>45856</v>
      </c>
      <c r="Y1092" s="78">
        <v>45856</v>
      </c>
      <c r="Z1092" s="70" t="s">
        <v>89</v>
      </c>
      <c r="AA1092" s="70">
        <v>45991</v>
      </c>
      <c r="AB1092" s="49">
        <f t="shared" si="80"/>
        <v>135</v>
      </c>
      <c r="AC1092" s="65">
        <v>0</v>
      </c>
      <c r="AD1092" s="424">
        <v>0</v>
      </c>
      <c r="AE1092" s="65">
        <v>0</v>
      </c>
      <c r="AF1092" s="78" t="s">
        <v>89</v>
      </c>
      <c r="AG1092" s="49">
        <f t="shared" si="81"/>
        <v>0</v>
      </c>
      <c r="AH1092" s="65">
        <v>0</v>
      </c>
      <c r="AI1092" s="68">
        <v>0</v>
      </c>
      <c r="AJ1092" s="65" t="s">
        <v>89</v>
      </c>
      <c r="AK1092" s="78" t="s">
        <v>89</v>
      </c>
      <c r="AL1092" s="65">
        <v>0</v>
      </c>
      <c r="AM1092" s="78" t="s">
        <v>89</v>
      </c>
      <c r="AN1092" s="78" t="s">
        <v>89</v>
      </c>
      <c r="AO1092" s="78" t="s">
        <v>89</v>
      </c>
      <c r="AP1092" s="49">
        <f t="shared" si="82"/>
        <v>0</v>
      </c>
      <c r="AQ1092" s="49">
        <f>+L1092+AD1092-AI1092</f>
        <v>17041500</v>
      </c>
      <c r="AR1092" s="65" t="s">
        <v>87</v>
      </c>
      <c r="AS1092" s="68">
        <v>17041500</v>
      </c>
      <c r="AT1092" s="65" t="s">
        <v>90</v>
      </c>
      <c r="AU1092" s="68">
        <v>0</v>
      </c>
      <c r="AV1092" s="75" t="s">
        <v>89</v>
      </c>
      <c r="AW1092" s="423">
        <v>5680500</v>
      </c>
      <c r="AX1092" s="79">
        <f t="shared" si="83"/>
        <v>11361000</v>
      </c>
      <c r="AY1092" s="223">
        <f t="shared" si="84"/>
        <v>0.33333333333333331</v>
      </c>
      <c r="AZ1092" s="74">
        <v>0.33333333333333331</v>
      </c>
      <c r="BA1092" s="75" t="s">
        <v>89</v>
      </c>
      <c r="BB1092" s="65" t="s">
        <v>108</v>
      </c>
      <c r="BC1092" s="66" t="s">
        <v>9774</v>
      </c>
      <c r="BD1092" s="221" t="s">
        <v>87</v>
      </c>
      <c r="BE1092" s="221" t="s">
        <v>87</v>
      </c>
    </row>
    <row r="1093" spans="2:57" x14ac:dyDescent="0.25">
      <c r="B1093" s="221">
        <v>2025</v>
      </c>
      <c r="C1093" s="221">
        <v>891780111</v>
      </c>
      <c r="D1093" s="221" t="s">
        <v>78</v>
      </c>
      <c r="E1093" s="65" t="s">
        <v>9773</v>
      </c>
      <c r="F1093" s="65" t="s">
        <v>9772</v>
      </c>
      <c r="G1093" s="306">
        <v>0</v>
      </c>
      <c r="H1093" s="65" t="s">
        <v>81</v>
      </c>
      <c r="I1093" s="221" t="s">
        <v>82</v>
      </c>
      <c r="J1093" s="220" t="s">
        <v>83</v>
      </c>
      <c r="K1093" s="66" t="s">
        <v>9771</v>
      </c>
      <c r="L1093" s="68">
        <v>14202000</v>
      </c>
      <c r="M1093" s="221" t="s">
        <v>85</v>
      </c>
      <c r="N1093" s="66" t="s">
        <v>9770</v>
      </c>
      <c r="O1093" s="66">
        <v>1083553499</v>
      </c>
      <c r="P1093" s="65">
        <v>1425</v>
      </c>
      <c r="Q1093" s="78">
        <v>45840</v>
      </c>
      <c r="R1093" s="66">
        <v>5603238000</v>
      </c>
      <c r="S1093" s="78">
        <v>45856</v>
      </c>
      <c r="T1093" s="68">
        <v>14202000</v>
      </c>
      <c r="U1093" s="65" t="s">
        <v>87</v>
      </c>
      <c r="V1093" s="68">
        <v>1083003720</v>
      </c>
      <c r="W1093" s="67" t="s">
        <v>9769</v>
      </c>
      <c r="X1093" s="78">
        <v>45856</v>
      </c>
      <c r="Y1093" s="78">
        <v>45856</v>
      </c>
      <c r="Z1093" s="70" t="s">
        <v>89</v>
      </c>
      <c r="AA1093" s="70">
        <v>45991</v>
      </c>
      <c r="AB1093" s="49">
        <f t="shared" si="80"/>
        <v>135</v>
      </c>
      <c r="AC1093" s="65">
        <v>0</v>
      </c>
      <c r="AD1093" s="424">
        <v>0</v>
      </c>
      <c r="AE1093" s="65">
        <v>0</v>
      </c>
      <c r="AF1093" s="78" t="s">
        <v>89</v>
      </c>
      <c r="AG1093" s="49">
        <f t="shared" si="81"/>
        <v>0</v>
      </c>
      <c r="AH1093" s="65">
        <v>0</v>
      </c>
      <c r="AI1093" s="68">
        <v>0</v>
      </c>
      <c r="AJ1093" s="65" t="s">
        <v>89</v>
      </c>
      <c r="AK1093" s="78" t="s">
        <v>89</v>
      </c>
      <c r="AL1093" s="65">
        <v>0</v>
      </c>
      <c r="AM1093" s="78" t="s">
        <v>89</v>
      </c>
      <c r="AN1093" s="78" t="s">
        <v>89</v>
      </c>
      <c r="AO1093" s="78" t="s">
        <v>89</v>
      </c>
      <c r="AP1093" s="49">
        <f t="shared" si="82"/>
        <v>0</v>
      </c>
      <c r="AQ1093" s="49">
        <f>+L1093+AD1093-AI1093</f>
        <v>14202000</v>
      </c>
      <c r="AR1093" s="65" t="s">
        <v>87</v>
      </c>
      <c r="AS1093" s="68">
        <v>14202000</v>
      </c>
      <c r="AT1093" s="65" t="s">
        <v>90</v>
      </c>
      <c r="AU1093" s="68">
        <v>0</v>
      </c>
      <c r="AV1093" s="75" t="s">
        <v>89</v>
      </c>
      <c r="AW1093" s="423">
        <v>4734000</v>
      </c>
      <c r="AX1093" s="79">
        <f t="shared" si="83"/>
        <v>9468000</v>
      </c>
      <c r="AY1093" s="223">
        <f t="shared" si="84"/>
        <v>0.33333333333333331</v>
      </c>
      <c r="AZ1093" s="74">
        <v>0.33333333333333331</v>
      </c>
      <c r="BA1093" s="75" t="s">
        <v>89</v>
      </c>
      <c r="BB1093" s="65" t="s">
        <v>108</v>
      </c>
      <c r="BC1093" s="66" t="s">
        <v>9768</v>
      </c>
      <c r="BD1093" s="221" t="s">
        <v>87</v>
      </c>
      <c r="BE1093" s="221" t="s">
        <v>87</v>
      </c>
    </row>
    <row r="1094" spans="2:57" x14ac:dyDescent="0.25">
      <c r="B1094" s="221">
        <v>2025</v>
      </c>
      <c r="C1094" s="221">
        <v>891780111</v>
      </c>
      <c r="D1094" s="221" t="s">
        <v>78</v>
      </c>
      <c r="E1094" s="65" t="s">
        <v>9767</v>
      </c>
      <c r="F1094" s="65" t="s">
        <v>9766</v>
      </c>
      <c r="G1094" s="306">
        <v>0</v>
      </c>
      <c r="H1094" s="65" t="s">
        <v>81</v>
      </c>
      <c r="I1094" s="221" t="s">
        <v>82</v>
      </c>
      <c r="J1094" s="220" t="s">
        <v>83</v>
      </c>
      <c r="K1094" s="66" t="s">
        <v>9765</v>
      </c>
      <c r="L1094" s="68">
        <v>18450000</v>
      </c>
      <c r="M1094" s="221" t="s">
        <v>85</v>
      </c>
      <c r="N1094" s="66" t="s">
        <v>9764</v>
      </c>
      <c r="O1094" s="66">
        <v>1004360507</v>
      </c>
      <c r="P1094" s="65">
        <v>1425</v>
      </c>
      <c r="Q1094" s="78">
        <v>45840</v>
      </c>
      <c r="R1094" s="66">
        <v>5603238000</v>
      </c>
      <c r="S1094" s="78">
        <v>45856</v>
      </c>
      <c r="T1094" s="68">
        <v>18450000</v>
      </c>
      <c r="U1094" s="65" t="s">
        <v>87</v>
      </c>
      <c r="V1094" s="68">
        <v>36559627</v>
      </c>
      <c r="W1094" s="67" t="s">
        <v>9366</v>
      </c>
      <c r="X1094" s="78">
        <v>45856</v>
      </c>
      <c r="Y1094" s="78">
        <v>45856</v>
      </c>
      <c r="Z1094" s="70" t="s">
        <v>89</v>
      </c>
      <c r="AA1094" s="70">
        <v>45991</v>
      </c>
      <c r="AB1094" s="49">
        <f t="shared" si="80"/>
        <v>135</v>
      </c>
      <c r="AC1094" s="65">
        <v>0</v>
      </c>
      <c r="AD1094" s="424">
        <v>0</v>
      </c>
      <c r="AE1094" s="65">
        <v>0</v>
      </c>
      <c r="AF1094" s="78" t="s">
        <v>89</v>
      </c>
      <c r="AG1094" s="49">
        <f t="shared" si="81"/>
        <v>0</v>
      </c>
      <c r="AH1094" s="65">
        <v>0</v>
      </c>
      <c r="AI1094" s="68">
        <v>0</v>
      </c>
      <c r="AJ1094" s="65" t="s">
        <v>89</v>
      </c>
      <c r="AK1094" s="78" t="s">
        <v>89</v>
      </c>
      <c r="AL1094" s="65">
        <v>0</v>
      </c>
      <c r="AM1094" s="78" t="s">
        <v>89</v>
      </c>
      <c r="AN1094" s="78" t="s">
        <v>89</v>
      </c>
      <c r="AO1094" s="78" t="s">
        <v>89</v>
      </c>
      <c r="AP1094" s="49">
        <f t="shared" si="82"/>
        <v>0</v>
      </c>
      <c r="AQ1094" s="49">
        <f>+L1094+AD1094-AI1094</f>
        <v>18450000</v>
      </c>
      <c r="AR1094" s="65" t="s">
        <v>87</v>
      </c>
      <c r="AS1094" s="68">
        <v>18450000</v>
      </c>
      <c r="AT1094" s="65" t="s">
        <v>90</v>
      </c>
      <c r="AU1094" s="68">
        <v>0</v>
      </c>
      <c r="AV1094" s="75" t="s">
        <v>89</v>
      </c>
      <c r="AW1094" s="423">
        <v>6150000</v>
      </c>
      <c r="AX1094" s="79">
        <f t="shared" si="83"/>
        <v>12300000</v>
      </c>
      <c r="AY1094" s="223">
        <f t="shared" si="84"/>
        <v>0.33333333333333331</v>
      </c>
      <c r="AZ1094" s="74">
        <v>0.33333333333333331</v>
      </c>
      <c r="BA1094" s="75" t="s">
        <v>89</v>
      </c>
      <c r="BB1094" s="65" t="s">
        <v>108</v>
      </c>
      <c r="BC1094" s="66" t="s">
        <v>9763</v>
      </c>
      <c r="BD1094" s="221" t="s">
        <v>87</v>
      </c>
      <c r="BE1094" s="221" t="s">
        <v>87</v>
      </c>
    </row>
    <row r="1095" spans="2:57" x14ac:dyDescent="0.25">
      <c r="B1095" s="221">
        <v>2025</v>
      </c>
      <c r="C1095" s="221">
        <v>891780111</v>
      </c>
      <c r="D1095" s="221" t="s">
        <v>78</v>
      </c>
      <c r="E1095" s="65" t="s">
        <v>9762</v>
      </c>
      <c r="F1095" s="65" t="s">
        <v>9761</v>
      </c>
      <c r="G1095" s="306">
        <v>0</v>
      </c>
      <c r="H1095" s="65" t="s">
        <v>81</v>
      </c>
      <c r="I1095" s="221" t="s">
        <v>82</v>
      </c>
      <c r="J1095" s="220" t="s">
        <v>83</v>
      </c>
      <c r="K1095" s="66" t="s">
        <v>9760</v>
      </c>
      <c r="L1095" s="68">
        <v>15624000</v>
      </c>
      <c r="M1095" s="221" t="s">
        <v>85</v>
      </c>
      <c r="N1095" s="66" t="s">
        <v>9759</v>
      </c>
      <c r="O1095" s="66">
        <v>1004278559</v>
      </c>
      <c r="P1095" s="65">
        <v>1425</v>
      </c>
      <c r="Q1095" s="78">
        <v>45840</v>
      </c>
      <c r="R1095" s="66">
        <v>5603238000</v>
      </c>
      <c r="S1095" s="78">
        <v>45856</v>
      </c>
      <c r="T1095" s="68">
        <v>15624000</v>
      </c>
      <c r="U1095" s="65" t="s">
        <v>87</v>
      </c>
      <c r="V1095" s="68">
        <v>36559627</v>
      </c>
      <c r="W1095" s="67" t="s">
        <v>9366</v>
      </c>
      <c r="X1095" s="78">
        <v>45856</v>
      </c>
      <c r="Y1095" s="78">
        <v>45856</v>
      </c>
      <c r="Z1095" s="70" t="s">
        <v>89</v>
      </c>
      <c r="AA1095" s="70">
        <v>45991</v>
      </c>
      <c r="AB1095" s="49">
        <f t="shared" si="80"/>
        <v>135</v>
      </c>
      <c r="AC1095" s="65">
        <v>0</v>
      </c>
      <c r="AD1095" s="424">
        <v>0</v>
      </c>
      <c r="AE1095" s="65">
        <v>0</v>
      </c>
      <c r="AF1095" s="78" t="s">
        <v>89</v>
      </c>
      <c r="AG1095" s="49">
        <f t="shared" si="81"/>
        <v>0</v>
      </c>
      <c r="AH1095" s="65">
        <v>0</v>
      </c>
      <c r="AI1095" s="68">
        <v>0</v>
      </c>
      <c r="AJ1095" s="65" t="s">
        <v>89</v>
      </c>
      <c r="AK1095" s="78" t="s">
        <v>89</v>
      </c>
      <c r="AL1095" s="65">
        <v>0</v>
      </c>
      <c r="AM1095" s="78" t="s">
        <v>89</v>
      </c>
      <c r="AN1095" s="78" t="s">
        <v>89</v>
      </c>
      <c r="AO1095" s="78" t="s">
        <v>89</v>
      </c>
      <c r="AP1095" s="49">
        <f t="shared" si="82"/>
        <v>0</v>
      </c>
      <c r="AQ1095" s="49">
        <f>+L1095+AD1095-AI1095</f>
        <v>15624000</v>
      </c>
      <c r="AR1095" s="65" t="s">
        <v>87</v>
      </c>
      <c r="AS1095" s="68">
        <v>15624000</v>
      </c>
      <c r="AT1095" s="65" t="s">
        <v>90</v>
      </c>
      <c r="AU1095" s="68">
        <v>0</v>
      </c>
      <c r="AV1095" s="75" t="s">
        <v>89</v>
      </c>
      <c r="AW1095" s="423">
        <v>5208000</v>
      </c>
      <c r="AX1095" s="79">
        <f t="shared" si="83"/>
        <v>10416000</v>
      </c>
      <c r="AY1095" s="223">
        <f t="shared" si="84"/>
        <v>0.33333333333333331</v>
      </c>
      <c r="AZ1095" s="74">
        <v>0.33333333333333331</v>
      </c>
      <c r="BA1095" s="75" t="s">
        <v>89</v>
      </c>
      <c r="BB1095" s="65" t="s">
        <v>108</v>
      </c>
      <c r="BC1095" s="66" t="s">
        <v>9758</v>
      </c>
      <c r="BD1095" s="221" t="s">
        <v>87</v>
      </c>
      <c r="BE1095" s="221" t="s">
        <v>87</v>
      </c>
    </row>
    <row r="1096" spans="2:57" x14ac:dyDescent="0.25">
      <c r="B1096" s="221">
        <v>2025</v>
      </c>
      <c r="C1096" s="221">
        <v>891780111</v>
      </c>
      <c r="D1096" s="221" t="s">
        <v>78</v>
      </c>
      <c r="E1096" s="65" t="s">
        <v>9757</v>
      </c>
      <c r="F1096" s="65" t="s">
        <v>9756</v>
      </c>
      <c r="G1096" s="306">
        <v>0</v>
      </c>
      <c r="H1096" s="65" t="s">
        <v>81</v>
      </c>
      <c r="I1096" s="221" t="s">
        <v>82</v>
      </c>
      <c r="J1096" s="220" t="s">
        <v>83</v>
      </c>
      <c r="K1096" s="66" t="s">
        <v>9755</v>
      </c>
      <c r="L1096" s="68">
        <v>12825000</v>
      </c>
      <c r="M1096" s="221" t="s">
        <v>85</v>
      </c>
      <c r="N1096" s="66" t="s">
        <v>9754</v>
      </c>
      <c r="O1096" s="66">
        <v>1148702081</v>
      </c>
      <c r="P1096" s="65">
        <v>1425</v>
      </c>
      <c r="Q1096" s="78">
        <v>45840</v>
      </c>
      <c r="R1096" s="66">
        <v>5603238000</v>
      </c>
      <c r="S1096" s="78">
        <v>45856</v>
      </c>
      <c r="T1096" s="68">
        <v>12825000</v>
      </c>
      <c r="U1096" s="65" t="s">
        <v>87</v>
      </c>
      <c r="V1096" s="68">
        <v>36559627</v>
      </c>
      <c r="W1096" s="67" t="s">
        <v>9366</v>
      </c>
      <c r="X1096" s="78">
        <v>45856</v>
      </c>
      <c r="Y1096" s="78">
        <v>45856</v>
      </c>
      <c r="Z1096" s="70" t="s">
        <v>89</v>
      </c>
      <c r="AA1096" s="70">
        <v>45991</v>
      </c>
      <c r="AB1096" s="49">
        <f t="shared" ref="AB1096:AB1159" si="85">+IF(Z1096="1800-01-01",AA1096-Y1096,AA1096-Z1096)</f>
        <v>135</v>
      </c>
      <c r="AC1096" s="65">
        <v>0</v>
      </c>
      <c r="AD1096" s="424">
        <v>0</v>
      </c>
      <c r="AE1096" s="65">
        <v>0</v>
      </c>
      <c r="AF1096" s="78" t="s">
        <v>89</v>
      </c>
      <c r="AG1096" s="49">
        <f t="shared" ref="AG1096:AG1159" si="86">+IF(AF1096="1800-01-01",0,AF1096-AA1096)</f>
        <v>0</v>
      </c>
      <c r="AH1096" s="65">
        <v>0</v>
      </c>
      <c r="AI1096" s="68">
        <v>0</v>
      </c>
      <c r="AJ1096" s="65" t="s">
        <v>89</v>
      </c>
      <c r="AK1096" s="78" t="s">
        <v>89</v>
      </c>
      <c r="AL1096" s="65">
        <v>0</v>
      </c>
      <c r="AM1096" s="78" t="s">
        <v>89</v>
      </c>
      <c r="AN1096" s="78" t="s">
        <v>89</v>
      </c>
      <c r="AO1096" s="78" t="s">
        <v>89</v>
      </c>
      <c r="AP1096" s="49">
        <f t="shared" ref="AP1096:AP1159" si="87">+IF(AM1096="1800-01-01",0,AN1096-AM1096)</f>
        <v>0</v>
      </c>
      <c r="AQ1096" s="49">
        <f>+L1096+AD1096-AI1096</f>
        <v>12825000</v>
      </c>
      <c r="AR1096" s="65" t="s">
        <v>87</v>
      </c>
      <c r="AS1096" s="68">
        <v>12825000</v>
      </c>
      <c r="AT1096" s="65" t="s">
        <v>90</v>
      </c>
      <c r="AU1096" s="68">
        <v>0</v>
      </c>
      <c r="AV1096" s="75" t="s">
        <v>89</v>
      </c>
      <c r="AW1096" s="423">
        <v>4275000</v>
      </c>
      <c r="AX1096" s="79">
        <f t="shared" ref="AX1096:AX1159" si="88">AQ1096-AW1096</f>
        <v>8550000</v>
      </c>
      <c r="AY1096" s="223">
        <f t="shared" ref="AY1096:AY1159" si="89">+IFERROR(AW1096/AQ1096,"_")</f>
        <v>0.33333333333333331</v>
      </c>
      <c r="AZ1096" s="74">
        <v>0.33333333333333331</v>
      </c>
      <c r="BA1096" s="75" t="s">
        <v>89</v>
      </c>
      <c r="BB1096" s="65" t="s">
        <v>108</v>
      </c>
      <c r="BC1096" s="66" t="s">
        <v>9753</v>
      </c>
      <c r="BD1096" s="221" t="s">
        <v>87</v>
      </c>
      <c r="BE1096" s="221" t="s">
        <v>87</v>
      </c>
    </row>
    <row r="1097" spans="2:57" x14ac:dyDescent="0.25">
      <c r="B1097" s="221">
        <v>2025</v>
      </c>
      <c r="C1097" s="221">
        <v>891780111</v>
      </c>
      <c r="D1097" s="221" t="s">
        <v>78</v>
      </c>
      <c r="E1097" s="65" t="s">
        <v>9752</v>
      </c>
      <c r="F1097" s="65" t="s">
        <v>9751</v>
      </c>
      <c r="G1097" s="306">
        <v>0</v>
      </c>
      <c r="H1097" s="65" t="s">
        <v>81</v>
      </c>
      <c r="I1097" s="221" t="s">
        <v>82</v>
      </c>
      <c r="J1097" s="220" t="s">
        <v>83</v>
      </c>
      <c r="K1097" s="66" t="s">
        <v>9750</v>
      </c>
      <c r="L1097" s="68">
        <v>12825000</v>
      </c>
      <c r="M1097" s="221" t="s">
        <v>85</v>
      </c>
      <c r="N1097" s="66" t="s">
        <v>9749</v>
      </c>
      <c r="O1097" s="66">
        <v>1082996963</v>
      </c>
      <c r="P1097" s="65">
        <v>1425</v>
      </c>
      <c r="Q1097" s="78">
        <v>45840</v>
      </c>
      <c r="R1097" s="66">
        <v>5603238000</v>
      </c>
      <c r="S1097" s="78">
        <v>45856</v>
      </c>
      <c r="T1097" s="68">
        <v>12825000</v>
      </c>
      <c r="U1097" s="65" t="s">
        <v>87</v>
      </c>
      <c r="V1097" s="68">
        <v>30766322</v>
      </c>
      <c r="W1097" s="67" t="s">
        <v>8552</v>
      </c>
      <c r="X1097" s="78">
        <v>45856</v>
      </c>
      <c r="Y1097" s="78">
        <v>45856</v>
      </c>
      <c r="Z1097" s="70" t="s">
        <v>89</v>
      </c>
      <c r="AA1097" s="70">
        <v>45991</v>
      </c>
      <c r="AB1097" s="49">
        <f t="shared" si="85"/>
        <v>135</v>
      </c>
      <c r="AC1097" s="65">
        <v>0</v>
      </c>
      <c r="AD1097" s="424">
        <v>0</v>
      </c>
      <c r="AE1097" s="65">
        <v>0</v>
      </c>
      <c r="AF1097" s="78" t="s">
        <v>89</v>
      </c>
      <c r="AG1097" s="49">
        <f t="shared" si="86"/>
        <v>0</v>
      </c>
      <c r="AH1097" s="65">
        <v>0</v>
      </c>
      <c r="AI1097" s="68">
        <v>0</v>
      </c>
      <c r="AJ1097" s="65" t="s">
        <v>89</v>
      </c>
      <c r="AK1097" s="78" t="s">
        <v>89</v>
      </c>
      <c r="AL1097" s="65">
        <v>0</v>
      </c>
      <c r="AM1097" s="78" t="s">
        <v>89</v>
      </c>
      <c r="AN1097" s="78" t="s">
        <v>89</v>
      </c>
      <c r="AO1097" s="78" t="s">
        <v>89</v>
      </c>
      <c r="AP1097" s="49">
        <f t="shared" si="87"/>
        <v>0</v>
      </c>
      <c r="AQ1097" s="49">
        <f>+L1097+AD1097-AI1097</f>
        <v>12825000</v>
      </c>
      <c r="AR1097" s="65" t="s">
        <v>87</v>
      </c>
      <c r="AS1097" s="68">
        <v>12825000</v>
      </c>
      <c r="AT1097" s="65" t="s">
        <v>90</v>
      </c>
      <c r="AU1097" s="68">
        <v>0</v>
      </c>
      <c r="AV1097" s="75" t="s">
        <v>89</v>
      </c>
      <c r="AW1097" s="423">
        <v>4275000</v>
      </c>
      <c r="AX1097" s="79">
        <f t="shared" si="88"/>
        <v>8550000</v>
      </c>
      <c r="AY1097" s="223">
        <f t="shared" si="89"/>
        <v>0.33333333333333331</v>
      </c>
      <c r="AZ1097" s="74">
        <v>0.33333333333333331</v>
      </c>
      <c r="BA1097" s="75" t="s">
        <v>89</v>
      </c>
      <c r="BB1097" s="65" t="s">
        <v>108</v>
      </c>
      <c r="BC1097" s="66" t="s">
        <v>9748</v>
      </c>
      <c r="BD1097" s="221" t="s">
        <v>87</v>
      </c>
      <c r="BE1097" s="221" t="s">
        <v>87</v>
      </c>
    </row>
    <row r="1098" spans="2:57" x14ac:dyDescent="0.25">
      <c r="B1098" s="221">
        <v>2025</v>
      </c>
      <c r="C1098" s="221">
        <v>891780111</v>
      </c>
      <c r="D1098" s="221" t="s">
        <v>78</v>
      </c>
      <c r="E1098" s="65" t="s">
        <v>9747</v>
      </c>
      <c r="F1098" s="65" t="s">
        <v>9746</v>
      </c>
      <c r="G1098" s="306">
        <v>0</v>
      </c>
      <c r="H1098" s="65" t="s">
        <v>81</v>
      </c>
      <c r="I1098" s="221" t="s">
        <v>82</v>
      </c>
      <c r="J1098" s="220" t="s">
        <v>83</v>
      </c>
      <c r="K1098" s="66" t="s">
        <v>9745</v>
      </c>
      <c r="L1098" s="68">
        <v>14202000</v>
      </c>
      <c r="M1098" s="221" t="s">
        <v>85</v>
      </c>
      <c r="N1098" s="66" t="s">
        <v>9744</v>
      </c>
      <c r="O1098" s="66">
        <v>1082997911</v>
      </c>
      <c r="P1098" s="65">
        <v>1425</v>
      </c>
      <c r="Q1098" s="78">
        <v>45840</v>
      </c>
      <c r="R1098" s="66">
        <v>5603238000</v>
      </c>
      <c r="S1098" s="78">
        <v>45859</v>
      </c>
      <c r="T1098" s="68">
        <v>14202000</v>
      </c>
      <c r="U1098" s="65" t="s">
        <v>87</v>
      </c>
      <c r="V1098" s="68">
        <v>72175281</v>
      </c>
      <c r="W1098" s="67" t="s">
        <v>318</v>
      </c>
      <c r="X1098" s="78">
        <v>45859</v>
      </c>
      <c r="Y1098" s="78">
        <v>45859</v>
      </c>
      <c r="Z1098" s="70" t="s">
        <v>89</v>
      </c>
      <c r="AA1098" s="70">
        <v>45991</v>
      </c>
      <c r="AB1098" s="49">
        <f t="shared" si="85"/>
        <v>132</v>
      </c>
      <c r="AC1098" s="65">
        <v>0</v>
      </c>
      <c r="AD1098" s="424">
        <v>0</v>
      </c>
      <c r="AE1098" s="65">
        <v>0</v>
      </c>
      <c r="AF1098" s="78" t="s">
        <v>89</v>
      </c>
      <c r="AG1098" s="49">
        <f t="shared" si="86"/>
        <v>0</v>
      </c>
      <c r="AH1098" s="65">
        <v>0</v>
      </c>
      <c r="AI1098" s="68">
        <v>0</v>
      </c>
      <c r="AJ1098" s="65" t="s">
        <v>89</v>
      </c>
      <c r="AK1098" s="78" t="s">
        <v>89</v>
      </c>
      <c r="AL1098" s="65">
        <v>0</v>
      </c>
      <c r="AM1098" s="78" t="s">
        <v>89</v>
      </c>
      <c r="AN1098" s="78" t="s">
        <v>89</v>
      </c>
      <c r="AO1098" s="78" t="s">
        <v>89</v>
      </c>
      <c r="AP1098" s="49">
        <f t="shared" si="87"/>
        <v>0</v>
      </c>
      <c r="AQ1098" s="49">
        <f>+L1098+AD1098-AI1098</f>
        <v>14202000</v>
      </c>
      <c r="AR1098" s="65" t="s">
        <v>87</v>
      </c>
      <c r="AS1098" s="68">
        <v>14202000</v>
      </c>
      <c r="AT1098" s="65" t="s">
        <v>90</v>
      </c>
      <c r="AU1098" s="68">
        <v>0</v>
      </c>
      <c r="AV1098" s="75" t="s">
        <v>89</v>
      </c>
      <c r="AW1098" s="423">
        <v>4734000</v>
      </c>
      <c r="AX1098" s="79">
        <f t="shared" si="88"/>
        <v>9468000</v>
      </c>
      <c r="AY1098" s="223">
        <f t="shared" si="89"/>
        <v>0.33333333333333331</v>
      </c>
      <c r="AZ1098" s="74">
        <v>0.33333333333333331</v>
      </c>
      <c r="BA1098" s="75" t="s">
        <v>89</v>
      </c>
      <c r="BB1098" s="65" t="s">
        <v>108</v>
      </c>
      <c r="BC1098" s="66" t="s">
        <v>9743</v>
      </c>
      <c r="BD1098" s="221" t="s">
        <v>87</v>
      </c>
      <c r="BE1098" s="221" t="s">
        <v>87</v>
      </c>
    </row>
    <row r="1099" spans="2:57" x14ac:dyDescent="0.25">
      <c r="B1099" s="221">
        <v>2025</v>
      </c>
      <c r="C1099" s="221">
        <v>891780111</v>
      </c>
      <c r="D1099" s="221" t="s">
        <v>78</v>
      </c>
      <c r="E1099" s="65" t="s">
        <v>9742</v>
      </c>
      <c r="F1099" s="65" t="s">
        <v>9741</v>
      </c>
      <c r="G1099" s="306">
        <v>0</v>
      </c>
      <c r="H1099" s="65" t="s">
        <v>81</v>
      </c>
      <c r="I1099" s="221" t="s">
        <v>82</v>
      </c>
      <c r="J1099" s="220" t="s">
        <v>83</v>
      </c>
      <c r="K1099" s="66" t="s">
        <v>9740</v>
      </c>
      <c r="L1099" s="68">
        <v>11925000</v>
      </c>
      <c r="M1099" s="221" t="s">
        <v>85</v>
      </c>
      <c r="N1099" s="66" t="s">
        <v>9739</v>
      </c>
      <c r="O1099" s="66">
        <v>57443455</v>
      </c>
      <c r="P1099" s="65">
        <v>1425</v>
      </c>
      <c r="Q1099" s="78">
        <v>45840</v>
      </c>
      <c r="R1099" s="66">
        <v>5603238000</v>
      </c>
      <c r="S1099" s="78">
        <v>45859</v>
      </c>
      <c r="T1099" s="68">
        <v>11925000</v>
      </c>
      <c r="U1099" s="65" t="s">
        <v>87</v>
      </c>
      <c r="V1099" s="68">
        <v>36557666</v>
      </c>
      <c r="W1099" s="67" t="s">
        <v>8339</v>
      </c>
      <c r="X1099" s="78">
        <v>45859</v>
      </c>
      <c r="Y1099" s="78">
        <v>45859</v>
      </c>
      <c r="Z1099" s="70" t="s">
        <v>89</v>
      </c>
      <c r="AA1099" s="70">
        <v>45991</v>
      </c>
      <c r="AB1099" s="49">
        <f t="shared" si="85"/>
        <v>132</v>
      </c>
      <c r="AC1099" s="65">
        <v>0</v>
      </c>
      <c r="AD1099" s="424">
        <v>0</v>
      </c>
      <c r="AE1099" s="65">
        <v>0</v>
      </c>
      <c r="AF1099" s="78" t="s">
        <v>89</v>
      </c>
      <c r="AG1099" s="49">
        <f t="shared" si="86"/>
        <v>0</v>
      </c>
      <c r="AH1099" s="65">
        <v>0</v>
      </c>
      <c r="AI1099" s="68">
        <v>0</v>
      </c>
      <c r="AJ1099" s="65" t="s">
        <v>89</v>
      </c>
      <c r="AK1099" s="78" t="s">
        <v>89</v>
      </c>
      <c r="AL1099" s="65">
        <v>0</v>
      </c>
      <c r="AM1099" s="78" t="s">
        <v>89</v>
      </c>
      <c r="AN1099" s="78" t="s">
        <v>89</v>
      </c>
      <c r="AO1099" s="78" t="s">
        <v>89</v>
      </c>
      <c r="AP1099" s="49">
        <f t="shared" si="87"/>
        <v>0</v>
      </c>
      <c r="AQ1099" s="49">
        <f>+L1099+AD1099-AI1099</f>
        <v>11925000</v>
      </c>
      <c r="AR1099" s="65" t="s">
        <v>87</v>
      </c>
      <c r="AS1099" s="68">
        <v>11925000</v>
      </c>
      <c r="AT1099" s="65" t="s">
        <v>90</v>
      </c>
      <c r="AU1099" s="68">
        <v>0</v>
      </c>
      <c r="AV1099" s="75" t="s">
        <v>89</v>
      </c>
      <c r="AW1099" s="423">
        <v>3975000</v>
      </c>
      <c r="AX1099" s="79">
        <f t="shared" si="88"/>
        <v>7950000</v>
      </c>
      <c r="AY1099" s="223">
        <f t="shared" si="89"/>
        <v>0.33333333333333331</v>
      </c>
      <c r="AZ1099" s="74">
        <v>0.33333333333333331</v>
      </c>
      <c r="BA1099" s="75" t="s">
        <v>89</v>
      </c>
      <c r="BB1099" s="65" t="s">
        <v>108</v>
      </c>
      <c r="BC1099" s="66" t="s">
        <v>9738</v>
      </c>
      <c r="BD1099" s="221" t="s">
        <v>87</v>
      </c>
      <c r="BE1099" s="221" t="s">
        <v>87</v>
      </c>
    </row>
    <row r="1100" spans="2:57" x14ac:dyDescent="0.25">
      <c r="B1100" s="221">
        <v>2025</v>
      </c>
      <c r="C1100" s="221">
        <v>891780111</v>
      </c>
      <c r="D1100" s="221" t="s">
        <v>78</v>
      </c>
      <c r="E1100" s="65" t="s">
        <v>9737</v>
      </c>
      <c r="F1100" s="65" t="s">
        <v>9736</v>
      </c>
      <c r="G1100" s="306">
        <v>0</v>
      </c>
      <c r="H1100" s="65" t="s">
        <v>81</v>
      </c>
      <c r="I1100" s="221" t="s">
        <v>82</v>
      </c>
      <c r="J1100" s="220" t="s">
        <v>83</v>
      </c>
      <c r="K1100" s="66" t="s">
        <v>9735</v>
      </c>
      <c r="L1100" s="68">
        <v>17041500</v>
      </c>
      <c r="M1100" s="221" t="s">
        <v>85</v>
      </c>
      <c r="N1100" s="66" t="s">
        <v>9734</v>
      </c>
      <c r="O1100" s="66">
        <v>1149451463</v>
      </c>
      <c r="P1100" s="65">
        <v>1425</v>
      </c>
      <c r="Q1100" s="78">
        <v>45840</v>
      </c>
      <c r="R1100" s="66">
        <v>5603238000</v>
      </c>
      <c r="S1100" s="78">
        <v>45859</v>
      </c>
      <c r="T1100" s="68">
        <v>17041500</v>
      </c>
      <c r="U1100" s="65" t="s">
        <v>87</v>
      </c>
      <c r="V1100" s="68">
        <v>57464638</v>
      </c>
      <c r="W1100" s="67" t="s">
        <v>9570</v>
      </c>
      <c r="X1100" s="78">
        <v>45859</v>
      </c>
      <c r="Y1100" s="78">
        <v>45859</v>
      </c>
      <c r="Z1100" s="70" t="s">
        <v>89</v>
      </c>
      <c r="AA1100" s="70">
        <v>45991</v>
      </c>
      <c r="AB1100" s="49">
        <f t="shared" si="85"/>
        <v>132</v>
      </c>
      <c r="AC1100" s="65">
        <v>0</v>
      </c>
      <c r="AD1100" s="424">
        <v>0</v>
      </c>
      <c r="AE1100" s="65">
        <v>0</v>
      </c>
      <c r="AF1100" s="78" t="s">
        <v>89</v>
      </c>
      <c r="AG1100" s="49">
        <f t="shared" si="86"/>
        <v>0</v>
      </c>
      <c r="AH1100" s="65">
        <v>0</v>
      </c>
      <c r="AI1100" s="68">
        <v>0</v>
      </c>
      <c r="AJ1100" s="65" t="s">
        <v>89</v>
      </c>
      <c r="AK1100" s="78" t="s">
        <v>89</v>
      </c>
      <c r="AL1100" s="65">
        <v>0</v>
      </c>
      <c r="AM1100" s="78" t="s">
        <v>89</v>
      </c>
      <c r="AN1100" s="78" t="s">
        <v>89</v>
      </c>
      <c r="AO1100" s="78" t="s">
        <v>89</v>
      </c>
      <c r="AP1100" s="49">
        <f t="shared" si="87"/>
        <v>0</v>
      </c>
      <c r="AQ1100" s="49">
        <f>+L1100+AD1100-AI1100</f>
        <v>17041500</v>
      </c>
      <c r="AR1100" s="65" t="s">
        <v>87</v>
      </c>
      <c r="AS1100" s="68">
        <v>17041500</v>
      </c>
      <c r="AT1100" s="65" t="s">
        <v>90</v>
      </c>
      <c r="AU1100" s="68">
        <v>0</v>
      </c>
      <c r="AV1100" s="75" t="s">
        <v>89</v>
      </c>
      <c r="AW1100" s="423">
        <v>5680500</v>
      </c>
      <c r="AX1100" s="79">
        <f t="shared" si="88"/>
        <v>11361000</v>
      </c>
      <c r="AY1100" s="223">
        <f t="shared" si="89"/>
        <v>0.33333333333333331</v>
      </c>
      <c r="AZ1100" s="74">
        <v>0.33333333333333331</v>
      </c>
      <c r="BA1100" s="75" t="s">
        <v>89</v>
      </c>
      <c r="BB1100" s="65" t="s">
        <v>108</v>
      </c>
      <c r="BC1100" s="66" t="s">
        <v>9733</v>
      </c>
      <c r="BD1100" s="221" t="s">
        <v>87</v>
      </c>
      <c r="BE1100" s="221" t="s">
        <v>87</v>
      </c>
    </row>
    <row r="1101" spans="2:57" x14ac:dyDescent="0.25">
      <c r="B1101" s="221">
        <v>2025</v>
      </c>
      <c r="C1101" s="221">
        <v>891780111</v>
      </c>
      <c r="D1101" s="221" t="s">
        <v>78</v>
      </c>
      <c r="E1101" s="65" t="s">
        <v>9732</v>
      </c>
      <c r="F1101" s="65" t="s">
        <v>9731</v>
      </c>
      <c r="G1101" s="306">
        <v>0</v>
      </c>
      <c r="H1101" s="65" t="s">
        <v>81</v>
      </c>
      <c r="I1101" s="221" t="s">
        <v>82</v>
      </c>
      <c r="J1101" s="220" t="s">
        <v>83</v>
      </c>
      <c r="K1101" s="66" t="s">
        <v>9730</v>
      </c>
      <c r="L1101" s="68">
        <v>10125000</v>
      </c>
      <c r="M1101" s="221" t="s">
        <v>85</v>
      </c>
      <c r="N1101" s="66" t="s">
        <v>9729</v>
      </c>
      <c r="O1101" s="66">
        <v>9738364</v>
      </c>
      <c r="P1101" s="65">
        <v>1426</v>
      </c>
      <c r="Q1101" s="78">
        <v>45840</v>
      </c>
      <c r="R1101" s="66">
        <v>2494141000</v>
      </c>
      <c r="S1101" s="78">
        <v>45859</v>
      </c>
      <c r="T1101" s="68">
        <v>10125000</v>
      </c>
      <c r="U1101" s="65" t="s">
        <v>87</v>
      </c>
      <c r="V1101" s="68">
        <v>7601831</v>
      </c>
      <c r="W1101" s="67" t="s">
        <v>8956</v>
      </c>
      <c r="X1101" s="78">
        <v>45859</v>
      </c>
      <c r="Y1101" s="78">
        <v>45859</v>
      </c>
      <c r="Z1101" s="70" t="s">
        <v>89</v>
      </c>
      <c r="AA1101" s="70">
        <v>45991</v>
      </c>
      <c r="AB1101" s="49">
        <f t="shared" si="85"/>
        <v>132</v>
      </c>
      <c r="AC1101" s="65">
        <v>0</v>
      </c>
      <c r="AD1101" s="424">
        <v>0</v>
      </c>
      <c r="AE1101" s="65">
        <v>0</v>
      </c>
      <c r="AF1101" s="78" t="s">
        <v>89</v>
      </c>
      <c r="AG1101" s="49">
        <f t="shared" si="86"/>
        <v>0</v>
      </c>
      <c r="AH1101" s="65">
        <v>0</v>
      </c>
      <c r="AI1101" s="68">
        <v>0</v>
      </c>
      <c r="AJ1101" s="65" t="s">
        <v>89</v>
      </c>
      <c r="AK1101" s="78" t="s">
        <v>89</v>
      </c>
      <c r="AL1101" s="65">
        <v>0</v>
      </c>
      <c r="AM1101" s="78" t="s">
        <v>89</v>
      </c>
      <c r="AN1101" s="78" t="s">
        <v>89</v>
      </c>
      <c r="AO1101" s="78" t="s">
        <v>89</v>
      </c>
      <c r="AP1101" s="49">
        <f t="shared" si="87"/>
        <v>0</v>
      </c>
      <c r="AQ1101" s="49">
        <f>+L1101+AD1101-AI1101</f>
        <v>10125000</v>
      </c>
      <c r="AR1101" s="65" t="s">
        <v>87</v>
      </c>
      <c r="AS1101" s="68">
        <v>10125000</v>
      </c>
      <c r="AT1101" s="65" t="s">
        <v>90</v>
      </c>
      <c r="AU1101" s="68">
        <v>0</v>
      </c>
      <c r="AV1101" s="75" t="s">
        <v>89</v>
      </c>
      <c r="AW1101" s="423">
        <v>3375000</v>
      </c>
      <c r="AX1101" s="79">
        <f t="shared" si="88"/>
        <v>6750000</v>
      </c>
      <c r="AY1101" s="223">
        <f t="shared" si="89"/>
        <v>0.33333333333333331</v>
      </c>
      <c r="AZ1101" s="74">
        <v>0.33333333333333331</v>
      </c>
      <c r="BA1101" s="75" t="s">
        <v>89</v>
      </c>
      <c r="BB1101" s="65" t="s">
        <v>108</v>
      </c>
      <c r="BC1101" s="66" t="s">
        <v>9728</v>
      </c>
      <c r="BD1101" s="221" t="s">
        <v>87</v>
      </c>
      <c r="BE1101" s="221" t="s">
        <v>87</v>
      </c>
    </row>
    <row r="1102" spans="2:57" x14ac:dyDescent="0.25">
      <c r="B1102" s="221">
        <v>2025</v>
      </c>
      <c r="C1102" s="221">
        <v>891780111</v>
      </c>
      <c r="D1102" s="221" t="s">
        <v>78</v>
      </c>
      <c r="E1102" s="65" t="s">
        <v>9727</v>
      </c>
      <c r="F1102" s="65" t="s">
        <v>9726</v>
      </c>
      <c r="G1102" s="306">
        <v>0</v>
      </c>
      <c r="H1102" s="65" t="s">
        <v>81</v>
      </c>
      <c r="I1102" s="221" t="s">
        <v>82</v>
      </c>
      <c r="J1102" s="220" t="s">
        <v>83</v>
      </c>
      <c r="K1102" s="66" t="s">
        <v>9725</v>
      </c>
      <c r="L1102" s="68">
        <v>15624000</v>
      </c>
      <c r="M1102" s="221" t="s">
        <v>85</v>
      </c>
      <c r="N1102" s="66" t="s">
        <v>9724</v>
      </c>
      <c r="O1102" s="66">
        <v>57463967</v>
      </c>
      <c r="P1102" s="65">
        <v>1425</v>
      </c>
      <c r="Q1102" s="78">
        <v>45840</v>
      </c>
      <c r="R1102" s="66">
        <v>5603238000</v>
      </c>
      <c r="S1102" s="78">
        <v>45859</v>
      </c>
      <c r="T1102" s="68">
        <v>15624000</v>
      </c>
      <c r="U1102" s="65" t="s">
        <v>87</v>
      </c>
      <c r="V1102" s="68">
        <v>7601831</v>
      </c>
      <c r="W1102" s="67" t="s">
        <v>8956</v>
      </c>
      <c r="X1102" s="78">
        <v>45859</v>
      </c>
      <c r="Y1102" s="78">
        <v>45859</v>
      </c>
      <c r="Z1102" s="70" t="s">
        <v>89</v>
      </c>
      <c r="AA1102" s="70">
        <v>45991</v>
      </c>
      <c r="AB1102" s="49">
        <f t="shared" si="85"/>
        <v>132</v>
      </c>
      <c r="AC1102" s="65">
        <v>0</v>
      </c>
      <c r="AD1102" s="424">
        <v>0</v>
      </c>
      <c r="AE1102" s="65">
        <v>0</v>
      </c>
      <c r="AF1102" s="78" t="s">
        <v>89</v>
      </c>
      <c r="AG1102" s="49">
        <f t="shared" si="86"/>
        <v>0</v>
      </c>
      <c r="AH1102" s="65">
        <v>0</v>
      </c>
      <c r="AI1102" s="68">
        <v>0</v>
      </c>
      <c r="AJ1102" s="65" t="s">
        <v>89</v>
      </c>
      <c r="AK1102" s="78" t="s">
        <v>89</v>
      </c>
      <c r="AL1102" s="65">
        <v>0</v>
      </c>
      <c r="AM1102" s="78" t="s">
        <v>89</v>
      </c>
      <c r="AN1102" s="78" t="s">
        <v>89</v>
      </c>
      <c r="AO1102" s="78" t="s">
        <v>89</v>
      </c>
      <c r="AP1102" s="49">
        <f t="shared" si="87"/>
        <v>0</v>
      </c>
      <c r="AQ1102" s="49">
        <f>+L1102+AD1102-AI1102</f>
        <v>15624000</v>
      </c>
      <c r="AR1102" s="65" t="s">
        <v>87</v>
      </c>
      <c r="AS1102" s="68">
        <v>15624000</v>
      </c>
      <c r="AT1102" s="65" t="s">
        <v>90</v>
      </c>
      <c r="AU1102" s="68">
        <v>0</v>
      </c>
      <c r="AV1102" s="75" t="s">
        <v>89</v>
      </c>
      <c r="AW1102" s="423">
        <v>5208000</v>
      </c>
      <c r="AX1102" s="79">
        <f t="shared" si="88"/>
        <v>10416000</v>
      </c>
      <c r="AY1102" s="223">
        <f t="shared" si="89"/>
        <v>0.33333333333333331</v>
      </c>
      <c r="AZ1102" s="74">
        <v>0.33333333333333331</v>
      </c>
      <c r="BA1102" s="75" t="s">
        <v>89</v>
      </c>
      <c r="BB1102" s="65" t="s">
        <v>108</v>
      </c>
      <c r="BC1102" s="66" t="s">
        <v>9723</v>
      </c>
      <c r="BD1102" s="221" t="s">
        <v>87</v>
      </c>
      <c r="BE1102" s="221" t="s">
        <v>87</v>
      </c>
    </row>
    <row r="1103" spans="2:57" x14ac:dyDescent="0.25">
      <c r="B1103" s="221">
        <v>2025</v>
      </c>
      <c r="C1103" s="221">
        <v>891780111</v>
      </c>
      <c r="D1103" s="221" t="s">
        <v>78</v>
      </c>
      <c r="E1103" s="65" t="s">
        <v>9722</v>
      </c>
      <c r="F1103" s="65" t="s">
        <v>9721</v>
      </c>
      <c r="G1103" s="306">
        <v>0</v>
      </c>
      <c r="H1103" s="65" t="s">
        <v>81</v>
      </c>
      <c r="I1103" s="221" t="s">
        <v>82</v>
      </c>
      <c r="J1103" s="220" t="s">
        <v>83</v>
      </c>
      <c r="K1103" s="66" t="s">
        <v>9720</v>
      </c>
      <c r="L1103" s="68">
        <v>11925000</v>
      </c>
      <c r="M1103" s="221" t="s">
        <v>85</v>
      </c>
      <c r="N1103" s="66" t="s">
        <v>9719</v>
      </c>
      <c r="O1103" s="66">
        <v>84459987</v>
      </c>
      <c r="P1103" s="65">
        <v>1426</v>
      </c>
      <c r="Q1103" s="78">
        <v>45840</v>
      </c>
      <c r="R1103" s="66">
        <v>2494141000</v>
      </c>
      <c r="S1103" s="78">
        <v>45859</v>
      </c>
      <c r="T1103" s="68">
        <v>11925000</v>
      </c>
      <c r="U1103" s="65" t="s">
        <v>87</v>
      </c>
      <c r="V1103" s="68">
        <v>1082868728</v>
      </c>
      <c r="W1103" s="67" t="s">
        <v>8398</v>
      </c>
      <c r="X1103" s="78">
        <v>45859</v>
      </c>
      <c r="Y1103" s="78">
        <v>45859</v>
      </c>
      <c r="Z1103" s="70" t="s">
        <v>89</v>
      </c>
      <c r="AA1103" s="70">
        <v>45991</v>
      </c>
      <c r="AB1103" s="49">
        <f t="shared" si="85"/>
        <v>132</v>
      </c>
      <c r="AC1103" s="65">
        <v>0</v>
      </c>
      <c r="AD1103" s="424">
        <v>0</v>
      </c>
      <c r="AE1103" s="65">
        <v>0</v>
      </c>
      <c r="AF1103" s="78" t="s">
        <v>89</v>
      </c>
      <c r="AG1103" s="49">
        <f t="shared" si="86"/>
        <v>0</v>
      </c>
      <c r="AH1103" s="65">
        <v>0</v>
      </c>
      <c r="AI1103" s="68">
        <v>0</v>
      </c>
      <c r="AJ1103" s="65" t="s">
        <v>89</v>
      </c>
      <c r="AK1103" s="78" t="s">
        <v>89</v>
      </c>
      <c r="AL1103" s="65">
        <v>0</v>
      </c>
      <c r="AM1103" s="78" t="s">
        <v>89</v>
      </c>
      <c r="AN1103" s="78" t="s">
        <v>89</v>
      </c>
      <c r="AO1103" s="78" t="s">
        <v>89</v>
      </c>
      <c r="AP1103" s="49">
        <f t="shared" si="87"/>
        <v>0</v>
      </c>
      <c r="AQ1103" s="49">
        <f>+L1103+AD1103-AI1103</f>
        <v>11925000</v>
      </c>
      <c r="AR1103" s="65" t="s">
        <v>87</v>
      </c>
      <c r="AS1103" s="68">
        <v>11925000</v>
      </c>
      <c r="AT1103" s="65" t="s">
        <v>90</v>
      </c>
      <c r="AU1103" s="68">
        <v>0</v>
      </c>
      <c r="AV1103" s="75" t="s">
        <v>89</v>
      </c>
      <c r="AW1103" s="423">
        <v>3975000</v>
      </c>
      <c r="AX1103" s="79">
        <f t="shared" si="88"/>
        <v>7950000</v>
      </c>
      <c r="AY1103" s="223">
        <f t="shared" si="89"/>
        <v>0.33333333333333331</v>
      </c>
      <c r="AZ1103" s="74">
        <v>0.33333333333333331</v>
      </c>
      <c r="BA1103" s="75" t="s">
        <v>89</v>
      </c>
      <c r="BB1103" s="65" t="s">
        <v>108</v>
      </c>
      <c r="BC1103" s="66" t="s">
        <v>9718</v>
      </c>
      <c r="BD1103" s="221" t="s">
        <v>87</v>
      </c>
      <c r="BE1103" s="221" t="s">
        <v>87</v>
      </c>
    </row>
    <row r="1104" spans="2:57" x14ac:dyDescent="0.25">
      <c r="B1104" s="221">
        <v>2025</v>
      </c>
      <c r="C1104" s="221">
        <v>891780111</v>
      </c>
      <c r="D1104" s="221" t="s">
        <v>78</v>
      </c>
      <c r="E1104" s="65" t="s">
        <v>9717</v>
      </c>
      <c r="F1104" s="65" t="s">
        <v>9716</v>
      </c>
      <c r="G1104" s="306">
        <v>0</v>
      </c>
      <c r="H1104" s="65" t="s">
        <v>81</v>
      </c>
      <c r="I1104" s="221" t="s">
        <v>82</v>
      </c>
      <c r="J1104" s="220" t="s">
        <v>83</v>
      </c>
      <c r="K1104" s="66" t="s">
        <v>9715</v>
      </c>
      <c r="L1104" s="68">
        <v>15624000</v>
      </c>
      <c r="M1104" s="221" t="s">
        <v>85</v>
      </c>
      <c r="N1104" s="66" t="s">
        <v>9714</v>
      </c>
      <c r="O1104" s="66">
        <v>1083023105</v>
      </c>
      <c r="P1104" s="65">
        <v>1425</v>
      </c>
      <c r="Q1104" s="78">
        <v>45840</v>
      </c>
      <c r="R1104" s="66">
        <v>5603238000</v>
      </c>
      <c r="S1104" s="78">
        <v>45859</v>
      </c>
      <c r="T1104" s="68">
        <v>15624000</v>
      </c>
      <c r="U1104" s="65" t="s">
        <v>87</v>
      </c>
      <c r="V1104" s="68">
        <v>1082939683</v>
      </c>
      <c r="W1104" s="67" t="s">
        <v>9713</v>
      </c>
      <c r="X1104" s="78">
        <v>45859</v>
      </c>
      <c r="Y1104" s="78">
        <v>45859</v>
      </c>
      <c r="Z1104" s="70" t="s">
        <v>89</v>
      </c>
      <c r="AA1104" s="70">
        <v>45991</v>
      </c>
      <c r="AB1104" s="49">
        <f t="shared" si="85"/>
        <v>132</v>
      </c>
      <c r="AC1104" s="65">
        <v>0</v>
      </c>
      <c r="AD1104" s="424">
        <v>0</v>
      </c>
      <c r="AE1104" s="65">
        <v>0</v>
      </c>
      <c r="AF1104" s="78" t="s">
        <v>89</v>
      </c>
      <c r="AG1104" s="49">
        <f t="shared" si="86"/>
        <v>0</v>
      </c>
      <c r="AH1104" s="65">
        <v>0</v>
      </c>
      <c r="AI1104" s="68">
        <v>0</v>
      </c>
      <c r="AJ1104" s="65" t="s">
        <v>89</v>
      </c>
      <c r="AK1104" s="78" t="s">
        <v>89</v>
      </c>
      <c r="AL1104" s="65">
        <v>0</v>
      </c>
      <c r="AM1104" s="78" t="s">
        <v>89</v>
      </c>
      <c r="AN1104" s="78" t="s">
        <v>89</v>
      </c>
      <c r="AO1104" s="78" t="s">
        <v>89</v>
      </c>
      <c r="AP1104" s="49">
        <f t="shared" si="87"/>
        <v>0</v>
      </c>
      <c r="AQ1104" s="49">
        <f>+L1104+AD1104-AI1104</f>
        <v>15624000</v>
      </c>
      <c r="AR1104" s="65" t="s">
        <v>87</v>
      </c>
      <c r="AS1104" s="68">
        <v>15624000</v>
      </c>
      <c r="AT1104" s="65" t="s">
        <v>90</v>
      </c>
      <c r="AU1104" s="68">
        <v>0</v>
      </c>
      <c r="AV1104" s="75" t="s">
        <v>89</v>
      </c>
      <c r="AW1104" s="423">
        <v>5208000</v>
      </c>
      <c r="AX1104" s="79">
        <f t="shared" si="88"/>
        <v>10416000</v>
      </c>
      <c r="AY1104" s="223">
        <f t="shared" si="89"/>
        <v>0.33333333333333331</v>
      </c>
      <c r="AZ1104" s="74">
        <v>0.33333333333333331</v>
      </c>
      <c r="BA1104" s="75" t="s">
        <v>89</v>
      </c>
      <c r="BB1104" s="65" t="s">
        <v>108</v>
      </c>
      <c r="BC1104" s="66" t="s">
        <v>9712</v>
      </c>
      <c r="BD1104" s="221" t="s">
        <v>87</v>
      </c>
      <c r="BE1104" s="221" t="s">
        <v>87</v>
      </c>
    </row>
    <row r="1105" spans="2:57" x14ac:dyDescent="0.25">
      <c r="B1105" s="221">
        <v>2025</v>
      </c>
      <c r="C1105" s="221">
        <v>891780111</v>
      </c>
      <c r="D1105" s="221" t="s">
        <v>78</v>
      </c>
      <c r="E1105" s="65" t="s">
        <v>9711</v>
      </c>
      <c r="F1105" s="65" t="s">
        <v>9710</v>
      </c>
      <c r="G1105" s="306">
        <v>0</v>
      </c>
      <c r="H1105" s="65" t="s">
        <v>81</v>
      </c>
      <c r="I1105" s="221" t="s">
        <v>82</v>
      </c>
      <c r="J1105" s="220" t="s">
        <v>83</v>
      </c>
      <c r="K1105" s="66" t="s">
        <v>9709</v>
      </c>
      <c r="L1105" s="68">
        <v>11925000</v>
      </c>
      <c r="M1105" s="221" t="s">
        <v>85</v>
      </c>
      <c r="N1105" s="66" t="s">
        <v>9708</v>
      </c>
      <c r="O1105" s="66">
        <v>57434959</v>
      </c>
      <c r="P1105" s="65">
        <v>1426</v>
      </c>
      <c r="Q1105" s="78">
        <v>45840</v>
      </c>
      <c r="R1105" s="66">
        <v>2494141000</v>
      </c>
      <c r="S1105" s="78">
        <v>45859</v>
      </c>
      <c r="T1105" s="68">
        <v>11925000</v>
      </c>
      <c r="U1105" s="65" t="s">
        <v>87</v>
      </c>
      <c r="V1105" s="68">
        <v>85466528</v>
      </c>
      <c r="W1105" s="67" t="s">
        <v>9684</v>
      </c>
      <c r="X1105" s="78">
        <v>45859</v>
      </c>
      <c r="Y1105" s="78">
        <v>45859</v>
      </c>
      <c r="Z1105" s="70" t="s">
        <v>89</v>
      </c>
      <c r="AA1105" s="70">
        <v>45991</v>
      </c>
      <c r="AB1105" s="49">
        <f t="shared" si="85"/>
        <v>132</v>
      </c>
      <c r="AC1105" s="65">
        <v>0</v>
      </c>
      <c r="AD1105" s="424">
        <v>0</v>
      </c>
      <c r="AE1105" s="65">
        <v>0</v>
      </c>
      <c r="AF1105" s="78" t="s">
        <v>89</v>
      </c>
      <c r="AG1105" s="49">
        <f t="shared" si="86"/>
        <v>0</v>
      </c>
      <c r="AH1105" s="65">
        <v>0</v>
      </c>
      <c r="AI1105" s="68">
        <v>0</v>
      </c>
      <c r="AJ1105" s="65" t="s">
        <v>89</v>
      </c>
      <c r="AK1105" s="78" t="s">
        <v>89</v>
      </c>
      <c r="AL1105" s="65">
        <v>0</v>
      </c>
      <c r="AM1105" s="78" t="s">
        <v>89</v>
      </c>
      <c r="AN1105" s="78" t="s">
        <v>89</v>
      </c>
      <c r="AO1105" s="78" t="s">
        <v>89</v>
      </c>
      <c r="AP1105" s="49">
        <f t="shared" si="87"/>
        <v>0</v>
      </c>
      <c r="AQ1105" s="49">
        <f>+L1105+AD1105-AI1105</f>
        <v>11925000</v>
      </c>
      <c r="AR1105" s="65" t="s">
        <v>87</v>
      </c>
      <c r="AS1105" s="68">
        <v>11925000</v>
      </c>
      <c r="AT1105" s="65" t="s">
        <v>90</v>
      </c>
      <c r="AU1105" s="68">
        <v>0</v>
      </c>
      <c r="AV1105" s="75" t="s">
        <v>89</v>
      </c>
      <c r="AW1105" s="423">
        <v>3975000</v>
      </c>
      <c r="AX1105" s="79">
        <f t="shared" si="88"/>
        <v>7950000</v>
      </c>
      <c r="AY1105" s="223">
        <f t="shared" si="89"/>
        <v>0.33333333333333331</v>
      </c>
      <c r="AZ1105" s="74">
        <v>0.33333333333333331</v>
      </c>
      <c r="BA1105" s="75" t="s">
        <v>89</v>
      </c>
      <c r="BB1105" s="65" t="s">
        <v>108</v>
      </c>
      <c r="BC1105" s="66" t="s">
        <v>9707</v>
      </c>
      <c r="BD1105" s="221" t="s">
        <v>87</v>
      </c>
      <c r="BE1105" s="221" t="s">
        <v>87</v>
      </c>
    </row>
    <row r="1106" spans="2:57" x14ac:dyDescent="0.25">
      <c r="B1106" s="221">
        <v>2025</v>
      </c>
      <c r="C1106" s="221">
        <v>891780111</v>
      </c>
      <c r="D1106" s="221" t="s">
        <v>78</v>
      </c>
      <c r="E1106" s="65" t="s">
        <v>9706</v>
      </c>
      <c r="F1106" s="65" t="s">
        <v>9705</v>
      </c>
      <c r="G1106" s="306">
        <v>0</v>
      </c>
      <c r="H1106" s="65" t="s">
        <v>81</v>
      </c>
      <c r="I1106" s="221" t="s">
        <v>82</v>
      </c>
      <c r="J1106" s="220" t="s">
        <v>83</v>
      </c>
      <c r="K1106" s="66" t="s">
        <v>9704</v>
      </c>
      <c r="L1106" s="68">
        <v>19800000</v>
      </c>
      <c r="M1106" s="221" t="s">
        <v>85</v>
      </c>
      <c r="N1106" s="66" t="s">
        <v>9703</v>
      </c>
      <c r="O1106" s="66">
        <v>1083000350</v>
      </c>
      <c r="P1106" s="65">
        <v>1425</v>
      </c>
      <c r="Q1106" s="78">
        <v>45840</v>
      </c>
      <c r="R1106" s="66">
        <v>5603238000</v>
      </c>
      <c r="S1106" s="78">
        <v>45859</v>
      </c>
      <c r="T1106" s="68">
        <v>19800000</v>
      </c>
      <c r="U1106" s="65" t="s">
        <v>87</v>
      </c>
      <c r="V1106" s="68">
        <v>36559627</v>
      </c>
      <c r="W1106" s="67" t="s">
        <v>9366</v>
      </c>
      <c r="X1106" s="78">
        <v>45859</v>
      </c>
      <c r="Y1106" s="78">
        <v>45859</v>
      </c>
      <c r="Z1106" s="70" t="s">
        <v>89</v>
      </c>
      <c r="AA1106" s="70">
        <v>45991</v>
      </c>
      <c r="AB1106" s="49">
        <f t="shared" si="85"/>
        <v>132</v>
      </c>
      <c r="AC1106" s="65">
        <v>0</v>
      </c>
      <c r="AD1106" s="424">
        <v>0</v>
      </c>
      <c r="AE1106" s="65">
        <v>0</v>
      </c>
      <c r="AF1106" s="78" t="s">
        <v>89</v>
      </c>
      <c r="AG1106" s="49">
        <f t="shared" si="86"/>
        <v>0</v>
      </c>
      <c r="AH1106" s="65">
        <v>0</v>
      </c>
      <c r="AI1106" s="68">
        <v>0</v>
      </c>
      <c r="AJ1106" s="65" t="s">
        <v>89</v>
      </c>
      <c r="AK1106" s="78" t="s">
        <v>89</v>
      </c>
      <c r="AL1106" s="65">
        <v>0</v>
      </c>
      <c r="AM1106" s="78" t="s">
        <v>89</v>
      </c>
      <c r="AN1106" s="78" t="s">
        <v>89</v>
      </c>
      <c r="AO1106" s="78" t="s">
        <v>89</v>
      </c>
      <c r="AP1106" s="49">
        <f t="shared" si="87"/>
        <v>0</v>
      </c>
      <c r="AQ1106" s="49">
        <f>+L1106+AD1106-AI1106</f>
        <v>19800000</v>
      </c>
      <c r="AR1106" s="65" t="s">
        <v>87</v>
      </c>
      <c r="AS1106" s="68">
        <v>19800000</v>
      </c>
      <c r="AT1106" s="65" t="s">
        <v>90</v>
      </c>
      <c r="AU1106" s="68">
        <v>0</v>
      </c>
      <c r="AV1106" s="75" t="s">
        <v>89</v>
      </c>
      <c r="AW1106" s="423">
        <v>6600000</v>
      </c>
      <c r="AX1106" s="79">
        <f t="shared" si="88"/>
        <v>13200000</v>
      </c>
      <c r="AY1106" s="223">
        <f t="shared" si="89"/>
        <v>0.33333333333333331</v>
      </c>
      <c r="AZ1106" s="74">
        <v>0.33333333333333331</v>
      </c>
      <c r="BA1106" s="75" t="s">
        <v>89</v>
      </c>
      <c r="BB1106" s="65" t="s">
        <v>108</v>
      </c>
      <c r="BC1106" s="66" t="s">
        <v>9702</v>
      </c>
      <c r="BD1106" s="221" t="s">
        <v>87</v>
      </c>
      <c r="BE1106" s="221" t="s">
        <v>87</v>
      </c>
    </row>
    <row r="1107" spans="2:57" x14ac:dyDescent="0.25">
      <c r="B1107" s="221">
        <v>2025</v>
      </c>
      <c r="C1107" s="221">
        <v>891780111</v>
      </c>
      <c r="D1107" s="221" t="s">
        <v>78</v>
      </c>
      <c r="E1107" s="65" t="s">
        <v>9701</v>
      </c>
      <c r="F1107" s="65" t="s">
        <v>9700</v>
      </c>
      <c r="G1107" s="306">
        <v>0</v>
      </c>
      <c r="H1107" s="65" t="s">
        <v>81</v>
      </c>
      <c r="I1107" s="221" t="s">
        <v>82</v>
      </c>
      <c r="J1107" s="220" t="s">
        <v>83</v>
      </c>
      <c r="K1107" s="66" t="s">
        <v>9699</v>
      </c>
      <c r="L1107" s="68">
        <v>15624000</v>
      </c>
      <c r="M1107" s="221" t="s">
        <v>85</v>
      </c>
      <c r="N1107" s="66" t="s">
        <v>9698</v>
      </c>
      <c r="O1107" s="66">
        <v>12538059</v>
      </c>
      <c r="P1107" s="65">
        <v>1425</v>
      </c>
      <c r="Q1107" s="78">
        <v>45840</v>
      </c>
      <c r="R1107" s="66">
        <v>5603238000</v>
      </c>
      <c r="S1107" s="78">
        <v>45859</v>
      </c>
      <c r="T1107" s="68">
        <v>15624000</v>
      </c>
      <c r="U1107" s="65" t="s">
        <v>87</v>
      </c>
      <c r="V1107" s="68">
        <v>36559627</v>
      </c>
      <c r="W1107" s="67" t="s">
        <v>9366</v>
      </c>
      <c r="X1107" s="78">
        <v>45859</v>
      </c>
      <c r="Y1107" s="78">
        <v>45859</v>
      </c>
      <c r="Z1107" s="70" t="s">
        <v>89</v>
      </c>
      <c r="AA1107" s="70">
        <v>45991</v>
      </c>
      <c r="AB1107" s="49">
        <f t="shared" si="85"/>
        <v>132</v>
      </c>
      <c r="AC1107" s="65">
        <v>0</v>
      </c>
      <c r="AD1107" s="424">
        <v>0</v>
      </c>
      <c r="AE1107" s="65">
        <v>0</v>
      </c>
      <c r="AF1107" s="78" t="s">
        <v>89</v>
      </c>
      <c r="AG1107" s="49">
        <f t="shared" si="86"/>
        <v>0</v>
      </c>
      <c r="AH1107" s="65">
        <v>0</v>
      </c>
      <c r="AI1107" s="68">
        <v>0</v>
      </c>
      <c r="AJ1107" s="65" t="s">
        <v>89</v>
      </c>
      <c r="AK1107" s="78" t="s">
        <v>89</v>
      </c>
      <c r="AL1107" s="65">
        <v>0</v>
      </c>
      <c r="AM1107" s="78" t="s">
        <v>89</v>
      </c>
      <c r="AN1107" s="78" t="s">
        <v>89</v>
      </c>
      <c r="AO1107" s="78" t="s">
        <v>89</v>
      </c>
      <c r="AP1107" s="49">
        <f t="shared" si="87"/>
        <v>0</v>
      </c>
      <c r="AQ1107" s="49">
        <f>+L1107+AD1107-AI1107</f>
        <v>15624000</v>
      </c>
      <c r="AR1107" s="65" t="s">
        <v>87</v>
      </c>
      <c r="AS1107" s="68">
        <v>15624000</v>
      </c>
      <c r="AT1107" s="65" t="s">
        <v>90</v>
      </c>
      <c r="AU1107" s="68">
        <v>0</v>
      </c>
      <c r="AV1107" s="75" t="s">
        <v>89</v>
      </c>
      <c r="AW1107" s="423">
        <v>5208000</v>
      </c>
      <c r="AX1107" s="79">
        <f t="shared" si="88"/>
        <v>10416000</v>
      </c>
      <c r="AY1107" s="223">
        <f t="shared" si="89"/>
        <v>0.33333333333333331</v>
      </c>
      <c r="AZ1107" s="74">
        <v>0.33333333333333331</v>
      </c>
      <c r="BA1107" s="75" t="s">
        <v>89</v>
      </c>
      <c r="BB1107" s="65" t="s">
        <v>108</v>
      </c>
      <c r="BC1107" s="66" t="s">
        <v>9697</v>
      </c>
      <c r="BD1107" s="221" t="s">
        <v>87</v>
      </c>
      <c r="BE1107" s="221" t="s">
        <v>87</v>
      </c>
    </row>
    <row r="1108" spans="2:57" x14ac:dyDescent="0.25">
      <c r="B1108" s="221">
        <v>2025</v>
      </c>
      <c r="C1108" s="221">
        <v>891780111</v>
      </c>
      <c r="D1108" s="221" t="s">
        <v>78</v>
      </c>
      <c r="E1108" s="65" t="s">
        <v>9696</v>
      </c>
      <c r="F1108" s="65" t="s">
        <v>9695</v>
      </c>
      <c r="G1108" s="306">
        <v>0</v>
      </c>
      <c r="H1108" s="65" t="s">
        <v>81</v>
      </c>
      <c r="I1108" s="221" t="s">
        <v>82</v>
      </c>
      <c r="J1108" s="220" t="s">
        <v>83</v>
      </c>
      <c r="K1108" s="66" t="s">
        <v>9602</v>
      </c>
      <c r="L1108" s="68">
        <v>10125000</v>
      </c>
      <c r="M1108" s="221" t="s">
        <v>85</v>
      </c>
      <c r="N1108" s="66" t="s">
        <v>9694</v>
      </c>
      <c r="O1108" s="66">
        <v>57466963</v>
      </c>
      <c r="P1108" s="65">
        <v>1426</v>
      </c>
      <c r="Q1108" s="78">
        <v>45840</v>
      </c>
      <c r="R1108" s="66">
        <v>2494141000</v>
      </c>
      <c r="S1108" s="78">
        <v>45859</v>
      </c>
      <c r="T1108" s="68">
        <v>10125000</v>
      </c>
      <c r="U1108" s="65" t="s">
        <v>87</v>
      </c>
      <c r="V1108" s="68">
        <v>57444673</v>
      </c>
      <c r="W1108" s="67" t="s">
        <v>8387</v>
      </c>
      <c r="X1108" s="78">
        <v>45859</v>
      </c>
      <c r="Y1108" s="78">
        <v>45859</v>
      </c>
      <c r="Z1108" s="70" t="s">
        <v>89</v>
      </c>
      <c r="AA1108" s="70">
        <v>45991</v>
      </c>
      <c r="AB1108" s="49">
        <f t="shared" si="85"/>
        <v>132</v>
      </c>
      <c r="AC1108" s="65">
        <v>0</v>
      </c>
      <c r="AD1108" s="424">
        <v>0</v>
      </c>
      <c r="AE1108" s="65">
        <v>0</v>
      </c>
      <c r="AF1108" s="78" t="s">
        <v>89</v>
      </c>
      <c r="AG1108" s="49">
        <f t="shared" si="86"/>
        <v>0</v>
      </c>
      <c r="AH1108" s="65">
        <v>0</v>
      </c>
      <c r="AI1108" s="68">
        <v>0</v>
      </c>
      <c r="AJ1108" s="65" t="s">
        <v>89</v>
      </c>
      <c r="AK1108" s="78" t="s">
        <v>89</v>
      </c>
      <c r="AL1108" s="65">
        <v>0</v>
      </c>
      <c r="AM1108" s="78" t="s">
        <v>89</v>
      </c>
      <c r="AN1108" s="78" t="s">
        <v>89</v>
      </c>
      <c r="AO1108" s="78" t="s">
        <v>89</v>
      </c>
      <c r="AP1108" s="49">
        <f t="shared" si="87"/>
        <v>0</v>
      </c>
      <c r="AQ1108" s="49">
        <f>+L1108+AD1108-AI1108</f>
        <v>10125000</v>
      </c>
      <c r="AR1108" s="65" t="s">
        <v>87</v>
      </c>
      <c r="AS1108" s="68">
        <v>10125000</v>
      </c>
      <c r="AT1108" s="65" t="s">
        <v>90</v>
      </c>
      <c r="AU1108" s="68">
        <v>0</v>
      </c>
      <c r="AV1108" s="75" t="s">
        <v>89</v>
      </c>
      <c r="AW1108" s="423">
        <v>3375000</v>
      </c>
      <c r="AX1108" s="79">
        <f t="shared" si="88"/>
        <v>6750000</v>
      </c>
      <c r="AY1108" s="223">
        <f t="shared" si="89"/>
        <v>0.33333333333333331</v>
      </c>
      <c r="AZ1108" s="74">
        <v>0.33333333333333331</v>
      </c>
      <c r="BA1108" s="75" t="s">
        <v>89</v>
      </c>
      <c r="BB1108" s="65" t="s">
        <v>108</v>
      </c>
      <c r="BC1108" s="66" t="s">
        <v>9693</v>
      </c>
      <c r="BD1108" s="221" t="s">
        <v>87</v>
      </c>
      <c r="BE1108" s="221" t="s">
        <v>87</v>
      </c>
    </row>
    <row r="1109" spans="2:57" x14ac:dyDescent="0.25">
      <c r="B1109" s="221">
        <v>2025</v>
      </c>
      <c r="C1109" s="221">
        <v>891780111</v>
      </c>
      <c r="D1109" s="221" t="s">
        <v>78</v>
      </c>
      <c r="E1109" s="65" t="s">
        <v>9692</v>
      </c>
      <c r="F1109" s="65" t="s">
        <v>9691</v>
      </c>
      <c r="G1109" s="306">
        <v>0</v>
      </c>
      <c r="H1109" s="65" t="s">
        <v>81</v>
      </c>
      <c r="I1109" s="221" t="s">
        <v>82</v>
      </c>
      <c r="J1109" s="220" t="s">
        <v>83</v>
      </c>
      <c r="K1109" s="66" t="s">
        <v>9602</v>
      </c>
      <c r="L1109" s="68">
        <v>10125000</v>
      </c>
      <c r="M1109" s="221" t="s">
        <v>85</v>
      </c>
      <c r="N1109" s="66" t="s">
        <v>9690</v>
      </c>
      <c r="O1109" s="66">
        <v>57435172</v>
      </c>
      <c r="P1109" s="65">
        <v>1426</v>
      </c>
      <c r="Q1109" s="78">
        <v>45840</v>
      </c>
      <c r="R1109" s="66">
        <v>2494141000</v>
      </c>
      <c r="S1109" s="78">
        <v>45859</v>
      </c>
      <c r="T1109" s="68">
        <v>10125000</v>
      </c>
      <c r="U1109" s="65" t="s">
        <v>87</v>
      </c>
      <c r="V1109" s="68">
        <v>57444673</v>
      </c>
      <c r="W1109" s="67" t="s">
        <v>8387</v>
      </c>
      <c r="X1109" s="78">
        <v>45859</v>
      </c>
      <c r="Y1109" s="78">
        <v>45859</v>
      </c>
      <c r="Z1109" s="70" t="s">
        <v>89</v>
      </c>
      <c r="AA1109" s="70">
        <v>45991</v>
      </c>
      <c r="AB1109" s="49">
        <f t="shared" si="85"/>
        <v>132</v>
      </c>
      <c r="AC1109" s="65">
        <v>0</v>
      </c>
      <c r="AD1109" s="424">
        <v>0</v>
      </c>
      <c r="AE1109" s="65">
        <v>0</v>
      </c>
      <c r="AF1109" s="78" t="s">
        <v>89</v>
      </c>
      <c r="AG1109" s="49">
        <f t="shared" si="86"/>
        <v>0</v>
      </c>
      <c r="AH1109" s="65">
        <v>0</v>
      </c>
      <c r="AI1109" s="68">
        <v>0</v>
      </c>
      <c r="AJ1109" s="65" t="s">
        <v>89</v>
      </c>
      <c r="AK1109" s="78" t="s">
        <v>89</v>
      </c>
      <c r="AL1109" s="65">
        <v>0</v>
      </c>
      <c r="AM1109" s="78" t="s">
        <v>89</v>
      </c>
      <c r="AN1109" s="78" t="s">
        <v>89</v>
      </c>
      <c r="AO1109" s="78" t="s">
        <v>89</v>
      </c>
      <c r="AP1109" s="49">
        <f t="shared" si="87"/>
        <v>0</v>
      </c>
      <c r="AQ1109" s="49">
        <f>+L1109+AD1109-AI1109</f>
        <v>10125000</v>
      </c>
      <c r="AR1109" s="65" t="s">
        <v>87</v>
      </c>
      <c r="AS1109" s="68">
        <v>10125000</v>
      </c>
      <c r="AT1109" s="65" t="s">
        <v>90</v>
      </c>
      <c r="AU1109" s="68">
        <v>0</v>
      </c>
      <c r="AV1109" s="75" t="s">
        <v>89</v>
      </c>
      <c r="AW1109" s="423">
        <v>3375000</v>
      </c>
      <c r="AX1109" s="79">
        <f t="shared" si="88"/>
        <v>6750000</v>
      </c>
      <c r="AY1109" s="223">
        <f t="shared" si="89"/>
        <v>0.33333333333333331</v>
      </c>
      <c r="AZ1109" s="74">
        <v>0.33333333333333331</v>
      </c>
      <c r="BA1109" s="75" t="s">
        <v>89</v>
      </c>
      <c r="BB1109" s="65" t="s">
        <v>108</v>
      </c>
      <c r="BC1109" s="66" t="s">
        <v>9689</v>
      </c>
      <c r="BD1109" s="221" t="s">
        <v>87</v>
      </c>
      <c r="BE1109" s="221" t="s">
        <v>87</v>
      </c>
    </row>
    <row r="1110" spans="2:57" x14ac:dyDescent="0.25">
      <c r="B1110" s="221">
        <v>2025</v>
      </c>
      <c r="C1110" s="221">
        <v>891780111</v>
      </c>
      <c r="D1110" s="221" t="s">
        <v>78</v>
      </c>
      <c r="E1110" s="65" t="s">
        <v>9688</v>
      </c>
      <c r="F1110" s="65" t="s">
        <v>9687</v>
      </c>
      <c r="G1110" s="306">
        <v>0</v>
      </c>
      <c r="H1110" s="65" t="s">
        <v>81</v>
      </c>
      <c r="I1110" s="221" t="s">
        <v>82</v>
      </c>
      <c r="J1110" s="220" t="s">
        <v>83</v>
      </c>
      <c r="K1110" s="66" t="s">
        <v>9686</v>
      </c>
      <c r="L1110" s="68">
        <v>10125000</v>
      </c>
      <c r="M1110" s="221" t="s">
        <v>85</v>
      </c>
      <c r="N1110" s="66" t="s">
        <v>9685</v>
      </c>
      <c r="O1110" s="66">
        <v>1082946676</v>
      </c>
      <c r="P1110" s="65">
        <v>1426</v>
      </c>
      <c r="Q1110" s="78">
        <v>45840</v>
      </c>
      <c r="R1110" s="66">
        <v>2494141000</v>
      </c>
      <c r="S1110" s="78">
        <v>45859</v>
      </c>
      <c r="T1110" s="68">
        <v>10125000</v>
      </c>
      <c r="U1110" s="65" t="s">
        <v>87</v>
      </c>
      <c r="V1110" s="68">
        <v>85466528</v>
      </c>
      <c r="W1110" s="67" t="s">
        <v>9684</v>
      </c>
      <c r="X1110" s="78">
        <v>45859</v>
      </c>
      <c r="Y1110" s="78">
        <v>45859</v>
      </c>
      <c r="Z1110" s="70" t="s">
        <v>89</v>
      </c>
      <c r="AA1110" s="70">
        <v>45991</v>
      </c>
      <c r="AB1110" s="49">
        <f t="shared" si="85"/>
        <v>132</v>
      </c>
      <c r="AC1110" s="65">
        <v>0</v>
      </c>
      <c r="AD1110" s="424">
        <v>0</v>
      </c>
      <c r="AE1110" s="65">
        <v>0</v>
      </c>
      <c r="AF1110" s="78" t="s">
        <v>89</v>
      </c>
      <c r="AG1110" s="49">
        <f t="shared" si="86"/>
        <v>0</v>
      </c>
      <c r="AH1110" s="65">
        <v>0</v>
      </c>
      <c r="AI1110" s="68">
        <v>0</v>
      </c>
      <c r="AJ1110" s="65" t="s">
        <v>89</v>
      </c>
      <c r="AK1110" s="78" t="s">
        <v>89</v>
      </c>
      <c r="AL1110" s="65">
        <v>0</v>
      </c>
      <c r="AM1110" s="78" t="s">
        <v>89</v>
      </c>
      <c r="AN1110" s="78" t="s">
        <v>89</v>
      </c>
      <c r="AO1110" s="78" t="s">
        <v>89</v>
      </c>
      <c r="AP1110" s="49">
        <f t="shared" si="87"/>
        <v>0</v>
      </c>
      <c r="AQ1110" s="49">
        <f>+L1110+AD1110-AI1110</f>
        <v>10125000</v>
      </c>
      <c r="AR1110" s="65" t="s">
        <v>87</v>
      </c>
      <c r="AS1110" s="68">
        <v>10125000</v>
      </c>
      <c r="AT1110" s="65" t="s">
        <v>90</v>
      </c>
      <c r="AU1110" s="68">
        <v>0</v>
      </c>
      <c r="AV1110" s="75" t="s">
        <v>89</v>
      </c>
      <c r="AW1110" s="423">
        <v>3375000</v>
      </c>
      <c r="AX1110" s="79">
        <f t="shared" si="88"/>
        <v>6750000</v>
      </c>
      <c r="AY1110" s="223">
        <f t="shared" si="89"/>
        <v>0.33333333333333331</v>
      </c>
      <c r="AZ1110" s="74">
        <v>0.33333333333333331</v>
      </c>
      <c r="BA1110" s="75" t="s">
        <v>89</v>
      </c>
      <c r="BB1110" s="65" t="s">
        <v>108</v>
      </c>
      <c r="BC1110" s="66" t="s">
        <v>9683</v>
      </c>
      <c r="BD1110" s="221" t="s">
        <v>87</v>
      </c>
      <c r="BE1110" s="221" t="s">
        <v>87</v>
      </c>
    </row>
    <row r="1111" spans="2:57" x14ac:dyDescent="0.25">
      <c r="B1111" s="221">
        <v>2025</v>
      </c>
      <c r="C1111" s="221">
        <v>891780111</v>
      </c>
      <c r="D1111" s="221" t="s">
        <v>78</v>
      </c>
      <c r="E1111" s="65" t="s">
        <v>9682</v>
      </c>
      <c r="F1111" s="65" t="s">
        <v>9681</v>
      </c>
      <c r="G1111" s="306">
        <v>0</v>
      </c>
      <c r="H1111" s="65" t="s">
        <v>81</v>
      </c>
      <c r="I1111" s="221" t="s">
        <v>82</v>
      </c>
      <c r="J1111" s="220" t="s">
        <v>83</v>
      </c>
      <c r="K1111" s="66" t="s">
        <v>9680</v>
      </c>
      <c r="L1111" s="68">
        <v>12825000</v>
      </c>
      <c r="M1111" s="221" t="s">
        <v>85</v>
      </c>
      <c r="N1111" s="66" t="s">
        <v>9679</v>
      </c>
      <c r="O1111" s="66">
        <v>1128149649</v>
      </c>
      <c r="P1111" s="65">
        <v>1425</v>
      </c>
      <c r="Q1111" s="78">
        <v>45840</v>
      </c>
      <c r="R1111" s="66">
        <v>5603238000</v>
      </c>
      <c r="S1111" s="78">
        <v>45859</v>
      </c>
      <c r="T1111" s="68">
        <v>12825000</v>
      </c>
      <c r="U1111" s="65" t="s">
        <v>87</v>
      </c>
      <c r="V1111" s="68">
        <v>57441846</v>
      </c>
      <c r="W1111" s="67" t="s">
        <v>8628</v>
      </c>
      <c r="X1111" s="78">
        <v>45859</v>
      </c>
      <c r="Y1111" s="78">
        <v>45859</v>
      </c>
      <c r="Z1111" s="70" t="s">
        <v>89</v>
      </c>
      <c r="AA1111" s="70">
        <v>45991</v>
      </c>
      <c r="AB1111" s="49">
        <f t="shared" si="85"/>
        <v>132</v>
      </c>
      <c r="AC1111" s="65">
        <v>0</v>
      </c>
      <c r="AD1111" s="424">
        <v>0</v>
      </c>
      <c r="AE1111" s="65">
        <v>0</v>
      </c>
      <c r="AF1111" s="78" t="s">
        <v>89</v>
      </c>
      <c r="AG1111" s="49">
        <f t="shared" si="86"/>
        <v>0</v>
      </c>
      <c r="AH1111" s="65">
        <v>0</v>
      </c>
      <c r="AI1111" s="68">
        <v>0</v>
      </c>
      <c r="AJ1111" s="65" t="s">
        <v>89</v>
      </c>
      <c r="AK1111" s="78" t="s">
        <v>89</v>
      </c>
      <c r="AL1111" s="65">
        <v>0</v>
      </c>
      <c r="AM1111" s="78" t="s">
        <v>89</v>
      </c>
      <c r="AN1111" s="78" t="s">
        <v>89</v>
      </c>
      <c r="AO1111" s="78" t="s">
        <v>89</v>
      </c>
      <c r="AP1111" s="49">
        <f t="shared" si="87"/>
        <v>0</v>
      </c>
      <c r="AQ1111" s="49">
        <f>+L1111+AD1111-AI1111</f>
        <v>12825000</v>
      </c>
      <c r="AR1111" s="65" t="s">
        <v>87</v>
      </c>
      <c r="AS1111" s="68">
        <v>12825000</v>
      </c>
      <c r="AT1111" s="65" t="s">
        <v>90</v>
      </c>
      <c r="AU1111" s="68">
        <v>0</v>
      </c>
      <c r="AV1111" s="75" t="s">
        <v>89</v>
      </c>
      <c r="AW1111" s="423">
        <v>4275000</v>
      </c>
      <c r="AX1111" s="79">
        <f t="shared" si="88"/>
        <v>8550000</v>
      </c>
      <c r="AY1111" s="223">
        <f t="shared" si="89"/>
        <v>0.33333333333333331</v>
      </c>
      <c r="AZ1111" s="74">
        <v>0.33333333333333331</v>
      </c>
      <c r="BA1111" s="75" t="s">
        <v>89</v>
      </c>
      <c r="BB1111" s="65" t="s">
        <v>108</v>
      </c>
      <c r="BC1111" s="66" t="s">
        <v>9678</v>
      </c>
      <c r="BD1111" s="221" t="s">
        <v>87</v>
      </c>
      <c r="BE1111" s="221" t="s">
        <v>87</v>
      </c>
    </row>
    <row r="1112" spans="2:57" x14ac:dyDescent="0.25">
      <c r="B1112" s="221">
        <v>2025</v>
      </c>
      <c r="C1112" s="221">
        <v>891780111</v>
      </c>
      <c r="D1112" s="221" t="s">
        <v>78</v>
      </c>
      <c r="E1112" s="65" t="s">
        <v>9677</v>
      </c>
      <c r="F1112" s="65" t="s">
        <v>9676</v>
      </c>
      <c r="G1112" s="306">
        <v>0</v>
      </c>
      <c r="H1112" s="65" t="s">
        <v>81</v>
      </c>
      <c r="I1112" s="221" t="s">
        <v>82</v>
      </c>
      <c r="J1112" s="220" t="s">
        <v>83</v>
      </c>
      <c r="K1112" s="66" t="s">
        <v>9675</v>
      </c>
      <c r="L1112" s="68">
        <v>14202000</v>
      </c>
      <c r="M1112" s="221" t="s">
        <v>85</v>
      </c>
      <c r="N1112" s="66" t="s">
        <v>9674</v>
      </c>
      <c r="O1112" s="66">
        <v>85474916</v>
      </c>
      <c r="P1112" s="65">
        <v>1425</v>
      </c>
      <c r="Q1112" s="78">
        <v>45840</v>
      </c>
      <c r="R1112" s="66">
        <v>5603238000</v>
      </c>
      <c r="S1112" s="78">
        <v>45859</v>
      </c>
      <c r="T1112" s="68">
        <v>14202000</v>
      </c>
      <c r="U1112" s="65" t="s">
        <v>87</v>
      </c>
      <c r="V1112" s="68">
        <v>1192791759</v>
      </c>
      <c r="W1112" s="67" t="s">
        <v>6391</v>
      </c>
      <c r="X1112" s="78">
        <v>45859</v>
      </c>
      <c r="Y1112" s="78">
        <v>45859</v>
      </c>
      <c r="Z1112" s="70" t="s">
        <v>89</v>
      </c>
      <c r="AA1112" s="70">
        <v>45991</v>
      </c>
      <c r="AB1112" s="49">
        <f t="shared" si="85"/>
        <v>132</v>
      </c>
      <c r="AC1112" s="65">
        <v>0</v>
      </c>
      <c r="AD1112" s="424">
        <v>0</v>
      </c>
      <c r="AE1112" s="65">
        <v>0</v>
      </c>
      <c r="AF1112" s="78" t="s">
        <v>89</v>
      </c>
      <c r="AG1112" s="49">
        <f t="shared" si="86"/>
        <v>0</v>
      </c>
      <c r="AH1112" s="65">
        <v>0</v>
      </c>
      <c r="AI1112" s="68">
        <v>0</v>
      </c>
      <c r="AJ1112" s="65" t="s">
        <v>89</v>
      </c>
      <c r="AK1112" s="78" t="s">
        <v>89</v>
      </c>
      <c r="AL1112" s="65">
        <v>0</v>
      </c>
      <c r="AM1112" s="78" t="s">
        <v>89</v>
      </c>
      <c r="AN1112" s="78" t="s">
        <v>89</v>
      </c>
      <c r="AO1112" s="78" t="s">
        <v>89</v>
      </c>
      <c r="AP1112" s="49">
        <f t="shared" si="87"/>
        <v>0</v>
      </c>
      <c r="AQ1112" s="49">
        <f>+L1112+AD1112-AI1112</f>
        <v>14202000</v>
      </c>
      <c r="AR1112" s="65" t="s">
        <v>87</v>
      </c>
      <c r="AS1112" s="68">
        <v>14202000</v>
      </c>
      <c r="AT1112" s="65" t="s">
        <v>90</v>
      </c>
      <c r="AU1112" s="68">
        <v>0</v>
      </c>
      <c r="AV1112" s="75" t="s">
        <v>89</v>
      </c>
      <c r="AW1112" s="423">
        <v>4734000</v>
      </c>
      <c r="AX1112" s="79">
        <f t="shared" si="88"/>
        <v>9468000</v>
      </c>
      <c r="AY1112" s="223">
        <f t="shared" si="89"/>
        <v>0.33333333333333331</v>
      </c>
      <c r="AZ1112" s="74">
        <v>0.33333333333333331</v>
      </c>
      <c r="BA1112" s="75" t="s">
        <v>89</v>
      </c>
      <c r="BB1112" s="65" t="s">
        <v>108</v>
      </c>
      <c r="BC1112" s="66" t="s">
        <v>9673</v>
      </c>
      <c r="BD1112" s="221" t="s">
        <v>87</v>
      </c>
      <c r="BE1112" s="221" t="s">
        <v>87</v>
      </c>
    </row>
    <row r="1113" spans="2:57" x14ac:dyDescent="0.25">
      <c r="B1113" s="221">
        <v>2025</v>
      </c>
      <c r="C1113" s="221">
        <v>891780111</v>
      </c>
      <c r="D1113" s="221" t="s">
        <v>78</v>
      </c>
      <c r="E1113" s="65" t="s">
        <v>9672</v>
      </c>
      <c r="F1113" s="65" t="s">
        <v>9671</v>
      </c>
      <c r="G1113" s="306">
        <v>0</v>
      </c>
      <c r="H1113" s="65" t="s">
        <v>81</v>
      </c>
      <c r="I1113" s="221" t="s">
        <v>82</v>
      </c>
      <c r="J1113" s="220" t="s">
        <v>83</v>
      </c>
      <c r="K1113" s="66" t="s">
        <v>9670</v>
      </c>
      <c r="L1113" s="68">
        <v>14202000</v>
      </c>
      <c r="M1113" s="221" t="s">
        <v>85</v>
      </c>
      <c r="N1113" s="66" t="s">
        <v>9669</v>
      </c>
      <c r="O1113" s="66">
        <v>57414091</v>
      </c>
      <c r="P1113" s="65">
        <v>1425</v>
      </c>
      <c r="Q1113" s="78">
        <v>45840</v>
      </c>
      <c r="R1113" s="66">
        <v>5603238000</v>
      </c>
      <c r="S1113" s="78">
        <v>45859</v>
      </c>
      <c r="T1113" s="68">
        <v>14202000</v>
      </c>
      <c r="U1113" s="65" t="s">
        <v>87</v>
      </c>
      <c r="V1113" s="68">
        <v>36557666</v>
      </c>
      <c r="W1113" s="67" t="s">
        <v>8339</v>
      </c>
      <c r="X1113" s="78">
        <v>45859</v>
      </c>
      <c r="Y1113" s="78">
        <v>45859</v>
      </c>
      <c r="Z1113" s="70" t="s">
        <v>89</v>
      </c>
      <c r="AA1113" s="70">
        <v>45991</v>
      </c>
      <c r="AB1113" s="49">
        <f t="shared" si="85"/>
        <v>132</v>
      </c>
      <c r="AC1113" s="65">
        <v>0</v>
      </c>
      <c r="AD1113" s="424">
        <v>0</v>
      </c>
      <c r="AE1113" s="65">
        <v>0</v>
      </c>
      <c r="AF1113" s="78" t="s">
        <v>89</v>
      </c>
      <c r="AG1113" s="49">
        <f t="shared" si="86"/>
        <v>0</v>
      </c>
      <c r="AH1113" s="65">
        <v>0</v>
      </c>
      <c r="AI1113" s="68">
        <v>0</v>
      </c>
      <c r="AJ1113" s="65" t="s">
        <v>89</v>
      </c>
      <c r="AK1113" s="78" t="s">
        <v>89</v>
      </c>
      <c r="AL1113" s="65">
        <v>0</v>
      </c>
      <c r="AM1113" s="78" t="s">
        <v>89</v>
      </c>
      <c r="AN1113" s="78" t="s">
        <v>89</v>
      </c>
      <c r="AO1113" s="78" t="s">
        <v>89</v>
      </c>
      <c r="AP1113" s="49">
        <f t="shared" si="87"/>
        <v>0</v>
      </c>
      <c r="AQ1113" s="49">
        <f>+L1113+AD1113-AI1113</f>
        <v>14202000</v>
      </c>
      <c r="AR1113" s="65" t="s">
        <v>87</v>
      </c>
      <c r="AS1113" s="68">
        <v>14202000</v>
      </c>
      <c r="AT1113" s="65" t="s">
        <v>90</v>
      </c>
      <c r="AU1113" s="68">
        <v>0</v>
      </c>
      <c r="AV1113" s="75" t="s">
        <v>89</v>
      </c>
      <c r="AW1113" s="423">
        <v>4734000</v>
      </c>
      <c r="AX1113" s="79">
        <f t="shared" si="88"/>
        <v>9468000</v>
      </c>
      <c r="AY1113" s="223">
        <f t="shared" si="89"/>
        <v>0.33333333333333331</v>
      </c>
      <c r="AZ1113" s="74">
        <v>0.33333333333333331</v>
      </c>
      <c r="BA1113" s="75" t="s">
        <v>89</v>
      </c>
      <c r="BB1113" s="65" t="s">
        <v>108</v>
      </c>
      <c r="BC1113" s="66" t="s">
        <v>9668</v>
      </c>
      <c r="BD1113" s="221" t="s">
        <v>87</v>
      </c>
      <c r="BE1113" s="221" t="s">
        <v>87</v>
      </c>
    </row>
    <row r="1114" spans="2:57" x14ac:dyDescent="0.25">
      <c r="B1114" s="221">
        <v>2025</v>
      </c>
      <c r="C1114" s="221">
        <v>891780111</v>
      </c>
      <c r="D1114" s="221" t="s">
        <v>78</v>
      </c>
      <c r="E1114" s="65" t="s">
        <v>9667</v>
      </c>
      <c r="F1114" s="65" t="s">
        <v>9666</v>
      </c>
      <c r="G1114" s="306">
        <v>0</v>
      </c>
      <c r="H1114" s="65" t="s">
        <v>81</v>
      </c>
      <c r="I1114" s="221" t="s">
        <v>82</v>
      </c>
      <c r="J1114" s="220" t="s">
        <v>83</v>
      </c>
      <c r="K1114" s="66" t="s">
        <v>9665</v>
      </c>
      <c r="L1114" s="68">
        <v>15624000</v>
      </c>
      <c r="M1114" s="221" t="s">
        <v>85</v>
      </c>
      <c r="N1114" s="66" t="s">
        <v>9664</v>
      </c>
      <c r="O1114" s="66">
        <v>1083016066</v>
      </c>
      <c r="P1114" s="65">
        <v>1425</v>
      </c>
      <c r="Q1114" s="78">
        <v>45840</v>
      </c>
      <c r="R1114" s="66">
        <v>5603238000</v>
      </c>
      <c r="S1114" s="78">
        <v>45859</v>
      </c>
      <c r="T1114" s="68">
        <v>15624000</v>
      </c>
      <c r="U1114" s="65" t="s">
        <v>87</v>
      </c>
      <c r="V1114" s="68">
        <v>57461777</v>
      </c>
      <c r="W1114" s="67" t="s">
        <v>9663</v>
      </c>
      <c r="X1114" s="78">
        <v>45859</v>
      </c>
      <c r="Y1114" s="78">
        <v>45859</v>
      </c>
      <c r="Z1114" s="70" t="s">
        <v>89</v>
      </c>
      <c r="AA1114" s="70">
        <v>45991</v>
      </c>
      <c r="AB1114" s="49">
        <f t="shared" si="85"/>
        <v>132</v>
      </c>
      <c r="AC1114" s="65">
        <v>0</v>
      </c>
      <c r="AD1114" s="424">
        <v>0</v>
      </c>
      <c r="AE1114" s="65">
        <v>0</v>
      </c>
      <c r="AF1114" s="78" t="s">
        <v>89</v>
      </c>
      <c r="AG1114" s="49">
        <f t="shared" si="86"/>
        <v>0</v>
      </c>
      <c r="AH1114" s="65">
        <v>0</v>
      </c>
      <c r="AI1114" s="68">
        <v>0</v>
      </c>
      <c r="AJ1114" s="65" t="s">
        <v>89</v>
      </c>
      <c r="AK1114" s="78" t="s">
        <v>89</v>
      </c>
      <c r="AL1114" s="65">
        <v>0</v>
      </c>
      <c r="AM1114" s="78" t="s">
        <v>89</v>
      </c>
      <c r="AN1114" s="78" t="s">
        <v>89</v>
      </c>
      <c r="AO1114" s="78" t="s">
        <v>89</v>
      </c>
      <c r="AP1114" s="49">
        <f t="shared" si="87"/>
        <v>0</v>
      </c>
      <c r="AQ1114" s="49">
        <f>+L1114+AD1114-AI1114</f>
        <v>15624000</v>
      </c>
      <c r="AR1114" s="65" t="s">
        <v>87</v>
      </c>
      <c r="AS1114" s="68">
        <v>15624000</v>
      </c>
      <c r="AT1114" s="65" t="s">
        <v>90</v>
      </c>
      <c r="AU1114" s="68">
        <v>0</v>
      </c>
      <c r="AV1114" s="75" t="s">
        <v>89</v>
      </c>
      <c r="AW1114" s="423">
        <v>5208000</v>
      </c>
      <c r="AX1114" s="79">
        <f t="shared" si="88"/>
        <v>10416000</v>
      </c>
      <c r="AY1114" s="223">
        <f t="shared" si="89"/>
        <v>0.33333333333333331</v>
      </c>
      <c r="AZ1114" s="74">
        <v>0.33333333333333331</v>
      </c>
      <c r="BA1114" s="75" t="s">
        <v>89</v>
      </c>
      <c r="BB1114" s="65" t="s">
        <v>108</v>
      </c>
      <c r="BC1114" s="66" t="s">
        <v>9662</v>
      </c>
      <c r="BD1114" s="221" t="s">
        <v>87</v>
      </c>
      <c r="BE1114" s="221" t="s">
        <v>87</v>
      </c>
    </row>
    <row r="1115" spans="2:57" x14ac:dyDescent="0.25">
      <c r="B1115" s="221">
        <v>2025</v>
      </c>
      <c r="C1115" s="221">
        <v>891780111</v>
      </c>
      <c r="D1115" s="221" t="s">
        <v>78</v>
      </c>
      <c r="E1115" s="65" t="s">
        <v>9661</v>
      </c>
      <c r="F1115" s="65" t="s">
        <v>9660</v>
      </c>
      <c r="G1115" s="306">
        <v>0</v>
      </c>
      <c r="H1115" s="65" t="s">
        <v>81</v>
      </c>
      <c r="I1115" s="221" t="s">
        <v>82</v>
      </c>
      <c r="J1115" s="220" t="s">
        <v>83</v>
      </c>
      <c r="K1115" s="66" t="s">
        <v>9659</v>
      </c>
      <c r="L1115" s="68">
        <v>20100000</v>
      </c>
      <c r="M1115" s="221" t="s">
        <v>85</v>
      </c>
      <c r="N1115" s="66" t="s">
        <v>9658</v>
      </c>
      <c r="O1115" s="66">
        <v>1192770332</v>
      </c>
      <c r="P1115" s="65">
        <v>1425</v>
      </c>
      <c r="Q1115" s="78">
        <v>45840</v>
      </c>
      <c r="R1115" s="66">
        <v>5603238000</v>
      </c>
      <c r="S1115" s="78">
        <v>45859</v>
      </c>
      <c r="T1115" s="68">
        <v>20100000</v>
      </c>
      <c r="U1115" s="65" t="s">
        <v>87</v>
      </c>
      <c r="V1115" s="68">
        <v>36559627</v>
      </c>
      <c r="W1115" s="67" t="s">
        <v>9366</v>
      </c>
      <c r="X1115" s="78">
        <v>45859</v>
      </c>
      <c r="Y1115" s="78">
        <v>45859</v>
      </c>
      <c r="Z1115" s="70" t="s">
        <v>89</v>
      </c>
      <c r="AA1115" s="70">
        <v>45991</v>
      </c>
      <c r="AB1115" s="49">
        <f t="shared" si="85"/>
        <v>132</v>
      </c>
      <c r="AC1115" s="65">
        <v>0</v>
      </c>
      <c r="AD1115" s="424">
        <v>0</v>
      </c>
      <c r="AE1115" s="65">
        <v>0</v>
      </c>
      <c r="AF1115" s="78" t="s">
        <v>89</v>
      </c>
      <c r="AG1115" s="49">
        <f t="shared" si="86"/>
        <v>0</v>
      </c>
      <c r="AH1115" s="65">
        <v>0</v>
      </c>
      <c r="AI1115" s="68">
        <v>0</v>
      </c>
      <c r="AJ1115" s="65" t="s">
        <v>89</v>
      </c>
      <c r="AK1115" s="78" t="s">
        <v>89</v>
      </c>
      <c r="AL1115" s="65">
        <v>0</v>
      </c>
      <c r="AM1115" s="78" t="s">
        <v>89</v>
      </c>
      <c r="AN1115" s="78" t="s">
        <v>89</v>
      </c>
      <c r="AO1115" s="78" t="s">
        <v>89</v>
      </c>
      <c r="AP1115" s="49">
        <f t="shared" si="87"/>
        <v>0</v>
      </c>
      <c r="AQ1115" s="49">
        <f>+L1115+AD1115-AI1115</f>
        <v>20100000</v>
      </c>
      <c r="AR1115" s="65" t="s">
        <v>87</v>
      </c>
      <c r="AS1115" s="68">
        <v>20100000</v>
      </c>
      <c r="AT1115" s="65" t="s">
        <v>90</v>
      </c>
      <c r="AU1115" s="68">
        <v>0</v>
      </c>
      <c r="AV1115" s="75" t="s">
        <v>89</v>
      </c>
      <c r="AW1115" s="423">
        <v>6600000</v>
      </c>
      <c r="AX1115" s="79">
        <f t="shared" si="88"/>
        <v>13500000</v>
      </c>
      <c r="AY1115" s="223">
        <f t="shared" si="89"/>
        <v>0.32835820895522388</v>
      </c>
      <c r="AZ1115" s="74">
        <v>0.32835820895522388</v>
      </c>
      <c r="BA1115" s="75" t="s">
        <v>89</v>
      </c>
      <c r="BB1115" s="65" t="s">
        <v>108</v>
      </c>
      <c r="BC1115" s="66" t="s">
        <v>9657</v>
      </c>
      <c r="BD1115" s="221" t="s">
        <v>87</v>
      </c>
      <c r="BE1115" s="221" t="s">
        <v>87</v>
      </c>
    </row>
    <row r="1116" spans="2:57" x14ac:dyDescent="0.25">
      <c r="B1116" s="221">
        <v>2025</v>
      </c>
      <c r="C1116" s="221">
        <v>891780111</v>
      </c>
      <c r="D1116" s="221" t="s">
        <v>78</v>
      </c>
      <c r="E1116" s="65" t="s">
        <v>9656</v>
      </c>
      <c r="F1116" s="65" t="s">
        <v>9655</v>
      </c>
      <c r="G1116" s="306">
        <v>0</v>
      </c>
      <c r="H1116" s="65" t="s">
        <v>81</v>
      </c>
      <c r="I1116" s="221" t="s">
        <v>82</v>
      </c>
      <c r="J1116" s="220" t="s">
        <v>83</v>
      </c>
      <c r="K1116" s="66" t="s">
        <v>9654</v>
      </c>
      <c r="L1116" s="68">
        <v>11925000</v>
      </c>
      <c r="M1116" s="221" t="s">
        <v>85</v>
      </c>
      <c r="N1116" s="66" t="s">
        <v>9653</v>
      </c>
      <c r="O1116" s="66">
        <v>1082949505</v>
      </c>
      <c r="P1116" s="65">
        <v>1426</v>
      </c>
      <c r="Q1116" s="78">
        <v>45840</v>
      </c>
      <c r="R1116" s="66">
        <v>2494141000</v>
      </c>
      <c r="S1116" s="78">
        <v>45860</v>
      </c>
      <c r="T1116" s="68">
        <v>11925000</v>
      </c>
      <c r="U1116" s="65" t="s">
        <v>87</v>
      </c>
      <c r="V1116" s="68">
        <v>36557666</v>
      </c>
      <c r="W1116" s="67" t="s">
        <v>8339</v>
      </c>
      <c r="X1116" s="78">
        <v>45860</v>
      </c>
      <c r="Y1116" s="78">
        <v>45860</v>
      </c>
      <c r="Z1116" s="70" t="s">
        <v>89</v>
      </c>
      <c r="AA1116" s="70">
        <v>45991</v>
      </c>
      <c r="AB1116" s="49">
        <f t="shared" si="85"/>
        <v>131</v>
      </c>
      <c r="AC1116" s="65">
        <v>0</v>
      </c>
      <c r="AD1116" s="424">
        <v>0</v>
      </c>
      <c r="AE1116" s="65">
        <v>0</v>
      </c>
      <c r="AF1116" s="78" t="s">
        <v>89</v>
      </c>
      <c r="AG1116" s="49">
        <f t="shared" si="86"/>
        <v>0</v>
      </c>
      <c r="AH1116" s="65">
        <v>0</v>
      </c>
      <c r="AI1116" s="68">
        <v>0</v>
      </c>
      <c r="AJ1116" s="65" t="s">
        <v>89</v>
      </c>
      <c r="AK1116" s="78" t="s">
        <v>89</v>
      </c>
      <c r="AL1116" s="65">
        <v>0</v>
      </c>
      <c r="AM1116" s="78" t="s">
        <v>89</v>
      </c>
      <c r="AN1116" s="78" t="s">
        <v>89</v>
      </c>
      <c r="AO1116" s="78" t="s">
        <v>89</v>
      </c>
      <c r="AP1116" s="49">
        <f t="shared" si="87"/>
        <v>0</v>
      </c>
      <c r="AQ1116" s="49">
        <f>+L1116+AD1116-AI1116</f>
        <v>11925000</v>
      </c>
      <c r="AR1116" s="65" t="s">
        <v>87</v>
      </c>
      <c r="AS1116" s="68">
        <v>11925000</v>
      </c>
      <c r="AT1116" s="65" t="s">
        <v>90</v>
      </c>
      <c r="AU1116" s="68">
        <v>0</v>
      </c>
      <c r="AV1116" s="75" t="s">
        <v>89</v>
      </c>
      <c r="AW1116" s="423">
        <v>3975000</v>
      </c>
      <c r="AX1116" s="79">
        <f t="shared" si="88"/>
        <v>7950000</v>
      </c>
      <c r="AY1116" s="223">
        <f t="shared" si="89"/>
        <v>0.33333333333333331</v>
      </c>
      <c r="AZ1116" s="74">
        <v>0.33333333333333331</v>
      </c>
      <c r="BA1116" s="75" t="s">
        <v>89</v>
      </c>
      <c r="BB1116" s="65" t="s">
        <v>108</v>
      </c>
      <c r="BC1116" s="66" t="s">
        <v>9652</v>
      </c>
      <c r="BD1116" s="221" t="s">
        <v>87</v>
      </c>
      <c r="BE1116" s="221" t="s">
        <v>87</v>
      </c>
    </row>
    <row r="1117" spans="2:57" x14ac:dyDescent="0.25">
      <c r="B1117" s="221">
        <v>2025</v>
      </c>
      <c r="C1117" s="221">
        <v>891780111</v>
      </c>
      <c r="D1117" s="221" t="s">
        <v>78</v>
      </c>
      <c r="E1117" s="65" t="s">
        <v>9651</v>
      </c>
      <c r="F1117" s="65" t="s">
        <v>9650</v>
      </c>
      <c r="G1117" s="306">
        <v>0</v>
      </c>
      <c r="H1117" s="65" t="s">
        <v>81</v>
      </c>
      <c r="I1117" s="221" t="s">
        <v>82</v>
      </c>
      <c r="J1117" s="220" t="s">
        <v>83</v>
      </c>
      <c r="K1117" s="66" t="s">
        <v>9649</v>
      </c>
      <c r="L1117" s="68">
        <v>14202000</v>
      </c>
      <c r="M1117" s="221" t="s">
        <v>85</v>
      </c>
      <c r="N1117" s="66" t="s">
        <v>9648</v>
      </c>
      <c r="O1117" s="66">
        <v>1082961721</v>
      </c>
      <c r="P1117" s="65">
        <v>1425</v>
      </c>
      <c r="Q1117" s="78">
        <v>45840</v>
      </c>
      <c r="R1117" s="66">
        <v>5603238000</v>
      </c>
      <c r="S1117" s="78">
        <v>45860</v>
      </c>
      <c r="T1117" s="68">
        <v>14202000</v>
      </c>
      <c r="U1117" s="65" t="s">
        <v>87</v>
      </c>
      <c r="V1117" s="68">
        <v>36557666</v>
      </c>
      <c r="W1117" s="67" t="s">
        <v>8339</v>
      </c>
      <c r="X1117" s="78">
        <v>45860</v>
      </c>
      <c r="Y1117" s="78">
        <v>45860</v>
      </c>
      <c r="Z1117" s="70" t="s">
        <v>89</v>
      </c>
      <c r="AA1117" s="70">
        <v>45991</v>
      </c>
      <c r="AB1117" s="49">
        <f t="shared" si="85"/>
        <v>131</v>
      </c>
      <c r="AC1117" s="65">
        <v>0</v>
      </c>
      <c r="AD1117" s="424">
        <v>0</v>
      </c>
      <c r="AE1117" s="65">
        <v>0</v>
      </c>
      <c r="AF1117" s="78" t="s">
        <v>89</v>
      </c>
      <c r="AG1117" s="49">
        <f t="shared" si="86"/>
        <v>0</v>
      </c>
      <c r="AH1117" s="65">
        <v>0</v>
      </c>
      <c r="AI1117" s="68">
        <v>0</v>
      </c>
      <c r="AJ1117" s="65" t="s">
        <v>89</v>
      </c>
      <c r="AK1117" s="78" t="s">
        <v>89</v>
      </c>
      <c r="AL1117" s="65">
        <v>0</v>
      </c>
      <c r="AM1117" s="78" t="s">
        <v>89</v>
      </c>
      <c r="AN1117" s="78" t="s">
        <v>89</v>
      </c>
      <c r="AO1117" s="78" t="s">
        <v>89</v>
      </c>
      <c r="AP1117" s="49">
        <f t="shared" si="87"/>
        <v>0</v>
      </c>
      <c r="AQ1117" s="49">
        <f>+L1117+AD1117-AI1117</f>
        <v>14202000</v>
      </c>
      <c r="AR1117" s="65" t="s">
        <v>87</v>
      </c>
      <c r="AS1117" s="68">
        <v>14202000</v>
      </c>
      <c r="AT1117" s="65" t="s">
        <v>90</v>
      </c>
      <c r="AU1117" s="68">
        <v>0</v>
      </c>
      <c r="AV1117" s="75" t="s">
        <v>89</v>
      </c>
      <c r="AW1117" s="423">
        <v>4734000</v>
      </c>
      <c r="AX1117" s="79">
        <f t="shared" si="88"/>
        <v>9468000</v>
      </c>
      <c r="AY1117" s="223">
        <f t="shared" si="89"/>
        <v>0.33333333333333331</v>
      </c>
      <c r="AZ1117" s="74">
        <v>0.33333333333333331</v>
      </c>
      <c r="BA1117" s="75" t="s">
        <v>89</v>
      </c>
      <c r="BB1117" s="65" t="s">
        <v>108</v>
      </c>
      <c r="BC1117" s="66" t="s">
        <v>9647</v>
      </c>
      <c r="BD1117" s="221" t="s">
        <v>87</v>
      </c>
      <c r="BE1117" s="221" t="s">
        <v>87</v>
      </c>
    </row>
    <row r="1118" spans="2:57" x14ac:dyDescent="0.25">
      <c r="B1118" s="221">
        <v>2025</v>
      </c>
      <c r="C1118" s="221">
        <v>891780111</v>
      </c>
      <c r="D1118" s="221" t="s">
        <v>78</v>
      </c>
      <c r="E1118" s="65" t="s">
        <v>9646</v>
      </c>
      <c r="F1118" s="65" t="s">
        <v>9645</v>
      </c>
      <c r="G1118" s="306">
        <v>0</v>
      </c>
      <c r="H1118" s="65" t="s">
        <v>81</v>
      </c>
      <c r="I1118" s="221" t="s">
        <v>82</v>
      </c>
      <c r="J1118" s="220" t="s">
        <v>83</v>
      </c>
      <c r="K1118" s="66" t="s">
        <v>9644</v>
      </c>
      <c r="L1118" s="68">
        <v>12825000</v>
      </c>
      <c r="M1118" s="221" t="s">
        <v>85</v>
      </c>
      <c r="N1118" s="66" t="s">
        <v>9643</v>
      </c>
      <c r="O1118" s="66">
        <v>1082997554</v>
      </c>
      <c r="P1118" s="65">
        <v>1425</v>
      </c>
      <c r="Q1118" s="78">
        <v>45840</v>
      </c>
      <c r="R1118" s="66">
        <v>5603238000</v>
      </c>
      <c r="S1118" s="78">
        <v>45860</v>
      </c>
      <c r="T1118" s="68">
        <v>12825000</v>
      </c>
      <c r="U1118" s="65" t="s">
        <v>87</v>
      </c>
      <c r="V1118" s="68">
        <v>1098669877</v>
      </c>
      <c r="W1118" s="67" t="s">
        <v>9498</v>
      </c>
      <c r="X1118" s="78">
        <v>45860</v>
      </c>
      <c r="Y1118" s="78">
        <v>45860</v>
      </c>
      <c r="Z1118" s="70" t="s">
        <v>89</v>
      </c>
      <c r="AA1118" s="70">
        <v>45991</v>
      </c>
      <c r="AB1118" s="49">
        <f t="shared" si="85"/>
        <v>131</v>
      </c>
      <c r="AC1118" s="65">
        <v>0</v>
      </c>
      <c r="AD1118" s="424">
        <v>0</v>
      </c>
      <c r="AE1118" s="65">
        <v>0</v>
      </c>
      <c r="AF1118" s="78" t="s">
        <v>89</v>
      </c>
      <c r="AG1118" s="49">
        <f t="shared" si="86"/>
        <v>0</v>
      </c>
      <c r="AH1118" s="65">
        <v>0</v>
      </c>
      <c r="AI1118" s="68">
        <v>0</v>
      </c>
      <c r="AJ1118" s="65" t="s">
        <v>89</v>
      </c>
      <c r="AK1118" s="78" t="s">
        <v>89</v>
      </c>
      <c r="AL1118" s="65">
        <v>0</v>
      </c>
      <c r="AM1118" s="78" t="s">
        <v>89</v>
      </c>
      <c r="AN1118" s="78" t="s">
        <v>89</v>
      </c>
      <c r="AO1118" s="78" t="s">
        <v>89</v>
      </c>
      <c r="AP1118" s="49">
        <f t="shared" si="87"/>
        <v>0</v>
      </c>
      <c r="AQ1118" s="49">
        <f>+L1118+AD1118-AI1118</f>
        <v>12825000</v>
      </c>
      <c r="AR1118" s="65" t="s">
        <v>87</v>
      </c>
      <c r="AS1118" s="68">
        <v>12825000</v>
      </c>
      <c r="AT1118" s="65" t="s">
        <v>90</v>
      </c>
      <c r="AU1118" s="68">
        <v>0</v>
      </c>
      <c r="AV1118" s="75" t="s">
        <v>89</v>
      </c>
      <c r="AW1118" s="423">
        <v>4275000</v>
      </c>
      <c r="AX1118" s="79">
        <f t="shared" si="88"/>
        <v>8550000</v>
      </c>
      <c r="AY1118" s="223">
        <f t="shared" si="89"/>
        <v>0.33333333333333331</v>
      </c>
      <c r="AZ1118" s="74">
        <v>0.33333333333333331</v>
      </c>
      <c r="BA1118" s="75" t="s">
        <v>89</v>
      </c>
      <c r="BB1118" s="65" t="s">
        <v>108</v>
      </c>
      <c r="BC1118" s="66" t="s">
        <v>9642</v>
      </c>
      <c r="BD1118" s="221" t="s">
        <v>87</v>
      </c>
      <c r="BE1118" s="221" t="s">
        <v>87</v>
      </c>
    </row>
    <row r="1119" spans="2:57" x14ac:dyDescent="0.25">
      <c r="B1119" s="221">
        <v>2025</v>
      </c>
      <c r="C1119" s="221">
        <v>891780111</v>
      </c>
      <c r="D1119" s="221" t="s">
        <v>78</v>
      </c>
      <c r="E1119" s="65" t="s">
        <v>9641</v>
      </c>
      <c r="F1119" s="65" t="s">
        <v>9640</v>
      </c>
      <c r="G1119" s="306">
        <v>0</v>
      </c>
      <c r="H1119" s="65" t="s">
        <v>81</v>
      </c>
      <c r="I1119" s="221" t="s">
        <v>82</v>
      </c>
      <c r="J1119" s="220" t="s">
        <v>83</v>
      </c>
      <c r="K1119" s="66" t="s">
        <v>9639</v>
      </c>
      <c r="L1119" s="68">
        <v>15624000</v>
      </c>
      <c r="M1119" s="221" t="s">
        <v>85</v>
      </c>
      <c r="N1119" s="66" t="s">
        <v>9638</v>
      </c>
      <c r="O1119" s="66">
        <v>1081820476</v>
      </c>
      <c r="P1119" s="65">
        <v>1425</v>
      </c>
      <c r="Q1119" s="78">
        <v>45840</v>
      </c>
      <c r="R1119" s="66">
        <v>5603238000</v>
      </c>
      <c r="S1119" s="78">
        <v>45860</v>
      </c>
      <c r="T1119" s="68">
        <v>15624000</v>
      </c>
      <c r="U1119" s="65" t="s">
        <v>87</v>
      </c>
      <c r="V1119" s="68">
        <v>1192791759</v>
      </c>
      <c r="W1119" s="67" t="s">
        <v>6391</v>
      </c>
      <c r="X1119" s="78">
        <v>45860</v>
      </c>
      <c r="Y1119" s="78">
        <v>45860</v>
      </c>
      <c r="Z1119" s="70" t="s">
        <v>89</v>
      </c>
      <c r="AA1119" s="70">
        <v>45991</v>
      </c>
      <c r="AB1119" s="49">
        <f t="shared" si="85"/>
        <v>131</v>
      </c>
      <c r="AC1119" s="65">
        <v>0</v>
      </c>
      <c r="AD1119" s="424">
        <v>0</v>
      </c>
      <c r="AE1119" s="65">
        <v>0</v>
      </c>
      <c r="AF1119" s="78" t="s">
        <v>89</v>
      </c>
      <c r="AG1119" s="49">
        <f t="shared" si="86"/>
        <v>0</v>
      </c>
      <c r="AH1119" s="65">
        <v>0</v>
      </c>
      <c r="AI1119" s="68">
        <v>0</v>
      </c>
      <c r="AJ1119" s="65" t="s">
        <v>89</v>
      </c>
      <c r="AK1119" s="78" t="s">
        <v>89</v>
      </c>
      <c r="AL1119" s="65">
        <v>0</v>
      </c>
      <c r="AM1119" s="78" t="s">
        <v>89</v>
      </c>
      <c r="AN1119" s="78" t="s">
        <v>89</v>
      </c>
      <c r="AO1119" s="78" t="s">
        <v>89</v>
      </c>
      <c r="AP1119" s="49">
        <f t="shared" si="87"/>
        <v>0</v>
      </c>
      <c r="AQ1119" s="49">
        <f>+L1119+AD1119-AI1119</f>
        <v>15624000</v>
      </c>
      <c r="AR1119" s="65" t="s">
        <v>87</v>
      </c>
      <c r="AS1119" s="68">
        <v>15624000</v>
      </c>
      <c r="AT1119" s="65" t="s">
        <v>90</v>
      </c>
      <c r="AU1119" s="68">
        <v>0</v>
      </c>
      <c r="AV1119" s="75" t="s">
        <v>89</v>
      </c>
      <c r="AW1119" s="423">
        <v>5208000</v>
      </c>
      <c r="AX1119" s="79">
        <f t="shared" si="88"/>
        <v>10416000</v>
      </c>
      <c r="AY1119" s="223">
        <f t="shared" si="89"/>
        <v>0.33333333333333331</v>
      </c>
      <c r="AZ1119" s="74">
        <v>0.33333333333333331</v>
      </c>
      <c r="BA1119" s="75" t="s">
        <v>89</v>
      </c>
      <c r="BB1119" s="65" t="s">
        <v>108</v>
      </c>
      <c r="BC1119" s="66" t="s">
        <v>9637</v>
      </c>
      <c r="BD1119" s="221" t="s">
        <v>87</v>
      </c>
      <c r="BE1119" s="221" t="s">
        <v>87</v>
      </c>
    </row>
    <row r="1120" spans="2:57" x14ac:dyDescent="0.25">
      <c r="B1120" s="221">
        <v>2025</v>
      </c>
      <c r="C1120" s="221">
        <v>891780111</v>
      </c>
      <c r="D1120" s="221" t="s">
        <v>78</v>
      </c>
      <c r="E1120" s="65" t="s">
        <v>9636</v>
      </c>
      <c r="F1120" s="65" t="s">
        <v>9635</v>
      </c>
      <c r="G1120" s="306">
        <v>0</v>
      </c>
      <c r="H1120" s="65" t="s">
        <v>81</v>
      </c>
      <c r="I1120" s="221" t="s">
        <v>82</v>
      </c>
      <c r="J1120" s="220" t="s">
        <v>83</v>
      </c>
      <c r="K1120" s="66" t="s">
        <v>9399</v>
      </c>
      <c r="L1120" s="68">
        <v>15624000</v>
      </c>
      <c r="M1120" s="221" t="s">
        <v>85</v>
      </c>
      <c r="N1120" s="66" t="s">
        <v>9634</v>
      </c>
      <c r="O1120" s="66">
        <v>1235539225</v>
      </c>
      <c r="P1120" s="65">
        <v>1425</v>
      </c>
      <c r="Q1120" s="78">
        <v>45840</v>
      </c>
      <c r="R1120" s="66">
        <v>5603238000</v>
      </c>
      <c r="S1120" s="78">
        <v>45860</v>
      </c>
      <c r="T1120" s="68">
        <v>15624000</v>
      </c>
      <c r="U1120" s="65" t="s">
        <v>87</v>
      </c>
      <c r="V1120" s="68">
        <v>36559627</v>
      </c>
      <c r="W1120" s="67" t="s">
        <v>9366</v>
      </c>
      <c r="X1120" s="78">
        <v>45860</v>
      </c>
      <c r="Y1120" s="78">
        <v>45860</v>
      </c>
      <c r="Z1120" s="70" t="s">
        <v>89</v>
      </c>
      <c r="AA1120" s="70">
        <v>45991</v>
      </c>
      <c r="AB1120" s="49">
        <f t="shared" si="85"/>
        <v>131</v>
      </c>
      <c r="AC1120" s="65">
        <v>0</v>
      </c>
      <c r="AD1120" s="424">
        <v>0</v>
      </c>
      <c r="AE1120" s="65">
        <v>0</v>
      </c>
      <c r="AF1120" s="78" t="s">
        <v>89</v>
      </c>
      <c r="AG1120" s="49">
        <f t="shared" si="86"/>
        <v>0</v>
      </c>
      <c r="AH1120" s="65">
        <v>0</v>
      </c>
      <c r="AI1120" s="68">
        <v>0</v>
      </c>
      <c r="AJ1120" s="65" t="s">
        <v>89</v>
      </c>
      <c r="AK1120" s="78" t="s">
        <v>89</v>
      </c>
      <c r="AL1120" s="65">
        <v>0</v>
      </c>
      <c r="AM1120" s="78" t="s">
        <v>89</v>
      </c>
      <c r="AN1120" s="78" t="s">
        <v>89</v>
      </c>
      <c r="AO1120" s="78" t="s">
        <v>89</v>
      </c>
      <c r="AP1120" s="49">
        <f t="shared" si="87"/>
        <v>0</v>
      </c>
      <c r="AQ1120" s="49">
        <f>+L1120+AD1120-AI1120</f>
        <v>15624000</v>
      </c>
      <c r="AR1120" s="65" t="s">
        <v>87</v>
      </c>
      <c r="AS1120" s="68">
        <v>15624000</v>
      </c>
      <c r="AT1120" s="65" t="s">
        <v>90</v>
      </c>
      <c r="AU1120" s="68">
        <v>0</v>
      </c>
      <c r="AV1120" s="75" t="s">
        <v>89</v>
      </c>
      <c r="AW1120" s="423">
        <v>5208000</v>
      </c>
      <c r="AX1120" s="79">
        <f t="shared" si="88"/>
        <v>10416000</v>
      </c>
      <c r="AY1120" s="223">
        <f t="shared" si="89"/>
        <v>0.33333333333333331</v>
      </c>
      <c r="AZ1120" s="74">
        <v>0.33333333333333331</v>
      </c>
      <c r="BA1120" s="75" t="s">
        <v>89</v>
      </c>
      <c r="BB1120" s="65" t="s">
        <v>108</v>
      </c>
      <c r="BC1120" s="66" t="s">
        <v>9633</v>
      </c>
      <c r="BD1120" s="221" t="s">
        <v>87</v>
      </c>
      <c r="BE1120" s="221" t="s">
        <v>87</v>
      </c>
    </row>
    <row r="1121" spans="2:57" x14ac:dyDescent="0.25">
      <c r="B1121" s="221">
        <v>2025</v>
      </c>
      <c r="C1121" s="221">
        <v>891780111</v>
      </c>
      <c r="D1121" s="221" t="s">
        <v>78</v>
      </c>
      <c r="E1121" s="65" t="s">
        <v>9632</v>
      </c>
      <c r="F1121" s="65" t="s">
        <v>9631</v>
      </c>
      <c r="G1121" s="306">
        <v>0</v>
      </c>
      <c r="H1121" s="65" t="s">
        <v>81</v>
      </c>
      <c r="I1121" s="221" t="s">
        <v>82</v>
      </c>
      <c r="J1121" s="220" t="s">
        <v>83</v>
      </c>
      <c r="K1121" s="66" t="s">
        <v>9630</v>
      </c>
      <c r="L1121" s="68">
        <v>18450000</v>
      </c>
      <c r="M1121" s="221" t="s">
        <v>85</v>
      </c>
      <c r="N1121" s="66" t="s">
        <v>9629</v>
      </c>
      <c r="O1121" s="66">
        <v>57106762</v>
      </c>
      <c r="P1121" s="65">
        <v>1425</v>
      </c>
      <c r="Q1121" s="78">
        <v>45840</v>
      </c>
      <c r="R1121" s="66">
        <v>5603238000</v>
      </c>
      <c r="S1121" s="78">
        <v>45860</v>
      </c>
      <c r="T1121" s="68">
        <v>18450000</v>
      </c>
      <c r="U1121" s="65" t="s">
        <v>87</v>
      </c>
      <c r="V1121" s="68">
        <v>36559627</v>
      </c>
      <c r="W1121" s="67" t="s">
        <v>9366</v>
      </c>
      <c r="X1121" s="78">
        <v>45860</v>
      </c>
      <c r="Y1121" s="78">
        <v>45860</v>
      </c>
      <c r="Z1121" s="70" t="s">
        <v>89</v>
      </c>
      <c r="AA1121" s="70">
        <v>45991</v>
      </c>
      <c r="AB1121" s="49">
        <f t="shared" si="85"/>
        <v>131</v>
      </c>
      <c r="AC1121" s="65">
        <v>0</v>
      </c>
      <c r="AD1121" s="424">
        <v>0</v>
      </c>
      <c r="AE1121" s="65">
        <v>0</v>
      </c>
      <c r="AF1121" s="78" t="s">
        <v>89</v>
      </c>
      <c r="AG1121" s="49">
        <f t="shared" si="86"/>
        <v>0</v>
      </c>
      <c r="AH1121" s="65">
        <v>0</v>
      </c>
      <c r="AI1121" s="68">
        <v>0</v>
      </c>
      <c r="AJ1121" s="65" t="s">
        <v>89</v>
      </c>
      <c r="AK1121" s="78" t="s">
        <v>89</v>
      </c>
      <c r="AL1121" s="65">
        <v>0</v>
      </c>
      <c r="AM1121" s="78" t="s">
        <v>89</v>
      </c>
      <c r="AN1121" s="78" t="s">
        <v>89</v>
      </c>
      <c r="AO1121" s="78" t="s">
        <v>89</v>
      </c>
      <c r="AP1121" s="49">
        <f t="shared" si="87"/>
        <v>0</v>
      </c>
      <c r="AQ1121" s="49">
        <f>+L1121+AD1121-AI1121</f>
        <v>18450000</v>
      </c>
      <c r="AR1121" s="65" t="s">
        <v>87</v>
      </c>
      <c r="AS1121" s="68">
        <v>18450000</v>
      </c>
      <c r="AT1121" s="65" t="s">
        <v>90</v>
      </c>
      <c r="AU1121" s="68">
        <v>0</v>
      </c>
      <c r="AV1121" s="75" t="s">
        <v>89</v>
      </c>
      <c r="AW1121" s="423">
        <v>6150000</v>
      </c>
      <c r="AX1121" s="79">
        <f t="shared" si="88"/>
        <v>12300000</v>
      </c>
      <c r="AY1121" s="223">
        <f t="shared" si="89"/>
        <v>0.33333333333333331</v>
      </c>
      <c r="AZ1121" s="74">
        <v>0.33333333333333331</v>
      </c>
      <c r="BA1121" s="75" t="s">
        <v>89</v>
      </c>
      <c r="BB1121" s="65" t="s">
        <v>108</v>
      </c>
      <c r="BC1121" s="66" t="s">
        <v>9628</v>
      </c>
      <c r="BD1121" s="221" t="s">
        <v>87</v>
      </c>
      <c r="BE1121" s="221" t="s">
        <v>87</v>
      </c>
    </row>
    <row r="1122" spans="2:57" x14ac:dyDescent="0.25">
      <c r="B1122" s="221">
        <v>2025</v>
      </c>
      <c r="C1122" s="221">
        <v>891780111</v>
      </c>
      <c r="D1122" s="221" t="s">
        <v>78</v>
      </c>
      <c r="E1122" s="65" t="s">
        <v>9627</v>
      </c>
      <c r="F1122" s="65" t="s">
        <v>9626</v>
      </c>
      <c r="G1122" s="306">
        <v>0</v>
      </c>
      <c r="H1122" s="65" t="s">
        <v>81</v>
      </c>
      <c r="I1122" s="221" t="s">
        <v>82</v>
      </c>
      <c r="J1122" s="220" t="s">
        <v>83</v>
      </c>
      <c r="K1122" s="66" t="s">
        <v>9625</v>
      </c>
      <c r="L1122" s="68">
        <v>15624000</v>
      </c>
      <c r="M1122" s="221" t="s">
        <v>85</v>
      </c>
      <c r="N1122" s="66" t="s">
        <v>4954</v>
      </c>
      <c r="O1122" s="66">
        <v>1082915137</v>
      </c>
      <c r="P1122" s="65">
        <v>1425</v>
      </c>
      <c r="Q1122" s="78">
        <v>45840</v>
      </c>
      <c r="R1122" s="66">
        <v>5603238000</v>
      </c>
      <c r="S1122" s="78">
        <v>45860</v>
      </c>
      <c r="T1122" s="68">
        <v>15624000</v>
      </c>
      <c r="U1122" s="65" t="s">
        <v>87</v>
      </c>
      <c r="V1122" s="68">
        <v>7601831</v>
      </c>
      <c r="W1122" s="67" t="s">
        <v>8956</v>
      </c>
      <c r="X1122" s="78">
        <v>45860</v>
      </c>
      <c r="Y1122" s="78">
        <v>45860</v>
      </c>
      <c r="Z1122" s="70" t="s">
        <v>89</v>
      </c>
      <c r="AA1122" s="70">
        <v>45991</v>
      </c>
      <c r="AB1122" s="49">
        <f t="shared" si="85"/>
        <v>131</v>
      </c>
      <c r="AC1122" s="65">
        <v>0</v>
      </c>
      <c r="AD1122" s="424">
        <v>0</v>
      </c>
      <c r="AE1122" s="65">
        <v>0</v>
      </c>
      <c r="AF1122" s="78" t="s">
        <v>89</v>
      </c>
      <c r="AG1122" s="49">
        <f t="shared" si="86"/>
        <v>0</v>
      </c>
      <c r="AH1122" s="65">
        <v>0</v>
      </c>
      <c r="AI1122" s="68">
        <v>0</v>
      </c>
      <c r="AJ1122" s="65" t="s">
        <v>89</v>
      </c>
      <c r="AK1122" s="78" t="s">
        <v>89</v>
      </c>
      <c r="AL1122" s="65">
        <v>0</v>
      </c>
      <c r="AM1122" s="78" t="s">
        <v>89</v>
      </c>
      <c r="AN1122" s="78" t="s">
        <v>89</v>
      </c>
      <c r="AO1122" s="78" t="s">
        <v>89</v>
      </c>
      <c r="AP1122" s="49">
        <f t="shared" si="87"/>
        <v>0</v>
      </c>
      <c r="AQ1122" s="49">
        <f>+L1122+AD1122-AI1122</f>
        <v>15624000</v>
      </c>
      <c r="AR1122" s="65" t="s">
        <v>87</v>
      </c>
      <c r="AS1122" s="68">
        <v>15624000</v>
      </c>
      <c r="AT1122" s="65" t="s">
        <v>90</v>
      </c>
      <c r="AU1122" s="68">
        <v>0</v>
      </c>
      <c r="AV1122" s="75" t="s">
        <v>89</v>
      </c>
      <c r="AW1122" s="423">
        <v>5208000</v>
      </c>
      <c r="AX1122" s="79">
        <f t="shared" si="88"/>
        <v>10416000</v>
      </c>
      <c r="AY1122" s="223">
        <f t="shared" si="89"/>
        <v>0.33333333333333331</v>
      </c>
      <c r="AZ1122" s="74">
        <v>0.33333333333333331</v>
      </c>
      <c r="BA1122" s="75" t="s">
        <v>89</v>
      </c>
      <c r="BB1122" s="65" t="s">
        <v>108</v>
      </c>
      <c r="BC1122" s="66" t="s">
        <v>9624</v>
      </c>
      <c r="BD1122" s="221" t="s">
        <v>87</v>
      </c>
      <c r="BE1122" s="221" t="s">
        <v>87</v>
      </c>
    </row>
    <row r="1123" spans="2:57" x14ac:dyDescent="0.25">
      <c r="B1123" s="221">
        <v>2025</v>
      </c>
      <c r="C1123" s="221">
        <v>891780111</v>
      </c>
      <c r="D1123" s="221" t="s">
        <v>78</v>
      </c>
      <c r="E1123" s="65" t="s">
        <v>9623</v>
      </c>
      <c r="F1123" s="65" t="s">
        <v>9622</v>
      </c>
      <c r="G1123" s="306">
        <v>0</v>
      </c>
      <c r="H1123" s="65" t="s">
        <v>81</v>
      </c>
      <c r="I1123" s="221" t="s">
        <v>82</v>
      </c>
      <c r="J1123" s="220" t="s">
        <v>83</v>
      </c>
      <c r="K1123" s="66" t="s">
        <v>9621</v>
      </c>
      <c r="L1123" s="68">
        <v>11925000</v>
      </c>
      <c r="M1123" s="221" t="s">
        <v>85</v>
      </c>
      <c r="N1123" s="66" t="s">
        <v>9620</v>
      </c>
      <c r="O1123" s="66">
        <v>1083041732</v>
      </c>
      <c r="P1123" s="65">
        <v>1426</v>
      </c>
      <c r="Q1123" s="78">
        <v>45840</v>
      </c>
      <c r="R1123" s="66">
        <v>2494141000</v>
      </c>
      <c r="S1123" s="78">
        <v>45860</v>
      </c>
      <c r="T1123" s="68">
        <v>11925000</v>
      </c>
      <c r="U1123" s="65" t="s">
        <v>87</v>
      </c>
      <c r="V1123" s="68">
        <v>30766322</v>
      </c>
      <c r="W1123" s="67" t="s">
        <v>8552</v>
      </c>
      <c r="X1123" s="78">
        <v>45860</v>
      </c>
      <c r="Y1123" s="78">
        <v>45860</v>
      </c>
      <c r="Z1123" s="70" t="s">
        <v>89</v>
      </c>
      <c r="AA1123" s="70">
        <v>45991</v>
      </c>
      <c r="AB1123" s="49">
        <f t="shared" si="85"/>
        <v>131</v>
      </c>
      <c r="AC1123" s="65">
        <v>0</v>
      </c>
      <c r="AD1123" s="424">
        <v>0</v>
      </c>
      <c r="AE1123" s="65">
        <v>0</v>
      </c>
      <c r="AF1123" s="78" t="s">
        <v>89</v>
      </c>
      <c r="AG1123" s="49">
        <f t="shared" si="86"/>
        <v>0</v>
      </c>
      <c r="AH1123" s="65">
        <v>0</v>
      </c>
      <c r="AI1123" s="68">
        <v>0</v>
      </c>
      <c r="AJ1123" s="65" t="s">
        <v>89</v>
      </c>
      <c r="AK1123" s="78" t="s">
        <v>89</v>
      </c>
      <c r="AL1123" s="65">
        <v>0</v>
      </c>
      <c r="AM1123" s="78" t="s">
        <v>89</v>
      </c>
      <c r="AN1123" s="78" t="s">
        <v>89</v>
      </c>
      <c r="AO1123" s="78" t="s">
        <v>89</v>
      </c>
      <c r="AP1123" s="49">
        <f t="shared" si="87"/>
        <v>0</v>
      </c>
      <c r="AQ1123" s="49">
        <f>+L1123+AD1123-AI1123</f>
        <v>11925000</v>
      </c>
      <c r="AR1123" s="65" t="s">
        <v>87</v>
      </c>
      <c r="AS1123" s="68">
        <v>11925000</v>
      </c>
      <c r="AT1123" s="65" t="s">
        <v>90</v>
      </c>
      <c r="AU1123" s="68">
        <v>0</v>
      </c>
      <c r="AV1123" s="75" t="s">
        <v>89</v>
      </c>
      <c r="AW1123" s="423">
        <v>3975000</v>
      </c>
      <c r="AX1123" s="79">
        <f t="shared" si="88"/>
        <v>7950000</v>
      </c>
      <c r="AY1123" s="223">
        <f t="shared" si="89"/>
        <v>0.33333333333333331</v>
      </c>
      <c r="AZ1123" s="74">
        <v>0.33333333333333331</v>
      </c>
      <c r="BA1123" s="75" t="s">
        <v>89</v>
      </c>
      <c r="BB1123" s="65" t="s">
        <v>108</v>
      </c>
      <c r="BC1123" s="66" t="s">
        <v>9619</v>
      </c>
      <c r="BD1123" s="221" t="s">
        <v>87</v>
      </c>
      <c r="BE1123" s="221" t="s">
        <v>87</v>
      </c>
    </row>
    <row r="1124" spans="2:57" x14ac:dyDescent="0.25">
      <c r="B1124" s="221">
        <v>2025</v>
      </c>
      <c r="C1124" s="221">
        <v>891780111</v>
      </c>
      <c r="D1124" s="221" t="s">
        <v>78</v>
      </c>
      <c r="E1124" s="65" t="s">
        <v>9618</v>
      </c>
      <c r="F1124" s="65" t="s">
        <v>9617</v>
      </c>
      <c r="G1124" s="306">
        <v>0</v>
      </c>
      <c r="H1124" s="65" t="s">
        <v>81</v>
      </c>
      <c r="I1124" s="221" t="s">
        <v>82</v>
      </c>
      <c r="J1124" s="220" t="s">
        <v>83</v>
      </c>
      <c r="K1124" s="66" t="s">
        <v>8863</v>
      </c>
      <c r="L1124" s="68">
        <v>9750000</v>
      </c>
      <c r="M1124" s="221" t="s">
        <v>85</v>
      </c>
      <c r="N1124" s="66" t="s">
        <v>9616</v>
      </c>
      <c r="O1124" s="66">
        <v>57443446</v>
      </c>
      <c r="P1124" s="65">
        <v>1426</v>
      </c>
      <c r="Q1124" s="78">
        <v>45840</v>
      </c>
      <c r="R1124" s="66">
        <v>2494141000</v>
      </c>
      <c r="S1124" s="78">
        <v>45860</v>
      </c>
      <c r="T1124" s="68">
        <v>9750000</v>
      </c>
      <c r="U1124" s="65" t="s">
        <v>87</v>
      </c>
      <c r="V1124" s="68">
        <v>45476408</v>
      </c>
      <c r="W1124" s="67" t="s">
        <v>8784</v>
      </c>
      <c r="X1124" s="78">
        <v>45860</v>
      </c>
      <c r="Y1124" s="78">
        <v>45860</v>
      </c>
      <c r="Z1124" s="70" t="s">
        <v>89</v>
      </c>
      <c r="AA1124" s="70">
        <v>45991</v>
      </c>
      <c r="AB1124" s="49">
        <f t="shared" si="85"/>
        <v>131</v>
      </c>
      <c r="AC1124" s="65">
        <v>0</v>
      </c>
      <c r="AD1124" s="424">
        <v>0</v>
      </c>
      <c r="AE1124" s="65">
        <v>0</v>
      </c>
      <c r="AF1124" s="78" t="s">
        <v>89</v>
      </c>
      <c r="AG1124" s="49">
        <f t="shared" si="86"/>
        <v>0</v>
      </c>
      <c r="AH1124" s="65">
        <v>0</v>
      </c>
      <c r="AI1124" s="68">
        <v>0</v>
      </c>
      <c r="AJ1124" s="65" t="s">
        <v>89</v>
      </c>
      <c r="AK1124" s="78" t="s">
        <v>89</v>
      </c>
      <c r="AL1124" s="65">
        <v>0</v>
      </c>
      <c r="AM1124" s="78" t="s">
        <v>89</v>
      </c>
      <c r="AN1124" s="78" t="s">
        <v>89</v>
      </c>
      <c r="AO1124" s="78" t="s">
        <v>89</v>
      </c>
      <c r="AP1124" s="49">
        <f t="shared" si="87"/>
        <v>0</v>
      </c>
      <c r="AQ1124" s="49">
        <f>+L1124+AD1124-AI1124</f>
        <v>9750000</v>
      </c>
      <c r="AR1124" s="65" t="s">
        <v>87</v>
      </c>
      <c r="AS1124" s="68">
        <v>9750000</v>
      </c>
      <c r="AT1124" s="65" t="s">
        <v>90</v>
      </c>
      <c r="AU1124" s="68">
        <v>0</v>
      </c>
      <c r="AV1124" s="75" t="s">
        <v>89</v>
      </c>
      <c r="AW1124" s="423">
        <v>3000000</v>
      </c>
      <c r="AX1124" s="79">
        <f t="shared" si="88"/>
        <v>6750000</v>
      </c>
      <c r="AY1124" s="223">
        <f t="shared" si="89"/>
        <v>0.30769230769230771</v>
      </c>
      <c r="AZ1124" s="74">
        <v>0.30769230769230771</v>
      </c>
      <c r="BA1124" s="75" t="s">
        <v>89</v>
      </c>
      <c r="BB1124" s="65" t="s">
        <v>108</v>
      </c>
      <c r="BC1124" s="66" t="s">
        <v>9615</v>
      </c>
      <c r="BD1124" s="221" t="s">
        <v>87</v>
      </c>
      <c r="BE1124" s="221" t="s">
        <v>87</v>
      </c>
    </row>
    <row r="1125" spans="2:57" x14ac:dyDescent="0.25">
      <c r="B1125" s="221">
        <v>2025</v>
      </c>
      <c r="C1125" s="221">
        <v>891780111</v>
      </c>
      <c r="D1125" s="221" t="s">
        <v>78</v>
      </c>
      <c r="E1125" s="65" t="s">
        <v>9614</v>
      </c>
      <c r="F1125" s="65" t="s">
        <v>9613</v>
      </c>
      <c r="G1125" s="306">
        <v>0</v>
      </c>
      <c r="H1125" s="65" t="s">
        <v>81</v>
      </c>
      <c r="I1125" s="221" t="s">
        <v>82</v>
      </c>
      <c r="J1125" s="220" t="s">
        <v>83</v>
      </c>
      <c r="K1125" s="66" t="s">
        <v>9612</v>
      </c>
      <c r="L1125" s="68">
        <v>16856700</v>
      </c>
      <c r="M1125" s="221" t="s">
        <v>85</v>
      </c>
      <c r="N1125" s="66" t="s">
        <v>9611</v>
      </c>
      <c r="O1125" s="66">
        <v>1083560113</v>
      </c>
      <c r="P1125" s="65">
        <v>1425</v>
      </c>
      <c r="Q1125" s="78">
        <v>45840</v>
      </c>
      <c r="R1125" s="66">
        <v>5603238000</v>
      </c>
      <c r="S1125" s="78">
        <v>45860</v>
      </c>
      <c r="T1125" s="68">
        <v>16856700</v>
      </c>
      <c r="U1125" s="65" t="s">
        <v>87</v>
      </c>
      <c r="V1125" s="68">
        <v>45476408</v>
      </c>
      <c r="W1125" s="67" t="s">
        <v>8784</v>
      </c>
      <c r="X1125" s="78">
        <v>45860</v>
      </c>
      <c r="Y1125" s="78">
        <v>45860</v>
      </c>
      <c r="Z1125" s="70" t="s">
        <v>89</v>
      </c>
      <c r="AA1125" s="70">
        <v>45991</v>
      </c>
      <c r="AB1125" s="49">
        <f t="shared" si="85"/>
        <v>131</v>
      </c>
      <c r="AC1125" s="65">
        <v>0</v>
      </c>
      <c r="AD1125" s="424">
        <v>0</v>
      </c>
      <c r="AE1125" s="65">
        <v>0</v>
      </c>
      <c r="AF1125" s="78" t="s">
        <v>89</v>
      </c>
      <c r="AG1125" s="49">
        <f t="shared" si="86"/>
        <v>0</v>
      </c>
      <c r="AH1125" s="65">
        <v>0</v>
      </c>
      <c r="AI1125" s="68">
        <v>0</v>
      </c>
      <c r="AJ1125" s="65" t="s">
        <v>89</v>
      </c>
      <c r="AK1125" s="78" t="s">
        <v>89</v>
      </c>
      <c r="AL1125" s="65">
        <v>0</v>
      </c>
      <c r="AM1125" s="78" t="s">
        <v>89</v>
      </c>
      <c r="AN1125" s="78" t="s">
        <v>89</v>
      </c>
      <c r="AO1125" s="78" t="s">
        <v>89</v>
      </c>
      <c r="AP1125" s="49">
        <f t="shared" si="87"/>
        <v>0</v>
      </c>
      <c r="AQ1125" s="49">
        <f>+L1125+AD1125-AI1125</f>
        <v>16856700</v>
      </c>
      <c r="AR1125" s="65" t="s">
        <v>87</v>
      </c>
      <c r="AS1125" s="68">
        <v>16856700</v>
      </c>
      <c r="AT1125" s="65" t="s">
        <v>90</v>
      </c>
      <c r="AU1125" s="68">
        <v>0</v>
      </c>
      <c r="AV1125" s="75" t="s">
        <v>89</v>
      </c>
      <c r="AW1125" s="423">
        <v>5186700</v>
      </c>
      <c r="AX1125" s="79">
        <f t="shared" si="88"/>
        <v>11670000</v>
      </c>
      <c r="AY1125" s="223">
        <f t="shared" si="89"/>
        <v>0.30769367669828612</v>
      </c>
      <c r="AZ1125" s="74">
        <v>0.30769367669828612</v>
      </c>
      <c r="BA1125" s="75" t="s">
        <v>89</v>
      </c>
      <c r="BB1125" s="65" t="s">
        <v>108</v>
      </c>
      <c r="BC1125" s="66" t="s">
        <v>9610</v>
      </c>
      <c r="BD1125" s="221" t="s">
        <v>87</v>
      </c>
      <c r="BE1125" s="221" t="s">
        <v>87</v>
      </c>
    </row>
    <row r="1126" spans="2:57" x14ac:dyDescent="0.25">
      <c r="B1126" s="221">
        <v>2025</v>
      </c>
      <c r="C1126" s="221">
        <v>891780111</v>
      </c>
      <c r="D1126" s="221" t="s">
        <v>78</v>
      </c>
      <c r="E1126" s="65" t="s">
        <v>9609</v>
      </c>
      <c r="F1126" s="65" t="s">
        <v>9608</v>
      </c>
      <c r="G1126" s="306">
        <v>0</v>
      </c>
      <c r="H1126" s="65" t="s">
        <v>81</v>
      </c>
      <c r="I1126" s="221" t="s">
        <v>82</v>
      </c>
      <c r="J1126" s="220" t="s">
        <v>83</v>
      </c>
      <c r="K1126" s="66" t="s">
        <v>9607</v>
      </c>
      <c r="L1126" s="68">
        <v>15624000</v>
      </c>
      <c r="M1126" s="221" t="s">
        <v>85</v>
      </c>
      <c r="N1126" s="66" t="s">
        <v>9606</v>
      </c>
      <c r="O1126" s="66">
        <v>7600647</v>
      </c>
      <c r="P1126" s="65">
        <v>1425</v>
      </c>
      <c r="Q1126" s="78">
        <v>45840</v>
      </c>
      <c r="R1126" s="66">
        <v>5603238000</v>
      </c>
      <c r="S1126" s="78">
        <v>45860</v>
      </c>
      <c r="T1126" s="68">
        <v>15624000</v>
      </c>
      <c r="U1126" s="65" t="s">
        <v>87</v>
      </c>
      <c r="V1126" s="68">
        <v>36559627</v>
      </c>
      <c r="W1126" s="67" t="s">
        <v>9366</v>
      </c>
      <c r="X1126" s="78">
        <v>45860</v>
      </c>
      <c r="Y1126" s="78">
        <v>45860</v>
      </c>
      <c r="Z1126" s="70" t="s">
        <v>89</v>
      </c>
      <c r="AA1126" s="70">
        <v>45991</v>
      </c>
      <c r="AB1126" s="49">
        <f t="shared" si="85"/>
        <v>131</v>
      </c>
      <c r="AC1126" s="65">
        <v>0</v>
      </c>
      <c r="AD1126" s="424">
        <v>0</v>
      </c>
      <c r="AE1126" s="65">
        <v>0</v>
      </c>
      <c r="AF1126" s="78" t="s">
        <v>89</v>
      </c>
      <c r="AG1126" s="49">
        <f t="shared" si="86"/>
        <v>0</v>
      </c>
      <c r="AH1126" s="65">
        <v>0</v>
      </c>
      <c r="AI1126" s="68">
        <v>0</v>
      </c>
      <c r="AJ1126" s="65" t="s">
        <v>89</v>
      </c>
      <c r="AK1126" s="78" t="s">
        <v>89</v>
      </c>
      <c r="AL1126" s="65">
        <v>0</v>
      </c>
      <c r="AM1126" s="78" t="s">
        <v>89</v>
      </c>
      <c r="AN1126" s="78" t="s">
        <v>89</v>
      </c>
      <c r="AO1126" s="78" t="s">
        <v>89</v>
      </c>
      <c r="AP1126" s="49">
        <f t="shared" si="87"/>
        <v>0</v>
      </c>
      <c r="AQ1126" s="49">
        <f>+L1126+AD1126-AI1126</f>
        <v>15624000</v>
      </c>
      <c r="AR1126" s="65" t="s">
        <v>87</v>
      </c>
      <c r="AS1126" s="68">
        <v>15624000</v>
      </c>
      <c r="AT1126" s="65" t="s">
        <v>90</v>
      </c>
      <c r="AU1126" s="68">
        <v>0</v>
      </c>
      <c r="AV1126" s="75" t="s">
        <v>89</v>
      </c>
      <c r="AW1126" s="423">
        <v>5208000</v>
      </c>
      <c r="AX1126" s="79">
        <f t="shared" si="88"/>
        <v>10416000</v>
      </c>
      <c r="AY1126" s="223">
        <f t="shared" si="89"/>
        <v>0.33333333333333331</v>
      </c>
      <c r="AZ1126" s="74">
        <v>0.33333333333333331</v>
      </c>
      <c r="BA1126" s="75" t="s">
        <v>89</v>
      </c>
      <c r="BB1126" s="65" t="s">
        <v>108</v>
      </c>
      <c r="BC1126" s="66" t="s">
        <v>9605</v>
      </c>
      <c r="BD1126" s="221" t="s">
        <v>87</v>
      </c>
      <c r="BE1126" s="221" t="s">
        <v>87</v>
      </c>
    </row>
    <row r="1127" spans="2:57" x14ac:dyDescent="0.25">
      <c r="B1127" s="221">
        <v>2025</v>
      </c>
      <c r="C1127" s="221">
        <v>891780111</v>
      </c>
      <c r="D1127" s="221" t="s">
        <v>78</v>
      </c>
      <c r="E1127" s="65" t="s">
        <v>9604</v>
      </c>
      <c r="F1127" s="65" t="s">
        <v>9603</v>
      </c>
      <c r="G1127" s="306">
        <v>0</v>
      </c>
      <c r="H1127" s="65" t="s">
        <v>81</v>
      </c>
      <c r="I1127" s="221" t="s">
        <v>82</v>
      </c>
      <c r="J1127" s="220" t="s">
        <v>83</v>
      </c>
      <c r="K1127" s="66" t="s">
        <v>9602</v>
      </c>
      <c r="L1127" s="68">
        <v>10125000</v>
      </c>
      <c r="M1127" s="221" t="s">
        <v>85</v>
      </c>
      <c r="N1127" s="66" t="s">
        <v>9601</v>
      </c>
      <c r="O1127" s="66">
        <v>1081810087</v>
      </c>
      <c r="P1127" s="65">
        <v>1426</v>
      </c>
      <c r="Q1127" s="78">
        <v>45840</v>
      </c>
      <c r="R1127" s="66">
        <v>2494141000</v>
      </c>
      <c r="S1127" s="78">
        <v>45860</v>
      </c>
      <c r="T1127" s="68">
        <v>10125000</v>
      </c>
      <c r="U1127" s="65" t="s">
        <v>87</v>
      </c>
      <c r="V1127" s="68">
        <v>57444673</v>
      </c>
      <c r="W1127" s="67" t="s">
        <v>8387</v>
      </c>
      <c r="X1127" s="78">
        <v>45860</v>
      </c>
      <c r="Y1127" s="78">
        <v>45860</v>
      </c>
      <c r="Z1127" s="70" t="s">
        <v>89</v>
      </c>
      <c r="AA1127" s="70">
        <v>45991</v>
      </c>
      <c r="AB1127" s="49">
        <f t="shared" si="85"/>
        <v>131</v>
      </c>
      <c r="AC1127" s="65">
        <v>0</v>
      </c>
      <c r="AD1127" s="424">
        <v>0</v>
      </c>
      <c r="AE1127" s="65">
        <v>0</v>
      </c>
      <c r="AF1127" s="78" t="s">
        <v>89</v>
      </c>
      <c r="AG1127" s="49">
        <f t="shared" si="86"/>
        <v>0</v>
      </c>
      <c r="AH1127" s="65">
        <v>0</v>
      </c>
      <c r="AI1127" s="68">
        <v>0</v>
      </c>
      <c r="AJ1127" s="65" t="s">
        <v>89</v>
      </c>
      <c r="AK1127" s="78" t="s">
        <v>89</v>
      </c>
      <c r="AL1127" s="65">
        <v>0</v>
      </c>
      <c r="AM1127" s="78" t="s">
        <v>89</v>
      </c>
      <c r="AN1127" s="78" t="s">
        <v>89</v>
      </c>
      <c r="AO1127" s="78" t="s">
        <v>89</v>
      </c>
      <c r="AP1127" s="49">
        <f t="shared" si="87"/>
        <v>0</v>
      </c>
      <c r="AQ1127" s="49">
        <f>+L1127+AD1127-AI1127</f>
        <v>10125000</v>
      </c>
      <c r="AR1127" s="65" t="s">
        <v>87</v>
      </c>
      <c r="AS1127" s="68">
        <v>10125000</v>
      </c>
      <c r="AT1127" s="65" t="s">
        <v>90</v>
      </c>
      <c r="AU1127" s="68">
        <v>0</v>
      </c>
      <c r="AV1127" s="75" t="s">
        <v>89</v>
      </c>
      <c r="AW1127" s="423">
        <v>3375000</v>
      </c>
      <c r="AX1127" s="79">
        <f t="shared" si="88"/>
        <v>6750000</v>
      </c>
      <c r="AY1127" s="223">
        <f t="shared" si="89"/>
        <v>0.33333333333333331</v>
      </c>
      <c r="AZ1127" s="74">
        <v>0.33333333333333331</v>
      </c>
      <c r="BA1127" s="75" t="s">
        <v>89</v>
      </c>
      <c r="BB1127" s="65" t="s">
        <v>108</v>
      </c>
      <c r="BC1127" s="66" t="s">
        <v>9600</v>
      </c>
      <c r="BD1127" s="221" t="s">
        <v>87</v>
      </c>
      <c r="BE1127" s="221" t="s">
        <v>87</v>
      </c>
    </row>
    <row r="1128" spans="2:57" x14ac:dyDescent="0.25">
      <c r="B1128" s="221">
        <v>2025</v>
      </c>
      <c r="C1128" s="221">
        <v>891780111</v>
      </c>
      <c r="D1128" s="221" t="s">
        <v>78</v>
      </c>
      <c r="E1128" s="65" t="s">
        <v>9599</v>
      </c>
      <c r="F1128" s="65" t="s">
        <v>9598</v>
      </c>
      <c r="G1128" s="306">
        <v>0</v>
      </c>
      <c r="H1128" s="65" t="s">
        <v>81</v>
      </c>
      <c r="I1128" s="221" t="s">
        <v>82</v>
      </c>
      <c r="J1128" s="220" t="s">
        <v>83</v>
      </c>
      <c r="K1128" s="66" t="s">
        <v>9597</v>
      </c>
      <c r="L1128" s="68">
        <v>13676000</v>
      </c>
      <c r="M1128" s="221" t="s">
        <v>85</v>
      </c>
      <c r="N1128" s="66" t="s">
        <v>9596</v>
      </c>
      <c r="O1128" s="66">
        <v>1020757367</v>
      </c>
      <c r="P1128" s="65">
        <v>1425</v>
      </c>
      <c r="Q1128" s="78">
        <v>45840</v>
      </c>
      <c r="R1128" s="66">
        <v>5603238000</v>
      </c>
      <c r="S1128" s="78">
        <v>45860</v>
      </c>
      <c r="T1128" s="68">
        <v>13676000</v>
      </c>
      <c r="U1128" s="65" t="s">
        <v>87</v>
      </c>
      <c r="V1128" s="68">
        <v>4978990</v>
      </c>
      <c r="W1128" s="67" t="s">
        <v>8754</v>
      </c>
      <c r="X1128" s="78">
        <v>45860</v>
      </c>
      <c r="Y1128" s="78">
        <v>45860</v>
      </c>
      <c r="Z1128" s="70" t="s">
        <v>89</v>
      </c>
      <c r="AA1128" s="70">
        <v>45991</v>
      </c>
      <c r="AB1128" s="49">
        <f t="shared" si="85"/>
        <v>131</v>
      </c>
      <c r="AC1128" s="65">
        <v>0</v>
      </c>
      <c r="AD1128" s="424">
        <v>0</v>
      </c>
      <c r="AE1128" s="65">
        <v>0</v>
      </c>
      <c r="AF1128" s="78" t="s">
        <v>89</v>
      </c>
      <c r="AG1128" s="49">
        <f t="shared" si="86"/>
        <v>0</v>
      </c>
      <c r="AH1128" s="65">
        <v>0</v>
      </c>
      <c r="AI1128" s="68">
        <v>0</v>
      </c>
      <c r="AJ1128" s="65" t="s">
        <v>89</v>
      </c>
      <c r="AK1128" s="78" t="s">
        <v>89</v>
      </c>
      <c r="AL1128" s="65">
        <v>0</v>
      </c>
      <c r="AM1128" s="78" t="s">
        <v>89</v>
      </c>
      <c r="AN1128" s="78" t="s">
        <v>89</v>
      </c>
      <c r="AO1128" s="78" t="s">
        <v>89</v>
      </c>
      <c r="AP1128" s="49">
        <f t="shared" si="87"/>
        <v>0</v>
      </c>
      <c r="AQ1128" s="49">
        <f>+L1128+AD1128-AI1128</f>
        <v>13676000</v>
      </c>
      <c r="AR1128" s="65" t="s">
        <v>87</v>
      </c>
      <c r="AS1128" s="68">
        <v>13676000</v>
      </c>
      <c r="AT1128" s="65" t="s">
        <v>90</v>
      </c>
      <c r="AU1128" s="68">
        <v>0</v>
      </c>
      <c r="AV1128" s="75" t="s">
        <v>89</v>
      </c>
      <c r="AW1128" s="423">
        <v>4208000</v>
      </c>
      <c r="AX1128" s="79">
        <f t="shared" si="88"/>
        <v>9468000</v>
      </c>
      <c r="AY1128" s="223">
        <f t="shared" si="89"/>
        <v>0.30769230769230771</v>
      </c>
      <c r="AZ1128" s="74">
        <v>0.30769230769230771</v>
      </c>
      <c r="BA1128" s="75" t="s">
        <v>89</v>
      </c>
      <c r="BB1128" s="65" t="s">
        <v>108</v>
      </c>
      <c r="BC1128" s="66" t="s">
        <v>9595</v>
      </c>
      <c r="BD1128" s="221" t="s">
        <v>87</v>
      </c>
      <c r="BE1128" s="221" t="s">
        <v>87</v>
      </c>
    </row>
    <row r="1129" spans="2:57" x14ac:dyDescent="0.25">
      <c r="B1129" s="221">
        <v>2025</v>
      </c>
      <c r="C1129" s="221">
        <v>891780111</v>
      </c>
      <c r="D1129" s="221" t="s">
        <v>78</v>
      </c>
      <c r="E1129" s="65" t="s">
        <v>9594</v>
      </c>
      <c r="F1129" s="65" t="s">
        <v>9593</v>
      </c>
      <c r="G1129" s="306">
        <v>0</v>
      </c>
      <c r="H1129" s="65" t="s">
        <v>81</v>
      </c>
      <c r="I1129" s="221" t="s">
        <v>82</v>
      </c>
      <c r="J1129" s="220" t="s">
        <v>83</v>
      </c>
      <c r="K1129" s="66" t="s">
        <v>9592</v>
      </c>
      <c r="L1129" s="68">
        <v>11836700</v>
      </c>
      <c r="M1129" s="221" t="s">
        <v>85</v>
      </c>
      <c r="N1129" s="66" t="s">
        <v>9591</v>
      </c>
      <c r="O1129" s="66">
        <v>52769336</v>
      </c>
      <c r="P1129" s="65">
        <v>1426</v>
      </c>
      <c r="Q1129" s="78">
        <v>45840</v>
      </c>
      <c r="R1129" s="66">
        <v>2494141000</v>
      </c>
      <c r="S1129" s="78">
        <v>45860</v>
      </c>
      <c r="T1129" s="68">
        <v>11836700</v>
      </c>
      <c r="U1129" s="65" t="s">
        <v>87</v>
      </c>
      <c r="V1129" s="68">
        <v>93400727</v>
      </c>
      <c r="W1129" s="67" t="s">
        <v>8360</v>
      </c>
      <c r="X1129" s="78">
        <v>45860</v>
      </c>
      <c r="Y1129" s="78">
        <v>45860</v>
      </c>
      <c r="Z1129" s="70" t="s">
        <v>89</v>
      </c>
      <c r="AA1129" s="70">
        <v>45991</v>
      </c>
      <c r="AB1129" s="49">
        <f t="shared" si="85"/>
        <v>131</v>
      </c>
      <c r="AC1129" s="65">
        <v>0</v>
      </c>
      <c r="AD1129" s="424">
        <v>0</v>
      </c>
      <c r="AE1129" s="65">
        <v>0</v>
      </c>
      <c r="AF1129" s="78" t="s">
        <v>89</v>
      </c>
      <c r="AG1129" s="49">
        <f t="shared" si="86"/>
        <v>0</v>
      </c>
      <c r="AH1129" s="65">
        <v>0</v>
      </c>
      <c r="AI1129" s="68">
        <v>0</v>
      </c>
      <c r="AJ1129" s="65" t="s">
        <v>89</v>
      </c>
      <c r="AK1129" s="78" t="s">
        <v>89</v>
      </c>
      <c r="AL1129" s="65">
        <v>0</v>
      </c>
      <c r="AM1129" s="78" t="s">
        <v>89</v>
      </c>
      <c r="AN1129" s="78" t="s">
        <v>89</v>
      </c>
      <c r="AO1129" s="78" t="s">
        <v>89</v>
      </c>
      <c r="AP1129" s="49">
        <f t="shared" si="87"/>
        <v>0</v>
      </c>
      <c r="AQ1129" s="49">
        <f>+L1129+AD1129-AI1129</f>
        <v>11836700</v>
      </c>
      <c r="AR1129" s="65" t="s">
        <v>87</v>
      </c>
      <c r="AS1129" s="68">
        <v>11836700</v>
      </c>
      <c r="AT1129" s="65" t="s">
        <v>90</v>
      </c>
      <c r="AU1129" s="68">
        <v>0</v>
      </c>
      <c r="AV1129" s="75" t="s">
        <v>89</v>
      </c>
      <c r="AW1129" s="423">
        <v>3886700</v>
      </c>
      <c r="AX1129" s="79">
        <f t="shared" si="88"/>
        <v>7950000</v>
      </c>
      <c r="AY1129" s="223">
        <f t="shared" si="89"/>
        <v>0.32836010036581142</v>
      </c>
      <c r="AZ1129" s="74">
        <v>0.32836010036581142</v>
      </c>
      <c r="BA1129" s="75" t="s">
        <v>89</v>
      </c>
      <c r="BB1129" s="65" t="s">
        <v>108</v>
      </c>
      <c r="BC1129" s="66" t="s">
        <v>9590</v>
      </c>
      <c r="BD1129" s="221" t="s">
        <v>87</v>
      </c>
      <c r="BE1129" s="221" t="s">
        <v>87</v>
      </c>
    </row>
    <row r="1130" spans="2:57" x14ac:dyDescent="0.25">
      <c r="B1130" s="221">
        <v>2025</v>
      </c>
      <c r="C1130" s="221">
        <v>891780111</v>
      </c>
      <c r="D1130" s="221" t="s">
        <v>78</v>
      </c>
      <c r="E1130" s="65" t="s">
        <v>9589</v>
      </c>
      <c r="F1130" s="65" t="s">
        <v>9588</v>
      </c>
      <c r="G1130" s="306">
        <v>0</v>
      </c>
      <c r="H1130" s="65" t="s">
        <v>81</v>
      </c>
      <c r="I1130" s="221" t="s">
        <v>82</v>
      </c>
      <c r="J1130" s="220" t="s">
        <v>83</v>
      </c>
      <c r="K1130" s="66" t="s">
        <v>9587</v>
      </c>
      <c r="L1130" s="68">
        <v>15624000</v>
      </c>
      <c r="M1130" s="221" t="s">
        <v>85</v>
      </c>
      <c r="N1130" s="66" t="s">
        <v>9586</v>
      </c>
      <c r="O1130" s="66">
        <v>85465875</v>
      </c>
      <c r="P1130" s="65">
        <v>1425</v>
      </c>
      <c r="Q1130" s="78">
        <v>45840</v>
      </c>
      <c r="R1130" s="66">
        <v>5603238000</v>
      </c>
      <c r="S1130" s="78">
        <v>45860</v>
      </c>
      <c r="T1130" s="68">
        <v>15624000</v>
      </c>
      <c r="U1130" s="65" t="s">
        <v>87</v>
      </c>
      <c r="V1130" s="68">
        <v>39058006</v>
      </c>
      <c r="W1130" s="67" t="s">
        <v>9585</v>
      </c>
      <c r="X1130" s="78">
        <v>45860</v>
      </c>
      <c r="Y1130" s="78">
        <v>45860</v>
      </c>
      <c r="Z1130" s="70" t="s">
        <v>89</v>
      </c>
      <c r="AA1130" s="70">
        <v>45991</v>
      </c>
      <c r="AB1130" s="49">
        <f t="shared" si="85"/>
        <v>131</v>
      </c>
      <c r="AC1130" s="65">
        <v>0</v>
      </c>
      <c r="AD1130" s="424">
        <v>0</v>
      </c>
      <c r="AE1130" s="65">
        <v>0</v>
      </c>
      <c r="AF1130" s="78" t="s">
        <v>89</v>
      </c>
      <c r="AG1130" s="49">
        <f t="shared" si="86"/>
        <v>0</v>
      </c>
      <c r="AH1130" s="65">
        <v>0</v>
      </c>
      <c r="AI1130" s="68">
        <v>0</v>
      </c>
      <c r="AJ1130" s="65" t="s">
        <v>89</v>
      </c>
      <c r="AK1130" s="78" t="s">
        <v>89</v>
      </c>
      <c r="AL1130" s="65">
        <v>0</v>
      </c>
      <c r="AM1130" s="78" t="s">
        <v>89</v>
      </c>
      <c r="AN1130" s="78" t="s">
        <v>89</v>
      </c>
      <c r="AO1130" s="78" t="s">
        <v>89</v>
      </c>
      <c r="AP1130" s="49">
        <f t="shared" si="87"/>
        <v>0</v>
      </c>
      <c r="AQ1130" s="49">
        <f>+L1130+AD1130-AI1130</f>
        <v>15624000</v>
      </c>
      <c r="AR1130" s="65" t="s">
        <v>87</v>
      </c>
      <c r="AS1130" s="68">
        <v>15624000</v>
      </c>
      <c r="AT1130" s="65" t="s">
        <v>90</v>
      </c>
      <c r="AU1130" s="68">
        <v>0</v>
      </c>
      <c r="AV1130" s="75" t="s">
        <v>89</v>
      </c>
      <c r="AW1130" s="423">
        <v>5208000</v>
      </c>
      <c r="AX1130" s="79">
        <f t="shared" si="88"/>
        <v>10416000</v>
      </c>
      <c r="AY1130" s="223">
        <f t="shared" si="89"/>
        <v>0.33333333333333331</v>
      </c>
      <c r="AZ1130" s="74">
        <v>0.33333333333333331</v>
      </c>
      <c r="BA1130" s="75" t="s">
        <v>89</v>
      </c>
      <c r="BB1130" s="65" t="s">
        <v>108</v>
      </c>
      <c r="BC1130" s="66" t="s">
        <v>9584</v>
      </c>
      <c r="BD1130" s="221" t="s">
        <v>87</v>
      </c>
      <c r="BE1130" s="221" t="s">
        <v>87</v>
      </c>
    </row>
    <row r="1131" spans="2:57" x14ac:dyDescent="0.25">
      <c r="B1131" s="221">
        <v>2025</v>
      </c>
      <c r="C1131" s="221">
        <v>891780111</v>
      </c>
      <c r="D1131" s="221" t="s">
        <v>78</v>
      </c>
      <c r="E1131" s="65" t="s">
        <v>9583</v>
      </c>
      <c r="F1131" s="65" t="s">
        <v>9582</v>
      </c>
      <c r="G1131" s="306">
        <v>0</v>
      </c>
      <c r="H1131" s="65" t="s">
        <v>81</v>
      </c>
      <c r="I1131" s="221" t="s">
        <v>82</v>
      </c>
      <c r="J1131" s="220" t="s">
        <v>83</v>
      </c>
      <c r="K1131" s="66" t="s">
        <v>9581</v>
      </c>
      <c r="L1131" s="68">
        <v>10125000</v>
      </c>
      <c r="M1131" s="221" t="s">
        <v>85</v>
      </c>
      <c r="N1131" s="66" t="s">
        <v>9580</v>
      </c>
      <c r="O1131" s="66">
        <v>36726629</v>
      </c>
      <c r="P1131" s="65">
        <v>1426</v>
      </c>
      <c r="Q1131" s="78">
        <v>45840</v>
      </c>
      <c r="R1131" s="66">
        <v>2494141000</v>
      </c>
      <c r="S1131" s="78">
        <v>45860</v>
      </c>
      <c r="T1131" s="68">
        <v>10125000</v>
      </c>
      <c r="U1131" s="65" t="s">
        <v>87</v>
      </c>
      <c r="V1131" s="68">
        <v>57441846</v>
      </c>
      <c r="W1131" s="67" t="s">
        <v>8628</v>
      </c>
      <c r="X1131" s="78">
        <v>45860</v>
      </c>
      <c r="Y1131" s="78">
        <v>45860</v>
      </c>
      <c r="Z1131" s="70" t="s">
        <v>89</v>
      </c>
      <c r="AA1131" s="70">
        <v>45991</v>
      </c>
      <c r="AB1131" s="49">
        <f t="shared" si="85"/>
        <v>131</v>
      </c>
      <c r="AC1131" s="65">
        <v>0</v>
      </c>
      <c r="AD1131" s="424">
        <v>0</v>
      </c>
      <c r="AE1131" s="65">
        <v>0</v>
      </c>
      <c r="AF1131" s="78" t="s">
        <v>89</v>
      </c>
      <c r="AG1131" s="49">
        <f t="shared" si="86"/>
        <v>0</v>
      </c>
      <c r="AH1131" s="65">
        <v>0</v>
      </c>
      <c r="AI1131" s="68">
        <v>0</v>
      </c>
      <c r="AJ1131" s="65" t="s">
        <v>89</v>
      </c>
      <c r="AK1131" s="78" t="s">
        <v>89</v>
      </c>
      <c r="AL1131" s="65">
        <v>0</v>
      </c>
      <c r="AM1131" s="78" t="s">
        <v>89</v>
      </c>
      <c r="AN1131" s="78" t="s">
        <v>89</v>
      </c>
      <c r="AO1131" s="78" t="s">
        <v>89</v>
      </c>
      <c r="AP1131" s="49">
        <f t="shared" si="87"/>
        <v>0</v>
      </c>
      <c r="AQ1131" s="49">
        <f>+L1131+AD1131-AI1131</f>
        <v>10125000</v>
      </c>
      <c r="AR1131" s="65" t="s">
        <v>87</v>
      </c>
      <c r="AS1131" s="68">
        <v>10125000</v>
      </c>
      <c r="AT1131" s="65" t="s">
        <v>90</v>
      </c>
      <c r="AU1131" s="68">
        <v>0</v>
      </c>
      <c r="AV1131" s="75" t="s">
        <v>89</v>
      </c>
      <c r="AW1131" s="423">
        <v>3375000</v>
      </c>
      <c r="AX1131" s="79">
        <f t="shared" si="88"/>
        <v>6750000</v>
      </c>
      <c r="AY1131" s="223">
        <f t="shared" si="89"/>
        <v>0.33333333333333331</v>
      </c>
      <c r="AZ1131" s="74">
        <v>0.33333333333333331</v>
      </c>
      <c r="BA1131" s="75" t="s">
        <v>89</v>
      </c>
      <c r="BB1131" s="65" t="s">
        <v>108</v>
      </c>
      <c r="BC1131" s="66" t="s">
        <v>9579</v>
      </c>
      <c r="BD1131" s="221" t="s">
        <v>87</v>
      </c>
      <c r="BE1131" s="221" t="s">
        <v>87</v>
      </c>
    </row>
    <row r="1132" spans="2:57" x14ac:dyDescent="0.25">
      <c r="B1132" s="221">
        <v>2025</v>
      </c>
      <c r="C1132" s="221">
        <v>891780111</v>
      </c>
      <c r="D1132" s="221" t="s">
        <v>78</v>
      </c>
      <c r="E1132" s="65" t="s">
        <v>9578</v>
      </c>
      <c r="F1132" s="65" t="s">
        <v>9577</v>
      </c>
      <c r="G1132" s="306">
        <v>0</v>
      </c>
      <c r="H1132" s="65" t="s">
        <v>81</v>
      </c>
      <c r="I1132" s="221" t="s">
        <v>82</v>
      </c>
      <c r="J1132" s="220" t="s">
        <v>83</v>
      </c>
      <c r="K1132" s="66" t="s">
        <v>9576</v>
      </c>
      <c r="L1132" s="68">
        <v>12825000</v>
      </c>
      <c r="M1132" s="221" t="s">
        <v>85</v>
      </c>
      <c r="N1132" s="66" t="s">
        <v>9575</v>
      </c>
      <c r="O1132" s="66">
        <v>49758019</v>
      </c>
      <c r="P1132" s="65">
        <v>1425</v>
      </c>
      <c r="Q1132" s="78">
        <v>45840</v>
      </c>
      <c r="R1132" s="66">
        <v>5603238000</v>
      </c>
      <c r="S1132" s="78">
        <v>45860</v>
      </c>
      <c r="T1132" s="68">
        <v>12825000</v>
      </c>
      <c r="U1132" s="65" t="s">
        <v>87</v>
      </c>
      <c r="V1132" s="68">
        <v>57441846</v>
      </c>
      <c r="W1132" s="67" t="s">
        <v>8628</v>
      </c>
      <c r="X1132" s="78">
        <v>45860</v>
      </c>
      <c r="Y1132" s="78">
        <v>45860</v>
      </c>
      <c r="Z1132" s="70" t="s">
        <v>89</v>
      </c>
      <c r="AA1132" s="70">
        <v>45991</v>
      </c>
      <c r="AB1132" s="49">
        <f t="shared" si="85"/>
        <v>131</v>
      </c>
      <c r="AC1132" s="65">
        <v>0</v>
      </c>
      <c r="AD1132" s="424">
        <v>0</v>
      </c>
      <c r="AE1132" s="65">
        <v>0</v>
      </c>
      <c r="AF1132" s="78" t="s">
        <v>89</v>
      </c>
      <c r="AG1132" s="49">
        <f t="shared" si="86"/>
        <v>0</v>
      </c>
      <c r="AH1132" s="65">
        <v>0</v>
      </c>
      <c r="AI1132" s="68">
        <v>0</v>
      </c>
      <c r="AJ1132" s="65" t="s">
        <v>89</v>
      </c>
      <c r="AK1132" s="78" t="s">
        <v>89</v>
      </c>
      <c r="AL1132" s="65">
        <v>0</v>
      </c>
      <c r="AM1132" s="78" t="s">
        <v>89</v>
      </c>
      <c r="AN1132" s="78" t="s">
        <v>89</v>
      </c>
      <c r="AO1132" s="78" t="s">
        <v>89</v>
      </c>
      <c r="AP1132" s="49">
        <f t="shared" si="87"/>
        <v>0</v>
      </c>
      <c r="AQ1132" s="49">
        <f>+L1132+AD1132-AI1132</f>
        <v>12825000</v>
      </c>
      <c r="AR1132" s="65" t="s">
        <v>87</v>
      </c>
      <c r="AS1132" s="68">
        <v>12825000</v>
      </c>
      <c r="AT1132" s="65" t="s">
        <v>90</v>
      </c>
      <c r="AU1132" s="68">
        <v>0</v>
      </c>
      <c r="AV1132" s="75" t="s">
        <v>89</v>
      </c>
      <c r="AW1132" s="423">
        <v>4275000</v>
      </c>
      <c r="AX1132" s="79">
        <f t="shared" si="88"/>
        <v>8550000</v>
      </c>
      <c r="AY1132" s="223">
        <f t="shared" si="89"/>
        <v>0.33333333333333331</v>
      </c>
      <c r="AZ1132" s="74">
        <v>0.33333333333333331</v>
      </c>
      <c r="BA1132" s="75" t="s">
        <v>89</v>
      </c>
      <c r="BB1132" s="65" t="s">
        <v>108</v>
      </c>
      <c r="BC1132" s="66" t="s">
        <v>9574</v>
      </c>
      <c r="BD1132" s="221" t="s">
        <v>87</v>
      </c>
      <c r="BE1132" s="221" t="s">
        <v>87</v>
      </c>
    </row>
    <row r="1133" spans="2:57" x14ac:dyDescent="0.25">
      <c r="B1133" s="221">
        <v>2025</v>
      </c>
      <c r="C1133" s="221">
        <v>891780111</v>
      </c>
      <c r="D1133" s="221" t="s">
        <v>78</v>
      </c>
      <c r="E1133" s="65" t="s">
        <v>9573</v>
      </c>
      <c r="F1133" s="65" t="s">
        <v>9572</v>
      </c>
      <c r="G1133" s="306">
        <v>0</v>
      </c>
      <c r="H1133" s="65" t="s">
        <v>81</v>
      </c>
      <c r="I1133" s="221" t="s">
        <v>82</v>
      </c>
      <c r="J1133" s="220" t="s">
        <v>83</v>
      </c>
      <c r="K1133" s="66" t="s">
        <v>9571</v>
      </c>
      <c r="L1133" s="68">
        <v>15624000</v>
      </c>
      <c r="M1133" s="221" t="s">
        <v>85</v>
      </c>
      <c r="N1133" s="66" t="s">
        <v>1329</v>
      </c>
      <c r="O1133" s="66">
        <v>1010215438</v>
      </c>
      <c r="P1133" s="65">
        <v>1425</v>
      </c>
      <c r="Q1133" s="78">
        <v>45840</v>
      </c>
      <c r="R1133" s="66">
        <v>5603238000</v>
      </c>
      <c r="S1133" s="78">
        <v>45860</v>
      </c>
      <c r="T1133" s="68">
        <v>15624000</v>
      </c>
      <c r="U1133" s="65" t="s">
        <v>87</v>
      </c>
      <c r="V1133" s="68">
        <v>57464638</v>
      </c>
      <c r="W1133" s="67" t="s">
        <v>9570</v>
      </c>
      <c r="X1133" s="78">
        <v>45860</v>
      </c>
      <c r="Y1133" s="78">
        <v>45860</v>
      </c>
      <c r="Z1133" s="70" t="s">
        <v>89</v>
      </c>
      <c r="AA1133" s="70">
        <v>45991</v>
      </c>
      <c r="AB1133" s="49">
        <f t="shared" si="85"/>
        <v>131</v>
      </c>
      <c r="AC1133" s="65">
        <v>0</v>
      </c>
      <c r="AD1133" s="424">
        <v>0</v>
      </c>
      <c r="AE1133" s="65">
        <v>0</v>
      </c>
      <c r="AF1133" s="78" t="s">
        <v>89</v>
      </c>
      <c r="AG1133" s="49">
        <f t="shared" si="86"/>
        <v>0</v>
      </c>
      <c r="AH1133" s="65">
        <v>0</v>
      </c>
      <c r="AI1133" s="68">
        <v>0</v>
      </c>
      <c r="AJ1133" s="65" t="s">
        <v>89</v>
      </c>
      <c r="AK1133" s="78" t="s">
        <v>89</v>
      </c>
      <c r="AL1133" s="65">
        <v>0</v>
      </c>
      <c r="AM1133" s="78" t="s">
        <v>89</v>
      </c>
      <c r="AN1133" s="78" t="s">
        <v>89</v>
      </c>
      <c r="AO1133" s="78" t="s">
        <v>89</v>
      </c>
      <c r="AP1133" s="49">
        <f t="shared" si="87"/>
        <v>0</v>
      </c>
      <c r="AQ1133" s="49">
        <f>+L1133+AD1133-AI1133</f>
        <v>15624000</v>
      </c>
      <c r="AR1133" s="65" t="s">
        <v>87</v>
      </c>
      <c r="AS1133" s="68">
        <v>15624000</v>
      </c>
      <c r="AT1133" s="65" t="s">
        <v>90</v>
      </c>
      <c r="AU1133" s="68">
        <v>0</v>
      </c>
      <c r="AV1133" s="75" t="s">
        <v>89</v>
      </c>
      <c r="AW1133" s="423">
        <v>5208000</v>
      </c>
      <c r="AX1133" s="79">
        <f t="shared" si="88"/>
        <v>10416000</v>
      </c>
      <c r="AY1133" s="223">
        <f t="shared" si="89"/>
        <v>0.33333333333333331</v>
      </c>
      <c r="AZ1133" s="74">
        <v>0.33333333333333331</v>
      </c>
      <c r="BA1133" s="75" t="s">
        <v>89</v>
      </c>
      <c r="BB1133" s="65" t="s">
        <v>108</v>
      </c>
      <c r="BC1133" s="66" t="s">
        <v>9569</v>
      </c>
      <c r="BD1133" s="221" t="s">
        <v>87</v>
      </c>
      <c r="BE1133" s="221" t="s">
        <v>87</v>
      </c>
    </row>
    <row r="1134" spans="2:57" x14ac:dyDescent="0.25">
      <c r="B1134" s="221">
        <v>2025</v>
      </c>
      <c r="C1134" s="221">
        <v>891780111</v>
      </c>
      <c r="D1134" s="221" t="s">
        <v>78</v>
      </c>
      <c r="E1134" s="65" t="s">
        <v>9568</v>
      </c>
      <c r="F1134" s="65" t="s">
        <v>9567</v>
      </c>
      <c r="G1134" s="306">
        <v>0</v>
      </c>
      <c r="H1134" s="65" t="s">
        <v>81</v>
      </c>
      <c r="I1134" s="221" t="s">
        <v>82</v>
      </c>
      <c r="J1134" s="220" t="s">
        <v>83</v>
      </c>
      <c r="K1134" s="66" t="s">
        <v>9566</v>
      </c>
      <c r="L1134" s="68">
        <v>19800000</v>
      </c>
      <c r="M1134" s="221" t="s">
        <v>85</v>
      </c>
      <c r="N1134" s="66" t="s">
        <v>9565</v>
      </c>
      <c r="O1134" s="66">
        <v>36535996</v>
      </c>
      <c r="P1134" s="65">
        <v>1425</v>
      </c>
      <c r="Q1134" s="78">
        <v>45840</v>
      </c>
      <c r="R1134" s="66">
        <v>5603238000</v>
      </c>
      <c r="S1134" s="78">
        <v>45860</v>
      </c>
      <c r="T1134" s="68">
        <v>19800000</v>
      </c>
      <c r="U1134" s="65" t="s">
        <v>87</v>
      </c>
      <c r="V1134" s="68">
        <v>36559627</v>
      </c>
      <c r="W1134" s="67" t="s">
        <v>9366</v>
      </c>
      <c r="X1134" s="78">
        <v>45860</v>
      </c>
      <c r="Y1134" s="78">
        <v>45860</v>
      </c>
      <c r="Z1134" s="70" t="s">
        <v>89</v>
      </c>
      <c r="AA1134" s="70">
        <v>45991</v>
      </c>
      <c r="AB1134" s="49">
        <f t="shared" si="85"/>
        <v>131</v>
      </c>
      <c r="AC1134" s="65">
        <v>0</v>
      </c>
      <c r="AD1134" s="424">
        <v>0</v>
      </c>
      <c r="AE1134" s="65">
        <v>0</v>
      </c>
      <c r="AF1134" s="78" t="s">
        <v>89</v>
      </c>
      <c r="AG1134" s="49">
        <f t="shared" si="86"/>
        <v>0</v>
      </c>
      <c r="AH1134" s="65">
        <v>0</v>
      </c>
      <c r="AI1134" s="68">
        <v>0</v>
      </c>
      <c r="AJ1134" s="65" t="s">
        <v>89</v>
      </c>
      <c r="AK1134" s="78" t="s">
        <v>89</v>
      </c>
      <c r="AL1134" s="65">
        <v>0</v>
      </c>
      <c r="AM1134" s="78" t="s">
        <v>89</v>
      </c>
      <c r="AN1134" s="78" t="s">
        <v>89</v>
      </c>
      <c r="AO1134" s="78" t="s">
        <v>89</v>
      </c>
      <c r="AP1134" s="49">
        <f t="shared" si="87"/>
        <v>0</v>
      </c>
      <c r="AQ1134" s="49">
        <f>+L1134+AD1134-AI1134</f>
        <v>19800000</v>
      </c>
      <c r="AR1134" s="65" t="s">
        <v>87</v>
      </c>
      <c r="AS1134" s="68">
        <v>19800000</v>
      </c>
      <c r="AT1134" s="65" t="s">
        <v>90</v>
      </c>
      <c r="AU1134" s="68">
        <v>0</v>
      </c>
      <c r="AV1134" s="75" t="s">
        <v>89</v>
      </c>
      <c r="AW1134" s="423">
        <v>6600000</v>
      </c>
      <c r="AX1134" s="79">
        <f t="shared" si="88"/>
        <v>13200000</v>
      </c>
      <c r="AY1134" s="223">
        <f t="shared" si="89"/>
        <v>0.33333333333333331</v>
      </c>
      <c r="AZ1134" s="74">
        <v>0.33333333333333331</v>
      </c>
      <c r="BA1134" s="75" t="s">
        <v>89</v>
      </c>
      <c r="BB1134" s="65" t="s">
        <v>108</v>
      </c>
      <c r="BC1134" s="66" t="s">
        <v>9564</v>
      </c>
      <c r="BD1134" s="221" t="s">
        <v>87</v>
      </c>
      <c r="BE1134" s="221" t="s">
        <v>87</v>
      </c>
    </row>
    <row r="1135" spans="2:57" x14ac:dyDescent="0.25">
      <c r="B1135" s="221">
        <v>2025</v>
      </c>
      <c r="C1135" s="221">
        <v>891780111</v>
      </c>
      <c r="D1135" s="221" t="s">
        <v>78</v>
      </c>
      <c r="E1135" s="65" t="s">
        <v>9563</v>
      </c>
      <c r="F1135" s="65" t="s">
        <v>9562</v>
      </c>
      <c r="G1135" s="306">
        <v>0</v>
      </c>
      <c r="H1135" s="65" t="s">
        <v>81</v>
      </c>
      <c r="I1135" s="221" t="s">
        <v>82</v>
      </c>
      <c r="J1135" s="220" t="s">
        <v>83</v>
      </c>
      <c r="K1135" s="66" t="s">
        <v>9561</v>
      </c>
      <c r="L1135" s="68">
        <v>14202000</v>
      </c>
      <c r="M1135" s="221" t="s">
        <v>85</v>
      </c>
      <c r="N1135" s="66" t="s">
        <v>9560</v>
      </c>
      <c r="O1135" s="66">
        <v>1082881245</v>
      </c>
      <c r="P1135" s="65">
        <v>1425</v>
      </c>
      <c r="Q1135" s="78">
        <v>45840</v>
      </c>
      <c r="R1135" s="66">
        <v>5603238000</v>
      </c>
      <c r="S1135" s="78">
        <v>45860</v>
      </c>
      <c r="T1135" s="68">
        <v>14202000</v>
      </c>
      <c r="U1135" s="65" t="s">
        <v>87</v>
      </c>
      <c r="V1135" s="68">
        <v>36557666</v>
      </c>
      <c r="W1135" s="67" t="s">
        <v>8339</v>
      </c>
      <c r="X1135" s="78">
        <v>45860</v>
      </c>
      <c r="Y1135" s="78">
        <v>45860</v>
      </c>
      <c r="Z1135" s="70" t="s">
        <v>89</v>
      </c>
      <c r="AA1135" s="70">
        <v>45991</v>
      </c>
      <c r="AB1135" s="49">
        <f t="shared" si="85"/>
        <v>131</v>
      </c>
      <c r="AC1135" s="65">
        <v>0</v>
      </c>
      <c r="AD1135" s="424">
        <v>0</v>
      </c>
      <c r="AE1135" s="65">
        <v>0</v>
      </c>
      <c r="AF1135" s="78" t="s">
        <v>89</v>
      </c>
      <c r="AG1135" s="49">
        <f t="shared" si="86"/>
        <v>0</v>
      </c>
      <c r="AH1135" s="65">
        <v>0</v>
      </c>
      <c r="AI1135" s="68">
        <v>0</v>
      </c>
      <c r="AJ1135" s="65" t="s">
        <v>89</v>
      </c>
      <c r="AK1135" s="78" t="s">
        <v>89</v>
      </c>
      <c r="AL1135" s="65">
        <v>0</v>
      </c>
      <c r="AM1135" s="78" t="s">
        <v>89</v>
      </c>
      <c r="AN1135" s="78" t="s">
        <v>89</v>
      </c>
      <c r="AO1135" s="78" t="s">
        <v>89</v>
      </c>
      <c r="AP1135" s="49">
        <f t="shared" si="87"/>
        <v>0</v>
      </c>
      <c r="AQ1135" s="49">
        <f>+L1135+AD1135-AI1135</f>
        <v>14202000</v>
      </c>
      <c r="AR1135" s="65" t="s">
        <v>87</v>
      </c>
      <c r="AS1135" s="68">
        <v>14202000</v>
      </c>
      <c r="AT1135" s="65" t="s">
        <v>90</v>
      </c>
      <c r="AU1135" s="68">
        <v>0</v>
      </c>
      <c r="AV1135" s="75" t="s">
        <v>89</v>
      </c>
      <c r="AW1135" s="423">
        <v>4734000</v>
      </c>
      <c r="AX1135" s="79">
        <f t="shared" si="88"/>
        <v>9468000</v>
      </c>
      <c r="AY1135" s="223">
        <f t="shared" si="89"/>
        <v>0.33333333333333331</v>
      </c>
      <c r="AZ1135" s="74">
        <v>0.33333333333333331</v>
      </c>
      <c r="BA1135" s="75" t="s">
        <v>89</v>
      </c>
      <c r="BB1135" s="65" t="s">
        <v>108</v>
      </c>
      <c r="BC1135" s="66" t="s">
        <v>9559</v>
      </c>
      <c r="BD1135" s="221" t="s">
        <v>87</v>
      </c>
      <c r="BE1135" s="221" t="s">
        <v>87</v>
      </c>
    </row>
    <row r="1136" spans="2:57" x14ac:dyDescent="0.25">
      <c r="B1136" s="221">
        <v>2025</v>
      </c>
      <c r="C1136" s="221">
        <v>891780111</v>
      </c>
      <c r="D1136" s="221" t="s">
        <v>78</v>
      </c>
      <c r="E1136" s="65" t="s">
        <v>9558</v>
      </c>
      <c r="F1136" s="65" t="s">
        <v>9557</v>
      </c>
      <c r="G1136" s="306">
        <v>0</v>
      </c>
      <c r="H1136" s="65" t="s">
        <v>81</v>
      </c>
      <c r="I1136" s="221" t="s">
        <v>82</v>
      </c>
      <c r="J1136" s="220" t="s">
        <v>83</v>
      </c>
      <c r="K1136" s="66" t="s">
        <v>9556</v>
      </c>
      <c r="L1136" s="68">
        <v>14202000</v>
      </c>
      <c r="M1136" s="221" t="s">
        <v>85</v>
      </c>
      <c r="N1136" s="66" t="s">
        <v>9555</v>
      </c>
      <c r="O1136" s="66">
        <v>1082983493</v>
      </c>
      <c r="P1136" s="65">
        <v>1425</v>
      </c>
      <c r="Q1136" s="78">
        <v>45840</v>
      </c>
      <c r="R1136" s="66">
        <v>5603238000</v>
      </c>
      <c r="S1136" s="78">
        <v>45860</v>
      </c>
      <c r="T1136" s="68">
        <v>14202000</v>
      </c>
      <c r="U1136" s="65" t="s">
        <v>87</v>
      </c>
      <c r="V1136" s="68">
        <v>36557666</v>
      </c>
      <c r="W1136" s="67" t="s">
        <v>8339</v>
      </c>
      <c r="X1136" s="78">
        <v>45860</v>
      </c>
      <c r="Y1136" s="78">
        <v>45860</v>
      </c>
      <c r="Z1136" s="70" t="s">
        <v>89</v>
      </c>
      <c r="AA1136" s="70">
        <v>45991</v>
      </c>
      <c r="AB1136" s="49">
        <f t="shared" si="85"/>
        <v>131</v>
      </c>
      <c r="AC1136" s="65">
        <v>0</v>
      </c>
      <c r="AD1136" s="424">
        <v>0</v>
      </c>
      <c r="AE1136" s="65">
        <v>0</v>
      </c>
      <c r="AF1136" s="78" t="s">
        <v>89</v>
      </c>
      <c r="AG1136" s="49">
        <f t="shared" si="86"/>
        <v>0</v>
      </c>
      <c r="AH1136" s="65">
        <v>0</v>
      </c>
      <c r="AI1136" s="68">
        <v>0</v>
      </c>
      <c r="AJ1136" s="65" t="s">
        <v>89</v>
      </c>
      <c r="AK1136" s="78" t="s">
        <v>89</v>
      </c>
      <c r="AL1136" s="65">
        <v>0</v>
      </c>
      <c r="AM1136" s="78" t="s">
        <v>89</v>
      </c>
      <c r="AN1136" s="78" t="s">
        <v>89</v>
      </c>
      <c r="AO1136" s="78" t="s">
        <v>89</v>
      </c>
      <c r="AP1136" s="49">
        <f t="shared" si="87"/>
        <v>0</v>
      </c>
      <c r="AQ1136" s="49">
        <f>+L1136+AD1136-AI1136</f>
        <v>14202000</v>
      </c>
      <c r="AR1136" s="65" t="s">
        <v>87</v>
      </c>
      <c r="AS1136" s="68">
        <v>14202000</v>
      </c>
      <c r="AT1136" s="65" t="s">
        <v>90</v>
      </c>
      <c r="AU1136" s="68">
        <v>0</v>
      </c>
      <c r="AV1136" s="75" t="s">
        <v>89</v>
      </c>
      <c r="AW1136" s="423">
        <v>4734000</v>
      </c>
      <c r="AX1136" s="79">
        <f t="shared" si="88"/>
        <v>9468000</v>
      </c>
      <c r="AY1136" s="223">
        <f t="shared" si="89"/>
        <v>0.33333333333333331</v>
      </c>
      <c r="AZ1136" s="74">
        <v>0.33333333333333331</v>
      </c>
      <c r="BA1136" s="75" t="s">
        <v>89</v>
      </c>
      <c r="BB1136" s="65" t="s">
        <v>108</v>
      </c>
      <c r="BC1136" s="66" t="s">
        <v>9554</v>
      </c>
      <c r="BD1136" s="221" t="s">
        <v>87</v>
      </c>
      <c r="BE1136" s="221" t="s">
        <v>87</v>
      </c>
    </row>
    <row r="1137" spans="2:57" x14ac:dyDescent="0.25">
      <c r="B1137" s="221">
        <v>2025</v>
      </c>
      <c r="C1137" s="221">
        <v>891780111</v>
      </c>
      <c r="D1137" s="221" t="s">
        <v>78</v>
      </c>
      <c r="E1137" s="65" t="s">
        <v>9553</v>
      </c>
      <c r="F1137" s="65" t="s">
        <v>9552</v>
      </c>
      <c r="G1137" s="306">
        <v>0</v>
      </c>
      <c r="H1137" s="65" t="s">
        <v>81</v>
      </c>
      <c r="I1137" s="221" t="s">
        <v>82</v>
      </c>
      <c r="J1137" s="220" t="s">
        <v>83</v>
      </c>
      <c r="K1137" s="66" t="s">
        <v>9551</v>
      </c>
      <c r="L1137" s="68">
        <v>13991600</v>
      </c>
      <c r="M1137" s="221" t="s">
        <v>85</v>
      </c>
      <c r="N1137" s="66" t="s">
        <v>9550</v>
      </c>
      <c r="O1137" s="66">
        <v>1083035620</v>
      </c>
      <c r="P1137" s="65">
        <v>1425</v>
      </c>
      <c r="Q1137" s="78">
        <v>45840</v>
      </c>
      <c r="R1137" s="66">
        <v>5603238000</v>
      </c>
      <c r="S1137" s="78">
        <v>45860</v>
      </c>
      <c r="T1137" s="68">
        <v>13991600</v>
      </c>
      <c r="U1137" s="65" t="s">
        <v>87</v>
      </c>
      <c r="V1137" s="68">
        <v>84452087</v>
      </c>
      <c r="W1137" s="67" t="s">
        <v>9549</v>
      </c>
      <c r="X1137" s="78">
        <v>45860</v>
      </c>
      <c r="Y1137" s="78">
        <v>45860</v>
      </c>
      <c r="Z1137" s="70" t="s">
        <v>89</v>
      </c>
      <c r="AA1137" s="70">
        <v>45991</v>
      </c>
      <c r="AB1137" s="49">
        <f t="shared" si="85"/>
        <v>131</v>
      </c>
      <c r="AC1137" s="65">
        <v>0</v>
      </c>
      <c r="AD1137" s="424">
        <v>0</v>
      </c>
      <c r="AE1137" s="65">
        <v>0</v>
      </c>
      <c r="AF1137" s="78" t="s">
        <v>89</v>
      </c>
      <c r="AG1137" s="49">
        <f t="shared" si="86"/>
        <v>0</v>
      </c>
      <c r="AH1137" s="65">
        <v>0</v>
      </c>
      <c r="AI1137" s="68">
        <v>0</v>
      </c>
      <c r="AJ1137" s="65" t="s">
        <v>89</v>
      </c>
      <c r="AK1137" s="78" t="s">
        <v>89</v>
      </c>
      <c r="AL1137" s="65">
        <v>0</v>
      </c>
      <c r="AM1137" s="78" t="s">
        <v>89</v>
      </c>
      <c r="AN1137" s="78" t="s">
        <v>89</v>
      </c>
      <c r="AO1137" s="78" t="s">
        <v>89</v>
      </c>
      <c r="AP1137" s="49">
        <f t="shared" si="87"/>
        <v>0</v>
      </c>
      <c r="AQ1137" s="49">
        <f>+L1137+AD1137-AI1137</f>
        <v>13991600</v>
      </c>
      <c r="AR1137" s="65" t="s">
        <v>87</v>
      </c>
      <c r="AS1137" s="68">
        <v>13991600</v>
      </c>
      <c r="AT1137" s="65" t="s">
        <v>90</v>
      </c>
      <c r="AU1137" s="68">
        <v>0</v>
      </c>
      <c r="AV1137" s="75" t="s">
        <v>89</v>
      </c>
      <c r="AW1137" s="423">
        <v>4523600</v>
      </c>
      <c r="AX1137" s="79">
        <f t="shared" si="88"/>
        <v>9468000</v>
      </c>
      <c r="AY1137" s="223">
        <f t="shared" si="89"/>
        <v>0.32330827067669171</v>
      </c>
      <c r="AZ1137" s="74">
        <v>0.32330827067669171</v>
      </c>
      <c r="BA1137" s="75" t="s">
        <v>89</v>
      </c>
      <c r="BB1137" s="65" t="s">
        <v>108</v>
      </c>
      <c r="BC1137" s="66" t="s">
        <v>9548</v>
      </c>
      <c r="BD1137" s="221" t="s">
        <v>87</v>
      </c>
      <c r="BE1137" s="221" t="s">
        <v>87</v>
      </c>
    </row>
    <row r="1138" spans="2:57" x14ac:dyDescent="0.25">
      <c r="B1138" s="221">
        <v>2025</v>
      </c>
      <c r="C1138" s="221">
        <v>891780111</v>
      </c>
      <c r="D1138" s="221" t="s">
        <v>78</v>
      </c>
      <c r="E1138" s="65" t="s">
        <v>9547</v>
      </c>
      <c r="F1138" s="65" t="s">
        <v>9546</v>
      </c>
      <c r="G1138" s="306">
        <v>0</v>
      </c>
      <c r="H1138" s="65" t="s">
        <v>81</v>
      </c>
      <c r="I1138" s="221" t="s">
        <v>82</v>
      </c>
      <c r="J1138" s="220" t="s">
        <v>83</v>
      </c>
      <c r="K1138" s="66" t="s">
        <v>9545</v>
      </c>
      <c r="L1138" s="68">
        <v>14202000</v>
      </c>
      <c r="M1138" s="221" t="s">
        <v>85</v>
      </c>
      <c r="N1138" s="66" t="s">
        <v>9544</v>
      </c>
      <c r="O1138" s="66">
        <v>39143698</v>
      </c>
      <c r="P1138" s="65">
        <v>1425</v>
      </c>
      <c r="Q1138" s="78">
        <v>45840</v>
      </c>
      <c r="R1138" s="66">
        <v>5603238000</v>
      </c>
      <c r="S1138" s="78">
        <v>45860</v>
      </c>
      <c r="T1138" s="68">
        <v>14202000</v>
      </c>
      <c r="U1138" s="65" t="s">
        <v>87</v>
      </c>
      <c r="V1138" s="68">
        <v>36557666</v>
      </c>
      <c r="W1138" s="67" t="s">
        <v>8339</v>
      </c>
      <c r="X1138" s="78">
        <v>45860</v>
      </c>
      <c r="Y1138" s="78">
        <v>45860</v>
      </c>
      <c r="Z1138" s="70" t="s">
        <v>89</v>
      </c>
      <c r="AA1138" s="70">
        <v>45991</v>
      </c>
      <c r="AB1138" s="49">
        <f t="shared" si="85"/>
        <v>131</v>
      </c>
      <c r="AC1138" s="65">
        <v>0</v>
      </c>
      <c r="AD1138" s="424">
        <v>0</v>
      </c>
      <c r="AE1138" s="65">
        <v>0</v>
      </c>
      <c r="AF1138" s="78" t="s">
        <v>89</v>
      </c>
      <c r="AG1138" s="49">
        <f t="shared" si="86"/>
        <v>0</v>
      </c>
      <c r="AH1138" s="65">
        <v>0</v>
      </c>
      <c r="AI1138" s="68">
        <v>0</v>
      </c>
      <c r="AJ1138" s="65" t="s">
        <v>89</v>
      </c>
      <c r="AK1138" s="78" t="s">
        <v>89</v>
      </c>
      <c r="AL1138" s="65">
        <v>0</v>
      </c>
      <c r="AM1138" s="78" t="s">
        <v>89</v>
      </c>
      <c r="AN1138" s="78" t="s">
        <v>89</v>
      </c>
      <c r="AO1138" s="78" t="s">
        <v>89</v>
      </c>
      <c r="AP1138" s="49">
        <f t="shared" si="87"/>
        <v>0</v>
      </c>
      <c r="AQ1138" s="49">
        <f>+L1138+AD1138-AI1138</f>
        <v>14202000</v>
      </c>
      <c r="AR1138" s="65" t="s">
        <v>87</v>
      </c>
      <c r="AS1138" s="68">
        <v>14202000</v>
      </c>
      <c r="AT1138" s="65" t="s">
        <v>90</v>
      </c>
      <c r="AU1138" s="68">
        <v>0</v>
      </c>
      <c r="AV1138" s="75" t="s">
        <v>89</v>
      </c>
      <c r="AW1138" s="423">
        <v>4734000</v>
      </c>
      <c r="AX1138" s="79">
        <f t="shared" si="88"/>
        <v>9468000</v>
      </c>
      <c r="AY1138" s="223">
        <f t="shared" si="89"/>
        <v>0.33333333333333331</v>
      </c>
      <c r="AZ1138" s="74">
        <v>0.33333333333333331</v>
      </c>
      <c r="BA1138" s="75" t="s">
        <v>89</v>
      </c>
      <c r="BB1138" s="65" t="s">
        <v>108</v>
      </c>
      <c r="BC1138" s="66" t="s">
        <v>9543</v>
      </c>
      <c r="BD1138" s="221" t="s">
        <v>87</v>
      </c>
      <c r="BE1138" s="221" t="s">
        <v>87</v>
      </c>
    </row>
    <row r="1139" spans="2:57" x14ac:dyDescent="0.25">
      <c r="B1139" s="221">
        <v>2025</v>
      </c>
      <c r="C1139" s="221">
        <v>891780111</v>
      </c>
      <c r="D1139" s="221" t="s">
        <v>78</v>
      </c>
      <c r="E1139" s="65" t="s">
        <v>9542</v>
      </c>
      <c r="F1139" s="65" t="s">
        <v>9541</v>
      </c>
      <c r="G1139" s="306">
        <v>0</v>
      </c>
      <c r="H1139" s="65" t="s">
        <v>81</v>
      </c>
      <c r="I1139" s="221" t="s">
        <v>82</v>
      </c>
      <c r="J1139" s="220" t="s">
        <v>83</v>
      </c>
      <c r="K1139" s="66" t="s">
        <v>9540</v>
      </c>
      <c r="L1139" s="68">
        <v>18936000</v>
      </c>
      <c r="M1139" s="221" t="s">
        <v>85</v>
      </c>
      <c r="N1139" s="66" t="s">
        <v>9539</v>
      </c>
      <c r="O1139" s="66">
        <v>1082932498</v>
      </c>
      <c r="P1139" s="65">
        <v>1425</v>
      </c>
      <c r="Q1139" s="78">
        <v>45840</v>
      </c>
      <c r="R1139" s="66">
        <v>5603238000</v>
      </c>
      <c r="S1139" s="78">
        <v>45860</v>
      </c>
      <c r="T1139" s="68">
        <v>18936000</v>
      </c>
      <c r="U1139" s="65" t="s">
        <v>87</v>
      </c>
      <c r="V1139" s="68">
        <v>79738530</v>
      </c>
      <c r="W1139" s="67" t="s">
        <v>8349</v>
      </c>
      <c r="X1139" s="78">
        <v>45860</v>
      </c>
      <c r="Y1139" s="78">
        <v>45860</v>
      </c>
      <c r="Z1139" s="70" t="s">
        <v>89</v>
      </c>
      <c r="AA1139" s="70">
        <v>46021</v>
      </c>
      <c r="AB1139" s="49">
        <f t="shared" si="85"/>
        <v>161</v>
      </c>
      <c r="AC1139" s="65">
        <v>0</v>
      </c>
      <c r="AD1139" s="424">
        <v>0</v>
      </c>
      <c r="AE1139" s="65">
        <v>0</v>
      </c>
      <c r="AF1139" s="78" t="s">
        <v>89</v>
      </c>
      <c r="AG1139" s="49">
        <f t="shared" si="86"/>
        <v>0</v>
      </c>
      <c r="AH1139" s="65">
        <v>0</v>
      </c>
      <c r="AI1139" s="68">
        <v>0</v>
      </c>
      <c r="AJ1139" s="65" t="s">
        <v>89</v>
      </c>
      <c r="AK1139" s="78" t="s">
        <v>89</v>
      </c>
      <c r="AL1139" s="65">
        <v>0</v>
      </c>
      <c r="AM1139" s="78" t="s">
        <v>89</v>
      </c>
      <c r="AN1139" s="78" t="s">
        <v>89</v>
      </c>
      <c r="AO1139" s="78" t="s">
        <v>89</v>
      </c>
      <c r="AP1139" s="49">
        <f t="shared" si="87"/>
        <v>0</v>
      </c>
      <c r="AQ1139" s="49">
        <f>+L1139+AD1139-AI1139</f>
        <v>18936000</v>
      </c>
      <c r="AR1139" s="65" t="s">
        <v>87</v>
      </c>
      <c r="AS1139" s="68">
        <v>18936000</v>
      </c>
      <c r="AT1139" s="65" t="s">
        <v>90</v>
      </c>
      <c r="AU1139" s="68">
        <v>0</v>
      </c>
      <c r="AV1139" s="75" t="s">
        <v>89</v>
      </c>
      <c r="AW1139" s="423">
        <v>6312000</v>
      </c>
      <c r="AX1139" s="79">
        <f t="shared" si="88"/>
        <v>12624000</v>
      </c>
      <c r="AY1139" s="223">
        <f t="shared" si="89"/>
        <v>0.33333333333333331</v>
      </c>
      <c r="AZ1139" s="74">
        <v>0.33333333333333331</v>
      </c>
      <c r="BA1139" s="75" t="s">
        <v>89</v>
      </c>
      <c r="BB1139" s="65" t="s">
        <v>108</v>
      </c>
      <c r="BC1139" s="66" t="s">
        <v>9538</v>
      </c>
      <c r="BD1139" s="221" t="s">
        <v>87</v>
      </c>
      <c r="BE1139" s="221" t="s">
        <v>87</v>
      </c>
    </row>
    <row r="1140" spans="2:57" x14ac:dyDescent="0.25">
      <c r="B1140" s="221">
        <v>2025</v>
      </c>
      <c r="C1140" s="221">
        <v>891780111</v>
      </c>
      <c r="D1140" s="221" t="s">
        <v>78</v>
      </c>
      <c r="E1140" s="65" t="s">
        <v>9537</v>
      </c>
      <c r="F1140" s="65" t="s">
        <v>9536</v>
      </c>
      <c r="G1140" s="306">
        <v>0</v>
      </c>
      <c r="H1140" s="65" t="s">
        <v>81</v>
      </c>
      <c r="I1140" s="221" t="s">
        <v>82</v>
      </c>
      <c r="J1140" s="220" t="s">
        <v>83</v>
      </c>
      <c r="K1140" s="66" t="s">
        <v>9535</v>
      </c>
      <c r="L1140" s="68">
        <v>2650000</v>
      </c>
      <c r="M1140" s="221" t="s">
        <v>85</v>
      </c>
      <c r="N1140" s="66" t="s">
        <v>8404</v>
      </c>
      <c r="O1140" s="66">
        <v>1193050847</v>
      </c>
      <c r="P1140" s="65">
        <v>1426</v>
      </c>
      <c r="Q1140" s="78">
        <v>45840</v>
      </c>
      <c r="R1140" s="66">
        <v>2494141000</v>
      </c>
      <c r="S1140" s="78">
        <v>45860</v>
      </c>
      <c r="T1140" s="68">
        <v>2650000</v>
      </c>
      <c r="U1140" s="65" t="s">
        <v>87</v>
      </c>
      <c r="V1140" s="68">
        <v>1082870070</v>
      </c>
      <c r="W1140" s="67" t="s">
        <v>8403</v>
      </c>
      <c r="X1140" s="78">
        <v>45860</v>
      </c>
      <c r="Y1140" s="78">
        <v>45860</v>
      </c>
      <c r="Z1140" s="70" t="s">
        <v>89</v>
      </c>
      <c r="AA1140" s="70">
        <v>45884</v>
      </c>
      <c r="AB1140" s="49">
        <f t="shared" si="85"/>
        <v>24</v>
      </c>
      <c r="AC1140" s="65">
        <v>0</v>
      </c>
      <c r="AD1140" s="424">
        <v>0</v>
      </c>
      <c r="AE1140" s="65">
        <v>0</v>
      </c>
      <c r="AF1140" s="78" t="s">
        <v>89</v>
      </c>
      <c r="AG1140" s="49">
        <f t="shared" si="86"/>
        <v>0</v>
      </c>
      <c r="AH1140" s="65">
        <v>0</v>
      </c>
      <c r="AI1140" s="68">
        <v>0</v>
      </c>
      <c r="AJ1140" s="65" t="s">
        <v>89</v>
      </c>
      <c r="AK1140" s="78" t="s">
        <v>89</v>
      </c>
      <c r="AL1140" s="65">
        <v>0</v>
      </c>
      <c r="AM1140" s="78" t="s">
        <v>89</v>
      </c>
      <c r="AN1140" s="78" t="s">
        <v>89</v>
      </c>
      <c r="AO1140" s="78" t="s">
        <v>89</v>
      </c>
      <c r="AP1140" s="49">
        <f t="shared" si="87"/>
        <v>0</v>
      </c>
      <c r="AQ1140" s="49">
        <f>+L1140+AD1140-AI1140</f>
        <v>2650000</v>
      </c>
      <c r="AR1140" s="65" t="s">
        <v>87</v>
      </c>
      <c r="AS1140" s="68">
        <v>2650000</v>
      </c>
      <c r="AT1140" s="65" t="s">
        <v>90</v>
      </c>
      <c r="AU1140" s="68">
        <v>0</v>
      </c>
      <c r="AV1140" s="75" t="s">
        <v>89</v>
      </c>
      <c r="AW1140" s="423">
        <v>2650000</v>
      </c>
      <c r="AX1140" s="79">
        <f t="shared" si="88"/>
        <v>0</v>
      </c>
      <c r="AY1140" s="223">
        <f t="shared" si="89"/>
        <v>1</v>
      </c>
      <c r="AZ1140" s="74">
        <v>1</v>
      </c>
      <c r="BA1140" s="75" t="s">
        <v>89</v>
      </c>
      <c r="BB1140" s="65" t="s">
        <v>103</v>
      </c>
      <c r="BC1140" s="66" t="s">
        <v>9534</v>
      </c>
      <c r="BD1140" s="221" t="s">
        <v>87</v>
      </c>
      <c r="BE1140" s="221" t="s">
        <v>87</v>
      </c>
    </row>
    <row r="1141" spans="2:57" x14ac:dyDescent="0.25">
      <c r="B1141" s="221">
        <v>2025</v>
      </c>
      <c r="C1141" s="221">
        <v>891780111</v>
      </c>
      <c r="D1141" s="221" t="s">
        <v>78</v>
      </c>
      <c r="E1141" s="65" t="s">
        <v>9533</v>
      </c>
      <c r="F1141" s="65" t="s">
        <v>9532</v>
      </c>
      <c r="G1141" s="306">
        <v>0</v>
      </c>
      <c r="H1141" s="65" t="s">
        <v>81</v>
      </c>
      <c r="I1141" s="221" t="s">
        <v>82</v>
      </c>
      <c r="J1141" s="220" t="s">
        <v>83</v>
      </c>
      <c r="K1141" s="66" t="s">
        <v>9531</v>
      </c>
      <c r="L1141" s="68">
        <v>11925000</v>
      </c>
      <c r="M1141" s="221" t="s">
        <v>85</v>
      </c>
      <c r="N1141" s="66" t="s">
        <v>8425</v>
      </c>
      <c r="O1141" s="66">
        <v>1083016337</v>
      </c>
      <c r="P1141" s="65">
        <v>1426</v>
      </c>
      <c r="Q1141" s="78">
        <v>45840</v>
      </c>
      <c r="R1141" s="66">
        <v>2494141000</v>
      </c>
      <c r="S1141" s="78">
        <v>45861</v>
      </c>
      <c r="T1141" s="68">
        <v>11925000</v>
      </c>
      <c r="U1141" s="65" t="s">
        <v>87</v>
      </c>
      <c r="V1141" s="68">
        <v>1082868728</v>
      </c>
      <c r="W1141" s="67" t="s">
        <v>8398</v>
      </c>
      <c r="X1141" s="78">
        <v>45861</v>
      </c>
      <c r="Y1141" s="78">
        <v>45861</v>
      </c>
      <c r="Z1141" s="70" t="s">
        <v>89</v>
      </c>
      <c r="AA1141" s="70">
        <v>45991</v>
      </c>
      <c r="AB1141" s="49">
        <f t="shared" si="85"/>
        <v>130</v>
      </c>
      <c r="AC1141" s="65">
        <v>0</v>
      </c>
      <c r="AD1141" s="424">
        <v>0</v>
      </c>
      <c r="AE1141" s="65">
        <v>0</v>
      </c>
      <c r="AF1141" s="78" t="s">
        <v>89</v>
      </c>
      <c r="AG1141" s="49">
        <f t="shared" si="86"/>
        <v>0</v>
      </c>
      <c r="AH1141" s="65">
        <v>0</v>
      </c>
      <c r="AI1141" s="68">
        <v>0</v>
      </c>
      <c r="AJ1141" s="65" t="s">
        <v>89</v>
      </c>
      <c r="AK1141" s="78" t="s">
        <v>89</v>
      </c>
      <c r="AL1141" s="65">
        <v>0</v>
      </c>
      <c r="AM1141" s="78" t="s">
        <v>89</v>
      </c>
      <c r="AN1141" s="78" t="s">
        <v>89</v>
      </c>
      <c r="AO1141" s="78" t="s">
        <v>89</v>
      </c>
      <c r="AP1141" s="49">
        <f t="shared" si="87"/>
        <v>0</v>
      </c>
      <c r="AQ1141" s="49">
        <f>+L1141+AD1141-AI1141</f>
        <v>11925000</v>
      </c>
      <c r="AR1141" s="65" t="s">
        <v>87</v>
      </c>
      <c r="AS1141" s="68">
        <v>11925000</v>
      </c>
      <c r="AT1141" s="65" t="s">
        <v>90</v>
      </c>
      <c r="AU1141" s="68">
        <v>0</v>
      </c>
      <c r="AV1141" s="75" t="s">
        <v>89</v>
      </c>
      <c r="AW1141" s="423">
        <v>3975000</v>
      </c>
      <c r="AX1141" s="79">
        <f t="shared" si="88"/>
        <v>7950000</v>
      </c>
      <c r="AY1141" s="223">
        <f t="shared" si="89"/>
        <v>0.33333333333333331</v>
      </c>
      <c r="AZ1141" s="74">
        <v>0.33333333333333331</v>
      </c>
      <c r="BA1141" s="75" t="s">
        <v>89</v>
      </c>
      <c r="BB1141" s="65" t="s">
        <v>108</v>
      </c>
      <c r="BC1141" s="66" t="s">
        <v>9530</v>
      </c>
      <c r="BD1141" s="221" t="s">
        <v>87</v>
      </c>
      <c r="BE1141" s="221" t="s">
        <v>87</v>
      </c>
    </row>
    <row r="1142" spans="2:57" x14ac:dyDescent="0.25">
      <c r="B1142" s="221">
        <v>2025</v>
      </c>
      <c r="C1142" s="221">
        <v>891780111</v>
      </c>
      <c r="D1142" s="221" t="s">
        <v>78</v>
      </c>
      <c r="E1142" s="65" t="s">
        <v>9529</v>
      </c>
      <c r="F1142" s="65" t="s">
        <v>9528</v>
      </c>
      <c r="G1142" s="306">
        <v>0</v>
      </c>
      <c r="H1142" s="65" t="s">
        <v>81</v>
      </c>
      <c r="I1142" s="221" t="s">
        <v>82</v>
      </c>
      <c r="J1142" s="220" t="s">
        <v>83</v>
      </c>
      <c r="K1142" s="66" t="s">
        <v>9527</v>
      </c>
      <c r="L1142" s="68">
        <v>14202000</v>
      </c>
      <c r="M1142" s="221" t="s">
        <v>85</v>
      </c>
      <c r="N1142" s="66" t="s">
        <v>9526</v>
      </c>
      <c r="O1142" s="66">
        <v>1082902525</v>
      </c>
      <c r="P1142" s="65">
        <v>1425</v>
      </c>
      <c r="Q1142" s="78">
        <v>45840</v>
      </c>
      <c r="R1142" s="66">
        <v>5603238000</v>
      </c>
      <c r="S1142" s="78">
        <v>45861</v>
      </c>
      <c r="T1142" s="68">
        <v>14202000</v>
      </c>
      <c r="U1142" s="65" t="s">
        <v>87</v>
      </c>
      <c r="V1142" s="68">
        <v>36557666</v>
      </c>
      <c r="W1142" s="67" t="s">
        <v>8339</v>
      </c>
      <c r="X1142" s="78">
        <v>45861</v>
      </c>
      <c r="Y1142" s="78">
        <v>45861</v>
      </c>
      <c r="Z1142" s="70" t="s">
        <v>89</v>
      </c>
      <c r="AA1142" s="70">
        <v>45991</v>
      </c>
      <c r="AB1142" s="49">
        <f t="shared" si="85"/>
        <v>130</v>
      </c>
      <c r="AC1142" s="65">
        <v>0</v>
      </c>
      <c r="AD1142" s="424">
        <v>0</v>
      </c>
      <c r="AE1142" s="65">
        <v>0</v>
      </c>
      <c r="AF1142" s="78" t="s">
        <v>89</v>
      </c>
      <c r="AG1142" s="49">
        <f t="shared" si="86"/>
        <v>0</v>
      </c>
      <c r="AH1142" s="65">
        <v>0</v>
      </c>
      <c r="AI1142" s="68">
        <v>0</v>
      </c>
      <c r="AJ1142" s="65" t="s">
        <v>89</v>
      </c>
      <c r="AK1142" s="78" t="s">
        <v>89</v>
      </c>
      <c r="AL1142" s="65">
        <v>0</v>
      </c>
      <c r="AM1142" s="78" t="s">
        <v>89</v>
      </c>
      <c r="AN1142" s="78" t="s">
        <v>89</v>
      </c>
      <c r="AO1142" s="78" t="s">
        <v>89</v>
      </c>
      <c r="AP1142" s="49">
        <f t="shared" si="87"/>
        <v>0</v>
      </c>
      <c r="AQ1142" s="49">
        <f>+L1142+AD1142-AI1142</f>
        <v>14202000</v>
      </c>
      <c r="AR1142" s="65" t="s">
        <v>87</v>
      </c>
      <c r="AS1142" s="68">
        <v>14202000</v>
      </c>
      <c r="AT1142" s="65" t="s">
        <v>90</v>
      </c>
      <c r="AU1142" s="68">
        <v>0</v>
      </c>
      <c r="AV1142" s="75" t="s">
        <v>89</v>
      </c>
      <c r="AW1142" s="423">
        <v>4734000</v>
      </c>
      <c r="AX1142" s="79">
        <f t="shared" si="88"/>
        <v>9468000</v>
      </c>
      <c r="AY1142" s="223">
        <f t="shared" si="89"/>
        <v>0.33333333333333331</v>
      </c>
      <c r="AZ1142" s="74">
        <v>0.33333333333333331</v>
      </c>
      <c r="BA1142" s="75" t="s">
        <v>89</v>
      </c>
      <c r="BB1142" s="65" t="s">
        <v>108</v>
      </c>
      <c r="BC1142" s="66" t="s">
        <v>9525</v>
      </c>
      <c r="BD1142" s="221" t="s">
        <v>87</v>
      </c>
      <c r="BE1142" s="221" t="s">
        <v>87</v>
      </c>
    </row>
    <row r="1143" spans="2:57" x14ac:dyDescent="0.25">
      <c r="B1143" s="221">
        <v>2025</v>
      </c>
      <c r="C1143" s="221">
        <v>891780111</v>
      </c>
      <c r="D1143" s="221" t="s">
        <v>78</v>
      </c>
      <c r="E1143" s="65" t="s">
        <v>9524</v>
      </c>
      <c r="F1143" s="65" t="s">
        <v>9523</v>
      </c>
      <c r="G1143" s="306">
        <v>0</v>
      </c>
      <c r="H1143" s="65" t="s">
        <v>81</v>
      </c>
      <c r="I1143" s="221" t="s">
        <v>82</v>
      </c>
      <c r="J1143" s="220" t="s">
        <v>83</v>
      </c>
      <c r="K1143" s="66" t="s">
        <v>9522</v>
      </c>
      <c r="L1143" s="68">
        <v>14202000</v>
      </c>
      <c r="M1143" s="221" t="s">
        <v>85</v>
      </c>
      <c r="N1143" s="66" t="s">
        <v>9521</v>
      </c>
      <c r="O1143" s="66">
        <v>1003379026</v>
      </c>
      <c r="P1143" s="65">
        <v>1425</v>
      </c>
      <c r="Q1143" s="78">
        <v>45840</v>
      </c>
      <c r="R1143" s="66">
        <v>5603238000</v>
      </c>
      <c r="S1143" s="78">
        <v>45861</v>
      </c>
      <c r="T1143" s="68">
        <v>14202000</v>
      </c>
      <c r="U1143" s="65" t="s">
        <v>87</v>
      </c>
      <c r="V1143" s="68">
        <v>1082863147</v>
      </c>
      <c r="W1143" s="67" t="s">
        <v>8653</v>
      </c>
      <c r="X1143" s="78">
        <v>45861</v>
      </c>
      <c r="Y1143" s="78">
        <v>45861</v>
      </c>
      <c r="Z1143" s="70" t="s">
        <v>89</v>
      </c>
      <c r="AA1143" s="70">
        <v>45991</v>
      </c>
      <c r="AB1143" s="49">
        <f t="shared" si="85"/>
        <v>130</v>
      </c>
      <c r="AC1143" s="65">
        <v>0</v>
      </c>
      <c r="AD1143" s="424">
        <v>0</v>
      </c>
      <c r="AE1143" s="65">
        <v>0</v>
      </c>
      <c r="AF1143" s="78" t="s">
        <v>89</v>
      </c>
      <c r="AG1143" s="49">
        <f t="shared" si="86"/>
        <v>0</v>
      </c>
      <c r="AH1143" s="65">
        <v>0</v>
      </c>
      <c r="AI1143" s="68">
        <v>0</v>
      </c>
      <c r="AJ1143" s="65" t="s">
        <v>89</v>
      </c>
      <c r="AK1143" s="78" t="s">
        <v>89</v>
      </c>
      <c r="AL1143" s="65">
        <v>0</v>
      </c>
      <c r="AM1143" s="78" t="s">
        <v>89</v>
      </c>
      <c r="AN1143" s="78" t="s">
        <v>89</v>
      </c>
      <c r="AO1143" s="78" t="s">
        <v>89</v>
      </c>
      <c r="AP1143" s="49">
        <f t="shared" si="87"/>
        <v>0</v>
      </c>
      <c r="AQ1143" s="49">
        <f>+L1143+AD1143-AI1143</f>
        <v>14202000</v>
      </c>
      <c r="AR1143" s="65" t="s">
        <v>87</v>
      </c>
      <c r="AS1143" s="68">
        <v>14202000</v>
      </c>
      <c r="AT1143" s="65" t="s">
        <v>90</v>
      </c>
      <c r="AU1143" s="68">
        <v>0</v>
      </c>
      <c r="AV1143" s="75" t="s">
        <v>89</v>
      </c>
      <c r="AW1143" s="423">
        <v>4734000</v>
      </c>
      <c r="AX1143" s="79">
        <f t="shared" si="88"/>
        <v>9468000</v>
      </c>
      <c r="AY1143" s="223">
        <f t="shared" si="89"/>
        <v>0.33333333333333331</v>
      </c>
      <c r="AZ1143" s="74">
        <v>0.33333333333333331</v>
      </c>
      <c r="BA1143" s="75" t="s">
        <v>89</v>
      </c>
      <c r="BB1143" s="65" t="s">
        <v>108</v>
      </c>
      <c r="BC1143" s="66" t="s">
        <v>9520</v>
      </c>
      <c r="BD1143" s="221" t="s">
        <v>87</v>
      </c>
      <c r="BE1143" s="221" t="s">
        <v>87</v>
      </c>
    </row>
    <row r="1144" spans="2:57" x14ac:dyDescent="0.25">
      <c r="B1144" s="221">
        <v>2025</v>
      </c>
      <c r="C1144" s="221">
        <v>891780111</v>
      </c>
      <c r="D1144" s="221" t="s">
        <v>78</v>
      </c>
      <c r="E1144" s="65" t="s">
        <v>9519</v>
      </c>
      <c r="F1144" s="65" t="s">
        <v>9518</v>
      </c>
      <c r="G1144" s="306">
        <v>0</v>
      </c>
      <c r="H1144" s="65" t="s">
        <v>81</v>
      </c>
      <c r="I1144" s="221" t="s">
        <v>82</v>
      </c>
      <c r="J1144" s="220" t="s">
        <v>83</v>
      </c>
      <c r="K1144" s="66" t="s">
        <v>9517</v>
      </c>
      <c r="L1144" s="68">
        <v>11483400</v>
      </c>
      <c r="M1144" s="221" t="s">
        <v>85</v>
      </c>
      <c r="N1144" s="66" t="s">
        <v>9516</v>
      </c>
      <c r="O1144" s="66">
        <v>1102848790</v>
      </c>
      <c r="P1144" s="65">
        <v>1426</v>
      </c>
      <c r="Q1144" s="78">
        <v>45840</v>
      </c>
      <c r="R1144" s="66">
        <v>2494141000</v>
      </c>
      <c r="S1144" s="78">
        <v>45861</v>
      </c>
      <c r="T1144" s="68">
        <v>11483400</v>
      </c>
      <c r="U1144" s="65" t="s">
        <v>87</v>
      </c>
      <c r="V1144" s="68">
        <v>5056184</v>
      </c>
      <c r="W1144" s="67" t="s">
        <v>1508</v>
      </c>
      <c r="X1144" s="78">
        <v>45861</v>
      </c>
      <c r="Y1144" s="78">
        <v>45861</v>
      </c>
      <c r="Z1144" s="70" t="s">
        <v>89</v>
      </c>
      <c r="AA1144" s="70">
        <v>45991</v>
      </c>
      <c r="AB1144" s="49">
        <f t="shared" si="85"/>
        <v>130</v>
      </c>
      <c r="AC1144" s="65">
        <v>0</v>
      </c>
      <c r="AD1144" s="424">
        <v>0</v>
      </c>
      <c r="AE1144" s="65">
        <v>0</v>
      </c>
      <c r="AF1144" s="78" t="s">
        <v>89</v>
      </c>
      <c r="AG1144" s="49">
        <f t="shared" si="86"/>
        <v>0</v>
      </c>
      <c r="AH1144" s="65">
        <v>0</v>
      </c>
      <c r="AI1144" s="68">
        <v>0</v>
      </c>
      <c r="AJ1144" s="65" t="s">
        <v>89</v>
      </c>
      <c r="AK1144" s="78" t="s">
        <v>89</v>
      </c>
      <c r="AL1144" s="65">
        <v>0</v>
      </c>
      <c r="AM1144" s="78" t="s">
        <v>89</v>
      </c>
      <c r="AN1144" s="78" t="s">
        <v>89</v>
      </c>
      <c r="AO1144" s="78" t="s">
        <v>89</v>
      </c>
      <c r="AP1144" s="49">
        <f t="shared" si="87"/>
        <v>0</v>
      </c>
      <c r="AQ1144" s="49">
        <f>+L1144+AD1144-AI1144</f>
        <v>11483400</v>
      </c>
      <c r="AR1144" s="65" t="s">
        <v>87</v>
      </c>
      <c r="AS1144" s="68">
        <v>11483400</v>
      </c>
      <c r="AT1144" s="65" t="s">
        <v>90</v>
      </c>
      <c r="AU1144" s="68">
        <v>0</v>
      </c>
      <c r="AV1144" s="75" t="s">
        <v>89</v>
      </c>
      <c r="AW1144" s="423">
        <v>3533400</v>
      </c>
      <c r="AX1144" s="79">
        <f t="shared" si="88"/>
        <v>7950000</v>
      </c>
      <c r="AY1144" s="223">
        <f t="shared" si="89"/>
        <v>0.3076963268718324</v>
      </c>
      <c r="AZ1144" s="74">
        <v>0.3076963268718324</v>
      </c>
      <c r="BA1144" s="75" t="s">
        <v>89</v>
      </c>
      <c r="BB1144" s="65" t="s">
        <v>108</v>
      </c>
      <c r="BC1144" s="66" t="s">
        <v>9515</v>
      </c>
      <c r="BD1144" s="221" t="s">
        <v>87</v>
      </c>
      <c r="BE1144" s="221" t="s">
        <v>87</v>
      </c>
    </row>
    <row r="1145" spans="2:57" x14ac:dyDescent="0.25">
      <c r="B1145" s="221">
        <v>2025</v>
      </c>
      <c r="C1145" s="221">
        <v>891780111</v>
      </c>
      <c r="D1145" s="221" t="s">
        <v>78</v>
      </c>
      <c r="E1145" s="65" t="s">
        <v>9514</v>
      </c>
      <c r="F1145" s="65" t="s">
        <v>9513</v>
      </c>
      <c r="G1145" s="306">
        <v>0</v>
      </c>
      <c r="H1145" s="65" t="s">
        <v>81</v>
      </c>
      <c r="I1145" s="221" t="s">
        <v>82</v>
      </c>
      <c r="J1145" s="220" t="s">
        <v>83</v>
      </c>
      <c r="K1145" s="66" t="s">
        <v>9512</v>
      </c>
      <c r="L1145" s="68">
        <v>11925000</v>
      </c>
      <c r="M1145" s="221" t="s">
        <v>85</v>
      </c>
      <c r="N1145" s="66" t="s">
        <v>9511</v>
      </c>
      <c r="O1145" s="66">
        <v>1083027976</v>
      </c>
      <c r="P1145" s="65">
        <v>1426</v>
      </c>
      <c r="Q1145" s="78">
        <v>45840</v>
      </c>
      <c r="R1145" s="66">
        <v>2494141000</v>
      </c>
      <c r="S1145" s="78">
        <v>45861</v>
      </c>
      <c r="T1145" s="68">
        <v>11925000</v>
      </c>
      <c r="U1145" s="65" t="s">
        <v>87</v>
      </c>
      <c r="V1145" s="68">
        <v>85467461</v>
      </c>
      <c r="W1145" s="67" t="s">
        <v>9510</v>
      </c>
      <c r="X1145" s="78">
        <v>45861</v>
      </c>
      <c r="Y1145" s="78">
        <v>45861</v>
      </c>
      <c r="Z1145" s="70" t="s">
        <v>89</v>
      </c>
      <c r="AA1145" s="70">
        <v>45991</v>
      </c>
      <c r="AB1145" s="49">
        <f t="shared" si="85"/>
        <v>130</v>
      </c>
      <c r="AC1145" s="65">
        <v>0</v>
      </c>
      <c r="AD1145" s="424">
        <v>0</v>
      </c>
      <c r="AE1145" s="65">
        <v>0</v>
      </c>
      <c r="AF1145" s="78" t="s">
        <v>89</v>
      </c>
      <c r="AG1145" s="49">
        <f t="shared" si="86"/>
        <v>0</v>
      </c>
      <c r="AH1145" s="65">
        <v>0</v>
      </c>
      <c r="AI1145" s="68">
        <v>0</v>
      </c>
      <c r="AJ1145" s="65" t="s">
        <v>89</v>
      </c>
      <c r="AK1145" s="78" t="s">
        <v>89</v>
      </c>
      <c r="AL1145" s="65">
        <v>0</v>
      </c>
      <c r="AM1145" s="78" t="s">
        <v>89</v>
      </c>
      <c r="AN1145" s="78" t="s">
        <v>89</v>
      </c>
      <c r="AO1145" s="78" t="s">
        <v>89</v>
      </c>
      <c r="AP1145" s="49">
        <f t="shared" si="87"/>
        <v>0</v>
      </c>
      <c r="AQ1145" s="49">
        <f>+L1145+AD1145-AI1145</f>
        <v>11925000</v>
      </c>
      <c r="AR1145" s="65" t="s">
        <v>87</v>
      </c>
      <c r="AS1145" s="68">
        <v>11925000</v>
      </c>
      <c r="AT1145" s="65" t="s">
        <v>90</v>
      </c>
      <c r="AU1145" s="68">
        <v>0</v>
      </c>
      <c r="AV1145" s="75" t="s">
        <v>89</v>
      </c>
      <c r="AW1145" s="423">
        <v>3975000</v>
      </c>
      <c r="AX1145" s="79">
        <f t="shared" si="88"/>
        <v>7950000</v>
      </c>
      <c r="AY1145" s="223">
        <f t="shared" si="89"/>
        <v>0.33333333333333331</v>
      </c>
      <c r="AZ1145" s="74">
        <v>0.33333333333333331</v>
      </c>
      <c r="BA1145" s="75" t="s">
        <v>89</v>
      </c>
      <c r="BB1145" s="65" t="s">
        <v>108</v>
      </c>
      <c r="BC1145" s="66" t="s">
        <v>9509</v>
      </c>
      <c r="BD1145" s="221" t="s">
        <v>87</v>
      </c>
      <c r="BE1145" s="221" t="s">
        <v>87</v>
      </c>
    </row>
    <row r="1146" spans="2:57" x14ac:dyDescent="0.25">
      <c r="B1146" s="221">
        <v>2025</v>
      </c>
      <c r="C1146" s="221">
        <v>891780111</v>
      </c>
      <c r="D1146" s="221" t="s">
        <v>78</v>
      </c>
      <c r="E1146" s="65" t="s">
        <v>9508</v>
      </c>
      <c r="F1146" s="65" t="s">
        <v>9507</v>
      </c>
      <c r="G1146" s="306">
        <v>0</v>
      </c>
      <c r="H1146" s="65" t="s">
        <v>81</v>
      </c>
      <c r="I1146" s="221" t="s">
        <v>82</v>
      </c>
      <c r="J1146" s="220" t="s">
        <v>83</v>
      </c>
      <c r="K1146" s="66" t="s">
        <v>9506</v>
      </c>
      <c r="L1146" s="68">
        <v>9900000</v>
      </c>
      <c r="M1146" s="221" t="s">
        <v>85</v>
      </c>
      <c r="N1146" s="66" t="s">
        <v>9505</v>
      </c>
      <c r="O1146" s="66">
        <v>1007445451</v>
      </c>
      <c r="P1146" s="65">
        <v>1426</v>
      </c>
      <c r="Q1146" s="78">
        <v>45840</v>
      </c>
      <c r="R1146" s="66">
        <v>2494141000</v>
      </c>
      <c r="S1146" s="78">
        <v>45862</v>
      </c>
      <c r="T1146" s="68">
        <v>9900000</v>
      </c>
      <c r="U1146" s="65" t="s">
        <v>87</v>
      </c>
      <c r="V1146" s="68">
        <v>45498601</v>
      </c>
      <c r="W1146" s="67" t="s">
        <v>9504</v>
      </c>
      <c r="X1146" s="78">
        <v>45862</v>
      </c>
      <c r="Y1146" s="78">
        <v>45862</v>
      </c>
      <c r="Z1146" s="70" t="s">
        <v>89</v>
      </c>
      <c r="AA1146" s="70">
        <v>45991</v>
      </c>
      <c r="AB1146" s="49">
        <f t="shared" si="85"/>
        <v>129</v>
      </c>
      <c r="AC1146" s="65">
        <v>0</v>
      </c>
      <c r="AD1146" s="424">
        <v>0</v>
      </c>
      <c r="AE1146" s="65">
        <v>0</v>
      </c>
      <c r="AF1146" s="78" t="s">
        <v>89</v>
      </c>
      <c r="AG1146" s="49">
        <f t="shared" si="86"/>
        <v>0</v>
      </c>
      <c r="AH1146" s="65">
        <v>0</v>
      </c>
      <c r="AI1146" s="68">
        <v>0</v>
      </c>
      <c r="AJ1146" s="65" t="s">
        <v>89</v>
      </c>
      <c r="AK1146" s="78" t="s">
        <v>89</v>
      </c>
      <c r="AL1146" s="65">
        <v>0</v>
      </c>
      <c r="AM1146" s="78" t="s">
        <v>89</v>
      </c>
      <c r="AN1146" s="78" t="s">
        <v>89</v>
      </c>
      <c r="AO1146" s="78" t="s">
        <v>89</v>
      </c>
      <c r="AP1146" s="49">
        <f t="shared" si="87"/>
        <v>0</v>
      </c>
      <c r="AQ1146" s="49">
        <f>+L1146+AD1146-AI1146</f>
        <v>9900000</v>
      </c>
      <c r="AR1146" s="65" t="s">
        <v>87</v>
      </c>
      <c r="AS1146" s="68">
        <v>9900000</v>
      </c>
      <c r="AT1146" s="65" t="s">
        <v>90</v>
      </c>
      <c r="AU1146" s="68">
        <v>0</v>
      </c>
      <c r="AV1146" s="75" t="s">
        <v>89</v>
      </c>
      <c r="AW1146" s="423">
        <v>0</v>
      </c>
      <c r="AX1146" s="79">
        <f t="shared" si="88"/>
        <v>9900000</v>
      </c>
      <c r="AY1146" s="223">
        <f t="shared" si="89"/>
        <v>0</v>
      </c>
      <c r="AZ1146" s="74">
        <v>0</v>
      </c>
      <c r="BA1146" s="75" t="s">
        <v>89</v>
      </c>
      <c r="BB1146" s="65" t="s">
        <v>108</v>
      </c>
      <c r="BC1146" s="66" t="s">
        <v>9503</v>
      </c>
      <c r="BD1146" s="221" t="s">
        <v>87</v>
      </c>
      <c r="BE1146" s="221" t="s">
        <v>87</v>
      </c>
    </row>
    <row r="1147" spans="2:57" x14ac:dyDescent="0.25">
      <c r="B1147" s="221">
        <v>2025</v>
      </c>
      <c r="C1147" s="221">
        <v>891780111</v>
      </c>
      <c r="D1147" s="221" t="s">
        <v>78</v>
      </c>
      <c r="E1147" s="65" t="s">
        <v>9502</v>
      </c>
      <c r="F1147" s="65" t="s">
        <v>9501</v>
      </c>
      <c r="G1147" s="306">
        <v>0</v>
      </c>
      <c r="H1147" s="65" t="s">
        <v>81</v>
      </c>
      <c r="I1147" s="221" t="s">
        <v>82</v>
      </c>
      <c r="J1147" s="220" t="s">
        <v>83</v>
      </c>
      <c r="K1147" s="66" t="s">
        <v>9500</v>
      </c>
      <c r="L1147" s="68">
        <v>12825000</v>
      </c>
      <c r="M1147" s="221" t="s">
        <v>85</v>
      </c>
      <c r="N1147" s="66" t="s">
        <v>9499</v>
      </c>
      <c r="O1147" s="66">
        <v>1004349115</v>
      </c>
      <c r="P1147" s="65">
        <v>1425</v>
      </c>
      <c r="Q1147" s="78">
        <v>45840</v>
      </c>
      <c r="R1147" s="66">
        <v>5603238000</v>
      </c>
      <c r="S1147" s="78">
        <v>45862</v>
      </c>
      <c r="T1147" s="68">
        <v>12825000</v>
      </c>
      <c r="U1147" s="65" t="s">
        <v>87</v>
      </c>
      <c r="V1147" s="68">
        <v>1098669877</v>
      </c>
      <c r="W1147" s="67" t="s">
        <v>9498</v>
      </c>
      <c r="X1147" s="78">
        <v>45862</v>
      </c>
      <c r="Y1147" s="78">
        <v>45862</v>
      </c>
      <c r="Z1147" s="70" t="s">
        <v>89</v>
      </c>
      <c r="AA1147" s="70">
        <v>45991</v>
      </c>
      <c r="AB1147" s="49">
        <f t="shared" si="85"/>
        <v>129</v>
      </c>
      <c r="AC1147" s="65">
        <v>0</v>
      </c>
      <c r="AD1147" s="424">
        <v>0</v>
      </c>
      <c r="AE1147" s="65">
        <v>0</v>
      </c>
      <c r="AF1147" s="78" t="s">
        <v>89</v>
      </c>
      <c r="AG1147" s="49">
        <f t="shared" si="86"/>
        <v>0</v>
      </c>
      <c r="AH1147" s="65">
        <v>0</v>
      </c>
      <c r="AI1147" s="68">
        <v>0</v>
      </c>
      <c r="AJ1147" s="65" t="s">
        <v>89</v>
      </c>
      <c r="AK1147" s="78" t="s">
        <v>89</v>
      </c>
      <c r="AL1147" s="65">
        <v>0</v>
      </c>
      <c r="AM1147" s="78" t="s">
        <v>89</v>
      </c>
      <c r="AN1147" s="78" t="s">
        <v>89</v>
      </c>
      <c r="AO1147" s="78" t="s">
        <v>89</v>
      </c>
      <c r="AP1147" s="49">
        <f t="shared" si="87"/>
        <v>0</v>
      </c>
      <c r="AQ1147" s="49">
        <f>+L1147+AD1147-AI1147</f>
        <v>12825000</v>
      </c>
      <c r="AR1147" s="65" t="s">
        <v>87</v>
      </c>
      <c r="AS1147" s="68">
        <v>12825000</v>
      </c>
      <c r="AT1147" s="65" t="s">
        <v>90</v>
      </c>
      <c r="AU1147" s="68">
        <v>0</v>
      </c>
      <c r="AV1147" s="75" t="s">
        <v>89</v>
      </c>
      <c r="AW1147" s="423">
        <v>4275000</v>
      </c>
      <c r="AX1147" s="79">
        <f t="shared" si="88"/>
        <v>8550000</v>
      </c>
      <c r="AY1147" s="223">
        <f t="shared" si="89"/>
        <v>0.33333333333333331</v>
      </c>
      <c r="AZ1147" s="74">
        <v>0.33333333333333331</v>
      </c>
      <c r="BA1147" s="75" t="s">
        <v>89</v>
      </c>
      <c r="BB1147" s="65" t="s">
        <v>108</v>
      </c>
      <c r="BC1147" s="66" t="s">
        <v>9497</v>
      </c>
      <c r="BD1147" s="221" t="s">
        <v>87</v>
      </c>
      <c r="BE1147" s="221" t="s">
        <v>87</v>
      </c>
    </row>
    <row r="1148" spans="2:57" x14ac:dyDescent="0.25">
      <c r="B1148" s="221">
        <v>2025</v>
      </c>
      <c r="C1148" s="221">
        <v>891780111</v>
      </c>
      <c r="D1148" s="221" t="s">
        <v>78</v>
      </c>
      <c r="E1148" s="65" t="s">
        <v>9496</v>
      </c>
      <c r="F1148" s="65" t="s">
        <v>9495</v>
      </c>
      <c r="G1148" s="306">
        <v>0</v>
      </c>
      <c r="H1148" s="65" t="s">
        <v>81</v>
      </c>
      <c r="I1148" s="221" t="s">
        <v>82</v>
      </c>
      <c r="J1148" s="220" t="s">
        <v>83</v>
      </c>
      <c r="K1148" s="66" t="s">
        <v>9494</v>
      </c>
      <c r="L1148" s="68">
        <v>11483400</v>
      </c>
      <c r="M1148" s="221" t="s">
        <v>85</v>
      </c>
      <c r="N1148" s="66" t="s">
        <v>9493</v>
      </c>
      <c r="O1148" s="66">
        <v>1082842092</v>
      </c>
      <c r="P1148" s="65">
        <v>1426</v>
      </c>
      <c r="Q1148" s="78">
        <v>45840</v>
      </c>
      <c r="R1148" s="66">
        <v>2494141000</v>
      </c>
      <c r="S1148" s="78">
        <v>45862</v>
      </c>
      <c r="T1148" s="68">
        <v>11483400</v>
      </c>
      <c r="U1148" s="65" t="s">
        <v>87</v>
      </c>
      <c r="V1148" s="68">
        <v>1082868728</v>
      </c>
      <c r="W1148" s="67" t="s">
        <v>8398</v>
      </c>
      <c r="X1148" s="78">
        <v>45862</v>
      </c>
      <c r="Y1148" s="78">
        <v>45862</v>
      </c>
      <c r="Z1148" s="70" t="s">
        <v>89</v>
      </c>
      <c r="AA1148" s="70">
        <v>45991</v>
      </c>
      <c r="AB1148" s="49">
        <f t="shared" si="85"/>
        <v>129</v>
      </c>
      <c r="AC1148" s="65">
        <v>0</v>
      </c>
      <c r="AD1148" s="424">
        <v>0</v>
      </c>
      <c r="AE1148" s="65">
        <v>0</v>
      </c>
      <c r="AF1148" s="78" t="s">
        <v>89</v>
      </c>
      <c r="AG1148" s="49">
        <f t="shared" si="86"/>
        <v>0</v>
      </c>
      <c r="AH1148" s="65">
        <v>0</v>
      </c>
      <c r="AI1148" s="68">
        <v>0</v>
      </c>
      <c r="AJ1148" s="65" t="s">
        <v>89</v>
      </c>
      <c r="AK1148" s="78" t="s">
        <v>89</v>
      </c>
      <c r="AL1148" s="65">
        <v>0</v>
      </c>
      <c r="AM1148" s="78" t="s">
        <v>89</v>
      </c>
      <c r="AN1148" s="78" t="s">
        <v>89</v>
      </c>
      <c r="AO1148" s="78" t="s">
        <v>89</v>
      </c>
      <c r="AP1148" s="49">
        <f t="shared" si="87"/>
        <v>0</v>
      </c>
      <c r="AQ1148" s="49">
        <f>+L1148+AD1148-AI1148</f>
        <v>11483400</v>
      </c>
      <c r="AR1148" s="65" t="s">
        <v>87</v>
      </c>
      <c r="AS1148" s="68">
        <v>11483400</v>
      </c>
      <c r="AT1148" s="65" t="s">
        <v>90</v>
      </c>
      <c r="AU1148" s="68">
        <v>0</v>
      </c>
      <c r="AV1148" s="75" t="s">
        <v>89</v>
      </c>
      <c r="AW1148" s="423">
        <v>3533400</v>
      </c>
      <c r="AX1148" s="79">
        <f t="shared" si="88"/>
        <v>7950000</v>
      </c>
      <c r="AY1148" s="223">
        <f t="shared" si="89"/>
        <v>0.3076963268718324</v>
      </c>
      <c r="AZ1148" s="74">
        <v>0.3076963268718324</v>
      </c>
      <c r="BA1148" s="75" t="s">
        <v>89</v>
      </c>
      <c r="BB1148" s="65" t="s">
        <v>108</v>
      </c>
      <c r="BC1148" s="66" t="s">
        <v>9492</v>
      </c>
      <c r="BD1148" s="221" t="s">
        <v>87</v>
      </c>
      <c r="BE1148" s="221" t="s">
        <v>87</v>
      </c>
    </row>
    <row r="1149" spans="2:57" x14ac:dyDescent="0.25">
      <c r="B1149" s="221">
        <v>2025</v>
      </c>
      <c r="C1149" s="221">
        <v>891780111</v>
      </c>
      <c r="D1149" s="221" t="s">
        <v>78</v>
      </c>
      <c r="E1149" s="65" t="s">
        <v>9491</v>
      </c>
      <c r="F1149" s="65" t="s">
        <v>9490</v>
      </c>
      <c r="G1149" s="306">
        <v>0</v>
      </c>
      <c r="H1149" s="65" t="s">
        <v>81</v>
      </c>
      <c r="I1149" s="221" t="s">
        <v>82</v>
      </c>
      <c r="J1149" s="220" t="s">
        <v>83</v>
      </c>
      <c r="K1149" s="66" t="s">
        <v>9489</v>
      </c>
      <c r="L1149" s="68">
        <v>20250000</v>
      </c>
      <c r="M1149" s="221" t="s">
        <v>85</v>
      </c>
      <c r="N1149" s="66" t="s">
        <v>9488</v>
      </c>
      <c r="O1149" s="66">
        <v>36697550</v>
      </c>
      <c r="P1149" s="65">
        <v>1425</v>
      </c>
      <c r="Q1149" s="78">
        <v>45840</v>
      </c>
      <c r="R1149" s="66">
        <v>5603238000</v>
      </c>
      <c r="S1149" s="78">
        <v>45862</v>
      </c>
      <c r="T1149" s="68">
        <v>20250000</v>
      </c>
      <c r="U1149" s="65" t="s">
        <v>87</v>
      </c>
      <c r="V1149" s="68">
        <v>45691169</v>
      </c>
      <c r="W1149" s="67" t="s">
        <v>8679</v>
      </c>
      <c r="X1149" s="78">
        <v>45862</v>
      </c>
      <c r="Y1149" s="78">
        <v>45862</v>
      </c>
      <c r="Z1149" s="70" t="s">
        <v>89</v>
      </c>
      <c r="AA1149" s="70">
        <v>45991</v>
      </c>
      <c r="AB1149" s="49">
        <f t="shared" si="85"/>
        <v>129</v>
      </c>
      <c r="AC1149" s="65">
        <v>0</v>
      </c>
      <c r="AD1149" s="424">
        <v>0</v>
      </c>
      <c r="AE1149" s="65">
        <v>0</v>
      </c>
      <c r="AF1149" s="78" t="s">
        <v>89</v>
      </c>
      <c r="AG1149" s="49">
        <f t="shared" si="86"/>
        <v>0</v>
      </c>
      <c r="AH1149" s="65">
        <v>0</v>
      </c>
      <c r="AI1149" s="68">
        <v>0</v>
      </c>
      <c r="AJ1149" s="65" t="s">
        <v>89</v>
      </c>
      <c r="AK1149" s="78" t="s">
        <v>89</v>
      </c>
      <c r="AL1149" s="65">
        <v>0</v>
      </c>
      <c r="AM1149" s="78" t="s">
        <v>89</v>
      </c>
      <c r="AN1149" s="78" t="s">
        <v>89</v>
      </c>
      <c r="AO1149" s="78" t="s">
        <v>89</v>
      </c>
      <c r="AP1149" s="49">
        <f t="shared" si="87"/>
        <v>0</v>
      </c>
      <c r="AQ1149" s="49">
        <f>+L1149+AD1149-AI1149</f>
        <v>20250000</v>
      </c>
      <c r="AR1149" s="65" t="s">
        <v>87</v>
      </c>
      <c r="AS1149" s="68">
        <v>20250000</v>
      </c>
      <c r="AT1149" s="65" t="s">
        <v>90</v>
      </c>
      <c r="AU1149" s="68">
        <v>0</v>
      </c>
      <c r="AV1149" s="75" t="s">
        <v>89</v>
      </c>
      <c r="AW1149" s="423">
        <v>6750000</v>
      </c>
      <c r="AX1149" s="79">
        <f t="shared" si="88"/>
        <v>13500000</v>
      </c>
      <c r="AY1149" s="223">
        <f t="shared" si="89"/>
        <v>0.33333333333333331</v>
      </c>
      <c r="AZ1149" s="74">
        <v>0.33333333333333331</v>
      </c>
      <c r="BA1149" s="75" t="s">
        <v>89</v>
      </c>
      <c r="BB1149" s="65" t="s">
        <v>108</v>
      </c>
      <c r="BC1149" s="66" t="s">
        <v>9487</v>
      </c>
      <c r="BD1149" s="221" t="s">
        <v>87</v>
      </c>
      <c r="BE1149" s="221" t="s">
        <v>87</v>
      </c>
    </row>
    <row r="1150" spans="2:57" x14ac:dyDescent="0.25">
      <c r="B1150" s="221">
        <v>2025</v>
      </c>
      <c r="C1150" s="221">
        <v>891780111</v>
      </c>
      <c r="D1150" s="221" t="s">
        <v>78</v>
      </c>
      <c r="E1150" s="65" t="s">
        <v>9486</v>
      </c>
      <c r="F1150" s="65" t="s">
        <v>9485</v>
      </c>
      <c r="G1150" s="306">
        <v>0</v>
      </c>
      <c r="H1150" s="65" t="s">
        <v>81</v>
      </c>
      <c r="I1150" s="221" t="s">
        <v>82</v>
      </c>
      <c r="J1150" s="220" t="s">
        <v>83</v>
      </c>
      <c r="K1150" s="66" t="s">
        <v>9484</v>
      </c>
      <c r="L1150" s="68">
        <v>3500000</v>
      </c>
      <c r="M1150" s="221" t="s">
        <v>85</v>
      </c>
      <c r="N1150" s="66" t="s">
        <v>9483</v>
      </c>
      <c r="O1150" s="66">
        <v>1034284252</v>
      </c>
      <c r="P1150" s="65">
        <v>1425</v>
      </c>
      <c r="Q1150" s="78">
        <v>45840</v>
      </c>
      <c r="R1150" s="66">
        <v>5603238000</v>
      </c>
      <c r="S1150" s="78">
        <v>45862</v>
      </c>
      <c r="T1150" s="68">
        <v>3500000</v>
      </c>
      <c r="U1150" s="65" t="s">
        <v>87</v>
      </c>
      <c r="V1150" s="68">
        <v>85455983</v>
      </c>
      <c r="W1150" s="67" t="s">
        <v>9472</v>
      </c>
      <c r="X1150" s="78">
        <v>45862</v>
      </c>
      <c r="Y1150" s="78">
        <v>45862</v>
      </c>
      <c r="Z1150" s="70" t="s">
        <v>89</v>
      </c>
      <c r="AA1150" s="70">
        <v>45894</v>
      </c>
      <c r="AB1150" s="49">
        <f t="shared" si="85"/>
        <v>32</v>
      </c>
      <c r="AC1150" s="65">
        <v>0</v>
      </c>
      <c r="AD1150" s="424">
        <v>0</v>
      </c>
      <c r="AE1150" s="65">
        <v>0</v>
      </c>
      <c r="AF1150" s="78" t="s">
        <v>89</v>
      </c>
      <c r="AG1150" s="49">
        <f t="shared" si="86"/>
        <v>0</v>
      </c>
      <c r="AH1150" s="65">
        <v>0</v>
      </c>
      <c r="AI1150" s="68">
        <v>0</v>
      </c>
      <c r="AJ1150" s="65" t="s">
        <v>89</v>
      </c>
      <c r="AK1150" s="78" t="s">
        <v>89</v>
      </c>
      <c r="AL1150" s="65">
        <v>0</v>
      </c>
      <c r="AM1150" s="78" t="s">
        <v>89</v>
      </c>
      <c r="AN1150" s="78" t="s">
        <v>89</v>
      </c>
      <c r="AO1150" s="78" t="s">
        <v>89</v>
      </c>
      <c r="AP1150" s="49">
        <f t="shared" si="87"/>
        <v>0</v>
      </c>
      <c r="AQ1150" s="49">
        <f>+L1150+AD1150-AI1150</f>
        <v>3500000</v>
      </c>
      <c r="AR1150" s="65" t="s">
        <v>87</v>
      </c>
      <c r="AS1150" s="68">
        <v>3500000</v>
      </c>
      <c r="AT1150" s="65" t="s">
        <v>90</v>
      </c>
      <c r="AU1150" s="68">
        <v>0</v>
      </c>
      <c r="AV1150" s="75" t="s">
        <v>89</v>
      </c>
      <c r="AW1150" s="423">
        <v>0</v>
      </c>
      <c r="AX1150" s="79">
        <f t="shared" si="88"/>
        <v>3500000</v>
      </c>
      <c r="AY1150" s="223">
        <f t="shared" si="89"/>
        <v>0</v>
      </c>
      <c r="AZ1150" s="74">
        <v>1</v>
      </c>
      <c r="BA1150" s="75" t="s">
        <v>89</v>
      </c>
      <c r="BB1150" s="65" t="s">
        <v>108</v>
      </c>
      <c r="BC1150" s="66" t="s">
        <v>9482</v>
      </c>
      <c r="BD1150" s="221" t="s">
        <v>87</v>
      </c>
      <c r="BE1150" s="221" t="s">
        <v>87</v>
      </c>
    </row>
    <row r="1151" spans="2:57" x14ac:dyDescent="0.25">
      <c r="B1151" s="221">
        <v>2025</v>
      </c>
      <c r="C1151" s="221">
        <v>891780111</v>
      </c>
      <c r="D1151" s="221" t="s">
        <v>78</v>
      </c>
      <c r="E1151" s="65" t="s">
        <v>9481</v>
      </c>
      <c r="F1151" s="65" t="s">
        <v>9480</v>
      </c>
      <c r="G1151" s="306">
        <v>0</v>
      </c>
      <c r="H1151" s="65" t="s">
        <v>81</v>
      </c>
      <c r="I1151" s="221" t="s">
        <v>82</v>
      </c>
      <c r="J1151" s="220" t="s">
        <v>83</v>
      </c>
      <c r="K1151" s="66" t="s">
        <v>9479</v>
      </c>
      <c r="L1151" s="68">
        <v>9975000</v>
      </c>
      <c r="M1151" s="221" t="s">
        <v>85</v>
      </c>
      <c r="N1151" s="66" t="s">
        <v>9478</v>
      </c>
      <c r="O1151" s="66">
        <v>1221975183</v>
      </c>
      <c r="P1151" s="65">
        <v>1426</v>
      </c>
      <c r="Q1151" s="78">
        <v>45840</v>
      </c>
      <c r="R1151" s="66">
        <v>2494141000</v>
      </c>
      <c r="S1151" s="78">
        <v>45863</v>
      </c>
      <c r="T1151" s="68">
        <v>9975000</v>
      </c>
      <c r="U1151" s="65" t="s">
        <v>87</v>
      </c>
      <c r="V1151" s="68">
        <v>12560219</v>
      </c>
      <c r="W1151" s="67" t="s">
        <v>8530</v>
      </c>
      <c r="X1151" s="78">
        <v>45863</v>
      </c>
      <c r="Y1151" s="78">
        <v>45863</v>
      </c>
      <c r="Z1151" s="70" t="s">
        <v>89</v>
      </c>
      <c r="AA1151" s="70">
        <v>45991</v>
      </c>
      <c r="AB1151" s="49">
        <f t="shared" si="85"/>
        <v>128</v>
      </c>
      <c r="AC1151" s="65">
        <v>0</v>
      </c>
      <c r="AD1151" s="424">
        <v>0</v>
      </c>
      <c r="AE1151" s="65">
        <v>0</v>
      </c>
      <c r="AF1151" s="78" t="s">
        <v>89</v>
      </c>
      <c r="AG1151" s="49">
        <f t="shared" si="86"/>
        <v>0</v>
      </c>
      <c r="AH1151" s="65">
        <v>0</v>
      </c>
      <c r="AI1151" s="68">
        <v>0</v>
      </c>
      <c r="AJ1151" s="65" t="s">
        <v>89</v>
      </c>
      <c r="AK1151" s="78" t="s">
        <v>89</v>
      </c>
      <c r="AL1151" s="65">
        <v>0</v>
      </c>
      <c r="AM1151" s="78" t="s">
        <v>89</v>
      </c>
      <c r="AN1151" s="78" t="s">
        <v>89</v>
      </c>
      <c r="AO1151" s="78" t="s">
        <v>89</v>
      </c>
      <c r="AP1151" s="49">
        <f t="shared" si="87"/>
        <v>0</v>
      </c>
      <c r="AQ1151" s="49">
        <f>+L1151+AD1151-AI1151</f>
        <v>9975000</v>
      </c>
      <c r="AR1151" s="65" t="s">
        <v>87</v>
      </c>
      <c r="AS1151" s="68">
        <v>9975000</v>
      </c>
      <c r="AT1151" s="65" t="s">
        <v>90</v>
      </c>
      <c r="AU1151" s="68">
        <v>0</v>
      </c>
      <c r="AV1151" s="75" t="s">
        <v>89</v>
      </c>
      <c r="AW1151" s="423">
        <v>3225000</v>
      </c>
      <c r="AX1151" s="79">
        <f t="shared" si="88"/>
        <v>6750000</v>
      </c>
      <c r="AY1151" s="223">
        <f t="shared" si="89"/>
        <v>0.32330827067669171</v>
      </c>
      <c r="AZ1151" s="74">
        <v>0.32330827067669171</v>
      </c>
      <c r="BA1151" s="75" t="s">
        <v>89</v>
      </c>
      <c r="BB1151" s="65" t="s">
        <v>108</v>
      </c>
      <c r="BC1151" s="66" t="s">
        <v>9477</v>
      </c>
      <c r="BD1151" s="221" t="s">
        <v>87</v>
      </c>
      <c r="BE1151" s="221" t="s">
        <v>87</v>
      </c>
    </row>
    <row r="1152" spans="2:57" x14ac:dyDescent="0.25">
      <c r="B1152" s="221">
        <v>2025</v>
      </c>
      <c r="C1152" s="221">
        <v>891780111</v>
      </c>
      <c r="D1152" s="221" t="s">
        <v>78</v>
      </c>
      <c r="E1152" s="65" t="s">
        <v>9476</v>
      </c>
      <c r="F1152" s="65" t="s">
        <v>9475</v>
      </c>
      <c r="G1152" s="306">
        <v>0</v>
      </c>
      <c r="H1152" s="65" t="s">
        <v>81</v>
      </c>
      <c r="I1152" s="221" t="s">
        <v>82</v>
      </c>
      <c r="J1152" s="220" t="s">
        <v>83</v>
      </c>
      <c r="K1152" s="66" t="s">
        <v>9474</v>
      </c>
      <c r="L1152" s="68">
        <v>5000000</v>
      </c>
      <c r="M1152" s="221" t="s">
        <v>85</v>
      </c>
      <c r="N1152" s="66" t="s">
        <v>9473</v>
      </c>
      <c r="O1152" s="66">
        <v>40933473</v>
      </c>
      <c r="P1152" s="65">
        <v>1425</v>
      </c>
      <c r="Q1152" s="78">
        <v>45840</v>
      </c>
      <c r="R1152" s="66">
        <v>5603238000</v>
      </c>
      <c r="S1152" s="78">
        <v>45863</v>
      </c>
      <c r="T1152" s="68">
        <v>5000000</v>
      </c>
      <c r="U1152" s="65" t="s">
        <v>87</v>
      </c>
      <c r="V1152" s="68">
        <v>85455983</v>
      </c>
      <c r="W1152" s="67" t="s">
        <v>9472</v>
      </c>
      <c r="X1152" s="78">
        <v>45863</v>
      </c>
      <c r="Y1152" s="78">
        <v>45863</v>
      </c>
      <c r="Z1152" s="70" t="s">
        <v>89</v>
      </c>
      <c r="AA1152" s="70">
        <v>45894</v>
      </c>
      <c r="AB1152" s="49">
        <f t="shared" si="85"/>
        <v>31</v>
      </c>
      <c r="AC1152" s="65">
        <v>0</v>
      </c>
      <c r="AD1152" s="424">
        <v>0</v>
      </c>
      <c r="AE1152" s="65">
        <v>0</v>
      </c>
      <c r="AF1152" s="78" t="s">
        <v>89</v>
      </c>
      <c r="AG1152" s="49">
        <f t="shared" si="86"/>
        <v>0</v>
      </c>
      <c r="AH1152" s="65">
        <v>0</v>
      </c>
      <c r="AI1152" s="68">
        <v>0</v>
      </c>
      <c r="AJ1152" s="65" t="s">
        <v>89</v>
      </c>
      <c r="AK1152" s="78" t="s">
        <v>89</v>
      </c>
      <c r="AL1152" s="65">
        <v>0</v>
      </c>
      <c r="AM1152" s="78" t="s">
        <v>89</v>
      </c>
      <c r="AN1152" s="78" t="s">
        <v>89</v>
      </c>
      <c r="AO1152" s="78" t="s">
        <v>89</v>
      </c>
      <c r="AP1152" s="49">
        <f t="shared" si="87"/>
        <v>0</v>
      </c>
      <c r="AQ1152" s="49">
        <f>+L1152+AD1152-AI1152</f>
        <v>5000000</v>
      </c>
      <c r="AR1152" s="65" t="s">
        <v>87</v>
      </c>
      <c r="AS1152" s="68">
        <v>5000000</v>
      </c>
      <c r="AT1152" s="65" t="s">
        <v>90</v>
      </c>
      <c r="AU1152" s="68">
        <v>0</v>
      </c>
      <c r="AV1152" s="75" t="s">
        <v>89</v>
      </c>
      <c r="AW1152" s="423">
        <v>5000000</v>
      </c>
      <c r="AX1152" s="79">
        <f t="shared" si="88"/>
        <v>0</v>
      </c>
      <c r="AY1152" s="223">
        <f t="shared" si="89"/>
        <v>1</v>
      </c>
      <c r="AZ1152" s="74">
        <v>1</v>
      </c>
      <c r="BA1152" s="75" t="s">
        <v>89</v>
      </c>
      <c r="BB1152" s="65" t="s">
        <v>103</v>
      </c>
      <c r="BC1152" s="66" t="s">
        <v>9471</v>
      </c>
      <c r="BD1152" s="221" t="s">
        <v>87</v>
      </c>
      <c r="BE1152" s="221" t="s">
        <v>87</v>
      </c>
    </row>
    <row r="1153" spans="2:57" x14ac:dyDescent="0.25">
      <c r="B1153" s="221">
        <v>2025</v>
      </c>
      <c r="C1153" s="221">
        <v>891780111</v>
      </c>
      <c r="D1153" s="221" t="s">
        <v>78</v>
      </c>
      <c r="E1153" s="65" t="s">
        <v>9470</v>
      </c>
      <c r="F1153" s="65" t="s">
        <v>9469</v>
      </c>
      <c r="G1153" s="306">
        <v>0</v>
      </c>
      <c r="H1153" s="65" t="s">
        <v>81</v>
      </c>
      <c r="I1153" s="221" t="s">
        <v>82</v>
      </c>
      <c r="J1153" s="220" t="s">
        <v>83</v>
      </c>
      <c r="K1153" s="66" t="s">
        <v>9468</v>
      </c>
      <c r="L1153" s="68">
        <v>15624000</v>
      </c>
      <c r="M1153" s="221" t="s">
        <v>85</v>
      </c>
      <c r="N1153" s="66" t="s">
        <v>9467</v>
      </c>
      <c r="O1153" s="66">
        <v>39045662</v>
      </c>
      <c r="P1153" s="65">
        <v>1425</v>
      </c>
      <c r="Q1153" s="78">
        <v>45840</v>
      </c>
      <c r="R1153" s="66">
        <v>5603238000</v>
      </c>
      <c r="S1153" s="78">
        <v>45866</v>
      </c>
      <c r="T1153" s="68">
        <v>15624000</v>
      </c>
      <c r="U1153" s="65" t="s">
        <v>87</v>
      </c>
      <c r="V1153" s="68">
        <v>45691169</v>
      </c>
      <c r="W1153" s="67" t="s">
        <v>8679</v>
      </c>
      <c r="X1153" s="78">
        <v>45866</v>
      </c>
      <c r="Y1153" s="78">
        <v>45866</v>
      </c>
      <c r="Z1153" s="70" t="s">
        <v>89</v>
      </c>
      <c r="AA1153" s="70">
        <v>45991</v>
      </c>
      <c r="AB1153" s="49">
        <f t="shared" si="85"/>
        <v>125</v>
      </c>
      <c r="AC1153" s="65">
        <v>0</v>
      </c>
      <c r="AD1153" s="424">
        <v>0</v>
      </c>
      <c r="AE1153" s="65">
        <v>0</v>
      </c>
      <c r="AF1153" s="78" t="s">
        <v>89</v>
      </c>
      <c r="AG1153" s="49">
        <f t="shared" si="86"/>
        <v>0</v>
      </c>
      <c r="AH1153" s="65">
        <v>0</v>
      </c>
      <c r="AI1153" s="68">
        <v>0</v>
      </c>
      <c r="AJ1153" s="65" t="s">
        <v>89</v>
      </c>
      <c r="AK1153" s="78" t="s">
        <v>89</v>
      </c>
      <c r="AL1153" s="65">
        <v>0</v>
      </c>
      <c r="AM1153" s="78" t="s">
        <v>89</v>
      </c>
      <c r="AN1153" s="78" t="s">
        <v>89</v>
      </c>
      <c r="AO1153" s="78" t="s">
        <v>89</v>
      </c>
      <c r="AP1153" s="49">
        <f t="shared" si="87"/>
        <v>0</v>
      </c>
      <c r="AQ1153" s="49">
        <f>+L1153+AD1153-AI1153</f>
        <v>15624000</v>
      </c>
      <c r="AR1153" s="65" t="s">
        <v>87</v>
      </c>
      <c r="AS1153" s="68">
        <v>15624000</v>
      </c>
      <c r="AT1153" s="65" t="s">
        <v>90</v>
      </c>
      <c r="AU1153" s="68">
        <v>0</v>
      </c>
      <c r="AV1153" s="75" t="s">
        <v>89</v>
      </c>
      <c r="AW1153" s="423">
        <v>5208000</v>
      </c>
      <c r="AX1153" s="79">
        <f t="shared" si="88"/>
        <v>10416000</v>
      </c>
      <c r="AY1153" s="223">
        <f t="shared" si="89"/>
        <v>0.33333333333333331</v>
      </c>
      <c r="AZ1153" s="74">
        <v>0.33333333333333331</v>
      </c>
      <c r="BA1153" s="75" t="s">
        <v>89</v>
      </c>
      <c r="BB1153" s="65" t="s">
        <v>108</v>
      </c>
      <c r="BC1153" s="66" t="s">
        <v>9466</v>
      </c>
      <c r="BD1153" s="221" t="s">
        <v>87</v>
      </c>
      <c r="BE1153" s="221" t="s">
        <v>87</v>
      </c>
    </row>
    <row r="1154" spans="2:57" x14ac:dyDescent="0.25">
      <c r="B1154" s="221">
        <v>2025</v>
      </c>
      <c r="C1154" s="221">
        <v>891780111</v>
      </c>
      <c r="D1154" s="221" t="s">
        <v>78</v>
      </c>
      <c r="E1154" s="65" t="s">
        <v>9465</v>
      </c>
      <c r="F1154" s="65" t="s">
        <v>9464</v>
      </c>
      <c r="G1154" s="306">
        <v>0</v>
      </c>
      <c r="H1154" s="65" t="s">
        <v>81</v>
      </c>
      <c r="I1154" s="221" t="s">
        <v>82</v>
      </c>
      <c r="J1154" s="220" t="s">
        <v>83</v>
      </c>
      <c r="K1154" s="66" t="s">
        <v>9463</v>
      </c>
      <c r="L1154" s="68">
        <v>15560000</v>
      </c>
      <c r="M1154" s="221" t="s">
        <v>85</v>
      </c>
      <c r="N1154" s="66" t="s">
        <v>9462</v>
      </c>
      <c r="O1154" s="66">
        <v>19601167</v>
      </c>
      <c r="P1154" s="65">
        <v>1426</v>
      </c>
      <c r="Q1154" s="78">
        <v>45840</v>
      </c>
      <c r="R1154" s="66">
        <v>2494141000</v>
      </c>
      <c r="S1154" s="78">
        <v>45870</v>
      </c>
      <c r="T1154" s="68">
        <v>15560000</v>
      </c>
      <c r="U1154" s="65" t="s">
        <v>87</v>
      </c>
      <c r="V1154" s="68">
        <v>4978990</v>
      </c>
      <c r="W1154" s="67" t="s">
        <v>8754</v>
      </c>
      <c r="X1154" s="78">
        <v>45870</v>
      </c>
      <c r="Y1154" s="78">
        <v>45870</v>
      </c>
      <c r="Z1154" s="70" t="s">
        <v>89</v>
      </c>
      <c r="AA1154" s="70">
        <v>45991</v>
      </c>
      <c r="AB1154" s="49">
        <f t="shared" si="85"/>
        <v>121</v>
      </c>
      <c r="AC1154" s="65">
        <v>0</v>
      </c>
      <c r="AD1154" s="424">
        <v>0</v>
      </c>
      <c r="AE1154" s="65">
        <v>0</v>
      </c>
      <c r="AF1154" s="78" t="s">
        <v>89</v>
      </c>
      <c r="AG1154" s="49">
        <f t="shared" si="86"/>
        <v>0</v>
      </c>
      <c r="AH1154" s="65">
        <v>0</v>
      </c>
      <c r="AI1154" s="68">
        <v>0</v>
      </c>
      <c r="AJ1154" s="65" t="s">
        <v>89</v>
      </c>
      <c r="AK1154" s="78" t="s">
        <v>89</v>
      </c>
      <c r="AL1154" s="65">
        <v>0</v>
      </c>
      <c r="AM1154" s="78" t="s">
        <v>89</v>
      </c>
      <c r="AN1154" s="78" t="s">
        <v>89</v>
      </c>
      <c r="AO1154" s="78" t="s">
        <v>89</v>
      </c>
      <c r="AP1154" s="49">
        <f t="shared" si="87"/>
        <v>0</v>
      </c>
      <c r="AQ1154" s="49">
        <f>+L1154+AD1154-AI1154</f>
        <v>15560000</v>
      </c>
      <c r="AR1154" s="65" t="s">
        <v>87</v>
      </c>
      <c r="AS1154" s="68">
        <v>15560000</v>
      </c>
      <c r="AT1154" s="65" t="s">
        <v>90</v>
      </c>
      <c r="AU1154" s="68">
        <v>0</v>
      </c>
      <c r="AV1154" s="75" t="s">
        <v>89</v>
      </c>
      <c r="AW1154" s="423">
        <v>3890000</v>
      </c>
      <c r="AX1154" s="79">
        <f t="shared" si="88"/>
        <v>11670000</v>
      </c>
      <c r="AY1154" s="223">
        <f t="shared" si="89"/>
        <v>0.25</v>
      </c>
      <c r="AZ1154" s="74">
        <v>0.25</v>
      </c>
      <c r="BA1154" s="75" t="s">
        <v>89</v>
      </c>
      <c r="BB1154" s="65" t="s">
        <v>108</v>
      </c>
      <c r="BC1154" s="66" t="s">
        <v>9461</v>
      </c>
      <c r="BD1154" s="221" t="s">
        <v>87</v>
      </c>
      <c r="BE1154" s="221" t="s">
        <v>87</v>
      </c>
    </row>
    <row r="1155" spans="2:57" x14ac:dyDescent="0.25">
      <c r="B1155" s="221">
        <v>2025</v>
      </c>
      <c r="C1155" s="221">
        <v>891780111</v>
      </c>
      <c r="D1155" s="221" t="s">
        <v>78</v>
      </c>
      <c r="E1155" s="65" t="s">
        <v>9460</v>
      </c>
      <c r="F1155" s="65" t="s">
        <v>9459</v>
      </c>
      <c r="G1155" s="306">
        <v>0</v>
      </c>
      <c r="H1155" s="65" t="s">
        <v>81</v>
      </c>
      <c r="I1155" s="221" t="s">
        <v>82</v>
      </c>
      <c r="J1155" s="220" t="s">
        <v>83</v>
      </c>
      <c r="K1155" s="66" t="s">
        <v>9458</v>
      </c>
      <c r="L1155" s="68">
        <v>10600000</v>
      </c>
      <c r="M1155" s="221" t="s">
        <v>85</v>
      </c>
      <c r="N1155" s="66" t="s">
        <v>9457</v>
      </c>
      <c r="O1155" s="66">
        <v>1085103835</v>
      </c>
      <c r="P1155" s="65">
        <v>1426</v>
      </c>
      <c r="Q1155" s="78">
        <v>45840</v>
      </c>
      <c r="R1155" s="66">
        <v>2494141000</v>
      </c>
      <c r="S1155" s="78">
        <v>45870</v>
      </c>
      <c r="T1155" s="68">
        <v>10600000</v>
      </c>
      <c r="U1155" s="65" t="s">
        <v>87</v>
      </c>
      <c r="V1155" s="68">
        <v>57461216</v>
      </c>
      <c r="W1155" s="67" t="s">
        <v>8478</v>
      </c>
      <c r="X1155" s="78">
        <v>45870</v>
      </c>
      <c r="Y1155" s="78">
        <v>45870</v>
      </c>
      <c r="Z1155" s="70" t="s">
        <v>89</v>
      </c>
      <c r="AA1155" s="70">
        <v>45991</v>
      </c>
      <c r="AB1155" s="49">
        <f t="shared" si="85"/>
        <v>121</v>
      </c>
      <c r="AC1155" s="65">
        <v>0</v>
      </c>
      <c r="AD1155" s="424">
        <v>0</v>
      </c>
      <c r="AE1155" s="65">
        <v>0</v>
      </c>
      <c r="AF1155" s="78" t="s">
        <v>89</v>
      </c>
      <c r="AG1155" s="49">
        <f t="shared" si="86"/>
        <v>0</v>
      </c>
      <c r="AH1155" s="65">
        <v>0</v>
      </c>
      <c r="AI1155" s="68">
        <v>0</v>
      </c>
      <c r="AJ1155" s="65" t="s">
        <v>89</v>
      </c>
      <c r="AK1155" s="78" t="s">
        <v>89</v>
      </c>
      <c r="AL1155" s="65">
        <v>0</v>
      </c>
      <c r="AM1155" s="78" t="s">
        <v>89</v>
      </c>
      <c r="AN1155" s="78" t="s">
        <v>89</v>
      </c>
      <c r="AO1155" s="78" t="s">
        <v>89</v>
      </c>
      <c r="AP1155" s="49">
        <f t="shared" si="87"/>
        <v>0</v>
      </c>
      <c r="AQ1155" s="49">
        <f>+L1155+AD1155-AI1155</f>
        <v>10600000</v>
      </c>
      <c r="AR1155" s="65" t="s">
        <v>87</v>
      </c>
      <c r="AS1155" s="68">
        <v>10600000</v>
      </c>
      <c r="AT1155" s="65" t="s">
        <v>90</v>
      </c>
      <c r="AU1155" s="68">
        <v>0</v>
      </c>
      <c r="AV1155" s="75" t="s">
        <v>89</v>
      </c>
      <c r="AW1155" s="423">
        <v>2650000</v>
      </c>
      <c r="AX1155" s="79">
        <f t="shared" si="88"/>
        <v>7950000</v>
      </c>
      <c r="AY1155" s="223">
        <f t="shared" si="89"/>
        <v>0.25</v>
      </c>
      <c r="AZ1155" s="74">
        <v>0.25</v>
      </c>
      <c r="BA1155" s="75" t="s">
        <v>89</v>
      </c>
      <c r="BB1155" s="65" t="s">
        <v>108</v>
      </c>
      <c r="BC1155" s="66" t="s">
        <v>9456</v>
      </c>
      <c r="BD1155" s="221" t="s">
        <v>87</v>
      </c>
      <c r="BE1155" s="221" t="s">
        <v>87</v>
      </c>
    </row>
    <row r="1156" spans="2:57" x14ac:dyDescent="0.25">
      <c r="B1156" s="221">
        <v>2025</v>
      </c>
      <c r="C1156" s="221">
        <v>891780111</v>
      </c>
      <c r="D1156" s="221" t="s">
        <v>78</v>
      </c>
      <c r="E1156" s="65" t="s">
        <v>9455</v>
      </c>
      <c r="F1156" s="65" t="s">
        <v>9454</v>
      </c>
      <c r="G1156" s="306">
        <v>0</v>
      </c>
      <c r="H1156" s="65" t="s">
        <v>81</v>
      </c>
      <c r="I1156" s="221" t="s">
        <v>82</v>
      </c>
      <c r="J1156" s="220" t="s">
        <v>83</v>
      </c>
      <c r="K1156" s="66" t="s">
        <v>9453</v>
      </c>
      <c r="L1156" s="68">
        <v>12624000</v>
      </c>
      <c r="M1156" s="221" t="s">
        <v>85</v>
      </c>
      <c r="N1156" s="66" t="s">
        <v>9452</v>
      </c>
      <c r="O1156" s="66">
        <v>1007820427</v>
      </c>
      <c r="P1156" s="65">
        <v>1425</v>
      </c>
      <c r="Q1156" s="78">
        <v>45840</v>
      </c>
      <c r="R1156" s="66">
        <v>5603238000</v>
      </c>
      <c r="S1156" s="78">
        <v>45870</v>
      </c>
      <c r="T1156" s="68">
        <v>12624000</v>
      </c>
      <c r="U1156" s="65" t="s">
        <v>87</v>
      </c>
      <c r="V1156" s="68">
        <v>93400727</v>
      </c>
      <c r="W1156" s="67" t="s">
        <v>8360</v>
      </c>
      <c r="X1156" s="78">
        <v>45870</v>
      </c>
      <c r="Y1156" s="78">
        <v>45870</v>
      </c>
      <c r="Z1156" s="70" t="s">
        <v>89</v>
      </c>
      <c r="AA1156" s="70">
        <v>45991</v>
      </c>
      <c r="AB1156" s="49">
        <f t="shared" si="85"/>
        <v>121</v>
      </c>
      <c r="AC1156" s="65">
        <v>0</v>
      </c>
      <c r="AD1156" s="424">
        <v>0</v>
      </c>
      <c r="AE1156" s="65">
        <v>0</v>
      </c>
      <c r="AF1156" s="78" t="s">
        <v>89</v>
      </c>
      <c r="AG1156" s="49">
        <f t="shared" si="86"/>
        <v>0</v>
      </c>
      <c r="AH1156" s="65">
        <v>0</v>
      </c>
      <c r="AI1156" s="68">
        <v>0</v>
      </c>
      <c r="AJ1156" s="65" t="s">
        <v>89</v>
      </c>
      <c r="AK1156" s="78" t="s">
        <v>89</v>
      </c>
      <c r="AL1156" s="65">
        <v>0</v>
      </c>
      <c r="AM1156" s="78" t="s">
        <v>89</v>
      </c>
      <c r="AN1156" s="78" t="s">
        <v>89</v>
      </c>
      <c r="AO1156" s="78" t="s">
        <v>89</v>
      </c>
      <c r="AP1156" s="49">
        <f t="shared" si="87"/>
        <v>0</v>
      </c>
      <c r="AQ1156" s="49">
        <f>+L1156+AD1156-AI1156</f>
        <v>12624000</v>
      </c>
      <c r="AR1156" s="65" t="s">
        <v>87</v>
      </c>
      <c r="AS1156" s="68">
        <v>12624000</v>
      </c>
      <c r="AT1156" s="65" t="s">
        <v>90</v>
      </c>
      <c r="AU1156" s="68">
        <v>0</v>
      </c>
      <c r="AV1156" s="75" t="s">
        <v>89</v>
      </c>
      <c r="AW1156" s="423">
        <v>3156000</v>
      </c>
      <c r="AX1156" s="79">
        <f t="shared" si="88"/>
        <v>9468000</v>
      </c>
      <c r="AY1156" s="223">
        <f t="shared" si="89"/>
        <v>0.25</v>
      </c>
      <c r="AZ1156" s="74">
        <v>0.25</v>
      </c>
      <c r="BA1156" s="75" t="s">
        <v>89</v>
      </c>
      <c r="BB1156" s="65" t="s">
        <v>108</v>
      </c>
      <c r="BC1156" s="66" t="s">
        <v>9451</v>
      </c>
      <c r="BD1156" s="221" t="s">
        <v>87</v>
      </c>
      <c r="BE1156" s="221" t="s">
        <v>87</v>
      </c>
    </row>
    <row r="1157" spans="2:57" x14ac:dyDescent="0.25">
      <c r="B1157" s="221">
        <v>2025</v>
      </c>
      <c r="C1157" s="221">
        <v>891780111</v>
      </c>
      <c r="D1157" s="221" t="s">
        <v>78</v>
      </c>
      <c r="E1157" s="65" t="s">
        <v>9450</v>
      </c>
      <c r="F1157" s="65" t="s">
        <v>9449</v>
      </c>
      <c r="G1157" s="306">
        <v>0</v>
      </c>
      <c r="H1157" s="65" t="s">
        <v>81</v>
      </c>
      <c r="I1157" s="221" t="s">
        <v>82</v>
      </c>
      <c r="J1157" s="220" t="s">
        <v>83</v>
      </c>
      <c r="K1157" s="66" t="s">
        <v>9399</v>
      </c>
      <c r="L1157" s="68">
        <v>16400000</v>
      </c>
      <c r="M1157" s="221" t="s">
        <v>85</v>
      </c>
      <c r="N1157" s="66" t="s">
        <v>9448</v>
      </c>
      <c r="O1157" s="66">
        <v>12623689</v>
      </c>
      <c r="P1157" s="65">
        <v>1425</v>
      </c>
      <c r="Q1157" s="78">
        <v>45840</v>
      </c>
      <c r="R1157" s="66">
        <v>5603238000</v>
      </c>
      <c r="S1157" s="78">
        <v>45874</v>
      </c>
      <c r="T1157" s="68">
        <v>16400000</v>
      </c>
      <c r="U1157" s="65" t="s">
        <v>87</v>
      </c>
      <c r="V1157" s="68">
        <v>36559627</v>
      </c>
      <c r="W1157" s="67" t="s">
        <v>9366</v>
      </c>
      <c r="X1157" s="78">
        <v>45874</v>
      </c>
      <c r="Y1157" s="78">
        <v>45874</v>
      </c>
      <c r="Z1157" s="70" t="s">
        <v>89</v>
      </c>
      <c r="AA1157" s="70">
        <v>45991</v>
      </c>
      <c r="AB1157" s="49">
        <f t="shared" si="85"/>
        <v>117</v>
      </c>
      <c r="AC1157" s="65">
        <v>0</v>
      </c>
      <c r="AD1157" s="424">
        <v>0</v>
      </c>
      <c r="AE1157" s="65">
        <v>0</v>
      </c>
      <c r="AF1157" s="78" t="s">
        <v>89</v>
      </c>
      <c r="AG1157" s="49">
        <f t="shared" si="86"/>
        <v>0</v>
      </c>
      <c r="AH1157" s="65">
        <v>0</v>
      </c>
      <c r="AI1157" s="68">
        <v>0</v>
      </c>
      <c r="AJ1157" s="65" t="s">
        <v>89</v>
      </c>
      <c r="AK1157" s="78" t="s">
        <v>89</v>
      </c>
      <c r="AL1157" s="65">
        <v>0</v>
      </c>
      <c r="AM1157" s="78" t="s">
        <v>89</v>
      </c>
      <c r="AN1157" s="78" t="s">
        <v>89</v>
      </c>
      <c r="AO1157" s="78" t="s">
        <v>89</v>
      </c>
      <c r="AP1157" s="49">
        <f t="shared" si="87"/>
        <v>0</v>
      </c>
      <c r="AQ1157" s="49">
        <f>+L1157+AD1157-AI1157</f>
        <v>16400000</v>
      </c>
      <c r="AR1157" s="65" t="s">
        <v>87</v>
      </c>
      <c r="AS1157" s="68">
        <v>16400000</v>
      </c>
      <c r="AT1157" s="65" t="s">
        <v>90</v>
      </c>
      <c r="AU1157" s="68">
        <v>0</v>
      </c>
      <c r="AV1157" s="75" t="s">
        <v>89</v>
      </c>
      <c r="AW1157" s="423">
        <v>4100000</v>
      </c>
      <c r="AX1157" s="79">
        <f t="shared" si="88"/>
        <v>12300000</v>
      </c>
      <c r="AY1157" s="223">
        <f t="shared" si="89"/>
        <v>0.25</v>
      </c>
      <c r="AZ1157" s="74">
        <v>0.25</v>
      </c>
      <c r="BA1157" s="75" t="s">
        <v>89</v>
      </c>
      <c r="BB1157" s="65" t="s">
        <v>108</v>
      </c>
      <c r="BC1157" s="66" t="s">
        <v>9447</v>
      </c>
      <c r="BD1157" s="221" t="s">
        <v>87</v>
      </c>
      <c r="BE1157" s="221" t="s">
        <v>87</v>
      </c>
    </row>
    <row r="1158" spans="2:57" x14ac:dyDescent="0.25">
      <c r="B1158" s="221">
        <v>2025</v>
      </c>
      <c r="C1158" s="221">
        <v>891780111</v>
      </c>
      <c r="D1158" s="221" t="s">
        <v>78</v>
      </c>
      <c r="E1158" s="65" t="s">
        <v>9446</v>
      </c>
      <c r="F1158" s="65" t="s">
        <v>9445</v>
      </c>
      <c r="G1158" s="306">
        <v>0</v>
      </c>
      <c r="H1158" s="65" t="s">
        <v>81</v>
      </c>
      <c r="I1158" s="221" t="s">
        <v>82</v>
      </c>
      <c r="J1158" s="220" t="s">
        <v>83</v>
      </c>
      <c r="K1158" s="66" t="s">
        <v>9444</v>
      </c>
      <c r="L1158" s="68">
        <v>12624000</v>
      </c>
      <c r="M1158" s="221" t="s">
        <v>85</v>
      </c>
      <c r="N1158" s="66" t="s">
        <v>9443</v>
      </c>
      <c r="O1158" s="66">
        <v>1082869691</v>
      </c>
      <c r="P1158" s="65">
        <v>1425</v>
      </c>
      <c r="Q1158" s="78">
        <v>45840</v>
      </c>
      <c r="R1158" s="66">
        <v>5603238000</v>
      </c>
      <c r="S1158" s="78">
        <v>45874</v>
      </c>
      <c r="T1158" s="68">
        <v>12624000</v>
      </c>
      <c r="U1158" s="65" t="s">
        <v>87</v>
      </c>
      <c r="V1158" s="68">
        <v>1082868728</v>
      </c>
      <c r="W1158" s="67" t="s">
        <v>8398</v>
      </c>
      <c r="X1158" s="78">
        <v>45874</v>
      </c>
      <c r="Y1158" s="78">
        <v>45874</v>
      </c>
      <c r="Z1158" s="70" t="s">
        <v>89</v>
      </c>
      <c r="AA1158" s="70">
        <v>45991</v>
      </c>
      <c r="AB1158" s="49">
        <f t="shared" si="85"/>
        <v>117</v>
      </c>
      <c r="AC1158" s="65">
        <v>0</v>
      </c>
      <c r="AD1158" s="424">
        <v>0</v>
      </c>
      <c r="AE1158" s="65">
        <v>0</v>
      </c>
      <c r="AF1158" s="78" t="s">
        <v>89</v>
      </c>
      <c r="AG1158" s="49">
        <f t="shared" si="86"/>
        <v>0</v>
      </c>
      <c r="AH1158" s="65">
        <v>0</v>
      </c>
      <c r="AI1158" s="68">
        <v>0</v>
      </c>
      <c r="AJ1158" s="65" t="s">
        <v>89</v>
      </c>
      <c r="AK1158" s="78" t="s">
        <v>89</v>
      </c>
      <c r="AL1158" s="65">
        <v>0</v>
      </c>
      <c r="AM1158" s="78" t="s">
        <v>89</v>
      </c>
      <c r="AN1158" s="78" t="s">
        <v>89</v>
      </c>
      <c r="AO1158" s="78" t="s">
        <v>89</v>
      </c>
      <c r="AP1158" s="49">
        <f t="shared" si="87"/>
        <v>0</v>
      </c>
      <c r="AQ1158" s="49">
        <f>+L1158+AD1158-AI1158</f>
        <v>12624000</v>
      </c>
      <c r="AR1158" s="65" t="s">
        <v>87</v>
      </c>
      <c r="AS1158" s="68">
        <v>12624000</v>
      </c>
      <c r="AT1158" s="65" t="s">
        <v>90</v>
      </c>
      <c r="AU1158" s="68">
        <v>0</v>
      </c>
      <c r="AV1158" s="75" t="s">
        <v>89</v>
      </c>
      <c r="AW1158" s="423">
        <v>3156000</v>
      </c>
      <c r="AX1158" s="79">
        <f t="shared" si="88"/>
        <v>9468000</v>
      </c>
      <c r="AY1158" s="223">
        <f t="shared" si="89"/>
        <v>0.25</v>
      </c>
      <c r="AZ1158" s="74">
        <v>0.25</v>
      </c>
      <c r="BA1158" s="75" t="s">
        <v>89</v>
      </c>
      <c r="BB1158" s="65" t="s">
        <v>108</v>
      </c>
      <c r="BC1158" s="66" t="s">
        <v>9442</v>
      </c>
      <c r="BD1158" s="221" t="s">
        <v>87</v>
      </c>
      <c r="BE1158" s="221" t="s">
        <v>87</v>
      </c>
    </row>
    <row r="1159" spans="2:57" x14ac:dyDescent="0.25">
      <c r="B1159" s="221">
        <v>2025</v>
      </c>
      <c r="C1159" s="221">
        <v>891780111</v>
      </c>
      <c r="D1159" s="221" t="s">
        <v>78</v>
      </c>
      <c r="E1159" s="65" t="s">
        <v>9441</v>
      </c>
      <c r="F1159" s="65" t="s">
        <v>9440</v>
      </c>
      <c r="G1159" s="306">
        <v>0</v>
      </c>
      <c r="H1159" s="65" t="s">
        <v>81</v>
      </c>
      <c r="I1159" s="221" t="s">
        <v>82</v>
      </c>
      <c r="J1159" s="220" t="s">
        <v>83</v>
      </c>
      <c r="K1159" s="66" t="s">
        <v>9213</v>
      </c>
      <c r="L1159" s="68">
        <v>10335000</v>
      </c>
      <c r="M1159" s="221" t="s">
        <v>85</v>
      </c>
      <c r="N1159" s="66" t="s">
        <v>9439</v>
      </c>
      <c r="O1159" s="66">
        <v>4978989</v>
      </c>
      <c r="P1159" s="65">
        <v>1426</v>
      </c>
      <c r="Q1159" s="78">
        <v>45840</v>
      </c>
      <c r="R1159" s="66">
        <v>2494141000</v>
      </c>
      <c r="S1159" s="78">
        <v>45874</v>
      </c>
      <c r="T1159" s="68">
        <v>10335000</v>
      </c>
      <c r="U1159" s="65" t="s">
        <v>87</v>
      </c>
      <c r="V1159" s="68">
        <v>85152695</v>
      </c>
      <c r="W1159" s="67" t="s">
        <v>8504</v>
      </c>
      <c r="X1159" s="78">
        <v>45874</v>
      </c>
      <c r="Y1159" s="78">
        <v>45874</v>
      </c>
      <c r="Z1159" s="70" t="s">
        <v>89</v>
      </c>
      <c r="AA1159" s="70">
        <v>45991</v>
      </c>
      <c r="AB1159" s="49">
        <f t="shared" si="85"/>
        <v>117</v>
      </c>
      <c r="AC1159" s="65">
        <v>0</v>
      </c>
      <c r="AD1159" s="424">
        <v>0</v>
      </c>
      <c r="AE1159" s="65">
        <v>0</v>
      </c>
      <c r="AF1159" s="78" t="s">
        <v>89</v>
      </c>
      <c r="AG1159" s="49">
        <f t="shared" si="86"/>
        <v>0</v>
      </c>
      <c r="AH1159" s="65">
        <v>0</v>
      </c>
      <c r="AI1159" s="68">
        <v>0</v>
      </c>
      <c r="AJ1159" s="65" t="s">
        <v>89</v>
      </c>
      <c r="AK1159" s="78" t="s">
        <v>89</v>
      </c>
      <c r="AL1159" s="65">
        <v>0</v>
      </c>
      <c r="AM1159" s="78" t="s">
        <v>89</v>
      </c>
      <c r="AN1159" s="78" t="s">
        <v>89</v>
      </c>
      <c r="AO1159" s="78" t="s">
        <v>89</v>
      </c>
      <c r="AP1159" s="49">
        <f t="shared" si="87"/>
        <v>0</v>
      </c>
      <c r="AQ1159" s="49">
        <f>+L1159+AD1159-AI1159</f>
        <v>10335000</v>
      </c>
      <c r="AR1159" s="65" t="s">
        <v>87</v>
      </c>
      <c r="AS1159" s="68">
        <v>10335000</v>
      </c>
      <c r="AT1159" s="65" t="s">
        <v>90</v>
      </c>
      <c r="AU1159" s="68">
        <v>0</v>
      </c>
      <c r="AV1159" s="75" t="s">
        <v>89</v>
      </c>
      <c r="AW1159" s="423">
        <v>2385000</v>
      </c>
      <c r="AX1159" s="79">
        <f t="shared" si="88"/>
        <v>7950000</v>
      </c>
      <c r="AY1159" s="223">
        <f t="shared" si="89"/>
        <v>0.23076923076923078</v>
      </c>
      <c r="AZ1159" s="74">
        <v>0.23076923076923078</v>
      </c>
      <c r="BA1159" s="75" t="s">
        <v>89</v>
      </c>
      <c r="BB1159" s="65" t="s">
        <v>108</v>
      </c>
      <c r="BC1159" s="66" t="s">
        <v>9438</v>
      </c>
      <c r="BD1159" s="221" t="s">
        <v>87</v>
      </c>
      <c r="BE1159" s="221" t="s">
        <v>87</v>
      </c>
    </row>
    <row r="1160" spans="2:57" x14ac:dyDescent="0.25">
      <c r="B1160" s="221">
        <v>2025</v>
      </c>
      <c r="C1160" s="221">
        <v>891780111</v>
      </c>
      <c r="D1160" s="221" t="s">
        <v>78</v>
      </c>
      <c r="E1160" s="65" t="s">
        <v>9437</v>
      </c>
      <c r="F1160" s="65" t="s">
        <v>9436</v>
      </c>
      <c r="G1160" s="306">
        <v>0</v>
      </c>
      <c r="H1160" s="65" t="s">
        <v>81</v>
      </c>
      <c r="I1160" s="221" t="s">
        <v>82</v>
      </c>
      <c r="J1160" s="220" t="s">
        <v>83</v>
      </c>
      <c r="K1160" s="66" t="s">
        <v>9435</v>
      </c>
      <c r="L1160" s="68">
        <v>16800000</v>
      </c>
      <c r="M1160" s="221" t="s">
        <v>85</v>
      </c>
      <c r="N1160" s="66" t="s">
        <v>9434</v>
      </c>
      <c r="O1160" s="66">
        <v>1081920976</v>
      </c>
      <c r="P1160" s="65">
        <v>1425</v>
      </c>
      <c r="Q1160" s="78">
        <v>45840</v>
      </c>
      <c r="R1160" s="66">
        <v>5603238000</v>
      </c>
      <c r="S1160" s="78">
        <v>45874</v>
      </c>
      <c r="T1160" s="68">
        <v>16800000</v>
      </c>
      <c r="U1160" s="65" t="s">
        <v>87</v>
      </c>
      <c r="V1160" s="68">
        <v>37511267</v>
      </c>
      <c r="W1160" s="67" t="s">
        <v>9102</v>
      </c>
      <c r="X1160" s="78">
        <v>45874</v>
      </c>
      <c r="Y1160" s="78">
        <v>45874</v>
      </c>
      <c r="Z1160" s="70" t="s">
        <v>89</v>
      </c>
      <c r="AA1160" s="70">
        <v>45991</v>
      </c>
      <c r="AB1160" s="49">
        <f t="shared" ref="AB1160:AB1223" si="90">+IF(Z1160="1800-01-01",AA1160-Y1160,AA1160-Z1160)</f>
        <v>117</v>
      </c>
      <c r="AC1160" s="65">
        <v>0</v>
      </c>
      <c r="AD1160" s="424">
        <v>0</v>
      </c>
      <c r="AE1160" s="65">
        <v>0</v>
      </c>
      <c r="AF1160" s="78" t="s">
        <v>89</v>
      </c>
      <c r="AG1160" s="49">
        <f t="shared" ref="AG1160:AG1223" si="91">+IF(AF1160="1800-01-01",0,AF1160-AA1160)</f>
        <v>0</v>
      </c>
      <c r="AH1160" s="65">
        <v>0</v>
      </c>
      <c r="AI1160" s="68">
        <v>0</v>
      </c>
      <c r="AJ1160" s="65" t="s">
        <v>89</v>
      </c>
      <c r="AK1160" s="78" t="s">
        <v>89</v>
      </c>
      <c r="AL1160" s="65">
        <v>0</v>
      </c>
      <c r="AM1160" s="78" t="s">
        <v>89</v>
      </c>
      <c r="AN1160" s="78" t="s">
        <v>89</v>
      </c>
      <c r="AO1160" s="78" t="s">
        <v>89</v>
      </c>
      <c r="AP1160" s="49">
        <f t="shared" ref="AP1160:AP1223" si="92">+IF(AM1160="1800-01-01",0,AN1160-AM1160)</f>
        <v>0</v>
      </c>
      <c r="AQ1160" s="49">
        <f>+L1160+AD1160-AI1160</f>
        <v>16800000</v>
      </c>
      <c r="AR1160" s="65" t="s">
        <v>87</v>
      </c>
      <c r="AS1160" s="68">
        <v>16800000</v>
      </c>
      <c r="AT1160" s="65" t="s">
        <v>90</v>
      </c>
      <c r="AU1160" s="68">
        <v>0</v>
      </c>
      <c r="AV1160" s="75" t="s">
        <v>89</v>
      </c>
      <c r="AW1160" s="423">
        <v>4200000</v>
      </c>
      <c r="AX1160" s="79">
        <f t="shared" ref="AX1160:AX1223" si="93">AQ1160-AW1160</f>
        <v>12600000</v>
      </c>
      <c r="AY1160" s="223">
        <f t="shared" ref="AY1160:AY1223" si="94">+IFERROR(AW1160/AQ1160,"_")</f>
        <v>0.25</v>
      </c>
      <c r="AZ1160" s="74">
        <v>0.25</v>
      </c>
      <c r="BA1160" s="75" t="s">
        <v>89</v>
      </c>
      <c r="BB1160" s="65" t="s">
        <v>108</v>
      </c>
      <c r="BC1160" s="66" t="s">
        <v>9433</v>
      </c>
      <c r="BD1160" s="221" t="s">
        <v>87</v>
      </c>
      <c r="BE1160" s="221" t="s">
        <v>87</v>
      </c>
    </row>
    <row r="1161" spans="2:57" x14ac:dyDescent="0.25">
      <c r="B1161" s="221">
        <v>2025</v>
      </c>
      <c r="C1161" s="221">
        <v>891780111</v>
      </c>
      <c r="D1161" s="221" t="s">
        <v>78</v>
      </c>
      <c r="E1161" s="65" t="s">
        <v>9432</v>
      </c>
      <c r="F1161" s="65" t="s">
        <v>9431</v>
      </c>
      <c r="G1161" s="306">
        <v>0</v>
      </c>
      <c r="H1161" s="65" t="s">
        <v>81</v>
      </c>
      <c r="I1161" s="221" t="s">
        <v>82</v>
      </c>
      <c r="J1161" s="220" t="s">
        <v>83</v>
      </c>
      <c r="K1161" s="66" t="s">
        <v>9399</v>
      </c>
      <c r="L1161" s="68">
        <v>12624000</v>
      </c>
      <c r="M1161" s="221" t="s">
        <v>85</v>
      </c>
      <c r="N1161" s="66" t="s">
        <v>9430</v>
      </c>
      <c r="O1161" s="66">
        <v>1083016500</v>
      </c>
      <c r="P1161" s="65">
        <v>1425</v>
      </c>
      <c r="Q1161" s="78">
        <v>45840</v>
      </c>
      <c r="R1161" s="66">
        <v>5603238000</v>
      </c>
      <c r="S1161" s="78">
        <v>45874</v>
      </c>
      <c r="T1161" s="68">
        <v>12624000</v>
      </c>
      <c r="U1161" s="65" t="s">
        <v>87</v>
      </c>
      <c r="V1161" s="68">
        <v>36559627</v>
      </c>
      <c r="W1161" s="67" t="s">
        <v>9366</v>
      </c>
      <c r="X1161" s="78">
        <v>45874</v>
      </c>
      <c r="Y1161" s="78">
        <v>45874</v>
      </c>
      <c r="Z1161" s="70" t="s">
        <v>89</v>
      </c>
      <c r="AA1161" s="70">
        <v>45991</v>
      </c>
      <c r="AB1161" s="49">
        <f t="shared" si="90"/>
        <v>117</v>
      </c>
      <c r="AC1161" s="65">
        <v>0</v>
      </c>
      <c r="AD1161" s="424">
        <v>0</v>
      </c>
      <c r="AE1161" s="65">
        <v>0</v>
      </c>
      <c r="AF1161" s="78" t="s">
        <v>89</v>
      </c>
      <c r="AG1161" s="49">
        <f t="shared" si="91"/>
        <v>0</v>
      </c>
      <c r="AH1161" s="65">
        <v>0</v>
      </c>
      <c r="AI1161" s="68">
        <v>0</v>
      </c>
      <c r="AJ1161" s="65" t="s">
        <v>89</v>
      </c>
      <c r="AK1161" s="78" t="s">
        <v>89</v>
      </c>
      <c r="AL1161" s="65">
        <v>0</v>
      </c>
      <c r="AM1161" s="78" t="s">
        <v>89</v>
      </c>
      <c r="AN1161" s="78" t="s">
        <v>89</v>
      </c>
      <c r="AO1161" s="78" t="s">
        <v>89</v>
      </c>
      <c r="AP1161" s="49">
        <f t="shared" si="92"/>
        <v>0</v>
      </c>
      <c r="AQ1161" s="49">
        <f>+L1161+AD1161-AI1161</f>
        <v>12624000</v>
      </c>
      <c r="AR1161" s="65" t="s">
        <v>87</v>
      </c>
      <c r="AS1161" s="68">
        <v>12624000</v>
      </c>
      <c r="AT1161" s="65" t="s">
        <v>90</v>
      </c>
      <c r="AU1161" s="68">
        <v>0</v>
      </c>
      <c r="AV1161" s="75" t="s">
        <v>89</v>
      </c>
      <c r="AW1161" s="423">
        <v>3156000</v>
      </c>
      <c r="AX1161" s="79">
        <f t="shared" si="93"/>
        <v>9468000</v>
      </c>
      <c r="AY1161" s="223">
        <f t="shared" si="94"/>
        <v>0.25</v>
      </c>
      <c r="AZ1161" s="74">
        <v>0.25</v>
      </c>
      <c r="BA1161" s="75" t="s">
        <v>89</v>
      </c>
      <c r="BB1161" s="65" t="s">
        <v>108</v>
      </c>
      <c r="BC1161" s="66" t="s">
        <v>9429</v>
      </c>
      <c r="BD1161" s="221" t="s">
        <v>87</v>
      </c>
      <c r="BE1161" s="221" t="s">
        <v>87</v>
      </c>
    </row>
    <row r="1162" spans="2:57" x14ac:dyDescent="0.25">
      <c r="B1162" s="221">
        <v>2025</v>
      </c>
      <c r="C1162" s="221">
        <v>891780111</v>
      </c>
      <c r="D1162" s="221" t="s">
        <v>78</v>
      </c>
      <c r="E1162" s="65" t="s">
        <v>9428</v>
      </c>
      <c r="F1162" s="65" t="s">
        <v>9427</v>
      </c>
      <c r="G1162" s="306">
        <v>0</v>
      </c>
      <c r="H1162" s="65" t="s">
        <v>81</v>
      </c>
      <c r="I1162" s="221" t="s">
        <v>82</v>
      </c>
      <c r="J1162" s="220" t="s">
        <v>83</v>
      </c>
      <c r="K1162" s="66" t="s">
        <v>9426</v>
      </c>
      <c r="L1162" s="68">
        <v>13888000</v>
      </c>
      <c r="M1162" s="221" t="s">
        <v>85</v>
      </c>
      <c r="N1162" s="66" t="s">
        <v>9425</v>
      </c>
      <c r="O1162" s="66">
        <v>1017259253</v>
      </c>
      <c r="P1162" s="65">
        <v>1425</v>
      </c>
      <c r="Q1162" s="78">
        <v>45840</v>
      </c>
      <c r="R1162" s="66">
        <v>5603238000</v>
      </c>
      <c r="S1162" s="78">
        <v>45874</v>
      </c>
      <c r="T1162" s="68">
        <v>13888000</v>
      </c>
      <c r="U1162" s="65" t="s">
        <v>87</v>
      </c>
      <c r="V1162" s="68">
        <v>37511267</v>
      </c>
      <c r="W1162" s="67" t="s">
        <v>9102</v>
      </c>
      <c r="X1162" s="78">
        <v>45874</v>
      </c>
      <c r="Y1162" s="78">
        <v>45874</v>
      </c>
      <c r="Z1162" s="70" t="s">
        <v>89</v>
      </c>
      <c r="AA1162" s="70">
        <v>45991</v>
      </c>
      <c r="AB1162" s="49">
        <f t="shared" si="90"/>
        <v>117</v>
      </c>
      <c r="AC1162" s="65">
        <v>0</v>
      </c>
      <c r="AD1162" s="424">
        <v>0</v>
      </c>
      <c r="AE1162" s="65">
        <v>0</v>
      </c>
      <c r="AF1162" s="78" t="s">
        <v>89</v>
      </c>
      <c r="AG1162" s="49">
        <f t="shared" si="91"/>
        <v>0</v>
      </c>
      <c r="AH1162" s="65">
        <v>0</v>
      </c>
      <c r="AI1162" s="68">
        <v>0</v>
      </c>
      <c r="AJ1162" s="65" t="s">
        <v>89</v>
      </c>
      <c r="AK1162" s="78" t="s">
        <v>89</v>
      </c>
      <c r="AL1162" s="65">
        <v>0</v>
      </c>
      <c r="AM1162" s="78" t="s">
        <v>89</v>
      </c>
      <c r="AN1162" s="78" t="s">
        <v>89</v>
      </c>
      <c r="AO1162" s="78" t="s">
        <v>89</v>
      </c>
      <c r="AP1162" s="49">
        <f t="shared" si="92"/>
        <v>0</v>
      </c>
      <c r="AQ1162" s="49">
        <f>+L1162+AD1162-AI1162</f>
        <v>13888000</v>
      </c>
      <c r="AR1162" s="65" t="s">
        <v>87</v>
      </c>
      <c r="AS1162" s="68">
        <v>13888000</v>
      </c>
      <c r="AT1162" s="65" t="s">
        <v>90</v>
      </c>
      <c r="AU1162" s="68">
        <v>0</v>
      </c>
      <c r="AV1162" s="75" t="s">
        <v>89</v>
      </c>
      <c r="AW1162" s="423">
        <v>3472000</v>
      </c>
      <c r="AX1162" s="79">
        <f t="shared" si="93"/>
        <v>10416000</v>
      </c>
      <c r="AY1162" s="223">
        <f t="shared" si="94"/>
        <v>0.25</v>
      </c>
      <c r="AZ1162" s="74">
        <v>0.25</v>
      </c>
      <c r="BA1162" s="75" t="s">
        <v>89</v>
      </c>
      <c r="BB1162" s="65" t="s">
        <v>108</v>
      </c>
      <c r="BC1162" s="66" t="s">
        <v>9424</v>
      </c>
      <c r="BD1162" s="221" t="s">
        <v>87</v>
      </c>
      <c r="BE1162" s="221" t="s">
        <v>87</v>
      </c>
    </row>
    <row r="1163" spans="2:57" x14ac:dyDescent="0.25">
      <c r="B1163" s="221">
        <v>2025</v>
      </c>
      <c r="C1163" s="221">
        <v>891780111</v>
      </c>
      <c r="D1163" s="221" t="s">
        <v>78</v>
      </c>
      <c r="E1163" s="65" t="s">
        <v>9423</v>
      </c>
      <c r="F1163" s="65" t="s">
        <v>9422</v>
      </c>
      <c r="G1163" s="306">
        <v>0</v>
      </c>
      <c r="H1163" s="65" t="s">
        <v>81</v>
      </c>
      <c r="I1163" s="221" t="s">
        <v>82</v>
      </c>
      <c r="J1163" s="220" t="s">
        <v>83</v>
      </c>
      <c r="K1163" s="66" t="s">
        <v>9399</v>
      </c>
      <c r="L1163" s="68">
        <v>13888000</v>
      </c>
      <c r="M1163" s="221" t="s">
        <v>85</v>
      </c>
      <c r="N1163" s="66" t="s">
        <v>9421</v>
      </c>
      <c r="O1163" s="66">
        <v>36556729</v>
      </c>
      <c r="P1163" s="65">
        <v>1425</v>
      </c>
      <c r="Q1163" s="78">
        <v>45840</v>
      </c>
      <c r="R1163" s="66">
        <v>5603238000</v>
      </c>
      <c r="S1163" s="78">
        <v>45874</v>
      </c>
      <c r="T1163" s="68">
        <v>13888000</v>
      </c>
      <c r="U1163" s="65" t="s">
        <v>87</v>
      </c>
      <c r="V1163" s="68">
        <v>36559627</v>
      </c>
      <c r="W1163" s="67" t="s">
        <v>9366</v>
      </c>
      <c r="X1163" s="78">
        <v>45874</v>
      </c>
      <c r="Y1163" s="78">
        <v>45874</v>
      </c>
      <c r="Z1163" s="70" t="s">
        <v>89</v>
      </c>
      <c r="AA1163" s="70">
        <v>45991</v>
      </c>
      <c r="AB1163" s="49">
        <f t="shared" si="90"/>
        <v>117</v>
      </c>
      <c r="AC1163" s="65">
        <v>0</v>
      </c>
      <c r="AD1163" s="424">
        <v>0</v>
      </c>
      <c r="AE1163" s="65">
        <v>0</v>
      </c>
      <c r="AF1163" s="78" t="s">
        <v>89</v>
      </c>
      <c r="AG1163" s="49">
        <f t="shared" si="91"/>
        <v>0</v>
      </c>
      <c r="AH1163" s="65">
        <v>0</v>
      </c>
      <c r="AI1163" s="68">
        <v>0</v>
      </c>
      <c r="AJ1163" s="65" t="s">
        <v>89</v>
      </c>
      <c r="AK1163" s="78" t="s">
        <v>89</v>
      </c>
      <c r="AL1163" s="65">
        <v>0</v>
      </c>
      <c r="AM1163" s="78" t="s">
        <v>89</v>
      </c>
      <c r="AN1163" s="78" t="s">
        <v>89</v>
      </c>
      <c r="AO1163" s="78" t="s">
        <v>89</v>
      </c>
      <c r="AP1163" s="49">
        <f t="shared" si="92"/>
        <v>0</v>
      </c>
      <c r="AQ1163" s="49">
        <f>+L1163+AD1163-AI1163</f>
        <v>13888000</v>
      </c>
      <c r="AR1163" s="65" t="s">
        <v>87</v>
      </c>
      <c r="AS1163" s="68">
        <v>13888000</v>
      </c>
      <c r="AT1163" s="65" t="s">
        <v>90</v>
      </c>
      <c r="AU1163" s="68">
        <v>0</v>
      </c>
      <c r="AV1163" s="75" t="s">
        <v>89</v>
      </c>
      <c r="AW1163" s="423">
        <v>3472000</v>
      </c>
      <c r="AX1163" s="79">
        <f t="shared" si="93"/>
        <v>10416000</v>
      </c>
      <c r="AY1163" s="223">
        <f t="shared" si="94"/>
        <v>0.25</v>
      </c>
      <c r="AZ1163" s="74">
        <v>0.25</v>
      </c>
      <c r="BA1163" s="75" t="s">
        <v>89</v>
      </c>
      <c r="BB1163" s="65" t="s">
        <v>108</v>
      </c>
      <c r="BC1163" s="66" t="s">
        <v>9420</v>
      </c>
      <c r="BD1163" s="221" t="s">
        <v>87</v>
      </c>
      <c r="BE1163" s="221" t="s">
        <v>87</v>
      </c>
    </row>
    <row r="1164" spans="2:57" x14ac:dyDescent="0.25">
      <c r="B1164" s="221">
        <v>2025</v>
      </c>
      <c r="C1164" s="221">
        <v>891780111</v>
      </c>
      <c r="D1164" s="221" t="s">
        <v>78</v>
      </c>
      <c r="E1164" s="65" t="s">
        <v>9419</v>
      </c>
      <c r="F1164" s="65" t="s">
        <v>9418</v>
      </c>
      <c r="G1164" s="306">
        <v>0</v>
      </c>
      <c r="H1164" s="65" t="s">
        <v>81</v>
      </c>
      <c r="I1164" s="221" t="s">
        <v>82</v>
      </c>
      <c r="J1164" s="220" t="s">
        <v>83</v>
      </c>
      <c r="K1164" s="66" t="s">
        <v>9417</v>
      </c>
      <c r="L1164" s="68">
        <v>11400000</v>
      </c>
      <c r="M1164" s="221" t="s">
        <v>85</v>
      </c>
      <c r="N1164" s="66" t="s">
        <v>9416</v>
      </c>
      <c r="O1164" s="66">
        <v>1001937594</v>
      </c>
      <c r="P1164" s="65">
        <v>1425</v>
      </c>
      <c r="Q1164" s="78">
        <v>45840</v>
      </c>
      <c r="R1164" s="66">
        <v>5603238000</v>
      </c>
      <c r="S1164" s="78">
        <v>45874</v>
      </c>
      <c r="T1164" s="68">
        <v>11400000</v>
      </c>
      <c r="U1164" s="65" t="s">
        <v>87</v>
      </c>
      <c r="V1164" s="68">
        <v>85447084</v>
      </c>
      <c r="W1164" s="67" t="s">
        <v>9415</v>
      </c>
      <c r="X1164" s="78">
        <v>45874</v>
      </c>
      <c r="Y1164" s="78">
        <v>45874</v>
      </c>
      <c r="Z1164" s="70" t="s">
        <v>89</v>
      </c>
      <c r="AA1164" s="70">
        <v>45991</v>
      </c>
      <c r="AB1164" s="49">
        <f t="shared" si="90"/>
        <v>117</v>
      </c>
      <c r="AC1164" s="65">
        <v>0</v>
      </c>
      <c r="AD1164" s="424">
        <v>0</v>
      </c>
      <c r="AE1164" s="65">
        <v>0</v>
      </c>
      <c r="AF1164" s="78" t="s">
        <v>89</v>
      </c>
      <c r="AG1164" s="49">
        <f t="shared" si="91"/>
        <v>0</v>
      </c>
      <c r="AH1164" s="65">
        <v>0</v>
      </c>
      <c r="AI1164" s="68">
        <v>0</v>
      </c>
      <c r="AJ1164" s="65" t="s">
        <v>89</v>
      </c>
      <c r="AK1164" s="78" t="s">
        <v>89</v>
      </c>
      <c r="AL1164" s="65">
        <v>0</v>
      </c>
      <c r="AM1164" s="78" t="s">
        <v>89</v>
      </c>
      <c r="AN1164" s="78" t="s">
        <v>89</v>
      </c>
      <c r="AO1164" s="78" t="s">
        <v>89</v>
      </c>
      <c r="AP1164" s="49">
        <f t="shared" si="92"/>
        <v>0</v>
      </c>
      <c r="AQ1164" s="49">
        <f>+L1164+AD1164-AI1164</f>
        <v>11400000</v>
      </c>
      <c r="AR1164" s="65" t="s">
        <v>87</v>
      </c>
      <c r="AS1164" s="68">
        <v>11400000</v>
      </c>
      <c r="AT1164" s="65" t="s">
        <v>90</v>
      </c>
      <c r="AU1164" s="68">
        <v>0</v>
      </c>
      <c r="AV1164" s="75" t="s">
        <v>89</v>
      </c>
      <c r="AW1164" s="423">
        <v>2850000</v>
      </c>
      <c r="AX1164" s="79">
        <f t="shared" si="93"/>
        <v>8550000</v>
      </c>
      <c r="AY1164" s="223">
        <f t="shared" si="94"/>
        <v>0.25</v>
      </c>
      <c r="AZ1164" s="74">
        <v>0.25</v>
      </c>
      <c r="BA1164" s="75" t="s">
        <v>89</v>
      </c>
      <c r="BB1164" s="65" t="s">
        <v>108</v>
      </c>
      <c r="BC1164" s="66" t="s">
        <v>9414</v>
      </c>
      <c r="BD1164" s="221" t="s">
        <v>87</v>
      </c>
      <c r="BE1164" s="221" t="s">
        <v>87</v>
      </c>
    </row>
    <row r="1165" spans="2:57" x14ac:dyDescent="0.25">
      <c r="B1165" s="221">
        <v>2025</v>
      </c>
      <c r="C1165" s="221">
        <v>891780111</v>
      </c>
      <c r="D1165" s="221" t="s">
        <v>78</v>
      </c>
      <c r="E1165" s="65" t="s">
        <v>9413</v>
      </c>
      <c r="F1165" s="65" t="s">
        <v>9412</v>
      </c>
      <c r="G1165" s="306">
        <v>0</v>
      </c>
      <c r="H1165" s="65" t="s">
        <v>81</v>
      </c>
      <c r="I1165" s="221" t="s">
        <v>82</v>
      </c>
      <c r="J1165" s="220" t="s">
        <v>83</v>
      </c>
      <c r="K1165" s="66" t="s">
        <v>8863</v>
      </c>
      <c r="L1165" s="68">
        <v>8775000</v>
      </c>
      <c r="M1165" s="221" t="s">
        <v>85</v>
      </c>
      <c r="N1165" s="66" t="s">
        <v>9411</v>
      </c>
      <c r="O1165" s="66">
        <v>1082874612</v>
      </c>
      <c r="P1165" s="65">
        <v>1426</v>
      </c>
      <c r="Q1165" s="78">
        <v>45840</v>
      </c>
      <c r="R1165" s="66">
        <v>2494141000</v>
      </c>
      <c r="S1165" s="78">
        <v>45874</v>
      </c>
      <c r="T1165" s="68">
        <v>8775000</v>
      </c>
      <c r="U1165" s="65" t="s">
        <v>87</v>
      </c>
      <c r="V1165" s="68">
        <v>45476408</v>
      </c>
      <c r="W1165" s="67" t="s">
        <v>8784</v>
      </c>
      <c r="X1165" s="78">
        <v>45874</v>
      </c>
      <c r="Y1165" s="78">
        <v>45874</v>
      </c>
      <c r="Z1165" s="70" t="s">
        <v>89</v>
      </c>
      <c r="AA1165" s="70">
        <v>45991</v>
      </c>
      <c r="AB1165" s="49">
        <f t="shared" si="90"/>
        <v>117</v>
      </c>
      <c r="AC1165" s="65">
        <v>0</v>
      </c>
      <c r="AD1165" s="424">
        <v>0</v>
      </c>
      <c r="AE1165" s="65">
        <v>0</v>
      </c>
      <c r="AF1165" s="78" t="s">
        <v>89</v>
      </c>
      <c r="AG1165" s="49">
        <f t="shared" si="91"/>
        <v>0</v>
      </c>
      <c r="AH1165" s="65">
        <v>0</v>
      </c>
      <c r="AI1165" s="68">
        <v>0</v>
      </c>
      <c r="AJ1165" s="65" t="s">
        <v>89</v>
      </c>
      <c r="AK1165" s="78" t="s">
        <v>89</v>
      </c>
      <c r="AL1165" s="65">
        <v>0</v>
      </c>
      <c r="AM1165" s="78" t="s">
        <v>89</v>
      </c>
      <c r="AN1165" s="78" t="s">
        <v>89</v>
      </c>
      <c r="AO1165" s="78" t="s">
        <v>89</v>
      </c>
      <c r="AP1165" s="49">
        <f t="shared" si="92"/>
        <v>0</v>
      </c>
      <c r="AQ1165" s="49">
        <f>+L1165+AD1165-AI1165</f>
        <v>8775000</v>
      </c>
      <c r="AR1165" s="65" t="s">
        <v>87</v>
      </c>
      <c r="AS1165" s="68">
        <v>8775000</v>
      </c>
      <c r="AT1165" s="65" t="s">
        <v>90</v>
      </c>
      <c r="AU1165" s="68">
        <v>0</v>
      </c>
      <c r="AV1165" s="75" t="s">
        <v>89</v>
      </c>
      <c r="AW1165" s="423">
        <v>2025000</v>
      </c>
      <c r="AX1165" s="79">
        <f t="shared" si="93"/>
        <v>6750000</v>
      </c>
      <c r="AY1165" s="223">
        <f t="shared" si="94"/>
        <v>0.23076923076923078</v>
      </c>
      <c r="AZ1165" s="74">
        <v>0.23076923076923078</v>
      </c>
      <c r="BA1165" s="75" t="s">
        <v>89</v>
      </c>
      <c r="BB1165" s="65" t="s">
        <v>108</v>
      </c>
      <c r="BC1165" s="66" t="s">
        <v>9406</v>
      </c>
      <c r="BD1165" s="221" t="s">
        <v>87</v>
      </c>
      <c r="BE1165" s="221" t="s">
        <v>87</v>
      </c>
    </row>
    <row r="1166" spans="2:57" x14ac:dyDescent="0.25">
      <c r="B1166" s="221">
        <v>2025</v>
      </c>
      <c r="C1166" s="221">
        <v>891780111</v>
      </c>
      <c r="D1166" s="221" t="s">
        <v>78</v>
      </c>
      <c r="E1166" s="65" t="s">
        <v>9410</v>
      </c>
      <c r="F1166" s="65" t="s">
        <v>9409</v>
      </c>
      <c r="G1166" s="306">
        <v>0</v>
      </c>
      <c r="H1166" s="65" t="s">
        <v>81</v>
      </c>
      <c r="I1166" s="221" t="s">
        <v>82</v>
      </c>
      <c r="J1166" s="220" t="s">
        <v>83</v>
      </c>
      <c r="K1166" s="66" t="s">
        <v>9408</v>
      </c>
      <c r="L1166" s="68">
        <v>18800000</v>
      </c>
      <c r="M1166" s="221" t="s">
        <v>85</v>
      </c>
      <c r="N1166" s="66" t="s">
        <v>9407</v>
      </c>
      <c r="O1166" s="66">
        <v>1082924263</v>
      </c>
      <c r="P1166" s="65">
        <v>1425</v>
      </c>
      <c r="Q1166" s="78">
        <v>45840</v>
      </c>
      <c r="R1166" s="66">
        <v>5603238000</v>
      </c>
      <c r="S1166" s="78">
        <v>45874</v>
      </c>
      <c r="T1166" s="68">
        <v>18800000</v>
      </c>
      <c r="U1166" s="65" t="s">
        <v>87</v>
      </c>
      <c r="V1166" s="68">
        <v>12621405</v>
      </c>
      <c r="W1166" s="67" t="s">
        <v>8409</v>
      </c>
      <c r="X1166" s="78">
        <v>45874</v>
      </c>
      <c r="Y1166" s="78">
        <v>45874</v>
      </c>
      <c r="Z1166" s="70" t="s">
        <v>89</v>
      </c>
      <c r="AA1166" s="70">
        <v>45991</v>
      </c>
      <c r="AB1166" s="49">
        <f t="shared" si="90"/>
        <v>117</v>
      </c>
      <c r="AC1166" s="65">
        <v>0</v>
      </c>
      <c r="AD1166" s="424">
        <v>0</v>
      </c>
      <c r="AE1166" s="65">
        <v>0</v>
      </c>
      <c r="AF1166" s="78" t="s">
        <v>89</v>
      </c>
      <c r="AG1166" s="49">
        <f t="shared" si="91"/>
        <v>0</v>
      </c>
      <c r="AH1166" s="65">
        <v>0</v>
      </c>
      <c r="AI1166" s="68">
        <v>0</v>
      </c>
      <c r="AJ1166" s="65" t="s">
        <v>89</v>
      </c>
      <c r="AK1166" s="78" t="s">
        <v>89</v>
      </c>
      <c r="AL1166" s="65">
        <v>0</v>
      </c>
      <c r="AM1166" s="78" t="s">
        <v>89</v>
      </c>
      <c r="AN1166" s="78" t="s">
        <v>89</v>
      </c>
      <c r="AO1166" s="78" t="s">
        <v>89</v>
      </c>
      <c r="AP1166" s="49">
        <f t="shared" si="92"/>
        <v>0</v>
      </c>
      <c r="AQ1166" s="49">
        <f>+L1166+AD1166-AI1166</f>
        <v>18800000</v>
      </c>
      <c r="AR1166" s="65" t="s">
        <v>87</v>
      </c>
      <c r="AS1166" s="68">
        <v>18800000</v>
      </c>
      <c r="AT1166" s="65" t="s">
        <v>90</v>
      </c>
      <c r="AU1166" s="68">
        <v>0</v>
      </c>
      <c r="AV1166" s="75" t="s">
        <v>89</v>
      </c>
      <c r="AW1166" s="423">
        <v>4700000</v>
      </c>
      <c r="AX1166" s="79">
        <f t="shared" si="93"/>
        <v>14100000</v>
      </c>
      <c r="AY1166" s="223">
        <f t="shared" si="94"/>
        <v>0.25</v>
      </c>
      <c r="AZ1166" s="74">
        <v>0.25</v>
      </c>
      <c r="BA1166" s="75" t="s">
        <v>89</v>
      </c>
      <c r="BB1166" s="65" t="s">
        <v>108</v>
      </c>
      <c r="BC1166" s="66" t="s">
        <v>9406</v>
      </c>
      <c r="BD1166" s="221" t="s">
        <v>87</v>
      </c>
      <c r="BE1166" s="221" t="s">
        <v>87</v>
      </c>
    </row>
    <row r="1167" spans="2:57" x14ac:dyDescent="0.25">
      <c r="B1167" s="221">
        <v>2025</v>
      </c>
      <c r="C1167" s="221">
        <v>891780111</v>
      </c>
      <c r="D1167" s="221" t="s">
        <v>78</v>
      </c>
      <c r="E1167" s="65" t="s">
        <v>9405</v>
      </c>
      <c r="F1167" s="65" t="s">
        <v>9404</v>
      </c>
      <c r="G1167" s="306">
        <v>0</v>
      </c>
      <c r="H1167" s="65" t="s">
        <v>81</v>
      </c>
      <c r="I1167" s="221" t="s">
        <v>82</v>
      </c>
      <c r="J1167" s="220" t="s">
        <v>83</v>
      </c>
      <c r="K1167" s="66" t="s">
        <v>9011</v>
      </c>
      <c r="L1167" s="68">
        <v>8775000</v>
      </c>
      <c r="M1167" s="221" t="s">
        <v>85</v>
      </c>
      <c r="N1167" s="66" t="s">
        <v>9403</v>
      </c>
      <c r="O1167" s="66">
        <v>36695081</v>
      </c>
      <c r="P1167" s="65">
        <v>1426</v>
      </c>
      <c r="Q1167" s="78">
        <v>45840</v>
      </c>
      <c r="R1167" s="66">
        <v>2494141000</v>
      </c>
      <c r="S1167" s="78">
        <v>45874</v>
      </c>
      <c r="T1167" s="68">
        <v>8775000</v>
      </c>
      <c r="U1167" s="65" t="s">
        <v>87</v>
      </c>
      <c r="V1167" s="68">
        <v>45476408</v>
      </c>
      <c r="W1167" s="67" t="s">
        <v>8784</v>
      </c>
      <c r="X1167" s="78">
        <v>45874</v>
      </c>
      <c r="Y1167" s="78">
        <v>45874</v>
      </c>
      <c r="Z1167" s="70" t="s">
        <v>89</v>
      </c>
      <c r="AA1167" s="70">
        <v>45991</v>
      </c>
      <c r="AB1167" s="49">
        <f t="shared" si="90"/>
        <v>117</v>
      </c>
      <c r="AC1167" s="65">
        <v>0</v>
      </c>
      <c r="AD1167" s="424">
        <v>0</v>
      </c>
      <c r="AE1167" s="65">
        <v>0</v>
      </c>
      <c r="AF1167" s="78" t="s">
        <v>89</v>
      </c>
      <c r="AG1167" s="49">
        <f t="shared" si="91"/>
        <v>0</v>
      </c>
      <c r="AH1167" s="65">
        <v>0</v>
      </c>
      <c r="AI1167" s="68">
        <v>0</v>
      </c>
      <c r="AJ1167" s="65" t="s">
        <v>89</v>
      </c>
      <c r="AK1167" s="78" t="s">
        <v>89</v>
      </c>
      <c r="AL1167" s="65">
        <v>0</v>
      </c>
      <c r="AM1167" s="78" t="s">
        <v>89</v>
      </c>
      <c r="AN1167" s="78" t="s">
        <v>89</v>
      </c>
      <c r="AO1167" s="78" t="s">
        <v>89</v>
      </c>
      <c r="AP1167" s="49">
        <f t="shared" si="92"/>
        <v>0</v>
      </c>
      <c r="AQ1167" s="49">
        <f>+L1167+AD1167-AI1167</f>
        <v>8775000</v>
      </c>
      <c r="AR1167" s="65" t="s">
        <v>87</v>
      </c>
      <c r="AS1167" s="68">
        <v>8775000</v>
      </c>
      <c r="AT1167" s="65" t="s">
        <v>90</v>
      </c>
      <c r="AU1167" s="68">
        <v>0</v>
      </c>
      <c r="AV1167" s="75" t="s">
        <v>89</v>
      </c>
      <c r="AW1167" s="423">
        <v>2025000</v>
      </c>
      <c r="AX1167" s="79">
        <f t="shared" si="93"/>
        <v>6750000</v>
      </c>
      <c r="AY1167" s="223">
        <f t="shared" si="94"/>
        <v>0.23076923076923078</v>
      </c>
      <c r="AZ1167" s="74">
        <v>0.23076923076923078</v>
      </c>
      <c r="BA1167" s="75" t="s">
        <v>89</v>
      </c>
      <c r="BB1167" s="65" t="s">
        <v>108</v>
      </c>
      <c r="BC1167" s="66" t="s">
        <v>9402</v>
      </c>
      <c r="BD1167" s="221" t="s">
        <v>87</v>
      </c>
      <c r="BE1167" s="221" t="s">
        <v>87</v>
      </c>
    </row>
    <row r="1168" spans="2:57" x14ac:dyDescent="0.25">
      <c r="B1168" s="221">
        <v>2025</v>
      </c>
      <c r="C1168" s="221">
        <v>891780111</v>
      </c>
      <c r="D1168" s="221" t="s">
        <v>78</v>
      </c>
      <c r="E1168" s="65" t="s">
        <v>9401</v>
      </c>
      <c r="F1168" s="65" t="s">
        <v>9400</v>
      </c>
      <c r="G1168" s="306">
        <v>0</v>
      </c>
      <c r="H1168" s="65" t="s">
        <v>81</v>
      </c>
      <c r="I1168" s="221" t="s">
        <v>82</v>
      </c>
      <c r="J1168" s="220" t="s">
        <v>83</v>
      </c>
      <c r="K1168" s="66" t="s">
        <v>9399</v>
      </c>
      <c r="L1168" s="68">
        <v>20800000</v>
      </c>
      <c r="M1168" s="221" t="s">
        <v>85</v>
      </c>
      <c r="N1168" s="66" t="s">
        <v>9398</v>
      </c>
      <c r="O1168" s="66">
        <v>1081808753</v>
      </c>
      <c r="P1168" s="65">
        <v>1425</v>
      </c>
      <c r="Q1168" s="78">
        <v>45840</v>
      </c>
      <c r="R1168" s="66">
        <v>5603238000</v>
      </c>
      <c r="S1168" s="78">
        <v>45874</v>
      </c>
      <c r="T1168" s="68">
        <v>20800000</v>
      </c>
      <c r="U1168" s="65" t="s">
        <v>87</v>
      </c>
      <c r="V1168" s="68">
        <v>36559627</v>
      </c>
      <c r="W1168" s="67" t="s">
        <v>9366</v>
      </c>
      <c r="X1168" s="78">
        <v>45874</v>
      </c>
      <c r="Y1168" s="78">
        <v>45874</v>
      </c>
      <c r="Z1168" s="70" t="s">
        <v>89</v>
      </c>
      <c r="AA1168" s="70">
        <v>45991</v>
      </c>
      <c r="AB1168" s="49">
        <f t="shared" si="90"/>
        <v>117</v>
      </c>
      <c r="AC1168" s="65">
        <v>0</v>
      </c>
      <c r="AD1168" s="424">
        <v>0</v>
      </c>
      <c r="AE1168" s="65">
        <v>0</v>
      </c>
      <c r="AF1168" s="78" t="s">
        <v>89</v>
      </c>
      <c r="AG1168" s="49">
        <f t="shared" si="91"/>
        <v>0</v>
      </c>
      <c r="AH1168" s="65">
        <v>0</v>
      </c>
      <c r="AI1168" s="68">
        <v>0</v>
      </c>
      <c r="AJ1168" s="65" t="s">
        <v>89</v>
      </c>
      <c r="AK1168" s="78" t="s">
        <v>89</v>
      </c>
      <c r="AL1168" s="65">
        <v>0</v>
      </c>
      <c r="AM1168" s="78" t="s">
        <v>89</v>
      </c>
      <c r="AN1168" s="78" t="s">
        <v>89</v>
      </c>
      <c r="AO1168" s="78" t="s">
        <v>89</v>
      </c>
      <c r="AP1168" s="49">
        <f t="shared" si="92"/>
        <v>0</v>
      </c>
      <c r="AQ1168" s="49">
        <f>+L1168+AD1168-AI1168</f>
        <v>20800000</v>
      </c>
      <c r="AR1168" s="65" t="s">
        <v>87</v>
      </c>
      <c r="AS1168" s="68">
        <v>20800000</v>
      </c>
      <c r="AT1168" s="65" t="s">
        <v>90</v>
      </c>
      <c r="AU1168" s="68">
        <v>0</v>
      </c>
      <c r="AV1168" s="75" t="s">
        <v>89</v>
      </c>
      <c r="AW1168" s="423">
        <v>5200000</v>
      </c>
      <c r="AX1168" s="79">
        <f t="shared" si="93"/>
        <v>15600000</v>
      </c>
      <c r="AY1168" s="223">
        <f t="shared" si="94"/>
        <v>0.25</v>
      </c>
      <c r="AZ1168" s="74">
        <v>0.25</v>
      </c>
      <c r="BA1168" s="75" t="s">
        <v>89</v>
      </c>
      <c r="BB1168" s="65" t="s">
        <v>108</v>
      </c>
      <c r="BC1168" s="66" t="s">
        <v>9397</v>
      </c>
      <c r="BD1168" s="221" t="s">
        <v>87</v>
      </c>
      <c r="BE1168" s="221" t="s">
        <v>87</v>
      </c>
    </row>
    <row r="1169" spans="2:57" x14ac:dyDescent="0.25">
      <c r="B1169" s="221">
        <v>2025</v>
      </c>
      <c r="C1169" s="221">
        <v>891780111</v>
      </c>
      <c r="D1169" s="221" t="s">
        <v>78</v>
      </c>
      <c r="E1169" s="65" t="s">
        <v>9396</v>
      </c>
      <c r="F1169" s="65" t="s">
        <v>9395</v>
      </c>
      <c r="G1169" s="306">
        <v>0</v>
      </c>
      <c r="H1169" s="65" t="s">
        <v>81</v>
      </c>
      <c r="I1169" s="221" t="s">
        <v>82</v>
      </c>
      <c r="J1169" s="220" t="s">
        <v>83</v>
      </c>
      <c r="K1169" s="66" t="s">
        <v>9213</v>
      </c>
      <c r="L1169" s="68">
        <v>10335000</v>
      </c>
      <c r="M1169" s="221" t="s">
        <v>85</v>
      </c>
      <c r="N1169" s="66" t="s">
        <v>9394</v>
      </c>
      <c r="O1169" s="66">
        <v>65775723</v>
      </c>
      <c r="P1169" s="65">
        <v>1426</v>
      </c>
      <c r="Q1169" s="78">
        <v>45840</v>
      </c>
      <c r="R1169" s="66">
        <v>2494141000</v>
      </c>
      <c r="S1169" s="78">
        <v>45874</v>
      </c>
      <c r="T1169" s="68">
        <v>10335000</v>
      </c>
      <c r="U1169" s="65" t="s">
        <v>87</v>
      </c>
      <c r="V1169" s="68">
        <v>85152695</v>
      </c>
      <c r="W1169" s="67" t="s">
        <v>8504</v>
      </c>
      <c r="X1169" s="78">
        <v>45874</v>
      </c>
      <c r="Y1169" s="78">
        <v>45874</v>
      </c>
      <c r="Z1169" s="70" t="s">
        <v>89</v>
      </c>
      <c r="AA1169" s="70">
        <v>45991</v>
      </c>
      <c r="AB1169" s="49">
        <f t="shared" si="90"/>
        <v>117</v>
      </c>
      <c r="AC1169" s="65">
        <v>0</v>
      </c>
      <c r="AD1169" s="424">
        <v>0</v>
      </c>
      <c r="AE1169" s="65">
        <v>0</v>
      </c>
      <c r="AF1169" s="78" t="s">
        <v>89</v>
      </c>
      <c r="AG1169" s="49">
        <f t="shared" si="91"/>
        <v>0</v>
      </c>
      <c r="AH1169" s="65">
        <v>0</v>
      </c>
      <c r="AI1169" s="68">
        <v>0</v>
      </c>
      <c r="AJ1169" s="65" t="s">
        <v>89</v>
      </c>
      <c r="AK1169" s="78" t="s">
        <v>89</v>
      </c>
      <c r="AL1169" s="65">
        <v>0</v>
      </c>
      <c r="AM1169" s="78" t="s">
        <v>89</v>
      </c>
      <c r="AN1169" s="78" t="s">
        <v>89</v>
      </c>
      <c r="AO1169" s="78" t="s">
        <v>89</v>
      </c>
      <c r="AP1169" s="49">
        <f t="shared" si="92"/>
        <v>0</v>
      </c>
      <c r="AQ1169" s="49">
        <f>+L1169+AD1169-AI1169</f>
        <v>10335000</v>
      </c>
      <c r="AR1169" s="65" t="s">
        <v>87</v>
      </c>
      <c r="AS1169" s="68">
        <v>10335000</v>
      </c>
      <c r="AT1169" s="65" t="s">
        <v>90</v>
      </c>
      <c r="AU1169" s="68">
        <v>0</v>
      </c>
      <c r="AV1169" s="75" t="s">
        <v>89</v>
      </c>
      <c r="AW1169" s="423">
        <v>2385000</v>
      </c>
      <c r="AX1169" s="79">
        <f t="shared" si="93"/>
        <v>7950000</v>
      </c>
      <c r="AY1169" s="223">
        <f t="shared" si="94"/>
        <v>0.23076923076923078</v>
      </c>
      <c r="AZ1169" s="74">
        <v>0.23076923076923078</v>
      </c>
      <c r="BA1169" s="75" t="s">
        <v>89</v>
      </c>
      <c r="BB1169" s="65" t="s">
        <v>108</v>
      </c>
      <c r="BC1169" s="66" t="s">
        <v>9393</v>
      </c>
      <c r="BD1169" s="221" t="s">
        <v>87</v>
      </c>
      <c r="BE1169" s="221" t="s">
        <v>87</v>
      </c>
    </row>
    <row r="1170" spans="2:57" x14ac:dyDescent="0.25">
      <c r="B1170" s="221">
        <v>2025</v>
      </c>
      <c r="C1170" s="221">
        <v>891780111</v>
      </c>
      <c r="D1170" s="221" t="s">
        <v>78</v>
      </c>
      <c r="E1170" s="65" t="s">
        <v>9392</v>
      </c>
      <c r="F1170" s="65" t="s">
        <v>9391</v>
      </c>
      <c r="G1170" s="306">
        <v>0</v>
      </c>
      <c r="H1170" s="65" t="s">
        <v>81</v>
      </c>
      <c r="I1170" s="221" t="s">
        <v>82</v>
      </c>
      <c r="J1170" s="220" t="s">
        <v>83</v>
      </c>
      <c r="K1170" s="66" t="s">
        <v>9390</v>
      </c>
      <c r="L1170" s="68">
        <v>8775000</v>
      </c>
      <c r="M1170" s="221" t="s">
        <v>85</v>
      </c>
      <c r="N1170" s="66" t="s">
        <v>9389</v>
      </c>
      <c r="O1170" s="66">
        <v>1083042920</v>
      </c>
      <c r="P1170" s="65">
        <v>1426</v>
      </c>
      <c r="Q1170" s="78">
        <v>45840</v>
      </c>
      <c r="R1170" s="66">
        <v>2494141000</v>
      </c>
      <c r="S1170" s="78">
        <v>45874</v>
      </c>
      <c r="T1170" s="68">
        <v>8775000</v>
      </c>
      <c r="U1170" s="65" t="s">
        <v>87</v>
      </c>
      <c r="V1170" s="68">
        <v>45691169</v>
      </c>
      <c r="W1170" s="67" t="s">
        <v>8679</v>
      </c>
      <c r="X1170" s="78">
        <v>45874</v>
      </c>
      <c r="Y1170" s="78">
        <v>45874</v>
      </c>
      <c r="Z1170" s="70" t="s">
        <v>89</v>
      </c>
      <c r="AA1170" s="70">
        <v>45991</v>
      </c>
      <c r="AB1170" s="49">
        <f t="shared" si="90"/>
        <v>117</v>
      </c>
      <c r="AC1170" s="65">
        <v>0</v>
      </c>
      <c r="AD1170" s="424">
        <v>0</v>
      </c>
      <c r="AE1170" s="65">
        <v>0</v>
      </c>
      <c r="AF1170" s="78" t="s">
        <v>89</v>
      </c>
      <c r="AG1170" s="49">
        <f t="shared" si="91"/>
        <v>0</v>
      </c>
      <c r="AH1170" s="65">
        <v>0</v>
      </c>
      <c r="AI1170" s="68">
        <v>0</v>
      </c>
      <c r="AJ1170" s="65" t="s">
        <v>89</v>
      </c>
      <c r="AK1170" s="78" t="s">
        <v>89</v>
      </c>
      <c r="AL1170" s="65">
        <v>0</v>
      </c>
      <c r="AM1170" s="78" t="s">
        <v>89</v>
      </c>
      <c r="AN1170" s="78" t="s">
        <v>89</v>
      </c>
      <c r="AO1170" s="78" t="s">
        <v>89</v>
      </c>
      <c r="AP1170" s="49">
        <f t="shared" si="92"/>
        <v>0</v>
      </c>
      <c r="AQ1170" s="49">
        <f>+L1170+AD1170-AI1170</f>
        <v>8775000</v>
      </c>
      <c r="AR1170" s="65" t="s">
        <v>87</v>
      </c>
      <c r="AS1170" s="68">
        <v>8775000</v>
      </c>
      <c r="AT1170" s="65" t="s">
        <v>90</v>
      </c>
      <c r="AU1170" s="68">
        <v>0</v>
      </c>
      <c r="AV1170" s="75" t="s">
        <v>89</v>
      </c>
      <c r="AW1170" s="423">
        <v>2025000</v>
      </c>
      <c r="AX1170" s="79">
        <f t="shared" si="93"/>
        <v>6750000</v>
      </c>
      <c r="AY1170" s="223">
        <f t="shared" si="94"/>
        <v>0.23076923076923078</v>
      </c>
      <c r="AZ1170" s="74">
        <v>0.23076923076923078</v>
      </c>
      <c r="BA1170" s="75" t="s">
        <v>89</v>
      </c>
      <c r="BB1170" s="65" t="s">
        <v>108</v>
      </c>
      <c r="BC1170" s="66" t="s">
        <v>9388</v>
      </c>
      <c r="BD1170" s="221" t="s">
        <v>87</v>
      </c>
      <c r="BE1170" s="221" t="s">
        <v>87</v>
      </c>
    </row>
    <row r="1171" spans="2:57" x14ac:dyDescent="0.25">
      <c r="B1171" s="221">
        <v>2025</v>
      </c>
      <c r="C1171" s="221">
        <v>891780111</v>
      </c>
      <c r="D1171" s="221" t="s">
        <v>78</v>
      </c>
      <c r="E1171" s="65" t="s">
        <v>9387</v>
      </c>
      <c r="F1171" s="65" t="s">
        <v>9386</v>
      </c>
      <c r="G1171" s="306">
        <v>0</v>
      </c>
      <c r="H1171" s="65" t="s">
        <v>81</v>
      </c>
      <c r="I1171" s="221" t="s">
        <v>82</v>
      </c>
      <c r="J1171" s="220" t="s">
        <v>83</v>
      </c>
      <c r="K1171" s="66" t="s">
        <v>8863</v>
      </c>
      <c r="L1171" s="68">
        <v>8775000</v>
      </c>
      <c r="M1171" s="221" t="s">
        <v>85</v>
      </c>
      <c r="N1171" s="66" t="s">
        <v>9385</v>
      </c>
      <c r="O1171" s="66">
        <v>50956720</v>
      </c>
      <c r="P1171" s="65">
        <v>1426</v>
      </c>
      <c r="Q1171" s="78">
        <v>45840</v>
      </c>
      <c r="R1171" s="66">
        <v>2494141000</v>
      </c>
      <c r="S1171" s="78">
        <v>45874</v>
      </c>
      <c r="T1171" s="68">
        <v>8775000</v>
      </c>
      <c r="U1171" s="65" t="s">
        <v>87</v>
      </c>
      <c r="V1171" s="68">
        <v>45476408</v>
      </c>
      <c r="W1171" s="67" t="s">
        <v>8784</v>
      </c>
      <c r="X1171" s="78">
        <v>45874</v>
      </c>
      <c r="Y1171" s="78">
        <v>45874</v>
      </c>
      <c r="Z1171" s="70" t="s">
        <v>89</v>
      </c>
      <c r="AA1171" s="70">
        <v>45991</v>
      </c>
      <c r="AB1171" s="49">
        <f t="shared" si="90"/>
        <v>117</v>
      </c>
      <c r="AC1171" s="65">
        <v>0</v>
      </c>
      <c r="AD1171" s="424">
        <v>0</v>
      </c>
      <c r="AE1171" s="65">
        <v>0</v>
      </c>
      <c r="AF1171" s="78" t="s">
        <v>89</v>
      </c>
      <c r="AG1171" s="49">
        <f t="shared" si="91"/>
        <v>0</v>
      </c>
      <c r="AH1171" s="65">
        <v>0</v>
      </c>
      <c r="AI1171" s="68">
        <v>0</v>
      </c>
      <c r="AJ1171" s="65" t="s">
        <v>89</v>
      </c>
      <c r="AK1171" s="78" t="s">
        <v>89</v>
      </c>
      <c r="AL1171" s="65">
        <v>0</v>
      </c>
      <c r="AM1171" s="78" t="s">
        <v>89</v>
      </c>
      <c r="AN1171" s="78" t="s">
        <v>89</v>
      </c>
      <c r="AO1171" s="78" t="s">
        <v>89</v>
      </c>
      <c r="AP1171" s="49">
        <f t="shared" si="92"/>
        <v>0</v>
      </c>
      <c r="AQ1171" s="49">
        <f>+L1171+AD1171-AI1171</f>
        <v>8775000</v>
      </c>
      <c r="AR1171" s="65" t="s">
        <v>87</v>
      </c>
      <c r="AS1171" s="68">
        <v>8775000</v>
      </c>
      <c r="AT1171" s="65" t="s">
        <v>90</v>
      </c>
      <c r="AU1171" s="68">
        <v>0</v>
      </c>
      <c r="AV1171" s="75" t="s">
        <v>89</v>
      </c>
      <c r="AW1171" s="423">
        <v>2025000</v>
      </c>
      <c r="AX1171" s="79">
        <f t="shared" si="93"/>
        <v>6750000</v>
      </c>
      <c r="AY1171" s="223">
        <f t="shared" si="94"/>
        <v>0.23076923076923078</v>
      </c>
      <c r="AZ1171" s="74">
        <v>0.23076923076923078</v>
      </c>
      <c r="BA1171" s="75" t="s">
        <v>89</v>
      </c>
      <c r="BB1171" s="65" t="s">
        <v>108</v>
      </c>
      <c r="BC1171" s="66" t="s">
        <v>9384</v>
      </c>
      <c r="BD1171" s="221" t="s">
        <v>87</v>
      </c>
      <c r="BE1171" s="221" t="s">
        <v>87</v>
      </c>
    </row>
    <row r="1172" spans="2:57" x14ac:dyDescent="0.25">
      <c r="B1172" s="221">
        <v>2025</v>
      </c>
      <c r="C1172" s="221">
        <v>891780111</v>
      </c>
      <c r="D1172" s="221" t="s">
        <v>78</v>
      </c>
      <c r="E1172" s="65" t="s">
        <v>9383</v>
      </c>
      <c r="F1172" s="65" t="s">
        <v>9382</v>
      </c>
      <c r="G1172" s="306">
        <v>0</v>
      </c>
      <c r="H1172" s="65" t="s">
        <v>81</v>
      </c>
      <c r="I1172" s="221" t="s">
        <v>82</v>
      </c>
      <c r="J1172" s="220" t="s">
        <v>83</v>
      </c>
      <c r="K1172" s="66" t="s">
        <v>8421</v>
      </c>
      <c r="L1172" s="68">
        <v>9000000</v>
      </c>
      <c r="M1172" s="221" t="s">
        <v>85</v>
      </c>
      <c r="N1172" s="66" t="s">
        <v>9381</v>
      </c>
      <c r="O1172" s="66">
        <v>85456053</v>
      </c>
      <c r="P1172" s="65">
        <v>1426</v>
      </c>
      <c r="Q1172" s="78">
        <v>45840</v>
      </c>
      <c r="R1172" s="66">
        <v>2494141000</v>
      </c>
      <c r="S1172" s="78">
        <v>45874</v>
      </c>
      <c r="T1172" s="68">
        <v>9000000</v>
      </c>
      <c r="U1172" s="65" t="s">
        <v>87</v>
      </c>
      <c r="V1172" s="68">
        <v>85459497</v>
      </c>
      <c r="W1172" s="67" t="s">
        <v>540</v>
      </c>
      <c r="X1172" s="78">
        <v>45874</v>
      </c>
      <c r="Y1172" s="78">
        <v>45874</v>
      </c>
      <c r="Z1172" s="70" t="s">
        <v>89</v>
      </c>
      <c r="AA1172" s="70">
        <v>45991</v>
      </c>
      <c r="AB1172" s="49">
        <f t="shared" si="90"/>
        <v>117</v>
      </c>
      <c r="AC1172" s="65">
        <v>0</v>
      </c>
      <c r="AD1172" s="424">
        <v>0</v>
      </c>
      <c r="AE1172" s="65">
        <v>0</v>
      </c>
      <c r="AF1172" s="78" t="s">
        <v>89</v>
      </c>
      <c r="AG1172" s="49">
        <f t="shared" si="91"/>
        <v>0</v>
      </c>
      <c r="AH1172" s="65">
        <v>0</v>
      </c>
      <c r="AI1172" s="68">
        <v>0</v>
      </c>
      <c r="AJ1172" s="65" t="s">
        <v>89</v>
      </c>
      <c r="AK1172" s="78" t="s">
        <v>89</v>
      </c>
      <c r="AL1172" s="65">
        <v>0</v>
      </c>
      <c r="AM1172" s="78" t="s">
        <v>89</v>
      </c>
      <c r="AN1172" s="78" t="s">
        <v>89</v>
      </c>
      <c r="AO1172" s="78" t="s">
        <v>89</v>
      </c>
      <c r="AP1172" s="49">
        <f t="shared" si="92"/>
        <v>0</v>
      </c>
      <c r="AQ1172" s="49">
        <f>+L1172+AD1172-AI1172</f>
        <v>9000000</v>
      </c>
      <c r="AR1172" s="65" t="s">
        <v>87</v>
      </c>
      <c r="AS1172" s="68">
        <v>9000000</v>
      </c>
      <c r="AT1172" s="65" t="s">
        <v>90</v>
      </c>
      <c r="AU1172" s="68">
        <v>0</v>
      </c>
      <c r="AV1172" s="75" t="s">
        <v>89</v>
      </c>
      <c r="AW1172" s="423">
        <v>2250000</v>
      </c>
      <c r="AX1172" s="79">
        <f t="shared" si="93"/>
        <v>6750000</v>
      </c>
      <c r="AY1172" s="223">
        <f t="shared" si="94"/>
        <v>0.25</v>
      </c>
      <c r="AZ1172" s="74">
        <v>0.25</v>
      </c>
      <c r="BA1172" s="75" t="s">
        <v>89</v>
      </c>
      <c r="BB1172" s="65" t="s">
        <v>108</v>
      </c>
      <c r="BC1172" s="66" t="s">
        <v>9380</v>
      </c>
      <c r="BD1172" s="221" t="s">
        <v>87</v>
      </c>
      <c r="BE1172" s="221" t="s">
        <v>87</v>
      </c>
    </row>
    <row r="1173" spans="2:57" x14ac:dyDescent="0.25">
      <c r="B1173" s="221">
        <v>2025</v>
      </c>
      <c r="C1173" s="221">
        <v>891780111</v>
      </c>
      <c r="D1173" s="221" t="s">
        <v>78</v>
      </c>
      <c r="E1173" s="65" t="s">
        <v>9379</v>
      </c>
      <c r="F1173" s="65" t="s">
        <v>9378</v>
      </c>
      <c r="G1173" s="306">
        <v>0</v>
      </c>
      <c r="H1173" s="65" t="s">
        <v>81</v>
      </c>
      <c r="I1173" s="221" t="s">
        <v>82</v>
      </c>
      <c r="J1173" s="220" t="s">
        <v>83</v>
      </c>
      <c r="K1173" s="66" t="s">
        <v>8421</v>
      </c>
      <c r="L1173" s="68">
        <v>9000000</v>
      </c>
      <c r="M1173" s="221" t="s">
        <v>85</v>
      </c>
      <c r="N1173" s="66" t="s">
        <v>9377</v>
      </c>
      <c r="O1173" s="66">
        <v>19612853</v>
      </c>
      <c r="P1173" s="65">
        <v>1426</v>
      </c>
      <c r="Q1173" s="78">
        <v>45840</v>
      </c>
      <c r="R1173" s="66">
        <v>2494141000</v>
      </c>
      <c r="S1173" s="78">
        <v>45874</v>
      </c>
      <c r="T1173" s="68">
        <v>9000000</v>
      </c>
      <c r="U1173" s="65" t="s">
        <v>87</v>
      </c>
      <c r="V1173" s="68">
        <v>85459497</v>
      </c>
      <c r="W1173" s="67" t="s">
        <v>540</v>
      </c>
      <c r="X1173" s="78">
        <v>45874</v>
      </c>
      <c r="Y1173" s="78">
        <v>45874</v>
      </c>
      <c r="Z1173" s="70" t="s">
        <v>89</v>
      </c>
      <c r="AA1173" s="70">
        <v>45991</v>
      </c>
      <c r="AB1173" s="49">
        <f t="shared" si="90"/>
        <v>117</v>
      </c>
      <c r="AC1173" s="65">
        <v>0</v>
      </c>
      <c r="AD1173" s="424">
        <v>0</v>
      </c>
      <c r="AE1173" s="65">
        <v>0</v>
      </c>
      <c r="AF1173" s="78" t="s">
        <v>89</v>
      </c>
      <c r="AG1173" s="49">
        <f t="shared" si="91"/>
        <v>0</v>
      </c>
      <c r="AH1173" s="65">
        <v>0</v>
      </c>
      <c r="AI1173" s="68">
        <v>0</v>
      </c>
      <c r="AJ1173" s="65" t="s">
        <v>89</v>
      </c>
      <c r="AK1173" s="78" t="s">
        <v>89</v>
      </c>
      <c r="AL1173" s="65">
        <v>0</v>
      </c>
      <c r="AM1173" s="78" t="s">
        <v>89</v>
      </c>
      <c r="AN1173" s="78" t="s">
        <v>89</v>
      </c>
      <c r="AO1173" s="78" t="s">
        <v>89</v>
      </c>
      <c r="AP1173" s="49">
        <f t="shared" si="92"/>
        <v>0</v>
      </c>
      <c r="AQ1173" s="49">
        <f>+L1173+AD1173-AI1173</f>
        <v>9000000</v>
      </c>
      <c r="AR1173" s="65" t="s">
        <v>87</v>
      </c>
      <c r="AS1173" s="68">
        <v>9000000</v>
      </c>
      <c r="AT1173" s="65" t="s">
        <v>90</v>
      </c>
      <c r="AU1173" s="68">
        <v>0</v>
      </c>
      <c r="AV1173" s="75" t="s">
        <v>89</v>
      </c>
      <c r="AW1173" s="423">
        <v>2250000</v>
      </c>
      <c r="AX1173" s="79">
        <f t="shared" si="93"/>
        <v>6750000</v>
      </c>
      <c r="AY1173" s="223">
        <f t="shared" si="94"/>
        <v>0.25</v>
      </c>
      <c r="AZ1173" s="74">
        <v>0.25</v>
      </c>
      <c r="BA1173" s="75" t="s">
        <v>89</v>
      </c>
      <c r="BB1173" s="65" t="s">
        <v>108</v>
      </c>
      <c r="BC1173" s="66" t="s">
        <v>9376</v>
      </c>
      <c r="BD1173" s="221" t="s">
        <v>87</v>
      </c>
      <c r="BE1173" s="221" t="s">
        <v>87</v>
      </c>
    </row>
    <row r="1174" spans="2:57" x14ac:dyDescent="0.25">
      <c r="B1174" s="221">
        <v>2025</v>
      </c>
      <c r="C1174" s="221">
        <v>891780111</v>
      </c>
      <c r="D1174" s="221" t="s">
        <v>78</v>
      </c>
      <c r="E1174" s="65" t="s">
        <v>9375</v>
      </c>
      <c r="F1174" s="65" t="s">
        <v>9374</v>
      </c>
      <c r="G1174" s="306">
        <v>0</v>
      </c>
      <c r="H1174" s="65" t="s">
        <v>81</v>
      </c>
      <c r="I1174" s="221" t="s">
        <v>82</v>
      </c>
      <c r="J1174" s="220" t="s">
        <v>83</v>
      </c>
      <c r="K1174" s="66" t="s">
        <v>9373</v>
      </c>
      <c r="L1174" s="68">
        <v>13888000</v>
      </c>
      <c r="M1174" s="221" t="s">
        <v>85</v>
      </c>
      <c r="N1174" s="66" t="s">
        <v>9372</v>
      </c>
      <c r="O1174" s="66">
        <v>1082961732</v>
      </c>
      <c r="P1174" s="65">
        <v>1425</v>
      </c>
      <c r="Q1174" s="78">
        <v>45840</v>
      </c>
      <c r="R1174" s="66">
        <v>5603238000</v>
      </c>
      <c r="S1174" s="78">
        <v>45874</v>
      </c>
      <c r="T1174" s="68">
        <v>13888000</v>
      </c>
      <c r="U1174" s="65" t="s">
        <v>87</v>
      </c>
      <c r="V1174" s="68">
        <v>1082868728</v>
      </c>
      <c r="W1174" s="67" t="s">
        <v>8398</v>
      </c>
      <c r="X1174" s="78">
        <v>45874</v>
      </c>
      <c r="Y1174" s="78">
        <v>45874</v>
      </c>
      <c r="Z1174" s="70" t="s">
        <v>89</v>
      </c>
      <c r="AA1174" s="70">
        <v>45991</v>
      </c>
      <c r="AB1174" s="49">
        <f t="shared" si="90"/>
        <v>117</v>
      </c>
      <c r="AC1174" s="65">
        <v>0</v>
      </c>
      <c r="AD1174" s="424">
        <v>0</v>
      </c>
      <c r="AE1174" s="65">
        <v>0</v>
      </c>
      <c r="AF1174" s="78" t="s">
        <v>89</v>
      </c>
      <c r="AG1174" s="49">
        <f t="shared" si="91"/>
        <v>0</v>
      </c>
      <c r="AH1174" s="65">
        <v>0</v>
      </c>
      <c r="AI1174" s="68">
        <v>0</v>
      </c>
      <c r="AJ1174" s="65" t="s">
        <v>89</v>
      </c>
      <c r="AK1174" s="78" t="s">
        <v>89</v>
      </c>
      <c r="AL1174" s="65">
        <v>0</v>
      </c>
      <c r="AM1174" s="78" t="s">
        <v>89</v>
      </c>
      <c r="AN1174" s="78" t="s">
        <v>89</v>
      </c>
      <c r="AO1174" s="78" t="s">
        <v>89</v>
      </c>
      <c r="AP1174" s="49">
        <f t="shared" si="92"/>
        <v>0</v>
      </c>
      <c r="AQ1174" s="49">
        <f>+L1174+AD1174-AI1174</f>
        <v>13888000</v>
      </c>
      <c r="AR1174" s="65" t="s">
        <v>87</v>
      </c>
      <c r="AS1174" s="68">
        <v>13888000</v>
      </c>
      <c r="AT1174" s="65" t="s">
        <v>90</v>
      </c>
      <c r="AU1174" s="68">
        <v>0</v>
      </c>
      <c r="AV1174" s="75" t="s">
        <v>89</v>
      </c>
      <c r="AW1174" s="423">
        <v>0</v>
      </c>
      <c r="AX1174" s="79">
        <f t="shared" si="93"/>
        <v>13888000</v>
      </c>
      <c r="AY1174" s="223">
        <f t="shared" si="94"/>
        <v>0</v>
      </c>
      <c r="AZ1174" s="74">
        <v>0</v>
      </c>
      <c r="BA1174" s="75" t="s">
        <v>89</v>
      </c>
      <c r="BB1174" s="65" t="s">
        <v>108</v>
      </c>
      <c r="BC1174" s="66" t="s">
        <v>9371</v>
      </c>
      <c r="BD1174" s="221" t="s">
        <v>87</v>
      </c>
      <c r="BE1174" s="221" t="s">
        <v>87</v>
      </c>
    </row>
    <row r="1175" spans="2:57" x14ac:dyDescent="0.25">
      <c r="B1175" s="221">
        <v>2025</v>
      </c>
      <c r="C1175" s="221">
        <v>891780111</v>
      </c>
      <c r="D1175" s="221" t="s">
        <v>78</v>
      </c>
      <c r="E1175" s="65" t="s">
        <v>9370</v>
      </c>
      <c r="F1175" s="65" t="s">
        <v>9369</v>
      </c>
      <c r="G1175" s="306">
        <v>0</v>
      </c>
      <c r="H1175" s="65" t="s">
        <v>81</v>
      </c>
      <c r="I1175" s="221" t="s">
        <v>82</v>
      </c>
      <c r="J1175" s="220" t="s">
        <v>83</v>
      </c>
      <c r="K1175" s="66" t="s">
        <v>9368</v>
      </c>
      <c r="L1175" s="68">
        <v>16800000</v>
      </c>
      <c r="M1175" s="221" t="s">
        <v>85</v>
      </c>
      <c r="N1175" s="66" t="s">
        <v>9367</v>
      </c>
      <c r="O1175" s="66">
        <v>19618488</v>
      </c>
      <c r="P1175" s="65">
        <v>1425</v>
      </c>
      <c r="Q1175" s="78">
        <v>45840</v>
      </c>
      <c r="R1175" s="66">
        <v>5603238000</v>
      </c>
      <c r="S1175" s="78">
        <v>45874</v>
      </c>
      <c r="T1175" s="68">
        <v>16800000</v>
      </c>
      <c r="U1175" s="65" t="s">
        <v>87</v>
      </c>
      <c r="V1175" s="68">
        <v>36559627</v>
      </c>
      <c r="W1175" s="67" t="s">
        <v>9366</v>
      </c>
      <c r="X1175" s="78">
        <v>45874</v>
      </c>
      <c r="Y1175" s="78">
        <v>45874</v>
      </c>
      <c r="Z1175" s="70" t="s">
        <v>89</v>
      </c>
      <c r="AA1175" s="70">
        <v>45991</v>
      </c>
      <c r="AB1175" s="49">
        <f t="shared" si="90"/>
        <v>117</v>
      </c>
      <c r="AC1175" s="65">
        <v>0</v>
      </c>
      <c r="AD1175" s="424">
        <v>0</v>
      </c>
      <c r="AE1175" s="65">
        <v>0</v>
      </c>
      <c r="AF1175" s="78" t="s">
        <v>89</v>
      </c>
      <c r="AG1175" s="49">
        <f t="shared" si="91"/>
        <v>0</v>
      </c>
      <c r="AH1175" s="65">
        <v>0</v>
      </c>
      <c r="AI1175" s="68">
        <v>0</v>
      </c>
      <c r="AJ1175" s="65" t="s">
        <v>89</v>
      </c>
      <c r="AK1175" s="78" t="s">
        <v>89</v>
      </c>
      <c r="AL1175" s="65">
        <v>0</v>
      </c>
      <c r="AM1175" s="78" t="s">
        <v>89</v>
      </c>
      <c r="AN1175" s="78" t="s">
        <v>89</v>
      </c>
      <c r="AO1175" s="78" t="s">
        <v>89</v>
      </c>
      <c r="AP1175" s="49">
        <f t="shared" si="92"/>
        <v>0</v>
      </c>
      <c r="AQ1175" s="49">
        <f>+L1175+AD1175-AI1175</f>
        <v>16800000</v>
      </c>
      <c r="AR1175" s="65" t="s">
        <v>87</v>
      </c>
      <c r="AS1175" s="68">
        <v>16800000</v>
      </c>
      <c r="AT1175" s="65" t="s">
        <v>90</v>
      </c>
      <c r="AU1175" s="68">
        <v>0</v>
      </c>
      <c r="AV1175" s="75" t="s">
        <v>89</v>
      </c>
      <c r="AW1175" s="423">
        <v>4200000</v>
      </c>
      <c r="AX1175" s="79">
        <f t="shared" si="93"/>
        <v>12600000</v>
      </c>
      <c r="AY1175" s="223">
        <f t="shared" si="94"/>
        <v>0.25</v>
      </c>
      <c r="AZ1175" s="74">
        <v>0.25</v>
      </c>
      <c r="BA1175" s="75" t="s">
        <v>89</v>
      </c>
      <c r="BB1175" s="65" t="s">
        <v>108</v>
      </c>
      <c r="BC1175" s="66" t="s">
        <v>9365</v>
      </c>
      <c r="BD1175" s="221" t="s">
        <v>87</v>
      </c>
      <c r="BE1175" s="221" t="s">
        <v>87</v>
      </c>
    </row>
    <row r="1176" spans="2:57" x14ac:dyDescent="0.25">
      <c r="B1176" s="221">
        <v>2025</v>
      </c>
      <c r="C1176" s="221">
        <v>891780111</v>
      </c>
      <c r="D1176" s="221" t="s">
        <v>78</v>
      </c>
      <c r="E1176" s="65" t="s">
        <v>9364</v>
      </c>
      <c r="F1176" s="65" t="s">
        <v>9363</v>
      </c>
      <c r="G1176" s="306">
        <v>0</v>
      </c>
      <c r="H1176" s="65" t="s">
        <v>81</v>
      </c>
      <c r="I1176" s="221" t="s">
        <v>82</v>
      </c>
      <c r="J1176" s="220" t="s">
        <v>83</v>
      </c>
      <c r="K1176" s="66" t="s">
        <v>8421</v>
      </c>
      <c r="L1176" s="68">
        <v>9000000</v>
      </c>
      <c r="M1176" s="221" t="s">
        <v>85</v>
      </c>
      <c r="N1176" s="66" t="s">
        <v>9362</v>
      </c>
      <c r="O1176" s="66">
        <v>1093738292</v>
      </c>
      <c r="P1176" s="65">
        <v>1426</v>
      </c>
      <c r="Q1176" s="78">
        <v>45840</v>
      </c>
      <c r="R1176" s="66">
        <v>2494141000</v>
      </c>
      <c r="S1176" s="78">
        <v>45874</v>
      </c>
      <c r="T1176" s="68">
        <v>9000000</v>
      </c>
      <c r="U1176" s="65" t="s">
        <v>87</v>
      </c>
      <c r="V1176" s="68">
        <v>85459497</v>
      </c>
      <c r="W1176" s="67" t="s">
        <v>540</v>
      </c>
      <c r="X1176" s="78">
        <v>45874</v>
      </c>
      <c r="Y1176" s="78">
        <v>45874</v>
      </c>
      <c r="Z1176" s="70" t="s">
        <v>89</v>
      </c>
      <c r="AA1176" s="70">
        <v>45991</v>
      </c>
      <c r="AB1176" s="49">
        <f t="shared" si="90"/>
        <v>117</v>
      </c>
      <c r="AC1176" s="65">
        <v>0</v>
      </c>
      <c r="AD1176" s="424">
        <v>0</v>
      </c>
      <c r="AE1176" s="65">
        <v>0</v>
      </c>
      <c r="AF1176" s="78" t="s">
        <v>89</v>
      </c>
      <c r="AG1176" s="49">
        <f t="shared" si="91"/>
        <v>0</v>
      </c>
      <c r="AH1176" s="65">
        <v>0</v>
      </c>
      <c r="AI1176" s="68">
        <v>0</v>
      </c>
      <c r="AJ1176" s="65" t="s">
        <v>89</v>
      </c>
      <c r="AK1176" s="78" t="s">
        <v>89</v>
      </c>
      <c r="AL1176" s="65">
        <v>0</v>
      </c>
      <c r="AM1176" s="78" t="s">
        <v>89</v>
      </c>
      <c r="AN1176" s="78" t="s">
        <v>89</v>
      </c>
      <c r="AO1176" s="78" t="s">
        <v>89</v>
      </c>
      <c r="AP1176" s="49">
        <f t="shared" si="92"/>
        <v>0</v>
      </c>
      <c r="AQ1176" s="49">
        <f>+L1176+AD1176-AI1176</f>
        <v>9000000</v>
      </c>
      <c r="AR1176" s="65" t="s">
        <v>87</v>
      </c>
      <c r="AS1176" s="68">
        <v>9000000</v>
      </c>
      <c r="AT1176" s="65" t="s">
        <v>90</v>
      </c>
      <c r="AU1176" s="68">
        <v>0</v>
      </c>
      <c r="AV1176" s="75" t="s">
        <v>89</v>
      </c>
      <c r="AW1176" s="423">
        <v>2250000</v>
      </c>
      <c r="AX1176" s="79">
        <f t="shared" si="93"/>
        <v>6750000</v>
      </c>
      <c r="AY1176" s="223">
        <f t="shared" si="94"/>
        <v>0.25</v>
      </c>
      <c r="AZ1176" s="74">
        <v>0.25</v>
      </c>
      <c r="BA1176" s="75" t="s">
        <v>89</v>
      </c>
      <c r="BB1176" s="65" t="s">
        <v>108</v>
      </c>
      <c r="BC1176" s="66" t="s">
        <v>9361</v>
      </c>
      <c r="BD1176" s="221" t="s">
        <v>87</v>
      </c>
      <c r="BE1176" s="221" t="s">
        <v>87</v>
      </c>
    </row>
    <row r="1177" spans="2:57" x14ac:dyDescent="0.25">
      <c r="B1177" s="221">
        <v>2025</v>
      </c>
      <c r="C1177" s="221">
        <v>891780111</v>
      </c>
      <c r="D1177" s="221" t="s">
        <v>78</v>
      </c>
      <c r="E1177" s="65" t="s">
        <v>9360</v>
      </c>
      <c r="F1177" s="65" t="s">
        <v>9359</v>
      </c>
      <c r="G1177" s="306">
        <v>0</v>
      </c>
      <c r="H1177" s="65" t="s">
        <v>81</v>
      </c>
      <c r="I1177" s="221" t="s">
        <v>82</v>
      </c>
      <c r="J1177" s="220" t="s">
        <v>83</v>
      </c>
      <c r="K1177" s="66" t="s">
        <v>8421</v>
      </c>
      <c r="L1177" s="68">
        <v>9000000</v>
      </c>
      <c r="M1177" s="221" t="s">
        <v>85</v>
      </c>
      <c r="N1177" s="66" t="s">
        <v>9358</v>
      </c>
      <c r="O1177" s="66">
        <v>12637472</v>
      </c>
      <c r="P1177" s="65">
        <v>1426</v>
      </c>
      <c r="Q1177" s="78">
        <v>45840</v>
      </c>
      <c r="R1177" s="66">
        <v>2494141000</v>
      </c>
      <c r="S1177" s="78">
        <v>45874</v>
      </c>
      <c r="T1177" s="68">
        <v>9000000</v>
      </c>
      <c r="U1177" s="65" t="s">
        <v>87</v>
      </c>
      <c r="V1177" s="68">
        <v>85459497</v>
      </c>
      <c r="W1177" s="67" t="s">
        <v>540</v>
      </c>
      <c r="X1177" s="78">
        <v>45874</v>
      </c>
      <c r="Y1177" s="78">
        <v>45874</v>
      </c>
      <c r="Z1177" s="70" t="s">
        <v>89</v>
      </c>
      <c r="AA1177" s="70">
        <v>45991</v>
      </c>
      <c r="AB1177" s="49">
        <f t="shared" si="90"/>
        <v>117</v>
      </c>
      <c r="AC1177" s="65">
        <v>0</v>
      </c>
      <c r="AD1177" s="424">
        <v>0</v>
      </c>
      <c r="AE1177" s="65">
        <v>0</v>
      </c>
      <c r="AF1177" s="78" t="s">
        <v>89</v>
      </c>
      <c r="AG1177" s="49">
        <f t="shared" si="91"/>
        <v>0</v>
      </c>
      <c r="AH1177" s="65">
        <v>0</v>
      </c>
      <c r="AI1177" s="68">
        <v>0</v>
      </c>
      <c r="AJ1177" s="65" t="s">
        <v>89</v>
      </c>
      <c r="AK1177" s="78" t="s">
        <v>89</v>
      </c>
      <c r="AL1177" s="65">
        <v>0</v>
      </c>
      <c r="AM1177" s="78" t="s">
        <v>89</v>
      </c>
      <c r="AN1177" s="78" t="s">
        <v>89</v>
      </c>
      <c r="AO1177" s="78" t="s">
        <v>89</v>
      </c>
      <c r="AP1177" s="49">
        <f t="shared" si="92"/>
        <v>0</v>
      </c>
      <c r="AQ1177" s="49">
        <f>+L1177+AD1177-AI1177</f>
        <v>9000000</v>
      </c>
      <c r="AR1177" s="65" t="s">
        <v>87</v>
      </c>
      <c r="AS1177" s="68">
        <v>9000000</v>
      </c>
      <c r="AT1177" s="65" t="s">
        <v>90</v>
      </c>
      <c r="AU1177" s="68">
        <v>0</v>
      </c>
      <c r="AV1177" s="75" t="s">
        <v>89</v>
      </c>
      <c r="AW1177" s="423">
        <v>2250000</v>
      </c>
      <c r="AX1177" s="79">
        <f t="shared" si="93"/>
        <v>6750000</v>
      </c>
      <c r="AY1177" s="223">
        <f t="shared" si="94"/>
        <v>0.25</v>
      </c>
      <c r="AZ1177" s="74">
        <v>0.25</v>
      </c>
      <c r="BA1177" s="75" t="s">
        <v>89</v>
      </c>
      <c r="BB1177" s="65" t="s">
        <v>108</v>
      </c>
      <c r="BC1177" s="66" t="s">
        <v>9357</v>
      </c>
      <c r="BD1177" s="221" t="s">
        <v>87</v>
      </c>
      <c r="BE1177" s="221" t="s">
        <v>87</v>
      </c>
    </row>
    <row r="1178" spans="2:57" x14ac:dyDescent="0.25">
      <c r="B1178" s="221">
        <v>2025</v>
      </c>
      <c r="C1178" s="221">
        <v>891780111</v>
      </c>
      <c r="D1178" s="221" t="s">
        <v>78</v>
      </c>
      <c r="E1178" s="65" t="s">
        <v>9356</v>
      </c>
      <c r="F1178" s="65" t="s">
        <v>9355</v>
      </c>
      <c r="G1178" s="306">
        <v>0</v>
      </c>
      <c r="H1178" s="65" t="s">
        <v>81</v>
      </c>
      <c r="I1178" s="221" t="s">
        <v>82</v>
      </c>
      <c r="J1178" s="220" t="s">
        <v>83</v>
      </c>
      <c r="K1178" s="66" t="s">
        <v>8421</v>
      </c>
      <c r="L1178" s="68">
        <v>9000000</v>
      </c>
      <c r="M1178" s="221" t="s">
        <v>85</v>
      </c>
      <c r="N1178" s="66" t="s">
        <v>9354</v>
      </c>
      <c r="O1178" s="66">
        <v>85465984</v>
      </c>
      <c r="P1178" s="65">
        <v>1426</v>
      </c>
      <c r="Q1178" s="78">
        <v>45840</v>
      </c>
      <c r="R1178" s="66">
        <v>2494141000</v>
      </c>
      <c r="S1178" s="78">
        <v>45874</v>
      </c>
      <c r="T1178" s="68">
        <v>9000000</v>
      </c>
      <c r="U1178" s="65" t="s">
        <v>87</v>
      </c>
      <c r="V1178" s="68">
        <v>85459497</v>
      </c>
      <c r="W1178" s="67" t="s">
        <v>540</v>
      </c>
      <c r="X1178" s="78">
        <v>45874</v>
      </c>
      <c r="Y1178" s="78">
        <v>45874</v>
      </c>
      <c r="Z1178" s="70" t="s">
        <v>89</v>
      </c>
      <c r="AA1178" s="70">
        <v>45991</v>
      </c>
      <c r="AB1178" s="49">
        <f t="shared" si="90"/>
        <v>117</v>
      </c>
      <c r="AC1178" s="65">
        <v>0</v>
      </c>
      <c r="AD1178" s="424">
        <v>0</v>
      </c>
      <c r="AE1178" s="65">
        <v>0</v>
      </c>
      <c r="AF1178" s="78" t="s">
        <v>89</v>
      </c>
      <c r="AG1178" s="49">
        <f t="shared" si="91"/>
        <v>0</v>
      </c>
      <c r="AH1178" s="65">
        <v>0</v>
      </c>
      <c r="AI1178" s="68">
        <v>0</v>
      </c>
      <c r="AJ1178" s="65" t="s">
        <v>89</v>
      </c>
      <c r="AK1178" s="78" t="s">
        <v>89</v>
      </c>
      <c r="AL1178" s="65">
        <v>0</v>
      </c>
      <c r="AM1178" s="78" t="s">
        <v>89</v>
      </c>
      <c r="AN1178" s="78" t="s">
        <v>89</v>
      </c>
      <c r="AO1178" s="78" t="s">
        <v>89</v>
      </c>
      <c r="AP1178" s="49">
        <f t="shared" si="92"/>
        <v>0</v>
      </c>
      <c r="AQ1178" s="49">
        <f>+L1178+AD1178-AI1178</f>
        <v>9000000</v>
      </c>
      <c r="AR1178" s="65" t="s">
        <v>87</v>
      </c>
      <c r="AS1178" s="68">
        <v>9000000</v>
      </c>
      <c r="AT1178" s="65" t="s">
        <v>90</v>
      </c>
      <c r="AU1178" s="68">
        <v>0</v>
      </c>
      <c r="AV1178" s="75" t="s">
        <v>89</v>
      </c>
      <c r="AW1178" s="423">
        <v>2250000</v>
      </c>
      <c r="AX1178" s="79">
        <f t="shared" si="93"/>
        <v>6750000</v>
      </c>
      <c r="AY1178" s="223">
        <f t="shared" si="94"/>
        <v>0.25</v>
      </c>
      <c r="AZ1178" s="74">
        <v>0.25</v>
      </c>
      <c r="BA1178" s="75" t="s">
        <v>89</v>
      </c>
      <c r="BB1178" s="65" t="s">
        <v>108</v>
      </c>
      <c r="BC1178" s="66" t="s">
        <v>9353</v>
      </c>
      <c r="BD1178" s="221" t="s">
        <v>87</v>
      </c>
      <c r="BE1178" s="221" t="s">
        <v>87</v>
      </c>
    </row>
    <row r="1179" spans="2:57" x14ac:dyDescent="0.25">
      <c r="B1179" s="221">
        <v>2025</v>
      </c>
      <c r="C1179" s="221">
        <v>891780111</v>
      </c>
      <c r="D1179" s="221" t="s">
        <v>78</v>
      </c>
      <c r="E1179" s="65" t="s">
        <v>9352</v>
      </c>
      <c r="F1179" s="65" t="s">
        <v>9351</v>
      </c>
      <c r="G1179" s="306">
        <v>0</v>
      </c>
      <c r="H1179" s="65" t="s">
        <v>81</v>
      </c>
      <c r="I1179" s="221" t="s">
        <v>82</v>
      </c>
      <c r="J1179" s="220" t="s">
        <v>83</v>
      </c>
      <c r="K1179" s="66" t="s">
        <v>9213</v>
      </c>
      <c r="L1179" s="68">
        <v>10335000</v>
      </c>
      <c r="M1179" s="221" t="s">
        <v>85</v>
      </c>
      <c r="N1179" s="66" t="s">
        <v>9350</v>
      </c>
      <c r="O1179" s="66">
        <v>4763789</v>
      </c>
      <c r="P1179" s="65">
        <v>1426</v>
      </c>
      <c r="Q1179" s="78">
        <v>45840</v>
      </c>
      <c r="R1179" s="66">
        <v>2494141000</v>
      </c>
      <c r="S1179" s="78">
        <v>45874</v>
      </c>
      <c r="T1179" s="68">
        <v>10335000</v>
      </c>
      <c r="U1179" s="65" t="s">
        <v>87</v>
      </c>
      <c r="V1179" s="68">
        <v>85152695</v>
      </c>
      <c r="W1179" s="67" t="s">
        <v>8504</v>
      </c>
      <c r="X1179" s="78">
        <v>45874</v>
      </c>
      <c r="Y1179" s="78">
        <v>45874</v>
      </c>
      <c r="Z1179" s="70" t="s">
        <v>89</v>
      </c>
      <c r="AA1179" s="70">
        <v>45991</v>
      </c>
      <c r="AB1179" s="49">
        <f t="shared" si="90"/>
        <v>117</v>
      </c>
      <c r="AC1179" s="65">
        <v>0</v>
      </c>
      <c r="AD1179" s="424">
        <v>0</v>
      </c>
      <c r="AE1179" s="65">
        <v>0</v>
      </c>
      <c r="AF1179" s="78" t="s">
        <v>89</v>
      </c>
      <c r="AG1179" s="49">
        <f t="shared" si="91"/>
        <v>0</v>
      </c>
      <c r="AH1179" s="65">
        <v>0</v>
      </c>
      <c r="AI1179" s="68">
        <v>0</v>
      </c>
      <c r="AJ1179" s="65" t="s">
        <v>89</v>
      </c>
      <c r="AK1179" s="78" t="s">
        <v>89</v>
      </c>
      <c r="AL1179" s="65">
        <v>0</v>
      </c>
      <c r="AM1179" s="78" t="s">
        <v>89</v>
      </c>
      <c r="AN1179" s="78" t="s">
        <v>89</v>
      </c>
      <c r="AO1179" s="78" t="s">
        <v>89</v>
      </c>
      <c r="AP1179" s="49">
        <f t="shared" si="92"/>
        <v>0</v>
      </c>
      <c r="AQ1179" s="49">
        <f>+L1179+AD1179-AI1179</f>
        <v>10335000</v>
      </c>
      <c r="AR1179" s="65" t="s">
        <v>87</v>
      </c>
      <c r="AS1179" s="68">
        <v>10335000</v>
      </c>
      <c r="AT1179" s="65" t="s">
        <v>90</v>
      </c>
      <c r="AU1179" s="68">
        <v>0</v>
      </c>
      <c r="AV1179" s="75" t="s">
        <v>89</v>
      </c>
      <c r="AW1179" s="423">
        <v>2385000</v>
      </c>
      <c r="AX1179" s="79">
        <f t="shared" si="93"/>
        <v>7950000</v>
      </c>
      <c r="AY1179" s="223">
        <f t="shared" si="94"/>
        <v>0.23076923076923078</v>
      </c>
      <c r="AZ1179" s="74">
        <v>0.23076923076923078</v>
      </c>
      <c r="BA1179" s="75" t="s">
        <v>89</v>
      </c>
      <c r="BB1179" s="65" t="s">
        <v>108</v>
      </c>
      <c r="BC1179" s="66" t="s">
        <v>9349</v>
      </c>
      <c r="BD1179" s="221" t="s">
        <v>87</v>
      </c>
      <c r="BE1179" s="221" t="s">
        <v>87</v>
      </c>
    </row>
    <row r="1180" spans="2:57" x14ac:dyDescent="0.25">
      <c r="B1180" s="221">
        <v>2025</v>
      </c>
      <c r="C1180" s="221">
        <v>891780111</v>
      </c>
      <c r="D1180" s="221" t="s">
        <v>78</v>
      </c>
      <c r="E1180" s="65" t="s">
        <v>9348</v>
      </c>
      <c r="F1180" s="65" t="s">
        <v>9347</v>
      </c>
      <c r="G1180" s="306">
        <v>0</v>
      </c>
      <c r="H1180" s="65" t="s">
        <v>81</v>
      </c>
      <c r="I1180" s="221" t="s">
        <v>82</v>
      </c>
      <c r="J1180" s="220" t="s">
        <v>83</v>
      </c>
      <c r="K1180" s="66" t="s">
        <v>9346</v>
      </c>
      <c r="L1180" s="68">
        <v>12624000</v>
      </c>
      <c r="M1180" s="221" t="s">
        <v>85</v>
      </c>
      <c r="N1180" s="66" t="s">
        <v>9345</v>
      </c>
      <c r="O1180" s="66">
        <v>57432322</v>
      </c>
      <c r="P1180" s="65">
        <v>1425</v>
      </c>
      <c r="Q1180" s="78">
        <v>45840</v>
      </c>
      <c r="R1180" s="66">
        <v>5603238000</v>
      </c>
      <c r="S1180" s="78">
        <v>45874</v>
      </c>
      <c r="T1180" s="68">
        <v>12624000</v>
      </c>
      <c r="U1180" s="65" t="s">
        <v>87</v>
      </c>
      <c r="V1180" s="68">
        <v>72221403</v>
      </c>
      <c r="W1180" s="67" t="s">
        <v>9344</v>
      </c>
      <c r="X1180" s="78">
        <v>45874</v>
      </c>
      <c r="Y1180" s="78">
        <v>45874</v>
      </c>
      <c r="Z1180" s="70" t="s">
        <v>89</v>
      </c>
      <c r="AA1180" s="70">
        <v>45991</v>
      </c>
      <c r="AB1180" s="49">
        <f t="shared" si="90"/>
        <v>117</v>
      </c>
      <c r="AC1180" s="65">
        <v>0</v>
      </c>
      <c r="AD1180" s="424">
        <v>0</v>
      </c>
      <c r="AE1180" s="65">
        <v>0</v>
      </c>
      <c r="AF1180" s="78" t="s">
        <v>89</v>
      </c>
      <c r="AG1180" s="49">
        <f t="shared" si="91"/>
        <v>0</v>
      </c>
      <c r="AH1180" s="65">
        <v>0</v>
      </c>
      <c r="AI1180" s="68">
        <v>0</v>
      </c>
      <c r="AJ1180" s="65" t="s">
        <v>89</v>
      </c>
      <c r="AK1180" s="78" t="s">
        <v>89</v>
      </c>
      <c r="AL1180" s="65">
        <v>0</v>
      </c>
      <c r="AM1180" s="78" t="s">
        <v>89</v>
      </c>
      <c r="AN1180" s="78" t="s">
        <v>89</v>
      </c>
      <c r="AO1180" s="78" t="s">
        <v>89</v>
      </c>
      <c r="AP1180" s="49">
        <f t="shared" si="92"/>
        <v>0</v>
      </c>
      <c r="AQ1180" s="49">
        <f>+L1180+AD1180-AI1180</f>
        <v>12624000</v>
      </c>
      <c r="AR1180" s="65" t="s">
        <v>87</v>
      </c>
      <c r="AS1180" s="68">
        <v>12624000</v>
      </c>
      <c r="AT1180" s="65" t="s">
        <v>90</v>
      </c>
      <c r="AU1180" s="68">
        <v>0</v>
      </c>
      <c r="AV1180" s="75" t="s">
        <v>89</v>
      </c>
      <c r="AW1180" s="423">
        <v>3156000</v>
      </c>
      <c r="AX1180" s="79">
        <f t="shared" si="93"/>
        <v>9468000</v>
      </c>
      <c r="AY1180" s="223">
        <f t="shared" si="94"/>
        <v>0.25</v>
      </c>
      <c r="AZ1180" s="74">
        <v>0.25</v>
      </c>
      <c r="BA1180" s="75" t="s">
        <v>89</v>
      </c>
      <c r="BB1180" s="65" t="s">
        <v>108</v>
      </c>
      <c r="BC1180" s="66" t="s">
        <v>9343</v>
      </c>
      <c r="BD1180" s="221" t="s">
        <v>87</v>
      </c>
      <c r="BE1180" s="221" t="s">
        <v>87</v>
      </c>
    </row>
    <row r="1181" spans="2:57" x14ac:dyDescent="0.25">
      <c r="B1181" s="221">
        <v>2025</v>
      </c>
      <c r="C1181" s="221">
        <v>891780111</v>
      </c>
      <c r="D1181" s="221" t="s">
        <v>78</v>
      </c>
      <c r="E1181" s="65" t="s">
        <v>9342</v>
      </c>
      <c r="F1181" s="65" t="s">
        <v>9341</v>
      </c>
      <c r="G1181" s="306">
        <v>0</v>
      </c>
      <c r="H1181" s="65" t="s">
        <v>81</v>
      </c>
      <c r="I1181" s="221" t="s">
        <v>82</v>
      </c>
      <c r="J1181" s="220" t="s">
        <v>83</v>
      </c>
      <c r="K1181" s="66" t="s">
        <v>9213</v>
      </c>
      <c r="L1181" s="68">
        <v>10335000</v>
      </c>
      <c r="M1181" s="221" t="s">
        <v>85</v>
      </c>
      <c r="N1181" s="66" t="s">
        <v>9340</v>
      </c>
      <c r="O1181" s="66">
        <v>73076579</v>
      </c>
      <c r="P1181" s="65">
        <v>1426</v>
      </c>
      <c r="Q1181" s="78">
        <v>45840</v>
      </c>
      <c r="R1181" s="66">
        <v>2494141000</v>
      </c>
      <c r="S1181" s="78">
        <v>45874</v>
      </c>
      <c r="T1181" s="68">
        <v>10335000</v>
      </c>
      <c r="U1181" s="65" t="s">
        <v>87</v>
      </c>
      <c r="V1181" s="68">
        <v>85152695</v>
      </c>
      <c r="W1181" s="67" t="s">
        <v>8504</v>
      </c>
      <c r="X1181" s="78">
        <v>45874</v>
      </c>
      <c r="Y1181" s="78">
        <v>45874</v>
      </c>
      <c r="Z1181" s="70" t="s">
        <v>89</v>
      </c>
      <c r="AA1181" s="70">
        <v>45991</v>
      </c>
      <c r="AB1181" s="49">
        <f t="shared" si="90"/>
        <v>117</v>
      </c>
      <c r="AC1181" s="65">
        <v>0</v>
      </c>
      <c r="AD1181" s="424">
        <v>0</v>
      </c>
      <c r="AE1181" s="65">
        <v>0</v>
      </c>
      <c r="AF1181" s="78" t="s">
        <v>89</v>
      </c>
      <c r="AG1181" s="49">
        <f t="shared" si="91"/>
        <v>0</v>
      </c>
      <c r="AH1181" s="65">
        <v>0</v>
      </c>
      <c r="AI1181" s="68">
        <v>0</v>
      </c>
      <c r="AJ1181" s="65" t="s">
        <v>89</v>
      </c>
      <c r="AK1181" s="78" t="s">
        <v>89</v>
      </c>
      <c r="AL1181" s="65">
        <v>0</v>
      </c>
      <c r="AM1181" s="78" t="s">
        <v>89</v>
      </c>
      <c r="AN1181" s="78" t="s">
        <v>89</v>
      </c>
      <c r="AO1181" s="78" t="s">
        <v>89</v>
      </c>
      <c r="AP1181" s="49">
        <f t="shared" si="92"/>
        <v>0</v>
      </c>
      <c r="AQ1181" s="49">
        <f>+L1181+AD1181-AI1181</f>
        <v>10335000</v>
      </c>
      <c r="AR1181" s="65" t="s">
        <v>87</v>
      </c>
      <c r="AS1181" s="68">
        <v>10335000</v>
      </c>
      <c r="AT1181" s="65" t="s">
        <v>90</v>
      </c>
      <c r="AU1181" s="68">
        <v>0</v>
      </c>
      <c r="AV1181" s="75" t="s">
        <v>89</v>
      </c>
      <c r="AW1181" s="423">
        <v>2385000</v>
      </c>
      <c r="AX1181" s="79">
        <f t="shared" si="93"/>
        <v>7950000</v>
      </c>
      <c r="AY1181" s="223">
        <f t="shared" si="94"/>
        <v>0.23076923076923078</v>
      </c>
      <c r="AZ1181" s="74">
        <v>0.23076923076923078</v>
      </c>
      <c r="BA1181" s="75" t="s">
        <v>89</v>
      </c>
      <c r="BB1181" s="65" t="s">
        <v>108</v>
      </c>
      <c r="BC1181" s="66" t="s">
        <v>9339</v>
      </c>
      <c r="BD1181" s="221" t="s">
        <v>87</v>
      </c>
      <c r="BE1181" s="221" t="s">
        <v>87</v>
      </c>
    </row>
    <row r="1182" spans="2:57" x14ac:dyDescent="0.25">
      <c r="B1182" s="221">
        <v>2025</v>
      </c>
      <c r="C1182" s="221">
        <v>891780111</v>
      </c>
      <c r="D1182" s="221" t="s">
        <v>78</v>
      </c>
      <c r="E1182" s="65" t="s">
        <v>9338</v>
      </c>
      <c r="F1182" s="65" t="s">
        <v>9337</v>
      </c>
      <c r="G1182" s="306">
        <v>0</v>
      </c>
      <c r="H1182" s="65" t="s">
        <v>81</v>
      </c>
      <c r="I1182" s="221" t="s">
        <v>82</v>
      </c>
      <c r="J1182" s="220" t="s">
        <v>83</v>
      </c>
      <c r="K1182" s="66" t="s">
        <v>9332</v>
      </c>
      <c r="L1182" s="68">
        <v>10335000</v>
      </c>
      <c r="M1182" s="221" t="s">
        <v>85</v>
      </c>
      <c r="N1182" s="66" t="s">
        <v>9336</v>
      </c>
      <c r="O1182" s="66">
        <v>1082930536</v>
      </c>
      <c r="P1182" s="65">
        <v>1426</v>
      </c>
      <c r="Q1182" s="78">
        <v>45840</v>
      </c>
      <c r="R1182" s="66">
        <v>2494141000</v>
      </c>
      <c r="S1182" s="78">
        <v>45874</v>
      </c>
      <c r="T1182" s="68">
        <v>10335000</v>
      </c>
      <c r="U1182" s="65" t="s">
        <v>87</v>
      </c>
      <c r="V1182" s="68">
        <v>85468846</v>
      </c>
      <c r="W1182" s="67" t="s">
        <v>9226</v>
      </c>
      <c r="X1182" s="78">
        <v>45874</v>
      </c>
      <c r="Y1182" s="78">
        <v>45874</v>
      </c>
      <c r="Z1182" s="70" t="s">
        <v>89</v>
      </c>
      <c r="AA1182" s="70">
        <v>45991</v>
      </c>
      <c r="AB1182" s="49">
        <f t="shared" si="90"/>
        <v>117</v>
      </c>
      <c r="AC1182" s="65">
        <v>0</v>
      </c>
      <c r="AD1182" s="424">
        <v>0</v>
      </c>
      <c r="AE1182" s="65">
        <v>0</v>
      </c>
      <c r="AF1182" s="78" t="s">
        <v>89</v>
      </c>
      <c r="AG1182" s="49">
        <f t="shared" si="91"/>
        <v>0</v>
      </c>
      <c r="AH1182" s="65">
        <v>0</v>
      </c>
      <c r="AI1182" s="68">
        <v>0</v>
      </c>
      <c r="AJ1182" s="65" t="s">
        <v>89</v>
      </c>
      <c r="AK1182" s="78" t="s">
        <v>89</v>
      </c>
      <c r="AL1182" s="65">
        <v>0</v>
      </c>
      <c r="AM1182" s="78" t="s">
        <v>89</v>
      </c>
      <c r="AN1182" s="78" t="s">
        <v>89</v>
      </c>
      <c r="AO1182" s="78" t="s">
        <v>89</v>
      </c>
      <c r="AP1182" s="49">
        <f t="shared" si="92"/>
        <v>0</v>
      </c>
      <c r="AQ1182" s="49">
        <f>+L1182+AD1182-AI1182</f>
        <v>10335000</v>
      </c>
      <c r="AR1182" s="65" t="s">
        <v>87</v>
      </c>
      <c r="AS1182" s="68">
        <v>10335000</v>
      </c>
      <c r="AT1182" s="65" t="s">
        <v>90</v>
      </c>
      <c r="AU1182" s="68">
        <v>0</v>
      </c>
      <c r="AV1182" s="75" t="s">
        <v>89</v>
      </c>
      <c r="AW1182" s="423">
        <v>2385000</v>
      </c>
      <c r="AX1182" s="79">
        <f t="shared" si="93"/>
        <v>7950000</v>
      </c>
      <c r="AY1182" s="223">
        <f t="shared" si="94"/>
        <v>0.23076923076923078</v>
      </c>
      <c r="AZ1182" s="74">
        <v>0.23076923076923078</v>
      </c>
      <c r="BA1182" s="75" t="s">
        <v>89</v>
      </c>
      <c r="BB1182" s="65" t="s">
        <v>108</v>
      </c>
      <c r="BC1182" s="66" t="s">
        <v>9335</v>
      </c>
      <c r="BD1182" s="221" t="s">
        <v>87</v>
      </c>
      <c r="BE1182" s="221" t="s">
        <v>87</v>
      </c>
    </row>
    <row r="1183" spans="2:57" x14ac:dyDescent="0.25">
      <c r="B1183" s="221">
        <v>2025</v>
      </c>
      <c r="C1183" s="221">
        <v>891780111</v>
      </c>
      <c r="D1183" s="221" t="s">
        <v>78</v>
      </c>
      <c r="E1183" s="65" t="s">
        <v>9334</v>
      </c>
      <c r="F1183" s="65" t="s">
        <v>9333</v>
      </c>
      <c r="G1183" s="306">
        <v>0</v>
      </c>
      <c r="H1183" s="65" t="s">
        <v>81</v>
      </c>
      <c r="I1183" s="221" t="s">
        <v>82</v>
      </c>
      <c r="J1183" s="220" t="s">
        <v>83</v>
      </c>
      <c r="K1183" s="66" t="s">
        <v>9332</v>
      </c>
      <c r="L1183" s="68">
        <v>10335000</v>
      </c>
      <c r="M1183" s="221" t="s">
        <v>85</v>
      </c>
      <c r="N1183" s="66" t="s">
        <v>9331</v>
      </c>
      <c r="O1183" s="66">
        <v>36694724</v>
      </c>
      <c r="P1183" s="65">
        <v>1426</v>
      </c>
      <c r="Q1183" s="78">
        <v>45840</v>
      </c>
      <c r="R1183" s="66">
        <v>2494141000</v>
      </c>
      <c r="S1183" s="78">
        <v>45874</v>
      </c>
      <c r="T1183" s="68">
        <v>10335000</v>
      </c>
      <c r="U1183" s="65" t="s">
        <v>87</v>
      </c>
      <c r="V1183" s="68">
        <v>85468846</v>
      </c>
      <c r="W1183" s="67" t="s">
        <v>9226</v>
      </c>
      <c r="X1183" s="78">
        <v>45874</v>
      </c>
      <c r="Y1183" s="78">
        <v>45874</v>
      </c>
      <c r="Z1183" s="70" t="s">
        <v>89</v>
      </c>
      <c r="AA1183" s="70">
        <v>45991</v>
      </c>
      <c r="AB1183" s="49">
        <f t="shared" si="90"/>
        <v>117</v>
      </c>
      <c r="AC1183" s="65">
        <v>0</v>
      </c>
      <c r="AD1183" s="424">
        <v>0</v>
      </c>
      <c r="AE1183" s="65">
        <v>0</v>
      </c>
      <c r="AF1183" s="78" t="s">
        <v>89</v>
      </c>
      <c r="AG1183" s="49">
        <f t="shared" si="91"/>
        <v>0</v>
      </c>
      <c r="AH1183" s="65">
        <v>0</v>
      </c>
      <c r="AI1183" s="68">
        <v>0</v>
      </c>
      <c r="AJ1183" s="65" t="s">
        <v>89</v>
      </c>
      <c r="AK1183" s="78" t="s">
        <v>89</v>
      </c>
      <c r="AL1183" s="65">
        <v>0</v>
      </c>
      <c r="AM1183" s="78" t="s">
        <v>89</v>
      </c>
      <c r="AN1183" s="78" t="s">
        <v>89</v>
      </c>
      <c r="AO1183" s="78" t="s">
        <v>89</v>
      </c>
      <c r="AP1183" s="49">
        <f t="shared" si="92"/>
        <v>0</v>
      </c>
      <c r="AQ1183" s="49">
        <f>+L1183+AD1183-AI1183</f>
        <v>10335000</v>
      </c>
      <c r="AR1183" s="65" t="s">
        <v>87</v>
      </c>
      <c r="AS1183" s="68">
        <v>10335000</v>
      </c>
      <c r="AT1183" s="65" t="s">
        <v>90</v>
      </c>
      <c r="AU1183" s="68">
        <v>0</v>
      </c>
      <c r="AV1183" s="75" t="s">
        <v>89</v>
      </c>
      <c r="AW1183" s="423">
        <v>2385000</v>
      </c>
      <c r="AX1183" s="79">
        <f t="shared" si="93"/>
        <v>7950000</v>
      </c>
      <c r="AY1183" s="223">
        <f t="shared" si="94"/>
        <v>0.23076923076923078</v>
      </c>
      <c r="AZ1183" s="74">
        <v>0.23076923076923078</v>
      </c>
      <c r="BA1183" s="75" t="s">
        <v>89</v>
      </c>
      <c r="BB1183" s="65" t="s">
        <v>108</v>
      </c>
      <c r="BC1183" s="66" t="s">
        <v>9327</v>
      </c>
      <c r="BD1183" s="221" t="s">
        <v>87</v>
      </c>
      <c r="BE1183" s="221" t="s">
        <v>87</v>
      </c>
    </row>
    <row r="1184" spans="2:57" x14ac:dyDescent="0.25">
      <c r="B1184" s="221">
        <v>2025</v>
      </c>
      <c r="C1184" s="221">
        <v>891780111</v>
      </c>
      <c r="D1184" s="221" t="s">
        <v>78</v>
      </c>
      <c r="E1184" s="65" t="s">
        <v>9330</v>
      </c>
      <c r="F1184" s="65" t="s">
        <v>9329</v>
      </c>
      <c r="G1184" s="306">
        <v>0</v>
      </c>
      <c r="H1184" s="65" t="s">
        <v>81</v>
      </c>
      <c r="I1184" s="221" t="s">
        <v>82</v>
      </c>
      <c r="J1184" s="220" t="s">
        <v>83</v>
      </c>
      <c r="K1184" s="66" t="s">
        <v>9312</v>
      </c>
      <c r="L1184" s="68">
        <v>10335000</v>
      </c>
      <c r="M1184" s="221" t="s">
        <v>85</v>
      </c>
      <c r="N1184" s="66" t="s">
        <v>9328</v>
      </c>
      <c r="O1184" s="66">
        <v>1082976415</v>
      </c>
      <c r="P1184" s="65">
        <v>1426</v>
      </c>
      <c r="Q1184" s="78">
        <v>45840</v>
      </c>
      <c r="R1184" s="66">
        <v>2494141000</v>
      </c>
      <c r="S1184" s="78">
        <v>45874</v>
      </c>
      <c r="T1184" s="68">
        <v>10335000</v>
      </c>
      <c r="U1184" s="65" t="s">
        <v>87</v>
      </c>
      <c r="V1184" s="68">
        <v>85468846</v>
      </c>
      <c r="W1184" s="67" t="s">
        <v>9226</v>
      </c>
      <c r="X1184" s="78">
        <v>45874</v>
      </c>
      <c r="Y1184" s="78">
        <v>45874</v>
      </c>
      <c r="Z1184" s="70" t="s">
        <v>89</v>
      </c>
      <c r="AA1184" s="70">
        <v>45991</v>
      </c>
      <c r="AB1184" s="49">
        <f t="shared" si="90"/>
        <v>117</v>
      </c>
      <c r="AC1184" s="65">
        <v>0</v>
      </c>
      <c r="AD1184" s="424">
        <v>0</v>
      </c>
      <c r="AE1184" s="65">
        <v>0</v>
      </c>
      <c r="AF1184" s="78" t="s">
        <v>89</v>
      </c>
      <c r="AG1184" s="49">
        <f t="shared" si="91"/>
        <v>0</v>
      </c>
      <c r="AH1184" s="65">
        <v>0</v>
      </c>
      <c r="AI1184" s="68">
        <v>0</v>
      </c>
      <c r="AJ1184" s="65" t="s">
        <v>89</v>
      </c>
      <c r="AK1184" s="78" t="s">
        <v>89</v>
      </c>
      <c r="AL1184" s="65">
        <v>0</v>
      </c>
      <c r="AM1184" s="78" t="s">
        <v>89</v>
      </c>
      <c r="AN1184" s="78" t="s">
        <v>89</v>
      </c>
      <c r="AO1184" s="78" t="s">
        <v>89</v>
      </c>
      <c r="AP1184" s="49">
        <f t="shared" si="92"/>
        <v>0</v>
      </c>
      <c r="AQ1184" s="49">
        <f>+L1184+AD1184-AI1184</f>
        <v>10335000</v>
      </c>
      <c r="AR1184" s="65" t="s">
        <v>87</v>
      </c>
      <c r="AS1184" s="68">
        <v>10335000</v>
      </c>
      <c r="AT1184" s="65" t="s">
        <v>90</v>
      </c>
      <c r="AU1184" s="68">
        <v>0</v>
      </c>
      <c r="AV1184" s="75" t="s">
        <v>89</v>
      </c>
      <c r="AW1184" s="423">
        <v>2385000</v>
      </c>
      <c r="AX1184" s="79">
        <f t="shared" si="93"/>
        <v>7950000</v>
      </c>
      <c r="AY1184" s="223">
        <f t="shared" si="94"/>
        <v>0.23076923076923078</v>
      </c>
      <c r="AZ1184" s="74">
        <v>0.23076923076923078</v>
      </c>
      <c r="BA1184" s="75" t="s">
        <v>89</v>
      </c>
      <c r="BB1184" s="65" t="s">
        <v>108</v>
      </c>
      <c r="BC1184" s="66" t="s">
        <v>9327</v>
      </c>
      <c r="BD1184" s="221" t="s">
        <v>87</v>
      </c>
      <c r="BE1184" s="221" t="s">
        <v>87</v>
      </c>
    </row>
    <row r="1185" spans="2:57" x14ac:dyDescent="0.25">
      <c r="B1185" s="221">
        <v>2025</v>
      </c>
      <c r="C1185" s="221">
        <v>891780111</v>
      </c>
      <c r="D1185" s="221" t="s">
        <v>78</v>
      </c>
      <c r="E1185" s="65" t="s">
        <v>9326</v>
      </c>
      <c r="F1185" s="65" t="s">
        <v>9325</v>
      </c>
      <c r="G1185" s="306">
        <v>0</v>
      </c>
      <c r="H1185" s="65" t="s">
        <v>81</v>
      </c>
      <c r="I1185" s="221" t="s">
        <v>82</v>
      </c>
      <c r="J1185" s="220" t="s">
        <v>83</v>
      </c>
      <c r="K1185" s="66" t="s">
        <v>9312</v>
      </c>
      <c r="L1185" s="68">
        <v>13540800</v>
      </c>
      <c r="M1185" s="221" t="s">
        <v>85</v>
      </c>
      <c r="N1185" s="66" t="s">
        <v>9324</v>
      </c>
      <c r="O1185" s="66">
        <v>3743095</v>
      </c>
      <c r="P1185" s="65">
        <v>1426</v>
      </c>
      <c r="Q1185" s="78">
        <v>45840</v>
      </c>
      <c r="R1185" s="66">
        <v>2494141000</v>
      </c>
      <c r="S1185" s="78">
        <v>45874</v>
      </c>
      <c r="T1185" s="68">
        <v>13540800</v>
      </c>
      <c r="U1185" s="65" t="s">
        <v>87</v>
      </c>
      <c r="V1185" s="68">
        <v>85468846</v>
      </c>
      <c r="W1185" s="67" t="s">
        <v>9226</v>
      </c>
      <c r="X1185" s="78">
        <v>45874</v>
      </c>
      <c r="Y1185" s="78">
        <v>45874</v>
      </c>
      <c r="Z1185" s="70" t="s">
        <v>89</v>
      </c>
      <c r="AA1185" s="70">
        <v>45991</v>
      </c>
      <c r="AB1185" s="49">
        <f t="shared" si="90"/>
        <v>117</v>
      </c>
      <c r="AC1185" s="65">
        <v>0</v>
      </c>
      <c r="AD1185" s="424">
        <v>0</v>
      </c>
      <c r="AE1185" s="65">
        <v>0</v>
      </c>
      <c r="AF1185" s="78" t="s">
        <v>89</v>
      </c>
      <c r="AG1185" s="49">
        <f t="shared" si="91"/>
        <v>0</v>
      </c>
      <c r="AH1185" s="65">
        <v>0</v>
      </c>
      <c r="AI1185" s="68">
        <v>0</v>
      </c>
      <c r="AJ1185" s="65" t="s">
        <v>89</v>
      </c>
      <c r="AK1185" s="78" t="s">
        <v>89</v>
      </c>
      <c r="AL1185" s="65">
        <v>0</v>
      </c>
      <c r="AM1185" s="78" t="s">
        <v>89</v>
      </c>
      <c r="AN1185" s="78" t="s">
        <v>89</v>
      </c>
      <c r="AO1185" s="78" t="s">
        <v>89</v>
      </c>
      <c r="AP1185" s="49">
        <f t="shared" si="92"/>
        <v>0</v>
      </c>
      <c r="AQ1185" s="49">
        <f>+L1185+AD1185-AI1185</f>
        <v>13540800</v>
      </c>
      <c r="AR1185" s="65" t="s">
        <v>87</v>
      </c>
      <c r="AS1185" s="68">
        <v>13540800</v>
      </c>
      <c r="AT1185" s="65" t="s">
        <v>90</v>
      </c>
      <c r="AU1185" s="68">
        <v>0</v>
      </c>
      <c r="AV1185" s="75" t="s">
        <v>89</v>
      </c>
      <c r="AW1185" s="423">
        <v>3124800</v>
      </c>
      <c r="AX1185" s="79">
        <f t="shared" si="93"/>
        <v>10416000</v>
      </c>
      <c r="AY1185" s="223">
        <f t="shared" si="94"/>
        <v>0.23076923076923078</v>
      </c>
      <c r="AZ1185" s="74">
        <v>0.23076923076923078</v>
      </c>
      <c r="BA1185" s="75" t="s">
        <v>89</v>
      </c>
      <c r="BB1185" s="65" t="s">
        <v>108</v>
      </c>
      <c r="BC1185" s="66" t="s">
        <v>9323</v>
      </c>
      <c r="BD1185" s="221" t="s">
        <v>87</v>
      </c>
      <c r="BE1185" s="221" t="s">
        <v>87</v>
      </c>
    </row>
    <row r="1186" spans="2:57" x14ac:dyDescent="0.25">
      <c r="B1186" s="221">
        <v>2025</v>
      </c>
      <c r="C1186" s="221">
        <v>891780111</v>
      </c>
      <c r="D1186" s="221" t="s">
        <v>78</v>
      </c>
      <c r="E1186" s="65" t="s">
        <v>9322</v>
      </c>
      <c r="F1186" s="65" t="s">
        <v>9321</v>
      </c>
      <c r="G1186" s="306">
        <v>0</v>
      </c>
      <c r="H1186" s="65" t="s">
        <v>81</v>
      </c>
      <c r="I1186" s="221" t="s">
        <v>82</v>
      </c>
      <c r="J1186" s="220" t="s">
        <v>83</v>
      </c>
      <c r="K1186" s="66" t="s">
        <v>8421</v>
      </c>
      <c r="L1186" s="68">
        <v>9000000</v>
      </c>
      <c r="M1186" s="221" t="s">
        <v>85</v>
      </c>
      <c r="N1186" s="66" t="s">
        <v>9320</v>
      </c>
      <c r="O1186" s="66">
        <v>12550715</v>
      </c>
      <c r="P1186" s="65">
        <v>1426</v>
      </c>
      <c r="Q1186" s="78">
        <v>45840</v>
      </c>
      <c r="R1186" s="66">
        <v>2494141000</v>
      </c>
      <c r="S1186" s="78">
        <v>45874</v>
      </c>
      <c r="T1186" s="68">
        <v>9000000</v>
      </c>
      <c r="U1186" s="65" t="s">
        <v>87</v>
      </c>
      <c r="V1186" s="68">
        <v>85459497</v>
      </c>
      <c r="W1186" s="67" t="s">
        <v>540</v>
      </c>
      <c r="X1186" s="78">
        <v>45874</v>
      </c>
      <c r="Y1186" s="78">
        <v>45874</v>
      </c>
      <c r="Z1186" s="70" t="s">
        <v>89</v>
      </c>
      <c r="AA1186" s="70">
        <v>45991</v>
      </c>
      <c r="AB1186" s="49">
        <f t="shared" si="90"/>
        <v>117</v>
      </c>
      <c r="AC1186" s="65">
        <v>0</v>
      </c>
      <c r="AD1186" s="424">
        <v>0</v>
      </c>
      <c r="AE1186" s="65">
        <v>0</v>
      </c>
      <c r="AF1186" s="78" t="s">
        <v>89</v>
      </c>
      <c r="AG1186" s="49">
        <f t="shared" si="91"/>
        <v>0</v>
      </c>
      <c r="AH1186" s="65">
        <v>0</v>
      </c>
      <c r="AI1186" s="68">
        <v>0</v>
      </c>
      <c r="AJ1186" s="65" t="s">
        <v>89</v>
      </c>
      <c r="AK1186" s="78" t="s">
        <v>89</v>
      </c>
      <c r="AL1186" s="65">
        <v>0</v>
      </c>
      <c r="AM1186" s="78" t="s">
        <v>89</v>
      </c>
      <c r="AN1186" s="78" t="s">
        <v>89</v>
      </c>
      <c r="AO1186" s="78" t="s">
        <v>89</v>
      </c>
      <c r="AP1186" s="49">
        <f t="shared" si="92"/>
        <v>0</v>
      </c>
      <c r="AQ1186" s="49">
        <f>+L1186+AD1186-AI1186</f>
        <v>9000000</v>
      </c>
      <c r="AR1186" s="65" t="s">
        <v>87</v>
      </c>
      <c r="AS1186" s="68">
        <v>9000000</v>
      </c>
      <c r="AT1186" s="65" t="s">
        <v>90</v>
      </c>
      <c r="AU1186" s="68">
        <v>0</v>
      </c>
      <c r="AV1186" s="75" t="s">
        <v>89</v>
      </c>
      <c r="AW1186" s="423">
        <v>2250000</v>
      </c>
      <c r="AX1186" s="79">
        <f t="shared" si="93"/>
        <v>6750000</v>
      </c>
      <c r="AY1186" s="223">
        <f t="shared" si="94"/>
        <v>0.25</v>
      </c>
      <c r="AZ1186" s="74">
        <v>0.25</v>
      </c>
      <c r="BA1186" s="75" t="s">
        <v>89</v>
      </c>
      <c r="BB1186" s="65" t="s">
        <v>108</v>
      </c>
      <c r="BC1186" s="66" t="s">
        <v>9319</v>
      </c>
      <c r="BD1186" s="221" t="s">
        <v>87</v>
      </c>
      <c r="BE1186" s="221" t="s">
        <v>87</v>
      </c>
    </row>
    <row r="1187" spans="2:57" x14ac:dyDescent="0.25">
      <c r="B1187" s="221">
        <v>2025</v>
      </c>
      <c r="C1187" s="221">
        <v>891780111</v>
      </c>
      <c r="D1187" s="221" t="s">
        <v>78</v>
      </c>
      <c r="E1187" s="65" t="s">
        <v>9318</v>
      </c>
      <c r="F1187" s="65" t="s">
        <v>9317</v>
      </c>
      <c r="G1187" s="306">
        <v>0</v>
      </c>
      <c r="H1187" s="65" t="s">
        <v>81</v>
      </c>
      <c r="I1187" s="221" t="s">
        <v>82</v>
      </c>
      <c r="J1187" s="220" t="s">
        <v>83</v>
      </c>
      <c r="K1187" s="66" t="s">
        <v>8421</v>
      </c>
      <c r="L1187" s="68">
        <v>9000000</v>
      </c>
      <c r="M1187" s="221" t="s">
        <v>85</v>
      </c>
      <c r="N1187" s="66" t="s">
        <v>9316</v>
      </c>
      <c r="O1187" s="66">
        <v>1082944952</v>
      </c>
      <c r="P1187" s="65">
        <v>1426</v>
      </c>
      <c r="Q1187" s="78">
        <v>45840</v>
      </c>
      <c r="R1187" s="66">
        <v>2494141000</v>
      </c>
      <c r="S1187" s="78">
        <v>45874</v>
      </c>
      <c r="T1187" s="68">
        <v>9000000</v>
      </c>
      <c r="U1187" s="65" t="s">
        <v>87</v>
      </c>
      <c r="V1187" s="68">
        <v>85459497</v>
      </c>
      <c r="W1187" s="67" t="s">
        <v>540</v>
      </c>
      <c r="X1187" s="78">
        <v>45874</v>
      </c>
      <c r="Y1187" s="78">
        <v>45874</v>
      </c>
      <c r="Z1187" s="70" t="s">
        <v>89</v>
      </c>
      <c r="AA1187" s="70">
        <v>45991</v>
      </c>
      <c r="AB1187" s="49">
        <f t="shared" si="90"/>
        <v>117</v>
      </c>
      <c r="AC1187" s="65">
        <v>0</v>
      </c>
      <c r="AD1187" s="424">
        <v>0</v>
      </c>
      <c r="AE1187" s="65">
        <v>0</v>
      </c>
      <c r="AF1187" s="78" t="s">
        <v>89</v>
      </c>
      <c r="AG1187" s="49">
        <f t="shared" si="91"/>
        <v>0</v>
      </c>
      <c r="AH1187" s="65">
        <v>0</v>
      </c>
      <c r="AI1187" s="68">
        <v>0</v>
      </c>
      <c r="AJ1187" s="65" t="s">
        <v>89</v>
      </c>
      <c r="AK1187" s="78" t="s">
        <v>89</v>
      </c>
      <c r="AL1187" s="65">
        <v>0</v>
      </c>
      <c r="AM1187" s="78" t="s">
        <v>89</v>
      </c>
      <c r="AN1187" s="78" t="s">
        <v>89</v>
      </c>
      <c r="AO1187" s="78" t="s">
        <v>89</v>
      </c>
      <c r="AP1187" s="49">
        <f t="shared" si="92"/>
        <v>0</v>
      </c>
      <c r="AQ1187" s="49">
        <f>+L1187+AD1187-AI1187</f>
        <v>9000000</v>
      </c>
      <c r="AR1187" s="65" t="s">
        <v>87</v>
      </c>
      <c r="AS1187" s="68">
        <v>9000000</v>
      </c>
      <c r="AT1187" s="65" t="s">
        <v>90</v>
      </c>
      <c r="AU1187" s="68">
        <v>0</v>
      </c>
      <c r="AV1187" s="75" t="s">
        <v>89</v>
      </c>
      <c r="AW1187" s="423">
        <v>2250000</v>
      </c>
      <c r="AX1187" s="79">
        <f t="shared" si="93"/>
        <v>6750000</v>
      </c>
      <c r="AY1187" s="223">
        <f t="shared" si="94"/>
        <v>0.25</v>
      </c>
      <c r="AZ1187" s="74">
        <v>0.25</v>
      </c>
      <c r="BA1187" s="75" t="s">
        <v>89</v>
      </c>
      <c r="BB1187" s="65" t="s">
        <v>108</v>
      </c>
      <c r="BC1187" s="66" t="s">
        <v>9315</v>
      </c>
      <c r="BD1187" s="221" t="s">
        <v>87</v>
      </c>
      <c r="BE1187" s="221" t="s">
        <v>87</v>
      </c>
    </row>
    <row r="1188" spans="2:57" x14ac:dyDescent="0.25">
      <c r="B1188" s="221">
        <v>2025</v>
      </c>
      <c r="C1188" s="221">
        <v>891780111</v>
      </c>
      <c r="D1188" s="221" t="s">
        <v>78</v>
      </c>
      <c r="E1188" s="65" t="s">
        <v>9314</v>
      </c>
      <c r="F1188" s="65" t="s">
        <v>9313</v>
      </c>
      <c r="G1188" s="306">
        <v>0</v>
      </c>
      <c r="H1188" s="65" t="s">
        <v>81</v>
      </c>
      <c r="I1188" s="221" t="s">
        <v>82</v>
      </c>
      <c r="J1188" s="220" t="s">
        <v>83</v>
      </c>
      <c r="K1188" s="66" t="s">
        <v>9312</v>
      </c>
      <c r="L1188" s="68">
        <v>12308400</v>
      </c>
      <c r="M1188" s="221" t="s">
        <v>85</v>
      </c>
      <c r="N1188" s="66" t="s">
        <v>9311</v>
      </c>
      <c r="O1188" s="66">
        <v>12541041</v>
      </c>
      <c r="P1188" s="65">
        <v>1426</v>
      </c>
      <c r="Q1188" s="78">
        <v>45840</v>
      </c>
      <c r="R1188" s="66">
        <v>2494141000</v>
      </c>
      <c r="S1188" s="78">
        <v>45874</v>
      </c>
      <c r="T1188" s="68">
        <v>12308400</v>
      </c>
      <c r="U1188" s="65" t="s">
        <v>87</v>
      </c>
      <c r="V1188" s="68">
        <v>85468846</v>
      </c>
      <c r="W1188" s="67" t="s">
        <v>9226</v>
      </c>
      <c r="X1188" s="78">
        <v>45874</v>
      </c>
      <c r="Y1188" s="78">
        <v>45874</v>
      </c>
      <c r="Z1188" s="70" t="s">
        <v>89</v>
      </c>
      <c r="AA1188" s="70">
        <v>45991</v>
      </c>
      <c r="AB1188" s="49">
        <f t="shared" si="90"/>
        <v>117</v>
      </c>
      <c r="AC1188" s="65">
        <v>0</v>
      </c>
      <c r="AD1188" s="424">
        <v>0</v>
      </c>
      <c r="AE1188" s="65">
        <v>0</v>
      </c>
      <c r="AF1188" s="78" t="s">
        <v>89</v>
      </c>
      <c r="AG1188" s="49">
        <f t="shared" si="91"/>
        <v>0</v>
      </c>
      <c r="AH1188" s="65">
        <v>0</v>
      </c>
      <c r="AI1188" s="68">
        <v>0</v>
      </c>
      <c r="AJ1188" s="65" t="s">
        <v>89</v>
      </c>
      <c r="AK1188" s="78" t="s">
        <v>89</v>
      </c>
      <c r="AL1188" s="65">
        <v>0</v>
      </c>
      <c r="AM1188" s="78" t="s">
        <v>89</v>
      </c>
      <c r="AN1188" s="78" t="s">
        <v>89</v>
      </c>
      <c r="AO1188" s="78" t="s">
        <v>89</v>
      </c>
      <c r="AP1188" s="49">
        <f t="shared" si="92"/>
        <v>0</v>
      </c>
      <c r="AQ1188" s="49">
        <f>+L1188+AD1188-AI1188</f>
        <v>12308400</v>
      </c>
      <c r="AR1188" s="65" t="s">
        <v>87</v>
      </c>
      <c r="AS1188" s="68">
        <v>12308400</v>
      </c>
      <c r="AT1188" s="65" t="s">
        <v>90</v>
      </c>
      <c r="AU1188" s="68">
        <v>0</v>
      </c>
      <c r="AV1188" s="75" t="s">
        <v>89</v>
      </c>
      <c r="AW1188" s="423">
        <v>2840400</v>
      </c>
      <c r="AX1188" s="79">
        <f t="shared" si="93"/>
        <v>9468000</v>
      </c>
      <c r="AY1188" s="223">
        <f t="shared" si="94"/>
        <v>0.23076923076923078</v>
      </c>
      <c r="AZ1188" s="74">
        <v>0.23076923076923078</v>
      </c>
      <c r="BA1188" s="75" t="s">
        <v>89</v>
      </c>
      <c r="BB1188" s="65" t="s">
        <v>108</v>
      </c>
      <c r="BC1188" s="66" t="s">
        <v>9310</v>
      </c>
      <c r="BD1188" s="221" t="s">
        <v>87</v>
      </c>
      <c r="BE1188" s="221" t="s">
        <v>87</v>
      </c>
    </row>
    <row r="1189" spans="2:57" x14ac:dyDescent="0.25">
      <c r="B1189" s="221">
        <v>2025</v>
      </c>
      <c r="C1189" s="221">
        <v>891780111</v>
      </c>
      <c r="D1189" s="221" t="s">
        <v>78</v>
      </c>
      <c r="E1189" s="65" t="s">
        <v>9309</v>
      </c>
      <c r="F1189" s="65" t="s">
        <v>9308</v>
      </c>
      <c r="G1189" s="306">
        <v>0</v>
      </c>
      <c r="H1189" s="65" t="s">
        <v>81</v>
      </c>
      <c r="I1189" s="221" t="s">
        <v>82</v>
      </c>
      <c r="J1189" s="220" t="s">
        <v>83</v>
      </c>
      <c r="K1189" s="66" t="s">
        <v>9307</v>
      </c>
      <c r="L1189" s="68">
        <v>9000000</v>
      </c>
      <c r="M1189" s="221" t="s">
        <v>85</v>
      </c>
      <c r="N1189" s="66" t="s">
        <v>9306</v>
      </c>
      <c r="O1189" s="66">
        <v>84456714</v>
      </c>
      <c r="P1189" s="65">
        <v>1426</v>
      </c>
      <c r="Q1189" s="78">
        <v>45840</v>
      </c>
      <c r="R1189" s="66">
        <v>2494141000</v>
      </c>
      <c r="S1189" s="78">
        <v>45874</v>
      </c>
      <c r="T1189" s="68">
        <v>9000000</v>
      </c>
      <c r="U1189" s="65" t="s">
        <v>87</v>
      </c>
      <c r="V1189" s="68">
        <v>84452426</v>
      </c>
      <c r="W1189" s="67" t="s">
        <v>9305</v>
      </c>
      <c r="X1189" s="78">
        <v>45874</v>
      </c>
      <c r="Y1189" s="78">
        <v>45874</v>
      </c>
      <c r="Z1189" s="70" t="s">
        <v>89</v>
      </c>
      <c r="AA1189" s="70">
        <v>45991</v>
      </c>
      <c r="AB1189" s="49">
        <f t="shared" si="90"/>
        <v>117</v>
      </c>
      <c r="AC1189" s="65">
        <v>0</v>
      </c>
      <c r="AD1189" s="424">
        <v>0</v>
      </c>
      <c r="AE1189" s="65">
        <v>0</v>
      </c>
      <c r="AF1189" s="78" t="s">
        <v>89</v>
      </c>
      <c r="AG1189" s="49">
        <f t="shared" si="91"/>
        <v>0</v>
      </c>
      <c r="AH1189" s="65">
        <v>0</v>
      </c>
      <c r="AI1189" s="68">
        <v>0</v>
      </c>
      <c r="AJ1189" s="65" t="s">
        <v>89</v>
      </c>
      <c r="AK1189" s="78" t="s">
        <v>89</v>
      </c>
      <c r="AL1189" s="65">
        <v>0</v>
      </c>
      <c r="AM1189" s="78" t="s">
        <v>89</v>
      </c>
      <c r="AN1189" s="78" t="s">
        <v>89</v>
      </c>
      <c r="AO1189" s="78" t="s">
        <v>89</v>
      </c>
      <c r="AP1189" s="49">
        <f t="shared" si="92"/>
        <v>0</v>
      </c>
      <c r="AQ1189" s="49">
        <f>+L1189+AD1189-AI1189</f>
        <v>9000000</v>
      </c>
      <c r="AR1189" s="65" t="s">
        <v>87</v>
      </c>
      <c r="AS1189" s="68">
        <v>9000000</v>
      </c>
      <c r="AT1189" s="65" t="s">
        <v>90</v>
      </c>
      <c r="AU1189" s="68">
        <v>0</v>
      </c>
      <c r="AV1189" s="75" t="s">
        <v>89</v>
      </c>
      <c r="AW1189" s="423">
        <v>2250000</v>
      </c>
      <c r="AX1189" s="79">
        <f t="shared" si="93"/>
        <v>6750000</v>
      </c>
      <c r="AY1189" s="223">
        <f t="shared" si="94"/>
        <v>0.25</v>
      </c>
      <c r="AZ1189" s="74">
        <v>0.25</v>
      </c>
      <c r="BA1189" s="75" t="s">
        <v>89</v>
      </c>
      <c r="BB1189" s="65" t="s">
        <v>108</v>
      </c>
      <c r="BC1189" s="66" t="s">
        <v>9304</v>
      </c>
      <c r="BD1189" s="221" t="s">
        <v>87</v>
      </c>
      <c r="BE1189" s="221" t="s">
        <v>87</v>
      </c>
    </row>
    <row r="1190" spans="2:57" x14ac:dyDescent="0.25">
      <c r="B1190" s="221">
        <v>2025</v>
      </c>
      <c r="C1190" s="221">
        <v>891780111</v>
      </c>
      <c r="D1190" s="221" t="s">
        <v>78</v>
      </c>
      <c r="E1190" s="65" t="s">
        <v>9303</v>
      </c>
      <c r="F1190" s="65" t="s">
        <v>9302</v>
      </c>
      <c r="G1190" s="306">
        <v>0</v>
      </c>
      <c r="H1190" s="65" t="s">
        <v>81</v>
      </c>
      <c r="I1190" s="221" t="s">
        <v>82</v>
      </c>
      <c r="J1190" s="220" t="s">
        <v>83</v>
      </c>
      <c r="K1190" s="66" t="s">
        <v>9301</v>
      </c>
      <c r="L1190" s="68">
        <v>10600000</v>
      </c>
      <c r="M1190" s="221" t="s">
        <v>85</v>
      </c>
      <c r="N1190" s="66" t="s">
        <v>9300</v>
      </c>
      <c r="O1190" s="66">
        <v>1045723246</v>
      </c>
      <c r="P1190" s="65">
        <v>1426</v>
      </c>
      <c r="Q1190" s="78">
        <v>45840</v>
      </c>
      <c r="R1190" s="66">
        <v>2494141000</v>
      </c>
      <c r="S1190" s="78">
        <v>45874</v>
      </c>
      <c r="T1190" s="68">
        <v>10600000</v>
      </c>
      <c r="U1190" s="65" t="s">
        <v>87</v>
      </c>
      <c r="V1190" s="68">
        <v>5056184</v>
      </c>
      <c r="W1190" s="67" t="s">
        <v>1508</v>
      </c>
      <c r="X1190" s="78">
        <v>45874</v>
      </c>
      <c r="Y1190" s="78">
        <v>45874</v>
      </c>
      <c r="Z1190" s="70" t="s">
        <v>89</v>
      </c>
      <c r="AA1190" s="70">
        <v>45991</v>
      </c>
      <c r="AB1190" s="49">
        <f t="shared" si="90"/>
        <v>117</v>
      </c>
      <c r="AC1190" s="65">
        <v>0</v>
      </c>
      <c r="AD1190" s="424">
        <v>0</v>
      </c>
      <c r="AE1190" s="65">
        <v>0</v>
      </c>
      <c r="AF1190" s="78" t="s">
        <v>89</v>
      </c>
      <c r="AG1190" s="49">
        <f t="shared" si="91"/>
        <v>0</v>
      </c>
      <c r="AH1190" s="65">
        <v>0</v>
      </c>
      <c r="AI1190" s="68">
        <v>0</v>
      </c>
      <c r="AJ1190" s="65" t="s">
        <v>89</v>
      </c>
      <c r="AK1190" s="78" t="s">
        <v>89</v>
      </c>
      <c r="AL1190" s="65">
        <v>0</v>
      </c>
      <c r="AM1190" s="78" t="s">
        <v>89</v>
      </c>
      <c r="AN1190" s="78" t="s">
        <v>89</v>
      </c>
      <c r="AO1190" s="78" t="s">
        <v>89</v>
      </c>
      <c r="AP1190" s="49">
        <f t="shared" si="92"/>
        <v>0</v>
      </c>
      <c r="AQ1190" s="49">
        <f>+L1190+AD1190-AI1190</f>
        <v>10600000</v>
      </c>
      <c r="AR1190" s="65" t="s">
        <v>87</v>
      </c>
      <c r="AS1190" s="68">
        <v>10600000</v>
      </c>
      <c r="AT1190" s="65" t="s">
        <v>90</v>
      </c>
      <c r="AU1190" s="68">
        <v>0</v>
      </c>
      <c r="AV1190" s="75" t="s">
        <v>89</v>
      </c>
      <c r="AW1190" s="423">
        <v>2650000</v>
      </c>
      <c r="AX1190" s="79">
        <f t="shared" si="93"/>
        <v>7950000</v>
      </c>
      <c r="AY1190" s="223">
        <f t="shared" si="94"/>
        <v>0.25</v>
      </c>
      <c r="AZ1190" s="74">
        <v>0.25</v>
      </c>
      <c r="BA1190" s="75" t="s">
        <v>89</v>
      </c>
      <c r="BB1190" s="65" t="s">
        <v>108</v>
      </c>
      <c r="BC1190" s="66" t="s">
        <v>9299</v>
      </c>
      <c r="BD1190" s="221" t="s">
        <v>87</v>
      </c>
      <c r="BE1190" s="221" t="s">
        <v>87</v>
      </c>
    </row>
    <row r="1191" spans="2:57" x14ac:dyDescent="0.25">
      <c r="B1191" s="221">
        <v>2025</v>
      </c>
      <c r="C1191" s="221">
        <v>891780111</v>
      </c>
      <c r="D1191" s="221" t="s">
        <v>78</v>
      </c>
      <c r="E1191" s="65" t="s">
        <v>9298</v>
      </c>
      <c r="F1191" s="65" t="s">
        <v>9297</v>
      </c>
      <c r="G1191" s="306">
        <v>0</v>
      </c>
      <c r="H1191" s="65" t="s">
        <v>81</v>
      </c>
      <c r="I1191" s="221" t="s">
        <v>82</v>
      </c>
      <c r="J1191" s="220" t="s">
        <v>83</v>
      </c>
      <c r="K1191" s="66" t="s">
        <v>8863</v>
      </c>
      <c r="L1191" s="68">
        <v>8775000</v>
      </c>
      <c r="M1191" s="221" t="s">
        <v>85</v>
      </c>
      <c r="N1191" s="66" t="s">
        <v>9296</v>
      </c>
      <c r="O1191" s="66">
        <v>1082889011</v>
      </c>
      <c r="P1191" s="65">
        <v>1426</v>
      </c>
      <c r="Q1191" s="78">
        <v>45840</v>
      </c>
      <c r="R1191" s="66">
        <v>2494141000</v>
      </c>
      <c r="S1191" s="78">
        <v>45874</v>
      </c>
      <c r="T1191" s="68">
        <v>8775000</v>
      </c>
      <c r="U1191" s="65" t="s">
        <v>87</v>
      </c>
      <c r="V1191" s="68">
        <v>45476408</v>
      </c>
      <c r="W1191" s="67" t="s">
        <v>8784</v>
      </c>
      <c r="X1191" s="78">
        <v>45874</v>
      </c>
      <c r="Y1191" s="78">
        <v>45874</v>
      </c>
      <c r="Z1191" s="70" t="s">
        <v>89</v>
      </c>
      <c r="AA1191" s="70">
        <v>45991</v>
      </c>
      <c r="AB1191" s="49">
        <f t="shared" si="90"/>
        <v>117</v>
      </c>
      <c r="AC1191" s="65">
        <v>0</v>
      </c>
      <c r="AD1191" s="424">
        <v>0</v>
      </c>
      <c r="AE1191" s="65">
        <v>0</v>
      </c>
      <c r="AF1191" s="78" t="s">
        <v>89</v>
      </c>
      <c r="AG1191" s="49">
        <f t="shared" si="91"/>
        <v>0</v>
      </c>
      <c r="AH1191" s="65">
        <v>0</v>
      </c>
      <c r="AI1191" s="68">
        <v>0</v>
      </c>
      <c r="AJ1191" s="65" t="s">
        <v>89</v>
      </c>
      <c r="AK1191" s="78" t="s">
        <v>89</v>
      </c>
      <c r="AL1191" s="65">
        <v>0</v>
      </c>
      <c r="AM1191" s="78" t="s">
        <v>89</v>
      </c>
      <c r="AN1191" s="78" t="s">
        <v>89</v>
      </c>
      <c r="AO1191" s="78" t="s">
        <v>89</v>
      </c>
      <c r="AP1191" s="49">
        <f t="shared" si="92"/>
        <v>0</v>
      </c>
      <c r="AQ1191" s="49">
        <f>+L1191+AD1191-AI1191</f>
        <v>8775000</v>
      </c>
      <c r="AR1191" s="65" t="s">
        <v>87</v>
      </c>
      <c r="AS1191" s="68">
        <v>8775000</v>
      </c>
      <c r="AT1191" s="65" t="s">
        <v>90</v>
      </c>
      <c r="AU1191" s="68">
        <v>0</v>
      </c>
      <c r="AV1191" s="75" t="s">
        <v>89</v>
      </c>
      <c r="AW1191" s="423">
        <v>2025000</v>
      </c>
      <c r="AX1191" s="79">
        <f t="shared" si="93"/>
        <v>6750000</v>
      </c>
      <c r="AY1191" s="223">
        <f t="shared" si="94"/>
        <v>0.23076923076923078</v>
      </c>
      <c r="AZ1191" s="74">
        <v>0.23076923076923078</v>
      </c>
      <c r="BA1191" s="75" t="s">
        <v>89</v>
      </c>
      <c r="BB1191" s="65" t="s">
        <v>108</v>
      </c>
      <c r="BC1191" s="66" t="s">
        <v>9295</v>
      </c>
      <c r="BD1191" s="221" t="s">
        <v>87</v>
      </c>
      <c r="BE1191" s="221" t="s">
        <v>87</v>
      </c>
    </row>
    <row r="1192" spans="2:57" x14ac:dyDescent="0.25">
      <c r="B1192" s="221">
        <v>2025</v>
      </c>
      <c r="C1192" s="221">
        <v>891780111</v>
      </c>
      <c r="D1192" s="221" t="s">
        <v>78</v>
      </c>
      <c r="E1192" s="65" t="s">
        <v>9294</v>
      </c>
      <c r="F1192" s="65" t="s">
        <v>9293</v>
      </c>
      <c r="G1192" s="306">
        <v>0</v>
      </c>
      <c r="H1192" s="65" t="s">
        <v>81</v>
      </c>
      <c r="I1192" s="221" t="s">
        <v>82</v>
      </c>
      <c r="J1192" s="220" t="s">
        <v>83</v>
      </c>
      <c r="K1192" s="66" t="s">
        <v>8863</v>
      </c>
      <c r="L1192" s="68">
        <v>8775000</v>
      </c>
      <c r="M1192" s="221" t="s">
        <v>85</v>
      </c>
      <c r="N1192" s="66" t="s">
        <v>9292</v>
      </c>
      <c r="O1192" s="66">
        <v>57432482</v>
      </c>
      <c r="P1192" s="65">
        <v>1426</v>
      </c>
      <c r="Q1192" s="78">
        <v>45840</v>
      </c>
      <c r="R1192" s="66">
        <v>2494141000</v>
      </c>
      <c r="S1192" s="78">
        <v>45874</v>
      </c>
      <c r="T1192" s="68">
        <v>8775000</v>
      </c>
      <c r="U1192" s="65" t="s">
        <v>87</v>
      </c>
      <c r="V1192" s="68">
        <v>45476408</v>
      </c>
      <c r="W1192" s="67" t="s">
        <v>8784</v>
      </c>
      <c r="X1192" s="78">
        <v>45874</v>
      </c>
      <c r="Y1192" s="78">
        <v>45874</v>
      </c>
      <c r="Z1192" s="70" t="s">
        <v>89</v>
      </c>
      <c r="AA1192" s="70">
        <v>45991</v>
      </c>
      <c r="AB1192" s="49">
        <f t="shared" si="90"/>
        <v>117</v>
      </c>
      <c r="AC1192" s="65">
        <v>0</v>
      </c>
      <c r="AD1192" s="424">
        <v>0</v>
      </c>
      <c r="AE1192" s="65">
        <v>0</v>
      </c>
      <c r="AF1192" s="78" t="s">
        <v>89</v>
      </c>
      <c r="AG1192" s="49">
        <f t="shared" si="91"/>
        <v>0</v>
      </c>
      <c r="AH1192" s="65">
        <v>0</v>
      </c>
      <c r="AI1192" s="68">
        <v>0</v>
      </c>
      <c r="AJ1192" s="65" t="s">
        <v>89</v>
      </c>
      <c r="AK1192" s="78" t="s">
        <v>89</v>
      </c>
      <c r="AL1192" s="65">
        <v>0</v>
      </c>
      <c r="AM1192" s="78" t="s">
        <v>89</v>
      </c>
      <c r="AN1192" s="78" t="s">
        <v>89</v>
      </c>
      <c r="AO1192" s="78" t="s">
        <v>89</v>
      </c>
      <c r="AP1192" s="49">
        <f t="shared" si="92"/>
        <v>0</v>
      </c>
      <c r="AQ1192" s="49">
        <f>+L1192+AD1192-AI1192</f>
        <v>8775000</v>
      </c>
      <c r="AR1192" s="65" t="s">
        <v>87</v>
      </c>
      <c r="AS1192" s="68">
        <v>8775000</v>
      </c>
      <c r="AT1192" s="65" t="s">
        <v>90</v>
      </c>
      <c r="AU1192" s="68">
        <v>0</v>
      </c>
      <c r="AV1192" s="75" t="s">
        <v>89</v>
      </c>
      <c r="AW1192" s="423">
        <v>2025000</v>
      </c>
      <c r="AX1192" s="79">
        <f t="shared" si="93"/>
        <v>6750000</v>
      </c>
      <c r="AY1192" s="223">
        <f t="shared" si="94"/>
        <v>0.23076923076923078</v>
      </c>
      <c r="AZ1192" s="74">
        <v>0.23076923076923078</v>
      </c>
      <c r="BA1192" s="75" t="s">
        <v>89</v>
      </c>
      <c r="BB1192" s="65" t="s">
        <v>108</v>
      </c>
      <c r="BC1192" s="66" t="s">
        <v>9291</v>
      </c>
      <c r="BD1192" s="221" t="s">
        <v>87</v>
      </c>
      <c r="BE1192" s="221" t="s">
        <v>87</v>
      </c>
    </row>
    <row r="1193" spans="2:57" x14ac:dyDescent="0.25">
      <c r="B1193" s="221">
        <v>2025</v>
      </c>
      <c r="C1193" s="221">
        <v>891780111</v>
      </c>
      <c r="D1193" s="221" t="s">
        <v>78</v>
      </c>
      <c r="E1193" s="65" t="s">
        <v>9290</v>
      </c>
      <c r="F1193" s="65" t="s">
        <v>9289</v>
      </c>
      <c r="G1193" s="306">
        <v>0</v>
      </c>
      <c r="H1193" s="65" t="s">
        <v>81</v>
      </c>
      <c r="I1193" s="221" t="s">
        <v>82</v>
      </c>
      <c r="J1193" s="220" t="s">
        <v>83</v>
      </c>
      <c r="K1193" s="66" t="s">
        <v>8863</v>
      </c>
      <c r="L1193" s="68">
        <v>8775000</v>
      </c>
      <c r="M1193" s="221" t="s">
        <v>85</v>
      </c>
      <c r="N1193" s="66" t="s">
        <v>9288</v>
      </c>
      <c r="O1193" s="66">
        <v>36506829</v>
      </c>
      <c r="P1193" s="65">
        <v>1426</v>
      </c>
      <c r="Q1193" s="78">
        <v>45840</v>
      </c>
      <c r="R1193" s="66">
        <v>2494141000</v>
      </c>
      <c r="S1193" s="78">
        <v>45874</v>
      </c>
      <c r="T1193" s="68">
        <v>8775000</v>
      </c>
      <c r="U1193" s="65" t="s">
        <v>87</v>
      </c>
      <c r="V1193" s="68">
        <v>45476408</v>
      </c>
      <c r="W1193" s="67" t="s">
        <v>8784</v>
      </c>
      <c r="X1193" s="78">
        <v>45874</v>
      </c>
      <c r="Y1193" s="78">
        <v>45874</v>
      </c>
      <c r="Z1193" s="70" t="s">
        <v>89</v>
      </c>
      <c r="AA1193" s="70">
        <v>45991</v>
      </c>
      <c r="AB1193" s="49">
        <f t="shared" si="90"/>
        <v>117</v>
      </c>
      <c r="AC1193" s="65">
        <v>0</v>
      </c>
      <c r="AD1193" s="424">
        <v>0</v>
      </c>
      <c r="AE1193" s="65">
        <v>0</v>
      </c>
      <c r="AF1193" s="78" t="s">
        <v>89</v>
      </c>
      <c r="AG1193" s="49">
        <f t="shared" si="91"/>
        <v>0</v>
      </c>
      <c r="AH1193" s="65">
        <v>0</v>
      </c>
      <c r="AI1193" s="68">
        <v>0</v>
      </c>
      <c r="AJ1193" s="65" t="s">
        <v>89</v>
      </c>
      <c r="AK1193" s="78" t="s">
        <v>89</v>
      </c>
      <c r="AL1193" s="65">
        <v>0</v>
      </c>
      <c r="AM1193" s="78" t="s">
        <v>89</v>
      </c>
      <c r="AN1193" s="78" t="s">
        <v>89</v>
      </c>
      <c r="AO1193" s="78" t="s">
        <v>89</v>
      </c>
      <c r="AP1193" s="49">
        <f t="shared" si="92"/>
        <v>0</v>
      </c>
      <c r="AQ1193" s="49">
        <f>+L1193+AD1193-AI1193</f>
        <v>8775000</v>
      </c>
      <c r="AR1193" s="65" t="s">
        <v>87</v>
      </c>
      <c r="AS1193" s="68">
        <v>8775000</v>
      </c>
      <c r="AT1193" s="65" t="s">
        <v>90</v>
      </c>
      <c r="AU1193" s="68">
        <v>0</v>
      </c>
      <c r="AV1193" s="75" t="s">
        <v>89</v>
      </c>
      <c r="AW1193" s="423">
        <v>2025000</v>
      </c>
      <c r="AX1193" s="79">
        <f t="shared" si="93"/>
        <v>6750000</v>
      </c>
      <c r="AY1193" s="223">
        <f t="shared" si="94"/>
        <v>0.23076923076923078</v>
      </c>
      <c r="AZ1193" s="74">
        <v>0.23076923076923078</v>
      </c>
      <c r="BA1193" s="75" t="s">
        <v>89</v>
      </c>
      <c r="BB1193" s="65" t="s">
        <v>108</v>
      </c>
      <c r="BC1193" s="66" t="s">
        <v>9287</v>
      </c>
      <c r="BD1193" s="221" t="s">
        <v>87</v>
      </c>
      <c r="BE1193" s="221" t="s">
        <v>87</v>
      </c>
    </row>
    <row r="1194" spans="2:57" x14ac:dyDescent="0.25">
      <c r="B1194" s="221">
        <v>2025</v>
      </c>
      <c r="C1194" s="221">
        <v>891780111</v>
      </c>
      <c r="D1194" s="221" t="s">
        <v>78</v>
      </c>
      <c r="E1194" s="65" t="s">
        <v>9286</v>
      </c>
      <c r="F1194" s="65" t="s">
        <v>9285</v>
      </c>
      <c r="G1194" s="306">
        <v>0</v>
      </c>
      <c r="H1194" s="65" t="s">
        <v>81</v>
      </c>
      <c r="I1194" s="221" t="s">
        <v>82</v>
      </c>
      <c r="J1194" s="220" t="s">
        <v>83</v>
      </c>
      <c r="K1194" s="66" t="s">
        <v>9284</v>
      </c>
      <c r="L1194" s="68">
        <v>16000000</v>
      </c>
      <c r="M1194" s="221" t="s">
        <v>85</v>
      </c>
      <c r="N1194" s="66" t="s">
        <v>9283</v>
      </c>
      <c r="O1194" s="66">
        <v>1221965267</v>
      </c>
      <c r="P1194" s="65">
        <v>1425</v>
      </c>
      <c r="Q1194" s="78">
        <v>45840</v>
      </c>
      <c r="R1194" s="66">
        <v>5603238000</v>
      </c>
      <c r="S1194" s="78">
        <v>45874</v>
      </c>
      <c r="T1194" s="68">
        <v>16000000</v>
      </c>
      <c r="U1194" s="65" t="s">
        <v>87</v>
      </c>
      <c r="V1194" s="68">
        <v>12621405</v>
      </c>
      <c r="W1194" s="67" t="s">
        <v>8409</v>
      </c>
      <c r="X1194" s="78">
        <v>45874</v>
      </c>
      <c r="Y1194" s="78">
        <v>45874</v>
      </c>
      <c r="Z1194" s="70" t="s">
        <v>89</v>
      </c>
      <c r="AA1194" s="70">
        <v>45991</v>
      </c>
      <c r="AB1194" s="49">
        <f t="shared" si="90"/>
        <v>117</v>
      </c>
      <c r="AC1194" s="65">
        <v>0</v>
      </c>
      <c r="AD1194" s="424">
        <v>0</v>
      </c>
      <c r="AE1194" s="65">
        <v>0</v>
      </c>
      <c r="AF1194" s="78" t="s">
        <v>89</v>
      </c>
      <c r="AG1194" s="49">
        <f t="shared" si="91"/>
        <v>0</v>
      </c>
      <c r="AH1194" s="65">
        <v>0</v>
      </c>
      <c r="AI1194" s="68">
        <v>0</v>
      </c>
      <c r="AJ1194" s="65" t="s">
        <v>89</v>
      </c>
      <c r="AK1194" s="78" t="s">
        <v>89</v>
      </c>
      <c r="AL1194" s="65">
        <v>0</v>
      </c>
      <c r="AM1194" s="78" t="s">
        <v>89</v>
      </c>
      <c r="AN1194" s="78" t="s">
        <v>89</v>
      </c>
      <c r="AO1194" s="78" t="s">
        <v>89</v>
      </c>
      <c r="AP1194" s="49">
        <f t="shared" si="92"/>
        <v>0</v>
      </c>
      <c r="AQ1194" s="49">
        <f>+L1194+AD1194-AI1194</f>
        <v>16000000</v>
      </c>
      <c r="AR1194" s="65" t="s">
        <v>87</v>
      </c>
      <c r="AS1194" s="68">
        <v>16000000</v>
      </c>
      <c r="AT1194" s="65" t="s">
        <v>90</v>
      </c>
      <c r="AU1194" s="68">
        <v>0</v>
      </c>
      <c r="AV1194" s="75" t="s">
        <v>89</v>
      </c>
      <c r="AW1194" s="423">
        <v>4000000</v>
      </c>
      <c r="AX1194" s="79">
        <f t="shared" si="93"/>
        <v>12000000</v>
      </c>
      <c r="AY1194" s="223">
        <f t="shared" si="94"/>
        <v>0.25</v>
      </c>
      <c r="AZ1194" s="74">
        <v>0.25</v>
      </c>
      <c r="BA1194" s="75" t="s">
        <v>89</v>
      </c>
      <c r="BB1194" s="65" t="s">
        <v>108</v>
      </c>
      <c r="BC1194" s="66" t="s">
        <v>9282</v>
      </c>
      <c r="BD1194" s="221" t="s">
        <v>87</v>
      </c>
      <c r="BE1194" s="221" t="s">
        <v>87</v>
      </c>
    </row>
    <row r="1195" spans="2:57" x14ac:dyDescent="0.25">
      <c r="B1195" s="221">
        <v>2025</v>
      </c>
      <c r="C1195" s="221">
        <v>891780111</v>
      </c>
      <c r="D1195" s="221" t="s">
        <v>78</v>
      </c>
      <c r="E1195" s="65" t="s">
        <v>9281</v>
      </c>
      <c r="F1195" s="65" t="s">
        <v>9280</v>
      </c>
      <c r="G1195" s="306">
        <v>0</v>
      </c>
      <c r="H1195" s="65" t="s">
        <v>81</v>
      </c>
      <c r="I1195" s="221" t="s">
        <v>82</v>
      </c>
      <c r="J1195" s="220" t="s">
        <v>83</v>
      </c>
      <c r="K1195" s="66" t="s">
        <v>9242</v>
      </c>
      <c r="L1195" s="68">
        <v>11115000</v>
      </c>
      <c r="M1195" s="221" t="s">
        <v>85</v>
      </c>
      <c r="N1195" s="66" t="s">
        <v>9279</v>
      </c>
      <c r="O1195" s="66">
        <v>85151290</v>
      </c>
      <c r="P1195" s="65">
        <v>1425</v>
      </c>
      <c r="Q1195" s="78">
        <v>45840</v>
      </c>
      <c r="R1195" s="66">
        <v>5603238000</v>
      </c>
      <c r="S1195" s="78">
        <v>45874</v>
      </c>
      <c r="T1195" s="68">
        <v>11115000</v>
      </c>
      <c r="U1195" s="65" t="s">
        <v>87</v>
      </c>
      <c r="V1195" s="68">
        <v>85468846</v>
      </c>
      <c r="W1195" s="67" t="s">
        <v>9226</v>
      </c>
      <c r="X1195" s="78">
        <v>45874</v>
      </c>
      <c r="Y1195" s="78">
        <v>45874</v>
      </c>
      <c r="Z1195" s="70" t="s">
        <v>89</v>
      </c>
      <c r="AA1195" s="70">
        <v>45991</v>
      </c>
      <c r="AB1195" s="49">
        <f t="shared" si="90"/>
        <v>117</v>
      </c>
      <c r="AC1195" s="65">
        <v>0</v>
      </c>
      <c r="AD1195" s="424">
        <v>0</v>
      </c>
      <c r="AE1195" s="65">
        <v>0</v>
      </c>
      <c r="AF1195" s="78" t="s">
        <v>89</v>
      </c>
      <c r="AG1195" s="49">
        <f t="shared" si="91"/>
        <v>0</v>
      </c>
      <c r="AH1195" s="65">
        <v>0</v>
      </c>
      <c r="AI1195" s="68">
        <v>0</v>
      </c>
      <c r="AJ1195" s="65" t="s">
        <v>89</v>
      </c>
      <c r="AK1195" s="78" t="s">
        <v>89</v>
      </c>
      <c r="AL1195" s="65">
        <v>0</v>
      </c>
      <c r="AM1195" s="78" t="s">
        <v>89</v>
      </c>
      <c r="AN1195" s="78" t="s">
        <v>89</v>
      </c>
      <c r="AO1195" s="78" t="s">
        <v>89</v>
      </c>
      <c r="AP1195" s="49">
        <f t="shared" si="92"/>
        <v>0</v>
      </c>
      <c r="AQ1195" s="49">
        <f>+L1195+AD1195-AI1195</f>
        <v>11115000</v>
      </c>
      <c r="AR1195" s="65" t="s">
        <v>87</v>
      </c>
      <c r="AS1195" s="68">
        <v>11115000</v>
      </c>
      <c r="AT1195" s="65" t="s">
        <v>90</v>
      </c>
      <c r="AU1195" s="68">
        <v>0</v>
      </c>
      <c r="AV1195" s="75" t="s">
        <v>89</v>
      </c>
      <c r="AW1195" s="423">
        <v>2565000</v>
      </c>
      <c r="AX1195" s="79">
        <f t="shared" si="93"/>
        <v>8550000</v>
      </c>
      <c r="AY1195" s="223">
        <f t="shared" si="94"/>
        <v>0.23076923076923078</v>
      </c>
      <c r="AZ1195" s="74">
        <v>0.23076923076923078</v>
      </c>
      <c r="BA1195" s="75" t="s">
        <v>89</v>
      </c>
      <c r="BB1195" s="65" t="s">
        <v>108</v>
      </c>
      <c r="BC1195" s="66" t="s">
        <v>9278</v>
      </c>
      <c r="BD1195" s="221" t="s">
        <v>87</v>
      </c>
      <c r="BE1195" s="221" t="s">
        <v>87</v>
      </c>
    </row>
    <row r="1196" spans="2:57" x14ac:dyDescent="0.25">
      <c r="B1196" s="221">
        <v>2025</v>
      </c>
      <c r="C1196" s="221">
        <v>891780111</v>
      </c>
      <c r="D1196" s="221" t="s">
        <v>78</v>
      </c>
      <c r="E1196" s="65" t="s">
        <v>9277</v>
      </c>
      <c r="F1196" s="65" t="s">
        <v>9276</v>
      </c>
      <c r="G1196" s="306">
        <v>0</v>
      </c>
      <c r="H1196" s="65" t="s">
        <v>81</v>
      </c>
      <c r="I1196" s="221" t="s">
        <v>82</v>
      </c>
      <c r="J1196" s="220" t="s">
        <v>83</v>
      </c>
      <c r="K1196" s="66" t="s">
        <v>9275</v>
      </c>
      <c r="L1196" s="68">
        <v>10335000</v>
      </c>
      <c r="M1196" s="221" t="s">
        <v>85</v>
      </c>
      <c r="N1196" s="66" t="s">
        <v>9274</v>
      </c>
      <c r="O1196" s="66">
        <v>1082907201</v>
      </c>
      <c r="P1196" s="65">
        <v>1426</v>
      </c>
      <c r="Q1196" s="78">
        <v>45840</v>
      </c>
      <c r="R1196" s="66">
        <v>2494141000</v>
      </c>
      <c r="S1196" s="78">
        <v>45874</v>
      </c>
      <c r="T1196" s="68">
        <v>10335000</v>
      </c>
      <c r="U1196" s="65" t="s">
        <v>87</v>
      </c>
      <c r="V1196" s="68">
        <v>85468846</v>
      </c>
      <c r="W1196" s="67" t="s">
        <v>9226</v>
      </c>
      <c r="X1196" s="78">
        <v>45874</v>
      </c>
      <c r="Y1196" s="78">
        <v>45874</v>
      </c>
      <c r="Z1196" s="70" t="s">
        <v>89</v>
      </c>
      <c r="AA1196" s="70">
        <v>45991</v>
      </c>
      <c r="AB1196" s="49">
        <f t="shared" si="90"/>
        <v>117</v>
      </c>
      <c r="AC1196" s="65">
        <v>0</v>
      </c>
      <c r="AD1196" s="424">
        <v>0</v>
      </c>
      <c r="AE1196" s="65">
        <v>0</v>
      </c>
      <c r="AF1196" s="78" t="s">
        <v>89</v>
      </c>
      <c r="AG1196" s="49">
        <f t="shared" si="91"/>
        <v>0</v>
      </c>
      <c r="AH1196" s="65">
        <v>0</v>
      </c>
      <c r="AI1196" s="68">
        <v>0</v>
      </c>
      <c r="AJ1196" s="65" t="s">
        <v>89</v>
      </c>
      <c r="AK1196" s="78" t="s">
        <v>89</v>
      </c>
      <c r="AL1196" s="65">
        <v>0</v>
      </c>
      <c r="AM1196" s="78" t="s">
        <v>89</v>
      </c>
      <c r="AN1196" s="78" t="s">
        <v>89</v>
      </c>
      <c r="AO1196" s="78" t="s">
        <v>89</v>
      </c>
      <c r="AP1196" s="49">
        <f t="shared" si="92"/>
        <v>0</v>
      </c>
      <c r="AQ1196" s="49">
        <f>+L1196+AD1196-AI1196</f>
        <v>10335000</v>
      </c>
      <c r="AR1196" s="65" t="s">
        <v>87</v>
      </c>
      <c r="AS1196" s="68">
        <v>10335000</v>
      </c>
      <c r="AT1196" s="65" t="s">
        <v>90</v>
      </c>
      <c r="AU1196" s="68">
        <v>0</v>
      </c>
      <c r="AV1196" s="75" t="s">
        <v>89</v>
      </c>
      <c r="AW1196" s="423">
        <v>2385000</v>
      </c>
      <c r="AX1196" s="79">
        <f t="shared" si="93"/>
        <v>7950000</v>
      </c>
      <c r="AY1196" s="223">
        <f t="shared" si="94"/>
        <v>0.23076923076923078</v>
      </c>
      <c r="AZ1196" s="74">
        <v>0.23076923076923078</v>
      </c>
      <c r="BA1196" s="75" t="s">
        <v>89</v>
      </c>
      <c r="BB1196" s="65" t="s">
        <v>108</v>
      </c>
      <c r="BC1196" s="66" t="s">
        <v>9273</v>
      </c>
      <c r="BD1196" s="221" t="s">
        <v>87</v>
      </c>
      <c r="BE1196" s="221" t="s">
        <v>87</v>
      </c>
    </row>
    <row r="1197" spans="2:57" x14ac:dyDescent="0.25">
      <c r="B1197" s="221">
        <v>2025</v>
      </c>
      <c r="C1197" s="221">
        <v>891780111</v>
      </c>
      <c r="D1197" s="221" t="s">
        <v>78</v>
      </c>
      <c r="E1197" s="65" t="s">
        <v>9272</v>
      </c>
      <c r="F1197" s="65" t="s">
        <v>9271</v>
      </c>
      <c r="G1197" s="306">
        <v>0</v>
      </c>
      <c r="H1197" s="65" t="s">
        <v>81</v>
      </c>
      <c r="I1197" s="221" t="s">
        <v>82</v>
      </c>
      <c r="J1197" s="220" t="s">
        <v>83</v>
      </c>
      <c r="K1197" s="66" t="s">
        <v>9213</v>
      </c>
      <c r="L1197" s="68">
        <v>10335000</v>
      </c>
      <c r="M1197" s="221" t="s">
        <v>85</v>
      </c>
      <c r="N1197" s="66" t="s">
        <v>9270</v>
      </c>
      <c r="O1197" s="66">
        <v>85152958</v>
      </c>
      <c r="P1197" s="65">
        <v>1426</v>
      </c>
      <c r="Q1197" s="78">
        <v>45840</v>
      </c>
      <c r="R1197" s="66">
        <v>2494141000</v>
      </c>
      <c r="S1197" s="78">
        <v>45874</v>
      </c>
      <c r="T1197" s="68">
        <v>10335000</v>
      </c>
      <c r="U1197" s="65" t="s">
        <v>87</v>
      </c>
      <c r="V1197" s="68">
        <v>85152695</v>
      </c>
      <c r="W1197" s="67" t="s">
        <v>8504</v>
      </c>
      <c r="X1197" s="78">
        <v>45874</v>
      </c>
      <c r="Y1197" s="78">
        <v>45874</v>
      </c>
      <c r="Z1197" s="70" t="s">
        <v>89</v>
      </c>
      <c r="AA1197" s="70">
        <v>45991</v>
      </c>
      <c r="AB1197" s="49">
        <f t="shared" si="90"/>
        <v>117</v>
      </c>
      <c r="AC1197" s="65">
        <v>0</v>
      </c>
      <c r="AD1197" s="424">
        <v>0</v>
      </c>
      <c r="AE1197" s="65">
        <v>0</v>
      </c>
      <c r="AF1197" s="78" t="s">
        <v>89</v>
      </c>
      <c r="AG1197" s="49">
        <f t="shared" si="91"/>
        <v>0</v>
      </c>
      <c r="AH1197" s="65">
        <v>0</v>
      </c>
      <c r="AI1197" s="68">
        <v>0</v>
      </c>
      <c r="AJ1197" s="65" t="s">
        <v>89</v>
      </c>
      <c r="AK1197" s="78" t="s">
        <v>89</v>
      </c>
      <c r="AL1197" s="65">
        <v>0</v>
      </c>
      <c r="AM1197" s="78" t="s">
        <v>89</v>
      </c>
      <c r="AN1197" s="78" t="s">
        <v>89</v>
      </c>
      <c r="AO1197" s="78" t="s">
        <v>89</v>
      </c>
      <c r="AP1197" s="49">
        <f t="shared" si="92"/>
        <v>0</v>
      </c>
      <c r="AQ1197" s="49">
        <f>+L1197+AD1197-AI1197</f>
        <v>10335000</v>
      </c>
      <c r="AR1197" s="65" t="s">
        <v>87</v>
      </c>
      <c r="AS1197" s="68">
        <v>10335000</v>
      </c>
      <c r="AT1197" s="65" t="s">
        <v>90</v>
      </c>
      <c r="AU1197" s="68">
        <v>0</v>
      </c>
      <c r="AV1197" s="75" t="s">
        <v>89</v>
      </c>
      <c r="AW1197" s="423">
        <v>2385000</v>
      </c>
      <c r="AX1197" s="79">
        <f t="shared" si="93"/>
        <v>7950000</v>
      </c>
      <c r="AY1197" s="223">
        <f t="shared" si="94"/>
        <v>0.23076923076923078</v>
      </c>
      <c r="AZ1197" s="74">
        <v>0.23076923076923078</v>
      </c>
      <c r="BA1197" s="75" t="s">
        <v>89</v>
      </c>
      <c r="BB1197" s="65" t="s">
        <v>108</v>
      </c>
      <c r="BC1197" s="66" t="s">
        <v>9269</v>
      </c>
      <c r="BD1197" s="221" t="s">
        <v>87</v>
      </c>
      <c r="BE1197" s="221" t="s">
        <v>87</v>
      </c>
    </row>
    <row r="1198" spans="2:57" x14ac:dyDescent="0.25">
      <c r="B1198" s="221">
        <v>2025</v>
      </c>
      <c r="C1198" s="221">
        <v>891780111</v>
      </c>
      <c r="D1198" s="221" t="s">
        <v>78</v>
      </c>
      <c r="E1198" s="65" t="s">
        <v>9268</v>
      </c>
      <c r="F1198" s="65" t="s">
        <v>9267</v>
      </c>
      <c r="G1198" s="306">
        <v>0</v>
      </c>
      <c r="H1198" s="65" t="s">
        <v>81</v>
      </c>
      <c r="I1198" s="221" t="s">
        <v>82</v>
      </c>
      <c r="J1198" s="220" t="s">
        <v>83</v>
      </c>
      <c r="K1198" s="66" t="s">
        <v>9266</v>
      </c>
      <c r="L1198" s="68">
        <v>18800000</v>
      </c>
      <c r="M1198" s="221" t="s">
        <v>85</v>
      </c>
      <c r="N1198" s="66" t="s">
        <v>9265</v>
      </c>
      <c r="O1198" s="66">
        <v>1082939203</v>
      </c>
      <c r="P1198" s="65">
        <v>1425</v>
      </c>
      <c r="Q1198" s="78">
        <v>45840</v>
      </c>
      <c r="R1198" s="66">
        <v>5603238000</v>
      </c>
      <c r="S1198" s="78">
        <v>45874</v>
      </c>
      <c r="T1198" s="68">
        <v>18800000</v>
      </c>
      <c r="U1198" s="65" t="s">
        <v>87</v>
      </c>
      <c r="V1198" s="68">
        <v>85154788</v>
      </c>
      <c r="W1198" s="67" t="s">
        <v>8867</v>
      </c>
      <c r="X1198" s="78">
        <v>45874</v>
      </c>
      <c r="Y1198" s="78">
        <v>45874</v>
      </c>
      <c r="Z1198" s="70" t="s">
        <v>89</v>
      </c>
      <c r="AA1198" s="70">
        <v>45991</v>
      </c>
      <c r="AB1198" s="49">
        <f t="shared" si="90"/>
        <v>117</v>
      </c>
      <c r="AC1198" s="65">
        <v>0</v>
      </c>
      <c r="AD1198" s="424">
        <v>0</v>
      </c>
      <c r="AE1198" s="65">
        <v>0</v>
      </c>
      <c r="AF1198" s="78" t="s">
        <v>89</v>
      </c>
      <c r="AG1198" s="49">
        <f t="shared" si="91"/>
        <v>0</v>
      </c>
      <c r="AH1198" s="65">
        <v>0</v>
      </c>
      <c r="AI1198" s="68">
        <v>0</v>
      </c>
      <c r="AJ1198" s="65" t="s">
        <v>89</v>
      </c>
      <c r="AK1198" s="78" t="s">
        <v>89</v>
      </c>
      <c r="AL1198" s="65">
        <v>0</v>
      </c>
      <c r="AM1198" s="78" t="s">
        <v>89</v>
      </c>
      <c r="AN1198" s="78" t="s">
        <v>89</v>
      </c>
      <c r="AO1198" s="78" t="s">
        <v>89</v>
      </c>
      <c r="AP1198" s="49">
        <f t="shared" si="92"/>
        <v>0</v>
      </c>
      <c r="AQ1198" s="49">
        <f>+L1198+AD1198-AI1198</f>
        <v>18800000</v>
      </c>
      <c r="AR1198" s="65" t="s">
        <v>87</v>
      </c>
      <c r="AS1198" s="68">
        <v>18800000</v>
      </c>
      <c r="AT1198" s="65" t="s">
        <v>90</v>
      </c>
      <c r="AU1198" s="68">
        <v>0</v>
      </c>
      <c r="AV1198" s="75" t="s">
        <v>89</v>
      </c>
      <c r="AW1198" s="423">
        <v>4700000</v>
      </c>
      <c r="AX1198" s="79">
        <f t="shared" si="93"/>
        <v>14100000</v>
      </c>
      <c r="AY1198" s="223">
        <f t="shared" si="94"/>
        <v>0.25</v>
      </c>
      <c r="AZ1198" s="74">
        <v>0.25</v>
      </c>
      <c r="BA1198" s="75" t="s">
        <v>89</v>
      </c>
      <c r="BB1198" s="65" t="s">
        <v>108</v>
      </c>
      <c r="BC1198" s="66" t="s">
        <v>9264</v>
      </c>
      <c r="BD1198" s="221" t="s">
        <v>87</v>
      </c>
      <c r="BE1198" s="221" t="s">
        <v>87</v>
      </c>
    </row>
    <row r="1199" spans="2:57" x14ac:dyDescent="0.25">
      <c r="B1199" s="221">
        <v>2025</v>
      </c>
      <c r="C1199" s="221">
        <v>891780111</v>
      </c>
      <c r="D1199" s="221" t="s">
        <v>78</v>
      </c>
      <c r="E1199" s="65" t="s">
        <v>9263</v>
      </c>
      <c r="F1199" s="65" t="s">
        <v>9262</v>
      </c>
      <c r="G1199" s="306">
        <v>0</v>
      </c>
      <c r="H1199" s="65" t="s">
        <v>81</v>
      </c>
      <c r="I1199" s="221" t="s">
        <v>82</v>
      </c>
      <c r="J1199" s="220" t="s">
        <v>83</v>
      </c>
      <c r="K1199" s="66" t="s">
        <v>9213</v>
      </c>
      <c r="L1199" s="68">
        <v>13540800</v>
      </c>
      <c r="M1199" s="221" t="s">
        <v>85</v>
      </c>
      <c r="N1199" s="66" t="s">
        <v>9261</v>
      </c>
      <c r="O1199" s="66">
        <v>85152633</v>
      </c>
      <c r="P1199" s="65">
        <v>1426</v>
      </c>
      <c r="Q1199" s="78">
        <v>45840</v>
      </c>
      <c r="R1199" s="66">
        <v>2494141000</v>
      </c>
      <c r="S1199" s="78">
        <v>45874</v>
      </c>
      <c r="T1199" s="68">
        <v>13540800</v>
      </c>
      <c r="U1199" s="65" t="s">
        <v>87</v>
      </c>
      <c r="V1199" s="68">
        <v>85152695</v>
      </c>
      <c r="W1199" s="67" t="s">
        <v>8504</v>
      </c>
      <c r="X1199" s="78">
        <v>45874</v>
      </c>
      <c r="Y1199" s="78">
        <v>45874</v>
      </c>
      <c r="Z1199" s="70" t="s">
        <v>89</v>
      </c>
      <c r="AA1199" s="70">
        <v>45991</v>
      </c>
      <c r="AB1199" s="49">
        <f t="shared" si="90"/>
        <v>117</v>
      </c>
      <c r="AC1199" s="65">
        <v>0</v>
      </c>
      <c r="AD1199" s="424">
        <v>0</v>
      </c>
      <c r="AE1199" s="65">
        <v>0</v>
      </c>
      <c r="AF1199" s="78" t="s">
        <v>89</v>
      </c>
      <c r="AG1199" s="49">
        <f t="shared" si="91"/>
        <v>0</v>
      </c>
      <c r="AH1199" s="65">
        <v>0</v>
      </c>
      <c r="AI1199" s="68">
        <v>0</v>
      </c>
      <c r="AJ1199" s="65" t="s">
        <v>89</v>
      </c>
      <c r="AK1199" s="78" t="s">
        <v>89</v>
      </c>
      <c r="AL1199" s="65">
        <v>0</v>
      </c>
      <c r="AM1199" s="78" t="s">
        <v>89</v>
      </c>
      <c r="AN1199" s="78" t="s">
        <v>89</v>
      </c>
      <c r="AO1199" s="78" t="s">
        <v>89</v>
      </c>
      <c r="AP1199" s="49">
        <f t="shared" si="92"/>
        <v>0</v>
      </c>
      <c r="AQ1199" s="49">
        <f>+L1199+AD1199-AI1199</f>
        <v>13540800</v>
      </c>
      <c r="AR1199" s="65" t="s">
        <v>87</v>
      </c>
      <c r="AS1199" s="68">
        <v>13540800</v>
      </c>
      <c r="AT1199" s="65" t="s">
        <v>90</v>
      </c>
      <c r="AU1199" s="68">
        <v>0</v>
      </c>
      <c r="AV1199" s="75" t="s">
        <v>89</v>
      </c>
      <c r="AW1199" s="423">
        <v>3124800</v>
      </c>
      <c r="AX1199" s="79">
        <f t="shared" si="93"/>
        <v>10416000</v>
      </c>
      <c r="AY1199" s="223">
        <f t="shared" si="94"/>
        <v>0.23076923076923078</v>
      </c>
      <c r="AZ1199" s="74">
        <v>0.23076923076923078</v>
      </c>
      <c r="BA1199" s="75" t="s">
        <v>89</v>
      </c>
      <c r="BB1199" s="65" t="s">
        <v>108</v>
      </c>
      <c r="BC1199" s="66" t="s">
        <v>9260</v>
      </c>
      <c r="BD1199" s="221" t="s">
        <v>87</v>
      </c>
      <c r="BE1199" s="221" t="s">
        <v>87</v>
      </c>
    </row>
    <row r="1200" spans="2:57" x14ac:dyDescent="0.25">
      <c r="B1200" s="221">
        <v>2025</v>
      </c>
      <c r="C1200" s="221">
        <v>891780111</v>
      </c>
      <c r="D1200" s="221" t="s">
        <v>78</v>
      </c>
      <c r="E1200" s="65" t="s">
        <v>9259</v>
      </c>
      <c r="F1200" s="65" t="s">
        <v>9258</v>
      </c>
      <c r="G1200" s="306">
        <v>0</v>
      </c>
      <c r="H1200" s="65" t="s">
        <v>81</v>
      </c>
      <c r="I1200" s="221" t="s">
        <v>82</v>
      </c>
      <c r="J1200" s="220" t="s">
        <v>83</v>
      </c>
      <c r="K1200" s="66" t="s">
        <v>9257</v>
      </c>
      <c r="L1200" s="68">
        <v>10335000</v>
      </c>
      <c r="M1200" s="221" t="s">
        <v>85</v>
      </c>
      <c r="N1200" s="66" t="s">
        <v>9256</v>
      </c>
      <c r="O1200" s="66">
        <v>1083044791</v>
      </c>
      <c r="P1200" s="65">
        <v>1426</v>
      </c>
      <c r="Q1200" s="78">
        <v>45840</v>
      </c>
      <c r="R1200" s="66">
        <v>2494141000</v>
      </c>
      <c r="S1200" s="78">
        <v>45874</v>
      </c>
      <c r="T1200" s="68">
        <v>10335000</v>
      </c>
      <c r="U1200" s="65" t="s">
        <v>87</v>
      </c>
      <c r="V1200" s="68">
        <v>85468846</v>
      </c>
      <c r="W1200" s="67" t="s">
        <v>9226</v>
      </c>
      <c r="X1200" s="78">
        <v>45874</v>
      </c>
      <c r="Y1200" s="78">
        <v>45874</v>
      </c>
      <c r="Z1200" s="70" t="s">
        <v>89</v>
      </c>
      <c r="AA1200" s="70">
        <v>45991</v>
      </c>
      <c r="AB1200" s="49">
        <f t="shared" si="90"/>
        <v>117</v>
      </c>
      <c r="AC1200" s="65">
        <v>0</v>
      </c>
      <c r="AD1200" s="424">
        <v>0</v>
      </c>
      <c r="AE1200" s="65">
        <v>0</v>
      </c>
      <c r="AF1200" s="78" t="s">
        <v>89</v>
      </c>
      <c r="AG1200" s="49">
        <f t="shared" si="91"/>
        <v>0</v>
      </c>
      <c r="AH1200" s="65">
        <v>0</v>
      </c>
      <c r="AI1200" s="68">
        <v>0</v>
      </c>
      <c r="AJ1200" s="65" t="s">
        <v>89</v>
      </c>
      <c r="AK1200" s="78" t="s">
        <v>89</v>
      </c>
      <c r="AL1200" s="65">
        <v>0</v>
      </c>
      <c r="AM1200" s="78" t="s">
        <v>89</v>
      </c>
      <c r="AN1200" s="78" t="s">
        <v>89</v>
      </c>
      <c r="AO1200" s="78" t="s">
        <v>89</v>
      </c>
      <c r="AP1200" s="49">
        <f t="shared" si="92"/>
        <v>0</v>
      </c>
      <c r="AQ1200" s="49">
        <f>+L1200+AD1200-AI1200</f>
        <v>10335000</v>
      </c>
      <c r="AR1200" s="65" t="s">
        <v>87</v>
      </c>
      <c r="AS1200" s="68">
        <v>10335000</v>
      </c>
      <c r="AT1200" s="65" t="s">
        <v>90</v>
      </c>
      <c r="AU1200" s="68">
        <v>0</v>
      </c>
      <c r="AV1200" s="75" t="s">
        <v>89</v>
      </c>
      <c r="AW1200" s="423">
        <v>2385000</v>
      </c>
      <c r="AX1200" s="79">
        <f t="shared" si="93"/>
        <v>7950000</v>
      </c>
      <c r="AY1200" s="223">
        <f t="shared" si="94"/>
        <v>0.23076923076923078</v>
      </c>
      <c r="AZ1200" s="74">
        <v>0.23076923076923078</v>
      </c>
      <c r="BA1200" s="75" t="s">
        <v>89</v>
      </c>
      <c r="BB1200" s="65" t="s">
        <v>108</v>
      </c>
      <c r="BC1200" s="66" t="s">
        <v>9255</v>
      </c>
      <c r="BD1200" s="221" t="s">
        <v>87</v>
      </c>
      <c r="BE1200" s="221" t="s">
        <v>87</v>
      </c>
    </row>
    <row r="1201" spans="2:57" x14ac:dyDescent="0.25">
      <c r="B1201" s="221">
        <v>2025</v>
      </c>
      <c r="C1201" s="221">
        <v>891780111</v>
      </c>
      <c r="D1201" s="221" t="s">
        <v>78</v>
      </c>
      <c r="E1201" s="65" t="s">
        <v>9254</v>
      </c>
      <c r="F1201" s="65" t="s">
        <v>9253</v>
      </c>
      <c r="G1201" s="306">
        <v>0</v>
      </c>
      <c r="H1201" s="65" t="s">
        <v>81</v>
      </c>
      <c r="I1201" s="221" t="s">
        <v>82</v>
      </c>
      <c r="J1201" s="220" t="s">
        <v>83</v>
      </c>
      <c r="K1201" s="66" t="s">
        <v>9252</v>
      </c>
      <c r="L1201" s="68">
        <v>10335000</v>
      </c>
      <c r="M1201" s="221" t="s">
        <v>85</v>
      </c>
      <c r="N1201" s="66" t="s">
        <v>9251</v>
      </c>
      <c r="O1201" s="66">
        <v>32208778</v>
      </c>
      <c r="P1201" s="65">
        <v>1426</v>
      </c>
      <c r="Q1201" s="78">
        <v>45840</v>
      </c>
      <c r="R1201" s="66">
        <v>2494141000</v>
      </c>
      <c r="S1201" s="78">
        <v>45874</v>
      </c>
      <c r="T1201" s="68">
        <v>10335000</v>
      </c>
      <c r="U1201" s="65" t="s">
        <v>87</v>
      </c>
      <c r="V1201" s="68">
        <v>85152695</v>
      </c>
      <c r="W1201" s="67" t="s">
        <v>8504</v>
      </c>
      <c r="X1201" s="78">
        <v>45874</v>
      </c>
      <c r="Y1201" s="78">
        <v>45874</v>
      </c>
      <c r="Z1201" s="70" t="s">
        <v>89</v>
      </c>
      <c r="AA1201" s="70">
        <v>45991</v>
      </c>
      <c r="AB1201" s="49">
        <f t="shared" si="90"/>
        <v>117</v>
      </c>
      <c r="AC1201" s="65">
        <v>0</v>
      </c>
      <c r="AD1201" s="424">
        <v>0</v>
      </c>
      <c r="AE1201" s="65">
        <v>0</v>
      </c>
      <c r="AF1201" s="78" t="s">
        <v>89</v>
      </c>
      <c r="AG1201" s="49">
        <f t="shared" si="91"/>
        <v>0</v>
      </c>
      <c r="AH1201" s="65">
        <v>0</v>
      </c>
      <c r="AI1201" s="68">
        <v>0</v>
      </c>
      <c r="AJ1201" s="65" t="s">
        <v>89</v>
      </c>
      <c r="AK1201" s="78" t="s">
        <v>89</v>
      </c>
      <c r="AL1201" s="65">
        <v>0</v>
      </c>
      <c r="AM1201" s="78" t="s">
        <v>89</v>
      </c>
      <c r="AN1201" s="78" t="s">
        <v>89</v>
      </c>
      <c r="AO1201" s="78" t="s">
        <v>89</v>
      </c>
      <c r="AP1201" s="49">
        <f t="shared" si="92"/>
        <v>0</v>
      </c>
      <c r="AQ1201" s="49">
        <f>+L1201+AD1201-AI1201</f>
        <v>10335000</v>
      </c>
      <c r="AR1201" s="65" t="s">
        <v>87</v>
      </c>
      <c r="AS1201" s="68">
        <v>10335000</v>
      </c>
      <c r="AT1201" s="65" t="s">
        <v>90</v>
      </c>
      <c r="AU1201" s="68">
        <v>0</v>
      </c>
      <c r="AV1201" s="75" t="s">
        <v>89</v>
      </c>
      <c r="AW1201" s="423">
        <v>2385000</v>
      </c>
      <c r="AX1201" s="79">
        <f t="shared" si="93"/>
        <v>7950000</v>
      </c>
      <c r="AY1201" s="223">
        <f t="shared" si="94"/>
        <v>0.23076923076923078</v>
      </c>
      <c r="AZ1201" s="74">
        <v>0.23076923076923078</v>
      </c>
      <c r="BA1201" s="75" t="s">
        <v>89</v>
      </c>
      <c r="BB1201" s="65" t="s">
        <v>108</v>
      </c>
      <c r="BC1201" s="66" t="s">
        <v>9250</v>
      </c>
      <c r="BD1201" s="221" t="s">
        <v>87</v>
      </c>
      <c r="BE1201" s="221" t="s">
        <v>87</v>
      </c>
    </row>
    <row r="1202" spans="2:57" x14ac:dyDescent="0.25">
      <c r="B1202" s="221">
        <v>2025</v>
      </c>
      <c r="C1202" s="221">
        <v>891780111</v>
      </c>
      <c r="D1202" s="221" t="s">
        <v>78</v>
      </c>
      <c r="E1202" s="65" t="s">
        <v>9249</v>
      </c>
      <c r="F1202" s="65" t="s">
        <v>9248</v>
      </c>
      <c r="G1202" s="306">
        <v>0</v>
      </c>
      <c r="H1202" s="65" t="s">
        <v>81</v>
      </c>
      <c r="I1202" s="221" t="s">
        <v>82</v>
      </c>
      <c r="J1202" s="220" t="s">
        <v>83</v>
      </c>
      <c r="K1202" s="66" t="s">
        <v>9247</v>
      </c>
      <c r="L1202" s="68">
        <v>13540800</v>
      </c>
      <c r="M1202" s="221" t="s">
        <v>85</v>
      </c>
      <c r="N1202" s="66" t="s">
        <v>9246</v>
      </c>
      <c r="O1202" s="66">
        <v>1082848177</v>
      </c>
      <c r="P1202" s="65">
        <v>1426</v>
      </c>
      <c r="Q1202" s="78">
        <v>45840</v>
      </c>
      <c r="R1202" s="66">
        <v>2494141000</v>
      </c>
      <c r="S1202" s="78">
        <v>45874</v>
      </c>
      <c r="T1202" s="68">
        <v>13540800</v>
      </c>
      <c r="U1202" s="65" t="s">
        <v>87</v>
      </c>
      <c r="V1202" s="68">
        <v>85152695</v>
      </c>
      <c r="W1202" s="67" t="s">
        <v>8504</v>
      </c>
      <c r="X1202" s="78">
        <v>45874</v>
      </c>
      <c r="Y1202" s="78">
        <v>45874</v>
      </c>
      <c r="Z1202" s="70" t="s">
        <v>89</v>
      </c>
      <c r="AA1202" s="70">
        <v>45991</v>
      </c>
      <c r="AB1202" s="49">
        <f t="shared" si="90"/>
        <v>117</v>
      </c>
      <c r="AC1202" s="65">
        <v>0</v>
      </c>
      <c r="AD1202" s="424">
        <v>0</v>
      </c>
      <c r="AE1202" s="65">
        <v>0</v>
      </c>
      <c r="AF1202" s="78" t="s">
        <v>89</v>
      </c>
      <c r="AG1202" s="49">
        <f t="shared" si="91"/>
        <v>0</v>
      </c>
      <c r="AH1202" s="65">
        <v>0</v>
      </c>
      <c r="AI1202" s="68">
        <v>0</v>
      </c>
      <c r="AJ1202" s="65" t="s">
        <v>89</v>
      </c>
      <c r="AK1202" s="78" t="s">
        <v>89</v>
      </c>
      <c r="AL1202" s="65">
        <v>0</v>
      </c>
      <c r="AM1202" s="78" t="s">
        <v>89</v>
      </c>
      <c r="AN1202" s="78" t="s">
        <v>89</v>
      </c>
      <c r="AO1202" s="78" t="s">
        <v>89</v>
      </c>
      <c r="AP1202" s="49">
        <f t="shared" si="92"/>
        <v>0</v>
      </c>
      <c r="AQ1202" s="49">
        <f>+L1202+AD1202-AI1202</f>
        <v>13540800</v>
      </c>
      <c r="AR1202" s="65" t="s">
        <v>87</v>
      </c>
      <c r="AS1202" s="68">
        <v>13540800</v>
      </c>
      <c r="AT1202" s="65" t="s">
        <v>90</v>
      </c>
      <c r="AU1202" s="68">
        <v>0</v>
      </c>
      <c r="AV1202" s="75" t="s">
        <v>89</v>
      </c>
      <c r="AW1202" s="423">
        <v>3124800</v>
      </c>
      <c r="AX1202" s="79">
        <f t="shared" si="93"/>
        <v>10416000</v>
      </c>
      <c r="AY1202" s="223">
        <f t="shared" si="94"/>
        <v>0.23076923076923078</v>
      </c>
      <c r="AZ1202" s="74">
        <v>0.23076923076923078</v>
      </c>
      <c r="BA1202" s="75" t="s">
        <v>89</v>
      </c>
      <c r="BB1202" s="65" t="s">
        <v>108</v>
      </c>
      <c r="BC1202" s="66" t="s">
        <v>9245</v>
      </c>
      <c r="BD1202" s="221" t="s">
        <v>87</v>
      </c>
      <c r="BE1202" s="221" t="s">
        <v>87</v>
      </c>
    </row>
    <row r="1203" spans="2:57" x14ac:dyDescent="0.25">
      <c r="B1203" s="221">
        <v>2025</v>
      </c>
      <c r="C1203" s="221">
        <v>891780111</v>
      </c>
      <c r="D1203" s="221" t="s">
        <v>78</v>
      </c>
      <c r="E1203" s="65" t="s">
        <v>9244</v>
      </c>
      <c r="F1203" s="65" t="s">
        <v>9243</v>
      </c>
      <c r="G1203" s="306">
        <v>0</v>
      </c>
      <c r="H1203" s="65" t="s">
        <v>81</v>
      </c>
      <c r="I1203" s="221" t="s">
        <v>82</v>
      </c>
      <c r="J1203" s="220" t="s">
        <v>83</v>
      </c>
      <c r="K1203" s="66" t="s">
        <v>9242</v>
      </c>
      <c r="L1203" s="68">
        <v>12308400</v>
      </c>
      <c r="M1203" s="221" t="s">
        <v>85</v>
      </c>
      <c r="N1203" s="66" t="s">
        <v>9241</v>
      </c>
      <c r="O1203" s="66">
        <v>7601673</v>
      </c>
      <c r="P1203" s="65">
        <v>1425</v>
      </c>
      <c r="Q1203" s="78">
        <v>45840</v>
      </c>
      <c r="R1203" s="66">
        <v>5603238000</v>
      </c>
      <c r="S1203" s="78">
        <v>45874</v>
      </c>
      <c r="T1203" s="68">
        <v>12308400</v>
      </c>
      <c r="U1203" s="65" t="s">
        <v>87</v>
      </c>
      <c r="V1203" s="68">
        <v>85468846</v>
      </c>
      <c r="W1203" s="67" t="s">
        <v>9226</v>
      </c>
      <c r="X1203" s="78">
        <v>45874</v>
      </c>
      <c r="Y1203" s="78">
        <v>45874</v>
      </c>
      <c r="Z1203" s="70" t="s">
        <v>89</v>
      </c>
      <c r="AA1203" s="70">
        <v>45991</v>
      </c>
      <c r="AB1203" s="49">
        <f t="shared" si="90"/>
        <v>117</v>
      </c>
      <c r="AC1203" s="65">
        <v>0</v>
      </c>
      <c r="AD1203" s="424">
        <v>0</v>
      </c>
      <c r="AE1203" s="65">
        <v>0</v>
      </c>
      <c r="AF1203" s="78" t="s">
        <v>89</v>
      </c>
      <c r="AG1203" s="49">
        <f t="shared" si="91"/>
        <v>0</v>
      </c>
      <c r="AH1203" s="65">
        <v>0</v>
      </c>
      <c r="AI1203" s="68">
        <v>0</v>
      </c>
      <c r="AJ1203" s="65" t="s">
        <v>89</v>
      </c>
      <c r="AK1203" s="78" t="s">
        <v>89</v>
      </c>
      <c r="AL1203" s="65">
        <v>0</v>
      </c>
      <c r="AM1203" s="78" t="s">
        <v>89</v>
      </c>
      <c r="AN1203" s="78" t="s">
        <v>89</v>
      </c>
      <c r="AO1203" s="78" t="s">
        <v>89</v>
      </c>
      <c r="AP1203" s="49">
        <f t="shared" si="92"/>
        <v>0</v>
      </c>
      <c r="AQ1203" s="49">
        <f>+L1203+AD1203-AI1203</f>
        <v>12308400</v>
      </c>
      <c r="AR1203" s="65" t="s">
        <v>87</v>
      </c>
      <c r="AS1203" s="68">
        <v>12308400</v>
      </c>
      <c r="AT1203" s="65" t="s">
        <v>90</v>
      </c>
      <c r="AU1203" s="68">
        <v>0</v>
      </c>
      <c r="AV1203" s="75" t="s">
        <v>89</v>
      </c>
      <c r="AW1203" s="423">
        <v>2840400</v>
      </c>
      <c r="AX1203" s="79">
        <f t="shared" si="93"/>
        <v>9468000</v>
      </c>
      <c r="AY1203" s="223">
        <f t="shared" si="94"/>
        <v>0.23076923076923078</v>
      </c>
      <c r="AZ1203" s="74">
        <v>0.23076923076923078</v>
      </c>
      <c r="BA1203" s="75" t="s">
        <v>89</v>
      </c>
      <c r="BB1203" s="65" t="s">
        <v>108</v>
      </c>
      <c r="BC1203" s="66" t="s">
        <v>9240</v>
      </c>
      <c r="BD1203" s="221" t="s">
        <v>87</v>
      </c>
      <c r="BE1203" s="221" t="s">
        <v>87</v>
      </c>
    </row>
    <row r="1204" spans="2:57" x14ac:dyDescent="0.25">
      <c r="B1204" s="221">
        <v>2025</v>
      </c>
      <c r="C1204" s="221">
        <v>891780111</v>
      </c>
      <c r="D1204" s="221" t="s">
        <v>78</v>
      </c>
      <c r="E1204" s="65" t="s">
        <v>9239</v>
      </c>
      <c r="F1204" s="65" t="s">
        <v>9238</v>
      </c>
      <c r="G1204" s="306">
        <v>0</v>
      </c>
      <c r="H1204" s="65" t="s">
        <v>81</v>
      </c>
      <c r="I1204" s="221" t="s">
        <v>82</v>
      </c>
      <c r="J1204" s="220" t="s">
        <v>83</v>
      </c>
      <c r="K1204" s="66" t="s">
        <v>9237</v>
      </c>
      <c r="L1204" s="68">
        <v>12308400</v>
      </c>
      <c r="M1204" s="221" t="s">
        <v>85</v>
      </c>
      <c r="N1204" s="66" t="s">
        <v>9236</v>
      </c>
      <c r="O1204" s="66">
        <v>1143451176</v>
      </c>
      <c r="P1204" s="65">
        <v>1425</v>
      </c>
      <c r="Q1204" s="78">
        <v>45840</v>
      </c>
      <c r="R1204" s="66">
        <v>5603238000</v>
      </c>
      <c r="S1204" s="78">
        <v>45874</v>
      </c>
      <c r="T1204" s="68">
        <v>12308400</v>
      </c>
      <c r="U1204" s="65" t="s">
        <v>87</v>
      </c>
      <c r="V1204" s="68">
        <v>45691169</v>
      </c>
      <c r="W1204" s="67" t="s">
        <v>8679</v>
      </c>
      <c r="X1204" s="78">
        <v>45874</v>
      </c>
      <c r="Y1204" s="78">
        <v>45874</v>
      </c>
      <c r="Z1204" s="70" t="s">
        <v>89</v>
      </c>
      <c r="AA1204" s="70">
        <v>45991</v>
      </c>
      <c r="AB1204" s="49">
        <f t="shared" si="90"/>
        <v>117</v>
      </c>
      <c r="AC1204" s="65">
        <v>0</v>
      </c>
      <c r="AD1204" s="424">
        <v>0</v>
      </c>
      <c r="AE1204" s="65">
        <v>0</v>
      </c>
      <c r="AF1204" s="78" t="s">
        <v>89</v>
      </c>
      <c r="AG1204" s="49">
        <f t="shared" si="91"/>
        <v>0</v>
      </c>
      <c r="AH1204" s="65">
        <v>0</v>
      </c>
      <c r="AI1204" s="68">
        <v>0</v>
      </c>
      <c r="AJ1204" s="65" t="s">
        <v>89</v>
      </c>
      <c r="AK1204" s="78" t="s">
        <v>89</v>
      </c>
      <c r="AL1204" s="65">
        <v>0</v>
      </c>
      <c r="AM1204" s="78" t="s">
        <v>89</v>
      </c>
      <c r="AN1204" s="78" t="s">
        <v>89</v>
      </c>
      <c r="AO1204" s="78" t="s">
        <v>89</v>
      </c>
      <c r="AP1204" s="49">
        <f t="shared" si="92"/>
        <v>0</v>
      </c>
      <c r="AQ1204" s="49">
        <f>+L1204+AD1204-AI1204</f>
        <v>12308400</v>
      </c>
      <c r="AR1204" s="65" t="s">
        <v>87</v>
      </c>
      <c r="AS1204" s="68">
        <v>12308400</v>
      </c>
      <c r="AT1204" s="65" t="s">
        <v>90</v>
      </c>
      <c r="AU1204" s="68">
        <v>0</v>
      </c>
      <c r="AV1204" s="75" t="s">
        <v>89</v>
      </c>
      <c r="AW1204" s="423">
        <v>2840400</v>
      </c>
      <c r="AX1204" s="79">
        <f t="shared" si="93"/>
        <v>9468000</v>
      </c>
      <c r="AY1204" s="223">
        <f t="shared" si="94"/>
        <v>0.23076923076923078</v>
      </c>
      <c r="AZ1204" s="74">
        <v>0.23076923076923078</v>
      </c>
      <c r="BA1204" s="75" t="s">
        <v>89</v>
      </c>
      <c r="BB1204" s="65" t="s">
        <v>108</v>
      </c>
      <c r="BC1204" s="66" t="s">
        <v>9235</v>
      </c>
      <c r="BD1204" s="221" t="s">
        <v>87</v>
      </c>
      <c r="BE1204" s="221" t="s">
        <v>87</v>
      </c>
    </row>
    <row r="1205" spans="2:57" x14ac:dyDescent="0.25">
      <c r="B1205" s="221">
        <v>2025</v>
      </c>
      <c r="C1205" s="221">
        <v>891780111</v>
      </c>
      <c r="D1205" s="221" t="s">
        <v>78</v>
      </c>
      <c r="E1205" s="65" t="s">
        <v>9234</v>
      </c>
      <c r="F1205" s="65" t="s">
        <v>9233</v>
      </c>
      <c r="G1205" s="306">
        <v>0</v>
      </c>
      <c r="H1205" s="65" t="s">
        <v>81</v>
      </c>
      <c r="I1205" s="221" t="s">
        <v>82</v>
      </c>
      <c r="J1205" s="220" t="s">
        <v>83</v>
      </c>
      <c r="K1205" s="66" t="s">
        <v>8805</v>
      </c>
      <c r="L1205" s="68">
        <v>9000000</v>
      </c>
      <c r="M1205" s="221" t="s">
        <v>85</v>
      </c>
      <c r="N1205" s="66" t="s">
        <v>9232</v>
      </c>
      <c r="O1205" s="66">
        <v>1082888690</v>
      </c>
      <c r="P1205" s="65">
        <v>1426</v>
      </c>
      <c r="Q1205" s="78">
        <v>45840</v>
      </c>
      <c r="R1205" s="66">
        <v>2494141000</v>
      </c>
      <c r="S1205" s="78">
        <v>45874</v>
      </c>
      <c r="T1205" s="68">
        <v>9000000</v>
      </c>
      <c r="U1205" s="65" t="s">
        <v>87</v>
      </c>
      <c r="V1205" s="68">
        <v>7633817</v>
      </c>
      <c r="W1205" s="67" t="s">
        <v>8803</v>
      </c>
      <c r="X1205" s="78">
        <v>45874</v>
      </c>
      <c r="Y1205" s="78">
        <v>45874</v>
      </c>
      <c r="Z1205" s="70" t="s">
        <v>89</v>
      </c>
      <c r="AA1205" s="70">
        <v>45991</v>
      </c>
      <c r="AB1205" s="49">
        <f t="shared" si="90"/>
        <v>117</v>
      </c>
      <c r="AC1205" s="65">
        <v>0</v>
      </c>
      <c r="AD1205" s="424">
        <v>0</v>
      </c>
      <c r="AE1205" s="65">
        <v>0</v>
      </c>
      <c r="AF1205" s="78" t="s">
        <v>89</v>
      </c>
      <c r="AG1205" s="49">
        <f t="shared" si="91"/>
        <v>0</v>
      </c>
      <c r="AH1205" s="65">
        <v>0</v>
      </c>
      <c r="AI1205" s="68">
        <v>0</v>
      </c>
      <c r="AJ1205" s="65" t="s">
        <v>89</v>
      </c>
      <c r="AK1205" s="78" t="s">
        <v>89</v>
      </c>
      <c r="AL1205" s="65">
        <v>0</v>
      </c>
      <c r="AM1205" s="78" t="s">
        <v>89</v>
      </c>
      <c r="AN1205" s="78" t="s">
        <v>89</v>
      </c>
      <c r="AO1205" s="78" t="s">
        <v>89</v>
      </c>
      <c r="AP1205" s="49">
        <f t="shared" si="92"/>
        <v>0</v>
      </c>
      <c r="AQ1205" s="49">
        <f>+L1205+AD1205-AI1205</f>
        <v>9000000</v>
      </c>
      <c r="AR1205" s="65" t="s">
        <v>87</v>
      </c>
      <c r="AS1205" s="68">
        <v>9000000</v>
      </c>
      <c r="AT1205" s="65" t="s">
        <v>90</v>
      </c>
      <c r="AU1205" s="68">
        <v>0</v>
      </c>
      <c r="AV1205" s="75" t="s">
        <v>89</v>
      </c>
      <c r="AW1205" s="423">
        <v>2250000</v>
      </c>
      <c r="AX1205" s="79">
        <f t="shared" si="93"/>
        <v>6750000</v>
      </c>
      <c r="AY1205" s="223">
        <f t="shared" si="94"/>
        <v>0.25</v>
      </c>
      <c r="AZ1205" s="74">
        <v>0.25</v>
      </c>
      <c r="BA1205" s="75" t="s">
        <v>89</v>
      </c>
      <c r="BB1205" s="65" t="s">
        <v>108</v>
      </c>
      <c r="BC1205" s="66" t="s">
        <v>9231</v>
      </c>
      <c r="BD1205" s="221" t="s">
        <v>87</v>
      </c>
      <c r="BE1205" s="221" t="s">
        <v>87</v>
      </c>
    </row>
    <row r="1206" spans="2:57" x14ac:dyDescent="0.25">
      <c r="B1206" s="221">
        <v>2025</v>
      </c>
      <c r="C1206" s="221">
        <v>891780111</v>
      </c>
      <c r="D1206" s="221" t="s">
        <v>78</v>
      </c>
      <c r="E1206" s="65" t="s">
        <v>9230</v>
      </c>
      <c r="F1206" s="65" t="s">
        <v>9229</v>
      </c>
      <c r="G1206" s="306">
        <v>0</v>
      </c>
      <c r="H1206" s="65" t="s">
        <v>81</v>
      </c>
      <c r="I1206" s="221" t="s">
        <v>82</v>
      </c>
      <c r="J1206" s="220" t="s">
        <v>83</v>
      </c>
      <c r="K1206" s="66" t="s">
        <v>9228</v>
      </c>
      <c r="L1206" s="68">
        <v>10335000</v>
      </c>
      <c r="M1206" s="221" t="s">
        <v>85</v>
      </c>
      <c r="N1206" s="66" t="s">
        <v>9227</v>
      </c>
      <c r="O1206" s="66">
        <v>1234097322</v>
      </c>
      <c r="P1206" s="65">
        <v>1426</v>
      </c>
      <c r="Q1206" s="78">
        <v>45840</v>
      </c>
      <c r="R1206" s="66">
        <v>2494141000</v>
      </c>
      <c r="S1206" s="78">
        <v>45874</v>
      </c>
      <c r="T1206" s="68">
        <v>10335000</v>
      </c>
      <c r="U1206" s="65" t="s">
        <v>87</v>
      </c>
      <c r="V1206" s="68">
        <v>85468846</v>
      </c>
      <c r="W1206" s="67" t="s">
        <v>9226</v>
      </c>
      <c r="X1206" s="78">
        <v>45874</v>
      </c>
      <c r="Y1206" s="78">
        <v>45874</v>
      </c>
      <c r="Z1206" s="70" t="s">
        <v>89</v>
      </c>
      <c r="AA1206" s="70">
        <v>45991</v>
      </c>
      <c r="AB1206" s="49">
        <f t="shared" si="90"/>
        <v>117</v>
      </c>
      <c r="AC1206" s="65">
        <v>0</v>
      </c>
      <c r="AD1206" s="424">
        <v>0</v>
      </c>
      <c r="AE1206" s="65">
        <v>0</v>
      </c>
      <c r="AF1206" s="78" t="s">
        <v>89</v>
      </c>
      <c r="AG1206" s="49">
        <f t="shared" si="91"/>
        <v>0</v>
      </c>
      <c r="AH1206" s="65">
        <v>0</v>
      </c>
      <c r="AI1206" s="68">
        <v>0</v>
      </c>
      <c r="AJ1206" s="65" t="s">
        <v>89</v>
      </c>
      <c r="AK1206" s="78" t="s">
        <v>89</v>
      </c>
      <c r="AL1206" s="65">
        <v>0</v>
      </c>
      <c r="AM1206" s="78" t="s">
        <v>89</v>
      </c>
      <c r="AN1206" s="78" t="s">
        <v>89</v>
      </c>
      <c r="AO1206" s="78" t="s">
        <v>89</v>
      </c>
      <c r="AP1206" s="49">
        <f t="shared" si="92"/>
        <v>0</v>
      </c>
      <c r="AQ1206" s="49">
        <f>+L1206+AD1206-AI1206</f>
        <v>10335000</v>
      </c>
      <c r="AR1206" s="65" t="s">
        <v>87</v>
      </c>
      <c r="AS1206" s="68">
        <v>10335000</v>
      </c>
      <c r="AT1206" s="65" t="s">
        <v>90</v>
      </c>
      <c r="AU1206" s="68">
        <v>0</v>
      </c>
      <c r="AV1206" s="75" t="s">
        <v>89</v>
      </c>
      <c r="AW1206" s="423">
        <v>2385000</v>
      </c>
      <c r="AX1206" s="79">
        <f t="shared" si="93"/>
        <v>7950000</v>
      </c>
      <c r="AY1206" s="223">
        <f t="shared" si="94"/>
        <v>0.23076923076923078</v>
      </c>
      <c r="AZ1206" s="74">
        <v>0.23076923076923078</v>
      </c>
      <c r="BA1206" s="75" t="s">
        <v>89</v>
      </c>
      <c r="BB1206" s="65" t="s">
        <v>108</v>
      </c>
      <c r="BC1206" s="66" t="s">
        <v>9225</v>
      </c>
      <c r="BD1206" s="221" t="s">
        <v>87</v>
      </c>
      <c r="BE1206" s="221" t="s">
        <v>87</v>
      </c>
    </row>
    <row r="1207" spans="2:57" x14ac:dyDescent="0.25">
      <c r="B1207" s="221">
        <v>2025</v>
      </c>
      <c r="C1207" s="221">
        <v>891780111</v>
      </c>
      <c r="D1207" s="221" t="s">
        <v>78</v>
      </c>
      <c r="E1207" s="65" t="s">
        <v>9224</v>
      </c>
      <c r="F1207" s="65" t="s">
        <v>9223</v>
      </c>
      <c r="G1207" s="306">
        <v>0</v>
      </c>
      <c r="H1207" s="65" t="s">
        <v>81</v>
      </c>
      <c r="I1207" s="221" t="s">
        <v>82</v>
      </c>
      <c r="J1207" s="220" t="s">
        <v>83</v>
      </c>
      <c r="K1207" s="66" t="s">
        <v>9136</v>
      </c>
      <c r="L1207" s="68">
        <v>9000000</v>
      </c>
      <c r="M1207" s="221" t="s">
        <v>85</v>
      </c>
      <c r="N1207" s="66" t="s">
        <v>9222</v>
      </c>
      <c r="O1207" s="66">
        <v>1083570360</v>
      </c>
      <c r="P1207" s="65">
        <v>1426</v>
      </c>
      <c r="Q1207" s="78">
        <v>45840</v>
      </c>
      <c r="R1207" s="66">
        <v>2494141000</v>
      </c>
      <c r="S1207" s="78">
        <v>45874</v>
      </c>
      <c r="T1207" s="68">
        <v>9000000</v>
      </c>
      <c r="U1207" s="65" t="s">
        <v>87</v>
      </c>
      <c r="V1207" s="68">
        <v>85467461</v>
      </c>
      <c r="W1207" s="67" t="s">
        <v>8435</v>
      </c>
      <c r="X1207" s="78">
        <v>45874</v>
      </c>
      <c r="Y1207" s="78">
        <v>45874</v>
      </c>
      <c r="Z1207" s="70" t="s">
        <v>89</v>
      </c>
      <c r="AA1207" s="70">
        <v>45991</v>
      </c>
      <c r="AB1207" s="49">
        <f t="shared" si="90"/>
        <v>117</v>
      </c>
      <c r="AC1207" s="65">
        <v>0</v>
      </c>
      <c r="AD1207" s="424">
        <v>0</v>
      </c>
      <c r="AE1207" s="65">
        <v>0</v>
      </c>
      <c r="AF1207" s="78" t="s">
        <v>89</v>
      </c>
      <c r="AG1207" s="49">
        <f t="shared" si="91"/>
        <v>0</v>
      </c>
      <c r="AH1207" s="65">
        <v>0</v>
      </c>
      <c r="AI1207" s="68">
        <v>0</v>
      </c>
      <c r="AJ1207" s="65" t="s">
        <v>89</v>
      </c>
      <c r="AK1207" s="78" t="s">
        <v>89</v>
      </c>
      <c r="AL1207" s="65">
        <v>0</v>
      </c>
      <c r="AM1207" s="78" t="s">
        <v>89</v>
      </c>
      <c r="AN1207" s="78" t="s">
        <v>89</v>
      </c>
      <c r="AO1207" s="78" t="s">
        <v>89</v>
      </c>
      <c r="AP1207" s="49">
        <f t="shared" si="92"/>
        <v>0</v>
      </c>
      <c r="AQ1207" s="49">
        <f>+L1207+AD1207-AI1207</f>
        <v>9000000</v>
      </c>
      <c r="AR1207" s="65" t="s">
        <v>87</v>
      </c>
      <c r="AS1207" s="68">
        <v>9000000</v>
      </c>
      <c r="AT1207" s="65" t="s">
        <v>90</v>
      </c>
      <c r="AU1207" s="68">
        <v>0</v>
      </c>
      <c r="AV1207" s="75" t="s">
        <v>89</v>
      </c>
      <c r="AW1207" s="422">
        <v>2250000</v>
      </c>
      <c r="AX1207" s="79">
        <f t="shared" si="93"/>
        <v>6750000</v>
      </c>
      <c r="AY1207" s="223">
        <f t="shared" si="94"/>
        <v>0.25</v>
      </c>
      <c r="AZ1207" s="74">
        <v>0.25</v>
      </c>
      <c r="BA1207" s="75" t="s">
        <v>89</v>
      </c>
      <c r="BB1207" s="65" t="s">
        <v>108</v>
      </c>
      <c r="BC1207" s="66" t="s">
        <v>9221</v>
      </c>
      <c r="BD1207" s="221" t="s">
        <v>87</v>
      </c>
      <c r="BE1207" s="221" t="s">
        <v>87</v>
      </c>
    </row>
    <row r="1208" spans="2:57" x14ac:dyDescent="0.25">
      <c r="B1208" s="221">
        <v>2025</v>
      </c>
      <c r="C1208" s="221">
        <v>891780111</v>
      </c>
      <c r="D1208" s="221" t="s">
        <v>78</v>
      </c>
      <c r="E1208" s="65" t="s">
        <v>9220</v>
      </c>
      <c r="F1208" s="65" t="s">
        <v>9219</v>
      </c>
      <c r="G1208" s="306">
        <v>0</v>
      </c>
      <c r="H1208" s="65" t="s">
        <v>81</v>
      </c>
      <c r="I1208" s="221" t="s">
        <v>82</v>
      </c>
      <c r="J1208" s="220" t="s">
        <v>83</v>
      </c>
      <c r="K1208" s="66" t="s">
        <v>9218</v>
      </c>
      <c r="L1208" s="68">
        <v>6750000</v>
      </c>
      <c r="M1208" s="221" t="s">
        <v>85</v>
      </c>
      <c r="N1208" s="66" t="s">
        <v>9217</v>
      </c>
      <c r="O1208" s="66">
        <v>1082977230</v>
      </c>
      <c r="P1208" s="65">
        <v>1426</v>
      </c>
      <c r="Q1208" s="78">
        <v>45840</v>
      </c>
      <c r="R1208" s="66">
        <v>2494141000</v>
      </c>
      <c r="S1208" s="78">
        <v>45874</v>
      </c>
      <c r="T1208" s="68">
        <v>6750000</v>
      </c>
      <c r="U1208" s="65" t="s">
        <v>87</v>
      </c>
      <c r="V1208" s="68">
        <v>57444673</v>
      </c>
      <c r="W1208" s="67" t="s">
        <v>8387</v>
      </c>
      <c r="X1208" s="78">
        <v>45874</v>
      </c>
      <c r="Y1208" s="78">
        <v>45874</v>
      </c>
      <c r="Z1208" s="70" t="s">
        <v>89</v>
      </c>
      <c r="AA1208" s="70">
        <v>45961</v>
      </c>
      <c r="AB1208" s="49">
        <f t="shared" si="90"/>
        <v>87</v>
      </c>
      <c r="AC1208" s="65">
        <v>0</v>
      </c>
      <c r="AD1208" s="424">
        <v>0</v>
      </c>
      <c r="AE1208" s="65">
        <v>0</v>
      </c>
      <c r="AF1208" s="78" t="s">
        <v>89</v>
      </c>
      <c r="AG1208" s="49">
        <f t="shared" si="91"/>
        <v>0</v>
      </c>
      <c r="AH1208" s="65">
        <v>0</v>
      </c>
      <c r="AI1208" s="68">
        <v>0</v>
      </c>
      <c r="AJ1208" s="65" t="s">
        <v>89</v>
      </c>
      <c r="AK1208" s="78" t="s">
        <v>89</v>
      </c>
      <c r="AL1208" s="65">
        <v>0</v>
      </c>
      <c r="AM1208" s="78" t="s">
        <v>89</v>
      </c>
      <c r="AN1208" s="78" t="s">
        <v>89</v>
      </c>
      <c r="AO1208" s="78" t="s">
        <v>89</v>
      </c>
      <c r="AP1208" s="49">
        <f t="shared" si="92"/>
        <v>0</v>
      </c>
      <c r="AQ1208" s="49">
        <f>+L1208+AD1208-AI1208</f>
        <v>6750000</v>
      </c>
      <c r="AR1208" s="65" t="s">
        <v>87</v>
      </c>
      <c r="AS1208" s="68">
        <v>6750000</v>
      </c>
      <c r="AT1208" s="65" t="s">
        <v>90</v>
      </c>
      <c r="AU1208" s="68">
        <v>0</v>
      </c>
      <c r="AV1208" s="75" t="s">
        <v>89</v>
      </c>
      <c r="AW1208" s="422">
        <v>2250000</v>
      </c>
      <c r="AX1208" s="79">
        <f t="shared" si="93"/>
        <v>4500000</v>
      </c>
      <c r="AY1208" s="223">
        <f t="shared" si="94"/>
        <v>0.33333333333333331</v>
      </c>
      <c r="AZ1208" s="74">
        <v>0.33333333333333331</v>
      </c>
      <c r="BA1208" s="75" t="s">
        <v>89</v>
      </c>
      <c r="BB1208" s="65" t="s">
        <v>108</v>
      </c>
      <c r="BC1208" s="66" t="s">
        <v>9216</v>
      </c>
      <c r="BD1208" s="221" t="s">
        <v>87</v>
      </c>
      <c r="BE1208" s="221" t="s">
        <v>87</v>
      </c>
    </row>
    <row r="1209" spans="2:57" x14ac:dyDescent="0.25">
      <c r="B1209" s="221">
        <v>2025</v>
      </c>
      <c r="C1209" s="221">
        <v>891780111</v>
      </c>
      <c r="D1209" s="221" t="s">
        <v>78</v>
      </c>
      <c r="E1209" s="65" t="s">
        <v>9215</v>
      </c>
      <c r="F1209" s="65" t="s">
        <v>9214</v>
      </c>
      <c r="G1209" s="306">
        <v>0</v>
      </c>
      <c r="H1209" s="65" t="s">
        <v>81</v>
      </c>
      <c r="I1209" s="221" t="s">
        <v>82</v>
      </c>
      <c r="J1209" s="220" t="s">
        <v>83</v>
      </c>
      <c r="K1209" s="66" t="s">
        <v>9213</v>
      </c>
      <c r="L1209" s="68">
        <v>10335000</v>
      </c>
      <c r="M1209" s="221" t="s">
        <v>85</v>
      </c>
      <c r="N1209" s="66" t="s">
        <v>9212</v>
      </c>
      <c r="O1209" s="66">
        <v>85464881</v>
      </c>
      <c r="P1209" s="65">
        <v>1426</v>
      </c>
      <c r="Q1209" s="78">
        <v>45840</v>
      </c>
      <c r="R1209" s="66">
        <v>2494141000</v>
      </c>
      <c r="S1209" s="78">
        <v>45874</v>
      </c>
      <c r="T1209" s="68">
        <v>10335000</v>
      </c>
      <c r="U1209" s="65" t="s">
        <v>87</v>
      </c>
      <c r="V1209" s="68">
        <v>85152695</v>
      </c>
      <c r="W1209" s="67" t="s">
        <v>8504</v>
      </c>
      <c r="X1209" s="78">
        <v>45874</v>
      </c>
      <c r="Y1209" s="78">
        <v>45874</v>
      </c>
      <c r="Z1209" s="70" t="s">
        <v>89</v>
      </c>
      <c r="AA1209" s="70">
        <v>45991</v>
      </c>
      <c r="AB1209" s="49">
        <f t="shared" si="90"/>
        <v>117</v>
      </c>
      <c r="AC1209" s="65">
        <v>0</v>
      </c>
      <c r="AD1209" s="424">
        <v>0</v>
      </c>
      <c r="AE1209" s="65">
        <v>0</v>
      </c>
      <c r="AF1209" s="78" t="s">
        <v>89</v>
      </c>
      <c r="AG1209" s="49">
        <f t="shared" si="91"/>
        <v>0</v>
      </c>
      <c r="AH1209" s="65">
        <v>0</v>
      </c>
      <c r="AI1209" s="68">
        <v>0</v>
      </c>
      <c r="AJ1209" s="65" t="s">
        <v>89</v>
      </c>
      <c r="AK1209" s="78" t="s">
        <v>89</v>
      </c>
      <c r="AL1209" s="65">
        <v>0</v>
      </c>
      <c r="AM1209" s="78" t="s">
        <v>89</v>
      </c>
      <c r="AN1209" s="78" t="s">
        <v>89</v>
      </c>
      <c r="AO1209" s="78" t="s">
        <v>89</v>
      </c>
      <c r="AP1209" s="49">
        <f t="shared" si="92"/>
        <v>0</v>
      </c>
      <c r="AQ1209" s="49">
        <f>+L1209+AD1209-AI1209</f>
        <v>10335000</v>
      </c>
      <c r="AR1209" s="65" t="s">
        <v>87</v>
      </c>
      <c r="AS1209" s="68">
        <v>10335000</v>
      </c>
      <c r="AT1209" s="65" t="s">
        <v>90</v>
      </c>
      <c r="AU1209" s="68">
        <v>0</v>
      </c>
      <c r="AV1209" s="75" t="s">
        <v>89</v>
      </c>
      <c r="AW1209" s="422">
        <v>2385000</v>
      </c>
      <c r="AX1209" s="79">
        <f t="shared" si="93"/>
        <v>7950000</v>
      </c>
      <c r="AY1209" s="223">
        <f t="shared" si="94"/>
        <v>0.23076923076923078</v>
      </c>
      <c r="AZ1209" s="74">
        <v>0.23076923076923078</v>
      </c>
      <c r="BA1209" s="75" t="s">
        <v>89</v>
      </c>
      <c r="BB1209" s="65" t="s">
        <v>108</v>
      </c>
      <c r="BC1209" s="66" t="s">
        <v>9211</v>
      </c>
      <c r="BD1209" s="221" t="s">
        <v>87</v>
      </c>
      <c r="BE1209" s="221" t="s">
        <v>87</v>
      </c>
    </row>
    <row r="1210" spans="2:57" x14ac:dyDescent="0.25">
      <c r="B1210" s="221">
        <v>2025</v>
      </c>
      <c r="C1210" s="221">
        <v>891780111</v>
      </c>
      <c r="D1210" s="221" t="s">
        <v>78</v>
      </c>
      <c r="E1210" s="65" t="s">
        <v>9210</v>
      </c>
      <c r="F1210" s="65" t="s">
        <v>9209</v>
      </c>
      <c r="G1210" s="306">
        <v>0</v>
      </c>
      <c r="H1210" s="65" t="s">
        <v>81</v>
      </c>
      <c r="I1210" s="221" t="s">
        <v>82</v>
      </c>
      <c r="J1210" s="220" t="s">
        <v>83</v>
      </c>
      <c r="K1210" s="66" t="s">
        <v>9208</v>
      </c>
      <c r="L1210" s="68">
        <v>12624000</v>
      </c>
      <c r="M1210" s="221" t="s">
        <v>85</v>
      </c>
      <c r="N1210" s="66" t="s">
        <v>9207</v>
      </c>
      <c r="O1210" s="66">
        <v>1007934216</v>
      </c>
      <c r="P1210" s="65">
        <v>1425</v>
      </c>
      <c r="Q1210" s="78">
        <v>45840</v>
      </c>
      <c r="R1210" s="66">
        <v>5603238000</v>
      </c>
      <c r="S1210" s="78">
        <v>45875</v>
      </c>
      <c r="T1210" s="68">
        <v>12624000</v>
      </c>
      <c r="U1210" s="65" t="s">
        <v>87</v>
      </c>
      <c r="V1210" s="68">
        <v>57461216</v>
      </c>
      <c r="W1210" s="67" t="s">
        <v>8478</v>
      </c>
      <c r="X1210" s="78">
        <v>45875</v>
      </c>
      <c r="Y1210" s="78">
        <v>45875</v>
      </c>
      <c r="Z1210" s="70" t="s">
        <v>89</v>
      </c>
      <c r="AA1210" s="70">
        <v>45991</v>
      </c>
      <c r="AB1210" s="49">
        <f t="shared" si="90"/>
        <v>116</v>
      </c>
      <c r="AC1210" s="65">
        <v>0</v>
      </c>
      <c r="AD1210" s="424">
        <v>0</v>
      </c>
      <c r="AE1210" s="65">
        <v>0</v>
      </c>
      <c r="AF1210" s="78" t="s">
        <v>89</v>
      </c>
      <c r="AG1210" s="49">
        <f t="shared" si="91"/>
        <v>0</v>
      </c>
      <c r="AH1210" s="65">
        <v>0</v>
      </c>
      <c r="AI1210" s="68">
        <v>0</v>
      </c>
      <c r="AJ1210" s="65" t="s">
        <v>89</v>
      </c>
      <c r="AK1210" s="78" t="s">
        <v>89</v>
      </c>
      <c r="AL1210" s="65">
        <v>0</v>
      </c>
      <c r="AM1210" s="78" t="s">
        <v>89</v>
      </c>
      <c r="AN1210" s="78" t="s">
        <v>89</v>
      </c>
      <c r="AO1210" s="78" t="s">
        <v>89</v>
      </c>
      <c r="AP1210" s="49">
        <f t="shared" si="92"/>
        <v>0</v>
      </c>
      <c r="AQ1210" s="49">
        <f>+L1210+AD1210-AI1210</f>
        <v>12624000</v>
      </c>
      <c r="AR1210" s="65" t="s">
        <v>87</v>
      </c>
      <c r="AS1210" s="68">
        <v>12624000</v>
      </c>
      <c r="AT1210" s="65" t="s">
        <v>90</v>
      </c>
      <c r="AU1210" s="68">
        <v>0</v>
      </c>
      <c r="AV1210" s="75" t="s">
        <v>89</v>
      </c>
      <c r="AW1210" s="422">
        <v>3156000</v>
      </c>
      <c r="AX1210" s="79">
        <f t="shared" si="93"/>
        <v>9468000</v>
      </c>
      <c r="AY1210" s="223">
        <f t="shared" si="94"/>
        <v>0.25</v>
      </c>
      <c r="AZ1210" s="74">
        <v>0.25</v>
      </c>
      <c r="BA1210" s="75" t="s">
        <v>89</v>
      </c>
      <c r="BB1210" s="65" t="s">
        <v>108</v>
      </c>
      <c r="BC1210" s="66" t="s">
        <v>9206</v>
      </c>
      <c r="BD1210" s="221" t="s">
        <v>87</v>
      </c>
      <c r="BE1210" s="221" t="s">
        <v>87</v>
      </c>
    </row>
    <row r="1211" spans="2:57" x14ac:dyDescent="0.25">
      <c r="B1211" s="221">
        <v>2025</v>
      </c>
      <c r="C1211" s="221">
        <v>891780111</v>
      </c>
      <c r="D1211" s="221" t="s">
        <v>78</v>
      </c>
      <c r="E1211" s="65" t="s">
        <v>9205</v>
      </c>
      <c r="F1211" s="65" t="s">
        <v>9204</v>
      </c>
      <c r="G1211" s="306">
        <v>0</v>
      </c>
      <c r="H1211" s="65" t="s">
        <v>81</v>
      </c>
      <c r="I1211" s="221" t="s">
        <v>82</v>
      </c>
      <c r="J1211" s="220" t="s">
        <v>83</v>
      </c>
      <c r="K1211" s="66" t="s">
        <v>9203</v>
      </c>
      <c r="L1211" s="68">
        <v>10335000</v>
      </c>
      <c r="M1211" s="221" t="s">
        <v>85</v>
      </c>
      <c r="N1211" s="66" t="s">
        <v>9202</v>
      </c>
      <c r="O1211" s="66">
        <v>73376946</v>
      </c>
      <c r="P1211" s="65">
        <v>1426</v>
      </c>
      <c r="Q1211" s="78">
        <v>45840</v>
      </c>
      <c r="R1211" s="66">
        <v>2494141000</v>
      </c>
      <c r="S1211" s="78">
        <v>45875</v>
      </c>
      <c r="T1211" s="68">
        <v>10335000</v>
      </c>
      <c r="U1211" s="65" t="s">
        <v>87</v>
      </c>
      <c r="V1211" s="68">
        <v>85152695</v>
      </c>
      <c r="W1211" s="67" t="s">
        <v>8504</v>
      </c>
      <c r="X1211" s="78">
        <v>45875</v>
      </c>
      <c r="Y1211" s="78">
        <v>45875</v>
      </c>
      <c r="Z1211" s="70" t="s">
        <v>89</v>
      </c>
      <c r="AA1211" s="70">
        <v>45991</v>
      </c>
      <c r="AB1211" s="49">
        <f t="shared" si="90"/>
        <v>116</v>
      </c>
      <c r="AC1211" s="65">
        <v>0</v>
      </c>
      <c r="AD1211" s="424">
        <v>0</v>
      </c>
      <c r="AE1211" s="65">
        <v>0</v>
      </c>
      <c r="AF1211" s="78" t="s">
        <v>89</v>
      </c>
      <c r="AG1211" s="49">
        <f t="shared" si="91"/>
        <v>0</v>
      </c>
      <c r="AH1211" s="65">
        <v>0</v>
      </c>
      <c r="AI1211" s="68">
        <v>0</v>
      </c>
      <c r="AJ1211" s="65" t="s">
        <v>89</v>
      </c>
      <c r="AK1211" s="78" t="s">
        <v>89</v>
      </c>
      <c r="AL1211" s="65">
        <v>0</v>
      </c>
      <c r="AM1211" s="78" t="s">
        <v>89</v>
      </c>
      <c r="AN1211" s="78" t="s">
        <v>89</v>
      </c>
      <c r="AO1211" s="78" t="s">
        <v>89</v>
      </c>
      <c r="AP1211" s="49">
        <f t="shared" si="92"/>
        <v>0</v>
      </c>
      <c r="AQ1211" s="49">
        <f>+L1211+AD1211-AI1211</f>
        <v>10335000</v>
      </c>
      <c r="AR1211" s="65" t="s">
        <v>87</v>
      </c>
      <c r="AS1211" s="68">
        <v>10335000</v>
      </c>
      <c r="AT1211" s="65" t="s">
        <v>90</v>
      </c>
      <c r="AU1211" s="68">
        <v>0</v>
      </c>
      <c r="AV1211" s="75" t="s">
        <v>89</v>
      </c>
      <c r="AW1211" s="422">
        <v>2385000</v>
      </c>
      <c r="AX1211" s="79">
        <f t="shared" si="93"/>
        <v>7950000</v>
      </c>
      <c r="AY1211" s="223">
        <f t="shared" si="94"/>
        <v>0.23076923076923078</v>
      </c>
      <c r="AZ1211" s="74">
        <v>0.23076923076923078</v>
      </c>
      <c r="BA1211" s="75" t="s">
        <v>89</v>
      </c>
      <c r="BB1211" s="65" t="s">
        <v>108</v>
      </c>
      <c r="BC1211" s="66" t="s">
        <v>9201</v>
      </c>
      <c r="BD1211" s="221" t="s">
        <v>87</v>
      </c>
      <c r="BE1211" s="221" t="s">
        <v>87</v>
      </c>
    </row>
    <row r="1212" spans="2:57" x14ac:dyDescent="0.25">
      <c r="B1212" s="221">
        <v>2025</v>
      </c>
      <c r="C1212" s="221">
        <v>891780111</v>
      </c>
      <c r="D1212" s="221" t="s">
        <v>78</v>
      </c>
      <c r="E1212" s="65" t="s">
        <v>9200</v>
      </c>
      <c r="F1212" s="65" t="s">
        <v>9199</v>
      </c>
      <c r="G1212" s="306">
        <v>0</v>
      </c>
      <c r="H1212" s="65" t="s">
        <v>81</v>
      </c>
      <c r="I1212" s="221" t="s">
        <v>82</v>
      </c>
      <c r="J1212" s="220" t="s">
        <v>83</v>
      </c>
      <c r="K1212" s="66" t="s">
        <v>9198</v>
      </c>
      <c r="L1212" s="68">
        <v>10600000</v>
      </c>
      <c r="M1212" s="221" t="s">
        <v>85</v>
      </c>
      <c r="N1212" s="66" t="s">
        <v>9197</v>
      </c>
      <c r="O1212" s="66">
        <v>1083011771</v>
      </c>
      <c r="P1212" s="65">
        <v>1426</v>
      </c>
      <c r="Q1212" s="78">
        <v>45840</v>
      </c>
      <c r="R1212" s="66">
        <v>2494141000</v>
      </c>
      <c r="S1212" s="78">
        <v>45875</v>
      </c>
      <c r="T1212" s="68">
        <v>10600000</v>
      </c>
      <c r="U1212" s="65" t="s">
        <v>87</v>
      </c>
      <c r="V1212" s="68">
        <v>85465146</v>
      </c>
      <c r="W1212" s="67" t="s">
        <v>8366</v>
      </c>
      <c r="X1212" s="78">
        <v>45875</v>
      </c>
      <c r="Y1212" s="78">
        <v>45875</v>
      </c>
      <c r="Z1212" s="70" t="s">
        <v>89</v>
      </c>
      <c r="AA1212" s="70">
        <v>45991</v>
      </c>
      <c r="AB1212" s="49">
        <f t="shared" si="90"/>
        <v>116</v>
      </c>
      <c r="AC1212" s="65">
        <v>0</v>
      </c>
      <c r="AD1212" s="424">
        <v>0</v>
      </c>
      <c r="AE1212" s="65">
        <v>0</v>
      </c>
      <c r="AF1212" s="78" t="s">
        <v>89</v>
      </c>
      <c r="AG1212" s="49">
        <f t="shared" si="91"/>
        <v>0</v>
      </c>
      <c r="AH1212" s="65">
        <v>0</v>
      </c>
      <c r="AI1212" s="68">
        <v>0</v>
      </c>
      <c r="AJ1212" s="65" t="s">
        <v>89</v>
      </c>
      <c r="AK1212" s="78" t="s">
        <v>89</v>
      </c>
      <c r="AL1212" s="65">
        <v>0</v>
      </c>
      <c r="AM1212" s="78" t="s">
        <v>89</v>
      </c>
      <c r="AN1212" s="78" t="s">
        <v>89</v>
      </c>
      <c r="AO1212" s="78" t="s">
        <v>89</v>
      </c>
      <c r="AP1212" s="49">
        <f t="shared" si="92"/>
        <v>0</v>
      </c>
      <c r="AQ1212" s="49">
        <f>+L1212+AD1212-AI1212</f>
        <v>10600000</v>
      </c>
      <c r="AR1212" s="65" t="s">
        <v>87</v>
      </c>
      <c r="AS1212" s="68">
        <v>10600000</v>
      </c>
      <c r="AT1212" s="65" t="s">
        <v>90</v>
      </c>
      <c r="AU1212" s="68">
        <v>0</v>
      </c>
      <c r="AV1212" s="75" t="s">
        <v>89</v>
      </c>
      <c r="AW1212" s="422">
        <v>2650000</v>
      </c>
      <c r="AX1212" s="79">
        <f t="shared" si="93"/>
        <v>7950000</v>
      </c>
      <c r="AY1212" s="223">
        <f t="shared" si="94"/>
        <v>0.25</v>
      </c>
      <c r="AZ1212" s="74">
        <v>0.25</v>
      </c>
      <c r="BA1212" s="75" t="s">
        <v>89</v>
      </c>
      <c r="BB1212" s="65" t="s">
        <v>108</v>
      </c>
      <c r="BC1212" s="66" t="s">
        <v>9196</v>
      </c>
      <c r="BD1212" s="221" t="s">
        <v>87</v>
      </c>
      <c r="BE1212" s="221" t="s">
        <v>87</v>
      </c>
    </row>
    <row r="1213" spans="2:57" x14ac:dyDescent="0.25">
      <c r="B1213" s="221">
        <v>2025</v>
      </c>
      <c r="C1213" s="221">
        <v>891780111</v>
      </c>
      <c r="D1213" s="221" t="s">
        <v>78</v>
      </c>
      <c r="E1213" s="65" t="s">
        <v>9195</v>
      </c>
      <c r="F1213" s="65" t="s">
        <v>9194</v>
      </c>
      <c r="G1213" s="306">
        <v>0</v>
      </c>
      <c r="H1213" s="65" t="s">
        <v>81</v>
      </c>
      <c r="I1213" s="221" t="s">
        <v>82</v>
      </c>
      <c r="J1213" s="220" t="s">
        <v>83</v>
      </c>
      <c r="K1213" s="66" t="s">
        <v>9193</v>
      </c>
      <c r="L1213" s="68">
        <v>9000000</v>
      </c>
      <c r="M1213" s="221" t="s">
        <v>85</v>
      </c>
      <c r="N1213" s="66" t="s">
        <v>9192</v>
      </c>
      <c r="O1213" s="66">
        <v>1081829133</v>
      </c>
      <c r="P1213" s="65">
        <v>1426</v>
      </c>
      <c r="Q1213" s="78">
        <v>45840</v>
      </c>
      <c r="R1213" s="66">
        <v>2494141000</v>
      </c>
      <c r="S1213" s="78">
        <v>45875</v>
      </c>
      <c r="T1213" s="68">
        <v>9000000</v>
      </c>
      <c r="U1213" s="65" t="s">
        <v>87</v>
      </c>
      <c r="V1213" s="68">
        <v>85475141</v>
      </c>
      <c r="W1213" s="67" t="s">
        <v>9140</v>
      </c>
      <c r="X1213" s="78">
        <v>45875</v>
      </c>
      <c r="Y1213" s="78">
        <v>45875</v>
      </c>
      <c r="Z1213" s="70" t="s">
        <v>89</v>
      </c>
      <c r="AA1213" s="70">
        <v>45991</v>
      </c>
      <c r="AB1213" s="49">
        <f t="shared" si="90"/>
        <v>116</v>
      </c>
      <c r="AC1213" s="65">
        <v>0</v>
      </c>
      <c r="AD1213" s="424">
        <v>0</v>
      </c>
      <c r="AE1213" s="65">
        <v>0</v>
      </c>
      <c r="AF1213" s="78" t="s">
        <v>89</v>
      </c>
      <c r="AG1213" s="49">
        <f t="shared" si="91"/>
        <v>0</v>
      </c>
      <c r="AH1213" s="65">
        <v>0</v>
      </c>
      <c r="AI1213" s="68">
        <v>0</v>
      </c>
      <c r="AJ1213" s="65" t="s">
        <v>89</v>
      </c>
      <c r="AK1213" s="78" t="s">
        <v>89</v>
      </c>
      <c r="AL1213" s="65">
        <v>0</v>
      </c>
      <c r="AM1213" s="78" t="s">
        <v>89</v>
      </c>
      <c r="AN1213" s="78" t="s">
        <v>89</v>
      </c>
      <c r="AO1213" s="78" t="s">
        <v>89</v>
      </c>
      <c r="AP1213" s="49">
        <f t="shared" si="92"/>
        <v>0</v>
      </c>
      <c r="AQ1213" s="49">
        <f>+L1213+AD1213-AI1213</f>
        <v>9000000</v>
      </c>
      <c r="AR1213" s="65" t="s">
        <v>87</v>
      </c>
      <c r="AS1213" s="68">
        <v>9000000</v>
      </c>
      <c r="AT1213" s="65" t="s">
        <v>90</v>
      </c>
      <c r="AU1213" s="68">
        <v>0</v>
      </c>
      <c r="AV1213" s="75" t="s">
        <v>89</v>
      </c>
      <c r="AW1213" s="422">
        <v>2250000</v>
      </c>
      <c r="AX1213" s="79">
        <f t="shared" si="93"/>
        <v>6750000</v>
      </c>
      <c r="AY1213" s="223">
        <f t="shared" si="94"/>
        <v>0.25</v>
      </c>
      <c r="AZ1213" s="74">
        <v>0.25</v>
      </c>
      <c r="BA1213" s="75" t="s">
        <v>89</v>
      </c>
      <c r="BB1213" s="65" t="s">
        <v>108</v>
      </c>
      <c r="BC1213" s="66" t="s">
        <v>9191</v>
      </c>
      <c r="BD1213" s="221" t="s">
        <v>87</v>
      </c>
      <c r="BE1213" s="221" t="s">
        <v>87</v>
      </c>
    </row>
    <row r="1214" spans="2:57" x14ac:dyDescent="0.25">
      <c r="B1214" s="221">
        <v>2025</v>
      </c>
      <c r="C1214" s="221">
        <v>891780111</v>
      </c>
      <c r="D1214" s="221" t="s">
        <v>78</v>
      </c>
      <c r="E1214" s="65" t="s">
        <v>9190</v>
      </c>
      <c r="F1214" s="65" t="s">
        <v>9189</v>
      </c>
      <c r="G1214" s="306">
        <v>0</v>
      </c>
      <c r="H1214" s="65" t="s">
        <v>81</v>
      </c>
      <c r="I1214" s="221" t="s">
        <v>82</v>
      </c>
      <c r="J1214" s="220" t="s">
        <v>83</v>
      </c>
      <c r="K1214" s="66" t="s">
        <v>8863</v>
      </c>
      <c r="L1214" s="68">
        <v>8775000</v>
      </c>
      <c r="M1214" s="221" t="s">
        <v>85</v>
      </c>
      <c r="N1214" s="66" t="s">
        <v>9188</v>
      </c>
      <c r="O1214" s="66">
        <v>57430388</v>
      </c>
      <c r="P1214" s="65">
        <v>1426</v>
      </c>
      <c r="Q1214" s="78">
        <v>45840</v>
      </c>
      <c r="R1214" s="66">
        <v>2494141000</v>
      </c>
      <c r="S1214" s="78">
        <v>45875</v>
      </c>
      <c r="T1214" s="68">
        <v>8775000</v>
      </c>
      <c r="U1214" s="65" t="s">
        <v>87</v>
      </c>
      <c r="V1214" s="68">
        <v>45476408</v>
      </c>
      <c r="W1214" s="67" t="s">
        <v>8784</v>
      </c>
      <c r="X1214" s="78">
        <v>45875</v>
      </c>
      <c r="Y1214" s="78">
        <v>45875</v>
      </c>
      <c r="Z1214" s="70" t="s">
        <v>89</v>
      </c>
      <c r="AA1214" s="70">
        <v>45991</v>
      </c>
      <c r="AB1214" s="49">
        <f t="shared" si="90"/>
        <v>116</v>
      </c>
      <c r="AC1214" s="65">
        <v>0</v>
      </c>
      <c r="AD1214" s="424">
        <v>0</v>
      </c>
      <c r="AE1214" s="65">
        <v>0</v>
      </c>
      <c r="AF1214" s="78" t="s">
        <v>89</v>
      </c>
      <c r="AG1214" s="49">
        <f t="shared" si="91"/>
        <v>0</v>
      </c>
      <c r="AH1214" s="65">
        <v>0</v>
      </c>
      <c r="AI1214" s="68">
        <v>0</v>
      </c>
      <c r="AJ1214" s="65" t="s">
        <v>89</v>
      </c>
      <c r="AK1214" s="78" t="s">
        <v>89</v>
      </c>
      <c r="AL1214" s="65">
        <v>0</v>
      </c>
      <c r="AM1214" s="78" t="s">
        <v>89</v>
      </c>
      <c r="AN1214" s="78" t="s">
        <v>89</v>
      </c>
      <c r="AO1214" s="78" t="s">
        <v>89</v>
      </c>
      <c r="AP1214" s="49">
        <f t="shared" si="92"/>
        <v>0</v>
      </c>
      <c r="AQ1214" s="49">
        <f>+L1214+AD1214-AI1214</f>
        <v>8775000</v>
      </c>
      <c r="AR1214" s="65" t="s">
        <v>87</v>
      </c>
      <c r="AS1214" s="68">
        <v>8775000</v>
      </c>
      <c r="AT1214" s="65" t="s">
        <v>90</v>
      </c>
      <c r="AU1214" s="68">
        <v>0</v>
      </c>
      <c r="AV1214" s="75" t="s">
        <v>89</v>
      </c>
      <c r="AW1214" s="423">
        <v>0</v>
      </c>
      <c r="AX1214" s="79">
        <f t="shared" si="93"/>
        <v>8775000</v>
      </c>
      <c r="AY1214" s="223">
        <f t="shared" si="94"/>
        <v>0</v>
      </c>
      <c r="AZ1214" s="74">
        <v>0</v>
      </c>
      <c r="BA1214" s="75" t="s">
        <v>89</v>
      </c>
      <c r="BB1214" s="65" t="s">
        <v>108</v>
      </c>
      <c r="BC1214" s="66" t="s">
        <v>9187</v>
      </c>
      <c r="BD1214" s="221" t="s">
        <v>87</v>
      </c>
      <c r="BE1214" s="221" t="s">
        <v>87</v>
      </c>
    </row>
    <row r="1215" spans="2:57" x14ac:dyDescent="0.25">
      <c r="B1215" s="221">
        <v>2025</v>
      </c>
      <c r="C1215" s="221">
        <v>891780111</v>
      </c>
      <c r="D1215" s="221" t="s">
        <v>78</v>
      </c>
      <c r="E1215" s="65" t="s">
        <v>9186</v>
      </c>
      <c r="F1215" s="65" t="s">
        <v>9185</v>
      </c>
      <c r="G1215" s="306">
        <v>0</v>
      </c>
      <c r="H1215" s="65" t="s">
        <v>81</v>
      </c>
      <c r="I1215" s="221" t="s">
        <v>82</v>
      </c>
      <c r="J1215" s="220" t="s">
        <v>83</v>
      </c>
      <c r="K1215" s="66" t="s">
        <v>8863</v>
      </c>
      <c r="L1215" s="68">
        <v>8775000</v>
      </c>
      <c r="M1215" s="221" t="s">
        <v>85</v>
      </c>
      <c r="N1215" s="66" t="s">
        <v>9184</v>
      </c>
      <c r="O1215" s="66">
        <v>36552336</v>
      </c>
      <c r="P1215" s="65">
        <v>1426</v>
      </c>
      <c r="Q1215" s="78">
        <v>45840</v>
      </c>
      <c r="R1215" s="66">
        <v>2494141000</v>
      </c>
      <c r="S1215" s="78">
        <v>45875</v>
      </c>
      <c r="T1215" s="68">
        <v>8775000</v>
      </c>
      <c r="U1215" s="65" t="s">
        <v>87</v>
      </c>
      <c r="V1215" s="68">
        <v>45476408</v>
      </c>
      <c r="W1215" s="67" t="s">
        <v>8784</v>
      </c>
      <c r="X1215" s="78">
        <v>45875</v>
      </c>
      <c r="Y1215" s="78">
        <v>45875</v>
      </c>
      <c r="Z1215" s="70" t="s">
        <v>89</v>
      </c>
      <c r="AA1215" s="70">
        <v>45991</v>
      </c>
      <c r="AB1215" s="49">
        <f t="shared" si="90"/>
        <v>116</v>
      </c>
      <c r="AC1215" s="65">
        <v>0</v>
      </c>
      <c r="AD1215" s="424">
        <v>0</v>
      </c>
      <c r="AE1215" s="65">
        <v>0</v>
      </c>
      <c r="AF1215" s="78" t="s">
        <v>89</v>
      </c>
      <c r="AG1215" s="49">
        <f t="shared" si="91"/>
        <v>0</v>
      </c>
      <c r="AH1215" s="65">
        <v>0</v>
      </c>
      <c r="AI1215" s="68">
        <v>0</v>
      </c>
      <c r="AJ1215" s="65" t="s">
        <v>89</v>
      </c>
      <c r="AK1215" s="78" t="s">
        <v>89</v>
      </c>
      <c r="AL1215" s="65">
        <v>0</v>
      </c>
      <c r="AM1215" s="78" t="s">
        <v>89</v>
      </c>
      <c r="AN1215" s="78" t="s">
        <v>89</v>
      </c>
      <c r="AO1215" s="78" t="s">
        <v>89</v>
      </c>
      <c r="AP1215" s="49">
        <f t="shared" si="92"/>
        <v>0</v>
      </c>
      <c r="AQ1215" s="49">
        <f>+L1215+AD1215-AI1215</f>
        <v>8775000</v>
      </c>
      <c r="AR1215" s="65" t="s">
        <v>87</v>
      </c>
      <c r="AS1215" s="68">
        <v>8775000</v>
      </c>
      <c r="AT1215" s="65" t="s">
        <v>90</v>
      </c>
      <c r="AU1215" s="68">
        <v>0</v>
      </c>
      <c r="AV1215" s="75" t="s">
        <v>89</v>
      </c>
      <c r="AW1215" s="423">
        <v>2025000</v>
      </c>
      <c r="AX1215" s="79">
        <f t="shared" si="93"/>
        <v>6750000</v>
      </c>
      <c r="AY1215" s="223">
        <f t="shared" si="94"/>
        <v>0.23076923076923078</v>
      </c>
      <c r="AZ1215" s="74">
        <v>0.23076923076923078</v>
      </c>
      <c r="BA1215" s="75" t="s">
        <v>89</v>
      </c>
      <c r="BB1215" s="65" t="s">
        <v>108</v>
      </c>
      <c r="BC1215" s="66" t="s">
        <v>9183</v>
      </c>
      <c r="BD1215" s="221" t="s">
        <v>87</v>
      </c>
      <c r="BE1215" s="221" t="s">
        <v>87</v>
      </c>
    </row>
    <row r="1216" spans="2:57" x14ac:dyDescent="0.25">
      <c r="B1216" s="221">
        <v>2025</v>
      </c>
      <c r="C1216" s="221">
        <v>891780111</v>
      </c>
      <c r="D1216" s="221" t="s">
        <v>78</v>
      </c>
      <c r="E1216" s="65" t="s">
        <v>9182</v>
      </c>
      <c r="F1216" s="65" t="s">
        <v>9181</v>
      </c>
      <c r="G1216" s="306">
        <v>0</v>
      </c>
      <c r="H1216" s="65" t="s">
        <v>81</v>
      </c>
      <c r="I1216" s="221" t="s">
        <v>82</v>
      </c>
      <c r="J1216" s="220" t="s">
        <v>83</v>
      </c>
      <c r="K1216" s="66" t="s">
        <v>9011</v>
      </c>
      <c r="L1216" s="68">
        <v>8775000</v>
      </c>
      <c r="M1216" s="221" t="s">
        <v>85</v>
      </c>
      <c r="N1216" s="66" t="s">
        <v>9180</v>
      </c>
      <c r="O1216" s="66">
        <v>1129534741</v>
      </c>
      <c r="P1216" s="65">
        <v>1426</v>
      </c>
      <c r="Q1216" s="78">
        <v>45840</v>
      </c>
      <c r="R1216" s="66">
        <v>2494141000</v>
      </c>
      <c r="S1216" s="78">
        <v>45875</v>
      </c>
      <c r="T1216" s="68">
        <v>8775000</v>
      </c>
      <c r="U1216" s="65" t="s">
        <v>87</v>
      </c>
      <c r="V1216" s="68">
        <v>45476408</v>
      </c>
      <c r="W1216" s="67" t="s">
        <v>8784</v>
      </c>
      <c r="X1216" s="78">
        <v>45875</v>
      </c>
      <c r="Y1216" s="78">
        <v>45875</v>
      </c>
      <c r="Z1216" s="70" t="s">
        <v>89</v>
      </c>
      <c r="AA1216" s="70">
        <v>45991</v>
      </c>
      <c r="AB1216" s="49">
        <f t="shared" si="90"/>
        <v>116</v>
      </c>
      <c r="AC1216" s="65">
        <v>0</v>
      </c>
      <c r="AD1216" s="424">
        <v>0</v>
      </c>
      <c r="AE1216" s="65">
        <v>0</v>
      </c>
      <c r="AF1216" s="78" t="s">
        <v>89</v>
      </c>
      <c r="AG1216" s="49">
        <f t="shared" si="91"/>
        <v>0</v>
      </c>
      <c r="AH1216" s="65">
        <v>0</v>
      </c>
      <c r="AI1216" s="68">
        <v>0</v>
      </c>
      <c r="AJ1216" s="65" t="s">
        <v>89</v>
      </c>
      <c r="AK1216" s="78" t="s">
        <v>89</v>
      </c>
      <c r="AL1216" s="65">
        <v>0</v>
      </c>
      <c r="AM1216" s="78" t="s">
        <v>89</v>
      </c>
      <c r="AN1216" s="78" t="s">
        <v>89</v>
      </c>
      <c r="AO1216" s="78" t="s">
        <v>89</v>
      </c>
      <c r="AP1216" s="49">
        <f t="shared" si="92"/>
        <v>0</v>
      </c>
      <c r="AQ1216" s="49">
        <f>+L1216+AD1216-AI1216</f>
        <v>8775000</v>
      </c>
      <c r="AR1216" s="65" t="s">
        <v>87</v>
      </c>
      <c r="AS1216" s="68">
        <v>8775000</v>
      </c>
      <c r="AT1216" s="65" t="s">
        <v>90</v>
      </c>
      <c r="AU1216" s="68">
        <v>0</v>
      </c>
      <c r="AV1216" s="75" t="s">
        <v>89</v>
      </c>
      <c r="AW1216" s="423">
        <v>2025000</v>
      </c>
      <c r="AX1216" s="79">
        <f t="shared" si="93"/>
        <v>6750000</v>
      </c>
      <c r="AY1216" s="223">
        <f t="shared" si="94"/>
        <v>0.23076923076923078</v>
      </c>
      <c r="AZ1216" s="74">
        <v>0.23076923076923078</v>
      </c>
      <c r="BA1216" s="75" t="s">
        <v>89</v>
      </c>
      <c r="BB1216" s="65" t="s">
        <v>108</v>
      </c>
      <c r="BC1216" s="66" t="s">
        <v>9179</v>
      </c>
      <c r="BD1216" s="221" t="s">
        <v>87</v>
      </c>
      <c r="BE1216" s="221" t="s">
        <v>87</v>
      </c>
    </row>
    <row r="1217" spans="2:57" x14ac:dyDescent="0.25">
      <c r="B1217" s="221">
        <v>2025</v>
      </c>
      <c r="C1217" s="221">
        <v>891780111</v>
      </c>
      <c r="D1217" s="221" t="s">
        <v>78</v>
      </c>
      <c r="E1217" s="65" t="s">
        <v>9178</v>
      </c>
      <c r="F1217" s="65" t="s">
        <v>9177</v>
      </c>
      <c r="G1217" s="306">
        <v>0</v>
      </c>
      <c r="H1217" s="65" t="s">
        <v>81</v>
      </c>
      <c r="I1217" s="221" t="s">
        <v>82</v>
      </c>
      <c r="J1217" s="220" t="s">
        <v>83</v>
      </c>
      <c r="K1217" s="66" t="s">
        <v>8863</v>
      </c>
      <c r="L1217" s="68">
        <v>8775000</v>
      </c>
      <c r="M1217" s="221" t="s">
        <v>85</v>
      </c>
      <c r="N1217" s="66" t="s">
        <v>9176</v>
      </c>
      <c r="O1217" s="66">
        <v>57428677</v>
      </c>
      <c r="P1217" s="65">
        <v>1426</v>
      </c>
      <c r="Q1217" s="78">
        <v>45840</v>
      </c>
      <c r="R1217" s="66">
        <v>2494141000</v>
      </c>
      <c r="S1217" s="78">
        <v>45875</v>
      </c>
      <c r="T1217" s="68">
        <v>8775000</v>
      </c>
      <c r="U1217" s="65" t="s">
        <v>87</v>
      </c>
      <c r="V1217" s="68">
        <v>45476408</v>
      </c>
      <c r="W1217" s="67" t="s">
        <v>8784</v>
      </c>
      <c r="X1217" s="78">
        <v>45875</v>
      </c>
      <c r="Y1217" s="78">
        <v>45875</v>
      </c>
      <c r="Z1217" s="70" t="s">
        <v>89</v>
      </c>
      <c r="AA1217" s="70">
        <v>45991</v>
      </c>
      <c r="AB1217" s="49">
        <f t="shared" si="90"/>
        <v>116</v>
      </c>
      <c r="AC1217" s="65">
        <v>0</v>
      </c>
      <c r="AD1217" s="424">
        <v>0</v>
      </c>
      <c r="AE1217" s="65">
        <v>0</v>
      </c>
      <c r="AF1217" s="78" t="s">
        <v>89</v>
      </c>
      <c r="AG1217" s="49">
        <f t="shared" si="91"/>
        <v>0</v>
      </c>
      <c r="AH1217" s="65">
        <v>0</v>
      </c>
      <c r="AI1217" s="68">
        <v>0</v>
      </c>
      <c r="AJ1217" s="65" t="s">
        <v>89</v>
      </c>
      <c r="AK1217" s="78" t="s">
        <v>89</v>
      </c>
      <c r="AL1217" s="65">
        <v>0</v>
      </c>
      <c r="AM1217" s="78" t="s">
        <v>89</v>
      </c>
      <c r="AN1217" s="78" t="s">
        <v>89</v>
      </c>
      <c r="AO1217" s="78" t="s">
        <v>89</v>
      </c>
      <c r="AP1217" s="49">
        <f t="shared" si="92"/>
        <v>0</v>
      </c>
      <c r="AQ1217" s="49">
        <f>+L1217+AD1217-AI1217</f>
        <v>8775000</v>
      </c>
      <c r="AR1217" s="65" t="s">
        <v>87</v>
      </c>
      <c r="AS1217" s="68">
        <v>8775000</v>
      </c>
      <c r="AT1217" s="65" t="s">
        <v>90</v>
      </c>
      <c r="AU1217" s="68">
        <v>0</v>
      </c>
      <c r="AV1217" s="75" t="s">
        <v>89</v>
      </c>
      <c r="AW1217" s="423">
        <v>2025000</v>
      </c>
      <c r="AX1217" s="79">
        <f t="shared" si="93"/>
        <v>6750000</v>
      </c>
      <c r="AY1217" s="223">
        <f t="shared" si="94"/>
        <v>0.23076923076923078</v>
      </c>
      <c r="AZ1217" s="74">
        <v>0.23076923076923078</v>
      </c>
      <c r="BA1217" s="75" t="s">
        <v>89</v>
      </c>
      <c r="BB1217" s="65" t="s">
        <v>108</v>
      </c>
      <c r="BC1217" s="66" t="s">
        <v>9175</v>
      </c>
      <c r="BD1217" s="221" t="s">
        <v>87</v>
      </c>
      <c r="BE1217" s="221" t="s">
        <v>87</v>
      </c>
    </row>
    <row r="1218" spans="2:57" x14ac:dyDescent="0.25">
      <c r="B1218" s="221">
        <v>2025</v>
      </c>
      <c r="C1218" s="221">
        <v>891780111</v>
      </c>
      <c r="D1218" s="221" t="s">
        <v>78</v>
      </c>
      <c r="E1218" s="65" t="s">
        <v>9174</v>
      </c>
      <c r="F1218" s="65" t="s">
        <v>9173</v>
      </c>
      <c r="G1218" s="306">
        <v>0</v>
      </c>
      <c r="H1218" s="65" t="s">
        <v>81</v>
      </c>
      <c r="I1218" s="221" t="s">
        <v>82</v>
      </c>
      <c r="J1218" s="220" t="s">
        <v>83</v>
      </c>
      <c r="K1218" s="66" t="s">
        <v>8421</v>
      </c>
      <c r="L1218" s="68">
        <v>9000000</v>
      </c>
      <c r="M1218" s="221" t="s">
        <v>85</v>
      </c>
      <c r="N1218" s="66" t="s">
        <v>9172</v>
      </c>
      <c r="O1218" s="66">
        <v>85476117</v>
      </c>
      <c r="P1218" s="65">
        <v>1426</v>
      </c>
      <c r="Q1218" s="78">
        <v>45840</v>
      </c>
      <c r="R1218" s="66">
        <v>2494141000</v>
      </c>
      <c r="S1218" s="78">
        <v>45875</v>
      </c>
      <c r="T1218" s="68">
        <v>9000000</v>
      </c>
      <c r="U1218" s="65" t="s">
        <v>87</v>
      </c>
      <c r="V1218" s="68">
        <v>85459497</v>
      </c>
      <c r="W1218" s="67" t="s">
        <v>540</v>
      </c>
      <c r="X1218" s="78">
        <v>45875</v>
      </c>
      <c r="Y1218" s="78">
        <v>45875</v>
      </c>
      <c r="Z1218" s="70" t="s">
        <v>89</v>
      </c>
      <c r="AA1218" s="70">
        <v>45991</v>
      </c>
      <c r="AB1218" s="49">
        <f t="shared" si="90"/>
        <v>116</v>
      </c>
      <c r="AC1218" s="65">
        <v>0</v>
      </c>
      <c r="AD1218" s="424">
        <v>0</v>
      </c>
      <c r="AE1218" s="65">
        <v>0</v>
      </c>
      <c r="AF1218" s="78" t="s">
        <v>89</v>
      </c>
      <c r="AG1218" s="49">
        <f t="shared" si="91"/>
        <v>0</v>
      </c>
      <c r="AH1218" s="65">
        <v>0</v>
      </c>
      <c r="AI1218" s="68">
        <v>0</v>
      </c>
      <c r="AJ1218" s="65" t="s">
        <v>89</v>
      </c>
      <c r="AK1218" s="78" t="s">
        <v>89</v>
      </c>
      <c r="AL1218" s="65">
        <v>0</v>
      </c>
      <c r="AM1218" s="78" t="s">
        <v>89</v>
      </c>
      <c r="AN1218" s="78" t="s">
        <v>89</v>
      </c>
      <c r="AO1218" s="78" t="s">
        <v>89</v>
      </c>
      <c r="AP1218" s="49">
        <f t="shared" si="92"/>
        <v>0</v>
      </c>
      <c r="AQ1218" s="49">
        <f>+L1218+AD1218-AI1218</f>
        <v>9000000</v>
      </c>
      <c r="AR1218" s="65" t="s">
        <v>87</v>
      </c>
      <c r="AS1218" s="68">
        <v>9000000</v>
      </c>
      <c r="AT1218" s="65" t="s">
        <v>90</v>
      </c>
      <c r="AU1218" s="68">
        <v>0</v>
      </c>
      <c r="AV1218" s="75" t="s">
        <v>89</v>
      </c>
      <c r="AW1218" s="423">
        <v>2250000</v>
      </c>
      <c r="AX1218" s="79">
        <f t="shared" si="93"/>
        <v>6750000</v>
      </c>
      <c r="AY1218" s="223">
        <f t="shared" si="94"/>
        <v>0.25</v>
      </c>
      <c r="AZ1218" s="74">
        <v>0.25</v>
      </c>
      <c r="BA1218" s="75" t="s">
        <v>89</v>
      </c>
      <c r="BB1218" s="65" t="s">
        <v>108</v>
      </c>
      <c r="BC1218" s="66" t="s">
        <v>9171</v>
      </c>
      <c r="BD1218" s="221" t="s">
        <v>87</v>
      </c>
      <c r="BE1218" s="221" t="s">
        <v>87</v>
      </c>
    </row>
    <row r="1219" spans="2:57" x14ac:dyDescent="0.25">
      <c r="B1219" s="221">
        <v>2025</v>
      </c>
      <c r="C1219" s="221">
        <v>891780111</v>
      </c>
      <c r="D1219" s="221" t="s">
        <v>78</v>
      </c>
      <c r="E1219" s="65" t="s">
        <v>9170</v>
      </c>
      <c r="F1219" s="65" t="s">
        <v>9169</v>
      </c>
      <c r="G1219" s="306">
        <v>0</v>
      </c>
      <c r="H1219" s="65" t="s">
        <v>81</v>
      </c>
      <c r="I1219" s="221" t="s">
        <v>82</v>
      </c>
      <c r="J1219" s="220" t="s">
        <v>83</v>
      </c>
      <c r="K1219" s="66" t="s">
        <v>9168</v>
      </c>
      <c r="L1219" s="68">
        <v>13888000</v>
      </c>
      <c r="M1219" s="221" t="s">
        <v>85</v>
      </c>
      <c r="N1219" s="66" t="s">
        <v>9167</v>
      </c>
      <c r="O1219" s="66">
        <v>1082905438</v>
      </c>
      <c r="P1219" s="65">
        <v>1425</v>
      </c>
      <c r="Q1219" s="78">
        <v>45840</v>
      </c>
      <c r="R1219" s="66">
        <v>5603238000</v>
      </c>
      <c r="S1219" s="78">
        <v>45875</v>
      </c>
      <c r="T1219" s="68">
        <v>13888000</v>
      </c>
      <c r="U1219" s="65" t="s">
        <v>87</v>
      </c>
      <c r="V1219" s="68">
        <v>85465146</v>
      </c>
      <c r="W1219" s="67" t="s">
        <v>8366</v>
      </c>
      <c r="X1219" s="78">
        <v>45875</v>
      </c>
      <c r="Y1219" s="78">
        <v>45875</v>
      </c>
      <c r="Z1219" s="70" t="s">
        <v>89</v>
      </c>
      <c r="AA1219" s="70">
        <v>45991</v>
      </c>
      <c r="AB1219" s="49">
        <f t="shared" si="90"/>
        <v>116</v>
      </c>
      <c r="AC1219" s="65">
        <v>0</v>
      </c>
      <c r="AD1219" s="424">
        <v>0</v>
      </c>
      <c r="AE1219" s="65">
        <v>0</v>
      </c>
      <c r="AF1219" s="78" t="s">
        <v>89</v>
      </c>
      <c r="AG1219" s="49">
        <f t="shared" si="91"/>
        <v>0</v>
      </c>
      <c r="AH1219" s="65">
        <v>0</v>
      </c>
      <c r="AI1219" s="68">
        <v>0</v>
      </c>
      <c r="AJ1219" s="65" t="s">
        <v>89</v>
      </c>
      <c r="AK1219" s="78" t="s">
        <v>89</v>
      </c>
      <c r="AL1219" s="65">
        <v>0</v>
      </c>
      <c r="AM1219" s="78" t="s">
        <v>89</v>
      </c>
      <c r="AN1219" s="78" t="s">
        <v>89</v>
      </c>
      <c r="AO1219" s="78" t="s">
        <v>89</v>
      </c>
      <c r="AP1219" s="49">
        <f t="shared" si="92"/>
        <v>0</v>
      </c>
      <c r="AQ1219" s="49">
        <f>+L1219+AD1219-AI1219</f>
        <v>13888000</v>
      </c>
      <c r="AR1219" s="65" t="s">
        <v>87</v>
      </c>
      <c r="AS1219" s="68">
        <v>13888000</v>
      </c>
      <c r="AT1219" s="65" t="s">
        <v>90</v>
      </c>
      <c r="AU1219" s="68">
        <v>0</v>
      </c>
      <c r="AV1219" s="75" t="s">
        <v>89</v>
      </c>
      <c r="AW1219" s="423">
        <v>3472000</v>
      </c>
      <c r="AX1219" s="79">
        <f t="shared" si="93"/>
        <v>10416000</v>
      </c>
      <c r="AY1219" s="223">
        <f t="shared" si="94"/>
        <v>0.25</v>
      </c>
      <c r="AZ1219" s="74">
        <v>0.25</v>
      </c>
      <c r="BA1219" s="75" t="s">
        <v>89</v>
      </c>
      <c r="BB1219" s="65" t="s">
        <v>108</v>
      </c>
      <c r="BC1219" s="66" t="s">
        <v>9166</v>
      </c>
      <c r="BD1219" s="221" t="s">
        <v>87</v>
      </c>
      <c r="BE1219" s="221" t="s">
        <v>87</v>
      </c>
    </row>
    <row r="1220" spans="2:57" x14ac:dyDescent="0.25">
      <c r="B1220" s="221">
        <v>2025</v>
      </c>
      <c r="C1220" s="221">
        <v>891780111</v>
      </c>
      <c r="D1220" s="221" t="s">
        <v>78</v>
      </c>
      <c r="E1220" s="65" t="s">
        <v>9165</v>
      </c>
      <c r="F1220" s="65" t="s">
        <v>9164</v>
      </c>
      <c r="G1220" s="306">
        <v>0</v>
      </c>
      <c r="H1220" s="65" t="s">
        <v>81</v>
      </c>
      <c r="I1220" s="221" t="s">
        <v>82</v>
      </c>
      <c r="J1220" s="220" t="s">
        <v>83</v>
      </c>
      <c r="K1220" s="66" t="s">
        <v>9163</v>
      </c>
      <c r="L1220" s="68">
        <v>12308400</v>
      </c>
      <c r="M1220" s="221" t="s">
        <v>85</v>
      </c>
      <c r="N1220" s="66" t="s">
        <v>9162</v>
      </c>
      <c r="O1220" s="66">
        <v>1083024033</v>
      </c>
      <c r="P1220" s="65">
        <v>1425</v>
      </c>
      <c r="Q1220" s="78">
        <v>45840</v>
      </c>
      <c r="R1220" s="66">
        <v>5603238000</v>
      </c>
      <c r="S1220" s="78">
        <v>45875</v>
      </c>
      <c r="T1220" s="68">
        <v>12308400</v>
      </c>
      <c r="U1220" s="65" t="s">
        <v>87</v>
      </c>
      <c r="V1220" s="68">
        <v>36557666</v>
      </c>
      <c r="W1220" s="67" t="s">
        <v>8339</v>
      </c>
      <c r="X1220" s="78">
        <v>45875</v>
      </c>
      <c r="Y1220" s="78">
        <v>45875</v>
      </c>
      <c r="Z1220" s="70" t="s">
        <v>89</v>
      </c>
      <c r="AA1220" s="70">
        <v>45991</v>
      </c>
      <c r="AB1220" s="49">
        <f t="shared" si="90"/>
        <v>116</v>
      </c>
      <c r="AC1220" s="65">
        <v>0</v>
      </c>
      <c r="AD1220" s="424">
        <v>0</v>
      </c>
      <c r="AE1220" s="65">
        <v>0</v>
      </c>
      <c r="AF1220" s="78" t="s">
        <v>89</v>
      </c>
      <c r="AG1220" s="49">
        <f t="shared" si="91"/>
        <v>0</v>
      </c>
      <c r="AH1220" s="65">
        <v>0</v>
      </c>
      <c r="AI1220" s="68">
        <v>0</v>
      </c>
      <c r="AJ1220" s="65" t="s">
        <v>89</v>
      </c>
      <c r="AK1220" s="78" t="s">
        <v>89</v>
      </c>
      <c r="AL1220" s="65">
        <v>0</v>
      </c>
      <c r="AM1220" s="78" t="s">
        <v>89</v>
      </c>
      <c r="AN1220" s="78" t="s">
        <v>89</v>
      </c>
      <c r="AO1220" s="78" t="s">
        <v>89</v>
      </c>
      <c r="AP1220" s="49">
        <f t="shared" si="92"/>
        <v>0</v>
      </c>
      <c r="AQ1220" s="49">
        <f>+L1220+AD1220-AI1220</f>
        <v>12308400</v>
      </c>
      <c r="AR1220" s="65" t="s">
        <v>87</v>
      </c>
      <c r="AS1220" s="68">
        <v>12308400</v>
      </c>
      <c r="AT1220" s="65" t="s">
        <v>90</v>
      </c>
      <c r="AU1220" s="68">
        <v>0</v>
      </c>
      <c r="AV1220" s="75" t="s">
        <v>89</v>
      </c>
      <c r="AW1220" s="423">
        <v>2840400</v>
      </c>
      <c r="AX1220" s="79">
        <f t="shared" si="93"/>
        <v>9468000</v>
      </c>
      <c r="AY1220" s="223">
        <f t="shared" si="94"/>
        <v>0.23076923076923078</v>
      </c>
      <c r="AZ1220" s="74">
        <v>0.23076923076923078</v>
      </c>
      <c r="BA1220" s="75" t="s">
        <v>89</v>
      </c>
      <c r="BB1220" s="65" t="s">
        <v>108</v>
      </c>
      <c r="BC1220" s="66" t="s">
        <v>9161</v>
      </c>
      <c r="BD1220" s="221" t="s">
        <v>87</v>
      </c>
      <c r="BE1220" s="221" t="s">
        <v>87</v>
      </c>
    </row>
    <row r="1221" spans="2:57" x14ac:dyDescent="0.25">
      <c r="B1221" s="221">
        <v>2025</v>
      </c>
      <c r="C1221" s="221">
        <v>891780111</v>
      </c>
      <c r="D1221" s="221" t="s">
        <v>78</v>
      </c>
      <c r="E1221" s="65" t="s">
        <v>9160</v>
      </c>
      <c r="F1221" s="65" t="s">
        <v>9159</v>
      </c>
      <c r="G1221" s="306">
        <v>0</v>
      </c>
      <c r="H1221" s="65" t="s">
        <v>81</v>
      </c>
      <c r="I1221" s="221" t="s">
        <v>82</v>
      </c>
      <c r="J1221" s="220" t="s">
        <v>83</v>
      </c>
      <c r="K1221" s="66" t="s">
        <v>9158</v>
      </c>
      <c r="L1221" s="68">
        <v>9000000</v>
      </c>
      <c r="M1221" s="221" t="s">
        <v>85</v>
      </c>
      <c r="N1221" s="66" t="s">
        <v>9157</v>
      </c>
      <c r="O1221" s="66">
        <v>1004360363</v>
      </c>
      <c r="P1221" s="65">
        <v>1426</v>
      </c>
      <c r="Q1221" s="78">
        <v>45840</v>
      </c>
      <c r="R1221" s="66">
        <v>2494141000</v>
      </c>
      <c r="S1221" s="78">
        <v>45875</v>
      </c>
      <c r="T1221" s="68">
        <v>9000000</v>
      </c>
      <c r="U1221" s="65" t="s">
        <v>87</v>
      </c>
      <c r="V1221" s="68">
        <v>85475141</v>
      </c>
      <c r="W1221" s="67" t="s">
        <v>9140</v>
      </c>
      <c r="X1221" s="78">
        <v>45875</v>
      </c>
      <c r="Y1221" s="78">
        <v>45875</v>
      </c>
      <c r="Z1221" s="70" t="s">
        <v>89</v>
      </c>
      <c r="AA1221" s="70">
        <v>45991</v>
      </c>
      <c r="AB1221" s="49">
        <f t="shared" si="90"/>
        <v>116</v>
      </c>
      <c r="AC1221" s="65">
        <v>0</v>
      </c>
      <c r="AD1221" s="424">
        <v>0</v>
      </c>
      <c r="AE1221" s="65">
        <v>0</v>
      </c>
      <c r="AF1221" s="78" t="s">
        <v>89</v>
      </c>
      <c r="AG1221" s="49">
        <f t="shared" si="91"/>
        <v>0</v>
      </c>
      <c r="AH1221" s="65">
        <v>0</v>
      </c>
      <c r="AI1221" s="68">
        <v>0</v>
      </c>
      <c r="AJ1221" s="65" t="s">
        <v>89</v>
      </c>
      <c r="AK1221" s="78" t="s">
        <v>89</v>
      </c>
      <c r="AL1221" s="65">
        <v>0</v>
      </c>
      <c r="AM1221" s="78" t="s">
        <v>89</v>
      </c>
      <c r="AN1221" s="78" t="s">
        <v>89</v>
      </c>
      <c r="AO1221" s="78" t="s">
        <v>89</v>
      </c>
      <c r="AP1221" s="49">
        <f t="shared" si="92"/>
        <v>0</v>
      </c>
      <c r="AQ1221" s="49">
        <f>+L1221+AD1221-AI1221</f>
        <v>9000000</v>
      </c>
      <c r="AR1221" s="65" t="s">
        <v>87</v>
      </c>
      <c r="AS1221" s="68">
        <v>9000000</v>
      </c>
      <c r="AT1221" s="65" t="s">
        <v>90</v>
      </c>
      <c r="AU1221" s="68">
        <v>0</v>
      </c>
      <c r="AV1221" s="75" t="s">
        <v>89</v>
      </c>
      <c r="AW1221" s="423">
        <v>2250000</v>
      </c>
      <c r="AX1221" s="79">
        <f t="shared" si="93"/>
        <v>6750000</v>
      </c>
      <c r="AY1221" s="223">
        <f t="shared" si="94"/>
        <v>0.25</v>
      </c>
      <c r="AZ1221" s="74">
        <v>0.25</v>
      </c>
      <c r="BA1221" s="75" t="s">
        <v>89</v>
      </c>
      <c r="BB1221" s="65" t="s">
        <v>108</v>
      </c>
      <c r="BC1221" s="66" t="s">
        <v>9156</v>
      </c>
      <c r="BD1221" s="221" t="s">
        <v>87</v>
      </c>
      <c r="BE1221" s="221" t="s">
        <v>87</v>
      </c>
    </row>
    <row r="1222" spans="2:57" x14ac:dyDescent="0.25">
      <c r="B1222" s="221">
        <v>2025</v>
      </c>
      <c r="C1222" s="221">
        <v>891780111</v>
      </c>
      <c r="D1222" s="221" t="s">
        <v>78</v>
      </c>
      <c r="E1222" s="65" t="s">
        <v>9155</v>
      </c>
      <c r="F1222" s="65" t="s">
        <v>9154</v>
      </c>
      <c r="G1222" s="306">
        <v>0</v>
      </c>
      <c r="H1222" s="65" t="s">
        <v>81</v>
      </c>
      <c r="I1222" s="221" t="s">
        <v>82</v>
      </c>
      <c r="J1222" s="220" t="s">
        <v>83</v>
      </c>
      <c r="K1222" s="66" t="s">
        <v>9153</v>
      </c>
      <c r="L1222" s="68">
        <v>10335000</v>
      </c>
      <c r="M1222" s="221" t="s">
        <v>85</v>
      </c>
      <c r="N1222" s="66" t="s">
        <v>9152</v>
      </c>
      <c r="O1222" s="66">
        <v>56086232</v>
      </c>
      <c r="P1222" s="65">
        <v>1426</v>
      </c>
      <c r="Q1222" s="78">
        <v>45840</v>
      </c>
      <c r="R1222" s="66">
        <v>2494141000</v>
      </c>
      <c r="S1222" s="78">
        <v>45875</v>
      </c>
      <c r="T1222" s="68">
        <v>10335000</v>
      </c>
      <c r="U1222" s="65" t="s">
        <v>87</v>
      </c>
      <c r="V1222" s="68">
        <v>85152695</v>
      </c>
      <c r="W1222" s="67" t="s">
        <v>8504</v>
      </c>
      <c r="X1222" s="78">
        <v>45875</v>
      </c>
      <c r="Y1222" s="78">
        <v>45875</v>
      </c>
      <c r="Z1222" s="70" t="s">
        <v>89</v>
      </c>
      <c r="AA1222" s="70">
        <v>45991</v>
      </c>
      <c r="AB1222" s="49">
        <f t="shared" si="90"/>
        <v>116</v>
      </c>
      <c r="AC1222" s="65">
        <v>0</v>
      </c>
      <c r="AD1222" s="424">
        <v>0</v>
      </c>
      <c r="AE1222" s="65">
        <v>0</v>
      </c>
      <c r="AF1222" s="78" t="s">
        <v>89</v>
      </c>
      <c r="AG1222" s="49">
        <f t="shared" si="91"/>
        <v>0</v>
      </c>
      <c r="AH1222" s="65">
        <v>0</v>
      </c>
      <c r="AI1222" s="68">
        <v>0</v>
      </c>
      <c r="AJ1222" s="65" t="s">
        <v>89</v>
      </c>
      <c r="AK1222" s="78" t="s">
        <v>89</v>
      </c>
      <c r="AL1222" s="65">
        <v>0</v>
      </c>
      <c r="AM1222" s="78" t="s">
        <v>89</v>
      </c>
      <c r="AN1222" s="78" t="s">
        <v>89</v>
      </c>
      <c r="AO1222" s="78" t="s">
        <v>89</v>
      </c>
      <c r="AP1222" s="49">
        <f t="shared" si="92"/>
        <v>0</v>
      </c>
      <c r="AQ1222" s="49">
        <f>+L1222+AD1222-AI1222</f>
        <v>10335000</v>
      </c>
      <c r="AR1222" s="65" t="s">
        <v>87</v>
      </c>
      <c r="AS1222" s="68">
        <v>10335000</v>
      </c>
      <c r="AT1222" s="65" t="s">
        <v>90</v>
      </c>
      <c r="AU1222" s="68">
        <v>0</v>
      </c>
      <c r="AV1222" s="75" t="s">
        <v>89</v>
      </c>
      <c r="AW1222" s="423">
        <v>2385000</v>
      </c>
      <c r="AX1222" s="79">
        <f t="shared" si="93"/>
        <v>7950000</v>
      </c>
      <c r="AY1222" s="223">
        <f t="shared" si="94"/>
        <v>0.23076923076923078</v>
      </c>
      <c r="AZ1222" s="74">
        <v>0.23076923076923078</v>
      </c>
      <c r="BA1222" s="75" t="s">
        <v>89</v>
      </c>
      <c r="BB1222" s="65" t="s">
        <v>108</v>
      </c>
      <c r="BC1222" s="66" t="s">
        <v>9151</v>
      </c>
      <c r="BD1222" s="221" t="s">
        <v>87</v>
      </c>
      <c r="BE1222" s="221" t="s">
        <v>87</v>
      </c>
    </row>
    <row r="1223" spans="2:57" x14ac:dyDescent="0.25">
      <c r="B1223" s="221">
        <v>2025</v>
      </c>
      <c r="C1223" s="221">
        <v>891780111</v>
      </c>
      <c r="D1223" s="221" t="s">
        <v>78</v>
      </c>
      <c r="E1223" s="65" t="s">
        <v>9150</v>
      </c>
      <c r="F1223" s="65" t="s">
        <v>9149</v>
      </c>
      <c r="G1223" s="306">
        <v>0</v>
      </c>
      <c r="H1223" s="65" t="s">
        <v>81</v>
      </c>
      <c r="I1223" s="221" t="s">
        <v>82</v>
      </c>
      <c r="J1223" s="220" t="s">
        <v>83</v>
      </c>
      <c r="K1223" s="66" t="s">
        <v>9148</v>
      </c>
      <c r="L1223" s="68">
        <v>12624000</v>
      </c>
      <c r="M1223" s="221" t="s">
        <v>85</v>
      </c>
      <c r="N1223" s="66" t="s">
        <v>9147</v>
      </c>
      <c r="O1223" s="66">
        <v>1081813717</v>
      </c>
      <c r="P1223" s="65">
        <v>1425</v>
      </c>
      <c r="Q1223" s="78">
        <v>45840</v>
      </c>
      <c r="R1223" s="66">
        <v>5603238000</v>
      </c>
      <c r="S1223" s="78">
        <v>45875</v>
      </c>
      <c r="T1223" s="68">
        <v>12624000</v>
      </c>
      <c r="U1223" s="65" t="s">
        <v>87</v>
      </c>
      <c r="V1223" s="68">
        <v>36718996</v>
      </c>
      <c r="W1223" s="67" t="s">
        <v>9146</v>
      </c>
      <c r="X1223" s="78">
        <v>45875</v>
      </c>
      <c r="Y1223" s="78">
        <v>45875</v>
      </c>
      <c r="Z1223" s="70" t="s">
        <v>89</v>
      </c>
      <c r="AA1223" s="70">
        <v>45991</v>
      </c>
      <c r="AB1223" s="49">
        <f t="shared" si="90"/>
        <v>116</v>
      </c>
      <c r="AC1223" s="65">
        <v>0</v>
      </c>
      <c r="AD1223" s="424">
        <v>0</v>
      </c>
      <c r="AE1223" s="65">
        <v>0</v>
      </c>
      <c r="AF1223" s="78" t="s">
        <v>89</v>
      </c>
      <c r="AG1223" s="49">
        <f t="shared" si="91"/>
        <v>0</v>
      </c>
      <c r="AH1223" s="65">
        <v>0</v>
      </c>
      <c r="AI1223" s="68">
        <v>0</v>
      </c>
      <c r="AJ1223" s="65" t="s">
        <v>89</v>
      </c>
      <c r="AK1223" s="78" t="s">
        <v>89</v>
      </c>
      <c r="AL1223" s="65">
        <v>0</v>
      </c>
      <c r="AM1223" s="78" t="s">
        <v>89</v>
      </c>
      <c r="AN1223" s="78" t="s">
        <v>89</v>
      </c>
      <c r="AO1223" s="78" t="s">
        <v>89</v>
      </c>
      <c r="AP1223" s="49">
        <f t="shared" si="92"/>
        <v>0</v>
      </c>
      <c r="AQ1223" s="49">
        <f>+L1223+AD1223-AI1223</f>
        <v>12624000</v>
      </c>
      <c r="AR1223" s="65" t="s">
        <v>87</v>
      </c>
      <c r="AS1223" s="68">
        <v>12624000</v>
      </c>
      <c r="AT1223" s="65" t="s">
        <v>90</v>
      </c>
      <c r="AU1223" s="68">
        <v>0</v>
      </c>
      <c r="AV1223" s="75" t="s">
        <v>89</v>
      </c>
      <c r="AW1223" s="423">
        <v>3156000</v>
      </c>
      <c r="AX1223" s="79">
        <f t="shared" si="93"/>
        <v>9468000</v>
      </c>
      <c r="AY1223" s="223">
        <f t="shared" si="94"/>
        <v>0.25</v>
      </c>
      <c r="AZ1223" s="74">
        <v>0.25</v>
      </c>
      <c r="BA1223" s="75" t="s">
        <v>89</v>
      </c>
      <c r="BB1223" s="65" t="s">
        <v>108</v>
      </c>
      <c r="BC1223" s="66" t="s">
        <v>9145</v>
      </c>
      <c r="BD1223" s="221" t="s">
        <v>87</v>
      </c>
      <c r="BE1223" s="221" t="s">
        <v>87</v>
      </c>
    </row>
    <row r="1224" spans="2:57" x14ac:dyDescent="0.25">
      <c r="B1224" s="221">
        <v>2025</v>
      </c>
      <c r="C1224" s="221">
        <v>891780111</v>
      </c>
      <c r="D1224" s="221" t="s">
        <v>78</v>
      </c>
      <c r="E1224" s="65" t="s">
        <v>9144</v>
      </c>
      <c r="F1224" s="65" t="s">
        <v>9143</v>
      </c>
      <c r="G1224" s="306">
        <v>0</v>
      </c>
      <c r="H1224" s="65" t="s">
        <v>81</v>
      </c>
      <c r="I1224" s="221" t="s">
        <v>82</v>
      </c>
      <c r="J1224" s="220" t="s">
        <v>83</v>
      </c>
      <c r="K1224" s="66" t="s">
        <v>9142</v>
      </c>
      <c r="L1224" s="68">
        <v>9000000</v>
      </c>
      <c r="M1224" s="221" t="s">
        <v>85</v>
      </c>
      <c r="N1224" s="66" t="s">
        <v>9141</v>
      </c>
      <c r="O1224" s="66">
        <v>1084054100</v>
      </c>
      <c r="P1224" s="65">
        <v>1426</v>
      </c>
      <c r="Q1224" s="78">
        <v>45840</v>
      </c>
      <c r="R1224" s="66">
        <v>2494141000</v>
      </c>
      <c r="S1224" s="78">
        <v>45875</v>
      </c>
      <c r="T1224" s="68">
        <v>9000000</v>
      </c>
      <c r="U1224" s="65" t="s">
        <v>87</v>
      </c>
      <c r="V1224" s="68">
        <v>85475141</v>
      </c>
      <c r="W1224" s="67" t="s">
        <v>9140</v>
      </c>
      <c r="X1224" s="78">
        <v>45875</v>
      </c>
      <c r="Y1224" s="78">
        <v>45875</v>
      </c>
      <c r="Z1224" s="70" t="s">
        <v>89</v>
      </c>
      <c r="AA1224" s="70">
        <v>45991</v>
      </c>
      <c r="AB1224" s="49">
        <f t="shared" ref="AB1224:AB1287" si="95">+IF(Z1224="1800-01-01",AA1224-Y1224,AA1224-Z1224)</f>
        <v>116</v>
      </c>
      <c r="AC1224" s="65">
        <v>0</v>
      </c>
      <c r="AD1224" s="424">
        <v>0</v>
      </c>
      <c r="AE1224" s="65">
        <v>0</v>
      </c>
      <c r="AF1224" s="78" t="s">
        <v>89</v>
      </c>
      <c r="AG1224" s="49">
        <f t="shared" ref="AG1224:AG1287" si="96">+IF(AF1224="1800-01-01",0,AF1224-AA1224)</f>
        <v>0</v>
      </c>
      <c r="AH1224" s="65">
        <v>0</v>
      </c>
      <c r="AI1224" s="68">
        <v>0</v>
      </c>
      <c r="AJ1224" s="65" t="s">
        <v>89</v>
      </c>
      <c r="AK1224" s="78" t="s">
        <v>89</v>
      </c>
      <c r="AL1224" s="65">
        <v>0</v>
      </c>
      <c r="AM1224" s="78" t="s">
        <v>89</v>
      </c>
      <c r="AN1224" s="78" t="s">
        <v>89</v>
      </c>
      <c r="AO1224" s="78" t="s">
        <v>89</v>
      </c>
      <c r="AP1224" s="49">
        <f t="shared" ref="AP1224:AP1287" si="97">+IF(AM1224="1800-01-01",0,AN1224-AM1224)</f>
        <v>0</v>
      </c>
      <c r="AQ1224" s="49">
        <f>+L1224+AD1224-AI1224</f>
        <v>9000000</v>
      </c>
      <c r="AR1224" s="65" t="s">
        <v>87</v>
      </c>
      <c r="AS1224" s="68">
        <v>9000000</v>
      </c>
      <c r="AT1224" s="65" t="s">
        <v>90</v>
      </c>
      <c r="AU1224" s="68">
        <v>0</v>
      </c>
      <c r="AV1224" s="75" t="s">
        <v>89</v>
      </c>
      <c r="AW1224" s="423">
        <v>2250000</v>
      </c>
      <c r="AX1224" s="79">
        <f t="shared" ref="AX1224:AX1287" si="98">AQ1224-AW1224</f>
        <v>6750000</v>
      </c>
      <c r="AY1224" s="223">
        <f t="shared" ref="AY1224:AY1287" si="99">+IFERROR(AW1224/AQ1224,"_")</f>
        <v>0.25</v>
      </c>
      <c r="AZ1224" s="74">
        <v>0.25</v>
      </c>
      <c r="BA1224" s="75" t="s">
        <v>89</v>
      </c>
      <c r="BB1224" s="65" t="s">
        <v>108</v>
      </c>
      <c r="BC1224" s="66" t="s">
        <v>9139</v>
      </c>
      <c r="BD1224" s="221" t="s">
        <v>87</v>
      </c>
      <c r="BE1224" s="221" t="s">
        <v>87</v>
      </c>
    </row>
    <row r="1225" spans="2:57" x14ac:dyDescent="0.25">
      <c r="B1225" s="221">
        <v>2025</v>
      </c>
      <c r="C1225" s="221">
        <v>891780111</v>
      </c>
      <c r="D1225" s="221" t="s">
        <v>78</v>
      </c>
      <c r="E1225" s="65" t="s">
        <v>9138</v>
      </c>
      <c r="F1225" s="65" t="s">
        <v>9137</v>
      </c>
      <c r="G1225" s="306">
        <v>0</v>
      </c>
      <c r="H1225" s="65" t="s">
        <v>81</v>
      </c>
      <c r="I1225" s="221" t="s">
        <v>82</v>
      </c>
      <c r="J1225" s="220" t="s">
        <v>83</v>
      </c>
      <c r="K1225" s="66" t="s">
        <v>9136</v>
      </c>
      <c r="L1225" s="68">
        <v>9000000</v>
      </c>
      <c r="M1225" s="221" t="s">
        <v>85</v>
      </c>
      <c r="N1225" s="66" t="s">
        <v>9135</v>
      </c>
      <c r="O1225" s="66">
        <v>1082965670</v>
      </c>
      <c r="P1225" s="65">
        <v>1426</v>
      </c>
      <c r="Q1225" s="78">
        <v>45840</v>
      </c>
      <c r="R1225" s="66">
        <v>2494141000</v>
      </c>
      <c r="S1225" s="78">
        <v>45875</v>
      </c>
      <c r="T1225" s="68">
        <v>9000000</v>
      </c>
      <c r="U1225" s="65" t="s">
        <v>87</v>
      </c>
      <c r="V1225" s="68">
        <v>85467461</v>
      </c>
      <c r="W1225" s="67" t="s">
        <v>8435</v>
      </c>
      <c r="X1225" s="78">
        <v>45875</v>
      </c>
      <c r="Y1225" s="78">
        <v>45875</v>
      </c>
      <c r="Z1225" s="70" t="s">
        <v>89</v>
      </c>
      <c r="AA1225" s="70">
        <v>45991</v>
      </c>
      <c r="AB1225" s="49">
        <f t="shared" si="95"/>
        <v>116</v>
      </c>
      <c r="AC1225" s="65">
        <v>0</v>
      </c>
      <c r="AD1225" s="424">
        <v>0</v>
      </c>
      <c r="AE1225" s="65">
        <v>0</v>
      </c>
      <c r="AF1225" s="78" t="s">
        <v>89</v>
      </c>
      <c r="AG1225" s="49">
        <f t="shared" si="96"/>
        <v>0</v>
      </c>
      <c r="AH1225" s="65">
        <v>0</v>
      </c>
      <c r="AI1225" s="68">
        <v>0</v>
      </c>
      <c r="AJ1225" s="65" t="s">
        <v>89</v>
      </c>
      <c r="AK1225" s="78" t="s">
        <v>89</v>
      </c>
      <c r="AL1225" s="65">
        <v>0</v>
      </c>
      <c r="AM1225" s="78" t="s">
        <v>89</v>
      </c>
      <c r="AN1225" s="78" t="s">
        <v>89</v>
      </c>
      <c r="AO1225" s="78" t="s">
        <v>89</v>
      </c>
      <c r="AP1225" s="49">
        <f t="shared" si="97"/>
        <v>0</v>
      </c>
      <c r="AQ1225" s="49">
        <f>+L1225+AD1225-AI1225</f>
        <v>9000000</v>
      </c>
      <c r="AR1225" s="65" t="s">
        <v>87</v>
      </c>
      <c r="AS1225" s="68">
        <v>9000000</v>
      </c>
      <c r="AT1225" s="65" t="s">
        <v>90</v>
      </c>
      <c r="AU1225" s="68">
        <v>0</v>
      </c>
      <c r="AV1225" s="75" t="s">
        <v>89</v>
      </c>
      <c r="AW1225" s="423">
        <v>2250000</v>
      </c>
      <c r="AX1225" s="79">
        <f t="shared" si="98"/>
        <v>6750000</v>
      </c>
      <c r="AY1225" s="223">
        <f t="shared" si="99"/>
        <v>0.25</v>
      </c>
      <c r="AZ1225" s="74">
        <v>0.25</v>
      </c>
      <c r="BA1225" s="75" t="s">
        <v>89</v>
      </c>
      <c r="BB1225" s="65" t="s">
        <v>108</v>
      </c>
      <c r="BC1225" s="66" t="s">
        <v>9134</v>
      </c>
      <c r="BD1225" s="221" t="s">
        <v>87</v>
      </c>
      <c r="BE1225" s="221" t="s">
        <v>87</v>
      </c>
    </row>
    <row r="1226" spans="2:57" x14ac:dyDescent="0.25">
      <c r="B1226" s="221">
        <v>2025</v>
      </c>
      <c r="C1226" s="221">
        <v>891780111</v>
      </c>
      <c r="D1226" s="221" t="s">
        <v>78</v>
      </c>
      <c r="E1226" s="65" t="s">
        <v>9133</v>
      </c>
      <c r="F1226" s="65" t="s">
        <v>9132</v>
      </c>
      <c r="G1226" s="306">
        <v>0</v>
      </c>
      <c r="H1226" s="65" t="s">
        <v>81</v>
      </c>
      <c r="I1226" s="221" t="s">
        <v>82</v>
      </c>
      <c r="J1226" s="220" t="s">
        <v>83</v>
      </c>
      <c r="K1226" s="66" t="s">
        <v>9131</v>
      </c>
      <c r="L1226" s="68">
        <v>10335000</v>
      </c>
      <c r="M1226" s="221" t="s">
        <v>85</v>
      </c>
      <c r="N1226" s="66" t="s">
        <v>9130</v>
      </c>
      <c r="O1226" s="66">
        <v>72258990</v>
      </c>
      <c r="P1226" s="65">
        <v>1426</v>
      </c>
      <c r="Q1226" s="78">
        <v>45840</v>
      </c>
      <c r="R1226" s="66">
        <v>2494141000</v>
      </c>
      <c r="S1226" s="78">
        <v>45875</v>
      </c>
      <c r="T1226" s="68">
        <v>10335000</v>
      </c>
      <c r="U1226" s="65" t="s">
        <v>87</v>
      </c>
      <c r="V1226" s="68">
        <v>85152695</v>
      </c>
      <c r="W1226" s="67" t="s">
        <v>8504</v>
      </c>
      <c r="X1226" s="78">
        <v>45875</v>
      </c>
      <c r="Y1226" s="78">
        <v>45875</v>
      </c>
      <c r="Z1226" s="70" t="s">
        <v>89</v>
      </c>
      <c r="AA1226" s="70">
        <v>45991</v>
      </c>
      <c r="AB1226" s="49">
        <f t="shared" si="95"/>
        <v>116</v>
      </c>
      <c r="AC1226" s="65">
        <v>0</v>
      </c>
      <c r="AD1226" s="424">
        <v>0</v>
      </c>
      <c r="AE1226" s="65">
        <v>0</v>
      </c>
      <c r="AF1226" s="78" t="s">
        <v>89</v>
      </c>
      <c r="AG1226" s="49">
        <f t="shared" si="96"/>
        <v>0</v>
      </c>
      <c r="AH1226" s="65">
        <v>0</v>
      </c>
      <c r="AI1226" s="68">
        <v>0</v>
      </c>
      <c r="AJ1226" s="65" t="s">
        <v>89</v>
      </c>
      <c r="AK1226" s="78" t="s">
        <v>89</v>
      </c>
      <c r="AL1226" s="65">
        <v>0</v>
      </c>
      <c r="AM1226" s="78" t="s">
        <v>89</v>
      </c>
      <c r="AN1226" s="78" t="s">
        <v>89</v>
      </c>
      <c r="AO1226" s="78" t="s">
        <v>89</v>
      </c>
      <c r="AP1226" s="49">
        <f t="shared" si="97"/>
        <v>0</v>
      </c>
      <c r="AQ1226" s="49">
        <f>+L1226+AD1226-AI1226</f>
        <v>10335000</v>
      </c>
      <c r="AR1226" s="65" t="s">
        <v>87</v>
      </c>
      <c r="AS1226" s="68">
        <v>10335000</v>
      </c>
      <c r="AT1226" s="65" t="s">
        <v>90</v>
      </c>
      <c r="AU1226" s="68">
        <v>0</v>
      </c>
      <c r="AV1226" s="75" t="s">
        <v>89</v>
      </c>
      <c r="AW1226" s="423">
        <v>2385000</v>
      </c>
      <c r="AX1226" s="79">
        <f t="shared" si="98"/>
        <v>7950000</v>
      </c>
      <c r="AY1226" s="223">
        <f t="shared" si="99"/>
        <v>0.23076923076923078</v>
      </c>
      <c r="AZ1226" s="74">
        <v>0.23076923076923078</v>
      </c>
      <c r="BA1226" s="75" t="s">
        <v>89</v>
      </c>
      <c r="BB1226" s="65" t="s">
        <v>108</v>
      </c>
      <c r="BC1226" s="66" t="s">
        <v>9129</v>
      </c>
      <c r="BD1226" s="221" t="s">
        <v>87</v>
      </c>
      <c r="BE1226" s="221" t="s">
        <v>87</v>
      </c>
    </row>
    <row r="1227" spans="2:57" x14ac:dyDescent="0.25">
      <c r="B1227" s="221">
        <v>2025</v>
      </c>
      <c r="C1227" s="221">
        <v>891780111</v>
      </c>
      <c r="D1227" s="221" t="s">
        <v>78</v>
      </c>
      <c r="E1227" s="65" t="s">
        <v>9128</v>
      </c>
      <c r="F1227" s="65" t="s">
        <v>9127</v>
      </c>
      <c r="G1227" s="306">
        <v>0</v>
      </c>
      <c r="H1227" s="65" t="s">
        <v>81</v>
      </c>
      <c r="I1227" s="221" t="s">
        <v>82</v>
      </c>
      <c r="J1227" s="220" t="s">
        <v>83</v>
      </c>
      <c r="K1227" s="66" t="s">
        <v>9126</v>
      </c>
      <c r="L1227" s="68">
        <v>12624000</v>
      </c>
      <c r="M1227" s="221" t="s">
        <v>85</v>
      </c>
      <c r="N1227" s="66" t="s">
        <v>2863</v>
      </c>
      <c r="O1227" s="66">
        <v>1082856483</v>
      </c>
      <c r="P1227" s="65">
        <v>1425</v>
      </c>
      <c r="Q1227" s="78">
        <v>45840</v>
      </c>
      <c r="R1227" s="66">
        <v>5603238000</v>
      </c>
      <c r="S1227" s="78">
        <v>45875</v>
      </c>
      <c r="T1227" s="68">
        <v>12624000</v>
      </c>
      <c r="U1227" s="65" t="s">
        <v>87</v>
      </c>
      <c r="V1227" s="68">
        <v>57461216</v>
      </c>
      <c r="W1227" s="67" t="s">
        <v>8478</v>
      </c>
      <c r="X1227" s="78">
        <v>45875</v>
      </c>
      <c r="Y1227" s="78">
        <v>45875</v>
      </c>
      <c r="Z1227" s="70" t="s">
        <v>89</v>
      </c>
      <c r="AA1227" s="70">
        <v>45991</v>
      </c>
      <c r="AB1227" s="49">
        <f t="shared" si="95"/>
        <v>116</v>
      </c>
      <c r="AC1227" s="65">
        <v>0</v>
      </c>
      <c r="AD1227" s="424">
        <v>0</v>
      </c>
      <c r="AE1227" s="65">
        <v>0</v>
      </c>
      <c r="AF1227" s="78" t="s">
        <v>89</v>
      </c>
      <c r="AG1227" s="49">
        <f t="shared" si="96"/>
        <v>0</v>
      </c>
      <c r="AH1227" s="65">
        <v>0</v>
      </c>
      <c r="AI1227" s="68">
        <v>0</v>
      </c>
      <c r="AJ1227" s="65" t="s">
        <v>89</v>
      </c>
      <c r="AK1227" s="78" t="s">
        <v>89</v>
      </c>
      <c r="AL1227" s="65">
        <v>0</v>
      </c>
      <c r="AM1227" s="78" t="s">
        <v>89</v>
      </c>
      <c r="AN1227" s="78" t="s">
        <v>89</v>
      </c>
      <c r="AO1227" s="78" t="s">
        <v>89</v>
      </c>
      <c r="AP1227" s="49">
        <f t="shared" si="97"/>
        <v>0</v>
      </c>
      <c r="AQ1227" s="49">
        <f>+L1227+AD1227-AI1227</f>
        <v>12624000</v>
      </c>
      <c r="AR1227" s="65" t="s">
        <v>87</v>
      </c>
      <c r="AS1227" s="68">
        <v>12624000</v>
      </c>
      <c r="AT1227" s="65" t="s">
        <v>90</v>
      </c>
      <c r="AU1227" s="68">
        <v>0</v>
      </c>
      <c r="AV1227" s="75" t="s">
        <v>89</v>
      </c>
      <c r="AW1227" s="423">
        <v>3156000</v>
      </c>
      <c r="AX1227" s="79">
        <f t="shared" si="98"/>
        <v>9468000</v>
      </c>
      <c r="AY1227" s="223">
        <f t="shared" si="99"/>
        <v>0.25</v>
      </c>
      <c r="AZ1227" s="74">
        <v>0.25</v>
      </c>
      <c r="BA1227" s="75" t="s">
        <v>89</v>
      </c>
      <c r="BB1227" s="65" t="s">
        <v>108</v>
      </c>
      <c r="BC1227" s="66" t="s">
        <v>9125</v>
      </c>
      <c r="BD1227" s="221" t="s">
        <v>87</v>
      </c>
      <c r="BE1227" s="221" t="s">
        <v>87</v>
      </c>
    </row>
    <row r="1228" spans="2:57" x14ac:dyDescent="0.25">
      <c r="B1228" s="221">
        <v>2025</v>
      </c>
      <c r="C1228" s="221">
        <v>891780111</v>
      </c>
      <c r="D1228" s="221" t="s">
        <v>78</v>
      </c>
      <c r="E1228" s="65" t="s">
        <v>9124</v>
      </c>
      <c r="F1228" s="65" t="s">
        <v>9123</v>
      </c>
      <c r="G1228" s="306">
        <v>0</v>
      </c>
      <c r="H1228" s="65" t="s">
        <v>81</v>
      </c>
      <c r="I1228" s="221" t="s">
        <v>82</v>
      </c>
      <c r="J1228" s="220" t="s">
        <v>83</v>
      </c>
      <c r="K1228" s="66" t="s">
        <v>8421</v>
      </c>
      <c r="L1228" s="68">
        <v>9000000</v>
      </c>
      <c r="M1228" s="221" t="s">
        <v>85</v>
      </c>
      <c r="N1228" s="66" t="s">
        <v>9122</v>
      </c>
      <c r="O1228" s="66">
        <v>85473768</v>
      </c>
      <c r="P1228" s="65">
        <v>1426</v>
      </c>
      <c r="Q1228" s="78">
        <v>45840</v>
      </c>
      <c r="R1228" s="66">
        <v>2494141000</v>
      </c>
      <c r="S1228" s="78">
        <v>45875</v>
      </c>
      <c r="T1228" s="68">
        <v>9000000</v>
      </c>
      <c r="U1228" s="65" t="s">
        <v>87</v>
      </c>
      <c r="V1228" s="68">
        <v>85459497</v>
      </c>
      <c r="W1228" s="67" t="s">
        <v>540</v>
      </c>
      <c r="X1228" s="78">
        <v>45875</v>
      </c>
      <c r="Y1228" s="78">
        <v>45875</v>
      </c>
      <c r="Z1228" s="70" t="s">
        <v>89</v>
      </c>
      <c r="AA1228" s="70">
        <v>45991</v>
      </c>
      <c r="AB1228" s="49">
        <f t="shared" si="95"/>
        <v>116</v>
      </c>
      <c r="AC1228" s="65">
        <v>0</v>
      </c>
      <c r="AD1228" s="424">
        <v>0</v>
      </c>
      <c r="AE1228" s="65">
        <v>0</v>
      </c>
      <c r="AF1228" s="78" t="s">
        <v>89</v>
      </c>
      <c r="AG1228" s="49">
        <f t="shared" si="96"/>
        <v>0</v>
      </c>
      <c r="AH1228" s="65">
        <v>0</v>
      </c>
      <c r="AI1228" s="68">
        <v>0</v>
      </c>
      <c r="AJ1228" s="65" t="s">
        <v>89</v>
      </c>
      <c r="AK1228" s="78" t="s">
        <v>89</v>
      </c>
      <c r="AL1228" s="65">
        <v>0</v>
      </c>
      <c r="AM1228" s="78" t="s">
        <v>89</v>
      </c>
      <c r="AN1228" s="78" t="s">
        <v>89</v>
      </c>
      <c r="AO1228" s="78" t="s">
        <v>89</v>
      </c>
      <c r="AP1228" s="49">
        <f t="shared" si="97"/>
        <v>0</v>
      </c>
      <c r="AQ1228" s="49">
        <f>+L1228+AD1228-AI1228</f>
        <v>9000000</v>
      </c>
      <c r="AR1228" s="65" t="s">
        <v>87</v>
      </c>
      <c r="AS1228" s="68">
        <v>9000000</v>
      </c>
      <c r="AT1228" s="65" t="s">
        <v>90</v>
      </c>
      <c r="AU1228" s="68">
        <v>0</v>
      </c>
      <c r="AV1228" s="75" t="s">
        <v>89</v>
      </c>
      <c r="AW1228" s="423">
        <v>2250000</v>
      </c>
      <c r="AX1228" s="79">
        <f t="shared" si="98"/>
        <v>6750000</v>
      </c>
      <c r="AY1228" s="223">
        <f t="shared" si="99"/>
        <v>0.25</v>
      </c>
      <c r="AZ1228" s="74">
        <v>0.25</v>
      </c>
      <c r="BA1228" s="75" t="s">
        <v>89</v>
      </c>
      <c r="BB1228" s="65" t="s">
        <v>108</v>
      </c>
      <c r="BC1228" s="66" t="s">
        <v>9121</v>
      </c>
      <c r="BD1228" s="221" t="s">
        <v>87</v>
      </c>
      <c r="BE1228" s="221" t="s">
        <v>87</v>
      </c>
    </row>
    <row r="1229" spans="2:57" x14ac:dyDescent="0.25">
      <c r="B1229" s="221">
        <v>2025</v>
      </c>
      <c r="C1229" s="221">
        <v>891780111</v>
      </c>
      <c r="D1229" s="221" t="s">
        <v>78</v>
      </c>
      <c r="E1229" s="65" t="s">
        <v>9120</v>
      </c>
      <c r="F1229" s="65" t="s">
        <v>9119</v>
      </c>
      <c r="G1229" s="306">
        <v>0</v>
      </c>
      <c r="H1229" s="65" t="s">
        <v>81</v>
      </c>
      <c r="I1229" s="221" t="s">
        <v>82</v>
      </c>
      <c r="J1229" s="220" t="s">
        <v>83</v>
      </c>
      <c r="K1229" s="66" t="s">
        <v>9118</v>
      </c>
      <c r="L1229" s="68">
        <v>15148000</v>
      </c>
      <c r="M1229" s="221" t="s">
        <v>85</v>
      </c>
      <c r="N1229" s="66" t="s">
        <v>9117</v>
      </c>
      <c r="O1229" s="66">
        <v>85153671</v>
      </c>
      <c r="P1229" s="65">
        <v>1425</v>
      </c>
      <c r="Q1229" s="78">
        <v>45840</v>
      </c>
      <c r="R1229" s="66">
        <v>5603238000</v>
      </c>
      <c r="S1229" s="78">
        <v>45875</v>
      </c>
      <c r="T1229" s="68">
        <v>15148000</v>
      </c>
      <c r="U1229" s="65" t="s">
        <v>87</v>
      </c>
      <c r="V1229" s="68">
        <v>37511267</v>
      </c>
      <c r="W1229" s="67" t="s">
        <v>9102</v>
      </c>
      <c r="X1229" s="78">
        <v>45875</v>
      </c>
      <c r="Y1229" s="78">
        <v>45875</v>
      </c>
      <c r="Z1229" s="70" t="s">
        <v>89</v>
      </c>
      <c r="AA1229" s="70">
        <v>45991</v>
      </c>
      <c r="AB1229" s="49">
        <f t="shared" si="95"/>
        <v>116</v>
      </c>
      <c r="AC1229" s="65">
        <v>0</v>
      </c>
      <c r="AD1229" s="424">
        <v>0</v>
      </c>
      <c r="AE1229" s="65">
        <v>0</v>
      </c>
      <c r="AF1229" s="78" t="s">
        <v>89</v>
      </c>
      <c r="AG1229" s="49">
        <f t="shared" si="96"/>
        <v>0</v>
      </c>
      <c r="AH1229" s="65">
        <v>0</v>
      </c>
      <c r="AI1229" s="68">
        <v>0</v>
      </c>
      <c r="AJ1229" s="65" t="s">
        <v>89</v>
      </c>
      <c r="AK1229" s="78" t="s">
        <v>89</v>
      </c>
      <c r="AL1229" s="65">
        <v>0</v>
      </c>
      <c r="AM1229" s="78" t="s">
        <v>89</v>
      </c>
      <c r="AN1229" s="78" t="s">
        <v>89</v>
      </c>
      <c r="AO1229" s="78" t="s">
        <v>89</v>
      </c>
      <c r="AP1229" s="49">
        <f t="shared" si="97"/>
        <v>0</v>
      </c>
      <c r="AQ1229" s="49">
        <f>+L1229+AD1229-AI1229</f>
        <v>15148000</v>
      </c>
      <c r="AR1229" s="65" t="s">
        <v>87</v>
      </c>
      <c r="AS1229" s="68">
        <v>15148000</v>
      </c>
      <c r="AT1229" s="65" t="s">
        <v>90</v>
      </c>
      <c r="AU1229" s="68">
        <v>0</v>
      </c>
      <c r="AV1229" s="75" t="s">
        <v>89</v>
      </c>
      <c r="AW1229" s="423">
        <v>3787000</v>
      </c>
      <c r="AX1229" s="79">
        <f t="shared" si="98"/>
        <v>11361000</v>
      </c>
      <c r="AY1229" s="223">
        <f t="shared" si="99"/>
        <v>0.25</v>
      </c>
      <c r="AZ1229" s="74">
        <v>0.25</v>
      </c>
      <c r="BA1229" s="75" t="s">
        <v>89</v>
      </c>
      <c r="BB1229" s="65" t="s">
        <v>108</v>
      </c>
      <c r="BC1229" s="66" t="s">
        <v>9116</v>
      </c>
      <c r="BD1229" s="221" t="s">
        <v>87</v>
      </c>
      <c r="BE1229" s="221" t="s">
        <v>87</v>
      </c>
    </row>
    <row r="1230" spans="2:57" x14ac:dyDescent="0.25">
      <c r="B1230" s="221">
        <v>2025</v>
      </c>
      <c r="C1230" s="221">
        <v>891780111</v>
      </c>
      <c r="D1230" s="221" t="s">
        <v>78</v>
      </c>
      <c r="E1230" s="65" t="s">
        <v>9115</v>
      </c>
      <c r="F1230" s="65" t="s">
        <v>9114</v>
      </c>
      <c r="G1230" s="306">
        <v>0</v>
      </c>
      <c r="H1230" s="65" t="s">
        <v>81</v>
      </c>
      <c r="I1230" s="221" t="s">
        <v>82</v>
      </c>
      <c r="J1230" s="220" t="s">
        <v>83</v>
      </c>
      <c r="K1230" s="66" t="s">
        <v>8958</v>
      </c>
      <c r="L1230" s="68">
        <v>9000000</v>
      </c>
      <c r="M1230" s="221" t="s">
        <v>85</v>
      </c>
      <c r="N1230" s="66" t="s">
        <v>9113</v>
      </c>
      <c r="O1230" s="66">
        <v>1082958463</v>
      </c>
      <c r="P1230" s="65">
        <v>1426</v>
      </c>
      <c r="Q1230" s="78">
        <v>45840</v>
      </c>
      <c r="R1230" s="66">
        <v>2494141000</v>
      </c>
      <c r="S1230" s="78">
        <v>45875</v>
      </c>
      <c r="T1230" s="68">
        <v>9000000</v>
      </c>
      <c r="U1230" s="65" t="s">
        <v>87</v>
      </c>
      <c r="V1230" s="68">
        <v>7601831</v>
      </c>
      <c r="W1230" s="67" t="s">
        <v>8956</v>
      </c>
      <c r="X1230" s="78">
        <v>45875</v>
      </c>
      <c r="Y1230" s="78">
        <v>45875</v>
      </c>
      <c r="Z1230" s="70" t="s">
        <v>89</v>
      </c>
      <c r="AA1230" s="70">
        <v>45991</v>
      </c>
      <c r="AB1230" s="49">
        <f t="shared" si="95"/>
        <v>116</v>
      </c>
      <c r="AC1230" s="65">
        <v>0</v>
      </c>
      <c r="AD1230" s="424">
        <v>0</v>
      </c>
      <c r="AE1230" s="65">
        <v>0</v>
      </c>
      <c r="AF1230" s="78" t="s">
        <v>89</v>
      </c>
      <c r="AG1230" s="49">
        <f t="shared" si="96"/>
        <v>0</v>
      </c>
      <c r="AH1230" s="65">
        <v>0</v>
      </c>
      <c r="AI1230" s="68">
        <v>0</v>
      </c>
      <c r="AJ1230" s="65" t="s">
        <v>89</v>
      </c>
      <c r="AK1230" s="78" t="s">
        <v>89</v>
      </c>
      <c r="AL1230" s="65">
        <v>0</v>
      </c>
      <c r="AM1230" s="78" t="s">
        <v>89</v>
      </c>
      <c r="AN1230" s="78" t="s">
        <v>89</v>
      </c>
      <c r="AO1230" s="78" t="s">
        <v>89</v>
      </c>
      <c r="AP1230" s="49">
        <f t="shared" si="97"/>
        <v>0</v>
      </c>
      <c r="AQ1230" s="49">
        <f>+L1230+AD1230-AI1230</f>
        <v>9000000</v>
      </c>
      <c r="AR1230" s="65" t="s">
        <v>87</v>
      </c>
      <c r="AS1230" s="68">
        <v>9000000</v>
      </c>
      <c r="AT1230" s="65" t="s">
        <v>90</v>
      </c>
      <c r="AU1230" s="68">
        <v>0</v>
      </c>
      <c r="AV1230" s="75" t="s">
        <v>89</v>
      </c>
      <c r="AW1230" s="423">
        <v>2250000</v>
      </c>
      <c r="AX1230" s="79">
        <f t="shared" si="98"/>
        <v>6750000</v>
      </c>
      <c r="AY1230" s="223">
        <f t="shared" si="99"/>
        <v>0.25</v>
      </c>
      <c r="AZ1230" s="74">
        <v>0.25</v>
      </c>
      <c r="BA1230" s="75" t="s">
        <v>89</v>
      </c>
      <c r="BB1230" s="65" t="s">
        <v>108</v>
      </c>
      <c r="BC1230" s="66" t="s">
        <v>9112</v>
      </c>
      <c r="BD1230" s="221" t="s">
        <v>87</v>
      </c>
      <c r="BE1230" s="221" t="s">
        <v>87</v>
      </c>
    </row>
    <row r="1231" spans="2:57" x14ac:dyDescent="0.25">
      <c r="B1231" s="221">
        <v>2025</v>
      </c>
      <c r="C1231" s="221">
        <v>891780111</v>
      </c>
      <c r="D1231" s="221" t="s">
        <v>78</v>
      </c>
      <c r="E1231" s="65" t="s">
        <v>9111</v>
      </c>
      <c r="F1231" s="65" t="s">
        <v>9110</v>
      </c>
      <c r="G1231" s="306">
        <v>0</v>
      </c>
      <c r="H1231" s="65" t="s">
        <v>81</v>
      </c>
      <c r="I1231" s="221" t="s">
        <v>82</v>
      </c>
      <c r="J1231" s="220" t="s">
        <v>83</v>
      </c>
      <c r="K1231" s="66" t="s">
        <v>9109</v>
      </c>
      <c r="L1231" s="68">
        <v>16800000</v>
      </c>
      <c r="M1231" s="221" t="s">
        <v>85</v>
      </c>
      <c r="N1231" s="66" t="s">
        <v>9108</v>
      </c>
      <c r="O1231" s="66">
        <v>1082985141</v>
      </c>
      <c r="P1231" s="65">
        <v>1425</v>
      </c>
      <c r="Q1231" s="78">
        <v>45840</v>
      </c>
      <c r="R1231" s="66">
        <v>5603238000</v>
      </c>
      <c r="S1231" s="78">
        <v>45875</v>
      </c>
      <c r="T1231" s="68">
        <v>16800000</v>
      </c>
      <c r="U1231" s="65" t="s">
        <v>87</v>
      </c>
      <c r="V1231" s="68">
        <v>37511267</v>
      </c>
      <c r="W1231" s="67" t="s">
        <v>9102</v>
      </c>
      <c r="X1231" s="78">
        <v>45875</v>
      </c>
      <c r="Y1231" s="78">
        <v>45875</v>
      </c>
      <c r="Z1231" s="70" t="s">
        <v>89</v>
      </c>
      <c r="AA1231" s="70">
        <v>45991</v>
      </c>
      <c r="AB1231" s="49">
        <f t="shared" si="95"/>
        <v>116</v>
      </c>
      <c r="AC1231" s="65">
        <v>0</v>
      </c>
      <c r="AD1231" s="424">
        <v>0</v>
      </c>
      <c r="AE1231" s="65">
        <v>0</v>
      </c>
      <c r="AF1231" s="78" t="s">
        <v>89</v>
      </c>
      <c r="AG1231" s="49">
        <f t="shared" si="96"/>
        <v>0</v>
      </c>
      <c r="AH1231" s="65">
        <v>0</v>
      </c>
      <c r="AI1231" s="68">
        <v>0</v>
      </c>
      <c r="AJ1231" s="65" t="s">
        <v>89</v>
      </c>
      <c r="AK1231" s="78" t="s">
        <v>89</v>
      </c>
      <c r="AL1231" s="65">
        <v>0</v>
      </c>
      <c r="AM1231" s="78" t="s">
        <v>89</v>
      </c>
      <c r="AN1231" s="78" t="s">
        <v>89</v>
      </c>
      <c r="AO1231" s="78" t="s">
        <v>89</v>
      </c>
      <c r="AP1231" s="49">
        <f t="shared" si="97"/>
        <v>0</v>
      </c>
      <c r="AQ1231" s="49">
        <f>+L1231+AD1231-AI1231</f>
        <v>16800000</v>
      </c>
      <c r="AR1231" s="65" t="s">
        <v>87</v>
      </c>
      <c r="AS1231" s="68">
        <v>16800000</v>
      </c>
      <c r="AT1231" s="65" t="s">
        <v>90</v>
      </c>
      <c r="AU1231" s="68">
        <v>0</v>
      </c>
      <c r="AV1231" s="75" t="s">
        <v>89</v>
      </c>
      <c r="AW1231" s="423">
        <v>0</v>
      </c>
      <c r="AX1231" s="79">
        <f t="shared" si="98"/>
        <v>16800000</v>
      </c>
      <c r="AY1231" s="223">
        <f t="shared" si="99"/>
        <v>0</v>
      </c>
      <c r="AZ1231" s="74">
        <v>0</v>
      </c>
      <c r="BA1231" s="75" t="s">
        <v>89</v>
      </c>
      <c r="BB1231" s="65" t="s">
        <v>108</v>
      </c>
      <c r="BC1231" s="66" t="s">
        <v>9107</v>
      </c>
      <c r="BD1231" s="221" t="s">
        <v>87</v>
      </c>
      <c r="BE1231" s="221" t="s">
        <v>87</v>
      </c>
    </row>
    <row r="1232" spans="2:57" x14ac:dyDescent="0.25">
      <c r="B1232" s="221">
        <v>2025</v>
      </c>
      <c r="C1232" s="221">
        <v>891780111</v>
      </c>
      <c r="D1232" s="221" t="s">
        <v>78</v>
      </c>
      <c r="E1232" s="65" t="s">
        <v>9106</v>
      </c>
      <c r="F1232" s="65" t="s">
        <v>9105</v>
      </c>
      <c r="G1232" s="306">
        <v>0</v>
      </c>
      <c r="H1232" s="65" t="s">
        <v>81</v>
      </c>
      <c r="I1232" s="221" t="s">
        <v>82</v>
      </c>
      <c r="J1232" s="220" t="s">
        <v>83</v>
      </c>
      <c r="K1232" s="66" t="s">
        <v>9104</v>
      </c>
      <c r="L1232" s="68">
        <v>16800000</v>
      </c>
      <c r="M1232" s="221" t="s">
        <v>85</v>
      </c>
      <c r="N1232" s="66" t="s">
        <v>9103</v>
      </c>
      <c r="O1232" s="66">
        <v>1082880763</v>
      </c>
      <c r="P1232" s="65">
        <v>1425</v>
      </c>
      <c r="Q1232" s="78">
        <v>45840</v>
      </c>
      <c r="R1232" s="66">
        <v>5603238000</v>
      </c>
      <c r="S1232" s="78">
        <v>45875</v>
      </c>
      <c r="T1232" s="68">
        <v>16800000</v>
      </c>
      <c r="U1232" s="65" t="s">
        <v>87</v>
      </c>
      <c r="V1232" s="68">
        <v>37511267</v>
      </c>
      <c r="W1232" s="67" t="s">
        <v>9102</v>
      </c>
      <c r="X1232" s="78">
        <v>45875</v>
      </c>
      <c r="Y1232" s="78">
        <v>45875</v>
      </c>
      <c r="Z1232" s="70" t="s">
        <v>89</v>
      </c>
      <c r="AA1232" s="70">
        <v>45991</v>
      </c>
      <c r="AB1232" s="49">
        <f t="shared" si="95"/>
        <v>116</v>
      </c>
      <c r="AC1232" s="65">
        <v>0</v>
      </c>
      <c r="AD1232" s="424">
        <v>0</v>
      </c>
      <c r="AE1232" s="65">
        <v>0</v>
      </c>
      <c r="AF1232" s="78" t="s">
        <v>89</v>
      </c>
      <c r="AG1232" s="49">
        <f t="shared" si="96"/>
        <v>0</v>
      </c>
      <c r="AH1232" s="65">
        <v>0</v>
      </c>
      <c r="AI1232" s="68">
        <v>0</v>
      </c>
      <c r="AJ1232" s="65" t="s">
        <v>89</v>
      </c>
      <c r="AK1232" s="78" t="s">
        <v>89</v>
      </c>
      <c r="AL1232" s="65">
        <v>0</v>
      </c>
      <c r="AM1232" s="78" t="s">
        <v>89</v>
      </c>
      <c r="AN1232" s="78" t="s">
        <v>89</v>
      </c>
      <c r="AO1232" s="78" t="s">
        <v>89</v>
      </c>
      <c r="AP1232" s="49">
        <f t="shared" si="97"/>
        <v>0</v>
      </c>
      <c r="AQ1232" s="49">
        <f>+L1232+AD1232-AI1232</f>
        <v>16800000</v>
      </c>
      <c r="AR1232" s="65" t="s">
        <v>87</v>
      </c>
      <c r="AS1232" s="68">
        <v>16800000</v>
      </c>
      <c r="AT1232" s="65" t="s">
        <v>90</v>
      </c>
      <c r="AU1232" s="68">
        <v>0</v>
      </c>
      <c r="AV1232" s="75" t="s">
        <v>89</v>
      </c>
      <c r="AW1232" s="423">
        <v>4200000</v>
      </c>
      <c r="AX1232" s="79">
        <f t="shared" si="98"/>
        <v>12600000</v>
      </c>
      <c r="AY1232" s="223">
        <f t="shared" si="99"/>
        <v>0.25</v>
      </c>
      <c r="AZ1232" s="74">
        <v>0.25</v>
      </c>
      <c r="BA1232" s="75" t="s">
        <v>89</v>
      </c>
      <c r="BB1232" s="65" t="s">
        <v>108</v>
      </c>
      <c r="BC1232" s="66" t="s">
        <v>9101</v>
      </c>
      <c r="BD1232" s="221" t="s">
        <v>87</v>
      </c>
      <c r="BE1232" s="221" t="s">
        <v>87</v>
      </c>
    </row>
    <row r="1233" spans="2:57" x14ac:dyDescent="0.25">
      <c r="B1233" s="221">
        <v>2025</v>
      </c>
      <c r="C1233" s="221">
        <v>891780111</v>
      </c>
      <c r="D1233" s="221" t="s">
        <v>78</v>
      </c>
      <c r="E1233" s="65" t="s">
        <v>9100</v>
      </c>
      <c r="F1233" s="65" t="s">
        <v>9099</v>
      </c>
      <c r="G1233" s="306">
        <v>0</v>
      </c>
      <c r="H1233" s="65" t="s">
        <v>81</v>
      </c>
      <c r="I1233" s="221" t="s">
        <v>82</v>
      </c>
      <c r="J1233" s="220" t="s">
        <v>83</v>
      </c>
      <c r="K1233" s="66" t="s">
        <v>9098</v>
      </c>
      <c r="L1233" s="68">
        <v>12624000</v>
      </c>
      <c r="M1233" s="221" t="s">
        <v>85</v>
      </c>
      <c r="N1233" s="66" t="s">
        <v>9097</v>
      </c>
      <c r="O1233" s="66">
        <v>36668619</v>
      </c>
      <c r="P1233" s="65">
        <v>1425</v>
      </c>
      <c r="Q1233" s="78">
        <v>45840</v>
      </c>
      <c r="R1233" s="66">
        <v>5603238000</v>
      </c>
      <c r="S1233" s="78">
        <v>45875</v>
      </c>
      <c r="T1233" s="68">
        <v>12624000</v>
      </c>
      <c r="U1233" s="65" t="s">
        <v>87</v>
      </c>
      <c r="V1233" s="68">
        <v>85154788</v>
      </c>
      <c r="W1233" s="67" t="s">
        <v>8867</v>
      </c>
      <c r="X1233" s="78">
        <v>45875</v>
      </c>
      <c r="Y1233" s="78">
        <v>45875</v>
      </c>
      <c r="Z1233" s="70" t="s">
        <v>89</v>
      </c>
      <c r="AA1233" s="70">
        <v>45991</v>
      </c>
      <c r="AB1233" s="49">
        <f t="shared" si="95"/>
        <v>116</v>
      </c>
      <c r="AC1233" s="65">
        <v>0</v>
      </c>
      <c r="AD1233" s="424">
        <v>0</v>
      </c>
      <c r="AE1233" s="65">
        <v>0</v>
      </c>
      <c r="AF1233" s="78" t="s">
        <v>89</v>
      </c>
      <c r="AG1233" s="49">
        <f t="shared" si="96"/>
        <v>0</v>
      </c>
      <c r="AH1233" s="65">
        <v>0</v>
      </c>
      <c r="AI1233" s="68">
        <v>0</v>
      </c>
      <c r="AJ1233" s="65" t="s">
        <v>89</v>
      </c>
      <c r="AK1233" s="78" t="s">
        <v>89</v>
      </c>
      <c r="AL1233" s="65">
        <v>0</v>
      </c>
      <c r="AM1233" s="78" t="s">
        <v>89</v>
      </c>
      <c r="AN1233" s="78" t="s">
        <v>89</v>
      </c>
      <c r="AO1233" s="78" t="s">
        <v>89</v>
      </c>
      <c r="AP1233" s="49">
        <f t="shared" si="97"/>
        <v>0</v>
      </c>
      <c r="AQ1233" s="49">
        <f>+L1233+AD1233-AI1233</f>
        <v>12624000</v>
      </c>
      <c r="AR1233" s="65" t="s">
        <v>87</v>
      </c>
      <c r="AS1233" s="68">
        <v>12624000</v>
      </c>
      <c r="AT1233" s="65" t="s">
        <v>90</v>
      </c>
      <c r="AU1233" s="68">
        <v>0</v>
      </c>
      <c r="AV1233" s="75" t="s">
        <v>89</v>
      </c>
      <c r="AW1233" s="423">
        <v>3156000</v>
      </c>
      <c r="AX1233" s="79">
        <f t="shared" si="98"/>
        <v>9468000</v>
      </c>
      <c r="AY1233" s="223">
        <f t="shared" si="99"/>
        <v>0.25</v>
      </c>
      <c r="AZ1233" s="74">
        <v>0.25</v>
      </c>
      <c r="BA1233" s="75" t="s">
        <v>89</v>
      </c>
      <c r="BB1233" s="65" t="s">
        <v>108</v>
      </c>
      <c r="BC1233" s="66" t="s">
        <v>9096</v>
      </c>
      <c r="BD1233" s="221" t="s">
        <v>87</v>
      </c>
      <c r="BE1233" s="221" t="s">
        <v>87</v>
      </c>
    </row>
    <row r="1234" spans="2:57" x14ac:dyDescent="0.25">
      <c r="B1234" s="221">
        <v>2025</v>
      </c>
      <c r="C1234" s="221">
        <v>891780111</v>
      </c>
      <c r="D1234" s="221" t="s">
        <v>78</v>
      </c>
      <c r="E1234" s="65" t="s">
        <v>9095</v>
      </c>
      <c r="F1234" s="65" t="s">
        <v>9094</v>
      </c>
      <c r="G1234" s="306">
        <v>0</v>
      </c>
      <c r="H1234" s="65" t="s">
        <v>81</v>
      </c>
      <c r="I1234" s="221" t="s">
        <v>82</v>
      </c>
      <c r="J1234" s="220" t="s">
        <v>83</v>
      </c>
      <c r="K1234" s="66" t="s">
        <v>9093</v>
      </c>
      <c r="L1234" s="68">
        <v>12624000</v>
      </c>
      <c r="M1234" s="221" t="s">
        <v>85</v>
      </c>
      <c r="N1234" s="66" t="s">
        <v>9092</v>
      </c>
      <c r="O1234" s="66">
        <v>1083017610</v>
      </c>
      <c r="P1234" s="65">
        <v>1425</v>
      </c>
      <c r="Q1234" s="78">
        <v>45840</v>
      </c>
      <c r="R1234" s="66">
        <v>5603238000</v>
      </c>
      <c r="S1234" s="78">
        <v>45875</v>
      </c>
      <c r="T1234" s="68">
        <v>12624000</v>
      </c>
      <c r="U1234" s="65" t="s">
        <v>87</v>
      </c>
      <c r="V1234" s="68">
        <v>85465146</v>
      </c>
      <c r="W1234" s="67" t="s">
        <v>8366</v>
      </c>
      <c r="X1234" s="78">
        <v>45875</v>
      </c>
      <c r="Y1234" s="78">
        <v>45875</v>
      </c>
      <c r="Z1234" s="70" t="s">
        <v>89</v>
      </c>
      <c r="AA1234" s="70">
        <v>45991</v>
      </c>
      <c r="AB1234" s="49">
        <f t="shared" si="95"/>
        <v>116</v>
      </c>
      <c r="AC1234" s="65">
        <v>0</v>
      </c>
      <c r="AD1234" s="424">
        <v>0</v>
      </c>
      <c r="AE1234" s="65">
        <v>0</v>
      </c>
      <c r="AF1234" s="78" t="s">
        <v>89</v>
      </c>
      <c r="AG1234" s="49">
        <f t="shared" si="96"/>
        <v>0</v>
      </c>
      <c r="AH1234" s="65">
        <v>0</v>
      </c>
      <c r="AI1234" s="68">
        <v>0</v>
      </c>
      <c r="AJ1234" s="65" t="s">
        <v>89</v>
      </c>
      <c r="AK1234" s="78" t="s">
        <v>89</v>
      </c>
      <c r="AL1234" s="65">
        <v>0</v>
      </c>
      <c r="AM1234" s="78" t="s">
        <v>89</v>
      </c>
      <c r="AN1234" s="78" t="s">
        <v>89</v>
      </c>
      <c r="AO1234" s="78" t="s">
        <v>89</v>
      </c>
      <c r="AP1234" s="49">
        <f t="shared" si="97"/>
        <v>0</v>
      </c>
      <c r="AQ1234" s="49">
        <f>+L1234+AD1234-AI1234</f>
        <v>12624000</v>
      </c>
      <c r="AR1234" s="65" t="s">
        <v>87</v>
      </c>
      <c r="AS1234" s="68">
        <v>12624000</v>
      </c>
      <c r="AT1234" s="65" t="s">
        <v>90</v>
      </c>
      <c r="AU1234" s="68">
        <v>0</v>
      </c>
      <c r="AV1234" s="75" t="s">
        <v>89</v>
      </c>
      <c r="AW1234" s="423">
        <v>3156000</v>
      </c>
      <c r="AX1234" s="79">
        <f t="shared" si="98"/>
        <v>9468000</v>
      </c>
      <c r="AY1234" s="223">
        <f t="shared" si="99"/>
        <v>0.25</v>
      </c>
      <c r="AZ1234" s="74">
        <v>0.25</v>
      </c>
      <c r="BA1234" s="75" t="s">
        <v>89</v>
      </c>
      <c r="BB1234" s="65" t="s">
        <v>108</v>
      </c>
      <c r="BC1234" s="66" t="s">
        <v>9091</v>
      </c>
      <c r="BD1234" s="221" t="s">
        <v>87</v>
      </c>
      <c r="BE1234" s="221" t="s">
        <v>87</v>
      </c>
    </row>
    <row r="1235" spans="2:57" x14ac:dyDescent="0.25">
      <c r="B1235" s="221">
        <v>2025</v>
      </c>
      <c r="C1235" s="221">
        <v>891780111</v>
      </c>
      <c r="D1235" s="221" t="s">
        <v>78</v>
      </c>
      <c r="E1235" s="65" t="s">
        <v>9090</v>
      </c>
      <c r="F1235" s="65" t="s">
        <v>9089</v>
      </c>
      <c r="G1235" s="306">
        <v>0</v>
      </c>
      <c r="H1235" s="65" t="s">
        <v>81</v>
      </c>
      <c r="I1235" s="221" t="s">
        <v>82</v>
      </c>
      <c r="J1235" s="220" t="s">
        <v>83</v>
      </c>
      <c r="K1235" s="66" t="s">
        <v>8805</v>
      </c>
      <c r="L1235" s="68">
        <v>9000000</v>
      </c>
      <c r="M1235" s="221" t="s">
        <v>85</v>
      </c>
      <c r="N1235" s="66" t="s">
        <v>9088</v>
      </c>
      <c r="O1235" s="66">
        <v>1221970331</v>
      </c>
      <c r="P1235" s="65">
        <v>1426</v>
      </c>
      <c r="Q1235" s="78">
        <v>45840</v>
      </c>
      <c r="R1235" s="66">
        <v>2494141000</v>
      </c>
      <c r="S1235" s="78">
        <v>45875</v>
      </c>
      <c r="T1235" s="68">
        <v>9000000</v>
      </c>
      <c r="U1235" s="65" t="s">
        <v>87</v>
      </c>
      <c r="V1235" s="68">
        <v>7633817</v>
      </c>
      <c r="W1235" s="67" t="s">
        <v>8803</v>
      </c>
      <c r="X1235" s="78">
        <v>45875</v>
      </c>
      <c r="Y1235" s="78">
        <v>45875</v>
      </c>
      <c r="Z1235" s="70" t="s">
        <v>89</v>
      </c>
      <c r="AA1235" s="70">
        <v>45991</v>
      </c>
      <c r="AB1235" s="49">
        <f t="shared" si="95"/>
        <v>116</v>
      </c>
      <c r="AC1235" s="65">
        <v>0</v>
      </c>
      <c r="AD1235" s="424">
        <v>0</v>
      </c>
      <c r="AE1235" s="65">
        <v>0</v>
      </c>
      <c r="AF1235" s="78" t="s">
        <v>89</v>
      </c>
      <c r="AG1235" s="49">
        <f t="shared" si="96"/>
        <v>0</v>
      </c>
      <c r="AH1235" s="65">
        <v>0</v>
      </c>
      <c r="AI1235" s="68">
        <v>0</v>
      </c>
      <c r="AJ1235" s="65" t="s">
        <v>89</v>
      </c>
      <c r="AK1235" s="78" t="s">
        <v>89</v>
      </c>
      <c r="AL1235" s="65">
        <v>0</v>
      </c>
      <c r="AM1235" s="78" t="s">
        <v>89</v>
      </c>
      <c r="AN1235" s="78" t="s">
        <v>89</v>
      </c>
      <c r="AO1235" s="78" t="s">
        <v>89</v>
      </c>
      <c r="AP1235" s="49">
        <f t="shared" si="97"/>
        <v>0</v>
      </c>
      <c r="AQ1235" s="49">
        <f>+L1235+AD1235-AI1235</f>
        <v>9000000</v>
      </c>
      <c r="AR1235" s="65" t="s">
        <v>87</v>
      </c>
      <c r="AS1235" s="68">
        <v>9000000</v>
      </c>
      <c r="AT1235" s="65" t="s">
        <v>90</v>
      </c>
      <c r="AU1235" s="68">
        <v>0</v>
      </c>
      <c r="AV1235" s="75" t="s">
        <v>89</v>
      </c>
      <c r="AW1235" s="423">
        <v>2250000</v>
      </c>
      <c r="AX1235" s="79">
        <f t="shared" si="98"/>
        <v>6750000</v>
      </c>
      <c r="AY1235" s="223">
        <f t="shared" si="99"/>
        <v>0.25</v>
      </c>
      <c r="AZ1235" s="74">
        <v>0.25</v>
      </c>
      <c r="BA1235" s="75" t="s">
        <v>89</v>
      </c>
      <c r="BB1235" s="65" t="s">
        <v>108</v>
      </c>
      <c r="BC1235" s="66" t="s">
        <v>9087</v>
      </c>
      <c r="BD1235" s="221" t="s">
        <v>87</v>
      </c>
      <c r="BE1235" s="221" t="s">
        <v>87</v>
      </c>
    </row>
    <row r="1236" spans="2:57" x14ac:dyDescent="0.25">
      <c r="B1236" s="221">
        <v>2025</v>
      </c>
      <c r="C1236" s="221">
        <v>891780111</v>
      </c>
      <c r="D1236" s="221" t="s">
        <v>78</v>
      </c>
      <c r="E1236" s="65" t="s">
        <v>9086</v>
      </c>
      <c r="F1236" s="65" t="s">
        <v>9085</v>
      </c>
      <c r="G1236" s="306">
        <v>0</v>
      </c>
      <c r="H1236" s="65" t="s">
        <v>81</v>
      </c>
      <c r="I1236" s="221" t="s">
        <v>82</v>
      </c>
      <c r="J1236" s="220" t="s">
        <v>83</v>
      </c>
      <c r="K1236" s="66" t="s">
        <v>8805</v>
      </c>
      <c r="L1236" s="68">
        <v>9000000</v>
      </c>
      <c r="M1236" s="221" t="s">
        <v>85</v>
      </c>
      <c r="N1236" s="66" t="s">
        <v>9084</v>
      </c>
      <c r="O1236" s="66">
        <v>1004356411</v>
      </c>
      <c r="P1236" s="65">
        <v>1426</v>
      </c>
      <c r="Q1236" s="78">
        <v>45840</v>
      </c>
      <c r="R1236" s="66">
        <v>2494141000</v>
      </c>
      <c r="S1236" s="78">
        <v>45875</v>
      </c>
      <c r="T1236" s="68">
        <v>9000000</v>
      </c>
      <c r="U1236" s="65" t="s">
        <v>87</v>
      </c>
      <c r="V1236" s="68">
        <v>7633817</v>
      </c>
      <c r="W1236" s="67" t="s">
        <v>8803</v>
      </c>
      <c r="X1236" s="78">
        <v>45875</v>
      </c>
      <c r="Y1236" s="78">
        <v>45875</v>
      </c>
      <c r="Z1236" s="70" t="s">
        <v>89</v>
      </c>
      <c r="AA1236" s="70">
        <v>45991</v>
      </c>
      <c r="AB1236" s="49">
        <f t="shared" si="95"/>
        <v>116</v>
      </c>
      <c r="AC1236" s="65">
        <v>0</v>
      </c>
      <c r="AD1236" s="424">
        <v>0</v>
      </c>
      <c r="AE1236" s="65">
        <v>0</v>
      </c>
      <c r="AF1236" s="78" t="s">
        <v>89</v>
      </c>
      <c r="AG1236" s="49">
        <f t="shared" si="96"/>
        <v>0</v>
      </c>
      <c r="AH1236" s="65">
        <v>0</v>
      </c>
      <c r="AI1236" s="68">
        <v>0</v>
      </c>
      <c r="AJ1236" s="65" t="s">
        <v>89</v>
      </c>
      <c r="AK1236" s="78" t="s">
        <v>89</v>
      </c>
      <c r="AL1236" s="65">
        <v>0</v>
      </c>
      <c r="AM1236" s="78" t="s">
        <v>89</v>
      </c>
      <c r="AN1236" s="78" t="s">
        <v>89</v>
      </c>
      <c r="AO1236" s="78" t="s">
        <v>89</v>
      </c>
      <c r="AP1236" s="49">
        <f t="shared" si="97"/>
        <v>0</v>
      </c>
      <c r="AQ1236" s="49">
        <f>+L1236+AD1236-AI1236</f>
        <v>9000000</v>
      </c>
      <c r="AR1236" s="65" t="s">
        <v>87</v>
      </c>
      <c r="AS1236" s="68">
        <v>9000000</v>
      </c>
      <c r="AT1236" s="65" t="s">
        <v>90</v>
      </c>
      <c r="AU1236" s="68">
        <v>0</v>
      </c>
      <c r="AV1236" s="75" t="s">
        <v>89</v>
      </c>
      <c r="AW1236" s="423">
        <v>2250000</v>
      </c>
      <c r="AX1236" s="79">
        <f t="shared" si="98"/>
        <v>6750000</v>
      </c>
      <c r="AY1236" s="223">
        <f t="shared" si="99"/>
        <v>0.25</v>
      </c>
      <c r="AZ1236" s="74">
        <v>0.25</v>
      </c>
      <c r="BA1236" s="75" t="s">
        <v>89</v>
      </c>
      <c r="BB1236" s="65" t="s">
        <v>108</v>
      </c>
      <c r="BC1236" s="66" t="s">
        <v>9083</v>
      </c>
      <c r="BD1236" s="221" t="s">
        <v>87</v>
      </c>
      <c r="BE1236" s="221" t="s">
        <v>87</v>
      </c>
    </row>
    <row r="1237" spans="2:57" x14ac:dyDescent="0.25">
      <c r="B1237" s="221">
        <v>2025</v>
      </c>
      <c r="C1237" s="221">
        <v>891780111</v>
      </c>
      <c r="D1237" s="221" t="s">
        <v>78</v>
      </c>
      <c r="E1237" s="65" t="s">
        <v>9082</v>
      </c>
      <c r="F1237" s="65" t="s">
        <v>9081</v>
      </c>
      <c r="G1237" s="306">
        <v>0</v>
      </c>
      <c r="H1237" s="65" t="s">
        <v>81</v>
      </c>
      <c r="I1237" s="221" t="s">
        <v>82</v>
      </c>
      <c r="J1237" s="220" t="s">
        <v>83</v>
      </c>
      <c r="K1237" s="66" t="s">
        <v>8805</v>
      </c>
      <c r="L1237" s="68">
        <v>9000000</v>
      </c>
      <c r="M1237" s="221" t="s">
        <v>85</v>
      </c>
      <c r="N1237" s="66" t="s">
        <v>9080</v>
      </c>
      <c r="O1237" s="66">
        <v>1082889469</v>
      </c>
      <c r="P1237" s="65">
        <v>1426</v>
      </c>
      <c r="Q1237" s="78">
        <v>45840</v>
      </c>
      <c r="R1237" s="66">
        <v>2494141000</v>
      </c>
      <c r="S1237" s="78">
        <v>45875</v>
      </c>
      <c r="T1237" s="68">
        <v>9000000</v>
      </c>
      <c r="U1237" s="65" t="s">
        <v>87</v>
      </c>
      <c r="V1237" s="68">
        <v>7633817</v>
      </c>
      <c r="W1237" s="67" t="s">
        <v>8803</v>
      </c>
      <c r="X1237" s="78">
        <v>45875</v>
      </c>
      <c r="Y1237" s="78">
        <v>45875</v>
      </c>
      <c r="Z1237" s="70" t="s">
        <v>89</v>
      </c>
      <c r="AA1237" s="70">
        <v>45991</v>
      </c>
      <c r="AB1237" s="49">
        <f t="shared" si="95"/>
        <v>116</v>
      </c>
      <c r="AC1237" s="65">
        <v>0</v>
      </c>
      <c r="AD1237" s="424">
        <v>0</v>
      </c>
      <c r="AE1237" s="65">
        <v>0</v>
      </c>
      <c r="AF1237" s="78" t="s">
        <v>89</v>
      </c>
      <c r="AG1237" s="49">
        <f t="shared" si="96"/>
        <v>0</v>
      </c>
      <c r="AH1237" s="65">
        <v>0</v>
      </c>
      <c r="AI1237" s="68">
        <v>0</v>
      </c>
      <c r="AJ1237" s="65" t="s">
        <v>89</v>
      </c>
      <c r="AK1237" s="78" t="s">
        <v>89</v>
      </c>
      <c r="AL1237" s="65">
        <v>0</v>
      </c>
      <c r="AM1237" s="78" t="s">
        <v>89</v>
      </c>
      <c r="AN1237" s="78" t="s">
        <v>89</v>
      </c>
      <c r="AO1237" s="78" t="s">
        <v>89</v>
      </c>
      <c r="AP1237" s="49">
        <f t="shared" si="97"/>
        <v>0</v>
      </c>
      <c r="AQ1237" s="49">
        <f>+L1237+AD1237-AI1237</f>
        <v>9000000</v>
      </c>
      <c r="AR1237" s="65" t="s">
        <v>87</v>
      </c>
      <c r="AS1237" s="68">
        <v>9000000</v>
      </c>
      <c r="AT1237" s="65" t="s">
        <v>90</v>
      </c>
      <c r="AU1237" s="68">
        <v>0</v>
      </c>
      <c r="AV1237" s="75" t="s">
        <v>89</v>
      </c>
      <c r="AW1237" s="423">
        <v>2250000</v>
      </c>
      <c r="AX1237" s="79">
        <f t="shared" si="98"/>
        <v>6750000</v>
      </c>
      <c r="AY1237" s="223">
        <f t="shared" si="99"/>
        <v>0.25</v>
      </c>
      <c r="AZ1237" s="74">
        <v>0.25</v>
      </c>
      <c r="BA1237" s="75" t="s">
        <v>89</v>
      </c>
      <c r="BB1237" s="65" t="s">
        <v>108</v>
      </c>
      <c r="BC1237" s="66" t="s">
        <v>9079</v>
      </c>
      <c r="BD1237" s="221" t="s">
        <v>87</v>
      </c>
      <c r="BE1237" s="221" t="s">
        <v>87</v>
      </c>
    </row>
    <row r="1238" spans="2:57" x14ac:dyDescent="0.25">
      <c r="B1238" s="221">
        <v>2025</v>
      </c>
      <c r="C1238" s="221">
        <v>891780111</v>
      </c>
      <c r="D1238" s="221" t="s">
        <v>78</v>
      </c>
      <c r="E1238" s="65" t="s">
        <v>9078</v>
      </c>
      <c r="F1238" s="65" t="s">
        <v>9077</v>
      </c>
      <c r="G1238" s="306">
        <v>0</v>
      </c>
      <c r="H1238" s="65" t="s">
        <v>81</v>
      </c>
      <c r="I1238" s="221" t="s">
        <v>82</v>
      </c>
      <c r="J1238" s="220" t="s">
        <v>83</v>
      </c>
      <c r="K1238" s="66" t="s">
        <v>9076</v>
      </c>
      <c r="L1238" s="68">
        <v>10600000</v>
      </c>
      <c r="M1238" s="221" t="s">
        <v>85</v>
      </c>
      <c r="N1238" s="66" t="s">
        <v>9075</v>
      </c>
      <c r="O1238" s="66">
        <v>1082476913</v>
      </c>
      <c r="P1238" s="65">
        <v>1426</v>
      </c>
      <c r="Q1238" s="78">
        <v>45840</v>
      </c>
      <c r="R1238" s="66">
        <v>2494141000</v>
      </c>
      <c r="S1238" s="78">
        <v>45875</v>
      </c>
      <c r="T1238" s="68">
        <v>10600000</v>
      </c>
      <c r="U1238" s="65" t="s">
        <v>87</v>
      </c>
      <c r="V1238" s="68">
        <v>1083432808</v>
      </c>
      <c r="W1238" s="67" t="s">
        <v>618</v>
      </c>
      <c r="X1238" s="78">
        <v>45875</v>
      </c>
      <c r="Y1238" s="78">
        <v>45875</v>
      </c>
      <c r="Z1238" s="70" t="s">
        <v>89</v>
      </c>
      <c r="AA1238" s="70">
        <v>45991</v>
      </c>
      <c r="AB1238" s="49">
        <f t="shared" si="95"/>
        <v>116</v>
      </c>
      <c r="AC1238" s="65">
        <v>0</v>
      </c>
      <c r="AD1238" s="424">
        <v>0</v>
      </c>
      <c r="AE1238" s="65">
        <v>0</v>
      </c>
      <c r="AF1238" s="78" t="s">
        <v>89</v>
      </c>
      <c r="AG1238" s="49">
        <f t="shared" si="96"/>
        <v>0</v>
      </c>
      <c r="AH1238" s="65">
        <v>0</v>
      </c>
      <c r="AI1238" s="68">
        <v>0</v>
      </c>
      <c r="AJ1238" s="65" t="s">
        <v>89</v>
      </c>
      <c r="AK1238" s="78" t="s">
        <v>89</v>
      </c>
      <c r="AL1238" s="65">
        <v>0</v>
      </c>
      <c r="AM1238" s="78" t="s">
        <v>89</v>
      </c>
      <c r="AN1238" s="78" t="s">
        <v>89</v>
      </c>
      <c r="AO1238" s="78" t="s">
        <v>89</v>
      </c>
      <c r="AP1238" s="49">
        <f t="shared" si="97"/>
        <v>0</v>
      </c>
      <c r="AQ1238" s="49">
        <f>+L1238+AD1238-AI1238</f>
        <v>10600000</v>
      </c>
      <c r="AR1238" s="65" t="s">
        <v>87</v>
      </c>
      <c r="AS1238" s="68">
        <v>10600000</v>
      </c>
      <c r="AT1238" s="65" t="s">
        <v>90</v>
      </c>
      <c r="AU1238" s="68">
        <v>0</v>
      </c>
      <c r="AV1238" s="75" t="s">
        <v>89</v>
      </c>
      <c r="AW1238" s="423">
        <v>2650000</v>
      </c>
      <c r="AX1238" s="79">
        <f t="shared" si="98"/>
        <v>7950000</v>
      </c>
      <c r="AY1238" s="223">
        <f t="shared" si="99"/>
        <v>0.25</v>
      </c>
      <c r="AZ1238" s="74">
        <v>0.25</v>
      </c>
      <c r="BA1238" s="75" t="s">
        <v>89</v>
      </c>
      <c r="BB1238" s="65" t="s">
        <v>108</v>
      </c>
      <c r="BC1238" s="66" t="s">
        <v>9074</v>
      </c>
      <c r="BD1238" s="221" t="s">
        <v>87</v>
      </c>
      <c r="BE1238" s="221" t="s">
        <v>87</v>
      </c>
    </row>
    <row r="1239" spans="2:57" x14ac:dyDescent="0.25">
      <c r="B1239" s="221">
        <v>2025</v>
      </c>
      <c r="C1239" s="221">
        <v>891780111</v>
      </c>
      <c r="D1239" s="221" t="s">
        <v>78</v>
      </c>
      <c r="E1239" s="65" t="s">
        <v>9073</v>
      </c>
      <c r="F1239" s="65" t="s">
        <v>9072</v>
      </c>
      <c r="G1239" s="306">
        <v>0</v>
      </c>
      <c r="H1239" s="65" t="s">
        <v>81</v>
      </c>
      <c r="I1239" s="221" t="s">
        <v>82</v>
      </c>
      <c r="J1239" s="220" t="s">
        <v>83</v>
      </c>
      <c r="K1239" s="66" t="s">
        <v>9071</v>
      </c>
      <c r="L1239" s="68">
        <v>12624000</v>
      </c>
      <c r="M1239" s="221" t="s">
        <v>85</v>
      </c>
      <c r="N1239" s="66" t="s">
        <v>9070</v>
      </c>
      <c r="O1239" s="66">
        <v>1083038425</v>
      </c>
      <c r="P1239" s="65">
        <v>1425</v>
      </c>
      <c r="Q1239" s="78">
        <v>45840</v>
      </c>
      <c r="R1239" s="66">
        <v>5603238000</v>
      </c>
      <c r="S1239" s="78">
        <v>45877</v>
      </c>
      <c r="T1239" s="68">
        <v>12624000</v>
      </c>
      <c r="U1239" s="65" t="s">
        <v>87</v>
      </c>
      <c r="V1239" s="68">
        <v>19516224</v>
      </c>
      <c r="W1239" s="67" t="s">
        <v>8488</v>
      </c>
      <c r="X1239" s="78">
        <v>45877</v>
      </c>
      <c r="Y1239" s="78">
        <v>45877</v>
      </c>
      <c r="Z1239" s="70" t="s">
        <v>89</v>
      </c>
      <c r="AA1239" s="70">
        <v>45991</v>
      </c>
      <c r="AB1239" s="49">
        <f t="shared" si="95"/>
        <v>114</v>
      </c>
      <c r="AC1239" s="65">
        <v>0</v>
      </c>
      <c r="AD1239" s="424">
        <v>0</v>
      </c>
      <c r="AE1239" s="65">
        <v>0</v>
      </c>
      <c r="AF1239" s="78" t="s">
        <v>89</v>
      </c>
      <c r="AG1239" s="49">
        <f t="shared" si="96"/>
        <v>0</v>
      </c>
      <c r="AH1239" s="65">
        <v>0</v>
      </c>
      <c r="AI1239" s="68">
        <v>0</v>
      </c>
      <c r="AJ1239" s="65" t="s">
        <v>89</v>
      </c>
      <c r="AK1239" s="78" t="s">
        <v>89</v>
      </c>
      <c r="AL1239" s="65">
        <v>0</v>
      </c>
      <c r="AM1239" s="78" t="s">
        <v>89</v>
      </c>
      <c r="AN1239" s="78" t="s">
        <v>89</v>
      </c>
      <c r="AO1239" s="78" t="s">
        <v>89</v>
      </c>
      <c r="AP1239" s="49">
        <f t="shared" si="97"/>
        <v>0</v>
      </c>
      <c r="AQ1239" s="49">
        <f>+L1239+AD1239-AI1239</f>
        <v>12624000</v>
      </c>
      <c r="AR1239" s="65" t="s">
        <v>87</v>
      </c>
      <c r="AS1239" s="68">
        <v>12624000</v>
      </c>
      <c r="AT1239" s="65" t="s">
        <v>90</v>
      </c>
      <c r="AU1239" s="68">
        <v>0</v>
      </c>
      <c r="AV1239" s="75" t="s">
        <v>89</v>
      </c>
      <c r="AW1239" s="423">
        <v>3156000</v>
      </c>
      <c r="AX1239" s="79">
        <f t="shared" si="98"/>
        <v>9468000</v>
      </c>
      <c r="AY1239" s="223">
        <f t="shared" si="99"/>
        <v>0.25</v>
      </c>
      <c r="AZ1239" s="74">
        <v>0.25</v>
      </c>
      <c r="BA1239" s="75" t="s">
        <v>89</v>
      </c>
      <c r="BB1239" s="65" t="s">
        <v>108</v>
      </c>
      <c r="BC1239" s="66" t="s">
        <v>9069</v>
      </c>
      <c r="BD1239" s="221" t="s">
        <v>87</v>
      </c>
      <c r="BE1239" s="221" t="s">
        <v>87</v>
      </c>
    </row>
    <row r="1240" spans="2:57" x14ac:dyDescent="0.25">
      <c r="B1240" s="221">
        <v>2025</v>
      </c>
      <c r="C1240" s="221">
        <v>891780111</v>
      </c>
      <c r="D1240" s="221" t="s">
        <v>78</v>
      </c>
      <c r="E1240" s="65" t="s">
        <v>9068</v>
      </c>
      <c r="F1240" s="65" t="s">
        <v>9067</v>
      </c>
      <c r="G1240" s="306">
        <v>0</v>
      </c>
      <c r="H1240" s="65" t="s">
        <v>81</v>
      </c>
      <c r="I1240" s="221" t="s">
        <v>82</v>
      </c>
      <c r="J1240" s="220" t="s">
        <v>83</v>
      </c>
      <c r="K1240" s="66" t="s">
        <v>9066</v>
      </c>
      <c r="L1240" s="68">
        <v>10335000</v>
      </c>
      <c r="M1240" s="221" t="s">
        <v>85</v>
      </c>
      <c r="N1240" s="66" t="s">
        <v>9065</v>
      </c>
      <c r="O1240" s="66">
        <v>85153365</v>
      </c>
      <c r="P1240" s="65">
        <v>1426</v>
      </c>
      <c r="Q1240" s="78">
        <v>45840</v>
      </c>
      <c r="R1240" s="66">
        <v>2494141000</v>
      </c>
      <c r="S1240" s="78">
        <v>45877</v>
      </c>
      <c r="T1240" s="68">
        <v>10335000</v>
      </c>
      <c r="U1240" s="65" t="s">
        <v>87</v>
      </c>
      <c r="V1240" s="68">
        <v>85152695</v>
      </c>
      <c r="W1240" s="67" t="s">
        <v>8504</v>
      </c>
      <c r="X1240" s="78">
        <v>45877</v>
      </c>
      <c r="Y1240" s="78">
        <v>45877</v>
      </c>
      <c r="Z1240" s="70" t="s">
        <v>89</v>
      </c>
      <c r="AA1240" s="70">
        <v>45991</v>
      </c>
      <c r="AB1240" s="49">
        <f t="shared" si="95"/>
        <v>114</v>
      </c>
      <c r="AC1240" s="65">
        <v>0</v>
      </c>
      <c r="AD1240" s="424">
        <v>0</v>
      </c>
      <c r="AE1240" s="65">
        <v>0</v>
      </c>
      <c r="AF1240" s="78" t="s">
        <v>89</v>
      </c>
      <c r="AG1240" s="49">
        <f t="shared" si="96"/>
        <v>0</v>
      </c>
      <c r="AH1240" s="65">
        <v>0</v>
      </c>
      <c r="AI1240" s="68">
        <v>0</v>
      </c>
      <c r="AJ1240" s="65" t="s">
        <v>89</v>
      </c>
      <c r="AK1240" s="78" t="s">
        <v>89</v>
      </c>
      <c r="AL1240" s="65">
        <v>0</v>
      </c>
      <c r="AM1240" s="78" t="s">
        <v>89</v>
      </c>
      <c r="AN1240" s="78" t="s">
        <v>89</v>
      </c>
      <c r="AO1240" s="78" t="s">
        <v>89</v>
      </c>
      <c r="AP1240" s="49">
        <f t="shared" si="97"/>
        <v>0</v>
      </c>
      <c r="AQ1240" s="49">
        <f>+L1240+AD1240-AI1240</f>
        <v>10335000</v>
      </c>
      <c r="AR1240" s="65" t="s">
        <v>87</v>
      </c>
      <c r="AS1240" s="68">
        <v>10335000</v>
      </c>
      <c r="AT1240" s="65" t="s">
        <v>90</v>
      </c>
      <c r="AU1240" s="68">
        <v>0</v>
      </c>
      <c r="AV1240" s="75" t="s">
        <v>89</v>
      </c>
      <c r="AW1240" s="423">
        <v>2385000</v>
      </c>
      <c r="AX1240" s="79">
        <f t="shared" si="98"/>
        <v>7950000</v>
      </c>
      <c r="AY1240" s="223">
        <f t="shared" si="99"/>
        <v>0.23076923076923078</v>
      </c>
      <c r="AZ1240" s="74">
        <v>0.23076923076923078</v>
      </c>
      <c r="BA1240" s="75" t="s">
        <v>89</v>
      </c>
      <c r="BB1240" s="65" t="s">
        <v>108</v>
      </c>
      <c r="BC1240" s="66" t="s">
        <v>9064</v>
      </c>
      <c r="BD1240" s="221" t="s">
        <v>87</v>
      </c>
      <c r="BE1240" s="221" t="s">
        <v>87</v>
      </c>
    </row>
    <row r="1241" spans="2:57" x14ac:dyDescent="0.25">
      <c r="B1241" s="221">
        <v>2025</v>
      </c>
      <c r="C1241" s="221">
        <v>891780111</v>
      </c>
      <c r="D1241" s="221" t="s">
        <v>78</v>
      </c>
      <c r="E1241" s="65" t="s">
        <v>9063</v>
      </c>
      <c r="F1241" s="65" t="s">
        <v>9062</v>
      </c>
      <c r="G1241" s="306">
        <v>0</v>
      </c>
      <c r="H1241" s="65" t="s">
        <v>81</v>
      </c>
      <c r="I1241" s="221" t="s">
        <v>82</v>
      </c>
      <c r="J1241" s="220" t="s">
        <v>83</v>
      </c>
      <c r="K1241" s="66" t="s">
        <v>9061</v>
      </c>
      <c r="L1241" s="68">
        <v>9000000</v>
      </c>
      <c r="M1241" s="221" t="s">
        <v>85</v>
      </c>
      <c r="N1241" s="66" t="s">
        <v>9060</v>
      </c>
      <c r="O1241" s="66">
        <v>1083039302</v>
      </c>
      <c r="P1241" s="65">
        <v>1426</v>
      </c>
      <c r="Q1241" s="78">
        <v>45840</v>
      </c>
      <c r="R1241" s="66">
        <v>2494141000</v>
      </c>
      <c r="S1241" s="78">
        <v>45877</v>
      </c>
      <c r="T1241" s="68">
        <v>9000000</v>
      </c>
      <c r="U1241" s="65" t="s">
        <v>87</v>
      </c>
      <c r="V1241" s="68">
        <v>19516224</v>
      </c>
      <c r="W1241" s="67" t="s">
        <v>8488</v>
      </c>
      <c r="X1241" s="78">
        <v>45877</v>
      </c>
      <c r="Y1241" s="78">
        <v>45877</v>
      </c>
      <c r="Z1241" s="70" t="s">
        <v>89</v>
      </c>
      <c r="AA1241" s="70">
        <v>45991</v>
      </c>
      <c r="AB1241" s="49">
        <f t="shared" si="95"/>
        <v>114</v>
      </c>
      <c r="AC1241" s="65">
        <v>0</v>
      </c>
      <c r="AD1241" s="424">
        <v>0</v>
      </c>
      <c r="AE1241" s="65">
        <v>0</v>
      </c>
      <c r="AF1241" s="78" t="s">
        <v>89</v>
      </c>
      <c r="AG1241" s="49">
        <f t="shared" si="96"/>
        <v>0</v>
      </c>
      <c r="AH1241" s="65">
        <v>0</v>
      </c>
      <c r="AI1241" s="68">
        <v>0</v>
      </c>
      <c r="AJ1241" s="65" t="s">
        <v>89</v>
      </c>
      <c r="AK1241" s="78" t="s">
        <v>89</v>
      </c>
      <c r="AL1241" s="65">
        <v>0</v>
      </c>
      <c r="AM1241" s="78" t="s">
        <v>89</v>
      </c>
      <c r="AN1241" s="78" t="s">
        <v>89</v>
      </c>
      <c r="AO1241" s="78" t="s">
        <v>89</v>
      </c>
      <c r="AP1241" s="49">
        <f t="shared" si="97"/>
        <v>0</v>
      </c>
      <c r="AQ1241" s="49">
        <f>+L1241+AD1241-AI1241</f>
        <v>9000000</v>
      </c>
      <c r="AR1241" s="65" t="s">
        <v>87</v>
      </c>
      <c r="AS1241" s="68">
        <v>9000000</v>
      </c>
      <c r="AT1241" s="65" t="s">
        <v>90</v>
      </c>
      <c r="AU1241" s="68">
        <v>0</v>
      </c>
      <c r="AV1241" s="75" t="s">
        <v>89</v>
      </c>
      <c r="AW1241" s="423">
        <v>2250000</v>
      </c>
      <c r="AX1241" s="79">
        <f t="shared" si="98"/>
        <v>6750000</v>
      </c>
      <c r="AY1241" s="223">
        <f t="shared" si="99"/>
        <v>0.25</v>
      </c>
      <c r="AZ1241" s="74">
        <v>0.25</v>
      </c>
      <c r="BA1241" s="75" t="s">
        <v>89</v>
      </c>
      <c r="BB1241" s="65" t="s">
        <v>108</v>
      </c>
      <c r="BC1241" s="66" t="s">
        <v>9059</v>
      </c>
      <c r="BD1241" s="221" t="s">
        <v>87</v>
      </c>
      <c r="BE1241" s="221" t="s">
        <v>87</v>
      </c>
    </row>
    <row r="1242" spans="2:57" x14ac:dyDescent="0.25">
      <c r="B1242" s="221">
        <v>2025</v>
      </c>
      <c r="C1242" s="221">
        <v>891780111</v>
      </c>
      <c r="D1242" s="221" t="s">
        <v>78</v>
      </c>
      <c r="E1242" s="65" t="s">
        <v>9058</v>
      </c>
      <c r="F1242" s="65" t="s">
        <v>9057</v>
      </c>
      <c r="G1242" s="306">
        <v>0</v>
      </c>
      <c r="H1242" s="65" t="s">
        <v>81</v>
      </c>
      <c r="I1242" s="221" t="s">
        <v>82</v>
      </c>
      <c r="J1242" s="220" t="s">
        <v>83</v>
      </c>
      <c r="K1242" s="66" t="s">
        <v>8863</v>
      </c>
      <c r="L1242" s="68">
        <v>8775000</v>
      </c>
      <c r="M1242" s="221" t="s">
        <v>85</v>
      </c>
      <c r="N1242" s="66" t="s">
        <v>9056</v>
      </c>
      <c r="O1242" s="66">
        <v>57437742</v>
      </c>
      <c r="P1242" s="65">
        <v>1426</v>
      </c>
      <c r="Q1242" s="78">
        <v>45840</v>
      </c>
      <c r="R1242" s="66">
        <v>2494141000</v>
      </c>
      <c r="S1242" s="78">
        <v>45877</v>
      </c>
      <c r="T1242" s="68">
        <v>8775000</v>
      </c>
      <c r="U1242" s="65" t="s">
        <v>87</v>
      </c>
      <c r="V1242" s="68">
        <v>45476408</v>
      </c>
      <c r="W1242" s="67" t="s">
        <v>8784</v>
      </c>
      <c r="X1242" s="78">
        <v>45877</v>
      </c>
      <c r="Y1242" s="78">
        <v>45877</v>
      </c>
      <c r="Z1242" s="70" t="s">
        <v>89</v>
      </c>
      <c r="AA1242" s="70">
        <v>45991</v>
      </c>
      <c r="AB1242" s="49">
        <f t="shared" si="95"/>
        <v>114</v>
      </c>
      <c r="AC1242" s="65">
        <v>0</v>
      </c>
      <c r="AD1242" s="424">
        <v>0</v>
      </c>
      <c r="AE1242" s="65">
        <v>0</v>
      </c>
      <c r="AF1242" s="78" t="s">
        <v>89</v>
      </c>
      <c r="AG1242" s="49">
        <f t="shared" si="96"/>
        <v>0</v>
      </c>
      <c r="AH1242" s="65">
        <v>0</v>
      </c>
      <c r="AI1242" s="68">
        <v>0</v>
      </c>
      <c r="AJ1242" s="65" t="s">
        <v>89</v>
      </c>
      <c r="AK1242" s="78" t="s">
        <v>89</v>
      </c>
      <c r="AL1242" s="65">
        <v>0</v>
      </c>
      <c r="AM1242" s="78" t="s">
        <v>89</v>
      </c>
      <c r="AN1242" s="78" t="s">
        <v>89</v>
      </c>
      <c r="AO1242" s="78" t="s">
        <v>89</v>
      </c>
      <c r="AP1242" s="49">
        <f t="shared" si="97"/>
        <v>0</v>
      </c>
      <c r="AQ1242" s="49">
        <f>+L1242+AD1242-AI1242</f>
        <v>8775000</v>
      </c>
      <c r="AR1242" s="65" t="s">
        <v>87</v>
      </c>
      <c r="AS1242" s="68">
        <v>8775000</v>
      </c>
      <c r="AT1242" s="65" t="s">
        <v>90</v>
      </c>
      <c r="AU1242" s="68">
        <v>0</v>
      </c>
      <c r="AV1242" s="75" t="s">
        <v>89</v>
      </c>
      <c r="AW1242" s="423">
        <v>2025000</v>
      </c>
      <c r="AX1242" s="79">
        <f t="shared" si="98"/>
        <v>6750000</v>
      </c>
      <c r="AY1242" s="223">
        <f t="shared" si="99"/>
        <v>0.23076923076923078</v>
      </c>
      <c r="AZ1242" s="74">
        <v>0.23076923076923078</v>
      </c>
      <c r="BA1242" s="75" t="s">
        <v>89</v>
      </c>
      <c r="BB1242" s="65" t="s">
        <v>108</v>
      </c>
      <c r="BC1242" s="66" t="s">
        <v>9055</v>
      </c>
      <c r="BD1242" s="221" t="s">
        <v>87</v>
      </c>
      <c r="BE1242" s="221" t="s">
        <v>87</v>
      </c>
    </row>
    <row r="1243" spans="2:57" x14ac:dyDescent="0.25">
      <c r="B1243" s="221">
        <v>2025</v>
      </c>
      <c r="C1243" s="221">
        <v>891780111</v>
      </c>
      <c r="D1243" s="221" t="s">
        <v>78</v>
      </c>
      <c r="E1243" s="65" t="s">
        <v>9054</v>
      </c>
      <c r="F1243" s="65" t="s">
        <v>9053</v>
      </c>
      <c r="G1243" s="306">
        <v>0</v>
      </c>
      <c r="H1243" s="65" t="s">
        <v>81</v>
      </c>
      <c r="I1243" s="221" t="s">
        <v>82</v>
      </c>
      <c r="J1243" s="220" t="s">
        <v>83</v>
      </c>
      <c r="K1243" s="66" t="s">
        <v>8421</v>
      </c>
      <c r="L1243" s="68">
        <v>9000000</v>
      </c>
      <c r="M1243" s="221" t="s">
        <v>85</v>
      </c>
      <c r="N1243" s="66" t="s">
        <v>9052</v>
      </c>
      <c r="O1243" s="66">
        <v>1082991395</v>
      </c>
      <c r="P1243" s="65">
        <v>1426</v>
      </c>
      <c r="Q1243" s="78">
        <v>45840</v>
      </c>
      <c r="R1243" s="66">
        <v>2494141000</v>
      </c>
      <c r="S1243" s="78">
        <v>45877</v>
      </c>
      <c r="T1243" s="68">
        <v>9000000</v>
      </c>
      <c r="U1243" s="65" t="s">
        <v>87</v>
      </c>
      <c r="V1243" s="68">
        <v>85459497</v>
      </c>
      <c r="W1243" s="67" t="s">
        <v>540</v>
      </c>
      <c r="X1243" s="78">
        <v>45877</v>
      </c>
      <c r="Y1243" s="78">
        <v>45877</v>
      </c>
      <c r="Z1243" s="70" t="s">
        <v>89</v>
      </c>
      <c r="AA1243" s="70">
        <v>45991</v>
      </c>
      <c r="AB1243" s="49">
        <f t="shared" si="95"/>
        <v>114</v>
      </c>
      <c r="AC1243" s="65">
        <v>0</v>
      </c>
      <c r="AD1243" s="424">
        <v>0</v>
      </c>
      <c r="AE1243" s="65">
        <v>0</v>
      </c>
      <c r="AF1243" s="78" t="s">
        <v>89</v>
      </c>
      <c r="AG1243" s="49">
        <f t="shared" si="96"/>
        <v>0</v>
      </c>
      <c r="AH1243" s="65">
        <v>0</v>
      </c>
      <c r="AI1243" s="68">
        <v>0</v>
      </c>
      <c r="AJ1243" s="65" t="s">
        <v>89</v>
      </c>
      <c r="AK1243" s="78" t="s">
        <v>89</v>
      </c>
      <c r="AL1243" s="65">
        <v>0</v>
      </c>
      <c r="AM1243" s="78" t="s">
        <v>89</v>
      </c>
      <c r="AN1243" s="78" t="s">
        <v>89</v>
      </c>
      <c r="AO1243" s="78" t="s">
        <v>89</v>
      </c>
      <c r="AP1243" s="49">
        <f t="shared" si="97"/>
        <v>0</v>
      </c>
      <c r="AQ1243" s="49">
        <f>+L1243+AD1243-AI1243</f>
        <v>9000000</v>
      </c>
      <c r="AR1243" s="65" t="s">
        <v>87</v>
      </c>
      <c r="AS1243" s="68">
        <v>9000000</v>
      </c>
      <c r="AT1243" s="65" t="s">
        <v>90</v>
      </c>
      <c r="AU1243" s="68">
        <v>0</v>
      </c>
      <c r="AV1243" s="75" t="s">
        <v>89</v>
      </c>
      <c r="AW1243" s="423">
        <v>2250000</v>
      </c>
      <c r="AX1243" s="79">
        <f t="shared" si="98"/>
        <v>6750000</v>
      </c>
      <c r="AY1243" s="223">
        <f t="shared" si="99"/>
        <v>0.25</v>
      </c>
      <c r="AZ1243" s="74">
        <v>0.25</v>
      </c>
      <c r="BA1243" s="75" t="s">
        <v>89</v>
      </c>
      <c r="BB1243" s="65" t="s">
        <v>108</v>
      </c>
      <c r="BC1243" s="66" t="s">
        <v>9051</v>
      </c>
      <c r="BD1243" s="221" t="s">
        <v>87</v>
      </c>
      <c r="BE1243" s="221" t="s">
        <v>87</v>
      </c>
    </row>
    <row r="1244" spans="2:57" x14ac:dyDescent="0.25">
      <c r="B1244" s="221">
        <v>2025</v>
      </c>
      <c r="C1244" s="221">
        <v>891780111</v>
      </c>
      <c r="D1244" s="221" t="s">
        <v>78</v>
      </c>
      <c r="E1244" s="65" t="s">
        <v>9050</v>
      </c>
      <c r="F1244" s="65" t="s">
        <v>9049</v>
      </c>
      <c r="G1244" s="306">
        <v>0</v>
      </c>
      <c r="H1244" s="65" t="s">
        <v>81</v>
      </c>
      <c r="I1244" s="221" t="s">
        <v>82</v>
      </c>
      <c r="J1244" s="220" t="s">
        <v>83</v>
      </c>
      <c r="K1244" s="66" t="s">
        <v>9048</v>
      </c>
      <c r="L1244" s="68">
        <v>10600000</v>
      </c>
      <c r="M1244" s="221" t="s">
        <v>85</v>
      </c>
      <c r="N1244" s="66" t="s">
        <v>9047</v>
      </c>
      <c r="O1244" s="66">
        <v>1082992511</v>
      </c>
      <c r="P1244" s="65">
        <v>1426</v>
      </c>
      <c r="Q1244" s="78">
        <v>45840</v>
      </c>
      <c r="R1244" s="66">
        <v>2494141000</v>
      </c>
      <c r="S1244" s="78">
        <v>45877</v>
      </c>
      <c r="T1244" s="68">
        <v>10600000</v>
      </c>
      <c r="U1244" s="65" t="s">
        <v>87</v>
      </c>
      <c r="V1244" s="68">
        <v>1082868728</v>
      </c>
      <c r="W1244" s="67" t="s">
        <v>8398</v>
      </c>
      <c r="X1244" s="78">
        <v>45877</v>
      </c>
      <c r="Y1244" s="78">
        <v>45877</v>
      </c>
      <c r="Z1244" s="70" t="s">
        <v>89</v>
      </c>
      <c r="AA1244" s="70">
        <v>45991</v>
      </c>
      <c r="AB1244" s="49">
        <f t="shared" si="95"/>
        <v>114</v>
      </c>
      <c r="AC1244" s="65">
        <v>0</v>
      </c>
      <c r="AD1244" s="424">
        <v>0</v>
      </c>
      <c r="AE1244" s="65">
        <v>0</v>
      </c>
      <c r="AF1244" s="78" t="s">
        <v>89</v>
      </c>
      <c r="AG1244" s="49">
        <f t="shared" si="96"/>
        <v>0</v>
      </c>
      <c r="AH1244" s="65">
        <v>0</v>
      </c>
      <c r="AI1244" s="68">
        <v>0</v>
      </c>
      <c r="AJ1244" s="65" t="s">
        <v>89</v>
      </c>
      <c r="AK1244" s="78" t="s">
        <v>89</v>
      </c>
      <c r="AL1244" s="65">
        <v>0</v>
      </c>
      <c r="AM1244" s="78" t="s">
        <v>89</v>
      </c>
      <c r="AN1244" s="78" t="s">
        <v>89</v>
      </c>
      <c r="AO1244" s="78" t="s">
        <v>89</v>
      </c>
      <c r="AP1244" s="49">
        <f t="shared" si="97"/>
        <v>0</v>
      </c>
      <c r="AQ1244" s="49">
        <f>+L1244+AD1244-AI1244</f>
        <v>10600000</v>
      </c>
      <c r="AR1244" s="65" t="s">
        <v>87</v>
      </c>
      <c r="AS1244" s="68">
        <v>10600000</v>
      </c>
      <c r="AT1244" s="65" t="s">
        <v>90</v>
      </c>
      <c r="AU1244" s="68">
        <v>0</v>
      </c>
      <c r="AV1244" s="75" t="s">
        <v>89</v>
      </c>
      <c r="AW1244" s="423">
        <v>2650000</v>
      </c>
      <c r="AX1244" s="79">
        <f t="shared" si="98"/>
        <v>7950000</v>
      </c>
      <c r="AY1244" s="223">
        <f t="shared" si="99"/>
        <v>0.25</v>
      </c>
      <c r="AZ1244" s="74">
        <v>0.25</v>
      </c>
      <c r="BA1244" s="75" t="s">
        <v>89</v>
      </c>
      <c r="BB1244" s="65" t="s">
        <v>108</v>
      </c>
      <c r="BC1244" s="66" t="s">
        <v>9046</v>
      </c>
      <c r="BD1244" s="221" t="s">
        <v>87</v>
      </c>
      <c r="BE1244" s="221" t="s">
        <v>87</v>
      </c>
    </row>
    <row r="1245" spans="2:57" x14ac:dyDescent="0.25">
      <c r="B1245" s="221">
        <v>2025</v>
      </c>
      <c r="C1245" s="221">
        <v>891780111</v>
      </c>
      <c r="D1245" s="221" t="s">
        <v>78</v>
      </c>
      <c r="E1245" s="65" t="s">
        <v>9045</v>
      </c>
      <c r="F1245" s="65" t="s">
        <v>9044</v>
      </c>
      <c r="G1245" s="306">
        <v>0</v>
      </c>
      <c r="H1245" s="65" t="s">
        <v>81</v>
      </c>
      <c r="I1245" s="221" t="s">
        <v>82</v>
      </c>
      <c r="J1245" s="220" t="s">
        <v>83</v>
      </c>
      <c r="K1245" s="66" t="s">
        <v>9043</v>
      </c>
      <c r="L1245" s="68">
        <v>10600000</v>
      </c>
      <c r="M1245" s="221" t="s">
        <v>85</v>
      </c>
      <c r="N1245" s="66" t="s">
        <v>2868</v>
      </c>
      <c r="O1245" s="66">
        <v>1083041500</v>
      </c>
      <c r="P1245" s="65">
        <v>1426</v>
      </c>
      <c r="Q1245" s="78">
        <v>45840</v>
      </c>
      <c r="R1245" s="66">
        <v>2494141000</v>
      </c>
      <c r="S1245" s="78">
        <v>45877</v>
      </c>
      <c r="T1245" s="68">
        <v>10600000</v>
      </c>
      <c r="U1245" s="65" t="s">
        <v>87</v>
      </c>
      <c r="V1245" s="68">
        <v>1082868728</v>
      </c>
      <c r="W1245" s="67" t="s">
        <v>8398</v>
      </c>
      <c r="X1245" s="78">
        <v>45877</v>
      </c>
      <c r="Y1245" s="78">
        <v>45877</v>
      </c>
      <c r="Z1245" s="70" t="s">
        <v>89</v>
      </c>
      <c r="AA1245" s="70">
        <v>45991</v>
      </c>
      <c r="AB1245" s="49">
        <f t="shared" si="95"/>
        <v>114</v>
      </c>
      <c r="AC1245" s="65">
        <v>0</v>
      </c>
      <c r="AD1245" s="424">
        <v>0</v>
      </c>
      <c r="AE1245" s="65">
        <v>0</v>
      </c>
      <c r="AF1245" s="78" t="s">
        <v>89</v>
      </c>
      <c r="AG1245" s="49">
        <f t="shared" si="96"/>
        <v>0</v>
      </c>
      <c r="AH1245" s="65">
        <v>0</v>
      </c>
      <c r="AI1245" s="68">
        <v>0</v>
      </c>
      <c r="AJ1245" s="65" t="s">
        <v>89</v>
      </c>
      <c r="AK1245" s="78" t="s">
        <v>89</v>
      </c>
      <c r="AL1245" s="65">
        <v>0</v>
      </c>
      <c r="AM1245" s="78" t="s">
        <v>89</v>
      </c>
      <c r="AN1245" s="78" t="s">
        <v>89</v>
      </c>
      <c r="AO1245" s="78" t="s">
        <v>89</v>
      </c>
      <c r="AP1245" s="49">
        <f t="shared" si="97"/>
        <v>0</v>
      </c>
      <c r="AQ1245" s="49">
        <f>+L1245+AD1245-AI1245</f>
        <v>10600000</v>
      </c>
      <c r="AR1245" s="65" t="s">
        <v>87</v>
      </c>
      <c r="AS1245" s="68">
        <v>10600000</v>
      </c>
      <c r="AT1245" s="65" t="s">
        <v>90</v>
      </c>
      <c r="AU1245" s="68">
        <v>0</v>
      </c>
      <c r="AV1245" s="75" t="s">
        <v>89</v>
      </c>
      <c r="AW1245" s="423">
        <v>2650000</v>
      </c>
      <c r="AX1245" s="79">
        <f t="shared" si="98"/>
        <v>7950000</v>
      </c>
      <c r="AY1245" s="223">
        <f t="shared" si="99"/>
        <v>0.25</v>
      </c>
      <c r="AZ1245" s="74">
        <v>0.25</v>
      </c>
      <c r="BA1245" s="75" t="s">
        <v>89</v>
      </c>
      <c r="BB1245" s="65" t="s">
        <v>108</v>
      </c>
      <c r="BC1245" s="66" t="s">
        <v>9042</v>
      </c>
      <c r="BD1245" s="221" t="s">
        <v>87</v>
      </c>
      <c r="BE1245" s="221" t="s">
        <v>87</v>
      </c>
    </row>
    <row r="1246" spans="2:57" x14ac:dyDescent="0.25">
      <c r="B1246" s="221">
        <v>2025</v>
      </c>
      <c r="C1246" s="221">
        <v>891780111</v>
      </c>
      <c r="D1246" s="221" t="s">
        <v>78</v>
      </c>
      <c r="E1246" s="65" t="s">
        <v>9041</v>
      </c>
      <c r="F1246" s="65" t="s">
        <v>9040</v>
      </c>
      <c r="G1246" s="306">
        <v>0</v>
      </c>
      <c r="H1246" s="65" t="s">
        <v>81</v>
      </c>
      <c r="I1246" s="221" t="s">
        <v>82</v>
      </c>
      <c r="J1246" s="220" t="s">
        <v>83</v>
      </c>
      <c r="K1246" s="66" t="s">
        <v>8863</v>
      </c>
      <c r="L1246" s="68">
        <v>8775000</v>
      </c>
      <c r="M1246" s="221" t="s">
        <v>85</v>
      </c>
      <c r="N1246" s="66" t="s">
        <v>9039</v>
      </c>
      <c r="O1246" s="66">
        <v>1082882138</v>
      </c>
      <c r="P1246" s="65">
        <v>1426</v>
      </c>
      <c r="Q1246" s="78">
        <v>45840</v>
      </c>
      <c r="R1246" s="66">
        <v>2494141000</v>
      </c>
      <c r="S1246" s="78">
        <v>45877</v>
      </c>
      <c r="T1246" s="68">
        <v>8775000</v>
      </c>
      <c r="U1246" s="65" t="s">
        <v>87</v>
      </c>
      <c r="V1246" s="68">
        <v>45476408</v>
      </c>
      <c r="W1246" s="67" t="s">
        <v>8784</v>
      </c>
      <c r="X1246" s="78">
        <v>45877</v>
      </c>
      <c r="Y1246" s="78">
        <v>45877</v>
      </c>
      <c r="Z1246" s="70" t="s">
        <v>89</v>
      </c>
      <c r="AA1246" s="70">
        <v>45991</v>
      </c>
      <c r="AB1246" s="49">
        <f t="shared" si="95"/>
        <v>114</v>
      </c>
      <c r="AC1246" s="65">
        <v>0</v>
      </c>
      <c r="AD1246" s="424">
        <v>0</v>
      </c>
      <c r="AE1246" s="65">
        <v>0</v>
      </c>
      <c r="AF1246" s="78" t="s">
        <v>89</v>
      </c>
      <c r="AG1246" s="49">
        <f t="shared" si="96"/>
        <v>0</v>
      </c>
      <c r="AH1246" s="65">
        <v>0</v>
      </c>
      <c r="AI1246" s="68">
        <v>0</v>
      </c>
      <c r="AJ1246" s="65" t="s">
        <v>89</v>
      </c>
      <c r="AK1246" s="78" t="s">
        <v>89</v>
      </c>
      <c r="AL1246" s="65">
        <v>0</v>
      </c>
      <c r="AM1246" s="78" t="s">
        <v>89</v>
      </c>
      <c r="AN1246" s="78" t="s">
        <v>89</v>
      </c>
      <c r="AO1246" s="78" t="s">
        <v>89</v>
      </c>
      <c r="AP1246" s="49">
        <f t="shared" si="97"/>
        <v>0</v>
      </c>
      <c r="AQ1246" s="49">
        <f>+L1246+AD1246-AI1246</f>
        <v>8775000</v>
      </c>
      <c r="AR1246" s="65" t="s">
        <v>87</v>
      </c>
      <c r="AS1246" s="68">
        <v>8775000</v>
      </c>
      <c r="AT1246" s="65" t="s">
        <v>90</v>
      </c>
      <c r="AU1246" s="68">
        <v>0</v>
      </c>
      <c r="AV1246" s="75" t="s">
        <v>89</v>
      </c>
      <c r="AW1246" s="423">
        <v>2025000</v>
      </c>
      <c r="AX1246" s="79">
        <f t="shared" si="98"/>
        <v>6750000</v>
      </c>
      <c r="AY1246" s="223">
        <f t="shared" si="99"/>
        <v>0.23076923076923078</v>
      </c>
      <c r="AZ1246" s="74">
        <v>0.23076923076923078</v>
      </c>
      <c r="BA1246" s="75" t="s">
        <v>89</v>
      </c>
      <c r="BB1246" s="65" t="s">
        <v>108</v>
      </c>
      <c r="BC1246" s="66" t="s">
        <v>9038</v>
      </c>
      <c r="BD1246" s="221" t="s">
        <v>87</v>
      </c>
      <c r="BE1246" s="221" t="s">
        <v>87</v>
      </c>
    </row>
    <row r="1247" spans="2:57" x14ac:dyDescent="0.25">
      <c r="B1247" s="221">
        <v>2025</v>
      </c>
      <c r="C1247" s="221">
        <v>891780111</v>
      </c>
      <c r="D1247" s="221" t="s">
        <v>78</v>
      </c>
      <c r="E1247" s="65" t="s">
        <v>9037</v>
      </c>
      <c r="F1247" s="65" t="s">
        <v>9036</v>
      </c>
      <c r="G1247" s="306">
        <v>0</v>
      </c>
      <c r="H1247" s="65" t="s">
        <v>81</v>
      </c>
      <c r="I1247" s="221" t="s">
        <v>82</v>
      </c>
      <c r="J1247" s="220" t="s">
        <v>83</v>
      </c>
      <c r="K1247" s="66" t="s">
        <v>8863</v>
      </c>
      <c r="L1247" s="68">
        <v>8775000</v>
      </c>
      <c r="M1247" s="221" t="s">
        <v>85</v>
      </c>
      <c r="N1247" s="66" t="s">
        <v>9035</v>
      </c>
      <c r="O1247" s="66">
        <v>36641670</v>
      </c>
      <c r="P1247" s="65">
        <v>1426</v>
      </c>
      <c r="Q1247" s="78">
        <v>45840</v>
      </c>
      <c r="R1247" s="66">
        <v>2494141000</v>
      </c>
      <c r="S1247" s="78">
        <v>45877</v>
      </c>
      <c r="T1247" s="68">
        <v>8775000</v>
      </c>
      <c r="U1247" s="65" t="s">
        <v>87</v>
      </c>
      <c r="V1247" s="68">
        <v>45476408</v>
      </c>
      <c r="W1247" s="67" t="s">
        <v>8784</v>
      </c>
      <c r="X1247" s="78">
        <v>45877</v>
      </c>
      <c r="Y1247" s="78">
        <v>45877</v>
      </c>
      <c r="Z1247" s="70" t="s">
        <v>89</v>
      </c>
      <c r="AA1247" s="70">
        <v>45991</v>
      </c>
      <c r="AB1247" s="49">
        <f t="shared" si="95"/>
        <v>114</v>
      </c>
      <c r="AC1247" s="65">
        <v>0</v>
      </c>
      <c r="AD1247" s="424">
        <v>0</v>
      </c>
      <c r="AE1247" s="65">
        <v>0</v>
      </c>
      <c r="AF1247" s="78" t="s">
        <v>89</v>
      </c>
      <c r="AG1247" s="49">
        <f t="shared" si="96"/>
        <v>0</v>
      </c>
      <c r="AH1247" s="65">
        <v>0</v>
      </c>
      <c r="AI1247" s="68">
        <v>0</v>
      </c>
      <c r="AJ1247" s="65" t="s">
        <v>89</v>
      </c>
      <c r="AK1247" s="78" t="s">
        <v>89</v>
      </c>
      <c r="AL1247" s="65">
        <v>0</v>
      </c>
      <c r="AM1247" s="78" t="s">
        <v>89</v>
      </c>
      <c r="AN1247" s="78" t="s">
        <v>89</v>
      </c>
      <c r="AO1247" s="78" t="s">
        <v>89</v>
      </c>
      <c r="AP1247" s="49">
        <f t="shared" si="97"/>
        <v>0</v>
      </c>
      <c r="AQ1247" s="49">
        <f>+L1247+AD1247-AI1247</f>
        <v>8775000</v>
      </c>
      <c r="AR1247" s="65" t="s">
        <v>87</v>
      </c>
      <c r="AS1247" s="68">
        <v>8775000</v>
      </c>
      <c r="AT1247" s="65" t="s">
        <v>90</v>
      </c>
      <c r="AU1247" s="68">
        <v>0</v>
      </c>
      <c r="AV1247" s="75" t="s">
        <v>89</v>
      </c>
      <c r="AW1247" s="423">
        <v>2025000</v>
      </c>
      <c r="AX1247" s="79">
        <f t="shared" si="98"/>
        <v>6750000</v>
      </c>
      <c r="AY1247" s="223">
        <f t="shared" si="99"/>
        <v>0.23076923076923078</v>
      </c>
      <c r="AZ1247" s="74">
        <v>0.23076923076923078</v>
      </c>
      <c r="BA1247" s="75" t="s">
        <v>89</v>
      </c>
      <c r="BB1247" s="65" t="s">
        <v>108</v>
      </c>
      <c r="BC1247" s="66" t="s">
        <v>9034</v>
      </c>
      <c r="BD1247" s="221" t="s">
        <v>87</v>
      </c>
      <c r="BE1247" s="221" t="s">
        <v>87</v>
      </c>
    </row>
    <row r="1248" spans="2:57" x14ac:dyDescent="0.25">
      <c r="B1248" s="221">
        <v>2025</v>
      </c>
      <c r="C1248" s="221">
        <v>891780111</v>
      </c>
      <c r="D1248" s="221" t="s">
        <v>78</v>
      </c>
      <c r="E1248" s="65" t="s">
        <v>9033</v>
      </c>
      <c r="F1248" s="65" t="s">
        <v>9032</v>
      </c>
      <c r="G1248" s="306">
        <v>0</v>
      </c>
      <c r="H1248" s="65" t="s">
        <v>81</v>
      </c>
      <c r="I1248" s="221" t="s">
        <v>82</v>
      </c>
      <c r="J1248" s="220" t="s">
        <v>83</v>
      </c>
      <c r="K1248" s="66" t="s">
        <v>9031</v>
      </c>
      <c r="L1248" s="68">
        <v>13540800</v>
      </c>
      <c r="M1248" s="221" t="s">
        <v>85</v>
      </c>
      <c r="N1248" s="66" t="s">
        <v>9030</v>
      </c>
      <c r="O1248" s="66">
        <v>57428847</v>
      </c>
      <c r="P1248" s="65">
        <v>1425</v>
      </c>
      <c r="Q1248" s="78">
        <v>45840</v>
      </c>
      <c r="R1248" s="66">
        <v>5603238000</v>
      </c>
      <c r="S1248" s="78">
        <v>45877</v>
      </c>
      <c r="T1248" s="68">
        <v>13540800</v>
      </c>
      <c r="U1248" s="65" t="s">
        <v>87</v>
      </c>
      <c r="V1248" s="68">
        <v>45476408</v>
      </c>
      <c r="W1248" s="67" t="s">
        <v>8784</v>
      </c>
      <c r="X1248" s="78">
        <v>45877</v>
      </c>
      <c r="Y1248" s="78">
        <v>45877</v>
      </c>
      <c r="Z1248" s="70" t="s">
        <v>89</v>
      </c>
      <c r="AA1248" s="70">
        <v>45991</v>
      </c>
      <c r="AB1248" s="49">
        <f t="shared" si="95"/>
        <v>114</v>
      </c>
      <c r="AC1248" s="65">
        <v>0</v>
      </c>
      <c r="AD1248" s="424">
        <v>0</v>
      </c>
      <c r="AE1248" s="65">
        <v>0</v>
      </c>
      <c r="AF1248" s="78" t="s">
        <v>89</v>
      </c>
      <c r="AG1248" s="49">
        <f t="shared" si="96"/>
        <v>0</v>
      </c>
      <c r="AH1248" s="65">
        <v>0</v>
      </c>
      <c r="AI1248" s="68">
        <v>0</v>
      </c>
      <c r="AJ1248" s="65" t="s">
        <v>89</v>
      </c>
      <c r="AK1248" s="78" t="s">
        <v>89</v>
      </c>
      <c r="AL1248" s="65">
        <v>0</v>
      </c>
      <c r="AM1248" s="78" t="s">
        <v>89</v>
      </c>
      <c r="AN1248" s="78" t="s">
        <v>89</v>
      </c>
      <c r="AO1248" s="78" t="s">
        <v>89</v>
      </c>
      <c r="AP1248" s="49">
        <f t="shared" si="97"/>
        <v>0</v>
      </c>
      <c r="AQ1248" s="49">
        <f>+L1248+AD1248-AI1248</f>
        <v>13540800</v>
      </c>
      <c r="AR1248" s="65" t="s">
        <v>87</v>
      </c>
      <c r="AS1248" s="68">
        <v>13540800</v>
      </c>
      <c r="AT1248" s="65" t="s">
        <v>90</v>
      </c>
      <c r="AU1248" s="68">
        <v>0</v>
      </c>
      <c r="AV1248" s="75" t="s">
        <v>89</v>
      </c>
      <c r="AW1248" s="423">
        <v>3124800</v>
      </c>
      <c r="AX1248" s="79">
        <f t="shared" si="98"/>
        <v>10416000</v>
      </c>
      <c r="AY1248" s="223">
        <f t="shared" si="99"/>
        <v>0.23076923076923078</v>
      </c>
      <c r="AZ1248" s="74">
        <v>0.23076923076923078</v>
      </c>
      <c r="BA1248" s="75" t="s">
        <v>89</v>
      </c>
      <c r="BB1248" s="65" t="s">
        <v>108</v>
      </c>
      <c r="BC1248" s="66" t="s">
        <v>9029</v>
      </c>
      <c r="BD1248" s="221" t="s">
        <v>87</v>
      </c>
      <c r="BE1248" s="221" t="s">
        <v>87</v>
      </c>
    </row>
    <row r="1249" spans="2:57" x14ac:dyDescent="0.25">
      <c r="B1249" s="221">
        <v>2025</v>
      </c>
      <c r="C1249" s="221">
        <v>891780111</v>
      </c>
      <c r="D1249" s="221" t="s">
        <v>78</v>
      </c>
      <c r="E1249" s="65" t="s">
        <v>9028</v>
      </c>
      <c r="F1249" s="65" t="s">
        <v>9027</v>
      </c>
      <c r="G1249" s="306">
        <v>0</v>
      </c>
      <c r="H1249" s="65" t="s">
        <v>81</v>
      </c>
      <c r="I1249" s="221" t="s">
        <v>82</v>
      </c>
      <c r="J1249" s="220" t="s">
        <v>83</v>
      </c>
      <c r="K1249" s="66" t="s">
        <v>9026</v>
      </c>
      <c r="L1249" s="68">
        <v>12624000</v>
      </c>
      <c r="M1249" s="221" t="s">
        <v>85</v>
      </c>
      <c r="N1249" s="66" t="s">
        <v>9025</v>
      </c>
      <c r="O1249" s="66">
        <v>85462932</v>
      </c>
      <c r="P1249" s="65">
        <v>1425</v>
      </c>
      <c r="Q1249" s="78">
        <v>45840</v>
      </c>
      <c r="R1249" s="66">
        <v>5603238000</v>
      </c>
      <c r="S1249" s="78">
        <v>45877</v>
      </c>
      <c r="T1249" s="68">
        <v>12624000</v>
      </c>
      <c r="U1249" s="65" t="s">
        <v>87</v>
      </c>
      <c r="V1249" s="68">
        <v>72175281</v>
      </c>
      <c r="W1249" s="67" t="s">
        <v>318</v>
      </c>
      <c r="X1249" s="78">
        <v>45877</v>
      </c>
      <c r="Y1249" s="78">
        <v>45877</v>
      </c>
      <c r="Z1249" s="70" t="s">
        <v>89</v>
      </c>
      <c r="AA1249" s="70">
        <v>45991</v>
      </c>
      <c r="AB1249" s="49">
        <f t="shared" si="95"/>
        <v>114</v>
      </c>
      <c r="AC1249" s="65">
        <v>0</v>
      </c>
      <c r="AD1249" s="424">
        <v>0</v>
      </c>
      <c r="AE1249" s="65">
        <v>0</v>
      </c>
      <c r="AF1249" s="78" t="s">
        <v>89</v>
      </c>
      <c r="AG1249" s="49">
        <f t="shared" si="96"/>
        <v>0</v>
      </c>
      <c r="AH1249" s="65">
        <v>0</v>
      </c>
      <c r="AI1249" s="68">
        <v>0</v>
      </c>
      <c r="AJ1249" s="65" t="s">
        <v>89</v>
      </c>
      <c r="AK1249" s="78" t="s">
        <v>89</v>
      </c>
      <c r="AL1249" s="65">
        <v>0</v>
      </c>
      <c r="AM1249" s="78" t="s">
        <v>89</v>
      </c>
      <c r="AN1249" s="78" t="s">
        <v>89</v>
      </c>
      <c r="AO1249" s="78" t="s">
        <v>89</v>
      </c>
      <c r="AP1249" s="49">
        <f t="shared" si="97"/>
        <v>0</v>
      </c>
      <c r="AQ1249" s="49">
        <f>+L1249+AD1249-AI1249</f>
        <v>12624000</v>
      </c>
      <c r="AR1249" s="65" t="s">
        <v>87</v>
      </c>
      <c r="AS1249" s="68">
        <v>12624000</v>
      </c>
      <c r="AT1249" s="65" t="s">
        <v>90</v>
      </c>
      <c r="AU1249" s="68">
        <v>0</v>
      </c>
      <c r="AV1249" s="75" t="s">
        <v>89</v>
      </c>
      <c r="AW1249" s="423">
        <v>3156000</v>
      </c>
      <c r="AX1249" s="79">
        <f t="shared" si="98"/>
        <v>9468000</v>
      </c>
      <c r="AY1249" s="223">
        <f t="shared" si="99"/>
        <v>0.25</v>
      </c>
      <c r="AZ1249" s="74">
        <v>0.25</v>
      </c>
      <c r="BA1249" s="75" t="s">
        <v>89</v>
      </c>
      <c r="BB1249" s="65" t="s">
        <v>108</v>
      </c>
      <c r="BC1249" s="66" t="s">
        <v>9024</v>
      </c>
      <c r="BD1249" s="221" t="s">
        <v>87</v>
      </c>
      <c r="BE1249" s="221" t="s">
        <v>87</v>
      </c>
    </row>
    <row r="1250" spans="2:57" x14ac:dyDescent="0.25">
      <c r="B1250" s="221">
        <v>2025</v>
      </c>
      <c r="C1250" s="221">
        <v>891780111</v>
      </c>
      <c r="D1250" s="221" t="s">
        <v>78</v>
      </c>
      <c r="E1250" s="65" t="s">
        <v>9023</v>
      </c>
      <c r="F1250" s="65" t="s">
        <v>9022</v>
      </c>
      <c r="G1250" s="306">
        <v>0</v>
      </c>
      <c r="H1250" s="65" t="s">
        <v>81</v>
      </c>
      <c r="I1250" s="221" t="s">
        <v>82</v>
      </c>
      <c r="J1250" s="220" t="s">
        <v>83</v>
      </c>
      <c r="K1250" s="66" t="s">
        <v>9021</v>
      </c>
      <c r="L1250" s="68">
        <v>12624000</v>
      </c>
      <c r="M1250" s="221" t="s">
        <v>85</v>
      </c>
      <c r="N1250" s="66" t="s">
        <v>9020</v>
      </c>
      <c r="O1250" s="66">
        <v>36718392</v>
      </c>
      <c r="P1250" s="65">
        <v>1425</v>
      </c>
      <c r="Q1250" s="78">
        <v>45840</v>
      </c>
      <c r="R1250" s="66">
        <v>5603238000</v>
      </c>
      <c r="S1250" s="78">
        <v>45877</v>
      </c>
      <c r="T1250" s="68">
        <v>12624000</v>
      </c>
      <c r="U1250" s="65" t="s">
        <v>87</v>
      </c>
      <c r="V1250" s="68">
        <v>85465146</v>
      </c>
      <c r="W1250" s="67" t="s">
        <v>8366</v>
      </c>
      <c r="X1250" s="78">
        <v>45877</v>
      </c>
      <c r="Y1250" s="78">
        <v>45877</v>
      </c>
      <c r="Z1250" s="70" t="s">
        <v>89</v>
      </c>
      <c r="AA1250" s="70">
        <v>45991</v>
      </c>
      <c r="AB1250" s="49">
        <f t="shared" si="95"/>
        <v>114</v>
      </c>
      <c r="AC1250" s="65">
        <v>0</v>
      </c>
      <c r="AD1250" s="424">
        <v>0</v>
      </c>
      <c r="AE1250" s="65">
        <v>0</v>
      </c>
      <c r="AF1250" s="78" t="s">
        <v>89</v>
      </c>
      <c r="AG1250" s="49">
        <f t="shared" si="96"/>
        <v>0</v>
      </c>
      <c r="AH1250" s="65">
        <v>0</v>
      </c>
      <c r="AI1250" s="68">
        <v>0</v>
      </c>
      <c r="AJ1250" s="65" t="s">
        <v>89</v>
      </c>
      <c r="AK1250" s="78" t="s">
        <v>89</v>
      </c>
      <c r="AL1250" s="65">
        <v>0</v>
      </c>
      <c r="AM1250" s="78" t="s">
        <v>89</v>
      </c>
      <c r="AN1250" s="78" t="s">
        <v>89</v>
      </c>
      <c r="AO1250" s="78" t="s">
        <v>89</v>
      </c>
      <c r="AP1250" s="49">
        <f t="shared" si="97"/>
        <v>0</v>
      </c>
      <c r="AQ1250" s="49">
        <f>+L1250+AD1250-AI1250</f>
        <v>12624000</v>
      </c>
      <c r="AR1250" s="65" t="s">
        <v>87</v>
      </c>
      <c r="AS1250" s="68">
        <v>12624000</v>
      </c>
      <c r="AT1250" s="65" t="s">
        <v>90</v>
      </c>
      <c r="AU1250" s="68">
        <v>0</v>
      </c>
      <c r="AV1250" s="75" t="s">
        <v>89</v>
      </c>
      <c r="AW1250" s="423">
        <v>3156000</v>
      </c>
      <c r="AX1250" s="79">
        <f t="shared" si="98"/>
        <v>9468000</v>
      </c>
      <c r="AY1250" s="223">
        <f t="shared" si="99"/>
        <v>0.25</v>
      </c>
      <c r="AZ1250" s="74">
        <v>0.25</v>
      </c>
      <c r="BA1250" s="75" t="s">
        <v>89</v>
      </c>
      <c r="BB1250" s="65" t="s">
        <v>108</v>
      </c>
      <c r="BC1250" s="66" t="s">
        <v>9019</v>
      </c>
      <c r="BD1250" s="221" t="s">
        <v>87</v>
      </c>
      <c r="BE1250" s="221" t="s">
        <v>87</v>
      </c>
    </row>
    <row r="1251" spans="2:57" x14ac:dyDescent="0.25">
      <c r="B1251" s="221">
        <v>2025</v>
      </c>
      <c r="C1251" s="221">
        <v>891780111</v>
      </c>
      <c r="D1251" s="221" t="s">
        <v>78</v>
      </c>
      <c r="E1251" s="65" t="s">
        <v>9018</v>
      </c>
      <c r="F1251" s="65" t="s">
        <v>9017</v>
      </c>
      <c r="G1251" s="306">
        <v>0</v>
      </c>
      <c r="H1251" s="65" t="s">
        <v>81</v>
      </c>
      <c r="I1251" s="221" t="s">
        <v>82</v>
      </c>
      <c r="J1251" s="220" t="s">
        <v>83</v>
      </c>
      <c r="K1251" s="66" t="s">
        <v>9016</v>
      </c>
      <c r="L1251" s="68">
        <v>10335000</v>
      </c>
      <c r="M1251" s="221" t="s">
        <v>85</v>
      </c>
      <c r="N1251" s="66" t="s">
        <v>9015</v>
      </c>
      <c r="O1251" s="66">
        <v>1082941486</v>
      </c>
      <c r="P1251" s="65">
        <v>1426</v>
      </c>
      <c r="Q1251" s="78">
        <v>45840</v>
      </c>
      <c r="R1251" s="66">
        <v>2494141000</v>
      </c>
      <c r="S1251" s="78">
        <v>45877</v>
      </c>
      <c r="T1251" s="68">
        <v>10335000</v>
      </c>
      <c r="U1251" s="65" t="s">
        <v>87</v>
      </c>
      <c r="V1251" s="68">
        <v>45476408</v>
      </c>
      <c r="W1251" s="67" t="s">
        <v>8784</v>
      </c>
      <c r="X1251" s="78">
        <v>45877</v>
      </c>
      <c r="Y1251" s="78">
        <v>45877</v>
      </c>
      <c r="Z1251" s="70" t="s">
        <v>89</v>
      </c>
      <c r="AA1251" s="70">
        <v>45991</v>
      </c>
      <c r="AB1251" s="49">
        <f t="shared" si="95"/>
        <v>114</v>
      </c>
      <c r="AC1251" s="65">
        <v>0</v>
      </c>
      <c r="AD1251" s="424">
        <v>0</v>
      </c>
      <c r="AE1251" s="65">
        <v>0</v>
      </c>
      <c r="AF1251" s="78" t="s">
        <v>89</v>
      </c>
      <c r="AG1251" s="49">
        <f t="shared" si="96"/>
        <v>0</v>
      </c>
      <c r="AH1251" s="65">
        <v>0</v>
      </c>
      <c r="AI1251" s="68">
        <v>0</v>
      </c>
      <c r="AJ1251" s="65" t="s">
        <v>89</v>
      </c>
      <c r="AK1251" s="78" t="s">
        <v>89</v>
      </c>
      <c r="AL1251" s="65">
        <v>0</v>
      </c>
      <c r="AM1251" s="78" t="s">
        <v>89</v>
      </c>
      <c r="AN1251" s="78" t="s">
        <v>89</v>
      </c>
      <c r="AO1251" s="78" t="s">
        <v>89</v>
      </c>
      <c r="AP1251" s="49">
        <f t="shared" si="97"/>
        <v>0</v>
      </c>
      <c r="AQ1251" s="49">
        <f>+L1251+AD1251-AI1251</f>
        <v>10335000</v>
      </c>
      <c r="AR1251" s="65" t="s">
        <v>87</v>
      </c>
      <c r="AS1251" s="68">
        <v>10335000</v>
      </c>
      <c r="AT1251" s="65" t="s">
        <v>90</v>
      </c>
      <c r="AU1251" s="68">
        <v>0</v>
      </c>
      <c r="AV1251" s="75" t="s">
        <v>89</v>
      </c>
      <c r="AW1251" s="423">
        <v>2385000</v>
      </c>
      <c r="AX1251" s="79">
        <f t="shared" si="98"/>
        <v>7950000</v>
      </c>
      <c r="AY1251" s="223">
        <f t="shared" si="99"/>
        <v>0.23076923076923078</v>
      </c>
      <c r="AZ1251" s="74">
        <v>0.23076923076923078</v>
      </c>
      <c r="BA1251" s="75" t="s">
        <v>89</v>
      </c>
      <c r="BB1251" s="65" t="s">
        <v>108</v>
      </c>
      <c r="BC1251" s="66" t="s">
        <v>9014</v>
      </c>
      <c r="BD1251" s="221" t="s">
        <v>87</v>
      </c>
      <c r="BE1251" s="221" t="s">
        <v>87</v>
      </c>
    </row>
    <row r="1252" spans="2:57" x14ac:dyDescent="0.25">
      <c r="B1252" s="221">
        <v>2025</v>
      </c>
      <c r="C1252" s="221">
        <v>891780111</v>
      </c>
      <c r="D1252" s="221" t="s">
        <v>78</v>
      </c>
      <c r="E1252" s="65" t="s">
        <v>9013</v>
      </c>
      <c r="F1252" s="65" t="s">
        <v>9012</v>
      </c>
      <c r="G1252" s="306">
        <v>0</v>
      </c>
      <c r="H1252" s="65" t="s">
        <v>81</v>
      </c>
      <c r="I1252" s="221" t="s">
        <v>82</v>
      </c>
      <c r="J1252" s="220" t="s">
        <v>83</v>
      </c>
      <c r="K1252" s="66" t="s">
        <v>9011</v>
      </c>
      <c r="L1252" s="68">
        <v>8775000</v>
      </c>
      <c r="M1252" s="221" t="s">
        <v>85</v>
      </c>
      <c r="N1252" s="66" t="s">
        <v>9010</v>
      </c>
      <c r="O1252" s="66">
        <v>1081911437</v>
      </c>
      <c r="P1252" s="65">
        <v>1426</v>
      </c>
      <c r="Q1252" s="78">
        <v>45840</v>
      </c>
      <c r="R1252" s="66">
        <v>2494141000</v>
      </c>
      <c r="S1252" s="78">
        <v>45877</v>
      </c>
      <c r="T1252" s="68">
        <v>8775000</v>
      </c>
      <c r="U1252" s="65" t="s">
        <v>87</v>
      </c>
      <c r="V1252" s="68">
        <v>45476408</v>
      </c>
      <c r="W1252" s="67" t="s">
        <v>8784</v>
      </c>
      <c r="X1252" s="78">
        <v>45877</v>
      </c>
      <c r="Y1252" s="78">
        <v>45877</v>
      </c>
      <c r="Z1252" s="70" t="s">
        <v>89</v>
      </c>
      <c r="AA1252" s="70">
        <v>45991</v>
      </c>
      <c r="AB1252" s="49">
        <f t="shared" si="95"/>
        <v>114</v>
      </c>
      <c r="AC1252" s="65">
        <v>0</v>
      </c>
      <c r="AD1252" s="424">
        <v>0</v>
      </c>
      <c r="AE1252" s="65">
        <v>0</v>
      </c>
      <c r="AF1252" s="78" t="s">
        <v>89</v>
      </c>
      <c r="AG1252" s="49">
        <f t="shared" si="96"/>
        <v>0</v>
      </c>
      <c r="AH1252" s="65">
        <v>0</v>
      </c>
      <c r="AI1252" s="68">
        <v>0</v>
      </c>
      <c r="AJ1252" s="65" t="s">
        <v>89</v>
      </c>
      <c r="AK1252" s="78" t="s">
        <v>89</v>
      </c>
      <c r="AL1252" s="65">
        <v>0</v>
      </c>
      <c r="AM1252" s="78" t="s">
        <v>89</v>
      </c>
      <c r="AN1252" s="78" t="s">
        <v>89</v>
      </c>
      <c r="AO1252" s="78" t="s">
        <v>89</v>
      </c>
      <c r="AP1252" s="49">
        <f t="shared" si="97"/>
        <v>0</v>
      </c>
      <c r="AQ1252" s="49">
        <f>+L1252+AD1252-AI1252</f>
        <v>8775000</v>
      </c>
      <c r="AR1252" s="65" t="s">
        <v>87</v>
      </c>
      <c r="AS1252" s="68">
        <v>8775000</v>
      </c>
      <c r="AT1252" s="65" t="s">
        <v>90</v>
      </c>
      <c r="AU1252" s="68">
        <v>0</v>
      </c>
      <c r="AV1252" s="75" t="s">
        <v>89</v>
      </c>
      <c r="AW1252" s="423">
        <v>2025000</v>
      </c>
      <c r="AX1252" s="79">
        <f t="shared" si="98"/>
        <v>6750000</v>
      </c>
      <c r="AY1252" s="223">
        <f t="shared" si="99"/>
        <v>0.23076923076923078</v>
      </c>
      <c r="AZ1252" s="74">
        <v>0.23076923076923078</v>
      </c>
      <c r="BA1252" s="75" t="s">
        <v>89</v>
      </c>
      <c r="BB1252" s="65" t="s">
        <v>108</v>
      </c>
      <c r="BC1252" s="66" t="s">
        <v>9009</v>
      </c>
      <c r="BD1252" s="221" t="s">
        <v>87</v>
      </c>
      <c r="BE1252" s="221" t="s">
        <v>87</v>
      </c>
    </row>
    <row r="1253" spans="2:57" x14ac:dyDescent="0.25">
      <c r="B1253" s="221">
        <v>2025</v>
      </c>
      <c r="C1253" s="221">
        <v>891780111</v>
      </c>
      <c r="D1253" s="221" t="s">
        <v>78</v>
      </c>
      <c r="E1253" s="65" t="s">
        <v>9008</v>
      </c>
      <c r="F1253" s="65" t="s">
        <v>9007</v>
      </c>
      <c r="G1253" s="306">
        <v>0</v>
      </c>
      <c r="H1253" s="65" t="s">
        <v>81</v>
      </c>
      <c r="I1253" s="221" t="s">
        <v>82</v>
      </c>
      <c r="J1253" s="220" t="s">
        <v>83</v>
      </c>
      <c r="K1253" s="66" t="s">
        <v>9006</v>
      </c>
      <c r="L1253" s="68">
        <v>13540800</v>
      </c>
      <c r="M1253" s="221" t="s">
        <v>85</v>
      </c>
      <c r="N1253" s="66" t="s">
        <v>9005</v>
      </c>
      <c r="O1253" s="66">
        <v>1082866445</v>
      </c>
      <c r="P1253" s="65">
        <v>1425</v>
      </c>
      <c r="Q1253" s="78">
        <v>45840</v>
      </c>
      <c r="R1253" s="66">
        <v>5603238000</v>
      </c>
      <c r="S1253" s="78">
        <v>45877</v>
      </c>
      <c r="T1253" s="68">
        <v>13540800</v>
      </c>
      <c r="U1253" s="65" t="s">
        <v>87</v>
      </c>
      <c r="V1253" s="68">
        <v>45476408</v>
      </c>
      <c r="W1253" s="67" t="s">
        <v>8784</v>
      </c>
      <c r="X1253" s="78">
        <v>45877</v>
      </c>
      <c r="Y1253" s="78">
        <v>45877</v>
      </c>
      <c r="Z1253" s="70" t="s">
        <v>89</v>
      </c>
      <c r="AA1253" s="70">
        <v>45991</v>
      </c>
      <c r="AB1253" s="49">
        <f t="shared" si="95"/>
        <v>114</v>
      </c>
      <c r="AC1253" s="65">
        <v>0</v>
      </c>
      <c r="AD1253" s="424">
        <v>0</v>
      </c>
      <c r="AE1253" s="65">
        <v>0</v>
      </c>
      <c r="AF1253" s="78" t="s">
        <v>89</v>
      </c>
      <c r="AG1253" s="49">
        <f t="shared" si="96"/>
        <v>0</v>
      </c>
      <c r="AH1253" s="65">
        <v>0</v>
      </c>
      <c r="AI1253" s="68">
        <v>0</v>
      </c>
      <c r="AJ1253" s="65" t="s">
        <v>89</v>
      </c>
      <c r="AK1253" s="78" t="s">
        <v>89</v>
      </c>
      <c r="AL1253" s="65">
        <v>0</v>
      </c>
      <c r="AM1253" s="78" t="s">
        <v>89</v>
      </c>
      <c r="AN1253" s="78" t="s">
        <v>89</v>
      </c>
      <c r="AO1253" s="78" t="s">
        <v>89</v>
      </c>
      <c r="AP1253" s="49">
        <f t="shared" si="97"/>
        <v>0</v>
      </c>
      <c r="AQ1253" s="49">
        <f>+L1253+AD1253-AI1253</f>
        <v>13540800</v>
      </c>
      <c r="AR1253" s="65" t="s">
        <v>87</v>
      </c>
      <c r="AS1253" s="68">
        <v>13540800</v>
      </c>
      <c r="AT1253" s="65" t="s">
        <v>90</v>
      </c>
      <c r="AU1253" s="68">
        <v>0</v>
      </c>
      <c r="AV1253" s="75" t="s">
        <v>89</v>
      </c>
      <c r="AW1253" s="423">
        <v>3124800</v>
      </c>
      <c r="AX1253" s="79">
        <f t="shared" si="98"/>
        <v>10416000</v>
      </c>
      <c r="AY1253" s="223">
        <f t="shared" si="99"/>
        <v>0.23076923076923078</v>
      </c>
      <c r="AZ1253" s="74">
        <v>0.23076923076923078</v>
      </c>
      <c r="BA1253" s="75" t="s">
        <v>89</v>
      </c>
      <c r="BB1253" s="65" t="s">
        <v>108</v>
      </c>
      <c r="BC1253" s="66" t="s">
        <v>9004</v>
      </c>
      <c r="BD1253" s="221" t="s">
        <v>87</v>
      </c>
      <c r="BE1253" s="221" t="s">
        <v>87</v>
      </c>
    </row>
    <row r="1254" spans="2:57" x14ac:dyDescent="0.25">
      <c r="B1254" s="221">
        <v>2025</v>
      </c>
      <c r="C1254" s="221">
        <v>891780111</v>
      </c>
      <c r="D1254" s="221" t="s">
        <v>78</v>
      </c>
      <c r="E1254" s="65" t="s">
        <v>9003</v>
      </c>
      <c r="F1254" s="65" t="s">
        <v>9002</v>
      </c>
      <c r="G1254" s="306">
        <v>0</v>
      </c>
      <c r="H1254" s="65" t="s">
        <v>81</v>
      </c>
      <c r="I1254" s="221" t="s">
        <v>82</v>
      </c>
      <c r="J1254" s="220" t="s">
        <v>83</v>
      </c>
      <c r="K1254" s="66" t="s">
        <v>9001</v>
      </c>
      <c r="L1254" s="68">
        <v>12308400</v>
      </c>
      <c r="M1254" s="221" t="s">
        <v>85</v>
      </c>
      <c r="N1254" s="66" t="s">
        <v>9000</v>
      </c>
      <c r="O1254" s="66">
        <v>1050461549</v>
      </c>
      <c r="P1254" s="65">
        <v>1425</v>
      </c>
      <c r="Q1254" s="78">
        <v>45840</v>
      </c>
      <c r="R1254" s="66">
        <v>5603238000</v>
      </c>
      <c r="S1254" s="78">
        <v>45877</v>
      </c>
      <c r="T1254" s="68">
        <v>12308400</v>
      </c>
      <c r="U1254" s="65" t="s">
        <v>87</v>
      </c>
      <c r="V1254" s="68">
        <v>36557666</v>
      </c>
      <c r="W1254" s="67" t="s">
        <v>8339</v>
      </c>
      <c r="X1254" s="78">
        <v>45877</v>
      </c>
      <c r="Y1254" s="78">
        <v>45877</v>
      </c>
      <c r="Z1254" s="70" t="s">
        <v>89</v>
      </c>
      <c r="AA1254" s="70">
        <v>45991</v>
      </c>
      <c r="AB1254" s="49">
        <f t="shared" si="95"/>
        <v>114</v>
      </c>
      <c r="AC1254" s="65">
        <v>0</v>
      </c>
      <c r="AD1254" s="424">
        <v>0</v>
      </c>
      <c r="AE1254" s="65">
        <v>0</v>
      </c>
      <c r="AF1254" s="78" t="s">
        <v>89</v>
      </c>
      <c r="AG1254" s="49">
        <f t="shared" si="96"/>
        <v>0</v>
      </c>
      <c r="AH1254" s="65">
        <v>0</v>
      </c>
      <c r="AI1254" s="68">
        <v>0</v>
      </c>
      <c r="AJ1254" s="65" t="s">
        <v>89</v>
      </c>
      <c r="AK1254" s="78" t="s">
        <v>89</v>
      </c>
      <c r="AL1254" s="65">
        <v>0</v>
      </c>
      <c r="AM1254" s="78" t="s">
        <v>89</v>
      </c>
      <c r="AN1254" s="78" t="s">
        <v>89</v>
      </c>
      <c r="AO1254" s="78" t="s">
        <v>89</v>
      </c>
      <c r="AP1254" s="49">
        <f t="shared" si="97"/>
        <v>0</v>
      </c>
      <c r="AQ1254" s="49">
        <f>+L1254+AD1254-AI1254</f>
        <v>12308400</v>
      </c>
      <c r="AR1254" s="65" t="s">
        <v>87</v>
      </c>
      <c r="AS1254" s="68">
        <v>12308400</v>
      </c>
      <c r="AT1254" s="65" t="s">
        <v>90</v>
      </c>
      <c r="AU1254" s="68">
        <v>0</v>
      </c>
      <c r="AV1254" s="75" t="s">
        <v>89</v>
      </c>
      <c r="AW1254" s="423">
        <v>2840400</v>
      </c>
      <c r="AX1254" s="79">
        <f t="shared" si="98"/>
        <v>9468000</v>
      </c>
      <c r="AY1254" s="223">
        <f t="shared" si="99"/>
        <v>0.23076923076923078</v>
      </c>
      <c r="AZ1254" s="74">
        <v>0.23076923076923078</v>
      </c>
      <c r="BA1254" s="75" t="s">
        <v>89</v>
      </c>
      <c r="BB1254" s="65" t="s">
        <v>108</v>
      </c>
      <c r="BC1254" s="66" t="s">
        <v>8999</v>
      </c>
      <c r="BD1254" s="221" t="s">
        <v>87</v>
      </c>
      <c r="BE1254" s="221" t="s">
        <v>87</v>
      </c>
    </row>
    <row r="1255" spans="2:57" x14ac:dyDescent="0.25">
      <c r="B1255" s="221">
        <v>2025</v>
      </c>
      <c r="C1255" s="221">
        <v>891780111</v>
      </c>
      <c r="D1255" s="221" t="s">
        <v>78</v>
      </c>
      <c r="E1255" s="65" t="s">
        <v>8998</v>
      </c>
      <c r="F1255" s="65" t="s">
        <v>8997</v>
      </c>
      <c r="G1255" s="306">
        <v>0</v>
      </c>
      <c r="H1255" s="65" t="s">
        <v>81</v>
      </c>
      <c r="I1255" s="221" t="s">
        <v>82</v>
      </c>
      <c r="J1255" s="220" t="s">
        <v>83</v>
      </c>
      <c r="K1255" s="66" t="s">
        <v>8996</v>
      </c>
      <c r="L1255" s="68">
        <v>12308400</v>
      </c>
      <c r="M1255" s="221" t="s">
        <v>85</v>
      </c>
      <c r="N1255" s="66" t="s">
        <v>8995</v>
      </c>
      <c r="O1255" s="66">
        <v>1095701829</v>
      </c>
      <c r="P1255" s="65">
        <v>1425</v>
      </c>
      <c r="Q1255" s="78">
        <v>45840</v>
      </c>
      <c r="R1255" s="66">
        <v>5603238000</v>
      </c>
      <c r="S1255" s="78">
        <v>45877</v>
      </c>
      <c r="T1255" s="68">
        <v>12308400</v>
      </c>
      <c r="U1255" s="65" t="s">
        <v>87</v>
      </c>
      <c r="V1255" s="68">
        <v>36557666</v>
      </c>
      <c r="W1255" s="67" t="s">
        <v>8339</v>
      </c>
      <c r="X1255" s="78">
        <v>45877</v>
      </c>
      <c r="Y1255" s="78">
        <v>45877</v>
      </c>
      <c r="Z1255" s="70" t="s">
        <v>89</v>
      </c>
      <c r="AA1255" s="70">
        <v>45991</v>
      </c>
      <c r="AB1255" s="49">
        <f t="shared" si="95"/>
        <v>114</v>
      </c>
      <c r="AC1255" s="65">
        <v>0</v>
      </c>
      <c r="AD1255" s="424">
        <v>0</v>
      </c>
      <c r="AE1255" s="65">
        <v>0</v>
      </c>
      <c r="AF1255" s="78" t="s">
        <v>89</v>
      </c>
      <c r="AG1255" s="49">
        <f t="shared" si="96"/>
        <v>0</v>
      </c>
      <c r="AH1255" s="65">
        <v>0</v>
      </c>
      <c r="AI1255" s="68">
        <v>0</v>
      </c>
      <c r="AJ1255" s="65" t="s">
        <v>89</v>
      </c>
      <c r="AK1255" s="78" t="s">
        <v>89</v>
      </c>
      <c r="AL1255" s="65">
        <v>0</v>
      </c>
      <c r="AM1255" s="78" t="s">
        <v>89</v>
      </c>
      <c r="AN1255" s="78" t="s">
        <v>89</v>
      </c>
      <c r="AO1255" s="78" t="s">
        <v>89</v>
      </c>
      <c r="AP1255" s="49">
        <f t="shared" si="97"/>
        <v>0</v>
      </c>
      <c r="AQ1255" s="49">
        <f>+L1255+AD1255-AI1255</f>
        <v>12308400</v>
      </c>
      <c r="AR1255" s="65" t="s">
        <v>87</v>
      </c>
      <c r="AS1255" s="68">
        <v>12308400</v>
      </c>
      <c r="AT1255" s="65" t="s">
        <v>90</v>
      </c>
      <c r="AU1255" s="68">
        <v>0</v>
      </c>
      <c r="AV1255" s="75" t="s">
        <v>89</v>
      </c>
      <c r="AW1255" s="423">
        <v>2840400</v>
      </c>
      <c r="AX1255" s="79">
        <f t="shared" si="98"/>
        <v>9468000</v>
      </c>
      <c r="AY1255" s="223">
        <f t="shared" si="99"/>
        <v>0.23076923076923078</v>
      </c>
      <c r="AZ1255" s="74">
        <v>0.23076923076923078</v>
      </c>
      <c r="BA1255" s="75" t="s">
        <v>89</v>
      </c>
      <c r="BB1255" s="65" t="s">
        <v>108</v>
      </c>
      <c r="BC1255" s="66" t="s">
        <v>8994</v>
      </c>
      <c r="BD1255" s="221" t="s">
        <v>87</v>
      </c>
      <c r="BE1255" s="221" t="s">
        <v>87</v>
      </c>
    </row>
    <row r="1256" spans="2:57" x14ac:dyDescent="0.25">
      <c r="B1256" s="221">
        <v>2025</v>
      </c>
      <c r="C1256" s="221">
        <v>891780111</v>
      </c>
      <c r="D1256" s="221" t="s">
        <v>78</v>
      </c>
      <c r="E1256" s="65" t="s">
        <v>8993</v>
      </c>
      <c r="F1256" s="65" t="s">
        <v>8992</v>
      </c>
      <c r="G1256" s="306">
        <v>0</v>
      </c>
      <c r="H1256" s="65" t="s">
        <v>81</v>
      </c>
      <c r="I1256" s="221" t="s">
        <v>82</v>
      </c>
      <c r="J1256" s="220" t="s">
        <v>83</v>
      </c>
      <c r="K1256" s="66" t="s">
        <v>8894</v>
      </c>
      <c r="L1256" s="68">
        <v>10335000</v>
      </c>
      <c r="M1256" s="221" t="s">
        <v>85</v>
      </c>
      <c r="N1256" s="66" t="s">
        <v>8991</v>
      </c>
      <c r="O1256" s="66">
        <v>84452687</v>
      </c>
      <c r="P1256" s="65">
        <v>1426</v>
      </c>
      <c r="Q1256" s="78">
        <v>45840</v>
      </c>
      <c r="R1256" s="66">
        <v>2494141000</v>
      </c>
      <c r="S1256" s="78">
        <v>45877</v>
      </c>
      <c r="T1256" s="68">
        <v>10335000</v>
      </c>
      <c r="U1256" s="65" t="s">
        <v>87</v>
      </c>
      <c r="V1256" s="68">
        <v>85152695</v>
      </c>
      <c r="W1256" s="67" t="s">
        <v>8504</v>
      </c>
      <c r="X1256" s="78">
        <v>45877</v>
      </c>
      <c r="Y1256" s="78">
        <v>45877</v>
      </c>
      <c r="Z1256" s="70" t="s">
        <v>89</v>
      </c>
      <c r="AA1256" s="70">
        <v>45991</v>
      </c>
      <c r="AB1256" s="49">
        <f t="shared" si="95"/>
        <v>114</v>
      </c>
      <c r="AC1256" s="65">
        <v>0</v>
      </c>
      <c r="AD1256" s="424">
        <v>0</v>
      </c>
      <c r="AE1256" s="65">
        <v>0</v>
      </c>
      <c r="AF1256" s="78" t="s">
        <v>89</v>
      </c>
      <c r="AG1256" s="49">
        <f t="shared" si="96"/>
        <v>0</v>
      </c>
      <c r="AH1256" s="65">
        <v>0</v>
      </c>
      <c r="AI1256" s="68">
        <v>0</v>
      </c>
      <c r="AJ1256" s="65" t="s">
        <v>89</v>
      </c>
      <c r="AK1256" s="78" t="s">
        <v>89</v>
      </c>
      <c r="AL1256" s="65">
        <v>0</v>
      </c>
      <c r="AM1256" s="78" t="s">
        <v>89</v>
      </c>
      <c r="AN1256" s="78" t="s">
        <v>89</v>
      </c>
      <c r="AO1256" s="78" t="s">
        <v>89</v>
      </c>
      <c r="AP1256" s="49">
        <f t="shared" si="97"/>
        <v>0</v>
      </c>
      <c r="AQ1256" s="49">
        <f>+L1256+AD1256-AI1256</f>
        <v>10335000</v>
      </c>
      <c r="AR1256" s="65" t="s">
        <v>87</v>
      </c>
      <c r="AS1256" s="68">
        <v>10335000</v>
      </c>
      <c r="AT1256" s="65" t="s">
        <v>90</v>
      </c>
      <c r="AU1256" s="68">
        <v>0</v>
      </c>
      <c r="AV1256" s="75" t="s">
        <v>89</v>
      </c>
      <c r="AW1256" s="423">
        <v>2385000</v>
      </c>
      <c r="AX1256" s="79">
        <f t="shared" si="98"/>
        <v>7950000</v>
      </c>
      <c r="AY1256" s="223">
        <f t="shared" si="99"/>
        <v>0.23076923076923078</v>
      </c>
      <c r="AZ1256" s="74">
        <v>0.23076923076923078</v>
      </c>
      <c r="BA1256" s="75" t="s">
        <v>89</v>
      </c>
      <c r="BB1256" s="65" t="s">
        <v>108</v>
      </c>
      <c r="BC1256" s="66" t="s">
        <v>8990</v>
      </c>
      <c r="BD1256" s="221" t="s">
        <v>87</v>
      </c>
      <c r="BE1256" s="221" t="s">
        <v>87</v>
      </c>
    </row>
    <row r="1257" spans="2:57" x14ac:dyDescent="0.25">
      <c r="B1257" s="221">
        <v>2025</v>
      </c>
      <c r="C1257" s="221">
        <v>891780111</v>
      </c>
      <c r="D1257" s="221" t="s">
        <v>78</v>
      </c>
      <c r="E1257" s="65" t="s">
        <v>8989</v>
      </c>
      <c r="F1257" s="65" t="s">
        <v>8988</v>
      </c>
      <c r="G1257" s="306">
        <v>0</v>
      </c>
      <c r="H1257" s="65" t="s">
        <v>81</v>
      </c>
      <c r="I1257" s="221" t="s">
        <v>82</v>
      </c>
      <c r="J1257" s="220" t="s">
        <v>83</v>
      </c>
      <c r="K1257" s="66" t="s">
        <v>8987</v>
      </c>
      <c r="L1257" s="68">
        <v>12308400</v>
      </c>
      <c r="M1257" s="221" t="s">
        <v>85</v>
      </c>
      <c r="N1257" s="66" t="s">
        <v>8986</v>
      </c>
      <c r="O1257" s="66">
        <v>1103122639</v>
      </c>
      <c r="P1257" s="65">
        <v>1425</v>
      </c>
      <c r="Q1257" s="78">
        <v>45840</v>
      </c>
      <c r="R1257" s="66">
        <v>5603238000</v>
      </c>
      <c r="S1257" s="78">
        <v>45877</v>
      </c>
      <c r="T1257" s="68">
        <v>12308400</v>
      </c>
      <c r="U1257" s="65" t="s">
        <v>87</v>
      </c>
      <c r="V1257" s="68">
        <v>36557666</v>
      </c>
      <c r="W1257" s="67" t="s">
        <v>8339</v>
      </c>
      <c r="X1257" s="78">
        <v>45877</v>
      </c>
      <c r="Y1257" s="78">
        <v>45877</v>
      </c>
      <c r="Z1257" s="70" t="s">
        <v>89</v>
      </c>
      <c r="AA1257" s="70">
        <v>45991</v>
      </c>
      <c r="AB1257" s="49">
        <f t="shared" si="95"/>
        <v>114</v>
      </c>
      <c r="AC1257" s="65">
        <v>0</v>
      </c>
      <c r="AD1257" s="424">
        <v>0</v>
      </c>
      <c r="AE1257" s="65">
        <v>0</v>
      </c>
      <c r="AF1257" s="78" t="s">
        <v>89</v>
      </c>
      <c r="AG1257" s="49">
        <f t="shared" si="96"/>
        <v>0</v>
      </c>
      <c r="AH1257" s="65">
        <v>0</v>
      </c>
      <c r="AI1257" s="68">
        <v>0</v>
      </c>
      <c r="AJ1257" s="65" t="s">
        <v>89</v>
      </c>
      <c r="AK1257" s="78" t="s">
        <v>89</v>
      </c>
      <c r="AL1257" s="65">
        <v>0</v>
      </c>
      <c r="AM1257" s="78" t="s">
        <v>89</v>
      </c>
      <c r="AN1257" s="78" t="s">
        <v>89</v>
      </c>
      <c r="AO1257" s="78" t="s">
        <v>89</v>
      </c>
      <c r="AP1257" s="49">
        <f t="shared" si="97"/>
        <v>0</v>
      </c>
      <c r="AQ1257" s="49">
        <f>+L1257+AD1257-AI1257</f>
        <v>12308400</v>
      </c>
      <c r="AR1257" s="65" t="s">
        <v>87</v>
      </c>
      <c r="AS1257" s="68">
        <v>12308400</v>
      </c>
      <c r="AT1257" s="65" t="s">
        <v>90</v>
      </c>
      <c r="AU1257" s="68">
        <v>0</v>
      </c>
      <c r="AV1257" s="75" t="s">
        <v>89</v>
      </c>
      <c r="AW1257" s="423">
        <v>2840400</v>
      </c>
      <c r="AX1257" s="79">
        <f t="shared" si="98"/>
        <v>9468000</v>
      </c>
      <c r="AY1257" s="223">
        <f t="shared" si="99"/>
        <v>0.23076923076923078</v>
      </c>
      <c r="AZ1257" s="74">
        <v>0.23076923076923078</v>
      </c>
      <c r="BA1257" s="75" t="s">
        <v>89</v>
      </c>
      <c r="BB1257" s="65" t="s">
        <v>108</v>
      </c>
      <c r="BC1257" s="66" t="s">
        <v>8985</v>
      </c>
      <c r="BD1257" s="221" t="s">
        <v>87</v>
      </c>
      <c r="BE1257" s="221" t="s">
        <v>87</v>
      </c>
    </row>
    <row r="1258" spans="2:57" x14ac:dyDescent="0.25">
      <c r="B1258" s="221">
        <v>2025</v>
      </c>
      <c r="C1258" s="221">
        <v>891780111</v>
      </c>
      <c r="D1258" s="221" t="s">
        <v>78</v>
      </c>
      <c r="E1258" s="65" t="s">
        <v>8984</v>
      </c>
      <c r="F1258" s="65" t="s">
        <v>8983</v>
      </c>
      <c r="G1258" s="306">
        <v>0</v>
      </c>
      <c r="H1258" s="65" t="s">
        <v>81</v>
      </c>
      <c r="I1258" s="221" t="s">
        <v>82</v>
      </c>
      <c r="J1258" s="220" t="s">
        <v>83</v>
      </c>
      <c r="K1258" s="66" t="s">
        <v>8805</v>
      </c>
      <c r="L1258" s="68">
        <v>9000000</v>
      </c>
      <c r="M1258" s="221" t="s">
        <v>85</v>
      </c>
      <c r="N1258" s="66" t="s">
        <v>8982</v>
      </c>
      <c r="O1258" s="66">
        <v>36560538</v>
      </c>
      <c r="P1258" s="65">
        <v>1426</v>
      </c>
      <c r="Q1258" s="78">
        <v>45840</v>
      </c>
      <c r="R1258" s="66">
        <v>2494141000</v>
      </c>
      <c r="S1258" s="78">
        <v>45877</v>
      </c>
      <c r="T1258" s="68">
        <v>9000000</v>
      </c>
      <c r="U1258" s="65" t="s">
        <v>87</v>
      </c>
      <c r="V1258" s="68">
        <v>7633817</v>
      </c>
      <c r="W1258" s="67" t="s">
        <v>8803</v>
      </c>
      <c r="X1258" s="78">
        <v>45877</v>
      </c>
      <c r="Y1258" s="78">
        <v>45877</v>
      </c>
      <c r="Z1258" s="70" t="s">
        <v>89</v>
      </c>
      <c r="AA1258" s="70">
        <v>45991</v>
      </c>
      <c r="AB1258" s="49">
        <f t="shared" si="95"/>
        <v>114</v>
      </c>
      <c r="AC1258" s="65">
        <v>0</v>
      </c>
      <c r="AD1258" s="424">
        <v>0</v>
      </c>
      <c r="AE1258" s="65">
        <v>0</v>
      </c>
      <c r="AF1258" s="78" t="s">
        <v>89</v>
      </c>
      <c r="AG1258" s="49">
        <f t="shared" si="96"/>
        <v>0</v>
      </c>
      <c r="AH1258" s="65">
        <v>0</v>
      </c>
      <c r="AI1258" s="68">
        <v>0</v>
      </c>
      <c r="AJ1258" s="65" t="s">
        <v>89</v>
      </c>
      <c r="AK1258" s="78" t="s">
        <v>89</v>
      </c>
      <c r="AL1258" s="65">
        <v>0</v>
      </c>
      <c r="AM1258" s="78" t="s">
        <v>89</v>
      </c>
      <c r="AN1258" s="78" t="s">
        <v>89</v>
      </c>
      <c r="AO1258" s="78" t="s">
        <v>89</v>
      </c>
      <c r="AP1258" s="49">
        <f t="shared" si="97"/>
        <v>0</v>
      </c>
      <c r="AQ1258" s="49">
        <f>+L1258+AD1258-AI1258</f>
        <v>9000000</v>
      </c>
      <c r="AR1258" s="65" t="s">
        <v>87</v>
      </c>
      <c r="AS1258" s="68">
        <v>9000000</v>
      </c>
      <c r="AT1258" s="65" t="s">
        <v>90</v>
      </c>
      <c r="AU1258" s="68">
        <v>0</v>
      </c>
      <c r="AV1258" s="75" t="s">
        <v>89</v>
      </c>
      <c r="AW1258" s="423">
        <v>2250000</v>
      </c>
      <c r="AX1258" s="79">
        <f t="shared" si="98"/>
        <v>6750000</v>
      </c>
      <c r="AY1258" s="223">
        <f t="shared" si="99"/>
        <v>0.25</v>
      </c>
      <c r="AZ1258" s="74">
        <v>0.25</v>
      </c>
      <c r="BA1258" s="75" t="s">
        <v>89</v>
      </c>
      <c r="BB1258" s="65" t="s">
        <v>108</v>
      </c>
      <c r="BC1258" s="66" t="s">
        <v>8981</v>
      </c>
      <c r="BD1258" s="221" t="s">
        <v>87</v>
      </c>
      <c r="BE1258" s="221" t="s">
        <v>87</v>
      </c>
    </row>
    <row r="1259" spans="2:57" x14ac:dyDescent="0.25">
      <c r="B1259" s="221">
        <v>2025</v>
      </c>
      <c r="C1259" s="221">
        <v>891780111</v>
      </c>
      <c r="D1259" s="221" t="s">
        <v>78</v>
      </c>
      <c r="E1259" s="65" t="s">
        <v>8980</v>
      </c>
      <c r="F1259" s="65" t="s">
        <v>8979</v>
      </c>
      <c r="G1259" s="306">
        <v>0</v>
      </c>
      <c r="H1259" s="65" t="s">
        <v>81</v>
      </c>
      <c r="I1259" s="221" t="s">
        <v>82</v>
      </c>
      <c r="J1259" s="220" t="s">
        <v>83</v>
      </c>
      <c r="K1259" s="66" t="s">
        <v>8978</v>
      </c>
      <c r="L1259" s="68">
        <v>10600000</v>
      </c>
      <c r="M1259" s="221" t="s">
        <v>85</v>
      </c>
      <c r="N1259" s="66" t="s">
        <v>8977</v>
      </c>
      <c r="O1259" s="66">
        <v>1004355940</v>
      </c>
      <c r="P1259" s="65">
        <v>1426</v>
      </c>
      <c r="Q1259" s="78">
        <v>45840</v>
      </c>
      <c r="R1259" s="66">
        <v>2494141000</v>
      </c>
      <c r="S1259" s="78">
        <v>45877</v>
      </c>
      <c r="T1259" s="68">
        <v>10600000</v>
      </c>
      <c r="U1259" s="65" t="s">
        <v>87</v>
      </c>
      <c r="V1259" s="68">
        <v>85449357</v>
      </c>
      <c r="W1259" s="67" t="s">
        <v>8976</v>
      </c>
      <c r="X1259" s="78">
        <v>45877</v>
      </c>
      <c r="Y1259" s="78">
        <v>45877</v>
      </c>
      <c r="Z1259" s="70" t="s">
        <v>89</v>
      </c>
      <c r="AA1259" s="70">
        <v>45991</v>
      </c>
      <c r="AB1259" s="49">
        <f t="shared" si="95"/>
        <v>114</v>
      </c>
      <c r="AC1259" s="65">
        <v>0</v>
      </c>
      <c r="AD1259" s="424">
        <v>0</v>
      </c>
      <c r="AE1259" s="65">
        <v>0</v>
      </c>
      <c r="AF1259" s="78" t="s">
        <v>89</v>
      </c>
      <c r="AG1259" s="49">
        <f t="shared" si="96"/>
        <v>0</v>
      </c>
      <c r="AH1259" s="65">
        <v>0</v>
      </c>
      <c r="AI1259" s="68">
        <v>0</v>
      </c>
      <c r="AJ1259" s="65" t="s">
        <v>89</v>
      </c>
      <c r="AK1259" s="78" t="s">
        <v>89</v>
      </c>
      <c r="AL1259" s="65">
        <v>0</v>
      </c>
      <c r="AM1259" s="78" t="s">
        <v>89</v>
      </c>
      <c r="AN1259" s="78" t="s">
        <v>89</v>
      </c>
      <c r="AO1259" s="78" t="s">
        <v>89</v>
      </c>
      <c r="AP1259" s="49">
        <f t="shared" si="97"/>
        <v>0</v>
      </c>
      <c r="AQ1259" s="49">
        <f>+L1259+AD1259-AI1259</f>
        <v>10600000</v>
      </c>
      <c r="AR1259" s="65" t="s">
        <v>87</v>
      </c>
      <c r="AS1259" s="68">
        <v>10600000</v>
      </c>
      <c r="AT1259" s="65" t="s">
        <v>90</v>
      </c>
      <c r="AU1259" s="68">
        <v>0</v>
      </c>
      <c r="AV1259" s="75" t="s">
        <v>89</v>
      </c>
      <c r="AW1259" s="423">
        <v>2650000</v>
      </c>
      <c r="AX1259" s="79">
        <f t="shared" si="98"/>
        <v>7950000</v>
      </c>
      <c r="AY1259" s="223">
        <f t="shared" si="99"/>
        <v>0.25</v>
      </c>
      <c r="AZ1259" s="74">
        <v>0.25</v>
      </c>
      <c r="BA1259" s="75" t="s">
        <v>89</v>
      </c>
      <c r="BB1259" s="65" t="s">
        <v>108</v>
      </c>
      <c r="BC1259" s="66" t="s">
        <v>8975</v>
      </c>
      <c r="BD1259" s="221" t="s">
        <v>87</v>
      </c>
      <c r="BE1259" s="221" t="s">
        <v>87</v>
      </c>
    </row>
    <row r="1260" spans="2:57" x14ac:dyDescent="0.25">
      <c r="B1260" s="221">
        <v>2025</v>
      </c>
      <c r="C1260" s="221">
        <v>891780111</v>
      </c>
      <c r="D1260" s="221" t="s">
        <v>78</v>
      </c>
      <c r="E1260" s="65" t="s">
        <v>8974</v>
      </c>
      <c r="F1260" s="65" t="s">
        <v>8973</v>
      </c>
      <c r="G1260" s="306">
        <v>0</v>
      </c>
      <c r="H1260" s="65" t="s">
        <v>81</v>
      </c>
      <c r="I1260" s="221" t="s">
        <v>82</v>
      </c>
      <c r="J1260" s="220" t="s">
        <v>83</v>
      </c>
      <c r="K1260" s="66" t="s">
        <v>8972</v>
      </c>
      <c r="L1260" s="68">
        <v>12624000</v>
      </c>
      <c r="M1260" s="221" t="s">
        <v>85</v>
      </c>
      <c r="N1260" s="66" t="s">
        <v>8971</v>
      </c>
      <c r="O1260" s="66">
        <v>1067590562</v>
      </c>
      <c r="P1260" s="65">
        <v>1425</v>
      </c>
      <c r="Q1260" s="78">
        <v>45840</v>
      </c>
      <c r="R1260" s="66">
        <v>5603238000</v>
      </c>
      <c r="S1260" s="78">
        <v>45877</v>
      </c>
      <c r="T1260" s="68">
        <v>12624000</v>
      </c>
      <c r="U1260" s="65" t="s">
        <v>87</v>
      </c>
      <c r="V1260" s="68">
        <v>57461216</v>
      </c>
      <c r="W1260" s="67" t="s">
        <v>8478</v>
      </c>
      <c r="X1260" s="78">
        <v>45877</v>
      </c>
      <c r="Y1260" s="78">
        <v>45877</v>
      </c>
      <c r="Z1260" s="70" t="s">
        <v>89</v>
      </c>
      <c r="AA1260" s="70">
        <v>45991</v>
      </c>
      <c r="AB1260" s="49">
        <f t="shared" si="95"/>
        <v>114</v>
      </c>
      <c r="AC1260" s="65">
        <v>0</v>
      </c>
      <c r="AD1260" s="424">
        <v>0</v>
      </c>
      <c r="AE1260" s="65">
        <v>0</v>
      </c>
      <c r="AF1260" s="78" t="s">
        <v>89</v>
      </c>
      <c r="AG1260" s="49">
        <f t="shared" si="96"/>
        <v>0</v>
      </c>
      <c r="AH1260" s="65">
        <v>0</v>
      </c>
      <c r="AI1260" s="68">
        <v>0</v>
      </c>
      <c r="AJ1260" s="65" t="s">
        <v>89</v>
      </c>
      <c r="AK1260" s="78" t="s">
        <v>89</v>
      </c>
      <c r="AL1260" s="65">
        <v>0</v>
      </c>
      <c r="AM1260" s="78" t="s">
        <v>89</v>
      </c>
      <c r="AN1260" s="78" t="s">
        <v>89</v>
      </c>
      <c r="AO1260" s="78" t="s">
        <v>89</v>
      </c>
      <c r="AP1260" s="49">
        <f t="shared" si="97"/>
        <v>0</v>
      </c>
      <c r="AQ1260" s="49">
        <f>+L1260+AD1260-AI1260</f>
        <v>12624000</v>
      </c>
      <c r="AR1260" s="65" t="s">
        <v>87</v>
      </c>
      <c r="AS1260" s="68">
        <v>12624000</v>
      </c>
      <c r="AT1260" s="65" t="s">
        <v>90</v>
      </c>
      <c r="AU1260" s="68">
        <v>0</v>
      </c>
      <c r="AV1260" s="75" t="s">
        <v>89</v>
      </c>
      <c r="AW1260" s="423">
        <v>3156000</v>
      </c>
      <c r="AX1260" s="79">
        <f t="shared" si="98"/>
        <v>9468000</v>
      </c>
      <c r="AY1260" s="223">
        <f t="shared" si="99"/>
        <v>0.25</v>
      </c>
      <c r="AZ1260" s="74">
        <v>0.25</v>
      </c>
      <c r="BA1260" s="75" t="s">
        <v>89</v>
      </c>
      <c r="BB1260" s="65" t="s">
        <v>108</v>
      </c>
      <c r="BC1260" s="66" t="s">
        <v>8970</v>
      </c>
      <c r="BD1260" s="221" t="s">
        <v>87</v>
      </c>
      <c r="BE1260" s="221" t="s">
        <v>87</v>
      </c>
    </row>
    <row r="1261" spans="2:57" x14ac:dyDescent="0.25">
      <c r="B1261" s="221">
        <v>2025</v>
      </c>
      <c r="C1261" s="221">
        <v>891780111</v>
      </c>
      <c r="D1261" s="221" t="s">
        <v>78</v>
      </c>
      <c r="E1261" s="65" t="s">
        <v>8969</v>
      </c>
      <c r="F1261" s="65" t="s">
        <v>8968</v>
      </c>
      <c r="G1261" s="306">
        <v>0</v>
      </c>
      <c r="H1261" s="65" t="s">
        <v>81</v>
      </c>
      <c r="I1261" s="221" t="s">
        <v>82</v>
      </c>
      <c r="J1261" s="220" t="s">
        <v>83</v>
      </c>
      <c r="K1261" s="66" t="s">
        <v>8967</v>
      </c>
      <c r="L1261" s="68">
        <v>10600000</v>
      </c>
      <c r="M1261" s="221" t="s">
        <v>85</v>
      </c>
      <c r="N1261" s="66" t="s">
        <v>8966</v>
      </c>
      <c r="O1261" s="66">
        <v>36695889</v>
      </c>
      <c r="P1261" s="65">
        <v>1426</v>
      </c>
      <c r="Q1261" s="78">
        <v>45840</v>
      </c>
      <c r="R1261" s="66">
        <v>2494141000</v>
      </c>
      <c r="S1261" s="78">
        <v>45877</v>
      </c>
      <c r="T1261" s="68">
        <v>10600000</v>
      </c>
      <c r="U1261" s="65" t="s">
        <v>87</v>
      </c>
      <c r="V1261" s="68">
        <v>36726018</v>
      </c>
      <c r="W1261" s="67" t="s">
        <v>8590</v>
      </c>
      <c r="X1261" s="78">
        <v>45877</v>
      </c>
      <c r="Y1261" s="78">
        <v>45877</v>
      </c>
      <c r="Z1261" s="70" t="s">
        <v>89</v>
      </c>
      <c r="AA1261" s="70">
        <v>45991</v>
      </c>
      <c r="AB1261" s="49">
        <f t="shared" si="95"/>
        <v>114</v>
      </c>
      <c r="AC1261" s="65">
        <v>0</v>
      </c>
      <c r="AD1261" s="424">
        <v>0</v>
      </c>
      <c r="AE1261" s="65">
        <v>0</v>
      </c>
      <c r="AF1261" s="78" t="s">
        <v>89</v>
      </c>
      <c r="AG1261" s="49">
        <f t="shared" si="96"/>
        <v>0</v>
      </c>
      <c r="AH1261" s="65">
        <v>0</v>
      </c>
      <c r="AI1261" s="68">
        <v>0</v>
      </c>
      <c r="AJ1261" s="65" t="s">
        <v>89</v>
      </c>
      <c r="AK1261" s="78" t="s">
        <v>89</v>
      </c>
      <c r="AL1261" s="65">
        <v>0</v>
      </c>
      <c r="AM1261" s="78" t="s">
        <v>89</v>
      </c>
      <c r="AN1261" s="78" t="s">
        <v>89</v>
      </c>
      <c r="AO1261" s="78" t="s">
        <v>89</v>
      </c>
      <c r="AP1261" s="49">
        <f t="shared" si="97"/>
        <v>0</v>
      </c>
      <c r="AQ1261" s="49">
        <f>+L1261+AD1261-AI1261</f>
        <v>10600000</v>
      </c>
      <c r="AR1261" s="65" t="s">
        <v>87</v>
      </c>
      <c r="AS1261" s="68">
        <v>10600000</v>
      </c>
      <c r="AT1261" s="65" t="s">
        <v>90</v>
      </c>
      <c r="AU1261" s="68">
        <v>0</v>
      </c>
      <c r="AV1261" s="75" t="s">
        <v>89</v>
      </c>
      <c r="AW1261" s="423">
        <v>2650000</v>
      </c>
      <c r="AX1261" s="79">
        <f t="shared" si="98"/>
        <v>7950000</v>
      </c>
      <c r="AY1261" s="223">
        <f t="shared" si="99"/>
        <v>0.25</v>
      </c>
      <c r="AZ1261" s="74">
        <v>0.25</v>
      </c>
      <c r="BA1261" s="75" t="s">
        <v>89</v>
      </c>
      <c r="BB1261" s="65" t="s">
        <v>108</v>
      </c>
      <c r="BC1261" s="66" t="s">
        <v>8965</v>
      </c>
      <c r="BD1261" s="221" t="s">
        <v>87</v>
      </c>
      <c r="BE1261" s="221" t="s">
        <v>87</v>
      </c>
    </row>
    <row r="1262" spans="2:57" x14ac:dyDescent="0.25">
      <c r="B1262" s="221">
        <v>2025</v>
      </c>
      <c r="C1262" s="221">
        <v>891780111</v>
      </c>
      <c r="D1262" s="221" t="s">
        <v>78</v>
      </c>
      <c r="E1262" s="65" t="s">
        <v>8964</v>
      </c>
      <c r="F1262" s="65" t="s">
        <v>8963</v>
      </c>
      <c r="G1262" s="306">
        <v>0</v>
      </c>
      <c r="H1262" s="65" t="s">
        <v>81</v>
      </c>
      <c r="I1262" s="221" t="s">
        <v>82</v>
      </c>
      <c r="J1262" s="220" t="s">
        <v>83</v>
      </c>
      <c r="K1262" s="66" t="s">
        <v>8805</v>
      </c>
      <c r="L1262" s="68">
        <v>9000000</v>
      </c>
      <c r="M1262" s="221" t="s">
        <v>85</v>
      </c>
      <c r="N1262" s="66" t="s">
        <v>8962</v>
      </c>
      <c r="O1262" s="66">
        <v>85150457</v>
      </c>
      <c r="P1262" s="65">
        <v>1426</v>
      </c>
      <c r="Q1262" s="78">
        <v>45840</v>
      </c>
      <c r="R1262" s="66">
        <v>2494141000</v>
      </c>
      <c r="S1262" s="78">
        <v>45877</v>
      </c>
      <c r="T1262" s="68">
        <v>9000000</v>
      </c>
      <c r="U1262" s="65" t="s">
        <v>87</v>
      </c>
      <c r="V1262" s="68">
        <v>7633817</v>
      </c>
      <c r="W1262" s="67" t="s">
        <v>8803</v>
      </c>
      <c r="X1262" s="78">
        <v>45877</v>
      </c>
      <c r="Y1262" s="78">
        <v>45877</v>
      </c>
      <c r="Z1262" s="70" t="s">
        <v>89</v>
      </c>
      <c r="AA1262" s="70">
        <v>45991</v>
      </c>
      <c r="AB1262" s="49">
        <f t="shared" si="95"/>
        <v>114</v>
      </c>
      <c r="AC1262" s="65">
        <v>0</v>
      </c>
      <c r="AD1262" s="424">
        <v>0</v>
      </c>
      <c r="AE1262" s="65">
        <v>0</v>
      </c>
      <c r="AF1262" s="78" t="s">
        <v>89</v>
      </c>
      <c r="AG1262" s="49">
        <f t="shared" si="96"/>
        <v>0</v>
      </c>
      <c r="AH1262" s="65">
        <v>0</v>
      </c>
      <c r="AI1262" s="68">
        <v>0</v>
      </c>
      <c r="AJ1262" s="65" t="s">
        <v>89</v>
      </c>
      <c r="AK1262" s="78" t="s">
        <v>89</v>
      </c>
      <c r="AL1262" s="65">
        <v>0</v>
      </c>
      <c r="AM1262" s="78" t="s">
        <v>89</v>
      </c>
      <c r="AN1262" s="78" t="s">
        <v>89</v>
      </c>
      <c r="AO1262" s="78" t="s">
        <v>89</v>
      </c>
      <c r="AP1262" s="49">
        <f t="shared" si="97"/>
        <v>0</v>
      </c>
      <c r="AQ1262" s="49">
        <f>+L1262+AD1262-AI1262</f>
        <v>9000000</v>
      </c>
      <c r="AR1262" s="65" t="s">
        <v>87</v>
      </c>
      <c r="AS1262" s="68">
        <v>9000000</v>
      </c>
      <c r="AT1262" s="65" t="s">
        <v>90</v>
      </c>
      <c r="AU1262" s="68">
        <v>0</v>
      </c>
      <c r="AV1262" s="75" t="s">
        <v>89</v>
      </c>
      <c r="AW1262" s="423">
        <v>2250000</v>
      </c>
      <c r="AX1262" s="79">
        <f t="shared" si="98"/>
        <v>6750000</v>
      </c>
      <c r="AY1262" s="223">
        <f t="shared" si="99"/>
        <v>0.25</v>
      </c>
      <c r="AZ1262" s="74">
        <v>0.25</v>
      </c>
      <c r="BA1262" s="75" t="s">
        <v>89</v>
      </c>
      <c r="BB1262" s="65" t="s">
        <v>108</v>
      </c>
      <c r="BC1262" s="66" t="s">
        <v>8961</v>
      </c>
      <c r="BD1262" s="221" t="s">
        <v>87</v>
      </c>
      <c r="BE1262" s="221" t="s">
        <v>87</v>
      </c>
    </row>
    <row r="1263" spans="2:57" x14ac:dyDescent="0.25">
      <c r="B1263" s="221">
        <v>2025</v>
      </c>
      <c r="C1263" s="221">
        <v>891780111</v>
      </c>
      <c r="D1263" s="221" t="s">
        <v>78</v>
      </c>
      <c r="E1263" s="65" t="s">
        <v>8960</v>
      </c>
      <c r="F1263" s="65" t="s">
        <v>8959</v>
      </c>
      <c r="G1263" s="306">
        <v>0</v>
      </c>
      <c r="H1263" s="65" t="s">
        <v>81</v>
      </c>
      <c r="I1263" s="221" t="s">
        <v>82</v>
      </c>
      <c r="J1263" s="220" t="s">
        <v>83</v>
      </c>
      <c r="K1263" s="66" t="s">
        <v>8958</v>
      </c>
      <c r="L1263" s="68">
        <v>9000000</v>
      </c>
      <c r="M1263" s="221" t="s">
        <v>85</v>
      </c>
      <c r="N1263" s="66" t="s">
        <v>8957</v>
      </c>
      <c r="O1263" s="66">
        <v>1082896425</v>
      </c>
      <c r="P1263" s="65">
        <v>1426</v>
      </c>
      <c r="Q1263" s="78">
        <v>45840</v>
      </c>
      <c r="R1263" s="66">
        <v>2494141000</v>
      </c>
      <c r="S1263" s="78">
        <v>45877</v>
      </c>
      <c r="T1263" s="68">
        <v>9000000</v>
      </c>
      <c r="U1263" s="65" t="s">
        <v>87</v>
      </c>
      <c r="V1263" s="68">
        <v>7601831</v>
      </c>
      <c r="W1263" s="67" t="s">
        <v>8956</v>
      </c>
      <c r="X1263" s="78">
        <v>45877</v>
      </c>
      <c r="Y1263" s="78">
        <v>45877</v>
      </c>
      <c r="Z1263" s="70" t="s">
        <v>89</v>
      </c>
      <c r="AA1263" s="70">
        <v>45991</v>
      </c>
      <c r="AB1263" s="49">
        <f t="shared" si="95"/>
        <v>114</v>
      </c>
      <c r="AC1263" s="65">
        <v>0</v>
      </c>
      <c r="AD1263" s="424">
        <v>0</v>
      </c>
      <c r="AE1263" s="65">
        <v>0</v>
      </c>
      <c r="AF1263" s="78" t="s">
        <v>89</v>
      </c>
      <c r="AG1263" s="49">
        <f t="shared" si="96"/>
        <v>0</v>
      </c>
      <c r="AH1263" s="65">
        <v>0</v>
      </c>
      <c r="AI1263" s="68">
        <v>0</v>
      </c>
      <c r="AJ1263" s="65" t="s">
        <v>89</v>
      </c>
      <c r="AK1263" s="78" t="s">
        <v>89</v>
      </c>
      <c r="AL1263" s="65">
        <v>0</v>
      </c>
      <c r="AM1263" s="78" t="s">
        <v>89</v>
      </c>
      <c r="AN1263" s="78" t="s">
        <v>89</v>
      </c>
      <c r="AO1263" s="78" t="s">
        <v>89</v>
      </c>
      <c r="AP1263" s="49">
        <f t="shared" si="97"/>
        <v>0</v>
      </c>
      <c r="AQ1263" s="49">
        <f>+L1263+AD1263-AI1263</f>
        <v>9000000</v>
      </c>
      <c r="AR1263" s="65" t="s">
        <v>87</v>
      </c>
      <c r="AS1263" s="68">
        <v>9000000</v>
      </c>
      <c r="AT1263" s="65" t="s">
        <v>90</v>
      </c>
      <c r="AU1263" s="68">
        <v>0</v>
      </c>
      <c r="AV1263" s="75" t="s">
        <v>89</v>
      </c>
      <c r="AW1263" s="423">
        <v>2250000</v>
      </c>
      <c r="AX1263" s="79">
        <f t="shared" si="98"/>
        <v>6750000</v>
      </c>
      <c r="AY1263" s="223">
        <f t="shared" si="99"/>
        <v>0.25</v>
      </c>
      <c r="AZ1263" s="74">
        <v>0.25</v>
      </c>
      <c r="BA1263" s="75" t="s">
        <v>89</v>
      </c>
      <c r="BB1263" s="65" t="s">
        <v>108</v>
      </c>
      <c r="BC1263" s="66" t="s">
        <v>8955</v>
      </c>
      <c r="BD1263" s="221" t="s">
        <v>87</v>
      </c>
      <c r="BE1263" s="221" t="s">
        <v>87</v>
      </c>
    </row>
    <row r="1264" spans="2:57" x14ac:dyDescent="0.25">
      <c r="B1264" s="221">
        <v>2025</v>
      </c>
      <c r="C1264" s="221">
        <v>891780111</v>
      </c>
      <c r="D1264" s="221" t="s">
        <v>78</v>
      </c>
      <c r="E1264" s="65" t="s">
        <v>8954</v>
      </c>
      <c r="F1264" s="65" t="s">
        <v>8953</v>
      </c>
      <c r="G1264" s="306">
        <v>0</v>
      </c>
      <c r="H1264" s="65" t="s">
        <v>81</v>
      </c>
      <c r="I1264" s="221" t="s">
        <v>82</v>
      </c>
      <c r="J1264" s="220" t="s">
        <v>83</v>
      </c>
      <c r="K1264" s="66" t="s">
        <v>8952</v>
      </c>
      <c r="L1264" s="68">
        <v>11115000</v>
      </c>
      <c r="M1264" s="221" t="s">
        <v>85</v>
      </c>
      <c r="N1264" s="66" t="s">
        <v>8951</v>
      </c>
      <c r="O1264" s="66">
        <v>1083045454</v>
      </c>
      <c r="P1264" s="65">
        <v>1425</v>
      </c>
      <c r="Q1264" s="78">
        <v>45840</v>
      </c>
      <c r="R1264" s="66">
        <v>5603238000</v>
      </c>
      <c r="S1264" s="78">
        <v>45877</v>
      </c>
      <c r="T1264" s="68">
        <v>11115000</v>
      </c>
      <c r="U1264" s="65" t="s">
        <v>87</v>
      </c>
      <c r="V1264" s="68">
        <v>36557666</v>
      </c>
      <c r="W1264" s="67" t="s">
        <v>8339</v>
      </c>
      <c r="X1264" s="78">
        <v>45877</v>
      </c>
      <c r="Y1264" s="78">
        <v>45877</v>
      </c>
      <c r="Z1264" s="70" t="s">
        <v>89</v>
      </c>
      <c r="AA1264" s="70">
        <v>45991</v>
      </c>
      <c r="AB1264" s="49">
        <f t="shared" si="95"/>
        <v>114</v>
      </c>
      <c r="AC1264" s="65">
        <v>0</v>
      </c>
      <c r="AD1264" s="424">
        <v>0</v>
      </c>
      <c r="AE1264" s="65">
        <v>0</v>
      </c>
      <c r="AF1264" s="78" t="s">
        <v>89</v>
      </c>
      <c r="AG1264" s="49">
        <f t="shared" si="96"/>
        <v>0</v>
      </c>
      <c r="AH1264" s="65">
        <v>0</v>
      </c>
      <c r="AI1264" s="68">
        <v>0</v>
      </c>
      <c r="AJ1264" s="65" t="s">
        <v>89</v>
      </c>
      <c r="AK1264" s="78" t="s">
        <v>89</v>
      </c>
      <c r="AL1264" s="65">
        <v>0</v>
      </c>
      <c r="AM1264" s="78" t="s">
        <v>89</v>
      </c>
      <c r="AN1264" s="78" t="s">
        <v>89</v>
      </c>
      <c r="AO1264" s="78" t="s">
        <v>89</v>
      </c>
      <c r="AP1264" s="49">
        <f t="shared" si="97"/>
        <v>0</v>
      </c>
      <c r="AQ1264" s="49">
        <f>+L1264+AD1264-AI1264</f>
        <v>11115000</v>
      </c>
      <c r="AR1264" s="65" t="s">
        <v>87</v>
      </c>
      <c r="AS1264" s="68">
        <v>11115000</v>
      </c>
      <c r="AT1264" s="65" t="s">
        <v>90</v>
      </c>
      <c r="AU1264" s="68">
        <v>0</v>
      </c>
      <c r="AV1264" s="75" t="s">
        <v>89</v>
      </c>
      <c r="AW1264" s="423">
        <v>2565000</v>
      </c>
      <c r="AX1264" s="79">
        <f t="shared" si="98"/>
        <v>8550000</v>
      </c>
      <c r="AY1264" s="223">
        <f t="shared" si="99"/>
        <v>0.23076923076923078</v>
      </c>
      <c r="AZ1264" s="74">
        <v>0.23076923076923078</v>
      </c>
      <c r="BA1264" s="75" t="s">
        <v>89</v>
      </c>
      <c r="BB1264" s="65" t="s">
        <v>108</v>
      </c>
      <c r="BC1264" s="66" t="s">
        <v>8950</v>
      </c>
      <c r="BD1264" s="221" t="s">
        <v>87</v>
      </c>
      <c r="BE1264" s="221" t="s">
        <v>87</v>
      </c>
    </row>
    <row r="1265" spans="2:57" x14ac:dyDescent="0.25">
      <c r="B1265" s="221">
        <v>2025</v>
      </c>
      <c r="C1265" s="221">
        <v>891780111</v>
      </c>
      <c r="D1265" s="221" t="s">
        <v>78</v>
      </c>
      <c r="E1265" s="65" t="s">
        <v>8949</v>
      </c>
      <c r="F1265" s="65" t="s">
        <v>8948</v>
      </c>
      <c r="G1265" s="306">
        <v>0</v>
      </c>
      <c r="H1265" s="65" t="s">
        <v>81</v>
      </c>
      <c r="I1265" s="221" t="s">
        <v>82</v>
      </c>
      <c r="J1265" s="220" t="s">
        <v>83</v>
      </c>
      <c r="K1265" s="66" t="s">
        <v>8947</v>
      </c>
      <c r="L1265" s="68">
        <v>12308400</v>
      </c>
      <c r="M1265" s="221" t="s">
        <v>85</v>
      </c>
      <c r="N1265" s="66" t="s">
        <v>8946</v>
      </c>
      <c r="O1265" s="66">
        <v>1082921312</v>
      </c>
      <c r="P1265" s="65">
        <v>1425</v>
      </c>
      <c r="Q1265" s="78">
        <v>45840</v>
      </c>
      <c r="R1265" s="66">
        <v>5603238000</v>
      </c>
      <c r="S1265" s="78">
        <v>45877</v>
      </c>
      <c r="T1265" s="68">
        <v>12308400</v>
      </c>
      <c r="U1265" s="65" t="s">
        <v>87</v>
      </c>
      <c r="V1265" s="68">
        <v>36557666</v>
      </c>
      <c r="W1265" s="67" t="s">
        <v>8339</v>
      </c>
      <c r="X1265" s="78">
        <v>45877</v>
      </c>
      <c r="Y1265" s="78">
        <v>45877</v>
      </c>
      <c r="Z1265" s="70" t="s">
        <v>89</v>
      </c>
      <c r="AA1265" s="70">
        <v>45991</v>
      </c>
      <c r="AB1265" s="49">
        <f t="shared" si="95"/>
        <v>114</v>
      </c>
      <c r="AC1265" s="65">
        <v>0</v>
      </c>
      <c r="AD1265" s="424">
        <v>0</v>
      </c>
      <c r="AE1265" s="65">
        <v>0</v>
      </c>
      <c r="AF1265" s="78" t="s">
        <v>89</v>
      </c>
      <c r="AG1265" s="49">
        <f t="shared" si="96"/>
        <v>0</v>
      </c>
      <c r="AH1265" s="65">
        <v>0</v>
      </c>
      <c r="AI1265" s="68">
        <v>0</v>
      </c>
      <c r="AJ1265" s="65" t="s">
        <v>89</v>
      </c>
      <c r="AK1265" s="78" t="s">
        <v>89</v>
      </c>
      <c r="AL1265" s="65">
        <v>0</v>
      </c>
      <c r="AM1265" s="78" t="s">
        <v>89</v>
      </c>
      <c r="AN1265" s="78" t="s">
        <v>89</v>
      </c>
      <c r="AO1265" s="78" t="s">
        <v>89</v>
      </c>
      <c r="AP1265" s="49">
        <f t="shared" si="97"/>
        <v>0</v>
      </c>
      <c r="AQ1265" s="49">
        <f>+L1265+AD1265-AI1265</f>
        <v>12308400</v>
      </c>
      <c r="AR1265" s="65" t="s">
        <v>87</v>
      </c>
      <c r="AS1265" s="68">
        <v>12308400</v>
      </c>
      <c r="AT1265" s="65" t="s">
        <v>90</v>
      </c>
      <c r="AU1265" s="68">
        <v>0</v>
      </c>
      <c r="AV1265" s="75" t="s">
        <v>89</v>
      </c>
      <c r="AW1265" s="423">
        <v>2840400</v>
      </c>
      <c r="AX1265" s="79">
        <f t="shared" si="98"/>
        <v>9468000</v>
      </c>
      <c r="AY1265" s="223">
        <f t="shared" si="99"/>
        <v>0.23076923076923078</v>
      </c>
      <c r="AZ1265" s="74">
        <v>0.23076923076923078</v>
      </c>
      <c r="BA1265" s="75" t="s">
        <v>89</v>
      </c>
      <c r="BB1265" s="65" t="s">
        <v>108</v>
      </c>
      <c r="BC1265" s="66" t="s">
        <v>8945</v>
      </c>
      <c r="BD1265" s="221" t="s">
        <v>87</v>
      </c>
      <c r="BE1265" s="221" t="s">
        <v>87</v>
      </c>
    </row>
    <row r="1266" spans="2:57" x14ac:dyDescent="0.25">
      <c r="B1266" s="221">
        <v>2025</v>
      </c>
      <c r="C1266" s="221">
        <v>891780111</v>
      </c>
      <c r="D1266" s="221" t="s">
        <v>78</v>
      </c>
      <c r="E1266" s="65" t="s">
        <v>8944</v>
      </c>
      <c r="F1266" s="65" t="s">
        <v>8943</v>
      </c>
      <c r="G1266" s="306">
        <v>0</v>
      </c>
      <c r="H1266" s="65" t="s">
        <v>81</v>
      </c>
      <c r="I1266" s="221" t="s">
        <v>82</v>
      </c>
      <c r="J1266" s="220" t="s">
        <v>83</v>
      </c>
      <c r="K1266" s="66" t="s">
        <v>8942</v>
      </c>
      <c r="L1266" s="68">
        <v>10335000</v>
      </c>
      <c r="M1266" s="221" t="s">
        <v>85</v>
      </c>
      <c r="N1266" s="66" t="s">
        <v>8941</v>
      </c>
      <c r="O1266" s="66">
        <v>1082984727</v>
      </c>
      <c r="P1266" s="65">
        <v>1426</v>
      </c>
      <c r="Q1266" s="78">
        <v>45840</v>
      </c>
      <c r="R1266" s="66">
        <v>2494141000</v>
      </c>
      <c r="S1266" s="78">
        <v>45877</v>
      </c>
      <c r="T1266" s="68">
        <v>10335000</v>
      </c>
      <c r="U1266" s="65" t="s">
        <v>87</v>
      </c>
      <c r="V1266" s="68">
        <v>85152695</v>
      </c>
      <c r="W1266" s="67" t="s">
        <v>8504</v>
      </c>
      <c r="X1266" s="78">
        <v>45877</v>
      </c>
      <c r="Y1266" s="78">
        <v>45877</v>
      </c>
      <c r="Z1266" s="70" t="s">
        <v>89</v>
      </c>
      <c r="AA1266" s="70">
        <v>45991</v>
      </c>
      <c r="AB1266" s="49">
        <f t="shared" si="95"/>
        <v>114</v>
      </c>
      <c r="AC1266" s="65">
        <v>0</v>
      </c>
      <c r="AD1266" s="424">
        <v>0</v>
      </c>
      <c r="AE1266" s="65">
        <v>0</v>
      </c>
      <c r="AF1266" s="78" t="s">
        <v>89</v>
      </c>
      <c r="AG1266" s="49">
        <f t="shared" si="96"/>
        <v>0</v>
      </c>
      <c r="AH1266" s="65">
        <v>0</v>
      </c>
      <c r="AI1266" s="68">
        <v>0</v>
      </c>
      <c r="AJ1266" s="65" t="s">
        <v>89</v>
      </c>
      <c r="AK1266" s="78" t="s">
        <v>89</v>
      </c>
      <c r="AL1266" s="65">
        <v>0</v>
      </c>
      <c r="AM1266" s="78" t="s">
        <v>89</v>
      </c>
      <c r="AN1266" s="78" t="s">
        <v>89</v>
      </c>
      <c r="AO1266" s="78" t="s">
        <v>89</v>
      </c>
      <c r="AP1266" s="49">
        <f t="shared" si="97"/>
        <v>0</v>
      </c>
      <c r="AQ1266" s="49">
        <f>+L1266+AD1266-AI1266</f>
        <v>10335000</v>
      </c>
      <c r="AR1266" s="65" t="s">
        <v>87</v>
      </c>
      <c r="AS1266" s="68">
        <v>10335000</v>
      </c>
      <c r="AT1266" s="65" t="s">
        <v>90</v>
      </c>
      <c r="AU1266" s="68">
        <v>0</v>
      </c>
      <c r="AV1266" s="75" t="s">
        <v>89</v>
      </c>
      <c r="AW1266" s="423">
        <v>2385000</v>
      </c>
      <c r="AX1266" s="79">
        <f t="shared" si="98"/>
        <v>7950000</v>
      </c>
      <c r="AY1266" s="223">
        <f t="shared" si="99"/>
        <v>0.23076923076923078</v>
      </c>
      <c r="AZ1266" s="74">
        <v>0.23076923076923078</v>
      </c>
      <c r="BA1266" s="75" t="s">
        <v>89</v>
      </c>
      <c r="BB1266" s="65" t="s">
        <v>108</v>
      </c>
      <c r="BC1266" s="66" t="s">
        <v>8940</v>
      </c>
      <c r="BD1266" s="221" t="s">
        <v>87</v>
      </c>
      <c r="BE1266" s="221" t="s">
        <v>87</v>
      </c>
    </row>
    <row r="1267" spans="2:57" x14ac:dyDescent="0.25">
      <c r="B1267" s="221">
        <v>2025</v>
      </c>
      <c r="C1267" s="221">
        <v>891780111</v>
      </c>
      <c r="D1267" s="221" t="s">
        <v>78</v>
      </c>
      <c r="E1267" s="65" t="s">
        <v>8939</v>
      </c>
      <c r="F1267" s="65" t="s">
        <v>8938</v>
      </c>
      <c r="G1267" s="306">
        <v>0</v>
      </c>
      <c r="H1267" s="65" t="s">
        <v>81</v>
      </c>
      <c r="I1267" s="221" t="s">
        <v>82</v>
      </c>
      <c r="J1267" s="220" t="s">
        <v>83</v>
      </c>
      <c r="K1267" s="66" t="s">
        <v>8937</v>
      </c>
      <c r="L1267" s="68">
        <v>11115000</v>
      </c>
      <c r="M1267" s="221" t="s">
        <v>85</v>
      </c>
      <c r="N1267" s="66" t="s">
        <v>8936</v>
      </c>
      <c r="O1267" s="66">
        <v>57426227</v>
      </c>
      <c r="P1267" s="65">
        <v>1425</v>
      </c>
      <c r="Q1267" s="78">
        <v>45840</v>
      </c>
      <c r="R1267" s="66">
        <v>5603238000</v>
      </c>
      <c r="S1267" s="78">
        <v>45877</v>
      </c>
      <c r="T1267" s="68">
        <v>11115000</v>
      </c>
      <c r="U1267" s="65" t="s">
        <v>87</v>
      </c>
      <c r="V1267" s="68">
        <v>36557666</v>
      </c>
      <c r="W1267" s="67" t="s">
        <v>8339</v>
      </c>
      <c r="X1267" s="78">
        <v>45877</v>
      </c>
      <c r="Y1267" s="78">
        <v>45877</v>
      </c>
      <c r="Z1267" s="70" t="s">
        <v>89</v>
      </c>
      <c r="AA1267" s="70">
        <v>45991</v>
      </c>
      <c r="AB1267" s="49">
        <f t="shared" si="95"/>
        <v>114</v>
      </c>
      <c r="AC1267" s="65">
        <v>0</v>
      </c>
      <c r="AD1267" s="424">
        <v>0</v>
      </c>
      <c r="AE1267" s="65">
        <v>0</v>
      </c>
      <c r="AF1267" s="78" t="s">
        <v>89</v>
      </c>
      <c r="AG1267" s="49">
        <f t="shared" si="96"/>
        <v>0</v>
      </c>
      <c r="AH1267" s="65">
        <v>0</v>
      </c>
      <c r="AI1267" s="68">
        <v>0</v>
      </c>
      <c r="AJ1267" s="65" t="s">
        <v>89</v>
      </c>
      <c r="AK1267" s="78" t="s">
        <v>89</v>
      </c>
      <c r="AL1267" s="65">
        <v>0</v>
      </c>
      <c r="AM1267" s="78" t="s">
        <v>89</v>
      </c>
      <c r="AN1267" s="78" t="s">
        <v>89</v>
      </c>
      <c r="AO1267" s="78" t="s">
        <v>89</v>
      </c>
      <c r="AP1267" s="49">
        <f t="shared" si="97"/>
        <v>0</v>
      </c>
      <c r="AQ1267" s="49">
        <f>+L1267+AD1267-AI1267</f>
        <v>11115000</v>
      </c>
      <c r="AR1267" s="65" t="s">
        <v>87</v>
      </c>
      <c r="AS1267" s="68">
        <v>11115000</v>
      </c>
      <c r="AT1267" s="65" t="s">
        <v>90</v>
      </c>
      <c r="AU1267" s="68">
        <v>0</v>
      </c>
      <c r="AV1267" s="75" t="s">
        <v>89</v>
      </c>
      <c r="AW1267" s="423">
        <v>2565000</v>
      </c>
      <c r="AX1267" s="79">
        <f t="shared" si="98"/>
        <v>8550000</v>
      </c>
      <c r="AY1267" s="223">
        <f t="shared" si="99"/>
        <v>0.23076923076923078</v>
      </c>
      <c r="AZ1267" s="74">
        <v>0.23076923076923078</v>
      </c>
      <c r="BA1267" s="75" t="s">
        <v>89</v>
      </c>
      <c r="BB1267" s="65" t="s">
        <v>108</v>
      </c>
      <c r="BC1267" s="66" t="s">
        <v>8935</v>
      </c>
      <c r="BD1267" s="221" t="s">
        <v>87</v>
      </c>
      <c r="BE1267" s="221" t="s">
        <v>87</v>
      </c>
    </row>
    <row r="1268" spans="2:57" x14ac:dyDescent="0.25">
      <c r="B1268" s="221">
        <v>2025</v>
      </c>
      <c r="C1268" s="221">
        <v>891780111</v>
      </c>
      <c r="D1268" s="221" t="s">
        <v>78</v>
      </c>
      <c r="E1268" s="65" t="s">
        <v>8934</v>
      </c>
      <c r="F1268" s="65" t="s">
        <v>8933</v>
      </c>
      <c r="G1268" s="306">
        <v>0</v>
      </c>
      <c r="H1268" s="65" t="s">
        <v>81</v>
      </c>
      <c r="I1268" s="221" t="s">
        <v>82</v>
      </c>
      <c r="J1268" s="220" t="s">
        <v>83</v>
      </c>
      <c r="K1268" s="66" t="s">
        <v>8932</v>
      </c>
      <c r="L1268" s="68">
        <v>9000000</v>
      </c>
      <c r="M1268" s="221" t="s">
        <v>85</v>
      </c>
      <c r="N1268" s="66" t="s">
        <v>8931</v>
      </c>
      <c r="O1268" s="66">
        <v>1102859409</v>
      </c>
      <c r="P1268" s="65">
        <v>1426</v>
      </c>
      <c r="Q1268" s="78">
        <v>45840</v>
      </c>
      <c r="R1268" s="66">
        <v>2494141000</v>
      </c>
      <c r="S1268" s="78">
        <v>45877</v>
      </c>
      <c r="T1268" s="68">
        <v>9000000</v>
      </c>
      <c r="U1268" s="65" t="s">
        <v>87</v>
      </c>
      <c r="V1268" s="68">
        <v>84450555</v>
      </c>
      <c r="W1268" s="67" t="s">
        <v>8925</v>
      </c>
      <c r="X1268" s="78">
        <v>45877</v>
      </c>
      <c r="Y1268" s="78">
        <v>45877</v>
      </c>
      <c r="Z1268" s="70" t="s">
        <v>89</v>
      </c>
      <c r="AA1268" s="70">
        <v>45991</v>
      </c>
      <c r="AB1268" s="49">
        <f t="shared" si="95"/>
        <v>114</v>
      </c>
      <c r="AC1268" s="65">
        <v>0</v>
      </c>
      <c r="AD1268" s="424">
        <v>0</v>
      </c>
      <c r="AE1268" s="65">
        <v>0</v>
      </c>
      <c r="AF1268" s="78" t="s">
        <v>89</v>
      </c>
      <c r="AG1268" s="49">
        <f t="shared" si="96"/>
        <v>0</v>
      </c>
      <c r="AH1268" s="65">
        <v>0</v>
      </c>
      <c r="AI1268" s="68">
        <v>0</v>
      </c>
      <c r="AJ1268" s="65" t="s">
        <v>89</v>
      </c>
      <c r="AK1268" s="78" t="s">
        <v>89</v>
      </c>
      <c r="AL1268" s="65">
        <v>0</v>
      </c>
      <c r="AM1268" s="78" t="s">
        <v>89</v>
      </c>
      <c r="AN1268" s="78" t="s">
        <v>89</v>
      </c>
      <c r="AO1268" s="78" t="s">
        <v>89</v>
      </c>
      <c r="AP1268" s="49">
        <f t="shared" si="97"/>
        <v>0</v>
      </c>
      <c r="AQ1268" s="49">
        <f>+L1268+AD1268-AI1268</f>
        <v>9000000</v>
      </c>
      <c r="AR1268" s="65" t="s">
        <v>87</v>
      </c>
      <c r="AS1268" s="68">
        <v>9000000</v>
      </c>
      <c r="AT1268" s="65" t="s">
        <v>90</v>
      </c>
      <c r="AU1268" s="68">
        <v>0</v>
      </c>
      <c r="AV1268" s="75" t="s">
        <v>89</v>
      </c>
      <c r="AW1268" s="423">
        <v>2250000</v>
      </c>
      <c r="AX1268" s="79">
        <f t="shared" si="98"/>
        <v>6750000</v>
      </c>
      <c r="AY1268" s="223">
        <f t="shared" si="99"/>
        <v>0.25</v>
      </c>
      <c r="AZ1268" s="74">
        <v>0.25</v>
      </c>
      <c r="BA1268" s="75" t="s">
        <v>89</v>
      </c>
      <c r="BB1268" s="65" t="s">
        <v>108</v>
      </c>
      <c r="BC1268" s="66" t="s">
        <v>8930</v>
      </c>
      <c r="BD1268" s="221" t="s">
        <v>87</v>
      </c>
      <c r="BE1268" s="221" t="s">
        <v>87</v>
      </c>
    </row>
    <row r="1269" spans="2:57" x14ac:dyDescent="0.25">
      <c r="B1269" s="221">
        <v>2025</v>
      </c>
      <c r="C1269" s="221">
        <v>891780111</v>
      </c>
      <c r="D1269" s="221" t="s">
        <v>78</v>
      </c>
      <c r="E1269" s="65" t="s">
        <v>8929</v>
      </c>
      <c r="F1269" s="65" t="s">
        <v>8928</v>
      </c>
      <c r="G1269" s="306">
        <v>0</v>
      </c>
      <c r="H1269" s="65" t="s">
        <v>81</v>
      </c>
      <c r="I1269" s="221" t="s">
        <v>82</v>
      </c>
      <c r="J1269" s="220" t="s">
        <v>83</v>
      </c>
      <c r="K1269" s="66" t="s">
        <v>8927</v>
      </c>
      <c r="L1269" s="68">
        <v>9000000</v>
      </c>
      <c r="M1269" s="221" t="s">
        <v>85</v>
      </c>
      <c r="N1269" s="66" t="s">
        <v>8926</v>
      </c>
      <c r="O1269" s="66">
        <v>1082984745</v>
      </c>
      <c r="P1269" s="65">
        <v>1426</v>
      </c>
      <c r="Q1269" s="78">
        <v>45840</v>
      </c>
      <c r="R1269" s="66">
        <v>2494141000</v>
      </c>
      <c r="S1269" s="78">
        <v>45877</v>
      </c>
      <c r="T1269" s="68">
        <v>9000000</v>
      </c>
      <c r="U1269" s="65" t="s">
        <v>87</v>
      </c>
      <c r="V1269" s="68">
        <v>84450555</v>
      </c>
      <c r="W1269" s="67" t="s">
        <v>8925</v>
      </c>
      <c r="X1269" s="78">
        <v>45877</v>
      </c>
      <c r="Y1269" s="78">
        <v>45877</v>
      </c>
      <c r="Z1269" s="70" t="s">
        <v>89</v>
      </c>
      <c r="AA1269" s="70">
        <v>45991</v>
      </c>
      <c r="AB1269" s="49">
        <f t="shared" si="95"/>
        <v>114</v>
      </c>
      <c r="AC1269" s="65">
        <v>0</v>
      </c>
      <c r="AD1269" s="424">
        <v>0</v>
      </c>
      <c r="AE1269" s="65">
        <v>0</v>
      </c>
      <c r="AF1269" s="78" t="s">
        <v>89</v>
      </c>
      <c r="AG1269" s="49">
        <f t="shared" si="96"/>
        <v>0</v>
      </c>
      <c r="AH1269" s="65">
        <v>0</v>
      </c>
      <c r="AI1269" s="68">
        <v>0</v>
      </c>
      <c r="AJ1269" s="65" t="s">
        <v>89</v>
      </c>
      <c r="AK1269" s="78" t="s">
        <v>89</v>
      </c>
      <c r="AL1269" s="65">
        <v>0</v>
      </c>
      <c r="AM1269" s="78" t="s">
        <v>89</v>
      </c>
      <c r="AN1269" s="78" t="s">
        <v>89</v>
      </c>
      <c r="AO1269" s="78" t="s">
        <v>89</v>
      </c>
      <c r="AP1269" s="49">
        <f t="shared" si="97"/>
        <v>0</v>
      </c>
      <c r="AQ1269" s="49">
        <f>+L1269+AD1269-AI1269</f>
        <v>9000000</v>
      </c>
      <c r="AR1269" s="65" t="s">
        <v>87</v>
      </c>
      <c r="AS1269" s="68">
        <v>9000000</v>
      </c>
      <c r="AT1269" s="65" t="s">
        <v>90</v>
      </c>
      <c r="AU1269" s="68">
        <v>0</v>
      </c>
      <c r="AV1269" s="75" t="s">
        <v>89</v>
      </c>
      <c r="AW1269" s="423">
        <v>2250000</v>
      </c>
      <c r="AX1269" s="79">
        <f t="shared" si="98"/>
        <v>6750000</v>
      </c>
      <c r="AY1269" s="223">
        <f t="shared" si="99"/>
        <v>0.25</v>
      </c>
      <c r="AZ1269" s="74">
        <v>0.25</v>
      </c>
      <c r="BA1269" s="75" t="s">
        <v>89</v>
      </c>
      <c r="BB1269" s="65" t="s">
        <v>108</v>
      </c>
      <c r="BC1269" s="66" t="s">
        <v>8924</v>
      </c>
      <c r="BD1269" s="221" t="s">
        <v>87</v>
      </c>
      <c r="BE1269" s="221" t="s">
        <v>87</v>
      </c>
    </row>
    <row r="1270" spans="2:57" x14ac:dyDescent="0.25">
      <c r="B1270" s="221">
        <v>2025</v>
      </c>
      <c r="C1270" s="221">
        <v>891780111</v>
      </c>
      <c r="D1270" s="221" t="s">
        <v>78</v>
      </c>
      <c r="E1270" s="65" t="s">
        <v>8923</v>
      </c>
      <c r="F1270" s="65" t="s">
        <v>8922</v>
      </c>
      <c r="G1270" s="306">
        <v>0</v>
      </c>
      <c r="H1270" s="65" t="s">
        <v>81</v>
      </c>
      <c r="I1270" s="221" t="s">
        <v>82</v>
      </c>
      <c r="J1270" s="220" t="s">
        <v>83</v>
      </c>
      <c r="K1270" s="66" t="s">
        <v>8805</v>
      </c>
      <c r="L1270" s="68">
        <v>9000000</v>
      </c>
      <c r="M1270" s="221" t="s">
        <v>85</v>
      </c>
      <c r="N1270" s="66" t="s">
        <v>8921</v>
      </c>
      <c r="O1270" s="66">
        <v>36723382</v>
      </c>
      <c r="P1270" s="65">
        <v>1426</v>
      </c>
      <c r="Q1270" s="78">
        <v>45840</v>
      </c>
      <c r="R1270" s="66">
        <v>2494141000</v>
      </c>
      <c r="S1270" s="78">
        <v>45877</v>
      </c>
      <c r="T1270" s="68">
        <v>9000000</v>
      </c>
      <c r="U1270" s="65" t="s">
        <v>87</v>
      </c>
      <c r="V1270" s="68">
        <v>7633817</v>
      </c>
      <c r="W1270" s="67" t="s">
        <v>8803</v>
      </c>
      <c r="X1270" s="78">
        <v>45877</v>
      </c>
      <c r="Y1270" s="78">
        <v>45877</v>
      </c>
      <c r="Z1270" s="70" t="s">
        <v>89</v>
      </c>
      <c r="AA1270" s="70">
        <v>45991</v>
      </c>
      <c r="AB1270" s="49">
        <f t="shared" si="95"/>
        <v>114</v>
      </c>
      <c r="AC1270" s="65">
        <v>0</v>
      </c>
      <c r="AD1270" s="424">
        <v>0</v>
      </c>
      <c r="AE1270" s="65">
        <v>0</v>
      </c>
      <c r="AF1270" s="78" t="s">
        <v>89</v>
      </c>
      <c r="AG1270" s="49">
        <f t="shared" si="96"/>
        <v>0</v>
      </c>
      <c r="AH1270" s="65">
        <v>0</v>
      </c>
      <c r="AI1270" s="68">
        <v>0</v>
      </c>
      <c r="AJ1270" s="65" t="s">
        <v>89</v>
      </c>
      <c r="AK1270" s="78" t="s">
        <v>89</v>
      </c>
      <c r="AL1270" s="65">
        <v>0</v>
      </c>
      <c r="AM1270" s="78" t="s">
        <v>89</v>
      </c>
      <c r="AN1270" s="78" t="s">
        <v>89</v>
      </c>
      <c r="AO1270" s="78" t="s">
        <v>89</v>
      </c>
      <c r="AP1270" s="49">
        <f t="shared" si="97"/>
        <v>0</v>
      </c>
      <c r="AQ1270" s="49">
        <f>+L1270+AD1270-AI1270</f>
        <v>9000000</v>
      </c>
      <c r="AR1270" s="65" t="s">
        <v>87</v>
      </c>
      <c r="AS1270" s="68">
        <v>9000000</v>
      </c>
      <c r="AT1270" s="65" t="s">
        <v>90</v>
      </c>
      <c r="AU1270" s="68">
        <v>0</v>
      </c>
      <c r="AV1270" s="75" t="s">
        <v>89</v>
      </c>
      <c r="AW1270" s="423">
        <v>2250000</v>
      </c>
      <c r="AX1270" s="79">
        <f t="shared" si="98"/>
        <v>6750000</v>
      </c>
      <c r="AY1270" s="223">
        <f t="shared" si="99"/>
        <v>0.25</v>
      </c>
      <c r="AZ1270" s="74">
        <v>0.25</v>
      </c>
      <c r="BA1270" s="75" t="s">
        <v>89</v>
      </c>
      <c r="BB1270" s="65" t="s">
        <v>108</v>
      </c>
      <c r="BC1270" s="66" t="s">
        <v>8920</v>
      </c>
      <c r="BD1270" s="221" t="s">
        <v>87</v>
      </c>
      <c r="BE1270" s="221" t="s">
        <v>87</v>
      </c>
    </row>
    <row r="1271" spans="2:57" x14ac:dyDescent="0.25">
      <c r="B1271" s="221">
        <v>2025</v>
      </c>
      <c r="C1271" s="221">
        <v>891780111</v>
      </c>
      <c r="D1271" s="221" t="s">
        <v>78</v>
      </c>
      <c r="E1271" s="65" t="s">
        <v>8919</v>
      </c>
      <c r="F1271" s="65" t="s">
        <v>8918</v>
      </c>
      <c r="G1271" s="306">
        <v>0</v>
      </c>
      <c r="H1271" s="65" t="s">
        <v>81</v>
      </c>
      <c r="I1271" s="221" t="s">
        <v>82</v>
      </c>
      <c r="J1271" s="220" t="s">
        <v>83</v>
      </c>
      <c r="K1271" s="66" t="s">
        <v>8917</v>
      </c>
      <c r="L1271" s="68">
        <v>10600000</v>
      </c>
      <c r="M1271" s="221" t="s">
        <v>85</v>
      </c>
      <c r="N1271" s="66" t="s">
        <v>8916</v>
      </c>
      <c r="O1271" s="66">
        <v>1083017465</v>
      </c>
      <c r="P1271" s="65">
        <v>1426</v>
      </c>
      <c r="Q1271" s="78">
        <v>45840</v>
      </c>
      <c r="R1271" s="66">
        <v>2494141000</v>
      </c>
      <c r="S1271" s="78">
        <v>45877</v>
      </c>
      <c r="T1271" s="68">
        <v>10600000</v>
      </c>
      <c r="U1271" s="65" t="s">
        <v>87</v>
      </c>
      <c r="V1271" s="68">
        <v>72175281</v>
      </c>
      <c r="W1271" s="67" t="s">
        <v>318</v>
      </c>
      <c r="X1271" s="78">
        <v>45877</v>
      </c>
      <c r="Y1271" s="78">
        <v>45877</v>
      </c>
      <c r="Z1271" s="70" t="s">
        <v>89</v>
      </c>
      <c r="AA1271" s="70">
        <v>45991</v>
      </c>
      <c r="AB1271" s="49">
        <f t="shared" si="95"/>
        <v>114</v>
      </c>
      <c r="AC1271" s="65">
        <v>0</v>
      </c>
      <c r="AD1271" s="424">
        <v>0</v>
      </c>
      <c r="AE1271" s="65">
        <v>0</v>
      </c>
      <c r="AF1271" s="78" t="s">
        <v>89</v>
      </c>
      <c r="AG1271" s="49">
        <f t="shared" si="96"/>
        <v>0</v>
      </c>
      <c r="AH1271" s="65">
        <v>0</v>
      </c>
      <c r="AI1271" s="68">
        <v>0</v>
      </c>
      <c r="AJ1271" s="65" t="s">
        <v>89</v>
      </c>
      <c r="AK1271" s="78" t="s">
        <v>89</v>
      </c>
      <c r="AL1271" s="65">
        <v>0</v>
      </c>
      <c r="AM1271" s="78" t="s">
        <v>89</v>
      </c>
      <c r="AN1271" s="78" t="s">
        <v>89</v>
      </c>
      <c r="AO1271" s="78" t="s">
        <v>89</v>
      </c>
      <c r="AP1271" s="49">
        <f t="shared" si="97"/>
        <v>0</v>
      </c>
      <c r="AQ1271" s="49">
        <f>+L1271+AD1271-AI1271</f>
        <v>10600000</v>
      </c>
      <c r="AR1271" s="65" t="s">
        <v>87</v>
      </c>
      <c r="AS1271" s="68">
        <v>10600000</v>
      </c>
      <c r="AT1271" s="65" t="s">
        <v>90</v>
      </c>
      <c r="AU1271" s="68">
        <v>0</v>
      </c>
      <c r="AV1271" s="75" t="s">
        <v>89</v>
      </c>
      <c r="AW1271" s="423">
        <v>2650000</v>
      </c>
      <c r="AX1271" s="79">
        <f t="shared" si="98"/>
        <v>7950000</v>
      </c>
      <c r="AY1271" s="223">
        <f t="shared" si="99"/>
        <v>0.25</v>
      </c>
      <c r="AZ1271" s="74">
        <v>0.25</v>
      </c>
      <c r="BA1271" s="75" t="s">
        <v>89</v>
      </c>
      <c r="BB1271" s="65" t="s">
        <v>108</v>
      </c>
      <c r="BC1271" s="66" t="s">
        <v>8915</v>
      </c>
      <c r="BD1271" s="221" t="s">
        <v>87</v>
      </c>
      <c r="BE1271" s="221" t="s">
        <v>87</v>
      </c>
    </row>
    <row r="1272" spans="2:57" x14ac:dyDescent="0.25">
      <c r="B1272" s="221">
        <v>2025</v>
      </c>
      <c r="C1272" s="221">
        <v>891780111</v>
      </c>
      <c r="D1272" s="221" t="s">
        <v>78</v>
      </c>
      <c r="E1272" s="65" t="s">
        <v>8914</v>
      </c>
      <c r="F1272" s="65" t="s">
        <v>8913</v>
      </c>
      <c r="G1272" s="306">
        <v>0</v>
      </c>
      <c r="H1272" s="65" t="s">
        <v>81</v>
      </c>
      <c r="I1272" s="221" t="s">
        <v>82</v>
      </c>
      <c r="J1272" s="220" t="s">
        <v>83</v>
      </c>
      <c r="K1272" s="66" t="s">
        <v>8912</v>
      </c>
      <c r="L1272" s="68">
        <v>16000000</v>
      </c>
      <c r="M1272" s="221" t="s">
        <v>85</v>
      </c>
      <c r="N1272" s="66" t="s">
        <v>8911</v>
      </c>
      <c r="O1272" s="66">
        <v>1136885788</v>
      </c>
      <c r="P1272" s="65">
        <v>1425</v>
      </c>
      <c r="Q1272" s="78">
        <v>45840</v>
      </c>
      <c r="R1272" s="66">
        <v>5603238000</v>
      </c>
      <c r="S1272" s="78">
        <v>45877</v>
      </c>
      <c r="T1272" s="68">
        <v>16000000</v>
      </c>
      <c r="U1272" s="65" t="s">
        <v>87</v>
      </c>
      <c r="V1272" s="68">
        <v>12621405</v>
      </c>
      <c r="W1272" s="67" t="s">
        <v>8409</v>
      </c>
      <c r="X1272" s="78">
        <v>45877</v>
      </c>
      <c r="Y1272" s="78">
        <v>45877</v>
      </c>
      <c r="Z1272" s="70" t="s">
        <v>89</v>
      </c>
      <c r="AA1272" s="70">
        <v>45991</v>
      </c>
      <c r="AB1272" s="49">
        <f t="shared" si="95"/>
        <v>114</v>
      </c>
      <c r="AC1272" s="65">
        <v>0</v>
      </c>
      <c r="AD1272" s="424">
        <v>0</v>
      </c>
      <c r="AE1272" s="65">
        <v>0</v>
      </c>
      <c r="AF1272" s="78" t="s">
        <v>89</v>
      </c>
      <c r="AG1272" s="49">
        <f t="shared" si="96"/>
        <v>0</v>
      </c>
      <c r="AH1272" s="65">
        <v>0</v>
      </c>
      <c r="AI1272" s="68">
        <v>0</v>
      </c>
      <c r="AJ1272" s="65" t="s">
        <v>89</v>
      </c>
      <c r="AK1272" s="78" t="s">
        <v>89</v>
      </c>
      <c r="AL1272" s="65">
        <v>0</v>
      </c>
      <c r="AM1272" s="78" t="s">
        <v>89</v>
      </c>
      <c r="AN1272" s="78" t="s">
        <v>89</v>
      </c>
      <c r="AO1272" s="78" t="s">
        <v>89</v>
      </c>
      <c r="AP1272" s="49">
        <f t="shared" si="97"/>
        <v>0</v>
      </c>
      <c r="AQ1272" s="49">
        <f>+L1272+AD1272-AI1272</f>
        <v>16000000</v>
      </c>
      <c r="AR1272" s="65" t="s">
        <v>87</v>
      </c>
      <c r="AS1272" s="68">
        <v>16000000</v>
      </c>
      <c r="AT1272" s="65" t="s">
        <v>90</v>
      </c>
      <c r="AU1272" s="68">
        <v>0</v>
      </c>
      <c r="AV1272" s="75" t="s">
        <v>89</v>
      </c>
      <c r="AW1272" s="423">
        <v>4000000</v>
      </c>
      <c r="AX1272" s="79">
        <f t="shared" si="98"/>
        <v>12000000</v>
      </c>
      <c r="AY1272" s="223">
        <f t="shared" si="99"/>
        <v>0.25</v>
      </c>
      <c r="AZ1272" s="74">
        <v>0.25</v>
      </c>
      <c r="BA1272" s="75" t="s">
        <v>89</v>
      </c>
      <c r="BB1272" s="65" t="s">
        <v>108</v>
      </c>
      <c r="BC1272" s="66" t="s">
        <v>8910</v>
      </c>
      <c r="BD1272" s="221" t="s">
        <v>87</v>
      </c>
      <c r="BE1272" s="221" t="s">
        <v>87</v>
      </c>
    </row>
    <row r="1273" spans="2:57" x14ac:dyDescent="0.25">
      <c r="B1273" s="221">
        <v>2025</v>
      </c>
      <c r="C1273" s="221">
        <v>891780111</v>
      </c>
      <c r="D1273" s="221" t="s">
        <v>78</v>
      </c>
      <c r="E1273" s="65" t="s">
        <v>8909</v>
      </c>
      <c r="F1273" s="65" t="s">
        <v>8908</v>
      </c>
      <c r="G1273" s="306">
        <v>0</v>
      </c>
      <c r="H1273" s="65" t="s">
        <v>81</v>
      </c>
      <c r="I1273" s="221" t="s">
        <v>82</v>
      </c>
      <c r="J1273" s="220" t="s">
        <v>83</v>
      </c>
      <c r="K1273" s="66" t="s">
        <v>8879</v>
      </c>
      <c r="L1273" s="68">
        <v>4500000</v>
      </c>
      <c r="M1273" s="221" t="s">
        <v>85</v>
      </c>
      <c r="N1273" s="66" t="s">
        <v>8907</v>
      </c>
      <c r="O1273" s="66">
        <v>1085325414</v>
      </c>
      <c r="P1273" s="65">
        <v>1426</v>
      </c>
      <c r="Q1273" s="78">
        <v>45840</v>
      </c>
      <c r="R1273" s="66">
        <v>2494141000</v>
      </c>
      <c r="S1273" s="78">
        <v>45877</v>
      </c>
      <c r="T1273" s="68">
        <v>4500000</v>
      </c>
      <c r="U1273" s="65" t="s">
        <v>87</v>
      </c>
      <c r="V1273" s="68">
        <v>7631392</v>
      </c>
      <c r="W1273" s="67" t="s">
        <v>8743</v>
      </c>
      <c r="X1273" s="78">
        <v>45877</v>
      </c>
      <c r="Y1273" s="78">
        <v>45877</v>
      </c>
      <c r="Z1273" s="70" t="s">
        <v>89</v>
      </c>
      <c r="AA1273" s="70">
        <v>45934</v>
      </c>
      <c r="AB1273" s="49">
        <f t="shared" si="95"/>
        <v>57</v>
      </c>
      <c r="AC1273" s="65">
        <v>0</v>
      </c>
      <c r="AD1273" s="424">
        <v>0</v>
      </c>
      <c r="AE1273" s="65">
        <v>0</v>
      </c>
      <c r="AF1273" s="78" t="s">
        <v>89</v>
      </c>
      <c r="AG1273" s="49">
        <f t="shared" si="96"/>
        <v>0</v>
      </c>
      <c r="AH1273" s="65">
        <v>0</v>
      </c>
      <c r="AI1273" s="68">
        <v>0</v>
      </c>
      <c r="AJ1273" s="65" t="s">
        <v>89</v>
      </c>
      <c r="AK1273" s="78" t="s">
        <v>89</v>
      </c>
      <c r="AL1273" s="65">
        <v>0</v>
      </c>
      <c r="AM1273" s="78" t="s">
        <v>89</v>
      </c>
      <c r="AN1273" s="78" t="s">
        <v>89</v>
      </c>
      <c r="AO1273" s="78" t="s">
        <v>89</v>
      </c>
      <c r="AP1273" s="49">
        <f t="shared" si="97"/>
        <v>0</v>
      </c>
      <c r="AQ1273" s="49">
        <f>+L1273+AD1273-AI1273</f>
        <v>4500000</v>
      </c>
      <c r="AR1273" s="65" t="s">
        <v>87</v>
      </c>
      <c r="AS1273" s="68">
        <v>4500000</v>
      </c>
      <c r="AT1273" s="65" t="s">
        <v>90</v>
      </c>
      <c r="AU1273" s="68">
        <v>0</v>
      </c>
      <c r="AV1273" s="75" t="s">
        <v>89</v>
      </c>
      <c r="AW1273" s="423">
        <v>2250000</v>
      </c>
      <c r="AX1273" s="79">
        <f t="shared" si="98"/>
        <v>2250000</v>
      </c>
      <c r="AY1273" s="223">
        <f t="shared" si="99"/>
        <v>0.5</v>
      </c>
      <c r="AZ1273" s="74">
        <v>0.5</v>
      </c>
      <c r="BA1273" s="75" t="s">
        <v>89</v>
      </c>
      <c r="BB1273" s="65" t="s">
        <v>108</v>
      </c>
      <c r="BC1273" s="66" t="s">
        <v>8906</v>
      </c>
      <c r="BD1273" s="221" t="s">
        <v>87</v>
      </c>
      <c r="BE1273" s="221" t="s">
        <v>87</v>
      </c>
    </row>
    <row r="1274" spans="2:57" x14ac:dyDescent="0.25">
      <c r="B1274" s="221">
        <v>2025</v>
      </c>
      <c r="C1274" s="221">
        <v>891780111</v>
      </c>
      <c r="D1274" s="221" t="s">
        <v>78</v>
      </c>
      <c r="E1274" s="65" t="s">
        <v>8905</v>
      </c>
      <c r="F1274" s="65" t="s">
        <v>8904</v>
      </c>
      <c r="G1274" s="306">
        <v>0</v>
      </c>
      <c r="H1274" s="65" t="s">
        <v>81</v>
      </c>
      <c r="I1274" s="221" t="s">
        <v>82</v>
      </c>
      <c r="J1274" s="220" t="s">
        <v>83</v>
      </c>
      <c r="K1274" s="66" t="s">
        <v>8899</v>
      </c>
      <c r="L1274" s="68">
        <v>4500000</v>
      </c>
      <c r="M1274" s="221" t="s">
        <v>85</v>
      </c>
      <c r="N1274" s="66" t="s">
        <v>8903</v>
      </c>
      <c r="O1274" s="66">
        <v>1082834409</v>
      </c>
      <c r="P1274" s="65">
        <v>1426</v>
      </c>
      <c r="Q1274" s="78">
        <v>45840</v>
      </c>
      <c r="R1274" s="66">
        <v>2494141000</v>
      </c>
      <c r="S1274" s="78">
        <v>45877</v>
      </c>
      <c r="T1274" s="68">
        <v>4500000</v>
      </c>
      <c r="U1274" s="65" t="s">
        <v>87</v>
      </c>
      <c r="V1274" s="68">
        <v>7631392</v>
      </c>
      <c r="W1274" s="67" t="s">
        <v>8743</v>
      </c>
      <c r="X1274" s="78">
        <v>45877</v>
      </c>
      <c r="Y1274" s="78">
        <v>45877</v>
      </c>
      <c r="Z1274" s="70" t="s">
        <v>89</v>
      </c>
      <c r="AA1274" s="70">
        <v>45934</v>
      </c>
      <c r="AB1274" s="49">
        <f t="shared" si="95"/>
        <v>57</v>
      </c>
      <c r="AC1274" s="65">
        <v>0</v>
      </c>
      <c r="AD1274" s="424">
        <v>0</v>
      </c>
      <c r="AE1274" s="65">
        <v>0</v>
      </c>
      <c r="AF1274" s="78" t="s">
        <v>89</v>
      </c>
      <c r="AG1274" s="49">
        <f t="shared" si="96"/>
        <v>0</v>
      </c>
      <c r="AH1274" s="65">
        <v>0</v>
      </c>
      <c r="AI1274" s="68">
        <v>0</v>
      </c>
      <c r="AJ1274" s="65" t="s">
        <v>89</v>
      </c>
      <c r="AK1274" s="78" t="s">
        <v>89</v>
      </c>
      <c r="AL1274" s="65">
        <v>0</v>
      </c>
      <c r="AM1274" s="78" t="s">
        <v>89</v>
      </c>
      <c r="AN1274" s="78" t="s">
        <v>89</v>
      </c>
      <c r="AO1274" s="78" t="s">
        <v>89</v>
      </c>
      <c r="AP1274" s="49">
        <f t="shared" si="97"/>
        <v>0</v>
      </c>
      <c r="AQ1274" s="49">
        <f>+L1274+AD1274-AI1274</f>
        <v>4500000</v>
      </c>
      <c r="AR1274" s="65" t="s">
        <v>87</v>
      </c>
      <c r="AS1274" s="68">
        <v>4500000</v>
      </c>
      <c r="AT1274" s="65" t="s">
        <v>90</v>
      </c>
      <c r="AU1274" s="68">
        <v>0</v>
      </c>
      <c r="AV1274" s="75" t="s">
        <v>89</v>
      </c>
      <c r="AW1274" s="423">
        <v>2250000</v>
      </c>
      <c r="AX1274" s="79">
        <f t="shared" si="98"/>
        <v>2250000</v>
      </c>
      <c r="AY1274" s="223">
        <f t="shared" si="99"/>
        <v>0.5</v>
      </c>
      <c r="AZ1274" s="74">
        <v>0.5</v>
      </c>
      <c r="BA1274" s="75" t="s">
        <v>89</v>
      </c>
      <c r="BB1274" s="65" t="s">
        <v>108</v>
      </c>
      <c r="BC1274" s="66" t="s">
        <v>8902</v>
      </c>
      <c r="BD1274" s="221" t="s">
        <v>87</v>
      </c>
      <c r="BE1274" s="221" t="s">
        <v>87</v>
      </c>
    </row>
    <row r="1275" spans="2:57" x14ac:dyDescent="0.25">
      <c r="B1275" s="221">
        <v>2025</v>
      </c>
      <c r="C1275" s="221">
        <v>891780111</v>
      </c>
      <c r="D1275" s="221" t="s">
        <v>78</v>
      </c>
      <c r="E1275" s="65" t="s">
        <v>8901</v>
      </c>
      <c r="F1275" s="65" t="s">
        <v>8900</v>
      </c>
      <c r="G1275" s="306">
        <v>0</v>
      </c>
      <c r="H1275" s="65" t="s">
        <v>81</v>
      </c>
      <c r="I1275" s="221" t="s">
        <v>82</v>
      </c>
      <c r="J1275" s="220" t="s">
        <v>83</v>
      </c>
      <c r="K1275" s="66" t="s">
        <v>8899</v>
      </c>
      <c r="L1275" s="68">
        <v>4500000</v>
      </c>
      <c r="M1275" s="221" t="s">
        <v>85</v>
      </c>
      <c r="N1275" s="66" t="s">
        <v>8898</v>
      </c>
      <c r="O1275" s="66">
        <v>1007900189</v>
      </c>
      <c r="P1275" s="65">
        <v>1426</v>
      </c>
      <c r="Q1275" s="78">
        <v>45840</v>
      </c>
      <c r="R1275" s="66">
        <v>2494141000</v>
      </c>
      <c r="S1275" s="78">
        <v>45877</v>
      </c>
      <c r="T1275" s="68">
        <v>4500000</v>
      </c>
      <c r="U1275" s="65" t="s">
        <v>87</v>
      </c>
      <c r="V1275" s="68">
        <v>7631392</v>
      </c>
      <c r="W1275" s="67" t="s">
        <v>8743</v>
      </c>
      <c r="X1275" s="78">
        <v>45877</v>
      </c>
      <c r="Y1275" s="78">
        <v>45877</v>
      </c>
      <c r="Z1275" s="70" t="s">
        <v>89</v>
      </c>
      <c r="AA1275" s="70">
        <v>45934</v>
      </c>
      <c r="AB1275" s="49">
        <f t="shared" si="95"/>
        <v>57</v>
      </c>
      <c r="AC1275" s="65">
        <v>0</v>
      </c>
      <c r="AD1275" s="424">
        <v>0</v>
      </c>
      <c r="AE1275" s="65">
        <v>0</v>
      </c>
      <c r="AF1275" s="78" t="s">
        <v>89</v>
      </c>
      <c r="AG1275" s="49">
        <f t="shared" si="96"/>
        <v>0</v>
      </c>
      <c r="AH1275" s="65">
        <v>0</v>
      </c>
      <c r="AI1275" s="68">
        <v>0</v>
      </c>
      <c r="AJ1275" s="65" t="s">
        <v>89</v>
      </c>
      <c r="AK1275" s="78" t="s">
        <v>89</v>
      </c>
      <c r="AL1275" s="65">
        <v>0</v>
      </c>
      <c r="AM1275" s="78" t="s">
        <v>89</v>
      </c>
      <c r="AN1275" s="78" t="s">
        <v>89</v>
      </c>
      <c r="AO1275" s="78" t="s">
        <v>89</v>
      </c>
      <c r="AP1275" s="49">
        <f t="shared" si="97"/>
        <v>0</v>
      </c>
      <c r="AQ1275" s="49">
        <f>+L1275+AD1275-AI1275</f>
        <v>4500000</v>
      </c>
      <c r="AR1275" s="65" t="s">
        <v>87</v>
      </c>
      <c r="AS1275" s="68">
        <v>4500000</v>
      </c>
      <c r="AT1275" s="65" t="s">
        <v>90</v>
      </c>
      <c r="AU1275" s="68">
        <v>0</v>
      </c>
      <c r="AV1275" s="75" t="s">
        <v>89</v>
      </c>
      <c r="AW1275" s="423">
        <v>2250000</v>
      </c>
      <c r="AX1275" s="79">
        <f t="shared" si="98"/>
        <v>2250000</v>
      </c>
      <c r="AY1275" s="223">
        <f t="shared" si="99"/>
        <v>0.5</v>
      </c>
      <c r="AZ1275" s="74">
        <v>0.5</v>
      </c>
      <c r="BA1275" s="75" t="s">
        <v>89</v>
      </c>
      <c r="BB1275" s="65" t="s">
        <v>108</v>
      </c>
      <c r="BC1275" s="66" t="s">
        <v>8897</v>
      </c>
      <c r="BD1275" s="221" t="s">
        <v>87</v>
      </c>
      <c r="BE1275" s="221" t="s">
        <v>87</v>
      </c>
    </row>
    <row r="1276" spans="2:57" x14ac:dyDescent="0.25">
      <c r="B1276" s="221">
        <v>2025</v>
      </c>
      <c r="C1276" s="221">
        <v>891780111</v>
      </c>
      <c r="D1276" s="221" t="s">
        <v>78</v>
      </c>
      <c r="E1276" s="65" t="s">
        <v>8896</v>
      </c>
      <c r="F1276" s="65" t="s">
        <v>8895</v>
      </c>
      <c r="G1276" s="306">
        <v>0</v>
      </c>
      <c r="H1276" s="65" t="s">
        <v>81</v>
      </c>
      <c r="I1276" s="221" t="s">
        <v>82</v>
      </c>
      <c r="J1276" s="220" t="s">
        <v>83</v>
      </c>
      <c r="K1276" s="66" t="s">
        <v>8894</v>
      </c>
      <c r="L1276" s="68">
        <v>10335000</v>
      </c>
      <c r="M1276" s="221" t="s">
        <v>85</v>
      </c>
      <c r="N1276" s="66" t="s">
        <v>8893</v>
      </c>
      <c r="O1276" s="66">
        <v>85449729</v>
      </c>
      <c r="P1276" s="65">
        <v>1426</v>
      </c>
      <c r="Q1276" s="78">
        <v>45840</v>
      </c>
      <c r="R1276" s="66">
        <v>2494141000</v>
      </c>
      <c r="S1276" s="78">
        <v>45877</v>
      </c>
      <c r="T1276" s="68">
        <v>10335000</v>
      </c>
      <c r="U1276" s="65" t="s">
        <v>87</v>
      </c>
      <c r="V1276" s="68">
        <v>85152695</v>
      </c>
      <c r="W1276" s="67" t="s">
        <v>8504</v>
      </c>
      <c r="X1276" s="78">
        <v>45877</v>
      </c>
      <c r="Y1276" s="78">
        <v>45877</v>
      </c>
      <c r="Z1276" s="70" t="s">
        <v>89</v>
      </c>
      <c r="AA1276" s="70">
        <v>45991</v>
      </c>
      <c r="AB1276" s="49">
        <f t="shared" si="95"/>
        <v>114</v>
      </c>
      <c r="AC1276" s="65">
        <v>0</v>
      </c>
      <c r="AD1276" s="424">
        <v>0</v>
      </c>
      <c r="AE1276" s="65">
        <v>0</v>
      </c>
      <c r="AF1276" s="78" t="s">
        <v>89</v>
      </c>
      <c r="AG1276" s="49">
        <f t="shared" si="96"/>
        <v>0</v>
      </c>
      <c r="AH1276" s="65">
        <v>0</v>
      </c>
      <c r="AI1276" s="68">
        <v>0</v>
      </c>
      <c r="AJ1276" s="65" t="s">
        <v>89</v>
      </c>
      <c r="AK1276" s="78" t="s">
        <v>89</v>
      </c>
      <c r="AL1276" s="65">
        <v>0</v>
      </c>
      <c r="AM1276" s="78" t="s">
        <v>89</v>
      </c>
      <c r="AN1276" s="78" t="s">
        <v>89</v>
      </c>
      <c r="AO1276" s="78" t="s">
        <v>89</v>
      </c>
      <c r="AP1276" s="49">
        <f t="shared" si="97"/>
        <v>0</v>
      </c>
      <c r="AQ1276" s="49">
        <f>+L1276+AD1276-AI1276</f>
        <v>10335000</v>
      </c>
      <c r="AR1276" s="65" t="s">
        <v>87</v>
      </c>
      <c r="AS1276" s="68">
        <v>10335000</v>
      </c>
      <c r="AT1276" s="65" t="s">
        <v>90</v>
      </c>
      <c r="AU1276" s="68">
        <v>0</v>
      </c>
      <c r="AV1276" s="75" t="s">
        <v>89</v>
      </c>
      <c r="AW1276" s="423">
        <v>2385000</v>
      </c>
      <c r="AX1276" s="79">
        <f t="shared" si="98"/>
        <v>7950000</v>
      </c>
      <c r="AY1276" s="223">
        <f t="shared" si="99"/>
        <v>0.23076923076923078</v>
      </c>
      <c r="AZ1276" s="74">
        <v>0.23076923076923078</v>
      </c>
      <c r="BA1276" s="75" t="s">
        <v>89</v>
      </c>
      <c r="BB1276" s="65" t="s">
        <v>108</v>
      </c>
      <c r="BC1276" s="66" t="s">
        <v>8892</v>
      </c>
      <c r="BD1276" s="221" t="s">
        <v>87</v>
      </c>
      <c r="BE1276" s="221" t="s">
        <v>87</v>
      </c>
    </row>
    <row r="1277" spans="2:57" x14ac:dyDescent="0.25">
      <c r="B1277" s="221">
        <v>2025</v>
      </c>
      <c r="C1277" s="221">
        <v>891780111</v>
      </c>
      <c r="D1277" s="221" t="s">
        <v>78</v>
      </c>
      <c r="E1277" s="65" t="s">
        <v>8891</v>
      </c>
      <c r="F1277" s="65" t="s">
        <v>8890</v>
      </c>
      <c r="G1277" s="306">
        <v>0</v>
      </c>
      <c r="H1277" s="65" t="s">
        <v>81</v>
      </c>
      <c r="I1277" s="221" t="s">
        <v>82</v>
      </c>
      <c r="J1277" s="220" t="s">
        <v>83</v>
      </c>
      <c r="K1277" s="66" t="s">
        <v>8889</v>
      </c>
      <c r="L1277" s="68">
        <v>9000000</v>
      </c>
      <c r="M1277" s="221" t="s">
        <v>85</v>
      </c>
      <c r="N1277" s="66" t="s">
        <v>8888</v>
      </c>
      <c r="O1277" s="66">
        <v>1083030981</v>
      </c>
      <c r="P1277" s="65">
        <v>1426</v>
      </c>
      <c r="Q1277" s="78">
        <v>45840</v>
      </c>
      <c r="R1277" s="66">
        <v>2494141000</v>
      </c>
      <c r="S1277" s="78">
        <v>45877</v>
      </c>
      <c r="T1277" s="68">
        <v>9000000</v>
      </c>
      <c r="U1277" s="65" t="s">
        <v>87</v>
      </c>
      <c r="V1277" s="68">
        <v>85459497</v>
      </c>
      <c r="W1277" s="67" t="s">
        <v>540</v>
      </c>
      <c r="X1277" s="78">
        <v>45877</v>
      </c>
      <c r="Y1277" s="78">
        <v>45877</v>
      </c>
      <c r="Z1277" s="70" t="s">
        <v>89</v>
      </c>
      <c r="AA1277" s="70">
        <v>45991</v>
      </c>
      <c r="AB1277" s="49">
        <f t="shared" si="95"/>
        <v>114</v>
      </c>
      <c r="AC1277" s="65">
        <v>0</v>
      </c>
      <c r="AD1277" s="424">
        <v>0</v>
      </c>
      <c r="AE1277" s="65">
        <v>0</v>
      </c>
      <c r="AF1277" s="78" t="s">
        <v>89</v>
      </c>
      <c r="AG1277" s="49">
        <f t="shared" si="96"/>
        <v>0</v>
      </c>
      <c r="AH1277" s="65">
        <v>0</v>
      </c>
      <c r="AI1277" s="68">
        <v>0</v>
      </c>
      <c r="AJ1277" s="65" t="s">
        <v>89</v>
      </c>
      <c r="AK1277" s="78" t="s">
        <v>89</v>
      </c>
      <c r="AL1277" s="65">
        <v>0</v>
      </c>
      <c r="AM1277" s="78" t="s">
        <v>89</v>
      </c>
      <c r="AN1277" s="78" t="s">
        <v>89</v>
      </c>
      <c r="AO1277" s="78" t="s">
        <v>89</v>
      </c>
      <c r="AP1277" s="49">
        <f t="shared" si="97"/>
        <v>0</v>
      </c>
      <c r="AQ1277" s="49">
        <f>+L1277+AD1277-AI1277</f>
        <v>9000000</v>
      </c>
      <c r="AR1277" s="65" t="s">
        <v>87</v>
      </c>
      <c r="AS1277" s="68">
        <v>9000000</v>
      </c>
      <c r="AT1277" s="65" t="s">
        <v>90</v>
      </c>
      <c r="AU1277" s="68">
        <v>0</v>
      </c>
      <c r="AV1277" s="75" t="s">
        <v>89</v>
      </c>
      <c r="AW1277" s="423">
        <v>2250000</v>
      </c>
      <c r="AX1277" s="79">
        <f t="shared" si="98"/>
        <v>6750000</v>
      </c>
      <c r="AY1277" s="223">
        <f t="shared" si="99"/>
        <v>0.25</v>
      </c>
      <c r="AZ1277" s="74">
        <v>0.25</v>
      </c>
      <c r="BA1277" s="75" t="s">
        <v>89</v>
      </c>
      <c r="BB1277" s="65" t="s">
        <v>108</v>
      </c>
      <c r="BC1277" s="66" t="s">
        <v>8887</v>
      </c>
      <c r="BD1277" s="221" t="s">
        <v>87</v>
      </c>
      <c r="BE1277" s="221" t="s">
        <v>87</v>
      </c>
    </row>
    <row r="1278" spans="2:57" x14ac:dyDescent="0.25">
      <c r="B1278" s="221">
        <v>2025</v>
      </c>
      <c r="C1278" s="221">
        <v>891780111</v>
      </c>
      <c r="D1278" s="221" t="s">
        <v>78</v>
      </c>
      <c r="E1278" s="65" t="s">
        <v>8886</v>
      </c>
      <c r="F1278" s="65" t="s">
        <v>8885</v>
      </c>
      <c r="G1278" s="306">
        <v>0</v>
      </c>
      <c r="H1278" s="65" t="s">
        <v>81</v>
      </c>
      <c r="I1278" s="221" t="s">
        <v>82</v>
      </c>
      <c r="J1278" s="220" t="s">
        <v>83</v>
      </c>
      <c r="K1278" s="66" t="s">
        <v>8884</v>
      </c>
      <c r="L1278" s="68">
        <v>10600000</v>
      </c>
      <c r="M1278" s="221" t="s">
        <v>85</v>
      </c>
      <c r="N1278" s="66" t="s">
        <v>8883</v>
      </c>
      <c r="O1278" s="66">
        <v>85450183</v>
      </c>
      <c r="P1278" s="65">
        <v>1426</v>
      </c>
      <c r="Q1278" s="78">
        <v>45840</v>
      </c>
      <c r="R1278" s="66">
        <v>2494141000</v>
      </c>
      <c r="S1278" s="78">
        <v>45877</v>
      </c>
      <c r="T1278" s="68">
        <v>10600000</v>
      </c>
      <c r="U1278" s="65" t="s">
        <v>87</v>
      </c>
      <c r="V1278" s="68">
        <v>57461216</v>
      </c>
      <c r="W1278" s="67" t="s">
        <v>8478</v>
      </c>
      <c r="X1278" s="78">
        <v>45877</v>
      </c>
      <c r="Y1278" s="78">
        <v>45877</v>
      </c>
      <c r="Z1278" s="70" t="s">
        <v>89</v>
      </c>
      <c r="AA1278" s="70">
        <v>45991</v>
      </c>
      <c r="AB1278" s="49">
        <f t="shared" si="95"/>
        <v>114</v>
      </c>
      <c r="AC1278" s="65">
        <v>0</v>
      </c>
      <c r="AD1278" s="424">
        <v>0</v>
      </c>
      <c r="AE1278" s="65">
        <v>0</v>
      </c>
      <c r="AF1278" s="78" t="s">
        <v>89</v>
      </c>
      <c r="AG1278" s="49">
        <f t="shared" si="96"/>
        <v>0</v>
      </c>
      <c r="AH1278" s="65">
        <v>0</v>
      </c>
      <c r="AI1278" s="68">
        <v>0</v>
      </c>
      <c r="AJ1278" s="65" t="s">
        <v>89</v>
      </c>
      <c r="AK1278" s="78" t="s">
        <v>89</v>
      </c>
      <c r="AL1278" s="65">
        <v>0</v>
      </c>
      <c r="AM1278" s="78" t="s">
        <v>89</v>
      </c>
      <c r="AN1278" s="78" t="s">
        <v>89</v>
      </c>
      <c r="AO1278" s="78" t="s">
        <v>89</v>
      </c>
      <c r="AP1278" s="49">
        <f t="shared" si="97"/>
        <v>0</v>
      </c>
      <c r="AQ1278" s="49">
        <f>+L1278+AD1278-AI1278</f>
        <v>10600000</v>
      </c>
      <c r="AR1278" s="65" t="s">
        <v>87</v>
      </c>
      <c r="AS1278" s="68">
        <v>10600000</v>
      </c>
      <c r="AT1278" s="65" t="s">
        <v>90</v>
      </c>
      <c r="AU1278" s="68">
        <v>0</v>
      </c>
      <c r="AV1278" s="75" t="s">
        <v>89</v>
      </c>
      <c r="AW1278" s="423">
        <v>2650000</v>
      </c>
      <c r="AX1278" s="79">
        <f t="shared" si="98"/>
        <v>7950000</v>
      </c>
      <c r="AY1278" s="223">
        <f t="shared" si="99"/>
        <v>0.25</v>
      </c>
      <c r="AZ1278" s="74">
        <v>0.25</v>
      </c>
      <c r="BA1278" s="75" t="s">
        <v>89</v>
      </c>
      <c r="BB1278" s="65" t="s">
        <v>108</v>
      </c>
      <c r="BC1278" s="66" t="s">
        <v>8882</v>
      </c>
      <c r="BD1278" s="221" t="s">
        <v>87</v>
      </c>
      <c r="BE1278" s="221" t="s">
        <v>87</v>
      </c>
    </row>
    <row r="1279" spans="2:57" x14ac:dyDescent="0.25">
      <c r="B1279" s="221">
        <v>2025</v>
      </c>
      <c r="C1279" s="221">
        <v>891780111</v>
      </c>
      <c r="D1279" s="221" t="s">
        <v>78</v>
      </c>
      <c r="E1279" s="65" t="s">
        <v>8881</v>
      </c>
      <c r="F1279" s="65" t="s">
        <v>8880</v>
      </c>
      <c r="G1279" s="306">
        <v>0</v>
      </c>
      <c r="H1279" s="65" t="s">
        <v>81</v>
      </c>
      <c r="I1279" s="221" t="s">
        <v>82</v>
      </c>
      <c r="J1279" s="220" t="s">
        <v>83</v>
      </c>
      <c r="K1279" s="66" t="s">
        <v>8879</v>
      </c>
      <c r="L1279" s="68">
        <v>4500000</v>
      </c>
      <c r="M1279" s="221" t="s">
        <v>85</v>
      </c>
      <c r="N1279" s="66" t="s">
        <v>8878</v>
      </c>
      <c r="O1279" s="66">
        <v>1083023682</v>
      </c>
      <c r="P1279" s="65">
        <v>1426</v>
      </c>
      <c r="Q1279" s="78">
        <v>45840</v>
      </c>
      <c r="R1279" s="66">
        <v>2494141000</v>
      </c>
      <c r="S1279" s="78">
        <v>45877</v>
      </c>
      <c r="T1279" s="68">
        <v>4500000</v>
      </c>
      <c r="U1279" s="65" t="s">
        <v>87</v>
      </c>
      <c r="V1279" s="68">
        <v>7631392</v>
      </c>
      <c r="W1279" s="67" t="s">
        <v>8743</v>
      </c>
      <c r="X1279" s="78">
        <v>45877</v>
      </c>
      <c r="Y1279" s="78">
        <v>45877</v>
      </c>
      <c r="Z1279" s="70" t="s">
        <v>89</v>
      </c>
      <c r="AA1279" s="70">
        <v>45934</v>
      </c>
      <c r="AB1279" s="49">
        <f t="shared" si="95"/>
        <v>57</v>
      </c>
      <c r="AC1279" s="65">
        <v>0</v>
      </c>
      <c r="AD1279" s="424">
        <v>0</v>
      </c>
      <c r="AE1279" s="65">
        <v>0</v>
      </c>
      <c r="AF1279" s="78" t="s">
        <v>89</v>
      </c>
      <c r="AG1279" s="49">
        <f t="shared" si="96"/>
        <v>0</v>
      </c>
      <c r="AH1279" s="65">
        <v>0</v>
      </c>
      <c r="AI1279" s="68">
        <v>0</v>
      </c>
      <c r="AJ1279" s="65" t="s">
        <v>89</v>
      </c>
      <c r="AK1279" s="78" t="s">
        <v>89</v>
      </c>
      <c r="AL1279" s="65">
        <v>0</v>
      </c>
      <c r="AM1279" s="78" t="s">
        <v>89</v>
      </c>
      <c r="AN1279" s="78" t="s">
        <v>89</v>
      </c>
      <c r="AO1279" s="78" t="s">
        <v>89</v>
      </c>
      <c r="AP1279" s="49">
        <f t="shared" si="97"/>
        <v>0</v>
      </c>
      <c r="AQ1279" s="49">
        <f>+L1279+AD1279-AI1279</f>
        <v>4500000</v>
      </c>
      <c r="AR1279" s="65" t="s">
        <v>87</v>
      </c>
      <c r="AS1279" s="68">
        <v>4500000</v>
      </c>
      <c r="AT1279" s="65" t="s">
        <v>90</v>
      </c>
      <c r="AU1279" s="68">
        <v>0</v>
      </c>
      <c r="AV1279" s="75" t="s">
        <v>89</v>
      </c>
      <c r="AW1279" s="423">
        <v>2250000</v>
      </c>
      <c r="AX1279" s="79">
        <f t="shared" si="98"/>
        <v>2250000</v>
      </c>
      <c r="AY1279" s="223">
        <f t="shared" si="99"/>
        <v>0.5</v>
      </c>
      <c r="AZ1279" s="74">
        <v>0.5</v>
      </c>
      <c r="BA1279" s="75" t="s">
        <v>89</v>
      </c>
      <c r="BB1279" s="65" t="s">
        <v>108</v>
      </c>
      <c r="BC1279" s="66" t="s">
        <v>8877</v>
      </c>
      <c r="BD1279" s="221" t="s">
        <v>87</v>
      </c>
      <c r="BE1279" s="221" t="s">
        <v>87</v>
      </c>
    </row>
    <row r="1280" spans="2:57" x14ac:dyDescent="0.25">
      <c r="B1280" s="221">
        <v>2025</v>
      </c>
      <c r="C1280" s="221">
        <v>891780111</v>
      </c>
      <c r="D1280" s="221" t="s">
        <v>78</v>
      </c>
      <c r="E1280" s="65" t="s">
        <v>8876</v>
      </c>
      <c r="F1280" s="65" t="s">
        <v>8875</v>
      </c>
      <c r="G1280" s="306">
        <v>0</v>
      </c>
      <c r="H1280" s="65" t="s">
        <v>81</v>
      </c>
      <c r="I1280" s="221" t="s">
        <v>82</v>
      </c>
      <c r="J1280" s="220" t="s">
        <v>83</v>
      </c>
      <c r="K1280" s="66" t="s">
        <v>8874</v>
      </c>
      <c r="L1280" s="68">
        <v>15560000</v>
      </c>
      <c r="M1280" s="221" t="s">
        <v>85</v>
      </c>
      <c r="N1280" s="66" t="s">
        <v>8873</v>
      </c>
      <c r="O1280" s="66">
        <v>7634044</v>
      </c>
      <c r="P1280" s="65">
        <v>1425</v>
      </c>
      <c r="Q1280" s="78">
        <v>45840</v>
      </c>
      <c r="R1280" s="66">
        <v>5603238000</v>
      </c>
      <c r="S1280" s="78">
        <v>45877</v>
      </c>
      <c r="T1280" s="68">
        <v>15560000</v>
      </c>
      <c r="U1280" s="65" t="s">
        <v>87</v>
      </c>
      <c r="V1280" s="68">
        <v>72175281</v>
      </c>
      <c r="W1280" s="67" t="s">
        <v>318</v>
      </c>
      <c r="X1280" s="78">
        <v>45877</v>
      </c>
      <c r="Y1280" s="78">
        <v>45877</v>
      </c>
      <c r="Z1280" s="70" t="s">
        <v>89</v>
      </c>
      <c r="AA1280" s="70">
        <v>45991</v>
      </c>
      <c r="AB1280" s="49">
        <f t="shared" si="95"/>
        <v>114</v>
      </c>
      <c r="AC1280" s="65">
        <v>0</v>
      </c>
      <c r="AD1280" s="424">
        <v>0</v>
      </c>
      <c r="AE1280" s="65">
        <v>0</v>
      </c>
      <c r="AF1280" s="78" t="s">
        <v>89</v>
      </c>
      <c r="AG1280" s="49">
        <f t="shared" si="96"/>
        <v>0</v>
      </c>
      <c r="AH1280" s="65">
        <v>0</v>
      </c>
      <c r="AI1280" s="68">
        <v>0</v>
      </c>
      <c r="AJ1280" s="65" t="s">
        <v>89</v>
      </c>
      <c r="AK1280" s="78" t="s">
        <v>89</v>
      </c>
      <c r="AL1280" s="65">
        <v>0</v>
      </c>
      <c r="AM1280" s="78" t="s">
        <v>89</v>
      </c>
      <c r="AN1280" s="78" t="s">
        <v>89</v>
      </c>
      <c r="AO1280" s="78" t="s">
        <v>89</v>
      </c>
      <c r="AP1280" s="49">
        <f t="shared" si="97"/>
        <v>0</v>
      </c>
      <c r="AQ1280" s="49">
        <f>+L1280+AD1280-AI1280</f>
        <v>15560000</v>
      </c>
      <c r="AR1280" s="65" t="s">
        <v>87</v>
      </c>
      <c r="AS1280" s="68">
        <v>15560000</v>
      </c>
      <c r="AT1280" s="65" t="s">
        <v>90</v>
      </c>
      <c r="AU1280" s="68">
        <v>0</v>
      </c>
      <c r="AV1280" s="75" t="s">
        <v>89</v>
      </c>
      <c r="AW1280" s="423">
        <v>3890000</v>
      </c>
      <c r="AX1280" s="79">
        <f t="shared" si="98"/>
        <v>11670000</v>
      </c>
      <c r="AY1280" s="223">
        <f t="shared" si="99"/>
        <v>0.25</v>
      </c>
      <c r="AZ1280" s="74">
        <v>0.25</v>
      </c>
      <c r="BA1280" s="75" t="s">
        <v>89</v>
      </c>
      <c r="BB1280" s="65" t="s">
        <v>108</v>
      </c>
      <c r="BC1280" s="66" t="s">
        <v>8872</v>
      </c>
      <c r="BD1280" s="221" t="s">
        <v>87</v>
      </c>
      <c r="BE1280" s="221" t="s">
        <v>87</v>
      </c>
    </row>
    <row r="1281" spans="2:57" x14ac:dyDescent="0.25">
      <c r="B1281" s="221">
        <v>2025</v>
      </c>
      <c r="C1281" s="221">
        <v>891780111</v>
      </c>
      <c r="D1281" s="221" t="s">
        <v>78</v>
      </c>
      <c r="E1281" s="65" t="s">
        <v>8871</v>
      </c>
      <c r="F1281" s="65" t="s">
        <v>8870</v>
      </c>
      <c r="G1281" s="306">
        <v>0</v>
      </c>
      <c r="H1281" s="65" t="s">
        <v>81</v>
      </c>
      <c r="I1281" s="221" t="s">
        <v>82</v>
      </c>
      <c r="J1281" s="220" t="s">
        <v>83</v>
      </c>
      <c r="K1281" s="66" t="s">
        <v>8869</v>
      </c>
      <c r="L1281" s="68">
        <v>12624000</v>
      </c>
      <c r="M1281" s="221" t="s">
        <v>85</v>
      </c>
      <c r="N1281" s="66" t="s">
        <v>8868</v>
      </c>
      <c r="O1281" s="66">
        <v>1083039210</v>
      </c>
      <c r="P1281" s="65">
        <v>1425</v>
      </c>
      <c r="Q1281" s="78">
        <v>45840</v>
      </c>
      <c r="R1281" s="66">
        <v>5603238000</v>
      </c>
      <c r="S1281" s="78">
        <v>45877</v>
      </c>
      <c r="T1281" s="68">
        <v>12624000</v>
      </c>
      <c r="U1281" s="65" t="s">
        <v>87</v>
      </c>
      <c r="V1281" s="68">
        <v>85154788</v>
      </c>
      <c r="W1281" s="67" t="s">
        <v>8867</v>
      </c>
      <c r="X1281" s="78">
        <v>45877</v>
      </c>
      <c r="Y1281" s="78">
        <v>45877</v>
      </c>
      <c r="Z1281" s="70" t="s">
        <v>89</v>
      </c>
      <c r="AA1281" s="70">
        <v>45991</v>
      </c>
      <c r="AB1281" s="49">
        <f t="shared" si="95"/>
        <v>114</v>
      </c>
      <c r="AC1281" s="65">
        <v>0</v>
      </c>
      <c r="AD1281" s="424">
        <v>0</v>
      </c>
      <c r="AE1281" s="65">
        <v>0</v>
      </c>
      <c r="AF1281" s="78" t="s">
        <v>89</v>
      </c>
      <c r="AG1281" s="49">
        <f t="shared" si="96"/>
        <v>0</v>
      </c>
      <c r="AH1281" s="65">
        <v>0</v>
      </c>
      <c r="AI1281" s="68">
        <v>0</v>
      </c>
      <c r="AJ1281" s="65" t="s">
        <v>89</v>
      </c>
      <c r="AK1281" s="78" t="s">
        <v>89</v>
      </c>
      <c r="AL1281" s="65">
        <v>0</v>
      </c>
      <c r="AM1281" s="78" t="s">
        <v>89</v>
      </c>
      <c r="AN1281" s="78" t="s">
        <v>89</v>
      </c>
      <c r="AO1281" s="78" t="s">
        <v>89</v>
      </c>
      <c r="AP1281" s="49">
        <f t="shared" si="97"/>
        <v>0</v>
      </c>
      <c r="AQ1281" s="49">
        <f>+L1281+AD1281-AI1281</f>
        <v>12624000</v>
      </c>
      <c r="AR1281" s="65" t="s">
        <v>87</v>
      </c>
      <c r="AS1281" s="68">
        <v>12624000</v>
      </c>
      <c r="AT1281" s="65" t="s">
        <v>90</v>
      </c>
      <c r="AU1281" s="68">
        <v>0</v>
      </c>
      <c r="AV1281" s="75" t="s">
        <v>89</v>
      </c>
      <c r="AW1281" s="423">
        <v>3156000</v>
      </c>
      <c r="AX1281" s="79">
        <f t="shared" si="98"/>
        <v>9468000</v>
      </c>
      <c r="AY1281" s="223">
        <f t="shared" si="99"/>
        <v>0.25</v>
      </c>
      <c r="AZ1281" s="74">
        <v>0.25</v>
      </c>
      <c r="BA1281" s="75" t="s">
        <v>89</v>
      </c>
      <c r="BB1281" s="65" t="s">
        <v>108</v>
      </c>
      <c r="BC1281" s="66" t="s">
        <v>8866</v>
      </c>
      <c r="BD1281" s="221" t="s">
        <v>87</v>
      </c>
      <c r="BE1281" s="221" t="s">
        <v>87</v>
      </c>
    </row>
    <row r="1282" spans="2:57" x14ac:dyDescent="0.25">
      <c r="B1282" s="221">
        <v>2025</v>
      </c>
      <c r="C1282" s="221">
        <v>891780111</v>
      </c>
      <c r="D1282" s="221" t="s">
        <v>78</v>
      </c>
      <c r="E1282" s="65" t="s">
        <v>8865</v>
      </c>
      <c r="F1282" s="65" t="s">
        <v>8864</v>
      </c>
      <c r="G1282" s="306">
        <v>0</v>
      </c>
      <c r="H1282" s="65" t="s">
        <v>81</v>
      </c>
      <c r="I1282" s="221" t="s">
        <v>82</v>
      </c>
      <c r="J1282" s="220" t="s">
        <v>83</v>
      </c>
      <c r="K1282" s="66" t="s">
        <v>8863</v>
      </c>
      <c r="L1282" s="68">
        <v>8775000</v>
      </c>
      <c r="M1282" s="221" t="s">
        <v>85</v>
      </c>
      <c r="N1282" s="66" t="s">
        <v>8862</v>
      </c>
      <c r="O1282" s="66">
        <v>1085227404</v>
      </c>
      <c r="P1282" s="65">
        <v>1426</v>
      </c>
      <c r="Q1282" s="78">
        <v>45840</v>
      </c>
      <c r="R1282" s="66">
        <v>2494141000</v>
      </c>
      <c r="S1282" s="78">
        <v>45877</v>
      </c>
      <c r="T1282" s="68">
        <v>8775000</v>
      </c>
      <c r="U1282" s="65" t="s">
        <v>87</v>
      </c>
      <c r="V1282" s="68">
        <v>45476408</v>
      </c>
      <c r="W1282" s="67" t="s">
        <v>8784</v>
      </c>
      <c r="X1282" s="78">
        <v>45877</v>
      </c>
      <c r="Y1282" s="78">
        <v>45877</v>
      </c>
      <c r="Z1282" s="70" t="s">
        <v>89</v>
      </c>
      <c r="AA1282" s="70">
        <v>45991</v>
      </c>
      <c r="AB1282" s="49">
        <f t="shared" si="95"/>
        <v>114</v>
      </c>
      <c r="AC1282" s="65">
        <v>0</v>
      </c>
      <c r="AD1282" s="424">
        <v>0</v>
      </c>
      <c r="AE1282" s="65">
        <v>0</v>
      </c>
      <c r="AF1282" s="78" t="s">
        <v>89</v>
      </c>
      <c r="AG1282" s="49">
        <f t="shared" si="96"/>
        <v>0</v>
      </c>
      <c r="AH1282" s="65">
        <v>0</v>
      </c>
      <c r="AI1282" s="68">
        <v>0</v>
      </c>
      <c r="AJ1282" s="65" t="s">
        <v>89</v>
      </c>
      <c r="AK1282" s="78" t="s">
        <v>89</v>
      </c>
      <c r="AL1282" s="65">
        <v>0</v>
      </c>
      <c r="AM1282" s="78" t="s">
        <v>89</v>
      </c>
      <c r="AN1282" s="78" t="s">
        <v>89</v>
      </c>
      <c r="AO1282" s="78" t="s">
        <v>89</v>
      </c>
      <c r="AP1282" s="49">
        <f t="shared" si="97"/>
        <v>0</v>
      </c>
      <c r="AQ1282" s="49">
        <f>+L1282+AD1282-AI1282</f>
        <v>8775000</v>
      </c>
      <c r="AR1282" s="65" t="s">
        <v>87</v>
      </c>
      <c r="AS1282" s="68">
        <v>8775000</v>
      </c>
      <c r="AT1282" s="65" t="s">
        <v>90</v>
      </c>
      <c r="AU1282" s="68">
        <v>0</v>
      </c>
      <c r="AV1282" s="75" t="s">
        <v>89</v>
      </c>
      <c r="AW1282" s="423">
        <v>2025000</v>
      </c>
      <c r="AX1282" s="79">
        <f t="shared" si="98"/>
        <v>6750000</v>
      </c>
      <c r="AY1282" s="223">
        <f t="shared" si="99"/>
        <v>0.23076923076923078</v>
      </c>
      <c r="AZ1282" s="74">
        <v>0.23076923076923078</v>
      </c>
      <c r="BA1282" s="75" t="s">
        <v>89</v>
      </c>
      <c r="BB1282" s="65" t="s">
        <v>108</v>
      </c>
      <c r="BC1282" s="66" t="s">
        <v>8861</v>
      </c>
      <c r="BD1282" s="221" t="s">
        <v>87</v>
      </c>
      <c r="BE1282" s="221" t="s">
        <v>87</v>
      </c>
    </row>
    <row r="1283" spans="2:57" x14ac:dyDescent="0.25">
      <c r="B1283" s="221">
        <v>2025</v>
      </c>
      <c r="C1283" s="221">
        <v>891780111</v>
      </c>
      <c r="D1283" s="221" t="s">
        <v>78</v>
      </c>
      <c r="E1283" s="65" t="s">
        <v>8860</v>
      </c>
      <c r="F1283" s="65" t="s">
        <v>8859</v>
      </c>
      <c r="G1283" s="306">
        <v>0</v>
      </c>
      <c r="H1283" s="65" t="s">
        <v>81</v>
      </c>
      <c r="I1283" s="221" t="s">
        <v>82</v>
      </c>
      <c r="J1283" s="220" t="s">
        <v>83</v>
      </c>
      <c r="K1283" s="66" t="s">
        <v>8858</v>
      </c>
      <c r="L1283" s="68">
        <v>11400000</v>
      </c>
      <c r="M1283" s="221" t="s">
        <v>85</v>
      </c>
      <c r="N1283" s="66" t="s">
        <v>8857</v>
      </c>
      <c r="O1283" s="66">
        <v>1082852952</v>
      </c>
      <c r="P1283" s="65">
        <v>1425</v>
      </c>
      <c r="Q1283" s="78">
        <v>45840</v>
      </c>
      <c r="R1283" s="66">
        <v>5603238000</v>
      </c>
      <c r="S1283" s="78">
        <v>45877</v>
      </c>
      <c r="T1283" s="68">
        <v>11400000</v>
      </c>
      <c r="U1283" s="65" t="s">
        <v>87</v>
      </c>
      <c r="V1283" s="68">
        <v>85465146</v>
      </c>
      <c r="W1283" s="67" t="s">
        <v>8366</v>
      </c>
      <c r="X1283" s="78">
        <v>45877</v>
      </c>
      <c r="Y1283" s="78">
        <v>45877</v>
      </c>
      <c r="Z1283" s="70" t="s">
        <v>89</v>
      </c>
      <c r="AA1283" s="70">
        <v>45991</v>
      </c>
      <c r="AB1283" s="49">
        <f t="shared" si="95"/>
        <v>114</v>
      </c>
      <c r="AC1283" s="65">
        <v>0</v>
      </c>
      <c r="AD1283" s="424">
        <v>0</v>
      </c>
      <c r="AE1283" s="65">
        <v>0</v>
      </c>
      <c r="AF1283" s="78" t="s">
        <v>89</v>
      </c>
      <c r="AG1283" s="49">
        <f t="shared" si="96"/>
        <v>0</v>
      </c>
      <c r="AH1283" s="65">
        <v>0</v>
      </c>
      <c r="AI1283" s="68">
        <v>0</v>
      </c>
      <c r="AJ1283" s="65" t="s">
        <v>89</v>
      </c>
      <c r="AK1283" s="78" t="s">
        <v>89</v>
      </c>
      <c r="AL1283" s="65">
        <v>0</v>
      </c>
      <c r="AM1283" s="78" t="s">
        <v>89</v>
      </c>
      <c r="AN1283" s="78" t="s">
        <v>89</v>
      </c>
      <c r="AO1283" s="78" t="s">
        <v>89</v>
      </c>
      <c r="AP1283" s="49">
        <f t="shared" si="97"/>
        <v>0</v>
      </c>
      <c r="AQ1283" s="49">
        <f>+L1283+AD1283-AI1283</f>
        <v>11400000</v>
      </c>
      <c r="AR1283" s="65" t="s">
        <v>87</v>
      </c>
      <c r="AS1283" s="68">
        <v>11400000</v>
      </c>
      <c r="AT1283" s="65" t="s">
        <v>90</v>
      </c>
      <c r="AU1283" s="68">
        <v>0</v>
      </c>
      <c r="AV1283" s="75" t="s">
        <v>89</v>
      </c>
      <c r="AW1283" s="423">
        <v>2850000</v>
      </c>
      <c r="AX1283" s="79">
        <f t="shared" si="98"/>
        <v>8550000</v>
      </c>
      <c r="AY1283" s="223">
        <f t="shared" si="99"/>
        <v>0.25</v>
      </c>
      <c r="AZ1283" s="74">
        <v>0.25</v>
      </c>
      <c r="BA1283" s="75" t="s">
        <v>89</v>
      </c>
      <c r="BB1283" s="65" t="s">
        <v>108</v>
      </c>
      <c r="BC1283" s="66" t="s">
        <v>8856</v>
      </c>
      <c r="BD1283" s="221" t="s">
        <v>87</v>
      </c>
      <c r="BE1283" s="221" t="s">
        <v>87</v>
      </c>
    </row>
    <row r="1284" spans="2:57" x14ac:dyDescent="0.25">
      <c r="B1284" s="221">
        <v>2025</v>
      </c>
      <c r="C1284" s="221">
        <v>891780111</v>
      </c>
      <c r="D1284" s="221" t="s">
        <v>78</v>
      </c>
      <c r="E1284" s="65" t="s">
        <v>8855</v>
      </c>
      <c r="F1284" s="65" t="s">
        <v>8854</v>
      </c>
      <c r="G1284" s="306">
        <v>0</v>
      </c>
      <c r="H1284" s="65" t="s">
        <v>81</v>
      </c>
      <c r="I1284" s="221" t="s">
        <v>82</v>
      </c>
      <c r="J1284" s="220" t="s">
        <v>83</v>
      </c>
      <c r="K1284" s="66" t="s">
        <v>8853</v>
      </c>
      <c r="L1284" s="68">
        <v>11400000</v>
      </c>
      <c r="M1284" s="221" t="s">
        <v>85</v>
      </c>
      <c r="N1284" s="66" t="s">
        <v>8852</v>
      </c>
      <c r="O1284" s="66">
        <v>1065632898</v>
      </c>
      <c r="P1284" s="65">
        <v>1425</v>
      </c>
      <c r="Q1284" s="78">
        <v>45840</v>
      </c>
      <c r="R1284" s="66">
        <v>5603238000</v>
      </c>
      <c r="S1284" s="78">
        <v>45880</v>
      </c>
      <c r="T1284" s="68">
        <v>11400000</v>
      </c>
      <c r="U1284" s="65" t="s">
        <v>87</v>
      </c>
      <c r="V1284" s="68">
        <v>57461216</v>
      </c>
      <c r="W1284" s="67" t="s">
        <v>8478</v>
      </c>
      <c r="X1284" s="78">
        <v>45880</v>
      </c>
      <c r="Y1284" s="78">
        <v>45880</v>
      </c>
      <c r="Z1284" s="70" t="s">
        <v>89</v>
      </c>
      <c r="AA1284" s="70">
        <v>45991</v>
      </c>
      <c r="AB1284" s="49">
        <f t="shared" si="95"/>
        <v>111</v>
      </c>
      <c r="AC1284" s="65">
        <v>0</v>
      </c>
      <c r="AD1284" s="424">
        <v>0</v>
      </c>
      <c r="AE1284" s="65">
        <v>0</v>
      </c>
      <c r="AF1284" s="78" t="s">
        <v>89</v>
      </c>
      <c r="AG1284" s="49">
        <f t="shared" si="96"/>
        <v>0</v>
      </c>
      <c r="AH1284" s="65">
        <v>0</v>
      </c>
      <c r="AI1284" s="68">
        <v>0</v>
      </c>
      <c r="AJ1284" s="65" t="s">
        <v>89</v>
      </c>
      <c r="AK1284" s="78" t="s">
        <v>89</v>
      </c>
      <c r="AL1284" s="65">
        <v>0</v>
      </c>
      <c r="AM1284" s="78" t="s">
        <v>89</v>
      </c>
      <c r="AN1284" s="78" t="s">
        <v>89</v>
      </c>
      <c r="AO1284" s="78" t="s">
        <v>89</v>
      </c>
      <c r="AP1284" s="49">
        <f t="shared" si="97"/>
        <v>0</v>
      </c>
      <c r="AQ1284" s="49">
        <f>+L1284+AD1284-AI1284</f>
        <v>11400000</v>
      </c>
      <c r="AR1284" s="65" t="s">
        <v>87</v>
      </c>
      <c r="AS1284" s="68">
        <v>11400000</v>
      </c>
      <c r="AT1284" s="65" t="s">
        <v>90</v>
      </c>
      <c r="AU1284" s="68">
        <v>0</v>
      </c>
      <c r="AV1284" s="75" t="s">
        <v>89</v>
      </c>
      <c r="AW1284" s="423">
        <v>2850000</v>
      </c>
      <c r="AX1284" s="79">
        <f t="shared" si="98"/>
        <v>8550000</v>
      </c>
      <c r="AY1284" s="223">
        <f t="shared" si="99"/>
        <v>0.25</v>
      </c>
      <c r="AZ1284" s="74">
        <v>0.25</v>
      </c>
      <c r="BA1284" s="75" t="s">
        <v>89</v>
      </c>
      <c r="BB1284" s="65" t="s">
        <v>108</v>
      </c>
      <c r="BC1284" s="66" t="s">
        <v>8851</v>
      </c>
      <c r="BD1284" s="221" t="s">
        <v>87</v>
      </c>
      <c r="BE1284" s="221" t="s">
        <v>87</v>
      </c>
    </row>
    <row r="1285" spans="2:57" x14ac:dyDescent="0.25">
      <c r="B1285" s="221">
        <v>2025</v>
      </c>
      <c r="C1285" s="221">
        <v>891780111</v>
      </c>
      <c r="D1285" s="221" t="s">
        <v>78</v>
      </c>
      <c r="E1285" s="65" t="s">
        <v>8850</v>
      </c>
      <c r="F1285" s="65" t="s">
        <v>8849</v>
      </c>
      <c r="G1285" s="306">
        <v>0</v>
      </c>
      <c r="H1285" s="65" t="s">
        <v>81</v>
      </c>
      <c r="I1285" s="221" t="s">
        <v>82</v>
      </c>
      <c r="J1285" s="220" t="s">
        <v>83</v>
      </c>
      <c r="K1285" s="66" t="s">
        <v>8848</v>
      </c>
      <c r="L1285" s="68">
        <v>13888000</v>
      </c>
      <c r="M1285" s="221" t="s">
        <v>85</v>
      </c>
      <c r="N1285" s="66" t="s">
        <v>8847</v>
      </c>
      <c r="O1285" s="66">
        <v>7143181</v>
      </c>
      <c r="P1285" s="65">
        <v>1425</v>
      </c>
      <c r="Q1285" s="78">
        <v>45840</v>
      </c>
      <c r="R1285" s="66">
        <v>5603238000</v>
      </c>
      <c r="S1285" s="78">
        <v>45880</v>
      </c>
      <c r="T1285" s="68">
        <v>13888000</v>
      </c>
      <c r="U1285" s="65" t="s">
        <v>87</v>
      </c>
      <c r="V1285" s="68">
        <v>57461216</v>
      </c>
      <c r="W1285" s="67" t="s">
        <v>8478</v>
      </c>
      <c r="X1285" s="78">
        <v>45880</v>
      </c>
      <c r="Y1285" s="78">
        <v>45880</v>
      </c>
      <c r="Z1285" s="70" t="s">
        <v>89</v>
      </c>
      <c r="AA1285" s="70">
        <v>45991</v>
      </c>
      <c r="AB1285" s="49">
        <f t="shared" si="95"/>
        <v>111</v>
      </c>
      <c r="AC1285" s="65">
        <v>0</v>
      </c>
      <c r="AD1285" s="424">
        <v>0</v>
      </c>
      <c r="AE1285" s="65">
        <v>0</v>
      </c>
      <c r="AF1285" s="78" t="s">
        <v>89</v>
      </c>
      <c r="AG1285" s="49">
        <f t="shared" si="96"/>
        <v>0</v>
      </c>
      <c r="AH1285" s="65">
        <v>0</v>
      </c>
      <c r="AI1285" s="68">
        <v>0</v>
      </c>
      <c r="AJ1285" s="65" t="s">
        <v>89</v>
      </c>
      <c r="AK1285" s="78" t="s">
        <v>89</v>
      </c>
      <c r="AL1285" s="65">
        <v>0</v>
      </c>
      <c r="AM1285" s="78" t="s">
        <v>89</v>
      </c>
      <c r="AN1285" s="78" t="s">
        <v>89</v>
      </c>
      <c r="AO1285" s="78" t="s">
        <v>89</v>
      </c>
      <c r="AP1285" s="49">
        <f t="shared" si="97"/>
        <v>0</v>
      </c>
      <c r="AQ1285" s="49">
        <f>+L1285+AD1285-AI1285</f>
        <v>13888000</v>
      </c>
      <c r="AR1285" s="65" t="s">
        <v>87</v>
      </c>
      <c r="AS1285" s="68">
        <v>13888000</v>
      </c>
      <c r="AT1285" s="65" t="s">
        <v>90</v>
      </c>
      <c r="AU1285" s="68">
        <v>0</v>
      </c>
      <c r="AV1285" s="75" t="s">
        <v>89</v>
      </c>
      <c r="AW1285" s="423">
        <v>3472000</v>
      </c>
      <c r="AX1285" s="79">
        <f t="shared" si="98"/>
        <v>10416000</v>
      </c>
      <c r="AY1285" s="223">
        <f t="shared" si="99"/>
        <v>0.25</v>
      </c>
      <c r="AZ1285" s="74">
        <v>0.25</v>
      </c>
      <c r="BA1285" s="75" t="s">
        <v>89</v>
      </c>
      <c r="BB1285" s="65" t="s">
        <v>108</v>
      </c>
      <c r="BC1285" s="66" t="s">
        <v>8846</v>
      </c>
      <c r="BD1285" s="221" t="s">
        <v>87</v>
      </c>
      <c r="BE1285" s="221" t="s">
        <v>87</v>
      </c>
    </row>
    <row r="1286" spans="2:57" x14ac:dyDescent="0.25">
      <c r="B1286" s="221">
        <v>2025</v>
      </c>
      <c r="C1286" s="221">
        <v>891780111</v>
      </c>
      <c r="D1286" s="221" t="s">
        <v>78</v>
      </c>
      <c r="E1286" s="65" t="s">
        <v>8845</v>
      </c>
      <c r="F1286" s="65" t="s">
        <v>8844</v>
      </c>
      <c r="G1286" s="306">
        <v>0</v>
      </c>
      <c r="H1286" s="65" t="s">
        <v>81</v>
      </c>
      <c r="I1286" s="221" t="s">
        <v>82</v>
      </c>
      <c r="J1286" s="220" t="s">
        <v>83</v>
      </c>
      <c r="K1286" s="66" t="s">
        <v>8843</v>
      </c>
      <c r="L1286" s="68">
        <v>12624000</v>
      </c>
      <c r="M1286" s="221" t="s">
        <v>85</v>
      </c>
      <c r="N1286" s="66" t="s">
        <v>8842</v>
      </c>
      <c r="O1286" s="66">
        <v>1082982732</v>
      </c>
      <c r="P1286" s="65">
        <v>1425</v>
      </c>
      <c r="Q1286" s="78">
        <v>45840</v>
      </c>
      <c r="R1286" s="66">
        <v>5603238000</v>
      </c>
      <c r="S1286" s="78">
        <v>45880</v>
      </c>
      <c r="T1286" s="68">
        <v>12624000</v>
      </c>
      <c r="U1286" s="65" t="s">
        <v>87</v>
      </c>
      <c r="V1286" s="68">
        <v>57461216</v>
      </c>
      <c r="W1286" s="67" t="s">
        <v>8478</v>
      </c>
      <c r="X1286" s="78">
        <v>45880</v>
      </c>
      <c r="Y1286" s="78">
        <v>45880</v>
      </c>
      <c r="Z1286" s="70" t="s">
        <v>89</v>
      </c>
      <c r="AA1286" s="70">
        <v>45991</v>
      </c>
      <c r="AB1286" s="49">
        <f t="shared" si="95"/>
        <v>111</v>
      </c>
      <c r="AC1286" s="65">
        <v>0</v>
      </c>
      <c r="AD1286" s="424">
        <v>0</v>
      </c>
      <c r="AE1286" s="65">
        <v>0</v>
      </c>
      <c r="AF1286" s="78" t="s">
        <v>89</v>
      </c>
      <c r="AG1286" s="49">
        <f t="shared" si="96"/>
        <v>0</v>
      </c>
      <c r="AH1286" s="65">
        <v>0</v>
      </c>
      <c r="AI1286" s="68">
        <v>0</v>
      </c>
      <c r="AJ1286" s="65" t="s">
        <v>89</v>
      </c>
      <c r="AK1286" s="78" t="s">
        <v>89</v>
      </c>
      <c r="AL1286" s="65">
        <v>0</v>
      </c>
      <c r="AM1286" s="78" t="s">
        <v>89</v>
      </c>
      <c r="AN1286" s="78" t="s">
        <v>89</v>
      </c>
      <c r="AO1286" s="78" t="s">
        <v>89</v>
      </c>
      <c r="AP1286" s="49">
        <f t="shared" si="97"/>
        <v>0</v>
      </c>
      <c r="AQ1286" s="49">
        <f>+L1286+AD1286-AI1286</f>
        <v>12624000</v>
      </c>
      <c r="AR1286" s="65" t="s">
        <v>87</v>
      </c>
      <c r="AS1286" s="68">
        <v>12624000</v>
      </c>
      <c r="AT1286" s="65" t="s">
        <v>90</v>
      </c>
      <c r="AU1286" s="68">
        <v>0</v>
      </c>
      <c r="AV1286" s="75" t="s">
        <v>89</v>
      </c>
      <c r="AW1286" s="423">
        <v>3156000</v>
      </c>
      <c r="AX1286" s="79">
        <f t="shared" si="98"/>
        <v>9468000</v>
      </c>
      <c r="AY1286" s="223">
        <f t="shared" si="99"/>
        <v>0.25</v>
      </c>
      <c r="AZ1286" s="74">
        <v>0.25</v>
      </c>
      <c r="BA1286" s="75" t="s">
        <v>89</v>
      </c>
      <c r="BB1286" s="65" t="s">
        <v>108</v>
      </c>
      <c r="BC1286" s="66" t="s">
        <v>8841</v>
      </c>
      <c r="BD1286" s="221" t="s">
        <v>87</v>
      </c>
      <c r="BE1286" s="221" t="s">
        <v>87</v>
      </c>
    </row>
    <row r="1287" spans="2:57" x14ac:dyDescent="0.25">
      <c r="B1287" s="221">
        <v>2025</v>
      </c>
      <c r="C1287" s="221">
        <v>891780111</v>
      </c>
      <c r="D1287" s="221" t="s">
        <v>78</v>
      </c>
      <c r="E1287" s="65" t="s">
        <v>8840</v>
      </c>
      <c r="F1287" s="65" t="s">
        <v>8839</v>
      </c>
      <c r="G1287" s="306">
        <v>0</v>
      </c>
      <c r="H1287" s="65" t="s">
        <v>81</v>
      </c>
      <c r="I1287" s="221" t="s">
        <v>82</v>
      </c>
      <c r="J1287" s="220" t="s">
        <v>83</v>
      </c>
      <c r="K1287" s="66" t="s">
        <v>8838</v>
      </c>
      <c r="L1287" s="68">
        <v>13540800</v>
      </c>
      <c r="M1287" s="221" t="s">
        <v>85</v>
      </c>
      <c r="N1287" s="66" t="s">
        <v>8837</v>
      </c>
      <c r="O1287" s="66">
        <v>36697703</v>
      </c>
      <c r="P1287" s="65">
        <v>1425</v>
      </c>
      <c r="Q1287" s="78">
        <v>45840</v>
      </c>
      <c r="R1287" s="66">
        <v>5603238000</v>
      </c>
      <c r="S1287" s="78">
        <v>45880</v>
      </c>
      <c r="T1287" s="68">
        <v>13540800</v>
      </c>
      <c r="U1287" s="65" t="s">
        <v>87</v>
      </c>
      <c r="V1287" s="68">
        <v>45476408</v>
      </c>
      <c r="W1287" s="67" t="s">
        <v>8784</v>
      </c>
      <c r="X1287" s="78">
        <v>45880</v>
      </c>
      <c r="Y1287" s="78">
        <v>45880</v>
      </c>
      <c r="Z1287" s="70" t="s">
        <v>89</v>
      </c>
      <c r="AA1287" s="70">
        <v>45991</v>
      </c>
      <c r="AB1287" s="49">
        <f t="shared" si="95"/>
        <v>111</v>
      </c>
      <c r="AC1287" s="65">
        <v>0</v>
      </c>
      <c r="AD1287" s="424">
        <v>0</v>
      </c>
      <c r="AE1287" s="65">
        <v>0</v>
      </c>
      <c r="AF1287" s="78" t="s">
        <v>89</v>
      </c>
      <c r="AG1287" s="49">
        <f t="shared" si="96"/>
        <v>0</v>
      </c>
      <c r="AH1287" s="65">
        <v>0</v>
      </c>
      <c r="AI1287" s="68">
        <v>0</v>
      </c>
      <c r="AJ1287" s="65" t="s">
        <v>89</v>
      </c>
      <c r="AK1287" s="78" t="s">
        <v>89</v>
      </c>
      <c r="AL1287" s="65">
        <v>0</v>
      </c>
      <c r="AM1287" s="78" t="s">
        <v>89</v>
      </c>
      <c r="AN1287" s="78" t="s">
        <v>89</v>
      </c>
      <c r="AO1287" s="78" t="s">
        <v>89</v>
      </c>
      <c r="AP1287" s="49">
        <f t="shared" si="97"/>
        <v>0</v>
      </c>
      <c r="AQ1287" s="49">
        <f>+L1287+AD1287-AI1287</f>
        <v>13540800</v>
      </c>
      <c r="AR1287" s="65" t="s">
        <v>87</v>
      </c>
      <c r="AS1287" s="68">
        <v>13540800</v>
      </c>
      <c r="AT1287" s="65" t="s">
        <v>90</v>
      </c>
      <c r="AU1287" s="68">
        <v>0</v>
      </c>
      <c r="AV1287" s="75" t="s">
        <v>89</v>
      </c>
      <c r="AW1287" s="423">
        <v>3124800</v>
      </c>
      <c r="AX1287" s="79">
        <f t="shared" si="98"/>
        <v>10416000</v>
      </c>
      <c r="AY1287" s="223">
        <f t="shared" si="99"/>
        <v>0.23076923076923078</v>
      </c>
      <c r="AZ1287" s="74">
        <v>0.23076923076923078</v>
      </c>
      <c r="BA1287" s="75" t="s">
        <v>89</v>
      </c>
      <c r="BB1287" s="65" t="s">
        <v>108</v>
      </c>
      <c r="BC1287" s="66" t="s">
        <v>8836</v>
      </c>
      <c r="BD1287" s="221" t="s">
        <v>87</v>
      </c>
      <c r="BE1287" s="221" t="s">
        <v>87</v>
      </c>
    </row>
    <row r="1288" spans="2:57" x14ac:dyDescent="0.25">
      <c r="B1288" s="221">
        <v>2025</v>
      </c>
      <c r="C1288" s="221">
        <v>891780111</v>
      </c>
      <c r="D1288" s="221" t="s">
        <v>78</v>
      </c>
      <c r="E1288" s="65" t="s">
        <v>8835</v>
      </c>
      <c r="F1288" s="65" t="s">
        <v>8834</v>
      </c>
      <c r="G1288" s="306">
        <v>0</v>
      </c>
      <c r="H1288" s="65" t="s">
        <v>81</v>
      </c>
      <c r="I1288" s="221" t="s">
        <v>82</v>
      </c>
      <c r="J1288" s="220" t="s">
        <v>83</v>
      </c>
      <c r="K1288" s="66" t="s">
        <v>8833</v>
      </c>
      <c r="L1288" s="68">
        <v>12624000</v>
      </c>
      <c r="M1288" s="221" t="s">
        <v>85</v>
      </c>
      <c r="N1288" s="66" t="s">
        <v>8832</v>
      </c>
      <c r="O1288" s="66">
        <v>4981247</v>
      </c>
      <c r="P1288" s="65">
        <v>1425</v>
      </c>
      <c r="Q1288" s="78">
        <v>45840</v>
      </c>
      <c r="R1288" s="66">
        <v>5603238000</v>
      </c>
      <c r="S1288" s="78">
        <v>45880</v>
      </c>
      <c r="T1288" s="68">
        <v>12624000</v>
      </c>
      <c r="U1288" s="65" t="s">
        <v>87</v>
      </c>
      <c r="V1288" s="68">
        <v>57461216</v>
      </c>
      <c r="W1288" s="67" t="s">
        <v>8478</v>
      </c>
      <c r="X1288" s="78">
        <v>45880</v>
      </c>
      <c r="Y1288" s="78">
        <v>45880</v>
      </c>
      <c r="Z1288" s="70" t="s">
        <v>89</v>
      </c>
      <c r="AA1288" s="70">
        <v>45991</v>
      </c>
      <c r="AB1288" s="49">
        <f t="shared" ref="AB1288:AB1351" si="100">+IF(Z1288="1800-01-01",AA1288-Y1288,AA1288-Z1288)</f>
        <v>111</v>
      </c>
      <c r="AC1288" s="65">
        <v>0</v>
      </c>
      <c r="AD1288" s="424">
        <v>0</v>
      </c>
      <c r="AE1288" s="65">
        <v>0</v>
      </c>
      <c r="AF1288" s="78" t="s">
        <v>89</v>
      </c>
      <c r="AG1288" s="49">
        <f t="shared" ref="AG1288:AG1351" si="101">+IF(AF1288="1800-01-01",0,AF1288-AA1288)</f>
        <v>0</v>
      </c>
      <c r="AH1288" s="65">
        <v>0</v>
      </c>
      <c r="AI1288" s="68">
        <v>0</v>
      </c>
      <c r="AJ1288" s="65" t="s">
        <v>89</v>
      </c>
      <c r="AK1288" s="78" t="s">
        <v>89</v>
      </c>
      <c r="AL1288" s="65">
        <v>0</v>
      </c>
      <c r="AM1288" s="78" t="s">
        <v>89</v>
      </c>
      <c r="AN1288" s="78" t="s">
        <v>89</v>
      </c>
      <c r="AO1288" s="78" t="s">
        <v>89</v>
      </c>
      <c r="AP1288" s="49">
        <f t="shared" ref="AP1288:AP1351" si="102">+IF(AM1288="1800-01-01",0,AN1288-AM1288)</f>
        <v>0</v>
      </c>
      <c r="AQ1288" s="49">
        <f>+L1288+AD1288-AI1288</f>
        <v>12624000</v>
      </c>
      <c r="AR1288" s="65" t="s">
        <v>87</v>
      </c>
      <c r="AS1288" s="68">
        <v>12624000</v>
      </c>
      <c r="AT1288" s="65" t="s">
        <v>90</v>
      </c>
      <c r="AU1288" s="68">
        <v>0</v>
      </c>
      <c r="AV1288" s="75" t="s">
        <v>89</v>
      </c>
      <c r="AW1288" s="423">
        <v>3156000</v>
      </c>
      <c r="AX1288" s="79">
        <f t="shared" ref="AX1288:AX1351" si="103">AQ1288-AW1288</f>
        <v>9468000</v>
      </c>
      <c r="AY1288" s="223">
        <f t="shared" ref="AY1288:AY1351" si="104">+IFERROR(AW1288/AQ1288,"_")</f>
        <v>0.25</v>
      </c>
      <c r="AZ1288" s="74">
        <v>0.25</v>
      </c>
      <c r="BA1288" s="75" t="s">
        <v>89</v>
      </c>
      <c r="BB1288" s="65" t="s">
        <v>108</v>
      </c>
      <c r="BC1288" s="66" t="s">
        <v>8831</v>
      </c>
      <c r="BD1288" s="221" t="s">
        <v>87</v>
      </c>
      <c r="BE1288" s="221" t="s">
        <v>87</v>
      </c>
    </row>
    <row r="1289" spans="2:57" x14ac:dyDescent="0.25">
      <c r="B1289" s="221">
        <v>2025</v>
      </c>
      <c r="C1289" s="221">
        <v>891780111</v>
      </c>
      <c r="D1289" s="221" t="s">
        <v>78</v>
      </c>
      <c r="E1289" s="65" t="s">
        <v>8830</v>
      </c>
      <c r="F1289" s="65" t="s">
        <v>8829</v>
      </c>
      <c r="G1289" s="306">
        <v>0</v>
      </c>
      <c r="H1289" s="65" t="s">
        <v>81</v>
      </c>
      <c r="I1289" s="221" t="s">
        <v>82</v>
      </c>
      <c r="J1289" s="220" t="s">
        <v>83</v>
      </c>
      <c r="K1289" s="66" t="s">
        <v>8701</v>
      </c>
      <c r="L1289" s="68">
        <v>10335000</v>
      </c>
      <c r="M1289" s="221" t="s">
        <v>85</v>
      </c>
      <c r="N1289" s="66" t="s">
        <v>8828</v>
      </c>
      <c r="O1289" s="66">
        <v>36726740</v>
      </c>
      <c r="P1289" s="65">
        <v>1425</v>
      </c>
      <c r="Q1289" s="78">
        <v>45840</v>
      </c>
      <c r="R1289" s="66">
        <v>5603238000</v>
      </c>
      <c r="S1289" s="78">
        <v>45880</v>
      </c>
      <c r="T1289" s="68">
        <v>10335000</v>
      </c>
      <c r="U1289" s="65" t="s">
        <v>87</v>
      </c>
      <c r="V1289" s="68">
        <v>36557666</v>
      </c>
      <c r="W1289" s="67" t="s">
        <v>8339</v>
      </c>
      <c r="X1289" s="78">
        <v>45880</v>
      </c>
      <c r="Y1289" s="78">
        <v>45880</v>
      </c>
      <c r="Z1289" s="70" t="s">
        <v>89</v>
      </c>
      <c r="AA1289" s="70">
        <v>45991</v>
      </c>
      <c r="AB1289" s="49">
        <f t="shared" si="100"/>
        <v>111</v>
      </c>
      <c r="AC1289" s="65">
        <v>0</v>
      </c>
      <c r="AD1289" s="424">
        <v>0</v>
      </c>
      <c r="AE1289" s="65">
        <v>0</v>
      </c>
      <c r="AF1289" s="78" t="s">
        <v>89</v>
      </c>
      <c r="AG1289" s="49">
        <f t="shared" si="101"/>
        <v>0</v>
      </c>
      <c r="AH1289" s="65">
        <v>0</v>
      </c>
      <c r="AI1289" s="68">
        <v>0</v>
      </c>
      <c r="AJ1289" s="65" t="s">
        <v>89</v>
      </c>
      <c r="AK1289" s="78" t="s">
        <v>89</v>
      </c>
      <c r="AL1289" s="65">
        <v>0</v>
      </c>
      <c r="AM1289" s="78" t="s">
        <v>89</v>
      </c>
      <c r="AN1289" s="78" t="s">
        <v>89</v>
      </c>
      <c r="AO1289" s="78" t="s">
        <v>89</v>
      </c>
      <c r="AP1289" s="49">
        <f t="shared" si="102"/>
        <v>0</v>
      </c>
      <c r="AQ1289" s="49">
        <f>+L1289+AD1289-AI1289</f>
        <v>10335000</v>
      </c>
      <c r="AR1289" s="65" t="s">
        <v>87</v>
      </c>
      <c r="AS1289" s="68">
        <v>10335000</v>
      </c>
      <c r="AT1289" s="65" t="s">
        <v>90</v>
      </c>
      <c r="AU1289" s="68">
        <v>0</v>
      </c>
      <c r="AV1289" s="75" t="s">
        <v>89</v>
      </c>
      <c r="AW1289" s="423">
        <v>2385000</v>
      </c>
      <c r="AX1289" s="79">
        <f t="shared" si="103"/>
        <v>7950000</v>
      </c>
      <c r="AY1289" s="223">
        <f t="shared" si="104"/>
        <v>0.23076923076923078</v>
      </c>
      <c r="AZ1289" s="74">
        <v>0.23076923076923078</v>
      </c>
      <c r="BA1289" s="75" t="s">
        <v>89</v>
      </c>
      <c r="BB1289" s="65" t="s">
        <v>108</v>
      </c>
      <c r="BC1289" s="66" t="s">
        <v>8827</v>
      </c>
      <c r="BD1289" s="221" t="s">
        <v>87</v>
      </c>
      <c r="BE1289" s="221" t="s">
        <v>87</v>
      </c>
    </row>
    <row r="1290" spans="2:57" x14ac:dyDescent="0.25">
      <c r="B1290" s="221">
        <v>2025</v>
      </c>
      <c r="C1290" s="221">
        <v>891780111</v>
      </c>
      <c r="D1290" s="221" t="s">
        <v>78</v>
      </c>
      <c r="E1290" s="65" t="s">
        <v>8826</v>
      </c>
      <c r="F1290" s="65" t="s">
        <v>8825</v>
      </c>
      <c r="G1290" s="306">
        <v>0</v>
      </c>
      <c r="H1290" s="65" t="s">
        <v>81</v>
      </c>
      <c r="I1290" s="221" t="s">
        <v>82</v>
      </c>
      <c r="J1290" s="220" t="s">
        <v>83</v>
      </c>
      <c r="K1290" s="66" t="s">
        <v>8824</v>
      </c>
      <c r="L1290" s="68">
        <v>12308400</v>
      </c>
      <c r="M1290" s="221" t="s">
        <v>85</v>
      </c>
      <c r="N1290" s="66" t="s">
        <v>8823</v>
      </c>
      <c r="O1290" s="66">
        <v>1083008431</v>
      </c>
      <c r="P1290" s="65">
        <v>1425</v>
      </c>
      <c r="Q1290" s="78">
        <v>45840</v>
      </c>
      <c r="R1290" s="66">
        <v>5603238000</v>
      </c>
      <c r="S1290" s="78">
        <v>45880</v>
      </c>
      <c r="T1290" s="68">
        <v>12308400</v>
      </c>
      <c r="U1290" s="65" t="s">
        <v>87</v>
      </c>
      <c r="V1290" s="68">
        <v>36557666</v>
      </c>
      <c r="W1290" s="67" t="s">
        <v>8339</v>
      </c>
      <c r="X1290" s="78">
        <v>45880</v>
      </c>
      <c r="Y1290" s="78">
        <v>45880</v>
      </c>
      <c r="Z1290" s="70" t="s">
        <v>89</v>
      </c>
      <c r="AA1290" s="70">
        <v>45991</v>
      </c>
      <c r="AB1290" s="49">
        <f t="shared" si="100"/>
        <v>111</v>
      </c>
      <c r="AC1290" s="65">
        <v>0</v>
      </c>
      <c r="AD1290" s="424">
        <v>0</v>
      </c>
      <c r="AE1290" s="65">
        <v>0</v>
      </c>
      <c r="AF1290" s="78" t="s">
        <v>89</v>
      </c>
      <c r="AG1290" s="49">
        <f t="shared" si="101"/>
        <v>0</v>
      </c>
      <c r="AH1290" s="65">
        <v>0</v>
      </c>
      <c r="AI1290" s="68">
        <v>0</v>
      </c>
      <c r="AJ1290" s="65" t="s">
        <v>89</v>
      </c>
      <c r="AK1290" s="78" t="s">
        <v>89</v>
      </c>
      <c r="AL1290" s="65">
        <v>0</v>
      </c>
      <c r="AM1290" s="78" t="s">
        <v>89</v>
      </c>
      <c r="AN1290" s="78" t="s">
        <v>89</v>
      </c>
      <c r="AO1290" s="78" t="s">
        <v>89</v>
      </c>
      <c r="AP1290" s="49">
        <f t="shared" si="102"/>
        <v>0</v>
      </c>
      <c r="AQ1290" s="49">
        <f>+L1290+AD1290-AI1290</f>
        <v>12308400</v>
      </c>
      <c r="AR1290" s="65" t="s">
        <v>87</v>
      </c>
      <c r="AS1290" s="68">
        <v>12308400</v>
      </c>
      <c r="AT1290" s="65" t="s">
        <v>90</v>
      </c>
      <c r="AU1290" s="68">
        <v>0</v>
      </c>
      <c r="AV1290" s="75" t="s">
        <v>89</v>
      </c>
      <c r="AW1290" s="423">
        <v>2840400</v>
      </c>
      <c r="AX1290" s="79">
        <f t="shared" si="103"/>
        <v>9468000</v>
      </c>
      <c r="AY1290" s="223">
        <f t="shared" si="104"/>
        <v>0.23076923076923078</v>
      </c>
      <c r="AZ1290" s="74">
        <v>0.23076923076923078</v>
      </c>
      <c r="BA1290" s="75" t="s">
        <v>89</v>
      </c>
      <c r="BB1290" s="65" t="s">
        <v>108</v>
      </c>
      <c r="BC1290" s="66" t="s">
        <v>8822</v>
      </c>
      <c r="BD1290" s="221" t="s">
        <v>87</v>
      </c>
      <c r="BE1290" s="221" t="s">
        <v>87</v>
      </c>
    </row>
    <row r="1291" spans="2:57" x14ac:dyDescent="0.25">
      <c r="B1291" s="221">
        <v>2025</v>
      </c>
      <c r="C1291" s="221">
        <v>891780111</v>
      </c>
      <c r="D1291" s="221" t="s">
        <v>78</v>
      </c>
      <c r="E1291" s="65" t="s">
        <v>8821</v>
      </c>
      <c r="F1291" s="65" t="s">
        <v>8820</v>
      </c>
      <c r="G1291" s="306">
        <v>0</v>
      </c>
      <c r="H1291" s="65" t="s">
        <v>81</v>
      </c>
      <c r="I1291" s="221" t="s">
        <v>82</v>
      </c>
      <c r="J1291" s="220" t="s">
        <v>83</v>
      </c>
      <c r="K1291" s="66" t="s">
        <v>8819</v>
      </c>
      <c r="L1291" s="68">
        <v>12308400</v>
      </c>
      <c r="M1291" s="221" t="s">
        <v>85</v>
      </c>
      <c r="N1291" s="66" t="s">
        <v>8818</v>
      </c>
      <c r="O1291" s="66">
        <v>1083038270</v>
      </c>
      <c r="P1291" s="65">
        <v>1425</v>
      </c>
      <c r="Q1291" s="78">
        <v>45840</v>
      </c>
      <c r="R1291" s="66">
        <v>5603238000</v>
      </c>
      <c r="S1291" s="78">
        <v>45880</v>
      </c>
      <c r="T1291" s="68">
        <v>12308400</v>
      </c>
      <c r="U1291" s="65" t="s">
        <v>87</v>
      </c>
      <c r="V1291" s="68">
        <v>36557666</v>
      </c>
      <c r="W1291" s="67" t="s">
        <v>8339</v>
      </c>
      <c r="X1291" s="78">
        <v>45880</v>
      </c>
      <c r="Y1291" s="78">
        <v>45880</v>
      </c>
      <c r="Z1291" s="70" t="s">
        <v>89</v>
      </c>
      <c r="AA1291" s="70">
        <v>45991</v>
      </c>
      <c r="AB1291" s="49">
        <f t="shared" si="100"/>
        <v>111</v>
      </c>
      <c r="AC1291" s="65">
        <v>0</v>
      </c>
      <c r="AD1291" s="424">
        <v>0</v>
      </c>
      <c r="AE1291" s="65">
        <v>0</v>
      </c>
      <c r="AF1291" s="78" t="s">
        <v>89</v>
      </c>
      <c r="AG1291" s="49">
        <f t="shared" si="101"/>
        <v>0</v>
      </c>
      <c r="AH1291" s="65">
        <v>0</v>
      </c>
      <c r="AI1291" s="68">
        <v>0</v>
      </c>
      <c r="AJ1291" s="65" t="s">
        <v>89</v>
      </c>
      <c r="AK1291" s="78" t="s">
        <v>89</v>
      </c>
      <c r="AL1291" s="65">
        <v>0</v>
      </c>
      <c r="AM1291" s="78" t="s">
        <v>89</v>
      </c>
      <c r="AN1291" s="78" t="s">
        <v>89</v>
      </c>
      <c r="AO1291" s="78" t="s">
        <v>89</v>
      </c>
      <c r="AP1291" s="49">
        <f t="shared" si="102"/>
        <v>0</v>
      </c>
      <c r="AQ1291" s="49">
        <f>+L1291+AD1291-AI1291</f>
        <v>12308400</v>
      </c>
      <c r="AR1291" s="65" t="s">
        <v>87</v>
      </c>
      <c r="AS1291" s="68">
        <v>12308400</v>
      </c>
      <c r="AT1291" s="65" t="s">
        <v>90</v>
      </c>
      <c r="AU1291" s="68">
        <v>0</v>
      </c>
      <c r="AV1291" s="75" t="s">
        <v>89</v>
      </c>
      <c r="AW1291" s="423">
        <v>2840400</v>
      </c>
      <c r="AX1291" s="79">
        <f t="shared" si="103"/>
        <v>9468000</v>
      </c>
      <c r="AY1291" s="223">
        <f t="shared" si="104"/>
        <v>0.23076923076923078</v>
      </c>
      <c r="AZ1291" s="74">
        <v>0.23076923076923078</v>
      </c>
      <c r="BA1291" s="75" t="s">
        <v>89</v>
      </c>
      <c r="BB1291" s="65" t="s">
        <v>108</v>
      </c>
      <c r="BC1291" s="66" t="s">
        <v>8817</v>
      </c>
      <c r="BD1291" s="221" t="s">
        <v>87</v>
      </c>
      <c r="BE1291" s="221" t="s">
        <v>87</v>
      </c>
    </row>
    <row r="1292" spans="2:57" x14ac:dyDescent="0.25">
      <c r="B1292" s="221">
        <v>2025</v>
      </c>
      <c r="C1292" s="221">
        <v>891780111</v>
      </c>
      <c r="D1292" s="221" t="s">
        <v>78</v>
      </c>
      <c r="E1292" s="65" t="s">
        <v>8816</v>
      </c>
      <c r="F1292" s="65" t="s">
        <v>8815</v>
      </c>
      <c r="G1292" s="306">
        <v>0</v>
      </c>
      <c r="H1292" s="65" t="s">
        <v>81</v>
      </c>
      <c r="I1292" s="221" t="s">
        <v>82</v>
      </c>
      <c r="J1292" s="220" t="s">
        <v>83</v>
      </c>
      <c r="K1292" s="66" t="s">
        <v>8345</v>
      </c>
      <c r="L1292" s="68">
        <v>10600000</v>
      </c>
      <c r="M1292" s="221" t="s">
        <v>85</v>
      </c>
      <c r="N1292" s="66" t="s">
        <v>8814</v>
      </c>
      <c r="O1292" s="66">
        <v>1003241053</v>
      </c>
      <c r="P1292" s="65">
        <v>1426</v>
      </c>
      <c r="Q1292" s="78">
        <v>45840</v>
      </c>
      <c r="R1292" s="66">
        <v>2494141000</v>
      </c>
      <c r="S1292" s="78">
        <v>45880</v>
      </c>
      <c r="T1292" s="68">
        <v>10600000</v>
      </c>
      <c r="U1292" s="65" t="s">
        <v>87</v>
      </c>
      <c r="V1292" s="68">
        <v>7632967</v>
      </c>
      <c r="W1292" s="67" t="s">
        <v>1764</v>
      </c>
      <c r="X1292" s="78">
        <v>45880</v>
      </c>
      <c r="Y1292" s="78">
        <v>45880</v>
      </c>
      <c r="Z1292" s="70" t="s">
        <v>89</v>
      </c>
      <c r="AA1292" s="70">
        <v>45991</v>
      </c>
      <c r="AB1292" s="49">
        <f t="shared" si="100"/>
        <v>111</v>
      </c>
      <c r="AC1292" s="65">
        <v>0</v>
      </c>
      <c r="AD1292" s="424">
        <v>0</v>
      </c>
      <c r="AE1292" s="65">
        <v>0</v>
      </c>
      <c r="AF1292" s="78" t="s">
        <v>89</v>
      </c>
      <c r="AG1292" s="49">
        <f t="shared" si="101"/>
        <v>0</v>
      </c>
      <c r="AH1292" s="65">
        <v>0</v>
      </c>
      <c r="AI1292" s="68">
        <v>0</v>
      </c>
      <c r="AJ1292" s="65" t="s">
        <v>89</v>
      </c>
      <c r="AK1292" s="78" t="s">
        <v>89</v>
      </c>
      <c r="AL1292" s="65">
        <v>0</v>
      </c>
      <c r="AM1292" s="78" t="s">
        <v>89</v>
      </c>
      <c r="AN1292" s="78" t="s">
        <v>89</v>
      </c>
      <c r="AO1292" s="78" t="s">
        <v>89</v>
      </c>
      <c r="AP1292" s="49">
        <f t="shared" si="102"/>
        <v>0</v>
      </c>
      <c r="AQ1292" s="49">
        <f>+L1292+AD1292-AI1292</f>
        <v>10600000</v>
      </c>
      <c r="AR1292" s="65" t="s">
        <v>87</v>
      </c>
      <c r="AS1292" s="68">
        <v>10600000</v>
      </c>
      <c r="AT1292" s="65" t="s">
        <v>90</v>
      </c>
      <c r="AU1292" s="68">
        <v>0</v>
      </c>
      <c r="AV1292" s="75" t="s">
        <v>89</v>
      </c>
      <c r="AW1292" s="423">
        <v>2650000</v>
      </c>
      <c r="AX1292" s="79">
        <f t="shared" si="103"/>
        <v>7950000</v>
      </c>
      <c r="AY1292" s="223">
        <f t="shared" si="104"/>
        <v>0.25</v>
      </c>
      <c r="AZ1292" s="74">
        <v>0.25</v>
      </c>
      <c r="BA1292" s="75" t="s">
        <v>89</v>
      </c>
      <c r="BB1292" s="65" t="s">
        <v>108</v>
      </c>
      <c r="BC1292" s="66" t="s">
        <v>8813</v>
      </c>
      <c r="BD1292" s="221" t="s">
        <v>87</v>
      </c>
      <c r="BE1292" s="221" t="s">
        <v>87</v>
      </c>
    </row>
    <row r="1293" spans="2:57" x14ac:dyDescent="0.25">
      <c r="B1293" s="221">
        <v>2025</v>
      </c>
      <c r="C1293" s="221">
        <v>891780111</v>
      </c>
      <c r="D1293" s="221" t="s">
        <v>78</v>
      </c>
      <c r="E1293" s="65" t="s">
        <v>8812</v>
      </c>
      <c r="F1293" s="65" t="s">
        <v>8811</v>
      </c>
      <c r="G1293" s="306">
        <v>0</v>
      </c>
      <c r="H1293" s="65" t="s">
        <v>81</v>
      </c>
      <c r="I1293" s="221" t="s">
        <v>82</v>
      </c>
      <c r="J1293" s="220" t="s">
        <v>83</v>
      </c>
      <c r="K1293" s="66" t="s">
        <v>8810</v>
      </c>
      <c r="L1293" s="68">
        <v>12624000</v>
      </c>
      <c r="M1293" s="221" t="s">
        <v>85</v>
      </c>
      <c r="N1293" s="66" t="s">
        <v>8809</v>
      </c>
      <c r="O1293" s="66">
        <v>1020750597</v>
      </c>
      <c r="P1293" s="65">
        <v>1425</v>
      </c>
      <c r="Q1293" s="78">
        <v>45840</v>
      </c>
      <c r="R1293" s="66">
        <v>5603238000</v>
      </c>
      <c r="S1293" s="78">
        <v>45880</v>
      </c>
      <c r="T1293" s="68">
        <v>12624000</v>
      </c>
      <c r="U1293" s="65" t="s">
        <v>87</v>
      </c>
      <c r="V1293" s="68">
        <v>57461216</v>
      </c>
      <c r="W1293" s="67" t="s">
        <v>8478</v>
      </c>
      <c r="X1293" s="78">
        <v>45880</v>
      </c>
      <c r="Y1293" s="78">
        <v>45880</v>
      </c>
      <c r="Z1293" s="70" t="s">
        <v>89</v>
      </c>
      <c r="AA1293" s="70">
        <v>45991</v>
      </c>
      <c r="AB1293" s="49">
        <f t="shared" si="100"/>
        <v>111</v>
      </c>
      <c r="AC1293" s="65">
        <v>0</v>
      </c>
      <c r="AD1293" s="424">
        <v>0</v>
      </c>
      <c r="AE1293" s="65">
        <v>0</v>
      </c>
      <c r="AF1293" s="78" t="s">
        <v>89</v>
      </c>
      <c r="AG1293" s="49">
        <f t="shared" si="101"/>
        <v>0</v>
      </c>
      <c r="AH1293" s="65">
        <v>0</v>
      </c>
      <c r="AI1293" s="68">
        <v>0</v>
      </c>
      <c r="AJ1293" s="65" t="s">
        <v>89</v>
      </c>
      <c r="AK1293" s="78" t="s">
        <v>89</v>
      </c>
      <c r="AL1293" s="65">
        <v>0</v>
      </c>
      <c r="AM1293" s="78" t="s">
        <v>89</v>
      </c>
      <c r="AN1293" s="78" t="s">
        <v>89</v>
      </c>
      <c r="AO1293" s="78" t="s">
        <v>89</v>
      </c>
      <c r="AP1293" s="49">
        <f t="shared" si="102"/>
        <v>0</v>
      </c>
      <c r="AQ1293" s="49">
        <f>+L1293+AD1293-AI1293</f>
        <v>12624000</v>
      </c>
      <c r="AR1293" s="65" t="s">
        <v>87</v>
      </c>
      <c r="AS1293" s="68">
        <v>12624000</v>
      </c>
      <c r="AT1293" s="65" t="s">
        <v>90</v>
      </c>
      <c r="AU1293" s="68">
        <v>0</v>
      </c>
      <c r="AV1293" s="75" t="s">
        <v>89</v>
      </c>
      <c r="AW1293" s="423">
        <v>3156000</v>
      </c>
      <c r="AX1293" s="79">
        <f t="shared" si="103"/>
        <v>9468000</v>
      </c>
      <c r="AY1293" s="223">
        <f t="shared" si="104"/>
        <v>0.25</v>
      </c>
      <c r="AZ1293" s="74">
        <v>0.25</v>
      </c>
      <c r="BA1293" s="75" t="s">
        <v>89</v>
      </c>
      <c r="BB1293" s="65" t="s">
        <v>108</v>
      </c>
      <c r="BC1293" s="66" t="s">
        <v>8808</v>
      </c>
      <c r="BD1293" s="221" t="s">
        <v>87</v>
      </c>
      <c r="BE1293" s="221" t="s">
        <v>87</v>
      </c>
    </row>
    <row r="1294" spans="2:57" x14ac:dyDescent="0.25">
      <c r="B1294" s="221">
        <v>2025</v>
      </c>
      <c r="C1294" s="221">
        <v>891780111</v>
      </c>
      <c r="D1294" s="221" t="s">
        <v>78</v>
      </c>
      <c r="E1294" s="65" t="s">
        <v>8807</v>
      </c>
      <c r="F1294" s="65" t="s">
        <v>8806</v>
      </c>
      <c r="G1294" s="306">
        <v>0</v>
      </c>
      <c r="H1294" s="65" t="s">
        <v>81</v>
      </c>
      <c r="I1294" s="221" t="s">
        <v>82</v>
      </c>
      <c r="J1294" s="220" t="s">
        <v>83</v>
      </c>
      <c r="K1294" s="66" t="s">
        <v>8805</v>
      </c>
      <c r="L1294" s="68">
        <v>9000000</v>
      </c>
      <c r="M1294" s="221" t="s">
        <v>85</v>
      </c>
      <c r="N1294" s="66" t="s">
        <v>8804</v>
      </c>
      <c r="O1294" s="66">
        <v>57433646</v>
      </c>
      <c r="P1294" s="65">
        <v>1426</v>
      </c>
      <c r="Q1294" s="78">
        <v>45840</v>
      </c>
      <c r="R1294" s="66">
        <v>2494141000</v>
      </c>
      <c r="S1294" s="78">
        <v>45880</v>
      </c>
      <c r="T1294" s="68">
        <v>9000000</v>
      </c>
      <c r="U1294" s="65" t="s">
        <v>87</v>
      </c>
      <c r="V1294" s="68">
        <v>7633817</v>
      </c>
      <c r="W1294" s="67" t="s">
        <v>8803</v>
      </c>
      <c r="X1294" s="78">
        <v>45880</v>
      </c>
      <c r="Y1294" s="78">
        <v>45880</v>
      </c>
      <c r="Z1294" s="70" t="s">
        <v>89</v>
      </c>
      <c r="AA1294" s="70">
        <v>45991</v>
      </c>
      <c r="AB1294" s="49">
        <f t="shared" si="100"/>
        <v>111</v>
      </c>
      <c r="AC1294" s="65">
        <v>0</v>
      </c>
      <c r="AD1294" s="424">
        <v>0</v>
      </c>
      <c r="AE1294" s="65">
        <v>0</v>
      </c>
      <c r="AF1294" s="78" t="s">
        <v>89</v>
      </c>
      <c r="AG1294" s="49">
        <f t="shared" si="101"/>
        <v>0</v>
      </c>
      <c r="AH1294" s="65">
        <v>0</v>
      </c>
      <c r="AI1294" s="68">
        <v>0</v>
      </c>
      <c r="AJ1294" s="65" t="s">
        <v>89</v>
      </c>
      <c r="AK1294" s="78" t="s">
        <v>89</v>
      </c>
      <c r="AL1294" s="65">
        <v>0</v>
      </c>
      <c r="AM1294" s="78" t="s">
        <v>89</v>
      </c>
      <c r="AN1294" s="78" t="s">
        <v>89</v>
      </c>
      <c r="AO1294" s="78" t="s">
        <v>89</v>
      </c>
      <c r="AP1294" s="49">
        <f t="shared" si="102"/>
        <v>0</v>
      </c>
      <c r="AQ1294" s="49">
        <f>+L1294+AD1294-AI1294</f>
        <v>9000000</v>
      </c>
      <c r="AR1294" s="65" t="s">
        <v>87</v>
      </c>
      <c r="AS1294" s="68">
        <v>9000000</v>
      </c>
      <c r="AT1294" s="65" t="s">
        <v>90</v>
      </c>
      <c r="AU1294" s="68">
        <v>0</v>
      </c>
      <c r="AV1294" s="75" t="s">
        <v>89</v>
      </c>
      <c r="AW1294" s="423">
        <v>2250000</v>
      </c>
      <c r="AX1294" s="79">
        <f t="shared" si="103"/>
        <v>6750000</v>
      </c>
      <c r="AY1294" s="223">
        <f t="shared" si="104"/>
        <v>0.25</v>
      </c>
      <c r="AZ1294" s="74">
        <v>0.25</v>
      </c>
      <c r="BA1294" s="75" t="s">
        <v>89</v>
      </c>
      <c r="BB1294" s="65" t="s">
        <v>108</v>
      </c>
      <c r="BC1294" s="66" t="s">
        <v>8802</v>
      </c>
      <c r="BD1294" s="221" t="s">
        <v>87</v>
      </c>
      <c r="BE1294" s="221" t="s">
        <v>87</v>
      </c>
    </row>
    <row r="1295" spans="2:57" x14ac:dyDescent="0.25">
      <c r="B1295" s="221">
        <v>2025</v>
      </c>
      <c r="C1295" s="221">
        <v>891780111</v>
      </c>
      <c r="D1295" s="221" t="s">
        <v>78</v>
      </c>
      <c r="E1295" s="65" t="s">
        <v>8801</v>
      </c>
      <c r="F1295" s="65" t="s">
        <v>8800</v>
      </c>
      <c r="G1295" s="306">
        <v>0</v>
      </c>
      <c r="H1295" s="65" t="s">
        <v>81</v>
      </c>
      <c r="I1295" s="221" t="s">
        <v>82</v>
      </c>
      <c r="J1295" s="220" t="s">
        <v>83</v>
      </c>
      <c r="K1295" s="66" t="s">
        <v>8799</v>
      </c>
      <c r="L1295" s="68">
        <v>13540800</v>
      </c>
      <c r="M1295" s="221" t="s">
        <v>85</v>
      </c>
      <c r="N1295" s="66" t="s">
        <v>8798</v>
      </c>
      <c r="O1295" s="66">
        <v>32896015</v>
      </c>
      <c r="P1295" s="65">
        <v>1425</v>
      </c>
      <c r="Q1295" s="78">
        <v>45840</v>
      </c>
      <c r="R1295" s="66">
        <v>5603238000</v>
      </c>
      <c r="S1295" s="78">
        <v>45880</v>
      </c>
      <c r="T1295" s="68">
        <v>13540800</v>
      </c>
      <c r="U1295" s="65" t="s">
        <v>87</v>
      </c>
      <c r="V1295" s="68">
        <v>45476408</v>
      </c>
      <c r="W1295" s="67" t="s">
        <v>8784</v>
      </c>
      <c r="X1295" s="78">
        <v>45880</v>
      </c>
      <c r="Y1295" s="78">
        <v>45880</v>
      </c>
      <c r="Z1295" s="70" t="s">
        <v>89</v>
      </c>
      <c r="AA1295" s="70">
        <v>45991</v>
      </c>
      <c r="AB1295" s="49">
        <f t="shared" si="100"/>
        <v>111</v>
      </c>
      <c r="AC1295" s="65">
        <v>0</v>
      </c>
      <c r="AD1295" s="424">
        <v>0</v>
      </c>
      <c r="AE1295" s="65">
        <v>0</v>
      </c>
      <c r="AF1295" s="78" t="s">
        <v>89</v>
      </c>
      <c r="AG1295" s="49">
        <f t="shared" si="101"/>
        <v>0</v>
      </c>
      <c r="AH1295" s="65">
        <v>0</v>
      </c>
      <c r="AI1295" s="68">
        <v>0</v>
      </c>
      <c r="AJ1295" s="65" t="s">
        <v>89</v>
      </c>
      <c r="AK1295" s="78" t="s">
        <v>89</v>
      </c>
      <c r="AL1295" s="65">
        <v>0</v>
      </c>
      <c r="AM1295" s="78" t="s">
        <v>89</v>
      </c>
      <c r="AN1295" s="78" t="s">
        <v>89</v>
      </c>
      <c r="AO1295" s="78" t="s">
        <v>89</v>
      </c>
      <c r="AP1295" s="49">
        <f t="shared" si="102"/>
        <v>0</v>
      </c>
      <c r="AQ1295" s="49">
        <f>+L1295+AD1295-AI1295</f>
        <v>13540800</v>
      </c>
      <c r="AR1295" s="65" t="s">
        <v>87</v>
      </c>
      <c r="AS1295" s="68">
        <v>13540800</v>
      </c>
      <c r="AT1295" s="65" t="s">
        <v>90</v>
      </c>
      <c r="AU1295" s="68">
        <v>0</v>
      </c>
      <c r="AV1295" s="75" t="s">
        <v>89</v>
      </c>
      <c r="AW1295" s="423">
        <v>3124800</v>
      </c>
      <c r="AX1295" s="79">
        <f t="shared" si="103"/>
        <v>10416000</v>
      </c>
      <c r="AY1295" s="223">
        <f t="shared" si="104"/>
        <v>0.23076923076923078</v>
      </c>
      <c r="AZ1295" s="74">
        <v>0.23076923076923078</v>
      </c>
      <c r="BA1295" s="75" t="s">
        <v>89</v>
      </c>
      <c r="BB1295" s="65" t="s">
        <v>108</v>
      </c>
      <c r="BC1295" s="66" t="s">
        <v>8797</v>
      </c>
      <c r="BD1295" s="221" t="s">
        <v>87</v>
      </c>
      <c r="BE1295" s="221" t="s">
        <v>87</v>
      </c>
    </row>
    <row r="1296" spans="2:57" x14ac:dyDescent="0.25">
      <c r="B1296" s="221">
        <v>2025</v>
      </c>
      <c r="C1296" s="221">
        <v>891780111</v>
      </c>
      <c r="D1296" s="221" t="s">
        <v>78</v>
      </c>
      <c r="E1296" s="65" t="s">
        <v>8796</v>
      </c>
      <c r="F1296" s="65" t="s">
        <v>8795</v>
      </c>
      <c r="G1296" s="306">
        <v>0</v>
      </c>
      <c r="H1296" s="65" t="s">
        <v>81</v>
      </c>
      <c r="I1296" s="221" t="s">
        <v>82</v>
      </c>
      <c r="J1296" s="220" t="s">
        <v>83</v>
      </c>
      <c r="K1296" s="66" t="s">
        <v>8775</v>
      </c>
      <c r="L1296" s="68">
        <v>9000000</v>
      </c>
      <c r="M1296" s="221" t="s">
        <v>85</v>
      </c>
      <c r="N1296" s="66" t="s">
        <v>8794</v>
      </c>
      <c r="O1296" s="66">
        <v>1083014308</v>
      </c>
      <c r="P1296" s="65">
        <v>1426</v>
      </c>
      <c r="Q1296" s="78">
        <v>45840</v>
      </c>
      <c r="R1296" s="66">
        <v>2494141000</v>
      </c>
      <c r="S1296" s="78">
        <v>45880</v>
      </c>
      <c r="T1296" s="68">
        <v>9000000</v>
      </c>
      <c r="U1296" s="65" t="s">
        <v>87</v>
      </c>
      <c r="V1296" s="68">
        <v>85463513</v>
      </c>
      <c r="W1296" s="67" t="s">
        <v>8467</v>
      </c>
      <c r="X1296" s="78">
        <v>45880</v>
      </c>
      <c r="Y1296" s="78">
        <v>45880</v>
      </c>
      <c r="Z1296" s="70" t="s">
        <v>89</v>
      </c>
      <c r="AA1296" s="70">
        <v>45991</v>
      </c>
      <c r="AB1296" s="49">
        <f t="shared" si="100"/>
        <v>111</v>
      </c>
      <c r="AC1296" s="65">
        <v>0</v>
      </c>
      <c r="AD1296" s="424">
        <v>0</v>
      </c>
      <c r="AE1296" s="65">
        <v>0</v>
      </c>
      <c r="AF1296" s="78" t="s">
        <v>89</v>
      </c>
      <c r="AG1296" s="49">
        <f t="shared" si="101"/>
        <v>0</v>
      </c>
      <c r="AH1296" s="65">
        <v>0</v>
      </c>
      <c r="AI1296" s="68">
        <v>0</v>
      </c>
      <c r="AJ1296" s="65" t="s">
        <v>89</v>
      </c>
      <c r="AK1296" s="78" t="s">
        <v>89</v>
      </c>
      <c r="AL1296" s="65">
        <v>0</v>
      </c>
      <c r="AM1296" s="78" t="s">
        <v>89</v>
      </c>
      <c r="AN1296" s="78" t="s">
        <v>89</v>
      </c>
      <c r="AO1296" s="78" t="s">
        <v>89</v>
      </c>
      <c r="AP1296" s="49">
        <f t="shared" si="102"/>
        <v>0</v>
      </c>
      <c r="AQ1296" s="49">
        <f>+L1296+AD1296-AI1296</f>
        <v>9000000</v>
      </c>
      <c r="AR1296" s="65" t="s">
        <v>87</v>
      </c>
      <c r="AS1296" s="68">
        <v>9000000</v>
      </c>
      <c r="AT1296" s="65" t="s">
        <v>90</v>
      </c>
      <c r="AU1296" s="68">
        <v>0</v>
      </c>
      <c r="AV1296" s="75" t="s">
        <v>89</v>
      </c>
      <c r="AW1296" s="423">
        <v>2250000</v>
      </c>
      <c r="AX1296" s="79">
        <f t="shared" si="103"/>
        <v>6750000</v>
      </c>
      <c r="AY1296" s="223">
        <f t="shared" si="104"/>
        <v>0.25</v>
      </c>
      <c r="AZ1296" s="74">
        <v>0.25</v>
      </c>
      <c r="BA1296" s="75" t="s">
        <v>89</v>
      </c>
      <c r="BB1296" s="65" t="s">
        <v>108</v>
      </c>
      <c r="BC1296" s="66" t="s">
        <v>8793</v>
      </c>
      <c r="BD1296" s="221" t="s">
        <v>87</v>
      </c>
      <c r="BE1296" s="221" t="s">
        <v>87</v>
      </c>
    </row>
    <row r="1297" spans="2:57" x14ac:dyDescent="0.25">
      <c r="B1297" s="221">
        <v>2025</v>
      </c>
      <c r="C1297" s="221">
        <v>891780111</v>
      </c>
      <c r="D1297" s="221" t="s">
        <v>78</v>
      </c>
      <c r="E1297" s="65" t="s">
        <v>8792</v>
      </c>
      <c r="F1297" s="65" t="s">
        <v>8791</v>
      </c>
      <c r="G1297" s="306">
        <v>0</v>
      </c>
      <c r="H1297" s="65" t="s">
        <v>81</v>
      </c>
      <c r="I1297" s="221" t="s">
        <v>82</v>
      </c>
      <c r="J1297" s="220" t="s">
        <v>83</v>
      </c>
      <c r="K1297" s="66" t="s">
        <v>8786</v>
      </c>
      <c r="L1297" s="68">
        <v>10335000</v>
      </c>
      <c r="M1297" s="221" t="s">
        <v>85</v>
      </c>
      <c r="N1297" s="66" t="s">
        <v>8790</v>
      </c>
      <c r="O1297" s="66">
        <v>1140873268</v>
      </c>
      <c r="P1297" s="65">
        <v>1426</v>
      </c>
      <c r="Q1297" s="78">
        <v>45840</v>
      </c>
      <c r="R1297" s="66">
        <v>2494141000</v>
      </c>
      <c r="S1297" s="78">
        <v>45880</v>
      </c>
      <c r="T1297" s="68">
        <v>10335000</v>
      </c>
      <c r="U1297" s="65" t="s">
        <v>87</v>
      </c>
      <c r="V1297" s="68">
        <v>45476408</v>
      </c>
      <c r="W1297" s="67" t="s">
        <v>8784</v>
      </c>
      <c r="X1297" s="78">
        <v>45880</v>
      </c>
      <c r="Y1297" s="78">
        <v>45880</v>
      </c>
      <c r="Z1297" s="70" t="s">
        <v>89</v>
      </c>
      <c r="AA1297" s="70">
        <v>45991</v>
      </c>
      <c r="AB1297" s="49">
        <f t="shared" si="100"/>
        <v>111</v>
      </c>
      <c r="AC1297" s="65">
        <v>0</v>
      </c>
      <c r="AD1297" s="424">
        <v>0</v>
      </c>
      <c r="AE1297" s="65">
        <v>0</v>
      </c>
      <c r="AF1297" s="78" t="s">
        <v>89</v>
      </c>
      <c r="AG1297" s="49">
        <f t="shared" si="101"/>
        <v>0</v>
      </c>
      <c r="AH1297" s="65">
        <v>0</v>
      </c>
      <c r="AI1297" s="68">
        <v>0</v>
      </c>
      <c r="AJ1297" s="65" t="s">
        <v>89</v>
      </c>
      <c r="AK1297" s="78" t="s">
        <v>89</v>
      </c>
      <c r="AL1297" s="65">
        <v>0</v>
      </c>
      <c r="AM1297" s="78" t="s">
        <v>89</v>
      </c>
      <c r="AN1297" s="78" t="s">
        <v>89</v>
      </c>
      <c r="AO1297" s="78" t="s">
        <v>89</v>
      </c>
      <c r="AP1297" s="49">
        <f t="shared" si="102"/>
        <v>0</v>
      </c>
      <c r="AQ1297" s="49">
        <f>+L1297+AD1297-AI1297</f>
        <v>10335000</v>
      </c>
      <c r="AR1297" s="65" t="s">
        <v>87</v>
      </c>
      <c r="AS1297" s="68">
        <v>10335000</v>
      </c>
      <c r="AT1297" s="65" t="s">
        <v>90</v>
      </c>
      <c r="AU1297" s="68">
        <v>0</v>
      </c>
      <c r="AV1297" s="75" t="s">
        <v>89</v>
      </c>
      <c r="AW1297" s="423">
        <v>2385000</v>
      </c>
      <c r="AX1297" s="79">
        <f t="shared" si="103"/>
        <v>7950000</v>
      </c>
      <c r="AY1297" s="223">
        <f t="shared" si="104"/>
        <v>0.23076923076923078</v>
      </c>
      <c r="AZ1297" s="74">
        <v>0.23076923076923078</v>
      </c>
      <c r="BA1297" s="75" t="s">
        <v>89</v>
      </c>
      <c r="BB1297" s="65" t="s">
        <v>108</v>
      </c>
      <c r="BC1297" s="66" t="s">
        <v>8789</v>
      </c>
      <c r="BD1297" s="221" t="s">
        <v>87</v>
      </c>
      <c r="BE1297" s="221" t="s">
        <v>87</v>
      </c>
    </row>
    <row r="1298" spans="2:57" x14ac:dyDescent="0.25">
      <c r="B1298" s="221">
        <v>2025</v>
      </c>
      <c r="C1298" s="221">
        <v>891780111</v>
      </c>
      <c r="D1298" s="221" t="s">
        <v>78</v>
      </c>
      <c r="E1298" s="65" t="s">
        <v>8788</v>
      </c>
      <c r="F1298" s="65" t="s">
        <v>8787</v>
      </c>
      <c r="G1298" s="306">
        <v>0</v>
      </c>
      <c r="H1298" s="65" t="s">
        <v>81</v>
      </c>
      <c r="I1298" s="221" t="s">
        <v>82</v>
      </c>
      <c r="J1298" s="220" t="s">
        <v>83</v>
      </c>
      <c r="K1298" s="66" t="s">
        <v>8786</v>
      </c>
      <c r="L1298" s="68">
        <v>10335000</v>
      </c>
      <c r="M1298" s="221" t="s">
        <v>85</v>
      </c>
      <c r="N1298" s="66" t="s">
        <v>8785</v>
      </c>
      <c r="O1298" s="66">
        <v>45524211</v>
      </c>
      <c r="P1298" s="65">
        <v>1426</v>
      </c>
      <c r="Q1298" s="78">
        <v>45840</v>
      </c>
      <c r="R1298" s="66">
        <v>2494141000</v>
      </c>
      <c r="S1298" s="78">
        <v>45880</v>
      </c>
      <c r="T1298" s="68">
        <v>10335000</v>
      </c>
      <c r="U1298" s="65" t="s">
        <v>87</v>
      </c>
      <c r="V1298" s="68">
        <v>45476408</v>
      </c>
      <c r="W1298" s="67" t="s">
        <v>8784</v>
      </c>
      <c r="X1298" s="78">
        <v>45880</v>
      </c>
      <c r="Y1298" s="78">
        <v>45880</v>
      </c>
      <c r="Z1298" s="70" t="s">
        <v>89</v>
      </c>
      <c r="AA1298" s="70">
        <v>45991</v>
      </c>
      <c r="AB1298" s="49">
        <f t="shared" si="100"/>
        <v>111</v>
      </c>
      <c r="AC1298" s="65">
        <v>0</v>
      </c>
      <c r="AD1298" s="424">
        <v>0</v>
      </c>
      <c r="AE1298" s="65">
        <v>0</v>
      </c>
      <c r="AF1298" s="78" t="s">
        <v>89</v>
      </c>
      <c r="AG1298" s="49">
        <f t="shared" si="101"/>
        <v>0</v>
      </c>
      <c r="AH1298" s="65">
        <v>0</v>
      </c>
      <c r="AI1298" s="68">
        <v>0</v>
      </c>
      <c r="AJ1298" s="65" t="s">
        <v>89</v>
      </c>
      <c r="AK1298" s="78" t="s">
        <v>89</v>
      </c>
      <c r="AL1298" s="65">
        <v>0</v>
      </c>
      <c r="AM1298" s="78" t="s">
        <v>89</v>
      </c>
      <c r="AN1298" s="78" t="s">
        <v>89</v>
      </c>
      <c r="AO1298" s="78" t="s">
        <v>89</v>
      </c>
      <c r="AP1298" s="49">
        <f t="shared" si="102"/>
        <v>0</v>
      </c>
      <c r="AQ1298" s="49">
        <f>+L1298+AD1298-AI1298</f>
        <v>10335000</v>
      </c>
      <c r="AR1298" s="65" t="s">
        <v>87</v>
      </c>
      <c r="AS1298" s="68">
        <v>10335000</v>
      </c>
      <c r="AT1298" s="65" t="s">
        <v>90</v>
      </c>
      <c r="AU1298" s="68">
        <v>0</v>
      </c>
      <c r="AV1298" s="75" t="s">
        <v>89</v>
      </c>
      <c r="AW1298" s="423">
        <v>2385000</v>
      </c>
      <c r="AX1298" s="79">
        <f t="shared" si="103"/>
        <v>7950000</v>
      </c>
      <c r="AY1298" s="223">
        <f t="shared" si="104"/>
        <v>0.23076923076923078</v>
      </c>
      <c r="AZ1298" s="74">
        <v>0.23076923076923078</v>
      </c>
      <c r="BA1298" s="75" t="s">
        <v>89</v>
      </c>
      <c r="BB1298" s="65" t="s">
        <v>108</v>
      </c>
      <c r="BC1298" s="66" t="s">
        <v>8783</v>
      </c>
      <c r="BD1298" s="221" t="s">
        <v>87</v>
      </c>
      <c r="BE1298" s="221" t="s">
        <v>87</v>
      </c>
    </row>
    <row r="1299" spans="2:57" x14ac:dyDescent="0.25">
      <c r="B1299" s="221">
        <v>2025</v>
      </c>
      <c r="C1299" s="221">
        <v>891780111</v>
      </c>
      <c r="D1299" s="221" t="s">
        <v>78</v>
      </c>
      <c r="E1299" s="65" t="s">
        <v>8782</v>
      </c>
      <c r="F1299" s="65" t="s">
        <v>8781</v>
      </c>
      <c r="G1299" s="306">
        <v>0</v>
      </c>
      <c r="H1299" s="65" t="s">
        <v>81</v>
      </c>
      <c r="I1299" s="221" t="s">
        <v>82</v>
      </c>
      <c r="J1299" s="220" t="s">
        <v>83</v>
      </c>
      <c r="K1299" s="66" t="s">
        <v>8780</v>
      </c>
      <c r="L1299" s="68">
        <v>9000000</v>
      </c>
      <c r="M1299" s="221" t="s">
        <v>85</v>
      </c>
      <c r="N1299" s="66" t="s">
        <v>8779</v>
      </c>
      <c r="O1299" s="66">
        <v>84458834</v>
      </c>
      <c r="P1299" s="65">
        <v>1426</v>
      </c>
      <c r="Q1299" s="78">
        <v>45840</v>
      </c>
      <c r="R1299" s="66">
        <v>2494141000</v>
      </c>
      <c r="S1299" s="78">
        <v>45880</v>
      </c>
      <c r="T1299" s="68">
        <v>9000000</v>
      </c>
      <c r="U1299" s="65" t="s">
        <v>87</v>
      </c>
      <c r="V1299" s="68">
        <v>1082863147</v>
      </c>
      <c r="W1299" s="67" t="s">
        <v>8653</v>
      </c>
      <c r="X1299" s="78">
        <v>45880</v>
      </c>
      <c r="Y1299" s="78">
        <v>45880</v>
      </c>
      <c r="Z1299" s="70" t="s">
        <v>89</v>
      </c>
      <c r="AA1299" s="70">
        <v>45991</v>
      </c>
      <c r="AB1299" s="49">
        <f t="shared" si="100"/>
        <v>111</v>
      </c>
      <c r="AC1299" s="65">
        <v>0</v>
      </c>
      <c r="AD1299" s="424">
        <v>0</v>
      </c>
      <c r="AE1299" s="65">
        <v>0</v>
      </c>
      <c r="AF1299" s="78" t="s">
        <v>89</v>
      </c>
      <c r="AG1299" s="49">
        <f t="shared" si="101"/>
        <v>0</v>
      </c>
      <c r="AH1299" s="65">
        <v>0</v>
      </c>
      <c r="AI1299" s="68">
        <v>0</v>
      </c>
      <c r="AJ1299" s="65" t="s">
        <v>89</v>
      </c>
      <c r="AK1299" s="78" t="s">
        <v>89</v>
      </c>
      <c r="AL1299" s="65">
        <v>0</v>
      </c>
      <c r="AM1299" s="78" t="s">
        <v>89</v>
      </c>
      <c r="AN1299" s="78" t="s">
        <v>89</v>
      </c>
      <c r="AO1299" s="78" t="s">
        <v>89</v>
      </c>
      <c r="AP1299" s="49">
        <f t="shared" si="102"/>
        <v>0</v>
      </c>
      <c r="AQ1299" s="49">
        <f>+L1299+AD1299-AI1299</f>
        <v>9000000</v>
      </c>
      <c r="AR1299" s="65" t="s">
        <v>87</v>
      </c>
      <c r="AS1299" s="68">
        <v>9000000</v>
      </c>
      <c r="AT1299" s="65" t="s">
        <v>90</v>
      </c>
      <c r="AU1299" s="68">
        <v>0</v>
      </c>
      <c r="AV1299" s="75" t="s">
        <v>89</v>
      </c>
      <c r="AW1299" s="423">
        <v>0</v>
      </c>
      <c r="AX1299" s="79">
        <f t="shared" si="103"/>
        <v>9000000</v>
      </c>
      <c r="AY1299" s="223">
        <f t="shared" si="104"/>
        <v>0</v>
      </c>
      <c r="AZ1299" s="74">
        <v>0</v>
      </c>
      <c r="BA1299" s="75" t="s">
        <v>89</v>
      </c>
      <c r="BB1299" s="65" t="s">
        <v>108</v>
      </c>
      <c r="BC1299" s="66" t="s">
        <v>8778</v>
      </c>
      <c r="BD1299" s="221" t="s">
        <v>87</v>
      </c>
      <c r="BE1299" s="221" t="s">
        <v>87</v>
      </c>
    </row>
    <row r="1300" spans="2:57" x14ac:dyDescent="0.25">
      <c r="B1300" s="221">
        <v>2025</v>
      </c>
      <c r="C1300" s="221">
        <v>891780111</v>
      </c>
      <c r="D1300" s="221" t="s">
        <v>78</v>
      </c>
      <c r="E1300" s="65" t="s">
        <v>8777</v>
      </c>
      <c r="F1300" s="65" t="s">
        <v>8776</v>
      </c>
      <c r="G1300" s="306">
        <v>0</v>
      </c>
      <c r="H1300" s="65" t="s">
        <v>81</v>
      </c>
      <c r="I1300" s="221" t="s">
        <v>82</v>
      </c>
      <c r="J1300" s="220" t="s">
        <v>83</v>
      </c>
      <c r="K1300" s="66" t="s">
        <v>8775</v>
      </c>
      <c r="L1300" s="68">
        <v>10600000</v>
      </c>
      <c r="M1300" s="221" t="s">
        <v>85</v>
      </c>
      <c r="N1300" s="66" t="s">
        <v>8774</v>
      </c>
      <c r="O1300" s="66">
        <v>1026256729</v>
      </c>
      <c r="P1300" s="65">
        <v>1426</v>
      </c>
      <c r="Q1300" s="78">
        <v>45840</v>
      </c>
      <c r="R1300" s="66">
        <v>2494141000</v>
      </c>
      <c r="S1300" s="78">
        <v>45880</v>
      </c>
      <c r="T1300" s="68">
        <v>10600000</v>
      </c>
      <c r="U1300" s="65" t="s">
        <v>87</v>
      </c>
      <c r="V1300" s="68">
        <v>85463513</v>
      </c>
      <c r="W1300" s="67" t="s">
        <v>8467</v>
      </c>
      <c r="X1300" s="78">
        <v>45880</v>
      </c>
      <c r="Y1300" s="78">
        <v>45880</v>
      </c>
      <c r="Z1300" s="70" t="s">
        <v>89</v>
      </c>
      <c r="AA1300" s="70">
        <v>45991</v>
      </c>
      <c r="AB1300" s="49">
        <f t="shared" si="100"/>
        <v>111</v>
      </c>
      <c r="AC1300" s="65">
        <v>0</v>
      </c>
      <c r="AD1300" s="424">
        <v>0</v>
      </c>
      <c r="AE1300" s="65">
        <v>0</v>
      </c>
      <c r="AF1300" s="78" t="s">
        <v>89</v>
      </c>
      <c r="AG1300" s="49">
        <f t="shared" si="101"/>
        <v>0</v>
      </c>
      <c r="AH1300" s="65">
        <v>0</v>
      </c>
      <c r="AI1300" s="68">
        <v>0</v>
      </c>
      <c r="AJ1300" s="65" t="s">
        <v>89</v>
      </c>
      <c r="AK1300" s="78" t="s">
        <v>89</v>
      </c>
      <c r="AL1300" s="65">
        <v>0</v>
      </c>
      <c r="AM1300" s="78" t="s">
        <v>89</v>
      </c>
      <c r="AN1300" s="78" t="s">
        <v>89</v>
      </c>
      <c r="AO1300" s="78" t="s">
        <v>89</v>
      </c>
      <c r="AP1300" s="49">
        <f t="shared" si="102"/>
        <v>0</v>
      </c>
      <c r="AQ1300" s="49">
        <f>+L1300+AD1300-AI1300</f>
        <v>10600000</v>
      </c>
      <c r="AR1300" s="65" t="s">
        <v>87</v>
      </c>
      <c r="AS1300" s="68">
        <v>10600000</v>
      </c>
      <c r="AT1300" s="65" t="s">
        <v>90</v>
      </c>
      <c r="AU1300" s="68">
        <v>0</v>
      </c>
      <c r="AV1300" s="75" t="s">
        <v>89</v>
      </c>
      <c r="AW1300" s="423">
        <v>2650000</v>
      </c>
      <c r="AX1300" s="79">
        <f t="shared" si="103"/>
        <v>7950000</v>
      </c>
      <c r="AY1300" s="223">
        <f t="shared" si="104"/>
        <v>0.25</v>
      </c>
      <c r="AZ1300" s="74">
        <v>0.25</v>
      </c>
      <c r="BA1300" s="75" t="s">
        <v>89</v>
      </c>
      <c r="BB1300" s="65" t="s">
        <v>108</v>
      </c>
      <c r="BC1300" s="66" t="s">
        <v>8773</v>
      </c>
      <c r="BD1300" s="221" t="s">
        <v>87</v>
      </c>
      <c r="BE1300" s="221" t="s">
        <v>87</v>
      </c>
    </row>
    <row r="1301" spans="2:57" x14ac:dyDescent="0.25">
      <c r="B1301" s="221">
        <v>2025</v>
      </c>
      <c r="C1301" s="221">
        <v>891780111</v>
      </c>
      <c r="D1301" s="221" t="s">
        <v>78</v>
      </c>
      <c r="E1301" s="65" t="s">
        <v>8772</v>
      </c>
      <c r="F1301" s="65" t="s">
        <v>8771</v>
      </c>
      <c r="G1301" s="306">
        <v>0</v>
      </c>
      <c r="H1301" s="65" t="s">
        <v>81</v>
      </c>
      <c r="I1301" s="221" t="s">
        <v>82</v>
      </c>
      <c r="J1301" s="220" t="s">
        <v>83</v>
      </c>
      <c r="K1301" s="66" t="s">
        <v>8770</v>
      </c>
      <c r="L1301" s="68">
        <v>12624000</v>
      </c>
      <c r="M1301" s="221" t="s">
        <v>85</v>
      </c>
      <c r="N1301" s="66" t="s">
        <v>8769</v>
      </c>
      <c r="O1301" s="66">
        <v>1082881528</v>
      </c>
      <c r="P1301" s="65">
        <v>1425</v>
      </c>
      <c r="Q1301" s="78">
        <v>45840</v>
      </c>
      <c r="R1301" s="66">
        <v>5603238000</v>
      </c>
      <c r="S1301" s="78">
        <v>45880</v>
      </c>
      <c r="T1301" s="68">
        <v>12624000</v>
      </c>
      <c r="U1301" s="65" t="s">
        <v>87</v>
      </c>
      <c r="V1301" s="68">
        <v>72175281</v>
      </c>
      <c r="W1301" s="67" t="s">
        <v>318</v>
      </c>
      <c r="X1301" s="78">
        <v>45880</v>
      </c>
      <c r="Y1301" s="78">
        <v>45880</v>
      </c>
      <c r="Z1301" s="70" t="s">
        <v>89</v>
      </c>
      <c r="AA1301" s="70">
        <v>45991</v>
      </c>
      <c r="AB1301" s="49">
        <f t="shared" si="100"/>
        <v>111</v>
      </c>
      <c r="AC1301" s="65">
        <v>0</v>
      </c>
      <c r="AD1301" s="424">
        <v>0</v>
      </c>
      <c r="AE1301" s="65">
        <v>0</v>
      </c>
      <c r="AF1301" s="78" t="s">
        <v>89</v>
      </c>
      <c r="AG1301" s="49">
        <f t="shared" si="101"/>
        <v>0</v>
      </c>
      <c r="AH1301" s="65">
        <v>0</v>
      </c>
      <c r="AI1301" s="68">
        <v>0</v>
      </c>
      <c r="AJ1301" s="65" t="s">
        <v>89</v>
      </c>
      <c r="AK1301" s="78" t="s">
        <v>89</v>
      </c>
      <c r="AL1301" s="65">
        <v>0</v>
      </c>
      <c r="AM1301" s="78" t="s">
        <v>89</v>
      </c>
      <c r="AN1301" s="78" t="s">
        <v>89</v>
      </c>
      <c r="AO1301" s="78" t="s">
        <v>89</v>
      </c>
      <c r="AP1301" s="49">
        <f t="shared" si="102"/>
        <v>0</v>
      </c>
      <c r="AQ1301" s="49">
        <f>+L1301+AD1301-AI1301</f>
        <v>12624000</v>
      </c>
      <c r="AR1301" s="65" t="s">
        <v>87</v>
      </c>
      <c r="AS1301" s="68">
        <v>12624000</v>
      </c>
      <c r="AT1301" s="65" t="s">
        <v>90</v>
      </c>
      <c r="AU1301" s="68">
        <v>0</v>
      </c>
      <c r="AV1301" s="75" t="s">
        <v>89</v>
      </c>
      <c r="AW1301" s="423">
        <v>3156000</v>
      </c>
      <c r="AX1301" s="79">
        <f t="shared" si="103"/>
        <v>9468000</v>
      </c>
      <c r="AY1301" s="223">
        <f t="shared" si="104"/>
        <v>0.25</v>
      </c>
      <c r="AZ1301" s="74">
        <v>0.25</v>
      </c>
      <c r="BA1301" s="75" t="s">
        <v>89</v>
      </c>
      <c r="BB1301" s="65" t="s">
        <v>108</v>
      </c>
      <c r="BC1301" s="66" t="s">
        <v>8768</v>
      </c>
      <c r="BD1301" s="221" t="s">
        <v>87</v>
      </c>
      <c r="BE1301" s="221" t="s">
        <v>87</v>
      </c>
    </row>
    <row r="1302" spans="2:57" x14ac:dyDescent="0.25">
      <c r="B1302" s="221">
        <v>2025</v>
      </c>
      <c r="C1302" s="221">
        <v>891780111</v>
      </c>
      <c r="D1302" s="221" t="s">
        <v>78</v>
      </c>
      <c r="E1302" s="65" t="s">
        <v>8767</v>
      </c>
      <c r="F1302" s="65" t="s">
        <v>8766</v>
      </c>
      <c r="G1302" s="306">
        <v>0</v>
      </c>
      <c r="H1302" s="65" t="s">
        <v>81</v>
      </c>
      <c r="I1302" s="221" t="s">
        <v>82</v>
      </c>
      <c r="J1302" s="220" t="s">
        <v>83</v>
      </c>
      <c r="K1302" s="66" t="s">
        <v>8765</v>
      </c>
      <c r="L1302" s="68">
        <v>10600000</v>
      </c>
      <c r="M1302" s="221" t="s">
        <v>85</v>
      </c>
      <c r="N1302" s="66" t="s">
        <v>8764</v>
      </c>
      <c r="O1302" s="66">
        <v>1082886999</v>
      </c>
      <c r="P1302" s="65">
        <v>1426</v>
      </c>
      <c r="Q1302" s="78">
        <v>45840</v>
      </c>
      <c r="R1302" s="66">
        <v>2494141000</v>
      </c>
      <c r="S1302" s="78">
        <v>45880</v>
      </c>
      <c r="T1302" s="68">
        <v>10600000</v>
      </c>
      <c r="U1302" s="65" t="s">
        <v>87</v>
      </c>
      <c r="V1302" s="68">
        <v>85463513</v>
      </c>
      <c r="W1302" s="67" t="s">
        <v>8467</v>
      </c>
      <c r="X1302" s="78">
        <v>45880</v>
      </c>
      <c r="Y1302" s="78">
        <v>45880</v>
      </c>
      <c r="Z1302" s="70" t="s">
        <v>89</v>
      </c>
      <c r="AA1302" s="70">
        <v>45991</v>
      </c>
      <c r="AB1302" s="49">
        <f t="shared" si="100"/>
        <v>111</v>
      </c>
      <c r="AC1302" s="65">
        <v>0</v>
      </c>
      <c r="AD1302" s="424">
        <v>0</v>
      </c>
      <c r="AE1302" s="65">
        <v>0</v>
      </c>
      <c r="AF1302" s="78" t="s">
        <v>89</v>
      </c>
      <c r="AG1302" s="49">
        <f t="shared" si="101"/>
        <v>0</v>
      </c>
      <c r="AH1302" s="65">
        <v>0</v>
      </c>
      <c r="AI1302" s="68">
        <v>0</v>
      </c>
      <c r="AJ1302" s="65" t="s">
        <v>89</v>
      </c>
      <c r="AK1302" s="78" t="s">
        <v>89</v>
      </c>
      <c r="AL1302" s="65">
        <v>0</v>
      </c>
      <c r="AM1302" s="78" t="s">
        <v>89</v>
      </c>
      <c r="AN1302" s="78" t="s">
        <v>89</v>
      </c>
      <c r="AO1302" s="78" t="s">
        <v>89</v>
      </c>
      <c r="AP1302" s="49">
        <f t="shared" si="102"/>
        <v>0</v>
      </c>
      <c r="AQ1302" s="49">
        <f>+L1302+AD1302-AI1302</f>
        <v>10600000</v>
      </c>
      <c r="AR1302" s="65" t="s">
        <v>87</v>
      </c>
      <c r="AS1302" s="68">
        <v>10600000</v>
      </c>
      <c r="AT1302" s="65" t="s">
        <v>90</v>
      </c>
      <c r="AU1302" s="68">
        <v>0</v>
      </c>
      <c r="AV1302" s="75" t="s">
        <v>89</v>
      </c>
      <c r="AW1302" s="423">
        <v>2650000</v>
      </c>
      <c r="AX1302" s="79">
        <f t="shared" si="103"/>
        <v>7950000</v>
      </c>
      <c r="AY1302" s="223">
        <f t="shared" si="104"/>
        <v>0.25</v>
      </c>
      <c r="AZ1302" s="74">
        <v>0.25</v>
      </c>
      <c r="BA1302" s="75" t="s">
        <v>89</v>
      </c>
      <c r="BB1302" s="65" t="s">
        <v>108</v>
      </c>
      <c r="BC1302" s="66" t="s">
        <v>8763</v>
      </c>
      <c r="BD1302" s="221" t="s">
        <v>87</v>
      </c>
      <c r="BE1302" s="221" t="s">
        <v>87</v>
      </c>
    </row>
    <row r="1303" spans="2:57" x14ac:dyDescent="0.25">
      <c r="B1303" s="221">
        <v>2025</v>
      </c>
      <c r="C1303" s="221">
        <v>891780111</v>
      </c>
      <c r="D1303" s="221" t="s">
        <v>78</v>
      </c>
      <c r="E1303" s="65" t="s">
        <v>8762</v>
      </c>
      <c r="F1303" s="65" t="s">
        <v>8761</v>
      </c>
      <c r="G1303" s="306">
        <v>0</v>
      </c>
      <c r="H1303" s="65" t="s">
        <v>81</v>
      </c>
      <c r="I1303" s="221" t="s">
        <v>82</v>
      </c>
      <c r="J1303" s="220" t="s">
        <v>83</v>
      </c>
      <c r="K1303" s="66" t="s">
        <v>8345</v>
      </c>
      <c r="L1303" s="68">
        <v>10600000</v>
      </c>
      <c r="M1303" s="221" t="s">
        <v>85</v>
      </c>
      <c r="N1303" s="66" t="s">
        <v>8760</v>
      </c>
      <c r="O1303" s="66">
        <v>57463940</v>
      </c>
      <c r="P1303" s="65">
        <v>1426</v>
      </c>
      <c r="Q1303" s="78">
        <v>45840</v>
      </c>
      <c r="R1303" s="66">
        <v>2494141000</v>
      </c>
      <c r="S1303" s="78">
        <v>45880</v>
      </c>
      <c r="T1303" s="68">
        <v>10600000</v>
      </c>
      <c r="U1303" s="65" t="s">
        <v>87</v>
      </c>
      <c r="V1303" s="68">
        <v>7632967</v>
      </c>
      <c r="W1303" s="67" t="s">
        <v>1764</v>
      </c>
      <c r="X1303" s="78">
        <v>45880</v>
      </c>
      <c r="Y1303" s="78">
        <v>45880</v>
      </c>
      <c r="Z1303" s="70" t="s">
        <v>89</v>
      </c>
      <c r="AA1303" s="70">
        <v>45991</v>
      </c>
      <c r="AB1303" s="49">
        <f t="shared" si="100"/>
        <v>111</v>
      </c>
      <c r="AC1303" s="65">
        <v>0</v>
      </c>
      <c r="AD1303" s="424">
        <v>0</v>
      </c>
      <c r="AE1303" s="65">
        <v>0</v>
      </c>
      <c r="AF1303" s="78" t="s">
        <v>89</v>
      </c>
      <c r="AG1303" s="49">
        <f t="shared" si="101"/>
        <v>0</v>
      </c>
      <c r="AH1303" s="65">
        <v>0</v>
      </c>
      <c r="AI1303" s="68">
        <v>0</v>
      </c>
      <c r="AJ1303" s="65" t="s">
        <v>89</v>
      </c>
      <c r="AK1303" s="78" t="s">
        <v>89</v>
      </c>
      <c r="AL1303" s="65">
        <v>0</v>
      </c>
      <c r="AM1303" s="78" t="s">
        <v>89</v>
      </c>
      <c r="AN1303" s="78" t="s">
        <v>89</v>
      </c>
      <c r="AO1303" s="78" t="s">
        <v>89</v>
      </c>
      <c r="AP1303" s="49">
        <f t="shared" si="102"/>
        <v>0</v>
      </c>
      <c r="AQ1303" s="49">
        <f>+L1303+AD1303-AI1303</f>
        <v>10600000</v>
      </c>
      <c r="AR1303" s="65" t="s">
        <v>87</v>
      </c>
      <c r="AS1303" s="68">
        <v>10600000</v>
      </c>
      <c r="AT1303" s="65" t="s">
        <v>90</v>
      </c>
      <c r="AU1303" s="68">
        <v>0</v>
      </c>
      <c r="AV1303" s="75" t="s">
        <v>89</v>
      </c>
      <c r="AW1303" s="423">
        <v>2650000</v>
      </c>
      <c r="AX1303" s="79">
        <f t="shared" si="103"/>
        <v>7950000</v>
      </c>
      <c r="AY1303" s="223">
        <f t="shared" si="104"/>
        <v>0.25</v>
      </c>
      <c r="AZ1303" s="74">
        <v>0.25</v>
      </c>
      <c r="BA1303" s="75" t="s">
        <v>89</v>
      </c>
      <c r="BB1303" s="65" t="s">
        <v>108</v>
      </c>
      <c r="BC1303" s="66" t="s">
        <v>8759</v>
      </c>
      <c r="BD1303" s="221" t="s">
        <v>87</v>
      </c>
      <c r="BE1303" s="221" t="s">
        <v>87</v>
      </c>
    </row>
    <row r="1304" spans="2:57" x14ac:dyDescent="0.25">
      <c r="B1304" s="221">
        <v>2025</v>
      </c>
      <c r="C1304" s="221">
        <v>891780111</v>
      </c>
      <c r="D1304" s="221" t="s">
        <v>78</v>
      </c>
      <c r="E1304" s="65" t="s">
        <v>8758</v>
      </c>
      <c r="F1304" s="65" t="s">
        <v>8757</v>
      </c>
      <c r="G1304" s="306">
        <v>0</v>
      </c>
      <c r="H1304" s="65" t="s">
        <v>81</v>
      </c>
      <c r="I1304" s="221" t="s">
        <v>82</v>
      </c>
      <c r="J1304" s="220" t="s">
        <v>83</v>
      </c>
      <c r="K1304" s="66" t="s">
        <v>8756</v>
      </c>
      <c r="L1304" s="68">
        <v>10158400</v>
      </c>
      <c r="M1304" s="221" t="s">
        <v>85</v>
      </c>
      <c r="N1304" s="66" t="s">
        <v>8755</v>
      </c>
      <c r="O1304" s="66">
        <v>1083027840</v>
      </c>
      <c r="P1304" s="65">
        <v>1426</v>
      </c>
      <c r="Q1304" s="78">
        <v>45840</v>
      </c>
      <c r="R1304" s="66">
        <v>2494141000</v>
      </c>
      <c r="S1304" s="78">
        <v>45880</v>
      </c>
      <c r="T1304" s="68">
        <v>10158400</v>
      </c>
      <c r="U1304" s="65" t="s">
        <v>87</v>
      </c>
      <c r="V1304" s="68">
        <v>4978990</v>
      </c>
      <c r="W1304" s="67" t="s">
        <v>8754</v>
      </c>
      <c r="X1304" s="78">
        <v>45880</v>
      </c>
      <c r="Y1304" s="78">
        <v>45880</v>
      </c>
      <c r="Z1304" s="70" t="s">
        <v>89</v>
      </c>
      <c r="AA1304" s="70">
        <v>45991</v>
      </c>
      <c r="AB1304" s="49">
        <f t="shared" si="100"/>
        <v>111</v>
      </c>
      <c r="AC1304" s="65">
        <v>0</v>
      </c>
      <c r="AD1304" s="424">
        <v>0</v>
      </c>
      <c r="AE1304" s="65">
        <v>0</v>
      </c>
      <c r="AF1304" s="78" t="s">
        <v>89</v>
      </c>
      <c r="AG1304" s="49">
        <f t="shared" si="101"/>
        <v>0</v>
      </c>
      <c r="AH1304" s="65">
        <v>0</v>
      </c>
      <c r="AI1304" s="68">
        <v>0</v>
      </c>
      <c r="AJ1304" s="65" t="s">
        <v>89</v>
      </c>
      <c r="AK1304" s="78" t="s">
        <v>89</v>
      </c>
      <c r="AL1304" s="65">
        <v>0</v>
      </c>
      <c r="AM1304" s="78" t="s">
        <v>89</v>
      </c>
      <c r="AN1304" s="78" t="s">
        <v>89</v>
      </c>
      <c r="AO1304" s="78" t="s">
        <v>89</v>
      </c>
      <c r="AP1304" s="49">
        <f t="shared" si="102"/>
        <v>0</v>
      </c>
      <c r="AQ1304" s="49">
        <f>+L1304+AD1304-AI1304</f>
        <v>10158400</v>
      </c>
      <c r="AR1304" s="65" t="s">
        <v>87</v>
      </c>
      <c r="AS1304" s="68">
        <v>10158400</v>
      </c>
      <c r="AT1304" s="65" t="s">
        <v>90</v>
      </c>
      <c r="AU1304" s="68">
        <v>0</v>
      </c>
      <c r="AV1304" s="75" t="s">
        <v>89</v>
      </c>
      <c r="AW1304" s="423">
        <v>2208400</v>
      </c>
      <c r="AX1304" s="79">
        <f t="shared" si="103"/>
        <v>7950000</v>
      </c>
      <c r="AY1304" s="223">
        <f t="shared" si="104"/>
        <v>0.21739644038431249</v>
      </c>
      <c r="AZ1304" s="74">
        <v>0.21739644038431249</v>
      </c>
      <c r="BA1304" s="75" t="s">
        <v>89</v>
      </c>
      <c r="BB1304" s="65" t="s">
        <v>108</v>
      </c>
      <c r="BC1304" s="66" t="s">
        <v>8753</v>
      </c>
      <c r="BD1304" s="221" t="s">
        <v>87</v>
      </c>
      <c r="BE1304" s="221" t="s">
        <v>87</v>
      </c>
    </row>
    <row r="1305" spans="2:57" x14ac:dyDescent="0.25">
      <c r="B1305" s="221">
        <v>2025</v>
      </c>
      <c r="C1305" s="221">
        <v>891780111</v>
      </c>
      <c r="D1305" s="221" t="s">
        <v>78</v>
      </c>
      <c r="E1305" s="65" t="s">
        <v>8752</v>
      </c>
      <c r="F1305" s="65" t="s">
        <v>8751</v>
      </c>
      <c r="G1305" s="306">
        <v>0</v>
      </c>
      <c r="H1305" s="65" t="s">
        <v>81</v>
      </c>
      <c r="I1305" s="221" t="s">
        <v>82</v>
      </c>
      <c r="J1305" s="220" t="s">
        <v>83</v>
      </c>
      <c r="K1305" s="66" t="s">
        <v>8750</v>
      </c>
      <c r="L1305" s="68">
        <v>12308400</v>
      </c>
      <c r="M1305" s="221" t="s">
        <v>85</v>
      </c>
      <c r="N1305" s="66" t="s">
        <v>8749</v>
      </c>
      <c r="O1305" s="66">
        <v>36719808</v>
      </c>
      <c r="P1305" s="65">
        <v>1425</v>
      </c>
      <c r="Q1305" s="78">
        <v>45840</v>
      </c>
      <c r="R1305" s="66">
        <v>5603238000</v>
      </c>
      <c r="S1305" s="78">
        <v>45880</v>
      </c>
      <c r="T1305" s="68">
        <v>12308400</v>
      </c>
      <c r="U1305" s="65" t="s">
        <v>87</v>
      </c>
      <c r="V1305" s="68">
        <v>45691169</v>
      </c>
      <c r="W1305" s="67" t="s">
        <v>8679</v>
      </c>
      <c r="X1305" s="78">
        <v>45880</v>
      </c>
      <c r="Y1305" s="78">
        <v>45880</v>
      </c>
      <c r="Z1305" s="70" t="s">
        <v>89</v>
      </c>
      <c r="AA1305" s="70">
        <v>45991</v>
      </c>
      <c r="AB1305" s="49">
        <f t="shared" si="100"/>
        <v>111</v>
      </c>
      <c r="AC1305" s="65">
        <v>0</v>
      </c>
      <c r="AD1305" s="424">
        <v>0</v>
      </c>
      <c r="AE1305" s="65">
        <v>0</v>
      </c>
      <c r="AF1305" s="78" t="s">
        <v>89</v>
      </c>
      <c r="AG1305" s="49">
        <f t="shared" si="101"/>
        <v>0</v>
      </c>
      <c r="AH1305" s="65">
        <v>0</v>
      </c>
      <c r="AI1305" s="68">
        <v>0</v>
      </c>
      <c r="AJ1305" s="65" t="s">
        <v>89</v>
      </c>
      <c r="AK1305" s="78" t="s">
        <v>89</v>
      </c>
      <c r="AL1305" s="65">
        <v>0</v>
      </c>
      <c r="AM1305" s="78" t="s">
        <v>89</v>
      </c>
      <c r="AN1305" s="78" t="s">
        <v>89</v>
      </c>
      <c r="AO1305" s="78" t="s">
        <v>89</v>
      </c>
      <c r="AP1305" s="49">
        <f t="shared" si="102"/>
        <v>0</v>
      </c>
      <c r="AQ1305" s="49">
        <f>+L1305+AD1305-AI1305</f>
        <v>12308400</v>
      </c>
      <c r="AR1305" s="65" t="s">
        <v>87</v>
      </c>
      <c r="AS1305" s="68">
        <v>12308400</v>
      </c>
      <c r="AT1305" s="65" t="s">
        <v>90</v>
      </c>
      <c r="AU1305" s="68">
        <v>0</v>
      </c>
      <c r="AV1305" s="75" t="s">
        <v>89</v>
      </c>
      <c r="AW1305" s="423">
        <v>2840400</v>
      </c>
      <c r="AX1305" s="79">
        <f t="shared" si="103"/>
        <v>9468000</v>
      </c>
      <c r="AY1305" s="223">
        <f t="shared" si="104"/>
        <v>0.23076923076923078</v>
      </c>
      <c r="AZ1305" s="74">
        <v>0.23076923076923078</v>
      </c>
      <c r="BA1305" s="75" t="s">
        <v>89</v>
      </c>
      <c r="BB1305" s="65" t="s">
        <v>108</v>
      </c>
      <c r="BC1305" s="66" t="s">
        <v>8748</v>
      </c>
      <c r="BD1305" s="221" t="s">
        <v>87</v>
      </c>
      <c r="BE1305" s="221" t="s">
        <v>87</v>
      </c>
    </row>
    <row r="1306" spans="2:57" x14ac:dyDescent="0.25">
      <c r="B1306" s="221">
        <v>2025</v>
      </c>
      <c r="C1306" s="221">
        <v>891780111</v>
      </c>
      <c r="D1306" s="221" t="s">
        <v>78</v>
      </c>
      <c r="E1306" s="65" t="s">
        <v>8747</v>
      </c>
      <c r="F1306" s="65" t="s">
        <v>8746</v>
      </c>
      <c r="G1306" s="306">
        <v>0</v>
      </c>
      <c r="H1306" s="65" t="s">
        <v>81</v>
      </c>
      <c r="I1306" s="221" t="s">
        <v>82</v>
      </c>
      <c r="J1306" s="220" t="s">
        <v>83</v>
      </c>
      <c r="K1306" s="66" t="s">
        <v>8745</v>
      </c>
      <c r="L1306" s="68">
        <v>4500000</v>
      </c>
      <c r="M1306" s="221" t="s">
        <v>85</v>
      </c>
      <c r="N1306" s="66" t="s">
        <v>8744</v>
      </c>
      <c r="O1306" s="66">
        <v>1082899340</v>
      </c>
      <c r="P1306" s="65">
        <v>1426</v>
      </c>
      <c r="Q1306" s="78">
        <v>45840</v>
      </c>
      <c r="R1306" s="66">
        <v>2494141000</v>
      </c>
      <c r="S1306" s="78">
        <v>45881</v>
      </c>
      <c r="T1306" s="68">
        <v>4500000</v>
      </c>
      <c r="U1306" s="65" t="s">
        <v>87</v>
      </c>
      <c r="V1306" s="68">
        <v>7631392</v>
      </c>
      <c r="W1306" s="67" t="s">
        <v>8743</v>
      </c>
      <c r="X1306" s="78">
        <v>45881</v>
      </c>
      <c r="Y1306" s="78">
        <v>45881</v>
      </c>
      <c r="Z1306" s="70" t="s">
        <v>89</v>
      </c>
      <c r="AA1306" s="70">
        <v>45934</v>
      </c>
      <c r="AB1306" s="49">
        <f t="shared" si="100"/>
        <v>53</v>
      </c>
      <c r="AC1306" s="65">
        <v>0</v>
      </c>
      <c r="AD1306" s="424">
        <v>0</v>
      </c>
      <c r="AE1306" s="65">
        <v>0</v>
      </c>
      <c r="AF1306" s="78" t="s">
        <v>89</v>
      </c>
      <c r="AG1306" s="49">
        <f t="shared" si="101"/>
        <v>0</v>
      </c>
      <c r="AH1306" s="65">
        <v>0</v>
      </c>
      <c r="AI1306" s="68">
        <v>0</v>
      </c>
      <c r="AJ1306" s="65" t="s">
        <v>89</v>
      </c>
      <c r="AK1306" s="78" t="s">
        <v>89</v>
      </c>
      <c r="AL1306" s="65">
        <v>0</v>
      </c>
      <c r="AM1306" s="78" t="s">
        <v>89</v>
      </c>
      <c r="AN1306" s="78" t="s">
        <v>89</v>
      </c>
      <c r="AO1306" s="78" t="s">
        <v>89</v>
      </c>
      <c r="AP1306" s="49">
        <f t="shared" si="102"/>
        <v>0</v>
      </c>
      <c r="AQ1306" s="49">
        <f>+L1306+AD1306-AI1306</f>
        <v>4500000</v>
      </c>
      <c r="AR1306" s="65" t="s">
        <v>87</v>
      </c>
      <c r="AS1306" s="68">
        <v>4500000</v>
      </c>
      <c r="AT1306" s="65" t="s">
        <v>90</v>
      </c>
      <c r="AU1306" s="68">
        <v>0</v>
      </c>
      <c r="AV1306" s="75" t="s">
        <v>89</v>
      </c>
      <c r="AW1306" s="423">
        <v>2250000</v>
      </c>
      <c r="AX1306" s="79">
        <f t="shared" si="103"/>
        <v>2250000</v>
      </c>
      <c r="AY1306" s="223">
        <f t="shared" si="104"/>
        <v>0.5</v>
      </c>
      <c r="AZ1306" s="74">
        <v>0.5</v>
      </c>
      <c r="BA1306" s="75" t="s">
        <v>89</v>
      </c>
      <c r="BB1306" s="65" t="s">
        <v>108</v>
      </c>
      <c r="BC1306" s="66" t="s">
        <v>8742</v>
      </c>
      <c r="BD1306" s="221" t="s">
        <v>87</v>
      </c>
      <c r="BE1306" s="221" t="s">
        <v>87</v>
      </c>
    </row>
    <row r="1307" spans="2:57" x14ac:dyDescent="0.25">
      <c r="B1307" s="221">
        <v>2025</v>
      </c>
      <c r="C1307" s="221">
        <v>891780111</v>
      </c>
      <c r="D1307" s="221" t="s">
        <v>78</v>
      </c>
      <c r="E1307" s="65" t="s">
        <v>8741</v>
      </c>
      <c r="F1307" s="65" t="s">
        <v>8740</v>
      </c>
      <c r="G1307" s="306">
        <v>0</v>
      </c>
      <c r="H1307" s="65" t="s">
        <v>81</v>
      </c>
      <c r="I1307" s="221" t="s">
        <v>82</v>
      </c>
      <c r="J1307" s="220" t="s">
        <v>83</v>
      </c>
      <c r="K1307" s="66" t="s">
        <v>8739</v>
      </c>
      <c r="L1307" s="68">
        <v>9000000</v>
      </c>
      <c r="M1307" s="221" t="s">
        <v>85</v>
      </c>
      <c r="N1307" s="66" t="s">
        <v>8738</v>
      </c>
      <c r="O1307" s="66">
        <v>1082946193</v>
      </c>
      <c r="P1307" s="65">
        <v>1426</v>
      </c>
      <c r="Q1307" s="78">
        <v>45840</v>
      </c>
      <c r="R1307" s="66">
        <v>2494141000</v>
      </c>
      <c r="S1307" s="78">
        <v>45881</v>
      </c>
      <c r="T1307" s="68">
        <v>9000000</v>
      </c>
      <c r="U1307" s="65" t="s">
        <v>87</v>
      </c>
      <c r="V1307" s="68">
        <v>85459497</v>
      </c>
      <c r="W1307" s="67" t="s">
        <v>540</v>
      </c>
      <c r="X1307" s="78">
        <v>45881</v>
      </c>
      <c r="Y1307" s="78">
        <v>45881</v>
      </c>
      <c r="Z1307" s="70" t="s">
        <v>89</v>
      </c>
      <c r="AA1307" s="70">
        <v>45991</v>
      </c>
      <c r="AB1307" s="49">
        <f t="shared" si="100"/>
        <v>110</v>
      </c>
      <c r="AC1307" s="65">
        <v>0</v>
      </c>
      <c r="AD1307" s="424">
        <v>0</v>
      </c>
      <c r="AE1307" s="65">
        <v>0</v>
      </c>
      <c r="AF1307" s="78" t="s">
        <v>89</v>
      </c>
      <c r="AG1307" s="49">
        <f t="shared" si="101"/>
        <v>0</v>
      </c>
      <c r="AH1307" s="65">
        <v>0</v>
      </c>
      <c r="AI1307" s="68">
        <v>0</v>
      </c>
      <c r="AJ1307" s="65" t="s">
        <v>89</v>
      </c>
      <c r="AK1307" s="78" t="s">
        <v>89</v>
      </c>
      <c r="AL1307" s="65">
        <v>0</v>
      </c>
      <c r="AM1307" s="78" t="s">
        <v>89</v>
      </c>
      <c r="AN1307" s="78" t="s">
        <v>89</v>
      </c>
      <c r="AO1307" s="78" t="s">
        <v>89</v>
      </c>
      <c r="AP1307" s="49">
        <f t="shared" si="102"/>
        <v>0</v>
      </c>
      <c r="AQ1307" s="49">
        <f>+L1307+AD1307-AI1307</f>
        <v>9000000</v>
      </c>
      <c r="AR1307" s="65" t="s">
        <v>87</v>
      </c>
      <c r="AS1307" s="68">
        <v>9000000</v>
      </c>
      <c r="AT1307" s="65" t="s">
        <v>90</v>
      </c>
      <c r="AU1307" s="68">
        <v>0</v>
      </c>
      <c r="AV1307" s="75" t="s">
        <v>89</v>
      </c>
      <c r="AW1307" s="423">
        <v>2250000</v>
      </c>
      <c r="AX1307" s="79">
        <f t="shared" si="103"/>
        <v>6750000</v>
      </c>
      <c r="AY1307" s="223">
        <f t="shared" si="104"/>
        <v>0.25</v>
      </c>
      <c r="AZ1307" s="74">
        <v>0.25</v>
      </c>
      <c r="BA1307" s="75" t="s">
        <v>89</v>
      </c>
      <c r="BB1307" s="65" t="s">
        <v>108</v>
      </c>
      <c r="BC1307" s="66" t="s">
        <v>8737</v>
      </c>
      <c r="BD1307" s="221" t="s">
        <v>87</v>
      </c>
      <c r="BE1307" s="221" t="s">
        <v>87</v>
      </c>
    </row>
    <row r="1308" spans="2:57" x14ac:dyDescent="0.25">
      <c r="B1308" s="221">
        <v>2025</v>
      </c>
      <c r="C1308" s="221">
        <v>891780111</v>
      </c>
      <c r="D1308" s="221" t="s">
        <v>78</v>
      </c>
      <c r="E1308" s="65" t="s">
        <v>8736</v>
      </c>
      <c r="F1308" s="65" t="s">
        <v>8735</v>
      </c>
      <c r="G1308" s="306">
        <v>0</v>
      </c>
      <c r="H1308" s="65" t="s">
        <v>81</v>
      </c>
      <c r="I1308" s="221" t="s">
        <v>82</v>
      </c>
      <c r="J1308" s="220" t="s">
        <v>83</v>
      </c>
      <c r="K1308" s="66" t="s">
        <v>8421</v>
      </c>
      <c r="L1308" s="68">
        <v>9000000</v>
      </c>
      <c r="M1308" s="221" t="s">
        <v>85</v>
      </c>
      <c r="N1308" s="66" t="s">
        <v>8734</v>
      </c>
      <c r="O1308" s="66">
        <v>85153423</v>
      </c>
      <c r="P1308" s="65">
        <v>1426</v>
      </c>
      <c r="Q1308" s="78">
        <v>45840</v>
      </c>
      <c r="R1308" s="66">
        <v>2494141000</v>
      </c>
      <c r="S1308" s="78">
        <v>45881</v>
      </c>
      <c r="T1308" s="68">
        <v>9000000</v>
      </c>
      <c r="U1308" s="65" t="s">
        <v>87</v>
      </c>
      <c r="V1308" s="68">
        <v>85459497</v>
      </c>
      <c r="W1308" s="67" t="s">
        <v>540</v>
      </c>
      <c r="X1308" s="78">
        <v>45881</v>
      </c>
      <c r="Y1308" s="78">
        <v>45881</v>
      </c>
      <c r="Z1308" s="70" t="s">
        <v>89</v>
      </c>
      <c r="AA1308" s="70">
        <v>45991</v>
      </c>
      <c r="AB1308" s="49">
        <f t="shared" si="100"/>
        <v>110</v>
      </c>
      <c r="AC1308" s="65">
        <v>0</v>
      </c>
      <c r="AD1308" s="424">
        <v>0</v>
      </c>
      <c r="AE1308" s="65">
        <v>0</v>
      </c>
      <c r="AF1308" s="78" t="s">
        <v>89</v>
      </c>
      <c r="AG1308" s="49">
        <f t="shared" si="101"/>
        <v>0</v>
      </c>
      <c r="AH1308" s="65">
        <v>0</v>
      </c>
      <c r="AI1308" s="68">
        <v>0</v>
      </c>
      <c r="AJ1308" s="65" t="s">
        <v>89</v>
      </c>
      <c r="AK1308" s="78" t="s">
        <v>89</v>
      </c>
      <c r="AL1308" s="65">
        <v>0</v>
      </c>
      <c r="AM1308" s="78" t="s">
        <v>89</v>
      </c>
      <c r="AN1308" s="78" t="s">
        <v>89</v>
      </c>
      <c r="AO1308" s="78" t="s">
        <v>89</v>
      </c>
      <c r="AP1308" s="49">
        <f t="shared" si="102"/>
        <v>0</v>
      </c>
      <c r="AQ1308" s="49">
        <f>+L1308+AD1308-AI1308</f>
        <v>9000000</v>
      </c>
      <c r="AR1308" s="65" t="s">
        <v>87</v>
      </c>
      <c r="AS1308" s="68">
        <v>9000000</v>
      </c>
      <c r="AT1308" s="65" t="s">
        <v>90</v>
      </c>
      <c r="AU1308" s="68">
        <v>0</v>
      </c>
      <c r="AV1308" s="75" t="s">
        <v>89</v>
      </c>
      <c r="AW1308" s="423">
        <v>2250000</v>
      </c>
      <c r="AX1308" s="79">
        <f t="shared" si="103"/>
        <v>6750000</v>
      </c>
      <c r="AY1308" s="223">
        <f t="shared" si="104"/>
        <v>0.25</v>
      </c>
      <c r="AZ1308" s="74">
        <v>0.25</v>
      </c>
      <c r="BA1308" s="75" t="s">
        <v>89</v>
      </c>
      <c r="BB1308" s="65" t="s">
        <v>108</v>
      </c>
      <c r="BC1308" s="66" t="s">
        <v>8733</v>
      </c>
      <c r="BD1308" s="221" t="s">
        <v>87</v>
      </c>
      <c r="BE1308" s="221" t="s">
        <v>87</v>
      </c>
    </row>
    <row r="1309" spans="2:57" x14ac:dyDescent="0.25">
      <c r="B1309" s="221">
        <v>2025</v>
      </c>
      <c r="C1309" s="221">
        <v>891780111</v>
      </c>
      <c r="D1309" s="221" t="s">
        <v>78</v>
      </c>
      <c r="E1309" s="65" t="s">
        <v>8732</v>
      </c>
      <c r="F1309" s="65" t="s">
        <v>8731</v>
      </c>
      <c r="G1309" s="306">
        <v>0</v>
      </c>
      <c r="H1309" s="65" t="s">
        <v>81</v>
      </c>
      <c r="I1309" s="221" t="s">
        <v>82</v>
      </c>
      <c r="J1309" s="220" t="s">
        <v>83</v>
      </c>
      <c r="K1309" s="66" t="s">
        <v>8730</v>
      </c>
      <c r="L1309" s="68">
        <v>12624000</v>
      </c>
      <c r="M1309" s="221" t="s">
        <v>85</v>
      </c>
      <c r="N1309" s="66" t="s">
        <v>8729</v>
      </c>
      <c r="O1309" s="66">
        <v>1002008562</v>
      </c>
      <c r="P1309" s="65">
        <v>1425</v>
      </c>
      <c r="Q1309" s="78">
        <v>45840</v>
      </c>
      <c r="R1309" s="66">
        <v>5603238000</v>
      </c>
      <c r="S1309" s="78">
        <v>45881</v>
      </c>
      <c r="T1309" s="68">
        <v>12624000</v>
      </c>
      <c r="U1309" s="65" t="s">
        <v>87</v>
      </c>
      <c r="V1309" s="68">
        <v>5056184</v>
      </c>
      <c r="W1309" s="67" t="s">
        <v>1508</v>
      </c>
      <c r="X1309" s="78">
        <v>45881</v>
      </c>
      <c r="Y1309" s="78">
        <v>45881</v>
      </c>
      <c r="Z1309" s="70" t="s">
        <v>89</v>
      </c>
      <c r="AA1309" s="70">
        <v>45991</v>
      </c>
      <c r="AB1309" s="49">
        <f t="shared" si="100"/>
        <v>110</v>
      </c>
      <c r="AC1309" s="65">
        <v>0</v>
      </c>
      <c r="AD1309" s="424">
        <v>0</v>
      </c>
      <c r="AE1309" s="65">
        <v>0</v>
      </c>
      <c r="AF1309" s="78" t="s">
        <v>89</v>
      </c>
      <c r="AG1309" s="49">
        <f t="shared" si="101"/>
        <v>0</v>
      </c>
      <c r="AH1309" s="65">
        <v>0</v>
      </c>
      <c r="AI1309" s="68">
        <v>0</v>
      </c>
      <c r="AJ1309" s="65" t="s">
        <v>89</v>
      </c>
      <c r="AK1309" s="78" t="s">
        <v>89</v>
      </c>
      <c r="AL1309" s="65">
        <v>0</v>
      </c>
      <c r="AM1309" s="78" t="s">
        <v>89</v>
      </c>
      <c r="AN1309" s="78" t="s">
        <v>89</v>
      </c>
      <c r="AO1309" s="78" t="s">
        <v>89</v>
      </c>
      <c r="AP1309" s="49">
        <f t="shared" si="102"/>
        <v>0</v>
      </c>
      <c r="AQ1309" s="49">
        <f>+L1309+AD1309-AI1309</f>
        <v>12624000</v>
      </c>
      <c r="AR1309" s="65" t="s">
        <v>87</v>
      </c>
      <c r="AS1309" s="68">
        <v>12624000</v>
      </c>
      <c r="AT1309" s="65" t="s">
        <v>90</v>
      </c>
      <c r="AU1309" s="68">
        <v>0</v>
      </c>
      <c r="AV1309" s="75" t="s">
        <v>89</v>
      </c>
      <c r="AW1309" s="423">
        <v>3156000</v>
      </c>
      <c r="AX1309" s="79">
        <f t="shared" si="103"/>
        <v>9468000</v>
      </c>
      <c r="AY1309" s="223">
        <f t="shared" si="104"/>
        <v>0.25</v>
      </c>
      <c r="AZ1309" s="74">
        <v>0.25</v>
      </c>
      <c r="BA1309" s="75" t="s">
        <v>89</v>
      </c>
      <c r="BB1309" s="65" t="s">
        <v>108</v>
      </c>
      <c r="BC1309" s="66" t="s">
        <v>8728</v>
      </c>
      <c r="BD1309" s="221" t="s">
        <v>87</v>
      </c>
      <c r="BE1309" s="221" t="s">
        <v>87</v>
      </c>
    </row>
    <row r="1310" spans="2:57" x14ac:dyDescent="0.25">
      <c r="B1310" s="221">
        <v>2025</v>
      </c>
      <c r="C1310" s="221">
        <v>891780111</v>
      </c>
      <c r="D1310" s="221" t="s">
        <v>78</v>
      </c>
      <c r="E1310" s="65" t="s">
        <v>8727</v>
      </c>
      <c r="F1310" s="65" t="s">
        <v>8726</v>
      </c>
      <c r="G1310" s="306">
        <v>0</v>
      </c>
      <c r="H1310" s="65" t="s">
        <v>81</v>
      </c>
      <c r="I1310" s="221" t="s">
        <v>82</v>
      </c>
      <c r="J1310" s="220" t="s">
        <v>83</v>
      </c>
      <c r="K1310" s="66" t="s">
        <v>8725</v>
      </c>
      <c r="L1310" s="68">
        <v>10600000</v>
      </c>
      <c r="M1310" s="221" t="s">
        <v>85</v>
      </c>
      <c r="N1310" s="66" t="s">
        <v>8724</v>
      </c>
      <c r="O1310" s="66">
        <v>42155216</v>
      </c>
      <c r="P1310" s="65">
        <v>1426</v>
      </c>
      <c r="Q1310" s="78">
        <v>45840</v>
      </c>
      <c r="R1310" s="66">
        <v>2494141000</v>
      </c>
      <c r="S1310" s="78">
        <v>45881</v>
      </c>
      <c r="T1310" s="68">
        <v>10600000</v>
      </c>
      <c r="U1310" s="65" t="s">
        <v>87</v>
      </c>
      <c r="V1310" s="68">
        <v>12560219</v>
      </c>
      <c r="W1310" s="67" t="s">
        <v>8530</v>
      </c>
      <c r="X1310" s="78">
        <v>45881</v>
      </c>
      <c r="Y1310" s="78">
        <v>45881</v>
      </c>
      <c r="Z1310" s="70" t="s">
        <v>89</v>
      </c>
      <c r="AA1310" s="70">
        <v>45991</v>
      </c>
      <c r="AB1310" s="49">
        <f t="shared" si="100"/>
        <v>110</v>
      </c>
      <c r="AC1310" s="65">
        <v>0</v>
      </c>
      <c r="AD1310" s="424">
        <v>0</v>
      </c>
      <c r="AE1310" s="65">
        <v>0</v>
      </c>
      <c r="AF1310" s="78" t="s">
        <v>89</v>
      </c>
      <c r="AG1310" s="49">
        <f t="shared" si="101"/>
        <v>0</v>
      </c>
      <c r="AH1310" s="65">
        <v>0</v>
      </c>
      <c r="AI1310" s="68">
        <v>0</v>
      </c>
      <c r="AJ1310" s="65" t="s">
        <v>89</v>
      </c>
      <c r="AK1310" s="78" t="s">
        <v>89</v>
      </c>
      <c r="AL1310" s="65">
        <v>0</v>
      </c>
      <c r="AM1310" s="78" t="s">
        <v>89</v>
      </c>
      <c r="AN1310" s="78" t="s">
        <v>89</v>
      </c>
      <c r="AO1310" s="78" t="s">
        <v>89</v>
      </c>
      <c r="AP1310" s="49">
        <f t="shared" si="102"/>
        <v>0</v>
      </c>
      <c r="AQ1310" s="49">
        <f>+L1310+AD1310-AI1310</f>
        <v>10600000</v>
      </c>
      <c r="AR1310" s="65" t="s">
        <v>87</v>
      </c>
      <c r="AS1310" s="68">
        <v>10600000</v>
      </c>
      <c r="AT1310" s="65" t="s">
        <v>90</v>
      </c>
      <c r="AU1310" s="68">
        <v>0</v>
      </c>
      <c r="AV1310" s="75" t="s">
        <v>89</v>
      </c>
      <c r="AW1310" s="423">
        <v>2650000</v>
      </c>
      <c r="AX1310" s="79">
        <f t="shared" si="103"/>
        <v>7950000</v>
      </c>
      <c r="AY1310" s="223">
        <f t="shared" si="104"/>
        <v>0.25</v>
      </c>
      <c r="AZ1310" s="74">
        <v>0.25</v>
      </c>
      <c r="BA1310" s="75" t="s">
        <v>89</v>
      </c>
      <c r="BB1310" s="65" t="s">
        <v>108</v>
      </c>
      <c r="BC1310" s="66" t="s">
        <v>8723</v>
      </c>
      <c r="BD1310" s="221" t="s">
        <v>87</v>
      </c>
      <c r="BE1310" s="221" t="s">
        <v>87</v>
      </c>
    </row>
    <row r="1311" spans="2:57" x14ac:dyDescent="0.25">
      <c r="B1311" s="221">
        <v>2025</v>
      </c>
      <c r="C1311" s="221">
        <v>891780111</v>
      </c>
      <c r="D1311" s="221" t="s">
        <v>78</v>
      </c>
      <c r="E1311" s="65" t="s">
        <v>8722</v>
      </c>
      <c r="F1311" s="65" t="s">
        <v>8721</v>
      </c>
      <c r="G1311" s="306">
        <v>0</v>
      </c>
      <c r="H1311" s="65" t="s">
        <v>81</v>
      </c>
      <c r="I1311" s="221" t="s">
        <v>82</v>
      </c>
      <c r="J1311" s="220" t="s">
        <v>83</v>
      </c>
      <c r="K1311" s="66" t="s">
        <v>8421</v>
      </c>
      <c r="L1311" s="68">
        <v>9000000</v>
      </c>
      <c r="M1311" s="221" t="s">
        <v>85</v>
      </c>
      <c r="N1311" s="66" t="s">
        <v>8720</v>
      </c>
      <c r="O1311" s="66">
        <v>1083047056</v>
      </c>
      <c r="P1311" s="65">
        <v>1426</v>
      </c>
      <c r="Q1311" s="78">
        <v>45840</v>
      </c>
      <c r="R1311" s="66">
        <v>2494141000</v>
      </c>
      <c r="S1311" s="78">
        <v>45881</v>
      </c>
      <c r="T1311" s="68">
        <v>9000000</v>
      </c>
      <c r="U1311" s="65" t="s">
        <v>87</v>
      </c>
      <c r="V1311" s="68">
        <v>85459497</v>
      </c>
      <c r="W1311" s="67" t="s">
        <v>540</v>
      </c>
      <c r="X1311" s="78">
        <v>45881</v>
      </c>
      <c r="Y1311" s="78">
        <v>45881</v>
      </c>
      <c r="Z1311" s="70" t="s">
        <v>89</v>
      </c>
      <c r="AA1311" s="70">
        <v>45991</v>
      </c>
      <c r="AB1311" s="49">
        <f t="shared" si="100"/>
        <v>110</v>
      </c>
      <c r="AC1311" s="65">
        <v>0</v>
      </c>
      <c r="AD1311" s="424">
        <v>0</v>
      </c>
      <c r="AE1311" s="65">
        <v>0</v>
      </c>
      <c r="AF1311" s="78" t="s">
        <v>89</v>
      </c>
      <c r="AG1311" s="49">
        <f t="shared" si="101"/>
        <v>0</v>
      </c>
      <c r="AH1311" s="65">
        <v>0</v>
      </c>
      <c r="AI1311" s="68">
        <v>0</v>
      </c>
      <c r="AJ1311" s="65" t="s">
        <v>89</v>
      </c>
      <c r="AK1311" s="78" t="s">
        <v>89</v>
      </c>
      <c r="AL1311" s="65">
        <v>0</v>
      </c>
      <c r="AM1311" s="78" t="s">
        <v>89</v>
      </c>
      <c r="AN1311" s="78" t="s">
        <v>89</v>
      </c>
      <c r="AO1311" s="78" t="s">
        <v>89</v>
      </c>
      <c r="AP1311" s="49">
        <f t="shared" si="102"/>
        <v>0</v>
      </c>
      <c r="AQ1311" s="49">
        <f>+L1311+AD1311-AI1311</f>
        <v>9000000</v>
      </c>
      <c r="AR1311" s="65" t="s">
        <v>87</v>
      </c>
      <c r="AS1311" s="68">
        <v>9000000</v>
      </c>
      <c r="AT1311" s="65" t="s">
        <v>90</v>
      </c>
      <c r="AU1311" s="68">
        <v>0</v>
      </c>
      <c r="AV1311" s="75" t="s">
        <v>89</v>
      </c>
      <c r="AW1311" s="423">
        <v>2250000</v>
      </c>
      <c r="AX1311" s="79">
        <f t="shared" si="103"/>
        <v>6750000</v>
      </c>
      <c r="AY1311" s="223">
        <f t="shared" si="104"/>
        <v>0.25</v>
      </c>
      <c r="AZ1311" s="74">
        <v>0.25</v>
      </c>
      <c r="BA1311" s="75" t="s">
        <v>89</v>
      </c>
      <c r="BB1311" s="65" t="s">
        <v>108</v>
      </c>
      <c r="BC1311" s="66" t="s">
        <v>8719</v>
      </c>
      <c r="BD1311" s="221" t="s">
        <v>87</v>
      </c>
      <c r="BE1311" s="221" t="s">
        <v>87</v>
      </c>
    </row>
    <row r="1312" spans="2:57" x14ac:dyDescent="0.25">
      <c r="B1312" s="221">
        <v>2025</v>
      </c>
      <c r="C1312" s="221">
        <v>891780111</v>
      </c>
      <c r="D1312" s="221" t="s">
        <v>78</v>
      </c>
      <c r="E1312" s="65" t="s">
        <v>8718</v>
      </c>
      <c r="F1312" s="65" t="s">
        <v>8717</v>
      </c>
      <c r="G1312" s="306">
        <v>0</v>
      </c>
      <c r="H1312" s="65" t="s">
        <v>81</v>
      </c>
      <c r="I1312" s="221" t="s">
        <v>82</v>
      </c>
      <c r="J1312" s="220" t="s">
        <v>83</v>
      </c>
      <c r="K1312" s="66" t="s">
        <v>8701</v>
      </c>
      <c r="L1312" s="68">
        <v>10335000</v>
      </c>
      <c r="M1312" s="221" t="s">
        <v>85</v>
      </c>
      <c r="N1312" s="66" t="s">
        <v>8716</v>
      </c>
      <c r="O1312" s="66">
        <v>1083031151</v>
      </c>
      <c r="P1312" s="65">
        <v>1425</v>
      </c>
      <c r="Q1312" s="78">
        <v>45840</v>
      </c>
      <c r="R1312" s="66">
        <v>5603238000</v>
      </c>
      <c r="S1312" s="78">
        <v>45881</v>
      </c>
      <c r="T1312" s="68">
        <v>10335000</v>
      </c>
      <c r="U1312" s="65" t="s">
        <v>87</v>
      </c>
      <c r="V1312" s="68">
        <v>36557666</v>
      </c>
      <c r="W1312" s="67" t="s">
        <v>8339</v>
      </c>
      <c r="X1312" s="78">
        <v>45881</v>
      </c>
      <c r="Y1312" s="78">
        <v>45881</v>
      </c>
      <c r="Z1312" s="70" t="s">
        <v>89</v>
      </c>
      <c r="AA1312" s="70">
        <v>45991</v>
      </c>
      <c r="AB1312" s="49">
        <f t="shared" si="100"/>
        <v>110</v>
      </c>
      <c r="AC1312" s="65">
        <v>0</v>
      </c>
      <c r="AD1312" s="424">
        <v>0</v>
      </c>
      <c r="AE1312" s="65">
        <v>0</v>
      </c>
      <c r="AF1312" s="78" t="s">
        <v>89</v>
      </c>
      <c r="AG1312" s="49">
        <f t="shared" si="101"/>
        <v>0</v>
      </c>
      <c r="AH1312" s="65">
        <v>0</v>
      </c>
      <c r="AI1312" s="68">
        <v>0</v>
      </c>
      <c r="AJ1312" s="65" t="s">
        <v>89</v>
      </c>
      <c r="AK1312" s="78" t="s">
        <v>89</v>
      </c>
      <c r="AL1312" s="65">
        <v>0</v>
      </c>
      <c r="AM1312" s="78" t="s">
        <v>89</v>
      </c>
      <c r="AN1312" s="78" t="s">
        <v>89</v>
      </c>
      <c r="AO1312" s="78" t="s">
        <v>89</v>
      </c>
      <c r="AP1312" s="49">
        <f t="shared" si="102"/>
        <v>0</v>
      </c>
      <c r="AQ1312" s="49">
        <f>+L1312+AD1312-AI1312</f>
        <v>10335000</v>
      </c>
      <c r="AR1312" s="65" t="s">
        <v>87</v>
      </c>
      <c r="AS1312" s="68">
        <v>10335000</v>
      </c>
      <c r="AT1312" s="65" t="s">
        <v>90</v>
      </c>
      <c r="AU1312" s="68">
        <v>0</v>
      </c>
      <c r="AV1312" s="75" t="s">
        <v>89</v>
      </c>
      <c r="AW1312" s="423">
        <v>2385000</v>
      </c>
      <c r="AX1312" s="79">
        <f t="shared" si="103"/>
        <v>7950000</v>
      </c>
      <c r="AY1312" s="223">
        <f t="shared" si="104"/>
        <v>0.23076923076923078</v>
      </c>
      <c r="AZ1312" s="74">
        <v>0.23076923076923078</v>
      </c>
      <c r="BA1312" s="75" t="s">
        <v>89</v>
      </c>
      <c r="BB1312" s="65" t="s">
        <v>108</v>
      </c>
      <c r="BC1312" s="66" t="s">
        <v>8715</v>
      </c>
      <c r="BD1312" s="221" t="s">
        <v>87</v>
      </c>
      <c r="BE1312" s="221" t="s">
        <v>87</v>
      </c>
    </row>
    <row r="1313" spans="2:57" x14ac:dyDescent="0.25">
      <c r="B1313" s="221">
        <v>2025</v>
      </c>
      <c r="C1313" s="221">
        <v>891780111</v>
      </c>
      <c r="D1313" s="221" t="s">
        <v>78</v>
      </c>
      <c r="E1313" s="65" t="s">
        <v>8714</v>
      </c>
      <c r="F1313" s="65" t="s">
        <v>8713</v>
      </c>
      <c r="G1313" s="306">
        <v>0</v>
      </c>
      <c r="H1313" s="65" t="s">
        <v>81</v>
      </c>
      <c r="I1313" s="221" t="s">
        <v>82</v>
      </c>
      <c r="J1313" s="220" t="s">
        <v>83</v>
      </c>
      <c r="K1313" s="66" t="s">
        <v>8712</v>
      </c>
      <c r="L1313" s="68">
        <v>14769300</v>
      </c>
      <c r="M1313" s="221" t="s">
        <v>85</v>
      </c>
      <c r="N1313" s="66" t="s">
        <v>8711</v>
      </c>
      <c r="O1313" s="66">
        <v>7634587</v>
      </c>
      <c r="P1313" s="65">
        <v>1425</v>
      </c>
      <c r="Q1313" s="78">
        <v>45840</v>
      </c>
      <c r="R1313" s="66">
        <v>5603238000</v>
      </c>
      <c r="S1313" s="78">
        <v>45881</v>
      </c>
      <c r="T1313" s="68">
        <v>14769300</v>
      </c>
      <c r="U1313" s="65" t="s">
        <v>87</v>
      </c>
      <c r="V1313" s="68">
        <v>36557666</v>
      </c>
      <c r="W1313" s="67" t="s">
        <v>8339</v>
      </c>
      <c r="X1313" s="78">
        <v>45881</v>
      </c>
      <c r="Y1313" s="78">
        <v>45881</v>
      </c>
      <c r="Z1313" s="70" t="s">
        <v>89</v>
      </c>
      <c r="AA1313" s="70">
        <v>45991</v>
      </c>
      <c r="AB1313" s="49">
        <f t="shared" si="100"/>
        <v>110</v>
      </c>
      <c r="AC1313" s="65">
        <v>0</v>
      </c>
      <c r="AD1313" s="424">
        <v>0</v>
      </c>
      <c r="AE1313" s="65">
        <v>0</v>
      </c>
      <c r="AF1313" s="78" t="s">
        <v>89</v>
      </c>
      <c r="AG1313" s="49">
        <f t="shared" si="101"/>
        <v>0</v>
      </c>
      <c r="AH1313" s="65">
        <v>0</v>
      </c>
      <c r="AI1313" s="68">
        <v>0</v>
      </c>
      <c r="AJ1313" s="65" t="s">
        <v>89</v>
      </c>
      <c r="AK1313" s="78" t="s">
        <v>89</v>
      </c>
      <c r="AL1313" s="65">
        <v>0</v>
      </c>
      <c r="AM1313" s="78" t="s">
        <v>89</v>
      </c>
      <c r="AN1313" s="78" t="s">
        <v>89</v>
      </c>
      <c r="AO1313" s="78" t="s">
        <v>89</v>
      </c>
      <c r="AP1313" s="49">
        <f t="shared" si="102"/>
        <v>0</v>
      </c>
      <c r="AQ1313" s="49">
        <f>+L1313+AD1313-AI1313</f>
        <v>14769300</v>
      </c>
      <c r="AR1313" s="65" t="s">
        <v>87</v>
      </c>
      <c r="AS1313" s="68">
        <v>14769300</v>
      </c>
      <c r="AT1313" s="65" t="s">
        <v>90</v>
      </c>
      <c r="AU1313" s="68">
        <v>0</v>
      </c>
      <c r="AV1313" s="75" t="s">
        <v>89</v>
      </c>
      <c r="AW1313" s="423">
        <v>3408300</v>
      </c>
      <c r="AX1313" s="79">
        <f t="shared" si="103"/>
        <v>11361000</v>
      </c>
      <c r="AY1313" s="223">
        <f t="shared" si="104"/>
        <v>0.23076923076923078</v>
      </c>
      <c r="AZ1313" s="74">
        <v>0.23076923076923078</v>
      </c>
      <c r="BA1313" s="75" t="s">
        <v>89</v>
      </c>
      <c r="BB1313" s="65" t="s">
        <v>108</v>
      </c>
      <c r="BC1313" s="66" t="s">
        <v>8710</v>
      </c>
      <c r="BD1313" s="221" t="s">
        <v>87</v>
      </c>
      <c r="BE1313" s="221" t="s">
        <v>87</v>
      </c>
    </row>
    <row r="1314" spans="2:57" x14ac:dyDescent="0.25">
      <c r="B1314" s="221">
        <v>2025</v>
      </c>
      <c r="C1314" s="221">
        <v>891780111</v>
      </c>
      <c r="D1314" s="221" t="s">
        <v>78</v>
      </c>
      <c r="E1314" s="65" t="s">
        <v>8709</v>
      </c>
      <c r="F1314" s="65" t="s">
        <v>8708</v>
      </c>
      <c r="G1314" s="306">
        <v>0</v>
      </c>
      <c r="H1314" s="65" t="s">
        <v>81</v>
      </c>
      <c r="I1314" s="221" t="s">
        <v>82</v>
      </c>
      <c r="J1314" s="220" t="s">
        <v>83</v>
      </c>
      <c r="K1314" s="66" t="s">
        <v>8707</v>
      </c>
      <c r="L1314" s="68">
        <v>9000000</v>
      </c>
      <c r="M1314" s="221" t="s">
        <v>85</v>
      </c>
      <c r="N1314" s="66" t="s">
        <v>8706</v>
      </c>
      <c r="O1314" s="66">
        <v>36555376</v>
      </c>
      <c r="P1314" s="65">
        <v>1426</v>
      </c>
      <c r="Q1314" s="78">
        <v>45840</v>
      </c>
      <c r="R1314" s="66">
        <v>2494141000</v>
      </c>
      <c r="S1314" s="78">
        <v>45881</v>
      </c>
      <c r="T1314" s="68">
        <v>9000000</v>
      </c>
      <c r="U1314" s="65" t="s">
        <v>87</v>
      </c>
      <c r="V1314" s="68">
        <v>36564011</v>
      </c>
      <c r="W1314" s="67" t="s">
        <v>8705</v>
      </c>
      <c r="X1314" s="78">
        <v>45881</v>
      </c>
      <c r="Y1314" s="78">
        <v>45881</v>
      </c>
      <c r="Z1314" s="70" t="s">
        <v>89</v>
      </c>
      <c r="AA1314" s="70">
        <v>45991</v>
      </c>
      <c r="AB1314" s="49">
        <f t="shared" si="100"/>
        <v>110</v>
      </c>
      <c r="AC1314" s="65">
        <v>0</v>
      </c>
      <c r="AD1314" s="424">
        <v>0</v>
      </c>
      <c r="AE1314" s="65">
        <v>0</v>
      </c>
      <c r="AF1314" s="78" t="s">
        <v>89</v>
      </c>
      <c r="AG1314" s="49">
        <f t="shared" si="101"/>
        <v>0</v>
      </c>
      <c r="AH1314" s="65">
        <v>0</v>
      </c>
      <c r="AI1314" s="68">
        <v>0</v>
      </c>
      <c r="AJ1314" s="65" t="s">
        <v>89</v>
      </c>
      <c r="AK1314" s="78" t="s">
        <v>89</v>
      </c>
      <c r="AL1314" s="65">
        <v>0</v>
      </c>
      <c r="AM1314" s="78" t="s">
        <v>89</v>
      </c>
      <c r="AN1314" s="78" t="s">
        <v>89</v>
      </c>
      <c r="AO1314" s="78" t="s">
        <v>89</v>
      </c>
      <c r="AP1314" s="49">
        <f t="shared" si="102"/>
        <v>0</v>
      </c>
      <c r="AQ1314" s="49">
        <f>+L1314+AD1314-AI1314</f>
        <v>9000000</v>
      </c>
      <c r="AR1314" s="65" t="s">
        <v>87</v>
      </c>
      <c r="AS1314" s="68">
        <v>9000000</v>
      </c>
      <c r="AT1314" s="65" t="s">
        <v>90</v>
      </c>
      <c r="AU1314" s="68">
        <v>0</v>
      </c>
      <c r="AV1314" s="75" t="s">
        <v>89</v>
      </c>
      <c r="AW1314" s="423">
        <v>2250000</v>
      </c>
      <c r="AX1314" s="79">
        <f t="shared" si="103"/>
        <v>6750000</v>
      </c>
      <c r="AY1314" s="223">
        <f t="shared" si="104"/>
        <v>0.25</v>
      </c>
      <c r="AZ1314" s="74">
        <v>0.25</v>
      </c>
      <c r="BA1314" s="75" t="s">
        <v>89</v>
      </c>
      <c r="BB1314" s="65" t="s">
        <v>108</v>
      </c>
      <c r="BC1314" s="66" t="s">
        <v>8704</v>
      </c>
      <c r="BD1314" s="221" t="s">
        <v>87</v>
      </c>
      <c r="BE1314" s="221" t="s">
        <v>87</v>
      </c>
    </row>
    <row r="1315" spans="2:57" x14ac:dyDescent="0.25">
      <c r="B1315" s="221">
        <v>2025</v>
      </c>
      <c r="C1315" s="221">
        <v>891780111</v>
      </c>
      <c r="D1315" s="221" t="s">
        <v>78</v>
      </c>
      <c r="E1315" s="65" t="s">
        <v>8703</v>
      </c>
      <c r="F1315" s="65" t="s">
        <v>8702</v>
      </c>
      <c r="G1315" s="306">
        <v>0</v>
      </c>
      <c r="H1315" s="65" t="s">
        <v>81</v>
      </c>
      <c r="I1315" s="221" t="s">
        <v>82</v>
      </c>
      <c r="J1315" s="220" t="s">
        <v>83</v>
      </c>
      <c r="K1315" s="66" t="s">
        <v>8701</v>
      </c>
      <c r="L1315" s="68">
        <v>10335000</v>
      </c>
      <c r="M1315" s="221" t="s">
        <v>85</v>
      </c>
      <c r="N1315" s="66" t="s">
        <v>8700</v>
      </c>
      <c r="O1315" s="66">
        <v>1083042479</v>
      </c>
      <c r="P1315" s="65">
        <v>1425</v>
      </c>
      <c r="Q1315" s="78">
        <v>45840</v>
      </c>
      <c r="R1315" s="66">
        <v>5603238000</v>
      </c>
      <c r="S1315" s="78">
        <v>45881</v>
      </c>
      <c r="T1315" s="68">
        <v>10335000</v>
      </c>
      <c r="U1315" s="65" t="s">
        <v>87</v>
      </c>
      <c r="V1315" s="68">
        <v>36557666</v>
      </c>
      <c r="W1315" s="67" t="s">
        <v>8339</v>
      </c>
      <c r="X1315" s="78">
        <v>45881</v>
      </c>
      <c r="Y1315" s="78">
        <v>45881</v>
      </c>
      <c r="Z1315" s="70" t="s">
        <v>89</v>
      </c>
      <c r="AA1315" s="70">
        <v>45991</v>
      </c>
      <c r="AB1315" s="49">
        <f t="shared" si="100"/>
        <v>110</v>
      </c>
      <c r="AC1315" s="65">
        <v>0</v>
      </c>
      <c r="AD1315" s="424">
        <v>0</v>
      </c>
      <c r="AE1315" s="65">
        <v>0</v>
      </c>
      <c r="AF1315" s="78" t="s">
        <v>89</v>
      </c>
      <c r="AG1315" s="49">
        <f t="shared" si="101"/>
        <v>0</v>
      </c>
      <c r="AH1315" s="65">
        <v>0</v>
      </c>
      <c r="AI1315" s="68">
        <v>0</v>
      </c>
      <c r="AJ1315" s="65" t="s">
        <v>89</v>
      </c>
      <c r="AK1315" s="78" t="s">
        <v>89</v>
      </c>
      <c r="AL1315" s="65">
        <v>0</v>
      </c>
      <c r="AM1315" s="78" t="s">
        <v>89</v>
      </c>
      <c r="AN1315" s="78" t="s">
        <v>89</v>
      </c>
      <c r="AO1315" s="78" t="s">
        <v>89</v>
      </c>
      <c r="AP1315" s="49">
        <f t="shared" si="102"/>
        <v>0</v>
      </c>
      <c r="AQ1315" s="49">
        <f>+L1315+AD1315-AI1315</f>
        <v>10335000</v>
      </c>
      <c r="AR1315" s="65" t="s">
        <v>87</v>
      </c>
      <c r="AS1315" s="68">
        <v>10335000</v>
      </c>
      <c r="AT1315" s="65" t="s">
        <v>90</v>
      </c>
      <c r="AU1315" s="68">
        <v>0</v>
      </c>
      <c r="AV1315" s="75" t="s">
        <v>89</v>
      </c>
      <c r="AW1315" s="423">
        <v>2385000</v>
      </c>
      <c r="AX1315" s="79">
        <f t="shared" si="103"/>
        <v>7950000</v>
      </c>
      <c r="AY1315" s="223">
        <f t="shared" si="104"/>
        <v>0.23076923076923078</v>
      </c>
      <c r="AZ1315" s="74">
        <v>0.23076923076923078</v>
      </c>
      <c r="BA1315" s="75" t="s">
        <v>89</v>
      </c>
      <c r="BB1315" s="65" t="s">
        <v>108</v>
      </c>
      <c r="BC1315" s="66" t="s">
        <v>8699</v>
      </c>
      <c r="BD1315" s="221" t="s">
        <v>87</v>
      </c>
      <c r="BE1315" s="221" t="s">
        <v>87</v>
      </c>
    </row>
    <row r="1316" spans="2:57" x14ac:dyDescent="0.25">
      <c r="B1316" s="221">
        <v>2025</v>
      </c>
      <c r="C1316" s="221">
        <v>891780111</v>
      </c>
      <c r="D1316" s="221" t="s">
        <v>78</v>
      </c>
      <c r="E1316" s="65" t="s">
        <v>8698</v>
      </c>
      <c r="F1316" s="65" t="s">
        <v>8697</v>
      </c>
      <c r="G1316" s="306">
        <v>0</v>
      </c>
      <c r="H1316" s="65" t="s">
        <v>81</v>
      </c>
      <c r="I1316" s="221" t="s">
        <v>82</v>
      </c>
      <c r="J1316" s="220" t="s">
        <v>83</v>
      </c>
      <c r="K1316" s="66" t="s">
        <v>8696</v>
      </c>
      <c r="L1316" s="68">
        <v>12624000</v>
      </c>
      <c r="M1316" s="221" t="s">
        <v>85</v>
      </c>
      <c r="N1316" s="66" t="s">
        <v>8695</v>
      </c>
      <c r="O1316" s="66">
        <v>1082912086</v>
      </c>
      <c r="P1316" s="65">
        <v>1425</v>
      </c>
      <c r="Q1316" s="78">
        <v>45840</v>
      </c>
      <c r="R1316" s="66">
        <v>5603238000</v>
      </c>
      <c r="S1316" s="78">
        <v>45881</v>
      </c>
      <c r="T1316" s="68">
        <v>12624000</v>
      </c>
      <c r="U1316" s="65" t="s">
        <v>87</v>
      </c>
      <c r="V1316" s="68">
        <v>57461216</v>
      </c>
      <c r="W1316" s="67" t="s">
        <v>8478</v>
      </c>
      <c r="X1316" s="78">
        <v>45881</v>
      </c>
      <c r="Y1316" s="78">
        <v>45881</v>
      </c>
      <c r="Z1316" s="70" t="s">
        <v>89</v>
      </c>
      <c r="AA1316" s="70">
        <v>45991</v>
      </c>
      <c r="AB1316" s="49">
        <f t="shared" si="100"/>
        <v>110</v>
      </c>
      <c r="AC1316" s="65">
        <v>0</v>
      </c>
      <c r="AD1316" s="424">
        <v>0</v>
      </c>
      <c r="AE1316" s="65">
        <v>0</v>
      </c>
      <c r="AF1316" s="78" t="s">
        <v>89</v>
      </c>
      <c r="AG1316" s="49">
        <f t="shared" si="101"/>
        <v>0</v>
      </c>
      <c r="AH1316" s="65">
        <v>0</v>
      </c>
      <c r="AI1316" s="68">
        <v>0</v>
      </c>
      <c r="AJ1316" s="65" t="s">
        <v>89</v>
      </c>
      <c r="AK1316" s="78" t="s">
        <v>89</v>
      </c>
      <c r="AL1316" s="65">
        <v>0</v>
      </c>
      <c r="AM1316" s="78" t="s">
        <v>89</v>
      </c>
      <c r="AN1316" s="78" t="s">
        <v>89</v>
      </c>
      <c r="AO1316" s="78" t="s">
        <v>89</v>
      </c>
      <c r="AP1316" s="49">
        <f t="shared" si="102"/>
        <v>0</v>
      </c>
      <c r="AQ1316" s="49">
        <f>+L1316+AD1316-AI1316</f>
        <v>12624000</v>
      </c>
      <c r="AR1316" s="65" t="s">
        <v>87</v>
      </c>
      <c r="AS1316" s="68">
        <v>12624000</v>
      </c>
      <c r="AT1316" s="65" t="s">
        <v>90</v>
      </c>
      <c r="AU1316" s="68">
        <v>0</v>
      </c>
      <c r="AV1316" s="75" t="s">
        <v>89</v>
      </c>
      <c r="AW1316" s="423">
        <v>3156000</v>
      </c>
      <c r="AX1316" s="79">
        <f t="shared" si="103"/>
        <v>9468000</v>
      </c>
      <c r="AY1316" s="223">
        <f t="shared" si="104"/>
        <v>0.25</v>
      </c>
      <c r="AZ1316" s="74">
        <v>0.25</v>
      </c>
      <c r="BA1316" s="75" t="s">
        <v>89</v>
      </c>
      <c r="BB1316" s="65" t="s">
        <v>108</v>
      </c>
      <c r="BC1316" s="66" t="s">
        <v>8694</v>
      </c>
      <c r="BD1316" s="221" t="s">
        <v>87</v>
      </c>
      <c r="BE1316" s="221" t="s">
        <v>87</v>
      </c>
    </row>
    <row r="1317" spans="2:57" x14ac:dyDescent="0.25">
      <c r="B1317" s="221">
        <v>2025</v>
      </c>
      <c r="C1317" s="221">
        <v>891780111</v>
      </c>
      <c r="D1317" s="221" t="s">
        <v>78</v>
      </c>
      <c r="E1317" s="65" t="s">
        <v>8693</v>
      </c>
      <c r="F1317" s="65" t="s">
        <v>8692</v>
      </c>
      <c r="G1317" s="306">
        <v>0</v>
      </c>
      <c r="H1317" s="65" t="s">
        <v>81</v>
      </c>
      <c r="I1317" s="221" t="s">
        <v>82</v>
      </c>
      <c r="J1317" s="220" t="s">
        <v>83</v>
      </c>
      <c r="K1317" s="66" t="s">
        <v>8691</v>
      </c>
      <c r="L1317" s="68">
        <v>26800000</v>
      </c>
      <c r="M1317" s="221" t="s">
        <v>85</v>
      </c>
      <c r="N1317" s="66" t="s">
        <v>8690</v>
      </c>
      <c r="O1317" s="66">
        <v>12625892</v>
      </c>
      <c r="P1317" s="65">
        <v>1425</v>
      </c>
      <c r="Q1317" s="78">
        <v>45840</v>
      </c>
      <c r="R1317" s="66">
        <v>5603238000</v>
      </c>
      <c r="S1317" s="78">
        <v>45881</v>
      </c>
      <c r="T1317" s="68">
        <v>26800000</v>
      </c>
      <c r="U1317" s="65" t="s">
        <v>87</v>
      </c>
      <c r="V1317" s="68">
        <v>12621405</v>
      </c>
      <c r="W1317" s="67" t="s">
        <v>8409</v>
      </c>
      <c r="X1317" s="78">
        <v>45881</v>
      </c>
      <c r="Y1317" s="78">
        <v>45881</v>
      </c>
      <c r="Z1317" s="70" t="s">
        <v>89</v>
      </c>
      <c r="AA1317" s="70">
        <v>45991</v>
      </c>
      <c r="AB1317" s="49">
        <f t="shared" si="100"/>
        <v>110</v>
      </c>
      <c r="AC1317" s="65">
        <v>0</v>
      </c>
      <c r="AD1317" s="424">
        <v>0</v>
      </c>
      <c r="AE1317" s="65">
        <v>0</v>
      </c>
      <c r="AF1317" s="78" t="s">
        <v>89</v>
      </c>
      <c r="AG1317" s="49">
        <f t="shared" si="101"/>
        <v>0</v>
      </c>
      <c r="AH1317" s="65">
        <v>0</v>
      </c>
      <c r="AI1317" s="68">
        <v>0</v>
      </c>
      <c r="AJ1317" s="65" t="s">
        <v>89</v>
      </c>
      <c r="AK1317" s="78" t="s">
        <v>89</v>
      </c>
      <c r="AL1317" s="65">
        <v>0</v>
      </c>
      <c r="AM1317" s="78" t="s">
        <v>89</v>
      </c>
      <c r="AN1317" s="78" t="s">
        <v>89</v>
      </c>
      <c r="AO1317" s="78" t="s">
        <v>89</v>
      </c>
      <c r="AP1317" s="49">
        <f t="shared" si="102"/>
        <v>0</v>
      </c>
      <c r="AQ1317" s="49">
        <f>+L1317+AD1317-AI1317</f>
        <v>26800000</v>
      </c>
      <c r="AR1317" s="65" t="s">
        <v>87</v>
      </c>
      <c r="AS1317" s="68">
        <v>26800000</v>
      </c>
      <c r="AT1317" s="65" t="s">
        <v>90</v>
      </c>
      <c r="AU1317" s="68">
        <v>0</v>
      </c>
      <c r="AV1317" s="75" t="s">
        <v>89</v>
      </c>
      <c r="AW1317" s="423">
        <v>6700000</v>
      </c>
      <c r="AX1317" s="79">
        <f t="shared" si="103"/>
        <v>20100000</v>
      </c>
      <c r="AY1317" s="223">
        <f t="shared" si="104"/>
        <v>0.25</v>
      </c>
      <c r="AZ1317" s="74">
        <v>0.25</v>
      </c>
      <c r="BA1317" s="75" t="s">
        <v>89</v>
      </c>
      <c r="BB1317" s="65" t="s">
        <v>108</v>
      </c>
      <c r="BC1317" s="66" t="s">
        <v>8689</v>
      </c>
      <c r="BD1317" s="221" t="s">
        <v>87</v>
      </c>
      <c r="BE1317" s="221" t="s">
        <v>87</v>
      </c>
    </row>
    <row r="1318" spans="2:57" x14ac:dyDescent="0.25">
      <c r="B1318" s="221">
        <v>2025</v>
      </c>
      <c r="C1318" s="221">
        <v>891780111</v>
      </c>
      <c r="D1318" s="221" t="s">
        <v>78</v>
      </c>
      <c r="E1318" s="65" t="s">
        <v>8688</v>
      </c>
      <c r="F1318" s="65" t="s">
        <v>8687</v>
      </c>
      <c r="G1318" s="306">
        <v>0</v>
      </c>
      <c r="H1318" s="65" t="s">
        <v>81</v>
      </c>
      <c r="I1318" s="221" t="s">
        <v>82</v>
      </c>
      <c r="J1318" s="220" t="s">
        <v>83</v>
      </c>
      <c r="K1318" s="66" t="s">
        <v>8686</v>
      </c>
      <c r="L1318" s="68">
        <v>12624000</v>
      </c>
      <c r="M1318" s="221" t="s">
        <v>85</v>
      </c>
      <c r="N1318" s="66" t="s">
        <v>8685</v>
      </c>
      <c r="O1318" s="66">
        <v>1004280902</v>
      </c>
      <c r="P1318" s="65">
        <v>1425</v>
      </c>
      <c r="Q1318" s="78">
        <v>45840</v>
      </c>
      <c r="R1318" s="66">
        <v>5603238000</v>
      </c>
      <c r="S1318" s="78">
        <v>45881</v>
      </c>
      <c r="T1318" s="68">
        <v>12624000</v>
      </c>
      <c r="U1318" s="65" t="s">
        <v>87</v>
      </c>
      <c r="V1318" s="68">
        <v>57461216</v>
      </c>
      <c r="W1318" s="67" t="s">
        <v>8478</v>
      </c>
      <c r="X1318" s="78">
        <v>45881</v>
      </c>
      <c r="Y1318" s="78">
        <v>45881</v>
      </c>
      <c r="Z1318" s="70" t="s">
        <v>89</v>
      </c>
      <c r="AA1318" s="70">
        <v>45991</v>
      </c>
      <c r="AB1318" s="49">
        <f t="shared" si="100"/>
        <v>110</v>
      </c>
      <c r="AC1318" s="65">
        <v>0</v>
      </c>
      <c r="AD1318" s="424">
        <v>0</v>
      </c>
      <c r="AE1318" s="65">
        <v>0</v>
      </c>
      <c r="AF1318" s="78" t="s">
        <v>89</v>
      </c>
      <c r="AG1318" s="49">
        <f t="shared" si="101"/>
        <v>0</v>
      </c>
      <c r="AH1318" s="65">
        <v>0</v>
      </c>
      <c r="AI1318" s="68">
        <v>0</v>
      </c>
      <c r="AJ1318" s="65" t="s">
        <v>89</v>
      </c>
      <c r="AK1318" s="78" t="s">
        <v>89</v>
      </c>
      <c r="AL1318" s="65">
        <v>0</v>
      </c>
      <c r="AM1318" s="78" t="s">
        <v>89</v>
      </c>
      <c r="AN1318" s="78" t="s">
        <v>89</v>
      </c>
      <c r="AO1318" s="78" t="s">
        <v>89</v>
      </c>
      <c r="AP1318" s="49">
        <f t="shared" si="102"/>
        <v>0</v>
      </c>
      <c r="AQ1318" s="49">
        <f>+L1318+AD1318-AI1318</f>
        <v>12624000</v>
      </c>
      <c r="AR1318" s="65" t="s">
        <v>87</v>
      </c>
      <c r="AS1318" s="68">
        <v>12624000</v>
      </c>
      <c r="AT1318" s="65" t="s">
        <v>90</v>
      </c>
      <c r="AU1318" s="68">
        <v>0</v>
      </c>
      <c r="AV1318" s="75" t="s">
        <v>89</v>
      </c>
      <c r="AW1318" s="423">
        <v>3156000</v>
      </c>
      <c r="AX1318" s="79">
        <f t="shared" si="103"/>
        <v>9468000</v>
      </c>
      <c r="AY1318" s="223">
        <f t="shared" si="104"/>
        <v>0.25</v>
      </c>
      <c r="AZ1318" s="74">
        <v>0.25</v>
      </c>
      <c r="BA1318" s="75" t="s">
        <v>89</v>
      </c>
      <c r="BB1318" s="65" t="s">
        <v>108</v>
      </c>
      <c r="BC1318" s="66" t="s">
        <v>8684</v>
      </c>
      <c r="BD1318" s="221" t="s">
        <v>87</v>
      </c>
      <c r="BE1318" s="221" t="s">
        <v>87</v>
      </c>
    </row>
    <row r="1319" spans="2:57" x14ac:dyDescent="0.25">
      <c r="B1319" s="221">
        <v>2025</v>
      </c>
      <c r="C1319" s="221">
        <v>891780111</v>
      </c>
      <c r="D1319" s="221" t="s">
        <v>78</v>
      </c>
      <c r="E1319" s="65" t="s">
        <v>8683</v>
      </c>
      <c r="F1319" s="65" t="s">
        <v>8682</v>
      </c>
      <c r="G1319" s="306">
        <v>0</v>
      </c>
      <c r="H1319" s="65" t="s">
        <v>81</v>
      </c>
      <c r="I1319" s="221" t="s">
        <v>82</v>
      </c>
      <c r="J1319" s="220" t="s">
        <v>83</v>
      </c>
      <c r="K1319" s="66" t="s">
        <v>8681</v>
      </c>
      <c r="L1319" s="68">
        <v>12308400</v>
      </c>
      <c r="M1319" s="221" t="s">
        <v>85</v>
      </c>
      <c r="N1319" s="66" t="s">
        <v>8680</v>
      </c>
      <c r="O1319" s="66">
        <v>36695248</v>
      </c>
      <c r="P1319" s="65">
        <v>1425</v>
      </c>
      <c r="Q1319" s="78">
        <v>45840</v>
      </c>
      <c r="R1319" s="66">
        <v>5603238000</v>
      </c>
      <c r="S1319" s="78">
        <v>45881</v>
      </c>
      <c r="T1319" s="68">
        <v>12308400</v>
      </c>
      <c r="U1319" s="65" t="s">
        <v>87</v>
      </c>
      <c r="V1319" s="68">
        <v>45691169</v>
      </c>
      <c r="W1319" s="67" t="s">
        <v>8679</v>
      </c>
      <c r="X1319" s="78">
        <v>45881</v>
      </c>
      <c r="Y1319" s="78">
        <v>45881</v>
      </c>
      <c r="Z1319" s="70" t="s">
        <v>89</v>
      </c>
      <c r="AA1319" s="70">
        <v>45991</v>
      </c>
      <c r="AB1319" s="49">
        <f t="shared" si="100"/>
        <v>110</v>
      </c>
      <c r="AC1319" s="65">
        <v>0</v>
      </c>
      <c r="AD1319" s="424">
        <v>0</v>
      </c>
      <c r="AE1319" s="65">
        <v>0</v>
      </c>
      <c r="AF1319" s="78" t="s">
        <v>89</v>
      </c>
      <c r="AG1319" s="49">
        <f t="shared" si="101"/>
        <v>0</v>
      </c>
      <c r="AH1319" s="65">
        <v>0</v>
      </c>
      <c r="AI1319" s="68">
        <v>0</v>
      </c>
      <c r="AJ1319" s="65" t="s">
        <v>89</v>
      </c>
      <c r="AK1319" s="78" t="s">
        <v>89</v>
      </c>
      <c r="AL1319" s="65">
        <v>0</v>
      </c>
      <c r="AM1319" s="78" t="s">
        <v>89</v>
      </c>
      <c r="AN1319" s="78" t="s">
        <v>89</v>
      </c>
      <c r="AO1319" s="78" t="s">
        <v>89</v>
      </c>
      <c r="AP1319" s="49">
        <f t="shared" si="102"/>
        <v>0</v>
      </c>
      <c r="AQ1319" s="49">
        <f>+L1319+AD1319-AI1319</f>
        <v>12308400</v>
      </c>
      <c r="AR1319" s="65" t="s">
        <v>87</v>
      </c>
      <c r="AS1319" s="68">
        <v>12308400</v>
      </c>
      <c r="AT1319" s="65" t="s">
        <v>90</v>
      </c>
      <c r="AU1319" s="68">
        <v>0</v>
      </c>
      <c r="AV1319" s="75" t="s">
        <v>89</v>
      </c>
      <c r="AW1319" s="423">
        <v>2840400</v>
      </c>
      <c r="AX1319" s="79">
        <f t="shared" si="103"/>
        <v>9468000</v>
      </c>
      <c r="AY1319" s="223">
        <f t="shared" si="104"/>
        <v>0.23076923076923078</v>
      </c>
      <c r="AZ1319" s="74">
        <v>0.23076923076923078</v>
      </c>
      <c r="BA1319" s="75" t="s">
        <v>89</v>
      </c>
      <c r="BB1319" s="65" t="s">
        <v>108</v>
      </c>
      <c r="BC1319" s="66" t="s">
        <v>8678</v>
      </c>
      <c r="BD1319" s="221" t="s">
        <v>87</v>
      </c>
      <c r="BE1319" s="221" t="s">
        <v>87</v>
      </c>
    </row>
    <row r="1320" spans="2:57" x14ac:dyDescent="0.25">
      <c r="B1320" s="221">
        <v>2025</v>
      </c>
      <c r="C1320" s="221">
        <v>891780111</v>
      </c>
      <c r="D1320" s="221" t="s">
        <v>78</v>
      </c>
      <c r="E1320" s="65" t="s">
        <v>8677</v>
      </c>
      <c r="F1320" s="65" t="s">
        <v>8676</v>
      </c>
      <c r="G1320" s="306">
        <v>0</v>
      </c>
      <c r="H1320" s="65" t="s">
        <v>81</v>
      </c>
      <c r="I1320" s="221" t="s">
        <v>82</v>
      </c>
      <c r="J1320" s="220" t="s">
        <v>83</v>
      </c>
      <c r="K1320" s="66" t="s">
        <v>8675</v>
      </c>
      <c r="L1320" s="68">
        <v>9000000</v>
      </c>
      <c r="M1320" s="221" t="s">
        <v>85</v>
      </c>
      <c r="N1320" s="66" t="s">
        <v>8674</v>
      </c>
      <c r="O1320" s="66">
        <v>1065134989</v>
      </c>
      <c r="P1320" s="65">
        <v>1426</v>
      </c>
      <c r="Q1320" s="78">
        <v>45840</v>
      </c>
      <c r="R1320" s="66">
        <v>2494141000</v>
      </c>
      <c r="S1320" s="78">
        <v>45881</v>
      </c>
      <c r="T1320" s="68">
        <v>9000000</v>
      </c>
      <c r="U1320" s="65" t="s">
        <v>87</v>
      </c>
      <c r="V1320" s="68">
        <v>2536172</v>
      </c>
      <c r="W1320" s="67" t="s">
        <v>8441</v>
      </c>
      <c r="X1320" s="78">
        <v>45881</v>
      </c>
      <c r="Y1320" s="78">
        <v>45881</v>
      </c>
      <c r="Z1320" s="70" t="s">
        <v>89</v>
      </c>
      <c r="AA1320" s="70">
        <v>45991</v>
      </c>
      <c r="AB1320" s="49">
        <f t="shared" si="100"/>
        <v>110</v>
      </c>
      <c r="AC1320" s="65">
        <v>0</v>
      </c>
      <c r="AD1320" s="424">
        <v>0</v>
      </c>
      <c r="AE1320" s="65">
        <v>0</v>
      </c>
      <c r="AF1320" s="78" t="s">
        <v>89</v>
      </c>
      <c r="AG1320" s="49">
        <f t="shared" si="101"/>
        <v>0</v>
      </c>
      <c r="AH1320" s="65">
        <v>0</v>
      </c>
      <c r="AI1320" s="68">
        <v>0</v>
      </c>
      <c r="AJ1320" s="65" t="s">
        <v>89</v>
      </c>
      <c r="AK1320" s="78" t="s">
        <v>89</v>
      </c>
      <c r="AL1320" s="65">
        <v>0</v>
      </c>
      <c r="AM1320" s="78" t="s">
        <v>89</v>
      </c>
      <c r="AN1320" s="78" t="s">
        <v>89</v>
      </c>
      <c r="AO1320" s="78" t="s">
        <v>89</v>
      </c>
      <c r="AP1320" s="49">
        <f t="shared" si="102"/>
        <v>0</v>
      </c>
      <c r="AQ1320" s="49">
        <f>+L1320+AD1320-AI1320</f>
        <v>9000000</v>
      </c>
      <c r="AR1320" s="65" t="s">
        <v>87</v>
      </c>
      <c r="AS1320" s="68">
        <v>9000000</v>
      </c>
      <c r="AT1320" s="65" t="s">
        <v>90</v>
      </c>
      <c r="AU1320" s="68">
        <v>0</v>
      </c>
      <c r="AV1320" s="75" t="s">
        <v>89</v>
      </c>
      <c r="AW1320" s="423">
        <v>2250000</v>
      </c>
      <c r="AX1320" s="79">
        <f t="shared" si="103"/>
        <v>6750000</v>
      </c>
      <c r="AY1320" s="223">
        <f t="shared" si="104"/>
        <v>0.25</v>
      </c>
      <c r="AZ1320" s="74">
        <v>0.25</v>
      </c>
      <c r="BA1320" s="75" t="s">
        <v>89</v>
      </c>
      <c r="BB1320" s="65" t="s">
        <v>108</v>
      </c>
      <c r="BC1320" s="66" t="s">
        <v>8673</v>
      </c>
      <c r="BD1320" s="221" t="s">
        <v>87</v>
      </c>
      <c r="BE1320" s="221" t="s">
        <v>87</v>
      </c>
    </row>
    <row r="1321" spans="2:57" x14ac:dyDescent="0.25">
      <c r="B1321" s="221">
        <v>2025</v>
      </c>
      <c r="C1321" s="221">
        <v>891780111</v>
      </c>
      <c r="D1321" s="221" t="s">
        <v>78</v>
      </c>
      <c r="E1321" s="65" t="s">
        <v>8672</v>
      </c>
      <c r="F1321" s="65" t="s">
        <v>8671</v>
      </c>
      <c r="G1321" s="306">
        <v>0</v>
      </c>
      <c r="H1321" s="65" t="s">
        <v>81</v>
      </c>
      <c r="I1321" s="221" t="s">
        <v>82</v>
      </c>
      <c r="J1321" s="220" t="s">
        <v>83</v>
      </c>
      <c r="K1321" s="66" t="s">
        <v>8670</v>
      </c>
      <c r="L1321" s="68">
        <v>8250000</v>
      </c>
      <c r="M1321" s="221" t="s">
        <v>85</v>
      </c>
      <c r="N1321" s="66" t="s">
        <v>8669</v>
      </c>
      <c r="O1321" s="66">
        <v>57465377</v>
      </c>
      <c r="P1321" s="65">
        <v>1426</v>
      </c>
      <c r="Q1321" s="78">
        <v>45840</v>
      </c>
      <c r="R1321" s="66">
        <v>2494141000</v>
      </c>
      <c r="S1321" s="78">
        <v>45881</v>
      </c>
      <c r="T1321" s="68">
        <v>8250000</v>
      </c>
      <c r="U1321" s="65" t="s">
        <v>87</v>
      </c>
      <c r="V1321" s="68">
        <v>36726018</v>
      </c>
      <c r="W1321" s="67" t="s">
        <v>8590</v>
      </c>
      <c r="X1321" s="78">
        <v>45881</v>
      </c>
      <c r="Y1321" s="78">
        <v>45881</v>
      </c>
      <c r="Z1321" s="70" t="s">
        <v>89</v>
      </c>
      <c r="AA1321" s="70">
        <v>45991</v>
      </c>
      <c r="AB1321" s="49">
        <f t="shared" si="100"/>
        <v>110</v>
      </c>
      <c r="AC1321" s="65">
        <v>0</v>
      </c>
      <c r="AD1321" s="424">
        <v>0</v>
      </c>
      <c r="AE1321" s="65">
        <v>0</v>
      </c>
      <c r="AF1321" s="78" t="s">
        <v>89</v>
      </c>
      <c r="AG1321" s="49">
        <f t="shared" si="101"/>
        <v>0</v>
      </c>
      <c r="AH1321" s="65">
        <v>0</v>
      </c>
      <c r="AI1321" s="68">
        <v>0</v>
      </c>
      <c r="AJ1321" s="65" t="s">
        <v>89</v>
      </c>
      <c r="AK1321" s="78" t="s">
        <v>89</v>
      </c>
      <c r="AL1321" s="65">
        <v>0</v>
      </c>
      <c r="AM1321" s="78" t="s">
        <v>89</v>
      </c>
      <c r="AN1321" s="78" t="s">
        <v>89</v>
      </c>
      <c r="AO1321" s="78" t="s">
        <v>89</v>
      </c>
      <c r="AP1321" s="49">
        <f t="shared" si="102"/>
        <v>0</v>
      </c>
      <c r="AQ1321" s="49">
        <f>+L1321+AD1321-AI1321</f>
        <v>8250000</v>
      </c>
      <c r="AR1321" s="65" t="s">
        <v>87</v>
      </c>
      <c r="AS1321" s="68">
        <v>8250000</v>
      </c>
      <c r="AT1321" s="65" t="s">
        <v>90</v>
      </c>
      <c r="AU1321" s="68">
        <v>0</v>
      </c>
      <c r="AV1321" s="75" t="s">
        <v>89</v>
      </c>
      <c r="AW1321" s="423">
        <v>1500000</v>
      </c>
      <c r="AX1321" s="79">
        <f t="shared" si="103"/>
        <v>6750000</v>
      </c>
      <c r="AY1321" s="223">
        <f t="shared" si="104"/>
        <v>0.18181818181818182</v>
      </c>
      <c r="AZ1321" s="74">
        <v>0.18181818181818182</v>
      </c>
      <c r="BA1321" s="75" t="s">
        <v>89</v>
      </c>
      <c r="BB1321" s="65" t="s">
        <v>108</v>
      </c>
      <c r="BC1321" s="66" t="s">
        <v>8668</v>
      </c>
      <c r="BD1321" s="221" t="s">
        <v>87</v>
      </c>
      <c r="BE1321" s="221" t="s">
        <v>87</v>
      </c>
    </row>
    <row r="1322" spans="2:57" x14ac:dyDescent="0.25">
      <c r="B1322" s="221">
        <v>2025</v>
      </c>
      <c r="C1322" s="221">
        <v>891780111</v>
      </c>
      <c r="D1322" s="221" t="s">
        <v>78</v>
      </c>
      <c r="E1322" s="65" t="s">
        <v>8667</v>
      </c>
      <c r="F1322" s="65" t="s">
        <v>8666</v>
      </c>
      <c r="G1322" s="306">
        <v>0</v>
      </c>
      <c r="H1322" s="65" t="s">
        <v>81</v>
      </c>
      <c r="I1322" s="221" t="s">
        <v>82</v>
      </c>
      <c r="J1322" s="220" t="s">
        <v>83</v>
      </c>
      <c r="K1322" s="66" t="s">
        <v>8665</v>
      </c>
      <c r="L1322" s="68">
        <v>12308400</v>
      </c>
      <c r="M1322" s="221" t="s">
        <v>85</v>
      </c>
      <c r="N1322" s="66" t="s">
        <v>8664</v>
      </c>
      <c r="O1322" s="66">
        <v>1083045179</v>
      </c>
      <c r="P1322" s="65">
        <v>1425</v>
      </c>
      <c r="Q1322" s="78">
        <v>45840</v>
      </c>
      <c r="R1322" s="66">
        <v>5603238000</v>
      </c>
      <c r="S1322" s="78">
        <v>45881</v>
      </c>
      <c r="T1322" s="68">
        <v>12308400</v>
      </c>
      <c r="U1322" s="65" t="s">
        <v>87</v>
      </c>
      <c r="V1322" s="68">
        <v>36557666</v>
      </c>
      <c r="W1322" s="67" t="s">
        <v>8339</v>
      </c>
      <c r="X1322" s="78">
        <v>45881</v>
      </c>
      <c r="Y1322" s="78">
        <v>45881</v>
      </c>
      <c r="Z1322" s="70" t="s">
        <v>89</v>
      </c>
      <c r="AA1322" s="70">
        <v>45991</v>
      </c>
      <c r="AB1322" s="49">
        <f t="shared" si="100"/>
        <v>110</v>
      </c>
      <c r="AC1322" s="65">
        <v>0</v>
      </c>
      <c r="AD1322" s="424">
        <v>0</v>
      </c>
      <c r="AE1322" s="65">
        <v>0</v>
      </c>
      <c r="AF1322" s="78" t="s">
        <v>89</v>
      </c>
      <c r="AG1322" s="49">
        <f t="shared" si="101"/>
        <v>0</v>
      </c>
      <c r="AH1322" s="65">
        <v>0</v>
      </c>
      <c r="AI1322" s="68">
        <v>0</v>
      </c>
      <c r="AJ1322" s="65" t="s">
        <v>89</v>
      </c>
      <c r="AK1322" s="78" t="s">
        <v>89</v>
      </c>
      <c r="AL1322" s="65">
        <v>0</v>
      </c>
      <c r="AM1322" s="78" t="s">
        <v>89</v>
      </c>
      <c r="AN1322" s="78" t="s">
        <v>89</v>
      </c>
      <c r="AO1322" s="78" t="s">
        <v>89</v>
      </c>
      <c r="AP1322" s="49">
        <f t="shared" si="102"/>
        <v>0</v>
      </c>
      <c r="AQ1322" s="49">
        <f>+L1322+AD1322-AI1322</f>
        <v>12308400</v>
      </c>
      <c r="AR1322" s="65" t="s">
        <v>87</v>
      </c>
      <c r="AS1322" s="68">
        <v>12308400</v>
      </c>
      <c r="AT1322" s="65" t="s">
        <v>90</v>
      </c>
      <c r="AU1322" s="68">
        <v>0</v>
      </c>
      <c r="AV1322" s="75" t="s">
        <v>89</v>
      </c>
      <c r="AW1322" s="423">
        <v>2840400</v>
      </c>
      <c r="AX1322" s="79">
        <f t="shared" si="103"/>
        <v>9468000</v>
      </c>
      <c r="AY1322" s="223">
        <f t="shared" si="104"/>
        <v>0.23076923076923078</v>
      </c>
      <c r="AZ1322" s="74">
        <v>0.23076923076923078</v>
      </c>
      <c r="BA1322" s="75" t="s">
        <v>89</v>
      </c>
      <c r="BB1322" s="65" t="s">
        <v>108</v>
      </c>
      <c r="BC1322" s="66" t="s">
        <v>8663</v>
      </c>
      <c r="BD1322" s="221" t="s">
        <v>87</v>
      </c>
      <c r="BE1322" s="221" t="s">
        <v>87</v>
      </c>
    </row>
    <row r="1323" spans="2:57" x14ac:dyDescent="0.25">
      <c r="B1323" s="221">
        <v>2025</v>
      </c>
      <c r="C1323" s="221">
        <v>891780111</v>
      </c>
      <c r="D1323" s="221" t="s">
        <v>78</v>
      </c>
      <c r="E1323" s="65" t="s">
        <v>8662</v>
      </c>
      <c r="F1323" s="65" t="s">
        <v>8661</v>
      </c>
      <c r="G1323" s="306">
        <v>0</v>
      </c>
      <c r="H1323" s="65" t="s">
        <v>81</v>
      </c>
      <c r="I1323" s="221" t="s">
        <v>82</v>
      </c>
      <c r="J1323" s="220" t="s">
        <v>83</v>
      </c>
      <c r="K1323" s="66" t="s">
        <v>8660</v>
      </c>
      <c r="L1323" s="68">
        <v>8775000</v>
      </c>
      <c r="M1323" s="221" t="s">
        <v>85</v>
      </c>
      <c r="N1323" s="66" t="s">
        <v>8659</v>
      </c>
      <c r="O1323" s="66">
        <v>1082854715</v>
      </c>
      <c r="P1323" s="65">
        <v>1426</v>
      </c>
      <c r="Q1323" s="78">
        <v>45840</v>
      </c>
      <c r="R1323" s="66">
        <v>2494141000</v>
      </c>
      <c r="S1323" s="78">
        <v>45881</v>
      </c>
      <c r="T1323" s="68">
        <v>8775000</v>
      </c>
      <c r="U1323" s="65" t="s">
        <v>87</v>
      </c>
      <c r="V1323" s="68">
        <v>85152695</v>
      </c>
      <c r="W1323" s="67" t="s">
        <v>8504</v>
      </c>
      <c r="X1323" s="78">
        <v>45881</v>
      </c>
      <c r="Y1323" s="78">
        <v>45881</v>
      </c>
      <c r="Z1323" s="70" t="s">
        <v>89</v>
      </c>
      <c r="AA1323" s="70">
        <v>45991</v>
      </c>
      <c r="AB1323" s="49">
        <f t="shared" si="100"/>
        <v>110</v>
      </c>
      <c r="AC1323" s="65">
        <v>0</v>
      </c>
      <c r="AD1323" s="424">
        <v>0</v>
      </c>
      <c r="AE1323" s="65">
        <v>0</v>
      </c>
      <c r="AF1323" s="78" t="s">
        <v>89</v>
      </c>
      <c r="AG1323" s="49">
        <f t="shared" si="101"/>
        <v>0</v>
      </c>
      <c r="AH1323" s="65">
        <v>0</v>
      </c>
      <c r="AI1323" s="68">
        <v>0</v>
      </c>
      <c r="AJ1323" s="65" t="s">
        <v>89</v>
      </c>
      <c r="AK1323" s="78" t="s">
        <v>89</v>
      </c>
      <c r="AL1323" s="65">
        <v>0</v>
      </c>
      <c r="AM1323" s="78" t="s">
        <v>89</v>
      </c>
      <c r="AN1323" s="78" t="s">
        <v>89</v>
      </c>
      <c r="AO1323" s="78" t="s">
        <v>89</v>
      </c>
      <c r="AP1323" s="49">
        <f t="shared" si="102"/>
        <v>0</v>
      </c>
      <c r="AQ1323" s="49">
        <f>+L1323+AD1323-AI1323</f>
        <v>8775000</v>
      </c>
      <c r="AR1323" s="65" t="s">
        <v>87</v>
      </c>
      <c r="AS1323" s="68">
        <v>8775000</v>
      </c>
      <c r="AT1323" s="65" t="s">
        <v>90</v>
      </c>
      <c r="AU1323" s="68">
        <v>0</v>
      </c>
      <c r="AV1323" s="75" t="s">
        <v>89</v>
      </c>
      <c r="AW1323" s="423">
        <v>2025000</v>
      </c>
      <c r="AX1323" s="79">
        <f t="shared" si="103"/>
        <v>6750000</v>
      </c>
      <c r="AY1323" s="223">
        <f t="shared" si="104"/>
        <v>0.23076923076923078</v>
      </c>
      <c r="AZ1323" s="74">
        <v>0.23076923076923078</v>
      </c>
      <c r="BA1323" s="75" t="s">
        <v>89</v>
      </c>
      <c r="BB1323" s="65" t="s">
        <v>108</v>
      </c>
      <c r="BC1323" s="66" t="s">
        <v>8658</v>
      </c>
      <c r="BD1323" s="221" t="s">
        <v>87</v>
      </c>
      <c r="BE1323" s="221" t="s">
        <v>87</v>
      </c>
    </row>
    <row r="1324" spans="2:57" x14ac:dyDescent="0.25">
      <c r="B1324" s="221">
        <v>2025</v>
      </c>
      <c r="C1324" s="221">
        <v>891780111</v>
      </c>
      <c r="D1324" s="221" t="s">
        <v>78</v>
      </c>
      <c r="E1324" s="65" t="s">
        <v>8657</v>
      </c>
      <c r="F1324" s="65" t="s">
        <v>8656</v>
      </c>
      <c r="G1324" s="306">
        <v>0</v>
      </c>
      <c r="H1324" s="65" t="s">
        <v>81</v>
      </c>
      <c r="I1324" s="221" t="s">
        <v>82</v>
      </c>
      <c r="J1324" s="220" t="s">
        <v>83</v>
      </c>
      <c r="K1324" s="66" t="s">
        <v>8655</v>
      </c>
      <c r="L1324" s="68">
        <v>12624000</v>
      </c>
      <c r="M1324" s="221" t="s">
        <v>85</v>
      </c>
      <c r="N1324" s="66" t="s">
        <v>8654</v>
      </c>
      <c r="O1324" s="66">
        <v>1065657067</v>
      </c>
      <c r="P1324" s="65">
        <v>1425</v>
      </c>
      <c r="Q1324" s="78">
        <v>45840</v>
      </c>
      <c r="R1324" s="66">
        <v>5603238000</v>
      </c>
      <c r="S1324" s="78">
        <v>45881</v>
      </c>
      <c r="T1324" s="68">
        <v>12624000</v>
      </c>
      <c r="U1324" s="65" t="s">
        <v>87</v>
      </c>
      <c r="V1324" s="68">
        <v>1082863147</v>
      </c>
      <c r="W1324" s="67" t="s">
        <v>8653</v>
      </c>
      <c r="X1324" s="78">
        <v>45881</v>
      </c>
      <c r="Y1324" s="78">
        <v>45881</v>
      </c>
      <c r="Z1324" s="70" t="s">
        <v>89</v>
      </c>
      <c r="AA1324" s="70">
        <v>45991</v>
      </c>
      <c r="AB1324" s="49">
        <f t="shared" si="100"/>
        <v>110</v>
      </c>
      <c r="AC1324" s="65">
        <v>0</v>
      </c>
      <c r="AD1324" s="424">
        <v>0</v>
      </c>
      <c r="AE1324" s="65">
        <v>0</v>
      </c>
      <c r="AF1324" s="78" t="s">
        <v>89</v>
      </c>
      <c r="AG1324" s="49">
        <f t="shared" si="101"/>
        <v>0</v>
      </c>
      <c r="AH1324" s="65">
        <v>0</v>
      </c>
      <c r="AI1324" s="68">
        <v>0</v>
      </c>
      <c r="AJ1324" s="65" t="s">
        <v>89</v>
      </c>
      <c r="AK1324" s="78" t="s">
        <v>89</v>
      </c>
      <c r="AL1324" s="65">
        <v>0</v>
      </c>
      <c r="AM1324" s="78" t="s">
        <v>89</v>
      </c>
      <c r="AN1324" s="78" t="s">
        <v>89</v>
      </c>
      <c r="AO1324" s="78" t="s">
        <v>89</v>
      </c>
      <c r="AP1324" s="49">
        <f t="shared" si="102"/>
        <v>0</v>
      </c>
      <c r="AQ1324" s="49">
        <f>+L1324+AD1324-AI1324</f>
        <v>12624000</v>
      </c>
      <c r="AR1324" s="65" t="s">
        <v>87</v>
      </c>
      <c r="AS1324" s="68">
        <v>12624000</v>
      </c>
      <c r="AT1324" s="65" t="s">
        <v>90</v>
      </c>
      <c r="AU1324" s="68">
        <v>0</v>
      </c>
      <c r="AV1324" s="75" t="s">
        <v>89</v>
      </c>
      <c r="AW1324" s="423">
        <v>3156000</v>
      </c>
      <c r="AX1324" s="79">
        <f t="shared" si="103"/>
        <v>9468000</v>
      </c>
      <c r="AY1324" s="223">
        <f t="shared" si="104"/>
        <v>0.25</v>
      </c>
      <c r="AZ1324" s="74">
        <v>0.25</v>
      </c>
      <c r="BA1324" s="75" t="s">
        <v>89</v>
      </c>
      <c r="BB1324" s="65" t="s">
        <v>108</v>
      </c>
      <c r="BC1324" s="66" t="s">
        <v>8652</v>
      </c>
      <c r="BD1324" s="221" t="s">
        <v>87</v>
      </c>
      <c r="BE1324" s="221" t="s">
        <v>87</v>
      </c>
    </row>
    <row r="1325" spans="2:57" x14ac:dyDescent="0.25">
      <c r="B1325" s="221">
        <v>2025</v>
      </c>
      <c r="C1325" s="221">
        <v>891780111</v>
      </c>
      <c r="D1325" s="221" t="s">
        <v>78</v>
      </c>
      <c r="E1325" s="65" t="s">
        <v>8651</v>
      </c>
      <c r="F1325" s="65" t="s">
        <v>8650</v>
      </c>
      <c r="G1325" s="306">
        <v>0</v>
      </c>
      <c r="H1325" s="65" t="s">
        <v>81</v>
      </c>
      <c r="I1325" s="221" t="s">
        <v>82</v>
      </c>
      <c r="J1325" s="220" t="s">
        <v>83</v>
      </c>
      <c r="K1325" s="66" t="s">
        <v>8554</v>
      </c>
      <c r="L1325" s="68">
        <v>12624000</v>
      </c>
      <c r="M1325" s="221" t="s">
        <v>85</v>
      </c>
      <c r="N1325" s="66" t="s">
        <v>8649</v>
      </c>
      <c r="O1325" s="66">
        <v>1082953501</v>
      </c>
      <c r="P1325" s="65">
        <v>1425</v>
      </c>
      <c r="Q1325" s="78">
        <v>45840</v>
      </c>
      <c r="R1325" s="66">
        <v>5603238000</v>
      </c>
      <c r="S1325" s="78">
        <v>45881</v>
      </c>
      <c r="T1325" s="68">
        <v>12624000</v>
      </c>
      <c r="U1325" s="65" t="s">
        <v>87</v>
      </c>
      <c r="V1325" s="68">
        <v>30766322</v>
      </c>
      <c r="W1325" s="67" t="s">
        <v>8552</v>
      </c>
      <c r="X1325" s="78">
        <v>45881</v>
      </c>
      <c r="Y1325" s="78">
        <v>45881</v>
      </c>
      <c r="Z1325" s="70" t="s">
        <v>89</v>
      </c>
      <c r="AA1325" s="70">
        <v>45991</v>
      </c>
      <c r="AB1325" s="49">
        <f t="shared" si="100"/>
        <v>110</v>
      </c>
      <c r="AC1325" s="65">
        <v>0</v>
      </c>
      <c r="AD1325" s="424">
        <v>0</v>
      </c>
      <c r="AE1325" s="65">
        <v>0</v>
      </c>
      <c r="AF1325" s="78" t="s">
        <v>89</v>
      </c>
      <c r="AG1325" s="49">
        <f t="shared" si="101"/>
        <v>0</v>
      </c>
      <c r="AH1325" s="65">
        <v>0</v>
      </c>
      <c r="AI1325" s="68">
        <v>0</v>
      </c>
      <c r="AJ1325" s="65" t="s">
        <v>89</v>
      </c>
      <c r="AK1325" s="78" t="s">
        <v>89</v>
      </c>
      <c r="AL1325" s="65">
        <v>0</v>
      </c>
      <c r="AM1325" s="78" t="s">
        <v>89</v>
      </c>
      <c r="AN1325" s="78" t="s">
        <v>89</v>
      </c>
      <c r="AO1325" s="78" t="s">
        <v>89</v>
      </c>
      <c r="AP1325" s="49">
        <f t="shared" si="102"/>
        <v>0</v>
      </c>
      <c r="AQ1325" s="49">
        <f>+L1325+AD1325-AI1325</f>
        <v>12624000</v>
      </c>
      <c r="AR1325" s="65" t="s">
        <v>87</v>
      </c>
      <c r="AS1325" s="68">
        <v>12624000</v>
      </c>
      <c r="AT1325" s="65" t="s">
        <v>90</v>
      </c>
      <c r="AU1325" s="68">
        <v>0</v>
      </c>
      <c r="AV1325" s="75" t="s">
        <v>89</v>
      </c>
      <c r="AW1325" s="423">
        <v>3156000</v>
      </c>
      <c r="AX1325" s="79">
        <f t="shared" si="103"/>
        <v>9468000</v>
      </c>
      <c r="AY1325" s="223">
        <f t="shared" si="104"/>
        <v>0.25</v>
      </c>
      <c r="AZ1325" s="74">
        <v>0.25</v>
      </c>
      <c r="BA1325" s="75" t="s">
        <v>89</v>
      </c>
      <c r="BB1325" s="65" t="s">
        <v>108</v>
      </c>
      <c r="BC1325" s="66" t="s">
        <v>8648</v>
      </c>
      <c r="BD1325" s="221" t="s">
        <v>87</v>
      </c>
      <c r="BE1325" s="221" t="s">
        <v>87</v>
      </c>
    </row>
    <row r="1326" spans="2:57" x14ac:dyDescent="0.25">
      <c r="B1326" s="221">
        <v>2025</v>
      </c>
      <c r="C1326" s="221">
        <v>891780111</v>
      </c>
      <c r="D1326" s="221" t="s">
        <v>78</v>
      </c>
      <c r="E1326" s="65" t="s">
        <v>8647</v>
      </c>
      <c r="F1326" s="65" t="s">
        <v>8646</v>
      </c>
      <c r="G1326" s="306">
        <v>0</v>
      </c>
      <c r="H1326" s="65" t="s">
        <v>81</v>
      </c>
      <c r="I1326" s="221" t="s">
        <v>82</v>
      </c>
      <c r="J1326" s="220" t="s">
        <v>83</v>
      </c>
      <c r="K1326" s="66" t="s">
        <v>8645</v>
      </c>
      <c r="L1326" s="68">
        <v>10335000</v>
      </c>
      <c r="M1326" s="221" t="s">
        <v>85</v>
      </c>
      <c r="N1326" s="66" t="s">
        <v>8644</v>
      </c>
      <c r="O1326" s="66">
        <v>39016494</v>
      </c>
      <c r="P1326" s="65">
        <v>1426</v>
      </c>
      <c r="Q1326" s="78">
        <v>45840</v>
      </c>
      <c r="R1326" s="66">
        <v>2494141000</v>
      </c>
      <c r="S1326" s="78">
        <v>45881</v>
      </c>
      <c r="T1326" s="68">
        <v>10335000</v>
      </c>
      <c r="U1326" s="65" t="s">
        <v>87</v>
      </c>
      <c r="V1326" s="68">
        <v>85152695</v>
      </c>
      <c r="W1326" s="67" t="s">
        <v>8504</v>
      </c>
      <c r="X1326" s="78">
        <v>45881</v>
      </c>
      <c r="Y1326" s="78">
        <v>45881</v>
      </c>
      <c r="Z1326" s="70" t="s">
        <v>89</v>
      </c>
      <c r="AA1326" s="70">
        <v>45991</v>
      </c>
      <c r="AB1326" s="49">
        <f t="shared" si="100"/>
        <v>110</v>
      </c>
      <c r="AC1326" s="65">
        <v>0</v>
      </c>
      <c r="AD1326" s="424">
        <v>0</v>
      </c>
      <c r="AE1326" s="65">
        <v>0</v>
      </c>
      <c r="AF1326" s="78" t="s">
        <v>89</v>
      </c>
      <c r="AG1326" s="49">
        <f t="shared" si="101"/>
        <v>0</v>
      </c>
      <c r="AH1326" s="65">
        <v>0</v>
      </c>
      <c r="AI1326" s="68">
        <v>0</v>
      </c>
      <c r="AJ1326" s="65" t="s">
        <v>89</v>
      </c>
      <c r="AK1326" s="78" t="s">
        <v>89</v>
      </c>
      <c r="AL1326" s="65">
        <v>0</v>
      </c>
      <c r="AM1326" s="78" t="s">
        <v>89</v>
      </c>
      <c r="AN1326" s="78" t="s">
        <v>89</v>
      </c>
      <c r="AO1326" s="78" t="s">
        <v>89</v>
      </c>
      <c r="AP1326" s="49">
        <f t="shared" si="102"/>
        <v>0</v>
      </c>
      <c r="AQ1326" s="49">
        <f>+L1326+AD1326-AI1326</f>
        <v>10335000</v>
      </c>
      <c r="AR1326" s="65" t="s">
        <v>87</v>
      </c>
      <c r="AS1326" s="68">
        <v>10335000</v>
      </c>
      <c r="AT1326" s="65" t="s">
        <v>90</v>
      </c>
      <c r="AU1326" s="68">
        <v>0</v>
      </c>
      <c r="AV1326" s="75" t="s">
        <v>89</v>
      </c>
      <c r="AW1326" s="423">
        <v>2385000</v>
      </c>
      <c r="AX1326" s="79">
        <f t="shared" si="103"/>
        <v>7950000</v>
      </c>
      <c r="AY1326" s="223">
        <f t="shared" si="104"/>
        <v>0.23076923076923078</v>
      </c>
      <c r="AZ1326" s="74">
        <v>0.23076923076923078</v>
      </c>
      <c r="BA1326" s="75" t="s">
        <v>89</v>
      </c>
      <c r="BB1326" s="65" t="s">
        <v>108</v>
      </c>
      <c r="BC1326" s="66" t="s">
        <v>8643</v>
      </c>
      <c r="BD1326" s="221" t="s">
        <v>87</v>
      </c>
      <c r="BE1326" s="221" t="s">
        <v>87</v>
      </c>
    </row>
    <row r="1327" spans="2:57" x14ac:dyDescent="0.25">
      <c r="B1327" s="221">
        <v>2025</v>
      </c>
      <c r="C1327" s="221">
        <v>891780111</v>
      </c>
      <c r="D1327" s="221" t="s">
        <v>78</v>
      </c>
      <c r="E1327" s="65" t="s">
        <v>8642</v>
      </c>
      <c r="F1327" s="65" t="s">
        <v>8641</v>
      </c>
      <c r="G1327" s="306">
        <v>0</v>
      </c>
      <c r="H1327" s="65" t="s">
        <v>81</v>
      </c>
      <c r="I1327" s="221" t="s">
        <v>82</v>
      </c>
      <c r="J1327" s="220" t="s">
        <v>83</v>
      </c>
      <c r="K1327" s="66" t="s">
        <v>8640</v>
      </c>
      <c r="L1327" s="68">
        <v>10335000</v>
      </c>
      <c r="M1327" s="221" t="s">
        <v>85</v>
      </c>
      <c r="N1327" s="66" t="s">
        <v>8639</v>
      </c>
      <c r="O1327" s="66">
        <v>1082987614</v>
      </c>
      <c r="P1327" s="65">
        <v>1426</v>
      </c>
      <c r="Q1327" s="78">
        <v>45840</v>
      </c>
      <c r="R1327" s="66">
        <v>2494141000</v>
      </c>
      <c r="S1327" s="78">
        <v>45881</v>
      </c>
      <c r="T1327" s="68">
        <v>10335000</v>
      </c>
      <c r="U1327" s="65" t="s">
        <v>87</v>
      </c>
      <c r="V1327" s="68">
        <v>85152695</v>
      </c>
      <c r="W1327" s="67" t="s">
        <v>8504</v>
      </c>
      <c r="X1327" s="78">
        <v>45881</v>
      </c>
      <c r="Y1327" s="78">
        <v>45881</v>
      </c>
      <c r="Z1327" s="70" t="s">
        <v>89</v>
      </c>
      <c r="AA1327" s="70">
        <v>45991</v>
      </c>
      <c r="AB1327" s="49">
        <f t="shared" si="100"/>
        <v>110</v>
      </c>
      <c r="AC1327" s="65">
        <v>0</v>
      </c>
      <c r="AD1327" s="424">
        <v>0</v>
      </c>
      <c r="AE1327" s="65">
        <v>0</v>
      </c>
      <c r="AF1327" s="78" t="s">
        <v>89</v>
      </c>
      <c r="AG1327" s="49">
        <f t="shared" si="101"/>
        <v>0</v>
      </c>
      <c r="AH1327" s="65">
        <v>0</v>
      </c>
      <c r="AI1327" s="68">
        <v>0</v>
      </c>
      <c r="AJ1327" s="65" t="s">
        <v>89</v>
      </c>
      <c r="AK1327" s="78" t="s">
        <v>89</v>
      </c>
      <c r="AL1327" s="65">
        <v>0</v>
      </c>
      <c r="AM1327" s="78" t="s">
        <v>89</v>
      </c>
      <c r="AN1327" s="78" t="s">
        <v>89</v>
      </c>
      <c r="AO1327" s="78" t="s">
        <v>89</v>
      </c>
      <c r="AP1327" s="49">
        <f t="shared" si="102"/>
        <v>0</v>
      </c>
      <c r="AQ1327" s="49">
        <f>+L1327+AD1327-AI1327</f>
        <v>10335000</v>
      </c>
      <c r="AR1327" s="65" t="s">
        <v>87</v>
      </c>
      <c r="AS1327" s="68">
        <v>10335000</v>
      </c>
      <c r="AT1327" s="65" t="s">
        <v>90</v>
      </c>
      <c r="AU1327" s="68">
        <v>0</v>
      </c>
      <c r="AV1327" s="75" t="s">
        <v>89</v>
      </c>
      <c r="AW1327" s="423">
        <v>2385000</v>
      </c>
      <c r="AX1327" s="79">
        <f t="shared" si="103"/>
        <v>7950000</v>
      </c>
      <c r="AY1327" s="223">
        <f t="shared" si="104"/>
        <v>0.23076923076923078</v>
      </c>
      <c r="AZ1327" s="74">
        <v>0.23076923076923078</v>
      </c>
      <c r="BA1327" s="75" t="s">
        <v>89</v>
      </c>
      <c r="BB1327" s="65" t="s">
        <v>108</v>
      </c>
      <c r="BC1327" s="66" t="s">
        <v>8638</v>
      </c>
      <c r="BD1327" s="221" t="s">
        <v>87</v>
      </c>
      <c r="BE1327" s="221" t="s">
        <v>87</v>
      </c>
    </row>
    <row r="1328" spans="2:57" x14ac:dyDescent="0.25">
      <c r="B1328" s="221">
        <v>2025</v>
      </c>
      <c r="C1328" s="221">
        <v>891780111</v>
      </c>
      <c r="D1328" s="221" t="s">
        <v>78</v>
      </c>
      <c r="E1328" s="65" t="s">
        <v>8637</v>
      </c>
      <c r="F1328" s="65" t="s">
        <v>8636</v>
      </c>
      <c r="G1328" s="306">
        <v>0</v>
      </c>
      <c r="H1328" s="65" t="s">
        <v>81</v>
      </c>
      <c r="I1328" s="221" t="s">
        <v>82</v>
      </c>
      <c r="J1328" s="220" t="s">
        <v>83</v>
      </c>
      <c r="K1328" s="66" t="s">
        <v>8635</v>
      </c>
      <c r="L1328" s="68">
        <v>9000000</v>
      </c>
      <c r="M1328" s="221" t="s">
        <v>85</v>
      </c>
      <c r="N1328" s="66" t="s">
        <v>8634</v>
      </c>
      <c r="O1328" s="66">
        <v>1083040617</v>
      </c>
      <c r="P1328" s="65">
        <v>1426</v>
      </c>
      <c r="Q1328" s="78">
        <v>45840</v>
      </c>
      <c r="R1328" s="66">
        <v>2494141000</v>
      </c>
      <c r="S1328" s="78">
        <v>45881</v>
      </c>
      <c r="T1328" s="68">
        <v>9000000</v>
      </c>
      <c r="U1328" s="65" t="s">
        <v>87</v>
      </c>
      <c r="V1328" s="68">
        <v>85467461</v>
      </c>
      <c r="W1328" s="67" t="s">
        <v>8435</v>
      </c>
      <c r="X1328" s="78">
        <v>45881</v>
      </c>
      <c r="Y1328" s="78">
        <v>45881</v>
      </c>
      <c r="Z1328" s="70" t="s">
        <v>89</v>
      </c>
      <c r="AA1328" s="70">
        <v>45991</v>
      </c>
      <c r="AB1328" s="49">
        <f t="shared" si="100"/>
        <v>110</v>
      </c>
      <c r="AC1328" s="65">
        <v>0</v>
      </c>
      <c r="AD1328" s="424">
        <v>0</v>
      </c>
      <c r="AE1328" s="65">
        <v>0</v>
      </c>
      <c r="AF1328" s="78" t="s">
        <v>89</v>
      </c>
      <c r="AG1328" s="49">
        <f t="shared" si="101"/>
        <v>0</v>
      </c>
      <c r="AH1328" s="65">
        <v>0</v>
      </c>
      <c r="AI1328" s="68">
        <v>0</v>
      </c>
      <c r="AJ1328" s="65" t="s">
        <v>89</v>
      </c>
      <c r="AK1328" s="78" t="s">
        <v>89</v>
      </c>
      <c r="AL1328" s="65">
        <v>0</v>
      </c>
      <c r="AM1328" s="78" t="s">
        <v>89</v>
      </c>
      <c r="AN1328" s="78" t="s">
        <v>89</v>
      </c>
      <c r="AO1328" s="78" t="s">
        <v>89</v>
      </c>
      <c r="AP1328" s="49">
        <f t="shared" si="102"/>
        <v>0</v>
      </c>
      <c r="AQ1328" s="49">
        <f>+L1328+AD1328-AI1328</f>
        <v>9000000</v>
      </c>
      <c r="AR1328" s="65" t="s">
        <v>87</v>
      </c>
      <c r="AS1328" s="68">
        <v>9000000</v>
      </c>
      <c r="AT1328" s="65" t="s">
        <v>90</v>
      </c>
      <c r="AU1328" s="68">
        <v>0</v>
      </c>
      <c r="AV1328" s="75" t="s">
        <v>89</v>
      </c>
      <c r="AW1328" s="423">
        <v>2250000</v>
      </c>
      <c r="AX1328" s="79">
        <f t="shared" si="103"/>
        <v>6750000</v>
      </c>
      <c r="AY1328" s="223">
        <f t="shared" si="104"/>
        <v>0.25</v>
      </c>
      <c r="AZ1328" s="74">
        <v>0.25</v>
      </c>
      <c r="BA1328" s="75" t="s">
        <v>89</v>
      </c>
      <c r="BB1328" s="65" t="s">
        <v>108</v>
      </c>
      <c r="BC1328" s="66" t="s">
        <v>8633</v>
      </c>
      <c r="BD1328" s="221" t="s">
        <v>87</v>
      </c>
      <c r="BE1328" s="221" t="s">
        <v>87</v>
      </c>
    </row>
    <row r="1329" spans="2:57" x14ac:dyDescent="0.25">
      <c r="B1329" s="221">
        <v>2025</v>
      </c>
      <c r="C1329" s="221">
        <v>891780111</v>
      </c>
      <c r="D1329" s="221" t="s">
        <v>78</v>
      </c>
      <c r="E1329" s="65" t="s">
        <v>8632</v>
      </c>
      <c r="F1329" s="65" t="s">
        <v>8631</v>
      </c>
      <c r="G1329" s="306">
        <v>0</v>
      </c>
      <c r="H1329" s="65" t="s">
        <v>81</v>
      </c>
      <c r="I1329" s="221" t="s">
        <v>82</v>
      </c>
      <c r="J1329" s="220" t="s">
        <v>83</v>
      </c>
      <c r="K1329" s="66" t="s">
        <v>8630</v>
      </c>
      <c r="L1329" s="68">
        <v>13540800</v>
      </c>
      <c r="M1329" s="221" t="s">
        <v>85</v>
      </c>
      <c r="N1329" s="66" t="s">
        <v>8629</v>
      </c>
      <c r="O1329" s="66">
        <v>26671795</v>
      </c>
      <c r="P1329" s="65">
        <v>1425</v>
      </c>
      <c r="Q1329" s="78">
        <v>45840</v>
      </c>
      <c r="R1329" s="66">
        <v>5603238000</v>
      </c>
      <c r="S1329" s="78">
        <v>45881</v>
      </c>
      <c r="T1329" s="68">
        <v>13540800</v>
      </c>
      <c r="U1329" s="65" t="s">
        <v>87</v>
      </c>
      <c r="V1329" s="68">
        <v>57441846</v>
      </c>
      <c r="W1329" s="67" t="s">
        <v>8628</v>
      </c>
      <c r="X1329" s="78">
        <v>45881</v>
      </c>
      <c r="Y1329" s="78">
        <v>45881</v>
      </c>
      <c r="Z1329" s="70" t="s">
        <v>89</v>
      </c>
      <c r="AA1329" s="70">
        <v>45991</v>
      </c>
      <c r="AB1329" s="49">
        <f t="shared" si="100"/>
        <v>110</v>
      </c>
      <c r="AC1329" s="65">
        <v>0</v>
      </c>
      <c r="AD1329" s="424">
        <v>0</v>
      </c>
      <c r="AE1329" s="65">
        <v>0</v>
      </c>
      <c r="AF1329" s="78" t="s">
        <v>89</v>
      </c>
      <c r="AG1329" s="49">
        <f t="shared" si="101"/>
        <v>0</v>
      </c>
      <c r="AH1329" s="65">
        <v>0</v>
      </c>
      <c r="AI1329" s="68">
        <v>0</v>
      </c>
      <c r="AJ1329" s="65" t="s">
        <v>89</v>
      </c>
      <c r="AK1329" s="78" t="s">
        <v>89</v>
      </c>
      <c r="AL1329" s="65">
        <v>0</v>
      </c>
      <c r="AM1329" s="78" t="s">
        <v>89</v>
      </c>
      <c r="AN1329" s="78" t="s">
        <v>89</v>
      </c>
      <c r="AO1329" s="78" t="s">
        <v>89</v>
      </c>
      <c r="AP1329" s="49">
        <f t="shared" si="102"/>
        <v>0</v>
      </c>
      <c r="AQ1329" s="49">
        <f>+L1329+AD1329-AI1329</f>
        <v>13540800</v>
      </c>
      <c r="AR1329" s="65" t="s">
        <v>87</v>
      </c>
      <c r="AS1329" s="68">
        <v>13540800</v>
      </c>
      <c r="AT1329" s="65" t="s">
        <v>90</v>
      </c>
      <c r="AU1329" s="68">
        <v>0</v>
      </c>
      <c r="AV1329" s="75" t="s">
        <v>89</v>
      </c>
      <c r="AW1329" s="423">
        <v>3124800</v>
      </c>
      <c r="AX1329" s="79">
        <f t="shared" si="103"/>
        <v>10416000</v>
      </c>
      <c r="AY1329" s="223">
        <f t="shared" si="104"/>
        <v>0.23076923076923078</v>
      </c>
      <c r="AZ1329" s="74">
        <v>0.23076923076923078</v>
      </c>
      <c r="BA1329" s="75" t="s">
        <v>89</v>
      </c>
      <c r="BB1329" s="65" t="s">
        <v>108</v>
      </c>
      <c r="BC1329" s="66" t="s">
        <v>8627</v>
      </c>
      <c r="BD1329" s="221" t="s">
        <v>87</v>
      </c>
      <c r="BE1329" s="221" t="s">
        <v>87</v>
      </c>
    </row>
    <row r="1330" spans="2:57" x14ac:dyDescent="0.25">
      <c r="B1330" s="221">
        <v>2025</v>
      </c>
      <c r="C1330" s="221">
        <v>891780111</v>
      </c>
      <c r="D1330" s="221" t="s">
        <v>78</v>
      </c>
      <c r="E1330" s="65" t="s">
        <v>8626</v>
      </c>
      <c r="F1330" s="65" t="s">
        <v>8625</v>
      </c>
      <c r="G1330" s="306">
        <v>0</v>
      </c>
      <c r="H1330" s="65" t="s">
        <v>81</v>
      </c>
      <c r="I1330" s="221" t="s">
        <v>82</v>
      </c>
      <c r="J1330" s="220" t="s">
        <v>83</v>
      </c>
      <c r="K1330" s="66" t="s">
        <v>8624</v>
      </c>
      <c r="L1330" s="68">
        <v>11400000</v>
      </c>
      <c r="M1330" s="221" t="s">
        <v>85</v>
      </c>
      <c r="N1330" s="66" t="s">
        <v>8623</v>
      </c>
      <c r="O1330" s="66">
        <v>1082961990</v>
      </c>
      <c r="P1330" s="65">
        <v>1425</v>
      </c>
      <c r="Q1330" s="78">
        <v>45840</v>
      </c>
      <c r="R1330" s="66">
        <v>5603238000</v>
      </c>
      <c r="S1330" s="78">
        <v>45881</v>
      </c>
      <c r="T1330" s="68">
        <v>11400000</v>
      </c>
      <c r="U1330" s="65" t="s">
        <v>87</v>
      </c>
      <c r="V1330" s="68">
        <v>79738530</v>
      </c>
      <c r="W1330" s="67" t="s">
        <v>8349</v>
      </c>
      <c r="X1330" s="78">
        <v>45881</v>
      </c>
      <c r="Y1330" s="78">
        <v>45881</v>
      </c>
      <c r="Z1330" s="70" t="s">
        <v>89</v>
      </c>
      <c r="AA1330" s="70">
        <v>46007</v>
      </c>
      <c r="AB1330" s="49">
        <f t="shared" si="100"/>
        <v>126</v>
      </c>
      <c r="AC1330" s="65">
        <v>0</v>
      </c>
      <c r="AD1330" s="424">
        <v>0</v>
      </c>
      <c r="AE1330" s="65">
        <v>0</v>
      </c>
      <c r="AF1330" s="78" t="s">
        <v>89</v>
      </c>
      <c r="AG1330" s="49">
        <f t="shared" si="101"/>
        <v>0</v>
      </c>
      <c r="AH1330" s="65">
        <v>0</v>
      </c>
      <c r="AI1330" s="68">
        <v>0</v>
      </c>
      <c r="AJ1330" s="65" t="s">
        <v>89</v>
      </c>
      <c r="AK1330" s="78" t="s">
        <v>89</v>
      </c>
      <c r="AL1330" s="65">
        <v>0</v>
      </c>
      <c r="AM1330" s="78" t="s">
        <v>89</v>
      </c>
      <c r="AN1330" s="78" t="s">
        <v>89</v>
      </c>
      <c r="AO1330" s="78" t="s">
        <v>89</v>
      </c>
      <c r="AP1330" s="49">
        <f t="shared" si="102"/>
        <v>0</v>
      </c>
      <c r="AQ1330" s="49">
        <f>+L1330+AD1330-AI1330</f>
        <v>11400000</v>
      </c>
      <c r="AR1330" s="65" t="s">
        <v>87</v>
      </c>
      <c r="AS1330" s="68">
        <v>11400000</v>
      </c>
      <c r="AT1330" s="65" t="s">
        <v>90</v>
      </c>
      <c r="AU1330" s="68">
        <v>0</v>
      </c>
      <c r="AV1330" s="75" t="s">
        <v>89</v>
      </c>
      <c r="AW1330" s="423">
        <v>1425000</v>
      </c>
      <c r="AX1330" s="79">
        <f t="shared" si="103"/>
        <v>9975000</v>
      </c>
      <c r="AY1330" s="223">
        <f t="shared" si="104"/>
        <v>0.125</v>
      </c>
      <c r="AZ1330" s="74">
        <v>0.125</v>
      </c>
      <c r="BA1330" s="75" t="s">
        <v>89</v>
      </c>
      <c r="BB1330" s="65" t="s">
        <v>108</v>
      </c>
      <c r="BC1330" s="66" t="s">
        <v>8622</v>
      </c>
      <c r="BD1330" s="221" t="s">
        <v>87</v>
      </c>
      <c r="BE1330" s="221" t="s">
        <v>87</v>
      </c>
    </row>
    <row r="1331" spans="2:57" x14ac:dyDescent="0.25">
      <c r="B1331" s="221">
        <v>2025</v>
      </c>
      <c r="C1331" s="221">
        <v>891780111</v>
      </c>
      <c r="D1331" s="221" t="s">
        <v>78</v>
      </c>
      <c r="E1331" s="65" t="s">
        <v>8621</v>
      </c>
      <c r="F1331" s="65" t="s">
        <v>8620</v>
      </c>
      <c r="G1331" s="306">
        <v>0</v>
      </c>
      <c r="H1331" s="65" t="s">
        <v>81</v>
      </c>
      <c r="I1331" s="221" t="s">
        <v>127</v>
      </c>
      <c r="J1331" s="220" t="s">
        <v>83</v>
      </c>
      <c r="K1331" s="66" t="s">
        <v>8619</v>
      </c>
      <c r="L1331" s="68">
        <v>9400000</v>
      </c>
      <c r="M1331" s="221" t="s">
        <v>85</v>
      </c>
      <c r="N1331" s="66" t="s">
        <v>8618</v>
      </c>
      <c r="O1331" s="66">
        <v>1082958970</v>
      </c>
      <c r="P1331" s="65">
        <v>1782</v>
      </c>
      <c r="Q1331" s="78">
        <v>45881</v>
      </c>
      <c r="R1331" s="66">
        <v>75200000</v>
      </c>
      <c r="S1331" s="78">
        <v>45881</v>
      </c>
      <c r="T1331" s="68">
        <v>9400000</v>
      </c>
      <c r="U1331" s="65" t="s">
        <v>87</v>
      </c>
      <c r="V1331" s="68">
        <v>36726018</v>
      </c>
      <c r="W1331" s="67" t="s">
        <v>8590</v>
      </c>
      <c r="X1331" s="78">
        <v>45881</v>
      </c>
      <c r="Y1331" s="78">
        <v>45881</v>
      </c>
      <c r="Z1331" s="70" t="s">
        <v>89</v>
      </c>
      <c r="AA1331" s="70">
        <v>45991</v>
      </c>
      <c r="AB1331" s="49">
        <f t="shared" si="100"/>
        <v>110</v>
      </c>
      <c r="AC1331" s="65">
        <v>0</v>
      </c>
      <c r="AD1331" s="424">
        <v>0</v>
      </c>
      <c r="AE1331" s="65">
        <v>0</v>
      </c>
      <c r="AF1331" s="78" t="s">
        <v>89</v>
      </c>
      <c r="AG1331" s="49">
        <f t="shared" si="101"/>
        <v>0</v>
      </c>
      <c r="AH1331" s="65">
        <v>0</v>
      </c>
      <c r="AI1331" s="68">
        <v>0</v>
      </c>
      <c r="AJ1331" s="65" t="s">
        <v>89</v>
      </c>
      <c r="AK1331" s="78" t="s">
        <v>89</v>
      </c>
      <c r="AL1331" s="65">
        <v>0</v>
      </c>
      <c r="AM1331" s="78" t="s">
        <v>89</v>
      </c>
      <c r="AN1331" s="78" t="s">
        <v>89</v>
      </c>
      <c r="AO1331" s="78" t="s">
        <v>89</v>
      </c>
      <c r="AP1331" s="49">
        <f t="shared" si="102"/>
        <v>0</v>
      </c>
      <c r="AQ1331" s="49">
        <f>+L1331+AD1331-AI1331</f>
        <v>9400000</v>
      </c>
      <c r="AR1331" s="65" t="s">
        <v>87</v>
      </c>
      <c r="AS1331" s="68">
        <v>9400000</v>
      </c>
      <c r="AT1331" s="65" t="s">
        <v>90</v>
      </c>
      <c r="AU1331" s="68">
        <v>0</v>
      </c>
      <c r="AV1331" s="75" t="s">
        <v>89</v>
      </c>
      <c r="AW1331" s="423">
        <v>2350000</v>
      </c>
      <c r="AX1331" s="79">
        <f t="shared" si="103"/>
        <v>7050000</v>
      </c>
      <c r="AY1331" s="223">
        <f t="shared" si="104"/>
        <v>0.25</v>
      </c>
      <c r="AZ1331" s="74">
        <v>0.25</v>
      </c>
      <c r="BA1331" s="75" t="s">
        <v>89</v>
      </c>
      <c r="BB1331" s="65" t="s">
        <v>108</v>
      </c>
      <c r="BC1331" s="66" t="s">
        <v>8617</v>
      </c>
      <c r="BD1331" s="221" t="s">
        <v>87</v>
      </c>
      <c r="BE1331" s="221" t="s">
        <v>87</v>
      </c>
    </row>
    <row r="1332" spans="2:57" x14ac:dyDescent="0.25">
      <c r="B1332" s="221">
        <v>2025</v>
      </c>
      <c r="C1332" s="221">
        <v>891780111</v>
      </c>
      <c r="D1332" s="221" t="s">
        <v>78</v>
      </c>
      <c r="E1332" s="65" t="s">
        <v>8616</v>
      </c>
      <c r="F1332" s="65" t="s">
        <v>8615</v>
      </c>
      <c r="G1332" s="306">
        <v>0</v>
      </c>
      <c r="H1332" s="65" t="s">
        <v>81</v>
      </c>
      <c r="I1332" s="221" t="s">
        <v>127</v>
      </c>
      <c r="J1332" s="220" t="s">
        <v>83</v>
      </c>
      <c r="K1332" s="66" t="s">
        <v>8614</v>
      </c>
      <c r="L1332" s="68">
        <v>9400000</v>
      </c>
      <c r="M1332" s="221" t="s">
        <v>85</v>
      </c>
      <c r="N1332" s="66" t="s">
        <v>6871</v>
      </c>
      <c r="O1332" s="66">
        <v>1082926063</v>
      </c>
      <c r="P1332" s="65">
        <v>1782</v>
      </c>
      <c r="Q1332" s="78">
        <v>45881</v>
      </c>
      <c r="R1332" s="66">
        <v>75200000</v>
      </c>
      <c r="S1332" s="78">
        <v>45881</v>
      </c>
      <c r="T1332" s="68">
        <v>9400000</v>
      </c>
      <c r="U1332" s="65" t="s">
        <v>87</v>
      </c>
      <c r="V1332" s="68">
        <v>36726018</v>
      </c>
      <c r="W1332" s="67" t="s">
        <v>8590</v>
      </c>
      <c r="X1332" s="78">
        <v>45881</v>
      </c>
      <c r="Y1332" s="78">
        <v>45881</v>
      </c>
      <c r="Z1332" s="70" t="s">
        <v>89</v>
      </c>
      <c r="AA1332" s="70">
        <v>45991</v>
      </c>
      <c r="AB1332" s="49">
        <f t="shared" si="100"/>
        <v>110</v>
      </c>
      <c r="AC1332" s="65">
        <v>0</v>
      </c>
      <c r="AD1332" s="424">
        <v>0</v>
      </c>
      <c r="AE1332" s="65">
        <v>0</v>
      </c>
      <c r="AF1332" s="78" t="s">
        <v>89</v>
      </c>
      <c r="AG1332" s="49">
        <f t="shared" si="101"/>
        <v>0</v>
      </c>
      <c r="AH1332" s="65">
        <v>0</v>
      </c>
      <c r="AI1332" s="68">
        <v>0</v>
      </c>
      <c r="AJ1332" s="65" t="s">
        <v>89</v>
      </c>
      <c r="AK1332" s="78" t="s">
        <v>89</v>
      </c>
      <c r="AL1332" s="65">
        <v>0</v>
      </c>
      <c r="AM1332" s="78" t="s">
        <v>89</v>
      </c>
      <c r="AN1332" s="78" t="s">
        <v>89</v>
      </c>
      <c r="AO1332" s="78" t="s">
        <v>89</v>
      </c>
      <c r="AP1332" s="49">
        <f t="shared" si="102"/>
        <v>0</v>
      </c>
      <c r="AQ1332" s="49">
        <f>+L1332+AD1332-AI1332</f>
        <v>9400000</v>
      </c>
      <c r="AR1332" s="65" t="s">
        <v>87</v>
      </c>
      <c r="AS1332" s="68">
        <v>9400000</v>
      </c>
      <c r="AT1332" s="65" t="s">
        <v>90</v>
      </c>
      <c r="AU1332" s="68">
        <v>0</v>
      </c>
      <c r="AV1332" s="75" t="s">
        <v>89</v>
      </c>
      <c r="AW1332" s="423">
        <v>2350000</v>
      </c>
      <c r="AX1332" s="79">
        <f t="shared" si="103"/>
        <v>7050000</v>
      </c>
      <c r="AY1332" s="223">
        <f t="shared" si="104"/>
        <v>0.25</v>
      </c>
      <c r="AZ1332" s="74">
        <v>0.25</v>
      </c>
      <c r="BA1332" s="75" t="s">
        <v>89</v>
      </c>
      <c r="BB1332" s="65" t="s">
        <v>108</v>
      </c>
      <c r="BC1332" s="66" t="s">
        <v>8613</v>
      </c>
      <c r="BD1332" s="221" t="s">
        <v>87</v>
      </c>
      <c r="BE1332" s="221" t="s">
        <v>87</v>
      </c>
    </row>
    <row r="1333" spans="2:57" x14ac:dyDescent="0.25">
      <c r="B1333" s="221">
        <v>2025</v>
      </c>
      <c r="C1333" s="221">
        <v>891780111</v>
      </c>
      <c r="D1333" s="221" t="s">
        <v>78</v>
      </c>
      <c r="E1333" s="65" t="s">
        <v>8612</v>
      </c>
      <c r="F1333" s="65" t="s">
        <v>8611</v>
      </c>
      <c r="G1333" s="306">
        <v>0</v>
      </c>
      <c r="H1333" s="65" t="s">
        <v>81</v>
      </c>
      <c r="I1333" s="221" t="s">
        <v>127</v>
      </c>
      <c r="J1333" s="220" t="s">
        <v>83</v>
      </c>
      <c r="K1333" s="66" t="s">
        <v>8610</v>
      </c>
      <c r="L1333" s="68">
        <v>9400000</v>
      </c>
      <c r="M1333" s="221" t="s">
        <v>85</v>
      </c>
      <c r="N1333" s="66" t="s">
        <v>8609</v>
      </c>
      <c r="O1333" s="66">
        <v>1082975397</v>
      </c>
      <c r="P1333" s="65">
        <v>1782</v>
      </c>
      <c r="Q1333" s="78">
        <v>45881</v>
      </c>
      <c r="R1333" s="66">
        <v>75200000</v>
      </c>
      <c r="S1333" s="78">
        <v>45881</v>
      </c>
      <c r="T1333" s="68">
        <v>9400000</v>
      </c>
      <c r="U1333" s="65" t="s">
        <v>87</v>
      </c>
      <c r="V1333" s="68">
        <v>36726018</v>
      </c>
      <c r="W1333" s="67" t="s">
        <v>8590</v>
      </c>
      <c r="X1333" s="78">
        <v>45881</v>
      </c>
      <c r="Y1333" s="78">
        <v>45881</v>
      </c>
      <c r="Z1333" s="70" t="s">
        <v>89</v>
      </c>
      <c r="AA1333" s="70">
        <v>45991</v>
      </c>
      <c r="AB1333" s="49">
        <f t="shared" si="100"/>
        <v>110</v>
      </c>
      <c r="AC1333" s="65">
        <v>0</v>
      </c>
      <c r="AD1333" s="424">
        <v>0</v>
      </c>
      <c r="AE1333" s="65">
        <v>0</v>
      </c>
      <c r="AF1333" s="78" t="s">
        <v>89</v>
      </c>
      <c r="AG1333" s="49">
        <f t="shared" si="101"/>
        <v>0</v>
      </c>
      <c r="AH1333" s="65">
        <v>0</v>
      </c>
      <c r="AI1333" s="68">
        <v>0</v>
      </c>
      <c r="AJ1333" s="65" t="s">
        <v>89</v>
      </c>
      <c r="AK1333" s="78" t="s">
        <v>89</v>
      </c>
      <c r="AL1333" s="65">
        <v>0</v>
      </c>
      <c r="AM1333" s="78" t="s">
        <v>89</v>
      </c>
      <c r="AN1333" s="78" t="s">
        <v>89</v>
      </c>
      <c r="AO1333" s="78" t="s">
        <v>89</v>
      </c>
      <c r="AP1333" s="49">
        <f t="shared" si="102"/>
        <v>0</v>
      </c>
      <c r="AQ1333" s="49">
        <f>+L1333+AD1333-AI1333</f>
        <v>9400000</v>
      </c>
      <c r="AR1333" s="65" t="s">
        <v>87</v>
      </c>
      <c r="AS1333" s="68">
        <v>9400000</v>
      </c>
      <c r="AT1333" s="65" t="s">
        <v>90</v>
      </c>
      <c r="AU1333" s="68">
        <v>0</v>
      </c>
      <c r="AV1333" s="75" t="s">
        <v>89</v>
      </c>
      <c r="AW1333" s="423">
        <v>2350000</v>
      </c>
      <c r="AX1333" s="79">
        <f t="shared" si="103"/>
        <v>7050000</v>
      </c>
      <c r="AY1333" s="223">
        <f t="shared" si="104"/>
        <v>0.25</v>
      </c>
      <c r="AZ1333" s="74">
        <v>0.25</v>
      </c>
      <c r="BA1333" s="75" t="s">
        <v>89</v>
      </c>
      <c r="BB1333" s="65" t="s">
        <v>108</v>
      </c>
      <c r="BC1333" s="66" t="s">
        <v>8608</v>
      </c>
      <c r="BD1333" s="221" t="s">
        <v>87</v>
      </c>
      <c r="BE1333" s="221" t="s">
        <v>87</v>
      </c>
    </row>
    <row r="1334" spans="2:57" x14ac:dyDescent="0.25">
      <c r="B1334" s="221">
        <v>2025</v>
      </c>
      <c r="C1334" s="221">
        <v>891780111</v>
      </c>
      <c r="D1334" s="221" t="s">
        <v>78</v>
      </c>
      <c r="E1334" s="65" t="s">
        <v>8607</v>
      </c>
      <c r="F1334" s="65" t="s">
        <v>8606</v>
      </c>
      <c r="G1334" s="306">
        <v>0</v>
      </c>
      <c r="H1334" s="65" t="s">
        <v>81</v>
      </c>
      <c r="I1334" s="221" t="s">
        <v>127</v>
      </c>
      <c r="J1334" s="220" t="s">
        <v>83</v>
      </c>
      <c r="K1334" s="66" t="s">
        <v>8605</v>
      </c>
      <c r="L1334" s="68">
        <v>9400000</v>
      </c>
      <c r="M1334" s="221" t="s">
        <v>85</v>
      </c>
      <c r="N1334" s="66" t="s">
        <v>8604</v>
      </c>
      <c r="O1334" s="66">
        <v>1019094455</v>
      </c>
      <c r="P1334" s="65">
        <v>1782</v>
      </c>
      <c r="Q1334" s="78">
        <v>45881</v>
      </c>
      <c r="R1334" s="66">
        <v>75200000</v>
      </c>
      <c r="S1334" s="78">
        <v>45881</v>
      </c>
      <c r="T1334" s="68">
        <v>9400000</v>
      </c>
      <c r="U1334" s="65" t="s">
        <v>87</v>
      </c>
      <c r="V1334" s="68">
        <v>36726018</v>
      </c>
      <c r="W1334" s="67" t="s">
        <v>8590</v>
      </c>
      <c r="X1334" s="78">
        <v>45881</v>
      </c>
      <c r="Y1334" s="78">
        <v>45881</v>
      </c>
      <c r="Z1334" s="70" t="s">
        <v>89</v>
      </c>
      <c r="AA1334" s="70">
        <v>45991</v>
      </c>
      <c r="AB1334" s="49">
        <f t="shared" si="100"/>
        <v>110</v>
      </c>
      <c r="AC1334" s="65">
        <v>0</v>
      </c>
      <c r="AD1334" s="424">
        <v>0</v>
      </c>
      <c r="AE1334" s="65">
        <v>0</v>
      </c>
      <c r="AF1334" s="78" t="s">
        <v>89</v>
      </c>
      <c r="AG1334" s="49">
        <f t="shared" si="101"/>
        <v>0</v>
      </c>
      <c r="AH1334" s="65">
        <v>0</v>
      </c>
      <c r="AI1334" s="68">
        <v>0</v>
      </c>
      <c r="AJ1334" s="65" t="s">
        <v>89</v>
      </c>
      <c r="AK1334" s="78" t="s">
        <v>89</v>
      </c>
      <c r="AL1334" s="65">
        <v>0</v>
      </c>
      <c r="AM1334" s="78" t="s">
        <v>89</v>
      </c>
      <c r="AN1334" s="78" t="s">
        <v>89</v>
      </c>
      <c r="AO1334" s="78" t="s">
        <v>89</v>
      </c>
      <c r="AP1334" s="49">
        <f t="shared" si="102"/>
        <v>0</v>
      </c>
      <c r="AQ1334" s="49">
        <f>+L1334+AD1334-AI1334</f>
        <v>9400000</v>
      </c>
      <c r="AR1334" s="65" t="s">
        <v>87</v>
      </c>
      <c r="AS1334" s="68">
        <v>9400000</v>
      </c>
      <c r="AT1334" s="65" t="s">
        <v>90</v>
      </c>
      <c r="AU1334" s="68">
        <v>0</v>
      </c>
      <c r="AV1334" s="75" t="s">
        <v>89</v>
      </c>
      <c r="AW1334" s="423">
        <v>2350000</v>
      </c>
      <c r="AX1334" s="79">
        <f t="shared" si="103"/>
        <v>7050000</v>
      </c>
      <c r="AY1334" s="223">
        <f t="shared" si="104"/>
        <v>0.25</v>
      </c>
      <c r="AZ1334" s="74">
        <v>0.25</v>
      </c>
      <c r="BA1334" s="75" t="s">
        <v>89</v>
      </c>
      <c r="BB1334" s="65" t="s">
        <v>108</v>
      </c>
      <c r="BC1334" s="66" t="s">
        <v>8603</v>
      </c>
      <c r="BD1334" s="221" t="s">
        <v>87</v>
      </c>
      <c r="BE1334" s="221" t="s">
        <v>87</v>
      </c>
    </row>
    <row r="1335" spans="2:57" x14ac:dyDescent="0.25">
      <c r="B1335" s="221">
        <v>2025</v>
      </c>
      <c r="C1335" s="221">
        <v>891780111</v>
      </c>
      <c r="D1335" s="221" t="s">
        <v>78</v>
      </c>
      <c r="E1335" s="65" t="s">
        <v>8602</v>
      </c>
      <c r="F1335" s="65" t="s">
        <v>8601</v>
      </c>
      <c r="G1335" s="306">
        <v>0</v>
      </c>
      <c r="H1335" s="65" t="s">
        <v>81</v>
      </c>
      <c r="I1335" s="221" t="s">
        <v>127</v>
      </c>
      <c r="J1335" s="220" t="s">
        <v>83</v>
      </c>
      <c r="K1335" s="66" t="s">
        <v>8592</v>
      </c>
      <c r="L1335" s="68">
        <v>9400000</v>
      </c>
      <c r="M1335" s="221" t="s">
        <v>85</v>
      </c>
      <c r="N1335" s="66" t="s">
        <v>8600</v>
      </c>
      <c r="O1335" s="66">
        <v>1143379940</v>
      </c>
      <c r="P1335" s="65">
        <v>1782</v>
      </c>
      <c r="Q1335" s="78">
        <v>45881</v>
      </c>
      <c r="R1335" s="66">
        <v>75200000</v>
      </c>
      <c r="S1335" s="78">
        <v>45881</v>
      </c>
      <c r="T1335" s="68">
        <v>9400000</v>
      </c>
      <c r="U1335" s="65" t="s">
        <v>87</v>
      </c>
      <c r="V1335" s="68">
        <v>36726018</v>
      </c>
      <c r="W1335" s="67" t="s">
        <v>8590</v>
      </c>
      <c r="X1335" s="78">
        <v>45881</v>
      </c>
      <c r="Y1335" s="78">
        <v>45881</v>
      </c>
      <c r="Z1335" s="70" t="s">
        <v>89</v>
      </c>
      <c r="AA1335" s="70">
        <v>45991</v>
      </c>
      <c r="AB1335" s="49">
        <f t="shared" si="100"/>
        <v>110</v>
      </c>
      <c r="AC1335" s="65">
        <v>0</v>
      </c>
      <c r="AD1335" s="424">
        <v>0</v>
      </c>
      <c r="AE1335" s="65">
        <v>0</v>
      </c>
      <c r="AF1335" s="78" t="s">
        <v>89</v>
      </c>
      <c r="AG1335" s="49">
        <f t="shared" si="101"/>
        <v>0</v>
      </c>
      <c r="AH1335" s="65">
        <v>0</v>
      </c>
      <c r="AI1335" s="68">
        <v>0</v>
      </c>
      <c r="AJ1335" s="65" t="s">
        <v>89</v>
      </c>
      <c r="AK1335" s="78" t="s">
        <v>89</v>
      </c>
      <c r="AL1335" s="65">
        <v>0</v>
      </c>
      <c r="AM1335" s="78" t="s">
        <v>89</v>
      </c>
      <c r="AN1335" s="78" t="s">
        <v>89</v>
      </c>
      <c r="AO1335" s="78" t="s">
        <v>89</v>
      </c>
      <c r="AP1335" s="49">
        <f t="shared" si="102"/>
        <v>0</v>
      </c>
      <c r="AQ1335" s="49">
        <f>+L1335+AD1335-AI1335</f>
        <v>9400000</v>
      </c>
      <c r="AR1335" s="65" t="s">
        <v>87</v>
      </c>
      <c r="AS1335" s="68">
        <v>9400000</v>
      </c>
      <c r="AT1335" s="65" t="s">
        <v>90</v>
      </c>
      <c r="AU1335" s="68">
        <v>0</v>
      </c>
      <c r="AV1335" s="75" t="s">
        <v>89</v>
      </c>
      <c r="AW1335" s="423">
        <v>2350000</v>
      </c>
      <c r="AX1335" s="79">
        <f t="shared" si="103"/>
        <v>7050000</v>
      </c>
      <c r="AY1335" s="223">
        <f t="shared" si="104"/>
        <v>0.25</v>
      </c>
      <c r="AZ1335" s="74">
        <v>0.25</v>
      </c>
      <c r="BA1335" s="75" t="s">
        <v>89</v>
      </c>
      <c r="BB1335" s="65" t="s">
        <v>108</v>
      </c>
      <c r="BC1335" s="66" t="s">
        <v>8599</v>
      </c>
      <c r="BD1335" s="221" t="s">
        <v>87</v>
      </c>
      <c r="BE1335" s="221" t="s">
        <v>87</v>
      </c>
    </row>
    <row r="1336" spans="2:57" x14ac:dyDescent="0.25">
      <c r="B1336" s="221">
        <v>2025</v>
      </c>
      <c r="C1336" s="221">
        <v>891780111</v>
      </c>
      <c r="D1336" s="221" t="s">
        <v>78</v>
      </c>
      <c r="E1336" s="65" t="s">
        <v>8598</v>
      </c>
      <c r="F1336" s="65" t="s">
        <v>8597</v>
      </c>
      <c r="G1336" s="306">
        <v>0</v>
      </c>
      <c r="H1336" s="65" t="s">
        <v>81</v>
      </c>
      <c r="I1336" s="221" t="s">
        <v>127</v>
      </c>
      <c r="J1336" s="220" t="s">
        <v>83</v>
      </c>
      <c r="K1336" s="66" t="s">
        <v>8592</v>
      </c>
      <c r="L1336" s="68">
        <v>9400000</v>
      </c>
      <c r="M1336" s="221" t="s">
        <v>85</v>
      </c>
      <c r="N1336" s="66" t="s">
        <v>8596</v>
      </c>
      <c r="O1336" s="66">
        <v>57466769</v>
      </c>
      <c r="P1336" s="65">
        <v>1782</v>
      </c>
      <c r="Q1336" s="78">
        <v>45881</v>
      </c>
      <c r="R1336" s="66">
        <v>75200000</v>
      </c>
      <c r="S1336" s="78">
        <v>45881</v>
      </c>
      <c r="T1336" s="68">
        <v>9400000</v>
      </c>
      <c r="U1336" s="65" t="s">
        <v>87</v>
      </c>
      <c r="V1336" s="68">
        <v>36726018</v>
      </c>
      <c r="W1336" s="67" t="s">
        <v>8590</v>
      </c>
      <c r="X1336" s="78">
        <v>45881</v>
      </c>
      <c r="Y1336" s="78">
        <v>45881</v>
      </c>
      <c r="Z1336" s="70" t="s">
        <v>89</v>
      </c>
      <c r="AA1336" s="70">
        <v>45991</v>
      </c>
      <c r="AB1336" s="49">
        <f t="shared" si="100"/>
        <v>110</v>
      </c>
      <c r="AC1336" s="65">
        <v>0</v>
      </c>
      <c r="AD1336" s="424">
        <v>0</v>
      </c>
      <c r="AE1336" s="65">
        <v>0</v>
      </c>
      <c r="AF1336" s="78" t="s">
        <v>89</v>
      </c>
      <c r="AG1336" s="49">
        <f t="shared" si="101"/>
        <v>0</v>
      </c>
      <c r="AH1336" s="65">
        <v>0</v>
      </c>
      <c r="AI1336" s="68">
        <v>0</v>
      </c>
      <c r="AJ1336" s="65" t="s">
        <v>89</v>
      </c>
      <c r="AK1336" s="78" t="s">
        <v>89</v>
      </c>
      <c r="AL1336" s="65">
        <v>0</v>
      </c>
      <c r="AM1336" s="78" t="s">
        <v>89</v>
      </c>
      <c r="AN1336" s="78" t="s">
        <v>89</v>
      </c>
      <c r="AO1336" s="78" t="s">
        <v>89</v>
      </c>
      <c r="AP1336" s="49">
        <f t="shared" si="102"/>
        <v>0</v>
      </c>
      <c r="AQ1336" s="49">
        <f>+L1336+AD1336-AI1336</f>
        <v>9400000</v>
      </c>
      <c r="AR1336" s="65" t="s">
        <v>87</v>
      </c>
      <c r="AS1336" s="68">
        <v>9400000</v>
      </c>
      <c r="AT1336" s="65" t="s">
        <v>90</v>
      </c>
      <c r="AU1336" s="68">
        <v>0</v>
      </c>
      <c r="AV1336" s="75" t="s">
        <v>89</v>
      </c>
      <c r="AW1336" s="423">
        <v>2350000</v>
      </c>
      <c r="AX1336" s="79">
        <f t="shared" si="103"/>
        <v>7050000</v>
      </c>
      <c r="AY1336" s="223">
        <f t="shared" si="104"/>
        <v>0.25</v>
      </c>
      <c r="AZ1336" s="74">
        <v>0.25</v>
      </c>
      <c r="BA1336" s="75" t="s">
        <v>89</v>
      </c>
      <c r="BB1336" s="65" t="s">
        <v>108</v>
      </c>
      <c r="BC1336" s="66" t="s">
        <v>8595</v>
      </c>
      <c r="BD1336" s="221" t="s">
        <v>87</v>
      </c>
      <c r="BE1336" s="221" t="s">
        <v>87</v>
      </c>
    </row>
    <row r="1337" spans="2:57" x14ac:dyDescent="0.25">
      <c r="B1337" s="221">
        <v>2025</v>
      </c>
      <c r="C1337" s="221">
        <v>891780111</v>
      </c>
      <c r="D1337" s="221" t="s">
        <v>78</v>
      </c>
      <c r="E1337" s="65" t="s">
        <v>8594</v>
      </c>
      <c r="F1337" s="65" t="s">
        <v>8593</v>
      </c>
      <c r="G1337" s="306">
        <v>0</v>
      </c>
      <c r="H1337" s="65" t="s">
        <v>81</v>
      </c>
      <c r="I1337" s="221" t="s">
        <v>127</v>
      </c>
      <c r="J1337" s="220" t="s">
        <v>83</v>
      </c>
      <c r="K1337" s="66" t="s">
        <v>8592</v>
      </c>
      <c r="L1337" s="68">
        <v>9400000</v>
      </c>
      <c r="M1337" s="221" t="s">
        <v>85</v>
      </c>
      <c r="N1337" s="66" t="s">
        <v>8591</v>
      </c>
      <c r="O1337" s="66">
        <v>85155135</v>
      </c>
      <c r="P1337" s="65">
        <v>1782</v>
      </c>
      <c r="Q1337" s="78">
        <v>45881</v>
      </c>
      <c r="R1337" s="66">
        <v>75200000</v>
      </c>
      <c r="S1337" s="78">
        <v>45881</v>
      </c>
      <c r="T1337" s="68">
        <v>9400000</v>
      </c>
      <c r="U1337" s="65" t="s">
        <v>87</v>
      </c>
      <c r="V1337" s="68">
        <v>36726018</v>
      </c>
      <c r="W1337" s="67" t="s">
        <v>8590</v>
      </c>
      <c r="X1337" s="78">
        <v>45881</v>
      </c>
      <c r="Y1337" s="78">
        <v>45881</v>
      </c>
      <c r="Z1337" s="70" t="s">
        <v>89</v>
      </c>
      <c r="AA1337" s="70">
        <v>45991</v>
      </c>
      <c r="AB1337" s="49">
        <f t="shared" si="100"/>
        <v>110</v>
      </c>
      <c r="AC1337" s="65">
        <v>0</v>
      </c>
      <c r="AD1337" s="424">
        <v>0</v>
      </c>
      <c r="AE1337" s="65">
        <v>0</v>
      </c>
      <c r="AF1337" s="78" t="s">
        <v>89</v>
      </c>
      <c r="AG1337" s="49">
        <f t="shared" si="101"/>
        <v>0</v>
      </c>
      <c r="AH1337" s="65">
        <v>0</v>
      </c>
      <c r="AI1337" s="68">
        <v>0</v>
      </c>
      <c r="AJ1337" s="65" t="s">
        <v>89</v>
      </c>
      <c r="AK1337" s="78" t="s">
        <v>89</v>
      </c>
      <c r="AL1337" s="65">
        <v>0</v>
      </c>
      <c r="AM1337" s="78" t="s">
        <v>89</v>
      </c>
      <c r="AN1337" s="78" t="s">
        <v>89</v>
      </c>
      <c r="AO1337" s="78" t="s">
        <v>89</v>
      </c>
      <c r="AP1337" s="49">
        <f t="shared" si="102"/>
        <v>0</v>
      </c>
      <c r="AQ1337" s="49">
        <f>+L1337+AD1337-AI1337</f>
        <v>9400000</v>
      </c>
      <c r="AR1337" s="65" t="s">
        <v>87</v>
      </c>
      <c r="AS1337" s="68">
        <v>9400000</v>
      </c>
      <c r="AT1337" s="65" t="s">
        <v>90</v>
      </c>
      <c r="AU1337" s="68">
        <v>0</v>
      </c>
      <c r="AV1337" s="75" t="s">
        <v>89</v>
      </c>
      <c r="AW1337" s="423">
        <v>2350000</v>
      </c>
      <c r="AX1337" s="79">
        <f t="shared" si="103"/>
        <v>7050000</v>
      </c>
      <c r="AY1337" s="223">
        <f t="shared" si="104"/>
        <v>0.25</v>
      </c>
      <c r="AZ1337" s="74">
        <v>0.25</v>
      </c>
      <c r="BA1337" s="75" t="s">
        <v>89</v>
      </c>
      <c r="BB1337" s="65" t="s">
        <v>108</v>
      </c>
      <c r="BC1337" s="66" t="s">
        <v>8589</v>
      </c>
      <c r="BD1337" s="221" t="s">
        <v>87</v>
      </c>
      <c r="BE1337" s="221" t="s">
        <v>87</v>
      </c>
    </row>
    <row r="1338" spans="2:57" x14ac:dyDescent="0.25">
      <c r="B1338" s="221">
        <v>2025</v>
      </c>
      <c r="C1338" s="221">
        <v>891780111</v>
      </c>
      <c r="D1338" s="221" t="s">
        <v>78</v>
      </c>
      <c r="E1338" s="65" t="s">
        <v>8588</v>
      </c>
      <c r="F1338" s="65" t="s">
        <v>8587</v>
      </c>
      <c r="G1338" s="306">
        <v>0</v>
      </c>
      <c r="H1338" s="65" t="s">
        <v>81</v>
      </c>
      <c r="I1338" s="221" t="s">
        <v>82</v>
      </c>
      <c r="J1338" s="220" t="s">
        <v>83</v>
      </c>
      <c r="K1338" s="66" t="s">
        <v>8586</v>
      </c>
      <c r="L1338" s="68">
        <v>10600000</v>
      </c>
      <c r="M1338" s="221" t="s">
        <v>85</v>
      </c>
      <c r="N1338" s="66" t="s">
        <v>8585</v>
      </c>
      <c r="O1338" s="66">
        <v>1004273949</v>
      </c>
      <c r="P1338" s="65">
        <v>1426</v>
      </c>
      <c r="Q1338" s="78">
        <v>45840</v>
      </c>
      <c r="R1338" s="66">
        <v>2494141000</v>
      </c>
      <c r="S1338" s="78">
        <v>45882</v>
      </c>
      <c r="T1338" s="68">
        <v>10600000</v>
      </c>
      <c r="U1338" s="65" t="s">
        <v>87</v>
      </c>
      <c r="V1338" s="68">
        <v>85465146</v>
      </c>
      <c r="W1338" s="67" t="s">
        <v>8366</v>
      </c>
      <c r="X1338" s="78">
        <v>45882</v>
      </c>
      <c r="Y1338" s="78">
        <v>45882</v>
      </c>
      <c r="Z1338" s="70" t="s">
        <v>89</v>
      </c>
      <c r="AA1338" s="70">
        <v>45991</v>
      </c>
      <c r="AB1338" s="49">
        <f t="shared" si="100"/>
        <v>109</v>
      </c>
      <c r="AC1338" s="65">
        <v>0</v>
      </c>
      <c r="AD1338" s="424">
        <v>0</v>
      </c>
      <c r="AE1338" s="65">
        <v>0</v>
      </c>
      <c r="AF1338" s="78" t="s">
        <v>89</v>
      </c>
      <c r="AG1338" s="49">
        <f t="shared" si="101"/>
        <v>0</v>
      </c>
      <c r="AH1338" s="65">
        <v>0</v>
      </c>
      <c r="AI1338" s="68">
        <v>0</v>
      </c>
      <c r="AJ1338" s="65" t="s">
        <v>89</v>
      </c>
      <c r="AK1338" s="78" t="s">
        <v>89</v>
      </c>
      <c r="AL1338" s="65">
        <v>0</v>
      </c>
      <c r="AM1338" s="78" t="s">
        <v>89</v>
      </c>
      <c r="AN1338" s="78" t="s">
        <v>89</v>
      </c>
      <c r="AO1338" s="78" t="s">
        <v>89</v>
      </c>
      <c r="AP1338" s="49">
        <f t="shared" si="102"/>
        <v>0</v>
      </c>
      <c r="AQ1338" s="49">
        <f>+L1338+AD1338-AI1338</f>
        <v>10600000</v>
      </c>
      <c r="AR1338" s="65" t="s">
        <v>87</v>
      </c>
      <c r="AS1338" s="68">
        <v>10600000</v>
      </c>
      <c r="AT1338" s="65" t="s">
        <v>90</v>
      </c>
      <c r="AU1338" s="68">
        <v>0</v>
      </c>
      <c r="AV1338" s="75" t="s">
        <v>89</v>
      </c>
      <c r="AW1338" s="423">
        <v>2650000</v>
      </c>
      <c r="AX1338" s="79">
        <f t="shared" si="103"/>
        <v>7950000</v>
      </c>
      <c r="AY1338" s="223">
        <f t="shared" si="104"/>
        <v>0.25</v>
      </c>
      <c r="AZ1338" s="74">
        <v>0.25</v>
      </c>
      <c r="BA1338" s="75" t="s">
        <v>89</v>
      </c>
      <c r="BB1338" s="65" t="s">
        <v>108</v>
      </c>
      <c r="BC1338" s="66" t="s">
        <v>8584</v>
      </c>
      <c r="BD1338" s="221" t="s">
        <v>87</v>
      </c>
      <c r="BE1338" s="221" t="s">
        <v>87</v>
      </c>
    </row>
    <row r="1339" spans="2:57" x14ac:dyDescent="0.25">
      <c r="B1339" s="221">
        <v>2025</v>
      </c>
      <c r="C1339" s="221">
        <v>891780111</v>
      </c>
      <c r="D1339" s="221" t="s">
        <v>78</v>
      </c>
      <c r="E1339" s="65" t="s">
        <v>8583</v>
      </c>
      <c r="F1339" s="65" t="s">
        <v>8582</v>
      </c>
      <c r="G1339" s="306">
        <v>0</v>
      </c>
      <c r="H1339" s="65" t="s">
        <v>81</v>
      </c>
      <c r="I1339" s="221" t="s">
        <v>82</v>
      </c>
      <c r="J1339" s="220" t="s">
        <v>83</v>
      </c>
      <c r="K1339" s="66" t="s">
        <v>8581</v>
      </c>
      <c r="L1339" s="68">
        <v>11466800</v>
      </c>
      <c r="M1339" s="221" t="s">
        <v>85</v>
      </c>
      <c r="N1339" s="66" t="s">
        <v>8580</v>
      </c>
      <c r="O1339" s="66">
        <v>36719605</v>
      </c>
      <c r="P1339" s="65">
        <v>1425</v>
      </c>
      <c r="Q1339" s="78">
        <v>45840</v>
      </c>
      <c r="R1339" s="66">
        <v>5603238000</v>
      </c>
      <c r="S1339" s="78">
        <v>45882</v>
      </c>
      <c r="T1339" s="68">
        <v>11466800</v>
      </c>
      <c r="U1339" s="65" t="s">
        <v>87</v>
      </c>
      <c r="V1339" s="68">
        <v>36722626</v>
      </c>
      <c r="W1339" s="67" t="s">
        <v>8579</v>
      </c>
      <c r="X1339" s="78">
        <v>45882</v>
      </c>
      <c r="Y1339" s="78">
        <v>45882</v>
      </c>
      <c r="Z1339" s="70" t="s">
        <v>89</v>
      </c>
      <c r="AA1339" s="70">
        <v>45991</v>
      </c>
      <c r="AB1339" s="49">
        <f t="shared" si="100"/>
        <v>109</v>
      </c>
      <c r="AC1339" s="65">
        <v>0</v>
      </c>
      <c r="AD1339" s="424">
        <v>0</v>
      </c>
      <c r="AE1339" s="65">
        <v>0</v>
      </c>
      <c r="AF1339" s="78" t="s">
        <v>89</v>
      </c>
      <c r="AG1339" s="49">
        <f t="shared" si="101"/>
        <v>0</v>
      </c>
      <c r="AH1339" s="65">
        <v>0</v>
      </c>
      <c r="AI1339" s="68">
        <v>0</v>
      </c>
      <c r="AJ1339" s="65" t="s">
        <v>89</v>
      </c>
      <c r="AK1339" s="78" t="s">
        <v>89</v>
      </c>
      <c r="AL1339" s="65">
        <v>0</v>
      </c>
      <c r="AM1339" s="78" t="s">
        <v>89</v>
      </c>
      <c r="AN1339" s="78" t="s">
        <v>89</v>
      </c>
      <c r="AO1339" s="78" t="s">
        <v>89</v>
      </c>
      <c r="AP1339" s="49">
        <f t="shared" si="102"/>
        <v>0</v>
      </c>
      <c r="AQ1339" s="49">
        <f>+L1339+AD1339-AI1339</f>
        <v>11466800</v>
      </c>
      <c r="AR1339" s="65" t="s">
        <v>87</v>
      </c>
      <c r="AS1339" s="68">
        <v>11466800</v>
      </c>
      <c r="AT1339" s="65" t="s">
        <v>90</v>
      </c>
      <c r="AU1339" s="68">
        <v>0</v>
      </c>
      <c r="AV1339" s="75" t="s">
        <v>89</v>
      </c>
      <c r="AW1339" s="423">
        <v>1998800</v>
      </c>
      <c r="AX1339" s="79">
        <f t="shared" si="103"/>
        <v>9468000</v>
      </c>
      <c r="AY1339" s="223">
        <f t="shared" si="104"/>
        <v>0.1743119266055046</v>
      </c>
      <c r="AZ1339" s="74">
        <v>0.1743119266055046</v>
      </c>
      <c r="BA1339" s="75" t="s">
        <v>89</v>
      </c>
      <c r="BB1339" s="65" t="s">
        <v>108</v>
      </c>
      <c r="BC1339" s="66" t="s">
        <v>8578</v>
      </c>
      <c r="BD1339" s="221" t="s">
        <v>87</v>
      </c>
      <c r="BE1339" s="221" t="s">
        <v>87</v>
      </c>
    </row>
    <row r="1340" spans="2:57" x14ac:dyDescent="0.25">
      <c r="B1340" s="221">
        <v>2025</v>
      </c>
      <c r="C1340" s="221">
        <v>891780111</v>
      </c>
      <c r="D1340" s="221" t="s">
        <v>78</v>
      </c>
      <c r="E1340" s="65" t="s">
        <v>8577</v>
      </c>
      <c r="F1340" s="65" t="s">
        <v>8576</v>
      </c>
      <c r="G1340" s="306">
        <v>0</v>
      </c>
      <c r="H1340" s="65" t="s">
        <v>81</v>
      </c>
      <c r="I1340" s="221" t="s">
        <v>82</v>
      </c>
      <c r="J1340" s="220" t="s">
        <v>83</v>
      </c>
      <c r="K1340" s="66" t="s">
        <v>8575</v>
      </c>
      <c r="L1340" s="68">
        <v>9000000</v>
      </c>
      <c r="M1340" s="221" t="s">
        <v>85</v>
      </c>
      <c r="N1340" s="66" t="s">
        <v>8574</v>
      </c>
      <c r="O1340" s="66">
        <v>1082410646</v>
      </c>
      <c r="P1340" s="65">
        <v>1426</v>
      </c>
      <c r="Q1340" s="78">
        <v>45840</v>
      </c>
      <c r="R1340" s="66">
        <v>2494141000</v>
      </c>
      <c r="S1340" s="78">
        <v>45882</v>
      </c>
      <c r="T1340" s="68">
        <v>9000000</v>
      </c>
      <c r="U1340" s="65" t="s">
        <v>87</v>
      </c>
      <c r="V1340" s="68">
        <v>85467461</v>
      </c>
      <c r="W1340" s="67" t="s">
        <v>8435</v>
      </c>
      <c r="X1340" s="78">
        <v>45882</v>
      </c>
      <c r="Y1340" s="78">
        <v>45882</v>
      </c>
      <c r="Z1340" s="70" t="s">
        <v>89</v>
      </c>
      <c r="AA1340" s="70">
        <v>45991</v>
      </c>
      <c r="AB1340" s="49">
        <f t="shared" si="100"/>
        <v>109</v>
      </c>
      <c r="AC1340" s="65">
        <v>0</v>
      </c>
      <c r="AD1340" s="424">
        <v>0</v>
      </c>
      <c r="AE1340" s="65">
        <v>0</v>
      </c>
      <c r="AF1340" s="78" t="s">
        <v>89</v>
      </c>
      <c r="AG1340" s="49">
        <f t="shared" si="101"/>
        <v>0</v>
      </c>
      <c r="AH1340" s="65">
        <v>0</v>
      </c>
      <c r="AI1340" s="68">
        <v>0</v>
      </c>
      <c r="AJ1340" s="65" t="s">
        <v>89</v>
      </c>
      <c r="AK1340" s="78" t="s">
        <v>89</v>
      </c>
      <c r="AL1340" s="65">
        <v>0</v>
      </c>
      <c r="AM1340" s="78" t="s">
        <v>89</v>
      </c>
      <c r="AN1340" s="78" t="s">
        <v>89</v>
      </c>
      <c r="AO1340" s="78" t="s">
        <v>89</v>
      </c>
      <c r="AP1340" s="49">
        <f t="shared" si="102"/>
        <v>0</v>
      </c>
      <c r="AQ1340" s="49">
        <f>+L1340+AD1340-AI1340</f>
        <v>9000000</v>
      </c>
      <c r="AR1340" s="65" t="s">
        <v>87</v>
      </c>
      <c r="AS1340" s="68">
        <v>9000000</v>
      </c>
      <c r="AT1340" s="65" t="s">
        <v>90</v>
      </c>
      <c r="AU1340" s="68">
        <v>0</v>
      </c>
      <c r="AV1340" s="75" t="s">
        <v>89</v>
      </c>
      <c r="AW1340" s="423">
        <v>2250000</v>
      </c>
      <c r="AX1340" s="79">
        <f t="shared" si="103"/>
        <v>6750000</v>
      </c>
      <c r="AY1340" s="223">
        <f t="shared" si="104"/>
        <v>0.25</v>
      </c>
      <c r="AZ1340" s="74">
        <v>0.25</v>
      </c>
      <c r="BA1340" s="75" t="s">
        <v>89</v>
      </c>
      <c r="BB1340" s="65" t="s">
        <v>108</v>
      </c>
      <c r="BC1340" s="66" t="s">
        <v>8573</v>
      </c>
      <c r="BD1340" s="221" t="s">
        <v>87</v>
      </c>
      <c r="BE1340" s="221" t="s">
        <v>87</v>
      </c>
    </row>
    <row r="1341" spans="2:57" x14ac:dyDescent="0.25">
      <c r="B1341" s="221">
        <v>2025</v>
      </c>
      <c r="C1341" s="221">
        <v>891780111</v>
      </c>
      <c r="D1341" s="221" t="s">
        <v>78</v>
      </c>
      <c r="E1341" s="65" t="s">
        <v>8572</v>
      </c>
      <c r="F1341" s="65" t="s">
        <v>8571</v>
      </c>
      <c r="G1341" s="306">
        <v>0</v>
      </c>
      <c r="H1341" s="65" t="s">
        <v>81</v>
      </c>
      <c r="I1341" s="221" t="s">
        <v>82</v>
      </c>
      <c r="J1341" s="220" t="s">
        <v>83</v>
      </c>
      <c r="K1341" s="66" t="s">
        <v>8570</v>
      </c>
      <c r="L1341" s="68">
        <v>10335000</v>
      </c>
      <c r="M1341" s="221" t="s">
        <v>85</v>
      </c>
      <c r="N1341" s="66" t="s">
        <v>8569</v>
      </c>
      <c r="O1341" s="66">
        <v>1082962412</v>
      </c>
      <c r="P1341" s="65">
        <v>1426</v>
      </c>
      <c r="Q1341" s="78">
        <v>45840</v>
      </c>
      <c r="R1341" s="66">
        <v>2494141000</v>
      </c>
      <c r="S1341" s="78">
        <v>45883</v>
      </c>
      <c r="T1341" s="68">
        <v>10335000</v>
      </c>
      <c r="U1341" s="65" t="s">
        <v>87</v>
      </c>
      <c r="V1341" s="68">
        <v>30766322</v>
      </c>
      <c r="W1341" s="67" t="s">
        <v>8552</v>
      </c>
      <c r="X1341" s="78">
        <v>45883</v>
      </c>
      <c r="Y1341" s="78">
        <v>45883</v>
      </c>
      <c r="Z1341" s="70" t="s">
        <v>89</v>
      </c>
      <c r="AA1341" s="70">
        <v>45991</v>
      </c>
      <c r="AB1341" s="49">
        <f t="shared" si="100"/>
        <v>108</v>
      </c>
      <c r="AC1341" s="65">
        <v>0</v>
      </c>
      <c r="AD1341" s="424">
        <v>0</v>
      </c>
      <c r="AE1341" s="65">
        <v>0</v>
      </c>
      <c r="AF1341" s="78" t="s">
        <v>89</v>
      </c>
      <c r="AG1341" s="49">
        <f t="shared" si="101"/>
        <v>0</v>
      </c>
      <c r="AH1341" s="65">
        <v>0</v>
      </c>
      <c r="AI1341" s="68">
        <v>0</v>
      </c>
      <c r="AJ1341" s="65" t="s">
        <v>89</v>
      </c>
      <c r="AK1341" s="78" t="s">
        <v>89</v>
      </c>
      <c r="AL1341" s="65">
        <v>0</v>
      </c>
      <c r="AM1341" s="78" t="s">
        <v>89</v>
      </c>
      <c r="AN1341" s="78" t="s">
        <v>89</v>
      </c>
      <c r="AO1341" s="78" t="s">
        <v>89</v>
      </c>
      <c r="AP1341" s="49">
        <f t="shared" si="102"/>
        <v>0</v>
      </c>
      <c r="AQ1341" s="49">
        <f>+L1341+AD1341-AI1341</f>
        <v>10335000</v>
      </c>
      <c r="AR1341" s="65" t="s">
        <v>87</v>
      </c>
      <c r="AS1341" s="68">
        <v>10335000</v>
      </c>
      <c r="AT1341" s="65" t="s">
        <v>90</v>
      </c>
      <c r="AU1341" s="68">
        <v>0</v>
      </c>
      <c r="AV1341" s="75" t="s">
        <v>89</v>
      </c>
      <c r="AW1341" s="423">
        <v>2385000</v>
      </c>
      <c r="AX1341" s="79">
        <f t="shared" si="103"/>
        <v>7950000</v>
      </c>
      <c r="AY1341" s="223">
        <f t="shared" si="104"/>
        <v>0.23076923076923078</v>
      </c>
      <c r="AZ1341" s="74">
        <v>0.23076923076923078</v>
      </c>
      <c r="BA1341" s="75" t="s">
        <v>89</v>
      </c>
      <c r="BB1341" s="65" t="s">
        <v>108</v>
      </c>
      <c r="BC1341" s="66" t="s">
        <v>8568</v>
      </c>
      <c r="BD1341" s="221" t="s">
        <v>87</v>
      </c>
      <c r="BE1341" s="221" t="s">
        <v>87</v>
      </c>
    </row>
    <row r="1342" spans="2:57" x14ac:dyDescent="0.25">
      <c r="B1342" s="221">
        <v>2025</v>
      </c>
      <c r="C1342" s="221">
        <v>891780111</v>
      </c>
      <c r="D1342" s="221" t="s">
        <v>78</v>
      </c>
      <c r="E1342" s="65" t="s">
        <v>8567</v>
      </c>
      <c r="F1342" s="65" t="s">
        <v>8566</v>
      </c>
      <c r="G1342" s="306">
        <v>0</v>
      </c>
      <c r="H1342" s="65" t="s">
        <v>81</v>
      </c>
      <c r="I1342" s="221" t="s">
        <v>82</v>
      </c>
      <c r="J1342" s="220" t="s">
        <v>83</v>
      </c>
      <c r="K1342" s="66" t="s">
        <v>8565</v>
      </c>
      <c r="L1342" s="68">
        <v>10600000</v>
      </c>
      <c r="M1342" s="221" t="s">
        <v>85</v>
      </c>
      <c r="N1342" s="66" t="s">
        <v>8564</v>
      </c>
      <c r="O1342" s="66">
        <v>1082968870</v>
      </c>
      <c r="P1342" s="65">
        <v>1426</v>
      </c>
      <c r="Q1342" s="78">
        <v>45840</v>
      </c>
      <c r="R1342" s="66">
        <v>2494141000</v>
      </c>
      <c r="S1342" s="78">
        <v>45883</v>
      </c>
      <c r="T1342" s="68">
        <v>10600000</v>
      </c>
      <c r="U1342" s="65" t="s">
        <v>87</v>
      </c>
      <c r="V1342" s="68">
        <v>57426272</v>
      </c>
      <c r="W1342" s="67" t="s">
        <v>8563</v>
      </c>
      <c r="X1342" s="78">
        <v>45883</v>
      </c>
      <c r="Y1342" s="78">
        <v>45883</v>
      </c>
      <c r="Z1342" s="70" t="s">
        <v>89</v>
      </c>
      <c r="AA1342" s="70">
        <v>45991</v>
      </c>
      <c r="AB1342" s="49">
        <f t="shared" si="100"/>
        <v>108</v>
      </c>
      <c r="AC1342" s="65">
        <v>0</v>
      </c>
      <c r="AD1342" s="424">
        <v>0</v>
      </c>
      <c r="AE1342" s="65">
        <v>0</v>
      </c>
      <c r="AF1342" s="78" t="s">
        <v>89</v>
      </c>
      <c r="AG1342" s="49">
        <f t="shared" si="101"/>
        <v>0</v>
      </c>
      <c r="AH1342" s="65">
        <v>0</v>
      </c>
      <c r="AI1342" s="68">
        <v>0</v>
      </c>
      <c r="AJ1342" s="65" t="s">
        <v>89</v>
      </c>
      <c r="AK1342" s="78" t="s">
        <v>89</v>
      </c>
      <c r="AL1342" s="65">
        <v>0</v>
      </c>
      <c r="AM1342" s="78" t="s">
        <v>89</v>
      </c>
      <c r="AN1342" s="78" t="s">
        <v>89</v>
      </c>
      <c r="AO1342" s="78" t="s">
        <v>89</v>
      </c>
      <c r="AP1342" s="49">
        <f t="shared" si="102"/>
        <v>0</v>
      </c>
      <c r="AQ1342" s="49">
        <f>+L1342+AD1342-AI1342</f>
        <v>10600000</v>
      </c>
      <c r="AR1342" s="65" t="s">
        <v>87</v>
      </c>
      <c r="AS1342" s="68">
        <v>10600000</v>
      </c>
      <c r="AT1342" s="65" t="s">
        <v>90</v>
      </c>
      <c r="AU1342" s="68">
        <v>0</v>
      </c>
      <c r="AV1342" s="75" t="s">
        <v>89</v>
      </c>
      <c r="AW1342" s="423">
        <v>0</v>
      </c>
      <c r="AX1342" s="79">
        <f t="shared" si="103"/>
        <v>10600000</v>
      </c>
      <c r="AY1342" s="223">
        <f t="shared" si="104"/>
        <v>0</v>
      </c>
      <c r="AZ1342" s="74">
        <v>0</v>
      </c>
      <c r="BA1342" s="75" t="s">
        <v>89</v>
      </c>
      <c r="BB1342" s="65" t="s">
        <v>108</v>
      </c>
      <c r="BC1342" s="66" t="s">
        <v>8562</v>
      </c>
      <c r="BD1342" s="221" t="s">
        <v>87</v>
      </c>
      <c r="BE1342" s="221" t="s">
        <v>87</v>
      </c>
    </row>
    <row r="1343" spans="2:57" x14ac:dyDescent="0.25">
      <c r="B1343" s="221">
        <v>2025</v>
      </c>
      <c r="C1343" s="221">
        <v>891780111</v>
      </c>
      <c r="D1343" s="221" t="s">
        <v>78</v>
      </c>
      <c r="E1343" s="65" t="s">
        <v>8561</v>
      </c>
      <c r="F1343" s="65" t="s">
        <v>8560</v>
      </c>
      <c r="G1343" s="306">
        <v>0</v>
      </c>
      <c r="H1343" s="65" t="s">
        <v>81</v>
      </c>
      <c r="I1343" s="221" t="s">
        <v>82</v>
      </c>
      <c r="J1343" s="220" t="s">
        <v>83</v>
      </c>
      <c r="K1343" s="66" t="s">
        <v>8559</v>
      </c>
      <c r="L1343" s="68">
        <v>9000000</v>
      </c>
      <c r="M1343" s="221" t="s">
        <v>85</v>
      </c>
      <c r="N1343" s="66" t="s">
        <v>8558</v>
      </c>
      <c r="O1343" s="66">
        <v>39069270</v>
      </c>
      <c r="P1343" s="65">
        <v>1426</v>
      </c>
      <c r="Q1343" s="78">
        <v>45840</v>
      </c>
      <c r="R1343" s="66">
        <v>2494141000</v>
      </c>
      <c r="S1343" s="78">
        <v>45883</v>
      </c>
      <c r="T1343" s="68">
        <v>9000000</v>
      </c>
      <c r="U1343" s="65" t="s">
        <v>87</v>
      </c>
      <c r="V1343" s="68">
        <v>85467461</v>
      </c>
      <c r="W1343" s="67" t="s">
        <v>8435</v>
      </c>
      <c r="X1343" s="78">
        <v>45883</v>
      </c>
      <c r="Y1343" s="78">
        <v>45883</v>
      </c>
      <c r="Z1343" s="70" t="s">
        <v>89</v>
      </c>
      <c r="AA1343" s="70">
        <v>45991</v>
      </c>
      <c r="AB1343" s="49">
        <f t="shared" si="100"/>
        <v>108</v>
      </c>
      <c r="AC1343" s="65">
        <v>0</v>
      </c>
      <c r="AD1343" s="424">
        <v>0</v>
      </c>
      <c r="AE1343" s="65">
        <v>0</v>
      </c>
      <c r="AF1343" s="78" t="s">
        <v>89</v>
      </c>
      <c r="AG1343" s="49">
        <f t="shared" si="101"/>
        <v>0</v>
      </c>
      <c r="AH1343" s="65">
        <v>0</v>
      </c>
      <c r="AI1343" s="68">
        <v>0</v>
      </c>
      <c r="AJ1343" s="65" t="s">
        <v>89</v>
      </c>
      <c r="AK1343" s="78" t="s">
        <v>89</v>
      </c>
      <c r="AL1343" s="65">
        <v>0</v>
      </c>
      <c r="AM1343" s="78" t="s">
        <v>89</v>
      </c>
      <c r="AN1343" s="78" t="s">
        <v>89</v>
      </c>
      <c r="AO1343" s="78" t="s">
        <v>89</v>
      </c>
      <c r="AP1343" s="49">
        <f t="shared" si="102"/>
        <v>0</v>
      </c>
      <c r="AQ1343" s="49">
        <f>+L1343+AD1343-AI1343</f>
        <v>9000000</v>
      </c>
      <c r="AR1343" s="65" t="s">
        <v>87</v>
      </c>
      <c r="AS1343" s="68">
        <v>9000000</v>
      </c>
      <c r="AT1343" s="65" t="s">
        <v>90</v>
      </c>
      <c r="AU1343" s="68">
        <v>0</v>
      </c>
      <c r="AV1343" s="75" t="s">
        <v>89</v>
      </c>
      <c r="AW1343" s="423">
        <v>2250000</v>
      </c>
      <c r="AX1343" s="79">
        <f t="shared" si="103"/>
        <v>6750000</v>
      </c>
      <c r="AY1343" s="223">
        <f t="shared" si="104"/>
        <v>0.25</v>
      </c>
      <c r="AZ1343" s="74">
        <v>0.25</v>
      </c>
      <c r="BA1343" s="75" t="s">
        <v>89</v>
      </c>
      <c r="BB1343" s="65" t="s">
        <v>108</v>
      </c>
      <c r="BC1343" s="66" t="s">
        <v>8557</v>
      </c>
      <c r="BD1343" s="221" t="s">
        <v>87</v>
      </c>
      <c r="BE1343" s="221" t="s">
        <v>87</v>
      </c>
    </row>
    <row r="1344" spans="2:57" x14ac:dyDescent="0.25">
      <c r="B1344" s="221">
        <v>2025</v>
      </c>
      <c r="C1344" s="221">
        <v>891780111</v>
      </c>
      <c r="D1344" s="221" t="s">
        <v>78</v>
      </c>
      <c r="E1344" s="65" t="s">
        <v>8556</v>
      </c>
      <c r="F1344" s="65" t="s">
        <v>8555</v>
      </c>
      <c r="G1344" s="306">
        <v>0</v>
      </c>
      <c r="H1344" s="65" t="s">
        <v>81</v>
      </c>
      <c r="I1344" s="221" t="s">
        <v>82</v>
      </c>
      <c r="J1344" s="220" t="s">
        <v>83</v>
      </c>
      <c r="K1344" s="66" t="s">
        <v>8554</v>
      </c>
      <c r="L1344" s="68">
        <v>12624000</v>
      </c>
      <c r="M1344" s="221" t="s">
        <v>85</v>
      </c>
      <c r="N1344" s="66" t="s">
        <v>8553</v>
      </c>
      <c r="O1344" s="66">
        <v>1082854051</v>
      </c>
      <c r="P1344" s="65">
        <v>1425</v>
      </c>
      <c r="Q1344" s="78">
        <v>45840</v>
      </c>
      <c r="R1344" s="66">
        <v>5603238000</v>
      </c>
      <c r="S1344" s="78">
        <v>45884</v>
      </c>
      <c r="T1344" s="68">
        <v>12624000</v>
      </c>
      <c r="U1344" s="65" t="s">
        <v>87</v>
      </c>
      <c r="V1344" s="68">
        <v>30766322</v>
      </c>
      <c r="W1344" s="67" t="s">
        <v>8552</v>
      </c>
      <c r="X1344" s="78">
        <v>45884</v>
      </c>
      <c r="Y1344" s="78">
        <v>45884</v>
      </c>
      <c r="Z1344" s="70" t="s">
        <v>89</v>
      </c>
      <c r="AA1344" s="70">
        <v>45991</v>
      </c>
      <c r="AB1344" s="49">
        <f t="shared" si="100"/>
        <v>107</v>
      </c>
      <c r="AC1344" s="65">
        <v>0</v>
      </c>
      <c r="AD1344" s="424">
        <v>0</v>
      </c>
      <c r="AE1344" s="65">
        <v>0</v>
      </c>
      <c r="AF1344" s="78" t="s">
        <v>89</v>
      </c>
      <c r="AG1344" s="49">
        <f t="shared" si="101"/>
        <v>0</v>
      </c>
      <c r="AH1344" s="65">
        <v>0</v>
      </c>
      <c r="AI1344" s="68">
        <v>0</v>
      </c>
      <c r="AJ1344" s="65" t="s">
        <v>89</v>
      </c>
      <c r="AK1344" s="78" t="s">
        <v>89</v>
      </c>
      <c r="AL1344" s="65">
        <v>0</v>
      </c>
      <c r="AM1344" s="78" t="s">
        <v>89</v>
      </c>
      <c r="AN1344" s="78" t="s">
        <v>89</v>
      </c>
      <c r="AO1344" s="78" t="s">
        <v>89</v>
      </c>
      <c r="AP1344" s="49">
        <f t="shared" si="102"/>
        <v>0</v>
      </c>
      <c r="AQ1344" s="49">
        <f>+L1344+AD1344-AI1344</f>
        <v>12624000</v>
      </c>
      <c r="AR1344" s="65" t="s">
        <v>87</v>
      </c>
      <c r="AS1344" s="68">
        <v>12624000</v>
      </c>
      <c r="AT1344" s="65" t="s">
        <v>90</v>
      </c>
      <c r="AU1344" s="68">
        <v>0</v>
      </c>
      <c r="AV1344" s="75" t="s">
        <v>89</v>
      </c>
      <c r="AW1344" s="423">
        <v>3156000</v>
      </c>
      <c r="AX1344" s="79">
        <f t="shared" si="103"/>
        <v>9468000</v>
      </c>
      <c r="AY1344" s="223">
        <f t="shared" si="104"/>
        <v>0.25</v>
      </c>
      <c r="AZ1344" s="74">
        <v>0.25</v>
      </c>
      <c r="BA1344" s="75" t="s">
        <v>89</v>
      </c>
      <c r="BB1344" s="65" t="s">
        <v>108</v>
      </c>
      <c r="BC1344" s="66" t="s">
        <v>8551</v>
      </c>
      <c r="BD1344" s="221" t="s">
        <v>87</v>
      </c>
      <c r="BE1344" s="221" t="s">
        <v>87</v>
      </c>
    </row>
    <row r="1345" spans="2:57" x14ac:dyDescent="0.25">
      <c r="B1345" s="221">
        <v>2025</v>
      </c>
      <c r="C1345" s="221">
        <v>891780111</v>
      </c>
      <c r="D1345" s="221" t="s">
        <v>78</v>
      </c>
      <c r="E1345" s="65" t="s">
        <v>8550</v>
      </c>
      <c r="F1345" s="65" t="s">
        <v>8549</v>
      </c>
      <c r="G1345" s="306">
        <v>0</v>
      </c>
      <c r="H1345" s="65" t="s">
        <v>81</v>
      </c>
      <c r="I1345" s="221" t="s">
        <v>82</v>
      </c>
      <c r="J1345" s="220" t="s">
        <v>83</v>
      </c>
      <c r="K1345" s="66" t="s">
        <v>8548</v>
      </c>
      <c r="L1345" s="68">
        <v>11400000</v>
      </c>
      <c r="M1345" s="221" t="s">
        <v>85</v>
      </c>
      <c r="N1345" s="66" t="s">
        <v>8547</v>
      </c>
      <c r="O1345" s="66">
        <v>1083012467</v>
      </c>
      <c r="P1345" s="65">
        <v>1425</v>
      </c>
      <c r="Q1345" s="78">
        <v>45840</v>
      </c>
      <c r="R1345" s="66">
        <v>5603238000</v>
      </c>
      <c r="S1345" s="78">
        <v>45884</v>
      </c>
      <c r="T1345" s="68">
        <v>11400000</v>
      </c>
      <c r="U1345" s="65" t="s">
        <v>87</v>
      </c>
      <c r="V1345" s="68">
        <v>12548945</v>
      </c>
      <c r="W1345" s="67" t="s">
        <v>8546</v>
      </c>
      <c r="X1345" s="78">
        <v>45884</v>
      </c>
      <c r="Y1345" s="78">
        <v>45884</v>
      </c>
      <c r="Z1345" s="70" t="s">
        <v>89</v>
      </c>
      <c r="AA1345" s="70">
        <v>45991</v>
      </c>
      <c r="AB1345" s="49">
        <f t="shared" si="100"/>
        <v>107</v>
      </c>
      <c r="AC1345" s="65">
        <v>0</v>
      </c>
      <c r="AD1345" s="424">
        <v>0</v>
      </c>
      <c r="AE1345" s="65">
        <v>0</v>
      </c>
      <c r="AF1345" s="78" t="s">
        <v>89</v>
      </c>
      <c r="AG1345" s="49">
        <f t="shared" si="101"/>
        <v>0</v>
      </c>
      <c r="AH1345" s="65">
        <v>0</v>
      </c>
      <c r="AI1345" s="68">
        <v>0</v>
      </c>
      <c r="AJ1345" s="65" t="s">
        <v>89</v>
      </c>
      <c r="AK1345" s="78" t="s">
        <v>89</v>
      </c>
      <c r="AL1345" s="65">
        <v>0</v>
      </c>
      <c r="AM1345" s="78" t="s">
        <v>89</v>
      </c>
      <c r="AN1345" s="78" t="s">
        <v>89</v>
      </c>
      <c r="AO1345" s="78" t="s">
        <v>89</v>
      </c>
      <c r="AP1345" s="49">
        <f t="shared" si="102"/>
        <v>0</v>
      </c>
      <c r="AQ1345" s="49">
        <f>+L1345+AD1345-AI1345</f>
        <v>11400000</v>
      </c>
      <c r="AR1345" s="65" t="s">
        <v>87</v>
      </c>
      <c r="AS1345" s="68">
        <v>11400000</v>
      </c>
      <c r="AT1345" s="65" t="s">
        <v>90</v>
      </c>
      <c r="AU1345" s="68">
        <v>0</v>
      </c>
      <c r="AV1345" s="75" t="s">
        <v>89</v>
      </c>
      <c r="AW1345" s="423">
        <v>2850000</v>
      </c>
      <c r="AX1345" s="79">
        <f t="shared" si="103"/>
        <v>8550000</v>
      </c>
      <c r="AY1345" s="223">
        <f t="shared" si="104"/>
        <v>0.25</v>
      </c>
      <c r="AZ1345" s="74">
        <v>0.25</v>
      </c>
      <c r="BA1345" s="75" t="s">
        <v>89</v>
      </c>
      <c r="BB1345" s="65" t="s">
        <v>108</v>
      </c>
      <c r="BC1345" s="66" t="s">
        <v>8545</v>
      </c>
      <c r="BD1345" s="221" t="s">
        <v>87</v>
      </c>
      <c r="BE1345" s="221" t="s">
        <v>87</v>
      </c>
    </row>
    <row r="1346" spans="2:57" x14ac:dyDescent="0.25">
      <c r="B1346" s="221">
        <v>2025</v>
      </c>
      <c r="C1346" s="221">
        <v>891780111</v>
      </c>
      <c r="D1346" s="221" t="s">
        <v>78</v>
      </c>
      <c r="E1346" s="65" t="s">
        <v>8544</v>
      </c>
      <c r="F1346" s="65" t="s">
        <v>8543</v>
      </c>
      <c r="G1346" s="306">
        <v>0</v>
      </c>
      <c r="H1346" s="65" t="s">
        <v>81</v>
      </c>
      <c r="I1346" s="221" t="s">
        <v>82</v>
      </c>
      <c r="J1346" s="220" t="s">
        <v>83</v>
      </c>
      <c r="K1346" s="66" t="s">
        <v>8542</v>
      </c>
      <c r="L1346" s="68">
        <v>9000000</v>
      </c>
      <c r="M1346" s="221" t="s">
        <v>85</v>
      </c>
      <c r="N1346" s="66" t="s">
        <v>8541</v>
      </c>
      <c r="O1346" s="66">
        <v>1082889446</v>
      </c>
      <c r="P1346" s="65">
        <v>1426</v>
      </c>
      <c r="Q1346" s="78">
        <v>45840</v>
      </c>
      <c r="R1346" s="66">
        <v>2494141000</v>
      </c>
      <c r="S1346" s="78">
        <v>45884</v>
      </c>
      <c r="T1346" s="68">
        <v>9000000</v>
      </c>
      <c r="U1346" s="65" t="s">
        <v>87</v>
      </c>
      <c r="V1346" s="68">
        <v>85467461</v>
      </c>
      <c r="W1346" s="67" t="s">
        <v>8435</v>
      </c>
      <c r="X1346" s="78">
        <v>45884</v>
      </c>
      <c r="Y1346" s="78">
        <v>45884</v>
      </c>
      <c r="Z1346" s="70" t="s">
        <v>89</v>
      </c>
      <c r="AA1346" s="70">
        <v>45991</v>
      </c>
      <c r="AB1346" s="49">
        <f t="shared" si="100"/>
        <v>107</v>
      </c>
      <c r="AC1346" s="65">
        <v>0</v>
      </c>
      <c r="AD1346" s="424">
        <v>0</v>
      </c>
      <c r="AE1346" s="65">
        <v>0</v>
      </c>
      <c r="AF1346" s="78" t="s">
        <v>89</v>
      </c>
      <c r="AG1346" s="49">
        <f t="shared" si="101"/>
        <v>0</v>
      </c>
      <c r="AH1346" s="65">
        <v>0</v>
      </c>
      <c r="AI1346" s="68">
        <v>0</v>
      </c>
      <c r="AJ1346" s="65" t="s">
        <v>89</v>
      </c>
      <c r="AK1346" s="78" t="s">
        <v>89</v>
      </c>
      <c r="AL1346" s="65">
        <v>0</v>
      </c>
      <c r="AM1346" s="78" t="s">
        <v>89</v>
      </c>
      <c r="AN1346" s="78" t="s">
        <v>89</v>
      </c>
      <c r="AO1346" s="78" t="s">
        <v>89</v>
      </c>
      <c r="AP1346" s="49">
        <f t="shared" si="102"/>
        <v>0</v>
      </c>
      <c r="AQ1346" s="49">
        <f>+L1346+AD1346-AI1346</f>
        <v>9000000</v>
      </c>
      <c r="AR1346" s="65" t="s">
        <v>87</v>
      </c>
      <c r="AS1346" s="68">
        <v>9000000</v>
      </c>
      <c r="AT1346" s="65" t="s">
        <v>90</v>
      </c>
      <c r="AU1346" s="68">
        <v>0</v>
      </c>
      <c r="AV1346" s="75" t="s">
        <v>89</v>
      </c>
      <c r="AW1346" s="423">
        <v>2250000</v>
      </c>
      <c r="AX1346" s="79">
        <f t="shared" si="103"/>
        <v>6750000</v>
      </c>
      <c r="AY1346" s="223">
        <f t="shared" si="104"/>
        <v>0.25</v>
      </c>
      <c r="AZ1346" s="74">
        <v>0.25</v>
      </c>
      <c r="BA1346" s="75" t="s">
        <v>89</v>
      </c>
      <c r="BB1346" s="65" t="s">
        <v>108</v>
      </c>
      <c r="BC1346" s="66" t="s">
        <v>8540</v>
      </c>
      <c r="BD1346" s="221" t="s">
        <v>87</v>
      </c>
      <c r="BE1346" s="221" t="s">
        <v>87</v>
      </c>
    </row>
    <row r="1347" spans="2:57" x14ac:dyDescent="0.25">
      <c r="B1347" s="221">
        <v>2025</v>
      </c>
      <c r="C1347" s="221">
        <v>891780111</v>
      </c>
      <c r="D1347" s="221" t="s">
        <v>78</v>
      </c>
      <c r="E1347" s="65" t="s">
        <v>8539</v>
      </c>
      <c r="F1347" s="65" t="s">
        <v>8538</v>
      </c>
      <c r="G1347" s="306">
        <v>0</v>
      </c>
      <c r="H1347" s="65" t="s">
        <v>81</v>
      </c>
      <c r="I1347" s="221" t="s">
        <v>82</v>
      </c>
      <c r="J1347" s="220" t="s">
        <v>83</v>
      </c>
      <c r="K1347" s="66" t="s">
        <v>8537</v>
      </c>
      <c r="L1347" s="68">
        <v>12308400</v>
      </c>
      <c r="M1347" s="221" t="s">
        <v>85</v>
      </c>
      <c r="N1347" s="66" t="s">
        <v>8536</v>
      </c>
      <c r="O1347" s="66">
        <v>94504800</v>
      </c>
      <c r="P1347" s="65">
        <v>1426</v>
      </c>
      <c r="Q1347" s="78">
        <v>45840</v>
      </c>
      <c r="R1347" s="66">
        <v>2494141000</v>
      </c>
      <c r="S1347" s="78">
        <v>45884</v>
      </c>
      <c r="T1347" s="68">
        <v>12308400</v>
      </c>
      <c r="U1347" s="65" t="s">
        <v>87</v>
      </c>
      <c r="V1347" s="68">
        <v>85152695</v>
      </c>
      <c r="W1347" s="67" t="s">
        <v>8504</v>
      </c>
      <c r="X1347" s="78">
        <v>45884</v>
      </c>
      <c r="Y1347" s="78">
        <v>45884</v>
      </c>
      <c r="Z1347" s="70" t="s">
        <v>89</v>
      </c>
      <c r="AA1347" s="70">
        <v>45991</v>
      </c>
      <c r="AB1347" s="49">
        <f t="shared" si="100"/>
        <v>107</v>
      </c>
      <c r="AC1347" s="65">
        <v>0</v>
      </c>
      <c r="AD1347" s="424">
        <v>0</v>
      </c>
      <c r="AE1347" s="65">
        <v>0</v>
      </c>
      <c r="AF1347" s="78" t="s">
        <v>89</v>
      </c>
      <c r="AG1347" s="49">
        <f t="shared" si="101"/>
        <v>0</v>
      </c>
      <c r="AH1347" s="65">
        <v>0</v>
      </c>
      <c r="AI1347" s="68">
        <v>0</v>
      </c>
      <c r="AJ1347" s="65" t="s">
        <v>89</v>
      </c>
      <c r="AK1347" s="78" t="s">
        <v>89</v>
      </c>
      <c r="AL1347" s="65">
        <v>0</v>
      </c>
      <c r="AM1347" s="78" t="s">
        <v>89</v>
      </c>
      <c r="AN1347" s="78" t="s">
        <v>89</v>
      </c>
      <c r="AO1347" s="78" t="s">
        <v>89</v>
      </c>
      <c r="AP1347" s="49">
        <f t="shared" si="102"/>
        <v>0</v>
      </c>
      <c r="AQ1347" s="49">
        <f>+L1347+AD1347-AI1347</f>
        <v>12308400</v>
      </c>
      <c r="AR1347" s="65" t="s">
        <v>87</v>
      </c>
      <c r="AS1347" s="68">
        <v>12308400</v>
      </c>
      <c r="AT1347" s="65" t="s">
        <v>90</v>
      </c>
      <c r="AU1347" s="68">
        <v>0</v>
      </c>
      <c r="AV1347" s="75" t="s">
        <v>89</v>
      </c>
      <c r="AW1347" s="423">
        <v>2840400</v>
      </c>
      <c r="AX1347" s="79">
        <f t="shared" si="103"/>
        <v>9468000</v>
      </c>
      <c r="AY1347" s="223">
        <f t="shared" si="104"/>
        <v>0.23076923076923078</v>
      </c>
      <c r="AZ1347" s="74">
        <v>0.23076923076923078</v>
      </c>
      <c r="BA1347" s="75" t="s">
        <v>89</v>
      </c>
      <c r="BB1347" s="65" t="s">
        <v>108</v>
      </c>
      <c r="BC1347" s="66" t="s">
        <v>8535</v>
      </c>
      <c r="BD1347" s="221" t="s">
        <v>87</v>
      </c>
      <c r="BE1347" s="221" t="s">
        <v>87</v>
      </c>
    </row>
    <row r="1348" spans="2:57" x14ac:dyDescent="0.25">
      <c r="B1348" s="221">
        <v>2025</v>
      </c>
      <c r="C1348" s="221">
        <v>891780111</v>
      </c>
      <c r="D1348" s="221" t="s">
        <v>78</v>
      </c>
      <c r="E1348" s="65" t="s">
        <v>8534</v>
      </c>
      <c r="F1348" s="65" t="s">
        <v>8533</v>
      </c>
      <c r="G1348" s="306">
        <v>0</v>
      </c>
      <c r="H1348" s="65" t="s">
        <v>81</v>
      </c>
      <c r="I1348" s="221" t="s">
        <v>82</v>
      </c>
      <c r="J1348" s="220" t="s">
        <v>83</v>
      </c>
      <c r="K1348" s="66" t="s">
        <v>8532</v>
      </c>
      <c r="L1348" s="68">
        <v>12152000</v>
      </c>
      <c r="M1348" s="221" t="s">
        <v>85</v>
      </c>
      <c r="N1348" s="66" t="s">
        <v>8531</v>
      </c>
      <c r="O1348" s="66">
        <v>1082945995</v>
      </c>
      <c r="P1348" s="65">
        <v>1425</v>
      </c>
      <c r="Q1348" s="78">
        <v>45840</v>
      </c>
      <c r="R1348" s="66">
        <v>5603238000</v>
      </c>
      <c r="S1348" s="78">
        <v>45884</v>
      </c>
      <c r="T1348" s="68">
        <v>12152000</v>
      </c>
      <c r="U1348" s="65" t="s">
        <v>87</v>
      </c>
      <c r="V1348" s="68">
        <v>12560219</v>
      </c>
      <c r="W1348" s="67" t="s">
        <v>8530</v>
      </c>
      <c r="X1348" s="78">
        <v>45884</v>
      </c>
      <c r="Y1348" s="78">
        <v>45884</v>
      </c>
      <c r="Z1348" s="70" t="s">
        <v>89</v>
      </c>
      <c r="AA1348" s="70">
        <v>45991</v>
      </c>
      <c r="AB1348" s="49">
        <f t="shared" si="100"/>
        <v>107</v>
      </c>
      <c r="AC1348" s="65">
        <v>0</v>
      </c>
      <c r="AD1348" s="424">
        <v>0</v>
      </c>
      <c r="AE1348" s="65">
        <v>0</v>
      </c>
      <c r="AF1348" s="78" t="s">
        <v>89</v>
      </c>
      <c r="AG1348" s="49">
        <f t="shared" si="101"/>
        <v>0</v>
      </c>
      <c r="AH1348" s="65">
        <v>0</v>
      </c>
      <c r="AI1348" s="68">
        <v>0</v>
      </c>
      <c r="AJ1348" s="65" t="s">
        <v>89</v>
      </c>
      <c r="AK1348" s="78" t="s">
        <v>89</v>
      </c>
      <c r="AL1348" s="65">
        <v>0</v>
      </c>
      <c r="AM1348" s="78" t="s">
        <v>89</v>
      </c>
      <c r="AN1348" s="78" t="s">
        <v>89</v>
      </c>
      <c r="AO1348" s="78" t="s">
        <v>89</v>
      </c>
      <c r="AP1348" s="49">
        <f t="shared" si="102"/>
        <v>0</v>
      </c>
      <c r="AQ1348" s="49">
        <f>+L1348+AD1348-AI1348</f>
        <v>12152000</v>
      </c>
      <c r="AR1348" s="65" t="s">
        <v>87</v>
      </c>
      <c r="AS1348" s="68">
        <v>12152000</v>
      </c>
      <c r="AT1348" s="65" t="s">
        <v>90</v>
      </c>
      <c r="AU1348" s="68">
        <v>0</v>
      </c>
      <c r="AV1348" s="75" t="s">
        <v>89</v>
      </c>
      <c r="AW1348" s="423">
        <v>1736000</v>
      </c>
      <c r="AX1348" s="79">
        <f t="shared" si="103"/>
        <v>10416000</v>
      </c>
      <c r="AY1348" s="223">
        <f t="shared" si="104"/>
        <v>0.14285714285714285</v>
      </c>
      <c r="AZ1348" s="74">
        <v>0.14285714285714285</v>
      </c>
      <c r="BA1348" s="75" t="s">
        <v>89</v>
      </c>
      <c r="BB1348" s="65" t="s">
        <v>108</v>
      </c>
      <c r="BC1348" s="66" t="s">
        <v>8529</v>
      </c>
      <c r="BD1348" s="221" t="s">
        <v>87</v>
      </c>
      <c r="BE1348" s="221" t="s">
        <v>87</v>
      </c>
    </row>
    <row r="1349" spans="2:57" x14ac:dyDescent="0.25">
      <c r="B1349" s="221">
        <v>2025</v>
      </c>
      <c r="C1349" s="221">
        <v>891780111</v>
      </c>
      <c r="D1349" s="221" t="s">
        <v>78</v>
      </c>
      <c r="E1349" s="65" t="s">
        <v>8528</v>
      </c>
      <c r="F1349" s="65" t="s">
        <v>8527</v>
      </c>
      <c r="G1349" s="306">
        <v>0</v>
      </c>
      <c r="H1349" s="65" t="s">
        <v>81</v>
      </c>
      <c r="I1349" s="221" t="s">
        <v>82</v>
      </c>
      <c r="J1349" s="220" t="s">
        <v>83</v>
      </c>
      <c r="K1349" s="66" t="s">
        <v>8526</v>
      </c>
      <c r="L1349" s="68">
        <v>11040000</v>
      </c>
      <c r="M1349" s="221" t="s">
        <v>85</v>
      </c>
      <c r="N1349" s="66" t="s">
        <v>8525</v>
      </c>
      <c r="O1349" s="66">
        <v>57296345</v>
      </c>
      <c r="P1349" s="65">
        <v>1760</v>
      </c>
      <c r="Q1349" s="78">
        <v>45877</v>
      </c>
      <c r="R1349" s="66">
        <v>24000000</v>
      </c>
      <c r="S1349" s="78">
        <v>45884</v>
      </c>
      <c r="T1349" s="68">
        <v>11040000</v>
      </c>
      <c r="U1349" s="65" t="s">
        <v>87</v>
      </c>
      <c r="V1349" s="68">
        <v>57461216</v>
      </c>
      <c r="W1349" s="67" t="s">
        <v>8478</v>
      </c>
      <c r="X1349" s="78">
        <v>45884</v>
      </c>
      <c r="Y1349" s="78">
        <v>45884</v>
      </c>
      <c r="Z1349" s="70" t="s">
        <v>89</v>
      </c>
      <c r="AA1349" s="70">
        <v>45991</v>
      </c>
      <c r="AB1349" s="49">
        <f t="shared" si="100"/>
        <v>107</v>
      </c>
      <c r="AC1349" s="65">
        <v>0</v>
      </c>
      <c r="AD1349" s="424">
        <v>0</v>
      </c>
      <c r="AE1349" s="65">
        <v>0</v>
      </c>
      <c r="AF1349" s="78" t="s">
        <v>89</v>
      </c>
      <c r="AG1349" s="49">
        <f t="shared" si="101"/>
        <v>0</v>
      </c>
      <c r="AH1349" s="65">
        <v>0</v>
      </c>
      <c r="AI1349" s="68">
        <v>0</v>
      </c>
      <c r="AJ1349" s="65" t="s">
        <v>89</v>
      </c>
      <c r="AK1349" s="78" t="s">
        <v>89</v>
      </c>
      <c r="AL1349" s="65">
        <v>0</v>
      </c>
      <c r="AM1349" s="78" t="s">
        <v>89</v>
      </c>
      <c r="AN1349" s="78" t="s">
        <v>89</v>
      </c>
      <c r="AO1349" s="78" t="s">
        <v>89</v>
      </c>
      <c r="AP1349" s="49">
        <f t="shared" si="102"/>
        <v>0</v>
      </c>
      <c r="AQ1349" s="49">
        <f>+L1349+AD1349-AI1349</f>
        <v>11040000</v>
      </c>
      <c r="AR1349" s="65" t="s">
        <v>87</v>
      </c>
      <c r="AS1349" s="68">
        <v>11040000</v>
      </c>
      <c r="AT1349" s="65" t="s">
        <v>90</v>
      </c>
      <c r="AU1349" s="68">
        <v>0</v>
      </c>
      <c r="AV1349" s="75" t="s">
        <v>89</v>
      </c>
      <c r="AW1349" s="423">
        <v>2760000</v>
      </c>
      <c r="AX1349" s="79">
        <f t="shared" si="103"/>
        <v>8280000</v>
      </c>
      <c r="AY1349" s="223">
        <f t="shared" si="104"/>
        <v>0.25</v>
      </c>
      <c r="AZ1349" s="74">
        <v>0.25</v>
      </c>
      <c r="BA1349" s="75" t="s">
        <v>89</v>
      </c>
      <c r="BB1349" s="65" t="s">
        <v>108</v>
      </c>
      <c r="BC1349" s="66" t="s">
        <v>8524</v>
      </c>
      <c r="BD1349" s="221" t="s">
        <v>87</v>
      </c>
      <c r="BE1349" s="221" t="s">
        <v>87</v>
      </c>
    </row>
    <row r="1350" spans="2:57" x14ac:dyDescent="0.25">
      <c r="B1350" s="221">
        <v>2025</v>
      </c>
      <c r="C1350" s="221">
        <v>891780111</v>
      </c>
      <c r="D1350" s="221" t="s">
        <v>78</v>
      </c>
      <c r="E1350" s="65" t="s">
        <v>8523</v>
      </c>
      <c r="F1350" s="65" t="s">
        <v>8522</v>
      </c>
      <c r="G1350" s="306">
        <v>0</v>
      </c>
      <c r="H1350" s="65" t="s">
        <v>81</v>
      </c>
      <c r="I1350" s="221" t="s">
        <v>82</v>
      </c>
      <c r="J1350" s="220" t="s">
        <v>83</v>
      </c>
      <c r="K1350" s="66" t="s">
        <v>8521</v>
      </c>
      <c r="L1350" s="68">
        <v>20800000</v>
      </c>
      <c r="M1350" s="221" t="s">
        <v>85</v>
      </c>
      <c r="N1350" s="66" t="s">
        <v>8520</v>
      </c>
      <c r="O1350" s="66">
        <v>57466540</v>
      </c>
      <c r="P1350" s="65">
        <v>1425</v>
      </c>
      <c r="Q1350" s="78">
        <v>45840</v>
      </c>
      <c r="R1350" s="66">
        <v>5603238000</v>
      </c>
      <c r="S1350" s="78">
        <v>45884</v>
      </c>
      <c r="T1350" s="68">
        <v>20800000</v>
      </c>
      <c r="U1350" s="65" t="s">
        <v>87</v>
      </c>
      <c r="V1350" s="68">
        <v>36557666</v>
      </c>
      <c r="W1350" s="67" t="s">
        <v>8339</v>
      </c>
      <c r="X1350" s="78">
        <v>45884</v>
      </c>
      <c r="Y1350" s="78">
        <v>45884</v>
      </c>
      <c r="Z1350" s="70" t="s">
        <v>89</v>
      </c>
      <c r="AA1350" s="70">
        <v>45991</v>
      </c>
      <c r="AB1350" s="49">
        <f t="shared" si="100"/>
        <v>107</v>
      </c>
      <c r="AC1350" s="65">
        <v>0</v>
      </c>
      <c r="AD1350" s="424">
        <v>0</v>
      </c>
      <c r="AE1350" s="65">
        <v>0</v>
      </c>
      <c r="AF1350" s="78" t="s">
        <v>89</v>
      </c>
      <c r="AG1350" s="49">
        <f t="shared" si="101"/>
        <v>0</v>
      </c>
      <c r="AH1350" s="65">
        <v>0</v>
      </c>
      <c r="AI1350" s="68">
        <v>0</v>
      </c>
      <c r="AJ1350" s="65" t="s">
        <v>89</v>
      </c>
      <c r="AK1350" s="78" t="s">
        <v>89</v>
      </c>
      <c r="AL1350" s="65">
        <v>0</v>
      </c>
      <c r="AM1350" s="78" t="s">
        <v>89</v>
      </c>
      <c r="AN1350" s="78" t="s">
        <v>89</v>
      </c>
      <c r="AO1350" s="78" t="s">
        <v>89</v>
      </c>
      <c r="AP1350" s="49">
        <f t="shared" si="102"/>
        <v>0</v>
      </c>
      <c r="AQ1350" s="49">
        <f>+L1350+AD1350-AI1350</f>
        <v>20800000</v>
      </c>
      <c r="AR1350" s="65" t="s">
        <v>87</v>
      </c>
      <c r="AS1350" s="68">
        <v>20800000</v>
      </c>
      <c r="AT1350" s="65" t="s">
        <v>90</v>
      </c>
      <c r="AU1350" s="68">
        <v>0</v>
      </c>
      <c r="AV1350" s="75" t="s">
        <v>89</v>
      </c>
      <c r="AW1350" s="423">
        <v>2600000</v>
      </c>
      <c r="AX1350" s="79">
        <f t="shared" si="103"/>
        <v>18200000</v>
      </c>
      <c r="AY1350" s="223">
        <f t="shared" si="104"/>
        <v>0.125</v>
      </c>
      <c r="AZ1350" s="74">
        <v>0.125</v>
      </c>
      <c r="BA1350" s="75" t="s">
        <v>89</v>
      </c>
      <c r="BB1350" s="65" t="s">
        <v>108</v>
      </c>
      <c r="BC1350" s="66" t="s">
        <v>8519</v>
      </c>
      <c r="BD1350" s="221" t="s">
        <v>87</v>
      </c>
      <c r="BE1350" s="221" t="s">
        <v>87</v>
      </c>
    </row>
    <row r="1351" spans="2:57" x14ac:dyDescent="0.25">
      <c r="B1351" s="221">
        <v>2025</v>
      </c>
      <c r="C1351" s="221">
        <v>891780111</v>
      </c>
      <c r="D1351" s="221" t="s">
        <v>78</v>
      </c>
      <c r="E1351" s="65" t="s">
        <v>8518</v>
      </c>
      <c r="F1351" s="65" t="s">
        <v>8517</v>
      </c>
      <c r="G1351" s="306">
        <v>0</v>
      </c>
      <c r="H1351" s="65" t="s">
        <v>81</v>
      </c>
      <c r="I1351" s="221" t="s">
        <v>82</v>
      </c>
      <c r="J1351" s="220" t="s">
        <v>83</v>
      </c>
      <c r="K1351" s="66" t="s">
        <v>8516</v>
      </c>
      <c r="L1351" s="68">
        <v>10335000</v>
      </c>
      <c r="M1351" s="221" t="s">
        <v>85</v>
      </c>
      <c r="N1351" s="66" t="s">
        <v>8515</v>
      </c>
      <c r="O1351" s="66">
        <v>1082893812</v>
      </c>
      <c r="P1351" s="65">
        <v>1426</v>
      </c>
      <c r="Q1351" s="78">
        <v>45840</v>
      </c>
      <c r="R1351" s="66">
        <v>2494141000</v>
      </c>
      <c r="S1351" s="78">
        <v>45884</v>
      </c>
      <c r="T1351" s="68">
        <v>10335000</v>
      </c>
      <c r="U1351" s="65" t="s">
        <v>87</v>
      </c>
      <c r="V1351" s="68">
        <v>85152695</v>
      </c>
      <c r="W1351" s="67" t="s">
        <v>8504</v>
      </c>
      <c r="X1351" s="78">
        <v>45884</v>
      </c>
      <c r="Y1351" s="78">
        <v>45884</v>
      </c>
      <c r="Z1351" s="70" t="s">
        <v>89</v>
      </c>
      <c r="AA1351" s="70">
        <v>45991</v>
      </c>
      <c r="AB1351" s="49">
        <f t="shared" si="100"/>
        <v>107</v>
      </c>
      <c r="AC1351" s="65">
        <v>0</v>
      </c>
      <c r="AD1351" s="424">
        <v>0</v>
      </c>
      <c r="AE1351" s="65">
        <v>0</v>
      </c>
      <c r="AF1351" s="78" t="s">
        <v>89</v>
      </c>
      <c r="AG1351" s="49">
        <f t="shared" si="101"/>
        <v>0</v>
      </c>
      <c r="AH1351" s="65">
        <v>0</v>
      </c>
      <c r="AI1351" s="68">
        <v>0</v>
      </c>
      <c r="AJ1351" s="65" t="s">
        <v>89</v>
      </c>
      <c r="AK1351" s="78" t="s">
        <v>89</v>
      </c>
      <c r="AL1351" s="65">
        <v>0</v>
      </c>
      <c r="AM1351" s="78" t="s">
        <v>89</v>
      </c>
      <c r="AN1351" s="78" t="s">
        <v>89</v>
      </c>
      <c r="AO1351" s="78" t="s">
        <v>89</v>
      </c>
      <c r="AP1351" s="49">
        <f t="shared" si="102"/>
        <v>0</v>
      </c>
      <c r="AQ1351" s="49">
        <f>+L1351+AD1351-AI1351</f>
        <v>10335000</v>
      </c>
      <c r="AR1351" s="65" t="s">
        <v>87</v>
      </c>
      <c r="AS1351" s="68">
        <v>10335000</v>
      </c>
      <c r="AT1351" s="65" t="s">
        <v>90</v>
      </c>
      <c r="AU1351" s="68">
        <v>0</v>
      </c>
      <c r="AV1351" s="75" t="s">
        <v>89</v>
      </c>
      <c r="AW1351" s="423">
        <v>2385000</v>
      </c>
      <c r="AX1351" s="79">
        <f t="shared" si="103"/>
        <v>7950000</v>
      </c>
      <c r="AY1351" s="223">
        <f t="shared" si="104"/>
        <v>0.23076923076923078</v>
      </c>
      <c r="AZ1351" s="74">
        <v>0.23076923076923078</v>
      </c>
      <c r="BA1351" s="75" t="s">
        <v>89</v>
      </c>
      <c r="BB1351" s="65" t="s">
        <v>108</v>
      </c>
      <c r="BC1351" s="66" t="s">
        <v>8514</v>
      </c>
      <c r="BD1351" s="221" t="s">
        <v>87</v>
      </c>
      <c r="BE1351" s="221" t="s">
        <v>87</v>
      </c>
    </row>
    <row r="1352" spans="2:57" x14ac:dyDescent="0.25">
      <c r="B1352" s="221">
        <v>2025</v>
      </c>
      <c r="C1352" s="221">
        <v>891780111</v>
      </c>
      <c r="D1352" s="221" t="s">
        <v>78</v>
      </c>
      <c r="E1352" s="65" t="s">
        <v>8513</v>
      </c>
      <c r="F1352" s="65" t="s">
        <v>8512</v>
      </c>
      <c r="G1352" s="306">
        <v>0</v>
      </c>
      <c r="H1352" s="65" t="s">
        <v>81</v>
      </c>
      <c r="I1352" s="221" t="s">
        <v>82</v>
      </c>
      <c r="J1352" s="220" t="s">
        <v>83</v>
      </c>
      <c r="K1352" s="66" t="s">
        <v>8511</v>
      </c>
      <c r="L1352" s="68">
        <v>7800000</v>
      </c>
      <c r="M1352" s="221" t="s">
        <v>85</v>
      </c>
      <c r="N1352" s="66" t="s">
        <v>8510</v>
      </c>
      <c r="O1352" s="66">
        <v>1140892998</v>
      </c>
      <c r="P1352" s="65">
        <v>1426</v>
      </c>
      <c r="Q1352" s="78">
        <v>45840</v>
      </c>
      <c r="R1352" s="66">
        <v>2494141000</v>
      </c>
      <c r="S1352" s="78">
        <v>45884</v>
      </c>
      <c r="T1352" s="68">
        <v>7800000</v>
      </c>
      <c r="U1352" s="65" t="s">
        <v>87</v>
      </c>
      <c r="V1352" s="68">
        <v>85459497</v>
      </c>
      <c r="W1352" s="67" t="s">
        <v>540</v>
      </c>
      <c r="X1352" s="78">
        <v>45884</v>
      </c>
      <c r="Y1352" s="78">
        <v>45884</v>
      </c>
      <c r="Z1352" s="70" t="s">
        <v>89</v>
      </c>
      <c r="AA1352" s="70">
        <v>45991</v>
      </c>
      <c r="AB1352" s="49">
        <f t="shared" ref="AB1352:AB1384" si="105">+IF(Z1352="1800-01-01",AA1352-Y1352,AA1352-Z1352)</f>
        <v>107</v>
      </c>
      <c r="AC1352" s="65">
        <v>0</v>
      </c>
      <c r="AD1352" s="424">
        <v>0</v>
      </c>
      <c r="AE1352" s="65">
        <v>0</v>
      </c>
      <c r="AF1352" s="78" t="s">
        <v>89</v>
      </c>
      <c r="AG1352" s="49">
        <f t="shared" ref="AG1352:AG1384" si="106">+IF(AF1352="1800-01-01",0,AF1352-AA1352)</f>
        <v>0</v>
      </c>
      <c r="AH1352" s="65">
        <v>0</v>
      </c>
      <c r="AI1352" s="68">
        <v>0</v>
      </c>
      <c r="AJ1352" s="65" t="s">
        <v>89</v>
      </c>
      <c r="AK1352" s="78" t="s">
        <v>89</v>
      </c>
      <c r="AL1352" s="65">
        <v>0</v>
      </c>
      <c r="AM1352" s="78" t="s">
        <v>89</v>
      </c>
      <c r="AN1352" s="78" t="s">
        <v>89</v>
      </c>
      <c r="AO1352" s="78" t="s">
        <v>89</v>
      </c>
      <c r="AP1352" s="49">
        <f t="shared" ref="AP1352:AP1384" si="107">+IF(AM1352="1800-01-01",0,AN1352-AM1352)</f>
        <v>0</v>
      </c>
      <c r="AQ1352" s="49">
        <f>+L1352+AD1352-AI1352</f>
        <v>7800000</v>
      </c>
      <c r="AR1352" s="65" t="s">
        <v>87</v>
      </c>
      <c r="AS1352" s="68">
        <v>7800000</v>
      </c>
      <c r="AT1352" s="65" t="s">
        <v>90</v>
      </c>
      <c r="AU1352" s="68">
        <v>0</v>
      </c>
      <c r="AV1352" s="75" t="s">
        <v>89</v>
      </c>
      <c r="AW1352" s="423">
        <v>1050000</v>
      </c>
      <c r="AX1352" s="79">
        <f t="shared" ref="AX1352:AX1384" si="108">AQ1352-AW1352</f>
        <v>6750000</v>
      </c>
      <c r="AY1352" s="223">
        <f t="shared" ref="AY1352:AY1384" si="109">+IFERROR(AW1352/AQ1352,"_")</f>
        <v>0.13461538461538461</v>
      </c>
      <c r="AZ1352" s="74">
        <v>0.13461538461538461</v>
      </c>
      <c r="BA1352" s="75" t="s">
        <v>89</v>
      </c>
      <c r="BB1352" s="65" t="s">
        <v>108</v>
      </c>
      <c r="BC1352" s="66" t="s">
        <v>8509</v>
      </c>
      <c r="BD1352" s="221" t="s">
        <v>87</v>
      </c>
      <c r="BE1352" s="221" t="s">
        <v>87</v>
      </c>
    </row>
    <row r="1353" spans="2:57" x14ac:dyDescent="0.25">
      <c r="B1353" s="221">
        <v>2025</v>
      </c>
      <c r="C1353" s="221">
        <v>891780111</v>
      </c>
      <c r="D1353" s="221" t="s">
        <v>78</v>
      </c>
      <c r="E1353" s="65" t="s">
        <v>8508</v>
      </c>
      <c r="F1353" s="65" t="s">
        <v>8507</v>
      </c>
      <c r="G1353" s="306">
        <v>0</v>
      </c>
      <c r="H1353" s="65" t="s">
        <v>81</v>
      </c>
      <c r="I1353" s="221" t="s">
        <v>82</v>
      </c>
      <c r="J1353" s="220" t="s">
        <v>83</v>
      </c>
      <c r="K1353" s="66" t="s">
        <v>8506</v>
      </c>
      <c r="L1353" s="68">
        <v>10335000</v>
      </c>
      <c r="M1353" s="221" t="s">
        <v>85</v>
      </c>
      <c r="N1353" s="66" t="s">
        <v>8505</v>
      </c>
      <c r="O1353" s="66">
        <v>1235240254</v>
      </c>
      <c r="P1353" s="65">
        <v>1426</v>
      </c>
      <c r="Q1353" s="78">
        <v>45840</v>
      </c>
      <c r="R1353" s="66">
        <v>2494141000</v>
      </c>
      <c r="S1353" s="78">
        <v>45884</v>
      </c>
      <c r="T1353" s="68">
        <v>10335000</v>
      </c>
      <c r="U1353" s="65" t="s">
        <v>87</v>
      </c>
      <c r="V1353" s="68">
        <v>85152695</v>
      </c>
      <c r="W1353" s="67" t="s">
        <v>8504</v>
      </c>
      <c r="X1353" s="78">
        <v>45884</v>
      </c>
      <c r="Y1353" s="78">
        <v>45884</v>
      </c>
      <c r="Z1353" s="70" t="s">
        <v>89</v>
      </c>
      <c r="AA1353" s="70">
        <v>45991</v>
      </c>
      <c r="AB1353" s="49">
        <f t="shared" si="105"/>
        <v>107</v>
      </c>
      <c r="AC1353" s="65">
        <v>0</v>
      </c>
      <c r="AD1353" s="424">
        <v>0</v>
      </c>
      <c r="AE1353" s="65">
        <v>0</v>
      </c>
      <c r="AF1353" s="78" t="s">
        <v>89</v>
      </c>
      <c r="AG1353" s="49">
        <f t="shared" si="106"/>
        <v>0</v>
      </c>
      <c r="AH1353" s="65">
        <v>0</v>
      </c>
      <c r="AI1353" s="68">
        <v>0</v>
      </c>
      <c r="AJ1353" s="65" t="s">
        <v>89</v>
      </c>
      <c r="AK1353" s="78" t="s">
        <v>89</v>
      </c>
      <c r="AL1353" s="65">
        <v>0</v>
      </c>
      <c r="AM1353" s="78" t="s">
        <v>89</v>
      </c>
      <c r="AN1353" s="78" t="s">
        <v>89</v>
      </c>
      <c r="AO1353" s="78" t="s">
        <v>89</v>
      </c>
      <c r="AP1353" s="49">
        <f t="shared" si="107"/>
        <v>0</v>
      </c>
      <c r="AQ1353" s="49">
        <f>+L1353+AD1353-AI1353</f>
        <v>10335000</v>
      </c>
      <c r="AR1353" s="65" t="s">
        <v>87</v>
      </c>
      <c r="AS1353" s="68">
        <v>10335000</v>
      </c>
      <c r="AT1353" s="65" t="s">
        <v>90</v>
      </c>
      <c r="AU1353" s="68">
        <v>0</v>
      </c>
      <c r="AV1353" s="75" t="s">
        <v>89</v>
      </c>
      <c r="AW1353" s="423">
        <v>2385000</v>
      </c>
      <c r="AX1353" s="79">
        <f t="shared" si="108"/>
        <v>7950000</v>
      </c>
      <c r="AY1353" s="223">
        <f t="shared" si="109"/>
        <v>0.23076923076923078</v>
      </c>
      <c r="AZ1353" s="74">
        <v>0.23076923076923078</v>
      </c>
      <c r="BA1353" s="75" t="s">
        <v>89</v>
      </c>
      <c r="BB1353" s="65" t="s">
        <v>108</v>
      </c>
      <c r="BC1353" s="66" t="s">
        <v>8503</v>
      </c>
      <c r="BD1353" s="221" t="s">
        <v>87</v>
      </c>
      <c r="BE1353" s="221" t="s">
        <v>87</v>
      </c>
    </row>
    <row r="1354" spans="2:57" x14ac:dyDescent="0.25">
      <c r="B1354" s="221">
        <v>2025</v>
      </c>
      <c r="C1354" s="221">
        <v>891780111</v>
      </c>
      <c r="D1354" s="221" t="s">
        <v>78</v>
      </c>
      <c r="E1354" s="65" t="s">
        <v>8502</v>
      </c>
      <c r="F1354" s="65" t="s">
        <v>8501</v>
      </c>
      <c r="G1354" s="306">
        <v>0</v>
      </c>
      <c r="H1354" s="65" t="s">
        <v>81</v>
      </c>
      <c r="I1354" s="221" t="s">
        <v>82</v>
      </c>
      <c r="J1354" s="220" t="s">
        <v>83</v>
      </c>
      <c r="K1354" s="66" t="s">
        <v>8500</v>
      </c>
      <c r="L1354" s="68">
        <v>12098000</v>
      </c>
      <c r="M1354" s="221" t="s">
        <v>85</v>
      </c>
      <c r="N1354" s="66" t="s">
        <v>8499</v>
      </c>
      <c r="O1354" s="66">
        <v>1079938470</v>
      </c>
      <c r="P1354" s="65">
        <v>1425</v>
      </c>
      <c r="Q1354" s="78">
        <v>45840</v>
      </c>
      <c r="R1354" s="66">
        <v>5603238000</v>
      </c>
      <c r="S1354" s="78">
        <v>45884</v>
      </c>
      <c r="T1354" s="68">
        <v>12098000</v>
      </c>
      <c r="U1354" s="65" t="s">
        <v>87</v>
      </c>
      <c r="V1354" s="68">
        <v>36724655</v>
      </c>
      <c r="W1354" s="67" t="s">
        <v>324</v>
      </c>
      <c r="X1354" s="78">
        <v>45884</v>
      </c>
      <c r="Y1354" s="78">
        <v>45884</v>
      </c>
      <c r="Z1354" s="70" t="s">
        <v>89</v>
      </c>
      <c r="AA1354" s="70">
        <v>45991</v>
      </c>
      <c r="AB1354" s="49">
        <f t="shared" si="105"/>
        <v>107</v>
      </c>
      <c r="AC1354" s="65">
        <v>0</v>
      </c>
      <c r="AD1354" s="424">
        <v>0</v>
      </c>
      <c r="AE1354" s="65">
        <v>0</v>
      </c>
      <c r="AF1354" s="78" t="s">
        <v>89</v>
      </c>
      <c r="AG1354" s="49">
        <f t="shared" si="106"/>
        <v>0</v>
      </c>
      <c r="AH1354" s="65">
        <v>0</v>
      </c>
      <c r="AI1354" s="68">
        <v>0</v>
      </c>
      <c r="AJ1354" s="65" t="s">
        <v>89</v>
      </c>
      <c r="AK1354" s="78" t="s">
        <v>89</v>
      </c>
      <c r="AL1354" s="65">
        <v>0</v>
      </c>
      <c r="AM1354" s="78" t="s">
        <v>89</v>
      </c>
      <c r="AN1354" s="78" t="s">
        <v>89</v>
      </c>
      <c r="AO1354" s="78" t="s">
        <v>89</v>
      </c>
      <c r="AP1354" s="49">
        <f t="shared" si="107"/>
        <v>0</v>
      </c>
      <c r="AQ1354" s="49">
        <f>+L1354+AD1354-AI1354</f>
        <v>12098000</v>
      </c>
      <c r="AR1354" s="65" t="s">
        <v>87</v>
      </c>
      <c r="AS1354" s="68">
        <v>12098000</v>
      </c>
      <c r="AT1354" s="65" t="s">
        <v>90</v>
      </c>
      <c r="AU1354" s="68">
        <v>0</v>
      </c>
      <c r="AV1354" s="75" t="s">
        <v>89</v>
      </c>
      <c r="AW1354" s="423">
        <v>2630000</v>
      </c>
      <c r="AX1354" s="79">
        <f t="shared" si="108"/>
        <v>9468000</v>
      </c>
      <c r="AY1354" s="223">
        <f t="shared" si="109"/>
        <v>0.21739130434782608</v>
      </c>
      <c r="AZ1354" s="74">
        <v>0.21739130434782608</v>
      </c>
      <c r="BA1354" s="75" t="s">
        <v>89</v>
      </c>
      <c r="BB1354" s="65" t="s">
        <v>108</v>
      </c>
      <c r="BC1354" s="66" t="s">
        <v>8498</v>
      </c>
      <c r="BD1354" s="221" t="s">
        <v>87</v>
      </c>
      <c r="BE1354" s="221" t="s">
        <v>87</v>
      </c>
    </row>
    <row r="1355" spans="2:57" x14ac:dyDescent="0.25">
      <c r="B1355" s="221">
        <v>2025</v>
      </c>
      <c r="C1355" s="221">
        <v>891780111</v>
      </c>
      <c r="D1355" s="221" t="s">
        <v>78</v>
      </c>
      <c r="E1355" s="65" t="s">
        <v>8497</v>
      </c>
      <c r="F1355" s="65" t="s">
        <v>8496</v>
      </c>
      <c r="G1355" s="306">
        <v>0</v>
      </c>
      <c r="H1355" s="65" t="s">
        <v>81</v>
      </c>
      <c r="I1355" s="221" t="s">
        <v>82</v>
      </c>
      <c r="J1355" s="220" t="s">
        <v>83</v>
      </c>
      <c r="K1355" s="66" t="s">
        <v>8495</v>
      </c>
      <c r="L1355" s="68">
        <v>9000000</v>
      </c>
      <c r="M1355" s="221" t="s">
        <v>85</v>
      </c>
      <c r="N1355" s="66" t="s">
        <v>8494</v>
      </c>
      <c r="O1355" s="66">
        <v>1082875088</v>
      </c>
      <c r="P1355" s="65">
        <v>1426</v>
      </c>
      <c r="Q1355" s="78">
        <v>45840</v>
      </c>
      <c r="R1355" s="66">
        <v>2494141000</v>
      </c>
      <c r="S1355" s="78">
        <v>45884</v>
      </c>
      <c r="T1355" s="68">
        <v>9000000</v>
      </c>
      <c r="U1355" s="65" t="s">
        <v>87</v>
      </c>
      <c r="V1355" s="68">
        <v>85467461</v>
      </c>
      <c r="W1355" s="67" t="s">
        <v>8435</v>
      </c>
      <c r="X1355" s="78">
        <v>45884</v>
      </c>
      <c r="Y1355" s="78">
        <v>45884</v>
      </c>
      <c r="Z1355" s="70" t="s">
        <v>89</v>
      </c>
      <c r="AA1355" s="70">
        <v>45991</v>
      </c>
      <c r="AB1355" s="49">
        <f t="shared" si="105"/>
        <v>107</v>
      </c>
      <c r="AC1355" s="65">
        <v>0</v>
      </c>
      <c r="AD1355" s="424">
        <v>0</v>
      </c>
      <c r="AE1355" s="65">
        <v>0</v>
      </c>
      <c r="AF1355" s="78" t="s">
        <v>89</v>
      </c>
      <c r="AG1355" s="49">
        <f t="shared" si="106"/>
        <v>0</v>
      </c>
      <c r="AH1355" s="65">
        <v>0</v>
      </c>
      <c r="AI1355" s="68">
        <v>0</v>
      </c>
      <c r="AJ1355" s="65" t="s">
        <v>89</v>
      </c>
      <c r="AK1355" s="78" t="s">
        <v>89</v>
      </c>
      <c r="AL1355" s="65">
        <v>0</v>
      </c>
      <c r="AM1355" s="78" t="s">
        <v>89</v>
      </c>
      <c r="AN1355" s="78" t="s">
        <v>89</v>
      </c>
      <c r="AO1355" s="78" t="s">
        <v>89</v>
      </c>
      <c r="AP1355" s="49">
        <f t="shared" si="107"/>
        <v>0</v>
      </c>
      <c r="AQ1355" s="49">
        <f>+L1355+AD1355-AI1355</f>
        <v>9000000</v>
      </c>
      <c r="AR1355" s="65" t="s">
        <v>87</v>
      </c>
      <c r="AS1355" s="68">
        <v>9000000</v>
      </c>
      <c r="AT1355" s="65" t="s">
        <v>90</v>
      </c>
      <c r="AU1355" s="68">
        <v>0</v>
      </c>
      <c r="AV1355" s="75" t="s">
        <v>89</v>
      </c>
      <c r="AW1355" s="423">
        <v>2250000</v>
      </c>
      <c r="AX1355" s="79">
        <f t="shared" si="108"/>
        <v>6750000</v>
      </c>
      <c r="AY1355" s="223">
        <f t="shared" si="109"/>
        <v>0.25</v>
      </c>
      <c r="AZ1355" s="74">
        <v>0.25</v>
      </c>
      <c r="BA1355" s="75" t="s">
        <v>89</v>
      </c>
      <c r="BB1355" s="65" t="s">
        <v>108</v>
      </c>
      <c r="BC1355" s="66" t="s">
        <v>8493</v>
      </c>
      <c r="BD1355" s="221" t="s">
        <v>87</v>
      </c>
      <c r="BE1355" s="221" t="s">
        <v>87</v>
      </c>
    </row>
    <row r="1356" spans="2:57" x14ac:dyDescent="0.25">
      <c r="B1356" s="221">
        <v>2025</v>
      </c>
      <c r="C1356" s="221">
        <v>891780111</v>
      </c>
      <c r="D1356" s="221" t="s">
        <v>78</v>
      </c>
      <c r="E1356" s="65" t="s">
        <v>8492</v>
      </c>
      <c r="F1356" s="65" t="s">
        <v>8491</v>
      </c>
      <c r="G1356" s="306">
        <v>0</v>
      </c>
      <c r="H1356" s="65" t="s">
        <v>81</v>
      </c>
      <c r="I1356" s="221" t="s">
        <v>82</v>
      </c>
      <c r="J1356" s="220" t="s">
        <v>83</v>
      </c>
      <c r="K1356" s="66" t="s">
        <v>8490</v>
      </c>
      <c r="L1356" s="68">
        <v>9981700</v>
      </c>
      <c r="M1356" s="221" t="s">
        <v>85</v>
      </c>
      <c r="N1356" s="66" t="s">
        <v>8489</v>
      </c>
      <c r="O1356" s="66">
        <v>1004355906</v>
      </c>
      <c r="P1356" s="65">
        <v>1426</v>
      </c>
      <c r="Q1356" s="78">
        <v>45840</v>
      </c>
      <c r="R1356" s="66">
        <v>2494141000</v>
      </c>
      <c r="S1356" s="78">
        <v>45884</v>
      </c>
      <c r="T1356" s="68">
        <v>9981700</v>
      </c>
      <c r="U1356" s="65" t="s">
        <v>87</v>
      </c>
      <c r="V1356" s="68">
        <v>19516224</v>
      </c>
      <c r="W1356" s="67" t="s">
        <v>8488</v>
      </c>
      <c r="X1356" s="78">
        <v>45884</v>
      </c>
      <c r="Y1356" s="78">
        <v>45884</v>
      </c>
      <c r="Z1356" s="70" t="s">
        <v>89</v>
      </c>
      <c r="AA1356" s="70">
        <v>45991</v>
      </c>
      <c r="AB1356" s="49">
        <f t="shared" si="105"/>
        <v>107</v>
      </c>
      <c r="AC1356" s="65">
        <v>0</v>
      </c>
      <c r="AD1356" s="424">
        <v>0</v>
      </c>
      <c r="AE1356" s="65">
        <v>0</v>
      </c>
      <c r="AF1356" s="78" t="s">
        <v>89</v>
      </c>
      <c r="AG1356" s="49">
        <f t="shared" si="106"/>
        <v>0</v>
      </c>
      <c r="AH1356" s="65">
        <v>0</v>
      </c>
      <c r="AI1356" s="68">
        <v>0</v>
      </c>
      <c r="AJ1356" s="65" t="s">
        <v>89</v>
      </c>
      <c r="AK1356" s="78" t="s">
        <v>89</v>
      </c>
      <c r="AL1356" s="65">
        <v>0</v>
      </c>
      <c r="AM1356" s="78" t="s">
        <v>89</v>
      </c>
      <c r="AN1356" s="78" t="s">
        <v>89</v>
      </c>
      <c r="AO1356" s="78" t="s">
        <v>89</v>
      </c>
      <c r="AP1356" s="49">
        <f t="shared" si="107"/>
        <v>0</v>
      </c>
      <c r="AQ1356" s="49">
        <f>+L1356+AD1356-AI1356</f>
        <v>9981700</v>
      </c>
      <c r="AR1356" s="65" t="s">
        <v>87</v>
      </c>
      <c r="AS1356" s="68">
        <v>9981700</v>
      </c>
      <c r="AT1356" s="65" t="s">
        <v>90</v>
      </c>
      <c r="AU1356" s="68">
        <v>0</v>
      </c>
      <c r="AV1356" s="75" t="s">
        <v>89</v>
      </c>
      <c r="AW1356" s="423">
        <v>2031700</v>
      </c>
      <c r="AX1356" s="79">
        <f t="shared" si="108"/>
        <v>7950000</v>
      </c>
      <c r="AY1356" s="223">
        <f t="shared" si="109"/>
        <v>0.20354248274342046</v>
      </c>
      <c r="AZ1356" s="74">
        <v>0.20354248274342046</v>
      </c>
      <c r="BA1356" s="75" t="s">
        <v>89</v>
      </c>
      <c r="BB1356" s="65" t="s">
        <v>108</v>
      </c>
      <c r="BC1356" s="66" t="s">
        <v>8487</v>
      </c>
      <c r="BD1356" s="221" t="s">
        <v>87</v>
      </c>
      <c r="BE1356" s="221" t="s">
        <v>87</v>
      </c>
    </row>
    <row r="1357" spans="2:57" x14ac:dyDescent="0.25">
      <c r="B1357" s="221">
        <v>2025</v>
      </c>
      <c r="C1357" s="221">
        <v>891780111</v>
      </c>
      <c r="D1357" s="221" t="s">
        <v>78</v>
      </c>
      <c r="E1357" s="65" t="s">
        <v>8486</v>
      </c>
      <c r="F1357" s="65" t="s">
        <v>8485</v>
      </c>
      <c r="G1357" s="306">
        <v>0</v>
      </c>
      <c r="H1357" s="65" t="s">
        <v>81</v>
      </c>
      <c r="I1357" s="221" t="s">
        <v>82</v>
      </c>
      <c r="J1357" s="220" t="s">
        <v>83</v>
      </c>
      <c r="K1357" s="66" t="s">
        <v>8484</v>
      </c>
      <c r="L1357" s="68">
        <v>11040000</v>
      </c>
      <c r="M1357" s="221" t="s">
        <v>85</v>
      </c>
      <c r="N1357" s="66" t="s">
        <v>8479</v>
      </c>
      <c r="O1357" s="66">
        <v>1085038618</v>
      </c>
      <c r="P1357" s="65">
        <v>1760</v>
      </c>
      <c r="Q1357" s="78">
        <v>45877</v>
      </c>
      <c r="R1357" s="66">
        <v>24000000</v>
      </c>
      <c r="S1357" s="78">
        <v>45884</v>
      </c>
      <c r="T1357" s="68">
        <v>11040000</v>
      </c>
      <c r="U1357" s="65" t="s">
        <v>87</v>
      </c>
      <c r="V1357" s="68">
        <v>57461216</v>
      </c>
      <c r="W1357" s="67" t="s">
        <v>8478</v>
      </c>
      <c r="X1357" s="78">
        <v>45884</v>
      </c>
      <c r="Y1357" s="78">
        <v>45884</v>
      </c>
      <c r="Z1357" s="70" t="s">
        <v>89</v>
      </c>
      <c r="AA1357" s="70">
        <v>45991</v>
      </c>
      <c r="AB1357" s="49">
        <f t="shared" si="105"/>
        <v>107</v>
      </c>
      <c r="AC1357" s="65">
        <v>0</v>
      </c>
      <c r="AD1357" s="424">
        <v>0</v>
      </c>
      <c r="AE1357" s="65">
        <v>0</v>
      </c>
      <c r="AF1357" s="78" t="s">
        <v>89</v>
      </c>
      <c r="AG1357" s="49">
        <f t="shared" si="106"/>
        <v>0</v>
      </c>
      <c r="AH1357" s="65">
        <v>0</v>
      </c>
      <c r="AI1357" s="68">
        <v>0</v>
      </c>
      <c r="AJ1357" s="65" t="s">
        <v>89</v>
      </c>
      <c r="AK1357" s="78" t="s">
        <v>89</v>
      </c>
      <c r="AL1357" s="65">
        <v>0</v>
      </c>
      <c r="AM1357" s="78" t="s">
        <v>89</v>
      </c>
      <c r="AN1357" s="78" t="s">
        <v>89</v>
      </c>
      <c r="AO1357" s="78" t="s">
        <v>89</v>
      </c>
      <c r="AP1357" s="49">
        <f t="shared" si="107"/>
        <v>0</v>
      </c>
      <c r="AQ1357" s="49">
        <f>+L1357+AD1357-AI1357</f>
        <v>11040000</v>
      </c>
      <c r="AR1357" s="65" t="s">
        <v>87</v>
      </c>
      <c r="AS1357" s="68">
        <v>11040000</v>
      </c>
      <c r="AT1357" s="65" t="s">
        <v>90</v>
      </c>
      <c r="AU1357" s="68">
        <v>0</v>
      </c>
      <c r="AV1357" s="75" t="s">
        <v>89</v>
      </c>
      <c r="AW1357" s="423">
        <v>0</v>
      </c>
      <c r="AX1357" s="79">
        <f t="shared" si="108"/>
        <v>11040000</v>
      </c>
      <c r="AY1357" s="223">
        <f t="shared" si="109"/>
        <v>0</v>
      </c>
      <c r="AZ1357" s="74">
        <v>0</v>
      </c>
      <c r="BA1357" s="75" t="s">
        <v>89</v>
      </c>
      <c r="BB1357" s="65" t="s">
        <v>108</v>
      </c>
      <c r="BC1357" s="66" t="s">
        <v>8483</v>
      </c>
      <c r="BD1357" s="221" t="s">
        <v>87</v>
      </c>
      <c r="BE1357" s="221" t="s">
        <v>87</v>
      </c>
    </row>
    <row r="1358" spans="2:57" x14ac:dyDescent="0.25">
      <c r="B1358" s="221">
        <v>2025</v>
      </c>
      <c r="C1358" s="221">
        <v>891780111</v>
      </c>
      <c r="D1358" s="221" t="s">
        <v>78</v>
      </c>
      <c r="E1358" s="65" t="s">
        <v>8482</v>
      </c>
      <c r="F1358" s="65" t="s">
        <v>8481</v>
      </c>
      <c r="G1358" s="306">
        <v>0</v>
      </c>
      <c r="H1358" s="65" t="s">
        <v>81</v>
      </c>
      <c r="I1358" s="221" t="s">
        <v>82</v>
      </c>
      <c r="J1358" s="220" t="s">
        <v>83</v>
      </c>
      <c r="K1358" s="66" t="s">
        <v>8480</v>
      </c>
      <c r="L1358" s="68">
        <v>8000000</v>
      </c>
      <c r="M1358" s="221" t="s">
        <v>85</v>
      </c>
      <c r="N1358" s="66" t="s">
        <v>8479</v>
      </c>
      <c r="O1358" s="66">
        <v>1085038618</v>
      </c>
      <c r="P1358" s="65">
        <v>1425</v>
      </c>
      <c r="Q1358" s="78">
        <v>45840</v>
      </c>
      <c r="R1358" s="66">
        <v>5603238000</v>
      </c>
      <c r="S1358" s="78">
        <v>45888</v>
      </c>
      <c r="T1358" s="68">
        <v>8000000</v>
      </c>
      <c r="U1358" s="65" t="s">
        <v>87</v>
      </c>
      <c r="V1358" s="68">
        <v>57461216</v>
      </c>
      <c r="W1358" s="67" t="s">
        <v>8478</v>
      </c>
      <c r="X1358" s="78">
        <v>45888</v>
      </c>
      <c r="Y1358" s="78">
        <v>45888</v>
      </c>
      <c r="Z1358" s="70" t="s">
        <v>89</v>
      </c>
      <c r="AA1358" s="70">
        <v>45991</v>
      </c>
      <c r="AB1358" s="49">
        <f t="shared" si="105"/>
        <v>103</v>
      </c>
      <c r="AC1358" s="65">
        <v>0</v>
      </c>
      <c r="AD1358" s="424">
        <v>0</v>
      </c>
      <c r="AE1358" s="65">
        <v>0</v>
      </c>
      <c r="AF1358" s="78" t="s">
        <v>89</v>
      </c>
      <c r="AG1358" s="49">
        <f t="shared" si="106"/>
        <v>0</v>
      </c>
      <c r="AH1358" s="65">
        <v>0</v>
      </c>
      <c r="AI1358" s="68">
        <v>0</v>
      </c>
      <c r="AJ1358" s="65" t="s">
        <v>89</v>
      </c>
      <c r="AK1358" s="78" t="s">
        <v>89</v>
      </c>
      <c r="AL1358" s="65">
        <v>0</v>
      </c>
      <c r="AM1358" s="78" t="s">
        <v>89</v>
      </c>
      <c r="AN1358" s="78" t="s">
        <v>89</v>
      </c>
      <c r="AO1358" s="78" t="s">
        <v>89</v>
      </c>
      <c r="AP1358" s="49">
        <f t="shared" si="107"/>
        <v>0</v>
      </c>
      <c r="AQ1358" s="49">
        <f>+L1358+AD1358-AI1358</f>
        <v>8000000</v>
      </c>
      <c r="AR1358" s="65" t="s">
        <v>87</v>
      </c>
      <c r="AS1358" s="68">
        <v>8000000</v>
      </c>
      <c r="AT1358" s="65" t="s">
        <v>90</v>
      </c>
      <c r="AU1358" s="68">
        <v>0</v>
      </c>
      <c r="AV1358" s="75" t="s">
        <v>89</v>
      </c>
      <c r="AW1358" s="423">
        <v>2000000</v>
      </c>
      <c r="AX1358" s="79">
        <f t="shared" si="108"/>
        <v>6000000</v>
      </c>
      <c r="AY1358" s="223">
        <f t="shared" si="109"/>
        <v>0.25</v>
      </c>
      <c r="AZ1358" s="74">
        <v>0.25</v>
      </c>
      <c r="BA1358" s="75" t="s">
        <v>89</v>
      </c>
      <c r="BB1358" s="65" t="s">
        <v>108</v>
      </c>
      <c r="BC1358" s="66" t="s">
        <v>8477</v>
      </c>
      <c r="BD1358" s="221" t="s">
        <v>87</v>
      </c>
      <c r="BE1358" s="221" t="s">
        <v>87</v>
      </c>
    </row>
    <row r="1359" spans="2:57" x14ac:dyDescent="0.25">
      <c r="B1359" s="221">
        <v>2025</v>
      </c>
      <c r="C1359" s="221">
        <v>891780111</v>
      </c>
      <c r="D1359" s="221" t="s">
        <v>78</v>
      </c>
      <c r="E1359" s="65" t="s">
        <v>8476</v>
      </c>
      <c r="F1359" s="65" t="s">
        <v>8475</v>
      </c>
      <c r="G1359" s="306">
        <v>0</v>
      </c>
      <c r="H1359" s="65" t="s">
        <v>81</v>
      </c>
      <c r="I1359" s="221" t="s">
        <v>82</v>
      </c>
      <c r="J1359" s="220" t="s">
        <v>83</v>
      </c>
      <c r="K1359" s="66" t="s">
        <v>8474</v>
      </c>
      <c r="L1359" s="68">
        <v>11600000</v>
      </c>
      <c r="M1359" s="221" t="s">
        <v>85</v>
      </c>
      <c r="N1359" s="66" t="s">
        <v>8473</v>
      </c>
      <c r="O1359" s="66">
        <v>1082879175</v>
      </c>
      <c r="P1359" s="65">
        <v>1786</v>
      </c>
      <c r="Q1359" s="78">
        <v>45882</v>
      </c>
      <c r="R1359" s="66">
        <v>142800000</v>
      </c>
      <c r="S1359" s="78">
        <v>45888</v>
      </c>
      <c r="T1359" s="68">
        <v>11600000</v>
      </c>
      <c r="U1359" s="65" t="s">
        <v>87</v>
      </c>
      <c r="V1359" s="68">
        <v>1082868728</v>
      </c>
      <c r="W1359" s="67" t="s">
        <v>8398</v>
      </c>
      <c r="X1359" s="78">
        <v>45888</v>
      </c>
      <c r="Y1359" s="78">
        <v>45888</v>
      </c>
      <c r="Z1359" s="70" t="s">
        <v>89</v>
      </c>
      <c r="AA1359" s="70">
        <v>45991</v>
      </c>
      <c r="AB1359" s="49">
        <f t="shared" si="105"/>
        <v>103</v>
      </c>
      <c r="AC1359" s="65">
        <v>0</v>
      </c>
      <c r="AD1359" s="424">
        <v>0</v>
      </c>
      <c r="AE1359" s="65">
        <v>0</v>
      </c>
      <c r="AF1359" s="78" t="s">
        <v>89</v>
      </c>
      <c r="AG1359" s="49">
        <f t="shared" si="106"/>
        <v>0</v>
      </c>
      <c r="AH1359" s="65">
        <v>0</v>
      </c>
      <c r="AI1359" s="68">
        <v>0</v>
      </c>
      <c r="AJ1359" s="65" t="s">
        <v>89</v>
      </c>
      <c r="AK1359" s="78" t="s">
        <v>89</v>
      </c>
      <c r="AL1359" s="65">
        <v>0</v>
      </c>
      <c r="AM1359" s="78" t="s">
        <v>89</v>
      </c>
      <c r="AN1359" s="78" t="s">
        <v>89</v>
      </c>
      <c r="AO1359" s="78" t="s">
        <v>89</v>
      </c>
      <c r="AP1359" s="49">
        <f t="shared" si="107"/>
        <v>0</v>
      </c>
      <c r="AQ1359" s="49">
        <f>+L1359+AD1359-AI1359</f>
        <v>11600000</v>
      </c>
      <c r="AR1359" s="65" t="s">
        <v>87</v>
      </c>
      <c r="AS1359" s="68">
        <v>11600000</v>
      </c>
      <c r="AT1359" s="65" t="s">
        <v>90</v>
      </c>
      <c r="AU1359" s="68">
        <v>0</v>
      </c>
      <c r="AV1359" s="75" t="s">
        <v>89</v>
      </c>
      <c r="AW1359" s="423">
        <v>2900000</v>
      </c>
      <c r="AX1359" s="79">
        <f t="shared" si="108"/>
        <v>8700000</v>
      </c>
      <c r="AY1359" s="223">
        <f t="shared" si="109"/>
        <v>0.25</v>
      </c>
      <c r="AZ1359" s="74">
        <v>0.25</v>
      </c>
      <c r="BA1359" s="75" t="s">
        <v>89</v>
      </c>
      <c r="BB1359" s="65" t="s">
        <v>108</v>
      </c>
      <c r="BC1359" s="66" t="s">
        <v>8472</v>
      </c>
      <c r="BD1359" s="221" t="s">
        <v>87</v>
      </c>
      <c r="BE1359" s="221" t="s">
        <v>87</v>
      </c>
    </row>
    <row r="1360" spans="2:57" x14ac:dyDescent="0.25">
      <c r="B1360" s="221">
        <v>2025</v>
      </c>
      <c r="C1360" s="221">
        <v>891780111</v>
      </c>
      <c r="D1360" s="221" t="s">
        <v>78</v>
      </c>
      <c r="E1360" s="65" t="s">
        <v>8471</v>
      </c>
      <c r="F1360" s="65" t="s">
        <v>8470</v>
      </c>
      <c r="G1360" s="306">
        <v>0</v>
      </c>
      <c r="H1360" s="65" t="s">
        <v>81</v>
      </c>
      <c r="I1360" s="221" t="s">
        <v>82</v>
      </c>
      <c r="J1360" s="220" t="s">
        <v>83</v>
      </c>
      <c r="K1360" s="66" t="s">
        <v>8469</v>
      </c>
      <c r="L1360" s="68">
        <v>9000000</v>
      </c>
      <c r="M1360" s="221" t="s">
        <v>85</v>
      </c>
      <c r="N1360" s="66" t="s">
        <v>8468</v>
      </c>
      <c r="O1360" s="66">
        <v>1085168115</v>
      </c>
      <c r="P1360" s="65">
        <v>1426</v>
      </c>
      <c r="Q1360" s="78">
        <v>45840</v>
      </c>
      <c r="R1360" s="66">
        <v>2494141000</v>
      </c>
      <c r="S1360" s="78">
        <v>45888</v>
      </c>
      <c r="T1360" s="68">
        <v>9000000</v>
      </c>
      <c r="U1360" s="65" t="s">
        <v>87</v>
      </c>
      <c r="V1360" s="68">
        <v>85463513</v>
      </c>
      <c r="W1360" s="67" t="s">
        <v>8467</v>
      </c>
      <c r="X1360" s="78">
        <v>45888</v>
      </c>
      <c r="Y1360" s="78">
        <v>45888</v>
      </c>
      <c r="Z1360" s="70" t="s">
        <v>89</v>
      </c>
      <c r="AA1360" s="70">
        <v>45991</v>
      </c>
      <c r="AB1360" s="49">
        <f t="shared" si="105"/>
        <v>103</v>
      </c>
      <c r="AC1360" s="65">
        <v>0</v>
      </c>
      <c r="AD1360" s="424">
        <v>0</v>
      </c>
      <c r="AE1360" s="65">
        <v>0</v>
      </c>
      <c r="AF1360" s="78" t="s">
        <v>89</v>
      </c>
      <c r="AG1360" s="49">
        <f t="shared" si="106"/>
        <v>0</v>
      </c>
      <c r="AH1360" s="65">
        <v>0</v>
      </c>
      <c r="AI1360" s="68">
        <v>0</v>
      </c>
      <c r="AJ1360" s="65" t="s">
        <v>89</v>
      </c>
      <c r="AK1360" s="78" t="s">
        <v>89</v>
      </c>
      <c r="AL1360" s="65">
        <v>0</v>
      </c>
      <c r="AM1360" s="78" t="s">
        <v>89</v>
      </c>
      <c r="AN1360" s="78" t="s">
        <v>89</v>
      </c>
      <c r="AO1360" s="78" t="s">
        <v>89</v>
      </c>
      <c r="AP1360" s="49">
        <f t="shared" si="107"/>
        <v>0</v>
      </c>
      <c r="AQ1360" s="49">
        <f>+L1360+AD1360-AI1360</f>
        <v>9000000</v>
      </c>
      <c r="AR1360" s="65" t="s">
        <v>87</v>
      </c>
      <c r="AS1360" s="68">
        <v>9000000</v>
      </c>
      <c r="AT1360" s="65" t="s">
        <v>90</v>
      </c>
      <c r="AU1360" s="68">
        <v>0</v>
      </c>
      <c r="AV1360" s="75" t="s">
        <v>89</v>
      </c>
      <c r="AW1360" s="423">
        <v>2250000</v>
      </c>
      <c r="AX1360" s="79">
        <f t="shared" si="108"/>
        <v>6750000</v>
      </c>
      <c r="AY1360" s="223">
        <f t="shared" si="109"/>
        <v>0.25</v>
      </c>
      <c r="AZ1360" s="74">
        <v>0.25</v>
      </c>
      <c r="BA1360" s="75" t="s">
        <v>89</v>
      </c>
      <c r="BB1360" s="65" t="s">
        <v>108</v>
      </c>
      <c r="BC1360" s="66" t="s">
        <v>8466</v>
      </c>
      <c r="BD1360" s="221" t="s">
        <v>87</v>
      </c>
      <c r="BE1360" s="221" t="s">
        <v>87</v>
      </c>
    </row>
    <row r="1361" spans="2:57" x14ac:dyDescent="0.25">
      <c r="B1361" s="221">
        <v>2025</v>
      </c>
      <c r="C1361" s="221">
        <v>891780111</v>
      </c>
      <c r="D1361" s="221" t="s">
        <v>78</v>
      </c>
      <c r="E1361" s="65" t="s">
        <v>8465</v>
      </c>
      <c r="F1361" s="65" t="s">
        <v>8464</v>
      </c>
      <c r="G1361" s="306">
        <v>0</v>
      </c>
      <c r="H1361" s="65" t="s">
        <v>81</v>
      </c>
      <c r="I1361" s="221" t="s">
        <v>82</v>
      </c>
      <c r="J1361" s="220" t="s">
        <v>83</v>
      </c>
      <c r="K1361" s="66" t="s">
        <v>8463</v>
      </c>
      <c r="L1361" s="68">
        <v>17400000.000000015</v>
      </c>
      <c r="M1361" s="221" t="s">
        <v>85</v>
      </c>
      <c r="N1361" s="66" t="s">
        <v>8462</v>
      </c>
      <c r="O1361" s="66">
        <v>1085112129</v>
      </c>
      <c r="P1361" s="65">
        <v>1786</v>
      </c>
      <c r="Q1361" s="78">
        <v>45882</v>
      </c>
      <c r="R1361" s="66">
        <v>142800000</v>
      </c>
      <c r="S1361" s="78">
        <v>45888</v>
      </c>
      <c r="T1361" s="68">
        <v>17400000.000000015</v>
      </c>
      <c r="U1361" s="65" t="s">
        <v>87</v>
      </c>
      <c r="V1361" s="68">
        <v>1082868728</v>
      </c>
      <c r="W1361" s="67" t="s">
        <v>8398</v>
      </c>
      <c r="X1361" s="78">
        <v>45888</v>
      </c>
      <c r="Y1361" s="78">
        <v>45888</v>
      </c>
      <c r="Z1361" s="70" t="s">
        <v>89</v>
      </c>
      <c r="AA1361" s="70">
        <v>46006</v>
      </c>
      <c r="AB1361" s="49">
        <f t="shared" si="105"/>
        <v>118</v>
      </c>
      <c r="AC1361" s="65">
        <v>0</v>
      </c>
      <c r="AD1361" s="424">
        <v>0</v>
      </c>
      <c r="AE1361" s="65">
        <v>0</v>
      </c>
      <c r="AF1361" s="78" t="s">
        <v>89</v>
      </c>
      <c r="AG1361" s="49">
        <f t="shared" si="106"/>
        <v>0</v>
      </c>
      <c r="AH1361" s="65">
        <v>0</v>
      </c>
      <c r="AI1361" s="68">
        <v>0</v>
      </c>
      <c r="AJ1361" s="65" t="s">
        <v>89</v>
      </c>
      <c r="AK1361" s="78" t="s">
        <v>89</v>
      </c>
      <c r="AL1361" s="65">
        <v>0</v>
      </c>
      <c r="AM1361" s="78" t="s">
        <v>89</v>
      </c>
      <c r="AN1361" s="78" t="s">
        <v>89</v>
      </c>
      <c r="AO1361" s="78" t="s">
        <v>89</v>
      </c>
      <c r="AP1361" s="49">
        <f t="shared" si="107"/>
        <v>0</v>
      </c>
      <c r="AQ1361" s="49">
        <f>+L1361+AD1361-AI1361</f>
        <v>17400000.000000015</v>
      </c>
      <c r="AR1361" s="65" t="s">
        <v>87</v>
      </c>
      <c r="AS1361" s="68">
        <v>17400000.000000015</v>
      </c>
      <c r="AT1361" s="65" t="s">
        <v>90</v>
      </c>
      <c r="AU1361" s="68">
        <v>0</v>
      </c>
      <c r="AV1361" s="75" t="s">
        <v>89</v>
      </c>
      <c r="AW1361" s="423">
        <v>3866666</v>
      </c>
      <c r="AX1361" s="79">
        <f t="shared" si="108"/>
        <v>13533334.000000015</v>
      </c>
      <c r="AY1361" s="223">
        <f t="shared" si="109"/>
        <v>0.2222221839080458</v>
      </c>
      <c r="AZ1361" s="74">
        <v>0.2222221839080458</v>
      </c>
      <c r="BA1361" s="75" t="s">
        <v>89</v>
      </c>
      <c r="BB1361" s="65" t="s">
        <v>108</v>
      </c>
      <c r="BC1361" s="66" t="s">
        <v>8461</v>
      </c>
      <c r="BD1361" s="221" t="s">
        <v>87</v>
      </c>
      <c r="BE1361" s="221" t="s">
        <v>87</v>
      </c>
    </row>
    <row r="1362" spans="2:57" x14ac:dyDescent="0.25">
      <c r="B1362" s="221">
        <v>2025</v>
      </c>
      <c r="C1362" s="221">
        <v>891780111</v>
      </c>
      <c r="D1362" s="221" t="s">
        <v>78</v>
      </c>
      <c r="E1362" s="65" t="s">
        <v>8460</v>
      </c>
      <c r="F1362" s="65" t="s">
        <v>8459</v>
      </c>
      <c r="G1362" s="306">
        <v>0</v>
      </c>
      <c r="H1362" s="65" t="s">
        <v>81</v>
      </c>
      <c r="I1362" s="221" t="s">
        <v>82</v>
      </c>
      <c r="J1362" s="220" t="s">
        <v>83</v>
      </c>
      <c r="K1362" s="66" t="s">
        <v>8458</v>
      </c>
      <c r="L1362" s="68">
        <v>15148000</v>
      </c>
      <c r="M1362" s="221" t="s">
        <v>85</v>
      </c>
      <c r="N1362" s="66" t="s">
        <v>8457</v>
      </c>
      <c r="O1362" s="66">
        <v>1082861946</v>
      </c>
      <c r="P1362" s="65">
        <v>1425</v>
      </c>
      <c r="Q1362" s="78">
        <v>45840</v>
      </c>
      <c r="R1362" s="66">
        <v>5603238000</v>
      </c>
      <c r="S1362" s="78">
        <v>45888</v>
      </c>
      <c r="T1362" s="68">
        <v>15148000</v>
      </c>
      <c r="U1362" s="65" t="s">
        <v>87</v>
      </c>
      <c r="V1362" s="68">
        <v>57400977</v>
      </c>
      <c r="W1362" s="67" t="s">
        <v>8456</v>
      </c>
      <c r="X1362" s="78">
        <v>45888</v>
      </c>
      <c r="Y1362" s="78">
        <v>45888</v>
      </c>
      <c r="Z1362" s="70" t="s">
        <v>89</v>
      </c>
      <c r="AA1362" s="70">
        <v>46006</v>
      </c>
      <c r="AB1362" s="49">
        <f t="shared" si="105"/>
        <v>118</v>
      </c>
      <c r="AC1362" s="65">
        <v>0</v>
      </c>
      <c r="AD1362" s="424">
        <v>0</v>
      </c>
      <c r="AE1362" s="65">
        <v>0</v>
      </c>
      <c r="AF1362" s="78" t="s">
        <v>89</v>
      </c>
      <c r="AG1362" s="49">
        <f t="shared" si="106"/>
        <v>0</v>
      </c>
      <c r="AH1362" s="65">
        <v>0</v>
      </c>
      <c r="AI1362" s="68">
        <v>0</v>
      </c>
      <c r="AJ1362" s="65" t="s">
        <v>89</v>
      </c>
      <c r="AK1362" s="78" t="s">
        <v>89</v>
      </c>
      <c r="AL1362" s="65">
        <v>0</v>
      </c>
      <c r="AM1362" s="78" t="s">
        <v>89</v>
      </c>
      <c r="AN1362" s="78" t="s">
        <v>89</v>
      </c>
      <c r="AO1362" s="78" t="s">
        <v>89</v>
      </c>
      <c r="AP1362" s="49">
        <f t="shared" si="107"/>
        <v>0</v>
      </c>
      <c r="AQ1362" s="49">
        <f>+L1362+AD1362-AI1362</f>
        <v>15148000</v>
      </c>
      <c r="AR1362" s="65" t="s">
        <v>87</v>
      </c>
      <c r="AS1362" s="68">
        <v>15148000</v>
      </c>
      <c r="AT1362" s="65" t="s">
        <v>90</v>
      </c>
      <c r="AU1362" s="68">
        <v>0</v>
      </c>
      <c r="AV1362" s="75" t="s">
        <v>89</v>
      </c>
      <c r="AW1362" s="423">
        <v>1893500</v>
      </c>
      <c r="AX1362" s="79">
        <f t="shared" si="108"/>
        <v>13254500</v>
      </c>
      <c r="AY1362" s="223">
        <f t="shared" si="109"/>
        <v>0.125</v>
      </c>
      <c r="AZ1362" s="74">
        <v>0.125</v>
      </c>
      <c r="BA1362" s="75" t="s">
        <v>89</v>
      </c>
      <c r="BB1362" s="65" t="s">
        <v>108</v>
      </c>
      <c r="BC1362" s="66" t="s">
        <v>8455</v>
      </c>
      <c r="BD1362" s="221" t="s">
        <v>87</v>
      </c>
      <c r="BE1362" s="221" t="s">
        <v>87</v>
      </c>
    </row>
    <row r="1363" spans="2:57" x14ac:dyDescent="0.25">
      <c r="B1363" s="221">
        <v>2025</v>
      </c>
      <c r="C1363" s="221">
        <v>891780111</v>
      </c>
      <c r="D1363" s="221" t="s">
        <v>78</v>
      </c>
      <c r="E1363" s="65" t="s">
        <v>8454</v>
      </c>
      <c r="F1363" s="65" t="s">
        <v>8453</v>
      </c>
      <c r="G1363" s="306">
        <v>0</v>
      </c>
      <c r="H1363" s="65" t="s">
        <v>81</v>
      </c>
      <c r="I1363" s="221" t="s">
        <v>82</v>
      </c>
      <c r="J1363" s="220" t="s">
        <v>83</v>
      </c>
      <c r="K1363" s="66" t="s">
        <v>8452</v>
      </c>
      <c r="L1363" s="68">
        <v>22000000</v>
      </c>
      <c r="M1363" s="221" t="s">
        <v>85</v>
      </c>
      <c r="N1363" s="66" t="s">
        <v>287</v>
      </c>
      <c r="O1363" s="66">
        <v>57297436</v>
      </c>
      <c r="P1363" s="65">
        <v>1425</v>
      </c>
      <c r="Q1363" s="78">
        <v>45840</v>
      </c>
      <c r="R1363" s="66">
        <v>5603238000</v>
      </c>
      <c r="S1363" s="78">
        <v>45888</v>
      </c>
      <c r="T1363" s="68">
        <v>22000000</v>
      </c>
      <c r="U1363" s="65" t="s">
        <v>87</v>
      </c>
      <c r="V1363" s="68">
        <v>1082870070</v>
      </c>
      <c r="W1363" s="67" t="s">
        <v>8403</v>
      </c>
      <c r="X1363" s="78">
        <v>45888</v>
      </c>
      <c r="Y1363" s="78">
        <v>45888</v>
      </c>
      <c r="Z1363" s="70" t="s">
        <v>89</v>
      </c>
      <c r="AA1363" s="70">
        <v>45991</v>
      </c>
      <c r="AB1363" s="49">
        <f t="shared" si="105"/>
        <v>103</v>
      </c>
      <c r="AC1363" s="65">
        <v>0</v>
      </c>
      <c r="AD1363" s="424">
        <v>0</v>
      </c>
      <c r="AE1363" s="65">
        <v>0</v>
      </c>
      <c r="AF1363" s="78" t="s">
        <v>89</v>
      </c>
      <c r="AG1363" s="49">
        <f t="shared" si="106"/>
        <v>0</v>
      </c>
      <c r="AH1363" s="65">
        <v>0</v>
      </c>
      <c r="AI1363" s="68">
        <v>0</v>
      </c>
      <c r="AJ1363" s="65" t="s">
        <v>89</v>
      </c>
      <c r="AK1363" s="78" t="s">
        <v>89</v>
      </c>
      <c r="AL1363" s="65">
        <v>0</v>
      </c>
      <c r="AM1363" s="78" t="s">
        <v>89</v>
      </c>
      <c r="AN1363" s="78" t="s">
        <v>89</v>
      </c>
      <c r="AO1363" s="78" t="s">
        <v>89</v>
      </c>
      <c r="AP1363" s="49">
        <f t="shared" si="107"/>
        <v>0</v>
      </c>
      <c r="AQ1363" s="49">
        <f>+L1363+AD1363-AI1363</f>
        <v>22000000</v>
      </c>
      <c r="AR1363" s="65" t="s">
        <v>87</v>
      </c>
      <c r="AS1363" s="68">
        <v>22000000</v>
      </c>
      <c r="AT1363" s="65" t="s">
        <v>90</v>
      </c>
      <c r="AU1363" s="68">
        <v>0</v>
      </c>
      <c r="AV1363" s="75" t="s">
        <v>89</v>
      </c>
      <c r="AW1363" s="423">
        <v>5500000</v>
      </c>
      <c r="AX1363" s="79">
        <f t="shared" si="108"/>
        <v>16500000</v>
      </c>
      <c r="AY1363" s="223">
        <f t="shared" si="109"/>
        <v>0.25</v>
      </c>
      <c r="AZ1363" s="74">
        <v>0.25</v>
      </c>
      <c r="BA1363" s="75" t="s">
        <v>89</v>
      </c>
      <c r="BB1363" s="65" t="s">
        <v>108</v>
      </c>
      <c r="BC1363" s="66" t="s">
        <v>8451</v>
      </c>
      <c r="BD1363" s="221" t="s">
        <v>87</v>
      </c>
      <c r="BE1363" s="221" t="s">
        <v>87</v>
      </c>
    </row>
    <row r="1364" spans="2:57" x14ac:dyDescent="0.25">
      <c r="B1364" s="221">
        <v>2025</v>
      </c>
      <c r="C1364" s="221">
        <v>891780111</v>
      </c>
      <c r="D1364" s="221" t="s">
        <v>78</v>
      </c>
      <c r="E1364" s="65" t="s">
        <v>8450</v>
      </c>
      <c r="F1364" s="65" t="s">
        <v>8449</v>
      </c>
      <c r="G1364" s="306">
        <v>0</v>
      </c>
      <c r="H1364" s="65" t="s">
        <v>81</v>
      </c>
      <c r="I1364" s="221" t="s">
        <v>82</v>
      </c>
      <c r="J1364" s="220" t="s">
        <v>83</v>
      </c>
      <c r="K1364" s="66" t="s">
        <v>8448</v>
      </c>
      <c r="L1364" s="68">
        <v>32000000</v>
      </c>
      <c r="M1364" s="221" t="s">
        <v>85</v>
      </c>
      <c r="N1364" s="66" t="s">
        <v>8447</v>
      </c>
      <c r="O1364" s="66">
        <v>1083045649</v>
      </c>
      <c r="P1364" s="65">
        <v>1786</v>
      </c>
      <c r="Q1364" s="78">
        <v>45882</v>
      </c>
      <c r="R1364" s="66">
        <v>142800000</v>
      </c>
      <c r="S1364" s="78">
        <v>45888</v>
      </c>
      <c r="T1364" s="68">
        <v>32000000</v>
      </c>
      <c r="U1364" s="65" t="s">
        <v>87</v>
      </c>
      <c r="V1364" s="68">
        <v>1082868728</v>
      </c>
      <c r="W1364" s="67" t="s">
        <v>8398</v>
      </c>
      <c r="X1364" s="78">
        <v>45888</v>
      </c>
      <c r="Y1364" s="78">
        <v>45888</v>
      </c>
      <c r="Z1364" s="70" t="s">
        <v>89</v>
      </c>
      <c r="AA1364" s="70">
        <v>46006</v>
      </c>
      <c r="AB1364" s="49">
        <f t="shared" si="105"/>
        <v>118</v>
      </c>
      <c r="AC1364" s="65">
        <v>0</v>
      </c>
      <c r="AD1364" s="424">
        <v>0</v>
      </c>
      <c r="AE1364" s="65">
        <v>0</v>
      </c>
      <c r="AF1364" s="78" t="s">
        <v>89</v>
      </c>
      <c r="AG1364" s="49">
        <f t="shared" si="106"/>
        <v>0</v>
      </c>
      <c r="AH1364" s="65">
        <v>0</v>
      </c>
      <c r="AI1364" s="68">
        <v>0</v>
      </c>
      <c r="AJ1364" s="65" t="s">
        <v>89</v>
      </c>
      <c r="AK1364" s="78" t="s">
        <v>89</v>
      </c>
      <c r="AL1364" s="65">
        <v>0</v>
      </c>
      <c r="AM1364" s="78" t="s">
        <v>89</v>
      </c>
      <c r="AN1364" s="78" t="s">
        <v>89</v>
      </c>
      <c r="AO1364" s="78" t="s">
        <v>89</v>
      </c>
      <c r="AP1364" s="49">
        <f t="shared" si="107"/>
        <v>0</v>
      </c>
      <c r="AQ1364" s="49">
        <f>+L1364+AD1364-AI1364</f>
        <v>32000000</v>
      </c>
      <c r="AR1364" s="65" t="s">
        <v>87</v>
      </c>
      <c r="AS1364" s="68">
        <v>32000000</v>
      </c>
      <c r="AT1364" s="65" t="s">
        <v>90</v>
      </c>
      <c r="AU1364" s="68">
        <v>0</v>
      </c>
      <c r="AV1364" s="75" t="s">
        <v>89</v>
      </c>
      <c r="AW1364" s="423">
        <v>7111111</v>
      </c>
      <c r="AX1364" s="79">
        <f t="shared" si="108"/>
        <v>24888889</v>
      </c>
      <c r="AY1364" s="223">
        <f t="shared" si="109"/>
        <v>0.22222221875000001</v>
      </c>
      <c r="AZ1364" s="74">
        <v>0.22222221875000001</v>
      </c>
      <c r="BA1364" s="75" t="s">
        <v>89</v>
      </c>
      <c r="BB1364" s="65" t="s">
        <v>108</v>
      </c>
      <c r="BC1364" s="66" t="s">
        <v>8446</v>
      </c>
      <c r="BD1364" s="221" t="s">
        <v>87</v>
      </c>
      <c r="BE1364" s="221" t="s">
        <v>87</v>
      </c>
    </row>
    <row r="1365" spans="2:57" x14ac:dyDescent="0.25">
      <c r="B1365" s="221">
        <v>2025</v>
      </c>
      <c r="C1365" s="221">
        <v>891780111</v>
      </c>
      <c r="D1365" s="221" t="s">
        <v>78</v>
      </c>
      <c r="E1365" s="65" t="s">
        <v>8445</v>
      </c>
      <c r="F1365" s="65" t="s">
        <v>8444</v>
      </c>
      <c r="G1365" s="306">
        <v>0</v>
      </c>
      <c r="H1365" s="65" t="s">
        <v>81</v>
      </c>
      <c r="I1365" s="221" t="s">
        <v>82</v>
      </c>
      <c r="J1365" s="220" t="s">
        <v>83</v>
      </c>
      <c r="K1365" s="66" t="s">
        <v>8443</v>
      </c>
      <c r="L1365" s="68">
        <v>8775000</v>
      </c>
      <c r="M1365" s="221" t="s">
        <v>85</v>
      </c>
      <c r="N1365" s="66" t="s">
        <v>8442</v>
      </c>
      <c r="O1365" s="66">
        <v>1083036058</v>
      </c>
      <c r="P1365" s="65">
        <v>1426</v>
      </c>
      <c r="Q1365" s="78">
        <v>45840</v>
      </c>
      <c r="R1365" s="66">
        <v>2494141000</v>
      </c>
      <c r="S1365" s="78">
        <v>45888</v>
      </c>
      <c r="T1365" s="68">
        <v>8775000</v>
      </c>
      <c r="U1365" s="65" t="s">
        <v>87</v>
      </c>
      <c r="V1365" s="68">
        <v>2536172</v>
      </c>
      <c r="W1365" s="67" t="s">
        <v>8441</v>
      </c>
      <c r="X1365" s="78">
        <v>45888</v>
      </c>
      <c r="Y1365" s="78">
        <v>45888</v>
      </c>
      <c r="Z1365" s="70" t="s">
        <v>89</v>
      </c>
      <c r="AA1365" s="70">
        <v>45991</v>
      </c>
      <c r="AB1365" s="49">
        <f t="shared" si="105"/>
        <v>103</v>
      </c>
      <c r="AC1365" s="65">
        <v>0</v>
      </c>
      <c r="AD1365" s="424">
        <v>0</v>
      </c>
      <c r="AE1365" s="65">
        <v>0</v>
      </c>
      <c r="AF1365" s="78" t="s">
        <v>89</v>
      </c>
      <c r="AG1365" s="49">
        <f t="shared" si="106"/>
        <v>0</v>
      </c>
      <c r="AH1365" s="65">
        <v>0</v>
      </c>
      <c r="AI1365" s="68">
        <v>0</v>
      </c>
      <c r="AJ1365" s="65" t="s">
        <v>89</v>
      </c>
      <c r="AK1365" s="78" t="s">
        <v>89</v>
      </c>
      <c r="AL1365" s="65">
        <v>0</v>
      </c>
      <c r="AM1365" s="78" t="s">
        <v>89</v>
      </c>
      <c r="AN1365" s="78" t="s">
        <v>89</v>
      </c>
      <c r="AO1365" s="78" t="s">
        <v>89</v>
      </c>
      <c r="AP1365" s="49">
        <f t="shared" si="107"/>
        <v>0</v>
      </c>
      <c r="AQ1365" s="49">
        <f>+L1365+AD1365-AI1365</f>
        <v>8775000</v>
      </c>
      <c r="AR1365" s="65" t="s">
        <v>87</v>
      </c>
      <c r="AS1365" s="68">
        <v>8775000</v>
      </c>
      <c r="AT1365" s="65" t="s">
        <v>90</v>
      </c>
      <c r="AU1365" s="68">
        <v>0</v>
      </c>
      <c r="AV1365" s="75" t="s">
        <v>89</v>
      </c>
      <c r="AW1365" s="423">
        <v>2025000</v>
      </c>
      <c r="AX1365" s="79">
        <f t="shared" si="108"/>
        <v>6750000</v>
      </c>
      <c r="AY1365" s="223">
        <f t="shared" si="109"/>
        <v>0.23076923076923078</v>
      </c>
      <c r="AZ1365" s="74">
        <v>0.23076923076923078</v>
      </c>
      <c r="BA1365" s="75" t="s">
        <v>89</v>
      </c>
      <c r="BB1365" s="65" t="s">
        <v>108</v>
      </c>
      <c r="BC1365" s="66" t="s">
        <v>8440</v>
      </c>
      <c r="BD1365" s="221" t="s">
        <v>87</v>
      </c>
      <c r="BE1365" s="221" t="s">
        <v>87</v>
      </c>
    </row>
    <row r="1366" spans="2:57" x14ac:dyDescent="0.25">
      <c r="B1366" s="221">
        <v>2025</v>
      </c>
      <c r="C1366" s="221">
        <v>891780111</v>
      </c>
      <c r="D1366" s="221" t="s">
        <v>78</v>
      </c>
      <c r="E1366" s="65" t="s">
        <v>8439</v>
      </c>
      <c r="F1366" s="65" t="s">
        <v>8438</v>
      </c>
      <c r="G1366" s="306">
        <v>0</v>
      </c>
      <c r="H1366" s="65" t="s">
        <v>81</v>
      </c>
      <c r="I1366" s="221" t="s">
        <v>82</v>
      </c>
      <c r="J1366" s="220" t="s">
        <v>83</v>
      </c>
      <c r="K1366" s="66" t="s">
        <v>8437</v>
      </c>
      <c r="L1366" s="68">
        <v>10600000</v>
      </c>
      <c r="M1366" s="221" t="s">
        <v>85</v>
      </c>
      <c r="N1366" s="66" t="s">
        <v>8436</v>
      </c>
      <c r="O1366" s="66">
        <v>85467592</v>
      </c>
      <c r="P1366" s="65">
        <v>1426</v>
      </c>
      <c r="Q1366" s="78">
        <v>45840</v>
      </c>
      <c r="R1366" s="66">
        <v>2494141000</v>
      </c>
      <c r="S1366" s="78">
        <v>45888</v>
      </c>
      <c r="T1366" s="68">
        <v>10600000</v>
      </c>
      <c r="U1366" s="65" t="s">
        <v>87</v>
      </c>
      <c r="V1366" s="68">
        <v>85467461</v>
      </c>
      <c r="W1366" s="67" t="s">
        <v>8435</v>
      </c>
      <c r="X1366" s="78">
        <v>45888</v>
      </c>
      <c r="Y1366" s="78">
        <v>45888</v>
      </c>
      <c r="Z1366" s="70" t="s">
        <v>89</v>
      </c>
      <c r="AA1366" s="70">
        <v>45991</v>
      </c>
      <c r="AB1366" s="49">
        <f t="shared" si="105"/>
        <v>103</v>
      </c>
      <c r="AC1366" s="65">
        <v>0</v>
      </c>
      <c r="AD1366" s="424">
        <v>0</v>
      </c>
      <c r="AE1366" s="65">
        <v>0</v>
      </c>
      <c r="AF1366" s="78" t="s">
        <v>89</v>
      </c>
      <c r="AG1366" s="49">
        <f t="shared" si="106"/>
        <v>0</v>
      </c>
      <c r="AH1366" s="65">
        <v>0</v>
      </c>
      <c r="AI1366" s="68">
        <v>0</v>
      </c>
      <c r="AJ1366" s="65" t="s">
        <v>89</v>
      </c>
      <c r="AK1366" s="78" t="s">
        <v>89</v>
      </c>
      <c r="AL1366" s="65">
        <v>0</v>
      </c>
      <c r="AM1366" s="78" t="s">
        <v>89</v>
      </c>
      <c r="AN1366" s="78" t="s">
        <v>89</v>
      </c>
      <c r="AO1366" s="78" t="s">
        <v>89</v>
      </c>
      <c r="AP1366" s="49">
        <f t="shared" si="107"/>
        <v>0</v>
      </c>
      <c r="AQ1366" s="49">
        <f>+L1366+AD1366-AI1366</f>
        <v>10600000</v>
      </c>
      <c r="AR1366" s="65" t="s">
        <v>87</v>
      </c>
      <c r="AS1366" s="68">
        <v>10600000</v>
      </c>
      <c r="AT1366" s="65" t="s">
        <v>90</v>
      </c>
      <c r="AU1366" s="68">
        <v>0</v>
      </c>
      <c r="AV1366" s="75" t="s">
        <v>89</v>
      </c>
      <c r="AW1366" s="423">
        <v>2650000</v>
      </c>
      <c r="AX1366" s="79">
        <f t="shared" si="108"/>
        <v>7950000</v>
      </c>
      <c r="AY1366" s="223">
        <f t="shared" si="109"/>
        <v>0.25</v>
      </c>
      <c r="AZ1366" s="74">
        <v>0.25</v>
      </c>
      <c r="BA1366" s="75" t="s">
        <v>89</v>
      </c>
      <c r="BB1366" s="65" t="s">
        <v>108</v>
      </c>
      <c r="BC1366" s="66" t="s">
        <v>8434</v>
      </c>
      <c r="BD1366" s="221" t="s">
        <v>87</v>
      </c>
      <c r="BE1366" s="221" t="s">
        <v>87</v>
      </c>
    </row>
    <row r="1367" spans="2:57" x14ac:dyDescent="0.25">
      <c r="B1367" s="221">
        <v>2025</v>
      </c>
      <c r="C1367" s="221">
        <v>891780111</v>
      </c>
      <c r="D1367" s="221" t="s">
        <v>78</v>
      </c>
      <c r="E1367" s="65" t="s">
        <v>8433</v>
      </c>
      <c r="F1367" s="65" t="s">
        <v>8432</v>
      </c>
      <c r="G1367" s="306">
        <v>0</v>
      </c>
      <c r="H1367" s="65" t="s">
        <v>81</v>
      </c>
      <c r="I1367" s="221" t="s">
        <v>82</v>
      </c>
      <c r="J1367" s="220" t="s">
        <v>83</v>
      </c>
      <c r="K1367" s="66" t="s">
        <v>8431</v>
      </c>
      <c r="L1367" s="68">
        <v>10625200</v>
      </c>
      <c r="M1367" s="221" t="s">
        <v>85</v>
      </c>
      <c r="N1367" s="66" t="s">
        <v>8430</v>
      </c>
      <c r="O1367" s="66">
        <v>1081822311</v>
      </c>
      <c r="P1367" s="65">
        <v>1425</v>
      </c>
      <c r="Q1367" s="78">
        <v>45840</v>
      </c>
      <c r="R1367" s="66">
        <v>5603238000</v>
      </c>
      <c r="S1367" s="78">
        <v>45889</v>
      </c>
      <c r="T1367" s="68">
        <v>10625200</v>
      </c>
      <c r="U1367" s="65" t="s">
        <v>87</v>
      </c>
      <c r="V1367" s="68">
        <v>36557666</v>
      </c>
      <c r="W1367" s="67" t="s">
        <v>8339</v>
      </c>
      <c r="X1367" s="78">
        <v>45889</v>
      </c>
      <c r="Y1367" s="78">
        <v>45889</v>
      </c>
      <c r="Z1367" s="70" t="s">
        <v>89</v>
      </c>
      <c r="AA1367" s="70">
        <v>45991</v>
      </c>
      <c r="AB1367" s="49">
        <f t="shared" si="105"/>
        <v>102</v>
      </c>
      <c r="AC1367" s="65">
        <v>0</v>
      </c>
      <c r="AD1367" s="424">
        <v>0</v>
      </c>
      <c r="AE1367" s="65">
        <v>0</v>
      </c>
      <c r="AF1367" s="78" t="s">
        <v>89</v>
      </c>
      <c r="AG1367" s="49">
        <f t="shared" si="106"/>
        <v>0</v>
      </c>
      <c r="AH1367" s="65">
        <v>0</v>
      </c>
      <c r="AI1367" s="68">
        <v>0</v>
      </c>
      <c r="AJ1367" s="65" t="s">
        <v>89</v>
      </c>
      <c r="AK1367" s="78" t="s">
        <v>89</v>
      </c>
      <c r="AL1367" s="65">
        <v>0</v>
      </c>
      <c r="AM1367" s="78" t="s">
        <v>89</v>
      </c>
      <c r="AN1367" s="78" t="s">
        <v>89</v>
      </c>
      <c r="AO1367" s="78" t="s">
        <v>89</v>
      </c>
      <c r="AP1367" s="49">
        <f t="shared" si="107"/>
        <v>0</v>
      </c>
      <c r="AQ1367" s="49">
        <f>+L1367+AD1367-AI1367</f>
        <v>10625200</v>
      </c>
      <c r="AR1367" s="65" t="s">
        <v>87</v>
      </c>
      <c r="AS1367" s="68">
        <v>10625200</v>
      </c>
      <c r="AT1367" s="65" t="s">
        <v>90</v>
      </c>
      <c r="AU1367" s="68">
        <v>0</v>
      </c>
      <c r="AV1367" s="75" t="s">
        <v>89</v>
      </c>
      <c r="AW1367" s="423">
        <v>1157200</v>
      </c>
      <c r="AX1367" s="79">
        <f t="shared" si="108"/>
        <v>9468000</v>
      </c>
      <c r="AY1367" s="223">
        <f t="shared" si="109"/>
        <v>0.10891089108910891</v>
      </c>
      <c r="AZ1367" s="74">
        <v>0.10891089108910891</v>
      </c>
      <c r="BA1367" s="75" t="s">
        <v>89</v>
      </c>
      <c r="BB1367" s="65" t="s">
        <v>108</v>
      </c>
      <c r="BC1367" s="66" t="s">
        <v>8429</v>
      </c>
      <c r="BD1367" s="221" t="s">
        <v>87</v>
      </c>
      <c r="BE1367" s="221" t="s">
        <v>87</v>
      </c>
    </row>
    <row r="1368" spans="2:57" x14ac:dyDescent="0.25">
      <c r="B1368" s="221">
        <v>2025</v>
      </c>
      <c r="C1368" s="221">
        <v>891780111</v>
      </c>
      <c r="D1368" s="221" t="s">
        <v>78</v>
      </c>
      <c r="E1368" s="65" t="s">
        <v>8428</v>
      </c>
      <c r="F1368" s="65" t="s">
        <v>8427</v>
      </c>
      <c r="G1368" s="306">
        <v>0</v>
      </c>
      <c r="H1368" s="65" t="s">
        <v>81</v>
      </c>
      <c r="I1368" s="221" t="s">
        <v>82</v>
      </c>
      <c r="J1368" s="220" t="s">
        <v>83</v>
      </c>
      <c r="K1368" s="66" t="s">
        <v>8426</v>
      </c>
      <c r="L1368" s="68">
        <v>13500000</v>
      </c>
      <c r="M1368" s="221" t="s">
        <v>85</v>
      </c>
      <c r="N1368" s="66" t="s">
        <v>8425</v>
      </c>
      <c r="O1368" s="66">
        <v>1083016337</v>
      </c>
      <c r="P1368" s="65">
        <v>1786</v>
      </c>
      <c r="Q1368" s="78">
        <v>45882</v>
      </c>
      <c r="R1368" s="66">
        <v>142800000</v>
      </c>
      <c r="S1368" s="78">
        <v>45890</v>
      </c>
      <c r="T1368" s="68">
        <v>13500000</v>
      </c>
      <c r="U1368" s="65" t="s">
        <v>87</v>
      </c>
      <c r="V1368" s="68">
        <v>1082868728</v>
      </c>
      <c r="W1368" s="67" t="s">
        <v>8398</v>
      </c>
      <c r="X1368" s="78">
        <v>45890</v>
      </c>
      <c r="Y1368" s="78">
        <v>45890</v>
      </c>
      <c r="Z1368" s="70" t="s">
        <v>89</v>
      </c>
      <c r="AA1368" s="70">
        <v>45991</v>
      </c>
      <c r="AB1368" s="49">
        <f t="shared" si="105"/>
        <v>101</v>
      </c>
      <c r="AC1368" s="65">
        <v>0</v>
      </c>
      <c r="AD1368" s="424">
        <v>0</v>
      </c>
      <c r="AE1368" s="65">
        <v>0</v>
      </c>
      <c r="AF1368" s="78" t="s">
        <v>89</v>
      </c>
      <c r="AG1368" s="49">
        <f t="shared" si="106"/>
        <v>0</v>
      </c>
      <c r="AH1368" s="65">
        <v>0</v>
      </c>
      <c r="AI1368" s="68">
        <v>0</v>
      </c>
      <c r="AJ1368" s="65" t="s">
        <v>89</v>
      </c>
      <c r="AK1368" s="78" t="s">
        <v>89</v>
      </c>
      <c r="AL1368" s="65">
        <v>0</v>
      </c>
      <c r="AM1368" s="78" t="s">
        <v>89</v>
      </c>
      <c r="AN1368" s="78" t="s">
        <v>89</v>
      </c>
      <c r="AO1368" s="78" t="s">
        <v>89</v>
      </c>
      <c r="AP1368" s="49">
        <f t="shared" si="107"/>
        <v>0</v>
      </c>
      <c r="AQ1368" s="49">
        <f>+L1368+AD1368-AI1368</f>
        <v>13500000</v>
      </c>
      <c r="AR1368" s="65" t="s">
        <v>87</v>
      </c>
      <c r="AS1368" s="68">
        <v>13500000</v>
      </c>
      <c r="AT1368" s="65" t="s">
        <v>90</v>
      </c>
      <c r="AU1368" s="68">
        <v>0</v>
      </c>
      <c r="AV1368" s="75" t="s">
        <v>89</v>
      </c>
      <c r="AW1368" s="423">
        <v>3375000</v>
      </c>
      <c r="AX1368" s="79">
        <f t="shared" si="108"/>
        <v>10125000</v>
      </c>
      <c r="AY1368" s="223">
        <f t="shared" si="109"/>
        <v>0.25</v>
      </c>
      <c r="AZ1368" s="74">
        <v>0.25</v>
      </c>
      <c r="BA1368" s="75" t="s">
        <v>89</v>
      </c>
      <c r="BB1368" s="65" t="s">
        <v>108</v>
      </c>
      <c r="BC1368" s="66" t="s">
        <v>8424</v>
      </c>
      <c r="BD1368" s="221" t="s">
        <v>87</v>
      </c>
      <c r="BE1368" s="221" t="s">
        <v>87</v>
      </c>
    </row>
    <row r="1369" spans="2:57" x14ac:dyDescent="0.25">
      <c r="B1369" s="221">
        <v>2025</v>
      </c>
      <c r="C1369" s="221">
        <v>891780111</v>
      </c>
      <c r="D1369" s="221" t="s">
        <v>78</v>
      </c>
      <c r="E1369" s="65" t="s">
        <v>8423</v>
      </c>
      <c r="F1369" s="65" t="s">
        <v>8422</v>
      </c>
      <c r="G1369" s="306">
        <v>0</v>
      </c>
      <c r="H1369" s="65" t="s">
        <v>81</v>
      </c>
      <c r="I1369" s="221" t="s">
        <v>82</v>
      </c>
      <c r="J1369" s="220" t="s">
        <v>83</v>
      </c>
      <c r="K1369" s="66" t="s">
        <v>8421</v>
      </c>
      <c r="L1369" s="68">
        <v>8325000</v>
      </c>
      <c r="M1369" s="221" t="s">
        <v>85</v>
      </c>
      <c r="N1369" s="66" t="s">
        <v>8420</v>
      </c>
      <c r="O1369" s="66">
        <v>1082987415</v>
      </c>
      <c r="P1369" s="65">
        <v>1426</v>
      </c>
      <c r="Q1369" s="78">
        <v>45840</v>
      </c>
      <c r="R1369" s="66">
        <v>2494141000</v>
      </c>
      <c r="S1369" s="78">
        <v>45891</v>
      </c>
      <c r="T1369" s="68">
        <v>8325000</v>
      </c>
      <c r="U1369" s="65" t="s">
        <v>87</v>
      </c>
      <c r="V1369" s="68">
        <v>85459497</v>
      </c>
      <c r="W1369" s="67" t="s">
        <v>540</v>
      </c>
      <c r="X1369" s="78">
        <v>45891</v>
      </c>
      <c r="Y1369" s="78">
        <v>45891</v>
      </c>
      <c r="Z1369" s="70" t="s">
        <v>89</v>
      </c>
      <c r="AA1369" s="70">
        <v>45991</v>
      </c>
      <c r="AB1369" s="49">
        <f t="shared" si="105"/>
        <v>100</v>
      </c>
      <c r="AC1369" s="65">
        <v>0</v>
      </c>
      <c r="AD1369" s="424">
        <v>0</v>
      </c>
      <c r="AE1369" s="65">
        <v>0</v>
      </c>
      <c r="AF1369" s="78" t="s">
        <v>89</v>
      </c>
      <c r="AG1369" s="49">
        <f t="shared" si="106"/>
        <v>0</v>
      </c>
      <c r="AH1369" s="65">
        <v>0</v>
      </c>
      <c r="AI1369" s="68">
        <v>0</v>
      </c>
      <c r="AJ1369" s="65" t="s">
        <v>89</v>
      </c>
      <c r="AK1369" s="78" t="s">
        <v>89</v>
      </c>
      <c r="AL1369" s="65">
        <v>0</v>
      </c>
      <c r="AM1369" s="78" t="s">
        <v>89</v>
      </c>
      <c r="AN1369" s="78" t="s">
        <v>89</v>
      </c>
      <c r="AO1369" s="78" t="s">
        <v>89</v>
      </c>
      <c r="AP1369" s="49">
        <f t="shared" si="107"/>
        <v>0</v>
      </c>
      <c r="AQ1369" s="49">
        <f>+L1369+AD1369-AI1369</f>
        <v>8325000</v>
      </c>
      <c r="AR1369" s="65" t="s">
        <v>87</v>
      </c>
      <c r="AS1369" s="68">
        <v>8325000</v>
      </c>
      <c r="AT1369" s="65" t="s">
        <v>90</v>
      </c>
      <c r="AU1369" s="68">
        <v>0</v>
      </c>
      <c r="AV1369" s="75" t="s">
        <v>89</v>
      </c>
      <c r="AW1369" s="423">
        <v>1575000</v>
      </c>
      <c r="AX1369" s="79">
        <f t="shared" si="108"/>
        <v>6750000</v>
      </c>
      <c r="AY1369" s="223">
        <f t="shared" si="109"/>
        <v>0.1891891891891892</v>
      </c>
      <c r="AZ1369" s="74">
        <v>0.1891891891891892</v>
      </c>
      <c r="BA1369" s="75" t="s">
        <v>89</v>
      </c>
      <c r="BB1369" s="65" t="s">
        <v>108</v>
      </c>
      <c r="BC1369" s="66" t="s">
        <v>8419</v>
      </c>
      <c r="BD1369" s="221" t="s">
        <v>87</v>
      </c>
      <c r="BE1369" s="221" t="s">
        <v>87</v>
      </c>
    </row>
    <row r="1370" spans="2:57" x14ac:dyDescent="0.25">
      <c r="B1370" s="221">
        <v>2025</v>
      </c>
      <c r="C1370" s="221">
        <v>891780111</v>
      </c>
      <c r="D1370" s="221" t="s">
        <v>78</v>
      </c>
      <c r="E1370" s="65" t="s">
        <v>8418</v>
      </c>
      <c r="F1370" s="65" t="s">
        <v>8417</v>
      </c>
      <c r="G1370" s="306">
        <v>0</v>
      </c>
      <c r="H1370" s="65" t="s">
        <v>81</v>
      </c>
      <c r="I1370" s="221" t="s">
        <v>82</v>
      </c>
      <c r="J1370" s="220" t="s">
        <v>83</v>
      </c>
      <c r="K1370" s="66" t="s">
        <v>8416</v>
      </c>
      <c r="L1370" s="68">
        <v>9805000</v>
      </c>
      <c r="M1370" s="221" t="s">
        <v>85</v>
      </c>
      <c r="N1370" s="66" t="s">
        <v>8415</v>
      </c>
      <c r="O1370" s="66">
        <v>1003241055</v>
      </c>
      <c r="P1370" s="65">
        <v>1426</v>
      </c>
      <c r="Q1370" s="78">
        <v>45840</v>
      </c>
      <c r="R1370" s="66">
        <v>2494141000</v>
      </c>
      <c r="S1370" s="78">
        <v>45891</v>
      </c>
      <c r="T1370" s="68">
        <v>9805000</v>
      </c>
      <c r="U1370" s="65" t="s">
        <v>87</v>
      </c>
      <c r="V1370" s="68">
        <v>1082868728</v>
      </c>
      <c r="W1370" s="67" t="s">
        <v>8398</v>
      </c>
      <c r="X1370" s="78">
        <v>45891</v>
      </c>
      <c r="Y1370" s="78">
        <v>45891</v>
      </c>
      <c r="Z1370" s="70" t="s">
        <v>89</v>
      </c>
      <c r="AA1370" s="70">
        <v>45991</v>
      </c>
      <c r="AB1370" s="49">
        <f t="shared" si="105"/>
        <v>100</v>
      </c>
      <c r="AC1370" s="65">
        <v>0</v>
      </c>
      <c r="AD1370" s="424">
        <v>0</v>
      </c>
      <c r="AE1370" s="65">
        <v>0</v>
      </c>
      <c r="AF1370" s="78" t="s">
        <v>89</v>
      </c>
      <c r="AG1370" s="49">
        <f t="shared" si="106"/>
        <v>0</v>
      </c>
      <c r="AH1370" s="65">
        <v>0</v>
      </c>
      <c r="AI1370" s="68">
        <v>0</v>
      </c>
      <c r="AJ1370" s="65" t="s">
        <v>89</v>
      </c>
      <c r="AK1370" s="78" t="s">
        <v>89</v>
      </c>
      <c r="AL1370" s="65">
        <v>0</v>
      </c>
      <c r="AM1370" s="78" t="s">
        <v>89</v>
      </c>
      <c r="AN1370" s="78" t="s">
        <v>89</v>
      </c>
      <c r="AO1370" s="78" t="s">
        <v>89</v>
      </c>
      <c r="AP1370" s="49">
        <f t="shared" si="107"/>
        <v>0</v>
      </c>
      <c r="AQ1370" s="49">
        <f>+L1370+AD1370-AI1370</f>
        <v>9805000</v>
      </c>
      <c r="AR1370" s="65" t="s">
        <v>87</v>
      </c>
      <c r="AS1370" s="68">
        <v>9805000</v>
      </c>
      <c r="AT1370" s="65" t="s">
        <v>90</v>
      </c>
      <c r="AU1370" s="68">
        <v>0</v>
      </c>
      <c r="AV1370" s="75" t="s">
        <v>89</v>
      </c>
      <c r="AW1370" s="423">
        <v>1855000</v>
      </c>
      <c r="AX1370" s="79">
        <f t="shared" si="108"/>
        <v>7950000</v>
      </c>
      <c r="AY1370" s="223">
        <f t="shared" si="109"/>
        <v>0.1891891891891892</v>
      </c>
      <c r="AZ1370" s="74">
        <v>0.1891891891891892</v>
      </c>
      <c r="BA1370" s="75" t="s">
        <v>89</v>
      </c>
      <c r="BB1370" s="65" t="s">
        <v>108</v>
      </c>
      <c r="BC1370" s="66" t="s">
        <v>8414</v>
      </c>
      <c r="BD1370" s="221" t="s">
        <v>87</v>
      </c>
      <c r="BE1370" s="221" t="s">
        <v>87</v>
      </c>
    </row>
    <row r="1371" spans="2:57" x14ac:dyDescent="0.25">
      <c r="B1371" s="221">
        <v>2025</v>
      </c>
      <c r="C1371" s="221">
        <v>891780111</v>
      </c>
      <c r="D1371" s="221" t="s">
        <v>78</v>
      </c>
      <c r="E1371" s="65" t="s">
        <v>8413</v>
      </c>
      <c r="F1371" s="65" t="s">
        <v>8412</v>
      </c>
      <c r="G1371" s="306">
        <v>0</v>
      </c>
      <c r="H1371" s="65" t="s">
        <v>81</v>
      </c>
      <c r="I1371" s="221" t="s">
        <v>82</v>
      </c>
      <c r="J1371" s="220" t="s">
        <v>83</v>
      </c>
      <c r="K1371" s="66" t="s">
        <v>8411</v>
      </c>
      <c r="L1371" s="68">
        <v>10625200</v>
      </c>
      <c r="M1371" s="221" t="s">
        <v>85</v>
      </c>
      <c r="N1371" s="66" t="s">
        <v>8410</v>
      </c>
      <c r="O1371" s="66">
        <v>1082938113</v>
      </c>
      <c r="P1371" s="65">
        <v>1425</v>
      </c>
      <c r="Q1371" s="78">
        <v>45840</v>
      </c>
      <c r="R1371" s="66">
        <v>5603238000</v>
      </c>
      <c r="S1371" s="78">
        <v>45891</v>
      </c>
      <c r="T1371" s="68">
        <v>10625200</v>
      </c>
      <c r="U1371" s="65" t="s">
        <v>87</v>
      </c>
      <c r="V1371" s="68">
        <v>12621405</v>
      </c>
      <c r="W1371" s="67" t="s">
        <v>8409</v>
      </c>
      <c r="X1371" s="78">
        <v>45891</v>
      </c>
      <c r="Y1371" s="78">
        <v>45891</v>
      </c>
      <c r="Z1371" s="70" t="s">
        <v>89</v>
      </c>
      <c r="AA1371" s="70">
        <v>45991</v>
      </c>
      <c r="AB1371" s="49">
        <f t="shared" si="105"/>
        <v>100</v>
      </c>
      <c r="AC1371" s="65">
        <v>0</v>
      </c>
      <c r="AD1371" s="424">
        <v>0</v>
      </c>
      <c r="AE1371" s="65">
        <v>0</v>
      </c>
      <c r="AF1371" s="78" t="s">
        <v>89</v>
      </c>
      <c r="AG1371" s="49">
        <f t="shared" si="106"/>
        <v>0</v>
      </c>
      <c r="AH1371" s="65">
        <v>0</v>
      </c>
      <c r="AI1371" s="68">
        <v>0</v>
      </c>
      <c r="AJ1371" s="65" t="s">
        <v>89</v>
      </c>
      <c r="AK1371" s="78" t="s">
        <v>89</v>
      </c>
      <c r="AL1371" s="65">
        <v>0</v>
      </c>
      <c r="AM1371" s="78" t="s">
        <v>89</v>
      </c>
      <c r="AN1371" s="78" t="s">
        <v>89</v>
      </c>
      <c r="AO1371" s="78" t="s">
        <v>89</v>
      </c>
      <c r="AP1371" s="49">
        <f t="shared" si="107"/>
        <v>0</v>
      </c>
      <c r="AQ1371" s="49">
        <f>+L1371+AD1371-AI1371</f>
        <v>10625200</v>
      </c>
      <c r="AR1371" s="65" t="s">
        <v>87</v>
      </c>
      <c r="AS1371" s="68">
        <v>10625200</v>
      </c>
      <c r="AT1371" s="65" t="s">
        <v>90</v>
      </c>
      <c r="AU1371" s="68">
        <v>0</v>
      </c>
      <c r="AV1371" s="75" t="s">
        <v>89</v>
      </c>
      <c r="AW1371" s="423">
        <v>1157200</v>
      </c>
      <c r="AX1371" s="79">
        <f t="shared" si="108"/>
        <v>9468000</v>
      </c>
      <c r="AY1371" s="223">
        <f t="shared" si="109"/>
        <v>0.10891089108910891</v>
      </c>
      <c r="AZ1371" s="74">
        <v>0.10891089108910891</v>
      </c>
      <c r="BA1371" s="75" t="s">
        <v>89</v>
      </c>
      <c r="BB1371" s="65" t="s">
        <v>108</v>
      </c>
      <c r="BC1371" s="66" t="s">
        <v>8408</v>
      </c>
      <c r="BD1371" s="221" t="s">
        <v>87</v>
      </c>
      <c r="BE1371" s="221" t="s">
        <v>87</v>
      </c>
    </row>
    <row r="1372" spans="2:57" x14ac:dyDescent="0.25">
      <c r="B1372" s="221">
        <v>2025</v>
      </c>
      <c r="C1372" s="221">
        <v>891780111</v>
      </c>
      <c r="D1372" s="221" t="s">
        <v>78</v>
      </c>
      <c r="E1372" s="65" t="s">
        <v>8407</v>
      </c>
      <c r="F1372" s="65" t="s">
        <v>8406</v>
      </c>
      <c r="G1372" s="306">
        <v>0</v>
      </c>
      <c r="H1372" s="65" t="s">
        <v>81</v>
      </c>
      <c r="I1372" s="221" t="s">
        <v>82</v>
      </c>
      <c r="J1372" s="220" t="s">
        <v>83</v>
      </c>
      <c r="K1372" s="66" t="s">
        <v>8405</v>
      </c>
      <c r="L1372" s="68">
        <v>17041500</v>
      </c>
      <c r="M1372" s="221" t="s">
        <v>85</v>
      </c>
      <c r="N1372" s="66" t="s">
        <v>8404</v>
      </c>
      <c r="O1372" s="66">
        <v>1193050847</v>
      </c>
      <c r="P1372" s="65">
        <v>1425</v>
      </c>
      <c r="Q1372" s="78">
        <v>45840</v>
      </c>
      <c r="R1372" s="66">
        <v>5603238000</v>
      </c>
      <c r="S1372" s="78">
        <v>45891</v>
      </c>
      <c r="T1372" s="68">
        <v>17041500</v>
      </c>
      <c r="U1372" s="65" t="s">
        <v>87</v>
      </c>
      <c r="V1372" s="68">
        <v>1082870070</v>
      </c>
      <c r="W1372" s="67" t="s">
        <v>8403</v>
      </c>
      <c r="X1372" s="78">
        <v>45891</v>
      </c>
      <c r="Y1372" s="78">
        <v>45891</v>
      </c>
      <c r="Z1372" s="70" t="s">
        <v>89</v>
      </c>
      <c r="AA1372" s="70">
        <v>46021</v>
      </c>
      <c r="AB1372" s="49">
        <f t="shared" si="105"/>
        <v>130</v>
      </c>
      <c r="AC1372" s="65">
        <v>0</v>
      </c>
      <c r="AD1372" s="424">
        <v>0</v>
      </c>
      <c r="AE1372" s="65">
        <v>0</v>
      </c>
      <c r="AF1372" s="78" t="s">
        <v>89</v>
      </c>
      <c r="AG1372" s="49">
        <f t="shared" si="106"/>
        <v>0</v>
      </c>
      <c r="AH1372" s="65">
        <v>0</v>
      </c>
      <c r="AI1372" s="68">
        <v>0</v>
      </c>
      <c r="AJ1372" s="65" t="s">
        <v>89</v>
      </c>
      <c r="AK1372" s="78" t="s">
        <v>89</v>
      </c>
      <c r="AL1372" s="65">
        <v>0</v>
      </c>
      <c r="AM1372" s="78" t="s">
        <v>89</v>
      </c>
      <c r="AN1372" s="78" t="s">
        <v>89</v>
      </c>
      <c r="AO1372" s="78" t="s">
        <v>89</v>
      </c>
      <c r="AP1372" s="49">
        <f t="shared" si="107"/>
        <v>0</v>
      </c>
      <c r="AQ1372" s="49">
        <f>+L1372+AD1372-AI1372</f>
        <v>17041500</v>
      </c>
      <c r="AR1372" s="65" t="s">
        <v>87</v>
      </c>
      <c r="AS1372" s="68">
        <v>17041500</v>
      </c>
      <c r="AT1372" s="65" t="s">
        <v>90</v>
      </c>
      <c r="AU1372" s="68">
        <v>0</v>
      </c>
      <c r="AV1372" s="75" t="s">
        <v>89</v>
      </c>
      <c r="AW1372" s="423">
        <v>1893500</v>
      </c>
      <c r="AX1372" s="79">
        <f t="shared" si="108"/>
        <v>15148000</v>
      </c>
      <c r="AY1372" s="223">
        <f t="shared" si="109"/>
        <v>0.1111111111111111</v>
      </c>
      <c r="AZ1372" s="74">
        <v>0.1111111111111111</v>
      </c>
      <c r="BA1372" s="75" t="s">
        <v>89</v>
      </c>
      <c r="BB1372" s="65" t="s">
        <v>108</v>
      </c>
      <c r="BC1372" s="66" t="s">
        <v>8397</v>
      </c>
      <c r="BD1372" s="221" t="s">
        <v>87</v>
      </c>
      <c r="BE1372" s="221" t="s">
        <v>87</v>
      </c>
    </row>
    <row r="1373" spans="2:57" x14ac:dyDescent="0.25">
      <c r="B1373" s="221">
        <v>2025</v>
      </c>
      <c r="C1373" s="221">
        <v>891780111</v>
      </c>
      <c r="D1373" s="221" t="s">
        <v>78</v>
      </c>
      <c r="E1373" s="65" t="s">
        <v>8402</v>
      </c>
      <c r="F1373" s="65" t="s">
        <v>8401</v>
      </c>
      <c r="G1373" s="306">
        <v>0</v>
      </c>
      <c r="H1373" s="65" t="s">
        <v>81</v>
      </c>
      <c r="I1373" s="221" t="s">
        <v>82</v>
      </c>
      <c r="J1373" s="220" t="s">
        <v>83</v>
      </c>
      <c r="K1373" s="66" t="s">
        <v>8400</v>
      </c>
      <c r="L1373" s="68">
        <v>32000000</v>
      </c>
      <c r="M1373" s="221" t="s">
        <v>85</v>
      </c>
      <c r="N1373" s="66" t="s">
        <v>8399</v>
      </c>
      <c r="O1373" s="66">
        <v>1004278346</v>
      </c>
      <c r="P1373" s="65">
        <v>1786</v>
      </c>
      <c r="Q1373" s="78">
        <v>45882</v>
      </c>
      <c r="R1373" s="66">
        <v>142800000</v>
      </c>
      <c r="S1373" s="78">
        <v>45891</v>
      </c>
      <c r="T1373" s="68">
        <v>32000000</v>
      </c>
      <c r="U1373" s="65" t="s">
        <v>87</v>
      </c>
      <c r="V1373" s="68">
        <v>1082868728</v>
      </c>
      <c r="W1373" s="67" t="s">
        <v>8398</v>
      </c>
      <c r="X1373" s="78">
        <v>45891</v>
      </c>
      <c r="Y1373" s="78">
        <v>45891</v>
      </c>
      <c r="Z1373" s="70" t="s">
        <v>89</v>
      </c>
      <c r="AA1373" s="70">
        <v>46006</v>
      </c>
      <c r="AB1373" s="49">
        <f t="shared" si="105"/>
        <v>115</v>
      </c>
      <c r="AC1373" s="65">
        <v>0</v>
      </c>
      <c r="AD1373" s="424">
        <v>0</v>
      </c>
      <c r="AE1373" s="65">
        <v>0</v>
      </c>
      <c r="AF1373" s="78" t="s">
        <v>89</v>
      </c>
      <c r="AG1373" s="49">
        <f t="shared" si="106"/>
        <v>0</v>
      </c>
      <c r="AH1373" s="65">
        <v>0</v>
      </c>
      <c r="AI1373" s="68">
        <v>0</v>
      </c>
      <c r="AJ1373" s="65" t="s">
        <v>89</v>
      </c>
      <c r="AK1373" s="78" t="s">
        <v>89</v>
      </c>
      <c r="AL1373" s="65">
        <v>0</v>
      </c>
      <c r="AM1373" s="78" t="s">
        <v>89</v>
      </c>
      <c r="AN1373" s="78" t="s">
        <v>89</v>
      </c>
      <c r="AO1373" s="78" t="s">
        <v>89</v>
      </c>
      <c r="AP1373" s="49">
        <f t="shared" si="107"/>
        <v>0</v>
      </c>
      <c r="AQ1373" s="49">
        <f>+L1373+AD1373-AI1373</f>
        <v>32000000</v>
      </c>
      <c r="AR1373" s="65" t="s">
        <v>87</v>
      </c>
      <c r="AS1373" s="68">
        <v>32000000</v>
      </c>
      <c r="AT1373" s="65" t="s">
        <v>90</v>
      </c>
      <c r="AU1373" s="68">
        <v>0</v>
      </c>
      <c r="AV1373" s="75" t="s">
        <v>89</v>
      </c>
      <c r="AW1373" s="423">
        <v>0</v>
      </c>
      <c r="AX1373" s="79">
        <f t="shared" si="108"/>
        <v>32000000</v>
      </c>
      <c r="AY1373" s="223">
        <f t="shared" si="109"/>
        <v>0</v>
      </c>
      <c r="AZ1373" s="74">
        <v>0</v>
      </c>
      <c r="BA1373" s="75" t="s">
        <v>89</v>
      </c>
      <c r="BB1373" s="65" t="s">
        <v>108</v>
      </c>
      <c r="BC1373" s="66" t="s">
        <v>8397</v>
      </c>
      <c r="BD1373" s="221" t="s">
        <v>87</v>
      </c>
      <c r="BE1373" s="221" t="s">
        <v>87</v>
      </c>
    </row>
    <row r="1374" spans="2:57" x14ac:dyDescent="0.25">
      <c r="B1374" s="221">
        <v>2025</v>
      </c>
      <c r="C1374" s="221">
        <v>891780111</v>
      </c>
      <c r="D1374" s="221" t="s">
        <v>78</v>
      </c>
      <c r="E1374" s="65" t="s">
        <v>8396</v>
      </c>
      <c r="F1374" s="65" t="s">
        <v>8395</v>
      </c>
      <c r="G1374" s="306">
        <v>0</v>
      </c>
      <c r="H1374" s="65" t="s">
        <v>81</v>
      </c>
      <c r="I1374" s="221" t="s">
        <v>82</v>
      </c>
      <c r="J1374" s="220" t="s">
        <v>83</v>
      </c>
      <c r="K1374" s="66" t="s">
        <v>8394</v>
      </c>
      <c r="L1374" s="68">
        <v>12036300</v>
      </c>
      <c r="M1374" s="221" t="s">
        <v>85</v>
      </c>
      <c r="N1374" s="66" t="s">
        <v>8393</v>
      </c>
      <c r="O1374" s="66">
        <v>1083567834</v>
      </c>
      <c r="P1374" s="65">
        <v>1425</v>
      </c>
      <c r="Q1374" s="78">
        <v>45840</v>
      </c>
      <c r="R1374" s="66">
        <v>5603238000</v>
      </c>
      <c r="S1374" s="78">
        <v>45894</v>
      </c>
      <c r="T1374" s="68">
        <v>12036300</v>
      </c>
      <c r="U1374" s="65" t="s">
        <v>87</v>
      </c>
      <c r="V1374" s="68">
        <v>85465146</v>
      </c>
      <c r="W1374" s="67" t="s">
        <v>8366</v>
      </c>
      <c r="X1374" s="78">
        <v>45894</v>
      </c>
      <c r="Y1374" s="78">
        <v>45894</v>
      </c>
      <c r="Z1374" s="70" t="s">
        <v>89</v>
      </c>
      <c r="AA1374" s="70">
        <v>45991</v>
      </c>
      <c r="AB1374" s="49">
        <f t="shared" si="105"/>
        <v>97</v>
      </c>
      <c r="AC1374" s="65">
        <v>0</v>
      </c>
      <c r="AD1374" s="424">
        <v>0</v>
      </c>
      <c r="AE1374" s="65">
        <v>0</v>
      </c>
      <c r="AF1374" s="78" t="s">
        <v>89</v>
      </c>
      <c r="AG1374" s="49">
        <f t="shared" si="106"/>
        <v>0</v>
      </c>
      <c r="AH1374" s="65">
        <v>0</v>
      </c>
      <c r="AI1374" s="68">
        <v>0</v>
      </c>
      <c r="AJ1374" s="65" t="s">
        <v>89</v>
      </c>
      <c r="AK1374" s="78" t="s">
        <v>89</v>
      </c>
      <c r="AL1374" s="65">
        <v>0</v>
      </c>
      <c r="AM1374" s="78" t="s">
        <v>89</v>
      </c>
      <c r="AN1374" s="78" t="s">
        <v>89</v>
      </c>
      <c r="AO1374" s="78" t="s">
        <v>89</v>
      </c>
      <c r="AP1374" s="49">
        <f t="shared" si="107"/>
        <v>0</v>
      </c>
      <c r="AQ1374" s="49">
        <f>+L1374+AD1374-AI1374</f>
        <v>12036300</v>
      </c>
      <c r="AR1374" s="65" t="s">
        <v>87</v>
      </c>
      <c r="AS1374" s="68">
        <v>12036300</v>
      </c>
      <c r="AT1374" s="65" t="s">
        <v>90</v>
      </c>
      <c r="AU1374" s="68">
        <v>0</v>
      </c>
      <c r="AV1374" s="75" t="s">
        <v>89</v>
      </c>
      <c r="AW1374" s="423">
        <v>1620300</v>
      </c>
      <c r="AX1374" s="79">
        <f t="shared" si="108"/>
        <v>10416000</v>
      </c>
      <c r="AY1374" s="223">
        <f t="shared" si="109"/>
        <v>0.13461778121183421</v>
      </c>
      <c r="AZ1374" s="74">
        <v>0.13461778121183421</v>
      </c>
      <c r="BA1374" s="75" t="s">
        <v>89</v>
      </c>
      <c r="BB1374" s="65" t="s">
        <v>108</v>
      </c>
      <c r="BC1374" s="66" t="s">
        <v>8392</v>
      </c>
      <c r="BD1374" s="221" t="s">
        <v>87</v>
      </c>
      <c r="BE1374" s="221" t="s">
        <v>87</v>
      </c>
    </row>
    <row r="1375" spans="2:57" x14ac:dyDescent="0.25">
      <c r="B1375" s="221">
        <v>2025</v>
      </c>
      <c r="C1375" s="221">
        <v>891780111</v>
      </c>
      <c r="D1375" s="221" t="s">
        <v>78</v>
      </c>
      <c r="E1375" s="65" t="s">
        <v>8391</v>
      </c>
      <c r="F1375" s="65" t="s">
        <v>8390</v>
      </c>
      <c r="G1375" s="306">
        <v>0</v>
      </c>
      <c r="H1375" s="65" t="s">
        <v>81</v>
      </c>
      <c r="I1375" s="221" t="s">
        <v>82</v>
      </c>
      <c r="J1375" s="220" t="s">
        <v>83</v>
      </c>
      <c r="K1375" s="66" t="s">
        <v>8389</v>
      </c>
      <c r="L1375" s="68">
        <v>8391700</v>
      </c>
      <c r="M1375" s="221" t="s">
        <v>85</v>
      </c>
      <c r="N1375" s="66" t="s">
        <v>8388</v>
      </c>
      <c r="O1375" s="66">
        <v>57466567</v>
      </c>
      <c r="P1375" s="65">
        <v>1426</v>
      </c>
      <c r="Q1375" s="78">
        <v>45840</v>
      </c>
      <c r="R1375" s="66">
        <v>2494141000</v>
      </c>
      <c r="S1375" s="78">
        <v>45895</v>
      </c>
      <c r="T1375" s="68">
        <v>8391700</v>
      </c>
      <c r="U1375" s="65" t="s">
        <v>87</v>
      </c>
      <c r="V1375" s="68">
        <v>57444673</v>
      </c>
      <c r="W1375" s="67" t="s">
        <v>8387</v>
      </c>
      <c r="X1375" s="78">
        <v>45895</v>
      </c>
      <c r="Y1375" s="78">
        <v>45895</v>
      </c>
      <c r="Z1375" s="70" t="s">
        <v>89</v>
      </c>
      <c r="AA1375" s="70">
        <v>45991</v>
      </c>
      <c r="AB1375" s="49">
        <f t="shared" si="105"/>
        <v>96</v>
      </c>
      <c r="AC1375" s="65">
        <v>0</v>
      </c>
      <c r="AD1375" s="424">
        <v>0</v>
      </c>
      <c r="AE1375" s="65">
        <v>0</v>
      </c>
      <c r="AF1375" s="78" t="s">
        <v>89</v>
      </c>
      <c r="AG1375" s="49">
        <f t="shared" si="106"/>
        <v>0</v>
      </c>
      <c r="AH1375" s="65">
        <v>0</v>
      </c>
      <c r="AI1375" s="68">
        <v>0</v>
      </c>
      <c r="AJ1375" s="65" t="s">
        <v>89</v>
      </c>
      <c r="AK1375" s="78" t="s">
        <v>89</v>
      </c>
      <c r="AL1375" s="65">
        <v>0</v>
      </c>
      <c r="AM1375" s="78" t="s">
        <v>89</v>
      </c>
      <c r="AN1375" s="78" t="s">
        <v>89</v>
      </c>
      <c r="AO1375" s="78" t="s">
        <v>89</v>
      </c>
      <c r="AP1375" s="49">
        <f t="shared" si="107"/>
        <v>0</v>
      </c>
      <c r="AQ1375" s="49">
        <f>+L1375+AD1375-AI1375</f>
        <v>8391700</v>
      </c>
      <c r="AR1375" s="65" t="s">
        <v>87</v>
      </c>
      <c r="AS1375" s="68">
        <v>8391700</v>
      </c>
      <c r="AT1375" s="65" t="s">
        <v>90</v>
      </c>
      <c r="AU1375" s="68">
        <v>0</v>
      </c>
      <c r="AV1375" s="75" t="s">
        <v>89</v>
      </c>
      <c r="AW1375" s="423">
        <v>0</v>
      </c>
      <c r="AX1375" s="79">
        <f t="shared" si="108"/>
        <v>8391700</v>
      </c>
      <c r="AY1375" s="223">
        <f t="shared" si="109"/>
        <v>0</v>
      </c>
      <c r="AZ1375" s="74">
        <v>0</v>
      </c>
      <c r="BA1375" s="75" t="s">
        <v>89</v>
      </c>
      <c r="BB1375" s="65" t="s">
        <v>108</v>
      </c>
      <c r="BC1375" s="66" t="s">
        <v>8386</v>
      </c>
      <c r="BD1375" s="221" t="s">
        <v>87</v>
      </c>
      <c r="BE1375" s="221" t="s">
        <v>87</v>
      </c>
    </row>
    <row r="1376" spans="2:57" x14ac:dyDescent="0.25">
      <c r="B1376" s="221">
        <v>2025</v>
      </c>
      <c r="C1376" s="221">
        <v>891780111</v>
      </c>
      <c r="D1376" s="221" t="s">
        <v>78</v>
      </c>
      <c r="E1376" s="65" t="s">
        <v>8385</v>
      </c>
      <c r="F1376" s="65" t="s">
        <v>8384</v>
      </c>
      <c r="G1376" s="306">
        <v>0</v>
      </c>
      <c r="H1376" s="65" t="s">
        <v>81</v>
      </c>
      <c r="I1376" s="221" t="s">
        <v>82</v>
      </c>
      <c r="J1376" s="220" t="s">
        <v>83</v>
      </c>
      <c r="K1376" s="66" t="s">
        <v>8383</v>
      </c>
      <c r="L1376" s="68">
        <v>5000000</v>
      </c>
      <c r="M1376" s="221" t="s">
        <v>85</v>
      </c>
      <c r="N1376" s="66" t="s">
        <v>8382</v>
      </c>
      <c r="O1376" s="66">
        <v>1004360561</v>
      </c>
      <c r="P1376" s="65">
        <v>726</v>
      </c>
      <c r="Q1376" s="78">
        <v>45735</v>
      </c>
      <c r="R1376" s="66">
        <v>177000000</v>
      </c>
      <c r="S1376" s="78">
        <v>45895</v>
      </c>
      <c r="T1376" s="68">
        <v>5000000</v>
      </c>
      <c r="U1376" s="65" t="s">
        <v>87</v>
      </c>
      <c r="V1376" s="68">
        <v>79738530</v>
      </c>
      <c r="W1376" s="67" t="s">
        <v>8349</v>
      </c>
      <c r="X1376" s="78">
        <v>45895</v>
      </c>
      <c r="Y1376" s="78">
        <v>45895</v>
      </c>
      <c r="Z1376" s="70" t="s">
        <v>89</v>
      </c>
      <c r="AA1376" s="70">
        <v>45948</v>
      </c>
      <c r="AB1376" s="49">
        <f t="shared" si="105"/>
        <v>53</v>
      </c>
      <c r="AC1376" s="65">
        <v>0</v>
      </c>
      <c r="AD1376" s="424">
        <v>0</v>
      </c>
      <c r="AE1376" s="65">
        <v>0</v>
      </c>
      <c r="AF1376" s="78" t="s">
        <v>89</v>
      </c>
      <c r="AG1376" s="49">
        <f t="shared" si="106"/>
        <v>0</v>
      </c>
      <c r="AH1376" s="65">
        <v>0</v>
      </c>
      <c r="AI1376" s="68">
        <v>0</v>
      </c>
      <c r="AJ1376" s="65" t="s">
        <v>89</v>
      </c>
      <c r="AK1376" s="78" t="s">
        <v>89</v>
      </c>
      <c r="AL1376" s="65">
        <v>0</v>
      </c>
      <c r="AM1376" s="78" t="s">
        <v>89</v>
      </c>
      <c r="AN1376" s="78" t="s">
        <v>89</v>
      </c>
      <c r="AO1376" s="78" t="s">
        <v>89</v>
      </c>
      <c r="AP1376" s="49">
        <f t="shared" si="107"/>
        <v>0</v>
      </c>
      <c r="AQ1376" s="49">
        <f>+L1376+AD1376-AI1376</f>
        <v>5000000</v>
      </c>
      <c r="AR1376" s="65" t="s">
        <v>87</v>
      </c>
      <c r="AS1376" s="68">
        <v>5000000</v>
      </c>
      <c r="AT1376" s="65" t="s">
        <v>90</v>
      </c>
      <c r="AU1376" s="68">
        <v>0</v>
      </c>
      <c r="AV1376" s="75" t="s">
        <v>89</v>
      </c>
      <c r="AW1376" s="423">
        <v>0</v>
      </c>
      <c r="AX1376" s="79">
        <f t="shared" si="108"/>
        <v>5000000</v>
      </c>
      <c r="AY1376" s="223">
        <f t="shared" si="109"/>
        <v>0</v>
      </c>
      <c r="AZ1376" s="74">
        <v>0</v>
      </c>
      <c r="BA1376" s="75" t="s">
        <v>89</v>
      </c>
      <c r="BB1376" s="65" t="s">
        <v>108</v>
      </c>
      <c r="BC1376" s="66" t="s">
        <v>8381</v>
      </c>
      <c r="BD1376" s="221" t="s">
        <v>87</v>
      </c>
      <c r="BE1376" s="221" t="s">
        <v>87</v>
      </c>
    </row>
    <row r="1377" spans="2:57" x14ac:dyDescent="0.25">
      <c r="B1377" s="221">
        <v>2025</v>
      </c>
      <c r="C1377" s="221">
        <v>891780111</v>
      </c>
      <c r="D1377" s="221" t="s">
        <v>78</v>
      </c>
      <c r="E1377" s="65" t="s">
        <v>8380</v>
      </c>
      <c r="F1377" s="65" t="s">
        <v>8379</v>
      </c>
      <c r="G1377" s="306">
        <v>0</v>
      </c>
      <c r="H1377" s="65" t="s">
        <v>81</v>
      </c>
      <c r="I1377" s="221" t="s">
        <v>82</v>
      </c>
      <c r="J1377" s="220" t="s">
        <v>83</v>
      </c>
      <c r="K1377" s="66" t="s">
        <v>8378</v>
      </c>
      <c r="L1377" s="68">
        <v>12000000</v>
      </c>
      <c r="M1377" s="221" t="s">
        <v>85</v>
      </c>
      <c r="N1377" s="66" t="s">
        <v>8377</v>
      </c>
      <c r="O1377" s="66">
        <v>1015432527</v>
      </c>
      <c r="P1377" s="65">
        <v>726</v>
      </c>
      <c r="Q1377" s="78">
        <v>45735</v>
      </c>
      <c r="R1377" s="66">
        <v>177000000</v>
      </c>
      <c r="S1377" s="78">
        <v>45895</v>
      </c>
      <c r="T1377" s="68">
        <v>12000000</v>
      </c>
      <c r="U1377" s="65" t="s">
        <v>87</v>
      </c>
      <c r="V1377" s="68">
        <v>79738530</v>
      </c>
      <c r="W1377" s="67" t="s">
        <v>8349</v>
      </c>
      <c r="X1377" s="78">
        <v>45895</v>
      </c>
      <c r="Y1377" s="78">
        <v>45895</v>
      </c>
      <c r="Z1377" s="70" t="s">
        <v>89</v>
      </c>
      <c r="AA1377" s="70">
        <v>46009</v>
      </c>
      <c r="AB1377" s="49">
        <f t="shared" si="105"/>
        <v>114</v>
      </c>
      <c r="AC1377" s="65">
        <v>0</v>
      </c>
      <c r="AD1377" s="424">
        <v>0</v>
      </c>
      <c r="AE1377" s="65">
        <v>0</v>
      </c>
      <c r="AF1377" s="78" t="s">
        <v>89</v>
      </c>
      <c r="AG1377" s="49">
        <f t="shared" si="106"/>
        <v>0</v>
      </c>
      <c r="AH1377" s="65">
        <v>0</v>
      </c>
      <c r="AI1377" s="68">
        <v>0</v>
      </c>
      <c r="AJ1377" s="65" t="s">
        <v>89</v>
      </c>
      <c r="AK1377" s="78" t="s">
        <v>89</v>
      </c>
      <c r="AL1377" s="65">
        <v>0</v>
      </c>
      <c r="AM1377" s="78" t="s">
        <v>89</v>
      </c>
      <c r="AN1377" s="78" t="s">
        <v>89</v>
      </c>
      <c r="AO1377" s="78" t="s">
        <v>89</v>
      </c>
      <c r="AP1377" s="49">
        <f t="shared" si="107"/>
        <v>0</v>
      </c>
      <c r="AQ1377" s="49">
        <f>+L1377+AD1377-AI1377</f>
        <v>12000000</v>
      </c>
      <c r="AR1377" s="65" t="s">
        <v>87</v>
      </c>
      <c r="AS1377" s="68">
        <v>12000000</v>
      </c>
      <c r="AT1377" s="65" t="s">
        <v>90</v>
      </c>
      <c r="AU1377" s="68">
        <v>0</v>
      </c>
      <c r="AV1377" s="75" t="s">
        <v>89</v>
      </c>
      <c r="AW1377" s="423">
        <v>0</v>
      </c>
      <c r="AX1377" s="79">
        <f t="shared" si="108"/>
        <v>12000000</v>
      </c>
      <c r="AY1377" s="223">
        <f t="shared" si="109"/>
        <v>0</v>
      </c>
      <c r="AZ1377" s="74">
        <v>0</v>
      </c>
      <c r="BA1377" s="75" t="s">
        <v>89</v>
      </c>
      <c r="BB1377" s="65" t="s">
        <v>108</v>
      </c>
      <c r="BC1377" s="66" t="s">
        <v>8376</v>
      </c>
      <c r="BD1377" s="221" t="s">
        <v>87</v>
      </c>
      <c r="BE1377" s="221" t="s">
        <v>87</v>
      </c>
    </row>
    <row r="1378" spans="2:57" x14ac:dyDescent="0.25">
      <c r="B1378" s="221">
        <v>2025</v>
      </c>
      <c r="C1378" s="221">
        <v>891780111</v>
      </c>
      <c r="D1378" s="221" t="s">
        <v>78</v>
      </c>
      <c r="E1378" s="65" t="s">
        <v>8375</v>
      </c>
      <c r="F1378" s="65" t="s">
        <v>8374</v>
      </c>
      <c r="G1378" s="306">
        <v>0</v>
      </c>
      <c r="H1378" s="65" t="s">
        <v>81</v>
      </c>
      <c r="I1378" s="221" t="s">
        <v>82</v>
      </c>
      <c r="J1378" s="220" t="s">
        <v>83</v>
      </c>
      <c r="K1378" s="66" t="s">
        <v>8373</v>
      </c>
      <c r="L1378" s="68">
        <v>10000000</v>
      </c>
      <c r="M1378" s="221" t="s">
        <v>85</v>
      </c>
      <c r="N1378" s="66" t="s">
        <v>8372</v>
      </c>
      <c r="O1378" s="66">
        <v>1056688337</v>
      </c>
      <c r="P1378" s="65">
        <v>726</v>
      </c>
      <c r="Q1378" s="78">
        <v>45735</v>
      </c>
      <c r="R1378" s="66">
        <v>177000000</v>
      </c>
      <c r="S1378" s="78">
        <v>45895</v>
      </c>
      <c r="T1378" s="68">
        <v>10000000</v>
      </c>
      <c r="U1378" s="65" t="s">
        <v>87</v>
      </c>
      <c r="V1378" s="68">
        <v>79738530</v>
      </c>
      <c r="W1378" s="67" t="s">
        <v>8349</v>
      </c>
      <c r="X1378" s="78">
        <v>45895</v>
      </c>
      <c r="Y1378" s="78">
        <v>45895</v>
      </c>
      <c r="Z1378" s="70" t="s">
        <v>89</v>
      </c>
      <c r="AA1378" s="70">
        <v>46009</v>
      </c>
      <c r="AB1378" s="49">
        <f t="shared" si="105"/>
        <v>114</v>
      </c>
      <c r="AC1378" s="65">
        <v>0</v>
      </c>
      <c r="AD1378" s="424">
        <v>0</v>
      </c>
      <c r="AE1378" s="65">
        <v>0</v>
      </c>
      <c r="AF1378" s="78" t="s">
        <v>89</v>
      </c>
      <c r="AG1378" s="49">
        <f t="shared" si="106"/>
        <v>0</v>
      </c>
      <c r="AH1378" s="65">
        <v>0</v>
      </c>
      <c r="AI1378" s="68">
        <v>0</v>
      </c>
      <c r="AJ1378" s="65" t="s">
        <v>89</v>
      </c>
      <c r="AK1378" s="78" t="s">
        <v>89</v>
      </c>
      <c r="AL1378" s="65">
        <v>0</v>
      </c>
      <c r="AM1378" s="78" t="s">
        <v>89</v>
      </c>
      <c r="AN1378" s="78" t="s">
        <v>89</v>
      </c>
      <c r="AO1378" s="78" t="s">
        <v>89</v>
      </c>
      <c r="AP1378" s="49">
        <f t="shared" si="107"/>
        <v>0</v>
      </c>
      <c r="AQ1378" s="49">
        <f>+L1378+AD1378-AI1378</f>
        <v>10000000</v>
      </c>
      <c r="AR1378" s="65" t="s">
        <v>87</v>
      </c>
      <c r="AS1378" s="68">
        <v>10000000</v>
      </c>
      <c r="AT1378" s="65" t="s">
        <v>90</v>
      </c>
      <c r="AU1378" s="68">
        <v>0</v>
      </c>
      <c r="AV1378" s="75" t="s">
        <v>89</v>
      </c>
      <c r="AW1378" s="423">
        <v>0</v>
      </c>
      <c r="AX1378" s="79">
        <f t="shared" si="108"/>
        <v>10000000</v>
      </c>
      <c r="AY1378" s="223">
        <f t="shared" si="109"/>
        <v>0</v>
      </c>
      <c r="AZ1378" s="74">
        <v>0</v>
      </c>
      <c r="BA1378" s="75" t="s">
        <v>89</v>
      </c>
      <c r="BB1378" s="65" t="s">
        <v>108</v>
      </c>
      <c r="BC1378" s="66" t="s">
        <v>8371</v>
      </c>
      <c r="BD1378" s="221" t="s">
        <v>87</v>
      </c>
      <c r="BE1378" s="221" t="s">
        <v>87</v>
      </c>
    </row>
    <row r="1379" spans="2:57" x14ac:dyDescent="0.25">
      <c r="B1379" s="221">
        <v>2025</v>
      </c>
      <c r="C1379" s="221">
        <v>891780111</v>
      </c>
      <c r="D1379" s="221" t="s">
        <v>78</v>
      </c>
      <c r="E1379" s="65" t="s">
        <v>8370</v>
      </c>
      <c r="F1379" s="65" t="s">
        <v>8369</v>
      </c>
      <c r="G1379" s="306">
        <v>0</v>
      </c>
      <c r="H1379" s="65" t="s">
        <v>81</v>
      </c>
      <c r="I1379" s="221" t="s">
        <v>82</v>
      </c>
      <c r="J1379" s="220" t="s">
        <v>83</v>
      </c>
      <c r="K1379" s="66" t="s">
        <v>8368</v>
      </c>
      <c r="L1379" s="68">
        <v>8391667</v>
      </c>
      <c r="M1379" s="221" t="s">
        <v>85</v>
      </c>
      <c r="N1379" s="66" t="s">
        <v>8367</v>
      </c>
      <c r="O1379" s="66">
        <v>1193067637</v>
      </c>
      <c r="P1379" s="65">
        <v>1426</v>
      </c>
      <c r="Q1379" s="78">
        <v>45840</v>
      </c>
      <c r="R1379" s="66">
        <v>2494141000</v>
      </c>
      <c r="S1379" s="78">
        <v>45895</v>
      </c>
      <c r="T1379" s="68">
        <v>8391667</v>
      </c>
      <c r="U1379" s="65" t="s">
        <v>87</v>
      </c>
      <c r="V1379" s="68">
        <v>85465146</v>
      </c>
      <c r="W1379" s="67" t="s">
        <v>8366</v>
      </c>
      <c r="X1379" s="78">
        <v>45895</v>
      </c>
      <c r="Y1379" s="78">
        <v>45895</v>
      </c>
      <c r="Z1379" s="70" t="s">
        <v>89</v>
      </c>
      <c r="AA1379" s="70">
        <v>45991</v>
      </c>
      <c r="AB1379" s="49">
        <f t="shared" si="105"/>
        <v>96</v>
      </c>
      <c r="AC1379" s="65">
        <v>0</v>
      </c>
      <c r="AD1379" s="424">
        <v>0</v>
      </c>
      <c r="AE1379" s="65">
        <v>0</v>
      </c>
      <c r="AF1379" s="78" t="s">
        <v>89</v>
      </c>
      <c r="AG1379" s="49">
        <f t="shared" si="106"/>
        <v>0</v>
      </c>
      <c r="AH1379" s="65">
        <v>0</v>
      </c>
      <c r="AI1379" s="68">
        <v>0</v>
      </c>
      <c r="AJ1379" s="65" t="s">
        <v>89</v>
      </c>
      <c r="AK1379" s="78" t="s">
        <v>89</v>
      </c>
      <c r="AL1379" s="65">
        <v>0</v>
      </c>
      <c r="AM1379" s="78" t="s">
        <v>89</v>
      </c>
      <c r="AN1379" s="78" t="s">
        <v>89</v>
      </c>
      <c r="AO1379" s="78" t="s">
        <v>89</v>
      </c>
      <c r="AP1379" s="49">
        <f t="shared" si="107"/>
        <v>0</v>
      </c>
      <c r="AQ1379" s="49">
        <f>+L1379+AD1379-AI1379</f>
        <v>8391667</v>
      </c>
      <c r="AR1379" s="65" t="s">
        <v>87</v>
      </c>
      <c r="AS1379" s="68">
        <v>8391667</v>
      </c>
      <c r="AT1379" s="65" t="s">
        <v>90</v>
      </c>
      <c r="AU1379" s="68">
        <v>0</v>
      </c>
      <c r="AV1379" s="75" t="s">
        <v>89</v>
      </c>
      <c r="AW1379" s="423">
        <v>0</v>
      </c>
      <c r="AX1379" s="79">
        <f t="shared" si="108"/>
        <v>8391667</v>
      </c>
      <c r="AY1379" s="223">
        <f t="shared" si="109"/>
        <v>0</v>
      </c>
      <c r="AZ1379" s="74">
        <v>0</v>
      </c>
      <c r="BA1379" s="75" t="s">
        <v>89</v>
      </c>
      <c r="BB1379" s="65" t="s">
        <v>108</v>
      </c>
      <c r="BC1379" s="66" t="s">
        <v>8365</v>
      </c>
      <c r="BD1379" s="221" t="s">
        <v>87</v>
      </c>
      <c r="BE1379" s="221" t="s">
        <v>87</v>
      </c>
    </row>
    <row r="1380" spans="2:57" x14ac:dyDescent="0.25">
      <c r="B1380" s="221">
        <v>2025</v>
      </c>
      <c r="C1380" s="221">
        <v>891780111</v>
      </c>
      <c r="D1380" s="221" t="s">
        <v>78</v>
      </c>
      <c r="E1380" s="65" t="s">
        <v>8364</v>
      </c>
      <c r="F1380" s="65" t="s">
        <v>8363</v>
      </c>
      <c r="G1380" s="306">
        <v>0</v>
      </c>
      <c r="H1380" s="65" t="s">
        <v>81</v>
      </c>
      <c r="I1380" s="221" t="s">
        <v>82</v>
      </c>
      <c r="J1380" s="220" t="s">
        <v>83</v>
      </c>
      <c r="K1380" s="66" t="s">
        <v>8362</v>
      </c>
      <c r="L1380" s="68">
        <v>10625200</v>
      </c>
      <c r="M1380" s="221" t="s">
        <v>85</v>
      </c>
      <c r="N1380" s="66" t="s">
        <v>8361</v>
      </c>
      <c r="O1380" s="66">
        <v>85373313</v>
      </c>
      <c r="P1380" s="65">
        <v>1425</v>
      </c>
      <c r="Q1380" s="78">
        <v>45840</v>
      </c>
      <c r="R1380" s="66">
        <v>5603238000</v>
      </c>
      <c r="S1380" s="78">
        <v>45895</v>
      </c>
      <c r="T1380" s="68">
        <v>10625200</v>
      </c>
      <c r="U1380" s="65" t="s">
        <v>87</v>
      </c>
      <c r="V1380" s="68">
        <v>93400727</v>
      </c>
      <c r="W1380" s="67" t="s">
        <v>8360</v>
      </c>
      <c r="X1380" s="78">
        <v>45895</v>
      </c>
      <c r="Y1380" s="78">
        <v>45895</v>
      </c>
      <c r="Z1380" s="70" t="s">
        <v>89</v>
      </c>
      <c r="AA1380" s="70">
        <v>45991</v>
      </c>
      <c r="AB1380" s="49">
        <f t="shared" si="105"/>
        <v>96</v>
      </c>
      <c r="AC1380" s="65">
        <v>0</v>
      </c>
      <c r="AD1380" s="424">
        <v>0</v>
      </c>
      <c r="AE1380" s="65">
        <v>0</v>
      </c>
      <c r="AF1380" s="78" t="s">
        <v>89</v>
      </c>
      <c r="AG1380" s="49">
        <f t="shared" si="106"/>
        <v>0</v>
      </c>
      <c r="AH1380" s="65">
        <v>0</v>
      </c>
      <c r="AI1380" s="68">
        <v>0</v>
      </c>
      <c r="AJ1380" s="65" t="s">
        <v>89</v>
      </c>
      <c r="AK1380" s="78" t="s">
        <v>89</v>
      </c>
      <c r="AL1380" s="65">
        <v>0</v>
      </c>
      <c r="AM1380" s="78" t="s">
        <v>89</v>
      </c>
      <c r="AN1380" s="78" t="s">
        <v>89</v>
      </c>
      <c r="AO1380" s="78" t="s">
        <v>89</v>
      </c>
      <c r="AP1380" s="49">
        <f t="shared" si="107"/>
        <v>0</v>
      </c>
      <c r="AQ1380" s="49">
        <f>+L1380+AD1380-AI1380</f>
        <v>10625200</v>
      </c>
      <c r="AR1380" s="65" t="s">
        <v>87</v>
      </c>
      <c r="AS1380" s="68">
        <v>10625200</v>
      </c>
      <c r="AT1380" s="65" t="s">
        <v>90</v>
      </c>
      <c r="AU1380" s="68">
        <v>0</v>
      </c>
      <c r="AV1380" s="75" t="s">
        <v>89</v>
      </c>
      <c r="AW1380" s="423">
        <v>0</v>
      </c>
      <c r="AX1380" s="79">
        <f t="shared" si="108"/>
        <v>10625200</v>
      </c>
      <c r="AY1380" s="223">
        <f t="shared" si="109"/>
        <v>0</v>
      </c>
      <c r="AZ1380" s="74">
        <v>0</v>
      </c>
      <c r="BA1380" s="75" t="s">
        <v>89</v>
      </c>
      <c r="BB1380" s="65" t="s">
        <v>108</v>
      </c>
      <c r="BC1380" s="66" t="s">
        <v>8359</v>
      </c>
      <c r="BD1380" s="221" t="s">
        <v>87</v>
      </c>
      <c r="BE1380" s="221" t="s">
        <v>87</v>
      </c>
    </row>
    <row r="1381" spans="2:57" x14ac:dyDescent="0.25">
      <c r="B1381" s="221">
        <v>2025</v>
      </c>
      <c r="C1381" s="221">
        <v>891780111</v>
      </c>
      <c r="D1381" s="221" t="s">
        <v>78</v>
      </c>
      <c r="E1381" s="65" t="s">
        <v>8358</v>
      </c>
      <c r="F1381" s="65" t="s">
        <v>8357</v>
      </c>
      <c r="G1381" s="306">
        <v>0</v>
      </c>
      <c r="H1381" s="65" t="s">
        <v>81</v>
      </c>
      <c r="I1381" s="221" t="s">
        <v>82</v>
      </c>
      <c r="J1381" s="220" t="s">
        <v>83</v>
      </c>
      <c r="K1381" s="66" t="s">
        <v>8356</v>
      </c>
      <c r="L1381" s="68">
        <v>8600000</v>
      </c>
      <c r="M1381" s="221" t="s">
        <v>85</v>
      </c>
      <c r="N1381" s="66" t="s">
        <v>8355</v>
      </c>
      <c r="O1381" s="66">
        <v>1007820291</v>
      </c>
      <c r="P1381" s="65">
        <v>726</v>
      </c>
      <c r="Q1381" s="78">
        <v>45735</v>
      </c>
      <c r="R1381" s="66">
        <v>177000000</v>
      </c>
      <c r="S1381" s="78">
        <v>45896</v>
      </c>
      <c r="T1381" s="68">
        <v>8600000</v>
      </c>
      <c r="U1381" s="65" t="s">
        <v>87</v>
      </c>
      <c r="V1381" s="68">
        <v>79738530</v>
      </c>
      <c r="W1381" s="67" t="s">
        <v>8349</v>
      </c>
      <c r="X1381" s="78">
        <v>45896</v>
      </c>
      <c r="Y1381" s="78">
        <v>45896</v>
      </c>
      <c r="Z1381" s="70" t="s">
        <v>89</v>
      </c>
      <c r="AA1381" s="70">
        <v>46009</v>
      </c>
      <c r="AB1381" s="49">
        <f t="shared" si="105"/>
        <v>113</v>
      </c>
      <c r="AC1381" s="65">
        <v>0</v>
      </c>
      <c r="AD1381" s="424">
        <v>0</v>
      </c>
      <c r="AE1381" s="65">
        <v>0</v>
      </c>
      <c r="AF1381" s="78" t="s">
        <v>89</v>
      </c>
      <c r="AG1381" s="49">
        <f t="shared" si="106"/>
        <v>0</v>
      </c>
      <c r="AH1381" s="65">
        <v>0</v>
      </c>
      <c r="AI1381" s="68">
        <v>0</v>
      </c>
      <c r="AJ1381" s="65" t="s">
        <v>89</v>
      </c>
      <c r="AK1381" s="78" t="s">
        <v>89</v>
      </c>
      <c r="AL1381" s="65">
        <v>0</v>
      </c>
      <c r="AM1381" s="78" t="s">
        <v>89</v>
      </c>
      <c r="AN1381" s="78" t="s">
        <v>89</v>
      </c>
      <c r="AO1381" s="78" t="s">
        <v>89</v>
      </c>
      <c r="AP1381" s="49">
        <f t="shared" si="107"/>
        <v>0</v>
      </c>
      <c r="AQ1381" s="49">
        <f>+L1381+AD1381-AI1381</f>
        <v>8600000</v>
      </c>
      <c r="AR1381" s="65" t="s">
        <v>87</v>
      </c>
      <c r="AS1381" s="68">
        <v>8600000</v>
      </c>
      <c r="AT1381" s="65" t="s">
        <v>90</v>
      </c>
      <c r="AU1381" s="68">
        <v>0</v>
      </c>
      <c r="AV1381" s="75" t="s">
        <v>89</v>
      </c>
      <c r="AW1381" s="423">
        <v>0</v>
      </c>
      <c r="AX1381" s="79">
        <f t="shared" si="108"/>
        <v>8600000</v>
      </c>
      <c r="AY1381" s="223">
        <f t="shared" si="109"/>
        <v>0</v>
      </c>
      <c r="AZ1381" s="74">
        <v>0</v>
      </c>
      <c r="BA1381" s="75" t="s">
        <v>89</v>
      </c>
      <c r="BB1381" s="65" t="s">
        <v>108</v>
      </c>
      <c r="BC1381" s="66" t="s">
        <v>8354</v>
      </c>
      <c r="BD1381" s="221" t="s">
        <v>87</v>
      </c>
      <c r="BE1381" s="221" t="s">
        <v>87</v>
      </c>
    </row>
    <row r="1382" spans="2:57" x14ac:dyDescent="0.25">
      <c r="B1382" s="221">
        <v>2025</v>
      </c>
      <c r="C1382" s="221">
        <v>891780111</v>
      </c>
      <c r="D1382" s="221" t="s">
        <v>78</v>
      </c>
      <c r="E1382" s="65" t="s">
        <v>8353</v>
      </c>
      <c r="F1382" s="65" t="s">
        <v>8352</v>
      </c>
      <c r="G1382" s="306">
        <v>0</v>
      </c>
      <c r="H1382" s="65" t="s">
        <v>81</v>
      </c>
      <c r="I1382" s="221" t="s">
        <v>82</v>
      </c>
      <c r="J1382" s="220" t="s">
        <v>83</v>
      </c>
      <c r="K1382" s="66" t="s">
        <v>8351</v>
      </c>
      <c r="L1382" s="68">
        <v>8480000</v>
      </c>
      <c r="M1382" s="221" t="s">
        <v>85</v>
      </c>
      <c r="N1382" s="66" t="s">
        <v>8350</v>
      </c>
      <c r="O1382" s="66">
        <v>57290162</v>
      </c>
      <c r="P1382" s="65">
        <v>1426</v>
      </c>
      <c r="Q1382" s="78">
        <v>45840</v>
      </c>
      <c r="R1382" s="66">
        <v>2494141000</v>
      </c>
      <c r="S1382" s="78">
        <v>45896</v>
      </c>
      <c r="T1382" s="68">
        <v>8480000</v>
      </c>
      <c r="U1382" s="65" t="s">
        <v>87</v>
      </c>
      <c r="V1382" s="68">
        <v>79738530</v>
      </c>
      <c r="W1382" s="67" t="s">
        <v>8349</v>
      </c>
      <c r="X1382" s="78">
        <v>45896</v>
      </c>
      <c r="Y1382" s="78">
        <v>45896</v>
      </c>
      <c r="Z1382" s="70" t="s">
        <v>89</v>
      </c>
      <c r="AA1382" s="70">
        <v>45991</v>
      </c>
      <c r="AB1382" s="49">
        <f t="shared" si="105"/>
        <v>95</v>
      </c>
      <c r="AC1382" s="65">
        <v>0</v>
      </c>
      <c r="AD1382" s="424">
        <v>0</v>
      </c>
      <c r="AE1382" s="65">
        <v>0</v>
      </c>
      <c r="AF1382" s="78" t="s">
        <v>89</v>
      </c>
      <c r="AG1382" s="49">
        <f t="shared" si="106"/>
        <v>0</v>
      </c>
      <c r="AH1382" s="65">
        <v>0</v>
      </c>
      <c r="AI1382" s="68">
        <v>0</v>
      </c>
      <c r="AJ1382" s="65" t="s">
        <v>89</v>
      </c>
      <c r="AK1382" s="78" t="s">
        <v>89</v>
      </c>
      <c r="AL1382" s="65">
        <v>0</v>
      </c>
      <c r="AM1382" s="78" t="s">
        <v>89</v>
      </c>
      <c r="AN1382" s="78" t="s">
        <v>89</v>
      </c>
      <c r="AO1382" s="78" t="s">
        <v>89</v>
      </c>
      <c r="AP1382" s="49">
        <f t="shared" si="107"/>
        <v>0</v>
      </c>
      <c r="AQ1382" s="49">
        <f>+L1382+AD1382-AI1382</f>
        <v>8480000</v>
      </c>
      <c r="AR1382" s="65" t="s">
        <v>87</v>
      </c>
      <c r="AS1382" s="68">
        <v>8480000</v>
      </c>
      <c r="AT1382" s="65" t="s">
        <v>90</v>
      </c>
      <c r="AU1382" s="68">
        <v>0</v>
      </c>
      <c r="AV1382" s="75" t="s">
        <v>89</v>
      </c>
      <c r="AW1382" s="423">
        <v>0</v>
      </c>
      <c r="AX1382" s="79">
        <f t="shared" si="108"/>
        <v>8480000</v>
      </c>
      <c r="AY1382" s="223">
        <f t="shared" si="109"/>
        <v>0</v>
      </c>
      <c r="AZ1382" s="74">
        <v>0</v>
      </c>
      <c r="BA1382" s="75" t="s">
        <v>89</v>
      </c>
      <c r="BB1382" s="65" t="s">
        <v>108</v>
      </c>
      <c r="BC1382" s="66" t="s">
        <v>8348</v>
      </c>
      <c r="BD1382" s="221" t="s">
        <v>87</v>
      </c>
      <c r="BE1382" s="221" t="s">
        <v>87</v>
      </c>
    </row>
    <row r="1383" spans="2:57" x14ac:dyDescent="0.25">
      <c r="B1383" s="221">
        <v>2025</v>
      </c>
      <c r="C1383" s="221">
        <v>891780111</v>
      </c>
      <c r="D1383" s="221" t="s">
        <v>78</v>
      </c>
      <c r="E1383" s="65" t="s">
        <v>8347</v>
      </c>
      <c r="F1383" s="65" t="s">
        <v>8346</v>
      </c>
      <c r="G1383" s="306">
        <v>0</v>
      </c>
      <c r="H1383" s="65" t="s">
        <v>81</v>
      </c>
      <c r="I1383" s="221" t="s">
        <v>82</v>
      </c>
      <c r="J1383" s="220" t="s">
        <v>83</v>
      </c>
      <c r="K1383" s="66" t="s">
        <v>8345</v>
      </c>
      <c r="L1383" s="68">
        <v>7200000</v>
      </c>
      <c r="M1383" s="221" t="s">
        <v>85</v>
      </c>
      <c r="N1383" s="66" t="s">
        <v>8344</v>
      </c>
      <c r="O1383" s="66">
        <v>1085178491</v>
      </c>
      <c r="P1383" s="65">
        <v>1426</v>
      </c>
      <c r="Q1383" s="78">
        <v>45840</v>
      </c>
      <c r="R1383" s="66">
        <v>2494141000</v>
      </c>
      <c r="S1383" s="78">
        <v>45898</v>
      </c>
      <c r="T1383" s="68">
        <v>7200000</v>
      </c>
      <c r="U1383" s="65" t="s">
        <v>87</v>
      </c>
      <c r="V1383" s="68">
        <v>7632967</v>
      </c>
      <c r="W1383" s="67" t="s">
        <v>1764</v>
      </c>
      <c r="X1383" s="78">
        <v>45898</v>
      </c>
      <c r="Y1383" s="78">
        <v>45898</v>
      </c>
      <c r="Z1383" s="70" t="s">
        <v>89</v>
      </c>
      <c r="AA1383" s="70">
        <v>45991</v>
      </c>
      <c r="AB1383" s="49">
        <f t="shared" si="105"/>
        <v>93</v>
      </c>
      <c r="AC1383" s="65">
        <v>0</v>
      </c>
      <c r="AD1383" s="424">
        <v>0</v>
      </c>
      <c r="AE1383" s="65">
        <v>0</v>
      </c>
      <c r="AF1383" s="78" t="s">
        <v>89</v>
      </c>
      <c r="AG1383" s="49">
        <f t="shared" si="106"/>
        <v>0</v>
      </c>
      <c r="AH1383" s="65">
        <v>0</v>
      </c>
      <c r="AI1383" s="68">
        <v>0</v>
      </c>
      <c r="AJ1383" s="65" t="s">
        <v>89</v>
      </c>
      <c r="AK1383" s="78" t="s">
        <v>89</v>
      </c>
      <c r="AL1383" s="65">
        <v>0</v>
      </c>
      <c r="AM1383" s="78" t="s">
        <v>89</v>
      </c>
      <c r="AN1383" s="78" t="s">
        <v>89</v>
      </c>
      <c r="AO1383" s="78" t="s">
        <v>89</v>
      </c>
      <c r="AP1383" s="49">
        <f t="shared" si="107"/>
        <v>0</v>
      </c>
      <c r="AQ1383" s="49">
        <f>+L1383+AD1383-AI1383</f>
        <v>7200000</v>
      </c>
      <c r="AR1383" s="65" t="s">
        <v>87</v>
      </c>
      <c r="AS1383" s="68">
        <v>7200000</v>
      </c>
      <c r="AT1383" s="65" t="s">
        <v>90</v>
      </c>
      <c r="AU1383" s="68">
        <v>0</v>
      </c>
      <c r="AV1383" s="75" t="s">
        <v>89</v>
      </c>
      <c r="AW1383" s="423">
        <v>0</v>
      </c>
      <c r="AX1383" s="79">
        <f t="shared" si="108"/>
        <v>7200000</v>
      </c>
      <c r="AY1383" s="223">
        <f t="shared" si="109"/>
        <v>0</v>
      </c>
      <c r="AZ1383" s="74">
        <v>0</v>
      </c>
      <c r="BA1383" s="75" t="s">
        <v>89</v>
      </c>
      <c r="BB1383" s="65" t="s">
        <v>108</v>
      </c>
      <c r="BC1383" s="66" t="s">
        <v>8343</v>
      </c>
      <c r="BD1383" s="221" t="s">
        <v>87</v>
      </c>
      <c r="BE1383" s="221" t="s">
        <v>87</v>
      </c>
    </row>
    <row r="1384" spans="2:57" ht="15.75" thickBot="1" x14ac:dyDescent="0.3">
      <c r="B1384" s="217">
        <v>2025</v>
      </c>
      <c r="C1384" s="217">
        <v>891780111</v>
      </c>
      <c r="D1384" s="217" t="s">
        <v>78</v>
      </c>
      <c r="E1384" s="81" t="s">
        <v>8342</v>
      </c>
      <c r="F1384" s="81" t="s">
        <v>8341</v>
      </c>
      <c r="G1384" s="491">
        <v>0</v>
      </c>
      <c r="H1384" s="81" t="s">
        <v>81</v>
      </c>
      <c r="I1384" s="217" t="s">
        <v>82</v>
      </c>
      <c r="J1384" s="219" t="s">
        <v>83</v>
      </c>
      <c r="K1384" s="83" t="s">
        <v>8340</v>
      </c>
      <c r="L1384" s="84">
        <v>10414800</v>
      </c>
      <c r="M1384" s="217" t="s">
        <v>85</v>
      </c>
      <c r="N1384" s="83" t="s">
        <v>7909</v>
      </c>
      <c r="O1384" s="83">
        <v>1102795062</v>
      </c>
      <c r="P1384" s="81">
        <v>1425</v>
      </c>
      <c r="Q1384" s="88">
        <v>45840</v>
      </c>
      <c r="R1384" s="83">
        <v>5603238000</v>
      </c>
      <c r="S1384" s="88">
        <v>45898</v>
      </c>
      <c r="T1384" s="84">
        <v>10414800</v>
      </c>
      <c r="U1384" s="81" t="s">
        <v>87</v>
      </c>
      <c r="V1384" s="84">
        <v>36557666</v>
      </c>
      <c r="W1384" s="82" t="s">
        <v>8339</v>
      </c>
      <c r="X1384" s="88">
        <v>45898</v>
      </c>
      <c r="Y1384" s="88">
        <v>45898</v>
      </c>
      <c r="Z1384" s="85" t="s">
        <v>89</v>
      </c>
      <c r="AA1384" s="85">
        <v>45991</v>
      </c>
      <c r="AB1384" s="86">
        <f t="shared" si="105"/>
        <v>93</v>
      </c>
      <c r="AC1384" s="81">
        <v>0</v>
      </c>
      <c r="AD1384" s="492">
        <v>0</v>
      </c>
      <c r="AE1384" s="81">
        <v>0</v>
      </c>
      <c r="AF1384" s="88" t="s">
        <v>89</v>
      </c>
      <c r="AG1384" s="86">
        <f t="shared" si="106"/>
        <v>0</v>
      </c>
      <c r="AH1384" s="81">
        <v>0</v>
      </c>
      <c r="AI1384" s="84">
        <v>0</v>
      </c>
      <c r="AJ1384" s="81" t="s">
        <v>89</v>
      </c>
      <c r="AK1384" s="88" t="s">
        <v>89</v>
      </c>
      <c r="AL1384" s="81">
        <v>0</v>
      </c>
      <c r="AM1384" s="88" t="s">
        <v>89</v>
      </c>
      <c r="AN1384" s="88" t="s">
        <v>89</v>
      </c>
      <c r="AO1384" s="88" t="s">
        <v>89</v>
      </c>
      <c r="AP1384" s="86">
        <f t="shared" si="107"/>
        <v>0</v>
      </c>
      <c r="AQ1384" s="86">
        <f>+L1384+AD1384-AI1384</f>
        <v>10414800</v>
      </c>
      <c r="AR1384" s="81" t="s">
        <v>87</v>
      </c>
      <c r="AS1384" s="84">
        <v>10414800</v>
      </c>
      <c r="AT1384" s="81" t="s">
        <v>90</v>
      </c>
      <c r="AU1384" s="84">
        <v>0</v>
      </c>
      <c r="AV1384" s="214" t="s">
        <v>89</v>
      </c>
      <c r="AW1384" s="493">
        <v>0</v>
      </c>
      <c r="AX1384" s="91">
        <f t="shared" si="108"/>
        <v>10414800</v>
      </c>
      <c r="AY1384" s="215">
        <f t="shared" si="109"/>
        <v>0</v>
      </c>
      <c r="AZ1384" s="93">
        <v>0</v>
      </c>
      <c r="BA1384" s="214" t="s">
        <v>89</v>
      </c>
      <c r="BB1384" s="81" t="s">
        <v>108</v>
      </c>
      <c r="BC1384" s="83" t="s">
        <v>8338</v>
      </c>
      <c r="BD1384" s="217" t="s">
        <v>87</v>
      </c>
      <c r="BE1384" s="217" t="s">
        <v>87</v>
      </c>
    </row>
    <row r="1385" spans="2:57" s="23" customFormat="1" ht="15.75" thickBot="1" x14ac:dyDescent="0.3">
      <c r="B1385" s="619" t="s">
        <v>102</v>
      </c>
      <c r="C1385" s="620"/>
      <c r="D1385" s="621"/>
      <c r="E1385" s="30">
        <f>+SUBTOTAL(3,E8:E1384)</f>
        <v>1377</v>
      </c>
      <c r="F1385" s="41"/>
      <c r="G1385" s="40"/>
      <c r="H1385" s="488"/>
      <c r="I1385" s="489"/>
      <c r="J1385" s="490"/>
      <c r="K1385" s="24"/>
      <c r="L1385" s="45">
        <f>SUM(L8:L1384)</f>
        <v>18493674650</v>
      </c>
      <c r="M1385" s="24"/>
      <c r="N1385" s="24"/>
      <c r="O1385" s="24"/>
      <c r="P1385" s="24"/>
      <c r="Q1385" s="24"/>
      <c r="R1385" s="24"/>
      <c r="S1385" s="24"/>
      <c r="T1385" s="24"/>
      <c r="U1385" s="24"/>
      <c r="V1385" s="24"/>
      <c r="W1385" s="24"/>
      <c r="X1385" s="24"/>
      <c r="Y1385" s="24"/>
      <c r="Z1385" s="24"/>
      <c r="AA1385" s="24"/>
      <c r="AB1385" s="24"/>
      <c r="AC1385" s="27">
        <f>SUM(AC8:AC1384)</f>
        <v>1041</v>
      </c>
      <c r="AD1385" s="483">
        <f>SUM(AD8:AD1384)</f>
        <v>1512034288</v>
      </c>
      <c r="AE1385" s="26">
        <f>SUM(AE8:AE1384)</f>
        <v>513</v>
      </c>
      <c r="AF1385" s="24"/>
      <c r="AG1385" s="26">
        <f>SUM(AG8:AG1384)</f>
        <v>13663</v>
      </c>
      <c r="AH1385" s="26">
        <f>SUM(AH8:AH1384)</f>
        <v>23</v>
      </c>
      <c r="AI1385" s="28">
        <f>SUM(AI8:AI1384)</f>
        <v>190944867</v>
      </c>
      <c r="AJ1385" s="604"/>
      <c r="AK1385" s="606"/>
      <c r="AL1385" s="47">
        <f>SUM(AL8:AL1384)</f>
        <v>11</v>
      </c>
      <c r="AM1385" s="604"/>
      <c r="AN1385" s="605"/>
      <c r="AO1385" s="606"/>
      <c r="AP1385" s="485">
        <f>SUM(AP591:AP1384)</f>
        <v>14</v>
      </c>
      <c r="AQ1385" s="27">
        <f>SUM(AQ8:AQ1384)</f>
        <v>19814764071</v>
      </c>
      <c r="AR1385" s="484"/>
      <c r="AS1385" s="486">
        <f>SUM(AS8:AS1384)</f>
        <v>18202314650</v>
      </c>
      <c r="AT1385" s="484"/>
      <c r="AU1385" s="26">
        <f>SUM(AU8:AU1384)</f>
        <v>0</v>
      </c>
      <c r="AV1385" s="484"/>
      <c r="AW1385" s="487">
        <f>SUM(AW8:AW1384)</f>
        <v>13452098461.333334</v>
      </c>
      <c r="AX1385" s="32">
        <f>SUM(AX8:AX1384)</f>
        <v>6362665609.666667</v>
      </c>
      <c r="AY1385" s="604"/>
      <c r="AZ1385" s="605"/>
      <c r="BA1385" s="605"/>
      <c r="BB1385" s="605"/>
      <c r="BC1385" s="605"/>
      <c r="BD1385" s="605"/>
      <c r="BE1385" s="605"/>
    </row>
    <row r="1386" spans="2:57" x14ac:dyDescent="0.25">
      <c r="AQ1386" s="271"/>
    </row>
  </sheetData>
  <sheetProtection formatCells="0" formatColumns="0" formatRows="0" insertRows="0" deleteRows="0" autoFilter="0"/>
  <mergeCells count="23">
    <mergeCell ref="B1385:D1385"/>
    <mergeCell ref="U6:W6"/>
    <mergeCell ref="X6:AB6"/>
    <mergeCell ref="B3:C6"/>
    <mergeCell ref="D3:G4"/>
    <mergeCell ref="H3:I5"/>
    <mergeCell ref="F5:G5"/>
    <mergeCell ref="AC5:AP5"/>
    <mergeCell ref="E6:G6"/>
    <mergeCell ref="H6:K6"/>
    <mergeCell ref="N6:O6"/>
    <mergeCell ref="P6:R6"/>
    <mergeCell ref="S6:T6"/>
    <mergeCell ref="AY1385:BE1385"/>
    <mergeCell ref="AM1385:AO1385"/>
    <mergeCell ref="AJ1385:AK1385"/>
    <mergeCell ref="AC6:AG6"/>
    <mergeCell ref="AH6:AK6"/>
    <mergeCell ref="AL6:AP6"/>
    <mergeCell ref="AR6:AS6"/>
    <mergeCell ref="AT6:AY6"/>
    <mergeCell ref="AZ6:BB6"/>
    <mergeCell ref="BC6:BE6"/>
  </mergeCells>
  <conditionalFormatting sqref="AB8:AB1384">
    <cfRule type="expression" dxfId="20" priority="5">
      <formula>_xlfn.ISFORMULA($AB$8)</formula>
    </cfRule>
  </conditionalFormatting>
  <conditionalFormatting sqref="AG8:AG1384">
    <cfRule type="expression" dxfId="19" priority="9">
      <formula>_xlfn.ISFORMULA($AG$8)</formula>
    </cfRule>
  </conditionalFormatting>
  <conditionalFormatting sqref="AP8:AP1384">
    <cfRule type="expression" dxfId="18" priority="8">
      <formula>_xlfn.ISFORMULA($AP$8)</formula>
    </cfRule>
  </conditionalFormatting>
  <conditionalFormatting sqref="AQ8:AQ1384">
    <cfRule type="expression" dxfId="17" priority="4">
      <formula>_xlfn.ISFORMULA($AQ$8)</formula>
    </cfRule>
  </conditionalFormatting>
  <conditionalFormatting sqref="AX8:AX1384">
    <cfRule type="expression" dxfId="16" priority="7">
      <formula>_xlfn.ISFORMULA($AX$8)</formula>
    </cfRule>
  </conditionalFormatting>
  <conditionalFormatting sqref="AY8:AY1384">
    <cfRule type="expression" dxfId="15" priority="3">
      <formula>_xlfn.ISFORMULA($AY$8)</formula>
    </cfRule>
  </conditionalFormatting>
  <conditionalFormatting sqref="AZ8:AZ1384">
    <cfRule type="expression" dxfId="14" priority="2">
      <formula>_xlfn.ISFORMULA($AZ$8)</formula>
    </cfRule>
  </conditionalFormatting>
  <dataValidations count="10">
    <dataValidation type="list" allowBlank="1" showInputMessage="1" showErrorMessage="1" sqref="J8:J1384" xr:uid="{9BCC53FF-7E09-4B37-BE6F-A27B9C71378D}">
      <formula1>"CONTRATO DE OBRAS, OTROS TIPOS, PRESTACIÓN DE SERVICIOS, SUMINISTROS"</formula1>
    </dataValidation>
    <dataValidation type="list" allowBlank="1" showInputMessage="1" showErrorMessage="1" sqref="BB8:BB1384" xr:uid="{05D1F8EE-47AE-49A4-A3C1-C54AF7DEA8C8}">
      <formula1>"Por iniciar,En ejecucion,Suspendido,Terminado,Liquidado"</formula1>
    </dataValidation>
    <dataValidation type="list" allowBlank="1" showInputMessage="1" showErrorMessage="1" sqref="H8:H1384" xr:uid="{6287A148-74BF-49C4-AD7D-AD5F1503D62A}">
      <formula1>"OTRO SECTOR"</formula1>
    </dataValidation>
    <dataValidation type="list" allowBlank="1" showInputMessage="1" showErrorMessage="1" sqref="M8:M1384" xr:uid="{86D4B5A2-308D-4395-8DE4-7E8BEBE51D4A}">
      <formula1>"DIRECTA"</formula1>
    </dataValidation>
    <dataValidation type="list" allowBlank="1" showInputMessage="1" showErrorMessage="1" sqref="I8:I1384" xr:uid="{93E4C102-68D5-4175-B561-3B00F7C89BEE}">
      <formula1>"FUNCIONAMIENTO,INVERSION,OTROS"</formula1>
    </dataValidation>
    <dataValidation type="list" allowBlank="1" showInputMessage="1" showErrorMessage="1" sqref="BE8:BE1384" xr:uid="{C8F82EEF-0327-484E-901C-9E7AD2184C8B}">
      <formula1>"SI,NA por TIPO Contrato"</formula1>
    </dataValidation>
    <dataValidation type="list" allowBlank="1" showInputMessage="1" showErrorMessage="1" sqref="BD8:BD1384" xr:uid="{6484B8B5-93E9-4DB7-95A1-CB8CAE9CBBCE}">
      <formula1>"SI,NO HA INICIADO"</formula1>
    </dataValidation>
    <dataValidation type="list" allowBlank="1" showInputMessage="1" showErrorMessage="1" sqref="AR8:AR1384 U8:U1384 AT8:AT1384" xr:uid="{889C77FC-4A92-425D-B53C-782A8AA93AD0}">
      <formula1>"SI,NO"</formula1>
    </dataValidation>
    <dataValidation type="list" allowBlank="1" showInputMessage="1" showErrorMessage="1" errorTitle="ERROR" error="SOLO VALIDO LISTA DESPLEGABLE" promptTitle="ESCOJA EL PERIODO" sqref="F5" xr:uid="{1ABA506B-5F31-41CD-9364-9466B47B98A6}">
      <formula1>"Seleccione el periodo a presentar,ENERO,FEBRERO,MARZO,ABRIL,MAYO,JUNIO,JULIO,AGOSTO,SEPTIEMBRE,OCTUBRE,NOVIEMBRE,DICIEMBRE"</formula1>
    </dataValidation>
    <dataValidation type="list" allowBlank="1" showInputMessage="1" showErrorMessage="1" sqref="K4" xr:uid="{E397935B-E304-4B6B-B038-AE927A5B71FC}">
      <formula1>"42,250,1000,3000"</formula1>
    </dataValidation>
  </dataValidations>
  <hyperlinks>
    <hyperlink ref="BC97" r:id="rId1" xr:uid="{4BD0F865-EE17-481C-B0A6-071DA3D27487}"/>
  </hyperlinks>
  <pageMargins left="0.7" right="0.7" top="0.75" bottom="0.75" header="0.3" footer="0.3"/>
  <pageSetup orientation="portrait" horizontalDpi="300" verticalDpi="3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B0C82-7B68-4344-B81F-6A50956D77E9}">
  <dimension ref="A1:BW1034"/>
  <sheetViews>
    <sheetView showGridLines="0" zoomScaleNormal="100" workbookViewId="0">
      <selection activeCell="BK7" sqref="BK7"/>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9" bestFit="1" customWidth="1"/>
    <col min="6" max="6" width="15.7109375" style="42" customWidth="1"/>
    <col min="7" max="7" width="20" style="42" customWidth="1"/>
    <col min="8" max="8" width="16.5703125" style="42" customWidth="1"/>
    <col min="9" max="9" width="17.42578125" style="42" customWidth="1"/>
    <col min="10" max="10" width="21.7109375" style="44" customWidth="1"/>
    <col min="11" max="11" width="18.42578125" customWidth="1"/>
    <col min="12" max="13" width="13.42578125" customWidth="1"/>
    <col min="14" max="14" width="21.5703125" customWidth="1"/>
    <col min="15" max="15" width="16.42578125" customWidth="1"/>
    <col min="16" max="16" width="11.42578125" customWidth="1"/>
    <col min="17" max="17" width="12.42578125" customWidth="1"/>
    <col min="18" max="18" width="17.140625" customWidth="1"/>
    <col min="19" max="19" width="17.42578125" customWidth="1"/>
    <col min="20" max="20" width="17.28515625" customWidth="1"/>
    <col min="21" max="21" width="16.140625" customWidth="1"/>
    <col min="22" max="22" width="14.140625" customWidth="1"/>
    <col min="23" max="23" width="14.42578125" customWidth="1"/>
    <col min="24" max="24" width="16.28515625" customWidth="1"/>
    <col min="25" max="25" width="13.85546875" customWidth="1"/>
    <col min="26" max="26" width="14.42578125" customWidth="1"/>
    <col min="27" max="27" width="13.85546875" customWidth="1"/>
    <col min="28" max="28" width="13.5703125" customWidth="1"/>
    <col min="29" max="29" width="13.28515625" customWidth="1"/>
    <col min="30" max="31" width="11.42578125" customWidth="1"/>
    <col min="32" max="32" width="13.42578125" customWidth="1"/>
    <col min="33" max="33" width="13.28515625" customWidth="1"/>
    <col min="34" max="34" width="13.5703125" customWidth="1"/>
    <col min="35" max="35" width="16.5703125" customWidth="1"/>
    <col min="36" max="36" width="14.28515625" customWidth="1"/>
    <col min="37" max="37" width="14.28515625" style="42"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7.5" customHeight="1" x14ac:dyDescent="0.25">
      <c r="F1"/>
      <c r="G1"/>
      <c r="H1"/>
      <c r="I1"/>
      <c r="J1"/>
      <c r="X1" s="1"/>
      <c r="AK1"/>
    </row>
    <row r="2" spans="1:75" ht="11.25" customHeight="1" thickBot="1" x14ac:dyDescent="0.3">
      <c r="F2"/>
      <c r="G2"/>
      <c r="H2" s="2"/>
      <c r="I2"/>
      <c r="J2"/>
      <c r="X2" s="1"/>
      <c r="AK2"/>
    </row>
    <row r="3" spans="1:75" ht="21" customHeight="1" thickBot="1" x14ac:dyDescent="0.3">
      <c r="B3" s="592"/>
      <c r="C3" s="593"/>
      <c r="D3" s="598" t="s">
        <v>7900</v>
      </c>
      <c r="E3" s="599"/>
      <c r="F3" s="599"/>
      <c r="G3" s="600"/>
      <c r="H3" s="609" t="s">
        <v>1</v>
      </c>
      <c r="I3" s="610"/>
      <c r="J3" s="38"/>
      <c r="K3" s="4" t="s">
        <v>2</v>
      </c>
      <c r="L3" s="9"/>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28.5" customHeight="1" thickBot="1" x14ac:dyDescent="0.3">
      <c r="B4" s="594"/>
      <c r="C4" s="595"/>
      <c r="D4" s="601"/>
      <c r="E4" s="602"/>
      <c r="F4" s="602"/>
      <c r="G4" s="603"/>
      <c r="H4" s="611"/>
      <c r="I4" s="612"/>
      <c r="J4" s="39"/>
      <c r="K4" s="3">
        <v>3000</v>
      </c>
      <c r="L4" s="4" t="s">
        <v>3</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23.25" customHeight="1" thickBot="1" x14ac:dyDescent="0.3">
      <c r="B5" s="594"/>
      <c r="C5" s="595"/>
      <c r="D5" s="7" t="s">
        <v>4</v>
      </c>
      <c r="E5" s="410"/>
      <c r="F5" s="618" t="s">
        <v>119</v>
      </c>
      <c r="G5" s="618"/>
      <c r="H5" s="613"/>
      <c r="I5" s="614"/>
      <c r="J5" s="39"/>
      <c r="K5" s="10">
        <f>+L6*K4</f>
        <v>4270500000</v>
      </c>
      <c r="L5" s="11" t="s">
        <v>5</v>
      </c>
      <c r="M5" s="5"/>
      <c r="N5" s="5"/>
      <c r="O5" s="5"/>
      <c r="P5" s="5"/>
      <c r="Q5" s="5"/>
      <c r="R5" s="5"/>
      <c r="S5" s="5"/>
      <c r="T5" s="5"/>
      <c r="U5" s="5"/>
      <c r="V5" s="5"/>
      <c r="W5" s="5"/>
      <c r="X5" s="6"/>
      <c r="Y5" s="6"/>
      <c r="Z5" s="6"/>
      <c r="AA5" s="6"/>
      <c r="AB5" s="6"/>
      <c r="AC5" s="6"/>
      <c r="AD5" s="624" t="s">
        <v>6</v>
      </c>
      <c r="AE5" s="625"/>
      <c r="AF5" s="625"/>
      <c r="AG5" s="625"/>
      <c r="AH5" s="625"/>
      <c r="AI5" s="625"/>
      <c r="AJ5" s="625"/>
      <c r="AK5" s="625"/>
      <c r="AL5" s="625"/>
      <c r="AM5" s="625"/>
      <c r="AN5" s="625"/>
      <c r="AO5" s="625"/>
      <c r="AP5" s="625"/>
      <c r="AQ5" s="626"/>
      <c r="AR5" s="5"/>
      <c r="AS5" s="5"/>
      <c r="AT5" s="5"/>
      <c r="AU5" s="5"/>
      <c r="AV5" s="5"/>
      <c r="AW5" s="5"/>
      <c r="AX5" s="5"/>
      <c r="AY5" s="5"/>
      <c r="AZ5" s="5"/>
      <c r="BA5" s="5"/>
      <c r="BB5" s="5"/>
      <c r="BC5" s="5"/>
      <c r="BD5" s="5"/>
      <c r="BE5" s="5"/>
      <c r="BF5" s="5"/>
    </row>
    <row r="6" spans="1:75" s="12" customFormat="1" ht="31.5" customHeight="1" thickBot="1" x14ac:dyDescent="0.3">
      <c r="B6" s="596"/>
      <c r="C6" s="597"/>
      <c r="D6" s="13" t="s">
        <v>7</v>
      </c>
      <c r="E6" s="638" t="s">
        <v>7899</v>
      </c>
      <c r="F6" s="638"/>
      <c r="G6" s="639"/>
      <c r="H6" s="627" t="s">
        <v>9</v>
      </c>
      <c r="I6" s="628"/>
      <c r="J6" s="628"/>
      <c r="K6" s="629"/>
      <c r="L6" s="33">
        <v>1423500</v>
      </c>
      <c r="M6" s="5"/>
      <c r="N6" s="607" t="s">
        <v>10</v>
      </c>
      <c r="O6" s="617"/>
      <c r="P6" s="607" t="s">
        <v>11</v>
      </c>
      <c r="Q6" s="617"/>
      <c r="R6" s="608"/>
      <c r="S6" s="622" t="s">
        <v>12</v>
      </c>
      <c r="T6" s="623"/>
      <c r="U6" s="409"/>
      <c r="V6" s="607" t="s">
        <v>13</v>
      </c>
      <c r="W6" s="617"/>
      <c r="X6" s="617"/>
      <c r="Y6" s="624" t="s">
        <v>14</v>
      </c>
      <c r="Z6" s="625"/>
      <c r="AA6" s="625"/>
      <c r="AB6" s="625"/>
      <c r="AC6" s="626"/>
      <c r="AD6" s="624" t="s">
        <v>15</v>
      </c>
      <c r="AE6" s="625"/>
      <c r="AF6" s="625"/>
      <c r="AG6" s="625"/>
      <c r="AH6" s="626"/>
      <c r="AI6" s="607" t="s">
        <v>16</v>
      </c>
      <c r="AJ6" s="617"/>
      <c r="AK6" s="617"/>
      <c r="AL6" s="608"/>
      <c r="AM6" s="607" t="s">
        <v>17</v>
      </c>
      <c r="AN6" s="617"/>
      <c r="AO6" s="617"/>
      <c r="AP6" s="617"/>
      <c r="AQ6" s="608"/>
      <c r="AR6" s="5"/>
      <c r="AS6" s="607" t="s">
        <v>18</v>
      </c>
      <c r="AT6" s="608"/>
      <c r="AU6" s="607" t="s">
        <v>19</v>
      </c>
      <c r="AV6" s="617"/>
      <c r="AW6" s="617"/>
      <c r="AX6" s="617"/>
      <c r="AY6" s="617"/>
      <c r="AZ6" s="608"/>
      <c r="BA6" s="607" t="s">
        <v>20</v>
      </c>
      <c r="BB6" s="617"/>
      <c r="BC6" s="608"/>
      <c r="BD6" s="607" t="s">
        <v>21</v>
      </c>
      <c r="BE6" s="617"/>
      <c r="BF6" s="608"/>
    </row>
    <row r="7" spans="1:75" s="22" customFormat="1" ht="77.25" thickBot="1" x14ac:dyDescent="0.3">
      <c r="A7" s="14">
        <v>3</v>
      </c>
      <c r="B7" s="15" t="s">
        <v>22</v>
      </c>
      <c r="C7" s="16" t="s">
        <v>23</v>
      </c>
      <c r="D7" s="17" t="s">
        <v>24</v>
      </c>
      <c r="E7" s="18" t="s">
        <v>25</v>
      </c>
      <c r="F7" s="18" t="s">
        <v>26</v>
      </c>
      <c r="G7" s="17" t="s">
        <v>27</v>
      </c>
      <c r="H7" s="15" t="s">
        <v>28</v>
      </c>
      <c r="I7" s="15" t="s">
        <v>29</v>
      </c>
      <c r="J7" s="15" t="s">
        <v>30</v>
      </c>
      <c r="K7" s="15" t="s">
        <v>31</v>
      </c>
      <c r="L7" s="15" t="s">
        <v>32</v>
      </c>
      <c r="M7" s="15" t="s">
        <v>33</v>
      </c>
      <c r="N7" s="15" t="s">
        <v>34</v>
      </c>
      <c r="O7" s="16" t="s">
        <v>35</v>
      </c>
      <c r="P7" s="16" t="s">
        <v>36</v>
      </c>
      <c r="Q7" s="15" t="s">
        <v>37</v>
      </c>
      <c r="R7" s="15" t="s">
        <v>38</v>
      </c>
      <c r="S7" s="15" t="s">
        <v>39</v>
      </c>
      <c r="T7" s="15" t="s">
        <v>40</v>
      </c>
      <c r="U7" s="15" t="s">
        <v>7898</v>
      </c>
      <c r="V7" s="15" t="s">
        <v>41</v>
      </c>
      <c r="W7" s="16" t="s">
        <v>42</v>
      </c>
      <c r="X7" s="15" t="s">
        <v>43</v>
      </c>
      <c r="Y7" s="15" t="s">
        <v>44</v>
      </c>
      <c r="Z7" s="15" t="s">
        <v>45</v>
      </c>
      <c r="AA7" s="15" t="s">
        <v>46</v>
      </c>
      <c r="AB7" s="19" t="s">
        <v>47</v>
      </c>
      <c r="AC7" s="35" t="s">
        <v>48</v>
      </c>
      <c r="AD7" s="15" t="s">
        <v>49</v>
      </c>
      <c r="AE7" s="15" t="s">
        <v>50</v>
      </c>
      <c r="AF7" s="15" t="s">
        <v>51</v>
      </c>
      <c r="AG7" s="19" t="s">
        <v>52</v>
      </c>
      <c r="AH7" s="35" t="s">
        <v>53</v>
      </c>
      <c r="AI7" s="15" t="s">
        <v>54</v>
      </c>
      <c r="AJ7" s="15" t="s">
        <v>55</v>
      </c>
      <c r="AK7" s="19" t="s">
        <v>56</v>
      </c>
      <c r="AL7" s="19" t="s">
        <v>57</v>
      </c>
      <c r="AM7" s="15" t="s">
        <v>58</v>
      </c>
      <c r="AN7" s="19" t="s">
        <v>59</v>
      </c>
      <c r="AO7" s="19" t="s">
        <v>60</v>
      </c>
      <c r="AP7" s="19" t="s">
        <v>61</v>
      </c>
      <c r="AQ7" s="35" t="s">
        <v>62</v>
      </c>
      <c r="AR7" s="35" t="s">
        <v>63</v>
      </c>
      <c r="AS7" s="15" t="s">
        <v>64</v>
      </c>
      <c r="AT7" s="15" t="s">
        <v>65</v>
      </c>
      <c r="AU7" s="15" t="s">
        <v>66</v>
      </c>
      <c r="AV7" s="15" t="s">
        <v>67</v>
      </c>
      <c r="AW7" s="15" t="s">
        <v>68</v>
      </c>
      <c r="AX7" s="20" t="s">
        <v>69</v>
      </c>
      <c r="AY7" s="36" t="s">
        <v>70</v>
      </c>
      <c r="AZ7" s="36" t="s">
        <v>71</v>
      </c>
      <c r="BA7" s="37" t="s">
        <v>72</v>
      </c>
      <c r="BB7" s="15" t="s">
        <v>73</v>
      </c>
      <c r="BC7" s="15" t="s">
        <v>74</v>
      </c>
      <c r="BD7" s="16" t="s">
        <v>75</v>
      </c>
      <c r="BE7" s="16" t="s">
        <v>76</v>
      </c>
      <c r="BF7" s="16" t="s">
        <v>77</v>
      </c>
      <c r="BG7" s="21"/>
      <c r="BH7" s="21"/>
      <c r="BI7" s="21"/>
      <c r="BJ7" s="21"/>
      <c r="BK7" s="21"/>
      <c r="BL7" s="21"/>
      <c r="BM7" s="21"/>
      <c r="BN7" s="21"/>
      <c r="BO7" s="21"/>
      <c r="BP7" s="21"/>
      <c r="BQ7" s="21"/>
      <c r="BR7" s="21"/>
      <c r="BS7" s="21"/>
      <c r="BT7" s="21"/>
      <c r="BU7" s="21"/>
      <c r="BV7" s="21"/>
      <c r="BW7" s="21"/>
    </row>
    <row r="8" spans="1:75" s="12" customFormat="1" ht="12.75" x14ac:dyDescent="0.2">
      <c r="B8" s="50">
        <v>2025</v>
      </c>
      <c r="C8" s="50">
        <v>891780111</v>
      </c>
      <c r="D8" s="50" t="s">
        <v>78</v>
      </c>
      <c r="E8" s="48" t="s">
        <v>7897</v>
      </c>
      <c r="F8" s="52" t="s">
        <v>7896</v>
      </c>
      <c r="G8" s="52">
        <v>0</v>
      </c>
      <c r="H8" s="52" t="s">
        <v>81</v>
      </c>
      <c r="I8" s="50" t="s">
        <v>82</v>
      </c>
      <c r="J8" s="53" t="s">
        <v>83</v>
      </c>
      <c r="K8" s="54" t="s">
        <v>7895</v>
      </c>
      <c r="L8" s="55">
        <v>28875000</v>
      </c>
      <c r="M8" s="50" t="s">
        <v>85</v>
      </c>
      <c r="N8" s="54" t="s">
        <v>6501</v>
      </c>
      <c r="O8" s="54">
        <v>1082886770</v>
      </c>
      <c r="P8" s="51">
        <v>123</v>
      </c>
      <c r="Q8" s="59">
        <v>45679</v>
      </c>
      <c r="R8" s="51">
        <v>1353279124</v>
      </c>
      <c r="S8" s="59">
        <v>45691</v>
      </c>
      <c r="T8" s="55">
        <v>28875000</v>
      </c>
      <c r="U8" s="55">
        <v>2012</v>
      </c>
      <c r="V8" s="52" t="s">
        <v>87</v>
      </c>
      <c r="W8" s="55">
        <v>85155333</v>
      </c>
      <c r="X8" s="53" t="s">
        <v>3595</v>
      </c>
      <c r="Y8" s="58">
        <v>45691</v>
      </c>
      <c r="Z8" s="58">
        <v>45691</v>
      </c>
      <c r="AA8" s="58" t="s">
        <v>89</v>
      </c>
      <c r="AB8" s="58">
        <v>45838</v>
      </c>
      <c r="AC8" s="48">
        <f t="shared" ref="AC8:AC71" si="0">+IF(AA8="1800-01-01",AB8-Z8,AB8-AA8)</f>
        <v>147</v>
      </c>
      <c r="AD8" s="52">
        <v>1</v>
      </c>
      <c r="AE8" s="55">
        <v>2625000</v>
      </c>
      <c r="AF8" s="52">
        <v>0</v>
      </c>
      <c r="AG8" s="57" t="s">
        <v>89</v>
      </c>
      <c r="AH8" s="48">
        <f t="shared" ref="AH8:AH71" si="1">+IF(AG8="1800-01-01",0,AG8-AB8)</f>
        <v>0</v>
      </c>
      <c r="AI8" s="52">
        <v>0</v>
      </c>
      <c r="AJ8" s="55">
        <v>0</v>
      </c>
      <c r="AK8" s="52" t="s">
        <v>89</v>
      </c>
      <c r="AL8" s="59" t="s">
        <v>89</v>
      </c>
      <c r="AM8" s="52">
        <v>0</v>
      </c>
      <c r="AN8" s="59" t="s">
        <v>89</v>
      </c>
      <c r="AO8" s="59" t="s">
        <v>89</v>
      </c>
      <c r="AP8" s="59" t="s">
        <v>89</v>
      </c>
      <c r="AQ8" s="48">
        <f t="shared" ref="AQ8:AQ71" si="2">+IF(AN8="1800-01-01",0,AO8-AN8)</f>
        <v>0</v>
      </c>
      <c r="AR8" s="48">
        <f>+L8+AE8-AJ8</f>
        <v>31500000</v>
      </c>
      <c r="AS8" s="52" t="s">
        <v>87</v>
      </c>
      <c r="AT8" s="55">
        <v>28875000</v>
      </c>
      <c r="AU8" s="52" t="s">
        <v>90</v>
      </c>
      <c r="AV8" s="55">
        <v>0</v>
      </c>
      <c r="AW8" s="60" t="s">
        <v>89</v>
      </c>
      <c r="AX8" s="61">
        <v>31500000</v>
      </c>
      <c r="AY8" s="62">
        <f t="shared" ref="AY8:AY71" si="3">AR8-AX8</f>
        <v>0</v>
      </c>
      <c r="AZ8" s="63">
        <f t="shared" ref="AZ8:AZ71" si="4">+IFERROR(AX8/AR8,"_")</f>
        <v>1</v>
      </c>
      <c r="BA8" s="64">
        <v>1</v>
      </c>
      <c r="BB8" s="60" t="s">
        <v>89</v>
      </c>
      <c r="BC8" s="52" t="s">
        <v>103</v>
      </c>
      <c r="BD8" s="408" t="s">
        <v>7894</v>
      </c>
      <c r="BE8" s="50" t="s">
        <v>87</v>
      </c>
      <c r="BF8" s="50" t="s">
        <v>87</v>
      </c>
    </row>
    <row r="9" spans="1:75" ht="14.45" customHeight="1" x14ac:dyDescent="0.25">
      <c r="B9" s="221">
        <v>2025</v>
      </c>
      <c r="C9" s="221">
        <v>891780111</v>
      </c>
      <c r="D9" s="221" t="s">
        <v>78</v>
      </c>
      <c r="E9" s="49" t="s">
        <v>7893</v>
      </c>
      <c r="F9" s="65" t="s">
        <v>7892</v>
      </c>
      <c r="G9" s="65">
        <v>0</v>
      </c>
      <c r="H9" s="65" t="s">
        <v>81</v>
      </c>
      <c r="I9" s="65" t="s">
        <v>82</v>
      </c>
      <c r="J9" s="67" t="s">
        <v>83</v>
      </c>
      <c r="K9" s="66" t="s">
        <v>7891</v>
      </c>
      <c r="L9" s="68">
        <v>31762500</v>
      </c>
      <c r="M9" s="65" t="s">
        <v>85</v>
      </c>
      <c r="N9" s="66" t="s">
        <v>5373</v>
      </c>
      <c r="O9" s="66">
        <v>7634777</v>
      </c>
      <c r="P9" s="66">
        <v>123</v>
      </c>
      <c r="Q9" s="78">
        <v>45679</v>
      </c>
      <c r="R9" s="66">
        <v>1353279124</v>
      </c>
      <c r="S9" s="78">
        <v>45691</v>
      </c>
      <c r="T9" s="68">
        <v>31762500</v>
      </c>
      <c r="U9" s="68">
        <v>2013</v>
      </c>
      <c r="V9" s="65" t="s">
        <v>87</v>
      </c>
      <c r="W9" s="68">
        <v>22793763</v>
      </c>
      <c r="X9" s="67" t="s">
        <v>5357</v>
      </c>
      <c r="Y9" s="70">
        <v>45691</v>
      </c>
      <c r="Z9" s="70">
        <v>45691</v>
      </c>
      <c r="AA9" s="70" t="s">
        <v>89</v>
      </c>
      <c r="AB9" s="70">
        <v>45838</v>
      </c>
      <c r="AC9" s="49">
        <f t="shared" si="0"/>
        <v>147</v>
      </c>
      <c r="AD9" s="65">
        <v>1</v>
      </c>
      <c r="AE9" s="68">
        <v>2887500</v>
      </c>
      <c r="AF9" s="65">
        <v>0</v>
      </c>
      <c r="AG9" s="77" t="s">
        <v>89</v>
      </c>
      <c r="AH9" s="49">
        <f t="shared" si="1"/>
        <v>0</v>
      </c>
      <c r="AI9" s="65">
        <v>0</v>
      </c>
      <c r="AJ9" s="68">
        <v>0</v>
      </c>
      <c r="AK9" s="65" t="s">
        <v>89</v>
      </c>
      <c r="AL9" s="78" t="s">
        <v>89</v>
      </c>
      <c r="AM9" s="65">
        <v>0</v>
      </c>
      <c r="AN9" s="78" t="s">
        <v>89</v>
      </c>
      <c r="AO9" s="78" t="s">
        <v>89</v>
      </c>
      <c r="AP9" s="78" t="s">
        <v>89</v>
      </c>
      <c r="AQ9" s="49">
        <f t="shared" si="2"/>
        <v>0</v>
      </c>
      <c r="AR9" s="49">
        <f>+L9+AE9-AJ9</f>
        <v>34650000</v>
      </c>
      <c r="AS9" s="65" t="s">
        <v>87</v>
      </c>
      <c r="AT9" s="68">
        <v>31762500</v>
      </c>
      <c r="AU9" s="65" t="s">
        <v>90</v>
      </c>
      <c r="AV9" s="68">
        <v>0</v>
      </c>
      <c r="AW9" s="75" t="s">
        <v>89</v>
      </c>
      <c r="AX9" s="224">
        <v>34650000</v>
      </c>
      <c r="AY9" s="79">
        <f t="shared" si="3"/>
        <v>0</v>
      </c>
      <c r="AZ9" s="223">
        <f t="shared" si="4"/>
        <v>1</v>
      </c>
      <c r="BA9" s="74">
        <v>1</v>
      </c>
      <c r="BB9" s="75" t="s">
        <v>89</v>
      </c>
      <c r="BC9" s="65" t="s">
        <v>103</v>
      </c>
      <c r="BD9" s="400" t="s">
        <v>7890</v>
      </c>
      <c r="BE9" s="221" t="s">
        <v>87</v>
      </c>
      <c r="BF9" s="221" t="s">
        <v>87</v>
      </c>
    </row>
    <row r="10" spans="1:75" x14ac:dyDescent="0.25">
      <c r="B10" s="221">
        <v>2025</v>
      </c>
      <c r="C10" s="221">
        <v>891780111</v>
      </c>
      <c r="D10" s="221" t="s">
        <v>78</v>
      </c>
      <c r="E10" s="49" t="s">
        <v>7889</v>
      </c>
      <c r="F10" s="65" t="s">
        <v>7888</v>
      </c>
      <c r="G10" s="65">
        <v>0</v>
      </c>
      <c r="H10" s="65" t="s">
        <v>81</v>
      </c>
      <c r="I10" s="65" t="s">
        <v>82</v>
      </c>
      <c r="J10" s="67" t="s">
        <v>83</v>
      </c>
      <c r="K10" s="66" t="s">
        <v>7887</v>
      </c>
      <c r="L10" s="68">
        <v>31762500</v>
      </c>
      <c r="M10" s="65" t="s">
        <v>85</v>
      </c>
      <c r="N10" s="66" t="s">
        <v>5360</v>
      </c>
      <c r="O10" s="66">
        <v>84459339</v>
      </c>
      <c r="P10" s="66">
        <v>123</v>
      </c>
      <c r="Q10" s="78">
        <v>45679</v>
      </c>
      <c r="R10" s="66">
        <v>1353279124</v>
      </c>
      <c r="S10" s="70">
        <v>45691</v>
      </c>
      <c r="T10" s="68">
        <v>31762500</v>
      </c>
      <c r="U10" s="68">
        <v>2014</v>
      </c>
      <c r="V10" s="65" t="s">
        <v>87</v>
      </c>
      <c r="W10" s="68">
        <v>22793763</v>
      </c>
      <c r="X10" s="67" t="s">
        <v>5357</v>
      </c>
      <c r="Y10" s="70">
        <v>45691</v>
      </c>
      <c r="Z10" s="70">
        <v>45691</v>
      </c>
      <c r="AA10" s="70" t="s">
        <v>89</v>
      </c>
      <c r="AB10" s="70">
        <v>45838</v>
      </c>
      <c r="AC10" s="49">
        <f t="shared" si="0"/>
        <v>147</v>
      </c>
      <c r="AD10" s="65">
        <v>1</v>
      </c>
      <c r="AE10" s="68">
        <v>2887500</v>
      </c>
      <c r="AF10" s="65">
        <v>0</v>
      </c>
      <c r="AG10" s="77" t="s">
        <v>89</v>
      </c>
      <c r="AH10" s="49">
        <f t="shared" si="1"/>
        <v>0</v>
      </c>
      <c r="AI10" s="65">
        <v>0</v>
      </c>
      <c r="AJ10" s="68">
        <v>0</v>
      </c>
      <c r="AK10" s="65" t="s">
        <v>89</v>
      </c>
      <c r="AL10" s="78" t="s">
        <v>89</v>
      </c>
      <c r="AM10" s="65">
        <v>0</v>
      </c>
      <c r="AN10" s="78" t="s">
        <v>89</v>
      </c>
      <c r="AO10" s="78" t="s">
        <v>89</v>
      </c>
      <c r="AP10" s="78" t="s">
        <v>89</v>
      </c>
      <c r="AQ10" s="49">
        <f t="shared" si="2"/>
        <v>0</v>
      </c>
      <c r="AR10" s="49">
        <f>+L10+AE10-AJ10</f>
        <v>34650000</v>
      </c>
      <c r="AS10" s="65" t="s">
        <v>87</v>
      </c>
      <c r="AT10" s="68">
        <v>31762500</v>
      </c>
      <c r="AU10" s="65" t="s">
        <v>90</v>
      </c>
      <c r="AV10" s="68">
        <v>0</v>
      </c>
      <c r="AW10" s="75" t="s">
        <v>89</v>
      </c>
      <c r="AX10" s="224">
        <v>34650000</v>
      </c>
      <c r="AY10" s="79">
        <f t="shared" si="3"/>
        <v>0</v>
      </c>
      <c r="AZ10" s="223">
        <f t="shared" si="4"/>
        <v>1</v>
      </c>
      <c r="BA10" s="74">
        <v>1</v>
      </c>
      <c r="BB10" s="75" t="s">
        <v>89</v>
      </c>
      <c r="BC10" s="65" t="s">
        <v>103</v>
      </c>
      <c r="BD10" s="400" t="s">
        <v>7886</v>
      </c>
      <c r="BE10" s="221" t="s">
        <v>87</v>
      </c>
      <c r="BF10" s="221" t="s">
        <v>87</v>
      </c>
    </row>
    <row r="11" spans="1:75" x14ac:dyDescent="0.25">
      <c r="B11" s="221">
        <v>2025</v>
      </c>
      <c r="C11" s="221">
        <v>891780111</v>
      </c>
      <c r="D11" s="221" t="s">
        <v>78</v>
      </c>
      <c r="E11" s="49" t="s">
        <v>7885</v>
      </c>
      <c r="F11" s="80" t="s">
        <v>7884</v>
      </c>
      <c r="G11" s="65">
        <v>0</v>
      </c>
      <c r="H11" s="65" t="s">
        <v>81</v>
      </c>
      <c r="I11" s="65" t="s">
        <v>82</v>
      </c>
      <c r="J11" s="67" t="s">
        <v>83</v>
      </c>
      <c r="K11" s="66" t="s">
        <v>7883</v>
      </c>
      <c r="L11" s="68">
        <v>19635000</v>
      </c>
      <c r="M11" s="65" t="s">
        <v>85</v>
      </c>
      <c r="N11" s="66" t="s">
        <v>6429</v>
      </c>
      <c r="O11" s="66">
        <v>1042457246</v>
      </c>
      <c r="P11" s="66">
        <v>123</v>
      </c>
      <c r="Q11" s="78">
        <v>45679</v>
      </c>
      <c r="R11" s="66">
        <v>1353279124</v>
      </c>
      <c r="S11" s="70">
        <v>45691</v>
      </c>
      <c r="T11" s="68">
        <v>19635000</v>
      </c>
      <c r="U11" s="68">
        <v>2015</v>
      </c>
      <c r="V11" s="65" t="s">
        <v>87</v>
      </c>
      <c r="W11" s="68">
        <v>85155333</v>
      </c>
      <c r="X11" s="220" t="s">
        <v>3595</v>
      </c>
      <c r="Y11" s="70">
        <v>45691</v>
      </c>
      <c r="Z11" s="70">
        <v>45691</v>
      </c>
      <c r="AA11" s="70" t="s">
        <v>89</v>
      </c>
      <c r="AB11" s="70">
        <v>45838</v>
      </c>
      <c r="AC11" s="49">
        <f t="shared" si="0"/>
        <v>147</v>
      </c>
      <c r="AD11" s="65">
        <v>1</v>
      </c>
      <c r="AE11" s="68">
        <v>1785000</v>
      </c>
      <c r="AF11" s="65">
        <v>0</v>
      </c>
      <c r="AG11" s="77" t="s">
        <v>89</v>
      </c>
      <c r="AH11" s="49">
        <f t="shared" si="1"/>
        <v>0</v>
      </c>
      <c r="AI11" s="65">
        <v>0</v>
      </c>
      <c r="AJ11" s="68">
        <v>0</v>
      </c>
      <c r="AK11" s="65" t="s">
        <v>89</v>
      </c>
      <c r="AL11" s="78" t="s">
        <v>89</v>
      </c>
      <c r="AM11" s="65">
        <v>0</v>
      </c>
      <c r="AN11" s="78" t="s">
        <v>89</v>
      </c>
      <c r="AO11" s="78" t="s">
        <v>89</v>
      </c>
      <c r="AP11" s="78" t="s">
        <v>89</v>
      </c>
      <c r="AQ11" s="49">
        <f t="shared" si="2"/>
        <v>0</v>
      </c>
      <c r="AR11" s="49">
        <f>+L11+AE11-AJ11</f>
        <v>21420000</v>
      </c>
      <c r="AS11" s="65" t="s">
        <v>87</v>
      </c>
      <c r="AT11" s="68">
        <v>19635000</v>
      </c>
      <c r="AU11" s="65" t="s">
        <v>90</v>
      </c>
      <c r="AV11" s="68">
        <v>0</v>
      </c>
      <c r="AW11" s="75" t="s">
        <v>89</v>
      </c>
      <c r="AX11" s="224">
        <v>21420000</v>
      </c>
      <c r="AY11" s="79">
        <f t="shared" si="3"/>
        <v>0</v>
      </c>
      <c r="AZ11" s="223">
        <f t="shared" si="4"/>
        <v>1</v>
      </c>
      <c r="BA11" s="74">
        <v>1</v>
      </c>
      <c r="BB11" s="75" t="s">
        <v>89</v>
      </c>
      <c r="BC11" s="65" t="s">
        <v>103</v>
      </c>
      <c r="BD11" s="400" t="s">
        <v>7882</v>
      </c>
      <c r="BE11" s="221" t="s">
        <v>87</v>
      </c>
      <c r="BF11" s="221" t="s">
        <v>87</v>
      </c>
    </row>
    <row r="12" spans="1:75" x14ac:dyDescent="0.25">
      <c r="B12" s="221">
        <v>2025</v>
      </c>
      <c r="C12" s="221">
        <v>891780111</v>
      </c>
      <c r="D12" s="221" t="s">
        <v>78</v>
      </c>
      <c r="E12" s="49" t="s">
        <v>7881</v>
      </c>
      <c r="F12" s="65" t="s">
        <v>7880</v>
      </c>
      <c r="G12" s="65">
        <v>0</v>
      </c>
      <c r="H12" s="65" t="s">
        <v>81</v>
      </c>
      <c r="I12" s="65" t="s">
        <v>82</v>
      </c>
      <c r="J12" s="67" t="s">
        <v>83</v>
      </c>
      <c r="K12" s="66" t="s">
        <v>7879</v>
      </c>
      <c r="L12" s="68">
        <v>21367500</v>
      </c>
      <c r="M12" s="65" t="s">
        <v>85</v>
      </c>
      <c r="N12" s="66" t="s">
        <v>6272</v>
      </c>
      <c r="O12" s="66">
        <v>1083029427</v>
      </c>
      <c r="P12" s="66">
        <v>123</v>
      </c>
      <c r="Q12" s="78">
        <v>45679</v>
      </c>
      <c r="R12" s="66">
        <v>1353279124</v>
      </c>
      <c r="S12" s="70">
        <v>45691</v>
      </c>
      <c r="T12" s="68">
        <v>21367500</v>
      </c>
      <c r="U12" s="68">
        <v>2016</v>
      </c>
      <c r="V12" s="65" t="s">
        <v>87</v>
      </c>
      <c r="W12" s="68">
        <v>85155333</v>
      </c>
      <c r="X12" s="220" t="s">
        <v>3595</v>
      </c>
      <c r="Y12" s="70">
        <v>45691</v>
      </c>
      <c r="Z12" s="70">
        <v>45691</v>
      </c>
      <c r="AA12" s="70" t="s">
        <v>89</v>
      </c>
      <c r="AB12" s="70">
        <v>45838</v>
      </c>
      <c r="AC12" s="49">
        <f t="shared" si="0"/>
        <v>147</v>
      </c>
      <c r="AD12" s="65">
        <v>1</v>
      </c>
      <c r="AE12" s="68">
        <v>1942500</v>
      </c>
      <c r="AF12" s="65">
        <v>0</v>
      </c>
      <c r="AG12" s="77" t="s">
        <v>89</v>
      </c>
      <c r="AH12" s="49">
        <f t="shared" si="1"/>
        <v>0</v>
      </c>
      <c r="AI12" s="65">
        <v>0</v>
      </c>
      <c r="AJ12" s="68">
        <v>0</v>
      </c>
      <c r="AK12" s="65" t="s">
        <v>89</v>
      </c>
      <c r="AL12" s="78" t="s">
        <v>89</v>
      </c>
      <c r="AM12" s="65">
        <v>0</v>
      </c>
      <c r="AN12" s="78" t="s">
        <v>89</v>
      </c>
      <c r="AO12" s="78" t="s">
        <v>89</v>
      </c>
      <c r="AP12" s="78" t="s">
        <v>89</v>
      </c>
      <c r="AQ12" s="49">
        <f t="shared" si="2"/>
        <v>0</v>
      </c>
      <c r="AR12" s="49">
        <f>+L12+AE12-AJ12</f>
        <v>23310000</v>
      </c>
      <c r="AS12" s="65" t="s">
        <v>87</v>
      </c>
      <c r="AT12" s="68">
        <v>21367500</v>
      </c>
      <c r="AU12" s="65" t="s">
        <v>90</v>
      </c>
      <c r="AV12" s="68">
        <v>0</v>
      </c>
      <c r="AW12" s="75" t="s">
        <v>89</v>
      </c>
      <c r="AX12" s="224">
        <v>23310000</v>
      </c>
      <c r="AY12" s="79">
        <f t="shared" si="3"/>
        <v>0</v>
      </c>
      <c r="AZ12" s="223">
        <f t="shared" si="4"/>
        <v>1</v>
      </c>
      <c r="BA12" s="74">
        <v>1</v>
      </c>
      <c r="BB12" s="75" t="s">
        <v>89</v>
      </c>
      <c r="BC12" s="65" t="s">
        <v>103</v>
      </c>
      <c r="BD12" s="400" t="s">
        <v>7878</v>
      </c>
      <c r="BE12" s="221" t="s">
        <v>87</v>
      </c>
      <c r="BF12" s="221" t="s">
        <v>87</v>
      </c>
    </row>
    <row r="13" spans="1:75" x14ac:dyDescent="0.25">
      <c r="B13" s="221">
        <v>2025</v>
      </c>
      <c r="C13" s="221">
        <v>891780111</v>
      </c>
      <c r="D13" s="221" t="s">
        <v>78</v>
      </c>
      <c r="E13" s="49" t="s">
        <v>7877</v>
      </c>
      <c r="F13" s="65" t="s">
        <v>7876</v>
      </c>
      <c r="G13" s="65">
        <v>0</v>
      </c>
      <c r="H13" s="65" t="s">
        <v>81</v>
      </c>
      <c r="I13" s="65" t="s">
        <v>82</v>
      </c>
      <c r="J13" s="67" t="s">
        <v>83</v>
      </c>
      <c r="K13" s="66" t="s">
        <v>7875</v>
      </c>
      <c r="L13" s="68">
        <v>19635000</v>
      </c>
      <c r="M13" s="65" t="s">
        <v>85</v>
      </c>
      <c r="N13" s="66" t="s">
        <v>6486</v>
      </c>
      <c r="O13" s="66">
        <v>1082984815</v>
      </c>
      <c r="P13" s="66">
        <v>123</v>
      </c>
      <c r="Q13" s="78">
        <v>45679</v>
      </c>
      <c r="R13" s="66">
        <v>1353279124</v>
      </c>
      <c r="S13" s="70">
        <v>45691</v>
      </c>
      <c r="T13" s="68">
        <v>19635000</v>
      </c>
      <c r="U13" s="68">
        <v>2017</v>
      </c>
      <c r="V13" s="65" t="s">
        <v>87</v>
      </c>
      <c r="W13" s="68">
        <v>85155333</v>
      </c>
      <c r="X13" s="220" t="s">
        <v>3595</v>
      </c>
      <c r="Y13" s="70">
        <v>45691</v>
      </c>
      <c r="Z13" s="70">
        <v>45691</v>
      </c>
      <c r="AA13" s="70" t="s">
        <v>89</v>
      </c>
      <c r="AB13" s="70">
        <v>45838</v>
      </c>
      <c r="AC13" s="49">
        <f t="shared" si="0"/>
        <v>147</v>
      </c>
      <c r="AD13" s="65">
        <v>1</v>
      </c>
      <c r="AE13" s="68">
        <v>1785000</v>
      </c>
      <c r="AF13" s="65">
        <v>0</v>
      </c>
      <c r="AG13" s="77" t="s">
        <v>89</v>
      </c>
      <c r="AH13" s="49">
        <f t="shared" si="1"/>
        <v>0</v>
      </c>
      <c r="AI13" s="65">
        <v>0</v>
      </c>
      <c r="AJ13" s="68">
        <v>0</v>
      </c>
      <c r="AK13" s="65" t="s">
        <v>89</v>
      </c>
      <c r="AL13" s="78" t="s">
        <v>89</v>
      </c>
      <c r="AM13" s="65">
        <v>0</v>
      </c>
      <c r="AN13" s="78" t="s">
        <v>89</v>
      </c>
      <c r="AO13" s="78" t="s">
        <v>89</v>
      </c>
      <c r="AP13" s="78" t="s">
        <v>89</v>
      </c>
      <c r="AQ13" s="49">
        <f t="shared" si="2"/>
        <v>0</v>
      </c>
      <c r="AR13" s="49">
        <f>+L13+AE13-AJ13</f>
        <v>21420000</v>
      </c>
      <c r="AS13" s="65" t="s">
        <v>87</v>
      </c>
      <c r="AT13" s="68">
        <v>19635000</v>
      </c>
      <c r="AU13" s="65" t="s">
        <v>90</v>
      </c>
      <c r="AV13" s="68">
        <v>0</v>
      </c>
      <c r="AW13" s="75" t="s">
        <v>89</v>
      </c>
      <c r="AX13" s="224">
        <v>21420000</v>
      </c>
      <c r="AY13" s="79">
        <f t="shared" si="3"/>
        <v>0</v>
      </c>
      <c r="AZ13" s="223">
        <f t="shared" si="4"/>
        <v>1</v>
      </c>
      <c r="BA13" s="74">
        <v>1</v>
      </c>
      <c r="BB13" s="75" t="s">
        <v>89</v>
      </c>
      <c r="BC13" s="65" t="s">
        <v>103</v>
      </c>
      <c r="BD13" s="400" t="s">
        <v>7874</v>
      </c>
      <c r="BE13" s="221" t="s">
        <v>87</v>
      </c>
      <c r="BF13" s="221" t="s">
        <v>87</v>
      </c>
    </row>
    <row r="14" spans="1:75" x14ac:dyDescent="0.25">
      <c r="B14" s="221">
        <v>2025</v>
      </c>
      <c r="C14" s="221">
        <v>891780111</v>
      </c>
      <c r="D14" s="221" t="s">
        <v>78</v>
      </c>
      <c r="E14" s="49" t="s">
        <v>7873</v>
      </c>
      <c r="F14" s="65" t="s">
        <v>7872</v>
      </c>
      <c r="G14" s="65">
        <v>0</v>
      </c>
      <c r="H14" s="65" t="s">
        <v>81</v>
      </c>
      <c r="I14" s="65" t="s">
        <v>82</v>
      </c>
      <c r="J14" s="67" t="s">
        <v>83</v>
      </c>
      <c r="K14" s="66" t="s">
        <v>7871</v>
      </c>
      <c r="L14" s="68">
        <v>15592500</v>
      </c>
      <c r="M14" s="65" t="s">
        <v>85</v>
      </c>
      <c r="N14" s="66" t="s">
        <v>6481</v>
      </c>
      <c r="O14" s="66">
        <v>1083007524</v>
      </c>
      <c r="P14" s="66">
        <v>123</v>
      </c>
      <c r="Q14" s="78">
        <v>45679</v>
      </c>
      <c r="R14" s="66">
        <v>1353279124</v>
      </c>
      <c r="S14" s="70">
        <v>45691</v>
      </c>
      <c r="T14" s="68">
        <v>19635000</v>
      </c>
      <c r="U14" s="68">
        <v>2018</v>
      </c>
      <c r="V14" s="65" t="s">
        <v>87</v>
      </c>
      <c r="W14" s="68">
        <v>85155333</v>
      </c>
      <c r="X14" s="220" t="s">
        <v>3595</v>
      </c>
      <c r="Y14" s="70">
        <v>45691</v>
      </c>
      <c r="Z14" s="70">
        <v>45691</v>
      </c>
      <c r="AA14" s="70" t="s">
        <v>89</v>
      </c>
      <c r="AB14" s="70">
        <v>45838</v>
      </c>
      <c r="AC14" s="49">
        <f t="shared" si="0"/>
        <v>147</v>
      </c>
      <c r="AD14" s="65">
        <v>1</v>
      </c>
      <c r="AE14" s="68">
        <v>1417500</v>
      </c>
      <c r="AF14" s="65">
        <v>0</v>
      </c>
      <c r="AG14" s="77" t="s">
        <v>89</v>
      </c>
      <c r="AH14" s="49">
        <f t="shared" si="1"/>
        <v>0</v>
      </c>
      <c r="AI14" s="65">
        <v>0</v>
      </c>
      <c r="AJ14" s="68">
        <v>0</v>
      </c>
      <c r="AK14" s="65" t="s">
        <v>89</v>
      </c>
      <c r="AL14" s="78" t="s">
        <v>89</v>
      </c>
      <c r="AM14" s="65">
        <v>0</v>
      </c>
      <c r="AN14" s="78" t="s">
        <v>89</v>
      </c>
      <c r="AO14" s="78" t="s">
        <v>89</v>
      </c>
      <c r="AP14" s="78" t="s">
        <v>89</v>
      </c>
      <c r="AQ14" s="49">
        <f t="shared" si="2"/>
        <v>0</v>
      </c>
      <c r="AR14" s="49">
        <f>+L14+AE14-AJ14</f>
        <v>17010000</v>
      </c>
      <c r="AS14" s="65" t="s">
        <v>87</v>
      </c>
      <c r="AT14" s="68">
        <v>15592500</v>
      </c>
      <c r="AU14" s="65" t="s">
        <v>90</v>
      </c>
      <c r="AV14" s="68">
        <v>0</v>
      </c>
      <c r="AW14" s="75" t="s">
        <v>89</v>
      </c>
      <c r="AX14" s="224">
        <v>17010000</v>
      </c>
      <c r="AY14" s="79">
        <f t="shared" si="3"/>
        <v>0</v>
      </c>
      <c r="AZ14" s="223">
        <f t="shared" si="4"/>
        <v>1</v>
      </c>
      <c r="BA14" s="74">
        <v>1</v>
      </c>
      <c r="BB14" s="75" t="s">
        <v>89</v>
      </c>
      <c r="BC14" s="65" t="s">
        <v>103</v>
      </c>
      <c r="BD14" s="400" t="s">
        <v>7870</v>
      </c>
      <c r="BE14" s="221" t="s">
        <v>87</v>
      </c>
      <c r="BF14" s="221" t="s">
        <v>87</v>
      </c>
    </row>
    <row r="15" spans="1:75" x14ac:dyDescent="0.25">
      <c r="B15" s="221">
        <v>2025</v>
      </c>
      <c r="C15" s="221">
        <v>891780111</v>
      </c>
      <c r="D15" s="221" t="s">
        <v>78</v>
      </c>
      <c r="E15" s="49" t="s">
        <v>7869</v>
      </c>
      <c r="F15" s="65" t="s">
        <v>7868</v>
      </c>
      <c r="G15" s="65">
        <v>0</v>
      </c>
      <c r="H15" s="65" t="s">
        <v>81</v>
      </c>
      <c r="I15" s="65" t="s">
        <v>3368</v>
      </c>
      <c r="J15" s="67" t="s">
        <v>83</v>
      </c>
      <c r="K15" s="66" t="s">
        <v>7867</v>
      </c>
      <c r="L15" s="68">
        <v>23160000</v>
      </c>
      <c r="M15" s="65" t="s">
        <v>85</v>
      </c>
      <c r="N15" s="66" t="s">
        <v>6434</v>
      </c>
      <c r="O15" s="66">
        <v>1082872242</v>
      </c>
      <c r="P15" s="66">
        <v>227</v>
      </c>
      <c r="Q15" s="70">
        <v>45691</v>
      </c>
      <c r="R15" s="66">
        <v>501037440</v>
      </c>
      <c r="S15" s="70">
        <v>45693</v>
      </c>
      <c r="T15" s="68">
        <v>23160000</v>
      </c>
      <c r="U15" s="68">
        <v>2046</v>
      </c>
      <c r="V15" s="65" t="s">
        <v>87</v>
      </c>
      <c r="W15" s="68">
        <v>85472020</v>
      </c>
      <c r="X15" s="67" t="s">
        <v>6758</v>
      </c>
      <c r="Y15" s="70">
        <v>45693</v>
      </c>
      <c r="Z15" s="70">
        <v>45693</v>
      </c>
      <c r="AA15" s="70" t="s">
        <v>89</v>
      </c>
      <c r="AB15" s="70">
        <v>45869</v>
      </c>
      <c r="AC15" s="49">
        <f t="shared" si="0"/>
        <v>176</v>
      </c>
      <c r="AD15" s="65">
        <v>1</v>
      </c>
      <c r="AE15" s="68">
        <v>5323533</v>
      </c>
      <c r="AF15" s="65">
        <v>1</v>
      </c>
      <c r="AG15" s="77">
        <v>45899</v>
      </c>
      <c r="AH15" s="49">
        <f t="shared" si="1"/>
        <v>30</v>
      </c>
      <c r="AI15" s="65">
        <v>0</v>
      </c>
      <c r="AJ15" s="68">
        <v>0</v>
      </c>
      <c r="AK15" s="65" t="s">
        <v>89</v>
      </c>
      <c r="AL15" s="78" t="s">
        <v>89</v>
      </c>
      <c r="AM15" s="65">
        <v>0</v>
      </c>
      <c r="AN15" s="78" t="s">
        <v>89</v>
      </c>
      <c r="AO15" s="78" t="s">
        <v>89</v>
      </c>
      <c r="AP15" s="78" t="s">
        <v>89</v>
      </c>
      <c r="AQ15" s="49">
        <f t="shared" si="2"/>
        <v>0</v>
      </c>
      <c r="AR15" s="49">
        <f>+L15+AE15-AJ15</f>
        <v>28483533</v>
      </c>
      <c r="AS15" s="65" t="s">
        <v>90</v>
      </c>
      <c r="AT15" s="68">
        <v>0</v>
      </c>
      <c r="AU15" s="65" t="s">
        <v>90</v>
      </c>
      <c r="AV15" s="68">
        <v>0</v>
      </c>
      <c r="AW15" s="75" t="s">
        <v>89</v>
      </c>
      <c r="AX15" s="224">
        <v>19600000</v>
      </c>
      <c r="AY15" s="79">
        <f t="shared" si="3"/>
        <v>8883533</v>
      </c>
      <c r="AZ15" s="223">
        <f t="shared" si="4"/>
        <v>0.68811688493839585</v>
      </c>
      <c r="BA15" s="74">
        <v>1</v>
      </c>
      <c r="BB15" s="75" t="s">
        <v>89</v>
      </c>
      <c r="BC15" s="65" t="s">
        <v>103</v>
      </c>
      <c r="BD15" s="400" t="s">
        <v>7866</v>
      </c>
      <c r="BE15" s="221" t="s">
        <v>87</v>
      </c>
      <c r="BF15" s="221" t="s">
        <v>87</v>
      </c>
    </row>
    <row r="16" spans="1:75" x14ac:dyDescent="0.25">
      <c r="B16" s="221">
        <v>2025</v>
      </c>
      <c r="C16" s="221">
        <v>891780111</v>
      </c>
      <c r="D16" s="221" t="s">
        <v>78</v>
      </c>
      <c r="E16" s="49" t="s">
        <v>7865</v>
      </c>
      <c r="F16" s="65" t="s">
        <v>7864</v>
      </c>
      <c r="G16" s="65">
        <v>0</v>
      </c>
      <c r="H16" s="65" t="s">
        <v>81</v>
      </c>
      <c r="I16" s="65" t="s">
        <v>82</v>
      </c>
      <c r="J16" s="67" t="s">
        <v>83</v>
      </c>
      <c r="K16" s="66" t="s">
        <v>7863</v>
      </c>
      <c r="L16" s="68">
        <v>13500000</v>
      </c>
      <c r="M16" s="65" t="s">
        <v>85</v>
      </c>
      <c r="N16" s="66" t="s">
        <v>6386</v>
      </c>
      <c r="O16" s="66">
        <v>84455915</v>
      </c>
      <c r="P16" s="66">
        <v>123</v>
      </c>
      <c r="Q16" s="78">
        <v>45679</v>
      </c>
      <c r="R16" s="66">
        <v>1353279124</v>
      </c>
      <c r="S16" s="70">
        <v>45693</v>
      </c>
      <c r="T16" s="68">
        <v>13500000</v>
      </c>
      <c r="U16" s="68">
        <v>2047</v>
      </c>
      <c r="V16" s="65" t="s">
        <v>87</v>
      </c>
      <c r="W16" s="68">
        <v>85155333</v>
      </c>
      <c r="X16" s="220" t="s">
        <v>3595</v>
      </c>
      <c r="Y16" s="70">
        <v>45693</v>
      </c>
      <c r="Z16" s="70">
        <v>45693</v>
      </c>
      <c r="AA16" s="70" t="s">
        <v>89</v>
      </c>
      <c r="AB16" s="70">
        <v>45838</v>
      </c>
      <c r="AC16" s="49">
        <f t="shared" si="0"/>
        <v>145</v>
      </c>
      <c r="AD16" s="65">
        <v>0</v>
      </c>
      <c r="AE16" s="68">
        <v>0</v>
      </c>
      <c r="AF16" s="65">
        <v>0</v>
      </c>
      <c r="AG16" s="77" t="s">
        <v>89</v>
      </c>
      <c r="AH16" s="49">
        <f t="shared" si="1"/>
        <v>0</v>
      </c>
      <c r="AI16" s="65">
        <v>0</v>
      </c>
      <c r="AJ16" s="68">
        <v>0</v>
      </c>
      <c r="AK16" s="65" t="s">
        <v>89</v>
      </c>
      <c r="AL16" s="78" t="s">
        <v>89</v>
      </c>
      <c r="AM16" s="65">
        <v>0</v>
      </c>
      <c r="AN16" s="78" t="s">
        <v>89</v>
      </c>
      <c r="AO16" s="78" t="s">
        <v>89</v>
      </c>
      <c r="AP16" s="78" t="s">
        <v>89</v>
      </c>
      <c r="AQ16" s="49">
        <f t="shared" si="2"/>
        <v>0</v>
      </c>
      <c r="AR16" s="49">
        <f>+L16+AE16-AJ16</f>
        <v>13500000</v>
      </c>
      <c r="AS16" s="65" t="s">
        <v>87</v>
      </c>
      <c r="AT16" s="68">
        <v>13500000</v>
      </c>
      <c r="AU16" s="65" t="s">
        <v>90</v>
      </c>
      <c r="AV16" s="68">
        <v>0</v>
      </c>
      <c r="AW16" s="75" t="s">
        <v>89</v>
      </c>
      <c r="AX16" s="224">
        <v>13500000</v>
      </c>
      <c r="AY16" s="79">
        <f t="shared" si="3"/>
        <v>0</v>
      </c>
      <c r="AZ16" s="223">
        <f t="shared" si="4"/>
        <v>1</v>
      </c>
      <c r="BA16" s="74">
        <v>1</v>
      </c>
      <c r="BB16" s="75" t="s">
        <v>89</v>
      </c>
      <c r="BC16" s="65" t="s">
        <v>103</v>
      </c>
      <c r="BD16" s="400" t="s">
        <v>7862</v>
      </c>
      <c r="BE16" s="221" t="s">
        <v>87</v>
      </c>
      <c r="BF16" s="221" t="s">
        <v>87</v>
      </c>
    </row>
    <row r="17" spans="2:58" x14ac:dyDescent="0.25">
      <c r="B17" s="221">
        <v>2025</v>
      </c>
      <c r="C17" s="221">
        <v>891780111</v>
      </c>
      <c r="D17" s="221" t="s">
        <v>78</v>
      </c>
      <c r="E17" s="49" t="s">
        <v>7861</v>
      </c>
      <c r="F17" s="65" t="s">
        <v>7860</v>
      </c>
      <c r="G17" s="65">
        <v>0</v>
      </c>
      <c r="H17" s="65" t="s">
        <v>81</v>
      </c>
      <c r="I17" s="65" t="s">
        <v>82</v>
      </c>
      <c r="J17" s="67" t="s">
        <v>83</v>
      </c>
      <c r="K17" s="66" t="s">
        <v>7859</v>
      </c>
      <c r="L17" s="68">
        <v>16500000</v>
      </c>
      <c r="M17" s="65" t="s">
        <v>85</v>
      </c>
      <c r="N17" s="66" t="s">
        <v>5659</v>
      </c>
      <c r="O17" s="66">
        <v>1082372495</v>
      </c>
      <c r="P17" s="66">
        <v>123</v>
      </c>
      <c r="Q17" s="78">
        <v>45679</v>
      </c>
      <c r="R17" s="66">
        <v>1353279124</v>
      </c>
      <c r="S17" s="70">
        <v>45695</v>
      </c>
      <c r="T17" s="68">
        <v>16500000</v>
      </c>
      <c r="U17" s="68">
        <v>2255</v>
      </c>
      <c r="V17" s="65" t="s">
        <v>87</v>
      </c>
      <c r="W17" s="68">
        <v>1082939683</v>
      </c>
      <c r="X17" s="67" t="s">
        <v>3365</v>
      </c>
      <c r="Y17" s="70">
        <v>45694</v>
      </c>
      <c r="Z17" s="70">
        <v>45695</v>
      </c>
      <c r="AA17" s="70" t="s">
        <v>89</v>
      </c>
      <c r="AB17" s="70">
        <v>45838</v>
      </c>
      <c r="AC17" s="49">
        <f t="shared" si="0"/>
        <v>143</v>
      </c>
      <c r="AD17" s="65">
        <v>0</v>
      </c>
      <c r="AE17" s="68">
        <v>0</v>
      </c>
      <c r="AF17" s="65">
        <v>0</v>
      </c>
      <c r="AG17" s="77" t="s">
        <v>89</v>
      </c>
      <c r="AH17" s="49">
        <f t="shared" si="1"/>
        <v>0</v>
      </c>
      <c r="AI17" s="65">
        <v>0</v>
      </c>
      <c r="AJ17" s="68">
        <v>0</v>
      </c>
      <c r="AK17" s="65" t="s">
        <v>89</v>
      </c>
      <c r="AL17" s="78" t="s">
        <v>89</v>
      </c>
      <c r="AM17" s="65">
        <v>0</v>
      </c>
      <c r="AN17" s="78" t="s">
        <v>89</v>
      </c>
      <c r="AO17" s="78" t="s">
        <v>89</v>
      </c>
      <c r="AP17" s="78" t="s">
        <v>89</v>
      </c>
      <c r="AQ17" s="49">
        <f t="shared" si="2"/>
        <v>0</v>
      </c>
      <c r="AR17" s="49">
        <f>+L17+AE17-AJ17</f>
        <v>16500000</v>
      </c>
      <c r="AS17" s="65" t="s">
        <v>87</v>
      </c>
      <c r="AT17" s="68">
        <v>16500000</v>
      </c>
      <c r="AU17" s="65" t="s">
        <v>90</v>
      </c>
      <c r="AV17" s="68">
        <v>0</v>
      </c>
      <c r="AW17" s="75" t="s">
        <v>89</v>
      </c>
      <c r="AX17" s="224">
        <v>16500000</v>
      </c>
      <c r="AY17" s="79">
        <f t="shared" si="3"/>
        <v>0</v>
      </c>
      <c r="AZ17" s="223">
        <f t="shared" si="4"/>
        <v>1</v>
      </c>
      <c r="BA17" s="74">
        <v>1</v>
      </c>
      <c r="BB17" s="75" t="s">
        <v>89</v>
      </c>
      <c r="BC17" s="65" t="s">
        <v>103</v>
      </c>
      <c r="BD17" s="400" t="s">
        <v>7858</v>
      </c>
      <c r="BE17" s="221" t="s">
        <v>87</v>
      </c>
      <c r="BF17" s="221" t="s">
        <v>87</v>
      </c>
    </row>
    <row r="18" spans="2:58" x14ac:dyDescent="0.25">
      <c r="B18" s="221">
        <v>2025</v>
      </c>
      <c r="C18" s="221">
        <v>891780111</v>
      </c>
      <c r="D18" s="221" t="s">
        <v>78</v>
      </c>
      <c r="E18" s="49" t="s">
        <v>7857</v>
      </c>
      <c r="F18" s="65" t="s">
        <v>7856</v>
      </c>
      <c r="G18" s="65">
        <v>0</v>
      </c>
      <c r="H18" s="65" t="s">
        <v>81</v>
      </c>
      <c r="I18" s="65" t="s">
        <v>82</v>
      </c>
      <c r="J18" s="67" t="s">
        <v>83</v>
      </c>
      <c r="K18" s="66" t="s">
        <v>7855</v>
      </c>
      <c r="L18" s="68">
        <v>16500000</v>
      </c>
      <c r="M18" s="65" t="s">
        <v>85</v>
      </c>
      <c r="N18" s="66" t="s">
        <v>6412</v>
      </c>
      <c r="O18" s="66">
        <v>1079938053</v>
      </c>
      <c r="P18" s="66">
        <v>123</v>
      </c>
      <c r="Q18" s="78">
        <v>45679</v>
      </c>
      <c r="R18" s="66">
        <v>1353279124</v>
      </c>
      <c r="S18" s="70">
        <v>45695</v>
      </c>
      <c r="T18" s="68">
        <v>16500000</v>
      </c>
      <c r="U18" s="68">
        <v>2256</v>
      </c>
      <c r="V18" s="65" t="s">
        <v>87</v>
      </c>
      <c r="W18" s="68">
        <v>1082939683</v>
      </c>
      <c r="X18" s="67" t="s">
        <v>3365</v>
      </c>
      <c r="Y18" s="70">
        <v>45694</v>
      </c>
      <c r="Z18" s="70">
        <v>45695</v>
      </c>
      <c r="AA18" s="70" t="s">
        <v>89</v>
      </c>
      <c r="AB18" s="70">
        <v>45838</v>
      </c>
      <c r="AC18" s="49">
        <f t="shared" si="0"/>
        <v>143</v>
      </c>
      <c r="AD18" s="65">
        <v>0</v>
      </c>
      <c r="AE18" s="68">
        <v>0</v>
      </c>
      <c r="AF18" s="65">
        <v>0</v>
      </c>
      <c r="AG18" s="77" t="s">
        <v>89</v>
      </c>
      <c r="AH18" s="49">
        <f t="shared" si="1"/>
        <v>0</v>
      </c>
      <c r="AI18" s="65">
        <v>1</v>
      </c>
      <c r="AJ18" s="68">
        <v>16500000</v>
      </c>
      <c r="AK18" s="70">
        <v>45699</v>
      </c>
      <c r="AL18" s="78" t="s">
        <v>89</v>
      </c>
      <c r="AM18" s="65">
        <v>0</v>
      </c>
      <c r="AN18" s="78" t="s">
        <v>89</v>
      </c>
      <c r="AO18" s="78" t="s">
        <v>89</v>
      </c>
      <c r="AP18" s="78" t="s">
        <v>89</v>
      </c>
      <c r="AQ18" s="49">
        <f t="shared" si="2"/>
        <v>0</v>
      </c>
      <c r="AR18" s="49">
        <f>+L18+AE18-AJ18</f>
        <v>0</v>
      </c>
      <c r="AS18" s="65" t="s">
        <v>87</v>
      </c>
      <c r="AT18" s="68">
        <v>16500000</v>
      </c>
      <c r="AU18" s="65" t="s">
        <v>90</v>
      </c>
      <c r="AV18" s="68">
        <v>0</v>
      </c>
      <c r="AW18" s="75" t="s">
        <v>89</v>
      </c>
      <c r="AX18" s="224">
        <v>0</v>
      </c>
      <c r="AY18" s="79">
        <f t="shared" si="3"/>
        <v>0</v>
      </c>
      <c r="AZ18" s="223" t="str">
        <f t="shared" si="4"/>
        <v>_</v>
      </c>
      <c r="BA18" s="74">
        <v>1</v>
      </c>
      <c r="BB18" s="75" t="s">
        <v>89</v>
      </c>
      <c r="BC18" s="65" t="s">
        <v>103</v>
      </c>
      <c r="BD18" s="400" t="s">
        <v>7854</v>
      </c>
      <c r="BE18" s="221" t="s">
        <v>87</v>
      </c>
      <c r="BF18" s="221" t="s">
        <v>87</v>
      </c>
    </row>
    <row r="19" spans="2:58" x14ac:dyDescent="0.25">
      <c r="B19" s="221">
        <v>2025</v>
      </c>
      <c r="C19" s="221">
        <v>891780111</v>
      </c>
      <c r="D19" s="221" t="s">
        <v>78</v>
      </c>
      <c r="E19" s="49" t="s">
        <v>7853</v>
      </c>
      <c r="F19" s="65" t="s">
        <v>7852</v>
      </c>
      <c r="G19" s="65">
        <v>0</v>
      </c>
      <c r="H19" s="65" t="s">
        <v>81</v>
      </c>
      <c r="I19" s="65" t="s">
        <v>3368</v>
      </c>
      <c r="J19" s="67" t="s">
        <v>83</v>
      </c>
      <c r="K19" s="66" t="s">
        <v>7851</v>
      </c>
      <c r="L19" s="68">
        <v>45158400</v>
      </c>
      <c r="M19" s="65" t="s">
        <v>85</v>
      </c>
      <c r="N19" s="66" t="s">
        <v>7850</v>
      </c>
      <c r="O19" s="66">
        <v>93123401</v>
      </c>
      <c r="P19" s="66">
        <v>227</v>
      </c>
      <c r="Q19" s="70">
        <v>45691</v>
      </c>
      <c r="R19" s="66">
        <v>501037440</v>
      </c>
      <c r="S19" s="70">
        <v>45695</v>
      </c>
      <c r="T19" s="68">
        <v>45158400</v>
      </c>
      <c r="U19" s="68">
        <v>2257</v>
      </c>
      <c r="V19" s="65" t="s">
        <v>87</v>
      </c>
      <c r="W19" s="68">
        <v>85472020</v>
      </c>
      <c r="X19" s="67" t="s">
        <v>6758</v>
      </c>
      <c r="Y19" s="70">
        <v>45695</v>
      </c>
      <c r="Z19" s="70">
        <v>45695</v>
      </c>
      <c r="AA19" s="70" t="s">
        <v>89</v>
      </c>
      <c r="AB19" s="70">
        <v>45991</v>
      </c>
      <c r="AC19" s="49">
        <f t="shared" si="0"/>
        <v>296</v>
      </c>
      <c r="AD19" s="65">
        <v>0</v>
      </c>
      <c r="AE19" s="68">
        <v>0</v>
      </c>
      <c r="AF19" s="65">
        <v>0</v>
      </c>
      <c r="AG19" s="77" t="s">
        <v>89</v>
      </c>
      <c r="AH19" s="49">
        <f t="shared" si="1"/>
        <v>0</v>
      </c>
      <c r="AI19" s="65">
        <v>0</v>
      </c>
      <c r="AJ19" s="68">
        <v>0</v>
      </c>
      <c r="AK19" s="65" t="s">
        <v>89</v>
      </c>
      <c r="AL19" s="78" t="s">
        <v>89</v>
      </c>
      <c r="AM19" s="65">
        <v>0</v>
      </c>
      <c r="AN19" s="78" t="s">
        <v>89</v>
      </c>
      <c r="AO19" s="78" t="s">
        <v>89</v>
      </c>
      <c r="AP19" s="78" t="s">
        <v>89</v>
      </c>
      <c r="AQ19" s="49">
        <f t="shared" si="2"/>
        <v>0</v>
      </c>
      <c r="AR19" s="49">
        <f>+L19+AE19-AJ19</f>
        <v>45158400</v>
      </c>
      <c r="AS19" s="65" t="s">
        <v>90</v>
      </c>
      <c r="AT19" s="68">
        <v>0</v>
      </c>
      <c r="AU19" s="65" t="s">
        <v>90</v>
      </c>
      <c r="AV19" s="68">
        <v>0</v>
      </c>
      <c r="AW19" s="75" t="s">
        <v>89</v>
      </c>
      <c r="AX19" s="224">
        <v>13547520</v>
      </c>
      <c r="AY19" s="79">
        <f t="shared" si="3"/>
        <v>31610880</v>
      </c>
      <c r="AZ19" s="223">
        <f t="shared" si="4"/>
        <v>0.3</v>
      </c>
      <c r="BA19" s="74">
        <v>0.3</v>
      </c>
      <c r="BB19" s="75" t="s">
        <v>89</v>
      </c>
      <c r="BC19" s="65" t="s">
        <v>108</v>
      </c>
      <c r="BD19" s="400" t="s">
        <v>7849</v>
      </c>
      <c r="BE19" s="221" t="s">
        <v>87</v>
      </c>
      <c r="BF19" s="221" t="s">
        <v>87</v>
      </c>
    </row>
    <row r="20" spans="2:58" x14ac:dyDescent="0.25">
      <c r="B20" s="221">
        <v>2025</v>
      </c>
      <c r="C20" s="221">
        <v>891780111</v>
      </c>
      <c r="D20" s="221" t="s">
        <v>78</v>
      </c>
      <c r="E20" s="49" t="s">
        <v>7848</v>
      </c>
      <c r="F20" s="65" t="s">
        <v>7847</v>
      </c>
      <c r="G20" s="65">
        <v>0</v>
      </c>
      <c r="H20" s="65" t="s">
        <v>81</v>
      </c>
      <c r="I20" s="65" t="s">
        <v>3368</v>
      </c>
      <c r="J20" s="67" t="s">
        <v>83</v>
      </c>
      <c r="K20" s="66" t="s">
        <v>7846</v>
      </c>
      <c r="L20" s="68">
        <v>33908970</v>
      </c>
      <c r="M20" s="65" t="s">
        <v>85</v>
      </c>
      <c r="N20" s="66" t="s">
        <v>7845</v>
      </c>
      <c r="O20" s="66">
        <v>1082998091</v>
      </c>
      <c r="P20" s="66">
        <v>227</v>
      </c>
      <c r="Q20" s="70">
        <v>45691</v>
      </c>
      <c r="R20" s="66">
        <v>501037440</v>
      </c>
      <c r="S20" s="70">
        <v>45695</v>
      </c>
      <c r="T20" s="68">
        <v>33908970</v>
      </c>
      <c r="U20" s="68">
        <v>2258</v>
      </c>
      <c r="V20" s="65" t="s">
        <v>87</v>
      </c>
      <c r="W20" s="68">
        <v>85472020</v>
      </c>
      <c r="X20" s="67" t="s">
        <v>6758</v>
      </c>
      <c r="Y20" s="70">
        <v>45695</v>
      </c>
      <c r="Z20" s="70">
        <v>45695</v>
      </c>
      <c r="AA20" s="70" t="s">
        <v>89</v>
      </c>
      <c r="AB20" s="70">
        <v>45991</v>
      </c>
      <c r="AC20" s="49">
        <f t="shared" si="0"/>
        <v>296</v>
      </c>
      <c r="AD20" s="65">
        <v>0</v>
      </c>
      <c r="AE20" s="68">
        <v>0</v>
      </c>
      <c r="AF20" s="65">
        <v>0</v>
      </c>
      <c r="AG20" s="77" t="s">
        <v>89</v>
      </c>
      <c r="AH20" s="49">
        <f t="shared" si="1"/>
        <v>0</v>
      </c>
      <c r="AI20" s="65">
        <v>0</v>
      </c>
      <c r="AJ20" s="68">
        <v>0</v>
      </c>
      <c r="AK20" s="65" t="s">
        <v>89</v>
      </c>
      <c r="AL20" s="78" t="s">
        <v>89</v>
      </c>
      <c r="AM20" s="65">
        <v>0</v>
      </c>
      <c r="AN20" s="78" t="s">
        <v>89</v>
      </c>
      <c r="AO20" s="78" t="s">
        <v>89</v>
      </c>
      <c r="AP20" s="78" t="s">
        <v>89</v>
      </c>
      <c r="AQ20" s="49">
        <f t="shared" si="2"/>
        <v>0</v>
      </c>
      <c r="AR20" s="49">
        <f>+L20+AE20-AJ20</f>
        <v>33908970</v>
      </c>
      <c r="AS20" s="65" t="s">
        <v>90</v>
      </c>
      <c r="AT20" s="68">
        <v>0</v>
      </c>
      <c r="AU20" s="65" t="s">
        <v>90</v>
      </c>
      <c r="AV20" s="68">
        <v>0</v>
      </c>
      <c r="AW20" s="75" t="s">
        <v>89</v>
      </c>
      <c r="AX20" s="224">
        <v>10172691</v>
      </c>
      <c r="AY20" s="79">
        <f t="shared" si="3"/>
        <v>23736279</v>
      </c>
      <c r="AZ20" s="223">
        <f t="shared" si="4"/>
        <v>0.3</v>
      </c>
      <c r="BA20" s="74">
        <v>0.3</v>
      </c>
      <c r="BB20" s="75" t="s">
        <v>89</v>
      </c>
      <c r="BC20" s="65" t="s">
        <v>108</v>
      </c>
      <c r="BD20" s="400" t="s">
        <v>7844</v>
      </c>
      <c r="BE20" s="221" t="s">
        <v>87</v>
      </c>
      <c r="BF20" s="221" t="s">
        <v>87</v>
      </c>
    </row>
    <row r="21" spans="2:58" x14ac:dyDescent="0.25">
      <c r="B21" s="221">
        <v>2025</v>
      </c>
      <c r="C21" s="221">
        <v>891780111</v>
      </c>
      <c r="D21" s="221" t="s">
        <v>78</v>
      </c>
      <c r="E21" s="49" t="s">
        <v>7843</v>
      </c>
      <c r="F21" s="65" t="s">
        <v>7842</v>
      </c>
      <c r="G21" s="65">
        <v>0</v>
      </c>
      <c r="H21" s="65" t="s">
        <v>81</v>
      </c>
      <c r="I21" s="65" t="s">
        <v>3368</v>
      </c>
      <c r="J21" s="67" t="s">
        <v>83</v>
      </c>
      <c r="K21" s="66" t="s">
        <v>7841</v>
      </c>
      <c r="L21" s="68">
        <v>23520000</v>
      </c>
      <c r="M21" s="65" t="s">
        <v>85</v>
      </c>
      <c r="N21" s="66" t="s">
        <v>7840</v>
      </c>
      <c r="O21" s="66">
        <v>1065647873</v>
      </c>
      <c r="P21" s="66">
        <v>227</v>
      </c>
      <c r="Q21" s="70">
        <v>45691</v>
      </c>
      <c r="R21" s="66">
        <v>501037440</v>
      </c>
      <c r="S21" s="70">
        <v>45695</v>
      </c>
      <c r="T21" s="68">
        <v>23520000</v>
      </c>
      <c r="U21" s="68">
        <v>2259</v>
      </c>
      <c r="V21" s="65" t="s">
        <v>87</v>
      </c>
      <c r="W21" s="68">
        <v>85472020</v>
      </c>
      <c r="X21" s="67" t="s">
        <v>6758</v>
      </c>
      <c r="Y21" s="70">
        <v>45695</v>
      </c>
      <c r="Z21" s="70">
        <v>45695</v>
      </c>
      <c r="AA21" s="70" t="s">
        <v>89</v>
      </c>
      <c r="AB21" s="70">
        <v>45991</v>
      </c>
      <c r="AC21" s="49">
        <f t="shared" si="0"/>
        <v>296</v>
      </c>
      <c r="AD21" s="65">
        <v>0</v>
      </c>
      <c r="AE21" s="68">
        <v>0</v>
      </c>
      <c r="AF21" s="65">
        <v>0</v>
      </c>
      <c r="AG21" s="77" t="s">
        <v>89</v>
      </c>
      <c r="AH21" s="49">
        <f t="shared" si="1"/>
        <v>0</v>
      </c>
      <c r="AI21" s="65">
        <v>0</v>
      </c>
      <c r="AJ21" s="68">
        <v>0</v>
      </c>
      <c r="AK21" s="65" t="s">
        <v>89</v>
      </c>
      <c r="AL21" s="78" t="s">
        <v>89</v>
      </c>
      <c r="AM21" s="65">
        <v>0</v>
      </c>
      <c r="AN21" s="78" t="s">
        <v>89</v>
      </c>
      <c r="AO21" s="78" t="s">
        <v>89</v>
      </c>
      <c r="AP21" s="78" t="s">
        <v>89</v>
      </c>
      <c r="AQ21" s="49">
        <f t="shared" si="2"/>
        <v>0</v>
      </c>
      <c r="AR21" s="49">
        <f>+L21+AE21-AJ21</f>
        <v>23520000</v>
      </c>
      <c r="AS21" s="65" t="s">
        <v>90</v>
      </c>
      <c r="AT21" s="68">
        <v>0</v>
      </c>
      <c r="AU21" s="65" t="s">
        <v>90</v>
      </c>
      <c r="AV21" s="68">
        <v>0</v>
      </c>
      <c r="AW21" s="75" t="s">
        <v>89</v>
      </c>
      <c r="AX21" s="224">
        <v>7056000</v>
      </c>
      <c r="AY21" s="79">
        <f t="shared" si="3"/>
        <v>16464000</v>
      </c>
      <c r="AZ21" s="223">
        <f t="shared" si="4"/>
        <v>0.3</v>
      </c>
      <c r="BA21" s="74">
        <v>0.3</v>
      </c>
      <c r="BB21" s="75" t="s">
        <v>89</v>
      </c>
      <c r="BC21" s="65" t="s">
        <v>108</v>
      </c>
      <c r="BD21" s="400" t="s">
        <v>7839</v>
      </c>
      <c r="BE21" s="221" t="s">
        <v>87</v>
      </c>
      <c r="BF21" s="221" t="s">
        <v>87</v>
      </c>
    </row>
    <row r="22" spans="2:58" x14ac:dyDescent="0.25">
      <c r="B22" s="221">
        <v>2025</v>
      </c>
      <c r="C22" s="221">
        <v>891780111</v>
      </c>
      <c r="D22" s="221" t="s">
        <v>78</v>
      </c>
      <c r="E22" s="49" t="s">
        <v>7838</v>
      </c>
      <c r="F22" s="65" t="s">
        <v>7837</v>
      </c>
      <c r="G22" s="65">
        <v>0</v>
      </c>
      <c r="H22" s="65" t="s">
        <v>81</v>
      </c>
      <c r="I22" s="65" t="s">
        <v>82</v>
      </c>
      <c r="J22" s="67" t="s">
        <v>83</v>
      </c>
      <c r="K22" s="66" t="s">
        <v>7836</v>
      </c>
      <c r="L22" s="68">
        <v>21000000</v>
      </c>
      <c r="M22" s="65" t="s">
        <v>85</v>
      </c>
      <c r="N22" s="66" t="s">
        <v>6227</v>
      </c>
      <c r="O22" s="66">
        <v>1098748884</v>
      </c>
      <c r="P22" s="66">
        <v>123</v>
      </c>
      <c r="Q22" s="78">
        <v>45679</v>
      </c>
      <c r="R22" s="66">
        <v>1353279124</v>
      </c>
      <c r="S22" s="70">
        <v>45695</v>
      </c>
      <c r="T22" s="68">
        <v>21000000</v>
      </c>
      <c r="U22" s="68">
        <v>2260</v>
      </c>
      <c r="V22" s="65" t="s">
        <v>87</v>
      </c>
      <c r="W22" s="68">
        <v>1082939683</v>
      </c>
      <c r="X22" s="67" t="s">
        <v>3365</v>
      </c>
      <c r="Y22" s="70">
        <v>45695</v>
      </c>
      <c r="Z22" s="70">
        <v>45695</v>
      </c>
      <c r="AA22" s="70" t="s">
        <v>89</v>
      </c>
      <c r="AB22" s="70">
        <v>45838</v>
      </c>
      <c r="AC22" s="49">
        <f t="shared" si="0"/>
        <v>143</v>
      </c>
      <c r="AD22" s="65">
        <v>0</v>
      </c>
      <c r="AE22" s="68">
        <v>0</v>
      </c>
      <c r="AF22" s="65">
        <v>0</v>
      </c>
      <c r="AG22" s="77" t="s">
        <v>89</v>
      </c>
      <c r="AH22" s="49">
        <f t="shared" si="1"/>
        <v>0</v>
      </c>
      <c r="AI22" s="65">
        <v>0</v>
      </c>
      <c r="AJ22" s="68">
        <v>0</v>
      </c>
      <c r="AK22" s="65" t="s">
        <v>89</v>
      </c>
      <c r="AL22" s="78" t="s">
        <v>89</v>
      </c>
      <c r="AM22" s="65">
        <v>0</v>
      </c>
      <c r="AN22" s="78" t="s">
        <v>89</v>
      </c>
      <c r="AO22" s="78" t="s">
        <v>89</v>
      </c>
      <c r="AP22" s="78" t="s">
        <v>89</v>
      </c>
      <c r="AQ22" s="49">
        <f t="shared" si="2"/>
        <v>0</v>
      </c>
      <c r="AR22" s="49">
        <f>+L22+AE22-AJ22</f>
        <v>21000000</v>
      </c>
      <c r="AS22" s="65" t="s">
        <v>87</v>
      </c>
      <c r="AT22" s="68">
        <v>21000000</v>
      </c>
      <c r="AU22" s="65" t="s">
        <v>90</v>
      </c>
      <c r="AV22" s="68">
        <v>0</v>
      </c>
      <c r="AW22" s="75" t="s">
        <v>89</v>
      </c>
      <c r="AX22" s="224">
        <v>21000000</v>
      </c>
      <c r="AY22" s="79">
        <f t="shared" si="3"/>
        <v>0</v>
      </c>
      <c r="AZ22" s="223">
        <f t="shared" si="4"/>
        <v>1</v>
      </c>
      <c r="BA22" s="74">
        <v>1</v>
      </c>
      <c r="BB22" s="75" t="s">
        <v>89</v>
      </c>
      <c r="BC22" s="65" t="s">
        <v>103</v>
      </c>
      <c r="BD22" s="400" t="s">
        <v>7835</v>
      </c>
      <c r="BE22" s="221" t="s">
        <v>87</v>
      </c>
      <c r="BF22" s="221" t="s">
        <v>87</v>
      </c>
    </row>
    <row r="23" spans="2:58" x14ac:dyDescent="0.25">
      <c r="B23" s="221">
        <v>2025</v>
      </c>
      <c r="C23" s="221">
        <v>891780111</v>
      </c>
      <c r="D23" s="221" t="s">
        <v>78</v>
      </c>
      <c r="E23" s="49" t="s">
        <v>7834</v>
      </c>
      <c r="F23" s="65" t="s">
        <v>7833</v>
      </c>
      <c r="G23" s="65">
        <v>0</v>
      </c>
      <c r="H23" s="65" t="s">
        <v>81</v>
      </c>
      <c r="I23" s="65" t="s">
        <v>3368</v>
      </c>
      <c r="J23" s="67" t="s">
        <v>83</v>
      </c>
      <c r="K23" s="66" t="s">
        <v>7832</v>
      </c>
      <c r="L23" s="68">
        <v>23520000</v>
      </c>
      <c r="M23" s="65" t="s">
        <v>85</v>
      </c>
      <c r="N23" s="66" t="s">
        <v>7831</v>
      </c>
      <c r="O23" s="66">
        <v>1083014308</v>
      </c>
      <c r="P23" s="66">
        <v>227</v>
      </c>
      <c r="Q23" s="70">
        <v>45691</v>
      </c>
      <c r="R23" s="66">
        <v>501037440</v>
      </c>
      <c r="S23" s="70">
        <v>45699</v>
      </c>
      <c r="T23" s="68">
        <v>23520000</v>
      </c>
      <c r="U23" s="68">
        <v>2302</v>
      </c>
      <c r="V23" s="65" t="s">
        <v>87</v>
      </c>
      <c r="W23" s="68">
        <v>85472020</v>
      </c>
      <c r="X23" s="67" t="s">
        <v>6758</v>
      </c>
      <c r="Y23" s="70">
        <v>45698</v>
      </c>
      <c r="Z23" s="70">
        <v>45699</v>
      </c>
      <c r="AA23" s="70" t="s">
        <v>89</v>
      </c>
      <c r="AB23" s="70">
        <v>45991</v>
      </c>
      <c r="AC23" s="49">
        <f t="shared" si="0"/>
        <v>292</v>
      </c>
      <c r="AD23" s="65">
        <v>0</v>
      </c>
      <c r="AE23" s="68">
        <v>0</v>
      </c>
      <c r="AF23" s="65">
        <v>0</v>
      </c>
      <c r="AG23" s="77" t="s">
        <v>89</v>
      </c>
      <c r="AH23" s="49">
        <f t="shared" si="1"/>
        <v>0</v>
      </c>
      <c r="AI23" s="65">
        <v>0</v>
      </c>
      <c r="AJ23" s="68">
        <v>0</v>
      </c>
      <c r="AK23" s="65" t="s">
        <v>89</v>
      </c>
      <c r="AL23" s="78" t="s">
        <v>89</v>
      </c>
      <c r="AM23" s="65">
        <v>0</v>
      </c>
      <c r="AN23" s="78" t="s">
        <v>89</v>
      </c>
      <c r="AO23" s="78" t="s">
        <v>89</v>
      </c>
      <c r="AP23" s="78" t="s">
        <v>89</v>
      </c>
      <c r="AQ23" s="49">
        <f t="shared" si="2"/>
        <v>0</v>
      </c>
      <c r="AR23" s="49">
        <f>+L23+AE23-AJ23</f>
        <v>23520000</v>
      </c>
      <c r="AS23" s="65" t="s">
        <v>90</v>
      </c>
      <c r="AT23" s="68">
        <v>0</v>
      </c>
      <c r="AU23" s="65" t="s">
        <v>90</v>
      </c>
      <c r="AV23" s="68">
        <v>0</v>
      </c>
      <c r="AW23" s="75" t="s">
        <v>89</v>
      </c>
      <c r="AX23" s="224">
        <v>7056000</v>
      </c>
      <c r="AY23" s="79">
        <f t="shared" si="3"/>
        <v>16464000</v>
      </c>
      <c r="AZ23" s="223">
        <f t="shared" si="4"/>
        <v>0.3</v>
      </c>
      <c r="BA23" s="74">
        <v>0.3</v>
      </c>
      <c r="BB23" s="75" t="s">
        <v>89</v>
      </c>
      <c r="BC23" s="65" t="s">
        <v>108</v>
      </c>
      <c r="BD23" s="400" t="s">
        <v>7830</v>
      </c>
      <c r="BE23" s="221" t="s">
        <v>87</v>
      </c>
      <c r="BF23" s="221" t="s">
        <v>87</v>
      </c>
    </row>
    <row r="24" spans="2:58" x14ac:dyDescent="0.25">
      <c r="B24" s="221">
        <v>2025</v>
      </c>
      <c r="C24" s="221">
        <v>891780111</v>
      </c>
      <c r="D24" s="221" t="s">
        <v>78</v>
      </c>
      <c r="E24" s="49" t="s">
        <v>7829</v>
      </c>
      <c r="F24" s="65" t="s">
        <v>7828</v>
      </c>
      <c r="G24" s="65">
        <v>0</v>
      </c>
      <c r="H24" s="65" t="s">
        <v>81</v>
      </c>
      <c r="I24" s="65" t="s">
        <v>3368</v>
      </c>
      <c r="J24" s="67" t="s">
        <v>83</v>
      </c>
      <c r="K24" s="66" t="s">
        <v>7827</v>
      </c>
      <c r="L24" s="68">
        <v>33908970</v>
      </c>
      <c r="M24" s="65" t="s">
        <v>85</v>
      </c>
      <c r="N24" s="66" t="s">
        <v>7826</v>
      </c>
      <c r="O24" s="66">
        <v>85474379</v>
      </c>
      <c r="P24" s="66">
        <v>227</v>
      </c>
      <c r="Q24" s="70">
        <v>45691</v>
      </c>
      <c r="R24" s="66">
        <v>501037440</v>
      </c>
      <c r="S24" s="70">
        <v>45699</v>
      </c>
      <c r="T24" s="68">
        <v>33908970</v>
      </c>
      <c r="U24" s="68">
        <v>2303</v>
      </c>
      <c r="V24" s="65" t="s">
        <v>87</v>
      </c>
      <c r="W24" s="68">
        <v>85472020</v>
      </c>
      <c r="X24" s="67" t="s">
        <v>6758</v>
      </c>
      <c r="Y24" s="70">
        <v>45698</v>
      </c>
      <c r="Z24" s="70">
        <v>45699</v>
      </c>
      <c r="AA24" s="70" t="s">
        <v>89</v>
      </c>
      <c r="AB24" s="70">
        <v>45991</v>
      </c>
      <c r="AC24" s="49">
        <f t="shared" si="0"/>
        <v>292</v>
      </c>
      <c r="AD24" s="65">
        <v>0</v>
      </c>
      <c r="AE24" s="68">
        <v>0</v>
      </c>
      <c r="AF24" s="65">
        <v>0</v>
      </c>
      <c r="AG24" s="77" t="s">
        <v>89</v>
      </c>
      <c r="AH24" s="49">
        <f t="shared" si="1"/>
        <v>0</v>
      </c>
      <c r="AI24" s="65">
        <v>0</v>
      </c>
      <c r="AJ24" s="68">
        <v>0</v>
      </c>
      <c r="AK24" s="65" t="s">
        <v>89</v>
      </c>
      <c r="AL24" s="78" t="s">
        <v>89</v>
      </c>
      <c r="AM24" s="65">
        <v>0</v>
      </c>
      <c r="AN24" s="78" t="s">
        <v>89</v>
      </c>
      <c r="AO24" s="78" t="s">
        <v>89</v>
      </c>
      <c r="AP24" s="78" t="s">
        <v>89</v>
      </c>
      <c r="AQ24" s="49">
        <f t="shared" si="2"/>
        <v>0</v>
      </c>
      <c r="AR24" s="49">
        <f>+L24+AE24-AJ24</f>
        <v>33908970</v>
      </c>
      <c r="AS24" s="65" t="s">
        <v>90</v>
      </c>
      <c r="AT24" s="68">
        <v>0</v>
      </c>
      <c r="AU24" s="65" t="s">
        <v>90</v>
      </c>
      <c r="AV24" s="68">
        <v>0</v>
      </c>
      <c r="AW24" s="75" t="s">
        <v>89</v>
      </c>
      <c r="AX24" s="224">
        <v>10172691</v>
      </c>
      <c r="AY24" s="79">
        <f t="shared" si="3"/>
        <v>23736279</v>
      </c>
      <c r="AZ24" s="223">
        <f t="shared" si="4"/>
        <v>0.3</v>
      </c>
      <c r="BA24" s="74">
        <v>0.3</v>
      </c>
      <c r="BB24" s="75" t="s">
        <v>89</v>
      </c>
      <c r="BC24" s="65" t="s">
        <v>108</v>
      </c>
      <c r="BD24" s="400" t="s">
        <v>7825</v>
      </c>
      <c r="BE24" s="221" t="s">
        <v>87</v>
      </c>
      <c r="BF24" s="221" t="s">
        <v>87</v>
      </c>
    </row>
    <row r="25" spans="2:58" x14ac:dyDescent="0.25">
      <c r="B25" s="221">
        <v>2025</v>
      </c>
      <c r="C25" s="221">
        <v>891780111</v>
      </c>
      <c r="D25" s="221" t="s">
        <v>78</v>
      </c>
      <c r="E25" s="49" t="s">
        <v>7824</v>
      </c>
      <c r="F25" s="65" t="s">
        <v>7823</v>
      </c>
      <c r="G25" s="65">
        <v>0</v>
      </c>
      <c r="H25" s="65" t="s">
        <v>81</v>
      </c>
      <c r="I25" s="65" t="s">
        <v>3368</v>
      </c>
      <c r="J25" s="67" t="s">
        <v>83</v>
      </c>
      <c r="K25" s="66" t="s">
        <v>7822</v>
      </c>
      <c r="L25" s="68">
        <v>10500000</v>
      </c>
      <c r="M25" s="65" t="s">
        <v>85</v>
      </c>
      <c r="N25" s="66" t="s">
        <v>7247</v>
      </c>
      <c r="O25" s="66">
        <v>1082940809</v>
      </c>
      <c r="P25" s="66">
        <v>269</v>
      </c>
      <c r="Q25" s="70">
        <v>45694</v>
      </c>
      <c r="R25" s="66">
        <v>503100000</v>
      </c>
      <c r="S25" s="70">
        <v>45699</v>
      </c>
      <c r="T25" s="68">
        <v>10500000</v>
      </c>
      <c r="U25" s="68">
        <v>2338</v>
      </c>
      <c r="V25" s="65" t="s">
        <v>87</v>
      </c>
      <c r="W25" s="68">
        <v>72221403</v>
      </c>
      <c r="X25" s="67" t="s">
        <v>4998</v>
      </c>
      <c r="Y25" s="70">
        <v>45698</v>
      </c>
      <c r="Z25" s="70">
        <v>45699</v>
      </c>
      <c r="AA25" s="70" t="s">
        <v>89</v>
      </c>
      <c r="AB25" s="70">
        <v>45747</v>
      </c>
      <c r="AC25" s="49">
        <f t="shared" si="0"/>
        <v>48</v>
      </c>
      <c r="AD25" s="65">
        <v>0</v>
      </c>
      <c r="AE25" s="68">
        <v>0</v>
      </c>
      <c r="AF25" s="65">
        <v>0</v>
      </c>
      <c r="AG25" s="77" t="s">
        <v>89</v>
      </c>
      <c r="AH25" s="49">
        <f t="shared" si="1"/>
        <v>0</v>
      </c>
      <c r="AI25" s="65">
        <v>0</v>
      </c>
      <c r="AJ25" s="68">
        <v>0</v>
      </c>
      <c r="AK25" s="65" t="s">
        <v>89</v>
      </c>
      <c r="AL25" s="78" t="s">
        <v>89</v>
      </c>
      <c r="AM25" s="65">
        <v>0</v>
      </c>
      <c r="AN25" s="78" t="s">
        <v>89</v>
      </c>
      <c r="AO25" s="78" t="s">
        <v>89</v>
      </c>
      <c r="AP25" s="78" t="s">
        <v>89</v>
      </c>
      <c r="AQ25" s="49">
        <f t="shared" si="2"/>
        <v>0</v>
      </c>
      <c r="AR25" s="49">
        <f>+L25+AE25-AJ25</f>
        <v>10500000</v>
      </c>
      <c r="AS25" s="65" t="s">
        <v>90</v>
      </c>
      <c r="AT25" s="68">
        <v>0</v>
      </c>
      <c r="AU25" s="65" t="s">
        <v>90</v>
      </c>
      <c r="AV25" s="68">
        <v>0</v>
      </c>
      <c r="AW25" s="75" t="s">
        <v>89</v>
      </c>
      <c r="AX25" s="224">
        <v>10500000</v>
      </c>
      <c r="AY25" s="79">
        <f t="shared" si="3"/>
        <v>0</v>
      </c>
      <c r="AZ25" s="223">
        <f t="shared" si="4"/>
        <v>1</v>
      </c>
      <c r="BA25" s="74">
        <v>1</v>
      </c>
      <c r="BB25" s="75" t="s">
        <v>89</v>
      </c>
      <c r="BC25" s="65" t="s">
        <v>103</v>
      </c>
      <c r="BD25" s="400" t="s">
        <v>7821</v>
      </c>
      <c r="BE25" s="221" t="s">
        <v>87</v>
      </c>
      <c r="BF25" s="221" t="s">
        <v>87</v>
      </c>
    </row>
    <row r="26" spans="2:58" x14ac:dyDescent="0.25">
      <c r="B26" s="221">
        <v>2025</v>
      </c>
      <c r="C26" s="221">
        <v>891780111</v>
      </c>
      <c r="D26" s="221" t="s">
        <v>78</v>
      </c>
      <c r="E26" s="49" t="s">
        <v>7820</v>
      </c>
      <c r="F26" s="65" t="s">
        <v>7819</v>
      </c>
      <c r="G26" s="65">
        <v>0</v>
      </c>
      <c r="H26" s="65" t="s">
        <v>81</v>
      </c>
      <c r="I26" s="65" t="s">
        <v>3368</v>
      </c>
      <c r="J26" s="67" t="s">
        <v>83</v>
      </c>
      <c r="K26" s="66" t="s">
        <v>7818</v>
      </c>
      <c r="L26" s="68">
        <v>10500000</v>
      </c>
      <c r="M26" s="65" t="s">
        <v>85</v>
      </c>
      <c r="N26" s="66" t="s">
        <v>6456</v>
      </c>
      <c r="O26" s="66">
        <v>1083003056</v>
      </c>
      <c r="P26" s="66">
        <v>269</v>
      </c>
      <c r="Q26" s="70">
        <v>45694</v>
      </c>
      <c r="R26" s="66">
        <v>503100000</v>
      </c>
      <c r="S26" s="70">
        <v>45699</v>
      </c>
      <c r="T26" s="68">
        <v>10500000</v>
      </c>
      <c r="U26" s="68">
        <v>2339</v>
      </c>
      <c r="V26" s="65" t="s">
        <v>87</v>
      </c>
      <c r="W26" s="68">
        <v>72221403</v>
      </c>
      <c r="X26" s="67" t="s">
        <v>4998</v>
      </c>
      <c r="Y26" s="70">
        <v>45698</v>
      </c>
      <c r="Z26" s="70">
        <v>45699</v>
      </c>
      <c r="AA26" s="70" t="s">
        <v>89</v>
      </c>
      <c r="AB26" s="70">
        <v>45747</v>
      </c>
      <c r="AC26" s="49">
        <f t="shared" si="0"/>
        <v>48</v>
      </c>
      <c r="AD26" s="65">
        <v>0</v>
      </c>
      <c r="AE26" s="68">
        <v>0</v>
      </c>
      <c r="AF26" s="65">
        <v>0</v>
      </c>
      <c r="AG26" s="77" t="s">
        <v>89</v>
      </c>
      <c r="AH26" s="49">
        <f t="shared" si="1"/>
        <v>0</v>
      </c>
      <c r="AI26" s="65">
        <v>0</v>
      </c>
      <c r="AJ26" s="68">
        <v>0</v>
      </c>
      <c r="AK26" s="65" t="s">
        <v>89</v>
      </c>
      <c r="AL26" s="78" t="s">
        <v>89</v>
      </c>
      <c r="AM26" s="65">
        <v>0</v>
      </c>
      <c r="AN26" s="78" t="s">
        <v>89</v>
      </c>
      <c r="AO26" s="78" t="s">
        <v>89</v>
      </c>
      <c r="AP26" s="78" t="s">
        <v>89</v>
      </c>
      <c r="AQ26" s="49">
        <f t="shared" si="2"/>
        <v>0</v>
      </c>
      <c r="AR26" s="49">
        <f>+L26+AE26-AJ26</f>
        <v>10500000</v>
      </c>
      <c r="AS26" s="65" t="s">
        <v>90</v>
      </c>
      <c r="AT26" s="68">
        <v>0</v>
      </c>
      <c r="AU26" s="65" t="s">
        <v>90</v>
      </c>
      <c r="AV26" s="68">
        <v>0</v>
      </c>
      <c r="AW26" s="75" t="s">
        <v>89</v>
      </c>
      <c r="AX26" s="224">
        <v>10500000</v>
      </c>
      <c r="AY26" s="79">
        <f t="shared" si="3"/>
        <v>0</v>
      </c>
      <c r="AZ26" s="223">
        <f t="shared" si="4"/>
        <v>1</v>
      </c>
      <c r="BA26" s="74">
        <v>1</v>
      </c>
      <c r="BB26" s="75" t="s">
        <v>89</v>
      </c>
      <c r="BC26" s="65" t="s">
        <v>103</v>
      </c>
      <c r="BD26" s="400" t="s">
        <v>7817</v>
      </c>
      <c r="BE26" s="221" t="s">
        <v>87</v>
      </c>
      <c r="BF26" s="221" t="s">
        <v>87</v>
      </c>
    </row>
    <row r="27" spans="2:58" x14ac:dyDescent="0.25">
      <c r="B27" s="221">
        <v>2025</v>
      </c>
      <c r="C27" s="221">
        <v>891780111</v>
      </c>
      <c r="D27" s="221" t="s">
        <v>78</v>
      </c>
      <c r="E27" s="49" t="s">
        <v>7816</v>
      </c>
      <c r="F27" s="65" t="s">
        <v>7815</v>
      </c>
      <c r="G27" s="65">
        <v>0</v>
      </c>
      <c r="H27" s="65" t="s">
        <v>81</v>
      </c>
      <c r="I27" s="65" t="s">
        <v>3368</v>
      </c>
      <c r="J27" s="67" t="s">
        <v>83</v>
      </c>
      <c r="K27" s="66" t="s">
        <v>7814</v>
      </c>
      <c r="L27" s="68">
        <v>5600000</v>
      </c>
      <c r="M27" s="65" t="s">
        <v>85</v>
      </c>
      <c r="N27" s="66" t="s">
        <v>7813</v>
      </c>
      <c r="O27" s="66">
        <v>1004176452</v>
      </c>
      <c r="P27" s="66">
        <v>269</v>
      </c>
      <c r="Q27" s="70">
        <v>45694</v>
      </c>
      <c r="R27" s="66">
        <v>503100000</v>
      </c>
      <c r="S27" s="70">
        <v>45699</v>
      </c>
      <c r="T27" s="68">
        <v>5600000</v>
      </c>
      <c r="U27" s="68">
        <v>2340</v>
      </c>
      <c r="V27" s="65" t="s">
        <v>87</v>
      </c>
      <c r="W27" s="68">
        <v>72221403</v>
      </c>
      <c r="X27" s="67" t="s">
        <v>4998</v>
      </c>
      <c r="Y27" s="70">
        <v>45698</v>
      </c>
      <c r="Z27" s="70">
        <v>45699</v>
      </c>
      <c r="AA27" s="70" t="s">
        <v>89</v>
      </c>
      <c r="AB27" s="70">
        <v>45716</v>
      </c>
      <c r="AC27" s="49">
        <f t="shared" si="0"/>
        <v>17</v>
      </c>
      <c r="AD27" s="65">
        <v>0</v>
      </c>
      <c r="AE27" s="68">
        <v>0</v>
      </c>
      <c r="AF27" s="65">
        <v>1</v>
      </c>
      <c r="AG27" s="77">
        <v>45747</v>
      </c>
      <c r="AH27" s="49">
        <f t="shared" si="1"/>
        <v>31</v>
      </c>
      <c r="AI27" s="65">
        <v>0</v>
      </c>
      <c r="AJ27" s="68">
        <v>0</v>
      </c>
      <c r="AK27" s="65" t="s">
        <v>89</v>
      </c>
      <c r="AL27" s="78" t="s">
        <v>89</v>
      </c>
      <c r="AM27" s="65">
        <v>0</v>
      </c>
      <c r="AN27" s="78" t="s">
        <v>89</v>
      </c>
      <c r="AO27" s="78" t="s">
        <v>89</v>
      </c>
      <c r="AP27" s="78" t="s">
        <v>89</v>
      </c>
      <c r="AQ27" s="49">
        <f t="shared" si="2"/>
        <v>0</v>
      </c>
      <c r="AR27" s="49">
        <f>+L27+AE27-AJ27</f>
        <v>5600000</v>
      </c>
      <c r="AS27" s="65" t="s">
        <v>90</v>
      </c>
      <c r="AT27" s="68">
        <v>0</v>
      </c>
      <c r="AU27" s="65" t="s">
        <v>90</v>
      </c>
      <c r="AV27" s="68">
        <v>0</v>
      </c>
      <c r="AW27" s="75" t="s">
        <v>89</v>
      </c>
      <c r="AX27" s="224">
        <v>5600000</v>
      </c>
      <c r="AY27" s="79">
        <f t="shared" si="3"/>
        <v>0</v>
      </c>
      <c r="AZ27" s="223">
        <f t="shared" si="4"/>
        <v>1</v>
      </c>
      <c r="BA27" s="74">
        <v>1</v>
      </c>
      <c r="BB27" s="75" t="s">
        <v>89</v>
      </c>
      <c r="BC27" s="65" t="s">
        <v>103</v>
      </c>
      <c r="BD27" s="400" t="s">
        <v>7812</v>
      </c>
      <c r="BE27" s="221" t="s">
        <v>87</v>
      </c>
      <c r="BF27" s="221" t="s">
        <v>87</v>
      </c>
    </row>
    <row r="28" spans="2:58" x14ac:dyDescent="0.25">
      <c r="B28" s="221">
        <v>2025</v>
      </c>
      <c r="C28" s="221">
        <v>891780111</v>
      </c>
      <c r="D28" s="221" t="s">
        <v>78</v>
      </c>
      <c r="E28" s="49" t="s">
        <v>7811</v>
      </c>
      <c r="F28" s="65" t="s">
        <v>7810</v>
      </c>
      <c r="G28" s="65">
        <v>0</v>
      </c>
      <c r="H28" s="65" t="s">
        <v>81</v>
      </c>
      <c r="I28" s="65" t="s">
        <v>3368</v>
      </c>
      <c r="J28" s="67" t="s">
        <v>83</v>
      </c>
      <c r="K28" s="66" t="s">
        <v>7809</v>
      </c>
      <c r="L28" s="68">
        <v>2800000</v>
      </c>
      <c r="M28" s="65" t="s">
        <v>85</v>
      </c>
      <c r="N28" s="66" t="s">
        <v>7808</v>
      </c>
      <c r="O28" s="66">
        <v>1044433766</v>
      </c>
      <c r="P28" s="66">
        <v>269</v>
      </c>
      <c r="Q28" s="70">
        <v>45694</v>
      </c>
      <c r="R28" s="66">
        <v>503100000</v>
      </c>
      <c r="S28" s="70">
        <v>45699</v>
      </c>
      <c r="T28" s="68">
        <v>2800000</v>
      </c>
      <c r="U28" s="68">
        <v>2341</v>
      </c>
      <c r="V28" s="65" t="s">
        <v>87</v>
      </c>
      <c r="W28" s="68">
        <v>72221403</v>
      </c>
      <c r="X28" s="67" t="s">
        <v>4998</v>
      </c>
      <c r="Y28" s="70">
        <v>45698</v>
      </c>
      <c r="Z28" s="70">
        <v>45699</v>
      </c>
      <c r="AA28" s="70" t="s">
        <v>89</v>
      </c>
      <c r="AB28" s="70">
        <v>45716</v>
      </c>
      <c r="AC28" s="49">
        <f t="shared" si="0"/>
        <v>17</v>
      </c>
      <c r="AD28" s="65">
        <v>0</v>
      </c>
      <c r="AE28" s="68">
        <v>0</v>
      </c>
      <c r="AF28" s="65">
        <v>0</v>
      </c>
      <c r="AG28" s="77" t="s">
        <v>89</v>
      </c>
      <c r="AH28" s="49">
        <f t="shared" si="1"/>
        <v>0</v>
      </c>
      <c r="AI28" s="65">
        <v>0</v>
      </c>
      <c r="AJ28" s="68">
        <v>0</v>
      </c>
      <c r="AK28" s="65" t="s">
        <v>89</v>
      </c>
      <c r="AL28" s="78" t="s">
        <v>89</v>
      </c>
      <c r="AM28" s="65">
        <v>0</v>
      </c>
      <c r="AN28" s="78" t="s">
        <v>89</v>
      </c>
      <c r="AO28" s="78" t="s">
        <v>89</v>
      </c>
      <c r="AP28" s="78" t="s">
        <v>89</v>
      </c>
      <c r="AQ28" s="49">
        <f t="shared" si="2"/>
        <v>0</v>
      </c>
      <c r="AR28" s="49">
        <f>+L28+AE28-AJ28</f>
        <v>2800000</v>
      </c>
      <c r="AS28" s="65" t="s">
        <v>90</v>
      </c>
      <c r="AT28" s="68">
        <v>0</v>
      </c>
      <c r="AU28" s="65" t="s">
        <v>90</v>
      </c>
      <c r="AV28" s="68">
        <v>0</v>
      </c>
      <c r="AW28" s="75" t="s">
        <v>89</v>
      </c>
      <c r="AX28" s="224">
        <v>2800000</v>
      </c>
      <c r="AY28" s="79">
        <f t="shared" si="3"/>
        <v>0</v>
      </c>
      <c r="AZ28" s="223">
        <f t="shared" si="4"/>
        <v>1</v>
      </c>
      <c r="BA28" s="74">
        <v>1</v>
      </c>
      <c r="BB28" s="75" t="s">
        <v>89</v>
      </c>
      <c r="BC28" s="65" t="s">
        <v>103</v>
      </c>
      <c r="BD28" s="400" t="s">
        <v>7807</v>
      </c>
      <c r="BE28" s="221" t="s">
        <v>87</v>
      </c>
      <c r="BF28" s="221" t="s">
        <v>87</v>
      </c>
    </row>
    <row r="29" spans="2:58" x14ac:dyDescent="0.25">
      <c r="B29" s="221">
        <v>2025</v>
      </c>
      <c r="C29" s="221">
        <v>891780111</v>
      </c>
      <c r="D29" s="221" t="s">
        <v>78</v>
      </c>
      <c r="E29" s="49" t="s">
        <v>7806</v>
      </c>
      <c r="F29" s="65" t="s">
        <v>7805</v>
      </c>
      <c r="G29" s="65">
        <v>0</v>
      </c>
      <c r="H29" s="65" t="s">
        <v>81</v>
      </c>
      <c r="I29" s="65" t="s">
        <v>3368</v>
      </c>
      <c r="J29" s="67" t="s">
        <v>83</v>
      </c>
      <c r="K29" s="66" t="s">
        <v>7804</v>
      </c>
      <c r="L29" s="68">
        <v>3500000</v>
      </c>
      <c r="M29" s="65" t="s">
        <v>85</v>
      </c>
      <c r="N29" s="66" t="s">
        <v>7803</v>
      </c>
      <c r="O29" s="66">
        <v>1082903282</v>
      </c>
      <c r="P29" s="66">
        <v>269</v>
      </c>
      <c r="Q29" s="70">
        <v>45694</v>
      </c>
      <c r="R29" s="66">
        <v>503100000</v>
      </c>
      <c r="S29" s="70">
        <v>45699</v>
      </c>
      <c r="T29" s="68">
        <v>3500000</v>
      </c>
      <c r="U29" s="68">
        <v>2342</v>
      </c>
      <c r="V29" s="65" t="s">
        <v>87</v>
      </c>
      <c r="W29" s="68">
        <v>72221403</v>
      </c>
      <c r="X29" s="67" t="s">
        <v>4998</v>
      </c>
      <c r="Y29" s="70">
        <v>45698</v>
      </c>
      <c r="Z29" s="70">
        <v>45699</v>
      </c>
      <c r="AA29" s="70" t="s">
        <v>89</v>
      </c>
      <c r="AB29" s="70">
        <v>45716</v>
      </c>
      <c r="AC29" s="49">
        <f t="shared" si="0"/>
        <v>17</v>
      </c>
      <c r="AD29" s="65">
        <v>0</v>
      </c>
      <c r="AE29" s="68">
        <v>0</v>
      </c>
      <c r="AF29" s="65">
        <v>0</v>
      </c>
      <c r="AG29" s="77" t="s">
        <v>89</v>
      </c>
      <c r="AH29" s="49">
        <f t="shared" si="1"/>
        <v>0</v>
      </c>
      <c r="AI29" s="65">
        <v>0</v>
      </c>
      <c r="AJ29" s="68">
        <v>0</v>
      </c>
      <c r="AK29" s="65" t="s">
        <v>89</v>
      </c>
      <c r="AL29" s="78" t="s">
        <v>89</v>
      </c>
      <c r="AM29" s="65">
        <v>0</v>
      </c>
      <c r="AN29" s="78" t="s">
        <v>89</v>
      </c>
      <c r="AO29" s="78" t="s">
        <v>89</v>
      </c>
      <c r="AP29" s="78" t="s">
        <v>89</v>
      </c>
      <c r="AQ29" s="49">
        <f t="shared" si="2"/>
        <v>0</v>
      </c>
      <c r="AR29" s="49">
        <f>+L29+AE29-AJ29</f>
        <v>3500000</v>
      </c>
      <c r="AS29" s="65" t="s">
        <v>90</v>
      </c>
      <c r="AT29" s="68">
        <v>0</v>
      </c>
      <c r="AU29" s="65" t="s">
        <v>90</v>
      </c>
      <c r="AV29" s="68">
        <v>0</v>
      </c>
      <c r="AW29" s="75" t="s">
        <v>89</v>
      </c>
      <c r="AX29" s="224">
        <v>0</v>
      </c>
      <c r="AY29" s="79">
        <f t="shared" si="3"/>
        <v>3500000</v>
      </c>
      <c r="AZ29" s="223">
        <f t="shared" si="4"/>
        <v>0</v>
      </c>
      <c r="BA29" s="74">
        <v>1</v>
      </c>
      <c r="BB29" s="75" t="s">
        <v>89</v>
      </c>
      <c r="BC29" s="65" t="s">
        <v>103</v>
      </c>
      <c r="BD29" s="400" t="s">
        <v>7802</v>
      </c>
      <c r="BE29" s="221" t="s">
        <v>87</v>
      </c>
      <c r="BF29" s="221" t="s">
        <v>87</v>
      </c>
    </row>
    <row r="30" spans="2:58" x14ac:dyDescent="0.25">
      <c r="B30" s="221">
        <v>2025</v>
      </c>
      <c r="C30" s="221">
        <v>891780111</v>
      </c>
      <c r="D30" s="221" t="s">
        <v>78</v>
      </c>
      <c r="E30" s="49" t="s">
        <v>7801</v>
      </c>
      <c r="F30" s="65" t="s">
        <v>7800</v>
      </c>
      <c r="G30" s="65">
        <v>0</v>
      </c>
      <c r="H30" s="65" t="s">
        <v>81</v>
      </c>
      <c r="I30" s="65" t="s">
        <v>3368</v>
      </c>
      <c r="J30" s="67" t="s">
        <v>83</v>
      </c>
      <c r="K30" s="66" t="s">
        <v>7799</v>
      </c>
      <c r="L30" s="68">
        <v>15000000</v>
      </c>
      <c r="M30" s="65" t="s">
        <v>85</v>
      </c>
      <c r="N30" s="66" t="s">
        <v>7143</v>
      </c>
      <c r="O30" s="66">
        <v>64703092</v>
      </c>
      <c r="P30" s="66">
        <v>267</v>
      </c>
      <c r="Q30" s="70">
        <v>45693</v>
      </c>
      <c r="R30" s="406">
        <v>266751357.44</v>
      </c>
      <c r="S30" s="70">
        <v>45699</v>
      </c>
      <c r="T30" s="68">
        <v>15000000</v>
      </c>
      <c r="U30" s="68">
        <v>2343</v>
      </c>
      <c r="V30" s="65" t="s">
        <v>87</v>
      </c>
      <c r="W30" s="68">
        <v>72005158</v>
      </c>
      <c r="X30" s="67" t="s">
        <v>6585</v>
      </c>
      <c r="Y30" s="70">
        <v>45698</v>
      </c>
      <c r="Z30" s="70">
        <v>45699</v>
      </c>
      <c r="AA30" s="70" t="s">
        <v>89</v>
      </c>
      <c r="AB30" s="70">
        <v>45777</v>
      </c>
      <c r="AC30" s="49">
        <f t="shared" si="0"/>
        <v>78</v>
      </c>
      <c r="AD30" s="65">
        <v>1</v>
      </c>
      <c r="AE30" s="68">
        <v>3000000</v>
      </c>
      <c r="AF30" s="65">
        <v>0</v>
      </c>
      <c r="AG30" s="77" t="s">
        <v>89</v>
      </c>
      <c r="AH30" s="49">
        <f t="shared" si="1"/>
        <v>0</v>
      </c>
      <c r="AI30" s="65">
        <v>0</v>
      </c>
      <c r="AJ30" s="68">
        <v>0</v>
      </c>
      <c r="AK30" s="65" t="s">
        <v>89</v>
      </c>
      <c r="AL30" s="78" t="s">
        <v>89</v>
      </c>
      <c r="AM30" s="65">
        <v>0</v>
      </c>
      <c r="AN30" s="78" t="s">
        <v>89</v>
      </c>
      <c r="AO30" s="78" t="s">
        <v>89</v>
      </c>
      <c r="AP30" s="78" t="s">
        <v>89</v>
      </c>
      <c r="AQ30" s="49">
        <f t="shared" si="2"/>
        <v>0</v>
      </c>
      <c r="AR30" s="49">
        <f>+L30+AE30-AJ30</f>
        <v>18000000</v>
      </c>
      <c r="AS30" s="65" t="s">
        <v>90</v>
      </c>
      <c r="AT30" s="68">
        <v>0</v>
      </c>
      <c r="AU30" s="65" t="s">
        <v>90</v>
      </c>
      <c r="AV30" s="68">
        <v>0</v>
      </c>
      <c r="AW30" s="75" t="s">
        <v>89</v>
      </c>
      <c r="AX30" s="224">
        <v>11000000</v>
      </c>
      <c r="AY30" s="79">
        <f t="shared" si="3"/>
        <v>7000000</v>
      </c>
      <c r="AZ30" s="223">
        <f t="shared" si="4"/>
        <v>0.61111111111111116</v>
      </c>
      <c r="BA30" s="74">
        <v>1</v>
      </c>
      <c r="BB30" s="75" t="s">
        <v>89</v>
      </c>
      <c r="BC30" s="65" t="s">
        <v>103</v>
      </c>
      <c r="BD30" s="400" t="s">
        <v>7798</v>
      </c>
      <c r="BE30" s="221" t="s">
        <v>87</v>
      </c>
      <c r="BF30" s="221" t="s">
        <v>87</v>
      </c>
    </row>
    <row r="31" spans="2:58" x14ac:dyDescent="0.25">
      <c r="B31" s="221">
        <v>2025</v>
      </c>
      <c r="C31" s="221">
        <v>891780111</v>
      </c>
      <c r="D31" s="221" t="s">
        <v>78</v>
      </c>
      <c r="E31" s="49" t="s">
        <v>7797</v>
      </c>
      <c r="F31" s="65" t="s">
        <v>7796</v>
      </c>
      <c r="G31" s="65">
        <v>0</v>
      </c>
      <c r="H31" s="65" t="s">
        <v>81</v>
      </c>
      <c r="I31" s="65" t="s">
        <v>82</v>
      </c>
      <c r="J31" s="67" t="s">
        <v>83</v>
      </c>
      <c r="K31" s="66" t="s">
        <v>7795</v>
      </c>
      <c r="L31" s="68">
        <v>11000000</v>
      </c>
      <c r="M31" s="65" t="s">
        <v>85</v>
      </c>
      <c r="N31" s="66" t="s">
        <v>5684</v>
      </c>
      <c r="O31" s="66">
        <v>1082962952</v>
      </c>
      <c r="P31" s="66">
        <v>123</v>
      </c>
      <c r="Q31" s="70">
        <v>45679</v>
      </c>
      <c r="R31" s="66">
        <v>1353279124</v>
      </c>
      <c r="S31" s="70">
        <v>45701</v>
      </c>
      <c r="T31" s="68">
        <v>11000000</v>
      </c>
      <c r="U31" s="68">
        <v>2525</v>
      </c>
      <c r="V31" s="65" t="s">
        <v>87</v>
      </c>
      <c r="W31" s="68">
        <v>1082939683</v>
      </c>
      <c r="X31" s="67" t="s">
        <v>3365</v>
      </c>
      <c r="Y31" s="70">
        <v>45698</v>
      </c>
      <c r="Z31" s="70">
        <v>45701</v>
      </c>
      <c r="AA31" s="70" t="s">
        <v>89</v>
      </c>
      <c r="AB31" s="70">
        <v>45838</v>
      </c>
      <c r="AC31" s="49">
        <f t="shared" si="0"/>
        <v>137</v>
      </c>
      <c r="AD31" s="65">
        <v>0</v>
      </c>
      <c r="AE31" s="68">
        <v>0</v>
      </c>
      <c r="AF31" s="65">
        <v>0</v>
      </c>
      <c r="AG31" s="77" t="s">
        <v>89</v>
      </c>
      <c r="AH31" s="49">
        <f t="shared" si="1"/>
        <v>0</v>
      </c>
      <c r="AI31" s="65">
        <v>0</v>
      </c>
      <c r="AJ31" s="68">
        <v>0</v>
      </c>
      <c r="AK31" s="65" t="s">
        <v>89</v>
      </c>
      <c r="AL31" s="78" t="s">
        <v>89</v>
      </c>
      <c r="AM31" s="65">
        <v>0</v>
      </c>
      <c r="AN31" s="78" t="s">
        <v>89</v>
      </c>
      <c r="AO31" s="78" t="s">
        <v>89</v>
      </c>
      <c r="AP31" s="78" t="s">
        <v>89</v>
      </c>
      <c r="AQ31" s="49">
        <f t="shared" si="2"/>
        <v>0</v>
      </c>
      <c r="AR31" s="49">
        <f>+L31+AE31-AJ31</f>
        <v>11000000</v>
      </c>
      <c r="AS31" s="65" t="s">
        <v>87</v>
      </c>
      <c r="AT31" s="68">
        <v>11000000</v>
      </c>
      <c r="AU31" s="65" t="s">
        <v>90</v>
      </c>
      <c r="AV31" s="68">
        <v>0</v>
      </c>
      <c r="AW31" s="75" t="s">
        <v>89</v>
      </c>
      <c r="AX31" s="224">
        <v>11000000</v>
      </c>
      <c r="AY31" s="79">
        <f t="shared" si="3"/>
        <v>0</v>
      </c>
      <c r="AZ31" s="223">
        <f t="shared" si="4"/>
        <v>1</v>
      </c>
      <c r="BA31" s="74">
        <v>1</v>
      </c>
      <c r="BB31" s="75" t="s">
        <v>89</v>
      </c>
      <c r="BC31" s="65" t="s">
        <v>103</v>
      </c>
      <c r="BD31" s="400" t="s">
        <v>7794</v>
      </c>
      <c r="BE31" s="221" t="s">
        <v>87</v>
      </c>
      <c r="BF31" s="221" t="s">
        <v>87</v>
      </c>
    </row>
    <row r="32" spans="2:58" x14ac:dyDescent="0.25">
      <c r="B32" s="221">
        <v>2025</v>
      </c>
      <c r="C32" s="221">
        <v>891780111</v>
      </c>
      <c r="D32" s="221" t="s">
        <v>78</v>
      </c>
      <c r="E32" s="49" t="s">
        <v>7793</v>
      </c>
      <c r="F32" s="65" t="s">
        <v>7792</v>
      </c>
      <c r="G32" s="65">
        <v>0</v>
      </c>
      <c r="H32" s="65" t="s">
        <v>81</v>
      </c>
      <c r="I32" s="65" t="s">
        <v>3368</v>
      </c>
      <c r="J32" s="67" t="s">
        <v>83</v>
      </c>
      <c r="K32" s="66" t="s">
        <v>7791</v>
      </c>
      <c r="L32" s="68">
        <v>5700000</v>
      </c>
      <c r="M32" s="65" t="s">
        <v>85</v>
      </c>
      <c r="N32" s="66" t="s">
        <v>7790</v>
      </c>
      <c r="O32" s="66">
        <v>4995307</v>
      </c>
      <c r="P32" s="66">
        <v>269</v>
      </c>
      <c r="Q32" s="70">
        <v>45694</v>
      </c>
      <c r="R32" s="66">
        <v>503100000</v>
      </c>
      <c r="S32" s="70">
        <v>45700</v>
      </c>
      <c r="T32" s="68">
        <v>5700000</v>
      </c>
      <c r="U32" s="68">
        <v>2435</v>
      </c>
      <c r="V32" s="65" t="s">
        <v>87</v>
      </c>
      <c r="W32" s="68">
        <v>36559959</v>
      </c>
      <c r="X32" s="67" t="s">
        <v>4056</v>
      </c>
      <c r="Y32" s="70">
        <v>45699</v>
      </c>
      <c r="Z32" s="70">
        <v>45700</v>
      </c>
      <c r="AA32" s="70" t="s">
        <v>89</v>
      </c>
      <c r="AB32" s="70">
        <v>45716</v>
      </c>
      <c r="AC32" s="49">
        <f t="shared" si="0"/>
        <v>16</v>
      </c>
      <c r="AD32" s="65">
        <v>0</v>
      </c>
      <c r="AE32" s="68">
        <v>0</v>
      </c>
      <c r="AF32" s="65">
        <v>2</v>
      </c>
      <c r="AG32" s="77">
        <v>45777</v>
      </c>
      <c r="AH32" s="49">
        <f t="shared" si="1"/>
        <v>61</v>
      </c>
      <c r="AI32" s="65">
        <v>0</v>
      </c>
      <c r="AJ32" s="68">
        <v>0</v>
      </c>
      <c r="AK32" s="65" t="s">
        <v>89</v>
      </c>
      <c r="AL32" s="78" t="s">
        <v>89</v>
      </c>
      <c r="AM32" s="65">
        <v>0</v>
      </c>
      <c r="AN32" s="78" t="s">
        <v>89</v>
      </c>
      <c r="AO32" s="78" t="s">
        <v>89</v>
      </c>
      <c r="AP32" s="78" t="s">
        <v>89</v>
      </c>
      <c r="AQ32" s="49">
        <f t="shared" si="2"/>
        <v>0</v>
      </c>
      <c r="AR32" s="49">
        <f>+L32+AE32-AJ32</f>
        <v>5700000</v>
      </c>
      <c r="AS32" s="65" t="s">
        <v>90</v>
      </c>
      <c r="AT32" s="68">
        <v>0</v>
      </c>
      <c r="AU32" s="65" t="s">
        <v>90</v>
      </c>
      <c r="AV32" s="68">
        <v>0</v>
      </c>
      <c r="AW32" s="75" t="s">
        <v>89</v>
      </c>
      <c r="AX32" s="224">
        <v>2565000</v>
      </c>
      <c r="AY32" s="79">
        <f t="shared" si="3"/>
        <v>3135000</v>
      </c>
      <c r="AZ32" s="223">
        <f t="shared" si="4"/>
        <v>0.45</v>
      </c>
      <c r="BA32" s="74">
        <v>1</v>
      </c>
      <c r="BB32" s="75" t="s">
        <v>89</v>
      </c>
      <c r="BC32" s="65" t="s">
        <v>103</v>
      </c>
      <c r="BD32" s="400" t="s">
        <v>7789</v>
      </c>
      <c r="BE32" s="221" t="s">
        <v>87</v>
      </c>
      <c r="BF32" s="221" t="s">
        <v>87</v>
      </c>
    </row>
    <row r="33" spans="2:58" x14ac:dyDescent="0.25">
      <c r="B33" s="221">
        <v>2025</v>
      </c>
      <c r="C33" s="221">
        <v>891780111</v>
      </c>
      <c r="D33" s="221" t="s">
        <v>78</v>
      </c>
      <c r="E33" s="49" t="s">
        <v>7788</v>
      </c>
      <c r="F33" s="65" t="s">
        <v>7787</v>
      </c>
      <c r="G33" s="65">
        <v>0</v>
      </c>
      <c r="H33" s="65" t="s">
        <v>81</v>
      </c>
      <c r="I33" s="65" t="s">
        <v>3368</v>
      </c>
      <c r="J33" s="67" t="s">
        <v>83</v>
      </c>
      <c r="K33" s="66" t="s">
        <v>7786</v>
      </c>
      <c r="L33" s="68">
        <v>8000000</v>
      </c>
      <c r="M33" s="65" t="s">
        <v>85</v>
      </c>
      <c r="N33" s="66" t="s">
        <v>7785</v>
      </c>
      <c r="O33" s="66">
        <v>1234088151</v>
      </c>
      <c r="P33" s="66">
        <v>269</v>
      </c>
      <c r="Q33" s="70">
        <v>45694</v>
      </c>
      <c r="R33" s="66">
        <v>503100000</v>
      </c>
      <c r="S33" s="70">
        <v>45699</v>
      </c>
      <c r="T33" s="68">
        <v>8000000</v>
      </c>
      <c r="U33" s="68">
        <v>2344</v>
      </c>
      <c r="V33" s="65" t="s">
        <v>87</v>
      </c>
      <c r="W33" s="68">
        <v>72221403</v>
      </c>
      <c r="X33" s="67" t="s">
        <v>4998</v>
      </c>
      <c r="Y33" s="70">
        <v>45699</v>
      </c>
      <c r="Z33" s="70">
        <v>45699</v>
      </c>
      <c r="AA33" s="70" t="s">
        <v>89</v>
      </c>
      <c r="AB33" s="70">
        <v>45747</v>
      </c>
      <c r="AC33" s="49">
        <f t="shared" si="0"/>
        <v>48</v>
      </c>
      <c r="AD33" s="65">
        <v>0</v>
      </c>
      <c r="AE33" s="68">
        <v>0</v>
      </c>
      <c r="AF33" s="65">
        <v>0</v>
      </c>
      <c r="AG33" s="77" t="s">
        <v>89</v>
      </c>
      <c r="AH33" s="49">
        <f t="shared" si="1"/>
        <v>0</v>
      </c>
      <c r="AI33" s="65">
        <v>0</v>
      </c>
      <c r="AJ33" s="68">
        <v>0</v>
      </c>
      <c r="AK33" s="65" t="s">
        <v>89</v>
      </c>
      <c r="AL33" s="78" t="s">
        <v>89</v>
      </c>
      <c r="AM33" s="65">
        <v>0</v>
      </c>
      <c r="AN33" s="78" t="s">
        <v>89</v>
      </c>
      <c r="AO33" s="78" t="s">
        <v>89</v>
      </c>
      <c r="AP33" s="78" t="s">
        <v>89</v>
      </c>
      <c r="AQ33" s="49">
        <f t="shared" si="2"/>
        <v>0</v>
      </c>
      <c r="AR33" s="49">
        <f>+L33+AE33-AJ33</f>
        <v>8000000</v>
      </c>
      <c r="AS33" s="65" t="s">
        <v>90</v>
      </c>
      <c r="AT33" s="68">
        <v>0</v>
      </c>
      <c r="AU33" s="65" t="s">
        <v>90</v>
      </c>
      <c r="AV33" s="68">
        <v>0</v>
      </c>
      <c r="AW33" s="75" t="s">
        <v>89</v>
      </c>
      <c r="AX33" s="224">
        <v>8000000</v>
      </c>
      <c r="AY33" s="79">
        <f t="shared" si="3"/>
        <v>0</v>
      </c>
      <c r="AZ33" s="223">
        <f t="shared" si="4"/>
        <v>1</v>
      </c>
      <c r="BA33" s="74">
        <v>1</v>
      </c>
      <c r="BB33" s="75" t="s">
        <v>89</v>
      </c>
      <c r="BC33" s="65" t="s">
        <v>103</v>
      </c>
      <c r="BD33" s="400" t="s">
        <v>7784</v>
      </c>
      <c r="BE33" s="221" t="s">
        <v>87</v>
      </c>
      <c r="BF33" s="221" t="s">
        <v>87</v>
      </c>
    </row>
    <row r="34" spans="2:58" x14ac:dyDescent="0.25">
      <c r="B34" s="221">
        <v>2025</v>
      </c>
      <c r="C34" s="221">
        <v>891780111</v>
      </c>
      <c r="D34" s="221" t="s">
        <v>78</v>
      </c>
      <c r="E34" s="49" t="s">
        <v>7783</v>
      </c>
      <c r="F34" s="65" t="s">
        <v>7782</v>
      </c>
      <c r="G34" s="65">
        <v>0</v>
      </c>
      <c r="H34" s="65" t="s">
        <v>81</v>
      </c>
      <c r="I34" s="65" t="s">
        <v>3368</v>
      </c>
      <c r="J34" s="67" t="s">
        <v>83</v>
      </c>
      <c r="K34" s="66" t="s">
        <v>7781</v>
      </c>
      <c r="L34" s="68">
        <v>12000000</v>
      </c>
      <c r="M34" s="65" t="s">
        <v>85</v>
      </c>
      <c r="N34" s="66" t="s">
        <v>6443</v>
      </c>
      <c r="O34" s="66">
        <v>1082841537</v>
      </c>
      <c r="P34" s="66">
        <v>269</v>
      </c>
      <c r="Q34" s="70">
        <v>45694</v>
      </c>
      <c r="R34" s="66">
        <v>503100000</v>
      </c>
      <c r="S34" s="70">
        <v>45699</v>
      </c>
      <c r="T34" s="68">
        <v>12000000</v>
      </c>
      <c r="U34" s="68">
        <v>2345</v>
      </c>
      <c r="V34" s="65" t="s">
        <v>87</v>
      </c>
      <c r="W34" s="68">
        <v>72221403</v>
      </c>
      <c r="X34" s="67" t="s">
        <v>4998</v>
      </c>
      <c r="Y34" s="70">
        <v>45699</v>
      </c>
      <c r="Z34" s="70">
        <v>45699</v>
      </c>
      <c r="AA34" s="70" t="s">
        <v>89</v>
      </c>
      <c r="AB34" s="70">
        <v>45747</v>
      </c>
      <c r="AC34" s="49">
        <f t="shared" si="0"/>
        <v>48</v>
      </c>
      <c r="AD34" s="65">
        <v>0</v>
      </c>
      <c r="AE34" s="68">
        <v>0</v>
      </c>
      <c r="AF34" s="65">
        <v>0</v>
      </c>
      <c r="AG34" s="77" t="s">
        <v>89</v>
      </c>
      <c r="AH34" s="49">
        <f t="shared" si="1"/>
        <v>0</v>
      </c>
      <c r="AI34" s="65">
        <v>0</v>
      </c>
      <c r="AJ34" s="68">
        <v>0</v>
      </c>
      <c r="AK34" s="65" t="s">
        <v>89</v>
      </c>
      <c r="AL34" s="78" t="s">
        <v>89</v>
      </c>
      <c r="AM34" s="65">
        <v>0</v>
      </c>
      <c r="AN34" s="78" t="s">
        <v>89</v>
      </c>
      <c r="AO34" s="78" t="s">
        <v>89</v>
      </c>
      <c r="AP34" s="78" t="s">
        <v>89</v>
      </c>
      <c r="AQ34" s="49">
        <f t="shared" si="2"/>
        <v>0</v>
      </c>
      <c r="AR34" s="49">
        <f>+L34+AE34-AJ34</f>
        <v>12000000</v>
      </c>
      <c r="AS34" s="65" t="s">
        <v>90</v>
      </c>
      <c r="AT34" s="68">
        <v>0</v>
      </c>
      <c r="AU34" s="65" t="s">
        <v>90</v>
      </c>
      <c r="AV34" s="68">
        <v>0</v>
      </c>
      <c r="AW34" s="75" t="s">
        <v>89</v>
      </c>
      <c r="AX34" s="224">
        <v>12000000</v>
      </c>
      <c r="AY34" s="79">
        <f t="shared" si="3"/>
        <v>0</v>
      </c>
      <c r="AZ34" s="223">
        <f t="shared" si="4"/>
        <v>1</v>
      </c>
      <c r="BA34" s="74">
        <v>1</v>
      </c>
      <c r="BB34" s="75" t="s">
        <v>89</v>
      </c>
      <c r="BC34" s="65" t="s">
        <v>103</v>
      </c>
      <c r="BD34" s="400" t="s">
        <v>7780</v>
      </c>
      <c r="BE34" s="221" t="s">
        <v>87</v>
      </c>
      <c r="BF34" s="221" t="s">
        <v>87</v>
      </c>
    </row>
    <row r="35" spans="2:58" x14ac:dyDescent="0.25">
      <c r="B35" s="221">
        <v>2025</v>
      </c>
      <c r="C35" s="221">
        <v>891780111</v>
      </c>
      <c r="D35" s="221" t="s">
        <v>78</v>
      </c>
      <c r="E35" s="49" t="s">
        <v>7779</v>
      </c>
      <c r="F35" s="65" t="s">
        <v>7778</v>
      </c>
      <c r="G35" s="65">
        <v>0</v>
      </c>
      <c r="H35" s="65" t="s">
        <v>81</v>
      </c>
      <c r="I35" s="65" t="s">
        <v>3368</v>
      </c>
      <c r="J35" s="67" t="s">
        <v>83</v>
      </c>
      <c r="K35" s="66" t="s">
        <v>7134</v>
      </c>
      <c r="L35" s="68">
        <v>12000000</v>
      </c>
      <c r="M35" s="65" t="s">
        <v>85</v>
      </c>
      <c r="N35" s="66" t="s">
        <v>7133</v>
      </c>
      <c r="O35" s="66">
        <v>64697522</v>
      </c>
      <c r="P35" s="66">
        <v>267</v>
      </c>
      <c r="Q35" s="70">
        <v>45693</v>
      </c>
      <c r="R35" s="406">
        <v>266751357.44</v>
      </c>
      <c r="S35" s="70">
        <v>45699</v>
      </c>
      <c r="T35" s="68">
        <v>12000000</v>
      </c>
      <c r="U35" s="68">
        <v>2346</v>
      </c>
      <c r="V35" s="65" t="s">
        <v>87</v>
      </c>
      <c r="W35" s="68">
        <v>72005158</v>
      </c>
      <c r="X35" s="67" t="s">
        <v>6585</v>
      </c>
      <c r="Y35" s="70">
        <v>45699</v>
      </c>
      <c r="Z35" s="70">
        <v>45699</v>
      </c>
      <c r="AA35" s="70" t="s">
        <v>89</v>
      </c>
      <c r="AB35" s="70">
        <v>45777</v>
      </c>
      <c r="AC35" s="49">
        <f t="shared" si="0"/>
        <v>78</v>
      </c>
      <c r="AD35" s="65">
        <v>0</v>
      </c>
      <c r="AE35" s="68">
        <v>0</v>
      </c>
      <c r="AF35" s="65">
        <v>0</v>
      </c>
      <c r="AG35" s="77" t="s">
        <v>89</v>
      </c>
      <c r="AH35" s="49">
        <f t="shared" si="1"/>
        <v>0</v>
      </c>
      <c r="AI35" s="65">
        <v>0</v>
      </c>
      <c r="AJ35" s="68">
        <v>0</v>
      </c>
      <c r="AK35" s="65" t="s">
        <v>89</v>
      </c>
      <c r="AL35" s="78" t="s">
        <v>89</v>
      </c>
      <c r="AM35" s="65">
        <v>0</v>
      </c>
      <c r="AN35" s="78" t="s">
        <v>89</v>
      </c>
      <c r="AO35" s="78" t="s">
        <v>89</v>
      </c>
      <c r="AP35" s="78" t="s">
        <v>89</v>
      </c>
      <c r="AQ35" s="49">
        <f t="shared" si="2"/>
        <v>0</v>
      </c>
      <c r="AR35" s="49">
        <f>+L35+AE35-AJ35</f>
        <v>12000000</v>
      </c>
      <c r="AS35" s="65" t="s">
        <v>90</v>
      </c>
      <c r="AT35" s="68">
        <v>0</v>
      </c>
      <c r="AU35" s="65" t="s">
        <v>90</v>
      </c>
      <c r="AV35" s="68">
        <v>0</v>
      </c>
      <c r="AW35" s="75" t="s">
        <v>89</v>
      </c>
      <c r="AX35" s="224">
        <v>8000000</v>
      </c>
      <c r="AY35" s="79">
        <f t="shared" si="3"/>
        <v>4000000</v>
      </c>
      <c r="AZ35" s="223">
        <f t="shared" si="4"/>
        <v>0.66666666666666663</v>
      </c>
      <c r="BA35" s="74">
        <v>1</v>
      </c>
      <c r="BB35" s="75" t="s">
        <v>89</v>
      </c>
      <c r="BC35" s="65" t="s">
        <v>103</v>
      </c>
      <c r="BD35" s="400" t="s">
        <v>7777</v>
      </c>
      <c r="BE35" s="221" t="s">
        <v>87</v>
      </c>
      <c r="BF35" s="221" t="s">
        <v>87</v>
      </c>
    </row>
    <row r="36" spans="2:58" x14ac:dyDescent="0.25">
      <c r="B36" s="221">
        <v>2025</v>
      </c>
      <c r="C36" s="221">
        <v>891780111</v>
      </c>
      <c r="D36" s="221" t="s">
        <v>78</v>
      </c>
      <c r="E36" s="49" t="s">
        <v>7776</v>
      </c>
      <c r="F36" s="65" t="s">
        <v>7775</v>
      </c>
      <c r="G36" s="65">
        <v>0</v>
      </c>
      <c r="H36" s="65" t="s">
        <v>81</v>
      </c>
      <c r="I36" s="65" t="s">
        <v>82</v>
      </c>
      <c r="J36" s="67" t="s">
        <v>83</v>
      </c>
      <c r="K36" s="66" t="s">
        <v>7774</v>
      </c>
      <c r="L36" s="68">
        <v>15000000</v>
      </c>
      <c r="M36" s="65" t="s">
        <v>85</v>
      </c>
      <c r="N36" s="66" t="s">
        <v>6346</v>
      </c>
      <c r="O36" s="66">
        <v>1082920511</v>
      </c>
      <c r="P36" s="66">
        <v>123</v>
      </c>
      <c r="Q36" s="78">
        <v>45679</v>
      </c>
      <c r="R36" s="66">
        <v>1353279124</v>
      </c>
      <c r="S36" s="70">
        <v>45699</v>
      </c>
      <c r="T36" s="68">
        <v>15000000</v>
      </c>
      <c r="U36" s="68">
        <v>2347</v>
      </c>
      <c r="V36" s="65" t="s">
        <v>87</v>
      </c>
      <c r="W36" s="68">
        <v>1082939683</v>
      </c>
      <c r="X36" s="67" t="s">
        <v>3365</v>
      </c>
      <c r="Y36" s="70">
        <v>45699</v>
      </c>
      <c r="Z36" s="70">
        <v>45699</v>
      </c>
      <c r="AA36" s="70" t="s">
        <v>89</v>
      </c>
      <c r="AB36" s="70">
        <v>45838</v>
      </c>
      <c r="AC36" s="49">
        <f t="shared" si="0"/>
        <v>139</v>
      </c>
      <c r="AD36" s="65">
        <v>0</v>
      </c>
      <c r="AE36" s="68">
        <v>0</v>
      </c>
      <c r="AF36" s="65">
        <v>0</v>
      </c>
      <c r="AG36" s="77" t="s">
        <v>89</v>
      </c>
      <c r="AH36" s="49">
        <f t="shared" si="1"/>
        <v>0</v>
      </c>
      <c r="AI36" s="65">
        <v>0</v>
      </c>
      <c r="AJ36" s="68">
        <v>0</v>
      </c>
      <c r="AK36" s="65" t="s">
        <v>89</v>
      </c>
      <c r="AL36" s="78" t="s">
        <v>89</v>
      </c>
      <c r="AM36" s="65">
        <v>0</v>
      </c>
      <c r="AN36" s="78" t="s">
        <v>89</v>
      </c>
      <c r="AO36" s="78" t="s">
        <v>89</v>
      </c>
      <c r="AP36" s="78" t="s">
        <v>89</v>
      </c>
      <c r="AQ36" s="49">
        <f t="shared" si="2"/>
        <v>0</v>
      </c>
      <c r="AR36" s="49">
        <f>+L36+AE36-AJ36</f>
        <v>15000000</v>
      </c>
      <c r="AS36" s="65" t="s">
        <v>87</v>
      </c>
      <c r="AT36" s="68">
        <v>15000000</v>
      </c>
      <c r="AU36" s="65" t="s">
        <v>90</v>
      </c>
      <c r="AV36" s="68">
        <v>0</v>
      </c>
      <c r="AW36" s="75" t="s">
        <v>89</v>
      </c>
      <c r="AX36" s="224">
        <v>15000000</v>
      </c>
      <c r="AY36" s="79">
        <f t="shared" si="3"/>
        <v>0</v>
      </c>
      <c r="AZ36" s="223">
        <f t="shared" si="4"/>
        <v>1</v>
      </c>
      <c r="BA36" s="74">
        <v>1</v>
      </c>
      <c r="BB36" s="75" t="s">
        <v>89</v>
      </c>
      <c r="BC36" s="65" t="s">
        <v>103</v>
      </c>
      <c r="BD36" s="400" t="s">
        <v>7773</v>
      </c>
      <c r="BE36" s="221" t="s">
        <v>87</v>
      </c>
      <c r="BF36" s="221" t="s">
        <v>87</v>
      </c>
    </row>
    <row r="37" spans="2:58" x14ac:dyDescent="0.25">
      <c r="B37" s="221">
        <v>2025</v>
      </c>
      <c r="C37" s="221">
        <v>891780111</v>
      </c>
      <c r="D37" s="221" t="s">
        <v>78</v>
      </c>
      <c r="E37" s="49" t="s">
        <v>7772</v>
      </c>
      <c r="F37" s="65" t="s">
        <v>7771</v>
      </c>
      <c r="G37" s="65">
        <v>0</v>
      </c>
      <c r="H37" s="65" t="s">
        <v>81</v>
      </c>
      <c r="I37" s="65" t="s">
        <v>3368</v>
      </c>
      <c r="J37" s="67" t="s">
        <v>83</v>
      </c>
      <c r="K37" s="66" t="s">
        <v>7715</v>
      </c>
      <c r="L37" s="68">
        <v>5700000</v>
      </c>
      <c r="M37" s="65" t="s">
        <v>85</v>
      </c>
      <c r="N37" s="66" t="s">
        <v>7770</v>
      </c>
      <c r="O37" s="66">
        <v>85461120</v>
      </c>
      <c r="P37" s="66">
        <v>269</v>
      </c>
      <c r="Q37" s="70">
        <v>45694</v>
      </c>
      <c r="R37" s="66">
        <v>503100000</v>
      </c>
      <c r="S37" s="70">
        <v>45699</v>
      </c>
      <c r="T37" s="68">
        <v>5700000</v>
      </c>
      <c r="U37" s="68">
        <v>2348</v>
      </c>
      <c r="V37" s="65" t="s">
        <v>87</v>
      </c>
      <c r="W37" s="68">
        <v>36559959</v>
      </c>
      <c r="X37" s="67" t="s">
        <v>4056</v>
      </c>
      <c r="Y37" s="70">
        <v>45699</v>
      </c>
      <c r="Z37" s="70">
        <v>45699</v>
      </c>
      <c r="AA37" s="70" t="s">
        <v>89</v>
      </c>
      <c r="AB37" s="70">
        <v>45716</v>
      </c>
      <c r="AC37" s="49">
        <f t="shared" si="0"/>
        <v>17</v>
      </c>
      <c r="AD37" s="65">
        <v>0</v>
      </c>
      <c r="AE37" s="68">
        <v>0</v>
      </c>
      <c r="AF37" s="65">
        <v>1</v>
      </c>
      <c r="AG37" s="77">
        <v>45747</v>
      </c>
      <c r="AH37" s="49">
        <f t="shared" si="1"/>
        <v>31</v>
      </c>
      <c r="AI37" s="65">
        <v>0</v>
      </c>
      <c r="AJ37" s="68">
        <v>0</v>
      </c>
      <c r="AK37" s="65" t="s">
        <v>89</v>
      </c>
      <c r="AL37" s="78" t="s">
        <v>89</v>
      </c>
      <c r="AM37" s="65">
        <v>0</v>
      </c>
      <c r="AN37" s="78" t="s">
        <v>89</v>
      </c>
      <c r="AO37" s="78" t="s">
        <v>89</v>
      </c>
      <c r="AP37" s="78" t="s">
        <v>89</v>
      </c>
      <c r="AQ37" s="49">
        <f t="shared" si="2"/>
        <v>0</v>
      </c>
      <c r="AR37" s="49">
        <f>+L37+AE37-AJ37</f>
        <v>5700000</v>
      </c>
      <c r="AS37" s="65" t="s">
        <v>90</v>
      </c>
      <c r="AT37" s="68">
        <v>0</v>
      </c>
      <c r="AU37" s="65" t="s">
        <v>90</v>
      </c>
      <c r="AV37" s="68">
        <v>0</v>
      </c>
      <c r="AW37" s="75" t="s">
        <v>89</v>
      </c>
      <c r="AX37" s="224">
        <v>2565000</v>
      </c>
      <c r="AY37" s="79">
        <f t="shared" si="3"/>
        <v>3135000</v>
      </c>
      <c r="AZ37" s="223">
        <f t="shared" si="4"/>
        <v>0.45</v>
      </c>
      <c r="BA37" s="74">
        <v>1</v>
      </c>
      <c r="BB37" s="75" t="s">
        <v>89</v>
      </c>
      <c r="BC37" s="65" t="s">
        <v>103</v>
      </c>
      <c r="BD37" s="400" t="s">
        <v>7769</v>
      </c>
      <c r="BE37" s="221" t="s">
        <v>87</v>
      </c>
      <c r="BF37" s="221" t="s">
        <v>87</v>
      </c>
    </row>
    <row r="38" spans="2:58" x14ac:dyDescent="0.25">
      <c r="B38" s="221">
        <v>2025</v>
      </c>
      <c r="C38" s="221">
        <v>891780111</v>
      </c>
      <c r="D38" s="221" t="s">
        <v>78</v>
      </c>
      <c r="E38" s="49" t="s">
        <v>7768</v>
      </c>
      <c r="F38" s="65" t="s">
        <v>7767</v>
      </c>
      <c r="G38" s="65">
        <v>0</v>
      </c>
      <c r="H38" s="65" t="s">
        <v>81</v>
      </c>
      <c r="I38" s="65" t="s">
        <v>3368</v>
      </c>
      <c r="J38" s="67" t="s">
        <v>83</v>
      </c>
      <c r="K38" s="66" t="s">
        <v>7766</v>
      </c>
      <c r="L38" s="68">
        <v>50176000</v>
      </c>
      <c r="M38" s="65" t="s">
        <v>85</v>
      </c>
      <c r="N38" s="66" t="s">
        <v>7765</v>
      </c>
      <c r="O38" s="66">
        <v>1018467742</v>
      </c>
      <c r="P38" s="66">
        <v>227</v>
      </c>
      <c r="Q38" s="70">
        <v>45691</v>
      </c>
      <c r="R38" s="406">
        <v>501037440</v>
      </c>
      <c r="S38" s="70">
        <v>45699</v>
      </c>
      <c r="T38" s="68">
        <v>50176000</v>
      </c>
      <c r="U38" s="68">
        <v>2349</v>
      </c>
      <c r="V38" s="65" t="s">
        <v>87</v>
      </c>
      <c r="W38" s="68">
        <v>85472020</v>
      </c>
      <c r="X38" s="67" t="s">
        <v>6758</v>
      </c>
      <c r="Y38" s="70">
        <v>45699</v>
      </c>
      <c r="Z38" s="70">
        <v>45699</v>
      </c>
      <c r="AA38" s="70" t="s">
        <v>89</v>
      </c>
      <c r="AB38" s="70">
        <v>45991</v>
      </c>
      <c r="AC38" s="49">
        <f t="shared" si="0"/>
        <v>292</v>
      </c>
      <c r="AD38" s="65">
        <v>0</v>
      </c>
      <c r="AE38" s="68">
        <v>0</v>
      </c>
      <c r="AF38" s="65">
        <v>0</v>
      </c>
      <c r="AG38" s="77" t="s">
        <v>89</v>
      </c>
      <c r="AH38" s="49">
        <f t="shared" si="1"/>
        <v>0</v>
      </c>
      <c r="AI38" s="65">
        <v>0</v>
      </c>
      <c r="AJ38" s="68">
        <v>0</v>
      </c>
      <c r="AK38" s="65" t="s">
        <v>89</v>
      </c>
      <c r="AL38" s="78" t="s">
        <v>89</v>
      </c>
      <c r="AM38" s="65">
        <v>0</v>
      </c>
      <c r="AN38" s="78" t="s">
        <v>89</v>
      </c>
      <c r="AO38" s="78" t="s">
        <v>89</v>
      </c>
      <c r="AP38" s="78" t="s">
        <v>89</v>
      </c>
      <c r="AQ38" s="49">
        <f t="shared" si="2"/>
        <v>0</v>
      </c>
      <c r="AR38" s="49">
        <f>+L38+AE38-AJ38</f>
        <v>50176000</v>
      </c>
      <c r="AS38" s="65" t="s">
        <v>90</v>
      </c>
      <c r="AT38" s="68">
        <v>0</v>
      </c>
      <c r="AU38" s="65" t="s">
        <v>90</v>
      </c>
      <c r="AV38" s="68">
        <v>0</v>
      </c>
      <c r="AW38" s="75" t="s">
        <v>89</v>
      </c>
      <c r="AX38" s="224">
        <v>15052800</v>
      </c>
      <c r="AY38" s="79">
        <f t="shared" si="3"/>
        <v>35123200</v>
      </c>
      <c r="AZ38" s="223">
        <f t="shared" si="4"/>
        <v>0.3</v>
      </c>
      <c r="BA38" s="74">
        <v>0.3</v>
      </c>
      <c r="BB38" s="75" t="s">
        <v>89</v>
      </c>
      <c r="BC38" s="65" t="s">
        <v>108</v>
      </c>
      <c r="BD38" s="400" t="s">
        <v>7764</v>
      </c>
      <c r="BE38" s="221" t="s">
        <v>87</v>
      </c>
      <c r="BF38" s="221" t="s">
        <v>87</v>
      </c>
    </row>
    <row r="39" spans="2:58" x14ac:dyDescent="0.25">
      <c r="B39" s="221">
        <v>2025</v>
      </c>
      <c r="C39" s="221">
        <v>891780111</v>
      </c>
      <c r="D39" s="221" t="s">
        <v>78</v>
      </c>
      <c r="E39" s="49" t="s">
        <v>7763</v>
      </c>
      <c r="F39" s="65" t="s">
        <v>7762</v>
      </c>
      <c r="G39" s="65">
        <v>0</v>
      </c>
      <c r="H39" s="65" t="s">
        <v>81</v>
      </c>
      <c r="I39" s="65" t="s">
        <v>3368</v>
      </c>
      <c r="J39" s="67" t="s">
        <v>83</v>
      </c>
      <c r="K39" s="66" t="s">
        <v>7715</v>
      </c>
      <c r="L39" s="68">
        <v>5700000</v>
      </c>
      <c r="M39" s="65" t="s">
        <v>85</v>
      </c>
      <c r="N39" s="66" t="s">
        <v>5032</v>
      </c>
      <c r="O39" s="66">
        <v>19594555</v>
      </c>
      <c r="P39" s="66">
        <v>269</v>
      </c>
      <c r="Q39" s="70">
        <v>45694</v>
      </c>
      <c r="R39" s="66">
        <v>503100000</v>
      </c>
      <c r="S39" s="70">
        <v>45699</v>
      </c>
      <c r="T39" s="68">
        <v>5700000</v>
      </c>
      <c r="U39" s="68">
        <v>2350</v>
      </c>
      <c r="V39" s="65" t="s">
        <v>87</v>
      </c>
      <c r="W39" s="68">
        <v>36559959</v>
      </c>
      <c r="X39" s="67" t="s">
        <v>4056</v>
      </c>
      <c r="Y39" s="70">
        <v>45699</v>
      </c>
      <c r="Z39" s="70">
        <v>45699</v>
      </c>
      <c r="AA39" s="70" t="s">
        <v>89</v>
      </c>
      <c r="AB39" s="70">
        <v>45716</v>
      </c>
      <c r="AC39" s="49">
        <f t="shared" si="0"/>
        <v>17</v>
      </c>
      <c r="AD39" s="65">
        <v>0</v>
      </c>
      <c r="AE39" s="68">
        <v>0</v>
      </c>
      <c r="AF39" s="65">
        <v>1</v>
      </c>
      <c r="AG39" s="77">
        <v>45777</v>
      </c>
      <c r="AH39" s="49">
        <f t="shared" si="1"/>
        <v>61</v>
      </c>
      <c r="AI39" s="65">
        <v>0</v>
      </c>
      <c r="AJ39" s="68">
        <v>0</v>
      </c>
      <c r="AK39" s="65" t="s">
        <v>89</v>
      </c>
      <c r="AL39" s="78" t="s">
        <v>89</v>
      </c>
      <c r="AM39" s="65">
        <v>0</v>
      </c>
      <c r="AN39" s="78" t="s">
        <v>89</v>
      </c>
      <c r="AO39" s="78" t="s">
        <v>89</v>
      </c>
      <c r="AP39" s="78" t="s">
        <v>89</v>
      </c>
      <c r="AQ39" s="49">
        <f t="shared" si="2"/>
        <v>0</v>
      </c>
      <c r="AR39" s="49">
        <f>+L39+AE39-AJ39</f>
        <v>5700000</v>
      </c>
      <c r="AS39" s="65" t="s">
        <v>90</v>
      </c>
      <c r="AT39" s="68">
        <v>0</v>
      </c>
      <c r="AU39" s="65" t="s">
        <v>90</v>
      </c>
      <c r="AV39" s="68">
        <v>0</v>
      </c>
      <c r="AW39" s="75" t="s">
        <v>89</v>
      </c>
      <c r="AX39" s="224">
        <v>0</v>
      </c>
      <c r="AY39" s="79">
        <f t="shared" si="3"/>
        <v>5700000</v>
      </c>
      <c r="AZ39" s="223">
        <f t="shared" si="4"/>
        <v>0</v>
      </c>
      <c r="BA39" s="74">
        <v>1</v>
      </c>
      <c r="BB39" s="75" t="s">
        <v>89</v>
      </c>
      <c r="BC39" s="65" t="s">
        <v>103</v>
      </c>
      <c r="BD39" s="400" t="s">
        <v>7761</v>
      </c>
      <c r="BE39" s="221" t="s">
        <v>87</v>
      </c>
      <c r="BF39" s="221" t="s">
        <v>87</v>
      </c>
    </row>
    <row r="40" spans="2:58" x14ac:dyDescent="0.25">
      <c r="B40" s="221">
        <v>2025</v>
      </c>
      <c r="C40" s="221">
        <v>891780111</v>
      </c>
      <c r="D40" s="221" t="s">
        <v>78</v>
      </c>
      <c r="E40" s="49" t="s">
        <v>7760</v>
      </c>
      <c r="F40" s="65" t="s">
        <v>7759</v>
      </c>
      <c r="G40" s="65">
        <v>0</v>
      </c>
      <c r="H40" s="65" t="s">
        <v>81</v>
      </c>
      <c r="I40" s="65" t="s">
        <v>3368</v>
      </c>
      <c r="J40" s="67" t="s">
        <v>83</v>
      </c>
      <c r="K40" s="66" t="s">
        <v>7715</v>
      </c>
      <c r="L40" s="68">
        <v>5700000</v>
      </c>
      <c r="M40" s="65" t="s">
        <v>85</v>
      </c>
      <c r="N40" s="66" t="s">
        <v>7758</v>
      </c>
      <c r="O40" s="66">
        <v>1051669570</v>
      </c>
      <c r="P40" s="66">
        <v>269</v>
      </c>
      <c r="Q40" s="70">
        <v>45694</v>
      </c>
      <c r="R40" s="252">
        <v>503100000</v>
      </c>
      <c r="S40" s="70">
        <v>45699</v>
      </c>
      <c r="T40" s="68">
        <v>5700000</v>
      </c>
      <c r="U40" s="68">
        <v>2351</v>
      </c>
      <c r="V40" s="65" t="s">
        <v>87</v>
      </c>
      <c r="W40" s="68">
        <v>36559959</v>
      </c>
      <c r="X40" s="67" t="s">
        <v>4056</v>
      </c>
      <c r="Y40" s="70">
        <v>45699</v>
      </c>
      <c r="Z40" s="70">
        <v>45699</v>
      </c>
      <c r="AA40" s="70" t="s">
        <v>89</v>
      </c>
      <c r="AB40" s="70">
        <v>45716</v>
      </c>
      <c r="AC40" s="49">
        <f t="shared" si="0"/>
        <v>17</v>
      </c>
      <c r="AD40" s="65">
        <v>0</v>
      </c>
      <c r="AE40" s="68">
        <v>0</v>
      </c>
      <c r="AF40" s="65">
        <v>1</v>
      </c>
      <c r="AG40" s="77">
        <v>45747</v>
      </c>
      <c r="AH40" s="49">
        <f t="shared" si="1"/>
        <v>31</v>
      </c>
      <c r="AI40" s="65">
        <v>0</v>
      </c>
      <c r="AJ40" s="68">
        <v>0</v>
      </c>
      <c r="AK40" s="65" t="s">
        <v>89</v>
      </c>
      <c r="AL40" s="78" t="s">
        <v>89</v>
      </c>
      <c r="AM40" s="65">
        <v>0</v>
      </c>
      <c r="AN40" s="78" t="s">
        <v>89</v>
      </c>
      <c r="AO40" s="78" t="s">
        <v>89</v>
      </c>
      <c r="AP40" s="78" t="s">
        <v>89</v>
      </c>
      <c r="AQ40" s="49">
        <f t="shared" si="2"/>
        <v>0</v>
      </c>
      <c r="AR40" s="49">
        <f>+L40+AE40-AJ40</f>
        <v>5700000</v>
      </c>
      <c r="AS40" s="65" t="s">
        <v>90</v>
      </c>
      <c r="AT40" s="68">
        <v>0</v>
      </c>
      <c r="AU40" s="65" t="s">
        <v>90</v>
      </c>
      <c r="AV40" s="68">
        <v>0</v>
      </c>
      <c r="AW40" s="75" t="s">
        <v>89</v>
      </c>
      <c r="AX40" s="224">
        <v>2565000</v>
      </c>
      <c r="AY40" s="79">
        <f t="shared" si="3"/>
        <v>3135000</v>
      </c>
      <c r="AZ40" s="223">
        <f t="shared" si="4"/>
        <v>0.45</v>
      </c>
      <c r="BA40" s="74">
        <v>1</v>
      </c>
      <c r="BB40" s="75" t="s">
        <v>89</v>
      </c>
      <c r="BC40" s="65" t="s">
        <v>103</v>
      </c>
      <c r="BD40" s="400" t="s">
        <v>7757</v>
      </c>
      <c r="BE40" s="221" t="s">
        <v>87</v>
      </c>
      <c r="BF40" s="221" t="s">
        <v>87</v>
      </c>
    </row>
    <row r="41" spans="2:58" x14ac:dyDescent="0.25">
      <c r="B41" s="221">
        <v>2025</v>
      </c>
      <c r="C41" s="221">
        <v>891780111</v>
      </c>
      <c r="D41" s="221" t="s">
        <v>78</v>
      </c>
      <c r="E41" s="49" t="s">
        <v>7756</v>
      </c>
      <c r="F41" s="65" t="s">
        <v>7755</v>
      </c>
      <c r="G41" s="65">
        <v>0</v>
      </c>
      <c r="H41" s="65" t="s">
        <v>81</v>
      </c>
      <c r="I41" s="65" t="s">
        <v>3368</v>
      </c>
      <c r="J41" s="67" t="s">
        <v>83</v>
      </c>
      <c r="K41" s="66" t="s">
        <v>7754</v>
      </c>
      <c r="L41" s="68">
        <v>4200000</v>
      </c>
      <c r="M41" s="65" t="s">
        <v>85</v>
      </c>
      <c r="N41" s="66" t="s">
        <v>7753</v>
      </c>
      <c r="O41" s="66">
        <v>1082490400</v>
      </c>
      <c r="P41" s="66">
        <v>269</v>
      </c>
      <c r="Q41" s="70">
        <v>45694</v>
      </c>
      <c r="R41" s="252">
        <v>503100000</v>
      </c>
      <c r="S41" s="70">
        <v>45699</v>
      </c>
      <c r="T41" s="68">
        <v>4200000</v>
      </c>
      <c r="U41" s="68">
        <v>2352</v>
      </c>
      <c r="V41" s="65" t="s">
        <v>87</v>
      </c>
      <c r="W41" s="68">
        <v>36559959</v>
      </c>
      <c r="X41" s="67" t="s">
        <v>4056</v>
      </c>
      <c r="Y41" s="70">
        <v>45699</v>
      </c>
      <c r="Z41" s="70">
        <v>45699</v>
      </c>
      <c r="AA41" s="70" t="s">
        <v>89</v>
      </c>
      <c r="AB41" s="70">
        <v>45716</v>
      </c>
      <c r="AC41" s="49">
        <f t="shared" si="0"/>
        <v>17</v>
      </c>
      <c r="AD41" s="65">
        <v>0</v>
      </c>
      <c r="AE41" s="68">
        <v>0</v>
      </c>
      <c r="AF41" s="65">
        <v>2</v>
      </c>
      <c r="AG41" s="77">
        <v>45777</v>
      </c>
      <c r="AH41" s="49">
        <f t="shared" si="1"/>
        <v>61</v>
      </c>
      <c r="AI41" s="65">
        <v>0</v>
      </c>
      <c r="AJ41" s="68">
        <v>0</v>
      </c>
      <c r="AK41" s="65" t="s">
        <v>89</v>
      </c>
      <c r="AL41" s="78" t="s">
        <v>89</v>
      </c>
      <c r="AM41" s="65">
        <v>0</v>
      </c>
      <c r="AN41" s="78" t="s">
        <v>89</v>
      </c>
      <c r="AO41" s="78" t="s">
        <v>89</v>
      </c>
      <c r="AP41" s="78" t="s">
        <v>89</v>
      </c>
      <c r="AQ41" s="49">
        <f t="shared" si="2"/>
        <v>0</v>
      </c>
      <c r="AR41" s="49">
        <f>+L41+AE41-AJ41</f>
        <v>4200000</v>
      </c>
      <c r="AS41" s="65" t="s">
        <v>90</v>
      </c>
      <c r="AT41" s="68">
        <v>0</v>
      </c>
      <c r="AU41" s="65" t="s">
        <v>90</v>
      </c>
      <c r="AV41" s="68">
        <v>0</v>
      </c>
      <c r="AW41" s="75" t="s">
        <v>89</v>
      </c>
      <c r="AX41" s="224">
        <v>0</v>
      </c>
      <c r="AY41" s="79">
        <f t="shared" si="3"/>
        <v>4200000</v>
      </c>
      <c r="AZ41" s="223">
        <f t="shared" si="4"/>
        <v>0</v>
      </c>
      <c r="BA41" s="74">
        <v>1</v>
      </c>
      <c r="BB41" s="75" t="s">
        <v>89</v>
      </c>
      <c r="BC41" s="65" t="s">
        <v>103</v>
      </c>
      <c r="BD41" s="400" t="s">
        <v>7752</v>
      </c>
      <c r="BE41" s="221" t="s">
        <v>87</v>
      </c>
      <c r="BF41" s="221" t="s">
        <v>87</v>
      </c>
    </row>
    <row r="42" spans="2:58" x14ac:dyDescent="0.25">
      <c r="B42" s="221">
        <v>2025</v>
      </c>
      <c r="C42" s="221">
        <v>891780111</v>
      </c>
      <c r="D42" s="221" t="s">
        <v>78</v>
      </c>
      <c r="E42" s="49" t="s">
        <v>7751</v>
      </c>
      <c r="F42" s="65" t="s">
        <v>7750</v>
      </c>
      <c r="G42" s="65">
        <v>0</v>
      </c>
      <c r="H42" s="65" t="s">
        <v>81</v>
      </c>
      <c r="I42" s="65" t="s">
        <v>82</v>
      </c>
      <c r="J42" s="67" t="s">
        <v>83</v>
      </c>
      <c r="K42" s="66" t="s">
        <v>7749</v>
      </c>
      <c r="L42" s="68">
        <v>15750000</v>
      </c>
      <c r="M42" s="65" t="s">
        <v>85</v>
      </c>
      <c r="N42" s="66" t="s">
        <v>7748</v>
      </c>
      <c r="O42" s="66">
        <v>1083008562</v>
      </c>
      <c r="P42" s="66">
        <v>123</v>
      </c>
      <c r="Q42" s="78">
        <v>45679</v>
      </c>
      <c r="R42" s="66">
        <v>1353279124</v>
      </c>
      <c r="S42" s="70">
        <v>45699</v>
      </c>
      <c r="T42" s="68">
        <v>15750000</v>
      </c>
      <c r="U42" s="68">
        <v>2353</v>
      </c>
      <c r="V42" s="65" t="s">
        <v>87</v>
      </c>
      <c r="W42" s="68">
        <v>1192791759</v>
      </c>
      <c r="X42" s="67" t="s">
        <v>6391</v>
      </c>
      <c r="Y42" s="70">
        <v>45699</v>
      </c>
      <c r="Z42" s="70">
        <v>45699</v>
      </c>
      <c r="AA42" s="70" t="s">
        <v>89</v>
      </c>
      <c r="AB42" s="70">
        <v>45838</v>
      </c>
      <c r="AC42" s="49">
        <f t="shared" si="0"/>
        <v>139</v>
      </c>
      <c r="AD42" s="65">
        <v>0</v>
      </c>
      <c r="AE42" s="68">
        <v>0</v>
      </c>
      <c r="AF42" s="65">
        <v>0</v>
      </c>
      <c r="AG42" s="77" t="s">
        <v>89</v>
      </c>
      <c r="AH42" s="49">
        <f t="shared" si="1"/>
        <v>0</v>
      </c>
      <c r="AI42" s="65">
        <v>0</v>
      </c>
      <c r="AJ42" s="68">
        <v>0</v>
      </c>
      <c r="AK42" s="65" t="s">
        <v>89</v>
      </c>
      <c r="AL42" s="78" t="s">
        <v>89</v>
      </c>
      <c r="AM42" s="65">
        <v>0</v>
      </c>
      <c r="AN42" s="78" t="s">
        <v>89</v>
      </c>
      <c r="AO42" s="78" t="s">
        <v>89</v>
      </c>
      <c r="AP42" s="78" t="s">
        <v>89</v>
      </c>
      <c r="AQ42" s="49">
        <f t="shared" si="2"/>
        <v>0</v>
      </c>
      <c r="AR42" s="49">
        <f>+L42+AE42-AJ42</f>
        <v>15750000</v>
      </c>
      <c r="AS42" s="65" t="s">
        <v>87</v>
      </c>
      <c r="AT42" s="68">
        <v>15750000</v>
      </c>
      <c r="AU42" s="65" t="s">
        <v>90</v>
      </c>
      <c r="AV42" s="68">
        <v>0</v>
      </c>
      <c r="AW42" s="75" t="s">
        <v>89</v>
      </c>
      <c r="AX42" s="224">
        <v>15750000</v>
      </c>
      <c r="AY42" s="79">
        <f t="shared" si="3"/>
        <v>0</v>
      </c>
      <c r="AZ42" s="223">
        <f t="shared" si="4"/>
        <v>1</v>
      </c>
      <c r="BA42" s="74">
        <v>1</v>
      </c>
      <c r="BB42" s="75" t="s">
        <v>89</v>
      </c>
      <c r="BC42" s="65" t="s">
        <v>103</v>
      </c>
      <c r="BD42" s="400" t="s">
        <v>7747</v>
      </c>
      <c r="BE42" s="221" t="s">
        <v>87</v>
      </c>
      <c r="BF42" s="221" t="s">
        <v>87</v>
      </c>
    </row>
    <row r="43" spans="2:58" x14ac:dyDescent="0.25">
      <c r="B43" s="221">
        <v>2025</v>
      </c>
      <c r="C43" s="221">
        <v>891780111</v>
      </c>
      <c r="D43" s="221" t="s">
        <v>78</v>
      </c>
      <c r="E43" s="49" t="s">
        <v>7746</v>
      </c>
      <c r="F43" s="65" t="s">
        <v>7745</v>
      </c>
      <c r="G43" s="65">
        <v>0</v>
      </c>
      <c r="H43" s="65" t="s">
        <v>81</v>
      </c>
      <c r="I43" s="65" t="s">
        <v>82</v>
      </c>
      <c r="J43" s="67" t="s">
        <v>83</v>
      </c>
      <c r="K43" s="66" t="s">
        <v>7744</v>
      </c>
      <c r="L43" s="68">
        <v>13500000</v>
      </c>
      <c r="M43" s="65" t="s">
        <v>85</v>
      </c>
      <c r="N43" s="66" t="s">
        <v>6376</v>
      </c>
      <c r="O43" s="66">
        <v>1083028189</v>
      </c>
      <c r="P43" s="66">
        <v>123</v>
      </c>
      <c r="Q43" s="70">
        <v>45679</v>
      </c>
      <c r="R43" s="252">
        <v>1353279124</v>
      </c>
      <c r="S43" s="70">
        <v>45702</v>
      </c>
      <c r="T43" s="68">
        <v>13500000</v>
      </c>
      <c r="U43" s="68">
        <v>2556</v>
      </c>
      <c r="V43" s="65" t="s">
        <v>87</v>
      </c>
      <c r="W43" s="68">
        <v>1082939683</v>
      </c>
      <c r="X43" s="67" t="s">
        <v>3365</v>
      </c>
      <c r="Y43" s="70">
        <v>45699</v>
      </c>
      <c r="Z43" s="70">
        <v>45702</v>
      </c>
      <c r="AA43" s="70" t="s">
        <v>89</v>
      </c>
      <c r="AB43" s="70">
        <v>45838</v>
      </c>
      <c r="AC43" s="49">
        <f t="shared" si="0"/>
        <v>136</v>
      </c>
      <c r="AD43" s="65">
        <v>0</v>
      </c>
      <c r="AE43" s="68">
        <v>0</v>
      </c>
      <c r="AF43" s="65">
        <v>0</v>
      </c>
      <c r="AG43" s="77" t="s">
        <v>89</v>
      </c>
      <c r="AH43" s="49">
        <f t="shared" si="1"/>
        <v>0</v>
      </c>
      <c r="AI43" s="65">
        <v>0</v>
      </c>
      <c r="AJ43" s="68">
        <v>0</v>
      </c>
      <c r="AK43" s="65" t="s">
        <v>89</v>
      </c>
      <c r="AL43" s="78" t="s">
        <v>89</v>
      </c>
      <c r="AM43" s="65">
        <v>0</v>
      </c>
      <c r="AN43" s="78" t="s">
        <v>89</v>
      </c>
      <c r="AO43" s="78" t="s">
        <v>89</v>
      </c>
      <c r="AP43" s="78" t="s">
        <v>89</v>
      </c>
      <c r="AQ43" s="49">
        <f t="shared" si="2"/>
        <v>0</v>
      </c>
      <c r="AR43" s="49">
        <f>+L43+AE43-AJ43</f>
        <v>13500000</v>
      </c>
      <c r="AS43" s="65" t="s">
        <v>87</v>
      </c>
      <c r="AT43" s="68">
        <v>13500000</v>
      </c>
      <c r="AU43" s="65" t="s">
        <v>90</v>
      </c>
      <c r="AV43" s="68">
        <v>0</v>
      </c>
      <c r="AW43" s="75" t="s">
        <v>89</v>
      </c>
      <c r="AX43" s="224">
        <v>13500000</v>
      </c>
      <c r="AY43" s="79">
        <f t="shared" si="3"/>
        <v>0</v>
      </c>
      <c r="AZ43" s="223">
        <f t="shared" si="4"/>
        <v>1</v>
      </c>
      <c r="BA43" s="74">
        <v>1</v>
      </c>
      <c r="BB43" s="75" t="s">
        <v>89</v>
      </c>
      <c r="BC43" s="65" t="s">
        <v>103</v>
      </c>
      <c r="BD43" s="400" t="s">
        <v>7743</v>
      </c>
      <c r="BE43" s="221" t="s">
        <v>87</v>
      </c>
      <c r="BF43" s="221" t="s">
        <v>87</v>
      </c>
    </row>
    <row r="44" spans="2:58" x14ac:dyDescent="0.25">
      <c r="B44" s="221">
        <v>2025</v>
      </c>
      <c r="C44" s="221">
        <v>891780111</v>
      </c>
      <c r="D44" s="221" t="s">
        <v>78</v>
      </c>
      <c r="E44" s="49" t="s">
        <v>7742</v>
      </c>
      <c r="F44" s="65" t="s">
        <v>7741</v>
      </c>
      <c r="G44" s="65">
        <v>0</v>
      </c>
      <c r="H44" s="65" t="s">
        <v>81</v>
      </c>
      <c r="I44" s="65" t="s">
        <v>82</v>
      </c>
      <c r="J44" s="67" t="s">
        <v>83</v>
      </c>
      <c r="K44" s="66" t="s">
        <v>7740</v>
      </c>
      <c r="L44" s="68">
        <v>20000000</v>
      </c>
      <c r="M44" s="65" t="s">
        <v>85</v>
      </c>
      <c r="N44" s="66" t="s">
        <v>6737</v>
      </c>
      <c r="O44" s="66">
        <v>85470058</v>
      </c>
      <c r="P44" s="66">
        <v>123</v>
      </c>
      <c r="Q44" s="78">
        <v>45679</v>
      </c>
      <c r="R44" s="66">
        <v>1353279124</v>
      </c>
      <c r="S44" s="70">
        <v>45699</v>
      </c>
      <c r="T44" s="68">
        <v>20000000</v>
      </c>
      <c r="U44" s="68">
        <v>2354</v>
      </c>
      <c r="V44" s="65" t="s">
        <v>87</v>
      </c>
      <c r="W44" s="68">
        <v>22793763</v>
      </c>
      <c r="X44" s="67" t="s">
        <v>5357</v>
      </c>
      <c r="Y44" s="70">
        <v>45699</v>
      </c>
      <c r="Z44" s="70">
        <v>45699</v>
      </c>
      <c r="AA44" s="70" t="s">
        <v>89</v>
      </c>
      <c r="AB44" s="70">
        <v>45838</v>
      </c>
      <c r="AC44" s="49">
        <f t="shared" si="0"/>
        <v>139</v>
      </c>
      <c r="AD44" s="65">
        <v>0</v>
      </c>
      <c r="AE44" s="68">
        <v>0</v>
      </c>
      <c r="AF44" s="65">
        <v>0</v>
      </c>
      <c r="AG44" s="77" t="s">
        <v>89</v>
      </c>
      <c r="AH44" s="49">
        <f t="shared" si="1"/>
        <v>0</v>
      </c>
      <c r="AI44" s="65">
        <v>0</v>
      </c>
      <c r="AJ44" s="68">
        <v>0</v>
      </c>
      <c r="AK44" s="65" t="s">
        <v>89</v>
      </c>
      <c r="AL44" s="78" t="s">
        <v>89</v>
      </c>
      <c r="AM44" s="65">
        <v>0</v>
      </c>
      <c r="AN44" s="78" t="s">
        <v>89</v>
      </c>
      <c r="AO44" s="78" t="s">
        <v>89</v>
      </c>
      <c r="AP44" s="78" t="s">
        <v>89</v>
      </c>
      <c r="AQ44" s="49">
        <f t="shared" si="2"/>
        <v>0</v>
      </c>
      <c r="AR44" s="49">
        <f>+L44+AE44-AJ44</f>
        <v>20000000</v>
      </c>
      <c r="AS44" s="65" t="s">
        <v>87</v>
      </c>
      <c r="AT44" s="68">
        <v>20000000</v>
      </c>
      <c r="AU44" s="65" t="s">
        <v>90</v>
      </c>
      <c r="AV44" s="68">
        <v>0</v>
      </c>
      <c r="AW44" s="75" t="s">
        <v>89</v>
      </c>
      <c r="AX44" s="224">
        <v>20000000</v>
      </c>
      <c r="AY44" s="79">
        <f t="shared" si="3"/>
        <v>0</v>
      </c>
      <c r="AZ44" s="223">
        <f t="shared" si="4"/>
        <v>1</v>
      </c>
      <c r="BA44" s="74">
        <v>1</v>
      </c>
      <c r="BB44" s="75" t="s">
        <v>89</v>
      </c>
      <c r="BC44" s="65" t="s">
        <v>103</v>
      </c>
      <c r="BD44" s="400" t="s">
        <v>7739</v>
      </c>
      <c r="BE44" s="221" t="s">
        <v>87</v>
      </c>
      <c r="BF44" s="221" t="s">
        <v>87</v>
      </c>
    </row>
    <row r="45" spans="2:58" x14ac:dyDescent="0.25">
      <c r="B45" s="221">
        <v>2025</v>
      </c>
      <c r="C45" s="221">
        <v>891780111</v>
      </c>
      <c r="D45" s="221" t="s">
        <v>78</v>
      </c>
      <c r="E45" s="49" t="s">
        <v>7738</v>
      </c>
      <c r="F45" s="65" t="s">
        <v>7737</v>
      </c>
      <c r="G45" s="65">
        <v>0</v>
      </c>
      <c r="H45" s="65" t="s">
        <v>81</v>
      </c>
      <c r="I45" s="65" t="s">
        <v>82</v>
      </c>
      <c r="J45" s="67" t="s">
        <v>83</v>
      </c>
      <c r="K45" s="66" t="s">
        <v>7736</v>
      </c>
      <c r="L45" s="68">
        <v>21000000</v>
      </c>
      <c r="M45" s="65" t="s">
        <v>85</v>
      </c>
      <c r="N45" s="66" t="s">
        <v>6402</v>
      </c>
      <c r="O45" s="66">
        <v>36727138</v>
      </c>
      <c r="P45" s="66">
        <v>297</v>
      </c>
      <c r="Q45" s="70">
        <v>45695</v>
      </c>
      <c r="R45" s="407">
        <v>21000000</v>
      </c>
      <c r="S45" s="70">
        <v>45699</v>
      </c>
      <c r="T45" s="68">
        <v>21000000</v>
      </c>
      <c r="U45" s="68">
        <v>2355</v>
      </c>
      <c r="V45" s="65" t="s">
        <v>87</v>
      </c>
      <c r="W45" s="68">
        <v>1082939683</v>
      </c>
      <c r="X45" s="67" t="s">
        <v>3365</v>
      </c>
      <c r="Y45" s="70">
        <v>45699</v>
      </c>
      <c r="Z45" s="70">
        <v>45699</v>
      </c>
      <c r="AA45" s="70" t="s">
        <v>89</v>
      </c>
      <c r="AB45" s="70">
        <v>45823</v>
      </c>
      <c r="AC45" s="49">
        <f t="shared" si="0"/>
        <v>124</v>
      </c>
      <c r="AD45" s="65">
        <v>0</v>
      </c>
      <c r="AE45" s="68">
        <v>0</v>
      </c>
      <c r="AF45" s="65">
        <v>0</v>
      </c>
      <c r="AG45" s="77" t="s">
        <v>89</v>
      </c>
      <c r="AH45" s="49">
        <f t="shared" si="1"/>
        <v>0</v>
      </c>
      <c r="AI45" s="65">
        <v>0</v>
      </c>
      <c r="AJ45" s="68">
        <v>0</v>
      </c>
      <c r="AK45" s="65" t="s">
        <v>89</v>
      </c>
      <c r="AL45" s="78" t="s">
        <v>89</v>
      </c>
      <c r="AM45" s="65">
        <v>0</v>
      </c>
      <c r="AN45" s="78" t="s">
        <v>89</v>
      </c>
      <c r="AO45" s="78" t="s">
        <v>89</v>
      </c>
      <c r="AP45" s="78" t="s">
        <v>89</v>
      </c>
      <c r="AQ45" s="49">
        <f t="shared" si="2"/>
        <v>0</v>
      </c>
      <c r="AR45" s="49">
        <f>+L45+AE45-AJ45</f>
        <v>21000000</v>
      </c>
      <c r="AS45" s="65" t="s">
        <v>87</v>
      </c>
      <c r="AT45" s="68">
        <v>21000000</v>
      </c>
      <c r="AU45" s="65" t="s">
        <v>90</v>
      </c>
      <c r="AV45" s="68">
        <v>0</v>
      </c>
      <c r="AW45" s="75" t="s">
        <v>89</v>
      </c>
      <c r="AX45" s="224">
        <v>21000000</v>
      </c>
      <c r="AY45" s="79">
        <f t="shared" si="3"/>
        <v>0</v>
      </c>
      <c r="AZ45" s="223">
        <f t="shared" si="4"/>
        <v>1</v>
      </c>
      <c r="BA45" s="74">
        <v>1</v>
      </c>
      <c r="BB45" s="75" t="s">
        <v>89</v>
      </c>
      <c r="BC45" s="65" t="s">
        <v>103</v>
      </c>
      <c r="BD45" s="400" t="s">
        <v>7735</v>
      </c>
      <c r="BE45" s="221" t="s">
        <v>87</v>
      </c>
      <c r="BF45" s="221" t="s">
        <v>87</v>
      </c>
    </row>
    <row r="46" spans="2:58" x14ac:dyDescent="0.25">
      <c r="B46" s="221">
        <v>2025</v>
      </c>
      <c r="C46" s="221">
        <v>891780111</v>
      </c>
      <c r="D46" s="221" t="s">
        <v>78</v>
      </c>
      <c r="E46" s="49" t="s">
        <v>7734</v>
      </c>
      <c r="F46" s="65" t="s">
        <v>7733</v>
      </c>
      <c r="G46" s="65">
        <v>0</v>
      </c>
      <c r="H46" s="65" t="s">
        <v>81</v>
      </c>
      <c r="I46" s="65" t="s">
        <v>82</v>
      </c>
      <c r="J46" s="67" t="s">
        <v>83</v>
      </c>
      <c r="K46" s="66" t="s">
        <v>7732</v>
      </c>
      <c r="L46" s="68">
        <v>17325000</v>
      </c>
      <c r="M46" s="65" t="s">
        <v>85</v>
      </c>
      <c r="N46" s="66" t="s">
        <v>5738</v>
      </c>
      <c r="O46" s="66">
        <v>57444678</v>
      </c>
      <c r="P46" s="66">
        <v>123</v>
      </c>
      <c r="Q46" s="78">
        <v>45679</v>
      </c>
      <c r="R46" s="66">
        <v>1353279124</v>
      </c>
      <c r="S46" s="70">
        <v>45700</v>
      </c>
      <c r="T46" s="68">
        <v>17325000</v>
      </c>
      <c r="U46" s="68">
        <v>2433</v>
      </c>
      <c r="V46" s="65" t="s">
        <v>87</v>
      </c>
      <c r="W46" s="68">
        <v>57428039</v>
      </c>
      <c r="X46" s="67" t="s">
        <v>6540</v>
      </c>
      <c r="Y46" s="70">
        <v>45699</v>
      </c>
      <c r="Z46" s="70">
        <v>45700</v>
      </c>
      <c r="AA46" s="70" t="s">
        <v>89</v>
      </c>
      <c r="AB46" s="70">
        <v>45838</v>
      </c>
      <c r="AC46" s="49">
        <f t="shared" si="0"/>
        <v>138</v>
      </c>
      <c r="AD46" s="65">
        <v>0</v>
      </c>
      <c r="AE46" s="68">
        <v>0</v>
      </c>
      <c r="AF46" s="65">
        <v>0</v>
      </c>
      <c r="AG46" s="77" t="s">
        <v>89</v>
      </c>
      <c r="AH46" s="49">
        <f t="shared" si="1"/>
        <v>0</v>
      </c>
      <c r="AI46" s="65">
        <v>0</v>
      </c>
      <c r="AJ46" s="68">
        <v>0</v>
      </c>
      <c r="AK46" s="65" t="s">
        <v>89</v>
      </c>
      <c r="AL46" s="78" t="s">
        <v>89</v>
      </c>
      <c r="AM46" s="65">
        <v>0</v>
      </c>
      <c r="AN46" s="78" t="s">
        <v>89</v>
      </c>
      <c r="AO46" s="78" t="s">
        <v>89</v>
      </c>
      <c r="AP46" s="78" t="s">
        <v>89</v>
      </c>
      <c r="AQ46" s="49">
        <f t="shared" si="2"/>
        <v>0</v>
      </c>
      <c r="AR46" s="49">
        <f>+L46+AE46-AJ46</f>
        <v>17325000</v>
      </c>
      <c r="AS46" s="65" t="s">
        <v>87</v>
      </c>
      <c r="AT46" s="68">
        <v>17325000</v>
      </c>
      <c r="AU46" s="65" t="s">
        <v>90</v>
      </c>
      <c r="AV46" s="68">
        <v>0</v>
      </c>
      <c r="AW46" s="75" t="s">
        <v>89</v>
      </c>
      <c r="AX46" s="224">
        <v>17325000</v>
      </c>
      <c r="AY46" s="79">
        <f t="shared" si="3"/>
        <v>0</v>
      </c>
      <c r="AZ46" s="223">
        <f t="shared" si="4"/>
        <v>1</v>
      </c>
      <c r="BA46" s="74">
        <v>1</v>
      </c>
      <c r="BB46" s="75" t="s">
        <v>89</v>
      </c>
      <c r="BC46" s="65" t="s">
        <v>103</v>
      </c>
      <c r="BD46" s="400" t="s">
        <v>7731</v>
      </c>
      <c r="BE46" s="221" t="s">
        <v>87</v>
      </c>
      <c r="BF46" s="221" t="s">
        <v>87</v>
      </c>
    </row>
    <row r="47" spans="2:58" x14ac:dyDescent="0.25">
      <c r="B47" s="221">
        <v>2025</v>
      </c>
      <c r="C47" s="221">
        <v>891780111</v>
      </c>
      <c r="D47" s="221" t="s">
        <v>78</v>
      </c>
      <c r="E47" s="49" t="s">
        <v>7730</v>
      </c>
      <c r="F47" s="65" t="s">
        <v>7729</v>
      </c>
      <c r="G47" s="65">
        <v>0</v>
      </c>
      <c r="H47" s="65" t="s">
        <v>81</v>
      </c>
      <c r="I47" s="65" t="s">
        <v>3368</v>
      </c>
      <c r="J47" s="67" t="s">
        <v>83</v>
      </c>
      <c r="K47" s="66" t="s">
        <v>7728</v>
      </c>
      <c r="L47" s="68">
        <v>10500000</v>
      </c>
      <c r="M47" s="65" t="s">
        <v>85</v>
      </c>
      <c r="N47" s="66" t="s">
        <v>7727</v>
      </c>
      <c r="O47" s="66">
        <v>7143832</v>
      </c>
      <c r="P47" s="66">
        <v>267</v>
      </c>
      <c r="Q47" s="70">
        <v>45693</v>
      </c>
      <c r="R47" s="406">
        <v>266751357.44</v>
      </c>
      <c r="S47" s="70">
        <v>45700</v>
      </c>
      <c r="T47" s="68">
        <v>10500000</v>
      </c>
      <c r="U47" s="68">
        <v>2434</v>
      </c>
      <c r="V47" s="65" t="s">
        <v>87</v>
      </c>
      <c r="W47" s="68">
        <v>72005158</v>
      </c>
      <c r="X47" s="67" t="s">
        <v>6585</v>
      </c>
      <c r="Y47" s="70">
        <v>45699</v>
      </c>
      <c r="Z47" s="70">
        <v>45700</v>
      </c>
      <c r="AA47" s="70" t="s">
        <v>89</v>
      </c>
      <c r="AB47" s="70">
        <v>45777</v>
      </c>
      <c r="AC47" s="49">
        <f t="shared" si="0"/>
        <v>77</v>
      </c>
      <c r="AD47" s="65">
        <v>0</v>
      </c>
      <c r="AE47" s="68">
        <v>0</v>
      </c>
      <c r="AF47" s="65">
        <v>0</v>
      </c>
      <c r="AG47" s="77" t="s">
        <v>89</v>
      </c>
      <c r="AH47" s="49">
        <f t="shared" si="1"/>
        <v>0</v>
      </c>
      <c r="AI47" s="65">
        <v>0</v>
      </c>
      <c r="AJ47" s="68">
        <v>0</v>
      </c>
      <c r="AK47" s="65" t="s">
        <v>89</v>
      </c>
      <c r="AL47" s="78" t="s">
        <v>89</v>
      </c>
      <c r="AM47" s="65">
        <v>0</v>
      </c>
      <c r="AN47" s="78" t="s">
        <v>89</v>
      </c>
      <c r="AO47" s="78" t="s">
        <v>89</v>
      </c>
      <c r="AP47" s="78" t="s">
        <v>89</v>
      </c>
      <c r="AQ47" s="49">
        <f t="shared" si="2"/>
        <v>0</v>
      </c>
      <c r="AR47" s="49">
        <f>+L47+AE47-AJ47</f>
        <v>10500000</v>
      </c>
      <c r="AS47" s="65" t="s">
        <v>90</v>
      </c>
      <c r="AT47" s="68">
        <v>0</v>
      </c>
      <c r="AU47" s="65" t="s">
        <v>90</v>
      </c>
      <c r="AV47" s="68">
        <v>0</v>
      </c>
      <c r="AW47" s="75" t="s">
        <v>89</v>
      </c>
      <c r="AX47" s="224">
        <v>7000000</v>
      </c>
      <c r="AY47" s="79">
        <f t="shared" si="3"/>
        <v>3500000</v>
      </c>
      <c r="AZ47" s="223">
        <f t="shared" si="4"/>
        <v>0.66666666666666663</v>
      </c>
      <c r="BA47" s="74">
        <v>1</v>
      </c>
      <c r="BB47" s="75" t="s">
        <v>89</v>
      </c>
      <c r="BC47" s="65" t="s">
        <v>103</v>
      </c>
      <c r="BD47" s="400" t="s">
        <v>7726</v>
      </c>
      <c r="BE47" s="221" t="s">
        <v>87</v>
      </c>
      <c r="BF47" s="221" t="s">
        <v>87</v>
      </c>
    </row>
    <row r="48" spans="2:58" x14ac:dyDescent="0.25">
      <c r="B48" s="221">
        <v>2025</v>
      </c>
      <c r="C48" s="221">
        <v>891780111</v>
      </c>
      <c r="D48" s="221" t="s">
        <v>78</v>
      </c>
      <c r="E48" s="49" t="s">
        <v>7725</v>
      </c>
      <c r="F48" s="65" t="s">
        <v>7724</v>
      </c>
      <c r="G48" s="65">
        <v>0</v>
      </c>
      <c r="H48" s="65" t="s">
        <v>81</v>
      </c>
      <c r="I48" s="65" t="s">
        <v>3368</v>
      </c>
      <c r="J48" s="67" t="s">
        <v>83</v>
      </c>
      <c r="K48" s="66" t="s">
        <v>7715</v>
      </c>
      <c r="L48" s="68">
        <v>4200000</v>
      </c>
      <c r="M48" s="65" t="s">
        <v>85</v>
      </c>
      <c r="N48" s="66" t="s">
        <v>7723</v>
      </c>
      <c r="O48" s="66">
        <v>1082471245</v>
      </c>
      <c r="P48" s="66">
        <v>269</v>
      </c>
      <c r="Q48" s="70">
        <v>45694</v>
      </c>
      <c r="R48" s="252">
        <v>503100000</v>
      </c>
      <c r="S48" s="70">
        <v>45701</v>
      </c>
      <c r="T48" s="68">
        <v>4200000</v>
      </c>
      <c r="U48" s="68">
        <v>2523</v>
      </c>
      <c r="V48" s="65" t="s">
        <v>87</v>
      </c>
      <c r="W48" s="68">
        <v>36559959</v>
      </c>
      <c r="X48" s="67" t="s">
        <v>4056</v>
      </c>
      <c r="Y48" s="70">
        <v>45700</v>
      </c>
      <c r="Z48" s="70">
        <v>45701</v>
      </c>
      <c r="AA48" s="70" t="s">
        <v>89</v>
      </c>
      <c r="AB48" s="70">
        <v>45716</v>
      </c>
      <c r="AC48" s="49">
        <f t="shared" si="0"/>
        <v>15</v>
      </c>
      <c r="AD48" s="65">
        <v>0</v>
      </c>
      <c r="AE48" s="68">
        <v>0</v>
      </c>
      <c r="AF48" s="65">
        <v>1</v>
      </c>
      <c r="AG48" s="77">
        <v>45747</v>
      </c>
      <c r="AH48" s="49">
        <f t="shared" si="1"/>
        <v>31</v>
      </c>
      <c r="AI48" s="65">
        <v>0</v>
      </c>
      <c r="AJ48" s="68">
        <v>0</v>
      </c>
      <c r="AK48" s="65" t="s">
        <v>89</v>
      </c>
      <c r="AL48" s="78" t="s">
        <v>89</v>
      </c>
      <c r="AM48" s="65">
        <v>0</v>
      </c>
      <c r="AN48" s="78" t="s">
        <v>89</v>
      </c>
      <c r="AO48" s="78" t="s">
        <v>89</v>
      </c>
      <c r="AP48" s="78" t="s">
        <v>89</v>
      </c>
      <c r="AQ48" s="49">
        <f t="shared" si="2"/>
        <v>0</v>
      </c>
      <c r="AR48" s="49">
        <f>+L48+AE48-AJ48</f>
        <v>4200000</v>
      </c>
      <c r="AS48" s="65" t="s">
        <v>90</v>
      </c>
      <c r="AT48" s="68">
        <v>0</v>
      </c>
      <c r="AU48" s="65" t="s">
        <v>90</v>
      </c>
      <c r="AV48" s="68">
        <v>0</v>
      </c>
      <c r="AW48" s="75" t="s">
        <v>89</v>
      </c>
      <c r="AX48" s="224">
        <v>0</v>
      </c>
      <c r="AY48" s="79">
        <f t="shared" si="3"/>
        <v>4200000</v>
      </c>
      <c r="AZ48" s="223">
        <f t="shared" si="4"/>
        <v>0</v>
      </c>
      <c r="BA48" s="74">
        <v>1</v>
      </c>
      <c r="BB48" s="75" t="s">
        <v>89</v>
      </c>
      <c r="BC48" s="65" t="s">
        <v>103</v>
      </c>
      <c r="BD48" s="400" t="s">
        <v>7722</v>
      </c>
      <c r="BE48" s="221" t="s">
        <v>87</v>
      </c>
      <c r="BF48" s="221" t="s">
        <v>87</v>
      </c>
    </row>
    <row r="49" spans="2:58" x14ac:dyDescent="0.25">
      <c r="B49" s="221">
        <v>2025</v>
      </c>
      <c r="C49" s="221">
        <v>891780111</v>
      </c>
      <c r="D49" s="221" t="s">
        <v>78</v>
      </c>
      <c r="E49" s="49" t="s">
        <v>7721</v>
      </c>
      <c r="F49" s="65" t="s">
        <v>7720</v>
      </c>
      <c r="G49" s="65">
        <v>0</v>
      </c>
      <c r="H49" s="65" t="s">
        <v>81</v>
      </c>
      <c r="I49" s="65" t="s">
        <v>82</v>
      </c>
      <c r="J49" s="67" t="s">
        <v>83</v>
      </c>
      <c r="K49" s="66" t="s">
        <v>7719</v>
      </c>
      <c r="L49" s="68">
        <v>16500000</v>
      </c>
      <c r="M49" s="65" t="s">
        <v>85</v>
      </c>
      <c r="N49" s="66" t="s">
        <v>7696</v>
      </c>
      <c r="O49" s="66">
        <v>1066185799</v>
      </c>
      <c r="P49" s="66">
        <v>123</v>
      </c>
      <c r="Q49" s="70">
        <v>45679</v>
      </c>
      <c r="R49" s="252">
        <v>1353279124</v>
      </c>
      <c r="S49" s="70">
        <v>45700</v>
      </c>
      <c r="T49" s="68">
        <v>16500000</v>
      </c>
      <c r="U49" s="68">
        <v>2432</v>
      </c>
      <c r="V49" s="65" t="s">
        <v>87</v>
      </c>
      <c r="W49" s="68">
        <v>1082939683</v>
      </c>
      <c r="X49" s="67" t="s">
        <v>3365</v>
      </c>
      <c r="Y49" s="70">
        <v>45700</v>
      </c>
      <c r="Z49" s="70">
        <v>45700</v>
      </c>
      <c r="AA49" s="70" t="s">
        <v>89</v>
      </c>
      <c r="AB49" s="70">
        <v>45838</v>
      </c>
      <c r="AC49" s="49">
        <f t="shared" si="0"/>
        <v>138</v>
      </c>
      <c r="AD49" s="65">
        <v>0</v>
      </c>
      <c r="AE49" s="68">
        <v>0</v>
      </c>
      <c r="AF49" s="65">
        <v>0</v>
      </c>
      <c r="AG49" s="77" t="s">
        <v>89</v>
      </c>
      <c r="AH49" s="49">
        <f t="shared" si="1"/>
        <v>0</v>
      </c>
      <c r="AI49" s="65">
        <v>0</v>
      </c>
      <c r="AJ49" s="68">
        <v>0</v>
      </c>
      <c r="AK49" s="65" t="s">
        <v>89</v>
      </c>
      <c r="AL49" s="78" t="s">
        <v>89</v>
      </c>
      <c r="AM49" s="65">
        <v>0</v>
      </c>
      <c r="AN49" s="78" t="s">
        <v>89</v>
      </c>
      <c r="AO49" s="78" t="s">
        <v>89</v>
      </c>
      <c r="AP49" s="78" t="s">
        <v>89</v>
      </c>
      <c r="AQ49" s="49">
        <f t="shared" si="2"/>
        <v>0</v>
      </c>
      <c r="AR49" s="49">
        <f>+L49+AE49-AJ49</f>
        <v>16500000</v>
      </c>
      <c r="AS49" s="65" t="s">
        <v>87</v>
      </c>
      <c r="AT49" s="68">
        <v>16500000</v>
      </c>
      <c r="AU49" s="65" t="s">
        <v>90</v>
      </c>
      <c r="AV49" s="68">
        <v>0</v>
      </c>
      <c r="AW49" s="75" t="s">
        <v>89</v>
      </c>
      <c r="AX49" s="224">
        <v>16500000</v>
      </c>
      <c r="AY49" s="79">
        <f t="shared" si="3"/>
        <v>0</v>
      </c>
      <c r="AZ49" s="223">
        <f t="shared" si="4"/>
        <v>1</v>
      </c>
      <c r="BA49" s="74">
        <v>1</v>
      </c>
      <c r="BB49" s="75" t="s">
        <v>89</v>
      </c>
      <c r="BC49" s="65" t="s">
        <v>103</v>
      </c>
      <c r="BD49" s="400" t="s">
        <v>7718</v>
      </c>
      <c r="BE49" s="221" t="s">
        <v>87</v>
      </c>
      <c r="BF49" s="221" t="s">
        <v>87</v>
      </c>
    </row>
    <row r="50" spans="2:58" x14ac:dyDescent="0.25">
      <c r="B50" s="221">
        <v>2025</v>
      </c>
      <c r="C50" s="221">
        <v>891780111</v>
      </c>
      <c r="D50" s="221" t="s">
        <v>78</v>
      </c>
      <c r="E50" s="49" t="s">
        <v>7717</v>
      </c>
      <c r="F50" s="65" t="s">
        <v>7716</v>
      </c>
      <c r="G50" s="65">
        <v>0</v>
      </c>
      <c r="H50" s="65" t="s">
        <v>81</v>
      </c>
      <c r="I50" s="65" t="s">
        <v>3368</v>
      </c>
      <c r="J50" s="67" t="s">
        <v>83</v>
      </c>
      <c r="K50" s="66" t="s">
        <v>7715</v>
      </c>
      <c r="L50" s="68">
        <v>4200000</v>
      </c>
      <c r="M50" s="65" t="s">
        <v>85</v>
      </c>
      <c r="N50" s="66" t="s">
        <v>7714</v>
      </c>
      <c r="O50" s="66">
        <v>1085230868</v>
      </c>
      <c r="P50" s="66">
        <v>269</v>
      </c>
      <c r="Q50" s="70">
        <v>45694</v>
      </c>
      <c r="R50" s="252">
        <v>503100000</v>
      </c>
      <c r="S50" s="70">
        <v>45701</v>
      </c>
      <c r="T50" s="68">
        <v>4200000</v>
      </c>
      <c r="U50" s="68">
        <v>2524</v>
      </c>
      <c r="V50" s="65" t="s">
        <v>87</v>
      </c>
      <c r="W50" s="68">
        <v>36559959</v>
      </c>
      <c r="X50" s="67" t="s">
        <v>4056</v>
      </c>
      <c r="Y50" s="70">
        <v>45700</v>
      </c>
      <c r="Z50" s="70">
        <v>45701</v>
      </c>
      <c r="AA50" s="70" t="s">
        <v>89</v>
      </c>
      <c r="AB50" s="70">
        <v>45716</v>
      </c>
      <c r="AC50" s="49">
        <f t="shared" si="0"/>
        <v>15</v>
      </c>
      <c r="AD50" s="65">
        <v>0</v>
      </c>
      <c r="AE50" s="68">
        <v>0</v>
      </c>
      <c r="AF50" s="65">
        <v>2</v>
      </c>
      <c r="AG50" s="77">
        <v>45777</v>
      </c>
      <c r="AH50" s="49">
        <f t="shared" si="1"/>
        <v>61</v>
      </c>
      <c r="AI50" s="65">
        <v>0</v>
      </c>
      <c r="AJ50" s="68">
        <v>0</v>
      </c>
      <c r="AK50" s="65" t="s">
        <v>89</v>
      </c>
      <c r="AL50" s="78" t="s">
        <v>89</v>
      </c>
      <c r="AM50" s="65">
        <v>0</v>
      </c>
      <c r="AN50" s="78" t="s">
        <v>89</v>
      </c>
      <c r="AO50" s="78" t="s">
        <v>89</v>
      </c>
      <c r="AP50" s="78" t="s">
        <v>89</v>
      </c>
      <c r="AQ50" s="49">
        <f t="shared" si="2"/>
        <v>0</v>
      </c>
      <c r="AR50" s="49">
        <f>+L50+AE50-AJ50</f>
        <v>4200000</v>
      </c>
      <c r="AS50" s="65" t="s">
        <v>90</v>
      </c>
      <c r="AT50" s="68">
        <v>0</v>
      </c>
      <c r="AU50" s="65" t="s">
        <v>90</v>
      </c>
      <c r="AV50" s="68">
        <v>0</v>
      </c>
      <c r="AW50" s="75" t="s">
        <v>89</v>
      </c>
      <c r="AX50" s="224">
        <v>0</v>
      </c>
      <c r="AY50" s="79">
        <f t="shared" si="3"/>
        <v>4200000</v>
      </c>
      <c r="AZ50" s="223">
        <f t="shared" si="4"/>
        <v>0</v>
      </c>
      <c r="BA50" s="74">
        <v>1</v>
      </c>
      <c r="BB50" s="75" t="s">
        <v>89</v>
      </c>
      <c r="BC50" s="65" t="s">
        <v>103</v>
      </c>
      <c r="BD50" s="400" t="s">
        <v>7713</v>
      </c>
      <c r="BE50" s="221" t="s">
        <v>87</v>
      </c>
      <c r="BF50" s="221" t="s">
        <v>87</v>
      </c>
    </row>
    <row r="51" spans="2:58" x14ac:dyDescent="0.25">
      <c r="B51" s="221">
        <v>2025</v>
      </c>
      <c r="C51" s="221">
        <v>891780111</v>
      </c>
      <c r="D51" s="221" t="s">
        <v>78</v>
      </c>
      <c r="E51" s="49" t="s">
        <v>7712</v>
      </c>
      <c r="F51" s="65" t="s">
        <v>7711</v>
      </c>
      <c r="G51" s="65">
        <v>0</v>
      </c>
      <c r="H51" s="65" t="s">
        <v>81</v>
      </c>
      <c r="I51" s="65" t="s">
        <v>3368</v>
      </c>
      <c r="J51" s="67" t="s">
        <v>83</v>
      </c>
      <c r="K51" s="66" t="s">
        <v>7710</v>
      </c>
      <c r="L51" s="68">
        <v>16500000</v>
      </c>
      <c r="M51" s="65" t="s">
        <v>85</v>
      </c>
      <c r="N51" s="66" t="s">
        <v>6732</v>
      </c>
      <c r="O51" s="66">
        <v>1082862195</v>
      </c>
      <c r="P51" s="66">
        <v>267</v>
      </c>
      <c r="Q51" s="70">
        <v>45693</v>
      </c>
      <c r="R51" s="406">
        <v>266751357.44</v>
      </c>
      <c r="S51" s="70">
        <v>45700</v>
      </c>
      <c r="T51" s="68">
        <v>16500000</v>
      </c>
      <c r="U51" s="68">
        <v>2431</v>
      </c>
      <c r="V51" s="65" t="s">
        <v>87</v>
      </c>
      <c r="W51" s="68">
        <v>72005158</v>
      </c>
      <c r="X51" s="67" t="s">
        <v>6585</v>
      </c>
      <c r="Y51" s="70">
        <v>45700</v>
      </c>
      <c r="Z51" s="70">
        <v>45700</v>
      </c>
      <c r="AA51" s="70" t="s">
        <v>89</v>
      </c>
      <c r="AB51" s="70">
        <v>45777</v>
      </c>
      <c r="AC51" s="49">
        <f t="shared" si="0"/>
        <v>77</v>
      </c>
      <c r="AD51" s="65">
        <v>0</v>
      </c>
      <c r="AE51" s="68">
        <v>0</v>
      </c>
      <c r="AF51" s="65">
        <v>0</v>
      </c>
      <c r="AG51" s="77" t="s">
        <v>89</v>
      </c>
      <c r="AH51" s="49">
        <f t="shared" si="1"/>
        <v>0</v>
      </c>
      <c r="AI51" s="65">
        <v>0</v>
      </c>
      <c r="AJ51" s="68">
        <v>0</v>
      </c>
      <c r="AK51" s="65" t="s">
        <v>89</v>
      </c>
      <c r="AL51" s="78" t="s">
        <v>89</v>
      </c>
      <c r="AM51" s="65">
        <v>0</v>
      </c>
      <c r="AN51" s="78" t="s">
        <v>89</v>
      </c>
      <c r="AO51" s="78" t="s">
        <v>89</v>
      </c>
      <c r="AP51" s="78" t="s">
        <v>89</v>
      </c>
      <c r="AQ51" s="49">
        <f t="shared" si="2"/>
        <v>0</v>
      </c>
      <c r="AR51" s="49">
        <f>+L51+AE51-AJ51</f>
        <v>16500000</v>
      </c>
      <c r="AS51" s="65" t="s">
        <v>90</v>
      </c>
      <c r="AT51" s="68">
        <v>0</v>
      </c>
      <c r="AU51" s="65" t="s">
        <v>90</v>
      </c>
      <c r="AV51" s="68">
        <v>0</v>
      </c>
      <c r="AW51" s="75" t="s">
        <v>89</v>
      </c>
      <c r="AX51" s="224">
        <v>11000000</v>
      </c>
      <c r="AY51" s="79">
        <f t="shared" si="3"/>
        <v>5500000</v>
      </c>
      <c r="AZ51" s="223">
        <f t="shared" si="4"/>
        <v>0.66666666666666663</v>
      </c>
      <c r="BA51" s="74">
        <v>1</v>
      </c>
      <c r="BB51" s="75" t="s">
        <v>89</v>
      </c>
      <c r="BC51" s="65" t="s">
        <v>103</v>
      </c>
      <c r="BD51" s="400" t="s">
        <v>7709</v>
      </c>
      <c r="BE51" s="221" t="s">
        <v>87</v>
      </c>
      <c r="BF51" s="221" t="s">
        <v>87</v>
      </c>
    </row>
    <row r="52" spans="2:58" x14ac:dyDescent="0.25">
      <c r="B52" s="221">
        <v>2025</v>
      </c>
      <c r="C52" s="221">
        <v>891780111</v>
      </c>
      <c r="D52" s="221" t="s">
        <v>78</v>
      </c>
      <c r="E52" s="49" t="s">
        <v>7708</v>
      </c>
      <c r="F52" s="65" t="s">
        <v>7707</v>
      </c>
      <c r="G52" s="65">
        <v>0</v>
      </c>
      <c r="H52" s="65" t="s">
        <v>81</v>
      </c>
      <c r="I52" s="65" t="s">
        <v>3368</v>
      </c>
      <c r="J52" s="67" t="s">
        <v>83</v>
      </c>
      <c r="K52" s="66" t="s">
        <v>7706</v>
      </c>
      <c r="L52" s="68">
        <v>33908970</v>
      </c>
      <c r="M52" s="65" t="s">
        <v>85</v>
      </c>
      <c r="N52" s="66" t="s">
        <v>7705</v>
      </c>
      <c r="O52" s="66">
        <v>1082961548</v>
      </c>
      <c r="P52" s="66">
        <v>227</v>
      </c>
      <c r="Q52" s="70">
        <v>45691</v>
      </c>
      <c r="R52" s="252">
        <v>501037440</v>
      </c>
      <c r="S52" s="70">
        <v>45700</v>
      </c>
      <c r="T52" s="68">
        <v>33908970</v>
      </c>
      <c r="U52" s="68">
        <v>2430</v>
      </c>
      <c r="V52" s="65" t="s">
        <v>87</v>
      </c>
      <c r="W52" s="68">
        <v>85472020</v>
      </c>
      <c r="X52" s="67" t="s">
        <v>6758</v>
      </c>
      <c r="Y52" s="70">
        <v>45700</v>
      </c>
      <c r="Z52" s="70">
        <v>45700</v>
      </c>
      <c r="AA52" s="70" t="s">
        <v>89</v>
      </c>
      <c r="AB52" s="70">
        <v>45991</v>
      </c>
      <c r="AC52" s="49">
        <f t="shared" si="0"/>
        <v>291</v>
      </c>
      <c r="AD52" s="65">
        <v>0</v>
      </c>
      <c r="AE52" s="68">
        <v>0</v>
      </c>
      <c r="AF52" s="65">
        <v>0</v>
      </c>
      <c r="AG52" s="77" t="s">
        <v>89</v>
      </c>
      <c r="AH52" s="49">
        <f t="shared" si="1"/>
        <v>0</v>
      </c>
      <c r="AI52" s="65">
        <v>0</v>
      </c>
      <c r="AJ52" s="68">
        <v>0</v>
      </c>
      <c r="AK52" s="65" t="s">
        <v>89</v>
      </c>
      <c r="AL52" s="78" t="s">
        <v>89</v>
      </c>
      <c r="AM52" s="65">
        <v>0</v>
      </c>
      <c r="AN52" s="78" t="s">
        <v>89</v>
      </c>
      <c r="AO52" s="78" t="s">
        <v>89</v>
      </c>
      <c r="AP52" s="78" t="s">
        <v>89</v>
      </c>
      <c r="AQ52" s="49">
        <f t="shared" si="2"/>
        <v>0</v>
      </c>
      <c r="AR52" s="49">
        <f>+L52+AE52-AJ52</f>
        <v>33908970</v>
      </c>
      <c r="AS52" s="65" t="s">
        <v>90</v>
      </c>
      <c r="AT52" s="68">
        <v>0</v>
      </c>
      <c r="AU52" s="65" t="s">
        <v>90</v>
      </c>
      <c r="AV52" s="68">
        <v>0</v>
      </c>
      <c r="AW52" s="75" t="s">
        <v>89</v>
      </c>
      <c r="AX52" s="224">
        <v>10172691</v>
      </c>
      <c r="AY52" s="79">
        <f t="shared" si="3"/>
        <v>23736279</v>
      </c>
      <c r="AZ52" s="223">
        <f t="shared" si="4"/>
        <v>0.3</v>
      </c>
      <c r="BA52" s="74">
        <v>0.3</v>
      </c>
      <c r="BB52" s="75" t="s">
        <v>89</v>
      </c>
      <c r="BC52" s="65" t="s">
        <v>108</v>
      </c>
      <c r="BD52" s="400" t="s">
        <v>7704</v>
      </c>
      <c r="BE52" s="221" t="s">
        <v>87</v>
      </c>
      <c r="BF52" s="221" t="s">
        <v>87</v>
      </c>
    </row>
    <row r="53" spans="2:58" x14ac:dyDescent="0.25">
      <c r="B53" s="221">
        <v>2025</v>
      </c>
      <c r="C53" s="221">
        <v>891780111</v>
      </c>
      <c r="D53" s="221" t="s">
        <v>78</v>
      </c>
      <c r="E53" s="49" t="s">
        <v>7703</v>
      </c>
      <c r="F53" s="65" t="s">
        <v>7702</v>
      </c>
      <c r="G53" s="65">
        <v>0</v>
      </c>
      <c r="H53" s="65" t="s">
        <v>81</v>
      </c>
      <c r="I53" s="65" t="s">
        <v>82</v>
      </c>
      <c r="J53" s="67" t="s">
        <v>83</v>
      </c>
      <c r="K53" s="66" t="s">
        <v>7701</v>
      </c>
      <c r="L53" s="68">
        <v>15000000</v>
      </c>
      <c r="M53" s="65" t="s">
        <v>85</v>
      </c>
      <c r="N53" s="66" t="s">
        <v>6232</v>
      </c>
      <c r="O53" s="66">
        <v>1140877757</v>
      </c>
      <c r="P53" s="66">
        <v>123</v>
      </c>
      <c r="Q53" s="70">
        <v>45679</v>
      </c>
      <c r="R53" s="252">
        <v>1353279124</v>
      </c>
      <c r="S53" s="70">
        <v>45700</v>
      </c>
      <c r="T53" s="68">
        <v>15000000</v>
      </c>
      <c r="U53" s="68">
        <v>2429</v>
      </c>
      <c r="V53" s="65" t="s">
        <v>87</v>
      </c>
      <c r="W53" s="68">
        <v>1082939683</v>
      </c>
      <c r="X53" s="67" t="s">
        <v>3365</v>
      </c>
      <c r="Y53" s="70">
        <v>45700</v>
      </c>
      <c r="Z53" s="70">
        <v>45700</v>
      </c>
      <c r="AA53" s="70" t="s">
        <v>89</v>
      </c>
      <c r="AB53" s="70">
        <v>45838</v>
      </c>
      <c r="AC53" s="49">
        <f t="shared" si="0"/>
        <v>138</v>
      </c>
      <c r="AD53" s="65">
        <v>1</v>
      </c>
      <c r="AE53" s="68">
        <v>2500000</v>
      </c>
      <c r="AF53" s="65">
        <v>0</v>
      </c>
      <c r="AG53" s="77" t="s">
        <v>89</v>
      </c>
      <c r="AH53" s="49">
        <f t="shared" si="1"/>
        <v>0</v>
      </c>
      <c r="AI53" s="65">
        <v>0</v>
      </c>
      <c r="AJ53" s="68">
        <v>0</v>
      </c>
      <c r="AK53" s="65" t="s">
        <v>89</v>
      </c>
      <c r="AL53" s="78" t="s">
        <v>89</v>
      </c>
      <c r="AM53" s="65">
        <v>0</v>
      </c>
      <c r="AN53" s="78" t="s">
        <v>89</v>
      </c>
      <c r="AO53" s="78" t="s">
        <v>89</v>
      </c>
      <c r="AP53" s="78" t="s">
        <v>89</v>
      </c>
      <c r="AQ53" s="49">
        <f t="shared" si="2"/>
        <v>0</v>
      </c>
      <c r="AR53" s="49">
        <f>+L53+AE53-AJ53</f>
        <v>17500000</v>
      </c>
      <c r="AS53" s="65" t="s">
        <v>87</v>
      </c>
      <c r="AT53" s="68">
        <v>15000000</v>
      </c>
      <c r="AU53" s="65" t="s">
        <v>90</v>
      </c>
      <c r="AV53" s="68">
        <v>0</v>
      </c>
      <c r="AW53" s="75" t="s">
        <v>89</v>
      </c>
      <c r="AX53" s="224">
        <v>17500000</v>
      </c>
      <c r="AY53" s="79">
        <f t="shared" si="3"/>
        <v>0</v>
      </c>
      <c r="AZ53" s="223">
        <f t="shared" si="4"/>
        <v>1</v>
      </c>
      <c r="BA53" s="74">
        <v>1</v>
      </c>
      <c r="BB53" s="75" t="s">
        <v>89</v>
      </c>
      <c r="BC53" s="65" t="s">
        <v>103</v>
      </c>
      <c r="BD53" s="400" t="s">
        <v>7700</v>
      </c>
      <c r="BE53" s="221" t="s">
        <v>87</v>
      </c>
      <c r="BF53" s="221" t="s">
        <v>87</v>
      </c>
    </row>
    <row r="54" spans="2:58" x14ac:dyDescent="0.25">
      <c r="B54" s="221">
        <v>2025</v>
      </c>
      <c r="C54" s="221">
        <v>891780111</v>
      </c>
      <c r="D54" s="221" t="s">
        <v>78</v>
      </c>
      <c r="E54" s="49" t="s">
        <v>7699</v>
      </c>
      <c r="F54" s="65" t="s">
        <v>7698</v>
      </c>
      <c r="G54" s="65">
        <v>0</v>
      </c>
      <c r="H54" s="65" t="s">
        <v>81</v>
      </c>
      <c r="I54" s="65" t="s">
        <v>3368</v>
      </c>
      <c r="J54" s="67" t="s">
        <v>83</v>
      </c>
      <c r="K54" s="66" t="s">
        <v>7697</v>
      </c>
      <c r="L54" s="68">
        <v>2400000</v>
      </c>
      <c r="M54" s="65" t="s">
        <v>85</v>
      </c>
      <c r="N54" s="66" t="s">
        <v>7696</v>
      </c>
      <c r="O54" s="66">
        <v>1066185799</v>
      </c>
      <c r="P54" s="66">
        <v>265</v>
      </c>
      <c r="Q54" s="70">
        <v>45693</v>
      </c>
      <c r="R54" s="252">
        <v>10450000</v>
      </c>
      <c r="S54" s="70">
        <v>45700</v>
      </c>
      <c r="T54" s="68">
        <v>2400000</v>
      </c>
      <c r="U54" s="68">
        <v>2428</v>
      </c>
      <c r="V54" s="65" t="s">
        <v>87</v>
      </c>
      <c r="W54" s="68">
        <v>1082939683</v>
      </c>
      <c r="X54" s="67" t="s">
        <v>3365</v>
      </c>
      <c r="Y54" s="70">
        <v>45700</v>
      </c>
      <c r="Z54" s="70">
        <v>45700</v>
      </c>
      <c r="AA54" s="70" t="s">
        <v>89</v>
      </c>
      <c r="AB54" s="70">
        <v>45706</v>
      </c>
      <c r="AC54" s="49">
        <f t="shared" si="0"/>
        <v>6</v>
      </c>
      <c r="AD54" s="65">
        <v>0</v>
      </c>
      <c r="AE54" s="68">
        <v>0</v>
      </c>
      <c r="AF54" s="65">
        <v>0</v>
      </c>
      <c r="AG54" s="77" t="s">
        <v>89</v>
      </c>
      <c r="AH54" s="49">
        <f t="shared" si="1"/>
        <v>0</v>
      </c>
      <c r="AI54" s="65">
        <v>0</v>
      </c>
      <c r="AJ54" s="68">
        <v>0</v>
      </c>
      <c r="AK54" s="65" t="s">
        <v>89</v>
      </c>
      <c r="AL54" s="78" t="s">
        <v>89</v>
      </c>
      <c r="AM54" s="65">
        <v>0</v>
      </c>
      <c r="AN54" s="78" t="s">
        <v>89</v>
      </c>
      <c r="AO54" s="78" t="s">
        <v>89</v>
      </c>
      <c r="AP54" s="78" t="s">
        <v>89</v>
      </c>
      <c r="AQ54" s="49">
        <f t="shared" si="2"/>
        <v>0</v>
      </c>
      <c r="AR54" s="49">
        <f>+L54+AE54-AJ54</f>
        <v>2400000</v>
      </c>
      <c r="AS54" s="65" t="s">
        <v>90</v>
      </c>
      <c r="AT54" s="68">
        <v>0</v>
      </c>
      <c r="AU54" s="65" t="s">
        <v>90</v>
      </c>
      <c r="AV54" s="68">
        <v>0</v>
      </c>
      <c r="AW54" s="75" t="s">
        <v>89</v>
      </c>
      <c r="AX54" s="224">
        <v>2400000</v>
      </c>
      <c r="AY54" s="79">
        <f t="shared" si="3"/>
        <v>0</v>
      </c>
      <c r="AZ54" s="223">
        <f t="shared" si="4"/>
        <v>1</v>
      </c>
      <c r="BA54" s="74">
        <v>1</v>
      </c>
      <c r="BB54" s="75" t="s">
        <v>89</v>
      </c>
      <c r="BC54" s="65" t="s">
        <v>103</v>
      </c>
      <c r="BD54" s="400" t="s">
        <v>7695</v>
      </c>
      <c r="BE54" s="221" t="s">
        <v>87</v>
      </c>
      <c r="BF54" s="221" t="s">
        <v>87</v>
      </c>
    </row>
    <row r="55" spans="2:58" x14ac:dyDescent="0.25">
      <c r="B55" s="221">
        <v>2025</v>
      </c>
      <c r="C55" s="221">
        <v>891780111</v>
      </c>
      <c r="D55" s="221" t="s">
        <v>78</v>
      </c>
      <c r="E55" s="49" t="s">
        <v>7694</v>
      </c>
      <c r="F55" s="65" t="s">
        <v>7693</v>
      </c>
      <c r="G55" s="65">
        <v>0</v>
      </c>
      <c r="H55" s="65" t="s">
        <v>81</v>
      </c>
      <c r="I55" s="65" t="s">
        <v>3368</v>
      </c>
      <c r="J55" s="67" t="s">
        <v>83</v>
      </c>
      <c r="K55" s="66" t="s">
        <v>7692</v>
      </c>
      <c r="L55" s="68">
        <v>22579200</v>
      </c>
      <c r="M55" s="65" t="s">
        <v>85</v>
      </c>
      <c r="N55" s="66" t="s">
        <v>7691</v>
      </c>
      <c r="O55" s="66">
        <v>1082958308</v>
      </c>
      <c r="P55" s="66">
        <v>227</v>
      </c>
      <c r="Q55" s="70">
        <v>45691</v>
      </c>
      <c r="R55" s="252">
        <v>501037440</v>
      </c>
      <c r="S55" s="70">
        <v>45700</v>
      </c>
      <c r="T55" s="68">
        <v>22579200</v>
      </c>
      <c r="U55" s="68">
        <v>2427</v>
      </c>
      <c r="V55" s="65" t="s">
        <v>87</v>
      </c>
      <c r="W55" s="68">
        <v>85472020</v>
      </c>
      <c r="X55" s="67" t="s">
        <v>6758</v>
      </c>
      <c r="Y55" s="70">
        <v>45700</v>
      </c>
      <c r="Z55" s="70">
        <v>45700</v>
      </c>
      <c r="AA55" s="70" t="s">
        <v>89</v>
      </c>
      <c r="AB55" s="70">
        <v>45991</v>
      </c>
      <c r="AC55" s="49">
        <f t="shared" si="0"/>
        <v>291</v>
      </c>
      <c r="AD55" s="65">
        <v>0</v>
      </c>
      <c r="AE55" s="68">
        <v>0</v>
      </c>
      <c r="AF55" s="65">
        <v>0</v>
      </c>
      <c r="AG55" s="77" t="s">
        <v>89</v>
      </c>
      <c r="AH55" s="49">
        <f t="shared" si="1"/>
        <v>0</v>
      </c>
      <c r="AI55" s="65">
        <v>0</v>
      </c>
      <c r="AJ55" s="68">
        <v>0</v>
      </c>
      <c r="AK55" s="65" t="s">
        <v>89</v>
      </c>
      <c r="AL55" s="78" t="s">
        <v>89</v>
      </c>
      <c r="AM55" s="65">
        <v>0</v>
      </c>
      <c r="AN55" s="78" t="s">
        <v>89</v>
      </c>
      <c r="AO55" s="78" t="s">
        <v>89</v>
      </c>
      <c r="AP55" s="78" t="s">
        <v>89</v>
      </c>
      <c r="AQ55" s="49">
        <f t="shared" si="2"/>
        <v>0</v>
      </c>
      <c r="AR55" s="49">
        <f>+L55+AE55-AJ55</f>
        <v>22579200</v>
      </c>
      <c r="AS55" s="65" t="s">
        <v>90</v>
      </c>
      <c r="AT55" s="68">
        <v>0</v>
      </c>
      <c r="AU55" s="65" t="s">
        <v>90</v>
      </c>
      <c r="AV55" s="68">
        <v>0</v>
      </c>
      <c r="AW55" s="75" t="s">
        <v>89</v>
      </c>
      <c r="AX55" s="224">
        <v>9031680</v>
      </c>
      <c r="AY55" s="79">
        <f t="shared" si="3"/>
        <v>13547520</v>
      </c>
      <c r="AZ55" s="223">
        <f t="shared" si="4"/>
        <v>0.4</v>
      </c>
      <c r="BA55" s="74">
        <v>0.4</v>
      </c>
      <c r="BB55" s="75" t="s">
        <v>89</v>
      </c>
      <c r="BC55" s="65" t="s">
        <v>108</v>
      </c>
      <c r="BD55" s="400" t="s">
        <v>7690</v>
      </c>
      <c r="BE55" s="221" t="s">
        <v>87</v>
      </c>
      <c r="BF55" s="221" t="s">
        <v>87</v>
      </c>
    </row>
    <row r="56" spans="2:58" x14ac:dyDescent="0.25">
      <c r="B56" s="221">
        <v>2025</v>
      </c>
      <c r="C56" s="221">
        <v>891780111</v>
      </c>
      <c r="D56" s="221" t="s">
        <v>78</v>
      </c>
      <c r="E56" s="49" t="s">
        <v>7689</v>
      </c>
      <c r="F56" s="65" t="s">
        <v>7688</v>
      </c>
      <c r="G56" s="65">
        <v>0</v>
      </c>
      <c r="H56" s="65" t="s">
        <v>81</v>
      </c>
      <c r="I56" s="65" t="s">
        <v>3368</v>
      </c>
      <c r="J56" s="67" t="s">
        <v>83</v>
      </c>
      <c r="K56" s="66" t="s">
        <v>7687</v>
      </c>
      <c r="L56" s="68">
        <v>18000000</v>
      </c>
      <c r="M56" s="65" t="s">
        <v>85</v>
      </c>
      <c r="N56" s="66" t="s">
        <v>6727</v>
      </c>
      <c r="O56" s="66">
        <v>1102832707</v>
      </c>
      <c r="P56" s="66">
        <v>267</v>
      </c>
      <c r="Q56" s="70">
        <v>45693</v>
      </c>
      <c r="R56" s="406">
        <v>266751357.44</v>
      </c>
      <c r="S56" s="70">
        <v>45700</v>
      </c>
      <c r="T56" s="68">
        <v>18000000</v>
      </c>
      <c r="U56" s="68">
        <v>2426</v>
      </c>
      <c r="V56" s="65" t="s">
        <v>87</v>
      </c>
      <c r="W56" s="68">
        <v>72005158</v>
      </c>
      <c r="X56" s="67" t="s">
        <v>6585</v>
      </c>
      <c r="Y56" s="70">
        <v>45700</v>
      </c>
      <c r="Z56" s="70">
        <v>45700</v>
      </c>
      <c r="AA56" s="70" t="s">
        <v>89</v>
      </c>
      <c r="AB56" s="70">
        <v>45777</v>
      </c>
      <c r="AC56" s="49">
        <f t="shared" si="0"/>
        <v>77</v>
      </c>
      <c r="AD56" s="65">
        <v>0</v>
      </c>
      <c r="AE56" s="68">
        <v>0</v>
      </c>
      <c r="AF56" s="65">
        <v>0</v>
      </c>
      <c r="AG56" s="77" t="s">
        <v>89</v>
      </c>
      <c r="AH56" s="49">
        <f t="shared" si="1"/>
        <v>0</v>
      </c>
      <c r="AI56" s="65">
        <v>0</v>
      </c>
      <c r="AJ56" s="68">
        <v>0</v>
      </c>
      <c r="AK56" s="65" t="s">
        <v>89</v>
      </c>
      <c r="AL56" s="78" t="s">
        <v>89</v>
      </c>
      <c r="AM56" s="65">
        <v>0</v>
      </c>
      <c r="AN56" s="78" t="s">
        <v>89</v>
      </c>
      <c r="AO56" s="78" t="s">
        <v>89</v>
      </c>
      <c r="AP56" s="78" t="s">
        <v>89</v>
      </c>
      <c r="AQ56" s="49">
        <f t="shared" si="2"/>
        <v>0</v>
      </c>
      <c r="AR56" s="49">
        <f>+L56+AE56-AJ56</f>
        <v>18000000</v>
      </c>
      <c r="AS56" s="65" t="s">
        <v>90</v>
      </c>
      <c r="AT56" s="68">
        <v>0</v>
      </c>
      <c r="AU56" s="65" t="s">
        <v>90</v>
      </c>
      <c r="AV56" s="68">
        <v>0</v>
      </c>
      <c r="AW56" s="75" t="s">
        <v>89</v>
      </c>
      <c r="AX56" s="224">
        <v>12000000</v>
      </c>
      <c r="AY56" s="79">
        <f t="shared" si="3"/>
        <v>6000000</v>
      </c>
      <c r="AZ56" s="223">
        <f t="shared" si="4"/>
        <v>0.66666666666666663</v>
      </c>
      <c r="BA56" s="74">
        <v>1</v>
      </c>
      <c r="BB56" s="75" t="s">
        <v>89</v>
      </c>
      <c r="BC56" s="65" t="s">
        <v>103</v>
      </c>
      <c r="BD56" s="400" t="s">
        <v>7686</v>
      </c>
      <c r="BE56" s="221" t="s">
        <v>87</v>
      </c>
      <c r="BF56" s="221" t="s">
        <v>87</v>
      </c>
    </row>
    <row r="57" spans="2:58" x14ac:dyDescent="0.25">
      <c r="B57" s="221">
        <v>2025</v>
      </c>
      <c r="C57" s="221">
        <v>891780111</v>
      </c>
      <c r="D57" s="221" t="s">
        <v>78</v>
      </c>
      <c r="E57" s="49" t="s">
        <v>7685</v>
      </c>
      <c r="F57" s="65" t="s">
        <v>7684</v>
      </c>
      <c r="G57" s="65">
        <v>0</v>
      </c>
      <c r="H57" s="65" t="s">
        <v>81</v>
      </c>
      <c r="I57" s="65" t="s">
        <v>82</v>
      </c>
      <c r="J57" s="67" t="s">
        <v>83</v>
      </c>
      <c r="K57" s="66" t="s">
        <v>7683</v>
      </c>
      <c r="L57" s="68">
        <v>13500000</v>
      </c>
      <c r="M57" s="65" t="s">
        <v>85</v>
      </c>
      <c r="N57" s="66" t="s">
        <v>6371</v>
      </c>
      <c r="O57" s="66">
        <v>1007692688</v>
      </c>
      <c r="P57" s="66">
        <v>123</v>
      </c>
      <c r="Q57" s="70">
        <v>45679</v>
      </c>
      <c r="R57" s="252">
        <v>1353279124</v>
      </c>
      <c r="S57" s="70">
        <v>45701</v>
      </c>
      <c r="T57" s="68">
        <v>13500000</v>
      </c>
      <c r="U57" s="68">
        <v>2526</v>
      </c>
      <c r="V57" s="65" t="s">
        <v>87</v>
      </c>
      <c r="W57" s="68">
        <v>1082939683</v>
      </c>
      <c r="X57" s="67" t="s">
        <v>3365</v>
      </c>
      <c r="Y57" s="70">
        <v>45700</v>
      </c>
      <c r="Z57" s="70">
        <v>45701</v>
      </c>
      <c r="AA57" s="70" t="s">
        <v>89</v>
      </c>
      <c r="AB57" s="70">
        <v>45838</v>
      </c>
      <c r="AC57" s="49">
        <f t="shared" si="0"/>
        <v>137</v>
      </c>
      <c r="AD57" s="65">
        <v>0</v>
      </c>
      <c r="AE57" s="68">
        <v>0</v>
      </c>
      <c r="AF57" s="65">
        <v>0</v>
      </c>
      <c r="AG57" s="77" t="s">
        <v>89</v>
      </c>
      <c r="AH57" s="49">
        <f t="shared" si="1"/>
        <v>0</v>
      </c>
      <c r="AI57" s="65">
        <v>0</v>
      </c>
      <c r="AJ57" s="68">
        <v>0</v>
      </c>
      <c r="AK57" s="65" t="s">
        <v>89</v>
      </c>
      <c r="AL57" s="78" t="s">
        <v>89</v>
      </c>
      <c r="AM57" s="65">
        <v>0</v>
      </c>
      <c r="AN57" s="78" t="s">
        <v>89</v>
      </c>
      <c r="AO57" s="78" t="s">
        <v>89</v>
      </c>
      <c r="AP57" s="78" t="s">
        <v>89</v>
      </c>
      <c r="AQ57" s="49">
        <f t="shared" si="2"/>
        <v>0</v>
      </c>
      <c r="AR57" s="49">
        <f>+L57+AE57-AJ57</f>
        <v>13500000</v>
      </c>
      <c r="AS57" s="65" t="s">
        <v>87</v>
      </c>
      <c r="AT57" s="68">
        <v>13500000</v>
      </c>
      <c r="AU57" s="65" t="s">
        <v>90</v>
      </c>
      <c r="AV57" s="68">
        <v>0</v>
      </c>
      <c r="AW57" s="75" t="s">
        <v>89</v>
      </c>
      <c r="AX57" s="224">
        <v>13500000</v>
      </c>
      <c r="AY57" s="79">
        <f t="shared" si="3"/>
        <v>0</v>
      </c>
      <c r="AZ57" s="223">
        <f t="shared" si="4"/>
        <v>1</v>
      </c>
      <c r="BA57" s="74">
        <v>1</v>
      </c>
      <c r="BB57" s="75" t="s">
        <v>89</v>
      </c>
      <c r="BC57" s="65" t="s">
        <v>103</v>
      </c>
      <c r="BD57" s="400" t="s">
        <v>7682</v>
      </c>
      <c r="BE57" s="221" t="s">
        <v>87</v>
      </c>
      <c r="BF57" s="221" t="s">
        <v>87</v>
      </c>
    </row>
    <row r="58" spans="2:58" x14ac:dyDescent="0.25">
      <c r="B58" s="221">
        <v>2025</v>
      </c>
      <c r="C58" s="221">
        <v>891780111</v>
      </c>
      <c r="D58" s="221" t="s">
        <v>78</v>
      </c>
      <c r="E58" s="49" t="s">
        <v>7681</v>
      </c>
      <c r="F58" s="65" t="s">
        <v>7680</v>
      </c>
      <c r="G58" s="65">
        <v>0</v>
      </c>
      <c r="H58" s="65" t="s">
        <v>81</v>
      </c>
      <c r="I58" s="65" t="s">
        <v>82</v>
      </c>
      <c r="J58" s="67" t="s">
        <v>83</v>
      </c>
      <c r="K58" s="66" t="s">
        <v>7679</v>
      </c>
      <c r="L58" s="68">
        <v>16500000</v>
      </c>
      <c r="M58" s="65" t="s">
        <v>85</v>
      </c>
      <c r="N58" s="66" t="s">
        <v>6297</v>
      </c>
      <c r="O58" s="66">
        <v>1083022534</v>
      </c>
      <c r="P58" s="66">
        <v>123</v>
      </c>
      <c r="Q58" s="70">
        <v>45679</v>
      </c>
      <c r="R58" s="252">
        <v>1353279124</v>
      </c>
      <c r="S58" s="70">
        <v>45701</v>
      </c>
      <c r="T58" s="68">
        <v>16500000</v>
      </c>
      <c r="U58" s="68">
        <v>2522</v>
      </c>
      <c r="V58" s="65" t="s">
        <v>87</v>
      </c>
      <c r="W58" s="49">
        <v>57294316</v>
      </c>
      <c r="X58" s="49" t="s">
        <v>7678</v>
      </c>
      <c r="Y58" s="70">
        <v>45701</v>
      </c>
      <c r="Z58" s="70">
        <v>45701</v>
      </c>
      <c r="AA58" s="70" t="s">
        <v>89</v>
      </c>
      <c r="AB58" s="70">
        <v>45838</v>
      </c>
      <c r="AC58" s="49">
        <f t="shared" si="0"/>
        <v>137</v>
      </c>
      <c r="AD58" s="65">
        <v>0</v>
      </c>
      <c r="AE58" s="68">
        <v>0</v>
      </c>
      <c r="AF58" s="65">
        <v>0</v>
      </c>
      <c r="AG58" s="77" t="s">
        <v>89</v>
      </c>
      <c r="AH58" s="49">
        <f t="shared" si="1"/>
        <v>0</v>
      </c>
      <c r="AI58" s="65">
        <v>0</v>
      </c>
      <c r="AJ58" s="68">
        <v>0</v>
      </c>
      <c r="AK58" s="65" t="s">
        <v>89</v>
      </c>
      <c r="AL58" s="78" t="s">
        <v>89</v>
      </c>
      <c r="AM58" s="65">
        <v>0</v>
      </c>
      <c r="AN58" s="78" t="s">
        <v>89</v>
      </c>
      <c r="AO58" s="78" t="s">
        <v>89</v>
      </c>
      <c r="AP58" s="78" t="s">
        <v>89</v>
      </c>
      <c r="AQ58" s="49">
        <f t="shared" si="2"/>
        <v>0</v>
      </c>
      <c r="AR58" s="49">
        <f>+L58+AE58-AJ58</f>
        <v>16500000</v>
      </c>
      <c r="AS58" s="65" t="s">
        <v>87</v>
      </c>
      <c r="AT58" s="68">
        <v>16500000</v>
      </c>
      <c r="AU58" s="65" t="s">
        <v>90</v>
      </c>
      <c r="AV58" s="68">
        <v>0</v>
      </c>
      <c r="AW58" s="75" t="s">
        <v>89</v>
      </c>
      <c r="AX58" s="224">
        <v>16500000</v>
      </c>
      <c r="AY58" s="79">
        <f t="shared" si="3"/>
        <v>0</v>
      </c>
      <c r="AZ58" s="223">
        <f t="shared" si="4"/>
        <v>1</v>
      </c>
      <c r="BA58" s="74">
        <v>1</v>
      </c>
      <c r="BB58" s="75" t="s">
        <v>89</v>
      </c>
      <c r="BC58" s="65" t="s">
        <v>103</v>
      </c>
      <c r="BD58" s="400" t="s">
        <v>7677</v>
      </c>
      <c r="BE58" s="221" t="s">
        <v>87</v>
      </c>
      <c r="BF58" s="221" t="s">
        <v>87</v>
      </c>
    </row>
    <row r="59" spans="2:58" x14ac:dyDescent="0.25">
      <c r="B59" s="221">
        <v>2025</v>
      </c>
      <c r="C59" s="221">
        <v>891780111</v>
      </c>
      <c r="D59" s="221" t="s">
        <v>78</v>
      </c>
      <c r="E59" s="49" t="s">
        <v>7676</v>
      </c>
      <c r="F59" s="65" t="s">
        <v>7675</v>
      </c>
      <c r="G59" s="65">
        <v>0</v>
      </c>
      <c r="H59" s="65" t="s">
        <v>81</v>
      </c>
      <c r="I59" s="65" t="s">
        <v>82</v>
      </c>
      <c r="J59" s="67" t="s">
        <v>83</v>
      </c>
      <c r="K59" s="66" t="s">
        <v>7674</v>
      </c>
      <c r="L59" s="68">
        <v>11400000</v>
      </c>
      <c r="M59" s="65" t="s">
        <v>85</v>
      </c>
      <c r="N59" s="66" t="s">
        <v>6491</v>
      </c>
      <c r="O59" s="66">
        <v>1083007615</v>
      </c>
      <c r="P59" s="66">
        <v>123</v>
      </c>
      <c r="Q59" s="70">
        <v>45679</v>
      </c>
      <c r="R59" s="252">
        <v>1353279124</v>
      </c>
      <c r="S59" s="70">
        <v>45701</v>
      </c>
      <c r="T59" s="68">
        <v>11400000</v>
      </c>
      <c r="U59" s="68">
        <v>2521</v>
      </c>
      <c r="V59" s="65" t="s">
        <v>87</v>
      </c>
      <c r="W59" s="68">
        <v>85155333</v>
      </c>
      <c r="X59" s="220" t="s">
        <v>3595</v>
      </c>
      <c r="Y59" s="70">
        <v>45701</v>
      </c>
      <c r="Z59" s="70">
        <v>45701</v>
      </c>
      <c r="AA59" s="70" t="s">
        <v>89</v>
      </c>
      <c r="AB59" s="70">
        <v>45777</v>
      </c>
      <c r="AC59" s="49">
        <f t="shared" si="0"/>
        <v>76</v>
      </c>
      <c r="AD59" s="65">
        <v>0</v>
      </c>
      <c r="AE59" s="68">
        <v>0</v>
      </c>
      <c r="AF59" s="65">
        <v>0</v>
      </c>
      <c r="AG59" s="77" t="s">
        <v>89</v>
      </c>
      <c r="AH59" s="49">
        <f t="shared" si="1"/>
        <v>0</v>
      </c>
      <c r="AI59" s="65">
        <v>0</v>
      </c>
      <c r="AJ59" s="68">
        <v>0</v>
      </c>
      <c r="AK59" s="65" t="s">
        <v>89</v>
      </c>
      <c r="AL59" s="78" t="s">
        <v>89</v>
      </c>
      <c r="AM59" s="65">
        <v>0</v>
      </c>
      <c r="AN59" s="78" t="s">
        <v>89</v>
      </c>
      <c r="AO59" s="78" t="s">
        <v>89</v>
      </c>
      <c r="AP59" s="78" t="s">
        <v>89</v>
      </c>
      <c r="AQ59" s="49">
        <f t="shared" si="2"/>
        <v>0</v>
      </c>
      <c r="AR59" s="49">
        <f>+L59+AE59-AJ59</f>
        <v>11400000</v>
      </c>
      <c r="AS59" s="65" t="s">
        <v>87</v>
      </c>
      <c r="AT59" s="68">
        <v>11400000</v>
      </c>
      <c r="AU59" s="65" t="s">
        <v>90</v>
      </c>
      <c r="AV59" s="68">
        <v>0</v>
      </c>
      <c r="AW59" s="75" t="s">
        <v>89</v>
      </c>
      <c r="AX59" s="224">
        <v>11400000</v>
      </c>
      <c r="AY59" s="79">
        <f t="shared" si="3"/>
        <v>0</v>
      </c>
      <c r="AZ59" s="223">
        <f t="shared" si="4"/>
        <v>1</v>
      </c>
      <c r="BA59" s="74">
        <v>1</v>
      </c>
      <c r="BB59" s="75" t="s">
        <v>89</v>
      </c>
      <c r="BC59" s="65" t="s">
        <v>103</v>
      </c>
      <c r="BD59" s="400" t="s">
        <v>7673</v>
      </c>
      <c r="BE59" s="221" t="s">
        <v>87</v>
      </c>
      <c r="BF59" s="221" t="s">
        <v>87</v>
      </c>
    </row>
    <row r="60" spans="2:58" x14ac:dyDescent="0.25">
      <c r="B60" s="221">
        <v>2025</v>
      </c>
      <c r="C60" s="221">
        <v>891780111</v>
      </c>
      <c r="D60" s="221" t="s">
        <v>78</v>
      </c>
      <c r="E60" s="49" t="s">
        <v>7672</v>
      </c>
      <c r="F60" s="65" t="s">
        <v>7671</v>
      </c>
      <c r="G60" s="65">
        <v>0</v>
      </c>
      <c r="H60" s="65" t="s">
        <v>81</v>
      </c>
      <c r="I60" s="65" t="s">
        <v>3368</v>
      </c>
      <c r="J60" s="67" t="s">
        <v>83</v>
      </c>
      <c r="K60" s="66" t="s">
        <v>7670</v>
      </c>
      <c r="L60" s="68">
        <v>12000000</v>
      </c>
      <c r="M60" s="65" t="s">
        <v>85</v>
      </c>
      <c r="N60" s="66" t="s">
        <v>6607</v>
      </c>
      <c r="O60" s="66">
        <v>57464799</v>
      </c>
      <c r="P60" s="66">
        <v>267</v>
      </c>
      <c r="Q60" s="70">
        <v>45693</v>
      </c>
      <c r="R60" s="406">
        <v>266751357.44</v>
      </c>
      <c r="S60" s="70">
        <v>45701</v>
      </c>
      <c r="T60" s="68">
        <v>12000000</v>
      </c>
      <c r="U60" s="68">
        <v>2520</v>
      </c>
      <c r="V60" s="65" t="s">
        <v>87</v>
      </c>
      <c r="W60" s="68">
        <v>72005158</v>
      </c>
      <c r="X60" s="67" t="s">
        <v>6585</v>
      </c>
      <c r="Y60" s="70">
        <v>45701</v>
      </c>
      <c r="Z60" s="70">
        <v>45701</v>
      </c>
      <c r="AA60" s="70" t="s">
        <v>89</v>
      </c>
      <c r="AB60" s="70">
        <v>45777</v>
      </c>
      <c r="AC60" s="49">
        <f t="shared" si="0"/>
        <v>76</v>
      </c>
      <c r="AD60" s="65">
        <v>0</v>
      </c>
      <c r="AE60" s="68">
        <v>0</v>
      </c>
      <c r="AF60" s="65">
        <v>0</v>
      </c>
      <c r="AG60" s="77" t="s">
        <v>89</v>
      </c>
      <c r="AH60" s="49">
        <f t="shared" si="1"/>
        <v>0</v>
      </c>
      <c r="AI60" s="65">
        <v>0</v>
      </c>
      <c r="AJ60" s="68">
        <v>0</v>
      </c>
      <c r="AK60" s="65" t="s">
        <v>89</v>
      </c>
      <c r="AL60" s="78" t="s">
        <v>89</v>
      </c>
      <c r="AM60" s="65">
        <v>0</v>
      </c>
      <c r="AN60" s="78" t="s">
        <v>89</v>
      </c>
      <c r="AO60" s="78" t="s">
        <v>89</v>
      </c>
      <c r="AP60" s="78" t="s">
        <v>89</v>
      </c>
      <c r="AQ60" s="49">
        <f t="shared" si="2"/>
        <v>0</v>
      </c>
      <c r="AR60" s="49">
        <f>+L60+AE60-AJ60</f>
        <v>12000000</v>
      </c>
      <c r="AS60" s="65" t="s">
        <v>90</v>
      </c>
      <c r="AT60" s="68">
        <v>0</v>
      </c>
      <c r="AU60" s="65" t="s">
        <v>90</v>
      </c>
      <c r="AV60" s="68">
        <v>0</v>
      </c>
      <c r="AW60" s="75" t="s">
        <v>89</v>
      </c>
      <c r="AX60" s="224">
        <v>8000000</v>
      </c>
      <c r="AY60" s="79">
        <f t="shared" si="3"/>
        <v>4000000</v>
      </c>
      <c r="AZ60" s="223">
        <f t="shared" si="4"/>
        <v>0.66666666666666663</v>
      </c>
      <c r="BA60" s="74">
        <v>1</v>
      </c>
      <c r="BB60" s="75" t="s">
        <v>89</v>
      </c>
      <c r="BC60" s="65" t="s">
        <v>103</v>
      </c>
      <c r="BD60" s="400" t="s">
        <v>7669</v>
      </c>
      <c r="BE60" s="221" t="s">
        <v>87</v>
      </c>
      <c r="BF60" s="221" t="s">
        <v>87</v>
      </c>
    </row>
    <row r="61" spans="2:58" x14ac:dyDescent="0.25">
      <c r="B61" s="221">
        <v>2025</v>
      </c>
      <c r="C61" s="221">
        <v>891780111</v>
      </c>
      <c r="D61" s="221" t="s">
        <v>78</v>
      </c>
      <c r="E61" s="49" t="s">
        <v>7668</v>
      </c>
      <c r="F61" s="65" t="s">
        <v>7667</v>
      </c>
      <c r="G61" s="306">
        <v>20200001001160</v>
      </c>
      <c r="H61" s="65" t="s">
        <v>81</v>
      </c>
      <c r="I61" s="65" t="s">
        <v>3368</v>
      </c>
      <c r="J61" s="67" t="s">
        <v>83</v>
      </c>
      <c r="K61" s="66" t="s">
        <v>7666</v>
      </c>
      <c r="L61" s="68">
        <v>12900000</v>
      </c>
      <c r="M61" s="65" t="s">
        <v>85</v>
      </c>
      <c r="N61" s="66" t="s">
        <v>6764</v>
      </c>
      <c r="O61" s="66">
        <v>1102838856</v>
      </c>
      <c r="P61" s="68" t="s">
        <v>7353</v>
      </c>
      <c r="Q61" s="70">
        <v>45678</v>
      </c>
      <c r="R61" s="406">
        <v>55874347.649999999</v>
      </c>
      <c r="S61" s="70">
        <v>45701</v>
      </c>
      <c r="T61" s="68">
        <v>12900000</v>
      </c>
      <c r="U61" s="68" t="s">
        <v>7665</v>
      </c>
      <c r="V61" s="65" t="s">
        <v>87</v>
      </c>
      <c r="W61" s="68">
        <v>85461685</v>
      </c>
      <c r="X61" s="67" t="s">
        <v>7322</v>
      </c>
      <c r="Y61" s="70">
        <v>45701</v>
      </c>
      <c r="Z61" s="70">
        <v>45701</v>
      </c>
      <c r="AA61" s="70" t="s">
        <v>89</v>
      </c>
      <c r="AB61" s="70">
        <v>45777</v>
      </c>
      <c r="AC61" s="49">
        <f t="shared" si="0"/>
        <v>76</v>
      </c>
      <c r="AD61" s="65">
        <v>0</v>
      </c>
      <c r="AE61" s="68">
        <v>0</v>
      </c>
      <c r="AF61" s="65">
        <v>0</v>
      </c>
      <c r="AG61" s="77" t="s">
        <v>89</v>
      </c>
      <c r="AH61" s="49">
        <f t="shared" si="1"/>
        <v>0</v>
      </c>
      <c r="AI61" s="65">
        <v>0</v>
      </c>
      <c r="AJ61" s="68">
        <v>0</v>
      </c>
      <c r="AK61" s="65" t="s">
        <v>89</v>
      </c>
      <c r="AL61" s="78" t="s">
        <v>89</v>
      </c>
      <c r="AM61" s="65">
        <v>0</v>
      </c>
      <c r="AN61" s="78" t="s">
        <v>89</v>
      </c>
      <c r="AO61" s="78" t="s">
        <v>89</v>
      </c>
      <c r="AP61" s="78" t="s">
        <v>89</v>
      </c>
      <c r="AQ61" s="49">
        <f t="shared" si="2"/>
        <v>0</v>
      </c>
      <c r="AR61" s="49">
        <f>+L61+AE61-AJ61</f>
        <v>12900000</v>
      </c>
      <c r="AS61" s="65" t="s">
        <v>90</v>
      </c>
      <c r="AT61" s="68">
        <v>0</v>
      </c>
      <c r="AU61" s="65" t="s">
        <v>90</v>
      </c>
      <c r="AV61" s="68">
        <v>0</v>
      </c>
      <c r="AW61" s="75" t="s">
        <v>89</v>
      </c>
      <c r="AX61" s="224">
        <v>0</v>
      </c>
      <c r="AY61" s="79">
        <f t="shared" si="3"/>
        <v>12900000</v>
      </c>
      <c r="AZ61" s="223">
        <f t="shared" si="4"/>
        <v>0</v>
      </c>
      <c r="BA61" s="74">
        <v>1</v>
      </c>
      <c r="BB61" s="75" t="s">
        <v>89</v>
      </c>
      <c r="BC61" s="65" t="s">
        <v>103</v>
      </c>
      <c r="BD61" s="400" t="s">
        <v>7664</v>
      </c>
      <c r="BE61" s="221" t="s">
        <v>87</v>
      </c>
      <c r="BF61" s="221" t="s">
        <v>87</v>
      </c>
    </row>
    <row r="62" spans="2:58" x14ac:dyDescent="0.25">
      <c r="B62" s="221">
        <v>2025</v>
      </c>
      <c r="C62" s="221">
        <v>891780111</v>
      </c>
      <c r="D62" s="221" t="s">
        <v>78</v>
      </c>
      <c r="E62" s="49" t="s">
        <v>7663</v>
      </c>
      <c r="F62" s="65" t="s">
        <v>7662</v>
      </c>
      <c r="G62" s="306">
        <v>2020000100417</v>
      </c>
      <c r="H62" s="65" t="s">
        <v>81</v>
      </c>
      <c r="I62" s="65" t="s">
        <v>3368</v>
      </c>
      <c r="J62" s="65" t="s">
        <v>4477</v>
      </c>
      <c r="K62" s="66" t="s">
        <v>7661</v>
      </c>
      <c r="L62" s="68">
        <v>6962679.0999999996</v>
      </c>
      <c r="M62" s="65" t="s">
        <v>85</v>
      </c>
      <c r="N62" s="66" t="s">
        <v>7660</v>
      </c>
      <c r="O62" s="66">
        <v>901640333</v>
      </c>
      <c r="P62" s="68" t="s">
        <v>7659</v>
      </c>
      <c r="Q62" s="70">
        <v>45679</v>
      </c>
      <c r="R62" s="406">
        <v>6962679.2400000002</v>
      </c>
      <c r="S62" s="70">
        <v>45701</v>
      </c>
      <c r="T62" s="68">
        <v>6962679.0999999996</v>
      </c>
      <c r="U62" s="68" t="s">
        <v>7658</v>
      </c>
      <c r="V62" s="65" t="s">
        <v>87</v>
      </c>
      <c r="W62" s="49">
        <v>91156594</v>
      </c>
      <c r="X62" s="49" t="s">
        <v>5255</v>
      </c>
      <c r="Y62" s="70">
        <v>45701</v>
      </c>
      <c r="Z62" s="70">
        <v>45702</v>
      </c>
      <c r="AA62" s="70">
        <v>45702</v>
      </c>
      <c r="AB62" s="70">
        <v>45716</v>
      </c>
      <c r="AC62" s="49">
        <f t="shared" si="0"/>
        <v>14</v>
      </c>
      <c r="AD62" s="65">
        <v>0</v>
      </c>
      <c r="AE62" s="68">
        <v>0</v>
      </c>
      <c r="AF62" s="65">
        <v>0</v>
      </c>
      <c r="AG62" s="77" t="s">
        <v>89</v>
      </c>
      <c r="AH62" s="49">
        <f t="shared" si="1"/>
        <v>0</v>
      </c>
      <c r="AI62" s="65">
        <v>0</v>
      </c>
      <c r="AJ62" s="68">
        <v>0</v>
      </c>
      <c r="AK62" s="65" t="s">
        <v>89</v>
      </c>
      <c r="AL62" s="78" t="s">
        <v>89</v>
      </c>
      <c r="AM62" s="65">
        <v>0</v>
      </c>
      <c r="AN62" s="78" t="s">
        <v>89</v>
      </c>
      <c r="AO62" s="78" t="s">
        <v>89</v>
      </c>
      <c r="AP62" s="78" t="s">
        <v>89</v>
      </c>
      <c r="AQ62" s="49">
        <f t="shared" si="2"/>
        <v>0</v>
      </c>
      <c r="AR62" s="49">
        <f>+L62+AE62-AJ62</f>
        <v>6962679.0999999996</v>
      </c>
      <c r="AS62" s="65" t="s">
        <v>90</v>
      </c>
      <c r="AT62" s="68">
        <v>0</v>
      </c>
      <c r="AU62" s="65" t="s">
        <v>90</v>
      </c>
      <c r="AV62" s="68">
        <v>0</v>
      </c>
      <c r="AW62" s="75" t="s">
        <v>89</v>
      </c>
      <c r="AX62" s="224">
        <v>0</v>
      </c>
      <c r="AY62" s="79">
        <f t="shared" si="3"/>
        <v>6962679.0999999996</v>
      </c>
      <c r="AZ62" s="223">
        <f t="shared" si="4"/>
        <v>0</v>
      </c>
      <c r="BA62" s="74">
        <v>1</v>
      </c>
      <c r="BB62" s="75" t="s">
        <v>89</v>
      </c>
      <c r="BC62" s="65" t="s">
        <v>103</v>
      </c>
      <c r="BD62" s="400" t="s">
        <v>7657</v>
      </c>
      <c r="BE62" s="221" t="s">
        <v>87</v>
      </c>
      <c r="BF62" s="221" t="s">
        <v>87</v>
      </c>
    </row>
    <row r="63" spans="2:58" x14ac:dyDescent="0.25">
      <c r="B63" s="221">
        <v>2025</v>
      </c>
      <c r="C63" s="221">
        <v>891780111</v>
      </c>
      <c r="D63" s="221" t="s">
        <v>78</v>
      </c>
      <c r="E63" s="49" t="s">
        <v>7656</v>
      </c>
      <c r="F63" s="65" t="s">
        <v>7655</v>
      </c>
      <c r="G63" s="65">
        <v>0</v>
      </c>
      <c r="H63" s="65" t="s">
        <v>81</v>
      </c>
      <c r="I63" s="65" t="s">
        <v>3368</v>
      </c>
      <c r="J63" s="67" t="s">
        <v>83</v>
      </c>
      <c r="K63" s="66" t="s">
        <v>7654</v>
      </c>
      <c r="L63" s="68">
        <v>9000000</v>
      </c>
      <c r="M63" s="65" t="s">
        <v>85</v>
      </c>
      <c r="N63" s="66" t="s">
        <v>7653</v>
      </c>
      <c r="O63" s="66">
        <v>1083044865</v>
      </c>
      <c r="P63" s="66">
        <v>267</v>
      </c>
      <c r="Q63" s="70">
        <v>45693</v>
      </c>
      <c r="R63" s="406">
        <v>266751357.44</v>
      </c>
      <c r="S63" s="70">
        <v>45701</v>
      </c>
      <c r="T63" s="68">
        <v>9000000</v>
      </c>
      <c r="U63" s="68">
        <v>2519</v>
      </c>
      <c r="V63" s="65" t="s">
        <v>87</v>
      </c>
      <c r="W63" s="68">
        <v>72005158</v>
      </c>
      <c r="X63" s="67" t="s">
        <v>6585</v>
      </c>
      <c r="Y63" s="70">
        <v>45701</v>
      </c>
      <c r="Z63" s="70">
        <v>45701</v>
      </c>
      <c r="AA63" s="70" t="s">
        <v>89</v>
      </c>
      <c r="AB63" s="70">
        <v>45777</v>
      </c>
      <c r="AC63" s="49">
        <f t="shared" si="0"/>
        <v>76</v>
      </c>
      <c r="AD63" s="65">
        <v>0</v>
      </c>
      <c r="AE63" s="68">
        <v>0</v>
      </c>
      <c r="AF63" s="65">
        <v>0</v>
      </c>
      <c r="AG63" s="77" t="s">
        <v>89</v>
      </c>
      <c r="AH63" s="49">
        <f t="shared" si="1"/>
        <v>0</v>
      </c>
      <c r="AI63" s="65">
        <v>0</v>
      </c>
      <c r="AJ63" s="68">
        <v>0</v>
      </c>
      <c r="AK63" s="65" t="s">
        <v>89</v>
      </c>
      <c r="AL63" s="78" t="s">
        <v>89</v>
      </c>
      <c r="AM63" s="65">
        <v>0</v>
      </c>
      <c r="AN63" s="78" t="s">
        <v>89</v>
      </c>
      <c r="AO63" s="78" t="s">
        <v>89</v>
      </c>
      <c r="AP63" s="78" t="s">
        <v>89</v>
      </c>
      <c r="AQ63" s="49">
        <f t="shared" si="2"/>
        <v>0</v>
      </c>
      <c r="AR63" s="49">
        <f>+L63+AE63-AJ63</f>
        <v>9000000</v>
      </c>
      <c r="AS63" s="65" t="s">
        <v>90</v>
      </c>
      <c r="AT63" s="68">
        <v>0</v>
      </c>
      <c r="AU63" s="65" t="s">
        <v>90</v>
      </c>
      <c r="AV63" s="68">
        <v>0</v>
      </c>
      <c r="AW63" s="75" t="s">
        <v>89</v>
      </c>
      <c r="AX63" s="224">
        <v>6000000</v>
      </c>
      <c r="AY63" s="79">
        <f t="shared" si="3"/>
        <v>3000000</v>
      </c>
      <c r="AZ63" s="223">
        <f t="shared" si="4"/>
        <v>0.66666666666666663</v>
      </c>
      <c r="BA63" s="74">
        <v>1</v>
      </c>
      <c r="BB63" s="75" t="s">
        <v>89</v>
      </c>
      <c r="BC63" s="65" t="s">
        <v>103</v>
      </c>
      <c r="BD63" s="400" t="s">
        <v>7652</v>
      </c>
      <c r="BE63" s="221" t="s">
        <v>87</v>
      </c>
      <c r="BF63" s="221" t="s">
        <v>87</v>
      </c>
    </row>
    <row r="64" spans="2:58" x14ac:dyDescent="0.25">
      <c r="B64" s="221">
        <v>2025</v>
      </c>
      <c r="C64" s="221">
        <v>891780111</v>
      </c>
      <c r="D64" s="221" t="s">
        <v>78</v>
      </c>
      <c r="E64" s="49" t="s">
        <v>7651</v>
      </c>
      <c r="F64" s="65" t="s">
        <v>7650</v>
      </c>
      <c r="G64" s="65">
        <v>0</v>
      </c>
      <c r="H64" s="65" t="s">
        <v>81</v>
      </c>
      <c r="I64" s="65" t="s">
        <v>82</v>
      </c>
      <c r="J64" s="67" t="s">
        <v>83</v>
      </c>
      <c r="K64" s="66" t="s">
        <v>7649</v>
      </c>
      <c r="L64" s="68">
        <v>19425000</v>
      </c>
      <c r="M64" s="65" t="s">
        <v>85</v>
      </c>
      <c r="N64" s="66" t="s">
        <v>6392</v>
      </c>
      <c r="O64" s="66">
        <v>1082845298</v>
      </c>
      <c r="P64" s="66">
        <v>123</v>
      </c>
      <c r="Q64" s="70">
        <v>45679</v>
      </c>
      <c r="R64" s="252">
        <v>1353279124</v>
      </c>
      <c r="S64" s="70">
        <v>45702</v>
      </c>
      <c r="T64" s="68">
        <v>19425000</v>
      </c>
      <c r="U64" s="68">
        <v>2552</v>
      </c>
      <c r="V64" s="65" t="s">
        <v>87</v>
      </c>
      <c r="W64" s="68">
        <v>1192791759</v>
      </c>
      <c r="X64" s="67" t="s">
        <v>6391</v>
      </c>
      <c r="Y64" s="70">
        <v>45702</v>
      </c>
      <c r="Z64" s="70">
        <v>45702</v>
      </c>
      <c r="AA64" s="70" t="s">
        <v>89</v>
      </c>
      <c r="AB64" s="70">
        <v>45838</v>
      </c>
      <c r="AC64" s="49">
        <f t="shared" si="0"/>
        <v>136</v>
      </c>
      <c r="AD64" s="65">
        <v>0</v>
      </c>
      <c r="AE64" s="68">
        <v>0</v>
      </c>
      <c r="AF64" s="65">
        <v>0</v>
      </c>
      <c r="AG64" s="77" t="s">
        <v>89</v>
      </c>
      <c r="AH64" s="49">
        <f t="shared" si="1"/>
        <v>0</v>
      </c>
      <c r="AI64" s="65">
        <v>0</v>
      </c>
      <c r="AJ64" s="68">
        <v>0</v>
      </c>
      <c r="AK64" s="65" t="s">
        <v>89</v>
      </c>
      <c r="AL64" s="78" t="s">
        <v>89</v>
      </c>
      <c r="AM64" s="65">
        <v>0</v>
      </c>
      <c r="AN64" s="78" t="s">
        <v>89</v>
      </c>
      <c r="AO64" s="78" t="s">
        <v>89</v>
      </c>
      <c r="AP64" s="78" t="s">
        <v>89</v>
      </c>
      <c r="AQ64" s="49">
        <f t="shared" si="2"/>
        <v>0</v>
      </c>
      <c r="AR64" s="49">
        <f>+L64+AE64-AJ64</f>
        <v>19425000</v>
      </c>
      <c r="AS64" s="65" t="s">
        <v>87</v>
      </c>
      <c r="AT64" s="68">
        <v>19425000</v>
      </c>
      <c r="AU64" s="65" t="s">
        <v>90</v>
      </c>
      <c r="AV64" s="68">
        <v>0</v>
      </c>
      <c r="AW64" s="75" t="s">
        <v>89</v>
      </c>
      <c r="AX64" s="224">
        <v>19425000</v>
      </c>
      <c r="AY64" s="79">
        <f t="shared" si="3"/>
        <v>0</v>
      </c>
      <c r="AZ64" s="223">
        <f t="shared" si="4"/>
        <v>1</v>
      </c>
      <c r="BA64" s="74">
        <v>1</v>
      </c>
      <c r="BB64" s="75" t="s">
        <v>89</v>
      </c>
      <c r="BC64" s="65" t="s">
        <v>103</v>
      </c>
      <c r="BD64" s="400" t="s">
        <v>7648</v>
      </c>
      <c r="BE64" s="221" t="s">
        <v>87</v>
      </c>
      <c r="BF64" s="221" t="s">
        <v>87</v>
      </c>
    </row>
    <row r="65" spans="2:58" x14ac:dyDescent="0.25">
      <c r="B65" s="221">
        <v>2025</v>
      </c>
      <c r="C65" s="221">
        <v>891780111</v>
      </c>
      <c r="D65" s="221" t="s">
        <v>78</v>
      </c>
      <c r="E65" s="49" t="s">
        <v>7647</v>
      </c>
      <c r="F65" s="65" t="s">
        <v>7646</v>
      </c>
      <c r="G65" s="65">
        <v>0</v>
      </c>
      <c r="H65" s="65" t="s">
        <v>81</v>
      </c>
      <c r="I65" s="65" t="s">
        <v>82</v>
      </c>
      <c r="J65" s="67" t="s">
        <v>83</v>
      </c>
      <c r="K65" s="66" t="s">
        <v>7645</v>
      </c>
      <c r="L65" s="68">
        <v>10000000</v>
      </c>
      <c r="M65" s="65" t="s">
        <v>85</v>
      </c>
      <c r="N65" s="66" t="s">
        <v>6496</v>
      </c>
      <c r="O65" s="66">
        <v>1193546593</v>
      </c>
      <c r="P65" s="66">
        <v>123</v>
      </c>
      <c r="Q65" s="70">
        <v>45679</v>
      </c>
      <c r="R65" s="252">
        <v>1353279124</v>
      </c>
      <c r="S65" s="70">
        <v>45702</v>
      </c>
      <c r="T65" s="68">
        <v>10000000</v>
      </c>
      <c r="U65" s="68">
        <v>2557</v>
      </c>
      <c r="V65" s="65" t="s">
        <v>87</v>
      </c>
      <c r="W65" s="68">
        <v>85155333</v>
      </c>
      <c r="X65" s="220" t="s">
        <v>3595</v>
      </c>
      <c r="Y65" s="70">
        <v>45702</v>
      </c>
      <c r="Z65" s="70">
        <v>45702</v>
      </c>
      <c r="AA65" s="70" t="s">
        <v>89</v>
      </c>
      <c r="AB65" s="70">
        <v>45838</v>
      </c>
      <c r="AC65" s="49">
        <f t="shared" si="0"/>
        <v>136</v>
      </c>
      <c r="AD65" s="65">
        <v>0</v>
      </c>
      <c r="AE65" s="68">
        <v>0</v>
      </c>
      <c r="AF65" s="65">
        <v>0</v>
      </c>
      <c r="AG65" s="77" t="s">
        <v>89</v>
      </c>
      <c r="AH65" s="49">
        <f t="shared" si="1"/>
        <v>0</v>
      </c>
      <c r="AI65" s="65">
        <v>0</v>
      </c>
      <c r="AJ65" s="68">
        <v>0</v>
      </c>
      <c r="AK65" s="65" t="s">
        <v>89</v>
      </c>
      <c r="AL65" s="78" t="s">
        <v>89</v>
      </c>
      <c r="AM65" s="65">
        <v>0</v>
      </c>
      <c r="AN65" s="78" t="s">
        <v>89</v>
      </c>
      <c r="AO65" s="78" t="s">
        <v>89</v>
      </c>
      <c r="AP65" s="78" t="s">
        <v>89</v>
      </c>
      <c r="AQ65" s="49">
        <f t="shared" si="2"/>
        <v>0</v>
      </c>
      <c r="AR65" s="49">
        <f>+L65+AE65-AJ65</f>
        <v>10000000</v>
      </c>
      <c r="AS65" s="65" t="s">
        <v>87</v>
      </c>
      <c r="AT65" s="68">
        <v>10000000</v>
      </c>
      <c r="AU65" s="65" t="s">
        <v>90</v>
      </c>
      <c r="AV65" s="68">
        <v>0</v>
      </c>
      <c r="AW65" s="75" t="s">
        <v>89</v>
      </c>
      <c r="AX65" s="224">
        <v>10000000</v>
      </c>
      <c r="AY65" s="79">
        <f t="shared" si="3"/>
        <v>0</v>
      </c>
      <c r="AZ65" s="223">
        <f t="shared" si="4"/>
        <v>1</v>
      </c>
      <c r="BA65" s="74">
        <v>1</v>
      </c>
      <c r="BB65" s="75" t="s">
        <v>89</v>
      </c>
      <c r="BC65" s="65" t="s">
        <v>103</v>
      </c>
      <c r="BD65" s="400" t="s">
        <v>7644</v>
      </c>
      <c r="BE65" s="221" t="s">
        <v>87</v>
      </c>
      <c r="BF65" s="221" t="s">
        <v>87</v>
      </c>
    </row>
    <row r="66" spans="2:58" x14ac:dyDescent="0.25">
      <c r="B66" s="221">
        <v>2025</v>
      </c>
      <c r="C66" s="221">
        <v>891780111</v>
      </c>
      <c r="D66" s="221" t="s">
        <v>78</v>
      </c>
      <c r="E66" s="49" t="s">
        <v>7643</v>
      </c>
      <c r="F66" s="65" t="s">
        <v>7642</v>
      </c>
      <c r="G66" s="65">
        <v>0</v>
      </c>
      <c r="H66" s="65" t="s">
        <v>81</v>
      </c>
      <c r="I66" s="65" t="s">
        <v>82</v>
      </c>
      <c r="J66" s="67" t="s">
        <v>83</v>
      </c>
      <c r="K66" s="66" t="s">
        <v>7641</v>
      </c>
      <c r="L66" s="68">
        <v>17500000</v>
      </c>
      <c r="M66" s="65" t="s">
        <v>85</v>
      </c>
      <c r="N66" s="66" t="s">
        <v>5951</v>
      </c>
      <c r="O66" s="49">
        <v>1083019793</v>
      </c>
      <c r="P66" s="66">
        <v>123</v>
      </c>
      <c r="Q66" s="70">
        <v>45679</v>
      </c>
      <c r="R66" s="252">
        <v>1353279124</v>
      </c>
      <c r="S66" s="70">
        <v>45702</v>
      </c>
      <c r="T66" s="68">
        <v>17500000</v>
      </c>
      <c r="U66" s="68">
        <v>2553</v>
      </c>
      <c r="V66" s="65" t="s">
        <v>87</v>
      </c>
      <c r="W66" s="68">
        <v>36723796</v>
      </c>
      <c r="X66" s="67" t="s">
        <v>4606</v>
      </c>
      <c r="Y66" s="70">
        <v>45702</v>
      </c>
      <c r="Z66" s="70">
        <v>45702</v>
      </c>
      <c r="AA66" s="70" t="s">
        <v>89</v>
      </c>
      <c r="AB66" s="70">
        <v>45838</v>
      </c>
      <c r="AC66" s="49">
        <f t="shared" si="0"/>
        <v>136</v>
      </c>
      <c r="AD66" s="65">
        <v>0</v>
      </c>
      <c r="AE66" s="68">
        <v>0</v>
      </c>
      <c r="AF66" s="65">
        <v>0</v>
      </c>
      <c r="AG66" s="77" t="s">
        <v>89</v>
      </c>
      <c r="AH66" s="49">
        <f t="shared" si="1"/>
        <v>0</v>
      </c>
      <c r="AI66" s="65">
        <v>0</v>
      </c>
      <c r="AJ66" s="68">
        <v>0</v>
      </c>
      <c r="AK66" s="65" t="s">
        <v>89</v>
      </c>
      <c r="AL66" s="78" t="s">
        <v>89</v>
      </c>
      <c r="AM66" s="65">
        <v>0</v>
      </c>
      <c r="AN66" s="78" t="s">
        <v>89</v>
      </c>
      <c r="AO66" s="78" t="s">
        <v>89</v>
      </c>
      <c r="AP66" s="78" t="s">
        <v>89</v>
      </c>
      <c r="AQ66" s="49">
        <f t="shared" si="2"/>
        <v>0</v>
      </c>
      <c r="AR66" s="49">
        <f>+L66+AE66-AJ66</f>
        <v>17500000</v>
      </c>
      <c r="AS66" s="65" t="s">
        <v>87</v>
      </c>
      <c r="AT66" s="68">
        <v>17500000</v>
      </c>
      <c r="AU66" s="65" t="s">
        <v>90</v>
      </c>
      <c r="AV66" s="68">
        <v>0</v>
      </c>
      <c r="AW66" s="75" t="s">
        <v>89</v>
      </c>
      <c r="AX66" s="224">
        <v>17500000</v>
      </c>
      <c r="AY66" s="79">
        <f t="shared" si="3"/>
        <v>0</v>
      </c>
      <c r="AZ66" s="223">
        <f t="shared" si="4"/>
        <v>1</v>
      </c>
      <c r="BA66" s="74">
        <v>1</v>
      </c>
      <c r="BB66" s="75" t="s">
        <v>89</v>
      </c>
      <c r="BC66" s="65" t="s">
        <v>103</v>
      </c>
      <c r="BD66" s="400" t="s">
        <v>7640</v>
      </c>
      <c r="BE66" s="221" t="s">
        <v>87</v>
      </c>
      <c r="BF66" s="221" t="s">
        <v>87</v>
      </c>
    </row>
    <row r="67" spans="2:58" x14ac:dyDescent="0.25">
      <c r="B67" s="221">
        <v>2025</v>
      </c>
      <c r="C67" s="221">
        <v>891780111</v>
      </c>
      <c r="D67" s="221" t="s">
        <v>78</v>
      </c>
      <c r="E67" s="49" t="s">
        <v>7639</v>
      </c>
      <c r="F67" s="65" t="s">
        <v>7638</v>
      </c>
      <c r="G67" s="65">
        <v>0</v>
      </c>
      <c r="H67" s="65" t="s">
        <v>81</v>
      </c>
      <c r="I67" s="65" t="s">
        <v>82</v>
      </c>
      <c r="J67" s="67" t="s">
        <v>83</v>
      </c>
      <c r="K67" s="66" t="s">
        <v>7637</v>
      </c>
      <c r="L67" s="68">
        <v>15780000</v>
      </c>
      <c r="M67" s="65" t="s">
        <v>85</v>
      </c>
      <c r="N67" s="66" t="s">
        <v>6466</v>
      </c>
      <c r="O67" s="66">
        <v>1085230612</v>
      </c>
      <c r="P67" s="66">
        <v>123</v>
      </c>
      <c r="Q67" s="70">
        <v>45679</v>
      </c>
      <c r="R67" s="252">
        <v>1353279124</v>
      </c>
      <c r="S67" s="70">
        <v>45702</v>
      </c>
      <c r="T67" s="68">
        <v>15780000</v>
      </c>
      <c r="U67" s="68">
        <v>2554</v>
      </c>
      <c r="V67" s="65" t="s">
        <v>87</v>
      </c>
      <c r="W67" s="68">
        <v>57428039</v>
      </c>
      <c r="X67" s="67" t="s">
        <v>6540</v>
      </c>
      <c r="Y67" s="70">
        <v>45702</v>
      </c>
      <c r="Z67" s="70">
        <v>45702</v>
      </c>
      <c r="AA67" s="70" t="s">
        <v>89</v>
      </c>
      <c r="AB67" s="70">
        <v>45838</v>
      </c>
      <c r="AC67" s="49">
        <f t="shared" si="0"/>
        <v>136</v>
      </c>
      <c r="AD67" s="65">
        <v>0</v>
      </c>
      <c r="AE67" s="68">
        <v>0</v>
      </c>
      <c r="AF67" s="65">
        <v>0</v>
      </c>
      <c r="AG67" s="77" t="s">
        <v>89</v>
      </c>
      <c r="AH67" s="49">
        <f t="shared" si="1"/>
        <v>0</v>
      </c>
      <c r="AI67" s="65">
        <v>0</v>
      </c>
      <c r="AJ67" s="68">
        <v>0</v>
      </c>
      <c r="AK67" s="65" t="s">
        <v>89</v>
      </c>
      <c r="AL67" s="78" t="s">
        <v>89</v>
      </c>
      <c r="AM67" s="65">
        <v>0</v>
      </c>
      <c r="AN67" s="78" t="s">
        <v>89</v>
      </c>
      <c r="AO67" s="78" t="s">
        <v>89</v>
      </c>
      <c r="AP67" s="78" t="s">
        <v>89</v>
      </c>
      <c r="AQ67" s="49">
        <f t="shared" si="2"/>
        <v>0</v>
      </c>
      <c r="AR67" s="49">
        <f>+L67+AE67-AJ67</f>
        <v>15780000</v>
      </c>
      <c r="AS67" s="65" t="s">
        <v>87</v>
      </c>
      <c r="AT67" s="68">
        <v>15780000</v>
      </c>
      <c r="AU67" s="65" t="s">
        <v>90</v>
      </c>
      <c r="AV67" s="68">
        <v>0</v>
      </c>
      <c r="AW67" s="75" t="s">
        <v>89</v>
      </c>
      <c r="AX67" s="224">
        <v>15780000</v>
      </c>
      <c r="AY67" s="79">
        <f t="shared" si="3"/>
        <v>0</v>
      </c>
      <c r="AZ67" s="223">
        <f t="shared" si="4"/>
        <v>1</v>
      </c>
      <c r="BA67" s="74">
        <v>1</v>
      </c>
      <c r="BB67" s="75" t="s">
        <v>89</v>
      </c>
      <c r="BC67" s="65" t="s">
        <v>103</v>
      </c>
      <c r="BD67" s="400" t="s">
        <v>7636</v>
      </c>
      <c r="BE67" s="221" t="s">
        <v>87</v>
      </c>
      <c r="BF67" s="221" t="s">
        <v>87</v>
      </c>
    </row>
    <row r="68" spans="2:58" x14ac:dyDescent="0.25">
      <c r="B68" s="221">
        <v>2025</v>
      </c>
      <c r="C68" s="221">
        <v>891780111</v>
      </c>
      <c r="D68" s="221" t="s">
        <v>78</v>
      </c>
      <c r="E68" s="49" t="s">
        <v>7635</v>
      </c>
      <c r="F68" s="65" t="s">
        <v>7634</v>
      </c>
      <c r="G68" s="65">
        <v>0</v>
      </c>
      <c r="H68" s="65" t="s">
        <v>81</v>
      </c>
      <c r="I68" s="65" t="s">
        <v>82</v>
      </c>
      <c r="J68" s="67" t="s">
        <v>83</v>
      </c>
      <c r="K68" s="66" t="s">
        <v>7633</v>
      </c>
      <c r="L68" s="68">
        <v>15780000</v>
      </c>
      <c r="M68" s="65" t="s">
        <v>85</v>
      </c>
      <c r="N68" s="66" t="s">
        <v>5758</v>
      </c>
      <c r="O68" s="66">
        <v>1004373006</v>
      </c>
      <c r="P68" s="66">
        <v>123</v>
      </c>
      <c r="Q68" s="70">
        <v>45679</v>
      </c>
      <c r="R68" s="252">
        <v>1353279124</v>
      </c>
      <c r="S68" s="70">
        <v>45702</v>
      </c>
      <c r="T68" s="68">
        <v>15780000</v>
      </c>
      <c r="U68" s="68">
        <v>2555</v>
      </c>
      <c r="V68" s="65" t="s">
        <v>87</v>
      </c>
      <c r="W68" s="68">
        <v>57428039</v>
      </c>
      <c r="X68" s="67" t="s">
        <v>6540</v>
      </c>
      <c r="Y68" s="70">
        <v>45702</v>
      </c>
      <c r="Z68" s="70">
        <v>45702</v>
      </c>
      <c r="AA68" s="70" t="s">
        <v>89</v>
      </c>
      <c r="AB68" s="70">
        <v>45838</v>
      </c>
      <c r="AC68" s="49">
        <f t="shared" si="0"/>
        <v>136</v>
      </c>
      <c r="AD68" s="65">
        <v>0</v>
      </c>
      <c r="AE68" s="68">
        <v>0</v>
      </c>
      <c r="AF68" s="65">
        <v>0</v>
      </c>
      <c r="AG68" s="77" t="s">
        <v>89</v>
      </c>
      <c r="AH68" s="49">
        <f t="shared" si="1"/>
        <v>0</v>
      </c>
      <c r="AI68" s="65">
        <v>0</v>
      </c>
      <c r="AJ68" s="68">
        <v>0</v>
      </c>
      <c r="AK68" s="65" t="s">
        <v>89</v>
      </c>
      <c r="AL68" s="78" t="s">
        <v>89</v>
      </c>
      <c r="AM68" s="65">
        <v>0</v>
      </c>
      <c r="AN68" s="78" t="s">
        <v>89</v>
      </c>
      <c r="AO68" s="78" t="s">
        <v>89</v>
      </c>
      <c r="AP68" s="78" t="s">
        <v>89</v>
      </c>
      <c r="AQ68" s="49">
        <f t="shared" si="2"/>
        <v>0</v>
      </c>
      <c r="AR68" s="49">
        <f>+L68+AE68-AJ68</f>
        <v>15780000</v>
      </c>
      <c r="AS68" s="65" t="s">
        <v>87</v>
      </c>
      <c r="AT68" s="68">
        <v>15780000</v>
      </c>
      <c r="AU68" s="65" t="s">
        <v>90</v>
      </c>
      <c r="AV68" s="68">
        <v>0</v>
      </c>
      <c r="AW68" s="75" t="s">
        <v>89</v>
      </c>
      <c r="AX68" s="224">
        <v>15780000</v>
      </c>
      <c r="AY68" s="79">
        <f t="shared" si="3"/>
        <v>0</v>
      </c>
      <c r="AZ68" s="223">
        <f t="shared" si="4"/>
        <v>1</v>
      </c>
      <c r="BA68" s="74">
        <v>1</v>
      </c>
      <c r="BB68" s="75" t="s">
        <v>89</v>
      </c>
      <c r="BC68" s="65" t="s">
        <v>103</v>
      </c>
      <c r="BD68" s="400" t="s">
        <v>7632</v>
      </c>
      <c r="BE68" s="221" t="s">
        <v>87</v>
      </c>
      <c r="BF68" s="221" t="s">
        <v>87</v>
      </c>
    </row>
    <row r="69" spans="2:58" x14ac:dyDescent="0.25">
      <c r="B69" s="221">
        <v>2025</v>
      </c>
      <c r="C69" s="221">
        <v>891780111</v>
      </c>
      <c r="D69" s="221" t="s">
        <v>78</v>
      </c>
      <c r="E69" s="49" t="s">
        <v>7631</v>
      </c>
      <c r="F69" s="65" t="s">
        <v>7630</v>
      </c>
      <c r="G69" s="65">
        <v>0</v>
      </c>
      <c r="H69" s="65" t="s">
        <v>81</v>
      </c>
      <c r="I69" s="65" t="s">
        <v>82</v>
      </c>
      <c r="J69" s="67" t="s">
        <v>83</v>
      </c>
      <c r="K69" s="66" t="s">
        <v>7629</v>
      </c>
      <c r="L69" s="68">
        <v>14700000</v>
      </c>
      <c r="M69" s="65" t="s">
        <v>85</v>
      </c>
      <c r="N69" s="66" t="s">
        <v>6336</v>
      </c>
      <c r="O69" s="66">
        <v>1062402254</v>
      </c>
      <c r="P69" s="66">
        <v>123</v>
      </c>
      <c r="Q69" s="70">
        <v>45679</v>
      </c>
      <c r="R69" s="252">
        <v>1353279124</v>
      </c>
      <c r="S69" s="70">
        <v>45702</v>
      </c>
      <c r="T69" s="68">
        <v>14700000</v>
      </c>
      <c r="U69" s="68">
        <v>2558</v>
      </c>
      <c r="V69" s="65" t="s">
        <v>87</v>
      </c>
      <c r="W69" s="68">
        <v>36723796</v>
      </c>
      <c r="X69" s="67" t="s">
        <v>4606</v>
      </c>
      <c r="Y69" s="70">
        <v>45702</v>
      </c>
      <c r="Z69" s="70">
        <v>45702</v>
      </c>
      <c r="AA69" s="70" t="s">
        <v>89</v>
      </c>
      <c r="AB69" s="70">
        <v>45838</v>
      </c>
      <c r="AC69" s="49">
        <f t="shared" si="0"/>
        <v>136</v>
      </c>
      <c r="AD69" s="65">
        <v>0</v>
      </c>
      <c r="AE69" s="68">
        <v>0</v>
      </c>
      <c r="AF69" s="65">
        <v>0</v>
      </c>
      <c r="AG69" s="77" t="s">
        <v>89</v>
      </c>
      <c r="AH69" s="49">
        <f t="shared" si="1"/>
        <v>0</v>
      </c>
      <c r="AI69" s="65">
        <v>0</v>
      </c>
      <c r="AJ69" s="68">
        <v>0</v>
      </c>
      <c r="AK69" s="65" t="s">
        <v>89</v>
      </c>
      <c r="AL69" s="78" t="s">
        <v>89</v>
      </c>
      <c r="AM69" s="65">
        <v>0</v>
      </c>
      <c r="AN69" s="78" t="s">
        <v>89</v>
      </c>
      <c r="AO69" s="78" t="s">
        <v>89</v>
      </c>
      <c r="AP69" s="78" t="s">
        <v>89</v>
      </c>
      <c r="AQ69" s="49">
        <f t="shared" si="2"/>
        <v>0</v>
      </c>
      <c r="AR69" s="49">
        <f>+L69+AE69-AJ69</f>
        <v>14700000</v>
      </c>
      <c r="AS69" s="65" t="s">
        <v>87</v>
      </c>
      <c r="AT69" s="68">
        <v>14700000</v>
      </c>
      <c r="AU69" s="65" t="s">
        <v>90</v>
      </c>
      <c r="AV69" s="68">
        <v>0</v>
      </c>
      <c r="AW69" s="75" t="s">
        <v>89</v>
      </c>
      <c r="AX69" s="224">
        <v>14700000</v>
      </c>
      <c r="AY69" s="79">
        <f t="shared" si="3"/>
        <v>0</v>
      </c>
      <c r="AZ69" s="223">
        <f t="shared" si="4"/>
        <v>1</v>
      </c>
      <c r="BA69" s="74">
        <v>1</v>
      </c>
      <c r="BB69" s="75" t="s">
        <v>89</v>
      </c>
      <c r="BC69" s="65" t="s">
        <v>103</v>
      </c>
      <c r="BD69" s="400" t="s">
        <v>7628</v>
      </c>
      <c r="BE69" s="221" t="s">
        <v>87</v>
      </c>
      <c r="BF69" s="221" t="s">
        <v>87</v>
      </c>
    </row>
    <row r="70" spans="2:58" x14ac:dyDescent="0.25">
      <c r="B70" s="221">
        <v>2025</v>
      </c>
      <c r="C70" s="221">
        <v>891780111</v>
      </c>
      <c r="D70" s="221" t="s">
        <v>78</v>
      </c>
      <c r="E70" s="49" t="s">
        <v>7627</v>
      </c>
      <c r="F70" s="65" t="s">
        <v>7626</v>
      </c>
      <c r="G70" s="65">
        <v>0</v>
      </c>
      <c r="H70" s="65" t="s">
        <v>81</v>
      </c>
      <c r="I70" s="65" t="s">
        <v>82</v>
      </c>
      <c r="J70" s="67" t="s">
        <v>83</v>
      </c>
      <c r="K70" s="66" t="s">
        <v>7625</v>
      </c>
      <c r="L70" s="68">
        <v>17325000</v>
      </c>
      <c r="M70" s="65" t="s">
        <v>85</v>
      </c>
      <c r="N70" s="66" t="s">
        <v>6302</v>
      </c>
      <c r="O70" s="66">
        <v>1221970531</v>
      </c>
      <c r="P70" s="66">
        <v>123</v>
      </c>
      <c r="Q70" s="70">
        <v>45679</v>
      </c>
      <c r="R70" s="252">
        <v>1353279124</v>
      </c>
      <c r="S70" s="70">
        <v>45702</v>
      </c>
      <c r="T70" s="68">
        <v>17325000</v>
      </c>
      <c r="U70" s="68">
        <v>2559</v>
      </c>
      <c r="V70" s="65" t="s">
        <v>87</v>
      </c>
      <c r="W70" s="68">
        <v>36723796</v>
      </c>
      <c r="X70" s="67" t="s">
        <v>4606</v>
      </c>
      <c r="Y70" s="70">
        <v>45702</v>
      </c>
      <c r="Z70" s="70">
        <v>45702</v>
      </c>
      <c r="AA70" s="70" t="s">
        <v>89</v>
      </c>
      <c r="AB70" s="70">
        <v>45838</v>
      </c>
      <c r="AC70" s="49">
        <f t="shared" si="0"/>
        <v>136</v>
      </c>
      <c r="AD70" s="65">
        <v>0</v>
      </c>
      <c r="AE70" s="68">
        <v>0</v>
      </c>
      <c r="AF70" s="65">
        <v>0</v>
      </c>
      <c r="AG70" s="77" t="s">
        <v>89</v>
      </c>
      <c r="AH70" s="49">
        <f t="shared" si="1"/>
        <v>0</v>
      </c>
      <c r="AI70" s="65">
        <v>0</v>
      </c>
      <c r="AJ70" s="68">
        <v>0</v>
      </c>
      <c r="AK70" s="65" t="s">
        <v>89</v>
      </c>
      <c r="AL70" s="78" t="s">
        <v>89</v>
      </c>
      <c r="AM70" s="65">
        <v>0</v>
      </c>
      <c r="AN70" s="78" t="s">
        <v>89</v>
      </c>
      <c r="AO70" s="78" t="s">
        <v>89</v>
      </c>
      <c r="AP70" s="78" t="s">
        <v>89</v>
      </c>
      <c r="AQ70" s="49">
        <f t="shared" si="2"/>
        <v>0</v>
      </c>
      <c r="AR70" s="49">
        <f>+L70+AE70-AJ70</f>
        <v>17325000</v>
      </c>
      <c r="AS70" s="65" t="s">
        <v>87</v>
      </c>
      <c r="AT70" s="68">
        <v>17325000</v>
      </c>
      <c r="AU70" s="65" t="s">
        <v>90</v>
      </c>
      <c r="AV70" s="68">
        <v>0</v>
      </c>
      <c r="AW70" s="75" t="s">
        <v>89</v>
      </c>
      <c r="AX70" s="224">
        <v>17325000</v>
      </c>
      <c r="AY70" s="79">
        <f t="shared" si="3"/>
        <v>0</v>
      </c>
      <c r="AZ70" s="223">
        <f t="shared" si="4"/>
        <v>1</v>
      </c>
      <c r="BA70" s="74">
        <v>1</v>
      </c>
      <c r="BB70" s="75" t="s">
        <v>89</v>
      </c>
      <c r="BC70" s="65" t="s">
        <v>103</v>
      </c>
      <c r="BD70" s="400" t="s">
        <v>7624</v>
      </c>
      <c r="BE70" s="221" t="s">
        <v>87</v>
      </c>
      <c r="BF70" s="221" t="s">
        <v>87</v>
      </c>
    </row>
    <row r="71" spans="2:58" x14ac:dyDescent="0.25">
      <c r="B71" s="221">
        <v>2025</v>
      </c>
      <c r="C71" s="221">
        <v>891780111</v>
      </c>
      <c r="D71" s="221" t="s">
        <v>78</v>
      </c>
      <c r="E71" s="49" t="s">
        <v>7623</v>
      </c>
      <c r="F71" s="65" t="s">
        <v>7622</v>
      </c>
      <c r="G71" s="65">
        <v>0</v>
      </c>
      <c r="H71" s="65" t="s">
        <v>81</v>
      </c>
      <c r="I71" s="65" t="s">
        <v>3368</v>
      </c>
      <c r="J71" s="67" t="s">
        <v>83</v>
      </c>
      <c r="K71" s="66" t="s">
        <v>7621</v>
      </c>
      <c r="L71" s="68">
        <v>21073920</v>
      </c>
      <c r="M71" s="65" t="s">
        <v>85</v>
      </c>
      <c r="N71" s="66" t="s">
        <v>7620</v>
      </c>
      <c r="O71" s="66">
        <v>36560284</v>
      </c>
      <c r="P71" s="66">
        <v>227</v>
      </c>
      <c r="Q71" s="70">
        <v>45691</v>
      </c>
      <c r="R71" s="66">
        <v>501037440</v>
      </c>
      <c r="S71" s="70">
        <v>45705</v>
      </c>
      <c r="T71" s="68">
        <v>21073920</v>
      </c>
      <c r="U71" s="68">
        <v>2719</v>
      </c>
      <c r="V71" s="65" t="s">
        <v>87</v>
      </c>
      <c r="W71" s="68">
        <v>85472020</v>
      </c>
      <c r="X71" s="67" t="s">
        <v>6758</v>
      </c>
      <c r="Y71" s="70">
        <v>45705</v>
      </c>
      <c r="Z71" s="70">
        <v>45705</v>
      </c>
      <c r="AA71" s="70" t="s">
        <v>89</v>
      </c>
      <c r="AB71" s="70">
        <v>45991</v>
      </c>
      <c r="AC71" s="49">
        <f t="shared" si="0"/>
        <v>286</v>
      </c>
      <c r="AD71" s="65">
        <v>0</v>
      </c>
      <c r="AE71" s="68">
        <v>0</v>
      </c>
      <c r="AF71" s="65">
        <v>0</v>
      </c>
      <c r="AG71" s="77" t="s">
        <v>89</v>
      </c>
      <c r="AH71" s="49">
        <f t="shared" si="1"/>
        <v>0</v>
      </c>
      <c r="AI71" s="65">
        <v>0</v>
      </c>
      <c r="AJ71" s="68">
        <v>0</v>
      </c>
      <c r="AK71" s="65" t="s">
        <v>89</v>
      </c>
      <c r="AL71" s="78" t="s">
        <v>89</v>
      </c>
      <c r="AM71" s="65">
        <v>0</v>
      </c>
      <c r="AN71" s="78" t="s">
        <v>89</v>
      </c>
      <c r="AO71" s="78" t="s">
        <v>89</v>
      </c>
      <c r="AP71" s="78" t="s">
        <v>89</v>
      </c>
      <c r="AQ71" s="49">
        <f t="shared" si="2"/>
        <v>0</v>
      </c>
      <c r="AR71" s="49">
        <f>+L71+AE71-AJ71</f>
        <v>21073920</v>
      </c>
      <c r="AS71" s="65" t="s">
        <v>90</v>
      </c>
      <c r="AT71" s="68">
        <v>0</v>
      </c>
      <c r="AU71" s="65" t="s">
        <v>90</v>
      </c>
      <c r="AV71" s="68">
        <v>0</v>
      </c>
      <c r="AW71" s="75" t="s">
        <v>89</v>
      </c>
      <c r="AX71" s="224">
        <v>6322176</v>
      </c>
      <c r="AY71" s="79">
        <f t="shared" si="3"/>
        <v>14751744</v>
      </c>
      <c r="AZ71" s="223">
        <f t="shared" si="4"/>
        <v>0.3</v>
      </c>
      <c r="BA71" s="74">
        <v>0.3</v>
      </c>
      <c r="BB71" s="75" t="s">
        <v>89</v>
      </c>
      <c r="BC71" s="65" t="s">
        <v>108</v>
      </c>
      <c r="BD71" s="400" t="s">
        <v>7619</v>
      </c>
      <c r="BE71" s="221" t="s">
        <v>87</v>
      </c>
      <c r="BF71" s="221" t="s">
        <v>87</v>
      </c>
    </row>
    <row r="72" spans="2:58" x14ac:dyDescent="0.25">
      <c r="B72" s="221">
        <v>2025</v>
      </c>
      <c r="C72" s="221">
        <v>891780111</v>
      </c>
      <c r="D72" s="221" t="s">
        <v>78</v>
      </c>
      <c r="E72" s="49" t="s">
        <v>7618</v>
      </c>
      <c r="F72" s="65" t="s">
        <v>7617</v>
      </c>
      <c r="G72" s="65">
        <v>0</v>
      </c>
      <c r="H72" s="65" t="s">
        <v>81</v>
      </c>
      <c r="I72" s="65" t="s">
        <v>82</v>
      </c>
      <c r="J72" s="67" t="s">
        <v>83</v>
      </c>
      <c r="K72" s="66" t="s">
        <v>7616</v>
      </c>
      <c r="L72" s="68">
        <v>16500000</v>
      </c>
      <c r="M72" s="65" t="s">
        <v>85</v>
      </c>
      <c r="N72" s="66" t="s">
        <v>6412</v>
      </c>
      <c r="O72" s="66">
        <v>1079938053</v>
      </c>
      <c r="P72" s="66">
        <v>123</v>
      </c>
      <c r="Q72" s="70">
        <v>45679</v>
      </c>
      <c r="R72" s="252">
        <v>1353279124</v>
      </c>
      <c r="S72" s="70">
        <v>45705</v>
      </c>
      <c r="T72" s="68">
        <v>16500000</v>
      </c>
      <c r="U72" s="68">
        <v>2720</v>
      </c>
      <c r="V72" s="65" t="s">
        <v>87</v>
      </c>
      <c r="W72" s="68">
        <v>1082939683</v>
      </c>
      <c r="X72" s="67" t="s">
        <v>3365</v>
      </c>
      <c r="Y72" s="70">
        <v>45705</v>
      </c>
      <c r="Z72" s="70">
        <v>45705</v>
      </c>
      <c r="AA72" s="70" t="s">
        <v>89</v>
      </c>
      <c r="AB72" s="70">
        <v>45838</v>
      </c>
      <c r="AC72" s="49">
        <f t="shared" ref="AC72:AC135" si="5">+IF(AA72="1800-01-01",AB72-Z72,AB72-AA72)</f>
        <v>133</v>
      </c>
      <c r="AD72" s="65">
        <v>0</v>
      </c>
      <c r="AE72" s="68">
        <v>0</v>
      </c>
      <c r="AF72" s="65">
        <v>0</v>
      </c>
      <c r="AG72" s="77" t="s">
        <v>89</v>
      </c>
      <c r="AH72" s="49">
        <f t="shared" ref="AH72:AH135" si="6">+IF(AG72="1800-01-01",0,AG72-AB72)</f>
        <v>0</v>
      </c>
      <c r="AI72" s="65">
        <v>0</v>
      </c>
      <c r="AJ72" s="68">
        <v>0</v>
      </c>
      <c r="AK72" s="65" t="s">
        <v>89</v>
      </c>
      <c r="AL72" s="78" t="s">
        <v>89</v>
      </c>
      <c r="AM72" s="65">
        <v>0</v>
      </c>
      <c r="AN72" s="78" t="s">
        <v>89</v>
      </c>
      <c r="AO72" s="78" t="s">
        <v>89</v>
      </c>
      <c r="AP72" s="78" t="s">
        <v>89</v>
      </c>
      <c r="AQ72" s="49">
        <f t="shared" ref="AQ72:AQ135" si="7">+IF(AN72="1800-01-01",0,AO72-AN72)</f>
        <v>0</v>
      </c>
      <c r="AR72" s="49">
        <f>+L72+AE72-AJ72</f>
        <v>16500000</v>
      </c>
      <c r="AS72" s="65" t="s">
        <v>87</v>
      </c>
      <c r="AT72" s="68">
        <v>16500000</v>
      </c>
      <c r="AU72" s="65" t="s">
        <v>90</v>
      </c>
      <c r="AV72" s="68">
        <v>0</v>
      </c>
      <c r="AW72" s="75" t="s">
        <v>89</v>
      </c>
      <c r="AX72" s="224">
        <v>16500000</v>
      </c>
      <c r="AY72" s="79">
        <f t="shared" ref="AY72:AY135" si="8">AR72-AX72</f>
        <v>0</v>
      </c>
      <c r="AZ72" s="223">
        <f t="shared" ref="AZ72:AZ135" si="9">+IFERROR(AX72/AR72,"_")</f>
        <v>1</v>
      </c>
      <c r="BA72" s="74">
        <v>1</v>
      </c>
      <c r="BB72" s="75" t="s">
        <v>89</v>
      </c>
      <c r="BC72" s="65" t="s">
        <v>103</v>
      </c>
      <c r="BD72" s="400" t="s">
        <v>7615</v>
      </c>
      <c r="BE72" s="221" t="s">
        <v>87</v>
      </c>
      <c r="BF72" s="221" t="s">
        <v>87</v>
      </c>
    </row>
    <row r="73" spans="2:58" x14ac:dyDescent="0.25">
      <c r="B73" s="221">
        <v>2025</v>
      </c>
      <c r="C73" s="221">
        <v>891780111</v>
      </c>
      <c r="D73" s="221" t="s">
        <v>78</v>
      </c>
      <c r="E73" s="49" t="s">
        <v>7614</v>
      </c>
      <c r="F73" s="65" t="s">
        <v>7613</v>
      </c>
      <c r="G73" s="65">
        <v>0</v>
      </c>
      <c r="H73" s="65" t="s">
        <v>81</v>
      </c>
      <c r="I73" s="65" t="s">
        <v>82</v>
      </c>
      <c r="J73" s="67" t="s">
        <v>83</v>
      </c>
      <c r="K73" s="66" t="s">
        <v>7612</v>
      </c>
      <c r="L73" s="68">
        <v>15500000</v>
      </c>
      <c r="M73" s="65" t="s">
        <v>85</v>
      </c>
      <c r="N73" s="66" t="s">
        <v>6104</v>
      </c>
      <c r="O73" s="66">
        <v>1082916114</v>
      </c>
      <c r="P73" s="66">
        <v>123</v>
      </c>
      <c r="Q73" s="70">
        <v>45679</v>
      </c>
      <c r="R73" s="252">
        <v>1353279124</v>
      </c>
      <c r="S73" s="70">
        <v>45705</v>
      </c>
      <c r="T73" s="68">
        <v>15500000</v>
      </c>
      <c r="U73" s="68">
        <v>2721</v>
      </c>
      <c r="V73" s="65" t="s">
        <v>87</v>
      </c>
      <c r="W73" s="49">
        <v>36669284</v>
      </c>
      <c r="X73" s="49" t="s">
        <v>6201</v>
      </c>
      <c r="Y73" s="70">
        <v>45705</v>
      </c>
      <c r="Z73" s="70">
        <v>45705</v>
      </c>
      <c r="AA73" s="70" t="s">
        <v>89</v>
      </c>
      <c r="AB73" s="70">
        <v>45838</v>
      </c>
      <c r="AC73" s="49">
        <f t="shared" si="5"/>
        <v>133</v>
      </c>
      <c r="AD73" s="65">
        <v>0</v>
      </c>
      <c r="AE73" s="68">
        <v>0</v>
      </c>
      <c r="AF73" s="65">
        <v>0</v>
      </c>
      <c r="AG73" s="77" t="s">
        <v>89</v>
      </c>
      <c r="AH73" s="49">
        <f t="shared" si="6"/>
        <v>0</v>
      </c>
      <c r="AI73" s="65">
        <v>0</v>
      </c>
      <c r="AJ73" s="68">
        <v>0</v>
      </c>
      <c r="AK73" s="65" t="s">
        <v>89</v>
      </c>
      <c r="AL73" s="78" t="s">
        <v>89</v>
      </c>
      <c r="AM73" s="65">
        <v>0</v>
      </c>
      <c r="AN73" s="78" t="s">
        <v>89</v>
      </c>
      <c r="AO73" s="78" t="s">
        <v>89</v>
      </c>
      <c r="AP73" s="78" t="s">
        <v>89</v>
      </c>
      <c r="AQ73" s="49">
        <f t="shared" si="7"/>
        <v>0</v>
      </c>
      <c r="AR73" s="49">
        <f>+L73+AE73-AJ73</f>
        <v>15500000</v>
      </c>
      <c r="AS73" s="65" t="s">
        <v>87</v>
      </c>
      <c r="AT73" s="68">
        <v>15500000</v>
      </c>
      <c r="AU73" s="65" t="s">
        <v>90</v>
      </c>
      <c r="AV73" s="68">
        <v>0</v>
      </c>
      <c r="AW73" s="75" t="s">
        <v>89</v>
      </c>
      <c r="AX73" s="224">
        <v>15500000</v>
      </c>
      <c r="AY73" s="79">
        <f t="shared" si="8"/>
        <v>0</v>
      </c>
      <c r="AZ73" s="223">
        <f t="shared" si="9"/>
        <v>1</v>
      </c>
      <c r="BA73" s="74">
        <v>1</v>
      </c>
      <c r="BB73" s="75" t="s">
        <v>89</v>
      </c>
      <c r="BC73" s="65" t="s">
        <v>103</v>
      </c>
      <c r="BD73" s="400" t="s">
        <v>7611</v>
      </c>
      <c r="BE73" s="221" t="s">
        <v>87</v>
      </c>
      <c r="BF73" s="221" t="s">
        <v>87</v>
      </c>
    </row>
    <row r="74" spans="2:58" x14ac:dyDescent="0.25">
      <c r="B74" s="221">
        <v>2025</v>
      </c>
      <c r="C74" s="221">
        <v>891780111</v>
      </c>
      <c r="D74" s="221" t="s">
        <v>78</v>
      </c>
      <c r="E74" s="49" t="s">
        <v>7610</v>
      </c>
      <c r="F74" s="65" t="s">
        <v>7609</v>
      </c>
      <c r="G74" s="65">
        <v>0</v>
      </c>
      <c r="H74" s="65" t="s">
        <v>81</v>
      </c>
      <c r="I74" s="65" t="s">
        <v>82</v>
      </c>
      <c r="J74" s="67" t="s">
        <v>83</v>
      </c>
      <c r="K74" s="66" t="s">
        <v>7608</v>
      </c>
      <c r="L74" s="68">
        <v>8000000</v>
      </c>
      <c r="M74" s="65" t="s">
        <v>85</v>
      </c>
      <c r="N74" s="66" t="s">
        <v>6461</v>
      </c>
      <c r="O74" s="66">
        <v>1001911525</v>
      </c>
      <c r="P74" s="66">
        <v>123</v>
      </c>
      <c r="Q74" s="70">
        <v>45679</v>
      </c>
      <c r="R74" s="252">
        <v>1353279124</v>
      </c>
      <c r="S74" s="70">
        <v>45705</v>
      </c>
      <c r="T74" s="68">
        <v>8000000</v>
      </c>
      <c r="U74" s="68">
        <v>2722</v>
      </c>
      <c r="V74" s="65" t="s">
        <v>87</v>
      </c>
      <c r="W74" s="68">
        <v>1082939683</v>
      </c>
      <c r="X74" s="67" t="s">
        <v>3365</v>
      </c>
      <c r="Y74" s="70">
        <v>45705</v>
      </c>
      <c r="Z74" s="70">
        <v>45705</v>
      </c>
      <c r="AA74" s="70" t="s">
        <v>89</v>
      </c>
      <c r="AB74" s="70">
        <v>45747</v>
      </c>
      <c r="AC74" s="49">
        <f t="shared" si="5"/>
        <v>42</v>
      </c>
      <c r="AD74" s="65">
        <v>0</v>
      </c>
      <c r="AE74" s="68">
        <v>0</v>
      </c>
      <c r="AF74" s="65">
        <v>0</v>
      </c>
      <c r="AG74" s="77" t="s">
        <v>89</v>
      </c>
      <c r="AH74" s="49">
        <f t="shared" si="6"/>
        <v>0</v>
      </c>
      <c r="AI74" s="65">
        <v>0</v>
      </c>
      <c r="AJ74" s="68">
        <v>0</v>
      </c>
      <c r="AK74" s="65" t="s">
        <v>89</v>
      </c>
      <c r="AL74" s="78" t="s">
        <v>89</v>
      </c>
      <c r="AM74" s="65">
        <v>0</v>
      </c>
      <c r="AN74" s="78" t="s">
        <v>89</v>
      </c>
      <c r="AO74" s="78" t="s">
        <v>89</v>
      </c>
      <c r="AP74" s="78" t="s">
        <v>89</v>
      </c>
      <c r="AQ74" s="49">
        <f t="shared" si="7"/>
        <v>0</v>
      </c>
      <c r="AR74" s="49">
        <f>+L74+AE74-AJ74</f>
        <v>8000000</v>
      </c>
      <c r="AS74" s="65" t="s">
        <v>87</v>
      </c>
      <c r="AT74" s="68">
        <v>8000000</v>
      </c>
      <c r="AU74" s="65" t="s">
        <v>90</v>
      </c>
      <c r="AV74" s="68">
        <v>0</v>
      </c>
      <c r="AW74" s="75" t="s">
        <v>89</v>
      </c>
      <c r="AX74" s="224">
        <v>8000000</v>
      </c>
      <c r="AY74" s="79">
        <f t="shared" si="8"/>
        <v>0</v>
      </c>
      <c r="AZ74" s="223">
        <f t="shared" si="9"/>
        <v>1</v>
      </c>
      <c r="BA74" s="74">
        <v>1</v>
      </c>
      <c r="BB74" s="75" t="s">
        <v>89</v>
      </c>
      <c r="BC74" s="65" t="s">
        <v>103</v>
      </c>
      <c r="BD74" s="400" t="s">
        <v>7607</v>
      </c>
      <c r="BE74" s="221" t="s">
        <v>87</v>
      </c>
      <c r="BF74" s="221" t="s">
        <v>87</v>
      </c>
    </row>
    <row r="75" spans="2:58" x14ac:dyDescent="0.25">
      <c r="B75" s="221">
        <v>2025</v>
      </c>
      <c r="C75" s="221">
        <v>891780111</v>
      </c>
      <c r="D75" s="221" t="s">
        <v>78</v>
      </c>
      <c r="E75" s="49" t="s">
        <v>7606</v>
      </c>
      <c r="F75" s="65" t="s">
        <v>7605</v>
      </c>
      <c r="G75" s="65">
        <v>0</v>
      </c>
      <c r="H75" s="65" t="s">
        <v>81</v>
      </c>
      <c r="I75" s="65" t="s">
        <v>3368</v>
      </c>
      <c r="J75" s="67" t="s">
        <v>83</v>
      </c>
      <c r="K75" s="66" t="s">
        <v>7604</v>
      </c>
      <c r="L75" s="68">
        <v>9000000</v>
      </c>
      <c r="M75" s="65" t="s">
        <v>85</v>
      </c>
      <c r="N75" s="66" t="s">
        <v>5723</v>
      </c>
      <c r="O75" s="66">
        <v>1082927824</v>
      </c>
      <c r="P75" s="66">
        <v>269</v>
      </c>
      <c r="Q75" s="70">
        <v>45694</v>
      </c>
      <c r="R75" s="66">
        <v>503100000</v>
      </c>
      <c r="S75" s="70">
        <v>45706</v>
      </c>
      <c r="T75" s="68">
        <v>9000000</v>
      </c>
      <c r="U75" s="68">
        <v>2751</v>
      </c>
      <c r="V75" s="65" t="s">
        <v>87</v>
      </c>
      <c r="W75" s="68">
        <v>72221403</v>
      </c>
      <c r="X75" s="67" t="s">
        <v>4998</v>
      </c>
      <c r="Y75" s="70">
        <v>45706</v>
      </c>
      <c r="Z75" s="70">
        <v>45706</v>
      </c>
      <c r="AA75" s="70" t="s">
        <v>89</v>
      </c>
      <c r="AB75" s="70">
        <v>45747</v>
      </c>
      <c r="AC75" s="49">
        <f t="shared" si="5"/>
        <v>41</v>
      </c>
      <c r="AD75" s="65">
        <v>0</v>
      </c>
      <c r="AE75" s="68">
        <v>0</v>
      </c>
      <c r="AF75" s="65">
        <v>0</v>
      </c>
      <c r="AG75" s="77" t="s">
        <v>89</v>
      </c>
      <c r="AH75" s="49">
        <f t="shared" si="6"/>
        <v>0</v>
      </c>
      <c r="AI75" s="65">
        <v>0</v>
      </c>
      <c r="AJ75" s="68">
        <v>0</v>
      </c>
      <c r="AK75" s="65" t="s">
        <v>89</v>
      </c>
      <c r="AL75" s="78" t="s">
        <v>89</v>
      </c>
      <c r="AM75" s="65">
        <v>0</v>
      </c>
      <c r="AN75" s="78" t="s">
        <v>89</v>
      </c>
      <c r="AO75" s="78" t="s">
        <v>89</v>
      </c>
      <c r="AP75" s="78" t="s">
        <v>89</v>
      </c>
      <c r="AQ75" s="49">
        <f t="shared" si="7"/>
        <v>0</v>
      </c>
      <c r="AR75" s="49">
        <f>+L75+AE75-AJ75</f>
        <v>9000000</v>
      </c>
      <c r="AS75" s="65" t="s">
        <v>90</v>
      </c>
      <c r="AT75" s="68">
        <v>0</v>
      </c>
      <c r="AU75" s="65" t="s">
        <v>90</v>
      </c>
      <c r="AV75" s="68">
        <v>0</v>
      </c>
      <c r="AW75" s="75" t="s">
        <v>89</v>
      </c>
      <c r="AX75" s="224">
        <v>9000000</v>
      </c>
      <c r="AY75" s="79">
        <f t="shared" si="8"/>
        <v>0</v>
      </c>
      <c r="AZ75" s="223">
        <f t="shared" si="9"/>
        <v>1</v>
      </c>
      <c r="BA75" s="74">
        <v>1</v>
      </c>
      <c r="BB75" s="75" t="s">
        <v>89</v>
      </c>
      <c r="BC75" s="65" t="s">
        <v>103</v>
      </c>
      <c r="BD75" s="400" t="s">
        <v>7603</v>
      </c>
      <c r="BE75" s="221" t="s">
        <v>87</v>
      </c>
      <c r="BF75" s="221" t="s">
        <v>87</v>
      </c>
    </row>
    <row r="76" spans="2:58" x14ac:dyDescent="0.25">
      <c r="B76" s="221">
        <v>2025</v>
      </c>
      <c r="C76" s="221">
        <v>891780111</v>
      </c>
      <c r="D76" s="221" t="s">
        <v>78</v>
      </c>
      <c r="E76" s="49" t="s">
        <v>7602</v>
      </c>
      <c r="F76" s="65" t="s">
        <v>7601</v>
      </c>
      <c r="G76" s="65">
        <v>0</v>
      </c>
      <c r="H76" s="65" t="s">
        <v>81</v>
      </c>
      <c r="I76" s="65" t="s">
        <v>3368</v>
      </c>
      <c r="J76" s="67" t="s">
        <v>83</v>
      </c>
      <c r="K76" s="66" t="s">
        <v>7600</v>
      </c>
      <c r="L76" s="68">
        <v>2400000</v>
      </c>
      <c r="M76" s="65" t="s">
        <v>85</v>
      </c>
      <c r="N76" s="66" t="s">
        <v>6227</v>
      </c>
      <c r="O76" s="66">
        <v>1098748884</v>
      </c>
      <c r="P76" s="66">
        <v>265</v>
      </c>
      <c r="Q76" s="70">
        <v>45693</v>
      </c>
      <c r="R76" s="252">
        <v>10450000</v>
      </c>
      <c r="S76" s="70">
        <v>45706</v>
      </c>
      <c r="T76" s="68">
        <v>2400000</v>
      </c>
      <c r="U76" s="68">
        <v>2759</v>
      </c>
      <c r="V76" s="65" t="s">
        <v>87</v>
      </c>
      <c r="W76" s="68">
        <v>1082939683</v>
      </c>
      <c r="X76" s="67" t="s">
        <v>3365</v>
      </c>
      <c r="Y76" s="70">
        <v>45706</v>
      </c>
      <c r="Z76" s="70">
        <v>45706</v>
      </c>
      <c r="AA76" s="70" t="s">
        <v>89</v>
      </c>
      <c r="AB76" s="70">
        <v>45712</v>
      </c>
      <c r="AC76" s="49">
        <f t="shared" si="5"/>
        <v>6</v>
      </c>
      <c r="AD76" s="65">
        <v>0</v>
      </c>
      <c r="AE76" s="68">
        <v>0</v>
      </c>
      <c r="AF76" s="65">
        <v>0</v>
      </c>
      <c r="AG76" s="77" t="s">
        <v>89</v>
      </c>
      <c r="AH76" s="49">
        <f t="shared" si="6"/>
        <v>0</v>
      </c>
      <c r="AI76" s="65">
        <v>0</v>
      </c>
      <c r="AJ76" s="68">
        <v>0</v>
      </c>
      <c r="AK76" s="65" t="s">
        <v>89</v>
      </c>
      <c r="AL76" s="78" t="s">
        <v>89</v>
      </c>
      <c r="AM76" s="65">
        <v>0</v>
      </c>
      <c r="AN76" s="78" t="s">
        <v>89</v>
      </c>
      <c r="AO76" s="78" t="s">
        <v>89</v>
      </c>
      <c r="AP76" s="78" t="s">
        <v>89</v>
      </c>
      <c r="AQ76" s="49">
        <f t="shared" si="7"/>
        <v>0</v>
      </c>
      <c r="AR76" s="49">
        <f>+L76+AE76-AJ76</f>
        <v>2400000</v>
      </c>
      <c r="AS76" s="65" t="s">
        <v>90</v>
      </c>
      <c r="AT76" s="68">
        <v>0</v>
      </c>
      <c r="AU76" s="65" t="s">
        <v>90</v>
      </c>
      <c r="AV76" s="68">
        <v>0</v>
      </c>
      <c r="AW76" s="75" t="s">
        <v>89</v>
      </c>
      <c r="AX76" s="224">
        <v>2400000</v>
      </c>
      <c r="AY76" s="79">
        <f t="shared" si="8"/>
        <v>0</v>
      </c>
      <c r="AZ76" s="223">
        <f t="shared" si="9"/>
        <v>1</v>
      </c>
      <c r="BA76" s="74">
        <v>1</v>
      </c>
      <c r="BB76" s="75" t="s">
        <v>89</v>
      </c>
      <c r="BC76" s="65" t="s">
        <v>103</v>
      </c>
      <c r="BD76" s="400" t="s">
        <v>7599</v>
      </c>
      <c r="BE76" s="221" t="s">
        <v>87</v>
      </c>
      <c r="BF76" s="221" t="s">
        <v>87</v>
      </c>
    </row>
    <row r="77" spans="2:58" x14ac:dyDescent="0.25">
      <c r="B77" s="221">
        <v>2025</v>
      </c>
      <c r="C77" s="221">
        <v>891780111</v>
      </c>
      <c r="D77" s="221" t="s">
        <v>78</v>
      </c>
      <c r="E77" s="49" t="s">
        <v>7598</v>
      </c>
      <c r="F77" s="65" t="s">
        <v>7597</v>
      </c>
      <c r="G77" s="65">
        <v>0</v>
      </c>
      <c r="H77" s="65" t="s">
        <v>81</v>
      </c>
      <c r="I77" s="65" t="s">
        <v>82</v>
      </c>
      <c r="J77" s="67" t="s">
        <v>83</v>
      </c>
      <c r="K77" s="66" t="s">
        <v>7596</v>
      </c>
      <c r="L77" s="68">
        <v>20000000</v>
      </c>
      <c r="M77" s="65" t="s">
        <v>85</v>
      </c>
      <c r="N77" s="66" t="s">
        <v>6242</v>
      </c>
      <c r="O77" s="66">
        <v>1102862718</v>
      </c>
      <c r="P77" s="66">
        <v>322</v>
      </c>
      <c r="Q77" s="70">
        <v>45699</v>
      </c>
      <c r="R77" s="66">
        <v>77325000</v>
      </c>
      <c r="S77" s="70">
        <v>45707</v>
      </c>
      <c r="T77" s="68">
        <v>20000000</v>
      </c>
      <c r="U77" s="68">
        <v>2797</v>
      </c>
      <c r="V77" s="65" t="s">
        <v>87</v>
      </c>
      <c r="W77" s="68">
        <v>1082939683</v>
      </c>
      <c r="X77" s="67" t="s">
        <v>3365</v>
      </c>
      <c r="Y77" s="70">
        <v>45707</v>
      </c>
      <c r="Z77" s="70">
        <v>45707</v>
      </c>
      <c r="AA77" s="70" t="s">
        <v>89</v>
      </c>
      <c r="AB77" s="70">
        <v>45838</v>
      </c>
      <c r="AC77" s="49">
        <f t="shared" si="5"/>
        <v>131</v>
      </c>
      <c r="AD77" s="65">
        <v>0</v>
      </c>
      <c r="AE77" s="68">
        <v>0</v>
      </c>
      <c r="AF77" s="65">
        <v>0</v>
      </c>
      <c r="AG77" s="77" t="s">
        <v>89</v>
      </c>
      <c r="AH77" s="49">
        <f t="shared" si="6"/>
        <v>0</v>
      </c>
      <c r="AI77" s="65">
        <v>0</v>
      </c>
      <c r="AJ77" s="68">
        <v>0</v>
      </c>
      <c r="AK77" s="65" t="s">
        <v>89</v>
      </c>
      <c r="AL77" s="78" t="s">
        <v>89</v>
      </c>
      <c r="AM77" s="65">
        <v>0</v>
      </c>
      <c r="AN77" s="78" t="s">
        <v>89</v>
      </c>
      <c r="AO77" s="78" t="s">
        <v>89</v>
      </c>
      <c r="AP77" s="78" t="s">
        <v>89</v>
      </c>
      <c r="AQ77" s="49">
        <f t="shared" si="7"/>
        <v>0</v>
      </c>
      <c r="AR77" s="49">
        <f>+L77+AE77-AJ77</f>
        <v>20000000</v>
      </c>
      <c r="AS77" s="65" t="s">
        <v>87</v>
      </c>
      <c r="AT77" s="68">
        <v>20000000</v>
      </c>
      <c r="AU77" s="65" t="s">
        <v>90</v>
      </c>
      <c r="AV77" s="68">
        <v>0</v>
      </c>
      <c r="AW77" s="75" t="s">
        <v>89</v>
      </c>
      <c r="AX77" s="224">
        <v>20000000</v>
      </c>
      <c r="AY77" s="79">
        <f t="shared" si="8"/>
        <v>0</v>
      </c>
      <c r="AZ77" s="223">
        <f t="shared" si="9"/>
        <v>1</v>
      </c>
      <c r="BA77" s="74">
        <v>1</v>
      </c>
      <c r="BB77" s="75" t="s">
        <v>89</v>
      </c>
      <c r="BC77" s="65" t="s">
        <v>103</v>
      </c>
      <c r="BD77" s="400" t="s">
        <v>7595</v>
      </c>
      <c r="BE77" s="221" t="s">
        <v>87</v>
      </c>
      <c r="BF77" s="221" t="s">
        <v>87</v>
      </c>
    </row>
    <row r="78" spans="2:58" x14ac:dyDescent="0.25">
      <c r="B78" s="221">
        <v>2025</v>
      </c>
      <c r="C78" s="221">
        <v>891780111</v>
      </c>
      <c r="D78" s="221" t="s">
        <v>78</v>
      </c>
      <c r="E78" s="49" t="s">
        <v>7594</v>
      </c>
      <c r="F78" s="65" t="s">
        <v>7593</v>
      </c>
      <c r="G78" s="65">
        <v>0</v>
      </c>
      <c r="H78" s="65" t="s">
        <v>81</v>
      </c>
      <c r="I78" s="65" t="s">
        <v>3368</v>
      </c>
      <c r="J78" s="67" t="s">
        <v>83</v>
      </c>
      <c r="K78" s="66" t="s">
        <v>7592</v>
      </c>
      <c r="L78" s="68">
        <v>10500000</v>
      </c>
      <c r="M78" s="65" t="s">
        <v>85</v>
      </c>
      <c r="N78" s="66" t="s">
        <v>4999</v>
      </c>
      <c r="O78" s="66">
        <v>1049615490</v>
      </c>
      <c r="P78" s="66">
        <v>375</v>
      </c>
      <c r="Q78" s="70">
        <v>45705</v>
      </c>
      <c r="R78" s="66">
        <v>10500000</v>
      </c>
      <c r="S78" s="70">
        <v>45707</v>
      </c>
      <c r="T78" s="68">
        <v>10500000</v>
      </c>
      <c r="U78" s="68">
        <v>2798</v>
      </c>
      <c r="V78" s="65" t="s">
        <v>87</v>
      </c>
      <c r="W78" s="68">
        <v>72221403</v>
      </c>
      <c r="X78" s="67" t="s">
        <v>4998</v>
      </c>
      <c r="Y78" s="70">
        <v>45707</v>
      </c>
      <c r="Z78" s="70">
        <v>45707</v>
      </c>
      <c r="AA78" s="70" t="s">
        <v>89</v>
      </c>
      <c r="AB78" s="70">
        <v>45747</v>
      </c>
      <c r="AC78" s="49">
        <f t="shared" si="5"/>
        <v>40</v>
      </c>
      <c r="AD78" s="65">
        <v>0</v>
      </c>
      <c r="AE78" s="68">
        <v>0</v>
      </c>
      <c r="AF78" s="65">
        <v>0</v>
      </c>
      <c r="AG78" s="77" t="s">
        <v>89</v>
      </c>
      <c r="AH78" s="49">
        <f t="shared" si="6"/>
        <v>0</v>
      </c>
      <c r="AI78" s="65">
        <v>0</v>
      </c>
      <c r="AJ78" s="68">
        <v>0</v>
      </c>
      <c r="AK78" s="65" t="s">
        <v>89</v>
      </c>
      <c r="AL78" s="78" t="s">
        <v>89</v>
      </c>
      <c r="AM78" s="65">
        <v>0</v>
      </c>
      <c r="AN78" s="78" t="s">
        <v>89</v>
      </c>
      <c r="AO78" s="78" t="s">
        <v>89</v>
      </c>
      <c r="AP78" s="78" t="s">
        <v>89</v>
      </c>
      <c r="AQ78" s="49">
        <f t="shared" si="7"/>
        <v>0</v>
      </c>
      <c r="AR78" s="49">
        <f>+L78+AE78-AJ78</f>
        <v>10500000</v>
      </c>
      <c r="AS78" s="65" t="s">
        <v>90</v>
      </c>
      <c r="AT78" s="68">
        <v>0</v>
      </c>
      <c r="AU78" s="65" t="s">
        <v>90</v>
      </c>
      <c r="AV78" s="68">
        <v>0</v>
      </c>
      <c r="AW78" s="75" t="s">
        <v>89</v>
      </c>
      <c r="AX78" s="224">
        <v>10500000</v>
      </c>
      <c r="AY78" s="79">
        <f t="shared" si="8"/>
        <v>0</v>
      </c>
      <c r="AZ78" s="223">
        <f t="shared" si="9"/>
        <v>1</v>
      </c>
      <c r="BA78" s="74">
        <v>1</v>
      </c>
      <c r="BB78" s="75" t="s">
        <v>89</v>
      </c>
      <c r="BC78" s="65" t="s">
        <v>103</v>
      </c>
      <c r="BD78" s="400" t="s">
        <v>7591</v>
      </c>
      <c r="BE78" s="221" t="s">
        <v>87</v>
      </c>
      <c r="BF78" s="221" t="s">
        <v>87</v>
      </c>
    </row>
    <row r="79" spans="2:58" x14ac:dyDescent="0.25">
      <c r="B79" s="221">
        <v>2025</v>
      </c>
      <c r="C79" s="221">
        <v>891780111</v>
      </c>
      <c r="D79" s="221" t="s">
        <v>78</v>
      </c>
      <c r="E79" s="49" t="s">
        <v>7590</v>
      </c>
      <c r="F79" s="65" t="s">
        <v>7589</v>
      </c>
      <c r="G79" s="65">
        <v>0</v>
      </c>
      <c r="H79" s="65" t="s">
        <v>81</v>
      </c>
      <c r="I79" s="65" t="s">
        <v>3368</v>
      </c>
      <c r="J79" s="67" t="s">
        <v>83</v>
      </c>
      <c r="K79" s="66" t="s">
        <v>7588</v>
      </c>
      <c r="L79" s="68">
        <v>20000000</v>
      </c>
      <c r="M79" s="65" t="s">
        <v>85</v>
      </c>
      <c r="N79" s="66" t="s">
        <v>6407</v>
      </c>
      <c r="O79" s="66">
        <v>43577155</v>
      </c>
      <c r="P79" s="66">
        <v>374</v>
      </c>
      <c r="Q79" s="70">
        <v>45705</v>
      </c>
      <c r="R79" s="66">
        <v>44000000</v>
      </c>
      <c r="S79" s="70">
        <v>45707</v>
      </c>
      <c r="T79" s="68">
        <v>20000000</v>
      </c>
      <c r="U79" s="68">
        <v>2799</v>
      </c>
      <c r="V79" s="65" t="s">
        <v>87</v>
      </c>
      <c r="W79" s="68">
        <v>22793763</v>
      </c>
      <c r="X79" s="67" t="s">
        <v>5357</v>
      </c>
      <c r="Y79" s="70">
        <v>45707</v>
      </c>
      <c r="Z79" s="70">
        <v>45707</v>
      </c>
      <c r="AA79" s="70" t="s">
        <v>89</v>
      </c>
      <c r="AB79" s="70">
        <v>45838</v>
      </c>
      <c r="AC79" s="49">
        <f t="shared" si="5"/>
        <v>131</v>
      </c>
      <c r="AD79" s="65">
        <v>0</v>
      </c>
      <c r="AE79" s="68">
        <v>0</v>
      </c>
      <c r="AF79" s="65">
        <v>0</v>
      </c>
      <c r="AG79" s="77" t="s">
        <v>89</v>
      </c>
      <c r="AH79" s="49">
        <f t="shared" si="6"/>
        <v>0</v>
      </c>
      <c r="AI79" s="65">
        <v>0</v>
      </c>
      <c r="AJ79" s="68">
        <v>0</v>
      </c>
      <c r="AK79" s="65" t="s">
        <v>89</v>
      </c>
      <c r="AL79" s="78" t="s">
        <v>89</v>
      </c>
      <c r="AM79" s="65">
        <v>0</v>
      </c>
      <c r="AN79" s="78" t="s">
        <v>89</v>
      </c>
      <c r="AO79" s="78" t="s">
        <v>89</v>
      </c>
      <c r="AP79" s="78" t="s">
        <v>89</v>
      </c>
      <c r="AQ79" s="49">
        <f t="shared" si="7"/>
        <v>0</v>
      </c>
      <c r="AR79" s="49">
        <f>+L79+AE79-AJ79</f>
        <v>20000000</v>
      </c>
      <c r="AS79" s="65" t="s">
        <v>90</v>
      </c>
      <c r="AT79" s="68">
        <v>0</v>
      </c>
      <c r="AU79" s="65" t="s">
        <v>90</v>
      </c>
      <c r="AV79" s="68">
        <v>0</v>
      </c>
      <c r="AW79" s="75" t="s">
        <v>89</v>
      </c>
      <c r="AX79" s="224">
        <v>8000000</v>
      </c>
      <c r="AY79" s="79">
        <f t="shared" si="8"/>
        <v>12000000</v>
      </c>
      <c r="AZ79" s="223">
        <f t="shared" si="9"/>
        <v>0.4</v>
      </c>
      <c r="BA79" s="74">
        <v>1</v>
      </c>
      <c r="BB79" s="75" t="s">
        <v>89</v>
      </c>
      <c r="BC79" s="65" t="s">
        <v>103</v>
      </c>
      <c r="BD79" s="400" t="s">
        <v>7587</v>
      </c>
      <c r="BE79" s="221" t="s">
        <v>87</v>
      </c>
      <c r="BF79" s="221" t="s">
        <v>87</v>
      </c>
    </row>
    <row r="80" spans="2:58" x14ac:dyDescent="0.25">
      <c r="B80" s="221">
        <v>2025</v>
      </c>
      <c r="C80" s="221">
        <v>891780111</v>
      </c>
      <c r="D80" s="221" t="s">
        <v>78</v>
      </c>
      <c r="E80" s="49" t="s">
        <v>7586</v>
      </c>
      <c r="F80" s="65" t="s">
        <v>7585</v>
      </c>
      <c r="G80" s="65">
        <v>0</v>
      </c>
      <c r="H80" s="65" t="s">
        <v>81</v>
      </c>
      <c r="I80" s="65" t="s">
        <v>82</v>
      </c>
      <c r="J80" s="67" t="s">
        <v>83</v>
      </c>
      <c r="K80" s="66" t="s">
        <v>7584</v>
      </c>
      <c r="L80" s="68">
        <v>17325000</v>
      </c>
      <c r="M80" s="65" t="s">
        <v>85</v>
      </c>
      <c r="N80" s="66" t="s">
        <v>6218</v>
      </c>
      <c r="O80" s="66">
        <v>57303000</v>
      </c>
      <c r="P80" s="66">
        <v>322</v>
      </c>
      <c r="Q80" s="70">
        <v>45699</v>
      </c>
      <c r="R80" s="66">
        <v>77325000</v>
      </c>
      <c r="S80" s="70">
        <v>45707</v>
      </c>
      <c r="T80" s="68">
        <v>17325000</v>
      </c>
      <c r="U80" s="68">
        <v>2800</v>
      </c>
      <c r="V80" s="65" t="s">
        <v>87</v>
      </c>
      <c r="W80" s="68">
        <v>1082939683</v>
      </c>
      <c r="X80" s="67" t="s">
        <v>3365</v>
      </c>
      <c r="Y80" s="70">
        <v>45707</v>
      </c>
      <c r="Z80" s="70">
        <v>45707</v>
      </c>
      <c r="AA80" s="70" t="s">
        <v>89</v>
      </c>
      <c r="AB80" s="70">
        <v>45838</v>
      </c>
      <c r="AC80" s="49">
        <f t="shared" si="5"/>
        <v>131</v>
      </c>
      <c r="AD80" s="65">
        <v>0</v>
      </c>
      <c r="AE80" s="68">
        <v>0</v>
      </c>
      <c r="AF80" s="65">
        <v>0</v>
      </c>
      <c r="AG80" s="77" t="s">
        <v>89</v>
      </c>
      <c r="AH80" s="49">
        <f t="shared" si="6"/>
        <v>0</v>
      </c>
      <c r="AI80" s="65">
        <v>0</v>
      </c>
      <c r="AJ80" s="68">
        <v>0</v>
      </c>
      <c r="AK80" s="65" t="s">
        <v>89</v>
      </c>
      <c r="AL80" s="78" t="s">
        <v>89</v>
      </c>
      <c r="AM80" s="65">
        <v>0</v>
      </c>
      <c r="AN80" s="78" t="s">
        <v>89</v>
      </c>
      <c r="AO80" s="78" t="s">
        <v>89</v>
      </c>
      <c r="AP80" s="78" t="s">
        <v>89</v>
      </c>
      <c r="AQ80" s="49">
        <f t="shared" si="7"/>
        <v>0</v>
      </c>
      <c r="AR80" s="49">
        <f>+L80+AE80-AJ80</f>
        <v>17325000</v>
      </c>
      <c r="AS80" s="65" t="s">
        <v>87</v>
      </c>
      <c r="AT80" s="68">
        <v>17325000</v>
      </c>
      <c r="AU80" s="65" t="s">
        <v>90</v>
      </c>
      <c r="AV80" s="68">
        <v>0</v>
      </c>
      <c r="AW80" s="75" t="s">
        <v>89</v>
      </c>
      <c r="AX80" s="224">
        <v>17325000</v>
      </c>
      <c r="AY80" s="79">
        <f t="shared" si="8"/>
        <v>0</v>
      </c>
      <c r="AZ80" s="223">
        <f t="shared" si="9"/>
        <v>1</v>
      </c>
      <c r="BA80" s="74">
        <v>1</v>
      </c>
      <c r="BB80" s="75" t="s">
        <v>89</v>
      </c>
      <c r="BC80" s="65" t="s">
        <v>103</v>
      </c>
      <c r="BD80" s="400" t="s">
        <v>7583</v>
      </c>
      <c r="BE80" s="221" t="s">
        <v>87</v>
      </c>
      <c r="BF80" s="221" t="s">
        <v>87</v>
      </c>
    </row>
    <row r="81" spans="2:58" x14ac:dyDescent="0.25">
      <c r="B81" s="221">
        <v>2025</v>
      </c>
      <c r="C81" s="221">
        <v>891780111</v>
      </c>
      <c r="D81" s="221" t="s">
        <v>78</v>
      </c>
      <c r="E81" s="49" t="s">
        <v>7582</v>
      </c>
      <c r="F81" s="65" t="s">
        <v>7581</v>
      </c>
      <c r="G81" s="65">
        <v>0</v>
      </c>
      <c r="H81" s="65" t="s">
        <v>81</v>
      </c>
      <c r="I81" s="65" t="s">
        <v>82</v>
      </c>
      <c r="J81" s="67" t="s">
        <v>83</v>
      </c>
      <c r="K81" s="66" t="s">
        <v>7580</v>
      </c>
      <c r="L81" s="68">
        <v>16500000</v>
      </c>
      <c r="M81" s="65" t="s">
        <v>85</v>
      </c>
      <c r="N81" s="66" t="s">
        <v>6366</v>
      </c>
      <c r="O81" s="66">
        <v>1082958237</v>
      </c>
      <c r="P81" s="66">
        <v>123</v>
      </c>
      <c r="Q81" s="70">
        <v>45679</v>
      </c>
      <c r="R81" s="252">
        <v>1353279124</v>
      </c>
      <c r="S81" s="70">
        <v>45708</v>
      </c>
      <c r="T81" s="68">
        <v>16500000</v>
      </c>
      <c r="U81" s="68">
        <v>2843</v>
      </c>
      <c r="V81" s="65" t="s">
        <v>87</v>
      </c>
      <c r="W81" s="68">
        <v>1082939683</v>
      </c>
      <c r="X81" s="67" t="s">
        <v>3365</v>
      </c>
      <c r="Y81" s="70">
        <v>45708</v>
      </c>
      <c r="Z81" s="70">
        <v>45708</v>
      </c>
      <c r="AA81" s="70" t="s">
        <v>89</v>
      </c>
      <c r="AB81" s="70">
        <v>45838</v>
      </c>
      <c r="AC81" s="49">
        <f t="shared" si="5"/>
        <v>130</v>
      </c>
      <c r="AD81" s="65">
        <v>0</v>
      </c>
      <c r="AE81" s="68">
        <v>0</v>
      </c>
      <c r="AF81" s="65">
        <v>0</v>
      </c>
      <c r="AG81" s="77" t="s">
        <v>89</v>
      </c>
      <c r="AH81" s="49">
        <f t="shared" si="6"/>
        <v>0</v>
      </c>
      <c r="AI81" s="65">
        <v>0</v>
      </c>
      <c r="AJ81" s="68">
        <v>0</v>
      </c>
      <c r="AK81" s="65" t="s">
        <v>89</v>
      </c>
      <c r="AL81" s="78" t="s">
        <v>89</v>
      </c>
      <c r="AM81" s="65">
        <v>0</v>
      </c>
      <c r="AN81" s="78" t="s">
        <v>89</v>
      </c>
      <c r="AO81" s="78" t="s">
        <v>89</v>
      </c>
      <c r="AP81" s="78" t="s">
        <v>89</v>
      </c>
      <c r="AQ81" s="49">
        <f t="shared" si="7"/>
        <v>0</v>
      </c>
      <c r="AR81" s="49">
        <f>+L81+AE81-AJ81</f>
        <v>16500000</v>
      </c>
      <c r="AS81" s="65" t="s">
        <v>87</v>
      </c>
      <c r="AT81" s="68">
        <v>16500000</v>
      </c>
      <c r="AU81" s="65" t="s">
        <v>90</v>
      </c>
      <c r="AV81" s="68">
        <v>0</v>
      </c>
      <c r="AW81" s="75" t="s">
        <v>89</v>
      </c>
      <c r="AX81" s="224">
        <v>16500000</v>
      </c>
      <c r="AY81" s="79">
        <f t="shared" si="8"/>
        <v>0</v>
      </c>
      <c r="AZ81" s="223">
        <f t="shared" si="9"/>
        <v>1</v>
      </c>
      <c r="BA81" s="74">
        <v>1</v>
      </c>
      <c r="BB81" s="75" t="s">
        <v>89</v>
      </c>
      <c r="BC81" s="65" t="s">
        <v>103</v>
      </c>
      <c r="BD81" s="400" t="s">
        <v>7579</v>
      </c>
      <c r="BE81" s="221" t="s">
        <v>87</v>
      </c>
      <c r="BF81" s="221" t="s">
        <v>87</v>
      </c>
    </row>
    <row r="82" spans="2:58" x14ac:dyDescent="0.25">
      <c r="B82" s="221">
        <v>2025</v>
      </c>
      <c r="C82" s="221">
        <v>891780111</v>
      </c>
      <c r="D82" s="221" t="s">
        <v>78</v>
      </c>
      <c r="E82" s="49" t="s">
        <v>7578</v>
      </c>
      <c r="F82" s="65" t="s">
        <v>7577</v>
      </c>
      <c r="G82" s="65">
        <v>0</v>
      </c>
      <c r="H82" s="65" t="s">
        <v>81</v>
      </c>
      <c r="I82" s="65" t="s">
        <v>82</v>
      </c>
      <c r="J82" s="67" t="s">
        <v>83</v>
      </c>
      <c r="K82" s="66" t="s">
        <v>7576</v>
      </c>
      <c r="L82" s="68">
        <v>12150000</v>
      </c>
      <c r="M82" s="65" t="s">
        <v>85</v>
      </c>
      <c r="N82" s="66" t="s">
        <v>7575</v>
      </c>
      <c r="O82" s="66">
        <v>36562025</v>
      </c>
      <c r="P82" s="66">
        <v>123</v>
      </c>
      <c r="Q82" s="70">
        <v>45679</v>
      </c>
      <c r="R82" s="66">
        <v>1353279124</v>
      </c>
      <c r="S82" s="70">
        <v>45709</v>
      </c>
      <c r="T82" s="68">
        <v>12150000</v>
      </c>
      <c r="U82" s="68">
        <v>2873</v>
      </c>
      <c r="V82" s="65" t="s">
        <v>87</v>
      </c>
      <c r="W82" s="68">
        <v>36669284</v>
      </c>
      <c r="X82" s="67" t="s">
        <v>6201</v>
      </c>
      <c r="Y82" s="70">
        <v>45709</v>
      </c>
      <c r="Z82" s="70">
        <v>45709</v>
      </c>
      <c r="AA82" s="70" t="s">
        <v>89</v>
      </c>
      <c r="AB82" s="70">
        <v>45838</v>
      </c>
      <c r="AC82" s="49">
        <f t="shared" si="5"/>
        <v>129</v>
      </c>
      <c r="AD82" s="65">
        <v>0</v>
      </c>
      <c r="AE82" s="68">
        <v>0</v>
      </c>
      <c r="AF82" s="65">
        <v>0</v>
      </c>
      <c r="AG82" s="77" t="s">
        <v>89</v>
      </c>
      <c r="AH82" s="49">
        <f t="shared" si="6"/>
        <v>0</v>
      </c>
      <c r="AI82" s="65">
        <v>0</v>
      </c>
      <c r="AJ82" s="68">
        <v>0</v>
      </c>
      <c r="AK82" s="65" t="s">
        <v>89</v>
      </c>
      <c r="AL82" s="78" t="s">
        <v>89</v>
      </c>
      <c r="AM82" s="65">
        <v>0</v>
      </c>
      <c r="AN82" s="78" t="s">
        <v>89</v>
      </c>
      <c r="AO82" s="78" t="s">
        <v>89</v>
      </c>
      <c r="AP82" s="78" t="s">
        <v>89</v>
      </c>
      <c r="AQ82" s="49">
        <f t="shared" si="7"/>
        <v>0</v>
      </c>
      <c r="AR82" s="49">
        <f>+L82+AE82-AJ82</f>
        <v>12150000</v>
      </c>
      <c r="AS82" s="65" t="s">
        <v>87</v>
      </c>
      <c r="AT82" s="68">
        <v>12150000</v>
      </c>
      <c r="AU82" s="65" t="s">
        <v>90</v>
      </c>
      <c r="AV82" s="68">
        <v>0</v>
      </c>
      <c r="AW82" s="75" t="s">
        <v>89</v>
      </c>
      <c r="AX82" s="224">
        <v>12150000</v>
      </c>
      <c r="AY82" s="79">
        <f t="shared" si="8"/>
        <v>0</v>
      </c>
      <c r="AZ82" s="223">
        <f t="shared" si="9"/>
        <v>1</v>
      </c>
      <c r="BA82" s="74">
        <v>1</v>
      </c>
      <c r="BB82" s="75" t="s">
        <v>89</v>
      </c>
      <c r="BC82" s="65" t="s">
        <v>103</v>
      </c>
      <c r="BD82" s="400" t="s">
        <v>7574</v>
      </c>
      <c r="BE82" s="221" t="s">
        <v>87</v>
      </c>
      <c r="BF82" s="221" t="s">
        <v>87</v>
      </c>
    </row>
    <row r="83" spans="2:58" x14ac:dyDescent="0.25">
      <c r="B83" s="221">
        <v>2025</v>
      </c>
      <c r="C83" s="221">
        <v>891780111</v>
      </c>
      <c r="D83" s="221" t="s">
        <v>78</v>
      </c>
      <c r="E83" s="49" t="s">
        <v>7573</v>
      </c>
      <c r="F83" s="65" t="s">
        <v>7572</v>
      </c>
      <c r="G83" s="65">
        <v>0</v>
      </c>
      <c r="H83" s="65" t="s">
        <v>81</v>
      </c>
      <c r="I83" s="65" t="s">
        <v>82</v>
      </c>
      <c r="J83" s="67" t="s">
        <v>83</v>
      </c>
      <c r="K83" s="66" t="s">
        <v>7571</v>
      </c>
      <c r="L83" s="68">
        <v>15780000</v>
      </c>
      <c r="M83" s="65" t="s">
        <v>85</v>
      </c>
      <c r="N83" s="66" t="s">
        <v>5803</v>
      </c>
      <c r="O83" s="66">
        <v>1004371803</v>
      </c>
      <c r="P83" s="66">
        <v>123</v>
      </c>
      <c r="Q83" s="70">
        <v>45679</v>
      </c>
      <c r="R83" s="252">
        <v>1353279124</v>
      </c>
      <c r="S83" s="70">
        <v>45709</v>
      </c>
      <c r="T83" s="68">
        <v>15780000</v>
      </c>
      <c r="U83" s="68">
        <v>2871</v>
      </c>
      <c r="V83" s="65" t="s">
        <v>87</v>
      </c>
      <c r="W83" s="68">
        <v>57428039</v>
      </c>
      <c r="X83" s="67" t="s">
        <v>6540</v>
      </c>
      <c r="Y83" s="70">
        <v>45709</v>
      </c>
      <c r="Z83" s="70">
        <v>45709</v>
      </c>
      <c r="AA83" s="70" t="s">
        <v>89</v>
      </c>
      <c r="AB83" s="70">
        <v>45838</v>
      </c>
      <c r="AC83" s="49">
        <f t="shared" si="5"/>
        <v>129</v>
      </c>
      <c r="AD83" s="65">
        <v>0</v>
      </c>
      <c r="AE83" s="68">
        <v>0</v>
      </c>
      <c r="AF83" s="65">
        <v>0</v>
      </c>
      <c r="AG83" s="77" t="s">
        <v>89</v>
      </c>
      <c r="AH83" s="49">
        <f t="shared" si="6"/>
        <v>0</v>
      </c>
      <c r="AI83" s="65">
        <v>0</v>
      </c>
      <c r="AJ83" s="68">
        <v>0</v>
      </c>
      <c r="AK83" s="65" t="s">
        <v>89</v>
      </c>
      <c r="AL83" s="78" t="s">
        <v>89</v>
      </c>
      <c r="AM83" s="65">
        <v>0</v>
      </c>
      <c r="AN83" s="78" t="s">
        <v>89</v>
      </c>
      <c r="AO83" s="78" t="s">
        <v>89</v>
      </c>
      <c r="AP83" s="78" t="s">
        <v>89</v>
      </c>
      <c r="AQ83" s="49">
        <f t="shared" si="7"/>
        <v>0</v>
      </c>
      <c r="AR83" s="49">
        <f>+L83+AE83-AJ83</f>
        <v>15780000</v>
      </c>
      <c r="AS83" s="65" t="s">
        <v>87</v>
      </c>
      <c r="AT83" s="68">
        <v>15780000</v>
      </c>
      <c r="AU83" s="65" t="s">
        <v>90</v>
      </c>
      <c r="AV83" s="68">
        <v>0</v>
      </c>
      <c r="AW83" s="75" t="s">
        <v>89</v>
      </c>
      <c r="AX83" s="224">
        <v>15780000</v>
      </c>
      <c r="AY83" s="79">
        <f t="shared" si="8"/>
        <v>0</v>
      </c>
      <c r="AZ83" s="223">
        <f t="shared" si="9"/>
        <v>1</v>
      </c>
      <c r="BA83" s="74">
        <v>1</v>
      </c>
      <c r="BB83" s="75" t="s">
        <v>89</v>
      </c>
      <c r="BC83" s="65" t="s">
        <v>103</v>
      </c>
      <c r="BD83" s="400" t="s">
        <v>7570</v>
      </c>
      <c r="BE83" s="221" t="s">
        <v>87</v>
      </c>
      <c r="BF83" s="221" t="s">
        <v>87</v>
      </c>
    </row>
    <row r="84" spans="2:58" x14ac:dyDescent="0.25">
      <c r="B84" s="221">
        <v>2025</v>
      </c>
      <c r="C84" s="221">
        <v>891780111</v>
      </c>
      <c r="D84" s="221" t="s">
        <v>78</v>
      </c>
      <c r="E84" s="49" t="s">
        <v>7569</v>
      </c>
      <c r="F84" s="65" t="s">
        <v>7568</v>
      </c>
      <c r="G84" s="65">
        <v>0</v>
      </c>
      <c r="H84" s="65" t="s">
        <v>81</v>
      </c>
      <c r="I84" s="65" t="s">
        <v>82</v>
      </c>
      <c r="J84" s="67" t="s">
        <v>83</v>
      </c>
      <c r="K84" s="66" t="s">
        <v>7567</v>
      </c>
      <c r="L84" s="68">
        <v>15780000</v>
      </c>
      <c r="M84" s="65" t="s">
        <v>85</v>
      </c>
      <c r="N84" s="66" t="s">
        <v>6476</v>
      </c>
      <c r="O84" s="66">
        <v>1083045066</v>
      </c>
      <c r="P84" s="66">
        <v>123</v>
      </c>
      <c r="Q84" s="70">
        <v>45679</v>
      </c>
      <c r="R84" s="252">
        <v>1353279124</v>
      </c>
      <c r="S84" s="70">
        <v>45709</v>
      </c>
      <c r="T84" s="68">
        <v>15780000</v>
      </c>
      <c r="U84" s="68">
        <v>2872</v>
      </c>
      <c r="V84" s="65" t="s">
        <v>87</v>
      </c>
      <c r="W84" s="68">
        <v>57428039</v>
      </c>
      <c r="X84" s="67" t="s">
        <v>6540</v>
      </c>
      <c r="Y84" s="70">
        <v>45709</v>
      </c>
      <c r="Z84" s="70">
        <v>45709</v>
      </c>
      <c r="AA84" s="70" t="s">
        <v>89</v>
      </c>
      <c r="AB84" s="70">
        <v>45838</v>
      </c>
      <c r="AC84" s="49">
        <f t="shared" si="5"/>
        <v>129</v>
      </c>
      <c r="AD84" s="65">
        <v>0</v>
      </c>
      <c r="AE84" s="68">
        <v>0</v>
      </c>
      <c r="AF84" s="65">
        <v>0</v>
      </c>
      <c r="AG84" s="77" t="s">
        <v>89</v>
      </c>
      <c r="AH84" s="49">
        <f t="shared" si="6"/>
        <v>0</v>
      </c>
      <c r="AI84" s="65">
        <v>0</v>
      </c>
      <c r="AJ84" s="68">
        <v>0</v>
      </c>
      <c r="AK84" s="65" t="s">
        <v>89</v>
      </c>
      <c r="AL84" s="78" t="s">
        <v>89</v>
      </c>
      <c r="AM84" s="65">
        <v>0</v>
      </c>
      <c r="AN84" s="78" t="s">
        <v>89</v>
      </c>
      <c r="AO84" s="78" t="s">
        <v>89</v>
      </c>
      <c r="AP84" s="78" t="s">
        <v>89</v>
      </c>
      <c r="AQ84" s="49">
        <f t="shared" si="7"/>
        <v>0</v>
      </c>
      <c r="AR84" s="49">
        <f>+L84+AE84-AJ84</f>
        <v>15780000</v>
      </c>
      <c r="AS84" s="65" t="s">
        <v>87</v>
      </c>
      <c r="AT84" s="68">
        <v>15780000</v>
      </c>
      <c r="AU84" s="65" t="s">
        <v>90</v>
      </c>
      <c r="AV84" s="68">
        <v>0</v>
      </c>
      <c r="AW84" s="75" t="s">
        <v>89</v>
      </c>
      <c r="AX84" s="224">
        <v>15780000</v>
      </c>
      <c r="AY84" s="79">
        <f t="shared" si="8"/>
        <v>0</v>
      </c>
      <c r="AZ84" s="223">
        <f t="shared" si="9"/>
        <v>1</v>
      </c>
      <c r="BA84" s="74">
        <v>1</v>
      </c>
      <c r="BB84" s="75" t="s">
        <v>89</v>
      </c>
      <c r="BC84" s="65" t="s">
        <v>103</v>
      </c>
      <c r="BD84" s="400" t="s">
        <v>7566</v>
      </c>
      <c r="BE84" s="221" t="s">
        <v>87</v>
      </c>
      <c r="BF84" s="221" t="s">
        <v>87</v>
      </c>
    </row>
    <row r="85" spans="2:58" x14ac:dyDescent="0.25">
      <c r="B85" s="221">
        <v>2025</v>
      </c>
      <c r="C85" s="221">
        <v>891780111</v>
      </c>
      <c r="D85" s="221" t="s">
        <v>78</v>
      </c>
      <c r="E85" s="49" t="s">
        <v>7565</v>
      </c>
      <c r="F85" s="65" t="s">
        <v>7564</v>
      </c>
      <c r="G85" s="65">
        <v>0</v>
      </c>
      <c r="H85" s="65" t="s">
        <v>81</v>
      </c>
      <c r="I85" s="65" t="s">
        <v>3368</v>
      </c>
      <c r="J85" s="67" t="s">
        <v>83</v>
      </c>
      <c r="K85" s="66" t="s">
        <v>7563</v>
      </c>
      <c r="L85" s="68">
        <v>199420000</v>
      </c>
      <c r="M85" s="65" t="s">
        <v>85</v>
      </c>
      <c r="N85" s="66" t="s">
        <v>483</v>
      </c>
      <c r="O85" s="66">
        <v>900173983</v>
      </c>
      <c r="P85" s="68" t="s">
        <v>7562</v>
      </c>
      <c r="Q85" s="401" t="s">
        <v>7561</v>
      </c>
      <c r="R85" s="66">
        <v>234000000</v>
      </c>
      <c r="S85" s="70">
        <v>45709</v>
      </c>
      <c r="T85" s="68">
        <v>199420000</v>
      </c>
      <c r="U85" s="68">
        <v>2869</v>
      </c>
      <c r="V85" s="65" t="s">
        <v>87</v>
      </c>
      <c r="W85" s="68">
        <v>85155333</v>
      </c>
      <c r="X85" s="67" t="s">
        <v>3595</v>
      </c>
      <c r="Y85" s="70">
        <v>45709</v>
      </c>
      <c r="Z85" s="70">
        <v>45709</v>
      </c>
      <c r="AA85" s="70">
        <v>45709</v>
      </c>
      <c r="AB85" s="70">
        <v>45739</v>
      </c>
      <c r="AC85" s="49">
        <f t="shared" si="5"/>
        <v>30</v>
      </c>
      <c r="AD85" s="65">
        <v>0</v>
      </c>
      <c r="AE85" s="68">
        <v>0</v>
      </c>
      <c r="AF85" s="65">
        <v>0</v>
      </c>
      <c r="AG85" s="77" t="s">
        <v>89</v>
      </c>
      <c r="AH85" s="49">
        <f t="shared" si="6"/>
        <v>0</v>
      </c>
      <c r="AI85" s="65">
        <v>0</v>
      </c>
      <c r="AJ85" s="68">
        <v>0</v>
      </c>
      <c r="AK85" s="65" t="s">
        <v>89</v>
      </c>
      <c r="AL85" s="78" t="s">
        <v>89</v>
      </c>
      <c r="AM85" s="65">
        <v>0</v>
      </c>
      <c r="AN85" s="78" t="s">
        <v>89</v>
      </c>
      <c r="AO85" s="78" t="s">
        <v>89</v>
      </c>
      <c r="AP85" s="78" t="s">
        <v>89</v>
      </c>
      <c r="AQ85" s="49">
        <f t="shared" si="7"/>
        <v>0</v>
      </c>
      <c r="AR85" s="49">
        <f>+L85+AE85-AJ85</f>
        <v>199420000</v>
      </c>
      <c r="AS85" s="65" t="s">
        <v>90</v>
      </c>
      <c r="AT85" s="68">
        <v>0</v>
      </c>
      <c r="AU85" s="65" t="s">
        <v>90</v>
      </c>
      <c r="AV85" s="68">
        <v>0</v>
      </c>
      <c r="AW85" s="75" t="s">
        <v>89</v>
      </c>
      <c r="AX85" s="224">
        <v>199420000</v>
      </c>
      <c r="AY85" s="79">
        <f t="shared" si="8"/>
        <v>0</v>
      </c>
      <c r="AZ85" s="223">
        <f t="shared" si="9"/>
        <v>1</v>
      </c>
      <c r="BA85" s="74">
        <v>1</v>
      </c>
      <c r="BB85" s="75" t="s">
        <v>89</v>
      </c>
      <c r="BC85" s="65" t="s">
        <v>103</v>
      </c>
      <c r="BD85" s="400" t="s">
        <v>7560</v>
      </c>
      <c r="BE85" s="221" t="s">
        <v>87</v>
      </c>
      <c r="BF85" s="221" t="s">
        <v>87</v>
      </c>
    </row>
    <row r="86" spans="2:58" x14ac:dyDescent="0.25">
      <c r="B86" s="221">
        <v>2025</v>
      </c>
      <c r="C86" s="221">
        <v>891780111</v>
      </c>
      <c r="D86" s="221" t="s">
        <v>78</v>
      </c>
      <c r="E86" s="49" t="s">
        <v>7559</v>
      </c>
      <c r="F86" s="65" t="s">
        <v>7558</v>
      </c>
      <c r="G86" s="65">
        <v>0</v>
      </c>
      <c r="H86" s="65" t="s">
        <v>81</v>
      </c>
      <c r="I86" s="65" t="s">
        <v>82</v>
      </c>
      <c r="J86" s="67" t="s">
        <v>83</v>
      </c>
      <c r="K86" s="66" t="s">
        <v>7557</v>
      </c>
      <c r="L86" s="68">
        <v>15780000</v>
      </c>
      <c r="M86" s="65" t="s">
        <v>85</v>
      </c>
      <c r="N86" s="66" t="s">
        <v>7556</v>
      </c>
      <c r="O86" s="66">
        <v>1082937109</v>
      </c>
      <c r="P86" s="66">
        <v>123</v>
      </c>
      <c r="Q86" s="70">
        <v>45679</v>
      </c>
      <c r="R86" s="66">
        <v>1353279124</v>
      </c>
      <c r="S86" s="70">
        <v>45709</v>
      </c>
      <c r="T86" s="68">
        <v>15780000</v>
      </c>
      <c r="U86" s="68">
        <v>2868</v>
      </c>
      <c r="V86" s="65" t="s">
        <v>87</v>
      </c>
      <c r="W86" s="68">
        <v>57428039</v>
      </c>
      <c r="X86" s="67" t="s">
        <v>6540</v>
      </c>
      <c r="Y86" s="70">
        <v>45709</v>
      </c>
      <c r="Z86" s="70">
        <v>45709</v>
      </c>
      <c r="AA86" s="70" t="s">
        <v>89</v>
      </c>
      <c r="AB86" s="70">
        <v>45838</v>
      </c>
      <c r="AC86" s="49">
        <f t="shared" si="5"/>
        <v>129</v>
      </c>
      <c r="AD86" s="65">
        <v>0</v>
      </c>
      <c r="AE86" s="68">
        <v>0</v>
      </c>
      <c r="AF86" s="65">
        <v>0</v>
      </c>
      <c r="AG86" s="77" t="s">
        <v>89</v>
      </c>
      <c r="AH86" s="49">
        <f t="shared" si="6"/>
        <v>0</v>
      </c>
      <c r="AI86" s="65">
        <v>1</v>
      </c>
      <c r="AJ86" s="68">
        <v>11992800</v>
      </c>
      <c r="AK86" s="70">
        <v>45723</v>
      </c>
      <c r="AL86" s="78" t="s">
        <v>89</v>
      </c>
      <c r="AM86" s="65">
        <v>0</v>
      </c>
      <c r="AN86" s="78" t="s">
        <v>89</v>
      </c>
      <c r="AO86" s="78" t="s">
        <v>89</v>
      </c>
      <c r="AP86" s="78" t="s">
        <v>89</v>
      </c>
      <c r="AQ86" s="49">
        <f t="shared" si="7"/>
        <v>0</v>
      </c>
      <c r="AR86" s="49">
        <f>+L86+AE86-AJ86</f>
        <v>3787200</v>
      </c>
      <c r="AS86" s="65" t="s">
        <v>87</v>
      </c>
      <c r="AT86" s="68">
        <v>15780000</v>
      </c>
      <c r="AU86" s="65" t="s">
        <v>90</v>
      </c>
      <c r="AV86" s="68">
        <v>0</v>
      </c>
      <c r="AW86" s="75" t="s">
        <v>89</v>
      </c>
      <c r="AX86" s="224">
        <v>3787200</v>
      </c>
      <c r="AY86" s="79">
        <f t="shared" si="8"/>
        <v>0</v>
      </c>
      <c r="AZ86" s="223">
        <f t="shared" si="9"/>
        <v>1</v>
      </c>
      <c r="BA86" s="74">
        <v>1</v>
      </c>
      <c r="BB86" s="78">
        <v>45741</v>
      </c>
      <c r="BC86" s="65" t="s">
        <v>103</v>
      </c>
      <c r="BD86" s="277" t="s">
        <v>7555</v>
      </c>
      <c r="BE86" s="221" t="s">
        <v>87</v>
      </c>
      <c r="BF86" s="221" t="s">
        <v>87</v>
      </c>
    </row>
    <row r="87" spans="2:58" x14ac:dyDescent="0.25">
      <c r="B87" s="221">
        <v>2025</v>
      </c>
      <c r="C87" s="221">
        <v>891780111</v>
      </c>
      <c r="D87" s="221" t="s">
        <v>78</v>
      </c>
      <c r="E87" s="49" t="s">
        <v>7554</v>
      </c>
      <c r="F87" s="65" t="s">
        <v>7553</v>
      </c>
      <c r="G87" s="65">
        <v>0</v>
      </c>
      <c r="H87" s="65" t="s">
        <v>81</v>
      </c>
      <c r="I87" s="65" t="s">
        <v>82</v>
      </c>
      <c r="J87" s="67" t="s">
        <v>83</v>
      </c>
      <c r="K87" s="66" t="s">
        <v>7552</v>
      </c>
      <c r="L87" s="68">
        <v>284580000</v>
      </c>
      <c r="M87" s="65" t="s">
        <v>85</v>
      </c>
      <c r="N87" s="66" t="s">
        <v>3426</v>
      </c>
      <c r="O87" s="66">
        <v>900845290</v>
      </c>
      <c r="P87" s="68" t="s">
        <v>7551</v>
      </c>
      <c r="Q87" s="401" t="s">
        <v>7550</v>
      </c>
      <c r="R87" s="66">
        <v>344000000</v>
      </c>
      <c r="S87" s="70">
        <v>45709</v>
      </c>
      <c r="T87" s="68">
        <v>284580000</v>
      </c>
      <c r="U87" s="68">
        <v>2870</v>
      </c>
      <c r="V87" s="65" t="s">
        <v>87</v>
      </c>
      <c r="W87" s="68">
        <v>85155333</v>
      </c>
      <c r="X87" s="67" t="s">
        <v>3595</v>
      </c>
      <c r="Y87" s="70">
        <v>45709</v>
      </c>
      <c r="Z87" s="70">
        <v>45709</v>
      </c>
      <c r="AA87" s="70" t="s">
        <v>89</v>
      </c>
      <c r="AB87" s="70">
        <v>45829</v>
      </c>
      <c r="AC87" s="49">
        <f t="shared" si="5"/>
        <v>120</v>
      </c>
      <c r="AD87" s="65">
        <v>1</v>
      </c>
      <c r="AE87" s="68">
        <v>96673229</v>
      </c>
      <c r="AF87" s="65">
        <v>1</v>
      </c>
      <c r="AG87" s="77">
        <v>45859</v>
      </c>
      <c r="AH87" s="49">
        <f t="shared" si="6"/>
        <v>30</v>
      </c>
      <c r="AI87" s="65">
        <v>0</v>
      </c>
      <c r="AJ87" s="68">
        <v>0</v>
      </c>
      <c r="AK87" s="65" t="s">
        <v>89</v>
      </c>
      <c r="AL87" s="78" t="s">
        <v>89</v>
      </c>
      <c r="AM87" s="65">
        <v>0</v>
      </c>
      <c r="AN87" s="78" t="s">
        <v>89</v>
      </c>
      <c r="AO87" s="78" t="s">
        <v>89</v>
      </c>
      <c r="AP87" s="78" t="s">
        <v>89</v>
      </c>
      <c r="AQ87" s="49">
        <f t="shared" si="7"/>
        <v>0</v>
      </c>
      <c r="AR87" s="49">
        <f>+L87+AE87-AJ87</f>
        <v>381253229</v>
      </c>
      <c r="AS87" s="65" t="s">
        <v>87</v>
      </c>
      <c r="AT87" s="68">
        <v>284580000</v>
      </c>
      <c r="AU87" s="65" t="s">
        <v>90</v>
      </c>
      <c r="AV87" s="68">
        <v>0</v>
      </c>
      <c r="AW87" s="75" t="s">
        <v>89</v>
      </c>
      <c r="AX87" s="224">
        <v>0</v>
      </c>
      <c r="AY87" s="79">
        <f t="shared" si="8"/>
        <v>381253229</v>
      </c>
      <c r="AZ87" s="223">
        <f t="shared" si="9"/>
        <v>0</v>
      </c>
      <c r="BA87" s="74">
        <v>1</v>
      </c>
      <c r="BB87" s="75" t="s">
        <v>89</v>
      </c>
      <c r="BC87" s="65" t="s">
        <v>103</v>
      </c>
      <c r="BD87" s="400" t="s">
        <v>7549</v>
      </c>
      <c r="BE87" s="221" t="s">
        <v>87</v>
      </c>
      <c r="BF87" s="221" t="s">
        <v>87</v>
      </c>
    </row>
    <row r="88" spans="2:58" x14ac:dyDescent="0.25">
      <c r="B88" s="221">
        <v>2025</v>
      </c>
      <c r="C88" s="221">
        <v>891780111</v>
      </c>
      <c r="D88" s="221" t="s">
        <v>78</v>
      </c>
      <c r="E88" s="49" t="s">
        <v>7548</v>
      </c>
      <c r="F88" s="65" t="s">
        <v>7547</v>
      </c>
      <c r="G88" s="65">
        <v>0</v>
      </c>
      <c r="H88" s="65" t="s">
        <v>81</v>
      </c>
      <c r="I88" s="65" t="s">
        <v>82</v>
      </c>
      <c r="J88" s="67" t="s">
        <v>83</v>
      </c>
      <c r="K88" s="66" t="s">
        <v>7546</v>
      </c>
      <c r="L88" s="68">
        <v>15780000</v>
      </c>
      <c r="M88" s="65" t="s">
        <v>85</v>
      </c>
      <c r="N88" s="66" t="s">
        <v>5743</v>
      </c>
      <c r="O88" s="66">
        <v>1082956825</v>
      </c>
      <c r="P88" s="66">
        <v>123</v>
      </c>
      <c r="Q88" s="70">
        <v>45679</v>
      </c>
      <c r="R88" s="252">
        <v>1353279124</v>
      </c>
      <c r="S88" s="70">
        <v>45712</v>
      </c>
      <c r="T88" s="68">
        <v>15780000</v>
      </c>
      <c r="U88" s="68">
        <v>3077</v>
      </c>
      <c r="V88" s="65" t="s">
        <v>87</v>
      </c>
      <c r="W88" s="68">
        <v>57428039</v>
      </c>
      <c r="X88" s="67" t="s">
        <v>6540</v>
      </c>
      <c r="Y88" s="70">
        <v>45712</v>
      </c>
      <c r="Z88" s="70">
        <v>45712</v>
      </c>
      <c r="AA88" s="70" t="s">
        <v>89</v>
      </c>
      <c r="AB88" s="70">
        <v>45838</v>
      </c>
      <c r="AC88" s="49">
        <f t="shared" si="5"/>
        <v>126</v>
      </c>
      <c r="AD88" s="65">
        <v>0</v>
      </c>
      <c r="AE88" s="68">
        <v>0</v>
      </c>
      <c r="AF88" s="65">
        <v>0</v>
      </c>
      <c r="AG88" s="77" t="s">
        <v>89</v>
      </c>
      <c r="AH88" s="49">
        <f t="shared" si="6"/>
        <v>0</v>
      </c>
      <c r="AI88" s="65">
        <v>0</v>
      </c>
      <c r="AJ88" s="68">
        <v>0</v>
      </c>
      <c r="AK88" s="65" t="s">
        <v>89</v>
      </c>
      <c r="AL88" s="78" t="s">
        <v>89</v>
      </c>
      <c r="AM88" s="65">
        <v>0</v>
      </c>
      <c r="AN88" s="78" t="s">
        <v>89</v>
      </c>
      <c r="AO88" s="78" t="s">
        <v>89</v>
      </c>
      <c r="AP88" s="78" t="s">
        <v>89</v>
      </c>
      <c r="AQ88" s="49">
        <f t="shared" si="7"/>
        <v>0</v>
      </c>
      <c r="AR88" s="49">
        <f>+L88+AE88-AJ88</f>
        <v>15780000</v>
      </c>
      <c r="AS88" s="65" t="s">
        <v>87</v>
      </c>
      <c r="AT88" s="68">
        <v>15780000</v>
      </c>
      <c r="AU88" s="65" t="s">
        <v>90</v>
      </c>
      <c r="AV88" s="68">
        <v>0</v>
      </c>
      <c r="AW88" s="75" t="s">
        <v>89</v>
      </c>
      <c r="AX88" s="224">
        <v>15780000</v>
      </c>
      <c r="AY88" s="79">
        <f t="shared" si="8"/>
        <v>0</v>
      </c>
      <c r="AZ88" s="223">
        <f t="shared" si="9"/>
        <v>1</v>
      </c>
      <c r="BA88" s="74">
        <v>1</v>
      </c>
      <c r="BB88" s="75" t="s">
        <v>89</v>
      </c>
      <c r="BC88" s="65" t="s">
        <v>103</v>
      </c>
      <c r="BD88" s="400" t="s">
        <v>7545</v>
      </c>
      <c r="BE88" s="221" t="s">
        <v>87</v>
      </c>
      <c r="BF88" s="221" t="s">
        <v>87</v>
      </c>
    </row>
    <row r="89" spans="2:58" x14ac:dyDescent="0.25">
      <c r="B89" s="221">
        <v>2025</v>
      </c>
      <c r="C89" s="221">
        <v>891780111</v>
      </c>
      <c r="D89" s="221" t="s">
        <v>78</v>
      </c>
      <c r="E89" s="49" t="s">
        <v>7544</v>
      </c>
      <c r="F89" s="65" t="s">
        <v>7543</v>
      </c>
      <c r="G89" s="65">
        <v>0</v>
      </c>
      <c r="H89" s="65" t="s">
        <v>81</v>
      </c>
      <c r="I89" s="65" t="s">
        <v>82</v>
      </c>
      <c r="J89" s="67" t="s">
        <v>83</v>
      </c>
      <c r="K89" s="66" t="s">
        <v>7542</v>
      </c>
      <c r="L89" s="68">
        <v>20000000</v>
      </c>
      <c r="M89" s="65" t="s">
        <v>85</v>
      </c>
      <c r="N89" s="66" t="s">
        <v>6247</v>
      </c>
      <c r="O89" s="66">
        <v>55223407</v>
      </c>
      <c r="P89" s="66">
        <v>322</v>
      </c>
      <c r="Q89" s="70">
        <v>45699</v>
      </c>
      <c r="R89" s="66">
        <v>77325000</v>
      </c>
      <c r="S89" s="70">
        <v>45712</v>
      </c>
      <c r="T89" s="68">
        <v>20000000</v>
      </c>
      <c r="U89" s="68">
        <v>3078</v>
      </c>
      <c r="V89" s="65" t="s">
        <v>87</v>
      </c>
      <c r="W89" s="68">
        <v>1082939683</v>
      </c>
      <c r="X89" s="67" t="s">
        <v>3365</v>
      </c>
      <c r="Y89" s="70">
        <v>45712</v>
      </c>
      <c r="Z89" s="70">
        <v>45712</v>
      </c>
      <c r="AA89" s="70" t="s">
        <v>89</v>
      </c>
      <c r="AB89" s="70">
        <v>45838</v>
      </c>
      <c r="AC89" s="49">
        <f t="shared" si="5"/>
        <v>126</v>
      </c>
      <c r="AD89" s="65">
        <v>0</v>
      </c>
      <c r="AE89" s="68">
        <v>0</v>
      </c>
      <c r="AF89" s="65">
        <v>0</v>
      </c>
      <c r="AG89" s="77" t="s">
        <v>89</v>
      </c>
      <c r="AH89" s="49">
        <f t="shared" si="6"/>
        <v>0</v>
      </c>
      <c r="AI89" s="65">
        <v>0</v>
      </c>
      <c r="AJ89" s="68">
        <v>0</v>
      </c>
      <c r="AK89" s="65" t="s">
        <v>89</v>
      </c>
      <c r="AL89" s="78" t="s">
        <v>89</v>
      </c>
      <c r="AM89" s="65">
        <v>0</v>
      </c>
      <c r="AN89" s="78" t="s">
        <v>89</v>
      </c>
      <c r="AO89" s="78" t="s">
        <v>89</v>
      </c>
      <c r="AP89" s="78" t="s">
        <v>89</v>
      </c>
      <c r="AQ89" s="49">
        <f t="shared" si="7"/>
        <v>0</v>
      </c>
      <c r="AR89" s="49">
        <f>+L89+AE89-AJ89</f>
        <v>20000000</v>
      </c>
      <c r="AS89" s="65" t="s">
        <v>87</v>
      </c>
      <c r="AT89" s="68">
        <v>20000000</v>
      </c>
      <c r="AU89" s="65" t="s">
        <v>90</v>
      </c>
      <c r="AV89" s="68">
        <v>0</v>
      </c>
      <c r="AW89" s="75" t="s">
        <v>89</v>
      </c>
      <c r="AX89" s="224">
        <v>20000000</v>
      </c>
      <c r="AY89" s="79">
        <f t="shared" si="8"/>
        <v>0</v>
      </c>
      <c r="AZ89" s="223">
        <f t="shared" si="9"/>
        <v>1</v>
      </c>
      <c r="BA89" s="74">
        <v>1</v>
      </c>
      <c r="BB89" s="75" t="s">
        <v>89</v>
      </c>
      <c r="BC89" s="65" t="s">
        <v>103</v>
      </c>
      <c r="BD89" s="400" t="s">
        <v>7541</v>
      </c>
      <c r="BE89" s="221" t="s">
        <v>87</v>
      </c>
      <c r="BF89" s="221" t="s">
        <v>87</v>
      </c>
    </row>
    <row r="90" spans="2:58" x14ac:dyDescent="0.25">
      <c r="B90" s="221">
        <v>2025</v>
      </c>
      <c r="C90" s="221">
        <v>891780111</v>
      </c>
      <c r="D90" s="221" t="s">
        <v>78</v>
      </c>
      <c r="E90" s="49" t="s">
        <v>7540</v>
      </c>
      <c r="F90" s="65" t="s">
        <v>7539</v>
      </c>
      <c r="G90" s="65">
        <v>0</v>
      </c>
      <c r="H90" s="65" t="s">
        <v>81</v>
      </c>
      <c r="I90" s="65" t="s">
        <v>82</v>
      </c>
      <c r="J90" s="67" t="s">
        <v>83</v>
      </c>
      <c r="K90" s="66" t="s">
        <v>7538</v>
      </c>
      <c r="L90" s="68">
        <v>12150000</v>
      </c>
      <c r="M90" s="65" t="s">
        <v>85</v>
      </c>
      <c r="N90" s="66" t="s">
        <v>4607</v>
      </c>
      <c r="O90" s="66">
        <v>1005709255</v>
      </c>
      <c r="P90" s="66">
        <v>123</v>
      </c>
      <c r="Q90" s="70">
        <v>45679</v>
      </c>
      <c r="R90" s="252">
        <v>1353279124</v>
      </c>
      <c r="S90" s="70">
        <v>45714</v>
      </c>
      <c r="T90" s="68">
        <v>12150000</v>
      </c>
      <c r="U90" s="68">
        <v>4811</v>
      </c>
      <c r="V90" s="65" t="s">
        <v>87</v>
      </c>
      <c r="W90" s="68">
        <v>36723796</v>
      </c>
      <c r="X90" s="67" t="s">
        <v>4606</v>
      </c>
      <c r="Y90" s="70">
        <v>45713</v>
      </c>
      <c r="Z90" s="70">
        <v>45714</v>
      </c>
      <c r="AA90" s="70" t="s">
        <v>89</v>
      </c>
      <c r="AB90" s="70">
        <v>45838</v>
      </c>
      <c r="AC90" s="49">
        <f t="shared" si="5"/>
        <v>124</v>
      </c>
      <c r="AD90" s="65">
        <v>0</v>
      </c>
      <c r="AE90" s="68">
        <v>0</v>
      </c>
      <c r="AF90" s="65">
        <v>0</v>
      </c>
      <c r="AG90" s="77" t="s">
        <v>89</v>
      </c>
      <c r="AH90" s="49">
        <f t="shared" si="6"/>
        <v>0</v>
      </c>
      <c r="AI90" s="65">
        <v>0</v>
      </c>
      <c r="AJ90" s="68">
        <v>0</v>
      </c>
      <c r="AK90" s="65" t="s">
        <v>89</v>
      </c>
      <c r="AL90" s="78" t="s">
        <v>89</v>
      </c>
      <c r="AM90" s="65">
        <v>0</v>
      </c>
      <c r="AN90" s="78" t="s">
        <v>89</v>
      </c>
      <c r="AO90" s="78" t="s">
        <v>89</v>
      </c>
      <c r="AP90" s="78" t="s">
        <v>89</v>
      </c>
      <c r="AQ90" s="49">
        <f t="shared" si="7"/>
        <v>0</v>
      </c>
      <c r="AR90" s="49">
        <f>+L90+AE90-AJ90</f>
        <v>12150000</v>
      </c>
      <c r="AS90" s="65" t="s">
        <v>87</v>
      </c>
      <c r="AT90" s="68">
        <v>12150000</v>
      </c>
      <c r="AU90" s="65" t="s">
        <v>90</v>
      </c>
      <c r="AV90" s="68">
        <v>0</v>
      </c>
      <c r="AW90" s="75" t="s">
        <v>89</v>
      </c>
      <c r="AX90" s="224">
        <v>12150000</v>
      </c>
      <c r="AY90" s="79">
        <f t="shared" si="8"/>
        <v>0</v>
      </c>
      <c r="AZ90" s="223">
        <f t="shared" si="9"/>
        <v>1</v>
      </c>
      <c r="BA90" s="74">
        <v>1</v>
      </c>
      <c r="BB90" s="75" t="s">
        <v>89</v>
      </c>
      <c r="BC90" s="65" t="s">
        <v>103</v>
      </c>
      <c r="BD90" s="400" t="s">
        <v>7537</v>
      </c>
      <c r="BE90" s="221" t="s">
        <v>87</v>
      </c>
      <c r="BF90" s="221" t="s">
        <v>87</v>
      </c>
    </row>
    <row r="91" spans="2:58" x14ac:dyDescent="0.25">
      <c r="B91" s="221">
        <v>2025</v>
      </c>
      <c r="C91" s="221">
        <v>891780111</v>
      </c>
      <c r="D91" s="221" t="s">
        <v>78</v>
      </c>
      <c r="E91" s="49" t="s">
        <v>7536</v>
      </c>
      <c r="F91" s="65" t="s">
        <v>7535</v>
      </c>
      <c r="G91" s="65">
        <v>0</v>
      </c>
      <c r="H91" s="65" t="s">
        <v>81</v>
      </c>
      <c r="I91" s="65" t="s">
        <v>3368</v>
      </c>
      <c r="J91" s="67" t="s">
        <v>83</v>
      </c>
      <c r="K91" s="66" t="s">
        <v>7534</v>
      </c>
      <c r="L91" s="68">
        <v>22500000</v>
      </c>
      <c r="M91" s="65" t="s">
        <v>85</v>
      </c>
      <c r="N91" s="66" t="s">
        <v>7533</v>
      </c>
      <c r="O91" s="66">
        <v>57299411</v>
      </c>
      <c r="P91" s="66">
        <v>373</v>
      </c>
      <c r="Q91" s="70">
        <v>45705</v>
      </c>
      <c r="R91" s="66">
        <v>77500000</v>
      </c>
      <c r="S91" s="70">
        <v>45714</v>
      </c>
      <c r="T91" s="68">
        <v>22500000</v>
      </c>
      <c r="U91" s="68">
        <v>4812</v>
      </c>
      <c r="V91" s="65" t="s">
        <v>87</v>
      </c>
      <c r="W91" s="68">
        <v>16078654</v>
      </c>
      <c r="X91" s="67" t="s">
        <v>1398</v>
      </c>
      <c r="Y91" s="70">
        <v>45713</v>
      </c>
      <c r="Z91" s="70">
        <v>45714</v>
      </c>
      <c r="AA91" s="70" t="s">
        <v>89</v>
      </c>
      <c r="AB91" s="70">
        <v>45869</v>
      </c>
      <c r="AC91" s="49">
        <f t="shared" si="5"/>
        <v>155</v>
      </c>
      <c r="AD91" s="65">
        <v>0</v>
      </c>
      <c r="AE91" s="68">
        <v>0</v>
      </c>
      <c r="AF91" s="65">
        <v>0</v>
      </c>
      <c r="AG91" s="77" t="s">
        <v>89</v>
      </c>
      <c r="AH91" s="49">
        <f t="shared" si="6"/>
        <v>0</v>
      </c>
      <c r="AI91" s="65">
        <v>0</v>
      </c>
      <c r="AJ91" s="68">
        <v>0</v>
      </c>
      <c r="AK91" s="65" t="s">
        <v>89</v>
      </c>
      <c r="AL91" s="78" t="s">
        <v>89</v>
      </c>
      <c r="AM91" s="65">
        <v>0</v>
      </c>
      <c r="AN91" s="78" t="s">
        <v>89</v>
      </c>
      <c r="AO91" s="78" t="s">
        <v>89</v>
      </c>
      <c r="AP91" s="78" t="s">
        <v>89</v>
      </c>
      <c r="AQ91" s="49">
        <f t="shared" si="7"/>
        <v>0</v>
      </c>
      <c r="AR91" s="49">
        <f>+L91+AE91-AJ91</f>
        <v>22500000</v>
      </c>
      <c r="AS91" s="65" t="s">
        <v>90</v>
      </c>
      <c r="AT91" s="68">
        <v>0</v>
      </c>
      <c r="AU91" s="65" t="s">
        <v>90</v>
      </c>
      <c r="AV91" s="68">
        <v>0</v>
      </c>
      <c r="AW91" s="75" t="s">
        <v>89</v>
      </c>
      <c r="AX91" s="224">
        <v>18000000</v>
      </c>
      <c r="AY91" s="79">
        <f t="shared" si="8"/>
        <v>4500000</v>
      </c>
      <c r="AZ91" s="223">
        <f t="shared" si="9"/>
        <v>0.8</v>
      </c>
      <c r="BA91" s="74">
        <v>1</v>
      </c>
      <c r="BB91" s="75" t="s">
        <v>89</v>
      </c>
      <c r="BC91" s="65" t="s">
        <v>103</v>
      </c>
      <c r="BD91" s="400" t="s">
        <v>7532</v>
      </c>
      <c r="BE91" s="221" t="s">
        <v>87</v>
      </c>
      <c r="BF91" s="221" t="s">
        <v>87</v>
      </c>
    </row>
    <row r="92" spans="2:58" x14ac:dyDescent="0.25">
      <c r="B92" s="221">
        <v>2025</v>
      </c>
      <c r="C92" s="221">
        <v>891780111</v>
      </c>
      <c r="D92" s="221" t="s">
        <v>78</v>
      </c>
      <c r="E92" s="49" t="s">
        <v>7531</v>
      </c>
      <c r="F92" s="65" t="s">
        <v>7530</v>
      </c>
      <c r="G92" s="65">
        <v>0</v>
      </c>
      <c r="H92" s="65" t="s">
        <v>81</v>
      </c>
      <c r="I92" s="65" t="s">
        <v>3368</v>
      </c>
      <c r="J92" s="67" t="s">
        <v>83</v>
      </c>
      <c r="K92" s="66" t="s">
        <v>7529</v>
      </c>
      <c r="L92" s="68">
        <v>35123200</v>
      </c>
      <c r="M92" s="65" t="s">
        <v>85</v>
      </c>
      <c r="N92" s="66" t="s">
        <v>7528</v>
      </c>
      <c r="O92" s="66">
        <v>1014250456</v>
      </c>
      <c r="P92" s="66">
        <v>227</v>
      </c>
      <c r="Q92" s="70">
        <v>45691</v>
      </c>
      <c r="R92" s="66">
        <v>501037440</v>
      </c>
      <c r="S92" s="70">
        <v>45716</v>
      </c>
      <c r="T92" s="68">
        <v>35123200</v>
      </c>
      <c r="U92" s="68">
        <v>5234</v>
      </c>
      <c r="V92" s="65" t="s">
        <v>87</v>
      </c>
      <c r="W92" s="68">
        <v>85472020</v>
      </c>
      <c r="X92" s="67" t="s">
        <v>6758</v>
      </c>
      <c r="Y92" s="70">
        <v>45714</v>
      </c>
      <c r="Z92" s="70">
        <v>45716</v>
      </c>
      <c r="AA92" s="70" t="s">
        <v>89</v>
      </c>
      <c r="AB92" s="70">
        <v>46011</v>
      </c>
      <c r="AC92" s="49">
        <f t="shared" si="5"/>
        <v>295</v>
      </c>
      <c r="AD92" s="65">
        <v>0</v>
      </c>
      <c r="AE92" s="68">
        <v>0</v>
      </c>
      <c r="AF92" s="65">
        <v>0</v>
      </c>
      <c r="AG92" s="77" t="s">
        <v>89</v>
      </c>
      <c r="AH92" s="49">
        <f t="shared" si="6"/>
        <v>0</v>
      </c>
      <c r="AI92" s="65">
        <v>0</v>
      </c>
      <c r="AJ92" s="68">
        <v>0</v>
      </c>
      <c r="AK92" s="65" t="s">
        <v>89</v>
      </c>
      <c r="AL92" s="78" t="s">
        <v>89</v>
      </c>
      <c r="AM92" s="65">
        <v>0</v>
      </c>
      <c r="AN92" s="78" t="s">
        <v>89</v>
      </c>
      <c r="AO92" s="78" t="s">
        <v>89</v>
      </c>
      <c r="AP92" s="78" t="s">
        <v>89</v>
      </c>
      <c r="AQ92" s="49">
        <f t="shared" si="7"/>
        <v>0</v>
      </c>
      <c r="AR92" s="49">
        <f>+L92+AE92-AJ92</f>
        <v>35123200</v>
      </c>
      <c r="AS92" s="65" t="s">
        <v>90</v>
      </c>
      <c r="AT92" s="68">
        <v>0</v>
      </c>
      <c r="AU92" s="65" t="s">
        <v>90</v>
      </c>
      <c r="AV92" s="68">
        <v>0</v>
      </c>
      <c r="AW92" s="75" t="s">
        <v>89</v>
      </c>
      <c r="AX92" s="224">
        <v>10536960</v>
      </c>
      <c r="AY92" s="79">
        <f t="shared" si="8"/>
        <v>24586240</v>
      </c>
      <c r="AZ92" s="223">
        <f t="shared" si="9"/>
        <v>0.3</v>
      </c>
      <c r="BA92" s="74">
        <v>0.3</v>
      </c>
      <c r="BB92" s="75" t="s">
        <v>89</v>
      </c>
      <c r="BC92" s="65" t="s">
        <v>108</v>
      </c>
      <c r="BD92" s="400" t="s">
        <v>7527</v>
      </c>
      <c r="BE92" s="221" t="s">
        <v>87</v>
      </c>
      <c r="BF92" s="221" t="s">
        <v>87</v>
      </c>
    </row>
    <row r="93" spans="2:58" x14ac:dyDescent="0.25">
      <c r="B93" s="221">
        <v>2025</v>
      </c>
      <c r="C93" s="221">
        <v>891780111</v>
      </c>
      <c r="D93" s="221" t="s">
        <v>78</v>
      </c>
      <c r="E93" s="49" t="s">
        <v>7526</v>
      </c>
      <c r="F93" s="65" t="s">
        <v>7525</v>
      </c>
      <c r="G93" s="65">
        <v>0</v>
      </c>
      <c r="H93" s="65" t="s">
        <v>81</v>
      </c>
      <c r="I93" s="65" t="s">
        <v>82</v>
      </c>
      <c r="J93" s="67" t="s">
        <v>83</v>
      </c>
      <c r="K93" s="66" t="s">
        <v>7524</v>
      </c>
      <c r="L93" s="68">
        <v>20000000</v>
      </c>
      <c r="M93" s="65" t="s">
        <v>85</v>
      </c>
      <c r="N93" s="66" t="s">
        <v>6267</v>
      </c>
      <c r="O93" s="66">
        <v>85203777</v>
      </c>
      <c r="P93" s="66">
        <v>322</v>
      </c>
      <c r="Q93" s="70">
        <v>45699</v>
      </c>
      <c r="R93" s="66">
        <v>77325000</v>
      </c>
      <c r="S93" s="70">
        <v>45715</v>
      </c>
      <c r="T93" s="68">
        <v>20000000</v>
      </c>
      <c r="U93" s="68">
        <v>5231</v>
      </c>
      <c r="V93" s="65" t="s">
        <v>87</v>
      </c>
      <c r="W93" s="68">
        <v>1082939683</v>
      </c>
      <c r="X93" s="67" t="s">
        <v>3365</v>
      </c>
      <c r="Y93" s="70">
        <v>45714</v>
      </c>
      <c r="Z93" s="70">
        <v>45715</v>
      </c>
      <c r="AA93" s="70" t="s">
        <v>89</v>
      </c>
      <c r="AB93" s="70">
        <v>45838</v>
      </c>
      <c r="AC93" s="49">
        <f t="shared" si="5"/>
        <v>123</v>
      </c>
      <c r="AD93" s="65">
        <v>0</v>
      </c>
      <c r="AE93" s="68">
        <v>0</v>
      </c>
      <c r="AF93" s="65">
        <v>0</v>
      </c>
      <c r="AG93" s="77" t="s">
        <v>89</v>
      </c>
      <c r="AH93" s="49">
        <f t="shared" si="6"/>
        <v>0</v>
      </c>
      <c r="AI93" s="65">
        <v>0</v>
      </c>
      <c r="AJ93" s="68">
        <v>0</v>
      </c>
      <c r="AK93" s="65" t="s">
        <v>89</v>
      </c>
      <c r="AL93" s="78" t="s">
        <v>89</v>
      </c>
      <c r="AM93" s="65">
        <v>0</v>
      </c>
      <c r="AN93" s="78" t="s">
        <v>89</v>
      </c>
      <c r="AO93" s="78" t="s">
        <v>89</v>
      </c>
      <c r="AP93" s="78" t="s">
        <v>89</v>
      </c>
      <c r="AQ93" s="49">
        <f t="shared" si="7"/>
        <v>0</v>
      </c>
      <c r="AR93" s="49">
        <f>+L93+AE93-AJ93</f>
        <v>20000000</v>
      </c>
      <c r="AS93" s="65" t="s">
        <v>87</v>
      </c>
      <c r="AT93" s="68">
        <v>20000000</v>
      </c>
      <c r="AU93" s="65" t="s">
        <v>90</v>
      </c>
      <c r="AV93" s="68">
        <v>0</v>
      </c>
      <c r="AW93" s="75" t="s">
        <v>89</v>
      </c>
      <c r="AX93" s="224">
        <v>20000000</v>
      </c>
      <c r="AY93" s="79">
        <f t="shared" si="8"/>
        <v>0</v>
      </c>
      <c r="AZ93" s="223">
        <f t="shared" si="9"/>
        <v>1</v>
      </c>
      <c r="BA93" s="74">
        <v>1</v>
      </c>
      <c r="BB93" s="75" t="s">
        <v>89</v>
      </c>
      <c r="BC93" s="65" t="s">
        <v>103</v>
      </c>
      <c r="BD93" s="400" t="s">
        <v>7523</v>
      </c>
      <c r="BE93" s="221" t="s">
        <v>87</v>
      </c>
      <c r="BF93" s="221" t="s">
        <v>87</v>
      </c>
    </row>
    <row r="94" spans="2:58" x14ac:dyDescent="0.25">
      <c r="B94" s="221">
        <v>2025</v>
      </c>
      <c r="C94" s="221">
        <v>891780111</v>
      </c>
      <c r="D94" s="221" t="s">
        <v>78</v>
      </c>
      <c r="E94" s="49" t="s">
        <v>7522</v>
      </c>
      <c r="F94" s="65" t="s">
        <v>7521</v>
      </c>
      <c r="G94" s="65">
        <v>0</v>
      </c>
      <c r="H94" s="65" t="s">
        <v>81</v>
      </c>
      <c r="I94" s="65" t="s">
        <v>82</v>
      </c>
      <c r="J94" s="67" t="s">
        <v>83</v>
      </c>
      <c r="K94" s="66" t="s">
        <v>7520</v>
      </c>
      <c r="L94" s="68">
        <v>15000000</v>
      </c>
      <c r="M94" s="65" t="s">
        <v>85</v>
      </c>
      <c r="N94" s="66" t="s">
        <v>6155</v>
      </c>
      <c r="O94" s="66">
        <v>1082045208</v>
      </c>
      <c r="P94" s="66">
        <v>398</v>
      </c>
      <c r="Q94" s="70">
        <v>45707</v>
      </c>
      <c r="R94" s="66">
        <v>15000000</v>
      </c>
      <c r="S94" s="70">
        <v>45714</v>
      </c>
      <c r="T94" s="68">
        <v>15000000</v>
      </c>
      <c r="U94" s="68">
        <v>4810</v>
      </c>
      <c r="V94" s="65" t="s">
        <v>87</v>
      </c>
      <c r="W94" s="68">
        <v>1082939683</v>
      </c>
      <c r="X94" s="67" t="s">
        <v>3365</v>
      </c>
      <c r="Y94" s="70">
        <v>45714</v>
      </c>
      <c r="Z94" s="70">
        <v>45714</v>
      </c>
      <c r="AA94" s="70" t="s">
        <v>89</v>
      </c>
      <c r="AB94" s="70">
        <v>45853</v>
      </c>
      <c r="AC94" s="49">
        <f t="shared" si="5"/>
        <v>139</v>
      </c>
      <c r="AD94" s="65">
        <v>0</v>
      </c>
      <c r="AE94" s="68">
        <v>0</v>
      </c>
      <c r="AF94" s="65">
        <v>0</v>
      </c>
      <c r="AG94" s="77" t="s">
        <v>89</v>
      </c>
      <c r="AH94" s="49">
        <f t="shared" si="6"/>
        <v>0</v>
      </c>
      <c r="AI94" s="65">
        <v>0</v>
      </c>
      <c r="AJ94" s="68">
        <v>0</v>
      </c>
      <c r="AK94" s="65" t="s">
        <v>89</v>
      </c>
      <c r="AL94" s="78" t="s">
        <v>89</v>
      </c>
      <c r="AM94" s="65">
        <v>0</v>
      </c>
      <c r="AN94" s="78" t="s">
        <v>89</v>
      </c>
      <c r="AO94" s="78" t="s">
        <v>89</v>
      </c>
      <c r="AP94" s="78" t="s">
        <v>89</v>
      </c>
      <c r="AQ94" s="49">
        <f t="shared" si="7"/>
        <v>0</v>
      </c>
      <c r="AR94" s="49">
        <f>+L94+AE94-AJ94</f>
        <v>15000000</v>
      </c>
      <c r="AS94" s="65" t="s">
        <v>87</v>
      </c>
      <c r="AT94" s="68">
        <v>15000000</v>
      </c>
      <c r="AU94" s="65" t="s">
        <v>90</v>
      </c>
      <c r="AV94" s="68">
        <v>0</v>
      </c>
      <c r="AW94" s="75" t="s">
        <v>89</v>
      </c>
      <c r="AX94" s="224">
        <v>13500000</v>
      </c>
      <c r="AY94" s="79">
        <f t="shared" si="8"/>
        <v>1500000</v>
      </c>
      <c r="AZ94" s="223">
        <f t="shared" si="9"/>
        <v>0.9</v>
      </c>
      <c r="BA94" s="74">
        <v>1</v>
      </c>
      <c r="BB94" s="75" t="s">
        <v>89</v>
      </c>
      <c r="BC94" s="65" t="s">
        <v>103</v>
      </c>
      <c r="BD94" s="400" t="s">
        <v>7519</v>
      </c>
      <c r="BE94" s="221" t="s">
        <v>87</v>
      </c>
      <c r="BF94" s="221" t="s">
        <v>87</v>
      </c>
    </row>
    <row r="95" spans="2:58" x14ac:dyDescent="0.25">
      <c r="B95" s="221">
        <v>2025</v>
      </c>
      <c r="C95" s="221">
        <v>891780111</v>
      </c>
      <c r="D95" s="221" t="s">
        <v>78</v>
      </c>
      <c r="E95" s="49" t="s">
        <v>7518</v>
      </c>
      <c r="F95" s="65" t="s">
        <v>7517</v>
      </c>
      <c r="G95" s="65">
        <v>0</v>
      </c>
      <c r="H95" s="65" t="s">
        <v>81</v>
      </c>
      <c r="I95" s="65" t="s">
        <v>82</v>
      </c>
      <c r="J95" s="67" t="s">
        <v>83</v>
      </c>
      <c r="K95" s="66" t="s">
        <v>7516</v>
      </c>
      <c r="L95" s="68">
        <v>12000000</v>
      </c>
      <c r="M95" s="65" t="s">
        <v>85</v>
      </c>
      <c r="N95" s="66" t="s">
        <v>7515</v>
      </c>
      <c r="O95" s="66">
        <v>1083029897</v>
      </c>
      <c r="P95" s="66">
        <v>123</v>
      </c>
      <c r="Q95" s="70">
        <v>45679</v>
      </c>
      <c r="R95" s="66">
        <v>1353279124</v>
      </c>
      <c r="S95" s="70">
        <v>45720</v>
      </c>
      <c r="T95" s="68">
        <v>12000000</v>
      </c>
      <c r="U95" s="68">
        <v>5364</v>
      </c>
      <c r="V95" s="65" t="s">
        <v>87</v>
      </c>
      <c r="W95" s="68">
        <v>79738530</v>
      </c>
      <c r="X95" s="67" t="s">
        <v>1514</v>
      </c>
      <c r="Y95" s="70">
        <v>45716</v>
      </c>
      <c r="Z95" s="70">
        <v>45720</v>
      </c>
      <c r="AA95" s="70" t="s">
        <v>89</v>
      </c>
      <c r="AB95" s="70">
        <v>45833</v>
      </c>
      <c r="AC95" s="49">
        <f t="shared" si="5"/>
        <v>113</v>
      </c>
      <c r="AD95" s="65">
        <v>0</v>
      </c>
      <c r="AE95" s="68">
        <v>0</v>
      </c>
      <c r="AF95" s="65">
        <v>0</v>
      </c>
      <c r="AG95" s="77" t="s">
        <v>89</v>
      </c>
      <c r="AH95" s="49">
        <f t="shared" si="6"/>
        <v>0</v>
      </c>
      <c r="AI95" s="65">
        <v>0</v>
      </c>
      <c r="AJ95" s="68">
        <v>0</v>
      </c>
      <c r="AK95" s="65" t="s">
        <v>89</v>
      </c>
      <c r="AL95" s="78" t="s">
        <v>89</v>
      </c>
      <c r="AM95" s="65">
        <v>0</v>
      </c>
      <c r="AN95" s="78" t="s">
        <v>89</v>
      </c>
      <c r="AO95" s="78" t="s">
        <v>89</v>
      </c>
      <c r="AP95" s="78" t="s">
        <v>89</v>
      </c>
      <c r="AQ95" s="49">
        <f t="shared" si="7"/>
        <v>0</v>
      </c>
      <c r="AR95" s="49">
        <f>+L95+AE95-AJ95</f>
        <v>12000000</v>
      </c>
      <c r="AS95" s="65" t="s">
        <v>87</v>
      </c>
      <c r="AT95" s="68">
        <v>12000000</v>
      </c>
      <c r="AU95" s="65" t="s">
        <v>90</v>
      </c>
      <c r="AV95" s="68">
        <v>0</v>
      </c>
      <c r="AW95" s="75" t="s">
        <v>89</v>
      </c>
      <c r="AX95" s="224">
        <v>12000000</v>
      </c>
      <c r="AY95" s="79">
        <f t="shared" si="8"/>
        <v>0</v>
      </c>
      <c r="AZ95" s="223">
        <f t="shared" si="9"/>
        <v>1</v>
      </c>
      <c r="BA95" s="74">
        <v>1</v>
      </c>
      <c r="BB95" s="75" t="s">
        <v>89</v>
      </c>
      <c r="BC95" s="65" t="s">
        <v>103</v>
      </c>
      <c r="BD95" s="400" t="s">
        <v>7514</v>
      </c>
      <c r="BE95" s="221" t="s">
        <v>87</v>
      </c>
      <c r="BF95" s="221" t="s">
        <v>87</v>
      </c>
    </row>
    <row r="96" spans="2:58" x14ac:dyDescent="0.25">
      <c r="B96" s="221">
        <v>2025</v>
      </c>
      <c r="C96" s="221">
        <v>891780111</v>
      </c>
      <c r="D96" s="221" t="s">
        <v>78</v>
      </c>
      <c r="E96" s="49" t="s">
        <v>7513</v>
      </c>
      <c r="F96" s="65" t="s">
        <v>7512</v>
      </c>
      <c r="G96" s="65">
        <v>0</v>
      </c>
      <c r="H96" s="65" t="s">
        <v>81</v>
      </c>
      <c r="I96" s="65" t="s">
        <v>3368</v>
      </c>
      <c r="J96" s="67" t="s">
        <v>83</v>
      </c>
      <c r="K96" s="66" t="s">
        <v>7511</v>
      </c>
      <c r="L96" s="68">
        <v>6000000</v>
      </c>
      <c r="M96" s="65" t="s">
        <v>85</v>
      </c>
      <c r="N96" s="66" t="s">
        <v>7510</v>
      </c>
      <c r="O96" s="66">
        <v>7600484</v>
      </c>
      <c r="P96" s="66">
        <v>269</v>
      </c>
      <c r="Q96" s="70">
        <v>45694</v>
      </c>
      <c r="R96" s="66">
        <v>503100000</v>
      </c>
      <c r="S96" s="70">
        <v>45720</v>
      </c>
      <c r="T96" s="68">
        <v>6000000</v>
      </c>
      <c r="U96" s="68">
        <v>5359</v>
      </c>
      <c r="V96" s="65" t="s">
        <v>87</v>
      </c>
      <c r="W96" s="68">
        <v>36559959</v>
      </c>
      <c r="X96" s="67" t="s">
        <v>4056</v>
      </c>
      <c r="Y96" s="70">
        <v>45720</v>
      </c>
      <c r="Z96" s="70">
        <v>45720</v>
      </c>
      <c r="AA96" s="70" t="s">
        <v>89</v>
      </c>
      <c r="AB96" s="70">
        <v>45747</v>
      </c>
      <c r="AC96" s="49">
        <f t="shared" si="5"/>
        <v>27</v>
      </c>
      <c r="AD96" s="65">
        <v>1</v>
      </c>
      <c r="AE96" s="68">
        <v>3000000</v>
      </c>
      <c r="AF96" s="65">
        <v>1</v>
      </c>
      <c r="AG96" s="77">
        <v>45777</v>
      </c>
      <c r="AH96" s="49">
        <f t="shared" si="6"/>
        <v>30</v>
      </c>
      <c r="AI96" s="65">
        <v>0</v>
      </c>
      <c r="AJ96" s="68">
        <v>0</v>
      </c>
      <c r="AK96" s="65" t="s">
        <v>89</v>
      </c>
      <c r="AL96" s="78" t="s">
        <v>89</v>
      </c>
      <c r="AM96" s="65">
        <v>0</v>
      </c>
      <c r="AN96" s="78" t="s">
        <v>89</v>
      </c>
      <c r="AO96" s="78" t="s">
        <v>89</v>
      </c>
      <c r="AP96" s="78" t="s">
        <v>89</v>
      </c>
      <c r="AQ96" s="49">
        <f t="shared" si="7"/>
        <v>0</v>
      </c>
      <c r="AR96" s="49">
        <f>+L96+AE96-AJ96</f>
        <v>9000000</v>
      </c>
      <c r="AS96" s="65" t="s">
        <v>90</v>
      </c>
      <c r="AT96" s="68">
        <v>0</v>
      </c>
      <c r="AU96" s="65" t="s">
        <v>90</v>
      </c>
      <c r="AV96" s="68">
        <v>0</v>
      </c>
      <c r="AW96" s="75" t="s">
        <v>89</v>
      </c>
      <c r="AX96" s="224">
        <v>4050000</v>
      </c>
      <c r="AY96" s="79">
        <f t="shared" si="8"/>
        <v>4950000</v>
      </c>
      <c r="AZ96" s="223">
        <f t="shared" si="9"/>
        <v>0.45</v>
      </c>
      <c r="BA96" s="74">
        <v>1</v>
      </c>
      <c r="BB96" s="75" t="s">
        <v>89</v>
      </c>
      <c r="BC96" s="65" t="s">
        <v>103</v>
      </c>
      <c r="BD96" s="400" t="s">
        <v>7509</v>
      </c>
      <c r="BE96" s="221" t="s">
        <v>87</v>
      </c>
      <c r="BF96" s="221" t="s">
        <v>87</v>
      </c>
    </row>
    <row r="97" spans="2:58" x14ac:dyDescent="0.25">
      <c r="B97" s="221">
        <v>2025</v>
      </c>
      <c r="C97" s="221">
        <v>891780111</v>
      </c>
      <c r="D97" s="221" t="s">
        <v>78</v>
      </c>
      <c r="E97" s="49" t="s">
        <v>7508</v>
      </c>
      <c r="F97" s="65" t="s">
        <v>7507</v>
      </c>
      <c r="G97" s="65">
        <v>0</v>
      </c>
      <c r="H97" s="65" t="s">
        <v>81</v>
      </c>
      <c r="I97" s="65" t="s">
        <v>3368</v>
      </c>
      <c r="J97" s="67" t="s">
        <v>83</v>
      </c>
      <c r="K97" s="66" t="s">
        <v>7506</v>
      </c>
      <c r="L97" s="68">
        <v>12000000</v>
      </c>
      <c r="M97" s="65" t="s">
        <v>85</v>
      </c>
      <c r="N97" s="66" t="s">
        <v>7505</v>
      </c>
      <c r="O97" s="66">
        <v>84455723</v>
      </c>
      <c r="P97" s="66">
        <v>269</v>
      </c>
      <c r="Q97" s="70">
        <v>45694</v>
      </c>
      <c r="R97" s="66">
        <v>503100000</v>
      </c>
      <c r="S97" s="70">
        <v>45720</v>
      </c>
      <c r="T97" s="68">
        <v>12000000</v>
      </c>
      <c r="U97" s="68">
        <v>5358</v>
      </c>
      <c r="V97" s="65" t="s">
        <v>87</v>
      </c>
      <c r="W97" s="68">
        <v>72221403</v>
      </c>
      <c r="X97" s="67" t="s">
        <v>4998</v>
      </c>
      <c r="Y97" s="70">
        <v>45720</v>
      </c>
      <c r="Z97" s="70">
        <v>45720</v>
      </c>
      <c r="AA97" s="70" t="s">
        <v>89</v>
      </c>
      <c r="AB97" s="70">
        <v>45747</v>
      </c>
      <c r="AC97" s="49">
        <f t="shared" si="5"/>
        <v>27</v>
      </c>
      <c r="AD97" s="65">
        <v>0</v>
      </c>
      <c r="AE97" s="68">
        <v>0</v>
      </c>
      <c r="AF97" s="65">
        <v>1</v>
      </c>
      <c r="AG97" s="77">
        <v>45777</v>
      </c>
      <c r="AH97" s="49">
        <f t="shared" si="6"/>
        <v>30</v>
      </c>
      <c r="AI97" s="65">
        <v>0</v>
      </c>
      <c r="AJ97" s="68">
        <v>0</v>
      </c>
      <c r="AK97" s="65" t="s">
        <v>89</v>
      </c>
      <c r="AL97" s="78" t="s">
        <v>89</v>
      </c>
      <c r="AM97" s="65">
        <v>0</v>
      </c>
      <c r="AN97" s="78" t="s">
        <v>89</v>
      </c>
      <c r="AO97" s="78" t="s">
        <v>89</v>
      </c>
      <c r="AP97" s="78" t="s">
        <v>89</v>
      </c>
      <c r="AQ97" s="49">
        <f t="shared" si="7"/>
        <v>0</v>
      </c>
      <c r="AR97" s="49">
        <f>+L97+AE97-AJ97</f>
        <v>12000000</v>
      </c>
      <c r="AS97" s="65" t="s">
        <v>90</v>
      </c>
      <c r="AT97" s="68">
        <v>0</v>
      </c>
      <c r="AU97" s="65" t="s">
        <v>90</v>
      </c>
      <c r="AV97" s="68">
        <v>0</v>
      </c>
      <c r="AW97" s="75" t="s">
        <v>89</v>
      </c>
      <c r="AX97" s="224">
        <v>0</v>
      </c>
      <c r="AY97" s="79">
        <f t="shared" si="8"/>
        <v>12000000</v>
      </c>
      <c r="AZ97" s="223">
        <f t="shared" si="9"/>
        <v>0</v>
      </c>
      <c r="BA97" s="74">
        <v>1</v>
      </c>
      <c r="BB97" s="75" t="s">
        <v>89</v>
      </c>
      <c r="BC97" s="65" t="s">
        <v>103</v>
      </c>
      <c r="BD97" s="400" t="s">
        <v>7504</v>
      </c>
      <c r="BE97" s="221" t="s">
        <v>87</v>
      </c>
      <c r="BF97" s="221" t="s">
        <v>87</v>
      </c>
    </row>
    <row r="98" spans="2:58" x14ac:dyDescent="0.25">
      <c r="B98" s="221">
        <v>2025</v>
      </c>
      <c r="C98" s="221">
        <v>891780111</v>
      </c>
      <c r="D98" s="221" t="s">
        <v>78</v>
      </c>
      <c r="E98" s="49" t="s">
        <v>7503</v>
      </c>
      <c r="F98" s="65" t="s">
        <v>7502</v>
      </c>
      <c r="G98" s="65">
        <v>0</v>
      </c>
      <c r="H98" s="65" t="s">
        <v>81</v>
      </c>
      <c r="I98" s="65" t="s">
        <v>3368</v>
      </c>
      <c r="J98" s="67" t="s">
        <v>83</v>
      </c>
      <c r="K98" s="66" t="s">
        <v>7416</v>
      </c>
      <c r="L98" s="68">
        <v>5700000</v>
      </c>
      <c r="M98" s="65" t="s">
        <v>85</v>
      </c>
      <c r="N98" s="66" t="s">
        <v>7501</v>
      </c>
      <c r="O98" s="66">
        <v>1081913832</v>
      </c>
      <c r="P98" s="66">
        <v>269</v>
      </c>
      <c r="Q98" s="70">
        <v>45694</v>
      </c>
      <c r="R98" s="66">
        <v>503100000</v>
      </c>
      <c r="S98" s="70">
        <v>45720</v>
      </c>
      <c r="T98" s="68">
        <v>5700000</v>
      </c>
      <c r="U98" s="68">
        <v>5360</v>
      </c>
      <c r="V98" s="65" t="s">
        <v>87</v>
      </c>
      <c r="W98" s="68">
        <v>36559959</v>
      </c>
      <c r="X98" s="67" t="s">
        <v>4056</v>
      </c>
      <c r="Y98" s="70">
        <v>45720</v>
      </c>
      <c r="Z98" s="70">
        <v>45720</v>
      </c>
      <c r="AA98" s="70" t="s">
        <v>89</v>
      </c>
      <c r="AB98" s="70">
        <v>45747</v>
      </c>
      <c r="AC98" s="49">
        <f t="shared" si="5"/>
        <v>27</v>
      </c>
      <c r="AD98" s="65">
        <v>0</v>
      </c>
      <c r="AE98" s="68">
        <v>0</v>
      </c>
      <c r="AF98" s="65">
        <v>1</v>
      </c>
      <c r="AG98" s="77">
        <v>45777</v>
      </c>
      <c r="AH98" s="49">
        <f t="shared" si="6"/>
        <v>30</v>
      </c>
      <c r="AI98" s="65">
        <v>0</v>
      </c>
      <c r="AJ98" s="68">
        <v>0</v>
      </c>
      <c r="AK98" s="65" t="s">
        <v>89</v>
      </c>
      <c r="AL98" s="78" t="s">
        <v>89</v>
      </c>
      <c r="AM98" s="65">
        <v>0</v>
      </c>
      <c r="AN98" s="78" t="s">
        <v>89</v>
      </c>
      <c r="AO98" s="78" t="s">
        <v>89</v>
      </c>
      <c r="AP98" s="78" t="s">
        <v>89</v>
      </c>
      <c r="AQ98" s="49">
        <f t="shared" si="7"/>
        <v>0</v>
      </c>
      <c r="AR98" s="49">
        <f>+L98+AE98-AJ98</f>
        <v>5700000</v>
      </c>
      <c r="AS98" s="65" t="s">
        <v>90</v>
      </c>
      <c r="AT98" s="68">
        <v>0</v>
      </c>
      <c r="AU98" s="65" t="s">
        <v>90</v>
      </c>
      <c r="AV98" s="68">
        <v>0</v>
      </c>
      <c r="AW98" s="75" t="s">
        <v>89</v>
      </c>
      <c r="AX98" s="224">
        <v>0</v>
      </c>
      <c r="AY98" s="79">
        <f t="shared" si="8"/>
        <v>5700000</v>
      </c>
      <c r="AZ98" s="223">
        <f t="shared" si="9"/>
        <v>0</v>
      </c>
      <c r="BA98" s="74">
        <v>1</v>
      </c>
      <c r="BB98" s="75" t="s">
        <v>89</v>
      </c>
      <c r="BC98" s="65" t="s">
        <v>103</v>
      </c>
      <c r="BD98" s="400" t="s">
        <v>7500</v>
      </c>
      <c r="BE98" s="221" t="s">
        <v>87</v>
      </c>
      <c r="BF98" s="221" t="s">
        <v>87</v>
      </c>
    </row>
    <row r="99" spans="2:58" x14ac:dyDescent="0.25">
      <c r="B99" s="221">
        <v>2025</v>
      </c>
      <c r="C99" s="221">
        <v>891780111</v>
      </c>
      <c r="D99" s="221" t="s">
        <v>78</v>
      </c>
      <c r="E99" s="49" t="s">
        <v>7499</v>
      </c>
      <c r="F99" s="65" t="s">
        <v>7498</v>
      </c>
      <c r="G99" s="65">
        <v>0</v>
      </c>
      <c r="H99" s="65" t="s">
        <v>81</v>
      </c>
      <c r="I99" s="65" t="s">
        <v>3368</v>
      </c>
      <c r="J99" s="67" t="s">
        <v>83</v>
      </c>
      <c r="K99" s="66" t="s">
        <v>7497</v>
      </c>
      <c r="L99" s="68">
        <v>5700000</v>
      </c>
      <c r="M99" s="65" t="s">
        <v>85</v>
      </c>
      <c r="N99" s="66" t="s">
        <v>7496</v>
      </c>
      <c r="O99" s="66">
        <v>19594177</v>
      </c>
      <c r="P99" s="66">
        <v>269</v>
      </c>
      <c r="Q99" s="70">
        <v>45694</v>
      </c>
      <c r="R99" s="66">
        <v>503100000</v>
      </c>
      <c r="S99" s="70">
        <v>45720</v>
      </c>
      <c r="T99" s="68">
        <v>5700000</v>
      </c>
      <c r="U99" s="68">
        <v>5361</v>
      </c>
      <c r="V99" s="65" t="s">
        <v>87</v>
      </c>
      <c r="W99" s="68">
        <v>36559959</v>
      </c>
      <c r="X99" s="67" t="s">
        <v>4056</v>
      </c>
      <c r="Y99" s="70">
        <v>45720</v>
      </c>
      <c r="Z99" s="70">
        <v>45720</v>
      </c>
      <c r="AA99" s="70" t="s">
        <v>89</v>
      </c>
      <c r="AB99" s="70">
        <v>45747</v>
      </c>
      <c r="AC99" s="49">
        <f t="shared" si="5"/>
        <v>27</v>
      </c>
      <c r="AD99" s="65">
        <v>0</v>
      </c>
      <c r="AE99" s="68">
        <v>0</v>
      </c>
      <c r="AF99" s="65">
        <v>1</v>
      </c>
      <c r="AG99" s="77">
        <v>45777</v>
      </c>
      <c r="AH99" s="49">
        <f t="shared" si="6"/>
        <v>30</v>
      </c>
      <c r="AI99" s="65">
        <v>0</v>
      </c>
      <c r="AJ99" s="68">
        <v>0</v>
      </c>
      <c r="AK99" s="65" t="s">
        <v>89</v>
      </c>
      <c r="AL99" s="78" t="s">
        <v>89</v>
      </c>
      <c r="AM99" s="65">
        <v>0</v>
      </c>
      <c r="AN99" s="78" t="s">
        <v>89</v>
      </c>
      <c r="AO99" s="78" t="s">
        <v>89</v>
      </c>
      <c r="AP99" s="78" t="s">
        <v>89</v>
      </c>
      <c r="AQ99" s="49">
        <f t="shared" si="7"/>
        <v>0</v>
      </c>
      <c r="AR99" s="49">
        <f>+L99+AE99-AJ99</f>
        <v>5700000</v>
      </c>
      <c r="AS99" s="65" t="s">
        <v>90</v>
      </c>
      <c r="AT99" s="68">
        <v>0</v>
      </c>
      <c r="AU99" s="65" t="s">
        <v>90</v>
      </c>
      <c r="AV99" s="68">
        <v>0</v>
      </c>
      <c r="AW99" s="75" t="s">
        <v>89</v>
      </c>
      <c r="AX99" s="224">
        <v>0</v>
      </c>
      <c r="AY99" s="79">
        <f t="shared" si="8"/>
        <v>5700000</v>
      </c>
      <c r="AZ99" s="223">
        <f t="shared" si="9"/>
        <v>0</v>
      </c>
      <c r="BA99" s="74">
        <v>1</v>
      </c>
      <c r="BB99" s="75" t="s">
        <v>89</v>
      </c>
      <c r="BC99" s="65" t="s">
        <v>103</v>
      </c>
      <c r="BD99" s="400" t="s">
        <v>7495</v>
      </c>
      <c r="BE99" s="221" t="s">
        <v>87</v>
      </c>
      <c r="BF99" s="221" t="s">
        <v>87</v>
      </c>
    </row>
    <row r="100" spans="2:58" x14ac:dyDescent="0.25">
      <c r="B100" s="221">
        <v>2025</v>
      </c>
      <c r="C100" s="221">
        <v>891780111</v>
      </c>
      <c r="D100" s="221" t="s">
        <v>78</v>
      </c>
      <c r="E100" s="49" t="s">
        <v>7494</v>
      </c>
      <c r="F100" s="65" t="s">
        <v>7493</v>
      </c>
      <c r="G100" s="65">
        <v>0</v>
      </c>
      <c r="H100" s="65" t="s">
        <v>81</v>
      </c>
      <c r="I100" s="65" t="s">
        <v>3368</v>
      </c>
      <c r="J100" s="67" t="s">
        <v>83</v>
      </c>
      <c r="K100" s="66" t="s">
        <v>7416</v>
      </c>
      <c r="L100" s="68">
        <v>5700000</v>
      </c>
      <c r="M100" s="65" t="s">
        <v>85</v>
      </c>
      <c r="N100" s="66" t="s">
        <v>7492</v>
      </c>
      <c r="O100" s="66">
        <v>1140855660</v>
      </c>
      <c r="P100" s="66">
        <v>269</v>
      </c>
      <c r="Q100" s="70">
        <v>45694</v>
      </c>
      <c r="R100" s="66">
        <v>503100000</v>
      </c>
      <c r="S100" s="70">
        <v>45720</v>
      </c>
      <c r="T100" s="68">
        <v>5700000</v>
      </c>
      <c r="U100" s="68">
        <v>5362</v>
      </c>
      <c r="V100" s="65" t="s">
        <v>87</v>
      </c>
      <c r="W100" s="68">
        <v>36559959</v>
      </c>
      <c r="X100" s="67" t="s">
        <v>4056</v>
      </c>
      <c r="Y100" s="70">
        <v>45720</v>
      </c>
      <c r="Z100" s="70">
        <v>45720</v>
      </c>
      <c r="AA100" s="70" t="s">
        <v>89</v>
      </c>
      <c r="AB100" s="70">
        <v>45747</v>
      </c>
      <c r="AC100" s="49">
        <f t="shared" si="5"/>
        <v>27</v>
      </c>
      <c r="AD100" s="65">
        <v>0</v>
      </c>
      <c r="AE100" s="68">
        <v>0</v>
      </c>
      <c r="AF100" s="65">
        <v>1</v>
      </c>
      <c r="AG100" s="77">
        <v>45777</v>
      </c>
      <c r="AH100" s="49">
        <f t="shared" si="6"/>
        <v>30</v>
      </c>
      <c r="AI100" s="65">
        <v>0</v>
      </c>
      <c r="AJ100" s="68">
        <v>0</v>
      </c>
      <c r="AK100" s="65" t="s">
        <v>89</v>
      </c>
      <c r="AL100" s="78" t="s">
        <v>89</v>
      </c>
      <c r="AM100" s="65">
        <v>0</v>
      </c>
      <c r="AN100" s="78" t="s">
        <v>89</v>
      </c>
      <c r="AO100" s="78" t="s">
        <v>89</v>
      </c>
      <c r="AP100" s="78" t="s">
        <v>89</v>
      </c>
      <c r="AQ100" s="49">
        <f t="shared" si="7"/>
        <v>0</v>
      </c>
      <c r="AR100" s="49">
        <f>+L100+AE100-AJ100</f>
        <v>5700000</v>
      </c>
      <c r="AS100" s="65" t="s">
        <v>90</v>
      </c>
      <c r="AT100" s="68">
        <v>0</v>
      </c>
      <c r="AU100" s="65" t="s">
        <v>90</v>
      </c>
      <c r="AV100" s="68">
        <v>0</v>
      </c>
      <c r="AW100" s="75" t="s">
        <v>89</v>
      </c>
      <c r="AX100" s="224">
        <v>0</v>
      </c>
      <c r="AY100" s="79">
        <f t="shared" si="8"/>
        <v>5700000</v>
      </c>
      <c r="AZ100" s="223">
        <f t="shared" si="9"/>
        <v>0</v>
      </c>
      <c r="BA100" s="74">
        <v>1</v>
      </c>
      <c r="BB100" s="75" t="s">
        <v>89</v>
      </c>
      <c r="BC100" s="65" t="s">
        <v>103</v>
      </c>
      <c r="BD100" s="400" t="s">
        <v>7491</v>
      </c>
      <c r="BE100" s="221" t="s">
        <v>87</v>
      </c>
      <c r="BF100" s="221" t="s">
        <v>87</v>
      </c>
    </row>
    <row r="101" spans="2:58" x14ac:dyDescent="0.25">
      <c r="B101" s="221">
        <v>2025</v>
      </c>
      <c r="C101" s="221">
        <v>891780111</v>
      </c>
      <c r="D101" s="221" t="s">
        <v>78</v>
      </c>
      <c r="E101" s="49" t="s">
        <v>7490</v>
      </c>
      <c r="F101" s="65" t="s">
        <v>7489</v>
      </c>
      <c r="G101" s="65">
        <v>0</v>
      </c>
      <c r="H101" s="65" t="s">
        <v>81</v>
      </c>
      <c r="I101" s="65" t="s">
        <v>3368</v>
      </c>
      <c r="J101" s="67" t="s">
        <v>83</v>
      </c>
      <c r="K101" s="66" t="s">
        <v>7416</v>
      </c>
      <c r="L101" s="68">
        <v>4200000</v>
      </c>
      <c r="M101" s="65" t="s">
        <v>85</v>
      </c>
      <c r="N101" s="66" t="s">
        <v>7488</v>
      </c>
      <c r="O101" s="66">
        <v>77192103</v>
      </c>
      <c r="P101" s="66">
        <v>269</v>
      </c>
      <c r="Q101" s="70">
        <v>45694</v>
      </c>
      <c r="R101" s="66">
        <v>503100000</v>
      </c>
      <c r="S101" s="70">
        <v>45720</v>
      </c>
      <c r="T101" s="68">
        <v>4200000</v>
      </c>
      <c r="U101" s="68">
        <v>5363</v>
      </c>
      <c r="V101" s="65" t="s">
        <v>87</v>
      </c>
      <c r="W101" s="68">
        <v>36559959</v>
      </c>
      <c r="X101" s="67" t="s">
        <v>4056</v>
      </c>
      <c r="Y101" s="70">
        <v>45720</v>
      </c>
      <c r="Z101" s="70">
        <v>45720</v>
      </c>
      <c r="AA101" s="70" t="s">
        <v>89</v>
      </c>
      <c r="AB101" s="70">
        <v>45747</v>
      </c>
      <c r="AC101" s="49">
        <f t="shared" si="5"/>
        <v>27</v>
      </c>
      <c r="AD101" s="65">
        <v>0</v>
      </c>
      <c r="AE101" s="68">
        <v>0</v>
      </c>
      <c r="AF101" s="65">
        <v>1</v>
      </c>
      <c r="AG101" s="77">
        <v>45777</v>
      </c>
      <c r="AH101" s="49">
        <f t="shared" si="6"/>
        <v>30</v>
      </c>
      <c r="AI101" s="65">
        <v>0</v>
      </c>
      <c r="AJ101" s="68">
        <v>0</v>
      </c>
      <c r="AK101" s="65" t="s">
        <v>89</v>
      </c>
      <c r="AL101" s="78" t="s">
        <v>89</v>
      </c>
      <c r="AM101" s="65">
        <v>0</v>
      </c>
      <c r="AN101" s="78" t="s">
        <v>89</v>
      </c>
      <c r="AO101" s="78" t="s">
        <v>89</v>
      </c>
      <c r="AP101" s="78" t="s">
        <v>89</v>
      </c>
      <c r="AQ101" s="49">
        <f t="shared" si="7"/>
        <v>0</v>
      </c>
      <c r="AR101" s="49">
        <f>+L101+AE101-AJ101</f>
        <v>4200000</v>
      </c>
      <c r="AS101" s="65" t="s">
        <v>90</v>
      </c>
      <c r="AT101" s="68">
        <v>0</v>
      </c>
      <c r="AU101" s="65" t="s">
        <v>90</v>
      </c>
      <c r="AV101" s="68">
        <v>0</v>
      </c>
      <c r="AW101" s="75" t="s">
        <v>89</v>
      </c>
      <c r="AX101" s="224">
        <v>0</v>
      </c>
      <c r="AY101" s="79">
        <f t="shared" si="8"/>
        <v>4200000</v>
      </c>
      <c r="AZ101" s="223">
        <f t="shared" si="9"/>
        <v>0</v>
      </c>
      <c r="BA101" s="74">
        <v>1</v>
      </c>
      <c r="BB101" s="75" t="s">
        <v>89</v>
      </c>
      <c r="BC101" s="65" t="s">
        <v>103</v>
      </c>
      <c r="BD101" s="400" t="s">
        <v>7487</v>
      </c>
      <c r="BE101" s="221" t="s">
        <v>87</v>
      </c>
      <c r="BF101" s="221" t="s">
        <v>87</v>
      </c>
    </row>
    <row r="102" spans="2:58" x14ac:dyDescent="0.25">
      <c r="B102" s="221">
        <v>2025</v>
      </c>
      <c r="C102" s="221">
        <v>891780111</v>
      </c>
      <c r="D102" s="221" t="s">
        <v>78</v>
      </c>
      <c r="E102" s="49" t="s">
        <v>7486</v>
      </c>
      <c r="F102" s="65" t="s">
        <v>7485</v>
      </c>
      <c r="G102" s="65">
        <v>0</v>
      </c>
      <c r="H102" s="65" t="s">
        <v>81</v>
      </c>
      <c r="I102" s="65" t="s">
        <v>3368</v>
      </c>
      <c r="J102" s="67" t="s">
        <v>83</v>
      </c>
      <c r="K102" s="66" t="s">
        <v>7484</v>
      </c>
      <c r="L102" s="68">
        <v>149999958</v>
      </c>
      <c r="M102" s="65" t="s">
        <v>85</v>
      </c>
      <c r="N102" s="66" t="s">
        <v>7483</v>
      </c>
      <c r="O102" s="66">
        <v>22583327</v>
      </c>
      <c r="P102" s="66">
        <v>487</v>
      </c>
      <c r="Q102" s="70">
        <v>45714</v>
      </c>
      <c r="R102" s="66">
        <v>149999958</v>
      </c>
      <c r="S102" s="70">
        <v>45722</v>
      </c>
      <c r="T102" s="68">
        <v>149999958</v>
      </c>
      <c r="U102" s="68">
        <v>5470</v>
      </c>
      <c r="V102" s="65" t="s">
        <v>87</v>
      </c>
      <c r="W102" s="68">
        <v>72005158</v>
      </c>
      <c r="X102" s="67" t="s">
        <v>6585</v>
      </c>
      <c r="Y102" s="70">
        <v>45722</v>
      </c>
      <c r="Z102" s="70">
        <v>45727</v>
      </c>
      <c r="AA102" s="70">
        <v>45727</v>
      </c>
      <c r="AB102" s="70">
        <v>45742</v>
      </c>
      <c r="AC102" s="49">
        <f t="shared" si="5"/>
        <v>15</v>
      </c>
      <c r="AD102" s="65">
        <v>0</v>
      </c>
      <c r="AE102" s="68">
        <v>0</v>
      </c>
      <c r="AF102" s="65">
        <v>0</v>
      </c>
      <c r="AG102" s="77" t="s">
        <v>89</v>
      </c>
      <c r="AH102" s="49">
        <f t="shared" si="6"/>
        <v>0</v>
      </c>
      <c r="AI102" s="65">
        <v>0</v>
      </c>
      <c r="AJ102" s="68">
        <v>0</v>
      </c>
      <c r="AK102" s="65" t="s">
        <v>89</v>
      </c>
      <c r="AL102" s="78" t="s">
        <v>89</v>
      </c>
      <c r="AM102" s="65">
        <v>0</v>
      </c>
      <c r="AN102" s="78" t="s">
        <v>89</v>
      </c>
      <c r="AO102" s="78" t="s">
        <v>89</v>
      </c>
      <c r="AP102" s="78" t="s">
        <v>89</v>
      </c>
      <c r="AQ102" s="49">
        <f t="shared" si="7"/>
        <v>0</v>
      </c>
      <c r="AR102" s="49">
        <f>+L102+AE102-AJ102</f>
        <v>149999958</v>
      </c>
      <c r="AS102" s="65" t="s">
        <v>90</v>
      </c>
      <c r="AT102" s="68">
        <v>0</v>
      </c>
      <c r="AU102" s="65" t="s">
        <v>90</v>
      </c>
      <c r="AV102" s="68">
        <v>0</v>
      </c>
      <c r="AW102" s="75" t="s">
        <v>89</v>
      </c>
      <c r="AX102" s="224">
        <v>149999958</v>
      </c>
      <c r="AY102" s="79">
        <f t="shared" si="8"/>
        <v>0</v>
      </c>
      <c r="AZ102" s="223">
        <f t="shared" si="9"/>
        <v>1</v>
      </c>
      <c r="BA102" s="74">
        <v>1</v>
      </c>
      <c r="BB102" s="75" t="s">
        <v>89</v>
      </c>
      <c r="BC102" s="65" t="s">
        <v>103</v>
      </c>
      <c r="BD102" s="400" t="s">
        <v>7482</v>
      </c>
      <c r="BE102" s="221" t="s">
        <v>87</v>
      </c>
      <c r="BF102" s="221" t="s">
        <v>87</v>
      </c>
    </row>
    <row r="103" spans="2:58" ht="14.45" customHeight="1" x14ac:dyDescent="0.25">
      <c r="B103" s="221">
        <v>2025</v>
      </c>
      <c r="C103" s="221">
        <v>891780111</v>
      </c>
      <c r="D103" s="221" t="s">
        <v>78</v>
      </c>
      <c r="E103" s="49" t="s">
        <v>7481</v>
      </c>
      <c r="F103" s="65" t="s">
        <v>7480</v>
      </c>
      <c r="G103" s="65">
        <v>0</v>
      </c>
      <c r="H103" s="65" t="s">
        <v>81</v>
      </c>
      <c r="I103" s="65" t="s">
        <v>3368</v>
      </c>
      <c r="J103" s="67" t="s">
        <v>83</v>
      </c>
      <c r="K103" s="66" t="s">
        <v>7479</v>
      </c>
      <c r="L103" s="68">
        <v>3800000</v>
      </c>
      <c r="M103" s="65" t="s">
        <v>85</v>
      </c>
      <c r="N103" s="66" t="s">
        <v>7478</v>
      </c>
      <c r="O103" s="66">
        <v>7634465</v>
      </c>
      <c r="P103" s="66">
        <v>269</v>
      </c>
      <c r="Q103" s="70">
        <v>45694</v>
      </c>
      <c r="R103" s="66">
        <v>503100000</v>
      </c>
      <c r="S103" s="70">
        <v>45722</v>
      </c>
      <c r="T103" s="68">
        <v>3800000</v>
      </c>
      <c r="U103" s="68">
        <v>5465</v>
      </c>
      <c r="V103" s="65" t="s">
        <v>87</v>
      </c>
      <c r="W103" s="68">
        <v>36559959</v>
      </c>
      <c r="X103" s="67" t="s">
        <v>4056</v>
      </c>
      <c r="Y103" s="70">
        <v>45722</v>
      </c>
      <c r="Z103" s="70">
        <v>45722</v>
      </c>
      <c r="AA103" s="70" t="s">
        <v>89</v>
      </c>
      <c r="AB103" s="70">
        <v>45747</v>
      </c>
      <c r="AC103" s="49">
        <f t="shared" si="5"/>
        <v>25</v>
      </c>
      <c r="AD103" s="65">
        <v>0</v>
      </c>
      <c r="AE103" s="68">
        <v>0</v>
      </c>
      <c r="AF103" s="65">
        <v>0</v>
      </c>
      <c r="AG103" s="77" t="s">
        <v>89</v>
      </c>
      <c r="AH103" s="49">
        <f t="shared" si="6"/>
        <v>0</v>
      </c>
      <c r="AI103" s="65">
        <v>0</v>
      </c>
      <c r="AJ103" s="68">
        <v>0</v>
      </c>
      <c r="AK103" s="65" t="s">
        <v>89</v>
      </c>
      <c r="AL103" s="78" t="s">
        <v>89</v>
      </c>
      <c r="AM103" s="65">
        <v>0</v>
      </c>
      <c r="AN103" s="78" t="s">
        <v>89</v>
      </c>
      <c r="AO103" s="78" t="s">
        <v>89</v>
      </c>
      <c r="AP103" s="78" t="s">
        <v>89</v>
      </c>
      <c r="AQ103" s="49">
        <f t="shared" si="7"/>
        <v>0</v>
      </c>
      <c r="AR103" s="49">
        <f>+L103+AE103-AJ103</f>
        <v>3800000</v>
      </c>
      <c r="AS103" s="65" t="s">
        <v>90</v>
      </c>
      <c r="AT103" s="68">
        <v>0</v>
      </c>
      <c r="AU103" s="65" t="s">
        <v>90</v>
      </c>
      <c r="AV103" s="68">
        <v>0</v>
      </c>
      <c r="AW103" s="75" t="s">
        <v>89</v>
      </c>
      <c r="AX103" s="224">
        <v>1710000</v>
      </c>
      <c r="AY103" s="79">
        <f t="shared" si="8"/>
        <v>2090000</v>
      </c>
      <c r="AZ103" s="223">
        <f t="shared" si="9"/>
        <v>0.45</v>
      </c>
      <c r="BA103" s="74">
        <v>1</v>
      </c>
      <c r="BB103" s="75" t="s">
        <v>89</v>
      </c>
      <c r="BC103" s="65" t="s">
        <v>103</v>
      </c>
      <c r="BD103" s="400" t="s">
        <v>7477</v>
      </c>
      <c r="BE103" s="221" t="s">
        <v>87</v>
      </c>
      <c r="BF103" s="221" t="s">
        <v>87</v>
      </c>
    </row>
    <row r="104" spans="2:58" x14ac:dyDescent="0.25">
      <c r="B104" s="221">
        <v>2025</v>
      </c>
      <c r="C104" s="221">
        <v>891780111</v>
      </c>
      <c r="D104" s="221" t="s">
        <v>78</v>
      </c>
      <c r="E104" s="49" t="s">
        <v>7476</v>
      </c>
      <c r="F104" s="65" t="s">
        <v>7475</v>
      </c>
      <c r="G104" s="65">
        <v>0</v>
      </c>
      <c r="H104" s="65" t="s">
        <v>81</v>
      </c>
      <c r="I104" s="65" t="s">
        <v>3368</v>
      </c>
      <c r="J104" s="67" t="s">
        <v>83</v>
      </c>
      <c r="K104" s="66" t="s">
        <v>7474</v>
      </c>
      <c r="L104" s="68">
        <v>5700000</v>
      </c>
      <c r="M104" s="65" t="s">
        <v>85</v>
      </c>
      <c r="N104" s="66" t="s">
        <v>7473</v>
      </c>
      <c r="O104" s="66">
        <v>1083015253</v>
      </c>
      <c r="P104" s="66">
        <v>269</v>
      </c>
      <c r="Q104" s="70">
        <v>45694</v>
      </c>
      <c r="R104" s="66">
        <v>503100000</v>
      </c>
      <c r="S104" s="70">
        <v>45726</v>
      </c>
      <c r="T104" s="68">
        <v>5700000</v>
      </c>
      <c r="U104" s="68">
        <v>5513</v>
      </c>
      <c r="V104" s="65" t="s">
        <v>87</v>
      </c>
      <c r="W104" s="68">
        <v>36559959</v>
      </c>
      <c r="X104" s="67" t="s">
        <v>4056</v>
      </c>
      <c r="Y104" s="70">
        <v>45722</v>
      </c>
      <c r="Z104" s="70">
        <v>45726</v>
      </c>
      <c r="AA104" s="70" t="s">
        <v>89</v>
      </c>
      <c r="AB104" s="70">
        <v>45747</v>
      </c>
      <c r="AC104" s="49">
        <f t="shared" si="5"/>
        <v>21</v>
      </c>
      <c r="AD104" s="65">
        <v>1</v>
      </c>
      <c r="AE104" s="68">
        <v>2850000</v>
      </c>
      <c r="AF104" s="65">
        <v>1</v>
      </c>
      <c r="AG104" s="77">
        <v>45777</v>
      </c>
      <c r="AH104" s="49">
        <f t="shared" si="6"/>
        <v>30</v>
      </c>
      <c r="AI104" s="65">
        <v>0</v>
      </c>
      <c r="AJ104" s="68">
        <v>0</v>
      </c>
      <c r="AK104" s="65" t="s">
        <v>89</v>
      </c>
      <c r="AL104" s="78" t="s">
        <v>89</v>
      </c>
      <c r="AM104" s="65">
        <v>0</v>
      </c>
      <c r="AN104" s="78" t="s">
        <v>89</v>
      </c>
      <c r="AO104" s="78" t="s">
        <v>89</v>
      </c>
      <c r="AP104" s="78" t="s">
        <v>89</v>
      </c>
      <c r="AQ104" s="49">
        <f t="shared" si="7"/>
        <v>0</v>
      </c>
      <c r="AR104" s="49">
        <f>+L104+AE104-AJ104</f>
        <v>8550000</v>
      </c>
      <c r="AS104" s="65" t="s">
        <v>90</v>
      </c>
      <c r="AT104" s="68">
        <v>0</v>
      </c>
      <c r="AU104" s="65" t="s">
        <v>90</v>
      </c>
      <c r="AV104" s="68">
        <v>0</v>
      </c>
      <c r="AW104" s="75" t="s">
        <v>89</v>
      </c>
      <c r="AX104" s="224">
        <v>3847500</v>
      </c>
      <c r="AY104" s="79">
        <f t="shared" si="8"/>
        <v>4702500</v>
      </c>
      <c r="AZ104" s="223">
        <f t="shared" si="9"/>
        <v>0.45</v>
      </c>
      <c r="BA104" s="74">
        <v>1</v>
      </c>
      <c r="BB104" s="75" t="s">
        <v>89</v>
      </c>
      <c r="BC104" s="65" t="s">
        <v>103</v>
      </c>
      <c r="BD104" s="400" t="s">
        <v>7472</v>
      </c>
      <c r="BE104" s="221" t="s">
        <v>87</v>
      </c>
      <c r="BF104" s="221" t="s">
        <v>87</v>
      </c>
    </row>
    <row r="105" spans="2:58" x14ac:dyDescent="0.25">
      <c r="B105" s="221">
        <v>2025</v>
      </c>
      <c r="C105" s="221">
        <v>891780111</v>
      </c>
      <c r="D105" s="221" t="s">
        <v>78</v>
      </c>
      <c r="E105" s="49" t="s">
        <v>7471</v>
      </c>
      <c r="F105" s="65" t="s">
        <v>7470</v>
      </c>
      <c r="G105" s="65">
        <v>0</v>
      </c>
      <c r="H105" s="65" t="s">
        <v>81</v>
      </c>
      <c r="I105" s="65" t="s">
        <v>3368</v>
      </c>
      <c r="J105" s="67" t="s">
        <v>83</v>
      </c>
      <c r="K105" s="66" t="s">
        <v>7469</v>
      </c>
      <c r="L105" s="68">
        <v>4200000</v>
      </c>
      <c r="M105" s="65" t="s">
        <v>85</v>
      </c>
      <c r="N105" s="66" t="s">
        <v>7468</v>
      </c>
      <c r="O105" s="66">
        <v>1214720999</v>
      </c>
      <c r="P105" s="66">
        <v>269</v>
      </c>
      <c r="Q105" s="70">
        <v>45694</v>
      </c>
      <c r="R105" s="66">
        <v>503100000</v>
      </c>
      <c r="S105" s="70">
        <v>45722</v>
      </c>
      <c r="T105" s="68">
        <v>4200000</v>
      </c>
      <c r="U105" s="68">
        <v>5464</v>
      </c>
      <c r="V105" s="65" t="s">
        <v>87</v>
      </c>
      <c r="W105" s="68">
        <v>36559959</v>
      </c>
      <c r="X105" s="67" t="s">
        <v>4056</v>
      </c>
      <c r="Y105" s="70">
        <v>45722</v>
      </c>
      <c r="Z105" s="70">
        <v>45722</v>
      </c>
      <c r="AA105" s="70" t="s">
        <v>89</v>
      </c>
      <c r="AB105" s="70">
        <v>45747</v>
      </c>
      <c r="AC105" s="49">
        <f t="shared" si="5"/>
        <v>25</v>
      </c>
      <c r="AD105" s="65">
        <v>0</v>
      </c>
      <c r="AE105" s="68">
        <v>0</v>
      </c>
      <c r="AF105" s="65">
        <v>1</v>
      </c>
      <c r="AG105" s="77">
        <v>45777</v>
      </c>
      <c r="AH105" s="49">
        <f t="shared" si="6"/>
        <v>30</v>
      </c>
      <c r="AI105" s="65">
        <v>0</v>
      </c>
      <c r="AJ105" s="68">
        <v>0</v>
      </c>
      <c r="AK105" s="65" t="s">
        <v>89</v>
      </c>
      <c r="AL105" s="78" t="s">
        <v>89</v>
      </c>
      <c r="AM105" s="65">
        <v>0</v>
      </c>
      <c r="AN105" s="78" t="s">
        <v>89</v>
      </c>
      <c r="AO105" s="78" t="s">
        <v>89</v>
      </c>
      <c r="AP105" s="78" t="s">
        <v>89</v>
      </c>
      <c r="AQ105" s="49">
        <f t="shared" si="7"/>
        <v>0</v>
      </c>
      <c r="AR105" s="49">
        <f>+L105+AE105-AJ105</f>
        <v>4200000</v>
      </c>
      <c r="AS105" s="65" t="s">
        <v>90</v>
      </c>
      <c r="AT105" s="68">
        <v>0</v>
      </c>
      <c r="AU105" s="65" t="s">
        <v>90</v>
      </c>
      <c r="AV105" s="68">
        <v>0</v>
      </c>
      <c r="AW105" s="75" t="s">
        <v>89</v>
      </c>
      <c r="AX105" s="224">
        <v>1890000</v>
      </c>
      <c r="AY105" s="79">
        <f t="shared" si="8"/>
        <v>2310000</v>
      </c>
      <c r="AZ105" s="223">
        <f t="shared" si="9"/>
        <v>0.45</v>
      </c>
      <c r="BA105" s="74">
        <v>1</v>
      </c>
      <c r="BB105" s="75" t="s">
        <v>89</v>
      </c>
      <c r="BC105" s="65" t="s">
        <v>103</v>
      </c>
      <c r="BD105" s="400" t="s">
        <v>7467</v>
      </c>
      <c r="BE105" s="221" t="s">
        <v>87</v>
      </c>
      <c r="BF105" s="221" t="s">
        <v>87</v>
      </c>
    </row>
    <row r="106" spans="2:58" x14ac:dyDescent="0.25">
      <c r="B106" s="221">
        <v>2025</v>
      </c>
      <c r="C106" s="221">
        <v>891780111</v>
      </c>
      <c r="D106" s="221" t="s">
        <v>78</v>
      </c>
      <c r="E106" s="49" t="s">
        <v>7466</v>
      </c>
      <c r="F106" s="65" t="s">
        <v>7465</v>
      </c>
      <c r="G106" s="65">
        <v>0</v>
      </c>
      <c r="H106" s="65" t="s">
        <v>81</v>
      </c>
      <c r="I106" s="65" t="s">
        <v>82</v>
      </c>
      <c r="J106" s="67" t="s">
        <v>83</v>
      </c>
      <c r="K106" s="66" t="s">
        <v>7464</v>
      </c>
      <c r="L106" s="68">
        <v>15780000</v>
      </c>
      <c r="M106" s="65" t="s">
        <v>85</v>
      </c>
      <c r="N106" s="66" t="s">
        <v>5733</v>
      </c>
      <c r="O106" s="66">
        <v>1083040130</v>
      </c>
      <c r="P106" s="66">
        <v>123</v>
      </c>
      <c r="Q106" s="70">
        <v>45679</v>
      </c>
      <c r="R106" s="66">
        <v>1353279124</v>
      </c>
      <c r="S106" s="70">
        <v>45722</v>
      </c>
      <c r="T106" s="68">
        <v>15780000</v>
      </c>
      <c r="U106" s="68">
        <v>5463</v>
      </c>
      <c r="V106" s="65" t="s">
        <v>87</v>
      </c>
      <c r="W106" s="68">
        <v>57428039</v>
      </c>
      <c r="X106" s="67" t="s">
        <v>6540</v>
      </c>
      <c r="Y106" s="70">
        <v>45722</v>
      </c>
      <c r="Z106" s="70">
        <v>45722</v>
      </c>
      <c r="AA106" s="70" t="s">
        <v>89</v>
      </c>
      <c r="AB106" s="70">
        <v>45838</v>
      </c>
      <c r="AC106" s="49">
        <f t="shared" si="5"/>
        <v>116</v>
      </c>
      <c r="AD106" s="65">
        <v>0</v>
      </c>
      <c r="AE106" s="68">
        <v>0</v>
      </c>
      <c r="AF106" s="65">
        <v>1</v>
      </c>
      <c r="AG106" s="77">
        <v>45853</v>
      </c>
      <c r="AH106" s="49">
        <f t="shared" si="6"/>
        <v>15</v>
      </c>
      <c r="AI106" s="65">
        <v>0</v>
      </c>
      <c r="AJ106" s="68">
        <v>0</v>
      </c>
      <c r="AK106" s="65" t="s">
        <v>89</v>
      </c>
      <c r="AL106" s="78" t="s">
        <v>89</v>
      </c>
      <c r="AM106" s="65">
        <v>0</v>
      </c>
      <c r="AN106" s="78" t="s">
        <v>89</v>
      </c>
      <c r="AO106" s="78" t="s">
        <v>89</v>
      </c>
      <c r="AP106" s="78" t="s">
        <v>89</v>
      </c>
      <c r="AQ106" s="49">
        <f t="shared" si="7"/>
        <v>0</v>
      </c>
      <c r="AR106" s="49">
        <f>+L106+AE106-AJ106</f>
        <v>15780000</v>
      </c>
      <c r="AS106" s="65" t="s">
        <v>87</v>
      </c>
      <c r="AT106" s="68">
        <v>15780000</v>
      </c>
      <c r="AU106" s="65" t="s">
        <v>90</v>
      </c>
      <c r="AV106" s="68">
        <v>0</v>
      </c>
      <c r="AW106" s="75" t="s">
        <v>89</v>
      </c>
      <c r="AX106" s="224">
        <v>12624000</v>
      </c>
      <c r="AY106" s="79">
        <f t="shared" si="8"/>
        <v>3156000</v>
      </c>
      <c r="AZ106" s="223">
        <f t="shared" si="9"/>
        <v>0.8</v>
      </c>
      <c r="BA106" s="74">
        <v>1</v>
      </c>
      <c r="BB106" s="75" t="s">
        <v>89</v>
      </c>
      <c r="BC106" s="65" t="s">
        <v>103</v>
      </c>
      <c r="BD106" s="400" t="s">
        <v>7463</v>
      </c>
      <c r="BE106" s="221" t="s">
        <v>87</v>
      </c>
      <c r="BF106" s="221" t="s">
        <v>87</v>
      </c>
    </row>
    <row r="107" spans="2:58" x14ac:dyDescent="0.25">
      <c r="B107" s="221">
        <v>2025</v>
      </c>
      <c r="C107" s="221">
        <v>891780111</v>
      </c>
      <c r="D107" s="221" t="s">
        <v>78</v>
      </c>
      <c r="E107" s="49" t="s">
        <v>7462</v>
      </c>
      <c r="F107" s="65" t="s">
        <v>7461</v>
      </c>
      <c r="G107" s="306">
        <v>2020000100116</v>
      </c>
      <c r="H107" s="65" t="s">
        <v>81</v>
      </c>
      <c r="I107" s="65" t="s">
        <v>3368</v>
      </c>
      <c r="J107" s="67" t="s">
        <v>83</v>
      </c>
      <c r="K107" s="66" t="s">
        <v>7460</v>
      </c>
      <c r="L107" s="68">
        <v>7200000</v>
      </c>
      <c r="M107" s="65" t="s">
        <v>85</v>
      </c>
      <c r="N107" s="66" t="s">
        <v>6434</v>
      </c>
      <c r="O107" s="66">
        <v>1082872242</v>
      </c>
      <c r="P107" s="68" t="s">
        <v>7353</v>
      </c>
      <c r="Q107" s="401" t="s">
        <v>7459</v>
      </c>
      <c r="R107" s="66">
        <v>55874347.649999999</v>
      </c>
      <c r="S107" s="70">
        <v>45723</v>
      </c>
      <c r="T107" s="68">
        <v>7200000</v>
      </c>
      <c r="U107" s="68" t="s">
        <v>7458</v>
      </c>
      <c r="V107" s="65" t="s">
        <v>87</v>
      </c>
      <c r="W107" s="68">
        <v>85461685</v>
      </c>
      <c r="X107" s="67" t="s">
        <v>7322</v>
      </c>
      <c r="Y107" s="70">
        <v>45722</v>
      </c>
      <c r="Z107" s="70">
        <v>45723</v>
      </c>
      <c r="AA107" s="70" t="s">
        <v>89</v>
      </c>
      <c r="AB107" s="70">
        <v>45777</v>
      </c>
      <c r="AC107" s="49">
        <f t="shared" si="5"/>
        <v>54</v>
      </c>
      <c r="AD107" s="65">
        <v>0</v>
      </c>
      <c r="AE107" s="68">
        <v>0</v>
      </c>
      <c r="AF107" s="65">
        <v>0</v>
      </c>
      <c r="AG107" s="77" t="s">
        <v>89</v>
      </c>
      <c r="AH107" s="49">
        <f t="shared" si="6"/>
        <v>0</v>
      </c>
      <c r="AI107" s="65">
        <v>0</v>
      </c>
      <c r="AJ107" s="68">
        <v>0</v>
      </c>
      <c r="AK107" s="65" t="s">
        <v>89</v>
      </c>
      <c r="AL107" s="78" t="s">
        <v>89</v>
      </c>
      <c r="AM107" s="65">
        <v>0</v>
      </c>
      <c r="AN107" s="78" t="s">
        <v>89</v>
      </c>
      <c r="AO107" s="78" t="s">
        <v>89</v>
      </c>
      <c r="AP107" s="78" t="s">
        <v>89</v>
      </c>
      <c r="AQ107" s="49">
        <f t="shared" si="7"/>
        <v>0</v>
      </c>
      <c r="AR107" s="49">
        <f>+L107+AE107-AJ107</f>
        <v>7200000</v>
      </c>
      <c r="AS107" s="65" t="s">
        <v>90</v>
      </c>
      <c r="AT107" s="68">
        <v>0</v>
      </c>
      <c r="AU107" s="65" t="s">
        <v>90</v>
      </c>
      <c r="AV107" s="68">
        <v>0</v>
      </c>
      <c r="AW107" s="75" t="s">
        <v>89</v>
      </c>
      <c r="AX107" s="224">
        <v>0</v>
      </c>
      <c r="AY107" s="79">
        <f t="shared" si="8"/>
        <v>7200000</v>
      </c>
      <c r="AZ107" s="223">
        <f t="shared" si="9"/>
        <v>0</v>
      </c>
      <c r="BA107" s="74">
        <v>1</v>
      </c>
      <c r="BB107" s="75" t="s">
        <v>89</v>
      </c>
      <c r="BC107" s="65" t="s">
        <v>103</v>
      </c>
      <c r="BD107" s="400" t="s">
        <v>7457</v>
      </c>
      <c r="BE107" s="221" t="s">
        <v>87</v>
      </c>
      <c r="BF107" s="221" t="s">
        <v>87</v>
      </c>
    </row>
    <row r="108" spans="2:58" x14ac:dyDescent="0.25">
      <c r="B108" s="221">
        <v>2025</v>
      </c>
      <c r="C108" s="221">
        <v>891780111</v>
      </c>
      <c r="D108" s="221" t="s">
        <v>78</v>
      </c>
      <c r="E108" s="49" t="s">
        <v>7456</v>
      </c>
      <c r="F108" s="65" t="s">
        <v>7455</v>
      </c>
      <c r="G108" s="65">
        <v>0</v>
      </c>
      <c r="H108" s="65" t="s">
        <v>81</v>
      </c>
      <c r="I108" s="65" t="s">
        <v>82</v>
      </c>
      <c r="J108" s="67" t="s">
        <v>83</v>
      </c>
      <c r="K108" s="66" t="s">
        <v>7454</v>
      </c>
      <c r="L108" s="68">
        <v>10500000</v>
      </c>
      <c r="M108" s="65" t="s">
        <v>85</v>
      </c>
      <c r="N108" s="66" t="s">
        <v>5669</v>
      </c>
      <c r="O108" s="66">
        <v>1082990692</v>
      </c>
      <c r="P108" s="66">
        <v>123</v>
      </c>
      <c r="Q108" s="70">
        <v>45679</v>
      </c>
      <c r="R108" s="66">
        <v>1353279124</v>
      </c>
      <c r="S108" s="70">
        <v>45722</v>
      </c>
      <c r="T108" s="68">
        <v>10500000</v>
      </c>
      <c r="U108" s="68">
        <v>5462</v>
      </c>
      <c r="V108" s="65" t="s">
        <v>87</v>
      </c>
      <c r="W108" s="68">
        <v>1082939683</v>
      </c>
      <c r="X108" s="67" t="s">
        <v>3365</v>
      </c>
      <c r="Y108" s="70">
        <v>45722</v>
      </c>
      <c r="Z108" s="70">
        <v>45722</v>
      </c>
      <c r="AA108" s="70" t="s">
        <v>89</v>
      </c>
      <c r="AB108" s="70">
        <v>45838</v>
      </c>
      <c r="AC108" s="49">
        <f t="shared" si="5"/>
        <v>116</v>
      </c>
      <c r="AD108" s="65">
        <v>0</v>
      </c>
      <c r="AE108" s="68">
        <v>0</v>
      </c>
      <c r="AF108" s="65">
        <v>0</v>
      </c>
      <c r="AG108" s="77" t="s">
        <v>89</v>
      </c>
      <c r="AH108" s="49">
        <f t="shared" si="6"/>
        <v>0</v>
      </c>
      <c r="AI108" s="65">
        <v>0</v>
      </c>
      <c r="AJ108" s="68">
        <v>0</v>
      </c>
      <c r="AK108" s="65" t="s">
        <v>89</v>
      </c>
      <c r="AL108" s="78" t="s">
        <v>89</v>
      </c>
      <c r="AM108" s="65">
        <v>0</v>
      </c>
      <c r="AN108" s="78" t="s">
        <v>89</v>
      </c>
      <c r="AO108" s="78" t="s">
        <v>89</v>
      </c>
      <c r="AP108" s="78" t="s">
        <v>89</v>
      </c>
      <c r="AQ108" s="49">
        <f t="shared" si="7"/>
        <v>0</v>
      </c>
      <c r="AR108" s="49">
        <f>+L108+AE108-AJ108</f>
        <v>10500000</v>
      </c>
      <c r="AS108" s="65" t="s">
        <v>87</v>
      </c>
      <c r="AT108" s="68">
        <v>10500000</v>
      </c>
      <c r="AU108" s="65" t="s">
        <v>90</v>
      </c>
      <c r="AV108" s="68">
        <v>0</v>
      </c>
      <c r="AW108" s="75" t="s">
        <v>89</v>
      </c>
      <c r="AX108" s="224">
        <v>7875000</v>
      </c>
      <c r="AY108" s="79">
        <f t="shared" si="8"/>
        <v>2625000</v>
      </c>
      <c r="AZ108" s="223">
        <f t="shared" si="9"/>
        <v>0.75</v>
      </c>
      <c r="BA108" s="74">
        <v>1</v>
      </c>
      <c r="BB108" s="75" t="s">
        <v>89</v>
      </c>
      <c r="BC108" s="65" t="s">
        <v>103</v>
      </c>
      <c r="BD108" s="400" t="s">
        <v>7453</v>
      </c>
      <c r="BE108" s="221" t="s">
        <v>87</v>
      </c>
      <c r="BF108" s="221" t="s">
        <v>87</v>
      </c>
    </row>
    <row r="109" spans="2:58" x14ac:dyDescent="0.25">
      <c r="B109" s="221">
        <v>2025</v>
      </c>
      <c r="C109" s="221">
        <v>891780111</v>
      </c>
      <c r="D109" s="221" t="s">
        <v>78</v>
      </c>
      <c r="E109" s="49" t="s">
        <v>7452</v>
      </c>
      <c r="F109" s="65" t="s">
        <v>7451</v>
      </c>
      <c r="G109" s="65">
        <v>0</v>
      </c>
      <c r="H109" s="65" t="s">
        <v>81</v>
      </c>
      <c r="I109" s="65" t="s">
        <v>82</v>
      </c>
      <c r="J109" s="67" t="s">
        <v>83</v>
      </c>
      <c r="K109" s="66" t="s">
        <v>7450</v>
      </c>
      <c r="L109" s="68">
        <v>10500000</v>
      </c>
      <c r="M109" s="65" t="s">
        <v>85</v>
      </c>
      <c r="N109" s="66" t="s">
        <v>4781</v>
      </c>
      <c r="O109" s="66">
        <v>1082952509</v>
      </c>
      <c r="P109" s="66">
        <v>123</v>
      </c>
      <c r="Q109" s="70">
        <v>45679</v>
      </c>
      <c r="R109" s="66">
        <v>1353279124</v>
      </c>
      <c r="S109" s="70">
        <v>45723</v>
      </c>
      <c r="T109" s="68">
        <v>10500000</v>
      </c>
      <c r="U109" s="68">
        <v>5487</v>
      </c>
      <c r="V109" s="65" t="s">
        <v>87</v>
      </c>
      <c r="W109" s="68">
        <v>1082939683</v>
      </c>
      <c r="X109" s="67" t="s">
        <v>3365</v>
      </c>
      <c r="Y109" s="70">
        <v>45723</v>
      </c>
      <c r="Z109" s="70">
        <v>45723</v>
      </c>
      <c r="AA109" s="70" t="s">
        <v>89</v>
      </c>
      <c r="AB109" s="70">
        <v>45838</v>
      </c>
      <c r="AC109" s="49">
        <f t="shared" si="5"/>
        <v>115</v>
      </c>
      <c r="AD109" s="65">
        <v>0</v>
      </c>
      <c r="AE109" s="68">
        <v>0</v>
      </c>
      <c r="AF109" s="65">
        <v>0</v>
      </c>
      <c r="AG109" s="77" t="s">
        <v>89</v>
      </c>
      <c r="AH109" s="49">
        <f t="shared" si="6"/>
        <v>0</v>
      </c>
      <c r="AI109" s="65">
        <v>0</v>
      </c>
      <c r="AJ109" s="68">
        <v>0</v>
      </c>
      <c r="AK109" s="65" t="s">
        <v>89</v>
      </c>
      <c r="AL109" s="78" t="s">
        <v>89</v>
      </c>
      <c r="AM109" s="65">
        <v>0</v>
      </c>
      <c r="AN109" s="78" t="s">
        <v>89</v>
      </c>
      <c r="AO109" s="78" t="s">
        <v>89</v>
      </c>
      <c r="AP109" s="78" t="s">
        <v>89</v>
      </c>
      <c r="AQ109" s="49">
        <f t="shared" si="7"/>
        <v>0</v>
      </c>
      <c r="AR109" s="49">
        <f>+L109+AE109-AJ109</f>
        <v>10500000</v>
      </c>
      <c r="AS109" s="65" t="s">
        <v>87</v>
      </c>
      <c r="AT109" s="68">
        <v>10500000</v>
      </c>
      <c r="AU109" s="65" t="s">
        <v>90</v>
      </c>
      <c r="AV109" s="68">
        <v>0</v>
      </c>
      <c r="AW109" s="75" t="s">
        <v>89</v>
      </c>
      <c r="AX109" s="224">
        <v>10500000</v>
      </c>
      <c r="AY109" s="79">
        <f t="shared" si="8"/>
        <v>0</v>
      </c>
      <c r="AZ109" s="223">
        <f t="shared" si="9"/>
        <v>1</v>
      </c>
      <c r="BA109" s="74">
        <v>1</v>
      </c>
      <c r="BB109" s="75" t="s">
        <v>89</v>
      </c>
      <c r="BC109" s="65" t="s">
        <v>103</v>
      </c>
      <c r="BD109" s="400" t="s">
        <v>7449</v>
      </c>
      <c r="BE109" s="221" t="s">
        <v>87</v>
      </c>
      <c r="BF109" s="221" t="s">
        <v>87</v>
      </c>
    </row>
    <row r="110" spans="2:58" x14ac:dyDescent="0.25">
      <c r="B110" s="221">
        <v>2025</v>
      </c>
      <c r="C110" s="221">
        <v>891780111</v>
      </c>
      <c r="D110" s="221" t="s">
        <v>78</v>
      </c>
      <c r="E110" s="49" t="s">
        <v>7448</v>
      </c>
      <c r="F110" s="65" t="s">
        <v>7447</v>
      </c>
      <c r="G110" s="65">
        <v>0</v>
      </c>
      <c r="H110" s="65" t="s">
        <v>81</v>
      </c>
      <c r="I110" s="65" t="s">
        <v>3368</v>
      </c>
      <c r="J110" s="67" t="s">
        <v>83</v>
      </c>
      <c r="K110" s="66" t="s">
        <v>7446</v>
      </c>
      <c r="L110" s="68">
        <v>3800000</v>
      </c>
      <c r="M110" s="65" t="s">
        <v>85</v>
      </c>
      <c r="N110" s="66" t="s">
        <v>7445</v>
      </c>
      <c r="O110" s="66">
        <v>1193218509</v>
      </c>
      <c r="P110" s="66">
        <v>269</v>
      </c>
      <c r="Q110" s="70">
        <v>45694</v>
      </c>
      <c r="R110" s="66">
        <v>503100000</v>
      </c>
      <c r="S110" s="70">
        <v>45726</v>
      </c>
      <c r="T110" s="68">
        <v>3800000</v>
      </c>
      <c r="U110" s="68">
        <v>5512</v>
      </c>
      <c r="V110" s="65" t="s">
        <v>87</v>
      </c>
      <c r="W110" s="68">
        <v>36559959</v>
      </c>
      <c r="X110" s="67" t="s">
        <v>4056</v>
      </c>
      <c r="Y110" s="70">
        <v>45723</v>
      </c>
      <c r="Z110" s="70">
        <v>45726</v>
      </c>
      <c r="AA110" s="70" t="s">
        <v>89</v>
      </c>
      <c r="AB110" s="70">
        <v>45747</v>
      </c>
      <c r="AC110" s="49">
        <f t="shared" si="5"/>
        <v>21</v>
      </c>
      <c r="AD110" s="65">
        <v>0</v>
      </c>
      <c r="AE110" s="68">
        <v>0</v>
      </c>
      <c r="AF110" s="65">
        <v>0</v>
      </c>
      <c r="AG110" s="77" t="s">
        <v>89</v>
      </c>
      <c r="AH110" s="49">
        <f t="shared" si="6"/>
        <v>0</v>
      </c>
      <c r="AI110" s="65">
        <v>0</v>
      </c>
      <c r="AJ110" s="68">
        <v>0</v>
      </c>
      <c r="AK110" s="65" t="s">
        <v>89</v>
      </c>
      <c r="AL110" s="78" t="s">
        <v>89</v>
      </c>
      <c r="AM110" s="65">
        <v>0</v>
      </c>
      <c r="AN110" s="78" t="s">
        <v>89</v>
      </c>
      <c r="AO110" s="78" t="s">
        <v>89</v>
      </c>
      <c r="AP110" s="78" t="s">
        <v>89</v>
      </c>
      <c r="AQ110" s="49">
        <f t="shared" si="7"/>
        <v>0</v>
      </c>
      <c r="AR110" s="49">
        <f>+L110+AE110-AJ110</f>
        <v>3800000</v>
      </c>
      <c r="AS110" s="65" t="s">
        <v>90</v>
      </c>
      <c r="AT110" s="68">
        <v>0</v>
      </c>
      <c r="AU110" s="65" t="s">
        <v>90</v>
      </c>
      <c r="AV110" s="68">
        <v>0</v>
      </c>
      <c r="AW110" s="75" t="s">
        <v>89</v>
      </c>
      <c r="AX110" s="224">
        <v>0</v>
      </c>
      <c r="AY110" s="79">
        <f t="shared" si="8"/>
        <v>3800000</v>
      </c>
      <c r="AZ110" s="223">
        <f t="shared" si="9"/>
        <v>0</v>
      </c>
      <c r="BA110" s="74">
        <v>1</v>
      </c>
      <c r="BB110" s="75" t="s">
        <v>89</v>
      </c>
      <c r="BC110" s="65" t="s">
        <v>103</v>
      </c>
      <c r="BD110" s="400" t="s">
        <v>7444</v>
      </c>
      <c r="BE110" s="221" t="s">
        <v>87</v>
      </c>
      <c r="BF110" s="221" t="s">
        <v>87</v>
      </c>
    </row>
    <row r="111" spans="2:58" x14ac:dyDescent="0.25">
      <c r="B111" s="221">
        <v>2025</v>
      </c>
      <c r="C111" s="221">
        <v>891780111</v>
      </c>
      <c r="D111" s="221" t="s">
        <v>78</v>
      </c>
      <c r="E111" s="49" t="s">
        <v>7443</v>
      </c>
      <c r="F111" s="65" t="s">
        <v>7442</v>
      </c>
      <c r="G111" s="65">
        <v>0</v>
      </c>
      <c r="H111" s="65" t="s">
        <v>81</v>
      </c>
      <c r="I111" s="65" t="s">
        <v>3368</v>
      </c>
      <c r="J111" s="67" t="s">
        <v>83</v>
      </c>
      <c r="K111" s="66" t="s">
        <v>7441</v>
      </c>
      <c r="L111" s="68">
        <v>15000000</v>
      </c>
      <c r="M111" s="65" t="s">
        <v>85</v>
      </c>
      <c r="N111" s="66" t="s">
        <v>6326</v>
      </c>
      <c r="O111" s="66">
        <v>84088532</v>
      </c>
      <c r="P111" s="66">
        <v>373</v>
      </c>
      <c r="Q111" s="70">
        <v>45705</v>
      </c>
      <c r="R111" s="66">
        <v>77500000</v>
      </c>
      <c r="S111" s="70">
        <v>45723</v>
      </c>
      <c r="T111" s="68">
        <v>15000000</v>
      </c>
      <c r="U111" s="68">
        <v>5488</v>
      </c>
      <c r="V111" s="65" t="s">
        <v>87</v>
      </c>
      <c r="W111" s="68">
        <v>16078654</v>
      </c>
      <c r="X111" s="67" t="s">
        <v>1398</v>
      </c>
      <c r="Y111" s="70">
        <v>45723</v>
      </c>
      <c r="Z111" s="70">
        <v>45723</v>
      </c>
      <c r="AA111" s="70" t="s">
        <v>89</v>
      </c>
      <c r="AB111" s="70">
        <v>45869</v>
      </c>
      <c r="AC111" s="49">
        <f t="shared" si="5"/>
        <v>146</v>
      </c>
      <c r="AD111" s="65">
        <v>0</v>
      </c>
      <c r="AE111" s="68">
        <v>0</v>
      </c>
      <c r="AF111" s="65">
        <v>0</v>
      </c>
      <c r="AG111" s="77" t="s">
        <v>89</v>
      </c>
      <c r="AH111" s="49">
        <f t="shared" si="6"/>
        <v>0</v>
      </c>
      <c r="AI111" s="65">
        <v>0</v>
      </c>
      <c r="AJ111" s="68">
        <v>0</v>
      </c>
      <c r="AK111" s="65" t="s">
        <v>89</v>
      </c>
      <c r="AL111" s="78" t="s">
        <v>89</v>
      </c>
      <c r="AM111" s="65">
        <v>0</v>
      </c>
      <c r="AN111" s="78" t="s">
        <v>89</v>
      </c>
      <c r="AO111" s="78" t="s">
        <v>89</v>
      </c>
      <c r="AP111" s="78" t="s">
        <v>89</v>
      </c>
      <c r="AQ111" s="49">
        <f t="shared" si="7"/>
        <v>0</v>
      </c>
      <c r="AR111" s="49">
        <f>+L111+AE111-AJ111</f>
        <v>15000000</v>
      </c>
      <c r="AS111" s="65" t="s">
        <v>90</v>
      </c>
      <c r="AT111" s="68">
        <v>0</v>
      </c>
      <c r="AU111" s="65" t="s">
        <v>90</v>
      </c>
      <c r="AV111" s="68">
        <v>0</v>
      </c>
      <c r="AW111" s="75" t="s">
        <v>89</v>
      </c>
      <c r="AX111" s="224">
        <v>12000000</v>
      </c>
      <c r="AY111" s="79">
        <f t="shared" si="8"/>
        <v>3000000</v>
      </c>
      <c r="AZ111" s="223">
        <f t="shared" si="9"/>
        <v>0.8</v>
      </c>
      <c r="BA111" s="74">
        <v>1</v>
      </c>
      <c r="BB111" s="75" t="s">
        <v>89</v>
      </c>
      <c r="BC111" s="65" t="s">
        <v>103</v>
      </c>
      <c r="BD111" s="400" t="s">
        <v>7440</v>
      </c>
      <c r="BE111" s="221" t="s">
        <v>87</v>
      </c>
      <c r="BF111" s="221" t="s">
        <v>87</v>
      </c>
    </row>
    <row r="112" spans="2:58" x14ac:dyDescent="0.25">
      <c r="B112" s="221">
        <v>2025</v>
      </c>
      <c r="C112" s="221">
        <v>891780111</v>
      </c>
      <c r="D112" s="221" t="s">
        <v>78</v>
      </c>
      <c r="E112" s="49" t="s">
        <v>7439</v>
      </c>
      <c r="F112" s="65" t="s">
        <v>7438</v>
      </c>
      <c r="G112" s="65">
        <v>0</v>
      </c>
      <c r="H112" s="65" t="s">
        <v>81</v>
      </c>
      <c r="I112" s="65" t="s">
        <v>3368</v>
      </c>
      <c r="J112" s="67" t="s">
        <v>83</v>
      </c>
      <c r="K112" s="66" t="s">
        <v>7437</v>
      </c>
      <c r="L112" s="68">
        <v>5600000</v>
      </c>
      <c r="M112" s="65" t="s">
        <v>85</v>
      </c>
      <c r="N112" s="66" t="s">
        <v>6737</v>
      </c>
      <c r="O112" s="66">
        <v>85470058</v>
      </c>
      <c r="P112" s="66">
        <v>489</v>
      </c>
      <c r="Q112" s="70">
        <v>45714</v>
      </c>
      <c r="R112" s="66">
        <v>267300000</v>
      </c>
      <c r="S112" s="70">
        <v>45723</v>
      </c>
      <c r="T112" s="68">
        <v>5600000</v>
      </c>
      <c r="U112" s="68">
        <v>5489</v>
      </c>
      <c r="V112" s="65" t="s">
        <v>87</v>
      </c>
      <c r="W112" s="68">
        <v>72005158</v>
      </c>
      <c r="X112" s="67" t="s">
        <v>6585</v>
      </c>
      <c r="Y112" s="70">
        <v>45723</v>
      </c>
      <c r="Z112" s="70">
        <v>45723</v>
      </c>
      <c r="AA112" s="70" t="s">
        <v>89</v>
      </c>
      <c r="AB112" s="70">
        <v>45782</v>
      </c>
      <c r="AC112" s="49">
        <f t="shared" si="5"/>
        <v>59</v>
      </c>
      <c r="AD112" s="65">
        <v>0</v>
      </c>
      <c r="AE112" s="68">
        <v>0</v>
      </c>
      <c r="AF112" s="65">
        <v>0</v>
      </c>
      <c r="AG112" s="77" t="s">
        <v>89</v>
      </c>
      <c r="AH112" s="49">
        <f t="shared" si="6"/>
        <v>0</v>
      </c>
      <c r="AI112" s="65">
        <v>0</v>
      </c>
      <c r="AJ112" s="68">
        <v>0</v>
      </c>
      <c r="AK112" s="65" t="s">
        <v>89</v>
      </c>
      <c r="AL112" s="78" t="s">
        <v>89</v>
      </c>
      <c r="AM112" s="65">
        <v>0</v>
      </c>
      <c r="AN112" s="78" t="s">
        <v>89</v>
      </c>
      <c r="AO112" s="78" t="s">
        <v>89</v>
      </c>
      <c r="AP112" s="78" t="s">
        <v>89</v>
      </c>
      <c r="AQ112" s="49">
        <f t="shared" si="7"/>
        <v>0</v>
      </c>
      <c r="AR112" s="49">
        <f>+L112+AE112-AJ112</f>
        <v>5600000</v>
      </c>
      <c r="AS112" s="65" t="s">
        <v>90</v>
      </c>
      <c r="AT112" s="68">
        <v>0</v>
      </c>
      <c r="AU112" s="65" t="s">
        <v>90</v>
      </c>
      <c r="AV112" s="68">
        <v>0</v>
      </c>
      <c r="AW112" s="75" t="s">
        <v>89</v>
      </c>
      <c r="AX112" s="224">
        <v>0</v>
      </c>
      <c r="AY112" s="79">
        <f t="shared" si="8"/>
        <v>5600000</v>
      </c>
      <c r="AZ112" s="223">
        <f t="shared" si="9"/>
        <v>0</v>
      </c>
      <c r="BA112" s="74">
        <v>1</v>
      </c>
      <c r="BB112" s="75" t="s">
        <v>89</v>
      </c>
      <c r="BC112" s="65" t="s">
        <v>103</v>
      </c>
      <c r="BD112" s="400" t="s">
        <v>7436</v>
      </c>
      <c r="BE112" s="221" t="s">
        <v>87</v>
      </c>
      <c r="BF112" s="221" t="s">
        <v>87</v>
      </c>
    </row>
    <row r="113" spans="2:58" x14ac:dyDescent="0.25">
      <c r="B113" s="221">
        <v>2025</v>
      </c>
      <c r="C113" s="221">
        <v>891780111</v>
      </c>
      <c r="D113" s="221" t="s">
        <v>78</v>
      </c>
      <c r="E113" s="49" t="s">
        <v>7435</v>
      </c>
      <c r="F113" s="65" t="s">
        <v>7434</v>
      </c>
      <c r="G113" s="65">
        <v>0</v>
      </c>
      <c r="H113" s="65" t="s">
        <v>81</v>
      </c>
      <c r="I113" s="65" t="s">
        <v>3368</v>
      </c>
      <c r="J113" s="67" t="s">
        <v>83</v>
      </c>
      <c r="K113" s="66" t="s">
        <v>7433</v>
      </c>
      <c r="L113" s="68">
        <v>12250000</v>
      </c>
      <c r="M113" s="65" t="s">
        <v>85</v>
      </c>
      <c r="N113" s="66" t="s">
        <v>6732</v>
      </c>
      <c r="O113" s="66">
        <v>1082862195</v>
      </c>
      <c r="P113" s="66">
        <v>489</v>
      </c>
      <c r="Q113" s="70">
        <v>45714</v>
      </c>
      <c r="R113" s="66">
        <v>267300000</v>
      </c>
      <c r="S113" s="70">
        <v>45726</v>
      </c>
      <c r="T113" s="68">
        <v>12250000</v>
      </c>
      <c r="U113" s="68">
        <v>5514</v>
      </c>
      <c r="V113" s="65" t="s">
        <v>87</v>
      </c>
      <c r="W113" s="68">
        <v>72005158</v>
      </c>
      <c r="X113" s="67" t="s">
        <v>6585</v>
      </c>
      <c r="Y113" s="70">
        <v>45726</v>
      </c>
      <c r="Z113" s="70">
        <v>45726</v>
      </c>
      <c r="AA113" s="70" t="s">
        <v>89</v>
      </c>
      <c r="AB113" s="70">
        <v>45828</v>
      </c>
      <c r="AC113" s="49">
        <f t="shared" si="5"/>
        <v>102</v>
      </c>
      <c r="AD113" s="65">
        <v>0</v>
      </c>
      <c r="AE113" s="68">
        <v>0</v>
      </c>
      <c r="AF113" s="65">
        <v>0</v>
      </c>
      <c r="AG113" s="77" t="s">
        <v>89</v>
      </c>
      <c r="AH113" s="49">
        <f t="shared" si="6"/>
        <v>0</v>
      </c>
      <c r="AI113" s="65">
        <v>0</v>
      </c>
      <c r="AJ113" s="68">
        <v>0</v>
      </c>
      <c r="AK113" s="65" t="s">
        <v>89</v>
      </c>
      <c r="AL113" s="78" t="s">
        <v>89</v>
      </c>
      <c r="AM113" s="65">
        <v>0</v>
      </c>
      <c r="AN113" s="78" t="s">
        <v>89</v>
      </c>
      <c r="AO113" s="78" t="s">
        <v>89</v>
      </c>
      <c r="AP113" s="78" t="s">
        <v>89</v>
      </c>
      <c r="AQ113" s="49">
        <f t="shared" si="7"/>
        <v>0</v>
      </c>
      <c r="AR113" s="49">
        <f>+L113+AE113-AJ113</f>
        <v>12250000</v>
      </c>
      <c r="AS113" s="65" t="s">
        <v>90</v>
      </c>
      <c r="AT113" s="68">
        <v>0</v>
      </c>
      <c r="AU113" s="65" t="s">
        <v>90</v>
      </c>
      <c r="AV113" s="68">
        <v>0</v>
      </c>
      <c r="AW113" s="75" t="s">
        <v>89</v>
      </c>
      <c r="AX113" s="224">
        <v>0</v>
      </c>
      <c r="AY113" s="79">
        <f t="shared" si="8"/>
        <v>12250000</v>
      </c>
      <c r="AZ113" s="223">
        <f t="shared" si="9"/>
        <v>0</v>
      </c>
      <c r="BA113" s="74">
        <v>1</v>
      </c>
      <c r="BB113" s="75" t="s">
        <v>89</v>
      </c>
      <c r="BC113" s="65" t="s">
        <v>103</v>
      </c>
      <c r="BD113" s="400" t="s">
        <v>7432</v>
      </c>
      <c r="BE113" s="221" t="s">
        <v>87</v>
      </c>
      <c r="BF113" s="221" t="s">
        <v>87</v>
      </c>
    </row>
    <row r="114" spans="2:58" x14ac:dyDescent="0.25">
      <c r="B114" s="221">
        <v>2025</v>
      </c>
      <c r="C114" s="221">
        <v>891780111</v>
      </c>
      <c r="D114" s="221" t="s">
        <v>78</v>
      </c>
      <c r="E114" s="49" t="s">
        <v>7431</v>
      </c>
      <c r="F114" s="65" t="s">
        <v>7430</v>
      </c>
      <c r="G114" s="65">
        <v>0</v>
      </c>
      <c r="H114" s="65" t="s">
        <v>81</v>
      </c>
      <c r="I114" s="65" t="s">
        <v>3368</v>
      </c>
      <c r="J114" s="67" t="s">
        <v>83</v>
      </c>
      <c r="K114" s="66" t="s">
        <v>7429</v>
      </c>
      <c r="L114" s="68">
        <v>5620000</v>
      </c>
      <c r="M114" s="65" t="s">
        <v>85</v>
      </c>
      <c r="N114" s="66" t="s">
        <v>6607</v>
      </c>
      <c r="O114" s="66">
        <v>57464799</v>
      </c>
      <c r="P114" s="66">
        <v>489</v>
      </c>
      <c r="Q114" s="70">
        <v>45714</v>
      </c>
      <c r="R114" s="66">
        <v>267300000</v>
      </c>
      <c r="S114" s="70">
        <v>45726</v>
      </c>
      <c r="T114" s="68">
        <v>5620000</v>
      </c>
      <c r="U114" s="68">
        <v>5515</v>
      </c>
      <c r="V114" s="65" t="s">
        <v>87</v>
      </c>
      <c r="W114" s="68">
        <v>72005158</v>
      </c>
      <c r="X114" s="67" t="s">
        <v>6585</v>
      </c>
      <c r="Y114" s="70">
        <v>45726</v>
      </c>
      <c r="Z114" s="70">
        <v>45726</v>
      </c>
      <c r="AA114" s="70" t="s">
        <v>89</v>
      </c>
      <c r="AB114" s="70">
        <v>45782</v>
      </c>
      <c r="AC114" s="49">
        <f t="shared" si="5"/>
        <v>56</v>
      </c>
      <c r="AD114" s="65">
        <v>0</v>
      </c>
      <c r="AE114" s="68">
        <v>0</v>
      </c>
      <c r="AF114" s="65">
        <v>0</v>
      </c>
      <c r="AG114" s="77" t="s">
        <v>89</v>
      </c>
      <c r="AH114" s="49">
        <f t="shared" si="6"/>
        <v>0</v>
      </c>
      <c r="AI114" s="65">
        <v>0</v>
      </c>
      <c r="AJ114" s="68">
        <v>0</v>
      </c>
      <c r="AK114" s="65" t="s">
        <v>89</v>
      </c>
      <c r="AL114" s="78" t="s">
        <v>89</v>
      </c>
      <c r="AM114" s="65">
        <v>0</v>
      </c>
      <c r="AN114" s="78" t="s">
        <v>89</v>
      </c>
      <c r="AO114" s="78" t="s">
        <v>89</v>
      </c>
      <c r="AP114" s="78" t="s">
        <v>89</v>
      </c>
      <c r="AQ114" s="49">
        <f t="shared" si="7"/>
        <v>0</v>
      </c>
      <c r="AR114" s="49">
        <f>+L114+AE114-AJ114</f>
        <v>5620000</v>
      </c>
      <c r="AS114" s="65" t="s">
        <v>90</v>
      </c>
      <c r="AT114" s="68">
        <v>0</v>
      </c>
      <c r="AU114" s="65" t="s">
        <v>90</v>
      </c>
      <c r="AV114" s="68">
        <v>0</v>
      </c>
      <c r="AW114" s="75" t="s">
        <v>89</v>
      </c>
      <c r="AX114" s="224">
        <v>0</v>
      </c>
      <c r="AY114" s="79">
        <f t="shared" si="8"/>
        <v>5620000</v>
      </c>
      <c r="AZ114" s="223">
        <f t="shared" si="9"/>
        <v>0</v>
      </c>
      <c r="BA114" s="74">
        <v>1</v>
      </c>
      <c r="BB114" s="75" t="s">
        <v>89</v>
      </c>
      <c r="BC114" s="65" t="s">
        <v>103</v>
      </c>
      <c r="BD114" s="400" t="s">
        <v>7428</v>
      </c>
      <c r="BE114" s="221" t="s">
        <v>87</v>
      </c>
      <c r="BF114" s="221" t="s">
        <v>87</v>
      </c>
    </row>
    <row r="115" spans="2:58" x14ac:dyDescent="0.25">
      <c r="B115" s="221">
        <v>2025</v>
      </c>
      <c r="C115" s="221">
        <v>891780111</v>
      </c>
      <c r="D115" s="221" t="s">
        <v>78</v>
      </c>
      <c r="E115" s="49" t="s">
        <v>7427</v>
      </c>
      <c r="F115" s="65" t="s">
        <v>7426</v>
      </c>
      <c r="G115" s="65">
        <v>0</v>
      </c>
      <c r="H115" s="65" t="s">
        <v>81</v>
      </c>
      <c r="I115" s="65" t="s">
        <v>82</v>
      </c>
      <c r="J115" s="67" t="s">
        <v>83</v>
      </c>
      <c r="K115" s="66" t="s">
        <v>7425</v>
      </c>
      <c r="L115" s="68">
        <v>12600000</v>
      </c>
      <c r="M115" s="65" t="s">
        <v>85</v>
      </c>
      <c r="N115" s="66" t="s">
        <v>7424</v>
      </c>
      <c r="O115" s="66">
        <v>1004354575</v>
      </c>
      <c r="P115" s="66">
        <v>123</v>
      </c>
      <c r="Q115" s="70">
        <v>45679</v>
      </c>
      <c r="R115" s="66">
        <v>1353279124</v>
      </c>
      <c r="S115" s="70">
        <v>45726</v>
      </c>
      <c r="T115" s="68">
        <v>12600000</v>
      </c>
      <c r="U115" s="68">
        <v>5516</v>
      </c>
      <c r="V115" s="65" t="s">
        <v>87</v>
      </c>
      <c r="W115" s="68">
        <v>1192791759</v>
      </c>
      <c r="X115" s="67" t="s">
        <v>6391</v>
      </c>
      <c r="Y115" s="70">
        <v>45726</v>
      </c>
      <c r="Z115" s="70">
        <v>45726</v>
      </c>
      <c r="AA115" s="70" t="s">
        <v>89</v>
      </c>
      <c r="AB115" s="70">
        <v>45838</v>
      </c>
      <c r="AC115" s="49">
        <f t="shared" si="5"/>
        <v>112</v>
      </c>
      <c r="AD115" s="65">
        <v>0</v>
      </c>
      <c r="AE115" s="68">
        <v>0</v>
      </c>
      <c r="AF115" s="65">
        <v>0</v>
      </c>
      <c r="AG115" s="77" t="s">
        <v>89</v>
      </c>
      <c r="AH115" s="49">
        <f t="shared" si="6"/>
        <v>0</v>
      </c>
      <c r="AI115" s="65">
        <v>0</v>
      </c>
      <c r="AJ115" s="68">
        <v>0</v>
      </c>
      <c r="AK115" s="65" t="s">
        <v>89</v>
      </c>
      <c r="AL115" s="78" t="s">
        <v>89</v>
      </c>
      <c r="AM115" s="65">
        <v>0</v>
      </c>
      <c r="AN115" s="78" t="s">
        <v>89</v>
      </c>
      <c r="AO115" s="78" t="s">
        <v>89</v>
      </c>
      <c r="AP115" s="78" t="s">
        <v>89</v>
      </c>
      <c r="AQ115" s="49">
        <f t="shared" si="7"/>
        <v>0</v>
      </c>
      <c r="AR115" s="49">
        <f>+L115+AE115-AJ115</f>
        <v>12600000</v>
      </c>
      <c r="AS115" s="65" t="s">
        <v>87</v>
      </c>
      <c r="AT115" s="68">
        <v>12600000</v>
      </c>
      <c r="AU115" s="65" t="s">
        <v>90</v>
      </c>
      <c r="AV115" s="68">
        <v>0</v>
      </c>
      <c r="AW115" s="75" t="s">
        <v>89</v>
      </c>
      <c r="AX115" s="224">
        <v>12600000</v>
      </c>
      <c r="AY115" s="79">
        <f t="shared" si="8"/>
        <v>0</v>
      </c>
      <c r="AZ115" s="223">
        <f t="shared" si="9"/>
        <v>1</v>
      </c>
      <c r="BA115" s="74">
        <v>1</v>
      </c>
      <c r="BB115" s="75" t="s">
        <v>89</v>
      </c>
      <c r="BC115" s="65" t="s">
        <v>103</v>
      </c>
      <c r="BD115" s="400" t="s">
        <v>7423</v>
      </c>
      <c r="BE115" s="221" t="s">
        <v>87</v>
      </c>
      <c r="BF115" s="221" t="s">
        <v>87</v>
      </c>
    </row>
    <row r="116" spans="2:58" x14ac:dyDescent="0.25">
      <c r="B116" s="221">
        <v>2025</v>
      </c>
      <c r="C116" s="221">
        <v>891780111</v>
      </c>
      <c r="D116" s="221" t="s">
        <v>78</v>
      </c>
      <c r="E116" s="49" t="s">
        <v>7422</v>
      </c>
      <c r="F116" s="65" t="s">
        <v>7421</v>
      </c>
      <c r="G116" s="65">
        <v>0</v>
      </c>
      <c r="H116" s="65" t="s">
        <v>81</v>
      </c>
      <c r="I116" s="65" t="s">
        <v>82</v>
      </c>
      <c r="J116" s="67" t="s">
        <v>83</v>
      </c>
      <c r="K116" s="66" t="s">
        <v>7420</v>
      </c>
      <c r="L116" s="68">
        <v>24000000</v>
      </c>
      <c r="M116" s="65" t="s">
        <v>85</v>
      </c>
      <c r="N116" s="66" t="s">
        <v>5654</v>
      </c>
      <c r="O116" s="66">
        <v>39046824</v>
      </c>
      <c r="P116" s="66">
        <v>123</v>
      </c>
      <c r="Q116" s="70">
        <v>45679</v>
      </c>
      <c r="R116" s="66">
        <v>1353279124</v>
      </c>
      <c r="S116" s="70">
        <v>45728</v>
      </c>
      <c r="T116" s="68">
        <v>24000000</v>
      </c>
      <c r="U116" s="68">
        <v>5578</v>
      </c>
      <c r="V116" s="65" t="s">
        <v>87</v>
      </c>
      <c r="W116" s="68">
        <v>1082939683</v>
      </c>
      <c r="X116" s="67" t="s">
        <v>3365</v>
      </c>
      <c r="Y116" s="70">
        <v>45727</v>
      </c>
      <c r="Z116" s="70">
        <v>45728</v>
      </c>
      <c r="AA116" s="70" t="s">
        <v>89</v>
      </c>
      <c r="AB116" s="70">
        <v>45838</v>
      </c>
      <c r="AC116" s="49">
        <f t="shared" si="5"/>
        <v>110</v>
      </c>
      <c r="AD116" s="65">
        <v>0</v>
      </c>
      <c r="AE116" s="68">
        <v>0</v>
      </c>
      <c r="AF116" s="65">
        <v>0</v>
      </c>
      <c r="AG116" s="77" t="s">
        <v>89</v>
      </c>
      <c r="AH116" s="49">
        <f t="shared" si="6"/>
        <v>0</v>
      </c>
      <c r="AI116" s="65">
        <v>0</v>
      </c>
      <c r="AJ116" s="68">
        <v>0</v>
      </c>
      <c r="AK116" s="65" t="s">
        <v>89</v>
      </c>
      <c r="AL116" s="78" t="s">
        <v>89</v>
      </c>
      <c r="AM116" s="65">
        <v>0</v>
      </c>
      <c r="AN116" s="78" t="s">
        <v>89</v>
      </c>
      <c r="AO116" s="78" t="s">
        <v>89</v>
      </c>
      <c r="AP116" s="78" t="s">
        <v>89</v>
      </c>
      <c r="AQ116" s="49">
        <f t="shared" si="7"/>
        <v>0</v>
      </c>
      <c r="AR116" s="49">
        <f>+L116+AE116-AJ116</f>
        <v>24000000</v>
      </c>
      <c r="AS116" s="65" t="s">
        <v>87</v>
      </c>
      <c r="AT116" s="68">
        <v>24000000</v>
      </c>
      <c r="AU116" s="65" t="s">
        <v>90</v>
      </c>
      <c r="AV116" s="68">
        <v>0</v>
      </c>
      <c r="AW116" s="75" t="s">
        <v>89</v>
      </c>
      <c r="AX116" s="224">
        <v>24000000</v>
      </c>
      <c r="AY116" s="79">
        <f t="shared" si="8"/>
        <v>0</v>
      </c>
      <c r="AZ116" s="223">
        <f t="shared" si="9"/>
        <v>1</v>
      </c>
      <c r="BA116" s="74">
        <v>1</v>
      </c>
      <c r="BB116" s="75" t="s">
        <v>89</v>
      </c>
      <c r="BC116" s="65" t="s">
        <v>103</v>
      </c>
      <c r="BD116" s="400" t="s">
        <v>7419</v>
      </c>
      <c r="BE116" s="221" t="s">
        <v>87</v>
      </c>
      <c r="BF116" s="221" t="s">
        <v>87</v>
      </c>
    </row>
    <row r="117" spans="2:58" x14ac:dyDescent="0.25">
      <c r="B117" s="221">
        <v>2025</v>
      </c>
      <c r="C117" s="221">
        <v>891780111</v>
      </c>
      <c r="D117" s="221" t="s">
        <v>78</v>
      </c>
      <c r="E117" s="49" t="s">
        <v>7418</v>
      </c>
      <c r="F117" s="65" t="s">
        <v>7417</v>
      </c>
      <c r="G117" s="65">
        <v>0</v>
      </c>
      <c r="H117" s="65" t="s">
        <v>81</v>
      </c>
      <c r="I117" s="65" t="s">
        <v>3368</v>
      </c>
      <c r="J117" s="67" t="s">
        <v>83</v>
      </c>
      <c r="K117" s="66" t="s">
        <v>7416</v>
      </c>
      <c r="L117" s="68">
        <v>2800000</v>
      </c>
      <c r="M117" s="65" t="s">
        <v>85</v>
      </c>
      <c r="N117" s="66" t="s">
        <v>7415</v>
      </c>
      <c r="O117" s="66">
        <v>22571237</v>
      </c>
      <c r="P117" s="66">
        <v>269</v>
      </c>
      <c r="Q117" s="70">
        <v>45694</v>
      </c>
      <c r="R117" s="66">
        <v>503100000</v>
      </c>
      <c r="S117" s="70">
        <v>45727</v>
      </c>
      <c r="T117" s="68">
        <v>2800000</v>
      </c>
      <c r="U117" s="68">
        <v>5549</v>
      </c>
      <c r="V117" s="65" t="s">
        <v>87</v>
      </c>
      <c r="W117" s="68">
        <v>36559959</v>
      </c>
      <c r="X117" s="67" t="s">
        <v>4056</v>
      </c>
      <c r="Y117" s="70">
        <v>45727</v>
      </c>
      <c r="Z117" s="70">
        <v>45727</v>
      </c>
      <c r="AA117" s="70" t="s">
        <v>89</v>
      </c>
      <c r="AB117" s="70">
        <v>45747</v>
      </c>
      <c r="AC117" s="49">
        <f t="shared" si="5"/>
        <v>20</v>
      </c>
      <c r="AD117" s="65">
        <v>0</v>
      </c>
      <c r="AE117" s="68">
        <v>0</v>
      </c>
      <c r="AF117" s="65">
        <v>1</v>
      </c>
      <c r="AG117" s="77">
        <v>45777</v>
      </c>
      <c r="AH117" s="49">
        <f t="shared" si="6"/>
        <v>30</v>
      </c>
      <c r="AI117" s="65">
        <v>0</v>
      </c>
      <c r="AJ117" s="68">
        <v>0</v>
      </c>
      <c r="AK117" s="65" t="s">
        <v>89</v>
      </c>
      <c r="AL117" s="78" t="s">
        <v>89</v>
      </c>
      <c r="AM117" s="65">
        <v>0</v>
      </c>
      <c r="AN117" s="78" t="s">
        <v>89</v>
      </c>
      <c r="AO117" s="78" t="s">
        <v>89</v>
      </c>
      <c r="AP117" s="78" t="s">
        <v>89</v>
      </c>
      <c r="AQ117" s="49">
        <f t="shared" si="7"/>
        <v>0</v>
      </c>
      <c r="AR117" s="49">
        <f>+L117+AE117-AJ117</f>
        <v>2800000</v>
      </c>
      <c r="AS117" s="65" t="s">
        <v>90</v>
      </c>
      <c r="AT117" s="68">
        <v>0</v>
      </c>
      <c r="AU117" s="65" t="s">
        <v>90</v>
      </c>
      <c r="AV117" s="68">
        <v>0</v>
      </c>
      <c r="AW117" s="75" t="s">
        <v>89</v>
      </c>
      <c r="AX117" s="224">
        <v>0</v>
      </c>
      <c r="AY117" s="79">
        <f t="shared" si="8"/>
        <v>2800000</v>
      </c>
      <c r="AZ117" s="223">
        <f t="shared" si="9"/>
        <v>0</v>
      </c>
      <c r="BA117" s="74">
        <v>1</v>
      </c>
      <c r="BB117" s="75" t="s">
        <v>89</v>
      </c>
      <c r="BC117" s="65" t="s">
        <v>103</v>
      </c>
      <c r="BD117" s="400" t="s">
        <v>7414</v>
      </c>
      <c r="BE117" s="221" t="s">
        <v>87</v>
      </c>
      <c r="BF117" s="221" t="s">
        <v>87</v>
      </c>
    </row>
    <row r="118" spans="2:58" x14ac:dyDescent="0.25">
      <c r="B118" s="221">
        <v>2025</v>
      </c>
      <c r="C118" s="221">
        <v>891780111</v>
      </c>
      <c r="D118" s="221" t="s">
        <v>78</v>
      </c>
      <c r="E118" s="49" t="s">
        <v>7413</v>
      </c>
      <c r="F118" s="65" t="s">
        <v>7412</v>
      </c>
      <c r="G118" s="65">
        <v>0</v>
      </c>
      <c r="H118" s="65" t="s">
        <v>81</v>
      </c>
      <c r="I118" s="65" t="s">
        <v>3368</v>
      </c>
      <c r="J118" s="67" t="s">
        <v>83</v>
      </c>
      <c r="K118" s="66" t="s">
        <v>7411</v>
      </c>
      <c r="L118" s="68">
        <v>12000000</v>
      </c>
      <c r="M118" s="65" t="s">
        <v>85</v>
      </c>
      <c r="N118" s="66" t="s">
        <v>6397</v>
      </c>
      <c r="O118" s="66">
        <v>1124034719</v>
      </c>
      <c r="P118" s="66">
        <v>539</v>
      </c>
      <c r="Q118" s="70">
        <v>45721</v>
      </c>
      <c r="R118" s="66">
        <v>12000000</v>
      </c>
      <c r="S118" s="70">
        <v>45728</v>
      </c>
      <c r="T118" s="68">
        <v>12000000</v>
      </c>
      <c r="U118" s="68">
        <v>5577</v>
      </c>
      <c r="V118" s="65" t="s">
        <v>87</v>
      </c>
      <c r="W118" s="68">
        <v>85155333</v>
      </c>
      <c r="X118" s="67" t="s">
        <v>3595</v>
      </c>
      <c r="Y118" s="70">
        <v>45728</v>
      </c>
      <c r="Z118" s="70">
        <v>45728</v>
      </c>
      <c r="AA118" s="70" t="s">
        <v>89</v>
      </c>
      <c r="AB118" s="70">
        <v>45808</v>
      </c>
      <c r="AC118" s="49">
        <f t="shared" si="5"/>
        <v>80</v>
      </c>
      <c r="AD118" s="65">
        <v>0</v>
      </c>
      <c r="AE118" s="68">
        <v>0</v>
      </c>
      <c r="AF118" s="65">
        <v>0</v>
      </c>
      <c r="AG118" s="77" t="s">
        <v>89</v>
      </c>
      <c r="AH118" s="49">
        <f t="shared" si="6"/>
        <v>0</v>
      </c>
      <c r="AI118" s="65">
        <v>0</v>
      </c>
      <c r="AJ118" s="68">
        <v>0</v>
      </c>
      <c r="AK118" s="65" t="s">
        <v>89</v>
      </c>
      <c r="AL118" s="78" t="s">
        <v>89</v>
      </c>
      <c r="AM118" s="65">
        <v>0</v>
      </c>
      <c r="AN118" s="78" t="s">
        <v>89</v>
      </c>
      <c r="AO118" s="78" t="s">
        <v>89</v>
      </c>
      <c r="AP118" s="78" t="s">
        <v>89</v>
      </c>
      <c r="AQ118" s="49">
        <f t="shared" si="7"/>
        <v>0</v>
      </c>
      <c r="AR118" s="49">
        <f>+L118+AE118-AJ118</f>
        <v>12000000</v>
      </c>
      <c r="AS118" s="65" t="s">
        <v>90</v>
      </c>
      <c r="AT118" s="68">
        <v>0</v>
      </c>
      <c r="AU118" s="65" t="s">
        <v>90</v>
      </c>
      <c r="AV118" s="68">
        <v>0</v>
      </c>
      <c r="AW118" s="75" t="s">
        <v>89</v>
      </c>
      <c r="AX118" s="224">
        <v>12000000</v>
      </c>
      <c r="AY118" s="79">
        <f t="shared" si="8"/>
        <v>0</v>
      </c>
      <c r="AZ118" s="223">
        <f t="shared" si="9"/>
        <v>1</v>
      </c>
      <c r="BA118" s="74">
        <v>1</v>
      </c>
      <c r="BB118" s="75" t="s">
        <v>89</v>
      </c>
      <c r="BC118" s="65" t="s">
        <v>103</v>
      </c>
      <c r="BD118" s="400" t="s">
        <v>7410</v>
      </c>
      <c r="BE118" s="221" t="s">
        <v>87</v>
      </c>
      <c r="BF118" s="221" t="s">
        <v>87</v>
      </c>
    </row>
    <row r="119" spans="2:58" x14ac:dyDescent="0.25">
      <c r="B119" s="221">
        <v>2025</v>
      </c>
      <c r="C119" s="221">
        <v>891780111</v>
      </c>
      <c r="D119" s="221" t="s">
        <v>78</v>
      </c>
      <c r="E119" s="49" t="s">
        <v>7409</v>
      </c>
      <c r="F119" s="65" t="s">
        <v>7408</v>
      </c>
      <c r="G119" s="65">
        <v>0</v>
      </c>
      <c r="H119" s="65" t="s">
        <v>81</v>
      </c>
      <c r="I119" s="65" t="s">
        <v>3368</v>
      </c>
      <c r="J119" s="67" t="s">
        <v>83</v>
      </c>
      <c r="K119" s="66" t="s">
        <v>7407</v>
      </c>
      <c r="L119" s="68">
        <v>104998400</v>
      </c>
      <c r="M119" s="65" t="s">
        <v>85</v>
      </c>
      <c r="N119" s="66" t="s">
        <v>7406</v>
      </c>
      <c r="O119" s="66">
        <v>900587026</v>
      </c>
      <c r="P119" s="66">
        <v>675</v>
      </c>
      <c r="Q119" s="70">
        <v>45729</v>
      </c>
      <c r="R119" s="66">
        <v>104998400</v>
      </c>
      <c r="S119" s="70">
        <v>45730</v>
      </c>
      <c r="T119" s="68">
        <v>104998400</v>
      </c>
      <c r="U119" s="68">
        <v>5887</v>
      </c>
      <c r="V119" s="65" t="s">
        <v>87</v>
      </c>
      <c r="W119" s="68">
        <v>85155333</v>
      </c>
      <c r="X119" s="67" t="s">
        <v>3595</v>
      </c>
      <c r="Y119" s="70">
        <v>45730</v>
      </c>
      <c r="Z119" s="70">
        <v>45733</v>
      </c>
      <c r="AA119" s="70">
        <v>45733</v>
      </c>
      <c r="AB119" s="70">
        <v>45824</v>
      </c>
      <c r="AC119" s="49">
        <f t="shared" si="5"/>
        <v>91</v>
      </c>
      <c r="AD119" s="65">
        <v>0</v>
      </c>
      <c r="AE119" s="68">
        <v>0</v>
      </c>
      <c r="AF119" s="65">
        <v>0</v>
      </c>
      <c r="AG119" s="77" t="s">
        <v>89</v>
      </c>
      <c r="AH119" s="49">
        <f t="shared" si="6"/>
        <v>0</v>
      </c>
      <c r="AI119" s="65">
        <v>0</v>
      </c>
      <c r="AJ119" s="68">
        <v>0</v>
      </c>
      <c r="AK119" s="65" t="s">
        <v>89</v>
      </c>
      <c r="AL119" s="78" t="s">
        <v>89</v>
      </c>
      <c r="AM119" s="65">
        <v>0</v>
      </c>
      <c r="AN119" s="78" t="s">
        <v>89</v>
      </c>
      <c r="AO119" s="78" t="s">
        <v>89</v>
      </c>
      <c r="AP119" s="78" t="s">
        <v>89</v>
      </c>
      <c r="AQ119" s="49">
        <f t="shared" si="7"/>
        <v>0</v>
      </c>
      <c r="AR119" s="49">
        <f>+L119+AE119-AJ119</f>
        <v>104998400</v>
      </c>
      <c r="AS119" s="65" t="s">
        <v>90</v>
      </c>
      <c r="AT119" s="68">
        <v>0</v>
      </c>
      <c r="AU119" s="65" t="s">
        <v>87</v>
      </c>
      <c r="AV119" s="68">
        <v>52499200</v>
      </c>
      <c r="AW119" s="78">
        <v>45744</v>
      </c>
      <c r="AX119" s="224">
        <v>52499200</v>
      </c>
      <c r="AY119" s="79">
        <f t="shared" si="8"/>
        <v>52499200</v>
      </c>
      <c r="AZ119" s="223">
        <f t="shared" si="9"/>
        <v>0.5</v>
      </c>
      <c r="BA119" s="74">
        <v>1</v>
      </c>
      <c r="BB119" s="75" t="s">
        <v>89</v>
      </c>
      <c r="BC119" s="65" t="s">
        <v>103</v>
      </c>
      <c r="BD119" s="400" t="s">
        <v>7405</v>
      </c>
      <c r="BE119" s="221" t="s">
        <v>87</v>
      </c>
      <c r="BF119" s="221" t="s">
        <v>87</v>
      </c>
    </row>
    <row r="120" spans="2:58" x14ac:dyDescent="0.25">
      <c r="B120" s="221">
        <v>2025</v>
      </c>
      <c r="C120" s="221">
        <v>891780111</v>
      </c>
      <c r="D120" s="221" t="s">
        <v>78</v>
      </c>
      <c r="E120" s="49" t="s">
        <v>7404</v>
      </c>
      <c r="F120" s="65" t="s">
        <v>7403</v>
      </c>
      <c r="G120" s="65">
        <v>0</v>
      </c>
      <c r="H120" s="65" t="s">
        <v>81</v>
      </c>
      <c r="I120" s="65" t="s">
        <v>3368</v>
      </c>
      <c r="J120" s="67" t="s">
        <v>83</v>
      </c>
      <c r="K120" s="66" t="s">
        <v>7402</v>
      </c>
      <c r="L120" s="68">
        <v>16730000</v>
      </c>
      <c r="M120" s="65" t="s">
        <v>85</v>
      </c>
      <c r="N120" s="66" t="s">
        <v>7401</v>
      </c>
      <c r="O120" s="66">
        <v>16189818</v>
      </c>
      <c r="P120" s="66">
        <v>489</v>
      </c>
      <c r="Q120" s="70">
        <v>45714</v>
      </c>
      <c r="R120" s="66">
        <v>267300000</v>
      </c>
      <c r="S120" s="70">
        <v>45733</v>
      </c>
      <c r="T120" s="68">
        <v>16730000</v>
      </c>
      <c r="U120" s="68">
        <v>5917</v>
      </c>
      <c r="V120" s="65" t="s">
        <v>87</v>
      </c>
      <c r="W120" s="68">
        <v>72005158</v>
      </c>
      <c r="X120" s="67" t="s">
        <v>6585</v>
      </c>
      <c r="Y120" s="70">
        <v>45733</v>
      </c>
      <c r="Z120" s="70">
        <v>45733</v>
      </c>
      <c r="AA120" s="70" t="s">
        <v>89</v>
      </c>
      <c r="AB120" s="70">
        <v>45821</v>
      </c>
      <c r="AC120" s="49">
        <f t="shared" si="5"/>
        <v>88</v>
      </c>
      <c r="AD120" s="65">
        <v>0</v>
      </c>
      <c r="AE120" s="68">
        <v>0</v>
      </c>
      <c r="AF120" s="65">
        <v>0</v>
      </c>
      <c r="AG120" s="77" t="s">
        <v>89</v>
      </c>
      <c r="AH120" s="49">
        <f t="shared" si="6"/>
        <v>0</v>
      </c>
      <c r="AI120" s="65">
        <v>0</v>
      </c>
      <c r="AJ120" s="68">
        <v>0</v>
      </c>
      <c r="AK120" s="65" t="s">
        <v>89</v>
      </c>
      <c r="AL120" s="78" t="s">
        <v>89</v>
      </c>
      <c r="AM120" s="65">
        <v>0</v>
      </c>
      <c r="AN120" s="78" t="s">
        <v>89</v>
      </c>
      <c r="AO120" s="78" t="s">
        <v>89</v>
      </c>
      <c r="AP120" s="78" t="s">
        <v>89</v>
      </c>
      <c r="AQ120" s="49">
        <f t="shared" si="7"/>
        <v>0</v>
      </c>
      <c r="AR120" s="49">
        <f>+L120+AE120-AJ120</f>
        <v>16730000</v>
      </c>
      <c r="AS120" s="65" t="s">
        <v>90</v>
      </c>
      <c r="AT120" s="68">
        <v>0</v>
      </c>
      <c r="AU120" s="65" t="s">
        <v>90</v>
      </c>
      <c r="AV120" s="68">
        <v>0</v>
      </c>
      <c r="AW120" s="75" t="s">
        <v>89</v>
      </c>
      <c r="AX120" s="224">
        <v>0</v>
      </c>
      <c r="AY120" s="79">
        <f t="shared" si="8"/>
        <v>16730000</v>
      </c>
      <c r="AZ120" s="223">
        <f t="shared" si="9"/>
        <v>0</v>
      </c>
      <c r="BA120" s="74">
        <v>1</v>
      </c>
      <c r="BB120" s="75" t="s">
        <v>89</v>
      </c>
      <c r="BC120" s="65" t="s">
        <v>103</v>
      </c>
      <c r="BD120" s="400" t="s">
        <v>7400</v>
      </c>
      <c r="BE120" s="221" t="s">
        <v>87</v>
      </c>
      <c r="BF120" s="221" t="s">
        <v>87</v>
      </c>
    </row>
    <row r="121" spans="2:58" x14ac:dyDescent="0.25">
      <c r="B121" s="221">
        <v>2025</v>
      </c>
      <c r="C121" s="221">
        <v>891780111</v>
      </c>
      <c r="D121" s="221" t="s">
        <v>78</v>
      </c>
      <c r="E121" s="49" t="s">
        <v>7399</v>
      </c>
      <c r="F121" s="65" t="s">
        <v>7398</v>
      </c>
      <c r="G121" s="65">
        <v>0</v>
      </c>
      <c r="H121" s="65" t="s">
        <v>81</v>
      </c>
      <c r="I121" s="65" t="s">
        <v>3368</v>
      </c>
      <c r="J121" s="67" t="s">
        <v>83</v>
      </c>
      <c r="K121" s="66" t="s">
        <v>7397</v>
      </c>
      <c r="L121" s="68">
        <v>171168000</v>
      </c>
      <c r="M121" s="65" t="s">
        <v>85</v>
      </c>
      <c r="N121" s="66" t="s">
        <v>7396</v>
      </c>
      <c r="O121" s="66">
        <v>901395162</v>
      </c>
      <c r="P121" s="66">
        <v>684</v>
      </c>
      <c r="Q121" s="70">
        <v>45730</v>
      </c>
      <c r="R121" s="66">
        <v>171168000</v>
      </c>
      <c r="S121" s="70">
        <v>45734</v>
      </c>
      <c r="T121" s="68">
        <v>171168000</v>
      </c>
      <c r="U121" s="68">
        <v>5936</v>
      </c>
      <c r="V121" s="65" t="s">
        <v>87</v>
      </c>
      <c r="W121" s="68">
        <v>85155333</v>
      </c>
      <c r="X121" s="67" t="s">
        <v>3595</v>
      </c>
      <c r="Y121" s="70">
        <v>45734</v>
      </c>
      <c r="Z121" s="70">
        <v>45734</v>
      </c>
      <c r="AA121" s="70">
        <v>45734</v>
      </c>
      <c r="AB121" s="70">
        <v>46022</v>
      </c>
      <c r="AC121" s="49">
        <f t="shared" si="5"/>
        <v>288</v>
      </c>
      <c r="AD121" s="65">
        <v>0</v>
      </c>
      <c r="AE121" s="68">
        <v>0</v>
      </c>
      <c r="AF121" s="65">
        <v>0</v>
      </c>
      <c r="AG121" s="77" t="s">
        <v>89</v>
      </c>
      <c r="AH121" s="49">
        <f t="shared" si="6"/>
        <v>0</v>
      </c>
      <c r="AI121" s="65">
        <v>0</v>
      </c>
      <c r="AJ121" s="68">
        <v>0</v>
      </c>
      <c r="AK121" s="65" t="s">
        <v>89</v>
      </c>
      <c r="AL121" s="78" t="s">
        <v>89</v>
      </c>
      <c r="AM121" s="65">
        <v>0</v>
      </c>
      <c r="AN121" s="78" t="s">
        <v>89</v>
      </c>
      <c r="AO121" s="78" t="s">
        <v>89</v>
      </c>
      <c r="AP121" s="78" t="s">
        <v>89</v>
      </c>
      <c r="AQ121" s="49">
        <f t="shared" si="7"/>
        <v>0</v>
      </c>
      <c r="AR121" s="49">
        <f>+L121+AE121-AJ121</f>
        <v>171168000</v>
      </c>
      <c r="AS121" s="65" t="s">
        <v>90</v>
      </c>
      <c r="AT121" s="68">
        <v>0</v>
      </c>
      <c r="AU121" s="65" t="s">
        <v>87</v>
      </c>
      <c r="AV121" s="68">
        <v>85584000</v>
      </c>
      <c r="AW121" s="78">
        <v>45744</v>
      </c>
      <c r="AX121" s="224">
        <v>85584000</v>
      </c>
      <c r="AY121" s="79">
        <f t="shared" si="8"/>
        <v>85584000</v>
      </c>
      <c r="AZ121" s="223">
        <f t="shared" si="9"/>
        <v>0.5</v>
      </c>
      <c r="BA121" s="74">
        <v>0.5</v>
      </c>
      <c r="BB121" s="75" t="s">
        <v>89</v>
      </c>
      <c r="BC121" s="65" t="s">
        <v>108</v>
      </c>
      <c r="BD121" s="400" t="s">
        <v>7395</v>
      </c>
      <c r="BE121" s="221" t="s">
        <v>87</v>
      </c>
      <c r="BF121" s="221" t="s">
        <v>87</v>
      </c>
    </row>
    <row r="122" spans="2:58" x14ac:dyDescent="0.25">
      <c r="B122" s="221">
        <v>2025</v>
      </c>
      <c r="C122" s="221">
        <v>891780111</v>
      </c>
      <c r="D122" s="221" t="s">
        <v>78</v>
      </c>
      <c r="E122" s="49" t="s">
        <v>7394</v>
      </c>
      <c r="F122" s="65" t="s">
        <v>7393</v>
      </c>
      <c r="G122" s="65">
        <v>0</v>
      </c>
      <c r="H122" s="65" t="s">
        <v>81</v>
      </c>
      <c r="I122" s="65" t="s">
        <v>3368</v>
      </c>
      <c r="J122" s="67" t="s">
        <v>83</v>
      </c>
      <c r="K122" s="66" t="s">
        <v>7392</v>
      </c>
      <c r="L122" s="68">
        <v>15000000</v>
      </c>
      <c r="M122" s="65" t="s">
        <v>85</v>
      </c>
      <c r="N122" s="66" t="s">
        <v>7391</v>
      </c>
      <c r="O122" s="66">
        <v>84457585</v>
      </c>
      <c r="P122" s="66">
        <v>373</v>
      </c>
      <c r="Q122" s="70">
        <v>45705</v>
      </c>
      <c r="R122" s="66">
        <v>77500000</v>
      </c>
      <c r="S122" s="70">
        <v>45735</v>
      </c>
      <c r="T122" s="68">
        <v>15000000</v>
      </c>
      <c r="U122" s="68">
        <v>6018</v>
      </c>
      <c r="V122" s="65" t="s">
        <v>87</v>
      </c>
      <c r="W122" s="68">
        <v>16078654</v>
      </c>
      <c r="X122" s="67" t="s">
        <v>1398</v>
      </c>
      <c r="Y122" s="70">
        <v>45734</v>
      </c>
      <c r="Z122" s="70">
        <v>45735</v>
      </c>
      <c r="AA122" s="70" t="s">
        <v>89</v>
      </c>
      <c r="AB122" s="70">
        <v>45886</v>
      </c>
      <c r="AC122" s="49">
        <f t="shared" si="5"/>
        <v>151</v>
      </c>
      <c r="AD122" s="65">
        <v>0</v>
      </c>
      <c r="AE122" s="68">
        <v>0</v>
      </c>
      <c r="AF122" s="65">
        <v>0</v>
      </c>
      <c r="AG122" s="77" t="s">
        <v>89</v>
      </c>
      <c r="AH122" s="49">
        <f t="shared" si="6"/>
        <v>0</v>
      </c>
      <c r="AI122" s="65">
        <v>0</v>
      </c>
      <c r="AJ122" s="68">
        <v>0</v>
      </c>
      <c r="AK122" s="65" t="s">
        <v>89</v>
      </c>
      <c r="AL122" s="78" t="s">
        <v>89</v>
      </c>
      <c r="AM122" s="65">
        <v>0</v>
      </c>
      <c r="AN122" s="78" t="s">
        <v>89</v>
      </c>
      <c r="AO122" s="78" t="s">
        <v>89</v>
      </c>
      <c r="AP122" s="78" t="s">
        <v>89</v>
      </c>
      <c r="AQ122" s="49">
        <f t="shared" si="7"/>
        <v>0</v>
      </c>
      <c r="AR122" s="49">
        <f>+L122+AE122-AJ122</f>
        <v>15000000</v>
      </c>
      <c r="AS122" s="65" t="s">
        <v>90</v>
      </c>
      <c r="AT122" s="68">
        <v>0</v>
      </c>
      <c r="AU122" s="65" t="s">
        <v>90</v>
      </c>
      <c r="AV122" s="68">
        <v>0</v>
      </c>
      <c r="AW122" s="75" t="s">
        <v>89</v>
      </c>
      <c r="AX122" s="224">
        <v>10500000</v>
      </c>
      <c r="AY122" s="79">
        <f t="shared" si="8"/>
        <v>4500000</v>
      </c>
      <c r="AZ122" s="223">
        <f t="shared" si="9"/>
        <v>0.7</v>
      </c>
      <c r="BA122" s="74">
        <v>1</v>
      </c>
      <c r="BB122" s="75" t="s">
        <v>89</v>
      </c>
      <c r="BC122" s="65" t="s">
        <v>103</v>
      </c>
      <c r="BD122" s="400" t="s">
        <v>7390</v>
      </c>
      <c r="BE122" s="221" t="s">
        <v>87</v>
      </c>
      <c r="BF122" s="221" t="s">
        <v>87</v>
      </c>
    </row>
    <row r="123" spans="2:58" x14ac:dyDescent="0.25">
      <c r="B123" s="221">
        <v>2025</v>
      </c>
      <c r="C123" s="221">
        <v>891780111</v>
      </c>
      <c r="D123" s="221" t="s">
        <v>78</v>
      </c>
      <c r="E123" s="49" t="s">
        <v>7389</v>
      </c>
      <c r="F123" s="65" t="s">
        <v>7388</v>
      </c>
      <c r="G123" s="65">
        <v>0</v>
      </c>
      <c r="H123" s="65" t="s">
        <v>81</v>
      </c>
      <c r="I123" s="65" t="s">
        <v>3368</v>
      </c>
      <c r="J123" s="67" t="s">
        <v>83</v>
      </c>
      <c r="K123" s="66" t="s">
        <v>7387</v>
      </c>
      <c r="L123" s="68">
        <v>7500000</v>
      </c>
      <c r="M123" s="65" t="s">
        <v>85</v>
      </c>
      <c r="N123" s="66" t="s">
        <v>6832</v>
      </c>
      <c r="O123" s="66">
        <v>1082942381</v>
      </c>
      <c r="P123" s="66">
        <v>373</v>
      </c>
      <c r="Q123" s="70">
        <v>45705</v>
      </c>
      <c r="R123" s="66">
        <v>77500000</v>
      </c>
      <c r="S123" s="70">
        <v>45735</v>
      </c>
      <c r="T123" s="68">
        <v>7500000</v>
      </c>
      <c r="U123" s="68">
        <v>6017</v>
      </c>
      <c r="V123" s="65" t="s">
        <v>87</v>
      </c>
      <c r="W123" s="68">
        <v>16078654</v>
      </c>
      <c r="X123" s="67" t="s">
        <v>1398</v>
      </c>
      <c r="Y123" s="70">
        <v>45734</v>
      </c>
      <c r="Z123" s="70">
        <v>45735</v>
      </c>
      <c r="AA123" s="70" t="s">
        <v>89</v>
      </c>
      <c r="AB123" s="70">
        <v>45825</v>
      </c>
      <c r="AC123" s="49">
        <f t="shared" si="5"/>
        <v>90</v>
      </c>
      <c r="AD123" s="65">
        <v>0</v>
      </c>
      <c r="AE123" s="68">
        <v>0</v>
      </c>
      <c r="AF123" s="65">
        <v>0</v>
      </c>
      <c r="AG123" s="77" t="s">
        <v>89</v>
      </c>
      <c r="AH123" s="49">
        <f t="shared" si="6"/>
        <v>0</v>
      </c>
      <c r="AI123" s="65">
        <v>0</v>
      </c>
      <c r="AJ123" s="68">
        <v>0</v>
      </c>
      <c r="AK123" s="65" t="s">
        <v>89</v>
      </c>
      <c r="AL123" s="78" t="s">
        <v>89</v>
      </c>
      <c r="AM123" s="65">
        <v>0</v>
      </c>
      <c r="AN123" s="78" t="s">
        <v>89</v>
      </c>
      <c r="AO123" s="78" t="s">
        <v>89</v>
      </c>
      <c r="AP123" s="78" t="s">
        <v>89</v>
      </c>
      <c r="AQ123" s="49">
        <f t="shared" si="7"/>
        <v>0</v>
      </c>
      <c r="AR123" s="49">
        <f>+L123+AE123-AJ123</f>
        <v>7500000</v>
      </c>
      <c r="AS123" s="65" t="s">
        <v>90</v>
      </c>
      <c r="AT123" s="68">
        <v>0</v>
      </c>
      <c r="AU123" s="65" t="s">
        <v>90</v>
      </c>
      <c r="AV123" s="68">
        <v>0</v>
      </c>
      <c r="AW123" s="75" t="s">
        <v>89</v>
      </c>
      <c r="AX123" s="224">
        <v>7500000</v>
      </c>
      <c r="AY123" s="79">
        <f t="shared" si="8"/>
        <v>0</v>
      </c>
      <c r="AZ123" s="223">
        <f t="shared" si="9"/>
        <v>1</v>
      </c>
      <c r="BA123" s="74">
        <v>1</v>
      </c>
      <c r="BB123" s="75" t="s">
        <v>89</v>
      </c>
      <c r="BC123" s="65" t="s">
        <v>103</v>
      </c>
      <c r="BD123" s="400" t="s">
        <v>7386</v>
      </c>
      <c r="BE123" s="221" t="s">
        <v>87</v>
      </c>
      <c r="BF123" s="221" t="s">
        <v>87</v>
      </c>
    </row>
    <row r="124" spans="2:58" x14ac:dyDescent="0.25">
      <c r="B124" s="221">
        <v>2025</v>
      </c>
      <c r="C124" s="221">
        <v>891780111</v>
      </c>
      <c r="D124" s="221" t="s">
        <v>78</v>
      </c>
      <c r="E124" s="49" t="s">
        <v>7385</v>
      </c>
      <c r="F124" s="65" t="s">
        <v>7384</v>
      </c>
      <c r="G124" s="65">
        <v>0</v>
      </c>
      <c r="H124" s="65" t="s">
        <v>81</v>
      </c>
      <c r="I124" s="65" t="s">
        <v>3368</v>
      </c>
      <c r="J124" s="67" t="s">
        <v>83</v>
      </c>
      <c r="K124" s="66" t="s">
        <v>7383</v>
      </c>
      <c r="L124" s="68">
        <v>17500000</v>
      </c>
      <c r="M124" s="65" t="s">
        <v>85</v>
      </c>
      <c r="N124" s="66" t="s">
        <v>7382</v>
      </c>
      <c r="O124" s="66">
        <v>1083033805</v>
      </c>
      <c r="P124" s="66">
        <v>373</v>
      </c>
      <c r="Q124" s="70">
        <v>45705</v>
      </c>
      <c r="R124" s="66">
        <v>77500000</v>
      </c>
      <c r="S124" s="70">
        <v>45735</v>
      </c>
      <c r="T124" s="68">
        <v>17500000</v>
      </c>
      <c r="U124" s="68">
        <v>6016</v>
      </c>
      <c r="V124" s="65" t="s">
        <v>87</v>
      </c>
      <c r="W124" s="68">
        <v>16078654</v>
      </c>
      <c r="X124" s="67" t="s">
        <v>1398</v>
      </c>
      <c r="Y124" s="70">
        <v>45734</v>
      </c>
      <c r="Z124" s="70">
        <v>45735</v>
      </c>
      <c r="AA124" s="70" t="s">
        <v>89</v>
      </c>
      <c r="AB124" s="70">
        <v>45886</v>
      </c>
      <c r="AC124" s="49">
        <f t="shared" si="5"/>
        <v>151</v>
      </c>
      <c r="AD124" s="65">
        <v>0</v>
      </c>
      <c r="AE124" s="68">
        <v>0</v>
      </c>
      <c r="AF124" s="65">
        <v>0</v>
      </c>
      <c r="AG124" s="77" t="s">
        <v>89</v>
      </c>
      <c r="AH124" s="49">
        <f t="shared" si="6"/>
        <v>0</v>
      </c>
      <c r="AI124" s="65">
        <v>0</v>
      </c>
      <c r="AJ124" s="68">
        <v>0</v>
      </c>
      <c r="AK124" s="65" t="s">
        <v>89</v>
      </c>
      <c r="AL124" s="78" t="s">
        <v>89</v>
      </c>
      <c r="AM124" s="65">
        <v>0</v>
      </c>
      <c r="AN124" s="78" t="s">
        <v>89</v>
      </c>
      <c r="AO124" s="78" t="s">
        <v>89</v>
      </c>
      <c r="AP124" s="78" t="s">
        <v>89</v>
      </c>
      <c r="AQ124" s="49">
        <f t="shared" si="7"/>
        <v>0</v>
      </c>
      <c r="AR124" s="49">
        <f>+L124+AE124-AJ124</f>
        <v>17500000</v>
      </c>
      <c r="AS124" s="65" t="s">
        <v>90</v>
      </c>
      <c r="AT124" s="68">
        <v>0</v>
      </c>
      <c r="AU124" s="65" t="s">
        <v>90</v>
      </c>
      <c r="AV124" s="68">
        <v>0</v>
      </c>
      <c r="AW124" s="75" t="s">
        <v>89</v>
      </c>
      <c r="AX124" s="224">
        <v>12250000</v>
      </c>
      <c r="AY124" s="79">
        <f t="shared" si="8"/>
        <v>5250000</v>
      </c>
      <c r="AZ124" s="223">
        <f t="shared" si="9"/>
        <v>0.7</v>
      </c>
      <c r="BA124" s="74">
        <v>1</v>
      </c>
      <c r="BB124" s="75" t="s">
        <v>89</v>
      </c>
      <c r="BC124" s="65" t="s">
        <v>103</v>
      </c>
      <c r="BD124" s="400" t="s">
        <v>7381</v>
      </c>
      <c r="BE124" s="221" t="s">
        <v>87</v>
      </c>
      <c r="BF124" s="221" t="s">
        <v>87</v>
      </c>
    </row>
    <row r="125" spans="2:58" x14ac:dyDescent="0.25">
      <c r="B125" s="221">
        <v>2025</v>
      </c>
      <c r="C125" s="221">
        <v>891780111</v>
      </c>
      <c r="D125" s="221" t="s">
        <v>78</v>
      </c>
      <c r="E125" s="49" t="s">
        <v>7380</v>
      </c>
      <c r="F125" s="65" t="s">
        <v>7379</v>
      </c>
      <c r="G125" s="65">
        <v>0</v>
      </c>
      <c r="H125" s="65" t="s">
        <v>81</v>
      </c>
      <c r="I125" s="65" t="s">
        <v>3368</v>
      </c>
      <c r="J125" s="67" t="s">
        <v>83</v>
      </c>
      <c r="K125" s="66" t="s">
        <v>7378</v>
      </c>
      <c r="L125" s="68">
        <v>3800000</v>
      </c>
      <c r="M125" s="65" t="s">
        <v>85</v>
      </c>
      <c r="N125" s="66" t="s">
        <v>7377</v>
      </c>
      <c r="O125" s="66">
        <v>1085224665</v>
      </c>
      <c r="P125" s="66">
        <v>674</v>
      </c>
      <c r="Q125" s="70">
        <v>45729</v>
      </c>
      <c r="R125" s="66">
        <v>34100000</v>
      </c>
      <c r="S125" s="70">
        <v>45735</v>
      </c>
      <c r="T125" s="68">
        <v>3800000</v>
      </c>
      <c r="U125" s="68">
        <v>6015</v>
      </c>
      <c r="V125" s="65" t="s">
        <v>87</v>
      </c>
      <c r="W125" s="68">
        <v>36559959</v>
      </c>
      <c r="X125" s="67" t="s">
        <v>4056</v>
      </c>
      <c r="Y125" s="70">
        <v>45734</v>
      </c>
      <c r="Z125" s="70">
        <v>45735</v>
      </c>
      <c r="AA125" s="70" t="s">
        <v>89</v>
      </c>
      <c r="AB125" s="70">
        <v>45765</v>
      </c>
      <c r="AC125" s="49">
        <f t="shared" si="5"/>
        <v>30</v>
      </c>
      <c r="AD125" s="65">
        <v>0</v>
      </c>
      <c r="AE125" s="68">
        <v>0</v>
      </c>
      <c r="AF125" s="65">
        <v>1</v>
      </c>
      <c r="AG125" s="77">
        <v>45777</v>
      </c>
      <c r="AH125" s="49">
        <f t="shared" si="6"/>
        <v>12</v>
      </c>
      <c r="AI125" s="65">
        <v>0</v>
      </c>
      <c r="AJ125" s="68">
        <v>0</v>
      </c>
      <c r="AK125" s="65" t="s">
        <v>89</v>
      </c>
      <c r="AL125" s="78" t="s">
        <v>89</v>
      </c>
      <c r="AM125" s="65">
        <v>0</v>
      </c>
      <c r="AN125" s="78" t="s">
        <v>89</v>
      </c>
      <c r="AO125" s="78" t="s">
        <v>89</v>
      </c>
      <c r="AP125" s="78" t="s">
        <v>89</v>
      </c>
      <c r="AQ125" s="49">
        <f t="shared" si="7"/>
        <v>0</v>
      </c>
      <c r="AR125" s="49">
        <f>+L125+AE125-AJ125</f>
        <v>3800000</v>
      </c>
      <c r="AS125" s="65" t="s">
        <v>90</v>
      </c>
      <c r="AT125" s="68">
        <v>0</v>
      </c>
      <c r="AU125" s="65" t="s">
        <v>90</v>
      </c>
      <c r="AV125" s="68">
        <v>0</v>
      </c>
      <c r="AW125" s="75" t="s">
        <v>89</v>
      </c>
      <c r="AX125" s="224">
        <v>0</v>
      </c>
      <c r="AY125" s="79">
        <f t="shared" si="8"/>
        <v>3800000</v>
      </c>
      <c r="AZ125" s="223">
        <f t="shared" si="9"/>
        <v>0</v>
      </c>
      <c r="BA125" s="74">
        <v>1</v>
      </c>
      <c r="BB125" s="75" t="s">
        <v>89</v>
      </c>
      <c r="BC125" s="65" t="s">
        <v>103</v>
      </c>
      <c r="BD125" s="400" t="s">
        <v>7376</v>
      </c>
      <c r="BE125" s="221" t="s">
        <v>87</v>
      </c>
      <c r="BF125" s="221" t="s">
        <v>87</v>
      </c>
    </row>
    <row r="126" spans="2:58" x14ac:dyDescent="0.25">
      <c r="B126" s="221">
        <v>2025</v>
      </c>
      <c r="C126" s="221">
        <v>891780111</v>
      </c>
      <c r="D126" s="221" t="s">
        <v>78</v>
      </c>
      <c r="E126" s="49" t="s">
        <v>7375</v>
      </c>
      <c r="F126" s="65" t="s">
        <v>7374</v>
      </c>
      <c r="G126" s="65">
        <v>0</v>
      </c>
      <c r="H126" s="65" t="s">
        <v>81</v>
      </c>
      <c r="I126" s="65" t="s">
        <v>3368</v>
      </c>
      <c r="J126" s="67" t="s">
        <v>83</v>
      </c>
      <c r="K126" s="66" t="s">
        <v>7373</v>
      </c>
      <c r="L126" s="68">
        <v>10400000</v>
      </c>
      <c r="M126" s="65" t="s">
        <v>85</v>
      </c>
      <c r="N126" s="66" t="s">
        <v>4798</v>
      </c>
      <c r="O126" s="66">
        <v>1004373834</v>
      </c>
      <c r="P126" s="66">
        <v>707</v>
      </c>
      <c r="Q126" s="70">
        <v>45733</v>
      </c>
      <c r="R126" s="66">
        <v>20800000</v>
      </c>
      <c r="S126" s="70">
        <v>45735</v>
      </c>
      <c r="T126" s="68">
        <v>10400000</v>
      </c>
      <c r="U126" s="68">
        <v>6014</v>
      </c>
      <c r="V126" s="65" t="s">
        <v>87</v>
      </c>
      <c r="W126" s="68">
        <v>16078654</v>
      </c>
      <c r="X126" s="67" t="s">
        <v>1398</v>
      </c>
      <c r="Y126" s="70">
        <v>45735</v>
      </c>
      <c r="Z126" s="70">
        <v>45735</v>
      </c>
      <c r="AA126" s="70" t="s">
        <v>89</v>
      </c>
      <c r="AB126" s="70">
        <v>45855</v>
      </c>
      <c r="AC126" s="49">
        <f t="shared" si="5"/>
        <v>120</v>
      </c>
      <c r="AD126" s="65">
        <v>0</v>
      </c>
      <c r="AE126" s="68">
        <v>0</v>
      </c>
      <c r="AF126" s="65">
        <v>0</v>
      </c>
      <c r="AG126" s="77" t="s">
        <v>89</v>
      </c>
      <c r="AH126" s="49">
        <f t="shared" si="6"/>
        <v>0</v>
      </c>
      <c r="AI126" s="65">
        <v>0</v>
      </c>
      <c r="AJ126" s="68">
        <v>0</v>
      </c>
      <c r="AK126" s="65" t="s">
        <v>89</v>
      </c>
      <c r="AL126" s="78" t="s">
        <v>89</v>
      </c>
      <c r="AM126" s="65">
        <v>0</v>
      </c>
      <c r="AN126" s="78" t="s">
        <v>89</v>
      </c>
      <c r="AO126" s="78" t="s">
        <v>89</v>
      </c>
      <c r="AP126" s="78" t="s">
        <v>89</v>
      </c>
      <c r="AQ126" s="49">
        <f t="shared" si="7"/>
        <v>0</v>
      </c>
      <c r="AR126" s="49">
        <f>+L126+AE126-AJ126</f>
        <v>10400000</v>
      </c>
      <c r="AS126" s="65" t="s">
        <v>90</v>
      </c>
      <c r="AT126" s="68">
        <v>0</v>
      </c>
      <c r="AU126" s="65" t="s">
        <v>90</v>
      </c>
      <c r="AV126" s="68">
        <v>0</v>
      </c>
      <c r="AW126" s="75" t="s">
        <v>89</v>
      </c>
      <c r="AX126" s="224">
        <v>9100000</v>
      </c>
      <c r="AY126" s="79">
        <f t="shared" si="8"/>
        <v>1300000</v>
      </c>
      <c r="AZ126" s="223">
        <f t="shared" si="9"/>
        <v>0.875</v>
      </c>
      <c r="BA126" s="74">
        <v>1</v>
      </c>
      <c r="BB126" s="75" t="s">
        <v>89</v>
      </c>
      <c r="BC126" s="65" t="s">
        <v>103</v>
      </c>
      <c r="BD126" s="400" t="s">
        <v>7372</v>
      </c>
      <c r="BE126" s="221" t="s">
        <v>87</v>
      </c>
      <c r="BF126" s="221" t="s">
        <v>87</v>
      </c>
    </row>
    <row r="127" spans="2:58" x14ac:dyDescent="0.25">
      <c r="B127" s="221">
        <v>2025</v>
      </c>
      <c r="C127" s="221">
        <v>891780111</v>
      </c>
      <c r="D127" s="221" t="s">
        <v>78</v>
      </c>
      <c r="E127" s="49" t="s">
        <v>7371</v>
      </c>
      <c r="F127" s="65" t="s">
        <v>7370</v>
      </c>
      <c r="G127" s="65">
        <v>0</v>
      </c>
      <c r="H127" s="65" t="s">
        <v>81</v>
      </c>
      <c r="I127" s="65" t="s">
        <v>3368</v>
      </c>
      <c r="J127" s="67" t="s">
        <v>83</v>
      </c>
      <c r="K127" s="66" t="s">
        <v>7369</v>
      </c>
      <c r="L127" s="68">
        <v>13781250</v>
      </c>
      <c r="M127" s="65" t="s">
        <v>85</v>
      </c>
      <c r="N127" s="66" t="s">
        <v>7368</v>
      </c>
      <c r="O127" s="66">
        <v>84454137</v>
      </c>
      <c r="P127" s="66">
        <v>489</v>
      </c>
      <c r="Q127" s="70">
        <v>45714</v>
      </c>
      <c r="R127" s="66">
        <v>267300000</v>
      </c>
      <c r="S127" s="70">
        <v>45736</v>
      </c>
      <c r="T127" s="68">
        <v>13781250</v>
      </c>
      <c r="U127" s="68">
        <v>6052</v>
      </c>
      <c r="V127" s="65" t="s">
        <v>87</v>
      </c>
      <c r="W127" s="68">
        <v>72005158</v>
      </c>
      <c r="X127" s="67" t="s">
        <v>6585</v>
      </c>
      <c r="Y127" s="70">
        <v>45736</v>
      </c>
      <c r="Z127" s="70">
        <v>45736</v>
      </c>
      <c r="AA127" s="70" t="s">
        <v>89</v>
      </c>
      <c r="AB127" s="70">
        <v>45790</v>
      </c>
      <c r="AC127" s="49">
        <f t="shared" si="5"/>
        <v>54</v>
      </c>
      <c r="AD127" s="65">
        <v>0</v>
      </c>
      <c r="AE127" s="68">
        <v>0</v>
      </c>
      <c r="AF127" s="65">
        <v>0</v>
      </c>
      <c r="AG127" s="77" t="s">
        <v>89</v>
      </c>
      <c r="AH127" s="49">
        <f t="shared" si="6"/>
        <v>0</v>
      </c>
      <c r="AI127" s="65">
        <v>0</v>
      </c>
      <c r="AJ127" s="68">
        <v>0</v>
      </c>
      <c r="AK127" s="65" t="s">
        <v>89</v>
      </c>
      <c r="AL127" s="78" t="s">
        <v>89</v>
      </c>
      <c r="AM127" s="65">
        <v>0</v>
      </c>
      <c r="AN127" s="78" t="s">
        <v>89</v>
      </c>
      <c r="AO127" s="78" t="s">
        <v>89</v>
      </c>
      <c r="AP127" s="78" t="s">
        <v>89</v>
      </c>
      <c r="AQ127" s="49">
        <f t="shared" si="7"/>
        <v>0</v>
      </c>
      <c r="AR127" s="49">
        <f>+L127+AE127-AJ127</f>
        <v>13781250</v>
      </c>
      <c r="AS127" s="65" t="s">
        <v>90</v>
      </c>
      <c r="AT127" s="68">
        <v>0</v>
      </c>
      <c r="AU127" s="65" t="s">
        <v>90</v>
      </c>
      <c r="AV127" s="68">
        <v>0</v>
      </c>
      <c r="AW127" s="75" t="s">
        <v>89</v>
      </c>
      <c r="AX127" s="224">
        <v>0</v>
      </c>
      <c r="AY127" s="79">
        <f t="shared" si="8"/>
        <v>13781250</v>
      </c>
      <c r="AZ127" s="223">
        <f t="shared" si="9"/>
        <v>0</v>
      </c>
      <c r="BA127" s="74">
        <v>1</v>
      </c>
      <c r="BB127" s="75" t="s">
        <v>89</v>
      </c>
      <c r="BC127" s="65" t="s">
        <v>103</v>
      </c>
      <c r="BD127" s="400" t="s">
        <v>7367</v>
      </c>
      <c r="BE127" s="221" t="s">
        <v>87</v>
      </c>
      <c r="BF127" s="221" t="s">
        <v>87</v>
      </c>
    </row>
    <row r="128" spans="2:58" x14ac:dyDescent="0.25">
      <c r="B128" s="221">
        <v>2025</v>
      </c>
      <c r="C128" s="221">
        <v>891780111</v>
      </c>
      <c r="D128" s="221" t="s">
        <v>78</v>
      </c>
      <c r="E128" s="49" t="s">
        <v>7366</v>
      </c>
      <c r="F128" s="65" t="s">
        <v>7365</v>
      </c>
      <c r="G128" s="65">
        <v>0</v>
      </c>
      <c r="H128" s="65" t="s">
        <v>81</v>
      </c>
      <c r="I128" s="65" t="s">
        <v>3368</v>
      </c>
      <c r="J128" s="67" t="s">
        <v>83</v>
      </c>
      <c r="K128" s="66" t="s">
        <v>7364</v>
      </c>
      <c r="L128" s="68">
        <v>13781250</v>
      </c>
      <c r="M128" s="65" t="s">
        <v>85</v>
      </c>
      <c r="N128" s="66" t="s">
        <v>6586</v>
      </c>
      <c r="O128" s="66">
        <v>72310516</v>
      </c>
      <c r="P128" s="66">
        <v>489</v>
      </c>
      <c r="Q128" s="70">
        <v>45714</v>
      </c>
      <c r="R128" s="66">
        <v>267300000</v>
      </c>
      <c r="S128" s="70">
        <v>45736</v>
      </c>
      <c r="T128" s="68">
        <v>13781250</v>
      </c>
      <c r="U128" s="68">
        <v>6051</v>
      </c>
      <c r="V128" s="65" t="s">
        <v>87</v>
      </c>
      <c r="W128" s="68">
        <v>72005158</v>
      </c>
      <c r="X128" s="67" t="s">
        <v>6585</v>
      </c>
      <c r="Y128" s="70">
        <v>45736</v>
      </c>
      <c r="Z128" s="70">
        <v>45736</v>
      </c>
      <c r="AA128" s="70" t="s">
        <v>89</v>
      </c>
      <c r="AB128" s="70">
        <v>45828</v>
      </c>
      <c r="AC128" s="49">
        <f t="shared" si="5"/>
        <v>92</v>
      </c>
      <c r="AD128" s="65">
        <v>0</v>
      </c>
      <c r="AE128" s="68">
        <v>0</v>
      </c>
      <c r="AF128" s="65">
        <v>0</v>
      </c>
      <c r="AG128" s="77" t="s">
        <v>89</v>
      </c>
      <c r="AH128" s="49">
        <f t="shared" si="6"/>
        <v>0</v>
      </c>
      <c r="AI128" s="65">
        <v>0</v>
      </c>
      <c r="AJ128" s="68">
        <v>0</v>
      </c>
      <c r="AK128" s="65" t="s">
        <v>89</v>
      </c>
      <c r="AL128" s="78" t="s">
        <v>89</v>
      </c>
      <c r="AM128" s="65">
        <v>0</v>
      </c>
      <c r="AN128" s="78" t="s">
        <v>89</v>
      </c>
      <c r="AO128" s="78" t="s">
        <v>89</v>
      </c>
      <c r="AP128" s="78" t="s">
        <v>89</v>
      </c>
      <c r="AQ128" s="49">
        <f t="shared" si="7"/>
        <v>0</v>
      </c>
      <c r="AR128" s="49">
        <f>+L128+AE128-AJ128</f>
        <v>13781250</v>
      </c>
      <c r="AS128" s="65" t="s">
        <v>90</v>
      </c>
      <c r="AT128" s="68">
        <v>0</v>
      </c>
      <c r="AU128" s="65" t="s">
        <v>90</v>
      </c>
      <c r="AV128" s="68">
        <v>0</v>
      </c>
      <c r="AW128" s="75" t="s">
        <v>89</v>
      </c>
      <c r="AX128" s="224">
        <v>0</v>
      </c>
      <c r="AY128" s="79">
        <f t="shared" si="8"/>
        <v>13781250</v>
      </c>
      <c r="AZ128" s="223">
        <f t="shared" si="9"/>
        <v>0</v>
      </c>
      <c r="BA128" s="74">
        <v>1</v>
      </c>
      <c r="BB128" s="75" t="s">
        <v>89</v>
      </c>
      <c r="BC128" s="65" t="s">
        <v>103</v>
      </c>
      <c r="BD128" s="400" t="s">
        <v>7363</v>
      </c>
      <c r="BE128" s="221" t="s">
        <v>87</v>
      </c>
      <c r="BF128" s="221" t="s">
        <v>87</v>
      </c>
    </row>
    <row r="129" spans="2:58" x14ac:dyDescent="0.25">
      <c r="B129" s="221">
        <v>2025</v>
      </c>
      <c r="C129" s="221">
        <v>891780111</v>
      </c>
      <c r="D129" s="221" t="s">
        <v>78</v>
      </c>
      <c r="E129" s="49" t="s">
        <v>7362</v>
      </c>
      <c r="F129" s="65" t="s">
        <v>7361</v>
      </c>
      <c r="G129" s="65">
        <v>0</v>
      </c>
      <c r="H129" s="65" t="s">
        <v>81</v>
      </c>
      <c r="I129" s="65" t="s">
        <v>3368</v>
      </c>
      <c r="J129" s="67" t="s">
        <v>83</v>
      </c>
      <c r="K129" s="66" t="s">
        <v>7360</v>
      </c>
      <c r="L129" s="68">
        <v>10400000</v>
      </c>
      <c r="M129" s="65" t="s">
        <v>85</v>
      </c>
      <c r="N129" s="66" t="s">
        <v>7359</v>
      </c>
      <c r="O129" s="66">
        <v>1082068630</v>
      </c>
      <c r="P129" s="66">
        <v>707</v>
      </c>
      <c r="Q129" s="70">
        <v>45733</v>
      </c>
      <c r="R129" s="66">
        <v>20800000</v>
      </c>
      <c r="S129" s="70">
        <v>45736</v>
      </c>
      <c r="T129" s="68">
        <v>10400000</v>
      </c>
      <c r="U129" s="68">
        <v>6050</v>
      </c>
      <c r="V129" s="65" t="s">
        <v>87</v>
      </c>
      <c r="W129" s="68">
        <v>16078654</v>
      </c>
      <c r="X129" s="67" t="s">
        <v>1398</v>
      </c>
      <c r="Y129" s="70">
        <v>45736</v>
      </c>
      <c r="Z129" s="70">
        <v>45736</v>
      </c>
      <c r="AA129" s="70" t="s">
        <v>89</v>
      </c>
      <c r="AB129" s="70">
        <v>45855</v>
      </c>
      <c r="AC129" s="49">
        <f t="shared" si="5"/>
        <v>119</v>
      </c>
      <c r="AD129" s="65">
        <v>0</v>
      </c>
      <c r="AE129" s="68">
        <v>0</v>
      </c>
      <c r="AF129" s="65">
        <v>0</v>
      </c>
      <c r="AG129" s="77" t="s">
        <v>89</v>
      </c>
      <c r="AH129" s="49">
        <f t="shared" si="6"/>
        <v>0</v>
      </c>
      <c r="AI129" s="65">
        <v>0</v>
      </c>
      <c r="AJ129" s="68">
        <v>0</v>
      </c>
      <c r="AK129" s="65" t="s">
        <v>89</v>
      </c>
      <c r="AL129" s="78" t="s">
        <v>89</v>
      </c>
      <c r="AM129" s="65">
        <v>0</v>
      </c>
      <c r="AN129" s="78" t="s">
        <v>89</v>
      </c>
      <c r="AO129" s="78" t="s">
        <v>89</v>
      </c>
      <c r="AP129" s="78" t="s">
        <v>89</v>
      </c>
      <c r="AQ129" s="49">
        <f t="shared" si="7"/>
        <v>0</v>
      </c>
      <c r="AR129" s="49">
        <f>+L129+AE129-AJ129</f>
        <v>10400000</v>
      </c>
      <c r="AS129" s="65" t="s">
        <v>90</v>
      </c>
      <c r="AT129" s="68">
        <v>0</v>
      </c>
      <c r="AU129" s="65" t="s">
        <v>90</v>
      </c>
      <c r="AV129" s="68">
        <v>0</v>
      </c>
      <c r="AW129" s="75" t="s">
        <v>89</v>
      </c>
      <c r="AX129" s="224">
        <v>9100000</v>
      </c>
      <c r="AY129" s="79">
        <f t="shared" si="8"/>
        <v>1300000</v>
      </c>
      <c r="AZ129" s="223">
        <f t="shared" si="9"/>
        <v>0.875</v>
      </c>
      <c r="BA129" s="74">
        <v>1</v>
      </c>
      <c r="BB129" s="75" t="s">
        <v>89</v>
      </c>
      <c r="BC129" s="65" t="s">
        <v>103</v>
      </c>
      <c r="BD129" s="277" t="s">
        <v>7358</v>
      </c>
      <c r="BE129" s="221" t="s">
        <v>87</v>
      </c>
      <c r="BF129" s="221" t="s">
        <v>87</v>
      </c>
    </row>
    <row r="130" spans="2:58" x14ac:dyDescent="0.25">
      <c r="B130" s="221">
        <v>2025</v>
      </c>
      <c r="C130" s="221">
        <v>891780111</v>
      </c>
      <c r="D130" s="221" t="s">
        <v>78</v>
      </c>
      <c r="E130" s="49" t="s">
        <v>7357</v>
      </c>
      <c r="F130" s="65" t="s">
        <v>7356</v>
      </c>
      <c r="G130" s="306">
        <v>2020000100116</v>
      </c>
      <c r="H130" s="65" t="s">
        <v>81</v>
      </c>
      <c r="I130" s="65" t="s">
        <v>3368</v>
      </c>
      <c r="J130" s="67" t="s">
        <v>83</v>
      </c>
      <c r="K130" s="66" t="s">
        <v>7355</v>
      </c>
      <c r="L130" s="68">
        <v>14000000</v>
      </c>
      <c r="M130" s="65" t="s">
        <v>85</v>
      </c>
      <c r="N130" s="66" t="s">
        <v>7354</v>
      </c>
      <c r="O130" s="66">
        <v>1082991184</v>
      </c>
      <c r="P130" s="68" t="s">
        <v>7353</v>
      </c>
      <c r="Q130" s="401" t="s">
        <v>7352</v>
      </c>
      <c r="R130" s="66">
        <v>55874347.649999999</v>
      </c>
      <c r="S130" s="70">
        <v>45736</v>
      </c>
      <c r="T130" s="68">
        <v>14000000</v>
      </c>
      <c r="U130" s="68" t="s">
        <v>7351</v>
      </c>
      <c r="V130" s="65" t="s">
        <v>87</v>
      </c>
      <c r="W130" s="68">
        <v>85461685</v>
      </c>
      <c r="X130" s="67" t="s">
        <v>7322</v>
      </c>
      <c r="Y130" s="70">
        <v>45736</v>
      </c>
      <c r="Z130" s="70">
        <v>45737</v>
      </c>
      <c r="AA130" s="70">
        <v>45737</v>
      </c>
      <c r="AB130" s="70">
        <v>45777</v>
      </c>
      <c r="AC130" s="49">
        <f t="shared" si="5"/>
        <v>40</v>
      </c>
      <c r="AD130" s="65">
        <v>0</v>
      </c>
      <c r="AE130" s="68">
        <v>0</v>
      </c>
      <c r="AF130" s="65">
        <v>0</v>
      </c>
      <c r="AG130" s="77" t="s">
        <v>89</v>
      </c>
      <c r="AH130" s="49">
        <f t="shared" si="6"/>
        <v>0</v>
      </c>
      <c r="AI130" s="65">
        <v>0</v>
      </c>
      <c r="AJ130" s="68">
        <v>0</v>
      </c>
      <c r="AK130" s="65" t="s">
        <v>89</v>
      </c>
      <c r="AL130" s="78" t="s">
        <v>89</v>
      </c>
      <c r="AM130" s="65">
        <v>0</v>
      </c>
      <c r="AN130" s="78" t="s">
        <v>89</v>
      </c>
      <c r="AO130" s="78" t="s">
        <v>89</v>
      </c>
      <c r="AP130" s="78" t="s">
        <v>89</v>
      </c>
      <c r="AQ130" s="49">
        <f t="shared" si="7"/>
        <v>0</v>
      </c>
      <c r="AR130" s="49">
        <f>+L130+AE130-AJ130</f>
        <v>14000000</v>
      </c>
      <c r="AS130" s="65" t="s">
        <v>90</v>
      </c>
      <c r="AT130" s="68">
        <v>0</v>
      </c>
      <c r="AU130" s="65" t="s">
        <v>90</v>
      </c>
      <c r="AV130" s="68">
        <v>0</v>
      </c>
      <c r="AW130" s="75" t="s">
        <v>89</v>
      </c>
      <c r="AX130" s="224">
        <v>0</v>
      </c>
      <c r="AY130" s="79">
        <f t="shared" si="8"/>
        <v>14000000</v>
      </c>
      <c r="AZ130" s="223">
        <f t="shared" si="9"/>
        <v>0</v>
      </c>
      <c r="BA130" s="74">
        <v>1</v>
      </c>
      <c r="BB130" s="75" t="s">
        <v>89</v>
      </c>
      <c r="BC130" s="65" t="s">
        <v>103</v>
      </c>
      <c r="BD130" s="400" t="s">
        <v>7350</v>
      </c>
      <c r="BE130" s="221" t="s">
        <v>87</v>
      </c>
      <c r="BF130" s="221" t="s">
        <v>87</v>
      </c>
    </row>
    <row r="131" spans="2:58" x14ac:dyDescent="0.25">
      <c r="B131" s="221">
        <v>2025</v>
      </c>
      <c r="C131" s="221">
        <v>891780111</v>
      </c>
      <c r="D131" s="221" t="s">
        <v>78</v>
      </c>
      <c r="E131" s="49" t="s">
        <v>7349</v>
      </c>
      <c r="F131" s="65" t="s">
        <v>7348</v>
      </c>
      <c r="G131" s="306">
        <v>2020000100116</v>
      </c>
      <c r="H131" s="65" t="s">
        <v>81</v>
      </c>
      <c r="I131" s="65" t="s">
        <v>3368</v>
      </c>
      <c r="J131" s="67" t="s">
        <v>83</v>
      </c>
      <c r="K131" s="66" t="s">
        <v>7347</v>
      </c>
      <c r="L131" s="68">
        <v>6000000</v>
      </c>
      <c r="M131" s="65" t="s">
        <v>85</v>
      </c>
      <c r="N131" s="66" t="s">
        <v>7346</v>
      </c>
      <c r="O131" s="66">
        <v>1082985398</v>
      </c>
      <c r="P131" s="68" t="s">
        <v>7345</v>
      </c>
      <c r="Q131" s="401" t="s">
        <v>7344</v>
      </c>
      <c r="R131" s="66">
        <v>55874347.649999999</v>
      </c>
      <c r="S131" s="70">
        <v>45736</v>
      </c>
      <c r="T131" s="68">
        <v>6000000</v>
      </c>
      <c r="U131" s="68">
        <v>197</v>
      </c>
      <c r="V131" s="65" t="s">
        <v>87</v>
      </c>
      <c r="W131" s="68">
        <v>85461685</v>
      </c>
      <c r="X131" s="67" t="s">
        <v>7322</v>
      </c>
      <c r="Y131" s="70">
        <v>45736</v>
      </c>
      <c r="Z131" s="70">
        <v>45737</v>
      </c>
      <c r="AA131" s="70">
        <v>45737</v>
      </c>
      <c r="AB131" s="70">
        <v>45777</v>
      </c>
      <c r="AC131" s="49">
        <f t="shared" si="5"/>
        <v>40</v>
      </c>
      <c r="AD131" s="65">
        <v>0</v>
      </c>
      <c r="AE131" s="68">
        <v>0</v>
      </c>
      <c r="AF131" s="65">
        <v>0</v>
      </c>
      <c r="AG131" s="77" t="s">
        <v>89</v>
      </c>
      <c r="AH131" s="49">
        <f t="shared" si="6"/>
        <v>0</v>
      </c>
      <c r="AI131" s="65">
        <v>0</v>
      </c>
      <c r="AJ131" s="68">
        <v>0</v>
      </c>
      <c r="AK131" s="65" t="s">
        <v>89</v>
      </c>
      <c r="AL131" s="78" t="s">
        <v>89</v>
      </c>
      <c r="AM131" s="65">
        <v>0</v>
      </c>
      <c r="AN131" s="78" t="s">
        <v>89</v>
      </c>
      <c r="AO131" s="78" t="s">
        <v>89</v>
      </c>
      <c r="AP131" s="78" t="s">
        <v>89</v>
      </c>
      <c r="AQ131" s="49">
        <f t="shared" si="7"/>
        <v>0</v>
      </c>
      <c r="AR131" s="49">
        <f>+L131+AE131-AJ131</f>
        <v>6000000</v>
      </c>
      <c r="AS131" s="65" t="s">
        <v>90</v>
      </c>
      <c r="AT131" s="68">
        <v>0</v>
      </c>
      <c r="AU131" s="65" t="s">
        <v>90</v>
      </c>
      <c r="AV131" s="68">
        <v>0</v>
      </c>
      <c r="AW131" s="75" t="s">
        <v>89</v>
      </c>
      <c r="AX131" s="224">
        <v>0</v>
      </c>
      <c r="AY131" s="79">
        <f t="shared" si="8"/>
        <v>6000000</v>
      </c>
      <c r="AZ131" s="223">
        <f t="shared" si="9"/>
        <v>0</v>
      </c>
      <c r="BA131" s="74">
        <v>1</v>
      </c>
      <c r="BB131" s="75" t="s">
        <v>89</v>
      </c>
      <c r="BC131" s="65" t="s">
        <v>103</v>
      </c>
      <c r="BD131" s="400" t="s">
        <v>7343</v>
      </c>
      <c r="BE131" s="221" t="s">
        <v>87</v>
      </c>
      <c r="BF131" s="221" t="s">
        <v>87</v>
      </c>
    </row>
    <row r="132" spans="2:58" x14ac:dyDescent="0.25">
      <c r="B132" s="221">
        <v>2025</v>
      </c>
      <c r="C132" s="221">
        <v>891780111</v>
      </c>
      <c r="D132" s="221" t="s">
        <v>78</v>
      </c>
      <c r="E132" s="49" t="s">
        <v>7342</v>
      </c>
      <c r="F132" s="65" t="s">
        <v>7341</v>
      </c>
      <c r="G132" s="65">
        <v>0</v>
      </c>
      <c r="H132" s="65" t="s">
        <v>81</v>
      </c>
      <c r="I132" s="65" t="s">
        <v>3368</v>
      </c>
      <c r="J132" s="67" t="s">
        <v>83</v>
      </c>
      <c r="K132" s="66" t="s">
        <v>7340</v>
      </c>
      <c r="L132" s="68">
        <v>9000000</v>
      </c>
      <c r="M132" s="65" t="s">
        <v>85</v>
      </c>
      <c r="N132" s="66" t="s">
        <v>7339</v>
      </c>
      <c r="O132" s="66">
        <v>1193206125</v>
      </c>
      <c r="P132" s="66">
        <v>267</v>
      </c>
      <c r="Q132" s="70">
        <v>45693</v>
      </c>
      <c r="R132" s="66">
        <v>266751357.44</v>
      </c>
      <c r="S132" s="70">
        <v>45743</v>
      </c>
      <c r="T132" s="68">
        <v>9000000</v>
      </c>
      <c r="U132" s="68">
        <v>8368</v>
      </c>
      <c r="V132" s="65" t="s">
        <v>87</v>
      </c>
      <c r="W132" s="68">
        <v>85155333</v>
      </c>
      <c r="X132" s="67" t="s">
        <v>3595</v>
      </c>
      <c r="Y132" s="70">
        <v>45742</v>
      </c>
      <c r="Z132" s="70">
        <v>45743</v>
      </c>
      <c r="AA132" s="70" t="s">
        <v>89</v>
      </c>
      <c r="AB132" s="70">
        <v>45793</v>
      </c>
      <c r="AC132" s="49">
        <f t="shared" si="5"/>
        <v>50</v>
      </c>
      <c r="AD132" s="65">
        <v>0</v>
      </c>
      <c r="AE132" s="68">
        <v>0</v>
      </c>
      <c r="AF132" s="65">
        <v>0</v>
      </c>
      <c r="AG132" s="77" t="s">
        <v>89</v>
      </c>
      <c r="AH132" s="49">
        <f t="shared" si="6"/>
        <v>0</v>
      </c>
      <c r="AI132" s="65">
        <v>0</v>
      </c>
      <c r="AJ132" s="68">
        <v>0</v>
      </c>
      <c r="AK132" s="65" t="s">
        <v>89</v>
      </c>
      <c r="AL132" s="78" t="s">
        <v>89</v>
      </c>
      <c r="AM132" s="65">
        <v>0</v>
      </c>
      <c r="AN132" s="78" t="s">
        <v>89</v>
      </c>
      <c r="AO132" s="78" t="s">
        <v>89</v>
      </c>
      <c r="AP132" s="78" t="s">
        <v>89</v>
      </c>
      <c r="AQ132" s="49">
        <f t="shared" si="7"/>
        <v>0</v>
      </c>
      <c r="AR132" s="49">
        <f>+L132+AE132-AJ132</f>
        <v>9000000</v>
      </c>
      <c r="AS132" s="65" t="s">
        <v>90</v>
      </c>
      <c r="AT132" s="68">
        <v>0</v>
      </c>
      <c r="AU132" s="65" t="s">
        <v>90</v>
      </c>
      <c r="AV132" s="68">
        <v>0</v>
      </c>
      <c r="AW132" s="75" t="s">
        <v>89</v>
      </c>
      <c r="AX132" s="224">
        <v>3000000</v>
      </c>
      <c r="AY132" s="79">
        <f t="shared" si="8"/>
        <v>6000000</v>
      </c>
      <c r="AZ132" s="223">
        <f t="shared" si="9"/>
        <v>0.33333333333333331</v>
      </c>
      <c r="BA132" s="74">
        <v>1</v>
      </c>
      <c r="BB132" s="75" t="s">
        <v>89</v>
      </c>
      <c r="BC132" s="65" t="s">
        <v>103</v>
      </c>
      <c r="BD132" s="400" t="s">
        <v>7338</v>
      </c>
      <c r="BE132" s="221" t="s">
        <v>87</v>
      </c>
      <c r="BF132" s="221" t="s">
        <v>87</v>
      </c>
    </row>
    <row r="133" spans="2:58" x14ac:dyDescent="0.25">
      <c r="B133" s="221">
        <v>2025</v>
      </c>
      <c r="C133" s="221">
        <v>891780111</v>
      </c>
      <c r="D133" s="221" t="s">
        <v>78</v>
      </c>
      <c r="E133" s="49" t="s">
        <v>7337</v>
      </c>
      <c r="F133" s="65" t="s">
        <v>7336</v>
      </c>
      <c r="G133" s="65">
        <v>0</v>
      </c>
      <c r="H133" s="65" t="s">
        <v>81</v>
      </c>
      <c r="I133" s="65" t="s">
        <v>3368</v>
      </c>
      <c r="J133" s="67" t="s">
        <v>83</v>
      </c>
      <c r="K133" s="66" t="s">
        <v>7335</v>
      </c>
      <c r="L133" s="68">
        <v>8268750</v>
      </c>
      <c r="M133" s="65" t="s">
        <v>85</v>
      </c>
      <c r="N133" s="66" t="s">
        <v>7334</v>
      </c>
      <c r="O133" s="66">
        <v>22583327</v>
      </c>
      <c r="P133" s="66">
        <v>489</v>
      </c>
      <c r="Q133" s="70">
        <v>45714</v>
      </c>
      <c r="R133" s="66">
        <v>267300000</v>
      </c>
      <c r="S133" s="70">
        <v>45747</v>
      </c>
      <c r="T133" s="68">
        <v>8268750</v>
      </c>
      <c r="U133" s="68">
        <v>8450</v>
      </c>
      <c r="V133" s="65" t="s">
        <v>87</v>
      </c>
      <c r="W133" s="68">
        <v>72005158</v>
      </c>
      <c r="X133" s="67" t="s">
        <v>6585</v>
      </c>
      <c r="Y133" s="70">
        <v>45747</v>
      </c>
      <c r="Z133" s="70">
        <v>45747</v>
      </c>
      <c r="AA133" s="70" t="s">
        <v>89</v>
      </c>
      <c r="AB133" s="70">
        <v>45828</v>
      </c>
      <c r="AC133" s="49">
        <f t="shared" si="5"/>
        <v>81</v>
      </c>
      <c r="AD133" s="65">
        <v>0</v>
      </c>
      <c r="AE133" s="68">
        <v>0</v>
      </c>
      <c r="AF133" s="65">
        <v>0</v>
      </c>
      <c r="AG133" s="77" t="s">
        <v>89</v>
      </c>
      <c r="AH133" s="49">
        <f t="shared" si="6"/>
        <v>0</v>
      </c>
      <c r="AI133" s="65">
        <v>0</v>
      </c>
      <c r="AJ133" s="68">
        <v>0</v>
      </c>
      <c r="AK133" s="65" t="s">
        <v>89</v>
      </c>
      <c r="AL133" s="78" t="s">
        <v>89</v>
      </c>
      <c r="AM133" s="65">
        <v>0</v>
      </c>
      <c r="AN133" s="78" t="s">
        <v>89</v>
      </c>
      <c r="AO133" s="78" t="s">
        <v>89</v>
      </c>
      <c r="AP133" s="78" t="s">
        <v>89</v>
      </c>
      <c r="AQ133" s="49">
        <f t="shared" si="7"/>
        <v>0</v>
      </c>
      <c r="AR133" s="49">
        <f>+L133+AE133-AJ133</f>
        <v>8268750</v>
      </c>
      <c r="AS133" s="65" t="s">
        <v>90</v>
      </c>
      <c r="AT133" s="68">
        <v>0</v>
      </c>
      <c r="AU133" s="65" t="s">
        <v>90</v>
      </c>
      <c r="AV133" s="68">
        <v>0</v>
      </c>
      <c r="AW133" s="75" t="s">
        <v>89</v>
      </c>
      <c r="AX133" s="224">
        <v>0</v>
      </c>
      <c r="AY133" s="79">
        <f t="shared" si="8"/>
        <v>8268750</v>
      </c>
      <c r="AZ133" s="223">
        <f t="shared" si="9"/>
        <v>0</v>
      </c>
      <c r="BA133" s="74">
        <v>1</v>
      </c>
      <c r="BB133" s="75" t="s">
        <v>89</v>
      </c>
      <c r="BC133" s="65" t="s">
        <v>103</v>
      </c>
      <c r="BD133" s="400" t="s">
        <v>7333</v>
      </c>
      <c r="BE133" s="221" t="s">
        <v>87</v>
      </c>
      <c r="BF133" s="221" t="s">
        <v>87</v>
      </c>
    </row>
    <row r="134" spans="2:58" x14ac:dyDescent="0.25">
      <c r="B134" s="221">
        <v>2025</v>
      </c>
      <c r="C134" s="221">
        <v>891780111</v>
      </c>
      <c r="D134" s="221" t="s">
        <v>78</v>
      </c>
      <c r="E134" s="49" t="s">
        <v>7332</v>
      </c>
      <c r="F134" s="65" t="s">
        <v>7331</v>
      </c>
      <c r="G134" s="65">
        <v>0</v>
      </c>
      <c r="H134" s="65" t="s">
        <v>81</v>
      </c>
      <c r="I134" s="65" t="s">
        <v>3368</v>
      </c>
      <c r="J134" s="67" t="s">
        <v>83</v>
      </c>
      <c r="K134" s="66" t="s">
        <v>7330</v>
      </c>
      <c r="L134" s="68">
        <v>12000000</v>
      </c>
      <c r="M134" s="65" t="s">
        <v>85</v>
      </c>
      <c r="N134" s="66" t="s">
        <v>6621</v>
      </c>
      <c r="O134" s="66">
        <v>8712984</v>
      </c>
      <c r="P134" s="66">
        <v>267</v>
      </c>
      <c r="Q134" s="70">
        <v>45693</v>
      </c>
      <c r="R134" s="66">
        <v>266751357.44</v>
      </c>
      <c r="S134" s="70">
        <v>45747</v>
      </c>
      <c r="T134" s="68">
        <v>12000000</v>
      </c>
      <c r="U134" s="68">
        <v>8449</v>
      </c>
      <c r="V134" s="65" t="s">
        <v>87</v>
      </c>
      <c r="W134" s="68">
        <v>72005158</v>
      </c>
      <c r="X134" s="67" t="s">
        <v>6585</v>
      </c>
      <c r="Y134" s="70">
        <v>45747</v>
      </c>
      <c r="Z134" s="70">
        <v>45747</v>
      </c>
      <c r="AA134" s="70" t="s">
        <v>89</v>
      </c>
      <c r="AB134" s="70">
        <v>45793</v>
      </c>
      <c r="AC134" s="49">
        <f t="shared" si="5"/>
        <v>46</v>
      </c>
      <c r="AD134" s="65">
        <v>0</v>
      </c>
      <c r="AE134" s="68">
        <v>0</v>
      </c>
      <c r="AF134" s="65">
        <v>0</v>
      </c>
      <c r="AG134" s="77" t="s">
        <v>89</v>
      </c>
      <c r="AH134" s="49">
        <f t="shared" si="6"/>
        <v>0</v>
      </c>
      <c r="AI134" s="65">
        <v>0</v>
      </c>
      <c r="AJ134" s="68">
        <v>0</v>
      </c>
      <c r="AK134" s="65" t="s">
        <v>89</v>
      </c>
      <c r="AL134" s="78" t="s">
        <v>89</v>
      </c>
      <c r="AM134" s="65">
        <v>0</v>
      </c>
      <c r="AN134" s="78" t="s">
        <v>89</v>
      </c>
      <c r="AO134" s="78" t="s">
        <v>89</v>
      </c>
      <c r="AP134" s="78" t="s">
        <v>89</v>
      </c>
      <c r="AQ134" s="49">
        <f t="shared" si="7"/>
        <v>0</v>
      </c>
      <c r="AR134" s="49">
        <f>+L134+AE134-AJ134</f>
        <v>12000000</v>
      </c>
      <c r="AS134" s="65" t="s">
        <v>90</v>
      </c>
      <c r="AT134" s="68">
        <v>0</v>
      </c>
      <c r="AU134" s="65" t="s">
        <v>90</v>
      </c>
      <c r="AV134" s="68">
        <v>0</v>
      </c>
      <c r="AW134" s="75" t="s">
        <v>89</v>
      </c>
      <c r="AX134" s="224">
        <v>0</v>
      </c>
      <c r="AY134" s="79">
        <f t="shared" si="8"/>
        <v>12000000</v>
      </c>
      <c r="AZ134" s="223">
        <f t="shared" si="9"/>
        <v>0</v>
      </c>
      <c r="BA134" s="74">
        <v>1</v>
      </c>
      <c r="BB134" s="75" t="s">
        <v>89</v>
      </c>
      <c r="BC134" s="65" t="s">
        <v>103</v>
      </c>
      <c r="BD134" s="400" t="s">
        <v>7329</v>
      </c>
      <c r="BE134" s="221" t="s">
        <v>87</v>
      </c>
      <c r="BF134" s="221" t="s">
        <v>87</v>
      </c>
    </row>
    <row r="135" spans="2:58" x14ac:dyDescent="0.25">
      <c r="B135" s="221">
        <v>2025</v>
      </c>
      <c r="C135" s="221">
        <v>891780111</v>
      </c>
      <c r="D135" s="221" t="s">
        <v>78</v>
      </c>
      <c r="E135" s="49" t="s">
        <v>7328</v>
      </c>
      <c r="F135" s="65" t="s">
        <v>7327</v>
      </c>
      <c r="G135" s="306">
        <v>2020000100116</v>
      </c>
      <c r="H135" s="65" t="s">
        <v>81</v>
      </c>
      <c r="I135" s="65" t="s">
        <v>3368</v>
      </c>
      <c r="J135" s="67" t="s">
        <v>83</v>
      </c>
      <c r="K135" s="66" t="s">
        <v>7326</v>
      </c>
      <c r="L135" s="68">
        <v>27243595.329999998</v>
      </c>
      <c r="M135" s="65" t="s">
        <v>85</v>
      </c>
      <c r="N135" s="66" t="s">
        <v>3426</v>
      </c>
      <c r="O135" s="66">
        <v>900845290</v>
      </c>
      <c r="P135" s="68" t="s">
        <v>7325</v>
      </c>
      <c r="Q135" s="401" t="s">
        <v>7324</v>
      </c>
      <c r="R135" s="66">
        <v>42243595.329999998</v>
      </c>
      <c r="S135" s="70">
        <v>45748</v>
      </c>
      <c r="T135" s="68">
        <v>27243595.329999998</v>
      </c>
      <c r="U135" s="68" t="s">
        <v>7323</v>
      </c>
      <c r="V135" s="65" t="s">
        <v>87</v>
      </c>
      <c r="W135" s="68">
        <v>85461685</v>
      </c>
      <c r="X135" s="67" t="s">
        <v>7322</v>
      </c>
      <c r="Y135" s="70">
        <v>45748</v>
      </c>
      <c r="Z135" s="70">
        <v>45748</v>
      </c>
      <c r="AA135" s="70" t="s">
        <v>89</v>
      </c>
      <c r="AB135" s="70">
        <v>45777</v>
      </c>
      <c r="AC135" s="49">
        <f t="shared" si="5"/>
        <v>29</v>
      </c>
      <c r="AD135" s="65">
        <v>0</v>
      </c>
      <c r="AE135" s="68">
        <v>0</v>
      </c>
      <c r="AF135" s="65">
        <v>0</v>
      </c>
      <c r="AG135" s="77" t="s">
        <v>89</v>
      </c>
      <c r="AH135" s="49">
        <f t="shared" si="6"/>
        <v>0</v>
      </c>
      <c r="AI135" s="65">
        <v>0</v>
      </c>
      <c r="AJ135" s="68">
        <v>0</v>
      </c>
      <c r="AK135" s="65" t="s">
        <v>89</v>
      </c>
      <c r="AL135" s="78" t="s">
        <v>89</v>
      </c>
      <c r="AM135" s="65">
        <v>2</v>
      </c>
      <c r="AN135" s="78">
        <v>45772</v>
      </c>
      <c r="AO135" s="78">
        <v>45869</v>
      </c>
      <c r="AP135" s="78" t="s">
        <v>89</v>
      </c>
      <c r="AQ135" s="49">
        <f t="shared" si="7"/>
        <v>97</v>
      </c>
      <c r="AR135" s="49">
        <f>+L135+AE135-AJ135</f>
        <v>27243595.329999998</v>
      </c>
      <c r="AS135" s="65" t="s">
        <v>90</v>
      </c>
      <c r="AT135" s="68">
        <v>0</v>
      </c>
      <c r="AU135" s="65" t="s">
        <v>90</v>
      </c>
      <c r="AV135" s="68">
        <v>0</v>
      </c>
      <c r="AW135" s="75" t="s">
        <v>89</v>
      </c>
      <c r="AX135" s="224">
        <v>0</v>
      </c>
      <c r="AY135" s="79">
        <f t="shared" si="8"/>
        <v>27243595.329999998</v>
      </c>
      <c r="AZ135" s="223">
        <f t="shared" si="9"/>
        <v>0</v>
      </c>
      <c r="BA135" s="74">
        <v>1</v>
      </c>
      <c r="BB135" s="75" t="s">
        <v>89</v>
      </c>
      <c r="BC135" s="65" t="s">
        <v>103</v>
      </c>
      <c r="BD135" s="400" t="s">
        <v>7321</v>
      </c>
      <c r="BE135" s="221" t="s">
        <v>87</v>
      </c>
      <c r="BF135" s="221" t="s">
        <v>87</v>
      </c>
    </row>
    <row r="136" spans="2:58" x14ac:dyDescent="0.25">
      <c r="B136" s="221">
        <v>2025</v>
      </c>
      <c r="C136" s="221">
        <v>891780111</v>
      </c>
      <c r="D136" s="221" t="s">
        <v>78</v>
      </c>
      <c r="E136" s="49" t="s">
        <v>7320</v>
      </c>
      <c r="F136" s="65" t="s">
        <v>7319</v>
      </c>
      <c r="G136" s="65">
        <v>0</v>
      </c>
      <c r="H136" s="65" t="s">
        <v>81</v>
      </c>
      <c r="I136" s="65" t="s">
        <v>82</v>
      </c>
      <c r="J136" s="67" t="s">
        <v>83</v>
      </c>
      <c r="K136" s="66" t="s">
        <v>7318</v>
      </c>
      <c r="L136" s="68">
        <v>9468000</v>
      </c>
      <c r="M136" s="65" t="s">
        <v>85</v>
      </c>
      <c r="N136" s="66" t="s">
        <v>7317</v>
      </c>
      <c r="O136" s="66">
        <v>1083045157</v>
      </c>
      <c r="P136" s="66">
        <v>123</v>
      </c>
      <c r="Q136" s="70">
        <v>45679</v>
      </c>
      <c r="R136" s="66">
        <v>1353279124</v>
      </c>
      <c r="S136" s="70">
        <v>45749</v>
      </c>
      <c r="T136" s="68">
        <v>9468000</v>
      </c>
      <c r="U136" s="68">
        <v>8678</v>
      </c>
      <c r="V136" s="65" t="s">
        <v>87</v>
      </c>
      <c r="W136" s="68">
        <v>57428039</v>
      </c>
      <c r="X136" s="67" t="s">
        <v>6540</v>
      </c>
      <c r="Y136" s="70">
        <v>45749</v>
      </c>
      <c r="Z136" s="70">
        <v>45749</v>
      </c>
      <c r="AA136" s="70" t="s">
        <v>89</v>
      </c>
      <c r="AB136" s="70">
        <v>45838</v>
      </c>
      <c r="AC136" s="49">
        <f t="shared" ref="AC136:AC199" si="10">+IF(AA136="1800-01-01",AB136-Z136,AB136-AA136)</f>
        <v>89</v>
      </c>
      <c r="AD136" s="65">
        <v>0</v>
      </c>
      <c r="AE136" s="68">
        <v>0</v>
      </c>
      <c r="AF136" s="65">
        <v>0</v>
      </c>
      <c r="AG136" s="77" t="s">
        <v>89</v>
      </c>
      <c r="AH136" s="49">
        <f t="shared" ref="AH136:AH199" si="11">+IF(AG136="1800-01-01",0,AG136-AB136)</f>
        <v>0</v>
      </c>
      <c r="AI136" s="65">
        <v>1</v>
      </c>
      <c r="AJ136" s="68">
        <v>5470400</v>
      </c>
      <c r="AK136" s="70">
        <v>45786</v>
      </c>
      <c r="AL136" s="78" t="s">
        <v>89</v>
      </c>
      <c r="AM136" s="65">
        <v>0</v>
      </c>
      <c r="AN136" s="78" t="s">
        <v>89</v>
      </c>
      <c r="AO136" s="78" t="s">
        <v>89</v>
      </c>
      <c r="AP136" s="78" t="s">
        <v>89</v>
      </c>
      <c r="AQ136" s="49">
        <f t="shared" ref="AQ136:AQ199" si="12">+IF(AN136="1800-01-01",0,AO136-AN136)</f>
        <v>0</v>
      </c>
      <c r="AR136" s="49">
        <f>+L136+AE136-AJ136</f>
        <v>3997600</v>
      </c>
      <c r="AS136" s="65" t="s">
        <v>87</v>
      </c>
      <c r="AT136" s="68">
        <v>9468000</v>
      </c>
      <c r="AU136" s="65" t="s">
        <v>90</v>
      </c>
      <c r="AV136" s="68">
        <v>0</v>
      </c>
      <c r="AW136" s="75" t="s">
        <v>89</v>
      </c>
      <c r="AX136" s="224">
        <v>3997600</v>
      </c>
      <c r="AY136" s="79">
        <f t="shared" ref="AY136:AY199" si="13">AR136-AX136</f>
        <v>0</v>
      </c>
      <c r="AZ136" s="223">
        <f t="shared" ref="AZ136:AZ199" si="14">+IFERROR(AX136/AR136,"_")</f>
        <v>1</v>
      </c>
      <c r="BA136" s="74">
        <v>1</v>
      </c>
      <c r="BB136" s="78">
        <v>45786</v>
      </c>
      <c r="BC136" s="65" t="s">
        <v>103</v>
      </c>
      <c r="BD136" s="400" t="s">
        <v>7316</v>
      </c>
      <c r="BE136" s="221" t="s">
        <v>87</v>
      </c>
      <c r="BF136" s="221" t="s">
        <v>87</v>
      </c>
    </row>
    <row r="137" spans="2:58" x14ac:dyDescent="0.25">
      <c r="B137" s="221">
        <v>2025</v>
      </c>
      <c r="C137" s="221">
        <v>891780111</v>
      </c>
      <c r="D137" s="221" t="s">
        <v>78</v>
      </c>
      <c r="E137" s="49" t="s">
        <v>7315</v>
      </c>
      <c r="F137" s="65" t="s">
        <v>7314</v>
      </c>
      <c r="G137" s="65">
        <v>0</v>
      </c>
      <c r="H137" s="65" t="s">
        <v>81</v>
      </c>
      <c r="I137" s="65" t="s">
        <v>3368</v>
      </c>
      <c r="J137" s="67" t="s">
        <v>83</v>
      </c>
      <c r="K137" s="66" t="s">
        <v>7313</v>
      </c>
      <c r="L137" s="68">
        <v>52463411</v>
      </c>
      <c r="M137" s="65" t="s">
        <v>85</v>
      </c>
      <c r="N137" s="66" t="s">
        <v>7312</v>
      </c>
      <c r="O137" s="66">
        <v>901907271</v>
      </c>
      <c r="P137" s="66">
        <v>611</v>
      </c>
      <c r="Q137" s="70">
        <v>45726</v>
      </c>
      <c r="R137" s="66">
        <v>52463411</v>
      </c>
      <c r="S137" s="70">
        <v>45749</v>
      </c>
      <c r="T137" s="68">
        <v>52463411</v>
      </c>
      <c r="U137" s="68">
        <v>8679</v>
      </c>
      <c r="V137" s="65" t="s">
        <v>87</v>
      </c>
      <c r="W137" s="68">
        <v>72005158</v>
      </c>
      <c r="X137" s="67" t="s">
        <v>6585</v>
      </c>
      <c r="Y137" s="70">
        <v>45749</v>
      </c>
      <c r="Z137" s="70">
        <v>45770</v>
      </c>
      <c r="AA137" s="70">
        <v>45770</v>
      </c>
      <c r="AB137" s="70">
        <v>45795</v>
      </c>
      <c r="AC137" s="49">
        <f t="shared" si="10"/>
        <v>25</v>
      </c>
      <c r="AD137" s="65">
        <v>0</v>
      </c>
      <c r="AE137" s="68">
        <v>0</v>
      </c>
      <c r="AF137" s="65">
        <v>0</v>
      </c>
      <c r="AG137" s="77" t="s">
        <v>89</v>
      </c>
      <c r="AH137" s="49">
        <f t="shared" si="11"/>
        <v>0</v>
      </c>
      <c r="AI137" s="65">
        <v>0</v>
      </c>
      <c r="AJ137" s="68">
        <v>0</v>
      </c>
      <c r="AK137" s="65" t="s">
        <v>89</v>
      </c>
      <c r="AL137" s="78" t="s">
        <v>89</v>
      </c>
      <c r="AM137" s="65">
        <v>0</v>
      </c>
      <c r="AN137" s="78" t="s">
        <v>89</v>
      </c>
      <c r="AO137" s="78" t="s">
        <v>89</v>
      </c>
      <c r="AP137" s="78" t="s">
        <v>89</v>
      </c>
      <c r="AQ137" s="49">
        <f t="shared" si="12"/>
        <v>0</v>
      </c>
      <c r="AR137" s="49">
        <f>+L137+AE137-AJ137</f>
        <v>52463411</v>
      </c>
      <c r="AS137" s="65" t="s">
        <v>90</v>
      </c>
      <c r="AT137" s="68">
        <v>0</v>
      </c>
      <c r="AU137" s="65" t="s">
        <v>87</v>
      </c>
      <c r="AV137" s="68">
        <v>15739023.300000001</v>
      </c>
      <c r="AW137" s="75" t="s">
        <v>89</v>
      </c>
      <c r="AX137" s="224">
        <v>15739023.300000001</v>
      </c>
      <c r="AY137" s="79">
        <f t="shared" si="13"/>
        <v>36724387.700000003</v>
      </c>
      <c r="AZ137" s="223">
        <f t="shared" si="14"/>
        <v>0.3</v>
      </c>
      <c r="BA137" s="74">
        <v>1</v>
      </c>
      <c r="BB137" s="75" t="s">
        <v>89</v>
      </c>
      <c r="BC137" s="65" t="s">
        <v>103</v>
      </c>
      <c r="BD137" s="400" t="s">
        <v>7311</v>
      </c>
      <c r="BE137" s="221" t="s">
        <v>87</v>
      </c>
      <c r="BF137" s="221" t="s">
        <v>87</v>
      </c>
    </row>
    <row r="138" spans="2:58" x14ac:dyDescent="0.25">
      <c r="B138" s="221">
        <v>2025</v>
      </c>
      <c r="C138" s="221">
        <v>891780111</v>
      </c>
      <c r="D138" s="221" t="s">
        <v>78</v>
      </c>
      <c r="E138" s="49" t="s">
        <v>7310</v>
      </c>
      <c r="F138" s="65" t="s">
        <v>7309</v>
      </c>
      <c r="G138" s="65">
        <v>0</v>
      </c>
      <c r="H138" s="65" t="s">
        <v>81</v>
      </c>
      <c r="I138" s="65" t="s">
        <v>3368</v>
      </c>
      <c r="J138" s="67" t="s">
        <v>3539</v>
      </c>
      <c r="K138" s="66" t="s">
        <v>7308</v>
      </c>
      <c r="L138" s="68">
        <v>173910752</v>
      </c>
      <c r="M138" s="65" t="s">
        <v>85</v>
      </c>
      <c r="N138" s="66" t="s">
        <v>7307</v>
      </c>
      <c r="O138" s="66">
        <v>12543836</v>
      </c>
      <c r="P138" s="66">
        <v>762</v>
      </c>
      <c r="Q138" s="70">
        <v>45741</v>
      </c>
      <c r="R138" s="66">
        <v>173910752</v>
      </c>
      <c r="S138" s="70">
        <v>45750</v>
      </c>
      <c r="T138" s="68">
        <v>173910752</v>
      </c>
      <c r="U138" s="68">
        <v>8728</v>
      </c>
      <c r="V138" s="65" t="s">
        <v>87</v>
      </c>
      <c r="W138" s="68">
        <v>85472020</v>
      </c>
      <c r="X138" s="67" t="s">
        <v>6758</v>
      </c>
      <c r="Y138" s="70">
        <v>45750</v>
      </c>
      <c r="Z138" s="70">
        <v>45750</v>
      </c>
      <c r="AA138" s="70" t="s">
        <v>89</v>
      </c>
      <c r="AB138" s="70">
        <v>45933</v>
      </c>
      <c r="AC138" s="49">
        <f t="shared" si="10"/>
        <v>183</v>
      </c>
      <c r="AD138" s="65">
        <v>0</v>
      </c>
      <c r="AE138" s="68">
        <v>0</v>
      </c>
      <c r="AF138" s="65">
        <v>0</v>
      </c>
      <c r="AG138" s="77" t="s">
        <v>89</v>
      </c>
      <c r="AH138" s="49">
        <f t="shared" si="11"/>
        <v>0</v>
      </c>
      <c r="AI138" s="65">
        <v>0</v>
      </c>
      <c r="AJ138" s="68">
        <v>0</v>
      </c>
      <c r="AK138" s="65" t="s">
        <v>89</v>
      </c>
      <c r="AL138" s="78" t="s">
        <v>89</v>
      </c>
      <c r="AM138" s="65">
        <v>0</v>
      </c>
      <c r="AN138" s="78" t="s">
        <v>89</v>
      </c>
      <c r="AO138" s="78" t="s">
        <v>89</v>
      </c>
      <c r="AP138" s="78" t="s">
        <v>89</v>
      </c>
      <c r="AQ138" s="49">
        <f t="shared" si="12"/>
        <v>0</v>
      </c>
      <c r="AR138" s="49">
        <f>+L138+AE138-AJ138</f>
        <v>173910752</v>
      </c>
      <c r="AS138" s="65" t="s">
        <v>90</v>
      </c>
      <c r="AT138" s="68">
        <v>0</v>
      </c>
      <c r="AU138" s="65" t="s">
        <v>90</v>
      </c>
      <c r="AV138" s="68">
        <v>0</v>
      </c>
      <c r="AW138" s="75" t="s">
        <v>89</v>
      </c>
      <c r="AX138" s="224">
        <v>0</v>
      </c>
      <c r="AY138" s="79">
        <f t="shared" si="13"/>
        <v>173910752</v>
      </c>
      <c r="AZ138" s="223">
        <f t="shared" si="14"/>
        <v>0</v>
      </c>
      <c r="BA138" s="74">
        <v>0</v>
      </c>
      <c r="BB138" s="75" t="s">
        <v>89</v>
      </c>
      <c r="BC138" s="65" t="s">
        <v>108</v>
      </c>
      <c r="BD138" s="400" t="s">
        <v>7306</v>
      </c>
      <c r="BE138" s="221" t="s">
        <v>87</v>
      </c>
      <c r="BF138" s="221" t="s">
        <v>87</v>
      </c>
    </row>
    <row r="139" spans="2:58" x14ac:dyDescent="0.25">
      <c r="B139" s="221">
        <v>2025</v>
      </c>
      <c r="C139" s="221">
        <v>891780111</v>
      </c>
      <c r="D139" s="221" t="s">
        <v>78</v>
      </c>
      <c r="E139" s="49" t="s">
        <v>7305</v>
      </c>
      <c r="F139" s="65" t="s">
        <v>7304</v>
      </c>
      <c r="G139" s="306">
        <v>2020000100417</v>
      </c>
      <c r="H139" s="65" t="s">
        <v>81</v>
      </c>
      <c r="I139" s="65" t="s">
        <v>3368</v>
      </c>
      <c r="J139" s="67" t="s">
        <v>83</v>
      </c>
      <c r="K139" s="66" t="s">
        <v>7303</v>
      </c>
      <c r="L139" s="68">
        <v>5000000</v>
      </c>
      <c r="M139" s="65" t="s">
        <v>85</v>
      </c>
      <c r="N139" s="66" t="s">
        <v>7302</v>
      </c>
      <c r="O139" s="66">
        <v>1221977218</v>
      </c>
      <c r="P139" s="68" t="s">
        <v>7301</v>
      </c>
      <c r="Q139" s="70">
        <v>45679</v>
      </c>
      <c r="R139" s="66">
        <v>13278206.99</v>
      </c>
      <c r="S139" s="70">
        <v>45751</v>
      </c>
      <c r="T139" s="68">
        <v>5000000</v>
      </c>
      <c r="U139" s="68">
        <v>218</v>
      </c>
      <c r="V139" s="65" t="s">
        <v>87</v>
      </c>
      <c r="W139" s="49">
        <v>91156594</v>
      </c>
      <c r="X139" s="49" t="s">
        <v>5255</v>
      </c>
      <c r="Y139" s="70">
        <v>45751</v>
      </c>
      <c r="Z139" s="70">
        <v>45751</v>
      </c>
      <c r="AA139" s="70" t="s">
        <v>89</v>
      </c>
      <c r="AB139" s="70">
        <v>45777</v>
      </c>
      <c r="AC139" s="49">
        <f t="shared" si="10"/>
        <v>26</v>
      </c>
      <c r="AD139" s="65">
        <v>0</v>
      </c>
      <c r="AE139" s="68">
        <v>0</v>
      </c>
      <c r="AF139" s="65">
        <v>1</v>
      </c>
      <c r="AG139" s="77">
        <v>45808</v>
      </c>
      <c r="AH139" s="49">
        <f t="shared" si="11"/>
        <v>31</v>
      </c>
      <c r="AI139" s="65">
        <v>0</v>
      </c>
      <c r="AJ139" s="68">
        <v>0</v>
      </c>
      <c r="AK139" s="65" t="s">
        <v>89</v>
      </c>
      <c r="AL139" s="78" t="s">
        <v>89</v>
      </c>
      <c r="AM139" s="65">
        <v>0</v>
      </c>
      <c r="AN139" s="78" t="s">
        <v>89</v>
      </c>
      <c r="AO139" s="78" t="s">
        <v>89</v>
      </c>
      <c r="AP139" s="78" t="s">
        <v>89</v>
      </c>
      <c r="AQ139" s="49">
        <f t="shared" si="12"/>
        <v>0</v>
      </c>
      <c r="AR139" s="49">
        <f>+L139+AE139-AJ139</f>
        <v>5000000</v>
      </c>
      <c r="AS139" s="65" t="s">
        <v>90</v>
      </c>
      <c r="AT139" s="68">
        <v>0</v>
      </c>
      <c r="AU139" s="65" t="s">
        <v>90</v>
      </c>
      <c r="AV139" s="68">
        <v>0</v>
      </c>
      <c r="AW139" s="75" t="s">
        <v>89</v>
      </c>
      <c r="AX139" s="224">
        <v>0</v>
      </c>
      <c r="AY139" s="79">
        <f t="shared" si="13"/>
        <v>5000000</v>
      </c>
      <c r="AZ139" s="223">
        <f t="shared" si="14"/>
        <v>0</v>
      </c>
      <c r="BA139" s="74">
        <v>1</v>
      </c>
      <c r="BB139" s="75" t="s">
        <v>89</v>
      </c>
      <c r="BC139" s="65" t="s">
        <v>103</v>
      </c>
      <c r="BD139" s="400" t="s">
        <v>7300</v>
      </c>
      <c r="BE139" s="221" t="s">
        <v>87</v>
      </c>
      <c r="BF139" s="221" t="s">
        <v>87</v>
      </c>
    </row>
    <row r="140" spans="2:58" x14ac:dyDescent="0.25">
      <c r="B140" s="221">
        <v>2025</v>
      </c>
      <c r="C140" s="221">
        <v>891780111</v>
      </c>
      <c r="D140" s="221" t="s">
        <v>78</v>
      </c>
      <c r="E140" s="49" t="s">
        <v>7299</v>
      </c>
      <c r="F140" s="65" t="s">
        <v>7298</v>
      </c>
      <c r="G140" s="65">
        <v>0</v>
      </c>
      <c r="H140" s="65" t="s">
        <v>81</v>
      </c>
      <c r="I140" s="65" t="s">
        <v>3368</v>
      </c>
      <c r="J140" s="67" t="s">
        <v>83</v>
      </c>
      <c r="K140" s="66" t="s">
        <v>7297</v>
      </c>
      <c r="L140" s="68">
        <v>3800000</v>
      </c>
      <c r="M140" s="65" t="s">
        <v>85</v>
      </c>
      <c r="N140" s="66" t="s">
        <v>7296</v>
      </c>
      <c r="O140" s="66">
        <v>5048993</v>
      </c>
      <c r="P140" s="66">
        <v>674</v>
      </c>
      <c r="Q140" s="70">
        <v>45729</v>
      </c>
      <c r="R140" s="66">
        <v>34100000</v>
      </c>
      <c r="S140" s="70">
        <v>45754</v>
      </c>
      <c r="T140" s="68">
        <v>3800000</v>
      </c>
      <c r="U140" s="68">
        <v>8810</v>
      </c>
      <c r="V140" s="65" t="s">
        <v>87</v>
      </c>
      <c r="W140" s="68">
        <v>36559959</v>
      </c>
      <c r="X140" s="67" t="s">
        <v>4056</v>
      </c>
      <c r="Y140" s="70">
        <v>45754</v>
      </c>
      <c r="Z140" s="70">
        <v>45754</v>
      </c>
      <c r="AA140" s="70" t="s">
        <v>89</v>
      </c>
      <c r="AB140" s="70">
        <v>45777</v>
      </c>
      <c r="AC140" s="49">
        <f t="shared" si="10"/>
        <v>23</v>
      </c>
      <c r="AD140" s="65">
        <v>0</v>
      </c>
      <c r="AE140" s="68">
        <v>0</v>
      </c>
      <c r="AF140" s="65">
        <v>0</v>
      </c>
      <c r="AG140" s="77" t="s">
        <v>89</v>
      </c>
      <c r="AH140" s="49">
        <f t="shared" si="11"/>
        <v>0</v>
      </c>
      <c r="AI140" s="65">
        <v>0</v>
      </c>
      <c r="AJ140" s="68">
        <v>0</v>
      </c>
      <c r="AK140" s="65" t="s">
        <v>89</v>
      </c>
      <c r="AL140" s="78" t="s">
        <v>89</v>
      </c>
      <c r="AM140" s="65">
        <v>0</v>
      </c>
      <c r="AN140" s="78" t="s">
        <v>89</v>
      </c>
      <c r="AO140" s="78" t="s">
        <v>89</v>
      </c>
      <c r="AP140" s="78" t="s">
        <v>89</v>
      </c>
      <c r="AQ140" s="49">
        <f t="shared" si="12"/>
        <v>0</v>
      </c>
      <c r="AR140" s="49">
        <f>+L140+AE140-AJ140</f>
        <v>3800000</v>
      </c>
      <c r="AS140" s="65" t="s">
        <v>90</v>
      </c>
      <c r="AT140" s="68">
        <v>0</v>
      </c>
      <c r="AU140" s="65" t="s">
        <v>90</v>
      </c>
      <c r="AV140" s="68">
        <v>0</v>
      </c>
      <c r="AW140" s="75" t="s">
        <v>89</v>
      </c>
      <c r="AX140" s="224">
        <v>0</v>
      </c>
      <c r="AY140" s="79">
        <f t="shared" si="13"/>
        <v>3800000</v>
      </c>
      <c r="AZ140" s="223">
        <f t="shared" si="14"/>
        <v>0</v>
      </c>
      <c r="BA140" s="74">
        <v>1</v>
      </c>
      <c r="BB140" s="75" t="s">
        <v>89</v>
      </c>
      <c r="BC140" s="65" t="s">
        <v>103</v>
      </c>
      <c r="BD140" s="400" t="s">
        <v>7295</v>
      </c>
      <c r="BE140" s="221" t="s">
        <v>87</v>
      </c>
      <c r="BF140" s="221" t="s">
        <v>87</v>
      </c>
    </row>
    <row r="141" spans="2:58" x14ac:dyDescent="0.25">
      <c r="B141" s="221">
        <v>2025</v>
      </c>
      <c r="C141" s="221">
        <v>891780111</v>
      </c>
      <c r="D141" s="221" t="s">
        <v>78</v>
      </c>
      <c r="E141" s="49" t="s">
        <v>7294</v>
      </c>
      <c r="F141" s="65" t="s">
        <v>7293</v>
      </c>
      <c r="G141" s="65">
        <v>0</v>
      </c>
      <c r="H141" s="65" t="s">
        <v>81</v>
      </c>
      <c r="I141" s="65" t="s">
        <v>3368</v>
      </c>
      <c r="J141" s="67" t="s">
        <v>83</v>
      </c>
      <c r="K141" s="66" t="s">
        <v>7292</v>
      </c>
      <c r="L141" s="68">
        <v>4500000</v>
      </c>
      <c r="M141" s="65" t="s">
        <v>85</v>
      </c>
      <c r="N141" s="66" t="s">
        <v>5723</v>
      </c>
      <c r="O141" s="66">
        <v>1082927824</v>
      </c>
      <c r="P141" s="66">
        <v>269</v>
      </c>
      <c r="Q141" s="70">
        <v>45694</v>
      </c>
      <c r="R141" s="66">
        <v>503100000</v>
      </c>
      <c r="S141" s="70">
        <v>45755</v>
      </c>
      <c r="T141" s="68">
        <v>4500000</v>
      </c>
      <c r="U141" s="68">
        <v>8832</v>
      </c>
      <c r="V141" s="65" t="s">
        <v>87</v>
      </c>
      <c r="W141" s="68">
        <v>36559959</v>
      </c>
      <c r="X141" s="67" t="s">
        <v>4056</v>
      </c>
      <c r="Y141" s="70">
        <v>45754</v>
      </c>
      <c r="Z141" s="70">
        <v>45755</v>
      </c>
      <c r="AA141" s="70" t="s">
        <v>89</v>
      </c>
      <c r="AB141" s="70">
        <v>45777</v>
      </c>
      <c r="AC141" s="49">
        <f t="shared" si="10"/>
        <v>22</v>
      </c>
      <c r="AD141" s="65">
        <v>0</v>
      </c>
      <c r="AE141" s="68">
        <v>0</v>
      </c>
      <c r="AF141" s="65">
        <v>0</v>
      </c>
      <c r="AG141" s="77" t="s">
        <v>89</v>
      </c>
      <c r="AH141" s="49">
        <f t="shared" si="11"/>
        <v>0</v>
      </c>
      <c r="AI141" s="65">
        <v>0</v>
      </c>
      <c r="AJ141" s="68">
        <v>0</v>
      </c>
      <c r="AK141" s="65" t="s">
        <v>89</v>
      </c>
      <c r="AL141" s="78" t="s">
        <v>89</v>
      </c>
      <c r="AM141" s="65">
        <v>0</v>
      </c>
      <c r="AN141" s="78" t="s">
        <v>89</v>
      </c>
      <c r="AO141" s="78" t="s">
        <v>89</v>
      </c>
      <c r="AP141" s="78" t="s">
        <v>89</v>
      </c>
      <c r="AQ141" s="49">
        <f t="shared" si="12"/>
        <v>0</v>
      </c>
      <c r="AR141" s="49">
        <f>+L141+AE141-AJ141</f>
        <v>4500000</v>
      </c>
      <c r="AS141" s="65" t="s">
        <v>90</v>
      </c>
      <c r="AT141" s="68">
        <v>0</v>
      </c>
      <c r="AU141" s="65" t="s">
        <v>90</v>
      </c>
      <c r="AV141" s="68">
        <v>0</v>
      </c>
      <c r="AW141" s="75" t="s">
        <v>89</v>
      </c>
      <c r="AX141" s="224">
        <v>4500000</v>
      </c>
      <c r="AY141" s="79">
        <f t="shared" si="13"/>
        <v>0</v>
      </c>
      <c r="AZ141" s="223">
        <f t="shared" si="14"/>
        <v>1</v>
      </c>
      <c r="BA141" s="74">
        <v>1</v>
      </c>
      <c r="BB141" s="75" t="s">
        <v>89</v>
      </c>
      <c r="BC141" s="65" t="s">
        <v>103</v>
      </c>
      <c r="BD141" s="400" t="s">
        <v>7291</v>
      </c>
      <c r="BE141" s="221" t="s">
        <v>87</v>
      </c>
      <c r="BF141" s="221" t="s">
        <v>87</v>
      </c>
    </row>
    <row r="142" spans="2:58" x14ac:dyDescent="0.25">
      <c r="B142" s="221">
        <v>2025</v>
      </c>
      <c r="C142" s="221">
        <v>891780111</v>
      </c>
      <c r="D142" s="221" t="s">
        <v>78</v>
      </c>
      <c r="E142" s="49" t="s">
        <v>7290</v>
      </c>
      <c r="F142" s="65" t="s">
        <v>7289</v>
      </c>
      <c r="G142" s="65">
        <v>0</v>
      </c>
      <c r="H142" s="65" t="s">
        <v>81</v>
      </c>
      <c r="I142" s="65" t="s">
        <v>3368</v>
      </c>
      <c r="J142" s="67" t="s">
        <v>83</v>
      </c>
      <c r="K142" s="66" t="s">
        <v>7288</v>
      </c>
      <c r="L142" s="68">
        <v>3500000</v>
      </c>
      <c r="M142" s="65" t="s">
        <v>85</v>
      </c>
      <c r="N142" s="66" t="s">
        <v>6456</v>
      </c>
      <c r="O142" s="66">
        <v>1083003056</v>
      </c>
      <c r="P142" s="66">
        <v>269</v>
      </c>
      <c r="Q142" s="70">
        <v>45694</v>
      </c>
      <c r="R142" s="66">
        <v>503100000</v>
      </c>
      <c r="S142" s="70">
        <v>45755</v>
      </c>
      <c r="T142" s="68">
        <v>3500000</v>
      </c>
      <c r="U142" s="68">
        <v>8833</v>
      </c>
      <c r="V142" s="65" t="s">
        <v>87</v>
      </c>
      <c r="W142" s="68">
        <v>72221403</v>
      </c>
      <c r="X142" s="67" t="s">
        <v>4998</v>
      </c>
      <c r="Y142" s="70">
        <v>45755</v>
      </c>
      <c r="Z142" s="70">
        <v>45755</v>
      </c>
      <c r="AA142" s="70" t="s">
        <v>89</v>
      </c>
      <c r="AB142" s="70">
        <v>45777</v>
      </c>
      <c r="AC142" s="49">
        <f t="shared" si="10"/>
        <v>22</v>
      </c>
      <c r="AD142" s="65">
        <v>0</v>
      </c>
      <c r="AE142" s="68">
        <v>0</v>
      </c>
      <c r="AF142" s="65">
        <v>0</v>
      </c>
      <c r="AG142" s="77" t="s">
        <v>89</v>
      </c>
      <c r="AH142" s="49">
        <f t="shared" si="11"/>
        <v>0</v>
      </c>
      <c r="AI142" s="65">
        <v>0</v>
      </c>
      <c r="AJ142" s="68">
        <v>0</v>
      </c>
      <c r="AK142" s="65" t="s">
        <v>89</v>
      </c>
      <c r="AL142" s="78" t="s">
        <v>89</v>
      </c>
      <c r="AM142" s="65">
        <v>0</v>
      </c>
      <c r="AN142" s="78" t="s">
        <v>89</v>
      </c>
      <c r="AO142" s="78" t="s">
        <v>89</v>
      </c>
      <c r="AP142" s="78" t="s">
        <v>89</v>
      </c>
      <c r="AQ142" s="49">
        <f t="shared" si="12"/>
        <v>0</v>
      </c>
      <c r="AR142" s="49">
        <f>+L142+AE142-AJ142</f>
        <v>3500000</v>
      </c>
      <c r="AS142" s="65" t="s">
        <v>90</v>
      </c>
      <c r="AT142" s="68">
        <v>0</v>
      </c>
      <c r="AU142" s="65" t="s">
        <v>90</v>
      </c>
      <c r="AV142" s="68">
        <v>0</v>
      </c>
      <c r="AW142" s="75" t="s">
        <v>89</v>
      </c>
      <c r="AX142" s="224">
        <v>3500000</v>
      </c>
      <c r="AY142" s="79">
        <f t="shared" si="13"/>
        <v>0</v>
      </c>
      <c r="AZ142" s="223">
        <f t="shared" si="14"/>
        <v>1</v>
      </c>
      <c r="BA142" s="74">
        <v>1</v>
      </c>
      <c r="BB142" s="75" t="s">
        <v>89</v>
      </c>
      <c r="BC142" s="65" t="s">
        <v>103</v>
      </c>
      <c r="BD142" s="400" t="s">
        <v>7287</v>
      </c>
      <c r="BE142" s="221" t="s">
        <v>87</v>
      </c>
      <c r="BF142" s="221" t="s">
        <v>87</v>
      </c>
    </row>
    <row r="143" spans="2:58" x14ac:dyDescent="0.25">
      <c r="B143" s="221">
        <v>2025</v>
      </c>
      <c r="C143" s="221">
        <v>891780111</v>
      </c>
      <c r="D143" s="221" t="s">
        <v>78</v>
      </c>
      <c r="E143" s="49" t="s">
        <v>7286</v>
      </c>
      <c r="F143" s="65" t="s">
        <v>7285</v>
      </c>
      <c r="G143" s="65">
        <v>0</v>
      </c>
      <c r="H143" s="65" t="s">
        <v>81</v>
      </c>
      <c r="I143" s="65" t="s">
        <v>3368</v>
      </c>
      <c r="J143" s="67" t="s">
        <v>83</v>
      </c>
      <c r="K143" s="66" t="s">
        <v>7284</v>
      </c>
      <c r="L143" s="68">
        <v>4500000</v>
      </c>
      <c r="M143" s="65" t="s">
        <v>85</v>
      </c>
      <c r="N143" s="66" t="s">
        <v>7283</v>
      </c>
      <c r="O143" s="66">
        <v>79874224</v>
      </c>
      <c r="P143" s="66">
        <v>269</v>
      </c>
      <c r="Q143" s="70">
        <v>45694</v>
      </c>
      <c r="R143" s="66">
        <v>503100000</v>
      </c>
      <c r="S143" s="70">
        <v>45758</v>
      </c>
      <c r="T143" s="68">
        <v>4500000</v>
      </c>
      <c r="U143" s="68">
        <v>9224</v>
      </c>
      <c r="V143" s="65" t="s">
        <v>87</v>
      </c>
      <c r="W143" s="68">
        <v>36559959</v>
      </c>
      <c r="X143" s="67" t="s">
        <v>4056</v>
      </c>
      <c r="Y143" s="70">
        <v>45756</v>
      </c>
      <c r="Z143" s="70">
        <v>45758</v>
      </c>
      <c r="AA143" s="70" t="s">
        <v>89</v>
      </c>
      <c r="AB143" s="70">
        <v>45777</v>
      </c>
      <c r="AC143" s="49">
        <f t="shared" si="10"/>
        <v>19</v>
      </c>
      <c r="AD143" s="65">
        <v>0</v>
      </c>
      <c r="AE143" s="68">
        <v>0</v>
      </c>
      <c r="AF143" s="65">
        <v>0</v>
      </c>
      <c r="AG143" s="77" t="s">
        <v>89</v>
      </c>
      <c r="AH143" s="49">
        <f t="shared" si="11"/>
        <v>0</v>
      </c>
      <c r="AI143" s="65">
        <v>0</v>
      </c>
      <c r="AJ143" s="68">
        <v>0</v>
      </c>
      <c r="AK143" s="65" t="s">
        <v>89</v>
      </c>
      <c r="AL143" s="78" t="s">
        <v>89</v>
      </c>
      <c r="AM143" s="65">
        <v>0</v>
      </c>
      <c r="AN143" s="78" t="s">
        <v>89</v>
      </c>
      <c r="AO143" s="78" t="s">
        <v>89</v>
      </c>
      <c r="AP143" s="78" t="s">
        <v>89</v>
      </c>
      <c r="AQ143" s="49">
        <f t="shared" si="12"/>
        <v>0</v>
      </c>
      <c r="AR143" s="49">
        <f>+L143+AE143-AJ143</f>
        <v>4500000</v>
      </c>
      <c r="AS143" s="65" t="s">
        <v>90</v>
      </c>
      <c r="AT143" s="68">
        <v>0</v>
      </c>
      <c r="AU143" s="65" t="s">
        <v>90</v>
      </c>
      <c r="AV143" s="68">
        <v>0</v>
      </c>
      <c r="AW143" s="75" t="s">
        <v>89</v>
      </c>
      <c r="AX143" s="224">
        <v>4500000</v>
      </c>
      <c r="AY143" s="79">
        <f t="shared" si="13"/>
        <v>0</v>
      </c>
      <c r="AZ143" s="223">
        <f t="shared" si="14"/>
        <v>1</v>
      </c>
      <c r="BA143" s="74">
        <v>1</v>
      </c>
      <c r="BB143" s="75" t="s">
        <v>89</v>
      </c>
      <c r="BC143" s="65" t="s">
        <v>103</v>
      </c>
      <c r="BD143" s="400" t="s">
        <v>7282</v>
      </c>
      <c r="BE143" s="221" t="s">
        <v>87</v>
      </c>
      <c r="BF143" s="221" t="s">
        <v>87</v>
      </c>
    </row>
    <row r="144" spans="2:58" x14ac:dyDescent="0.25">
      <c r="B144" s="221">
        <v>2025</v>
      </c>
      <c r="C144" s="221">
        <v>891780111</v>
      </c>
      <c r="D144" s="221" t="s">
        <v>78</v>
      </c>
      <c r="E144" s="49" t="s">
        <v>7281</v>
      </c>
      <c r="F144" s="65" t="s">
        <v>7280</v>
      </c>
      <c r="G144" s="65">
        <v>0</v>
      </c>
      <c r="H144" s="65" t="s">
        <v>81</v>
      </c>
      <c r="I144" s="65" t="s">
        <v>3368</v>
      </c>
      <c r="J144" s="67" t="s">
        <v>83</v>
      </c>
      <c r="K144" s="66" t="s">
        <v>7279</v>
      </c>
      <c r="L144" s="68">
        <v>4000000</v>
      </c>
      <c r="M144" s="65" t="s">
        <v>85</v>
      </c>
      <c r="N144" s="66" t="s">
        <v>7278</v>
      </c>
      <c r="O144" s="66">
        <v>36665501</v>
      </c>
      <c r="P144" s="66">
        <v>269</v>
      </c>
      <c r="Q144" s="70">
        <v>45694</v>
      </c>
      <c r="R144" s="66">
        <v>503100000</v>
      </c>
      <c r="S144" s="70">
        <v>45758</v>
      </c>
      <c r="T144" s="68">
        <v>4000000</v>
      </c>
      <c r="U144" s="68">
        <v>9221</v>
      </c>
      <c r="V144" s="65" t="s">
        <v>87</v>
      </c>
      <c r="W144" s="68">
        <v>36559959</v>
      </c>
      <c r="X144" s="67" t="s">
        <v>4056</v>
      </c>
      <c r="Y144" s="70">
        <v>45758</v>
      </c>
      <c r="Z144" s="70">
        <v>45758</v>
      </c>
      <c r="AA144" s="70" t="s">
        <v>89</v>
      </c>
      <c r="AB144" s="70">
        <v>45777</v>
      </c>
      <c r="AC144" s="49">
        <f t="shared" si="10"/>
        <v>19</v>
      </c>
      <c r="AD144" s="65">
        <v>0</v>
      </c>
      <c r="AE144" s="68">
        <v>0</v>
      </c>
      <c r="AF144" s="65">
        <v>0</v>
      </c>
      <c r="AG144" s="77" t="s">
        <v>89</v>
      </c>
      <c r="AH144" s="49">
        <f t="shared" si="11"/>
        <v>0</v>
      </c>
      <c r="AI144" s="65">
        <v>0</v>
      </c>
      <c r="AJ144" s="68">
        <v>0</v>
      </c>
      <c r="AK144" s="65" t="s">
        <v>89</v>
      </c>
      <c r="AL144" s="78" t="s">
        <v>89</v>
      </c>
      <c r="AM144" s="65">
        <v>0</v>
      </c>
      <c r="AN144" s="78" t="s">
        <v>89</v>
      </c>
      <c r="AO144" s="78" t="s">
        <v>89</v>
      </c>
      <c r="AP144" s="78" t="s">
        <v>89</v>
      </c>
      <c r="AQ144" s="49">
        <f t="shared" si="12"/>
        <v>0</v>
      </c>
      <c r="AR144" s="49">
        <f>+L144+AE144-AJ144</f>
        <v>4000000</v>
      </c>
      <c r="AS144" s="65" t="s">
        <v>90</v>
      </c>
      <c r="AT144" s="68">
        <v>0</v>
      </c>
      <c r="AU144" s="65" t="s">
        <v>90</v>
      </c>
      <c r="AV144" s="68">
        <v>0</v>
      </c>
      <c r="AW144" s="75" t="s">
        <v>89</v>
      </c>
      <c r="AX144" s="224">
        <v>0</v>
      </c>
      <c r="AY144" s="79">
        <f t="shared" si="13"/>
        <v>4000000</v>
      </c>
      <c r="AZ144" s="223">
        <f t="shared" si="14"/>
        <v>0</v>
      </c>
      <c r="BA144" s="74">
        <v>1</v>
      </c>
      <c r="BB144" s="75" t="s">
        <v>89</v>
      </c>
      <c r="BC144" s="65" t="s">
        <v>103</v>
      </c>
      <c r="BD144" s="400" t="s">
        <v>7277</v>
      </c>
      <c r="BE144" s="221" t="s">
        <v>87</v>
      </c>
      <c r="BF144" s="221" t="s">
        <v>87</v>
      </c>
    </row>
    <row r="145" spans="2:58" x14ac:dyDescent="0.25">
      <c r="B145" s="221">
        <v>2025</v>
      </c>
      <c r="C145" s="221">
        <v>891780111</v>
      </c>
      <c r="D145" s="221" t="s">
        <v>78</v>
      </c>
      <c r="E145" s="49" t="s">
        <v>7276</v>
      </c>
      <c r="F145" s="65" t="s">
        <v>7275</v>
      </c>
      <c r="G145" s="65">
        <v>0</v>
      </c>
      <c r="H145" s="65" t="s">
        <v>81</v>
      </c>
      <c r="I145" s="65" t="s">
        <v>3368</v>
      </c>
      <c r="J145" s="67" t="s">
        <v>83</v>
      </c>
      <c r="K145" s="66" t="s">
        <v>7270</v>
      </c>
      <c r="L145" s="68">
        <v>4000000</v>
      </c>
      <c r="M145" s="65" t="s">
        <v>85</v>
      </c>
      <c r="N145" s="66" t="s">
        <v>7274</v>
      </c>
      <c r="O145" s="66">
        <v>1083027667</v>
      </c>
      <c r="P145" s="66">
        <v>674</v>
      </c>
      <c r="Q145" s="70">
        <v>45729</v>
      </c>
      <c r="R145" s="66">
        <v>34100000</v>
      </c>
      <c r="S145" s="70">
        <v>45758</v>
      </c>
      <c r="T145" s="68">
        <v>4000000</v>
      </c>
      <c r="U145" s="68">
        <v>9222</v>
      </c>
      <c r="V145" s="65" t="s">
        <v>87</v>
      </c>
      <c r="W145" s="68">
        <v>36559959</v>
      </c>
      <c r="X145" s="67" t="s">
        <v>4056</v>
      </c>
      <c r="Y145" s="70">
        <v>45758</v>
      </c>
      <c r="Z145" s="70">
        <v>45758</v>
      </c>
      <c r="AA145" s="70" t="s">
        <v>89</v>
      </c>
      <c r="AB145" s="70">
        <v>45777</v>
      </c>
      <c r="AC145" s="49">
        <f t="shared" si="10"/>
        <v>19</v>
      </c>
      <c r="AD145" s="65">
        <v>0</v>
      </c>
      <c r="AE145" s="68">
        <v>0</v>
      </c>
      <c r="AF145" s="65">
        <v>0</v>
      </c>
      <c r="AG145" s="77" t="s">
        <v>89</v>
      </c>
      <c r="AH145" s="49">
        <f t="shared" si="11"/>
        <v>0</v>
      </c>
      <c r="AI145" s="65">
        <v>0</v>
      </c>
      <c r="AJ145" s="68">
        <v>0</v>
      </c>
      <c r="AK145" s="65" t="s">
        <v>89</v>
      </c>
      <c r="AL145" s="78" t="s">
        <v>89</v>
      </c>
      <c r="AM145" s="65">
        <v>0</v>
      </c>
      <c r="AN145" s="78" t="s">
        <v>89</v>
      </c>
      <c r="AO145" s="78" t="s">
        <v>89</v>
      </c>
      <c r="AP145" s="78" t="s">
        <v>89</v>
      </c>
      <c r="AQ145" s="49">
        <f t="shared" si="12"/>
        <v>0</v>
      </c>
      <c r="AR145" s="49">
        <f>+L145+AE145-AJ145</f>
        <v>4000000</v>
      </c>
      <c r="AS145" s="65" t="s">
        <v>90</v>
      </c>
      <c r="AT145" s="68">
        <v>0</v>
      </c>
      <c r="AU145" s="65" t="s">
        <v>90</v>
      </c>
      <c r="AV145" s="68">
        <v>0</v>
      </c>
      <c r="AW145" s="75" t="s">
        <v>89</v>
      </c>
      <c r="AX145" s="224">
        <v>0</v>
      </c>
      <c r="AY145" s="79">
        <f t="shared" si="13"/>
        <v>4000000</v>
      </c>
      <c r="AZ145" s="223">
        <f t="shared" si="14"/>
        <v>0</v>
      </c>
      <c r="BA145" s="74">
        <v>1</v>
      </c>
      <c r="BB145" s="75" t="s">
        <v>89</v>
      </c>
      <c r="BC145" s="65" t="s">
        <v>103</v>
      </c>
      <c r="BD145" s="400" t="s">
        <v>7273</v>
      </c>
      <c r="BE145" s="221" t="s">
        <v>87</v>
      </c>
      <c r="BF145" s="221" t="s">
        <v>87</v>
      </c>
    </row>
    <row r="146" spans="2:58" x14ac:dyDescent="0.25">
      <c r="B146" s="221">
        <v>2025</v>
      </c>
      <c r="C146" s="221">
        <v>891780111</v>
      </c>
      <c r="D146" s="221" t="s">
        <v>78</v>
      </c>
      <c r="E146" s="49" t="s">
        <v>7272</v>
      </c>
      <c r="F146" s="65" t="s">
        <v>7271</v>
      </c>
      <c r="G146" s="65">
        <v>0</v>
      </c>
      <c r="H146" s="65" t="s">
        <v>81</v>
      </c>
      <c r="I146" s="65" t="s">
        <v>3368</v>
      </c>
      <c r="J146" s="67" t="s">
        <v>83</v>
      </c>
      <c r="K146" s="66" t="s">
        <v>7270</v>
      </c>
      <c r="L146" s="68">
        <v>4000000</v>
      </c>
      <c r="M146" s="65" t="s">
        <v>85</v>
      </c>
      <c r="N146" s="66" t="s">
        <v>7269</v>
      </c>
      <c r="O146" s="66">
        <v>1118846546</v>
      </c>
      <c r="P146" s="66">
        <v>674</v>
      </c>
      <c r="Q146" s="70">
        <v>45729</v>
      </c>
      <c r="R146" s="66">
        <v>34100000</v>
      </c>
      <c r="S146" s="70">
        <v>45758</v>
      </c>
      <c r="T146" s="68">
        <v>4000000</v>
      </c>
      <c r="U146" s="68">
        <v>9223</v>
      </c>
      <c r="V146" s="65" t="s">
        <v>87</v>
      </c>
      <c r="W146" s="68">
        <v>36559959</v>
      </c>
      <c r="X146" s="67" t="s">
        <v>4056</v>
      </c>
      <c r="Y146" s="70">
        <v>45758</v>
      </c>
      <c r="Z146" s="70">
        <v>45758</v>
      </c>
      <c r="AA146" s="70" t="s">
        <v>89</v>
      </c>
      <c r="AB146" s="70">
        <v>45777</v>
      </c>
      <c r="AC146" s="49">
        <f t="shared" si="10"/>
        <v>19</v>
      </c>
      <c r="AD146" s="65">
        <v>0</v>
      </c>
      <c r="AE146" s="68">
        <v>0</v>
      </c>
      <c r="AF146" s="65">
        <v>0</v>
      </c>
      <c r="AG146" s="77" t="s">
        <v>89</v>
      </c>
      <c r="AH146" s="49">
        <f t="shared" si="11"/>
        <v>0</v>
      </c>
      <c r="AI146" s="65">
        <v>0</v>
      </c>
      <c r="AJ146" s="68">
        <v>0</v>
      </c>
      <c r="AK146" s="65" t="s">
        <v>89</v>
      </c>
      <c r="AL146" s="78" t="s">
        <v>89</v>
      </c>
      <c r="AM146" s="65">
        <v>0</v>
      </c>
      <c r="AN146" s="78" t="s">
        <v>89</v>
      </c>
      <c r="AO146" s="78" t="s">
        <v>89</v>
      </c>
      <c r="AP146" s="78" t="s">
        <v>89</v>
      </c>
      <c r="AQ146" s="49">
        <f t="shared" si="12"/>
        <v>0</v>
      </c>
      <c r="AR146" s="49">
        <f>+L146+AE146-AJ146</f>
        <v>4000000</v>
      </c>
      <c r="AS146" s="65" t="s">
        <v>90</v>
      </c>
      <c r="AT146" s="68">
        <v>0</v>
      </c>
      <c r="AU146" s="65" t="s">
        <v>90</v>
      </c>
      <c r="AV146" s="68">
        <v>0</v>
      </c>
      <c r="AW146" s="75" t="s">
        <v>89</v>
      </c>
      <c r="AX146" s="224">
        <v>0</v>
      </c>
      <c r="AY146" s="79">
        <f t="shared" si="13"/>
        <v>4000000</v>
      </c>
      <c r="AZ146" s="223">
        <f t="shared" si="14"/>
        <v>0</v>
      </c>
      <c r="BA146" s="74">
        <v>1</v>
      </c>
      <c r="BB146" s="75" t="s">
        <v>89</v>
      </c>
      <c r="BC146" s="65" t="s">
        <v>103</v>
      </c>
      <c r="BD146" s="400" t="s">
        <v>7268</v>
      </c>
      <c r="BE146" s="221" t="s">
        <v>87</v>
      </c>
      <c r="BF146" s="221" t="s">
        <v>87</v>
      </c>
    </row>
    <row r="147" spans="2:58" x14ac:dyDescent="0.25">
      <c r="B147" s="221">
        <v>2025</v>
      </c>
      <c r="C147" s="221">
        <v>891780111</v>
      </c>
      <c r="D147" s="221" t="s">
        <v>78</v>
      </c>
      <c r="E147" s="49" t="s">
        <v>7267</v>
      </c>
      <c r="F147" s="65" t="s">
        <v>7266</v>
      </c>
      <c r="G147" s="65">
        <v>0</v>
      </c>
      <c r="H147" s="65" t="s">
        <v>81</v>
      </c>
      <c r="I147" s="65" t="s">
        <v>3368</v>
      </c>
      <c r="J147" s="67" t="s">
        <v>83</v>
      </c>
      <c r="K147" s="66" t="s">
        <v>7265</v>
      </c>
      <c r="L147" s="68">
        <v>4000000</v>
      </c>
      <c r="M147" s="65" t="s">
        <v>85</v>
      </c>
      <c r="N147" s="66" t="s">
        <v>6443</v>
      </c>
      <c r="O147" s="66">
        <v>1082841537</v>
      </c>
      <c r="P147" s="66">
        <v>269</v>
      </c>
      <c r="Q147" s="70">
        <v>45694</v>
      </c>
      <c r="R147" s="66">
        <v>503100000</v>
      </c>
      <c r="S147" s="70">
        <v>45758</v>
      </c>
      <c r="T147" s="68">
        <v>4000000</v>
      </c>
      <c r="U147" s="68">
        <v>9220</v>
      </c>
      <c r="V147" s="65" t="s">
        <v>87</v>
      </c>
      <c r="W147" s="68">
        <v>72221403</v>
      </c>
      <c r="X147" s="67" t="s">
        <v>4998</v>
      </c>
      <c r="Y147" s="70">
        <v>45758</v>
      </c>
      <c r="Z147" s="70">
        <v>45758</v>
      </c>
      <c r="AA147" s="70" t="s">
        <v>89</v>
      </c>
      <c r="AB147" s="70">
        <v>45777</v>
      </c>
      <c r="AC147" s="49">
        <f t="shared" si="10"/>
        <v>19</v>
      </c>
      <c r="AD147" s="65">
        <v>0</v>
      </c>
      <c r="AE147" s="68">
        <v>0</v>
      </c>
      <c r="AF147" s="65">
        <v>0</v>
      </c>
      <c r="AG147" s="77" t="s">
        <v>89</v>
      </c>
      <c r="AH147" s="49">
        <f t="shared" si="11"/>
        <v>0</v>
      </c>
      <c r="AI147" s="65">
        <v>0</v>
      </c>
      <c r="AJ147" s="68">
        <v>0</v>
      </c>
      <c r="AK147" s="65" t="s">
        <v>89</v>
      </c>
      <c r="AL147" s="78" t="s">
        <v>89</v>
      </c>
      <c r="AM147" s="65">
        <v>0</v>
      </c>
      <c r="AN147" s="78" t="s">
        <v>89</v>
      </c>
      <c r="AO147" s="78" t="s">
        <v>89</v>
      </c>
      <c r="AP147" s="78" t="s">
        <v>89</v>
      </c>
      <c r="AQ147" s="49">
        <f t="shared" si="12"/>
        <v>0</v>
      </c>
      <c r="AR147" s="49">
        <f>+L147+AE147-AJ147</f>
        <v>4000000</v>
      </c>
      <c r="AS147" s="65" t="s">
        <v>90</v>
      </c>
      <c r="AT147" s="68">
        <v>0</v>
      </c>
      <c r="AU147" s="65" t="s">
        <v>90</v>
      </c>
      <c r="AV147" s="68">
        <v>0</v>
      </c>
      <c r="AW147" s="75" t="s">
        <v>89</v>
      </c>
      <c r="AX147" s="224">
        <v>4000000</v>
      </c>
      <c r="AY147" s="79">
        <f t="shared" si="13"/>
        <v>0</v>
      </c>
      <c r="AZ147" s="223">
        <f t="shared" si="14"/>
        <v>1</v>
      </c>
      <c r="BA147" s="74">
        <v>1</v>
      </c>
      <c r="BB147" s="75" t="s">
        <v>89</v>
      </c>
      <c r="BC147" s="65" t="s">
        <v>103</v>
      </c>
      <c r="BD147" s="400" t="s">
        <v>7264</v>
      </c>
      <c r="BE147" s="221" t="s">
        <v>87</v>
      </c>
      <c r="BF147" s="221" t="s">
        <v>87</v>
      </c>
    </row>
    <row r="148" spans="2:58" x14ac:dyDescent="0.25">
      <c r="B148" s="221">
        <v>2025</v>
      </c>
      <c r="C148" s="221">
        <v>891780111</v>
      </c>
      <c r="D148" s="221" t="s">
        <v>78</v>
      </c>
      <c r="E148" s="49" t="s">
        <v>7263</v>
      </c>
      <c r="F148" s="65" t="s">
        <v>7262</v>
      </c>
      <c r="G148" s="65">
        <v>0</v>
      </c>
      <c r="H148" s="65" t="s">
        <v>81</v>
      </c>
      <c r="I148" s="65" t="s">
        <v>3368</v>
      </c>
      <c r="J148" s="67" t="s">
        <v>83</v>
      </c>
      <c r="K148" s="66" t="s">
        <v>7261</v>
      </c>
      <c r="L148" s="68">
        <v>4000000</v>
      </c>
      <c r="M148" s="65" t="s">
        <v>85</v>
      </c>
      <c r="N148" s="66" t="s">
        <v>7260</v>
      </c>
      <c r="O148" s="66">
        <v>79905998</v>
      </c>
      <c r="P148" s="66">
        <v>674</v>
      </c>
      <c r="Q148" s="70">
        <v>45729</v>
      </c>
      <c r="R148" s="66">
        <v>34100000</v>
      </c>
      <c r="S148" s="70">
        <v>45770</v>
      </c>
      <c r="T148" s="68">
        <v>4000000</v>
      </c>
      <c r="U148" s="68">
        <v>10449</v>
      </c>
      <c r="V148" s="65" t="s">
        <v>87</v>
      </c>
      <c r="W148" s="68">
        <v>36559959</v>
      </c>
      <c r="X148" s="67" t="s">
        <v>4056</v>
      </c>
      <c r="Y148" s="70">
        <v>45770</v>
      </c>
      <c r="Z148" s="70">
        <v>45770</v>
      </c>
      <c r="AA148" s="70" t="s">
        <v>89</v>
      </c>
      <c r="AB148" s="70">
        <v>45777</v>
      </c>
      <c r="AC148" s="49">
        <f t="shared" si="10"/>
        <v>7</v>
      </c>
      <c r="AD148" s="65">
        <v>0</v>
      </c>
      <c r="AE148" s="68">
        <v>0</v>
      </c>
      <c r="AF148" s="65">
        <v>0</v>
      </c>
      <c r="AG148" s="77" t="s">
        <v>89</v>
      </c>
      <c r="AH148" s="49">
        <f t="shared" si="11"/>
        <v>0</v>
      </c>
      <c r="AI148" s="65">
        <v>0</v>
      </c>
      <c r="AJ148" s="68">
        <v>0</v>
      </c>
      <c r="AK148" s="65" t="s">
        <v>89</v>
      </c>
      <c r="AL148" s="78" t="s">
        <v>89</v>
      </c>
      <c r="AM148" s="65">
        <v>0</v>
      </c>
      <c r="AN148" s="78" t="s">
        <v>89</v>
      </c>
      <c r="AO148" s="78" t="s">
        <v>89</v>
      </c>
      <c r="AP148" s="78" t="s">
        <v>89</v>
      </c>
      <c r="AQ148" s="49">
        <f t="shared" si="12"/>
        <v>0</v>
      </c>
      <c r="AR148" s="49">
        <f>+L148+AE148-AJ148</f>
        <v>4000000</v>
      </c>
      <c r="AS148" s="65" t="s">
        <v>90</v>
      </c>
      <c r="AT148" s="68">
        <v>0</v>
      </c>
      <c r="AU148" s="65" t="s">
        <v>90</v>
      </c>
      <c r="AV148" s="68">
        <v>0</v>
      </c>
      <c r="AW148" s="75" t="s">
        <v>89</v>
      </c>
      <c r="AX148" s="224">
        <v>0</v>
      </c>
      <c r="AY148" s="79">
        <f t="shared" si="13"/>
        <v>4000000</v>
      </c>
      <c r="AZ148" s="223">
        <f t="shared" si="14"/>
        <v>0</v>
      </c>
      <c r="BA148" s="74">
        <v>1</v>
      </c>
      <c r="BB148" s="75" t="s">
        <v>89</v>
      </c>
      <c r="BC148" s="65" t="s">
        <v>103</v>
      </c>
      <c r="BD148" s="400" t="s">
        <v>7259</v>
      </c>
      <c r="BE148" s="221" t="s">
        <v>87</v>
      </c>
      <c r="BF148" s="221" t="s">
        <v>87</v>
      </c>
    </row>
    <row r="149" spans="2:58" x14ac:dyDescent="0.25">
      <c r="B149" s="221">
        <v>2025</v>
      </c>
      <c r="C149" s="221">
        <v>891780111</v>
      </c>
      <c r="D149" s="221" t="s">
        <v>78</v>
      </c>
      <c r="E149" s="49" t="s">
        <v>7258</v>
      </c>
      <c r="F149" s="65" t="s">
        <v>7257</v>
      </c>
      <c r="G149" s="65">
        <v>0</v>
      </c>
      <c r="H149" s="65" t="s">
        <v>81</v>
      </c>
      <c r="I149" s="65" t="s">
        <v>3368</v>
      </c>
      <c r="J149" s="67" t="s">
        <v>83</v>
      </c>
      <c r="K149" s="66" t="s">
        <v>7228</v>
      </c>
      <c r="L149" s="68">
        <v>4000000</v>
      </c>
      <c r="M149" s="65" t="s">
        <v>85</v>
      </c>
      <c r="N149" s="66" t="s">
        <v>7256</v>
      </c>
      <c r="O149" s="66">
        <v>26668264</v>
      </c>
      <c r="P149" s="66">
        <v>674</v>
      </c>
      <c r="Q149" s="70">
        <v>45729</v>
      </c>
      <c r="R149" s="66">
        <v>34100000</v>
      </c>
      <c r="S149" s="70">
        <v>45770</v>
      </c>
      <c r="T149" s="68">
        <v>4000000</v>
      </c>
      <c r="U149" s="68">
        <v>10450</v>
      </c>
      <c r="V149" s="65" t="s">
        <v>87</v>
      </c>
      <c r="W149" s="68">
        <v>36559959</v>
      </c>
      <c r="X149" s="67" t="s">
        <v>4056</v>
      </c>
      <c r="Y149" s="70">
        <v>45770</v>
      </c>
      <c r="Z149" s="70">
        <v>45770</v>
      </c>
      <c r="AA149" s="70" t="s">
        <v>89</v>
      </c>
      <c r="AB149" s="70">
        <v>45777</v>
      </c>
      <c r="AC149" s="49">
        <f t="shared" si="10"/>
        <v>7</v>
      </c>
      <c r="AD149" s="65">
        <v>0</v>
      </c>
      <c r="AE149" s="68">
        <v>0</v>
      </c>
      <c r="AF149" s="65">
        <v>0</v>
      </c>
      <c r="AG149" s="77" t="s">
        <v>89</v>
      </c>
      <c r="AH149" s="49">
        <f t="shared" si="11"/>
        <v>0</v>
      </c>
      <c r="AI149" s="65">
        <v>0</v>
      </c>
      <c r="AJ149" s="68">
        <v>0</v>
      </c>
      <c r="AK149" s="65" t="s">
        <v>89</v>
      </c>
      <c r="AL149" s="78" t="s">
        <v>89</v>
      </c>
      <c r="AM149" s="65">
        <v>0</v>
      </c>
      <c r="AN149" s="78" t="s">
        <v>89</v>
      </c>
      <c r="AO149" s="78" t="s">
        <v>89</v>
      </c>
      <c r="AP149" s="78" t="s">
        <v>89</v>
      </c>
      <c r="AQ149" s="49">
        <f t="shared" si="12"/>
        <v>0</v>
      </c>
      <c r="AR149" s="49">
        <f>+L149+AE149-AJ149</f>
        <v>4000000</v>
      </c>
      <c r="AS149" s="65" t="s">
        <v>90</v>
      </c>
      <c r="AT149" s="68">
        <v>0</v>
      </c>
      <c r="AU149" s="65" t="s">
        <v>90</v>
      </c>
      <c r="AV149" s="68">
        <v>0</v>
      </c>
      <c r="AW149" s="75" t="s">
        <v>89</v>
      </c>
      <c r="AX149" s="224">
        <v>0</v>
      </c>
      <c r="AY149" s="79">
        <f t="shared" si="13"/>
        <v>4000000</v>
      </c>
      <c r="AZ149" s="223">
        <f t="shared" si="14"/>
        <v>0</v>
      </c>
      <c r="BA149" s="74">
        <v>1</v>
      </c>
      <c r="BB149" s="75" t="s">
        <v>89</v>
      </c>
      <c r="BC149" s="65" t="s">
        <v>103</v>
      </c>
      <c r="BD149" s="400" t="s">
        <v>7255</v>
      </c>
      <c r="BE149" s="221" t="s">
        <v>87</v>
      </c>
      <c r="BF149" s="221" t="s">
        <v>87</v>
      </c>
    </row>
    <row r="150" spans="2:58" x14ac:dyDescent="0.25">
      <c r="B150" s="221">
        <v>2025</v>
      </c>
      <c r="C150" s="221">
        <v>891780111</v>
      </c>
      <c r="D150" s="221" t="s">
        <v>78</v>
      </c>
      <c r="E150" s="49" t="s">
        <v>7254</v>
      </c>
      <c r="F150" s="65" t="s">
        <v>7253</v>
      </c>
      <c r="G150" s="65">
        <v>0</v>
      </c>
      <c r="H150" s="65" t="s">
        <v>81</v>
      </c>
      <c r="I150" s="65" t="s">
        <v>3368</v>
      </c>
      <c r="J150" s="67" t="s">
        <v>83</v>
      </c>
      <c r="K150" s="66" t="s">
        <v>7252</v>
      </c>
      <c r="L150" s="68">
        <v>5250000</v>
      </c>
      <c r="M150" s="65" t="s">
        <v>85</v>
      </c>
      <c r="N150" s="66" t="s">
        <v>4999</v>
      </c>
      <c r="O150" s="66">
        <v>1049615490</v>
      </c>
      <c r="P150" s="66">
        <v>927</v>
      </c>
      <c r="Q150" s="70">
        <v>45769</v>
      </c>
      <c r="R150" s="66">
        <v>5250000</v>
      </c>
      <c r="S150" s="70">
        <v>45770</v>
      </c>
      <c r="T150" s="68">
        <v>5250000</v>
      </c>
      <c r="U150" s="68">
        <v>10454</v>
      </c>
      <c r="V150" s="65" t="s">
        <v>87</v>
      </c>
      <c r="W150" s="68">
        <v>72221403</v>
      </c>
      <c r="X150" s="67" t="s">
        <v>4998</v>
      </c>
      <c r="Y150" s="70">
        <v>45770</v>
      </c>
      <c r="Z150" s="70">
        <v>45770</v>
      </c>
      <c r="AA150" s="70" t="s">
        <v>89</v>
      </c>
      <c r="AB150" s="70">
        <v>45777</v>
      </c>
      <c r="AC150" s="49">
        <f t="shared" si="10"/>
        <v>7</v>
      </c>
      <c r="AD150" s="65">
        <v>0</v>
      </c>
      <c r="AE150" s="68">
        <v>0</v>
      </c>
      <c r="AF150" s="65">
        <v>0</v>
      </c>
      <c r="AG150" s="77" t="s">
        <v>89</v>
      </c>
      <c r="AH150" s="49">
        <f t="shared" si="11"/>
        <v>0</v>
      </c>
      <c r="AI150" s="65">
        <v>0</v>
      </c>
      <c r="AJ150" s="68">
        <v>0</v>
      </c>
      <c r="AK150" s="65" t="s">
        <v>89</v>
      </c>
      <c r="AL150" s="78" t="s">
        <v>89</v>
      </c>
      <c r="AM150" s="65">
        <v>0</v>
      </c>
      <c r="AN150" s="78" t="s">
        <v>89</v>
      </c>
      <c r="AO150" s="78" t="s">
        <v>89</v>
      </c>
      <c r="AP150" s="78" t="s">
        <v>89</v>
      </c>
      <c r="AQ150" s="49">
        <f t="shared" si="12"/>
        <v>0</v>
      </c>
      <c r="AR150" s="49">
        <f>+L150+AE150-AJ150</f>
        <v>5250000</v>
      </c>
      <c r="AS150" s="65" t="s">
        <v>90</v>
      </c>
      <c r="AT150" s="68">
        <v>0</v>
      </c>
      <c r="AU150" s="65" t="s">
        <v>90</v>
      </c>
      <c r="AV150" s="68">
        <v>0</v>
      </c>
      <c r="AW150" s="75" t="s">
        <v>89</v>
      </c>
      <c r="AX150" s="224">
        <v>5250000</v>
      </c>
      <c r="AY150" s="79">
        <f t="shared" si="13"/>
        <v>0</v>
      </c>
      <c r="AZ150" s="223">
        <f t="shared" si="14"/>
        <v>1</v>
      </c>
      <c r="BA150" s="74">
        <v>1</v>
      </c>
      <c r="BB150" s="75" t="s">
        <v>89</v>
      </c>
      <c r="BC150" s="65" t="s">
        <v>103</v>
      </c>
      <c r="BD150" s="400" t="s">
        <v>7251</v>
      </c>
      <c r="BE150" s="221" t="s">
        <v>87</v>
      </c>
      <c r="BF150" s="221" t="s">
        <v>87</v>
      </c>
    </row>
    <row r="151" spans="2:58" x14ac:dyDescent="0.25">
      <c r="B151" s="221">
        <v>2025</v>
      </c>
      <c r="C151" s="221">
        <v>891780111</v>
      </c>
      <c r="D151" s="221" t="s">
        <v>78</v>
      </c>
      <c r="E151" s="49" t="s">
        <v>7250</v>
      </c>
      <c r="F151" s="65" t="s">
        <v>7249</v>
      </c>
      <c r="G151" s="65">
        <v>0</v>
      </c>
      <c r="H151" s="65" t="s">
        <v>81</v>
      </c>
      <c r="I151" s="65" t="s">
        <v>3368</v>
      </c>
      <c r="J151" s="67" t="s">
        <v>83</v>
      </c>
      <c r="K151" s="66" t="s">
        <v>7248</v>
      </c>
      <c r="L151" s="68">
        <v>3500000</v>
      </c>
      <c r="M151" s="65" t="s">
        <v>85</v>
      </c>
      <c r="N151" s="66" t="s">
        <v>7247</v>
      </c>
      <c r="O151" s="66">
        <v>1082940809</v>
      </c>
      <c r="P151" s="66">
        <v>269</v>
      </c>
      <c r="Q151" s="70">
        <v>45694</v>
      </c>
      <c r="R151" s="66">
        <v>503100000</v>
      </c>
      <c r="S151" s="70">
        <v>45772</v>
      </c>
      <c r="T151" s="68">
        <v>3500000</v>
      </c>
      <c r="U151" s="68">
        <v>11687</v>
      </c>
      <c r="V151" s="65" t="s">
        <v>87</v>
      </c>
      <c r="W151" s="68">
        <v>72221403</v>
      </c>
      <c r="X151" s="67" t="s">
        <v>4998</v>
      </c>
      <c r="Y151" s="70">
        <v>45770</v>
      </c>
      <c r="Z151" s="70">
        <v>45772</v>
      </c>
      <c r="AA151" s="70" t="s">
        <v>89</v>
      </c>
      <c r="AB151" s="70">
        <v>45777</v>
      </c>
      <c r="AC151" s="49">
        <f t="shared" si="10"/>
        <v>5</v>
      </c>
      <c r="AD151" s="65">
        <v>0</v>
      </c>
      <c r="AE151" s="68">
        <v>0</v>
      </c>
      <c r="AF151" s="65">
        <v>0</v>
      </c>
      <c r="AG151" s="77" t="s">
        <v>89</v>
      </c>
      <c r="AH151" s="49">
        <f t="shared" si="11"/>
        <v>0</v>
      </c>
      <c r="AI151" s="65">
        <v>0</v>
      </c>
      <c r="AJ151" s="68">
        <v>0</v>
      </c>
      <c r="AK151" s="65" t="s">
        <v>89</v>
      </c>
      <c r="AL151" s="78" t="s">
        <v>89</v>
      </c>
      <c r="AM151" s="65">
        <v>0</v>
      </c>
      <c r="AN151" s="78" t="s">
        <v>89</v>
      </c>
      <c r="AO151" s="78" t="s">
        <v>89</v>
      </c>
      <c r="AP151" s="78" t="s">
        <v>89</v>
      </c>
      <c r="AQ151" s="49">
        <f t="shared" si="12"/>
        <v>0</v>
      </c>
      <c r="AR151" s="49">
        <f>+L151+AE151-AJ151</f>
        <v>3500000</v>
      </c>
      <c r="AS151" s="65" t="s">
        <v>90</v>
      </c>
      <c r="AT151" s="68">
        <v>0</v>
      </c>
      <c r="AU151" s="65" t="s">
        <v>90</v>
      </c>
      <c r="AV151" s="68">
        <v>0</v>
      </c>
      <c r="AW151" s="75" t="s">
        <v>89</v>
      </c>
      <c r="AX151" s="224">
        <v>3500000</v>
      </c>
      <c r="AY151" s="79">
        <f t="shared" si="13"/>
        <v>0</v>
      </c>
      <c r="AZ151" s="223">
        <f t="shared" si="14"/>
        <v>1</v>
      </c>
      <c r="BA151" s="74">
        <v>1</v>
      </c>
      <c r="BB151" s="75" t="s">
        <v>89</v>
      </c>
      <c r="BC151" s="65" t="s">
        <v>103</v>
      </c>
      <c r="BD151" s="400" t="s">
        <v>7246</v>
      </c>
      <c r="BE151" s="221" t="s">
        <v>87</v>
      </c>
      <c r="BF151" s="221" t="s">
        <v>87</v>
      </c>
    </row>
    <row r="152" spans="2:58" x14ac:dyDescent="0.25">
      <c r="B152" s="221">
        <v>2025</v>
      </c>
      <c r="C152" s="221">
        <v>891780111</v>
      </c>
      <c r="D152" s="221" t="s">
        <v>78</v>
      </c>
      <c r="E152" s="49" t="s">
        <v>7245</v>
      </c>
      <c r="F152" s="65" t="s">
        <v>7244</v>
      </c>
      <c r="G152" s="65">
        <v>0</v>
      </c>
      <c r="H152" s="65" t="s">
        <v>81</v>
      </c>
      <c r="I152" s="65" t="s">
        <v>3368</v>
      </c>
      <c r="J152" s="67" t="s">
        <v>83</v>
      </c>
      <c r="K152" s="66" t="s">
        <v>7243</v>
      </c>
      <c r="L152" s="68">
        <v>4000000</v>
      </c>
      <c r="M152" s="65" t="s">
        <v>85</v>
      </c>
      <c r="N152" s="66" t="s">
        <v>7242</v>
      </c>
      <c r="O152" s="66">
        <v>1140895641</v>
      </c>
      <c r="P152" s="66">
        <v>269</v>
      </c>
      <c r="Q152" s="70">
        <v>45694</v>
      </c>
      <c r="R152" s="66">
        <v>503100000</v>
      </c>
      <c r="S152" s="70">
        <v>45771</v>
      </c>
      <c r="T152" s="68">
        <v>4000000</v>
      </c>
      <c r="U152" s="68">
        <v>11005</v>
      </c>
      <c r="V152" s="65" t="s">
        <v>87</v>
      </c>
      <c r="W152" s="68">
        <v>36559959</v>
      </c>
      <c r="X152" s="67" t="s">
        <v>4056</v>
      </c>
      <c r="Y152" s="70">
        <v>45770</v>
      </c>
      <c r="Z152" s="70">
        <v>45771</v>
      </c>
      <c r="AA152" s="70" t="s">
        <v>89</v>
      </c>
      <c r="AB152" s="70">
        <v>45777</v>
      </c>
      <c r="AC152" s="49">
        <f t="shared" si="10"/>
        <v>6</v>
      </c>
      <c r="AD152" s="65">
        <v>0</v>
      </c>
      <c r="AE152" s="68">
        <v>0</v>
      </c>
      <c r="AF152" s="65">
        <v>0</v>
      </c>
      <c r="AG152" s="77" t="s">
        <v>89</v>
      </c>
      <c r="AH152" s="49">
        <f t="shared" si="11"/>
        <v>0</v>
      </c>
      <c r="AI152" s="65">
        <v>0</v>
      </c>
      <c r="AJ152" s="68">
        <v>0</v>
      </c>
      <c r="AK152" s="65" t="s">
        <v>89</v>
      </c>
      <c r="AL152" s="78" t="s">
        <v>89</v>
      </c>
      <c r="AM152" s="65">
        <v>0</v>
      </c>
      <c r="AN152" s="78" t="s">
        <v>89</v>
      </c>
      <c r="AO152" s="78" t="s">
        <v>89</v>
      </c>
      <c r="AP152" s="78" t="s">
        <v>89</v>
      </c>
      <c r="AQ152" s="49">
        <f t="shared" si="12"/>
        <v>0</v>
      </c>
      <c r="AR152" s="49">
        <f>+L152+AE152-AJ152</f>
        <v>4000000</v>
      </c>
      <c r="AS152" s="65" t="s">
        <v>90</v>
      </c>
      <c r="AT152" s="68">
        <v>0</v>
      </c>
      <c r="AU152" s="65" t="s">
        <v>90</v>
      </c>
      <c r="AV152" s="68">
        <v>0</v>
      </c>
      <c r="AW152" s="75" t="s">
        <v>89</v>
      </c>
      <c r="AX152" s="224">
        <v>0</v>
      </c>
      <c r="AY152" s="79">
        <f t="shared" si="13"/>
        <v>4000000</v>
      </c>
      <c r="AZ152" s="223">
        <f t="shared" si="14"/>
        <v>0</v>
      </c>
      <c r="BA152" s="74">
        <v>1</v>
      </c>
      <c r="BB152" s="75" t="s">
        <v>89</v>
      </c>
      <c r="BC152" s="65" t="s">
        <v>103</v>
      </c>
      <c r="BD152" s="400" t="s">
        <v>7241</v>
      </c>
      <c r="BE152" s="221" t="s">
        <v>87</v>
      </c>
      <c r="BF152" s="221" t="s">
        <v>87</v>
      </c>
    </row>
    <row r="153" spans="2:58" x14ac:dyDescent="0.25">
      <c r="B153" s="221">
        <v>2025</v>
      </c>
      <c r="C153" s="221">
        <v>891780111</v>
      </c>
      <c r="D153" s="221" t="s">
        <v>78</v>
      </c>
      <c r="E153" s="49" t="s">
        <v>7240</v>
      </c>
      <c r="F153" s="65" t="s">
        <v>7239</v>
      </c>
      <c r="G153" s="65">
        <v>0</v>
      </c>
      <c r="H153" s="65" t="s">
        <v>81</v>
      </c>
      <c r="I153" s="65" t="s">
        <v>3368</v>
      </c>
      <c r="J153" s="67" t="s">
        <v>83</v>
      </c>
      <c r="K153" s="66" t="s">
        <v>7238</v>
      </c>
      <c r="L153" s="68">
        <v>2800000</v>
      </c>
      <c r="M153" s="65" t="s">
        <v>85</v>
      </c>
      <c r="N153" s="66" t="s">
        <v>7237</v>
      </c>
      <c r="O153" s="66">
        <v>1082253002</v>
      </c>
      <c r="P153" s="66">
        <v>674</v>
      </c>
      <c r="Q153" s="70">
        <v>45729</v>
      </c>
      <c r="R153" s="66">
        <v>34100000</v>
      </c>
      <c r="S153" s="70">
        <v>45771</v>
      </c>
      <c r="T153" s="68">
        <v>2800000</v>
      </c>
      <c r="U153" s="68">
        <v>11004</v>
      </c>
      <c r="V153" s="65" t="s">
        <v>87</v>
      </c>
      <c r="W153" s="68">
        <v>36559959</v>
      </c>
      <c r="X153" s="67" t="s">
        <v>4056</v>
      </c>
      <c r="Y153" s="70">
        <v>45771</v>
      </c>
      <c r="Z153" s="70">
        <v>45771</v>
      </c>
      <c r="AA153" s="70" t="s">
        <v>89</v>
      </c>
      <c r="AB153" s="70">
        <v>45777</v>
      </c>
      <c r="AC153" s="49">
        <f t="shared" si="10"/>
        <v>6</v>
      </c>
      <c r="AD153" s="65">
        <v>0</v>
      </c>
      <c r="AE153" s="68">
        <v>0</v>
      </c>
      <c r="AF153" s="65">
        <v>0</v>
      </c>
      <c r="AG153" s="77" t="s">
        <v>89</v>
      </c>
      <c r="AH153" s="49">
        <f t="shared" si="11"/>
        <v>0</v>
      </c>
      <c r="AI153" s="65">
        <v>0</v>
      </c>
      <c r="AJ153" s="68">
        <v>0</v>
      </c>
      <c r="AK153" s="65" t="s">
        <v>89</v>
      </c>
      <c r="AL153" s="78" t="s">
        <v>89</v>
      </c>
      <c r="AM153" s="65">
        <v>0</v>
      </c>
      <c r="AN153" s="78" t="s">
        <v>89</v>
      </c>
      <c r="AO153" s="78" t="s">
        <v>89</v>
      </c>
      <c r="AP153" s="78" t="s">
        <v>89</v>
      </c>
      <c r="AQ153" s="49">
        <f t="shared" si="12"/>
        <v>0</v>
      </c>
      <c r="AR153" s="49">
        <f>+L153+AE153-AJ153</f>
        <v>2800000</v>
      </c>
      <c r="AS153" s="65" t="s">
        <v>90</v>
      </c>
      <c r="AT153" s="68">
        <v>0</v>
      </c>
      <c r="AU153" s="65" t="s">
        <v>90</v>
      </c>
      <c r="AV153" s="68">
        <v>0</v>
      </c>
      <c r="AW153" s="75" t="s">
        <v>89</v>
      </c>
      <c r="AX153" s="224">
        <v>0</v>
      </c>
      <c r="AY153" s="79">
        <f t="shared" si="13"/>
        <v>2800000</v>
      </c>
      <c r="AZ153" s="223">
        <f t="shared" si="14"/>
        <v>0</v>
      </c>
      <c r="BA153" s="74">
        <v>1</v>
      </c>
      <c r="BB153" s="75" t="s">
        <v>89</v>
      </c>
      <c r="BC153" s="65" t="s">
        <v>103</v>
      </c>
      <c r="BD153" s="400" t="s">
        <v>7236</v>
      </c>
      <c r="BE153" s="221" t="s">
        <v>87</v>
      </c>
      <c r="BF153" s="221" t="s">
        <v>87</v>
      </c>
    </row>
    <row r="154" spans="2:58" x14ac:dyDescent="0.25">
      <c r="B154" s="221">
        <v>2025</v>
      </c>
      <c r="C154" s="221">
        <v>891780111</v>
      </c>
      <c r="D154" s="221" t="s">
        <v>78</v>
      </c>
      <c r="E154" s="49" t="s">
        <v>7235</v>
      </c>
      <c r="F154" s="65" t="s">
        <v>7234</v>
      </c>
      <c r="G154" s="65">
        <v>0</v>
      </c>
      <c r="H154" s="65" t="s">
        <v>81</v>
      </c>
      <c r="I154" s="65" t="s">
        <v>82</v>
      </c>
      <c r="J154" s="67" t="s">
        <v>83</v>
      </c>
      <c r="K154" s="66" t="s">
        <v>7233</v>
      </c>
      <c r="L154" s="68">
        <v>30345000</v>
      </c>
      <c r="M154" s="65" t="s">
        <v>85</v>
      </c>
      <c r="N154" s="66" t="s">
        <v>7232</v>
      </c>
      <c r="O154" s="66">
        <v>890300625</v>
      </c>
      <c r="P154" s="66">
        <v>706</v>
      </c>
      <c r="Q154" s="70">
        <v>45733</v>
      </c>
      <c r="R154" s="66">
        <v>31000000</v>
      </c>
      <c r="S154" s="70">
        <v>45771</v>
      </c>
      <c r="T154" s="68">
        <v>30345000</v>
      </c>
      <c r="U154" s="68">
        <v>11003</v>
      </c>
      <c r="V154" s="65" t="s">
        <v>87</v>
      </c>
      <c r="W154" s="68">
        <v>57428039</v>
      </c>
      <c r="X154" s="67" t="s">
        <v>6540</v>
      </c>
      <c r="Y154" s="70">
        <v>45771</v>
      </c>
      <c r="Z154" s="70">
        <v>45771</v>
      </c>
      <c r="AA154" s="70" t="s">
        <v>89</v>
      </c>
      <c r="AB154" s="70">
        <v>45868</v>
      </c>
      <c r="AC154" s="49">
        <f t="shared" si="10"/>
        <v>97</v>
      </c>
      <c r="AD154" s="65">
        <v>0</v>
      </c>
      <c r="AE154" s="68">
        <v>0</v>
      </c>
      <c r="AF154" s="65">
        <v>0</v>
      </c>
      <c r="AG154" s="77" t="s">
        <v>89</v>
      </c>
      <c r="AH154" s="49">
        <f t="shared" si="11"/>
        <v>0</v>
      </c>
      <c r="AI154" s="65">
        <v>0</v>
      </c>
      <c r="AJ154" s="68">
        <v>0</v>
      </c>
      <c r="AK154" s="65" t="s">
        <v>89</v>
      </c>
      <c r="AL154" s="78" t="s">
        <v>89</v>
      </c>
      <c r="AM154" s="65">
        <v>0</v>
      </c>
      <c r="AN154" s="78" t="s">
        <v>89</v>
      </c>
      <c r="AO154" s="78" t="s">
        <v>89</v>
      </c>
      <c r="AP154" s="78" t="s">
        <v>89</v>
      </c>
      <c r="AQ154" s="49">
        <f t="shared" si="12"/>
        <v>0</v>
      </c>
      <c r="AR154" s="49">
        <f>+L154+AE154-AJ154</f>
        <v>30345000</v>
      </c>
      <c r="AS154" s="65" t="s">
        <v>87</v>
      </c>
      <c r="AT154" s="68">
        <v>30345000</v>
      </c>
      <c r="AU154" s="65" t="s">
        <v>90</v>
      </c>
      <c r="AV154" s="68">
        <v>0</v>
      </c>
      <c r="AW154" s="75" t="s">
        <v>89</v>
      </c>
      <c r="AX154" s="224">
        <v>0</v>
      </c>
      <c r="AY154" s="79">
        <f t="shared" si="13"/>
        <v>30345000</v>
      </c>
      <c r="AZ154" s="223">
        <f t="shared" si="14"/>
        <v>0</v>
      </c>
      <c r="BA154" s="74">
        <v>1</v>
      </c>
      <c r="BB154" s="75" t="s">
        <v>89</v>
      </c>
      <c r="BC154" s="65" t="s">
        <v>103</v>
      </c>
      <c r="BD154" s="400" t="s">
        <v>7231</v>
      </c>
      <c r="BE154" s="221" t="s">
        <v>87</v>
      </c>
      <c r="BF154" s="221" t="s">
        <v>87</v>
      </c>
    </row>
    <row r="155" spans="2:58" x14ac:dyDescent="0.25">
      <c r="B155" s="221">
        <v>2025</v>
      </c>
      <c r="C155" s="221">
        <v>891780111</v>
      </c>
      <c r="D155" s="221" t="s">
        <v>78</v>
      </c>
      <c r="E155" s="49" t="s">
        <v>7230</v>
      </c>
      <c r="F155" s="65" t="s">
        <v>7229</v>
      </c>
      <c r="G155" s="65">
        <v>0</v>
      </c>
      <c r="H155" s="65" t="s">
        <v>81</v>
      </c>
      <c r="I155" s="65" t="s">
        <v>3368</v>
      </c>
      <c r="J155" s="67" t="s">
        <v>83</v>
      </c>
      <c r="K155" s="66" t="s">
        <v>7228</v>
      </c>
      <c r="L155" s="68">
        <v>4000000</v>
      </c>
      <c r="M155" s="65" t="s">
        <v>85</v>
      </c>
      <c r="N155" s="66" t="s">
        <v>7227</v>
      </c>
      <c r="O155" s="66">
        <v>1085228197</v>
      </c>
      <c r="P155" s="66">
        <v>674</v>
      </c>
      <c r="Q155" s="70">
        <v>45729</v>
      </c>
      <c r="R155" s="66">
        <v>34100000</v>
      </c>
      <c r="S155" s="70">
        <v>45772</v>
      </c>
      <c r="T155" s="68">
        <v>4000000</v>
      </c>
      <c r="U155" s="68">
        <v>11685</v>
      </c>
      <c r="V155" s="65" t="s">
        <v>87</v>
      </c>
      <c r="W155" s="68">
        <v>36559959</v>
      </c>
      <c r="X155" s="67" t="s">
        <v>4056</v>
      </c>
      <c r="Y155" s="70">
        <v>45772</v>
      </c>
      <c r="Z155" s="70">
        <v>45772</v>
      </c>
      <c r="AA155" s="70" t="s">
        <v>89</v>
      </c>
      <c r="AB155" s="70">
        <v>45777</v>
      </c>
      <c r="AC155" s="49">
        <f t="shared" si="10"/>
        <v>5</v>
      </c>
      <c r="AD155" s="65">
        <v>0</v>
      </c>
      <c r="AE155" s="68">
        <v>0</v>
      </c>
      <c r="AF155" s="65">
        <v>0</v>
      </c>
      <c r="AG155" s="77" t="s">
        <v>89</v>
      </c>
      <c r="AH155" s="49">
        <f t="shared" si="11"/>
        <v>0</v>
      </c>
      <c r="AI155" s="65">
        <v>0</v>
      </c>
      <c r="AJ155" s="68">
        <v>0</v>
      </c>
      <c r="AK155" s="65" t="s">
        <v>89</v>
      </c>
      <c r="AL155" s="78" t="s">
        <v>89</v>
      </c>
      <c r="AM155" s="65">
        <v>0</v>
      </c>
      <c r="AN155" s="78" t="s">
        <v>89</v>
      </c>
      <c r="AO155" s="78" t="s">
        <v>89</v>
      </c>
      <c r="AP155" s="78" t="s">
        <v>89</v>
      </c>
      <c r="AQ155" s="49">
        <f t="shared" si="12"/>
        <v>0</v>
      </c>
      <c r="AR155" s="49">
        <f>+L155+AE155-AJ155</f>
        <v>4000000</v>
      </c>
      <c r="AS155" s="65" t="s">
        <v>90</v>
      </c>
      <c r="AT155" s="68">
        <v>0</v>
      </c>
      <c r="AU155" s="65" t="s">
        <v>90</v>
      </c>
      <c r="AV155" s="68">
        <v>0</v>
      </c>
      <c r="AW155" s="75" t="s">
        <v>89</v>
      </c>
      <c r="AX155" s="224">
        <v>0</v>
      </c>
      <c r="AY155" s="79">
        <f t="shared" si="13"/>
        <v>4000000</v>
      </c>
      <c r="AZ155" s="223">
        <f t="shared" si="14"/>
        <v>0</v>
      </c>
      <c r="BA155" s="74">
        <v>1</v>
      </c>
      <c r="BB155" s="75" t="s">
        <v>89</v>
      </c>
      <c r="BC155" s="65" t="s">
        <v>103</v>
      </c>
      <c r="BD155" s="400" t="s">
        <v>7226</v>
      </c>
      <c r="BE155" s="221" t="s">
        <v>87</v>
      </c>
      <c r="BF155" s="221" t="s">
        <v>87</v>
      </c>
    </row>
    <row r="156" spans="2:58" x14ac:dyDescent="0.25">
      <c r="B156" s="221">
        <v>2025</v>
      </c>
      <c r="C156" s="221">
        <v>891780111</v>
      </c>
      <c r="D156" s="221" t="s">
        <v>78</v>
      </c>
      <c r="E156" s="49" t="s">
        <v>7225</v>
      </c>
      <c r="F156" s="65" t="s">
        <v>7224</v>
      </c>
      <c r="G156" s="65">
        <v>0</v>
      </c>
      <c r="H156" s="65" t="s">
        <v>81</v>
      </c>
      <c r="I156" s="65" t="s">
        <v>3368</v>
      </c>
      <c r="J156" s="67" t="s">
        <v>3539</v>
      </c>
      <c r="K156" s="66" t="s">
        <v>7223</v>
      </c>
      <c r="L156" s="68">
        <v>17000000</v>
      </c>
      <c r="M156" s="65" t="s">
        <v>85</v>
      </c>
      <c r="N156" s="66" t="s">
        <v>7222</v>
      </c>
      <c r="O156" s="66">
        <v>901283655</v>
      </c>
      <c r="P156" s="66">
        <v>935</v>
      </c>
      <c r="Q156" s="70">
        <v>45770</v>
      </c>
      <c r="R156" s="66">
        <v>17000000</v>
      </c>
      <c r="S156" s="70">
        <v>45772</v>
      </c>
      <c r="T156" s="68">
        <v>17000000</v>
      </c>
      <c r="U156" s="68">
        <v>11686</v>
      </c>
      <c r="V156" s="65" t="s">
        <v>87</v>
      </c>
      <c r="W156" s="68">
        <v>72221403</v>
      </c>
      <c r="X156" s="67" t="s">
        <v>4998</v>
      </c>
      <c r="Y156" s="70">
        <v>45772</v>
      </c>
      <c r="Z156" s="70">
        <v>45772</v>
      </c>
      <c r="AA156" s="70" t="s">
        <v>89</v>
      </c>
      <c r="AB156" s="70">
        <v>45777</v>
      </c>
      <c r="AC156" s="49">
        <f t="shared" si="10"/>
        <v>5</v>
      </c>
      <c r="AD156" s="65">
        <v>0</v>
      </c>
      <c r="AE156" s="68">
        <v>0</v>
      </c>
      <c r="AF156" s="65">
        <v>0</v>
      </c>
      <c r="AG156" s="77" t="s">
        <v>89</v>
      </c>
      <c r="AH156" s="49">
        <f t="shared" si="11"/>
        <v>0</v>
      </c>
      <c r="AI156" s="65">
        <v>0</v>
      </c>
      <c r="AJ156" s="68">
        <v>0</v>
      </c>
      <c r="AK156" s="65" t="s">
        <v>89</v>
      </c>
      <c r="AL156" s="78" t="s">
        <v>89</v>
      </c>
      <c r="AM156" s="65">
        <v>0</v>
      </c>
      <c r="AN156" s="78" t="s">
        <v>89</v>
      </c>
      <c r="AO156" s="78" t="s">
        <v>89</v>
      </c>
      <c r="AP156" s="78" t="s">
        <v>89</v>
      </c>
      <c r="AQ156" s="49">
        <f t="shared" si="12"/>
        <v>0</v>
      </c>
      <c r="AR156" s="49">
        <f>+L156+AE156-AJ156</f>
        <v>17000000</v>
      </c>
      <c r="AS156" s="65" t="s">
        <v>90</v>
      </c>
      <c r="AT156" s="68">
        <v>0</v>
      </c>
      <c r="AU156" s="65" t="s">
        <v>90</v>
      </c>
      <c r="AV156" s="68">
        <v>0</v>
      </c>
      <c r="AW156" s="75" t="s">
        <v>89</v>
      </c>
      <c r="AX156" s="224">
        <v>7130651.6799999997</v>
      </c>
      <c r="AY156" s="79">
        <f t="shared" si="13"/>
        <v>9869348.3200000003</v>
      </c>
      <c r="AZ156" s="223">
        <f t="shared" si="14"/>
        <v>0.4194500988235294</v>
      </c>
      <c r="BA156" s="74">
        <v>1</v>
      </c>
      <c r="BB156" s="75" t="s">
        <v>89</v>
      </c>
      <c r="BC156" s="65" t="s">
        <v>103</v>
      </c>
      <c r="BD156" s="400" t="s">
        <v>7221</v>
      </c>
      <c r="BE156" s="221" t="s">
        <v>87</v>
      </c>
      <c r="BF156" s="221" t="s">
        <v>87</v>
      </c>
    </row>
    <row r="157" spans="2:58" x14ac:dyDescent="0.25">
      <c r="B157" s="221">
        <v>2025</v>
      </c>
      <c r="C157" s="221">
        <v>891780111</v>
      </c>
      <c r="D157" s="221" t="s">
        <v>78</v>
      </c>
      <c r="E157" s="49" t="s">
        <v>7220</v>
      </c>
      <c r="F157" s="65" t="s">
        <v>7219</v>
      </c>
      <c r="G157" s="65">
        <v>0</v>
      </c>
      <c r="H157" s="65" t="s">
        <v>81</v>
      </c>
      <c r="I157" s="65" t="s">
        <v>3368</v>
      </c>
      <c r="J157" s="67" t="s">
        <v>4477</v>
      </c>
      <c r="K157" s="66" t="s">
        <v>7218</v>
      </c>
      <c r="L157" s="68">
        <v>89999600</v>
      </c>
      <c r="M157" s="65" t="s">
        <v>85</v>
      </c>
      <c r="N157" s="66" t="s">
        <v>1743</v>
      </c>
      <c r="O157" s="66">
        <v>900263172</v>
      </c>
      <c r="P157" s="66">
        <v>970</v>
      </c>
      <c r="Q157" s="70">
        <v>45775</v>
      </c>
      <c r="R157" s="66">
        <v>89999600</v>
      </c>
      <c r="S157" s="70">
        <v>45776</v>
      </c>
      <c r="T157" s="68">
        <v>89999600</v>
      </c>
      <c r="U157" s="68">
        <v>12246</v>
      </c>
      <c r="V157" s="65" t="s">
        <v>87</v>
      </c>
      <c r="W157" s="68">
        <v>72221403</v>
      </c>
      <c r="X157" s="67" t="s">
        <v>4998</v>
      </c>
      <c r="Y157" s="70">
        <v>45776</v>
      </c>
      <c r="Z157" s="70">
        <v>45776</v>
      </c>
      <c r="AA157" s="70" t="s">
        <v>89</v>
      </c>
      <c r="AB157" s="70">
        <v>45777</v>
      </c>
      <c r="AC157" s="49">
        <f t="shared" si="10"/>
        <v>1</v>
      </c>
      <c r="AD157" s="65">
        <v>0</v>
      </c>
      <c r="AE157" s="68">
        <v>0</v>
      </c>
      <c r="AF157" s="65">
        <v>0</v>
      </c>
      <c r="AG157" s="77" t="s">
        <v>89</v>
      </c>
      <c r="AH157" s="49">
        <f t="shared" si="11"/>
        <v>0</v>
      </c>
      <c r="AI157" s="65">
        <v>0</v>
      </c>
      <c r="AJ157" s="68">
        <v>0</v>
      </c>
      <c r="AK157" s="65" t="s">
        <v>89</v>
      </c>
      <c r="AL157" s="78" t="s">
        <v>89</v>
      </c>
      <c r="AM157" s="65">
        <v>0</v>
      </c>
      <c r="AN157" s="78" t="s">
        <v>89</v>
      </c>
      <c r="AO157" s="78" t="s">
        <v>89</v>
      </c>
      <c r="AP157" s="78" t="s">
        <v>89</v>
      </c>
      <c r="AQ157" s="49">
        <f t="shared" si="12"/>
        <v>0</v>
      </c>
      <c r="AR157" s="49">
        <f>+L157+AE157-AJ157</f>
        <v>89999600</v>
      </c>
      <c r="AS157" s="65" t="s">
        <v>90</v>
      </c>
      <c r="AT157" s="68">
        <v>0</v>
      </c>
      <c r="AU157" s="65" t="s">
        <v>90</v>
      </c>
      <c r="AV157" s="68">
        <v>0</v>
      </c>
      <c r="AW157" s="75" t="s">
        <v>89</v>
      </c>
      <c r="AX157" s="224">
        <v>0</v>
      </c>
      <c r="AY157" s="79">
        <f t="shared" si="13"/>
        <v>89999600</v>
      </c>
      <c r="AZ157" s="223">
        <f t="shared" si="14"/>
        <v>0</v>
      </c>
      <c r="BA157" s="74">
        <v>1</v>
      </c>
      <c r="BB157" s="75" t="s">
        <v>89</v>
      </c>
      <c r="BC157" s="65" t="s">
        <v>103</v>
      </c>
      <c r="BD157" s="400" t="s">
        <v>7217</v>
      </c>
      <c r="BE157" s="221" t="s">
        <v>87</v>
      </c>
      <c r="BF157" s="221" t="s">
        <v>87</v>
      </c>
    </row>
    <row r="158" spans="2:58" x14ac:dyDescent="0.25">
      <c r="B158" s="221">
        <v>2025</v>
      </c>
      <c r="C158" s="221">
        <v>891780111</v>
      </c>
      <c r="D158" s="221" t="s">
        <v>78</v>
      </c>
      <c r="E158" s="49" t="s">
        <v>7216</v>
      </c>
      <c r="F158" s="65" t="s">
        <v>7215</v>
      </c>
      <c r="G158" s="65">
        <v>0</v>
      </c>
      <c r="H158" s="65" t="s">
        <v>81</v>
      </c>
      <c r="I158" s="65" t="s">
        <v>3368</v>
      </c>
      <c r="J158" s="67" t="s">
        <v>83</v>
      </c>
      <c r="K158" s="66" t="s">
        <v>7214</v>
      </c>
      <c r="L158" s="68">
        <v>16000000</v>
      </c>
      <c r="M158" s="65" t="s">
        <v>85</v>
      </c>
      <c r="N158" s="66" t="s">
        <v>7213</v>
      </c>
      <c r="O158" s="66">
        <v>7631068</v>
      </c>
      <c r="P158" s="66">
        <v>830</v>
      </c>
      <c r="Q158" s="70">
        <v>45748</v>
      </c>
      <c r="R158" s="66">
        <v>16000000</v>
      </c>
      <c r="S158" s="70">
        <v>45776</v>
      </c>
      <c r="T158" s="68">
        <v>16000000</v>
      </c>
      <c r="U158" s="68">
        <v>12250</v>
      </c>
      <c r="V158" s="65" t="s">
        <v>87</v>
      </c>
      <c r="W158" s="68">
        <v>85155333</v>
      </c>
      <c r="X158" s="67" t="s">
        <v>3595</v>
      </c>
      <c r="Y158" s="70">
        <v>45776</v>
      </c>
      <c r="Z158" s="70">
        <v>45776</v>
      </c>
      <c r="AA158" s="70" t="s">
        <v>89</v>
      </c>
      <c r="AB158" s="70">
        <v>45898</v>
      </c>
      <c r="AC158" s="49">
        <f t="shared" si="10"/>
        <v>122</v>
      </c>
      <c r="AD158" s="65">
        <v>0</v>
      </c>
      <c r="AE158" s="68">
        <v>0</v>
      </c>
      <c r="AF158" s="65">
        <v>0</v>
      </c>
      <c r="AG158" s="77" t="s">
        <v>89</v>
      </c>
      <c r="AH158" s="49">
        <f t="shared" si="11"/>
        <v>0</v>
      </c>
      <c r="AI158" s="65">
        <v>0</v>
      </c>
      <c r="AJ158" s="68">
        <v>0</v>
      </c>
      <c r="AK158" s="65" t="s">
        <v>89</v>
      </c>
      <c r="AL158" s="78" t="s">
        <v>89</v>
      </c>
      <c r="AM158" s="65">
        <v>0</v>
      </c>
      <c r="AN158" s="78" t="s">
        <v>89</v>
      </c>
      <c r="AO158" s="78" t="s">
        <v>89</v>
      </c>
      <c r="AP158" s="78" t="s">
        <v>89</v>
      </c>
      <c r="AQ158" s="49">
        <f t="shared" si="12"/>
        <v>0</v>
      </c>
      <c r="AR158" s="49">
        <f>+L158+AE158-AJ158</f>
        <v>16000000</v>
      </c>
      <c r="AS158" s="65" t="s">
        <v>90</v>
      </c>
      <c r="AT158" s="68">
        <v>0</v>
      </c>
      <c r="AU158" s="65" t="s">
        <v>90</v>
      </c>
      <c r="AV158" s="68">
        <v>0</v>
      </c>
      <c r="AW158" s="75" t="s">
        <v>89</v>
      </c>
      <c r="AX158" s="224">
        <v>8000000</v>
      </c>
      <c r="AY158" s="79">
        <f t="shared" si="13"/>
        <v>8000000</v>
      </c>
      <c r="AZ158" s="223">
        <f t="shared" si="14"/>
        <v>0.5</v>
      </c>
      <c r="BA158" s="74">
        <v>1</v>
      </c>
      <c r="BB158" s="75" t="s">
        <v>89</v>
      </c>
      <c r="BC158" s="65" t="s">
        <v>103</v>
      </c>
      <c r="BD158" s="400" t="s">
        <v>7212</v>
      </c>
      <c r="BE158" s="221" t="s">
        <v>87</v>
      </c>
      <c r="BF158" s="221" t="s">
        <v>87</v>
      </c>
    </row>
    <row r="159" spans="2:58" x14ac:dyDescent="0.25">
      <c r="B159" s="221">
        <v>2025</v>
      </c>
      <c r="C159" s="221">
        <v>891780111</v>
      </c>
      <c r="D159" s="221" t="s">
        <v>78</v>
      </c>
      <c r="E159" s="49" t="s">
        <v>7211</v>
      </c>
      <c r="F159" s="65" t="s">
        <v>7210</v>
      </c>
      <c r="G159" s="65">
        <v>0</v>
      </c>
      <c r="H159" s="65" t="s">
        <v>81</v>
      </c>
      <c r="I159" s="65" t="s">
        <v>3368</v>
      </c>
      <c r="J159" s="67" t="s">
        <v>83</v>
      </c>
      <c r="K159" s="66" t="s">
        <v>7209</v>
      </c>
      <c r="L159" s="68">
        <v>2996956</v>
      </c>
      <c r="M159" s="65" t="s">
        <v>85</v>
      </c>
      <c r="N159" s="66" t="s">
        <v>7208</v>
      </c>
      <c r="O159" s="66">
        <v>12557025</v>
      </c>
      <c r="P159" s="66">
        <v>972</v>
      </c>
      <c r="Q159" s="70">
        <v>45775</v>
      </c>
      <c r="R159" s="66">
        <v>2996956</v>
      </c>
      <c r="S159" s="70">
        <v>45777</v>
      </c>
      <c r="T159" s="68">
        <v>2996956</v>
      </c>
      <c r="U159" s="68">
        <v>12294</v>
      </c>
      <c r="V159" s="65" t="s">
        <v>87</v>
      </c>
      <c r="W159" s="68">
        <v>72221403</v>
      </c>
      <c r="X159" s="67" t="s">
        <v>4998</v>
      </c>
      <c r="Y159" s="70">
        <v>45777</v>
      </c>
      <c r="Z159" s="70">
        <v>45777</v>
      </c>
      <c r="AA159" s="70" t="s">
        <v>89</v>
      </c>
      <c r="AB159" s="70">
        <v>45786</v>
      </c>
      <c r="AC159" s="49">
        <f t="shared" si="10"/>
        <v>9</v>
      </c>
      <c r="AD159" s="65">
        <v>0</v>
      </c>
      <c r="AE159" s="68">
        <v>0</v>
      </c>
      <c r="AF159" s="65">
        <v>0</v>
      </c>
      <c r="AG159" s="77" t="s">
        <v>89</v>
      </c>
      <c r="AH159" s="49">
        <f t="shared" si="11"/>
        <v>0</v>
      </c>
      <c r="AI159" s="65">
        <v>0</v>
      </c>
      <c r="AJ159" s="68">
        <v>0</v>
      </c>
      <c r="AK159" s="65" t="s">
        <v>89</v>
      </c>
      <c r="AL159" s="78" t="s">
        <v>89</v>
      </c>
      <c r="AM159" s="65">
        <v>0</v>
      </c>
      <c r="AN159" s="78" t="s">
        <v>89</v>
      </c>
      <c r="AO159" s="78" t="s">
        <v>89</v>
      </c>
      <c r="AP159" s="78" t="s">
        <v>89</v>
      </c>
      <c r="AQ159" s="49">
        <f t="shared" si="12"/>
        <v>0</v>
      </c>
      <c r="AR159" s="49">
        <f>+L159+AE159-AJ159</f>
        <v>2996956</v>
      </c>
      <c r="AS159" s="65" t="s">
        <v>90</v>
      </c>
      <c r="AT159" s="68">
        <v>0</v>
      </c>
      <c r="AU159" s="65" t="s">
        <v>90</v>
      </c>
      <c r="AV159" s="68">
        <v>0</v>
      </c>
      <c r="AW159" s="75" t="s">
        <v>89</v>
      </c>
      <c r="AX159" s="224">
        <v>0</v>
      </c>
      <c r="AY159" s="79">
        <f t="shared" si="13"/>
        <v>2996956</v>
      </c>
      <c r="AZ159" s="223">
        <f t="shared" si="14"/>
        <v>0</v>
      </c>
      <c r="BA159" s="74">
        <v>1</v>
      </c>
      <c r="BB159" s="75" t="s">
        <v>89</v>
      </c>
      <c r="BC159" s="65" t="s">
        <v>103</v>
      </c>
      <c r="BD159" s="400" t="s">
        <v>7207</v>
      </c>
      <c r="BE159" s="221" t="s">
        <v>87</v>
      </c>
      <c r="BF159" s="221" t="s">
        <v>87</v>
      </c>
    </row>
    <row r="160" spans="2:58" x14ac:dyDescent="0.25">
      <c r="B160" s="221">
        <v>2025</v>
      </c>
      <c r="C160" s="221">
        <v>891780111</v>
      </c>
      <c r="D160" s="221" t="s">
        <v>78</v>
      </c>
      <c r="E160" s="49" t="s">
        <v>7206</v>
      </c>
      <c r="F160" s="65" t="s">
        <v>7205</v>
      </c>
      <c r="G160" s="65">
        <v>0</v>
      </c>
      <c r="H160" s="65" t="s">
        <v>81</v>
      </c>
      <c r="I160" s="65" t="s">
        <v>3368</v>
      </c>
      <c r="J160" s="67" t="s">
        <v>83</v>
      </c>
      <c r="K160" s="66" t="s">
        <v>7204</v>
      </c>
      <c r="L160" s="68">
        <v>190600000</v>
      </c>
      <c r="M160" s="65" t="s">
        <v>85</v>
      </c>
      <c r="N160" s="66" t="s">
        <v>7203</v>
      </c>
      <c r="O160" s="66">
        <v>1082964316</v>
      </c>
      <c r="P160" s="66">
        <v>951</v>
      </c>
      <c r="Q160" s="70">
        <v>45771</v>
      </c>
      <c r="R160" s="66">
        <v>190600000</v>
      </c>
      <c r="S160" s="70">
        <v>45779</v>
      </c>
      <c r="T160" s="68">
        <v>190600000</v>
      </c>
      <c r="U160" s="68">
        <v>12332</v>
      </c>
      <c r="V160" s="65" t="s">
        <v>87</v>
      </c>
      <c r="W160" s="68">
        <v>72005158</v>
      </c>
      <c r="X160" s="67" t="s">
        <v>6585</v>
      </c>
      <c r="Y160" s="70">
        <v>45779</v>
      </c>
      <c r="Z160" s="70">
        <v>45783</v>
      </c>
      <c r="AA160" s="70">
        <v>45783</v>
      </c>
      <c r="AB160" s="70">
        <v>45805</v>
      </c>
      <c r="AC160" s="49">
        <f t="shared" si="10"/>
        <v>22</v>
      </c>
      <c r="AD160" s="65">
        <v>0</v>
      </c>
      <c r="AE160" s="68">
        <v>0</v>
      </c>
      <c r="AF160" s="65">
        <v>0</v>
      </c>
      <c r="AG160" s="77" t="s">
        <v>89</v>
      </c>
      <c r="AH160" s="49">
        <f t="shared" si="11"/>
        <v>0</v>
      </c>
      <c r="AI160" s="65">
        <v>0</v>
      </c>
      <c r="AJ160" s="68">
        <v>0</v>
      </c>
      <c r="AK160" s="65" t="s">
        <v>89</v>
      </c>
      <c r="AL160" s="78" t="s">
        <v>89</v>
      </c>
      <c r="AM160" s="65">
        <v>0</v>
      </c>
      <c r="AN160" s="78" t="s">
        <v>89</v>
      </c>
      <c r="AO160" s="78" t="s">
        <v>89</v>
      </c>
      <c r="AP160" s="78" t="s">
        <v>89</v>
      </c>
      <c r="AQ160" s="49">
        <f t="shared" si="12"/>
        <v>0</v>
      </c>
      <c r="AR160" s="49">
        <f>+L160+AE160-AJ160</f>
        <v>190600000</v>
      </c>
      <c r="AS160" s="65" t="s">
        <v>90</v>
      </c>
      <c r="AT160" s="68">
        <v>0</v>
      </c>
      <c r="AU160" s="65" t="s">
        <v>90</v>
      </c>
      <c r="AV160" s="68">
        <v>0</v>
      </c>
      <c r="AW160" s="75" t="s">
        <v>89</v>
      </c>
      <c r="AX160" s="224">
        <v>0</v>
      </c>
      <c r="AY160" s="79">
        <f t="shared" si="13"/>
        <v>190600000</v>
      </c>
      <c r="AZ160" s="223">
        <f t="shared" si="14"/>
        <v>0</v>
      </c>
      <c r="BA160" s="74">
        <v>1</v>
      </c>
      <c r="BB160" s="75" t="s">
        <v>89</v>
      </c>
      <c r="BC160" s="65" t="s">
        <v>103</v>
      </c>
      <c r="BD160" s="400" t="s">
        <v>7202</v>
      </c>
      <c r="BE160" s="221" t="s">
        <v>87</v>
      </c>
      <c r="BF160" s="221" t="s">
        <v>87</v>
      </c>
    </row>
    <row r="161" spans="2:58" x14ac:dyDescent="0.25">
      <c r="B161" s="221">
        <v>2025</v>
      </c>
      <c r="C161" s="221">
        <v>891780111</v>
      </c>
      <c r="D161" s="221" t="s">
        <v>78</v>
      </c>
      <c r="E161" s="49" t="s">
        <v>7201</v>
      </c>
      <c r="F161" s="65" t="s">
        <v>7200</v>
      </c>
      <c r="G161" s="65">
        <v>0</v>
      </c>
      <c r="H161" s="65" t="s">
        <v>81</v>
      </c>
      <c r="I161" s="65" t="s">
        <v>3368</v>
      </c>
      <c r="J161" s="67" t="s">
        <v>83</v>
      </c>
      <c r="K161" s="66" t="s">
        <v>7199</v>
      </c>
      <c r="L161" s="68">
        <v>23000000</v>
      </c>
      <c r="M161" s="65" t="s">
        <v>85</v>
      </c>
      <c r="N161" s="66" t="s">
        <v>7198</v>
      </c>
      <c r="O161" s="66">
        <v>4981048</v>
      </c>
      <c r="P161" s="66">
        <v>928</v>
      </c>
      <c r="Q161" s="70">
        <v>45769</v>
      </c>
      <c r="R161" s="66">
        <v>23000000</v>
      </c>
      <c r="S161" s="70">
        <v>45783</v>
      </c>
      <c r="T161" s="68">
        <v>23000000</v>
      </c>
      <c r="U161" s="68">
        <v>12546</v>
      </c>
      <c r="V161" s="65" t="s">
        <v>87</v>
      </c>
      <c r="W161" s="68">
        <v>72005158</v>
      </c>
      <c r="X161" s="67" t="s">
        <v>6585</v>
      </c>
      <c r="Y161" s="70">
        <v>45782</v>
      </c>
      <c r="Z161" s="70">
        <v>45786</v>
      </c>
      <c r="AA161" s="70">
        <v>45786</v>
      </c>
      <c r="AB161" s="70">
        <v>45816</v>
      </c>
      <c r="AC161" s="49">
        <f t="shared" si="10"/>
        <v>30</v>
      </c>
      <c r="AD161" s="65">
        <v>0</v>
      </c>
      <c r="AE161" s="68">
        <v>0</v>
      </c>
      <c r="AF161" s="65">
        <v>0</v>
      </c>
      <c r="AG161" s="77" t="s">
        <v>89</v>
      </c>
      <c r="AH161" s="49">
        <f t="shared" si="11"/>
        <v>0</v>
      </c>
      <c r="AI161" s="65">
        <v>0</v>
      </c>
      <c r="AJ161" s="68">
        <v>0</v>
      </c>
      <c r="AK161" s="65" t="s">
        <v>89</v>
      </c>
      <c r="AL161" s="78" t="s">
        <v>89</v>
      </c>
      <c r="AM161" s="65">
        <v>0</v>
      </c>
      <c r="AN161" s="78" t="s">
        <v>89</v>
      </c>
      <c r="AO161" s="78" t="s">
        <v>89</v>
      </c>
      <c r="AP161" s="78" t="s">
        <v>89</v>
      </c>
      <c r="AQ161" s="49">
        <f t="shared" si="12"/>
        <v>0</v>
      </c>
      <c r="AR161" s="49">
        <f>+L161+AE161-AJ161</f>
        <v>23000000</v>
      </c>
      <c r="AS161" s="65" t="s">
        <v>90</v>
      </c>
      <c r="AT161" s="68">
        <v>0</v>
      </c>
      <c r="AU161" s="65" t="s">
        <v>87</v>
      </c>
      <c r="AV161" s="68">
        <v>11500000</v>
      </c>
      <c r="AW161" s="78">
        <v>45800</v>
      </c>
      <c r="AX161" s="224">
        <v>11500000</v>
      </c>
      <c r="AY161" s="79">
        <f t="shared" si="13"/>
        <v>11500000</v>
      </c>
      <c r="AZ161" s="223">
        <f t="shared" si="14"/>
        <v>0.5</v>
      </c>
      <c r="BA161" s="74">
        <v>1</v>
      </c>
      <c r="BB161" s="75" t="s">
        <v>89</v>
      </c>
      <c r="BC161" s="65" t="s">
        <v>103</v>
      </c>
      <c r="BD161" s="400" t="s">
        <v>7197</v>
      </c>
      <c r="BE161" s="221" t="s">
        <v>87</v>
      </c>
      <c r="BF161" s="221" t="s">
        <v>87</v>
      </c>
    </row>
    <row r="162" spans="2:58" x14ac:dyDescent="0.25">
      <c r="B162" s="221">
        <v>2025</v>
      </c>
      <c r="C162" s="221">
        <v>891780111</v>
      </c>
      <c r="D162" s="221" t="s">
        <v>78</v>
      </c>
      <c r="E162" s="49" t="s">
        <v>7196</v>
      </c>
      <c r="F162" s="65" t="s">
        <v>7195</v>
      </c>
      <c r="G162" s="65">
        <v>0</v>
      </c>
      <c r="H162" s="65" t="s">
        <v>81</v>
      </c>
      <c r="I162" s="65" t="s">
        <v>3368</v>
      </c>
      <c r="J162" s="67" t="s">
        <v>83</v>
      </c>
      <c r="K162" s="66" t="s">
        <v>7194</v>
      </c>
      <c r="L162" s="68">
        <v>30000000</v>
      </c>
      <c r="M162" s="65" t="s">
        <v>85</v>
      </c>
      <c r="N162" s="66" t="s">
        <v>6392</v>
      </c>
      <c r="O162" s="66">
        <v>1082845298</v>
      </c>
      <c r="P162" s="68" t="s">
        <v>7193</v>
      </c>
      <c r="Q162" s="70">
        <v>45779</v>
      </c>
      <c r="R162" s="66">
        <v>30000000</v>
      </c>
      <c r="S162" s="70">
        <v>45785</v>
      </c>
      <c r="T162" s="68">
        <v>30000000</v>
      </c>
      <c r="U162" s="68">
        <v>12633</v>
      </c>
      <c r="V162" s="65" t="s">
        <v>87</v>
      </c>
      <c r="W162" s="68">
        <v>85155333</v>
      </c>
      <c r="X162" s="67" t="s">
        <v>3595</v>
      </c>
      <c r="Y162" s="70">
        <v>45785</v>
      </c>
      <c r="Z162" s="70">
        <v>45785</v>
      </c>
      <c r="AA162" s="70" t="s">
        <v>89</v>
      </c>
      <c r="AB162" s="70">
        <v>45846</v>
      </c>
      <c r="AC162" s="49">
        <f t="shared" si="10"/>
        <v>61</v>
      </c>
      <c r="AD162" s="65">
        <v>0</v>
      </c>
      <c r="AE162" s="68">
        <v>0</v>
      </c>
      <c r="AF162" s="65">
        <v>0</v>
      </c>
      <c r="AG162" s="77" t="s">
        <v>89</v>
      </c>
      <c r="AH162" s="49">
        <f t="shared" si="11"/>
        <v>0</v>
      </c>
      <c r="AI162" s="65">
        <v>0</v>
      </c>
      <c r="AJ162" s="68">
        <v>0</v>
      </c>
      <c r="AK162" s="65" t="s">
        <v>89</v>
      </c>
      <c r="AL162" s="78" t="s">
        <v>89</v>
      </c>
      <c r="AM162" s="65">
        <v>0</v>
      </c>
      <c r="AN162" s="78" t="s">
        <v>89</v>
      </c>
      <c r="AO162" s="78" t="s">
        <v>89</v>
      </c>
      <c r="AP162" s="78" t="s">
        <v>89</v>
      </c>
      <c r="AQ162" s="49">
        <f t="shared" si="12"/>
        <v>0</v>
      </c>
      <c r="AR162" s="49">
        <f>+L162+AE162-AJ162</f>
        <v>30000000</v>
      </c>
      <c r="AS162" s="65" t="s">
        <v>90</v>
      </c>
      <c r="AT162" s="68">
        <v>0</v>
      </c>
      <c r="AU162" s="65" t="s">
        <v>90</v>
      </c>
      <c r="AV162" s="68">
        <v>0</v>
      </c>
      <c r="AW162" s="75" t="s">
        <v>89</v>
      </c>
      <c r="AX162" s="224">
        <v>0</v>
      </c>
      <c r="AY162" s="79">
        <f t="shared" si="13"/>
        <v>30000000</v>
      </c>
      <c r="AZ162" s="223">
        <f t="shared" si="14"/>
        <v>0</v>
      </c>
      <c r="BA162" s="74">
        <v>1</v>
      </c>
      <c r="BB162" s="75" t="s">
        <v>89</v>
      </c>
      <c r="BC162" s="65" t="s">
        <v>103</v>
      </c>
      <c r="BD162" s="400" t="s">
        <v>7192</v>
      </c>
      <c r="BE162" s="221" t="s">
        <v>87</v>
      </c>
      <c r="BF162" s="221" t="s">
        <v>87</v>
      </c>
    </row>
    <row r="163" spans="2:58" x14ac:dyDescent="0.25">
      <c r="B163" s="221">
        <v>2025</v>
      </c>
      <c r="C163" s="221">
        <v>891780111</v>
      </c>
      <c r="D163" s="221" t="s">
        <v>78</v>
      </c>
      <c r="E163" s="49" t="s">
        <v>7191</v>
      </c>
      <c r="F163" s="65" t="s">
        <v>7190</v>
      </c>
      <c r="G163" s="65">
        <v>0</v>
      </c>
      <c r="H163" s="65" t="s">
        <v>81</v>
      </c>
      <c r="I163" s="65" t="s">
        <v>82</v>
      </c>
      <c r="J163" s="67" t="s">
        <v>83</v>
      </c>
      <c r="K163" s="66" t="s">
        <v>7189</v>
      </c>
      <c r="L163" s="68">
        <v>25000000</v>
      </c>
      <c r="M163" s="65" t="s">
        <v>85</v>
      </c>
      <c r="N163" s="66" t="s">
        <v>7188</v>
      </c>
      <c r="O163" s="66">
        <v>79731088</v>
      </c>
      <c r="P163" s="66">
        <v>1039</v>
      </c>
      <c r="Q163" s="70">
        <v>45784</v>
      </c>
      <c r="R163" s="66">
        <v>77400000</v>
      </c>
      <c r="S163" s="70">
        <v>45790</v>
      </c>
      <c r="T163" s="68">
        <v>25000000</v>
      </c>
      <c r="U163" s="68">
        <v>14777</v>
      </c>
      <c r="V163" s="65" t="s">
        <v>87</v>
      </c>
      <c r="W163" s="49">
        <v>84458088</v>
      </c>
      <c r="X163" s="49" t="s">
        <v>6212</v>
      </c>
      <c r="Y163" s="70">
        <v>45789</v>
      </c>
      <c r="Z163" s="70">
        <v>45790</v>
      </c>
      <c r="AA163" s="70" t="s">
        <v>89</v>
      </c>
      <c r="AB163" s="70">
        <v>45851</v>
      </c>
      <c r="AC163" s="49">
        <f t="shared" si="10"/>
        <v>61</v>
      </c>
      <c r="AD163" s="65">
        <v>0</v>
      </c>
      <c r="AE163" s="68">
        <v>0</v>
      </c>
      <c r="AF163" s="65">
        <v>0</v>
      </c>
      <c r="AG163" s="77" t="s">
        <v>89</v>
      </c>
      <c r="AH163" s="49">
        <f t="shared" si="11"/>
        <v>0</v>
      </c>
      <c r="AI163" s="65">
        <v>0</v>
      </c>
      <c r="AJ163" s="68">
        <v>0</v>
      </c>
      <c r="AK163" s="65" t="s">
        <v>89</v>
      </c>
      <c r="AL163" s="78" t="s">
        <v>89</v>
      </c>
      <c r="AM163" s="65">
        <v>0</v>
      </c>
      <c r="AN163" s="78" t="s">
        <v>89</v>
      </c>
      <c r="AO163" s="78" t="s">
        <v>89</v>
      </c>
      <c r="AP163" s="78" t="s">
        <v>89</v>
      </c>
      <c r="AQ163" s="49">
        <f t="shared" si="12"/>
        <v>0</v>
      </c>
      <c r="AR163" s="49">
        <f>+L163+AE163-AJ163</f>
        <v>25000000</v>
      </c>
      <c r="AS163" s="65" t="s">
        <v>87</v>
      </c>
      <c r="AT163" s="68">
        <v>25000000</v>
      </c>
      <c r="AU163" s="65" t="s">
        <v>90</v>
      </c>
      <c r="AV163" s="68">
        <v>0</v>
      </c>
      <c r="AW163" s="75" t="s">
        <v>89</v>
      </c>
      <c r="AX163" s="224">
        <v>12500000</v>
      </c>
      <c r="AY163" s="79">
        <f t="shared" si="13"/>
        <v>12500000</v>
      </c>
      <c r="AZ163" s="223">
        <f t="shared" si="14"/>
        <v>0.5</v>
      </c>
      <c r="BA163" s="74">
        <v>1</v>
      </c>
      <c r="BB163" s="75" t="s">
        <v>89</v>
      </c>
      <c r="BC163" s="65" t="s">
        <v>103</v>
      </c>
      <c r="BD163" s="400" t="s">
        <v>7187</v>
      </c>
      <c r="BE163" s="221" t="s">
        <v>87</v>
      </c>
      <c r="BF163" s="221" t="s">
        <v>87</v>
      </c>
    </row>
    <row r="164" spans="2:58" x14ac:dyDescent="0.25">
      <c r="B164" s="221">
        <v>2025</v>
      </c>
      <c r="C164" s="221">
        <v>891780111</v>
      </c>
      <c r="D164" s="221" t="s">
        <v>78</v>
      </c>
      <c r="E164" s="49" t="s">
        <v>7186</v>
      </c>
      <c r="F164" s="65" t="s">
        <v>7185</v>
      </c>
      <c r="G164" s="65">
        <v>0</v>
      </c>
      <c r="H164" s="65" t="s">
        <v>81</v>
      </c>
      <c r="I164" s="65" t="s">
        <v>82</v>
      </c>
      <c r="J164" s="67" t="s">
        <v>83</v>
      </c>
      <c r="K164" s="66" t="s">
        <v>7184</v>
      </c>
      <c r="L164" s="68">
        <v>25000000</v>
      </c>
      <c r="M164" s="65" t="s">
        <v>85</v>
      </c>
      <c r="N164" s="66" t="s">
        <v>7183</v>
      </c>
      <c r="O164" s="66">
        <v>1144139246</v>
      </c>
      <c r="P164" s="66">
        <v>1039</v>
      </c>
      <c r="Q164" s="70">
        <v>45784</v>
      </c>
      <c r="R164" s="66">
        <v>77400000</v>
      </c>
      <c r="S164" s="70">
        <v>45790</v>
      </c>
      <c r="T164" s="68">
        <v>25000000</v>
      </c>
      <c r="U164" s="68">
        <v>14775</v>
      </c>
      <c r="V164" s="65" t="s">
        <v>87</v>
      </c>
      <c r="W164" s="49">
        <v>84458088</v>
      </c>
      <c r="X164" s="49" t="s">
        <v>6212</v>
      </c>
      <c r="Y164" s="70">
        <v>45789</v>
      </c>
      <c r="Z164" s="70">
        <v>45790</v>
      </c>
      <c r="AA164" s="70" t="s">
        <v>89</v>
      </c>
      <c r="AB164" s="70">
        <v>45851</v>
      </c>
      <c r="AC164" s="49">
        <f t="shared" si="10"/>
        <v>61</v>
      </c>
      <c r="AD164" s="65">
        <v>0</v>
      </c>
      <c r="AE164" s="68">
        <v>0</v>
      </c>
      <c r="AF164" s="65">
        <v>0</v>
      </c>
      <c r="AG164" s="77" t="s">
        <v>89</v>
      </c>
      <c r="AH164" s="49">
        <f t="shared" si="11"/>
        <v>0</v>
      </c>
      <c r="AI164" s="65">
        <v>0</v>
      </c>
      <c r="AJ164" s="68">
        <v>0</v>
      </c>
      <c r="AK164" s="65" t="s">
        <v>89</v>
      </c>
      <c r="AL164" s="78" t="s">
        <v>89</v>
      </c>
      <c r="AM164" s="65">
        <v>0</v>
      </c>
      <c r="AN164" s="78" t="s">
        <v>89</v>
      </c>
      <c r="AO164" s="78" t="s">
        <v>89</v>
      </c>
      <c r="AP164" s="78" t="s">
        <v>89</v>
      </c>
      <c r="AQ164" s="49">
        <f t="shared" si="12"/>
        <v>0</v>
      </c>
      <c r="AR164" s="49">
        <f>+L164+AE164-AJ164</f>
        <v>25000000</v>
      </c>
      <c r="AS164" s="65" t="s">
        <v>87</v>
      </c>
      <c r="AT164" s="68">
        <v>25000000</v>
      </c>
      <c r="AU164" s="65" t="s">
        <v>90</v>
      </c>
      <c r="AV164" s="68">
        <v>0</v>
      </c>
      <c r="AW164" s="75" t="s">
        <v>89</v>
      </c>
      <c r="AX164" s="224">
        <v>12500000</v>
      </c>
      <c r="AY164" s="79">
        <f t="shared" si="13"/>
        <v>12500000</v>
      </c>
      <c r="AZ164" s="223">
        <f t="shared" si="14"/>
        <v>0.5</v>
      </c>
      <c r="BA164" s="74">
        <v>1</v>
      </c>
      <c r="BB164" s="75" t="s">
        <v>89</v>
      </c>
      <c r="BC164" s="65" t="s">
        <v>103</v>
      </c>
      <c r="BD164" s="400" t="s">
        <v>7182</v>
      </c>
      <c r="BE164" s="221" t="s">
        <v>87</v>
      </c>
      <c r="BF164" s="221" t="s">
        <v>87</v>
      </c>
    </row>
    <row r="165" spans="2:58" x14ac:dyDescent="0.25">
      <c r="B165" s="221">
        <v>2025</v>
      </c>
      <c r="C165" s="221">
        <v>891780111</v>
      </c>
      <c r="D165" s="221" t="s">
        <v>78</v>
      </c>
      <c r="E165" s="49" t="s">
        <v>7181</v>
      </c>
      <c r="F165" s="65" t="s">
        <v>7180</v>
      </c>
      <c r="G165" s="65">
        <v>0</v>
      </c>
      <c r="H165" s="65" t="s">
        <v>81</v>
      </c>
      <c r="I165" s="65" t="s">
        <v>82</v>
      </c>
      <c r="J165" s="67" t="s">
        <v>83</v>
      </c>
      <c r="K165" s="66" t="s">
        <v>7179</v>
      </c>
      <c r="L165" s="68">
        <v>7600000</v>
      </c>
      <c r="M165" s="65" t="s">
        <v>85</v>
      </c>
      <c r="N165" s="66" t="s">
        <v>6491</v>
      </c>
      <c r="O165" s="66">
        <v>1083007615</v>
      </c>
      <c r="P165" s="66">
        <v>123</v>
      </c>
      <c r="Q165" s="70">
        <v>45679</v>
      </c>
      <c r="R165" s="66">
        <v>1353279124</v>
      </c>
      <c r="S165" s="70">
        <v>45790</v>
      </c>
      <c r="T165" s="68">
        <v>7600000</v>
      </c>
      <c r="U165" s="68">
        <v>14776</v>
      </c>
      <c r="V165" s="65" t="s">
        <v>87</v>
      </c>
      <c r="W165" s="68">
        <v>85155333</v>
      </c>
      <c r="X165" s="67" t="s">
        <v>3595</v>
      </c>
      <c r="Y165" s="70">
        <v>45790</v>
      </c>
      <c r="Z165" s="70">
        <v>45790</v>
      </c>
      <c r="AA165" s="70" t="s">
        <v>89</v>
      </c>
      <c r="AB165" s="70">
        <v>45838</v>
      </c>
      <c r="AC165" s="49">
        <f t="shared" si="10"/>
        <v>48</v>
      </c>
      <c r="AD165" s="65">
        <v>0</v>
      </c>
      <c r="AE165" s="68">
        <v>0</v>
      </c>
      <c r="AF165" s="65">
        <v>0</v>
      </c>
      <c r="AG165" s="77" t="s">
        <v>89</v>
      </c>
      <c r="AH165" s="49">
        <f t="shared" si="11"/>
        <v>0</v>
      </c>
      <c r="AI165" s="65">
        <v>0</v>
      </c>
      <c r="AJ165" s="68">
        <v>0</v>
      </c>
      <c r="AK165" s="65" t="s">
        <v>89</v>
      </c>
      <c r="AL165" s="78" t="s">
        <v>89</v>
      </c>
      <c r="AM165" s="65">
        <v>0</v>
      </c>
      <c r="AN165" s="78" t="s">
        <v>89</v>
      </c>
      <c r="AO165" s="78" t="s">
        <v>89</v>
      </c>
      <c r="AP165" s="78" t="s">
        <v>89</v>
      </c>
      <c r="AQ165" s="49">
        <f t="shared" si="12"/>
        <v>0</v>
      </c>
      <c r="AR165" s="49">
        <f>+L165+AE165-AJ165</f>
        <v>7600000</v>
      </c>
      <c r="AS165" s="65" t="s">
        <v>87</v>
      </c>
      <c r="AT165" s="68">
        <v>7600000</v>
      </c>
      <c r="AU165" s="65" t="s">
        <v>90</v>
      </c>
      <c r="AV165" s="68">
        <v>0</v>
      </c>
      <c r="AW165" s="75" t="s">
        <v>89</v>
      </c>
      <c r="AX165" s="224">
        <v>7600000</v>
      </c>
      <c r="AY165" s="79">
        <f t="shared" si="13"/>
        <v>0</v>
      </c>
      <c r="AZ165" s="223">
        <f t="shared" si="14"/>
        <v>1</v>
      </c>
      <c r="BA165" s="74">
        <v>1</v>
      </c>
      <c r="BB165" s="75" t="s">
        <v>89</v>
      </c>
      <c r="BC165" s="65" t="s">
        <v>103</v>
      </c>
      <c r="BD165" s="400" t="s">
        <v>7178</v>
      </c>
      <c r="BE165" s="221" t="s">
        <v>87</v>
      </c>
      <c r="BF165" s="221" t="s">
        <v>87</v>
      </c>
    </row>
    <row r="166" spans="2:58" x14ac:dyDescent="0.25">
      <c r="B166" s="221">
        <v>2025</v>
      </c>
      <c r="C166" s="221">
        <v>891780111</v>
      </c>
      <c r="D166" s="221" t="s">
        <v>78</v>
      </c>
      <c r="E166" s="49" t="s">
        <v>7177</v>
      </c>
      <c r="F166" s="65" t="s">
        <v>7176</v>
      </c>
      <c r="G166" s="65">
        <v>0</v>
      </c>
      <c r="H166" s="65" t="s">
        <v>81</v>
      </c>
      <c r="I166" s="65" t="s">
        <v>82</v>
      </c>
      <c r="J166" s="67" t="s">
        <v>83</v>
      </c>
      <c r="K166" s="66" t="s">
        <v>7175</v>
      </c>
      <c r="L166" s="68">
        <v>3900000</v>
      </c>
      <c r="M166" s="65" t="s">
        <v>85</v>
      </c>
      <c r="N166" s="66" t="s">
        <v>7174</v>
      </c>
      <c r="O166" s="66">
        <v>1082951874</v>
      </c>
      <c r="P166" s="66">
        <v>1039</v>
      </c>
      <c r="Q166" s="70">
        <v>45784</v>
      </c>
      <c r="R166" s="66">
        <v>77400000</v>
      </c>
      <c r="S166" s="70">
        <v>45793</v>
      </c>
      <c r="T166" s="68">
        <v>3900000</v>
      </c>
      <c r="U166" s="68">
        <v>15004</v>
      </c>
      <c r="V166" s="65" t="s">
        <v>87</v>
      </c>
      <c r="W166" s="68">
        <v>84458088</v>
      </c>
      <c r="X166" s="67" t="s">
        <v>6212</v>
      </c>
      <c r="Y166" s="70">
        <v>45792</v>
      </c>
      <c r="Z166" s="70">
        <v>45793</v>
      </c>
      <c r="AA166" s="70" t="s">
        <v>89</v>
      </c>
      <c r="AB166" s="70">
        <v>45824</v>
      </c>
      <c r="AC166" s="49">
        <f t="shared" si="10"/>
        <v>31</v>
      </c>
      <c r="AD166" s="65">
        <v>0</v>
      </c>
      <c r="AE166" s="68">
        <v>0</v>
      </c>
      <c r="AF166" s="65">
        <v>0</v>
      </c>
      <c r="AG166" s="77" t="s">
        <v>89</v>
      </c>
      <c r="AH166" s="49">
        <f t="shared" si="11"/>
        <v>0</v>
      </c>
      <c r="AI166" s="65">
        <v>0</v>
      </c>
      <c r="AJ166" s="68">
        <v>0</v>
      </c>
      <c r="AK166" s="65" t="s">
        <v>89</v>
      </c>
      <c r="AL166" s="78" t="s">
        <v>89</v>
      </c>
      <c r="AM166" s="65">
        <v>0</v>
      </c>
      <c r="AN166" s="78" t="s">
        <v>89</v>
      </c>
      <c r="AO166" s="78" t="s">
        <v>89</v>
      </c>
      <c r="AP166" s="78" t="s">
        <v>89</v>
      </c>
      <c r="AQ166" s="49">
        <f t="shared" si="12"/>
        <v>0</v>
      </c>
      <c r="AR166" s="49">
        <f>+L166+AE166-AJ166</f>
        <v>3900000</v>
      </c>
      <c r="AS166" s="65" t="s">
        <v>87</v>
      </c>
      <c r="AT166" s="68">
        <v>3900000</v>
      </c>
      <c r="AU166" s="65" t="s">
        <v>90</v>
      </c>
      <c r="AV166" s="68">
        <v>0</v>
      </c>
      <c r="AW166" s="75" t="s">
        <v>89</v>
      </c>
      <c r="AX166" s="224">
        <v>0</v>
      </c>
      <c r="AY166" s="79">
        <f t="shared" si="13"/>
        <v>3900000</v>
      </c>
      <c r="AZ166" s="223">
        <f t="shared" si="14"/>
        <v>0</v>
      </c>
      <c r="BA166" s="74">
        <v>1</v>
      </c>
      <c r="BB166" s="75" t="s">
        <v>89</v>
      </c>
      <c r="BC166" s="65" t="s">
        <v>103</v>
      </c>
      <c r="BD166" s="400" t="s">
        <v>7173</v>
      </c>
      <c r="BE166" s="221" t="s">
        <v>87</v>
      </c>
      <c r="BF166" s="221" t="s">
        <v>87</v>
      </c>
    </row>
    <row r="167" spans="2:58" x14ac:dyDescent="0.25">
      <c r="B167" s="221">
        <v>2025</v>
      </c>
      <c r="C167" s="221">
        <v>891780111</v>
      </c>
      <c r="D167" s="221" t="s">
        <v>78</v>
      </c>
      <c r="E167" s="49" t="s">
        <v>7172</v>
      </c>
      <c r="F167" s="65" t="s">
        <v>7171</v>
      </c>
      <c r="G167" s="65">
        <v>0</v>
      </c>
      <c r="H167" s="65" t="s">
        <v>81</v>
      </c>
      <c r="I167" s="65" t="s">
        <v>3368</v>
      </c>
      <c r="J167" s="67" t="s">
        <v>83</v>
      </c>
      <c r="K167" s="66" t="s">
        <v>7170</v>
      </c>
      <c r="L167" s="68">
        <v>5500000</v>
      </c>
      <c r="M167" s="65" t="s">
        <v>85</v>
      </c>
      <c r="N167" s="66" t="s">
        <v>6732</v>
      </c>
      <c r="O167" s="66">
        <v>1082862195</v>
      </c>
      <c r="P167" s="66">
        <v>267</v>
      </c>
      <c r="Q167" s="70">
        <v>45693</v>
      </c>
      <c r="R167" s="66">
        <v>266751357.44</v>
      </c>
      <c r="S167" s="70">
        <v>45793</v>
      </c>
      <c r="T167" s="68">
        <v>5500000</v>
      </c>
      <c r="U167" s="68">
        <v>15002</v>
      </c>
      <c r="V167" s="65" t="s">
        <v>87</v>
      </c>
      <c r="W167" s="68">
        <v>72005158</v>
      </c>
      <c r="X167" s="67" t="s">
        <v>6585</v>
      </c>
      <c r="Y167" s="70">
        <v>45792</v>
      </c>
      <c r="Z167" s="70">
        <v>45793</v>
      </c>
      <c r="AA167" s="70" t="s">
        <v>89</v>
      </c>
      <c r="AB167" s="70">
        <v>45808</v>
      </c>
      <c r="AC167" s="49">
        <f t="shared" si="10"/>
        <v>15</v>
      </c>
      <c r="AD167" s="65">
        <v>0</v>
      </c>
      <c r="AE167" s="68">
        <v>0</v>
      </c>
      <c r="AF167" s="65">
        <v>0</v>
      </c>
      <c r="AG167" s="77" t="s">
        <v>89</v>
      </c>
      <c r="AH167" s="49">
        <f t="shared" si="11"/>
        <v>0</v>
      </c>
      <c r="AI167" s="65">
        <v>0</v>
      </c>
      <c r="AJ167" s="68">
        <v>0</v>
      </c>
      <c r="AK167" s="65" t="s">
        <v>89</v>
      </c>
      <c r="AL167" s="78" t="s">
        <v>89</v>
      </c>
      <c r="AM167" s="65">
        <v>0</v>
      </c>
      <c r="AN167" s="78" t="s">
        <v>89</v>
      </c>
      <c r="AO167" s="78" t="s">
        <v>89</v>
      </c>
      <c r="AP167" s="78" t="s">
        <v>89</v>
      </c>
      <c r="AQ167" s="49">
        <f t="shared" si="12"/>
        <v>0</v>
      </c>
      <c r="AR167" s="49">
        <f>+L167+AE167-AJ167</f>
        <v>5500000</v>
      </c>
      <c r="AS167" s="65" t="s">
        <v>90</v>
      </c>
      <c r="AT167" s="68">
        <v>0</v>
      </c>
      <c r="AU167" s="65" t="s">
        <v>90</v>
      </c>
      <c r="AV167" s="68">
        <v>0</v>
      </c>
      <c r="AW167" s="75" t="s">
        <v>89</v>
      </c>
      <c r="AX167" s="224">
        <v>0</v>
      </c>
      <c r="AY167" s="79">
        <f t="shared" si="13"/>
        <v>5500000</v>
      </c>
      <c r="AZ167" s="223">
        <f t="shared" si="14"/>
        <v>0</v>
      </c>
      <c r="BA167" s="74">
        <v>1</v>
      </c>
      <c r="BB167" s="75" t="s">
        <v>89</v>
      </c>
      <c r="BC167" s="65" t="s">
        <v>103</v>
      </c>
      <c r="BD167" s="400" t="s">
        <v>7169</v>
      </c>
      <c r="BE167" s="221" t="s">
        <v>87</v>
      </c>
      <c r="BF167" s="221" t="s">
        <v>87</v>
      </c>
    </row>
    <row r="168" spans="2:58" x14ac:dyDescent="0.25">
      <c r="B168" s="221">
        <v>2025</v>
      </c>
      <c r="C168" s="221">
        <v>891780111</v>
      </c>
      <c r="D168" s="221" t="s">
        <v>78</v>
      </c>
      <c r="E168" s="49" t="s">
        <v>7168</v>
      </c>
      <c r="F168" s="65" t="s">
        <v>7167</v>
      </c>
      <c r="G168" s="65">
        <v>0</v>
      </c>
      <c r="H168" s="65" t="s">
        <v>81</v>
      </c>
      <c r="I168" s="65" t="s">
        <v>3368</v>
      </c>
      <c r="J168" s="67" t="s">
        <v>83</v>
      </c>
      <c r="K168" s="66" t="s">
        <v>7166</v>
      </c>
      <c r="L168" s="68">
        <v>6000000</v>
      </c>
      <c r="M168" s="65" t="s">
        <v>85</v>
      </c>
      <c r="N168" s="66" t="s">
        <v>6727</v>
      </c>
      <c r="O168" s="66">
        <v>1102832707</v>
      </c>
      <c r="P168" s="66">
        <v>267</v>
      </c>
      <c r="Q168" s="70">
        <v>45693</v>
      </c>
      <c r="R168" s="66">
        <v>266751357.44</v>
      </c>
      <c r="S168" s="70">
        <v>45793</v>
      </c>
      <c r="T168" s="68">
        <v>6000000</v>
      </c>
      <c r="U168" s="68">
        <v>15003</v>
      </c>
      <c r="V168" s="65" t="s">
        <v>87</v>
      </c>
      <c r="W168" s="68">
        <v>72005158</v>
      </c>
      <c r="X168" s="67" t="s">
        <v>6585</v>
      </c>
      <c r="Y168" s="70">
        <v>45792</v>
      </c>
      <c r="Z168" s="70">
        <v>45793</v>
      </c>
      <c r="AA168" s="70" t="s">
        <v>89</v>
      </c>
      <c r="AB168" s="70">
        <v>45808</v>
      </c>
      <c r="AC168" s="49">
        <f t="shared" si="10"/>
        <v>15</v>
      </c>
      <c r="AD168" s="65">
        <v>0</v>
      </c>
      <c r="AE168" s="68">
        <v>0</v>
      </c>
      <c r="AF168" s="65">
        <v>0</v>
      </c>
      <c r="AG168" s="77" t="s">
        <v>89</v>
      </c>
      <c r="AH168" s="49">
        <f t="shared" si="11"/>
        <v>0</v>
      </c>
      <c r="AI168" s="65">
        <v>0</v>
      </c>
      <c r="AJ168" s="68">
        <v>0</v>
      </c>
      <c r="AK168" s="65" t="s">
        <v>89</v>
      </c>
      <c r="AL168" s="78" t="s">
        <v>89</v>
      </c>
      <c r="AM168" s="65">
        <v>0</v>
      </c>
      <c r="AN168" s="78" t="s">
        <v>89</v>
      </c>
      <c r="AO168" s="78" t="s">
        <v>89</v>
      </c>
      <c r="AP168" s="78" t="s">
        <v>89</v>
      </c>
      <c r="AQ168" s="49">
        <f t="shared" si="12"/>
        <v>0</v>
      </c>
      <c r="AR168" s="49">
        <f>+L168+AE168-AJ168</f>
        <v>6000000</v>
      </c>
      <c r="AS168" s="65" t="s">
        <v>90</v>
      </c>
      <c r="AT168" s="68">
        <v>0</v>
      </c>
      <c r="AU168" s="65" t="s">
        <v>90</v>
      </c>
      <c r="AV168" s="68">
        <v>0</v>
      </c>
      <c r="AW168" s="75" t="s">
        <v>89</v>
      </c>
      <c r="AX168" s="224">
        <v>0</v>
      </c>
      <c r="AY168" s="79">
        <f t="shared" si="13"/>
        <v>6000000</v>
      </c>
      <c r="AZ168" s="223">
        <f t="shared" si="14"/>
        <v>0</v>
      </c>
      <c r="BA168" s="74">
        <v>1</v>
      </c>
      <c r="BB168" s="75" t="s">
        <v>89</v>
      </c>
      <c r="BC168" s="65" t="s">
        <v>103</v>
      </c>
      <c r="BD168" s="400" t="s">
        <v>7165</v>
      </c>
      <c r="BE168" s="221" t="s">
        <v>87</v>
      </c>
      <c r="BF168" s="221" t="s">
        <v>87</v>
      </c>
    </row>
    <row r="169" spans="2:58" x14ac:dyDescent="0.25">
      <c r="B169" s="221">
        <v>2025</v>
      </c>
      <c r="C169" s="221">
        <v>891780111</v>
      </c>
      <c r="D169" s="221" t="s">
        <v>78</v>
      </c>
      <c r="E169" s="49" t="s">
        <v>7164</v>
      </c>
      <c r="F169" s="65" t="s">
        <v>7163</v>
      </c>
      <c r="G169" s="65">
        <v>0</v>
      </c>
      <c r="H169" s="65" t="s">
        <v>81</v>
      </c>
      <c r="I169" s="65" t="s">
        <v>82</v>
      </c>
      <c r="J169" s="67" t="s">
        <v>83</v>
      </c>
      <c r="K169" s="66" t="s">
        <v>7162</v>
      </c>
      <c r="L169" s="68">
        <v>18000000</v>
      </c>
      <c r="M169" s="65" t="s">
        <v>85</v>
      </c>
      <c r="N169" s="66" t="s">
        <v>7161</v>
      </c>
      <c r="O169" s="66">
        <v>72275041</v>
      </c>
      <c r="P169" s="66">
        <v>123</v>
      </c>
      <c r="Q169" s="70">
        <v>45679</v>
      </c>
      <c r="R169" s="66">
        <v>1353279124</v>
      </c>
      <c r="S169" s="70">
        <v>45793</v>
      </c>
      <c r="T169" s="68">
        <v>18000000</v>
      </c>
      <c r="U169" s="68">
        <v>15000</v>
      </c>
      <c r="V169" s="65" t="s">
        <v>87</v>
      </c>
      <c r="W169" s="68">
        <v>1082939683</v>
      </c>
      <c r="X169" s="67" t="s">
        <v>3365</v>
      </c>
      <c r="Y169" s="70">
        <v>45792</v>
      </c>
      <c r="Z169" s="70">
        <v>45793</v>
      </c>
      <c r="AA169" s="70" t="s">
        <v>89</v>
      </c>
      <c r="AB169" s="70">
        <v>45916</v>
      </c>
      <c r="AC169" s="49">
        <f t="shared" si="10"/>
        <v>123</v>
      </c>
      <c r="AD169" s="65">
        <v>0</v>
      </c>
      <c r="AE169" s="68">
        <v>0</v>
      </c>
      <c r="AF169" s="65">
        <v>0</v>
      </c>
      <c r="AG169" s="77" t="s">
        <v>89</v>
      </c>
      <c r="AH169" s="49">
        <f t="shared" si="11"/>
        <v>0</v>
      </c>
      <c r="AI169" s="65">
        <v>0</v>
      </c>
      <c r="AJ169" s="68">
        <v>0</v>
      </c>
      <c r="AK169" s="65" t="s">
        <v>89</v>
      </c>
      <c r="AL169" s="78" t="s">
        <v>89</v>
      </c>
      <c r="AM169" s="65">
        <v>0</v>
      </c>
      <c r="AN169" s="78" t="s">
        <v>89</v>
      </c>
      <c r="AO169" s="78" t="s">
        <v>89</v>
      </c>
      <c r="AP169" s="78" t="s">
        <v>89</v>
      </c>
      <c r="AQ169" s="49">
        <f t="shared" si="12"/>
        <v>0</v>
      </c>
      <c r="AR169" s="49">
        <f>+L169+AE169-AJ169</f>
        <v>18000000</v>
      </c>
      <c r="AS169" s="65" t="s">
        <v>87</v>
      </c>
      <c r="AT169" s="68">
        <v>18000000</v>
      </c>
      <c r="AU169" s="65" t="s">
        <v>90</v>
      </c>
      <c r="AV169" s="68">
        <v>0</v>
      </c>
      <c r="AW169" s="75" t="s">
        <v>89</v>
      </c>
      <c r="AX169" s="224">
        <v>4500000</v>
      </c>
      <c r="AY169" s="79">
        <f t="shared" si="13"/>
        <v>13500000</v>
      </c>
      <c r="AZ169" s="223">
        <f t="shared" si="14"/>
        <v>0.25</v>
      </c>
      <c r="BA169" s="74">
        <v>0.25</v>
      </c>
      <c r="BB169" s="75" t="s">
        <v>89</v>
      </c>
      <c r="BC169" s="65" t="s">
        <v>108</v>
      </c>
      <c r="BD169" s="400" t="s">
        <v>7160</v>
      </c>
      <c r="BE169" s="221" t="s">
        <v>87</v>
      </c>
      <c r="BF169" s="221" t="s">
        <v>87</v>
      </c>
    </row>
    <row r="170" spans="2:58" x14ac:dyDescent="0.25">
      <c r="B170" s="221">
        <v>2025</v>
      </c>
      <c r="C170" s="221">
        <v>891780111</v>
      </c>
      <c r="D170" s="221" t="s">
        <v>78</v>
      </c>
      <c r="E170" s="49" t="s">
        <v>7159</v>
      </c>
      <c r="F170" s="65" t="s">
        <v>7158</v>
      </c>
      <c r="G170" s="65">
        <v>0</v>
      </c>
      <c r="H170" s="65" t="s">
        <v>81</v>
      </c>
      <c r="I170" s="65" t="s">
        <v>3368</v>
      </c>
      <c r="J170" s="67" t="s">
        <v>83</v>
      </c>
      <c r="K170" s="66" t="s">
        <v>7157</v>
      </c>
      <c r="L170" s="68">
        <v>4000000</v>
      </c>
      <c r="M170" s="65" t="s">
        <v>85</v>
      </c>
      <c r="N170" s="66" t="s">
        <v>6607</v>
      </c>
      <c r="O170" s="66">
        <v>57464799</v>
      </c>
      <c r="P170" s="66">
        <v>267</v>
      </c>
      <c r="Q170" s="70">
        <v>45693</v>
      </c>
      <c r="R170" s="66">
        <v>266751357.44</v>
      </c>
      <c r="S170" s="70">
        <v>45793</v>
      </c>
      <c r="T170" s="68">
        <v>4000000</v>
      </c>
      <c r="U170" s="68">
        <v>14999</v>
      </c>
      <c r="V170" s="65" t="s">
        <v>87</v>
      </c>
      <c r="W170" s="68">
        <v>72005158</v>
      </c>
      <c r="X170" s="67" t="s">
        <v>6585</v>
      </c>
      <c r="Y170" s="70">
        <v>45792</v>
      </c>
      <c r="Z170" s="70">
        <v>45793</v>
      </c>
      <c r="AA170" s="70" t="s">
        <v>89</v>
      </c>
      <c r="AB170" s="70">
        <v>45808</v>
      </c>
      <c r="AC170" s="49">
        <f t="shared" si="10"/>
        <v>15</v>
      </c>
      <c r="AD170" s="65">
        <v>0</v>
      </c>
      <c r="AE170" s="68">
        <v>0</v>
      </c>
      <c r="AF170" s="65">
        <v>0</v>
      </c>
      <c r="AG170" s="77" t="s">
        <v>89</v>
      </c>
      <c r="AH170" s="49">
        <f t="shared" si="11"/>
        <v>0</v>
      </c>
      <c r="AI170" s="65">
        <v>0</v>
      </c>
      <c r="AJ170" s="68">
        <v>0</v>
      </c>
      <c r="AK170" s="65" t="s">
        <v>89</v>
      </c>
      <c r="AL170" s="78" t="s">
        <v>89</v>
      </c>
      <c r="AM170" s="65">
        <v>0</v>
      </c>
      <c r="AN170" s="78" t="s">
        <v>89</v>
      </c>
      <c r="AO170" s="78" t="s">
        <v>89</v>
      </c>
      <c r="AP170" s="78" t="s">
        <v>89</v>
      </c>
      <c r="AQ170" s="49">
        <f t="shared" si="12"/>
        <v>0</v>
      </c>
      <c r="AR170" s="49">
        <f>+L170+AE170-AJ170</f>
        <v>4000000</v>
      </c>
      <c r="AS170" s="65" t="s">
        <v>90</v>
      </c>
      <c r="AT170" s="68">
        <v>0</v>
      </c>
      <c r="AU170" s="65" t="s">
        <v>90</v>
      </c>
      <c r="AV170" s="68">
        <v>0</v>
      </c>
      <c r="AW170" s="75" t="s">
        <v>89</v>
      </c>
      <c r="AX170" s="224">
        <v>0</v>
      </c>
      <c r="AY170" s="79">
        <f t="shared" si="13"/>
        <v>4000000</v>
      </c>
      <c r="AZ170" s="223">
        <f t="shared" si="14"/>
        <v>0</v>
      </c>
      <c r="BA170" s="74">
        <v>1</v>
      </c>
      <c r="BB170" s="75" t="s">
        <v>89</v>
      </c>
      <c r="BC170" s="65" t="s">
        <v>103</v>
      </c>
      <c r="BD170" s="400" t="s">
        <v>7156</v>
      </c>
      <c r="BE170" s="221" t="s">
        <v>87</v>
      </c>
      <c r="BF170" s="221" t="s">
        <v>87</v>
      </c>
    </row>
    <row r="171" spans="2:58" x14ac:dyDescent="0.25">
      <c r="B171" s="221">
        <v>2025</v>
      </c>
      <c r="C171" s="221">
        <v>891780111</v>
      </c>
      <c r="D171" s="221" t="s">
        <v>78</v>
      </c>
      <c r="E171" s="49" t="s">
        <v>7155</v>
      </c>
      <c r="F171" s="65" t="s">
        <v>7154</v>
      </c>
      <c r="G171" s="65">
        <v>0</v>
      </c>
      <c r="H171" s="65" t="s">
        <v>81</v>
      </c>
      <c r="I171" s="65" t="s">
        <v>3368</v>
      </c>
      <c r="J171" s="67" t="s">
        <v>83</v>
      </c>
      <c r="K171" s="66" t="s">
        <v>7153</v>
      </c>
      <c r="L171" s="68">
        <v>3500000</v>
      </c>
      <c r="M171" s="65" t="s">
        <v>85</v>
      </c>
      <c r="N171" s="66" t="s">
        <v>7152</v>
      </c>
      <c r="O171" s="66">
        <v>7143832</v>
      </c>
      <c r="P171" s="66">
        <v>267</v>
      </c>
      <c r="Q171" s="70">
        <v>45693</v>
      </c>
      <c r="R171" s="66">
        <v>266751357.44</v>
      </c>
      <c r="S171" s="70">
        <v>45793</v>
      </c>
      <c r="T171" s="68">
        <v>3500000</v>
      </c>
      <c r="U171" s="68">
        <v>14998</v>
      </c>
      <c r="V171" s="65" t="s">
        <v>87</v>
      </c>
      <c r="W171" s="68">
        <v>72005158</v>
      </c>
      <c r="X171" s="67" t="s">
        <v>6585</v>
      </c>
      <c r="Y171" s="70">
        <v>45792</v>
      </c>
      <c r="Z171" s="70">
        <v>45793</v>
      </c>
      <c r="AA171" s="70" t="s">
        <v>89</v>
      </c>
      <c r="AB171" s="70">
        <v>45808</v>
      </c>
      <c r="AC171" s="49">
        <f t="shared" si="10"/>
        <v>15</v>
      </c>
      <c r="AD171" s="65">
        <v>0</v>
      </c>
      <c r="AE171" s="68">
        <v>0</v>
      </c>
      <c r="AF171" s="65">
        <v>0</v>
      </c>
      <c r="AG171" s="77" t="s">
        <v>89</v>
      </c>
      <c r="AH171" s="49">
        <f t="shared" si="11"/>
        <v>0</v>
      </c>
      <c r="AI171" s="65">
        <v>0</v>
      </c>
      <c r="AJ171" s="68">
        <v>0</v>
      </c>
      <c r="AK171" s="65" t="s">
        <v>89</v>
      </c>
      <c r="AL171" s="78" t="s">
        <v>89</v>
      </c>
      <c r="AM171" s="65">
        <v>0</v>
      </c>
      <c r="AN171" s="78" t="s">
        <v>89</v>
      </c>
      <c r="AO171" s="78" t="s">
        <v>89</v>
      </c>
      <c r="AP171" s="78" t="s">
        <v>89</v>
      </c>
      <c r="AQ171" s="49">
        <f t="shared" si="12"/>
        <v>0</v>
      </c>
      <c r="AR171" s="49">
        <f>+L171+AE171-AJ171</f>
        <v>3500000</v>
      </c>
      <c r="AS171" s="65" t="s">
        <v>90</v>
      </c>
      <c r="AT171" s="68">
        <v>0</v>
      </c>
      <c r="AU171" s="65" t="s">
        <v>90</v>
      </c>
      <c r="AV171" s="68">
        <v>0</v>
      </c>
      <c r="AW171" s="75" t="s">
        <v>89</v>
      </c>
      <c r="AX171" s="224">
        <v>0</v>
      </c>
      <c r="AY171" s="79">
        <f t="shared" si="13"/>
        <v>3500000</v>
      </c>
      <c r="AZ171" s="223">
        <f t="shared" si="14"/>
        <v>0</v>
      </c>
      <c r="BA171" s="74">
        <v>1</v>
      </c>
      <c r="BB171" s="75" t="s">
        <v>89</v>
      </c>
      <c r="BC171" s="65" t="s">
        <v>103</v>
      </c>
      <c r="BD171" s="400" t="s">
        <v>7151</v>
      </c>
      <c r="BE171" s="221" t="s">
        <v>87</v>
      </c>
      <c r="BF171" s="221" t="s">
        <v>87</v>
      </c>
    </row>
    <row r="172" spans="2:58" x14ac:dyDescent="0.25">
      <c r="B172" s="221">
        <v>2025</v>
      </c>
      <c r="C172" s="221">
        <v>891780111</v>
      </c>
      <c r="D172" s="221" t="s">
        <v>78</v>
      </c>
      <c r="E172" s="49" t="s">
        <v>7150</v>
      </c>
      <c r="F172" s="65" t="s">
        <v>7149</v>
      </c>
      <c r="G172" s="65">
        <v>0</v>
      </c>
      <c r="H172" s="65" t="s">
        <v>81</v>
      </c>
      <c r="I172" s="65" t="s">
        <v>82</v>
      </c>
      <c r="J172" s="67" t="s">
        <v>83</v>
      </c>
      <c r="K172" s="66" t="s">
        <v>7148</v>
      </c>
      <c r="L172" s="68">
        <v>5200000</v>
      </c>
      <c r="M172" s="65" t="s">
        <v>85</v>
      </c>
      <c r="N172" s="66" t="s">
        <v>6257</v>
      </c>
      <c r="O172" s="66">
        <v>1000883928</v>
      </c>
      <c r="P172" s="66">
        <v>123</v>
      </c>
      <c r="Q172" s="70">
        <v>45679</v>
      </c>
      <c r="R172" s="66">
        <v>1353279124</v>
      </c>
      <c r="S172" s="70">
        <v>45793</v>
      </c>
      <c r="T172" s="68">
        <v>5200000</v>
      </c>
      <c r="U172" s="68">
        <v>14997</v>
      </c>
      <c r="V172" s="65" t="s">
        <v>87</v>
      </c>
      <c r="W172" s="68">
        <v>57428039</v>
      </c>
      <c r="X172" s="67" t="s">
        <v>6540</v>
      </c>
      <c r="Y172" s="70">
        <v>45792</v>
      </c>
      <c r="Z172" s="70">
        <v>45793</v>
      </c>
      <c r="AA172" s="70" t="s">
        <v>89</v>
      </c>
      <c r="AB172" s="70">
        <v>45853</v>
      </c>
      <c r="AC172" s="49">
        <f t="shared" si="10"/>
        <v>60</v>
      </c>
      <c r="AD172" s="65">
        <v>0</v>
      </c>
      <c r="AE172" s="68">
        <v>0</v>
      </c>
      <c r="AF172" s="65">
        <v>0</v>
      </c>
      <c r="AG172" s="77" t="s">
        <v>89</v>
      </c>
      <c r="AH172" s="49">
        <f t="shared" si="11"/>
        <v>0</v>
      </c>
      <c r="AI172" s="65">
        <v>0</v>
      </c>
      <c r="AJ172" s="68">
        <v>0</v>
      </c>
      <c r="AK172" s="65" t="s">
        <v>89</v>
      </c>
      <c r="AL172" s="78" t="s">
        <v>89</v>
      </c>
      <c r="AM172" s="65">
        <v>0</v>
      </c>
      <c r="AN172" s="78" t="s">
        <v>89</v>
      </c>
      <c r="AO172" s="78" t="s">
        <v>89</v>
      </c>
      <c r="AP172" s="78" t="s">
        <v>89</v>
      </c>
      <c r="AQ172" s="49">
        <f t="shared" si="12"/>
        <v>0</v>
      </c>
      <c r="AR172" s="49">
        <f>+L172+AE172-AJ172</f>
        <v>5200000</v>
      </c>
      <c r="AS172" s="65" t="s">
        <v>87</v>
      </c>
      <c r="AT172" s="68">
        <v>5200000</v>
      </c>
      <c r="AU172" s="65" t="s">
        <v>90</v>
      </c>
      <c r="AV172" s="68">
        <v>0</v>
      </c>
      <c r="AW172" s="75" t="s">
        <v>89</v>
      </c>
      <c r="AX172" s="224">
        <v>2600000</v>
      </c>
      <c r="AY172" s="79">
        <f t="shared" si="13"/>
        <v>2600000</v>
      </c>
      <c r="AZ172" s="223">
        <f t="shared" si="14"/>
        <v>0.5</v>
      </c>
      <c r="BA172" s="74">
        <v>1</v>
      </c>
      <c r="BB172" s="75" t="s">
        <v>89</v>
      </c>
      <c r="BC172" s="65" t="s">
        <v>103</v>
      </c>
      <c r="BD172" s="400" t="s">
        <v>7147</v>
      </c>
      <c r="BE172" s="221" t="s">
        <v>87</v>
      </c>
      <c r="BF172" s="221" t="s">
        <v>87</v>
      </c>
    </row>
    <row r="173" spans="2:58" x14ac:dyDescent="0.25">
      <c r="B173" s="221">
        <v>2025</v>
      </c>
      <c r="C173" s="221">
        <v>891780111</v>
      </c>
      <c r="D173" s="221" t="s">
        <v>78</v>
      </c>
      <c r="E173" s="49" t="s">
        <v>7146</v>
      </c>
      <c r="F173" s="65" t="s">
        <v>7145</v>
      </c>
      <c r="G173" s="65">
        <v>0</v>
      </c>
      <c r="H173" s="65" t="s">
        <v>81</v>
      </c>
      <c r="I173" s="65" t="s">
        <v>3368</v>
      </c>
      <c r="J173" s="67" t="s">
        <v>83</v>
      </c>
      <c r="K173" s="66" t="s">
        <v>7144</v>
      </c>
      <c r="L173" s="68">
        <v>40000000</v>
      </c>
      <c r="M173" s="65" t="s">
        <v>85</v>
      </c>
      <c r="N173" s="66" t="s">
        <v>7143</v>
      </c>
      <c r="O173" s="66">
        <v>64703092</v>
      </c>
      <c r="P173" s="66">
        <v>489</v>
      </c>
      <c r="Q173" s="70">
        <v>45714</v>
      </c>
      <c r="R173" s="66">
        <v>267300000</v>
      </c>
      <c r="S173" s="70">
        <v>45793</v>
      </c>
      <c r="T173" s="68">
        <v>40000000</v>
      </c>
      <c r="U173" s="68">
        <v>14996</v>
      </c>
      <c r="V173" s="65" t="s">
        <v>87</v>
      </c>
      <c r="W173" s="68">
        <v>72005158</v>
      </c>
      <c r="X173" s="67" t="s">
        <v>6585</v>
      </c>
      <c r="Y173" s="70">
        <v>45793</v>
      </c>
      <c r="Z173" s="70">
        <v>45793</v>
      </c>
      <c r="AA173" s="70" t="s">
        <v>89</v>
      </c>
      <c r="AB173" s="70">
        <v>46010</v>
      </c>
      <c r="AC173" s="49">
        <f t="shared" si="10"/>
        <v>217</v>
      </c>
      <c r="AD173" s="65">
        <v>0</v>
      </c>
      <c r="AE173" s="68">
        <v>0</v>
      </c>
      <c r="AF173" s="65">
        <v>0</v>
      </c>
      <c r="AG173" s="77" t="s">
        <v>89</v>
      </c>
      <c r="AH173" s="49">
        <f t="shared" si="11"/>
        <v>0</v>
      </c>
      <c r="AI173" s="65">
        <v>0</v>
      </c>
      <c r="AJ173" s="68">
        <v>0</v>
      </c>
      <c r="AK173" s="65" t="s">
        <v>89</v>
      </c>
      <c r="AL173" s="78" t="s">
        <v>89</v>
      </c>
      <c r="AM173" s="65">
        <v>0</v>
      </c>
      <c r="AN173" s="78" t="s">
        <v>89</v>
      </c>
      <c r="AO173" s="78" t="s">
        <v>89</v>
      </c>
      <c r="AP173" s="78" t="s">
        <v>89</v>
      </c>
      <c r="AQ173" s="49">
        <f t="shared" si="12"/>
        <v>0</v>
      </c>
      <c r="AR173" s="49">
        <f>+L173+AE173-AJ173</f>
        <v>40000000</v>
      </c>
      <c r="AS173" s="65" t="s">
        <v>90</v>
      </c>
      <c r="AT173" s="68">
        <v>0</v>
      </c>
      <c r="AU173" s="65" t="s">
        <v>90</v>
      </c>
      <c r="AV173" s="68">
        <v>0</v>
      </c>
      <c r="AW173" s="75" t="s">
        <v>89</v>
      </c>
      <c r="AX173" s="224">
        <v>0</v>
      </c>
      <c r="AY173" s="79">
        <f t="shared" si="13"/>
        <v>40000000</v>
      </c>
      <c r="AZ173" s="223">
        <f t="shared" si="14"/>
        <v>0</v>
      </c>
      <c r="BA173" s="74">
        <v>0</v>
      </c>
      <c r="BB173" s="75" t="s">
        <v>89</v>
      </c>
      <c r="BC173" s="65" t="s">
        <v>108</v>
      </c>
      <c r="BD173" s="400" t="s">
        <v>7142</v>
      </c>
      <c r="BE173" s="221" t="s">
        <v>87</v>
      </c>
      <c r="BF173" s="221" t="s">
        <v>87</v>
      </c>
    </row>
    <row r="174" spans="2:58" x14ac:dyDescent="0.25">
      <c r="B174" s="221">
        <v>2025</v>
      </c>
      <c r="C174" s="221">
        <v>891780111</v>
      </c>
      <c r="D174" s="221" t="s">
        <v>78</v>
      </c>
      <c r="E174" s="49" t="s">
        <v>7141</v>
      </c>
      <c r="F174" s="65" t="s">
        <v>7140</v>
      </c>
      <c r="G174" s="65">
        <v>0</v>
      </c>
      <c r="H174" s="65" t="s">
        <v>81</v>
      </c>
      <c r="I174" s="65" t="s">
        <v>82</v>
      </c>
      <c r="J174" s="67" t="s">
        <v>83</v>
      </c>
      <c r="K174" s="66" t="s">
        <v>7139</v>
      </c>
      <c r="L174" s="68">
        <v>3900000</v>
      </c>
      <c r="M174" s="65" t="s">
        <v>85</v>
      </c>
      <c r="N174" s="66" t="s">
        <v>7138</v>
      </c>
      <c r="O174" s="66">
        <v>1082894457</v>
      </c>
      <c r="P174" s="66">
        <v>1039</v>
      </c>
      <c r="Q174" s="70">
        <v>45784</v>
      </c>
      <c r="R174" s="66">
        <v>77400000</v>
      </c>
      <c r="S174" s="70">
        <v>45796</v>
      </c>
      <c r="T174" s="68">
        <v>3900000</v>
      </c>
      <c r="U174" s="68">
        <v>15023</v>
      </c>
      <c r="V174" s="65" t="s">
        <v>87</v>
      </c>
      <c r="W174" s="68">
        <v>84458088</v>
      </c>
      <c r="X174" s="67" t="s">
        <v>6212</v>
      </c>
      <c r="Y174" s="70">
        <v>45796</v>
      </c>
      <c r="Z174" s="70">
        <v>45796</v>
      </c>
      <c r="AA174" s="70" t="s">
        <v>89</v>
      </c>
      <c r="AB174" s="70">
        <v>45827</v>
      </c>
      <c r="AC174" s="49">
        <f t="shared" si="10"/>
        <v>31</v>
      </c>
      <c r="AD174" s="65">
        <v>0</v>
      </c>
      <c r="AE174" s="68">
        <v>0</v>
      </c>
      <c r="AF174" s="65">
        <v>0</v>
      </c>
      <c r="AG174" s="77" t="s">
        <v>89</v>
      </c>
      <c r="AH174" s="49">
        <f t="shared" si="11"/>
        <v>0</v>
      </c>
      <c r="AI174" s="65">
        <v>0</v>
      </c>
      <c r="AJ174" s="68">
        <v>0</v>
      </c>
      <c r="AK174" s="65" t="s">
        <v>89</v>
      </c>
      <c r="AL174" s="78" t="s">
        <v>89</v>
      </c>
      <c r="AM174" s="65">
        <v>0</v>
      </c>
      <c r="AN174" s="78" t="s">
        <v>89</v>
      </c>
      <c r="AO174" s="78" t="s">
        <v>89</v>
      </c>
      <c r="AP174" s="78" t="s">
        <v>89</v>
      </c>
      <c r="AQ174" s="49">
        <f t="shared" si="12"/>
        <v>0</v>
      </c>
      <c r="AR174" s="49">
        <f>+L174+AE174-AJ174</f>
        <v>3900000</v>
      </c>
      <c r="AS174" s="65" t="s">
        <v>87</v>
      </c>
      <c r="AT174" s="68">
        <v>3900000</v>
      </c>
      <c r="AU174" s="65" t="s">
        <v>90</v>
      </c>
      <c r="AV174" s="68">
        <v>0</v>
      </c>
      <c r="AW174" s="75" t="s">
        <v>89</v>
      </c>
      <c r="AX174" s="224">
        <v>0</v>
      </c>
      <c r="AY174" s="79">
        <f t="shared" si="13"/>
        <v>3900000</v>
      </c>
      <c r="AZ174" s="223">
        <f t="shared" si="14"/>
        <v>0</v>
      </c>
      <c r="BA174" s="74">
        <v>1</v>
      </c>
      <c r="BB174" s="75" t="s">
        <v>89</v>
      </c>
      <c r="BC174" s="65" t="s">
        <v>103</v>
      </c>
      <c r="BD174" s="400" t="s">
        <v>7137</v>
      </c>
      <c r="BE174" s="221" t="s">
        <v>87</v>
      </c>
      <c r="BF174" s="221" t="s">
        <v>87</v>
      </c>
    </row>
    <row r="175" spans="2:58" x14ac:dyDescent="0.25">
      <c r="B175" s="221">
        <v>2025</v>
      </c>
      <c r="C175" s="221">
        <v>891780111</v>
      </c>
      <c r="D175" s="221" t="s">
        <v>78</v>
      </c>
      <c r="E175" s="49" t="s">
        <v>7136</v>
      </c>
      <c r="F175" s="65" t="s">
        <v>7135</v>
      </c>
      <c r="G175" s="65">
        <v>0</v>
      </c>
      <c r="H175" s="65" t="s">
        <v>81</v>
      </c>
      <c r="I175" s="65" t="s">
        <v>3368</v>
      </c>
      <c r="J175" s="67" t="s">
        <v>83</v>
      </c>
      <c r="K175" s="66" t="s">
        <v>7134</v>
      </c>
      <c r="L175" s="68">
        <v>6000000</v>
      </c>
      <c r="M175" s="65" t="s">
        <v>85</v>
      </c>
      <c r="N175" s="66" t="s">
        <v>7133</v>
      </c>
      <c r="O175" s="66">
        <v>64697522</v>
      </c>
      <c r="P175" s="66">
        <v>267</v>
      </c>
      <c r="Q175" s="70">
        <v>45693</v>
      </c>
      <c r="R175" s="66">
        <v>266751357.44</v>
      </c>
      <c r="S175" s="70">
        <v>45796</v>
      </c>
      <c r="T175" s="68">
        <v>6000000</v>
      </c>
      <c r="U175" s="68">
        <v>15024</v>
      </c>
      <c r="V175" s="65" t="s">
        <v>87</v>
      </c>
      <c r="W175" s="68">
        <v>72005158</v>
      </c>
      <c r="X175" s="67" t="s">
        <v>6585</v>
      </c>
      <c r="Y175" s="70">
        <v>45796</v>
      </c>
      <c r="Z175" s="70">
        <v>45796</v>
      </c>
      <c r="AA175" s="70" t="s">
        <v>89</v>
      </c>
      <c r="AB175" s="70">
        <v>45838</v>
      </c>
      <c r="AC175" s="49">
        <f t="shared" si="10"/>
        <v>42</v>
      </c>
      <c r="AD175" s="65">
        <v>0</v>
      </c>
      <c r="AE175" s="68">
        <v>0</v>
      </c>
      <c r="AF175" s="65">
        <v>0</v>
      </c>
      <c r="AG175" s="77" t="s">
        <v>89</v>
      </c>
      <c r="AH175" s="49">
        <f t="shared" si="11"/>
        <v>0</v>
      </c>
      <c r="AI175" s="65">
        <v>0</v>
      </c>
      <c r="AJ175" s="68">
        <v>0</v>
      </c>
      <c r="AK175" s="65" t="s">
        <v>89</v>
      </c>
      <c r="AL175" s="78" t="s">
        <v>89</v>
      </c>
      <c r="AM175" s="65">
        <v>0</v>
      </c>
      <c r="AN175" s="78" t="s">
        <v>89</v>
      </c>
      <c r="AO175" s="78" t="s">
        <v>89</v>
      </c>
      <c r="AP175" s="78" t="s">
        <v>89</v>
      </c>
      <c r="AQ175" s="49">
        <f t="shared" si="12"/>
        <v>0</v>
      </c>
      <c r="AR175" s="49">
        <f>+L175+AE175-AJ175</f>
        <v>6000000</v>
      </c>
      <c r="AS175" s="65" t="s">
        <v>90</v>
      </c>
      <c r="AT175" s="68">
        <v>0</v>
      </c>
      <c r="AU175" s="65" t="s">
        <v>90</v>
      </c>
      <c r="AV175" s="68">
        <v>0</v>
      </c>
      <c r="AW175" s="75" t="s">
        <v>89</v>
      </c>
      <c r="AX175" s="224">
        <v>0</v>
      </c>
      <c r="AY175" s="79">
        <f t="shared" si="13"/>
        <v>6000000</v>
      </c>
      <c r="AZ175" s="223">
        <f t="shared" si="14"/>
        <v>0</v>
      </c>
      <c r="BA175" s="74">
        <v>1</v>
      </c>
      <c r="BB175" s="75" t="s">
        <v>89</v>
      </c>
      <c r="BC175" s="65" t="s">
        <v>103</v>
      </c>
      <c r="BD175" s="400" t="s">
        <v>7132</v>
      </c>
      <c r="BE175" s="221" t="s">
        <v>87</v>
      </c>
      <c r="BF175" s="221" t="s">
        <v>87</v>
      </c>
    </row>
    <row r="176" spans="2:58" x14ac:dyDescent="0.25">
      <c r="B176" s="221">
        <v>2025</v>
      </c>
      <c r="C176" s="221">
        <v>891780111</v>
      </c>
      <c r="D176" s="221" t="s">
        <v>78</v>
      </c>
      <c r="E176" s="49" t="s">
        <v>7131</v>
      </c>
      <c r="F176" s="65" t="s">
        <v>7130</v>
      </c>
      <c r="G176" s="65">
        <v>0</v>
      </c>
      <c r="H176" s="65" t="s">
        <v>81</v>
      </c>
      <c r="I176" s="65" t="s">
        <v>3368</v>
      </c>
      <c r="J176" s="67" t="s">
        <v>83</v>
      </c>
      <c r="K176" s="66" t="s">
        <v>7129</v>
      </c>
      <c r="L176" s="68">
        <v>413178301</v>
      </c>
      <c r="M176" s="65" t="s">
        <v>85</v>
      </c>
      <c r="N176" s="66" t="s">
        <v>6207</v>
      </c>
      <c r="O176" s="66">
        <v>901395162</v>
      </c>
      <c r="P176" s="66">
        <v>1073</v>
      </c>
      <c r="Q176" s="70">
        <v>45789</v>
      </c>
      <c r="R176" s="66">
        <v>413178301</v>
      </c>
      <c r="S176" s="70">
        <v>45796</v>
      </c>
      <c r="T176" s="68">
        <v>413178301</v>
      </c>
      <c r="U176" s="68">
        <v>15025</v>
      </c>
      <c r="V176" s="65" t="s">
        <v>87</v>
      </c>
      <c r="W176" s="68">
        <v>16078654</v>
      </c>
      <c r="X176" s="67" t="s">
        <v>1398</v>
      </c>
      <c r="Y176" s="70">
        <v>45796</v>
      </c>
      <c r="Z176" s="70">
        <v>45796</v>
      </c>
      <c r="AA176" s="70">
        <v>45796</v>
      </c>
      <c r="AB176" s="70">
        <v>45915</v>
      </c>
      <c r="AC176" s="49">
        <f t="shared" si="10"/>
        <v>119</v>
      </c>
      <c r="AD176" s="65">
        <v>0</v>
      </c>
      <c r="AE176" s="68">
        <v>0</v>
      </c>
      <c r="AF176" s="65">
        <v>0</v>
      </c>
      <c r="AG176" s="77" t="s">
        <v>89</v>
      </c>
      <c r="AH176" s="49">
        <f t="shared" si="11"/>
        <v>0</v>
      </c>
      <c r="AI176" s="65">
        <v>0</v>
      </c>
      <c r="AJ176" s="68">
        <v>0</v>
      </c>
      <c r="AK176" s="65" t="s">
        <v>89</v>
      </c>
      <c r="AL176" s="78" t="s">
        <v>89</v>
      </c>
      <c r="AM176" s="65">
        <v>0</v>
      </c>
      <c r="AN176" s="78" t="s">
        <v>89</v>
      </c>
      <c r="AO176" s="78" t="s">
        <v>89</v>
      </c>
      <c r="AP176" s="78" t="s">
        <v>89</v>
      </c>
      <c r="AQ176" s="49">
        <f t="shared" si="12"/>
        <v>0</v>
      </c>
      <c r="AR176" s="49">
        <f>+L176+AE176-AJ176</f>
        <v>413178301</v>
      </c>
      <c r="AS176" s="65" t="s">
        <v>90</v>
      </c>
      <c r="AT176" s="68">
        <v>0</v>
      </c>
      <c r="AU176" s="65" t="s">
        <v>87</v>
      </c>
      <c r="AV176" s="68">
        <v>206589150.5</v>
      </c>
      <c r="AW176" s="78">
        <v>45800</v>
      </c>
      <c r="AX176" s="68">
        <v>206589150.5</v>
      </c>
      <c r="AY176" s="79">
        <f t="shared" si="13"/>
        <v>206589150.5</v>
      </c>
      <c r="AZ176" s="223">
        <f t="shared" si="14"/>
        <v>0.5</v>
      </c>
      <c r="BA176" s="74">
        <v>0.5</v>
      </c>
      <c r="BB176" s="75" t="s">
        <v>89</v>
      </c>
      <c r="BC176" s="65" t="s">
        <v>108</v>
      </c>
      <c r="BD176" s="400" t="s">
        <v>7128</v>
      </c>
      <c r="BE176" s="221" t="s">
        <v>87</v>
      </c>
      <c r="BF176" s="221" t="s">
        <v>87</v>
      </c>
    </row>
    <row r="177" spans="2:58" x14ac:dyDescent="0.25">
      <c r="B177" s="221">
        <v>2025</v>
      </c>
      <c r="C177" s="221">
        <v>891780111</v>
      </c>
      <c r="D177" s="221" t="s">
        <v>78</v>
      </c>
      <c r="E177" s="49" t="s">
        <v>7127</v>
      </c>
      <c r="F177" s="65" t="s">
        <v>7126</v>
      </c>
      <c r="G177" s="65">
        <v>0</v>
      </c>
      <c r="H177" s="65" t="s">
        <v>81</v>
      </c>
      <c r="I177" s="65" t="s">
        <v>82</v>
      </c>
      <c r="J177" s="67" t="s">
        <v>83</v>
      </c>
      <c r="K177" s="66" t="s">
        <v>7125</v>
      </c>
      <c r="L177" s="68">
        <v>3900000</v>
      </c>
      <c r="M177" s="65" t="s">
        <v>85</v>
      </c>
      <c r="N177" s="66" t="s">
        <v>7124</v>
      </c>
      <c r="O177" s="66">
        <v>57299240</v>
      </c>
      <c r="P177" s="66">
        <v>1039</v>
      </c>
      <c r="Q177" s="70">
        <v>45784</v>
      </c>
      <c r="R177" s="66">
        <v>77400000</v>
      </c>
      <c r="S177" s="70">
        <v>45797</v>
      </c>
      <c r="T177" s="68">
        <v>3900000</v>
      </c>
      <c r="U177" s="68">
        <v>15270</v>
      </c>
      <c r="V177" s="65" t="s">
        <v>87</v>
      </c>
      <c r="W177" s="68">
        <v>84458088</v>
      </c>
      <c r="X177" s="67" t="s">
        <v>6212</v>
      </c>
      <c r="Y177" s="70">
        <v>45796</v>
      </c>
      <c r="Z177" s="70">
        <v>45797</v>
      </c>
      <c r="AA177" s="70" t="s">
        <v>89</v>
      </c>
      <c r="AB177" s="70">
        <v>45828</v>
      </c>
      <c r="AC177" s="49">
        <f t="shared" si="10"/>
        <v>31</v>
      </c>
      <c r="AD177" s="65">
        <v>0</v>
      </c>
      <c r="AE177" s="68">
        <v>0</v>
      </c>
      <c r="AF177" s="65">
        <v>0</v>
      </c>
      <c r="AG177" s="77" t="s">
        <v>89</v>
      </c>
      <c r="AH177" s="49">
        <f t="shared" si="11"/>
        <v>0</v>
      </c>
      <c r="AI177" s="65">
        <v>0</v>
      </c>
      <c r="AJ177" s="68">
        <v>0</v>
      </c>
      <c r="AK177" s="65" t="s">
        <v>89</v>
      </c>
      <c r="AL177" s="78" t="s">
        <v>89</v>
      </c>
      <c r="AM177" s="65">
        <v>0</v>
      </c>
      <c r="AN177" s="78" t="s">
        <v>89</v>
      </c>
      <c r="AO177" s="78" t="s">
        <v>89</v>
      </c>
      <c r="AP177" s="78" t="s">
        <v>89</v>
      </c>
      <c r="AQ177" s="49">
        <f t="shared" si="12"/>
        <v>0</v>
      </c>
      <c r="AR177" s="49">
        <f>+L177+AE177-AJ177</f>
        <v>3900000</v>
      </c>
      <c r="AS177" s="65" t="s">
        <v>87</v>
      </c>
      <c r="AT177" s="68">
        <v>3900000</v>
      </c>
      <c r="AU177" s="65" t="s">
        <v>90</v>
      </c>
      <c r="AV177" s="68">
        <v>0</v>
      </c>
      <c r="AW177" s="75" t="s">
        <v>89</v>
      </c>
      <c r="AX177" s="224">
        <v>0</v>
      </c>
      <c r="AY177" s="79">
        <f t="shared" si="13"/>
        <v>3900000</v>
      </c>
      <c r="AZ177" s="223">
        <f t="shared" si="14"/>
        <v>0</v>
      </c>
      <c r="BA177" s="74">
        <v>1</v>
      </c>
      <c r="BB177" s="75" t="s">
        <v>89</v>
      </c>
      <c r="BC177" s="65" t="s">
        <v>103</v>
      </c>
      <c r="BD177" s="400" t="s">
        <v>7123</v>
      </c>
      <c r="BE177" s="221" t="s">
        <v>87</v>
      </c>
      <c r="BF177" s="221" t="s">
        <v>87</v>
      </c>
    </row>
    <row r="178" spans="2:58" x14ac:dyDescent="0.25">
      <c r="B178" s="221">
        <v>2025</v>
      </c>
      <c r="C178" s="221">
        <v>891780111</v>
      </c>
      <c r="D178" s="221" t="s">
        <v>78</v>
      </c>
      <c r="E178" s="49" t="s">
        <v>7122</v>
      </c>
      <c r="F178" s="65" t="s">
        <v>7121</v>
      </c>
      <c r="G178" s="65">
        <v>0</v>
      </c>
      <c r="H178" s="65" t="s">
        <v>81</v>
      </c>
      <c r="I178" s="65" t="s">
        <v>82</v>
      </c>
      <c r="J178" s="67" t="s">
        <v>83</v>
      </c>
      <c r="K178" s="66" t="s">
        <v>7120</v>
      </c>
      <c r="L178" s="68">
        <v>3900000</v>
      </c>
      <c r="M178" s="65" t="s">
        <v>85</v>
      </c>
      <c r="N178" s="66" t="s">
        <v>7119</v>
      </c>
      <c r="O178" s="66">
        <v>1083027453</v>
      </c>
      <c r="P178" s="66">
        <v>1039</v>
      </c>
      <c r="Q178" s="70">
        <v>45784</v>
      </c>
      <c r="R178" s="66">
        <v>77400000</v>
      </c>
      <c r="S178" s="70">
        <v>45797</v>
      </c>
      <c r="T178" s="68">
        <v>3900000</v>
      </c>
      <c r="U178" s="68">
        <v>15269</v>
      </c>
      <c r="V178" s="65" t="s">
        <v>87</v>
      </c>
      <c r="W178" s="68">
        <v>84458088</v>
      </c>
      <c r="X178" s="67" t="s">
        <v>6212</v>
      </c>
      <c r="Y178" s="70">
        <v>45796</v>
      </c>
      <c r="Z178" s="70">
        <v>45797</v>
      </c>
      <c r="AA178" s="70" t="s">
        <v>89</v>
      </c>
      <c r="AB178" s="70">
        <v>45828</v>
      </c>
      <c r="AC178" s="49">
        <f t="shared" si="10"/>
        <v>31</v>
      </c>
      <c r="AD178" s="65">
        <v>0</v>
      </c>
      <c r="AE178" s="68">
        <v>0</v>
      </c>
      <c r="AF178" s="65">
        <v>0</v>
      </c>
      <c r="AG178" s="77" t="s">
        <v>89</v>
      </c>
      <c r="AH178" s="49">
        <f t="shared" si="11"/>
        <v>0</v>
      </c>
      <c r="AI178" s="65">
        <v>0</v>
      </c>
      <c r="AJ178" s="68">
        <v>0</v>
      </c>
      <c r="AK178" s="65" t="s">
        <v>89</v>
      </c>
      <c r="AL178" s="78" t="s">
        <v>89</v>
      </c>
      <c r="AM178" s="65">
        <v>0</v>
      </c>
      <c r="AN178" s="78" t="s">
        <v>89</v>
      </c>
      <c r="AO178" s="78" t="s">
        <v>89</v>
      </c>
      <c r="AP178" s="78" t="s">
        <v>89</v>
      </c>
      <c r="AQ178" s="49">
        <f t="shared" si="12"/>
        <v>0</v>
      </c>
      <c r="AR178" s="49">
        <f>+L178+AE178-AJ178</f>
        <v>3900000</v>
      </c>
      <c r="AS178" s="65" t="s">
        <v>87</v>
      </c>
      <c r="AT178" s="68">
        <v>3900000</v>
      </c>
      <c r="AU178" s="65" t="s">
        <v>90</v>
      </c>
      <c r="AV178" s="68">
        <v>0</v>
      </c>
      <c r="AW178" s="75" t="s">
        <v>89</v>
      </c>
      <c r="AX178" s="224">
        <v>0</v>
      </c>
      <c r="AY178" s="79">
        <f t="shared" si="13"/>
        <v>3900000</v>
      </c>
      <c r="AZ178" s="223">
        <f t="shared" si="14"/>
        <v>0</v>
      </c>
      <c r="BA178" s="74">
        <v>1</v>
      </c>
      <c r="BB178" s="75" t="s">
        <v>89</v>
      </c>
      <c r="BC178" s="65" t="s">
        <v>103</v>
      </c>
      <c r="BD178" s="400" t="s">
        <v>7118</v>
      </c>
      <c r="BE178" s="221" t="s">
        <v>87</v>
      </c>
      <c r="BF178" s="221" t="s">
        <v>87</v>
      </c>
    </row>
    <row r="179" spans="2:58" x14ac:dyDescent="0.25">
      <c r="B179" s="221">
        <v>2025</v>
      </c>
      <c r="C179" s="221">
        <v>891780111</v>
      </c>
      <c r="D179" s="221" t="s">
        <v>78</v>
      </c>
      <c r="E179" s="49" t="s">
        <v>7117</v>
      </c>
      <c r="F179" s="65" t="s">
        <v>7116</v>
      </c>
      <c r="G179" s="65">
        <v>0</v>
      </c>
      <c r="H179" s="65" t="s">
        <v>81</v>
      </c>
      <c r="I179" s="65" t="s">
        <v>82</v>
      </c>
      <c r="J179" s="67" t="s">
        <v>83</v>
      </c>
      <c r="K179" s="66" t="s">
        <v>7115</v>
      </c>
      <c r="L179" s="68">
        <v>342430116</v>
      </c>
      <c r="M179" s="65" t="s">
        <v>85</v>
      </c>
      <c r="N179" s="66" t="s">
        <v>3426</v>
      </c>
      <c r="O179" s="66">
        <v>900845290</v>
      </c>
      <c r="P179" s="66">
        <v>1084</v>
      </c>
      <c r="Q179" s="70">
        <v>45790</v>
      </c>
      <c r="R179" s="66">
        <v>342430116</v>
      </c>
      <c r="S179" s="70">
        <v>45798</v>
      </c>
      <c r="T179" s="68">
        <v>342430116</v>
      </c>
      <c r="U179" s="68">
        <v>15337</v>
      </c>
      <c r="V179" s="65" t="s">
        <v>87</v>
      </c>
      <c r="W179" s="68">
        <v>85155333</v>
      </c>
      <c r="X179" s="67" t="s">
        <v>3595</v>
      </c>
      <c r="Y179" s="70">
        <v>45798</v>
      </c>
      <c r="Z179" s="70">
        <v>45798</v>
      </c>
      <c r="AA179" s="70">
        <v>45798</v>
      </c>
      <c r="AB179" s="70">
        <v>46021</v>
      </c>
      <c r="AC179" s="49">
        <f t="shared" si="10"/>
        <v>223</v>
      </c>
      <c r="AD179" s="65">
        <v>0</v>
      </c>
      <c r="AE179" s="68">
        <v>0</v>
      </c>
      <c r="AF179" s="65">
        <v>0</v>
      </c>
      <c r="AG179" s="77" t="s">
        <v>89</v>
      </c>
      <c r="AH179" s="49">
        <f t="shared" si="11"/>
        <v>0</v>
      </c>
      <c r="AI179" s="65">
        <v>0</v>
      </c>
      <c r="AJ179" s="68">
        <v>0</v>
      </c>
      <c r="AK179" s="65" t="s">
        <v>89</v>
      </c>
      <c r="AL179" s="78" t="s">
        <v>89</v>
      </c>
      <c r="AM179" s="65">
        <v>0</v>
      </c>
      <c r="AN179" s="78" t="s">
        <v>89</v>
      </c>
      <c r="AO179" s="78" t="s">
        <v>89</v>
      </c>
      <c r="AP179" s="78" t="s">
        <v>89</v>
      </c>
      <c r="AQ179" s="49">
        <f t="shared" si="12"/>
        <v>0</v>
      </c>
      <c r="AR179" s="49">
        <f>+L179+AE179-AJ179</f>
        <v>342430116</v>
      </c>
      <c r="AS179" s="65" t="s">
        <v>87</v>
      </c>
      <c r="AT179" s="68">
        <v>342430116</v>
      </c>
      <c r="AU179" s="65" t="s">
        <v>87</v>
      </c>
      <c r="AV179" s="68">
        <v>171215058</v>
      </c>
      <c r="AW179" s="78">
        <v>45800</v>
      </c>
      <c r="AX179" s="224">
        <v>171215058</v>
      </c>
      <c r="AY179" s="79">
        <f t="shared" si="13"/>
        <v>171215058</v>
      </c>
      <c r="AZ179" s="223">
        <f t="shared" si="14"/>
        <v>0.5</v>
      </c>
      <c r="BA179" s="74">
        <v>0.5</v>
      </c>
      <c r="BB179" s="75" t="s">
        <v>89</v>
      </c>
      <c r="BC179" s="65" t="s">
        <v>108</v>
      </c>
      <c r="BD179" s="400" t="s">
        <v>7114</v>
      </c>
      <c r="BE179" s="221" t="s">
        <v>87</v>
      </c>
      <c r="BF179" s="221" t="s">
        <v>87</v>
      </c>
    </row>
    <row r="180" spans="2:58" x14ac:dyDescent="0.25">
      <c r="B180" s="221">
        <v>2025</v>
      </c>
      <c r="C180" s="221">
        <v>891780111</v>
      </c>
      <c r="D180" s="221" t="s">
        <v>78</v>
      </c>
      <c r="E180" s="49" t="s">
        <v>7113</v>
      </c>
      <c r="F180" s="65" t="s">
        <v>7112</v>
      </c>
      <c r="G180" s="65">
        <v>0</v>
      </c>
      <c r="H180" s="65" t="s">
        <v>81</v>
      </c>
      <c r="I180" s="65" t="s">
        <v>3368</v>
      </c>
      <c r="J180" s="67" t="s">
        <v>83</v>
      </c>
      <c r="K180" s="66" t="s">
        <v>7111</v>
      </c>
      <c r="L180" s="68">
        <v>6000000</v>
      </c>
      <c r="M180" s="65" t="s">
        <v>85</v>
      </c>
      <c r="N180" s="66" t="s">
        <v>6621</v>
      </c>
      <c r="O180" s="66">
        <v>8712984</v>
      </c>
      <c r="P180" s="66">
        <v>267</v>
      </c>
      <c r="Q180" s="70">
        <v>45693</v>
      </c>
      <c r="R180" s="66">
        <v>266751357.44</v>
      </c>
      <c r="S180" s="70">
        <v>45799</v>
      </c>
      <c r="T180" s="68">
        <v>6000000</v>
      </c>
      <c r="U180" s="68">
        <v>15374</v>
      </c>
      <c r="V180" s="65" t="s">
        <v>87</v>
      </c>
      <c r="W180" s="68">
        <v>72005158</v>
      </c>
      <c r="X180" s="67" t="s">
        <v>6585</v>
      </c>
      <c r="Y180" s="70">
        <v>45799</v>
      </c>
      <c r="Z180" s="70">
        <v>45799</v>
      </c>
      <c r="AA180" s="70" t="s">
        <v>89</v>
      </c>
      <c r="AB180" s="70">
        <v>45818</v>
      </c>
      <c r="AC180" s="49">
        <f t="shared" si="10"/>
        <v>19</v>
      </c>
      <c r="AD180" s="65">
        <v>0</v>
      </c>
      <c r="AE180" s="68">
        <v>0</v>
      </c>
      <c r="AF180" s="65">
        <v>0</v>
      </c>
      <c r="AG180" s="77" t="s">
        <v>89</v>
      </c>
      <c r="AH180" s="49">
        <f t="shared" si="11"/>
        <v>0</v>
      </c>
      <c r="AI180" s="65">
        <v>0</v>
      </c>
      <c r="AJ180" s="68">
        <v>0</v>
      </c>
      <c r="AK180" s="65" t="s">
        <v>89</v>
      </c>
      <c r="AL180" s="78" t="s">
        <v>89</v>
      </c>
      <c r="AM180" s="65">
        <v>0</v>
      </c>
      <c r="AN180" s="78" t="s">
        <v>89</v>
      </c>
      <c r="AO180" s="78" t="s">
        <v>89</v>
      </c>
      <c r="AP180" s="78" t="s">
        <v>89</v>
      </c>
      <c r="AQ180" s="49">
        <f t="shared" si="12"/>
        <v>0</v>
      </c>
      <c r="AR180" s="49">
        <f>+L180+AE180-AJ180</f>
        <v>6000000</v>
      </c>
      <c r="AS180" s="65" t="s">
        <v>90</v>
      </c>
      <c r="AT180" s="68">
        <v>0</v>
      </c>
      <c r="AU180" s="65" t="s">
        <v>90</v>
      </c>
      <c r="AV180" s="68">
        <v>0</v>
      </c>
      <c r="AW180" s="75" t="s">
        <v>89</v>
      </c>
      <c r="AX180" s="224">
        <v>0</v>
      </c>
      <c r="AY180" s="79">
        <f t="shared" si="13"/>
        <v>6000000</v>
      </c>
      <c r="AZ180" s="223">
        <f t="shared" si="14"/>
        <v>0</v>
      </c>
      <c r="BA180" s="74">
        <v>1</v>
      </c>
      <c r="BB180" s="75" t="s">
        <v>89</v>
      </c>
      <c r="BC180" s="65" t="s">
        <v>103</v>
      </c>
      <c r="BD180" s="400" t="s">
        <v>7110</v>
      </c>
      <c r="BE180" s="221" t="s">
        <v>87</v>
      </c>
      <c r="BF180" s="221" t="s">
        <v>87</v>
      </c>
    </row>
    <row r="181" spans="2:58" x14ac:dyDescent="0.25">
      <c r="B181" s="221">
        <v>2025</v>
      </c>
      <c r="C181" s="221">
        <v>891780111</v>
      </c>
      <c r="D181" s="221" t="s">
        <v>78</v>
      </c>
      <c r="E181" s="49" t="s">
        <v>7109</v>
      </c>
      <c r="F181" s="65" t="s">
        <v>7108</v>
      </c>
      <c r="G181" s="65">
        <v>0</v>
      </c>
      <c r="H181" s="65" t="s">
        <v>81</v>
      </c>
      <c r="I181" s="65" t="s">
        <v>82</v>
      </c>
      <c r="J181" s="67" t="s">
        <v>83</v>
      </c>
      <c r="K181" s="66" t="s">
        <v>7107</v>
      </c>
      <c r="L181" s="68">
        <v>18000000</v>
      </c>
      <c r="M181" s="65" t="s">
        <v>85</v>
      </c>
      <c r="N181" s="66" t="s">
        <v>7106</v>
      </c>
      <c r="O181" s="66">
        <v>1065563056</v>
      </c>
      <c r="P181" s="66">
        <v>123</v>
      </c>
      <c r="Q181" s="70">
        <v>45679</v>
      </c>
      <c r="R181" s="66">
        <v>1353279124</v>
      </c>
      <c r="S181" s="70">
        <v>45800</v>
      </c>
      <c r="T181" s="68">
        <v>18000000</v>
      </c>
      <c r="U181" s="68">
        <v>15399</v>
      </c>
      <c r="V181" s="65" t="s">
        <v>87</v>
      </c>
      <c r="W181" s="68">
        <v>1082939683</v>
      </c>
      <c r="X181" s="67" t="s">
        <v>3365</v>
      </c>
      <c r="Y181" s="70">
        <v>45800</v>
      </c>
      <c r="Z181" s="70">
        <v>45800</v>
      </c>
      <c r="AA181" s="70" t="s">
        <v>89</v>
      </c>
      <c r="AB181" s="70">
        <v>45920</v>
      </c>
      <c r="AC181" s="49">
        <f t="shared" si="10"/>
        <v>120</v>
      </c>
      <c r="AD181" s="65">
        <v>0</v>
      </c>
      <c r="AE181" s="68">
        <v>0</v>
      </c>
      <c r="AF181" s="65">
        <v>0</v>
      </c>
      <c r="AG181" s="77" t="s">
        <v>89</v>
      </c>
      <c r="AH181" s="49">
        <f t="shared" si="11"/>
        <v>0</v>
      </c>
      <c r="AI181" s="65">
        <v>0</v>
      </c>
      <c r="AJ181" s="68">
        <v>0</v>
      </c>
      <c r="AK181" s="65" t="s">
        <v>89</v>
      </c>
      <c r="AL181" s="78" t="s">
        <v>89</v>
      </c>
      <c r="AM181" s="65">
        <v>0</v>
      </c>
      <c r="AN181" s="78" t="s">
        <v>89</v>
      </c>
      <c r="AO181" s="78" t="s">
        <v>89</v>
      </c>
      <c r="AP181" s="78" t="s">
        <v>89</v>
      </c>
      <c r="AQ181" s="49">
        <f t="shared" si="12"/>
        <v>0</v>
      </c>
      <c r="AR181" s="49">
        <f>+L181+AE181-AJ181</f>
        <v>18000000</v>
      </c>
      <c r="AS181" s="65" t="s">
        <v>87</v>
      </c>
      <c r="AT181" s="68">
        <v>18000000</v>
      </c>
      <c r="AU181" s="65" t="s">
        <v>90</v>
      </c>
      <c r="AV181" s="68">
        <v>0</v>
      </c>
      <c r="AW181" s="75" t="s">
        <v>89</v>
      </c>
      <c r="AX181" s="224">
        <v>4500000</v>
      </c>
      <c r="AY181" s="79">
        <f t="shared" si="13"/>
        <v>13500000</v>
      </c>
      <c r="AZ181" s="223">
        <f t="shared" si="14"/>
        <v>0.25</v>
      </c>
      <c r="BA181" s="74">
        <v>0.25</v>
      </c>
      <c r="BB181" s="75" t="s">
        <v>89</v>
      </c>
      <c r="BC181" s="65" t="s">
        <v>108</v>
      </c>
      <c r="BD181" s="400" t="s">
        <v>7105</v>
      </c>
      <c r="BE181" s="221" t="s">
        <v>87</v>
      </c>
      <c r="BF181" s="221" t="s">
        <v>87</v>
      </c>
    </row>
    <row r="182" spans="2:58" x14ac:dyDescent="0.25">
      <c r="B182" s="221">
        <v>2025</v>
      </c>
      <c r="C182" s="221">
        <v>891780111</v>
      </c>
      <c r="D182" s="221" t="s">
        <v>78</v>
      </c>
      <c r="E182" s="49" t="s">
        <v>7104</v>
      </c>
      <c r="F182" s="65" t="s">
        <v>7103</v>
      </c>
      <c r="G182" s="65">
        <v>0</v>
      </c>
      <c r="H182" s="65" t="s">
        <v>81</v>
      </c>
      <c r="I182" s="65" t="s">
        <v>3368</v>
      </c>
      <c r="J182" s="67" t="s">
        <v>83</v>
      </c>
      <c r="K182" s="66" t="s">
        <v>7102</v>
      </c>
      <c r="L182" s="68">
        <v>8000000</v>
      </c>
      <c r="M182" s="65" t="s">
        <v>85</v>
      </c>
      <c r="N182" s="66" t="s">
        <v>4999</v>
      </c>
      <c r="O182" s="66">
        <v>1049615490</v>
      </c>
      <c r="P182" s="66">
        <v>1158</v>
      </c>
      <c r="Q182" s="70">
        <v>45800</v>
      </c>
      <c r="R182" s="66">
        <v>53794260</v>
      </c>
      <c r="S182" s="70">
        <v>45800</v>
      </c>
      <c r="T182" s="68">
        <v>8000000</v>
      </c>
      <c r="U182" s="68">
        <v>15398</v>
      </c>
      <c r="V182" s="65" t="s">
        <v>87</v>
      </c>
      <c r="W182" s="68">
        <v>72221403</v>
      </c>
      <c r="X182" s="67" t="s">
        <v>4998</v>
      </c>
      <c r="Y182" s="70">
        <v>45800</v>
      </c>
      <c r="Z182" s="70">
        <v>45800</v>
      </c>
      <c r="AA182" s="70" t="s">
        <v>89</v>
      </c>
      <c r="AB182" s="70">
        <v>45838</v>
      </c>
      <c r="AC182" s="49">
        <f t="shared" si="10"/>
        <v>38</v>
      </c>
      <c r="AD182" s="65">
        <v>0</v>
      </c>
      <c r="AE182" s="68">
        <v>0</v>
      </c>
      <c r="AF182" s="65">
        <v>0</v>
      </c>
      <c r="AG182" s="77" t="s">
        <v>89</v>
      </c>
      <c r="AH182" s="49">
        <f t="shared" si="11"/>
        <v>0</v>
      </c>
      <c r="AI182" s="65">
        <v>0</v>
      </c>
      <c r="AJ182" s="68">
        <v>0</v>
      </c>
      <c r="AK182" s="65" t="s">
        <v>89</v>
      </c>
      <c r="AL182" s="78" t="s">
        <v>89</v>
      </c>
      <c r="AM182" s="65">
        <v>0</v>
      </c>
      <c r="AN182" s="78" t="s">
        <v>89</v>
      </c>
      <c r="AO182" s="78" t="s">
        <v>89</v>
      </c>
      <c r="AP182" s="78" t="s">
        <v>89</v>
      </c>
      <c r="AQ182" s="49">
        <f t="shared" si="12"/>
        <v>0</v>
      </c>
      <c r="AR182" s="49">
        <f>+L182+AE182-AJ182</f>
        <v>8000000</v>
      </c>
      <c r="AS182" s="65" t="s">
        <v>90</v>
      </c>
      <c r="AT182" s="68">
        <v>0</v>
      </c>
      <c r="AU182" s="65" t="s">
        <v>90</v>
      </c>
      <c r="AV182" s="68">
        <v>0</v>
      </c>
      <c r="AW182" s="75" t="s">
        <v>89</v>
      </c>
      <c r="AX182" s="224">
        <v>4000000</v>
      </c>
      <c r="AY182" s="79">
        <f t="shared" si="13"/>
        <v>4000000</v>
      </c>
      <c r="AZ182" s="223">
        <f t="shared" si="14"/>
        <v>0.5</v>
      </c>
      <c r="BA182" s="74">
        <v>1</v>
      </c>
      <c r="BB182" s="75" t="s">
        <v>89</v>
      </c>
      <c r="BC182" s="65" t="s">
        <v>103</v>
      </c>
      <c r="BD182" s="400" t="s">
        <v>7101</v>
      </c>
      <c r="BE182" s="221" t="s">
        <v>87</v>
      </c>
      <c r="BF182" s="221" t="s">
        <v>87</v>
      </c>
    </row>
    <row r="183" spans="2:58" x14ac:dyDescent="0.25">
      <c r="B183" s="221">
        <v>2025</v>
      </c>
      <c r="C183" s="221">
        <v>891780111</v>
      </c>
      <c r="D183" s="221" t="s">
        <v>78</v>
      </c>
      <c r="E183" s="49" t="s">
        <v>7100</v>
      </c>
      <c r="F183" s="65" t="s">
        <v>7099</v>
      </c>
      <c r="G183" s="65">
        <v>0</v>
      </c>
      <c r="H183" s="65" t="s">
        <v>81</v>
      </c>
      <c r="I183" s="65" t="s">
        <v>3368</v>
      </c>
      <c r="J183" s="67" t="s">
        <v>83</v>
      </c>
      <c r="K183" s="66" t="s">
        <v>7098</v>
      </c>
      <c r="L183" s="68">
        <v>4000000</v>
      </c>
      <c r="M183" s="65" t="s">
        <v>85</v>
      </c>
      <c r="N183" s="66" t="s">
        <v>7097</v>
      </c>
      <c r="O183" s="66">
        <v>1082841537</v>
      </c>
      <c r="P183" s="66">
        <v>1158</v>
      </c>
      <c r="Q183" s="70">
        <v>45800</v>
      </c>
      <c r="R183" s="66">
        <v>53794260</v>
      </c>
      <c r="S183" s="70">
        <v>45803</v>
      </c>
      <c r="T183" s="68">
        <v>4000000</v>
      </c>
      <c r="U183" s="68">
        <v>17527</v>
      </c>
      <c r="V183" s="65" t="s">
        <v>87</v>
      </c>
      <c r="W183" s="68">
        <v>72221403</v>
      </c>
      <c r="X183" s="67" t="s">
        <v>4998</v>
      </c>
      <c r="Y183" s="70">
        <v>45803</v>
      </c>
      <c r="Z183" s="70">
        <v>45803</v>
      </c>
      <c r="AA183" s="70" t="s">
        <v>89</v>
      </c>
      <c r="AB183" s="70">
        <v>45821</v>
      </c>
      <c r="AC183" s="49">
        <f t="shared" si="10"/>
        <v>18</v>
      </c>
      <c r="AD183" s="65">
        <v>0</v>
      </c>
      <c r="AE183" s="68">
        <v>0</v>
      </c>
      <c r="AF183" s="65">
        <v>0</v>
      </c>
      <c r="AG183" s="77" t="s">
        <v>89</v>
      </c>
      <c r="AH183" s="49">
        <f t="shared" si="11"/>
        <v>0</v>
      </c>
      <c r="AI183" s="65">
        <v>0</v>
      </c>
      <c r="AJ183" s="68">
        <v>0</v>
      </c>
      <c r="AK183" s="65" t="s">
        <v>89</v>
      </c>
      <c r="AL183" s="78" t="s">
        <v>89</v>
      </c>
      <c r="AM183" s="65">
        <v>0</v>
      </c>
      <c r="AN183" s="78" t="s">
        <v>89</v>
      </c>
      <c r="AO183" s="78" t="s">
        <v>89</v>
      </c>
      <c r="AP183" s="78" t="s">
        <v>89</v>
      </c>
      <c r="AQ183" s="49">
        <f t="shared" si="12"/>
        <v>0</v>
      </c>
      <c r="AR183" s="49">
        <f>+L183+AE183-AJ183</f>
        <v>4000000</v>
      </c>
      <c r="AS183" s="65" t="s">
        <v>90</v>
      </c>
      <c r="AT183" s="68">
        <v>0</v>
      </c>
      <c r="AU183" s="65" t="s">
        <v>90</v>
      </c>
      <c r="AV183" s="68">
        <v>0</v>
      </c>
      <c r="AW183" s="75" t="s">
        <v>89</v>
      </c>
      <c r="AX183" s="224">
        <v>4000000</v>
      </c>
      <c r="AY183" s="79">
        <f t="shared" si="13"/>
        <v>0</v>
      </c>
      <c r="AZ183" s="223">
        <f t="shared" si="14"/>
        <v>1</v>
      </c>
      <c r="BA183" s="74">
        <v>1</v>
      </c>
      <c r="BB183" s="75" t="s">
        <v>89</v>
      </c>
      <c r="BC183" s="65" t="s">
        <v>103</v>
      </c>
      <c r="BD183" s="400" t="s">
        <v>7096</v>
      </c>
      <c r="BE183" s="221" t="s">
        <v>87</v>
      </c>
      <c r="BF183" s="221" t="s">
        <v>87</v>
      </c>
    </row>
    <row r="184" spans="2:58" x14ac:dyDescent="0.25">
      <c r="B184" s="221">
        <v>2025</v>
      </c>
      <c r="C184" s="221">
        <v>891780111</v>
      </c>
      <c r="D184" s="221" t="s">
        <v>78</v>
      </c>
      <c r="E184" s="49" t="s">
        <v>7095</v>
      </c>
      <c r="F184" s="65" t="s">
        <v>7094</v>
      </c>
      <c r="G184" s="65">
        <v>0</v>
      </c>
      <c r="H184" s="65" t="s">
        <v>81</v>
      </c>
      <c r="I184" s="65" t="s">
        <v>3368</v>
      </c>
      <c r="J184" s="67" t="s">
        <v>83</v>
      </c>
      <c r="K184" s="66" t="s">
        <v>7093</v>
      </c>
      <c r="L184" s="68">
        <v>3500000</v>
      </c>
      <c r="M184" s="65" t="s">
        <v>85</v>
      </c>
      <c r="N184" s="66" t="s">
        <v>6456</v>
      </c>
      <c r="O184" s="66">
        <v>1083003056</v>
      </c>
      <c r="P184" s="66">
        <v>1158</v>
      </c>
      <c r="Q184" s="70">
        <v>45800</v>
      </c>
      <c r="R184" s="66">
        <v>53794260</v>
      </c>
      <c r="S184" s="70">
        <v>45803</v>
      </c>
      <c r="T184" s="68">
        <v>3500000</v>
      </c>
      <c r="U184" s="68">
        <v>17528</v>
      </c>
      <c r="V184" s="65" t="s">
        <v>87</v>
      </c>
      <c r="W184" s="68">
        <v>72221403</v>
      </c>
      <c r="X184" s="67" t="s">
        <v>4998</v>
      </c>
      <c r="Y184" s="70">
        <v>45803</v>
      </c>
      <c r="Z184" s="70">
        <v>45803</v>
      </c>
      <c r="AA184" s="70" t="s">
        <v>89</v>
      </c>
      <c r="AB184" s="70">
        <v>45821</v>
      </c>
      <c r="AC184" s="49">
        <f t="shared" si="10"/>
        <v>18</v>
      </c>
      <c r="AD184" s="65">
        <v>0</v>
      </c>
      <c r="AE184" s="68">
        <v>0</v>
      </c>
      <c r="AF184" s="65">
        <v>0</v>
      </c>
      <c r="AG184" s="77" t="s">
        <v>89</v>
      </c>
      <c r="AH184" s="49">
        <f t="shared" si="11"/>
        <v>0</v>
      </c>
      <c r="AI184" s="65">
        <v>0</v>
      </c>
      <c r="AJ184" s="68">
        <v>0</v>
      </c>
      <c r="AK184" s="65" t="s">
        <v>89</v>
      </c>
      <c r="AL184" s="78" t="s">
        <v>89</v>
      </c>
      <c r="AM184" s="65">
        <v>0</v>
      </c>
      <c r="AN184" s="78" t="s">
        <v>89</v>
      </c>
      <c r="AO184" s="78" t="s">
        <v>89</v>
      </c>
      <c r="AP184" s="78" t="s">
        <v>89</v>
      </c>
      <c r="AQ184" s="49">
        <f t="shared" si="12"/>
        <v>0</v>
      </c>
      <c r="AR184" s="49">
        <f>+L184+AE184-AJ184</f>
        <v>3500000</v>
      </c>
      <c r="AS184" s="65" t="s">
        <v>90</v>
      </c>
      <c r="AT184" s="68">
        <v>0</v>
      </c>
      <c r="AU184" s="65" t="s">
        <v>90</v>
      </c>
      <c r="AV184" s="68">
        <v>0</v>
      </c>
      <c r="AW184" s="75" t="s">
        <v>89</v>
      </c>
      <c r="AX184" s="224">
        <v>3500000</v>
      </c>
      <c r="AY184" s="79">
        <f t="shared" si="13"/>
        <v>0</v>
      </c>
      <c r="AZ184" s="223">
        <f t="shared" si="14"/>
        <v>1</v>
      </c>
      <c r="BA184" s="74">
        <v>1</v>
      </c>
      <c r="BB184" s="75" t="s">
        <v>89</v>
      </c>
      <c r="BC184" s="65" t="s">
        <v>103</v>
      </c>
      <c r="BD184" s="400" t="s">
        <v>7092</v>
      </c>
      <c r="BE184" s="221" t="s">
        <v>87</v>
      </c>
      <c r="BF184" s="221" t="s">
        <v>87</v>
      </c>
    </row>
    <row r="185" spans="2:58" x14ac:dyDescent="0.25">
      <c r="B185" s="221">
        <v>2025</v>
      </c>
      <c r="C185" s="221">
        <v>891780111</v>
      </c>
      <c r="D185" s="221" t="s">
        <v>78</v>
      </c>
      <c r="E185" s="49" t="s">
        <v>7091</v>
      </c>
      <c r="F185" s="65" t="s">
        <v>7090</v>
      </c>
      <c r="G185" s="65">
        <v>0</v>
      </c>
      <c r="H185" s="65" t="s">
        <v>81</v>
      </c>
      <c r="I185" s="65" t="s">
        <v>3368</v>
      </c>
      <c r="J185" s="67" t="s">
        <v>83</v>
      </c>
      <c r="K185" s="66" t="s">
        <v>7089</v>
      </c>
      <c r="L185" s="68">
        <v>3000000</v>
      </c>
      <c r="M185" s="65" t="s">
        <v>85</v>
      </c>
      <c r="N185" s="66" t="s">
        <v>6722</v>
      </c>
      <c r="O185" s="66">
        <v>1082881871</v>
      </c>
      <c r="P185" s="66">
        <v>267</v>
      </c>
      <c r="Q185" s="70">
        <v>45693</v>
      </c>
      <c r="R185" s="66">
        <v>266751357.44</v>
      </c>
      <c r="S185" s="70">
        <v>45803</v>
      </c>
      <c r="T185" s="68">
        <v>3000000</v>
      </c>
      <c r="U185" s="68">
        <v>17529</v>
      </c>
      <c r="V185" s="65" t="s">
        <v>87</v>
      </c>
      <c r="W185" s="68">
        <v>72005158</v>
      </c>
      <c r="X185" s="67" t="s">
        <v>6585</v>
      </c>
      <c r="Y185" s="70">
        <v>45803</v>
      </c>
      <c r="Z185" s="70">
        <v>45803</v>
      </c>
      <c r="AA185" s="70" t="s">
        <v>89</v>
      </c>
      <c r="AB185" s="70">
        <v>45823</v>
      </c>
      <c r="AC185" s="49">
        <f t="shared" si="10"/>
        <v>20</v>
      </c>
      <c r="AD185" s="65">
        <v>0</v>
      </c>
      <c r="AE185" s="68">
        <v>0</v>
      </c>
      <c r="AF185" s="65">
        <v>0</v>
      </c>
      <c r="AG185" s="77" t="s">
        <v>89</v>
      </c>
      <c r="AH185" s="49">
        <f t="shared" si="11"/>
        <v>0</v>
      </c>
      <c r="AI185" s="65">
        <v>0</v>
      </c>
      <c r="AJ185" s="68">
        <v>0</v>
      </c>
      <c r="AK185" s="65" t="s">
        <v>89</v>
      </c>
      <c r="AL185" s="78" t="s">
        <v>89</v>
      </c>
      <c r="AM185" s="65">
        <v>0</v>
      </c>
      <c r="AN185" s="78" t="s">
        <v>89</v>
      </c>
      <c r="AO185" s="78" t="s">
        <v>89</v>
      </c>
      <c r="AP185" s="78" t="s">
        <v>89</v>
      </c>
      <c r="AQ185" s="49">
        <f t="shared" si="12"/>
        <v>0</v>
      </c>
      <c r="AR185" s="49">
        <f>+L185+AE185-AJ185</f>
        <v>3000000</v>
      </c>
      <c r="AS185" s="65" t="s">
        <v>90</v>
      </c>
      <c r="AT185" s="68">
        <v>0</v>
      </c>
      <c r="AU185" s="65" t="s">
        <v>90</v>
      </c>
      <c r="AV185" s="68">
        <v>0</v>
      </c>
      <c r="AW185" s="75" t="s">
        <v>89</v>
      </c>
      <c r="AX185" s="224">
        <v>0</v>
      </c>
      <c r="AY185" s="79">
        <f t="shared" si="13"/>
        <v>3000000</v>
      </c>
      <c r="AZ185" s="223">
        <f t="shared" si="14"/>
        <v>0</v>
      </c>
      <c r="BA185" s="74">
        <v>1</v>
      </c>
      <c r="BB185" s="75" t="s">
        <v>89</v>
      </c>
      <c r="BC185" s="65" t="s">
        <v>103</v>
      </c>
      <c r="BD185" s="400" t="s">
        <v>7088</v>
      </c>
      <c r="BE185" s="221" t="s">
        <v>87</v>
      </c>
      <c r="BF185" s="221" t="s">
        <v>87</v>
      </c>
    </row>
    <row r="186" spans="2:58" x14ac:dyDescent="0.25">
      <c r="B186" s="221">
        <v>2025</v>
      </c>
      <c r="C186" s="221">
        <v>891780111</v>
      </c>
      <c r="D186" s="221" t="s">
        <v>78</v>
      </c>
      <c r="E186" s="49" t="s">
        <v>7087</v>
      </c>
      <c r="F186" s="65" t="s">
        <v>7086</v>
      </c>
      <c r="G186" s="65">
        <v>0</v>
      </c>
      <c r="H186" s="65" t="s">
        <v>81</v>
      </c>
      <c r="I186" s="65" t="s">
        <v>3368</v>
      </c>
      <c r="J186" s="67" t="s">
        <v>83</v>
      </c>
      <c r="K186" s="66" t="s">
        <v>7085</v>
      </c>
      <c r="L186" s="68">
        <v>4000000</v>
      </c>
      <c r="M186" s="65" t="s">
        <v>85</v>
      </c>
      <c r="N186" s="66" t="s">
        <v>4057</v>
      </c>
      <c r="O186" s="66">
        <v>1083027316</v>
      </c>
      <c r="P186" s="66">
        <v>1158</v>
      </c>
      <c r="Q186" s="70">
        <v>45800</v>
      </c>
      <c r="R186" s="66">
        <v>53794260</v>
      </c>
      <c r="S186" s="70">
        <v>45803</v>
      </c>
      <c r="T186" s="68">
        <v>4000000</v>
      </c>
      <c r="U186" s="68">
        <v>17530</v>
      </c>
      <c r="V186" s="65" t="s">
        <v>87</v>
      </c>
      <c r="W186" s="68">
        <v>36559959</v>
      </c>
      <c r="X186" s="67" t="s">
        <v>4056</v>
      </c>
      <c r="Y186" s="70">
        <v>45803</v>
      </c>
      <c r="Z186" s="70">
        <v>45803</v>
      </c>
      <c r="AA186" s="70" t="s">
        <v>89</v>
      </c>
      <c r="AB186" s="70">
        <v>45821</v>
      </c>
      <c r="AC186" s="49">
        <f t="shared" si="10"/>
        <v>18</v>
      </c>
      <c r="AD186" s="65">
        <v>0</v>
      </c>
      <c r="AE186" s="68">
        <v>0</v>
      </c>
      <c r="AF186" s="65">
        <v>0</v>
      </c>
      <c r="AG186" s="77" t="s">
        <v>89</v>
      </c>
      <c r="AH186" s="49">
        <f t="shared" si="11"/>
        <v>0</v>
      </c>
      <c r="AI186" s="65">
        <v>0</v>
      </c>
      <c r="AJ186" s="68">
        <v>0</v>
      </c>
      <c r="AK186" s="65" t="s">
        <v>89</v>
      </c>
      <c r="AL186" s="78" t="s">
        <v>89</v>
      </c>
      <c r="AM186" s="65">
        <v>0</v>
      </c>
      <c r="AN186" s="78" t="s">
        <v>89</v>
      </c>
      <c r="AO186" s="78" t="s">
        <v>89</v>
      </c>
      <c r="AP186" s="78" t="s">
        <v>89</v>
      </c>
      <c r="AQ186" s="49">
        <f t="shared" si="12"/>
        <v>0</v>
      </c>
      <c r="AR186" s="49">
        <f>+L186+AE186-AJ186</f>
        <v>4000000</v>
      </c>
      <c r="AS186" s="65" t="s">
        <v>90</v>
      </c>
      <c r="AT186" s="68">
        <v>0</v>
      </c>
      <c r="AU186" s="65" t="s">
        <v>90</v>
      </c>
      <c r="AV186" s="68">
        <v>0</v>
      </c>
      <c r="AW186" s="75" t="s">
        <v>89</v>
      </c>
      <c r="AX186" s="224">
        <v>0</v>
      </c>
      <c r="AY186" s="79">
        <f t="shared" si="13"/>
        <v>4000000</v>
      </c>
      <c r="AZ186" s="223">
        <f t="shared" si="14"/>
        <v>0</v>
      </c>
      <c r="BA186" s="74">
        <v>1</v>
      </c>
      <c r="BB186" s="75" t="s">
        <v>89</v>
      </c>
      <c r="BC186" s="65" t="s">
        <v>103</v>
      </c>
      <c r="BD186" s="400" t="s">
        <v>7084</v>
      </c>
      <c r="BE186" s="221" t="s">
        <v>87</v>
      </c>
      <c r="BF186" s="221" t="s">
        <v>87</v>
      </c>
    </row>
    <row r="187" spans="2:58" x14ac:dyDescent="0.25">
      <c r="B187" s="221">
        <v>2025</v>
      </c>
      <c r="C187" s="221">
        <v>891780111</v>
      </c>
      <c r="D187" s="221" t="s">
        <v>78</v>
      </c>
      <c r="E187" s="49" t="s">
        <v>7083</v>
      </c>
      <c r="F187" s="65" t="s">
        <v>7082</v>
      </c>
      <c r="G187" s="65">
        <v>0</v>
      </c>
      <c r="H187" s="65" t="s">
        <v>81</v>
      </c>
      <c r="I187" s="65" t="s">
        <v>3368</v>
      </c>
      <c r="J187" s="67" t="s">
        <v>83</v>
      </c>
      <c r="K187" s="66" t="s">
        <v>7081</v>
      </c>
      <c r="L187" s="68">
        <v>35000000</v>
      </c>
      <c r="M187" s="65" t="s">
        <v>85</v>
      </c>
      <c r="N187" s="66" t="s">
        <v>7080</v>
      </c>
      <c r="O187" s="66">
        <v>900530916</v>
      </c>
      <c r="P187" s="66">
        <v>1162</v>
      </c>
      <c r="Q187" s="70">
        <v>45779</v>
      </c>
      <c r="R187" s="66">
        <v>35000000</v>
      </c>
      <c r="S187" s="70">
        <v>45805</v>
      </c>
      <c r="T187" s="68">
        <v>35000000</v>
      </c>
      <c r="U187" s="68">
        <v>17621</v>
      </c>
      <c r="V187" s="65" t="s">
        <v>87</v>
      </c>
      <c r="W187" s="68">
        <v>84457182</v>
      </c>
      <c r="X187" s="67" t="s">
        <v>7079</v>
      </c>
      <c r="Y187" s="70">
        <v>45804</v>
      </c>
      <c r="Z187" s="70">
        <v>45805</v>
      </c>
      <c r="AA187" s="70">
        <v>45805</v>
      </c>
      <c r="AB187" s="70">
        <v>45824</v>
      </c>
      <c r="AC187" s="49">
        <f t="shared" si="10"/>
        <v>19</v>
      </c>
      <c r="AD187" s="65">
        <v>0</v>
      </c>
      <c r="AE187" s="68">
        <v>0</v>
      </c>
      <c r="AF187" s="65">
        <v>0</v>
      </c>
      <c r="AG187" s="77" t="s">
        <v>89</v>
      </c>
      <c r="AH187" s="49">
        <f t="shared" si="11"/>
        <v>0</v>
      </c>
      <c r="AI187" s="65">
        <v>0</v>
      </c>
      <c r="AJ187" s="68">
        <v>0</v>
      </c>
      <c r="AK187" s="65" t="s">
        <v>89</v>
      </c>
      <c r="AL187" s="78" t="s">
        <v>89</v>
      </c>
      <c r="AM187" s="65">
        <v>0</v>
      </c>
      <c r="AN187" s="78" t="s">
        <v>89</v>
      </c>
      <c r="AO187" s="78" t="s">
        <v>89</v>
      </c>
      <c r="AP187" s="78" t="s">
        <v>89</v>
      </c>
      <c r="AQ187" s="49">
        <f t="shared" si="12"/>
        <v>0</v>
      </c>
      <c r="AR187" s="49">
        <f>+L187+AE187-AJ187</f>
        <v>35000000</v>
      </c>
      <c r="AS187" s="65" t="s">
        <v>90</v>
      </c>
      <c r="AT187" s="68">
        <v>0</v>
      </c>
      <c r="AU187" s="65" t="s">
        <v>90</v>
      </c>
      <c r="AV187" s="68">
        <v>0</v>
      </c>
      <c r="AW187" s="75" t="s">
        <v>89</v>
      </c>
      <c r="AX187" s="224">
        <v>0</v>
      </c>
      <c r="AY187" s="79">
        <f t="shared" si="13"/>
        <v>35000000</v>
      </c>
      <c r="AZ187" s="223">
        <f t="shared" si="14"/>
        <v>0</v>
      </c>
      <c r="BA187" s="74">
        <v>1</v>
      </c>
      <c r="BB187" s="75" t="s">
        <v>89</v>
      </c>
      <c r="BC187" s="65" t="s">
        <v>103</v>
      </c>
      <c r="BD187" s="400" t="s">
        <v>7078</v>
      </c>
      <c r="BE187" s="221" t="s">
        <v>87</v>
      </c>
      <c r="BF187" s="221" t="s">
        <v>87</v>
      </c>
    </row>
    <row r="188" spans="2:58" x14ac:dyDescent="0.25">
      <c r="B188" s="221">
        <v>2025</v>
      </c>
      <c r="C188" s="221">
        <v>891780111</v>
      </c>
      <c r="D188" s="221" t="s">
        <v>78</v>
      </c>
      <c r="E188" s="49" t="s">
        <v>7077</v>
      </c>
      <c r="F188" s="65" t="s">
        <v>7076</v>
      </c>
      <c r="G188" s="65">
        <v>0</v>
      </c>
      <c r="H188" s="65" t="s">
        <v>81</v>
      </c>
      <c r="I188" s="65" t="s">
        <v>3368</v>
      </c>
      <c r="J188" s="67" t="s">
        <v>83</v>
      </c>
      <c r="K188" s="66" t="s">
        <v>7075</v>
      </c>
      <c r="L188" s="68">
        <v>25000000</v>
      </c>
      <c r="M188" s="65" t="s">
        <v>85</v>
      </c>
      <c r="N188" s="66" t="s">
        <v>6764</v>
      </c>
      <c r="O188" s="66">
        <v>1102838856</v>
      </c>
      <c r="P188" s="66">
        <v>1137</v>
      </c>
      <c r="Q188" s="70">
        <v>45797</v>
      </c>
      <c r="R188" s="66">
        <v>654500000</v>
      </c>
      <c r="S188" s="70">
        <v>45806</v>
      </c>
      <c r="T188" s="68">
        <v>25000000</v>
      </c>
      <c r="U188" s="68">
        <v>17669</v>
      </c>
      <c r="V188" s="65" t="s">
        <v>87</v>
      </c>
      <c r="W188" s="68">
        <v>16078654</v>
      </c>
      <c r="X188" s="67" t="s">
        <v>1398</v>
      </c>
      <c r="Y188" s="70">
        <v>45805</v>
      </c>
      <c r="Z188" s="70">
        <v>45893</v>
      </c>
      <c r="AA188" s="70" t="s">
        <v>89</v>
      </c>
      <c r="AB188" s="70">
        <v>46015</v>
      </c>
      <c r="AC188" s="49">
        <f t="shared" si="10"/>
        <v>122</v>
      </c>
      <c r="AD188" s="65">
        <v>0</v>
      </c>
      <c r="AE188" s="68">
        <v>0</v>
      </c>
      <c r="AF188" s="65">
        <v>0</v>
      </c>
      <c r="AG188" s="77" t="s">
        <v>89</v>
      </c>
      <c r="AH188" s="49">
        <f t="shared" si="11"/>
        <v>0</v>
      </c>
      <c r="AI188" s="65">
        <v>0</v>
      </c>
      <c r="AJ188" s="68">
        <v>0</v>
      </c>
      <c r="AK188" s="65" t="s">
        <v>89</v>
      </c>
      <c r="AL188" s="78" t="s">
        <v>89</v>
      </c>
      <c r="AM188" s="65">
        <v>0</v>
      </c>
      <c r="AN188" s="78" t="s">
        <v>89</v>
      </c>
      <c r="AO188" s="78" t="s">
        <v>89</v>
      </c>
      <c r="AP188" s="78" t="s">
        <v>89</v>
      </c>
      <c r="AQ188" s="49">
        <f t="shared" si="12"/>
        <v>0</v>
      </c>
      <c r="AR188" s="49">
        <f>+L188+AE188-AJ188</f>
        <v>25000000</v>
      </c>
      <c r="AS188" s="65" t="s">
        <v>90</v>
      </c>
      <c r="AT188" s="68">
        <v>0</v>
      </c>
      <c r="AU188" s="65" t="s">
        <v>90</v>
      </c>
      <c r="AV188" s="68">
        <v>0</v>
      </c>
      <c r="AW188" s="75" t="s">
        <v>89</v>
      </c>
      <c r="AX188" s="224">
        <v>0</v>
      </c>
      <c r="AY188" s="79">
        <f t="shared" si="13"/>
        <v>25000000</v>
      </c>
      <c r="AZ188" s="223">
        <f t="shared" si="14"/>
        <v>0</v>
      </c>
      <c r="BA188" s="74">
        <v>0</v>
      </c>
      <c r="BB188" s="75" t="s">
        <v>89</v>
      </c>
      <c r="BC188" s="65" t="s">
        <v>473</v>
      </c>
      <c r="BD188" s="400" t="s">
        <v>7074</v>
      </c>
      <c r="BE188" s="221" t="s">
        <v>87</v>
      </c>
      <c r="BF188" s="221" t="s">
        <v>87</v>
      </c>
    </row>
    <row r="189" spans="2:58" x14ac:dyDescent="0.25">
      <c r="B189" s="221">
        <v>2025</v>
      </c>
      <c r="C189" s="221">
        <v>891780111</v>
      </c>
      <c r="D189" s="221" t="s">
        <v>78</v>
      </c>
      <c r="E189" s="49" t="s">
        <v>7073</v>
      </c>
      <c r="F189" s="65" t="s">
        <v>7072</v>
      </c>
      <c r="G189" s="65">
        <v>0</v>
      </c>
      <c r="H189" s="65" t="s">
        <v>81</v>
      </c>
      <c r="I189" s="65" t="s">
        <v>3368</v>
      </c>
      <c r="J189" s="67" t="s">
        <v>83</v>
      </c>
      <c r="K189" s="66" t="s">
        <v>7071</v>
      </c>
      <c r="L189" s="68">
        <v>39000000</v>
      </c>
      <c r="M189" s="65" t="s">
        <v>85</v>
      </c>
      <c r="N189" s="66" t="s">
        <v>7070</v>
      </c>
      <c r="O189" s="66">
        <v>853471</v>
      </c>
      <c r="P189" s="66">
        <v>1137</v>
      </c>
      <c r="Q189" s="70">
        <v>45797</v>
      </c>
      <c r="R189" s="66">
        <v>654500000</v>
      </c>
      <c r="S189" s="70">
        <v>45807</v>
      </c>
      <c r="T189" s="68">
        <v>39000000</v>
      </c>
      <c r="U189" s="68">
        <v>17699</v>
      </c>
      <c r="V189" s="65" t="s">
        <v>87</v>
      </c>
      <c r="W189" s="68">
        <v>16078654</v>
      </c>
      <c r="X189" s="67" t="s">
        <v>1398</v>
      </c>
      <c r="Y189" s="70">
        <v>45807</v>
      </c>
      <c r="Z189" s="70">
        <v>45809</v>
      </c>
      <c r="AA189" s="70" t="s">
        <v>89</v>
      </c>
      <c r="AB189" s="70">
        <v>46006</v>
      </c>
      <c r="AC189" s="49">
        <f t="shared" si="10"/>
        <v>197</v>
      </c>
      <c r="AD189" s="65">
        <v>0</v>
      </c>
      <c r="AE189" s="68">
        <v>0</v>
      </c>
      <c r="AF189" s="65">
        <v>0</v>
      </c>
      <c r="AG189" s="77" t="s">
        <v>89</v>
      </c>
      <c r="AH189" s="49">
        <f t="shared" si="11"/>
        <v>0</v>
      </c>
      <c r="AI189" s="65">
        <v>0</v>
      </c>
      <c r="AJ189" s="68">
        <v>0</v>
      </c>
      <c r="AK189" s="65" t="s">
        <v>89</v>
      </c>
      <c r="AL189" s="78" t="s">
        <v>89</v>
      </c>
      <c r="AM189" s="65">
        <v>0</v>
      </c>
      <c r="AN189" s="78" t="s">
        <v>89</v>
      </c>
      <c r="AO189" s="78" t="s">
        <v>89</v>
      </c>
      <c r="AP189" s="78" t="s">
        <v>89</v>
      </c>
      <c r="AQ189" s="49">
        <f t="shared" si="12"/>
        <v>0</v>
      </c>
      <c r="AR189" s="49">
        <f>+L189+AE189-AJ189</f>
        <v>39000000</v>
      </c>
      <c r="AS189" s="65" t="s">
        <v>90</v>
      </c>
      <c r="AT189" s="68">
        <v>0</v>
      </c>
      <c r="AU189" s="65" t="s">
        <v>90</v>
      </c>
      <c r="AV189" s="68">
        <v>0</v>
      </c>
      <c r="AW189" s="75" t="s">
        <v>89</v>
      </c>
      <c r="AX189" s="224">
        <v>0</v>
      </c>
      <c r="AY189" s="79">
        <f t="shared" si="13"/>
        <v>39000000</v>
      </c>
      <c r="AZ189" s="223">
        <f t="shared" si="14"/>
        <v>0</v>
      </c>
      <c r="BA189" s="74">
        <v>0</v>
      </c>
      <c r="BB189" s="75" t="s">
        <v>89</v>
      </c>
      <c r="BC189" s="65" t="s">
        <v>108</v>
      </c>
      <c r="BD189" s="400" t="s">
        <v>7069</v>
      </c>
      <c r="BE189" s="221" t="s">
        <v>87</v>
      </c>
      <c r="BF189" s="221" t="s">
        <v>87</v>
      </c>
    </row>
    <row r="190" spans="2:58" x14ac:dyDescent="0.25">
      <c r="B190" s="221">
        <v>2025</v>
      </c>
      <c r="C190" s="221">
        <v>891780111</v>
      </c>
      <c r="D190" s="221" t="s">
        <v>78</v>
      </c>
      <c r="E190" s="49" t="s">
        <v>7068</v>
      </c>
      <c r="F190" s="65" t="s">
        <v>7067</v>
      </c>
      <c r="G190" s="65">
        <v>0</v>
      </c>
      <c r="H190" s="65" t="s">
        <v>81</v>
      </c>
      <c r="I190" s="65" t="s">
        <v>3368</v>
      </c>
      <c r="J190" s="67" t="s">
        <v>83</v>
      </c>
      <c r="K190" s="66" t="s">
        <v>7066</v>
      </c>
      <c r="L190" s="68">
        <v>25000000</v>
      </c>
      <c r="M190" s="65" t="s">
        <v>85</v>
      </c>
      <c r="N190" s="66" t="s">
        <v>7065</v>
      </c>
      <c r="O190" s="66">
        <v>1082955683</v>
      </c>
      <c r="P190" s="66">
        <v>1137</v>
      </c>
      <c r="Q190" s="70">
        <v>45797</v>
      </c>
      <c r="R190" s="66">
        <v>654500000</v>
      </c>
      <c r="S190" s="70">
        <v>45807</v>
      </c>
      <c r="T190" s="68">
        <v>25000000</v>
      </c>
      <c r="U190" s="68">
        <v>17765</v>
      </c>
      <c r="V190" s="65" t="s">
        <v>87</v>
      </c>
      <c r="W190" s="68">
        <v>16078654</v>
      </c>
      <c r="X190" s="67" t="s">
        <v>1398</v>
      </c>
      <c r="Y190" s="70">
        <v>45807</v>
      </c>
      <c r="Z190" s="70">
        <v>45893</v>
      </c>
      <c r="AA190" s="70" t="s">
        <v>89</v>
      </c>
      <c r="AB190" s="70">
        <v>46015</v>
      </c>
      <c r="AC190" s="49">
        <f t="shared" si="10"/>
        <v>122</v>
      </c>
      <c r="AD190" s="65">
        <v>0</v>
      </c>
      <c r="AE190" s="68">
        <v>0</v>
      </c>
      <c r="AF190" s="65">
        <v>0</v>
      </c>
      <c r="AG190" s="77" t="s">
        <v>89</v>
      </c>
      <c r="AH190" s="49">
        <f t="shared" si="11"/>
        <v>0</v>
      </c>
      <c r="AI190" s="65">
        <v>0</v>
      </c>
      <c r="AJ190" s="68">
        <v>0</v>
      </c>
      <c r="AK190" s="65" t="s">
        <v>89</v>
      </c>
      <c r="AL190" s="78" t="s">
        <v>89</v>
      </c>
      <c r="AM190" s="65">
        <v>0</v>
      </c>
      <c r="AN190" s="78" t="s">
        <v>89</v>
      </c>
      <c r="AO190" s="78" t="s">
        <v>89</v>
      </c>
      <c r="AP190" s="78" t="s">
        <v>89</v>
      </c>
      <c r="AQ190" s="49">
        <f t="shared" si="12"/>
        <v>0</v>
      </c>
      <c r="AR190" s="49">
        <f>+L190+AE190-AJ190</f>
        <v>25000000</v>
      </c>
      <c r="AS190" s="65" t="s">
        <v>90</v>
      </c>
      <c r="AT190" s="68">
        <v>0</v>
      </c>
      <c r="AU190" s="65" t="s">
        <v>90</v>
      </c>
      <c r="AV190" s="68">
        <v>0</v>
      </c>
      <c r="AW190" s="75" t="s">
        <v>89</v>
      </c>
      <c r="AX190" s="224">
        <v>0</v>
      </c>
      <c r="AY190" s="79">
        <f t="shared" si="13"/>
        <v>25000000</v>
      </c>
      <c r="AZ190" s="223">
        <f t="shared" si="14"/>
        <v>0</v>
      </c>
      <c r="BA190" s="74">
        <v>0</v>
      </c>
      <c r="BB190" s="75" t="s">
        <v>89</v>
      </c>
      <c r="BC190" s="65" t="s">
        <v>473</v>
      </c>
      <c r="BD190" s="400" t="s">
        <v>7064</v>
      </c>
      <c r="BE190" s="221" t="s">
        <v>87</v>
      </c>
      <c r="BF190" s="221" t="s">
        <v>87</v>
      </c>
    </row>
    <row r="191" spans="2:58" x14ac:dyDescent="0.25">
      <c r="B191" s="221">
        <v>2025</v>
      </c>
      <c r="C191" s="221">
        <v>891780111</v>
      </c>
      <c r="D191" s="221" t="s">
        <v>78</v>
      </c>
      <c r="E191" s="49" t="s">
        <v>7063</v>
      </c>
      <c r="F191" s="65" t="s">
        <v>7062</v>
      </c>
      <c r="G191" s="65">
        <v>0</v>
      </c>
      <c r="H191" s="65" t="s">
        <v>81</v>
      </c>
      <c r="I191" s="65" t="s">
        <v>3368</v>
      </c>
      <c r="J191" s="67" t="s">
        <v>83</v>
      </c>
      <c r="K191" s="66" t="s">
        <v>7061</v>
      </c>
      <c r="L191" s="68">
        <v>20800000</v>
      </c>
      <c r="M191" s="65" t="s">
        <v>85</v>
      </c>
      <c r="N191" s="66" t="s">
        <v>7060</v>
      </c>
      <c r="O191" s="66">
        <v>1082896456</v>
      </c>
      <c r="P191" s="66">
        <v>1147</v>
      </c>
      <c r="Q191" s="70">
        <v>45798</v>
      </c>
      <c r="R191" s="66">
        <v>20800000</v>
      </c>
      <c r="S191" s="70">
        <v>45807</v>
      </c>
      <c r="T191" s="68">
        <v>20800000</v>
      </c>
      <c r="U191" s="68">
        <v>17764</v>
      </c>
      <c r="V191" s="65" t="s">
        <v>87</v>
      </c>
      <c r="W191" s="68">
        <v>22793763</v>
      </c>
      <c r="X191" s="67" t="s">
        <v>5357</v>
      </c>
      <c r="Y191" s="70">
        <v>45807</v>
      </c>
      <c r="Z191" s="70">
        <v>45807</v>
      </c>
      <c r="AA191" s="70" t="s">
        <v>89</v>
      </c>
      <c r="AB191" s="70">
        <v>46021</v>
      </c>
      <c r="AC191" s="49">
        <f t="shared" si="10"/>
        <v>214</v>
      </c>
      <c r="AD191" s="65">
        <v>0</v>
      </c>
      <c r="AE191" s="68">
        <v>0</v>
      </c>
      <c r="AF191" s="65">
        <v>0</v>
      </c>
      <c r="AG191" s="77" t="s">
        <v>89</v>
      </c>
      <c r="AH191" s="49">
        <f t="shared" si="11"/>
        <v>0</v>
      </c>
      <c r="AI191" s="65">
        <v>0</v>
      </c>
      <c r="AJ191" s="68">
        <v>0</v>
      </c>
      <c r="AK191" s="65" t="s">
        <v>89</v>
      </c>
      <c r="AL191" s="78" t="s">
        <v>89</v>
      </c>
      <c r="AM191" s="65">
        <v>0</v>
      </c>
      <c r="AN191" s="78" t="s">
        <v>89</v>
      </c>
      <c r="AO191" s="78" t="s">
        <v>89</v>
      </c>
      <c r="AP191" s="78" t="s">
        <v>89</v>
      </c>
      <c r="AQ191" s="49">
        <f t="shared" si="12"/>
        <v>0</v>
      </c>
      <c r="AR191" s="49">
        <f>+L191+AE191-AJ191</f>
        <v>20800000</v>
      </c>
      <c r="AS191" s="65" t="s">
        <v>90</v>
      </c>
      <c r="AT191" s="68">
        <v>0</v>
      </c>
      <c r="AU191" s="65" t="s">
        <v>90</v>
      </c>
      <c r="AV191" s="68">
        <v>0</v>
      </c>
      <c r="AW191" s="75" t="s">
        <v>89</v>
      </c>
      <c r="AX191" s="224">
        <v>2971429</v>
      </c>
      <c r="AY191" s="79">
        <f t="shared" si="13"/>
        <v>17828571</v>
      </c>
      <c r="AZ191" s="223">
        <f t="shared" si="14"/>
        <v>0.14285716346153846</v>
      </c>
      <c r="BA191" s="74">
        <v>0.14000000000000001</v>
      </c>
      <c r="BB191" s="75" t="s">
        <v>89</v>
      </c>
      <c r="BC191" s="65" t="s">
        <v>108</v>
      </c>
      <c r="BD191" s="400" t="s">
        <v>7059</v>
      </c>
      <c r="BE191" s="221" t="s">
        <v>87</v>
      </c>
      <c r="BF191" s="221" t="s">
        <v>87</v>
      </c>
    </row>
    <row r="192" spans="2:58" x14ac:dyDescent="0.25">
      <c r="B192" s="221">
        <v>2025</v>
      </c>
      <c r="C192" s="221">
        <v>891780111</v>
      </c>
      <c r="D192" s="221" t="s">
        <v>78</v>
      </c>
      <c r="E192" s="49" t="s">
        <v>7058</v>
      </c>
      <c r="F192" s="65" t="s">
        <v>7057</v>
      </c>
      <c r="G192" s="65">
        <v>0</v>
      </c>
      <c r="H192" s="65" t="s">
        <v>81</v>
      </c>
      <c r="I192" s="65" t="s">
        <v>3368</v>
      </c>
      <c r="J192" s="67" t="s">
        <v>83</v>
      </c>
      <c r="K192" s="66" t="s">
        <v>7056</v>
      </c>
      <c r="L192" s="68">
        <v>27200000</v>
      </c>
      <c r="M192" s="65" t="s">
        <v>85</v>
      </c>
      <c r="N192" s="66" t="s">
        <v>7055</v>
      </c>
      <c r="O192" s="66">
        <v>1083044847</v>
      </c>
      <c r="P192" s="66">
        <v>1137</v>
      </c>
      <c r="Q192" s="70">
        <v>45797</v>
      </c>
      <c r="R192" s="66">
        <v>654500000</v>
      </c>
      <c r="S192" s="70">
        <v>45807</v>
      </c>
      <c r="T192" s="68">
        <v>27200000</v>
      </c>
      <c r="U192" s="68">
        <v>17763</v>
      </c>
      <c r="V192" s="65" t="s">
        <v>87</v>
      </c>
      <c r="W192" s="68">
        <v>16078654</v>
      </c>
      <c r="X192" s="67" t="s">
        <v>1398</v>
      </c>
      <c r="Y192" s="70">
        <v>45807</v>
      </c>
      <c r="Z192" s="70">
        <v>45807</v>
      </c>
      <c r="AA192" s="70" t="s">
        <v>89</v>
      </c>
      <c r="AB192" s="70">
        <v>46015</v>
      </c>
      <c r="AC192" s="49">
        <f t="shared" si="10"/>
        <v>208</v>
      </c>
      <c r="AD192" s="65">
        <v>0</v>
      </c>
      <c r="AE192" s="68">
        <v>0</v>
      </c>
      <c r="AF192" s="65">
        <v>0</v>
      </c>
      <c r="AG192" s="77" t="s">
        <v>89</v>
      </c>
      <c r="AH192" s="49">
        <f t="shared" si="11"/>
        <v>0</v>
      </c>
      <c r="AI192" s="65">
        <v>0</v>
      </c>
      <c r="AJ192" s="68">
        <v>0</v>
      </c>
      <c r="AK192" s="65" t="s">
        <v>89</v>
      </c>
      <c r="AL192" s="78" t="s">
        <v>89</v>
      </c>
      <c r="AM192" s="65">
        <v>0</v>
      </c>
      <c r="AN192" s="78" t="s">
        <v>89</v>
      </c>
      <c r="AO192" s="78" t="s">
        <v>89</v>
      </c>
      <c r="AP192" s="78" t="s">
        <v>89</v>
      </c>
      <c r="AQ192" s="49">
        <f t="shared" si="12"/>
        <v>0</v>
      </c>
      <c r="AR192" s="49">
        <f>+L192+AE192-AJ192</f>
        <v>27200000</v>
      </c>
      <c r="AS192" s="65" t="s">
        <v>90</v>
      </c>
      <c r="AT192" s="68">
        <v>0</v>
      </c>
      <c r="AU192" s="65" t="s">
        <v>90</v>
      </c>
      <c r="AV192" s="68">
        <v>0</v>
      </c>
      <c r="AW192" s="75" t="s">
        <v>89</v>
      </c>
      <c r="AX192" s="224">
        <v>0</v>
      </c>
      <c r="AY192" s="79">
        <f t="shared" si="13"/>
        <v>27200000</v>
      </c>
      <c r="AZ192" s="223">
        <f t="shared" si="14"/>
        <v>0</v>
      </c>
      <c r="BA192" s="74">
        <v>0</v>
      </c>
      <c r="BB192" s="75" t="s">
        <v>89</v>
      </c>
      <c r="BC192" s="65" t="s">
        <v>108</v>
      </c>
      <c r="BD192" s="400" t="s">
        <v>7054</v>
      </c>
      <c r="BE192" s="221" t="s">
        <v>87</v>
      </c>
      <c r="BF192" s="221" t="s">
        <v>87</v>
      </c>
    </row>
    <row r="193" spans="2:58" x14ac:dyDescent="0.25">
      <c r="B193" s="221">
        <v>2025</v>
      </c>
      <c r="C193" s="221">
        <v>891780111</v>
      </c>
      <c r="D193" s="221" t="s">
        <v>78</v>
      </c>
      <c r="E193" s="49" t="s">
        <v>7053</v>
      </c>
      <c r="F193" s="65" t="s">
        <v>7052</v>
      </c>
      <c r="G193" s="65">
        <v>0</v>
      </c>
      <c r="H193" s="65" t="s">
        <v>81</v>
      </c>
      <c r="I193" s="65" t="s">
        <v>3368</v>
      </c>
      <c r="J193" s="67" t="s">
        <v>83</v>
      </c>
      <c r="K193" s="66" t="s">
        <v>7051</v>
      </c>
      <c r="L193" s="68">
        <v>52000000</v>
      </c>
      <c r="M193" s="65" t="s">
        <v>85</v>
      </c>
      <c r="N193" s="66" t="s">
        <v>6708</v>
      </c>
      <c r="O193" s="66">
        <v>1082936785</v>
      </c>
      <c r="P193" s="66">
        <v>1137</v>
      </c>
      <c r="Q193" s="70">
        <v>45797</v>
      </c>
      <c r="R193" s="66">
        <v>654500000</v>
      </c>
      <c r="S193" s="70">
        <v>45807</v>
      </c>
      <c r="T193" s="68">
        <v>52000000</v>
      </c>
      <c r="U193" s="68">
        <v>17706</v>
      </c>
      <c r="V193" s="65" t="s">
        <v>87</v>
      </c>
      <c r="W193" s="68">
        <v>16078654</v>
      </c>
      <c r="X193" s="67" t="s">
        <v>1398</v>
      </c>
      <c r="Y193" s="70">
        <v>45807</v>
      </c>
      <c r="Z193" s="70">
        <v>45807</v>
      </c>
      <c r="AA193" s="70" t="s">
        <v>89</v>
      </c>
      <c r="AB193" s="70">
        <v>46015</v>
      </c>
      <c r="AC193" s="49">
        <f t="shared" si="10"/>
        <v>208</v>
      </c>
      <c r="AD193" s="65">
        <v>0</v>
      </c>
      <c r="AE193" s="68">
        <v>0</v>
      </c>
      <c r="AF193" s="65">
        <v>0</v>
      </c>
      <c r="AG193" s="77" t="s">
        <v>89</v>
      </c>
      <c r="AH193" s="49">
        <f t="shared" si="11"/>
        <v>0</v>
      </c>
      <c r="AI193" s="65">
        <v>0</v>
      </c>
      <c r="AJ193" s="68">
        <v>0</v>
      </c>
      <c r="AK193" s="65" t="s">
        <v>89</v>
      </c>
      <c r="AL193" s="78" t="s">
        <v>89</v>
      </c>
      <c r="AM193" s="65">
        <v>0</v>
      </c>
      <c r="AN193" s="78" t="s">
        <v>89</v>
      </c>
      <c r="AO193" s="78" t="s">
        <v>89</v>
      </c>
      <c r="AP193" s="78" t="s">
        <v>89</v>
      </c>
      <c r="AQ193" s="49">
        <f t="shared" si="12"/>
        <v>0</v>
      </c>
      <c r="AR193" s="49">
        <f>+L193+AE193-AJ193</f>
        <v>52000000</v>
      </c>
      <c r="AS193" s="65" t="s">
        <v>90</v>
      </c>
      <c r="AT193" s="68">
        <v>0</v>
      </c>
      <c r="AU193" s="65" t="s">
        <v>90</v>
      </c>
      <c r="AV193" s="68">
        <v>0</v>
      </c>
      <c r="AW193" s="75" t="s">
        <v>89</v>
      </c>
      <c r="AX193" s="224">
        <v>7428571</v>
      </c>
      <c r="AY193" s="79">
        <f t="shared" si="13"/>
        <v>44571429</v>
      </c>
      <c r="AZ193" s="223">
        <f t="shared" si="14"/>
        <v>0.14285713461538463</v>
      </c>
      <c r="BA193" s="74">
        <v>0.14000000000000001</v>
      </c>
      <c r="BB193" s="75" t="s">
        <v>89</v>
      </c>
      <c r="BC193" s="65" t="s">
        <v>108</v>
      </c>
      <c r="BD193" s="400" t="s">
        <v>7050</v>
      </c>
      <c r="BE193" s="221" t="s">
        <v>87</v>
      </c>
      <c r="BF193" s="221" t="s">
        <v>87</v>
      </c>
    </row>
    <row r="194" spans="2:58" x14ac:dyDescent="0.25">
      <c r="B194" s="221">
        <v>2025</v>
      </c>
      <c r="C194" s="221">
        <v>891780111</v>
      </c>
      <c r="D194" s="221" t="s">
        <v>78</v>
      </c>
      <c r="E194" s="49" t="s">
        <v>7049</v>
      </c>
      <c r="F194" s="65" t="s">
        <v>7048</v>
      </c>
      <c r="G194" s="65">
        <v>0</v>
      </c>
      <c r="H194" s="65" t="s">
        <v>81</v>
      </c>
      <c r="I194" s="65" t="s">
        <v>3368</v>
      </c>
      <c r="J194" s="67" t="s">
        <v>83</v>
      </c>
      <c r="K194" s="66" t="s">
        <v>7047</v>
      </c>
      <c r="L194" s="68">
        <v>28000000</v>
      </c>
      <c r="M194" s="65" t="s">
        <v>85</v>
      </c>
      <c r="N194" s="66" t="s">
        <v>7046</v>
      </c>
      <c r="O194" s="66">
        <v>1083012321</v>
      </c>
      <c r="P194" s="66">
        <v>1137</v>
      </c>
      <c r="Q194" s="70">
        <v>45797</v>
      </c>
      <c r="R194" s="66">
        <v>654500000</v>
      </c>
      <c r="S194" s="70">
        <v>45807</v>
      </c>
      <c r="T194" s="68">
        <v>28000000</v>
      </c>
      <c r="U194" s="68">
        <v>17705</v>
      </c>
      <c r="V194" s="65" t="s">
        <v>87</v>
      </c>
      <c r="W194" s="68">
        <v>16078654</v>
      </c>
      <c r="X194" s="67" t="s">
        <v>1398</v>
      </c>
      <c r="Y194" s="70">
        <v>45807</v>
      </c>
      <c r="Z194" s="70">
        <v>45807</v>
      </c>
      <c r="AA194" s="70" t="s">
        <v>89</v>
      </c>
      <c r="AB194" s="70">
        <v>46015</v>
      </c>
      <c r="AC194" s="49">
        <f t="shared" si="10"/>
        <v>208</v>
      </c>
      <c r="AD194" s="65">
        <v>0</v>
      </c>
      <c r="AE194" s="68">
        <v>0</v>
      </c>
      <c r="AF194" s="65">
        <v>0</v>
      </c>
      <c r="AG194" s="77" t="s">
        <v>89</v>
      </c>
      <c r="AH194" s="49">
        <f t="shared" si="11"/>
        <v>0</v>
      </c>
      <c r="AI194" s="65">
        <v>0</v>
      </c>
      <c r="AJ194" s="68">
        <v>0</v>
      </c>
      <c r="AK194" s="65" t="s">
        <v>89</v>
      </c>
      <c r="AL194" s="78" t="s">
        <v>89</v>
      </c>
      <c r="AM194" s="65">
        <v>0</v>
      </c>
      <c r="AN194" s="78" t="s">
        <v>89</v>
      </c>
      <c r="AO194" s="78" t="s">
        <v>89</v>
      </c>
      <c r="AP194" s="78" t="s">
        <v>89</v>
      </c>
      <c r="AQ194" s="49">
        <f t="shared" si="12"/>
        <v>0</v>
      </c>
      <c r="AR194" s="49">
        <f>+L194+AE194-AJ194</f>
        <v>28000000</v>
      </c>
      <c r="AS194" s="65" t="s">
        <v>90</v>
      </c>
      <c r="AT194" s="68">
        <v>0</v>
      </c>
      <c r="AU194" s="65" t="s">
        <v>90</v>
      </c>
      <c r="AV194" s="68">
        <v>0</v>
      </c>
      <c r="AW194" s="75" t="s">
        <v>89</v>
      </c>
      <c r="AX194" s="224">
        <v>4000000</v>
      </c>
      <c r="AY194" s="79">
        <f t="shared" si="13"/>
        <v>24000000</v>
      </c>
      <c r="AZ194" s="223">
        <f t="shared" si="14"/>
        <v>0.14285714285714285</v>
      </c>
      <c r="BA194" s="74">
        <v>0.14000000000000001</v>
      </c>
      <c r="BB194" s="75" t="s">
        <v>89</v>
      </c>
      <c r="BC194" s="65" t="s">
        <v>108</v>
      </c>
      <c r="BD194" s="400" t="s">
        <v>7045</v>
      </c>
      <c r="BE194" s="221" t="s">
        <v>87</v>
      </c>
      <c r="BF194" s="221" t="s">
        <v>87</v>
      </c>
    </row>
    <row r="195" spans="2:58" x14ac:dyDescent="0.25">
      <c r="B195" s="221">
        <v>2025</v>
      </c>
      <c r="C195" s="221">
        <v>891780111</v>
      </c>
      <c r="D195" s="221" t="s">
        <v>78</v>
      </c>
      <c r="E195" s="49" t="s">
        <v>7044</v>
      </c>
      <c r="F195" s="65" t="s">
        <v>7043</v>
      </c>
      <c r="G195" s="65">
        <v>0</v>
      </c>
      <c r="H195" s="65" t="s">
        <v>81</v>
      </c>
      <c r="I195" s="65" t="s">
        <v>3368</v>
      </c>
      <c r="J195" s="67" t="s">
        <v>83</v>
      </c>
      <c r="K195" s="66" t="s">
        <v>7042</v>
      </c>
      <c r="L195" s="68">
        <v>45500000</v>
      </c>
      <c r="M195" s="65" t="s">
        <v>85</v>
      </c>
      <c r="N195" s="66" t="s">
        <v>7041</v>
      </c>
      <c r="O195" s="66">
        <v>1082842073</v>
      </c>
      <c r="P195" s="66">
        <v>1137</v>
      </c>
      <c r="Q195" s="70">
        <v>45797</v>
      </c>
      <c r="R195" s="66">
        <v>654500000</v>
      </c>
      <c r="S195" s="70">
        <v>45807</v>
      </c>
      <c r="T195" s="68">
        <v>45500000</v>
      </c>
      <c r="U195" s="68">
        <v>17704</v>
      </c>
      <c r="V195" s="65" t="s">
        <v>87</v>
      </c>
      <c r="W195" s="68">
        <v>16078654</v>
      </c>
      <c r="X195" s="67" t="s">
        <v>1398</v>
      </c>
      <c r="Y195" s="70">
        <v>45807</v>
      </c>
      <c r="Z195" s="70">
        <v>45807</v>
      </c>
      <c r="AA195" s="70" t="s">
        <v>89</v>
      </c>
      <c r="AB195" s="70">
        <v>46015</v>
      </c>
      <c r="AC195" s="49">
        <f t="shared" si="10"/>
        <v>208</v>
      </c>
      <c r="AD195" s="65">
        <v>0</v>
      </c>
      <c r="AE195" s="68">
        <v>0</v>
      </c>
      <c r="AF195" s="65">
        <v>0</v>
      </c>
      <c r="AG195" s="77" t="s">
        <v>89</v>
      </c>
      <c r="AH195" s="49">
        <f t="shared" si="11"/>
        <v>0</v>
      </c>
      <c r="AI195" s="65">
        <v>0</v>
      </c>
      <c r="AJ195" s="68">
        <v>0</v>
      </c>
      <c r="AK195" s="65" t="s">
        <v>89</v>
      </c>
      <c r="AL195" s="78" t="s">
        <v>89</v>
      </c>
      <c r="AM195" s="65">
        <v>0</v>
      </c>
      <c r="AN195" s="78" t="s">
        <v>89</v>
      </c>
      <c r="AO195" s="78" t="s">
        <v>89</v>
      </c>
      <c r="AP195" s="78" t="s">
        <v>89</v>
      </c>
      <c r="AQ195" s="49">
        <f t="shared" si="12"/>
        <v>0</v>
      </c>
      <c r="AR195" s="49">
        <f>+L195+AE195-AJ195</f>
        <v>45500000</v>
      </c>
      <c r="AS195" s="65" t="s">
        <v>90</v>
      </c>
      <c r="AT195" s="68">
        <v>0</v>
      </c>
      <c r="AU195" s="65" t="s">
        <v>90</v>
      </c>
      <c r="AV195" s="68">
        <v>0</v>
      </c>
      <c r="AW195" s="75" t="s">
        <v>89</v>
      </c>
      <c r="AX195" s="224">
        <v>6500000</v>
      </c>
      <c r="AY195" s="79">
        <f t="shared" si="13"/>
        <v>39000000</v>
      </c>
      <c r="AZ195" s="223">
        <f t="shared" si="14"/>
        <v>0.14285714285714285</v>
      </c>
      <c r="BA195" s="74">
        <v>0.14000000000000001</v>
      </c>
      <c r="BB195" s="75" t="s">
        <v>89</v>
      </c>
      <c r="BC195" s="65" t="s">
        <v>108</v>
      </c>
      <c r="BD195" s="400" t="s">
        <v>7040</v>
      </c>
      <c r="BE195" s="221" t="s">
        <v>87</v>
      </c>
      <c r="BF195" s="221" t="s">
        <v>87</v>
      </c>
    </row>
    <row r="196" spans="2:58" x14ac:dyDescent="0.25">
      <c r="B196" s="221">
        <v>2025</v>
      </c>
      <c r="C196" s="221">
        <v>891780111</v>
      </c>
      <c r="D196" s="221" t="s">
        <v>78</v>
      </c>
      <c r="E196" s="49" t="s">
        <v>7039</v>
      </c>
      <c r="F196" s="65" t="s">
        <v>7038</v>
      </c>
      <c r="G196" s="65">
        <v>0</v>
      </c>
      <c r="H196" s="65" t="s">
        <v>81</v>
      </c>
      <c r="I196" s="65" t="s">
        <v>3368</v>
      </c>
      <c r="J196" s="67" t="s">
        <v>83</v>
      </c>
      <c r="K196" s="66" t="s">
        <v>7037</v>
      </c>
      <c r="L196" s="68">
        <v>4000000</v>
      </c>
      <c r="M196" s="65" t="s">
        <v>85</v>
      </c>
      <c r="N196" s="66" t="s">
        <v>4514</v>
      </c>
      <c r="O196" s="66">
        <v>1082837132</v>
      </c>
      <c r="P196" s="66">
        <v>1158</v>
      </c>
      <c r="Q196" s="70">
        <v>45800</v>
      </c>
      <c r="R196" s="66">
        <v>53794260</v>
      </c>
      <c r="S196" s="70">
        <v>45807</v>
      </c>
      <c r="T196" s="68">
        <v>4000000</v>
      </c>
      <c r="U196" s="68">
        <v>17703</v>
      </c>
      <c r="V196" s="65" t="s">
        <v>87</v>
      </c>
      <c r="W196" s="68">
        <v>72221403</v>
      </c>
      <c r="X196" s="67" t="s">
        <v>4998</v>
      </c>
      <c r="Y196" s="70">
        <v>45807</v>
      </c>
      <c r="Z196" s="70">
        <v>45807</v>
      </c>
      <c r="AA196" s="70" t="s">
        <v>89</v>
      </c>
      <c r="AB196" s="70">
        <v>45821</v>
      </c>
      <c r="AC196" s="49">
        <f t="shared" si="10"/>
        <v>14</v>
      </c>
      <c r="AD196" s="65">
        <v>0</v>
      </c>
      <c r="AE196" s="68">
        <v>0</v>
      </c>
      <c r="AF196" s="65">
        <v>0</v>
      </c>
      <c r="AG196" s="77" t="s">
        <v>89</v>
      </c>
      <c r="AH196" s="49">
        <f t="shared" si="11"/>
        <v>0</v>
      </c>
      <c r="AI196" s="65">
        <v>0</v>
      </c>
      <c r="AJ196" s="68">
        <v>0</v>
      </c>
      <c r="AK196" s="65" t="s">
        <v>89</v>
      </c>
      <c r="AL196" s="78" t="s">
        <v>89</v>
      </c>
      <c r="AM196" s="65">
        <v>0</v>
      </c>
      <c r="AN196" s="78" t="s">
        <v>89</v>
      </c>
      <c r="AO196" s="78" t="s">
        <v>89</v>
      </c>
      <c r="AP196" s="78" t="s">
        <v>89</v>
      </c>
      <c r="AQ196" s="49">
        <f t="shared" si="12"/>
        <v>0</v>
      </c>
      <c r="AR196" s="49">
        <f>+L196+AE196-AJ196</f>
        <v>4000000</v>
      </c>
      <c r="AS196" s="65" t="s">
        <v>90</v>
      </c>
      <c r="AT196" s="68">
        <v>0</v>
      </c>
      <c r="AU196" s="65" t="s">
        <v>90</v>
      </c>
      <c r="AV196" s="68">
        <v>0</v>
      </c>
      <c r="AW196" s="75" t="s">
        <v>89</v>
      </c>
      <c r="AX196" s="224">
        <v>0</v>
      </c>
      <c r="AY196" s="79">
        <f t="shared" si="13"/>
        <v>4000000</v>
      </c>
      <c r="AZ196" s="223">
        <f t="shared" si="14"/>
        <v>0</v>
      </c>
      <c r="BA196" s="74">
        <v>1</v>
      </c>
      <c r="BB196" s="75" t="s">
        <v>89</v>
      </c>
      <c r="BC196" s="65" t="s">
        <v>103</v>
      </c>
      <c r="BD196" s="400" t="s">
        <v>7036</v>
      </c>
      <c r="BE196" s="221" t="s">
        <v>87</v>
      </c>
      <c r="BF196" s="221" t="s">
        <v>87</v>
      </c>
    </row>
    <row r="197" spans="2:58" x14ac:dyDescent="0.25">
      <c r="B197" s="221">
        <v>2025</v>
      </c>
      <c r="C197" s="221">
        <v>891780111</v>
      </c>
      <c r="D197" s="221" t="s">
        <v>78</v>
      </c>
      <c r="E197" s="49" t="s">
        <v>7035</v>
      </c>
      <c r="F197" s="65" t="s">
        <v>7034</v>
      </c>
      <c r="G197" s="65">
        <v>0</v>
      </c>
      <c r="H197" s="65" t="s">
        <v>81</v>
      </c>
      <c r="I197" s="65" t="s">
        <v>3368</v>
      </c>
      <c r="J197" s="67" t="s">
        <v>83</v>
      </c>
      <c r="K197" s="66" t="s">
        <v>7033</v>
      </c>
      <c r="L197" s="68">
        <v>45500000</v>
      </c>
      <c r="M197" s="65" t="s">
        <v>85</v>
      </c>
      <c r="N197" s="66" t="s">
        <v>7032</v>
      </c>
      <c r="O197" s="66">
        <v>20897317</v>
      </c>
      <c r="P197" s="66">
        <v>1137</v>
      </c>
      <c r="Q197" s="70">
        <v>45797</v>
      </c>
      <c r="R197" s="66">
        <v>654500000</v>
      </c>
      <c r="S197" s="70">
        <v>45807</v>
      </c>
      <c r="T197" s="68">
        <v>45500000</v>
      </c>
      <c r="U197" s="68">
        <v>17702</v>
      </c>
      <c r="V197" s="65" t="s">
        <v>87</v>
      </c>
      <c r="W197" s="68">
        <v>16078654</v>
      </c>
      <c r="X197" s="67" t="s">
        <v>1398</v>
      </c>
      <c r="Y197" s="70">
        <v>45807</v>
      </c>
      <c r="Z197" s="70">
        <v>45807</v>
      </c>
      <c r="AA197" s="70" t="s">
        <v>89</v>
      </c>
      <c r="AB197" s="70">
        <v>46015</v>
      </c>
      <c r="AC197" s="49">
        <f t="shared" si="10"/>
        <v>208</v>
      </c>
      <c r="AD197" s="65">
        <v>0</v>
      </c>
      <c r="AE197" s="68">
        <v>0</v>
      </c>
      <c r="AF197" s="65">
        <v>0</v>
      </c>
      <c r="AG197" s="77" t="s">
        <v>89</v>
      </c>
      <c r="AH197" s="49">
        <f t="shared" si="11"/>
        <v>0</v>
      </c>
      <c r="AI197" s="65">
        <v>0</v>
      </c>
      <c r="AJ197" s="68">
        <v>0</v>
      </c>
      <c r="AK197" s="65" t="s">
        <v>89</v>
      </c>
      <c r="AL197" s="78" t="s">
        <v>89</v>
      </c>
      <c r="AM197" s="65">
        <v>0</v>
      </c>
      <c r="AN197" s="78" t="s">
        <v>89</v>
      </c>
      <c r="AO197" s="78" t="s">
        <v>89</v>
      </c>
      <c r="AP197" s="78" t="s">
        <v>89</v>
      </c>
      <c r="AQ197" s="49">
        <f t="shared" si="12"/>
        <v>0</v>
      </c>
      <c r="AR197" s="49">
        <f>+L197+AE197-AJ197</f>
        <v>45500000</v>
      </c>
      <c r="AS197" s="65" t="s">
        <v>90</v>
      </c>
      <c r="AT197" s="68">
        <v>0</v>
      </c>
      <c r="AU197" s="65" t="s">
        <v>90</v>
      </c>
      <c r="AV197" s="68">
        <v>0</v>
      </c>
      <c r="AW197" s="75" t="s">
        <v>89</v>
      </c>
      <c r="AX197" s="224">
        <v>6500000</v>
      </c>
      <c r="AY197" s="79">
        <f t="shared" si="13"/>
        <v>39000000</v>
      </c>
      <c r="AZ197" s="223">
        <f t="shared" si="14"/>
        <v>0.14285714285714285</v>
      </c>
      <c r="BA197" s="74">
        <v>0.14000000000000001</v>
      </c>
      <c r="BB197" s="75" t="s">
        <v>89</v>
      </c>
      <c r="BC197" s="65" t="s">
        <v>108</v>
      </c>
      <c r="BD197" s="400" t="s">
        <v>7031</v>
      </c>
      <c r="BE197" s="221" t="s">
        <v>87</v>
      </c>
      <c r="BF197" s="221" t="s">
        <v>87</v>
      </c>
    </row>
    <row r="198" spans="2:58" x14ac:dyDescent="0.25">
      <c r="B198" s="221">
        <v>2025</v>
      </c>
      <c r="C198" s="221">
        <v>891780111</v>
      </c>
      <c r="D198" s="221" t="s">
        <v>78</v>
      </c>
      <c r="E198" s="49" t="s">
        <v>7030</v>
      </c>
      <c r="F198" s="65" t="s">
        <v>7029</v>
      </c>
      <c r="G198" s="65">
        <v>0</v>
      </c>
      <c r="H198" s="65" t="s">
        <v>81</v>
      </c>
      <c r="I198" s="65" t="s">
        <v>3368</v>
      </c>
      <c r="J198" s="67" t="s">
        <v>83</v>
      </c>
      <c r="K198" s="66" t="s">
        <v>7028</v>
      </c>
      <c r="L198" s="68">
        <v>24000000</v>
      </c>
      <c r="M198" s="65" t="s">
        <v>85</v>
      </c>
      <c r="N198" s="66" t="s">
        <v>7027</v>
      </c>
      <c r="O198" s="66">
        <v>1083041222</v>
      </c>
      <c r="P198" s="66">
        <v>1146</v>
      </c>
      <c r="Q198" s="70">
        <v>45798</v>
      </c>
      <c r="R198" s="66">
        <v>143846500</v>
      </c>
      <c r="S198" s="70">
        <v>45807</v>
      </c>
      <c r="T198" s="68">
        <v>24000000</v>
      </c>
      <c r="U198" s="68">
        <v>17701</v>
      </c>
      <c r="V198" s="65" t="s">
        <v>87</v>
      </c>
      <c r="W198" s="68">
        <v>85472020</v>
      </c>
      <c r="X198" s="67" t="s">
        <v>6758</v>
      </c>
      <c r="Y198" s="70">
        <v>45807</v>
      </c>
      <c r="Z198" s="70">
        <v>45807</v>
      </c>
      <c r="AA198" s="70" t="s">
        <v>89</v>
      </c>
      <c r="AB198" s="70">
        <v>46173</v>
      </c>
      <c r="AC198" s="49">
        <f t="shared" si="10"/>
        <v>366</v>
      </c>
      <c r="AD198" s="65">
        <v>0</v>
      </c>
      <c r="AE198" s="68">
        <v>0</v>
      </c>
      <c r="AF198" s="65">
        <v>0</v>
      </c>
      <c r="AG198" s="77" t="s">
        <v>89</v>
      </c>
      <c r="AH198" s="49">
        <f t="shared" si="11"/>
        <v>0</v>
      </c>
      <c r="AI198" s="65">
        <v>0</v>
      </c>
      <c r="AJ198" s="68">
        <v>0</v>
      </c>
      <c r="AK198" s="65" t="s">
        <v>89</v>
      </c>
      <c r="AL198" s="78" t="s">
        <v>89</v>
      </c>
      <c r="AM198" s="65">
        <v>0</v>
      </c>
      <c r="AN198" s="78" t="s">
        <v>89</v>
      </c>
      <c r="AO198" s="78" t="s">
        <v>89</v>
      </c>
      <c r="AP198" s="78" t="s">
        <v>89</v>
      </c>
      <c r="AQ198" s="49">
        <f t="shared" si="12"/>
        <v>0</v>
      </c>
      <c r="AR198" s="49">
        <f>+L198+AE198-AJ198</f>
        <v>24000000</v>
      </c>
      <c r="AS198" s="65" t="s">
        <v>90</v>
      </c>
      <c r="AT198" s="68">
        <v>0</v>
      </c>
      <c r="AU198" s="65" t="s">
        <v>90</v>
      </c>
      <c r="AV198" s="68">
        <v>0</v>
      </c>
      <c r="AW198" s="75" t="s">
        <v>89</v>
      </c>
      <c r="AX198" s="224">
        <v>0</v>
      </c>
      <c r="AY198" s="79">
        <f t="shared" si="13"/>
        <v>24000000</v>
      </c>
      <c r="AZ198" s="223">
        <f t="shared" si="14"/>
        <v>0</v>
      </c>
      <c r="BA198" s="74">
        <v>0</v>
      </c>
      <c r="BB198" s="75" t="s">
        <v>89</v>
      </c>
      <c r="BC198" s="65" t="s">
        <v>108</v>
      </c>
      <c r="BD198" s="400" t="s">
        <v>7026</v>
      </c>
      <c r="BE198" s="221" t="s">
        <v>87</v>
      </c>
      <c r="BF198" s="221" t="s">
        <v>87</v>
      </c>
    </row>
    <row r="199" spans="2:58" x14ac:dyDescent="0.25">
      <c r="B199" s="221">
        <v>2025</v>
      </c>
      <c r="C199" s="221">
        <v>891780111</v>
      </c>
      <c r="D199" s="221" t="s">
        <v>78</v>
      </c>
      <c r="E199" s="49" t="s">
        <v>7025</v>
      </c>
      <c r="F199" s="65" t="s">
        <v>7024</v>
      </c>
      <c r="G199" s="65">
        <v>0</v>
      </c>
      <c r="H199" s="65" t="s">
        <v>81</v>
      </c>
      <c r="I199" s="65" t="s">
        <v>3368</v>
      </c>
      <c r="J199" s="67" t="s">
        <v>83</v>
      </c>
      <c r="K199" s="66" t="s">
        <v>7023</v>
      </c>
      <c r="L199" s="68">
        <v>32000000</v>
      </c>
      <c r="M199" s="65" t="s">
        <v>85</v>
      </c>
      <c r="N199" s="66" t="s">
        <v>7022</v>
      </c>
      <c r="O199" s="66">
        <v>1082927274</v>
      </c>
      <c r="P199" s="66">
        <v>1137</v>
      </c>
      <c r="Q199" s="70">
        <v>45797</v>
      </c>
      <c r="R199" s="66">
        <v>654500000</v>
      </c>
      <c r="S199" s="70">
        <v>45807</v>
      </c>
      <c r="T199" s="68">
        <v>32000000</v>
      </c>
      <c r="U199" s="68">
        <v>17700</v>
      </c>
      <c r="V199" s="65" t="s">
        <v>87</v>
      </c>
      <c r="W199" s="68">
        <v>16078654</v>
      </c>
      <c r="X199" s="67" t="s">
        <v>1398</v>
      </c>
      <c r="Y199" s="70">
        <v>45807</v>
      </c>
      <c r="Z199" s="70">
        <v>45807</v>
      </c>
      <c r="AA199" s="70" t="s">
        <v>89</v>
      </c>
      <c r="AB199" s="70">
        <v>46015</v>
      </c>
      <c r="AC199" s="49">
        <f t="shared" si="10"/>
        <v>208</v>
      </c>
      <c r="AD199" s="65">
        <v>0</v>
      </c>
      <c r="AE199" s="68">
        <v>0</v>
      </c>
      <c r="AF199" s="65">
        <v>0</v>
      </c>
      <c r="AG199" s="77" t="s">
        <v>89</v>
      </c>
      <c r="AH199" s="49">
        <f t="shared" si="11"/>
        <v>0</v>
      </c>
      <c r="AI199" s="65">
        <v>0</v>
      </c>
      <c r="AJ199" s="68">
        <v>0</v>
      </c>
      <c r="AK199" s="65" t="s">
        <v>89</v>
      </c>
      <c r="AL199" s="78" t="s">
        <v>89</v>
      </c>
      <c r="AM199" s="65">
        <v>0</v>
      </c>
      <c r="AN199" s="78" t="s">
        <v>89</v>
      </c>
      <c r="AO199" s="78" t="s">
        <v>89</v>
      </c>
      <c r="AP199" s="78" t="s">
        <v>89</v>
      </c>
      <c r="AQ199" s="49">
        <f t="shared" si="12"/>
        <v>0</v>
      </c>
      <c r="AR199" s="49">
        <f>+L199+AE199-AJ199</f>
        <v>32000000</v>
      </c>
      <c r="AS199" s="65" t="s">
        <v>90</v>
      </c>
      <c r="AT199" s="68">
        <v>0</v>
      </c>
      <c r="AU199" s="65" t="s">
        <v>90</v>
      </c>
      <c r="AV199" s="68">
        <v>0</v>
      </c>
      <c r="AW199" s="75" t="s">
        <v>89</v>
      </c>
      <c r="AX199" s="224">
        <v>4571429</v>
      </c>
      <c r="AY199" s="79">
        <f t="shared" si="13"/>
        <v>27428571</v>
      </c>
      <c r="AZ199" s="223">
        <f t="shared" si="14"/>
        <v>0.14285715625000001</v>
      </c>
      <c r="BA199" s="74">
        <v>0.14000000000000001</v>
      </c>
      <c r="BB199" s="75" t="s">
        <v>89</v>
      </c>
      <c r="BC199" s="65" t="s">
        <v>108</v>
      </c>
      <c r="BD199" s="400" t="s">
        <v>7021</v>
      </c>
      <c r="BE199" s="221" t="s">
        <v>87</v>
      </c>
      <c r="BF199" s="221" t="s">
        <v>87</v>
      </c>
    </row>
    <row r="200" spans="2:58" x14ac:dyDescent="0.25">
      <c r="B200" s="221">
        <v>2025</v>
      </c>
      <c r="C200" s="221">
        <v>891780111</v>
      </c>
      <c r="D200" s="221" t="s">
        <v>78</v>
      </c>
      <c r="E200" s="49" t="s">
        <v>7020</v>
      </c>
      <c r="F200" s="65" t="s">
        <v>7019</v>
      </c>
      <c r="G200" s="65">
        <v>0</v>
      </c>
      <c r="H200" s="65" t="s">
        <v>81</v>
      </c>
      <c r="I200" s="65" t="s">
        <v>3368</v>
      </c>
      <c r="J200" s="67" t="s">
        <v>83</v>
      </c>
      <c r="K200" s="66" t="s">
        <v>7018</v>
      </c>
      <c r="L200" s="68">
        <v>32000000</v>
      </c>
      <c r="M200" s="65" t="s">
        <v>85</v>
      </c>
      <c r="N200" s="66" t="s">
        <v>7017</v>
      </c>
      <c r="O200" s="66">
        <v>1082410248</v>
      </c>
      <c r="P200" s="66">
        <v>1137</v>
      </c>
      <c r="Q200" s="70">
        <v>45797</v>
      </c>
      <c r="R200" s="66">
        <v>654500000</v>
      </c>
      <c r="S200" s="70">
        <v>45812</v>
      </c>
      <c r="T200" s="68">
        <v>32000000</v>
      </c>
      <c r="U200" s="68">
        <v>18632</v>
      </c>
      <c r="V200" s="65" t="s">
        <v>87</v>
      </c>
      <c r="W200" s="68">
        <v>16078654</v>
      </c>
      <c r="X200" s="67" t="s">
        <v>1398</v>
      </c>
      <c r="Y200" s="70">
        <v>45811</v>
      </c>
      <c r="Z200" s="70">
        <v>45812</v>
      </c>
      <c r="AA200" s="70" t="s">
        <v>89</v>
      </c>
      <c r="AB200" s="70">
        <v>46015</v>
      </c>
      <c r="AC200" s="49">
        <f t="shared" ref="AC200:AC263" si="15">+IF(AA200="1800-01-01",AB200-Z200,AB200-AA200)</f>
        <v>203</v>
      </c>
      <c r="AD200" s="65">
        <v>0</v>
      </c>
      <c r="AE200" s="68">
        <v>0</v>
      </c>
      <c r="AF200" s="65">
        <v>0</v>
      </c>
      <c r="AG200" s="77" t="s">
        <v>89</v>
      </c>
      <c r="AH200" s="49">
        <f t="shared" ref="AH200:AH263" si="16">+IF(AG200="1800-01-01",0,AG200-AB200)</f>
        <v>0</v>
      </c>
      <c r="AI200" s="65">
        <v>0</v>
      </c>
      <c r="AJ200" s="68">
        <v>0</v>
      </c>
      <c r="AK200" s="65" t="s">
        <v>89</v>
      </c>
      <c r="AL200" s="78" t="s">
        <v>89</v>
      </c>
      <c r="AM200" s="65">
        <v>0</v>
      </c>
      <c r="AN200" s="78" t="s">
        <v>89</v>
      </c>
      <c r="AO200" s="78" t="s">
        <v>89</v>
      </c>
      <c r="AP200" s="78" t="s">
        <v>89</v>
      </c>
      <c r="AQ200" s="49">
        <f t="shared" ref="AQ200:AQ263" si="17">+IF(AN200="1800-01-01",0,AO200-AN200)</f>
        <v>0</v>
      </c>
      <c r="AR200" s="49">
        <f>+L200+AE200-AJ200</f>
        <v>32000000</v>
      </c>
      <c r="AS200" s="65" t="s">
        <v>90</v>
      </c>
      <c r="AT200" s="68">
        <v>0</v>
      </c>
      <c r="AU200" s="65" t="s">
        <v>90</v>
      </c>
      <c r="AV200" s="68">
        <v>0</v>
      </c>
      <c r="AW200" s="75" t="s">
        <v>89</v>
      </c>
      <c r="AX200" s="224">
        <v>0</v>
      </c>
      <c r="AY200" s="79">
        <f t="shared" ref="AY200:AY263" si="18">AR200-AX200</f>
        <v>32000000</v>
      </c>
      <c r="AZ200" s="223">
        <f t="shared" ref="AZ200:AZ263" si="19">+IFERROR(AX200/AR200,"_")</f>
        <v>0</v>
      </c>
      <c r="BA200" s="74">
        <v>0</v>
      </c>
      <c r="BB200" s="75" t="s">
        <v>89</v>
      </c>
      <c r="BC200" s="65" t="s">
        <v>108</v>
      </c>
      <c r="BD200" s="400" t="s">
        <v>7016</v>
      </c>
      <c r="BE200" s="221" t="s">
        <v>87</v>
      </c>
      <c r="BF200" s="221" t="s">
        <v>87</v>
      </c>
    </row>
    <row r="201" spans="2:58" x14ac:dyDescent="0.25">
      <c r="B201" s="221">
        <v>2025</v>
      </c>
      <c r="C201" s="221">
        <v>891780111</v>
      </c>
      <c r="D201" s="221" t="s">
        <v>78</v>
      </c>
      <c r="E201" s="49" t="s">
        <v>7015</v>
      </c>
      <c r="F201" s="65" t="s">
        <v>7014</v>
      </c>
      <c r="G201" s="65">
        <v>0</v>
      </c>
      <c r="H201" s="65" t="s">
        <v>81</v>
      </c>
      <c r="I201" s="65" t="s">
        <v>3368</v>
      </c>
      <c r="J201" s="67" t="s">
        <v>83</v>
      </c>
      <c r="K201" s="66" t="s">
        <v>7013</v>
      </c>
      <c r="L201" s="68">
        <v>40000000</v>
      </c>
      <c r="M201" s="65" t="s">
        <v>85</v>
      </c>
      <c r="N201" s="66" t="s">
        <v>7012</v>
      </c>
      <c r="O201" s="66">
        <v>1083025029</v>
      </c>
      <c r="P201" s="66">
        <v>1137</v>
      </c>
      <c r="Q201" s="70">
        <v>45797</v>
      </c>
      <c r="R201" s="66">
        <v>654500000</v>
      </c>
      <c r="S201" s="70">
        <v>45812</v>
      </c>
      <c r="T201" s="68">
        <v>40000000</v>
      </c>
      <c r="U201" s="68">
        <v>18633</v>
      </c>
      <c r="V201" s="65" t="s">
        <v>87</v>
      </c>
      <c r="W201" s="68">
        <v>16078654</v>
      </c>
      <c r="X201" s="67" t="s">
        <v>1398</v>
      </c>
      <c r="Y201" s="70">
        <v>45811</v>
      </c>
      <c r="Z201" s="70">
        <v>45812</v>
      </c>
      <c r="AA201" s="70" t="s">
        <v>89</v>
      </c>
      <c r="AB201" s="70">
        <v>46015</v>
      </c>
      <c r="AC201" s="49">
        <f t="shared" si="15"/>
        <v>203</v>
      </c>
      <c r="AD201" s="65">
        <v>0</v>
      </c>
      <c r="AE201" s="68">
        <v>0</v>
      </c>
      <c r="AF201" s="65">
        <v>0</v>
      </c>
      <c r="AG201" s="77" t="s">
        <v>89</v>
      </c>
      <c r="AH201" s="49">
        <f t="shared" si="16"/>
        <v>0</v>
      </c>
      <c r="AI201" s="65">
        <v>0</v>
      </c>
      <c r="AJ201" s="68">
        <v>0</v>
      </c>
      <c r="AK201" s="65" t="s">
        <v>89</v>
      </c>
      <c r="AL201" s="78" t="s">
        <v>89</v>
      </c>
      <c r="AM201" s="65">
        <v>0</v>
      </c>
      <c r="AN201" s="78" t="s">
        <v>89</v>
      </c>
      <c r="AO201" s="78" t="s">
        <v>89</v>
      </c>
      <c r="AP201" s="78" t="s">
        <v>89</v>
      </c>
      <c r="AQ201" s="49">
        <f t="shared" si="17"/>
        <v>0</v>
      </c>
      <c r="AR201" s="49">
        <f>+L201+AE201-AJ201</f>
        <v>40000000</v>
      </c>
      <c r="AS201" s="65" t="s">
        <v>90</v>
      </c>
      <c r="AT201" s="68">
        <v>0</v>
      </c>
      <c r="AU201" s="65" t="s">
        <v>90</v>
      </c>
      <c r="AV201" s="68">
        <v>0</v>
      </c>
      <c r="AW201" s="75" t="s">
        <v>89</v>
      </c>
      <c r="AX201" s="224">
        <v>5714286</v>
      </c>
      <c r="AY201" s="79">
        <f t="shared" si="18"/>
        <v>34285714</v>
      </c>
      <c r="AZ201" s="223">
        <f t="shared" si="19"/>
        <v>0.14285714999999999</v>
      </c>
      <c r="BA201" s="74">
        <v>0.14000000000000001</v>
      </c>
      <c r="BB201" s="75" t="s">
        <v>89</v>
      </c>
      <c r="BC201" s="65" t="s">
        <v>108</v>
      </c>
      <c r="BD201" s="400" t="s">
        <v>7011</v>
      </c>
      <c r="BE201" s="221" t="s">
        <v>87</v>
      </c>
      <c r="BF201" s="221" t="s">
        <v>87</v>
      </c>
    </row>
    <row r="202" spans="2:58" x14ac:dyDescent="0.25">
      <c r="B202" s="221">
        <v>2025</v>
      </c>
      <c r="C202" s="221">
        <v>891780111</v>
      </c>
      <c r="D202" s="221" t="s">
        <v>78</v>
      </c>
      <c r="E202" s="49" t="s">
        <v>7010</v>
      </c>
      <c r="F202" s="65" t="s">
        <v>7009</v>
      </c>
      <c r="G202" s="65">
        <v>0</v>
      </c>
      <c r="H202" s="65" t="s">
        <v>81</v>
      </c>
      <c r="I202" s="65" t="s">
        <v>3368</v>
      </c>
      <c r="J202" s="67" t="s">
        <v>83</v>
      </c>
      <c r="K202" s="66" t="s">
        <v>7008</v>
      </c>
      <c r="L202" s="68">
        <v>48000000</v>
      </c>
      <c r="M202" s="65" t="s">
        <v>85</v>
      </c>
      <c r="N202" s="66" t="s">
        <v>7007</v>
      </c>
      <c r="O202" s="66">
        <v>80056462</v>
      </c>
      <c r="P202" s="66">
        <v>1137</v>
      </c>
      <c r="Q202" s="70">
        <v>45797</v>
      </c>
      <c r="R202" s="66">
        <v>654500000</v>
      </c>
      <c r="S202" s="70">
        <v>45813</v>
      </c>
      <c r="T202" s="68">
        <v>48000000</v>
      </c>
      <c r="U202" s="68">
        <v>18668</v>
      </c>
      <c r="V202" s="65" t="s">
        <v>87</v>
      </c>
      <c r="W202" s="68">
        <v>16078654</v>
      </c>
      <c r="X202" s="67" t="s">
        <v>1398</v>
      </c>
      <c r="Y202" s="70">
        <v>45812</v>
      </c>
      <c r="Z202" s="70">
        <v>45813</v>
      </c>
      <c r="AA202" s="70" t="s">
        <v>89</v>
      </c>
      <c r="AB202" s="70">
        <v>46015</v>
      </c>
      <c r="AC202" s="49">
        <f t="shared" si="15"/>
        <v>202</v>
      </c>
      <c r="AD202" s="65">
        <v>0</v>
      </c>
      <c r="AE202" s="68">
        <v>0</v>
      </c>
      <c r="AF202" s="65">
        <v>0</v>
      </c>
      <c r="AG202" s="77" t="s">
        <v>89</v>
      </c>
      <c r="AH202" s="49">
        <f t="shared" si="16"/>
        <v>0</v>
      </c>
      <c r="AI202" s="65">
        <v>0</v>
      </c>
      <c r="AJ202" s="68">
        <v>0</v>
      </c>
      <c r="AK202" s="65" t="s">
        <v>89</v>
      </c>
      <c r="AL202" s="78" t="s">
        <v>89</v>
      </c>
      <c r="AM202" s="65">
        <v>0</v>
      </c>
      <c r="AN202" s="78" t="s">
        <v>89</v>
      </c>
      <c r="AO202" s="78" t="s">
        <v>89</v>
      </c>
      <c r="AP202" s="78" t="s">
        <v>89</v>
      </c>
      <c r="AQ202" s="49">
        <f t="shared" si="17"/>
        <v>0</v>
      </c>
      <c r="AR202" s="49">
        <f>+L202+AE202-AJ202</f>
        <v>48000000</v>
      </c>
      <c r="AS202" s="65" t="s">
        <v>90</v>
      </c>
      <c r="AT202" s="68">
        <v>0</v>
      </c>
      <c r="AU202" s="65" t="s">
        <v>90</v>
      </c>
      <c r="AV202" s="68">
        <v>0</v>
      </c>
      <c r="AW202" s="75" t="s">
        <v>89</v>
      </c>
      <c r="AX202" s="224">
        <v>0</v>
      </c>
      <c r="AY202" s="79">
        <f t="shared" si="18"/>
        <v>48000000</v>
      </c>
      <c r="AZ202" s="223">
        <f t="shared" si="19"/>
        <v>0</v>
      </c>
      <c r="BA202" s="74">
        <v>0</v>
      </c>
      <c r="BB202" s="75" t="s">
        <v>89</v>
      </c>
      <c r="BC202" s="65" t="s">
        <v>108</v>
      </c>
      <c r="BD202" s="400" t="s">
        <v>7006</v>
      </c>
      <c r="BE202" s="221" t="s">
        <v>87</v>
      </c>
      <c r="BF202" s="221" t="s">
        <v>87</v>
      </c>
    </row>
    <row r="203" spans="2:58" x14ac:dyDescent="0.25">
      <c r="B203" s="221">
        <v>2025</v>
      </c>
      <c r="C203" s="221">
        <v>891780111</v>
      </c>
      <c r="D203" s="221" t="s">
        <v>78</v>
      </c>
      <c r="E203" s="49" t="s">
        <v>7005</v>
      </c>
      <c r="F203" s="65" t="s">
        <v>7004</v>
      </c>
      <c r="G203" s="65">
        <v>0</v>
      </c>
      <c r="H203" s="65" t="s">
        <v>81</v>
      </c>
      <c r="I203" s="65" t="s">
        <v>3368</v>
      </c>
      <c r="J203" s="67" t="s">
        <v>83</v>
      </c>
      <c r="K203" s="66" t="s">
        <v>7003</v>
      </c>
      <c r="L203" s="68">
        <v>48000000</v>
      </c>
      <c r="M203" s="65" t="s">
        <v>85</v>
      </c>
      <c r="N203" s="66" t="s">
        <v>7002</v>
      </c>
      <c r="O203" s="66">
        <v>30403213</v>
      </c>
      <c r="P203" s="66">
        <v>1137</v>
      </c>
      <c r="Q203" s="70">
        <v>45797</v>
      </c>
      <c r="R203" s="66">
        <v>654500000</v>
      </c>
      <c r="S203" s="70">
        <v>45813</v>
      </c>
      <c r="T203" s="68">
        <v>48000000</v>
      </c>
      <c r="U203" s="68">
        <v>18670</v>
      </c>
      <c r="V203" s="65" t="s">
        <v>87</v>
      </c>
      <c r="W203" s="68">
        <v>84458088</v>
      </c>
      <c r="X203" s="67" t="s">
        <v>6212</v>
      </c>
      <c r="Y203" s="70">
        <v>45812</v>
      </c>
      <c r="Z203" s="70">
        <v>45813</v>
      </c>
      <c r="AA203" s="70" t="s">
        <v>89</v>
      </c>
      <c r="AB203" s="70">
        <v>46015</v>
      </c>
      <c r="AC203" s="49">
        <f t="shared" si="15"/>
        <v>202</v>
      </c>
      <c r="AD203" s="65">
        <v>0</v>
      </c>
      <c r="AE203" s="68">
        <v>0</v>
      </c>
      <c r="AF203" s="65">
        <v>0</v>
      </c>
      <c r="AG203" s="77" t="s">
        <v>89</v>
      </c>
      <c r="AH203" s="49">
        <f t="shared" si="16"/>
        <v>0</v>
      </c>
      <c r="AI203" s="65">
        <v>0</v>
      </c>
      <c r="AJ203" s="68">
        <v>0</v>
      </c>
      <c r="AK203" s="65" t="s">
        <v>89</v>
      </c>
      <c r="AL203" s="78" t="s">
        <v>89</v>
      </c>
      <c r="AM203" s="65">
        <v>0</v>
      </c>
      <c r="AN203" s="78" t="s">
        <v>89</v>
      </c>
      <c r="AO203" s="78" t="s">
        <v>89</v>
      </c>
      <c r="AP203" s="78" t="s">
        <v>89</v>
      </c>
      <c r="AQ203" s="49">
        <f t="shared" si="17"/>
        <v>0</v>
      </c>
      <c r="AR203" s="49">
        <f>+L203+AE203-AJ203</f>
        <v>48000000</v>
      </c>
      <c r="AS203" s="65" t="s">
        <v>90</v>
      </c>
      <c r="AT203" s="68">
        <v>0</v>
      </c>
      <c r="AU203" s="65" t="s">
        <v>90</v>
      </c>
      <c r="AV203" s="68">
        <v>0</v>
      </c>
      <c r="AW203" s="75" t="s">
        <v>89</v>
      </c>
      <c r="AX203" s="224">
        <v>6857143</v>
      </c>
      <c r="AY203" s="79">
        <f t="shared" si="18"/>
        <v>41142857</v>
      </c>
      <c r="AZ203" s="223">
        <f t="shared" si="19"/>
        <v>0.14285714583333334</v>
      </c>
      <c r="BA203" s="74">
        <v>0.14000000000000001</v>
      </c>
      <c r="BB203" s="75" t="s">
        <v>89</v>
      </c>
      <c r="BC203" s="65" t="s">
        <v>108</v>
      </c>
      <c r="BD203" s="400" t="s">
        <v>7001</v>
      </c>
      <c r="BE203" s="221" t="s">
        <v>87</v>
      </c>
      <c r="BF203" s="221" t="s">
        <v>87</v>
      </c>
    </row>
    <row r="204" spans="2:58" x14ac:dyDescent="0.25">
      <c r="B204" s="221">
        <v>2025</v>
      </c>
      <c r="C204" s="221">
        <v>891780111</v>
      </c>
      <c r="D204" s="221" t="s">
        <v>78</v>
      </c>
      <c r="E204" s="49" t="s">
        <v>7000</v>
      </c>
      <c r="F204" s="65" t="s">
        <v>6999</v>
      </c>
      <c r="G204" s="65">
        <v>0</v>
      </c>
      <c r="H204" s="65" t="s">
        <v>81</v>
      </c>
      <c r="I204" s="65" t="s">
        <v>3368</v>
      </c>
      <c r="J204" s="67" t="s">
        <v>83</v>
      </c>
      <c r="K204" s="66" t="s">
        <v>6998</v>
      </c>
      <c r="L204" s="68">
        <v>32000000</v>
      </c>
      <c r="M204" s="65" t="s">
        <v>85</v>
      </c>
      <c r="N204" s="66" t="s">
        <v>6997</v>
      </c>
      <c r="O204" s="66">
        <v>1081820476</v>
      </c>
      <c r="P204" s="66">
        <v>1137</v>
      </c>
      <c r="Q204" s="70">
        <v>45797</v>
      </c>
      <c r="R204" s="66">
        <v>654500000</v>
      </c>
      <c r="S204" s="70">
        <v>45813</v>
      </c>
      <c r="T204" s="68">
        <v>32000000</v>
      </c>
      <c r="U204" s="68">
        <v>18669</v>
      </c>
      <c r="V204" s="65" t="s">
        <v>87</v>
      </c>
      <c r="W204" s="68">
        <v>16078654</v>
      </c>
      <c r="X204" s="67" t="s">
        <v>1398</v>
      </c>
      <c r="Y204" s="70">
        <v>45812</v>
      </c>
      <c r="Z204" s="70">
        <v>45813</v>
      </c>
      <c r="AA204" s="70" t="s">
        <v>89</v>
      </c>
      <c r="AB204" s="70">
        <v>46015</v>
      </c>
      <c r="AC204" s="49">
        <f t="shared" si="15"/>
        <v>202</v>
      </c>
      <c r="AD204" s="65">
        <v>0</v>
      </c>
      <c r="AE204" s="68">
        <v>0</v>
      </c>
      <c r="AF204" s="65">
        <v>0</v>
      </c>
      <c r="AG204" s="77" t="s">
        <v>89</v>
      </c>
      <c r="AH204" s="49">
        <f t="shared" si="16"/>
        <v>0</v>
      </c>
      <c r="AI204" s="65">
        <v>0</v>
      </c>
      <c r="AJ204" s="68">
        <v>0</v>
      </c>
      <c r="AK204" s="65" t="s">
        <v>89</v>
      </c>
      <c r="AL204" s="78" t="s">
        <v>89</v>
      </c>
      <c r="AM204" s="65">
        <v>0</v>
      </c>
      <c r="AN204" s="78" t="s">
        <v>89</v>
      </c>
      <c r="AO204" s="78" t="s">
        <v>89</v>
      </c>
      <c r="AP204" s="78" t="s">
        <v>89</v>
      </c>
      <c r="AQ204" s="49">
        <f t="shared" si="17"/>
        <v>0</v>
      </c>
      <c r="AR204" s="49">
        <f>+L204+AE204-AJ204</f>
        <v>32000000</v>
      </c>
      <c r="AS204" s="65" t="s">
        <v>90</v>
      </c>
      <c r="AT204" s="68">
        <v>0</v>
      </c>
      <c r="AU204" s="65" t="s">
        <v>90</v>
      </c>
      <c r="AV204" s="68">
        <v>0</v>
      </c>
      <c r="AW204" s="75" t="s">
        <v>89</v>
      </c>
      <c r="AX204" s="224">
        <v>0</v>
      </c>
      <c r="AY204" s="79">
        <f t="shared" si="18"/>
        <v>32000000</v>
      </c>
      <c r="AZ204" s="223">
        <f t="shared" si="19"/>
        <v>0</v>
      </c>
      <c r="BA204" s="74">
        <v>0</v>
      </c>
      <c r="BB204" s="75" t="s">
        <v>89</v>
      </c>
      <c r="BC204" s="65" t="s">
        <v>108</v>
      </c>
      <c r="BD204" s="400" t="s">
        <v>6996</v>
      </c>
      <c r="BE204" s="221" t="s">
        <v>87</v>
      </c>
      <c r="BF204" s="221" t="s">
        <v>87</v>
      </c>
    </row>
    <row r="205" spans="2:58" x14ac:dyDescent="0.25">
      <c r="B205" s="221">
        <v>2025</v>
      </c>
      <c r="C205" s="221">
        <v>891780111</v>
      </c>
      <c r="D205" s="221" t="s">
        <v>78</v>
      </c>
      <c r="E205" s="49" t="s">
        <v>6995</v>
      </c>
      <c r="F205" s="65" t="s">
        <v>6994</v>
      </c>
      <c r="G205" s="65">
        <v>0</v>
      </c>
      <c r="H205" s="65" t="s">
        <v>81</v>
      </c>
      <c r="I205" s="65" t="s">
        <v>3368</v>
      </c>
      <c r="J205" s="67" t="s">
        <v>83</v>
      </c>
      <c r="K205" s="66" t="s">
        <v>6993</v>
      </c>
      <c r="L205" s="68">
        <v>24000000</v>
      </c>
      <c r="M205" s="65" t="s">
        <v>85</v>
      </c>
      <c r="N205" s="66" t="s">
        <v>6992</v>
      </c>
      <c r="O205" s="66">
        <v>12568520</v>
      </c>
      <c r="P205" s="66">
        <v>1146</v>
      </c>
      <c r="Q205" s="70">
        <v>45798</v>
      </c>
      <c r="R205" s="66">
        <v>143846500</v>
      </c>
      <c r="S205" s="70">
        <v>45818</v>
      </c>
      <c r="T205" s="68">
        <v>24000000</v>
      </c>
      <c r="U205" s="68">
        <v>19391</v>
      </c>
      <c r="V205" s="65" t="s">
        <v>87</v>
      </c>
      <c r="W205" s="68">
        <v>85472020</v>
      </c>
      <c r="X205" s="67" t="s">
        <v>6758</v>
      </c>
      <c r="Y205" s="70">
        <v>45813</v>
      </c>
      <c r="Z205" s="70">
        <v>45818</v>
      </c>
      <c r="AA205" s="70" t="s">
        <v>89</v>
      </c>
      <c r="AB205" s="70">
        <v>46173</v>
      </c>
      <c r="AC205" s="49">
        <f t="shared" si="15"/>
        <v>355</v>
      </c>
      <c r="AD205" s="65">
        <v>0</v>
      </c>
      <c r="AE205" s="68">
        <v>0</v>
      </c>
      <c r="AF205" s="65">
        <v>0</v>
      </c>
      <c r="AG205" s="77" t="s">
        <v>89</v>
      </c>
      <c r="AH205" s="49">
        <f t="shared" si="16"/>
        <v>0</v>
      </c>
      <c r="AI205" s="65">
        <v>0</v>
      </c>
      <c r="AJ205" s="68">
        <v>0</v>
      </c>
      <c r="AK205" s="65" t="s">
        <v>89</v>
      </c>
      <c r="AL205" s="78" t="s">
        <v>89</v>
      </c>
      <c r="AM205" s="65">
        <v>0</v>
      </c>
      <c r="AN205" s="78" t="s">
        <v>89</v>
      </c>
      <c r="AO205" s="78" t="s">
        <v>89</v>
      </c>
      <c r="AP205" s="78" t="s">
        <v>89</v>
      </c>
      <c r="AQ205" s="49">
        <f t="shared" si="17"/>
        <v>0</v>
      </c>
      <c r="AR205" s="49">
        <f>+L205+AE205-AJ205</f>
        <v>24000000</v>
      </c>
      <c r="AS205" s="65" t="s">
        <v>90</v>
      </c>
      <c r="AT205" s="68">
        <v>0</v>
      </c>
      <c r="AU205" s="65" t="s">
        <v>90</v>
      </c>
      <c r="AV205" s="68">
        <v>0</v>
      </c>
      <c r="AW205" s="75" t="s">
        <v>89</v>
      </c>
      <c r="AX205" s="224">
        <v>0</v>
      </c>
      <c r="AY205" s="79">
        <f t="shared" si="18"/>
        <v>24000000</v>
      </c>
      <c r="AZ205" s="223">
        <f t="shared" si="19"/>
        <v>0</v>
      </c>
      <c r="BA205" s="74">
        <v>0</v>
      </c>
      <c r="BB205" s="75" t="s">
        <v>89</v>
      </c>
      <c r="BC205" s="65" t="s">
        <v>108</v>
      </c>
      <c r="BD205" s="400" t="s">
        <v>6991</v>
      </c>
      <c r="BE205" s="221" t="s">
        <v>87</v>
      </c>
      <c r="BF205" s="221" t="s">
        <v>87</v>
      </c>
    </row>
    <row r="206" spans="2:58" x14ac:dyDescent="0.25">
      <c r="B206" s="221">
        <v>2025</v>
      </c>
      <c r="C206" s="221">
        <v>891780111</v>
      </c>
      <c r="D206" s="221" t="s">
        <v>78</v>
      </c>
      <c r="E206" s="49" t="s">
        <v>6990</v>
      </c>
      <c r="F206" s="65" t="s">
        <v>6989</v>
      </c>
      <c r="G206" s="65">
        <v>0</v>
      </c>
      <c r="H206" s="65" t="s">
        <v>81</v>
      </c>
      <c r="I206" s="65" t="s">
        <v>82</v>
      </c>
      <c r="J206" s="67" t="s">
        <v>83</v>
      </c>
      <c r="K206" s="66" t="s">
        <v>6988</v>
      </c>
      <c r="L206" s="68">
        <v>6300000</v>
      </c>
      <c r="M206" s="65" t="s">
        <v>85</v>
      </c>
      <c r="N206" s="66" t="s">
        <v>6987</v>
      </c>
      <c r="O206" s="66">
        <v>85449797</v>
      </c>
      <c r="P206" s="66">
        <v>923</v>
      </c>
      <c r="Q206" s="70">
        <v>45769</v>
      </c>
      <c r="R206" s="66">
        <v>333900000</v>
      </c>
      <c r="S206" s="70">
        <v>45814</v>
      </c>
      <c r="T206" s="68">
        <v>6300000</v>
      </c>
      <c r="U206" s="68">
        <v>19341</v>
      </c>
      <c r="V206" s="65" t="s">
        <v>87</v>
      </c>
      <c r="W206" s="68">
        <v>57428039</v>
      </c>
      <c r="X206" s="67" t="s">
        <v>6540</v>
      </c>
      <c r="Y206" s="70">
        <v>45814</v>
      </c>
      <c r="Z206" s="70">
        <v>45814</v>
      </c>
      <c r="AA206" s="70" t="s">
        <v>89</v>
      </c>
      <c r="AB206" s="70">
        <v>45899</v>
      </c>
      <c r="AC206" s="49">
        <f t="shared" si="15"/>
        <v>85</v>
      </c>
      <c r="AD206" s="65">
        <v>0</v>
      </c>
      <c r="AE206" s="68">
        <v>0</v>
      </c>
      <c r="AF206" s="65">
        <v>0</v>
      </c>
      <c r="AG206" s="77" t="s">
        <v>89</v>
      </c>
      <c r="AH206" s="49">
        <f t="shared" si="16"/>
        <v>0</v>
      </c>
      <c r="AI206" s="65">
        <v>0</v>
      </c>
      <c r="AJ206" s="68">
        <v>0</v>
      </c>
      <c r="AK206" s="65" t="s">
        <v>89</v>
      </c>
      <c r="AL206" s="78" t="s">
        <v>89</v>
      </c>
      <c r="AM206" s="65">
        <v>0</v>
      </c>
      <c r="AN206" s="78" t="s">
        <v>89</v>
      </c>
      <c r="AO206" s="78" t="s">
        <v>89</v>
      </c>
      <c r="AP206" s="78" t="s">
        <v>89</v>
      </c>
      <c r="AQ206" s="49">
        <f t="shared" si="17"/>
        <v>0</v>
      </c>
      <c r="AR206" s="49">
        <f>+L206+AE206-AJ206</f>
        <v>6300000</v>
      </c>
      <c r="AS206" s="65" t="s">
        <v>87</v>
      </c>
      <c r="AT206" s="68">
        <v>6300000</v>
      </c>
      <c r="AU206" s="65" t="s">
        <v>90</v>
      </c>
      <c r="AV206" s="68">
        <v>0</v>
      </c>
      <c r="AW206" s="75" t="s">
        <v>89</v>
      </c>
      <c r="AX206" s="224">
        <v>0</v>
      </c>
      <c r="AY206" s="79">
        <f t="shared" si="18"/>
        <v>6300000</v>
      </c>
      <c r="AZ206" s="223">
        <f t="shared" si="19"/>
        <v>0</v>
      </c>
      <c r="BA206" s="74">
        <v>1</v>
      </c>
      <c r="BB206" s="75" t="s">
        <v>89</v>
      </c>
      <c r="BC206" s="65" t="s">
        <v>103</v>
      </c>
      <c r="BD206" s="400" t="s">
        <v>6986</v>
      </c>
      <c r="BE206" s="221" t="s">
        <v>87</v>
      </c>
      <c r="BF206" s="221" t="s">
        <v>87</v>
      </c>
    </row>
    <row r="207" spans="2:58" x14ac:dyDescent="0.25">
      <c r="B207" s="221">
        <v>2025</v>
      </c>
      <c r="C207" s="221">
        <v>891780111</v>
      </c>
      <c r="D207" s="221" t="s">
        <v>78</v>
      </c>
      <c r="E207" s="49" t="s">
        <v>6985</v>
      </c>
      <c r="F207" s="65" t="s">
        <v>6984</v>
      </c>
      <c r="G207" s="65">
        <v>0</v>
      </c>
      <c r="H207" s="65" t="s">
        <v>81</v>
      </c>
      <c r="I207" s="65" t="s">
        <v>3368</v>
      </c>
      <c r="J207" s="67" t="s">
        <v>83</v>
      </c>
      <c r="K207" s="66" t="s">
        <v>6983</v>
      </c>
      <c r="L207" s="68">
        <v>346400000</v>
      </c>
      <c r="M207" s="65" t="s">
        <v>85</v>
      </c>
      <c r="N207" s="66" t="s">
        <v>6927</v>
      </c>
      <c r="O207" s="66">
        <v>900711124</v>
      </c>
      <c r="P207" s="66">
        <v>1262</v>
      </c>
      <c r="Q207" s="70">
        <v>45813</v>
      </c>
      <c r="R207" s="66">
        <v>346400000</v>
      </c>
      <c r="S207" s="70">
        <v>45817</v>
      </c>
      <c r="T207" s="68">
        <v>346400000</v>
      </c>
      <c r="U207" s="68">
        <v>19364</v>
      </c>
      <c r="V207" s="65" t="s">
        <v>87</v>
      </c>
      <c r="W207" s="68">
        <v>16078654</v>
      </c>
      <c r="X207" s="67" t="s">
        <v>1398</v>
      </c>
      <c r="Y207" s="70">
        <v>45814</v>
      </c>
      <c r="Z207" s="70">
        <v>45818</v>
      </c>
      <c r="AA207" s="70">
        <v>45818</v>
      </c>
      <c r="AB207" s="70">
        <v>45961</v>
      </c>
      <c r="AC207" s="49">
        <f t="shared" si="15"/>
        <v>143</v>
      </c>
      <c r="AD207" s="65">
        <v>0</v>
      </c>
      <c r="AE207" s="68">
        <v>0</v>
      </c>
      <c r="AF207" s="65">
        <v>0</v>
      </c>
      <c r="AG207" s="77" t="s">
        <v>89</v>
      </c>
      <c r="AH207" s="49">
        <f t="shared" si="16"/>
        <v>0</v>
      </c>
      <c r="AI207" s="65">
        <v>0</v>
      </c>
      <c r="AJ207" s="68">
        <v>0</v>
      </c>
      <c r="AK207" s="65" t="s">
        <v>89</v>
      </c>
      <c r="AL207" s="78" t="s">
        <v>89</v>
      </c>
      <c r="AM207" s="65">
        <v>0</v>
      </c>
      <c r="AN207" s="78" t="s">
        <v>89</v>
      </c>
      <c r="AO207" s="78" t="s">
        <v>89</v>
      </c>
      <c r="AP207" s="78" t="s">
        <v>89</v>
      </c>
      <c r="AQ207" s="49">
        <f t="shared" si="17"/>
        <v>0</v>
      </c>
      <c r="AR207" s="49">
        <f>+L207+AE207-AJ207</f>
        <v>346400000</v>
      </c>
      <c r="AS207" s="65" t="s">
        <v>90</v>
      </c>
      <c r="AT207" s="68">
        <v>0</v>
      </c>
      <c r="AU207" s="65" t="s">
        <v>87</v>
      </c>
      <c r="AV207" s="68">
        <v>173200000</v>
      </c>
      <c r="AW207" s="78">
        <v>45820</v>
      </c>
      <c r="AX207" s="224">
        <v>173200000</v>
      </c>
      <c r="AY207" s="79">
        <f t="shared" si="18"/>
        <v>173200000</v>
      </c>
      <c r="AZ207" s="223">
        <f t="shared" si="19"/>
        <v>0.5</v>
      </c>
      <c r="BA207" s="74">
        <v>0.5</v>
      </c>
      <c r="BB207" s="75" t="s">
        <v>89</v>
      </c>
      <c r="BC207" s="65" t="s">
        <v>108</v>
      </c>
      <c r="BD207" s="400" t="s">
        <v>6982</v>
      </c>
      <c r="BE207" s="221" t="s">
        <v>87</v>
      </c>
      <c r="BF207" s="221" t="s">
        <v>87</v>
      </c>
    </row>
    <row r="208" spans="2:58" x14ac:dyDescent="0.25">
      <c r="B208" s="221">
        <v>2025</v>
      </c>
      <c r="C208" s="221">
        <v>891780111</v>
      </c>
      <c r="D208" s="221" t="s">
        <v>78</v>
      </c>
      <c r="E208" s="49" t="s">
        <v>6981</v>
      </c>
      <c r="F208" s="65" t="s">
        <v>6980</v>
      </c>
      <c r="G208" s="65">
        <v>0</v>
      </c>
      <c r="H208" s="65" t="s">
        <v>81</v>
      </c>
      <c r="I208" s="65" t="s">
        <v>3368</v>
      </c>
      <c r="J208" s="67" t="s">
        <v>83</v>
      </c>
      <c r="K208" s="66" t="s">
        <v>6979</v>
      </c>
      <c r="L208" s="68">
        <v>346500000</v>
      </c>
      <c r="M208" s="65" t="s">
        <v>85</v>
      </c>
      <c r="N208" s="66" t="s">
        <v>6927</v>
      </c>
      <c r="O208" s="66">
        <v>900711124</v>
      </c>
      <c r="P208" s="66">
        <v>1261</v>
      </c>
      <c r="Q208" s="70">
        <v>45813</v>
      </c>
      <c r="R208" s="66">
        <v>346500000</v>
      </c>
      <c r="S208" s="70">
        <v>45817</v>
      </c>
      <c r="T208" s="68">
        <v>346500000</v>
      </c>
      <c r="U208" s="68">
        <v>19363</v>
      </c>
      <c r="V208" s="65" t="s">
        <v>87</v>
      </c>
      <c r="W208" s="68">
        <v>16078654</v>
      </c>
      <c r="X208" s="67" t="s">
        <v>1398</v>
      </c>
      <c r="Y208" s="70">
        <v>45814</v>
      </c>
      <c r="Z208" s="70">
        <v>45818</v>
      </c>
      <c r="AA208" s="70" t="s">
        <v>89</v>
      </c>
      <c r="AB208" s="70">
        <v>45961</v>
      </c>
      <c r="AC208" s="49">
        <f t="shared" si="15"/>
        <v>143</v>
      </c>
      <c r="AD208" s="65">
        <v>0</v>
      </c>
      <c r="AE208" s="68">
        <v>0</v>
      </c>
      <c r="AF208" s="65">
        <v>0</v>
      </c>
      <c r="AG208" s="77" t="s">
        <v>89</v>
      </c>
      <c r="AH208" s="49">
        <f t="shared" si="16"/>
        <v>0</v>
      </c>
      <c r="AI208" s="65">
        <v>0</v>
      </c>
      <c r="AJ208" s="68">
        <v>0</v>
      </c>
      <c r="AK208" s="65" t="s">
        <v>89</v>
      </c>
      <c r="AL208" s="78" t="s">
        <v>89</v>
      </c>
      <c r="AM208" s="65">
        <v>0</v>
      </c>
      <c r="AN208" s="78" t="s">
        <v>89</v>
      </c>
      <c r="AO208" s="78" t="s">
        <v>89</v>
      </c>
      <c r="AP208" s="78" t="s">
        <v>89</v>
      </c>
      <c r="AQ208" s="49">
        <f t="shared" si="17"/>
        <v>0</v>
      </c>
      <c r="AR208" s="49">
        <f>+L208+AE208-AJ208</f>
        <v>346500000</v>
      </c>
      <c r="AS208" s="65" t="s">
        <v>90</v>
      </c>
      <c r="AT208" s="68">
        <v>0</v>
      </c>
      <c r="AU208" s="65" t="s">
        <v>87</v>
      </c>
      <c r="AV208" s="68">
        <v>173250000</v>
      </c>
      <c r="AW208" s="78">
        <v>45820</v>
      </c>
      <c r="AX208" s="68">
        <v>173250000</v>
      </c>
      <c r="AY208" s="79">
        <f t="shared" si="18"/>
        <v>173250000</v>
      </c>
      <c r="AZ208" s="223">
        <f t="shared" si="19"/>
        <v>0.5</v>
      </c>
      <c r="BA208" s="74">
        <v>0.5</v>
      </c>
      <c r="BB208" s="75" t="s">
        <v>89</v>
      </c>
      <c r="BC208" s="65" t="s">
        <v>108</v>
      </c>
      <c r="BD208" s="400" t="s">
        <v>6978</v>
      </c>
      <c r="BE208" s="221" t="s">
        <v>87</v>
      </c>
      <c r="BF208" s="221" t="s">
        <v>87</v>
      </c>
    </row>
    <row r="209" spans="2:58" x14ac:dyDescent="0.25">
      <c r="B209" s="221">
        <v>2025</v>
      </c>
      <c r="C209" s="221">
        <v>891780111</v>
      </c>
      <c r="D209" s="221" t="s">
        <v>78</v>
      </c>
      <c r="E209" s="49" t="s">
        <v>6977</v>
      </c>
      <c r="F209" s="65" t="s">
        <v>6976</v>
      </c>
      <c r="G209" s="65">
        <v>0</v>
      </c>
      <c r="H209" s="65" t="s">
        <v>81</v>
      </c>
      <c r="I209" s="65" t="s">
        <v>82</v>
      </c>
      <c r="J209" s="67" t="s">
        <v>83</v>
      </c>
      <c r="K209" s="66" t="s">
        <v>6975</v>
      </c>
      <c r="L209" s="68">
        <v>6300000</v>
      </c>
      <c r="M209" s="65" t="s">
        <v>85</v>
      </c>
      <c r="N209" s="66" t="s">
        <v>6974</v>
      </c>
      <c r="O209" s="66">
        <v>57462714</v>
      </c>
      <c r="P209" s="66">
        <v>923</v>
      </c>
      <c r="Q209" s="70">
        <v>45769</v>
      </c>
      <c r="R209" s="66">
        <v>333900000</v>
      </c>
      <c r="S209" s="70">
        <v>45817</v>
      </c>
      <c r="T209" s="68">
        <v>6300000</v>
      </c>
      <c r="U209" s="68">
        <v>19381</v>
      </c>
      <c r="V209" s="65" t="s">
        <v>87</v>
      </c>
      <c r="W209" s="68">
        <v>57428039</v>
      </c>
      <c r="X209" s="67" t="s">
        <v>6540</v>
      </c>
      <c r="Y209" s="70">
        <v>45817</v>
      </c>
      <c r="Z209" s="70">
        <v>45817</v>
      </c>
      <c r="AA209" s="70" t="s">
        <v>89</v>
      </c>
      <c r="AB209" s="70">
        <v>45899</v>
      </c>
      <c r="AC209" s="49">
        <f t="shared" si="15"/>
        <v>82</v>
      </c>
      <c r="AD209" s="65">
        <v>0</v>
      </c>
      <c r="AE209" s="68">
        <v>0</v>
      </c>
      <c r="AF209" s="65">
        <v>0</v>
      </c>
      <c r="AG209" s="77" t="s">
        <v>89</v>
      </c>
      <c r="AH209" s="49">
        <f t="shared" si="16"/>
        <v>0</v>
      </c>
      <c r="AI209" s="65">
        <v>0</v>
      </c>
      <c r="AJ209" s="68">
        <v>0</v>
      </c>
      <c r="AK209" s="65" t="s">
        <v>89</v>
      </c>
      <c r="AL209" s="78" t="s">
        <v>89</v>
      </c>
      <c r="AM209" s="65">
        <v>0</v>
      </c>
      <c r="AN209" s="78" t="s">
        <v>89</v>
      </c>
      <c r="AO209" s="78" t="s">
        <v>89</v>
      </c>
      <c r="AP209" s="78" t="s">
        <v>89</v>
      </c>
      <c r="AQ209" s="49">
        <f t="shared" si="17"/>
        <v>0</v>
      </c>
      <c r="AR209" s="49">
        <f>+L209+AE209-AJ209</f>
        <v>6300000</v>
      </c>
      <c r="AS209" s="65" t="s">
        <v>87</v>
      </c>
      <c r="AT209" s="68">
        <v>6300000</v>
      </c>
      <c r="AU209" s="65" t="s">
        <v>90</v>
      </c>
      <c r="AV209" s="68">
        <v>0</v>
      </c>
      <c r="AW209" s="75" t="s">
        <v>89</v>
      </c>
      <c r="AX209" s="224">
        <v>0</v>
      </c>
      <c r="AY209" s="79">
        <f t="shared" si="18"/>
        <v>6300000</v>
      </c>
      <c r="AZ209" s="223">
        <f t="shared" si="19"/>
        <v>0</v>
      </c>
      <c r="BA209" s="74">
        <v>1</v>
      </c>
      <c r="BB209" s="75" t="s">
        <v>89</v>
      </c>
      <c r="BC209" s="65" t="s">
        <v>103</v>
      </c>
      <c r="BD209" s="400" t="s">
        <v>6973</v>
      </c>
      <c r="BE209" s="221" t="s">
        <v>87</v>
      </c>
      <c r="BF209" s="221" t="s">
        <v>87</v>
      </c>
    </row>
    <row r="210" spans="2:58" x14ac:dyDescent="0.25">
      <c r="B210" s="221">
        <v>2025</v>
      </c>
      <c r="C210" s="221">
        <v>891780111</v>
      </c>
      <c r="D210" s="221" t="s">
        <v>78</v>
      </c>
      <c r="E210" s="49" t="s">
        <v>6972</v>
      </c>
      <c r="F210" s="65" t="s">
        <v>6971</v>
      </c>
      <c r="G210" s="65">
        <v>0</v>
      </c>
      <c r="H210" s="65" t="s">
        <v>81</v>
      </c>
      <c r="I210" s="65" t="s">
        <v>82</v>
      </c>
      <c r="J210" s="67" t="s">
        <v>83</v>
      </c>
      <c r="K210" s="66" t="s">
        <v>6970</v>
      </c>
      <c r="L210" s="68">
        <v>6300000</v>
      </c>
      <c r="M210" s="65" t="s">
        <v>85</v>
      </c>
      <c r="N210" s="66" t="s">
        <v>6969</v>
      </c>
      <c r="O210" s="66">
        <v>73152018</v>
      </c>
      <c r="P210" s="66">
        <v>923</v>
      </c>
      <c r="Q210" s="70">
        <v>45769</v>
      </c>
      <c r="R210" s="66">
        <v>333900000</v>
      </c>
      <c r="S210" s="70">
        <v>45817</v>
      </c>
      <c r="T210" s="68">
        <v>6300000</v>
      </c>
      <c r="U210" s="68">
        <v>19380</v>
      </c>
      <c r="V210" s="65" t="s">
        <v>87</v>
      </c>
      <c r="W210" s="68">
        <v>57428039</v>
      </c>
      <c r="X210" s="67" t="s">
        <v>6540</v>
      </c>
      <c r="Y210" s="70">
        <v>45817</v>
      </c>
      <c r="Z210" s="70">
        <v>45817</v>
      </c>
      <c r="AA210" s="70" t="s">
        <v>89</v>
      </c>
      <c r="AB210" s="70">
        <v>45887</v>
      </c>
      <c r="AC210" s="49">
        <f t="shared" si="15"/>
        <v>70</v>
      </c>
      <c r="AD210" s="65">
        <v>0</v>
      </c>
      <c r="AE210" s="68">
        <v>0</v>
      </c>
      <c r="AF210" s="65">
        <v>0</v>
      </c>
      <c r="AG210" s="77" t="s">
        <v>89</v>
      </c>
      <c r="AH210" s="49">
        <f t="shared" si="16"/>
        <v>0</v>
      </c>
      <c r="AI210" s="65">
        <v>0</v>
      </c>
      <c r="AJ210" s="68">
        <v>0</v>
      </c>
      <c r="AK210" s="65" t="s">
        <v>89</v>
      </c>
      <c r="AL210" s="78" t="s">
        <v>89</v>
      </c>
      <c r="AM210" s="65">
        <v>0</v>
      </c>
      <c r="AN210" s="78" t="s">
        <v>89</v>
      </c>
      <c r="AO210" s="78" t="s">
        <v>89</v>
      </c>
      <c r="AP210" s="78" t="s">
        <v>89</v>
      </c>
      <c r="AQ210" s="49">
        <f t="shared" si="17"/>
        <v>0</v>
      </c>
      <c r="AR210" s="49">
        <f>+L210+AE210-AJ210</f>
        <v>6300000</v>
      </c>
      <c r="AS210" s="65" t="s">
        <v>87</v>
      </c>
      <c r="AT210" s="68">
        <v>6300000</v>
      </c>
      <c r="AU210" s="65" t="s">
        <v>90</v>
      </c>
      <c r="AV210" s="68">
        <v>0</v>
      </c>
      <c r="AW210" s="75" t="s">
        <v>89</v>
      </c>
      <c r="AX210" s="224">
        <v>0</v>
      </c>
      <c r="AY210" s="79">
        <f t="shared" si="18"/>
        <v>6300000</v>
      </c>
      <c r="AZ210" s="223">
        <f t="shared" si="19"/>
        <v>0</v>
      </c>
      <c r="BA210" s="74">
        <v>1</v>
      </c>
      <c r="BB210" s="75" t="s">
        <v>89</v>
      </c>
      <c r="BC210" s="65" t="s">
        <v>103</v>
      </c>
      <c r="BD210" s="400" t="s">
        <v>6968</v>
      </c>
      <c r="BE210" s="221" t="s">
        <v>87</v>
      </c>
      <c r="BF210" s="221" t="s">
        <v>87</v>
      </c>
    </row>
    <row r="211" spans="2:58" x14ac:dyDescent="0.25">
      <c r="B211" s="221">
        <v>2025</v>
      </c>
      <c r="C211" s="221">
        <v>891780111</v>
      </c>
      <c r="D211" s="221" t="s">
        <v>78</v>
      </c>
      <c r="E211" s="49" t="s">
        <v>6967</v>
      </c>
      <c r="F211" s="65" t="s">
        <v>6966</v>
      </c>
      <c r="G211" s="65">
        <v>0</v>
      </c>
      <c r="H211" s="65" t="s">
        <v>81</v>
      </c>
      <c r="I211" s="65" t="s">
        <v>82</v>
      </c>
      <c r="J211" s="67" t="s">
        <v>83</v>
      </c>
      <c r="K211" s="66" t="s">
        <v>6965</v>
      </c>
      <c r="L211" s="68">
        <v>6300000</v>
      </c>
      <c r="M211" s="65" t="s">
        <v>85</v>
      </c>
      <c r="N211" s="66" t="s">
        <v>6964</v>
      </c>
      <c r="O211" s="66">
        <v>1083014325</v>
      </c>
      <c r="P211" s="66">
        <v>923</v>
      </c>
      <c r="Q211" s="70">
        <v>45769</v>
      </c>
      <c r="R211" s="66">
        <v>333900000</v>
      </c>
      <c r="S211" s="70">
        <v>45817</v>
      </c>
      <c r="T211" s="68">
        <v>6300000</v>
      </c>
      <c r="U211" s="68">
        <v>19382</v>
      </c>
      <c r="V211" s="65" t="s">
        <v>87</v>
      </c>
      <c r="W211" s="68">
        <v>57428039</v>
      </c>
      <c r="X211" s="67" t="s">
        <v>6540</v>
      </c>
      <c r="Y211" s="70">
        <v>45817</v>
      </c>
      <c r="Z211" s="70">
        <v>45817</v>
      </c>
      <c r="AA211" s="70" t="s">
        <v>89</v>
      </c>
      <c r="AB211" s="70">
        <v>46006</v>
      </c>
      <c r="AC211" s="49">
        <f t="shared" si="15"/>
        <v>189</v>
      </c>
      <c r="AD211" s="65">
        <v>0</v>
      </c>
      <c r="AE211" s="68">
        <v>0</v>
      </c>
      <c r="AF211" s="65">
        <v>0</v>
      </c>
      <c r="AG211" s="77" t="s">
        <v>89</v>
      </c>
      <c r="AH211" s="49">
        <f t="shared" si="16"/>
        <v>0</v>
      </c>
      <c r="AI211" s="65">
        <v>0</v>
      </c>
      <c r="AJ211" s="68">
        <v>0</v>
      </c>
      <c r="AK211" s="65" t="s">
        <v>89</v>
      </c>
      <c r="AL211" s="78" t="s">
        <v>89</v>
      </c>
      <c r="AM211" s="65">
        <v>0</v>
      </c>
      <c r="AN211" s="78" t="s">
        <v>89</v>
      </c>
      <c r="AO211" s="78" t="s">
        <v>89</v>
      </c>
      <c r="AP211" s="78" t="s">
        <v>89</v>
      </c>
      <c r="AQ211" s="49">
        <f t="shared" si="17"/>
        <v>0</v>
      </c>
      <c r="AR211" s="49">
        <f>+L211+AE211-AJ211</f>
        <v>6300000</v>
      </c>
      <c r="AS211" s="65" t="s">
        <v>87</v>
      </c>
      <c r="AT211" s="68">
        <v>6300000</v>
      </c>
      <c r="AU211" s="65" t="s">
        <v>90</v>
      </c>
      <c r="AV211" s="68">
        <v>0</v>
      </c>
      <c r="AW211" s="75" t="s">
        <v>89</v>
      </c>
      <c r="AX211" s="224">
        <v>0</v>
      </c>
      <c r="AY211" s="79">
        <f t="shared" si="18"/>
        <v>6300000</v>
      </c>
      <c r="AZ211" s="223">
        <f t="shared" si="19"/>
        <v>0</v>
      </c>
      <c r="BA211" s="74">
        <v>0</v>
      </c>
      <c r="BB211" s="75" t="s">
        <v>89</v>
      </c>
      <c r="BC211" s="65" t="s">
        <v>108</v>
      </c>
      <c r="BD211" s="400" t="s">
        <v>6963</v>
      </c>
      <c r="BE211" s="221" t="s">
        <v>87</v>
      </c>
      <c r="BF211" s="221" t="s">
        <v>87</v>
      </c>
    </row>
    <row r="212" spans="2:58" x14ac:dyDescent="0.25">
      <c r="B212" s="221">
        <v>2025</v>
      </c>
      <c r="C212" s="221">
        <v>891780111</v>
      </c>
      <c r="D212" s="221" t="s">
        <v>78</v>
      </c>
      <c r="E212" s="49" t="s">
        <v>6962</v>
      </c>
      <c r="F212" s="65" t="s">
        <v>6961</v>
      </c>
      <c r="G212" s="65">
        <v>0</v>
      </c>
      <c r="H212" s="65" t="s">
        <v>81</v>
      </c>
      <c r="I212" s="65" t="s">
        <v>82</v>
      </c>
      <c r="J212" s="67" t="s">
        <v>83</v>
      </c>
      <c r="K212" s="66" t="s">
        <v>6960</v>
      </c>
      <c r="L212" s="68">
        <v>6300000</v>
      </c>
      <c r="M212" s="65" t="s">
        <v>85</v>
      </c>
      <c r="N212" s="66" t="s">
        <v>6959</v>
      </c>
      <c r="O212" s="66">
        <v>12556078</v>
      </c>
      <c r="P212" s="66">
        <v>923</v>
      </c>
      <c r="Q212" s="70">
        <v>45769</v>
      </c>
      <c r="R212" s="66">
        <v>333900000</v>
      </c>
      <c r="S212" s="70">
        <v>45817</v>
      </c>
      <c r="T212" s="68">
        <v>6300000</v>
      </c>
      <c r="U212" s="68">
        <v>19383</v>
      </c>
      <c r="V212" s="65" t="s">
        <v>87</v>
      </c>
      <c r="W212" s="68">
        <v>57428039</v>
      </c>
      <c r="X212" s="67" t="s">
        <v>6540</v>
      </c>
      <c r="Y212" s="70">
        <v>45817</v>
      </c>
      <c r="Z212" s="70">
        <v>45817</v>
      </c>
      <c r="AA212" s="70" t="s">
        <v>89</v>
      </c>
      <c r="AB212" s="70">
        <v>45868</v>
      </c>
      <c r="AC212" s="49">
        <f t="shared" si="15"/>
        <v>51</v>
      </c>
      <c r="AD212" s="65">
        <v>0</v>
      </c>
      <c r="AE212" s="68">
        <v>0</v>
      </c>
      <c r="AF212" s="65">
        <v>0</v>
      </c>
      <c r="AG212" s="77" t="s">
        <v>89</v>
      </c>
      <c r="AH212" s="49">
        <f t="shared" si="16"/>
        <v>0</v>
      </c>
      <c r="AI212" s="65">
        <v>0</v>
      </c>
      <c r="AJ212" s="68">
        <v>0</v>
      </c>
      <c r="AK212" s="65" t="s">
        <v>89</v>
      </c>
      <c r="AL212" s="78" t="s">
        <v>89</v>
      </c>
      <c r="AM212" s="65">
        <v>0</v>
      </c>
      <c r="AN212" s="78" t="s">
        <v>89</v>
      </c>
      <c r="AO212" s="78" t="s">
        <v>89</v>
      </c>
      <c r="AP212" s="78" t="s">
        <v>89</v>
      </c>
      <c r="AQ212" s="49">
        <f t="shared" si="17"/>
        <v>0</v>
      </c>
      <c r="AR212" s="49">
        <f>+L212+AE212-AJ212</f>
        <v>6300000</v>
      </c>
      <c r="AS212" s="65" t="s">
        <v>87</v>
      </c>
      <c r="AT212" s="68">
        <v>6300000</v>
      </c>
      <c r="AU212" s="65" t="s">
        <v>90</v>
      </c>
      <c r="AV212" s="68">
        <v>0</v>
      </c>
      <c r="AW212" s="75" t="s">
        <v>89</v>
      </c>
      <c r="AX212" s="224">
        <v>0</v>
      </c>
      <c r="AY212" s="79">
        <f t="shared" si="18"/>
        <v>6300000</v>
      </c>
      <c r="AZ212" s="223">
        <f t="shared" si="19"/>
        <v>0</v>
      </c>
      <c r="BA212" s="74">
        <v>1</v>
      </c>
      <c r="BB212" s="75" t="s">
        <v>89</v>
      </c>
      <c r="BC212" s="65" t="s">
        <v>103</v>
      </c>
      <c r="BD212" s="400" t="s">
        <v>6958</v>
      </c>
      <c r="BE212" s="221" t="s">
        <v>87</v>
      </c>
      <c r="BF212" s="221" t="s">
        <v>87</v>
      </c>
    </row>
    <row r="213" spans="2:58" x14ac:dyDescent="0.25">
      <c r="B213" s="221">
        <v>2025</v>
      </c>
      <c r="C213" s="221">
        <v>891780111</v>
      </c>
      <c r="D213" s="221" t="s">
        <v>78</v>
      </c>
      <c r="E213" s="49" t="s">
        <v>6957</v>
      </c>
      <c r="F213" s="65" t="s">
        <v>6956</v>
      </c>
      <c r="G213" s="65">
        <v>0</v>
      </c>
      <c r="H213" s="65" t="s">
        <v>81</v>
      </c>
      <c r="I213" s="65" t="s">
        <v>82</v>
      </c>
      <c r="J213" s="67" t="s">
        <v>83</v>
      </c>
      <c r="K213" s="66" t="s">
        <v>6955</v>
      </c>
      <c r="L213" s="68">
        <v>6300000</v>
      </c>
      <c r="M213" s="65" t="s">
        <v>85</v>
      </c>
      <c r="N213" s="66" t="s">
        <v>6954</v>
      </c>
      <c r="O213" s="66">
        <v>19769302</v>
      </c>
      <c r="P213" s="66">
        <v>923</v>
      </c>
      <c r="Q213" s="70">
        <v>45769</v>
      </c>
      <c r="R213" s="66">
        <v>333900000</v>
      </c>
      <c r="S213" s="70">
        <v>45817</v>
      </c>
      <c r="T213" s="68">
        <v>6300000</v>
      </c>
      <c r="U213" s="68">
        <v>19384</v>
      </c>
      <c r="V213" s="65" t="s">
        <v>87</v>
      </c>
      <c r="W213" s="68">
        <v>57428039</v>
      </c>
      <c r="X213" s="67" t="s">
        <v>6540</v>
      </c>
      <c r="Y213" s="70">
        <v>45817</v>
      </c>
      <c r="Z213" s="70">
        <v>45817</v>
      </c>
      <c r="AA213" s="70" t="s">
        <v>89</v>
      </c>
      <c r="AB213" s="70">
        <v>45945</v>
      </c>
      <c r="AC213" s="49">
        <f t="shared" si="15"/>
        <v>128</v>
      </c>
      <c r="AD213" s="65">
        <v>0</v>
      </c>
      <c r="AE213" s="68">
        <v>0</v>
      </c>
      <c r="AF213" s="65">
        <v>0</v>
      </c>
      <c r="AG213" s="77" t="s">
        <v>89</v>
      </c>
      <c r="AH213" s="49">
        <f t="shared" si="16"/>
        <v>0</v>
      </c>
      <c r="AI213" s="65">
        <v>0</v>
      </c>
      <c r="AJ213" s="68">
        <v>0</v>
      </c>
      <c r="AK213" s="65" t="s">
        <v>89</v>
      </c>
      <c r="AL213" s="78" t="s">
        <v>89</v>
      </c>
      <c r="AM213" s="65">
        <v>0</v>
      </c>
      <c r="AN213" s="78" t="s">
        <v>89</v>
      </c>
      <c r="AO213" s="78" t="s">
        <v>89</v>
      </c>
      <c r="AP213" s="78" t="s">
        <v>89</v>
      </c>
      <c r="AQ213" s="49">
        <f t="shared" si="17"/>
        <v>0</v>
      </c>
      <c r="AR213" s="49">
        <f>+L213+AE213-AJ213</f>
        <v>6300000</v>
      </c>
      <c r="AS213" s="65" t="s">
        <v>87</v>
      </c>
      <c r="AT213" s="68">
        <v>6300000</v>
      </c>
      <c r="AU213" s="65" t="s">
        <v>90</v>
      </c>
      <c r="AV213" s="68">
        <v>0</v>
      </c>
      <c r="AW213" s="75" t="s">
        <v>89</v>
      </c>
      <c r="AX213" s="224">
        <v>0</v>
      </c>
      <c r="AY213" s="79">
        <f t="shared" si="18"/>
        <v>6300000</v>
      </c>
      <c r="AZ213" s="223">
        <f t="shared" si="19"/>
        <v>0</v>
      </c>
      <c r="BA213" s="74">
        <v>0</v>
      </c>
      <c r="BB213" s="75" t="s">
        <v>89</v>
      </c>
      <c r="BC213" s="65" t="s">
        <v>108</v>
      </c>
      <c r="BD213" s="400" t="s">
        <v>6953</v>
      </c>
      <c r="BE213" s="221" t="s">
        <v>87</v>
      </c>
      <c r="BF213" s="221" t="s">
        <v>87</v>
      </c>
    </row>
    <row r="214" spans="2:58" x14ac:dyDescent="0.25">
      <c r="B214" s="221">
        <v>2025</v>
      </c>
      <c r="C214" s="221">
        <v>891780111</v>
      </c>
      <c r="D214" s="221" t="s">
        <v>78</v>
      </c>
      <c r="E214" s="49" t="s">
        <v>6952</v>
      </c>
      <c r="F214" s="65" t="s">
        <v>6951</v>
      </c>
      <c r="G214" s="65">
        <v>0</v>
      </c>
      <c r="H214" s="65" t="s">
        <v>81</v>
      </c>
      <c r="I214" s="65" t="s">
        <v>82</v>
      </c>
      <c r="J214" s="67" t="s">
        <v>83</v>
      </c>
      <c r="K214" s="66" t="s">
        <v>6946</v>
      </c>
      <c r="L214" s="68">
        <v>6300000</v>
      </c>
      <c r="M214" s="65" t="s">
        <v>85</v>
      </c>
      <c r="N214" s="66" t="s">
        <v>6950</v>
      </c>
      <c r="O214" s="66">
        <v>57299168</v>
      </c>
      <c r="P214" s="66">
        <v>923</v>
      </c>
      <c r="Q214" s="70">
        <v>45769</v>
      </c>
      <c r="R214" s="66">
        <v>333900000</v>
      </c>
      <c r="S214" s="70">
        <v>45817</v>
      </c>
      <c r="T214" s="68">
        <v>6300000</v>
      </c>
      <c r="U214" s="68">
        <v>19385</v>
      </c>
      <c r="V214" s="65" t="s">
        <v>87</v>
      </c>
      <c r="W214" s="68">
        <v>57428039</v>
      </c>
      <c r="X214" s="67" t="s">
        <v>6540</v>
      </c>
      <c r="Y214" s="70">
        <v>45817</v>
      </c>
      <c r="Z214" s="70">
        <v>45817</v>
      </c>
      <c r="AA214" s="70" t="s">
        <v>89</v>
      </c>
      <c r="AB214" s="70">
        <v>45930</v>
      </c>
      <c r="AC214" s="49">
        <f t="shared" si="15"/>
        <v>113</v>
      </c>
      <c r="AD214" s="65">
        <v>0</v>
      </c>
      <c r="AE214" s="68">
        <v>0</v>
      </c>
      <c r="AF214" s="65">
        <v>0</v>
      </c>
      <c r="AG214" s="77" t="s">
        <v>89</v>
      </c>
      <c r="AH214" s="49">
        <f t="shared" si="16"/>
        <v>0</v>
      </c>
      <c r="AI214" s="65">
        <v>0</v>
      </c>
      <c r="AJ214" s="68">
        <v>0</v>
      </c>
      <c r="AK214" s="65" t="s">
        <v>89</v>
      </c>
      <c r="AL214" s="78" t="s">
        <v>89</v>
      </c>
      <c r="AM214" s="65">
        <v>0</v>
      </c>
      <c r="AN214" s="78" t="s">
        <v>89</v>
      </c>
      <c r="AO214" s="78" t="s">
        <v>89</v>
      </c>
      <c r="AP214" s="78" t="s">
        <v>89</v>
      </c>
      <c r="AQ214" s="49">
        <f t="shared" si="17"/>
        <v>0</v>
      </c>
      <c r="AR214" s="49">
        <f>+L214+AE214-AJ214</f>
        <v>6300000</v>
      </c>
      <c r="AS214" s="65" t="s">
        <v>87</v>
      </c>
      <c r="AT214" s="68">
        <v>6300000</v>
      </c>
      <c r="AU214" s="65" t="s">
        <v>90</v>
      </c>
      <c r="AV214" s="68">
        <v>0</v>
      </c>
      <c r="AW214" s="75" t="s">
        <v>89</v>
      </c>
      <c r="AX214" s="224">
        <v>0</v>
      </c>
      <c r="AY214" s="79">
        <f t="shared" si="18"/>
        <v>6300000</v>
      </c>
      <c r="AZ214" s="223">
        <f t="shared" si="19"/>
        <v>0</v>
      </c>
      <c r="BA214" s="74">
        <v>0</v>
      </c>
      <c r="BB214" s="75" t="s">
        <v>89</v>
      </c>
      <c r="BC214" s="65" t="s">
        <v>108</v>
      </c>
      <c r="BD214" s="400" t="s">
        <v>6949</v>
      </c>
      <c r="BE214" s="221" t="s">
        <v>87</v>
      </c>
      <c r="BF214" s="221" t="s">
        <v>87</v>
      </c>
    </row>
    <row r="215" spans="2:58" x14ac:dyDescent="0.25">
      <c r="B215" s="221">
        <v>2025</v>
      </c>
      <c r="C215" s="221">
        <v>891780111</v>
      </c>
      <c r="D215" s="221" t="s">
        <v>78</v>
      </c>
      <c r="E215" s="49" t="s">
        <v>6948</v>
      </c>
      <c r="F215" s="65" t="s">
        <v>6947</v>
      </c>
      <c r="G215" s="65">
        <v>0</v>
      </c>
      <c r="H215" s="65" t="s">
        <v>81</v>
      </c>
      <c r="I215" s="65" t="s">
        <v>82</v>
      </c>
      <c r="J215" s="67" t="s">
        <v>83</v>
      </c>
      <c r="K215" s="66" t="s">
        <v>6946</v>
      </c>
      <c r="L215" s="68">
        <v>6300000</v>
      </c>
      <c r="M215" s="65" t="s">
        <v>85</v>
      </c>
      <c r="N215" s="66" t="s">
        <v>6945</v>
      </c>
      <c r="O215" s="66">
        <v>1082925456</v>
      </c>
      <c r="P215" s="66">
        <v>923</v>
      </c>
      <c r="Q215" s="70">
        <v>45769</v>
      </c>
      <c r="R215" s="66">
        <v>333900000</v>
      </c>
      <c r="S215" s="70">
        <v>45817</v>
      </c>
      <c r="T215" s="68">
        <v>6300000</v>
      </c>
      <c r="U215" s="68">
        <v>19386</v>
      </c>
      <c r="V215" s="65" t="s">
        <v>87</v>
      </c>
      <c r="W215" s="68">
        <v>57428039</v>
      </c>
      <c r="X215" s="67" t="s">
        <v>6540</v>
      </c>
      <c r="Y215" s="70">
        <v>45817</v>
      </c>
      <c r="Z215" s="70">
        <v>45817</v>
      </c>
      <c r="AA215" s="70" t="s">
        <v>89</v>
      </c>
      <c r="AB215" s="70">
        <v>45930</v>
      </c>
      <c r="AC215" s="49">
        <f t="shared" si="15"/>
        <v>113</v>
      </c>
      <c r="AD215" s="65">
        <v>0</v>
      </c>
      <c r="AE215" s="68">
        <v>0</v>
      </c>
      <c r="AF215" s="65">
        <v>0</v>
      </c>
      <c r="AG215" s="77" t="s">
        <v>89</v>
      </c>
      <c r="AH215" s="49">
        <f t="shared" si="16"/>
        <v>0</v>
      </c>
      <c r="AI215" s="65">
        <v>0</v>
      </c>
      <c r="AJ215" s="68">
        <v>0</v>
      </c>
      <c r="AK215" s="65" t="s">
        <v>89</v>
      </c>
      <c r="AL215" s="78" t="s">
        <v>89</v>
      </c>
      <c r="AM215" s="65">
        <v>0</v>
      </c>
      <c r="AN215" s="78" t="s">
        <v>89</v>
      </c>
      <c r="AO215" s="78" t="s">
        <v>89</v>
      </c>
      <c r="AP215" s="78" t="s">
        <v>89</v>
      </c>
      <c r="AQ215" s="49">
        <f t="shared" si="17"/>
        <v>0</v>
      </c>
      <c r="AR215" s="49">
        <f>+L215+AE215-AJ215</f>
        <v>6300000</v>
      </c>
      <c r="AS215" s="65" t="s">
        <v>87</v>
      </c>
      <c r="AT215" s="68">
        <v>6300000</v>
      </c>
      <c r="AU215" s="65" t="s">
        <v>90</v>
      </c>
      <c r="AV215" s="68">
        <v>0</v>
      </c>
      <c r="AW215" s="75" t="s">
        <v>89</v>
      </c>
      <c r="AX215" s="224">
        <v>0</v>
      </c>
      <c r="AY215" s="79">
        <f t="shared" si="18"/>
        <v>6300000</v>
      </c>
      <c r="AZ215" s="223">
        <f t="shared" si="19"/>
        <v>0</v>
      </c>
      <c r="BA215" s="74">
        <v>0</v>
      </c>
      <c r="BB215" s="75" t="s">
        <v>89</v>
      </c>
      <c r="BC215" s="65" t="s">
        <v>108</v>
      </c>
      <c r="BD215" s="400" t="s">
        <v>6944</v>
      </c>
      <c r="BE215" s="221" t="s">
        <v>87</v>
      </c>
      <c r="BF215" s="221" t="s">
        <v>87</v>
      </c>
    </row>
    <row r="216" spans="2:58" x14ac:dyDescent="0.25">
      <c r="B216" s="221">
        <v>2025</v>
      </c>
      <c r="C216" s="221">
        <v>891780111</v>
      </c>
      <c r="D216" s="221" t="s">
        <v>78</v>
      </c>
      <c r="E216" s="49" t="s">
        <v>6943</v>
      </c>
      <c r="F216" s="65" t="s">
        <v>6942</v>
      </c>
      <c r="G216" s="65">
        <v>0</v>
      </c>
      <c r="H216" s="65" t="s">
        <v>81</v>
      </c>
      <c r="I216" s="65" t="s">
        <v>82</v>
      </c>
      <c r="J216" s="67" t="s">
        <v>83</v>
      </c>
      <c r="K216" s="66" t="s">
        <v>6941</v>
      </c>
      <c r="L216" s="68">
        <v>6300000</v>
      </c>
      <c r="M216" s="65" t="s">
        <v>85</v>
      </c>
      <c r="N216" s="66" t="s">
        <v>6940</v>
      </c>
      <c r="O216" s="66">
        <v>36722117</v>
      </c>
      <c r="P216" s="66">
        <v>923</v>
      </c>
      <c r="Q216" s="70">
        <v>45769</v>
      </c>
      <c r="R216" s="66">
        <v>333900000</v>
      </c>
      <c r="S216" s="70">
        <v>45817</v>
      </c>
      <c r="T216" s="68">
        <v>6300000</v>
      </c>
      <c r="U216" s="68">
        <v>19387</v>
      </c>
      <c r="V216" s="65" t="s">
        <v>87</v>
      </c>
      <c r="W216" s="68">
        <v>57428039</v>
      </c>
      <c r="X216" s="67" t="s">
        <v>6540</v>
      </c>
      <c r="Y216" s="70">
        <v>45817</v>
      </c>
      <c r="Z216" s="70">
        <v>45817</v>
      </c>
      <c r="AA216" s="70" t="s">
        <v>89</v>
      </c>
      <c r="AB216" s="70">
        <v>45976</v>
      </c>
      <c r="AC216" s="49">
        <f t="shared" si="15"/>
        <v>159</v>
      </c>
      <c r="AD216" s="65">
        <v>0</v>
      </c>
      <c r="AE216" s="68">
        <v>0</v>
      </c>
      <c r="AF216" s="65">
        <v>0</v>
      </c>
      <c r="AG216" s="77" t="s">
        <v>89</v>
      </c>
      <c r="AH216" s="49">
        <f t="shared" si="16"/>
        <v>0</v>
      </c>
      <c r="AI216" s="65">
        <v>0</v>
      </c>
      <c r="AJ216" s="68">
        <v>0</v>
      </c>
      <c r="AK216" s="65" t="s">
        <v>89</v>
      </c>
      <c r="AL216" s="78" t="s">
        <v>89</v>
      </c>
      <c r="AM216" s="65">
        <v>0</v>
      </c>
      <c r="AN216" s="78" t="s">
        <v>89</v>
      </c>
      <c r="AO216" s="78" t="s">
        <v>89</v>
      </c>
      <c r="AP216" s="78" t="s">
        <v>89</v>
      </c>
      <c r="AQ216" s="49">
        <f t="shared" si="17"/>
        <v>0</v>
      </c>
      <c r="AR216" s="49">
        <f>+L216+AE216-AJ216</f>
        <v>6300000</v>
      </c>
      <c r="AS216" s="65" t="s">
        <v>87</v>
      </c>
      <c r="AT216" s="68">
        <v>6300000</v>
      </c>
      <c r="AU216" s="65" t="s">
        <v>90</v>
      </c>
      <c r="AV216" s="68">
        <v>0</v>
      </c>
      <c r="AW216" s="75" t="s">
        <v>89</v>
      </c>
      <c r="AX216" s="224">
        <v>0</v>
      </c>
      <c r="AY216" s="79">
        <f t="shared" si="18"/>
        <v>6300000</v>
      </c>
      <c r="AZ216" s="223">
        <f t="shared" si="19"/>
        <v>0</v>
      </c>
      <c r="BA216" s="74">
        <v>0</v>
      </c>
      <c r="BB216" s="75" t="s">
        <v>89</v>
      </c>
      <c r="BC216" s="65" t="s">
        <v>108</v>
      </c>
      <c r="BD216" s="400" t="s">
        <v>6939</v>
      </c>
      <c r="BE216" s="221" t="s">
        <v>87</v>
      </c>
      <c r="BF216" s="221" t="s">
        <v>87</v>
      </c>
    </row>
    <row r="217" spans="2:58" x14ac:dyDescent="0.25">
      <c r="B217" s="221">
        <v>2025</v>
      </c>
      <c r="C217" s="221">
        <v>891780111</v>
      </c>
      <c r="D217" s="221" t="s">
        <v>78</v>
      </c>
      <c r="E217" s="49" t="s">
        <v>6938</v>
      </c>
      <c r="F217" s="65" t="s">
        <v>6937</v>
      </c>
      <c r="G217" s="65">
        <v>0</v>
      </c>
      <c r="H217" s="65" t="s">
        <v>81</v>
      </c>
      <c r="I217" s="65" t="s">
        <v>82</v>
      </c>
      <c r="J217" s="67" t="s">
        <v>83</v>
      </c>
      <c r="K217" s="66" t="s">
        <v>6790</v>
      </c>
      <c r="L217" s="68">
        <v>6300000</v>
      </c>
      <c r="M217" s="65" t="s">
        <v>85</v>
      </c>
      <c r="N217" s="66" t="s">
        <v>6936</v>
      </c>
      <c r="O217" s="66">
        <v>45487112</v>
      </c>
      <c r="P217" s="66">
        <v>923</v>
      </c>
      <c r="Q217" s="70">
        <v>45769</v>
      </c>
      <c r="R217" s="66">
        <v>333900000</v>
      </c>
      <c r="S217" s="70">
        <v>45818</v>
      </c>
      <c r="T217" s="68">
        <v>6300000</v>
      </c>
      <c r="U217" s="68">
        <v>19486</v>
      </c>
      <c r="V217" s="65" t="s">
        <v>87</v>
      </c>
      <c r="W217" s="68">
        <v>57428039</v>
      </c>
      <c r="X217" s="67" t="s">
        <v>6540</v>
      </c>
      <c r="Y217" s="70">
        <v>45817</v>
      </c>
      <c r="Z217" s="70">
        <v>45818</v>
      </c>
      <c r="AA217" s="70" t="s">
        <v>89</v>
      </c>
      <c r="AB217" s="70">
        <v>45884</v>
      </c>
      <c r="AC217" s="49">
        <f t="shared" si="15"/>
        <v>66</v>
      </c>
      <c r="AD217" s="65">
        <v>0</v>
      </c>
      <c r="AE217" s="68">
        <v>0</v>
      </c>
      <c r="AF217" s="65">
        <v>0</v>
      </c>
      <c r="AG217" s="77" t="s">
        <v>89</v>
      </c>
      <c r="AH217" s="49">
        <f t="shared" si="16"/>
        <v>0</v>
      </c>
      <c r="AI217" s="65">
        <v>0</v>
      </c>
      <c r="AJ217" s="68">
        <v>0</v>
      </c>
      <c r="AK217" s="65" t="s">
        <v>89</v>
      </c>
      <c r="AL217" s="78" t="s">
        <v>89</v>
      </c>
      <c r="AM217" s="65">
        <v>0</v>
      </c>
      <c r="AN217" s="78" t="s">
        <v>89</v>
      </c>
      <c r="AO217" s="78" t="s">
        <v>89</v>
      </c>
      <c r="AP217" s="78" t="s">
        <v>89</v>
      </c>
      <c r="AQ217" s="49">
        <f t="shared" si="17"/>
        <v>0</v>
      </c>
      <c r="AR217" s="49">
        <f>+L217+AE217-AJ217</f>
        <v>6300000</v>
      </c>
      <c r="AS217" s="65" t="s">
        <v>87</v>
      </c>
      <c r="AT217" s="68">
        <v>6300000</v>
      </c>
      <c r="AU217" s="65" t="s">
        <v>90</v>
      </c>
      <c r="AV217" s="68">
        <v>0</v>
      </c>
      <c r="AW217" s="75" t="s">
        <v>89</v>
      </c>
      <c r="AX217" s="224">
        <v>0</v>
      </c>
      <c r="AY217" s="79">
        <f t="shared" si="18"/>
        <v>6300000</v>
      </c>
      <c r="AZ217" s="223">
        <f t="shared" si="19"/>
        <v>0</v>
      </c>
      <c r="BA217" s="74">
        <v>1</v>
      </c>
      <c r="BB217" s="75" t="s">
        <v>89</v>
      </c>
      <c r="BC217" s="65" t="s">
        <v>103</v>
      </c>
      <c r="BD217" s="400" t="s">
        <v>6935</v>
      </c>
      <c r="BE217" s="221" t="s">
        <v>87</v>
      </c>
      <c r="BF217" s="221" t="s">
        <v>87</v>
      </c>
    </row>
    <row r="218" spans="2:58" x14ac:dyDescent="0.25">
      <c r="B218" s="221">
        <v>2025</v>
      </c>
      <c r="C218" s="221">
        <v>891780111</v>
      </c>
      <c r="D218" s="221" t="s">
        <v>78</v>
      </c>
      <c r="E218" s="49" t="s">
        <v>6934</v>
      </c>
      <c r="F218" s="65" t="s">
        <v>6933</v>
      </c>
      <c r="G218" s="65">
        <v>0</v>
      </c>
      <c r="H218" s="65" t="s">
        <v>81</v>
      </c>
      <c r="I218" s="65" t="s">
        <v>3368</v>
      </c>
      <c r="J218" s="67" t="s">
        <v>83</v>
      </c>
      <c r="K218" s="66" t="s">
        <v>6932</v>
      </c>
      <c r="L218" s="68">
        <v>346400000</v>
      </c>
      <c r="M218" s="65" t="s">
        <v>85</v>
      </c>
      <c r="N218" s="66" t="s">
        <v>6927</v>
      </c>
      <c r="O218" s="66">
        <v>900711124</v>
      </c>
      <c r="P218" s="66">
        <v>1267</v>
      </c>
      <c r="Q218" s="70">
        <v>45814</v>
      </c>
      <c r="R218" s="66">
        <v>346400000</v>
      </c>
      <c r="S218" s="70">
        <v>45817</v>
      </c>
      <c r="T218" s="68">
        <v>346400000</v>
      </c>
      <c r="U218" s="68">
        <v>19362</v>
      </c>
      <c r="V218" s="65" t="s">
        <v>87</v>
      </c>
      <c r="W218" s="68">
        <v>16078654</v>
      </c>
      <c r="X218" s="67" t="s">
        <v>1398</v>
      </c>
      <c r="Y218" s="70">
        <v>45817</v>
      </c>
      <c r="Z218" s="70">
        <v>45817</v>
      </c>
      <c r="AA218" s="70">
        <v>45817</v>
      </c>
      <c r="AB218" s="70">
        <v>45961</v>
      </c>
      <c r="AC218" s="49">
        <f t="shared" si="15"/>
        <v>144</v>
      </c>
      <c r="AD218" s="65">
        <v>0</v>
      </c>
      <c r="AE218" s="68">
        <v>0</v>
      </c>
      <c r="AF218" s="65">
        <v>0</v>
      </c>
      <c r="AG218" s="77" t="s">
        <v>89</v>
      </c>
      <c r="AH218" s="49">
        <f t="shared" si="16"/>
        <v>0</v>
      </c>
      <c r="AI218" s="65">
        <v>0</v>
      </c>
      <c r="AJ218" s="68">
        <v>0</v>
      </c>
      <c r="AK218" s="65" t="s">
        <v>89</v>
      </c>
      <c r="AL218" s="78" t="s">
        <v>89</v>
      </c>
      <c r="AM218" s="65">
        <v>0</v>
      </c>
      <c r="AN218" s="78" t="s">
        <v>89</v>
      </c>
      <c r="AO218" s="78" t="s">
        <v>89</v>
      </c>
      <c r="AP218" s="78" t="s">
        <v>89</v>
      </c>
      <c r="AQ218" s="49">
        <f t="shared" si="17"/>
        <v>0</v>
      </c>
      <c r="AR218" s="49">
        <f>+L218+AE218-AJ218</f>
        <v>346400000</v>
      </c>
      <c r="AS218" s="65" t="s">
        <v>90</v>
      </c>
      <c r="AT218" s="68">
        <v>0</v>
      </c>
      <c r="AU218" s="65" t="s">
        <v>87</v>
      </c>
      <c r="AV218" s="68">
        <v>173200000</v>
      </c>
      <c r="AW218" s="78">
        <v>45820</v>
      </c>
      <c r="AX218" s="68">
        <v>173200000</v>
      </c>
      <c r="AY218" s="79">
        <f t="shared" si="18"/>
        <v>173200000</v>
      </c>
      <c r="AZ218" s="223">
        <f t="shared" si="19"/>
        <v>0.5</v>
      </c>
      <c r="BA218" s="74">
        <v>0.5</v>
      </c>
      <c r="BB218" s="75" t="s">
        <v>89</v>
      </c>
      <c r="BC218" s="65" t="s">
        <v>108</v>
      </c>
      <c r="BD218" s="400" t="s">
        <v>6931</v>
      </c>
      <c r="BE218" s="221" t="s">
        <v>87</v>
      </c>
      <c r="BF218" s="221" t="s">
        <v>87</v>
      </c>
    </row>
    <row r="219" spans="2:58" x14ac:dyDescent="0.25">
      <c r="B219" s="221">
        <v>2025</v>
      </c>
      <c r="C219" s="221">
        <v>891780111</v>
      </c>
      <c r="D219" s="221" t="s">
        <v>78</v>
      </c>
      <c r="E219" s="49" t="s">
        <v>6930</v>
      </c>
      <c r="F219" s="65" t="s">
        <v>6929</v>
      </c>
      <c r="G219" s="65">
        <v>0</v>
      </c>
      <c r="H219" s="65" t="s">
        <v>81</v>
      </c>
      <c r="I219" s="65" t="s">
        <v>3368</v>
      </c>
      <c r="J219" s="67" t="s">
        <v>83</v>
      </c>
      <c r="K219" s="66" t="s">
        <v>6928</v>
      </c>
      <c r="L219" s="68">
        <v>346500000</v>
      </c>
      <c r="M219" s="65" t="s">
        <v>85</v>
      </c>
      <c r="N219" s="66" t="s">
        <v>6927</v>
      </c>
      <c r="O219" s="66">
        <v>900711124</v>
      </c>
      <c r="P219" s="66">
        <v>1268</v>
      </c>
      <c r="Q219" s="70">
        <v>45814</v>
      </c>
      <c r="R219" s="66">
        <v>346500000</v>
      </c>
      <c r="S219" s="70">
        <v>45817</v>
      </c>
      <c r="T219" s="68">
        <v>346500000</v>
      </c>
      <c r="U219" s="68">
        <v>19361</v>
      </c>
      <c r="V219" s="65" t="s">
        <v>87</v>
      </c>
      <c r="W219" s="68">
        <v>16078654</v>
      </c>
      <c r="X219" s="67" t="s">
        <v>1398</v>
      </c>
      <c r="Y219" s="70">
        <v>45817</v>
      </c>
      <c r="Z219" s="70">
        <v>45817</v>
      </c>
      <c r="AA219" s="70">
        <v>45817</v>
      </c>
      <c r="AB219" s="70">
        <v>45961</v>
      </c>
      <c r="AC219" s="49">
        <f t="shared" si="15"/>
        <v>144</v>
      </c>
      <c r="AD219" s="65">
        <v>0</v>
      </c>
      <c r="AE219" s="68">
        <v>0</v>
      </c>
      <c r="AF219" s="65">
        <v>0</v>
      </c>
      <c r="AG219" s="77" t="s">
        <v>89</v>
      </c>
      <c r="AH219" s="49">
        <f t="shared" si="16"/>
        <v>0</v>
      </c>
      <c r="AI219" s="65">
        <v>0</v>
      </c>
      <c r="AJ219" s="68">
        <v>0</v>
      </c>
      <c r="AK219" s="65" t="s">
        <v>89</v>
      </c>
      <c r="AL219" s="78" t="s">
        <v>89</v>
      </c>
      <c r="AM219" s="65">
        <v>0</v>
      </c>
      <c r="AN219" s="78" t="s">
        <v>89</v>
      </c>
      <c r="AO219" s="78" t="s">
        <v>89</v>
      </c>
      <c r="AP219" s="78" t="s">
        <v>89</v>
      </c>
      <c r="AQ219" s="49">
        <f t="shared" si="17"/>
        <v>0</v>
      </c>
      <c r="AR219" s="49">
        <f>+L219+AE219-AJ219</f>
        <v>346500000</v>
      </c>
      <c r="AS219" s="65" t="s">
        <v>90</v>
      </c>
      <c r="AT219" s="68">
        <v>0</v>
      </c>
      <c r="AU219" s="65" t="s">
        <v>87</v>
      </c>
      <c r="AV219" s="68">
        <v>173250000</v>
      </c>
      <c r="AW219" s="78">
        <v>45820</v>
      </c>
      <c r="AX219" s="68">
        <v>173250000</v>
      </c>
      <c r="AY219" s="79">
        <f t="shared" si="18"/>
        <v>173250000</v>
      </c>
      <c r="AZ219" s="223">
        <f t="shared" si="19"/>
        <v>0.5</v>
      </c>
      <c r="BA219" s="74">
        <v>0.5</v>
      </c>
      <c r="BB219" s="75" t="s">
        <v>89</v>
      </c>
      <c r="BC219" s="65" t="s">
        <v>108</v>
      </c>
      <c r="BD219" s="400" t="s">
        <v>6926</v>
      </c>
      <c r="BE219" s="221" t="s">
        <v>87</v>
      </c>
      <c r="BF219" s="221" t="s">
        <v>87</v>
      </c>
    </row>
    <row r="220" spans="2:58" x14ac:dyDescent="0.25">
      <c r="B220" s="221">
        <v>2025</v>
      </c>
      <c r="C220" s="221">
        <v>891780111</v>
      </c>
      <c r="D220" s="221" t="s">
        <v>78</v>
      </c>
      <c r="E220" s="49" t="s">
        <v>6925</v>
      </c>
      <c r="F220" s="65" t="s">
        <v>6924</v>
      </c>
      <c r="G220" s="65">
        <v>0</v>
      </c>
      <c r="H220" s="65" t="s">
        <v>81</v>
      </c>
      <c r="I220" s="65" t="s">
        <v>3368</v>
      </c>
      <c r="J220" s="67" t="s">
        <v>83</v>
      </c>
      <c r="K220" s="66" t="s">
        <v>6923</v>
      </c>
      <c r="L220" s="68">
        <v>165481322</v>
      </c>
      <c r="M220" s="65" t="s">
        <v>85</v>
      </c>
      <c r="N220" s="66" t="s">
        <v>6922</v>
      </c>
      <c r="O220" s="66">
        <v>900977010</v>
      </c>
      <c r="P220" s="68" t="s">
        <v>6921</v>
      </c>
      <c r="Q220" s="401" t="s">
        <v>6920</v>
      </c>
      <c r="R220" s="66">
        <v>169294655</v>
      </c>
      <c r="S220" s="70">
        <v>45818</v>
      </c>
      <c r="T220" s="68">
        <v>165481322</v>
      </c>
      <c r="U220" s="68">
        <v>19485</v>
      </c>
      <c r="V220" s="65" t="s">
        <v>87</v>
      </c>
      <c r="W220" s="68">
        <v>85472020</v>
      </c>
      <c r="X220" s="67" t="s">
        <v>6758</v>
      </c>
      <c r="Y220" s="70">
        <v>45818</v>
      </c>
      <c r="Z220" s="70">
        <v>45826</v>
      </c>
      <c r="AA220" s="70">
        <v>45826</v>
      </c>
      <c r="AB220" s="70">
        <v>46022</v>
      </c>
      <c r="AC220" s="49">
        <f t="shared" si="15"/>
        <v>196</v>
      </c>
      <c r="AD220" s="65">
        <v>0</v>
      </c>
      <c r="AE220" s="68">
        <v>0</v>
      </c>
      <c r="AF220" s="65">
        <v>0</v>
      </c>
      <c r="AG220" s="77" t="s">
        <v>89</v>
      </c>
      <c r="AH220" s="49">
        <f t="shared" si="16"/>
        <v>0</v>
      </c>
      <c r="AI220" s="65">
        <v>0</v>
      </c>
      <c r="AJ220" s="68">
        <v>0</v>
      </c>
      <c r="AK220" s="65" t="s">
        <v>89</v>
      </c>
      <c r="AL220" s="78" t="s">
        <v>89</v>
      </c>
      <c r="AM220" s="65">
        <v>0</v>
      </c>
      <c r="AN220" s="78" t="s">
        <v>89</v>
      </c>
      <c r="AO220" s="78" t="s">
        <v>89</v>
      </c>
      <c r="AP220" s="78" t="s">
        <v>89</v>
      </c>
      <c r="AQ220" s="49">
        <f t="shared" si="17"/>
        <v>0</v>
      </c>
      <c r="AR220" s="49">
        <f>+L220+AE220-AJ220</f>
        <v>165481322</v>
      </c>
      <c r="AS220" s="65" t="s">
        <v>90</v>
      </c>
      <c r="AT220" s="68">
        <v>0</v>
      </c>
      <c r="AU220" s="65" t="s">
        <v>87</v>
      </c>
      <c r="AV220" s="68">
        <v>33096264.399999999</v>
      </c>
      <c r="AW220" s="78">
        <v>45833</v>
      </c>
      <c r="AX220" s="68">
        <v>33096264.399999999</v>
      </c>
      <c r="AY220" s="79">
        <f t="shared" si="18"/>
        <v>132385057.59999999</v>
      </c>
      <c r="AZ220" s="223">
        <f t="shared" si="19"/>
        <v>0.19999999999999998</v>
      </c>
      <c r="BA220" s="74">
        <v>0.2</v>
      </c>
      <c r="BB220" s="75" t="s">
        <v>89</v>
      </c>
      <c r="BC220" s="65" t="s">
        <v>108</v>
      </c>
      <c r="BD220" s="400" t="s">
        <v>6919</v>
      </c>
      <c r="BE220" s="221" t="s">
        <v>87</v>
      </c>
      <c r="BF220" s="221" t="s">
        <v>87</v>
      </c>
    </row>
    <row r="221" spans="2:58" x14ac:dyDescent="0.25">
      <c r="B221" s="221">
        <v>2025</v>
      </c>
      <c r="C221" s="221">
        <v>891780111</v>
      </c>
      <c r="D221" s="221" t="s">
        <v>78</v>
      </c>
      <c r="E221" s="49" t="s">
        <v>6918</v>
      </c>
      <c r="F221" s="65" t="s">
        <v>6917</v>
      </c>
      <c r="G221" s="65">
        <v>0</v>
      </c>
      <c r="H221" s="65" t="s">
        <v>81</v>
      </c>
      <c r="I221" s="65" t="s">
        <v>82</v>
      </c>
      <c r="J221" s="67" t="s">
        <v>83</v>
      </c>
      <c r="K221" s="66" t="s">
        <v>6916</v>
      </c>
      <c r="L221" s="68">
        <v>6300000</v>
      </c>
      <c r="M221" s="65" t="s">
        <v>85</v>
      </c>
      <c r="N221" s="66" t="s">
        <v>6915</v>
      </c>
      <c r="O221" s="66">
        <v>84453406</v>
      </c>
      <c r="P221" s="66">
        <v>923</v>
      </c>
      <c r="Q221" s="70">
        <v>45769</v>
      </c>
      <c r="R221" s="66">
        <v>333900000</v>
      </c>
      <c r="S221" s="70">
        <v>45819</v>
      </c>
      <c r="T221" s="68">
        <v>6300000</v>
      </c>
      <c r="U221" s="68">
        <v>19512</v>
      </c>
      <c r="V221" s="65" t="s">
        <v>87</v>
      </c>
      <c r="W221" s="68">
        <v>57428039</v>
      </c>
      <c r="X221" s="67" t="s">
        <v>6540</v>
      </c>
      <c r="Y221" s="70">
        <v>45819</v>
      </c>
      <c r="Z221" s="70">
        <v>45819</v>
      </c>
      <c r="AA221" s="70" t="s">
        <v>89</v>
      </c>
      <c r="AB221" s="70">
        <v>45976</v>
      </c>
      <c r="AC221" s="49">
        <f t="shared" si="15"/>
        <v>157</v>
      </c>
      <c r="AD221" s="65">
        <v>0</v>
      </c>
      <c r="AE221" s="68">
        <v>0</v>
      </c>
      <c r="AF221" s="65">
        <v>0</v>
      </c>
      <c r="AG221" s="77" t="s">
        <v>89</v>
      </c>
      <c r="AH221" s="49">
        <f t="shared" si="16"/>
        <v>0</v>
      </c>
      <c r="AI221" s="65">
        <v>0</v>
      </c>
      <c r="AJ221" s="68">
        <v>0</v>
      </c>
      <c r="AK221" s="65" t="s">
        <v>89</v>
      </c>
      <c r="AL221" s="78" t="s">
        <v>89</v>
      </c>
      <c r="AM221" s="65">
        <v>0</v>
      </c>
      <c r="AN221" s="78" t="s">
        <v>89</v>
      </c>
      <c r="AO221" s="78" t="s">
        <v>89</v>
      </c>
      <c r="AP221" s="78" t="s">
        <v>89</v>
      </c>
      <c r="AQ221" s="49">
        <f t="shared" si="17"/>
        <v>0</v>
      </c>
      <c r="AR221" s="49">
        <f>+L221+AE221-AJ221</f>
        <v>6300000</v>
      </c>
      <c r="AS221" s="65" t="s">
        <v>87</v>
      </c>
      <c r="AT221" s="68">
        <v>6300000</v>
      </c>
      <c r="AU221" s="65" t="s">
        <v>90</v>
      </c>
      <c r="AV221" s="68">
        <v>0</v>
      </c>
      <c r="AW221" s="75" t="s">
        <v>89</v>
      </c>
      <c r="AX221" s="224">
        <v>0</v>
      </c>
      <c r="AY221" s="79">
        <f t="shared" si="18"/>
        <v>6300000</v>
      </c>
      <c r="AZ221" s="223">
        <f t="shared" si="19"/>
        <v>0</v>
      </c>
      <c r="BA221" s="74">
        <v>0</v>
      </c>
      <c r="BB221" s="75" t="s">
        <v>89</v>
      </c>
      <c r="BC221" s="65" t="s">
        <v>108</v>
      </c>
      <c r="BD221" s="400" t="s">
        <v>6914</v>
      </c>
      <c r="BE221" s="221" t="s">
        <v>87</v>
      </c>
      <c r="BF221" s="221" t="s">
        <v>87</v>
      </c>
    </row>
    <row r="222" spans="2:58" x14ac:dyDescent="0.25">
      <c r="B222" s="221">
        <v>2025</v>
      </c>
      <c r="C222" s="221">
        <v>891780111</v>
      </c>
      <c r="D222" s="221" t="s">
        <v>78</v>
      </c>
      <c r="E222" s="49" t="s">
        <v>6913</v>
      </c>
      <c r="F222" s="65" t="s">
        <v>6912</v>
      </c>
      <c r="G222" s="65">
        <v>0</v>
      </c>
      <c r="H222" s="65" t="s">
        <v>81</v>
      </c>
      <c r="I222" s="65" t="s">
        <v>82</v>
      </c>
      <c r="J222" s="67" t="s">
        <v>83</v>
      </c>
      <c r="K222" s="66" t="s">
        <v>6911</v>
      </c>
      <c r="L222" s="68">
        <v>6300000</v>
      </c>
      <c r="M222" s="65" t="s">
        <v>85</v>
      </c>
      <c r="N222" s="66" t="s">
        <v>6910</v>
      </c>
      <c r="O222" s="66">
        <v>7528454</v>
      </c>
      <c r="P222" s="66">
        <v>923</v>
      </c>
      <c r="Q222" s="70">
        <v>45769</v>
      </c>
      <c r="R222" s="66">
        <v>333900000</v>
      </c>
      <c r="S222" s="70">
        <v>45819</v>
      </c>
      <c r="T222" s="68">
        <v>6300000</v>
      </c>
      <c r="U222" s="68">
        <v>19513</v>
      </c>
      <c r="V222" s="65" t="s">
        <v>87</v>
      </c>
      <c r="W222" s="68">
        <v>57428039</v>
      </c>
      <c r="X222" s="67" t="s">
        <v>6540</v>
      </c>
      <c r="Y222" s="70">
        <v>45819</v>
      </c>
      <c r="Z222" s="70">
        <v>45819</v>
      </c>
      <c r="AA222" s="70" t="s">
        <v>89</v>
      </c>
      <c r="AB222" s="70">
        <v>45899</v>
      </c>
      <c r="AC222" s="49">
        <f t="shared" si="15"/>
        <v>80</v>
      </c>
      <c r="AD222" s="65">
        <v>0</v>
      </c>
      <c r="AE222" s="68">
        <v>0</v>
      </c>
      <c r="AF222" s="65">
        <v>0</v>
      </c>
      <c r="AG222" s="77" t="s">
        <v>89</v>
      </c>
      <c r="AH222" s="49">
        <f t="shared" si="16"/>
        <v>0</v>
      </c>
      <c r="AI222" s="65">
        <v>0</v>
      </c>
      <c r="AJ222" s="68">
        <v>0</v>
      </c>
      <c r="AK222" s="65" t="s">
        <v>89</v>
      </c>
      <c r="AL222" s="78" t="s">
        <v>89</v>
      </c>
      <c r="AM222" s="65">
        <v>0</v>
      </c>
      <c r="AN222" s="78" t="s">
        <v>89</v>
      </c>
      <c r="AO222" s="78" t="s">
        <v>89</v>
      </c>
      <c r="AP222" s="78" t="s">
        <v>89</v>
      </c>
      <c r="AQ222" s="49">
        <f t="shared" si="17"/>
        <v>0</v>
      </c>
      <c r="AR222" s="49">
        <f>+L222+AE222-AJ222</f>
        <v>6300000</v>
      </c>
      <c r="AS222" s="65" t="s">
        <v>87</v>
      </c>
      <c r="AT222" s="68">
        <v>6300000</v>
      </c>
      <c r="AU222" s="65" t="s">
        <v>90</v>
      </c>
      <c r="AV222" s="68">
        <v>0</v>
      </c>
      <c r="AW222" s="75" t="s">
        <v>89</v>
      </c>
      <c r="AX222" s="224">
        <v>0</v>
      </c>
      <c r="AY222" s="79">
        <f t="shared" si="18"/>
        <v>6300000</v>
      </c>
      <c r="AZ222" s="223">
        <f t="shared" si="19"/>
        <v>0</v>
      </c>
      <c r="BA222" s="74">
        <v>1</v>
      </c>
      <c r="BB222" s="75" t="s">
        <v>89</v>
      </c>
      <c r="BC222" s="65" t="s">
        <v>103</v>
      </c>
      <c r="BD222" s="400" t="s">
        <v>6909</v>
      </c>
      <c r="BE222" s="221" t="s">
        <v>87</v>
      </c>
      <c r="BF222" s="221" t="s">
        <v>87</v>
      </c>
    </row>
    <row r="223" spans="2:58" x14ac:dyDescent="0.25">
      <c r="B223" s="221">
        <v>2025</v>
      </c>
      <c r="C223" s="221">
        <v>891780111</v>
      </c>
      <c r="D223" s="221" t="s">
        <v>78</v>
      </c>
      <c r="E223" s="49" t="s">
        <v>6908</v>
      </c>
      <c r="F223" s="65" t="s">
        <v>6907</v>
      </c>
      <c r="G223" s="65">
        <v>0</v>
      </c>
      <c r="H223" s="65" t="s">
        <v>81</v>
      </c>
      <c r="I223" s="65" t="s">
        <v>82</v>
      </c>
      <c r="J223" s="67" t="s">
        <v>83</v>
      </c>
      <c r="K223" s="66" t="s">
        <v>6906</v>
      </c>
      <c r="L223" s="68">
        <v>16541496</v>
      </c>
      <c r="M223" s="65" t="s">
        <v>85</v>
      </c>
      <c r="N223" s="66" t="s">
        <v>6277</v>
      </c>
      <c r="O223" s="66">
        <v>85469041</v>
      </c>
      <c r="P223" s="66">
        <v>1150</v>
      </c>
      <c r="Q223" s="70">
        <v>45799</v>
      </c>
      <c r="R223" s="66">
        <v>16541496</v>
      </c>
      <c r="S223" s="70">
        <v>45820</v>
      </c>
      <c r="T223" s="66">
        <v>16541496</v>
      </c>
      <c r="U223" s="68">
        <v>19537</v>
      </c>
      <c r="V223" s="65" t="s">
        <v>87</v>
      </c>
      <c r="W223" s="68">
        <v>1082939683</v>
      </c>
      <c r="X223" s="67" t="s">
        <v>3365</v>
      </c>
      <c r="Y223" s="70">
        <v>45819</v>
      </c>
      <c r="Z223" s="70">
        <v>45820</v>
      </c>
      <c r="AA223" s="70" t="s">
        <v>89</v>
      </c>
      <c r="AB223" s="70">
        <v>45869</v>
      </c>
      <c r="AC223" s="49">
        <f t="shared" si="15"/>
        <v>49</v>
      </c>
      <c r="AD223" s="65">
        <v>0</v>
      </c>
      <c r="AE223" s="68">
        <v>0</v>
      </c>
      <c r="AF223" s="65">
        <v>0</v>
      </c>
      <c r="AG223" s="77" t="s">
        <v>89</v>
      </c>
      <c r="AH223" s="49">
        <f t="shared" si="16"/>
        <v>0</v>
      </c>
      <c r="AI223" s="65">
        <v>0</v>
      </c>
      <c r="AJ223" s="68">
        <v>0</v>
      </c>
      <c r="AK223" s="65" t="s">
        <v>89</v>
      </c>
      <c r="AL223" s="78" t="s">
        <v>89</v>
      </c>
      <c r="AM223" s="65">
        <v>0</v>
      </c>
      <c r="AN223" s="78" t="s">
        <v>89</v>
      </c>
      <c r="AO223" s="78" t="s">
        <v>89</v>
      </c>
      <c r="AP223" s="78" t="s">
        <v>89</v>
      </c>
      <c r="AQ223" s="49">
        <f t="shared" si="17"/>
        <v>0</v>
      </c>
      <c r="AR223" s="49">
        <f>+L223+AE223-AJ223</f>
        <v>16541496</v>
      </c>
      <c r="AS223" s="65" t="s">
        <v>87</v>
      </c>
      <c r="AT223" s="68">
        <v>16541496</v>
      </c>
      <c r="AU223" s="65" t="s">
        <v>90</v>
      </c>
      <c r="AV223" s="68">
        <v>0</v>
      </c>
      <c r="AW223" s="75" t="s">
        <v>89</v>
      </c>
      <c r="AX223" s="224">
        <v>0</v>
      </c>
      <c r="AY223" s="79">
        <f t="shared" si="18"/>
        <v>16541496</v>
      </c>
      <c r="AZ223" s="223">
        <f t="shared" si="19"/>
        <v>0</v>
      </c>
      <c r="BA223" s="74">
        <v>1</v>
      </c>
      <c r="BB223" s="75" t="s">
        <v>89</v>
      </c>
      <c r="BC223" s="65" t="s">
        <v>103</v>
      </c>
      <c r="BD223" s="400" t="s">
        <v>6905</v>
      </c>
      <c r="BE223" s="221" t="s">
        <v>87</v>
      </c>
      <c r="BF223" s="221" t="s">
        <v>87</v>
      </c>
    </row>
    <row r="224" spans="2:58" x14ac:dyDescent="0.25">
      <c r="B224" s="221">
        <v>2025</v>
      </c>
      <c r="C224" s="221">
        <v>891780111</v>
      </c>
      <c r="D224" s="221" t="s">
        <v>78</v>
      </c>
      <c r="E224" s="49" t="s">
        <v>6904</v>
      </c>
      <c r="F224" s="65" t="s">
        <v>6903</v>
      </c>
      <c r="G224" s="65">
        <v>0</v>
      </c>
      <c r="H224" s="65" t="s">
        <v>81</v>
      </c>
      <c r="I224" s="65" t="s">
        <v>82</v>
      </c>
      <c r="J224" s="67" t="s">
        <v>83</v>
      </c>
      <c r="K224" s="66" t="s">
        <v>6902</v>
      </c>
      <c r="L224" s="68">
        <v>6300000</v>
      </c>
      <c r="M224" s="65" t="s">
        <v>85</v>
      </c>
      <c r="N224" s="66" t="s">
        <v>6901</v>
      </c>
      <c r="O224" s="66">
        <v>1082906774</v>
      </c>
      <c r="P224" s="66">
        <v>923</v>
      </c>
      <c r="Q224" s="70">
        <v>45769</v>
      </c>
      <c r="R224" s="66">
        <v>333900000</v>
      </c>
      <c r="S224" s="70">
        <v>45819</v>
      </c>
      <c r="T224" s="68">
        <v>6300000</v>
      </c>
      <c r="U224" s="68">
        <v>19514</v>
      </c>
      <c r="V224" s="65" t="s">
        <v>87</v>
      </c>
      <c r="W224" s="68">
        <v>57428039</v>
      </c>
      <c r="X224" s="67" t="s">
        <v>6540</v>
      </c>
      <c r="Y224" s="70">
        <v>45819</v>
      </c>
      <c r="Z224" s="70">
        <v>45819</v>
      </c>
      <c r="AA224" s="70" t="s">
        <v>89</v>
      </c>
      <c r="AB224" s="70">
        <v>46006</v>
      </c>
      <c r="AC224" s="49">
        <f t="shared" si="15"/>
        <v>187</v>
      </c>
      <c r="AD224" s="65">
        <v>0</v>
      </c>
      <c r="AE224" s="68">
        <v>0</v>
      </c>
      <c r="AF224" s="65">
        <v>0</v>
      </c>
      <c r="AG224" s="77" t="s">
        <v>89</v>
      </c>
      <c r="AH224" s="49">
        <f t="shared" si="16"/>
        <v>0</v>
      </c>
      <c r="AI224" s="65">
        <v>0</v>
      </c>
      <c r="AJ224" s="68">
        <v>0</v>
      </c>
      <c r="AK224" s="65" t="s">
        <v>89</v>
      </c>
      <c r="AL224" s="78" t="s">
        <v>89</v>
      </c>
      <c r="AM224" s="65">
        <v>0</v>
      </c>
      <c r="AN224" s="78" t="s">
        <v>89</v>
      </c>
      <c r="AO224" s="78" t="s">
        <v>89</v>
      </c>
      <c r="AP224" s="78" t="s">
        <v>89</v>
      </c>
      <c r="AQ224" s="49">
        <f t="shared" si="17"/>
        <v>0</v>
      </c>
      <c r="AR224" s="49">
        <f>+L224+AE224-AJ224</f>
        <v>6300000</v>
      </c>
      <c r="AS224" s="65" t="s">
        <v>87</v>
      </c>
      <c r="AT224" s="68">
        <v>6300000</v>
      </c>
      <c r="AU224" s="65" t="s">
        <v>90</v>
      </c>
      <c r="AV224" s="68">
        <v>0</v>
      </c>
      <c r="AW224" s="75" t="s">
        <v>89</v>
      </c>
      <c r="AX224" s="224">
        <v>0</v>
      </c>
      <c r="AY224" s="79">
        <f t="shared" si="18"/>
        <v>6300000</v>
      </c>
      <c r="AZ224" s="223">
        <f t="shared" si="19"/>
        <v>0</v>
      </c>
      <c r="BA224" s="74">
        <v>0</v>
      </c>
      <c r="BB224" s="75" t="s">
        <v>89</v>
      </c>
      <c r="BC224" s="65" t="s">
        <v>108</v>
      </c>
      <c r="BD224" s="400" t="s">
        <v>6900</v>
      </c>
      <c r="BE224" s="221" t="s">
        <v>87</v>
      </c>
      <c r="BF224" s="221" t="s">
        <v>87</v>
      </c>
    </row>
    <row r="225" spans="2:58" x14ac:dyDescent="0.25">
      <c r="B225" s="221">
        <v>2025</v>
      </c>
      <c r="C225" s="221">
        <v>891780111</v>
      </c>
      <c r="D225" s="221" t="s">
        <v>78</v>
      </c>
      <c r="E225" s="49" t="s">
        <v>6899</v>
      </c>
      <c r="F225" s="65" t="s">
        <v>6898</v>
      </c>
      <c r="G225" s="65">
        <v>0</v>
      </c>
      <c r="H225" s="65" t="s">
        <v>81</v>
      </c>
      <c r="I225" s="65" t="s">
        <v>82</v>
      </c>
      <c r="J225" s="67" t="s">
        <v>83</v>
      </c>
      <c r="K225" s="66" t="s">
        <v>6897</v>
      </c>
      <c r="L225" s="68">
        <v>6300000</v>
      </c>
      <c r="M225" s="65" t="s">
        <v>85</v>
      </c>
      <c r="N225" s="66" t="s">
        <v>6896</v>
      </c>
      <c r="O225" s="66">
        <v>1082892367</v>
      </c>
      <c r="P225" s="66">
        <v>923</v>
      </c>
      <c r="Q225" s="70">
        <v>45769</v>
      </c>
      <c r="R225" s="66">
        <v>333900000</v>
      </c>
      <c r="S225" s="70">
        <v>45819</v>
      </c>
      <c r="T225" s="68">
        <v>6300000</v>
      </c>
      <c r="U225" s="68">
        <v>19516</v>
      </c>
      <c r="V225" s="65" t="s">
        <v>87</v>
      </c>
      <c r="W225" s="68">
        <v>57428039</v>
      </c>
      <c r="X225" s="67" t="s">
        <v>6540</v>
      </c>
      <c r="Y225" s="70">
        <v>45819</v>
      </c>
      <c r="Z225" s="70">
        <v>45819</v>
      </c>
      <c r="AA225" s="70" t="s">
        <v>89</v>
      </c>
      <c r="AB225" s="70">
        <v>45960</v>
      </c>
      <c r="AC225" s="49">
        <f t="shared" si="15"/>
        <v>141</v>
      </c>
      <c r="AD225" s="65">
        <v>0</v>
      </c>
      <c r="AE225" s="68">
        <v>0</v>
      </c>
      <c r="AF225" s="65">
        <v>0</v>
      </c>
      <c r="AG225" s="77" t="s">
        <v>89</v>
      </c>
      <c r="AH225" s="49">
        <f t="shared" si="16"/>
        <v>0</v>
      </c>
      <c r="AI225" s="65">
        <v>0</v>
      </c>
      <c r="AJ225" s="68">
        <v>0</v>
      </c>
      <c r="AK225" s="65" t="s">
        <v>89</v>
      </c>
      <c r="AL225" s="78" t="s">
        <v>89</v>
      </c>
      <c r="AM225" s="65">
        <v>0</v>
      </c>
      <c r="AN225" s="78" t="s">
        <v>89</v>
      </c>
      <c r="AO225" s="78" t="s">
        <v>89</v>
      </c>
      <c r="AP225" s="78" t="s">
        <v>89</v>
      </c>
      <c r="AQ225" s="49">
        <f t="shared" si="17"/>
        <v>0</v>
      </c>
      <c r="AR225" s="49">
        <f>+L225+AE225-AJ225</f>
        <v>6300000</v>
      </c>
      <c r="AS225" s="65" t="s">
        <v>87</v>
      </c>
      <c r="AT225" s="68">
        <v>6300000</v>
      </c>
      <c r="AU225" s="65" t="s">
        <v>90</v>
      </c>
      <c r="AV225" s="68">
        <v>0</v>
      </c>
      <c r="AW225" s="75" t="s">
        <v>89</v>
      </c>
      <c r="AX225" s="224">
        <v>0</v>
      </c>
      <c r="AY225" s="79">
        <f t="shared" si="18"/>
        <v>6300000</v>
      </c>
      <c r="AZ225" s="223">
        <f t="shared" si="19"/>
        <v>0</v>
      </c>
      <c r="BA225" s="74">
        <v>0</v>
      </c>
      <c r="BB225" s="75" t="s">
        <v>89</v>
      </c>
      <c r="BC225" s="65" t="s">
        <v>108</v>
      </c>
      <c r="BD225" s="400" t="s">
        <v>6895</v>
      </c>
      <c r="BE225" s="221" t="s">
        <v>87</v>
      </c>
      <c r="BF225" s="221" t="s">
        <v>87</v>
      </c>
    </row>
    <row r="226" spans="2:58" x14ac:dyDescent="0.25">
      <c r="B226" s="221">
        <v>2025</v>
      </c>
      <c r="C226" s="221">
        <v>891780111</v>
      </c>
      <c r="D226" s="221" t="s">
        <v>78</v>
      </c>
      <c r="E226" s="49" t="s">
        <v>6894</v>
      </c>
      <c r="F226" s="65" t="s">
        <v>6893</v>
      </c>
      <c r="G226" s="65">
        <v>0</v>
      </c>
      <c r="H226" s="65" t="s">
        <v>81</v>
      </c>
      <c r="I226" s="65" t="s">
        <v>82</v>
      </c>
      <c r="J226" s="67" t="s">
        <v>83</v>
      </c>
      <c r="K226" s="66" t="s">
        <v>6892</v>
      </c>
      <c r="L226" s="68">
        <v>6300000</v>
      </c>
      <c r="M226" s="65" t="s">
        <v>85</v>
      </c>
      <c r="N226" s="66" t="s">
        <v>6891</v>
      </c>
      <c r="O226" s="66">
        <v>36554597</v>
      </c>
      <c r="P226" s="66">
        <v>923</v>
      </c>
      <c r="Q226" s="70">
        <v>45769</v>
      </c>
      <c r="R226" s="66">
        <v>333900000</v>
      </c>
      <c r="S226" s="70">
        <v>45821</v>
      </c>
      <c r="T226" s="68">
        <v>6300000</v>
      </c>
      <c r="U226" s="68">
        <v>19609</v>
      </c>
      <c r="V226" s="65" t="s">
        <v>87</v>
      </c>
      <c r="W226" s="68">
        <v>57428039</v>
      </c>
      <c r="X226" s="67" t="s">
        <v>6540</v>
      </c>
      <c r="Y226" s="70">
        <v>45820</v>
      </c>
      <c r="Z226" s="70">
        <v>45821</v>
      </c>
      <c r="AA226" s="70" t="s">
        <v>89</v>
      </c>
      <c r="AB226" s="70">
        <v>45884</v>
      </c>
      <c r="AC226" s="49">
        <f t="shared" si="15"/>
        <v>63</v>
      </c>
      <c r="AD226" s="65">
        <v>0</v>
      </c>
      <c r="AE226" s="68">
        <v>0</v>
      </c>
      <c r="AF226" s="65">
        <v>0</v>
      </c>
      <c r="AG226" s="77" t="s">
        <v>89</v>
      </c>
      <c r="AH226" s="49">
        <f t="shared" si="16"/>
        <v>0</v>
      </c>
      <c r="AI226" s="65">
        <v>0</v>
      </c>
      <c r="AJ226" s="68">
        <v>0</v>
      </c>
      <c r="AK226" s="65" t="s">
        <v>89</v>
      </c>
      <c r="AL226" s="78" t="s">
        <v>89</v>
      </c>
      <c r="AM226" s="65">
        <v>0</v>
      </c>
      <c r="AN226" s="78" t="s">
        <v>89</v>
      </c>
      <c r="AO226" s="78" t="s">
        <v>89</v>
      </c>
      <c r="AP226" s="78" t="s">
        <v>89</v>
      </c>
      <c r="AQ226" s="49">
        <f t="shared" si="17"/>
        <v>0</v>
      </c>
      <c r="AR226" s="49">
        <f>+L226+AE226-AJ226</f>
        <v>6300000</v>
      </c>
      <c r="AS226" s="65" t="s">
        <v>87</v>
      </c>
      <c r="AT226" s="68">
        <v>6300000</v>
      </c>
      <c r="AU226" s="65" t="s">
        <v>90</v>
      </c>
      <c r="AV226" s="68">
        <v>0</v>
      </c>
      <c r="AW226" s="75" t="s">
        <v>89</v>
      </c>
      <c r="AX226" s="224">
        <v>0</v>
      </c>
      <c r="AY226" s="79">
        <f t="shared" si="18"/>
        <v>6300000</v>
      </c>
      <c r="AZ226" s="223">
        <f t="shared" si="19"/>
        <v>0</v>
      </c>
      <c r="BA226" s="74">
        <v>1</v>
      </c>
      <c r="BB226" s="75" t="s">
        <v>89</v>
      </c>
      <c r="BC226" s="65" t="s">
        <v>103</v>
      </c>
      <c r="BD226" s="400" t="s">
        <v>6890</v>
      </c>
      <c r="BE226" s="221" t="s">
        <v>87</v>
      </c>
      <c r="BF226" s="221" t="s">
        <v>87</v>
      </c>
    </row>
    <row r="227" spans="2:58" x14ac:dyDescent="0.25">
      <c r="B227" s="221">
        <v>2025</v>
      </c>
      <c r="C227" s="221">
        <v>891780111</v>
      </c>
      <c r="D227" s="221" t="s">
        <v>78</v>
      </c>
      <c r="E227" s="49" t="s">
        <v>6889</v>
      </c>
      <c r="F227" s="65" t="s">
        <v>6888</v>
      </c>
      <c r="G227" s="65">
        <v>0</v>
      </c>
      <c r="H227" s="65" t="s">
        <v>81</v>
      </c>
      <c r="I227" s="65" t="s">
        <v>82</v>
      </c>
      <c r="J227" s="67" t="s">
        <v>83</v>
      </c>
      <c r="K227" s="66" t="s">
        <v>6887</v>
      </c>
      <c r="L227" s="68">
        <v>6300000</v>
      </c>
      <c r="M227" s="65" t="s">
        <v>85</v>
      </c>
      <c r="N227" s="66" t="s">
        <v>6886</v>
      </c>
      <c r="O227" s="66">
        <v>85151969</v>
      </c>
      <c r="P227" s="66">
        <v>923</v>
      </c>
      <c r="Q227" s="70">
        <v>45769</v>
      </c>
      <c r="R227" s="66">
        <v>333900000</v>
      </c>
      <c r="S227" s="70">
        <v>45821</v>
      </c>
      <c r="T227" s="68">
        <v>6300000</v>
      </c>
      <c r="U227" s="68">
        <v>19610</v>
      </c>
      <c r="V227" s="65" t="s">
        <v>87</v>
      </c>
      <c r="W227" s="68">
        <v>57428039</v>
      </c>
      <c r="X227" s="67" t="s">
        <v>6540</v>
      </c>
      <c r="Y227" s="70">
        <v>45820</v>
      </c>
      <c r="Z227" s="70">
        <v>45821</v>
      </c>
      <c r="AA227" s="70" t="s">
        <v>89</v>
      </c>
      <c r="AB227" s="70">
        <v>45899</v>
      </c>
      <c r="AC227" s="49">
        <f t="shared" si="15"/>
        <v>78</v>
      </c>
      <c r="AD227" s="65">
        <v>0</v>
      </c>
      <c r="AE227" s="68">
        <v>0</v>
      </c>
      <c r="AF227" s="65">
        <v>0</v>
      </c>
      <c r="AG227" s="77" t="s">
        <v>89</v>
      </c>
      <c r="AH227" s="49">
        <f t="shared" si="16"/>
        <v>0</v>
      </c>
      <c r="AI227" s="65">
        <v>0</v>
      </c>
      <c r="AJ227" s="68">
        <v>0</v>
      </c>
      <c r="AK227" s="65" t="s">
        <v>89</v>
      </c>
      <c r="AL227" s="78" t="s">
        <v>89</v>
      </c>
      <c r="AM227" s="65">
        <v>0</v>
      </c>
      <c r="AN227" s="78" t="s">
        <v>89</v>
      </c>
      <c r="AO227" s="78" t="s">
        <v>89</v>
      </c>
      <c r="AP227" s="78" t="s">
        <v>89</v>
      </c>
      <c r="AQ227" s="49">
        <f t="shared" si="17"/>
        <v>0</v>
      </c>
      <c r="AR227" s="49">
        <f>+L227+AE227-AJ227</f>
        <v>6300000</v>
      </c>
      <c r="AS227" s="65" t="s">
        <v>87</v>
      </c>
      <c r="AT227" s="68">
        <v>6300000</v>
      </c>
      <c r="AU227" s="65" t="s">
        <v>90</v>
      </c>
      <c r="AV227" s="68">
        <v>0</v>
      </c>
      <c r="AW227" s="75" t="s">
        <v>89</v>
      </c>
      <c r="AX227" s="224">
        <v>0</v>
      </c>
      <c r="AY227" s="79">
        <f t="shared" si="18"/>
        <v>6300000</v>
      </c>
      <c r="AZ227" s="223">
        <f t="shared" si="19"/>
        <v>0</v>
      </c>
      <c r="BA227" s="74">
        <v>1</v>
      </c>
      <c r="BB227" s="75" t="s">
        <v>89</v>
      </c>
      <c r="BC227" s="65" t="s">
        <v>103</v>
      </c>
      <c r="BD227" s="400" t="s">
        <v>6885</v>
      </c>
      <c r="BE227" s="221" t="s">
        <v>87</v>
      </c>
      <c r="BF227" s="221" t="s">
        <v>87</v>
      </c>
    </row>
    <row r="228" spans="2:58" x14ac:dyDescent="0.25">
      <c r="B228" s="221">
        <v>2025</v>
      </c>
      <c r="C228" s="221">
        <v>891780111</v>
      </c>
      <c r="D228" s="221" t="s">
        <v>78</v>
      </c>
      <c r="E228" s="49" t="s">
        <v>6884</v>
      </c>
      <c r="F228" s="65" t="s">
        <v>6883</v>
      </c>
      <c r="G228" s="65">
        <v>0</v>
      </c>
      <c r="H228" s="65" t="s">
        <v>81</v>
      </c>
      <c r="I228" s="65" t="s">
        <v>82</v>
      </c>
      <c r="J228" s="67" t="s">
        <v>83</v>
      </c>
      <c r="K228" s="66" t="s">
        <v>6882</v>
      </c>
      <c r="L228" s="68">
        <v>6300000</v>
      </c>
      <c r="M228" s="65" t="s">
        <v>85</v>
      </c>
      <c r="N228" s="66" t="s">
        <v>6881</v>
      </c>
      <c r="O228" s="66">
        <v>1102856520</v>
      </c>
      <c r="P228" s="66">
        <v>923</v>
      </c>
      <c r="Q228" s="70">
        <v>45769</v>
      </c>
      <c r="R228" s="66">
        <v>333900000</v>
      </c>
      <c r="S228" s="70">
        <v>45821</v>
      </c>
      <c r="T228" s="68">
        <v>6300000</v>
      </c>
      <c r="U228" s="68">
        <v>19611</v>
      </c>
      <c r="V228" s="65" t="s">
        <v>87</v>
      </c>
      <c r="W228" s="68">
        <v>57428039</v>
      </c>
      <c r="X228" s="67" t="s">
        <v>6540</v>
      </c>
      <c r="Y228" s="70">
        <v>45820</v>
      </c>
      <c r="Z228" s="70">
        <v>45821</v>
      </c>
      <c r="AA228" s="70" t="s">
        <v>89</v>
      </c>
      <c r="AB228" s="70">
        <v>46006</v>
      </c>
      <c r="AC228" s="49">
        <f t="shared" si="15"/>
        <v>185</v>
      </c>
      <c r="AD228" s="65">
        <v>0</v>
      </c>
      <c r="AE228" s="68">
        <v>0</v>
      </c>
      <c r="AF228" s="65">
        <v>0</v>
      </c>
      <c r="AG228" s="77" t="s">
        <v>89</v>
      </c>
      <c r="AH228" s="49">
        <f t="shared" si="16"/>
        <v>0</v>
      </c>
      <c r="AI228" s="65">
        <v>0</v>
      </c>
      <c r="AJ228" s="68">
        <v>0</v>
      </c>
      <c r="AK228" s="65" t="s">
        <v>89</v>
      </c>
      <c r="AL228" s="78" t="s">
        <v>89</v>
      </c>
      <c r="AM228" s="65">
        <v>0</v>
      </c>
      <c r="AN228" s="78" t="s">
        <v>89</v>
      </c>
      <c r="AO228" s="78" t="s">
        <v>89</v>
      </c>
      <c r="AP228" s="78" t="s">
        <v>89</v>
      </c>
      <c r="AQ228" s="49">
        <f t="shared" si="17"/>
        <v>0</v>
      </c>
      <c r="AR228" s="49">
        <f>+L228+AE228-AJ228</f>
        <v>6300000</v>
      </c>
      <c r="AS228" s="65" t="s">
        <v>87</v>
      </c>
      <c r="AT228" s="68">
        <v>6300000</v>
      </c>
      <c r="AU228" s="65" t="s">
        <v>90</v>
      </c>
      <c r="AV228" s="68">
        <v>0</v>
      </c>
      <c r="AW228" s="75" t="s">
        <v>89</v>
      </c>
      <c r="AX228" s="224">
        <v>0</v>
      </c>
      <c r="AY228" s="79">
        <f t="shared" si="18"/>
        <v>6300000</v>
      </c>
      <c r="AZ228" s="223">
        <f t="shared" si="19"/>
        <v>0</v>
      </c>
      <c r="BA228" s="74">
        <v>0</v>
      </c>
      <c r="BB228" s="75" t="s">
        <v>89</v>
      </c>
      <c r="BC228" s="65" t="s">
        <v>108</v>
      </c>
      <c r="BD228" s="400" t="s">
        <v>6880</v>
      </c>
      <c r="BE228" s="221" t="s">
        <v>87</v>
      </c>
      <c r="BF228" s="221" t="s">
        <v>87</v>
      </c>
    </row>
    <row r="229" spans="2:58" x14ac:dyDescent="0.25">
      <c r="B229" s="221">
        <v>2025</v>
      </c>
      <c r="C229" s="221">
        <v>891780111</v>
      </c>
      <c r="D229" s="221" t="s">
        <v>78</v>
      </c>
      <c r="E229" s="49" t="s">
        <v>6879</v>
      </c>
      <c r="F229" s="65" t="s">
        <v>6878</v>
      </c>
      <c r="G229" s="65">
        <v>0</v>
      </c>
      <c r="H229" s="65" t="s">
        <v>81</v>
      </c>
      <c r="I229" s="65" t="s">
        <v>82</v>
      </c>
      <c r="J229" s="67" t="s">
        <v>83</v>
      </c>
      <c r="K229" s="66" t="s">
        <v>6877</v>
      </c>
      <c r="L229" s="68">
        <v>6300000</v>
      </c>
      <c r="M229" s="65" t="s">
        <v>85</v>
      </c>
      <c r="N229" s="66" t="s">
        <v>6876</v>
      </c>
      <c r="O229" s="66">
        <v>85153788</v>
      </c>
      <c r="P229" s="66">
        <v>923</v>
      </c>
      <c r="Q229" s="70">
        <v>45769</v>
      </c>
      <c r="R229" s="66">
        <v>333900000</v>
      </c>
      <c r="S229" s="70">
        <v>45821</v>
      </c>
      <c r="T229" s="68">
        <v>6300000</v>
      </c>
      <c r="U229" s="68">
        <v>19585</v>
      </c>
      <c r="V229" s="65" t="s">
        <v>87</v>
      </c>
      <c r="W229" s="68">
        <v>57428039</v>
      </c>
      <c r="X229" s="67" t="s">
        <v>6540</v>
      </c>
      <c r="Y229" s="70">
        <v>45820</v>
      </c>
      <c r="Z229" s="70">
        <v>45821</v>
      </c>
      <c r="AA229" s="70" t="s">
        <v>89</v>
      </c>
      <c r="AB229" s="70">
        <v>46006</v>
      </c>
      <c r="AC229" s="49">
        <f t="shared" si="15"/>
        <v>185</v>
      </c>
      <c r="AD229" s="65">
        <v>0</v>
      </c>
      <c r="AE229" s="68">
        <v>0</v>
      </c>
      <c r="AF229" s="65">
        <v>0</v>
      </c>
      <c r="AG229" s="77" t="s">
        <v>89</v>
      </c>
      <c r="AH229" s="49">
        <f t="shared" si="16"/>
        <v>0</v>
      </c>
      <c r="AI229" s="65">
        <v>0</v>
      </c>
      <c r="AJ229" s="68">
        <v>0</v>
      </c>
      <c r="AK229" s="65" t="s">
        <v>89</v>
      </c>
      <c r="AL229" s="78" t="s">
        <v>89</v>
      </c>
      <c r="AM229" s="65">
        <v>0</v>
      </c>
      <c r="AN229" s="78" t="s">
        <v>89</v>
      </c>
      <c r="AO229" s="78" t="s">
        <v>89</v>
      </c>
      <c r="AP229" s="78" t="s">
        <v>89</v>
      </c>
      <c r="AQ229" s="49">
        <f t="shared" si="17"/>
        <v>0</v>
      </c>
      <c r="AR229" s="49">
        <f>+L229+AE229-AJ229</f>
        <v>6300000</v>
      </c>
      <c r="AS229" s="65" t="s">
        <v>87</v>
      </c>
      <c r="AT229" s="68">
        <v>6300000</v>
      </c>
      <c r="AU229" s="65" t="s">
        <v>90</v>
      </c>
      <c r="AV229" s="68">
        <v>0</v>
      </c>
      <c r="AW229" s="75" t="s">
        <v>89</v>
      </c>
      <c r="AX229" s="224">
        <v>0</v>
      </c>
      <c r="AY229" s="79">
        <f t="shared" si="18"/>
        <v>6300000</v>
      </c>
      <c r="AZ229" s="223">
        <f t="shared" si="19"/>
        <v>0</v>
      </c>
      <c r="BA229" s="74">
        <v>0</v>
      </c>
      <c r="BB229" s="75" t="s">
        <v>89</v>
      </c>
      <c r="BC229" s="65" t="s">
        <v>108</v>
      </c>
      <c r="BD229" s="400" t="s">
        <v>6875</v>
      </c>
      <c r="BE229" s="221" t="s">
        <v>87</v>
      </c>
      <c r="BF229" s="221" t="s">
        <v>87</v>
      </c>
    </row>
    <row r="230" spans="2:58" x14ac:dyDescent="0.25">
      <c r="B230" s="221">
        <v>2025</v>
      </c>
      <c r="C230" s="221">
        <v>891780111</v>
      </c>
      <c r="D230" s="221" t="s">
        <v>78</v>
      </c>
      <c r="E230" s="49" t="s">
        <v>6874</v>
      </c>
      <c r="F230" s="65" t="s">
        <v>6873</v>
      </c>
      <c r="G230" s="65">
        <v>0</v>
      </c>
      <c r="H230" s="65" t="s">
        <v>81</v>
      </c>
      <c r="I230" s="65" t="s">
        <v>82</v>
      </c>
      <c r="J230" s="67" t="s">
        <v>83</v>
      </c>
      <c r="K230" s="66" t="s">
        <v>6872</v>
      </c>
      <c r="L230" s="68">
        <v>6300000</v>
      </c>
      <c r="M230" s="65" t="s">
        <v>85</v>
      </c>
      <c r="N230" s="66" t="s">
        <v>6871</v>
      </c>
      <c r="O230" s="66">
        <v>1082926063</v>
      </c>
      <c r="P230" s="66">
        <v>923</v>
      </c>
      <c r="Q230" s="70">
        <v>45769</v>
      </c>
      <c r="R230" s="66">
        <v>333900000</v>
      </c>
      <c r="S230" s="70">
        <v>45825</v>
      </c>
      <c r="T230" s="68">
        <v>6300000</v>
      </c>
      <c r="U230" s="68">
        <v>19737</v>
      </c>
      <c r="V230" s="65" t="s">
        <v>87</v>
      </c>
      <c r="W230" s="68">
        <v>57428039</v>
      </c>
      <c r="X230" s="67" t="s">
        <v>6540</v>
      </c>
      <c r="Y230" s="70">
        <v>45821</v>
      </c>
      <c r="Z230" s="70">
        <v>45825</v>
      </c>
      <c r="AA230" s="70" t="s">
        <v>89</v>
      </c>
      <c r="AB230" s="70">
        <v>45960</v>
      </c>
      <c r="AC230" s="49">
        <f t="shared" si="15"/>
        <v>135</v>
      </c>
      <c r="AD230" s="65">
        <v>0</v>
      </c>
      <c r="AE230" s="68">
        <v>0</v>
      </c>
      <c r="AF230" s="65">
        <v>0</v>
      </c>
      <c r="AG230" s="77" t="s">
        <v>89</v>
      </c>
      <c r="AH230" s="49">
        <f t="shared" si="16"/>
        <v>0</v>
      </c>
      <c r="AI230" s="65">
        <v>0</v>
      </c>
      <c r="AJ230" s="68">
        <v>0</v>
      </c>
      <c r="AK230" s="65" t="s">
        <v>89</v>
      </c>
      <c r="AL230" s="78" t="s">
        <v>89</v>
      </c>
      <c r="AM230" s="65">
        <v>0</v>
      </c>
      <c r="AN230" s="78" t="s">
        <v>89</v>
      </c>
      <c r="AO230" s="78" t="s">
        <v>89</v>
      </c>
      <c r="AP230" s="78" t="s">
        <v>89</v>
      </c>
      <c r="AQ230" s="49">
        <f t="shared" si="17"/>
        <v>0</v>
      </c>
      <c r="AR230" s="49">
        <f>+L230+AE230-AJ230</f>
        <v>6300000</v>
      </c>
      <c r="AS230" s="65" t="s">
        <v>87</v>
      </c>
      <c r="AT230" s="68">
        <v>6300000</v>
      </c>
      <c r="AU230" s="65" t="s">
        <v>90</v>
      </c>
      <c r="AV230" s="68">
        <v>0</v>
      </c>
      <c r="AW230" s="75" t="s">
        <v>89</v>
      </c>
      <c r="AX230" s="224">
        <v>0</v>
      </c>
      <c r="AY230" s="79">
        <f t="shared" si="18"/>
        <v>6300000</v>
      </c>
      <c r="AZ230" s="223">
        <f t="shared" si="19"/>
        <v>0</v>
      </c>
      <c r="BA230" s="74">
        <v>0</v>
      </c>
      <c r="BB230" s="75" t="s">
        <v>89</v>
      </c>
      <c r="BC230" s="65" t="s">
        <v>108</v>
      </c>
      <c r="BD230" s="400" t="s">
        <v>6870</v>
      </c>
      <c r="BE230" s="221" t="s">
        <v>87</v>
      </c>
      <c r="BF230" s="221" t="s">
        <v>87</v>
      </c>
    </row>
    <row r="231" spans="2:58" x14ac:dyDescent="0.25">
      <c r="B231" s="221">
        <v>2025</v>
      </c>
      <c r="C231" s="221">
        <v>891780111</v>
      </c>
      <c r="D231" s="221" t="s">
        <v>78</v>
      </c>
      <c r="E231" s="49" t="s">
        <v>6869</v>
      </c>
      <c r="F231" s="65" t="s">
        <v>6868</v>
      </c>
      <c r="G231" s="65">
        <v>0</v>
      </c>
      <c r="H231" s="65" t="s">
        <v>81</v>
      </c>
      <c r="I231" s="65" t="s">
        <v>82</v>
      </c>
      <c r="J231" s="67" t="s">
        <v>83</v>
      </c>
      <c r="K231" s="66" t="s">
        <v>6867</v>
      </c>
      <c r="L231" s="68">
        <v>6300000</v>
      </c>
      <c r="M231" s="65" t="s">
        <v>85</v>
      </c>
      <c r="N231" s="66" t="s">
        <v>6866</v>
      </c>
      <c r="O231" s="66">
        <v>85461649</v>
      </c>
      <c r="P231" s="66">
        <v>923</v>
      </c>
      <c r="Q231" s="70">
        <v>45769</v>
      </c>
      <c r="R231" s="66">
        <v>333900000</v>
      </c>
      <c r="S231" s="70">
        <v>45825</v>
      </c>
      <c r="T231" s="68">
        <v>6300000</v>
      </c>
      <c r="U231" s="68">
        <v>19738</v>
      </c>
      <c r="V231" s="65" t="s">
        <v>87</v>
      </c>
      <c r="W231" s="68">
        <v>57428039</v>
      </c>
      <c r="X231" s="67" t="s">
        <v>6540</v>
      </c>
      <c r="Y231" s="70">
        <v>45821</v>
      </c>
      <c r="Z231" s="70">
        <v>45825</v>
      </c>
      <c r="AA231" s="70" t="s">
        <v>89</v>
      </c>
      <c r="AB231" s="70">
        <v>45930</v>
      </c>
      <c r="AC231" s="49">
        <f t="shared" si="15"/>
        <v>105</v>
      </c>
      <c r="AD231" s="65">
        <v>0</v>
      </c>
      <c r="AE231" s="68">
        <v>0</v>
      </c>
      <c r="AF231" s="65">
        <v>0</v>
      </c>
      <c r="AG231" s="77" t="s">
        <v>89</v>
      </c>
      <c r="AH231" s="49">
        <f t="shared" si="16"/>
        <v>0</v>
      </c>
      <c r="AI231" s="65">
        <v>0</v>
      </c>
      <c r="AJ231" s="68">
        <v>0</v>
      </c>
      <c r="AK231" s="65" t="s">
        <v>89</v>
      </c>
      <c r="AL231" s="78" t="s">
        <v>89</v>
      </c>
      <c r="AM231" s="65">
        <v>0</v>
      </c>
      <c r="AN231" s="78" t="s">
        <v>89</v>
      </c>
      <c r="AO231" s="78" t="s">
        <v>89</v>
      </c>
      <c r="AP231" s="78" t="s">
        <v>89</v>
      </c>
      <c r="AQ231" s="49">
        <f t="shared" si="17"/>
        <v>0</v>
      </c>
      <c r="AR231" s="49">
        <f>+L231+AE231-AJ231</f>
        <v>6300000</v>
      </c>
      <c r="AS231" s="65" t="s">
        <v>87</v>
      </c>
      <c r="AT231" s="68">
        <v>6300000</v>
      </c>
      <c r="AU231" s="65" t="s">
        <v>90</v>
      </c>
      <c r="AV231" s="68">
        <v>0</v>
      </c>
      <c r="AW231" s="75" t="s">
        <v>89</v>
      </c>
      <c r="AX231" s="224">
        <v>0</v>
      </c>
      <c r="AY231" s="79">
        <f t="shared" si="18"/>
        <v>6300000</v>
      </c>
      <c r="AZ231" s="223">
        <f t="shared" si="19"/>
        <v>0</v>
      </c>
      <c r="BA231" s="74">
        <v>0</v>
      </c>
      <c r="BB231" s="75" t="s">
        <v>89</v>
      </c>
      <c r="BC231" s="65" t="s">
        <v>108</v>
      </c>
      <c r="BD231" s="400" t="s">
        <v>6865</v>
      </c>
      <c r="BE231" s="221" t="s">
        <v>87</v>
      </c>
      <c r="BF231" s="221" t="s">
        <v>87</v>
      </c>
    </row>
    <row r="232" spans="2:58" x14ac:dyDescent="0.25">
      <c r="B232" s="221">
        <v>2025</v>
      </c>
      <c r="C232" s="221">
        <v>891780111</v>
      </c>
      <c r="D232" s="221" t="s">
        <v>78</v>
      </c>
      <c r="E232" s="49" t="s">
        <v>6864</v>
      </c>
      <c r="F232" s="65" t="s">
        <v>6863</v>
      </c>
      <c r="G232" s="65">
        <v>0</v>
      </c>
      <c r="H232" s="65" t="s">
        <v>81</v>
      </c>
      <c r="I232" s="65" t="s">
        <v>82</v>
      </c>
      <c r="J232" s="67" t="s">
        <v>83</v>
      </c>
      <c r="K232" s="66" t="s">
        <v>6853</v>
      </c>
      <c r="L232" s="68">
        <v>6300000</v>
      </c>
      <c r="M232" s="65" t="s">
        <v>85</v>
      </c>
      <c r="N232" s="66" t="s">
        <v>6862</v>
      </c>
      <c r="O232" s="66">
        <v>71526727</v>
      </c>
      <c r="P232" s="66">
        <v>923</v>
      </c>
      <c r="Q232" s="70">
        <v>45769</v>
      </c>
      <c r="R232" s="66">
        <v>333900000</v>
      </c>
      <c r="S232" s="70">
        <v>45825</v>
      </c>
      <c r="T232" s="68">
        <v>6300000</v>
      </c>
      <c r="U232" s="68">
        <v>19739</v>
      </c>
      <c r="V232" s="65" t="s">
        <v>87</v>
      </c>
      <c r="W232" s="68">
        <v>57428039</v>
      </c>
      <c r="X232" s="67" t="s">
        <v>6540</v>
      </c>
      <c r="Y232" s="70">
        <v>45821</v>
      </c>
      <c r="Z232" s="70">
        <v>45825</v>
      </c>
      <c r="AA232" s="70" t="s">
        <v>89</v>
      </c>
      <c r="AB232" s="70">
        <v>45930</v>
      </c>
      <c r="AC232" s="49">
        <f t="shared" si="15"/>
        <v>105</v>
      </c>
      <c r="AD232" s="65">
        <v>0</v>
      </c>
      <c r="AE232" s="68">
        <v>0</v>
      </c>
      <c r="AF232" s="65">
        <v>0</v>
      </c>
      <c r="AG232" s="77" t="s">
        <v>89</v>
      </c>
      <c r="AH232" s="49">
        <f t="shared" si="16"/>
        <v>0</v>
      </c>
      <c r="AI232" s="65">
        <v>0</v>
      </c>
      <c r="AJ232" s="68">
        <v>0</v>
      </c>
      <c r="AK232" s="65" t="s">
        <v>89</v>
      </c>
      <c r="AL232" s="78" t="s">
        <v>89</v>
      </c>
      <c r="AM232" s="65">
        <v>0</v>
      </c>
      <c r="AN232" s="78" t="s">
        <v>89</v>
      </c>
      <c r="AO232" s="78" t="s">
        <v>89</v>
      </c>
      <c r="AP232" s="78" t="s">
        <v>89</v>
      </c>
      <c r="AQ232" s="49">
        <f t="shared" si="17"/>
        <v>0</v>
      </c>
      <c r="AR232" s="49">
        <f>+L232+AE232-AJ232</f>
        <v>6300000</v>
      </c>
      <c r="AS232" s="65" t="s">
        <v>87</v>
      </c>
      <c r="AT232" s="68">
        <v>6300000</v>
      </c>
      <c r="AU232" s="65" t="s">
        <v>90</v>
      </c>
      <c r="AV232" s="68">
        <v>0</v>
      </c>
      <c r="AW232" s="75" t="s">
        <v>89</v>
      </c>
      <c r="AX232" s="224">
        <v>0</v>
      </c>
      <c r="AY232" s="79">
        <f t="shared" si="18"/>
        <v>6300000</v>
      </c>
      <c r="AZ232" s="223">
        <f t="shared" si="19"/>
        <v>0</v>
      </c>
      <c r="BA232" s="74">
        <v>0</v>
      </c>
      <c r="BB232" s="75" t="s">
        <v>89</v>
      </c>
      <c r="BC232" s="65" t="s">
        <v>108</v>
      </c>
      <c r="BD232" s="400" t="s">
        <v>6861</v>
      </c>
      <c r="BE232" s="221" t="s">
        <v>87</v>
      </c>
      <c r="BF232" s="221" t="s">
        <v>87</v>
      </c>
    </row>
    <row r="233" spans="2:58" x14ac:dyDescent="0.25">
      <c r="B233" s="221">
        <v>2025</v>
      </c>
      <c r="C233" s="221">
        <v>891780111</v>
      </c>
      <c r="D233" s="221" t="s">
        <v>78</v>
      </c>
      <c r="E233" s="49" t="s">
        <v>6860</v>
      </c>
      <c r="F233" s="65" t="s">
        <v>6859</v>
      </c>
      <c r="G233" s="65">
        <v>0</v>
      </c>
      <c r="H233" s="65" t="s">
        <v>81</v>
      </c>
      <c r="I233" s="65" t="s">
        <v>82</v>
      </c>
      <c r="J233" s="67" t="s">
        <v>83</v>
      </c>
      <c r="K233" s="66" t="s">
        <v>6858</v>
      </c>
      <c r="L233" s="68">
        <v>6300000</v>
      </c>
      <c r="M233" s="65" t="s">
        <v>85</v>
      </c>
      <c r="N233" s="66" t="s">
        <v>6857</v>
      </c>
      <c r="O233" s="66">
        <v>1102848790</v>
      </c>
      <c r="P233" s="66">
        <v>923</v>
      </c>
      <c r="Q233" s="70">
        <v>45769</v>
      </c>
      <c r="R233" s="66">
        <v>333900000</v>
      </c>
      <c r="S233" s="70">
        <v>45825</v>
      </c>
      <c r="T233" s="68">
        <v>6300000</v>
      </c>
      <c r="U233" s="68">
        <v>19740</v>
      </c>
      <c r="V233" s="65" t="s">
        <v>87</v>
      </c>
      <c r="W233" s="68">
        <v>57428039</v>
      </c>
      <c r="X233" s="67" t="s">
        <v>6540</v>
      </c>
      <c r="Y233" s="70">
        <v>45821</v>
      </c>
      <c r="Z233" s="70">
        <v>45825</v>
      </c>
      <c r="AA233" s="70" t="s">
        <v>89</v>
      </c>
      <c r="AB233" s="70">
        <v>46006</v>
      </c>
      <c r="AC233" s="49">
        <f t="shared" si="15"/>
        <v>181</v>
      </c>
      <c r="AD233" s="65">
        <v>0</v>
      </c>
      <c r="AE233" s="68">
        <v>0</v>
      </c>
      <c r="AF233" s="65">
        <v>0</v>
      </c>
      <c r="AG233" s="77" t="s">
        <v>89</v>
      </c>
      <c r="AH233" s="49">
        <f t="shared" si="16"/>
        <v>0</v>
      </c>
      <c r="AI233" s="65">
        <v>0</v>
      </c>
      <c r="AJ233" s="68">
        <v>0</v>
      </c>
      <c r="AK233" s="65" t="s">
        <v>89</v>
      </c>
      <c r="AL233" s="78" t="s">
        <v>89</v>
      </c>
      <c r="AM233" s="65">
        <v>0</v>
      </c>
      <c r="AN233" s="78" t="s">
        <v>89</v>
      </c>
      <c r="AO233" s="78" t="s">
        <v>89</v>
      </c>
      <c r="AP233" s="78" t="s">
        <v>89</v>
      </c>
      <c r="AQ233" s="49">
        <f t="shared" si="17"/>
        <v>0</v>
      </c>
      <c r="AR233" s="49">
        <f>+L233+AE233-AJ233</f>
        <v>6300000</v>
      </c>
      <c r="AS233" s="65" t="s">
        <v>87</v>
      </c>
      <c r="AT233" s="68">
        <v>6300000</v>
      </c>
      <c r="AU233" s="65" t="s">
        <v>90</v>
      </c>
      <c r="AV233" s="68">
        <v>0</v>
      </c>
      <c r="AW233" s="75" t="s">
        <v>89</v>
      </c>
      <c r="AX233" s="224">
        <v>0</v>
      </c>
      <c r="AY233" s="79">
        <f t="shared" si="18"/>
        <v>6300000</v>
      </c>
      <c r="AZ233" s="223">
        <f t="shared" si="19"/>
        <v>0</v>
      </c>
      <c r="BA233" s="74">
        <v>0</v>
      </c>
      <c r="BB233" s="75" t="s">
        <v>89</v>
      </c>
      <c r="BC233" s="65" t="s">
        <v>108</v>
      </c>
      <c r="BD233" s="400" t="s">
        <v>6856</v>
      </c>
      <c r="BE233" s="221" t="s">
        <v>87</v>
      </c>
      <c r="BF233" s="221" t="s">
        <v>87</v>
      </c>
    </row>
    <row r="234" spans="2:58" x14ac:dyDescent="0.25">
      <c r="B234" s="221">
        <v>2025</v>
      </c>
      <c r="C234" s="221">
        <v>891780111</v>
      </c>
      <c r="D234" s="221" t="s">
        <v>78</v>
      </c>
      <c r="E234" s="49" t="s">
        <v>6855</v>
      </c>
      <c r="F234" s="65" t="s">
        <v>6854</v>
      </c>
      <c r="G234" s="65">
        <v>0</v>
      </c>
      <c r="H234" s="65" t="s">
        <v>81</v>
      </c>
      <c r="I234" s="65" t="s">
        <v>82</v>
      </c>
      <c r="J234" s="67" t="s">
        <v>83</v>
      </c>
      <c r="K234" s="66" t="s">
        <v>6853</v>
      </c>
      <c r="L234" s="68">
        <v>6300000</v>
      </c>
      <c r="M234" s="65" t="s">
        <v>85</v>
      </c>
      <c r="N234" s="66" t="s">
        <v>6852</v>
      </c>
      <c r="O234" s="66">
        <v>1082983395</v>
      </c>
      <c r="P234" s="66">
        <v>923</v>
      </c>
      <c r="Q234" s="70">
        <v>45769</v>
      </c>
      <c r="R234" s="66">
        <v>333900000</v>
      </c>
      <c r="S234" s="70">
        <v>45825</v>
      </c>
      <c r="T234" s="68">
        <v>6300000</v>
      </c>
      <c r="U234" s="68">
        <v>19741</v>
      </c>
      <c r="V234" s="65" t="s">
        <v>87</v>
      </c>
      <c r="W234" s="68">
        <v>57428039</v>
      </c>
      <c r="X234" s="67" t="s">
        <v>6540</v>
      </c>
      <c r="Y234" s="70">
        <v>45821</v>
      </c>
      <c r="Z234" s="70">
        <v>45825</v>
      </c>
      <c r="AA234" s="70" t="s">
        <v>89</v>
      </c>
      <c r="AB234" s="70">
        <v>46006</v>
      </c>
      <c r="AC234" s="49">
        <f t="shared" si="15"/>
        <v>181</v>
      </c>
      <c r="AD234" s="65">
        <v>0</v>
      </c>
      <c r="AE234" s="68">
        <v>0</v>
      </c>
      <c r="AF234" s="65">
        <v>0</v>
      </c>
      <c r="AG234" s="77" t="s">
        <v>89</v>
      </c>
      <c r="AH234" s="49">
        <f t="shared" si="16"/>
        <v>0</v>
      </c>
      <c r="AI234" s="65">
        <v>0</v>
      </c>
      <c r="AJ234" s="68">
        <v>0</v>
      </c>
      <c r="AK234" s="65" t="s">
        <v>89</v>
      </c>
      <c r="AL234" s="78" t="s">
        <v>89</v>
      </c>
      <c r="AM234" s="65">
        <v>0</v>
      </c>
      <c r="AN234" s="78" t="s">
        <v>89</v>
      </c>
      <c r="AO234" s="78" t="s">
        <v>89</v>
      </c>
      <c r="AP234" s="78" t="s">
        <v>89</v>
      </c>
      <c r="AQ234" s="49">
        <f t="shared" si="17"/>
        <v>0</v>
      </c>
      <c r="AR234" s="49">
        <f>+L234+AE234-AJ234</f>
        <v>6300000</v>
      </c>
      <c r="AS234" s="65" t="s">
        <v>87</v>
      </c>
      <c r="AT234" s="68">
        <v>6300000</v>
      </c>
      <c r="AU234" s="65" t="s">
        <v>90</v>
      </c>
      <c r="AV234" s="68">
        <v>0</v>
      </c>
      <c r="AW234" s="75" t="s">
        <v>89</v>
      </c>
      <c r="AX234" s="224">
        <v>0</v>
      </c>
      <c r="AY234" s="79">
        <f t="shared" si="18"/>
        <v>6300000</v>
      </c>
      <c r="AZ234" s="223">
        <f t="shared" si="19"/>
        <v>0</v>
      </c>
      <c r="BA234" s="74">
        <v>0</v>
      </c>
      <c r="BB234" s="75" t="s">
        <v>89</v>
      </c>
      <c r="BC234" s="65" t="s">
        <v>108</v>
      </c>
      <c r="BD234" s="400" t="s">
        <v>6851</v>
      </c>
      <c r="BE234" s="221" t="s">
        <v>87</v>
      </c>
      <c r="BF234" s="221" t="s">
        <v>87</v>
      </c>
    </row>
    <row r="235" spans="2:58" x14ac:dyDescent="0.25">
      <c r="B235" s="221">
        <v>2025</v>
      </c>
      <c r="C235" s="221">
        <v>891780111</v>
      </c>
      <c r="D235" s="221" t="s">
        <v>78</v>
      </c>
      <c r="E235" s="49" t="s">
        <v>6850</v>
      </c>
      <c r="F235" s="65" t="s">
        <v>6849</v>
      </c>
      <c r="G235" s="65">
        <v>0</v>
      </c>
      <c r="H235" s="65" t="s">
        <v>81</v>
      </c>
      <c r="I235" s="65" t="s">
        <v>82</v>
      </c>
      <c r="J235" s="67" t="s">
        <v>83</v>
      </c>
      <c r="K235" s="66" t="s">
        <v>6848</v>
      </c>
      <c r="L235" s="68">
        <v>6300000</v>
      </c>
      <c r="M235" s="65" t="s">
        <v>85</v>
      </c>
      <c r="N235" s="66" t="s">
        <v>6847</v>
      </c>
      <c r="O235" s="66">
        <v>1083044902</v>
      </c>
      <c r="P235" s="66">
        <v>923</v>
      </c>
      <c r="Q235" s="70">
        <v>45769</v>
      </c>
      <c r="R235" s="66">
        <v>333900000</v>
      </c>
      <c r="S235" s="70">
        <v>45825</v>
      </c>
      <c r="T235" s="68">
        <v>6300000</v>
      </c>
      <c r="U235" s="68">
        <v>19745</v>
      </c>
      <c r="V235" s="65" t="s">
        <v>87</v>
      </c>
      <c r="W235" s="68">
        <v>57428039</v>
      </c>
      <c r="X235" s="67" t="s">
        <v>6540</v>
      </c>
      <c r="Y235" s="70">
        <v>45824</v>
      </c>
      <c r="Z235" s="70">
        <v>45825</v>
      </c>
      <c r="AA235" s="70" t="s">
        <v>89</v>
      </c>
      <c r="AB235" s="70">
        <v>45945</v>
      </c>
      <c r="AC235" s="49">
        <f t="shared" si="15"/>
        <v>120</v>
      </c>
      <c r="AD235" s="65">
        <v>0</v>
      </c>
      <c r="AE235" s="68">
        <v>0</v>
      </c>
      <c r="AF235" s="65">
        <v>0</v>
      </c>
      <c r="AG235" s="77" t="s">
        <v>89</v>
      </c>
      <c r="AH235" s="49">
        <f t="shared" si="16"/>
        <v>0</v>
      </c>
      <c r="AI235" s="65">
        <v>0</v>
      </c>
      <c r="AJ235" s="68">
        <v>0</v>
      </c>
      <c r="AK235" s="65" t="s">
        <v>89</v>
      </c>
      <c r="AL235" s="78" t="s">
        <v>89</v>
      </c>
      <c r="AM235" s="65">
        <v>0</v>
      </c>
      <c r="AN235" s="78" t="s">
        <v>89</v>
      </c>
      <c r="AO235" s="78" t="s">
        <v>89</v>
      </c>
      <c r="AP235" s="78" t="s">
        <v>89</v>
      </c>
      <c r="AQ235" s="49">
        <f t="shared" si="17"/>
        <v>0</v>
      </c>
      <c r="AR235" s="49">
        <f>+L235+AE235-AJ235</f>
        <v>6300000</v>
      </c>
      <c r="AS235" s="65" t="s">
        <v>87</v>
      </c>
      <c r="AT235" s="68">
        <v>6300000</v>
      </c>
      <c r="AU235" s="65" t="s">
        <v>90</v>
      </c>
      <c r="AV235" s="68">
        <v>0</v>
      </c>
      <c r="AW235" s="75" t="s">
        <v>89</v>
      </c>
      <c r="AX235" s="224">
        <v>0</v>
      </c>
      <c r="AY235" s="79">
        <f t="shared" si="18"/>
        <v>6300000</v>
      </c>
      <c r="AZ235" s="223">
        <f t="shared" si="19"/>
        <v>0</v>
      </c>
      <c r="BA235" s="74">
        <v>0</v>
      </c>
      <c r="BB235" s="75" t="s">
        <v>89</v>
      </c>
      <c r="BC235" s="65" t="s">
        <v>108</v>
      </c>
      <c r="BD235" s="400" t="s">
        <v>6846</v>
      </c>
      <c r="BE235" s="221" t="s">
        <v>87</v>
      </c>
      <c r="BF235" s="221" t="s">
        <v>87</v>
      </c>
    </row>
    <row r="236" spans="2:58" x14ac:dyDescent="0.25">
      <c r="B236" s="221">
        <v>2025</v>
      </c>
      <c r="C236" s="221">
        <v>891780111</v>
      </c>
      <c r="D236" s="221" t="s">
        <v>78</v>
      </c>
      <c r="E236" s="49" t="s">
        <v>6845</v>
      </c>
      <c r="F236" s="65" t="s">
        <v>6844</v>
      </c>
      <c r="G236" s="65">
        <v>0</v>
      </c>
      <c r="H236" s="65" t="s">
        <v>81</v>
      </c>
      <c r="I236" s="65" t="s">
        <v>82</v>
      </c>
      <c r="J236" s="67" t="s">
        <v>83</v>
      </c>
      <c r="K236" s="66" t="s">
        <v>6843</v>
      </c>
      <c r="L236" s="68">
        <v>6300000</v>
      </c>
      <c r="M236" s="65" t="s">
        <v>85</v>
      </c>
      <c r="N236" s="66" t="s">
        <v>6842</v>
      </c>
      <c r="O236" s="66">
        <v>85151522</v>
      </c>
      <c r="P236" s="66">
        <v>923</v>
      </c>
      <c r="Q236" s="70">
        <v>45769</v>
      </c>
      <c r="R236" s="66">
        <v>333900000</v>
      </c>
      <c r="S236" s="70">
        <v>45825</v>
      </c>
      <c r="T236" s="68">
        <v>6300000</v>
      </c>
      <c r="U236" s="68">
        <v>19746</v>
      </c>
      <c r="V236" s="65" t="s">
        <v>87</v>
      </c>
      <c r="W236" s="68">
        <v>57428039</v>
      </c>
      <c r="X236" s="67" t="s">
        <v>6540</v>
      </c>
      <c r="Y236" s="70">
        <v>45824</v>
      </c>
      <c r="Z236" s="70">
        <v>45825</v>
      </c>
      <c r="AA236" s="70" t="s">
        <v>89</v>
      </c>
      <c r="AB236" s="70">
        <v>45976</v>
      </c>
      <c r="AC236" s="49">
        <f t="shared" si="15"/>
        <v>151</v>
      </c>
      <c r="AD236" s="65">
        <v>0</v>
      </c>
      <c r="AE236" s="68">
        <v>0</v>
      </c>
      <c r="AF236" s="65">
        <v>0</v>
      </c>
      <c r="AG236" s="77" t="s">
        <v>89</v>
      </c>
      <c r="AH236" s="49">
        <f t="shared" si="16"/>
        <v>0</v>
      </c>
      <c r="AI236" s="65">
        <v>0</v>
      </c>
      <c r="AJ236" s="68">
        <v>0</v>
      </c>
      <c r="AK236" s="65" t="s">
        <v>89</v>
      </c>
      <c r="AL236" s="78" t="s">
        <v>89</v>
      </c>
      <c r="AM236" s="65">
        <v>0</v>
      </c>
      <c r="AN236" s="78" t="s">
        <v>89</v>
      </c>
      <c r="AO236" s="78" t="s">
        <v>89</v>
      </c>
      <c r="AP236" s="78" t="s">
        <v>89</v>
      </c>
      <c r="AQ236" s="49">
        <f t="shared" si="17"/>
        <v>0</v>
      </c>
      <c r="AR236" s="49">
        <f>+L236+AE236-AJ236</f>
        <v>6300000</v>
      </c>
      <c r="AS236" s="65" t="s">
        <v>87</v>
      </c>
      <c r="AT236" s="68">
        <v>6300000</v>
      </c>
      <c r="AU236" s="65" t="s">
        <v>90</v>
      </c>
      <c r="AV236" s="68">
        <v>0</v>
      </c>
      <c r="AW236" s="75" t="s">
        <v>89</v>
      </c>
      <c r="AX236" s="224">
        <v>0</v>
      </c>
      <c r="AY236" s="79">
        <f t="shared" si="18"/>
        <v>6300000</v>
      </c>
      <c r="AZ236" s="223">
        <f t="shared" si="19"/>
        <v>0</v>
      </c>
      <c r="BA236" s="74">
        <v>0</v>
      </c>
      <c r="BB236" s="75" t="s">
        <v>89</v>
      </c>
      <c r="BC236" s="65" t="s">
        <v>108</v>
      </c>
      <c r="BD236" s="400" t="s">
        <v>6841</v>
      </c>
      <c r="BE236" s="221" t="s">
        <v>87</v>
      </c>
      <c r="BF236" s="221" t="s">
        <v>87</v>
      </c>
    </row>
    <row r="237" spans="2:58" x14ac:dyDescent="0.25">
      <c r="B237" s="221">
        <v>2025</v>
      </c>
      <c r="C237" s="221">
        <v>891780111</v>
      </c>
      <c r="D237" s="221" t="s">
        <v>78</v>
      </c>
      <c r="E237" s="49" t="s">
        <v>6840</v>
      </c>
      <c r="F237" s="65" t="s">
        <v>6839</v>
      </c>
      <c r="G237" s="65">
        <v>0</v>
      </c>
      <c r="H237" s="65" t="s">
        <v>81</v>
      </c>
      <c r="I237" s="65" t="s">
        <v>82</v>
      </c>
      <c r="J237" s="67" t="s">
        <v>83</v>
      </c>
      <c r="K237" s="66" t="s">
        <v>6838</v>
      </c>
      <c r="L237" s="68">
        <v>6300000</v>
      </c>
      <c r="M237" s="65" t="s">
        <v>85</v>
      </c>
      <c r="N237" s="66" t="s">
        <v>6837</v>
      </c>
      <c r="O237" s="66">
        <v>4978646</v>
      </c>
      <c r="P237" s="66">
        <v>923</v>
      </c>
      <c r="Q237" s="70">
        <v>45769</v>
      </c>
      <c r="R237" s="66">
        <v>333900000</v>
      </c>
      <c r="S237" s="70">
        <v>45825</v>
      </c>
      <c r="T237" s="68">
        <v>6300000</v>
      </c>
      <c r="U237" s="68">
        <v>19757</v>
      </c>
      <c r="V237" s="65" t="s">
        <v>87</v>
      </c>
      <c r="W237" s="68">
        <v>57428039</v>
      </c>
      <c r="X237" s="67" t="s">
        <v>6540</v>
      </c>
      <c r="Y237" s="70">
        <v>45824</v>
      </c>
      <c r="Z237" s="70">
        <v>45825</v>
      </c>
      <c r="AA237" s="70" t="s">
        <v>89</v>
      </c>
      <c r="AB237" s="70">
        <v>45899</v>
      </c>
      <c r="AC237" s="49">
        <f t="shared" si="15"/>
        <v>74</v>
      </c>
      <c r="AD237" s="65">
        <v>0</v>
      </c>
      <c r="AE237" s="68">
        <v>0</v>
      </c>
      <c r="AF237" s="65">
        <v>0</v>
      </c>
      <c r="AG237" s="77" t="s">
        <v>89</v>
      </c>
      <c r="AH237" s="49">
        <f t="shared" si="16"/>
        <v>0</v>
      </c>
      <c r="AI237" s="65">
        <v>0</v>
      </c>
      <c r="AJ237" s="68">
        <v>0</v>
      </c>
      <c r="AK237" s="65" t="s">
        <v>89</v>
      </c>
      <c r="AL237" s="78" t="s">
        <v>89</v>
      </c>
      <c r="AM237" s="65">
        <v>0</v>
      </c>
      <c r="AN237" s="78" t="s">
        <v>89</v>
      </c>
      <c r="AO237" s="78" t="s">
        <v>89</v>
      </c>
      <c r="AP237" s="78" t="s">
        <v>89</v>
      </c>
      <c r="AQ237" s="49">
        <f t="shared" si="17"/>
        <v>0</v>
      </c>
      <c r="AR237" s="49">
        <f>+L237+AE237-AJ237</f>
        <v>6300000</v>
      </c>
      <c r="AS237" s="65" t="s">
        <v>87</v>
      </c>
      <c r="AT237" s="68">
        <v>6300000</v>
      </c>
      <c r="AU237" s="65" t="s">
        <v>90</v>
      </c>
      <c r="AV237" s="68">
        <v>0</v>
      </c>
      <c r="AW237" s="75" t="s">
        <v>89</v>
      </c>
      <c r="AX237" s="224">
        <v>0</v>
      </c>
      <c r="AY237" s="79">
        <f t="shared" si="18"/>
        <v>6300000</v>
      </c>
      <c r="AZ237" s="223">
        <f t="shared" si="19"/>
        <v>0</v>
      </c>
      <c r="BA237" s="74">
        <v>1</v>
      </c>
      <c r="BB237" s="75" t="s">
        <v>89</v>
      </c>
      <c r="BC237" s="65" t="s">
        <v>103</v>
      </c>
      <c r="BD237" s="400" t="s">
        <v>6836</v>
      </c>
      <c r="BE237" s="221" t="s">
        <v>87</v>
      </c>
      <c r="BF237" s="221" t="s">
        <v>87</v>
      </c>
    </row>
    <row r="238" spans="2:58" x14ac:dyDescent="0.25">
      <c r="B238" s="221">
        <v>2025</v>
      </c>
      <c r="C238" s="221">
        <v>891780111</v>
      </c>
      <c r="D238" s="221" t="s">
        <v>78</v>
      </c>
      <c r="E238" s="49" t="s">
        <v>6835</v>
      </c>
      <c r="F238" s="65" t="s">
        <v>6834</v>
      </c>
      <c r="G238" s="65">
        <v>0</v>
      </c>
      <c r="H238" s="65" t="s">
        <v>81</v>
      </c>
      <c r="I238" s="65" t="s">
        <v>3368</v>
      </c>
      <c r="J238" s="67" t="s">
        <v>83</v>
      </c>
      <c r="K238" s="66" t="s">
        <v>6833</v>
      </c>
      <c r="L238" s="68">
        <v>21000000</v>
      </c>
      <c r="M238" s="65" t="s">
        <v>85</v>
      </c>
      <c r="N238" s="66" t="s">
        <v>6832</v>
      </c>
      <c r="O238" s="66">
        <v>1082942381</v>
      </c>
      <c r="P238" s="66">
        <v>1290</v>
      </c>
      <c r="Q238" s="70">
        <v>45819</v>
      </c>
      <c r="R238" s="66">
        <v>644600000</v>
      </c>
      <c r="S238" s="70">
        <v>45825</v>
      </c>
      <c r="T238" s="68">
        <v>21000000</v>
      </c>
      <c r="U238" s="68">
        <v>19747</v>
      </c>
      <c r="V238" s="65" t="s">
        <v>87</v>
      </c>
      <c r="W238" s="68">
        <v>16078654</v>
      </c>
      <c r="X238" s="67" t="s">
        <v>1398</v>
      </c>
      <c r="Y238" s="70">
        <v>45824</v>
      </c>
      <c r="Z238" s="70">
        <v>45825</v>
      </c>
      <c r="AA238" s="70" t="s">
        <v>89</v>
      </c>
      <c r="AB238" s="70">
        <v>46022</v>
      </c>
      <c r="AC238" s="49">
        <f t="shared" si="15"/>
        <v>197</v>
      </c>
      <c r="AD238" s="65">
        <v>0</v>
      </c>
      <c r="AE238" s="68">
        <v>0</v>
      </c>
      <c r="AF238" s="65">
        <v>0</v>
      </c>
      <c r="AG238" s="77" t="s">
        <v>89</v>
      </c>
      <c r="AH238" s="49">
        <f t="shared" si="16"/>
        <v>0</v>
      </c>
      <c r="AI238" s="65">
        <v>0</v>
      </c>
      <c r="AJ238" s="68">
        <v>0</v>
      </c>
      <c r="AK238" s="65" t="s">
        <v>89</v>
      </c>
      <c r="AL238" s="78" t="s">
        <v>89</v>
      </c>
      <c r="AM238" s="65">
        <v>0</v>
      </c>
      <c r="AN238" s="78" t="s">
        <v>89</v>
      </c>
      <c r="AO238" s="78" t="s">
        <v>89</v>
      </c>
      <c r="AP238" s="78" t="s">
        <v>89</v>
      </c>
      <c r="AQ238" s="49">
        <f t="shared" si="17"/>
        <v>0</v>
      </c>
      <c r="AR238" s="49">
        <f>+L238+AE238-AJ238</f>
        <v>21000000</v>
      </c>
      <c r="AS238" s="65" t="s">
        <v>90</v>
      </c>
      <c r="AT238" s="68">
        <v>0</v>
      </c>
      <c r="AU238" s="65" t="s">
        <v>90</v>
      </c>
      <c r="AV238" s="68">
        <v>0</v>
      </c>
      <c r="AW238" s="75" t="s">
        <v>89</v>
      </c>
      <c r="AX238" s="224">
        <v>0</v>
      </c>
      <c r="AY238" s="79">
        <f t="shared" si="18"/>
        <v>21000000</v>
      </c>
      <c r="AZ238" s="223">
        <f t="shared" si="19"/>
        <v>0</v>
      </c>
      <c r="BA238" s="74">
        <v>0</v>
      </c>
      <c r="BB238" s="75" t="s">
        <v>89</v>
      </c>
      <c r="BC238" s="65" t="s">
        <v>108</v>
      </c>
      <c r="BD238" s="400" t="s">
        <v>6831</v>
      </c>
      <c r="BE238" s="221" t="s">
        <v>87</v>
      </c>
      <c r="BF238" s="221" t="s">
        <v>87</v>
      </c>
    </row>
    <row r="239" spans="2:58" x14ac:dyDescent="0.25">
      <c r="B239" s="221">
        <v>2025</v>
      </c>
      <c r="C239" s="221">
        <v>891780111</v>
      </c>
      <c r="D239" s="221" t="s">
        <v>78</v>
      </c>
      <c r="E239" s="49" t="s">
        <v>6830</v>
      </c>
      <c r="F239" s="65" t="s">
        <v>6829</v>
      </c>
      <c r="G239" s="65">
        <v>0</v>
      </c>
      <c r="H239" s="65" t="s">
        <v>81</v>
      </c>
      <c r="I239" s="65" t="s">
        <v>82</v>
      </c>
      <c r="J239" s="67" t="s">
        <v>83</v>
      </c>
      <c r="K239" s="66" t="s">
        <v>6790</v>
      </c>
      <c r="L239" s="68">
        <v>6300000</v>
      </c>
      <c r="M239" s="65" t="s">
        <v>85</v>
      </c>
      <c r="N239" s="66" t="s">
        <v>6828</v>
      </c>
      <c r="O239" s="66">
        <v>1143235626</v>
      </c>
      <c r="P239" s="66">
        <v>923</v>
      </c>
      <c r="Q239" s="70">
        <v>45769</v>
      </c>
      <c r="R239" s="66">
        <v>333900000</v>
      </c>
      <c r="S239" s="70">
        <v>45825</v>
      </c>
      <c r="T239" s="68">
        <v>6300000</v>
      </c>
      <c r="U239" s="68">
        <v>19748</v>
      </c>
      <c r="V239" s="65" t="s">
        <v>87</v>
      </c>
      <c r="W239" s="68">
        <v>57428039</v>
      </c>
      <c r="X239" s="67" t="s">
        <v>6540</v>
      </c>
      <c r="Y239" s="70">
        <v>45824</v>
      </c>
      <c r="Z239" s="70">
        <v>45825</v>
      </c>
      <c r="AA239" s="70" t="s">
        <v>89</v>
      </c>
      <c r="AB239" s="70">
        <v>45915</v>
      </c>
      <c r="AC239" s="49">
        <f t="shared" si="15"/>
        <v>90</v>
      </c>
      <c r="AD239" s="65">
        <v>0</v>
      </c>
      <c r="AE239" s="68">
        <v>0</v>
      </c>
      <c r="AF239" s="65">
        <v>0</v>
      </c>
      <c r="AG239" s="77" t="s">
        <v>89</v>
      </c>
      <c r="AH239" s="49">
        <f t="shared" si="16"/>
        <v>0</v>
      </c>
      <c r="AI239" s="65">
        <v>0</v>
      </c>
      <c r="AJ239" s="68">
        <v>0</v>
      </c>
      <c r="AK239" s="65" t="s">
        <v>89</v>
      </c>
      <c r="AL239" s="78" t="s">
        <v>89</v>
      </c>
      <c r="AM239" s="65">
        <v>0</v>
      </c>
      <c r="AN239" s="78" t="s">
        <v>89</v>
      </c>
      <c r="AO239" s="78" t="s">
        <v>89</v>
      </c>
      <c r="AP239" s="78" t="s">
        <v>89</v>
      </c>
      <c r="AQ239" s="49">
        <f t="shared" si="17"/>
        <v>0</v>
      </c>
      <c r="AR239" s="49">
        <f>+L239+AE239-AJ239</f>
        <v>6300000</v>
      </c>
      <c r="AS239" s="65" t="s">
        <v>87</v>
      </c>
      <c r="AT239" s="68">
        <v>6300000</v>
      </c>
      <c r="AU239" s="65" t="s">
        <v>90</v>
      </c>
      <c r="AV239" s="68">
        <v>0</v>
      </c>
      <c r="AW239" s="75" t="s">
        <v>89</v>
      </c>
      <c r="AX239" s="224">
        <v>0</v>
      </c>
      <c r="AY239" s="79">
        <f t="shared" si="18"/>
        <v>6300000</v>
      </c>
      <c r="AZ239" s="223">
        <f t="shared" si="19"/>
        <v>0</v>
      </c>
      <c r="BA239" s="74">
        <v>0</v>
      </c>
      <c r="BB239" s="75" t="s">
        <v>89</v>
      </c>
      <c r="BC239" s="65" t="s">
        <v>108</v>
      </c>
      <c r="BD239" s="400" t="s">
        <v>6827</v>
      </c>
      <c r="BE239" s="221" t="s">
        <v>87</v>
      </c>
      <c r="BF239" s="221" t="s">
        <v>87</v>
      </c>
    </row>
    <row r="240" spans="2:58" x14ac:dyDescent="0.25">
      <c r="B240" s="221">
        <v>2025</v>
      </c>
      <c r="C240" s="221">
        <v>891780111</v>
      </c>
      <c r="D240" s="221" t="s">
        <v>78</v>
      </c>
      <c r="E240" s="49" t="s">
        <v>6826</v>
      </c>
      <c r="F240" s="65" t="s">
        <v>6825</v>
      </c>
      <c r="G240" s="65">
        <v>0</v>
      </c>
      <c r="H240" s="65" t="s">
        <v>81</v>
      </c>
      <c r="I240" s="65" t="s">
        <v>82</v>
      </c>
      <c r="J240" s="67" t="s">
        <v>83</v>
      </c>
      <c r="K240" s="66" t="s">
        <v>6824</v>
      </c>
      <c r="L240" s="68">
        <v>6300000</v>
      </c>
      <c r="M240" s="65" t="s">
        <v>85</v>
      </c>
      <c r="N240" s="66" t="s">
        <v>6823</v>
      </c>
      <c r="O240" s="66">
        <v>85155728</v>
      </c>
      <c r="P240" s="66">
        <v>923</v>
      </c>
      <c r="Q240" s="70">
        <v>45769</v>
      </c>
      <c r="R240" s="66">
        <v>333900000</v>
      </c>
      <c r="S240" s="70">
        <v>45825</v>
      </c>
      <c r="T240" s="68">
        <v>6300000</v>
      </c>
      <c r="U240" s="68">
        <v>19749</v>
      </c>
      <c r="V240" s="65" t="s">
        <v>87</v>
      </c>
      <c r="W240" s="68">
        <v>57428039</v>
      </c>
      <c r="X240" s="67" t="s">
        <v>6540</v>
      </c>
      <c r="Y240" s="70">
        <v>45824</v>
      </c>
      <c r="Z240" s="70">
        <v>45825</v>
      </c>
      <c r="AA240" s="70" t="s">
        <v>89</v>
      </c>
      <c r="AB240" s="70">
        <v>45945</v>
      </c>
      <c r="AC240" s="49">
        <f t="shared" si="15"/>
        <v>120</v>
      </c>
      <c r="AD240" s="65">
        <v>0</v>
      </c>
      <c r="AE240" s="68">
        <v>0</v>
      </c>
      <c r="AF240" s="65">
        <v>0</v>
      </c>
      <c r="AG240" s="77" t="s">
        <v>89</v>
      </c>
      <c r="AH240" s="49">
        <f t="shared" si="16"/>
        <v>0</v>
      </c>
      <c r="AI240" s="65">
        <v>0</v>
      </c>
      <c r="AJ240" s="68">
        <v>0</v>
      </c>
      <c r="AK240" s="65" t="s">
        <v>89</v>
      </c>
      <c r="AL240" s="78" t="s">
        <v>89</v>
      </c>
      <c r="AM240" s="65">
        <v>0</v>
      </c>
      <c r="AN240" s="78" t="s">
        <v>89</v>
      </c>
      <c r="AO240" s="78" t="s">
        <v>89</v>
      </c>
      <c r="AP240" s="78" t="s">
        <v>89</v>
      </c>
      <c r="AQ240" s="49">
        <f t="shared" si="17"/>
        <v>0</v>
      </c>
      <c r="AR240" s="49">
        <f>+L240+AE240-AJ240</f>
        <v>6300000</v>
      </c>
      <c r="AS240" s="65" t="s">
        <v>87</v>
      </c>
      <c r="AT240" s="68">
        <v>6300000</v>
      </c>
      <c r="AU240" s="65" t="s">
        <v>90</v>
      </c>
      <c r="AV240" s="68">
        <v>0</v>
      </c>
      <c r="AW240" s="75" t="s">
        <v>89</v>
      </c>
      <c r="AX240" s="224">
        <v>0</v>
      </c>
      <c r="AY240" s="79">
        <f t="shared" si="18"/>
        <v>6300000</v>
      </c>
      <c r="AZ240" s="223">
        <f t="shared" si="19"/>
        <v>0</v>
      </c>
      <c r="BA240" s="74">
        <v>0</v>
      </c>
      <c r="BB240" s="75" t="s">
        <v>89</v>
      </c>
      <c r="BC240" s="65" t="s">
        <v>108</v>
      </c>
      <c r="BD240" s="400" t="s">
        <v>6822</v>
      </c>
      <c r="BE240" s="221" t="s">
        <v>87</v>
      </c>
      <c r="BF240" s="221" t="s">
        <v>87</v>
      </c>
    </row>
    <row r="241" spans="2:58" x14ac:dyDescent="0.25">
      <c r="B241" s="221">
        <v>2025</v>
      </c>
      <c r="C241" s="221">
        <v>891780111</v>
      </c>
      <c r="D241" s="221" t="s">
        <v>78</v>
      </c>
      <c r="E241" s="49" t="s">
        <v>6821</v>
      </c>
      <c r="F241" s="65" t="s">
        <v>6820</v>
      </c>
      <c r="G241" s="65">
        <v>0</v>
      </c>
      <c r="H241" s="65" t="s">
        <v>81</v>
      </c>
      <c r="I241" s="65" t="s">
        <v>3368</v>
      </c>
      <c r="J241" s="67" t="s">
        <v>83</v>
      </c>
      <c r="K241" s="66" t="s">
        <v>6819</v>
      </c>
      <c r="L241" s="68">
        <v>6000000</v>
      </c>
      <c r="M241" s="65" t="s">
        <v>85</v>
      </c>
      <c r="N241" s="66" t="s">
        <v>6727</v>
      </c>
      <c r="O241" s="66">
        <v>1102832707</v>
      </c>
      <c r="P241" s="66">
        <v>267</v>
      </c>
      <c r="Q241" s="70">
        <v>45693</v>
      </c>
      <c r="R241" s="66">
        <v>266751357.44</v>
      </c>
      <c r="S241" s="70">
        <v>45825</v>
      </c>
      <c r="T241" s="68">
        <v>6000000</v>
      </c>
      <c r="U241" s="68">
        <v>19750</v>
      </c>
      <c r="V241" s="65" t="s">
        <v>87</v>
      </c>
      <c r="W241" s="68">
        <v>72005158</v>
      </c>
      <c r="X241" s="67" t="s">
        <v>6585</v>
      </c>
      <c r="Y241" s="70">
        <v>45824</v>
      </c>
      <c r="Z241" s="70">
        <v>45825</v>
      </c>
      <c r="AA241" s="70" t="s">
        <v>89</v>
      </c>
      <c r="AB241" s="70">
        <v>45838</v>
      </c>
      <c r="AC241" s="49">
        <f t="shared" si="15"/>
        <v>13</v>
      </c>
      <c r="AD241" s="65">
        <v>0</v>
      </c>
      <c r="AE241" s="68">
        <v>0</v>
      </c>
      <c r="AF241" s="65">
        <v>0</v>
      </c>
      <c r="AG241" s="77" t="s">
        <v>89</v>
      </c>
      <c r="AH241" s="49">
        <f t="shared" si="16"/>
        <v>0</v>
      </c>
      <c r="AI241" s="65">
        <v>0</v>
      </c>
      <c r="AJ241" s="68">
        <v>0</v>
      </c>
      <c r="AK241" s="65" t="s">
        <v>89</v>
      </c>
      <c r="AL241" s="78" t="s">
        <v>89</v>
      </c>
      <c r="AM241" s="65">
        <v>0</v>
      </c>
      <c r="AN241" s="78" t="s">
        <v>89</v>
      </c>
      <c r="AO241" s="78" t="s">
        <v>89</v>
      </c>
      <c r="AP241" s="78" t="s">
        <v>89</v>
      </c>
      <c r="AQ241" s="49">
        <f t="shared" si="17"/>
        <v>0</v>
      </c>
      <c r="AR241" s="49">
        <f>+L241+AE241-AJ241</f>
        <v>6000000</v>
      </c>
      <c r="AS241" s="65" t="s">
        <v>90</v>
      </c>
      <c r="AT241" s="68">
        <v>0</v>
      </c>
      <c r="AU241" s="65" t="s">
        <v>90</v>
      </c>
      <c r="AV241" s="68">
        <v>0</v>
      </c>
      <c r="AW241" s="75" t="s">
        <v>89</v>
      </c>
      <c r="AX241" s="224">
        <v>0</v>
      </c>
      <c r="AY241" s="79">
        <f t="shared" si="18"/>
        <v>6000000</v>
      </c>
      <c r="AZ241" s="223">
        <f t="shared" si="19"/>
        <v>0</v>
      </c>
      <c r="BA241" s="74">
        <v>1</v>
      </c>
      <c r="BB241" s="75" t="s">
        <v>89</v>
      </c>
      <c r="BC241" s="65" t="s">
        <v>103</v>
      </c>
      <c r="BD241" s="400" t="s">
        <v>6818</v>
      </c>
      <c r="BE241" s="221" t="s">
        <v>87</v>
      </c>
      <c r="BF241" s="221" t="s">
        <v>87</v>
      </c>
    </row>
    <row r="242" spans="2:58" x14ac:dyDescent="0.25">
      <c r="B242" s="221">
        <v>2025</v>
      </c>
      <c r="C242" s="221">
        <v>891780111</v>
      </c>
      <c r="D242" s="221" t="s">
        <v>78</v>
      </c>
      <c r="E242" s="49" t="s">
        <v>6817</v>
      </c>
      <c r="F242" s="65" t="s">
        <v>6816</v>
      </c>
      <c r="G242" s="65">
        <v>0</v>
      </c>
      <c r="H242" s="65" t="s">
        <v>81</v>
      </c>
      <c r="I242" s="65" t="s">
        <v>82</v>
      </c>
      <c r="J242" s="67" t="s">
        <v>83</v>
      </c>
      <c r="K242" s="66" t="s">
        <v>6815</v>
      </c>
      <c r="L242" s="68">
        <v>6300000</v>
      </c>
      <c r="M242" s="65" t="s">
        <v>85</v>
      </c>
      <c r="N242" s="66" t="s">
        <v>6814</v>
      </c>
      <c r="O242" s="66">
        <v>36548441</v>
      </c>
      <c r="P242" s="66">
        <v>923</v>
      </c>
      <c r="Q242" s="70">
        <v>45769</v>
      </c>
      <c r="R242" s="66">
        <v>333900000</v>
      </c>
      <c r="S242" s="70">
        <v>45825</v>
      </c>
      <c r="T242" s="68">
        <v>6300000</v>
      </c>
      <c r="U242" s="68">
        <v>19756</v>
      </c>
      <c r="V242" s="65" t="s">
        <v>87</v>
      </c>
      <c r="W242" s="68">
        <v>57428039</v>
      </c>
      <c r="X242" s="67" t="s">
        <v>6540</v>
      </c>
      <c r="Y242" s="70">
        <v>45824</v>
      </c>
      <c r="Z242" s="70">
        <v>45825</v>
      </c>
      <c r="AA242" s="70" t="s">
        <v>89</v>
      </c>
      <c r="AB242" s="70">
        <v>45930</v>
      </c>
      <c r="AC242" s="49">
        <f t="shared" si="15"/>
        <v>105</v>
      </c>
      <c r="AD242" s="65">
        <v>0</v>
      </c>
      <c r="AE242" s="68">
        <v>0</v>
      </c>
      <c r="AF242" s="65">
        <v>0</v>
      </c>
      <c r="AG242" s="77" t="s">
        <v>89</v>
      </c>
      <c r="AH242" s="49">
        <f t="shared" si="16"/>
        <v>0</v>
      </c>
      <c r="AI242" s="65">
        <v>0</v>
      </c>
      <c r="AJ242" s="68">
        <v>0</v>
      </c>
      <c r="AK242" s="65" t="s">
        <v>89</v>
      </c>
      <c r="AL242" s="78" t="s">
        <v>89</v>
      </c>
      <c r="AM242" s="65">
        <v>0</v>
      </c>
      <c r="AN242" s="78" t="s">
        <v>89</v>
      </c>
      <c r="AO242" s="78" t="s">
        <v>89</v>
      </c>
      <c r="AP242" s="78" t="s">
        <v>89</v>
      </c>
      <c r="AQ242" s="49">
        <f t="shared" si="17"/>
        <v>0</v>
      </c>
      <c r="AR242" s="49">
        <f>+L242+AE242-AJ242</f>
        <v>6300000</v>
      </c>
      <c r="AS242" s="65" t="s">
        <v>87</v>
      </c>
      <c r="AT242" s="68">
        <v>6300000</v>
      </c>
      <c r="AU242" s="65" t="s">
        <v>90</v>
      </c>
      <c r="AV242" s="68">
        <v>0</v>
      </c>
      <c r="AW242" s="75" t="s">
        <v>89</v>
      </c>
      <c r="AX242" s="224">
        <v>0</v>
      </c>
      <c r="AY242" s="79">
        <f t="shared" si="18"/>
        <v>6300000</v>
      </c>
      <c r="AZ242" s="223">
        <f t="shared" si="19"/>
        <v>0</v>
      </c>
      <c r="BA242" s="74">
        <v>0</v>
      </c>
      <c r="BB242" s="75" t="s">
        <v>89</v>
      </c>
      <c r="BC242" s="65" t="s">
        <v>108</v>
      </c>
      <c r="BD242" s="400" t="s">
        <v>6813</v>
      </c>
      <c r="BE242" s="221" t="s">
        <v>87</v>
      </c>
      <c r="BF242" s="221" t="s">
        <v>87</v>
      </c>
    </row>
    <row r="243" spans="2:58" x14ac:dyDescent="0.25">
      <c r="B243" s="221">
        <v>2025</v>
      </c>
      <c r="C243" s="221">
        <v>891780111</v>
      </c>
      <c r="D243" s="221" t="s">
        <v>78</v>
      </c>
      <c r="E243" s="49" t="s">
        <v>6812</v>
      </c>
      <c r="F243" s="65" t="s">
        <v>6811</v>
      </c>
      <c r="G243" s="65">
        <v>0</v>
      </c>
      <c r="H243" s="65" t="s">
        <v>81</v>
      </c>
      <c r="I243" s="65" t="s">
        <v>82</v>
      </c>
      <c r="J243" s="67" t="s">
        <v>83</v>
      </c>
      <c r="K243" s="66" t="s">
        <v>6810</v>
      </c>
      <c r="L243" s="68">
        <v>6300000</v>
      </c>
      <c r="M243" s="65" t="s">
        <v>85</v>
      </c>
      <c r="N243" s="66" t="s">
        <v>6809</v>
      </c>
      <c r="O243" s="66">
        <v>1083010275</v>
      </c>
      <c r="P243" s="66">
        <v>923</v>
      </c>
      <c r="Q243" s="70">
        <v>45769</v>
      </c>
      <c r="R243" s="66">
        <v>333900000</v>
      </c>
      <c r="S243" s="70">
        <v>45825</v>
      </c>
      <c r="T243" s="68">
        <v>6300000</v>
      </c>
      <c r="U243" s="68">
        <v>19754</v>
      </c>
      <c r="V243" s="65" t="s">
        <v>87</v>
      </c>
      <c r="W243" s="68">
        <v>57428039</v>
      </c>
      <c r="X243" s="67" t="s">
        <v>6540</v>
      </c>
      <c r="Y243" s="70">
        <v>45824</v>
      </c>
      <c r="Z243" s="70">
        <v>45825</v>
      </c>
      <c r="AA243" s="70" t="s">
        <v>89</v>
      </c>
      <c r="AB243" s="70">
        <v>46006</v>
      </c>
      <c r="AC243" s="49">
        <f t="shared" si="15"/>
        <v>181</v>
      </c>
      <c r="AD243" s="65">
        <v>0</v>
      </c>
      <c r="AE243" s="68">
        <v>0</v>
      </c>
      <c r="AF243" s="65">
        <v>0</v>
      </c>
      <c r="AG243" s="77" t="s">
        <v>89</v>
      </c>
      <c r="AH243" s="49">
        <f t="shared" si="16"/>
        <v>0</v>
      </c>
      <c r="AI243" s="65">
        <v>0</v>
      </c>
      <c r="AJ243" s="68">
        <v>0</v>
      </c>
      <c r="AK243" s="65" t="s">
        <v>89</v>
      </c>
      <c r="AL243" s="78" t="s">
        <v>89</v>
      </c>
      <c r="AM243" s="65">
        <v>0</v>
      </c>
      <c r="AN243" s="78" t="s">
        <v>89</v>
      </c>
      <c r="AO243" s="78" t="s">
        <v>89</v>
      </c>
      <c r="AP243" s="78" t="s">
        <v>89</v>
      </c>
      <c r="AQ243" s="49">
        <f t="shared" si="17"/>
        <v>0</v>
      </c>
      <c r="AR243" s="49">
        <f>+L243+AE243-AJ243</f>
        <v>6300000</v>
      </c>
      <c r="AS243" s="65" t="s">
        <v>87</v>
      </c>
      <c r="AT243" s="68">
        <v>6300000</v>
      </c>
      <c r="AU243" s="65" t="s">
        <v>90</v>
      </c>
      <c r="AV243" s="68">
        <v>0</v>
      </c>
      <c r="AW243" s="75" t="s">
        <v>89</v>
      </c>
      <c r="AX243" s="224">
        <v>0</v>
      </c>
      <c r="AY243" s="79">
        <f t="shared" si="18"/>
        <v>6300000</v>
      </c>
      <c r="AZ243" s="223">
        <f t="shared" si="19"/>
        <v>0</v>
      </c>
      <c r="BA243" s="74">
        <v>0</v>
      </c>
      <c r="BB243" s="75" t="s">
        <v>89</v>
      </c>
      <c r="BC243" s="65" t="s">
        <v>108</v>
      </c>
      <c r="BD243" s="400" t="s">
        <v>6808</v>
      </c>
      <c r="BE243" s="221" t="s">
        <v>87</v>
      </c>
      <c r="BF243" s="221" t="s">
        <v>87</v>
      </c>
    </row>
    <row r="244" spans="2:58" x14ac:dyDescent="0.25">
      <c r="B244" s="221">
        <v>2025</v>
      </c>
      <c r="C244" s="221">
        <v>891780111</v>
      </c>
      <c r="D244" s="221" t="s">
        <v>78</v>
      </c>
      <c r="E244" s="49" t="s">
        <v>6807</v>
      </c>
      <c r="F244" s="65" t="s">
        <v>6806</v>
      </c>
      <c r="G244" s="65">
        <v>0</v>
      </c>
      <c r="H244" s="65" t="s">
        <v>81</v>
      </c>
      <c r="I244" s="65" t="s">
        <v>3368</v>
      </c>
      <c r="J244" s="67" t="s">
        <v>83</v>
      </c>
      <c r="K244" s="66" t="s">
        <v>6805</v>
      </c>
      <c r="L244" s="68">
        <v>42000000</v>
      </c>
      <c r="M244" s="65" t="s">
        <v>85</v>
      </c>
      <c r="N244" s="66" t="s">
        <v>6804</v>
      </c>
      <c r="O244" s="66">
        <v>12449411</v>
      </c>
      <c r="P244" s="66">
        <v>1290</v>
      </c>
      <c r="Q244" s="70">
        <v>45819</v>
      </c>
      <c r="R244" s="66">
        <v>644600000</v>
      </c>
      <c r="S244" s="70">
        <v>45826</v>
      </c>
      <c r="T244" s="68">
        <v>42000000</v>
      </c>
      <c r="U244" s="68">
        <v>20636</v>
      </c>
      <c r="V244" s="65" t="s">
        <v>87</v>
      </c>
      <c r="W244" s="68">
        <v>16078654</v>
      </c>
      <c r="X244" s="67" t="s">
        <v>1398</v>
      </c>
      <c r="Y244" s="70">
        <v>45825</v>
      </c>
      <c r="Z244" s="70">
        <v>45826</v>
      </c>
      <c r="AA244" s="70" t="s">
        <v>89</v>
      </c>
      <c r="AB244" s="70">
        <v>46022</v>
      </c>
      <c r="AC244" s="49">
        <f t="shared" si="15"/>
        <v>196</v>
      </c>
      <c r="AD244" s="65">
        <v>0</v>
      </c>
      <c r="AE244" s="68">
        <v>0</v>
      </c>
      <c r="AF244" s="65">
        <v>0</v>
      </c>
      <c r="AG244" s="77" t="s">
        <v>89</v>
      </c>
      <c r="AH244" s="49">
        <f t="shared" si="16"/>
        <v>0</v>
      </c>
      <c r="AI244" s="65">
        <v>0</v>
      </c>
      <c r="AJ244" s="68">
        <v>0</v>
      </c>
      <c r="AK244" s="65" t="s">
        <v>89</v>
      </c>
      <c r="AL244" s="78" t="s">
        <v>89</v>
      </c>
      <c r="AM244" s="65">
        <v>0</v>
      </c>
      <c r="AN244" s="78" t="s">
        <v>89</v>
      </c>
      <c r="AO244" s="78" t="s">
        <v>89</v>
      </c>
      <c r="AP244" s="78" t="s">
        <v>89</v>
      </c>
      <c r="AQ244" s="49">
        <f t="shared" si="17"/>
        <v>0</v>
      </c>
      <c r="AR244" s="49">
        <f>+L244+AE244-AJ244</f>
        <v>42000000</v>
      </c>
      <c r="AS244" s="65" t="s">
        <v>90</v>
      </c>
      <c r="AT244" s="68">
        <v>0</v>
      </c>
      <c r="AU244" s="65" t="s">
        <v>90</v>
      </c>
      <c r="AV244" s="68">
        <v>0</v>
      </c>
      <c r="AW244" s="75" t="s">
        <v>89</v>
      </c>
      <c r="AX244" s="224">
        <v>0</v>
      </c>
      <c r="AY244" s="79">
        <f t="shared" si="18"/>
        <v>42000000</v>
      </c>
      <c r="AZ244" s="223">
        <f t="shared" si="19"/>
        <v>0</v>
      </c>
      <c r="BA244" s="74">
        <v>0</v>
      </c>
      <c r="BB244" s="75" t="s">
        <v>89</v>
      </c>
      <c r="BC244" s="65" t="s">
        <v>108</v>
      </c>
      <c r="BD244" s="400" t="s">
        <v>6803</v>
      </c>
      <c r="BE244" s="221" t="s">
        <v>87</v>
      </c>
      <c r="BF244" s="221" t="s">
        <v>87</v>
      </c>
    </row>
    <row r="245" spans="2:58" x14ac:dyDescent="0.25">
      <c r="B245" s="221">
        <v>2025</v>
      </c>
      <c r="C245" s="221">
        <v>891780111</v>
      </c>
      <c r="D245" s="221" t="s">
        <v>78</v>
      </c>
      <c r="E245" s="49" t="s">
        <v>6802</v>
      </c>
      <c r="F245" s="65" t="s">
        <v>6801</v>
      </c>
      <c r="G245" s="65">
        <v>0</v>
      </c>
      <c r="H245" s="65" t="s">
        <v>81</v>
      </c>
      <c r="I245" s="65" t="s">
        <v>82</v>
      </c>
      <c r="J245" s="67" t="s">
        <v>83</v>
      </c>
      <c r="K245" s="66" t="s">
        <v>6800</v>
      </c>
      <c r="L245" s="68">
        <v>6300000</v>
      </c>
      <c r="M245" s="65" t="s">
        <v>85</v>
      </c>
      <c r="N245" s="66" t="s">
        <v>6799</v>
      </c>
      <c r="O245" s="66">
        <v>85154107</v>
      </c>
      <c r="P245" s="66">
        <v>923</v>
      </c>
      <c r="Q245" s="70">
        <v>45769</v>
      </c>
      <c r="R245" s="66">
        <v>333900000</v>
      </c>
      <c r="S245" s="70">
        <v>45826</v>
      </c>
      <c r="T245" s="68">
        <v>6300000</v>
      </c>
      <c r="U245" s="68">
        <v>20637</v>
      </c>
      <c r="V245" s="65" t="s">
        <v>87</v>
      </c>
      <c r="W245" s="68">
        <v>57428039</v>
      </c>
      <c r="X245" s="67" t="s">
        <v>6540</v>
      </c>
      <c r="Y245" s="70">
        <v>45825</v>
      </c>
      <c r="Z245" s="70">
        <v>45826</v>
      </c>
      <c r="AA245" s="70" t="s">
        <v>89</v>
      </c>
      <c r="AB245" s="70">
        <v>45884</v>
      </c>
      <c r="AC245" s="49">
        <f t="shared" si="15"/>
        <v>58</v>
      </c>
      <c r="AD245" s="65">
        <v>0</v>
      </c>
      <c r="AE245" s="68">
        <v>0</v>
      </c>
      <c r="AF245" s="65">
        <v>0</v>
      </c>
      <c r="AG245" s="77" t="s">
        <v>89</v>
      </c>
      <c r="AH245" s="49">
        <f t="shared" si="16"/>
        <v>0</v>
      </c>
      <c r="AI245" s="65">
        <v>0</v>
      </c>
      <c r="AJ245" s="68">
        <v>0</v>
      </c>
      <c r="AK245" s="65" t="s">
        <v>89</v>
      </c>
      <c r="AL245" s="78" t="s">
        <v>89</v>
      </c>
      <c r="AM245" s="65">
        <v>0</v>
      </c>
      <c r="AN245" s="78" t="s">
        <v>89</v>
      </c>
      <c r="AO245" s="78" t="s">
        <v>89</v>
      </c>
      <c r="AP245" s="78" t="s">
        <v>89</v>
      </c>
      <c r="AQ245" s="49">
        <f t="shared" si="17"/>
        <v>0</v>
      </c>
      <c r="AR245" s="49">
        <f>+L245+AE245-AJ245</f>
        <v>6300000</v>
      </c>
      <c r="AS245" s="65" t="s">
        <v>87</v>
      </c>
      <c r="AT245" s="68">
        <v>6300000</v>
      </c>
      <c r="AU245" s="65" t="s">
        <v>90</v>
      </c>
      <c r="AV245" s="68">
        <v>0</v>
      </c>
      <c r="AW245" s="75" t="s">
        <v>89</v>
      </c>
      <c r="AX245" s="224">
        <v>0</v>
      </c>
      <c r="AY245" s="79">
        <f t="shared" si="18"/>
        <v>6300000</v>
      </c>
      <c r="AZ245" s="223">
        <f t="shared" si="19"/>
        <v>0</v>
      </c>
      <c r="BA245" s="74">
        <v>1</v>
      </c>
      <c r="BB245" s="75" t="s">
        <v>89</v>
      </c>
      <c r="BC245" s="65" t="s">
        <v>103</v>
      </c>
      <c r="BD245" s="400" t="s">
        <v>6798</v>
      </c>
      <c r="BE245" s="221" t="s">
        <v>87</v>
      </c>
      <c r="BF245" s="221" t="s">
        <v>87</v>
      </c>
    </row>
    <row r="246" spans="2:58" x14ac:dyDescent="0.25">
      <c r="B246" s="221">
        <v>2025</v>
      </c>
      <c r="C246" s="221">
        <v>891780111</v>
      </c>
      <c r="D246" s="221" t="s">
        <v>78</v>
      </c>
      <c r="E246" s="49" t="s">
        <v>6797</v>
      </c>
      <c r="F246" s="65" t="s">
        <v>6796</v>
      </c>
      <c r="G246" s="65">
        <v>0</v>
      </c>
      <c r="H246" s="65" t="s">
        <v>81</v>
      </c>
      <c r="I246" s="65" t="s">
        <v>3368</v>
      </c>
      <c r="J246" s="67" t="s">
        <v>83</v>
      </c>
      <c r="K246" s="66" t="s">
        <v>6795</v>
      </c>
      <c r="L246" s="68">
        <v>36000000</v>
      </c>
      <c r="M246" s="65" t="s">
        <v>85</v>
      </c>
      <c r="N246" s="66" t="s">
        <v>6794</v>
      </c>
      <c r="O246" s="66">
        <v>1083034004</v>
      </c>
      <c r="P246" s="66">
        <v>1290</v>
      </c>
      <c r="Q246" s="70">
        <v>45819</v>
      </c>
      <c r="R246" s="66">
        <v>644600000</v>
      </c>
      <c r="S246" s="70">
        <v>45826</v>
      </c>
      <c r="T246" s="68">
        <v>36000000</v>
      </c>
      <c r="U246" s="68">
        <v>20639</v>
      </c>
      <c r="V246" s="65" t="s">
        <v>87</v>
      </c>
      <c r="W246" s="68">
        <v>16078654</v>
      </c>
      <c r="X246" s="67" t="s">
        <v>1398</v>
      </c>
      <c r="Y246" s="70">
        <v>45825</v>
      </c>
      <c r="Z246" s="70">
        <v>45826</v>
      </c>
      <c r="AA246" s="70" t="s">
        <v>89</v>
      </c>
      <c r="AB246" s="70">
        <v>46022</v>
      </c>
      <c r="AC246" s="49">
        <f t="shared" si="15"/>
        <v>196</v>
      </c>
      <c r="AD246" s="65">
        <v>0</v>
      </c>
      <c r="AE246" s="68">
        <v>0</v>
      </c>
      <c r="AF246" s="65">
        <v>0</v>
      </c>
      <c r="AG246" s="77" t="s">
        <v>89</v>
      </c>
      <c r="AH246" s="49">
        <f t="shared" si="16"/>
        <v>0</v>
      </c>
      <c r="AI246" s="65">
        <v>0</v>
      </c>
      <c r="AJ246" s="68">
        <v>0</v>
      </c>
      <c r="AK246" s="65" t="s">
        <v>89</v>
      </c>
      <c r="AL246" s="78" t="s">
        <v>89</v>
      </c>
      <c r="AM246" s="65">
        <v>0</v>
      </c>
      <c r="AN246" s="78" t="s">
        <v>89</v>
      </c>
      <c r="AO246" s="78" t="s">
        <v>89</v>
      </c>
      <c r="AP246" s="78" t="s">
        <v>89</v>
      </c>
      <c r="AQ246" s="49">
        <f t="shared" si="17"/>
        <v>0</v>
      </c>
      <c r="AR246" s="49">
        <f>+L246+AE246-AJ246</f>
        <v>36000000</v>
      </c>
      <c r="AS246" s="65" t="s">
        <v>90</v>
      </c>
      <c r="AT246" s="68">
        <v>0</v>
      </c>
      <c r="AU246" s="65" t="s">
        <v>90</v>
      </c>
      <c r="AV246" s="68">
        <v>0</v>
      </c>
      <c r="AW246" s="75" t="s">
        <v>89</v>
      </c>
      <c r="AX246" s="224">
        <v>0</v>
      </c>
      <c r="AY246" s="79">
        <f t="shared" si="18"/>
        <v>36000000</v>
      </c>
      <c r="AZ246" s="223">
        <f t="shared" si="19"/>
        <v>0</v>
      </c>
      <c r="BA246" s="74">
        <v>0</v>
      </c>
      <c r="BB246" s="75" t="s">
        <v>89</v>
      </c>
      <c r="BC246" s="65" t="s">
        <v>108</v>
      </c>
      <c r="BD246" s="400" t="s">
        <v>6793</v>
      </c>
      <c r="BE246" s="221" t="s">
        <v>87</v>
      </c>
      <c r="BF246" s="221" t="s">
        <v>87</v>
      </c>
    </row>
    <row r="247" spans="2:58" x14ac:dyDescent="0.25">
      <c r="B247" s="221">
        <v>2025</v>
      </c>
      <c r="C247" s="221">
        <v>891780111</v>
      </c>
      <c r="D247" s="221" t="s">
        <v>78</v>
      </c>
      <c r="E247" s="49" t="s">
        <v>6792</v>
      </c>
      <c r="F247" s="65" t="s">
        <v>6791</v>
      </c>
      <c r="G247" s="65">
        <v>0</v>
      </c>
      <c r="H247" s="65" t="s">
        <v>81</v>
      </c>
      <c r="I247" s="65" t="s">
        <v>82</v>
      </c>
      <c r="J247" s="67" t="s">
        <v>83</v>
      </c>
      <c r="K247" s="66" t="s">
        <v>6790</v>
      </c>
      <c r="L247" s="68">
        <v>6300000</v>
      </c>
      <c r="M247" s="65" t="s">
        <v>85</v>
      </c>
      <c r="N247" s="66" t="s">
        <v>6789</v>
      </c>
      <c r="O247" s="66">
        <v>1082956840</v>
      </c>
      <c r="P247" s="66">
        <v>923</v>
      </c>
      <c r="Q247" s="70">
        <v>45769</v>
      </c>
      <c r="R247" s="66">
        <v>333900000</v>
      </c>
      <c r="S247" s="70">
        <v>45826</v>
      </c>
      <c r="T247" s="68">
        <v>6300000</v>
      </c>
      <c r="U247" s="68">
        <v>20661</v>
      </c>
      <c r="V247" s="65" t="s">
        <v>87</v>
      </c>
      <c r="W247" s="68">
        <v>57428039</v>
      </c>
      <c r="X247" s="67" t="s">
        <v>6540</v>
      </c>
      <c r="Y247" s="70">
        <v>45825</v>
      </c>
      <c r="Z247" s="70">
        <v>45826</v>
      </c>
      <c r="AA247" s="70" t="s">
        <v>89</v>
      </c>
      <c r="AB247" s="70">
        <v>45930</v>
      </c>
      <c r="AC247" s="49">
        <f t="shared" si="15"/>
        <v>104</v>
      </c>
      <c r="AD247" s="65">
        <v>0</v>
      </c>
      <c r="AE247" s="68">
        <v>0</v>
      </c>
      <c r="AF247" s="65">
        <v>0</v>
      </c>
      <c r="AG247" s="77" t="s">
        <v>89</v>
      </c>
      <c r="AH247" s="49">
        <f t="shared" si="16"/>
        <v>0</v>
      </c>
      <c r="AI247" s="65">
        <v>0</v>
      </c>
      <c r="AJ247" s="68">
        <v>0</v>
      </c>
      <c r="AK247" s="65" t="s">
        <v>89</v>
      </c>
      <c r="AL247" s="78" t="s">
        <v>89</v>
      </c>
      <c r="AM247" s="65">
        <v>0</v>
      </c>
      <c r="AN247" s="78" t="s">
        <v>89</v>
      </c>
      <c r="AO247" s="78" t="s">
        <v>89</v>
      </c>
      <c r="AP247" s="78" t="s">
        <v>89</v>
      </c>
      <c r="AQ247" s="49">
        <f t="shared" si="17"/>
        <v>0</v>
      </c>
      <c r="AR247" s="49">
        <f>+L247+AE247-AJ247</f>
        <v>6300000</v>
      </c>
      <c r="AS247" s="65" t="s">
        <v>87</v>
      </c>
      <c r="AT247" s="68">
        <v>6300000</v>
      </c>
      <c r="AU247" s="65" t="s">
        <v>90</v>
      </c>
      <c r="AV247" s="68">
        <v>0</v>
      </c>
      <c r="AW247" s="75" t="s">
        <v>89</v>
      </c>
      <c r="AX247" s="224">
        <v>0</v>
      </c>
      <c r="AY247" s="79">
        <f t="shared" si="18"/>
        <v>6300000</v>
      </c>
      <c r="AZ247" s="223">
        <f t="shared" si="19"/>
        <v>0</v>
      </c>
      <c r="BA247" s="74">
        <v>0</v>
      </c>
      <c r="BB247" s="75" t="s">
        <v>89</v>
      </c>
      <c r="BC247" s="65" t="s">
        <v>108</v>
      </c>
      <c r="BD247" s="400" t="s">
        <v>6788</v>
      </c>
      <c r="BE247" s="221" t="s">
        <v>87</v>
      </c>
      <c r="BF247" s="221" t="s">
        <v>87</v>
      </c>
    </row>
    <row r="248" spans="2:58" x14ac:dyDescent="0.25">
      <c r="B248" s="221">
        <v>2025</v>
      </c>
      <c r="C248" s="221">
        <v>891780111</v>
      </c>
      <c r="D248" s="221" t="s">
        <v>78</v>
      </c>
      <c r="E248" s="49" t="s">
        <v>6787</v>
      </c>
      <c r="F248" s="65" t="s">
        <v>6786</v>
      </c>
      <c r="G248" s="65">
        <v>0</v>
      </c>
      <c r="H248" s="65" t="s">
        <v>81</v>
      </c>
      <c r="I248" s="65" t="s">
        <v>82</v>
      </c>
      <c r="J248" s="67" t="s">
        <v>83</v>
      </c>
      <c r="K248" s="66" t="s">
        <v>6785</v>
      </c>
      <c r="L248" s="68">
        <v>6300000</v>
      </c>
      <c r="M248" s="65" t="s">
        <v>85</v>
      </c>
      <c r="N248" s="66" t="s">
        <v>6784</v>
      </c>
      <c r="O248" s="66">
        <v>36725695</v>
      </c>
      <c r="P248" s="66">
        <v>923</v>
      </c>
      <c r="Q248" s="70">
        <v>45769</v>
      </c>
      <c r="R248" s="66">
        <v>333900000</v>
      </c>
      <c r="S248" s="70">
        <v>45826</v>
      </c>
      <c r="T248" s="68">
        <v>6300000</v>
      </c>
      <c r="U248" s="68">
        <v>20662</v>
      </c>
      <c r="V248" s="65" t="s">
        <v>87</v>
      </c>
      <c r="W248" s="68">
        <v>57428039</v>
      </c>
      <c r="X248" s="67" t="s">
        <v>6540</v>
      </c>
      <c r="Y248" s="70">
        <v>45825</v>
      </c>
      <c r="Z248" s="70">
        <v>45826</v>
      </c>
      <c r="AA248" s="70" t="s">
        <v>89</v>
      </c>
      <c r="AB248" s="70">
        <v>45945</v>
      </c>
      <c r="AC248" s="49">
        <f t="shared" si="15"/>
        <v>119</v>
      </c>
      <c r="AD248" s="65">
        <v>0</v>
      </c>
      <c r="AE248" s="68">
        <v>0</v>
      </c>
      <c r="AF248" s="65">
        <v>0</v>
      </c>
      <c r="AG248" s="77" t="s">
        <v>89</v>
      </c>
      <c r="AH248" s="49">
        <f t="shared" si="16"/>
        <v>0</v>
      </c>
      <c r="AI248" s="65">
        <v>0</v>
      </c>
      <c r="AJ248" s="68">
        <v>0</v>
      </c>
      <c r="AK248" s="65" t="s">
        <v>89</v>
      </c>
      <c r="AL248" s="78" t="s">
        <v>89</v>
      </c>
      <c r="AM248" s="65">
        <v>0</v>
      </c>
      <c r="AN248" s="78" t="s">
        <v>89</v>
      </c>
      <c r="AO248" s="78" t="s">
        <v>89</v>
      </c>
      <c r="AP248" s="78" t="s">
        <v>89</v>
      </c>
      <c r="AQ248" s="49">
        <f t="shared" si="17"/>
        <v>0</v>
      </c>
      <c r="AR248" s="49">
        <f>+L248+AE248-AJ248</f>
        <v>6300000</v>
      </c>
      <c r="AS248" s="65" t="s">
        <v>87</v>
      </c>
      <c r="AT248" s="68">
        <v>6300000</v>
      </c>
      <c r="AU248" s="65" t="s">
        <v>90</v>
      </c>
      <c r="AV248" s="68">
        <v>0</v>
      </c>
      <c r="AW248" s="75" t="s">
        <v>89</v>
      </c>
      <c r="AX248" s="224">
        <v>0</v>
      </c>
      <c r="AY248" s="79">
        <f t="shared" si="18"/>
        <v>6300000</v>
      </c>
      <c r="AZ248" s="223">
        <f t="shared" si="19"/>
        <v>0</v>
      </c>
      <c r="BA248" s="74">
        <v>0</v>
      </c>
      <c r="BB248" s="75" t="s">
        <v>89</v>
      </c>
      <c r="BC248" s="65" t="s">
        <v>108</v>
      </c>
      <c r="BD248" s="400" t="s">
        <v>6783</v>
      </c>
      <c r="BE248" s="221" t="s">
        <v>87</v>
      </c>
      <c r="BF248" s="221" t="s">
        <v>87</v>
      </c>
    </row>
    <row r="249" spans="2:58" x14ac:dyDescent="0.25">
      <c r="B249" s="221">
        <v>2025</v>
      </c>
      <c r="C249" s="221">
        <v>891780111</v>
      </c>
      <c r="D249" s="221" t="s">
        <v>78</v>
      </c>
      <c r="E249" s="49" t="s">
        <v>6782</v>
      </c>
      <c r="F249" s="65" t="s">
        <v>6781</v>
      </c>
      <c r="G249" s="65">
        <v>0</v>
      </c>
      <c r="H249" s="65" t="s">
        <v>81</v>
      </c>
      <c r="I249" s="65" t="s">
        <v>3368</v>
      </c>
      <c r="J249" s="67" t="s">
        <v>83</v>
      </c>
      <c r="K249" s="66" t="s">
        <v>6780</v>
      </c>
      <c r="L249" s="68">
        <v>28000000</v>
      </c>
      <c r="M249" s="65" t="s">
        <v>85</v>
      </c>
      <c r="N249" s="66" t="s">
        <v>6779</v>
      </c>
      <c r="O249" s="66">
        <v>1082837329</v>
      </c>
      <c r="P249" s="66">
        <v>1290</v>
      </c>
      <c r="Q249" s="70">
        <v>45819</v>
      </c>
      <c r="R249" s="66">
        <v>644600000</v>
      </c>
      <c r="S249" s="70">
        <v>45826</v>
      </c>
      <c r="T249" s="68">
        <v>28000000</v>
      </c>
      <c r="U249" s="68">
        <v>20664</v>
      </c>
      <c r="V249" s="65" t="s">
        <v>87</v>
      </c>
      <c r="W249" s="68">
        <v>16078654</v>
      </c>
      <c r="X249" s="67" t="s">
        <v>1398</v>
      </c>
      <c r="Y249" s="70">
        <v>45825</v>
      </c>
      <c r="Z249" s="70">
        <v>45826</v>
      </c>
      <c r="AA249" s="70" t="s">
        <v>89</v>
      </c>
      <c r="AB249" s="70">
        <v>46022</v>
      </c>
      <c r="AC249" s="49">
        <f t="shared" si="15"/>
        <v>196</v>
      </c>
      <c r="AD249" s="65">
        <v>0</v>
      </c>
      <c r="AE249" s="68">
        <v>0</v>
      </c>
      <c r="AF249" s="65">
        <v>0</v>
      </c>
      <c r="AG249" s="77" t="s">
        <v>89</v>
      </c>
      <c r="AH249" s="49">
        <f t="shared" si="16"/>
        <v>0</v>
      </c>
      <c r="AI249" s="65">
        <v>0</v>
      </c>
      <c r="AJ249" s="68">
        <v>0</v>
      </c>
      <c r="AK249" s="65" t="s">
        <v>89</v>
      </c>
      <c r="AL249" s="78" t="s">
        <v>89</v>
      </c>
      <c r="AM249" s="65">
        <v>0</v>
      </c>
      <c r="AN249" s="78" t="s">
        <v>89</v>
      </c>
      <c r="AO249" s="78" t="s">
        <v>89</v>
      </c>
      <c r="AP249" s="78" t="s">
        <v>89</v>
      </c>
      <c r="AQ249" s="49">
        <f t="shared" si="17"/>
        <v>0</v>
      </c>
      <c r="AR249" s="49">
        <f>+L249+AE249-AJ249</f>
        <v>28000000</v>
      </c>
      <c r="AS249" s="65" t="s">
        <v>90</v>
      </c>
      <c r="AT249" s="68">
        <v>0</v>
      </c>
      <c r="AU249" s="65" t="s">
        <v>90</v>
      </c>
      <c r="AV249" s="68">
        <v>0</v>
      </c>
      <c r="AW249" s="75" t="s">
        <v>89</v>
      </c>
      <c r="AX249" s="224">
        <v>0</v>
      </c>
      <c r="AY249" s="79">
        <f t="shared" si="18"/>
        <v>28000000</v>
      </c>
      <c r="AZ249" s="223">
        <f t="shared" si="19"/>
        <v>0</v>
      </c>
      <c r="BA249" s="74">
        <v>0</v>
      </c>
      <c r="BB249" s="75" t="s">
        <v>89</v>
      </c>
      <c r="BC249" s="65" t="s">
        <v>108</v>
      </c>
      <c r="BD249" s="400" t="s">
        <v>6778</v>
      </c>
      <c r="BE249" s="221" t="s">
        <v>87</v>
      </c>
      <c r="BF249" s="221" t="s">
        <v>87</v>
      </c>
    </row>
    <row r="250" spans="2:58" x14ac:dyDescent="0.25">
      <c r="B250" s="221">
        <v>2025</v>
      </c>
      <c r="C250" s="221">
        <v>891780111</v>
      </c>
      <c r="D250" s="221" t="s">
        <v>78</v>
      </c>
      <c r="E250" s="49" t="s">
        <v>6777</v>
      </c>
      <c r="F250" s="65" t="s">
        <v>6776</v>
      </c>
      <c r="G250" s="65">
        <v>0</v>
      </c>
      <c r="H250" s="65" t="s">
        <v>81</v>
      </c>
      <c r="I250" s="65" t="s">
        <v>3368</v>
      </c>
      <c r="J250" s="67" t="s">
        <v>83</v>
      </c>
      <c r="K250" s="66" t="s">
        <v>6775</v>
      </c>
      <c r="L250" s="68">
        <v>42000000</v>
      </c>
      <c r="M250" s="65" t="s">
        <v>85</v>
      </c>
      <c r="N250" s="66" t="s">
        <v>6774</v>
      </c>
      <c r="O250" s="66">
        <v>1083047516</v>
      </c>
      <c r="P250" s="66">
        <v>1290</v>
      </c>
      <c r="Q250" s="70">
        <v>45819</v>
      </c>
      <c r="R250" s="66">
        <v>644600000</v>
      </c>
      <c r="S250" s="70">
        <v>45826</v>
      </c>
      <c r="T250" s="68">
        <v>42000000</v>
      </c>
      <c r="U250" s="68">
        <v>20666</v>
      </c>
      <c r="V250" s="65" t="s">
        <v>87</v>
      </c>
      <c r="W250" s="68">
        <v>16078654</v>
      </c>
      <c r="X250" s="67" t="s">
        <v>1398</v>
      </c>
      <c r="Y250" s="70">
        <v>45825</v>
      </c>
      <c r="Z250" s="70">
        <v>45826</v>
      </c>
      <c r="AA250" s="70" t="s">
        <v>89</v>
      </c>
      <c r="AB250" s="70">
        <v>46022</v>
      </c>
      <c r="AC250" s="49">
        <f t="shared" si="15"/>
        <v>196</v>
      </c>
      <c r="AD250" s="65">
        <v>0</v>
      </c>
      <c r="AE250" s="68">
        <v>0</v>
      </c>
      <c r="AF250" s="65">
        <v>0</v>
      </c>
      <c r="AG250" s="77" t="s">
        <v>89</v>
      </c>
      <c r="AH250" s="49">
        <f t="shared" si="16"/>
        <v>0</v>
      </c>
      <c r="AI250" s="65">
        <v>0</v>
      </c>
      <c r="AJ250" s="68">
        <v>0</v>
      </c>
      <c r="AK250" s="65" t="s">
        <v>89</v>
      </c>
      <c r="AL250" s="78" t="s">
        <v>89</v>
      </c>
      <c r="AM250" s="65">
        <v>0</v>
      </c>
      <c r="AN250" s="78" t="s">
        <v>89</v>
      </c>
      <c r="AO250" s="78" t="s">
        <v>89</v>
      </c>
      <c r="AP250" s="78" t="s">
        <v>89</v>
      </c>
      <c r="AQ250" s="49">
        <f t="shared" si="17"/>
        <v>0</v>
      </c>
      <c r="AR250" s="49">
        <f>+L250+AE250-AJ250</f>
        <v>42000000</v>
      </c>
      <c r="AS250" s="65" t="s">
        <v>90</v>
      </c>
      <c r="AT250" s="68">
        <v>0</v>
      </c>
      <c r="AU250" s="65" t="s">
        <v>90</v>
      </c>
      <c r="AV250" s="68">
        <v>0</v>
      </c>
      <c r="AW250" s="75" t="s">
        <v>89</v>
      </c>
      <c r="AX250" s="224">
        <v>0</v>
      </c>
      <c r="AY250" s="79">
        <f t="shared" si="18"/>
        <v>42000000</v>
      </c>
      <c r="AZ250" s="223">
        <f t="shared" si="19"/>
        <v>0</v>
      </c>
      <c r="BA250" s="74">
        <v>0</v>
      </c>
      <c r="BB250" s="75" t="s">
        <v>89</v>
      </c>
      <c r="BC250" s="65" t="s">
        <v>108</v>
      </c>
      <c r="BD250" s="400" t="s">
        <v>6773</v>
      </c>
      <c r="BE250" s="221" t="s">
        <v>87</v>
      </c>
      <c r="BF250" s="221" t="s">
        <v>87</v>
      </c>
    </row>
    <row r="251" spans="2:58" x14ac:dyDescent="0.25">
      <c r="B251" s="221">
        <v>2025</v>
      </c>
      <c r="C251" s="221">
        <v>891780111</v>
      </c>
      <c r="D251" s="221" t="s">
        <v>78</v>
      </c>
      <c r="E251" s="49" t="s">
        <v>6772</v>
      </c>
      <c r="F251" s="65" t="s">
        <v>6771</v>
      </c>
      <c r="G251" s="65">
        <v>0</v>
      </c>
      <c r="H251" s="65" t="s">
        <v>81</v>
      </c>
      <c r="I251" s="65" t="s">
        <v>82</v>
      </c>
      <c r="J251" s="67" t="s">
        <v>83</v>
      </c>
      <c r="K251" s="66" t="s">
        <v>6770</v>
      </c>
      <c r="L251" s="68">
        <v>6300000</v>
      </c>
      <c r="M251" s="65" t="s">
        <v>85</v>
      </c>
      <c r="N251" s="66" t="s">
        <v>6769</v>
      </c>
      <c r="O251" s="66">
        <v>1082962335</v>
      </c>
      <c r="P251" s="66">
        <v>923</v>
      </c>
      <c r="Q251" s="70">
        <v>45769</v>
      </c>
      <c r="R251" s="66">
        <v>333900000</v>
      </c>
      <c r="S251" s="70">
        <v>45826</v>
      </c>
      <c r="T251" s="68">
        <v>6300000</v>
      </c>
      <c r="U251" s="68">
        <v>20667</v>
      </c>
      <c r="V251" s="65" t="s">
        <v>87</v>
      </c>
      <c r="W251" s="68">
        <v>57428039</v>
      </c>
      <c r="X251" s="67" t="s">
        <v>6540</v>
      </c>
      <c r="Y251" s="70">
        <v>45825</v>
      </c>
      <c r="Z251" s="70">
        <v>45826</v>
      </c>
      <c r="AA251" s="70" t="s">
        <v>89</v>
      </c>
      <c r="AB251" s="70">
        <v>46006</v>
      </c>
      <c r="AC251" s="49">
        <f t="shared" si="15"/>
        <v>180</v>
      </c>
      <c r="AD251" s="65">
        <v>0</v>
      </c>
      <c r="AE251" s="68">
        <v>0</v>
      </c>
      <c r="AF251" s="65">
        <v>0</v>
      </c>
      <c r="AG251" s="77" t="s">
        <v>89</v>
      </c>
      <c r="AH251" s="49">
        <f t="shared" si="16"/>
        <v>0</v>
      </c>
      <c r="AI251" s="65">
        <v>0</v>
      </c>
      <c r="AJ251" s="68">
        <v>0</v>
      </c>
      <c r="AK251" s="65" t="s">
        <v>89</v>
      </c>
      <c r="AL251" s="78" t="s">
        <v>89</v>
      </c>
      <c r="AM251" s="65">
        <v>0</v>
      </c>
      <c r="AN251" s="78" t="s">
        <v>89</v>
      </c>
      <c r="AO251" s="78" t="s">
        <v>89</v>
      </c>
      <c r="AP251" s="78" t="s">
        <v>89</v>
      </c>
      <c r="AQ251" s="49">
        <f t="shared" si="17"/>
        <v>0</v>
      </c>
      <c r="AR251" s="49">
        <f>+L251+AE251-AJ251</f>
        <v>6300000</v>
      </c>
      <c r="AS251" s="65" t="s">
        <v>87</v>
      </c>
      <c r="AT251" s="68">
        <v>6300000</v>
      </c>
      <c r="AU251" s="65" t="s">
        <v>90</v>
      </c>
      <c r="AV251" s="68">
        <v>0</v>
      </c>
      <c r="AW251" s="75" t="s">
        <v>89</v>
      </c>
      <c r="AX251" s="224">
        <v>0</v>
      </c>
      <c r="AY251" s="79">
        <f t="shared" si="18"/>
        <v>6300000</v>
      </c>
      <c r="AZ251" s="223">
        <f t="shared" si="19"/>
        <v>0</v>
      </c>
      <c r="BA251" s="74">
        <v>0</v>
      </c>
      <c r="BB251" s="75" t="s">
        <v>89</v>
      </c>
      <c r="BC251" s="65" t="s">
        <v>108</v>
      </c>
      <c r="BD251" s="400" t="s">
        <v>6768</v>
      </c>
      <c r="BE251" s="221" t="s">
        <v>87</v>
      </c>
      <c r="BF251" s="221" t="s">
        <v>87</v>
      </c>
    </row>
    <row r="252" spans="2:58" x14ac:dyDescent="0.25">
      <c r="B252" s="221">
        <v>2025</v>
      </c>
      <c r="C252" s="221">
        <v>891780111</v>
      </c>
      <c r="D252" s="221" t="s">
        <v>78</v>
      </c>
      <c r="E252" s="49" t="s">
        <v>6767</v>
      </c>
      <c r="F252" s="65" t="s">
        <v>6766</v>
      </c>
      <c r="G252" s="65">
        <v>0</v>
      </c>
      <c r="H252" s="65" t="s">
        <v>81</v>
      </c>
      <c r="I252" s="65" t="s">
        <v>3368</v>
      </c>
      <c r="J252" s="67" t="s">
        <v>83</v>
      </c>
      <c r="K252" s="66" t="s">
        <v>6765</v>
      </c>
      <c r="L252" s="68">
        <v>15000000</v>
      </c>
      <c r="M252" s="65" t="s">
        <v>85</v>
      </c>
      <c r="N252" s="66" t="s">
        <v>6764</v>
      </c>
      <c r="O252" s="66">
        <v>1102838856</v>
      </c>
      <c r="P252" s="66">
        <v>1290</v>
      </c>
      <c r="Q252" s="70">
        <v>45819</v>
      </c>
      <c r="R252" s="66">
        <v>644600000</v>
      </c>
      <c r="S252" s="70">
        <v>45826</v>
      </c>
      <c r="T252" s="68">
        <v>15000000</v>
      </c>
      <c r="U252" s="68">
        <v>20668</v>
      </c>
      <c r="V252" s="65" t="s">
        <v>87</v>
      </c>
      <c r="W252" s="68">
        <v>16078654</v>
      </c>
      <c r="X252" s="67" t="s">
        <v>1398</v>
      </c>
      <c r="Y252" s="70">
        <v>45825</v>
      </c>
      <c r="Z252" s="70">
        <v>45826</v>
      </c>
      <c r="AA252" s="70" t="s">
        <v>89</v>
      </c>
      <c r="AB252" s="70">
        <v>45899</v>
      </c>
      <c r="AC252" s="49">
        <f t="shared" si="15"/>
        <v>73</v>
      </c>
      <c r="AD252" s="65">
        <v>0</v>
      </c>
      <c r="AE252" s="68">
        <v>0</v>
      </c>
      <c r="AF252" s="65">
        <v>0</v>
      </c>
      <c r="AG252" s="77" t="s">
        <v>89</v>
      </c>
      <c r="AH252" s="49">
        <f t="shared" si="16"/>
        <v>0</v>
      </c>
      <c r="AI252" s="65">
        <v>0</v>
      </c>
      <c r="AJ252" s="68">
        <v>0</v>
      </c>
      <c r="AK252" s="65" t="s">
        <v>89</v>
      </c>
      <c r="AL252" s="78" t="s">
        <v>89</v>
      </c>
      <c r="AM252" s="65">
        <v>0</v>
      </c>
      <c r="AN252" s="78" t="s">
        <v>89</v>
      </c>
      <c r="AO252" s="78" t="s">
        <v>89</v>
      </c>
      <c r="AP252" s="78" t="s">
        <v>89</v>
      </c>
      <c r="AQ252" s="49">
        <f t="shared" si="17"/>
        <v>0</v>
      </c>
      <c r="AR252" s="49">
        <f>+L252+AE252-AJ252</f>
        <v>15000000</v>
      </c>
      <c r="AS252" s="65" t="s">
        <v>90</v>
      </c>
      <c r="AT252" s="68">
        <v>0</v>
      </c>
      <c r="AU252" s="65" t="s">
        <v>90</v>
      </c>
      <c r="AV252" s="68">
        <v>0</v>
      </c>
      <c r="AW252" s="75" t="s">
        <v>89</v>
      </c>
      <c r="AX252" s="224">
        <v>0</v>
      </c>
      <c r="AY252" s="79">
        <f t="shared" si="18"/>
        <v>15000000</v>
      </c>
      <c r="AZ252" s="223">
        <f t="shared" si="19"/>
        <v>0</v>
      </c>
      <c r="BA252" s="74">
        <v>1</v>
      </c>
      <c r="BB252" s="75" t="s">
        <v>89</v>
      </c>
      <c r="BC252" s="65" t="s">
        <v>103</v>
      </c>
      <c r="BD252" s="400" t="s">
        <v>6763</v>
      </c>
      <c r="BE252" s="221" t="s">
        <v>87</v>
      </c>
      <c r="BF252" s="221" t="s">
        <v>87</v>
      </c>
    </row>
    <row r="253" spans="2:58" x14ac:dyDescent="0.25">
      <c r="B253" s="221">
        <v>2025</v>
      </c>
      <c r="C253" s="221">
        <v>891780111</v>
      </c>
      <c r="D253" s="221" t="s">
        <v>78</v>
      </c>
      <c r="E253" s="49" t="s">
        <v>6762</v>
      </c>
      <c r="F253" s="65" t="s">
        <v>6761</v>
      </c>
      <c r="G253" s="65">
        <v>0</v>
      </c>
      <c r="H253" s="65" t="s">
        <v>81</v>
      </c>
      <c r="I253" s="65" t="s">
        <v>3368</v>
      </c>
      <c r="J253" s="67" t="s">
        <v>83</v>
      </c>
      <c r="K253" s="66" t="s">
        <v>6760</v>
      </c>
      <c r="L253" s="68">
        <v>24000000</v>
      </c>
      <c r="M253" s="65" t="s">
        <v>85</v>
      </c>
      <c r="N253" s="66" t="s">
        <v>6759</v>
      </c>
      <c r="O253" s="66">
        <v>1081814033</v>
      </c>
      <c r="P253" s="66">
        <v>1146</v>
      </c>
      <c r="Q253" s="70">
        <v>45798</v>
      </c>
      <c r="R253" s="66">
        <v>143846500</v>
      </c>
      <c r="S253" s="70">
        <v>45826</v>
      </c>
      <c r="T253" s="68">
        <v>24000000</v>
      </c>
      <c r="U253" s="68">
        <v>20670</v>
      </c>
      <c r="V253" s="65" t="s">
        <v>87</v>
      </c>
      <c r="W253" s="68">
        <v>85472020</v>
      </c>
      <c r="X253" s="67" t="s">
        <v>6758</v>
      </c>
      <c r="Y253" s="70">
        <v>45825</v>
      </c>
      <c r="Z253" s="70">
        <v>45826</v>
      </c>
      <c r="AA253" s="70" t="s">
        <v>89</v>
      </c>
      <c r="AB253" s="70">
        <v>46173</v>
      </c>
      <c r="AC253" s="49">
        <f t="shared" si="15"/>
        <v>347</v>
      </c>
      <c r="AD253" s="65">
        <v>0</v>
      </c>
      <c r="AE253" s="68">
        <v>0</v>
      </c>
      <c r="AF253" s="65">
        <v>0</v>
      </c>
      <c r="AG253" s="77" t="s">
        <v>89</v>
      </c>
      <c r="AH253" s="49">
        <f t="shared" si="16"/>
        <v>0</v>
      </c>
      <c r="AI253" s="65">
        <v>0</v>
      </c>
      <c r="AJ253" s="68">
        <v>0</v>
      </c>
      <c r="AK253" s="65" t="s">
        <v>89</v>
      </c>
      <c r="AL253" s="78" t="s">
        <v>89</v>
      </c>
      <c r="AM253" s="65">
        <v>0</v>
      </c>
      <c r="AN253" s="78" t="s">
        <v>89</v>
      </c>
      <c r="AO253" s="78" t="s">
        <v>89</v>
      </c>
      <c r="AP253" s="78" t="s">
        <v>89</v>
      </c>
      <c r="AQ253" s="49">
        <f t="shared" si="17"/>
        <v>0</v>
      </c>
      <c r="AR253" s="49">
        <f>+L253+AE253-AJ253</f>
        <v>24000000</v>
      </c>
      <c r="AS253" s="65" t="s">
        <v>90</v>
      </c>
      <c r="AT253" s="68">
        <v>0</v>
      </c>
      <c r="AU253" s="65" t="s">
        <v>90</v>
      </c>
      <c r="AV253" s="68">
        <v>0</v>
      </c>
      <c r="AW253" s="75" t="s">
        <v>89</v>
      </c>
      <c r="AX253" s="224">
        <v>0</v>
      </c>
      <c r="AY253" s="79">
        <f t="shared" si="18"/>
        <v>24000000</v>
      </c>
      <c r="AZ253" s="223">
        <f t="shared" si="19"/>
        <v>0</v>
      </c>
      <c r="BA253" s="74">
        <v>0</v>
      </c>
      <c r="BB253" s="75" t="s">
        <v>89</v>
      </c>
      <c r="BC253" s="65" t="s">
        <v>108</v>
      </c>
      <c r="BD253" s="400" t="s">
        <v>6757</v>
      </c>
      <c r="BE253" s="221" t="s">
        <v>87</v>
      </c>
      <c r="BF253" s="221" t="s">
        <v>87</v>
      </c>
    </row>
    <row r="254" spans="2:58" x14ac:dyDescent="0.25">
      <c r="B254" s="221">
        <v>2025</v>
      </c>
      <c r="C254" s="221">
        <v>891780111</v>
      </c>
      <c r="D254" s="221" t="s">
        <v>78</v>
      </c>
      <c r="E254" s="49" t="s">
        <v>6756</v>
      </c>
      <c r="F254" s="65" t="s">
        <v>6755</v>
      </c>
      <c r="G254" s="65">
        <v>0</v>
      </c>
      <c r="H254" s="65" t="s">
        <v>81</v>
      </c>
      <c r="I254" s="65" t="s">
        <v>3368</v>
      </c>
      <c r="J254" s="67" t="s">
        <v>83</v>
      </c>
      <c r="K254" s="66" t="s">
        <v>6754</v>
      </c>
      <c r="L254" s="68">
        <v>42000000</v>
      </c>
      <c r="M254" s="65" t="s">
        <v>85</v>
      </c>
      <c r="N254" s="66" t="s">
        <v>6065</v>
      </c>
      <c r="O254" s="66">
        <v>1082845948</v>
      </c>
      <c r="P254" s="66">
        <v>1202</v>
      </c>
      <c r="Q254" s="70">
        <v>45806</v>
      </c>
      <c r="R254" s="66">
        <v>126000000</v>
      </c>
      <c r="S254" s="70">
        <v>45826</v>
      </c>
      <c r="T254" s="68">
        <v>42000000</v>
      </c>
      <c r="U254" s="68">
        <v>20706</v>
      </c>
      <c r="V254" s="65" t="s">
        <v>87</v>
      </c>
      <c r="W254" s="68">
        <v>1082939683</v>
      </c>
      <c r="X254" s="67" t="s">
        <v>3365</v>
      </c>
      <c r="Y254" s="70">
        <v>45826</v>
      </c>
      <c r="Z254" s="70">
        <v>45826</v>
      </c>
      <c r="AA254" s="70" t="s">
        <v>89</v>
      </c>
      <c r="AB254" s="70">
        <v>46011</v>
      </c>
      <c r="AC254" s="49">
        <f t="shared" si="15"/>
        <v>185</v>
      </c>
      <c r="AD254" s="65">
        <v>0</v>
      </c>
      <c r="AE254" s="68">
        <v>0</v>
      </c>
      <c r="AF254" s="65">
        <v>0</v>
      </c>
      <c r="AG254" s="77" t="s">
        <v>89</v>
      </c>
      <c r="AH254" s="49">
        <f t="shared" si="16"/>
        <v>0</v>
      </c>
      <c r="AI254" s="65">
        <v>0</v>
      </c>
      <c r="AJ254" s="68">
        <v>0</v>
      </c>
      <c r="AK254" s="65" t="s">
        <v>89</v>
      </c>
      <c r="AL254" s="78" t="s">
        <v>89</v>
      </c>
      <c r="AM254" s="65">
        <v>0</v>
      </c>
      <c r="AN254" s="78" t="s">
        <v>89</v>
      </c>
      <c r="AO254" s="78" t="s">
        <v>89</v>
      </c>
      <c r="AP254" s="78" t="s">
        <v>89</v>
      </c>
      <c r="AQ254" s="49">
        <f t="shared" si="17"/>
        <v>0</v>
      </c>
      <c r="AR254" s="49">
        <f>+L254+AE254-AJ254</f>
        <v>42000000</v>
      </c>
      <c r="AS254" s="65" t="s">
        <v>90</v>
      </c>
      <c r="AT254" s="68">
        <v>0</v>
      </c>
      <c r="AU254" s="65" t="s">
        <v>90</v>
      </c>
      <c r="AV254" s="68">
        <v>0</v>
      </c>
      <c r="AW254" s="75" t="s">
        <v>89</v>
      </c>
      <c r="AX254" s="224">
        <v>0</v>
      </c>
      <c r="AY254" s="79">
        <f t="shared" si="18"/>
        <v>42000000</v>
      </c>
      <c r="AZ254" s="223">
        <f t="shared" si="19"/>
        <v>0</v>
      </c>
      <c r="BA254" s="74">
        <v>0</v>
      </c>
      <c r="BB254" s="75" t="s">
        <v>89</v>
      </c>
      <c r="BC254" s="65" t="s">
        <v>108</v>
      </c>
      <c r="BD254" s="400" t="s">
        <v>6753</v>
      </c>
      <c r="BE254" s="221" t="s">
        <v>87</v>
      </c>
      <c r="BF254" s="221" t="s">
        <v>87</v>
      </c>
    </row>
    <row r="255" spans="2:58" x14ac:dyDescent="0.25">
      <c r="B255" s="221">
        <v>2025</v>
      </c>
      <c r="C255" s="221">
        <v>891780111</v>
      </c>
      <c r="D255" s="221" t="s">
        <v>78</v>
      </c>
      <c r="E255" s="49" t="s">
        <v>6752</v>
      </c>
      <c r="F255" s="65" t="s">
        <v>6751</v>
      </c>
      <c r="G255" s="65">
        <v>0</v>
      </c>
      <c r="H255" s="65" t="s">
        <v>81</v>
      </c>
      <c r="I255" s="65" t="s">
        <v>3368</v>
      </c>
      <c r="J255" s="67" t="s">
        <v>83</v>
      </c>
      <c r="K255" s="66" t="s">
        <v>6750</v>
      </c>
      <c r="L255" s="68">
        <v>42000000</v>
      </c>
      <c r="M255" s="65" t="s">
        <v>85</v>
      </c>
      <c r="N255" s="66" t="s">
        <v>6708</v>
      </c>
      <c r="O255" s="66">
        <v>1082936785</v>
      </c>
      <c r="P255" s="66">
        <v>1290</v>
      </c>
      <c r="Q255" s="70">
        <v>45819</v>
      </c>
      <c r="R255" s="66">
        <v>644600000</v>
      </c>
      <c r="S255" s="70">
        <v>45826</v>
      </c>
      <c r="T255" s="68">
        <v>42000000</v>
      </c>
      <c r="U255" s="68">
        <v>20707</v>
      </c>
      <c r="V255" s="65" t="s">
        <v>87</v>
      </c>
      <c r="W255" s="68">
        <v>16078654</v>
      </c>
      <c r="X255" s="67" t="s">
        <v>1398</v>
      </c>
      <c r="Y255" s="70">
        <v>45826</v>
      </c>
      <c r="Z255" s="70">
        <v>45826</v>
      </c>
      <c r="AA255" s="70" t="s">
        <v>89</v>
      </c>
      <c r="AB255" s="70">
        <v>46022</v>
      </c>
      <c r="AC255" s="49">
        <f t="shared" si="15"/>
        <v>196</v>
      </c>
      <c r="AD255" s="65">
        <v>0</v>
      </c>
      <c r="AE255" s="68">
        <v>0</v>
      </c>
      <c r="AF255" s="65">
        <v>0</v>
      </c>
      <c r="AG255" s="77" t="s">
        <v>89</v>
      </c>
      <c r="AH255" s="49">
        <f t="shared" si="16"/>
        <v>0</v>
      </c>
      <c r="AI255" s="65">
        <v>0</v>
      </c>
      <c r="AJ255" s="68">
        <v>0</v>
      </c>
      <c r="AK255" s="65" t="s">
        <v>89</v>
      </c>
      <c r="AL255" s="78" t="s">
        <v>89</v>
      </c>
      <c r="AM255" s="65">
        <v>0</v>
      </c>
      <c r="AN255" s="78" t="s">
        <v>89</v>
      </c>
      <c r="AO255" s="78" t="s">
        <v>89</v>
      </c>
      <c r="AP255" s="78" t="s">
        <v>89</v>
      </c>
      <c r="AQ255" s="49">
        <f t="shared" si="17"/>
        <v>0</v>
      </c>
      <c r="AR255" s="49">
        <f>+L255+AE255-AJ255</f>
        <v>42000000</v>
      </c>
      <c r="AS255" s="65" t="s">
        <v>90</v>
      </c>
      <c r="AT255" s="68">
        <v>0</v>
      </c>
      <c r="AU255" s="65" t="s">
        <v>90</v>
      </c>
      <c r="AV255" s="68">
        <v>0</v>
      </c>
      <c r="AW255" s="75" t="s">
        <v>89</v>
      </c>
      <c r="AX255" s="224">
        <v>0</v>
      </c>
      <c r="AY255" s="79">
        <f t="shared" si="18"/>
        <v>42000000</v>
      </c>
      <c r="AZ255" s="223">
        <f t="shared" si="19"/>
        <v>0</v>
      </c>
      <c r="BA255" s="74">
        <v>0</v>
      </c>
      <c r="BB255" s="75" t="s">
        <v>89</v>
      </c>
      <c r="BC255" s="65" t="s">
        <v>108</v>
      </c>
      <c r="BD255" s="277" t="s">
        <v>6749</v>
      </c>
      <c r="BE255" s="221" t="s">
        <v>87</v>
      </c>
      <c r="BF255" s="221" t="s">
        <v>87</v>
      </c>
    </row>
    <row r="256" spans="2:58" x14ac:dyDescent="0.25">
      <c r="B256" s="221">
        <v>2025</v>
      </c>
      <c r="C256" s="221">
        <v>891780111</v>
      </c>
      <c r="D256" s="221" t="s">
        <v>78</v>
      </c>
      <c r="E256" s="49" t="s">
        <v>6748</v>
      </c>
      <c r="F256" s="65" t="s">
        <v>6747</v>
      </c>
      <c r="G256" s="65">
        <v>0</v>
      </c>
      <c r="H256" s="65" t="s">
        <v>81</v>
      </c>
      <c r="I256" s="65" t="s">
        <v>3368</v>
      </c>
      <c r="J256" s="67" t="s">
        <v>83</v>
      </c>
      <c r="K256" s="66" t="s">
        <v>6746</v>
      </c>
      <c r="L256" s="68">
        <v>42000000</v>
      </c>
      <c r="M256" s="65" t="s">
        <v>85</v>
      </c>
      <c r="N256" s="66" t="s">
        <v>5965</v>
      </c>
      <c r="O256" s="66">
        <v>1118848806</v>
      </c>
      <c r="P256" s="66">
        <v>1202</v>
      </c>
      <c r="Q256" s="70">
        <v>45806</v>
      </c>
      <c r="R256" s="66">
        <v>126000000</v>
      </c>
      <c r="S256" s="70">
        <v>45826</v>
      </c>
      <c r="T256" s="68">
        <v>42000000</v>
      </c>
      <c r="U256" s="68">
        <v>20708</v>
      </c>
      <c r="V256" s="65" t="s">
        <v>87</v>
      </c>
      <c r="W256" s="68">
        <v>1082939683</v>
      </c>
      <c r="X256" s="67" t="s">
        <v>3365</v>
      </c>
      <c r="Y256" s="70">
        <v>45826</v>
      </c>
      <c r="Z256" s="70">
        <v>45826</v>
      </c>
      <c r="AA256" s="70" t="s">
        <v>89</v>
      </c>
      <c r="AB256" s="70">
        <v>46011</v>
      </c>
      <c r="AC256" s="49">
        <f t="shared" si="15"/>
        <v>185</v>
      </c>
      <c r="AD256" s="65">
        <v>0</v>
      </c>
      <c r="AE256" s="68">
        <v>0</v>
      </c>
      <c r="AF256" s="65">
        <v>0</v>
      </c>
      <c r="AG256" s="77" t="s">
        <v>89</v>
      </c>
      <c r="AH256" s="49">
        <f t="shared" si="16"/>
        <v>0</v>
      </c>
      <c r="AI256" s="65">
        <v>0</v>
      </c>
      <c r="AJ256" s="68">
        <v>0</v>
      </c>
      <c r="AK256" s="65" t="s">
        <v>89</v>
      </c>
      <c r="AL256" s="78" t="s">
        <v>89</v>
      </c>
      <c r="AM256" s="65">
        <v>0</v>
      </c>
      <c r="AN256" s="78" t="s">
        <v>89</v>
      </c>
      <c r="AO256" s="78" t="s">
        <v>89</v>
      </c>
      <c r="AP256" s="78" t="s">
        <v>89</v>
      </c>
      <c r="AQ256" s="49">
        <f t="shared" si="17"/>
        <v>0</v>
      </c>
      <c r="AR256" s="49">
        <f>+L256+AE256-AJ256</f>
        <v>42000000</v>
      </c>
      <c r="AS256" s="65" t="s">
        <v>90</v>
      </c>
      <c r="AT256" s="68">
        <v>0</v>
      </c>
      <c r="AU256" s="65" t="s">
        <v>90</v>
      </c>
      <c r="AV256" s="68">
        <v>0</v>
      </c>
      <c r="AW256" s="75" t="s">
        <v>89</v>
      </c>
      <c r="AX256" s="224">
        <v>0</v>
      </c>
      <c r="AY256" s="79">
        <f t="shared" si="18"/>
        <v>42000000</v>
      </c>
      <c r="AZ256" s="223">
        <f t="shared" si="19"/>
        <v>0</v>
      </c>
      <c r="BA256" s="74">
        <v>0</v>
      </c>
      <c r="BB256" s="75" t="s">
        <v>89</v>
      </c>
      <c r="BC256" s="65" t="s">
        <v>108</v>
      </c>
      <c r="BD256" s="400" t="s">
        <v>6745</v>
      </c>
      <c r="BE256" s="221" t="s">
        <v>87</v>
      </c>
      <c r="BF256" s="221" t="s">
        <v>87</v>
      </c>
    </row>
    <row r="257" spans="2:58" x14ac:dyDescent="0.25">
      <c r="B257" s="221">
        <v>2025</v>
      </c>
      <c r="C257" s="221">
        <v>891780111</v>
      </c>
      <c r="D257" s="221" t="s">
        <v>78</v>
      </c>
      <c r="E257" s="49" t="s">
        <v>6744</v>
      </c>
      <c r="F257" s="65" t="s">
        <v>6743</v>
      </c>
      <c r="G257" s="65">
        <v>0</v>
      </c>
      <c r="H257" s="65" t="s">
        <v>81</v>
      </c>
      <c r="I257" s="65" t="s">
        <v>3368</v>
      </c>
      <c r="J257" s="67" t="s">
        <v>83</v>
      </c>
      <c r="K257" s="66" t="s">
        <v>6742</v>
      </c>
      <c r="L257" s="68">
        <v>19500000</v>
      </c>
      <c r="M257" s="65" t="s">
        <v>85</v>
      </c>
      <c r="N257" s="66" t="s">
        <v>6722</v>
      </c>
      <c r="O257" s="66">
        <v>1082881871</v>
      </c>
      <c r="P257" s="66">
        <v>489</v>
      </c>
      <c r="Q257" s="70">
        <v>45715</v>
      </c>
      <c r="R257" s="66">
        <v>267300000</v>
      </c>
      <c r="S257" s="70">
        <v>45826</v>
      </c>
      <c r="T257" s="68">
        <v>19500000</v>
      </c>
      <c r="U257" s="68">
        <v>20728</v>
      </c>
      <c r="V257" s="65" t="s">
        <v>87</v>
      </c>
      <c r="W257" s="68">
        <v>72005158</v>
      </c>
      <c r="X257" s="67" t="s">
        <v>6585</v>
      </c>
      <c r="Y257" s="70">
        <v>45826</v>
      </c>
      <c r="Z257" s="70">
        <v>45826</v>
      </c>
      <c r="AA257" s="70" t="s">
        <v>89</v>
      </c>
      <c r="AB257" s="70">
        <v>46022</v>
      </c>
      <c r="AC257" s="49">
        <f t="shared" si="15"/>
        <v>196</v>
      </c>
      <c r="AD257" s="65">
        <v>0</v>
      </c>
      <c r="AE257" s="68">
        <v>0</v>
      </c>
      <c r="AF257" s="65">
        <v>0</v>
      </c>
      <c r="AG257" s="77" t="s">
        <v>89</v>
      </c>
      <c r="AH257" s="49">
        <f t="shared" si="16"/>
        <v>0</v>
      </c>
      <c r="AI257" s="65">
        <v>0</v>
      </c>
      <c r="AJ257" s="68">
        <v>0</v>
      </c>
      <c r="AK257" s="65" t="s">
        <v>89</v>
      </c>
      <c r="AL257" s="78" t="s">
        <v>89</v>
      </c>
      <c r="AM257" s="65">
        <v>0</v>
      </c>
      <c r="AN257" s="78" t="s">
        <v>89</v>
      </c>
      <c r="AO257" s="78" t="s">
        <v>89</v>
      </c>
      <c r="AP257" s="78" t="s">
        <v>89</v>
      </c>
      <c r="AQ257" s="49">
        <f t="shared" si="17"/>
        <v>0</v>
      </c>
      <c r="AR257" s="49">
        <f>+L257+AE257-AJ257</f>
        <v>19500000</v>
      </c>
      <c r="AS257" s="65" t="s">
        <v>90</v>
      </c>
      <c r="AT257" s="68">
        <v>0</v>
      </c>
      <c r="AU257" s="65" t="s">
        <v>90</v>
      </c>
      <c r="AV257" s="68">
        <v>0</v>
      </c>
      <c r="AW257" s="75" t="s">
        <v>89</v>
      </c>
      <c r="AX257" s="224">
        <v>0</v>
      </c>
      <c r="AY257" s="79">
        <f t="shared" si="18"/>
        <v>19500000</v>
      </c>
      <c r="AZ257" s="223">
        <f t="shared" si="19"/>
        <v>0</v>
      </c>
      <c r="BA257" s="74">
        <v>0</v>
      </c>
      <c r="BB257" s="75" t="s">
        <v>89</v>
      </c>
      <c r="BC257" s="65" t="s">
        <v>108</v>
      </c>
      <c r="BD257" s="400" t="s">
        <v>6741</v>
      </c>
      <c r="BE257" s="221" t="s">
        <v>87</v>
      </c>
      <c r="BF257" s="221" t="s">
        <v>87</v>
      </c>
    </row>
    <row r="258" spans="2:58" x14ac:dyDescent="0.25">
      <c r="B258" s="221">
        <v>2025</v>
      </c>
      <c r="C258" s="221">
        <v>891780111</v>
      </c>
      <c r="D258" s="221" t="s">
        <v>78</v>
      </c>
      <c r="E258" s="49" t="s">
        <v>6740</v>
      </c>
      <c r="F258" s="65" t="s">
        <v>6739</v>
      </c>
      <c r="G258" s="65">
        <v>0</v>
      </c>
      <c r="H258" s="65" t="s">
        <v>81</v>
      </c>
      <c r="I258" s="65" t="s">
        <v>3368</v>
      </c>
      <c r="J258" s="67" t="s">
        <v>83</v>
      </c>
      <c r="K258" s="66" t="s">
        <v>6738</v>
      </c>
      <c r="L258" s="68">
        <v>19152000</v>
      </c>
      <c r="M258" s="65" t="s">
        <v>85</v>
      </c>
      <c r="N258" s="66" t="s">
        <v>6737</v>
      </c>
      <c r="O258" s="66">
        <v>85470058</v>
      </c>
      <c r="P258" s="66">
        <v>489</v>
      </c>
      <c r="Q258" s="70">
        <v>45715</v>
      </c>
      <c r="R258" s="66">
        <v>267300000</v>
      </c>
      <c r="S258" s="70">
        <v>45826</v>
      </c>
      <c r="T258" s="68">
        <v>19152000</v>
      </c>
      <c r="U258" s="68">
        <v>20709</v>
      </c>
      <c r="V258" s="65" t="s">
        <v>87</v>
      </c>
      <c r="W258" s="68">
        <v>72005158</v>
      </c>
      <c r="X258" s="67" t="s">
        <v>6585</v>
      </c>
      <c r="Y258" s="70">
        <v>45826</v>
      </c>
      <c r="Z258" s="70">
        <v>45826</v>
      </c>
      <c r="AA258" s="70" t="s">
        <v>89</v>
      </c>
      <c r="AB258" s="70">
        <v>45930</v>
      </c>
      <c r="AC258" s="49">
        <f t="shared" si="15"/>
        <v>104</v>
      </c>
      <c r="AD258" s="65">
        <v>0</v>
      </c>
      <c r="AE258" s="68">
        <v>0</v>
      </c>
      <c r="AF258" s="65">
        <v>0</v>
      </c>
      <c r="AG258" s="77" t="s">
        <v>89</v>
      </c>
      <c r="AH258" s="49">
        <f t="shared" si="16"/>
        <v>0</v>
      </c>
      <c r="AI258" s="65">
        <v>0</v>
      </c>
      <c r="AJ258" s="68">
        <v>0</v>
      </c>
      <c r="AK258" s="65" t="s">
        <v>89</v>
      </c>
      <c r="AL258" s="78" t="s">
        <v>89</v>
      </c>
      <c r="AM258" s="65">
        <v>0</v>
      </c>
      <c r="AN258" s="78" t="s">
        <v>89</v>
      </c>
      <c r="AO258" s="78" t="s">
        <v>89</v>
      </c>
      <c r="AP258" s="78" t="s">
        <v>89</v>
      </c>
      <c r="AQ258" s="49">
        <f t="shared" si="17"/>
        <v>0</v>
      </c>
      <c r="AR258" s="49">
        <f>+L258+AE258-AJ258</f>
        <v>19152000</v>
      </c>
      <c r="AS258" s="65" t="s">
        <v>90</v>
      </c>
      <c r="AT258" s="68">
        <v>0</v>
      </c>
      <c r="AU258" s="65" t="s">
        <v>90</v>
      </c>
      <c r="AV258" s="68">
        <v>0</v>
      </c>
      <c r="AW258" s="75" t="s">
        <v>89</v>
      </c>
      <c r="AX258" s="224">
        <v>0</v>
      </c>
      <c r="AY258" s="79">
        <f t="shared" si="18"/>
        <v>19152000</v>
      </c>
      <c r="AZ258" s="223">
        <f t="shared" si="19"/>
        <v>0</v>
      </c>
      <c r="BA258" s="74">
        <v>0</v>
      </c>
      <c r="BB258" s="75" t="s">
        <v>89</v>
      </c>
      <c r="BC258" s="65" t="s">
        <v>108</v>
      </c>
      <c r="BD258" s="400" t="s">
        <v>6736</v>
      </c>
      <c r="BE258" s="221" t="s">
        <v>87</v>
      </c>
      <c r="BF258" s="221" t="s">
        <v>87</v>
      </c>
    </row>
    <row r="259" spans="2:58" x14ac:dyDescent="0.25">
      <c r="B259" s="221">
        <v>2025</v>
      </c>
      <c r="C259" s="221">
        <v>891780111</v>
      </c>
      <c r="D259" s="221" t="s">
        <v>78</v>
      </c>
      <c r="E259" s="49" t="s">
        <v>6735</v>
      </c>
      <c r="F259" s="65" t="s">
        <v>6734</v>
      </c>
      <c r="G259" s="65">
        <v>0</v>
      </c>
      <c r="H259" s="65" t="s">
        <v>81</v>
      </c>
      <c r="I259" s="65" t="s">
        <v>3368</v>
      </c>
      <c r="J259" s="67" t="s">
        <v>83</v>
      </c>
      <c r="K259" s="66" t="s">
        <v>6733</v>
      </c>
      <c r="L259" s="68">
        <v>39000000</v>
      </c>
      <c r="M259" s="65" t="s">
        <v>85</v>
      </c>
      <c r="N259" s="66" t="s">
        <v>6732</v>
      </c>
      <c r="O259" s="66">
        <v>1082862195</v>
      </c>
      <c r="P259" s="66">
        <v>489</v>
      </c>
      <c r="Q259" s="70">
        <v>45715</v>
      </c>
      <c r="R259" s="66">
        <v>267300000</v>
      </c>
      <c r="S259" s="70">
        <v>45826</v>
      </c>
      <c r="T259" s="68">
        <v>39000000</v>
      </c>
      <c r="U259" s="68">
        <v>20710</v>
      </c>
      <c r="V259" s="65" t="s">
        <v>87</v>
      </c>
      <c r="W259" s="68">
        <v>72005158</v>
      </c>
      <c r="X259" s="67" t="s">
        <v>6585</v>
      </c>
      <c r="Y259" s="70">
        <v>45826</v>
      </c>
      <c r="Z259" s="70">
        <v>45826</v>
      </c>
      <c r="AA259" s="70" t="s">
        <v>89</v>
      </c>
      <c r="AB259" s="70">
        <v>46022</v>
      </c>
      <c r="AC259" s="49">
        <f t="shared" si="15"/>
        <v>196</v>
      </c>
      <c r="AD259" s="65">
        <v>0</v>
      </c>
      <c r="AE259" s="68">
        <v>0</v>
      </c>
      <c r="AF259" s="65">
        <v>0</v>
      </c>
      <c r="AG259" s="77" t="s">
        <v>89</v>
      </c>
      <c r="AH259" s="49">
        <f t="shared" si="16"/>
        <v>0</v>
      </c>
      <c r="AI259" s="65">
        <v>0</v>
      </c>
      <c r="AJ259" s="68">
        <v>0</v>
      </c>
      <c r="AK259" s="65" t="s">
        <v>89</v>
      </c>
      <c r="AL259" s="78" t="s">
        <v>89</v>
      </c>
      <c r="AM259" s="65">
        <v>0</v>
      </c>
      <c r="AN259" s="78" t="s">
        <v>89</v>
      </c>
      <c r="AO259" s="78" t="s">
        <v>89</v>
      </c>
      <c r="AP259" s="78" t="s">
        <v>89</v>
      </c>
      <c r="AQ259" s="49">
        <f t="shared" si="17"/>
        <v>0</v>
      </c>
      <c r="AR259" s="49">
        <f>+L259+AE259-AJ259</f>
        <v>39000000</v>
      </c>
      <c r="AS259" s="65" t="s">
        <v>90</v>
      </c>
      <c r="AT259" s="68">
        <v>0</v>
      </c>
      <c r="AU259" s="65" t="s">
        <v>90</v>
      </c>
      <c r="AV259" s="68">
        <v>0</v>
      </c>
      <c r="AW259" s="75" t="s">
        <v>89</v>
      </c>
      <c r="AX259" s="224">
        <v>0</v>
      </c>
      <c r="AY259" s="79">
        <f t="shared" si="18"/>
        <v>39000000</v>
      </c>
      <c r="AZ259" s="223">
        <f t="shared" si="19"/>
        <v>0</v>
      </c>
      <c r="BA259" s="74">
        <v>0</v>
      </c>
      <c r="BB259" s="75" t="s">
        <v>89</v>
      </c>
      <c r="BC259" s="65" t="s">
        <v>108</v>
      </c>
      <c r="BD259" s="400" t="s">
        <v>6731</v>
      </c>
      <c r="BE259" s="221" t="s">
        <v>87</v>
      </c>
      <c r="BF259" s="221" t="s">
        <v>87</v>
      </c>
    </row>
    <row r="260" spans="2:58" x14ac:dyDescent="0.25">
      <c r="B260" s="221">
        <v>2025</v>
      </c>
      <c r="C260" s="221">
        <v>891780111</v>
      </c>
      <c r="D260" s="221" t="s">
        <v>78</v>
      </c>
      <c r="E260" s="49" t="s">
        <v>6730</v>
      </c>
      <c r="F260" s="65" t="s">
        <v>6729</v>
      </c>
      <c r="G260" s="65">
        <v>0</v>
      </c>
      <c r="H260" s="65" t="s">
        <v>81</v>
      </c>
      <c r="I260" s="65" t="s">
        <v>3368</v>
      </c>
      <c r="J260" s="67" t="s">
        <v>83</v>
      </c>
      <c r="K260" s="66" t="s">
        <v>6728</v>
      </c>
      <c r="L260" s="68">
        <v>39000000</v>
      </c>
      <c r="M260" s="65" t="s">
        <v>85</v>
      </c>
      <c r="N260" s="66" t="s">
        <v>6727</v>
      </c>
      <c r="O260" s="66">
        <v>1102832707</v>
      </c>
      <c r="P260" s="66">
        <v>489</v>
      </c>
      <c r="Q260" s="70">
        <v>45715</v>
      </c>
      <c r="R260" s="66">
        <v>267300000</v>
      </c>
      <c r="S260" s="70">
        <v>45826</v>
      </c>
      <c r="T260" s="68">
        <v>39000000</v>
      </c>
      <c r="U260" s="68">
        <v>20727</v>
      </c>
      <c r="V260" s="65" t="s">
        <v>87</v>
      </c>
      <c r="W260" s="68">
        <v>72005158</v>
      </c>
      <c r="X260" s="67" t="s">
        <v>6585</v>
      </c>
      <c r="Y260" s="70">
        <v>45826</v>
      </c>
      <c r="Z260" s="70">
        <v>45826</v>
      </c>
      <c r="AA260" s="70" t="s">
        <v>89</v>
      </c>
      <c r="AB260" s="70">
        <v>46022</v>
      </c>
      <c r="AC260" s="49">
        <f t="shared" si="15"/>
        <v>196</v>
      </c>
      <c r="AD260" s="65">
        <v>0</v>
      </c>
      <c r="AE260" s="68">
        <v>0</v>
      </c>
      <c r="AF260" s="65">
        <v>0</v>
      </c>
      <c r="AG260" s="77" t="s">
        <v>89</v>
      </c>
      <c r="AH260" s="49">
        <f t="shared" si="16"/>
        <v>0</v>
      </c>
      <c r="AI260" s="65">
        <v>0</v>
      </c>
      <c r="AJ260" s="68">
        <v>0</v>
      </c>
      <c r="AK260" s="65" t="s">
        <v>89</v>
      </c>
      <c r="AL260" s="78" t="s">
        <v>89</v>
      </c>
      <c r="AM260" s="65">
        <v>0</v>
      </c>
      <c r="AN260" s="78" t="s">
        <v>89</v>
      </c>
      <c r="AO260" s="78" t="s">
        <v>89</v>
      </c>
      <c r="AP260" s="78" t="s">
        <v>89</v>
      </c>
      <c r="AQ260" s="49">
        <f t="shared" si="17"/>
        <v>0</v>
      </c>
      <c r="AR260" s="49">
        <f>+L260+AE260-AJ260</f>
        <v>39000000</v>
      </c>
      <c r="AS260" s="65" t="s">
        <v>90</v>
      </c>
      <c r="AT260" s="68">
        <v>0</v>
      </c>
      <c r="AU260" s="65" t="s">
        <v>90</v>
      </c>
      <c r="AV260" s="68">
        <v>0</v>
      </c>
      <c r="AW260" s="75" t="s">
        <v>89</v>
      </c>
      <c r="AX260" s="224">
        <v>0</v>
      </c>
      <c r="AY260" s="79">
        <f t="shared" si="18"/>
        <v>39000000</v>
      </c>
      <c r="AZ260" s="223">
        <f t="shared" si="19"/>
        <v>0</v>
      </c>
      <c r="BA260" s="74">
        <v>0</v>
      </c>
      <c r="BB260" s="75" t="s">
        <v>89</v>
      </c>
      <c r="BC260" s="65" t="s">
        <v>108</v>
      </c>
      <c r="BD260" s="400" t="s">
        <v>6726</v>
      </c>
      <c r="BE260" s="221" t="s">
        <v>87</v>
      </c>
      <c r="BF260" s="221" t="s">
        <v>87</v>
      </c>
    </row>
    <row r="261" spans="2:58" x14ac:dyDescent="0.25">
      <c r="B261" s="221">
        <v>2025</v>
      </c>
      <c r="C261" s="221">
        <v>891780111</v>
      </c>
      <c r="D261" s="221" t="s">
        <v>78</v>
      </c>
      <c r="E261" s="49" t="s">
        <v>6725</v>
      </c>
      <c r="F261" s="65" t="s">
        <v>6724</v>
      </c>
      <c r="G261" s="65">
        <v>0</v>
      </c>
      <c r="H261" s="65" t="s">
        <v>81</v>
      </c>
      <c r="I261" s="65" t="s">
        <v>3368</v>
      </c>
      <c r="J261" s="67" t="s">
        <v>83</v>
      </c>
      <c r="K261" s="66" t="s">
        <v>6723</v>
      </c>
      <c r="L261" s="68">
        <v>3000000</v>
      </c>
      <c r="M261" s="65" t="s">
        <v>85</v>
      </c>
      <c r="N261" s="66" t="s">
        <v>6722</v>
      </c>
      <c r="O261" s="66">
        <v>1082881871</v>
      </c>
      <c r="P261" s="66">
        <v>267</v>
      </c>
      <c r="Q261" s="70">
        <v>45693</v>
      </c>
      <c r="R261" s="66">
        <v>266751357.44</v>
      </c>
      <c r="S261" s="70">
        <v>45826</v>
      </c>
      <c r="T261" s="68">
        <v>3000000</v>
      </c>
      <c r="U261" s="68">
        <v>20718</v>
      </c>
      <c r="V261" s="65" t="s">
        <v>87</v>
      </c>
      <c r="W261" s="68">
        <v>72005158</v>
      </c>
      <c r="X261" s="67" t="s">
        <v>6585</v>
      </c>
      <c r="Y261" s="70">
        <v>45826</v>
      </c>
      <c r="Z261" s="70">
        <v>45826</v>
      </c>
      <c r="AA261" s="70" t="s">
        <v>89</v>
      </c>
      <c r="AB261" s="70">
        <v>45855</v>
      </c>
      <c r="AC261" s="49">
        <f t="shared" si="15"/>
        <v>29</v>
      </c>
      <c r="AD261" s="65">
        <v>0</v>
      </c>
      <c r="AE261" s="68">
        <v>0</v>
      </c>
      <c r="AF261" s="65">
        <v>0</v>
      </c>
      <c r="AG261" s="77" t="s">
        <v>89</v>
      </c>
      <c r="AH261" s="49">
        <f t="shared" si="16"/>
        <v>0</v>
      </c>
      <c r="AI261" s="65">
        <v>0</v>
      </c>
      <c r="AJ261" s="68">
        <v>0</v>
      </c>
      <c r="AK261" s="65" t="s">
        <v>89</v>
      </c>
      <c r="AL261" s="78" t="s">
        <v>89</v>
      </c>
      <c r="AM261" s="65">
        <v>0</v>
      </c>
      <c r="AN261" s="78" t="s">
        <v>89</v>
      </c>
      <c r="AO261" s="78" t="s">
        <v>89</v>
      </c>
      <c r="AP261" s="78" t="s">
        <v>89</v>
      </c>
      <c r="AQ261" s="49">
        <f t="shared" si="17"/>
        <v>0</v>
      </c>
      <c r="AR261" s="49">
        <f>+L261+AE261-AJ261</f>
        <v>3000000</v>
      </c>
      <c r="AS261" s="65" t="s">
        <v>90</v>
      </c>
      <c r="AT261" s="68">
        <v>0</v>
      </c>
      <c r="AU261" s="65" t="s">
        <v>90</v>
      </c>
      <c r="AV261" s="68">
        <v>0</v>
      </c>
      <c r="AW261" s="75" t="s">
        <v>89</v>
      </c>
      <c r="AX261" s="224">
        <v>0</v>
      </c>
      <c r="AY261" s="79">
        <f t="shared" si="18"/>
        <v>3000000</v>
      </c>
      <c r="AZ261" s="223">
        <f t="shared" si="19"/>
        <v>0</v>
      </c>
      <c r="BA261" s="74">
        <v>1</v>
      </c>
      <c r="BB261" s="75" t="s">
        <v>89</v>
      </c>
      <c r="BC261" s="65" t="s">
        <v>103</v>
      </c>
      <c r="BD261" s="400" t="s">
        <v>6721</v>
      </c>
      <c r="BE261" s="221" t="s">
        <v>87</v>
      </c>
      <c r="BF261" s="221" t="s">
        <v>87</v>
      </c>
    </row>
    <row r="262" spans="2:58" x14ac:dyDescent="0.25">
      <c r="B262" s="221">
        <v>2025</v>
      </c>
      <c r="C262" s="221">
        <v>891780111</v>
      </c>
      <c r="D262" s="221" t="s">
        <v>78</v>
      </c>
      <c r="E262" s="49" t="s">
        <v>6720</v>
      </c>
      <c r="F262" s="65" t="s">
        <v>6719</v>
      </c>
      <c r="G262" s="65">
        <v>0</v>
      </c>
      <c r="H262" s="65" t="s">
        <v>81</v>
      </c>
      <c r="I262" s="65" t="s">
        <v>82</v>
      </c>
      <c r="J262" s="67" t="s">
        <v>83</v>
      </c>
      <c r="K262" s="66" t="s">
        <v>6718</v>
      </c>
      <c r="L262" s="68">
        <v>6300000</v>
      </c>
      <c r="M262" s="65" t="s">
        <v>85</v>
      </c>
      <c r="N262" s="66" t="s">
        <v>6461</v>
      </c>
      <c r="O262" s="66">
        <v>1001911525</v>
      </c>
      <c r="P262" s="66">
        <v>923</v>
      </c>
      <c r="Q262" s="70">
        <v>45769</v>
      </c>
      <c r="R262" s="66">
        <v>333900000</v>
      </c>
      <c r="S262" s="70">
        <v>45826</v>
      </c>
      <c r="T262" s="68">
        <v>6300000</v>
      </c>
      <c r="U262" s="68">
        <v>20711</v>
      </c>
      <c r="V262" s="65" t="s">
        <v>87</v>
      </c>
      <c r="W262" s="68">
        <v>57428039</v>
      </c>
      <c r="X262" s="67" t="s">
        <v>6540</v>
      </c>
      <c r="Y262" s="70">
        <v>45826</v>
      </c>
      <c r="Z262" s="70">
        <v>45826</v>
      </c>
      <c r="AA262" s="70" t="s">
        <v>89</v>
      </c>
      <c r="AB262" s="70">
        <v>46006</v>
      </c>
      <c r="AC262" s="49">
        <f t="shared" si="15"/>
        <v>180</v>
      </c>
      <c r="AD262" s="65">
        <v>0</v>
      </c>
      <c r="AE262" s="68">
        <v>0</v>
      </c>
      <c r="AF262" s="65">
        <v>0</v>
      </c>
      <c r="AG262" s="77" t="s">
        <v>89</v>
      </c>
      <c r="AH262" s="49">
        <f t="shared" si="16"/>
        <v>0</v>
      </c>
      <c r="AI262" s="65">
        <v>0</v>
      </c>
      <c r="AJ262" s="68">
        <v>0</v>
      </c>
      <c r="AK262" s="65" t="s">
        <v>89</v>
      </c>
      <c r="AL262" s="78" t="s">
        <v>89</v>
      </c>
      <c r="AM262" s="65">
        <v>0</v>
      </c>
      <c r="AN262" s="78" t="s">
        <v>89</v>
      </c>
      <c r="AO262" s="78" t="s">
        <v>89</v>
      </c>
      <c r="AP262" s="78" t="s">
        <v>89</v>
      </c>
      <c r="AQ262" s="49">
        <f t="shared" si="17"/>
        <v>0</v>
      </c>
      <c r="AR262" s="49">
        <f>+L262+AE262-AJ262</f>
        <v>6300000</v>
      </c>
      <c r="AS262" s="65" t="s">
        <v>87</v>
      </c>
      <c r="AT262" s="68">
        <v>6300000</v>
      </c>
      <c r="AU262" s="65" t="s">
        <v>90</v>
      </c>
      <c r="AV262" s="68">
        <v>0</v>
      </c>
      <c r="AW262" s="75" t="s">
        <v>89</v>
      </c>
      <c r="AX262" s="224">
        <v>0</v>
      </c>
      <c r="AY262" s="79">
        <f t="shared" si="18"/>
        <v>6300000</v>
      </c>
      <c r="AZ262" s="223">
        <f t="shared" si="19"/>
        <v>0</v>
      </c>
      <c r="BA262" s="74">
        <v>0</v>
      </c>
      <c r="BB262" s="75" t="s">
        <v>89</v>
      </c>
      <c r="BC262" s="65" t="s">
        <v>108</v>
      </c>
      <c r="BD262" s="400" t="s">
        <v>6717</v>
      </c>
      <c r="BE262" s="221" t="s">
        <v>87</v>
      </c>
      <c r="BF262" s="221" t="s">
        <v>87</v>
      </c>
    </row>
    <row r="263" spans="2:58" x14ac:dyDescent="0.25">
      <c r="B263" s="221">
        <v>2025</v>
      </c>
      <c r="C263" s="221">
        <v>891780111</v>
      </c>
      <c r="D263" s="221" t="s">
        <v>78</v>
      </c>
      <c r="E263" s="49" t="s">
        <v>6716</v>
      </c>
      <c r="F263" s="65" t="s">
        <v>6715</v>
      </c>
      <c r="G263" s="65">
        <v>0</v>
      </c>
      <c r="H263" s="65" t="s">
        <v>81</v>
      </c>
      <c r="I263" s="65" t="s">
        <v>82</v>
      </c>
      <c r="J263" s="67" t="s">
        <v>83</v>
      </c>
      <c r="K263" s="66" t="s">
        <v>6714</v>
      </c>
      <c r="L263" s="68">
        <v>6300000</v>
      </c>
      <c r="M263" s="65" t="s">
        <v>85</v>
      </c>
      <c r="N263" s="66" t="s">
        <v>6713</v>
      </c>
      <c r="O263" s="66">
        <v>1082856383</v>
      </c>
      <c r="P263" s="66">
        <v>923</v>
      </c>
      <c r="Q263" s="70">
        <v>45769</v>
      </c>
      <c r="R263" s="66">
        <v>333900000</v>
      </c>
      <c r="S263" s="70">
        <v>45826</v>
      </c>
      <c r="T263" s="68">
        <v>6300000</v>
      </c>
      <c r="U263" s="68">
        <v>20712</v>
      </c>
      <c r="V263" s="65" t="s">
        <v>87</v>
      </c>
      <c r="W263" s="68">
        <v>57428039</v>
      </c>
      <c r="X263" s="67" t="s">
        <v>6540</v>
      </c>
      <c r="Y263" s="70">
        <v>45826</v>
      </c>
      <c r="Z263" s="70">
        <v>45826</v>
      </c>
      <c r="AA263" s="70" t="s">
        <v>89</v>
      </c>
      <c r="AB263" s="70">
        <v>45976</v>
      </c>
      <c r="AC263" s="49">
        <f t="shared" si="15"/>
        <v>150</v>
      </c>
      <c r="AD263" s="65">
        <v>0</v>
      </c>
      <c r="AE263" s="68">
        <v>0</v>
      </c>
      <c r="AF263" s="65">
        <v>0</v>
      </c>
      <c r="AG263" s="77" t="s">
        <v>89</v>
      </c>
      <c r="AH263" s="49">
        <f t="shared" si="16"/>
        <v>0</v>
      </c>
      <c r="AI263" s="65">
        <v>0</v>
      </c>
      <c r="AJ263" s="68">
        <v>0</v>
      </c>
      <c r="AK263" s="65" t="s">
        <v>89</v>
      </c>
      <c r="AL263" s="78" t="s">
        <v>89</v>
      </c>
      <c r="AM263" s="65">
        <v>0</v>
      </c>
      <c r="AN263" s="78" t="s">
        <v>89</v>
      </c>
      <c r="AO263" s="78" t="s">
        <v>89</v>
      </c>
      <c r="AP263" s="78" t="s">
        <v>89</v>
      </c>
      <c r="AQ263" s="49">
        <f t="shared" si="17"/>
        <v>0</v>
      </c>
      <c r="AR263" s="49">
        <f>+L263+AE263-AJ263</f>
        <v>6300000</v>
      </c>
      <c r="AS263" s="65" t="s">
        <v>87</v>
      </c>
      <c r="AT263" s="68">
        <v>6300000</v>
      </c>
      <c r="AU263" s="65" t="s">
        <v>90</v>
      </c>
      <c r="AV263" s="68">
        <v>0</v>
      </c>
      <c r="AW263" s="75" t="s">
        <v>89</v>
      </c>
      <c r="AX263" s="224">
        <v>0</v>
      </c>
      <c r="AY263" s="79">
        <f t="shared" si="18"/>
        <v>6300000</v>
      </c>
      <c r="AZ263" s="223">
        <f t="shared" si="19"/>
        <v>0</v>
      </c>
      <c r="BA263" s="74">
        <v>0</v>
      </c>
      <c r="BB263" s="75" t="s">
        <v>89</v>
      </c>
      <c r="BC263" s="65" t="s">
        <v>108</v>
      </c>
      <c r="BD263" s="400" t="s">
        <v>6712</v>
      </c>
      <c r="BE263" s="221" t="s">
        <v>87</v>
      </c>
      <c r="BF263" s="221" t="s">
        <v>87</v>
      </c>
    </row>
    <row r="264" spans="2:58" x14ac:dyDescent="0.25">
      <c r="B264" s="221">
        <v>2025</v>
      </c>
      <c r="C264" s="221">
        <v>891780111</v>
      </c>
      <c r="D264" s="221" t="s">
        <v>78</v>
      </c>
      <c r="E264" s="49" t="s">
        <v>6711</v>
      </c>
      <c r="F264" s="65" t="s">
        <v>6710</v>
      </c>
      <c r="G264" s="65">
        <v>0</v>
      </c>
      <c r="H264" s="65" t="s">
        <v>81</v>
      </c>
      <c r="I264" s="65" t="s">
        <v>3368</v>
      </c>
      <c r="J264" s="67" t="s">
        <v>83</v>
      </c>
      <c r="K264" s="66" t="s">
        <v>6709</v>
      </c>
      <c r="L264" s="68">
        <v>11000000</v>
      </c>
      <c r="M264" s="65" t="s">
        <v>85</v>
      </c>
      <c r="N264" s="66" t="s">
        <v>6708</v>
      </c>
      <c r="O264" s="66">
        <v>1082936785</v>
      </c>
      <c r="P264" s="66">
        <v>1263</v>
      </c>
      <c r="Q264" s="70">
        <v>45813</v>
      </c>
      <c r="R264" s="66">
        <v>22000000</v>
      </c>
      <c r="S264" s="70">
        <v>45826</v>
      </c>
      <c r="T264" s="68">
        <v>11000000</v>
      </c>
      <c r="U264" s="68">
        <v>20713</v>
      </c>
      <c r="V264" s="65" t="s">
        <v>87</v>
      </c>
      <c r="W264" s="68">
        <v>16078654</v>
      </c>
      <c r="X264" s="67" t="s">
        <v>1398</v>
      </c>
      <c r="Y264" s="70">
        <v>45826</v>
      </c>
      <c r="Z264" s="70">
        <v>45826</v>
      </c>
      <c r="AA264" s="70" t="s">
        <v>89</v>
      </c>
      <c r="AB264" s="70">
        <v>45856</v>
      </c>
      <c r="AC264" s="49">
        <f t="shared" ref="AC264:AC327" si="20">+IF(AA264="1800-01-01",AB264-Z264,AB264-AA264)</f>
        <v>30</v>
      </c>
      <c r="AD264" s="65">
        <v>0</v>
      </c>
      <c r="AE264" s="68">
        <v>0</v>
      </c>
      <c r="AF264" s="65">
        <v>0</v>
      </c>
      <c r="AG264" s="77" t="s">
        <v>89</v>
      </c>
      <c r="AH264" s="49">
        <f t="shared" ref="AH264:AH327" si="21">+IF(AG264="1800-01-01",0,AG264-AB264)</f>
        <v>0</v>
      </c>
      <c r="AI264" s="65">
        <v>0</v>
      </c>
      <c r="AJ264" s="68">
        <v>0</v>
      </c>
      <c r="AK264" s="65" t="s">
        <v>89</v>
      </c>
      <c r="AL264" s="78" t="s">
        <v>89</v>
      </c>
      <c r="AM264" s="65">
        <v>0</v>
      </c>
      <c r="AN264" s="78" t="s">
        <v>89</v>
      </c>
      <c r="AO264" s="78" t="s">
        <v>89</v>
      </c>
      <c r="AP264" s="78" t="s">
        <v>89</v>
      </c>
      <c r="AQ264" s="49">
        <f t="shared" ref="AQ264:AQ327" si="22">+IF(AN264="1800-01-01",0,AO264-AN264)</f>
        <v>0</v>
      </c>
      <c r="AR264" s="49">
        <f>+L264+AE264-AJ264</f>
        <v>11000000</v>
      </c>
      <c r="AS264" s="65" t="s">
        <v>90</v>
      </c>
      <c r="AT264" s="68">
        <v>0</v>
      </c>
      <c r="AU264" s="65" t="s">
        <v>90</v>
      </c>
      <c r="AV264" s="68">
        <v>0</v>
      </c>
      <c r="AW264" s="75" t="s">
        <v>89</v>
      </c>
      <c r="AX264" s="224">
        <v>0</v>
      </c>
      <c r="AY264" s="79">
        <f t="shared" ref="AY264:AY327" si="23">AR264-AX264</f>
        <v>11000000</v>
      </c>
      <c r="AZ264" s="223">
        <f t="shared" ref="AZ264:AZ327" si="24">+IFERROR(AX264/AR264,"_")</f>
        <v>0</v>
      </c>
      <c r="BA264" s="74">
        <v>1</v>
      </c>
      <c r="BB264" s="75" t="s">
        <v>89</v>
      </c>
      <c r="BC264" s="65" t="s">
        <v>103</v>
      </c>
      <c r="BD264" s="400" t="s">
        <v>6707</v>
      </c>
      <c r="BE264" s="221" t="s">
        <v>87</v>
      </c>
      <c r="BF264" s="221" t="s">
        <v>87</v>
      </c>
    </row>
    <row r="265" spans="2:58" x14ac:dyDescent="0.25">
      <c r="B265" s="221">
        <v>2025</v>
      </c>
      <c r="C265" s="221">
        <v>891780111</v>
      </c>
      <c r="D265" s="221" t="s">
        <v>78</v>
      </c>
      <c r="E265" s="49" t="s">
        <v>6706</v>
      </c>
      <c r="F265" s="65" t="s">
        <v>6705</v>
      </c>
      <c r="G265" s="65">
        <v>0</v>
      </c>
      <c r="H265" s="65" t="s">
        <v>81</v>
      </c>
      <c r="I265" s="65" t="s">
        <v>3368</v>
      </c>
      <c r="J265" s="67" t="s">
        <v>83</v>
      </c>
      <c r="K265" s="66" t="s">
        <v>6704</v>
      </c>
      <c r="L265" s="68">
        <v>45500000</v>
      </c>
      <c r="M265" s="65" t="s">
        <v>85</v>
      </c>
      <c r="N265" s="66" t="s">
        <v>6703</v>
      </c>
      <c r="O265" s="66">
        <v>853471</v>
      </c>
      <c r="P265" s="66">
        <v>1290</v>
      </c>
      <c r="Q265" s="70">
        <v>45819</v>
      </c>
      <c r="R265" s="66">
        <v>644600000</v>
      </c>
      <c r="S265" s="70">
        <v>45826</v>
      </c>
      <c r="T265" s="68">
        <v>45500000</v>
      </c>
      <c r="U265" s="68">
        <v>20714</v>
      </c>
      <c r="V265" s="65" t="s">
        <v>87</v>
      </c>
      <c r="W265" s="68">
        <v>16078654</v>
      </c>
      <c r="X265" s="67" t="s">
        <v>1398</v>
      </c>
      <c r="Y265" s="70">
        <v>45826</v>
      </c>
      <c r="Z265" s="70">
        <v>45826</v>
      </c>
      <c r="AA265" s="70" t="s">
        <v>89</v>
      </c>
      <c r="AB265" s="70">
        <v>46022</v>
      </c>
      <c r="AC265" s="49">
        <f t="shared" si="20"/>
        <v>196</v>
      </c>
      <c r="AD265" s="65">
        <v>0</v>
      </c>
      <c r="AE265" s="68">
        <v>0</v>
      </c>
      <c r="AF265" s="65">
        <v>0</v>
      </c>
      <c r="AG265" s="77" t="s">
        <v>89</v>
      </c>
      <c r="AH265" s="49">
        <f t="shared" si="21"/>
        <v>0</v>
      </c>
      <c r="AI265" s="65">
        <v>0</v>
      </c>
      <c r="AJ265" s="68">
        <v>0</v>
      </c>
      <c r="AK265" s="65" t="s">
        <v>89</v>
      </c>
      <c r="AL265" s="78" t="s">
        <v>89</v>
      </c>
      <c r="AM265" s="65">
        <v>0</v>
      </c>
      <c r="AN265" s="78" t="s">
        <v>89</v>
      </c>
      <c r="AO265" s="78" t="s">
        <v>89</v>
      </c>
      <c r="AP265" s="78" t="s">
        <v>89</v>
      </c>
      <c r="AQ265" s="49">
        <f t="shared" si="22"/>
        <v>0</v>
      </c>
      <c r="AR265" s="49">
        <f>+L265+AE265-AJ265</f>
        <v>45500000</v>
      </c>
      <c r="AS265" s="65" t="s">
        <v>90</v>
      </c>
      <c r="AT265" s="68">
        <v>0</v>
      </c>
      <c r="AU265" s="65" t="s">
        <v>90</v>
      </c>
      <c r="AV265" s="68">
        <v>0</v>
      </c>
      <c r="AW265" s="75" t="s">
        <v>89</v>
      </c>
      <c r="AX265" s="224">
        <v>0</v>
      </c>
      <c r="AY265" s="79">
        <f t="shared" si="23"/>
        <v>45500000</v>
      </c>
      <c r="AZ265" s="223">
        <f t="shared" si="24"/>
        <v>0</v>
      </c>
      <c r="BA265" s="74">
        <v>0</v>
      </c>
      <c r="BB265" s="75" t="s">
        <v>89</v>
      </c>
      <c r="BC265" s="65" t="s">
        <v>108</v>
      </c>
      <c r="BD265" s="400" t="s">
        <v>6702</v>
      </c>
      <c r="BE265" s="221" t="s">
        <v>87</v>
      </c>
      <c r="BF265" s="221" t="s">
        <v>87</v>
      </c>
    </row>
    <row r="266" spans="2:58" x14ac:dyDescent="0.25">
      <c r="B266" s="221">
        <v>2025</v>
      </c>
      <c r="C266" s="221">
        <v>891780111</v>
      </c>
      <c r="D266" s="221" t="s">
        <v>78</v>
      </c>
      <c r="E266" s="49" t="s">
        <v>6701</v>
      </c>
      <c r="F266" s="65" t="s">
        <v>6700</v>
      </c>
      <c r="G266" s="65">
        <v>0</v>
      </c>
      <c r="H266" s="65" t="s">
        <v>81</v>
      </c>
      <c r="I266" s="65" t="s">
        <v>3368</v>
      </c>
      <c r="J266" s="67" t="s">
        <v>83</v>
      </c>
      <c r="K266" s="66" t="s">
        <v>6699</v>
      </c>
      <c r="L266" s="68">
        <v>26600000</v>
      </c>
      <c r="M266" s="65" t="s">
        <v>85</v>
      </c>
      <c r="N266" s="66" t="s">
        <v>6397</v>
      </c>
      <c r="O266" s="66">
        <v>1124034719</v>
      </c>
      <c r="P266" s="66">
        <v>1290</v>
      </c>
      <c r="Q266" s="70">
        <v>45819</v>
      </c>
      <c r="R266" s="66">
        <v>644600000</v>
      </c>
      <c r="S266" s="70">
        <v>45826</v>
      </c>
      <c r="T266" s="68">
        <v>26600000</v>
      </c>
      <c r="U266" s="68">
        <v>20715</v>
      </c>
      <c r="V266" s="65" t="s">
        <v>87</v>
      </c>
      <c r="W266" s="68">
        <v>16078654</v>
      </c>
      <c r="X266" s="67" t="s">
        <v>1398</v>
      </c>
      <c r="Y266" s="70">
        <v>45826</v>
      </c>
      <c r="Z266" s="70">
        <v>45826</v>
      </c>
      <c r="AA266" s="70" t="s">
        <v>89</v>
      </c>
      <c r="AB266" s="70">
        <v>46022</v>
      </c>
      <c r="AC266" s="49">
        <f t="shared" si="20"/>
        <v>196</v>
      </c>
      <c r="AD266" s="65">
        <v>0</v>
      </c>
      <c r="AE266" s="68">
        <v>0</v>
      </c>
      <c r="AF266" s="65">
        <v>0</v>
      </c>
      <c r="AG266" s="77" t="s">
        <v>89</v>
      </c>
      <c r="AH266" s="49">
        <f t="shared" si="21"/>
        <v>0</v>
      </c>
      <c r="AI266" s="65">
        <v>0</v>
      </c>
      <c r="AJ266" s="68">
        <v>6048000</v>
      </c>
      <c r="AK266" s="65" t="s">
        <v>89</v>
      </c>
      <c r="AL266" s="78" t="s">
        <v>89</v>
      </c>
      <c r="AM266" s="65">
        <v>0</v>
      </c>
      <c r="AN266" s="78" t="s">
        <v>89</v>
      </c>
      <c r="AO266" s="78" t="s">
        <v>89</v>
      </c>
      <c r="AP266" s="78" t="s">
        <v>89</v>
      </c>
      <c r="AQ266" s="49">
        <f t="shared" si="22"/>
        <v>0</v>
      </c>
      <c r="AR266" s="49">
        <f>+L266+AE266-AJ266</f>
        <v>20552000</v>
      </c>
      <c r="AS266" s="65" t="s">
        <v>90</v>
      </c>
      <c r="AT266" s="68">
        <v>0</v>
      </c>
      <c r="AU266" s="65" t="s">
        <v>90</v>
      </c>
      <c r="AV266" s="68">
        <v>0</v>
      </c>
      <c r="AW266" s="75" t="s">
        <v>89</v>
      </c>
      <c r="AX266" s="224">
        <v>0</v>
      </c>
      <c r="AY266" s="79">
        <f t="shared" si="23"/>
        <v>20552000</v>
      </c>
      <c r="AZ266" s="223">
        <f t="shared" si="24"/>
        <v>0</v>
      </c>
      <c r="BA266" s="74">
        <v>0</v>
      </c>
      <c r="BB266" s="75" t="s">
        <v>89</v>
      </c>
      <c r="BC266" s="65" t="s">
        <v>108</v>
      </c>
      <c r="BD266" s="400" t="s">
        <v>6698</v>
      </c>
      <c r="BE266" s="221" t="s">
        <v>87</v>
      </c>
      <c r="BF266" s="221" t="s">
        <v>87</v>
      </c>
    </row>
    <row r="267" spans="2:58" x14ac:dyDescent="0.25">
      <c r="B267" s="221">
        <v>2025</v>
      </c>
      <c r="C267" s="221">
        <v>891780111</v>
      </c>
      <c r="D267" s="221" t="s">
        <v>78</v>
      </c>
      <c r="E267" s="49" t="s">
        <v>6697</v>
      </c>
      <c r="F267" s="65" t="s">
        <v>6696</v>
      </c>
      <c r="G267" s="65">
        <v>0</v>
      </c>
      <c r="H267" s="65" t="s">
        <v>81</v>
      </c>
      <c r="I267" s="65" t="s">
        <v>82</v>
      </c>
      <c r="J267" s="67" t="s">
        <v>83</v>
      </c>
      <c r="K267" s="66" t="s">
        <v>6695</v>
      </c>
      <c r="L267" s="68">
        <v>6300000</v>
      </c>
      <c r="M267" s="65" t="s">
        <v>85</v>
      </c>
      <c r="N267" s="66" t="s">
        <v>6694</v>
      </c>
      <c r="O267" s="66">
        <v>1082863156</v>
      </c>
      <c r="P267" s="66">
        <v>923</v>
      </c>
      <c r="Q267" s="70">
        <v>45769</v>
      </c>
      <c r="R267" s="66">
        <v>333900000</v>
      </c>
      <c r="S267" s="70">
        <v>45826</v>
      </c>
      <c r="T267" s="68">
        <v>6300000</v>
      </c>
      <c r="U267" s="68">
        <v>20716</v>
      </c>
      <c r="V267" s="65" t="s">
        <v>87</v>
      </c>
      <c r="W267" s="68">
        <v>57428039</v>
      </c>
      <c r="X267" s="67" t="s">
        <v>6540</v>
      </c>
      <c r="Y267" s="70">
        <v>45826</v>
      </c>
      <c r="Z267" s="70">
        <v>45826</v>
      </c>
      <c r="AA267" s="70" t="s">
        <v>89</v>
      </c>
      <c r="AB267" s="70">
        <v>45960</v>
      </c>
      <c r="AC267" s="49">
        <f t="shared" si="20"/>
        <v>134</v>
      </c>
      <c r="AD267" s="65">
        <v>0</v>
      </c>
      <c r="AE267" s="68">
        <v>0</v>
      </c>
      <c r="AF267" s="65">
        <v>0</v>
      </c>
      <c r="AG267" s="77" t="s">
        <v>89</v>
      </c>
      <c r="AH267" s="49">
        <f t="shared" si="21"/>
        <v>0</v>
      </c>
      <c r="AI267" s="65">
        <v>0</v>
      </c>
      <c r="AJ267" s="68">
        <v>0</v>
      </c>
      <c r="AK267" s="65" t="s">
        <v>89</v>
      </c>
      <c r="AL267" s="78" t="s">
        <v>89</v>
      </c>
      <c r="AM267" s="65">
        <v>0</v>
      </c>
      <c r="AN267" s="78" t="s">
        <v>89</v>
      </c>
      <c r="AO267" s="78" t="s">
        <v>89</v>
      </c>
      <c r="AP267" s="78" t="s">
        <v>89</v>
      </c>
      <c r="AQ267" s="49">
        <f t="shared" si="22"/>
        <v>0</v>
      </c>
      <c r="AR267" s="49">
        <f>+L267+AE267-AJ267</f>
        <v>6300000</v>
      </c>
      <c r="AS267" s="65" t="s">
        <v>87</v>
      </c>
      <c r="AT267" s="68">
        <v>6300000</v>
      </c>
      <c r="AU267" s="65" t="s">
        <v>90</v>
      </c>
      <c r="AV267" s="68">
        <v>0</v>
      </c>
      <c r="AW267" s="75" t="s">
        <v>89</v>
      </c>
      <c r="AX267" s="224">
        <v>0</v>
      </c>
      <c r="AY267" s="79">
        <f t="shared" si="23"/>
        <v>6300000</v>
      </c>
      <c r="AZ267" s="223">
        <f t="shared" si="24"/>
        <v>0</v>
      </c>
      <c r="BA267" s="74">
        <v>0</v>
      </c>
      <c r="BB267" s="75" t="s">
        <v>89</v>
      </c>
      <c r="BC267" s="65" t="s">
        <v>108</v>
      </c>
      <c r="BD267" s="400" t="s">
        <v>6693</v>
      </c>
      <c r="BE267" s="221" t="s">
        <v>87</v>
      </c>
      <c r="BF267" s="221" t="s">
        <v>87</v>
      </c>
    </row>
    <row r="268" spans="2:58" x14ac:dyDescent="0.25">
      <c r="B268" s="221">
        <v>2025</v>
      </c>
      <c r="C268" s="221">
        <v>891780111</v>
      </c>
      <c r="D268" s="221" t="s">
        <v>78</v>
      </c>
      <c r="E268" s="49" t="s">
        <v>6692</v>
      </c>
      <c r="F268" s="65" t="s">
        <v>6691</v>
      </c>
      <c r="G268" s="65">
        <v>0</v>
      </c>
      <c r="H268" s="65" t="s">
        <v>81</v>
      </c>
      <c r="I268" s="65" t="s">
        <v>82</v>
      </c>
      <c r="J268" s="67" t="s">
        <v>83</v>
      </c>
      <c r="K268" s="66" t="s">
        <v>6547</v>
      </c>
      <c r="L268" s="68">
        <v>6300000</v>
      </c>
      <c r="M268" s="65" t="s">
        <v>85</v>
      </c>
      <c r="N268" s="66" t="s">
        <v>6690</v>
      </c>
      <c r="O268" s="66">
        <v>7604262</v>
      </c>
      <c r="P268" s="66">
        <v>923</v>
      </c>
      <c r="Q268" s="70">
        <v>45769</v>
      </c>
      <c r="R268" s="66">
        <v>333900000</v>
      </c>
      <c r="S268" s="70">
        <v>45826</v>
      </c>
      <c r="T268" s="68">
        <v>6300000</v>
      </c>
      <c r="U268" s="68">
        <v>20717</v>
      </c>
      <c r="V268" s="65" t="s">
        <v>87</v>
      </c>
      <c r="W268" s="68">
        <v>57428039</v>
      </c>
      <c r="X268" s="67" t="s">
        <v>6540</v>
      </c>
      <c r="Y268" s="70">
        <v>45826</v>
      </c>
      <c r="Z268" s="70">
        <v>45826</v>
      </c>
      <c r="AA268" s="70" t="s">
        <v>89</v>
      </c>
      <c r="AB268" s="70">
        <v>45945</v>
      </c>
      <c r="AC268" s="49">
        <f t="shared" si="20"/>
        <v>119</v>
      </c>
      <c r="AD268" s="65">
        <v>0</v>
      </c>
      <c r="AE268" s="68">
        <v>0</v>
      </c>
      <c r="AF268" s="65">
        <v>0</v>
      </c>
      <c r="AG268" s="77" t="s">
        <v>89</v>
      </c>
      <c r="AH268" s="49">
        <f t="shared" si="21"/>
        <v>0</v>
      </c>
      <c r="AI268" s="65">
        <v>0</v>
      </c>
      <c r="AJ268" s="68">
        <v>0</v>
      </c>
      <c r="AK268" s="65" t="s">
        <v>89</v>
      </c>
      <c r="AL268" s="78" t="s">
        <v>89</v>
      </c>
      <c r="AM268" s="65">
        <v>0</v>
      </c>
      <c r="AN268" s="78" t="s">
        <v>89</v>
      </c>
      <c r="AO268" s="78" t="s">
        <v>89</v>
      </c>
      <c r="AP268" s="78" t="s">
        <v>89</v>
      </c>
      <c r="AQ268" s="49">
        <f t="shared" si="22"/>
        <v>0</v>
      </c>
      <c r="AR268" s="49">
        <f>+L268+AE268-AJ268</f>
        <v>6300000</v>
      </c>
      <c r="AS268" s="65" t="s">
        <v>87</v>
      </c>
      <c r="AT268" s="68">
        <v>6300000</v>
      </c>
      <c r="AU268" s="65" t="s">
        <v>90</v>
      </c>
      <c r="AV268" s="68">
        <v>0</v>
      </c>
      <c r="AW268" s="75" t="s">
        <v>89</v>
      </c>
      <c r="AX268" s="224">
        <v>0</v>
      </c>
      <c r="AY268" s="79">
        <f t="shared" si="23"/>
        <v>6300000</v>
      </c>
      <c r="AZ268" s="223">
        <f t="shared" si="24"/>
        <v>0</v>
      </c>
      <c r="BA268" s="74">
        <v>0</v>
      </c>
      <c r="BB268" s="75" t="s">
        <v>89</v>
      </c>
      <c r="BC268" s="65" t="s">
        <v>108</v>
      </c>
      <c r="BD268" s="400" t="s">
        <v>6689</v>
      </c>
      <c r="BE268" s="221" t="s">
        <v>87</v>
      </c>
      <c r="BF268" s="221" t="s">
        <v>87</v>
      </c>
    </row>
    <row r="269" spans="2:58" x14ac:dyDescent="0.25">
      <c r="B269" s="221">
        <v>2025</v>
      </c>
      <c r="C269" s="221">
        <v>891780111</v>
      </c>
      <c r="D269" s="221" t="s">
        <v>78</v>
      </c>
      <c r="E269" s="49" t="s">
        <v>6688</v>
      </c>
      <c r="F269" s="65" t="s">
        <v>6687</v>
      </c>
      <c r="G269" s="65">
        <v>0</v>
      </c>
      <c r="H269" s="65" t="s">
        <v>81</v>
      </c>
      <c r="I269" s="65" t="s">
        <v>82</v>
      </c>
      <c r="J269" s="67" t="s">
        <v>83</v>
      </c>
      <c r="K269" s="66" t="s">
        <v>6686</v>
      </c>
      <c r="L269" s="68">
        <v>6300000</v>
      </c>
      <c r="M269" s="65" t="s">
        <v>85</v>
      </c>
      <c r="N269" s="66" t="s">
        <v>6685</v>
      </c>
      <c r="O269" s="66">
        <v>85151266</v>
      </c>
      <c r="P269" s="66">
        <v>923</v>
      </c>
      <c r="Q269" s="70">
        <v>45769</v>
      </c>
      <c r="R269" s="66">
        <v>333900000</v>
      </c>
      <c r="S269" s="70">
        <v>45828</v>
      </c>
      <c r="T269" s="68">
        <v>6300000</v>
      </c>
      <c r="U269" s="68">
        <v>20976</v>
      </c>
      <c r="V269" s="65" t="s">
        <v>87</v>
      </c>
      <c r="W269" s="68">
        <v>57428039</v>
      </c>
      <c r="X269" s="67" t="s">
        <v>6540</v>
      </c>
      <c r="Y269" s="70">
        <v>45827</v>
      </c>
      <c r="Z269" s="70">
        <v>45828</v>
      </c>
      <c r="AA269" s="70" t="s">
        <v>89</v>
      </c>
      <c r="AB269" s="70">
        <v>46006</v>
      </c>
      <c r="AC269" s="49">
        <f t="shared" si="20"/>
        <v>178</v>
      </c>
      <c r="AD269" s="65">
        <v>0</v>
      </c>
      <c r="AE269" s="68">
        <v>0</v>
      </c>
      <c r="AF269" s="65">
        <v>0</v>
      </c>
      <c r="AG269" s="77" t="s">
        <v>89</v>
      </c>
      <c r="AH269" s="49">
        <f t="shared" si="21"/>
        <v>0</v>
      </c>
      <c r="AI269" s="65">
        <v>0</v>
      </c>
      <c r="AJ269" s="68">
        <v>0</v>
      </c>
      <c r="AK269" s="65" t="s">
        <v>89</v>
      </c>
      <c r="AL269" s="78" t="s">
        <v>89</v>
      </c>
      <c r="AM269" s="65">
        <v>0</v>
      </c>
      <c r="AN269" s="78" t="s">
        <v>89</v>
      </c>
      <c r="AO269" s="78" t="s">
        <v>89</v>
      </c>
      <c r="AP269" s="78" t="s">
        <v>89</v>
      </c>
      <c r="AQ269" s="49">
        <f t="shared" si="22"/>
        <v>0</v>
      </c>
      <c r="AR269" s="49">
        <f>+L269+AE269-AJ269</f>
        <v>6300000</v>
      </c>
      <c r="AS269" s="65" t="s">
        <v>87</v>
      </c>
      <c r="AT269" s="68">
        <v>6300000</v>
      </c>
      <c r="AU269" s="65" t="s">
        <v>90</v>
      </c>
      <c r="AV269" s="68">
        <v>0</v>
      </c>
      <c r="AW269" s="75" t="s">
        <v>89</v>
      </c>
      <c r="AX269" s="224">
        <v>0</v>
      </c>
      <c r="AY269" s="79">
        <f t="shared" si="23"/>
        <v>6300000</v>
      </c>
      <c r="AZ269" s="223">
        <f t="shared" si="24"/>
        <v>0</v>
      </c>
      <c r="BA269" s="74">
        <v>0</v>
      </c>
      <c r="BB269" s="75" t="s">
        <v>89</v>
      </c>
      <c r="BC269" s="65" t="s">
        <v>108</v>
      </c>
      <c r="BD269" s="400" t="s">
        <v>6684</v>
      </c>
      <c r="BE269" s="221" t="s">
        <v>87</v>
      </c>
      <c r="BF269" s="221" t="s">
        <v>87</v>
      </c>
    </row>
    <row r="270" spans="2:58" x14ac:dyDescent="0.25">
      <c r="B270" s="221">
        <v>2025</v>
      </c>
      <c r="C270" s="221">
        <v>891780111</v>
      </c>
      <c r="D270" s="221" t="s">
        <v>78</v>
      </c>
      <c r="E270" s="49" t="s">
        <v>6683</v>
      </c>
      <c r="F270" s="65" t="s">
        <v>6682</v>
      </c>
      <c r="G270" s="65">
        <v>0</v>
      </c>
      <c r="H270" s="65" t="s">
        <v>81</v>
      </c>
      <c r="I270" s="65" t="s">
        <v>82</v>
      </c>
      <c r="J270" s="67" t="s">
        <v>83</v>
      </c>
      <c r="K270" s="66" t="s">
        <v>6681</v>
      </c>
      <c r="L270" s="68">
        <v>6300000</v>
      </c>
      <c r="M270" s="65" t="s">
        <v>85</v>
      </c>
      <c r="N270" s="66" t="s">
        <v>6680</v>
      </c>
      <c r="O270" s="66">
        <v>1082908624</v>
      </c>
      <c r="P270" s="66">
        <v>923</v>
      </c>
      <c r="Q270" s="70">
        <v>45769</v>
      </c>
      <c r="R270" s="66">
        <v>333900000</v>
      </c>
      <c r="S270" s="70">
        <v>45828</v>
      </c>
      <c r="T270" s="68">
        <v>6300000</v>
      </c>
      <c r="U270" s="68">
        <v>20977</v>
      </c>
      <c r="V270" s="65" t="s">
        <v>87</v>
      </c>
      <c r="W270" s="68">
        <v>57428039</v>
      </c>
      <c r="X270" s="67" t="s">
        <v>6540</v>
      </c>
      <c r="Y270" s="70">
        <v>45827</v>
      </c>
      <c r="Z270" s="70">
        <v>45828</v>
      </c>
      <c r="AA270" s="70" t="s">
        <v>89</v>
      </c>
      <c r="AB270" s="70">
        <v>46006</v>
      </c>
      <c r="AC270" s="49">
        <f t="shared" si="20"/>
        <v>178</v>
      </c>
      <c r="AD270" s="65">
        <v>0</v>
      </c>
      <c r="AE270" s="68">
        <v>0</v>
      </c>
      <c r="AF270" s="65">
        <v>0</v>
      </c>
      <c r="AG270" s="77" t="s">
        <v>89</v>
      </c>
      <c r="AH270" s="49">
        <f t="shared" si="21"/>
        <v>0</v>
      </c>
      <c r="AI270" s="65">
        <v>0</v>
      </c>
      <c r="AJ270" s="68">
        <v>0</v>
      </c>
      <c r="AK270" s="65" t="s">
        <v>89</v>
      </c>
      <c r="AL270" s="78" t="s">
        <v>89</v>
      </c>
      <c r="AM270" s="65">
        <v>0</v>
      </c>
      <c r="AN270" s="78" t="s">
        <v>89</v>
      </c>
      <c r="AO270" s="78" t="s">
        <v>89</v>
      </c>
      <c r="AP270" s="78" t="s">
        <v>89</v>
      </c>
      <c r="AQ270" s="49">
        <f t="shared" si="22"/>
        <v>0</v>
      </c>
      <c r="AR270" s="49">
        <f>+L270+AE270-AJ270</f>
        <v>6300000</v>
      </c>
      <c r="AS270" s="65" t="s">
        <v>87</v>
      </c>
      <c r="AT270" s="68">
        <v>6300000</v>
      </c>
      <c r="AU270" s="65" t="s">
        <v>90</v>
      </c>
      <c r="AV270" s="68">
        <v>0</v>
      </c>
      <c r="AW270" s="75" t="s">
        <v>89</v>
      </c>
      <c r="AX270" s="224">
        <v>0</v>
      </c>
      <c r="AY270" s="79">
        <f t="shared" si="23"/>
        <v>6300000</v>
      </c>
      <c r="AZ270" s="223">
        <f t="shared" si="24"/>
        <v>0</v>
      </c>
      <c r="BA270" s="74">
        <v>0</v>
      </c>
      <c r="BB270" s="75" t="s">
        <v>89</v>
      </c>
      <c r="BC270" s="65" t="s">
        <v>108</v>
      </c>
      <c r="BD270" s="400" t="s">
        <v>6679</v>
      </c>
      <c r="BE270" s="221" t="s">
        <v>87</v>
      </c>
      <c r="BF270" s="221" t="s">
        <v>87</v>
      </c>
    </row>
    <row r="271" spans="2:58" x14ac:dyDescent="0.25">
      <c r="B271" s="221">
        <v>2025</v>
      </c>
      <c r="C271" s="221">
        <v>891780111</v>
      </c>
      <c r="D271" s="221" t="s">
        <v>78</v>
      </c>
      <c r="E271" s="49" t="s">
        <v>6678</v>
      </c>
      <c r="F271" s="65" t="s">
        <v>6677</v>
      </c>
      <c r="G271" s="65">
        <v>0</v>
      </c>
      <c r="H271" s="65" t="s">
        <v>81</v>
      </c>
      <c r="I271" s="65" t="s">
        <v>3368</v>
      </c>
      <c r="J271" s="67" t="s">
        <v>83</v>
      </c>
      <c r="K271" s="66" t="s">
        <v>6676</v>
      </c>
      <c r="L271" s="68">
        <v>28000000</v>
      </c>
      <c r="M271" s="65" t="s">
        <v>85</v>
      </c>
      <c r="N271" s="66" t="s">
        <v>6675</v>
      </c>
      <c r="O271" s="66">
        <v>1193566711</v>
      </c>
      <c r="P271" s="66">
        <v>1290</v>
      </c>
      <c r="Q271" s="70">
        <v>45819</v>
      </c>
      <c r="R271" s="66">
        <v>644600000</v>
      </c>
      <c r="S271" s="70">
        <v>45828</v>
      </c>
      <c r="T271" s="68">
        <v>28000000</v>
      </c>
      <c r="U271" s="68">
        <v>20978</v>
      </c>
      <c r="V271" s="65" t="s">
        <v>87</v>
      </c>
      <c r="W271" s="68">
        <v>16078654</v>
      </c>
      <c r="X271" s="67" t="s">
        <v>1398</v>
      </c>
      <c r="Y271" s="70">
        <v>45827</v>
      </c>
      <c r="Z271" s="70">
        <v>45828</v>
      </c>
      <c r="AA271" s="70" t="s">
        <v>89</v>
      </c>
      <c r="AB271" s="70">
        <v>46022</v>
      </c>
      <c r="AC271" s="49">
        <f t="shared" si="20"/>
        <v>194</v>
      </c>
      <c r="AD271" s="65">
        <v>0</v>
      </c>
      <c r="AE271" s="68">
        <v>0</v>
      </c>
      <c r="AF271" s="65">
        <v>0</v>
      </c>
      <c r="AG271" s="77" t="s">
        <v>89</v>
      </c>
      <c r="AH271" s="49">
        <f t="shared" si="21"/>
        <v>0</v>
      </c>
      <c r="AI271" s="65">
        <v>0</v>
      </c>
      <c r="AJ271" s="68">
        <v>0</v>
      </c>
      <c r="AK271" s="65" t="s">
        <v>89</v>
      </c>
      <c r="AL271" s="78" t="s">
        <v>89</v>
      </c>
      <c r="AM271" s="65">
        <v>0</v>
      </c>
      <c r="AN271" s="78" t="s">
        <v>89</v>
      </c>
      <c r="AO271" s="78" t="s">
        <v>89</v>
      </c>
      <c r="AP271" s="78" t="s">
        <v>89</v>
      </c>
      <c r="AQ271" s="49">
        <f t="shared" si="22"/>
        <v>0</v>
      </c>
      <c r="AR271" s="49">
        <f>+L271+AE271-AJ271</f>
        <v>28000000</v>
      </c>
      <c r="AS271" s="65" t="s">
        <v>90</v>
      </c>
      <c r="AT271" s="68">
        <v>0</v>
      </c>
      <c r="AU271" s="65" t="s">
        <v>90</v>
      </c>
      <c r="AV271" s="68">
        <v>0</v>
      </c>
      <c r="AW271" s="75" t="s">
        <v>89</v>
      </c>
      <c r="AX271" s="224">
        <v>0</v>
      </c>
      <c r="AY271" s="79">
        <f t="shared" si="23"/>
        <v>28000000</v>
      </c>
      <c r="AZ271" s="223">
        <f t="shared" si="24"/>
        <v>0</v>
      </c>
      <c r="BA271" s="74">
        <v>0</v>
      </c>
      <c r="BB271" s="75" t="s">
        <v>89</v>
      </c>
      <c r="BC271" s="65" t="s">
        <v>108</v>
      </c>
      <c r="BD271" s="400" t="s">
        <v>6674</v>
      </c>
      <c r="BE271" s="221" t="s">
        <v>87</v>
      </c>
      <c r="BF271" s="221" t="s">
        <v>87</v>
      </c>
    </row>
    <row r="272" spans="2:58" x14ac:dyDescent="0.25">
      <c r="B272" s="221">
        <v>2025</v>
      </c>
      <c r="C272" s="221">
        <v>891780111</v>
      </c>
      <c r="D272" s="221" t="s">
        <v>78</v>
      </c>
      <c r="E272" s="49" t="s">
        <v>6673</v>
      </c>
      <c r="F272" s="65" t="s">
        <v>6672</v>
      </c>
      <c r="G272" s="65">
        <v>0</v>
      </c>
      <c r="H272" s="65" t="s">
        <v>81</v>
      </c>
      <c r="I272" s="65" t="s">
        <v>3368</v>
      </c>
      <c r="J272" s="67" t="s">
        <v>83</v>
      </c>
      <c r="K272" s="66" t="s">
        <v>6671</v>
      </c>
      <c r="L272" s="68">
        <v>42000000</v>
      </c>
      <c r="M272" s="65" t="s">
        <v>85</v>
      </c>
      <c r="N272" s="66" t="s">
        <v>6670</v>
      </c>
      <c r="O272" s="66">
        <v>1004501507</v>
      </c>
      <c r="P272" s="66">
        <v>1290</v>
      </c>
      <c r="Q272" s="70">
        <v>45819</v>
      </c>
      <c r="R272" s="66">
        <v>644600000</v>
      </c>
      <c r="S272" s="70">
        <v>45828</v>
      </c>
      <c r="T272" s="68">
        <v>42000000</v>
      </c>
      <c r="U272" s="68">
        <v>20979</v>
      </c>
      <c r="V272" s="65" t="s">
        <v>87</v>
      </c>
      <c r="W272" s="68">
        <v>16078654</v>
      </c>
      <c r="X272" s="67" t="s">
        <v>1398</v>
      </c>
      <c r="Y272" s="70">
        <v>45827</v>
      </c>
      <c r="Z272" s="70">
        <v>45828</v>
      </c>
      <c r="AA272" s="70" t="s">
        <v>89</v>
      </c>
      <c r="AB272" s="70">
        <v>46022</v>
      </c>
      <c r="AC272" s="49">
        <f t="shared" si="20"/>
        <v>194</v>
      </c>
      <c r="AD272" s="65">
        <v>0</v>
      </c>
      <c r="AE272" s="68">
        <v>0</v>
      </c>
      <c r="AF272" s="65">
        <v>0</v>
      </c>
      <c r="AG272" s="77" t="s">
        <v>89</v>
      </c>
      <c r="AH272" s="49">
        <f t="shared" si="21"/>
        <v>0</v>
      </c>
      <c r="AI272" s="65">
        <v>0</v>
      </c>
      <c r="AJ272" s="68">
        <v>0</v>
      </c>
      <c r="AK272" s="65" t="s">
        <v>89</v>
      </c>
      <c r="AL272" s="78" t="s">
        <v>89</v>
      </c>
      <c r="AM272" s="65">
        <v>0</v>
      </c>
      <c r="AN272" s="78" t="s">
        <v>89</v>
      </c>
      <c r="AO272" s="78" t="s">
        <v>89</v>
      </c>
      <c r="AP272" s="78" t="s">
        <v>89</v>
      </c>
      <c r="AQ272" s="49">
        <f t="shared" si="22"/>
        <v>0</v>
      </c>
      <c r="AR272" s="49">
        <f>+L272+AE272-AJ272</f>
        <v>42000000</v>
      </c>
      <c r="AS272" s="65" t="s">
        <v>90</v>
      </c>
      <c r="AT272" s="68">
        <v>0</v>
      </c>
      <c r="AU272" s="65" t="s">
        <v>90</v>
      </c>
      <c r="AV272" s="68">
        <v>0</v>
      </c>
      <c r="AW272" s="75" t="s">
        <v>89</v>
      </c>
      <c r="AX272" s="224">
        <v>0</v>
      </c>
      <c r="AY272" s="79">
        <f t="shared" si="23"/>
        <v>42000000</v>
      </c>
      <c r="AZ272" s="223">
        <f t="shared" si="24"/>
        <v>0</v>
      </c>
      <c r="BA272" s="74">
        <v>0</v>
      </c>
      <c r="BB272" s="75" t="s">
        <v>89</v>
      </c>
      <c r="BC272" s="65" t="s">
        <v>108</v>
      </c>
      <c r="BD272" s="400" t="s">
        <v>6669</v>
      </c>
      <c r="BE272" s="221" t="s">
        <v>87</v>
      </c>
      <c r="BF272" s="221" t="s">
        <v>87</v>
      </c>
    </row>
    <row r="273" spans="2:58" x14ac:dyDescent="0.25">
      <c r="B273" s="221">
        <v>2025</v>
      </c>
      <c r="C273" s="221">
        <v>891780111</v>
      </c>
      <c r="D273" s="221" t="s">
        <v>78</v>
      </c>
      <c r="E273" s="49" t="s">
        <v>6668</v>
      </c>
      <c r="F273" s="65" t="s">
        <v>6667</v>
      </c>
      <c r="G273" s="65">
        <v>0</v>
      </c>
      <c r="H273" s="65" t="s">
        <v>81</v>
      </c>
      <c r="I273" s="65" t="s">
        <v>82</v>
      </c>
      <c r="J273" s="67" t="s">
        <v>83</v>
      </c>
      <c r="K273" s="66" t="s">
        <v>6666</v>
      </c>
      <c r="L273" s="68">
        <v>6300000</v>
      </c>
      <c r="M273" s="65" t="s">
        <v>85</v>
      </c>
      <c r="N273" s="66" t="s">
        <v>6665</v>
      </c>
      <c r="O273" s="66">
        <v>1082984559</v>
      </c>
      <c r="P273" s="66">
        <v>923</v>
      </c>
      <c r="Q273" s="70">
        <v>45769</v>
      </c>
      <c r="R273" s="66">
        <v>333900000</v>
      </c>
      <c r="S273" s="70">
        <v>45828</v>
      </c>
      <c r="T273" s="68">
        <v>6300000</v>
      </c>
      <c r="U273" s="68">
        <v>20980</v>
      </c>
      <c r="V273" s="65" t="s">
        <v>87</v>
      </c>
      <c r="W273" s="68">
        <v>57428039</v>
      </c>
      <c r="X273" s="67" t="s">
        <v>6540</v>
      </c>
      <c r="Y273" s="70">
        <v>45827</v>
      </c>
      <c r="Z273" s="70">
        <v>45828</v>
      </c>
      <c r="AA273" s="70" t="s">
        <v>89</v>
      </c>
      <c r="AB273" s="70">
        <v>46006</v>
      </c>
      <c r="AC273" s="49">
        <f t="shared" si="20"/>
        <v>178</v>
      </c>
      <c r="AD273" s="65">
        <v>0</v>
      </c>
      <c r="AE273" s="68">
        <v>0</v>
      </c>
      <c r="AF273" s="65">
        <v>0</v>
      </c>
      <c r="AG273" s="77" t="s">
        <v>89</v>
      </c>
      <c r="AH273" s="49">
        <f t="shared" si="21"/>
        <v>0</v>
      </c>
      <c r="AI273" s="65">
        <v>0</v>
      </c>
      <c r="AJ273" s="68">
        <v>0</v>
      </c>
      <c r="AK273" s="65" t="s">
        <v>89</v>
      </c>
      <c r="AL273" s="78" t="s">
        <v>89</v>
      </c>
      <c r="AM273" s="65">
        <v>0</v>
      </c>
      <c r="AN273" s="78" t="s">
        <v>89</v>
      </c>
      <c r="AO273" s="78" t="s">
        <v>89</v>
      </c>
      <c r="AP273" s="78" t="s">
        <v>89</v>
      </c>
      <c r="AQ273" s="49">
        <f t="shared" si="22"/>
        <v>0</v>
      </c>
      <c r="AR273" s="49">
        <f>+L273+AE273-AJ273</f>
        <v>6300000</v>
      </c>
      <c r="AS273" s="65" t="s">
        <v>87</v>
      </c>
      <c r="AT273" s="68">
        <v>6300000</v>
      </c>
      <c r="AU273" s="65" t="s">
        <v>90</v>
      </c>
      <c r="AV273" s="68">
        <v>0</v>
      </c>
      <c r="AW273" s="75" t="s">
        <v>89</v>
      </c>
      <c r="AX273" s="224">
        <v>0</v>
      </c>
      <c r="AY273" s="79">
        <f t="shared" si="23"/>
        <v>6300000</v>
      </c>
      <c r="AZ273" s="223">
        <f t="shared" si="24"/>
        <v>0</v>
      </c>
      <c r="BA273" s="74">
        <v>0</v>
      </c>
      <c r="BB273" s="75" t="s">
        <v>89</v>
      </c>
      <c r="BC273" s="65" t="s">
        <v>108</v>
      </c>
      <c r="BD273" s="400" t="s">
        <v>6664</v>
      </c>
      <c r="BE273" s="221" t="s">
        <v>87</v>
      </c>
      <c r="BF273" s="221" t="s">
        <v>87</v>
      </c>
    </row>
    <row r="274" spans="2:58" x14ac:dyDescent="0.25">
      <c r="B274" s="221">
        <v>2025</v>
      </c>
      <c r="C274" s="221">
        <v>891780111</v>
      </c>
      <c r="D274" s="221" t="s">
        <v>78</v>
      </c>
      <c r="E274" s="49" t="s">
        <v>6663</v>
      </c>
      <c r="F274" s="65" t="s">
        <v>6662</v>
      </c>
      <c r="G274" s="65">
        <v>0</v>
      </c>
      <c r="H274" s="65" t="s">
        <v>81</v>
      </c>
      <c r="I274" s="65" t="s">
        <v>82</v>
      </c>
      <c r="J274" s="67" t="s">
        <v>83</v>
      </c>
      <c r="K274" s="66" t="s">
        <v>6661</v>
      </c>
      <c r="L274" s="68">
        <v>6873000</v>
      </c>
      <c r="M274" s="65" t="s">
        <v>85</v>
      </c>
      <c r="N274" s="66" t="s">
        <v>6660</v>
      </c>
      <c r="O274" s="66">
        <v>7634352</v>
      </c>
      <c r="P274" s="66">
        <v>923</v>
      </c>
      <c r="Q274" s="70">
        <v>45769</v>
      </c>
      <c r="R274" s="66">
        <v>333900000</v>
      </c>
      <c r="S274" s="70">
        <v>45828</v>
      </c>
      <c r="T274" s="68">
        <v>6873000</v>
      </c>
      <c r="U274" s="68">
        <v>20981</v>
      </c>
      <c r="V274" s="65" t="s">
        <v>87</v>
      </c>
      <c r="W274" s="68">
        <v>57428039</v>
      </c>
      <c r="X274" s="67" t="s">
        <v>6540</v>
      </c>
      <c r="Y274" s="70">
        <v>45827</v>
      </c>
      <c r="Z274" s="70">
        <v>45828</v>
      </c>
      <c r="AA274" s="70" t="s">
        <v>89</v>
      </c>
      <c r="AB274" s="70">
        <v>45930</v>
      </c>
      <c r="AC274" s="49">
        <f t="shared" si="20"/>
        <v>102</v>
      </c>
      <c r="AD274" s="65">
        <v>0</v>
      </c>
      <c r="AE274" s="68">
        <v>0</v>
      </c>
      <c r="AF274" s="65">
        <v>0</v>
      </c>
      <c r="AG274" s="77" t="s">
        <v>89</v>
      </c>
      <c r="AH274" s="49">
        <f t="shared" si="21"/>
        <v>0</v>
      </c>
      <c r="AI274" s="65">
        <v>0</v>
      </c>
      <c r="AJ274" s="68">
        <v>0</v>
      </c>
      <c r="AK274" s="65" t="s">
        <v>89</v>
      </c>
      <c r="AL274" s="78" t="s">
        <v>89</v>
      </c>
      <c r="AM274" s="65">
        <v>0</v>
      </c>
      <c r="AN274" s="78" t="s">
        <v>89</v>
      </c>
      <c r="AO274" s="78" t="s">
        <v>89</v>
      </c>
      <c r="AP274" s="78" t="s">
        <v>89</v>
      </c>
      <c r="AQ274" s="49">
        <f t="shared" si="22"/>
        <v>0</v>
      </c>
      <c r="AR274" s="49">
        <f>+L274+AE274-AJ274</f>
        <v>6873000</v>
      </c>
      <c r="AS274" s="65" t="s">
        <v>87</v>
      </c>
      <c r="AT274" s="68">
        <v>6873000</v>
      </c>
      <c r="AU274" s="65" t="s">
        <v>90</v>
      </c>
      <c r="AV274" s="68">
        <v>0</v>
      </c>
      <c r="AW274" s="75" t="s">
        <v>89</v>
      </c>
      <c r="AX274" s="224">
        <v>0</v>
      </c>
      <c r="AY274" s="79">
        <f t="shared" si="23"/>
        <v>6873000</v>
      </c>
      <c r="AZ274" s="223">
        <f t="shared" si="24"/>
        <v>0</v>
      </c>
      <c r="BA274" s="74">
        <v>0</v>
      </c>
      <c r="BB274" s="75" t="s">
        <v>89</v>
      </c>
      <c r="BC274" s="65" t="s">
        <v>108</v>
      </c>
      <c r="BD274" s="400" t="s">
        <v>6659</v>
      </c>
      <c r="BE274" s="221" t="s">
        <v>87</v>
      </c>
      <c r="BF274" s="221" t="s">
        <v>87</v>
      </c>
    </row>
    <row r="275" spans="2:58" x14ac:dyDescent="0.25">
      <c r="B275" s="221">
        <v>2025</v>
      </c>
      <c r="C275" s="221">
        <v>891780111</v>
      </c>
      <c r="D275" s="221" t="s">
        <v>78</v>
      </c>
      <c r="E275" s="49" t="s">
        <v>6658</v>
      </c>
      <c r="F275" s="65" t="s">
        <v>6657</v>
      </c>
      <c r="G275" s="65">
        <v>0</v>
      </c>
      <c r="H275" s="65" t="s">
        <v>81</v>
      </c>
      <c r="I275" s="65" t="s">
        <v>82</v>
      </c>
      <c r="J275" s="67" t="s">
        <v>83</v>
      </c>
      <c r="K275" s="66" t="s">
        <v>6656</v>
      </c>
      <c r="L275" s="68">
        <v>6300000</v>
      </c>
      <c r="M275" s="65" t="s">
        <v>85</v>
      </c>
      <c r="N275" s="66" t="s">
        <v>6655</v>
      </c>
      <c r="O275" s="66">
        <v>57299253</v>
      </c>
      <c r="P275" s="66">
        <v>923</v>
      </c>
      <c r="Q275" s="70">
        <v>45769</v>
      </c>
      <c r="R275" s="66">
        <v>333900000</v>
      </c>
      <c r="S275" s="70">
        <v>45828</v>
      </c>
      <c r="T275" s="68">
        <v>6300000</v>
      </c>
      <c r="U275" s="68">
        <v>20982</v>
      </c>
      <c r="V275" s="65" t="s">
        <v>87</v>
      </c>
      <c r="W275" s="68">
        <v>57428039</v>
      </c>
      <c r="X275" s="67" t="s">
        <v>6540</v>
      </c>
      <c r="Y275" s="70">
        <v>45827</v>
      </c>
      <c r="Z275" s="70">
        <v>45828</v>
      </c>
      <c r="AA275" s="70" t="s">
        <v>89</v>
      </c>
      <c r="AB275" s="70">
        <v>45930</v>
      </c>
      <c r="AC275" s="49">
        <f t="shared" si="20"/>
        <v>102</v>
      </c>
      <c r="AD275" s="65">
        <v>0</v>
      </c>
      <c r="AE275" s="68">
        <v>0</v>
      </c>
      <c r="AF275" s="65">
        <v>0</v>
      </c>
      <c r="AG275" s="77" t="s">
        <v>89</v>
      </c>
      <c r="AH275" s="49">
        <f t="shared" si="21"/>
        <v>0</v>
      </c>
      <c r="AI275" s="65">
        <v>0</v>
      </c>
      <c r="AJ275" s="68">
        <v>0</v>
      </c>
      <c r="AK275" s="65" t="s">
        <v>89</v>
      </c>
      <c r="AL275" s="78" t="s">
        <v>89</v>
      </c>
      <c r="AM275" s="65">
        <v>0</v>
      </c>
      <c r="AN275" s="78" t="s">
        <v>89</v>
      </c>
      <c r="AO275" s="78" t="s">
        <v>89</v>
      </c>
      <c r="AP275" s="78" t="s">
        <v>89</v>
      </c>
      <c r="AQ275" s="49">
        <f t="shared" si="22"/>
        <v>0</v>
      </c>
      <c r="AR275" s="49">
        <f>+L275+AE275-AJ275</f>
        <v>6300000</v>
      </c>
      <c r="AS275" s="65" t="s">
        <v>87</v>
      </c>
      <c r="AT275" s="68">
        <v>6300000</v>
      </c>
      <c r="AU275" s="65" t="s">
        <v>90</v>
      </c>
      <c r="AV275" s="68">
        <v>0</v>
      </c>
      <c r="AW275" s="75" t="s">
        <v>89</v>
      </c>
      <c r="AX275" s="224">
        <v>0</v>
      </c>
      <c r="AY275" s="79">
        <f t="shared" si="23"/>
        <v>6300000</v>
      </c>
      <c r="AZ275" s="223">
        <f t="shared" si="24"/>
        <v>0</v>
      </c>
      <c r="BA275" s="74">
        <v>0</v>
      </c>
      <c r="BB275" s="75" t="s">
        <v>89</v>
      </c>
      <c r="BC275" s="65" t="s">
        <v>108</v>
      </c>
      <c r="BD275" s="400" t="s">
        <v>6654</v>
      </c>
      <c r="BE275" s="221" t="s">
        <v>87</v>
      </c>
      <c r="BF275" s="221" t="s">
        <v>87</v>
      </c>
    </row>
    <row r="276" spans="2:58" x14ac:dyDescent="0.25">
      <c r="B276" s="221">
        <v>2025</v>
      </c>
      <c r="C276" s="221">
        <v>891780111</v>
      </c>
      <c r="D276" s="221" t="s">
        <v>78</v>
      </c>
      <c r="E276" s="49" t="s">
        <v>6653</v>
      </c>
      <c r="F276" s="65" t="s">
        <v>6652</v>
      </c>
      <c r="G276" s="65">
        <v>0</v>
      </c>
      <c r="H276" s="65" t="s">
        <v>81</v>
      </c>
      <c r="I276" s="65" t="s">
        <v>82</v>
      </c>
      <c r="J276" s="67" t="s">
        <v>83</v>
      </c>
      <c r="K276" s="66" t="s">
        <v>6651</v>
      </c>
      <c r="L276" s="68">
        <v>6300000</v>
      </c>
      <c r="M276" s="65" t="s">
        <v>85</v>
      </c>
      <c r="N276" s="66" t="s">
        <v>6650</v>
      </c>
      <c r="O276" s="66">
        <v>7143554</v>
      </c>
      <c r="P276" s="66">
        <v>923</v>
      </c>
      <c r="Q276" s="70">
        <v>45769</v>
      </c>
      <c r="R276" s="66">
        <v>333900000</v>
      </c>
      <c r="S276" s="70">
        <v>45828</v>
      </c>
      <c r="T276" s="68">
        <v>6300000</v>
      </c>
      <c r="U276" s="68">
        <v>20983</v>
      </c>
      <c r="V276" s="65" t="s">
        <v>87</v>
      </c>
      <c r="W276" s="68">
        <v>57428039</v>
      </c>
      <c r="X276" s="67" t="s">
        <v>6540</v>
      </c>
      <c r="Y276" s="70">
        <v>45827</v>
      </c>
      <c r="Z276" s="70">
        <v>45828</v>
      </c>
      <c r="AA276" s="70" t="s">
        <v>89</v>
      </c>
      <c r="AB276" s="70">
        <v>46006</v>
      </c>
      <c r="AC276" s="49">
        <f t="shared" si="20"/>
        <v>178</v>
      </c>
      <c r="AD276" s="65">
        <v>0</v>
      </c>
      <c r="AE276" s="68">
        <v>0</v>
      </c>
      <c r="AF276" s="65">
        <v>0</v>
      </c>
      <c r="AG276" s="77" t="s">
        <v>89</v>
      </c>
      <c r="AH276" s="49">
        <f t="shared" si="21"/>
        <v>0</v>
      </c>
      <c r="AI276" s="65">
        <v>0</v>
      </c>
      <c r="AJ276" s="68">
        <v>0</v>
      </c>
      <c r="AK276" s="65" t="s">
        <v>89</v>
      </c>
      <c r="AL276" s="78" t="s">
        <v>89</v>
      </c>
      <c r="AM276" s="65">
        <v>0</v>
      </c>
      <c r="AN276" s="78" t="s">
        <v>89</v>
      </c>
      <c r="AO276" s="78" t="s">
        <v>89</v>
      </c>
      <c r="AP276" s="78" t="s">
        <v>89</v>
      </c>
      <c r="AQ276" s="49">
        <f t="shared" si="22"/>
        <v>0</v>
      </c>
      <c r="AR276" s="49">
        <f>+L276+AE276-AJ276</f>
        <v>6300000</v>
      </c>
      <c r="AS276" s="65" t="s">
        <v>87</v>
      </c>
      <c r="AT276" s="68">
        <v>6300000</v>
      </c>
      <c r="AU276" s="65" t="s">
        <v>90</v>
      </c>
      <c r="AV276" s="68">
        <v>0</v>
      </c>
      <c r="AW276" s="75" t="s">
        <v>89</v>
      </c>
      <c r="AX276" s="224">
        <v>0</v>
      </c>
      <c r="AY276" s="79">
        <f t="shared" si="23"/>
        <v>6300000</v>
      </c>
      <c r="AZ276" s="223">
        <f t="shared" si="24"/>
        <v>0</v>
      </c>
      <c r="BA276" s="74">
        <v>0</v>
      </c>
      <c r="BB276" s="75" t="s">
        <v>89</v>
      </c>
      <c r="BC276" s="65" t="s">
        <v>108</v>
      </c>
      <c r="BD276" s="400" t="s">
        <v>6649</v>
      </c>
      <c r="BE276" s="221" t="s">
        <v>87</v>
      </c>
      <c r="BF276" s="221" t="s">
        <v>87</v>
      </c>
    </row>
    <row r="277" spans="2:58" x14ac:dyDescent="0.25">
      <c r="B277" s="221">
        <v>2025</v>
      </c>
      <c r="C277" s="221">
        <v>891780111</v>
      </c>
      <c r="D277" s="221" t="s">
        <v>78</v>
      </c>
      <c r="E277" s="49" t="s">
        <v>6648</v>
      </c>
      <c r="F277" s="65" t="s">
        <v>6647</v>
      </c>
      <c r="G277" s="65">
        <v>0</v>
      </c>
      <c r="H277" s="65" t="s">
        <v>81</v>
      </c>
      <c r="I277" s="65" t="s">
        <v>82</v>
      </c>
      <c r="J277" s="67" t="s">
        <v>83</v>
      </c>
      <c r="K277" s="66" t="s">
        <v>6646</v>
      </c>
      <c r="L277" s="68">
        <v>29250000</v>
      </c>
      <c r="M277" s="65" t="s">
        <v>85</v>
      </c>
      <c r="N277" s="66" t="s">
        <v>6402</v>
      </c>
      <c r="O277" s="66">
        <v>36727138</v>
      </c>
      <c r="P277" s="66">
        <v>1264</v>
      </c>
      <c r="Q277" s="70">
        <v>45813</v>
      </c>
      <c r="R277" s="66">
        <v>52560000</v>
      </c>
      <c r="S277" s="70">
        <v>45828</v>
      </c>
      <c r="T277" s="68">
        <v>29250000</v>
      </c>
      <c r="U277" s="68">
        <v>20984</v>
      </c>
      <c r="V277" s="65" t="s">
        <v>87</v>
      </c>
      <c r="W277" s="68">
        <v>1082939683</v>
      </c>
      <c r="X277" s="67" t="s">
        <v>3365</v>
      </c>
      <c r="Y277" s="70">
        <v>45827</v>
      </c>
      <c r="Z277" s="70">
        <v>45828</v>
      </c>
      <c r="AA277" s="70" t="s">
        <v>89</v>
      </c>
      <c r="AB277" s="70">
        <v>46021</v>
      </c>
      <c r="AC277" s="49">
        <f t="shared" si="20"/>
        <v>193</v>
      </c>
      <c r="AD277" s="65">
        <v>0</v>
      </c>
      <c r="AE277" s="68">
        <v>0</v>
      </c>
      <c r="AF277" s="65">
        <v>0</v>
      </c>
      <c r="AG277" s="77" t="s">
        <v>89</v>
      </c>
      <c r="AH277" s="49">
        <f t="shared" si="21"/>
        <v>0</v>
      </c>
      <c r="AI277" s="65">
        <v>0</v>
      </c>
      <c r="AJ277" s="68">
        <v>10248000</v>
      </c>
      <c r="AK277" s="65" t="s">
        <v>89</v>
      </c>
      <c r="AL277" s="78" t="s">
        <v>89</v>
      </c>
      <c r="AM277" s="65">
        <v>0</v>
      </c>
      <c r="AN277" s="78" t="s">
        <v>89</v>
      </c>
      <c r="AO277" s="78" t="s">
        <v>89</v>
      </c>
      <c r="AP277" s="78" t="s">
        <v>89</v>
      </c>
      <c r="AQ277" s="49">
        <f t="shared" si="22"/>
        <v>0</v>
      </c>
      <c r="AR277" s="49">
        <f>+L277+AE277-AJ277</f>
        <v>19002000</v>
      </c>
      <c r="AS277" s="65" t="s">
        <v>87</v>
      </c>
      <c r="AT277" s="68">
        <v>29250000</v>
      </c>
      <c r="AU277" s="65" t="s">
        <v>90</v>
      </c>
      <c r="AV277" s="68">
        <v>0</v>
      </c>
      <c r="AW277" s="75" t="s">
        <v>89</v>
      </c>
      <c r="AX277" s="224">
        <v>2000000</v>
      </c>
      <c r="AY277" s="79">
        <f t="shared" si="23"/>
        <v>17002000</v>
      </c>
      <c r="AZ277" s="223">
        <f t="shared" si="24"/>
        <v>0.1052520787285549</v>
      </c>
      <c r="BA277" s="74">
        <v>0.11</v>
      </c>
      <c r="BB277" s="75" t="s">
        <v>89</v>
      </c>
      <c r="BC277" s="65" t="s">
        <v>108</v>
      </c>
      <c r="BD277" s="400" t="s">
        <v>6645</v>
      </c>
      <c r="BE277" s="221" t="s">
        <v>87</v>
      </c>
      <c r="BF277" s="221" t="s">
        <v>87</v>
      </c>
    </row>
    <row r="278" spans="2:58" x14ac:dyDescent="0.25">
      <c r="B278" s="221">
        <v>2025</v>
      </c>
      <c r="C278" s="221">
        <v>891780111</v>
      </c>
      <c r="D278" s="221" t="s">
        <v>78</v>
      </c>
      <c r="E278" s="49" t="s">
        <v>6644</v>
      </c>
      <c r="F278" s="65" t="s">
        <v>6643</v>
      </c>
      <c r="G278" s="65">
        <v>0</v>
      </c>
      <c r="H278" s="65" t="s">
        <v>81</v>
      </c>
      <c r="I278" s="65" t="s">
        <v>82</v>
      </c>
      <c r="J278" s="67" t="s">
        <v>83</v>
      </c>
      <c r="K278" s="66" t="s">
        <v>6642</v>
      </c>
      <c r="L278" s="68">
        <v>6300000</v>
      </c>
      <c r="M278" s="65" t="s">
        <v>85</v>
      </c>
      <c r="N278" s="66" t="s">
        <v>6641</v>
      </c>
      <c r="O278" s="66">
        <v>57297399</v>
      </c>
      <c r="P278" s="66">
        <v>923</v>
      </c>
      <c r="Q278" s="70">
        <v>45769</v>
      </c>
      <c r="R278" s="66">
        <v>333900000</v>
      </c>
      <c r="S278" s="70">
        <v>45828</v>
      </c>
      <c r="T278" s="68">
        <v>6300000</v>
      </c>
      <c r="U278" s="68">
        <v>20985</v>
      </c>
      <c r="V278" s="65" t="s">
        <v>87</v>
      </c>
      <c r="W278" s="68">
        <v>57428039</v>
      </c>
      <c r="X278" s="67" t="s">
        <v>6540</v>
      </c>
      <c r="Y278" s="70">
        <v>45827</v>
      </c>
      <c r="Z278" s="70">
        <v>45828</v>
      </c>
      <c r="AA278" s="70" t="s">
        <v>89</v>
      </c>
      <c r="AB278" s="70">
        <v>46006</v>
      </c>
      <c r="AC278" s="49">
        <f t="shared" si="20"/>
        <v>178</v>
      </c>
      <c r="AD278" s="65">
        <v>0</v>
      </c>
      <c r="AE278" s="68">
        <v>0</v>
      </c>
      <c r="AF278" s="65">
        <v>0</v>
      </c>
      <c r="AG278" s="77" t="s">
        <v>89</v>
      </c>
      <c r="AH278" s="49">
        <f t="shared" si="21"/>
        <v>0</v>
      </c>
      <c r="AI278" s="65">
        <v>0</v>
      </c>
      <c r="AJ278" s="68">
        <v>0</v>
      </c>
      <c r="AK278" s="65" t="s">
        <v>89</v>
      </c>
      <c r="AL278" s="78" t="s">
        <v>89</v>
      </c>
      <c r="AM278" s="65">
        <v>0</v>
      </c>
      <c r="AN278" s="78" t="s">
        <v>89</v>
      </c>
      <c r="AO278" s="78" t="s">
        <v>89</v>
      </c>
      <c r="AP278" s="78" t="s">
        <v>89</v>
      </c>
      <c r="AQ278" s="49">
        <f t="shared" si="22"/>
        <v>0</v>
      </c>
      <c r="AR278" s="49">
        <f>+L278+AE278-AJ278</f>
        <v>6300000</v>
      </c>
      <c r="AS278" s="65" t="s">
        <v>87</v>
      </c>
      <c r="AT278" s="68">
        <v>6300000</v>
      </c>
      <c r="AU278" s="65" t="s">
        <v>90</v>
      </c>
      <c r="AV278" s="68">
        <v>0</v>
      </c>
      <c r="AW278" s="75" t="s">
        <v>89</v>
      </c>
      <c r="AX278" s="224">
        <v>0</v>
      </c>
      <c r="AY278" s="79">
        <f t="shared" si="23"/>
        <v>6300000</v>
      </c>
      <c r="AZ278" s="223">
        <f t="shared" si="24"/>
        <v>0</v>
      </c>
      <c r="BA278" s="74">
        <v>0</v>
      </c>
      <c r="BB278" s="75" t="s">
        <v>89</v>
      </c>
      <c r="BC278" s="65" t="s">
        <v>108</v>
      </c>
      <c r="BD278" s="400" t="s">
        <v>6640</v>
      </c>
      <c r="BE278" s="221" t="s">
        <v>87</v>
      </c>
      <c r="BF278" s="221" t="s">
        <v>87</v>
      </c>
    </row>
    <row r="279" spans="2:58" x14ac:dyDescent="0.25">
      <c r="B279" s="221">
        <v>2025</v>
      </c>
      <c r="C279" s="221">
        <v>891780111</v>
      </c>
      <c r="D279" s="221" t="s">
        <v>78</v>
      </c>
      <c r="E279" s="49" t="s">
        <v>6639</v>
      </c>
      <c r="F279" s="65" t="s">
        <v>6638</v>
      </c>
      <c r="G279" s="65">
        <v>0</v>
      </c>
      <c r="H279" s="65" t="s">
        <v>81</v>
      </c>
      <c r="I279" s="65" t="s">
        <v>82</v>
      </c>
      <c r="J279" s="67" t="s">
        <v>83</v>
      </c>
      <c r="K279" s="66" t="s">
        <v>6637</v>
      </c>
      <c r="L279" s="68">
        <v>6300000</v>
      </c>
      <c r="M279" s="65" t="s">
        <v>85</v>
      </c>
      <c r="N279" s="66" t="s">
        <v>6636</v>
      </c>
      <c r="O279" s="66">
        <v>84452704</v>
      </c>
      <c r="P279" s="66">
        <v>923</v>
      </c>
      <c r="Q279" s="70">
        <v>45769</v>
      </c>
      <c r="R279" s="66">
        <v>333900000</v>
      </c>
      <c r="S279" s="70">
        <v>45832</v>
      </c>
      <c r="T279" s="68">
        <v>6300000</v>
      </c>
      <c r="U279" s="68">
        <v>21713</v>
      </c>
      <c r="V279" s="65" t="s">
        <v>87</v>
      </c>
      <c r="W279" s="68">
        <v>57428039</v>
      </c>
      <c r="X279" s="67" t="s">
        <v>6540</v>
      </c>
      <c r="Y279" s="70">
        <v>45828</v>
      </c>
      <c r="Z279" s="70">
        <v>45832</v>
      </c>
      <c r="AA279" s="70" t="s">
        <v>89</v>
      </c>
      <c r="AB279" s="70">
        <v>46006</v>
      </c>
      <c r="AC279" s="49">
        <f t="shared" si="20"/>
        <v>174</v>
      </c>
      <c r="AD279" s="65">
        <v>0</v>
      </c>
      <c r="AE279" s="68">
        <v>0</v>
      </c>
      <c r="AF279" s="65">
        <v>0</v>
      </c>
      <c r="AG279" s="77" t="s">
        <v>89</v>
      </c>
      <c r="AH279" s="49">
        <f t="shared" si="21"/>
        <v>0</v>
      </c>
      <c r="AI279" s="65">
        <v>0</v>
      </c>
      <c r="AJ279" s="68">
        <v>0</v>
      </c>
      <c r="AK279" s="65" t="s">
        <v>89</v>
      </c>
      <c r="AL279" s="78" t="s">
        <v>89</v>
      </c>
      <c r="AM279" s="65">
        <v>0</v>
      </c>
      <c r="AN279" s="78" t="s">
        <v>89</v>
      </c>
      <c r="AO279" s="78" t="s">
        <v>89</v>
      </c>
      <c r="AP279" s="78" t="s">
        <v>89</v>
      </c>
      <c r="AQ279" s="49">
        <f t="shared" si="22"/>
        <v>0</v>
      </c>
      <c r="AR279" s="49">
        <f>+L279+AE279-AJ279</f>
        <v>6300000</v>
      </c>
      <c r="AS279" s="65" t="s">
        <v>87</v>
      </c>
      <c r="AT279" s="68">
        <v>6300000</v>
      </c>
      <c r="AU279" s="65" t="s">
        <v>90</v>
      </c>
      <c r="AV279" s="68">
        <v>0</v>
      </c>
      <c r="AW279" s="75" t="s">
        <v>89</v>
      </c>
      <c r="AX279" s="224">
        <v>0</v>
      </c>
      <c r="AY279" s="79">
        <f t="shared" si="23"/>
        <v>6300000</v>
      </c>
      <c r="AZ279" s="223">
        <f t="shared" si="24"/>
        <v>0</v>
      </c>
      <c r="BA279" s="74">
        <v>0</v>
      </c>
      <c r="BB279" s="75" t="s">
        <v>89</v>
      </c>
      <c r="BC279" s="65" t="s">
        <v>108</v>
      </c>
      <c r="BD279" s="400" t="s">
        <v>6635</v>
      </c>
      <c r="BE279" s="221" t="s">
        <v>87</v>
      </c>
      <c r="BF279" s="221" t="s">
        <v>87</v>
      </c>
    </row>
    <row r="280" spans="2:58" x14ac:dyDescent="0.25">
      <c r="B280" s="221">
        <v>2025</v>
      </c>
      <c r="C280" s="221">
        <v>891780111</v>
      </c>
      <c r="D280" s="221" t="s">
        <v>78</v>
      </c>
      <c r="E280" s="49" t="s">
        <v>6634</v>
      </c>
      <c r="F280" s="65" t="s">
        <v>6633</v>
      </c>
      <c r="G280" s="65">
        <v>0</v>
      </c>
      <c r="H280" s="65" t="s">
        <v>81</v>
      </c>
      <c r="I280" s="65" t="s">
        <v>3368</v>
      </c>
      <c r="J280" s="67" t="s">
        <v>83</v>
      </c>
      <c r="K280" s="66" t="s">
        <v>6632</v>
      </c>
      <c r="L280" s="68">
        <v>35000000</v>
      </c>
      <c r="M280" s="65" t="s">
        <v>85</v>
      </c>
      <c r="N280" s="66" t="s">
        <v>6631</v>
      </c>
      <c r="O280" s="66">
        <v>85150801</v>
      </c>
      <c r="P280" s="66">
        <v>1290</v>
      </c>
      <c r="Q280" s="70">
        <v>45819</v>
      </c>
      <c r="R280" s="66">
        <v>644600000</v>
      </c>
      <c r="S280" s="70">
        <v>45832</v>
      </c>
      <c r="T280" s="68">
        <v>35000000</v>
      </c>
      <c r="U280" s="68">
        <v>21714</v>
      </c>
      <c r="V280" s="65" t="s">
        <v>87</v>
      </c>
      <c r="W280" s="68">
        <v>16078654</v>
      </c>
      <c r="X280" s="67" t="s">
        <v>1398</v>
      </c>
      <c r="Y280" s="70">
        <v>45828</v>
      </c>
      <c r="Z280" s="70">
        <v>45832</v>
      </c>
      <c r="AA280" s="70" t="s">
        <v>89</v>
      </c>
      <c r="AB280" s="70">
        <v>46022</v>
      </c>
      <c r="AC280" s="49">
        <f t="shared" si="20"/>
        <v>190</v>
      </c>
      <c r="AD280" s="65">
        <v>0</v>
      </c>
      <c r="AE280" s="68">
        <v>0</v>
      </c>
      <c r="AF280" s="65">
        <v>0</v>
      </c>
      <c r="AG280" s="77" t="s">
        <v>89</v>
      </c>
      <c r="AH280" s="49">
        <f t="shared" si="21"/>
        <v>0</v>
      </c>
      <c r="AI280" s="65">
        <v>0</v>
      </c>
      <c r="AJ280" s="68">
        <v>0</v>
      </c>
      <c r="AK280" s="65" t="s">
        <v>89</v>
      </c>
      <c r="AL280" s="78" t="s">
        <v>89</v>
      </c>
      <c r="AM280" s="65">
        <v>0</v>
      </c>
      <c r="AN280" s="78" t="s">
        <v>89</v>
      </c>
      <c r="AO280" s="78" t="s">
        <v>89</v>
      </c>
      <c r="AP280" s="78" t="s">
        <v>89</v>
      </c>
      <c r="AQ280" s="49">
        <f t="shared" si="22"/>
        <v>0</v>
      </c>
      <c r="AR280" s="49">
        <f>+L280+AE280-AJ280</f>
        <v>35000000</v>
      </c>
      <c r="AS280" s="65" t="s">
        <v>90</v>
      </c>
      <c r="AT280" s="68">
        <v>0</v>
      </c>
      <c r="AU280" s="65" t="s">
        <v>90</v>
      </c>
      <c r="AV280" s="68">
        <v>0</v>
      </c>
      <c r="AW280" s="75" t="s">
        <v>89</v>
      </c>
      <c r="AX280" s="224">
        <v>0</v>
      </c>
      <c r="AY280" s="79">
        <f t="shared" si="23"/>
        <v>35000000</v>
      </c>
      <c r="AZ280" s="223">
        <f t="shared" si="24"/>
        <v>0</v>
      </c>
      <c r="BA280" s="74">
        <v>0</v>
      </c>
      <c r="BB280" s="75" t="s">
        <v>89</v>
      </c>
      <c r="BC280" s="65" t="s">
        <v>108</v>
      </c>
      <c r="BD280" s="400" t="s">
        <v>6630</v>
      </c>
      <c r="BE280" s="221" t="s">
        <v>87</v>
      </c>
      <c r="BF280" s="221" t="s">
        <v>87</v>
      </c>
    </row>
    <row r="281" spans="2:58" x14ac:dyDescent="0.25">
      <c r="B281" s="221">
        <v>2025</v>
      </c>
      <c r="C281" s="221">
        <v>891780111</v>
      </c>
      <c r="D281" s="221" t="s">
        <v>78</v>
      </c>
      <c r="E281" s="49" t="s">
        <v>6629</v>
      </c>
      <c r="F281" s="65" t="s">
        <v>6628</v>
      </c>
      <c r="G281" s="65">
        <v>0</v>
      </c>
      <c r="H281" s="65" t="s">
        <v>81</v>
      </c>
      <c r="I281" s="65" t="s">
        <v>3368</v>
      </c>
      <c r="J281" s="67" t="s">
        <v>83</v>
      </c>
      <c r="K281" s="66" t="s">
        <v>6627</v>
      </c>
      <c r="L281" s="68">
        <v>45500000</v>
      </c>
      <c r="M281" s="65" t="s">
        <v>85</v>
      </c>
      <c r="N281" s="66" t="s">
        <v>6626</v>
      </c>
      <c r="O281" s="66">
        <v>1098682645</v>
      </c>
      <c r="P281" s="66">
        <v>1290</v>
      </c>
      <c r="Q281" s="70">
        <v>45819</v>
      </c>
      <c r="R281" s="66">
        <v>644600000</v>
      </c>
      <c r="S281" s="70">
        <v>45832</v>
      </c>
      <c r="T281" s="68">
        <v>45500000</v>
      </c>
      <c r="U281" s="68">
        <v>21705</v>
      </c>
      <c r="V281" s="65" t="s">
        <v>87</v>
      </c>
      <c r="W281" s="68">
        <v>16078654</v>
      </c>
      <c r="X281" s="67" t="s">
        <v>1398</v>
      </c>
      <c r="Y281" s="70">
        <v>45832</v>
      </c>
      <c r="Z281" s="70">
        <v>45832</v>
      </c>
      <c r="AA281" s="70" t="s">
        <v>89</v>
      </c>
      <c r="AB281" s="70">
        <v>46022</v>
      </c>
      <c r="AC281" s="49">
        <f t="shared" si="20"/>
        <v>190</v>
      </c>
      <c r="AD281" s="65">
        <v>0</v>
      </c>
      <c r="AE281" s="68">
        <v>0</v>
      </c>
      <c r="AF281" s="65">
        <v>0</v>
      </c>
      <c r="AG281" s="77" t="s">
        <v>89</v>
      </c>
      <c r="AH281" s="49">
        <f t="shared" si="21"/>
        <v>0</v>
      </c>
      <c r="AI281" s="65">
        <v>0</v>
      </c>
      <c r="AJ281" s="68">
        <v>0</v>
      </c>
      <c r="AK281" s="65" t="s">
        <v>89</v>
      </c>
      <c r="AL281" s="78" t="s">
        <v>89</v>
      </c>
      <c r="AM281" s="65">
        <v>0</v>
      </c>
      <c r="AN281" s="78" t="s">
        <v>89</v>
      </c>
      <c r="AO281" s="78" t="s">
        <v>89</v>
      </c>
      <c r="AP281" s="78" t="s">
        <v>89</v>
      </c>
      <c r="AQ281" s="49">
        <f t="shared" si="22"/>
        <v>0</v>
      </c>
      <c r="AR281" s="49">
        <f>+L281+AE281-AJ281</f>
        <v>45500000</v>
      </c>
      <c r="AS281" s="65" t="s">
        <v>90</v>
      </c>
      <c r="AT281" s="68">
        <v>0</v>
      </c>
      <c r="AU281" s="65" t="s">
        <v>90</v>
      </c>
      <c r="AV281" s="68">
        <v>0</v>
      </c>
      <c r="AW281" s="75" t="s">
        <v>89</v>
      </c>
      <c r="AX281" s="224">
        <v>0</v>
      </c>
      <c r="AY281" s="79">
        <f t="shared" si="23"/>
        <v>45500000</v>
      </c>
      <c r="AZ281" s="223">
        <f t="shared" si="24"/>
        <v>0</v>
      </c>
      <c r="BA281" s="74">
        <v>0</v>
      </c>
      <c r="BB281" s="75" t="s">
        <v>89</v>
      </c>
      <c r="BC281" s="65" t="s">
        <v>108</v>
      </c>
      <c r="BD281" s="400" t="s">
        <v>6625</v>
      </c>
      <c r="BE281" s="221" t="s">
        <v>87</v>
      </c>
      <c r="BF281" s="221" t="s">
        <v>87</v>
      </c>
    </row>
    <row r="282" spans="2:58" x14ac:dyDescent="0.25">
      <c r="B282" s="221">
        <v>2025</v>
      </c>
      <c r="C282" s="221">
        <v>891780111</v>
      </c>
      <c r="D282" s="221" t="s">
        <v>78</v>
      </c>
      <c r="E282" s="49" t="s">
        <v>6624</v>
      </c>
      <c r="F282" s="65" t="s">
        <v>6623</v>
      </c>
      <c r="G282" s="65">
        <v>0</v>
      </c>
      <c r="H282" s="65" t="s">
        <v>81</v>
      </c>
      <c r="I282" s="65" t="s">
        <v>3368</v>
      </c>
      <c r="J282" s="67" t="s">
        <v>83</v>
      </c>
      <c r="K282" s="66" t="s">
        <v>6622</v>
      </c>
      <c r="L282" s="68">
        <v>39000000</v>
      </c>
      <c r="M282" s="65" t="s">
        <v>85</v>
      </c>
      <c r="N282" s="66" t="s">
        <v>6621</v>
      </c>
      <c r="O282" s="66">
        <v>8712984</v>
      </c>
      <c r="P282" s="66">
        <v>489</v>
      </c>
      <c r="Q282" s="70">
        <v>45715</v>
      </c>
      <c r="R282" s="66">
        <v>267300000</v>
      </c>
      <c r="S282" s="70">
        <v>45832</v>
      </c>
      <c r="T282" s="68">
        <v>39000000</v>
      </c>
      <c r="U282" s="68">
        <v>21706</v>
      </c>
      <c r="V282" s="65" t="s">
        <v>87</v>
      </c>
      <c r="W282" s="68">
        <v>72005158</v>
      </c>
      <c r="X282" s="67" t="s">
        <v>6585</v>
      </c>
      <c r="Y282" s="70">
        <v>45832</v>
      </c>
      <c r="Z282" s="70">
        <v>45832</v>
      </c>
      <c r="AA282" s="70" t="s">
        <v>89</v>
      </c>
      <c r="AB282" s="70">
        <v>46022</v>
      </c>
      <c r="AC282" s="49">
        <f t="shared" si="20"/>
        <v>190</v>
      </c>
      <c r="AD282" s="65">
        <v>0</v>
      </c>
      <c r="AE282" s="68">
        <v>0</v>
      </c>
      <c r="AF282" s="65">
        <v>0</v>
      </c>
      <c r="AG282" s="77" t="s">
        <v>89</v>
      </c>
      <c r="AH282" s="49">
        <f t="shared" si="21"/>
        <v>0</v>
      </c>
      <c r="AI282" s="65">
        <v>0</v>
      </c>
      <c r="AJ282" s="68">
        <v>0</v>
      </c>
      <c r="AK282" s="65" t="s">
        <v>89</v>
      </c>
      <c r="AL282" s="78" t="s">
        <v>89</v>
      </c>
      <c r="AM282" s="65">
        <v>0</v>
      </c>
      <c r="AN282" s="78" t="s">
        <v>89</v>
      </c>
      <c r="AO282" s="78" t="s">
        <v>89</v>
      </c>
      <c r="AP282" s="78" t="s">
        <v>89</v>
      </c>
      <c r="AQ282" s="49">
        <f t="shared" si="22"/>
        <v>0</v>
      </c>
      <c r="AR282" s="49">
        <f>+L282+AE282-AJ282</f>
        <v>39000000</v>
      </c>
      <c r="AS282" s="65" t="s">
        <v>90</v>
      </c>
      <c r="AT282" s="68">
        <v>0</v>
      </c>
      <c r="AU282" s="65" t="s">
        <v>90</v>
      </c>
      <c r="AV282" s="68">
        <v>0</v>
      </c>
      <c r="AW282" s="75" t="s">
        <v>89</v>
      </c>
      <c r="AX282" s="224">
        <v>0</v>
      </c>
      <c r="AY282" s="79">
        <f t="shared" si="23"/>
        <v>39000000</v>
      </c>
      <c r="AZ282" s="223">
        <f t="shared" si="24"/>
        <v>0</v>
      </c>
      <c r="BA282" s="74">
        <v>0</v>
      </c>
      <c r="BB282" s="75" t="s">
        <v>89</v>
      </c>
      <c r="BC282" s="65" t="s">
        <v>108</v>
      </c>
      <c r="BD282" s="400" t="s">
        <v>6620</v>
      </c>
      <c r="BE282" s="221" t="s">
        <v>87</v>
      </c>
      <c r="BF282" s="221" t="s">
        <v>87</v>
      </c>
    </row>
    <row r="283" spans="2:58" x14ac:dyDescent="0.25">
      <c r="B283" s="221">
        <v>2025</v>
      </c>
      <c r="C283" s="221">
        <v>891780111</v>
      </c>
      <c r="D283" s="221" t="s">
        <v>78</v>
      </c>
      <c r="E283" s="49" t="s">
        <v>6619</v>
      </c>
      <c r="F283" s="65" t="s">
        <v>6618</v>
      </c>
      <c r="G283" s="65">
        <v>0</v>
      </c>
      <c r="H283" s="65" t="s">
        <v>81</v>
      </c>
      <c r="I283" s="65" t="s">
        <v>3368</v>
      </c>
      <c r="J283" s="67" t="s">
        <v>83</v>
      </c>
      <c r="K283" s="66" t="s">
        <v>6617</v>
      </c>
      <c r="L283" s="68">
        <v>26000000</v>
      </c>
      <c r="M283" s="65" t="s">
        <v>85</v>
      </c>
      <c r="N283" s="66" t="s">
        <v>6607</v>
      </c>
      <c r="O283" s="66">
        <v>57464799</v>
      </c>
      <c r="P283" s="66">
        <v>489</v>
      </c>
      <c r="Q283" s="70">
        <v>45715</v>
      </c>
      <c r="R283" s="66">
        <v>267300000</v>
      </c>
      <c r="S283" s="70">
        <v>45832</v>
      </c>
      <c r="T283" s="68">
        <v>26000000</v>
      </c>
      <c r="U283" s="68">
        <v>21707</v>
      </c>
      <c r="V283" s="65" t="s">
        <v>87</v>
      </c>
      <c r="W283" s="68">
        <v>72005158</v>
      </c>
      <c r="X283" s="67" t="s">
        <v>6585</v>
      </c>
      <c r="Y283" s="70">
        <v>45832</v>
      </c>
      <c r="Z283" s="70">
        <v>45832</v>
      </c>
      <c r="AA283" s="70" t="s">
        <v>89</v>
      </c>
      <c r="AB283" s="70">
        <v>46022</v>
      </c>
      <c r="AC283" s="49">
        <f t="shared" si="20"/>
        <v>190</v>
      </c>
      <c r="AD283" s="65">
        <v>0</v>
      </c>
      <c r="AE283" s="68">
        <v>0</v>
      </c>
      <c r="AF283" s="65">
        <v>0</v>
      </c>
      <c r="AG283" s="77" t="s">
        <v>89</v>
      </c>
      <c r="AH283" s="49">
        <f t="shared" si="21"/>
        <v>0</v>
      </c>
      <c r="AI283" s="65">
        <v>0</v>
      </c>
      <c r="AJ283" s="68">
        <v>0</v>
      </c>
      <c r="AK283" s="65" t="s">
        <v>89</v>
      </c>
      <c r="AL283" s="78" t="s">
        <v>89</v>
      </c>
      <c r="AM283" s="65">
        <v>0</v>
      </c>
      <c r="AN283" s="78" t="s">
        <v>89</v>
      </c>
      <c r="AO283" s="78" t="s">
        <v>89</v>
      </c>
      <c r="AP283" s="78" t="s">
        <v>89</v>
      </c>
      <c r="AQ283" s="49">
        <f t="shared" si="22"/>
        <v>0</v>
      </c>
      <c r="AR283" s="49">
        <f>+L283+AE283-AJ283</f>
        <v>26000000</v>
      </c>
      <c r="AS283" s="65" t="s">
        <v>90</v>
      </c>
      <c r="AT283" s="68">
        <v>0</v>
      </c>
      <c r="AU283" s="65" t="s">
        <v>90</v>
      </c>
      <c r="AV283" s="68">
        <v>0</v>
      </c>
      <c r="AW283" s="75" t="s">
        <v>89</v>
      </c>
      <c r="AX283" s="224">
        <v>0</v>
      </c>
      <c r="AY283" s="79">
        <f t="shared" si="23"/>
        <v>26000000</v>
      </c>
      <c r="AZ283" s="223">
        <f t="shared" si="24"/>
        <v>0</v>
      </c>
      <c r="BA283" s="74">
        <v>0</v>
      </c>
      <c r="BB283" s="75" t="s">
        <v>89</v>
      </c>
      <c r="BC283" s="65" t="s">
        <v>108</v>
      </c>
      <c r="BD283" s="400" t="s">
        <v>6616</v>
      </c>
      <c r="BE283" s="221" t="s">
        <v>87</v>
      </c>
      <c r="BF283" s="221" t="s">
        <v>87</v>
      </c>
    </row>
    <row r="284" spans="2:58" x14ac:dyDescent="0.25">
      <c r="B284" s="221">
        <v>2025</v>
      </c>
      <c r="C284" s="221">
        <v>891780111</v>
      </c>
      <c r="D284" s="221" t="s">
        <v>78</v>
      </c>
      <c r="E284" s="49" t="s">
        <v>6615</v>
      </c>
      <c r="F284" s="65" t="s">
        <v>6614</v>
      </c>
      <c r="G284" s="65">
        <v>0</v>
      </c>
      <c r="H284" s="65" t="s">
        <v>81</v>
      </c>
      <c r="I284" s="65" t="s">
        <v>3368</v>
      </c>
      <c r="J284" s="67" t="s">
        <v>83</v>
      </c>
      <c r="K284" s="66" t="s">
        <v>6613</v>
      </c>
      <c r="L284" s="68">
        <v>42000000</v>
      </c>
      <c r="M284" s="65" t="s">
        <v>85</v>
      </c>
      <c r="N284" s="66" t="s">
        <v>6612</v>
      </c>
      <c r="O284" s="66">
        <v>80128010</v>
      </c>
      <c r="P284" s="66">
        <v>1290</v>
      </c>
      <c r="Q284" s="70">
        <v>45819</v>
      </c>
      <c r="R284" s="66">
        <v>644600000</v>
      </c>
      <c r="S284" s="70">
        <v>45832</v>
      </c>
      <c r="T284" s="68">
        <v>42000000</v>
      </c>
      <c r="U284" s="68">
        <v>21708</v>
      </c>
      <c r="V284" s="65" t="s">
        <v>87</v>
      </c>
      <c r="W284" s="68">
        <v>16078654</v>
      </c>
      <c r="X284" s="67" t="s">
        <v>1398</v>
      </c>
      <c r="Y284" s="70">
        <v>45832</v>
      </c>
      <c r="Z284" s="70">
        <v>45832</v>
      </c>
      <c r="AA284" s="70" t="s">
        <v>89</v>
      </c>
      <c r="AB284" s="70">
        <v>46022</v>
      </c>
      <c r="AC284" s="49">
        <f t="shared" si="20"/>
        <v>190</v>
      </c>
      <c r="AD284" s="65">
        <v>0</v>
      </c>
      <c r="AE284" s="68">
        <v>0</v>
      </c>
      <c r="AF284" s="65">
        <v>0</v>
      </c>
      <c r="AG284" s="77" t="s">
        <v>89</v>
      </c>
      <c r="AH284" s="49">
        <f t="shared" si="21"/>
        <v>0</v>
      </c>
      <c r="AI284" s="65">
        <v>0</v>
      </c>
      <c r="AJ284" s="68">
        <v>0</v>
      </c>
      <c r="AK284" s="65" t="s">
        <v>89</v>
      </c>
      <c r="AL284" s="78" t="s">
        <v>89</v>
      </c>
      <c r="AM284" s="65">
        <v>0</v>
      </c>
      <c r="AN284" s="78" t="s">
        <v>89</v>
      </c>
      <c r="AO284" s="78" t="s">
        <v>89</v>
      </c>
      <c r="AP284" s="78" t="s">
        <v>89</v>
      </c>
      <c r="AQ284" s="49">
        <f t="shared" si="22"/>
        <v>0</v>
      </c>
      <c r="AR284" s="49">
        <f>+L284+AE284-AJ284</f>
        <v>42000000</v>
      </c>
      <c r="AS284" s="65" t="s">
        <v>90</v>
      </c>
      <c r="AT284" s="68">
        <v>0</v>
      </c>
      <c r="AU284" s="65" t="s">
        <v>90</v>
      </c>
      <c r="AV284" s="68">
        <v>0</v>
      </c>
      <c r="AW284" s="75" t="s">
        <v>89</v>
      </c>
      <c r="AX284" s="224">
        <v>0</v>
      </c>
      <c r="AY284" s="79">
        <f t="shared" si="23"/>
        <v>42000000</v>
      </c>
      <c r="AZ284" s="223">
        <f t="shared" si="24"/>
        <v>0</v>
      </c>
      <c r="BA284" s="74">
        <v>0</v>
      </c>
      <c r="BB284" s="75" t="s">
        <v>89</v>
      </c>
      <c r="BC284" s="65" t="s">
        <v>108</v>
      </c>
      <c r="BD284" s="400" t="s">
        <v>6611</v>
      </c>
      <c r="BE284" s="221" t="s">
        <v>87</v>
      </c>
      <c r="BF284" s="221" t="s">
        <v>87</v>
      </c>
    </row>
    <row r="285" spans="2:58" x14ac:dyDescent="0.25">
      <c r="B285" s="221">
        <v>2025</v>
      </c>
      <c r="C285" s="221">
        <v>891780111</v>
      </c>
      <c r="D285" s="221" t="s">
        <v>78</v>
      </c>
      <c r="E285" s="49" t="s">
        <v>6610</v>
      </c>
      <c r="F285" s="65" t="s">
        <v>6609</v>
      </c>
      <c r="G285" s="65">
        <v>0</v>
      </c>
      <c r="H285" s="65" t="s">
        <v>81</v>
      </c>
      <c r="I285" s="65" t="s">
        <v>3368</v>
      </c>
      <c r="J285" s="67" t="s">
        <v>83</v>
      </c>
      <c r="K285" s="66" t="s">
        <v>6608</v>
      </c>
      <c r="L285" s="68">
        <v>4000000</v>
      </c>
      <c r="M285" s="65" t="s">
        <v>85</v>
      </c>
      <c r="N285" s="66" t="s">
        <v>6607</v>
      </c>
      <c r="O285" s="66">
        <v>57464799</v>
      </c>
      <c r="P285" s="66">
        <v>267</v>
      </c>
      <c r="Q285" s="70" t="s">
        <v>6606</v>
      </c>
      <c r="R285" s="66">
        <v>266751357.44</v>
      </c>
      <c r="S285" s="70">
        <v>45833</v>
      </c>
      <c r="T285" s="68">
        <v>4000000</v>
      </c>
      <c r="U285" s="68">
        <v>22169</v>
      </c>
      <c r="V285" s="65" t="s">
        <v>87</v>
      </c>
      <c r="W285" s="68">
        <v>72005158</v>
      </c>
      <c r="X285" s="67" t="s">
        <v>6585</v>
      </c>
      <c r="Y285" s="70">
        <v>45832</v>
      </c>
      <c r="Z285" s="70">
        <v>45833</v>
      </c>
      <c r="AA285" s="70" t="s">
        <v>89</v>
      </c>
      <c r="AB285" s="70">
        <v>45846</v>
      </c>
      <c r="AC285" s="49">
        <f t="shared" si="20"/>
        <v>13</v>
      </c>
      <c r="AD285" s="65">
        <v>0</v>
      </c>
      <c r="AE285" s="68">
        <v>0</v>
      </c>
      <c r="AF285" s="65">
        <v>0</v>
      </c>
      <c r="AG285" s="77" t="s">
        <v>89</v>
      </c>
      <c r="AH285" s="49">
        <f t="shared" si="21"/>
        <v>0</v>
      </c>
      <c r="AI285" s="65">
        <v>0</v>
      </c>
      <c r="AJ285" s="68">
        <v>0</v>
      </c>
      <c r="AK285" s="65" t="s">
        <v>89</v>
      </c>
      <c r="AL285" s="78" t="s">
        <v>89</v>
      </c>
      <c r="AM285" s="65">
        <v>0</v>
      </c>
      <c r="AN285" s="78" t="s">
        <v>89</v>
      </c>
      <c r="AO285" s="78" t="s">
        <v>89</v>
      </c>
      <c r="AP285" s="78" t="s">
        <v>89</v>
      </c>
      <c r="AQ285" s="49">
        <f t="shared" si="22"/>
        <v>0</v>
      </c>
      <c r="AR285" s="49">
        <f>+L285+AE285-AJ285</f>
        <v>4000000</v>
      </c>
      <c r="AS285" s="65" t="s">
        <v>90</v>
      </c>
      <c r="AT285" s="68">
        <v>0</v>
      </c>
      <c r="AU285" s="65" t="s">
        <v>90</v>
      </c>
      <c r="AV285" s="68">
        <v>0</v>
      </c>
      <c r="AW285" s="75" t="s">
        <v>89</v>
      </c>
      <c r="AX285" s="224">
        <v>0</v>
      </c>
      <c r="AY285" s="79">
        <f t="shared" si="23"/>
        <v>4000000</v>
      </c>
      <c r="AZ285" s="223">
        <f t="shared" si="24"/>
        <v>0</v>
      </c>
      <c r="BA285" s="74">
        <v>1</v>
      </c>
      <c r="BB285" s="75" t="s">
        <v>89</v>
      </c>
      <c r="BC285" s="65" t="s">
        <v>103</v>
      </c>
      <c r="BD285" s="400" t="s">
        <v>6605</v>
      </c>
      <c r="BE285" s="221" t="s">
        <v>87</v>
      </c>
      <c r="BF285" s="221" t="s">
        <v>87</v>
      </c>
    </row>
    <row r="286" spans="2:58" x14ac:dyDescent="0.25">
      <c r="B286" s="221">
        <v>2025</v>
      </c>
      <c r="C286" s="221">
        <v>891780111</v>
      </c>
      <c r="D286" s="221" t="s">
        <v>78</v>
      </c>
      <c r="E286" s="49" t="s">
        <v>6604</v>
      </c>
      <c r="F286" s="65" t="s">
        <v>6603</v>
      </c>
      <c r="G286" s="65">
        <v>0</v>
      </c>
      <c r="H286" s="65" t="s">
        <v>81</v>
      </c>
      <c r="I286" s="65" t="s">
        <v>3368</v>
      </c>
      <c r="J286" s="67" t="s">
        <v>83</v>
      </c>
      <c r="K286" s="66" t="s">
        <v>6602</v>
      </c>
      <c r="L286" s="68">
        <v>20800000</v>
      </c>
      <c r="M286" s="65" t="s">
        <v>85</v>
      </c>
      <c r="N286" s="66" t="s">
        <v>6601</v>
      </c>
      <c r="O286" s="66">
        <v>1052983008</v>
      </c>
      <c r="P286" s="66">
        <v>1211</v>
      </c>
      <c r="Q286" s="70">
        <v>45807</v>
      </c>
      <c r="R286" s="66">
        <v>145102578</v>
      </c>
      <c r="S286" s="70">
        <v>45832</v>
      </c>
      <c r="T286" s="68">
        <v>20800000</v>
      </c>
      <c r="U286" s="68">
        <v>21709</v>
      </c>
      <c r="V286" s="65" t="s">
        <v>87</v>
      </c>
      <c r="W286" s="68">
        <v>22793763</v>
      </c>
      <c r="X286" s="67" t="s">
        <v>5357</v>
      </c>
      <c r="Y286" s="70">
        <v>45832</v>
      </c>
      <c r="Z286" s="70">
        <v>45832</v>
      </c>
      <c r="AA286" s="70" t="s">
        <v>89</v>
      </c>
      <c r="AB286" s="70">
        <v>45940</v>
      </c>
      <c r="AC286" s="49">
        <f t="shared" si="20"/>
        <v>108</v>
      </c>
      <c r="AD286" s="65">
        <v>0</v>
      </c>
      <c r="AE286" s="68">
        <v>0</v>
      </c>
      <c r="AF286" s="65">
        <v>0</v>
      </c>
      <c r="AG286" s="77" t="s">
        <v>89</v>
      </c>
      <c r="AH286" s="49">
        <f t="shared" si="21"/>
        <v>0</v>
      </c>
      <c r="AI286" s="65">
        <v>0</v>
      </c>
      <c r="AJ286" s="68">
        <v>0</v>
      </c>
      <c r="AK286" s="65" t="s">
        <v>89</v>
      </c>
      <c r="AL286" s="78" t="s">
        <v>89</v>
      </c>
      <c r="AM286" s="65">
        <v>0</v>
      </c>
      <c r="AN286" s="78" t="s">
        <v>89</v>
      </c>
      <c r="AO286" s="78" t="s">
        <v>89</v>
      </c>
      <c r="AP286" s="78" t="s">
        <v>89</v>
      </c>
      <c r="AQ286" s="49">
        <f t="shared" si="22"/>
        <v>0</v>
      </c>
      <c r="AR286" s="49">
        <f>+L286+AE286-AJ286</f>
        <v>20800000</v>
      </c>
      <c r="AS286" s="65" t="s">
        <v>90</v>
      </c>
      <c r="AT286" s="68">
        <v>0</v>
      </c>
      <c r="AU286" s="65" t="s">
        <v>90</v>
      </c>
      <c r="AV286" s="68">
        <v>0</v>
      </c>
      <c r="AW286" s="75" t="s">
        <v>89</v>
      </c>
      <c r="AX286" s="224">
        <v>0</v>
      </c>
      <c r="AY286" s="79">
        <f t="shared" si="23"/>
        <v>20800000</v>
      </c>
      <c r="AZ286" s="223">
        <f t="shared" si="24"/>
        <v>0</v>
      </c>
      <c r="BA286" s="74">
        <v>0</v>
      </c>
      <c r="BB286" s="75" t="s">
        <v>89</v>
      </c>
      <c r="BC286" s="65" t="s">
        <v>108</v>
      </c>
      <c r="BD286" s="400" t="s">
        <v>6600</v>
      </c>
      <c r="BE286" s="221" t="s">
        <v>87</v>
      </c>
      <c r="BF286" s="221" t="s">
        <v>87</v>
      </c>
    </row>
    <row r="287" spans="2:58" x14ac:dyDescent="0.25">
      <c r="B287" s="221">
        <v>2025</v>
      </c>
      <c r="C287" s="221">
        <v>891780111</v>
      </c>
      <c r="D287" s="221" t="s">
        <v>78</v>
      </c>
      <c r="E287" s="49" t="s">
        <v>6599</v>
      </c>
      <c r="F287" s="65" t="s">
        <v>6598</v>
      </c>
      <c r="G287" s="65">
        <v>0</v>
      </c>
      <c r="H287" s="65" t="s">
        <v>81</v>
      </c>
      <c r="I287" s="65" t="s">
        <v>3368</v>
      </c>
      <c r="J287" s="67" t="s">
        <v>83</v>
      </c>
      <c r="K287" s="66" t="s">
        <v>6597</v>
      </c>
      <c r="L287" s="68">
        <v>13000000</v>
      </c>
      <c r="M287" s="65" t="s">
        <v>85</v>
      </c>
      <c r="N287" s="66" t="s">
        <v>6596</v>
      </c>
      <c r="O287" s="66">
        <v>85155295</v>
      </c>
      <c r="P287" s="66">
        <v>489</v>
      </c>
      <c r="Q287" s="70">
        <v>45715</v>
      </c>
      <c r="R287" s="66">
        <v>267300000</v>
      </c>
      <c r="S287" s="70">
        <v>45832</v>
      </c>
      <c r="T287" s="68">
        <v>13000000</v>
      </c>
      <c r="U287" s="68">
        <v>21710</v>
      </c>
      <c r="V287" s="65" t="s">
        <v>87</v>
      </c>
      <c r="W287" s="68">
        <v>72005158</v>
      </c>
      <c r="X287" s="67" t="s">
        <v>6585</v>
      </c>
      <c r="Y287" s="70">
        <v>45832</v>
      </c>
      <c r="Z287" s="70">
        <v>45832</v>
      </c>
      <c r="AA287" s="70" t="s">
        <v>89</v>
      </c>
      <c r="AB287" s="70">
        <v>46022</v>
      </c>
      <c r="AC287" s="49">
        <f t="shared" si="20"/>
        <v>190</v>
      </c>
      <c r="AD287" s="65">
        <v>0</v>
      </c>
      <c r="AE287" s="68">
        <v>0</v>
      </c>
      <c r="AF287" s="65">
        <v>0</v>
      </c>
      <c r="AG287" s="77" t="s">
        <v>89</v>
      </c>
      <c r="AH287" s="49">
        <f t="shared" si="21"/>
        <v>0</v>
      </c>
      <c r="AI287" s="65">
        <v>0</v>
      </c>
      <c r="AJ287" s="68">
        <v>0</v>
      </c>
      <c r="AK287" s="65" t="s">
        <v>89</v>
      </c>
      <c r="AL287" s="78" t="s">
        <v>89</v>
      </c>
      <c r="AM287" s="65">
        <v>0</v>
      </c>
      <c r="AN287" s="78" t="s">
        <v>89</v>
      </c>
      <c r="AO287" s="78" t="s">
        <v>89</v>
      </c>
      <c r="AP287" s="78" t="s">
        <v>89</v>
      </c>
      <c r="AQ287" s="49">
        <f t="shared" si="22"/>
        <v>0</v>
      </c>
      <c r="AR287" s="49">
        <f>+L287+AE287-AJ287</f>
        <v>13000000</v>
      </c>
      <c r="AS287" s="65" t="s">
        <v>90</v>
      </c>
      <c r="AT287" s="68">
        <v>0</v>
      </c>
      <c r="AU287" s="65" t="s">
        <v>90</v>
      </c>
      <c r="AV287" s="68">
        <v>0</v>
      </c>
      <c r="AW287" s="75" t="s">
        <v>89</v>
      </c>
      <c r="AX287" s="224">
        <v>0</v>
      </c>
      <c r="AY287" s="79">
        <f t="shared" si="23"/>
        <v>13000000</v>
      </c>
      <c r="AZ287" s="223">
        <f t="shared" si="24"/>
        <v>0</v>
      </c>
      <c r="BA287" s="74">
        <v>0</v>
      </c>
      <c r="BB287" s="75" t="s">
        <v>89</v>
      </c>
      <c r="BC287" s="65" t="s">
        <v>108</v>
      </c>
      <c r="BD287" s="400" t="s">
        <v>6595</v>
      </c>
      <c r="BE287" s="221" t="s">
        <v>87</v>
      </c>
      <c r="BF287" s="221" t="s">
        <v>87</v>
      </c>
    </row>
    <row r="288" spans="2:58" x14ac:dyDescent="0.25">
      <c r="B288" s="221">
        <v>2025</v>
      </c>
      <c r="C288" s="221">
        <v>891780111</v>
      </c>
      <c r="D288" s="221" t="s">
        <v>78</v>
      </c>
      <c r="E288" s="49" t="s">
        <v>6594</v>
      </c>
      <c r="F288" s="65" t="s">
        <v>6593</v>
      </c>
      <c r="G288" s="65">
        <v>0</v>
      </c>
      <c r="H288" s="65" t="s">
        <v>81</v>
      </c>
      <c r="I288" s="65" t="s">
        <v>3368</v>
      </c>
      <c r="J288" s="67" t="s">
        <v>83</v>
      </c>
      <c r="K288" s="66" t="s">
        <v>6592</v>
      </c>
      <c r="L288" s="68">
        <v>36000000</v>
      </c>
      <c r="M288" s="65" t="s">
        <v>85</v>
      </c>
      <c r="N288" s="66" t="s">
        <v>6591</v>
      </c>
      <c r="O288" s="66">
        <v>1082916465</v>
      </c>
      <c r="P288" s="66">
        <v>1290</v>
      </c>
      <c r="Q288" s="70">
        <v>45819</v>
      </c>
      <c r="R288" s="66">
        <v>644600000</v>
      </c>
      <c r="S288" s="70">
        <v>45832</v>
      </c>
      <c r="T288" s="68">
        <v>36000000</v>
      </c>
      <c r="U288" s="68">
        <v>21711</v>
      </c>
      <c r="V288" s="65" t="s">
        <v>87</v>
      </c>
      <c r="W288" s="68">
        <v>16078654</v>
      </c>
      <c r="X288" s="67" t="s">
        <v>1398</v>
      </c>
      <c r="Y288" s="70">
        <v>45832</v>
      </c>
      <c r="Z288" s="70">
        <v>45832</v>
      </c>
      <c r="AA288" s="70" t="s">
        <v>89</v>
      </c>
      <c r="AB288" s="70">
        <v>46022</v>
      </c>
      <c r="AC288" s="49">
        <f t="shared" si="20"/>
        <v>190</v>
      </c>
      <c r="AD288" s="65">
        <v>0</v>
      </c>
      <c r="AE288" s="68">
        <v>0</v>
      </c>
      <c r="AF288" s="65">
        <v>0</v>
      </c>
      <c r="AG288" s="77" t="s">
        <v>89</v>
      </c>
      <c r="AH288" s="49">
        <f t="shared" si="21"/>
        <v>0</v>
      </c>
      <c r="AI288" s="65">
        <v>0</v>
      </c>
      <c r="AJ288" s="68">
        <v>0</v>
      </c>
      <c r="AK288" s="65" t="s">
        <v>89</v>
      </c>
      <c r="AL288" s="78" t="s">
        <v>89</v>
      </c>
      <c r="AM288" s="65">
        <v>0</v>
      </c>
      <c r="AN288" s="78" t="s">
        <v>89</v>
      </c>
      <c r="AO288" s="78" t="s">
        <v>89</v>
      </c>
      <c r="AP288" s="78" t="s">
        <v>89</v>
      </c>
      <c r="AQ288" s="49">
        <f t="shared" si="22"/>
        <v>0</v>
      </c>
      <c r="AR288" s="49">
        <f>+L288+AE288-AJ288</f>
        <v>36000000</v>
      </c>
      <c r="AS288" s="65" t="s">
        <v>90</v>
      </c>
      <c r="AT288" s="68">
        <v>0</v>
      </c>
      <c r="AU288" s="65" t="s">
        <v>90</v>
      </c>
      <c r="AV288" s="68">
        <v>0</v>
      </c>
      <c r="AW288" s="75" t="s">
        <v>89</v>
      </c>
      <c r="AX288" s="224">
        <v>0</v>
      </c>
      <c r="AY288" s="79">
        <f t="shared" si="23"/>
        <v>36000000</v>
      </c>
      <c r="AZ288" s="223">
        <f t="shared" si="24"/>
        <v>0</v>
      </c>
      <c r="BA288" s="74">
        <v>0</v>
      </c>
      <c r="BB288" s="75" t="s">
        <v>89</v>
      </c>
      <c r="BC288" s="65" t="s">
        <v>108</v>
      </c>
      <c r="BD288" s="400" t="s">
        <v>6590</v>
      </c>
      <c r="BE288" s="221" t="s">
        <v>87</v>
      </c>
      <c r="BF288" s="221" t="s">
        <v>87</v>
      </c>
    </row>
    <row r="289" spans="2:58" x14ac:dyDescent="0.25">
      <c r="B289" s="221">
        <v>2025</v>
      </c>
      <c r="C289" s="221">
        <v>891780111</v>
      </c>
      <c r="D289" s="221" t="s">
        <v>78</v>
      </c>
      <c r="E289" s="49" t="s">
        <v>6589</v>
      </c>
      <c r="F289" s="65" t="s">
        <v>6588</v>
      </c>
      <c r="G289" s="65">
        <v>0</v>
      </c>
      <c r="H289" s="65" t="s">
        <v>81</v>
      </c>
      <c r="I289" s="65" t="s">
        <v>3368</v>
      </c>
      <c r="J289" s="67" t="s">
        <v>83</v>
      </c>
      <c r="K289" s="66" t="s">
        <v>6587</v>
      </c>
      <c r="L289" s="68">
        <v>42250000</v>
      </c>
      <c r="M289" s="65" t="s">
        <v>85</v>
      </c>
      <c r="N289" s="66" t="s">
        <v>6586</v>
      </c>
      <c r="O289" s="66">
        <v>72310516</v>
      </c>
      <c r="P289" s="66">
        <v>489</v>
      </c>
      <c r="Q289" s="70">
        <v>45715</v>
      </c>
      <c r="R289" s="66">
        <v>267300000</v>
      </c>
      <c r="S289" s="70">
        <v>45832</v>
      </c>
      <c r="T289" s="68">
        <v>42250000</v>
      </c>
      <c r="U289" s="68">
        <v>21712</v>
      </c>
      <c r="V289" s="65" t="s">
        <v>87</v>
      </c>
      <c r="W289" s="68">
        <v>72005158</v>
      </c>
      <c r="X289" s="67" t="s">
        <v>6585</v>
      </c>
      <c r="Y289" s="70">
        <v>45832</v>
      </c>
      <c r="Z289" s="70">
        <v>45832</v>
      </c>
      <c r="AA289" s="70" t="s">
        <v>89</v>
      </c>
      <c r="AB289" s="70">
        <v>46022</v>
      </c>
      <c r="AC289" s="49">
        <f t="shared" si="20"/>
        <v>190</v>
      </c>
      <c r="AD289" s="65">
        <v>0</v>
      </c>
      <c r="AE289" s="68">
        <v>0</v>
      </c>
      <c r="AF289" s="65">
        <v>0</v>
      </c>
      <c r="AG289" s="77" t="s">
        <v>89</v>
      </c>
      <c r="AH289" s="49">
        <f t="shared" si="21"/>
        <v>0</v>
      </c>
      <c r="AI289" s="65">
        <v>0</v>
      </c>
      <c r="AJ289" s="68">
        <v>0</v>
      </c>
      <c r="AK289" s="65" t="s">
        <v>89</v>
      </c>
      <c r="AL289" s="78" t="s">
        <v>89</v>
      </c>
      <c r="AM289" s="65">
        <v>0</v>
      </c>
      <c r="AN289" s="78" t="s">
        <v>89</v>
      </c>
      <c r="AO289" s="78" t="s">
        <v>89</v>
      </c>
      <c r="AP289" s="78" t="s">
        <v>89</v>
      </c>
      <c r="AQ289" s="49">
        <f t="shared" si="22"/>
        <v>0</v>
      </c>
      <c r="AR289" s="49">
        <f>+L289+AE289-AJ289</f>
        <v>42250000</v>
      </c>
      <c r="AS289" s="65" t="s">
        <v>90</v>
      </c>
      <c r="AT289" s="68">
        <v>0</v>
      </c>
      <c r="AU289" s="65" t="s">
        <v>90</v>
      </c>
      <c r="AV289" s="68">
        <v>0</v>
      </c>
      <c r="AW289" s="75" t="s">
        <v>89</v>
      </c>
      <c r="AX289" s="224">
        <v>0</v>
      </c>
      <c r="AY289" s="79">
        <f t="shared" si="23"/>
        <v>42250000</v>
      </c>
      <c r="AZ289" s="223">
        <f t="shared" si="24"/>
        <v>0</v>
      </c>
      <c r="BA289" s="74">
        <v>0</v>
      </c>
      <c r="BB289" s="75" t="s">
        <v>89</v>
      </c>
      <c r="BC289" s="65" t="s">
        <v>108</v>
      </c>
      <c r="BD289" s="400" t="s">
        <v>6584</v>
      </c>
      <c r="BE289" s="221" t="s">
        <v>87</v>
      </c>
      <c r="BF289" s="221" t="s">
        <v>87</v>
      </c>
    </row>
    <row r="290" spans="2:58" x14ac:dyDescent="0.25">
      <c r="B290" s="221">
        <v>2025</v>
      </c>
      <c r="C290" s="221">
        <v>891780111</v>
      </c>
      <c r="D290" s="221" t="s">
        <v>78</v>
      </c>
      <c r="E290" s="49" t="s">
        <v>6583</v>
      </c>
      <c r="F290" s="65" t="s">
        <v>6582</v>
      </c>
      <c r="G290" s="65">
        <v>0</v>
      </c>
      <c r="H290" s="65" t="s">
        <v>81</v>
      </c>
      <c r="I290" s="65" t="s">
        <v>3368</v>
      </c>
      <c r="J290" s="67" t="s">
        <v>83</v>
      </c>
      <c r="K290" s="66" t="s">
        <v>6581</v>
      </c>
      <c r="L290" s="68">
        <v>18000000</v>
      </c>
      <c r="M290" s="65" t="s">
        <v>85</v>
      </c>
      <c r="N290" s="66" t="s">
        <v>6580</v>
      </c>
      <c r="O290" s="66">
        <v>84459627</v>
      </c>
      <c r="P290" s="66">
        <v>1210</v>
      </c>
      <c r="Q290" s="70">
        <v>45807</v>
      </c>
      <c r="R290" s="66">
        <v>59500000</v>
      </c>
      <c r="S290" s="70">
        <v>45833</v>
      </c>
      <c r="T290" s="68">
        <v>18000000</v>
      </c>
      <c r="U290" s="68">
        <v>22168</v>
      </c>
      <c r="V290" s="65" t="s">
        <v>87</v>
      </c>
      <c r="W290" s="68">
        <v>85155333</v>
      </c>
      <c r="X290" s="67" t="s">
        <v>3595</v>
      </c>
      <c r="Y290" s="70">
        <v>45832</v>
      </c>
      <c r="Z290" s="70">
        <v>45833</v>
      </c>
      <c r="AA290" s="70" t="s">
        <v>89</v>
      </c>
      <c r="AB290" s="70">
        <v>45940</v>
      </c>
      <c r="AC290" s="49">
        <f t="shared" si="20"/>
        <v>107</v>
      </c>
      <c r="AD290" s="65">
        <v>0</v>
      </c>
      <c r="AE290" s="68">
        <v>0</v>
      </c>
      <c r="AF290" s="65">
        <v>0</v>
      </c>
      <c r="AG290" s="77" t="s">
        <v>89</v>
      </c>
      <c r="AH290" s="49">
        <f t="shared" si="21"/>
        <v>0</v>
      </c>
      <c r="AI290" s="65">
        <v>0</v>
      </c>
      <c r="AJ290" s="68">
        <v>0</v>
      </c>
      <c r="AK290" s="65" t="s">
        <v>89</v>
      </c>
      <c r="AL290" s="78" t="s">
        <v>89</v>
      </c>
      <c r="AM290" s="65">
        <v>0</v>
      </c>
      <c r="AN290" s="78" t="s">
        <v>89</v>
      </c>
      <c r="AO290" s="78" t="s">
        <v>89</v>
      </c>
      <c r="AP290" s="78" t="s">
        <v>89</v>
      </c>
      <c r="AQ290" s="49">
        <f t="shared" si="22"/>
        <v>0</v>
      </c>
      <c r="AR290" s="49">
        <f>+L290+AE290-AJ290</f>
        <v>18000000</v>
      </c>
      <c r="AS290" s="65" t="s">
        <v>90</v>
      </c>
      <c r="AT290" s="68">
        <v>0</v>
      </c>
      <c r="AU290" s="65" t="s">
        <v>90</v>
      </c>
      <c r="AV290" s="68">
        <v>0</v>
      </c>
      <c r="AW290" s="75" t="s">
        <v>89</v>
      </c>
      <c r="AX290" s="224">
        <v>0</v>
      </c>
      <c r="AY290" s="79">
        <f t="shared" si="23"/>
        <v>18000000</v>
      </c>
      <c r="AZ290" s="223">
        <f t="shared" si="24"/>
        <v>0</v>
      </c>
      <c r="BA290" s="74">
        <v>0</v>
      </c>
      <c r="BB290" s="75" t="s">
        <v>89</v>
      </c>
      <c r="BC290" s="65" t="s">
        <v>108</v>
      </c>
      <c r="BD290" s="400" t="s">
        <v>6579</v>
      </c>
      <c r="BE290" s="221" t="s">
        <v>87</v>
      </c>
      <c r="BF290" s="221" t="s">
        <v>87</v>
      </c>
    </row>
    <row r="291" spans="2:58" x14ac:dyDescent="0.25">
      <c r="B291" s="221">
        <v>2025</v>
      </c>
      <c r="C291" s="221">
        <v>891780111</v>
      </c>
      <c r="D291" s="221" t="s">
        <v>78</v>
      </c>
      <c r="E291" s="49" t="s">
        <v>6578</v>
      </c>
      <c r="F291" s="65" t="s">
        <v>6577</v>
      </c>
      <c r="G291" s="65">
        <v>0</v>
      </c>
      <c r="H291" s="65" t="s">
        <v>81</v>
      </c>
      <c r="I291" s="65" t="s">
        <v>82</v>
      </c>
      <c r="J291" s="67" t="s">
        <v>83</v>
      </c>
      <c r="K291" s="66" t="s">
        <v>6576</v>
      </c>
      <c r="L291" s="68">
        <v>6300000</v>
      </c>
      <c r="M291" s="65" t="s">
        <v>85</v>
      </c>
      <c r="N291" s="66" t="s">
        <v>6575</v>
      </c>
      <c r="O291" s="66">
        <v>57465884</v>
      </c>
      <c r="P291" s="66">
        <v>923</v>
      </c>
      <c r="Q291" s="70">
        <v>45769</v>
      </c>
      <c r="R291" s="66">
        <v>333900000</v>
      </c>
      <c r="S291" s="70">
        <v>45833</v>
      </c>
      <c r="T291" s="68">
        <v>6300000</v>
      </c>
      <c r="U291" s="68">
        <v>22405</v>
      </c>
      <c r="V291" s="65" t="s">
        <v>87</v>
      </c>
      <c r="W291" s="68">
        <v>57428039</v>
      </c>
      <c r="X291" s="67" t="s">
        <v>6540</v>
      </c>
      <c r="Y291" s="70">
        <v>45833</v>
      </c>
      <c r="Z291" s="70">
        <v>45833</v>
      </c>
      <c r="AA291" s="70" t="s">
        <v>89</v>
      </c>
      <c r="AB291" s="70">
        <v>45960</v>
      </c>
      <c r="AC291" s="49">
        <f t="shared" si="20"/>
        <v>127</v>
      </c>
      <c r="AD291" s="65">
        <v>0</v>
      </c>
      <c r="AE291" s="68">
        <v>0</v>
      </c>
      <c r="AF291" s="65">
        <v>0</v>
      </c>
      <c r="AG291" s="77" t="s">
        <v>89</v>
      </c>
      <c r="AH291" s="49">
        <f t="shared" si="21"/>
        <v>0</v>
      </c>
      <c r="AI291" s="65">
        <v>0</v>
      </c>
      <c r="AJ291" s="68">
        <v>0</v>
      </c>
      <c r="AK291" s="65" t="s">
        <v>89</v>
      </c>
      <c r="AL291" s="78" t="s">
        <v>89</v>
      </c>
      <c r="AM291" s="65">
        <v>0</v>
      </c>
      <c r="AN291" s="78" t="s">
        <v>89</v>
      </c>
      <c r="AO291" s="78" t="s">
        <v>89</v>
      </c>
      <c r="AP291" s="78" t="s">
        <v>89</v>
      </c>
      <c r="AQ291" s="49">
        <f t="shared" si="22"/>
        <v>0</v>
      </c>
      <c r="AR291" s="49">
        <f>+L291+AE291-AJ291</f>
        <v>6300000</v>
      </c>
      <c r="AS291" s="65" t="s">
        <v>87</v>
      </c>
      <c r="AT291" s="68">
        <v>6300000</v>
      </c>
      <c r="AU291" s="65" t="s">
        <v>90</v>
      </c>
      <c r="AV291" s="68">
        <v>0</v>
      </c>
      <c r="AW291" s="75" t="s">
        <v>89</v>
      </c>
      <c r="AX291" s="224">
        <v>0</v>
      </c>
      <c r="AY291" s="79">
        <f t="shared" si="23"/>
        <v>6300000</v>
      </c>
      <c r="AZ291" s="223">
        <f t="shared" si="24"/>
        <v>0</v>
      </c>
      <c r="BA291" s="74">
        <v>0</v>
      </c>
      <c r="BB291" s="75" t="s">
        <v>89</v>
      </c>
      <c r="BC291" s="65" t="s">
        <v>108</v>
      </c>
      <c r="BD291" s="400" t="s">
        <v>6574</v>
      </c>
      <c r="BE291" s="221" t="s">
        <v>87</v>
      </c>
      <c r="BF291" s="221" t="s">
        <v>87</v>
      </c>
    </row>
    <row r="292" spans="2:58" x14ac:dyDescent="0.25">
      <c r="B292" s="221">
        <v>2025</v>
      </c>
      <c r="C292" s="221">
        <v>891780111</v>
      </c>
      <c r="D292" s="221" t="s">
        <v>78</v>
      </c>
      <c r="E292" s="49" t="s">
        <v>6573</v>
      </c>
      <c r="F292" s="65" t="s">
        <v>6572</v>
      </c>
      <c r="G292" s="65">
        <v>0</v>
      </c>
      <c r="H292" s="65" t="s">
        <v>81</v>
      </c>
      <c r="I292" s="65" t="s">
        <v>82</v>
      </c>
      <c r="J292" s="67" t="s">
        <v>83</v>
      </c>
      <c r="K292" s="66" t="s">
        <v>6571</v>
      </c>
      <c r="L292" s="68">
        <v>6300000</v>
      </c>
      <c r="M292" s="65" t="s">
        <v>85</v>
      </c>
      <c r="N292" s="66" t="s">
        <v>6570</v>
      </c>
      <c r="O292" s="66">
        <v>55064034</v>
      </c>
      <c r="P292" s="66">
        <v>923</v>
      </c>
      <c r="Q292" s="70">
        <v>45769</v>
      </c>
      <c r="R292" s="66">
        <v>333900000</v>
      </c>
      <c r="S292" s="70">
        <v>45833</v>
      </c>
      <c r="T292" s="68">
        <v>6300000</v>
      </c>
      <c r="U292" s="68">
        <v>22404</v>
      </c>
      <c r="V292" s="65" t="s">
        <v>87</v>
      </c>
      <c r="W292" s="68">
        <v>57428039</v>
      </c>
      <c r="X292" s="67" t="s">
        <v>6540</v>
      </c>
      <c r="Y292" s="70">
        <v>45833</v>
      </c>
      <c r="Z292" s="70">
        <v>45833</v>
      </c>
      <c r="AA292" s="70" t="s">
        <v>89</v>
      </c>
      <c r="AB292" s="70">
        <v>45899</v>
      </c>
      <c r="AC292" s="49">
        <f t="shared" si="20"/>
        <v>66</v>
      </c>
      <c r="AD292" s="65">
        <v>0</v>
      </c>
      <c r="AE292" s="68">
        <v>0</v>
      </c>
      <c r="AF292" s="65">
        <v>0</v>
      </c>
      <c r="AG292" s="77" t="s">
        <v>89</v>
      </c>
      <c r="AH292" s="49">
        <f t="shared" si="21"/>
        <v>0</v>
      </c>
      <c r="AI292" s="65">
        <v>0</v>
      </c>
      <c r="AJ292" s="68">
        <v>0</v>
      </c>
      <c r="AK292" s="65" t="s">
        <v>89</v>
      </c>
      <c r="AL292" s="78" t="s">
        <v>89</v>
      </c>
      <c r="AM292" s="65">
        <v>0</v>
      </c>
      <c r="AN292" s="78" t="s">
        <v>89</v>
      </c>
      <c r="AO292" s="78" t="s">
        <v>89</v>
      </c>
      <c r="AP292" s="78" t="s">
        <v>89</v>
      </c>
      <c r="AQ292" s="49">
        <f t="shared" si="22"/>
        <v>0</v>
      </c>
      <c r="AR292" s="49">
        <f>+L292+AE292-AJ292</f>
        <v>6300000</v>
      </c>
      <c r="AS292" s="65" t="s">
        <v>87</v>
      </c>
      <c r="AT292" s="68">
        <v>6300000</v>
      </c>
      <c r="AU292" s="65" t="s">
        <v>90</v>
      </c>
      <c r="AV292" s="68">
        <v>0</v>
      </c>
      <c r="AW292" s="75" t="s">
        <v>89</v>
      </c>
      <c r="AX292" s="224">
        <v>0</v>
      </c>
      <c r="AY292" s="79">
        <f t="shared" si="23"/>
        <v>6300000</v>
      </c>
      <c r="AZ292" s="223">
        <f t="shared" si="24"/>
        <v>0</v>
      </c>
      <c r="BA292" s="74">
        <v>1</v>
      </c>
      <c r="BB292" s="75" t="s">
        <v>89</v>
      </c>
      <c r="BC292" s="65" t="s">
        <v>103</v>
      </c>
      <c r="BD292" s="400" t="s">
        <v>6569</v>
      </c>
      <c r="BE292" s="221" t="s">
        <v>87</v>
      </c>
      <c r="BF292" s="221" t="s">
        <v>87</v>
      </c>
    </row>
    <row r="293" spans="2:58" x14ac:dyDescent="0.25">
      <c r="B293" s="221">
        <v>2025</v>
      </c>
      <c r="C293" s="221">
        <v>891780111</v>
      </c>
      <c r="D293" s="221" t="s">
        <v>78</v>
      </c>
      <c r="E293" s="49" t="s">
        <v>6568</v>
      </c>
      <c r="F293" s="65" t="s">
        <v>6567</v>
      </c>
      <c r="G293" s="65">
        <v>0</v>
      </c>
      <c r="H293" s="65" t="s">
        <v>81</v>
      </c>
      <c r="I293" s="65" t="s">
        <v>3368</v>
      </c>
      <c r="J293" s="67" t="s">
        <v>83</v>
      </c>
      <c r="K293" s="66" t="s">
        <v>6566</v>
      </c>
      <c r="L293" s="68">
        <v>42000000</v>
      </c>
      <c r="M293" s="65" t="s">
        <v>85</v>
      </c>
      <c r="N293" s="66" t="s">
        <v>6565</v>
      </c>
      <c r="O293" s="66">
        <v>1083553561</v>
      </c>
      <c r="P293" s="66">
        <v>1202</v>
      </c>
      <c r="Q293" s="70">
        <v>45806</v>
      </c>
      <c r="R293" s="66">
        <v>126000000</v>
      </c>
      <c r="S293" s="70">
        <v>45834</v>
      </c>
      <c r="T293" s="68">
        <v>42000000</v>
      </c>
      <c r="U293" s="68">
        <v>22434</v>
      </c>
      <c r="V293" s="65" t="s">
        <v>87</v>
      </c>
      <c r="W293" s="68">
        <v>1082939683</v>
      </c>
      <c r="X293" s="67" t="s">
        <v>3365</v>
      </c>
      <c r="Y293" s="70">
        <v>45833</v>
      </c>
      <c r="Z293" s="70">
        <v>45834</v>
      </c>
      <c r="AA293" s="70" t="s">
        <v>89</v>
      </c>
      <c r="AB293" s="70">
        <v>46011</v>
      </c>
      <c r="AC293" s="49">
        <f t="shared" si="20"/>
        <v>177</v>
      </c>
      <c r="AD293" s="65">
        <v>0</v>
      </c>
      <c r="AE293" s="68">
        <v>0</v>
      </c>
      <c r="AF293" s="65">
        <v>0</v>
      </c>
      <c r="AG293" s="77" t="s">
        <v>89</v>
      </c>
      <c r="AH293" s="49">
        <f t="shared" si="21"/>
        <v>0</v>
      </c>
      <c r="AI293" s="65">
        <v>0</v>
      </c>
      <c r="AJ293" s="68">
        <v>0</v>
      </c>
      <c r="AK293" s="65" t="s">
        <v>89</v>
      </c>
      <c r="AL293" s="78" t="s">
        <v>89</v>
      </c>
      <c r="AM293" s="65">
        <v>0</v>
      </c>
      <c r="AN293" s="78" t="s">
        <v>89</v>
      </c>
      <c r="AO293" s="78" t="s">
        <v>89</v>
      </c>
      <c r="AP293" s="78" t="s">
        <v>89</v>
      </c>
      <c r="AQ293" s="49">
        <f t="shared" si="22"/>
        <v>0</v>
      </c>
      <c r="AR293" s="49">
        <f>+L293+AE293-AJ293</f>
        <v>42000000</v>
      </c>
      <c r="AS293" s="65" t="s">
        <v>90</v>
      </c>
      <c r="AT293" s="68">
        <v>0</v>
      </c>
      <c r="AU293" s="65" t="s">
        <v>90</v>
      </c>
      <c r="AV293" s="68">
        <v>0</v>
      </c>
      <c r="AW293" s="75" t="s">
        <v>89</v>
      </c>
      <c r="AX293" s="224">
        <v>0</v>
      </c>
      <c r="AY293" s="79">
        <f t="shared" si="23"/>
        <v>42000000</v>
      </c>
      <c r="AZ293" s="223">
        <f t="shared" si="24"/>
        <v>0</v>
      </c>
      <c r="BA293" s="74">
        <v>0</v>
      </c>
      <c r="BB293" s="75" t="s">
        <v>89</v>
      </c>
      <c r="BC293" s="65" t="s">
        <v>108</v>
      </c>
      <c r="BD293" s="400" t="s">
        <v>6564</v>
      </c>
      <c r="BE293" s="221" t="s">
        <v>87</v>
      </c>
      <c r="BF293" s="221" t="s">
        <v>87</v>
      </c>
    </row>
    <row r="294" spans="2:58" x14ac:dyDescent="0.25">
      <c r="B294" s="221">
        <v>2025</v>
      </c>
      <c r="C294" s="221">
        <v>891780111</v>
      </c>
      <c r="D294" s="221" t="s">
        <v>78</v>
      </c>
      <c r="E294" s="49" t="s">
        <v>6563</v>
      </c>
      <c r="F294" s="65" t="s">
        <v>6562</v>
      </c>
      <c r="G294" s="65">
        <v>0</v>
      </c>
      <c r="H294" s="65" t="s">
        <v>81</v>
      </c>
      <c r="I294" s="65" t="s">
        <v>3368</v>
      </c>
      <c r="J294" s="67" t="s">
        <v>83</v>
      </c>
      <c r="K294" s="66" t="s">
        <v>6561</v>
      </c>
      <c r="L294" s="68">
        <v>28000000</v>
      </c>
      <c r="M294" s="65" t="s">
        <v>85</v>
      </c>
      <c r="N294" s="66" t="s">
        <v>6560</v>
      </c>
      <c r="O294" s="66">
        <v>49721242</v>
      </c>
      <c r="P294" s="66">
        <v>1290</v>
      </c>
      <c r="Q294" s="70">
        <v>45819</v>
      </c>
      <c r="R294" s="66">
        <v>644600000</v>
      </c>
      <c r="S294" s="70">
        <v>45834</v>
      </c>
      <c r="T294" s="68">
        <v>28000000</v>
      </c>
      <c r="U294" s="68">
        <v>22433</v>
      </c>
      <c r="V294" s="65" t="s">
        <v>87</v>
      </c>
      <c r="W294" s="68">
        <v>16078654</v>
      </c>
      <c r="X294" s="67" t="s">
        <v>1398</v>
      </c>
      <c r="Y294" s="70">
        <v>45834</v>
      </c>
      <c r="Z294" s="70">
        <v>45834</v>
      </c>
      <c r="AA294" s="70" t="s">
        <v>89</v>
      </c>
      <c r="AB294" s="70">
        <v>46022</v>
      </c>
      <c r="AC294" s="49">
        <f t="shared" si="20"/>
        <v>188</v>
      </c>
      <c r="AD294" s="65">
        <v>0</v>
      </c>
      <c r="AE294" s="68">
        <v>0</v>
      </c>
      <c r="AF294" s="65">
        <v>0</v>
      </c>
      <c r="AG294" s="77" t="s">
        <v>89</v>
      </c>
      <c r="AH294" s="49">
        <f t="shared" si="21"/>
        <v>0</v>
      </c>
      <c r="AI294" s="65">
        <v>0</v>
      </c>
      <c r="AJ294" s="68">
        <v>0</v>
      </c>
      <c r="AK294" s="65" t="s">
        <v>89</v>
      </c>
      <c r="AL294" s="78" t="s">
        <v>89</v>
      </c>
      <c r="AM294" s="65">
        <v>0</v>
      </c>
      <c r="AN294" s="78" t="s">
        <v>89</v>
      </c>
      <c r="AO294" s="78" t="s">
        <v>89</v>
      </c>
      <c r="AP294" s="78" t="s">
        <v>89</v>
      </c>
      <c r="AQ294" s="49">
        <f t="shared" si="22"/>
        <v>0</v>
      </c>
      <c r="AR294" s="49">
        <f>+L294+AE294-AJ294</f>
        <v>28000000</v>
      </c>
      <c r="AS294" s="65" t="s">
        <v>90</v>
      </c>
      <c r="AT294" s="68">
        <v>0</v>
      </c>
      <c r="AU294" s="65" t="s">
        <v>90</v>
      </c>
      <c r="AV294" s="68">
        <v>0</v>
      </c>
      <c r="AW294" s="75" t="s">
        <v>89</v>
      </c>
      <c r="AX294" s="224">
        <v>0</v>
      </c>
      <c r="AY294" s="79">
        <f t="shared" si="23"/>
        <v>28000000</v>
      </c>
      <c r="AZ294" s="223">
        <f t="shared" si="24"/>
        <v>0</v>
      </c>
      <c r="BA294" s="74">
        <v>0</v>
      </c>
      <c r="BB294" s="75" t="s">
        <v>89</v>
      </c>
      <c r="BC294" s="65" t="s">
        <v>108</v>
      </c>
      <c r="BD294" s="400" t="s">
        <v>6559</v>
      </c>
      <c r="BE294" s="221" t="s">
        <v>87</v>
      </c>
      <c r="BF294" s="221" t="s">
        <v>87</v>
      </c>
    </row>
    <row r="295" spans="2:58" x14ac:dyDescent="0.25">
      <c r="B295" s="221">
        <v>2025</v>
      </c>
      <c r="C295" s="221">
        <v>891780111</v>
      </c>
      <c r="D295" s="221" t="s">
        <v>78</v>
      </c>
      <c r="E295" s="49" t="s">
        <v>6558</v>
      </c>
      <c r="F295" s="65" t="s">
        <v>6557</v>
      </c>
      <c r="G295" s="65">
        <v>0</v>
      </c>
      <c r="H295" s="65" t="s">
        <v>81</v>
      </c>
      <c r="I295" s="65" t="s">
        <v>3368</v>
      </c>
      <c r="J295" s="67" t="s">
        <v>83</v>
      </c>
      <c r="K295" s="66" t="s">
        <v>6556</v>
      </c>
      <c r="L295" s="68">
        <v>16000000</v>
      </c>
      <c r="M295" s="65" t="s">
        <v>85</v>
      </c>
      <c r="N295" s="66" t="s">
        <v>6555</v>
      </c>
      <c r="O295" s="66">
        <v>80135015</v>
      </c>
      <c r="P295" s="66">
        <v>1210</v>
      </c>
      <c r="Q295" s="70">
        <v>45807</v>
      </c>
      <c r="R295" s="66">
        <v>59500000</v>
      </c>
      <c r="S295" s="70">
        <v>45835</v>
      </c>
      <c r="T295" s="68">
        <v>16000000</v>
      </c>
      <c r="U295" s="68">
        <v>22487</v>
      </c>
      <c r="V295" s="65" t="s">
        <v>87</v>
      </c>
      <c r="W295" s="68">
        <v>85155333</v>
      </c>
      <c r="X295" s="67" t="s">
        <v>3595</v>
      </c>
      <c r="Y295" s="70">
        <v>45834</v>
      </c>
      <c r="Z295" s="70">
        <v>45835</v>
      </c>
      <c r="AA295" s="70" t="s">
        <v>89</v>
      </c>
      <c r="AB295" s="70">
        <v>45940</v>
      </c>
      <c r="AC295" s="49">
        <f t="shared" si="20"/>
        <v>105</v>
      </c>
      <c r="AD295" s="65">
        <v>0</v>
      </c>
      <c r="AE295" s="68">
        <v>0</v>
      </c>
      <c r="AF295" s="65">
        <v>0</v>
      </c>
      <c r="AG295" s="77" t="s">
        <v>89</v>
      </c>
      <c r="AH295" s="49">
        <f t="shared" si="21"/>
        <v>0</v>
      </c>
      <c r="AI295" s="65">
        <v>0</v>
      </c>
      <c r="AJ295" s="68">
        <v>0</v>
      </c>
      <c r="AK295" s="65" t="s">
        <v>89</v>
      </c>
      <c r="AL295" s="78" t="s">
        <v>89</v>
      </c>
      <c r="AM295" s="65">
        <v>0</v>
      </c>
      <c r="AN295" s="78" t="s">
        <v>89</v>
      </c>
      <c r="AO295" s="78" t="s">
        <v>89</v>
      </c>
      <c r="AP295" s="78" t="s">
        <v>89</v>
      </c>
      <c r="AQ295" s="49">
        <f t="shared" si="22"/>
        <v>0</v>
      </c>
      <c r="AR295" s="49">
        <f>+L295+AE295-AJ295</f>
        <v>16000000</v>
      </c>
      <c r="AS295" s="65" t="s">
        <v>90</v>
      </c>
      <c r="AT295" s="68">
        <v>0</v>
      </c>
      <c r="AU295" s="65" t="s">
        <v>90</v>
      </c>
      <c r="AV295" s="68">
        <v>0</v>
      </c>
      <c r="AW295" s="75" t="s">
        <v>89</v>
      </c>
      <c r="AX295" s="224">
        <v>0</v>
      </c>
      <c r="AY295" s="79">
        <f t="shared" si="23"/>
        <v>16000000</v>
      </c>
      <c r="AZ295" s="223">
        <f t="shared" si="24"/>
        <v>0</v>
      </c>
      <c r="BA295" s="74">
        <v>0</v>
      </c>
      <c r="BB295" s="75" t="s">
        <v>89</v>
      </c>
      <c r="BC295" s="65" t="s">
        <v>108</v>
      </c>
      <c r="BD295" s="400" t="s">
        <v>6554</v>
      </c>
      <c r="BE295" s="221" t="s">
        <v>87</v>
      </c>
      <c r="BF295" s="221" t="s">
        <v>87</v>
      </c>
    </row>
    <row r="296" spans="2:58" x14ac:dyDescent="0.25">
      <c r="B296" s="221">
        <v>2025</v>
      </c>
      <c r="C296" s="221">
        <v>891780111</v>
      </c>
      <c r="D296" s="221" t="s">
        <v>78</v>
      </c>
      <c r="E296" s="49" t="s">
        <v>6553</v>
      </c>
      <c r="F296" s="65" t="s">
        <v>6552</v>
      </c>
      <c r="G296" s="65">
        <v>0</v>
      </c>
      <c r="H296" s="65" t="s">
        <v>81</v>
      </c>
      <c r="I296" s="65" t="s">
        <v>3368</v>
      </c>
      <c r="J296" s="67" t="s">
        <v>83</v>
      </c>
      <c r="K296" s="66" t="s">
        <v>6551</v>
      </c>
      <c r="L296" s="68">
        <v>12000000</v>
      </c>
      <c r="M296" s="65" t="s">
        <v>85</v>
      </c>
      <c r="N296" s="66" t="s">
        <v>6434</v>
      </c>
      <c r="O296" s="66">
        <v>1082872242</v>
      </c>
      <c r="P296" s="66">
        <v>1335</v>
      </c>
      <c r="Q296" s="70">
        <v>45826</v>
      </c>
      <c r="R296" s="66">
        <v>12000000</v>
      </c>
      <c r="S296" s="70">
        <v>45835</v>
      </c>
      <c r="T296" s="68">
        <v>12000000</v>
      </c>
      <c r="U296" s="68">
        <v>22488</v>
      </c>
      <c r="V296" s="65" t="s">
        <v>87</v>
      </c>
      <c r="W296" s="68">
        <v>85155333</v>
      </c>
      <c r="X296" s="67" t="s">
        <v>3595</v>
      </c>
      <c r="Y296" s="70">
        <v>45834</v>
      </c>
      <c r="Z296" s="70">
        <v>45835</v>
      </c>
      <c r="AA296" s="70" t="s">
        <v>89</v>
      </c>
      <c r="AB296" s="70">
        <v>46006</v>
      </c>
      <c r="AC296" s="49">
        <f t="shared" si="20"/>
        <v>171</v>
      </c>
      <c r="AD296" s="65">
        <v>0</v>
      </c>
      <c r="AE296" s="68">
        <v>0</v>
      </c>
      <c r="AF296" s="65">
        <v>0</v>
      </c>
      <c r="AG296" s="77" t="s">
        <v>89</v>
      </c>
      <c r="AH296" s="49">
        <f t="shared" si="21"/>
        <v>0</v>
      </c>
      <c r="AI296" s="65">
        <v>0</v>
      </c>
      <c r="AJ296" s="68">
        <v>0</v>
      </c>
      <c r="AK296" s="65" t="s">
        <v>89</v>
      </c>
      <c r="AL296" s="78" t="s">
        <v>89</v>
      </c>
      <c r="AM296" s="65">
        <v>0</v>
      </c>
      <c r="AN296" s="78" t="s">
        <v>89</v>
      </c>
      <c r="AO296" s="78" t="s">
        <v>89</v>
      </c>
      <c r="AP296" s="78" t="s">
        <v>89</v>
      </c>
      <c r="AQ296" s="49">
        <f t="shared" si="22"/>
        <v>0</v>
      </c>
      <c r="AR296" s="49">
        <f>+L296+AE296-AJ296</f>
        <v>12000000</v>
      </c>
      <c r="AS296" s="65" t="s">
        <v>90</v>
      </c>
      <c r="AT296" s="68">
        <v>0</v>
      </c>
      <c r="AU296" s="65" t="s">
        <v>90</v>
      </c>
      <c r="AV296" s="68">
        <v>0</v>
      </c>
      <c r="AW296" s="75" t="s">
        <v>89</v>
      </c>
      <c r="AX296" s="224">
        <v>0</v>
      </c>
      <c r="AY296" s="79">
        <f t="shared" si="23"/>
        <v>12000000</v>
      </c>
      <c r="AZ296" s="223">
        <f t="shared" si="24"/>
        <v>0</v>
      </c>
      <c r="BA296" s="74">
        <v>0</v>
      </c>
      <c r="BB296" s="75" t="s">
        <v>89</v>
      </c>
      <c r="BC296" s="65" t="s">
        <v>108</v>
      </c>
      <c r="BD296" s="400" t="s">
        <v>6550</v>
      </c>
      <c r="BE296" s="221" t="s">
        <v>87</v>
      </c>
      <c r="BF296" s="221" t="s">
        <v>87</v>
      </c>
    </row>
    <row r="297" spans="2:58" x14ac:dyDescent="0.25">
      <c r="B297" s="221">
        <v>2025</v>
      </c>
      <c r="C297" s="221">
        <v>891780111</v>
      </c>
      <c r="D297" s="221" t="s">
        <v>78</v>
      </c>
      <c r="E297" s="49" t="s">
        <v>6549</v>
      </c>
      <c r="F297" s="65" t="s">
        <v>6548</v>
      </c>
      <c r="G297" s="65">
        <v>0</v>
      </c>
      <c r="H297" s="65" t="s">
        <v>81</v>
      </c>
      <c r="I297" s="65" t="s">
        <v>82</v>
      </c>
      <c r="J297" s="67" t="s">
        <v>83</v>
      </c>
      <c r="K297" s="66" t="s">
        <v>6547</v>
      </c>
      <c r="L297" s="68">
        <v>6300000</v>
      </c>
      <c r="M297" s="65" t="s">
        <v>85</v>
      </c>
      <c r="N297" s="66" t="s">
        <v>6546</v>
      </c>
      <c r="O297" s="66">
        <v>1082957148</v>
      </c>
      <c r="P297" s="66">
        <v>923</v>
      </c>
      <c r="Q297" s="70">
        <v>45769</v>
      </c>
      <c r="R297" s="66">
        <v>333900000</v>
      </c>
      <c r="S297" s="70">
        <v>45835</v>
      </c>
      <c r="T297" s="68">
        <v>6300000</v>
      </c>
      <c r="U297" s="68">
        <v>22489</v>
      </c>
      <c r="V297" s="65" t="s">
        <v>87</v>
      </c>
      <c r="W297" s="68">
        <v>57428039</v>
      </c>
      <c r="X297" s="67" t="s">
        <v>6540</v>
      </c>
      <c r="Y297" s="70">
        <v>45835</v>
      </c>
      <c r="Z297" s="70">
        <v>45835</v>
      </c>
      <c r="AA297" s="70" t="s">
        <v>89</v>
      </c>
      <c r="AB297" s="70">
        <v>45915</v>
      </c>
      <c r="AC297" s="49">
        <f t="shared" si="20"/>
        <v>80</v>
      </c>
      <c r="AD297" s="65">
        <v>0</v>
      </c>
      <c r="AE297" s="68">
        <v>0</v>
      </c>
      <c r="AF297" s="65">
        <v>0</v>
      </c>
      <c r="AG297" s="77" t="s">
        <v>89</v>
      </c>
      <c r="AH297" s="49">
        <f t="shared" si="21"/>
        <v>0</v>
      </c>
      <c r="AI297" s="65">
        <v>0</v>
      </c>
      <c r="AJ297" s="68">
        <v>0</v>
      </c>
      <c r="AK297" s="65" t="s">
        <v>89</v>
      </c>
      <c r="AL297" s="78" t="s">
        <v>89</v>
      </c>
      <c r="AM297" s="65">
        <v>0</v>
      </c>
      <c r="AN297" s="78" t="s">
        <v>89</v>
      </c>
      <c r="AO297" s="78" t="s">
        <v>89</v>
      </c>
      <c r="AP297" s="78" t="s">
        <v>89</v>
      </c>
      <c r="AQ297" s="49">
        <f t="shared" si="22"/>
        <v>0</v>
      </c>
      <c r="AR297" s="49">
        <f>+L297+AE297-AJ297</f>
        <v>6300000</v>
      </c>
      <c r="AS297" s="65" t="s">
        <v>87</v>
      </c>
      <c r="AT297" s="68">
        <v>6300000</v>
      </c>
      <c r="AU297" s="65" t="s">
        <v>90</v>
      </c>
      <c r="AV297" s="68">
        <v>0</v>
      </c>
      <c r="AW297" s="75" t="s">
        <v>89</v>
      </c>
      <c r="AX297" s="224">
        <v>0</v>
      </c>
      <c r="AY297" s="79">
        <f t="shared" si="23"/>
        <v>6300000</v>
      </c>
      <c r="AZ297" s="223">
        <f t="shared" si="24"/>
        <v>0</v>
      </c>
      <c r="BA297" s="74">
        <v>0</v>
      </c>
      <c r="BB297" s="75" t="s">
        <v>89</v>
      </c>
      <c r="BC297" s="65" t="s">
        <v>108</v>
      </c>
      <c r="BD297" s="400" t="s">
        <v>6545</v>
      </c>
      <c r="BE297" s="221" t="s">
        <v>87</v>
      </c>
      <c r="BF297" s="221" t="s">
        <v>87</v>
      </c>
    </row>
    <row r="298" spans="2:58" x14ac:dyDescent="0.25">
      <c r="B298" s="221">
        <v>2025</v>
      </c>
      <c r="C298" s="221">
        <v>891780111</v>
      </c>
      <c r="D298" s="221" t="s">
        <v>78</v>
      </c>
      <c r="E298" s="49" t="s">
        <v>6544</v>
      </c>
      <c r="F298" s="65" t="s">
        <v>6543</v>
      </c>
      <c r="G298" s="65">
        <v>0</v>
      </c>
      <c r="H298" s="65" t="s">
        <v>81</v>
      </c>
      <c r="I298" s="65" t="s">
        <v>82</v>
      </c>
      <c r="J298" s="67" t="s">
        <v>83</v>
      </c>
      <c r="K298" s="66" t="s">
        <v>6542</v>
      </c>
      <c r="L298" s="68">
        <v>6300000</v>
      </c>
      <c r="M298" s="65" t="s">
        <v>85</v>
      </c>
      <c r="N298" s="66" t="s">
        <v>6541</v>
      </c>
      <c r="O298" s="66">
        <v>17111021</v>
      </c>
      <c r="P298" s="66">
        <v>923</v>
      </c>
      <c r="Q298" s="70">
        <v>45769</v>
      </c>
      <c r="R298" s="66">
        <v>333900000</v>
      </c>
      <c r="S298" s="70">
        <v>45835</v>
      </c>
      <c r="T298" s="68">
        <v>6300000</v>
      </c>
      <c r="U298" s="68">
        <v>22490</v>
      </c>
      <c r="V298" s="65" t="s">
        <v>87</v>
      </c>
      <c r="W298" s="68">
        <v>57428039</v>
      </c>
      <c r="X298" s="67" t="s">
        <v>6540</v>
      </c>
      <c r="Y298" s="70">
        <v>45835</v>
      </c>
      <c r="Z298" s="70">
        <v>45835</v>
      </c>
      <c r="AA298" s="70" t="s">
        <v>89</v>
      </c>
      <c r="AB298" s="70">
        <v>46006</v>
      </c>
      <c r="AC298" s="49">
        <f t="shared" si="20"/>
        <v>171</v>
      </c>
      <c r="AD298" s="65">
        <v>0</v>
      </c>
      <c r="AE298" s="68">
        <v>0</v>
      </c>
      <c r="AF298" s="65">
        <v>0</v>
      </c>
      <c r="AG298" s="77" t="s">
        <v>89</v>
      </c>
      <c r="AH298" s="49">
        <f t="shared" si="21"/>
        <v>0</v>
      </c>
      <c r="AI298" s="65">
        <v>0</v>
      </c>
      <c r="AJ298" s="68">
        <v>0</v>
      </c>
      <c r="AK298" s="65" t="s">
        <v>89</v>
      </c>
      <c r="AL298" s="78" t="s">
        <v>89</v>
      </c>
      <c r="AM298" s="65">
        <v>0</v>
      </c>
      <c r="AN298" s="78" t="s">
        <v>89</v>
      </c>
      <c r="AO298" s="78" t="s">
        <v>89</v>
      </c>
      <c r="AP298" s="78" t="s">
        <v>89</v>
      </c>
      <c r="AQ298" s="49">
        <f t="shared" si="22"/>
        <v>0</v>
      </c>
      <c r="AR298" s="49">
        <f>+L298+AE298-AJ298</f>
        <v>6300000</v>
      </c>
      <c r="AS298" s="65" t="s">
        <v>87</v>
      </c>
      <c r="AT298" s="68">
        <v>6300000</v>
      </c>
      <c r="AU298" s="65" t="s">
        <v>90</v>
      </c>
      <c r="AV298" s="68">
        <v>0</v>
      </c>
      <c r="AW298" s="75" t="s">
        <v>89</v>
      </c>
      <c r="AX298" s="224">
        <v>0</v>
      </c>
      <c r="AY298" s="79">
        <f t="shared" si="23"/>
        <v>6300000</v>
      </c>
      <c r="AZ298" s="223">
        <f t="shared" si="24"/>
        <v>0</v>
      </c>
      <c r="BA298" s="74">
        <v>0</v>
      </c>
      <c r="BB298" s="75" t="s">
        <v>89</v>
      </c>
      <c r="BC298" s="65" t="s">
        <v>108</v>
      </c>
      <c r="BD298" s="400" t="s">
        <v>6539</v>
      </c>
      <c r="BE298" s="221" t="s">
        <v>87</v>
      </c>
      <c r="BF298" s="221" t="s">
        <v>87</v>
      </c>
    </row>
    <row r="299" spans="2:58" x14ac:dyDescent="0.25">
      <c r="B299" s="221">
        <v>2025</v>
      </c>
      <c r="C299" s="221">
        <v>891780111</v>
      </c>
      <c r="D299" s="221" t="s">
        <v>78</v>
      </c>
      <c r="E299" s="49" t="s">
        <v>6538</v>
      </c>
      <c r="F299" s="65" t="s">
        <v>6537</v>
      </c>
      <c r="G299" s="65">
        <v>0</v>
      </c>
      <c r="H299" s="65" t="s">
        <v>81</v>
      </c>
      <c r="I299" s="65" t="s">
        <v>3368</v>
      </c>
      <c r="J299" s="67" t="s">
        <v>83</v>
      </c>
      <c r="K299" s="66" t="s">
        <v>6536</v>
      </c>
      <c r="L299" s="68">
        <v>12000000</v>
      </c>
      <c r="M299" s="65" t="s">
        <v>85</v>
      </c>
      <c r="N299" s="66" t="s">
        <v>6535</v>
      </c>
      <c r="O299" s="66">
        <v>1084791215</v>
      </c>
      <c r="P299" s="66">
        <v>1211</v>
      </c>
      <c r="Q299" s="70">
        <v>45807</v>
      </c>
      <c r="R299" s="66">
        <v>145102578</v>
      </c>
      <c r="S299" s="70">
        <v>45845</v>
      </c>
      <c r="T299" s="68">
        <v>12000000</v>
      </c>
      <c r="U299" s="68">
        <v>23371</v>
      </c>
      <c r="V299" s="65" t="s">
        <v>87</v>
      </c>
      <c r="W299" s="68">
        <v>79600056</v>
      </c>
      <c r="X299" s="67" t="s">
        <v>1652</v>
      </c>
      <c r="Y299" s="70">
        <v>45845</v>
      </c>
      <c r="Z299" s="70">
        <v>45845</v>
      </c>
      <c r="AA299" s="70" t="s">
        <v>89</v>
      </c>
      <c r="AB299" s="70">
        <v>45960</v>
      </c>
      <c r="AC299" s="49">
        <f t="shared" si="20"/>
        <v>115</v>
      </c>
      <c r="AD299" s="65">
        <v>0</v>
      </c>
      <c r="AE299" s="68">
        <v>0</v>
      </c>
      <c r="AF299" s="65">
        <v>0</v>
      </c>
      <c r="AG299" s="77" t="s">
        <v>89</v>
      </c>
      <c r="AH299" s="49">
        <f t="shared" si="21"/>
        <v>0</v>
      </c>
      <c r="AI299" s="65">
        <v>0</v>
      </c>
      <c r="AJ299" s="68">
        <v>0</v>
      </c>
      <c r="AK299" s="65" t="s">
        <v>89</v>
      </c>
      <c r="AL299" s="78" t="s">
        <v>89</v>
      </c>
      <c r="AM299" s="65">
        <v>0</v>
      </c>
      <c r="AN299" s="78" t="s">
        <v>89</v>
      </c>
      <c r="AO299" s="78" t="s">
        <v>89</v>
      </c>
      <c r="AP299" s="78" t="s">
        <v>89</v>
      </c>
      <c r="AQ299" s="49">
        <f t="shared" si="22"/>
        <v>0</v>
      </c>
      <c r="AR299" s="49">
        <f>+L299+AE299-AJ299</f>
        <v>12000000</v>
      </c>
      <c r="AS299" s="65" t="s">
        <v>90</v>
      </c>
      <c r="AT299" s="68">
        <v>0</v>
      </c>
      <c r="AU299" s="65" t="s">
        <v>90</v>
      </c>
      <c r="AV299" s="68">
        <v>0</v>
      </c>
      <c r="AW299" s="75" t="s">
        <v>89</v>
      </c>
      <c r="AX299" s="224">
        <v>0</v>
      </c>
      <c r="AY299" s="79">
        <f t="shared" si="23"/>
        <v>12000000</v>
      </c>
      <c r="AZ299" s="223">
        <f t="shared" si="24"/>
        <v>0</v>
      </c>
      <c r="BA299" s="74">
        <v>0</v>
      </c>
      <c r="BB299" s="75" t="s">
        <v>89</v>
      </c>
      <c r="BC299" s="65" t="s">
        <v>108</v>
      </c>
      <c r="BD299" s="400" t="s">
        <v>6534</v>
      </c>
      <c r="BE299" s="221" t="s">
        <v>87</v>
      </c>
      <c r="BF299" s="221" t="s">
        <v>87</v>
      </c>
    </row>
    <row r="300" spans="2:58" x14ac:dyDescent="0.25">
      <c r="B300" s="221">
        <v>2025</v>
      </c>
      <c r="C300" s="221">
        <v>891780111</v>
      </c>
      <c r="D300" s="221" t="s">
        <v>78</v>
      </c>
      <c r="E300" s="49" t="s">
        <v>6533</v>
      </c>
      <c r="F300" s="65" t="s">
        <v>6532</v>
      </c>
      <c r="G300" s="65">
        <v>0</v>
      </c>
      <c r="H300" s="65" t="s">
        <v>81</v>
      </c>
      <c r="I300" s="65" t="s">
        <v>3368</v>
      </c>
      <c r="J300" s="67" t="s">
        <v>83</v>
      </c>
      <c r="K300" s="66" t="s">
        <v>6531</v>
      </c>
      <c r="L300" s="68">
        <v>20800000</v>
      </c>
      <c r="M300" s="65" t="s">
        <v>85</v>
      </c>
      <c r="N300" s="66" t="s">
        <v>6530</v>
      </c>
      <c r="O300" s="66">
        <v>1083558878</v>
      </c>
      <c r="P300" s="66">
        <v>1211</v>
      </c>
      <c r="Q300" s="70">
        <v>45807</v>
      </c>
      <c r="R300" s="66">
        <v>145102578</v>
      </c>
      <c r="S300" s="70">
        <v>45845</v>
      </c>
      <c r="T300" s="68">
        <v>20800000</v>
      </c>
      <c r="U300" s="68">
        <v>23372</v>
      </c>
      <c r="V300" s="65" t="s">
        <v>87</v>
      </c>
      <c r="W300" s="68">
        <v>79600056</v>
      </c>
      <c r="X300" s="67" t="s">
        <v>1652</v>
      </c>
      <c r="Y300" s="70">
        <v>45845</v>
      </c>
      <c r="Z300" s="70">
        <v>45845</v>
      </c>
      <c r="AA300" s="70" t="s">
        <v>89</v>
      </c>
      <c r="AB300" s="70">
        <v>45960</v>
      </c>
      <c r="AC300" s="49">
        <f t="shared" si="20"/>
        <v>115</v>
      </c>
      <c r="AD300" s="65">
        <v>0</v>
      </c>
      <c r="AE300" s="68">
        <v>0</v>
      </c>
      <c r="AF300" s="65">
        <v>0</v>
      </c>
      <c r="AG300" s="77" t="s">
        <v>89</v>
      </c>
      <c r="AH300" s="49">
        <f t="shared" si="21"/>
        <v>0</v>
      </c>
      <c r="AI300" s="65">
        <v>0</v>
      </c>
      <c r="AJ300" s="68">
        <v>0</v>
      </c>
      <c r="AK300" s="65" t="s">
        <v>89</v>
      </c>
      <c r="AL300" s="78" t="s">
        <v>89</v>
      </c>
      <c r="AM300" s="65">
        <v>0</v>
      </c>
      <c r="AN300" s="78" t="s">
        <v>89</v>
      </c>
      <c r="AO300" s="78" t="s">
        <v>89</v>
      </c>
      <c r="AP300" s="78" t="s">
        <v>89</v>
      </c>
      <c r="AQ300" s="49">
        <f t="shared" si="22"/>
        <v>0</v>
      </c>
      <c r="AR300" s="49">
        <f>+L300+AE300-AJ300</f>
        <v>20800000</v>
      </c>
      <c r="AS300" s="65" t="s">
        <v>90</v>
      </c>
      <c r="AT300" s="68">
        <v>0</v>
      </c>
      <c r="AU300" s="65" t="s">
        <v>90</v>
      </c>
      <c r="AV300" s="68">
        <v>0</v>
      </c>
      <c r="AW300" s="75" t="s">
        <v>89</v>
      </c>
      <c r="AX300" s="224">
        <v>0</v>
      </c>
      <c r="AY300" s="79">
        <f t="shared" si="23"/>
        <v>20800000</v>
      </c>
      <c r="AZ300" s="223">
        <f t="shared" si="24"/>
        <v>0</v>
      </c>
      <c r="BA300" s="74">
        <v>0</v>
      </c>
      <c r="BB300" s="75" t="s">
        <v>89</v>
      </c>
      <c r="BC300" s="65" t="s">
        <v>108</v>
      </c>
      <c r="BD300" s="400" t="s">
        <v>6529</v>
      </c>
      <c r="BE300" s="221" t="s">
        <v>87</v>
      </c>
      <c r="BF300" s="221" t="s">
        <v>87</v>
      </c>
    </row>
    <row r="301" spans="2:58" x14ac:dyDescent="0.25">
      <c r="B301" s="221">
        <v>2025</v>
      </c>
      <c r="C301" s="221">
        <v>891780111</v>
      </c>
      <c r="D301" s="221" t="s">
        <v>78</v>
      </c>
      <c r="E301" s="49" t="s">
        <v>6528</v>
      </c>
      <c r="F301" s="65" t="s">
        <v>6527</v>
      </c>
      <c r="G301" s="65">
        <v>0</v>
      </c>
      <c r="H301" s="65" t="s">
        <v>81</v>
      </c>
      <c r="I301" s="65" t="s">
        <v>3368</v>
      </c>
      <c r="J301" s="67" t="s">
        <v>3539</v>
      </c>
      <c r="K301" s="66" t="s">
        <v>6526</v>
      </c>
      <c r="L301" s="68">
        <v>22125432</v>
      </c>
      <c r="M301" s="65" t="s">
        <v>85</v>
      </c>
      <c r="N301" s="66" t="s">
        <v>6521</v>
      </c>
      <c r="O301" s="66">
        <v>901468650</v>
      </c>
      <c r="P301" s="66">
        <v>1374</v>
      </c>
      <c r="Q301" s="70">
        <v>45833</v>
      </c>
      <c r="R301" s="66">
        <v>22125432</v>
      </c>
      <c r="S301" s="70">
        <v>45845</v>
      </c>
      <c r="T301" s="68">
        <v>22125432</v>
      </c>
      <c r="U301" s="68">
        <v>23374</v>
      </c>
      <c r="V301" s="65" t="s">
        <v>87</v>
      </c>
      <c r="W301" s="68">
        <v>85155333</v>
      </c>
      <c r="X301" s="67" t="s">
        <v>3595</v>
      </c>
      <c r="Y301" s="70">
        <v>45845</v>
      </c>
      <c r="Z301" s="70">
        <v>45846</v>
      </c>
      <c r="AA301" s="70">
        <v>45846</v>
      </c>
      <c r="AB301" s="70">
        <v>45869</v>
      </c>
      <c r="AC301" s="49">
        <f t="shared" si="20"/>
        <v>23</v>
      </c>
      <c r="AD301" s="65">
        <v>0</v>
      </c>
      <c r="AE301" s="68">
        <v>0</v>
      </c>
      <c r="AF301" s="65">
        <v>1</v>
      </c>
      <c r="AG301" s="77">
        <v>45930</v>
      </c>
      <c r="AH301" s="49">
        <f t="shared" si="21"/>
        <v>61</v>
      </c>
      <c r="AI301" s="65">
        <v>0</v>
      </c>
      <c r="AJ301" s="68">
        <v>0</v>
      </c>
      <c r="AK301" s="65" t="s">
        <v>89</v>
      </c>
      <c r="AL301" s="78" t="s">
        <v>89</v>
      </c>
      <c r="AM301" s="65">
        <v>0</v>
      </c>
      <c r="AN301" s="78" t="s">
        <v>89</v>
      </c>
      <c r="AO301" s="78" t="s">
        <v>89</v>
      </c>
      <c r="AP301" s="78" t="s">
        <v>89</v>
      </c>
      <c r="AQ301" s="49">
        <f t="shared" si="22"/>
        <v>0</v>
      </c>
      <c r="AR301" s="49">
        <f>+L301+AE301-AJ301</f>
        <v>22125432</v>
      </c>
      <c r="AS301" s="65" t="s">
        <v>90</v>
      </c>
      <c r="AT301" s="68">
        <v>0</v>
      </c>
      <c r="AU301" s="65" t="s">
        <v>90</v>
      </c>
      <c r="AV301" s="68">
        <v>0</v>
      </c>
      <c r="AW301" s="75" t="s">
        <v>89</v>
      </c>
      <c r="AX301" s="224">
        <v>0</v>
      </c>
      <c r="AY301" s="79">
        <f t="shared" si="23"/>
        <v>22125432</v>
      </c>
      <c r="AZ301" s="223">
        <f t="shared" si="24"/>
        <v>0</v>
      </c>
      <c r="BA301" s="74">
        <v>1</v>
      </c>
      <c r="BB301" s="75" t="s">
        <v>89</v>
      </c>
      <c r="BC301" s="65" t="s">
        <v>103</v>
      </c>
      <c r="BD301" s="400" t="s">
        <v>6525</v>
      </c>
      <c r="BE301" s="221" t="s">
        <v>87</v>
      </c>
      <c r="BF301" s="221" t="s">
        <v>87</v>
      </c>
    </row>
    <row r="302" spans="2:58" x14ac:dyDescent="0.25">
      <c r="B302" s="221">
        <v>2025</v>
      </c>
      <c r="C302" s="221">
        <v>891780111</v>
      </c>
      <c r="D302" s="221" t="s">
        <v>78</v>
      </c>
      <c r="E302" s="49" t="s">
        <v>6524</v>
      </c>
      <c r="F302" s="65" t="s">
        <v>6523</v>
      </c>
      <c r="G302" s="65">
        <v>0</v>
      </c>
      <c r="H302" s="65" t="s">
        <v>81</v>
      </c>
      <c r="I302" s="65" t="s">
        <v>3368</v>
      </c>
      <c r="J302" s="67" t="s">
        <v>83</v>
      </c>
      <c r="K302" s="66" t="s">
        <v>6522</v>
      </c>
      <c r="L302" s="68">
        <v>79511999</v>
      </c>
      <c r="M302" s="65" t="s">
        <v>85</v>
      </c>
      <c r="N302" s="66" t="s">
        <v>6521</v>
      </c>
      <c r="O302" s="66">
        <v>901468650</v>
      </c>
      <c r="P302" s="66">
        <v>1363</v>
      </c>
      <c r="Q302" s="70">
        <v>45832</v>
      </c>
      <c r="R302" s="66">
        <v>79512000</v>
      </c>
      <c r="S302" s="70">
        <v>45845</v>
      </c>
      <c r="T302" s="68">
        <v>79511999</v>
      </c>
      <c r="U302" s="68">
        <v>23373</v>
      </c>
      <c r="V302" s="65" t="s">
        <v>87</v>
      </c>
      <c r="W302" s="68">
        <v>85155333</v>
      </c>
      <c r="X302" s="67" t="s">
        <v>3595</v>
      </c>
      <c r="Y302" s="70">
        <v>45845</v>
      </c>
      <c r="Z302" s="70">
        <v>45848</v>
      </c>
      <c r="AA302" s="70">
        <v>45848</v>
      </c>
      <c r="AB302" s="70">
        <v>45889</v>
      </c>
      <c r="AC302" s="49">
        <f t="shared" si="20"/>
        <v>41</v>
      </c>
      <c r="AD302" s="65">
        <v>0</v>
      </c>
      <c r="AE302" s="68">
        <v>0</v>
      </c>
      <c r="AF302" s="65">
        <v>1</v>
      </c>
      <c r="AG302" s="77">
        <v>45920</v>
      </c>
      <c r="AH302" s="49">
        <f t="shared" si="21"/>
        <v>31</v>
      </c>
      <c r="AI302" s="65">
        <v>0</v>
      </c>
      <c r="AJ302" s="68">
        <v>0</v>
      </c>
      <c r="AK302" s="65" t="s">
        <v>89</v>
      </c>
      <c r="AL302" s="78" t="s">
        <v>89</v>
      </c>
      <c r="AM302" s="65">
        <v>0</v>
      </c>
      <c r="AN302" s="78" t="s">
        <v>89</v>
      </c>
      <c r="AO302" s="78" t="s">
        <v>89</v>
      </c>
      <c r="AP302" s="78" t="s">
        <v>89</v>
      </c>
      <c r="AQ302" s="49">
        <f t="shared" si="22"/>
        <v>0</v>
      </c>
      <c r="AR302" s="49">
        <f>+L302+AE302-AJ302</f>
        <v>79511999</v>
      </c>
      <c r="AS302" s="65" t="s">
        <v>90</v>
      </c>
      <c r="AT302" s="68">
        <v>0</v>
      </c>
      <c r="AU302" s="65" t="s">
        <v>87</v>
      </c>
      <c r="AV302" s="68">
        <v>39755999.5</v>
      </c>
      <c r="AW302" s="78">
        <v>45856</v>
      </c>
      <c r="AX302" s="68">
        <v>39755999.5</v>
      </c>
      <c r="AY302" s="79">
        <f t="shared" si="23"/>
        <v>39755999.5</v>
      </c>
      <c r="AZ302" s="223">
        <f t="shared" si="24"/>
        <v>0.5</v>
      </c>
      <c r="BA302" s="74">
        <v>1</v>
      </c>
      <c r="BB302" s="75" t="s">
        <v>89</v>
      </c>
      <c r="BC302" s="65" t="s">
        <v>103</v>
      </c>
      <c r="BD302" s="400" t="s">
        <v>6520</v>
      </c>
      <c r="BE302" s="221" t="s">
        <v>87</v>
      </c>
      <c r="BF302" s="221" t="s">
        <v>87</v>
      </c>
    </row>
    <row r="303" spans="2:58" x14ac:dyDescent="0.25">
      <c r="B303" s="221">
        <v>2025</v>
      </c>
      <c r="C303" s="221">
        <v>891780111</v>
      </c>
      <c r="D303" s="221" t="s">
        <v>78</v>
      </c>
      <c r="E303" s="49" t="s">
        <v>6519</v>
      </c>
      <c r="F303" s="65" t="s">
        <v>6518</v>
      </c>
      <c r="G303" s="65">
        <v>0</v>
      </c>
      <c r="H303" s="65" t="s">
        <v>81</v>
      </c>
      <c r="I303" s="65" t="s">
        <v>3368</v>
      </c>
      <c r="J303" s="67" t="s">
        <v>83</v>
      </c>
      <c r="K303" s="66" t="s">
        <v>6517</v>
      </c>
      <c r="L303" s="68">
        <v>16000000</v>
      </c>
      <c r="M303" s="65" t="s">
        <v>85</v>
      </c>
      <c r="N303" s="66" t="s">
        <v>6516</v>
      </c>
      <c r="O303" s="66">
        <v>1065883393</v>
      </c>
      <c r="P303" s="66">
        <v>1211</v>
      </c>
      <c r="Q303" s="70">
        <v>45807</v>
      </c>
      <c r="R303" s="66">
        <v>145102578</v>
      </c>
      <c r="S303" s="70">
        <v>45846</v>
      </c>
      <c r="T303" s="68">
        <v>16000000</v>
      </c>
      <c r="U303" s="68">
        <v>23468</v>
      </c>
      <c r="V303" s="65" t="s">
        <v>87</v>
      </c>
      <c r="W303" s="68">
        <v>79600056</v>
      </c>
      <c r="X303" s="67" t="s">
        <v>1652</v>
      </c>
      <c r="Y303" s="70">
        <v>45846</v>
      </c>
      <c r="Z303" s="70">
        <v>45846</v>
      </c>
      <c r="AA303" s="70" t="s">
        <v>89</v>
      </c>
      <c r="AB303" s="70">
        <v>45960</v>
      </c>
      <c r="AC303" s="49">
        <f t="shared" si="20"/>
        <v>114</v>
      </c>
      <c r="AD303" s="65">
        <v>0</v>
      </c>
      <c r="AE303" s="68">
        <v>0</v>
      </c>
      <c r="AF303" s="65">
        <v>0</v>
      </c>
      <c r="AG303" s="77" t="s">
        <v>89</v>
      </c>
      <c r="AH303" s="49">
        <f t="shared" si="21"/>
        <v>0</v>
      </c>
      <c r="AI303" s="65">
        <v>0</v>
      </c>
      <c r="AJ303" s="68">
        <v>0</v>
      </c>
      <c r="AK303" s="65" t="s">
        <v>89</v>
      </c>
      <c r="AL303" s="78" t="s">
        <v>89</v>
      </c>
      <c r="AM303" s="65">
        <v>0</v>
      </c>
      <c r="AN303" s="78" t="s">
        <v>89</v>
      </c>
      <c r="AO303" s="78" t="s">
        <v>89</v>
      </c>
      <c r="AP303" s="78" t="s">
        <v>89</v>
      </c>
      <c r="AQ303" s="49">
        <f t="shared" si="22"/>
        <v>0</v>
      </c>
      <c r="AR303" s="49">
        <f>+L303+AE303-AJ303</f>
        <v>16000000</v>
      </c>
      <c r="AS303" s="65" t="s">
        <v>90</v>
      </c>
      <c r="AT303" s="68">
        <v>0</v>
      </c>
      <c r="AU303" s="65" t="s">
        <v>90</v>
      </c>
      <c r="AV303" s="68">
        <v>0</v>
      </c>
      <c r="AW303" s="75" t="s">
        <v>89</v>
      </c>
      <c r="AX303" s="224">
        <v>0</v>
      </c>
      <c r="AY303" s="79">
        <f t="shared" si="23"/>
        <v>16000000</v>
      </c>
      <c r="AZ303" s="223">
        <f t="shared" si="24"/>
        <v>0</v>
      </c>
      <c r="BA303" s="74">
        <v>0</v>
      </c>
      <c r="BB303" s="75" t="s">
        <v>89</v>
      </c>
      <c r="BC303" s="65" t="s">
        <v>108</v>
      </c>
      <c r="BD303" s="400" t="s">
        <v>6515</v>
      </c>
      <c r="BE303" s="221" t="s">
        <v>87</v>
      </c>
      <c r="BF303" s="221" t="s">
        <v>87</v>
      </c>
    </row>
    <row r="304" spans="2:58" x14ac:dyDescent="0.25">
      <c r="B304" s="221">
        <v>2025</v>
      </c>
      <c r="C304" s="221">
        <v>891780111</v>
      </c>
      <c r="D304" s="221" t="s">
        <v>78</v>
      </c>
      <c r="E304" s="49" t="s">
        <v>6514</v>
      </c>
      <c r="F304" s="65" t="s">
        <v>6513</v>
      </c>
      <c r="G304" s="65">
        <v>0</v>
      </c>
      <c r="H304" s="65" t="s">
        <v>81</v>
      </c>
      <c r="I304" s="65" t="s">
        <v>3368</v>
      </c>
      <c r="J304" s="67" t="s">
        <v>83</v>
      </c>
      <c r="K304" s="66" t="s">
        <v>6512</v>
      </c>
      <c r="L304" s="68">
        <v>16000000</v>
      </c>
      <c r="M304" s="65" t="s">
        <v>85</v>
      </c>
      <c r="N304" s="66" t="s">
        <v>6511</v>
      </c>
      <c r="O304" s="66">
        <v>1081905679</v>
      </c>
      <c r="P304" s="66">
        <v>1211</v>
      </c>
      <c r="Q304" s="70">
        <v>45807</v>
      </c>
      <c r="R304" s="66">
        <v>145102578</v>
      </c>
      <c r="S304" s="70">
        <v>45846</v>
      </c>
      <c r="T304" s="68">
        <v>16000000</v>
      </c>
      <c r="U304" s="68">
        <v>23469</v>
      </c>
      <c r="V304" s="65" t="s">
        <v>87</v>
      </c>
      <c r="W304" s="68">
        <v>79600056</v>
      </c>
      <c r="X304" s="67" t="s">
        <v>1652</v>
      </c>
      <c r="Y304" s="70">
        <v>45846</v>
      </c>
      <c r="Z304" s="70">
        <v>45846</v>
      </c>
      <c r="AA304" s="70" t="s">
        <v>89</v>
      </c>
      <c r="AB304" s="70">
        <v>45960</v>
      </c>
      <c r="AC304" s="49">
        <f t="shared" si="20"/>
        <v>114</v>
      </c>
      <c r="AD304" s="65">
        <v>0</v>
      </c>
      <c r="AE304" s="68">
        <v>0</v>
      </c>
      <c r="AF304" s="65">
        <v>0</v>
      </c>
      <c r="AG304" s="77" t="s">
        <v>89</v>
      </c>
      <c r="AH304" s="49">
        <f t="shared" si="21"/>
        <v>0</v>
      </c>
      <c r="AI304" s="65">
        <v>0</v>
      </c>
      <c r="AJ304" s="68">
        <v>0</v>
      </c>
      <c r="AK304" s="65" t="s">
        <v>89</v>
      </c>
      <c r="AL304" s="78" t="s">
        <v>89</v>
      </c>
      <c r="AM304" s="65">
        <v>0</v>
      </c>
      <c r="AN304" s="78" t="s">
        <v>89</v>
      </c>
      <c r="AO304" s="78" t="s">
        <v>89</v>
      </c>
      <c r="AP304" s="78" t="s">
        <v>89</v>
      </c>
      <c r="AQ304" s="49">
        <f t="shared" si="22"/>
        <v>0</v>
      </c>
      <c r="AR304" s="49">
        <f>+L304+AE304-AJ304</f>
        <v>16000000</v>
      </c>
      <c r="AS304" s="65" t="s">
        <v>90</v>
      </c>
      <c r="AT304" s="68">
        <v>0</v>
      </c>
      <c r="AU304" s="65" t="s">
        <v>90</v>
      </c>
      <c r="AV304" s="68">
        <v>0</v>
      </c>
      <c r="AW304" s="75" t="s">
        <v>89</v>
      </c>
      <c r="AX304" s="224">
        <v>0</v>
      </c>
      <c r="AY304" s="79">
        <f t="shared" si="23"/>
        <v>16000000</v>
      </c>
      <c r="AZ304" s="223">
        <f t="shared" si="24"/>
        <v>0</v>
      </c>
      <c r="BA304" s="74">
        <v>0</v>
      </c>
      <c r="BB304" s="75" t="s">
        <v>89</v>
      </c>
      <c r="BC304" s="65" t="s">
        <v>108</v>
      </c>
      <c r="BD304" s="400" t="s">
        <v>6510</v>
      </c>
      <c r="BE304" s="221" t="s">
        <v>87</v>
      </c>
      <c r="BF304" s="221" t="s">
        <v>87</v>
      </c>
    </row>
    <row r="305" spans="2:58" x14ac:dyDescent="0.25">
      <c r="B305" s="221">
        <v>2025</v>
      </c>
      <c r="C305" s="221">
        <v>891780111</v>
      </c>
      <c r="D305" s="221" t="s">
        <v>78</v>
      </c>
      <c r="E305" s="49" t="s">
        <v>6509</v>
      </c>
      <c r="F305" s="65" t="s">
        <v>6508</v>
      </c>
      <c r="G305" s="65">
        <v>0</v>
      </c>
      <c r="H305" s="65" t="s">
        <v>81</v>
      </c>
      <c r="I305" s="65" t="s">
        <v>3368</v>
      </c>
      <c r="J305" s="67" t="s">
        <v>83</v>
      </c>
      <c r="K305" s="66" t="s">
        <v>6507</v>
      </c>
      <c r="L305" s="68">
        <v>24000000</v>
      </c>
      <c r="M305" s="65" t="s">
        <v>85</v>
      </c>
      <c r="N305" s="66" t="s">
        <v>6506</v>
      </c>
      <c r="O305" s="66">
        <v>1082983016</v>
      </c>
      <c r="P305" s="66">
        <v>1290</v>
      </c>
      <c r="Q305" s="70">
        <v>45819</v>
      </c>
      <c r="R305" s="66">
        <v>644600000</v>
      </c>
      <c r="S305" s="70">
        <v>45846</v>
      </c>
      <c r="T305" s="68">
        <v>24000000</v>
      </c>
      <c r="U305" s="68">
        <v>23470</v>
      </c>
      <c r="V305" s="65" t="s">
        <v>87</v>
      </c>
      <c r="W305" s="68">
        <v>16078654</v>
      </c>
      <c r="X305" s="67" t="s">
        <v>1398</v>
      </c>
      <c r="Y305" s="70">
        <v>45846</v>
      </c>
      <c r="Z305" s="70">
        <v>45846</v>
      </c>
      <c r="AA305" s="70" t="s">
        <v>89</v>
      </c>
      <c r="AB305" s="70">
        <v>46022</v>
      </c>
      <c r="AC305" s="49">
        <f t="shared" si="20"/>
        <v>176</v>
      </c>
      <c r="AD305" s="65">
        <v>0</v>
      </c>
      <c r="AE305" s="68">
        <v>0</v>
      </c>
      <c r="AF305" s="65">
        <v>0</v>
      </c>
      <c r="AG305" s="77" t="s">
        <v>89</v>
      </c>
      <c r="AH305" s="49">
        <f t="shared" si="21"/>
        <v>0</v>
      </c>
      <c r="AI305" s="65">
        <v>0</v>
      </c>
      <c r="AJ305" s="68">
        <v>0</v>
      </c>
      <c r="AK305" s="65" t="s">
        <v>89</v>
      </c>
      <c r="AL305" s="78" t="s">
        <v>89</v>
      </c>
      <c r="AM305" s="65">
        <v>0</v>
      </c>
      <c r="AN305" s="78" t="s">
        <v>89</v>
      </c>
      <c r="AO305" s="78" t="s">
        <v>89</v>
      </c>
      <c r="AP305" s="78" t="s">
        <v>89</v>
      </c>
      <c r="AQ305" s="49">
        <f t="shared" si="22"/>
        <v>0</v>
      </c>
      <c r="AR305" s="49">
        <f>+L305+AE305-AJ305</f>
        <v>24000000</v>
      </c>
      <c r="AS305" s="65" t="s">
        <v>90</v>
      </c>
      <c r="AT305" s="68">
        <v>0</v>
      </c>
      <c r="AU305" s="65" t="s">
        <v>90</v>
      </c>
      <c r="AV305" s="68">
        <v>0</v>
      </c>
      <c r="AW305" s="75" t="s">
        <v>89</v>
      </c>
      <c r="AX305" s="224">
        <v>0</v>
      </c>
      <c r="AY305" s="79">
        <f t="shared" si="23"/>
        <v>24000000</v>
      </c>
      <c r="AZ305" s="223">
        <f t="shared" si="24"/>
        <v>0</v>
      </c>
      <c r="BA305" s="74">
        <v>0</v>
      </c>
      <c r="BB305" s="75" t="s">
        <v>89</v>
      </c>
      <c r="BC305" s="65" t="s">
        <v>108</v>
      </c>
      <c r="BD305" s="400" t="s">
        <v>6505</v>
      </c>
      <c r="BE305" s="221" t="s">
        <v>87</v>
      </c>
      <c r="BF305" s="221" t="s">
        <v>87</v>
      </c>
    </row>
    <row r="306" spans="2:58" x14ac:dyDescent="0.25">
      <c r="B306" s="221">
        <v>2025</v>
      </c>
      <c r="C306" s="221">
        <v>891780111</v>
      </c>
      <c r="D306" s="221" t="s">
        <v>78</v>
      </c>
      <c r="E306" s="49" t="s">
        <v>6504</v>
      </c>
      <c r="F306" s="65" t="s">
        <v>6503</v>
      </c>
      <c r="G306" s="65">
        <v>0</v>
      </c>
      <c r="H306" s="65" t="s">
        <v>81</v>
      </c>
      <c r="I306" s="65" t="s">
        <v>82</v>
      </c>
      <c r="J306" s="67" t="s">
        <v>83</v>
      </c>
      <c r="K306" s="66" t="s">
        <v>6502</v>
      </c>
      <c r="L306" s="68">
        <v>33000000</v>
      </c>
      <c r="M306" s="65" t="s">
        <v>85</v>
      </c>
      <c r="N306" s="66" t="s">
        <v>6501</v>
      </c>
      <c r="O306" s="66">
        <v>1082886770</v>
      </c>
      <c r="P306" s="66">
        <v>123</v>
      </c>
      <c r="Q306" s="78">
        <v>45679</v>
      </c>
      <c r="R306" s="66">
        <v>1353279124</v>
      </c>
      <c r="S306" s="70">
        <v>45847</v>
      </c>
      <c r="T306" s="68">
        <v>33000000</v>
      </c>
      <c r="U306" s="68">
        <v>23579</v>
      </c>
      <c r="V306" s="65" t="s">
        <v>87</v>
      </c>
      <c r="W306" s="68">
        <v>85155333</v>
      </c>
      <c r="X306" s="67" t="s">
        <v>3595</v>
      </c>
      <c r="Y306" s="70">
        <v>45847</v>
      </c>
      <c r="Z306" s="70">
        <v>45847</v>
      </c>
      <c r="AA306" s="70" t="s">
        <v>89</v>
      </c>
      <c r="AB306" s="70">
        <v>46022</v>
      </c>
      <c r="AC306" s="49">
        <f t="shared" si="20"/>
        <v>175</v>
      </c>
      <c r="AD306" s="65">
        <v>0</v>
      </c>
      <c r="AE306" s="68">
        <v>0</v>
      </c>
      <c r="AF306" s="65">
        <v>0</v>
      </c>
      <c r="AG306" s="77" t="s">
        <v>89</v>
      </c>
      <c r="AH306" s="49">
        <f t="shared" si="21"/>
        <v>0</v>
      </c>
      <c r="AI306" s="65">
        <v>0</v>
      </c>
      <c r="AJ306" s="68">
        <v>0</v>
      </c>
      <c r="AK306" s="65" t="s">
        <v>89</v>
      </c>
      <c r="AL306" s="78" t="s">
        <v>89</v>
      </c>
      <c r="AM306" s="65">
        <v>0</v>
      </c>
      <c r="AN306" s="78" t="s">
        <v>89</v>
      </c>
      <c r="AO306" s="78" t="s">
        <v>89</v>
      </c>
      <c r="AP306" s="78" t="s">
        <v>89</v>
      </c>
      <c r="AQ306" s="49">
        <f t="shared" si="22"/>
        <v>0</v>
      </c>
      <c r="AR306" s="49">
        <f>+L306+AE306-AJ306</f>
        <v>33000000</v>
      </c>
      <c r="AS306" s="65" t="s">
        <v>87</v>
      </c>
      <c r="AT306" s="68">
        <v>33000000</v>
      </c>
      <c r="AU306" s="65" t="s">
        <v>90</v>
      </c>
      <c r="AV306" s="68">
        <v>0</v>
      </c>
      <c r="AW306" s="75" t="s">
        <v>89</v>
      </c>
      <c r="AX306" s="224">
        <v>0</v>
      </c>
      <c r="AY306" s="79">
        <f t="shared" si="23"/>
        <v>33000000</v>
      </c>
      <c r="AZ306" s="223">
        <f t="shared" si="24"/>
        <v>0</v>
      </c>
      <c r="BA306" s="74">
        <v>0</v>
      </c>
      <c r="BB306" s="75" t="s">
        <v>89</v>
      </c>
      <c r="BC306" s="65" t="s">
        <v>108</v>
      </c>
      <c r="BD306" s="400" t="s">
        <v>6500</v>
      </c>
      <c r="BE306" s="221" t="s">
        <v>87</v>
      </c>
      <c r="BF306" s="221" t="s">
        <v>87</v>
      </c>
    </row>
    <row r="307" spans="2:58" x14ac:dyDescent="0.25">
      <c r="B307" s="221">
        <v>2025</v>
      </c>
      <c r="C307" s="221">
        <v>891780111</v>
      </c>
      <c r="D307" s="221" t="s">
        <v>78</v>
      </c>
      <c r="E307" s="49" t="s">
        <v>6499</v>
      </c>
      <c r="F307" s="65" t="s">
        <v>6498</v>
      </c>
      <c r="G307" s="65">
        <v>0</v>
      </c>
      <c r="H307" s="65" t="s">
        <v>81</v>
      </c>
      <c r="I307" s="65" t="s">
        <v>82</v>
      </c>
      <c r="J307" s="67" t="s">
        <v>83</v>
      </c>
      <c r="K307" s="66" t="s">
        <v>6497</v>
      </c>
      <c r="L307" s="68">
        <v>15000000</v>
      </c>
      <c r="M307" s="65" t="s">
        <v>85</v>
      </c>
      <c r="N307" s="66" t="s">
        <v>6496</v>
      </c>
      <c r="O307" s="66">
        <v>1193546593</v>
      </c>
      <c r="P307" s="66">
        <v>123</v>
      </c>
      <c r="Q307" s="78">
        <v>45679</v>
      </c>
      <c r="R307" s="66">
        <v>1353279124</v>
      </c>
      <c r="S307" s="70">
        <v>45847</v>
      </c>
      <c r="T307" s="68">
        <v>15000000</v>
      </c>
      <c r="U307" s="68">
        <v>23578</v>
      </c>
      <c r="V307" s="65" t="s">
        <v>87</v>
      </c>
      <c r="W307" s="68">
        <v>85155333</v>
      </c>
      <c r="X307" s="67" t="s">
        <v>3595</v>
      </c>
      <c r="Y307" s="70">
        <v>45847</v>
      </c>
      <c r="Z307" s="70">
        <v>45847</v>
      </c>
      <c r="AA307" s="70" t="s">
        <v>89</v>
      </c>
      <c r="AB307" s="70">
        <v>46021</v>
      </c>
      <c r="AC307" s="49">
        <f t="shared" si="20"/>
        <v>174</v>
      </c>
      <c r="AD307" s="65">
        <v>0</v>
      </c>
      <c r="AE307" s="68">
        <v>0</v>
      </c>
      <c r="AF307" s="65">
        <v>0</v>
      </c>
      <c r="AG307" s="77" t="s">
        <v>89</v>
      </c>
      <c r="AH307" s="49">
        <f t="shared" si="21"/>
        <v>0</v>
      </c>
      <c r="AI307" s="65">
        <v>0</v>
      </c>
      <c r="AJ307" s="68">
        <v>0</v>
      </c>
      <c r="AK307" s="65" t="s">
        <v>89</v>
      </c>
      <c r="AL307" s="78" t="s">
        <v>89</v>
      </c>
      <c r="AM307" s="65">
        <v>0</v>
      </c>
      <c r="AN307" s="78" t="s">
        <v>89</v>
      </c>
      <c r="AO307" s="78" t="s">
        <v>89</v>
      </c>
      <c r="AP307" s="78" t="s">
        <v>89</v>
      </c>
      <c r="AQ307" s="49">
        <f t="shared" si="22"/>
        <v>0</v>
      </c>
      <c r="AR307" s="49">
        <f>+L307+AE307-AJ307</f>
        <v>15000000</v>
      </c>
      <c r="AS307" s="65" t="s">
        <v>87</v>
      </c>
      <c r="AT307" s="68">
        <v>15000000</v>
      </c>
      <c r="AU307" s="65" t="s">
        <v>90</v>
      </c>
      <c r="AV307" s="68">
        <v>0</v>
      </c>
      <c r="AW307" s="75" t="s">
        <v>89</v>
      </c>
      <c r="AX307" s="224">
        <v>0</v>
      </c>
      <c r="AY307" s="79">
        <f t="shared" si="23"/>
        <v>15000000</v>
      </c>
      <c r="AZ307" s="223">
        <f t="shared" si="24"/>
        <v>0</v>
      </c>
      <c r="BA307" s="74">
        <v>0</v>
      </c>
      <c r="BB307" s="75" t="s">
        <v>89</v>
      </c>
      <c r="BC307" s="65" t="s">
        <v>108</v>
      </c>
      <c r="BD307" s="400" t="s">
        <v>6495</v>
      </c>
      <c r="BE307" s="221" t="s">
        <v>87</v>
      </c>
      <c r="BF307" s="221" t="s">
        <v>87</v>
      </c>
    </row>
    <row r="308" spans="2:58" x14ac:dyDescent="0.25">
      <c r="B308" s="221">
        <v>2025</v>
      </c>
      <c r="C308" s="221">
        <v>891780111</v>
      </c>
      <c r="D308" s="221" t="s">
        <v>78</v>
      </c>
      <c r="E308" s="49" t="s">
        <v>6494</v>
      </c>
      <c r="F308" s="65" t="s">
        <v>6493</v>
      </c>
      <c r="G308" s="65">
        <v>0</v>
      </c>
      <c r="H308" s="65" t="s">
        <v>81</v>
      </c>
      <c r="I308" s="65" t="s">
        <v>82</v>
      </c>
      <c r="J308" s="67" t="s">
        <v>83</v>
      </c>
      <c r="K308" s="66" t="s">
        <v>6492</v>
      </c>
      <c r="L308" s="68">
        <v>22800000</v>
      </c>
      <c r="M308" s="65" t="s">
        <v>85</v>
      </c>
      <c r="N308" s="66" t="s">
        <v>6491</v>
      </c>
      <c r="O308" s="66">
        <v>1083007615</v>
      </c>
      <c r="P308" s="66">
        <v>123</v>
      </c>
      <c r="Q308" s="78">
        <v>45679</v>
      </c>
      <c r="R308" s="66">
        <v>1353279124</v>
      </c>
      <c r="S308" s="70">
        <v>45847</v>
      </c>
      <c r="T308" s="68">
        <v>22800000</v>
      </c>
      <c r="U308" s="68">
        <v>23577</v>
      </c>
      <c r="V308" s="65" t="s">
        <v>87</v>
      </c>
      <c r="W308" s="68">
        <v>85155333</v>
      </c>
      <c r="X308" s="67" t="s">
        <v>3595</v>
      </c>
      <c r="Y308" s="70">
        <v>45847</v>
      </c>
      <c r="Z308" s="70">
        <v>45847</v>
      </c>
      <c r="AA308" s="70" t="s">
        <v>89</v>
      </c>
      <c r="AB308" s="70">
        <v>46021</v>
      </c>
      <c r="AC308" s="49">
        <f t="shared" si="20"/>
        <v>174</v>
      </c>
      <c r="AD308" s="65">
        <v>0</v>
      </c>
      <c r="AE308" s="68">
        <v>0</v>
      </c>
      <c r="AF308" s="65">
        <v>0</v>
      </c>
      <c r="AG308" s="77" t="s">
        <v>89</v>
      </c>
      <c r="AH308" s="49">
        <f t="shared" si="21"/>
        <v>0</v>
      </c>
      <c r="AI308" s="65">
        <v>0</v>
      </c>
      <c r="AJ308" s="68">
        <v>0</v>
      </c>
      <c r="AK308" s="65" t="s">
        <v>89</v>
      </c>
      <c r="AL308" s="78" t="s">
        <v>89</v>
      </c>
      <c r="AM308" s="65">
        <v>0</v>
      </c>
      <c r="AN308" s="78" t="s">
        <v>89</v>
      </c>
      <c r="AO308" s="78" t="s">
        <v>89</v>
      </c>
      <c r="AP308" s="78" t="s">
        <v>89</v>
      </c>
      <c r="AQ308" s="49">
        <f t="shared" si="22"/>
        <v>0</v>
      </c>
      <c r="AR308" s="49">
        <f>+L308+AE308-AJ308</f>
        <v>22800000</v>
      </c>
      <c r="AS308" s="65" t="s">
        <v>87</v>
      </c>
      <c r="AT308" s="68">
        <v>22800000</v>
      </c>
      <c r="AU308" s="65" t="s">
        <v>90</v>
      </c>
      <c r="AV308" s="68">
        <v>0</v>
      </c>
      <c r="AW308" s="75" t="s">
        <v>89</v>
      </c>
      <c r="AX308" s="224">
        <v>0</v>
      </c>
      <c r="AY308" s="79">
        <f t="shared" si="23"/>
        <v>22800000</v>
      </c>
      <c r="AZ308" s="223">
        <f t="shared" si="24"/>
        <v>0</v>
      </c>
      <c r="BA308" s="74">
        <v>0</v>
      </c>
      <c r="BB308" s="75" t="s">
        <v>89</v>
      </c>
      <c r="BC308" s="65" t="s">
        <v>108</v>
      </c>
      <c r="BD308" s="400" t="s">
        <v>6490</v>
      </c>
      <c r="BE308" s="221" t="s">
        <v>87</v>
      </c>
      <c r="BF308" s="221" t="s">
        <v>87</v>
      </c>
    </row>
    <row r="309" spans="2:58" x14ac:dyDescent="0.25">
      <c r="B309" s="221">
        <v>2025</v>
      </c>
      <c r="C309" s="221">
        <v>891780111</v>
      </c>
      <c r="D309" s="221" t="s">
        <v>78</v>
      </c>
      <c r="E309" s="49" t="s">
        <v>6489</v>
      </c>
      <c r="F309" s="65" t="s">
        <v>6488</v>
      </c>
      <c r="G309" s="65">
        <v>0</v>
      </c>
      <c r="H309" s="65" t="s">
        <v>81</v>
      </c>
      <c r="I309" s="65" t="s">
        <v>82</v>
      </c>
      <c r="J309" s="67" t="s">
        <v>83</v>
      </c>
      <c r="K309" s="66" t="s">
        <v>6487</v>
      </c>
      <c r="L309" s="68">
        <v>21420000</v>
      </c>
      <c r="M309" s="65" t="s">
        <v>85</v>
      </c>
      <c r="N309" s="66" t="s">
        <v>6486</v>
      </c>
      <c r="O309" s="66">
        <v>1082984815</v>
      </c>
      <c r="P309" s="66">
        <v>123</v>
      </c>
      <c r="Q309" s="78">
        <v>45679</v>
      </c>
      <c r="R309" s="66">
        <v>1353279124</v>
      </c>
      <c r="S309" s="70">
        <v>45847</v>
      </c>
      <c r="T309" s="68">
        <v>21420000</v>
      </c>
      <c r="U309" s="68">
        <v>23576</v>
      </c>
      <c r="V309" s="65" t="s">
        <v>87</v>
      </c>
      <c r="W309" s="68">
        <v>85155333</v>
      </c>
      <c r="X309" s="67" t="s">
        <v>3595</v>
      </c>
      <c r="Y309" s="70">
        <v>45847</v>
      </c>
      <c r="Z309" s="70">
        <v>45847</v>
      </c>
      <c r="AA309" s="70" t="s">
        <v>89</v>
      </c>
      <c r="AB309" s="70">
        <v>46021</v>
      </c>
      <c r="AC309" s="49">
        <f t="shared" si="20"/>
        <v>174</v>
      </c>
      <c r="AD309" s="65">
        <v>0</v>
      </c>
      <c r="AE309" s="68">
        <v>0</v>
      </c>
      <c r="AF309" s="65">
        <v>0</v>
      </c>
      <c r="AG309" s="77" t="s">
        <v>89</v>
      </c>
      <c r="AH309" s="49">
        <f t="shared" si="21"/>
        <v>0</v>
      </c>
      <c r="AI309" s="65">
        <v>0</v>
      </c>
      <c r="AJ309" s="68">
        <v>0</v>
      </c>
      <c r="AK309" s="65" t="s">
        <v>89</v>
      </c>
      <c r="AL309" s="78" t="s">
        <v>89</v>
      </c>
      <c r="AM309" s="65">
        <v>0</v>
      </c>
      <c r="AN309" s="78" t="s">
        <v>89</v>
      </c>
      <c r="AO309" s="78" t="s">
        <v>89</v>
      </c>
      <c r="AP309" s="78" t="s">
        <v>89</v>
      </c>
      <c r="AQ309" s="49">
        <f t="shared" si="22"/>
        <v>0</v>
      </c>
      <c r="AR309" s="49">
        <f>+L309+AE309-AJ309</f>
        <v>21420000</v>
      </c>
      <c r="AS309" s="65" t="s">
        <v>87</v>
      </c>
      <c r="AT309" s="68">
        <v>21420000</v>
      </c>
      <c r="AU309" s="65" t="s">
        <v>90</v>
      </c>
      <c r="AV309" s="68">
        <v>0</v>
      </c>
      <c r="AW309" s="75" t="s">
        <v>89</v>
      </c>
      <c r="AX309" s="224">
        <v>0</v>
      </c>
      <c r="AY309" s="79">
        <f t="shared" si="23"/>
        <v>21420000</v>
      </c>
      <c r="AZ309" s="223">
        <f t="shared" si="24"/>
        <v>0</v>
      </c>
      <c r="BA309" s="74">
        <v>0</v>
      </c>
      <c r="BB309" s="75" t="s">
        <v>89</v>
      </c>
      <c r="BC309" s="65" t="s">
        <v>108</v>
      </c>
      <c r="BD309" s="400" t="s">
        <v>6485</v>
      </c>
      <c r="BE309" s="221" t="s">
        <v>87</v>
      </c>
      <c r="BF309" s="221" t="s">
        <v>87</v>
      </c>
    </row>
    <row r="310" spans="2:58" x14ac:dyDescent="0.25">
      <c r="B310" s="221">
        <v>2025</v>
      </c>
      <c r="C310" s="221">
        <v>891780111</v>
      </c>
      <c r="D310" s="221" t="s">
        <v>78</v>
      </c>
      <c r="E310" s="49" t="s">
        <v>6484</v>
      </c>
      <c r="F310" s="65" t="s">
        <v>6483</v>
      </c>
      <c r="G310" s="65">
        <v>0</v>
      </c>
      <c r="H310" s="65" t="s">
        <v>81</v>
      </c>
      <c r="I310" s="65" t="s">
        <v>82</v>
      </c>
      <c r="J310" s="67" t="s">
        <v>83</v>
      </c>
      <c r="K310" s="66" t="s">
        <v>6482</v>
      </c>
      <c r="L310" s="68">
        <v>17010000</v>
      </c>
      <c r="M310" s="65" t="s">
        <v>85</v>
      </c>
      <c r="N310" s="66" t="s">
        <v>6481</v>
      </c>
      <c r="O310" s="66">
        <v>1083007524</v>
      </c>
      <c r="P310" s="66">
        <v>123</v>
      </c>
      <c r="Q310" s="78">
        <v>45679</v>
      </c>
      <c r="R310" s="66">
        <v>1353279124</v>
      </c>
      <c r="S310" s="70">
        <v>45847</v>
      </c>
      <c r="T310" s="68">
        <v>17010000</v>
      </c>
      <c r="U310" s="68">
        <v>23575</v>
      </c>
      <c r="V310" s="65" t="s">
        <v>87</v>
      </c>
      <c r="W310" s="68">
        <v>85155333</v>
      </c>
      <c r="X310" s="67" t="s">
        <v>3595</v>
      </c>
      <c r="Y310" s="70">
        <v>45847</v>
      </c>
      <c r="Z310" s="70">
        <v>45847</v>
      </c>
      <c r="AA310" s="70" t="s">
        <v>89</v>
      </c>
      <c r="AB310" s="70">
        <v>46021</v>
      </c>
      <c r="AC310" s="49">
        <f t="shared" si="20"/>
        <v>174</v>
      </c>
      <c r="AD310" s="65">
        <v>0</v>
      </c>
      <c r="AE310" s="68">
        <v>0</v>
      </c>
      <c r="AF310" s="65">
        <v>0</v>
      </c>
      <c r="AG310" s="77" t="s">
        <v>89</v>
      </c>
      <c r="AH310" s="49">
        <f t="shared" si="21"/>
        <v>0</v>
      </c>
      <c r="AI310" s="65">
        <v>0</v>
      </c>
      <c r="AJ310" s="68">
        <v>0</v>
      </c>
      <c r="AK310" s="65" t="s">
        <v>89</v>
      </c>
      <c r="AL310" s="78" t="s">
        <v>89</v>
      </c>
      <c r="AM310" s="65">
        <v>0</v>
      </c>
      <c r="AN310" s="78" t="s">
        <v>89</v>
      </c>
      <c r="AO310" s="78" t="s">
        <v>89</v>
      </c>
      <c r="AP310" s="78" t="s">
        <v>89</v>
      </c>
      <c r="AQ310" s="49">
        <f t="shared" si="22"/>
        <v>0</v>
      </c>
      <c r="AR310" s="49">
        <f>+L310+AE310-AJ310</f>
        <v>17010000</v>
      </c>
      <c r="AS310" s="65" t="s">
        <v>87</v>
      </c>
      <c r="AT310" s="68">
        <v>17010000</v>
      </c>
      <c r="AU310" s="65" t="s">
        <v>90</v>
      </c>
      <c r="AV310" s="68">
        <v>0</v>
      </c>
      <c r="AW310" s="75" t="s">
        <v>89</v>
      </c>
      <c r="AX310" s="224">
        <v>0</v>
      </c>
      <c r="AY310" s="79">
        <f t="shared" si="23"/>
        <v>17010000</v>
      </c>
      <c r="AZ310" s="223">
        <f t="shared" si="24"/>
        <v>0</v>
      </c>
      <c r="BA310" s="74">
        <v>0</v>
      </c>
      <c r="BB310" s="75" t="s">
        <v>89</v>
      </c>
      <c r="BC310" s="65" t="s">
        <v>108</v>
      </c>
      <c r="BD310" s="400" t="s">
        <v>6480</v>
      </c>
      <c r="BE310" s="221" t="s">
        <v>87</v>
      </c>
      <c r="BF310" s="221" t="s">
        <v>87</v>
      </c>
    </row>
    <row r="311" spans="2:58" x14ac:dyDescent="0.25">
      <c r="B311" s="221">
        <v>2025</v>
      </c>
      <c r="C311" s="221">
        <v>891780111</v>
      </c>
      <c r="D311" s="221" t="s">
        <v>78</v>
      </c>
      <c r="E311" s="49" t="s">
        <v>6479</v>
      </c>
      <c r="F311" s="65" t="s">
        <v>6478</v>
      </c>
      <c r="G311" s="65">
        <v>0</v>
      </c>
      <c r="H311" s="65" t="s">
        <v>81</v>
      </c>
      <c r="I311" s="65" t="s">
        <v>82</v>
      </c>
      <c r="J311" s="67" t="s">
        <v>83</v>
      </c>
      <c r="K311" s="66" t="s">
        <v>6477</v>
      </c>
      <c r="L311" s="68">
        <v>15780000</v>
      </c>
      <c r="M311" s="65" t="s">
        <v>85</v>
      </c>
      <c r="N311" s="66" t="s">
        <v>6476</v>
      </c>
      <c r="O311" s="66">
        <v>1083045066</v>
      </c>
      <c r="P311" s="66">
        <v>123</v>
      </c>
      <c r="Q311" s="78">
        <v>45679</v>
      </c>
      <c r="R311" s="66">
        <v>1353279124</v>
      </c>
      <c r="S311" s="70">
        <v>45847</v>
      </c>
      <c r="T311" s="68">
        <v>15780000</v>
      </c>
      <c r="U311" s="68">
        <v>23573</v>
      </c>
      <c r="V311" s="65" t="s">
        <v>87</v>
      </c>
      <c r="W311" s="68">
        <v>85155333</v>
      </c>
      <c r="X311" s="67" t="s">
        <v>3595</v>
      </c>
      <c r="Y311" s="70">
        <v>45847</v>
      </c>
      <c r="Z311" s="70">
        <v>45847</v>
      </c>
      <c r="AA311" s="70" t="s">
        <v>89</v>
      </c>
      <c r="AB311" s="70">
        <v>45991</v>
      </c>
      <c r="AC311" s="49">
        <f t="shared" si="20"/>
        <v>144</v>
      </c>
      <c r="AD311" s="65">
        <v>0</v>
      </c>
      <c r="AE311" s="68">
        <v>0</v>
      </c>
      <c r="AF311" s="65">
        <v>0</v>
      </c>
      <c r="AG311" s="77" t="s">
        <v>89</v>
      </c>
      <c r="AH311" s="49">
        <f t="shared" si="21"/>
        <v>0</v>
      </c>
      <c r="AI311" s="65">
        <v>0</v>
      </c>
      <c r="AJ311" s="68">
        <v>0</v>
      </c>
      <c r="AK311" s="65" t="s">
        <v>89</v>
      </c>
      <c r="AL311" s="78" t="s">
        <v>89</v>
      </c>
      <c r="AM311" s="65">
        <v>0</v>
      </c>
      <c r="AN311" s="78" t="s">
        <v>89</v>
      </c>
      <c r="AO311" s="78" t="s">
        <v>89</v>
      </c>
      <c r="AP311" s="78" t="s">
        <v>89</v>
      </c>
      <c r="AQ311" s="49">
        <f t="shared" si="22"/>
        <v>0</v>
      </c>
      <c r="AR311" s="49">
        <f>+L311+AE311-AJ311</f>
        <v>15780000</v>
      </c>
      <c r="AS311" s="65" t="s">
        <v>87</v>
      </c>
      <c r="AT311" s="68">
        <v>15780000</v>
      </c>
      <c r="AU311" s="65" t="s">
        <v>90</v>
      </c>
      <c r="AV311" s="68">
        <v>0</v>
      </c>
      <c r="AW311" s="75" t="s">
        <v>89</v>
      </c>
      <c r="AX311" s="224">
        <v>0</v>
      </c>
      <c r="AY311" s="79">
        <f t="shared" si="23"/>
        <v>15780000</v>
      </c>
      <c r="AZ311" s="223">
        <f t="shared" si="24"/>
        <v>0</v>
      </c>
      <c r="BA311" s="74">
        <v>0</v>
      </c>
      <c r="BB311" s="75" t="s">
        <v>89</v>
      </c>
      <c r="BC311" s="65" t="s">
        <v>108</v>
      </c>
      <c r="BD311" s="400" t="s">
        <v>6475</v>
      </c>
      <c r="BE311" s="221" t="s">
        <v>87</v>
      </c>
      <c r="BF311" s="221" t="s">
        <v>87</v>
      </c>
    </row>
    <row r="312" spans="2:58" x14ac:dyDescent="0.25">
      <c r="B312" s="221">
        <v>2025</v>
      </c>
      <c r="C312" s="221">
        <v>891780111</v>
      </c>
      <c r="D312" s="221" t="s">
        <v>78</v>
      </c>
      <c r="E312" s="49" t="s">
        <v>6474</v>
      </c>
      <c r="F312" s="65" t="s">
        <v>6473</v>
      </c>
      <c r="G312" s="65">
        <v>0</v>
      </c>
      <c r="H312" s="65" t="s">
        <v>81</v>
      </c>
      <c r="I312" s="65" t="s">
        <v>3368</v>
      </c>
      <c r="J312" s="67" t="s">
        <v>83</v>
      </c>
      <c r="K312" s="66" t="s">
        <v>6472</v>
      </c>
      <c r="L312" s="68">
        <v>24000000</v>
      </c>
      <c r="M312" s="65" t="s">
        <v>85</v>
      </c>
      <c r="N312" s="66" t="s">
        <v>6471</v>
      </c>
      <c r="O312" s="66">
        <v>1143335800</v>
      </c>
      <c r="P312" s="66">
        <v>1290</v>
      </c>
      <c r="Q312" s="70">
        <v>45819</v>
      </c>
      <c r="R312" s="66">
        <v>644600000</v>
      </c>
      <c r="S312" s="70">
        <v>45847</v>
      </c>
      <c r="T312" s="68">
        <v>24000000</v>
      </c>
      <c r="U312" s="68">
        <v>23574</v>
      </c>
      <c r="V312" s="65" t="s">
        <v>87</v>
      </c>
      <c r="W312" s="68">
        <v>16078654</v>
      </c>
      <c r="X312" s="67" t="s">
        <v>1398</v>
      </c>
      <c r="Y312" s="70">
        <v>45847</v>
      </c>
      <c r="Z312" s="70">
        <v>45847</v>
      </c>
      <c r="AA312" s="70" t="s">
        <v>89</v>
      </c>
      <c r="AB312" s="70">
        <v>46022</v>
      </c>
      <c r="AC312" s="49">
        <f t="shared" si="20"/>
        <v>175</v>
      </c>
      <c r="AD312" s="65">
        <v>0</v>
      </c>
      <c r="AE312" s="68">
        <v>0</v>
      </c>
      <c r="AF312" s="65">
        <v>0</v>
      </c>
      <c r="AG312" s="77" t="s">
        <v>89</v>
      </c>
      <c r="AH312" s="49">
        <f t="shared" si="21"/>
        <v>0</v>
      </c>
      <c r="AI312" s="65">
        <v>0</v>
      </c>
      <c r="AJ312" s="68">
        <v>0</v>
      </c>
      <c r="AK312" s="65" t="s">
        <v>89</v>
      </c>
      <c r="AL312" s="78" t="s">
        <v>89</v>
      </c>
      <c r="AM312" s="65">
        <v>0</v>
      </c>
      <c r="AN312" s="78" t="s">
        <v>89</v>
      </c>
      <c r="AO312" s="78" t="s">
        <v>89</v>
      </c>
      <c r="AP312" s="78" t="s">
        <v>89</v>
      </c>
      <c r="AQ312" s="49">
        <f t="shared" si="22"/>
        <v>0</v>
      </c>
      <c r="AR312" s="49">
        <f>+L312+AE312-AJ312</f>
        <v>24000000</v>
      </c>
      <c r="AS312" s="65" t="s">
        <v>90</v>
      </c>
      <c r="AT312" s="68">
        <v>0</v>
      </c>
      <c r="AU312" s="65" t="s">
        <v>90</v>
      </c>
      <c r="AV312" s="68">
        <v>0</v>
      </c>
      <c r="AW312" s="75" t="s">
        <v>89</v>
      </c>
      <c r="AX312" s="224">
        <v>0</v>
      </c>
      <c r="AY312" s="79">
        <f t="shared" si="23"/>
        <v>24000000</v>
      </c>
      <c r="AZ312" s="223">
        <f t="shared" si="24"/>
        <v>0</v>
      </c>
      <c r="BA312" s="74">
        <v>0</v>
      </c>
      <c r="BB312" s="75" t="s">
        <v>89</v>
      </c>
      <c r="BC312" s="65" t="s">
        <v>108</v>
      </c>
      <c r="BD312" s="400" t="s">
        <v>6470</v>
      </c>
      <c r="BE312" s="221" t="s">
        <v>87</v>
      </c>
      <c r="BF312" s="221" t="s">
        <v>87</v>
      </c>
    </row>
    <row r="313" spans="2:58" x14ac:dyDescent="0.25">
      <c r="B313" s="221">
        <v>2025</v>
      </c>
      <c r="C313" s="221">
        <v>891780111</v>
      </c>
      <c r="D313" s="221" t="s">
        <v>78</v>
      </c>
      <c r="E313" s="49" t="s">
        <v>6469</v>
      </c>
      <c r="F313" s="65" t="s">
        <v>6468</v>
      </c>
      <c r="G313" s="65">
        <v>0</v>
      </c>
      <c r="H313" s="65" t="s">
        <v>81</v>
      </c>
      <c r="I313" s="65" t="s">
        <v>82</v>
      </c>
      <c r="J313" s="67" t="s">
        <v>83</v>
      </c>
      <c r="K313" s="66" t="s">
        <v>6467</v>
      </c>
      <c r="L313" s="68">
        <v>15780000</v>
      </c>
      <c r="M313" s="65" t="s">
        <v>85</v>
      </c>
      <c r="N313" s="66" t="s">
        <v>6466</v>
      </c>
      <c r="O313" s="66">
        <v>1085230612</v>
      </c>
      <c r="P313" s="66">
        <v>123</v>
      </c>
      <c r="Q313" s="70">
        <v>45679</v>
      </c>
      <c r="R313" s="66">
        <v>1353279124</v>
      </c>
      <c r="S313" s="70">
        <v>45848</v>
      </c>
      <c r="T313" s="68">
        <v>15780000</v>
      </c>
      <c r="U313" s="68">
        <v>23747</v>
      </c>
      <c r="V313" s="65" t="s">
        <v>87</v>
      </c>
      <c r="W313" s="68">
        <v>85155333</v>
      </c>
      <c r="X313" s="67" t="s">
        <v>3595</v>
      </c>
      <c r="Y313" s="70">
        <v>45848</v>
      </c>
      <c r="Z313" s="70">
        <v>45848</v>
      </c>
      <c r="AA313" s="70" t="s">
        <v>89</v>
      </c>
      <c r="AB313" s="70">
        <v>45991</v>
      </c>
      <c r="AC313" s="49">
        <f t="shared" si="20"/>
        <v>143</v>
      </c>
      <c r="AD313" s="65">
        <v>0</v>
      </c>
      <c r="AE313" s="68">
        <v>0</v>
      </c>
      <c r="AF313" s="65">
        <v>0</v>
      </c>
      <c r="AG313" s="77" t="s">
        <v>89</v>
      </c>
      <c r="AH313" s="49">
        <f t="shared" si="21"/>
        <v>0</v>
      </c>
      <c r="AI313" s="65">
        <v>0</v>
      </c>
      <c r="AJ313" s="68">
        <v>0</v>
      </c>
      <c r="AK313" s="65" t="s">
        <v>89</v>
      </c>
      <c r="AL313" s="78" t="s">
        <v>89</v>
      </c>
      <c r="AM313" s="65">
        <v>0</v>
      </c>
      <c r="AN313" s="78" t="s">
        <v>89</v>
      </c>
      <c r="AO313" s="78" t="s">
        <v>89</v>
      </c>
      <c r="AP313" s="78" t="s">
        <v>89</v>
      </c>
      <c r="AQ313" s="49">
        <f t="shared" si="22"/>
        <v>0</v>
      </c>
      <c r="AR313" s="49">
        <f>+L313+AE313-AJ313</f>
        <v>15780000</v>
      </c>
      <c r="AS313" s="65" t="s">
        <v>87</v>
      </c>
      <c r="AT313" s="68">
        <v>15780000</v>
      </c>
      <c r="AU313" s="65" t="s">
        <v>90</v>
      </c>
      <c r="AV313" s="68">
        <v>0</v>
      </c>
      <c r="AW313" s="75" t="s">
        <v>89</v>
      </c>
      <c r="AX313" s="224">
        <v>0</v>
      </c>
      <c r="AY313" s="79">
        <f t="shared" si="23"/>
        <v>15780000</v>
      </c>
      <c r="AZ313" s="223">
        <f t="shared" si="24"/>
        <v>0</v>
      </c>
      <c r="BA313" s="74">
        <v>0</v>
      </c>
      <c r="BB313" s="75" t="s">
        <v>89</v>
      </c>
      <c r="BC313" s="65" t="s">
        <v>108</v>
      </c>
      <c r="BD313" s="400" t="s">
        <v>6465</v>
      </c>
      <c r="BE313" s="221" t="s">
        <v>87</v>
      </c>
      <c r="BF313" s="221" t="s">
        <v>87</v>
      </c>
    </row>
    <row r="314" spans="2:58" x14ac:dyDescent="0.25">
      <c r="B314" s="221">
        <v>2025</v>
      </c>
      <c r="C314" s="221">
        <v>891780111</v>
      </c>
      <c r="D314" s="221" t="s">
        <v>78</v>
      </c>
      <c r="E314" s="49" t="s">
        <v>6464</v>
      </c>
      <c r="F314" s="65" t="s">
        <v>6463</v>
      </c>
      <c r="G314" s="65">
        <v>0</v>
      </c>
      <c r="H314" s="65" t="s">
        <v>81</v>
      </c>
      <c r="I314" s="65" t="s">
        <v>82</v>
      </c>
      <c r="J314" s="67" t="s">
        <v>83</v>
      </c>
      <c r="K314" s="66" t="s">
        <v>6462</v>
      </c>
      <c r="L314" s="68">
        <v>12000000</v>
      </c>
      <c r="M314" s="65" t="s">
        <v>85</v>
      </c>
      <c r="N314" s="66" t="s">
        <v>6461</v>
      </c>
      <c r="O314" s="66">
        <v>1001911525</v>
      </c>
      <c r="P314" s="66">
        <v>123</v>
      </c>
      <c r="Q314" s="70">
        <v>45679</v>
      </c>
      <c r="R314" s="66">
        <v>1353279124</v>
      </c>
      <c r="S314" s="70">
        <v>45848</v>
      </c>
      <c r="T314" s="68">
        <v>12000000</v>
      </c>
      <c r="U314" s="68">
        <v>23746</v>
      </c>
      <c r="V314" s="65" t="s">
        <v>87</v>
      </c>
      <c r="W314" s="68">
        <v>1082939683</v>
      </c>
      <c r="X314" s="67" t="s">
        <v>3365</v>
      </c>
      <c r="Y314" s="70">
        <v>45848</v>
      </c>
      <c r="Z314" s="70">
        <v>45848</v>
      </c>
      <c r="AA314" s="70" t="s">
        <v>89</v>
      </c>
      <c r="AB314" s="70">
        <v>45960</v>
      </c>
      <c r="AC314" s="49">
        <f t="shared" si="20"/>
        <v>112</v>
      </c>
      <c r="AD314" s="65">
        <v>0</v>
      </c>
      <c r="AE314" s="68">
        <v>0</v>
      </c>
      <c r="AF314" s="65">
        <v>0</v>
      </c>
      <c r="AG314" s="77" t="s">
        <v>89</v>
      </c>
      <c r="AH314" s="49">
        <f t="shared" si="21"/>
        <v>0</v>
      </c>
      <c r="AI314" s="65">
        <v>0</v>
      </c>
      <c r="AJ314" s="68">
        <v>0</v>
      </c>
      <c r="AK314" s="65" t="s">
        <v>89</v>
      </c>
      <c r="AL314" s="78" t="s">
        <v>89</v>
      </c>
      <c r="AM314" s="65">
        <v>0</v>
      </c>
      <c r="AN314" s="78" t="s">
        <v>89</v>
      </c>
      <c r="AO314" s="78" t="s">
        <v>89</v>
      </c>
      <c r="AP314" s="78" t="s">
        <v>89</v>
      </c>
      <c r="AQ314" s="49">
        <f t="shared" si="22"/>
        <v>0</v>
      </c>
      <c r="AR314" s="49">
        <f>+L314+AE314-AJ314</f>
        <v>12000000</v>
      </c>
      <c r="AS314" s="65" t="s">
        <v>87</v>
      </c>
      <c r="AT314" s="68">
        <v>12000000</v>
      </c>
      <c r="AU314" s="65" t="s">
        <v>90</v>
      </c>
      <c r="AV314" s="68">
        <v>0</v>
      </c>
      <c r="AW314" s="75" t="s">
        <v>89</v>
      </c>
      <c r="AX314" s="224">
        <v>0</v>
      </c>
      <c r="AY314" s="79">
        <f t="shared" si="23"/>
        <v>12000000</v>
      </c>
      <c r="AZ314" s="223">
        <f t="shared" si="24"/>
        <v>0</v>
      </c>
      <c r="BA314" s="74">
        <v>0</v>
      </c>
      <c r="BB314" s="75" t="s">
        <v>89</v>
      </c>
      <c r="BC314" s="65" t="s">
        <v>108</v>
      </c>
      <c r="BD314" s="400" t="s">
        <v>6460</v>
      </c>
      <c r="BE314" s="221" t="s">
        <v>87</v>
      </c>
      <c r="BF314" s="221" t="s">
        <v>87</v>
      </c>
    </row>
    <row r="315" spans="2:58" x14ac:dyDescent="0.25">
      <c r="B315" s="221">
        <v>2025</v>
      </c>
      <c r="C315" s="221">
        <v>891780111</v>
      </c>
      <c r="D315" s="221" t="s">
        <v>78</v>
      </c>
      <c r="E315" s="49" t="s">
        <v>6459</v>
      </c>
      <c r="F315" s="65" t="s">
        <v>6458</v>
      </c>
      <c r="G315" s="65">
        <v>0</v>
      </c>
      <c r="H315" s="65" t="s">
        <v>81</v>
      </c>
      <c r="I315" s="65" t="s">
        <v>3368</v>
      </c>
      <c r="J315" s="67" t="s">
        <v>83</v>
      </c>
      <c r="K315" s="66" t="s">
        <v>6457</v>
      </c>
      <c r="L315" s="68">
        <v>7000000</v>
      </c>
      <c r="M315" s="65" t="s">
        <v>85</v>
      </c>
      <c r="N315" s="66" t="s">
        <v>6456</v>
      </c>
      <c r="O315" s="66">
        <v>1083003056</v>
      </c>
      <c r="P315" s="66">
        <v>1158</v>
      </c>
      <c r="Q315" s="70">
        <v>45800</v>
      </c>
      <c r="R315" s="66">
        <v>53794260</v>
      </c>
      <c r="S315" s="70">
        <v>45849</v>
      </c>
      <c r="T315" s="68">
        <v>7000000</v>
      </c>
      <c r="U315" s="68">
        <v>23797</v>
      </c>
      <c r="V315" s="65" t="s">
        <v>87</v>
      </c>
      <c r="W315" s="68">
        <v>72221403</v>
      </c>
      <c r="X315" s="67" t="s">
        <v>4998</v>
      </c>
      <c r="Y315" s="70">
        <v>45849</v>
      </c>
      <c r="Z315" s="70">
        <v>45849</v>
      </c>
      <c r="AA315" s="70" t="s">
        <v>89</v>
      </c>
      <c r="AB315" s="70">
        <v>45869</v>
      </c>
      <c r="AC315" s="49">
        <f t="shared" si="20"/>
        <v>20</v>
      </c>
      <c r="AD315" s="65">
        <v>0</v>
      </c>
      <c r="AE315" s="68">
        <v>0</v>
      </c>
      <c r="AF315" s="65">
        <v>0</v>
      </c>
      <c r="AG315" s="77" t="s">
        <v>89</v>
      </c>
      <c r="AH315" s="49">
        <f t="shared" si="21"/>
        <v>0</v>
      </c>
      <c r="AI315" s="65">
        <v>0</v>
      </c>
      <c r="AJ315" s="68">
        <v>0</v>
      </c>
      <c r="AK315" s="65" t="s">
        <v>89</v>
      </c>
      <c r="AL315" s="78" t="s">
        <v>89</v>
      </c>
      <c r="AM315" s="65">
        <v>0</v>
      </c>
      <c r="AN315" s="78" t="s">
        <v>89</v>
      </c>
      <c r="AO315" s="78" t="s">
        <v>89</v>
      </c>
      <c r="AP315" s="78" t="s">
        <v>89</v>
      </c>
      <c r="AQ315" s="49">
        <f t="shared" si="22"/>
        <v>0</v>
      </c>
      <c r="AR315" s="49">
        <f>+L315+AE315-AJ315</f>
        <v>7000000</v>
      </c>
      <c r="AS315" s="65" t="s">
        <v>90</v>
      </c>
      <c r="AT315" s="68">
        <v>0</v>
      </c>
      <c r="AU315" s="65" t="s">
        <v>90</v>
      </c>
      <c r="AV315" s="68">
        <v>0</v>
      </c>
      <c r="AW315" s="75" t="s">
        <v>89</v>
      </c>
      <c r="AX315" s="224">
        <v>0</v>
      </c>
      <c r="AY315" s="79">
        <f t="shared" si="23"/>
        <v>7000000</v>
      </c>
      <c r="AZ315" s="223">
        <f t="shared" si="24"/>
        <v>0</v>
      </c>
      <c r="BA315" s="74">
        <v>1</v>
      </c>
      <c r="BB315" s="75" t="s">
        <v>89</v>
      </c>
      <c r="BC315" s="65" t="s">
        <v>103</v>
      </c>
      <c r="BD315" s="400" t="s">
        <v>6455</v>
      </c>
      <c r="BE315" s="221" t="s">
        <v>87</v>
      </c>
      <c r="BF315" s="221" t="s">
        <v>87</v>
      </c>
    </row>
    <row r="316" spans="2:58" x14ac:dyDescent="0.25">
      <c r="B316" s="221">
        <v>2025</v>
      </c>
      <c r="C316" s="221">
        <v>891780111</v>
      </c>
      <c r="D316" s="221" t="s">
        <v>78</v>
      </c>
      <c r="E316" s="49" t="s">
        <v>6454</v>
      </c>
      <c r="F316" s="65" t="s">
        <v>6453</v>
      </c>
      <c r="G316" s="65">
        <v>0</v>
      </c>
      <c r="H316" s="65" t="s">
        <v>81</v>
      </c>
      <c r="I316" s="65" t="s">
        <v>82</v>
      </c>
      <c r="J316" s="67" t="s">
        <v>83</v>
      </c>
      <c r="K316" s="66" t="s">
        <v>6452</v>
      </c>
      <c r="L316" s="68">
        <v>3300000</v>
      </c>
      <c r="M316" s="65" t="s">
        <v>85</v>
      </c>
      <c r="N316" s="66" t="s">
        <v>5659</v>
      </c>
      <c r="O316" s="66">
        <v>1082372495</v>
      </c>
      <c r="P316" s="66">
        <v>1200</v>
      </c>
      <c r="Q316" s="70">
        <v>45806</v>
      </c>
      <c r="R316" s="66">
        <v>3300000</v>
      </c>
      <c r="S316" s="70">
        <v>45849</v>
      </c>
      <c r="T316" s="68">
        <v>3300000</v>
      </c>
      <c r="U316" s="68">
        <v>23798</v>
      </c>
      <c r="V316" s="65" t="s">
        <v>87</v>
      </c>
      <c r="W316" s="68">
        <v>1082939683</v>
      </c>
      <c r="X316" s="67" t="s">
        <v>3365</v>
      </c>
      <c r="Y316" s="70">
        <v>45849</v>
      </c>
      <c r="Z316" s="70">
        <v>45849</v>
      </c>
      <c r="AA316" s="70" t="s">
        <v>89</v>
      </c>
      <c r="AB316" s="70">
        <v>45869</v>
      </c>
      <c r="AC316" s="49">
        <f t="shared" si="20"/>
        <v>20</v>
      </c>
      <c r="AD316" s="65">
        <v>0</v>
      </c>
      <c r="AE316" s="68">
        <v>0</v>
      </c>
      <c r="AF316" s="65">
        <v>0</v>
      </c>
      <c r="AG316" s="77" t="s">
        <v>89</v>
      </c>
      <c r="AH316" s="49">
        <f t="shared" si="21"/>
        <v>0</v>
      </c>
      <c r="AI316" s="65">
        <v>0</v>
      </c>
      <c r="AJ316" s="68">
        <v>0</v>
      </c>
      <c r="AK316" s="65" t="s">
        <v>89</v>
      </c>
      <c r="AL316" s="78" t="s">
        <v>89</v>
      </c>
      <c r="AM316" s="65">
        <v>0</v>
      </c>
      <c r="AN316" s="78" t="s">
        <v>89</v>
      </c>
      <c r="AO316" s="78" t="s">
        <v>89</v>
      </c>
      <c r="AP316" s="78" t="s">
        <v>89</v>
      </c>
      <c r="AQ316" s="49">
        <f t="shared" si="22"/>
        <v>0</v>
      </c>
      <c r="AR316" s="49">
        <f>+L316+AE316-AJ316</f>
        <v>3300000</v>
      </c>
      <c r="AS316" s="65" t="s">
        <v>87</v>
      </c>
      <c r="AT316" s="68">
        <v>3300000</v>
      </c>
      <c r="AU316" s="65" t="s">
        <v>90</v>
      </c>
      <c r="AV316" s="68">
        <v>0</v>
      </c>
      <c r="AW316" s="75" t="s">
        <v>89</v>
      </c>
      <c r="AX316" s="224">
        <v>0</v>
      </c>
      <c r="AY316" s="79">
        <f t="shared" si="23"/>
        <v>3300000</v>
      </c>
      <c r="AZ316" s="223">
        <f t="shared" si="24"/>
        <v>0</v>
      </c>
      <c r="BA316" s="74">
        <v>1</v>
      </c>
      <c r="BB316" s="75" t="s">
        <v>89</v>
      </c>
      <c r="BC316" s="65" t="s">
        <v>103</v>
      </c>
      <c r="BD316" s="400" t="s">
        <v>6451</v>
      </c>
      <c r="BE316" s="221" t="s">
        <v>87</v>
      </c>
      <c r="BF316" s="221" t="s">
        <v>87</v>
      </c>
    </row>
    <row r="317" spans="2:58" x14ac:dyDescent="0.25">
      <c r="B317" s="221">
        <v>2025</v>
      </c>
      <c r="C317" s="221">
        <v>891780111</v>
      </c>
      <c r="D317" s="221" t="s">
        <v>78</v>
      </c>
      <c r="E317" s="49" t="s">
        <v>6450</v>
      </c>
      <c r="F317" s="65" t="s">
        <v>6449</v>
      </c>
      <c r="G317" s="65">
        <v>0</v>
      </c>
      <c r="H317" s="65" t="s">
        <v>81</v>
      </c>
      <c r="I317" s="65" t="s">
        <v>3368</v>
      </c>
      <c r="J317" s="67" t="s">
        <v>83</v>
      </c>
      <c r="K317" s="66" t="s">
        <v>6448</v>
      </c>
      <c r="L317" s="68">
        <v>28600000</v>
      </c>
      <c r="M317" s="65" t="s">
        <v>85</v>
      </c>
      <c r="N317" s="66" t="s">
        <v>5373</v>
      </c>
      <c r="O317" s="66">
        <v>7634777</v>
      </c>
      <c r="P317" s="66">
        <v>1465</v>
      </c>
      <c r="Q317" s="70">
        <v>45846</v>
      </c>
      <c r="R317" s="66">
        <v>885016000</v>
      </c>
      <c r="S317" s="70">
        <v>45849</v>
      </c>
      <c r="T317" s="68">
        <v>28600000</v>
      </c>
      <c r="U317" s="68">
        <v>23799</v>
      </c>
      <c r="V317" s="65" t="s">
        <v>87</v>
      </c>
      <c r="W317" s="68">
        <v>22793763</v>
      </c>
      <c r="X317" s="67" t="s">
        <v>5357</v>
      </c>
      <c r="Y317" s="70">
        <v>45849</v>
      </c>
      <c r="Z317" s="70">
        <v>45849</v>
      </c>
      <c r="AA317" s="70" t="s">
        <v>89</v>
      </c>
      <c r="AB317" s="70">
        <v>46003</v>
      </c>
      <c r="AC317" s="49">
        <f t="shared" si="20"/>
        <v>154</v>
      </c>
      <c r="AD317" s="65">
        <v>0</v>
      </c>
      <c r="AE317" s="68">
        <v>0</v>
      </c>
      <c r="AF317" s="65">
        <v>0</v>
      </c>
      <c r="AG317" s="77" t="s">
        <v>89</v>
      </c>
      <c r="AH317" s="49">
        <f t="shared" si="21"/>
        <v>0</v>
      </c>
      <c r="AI317" s="65">
        <v>0</v>
      </c>
      <c r="AJ317" s="68">
        <v>0</v>
      </c>
      <c r="AK317" s="65" t="s">
        <v>89</v>
      </c>
      <c r="AL317" s="78" t="s">
        <v>89</v>
      </c>
      <c r="AM317" s="65">
        <v>0</v>
      </c>
      <c r="AN317" s="78" t="s">
        <v>89</v>
      </c>
      <c r="AO317" s="78" t="s">
        <v>89</v>
      </c>
      <c r="AP317" s="78" t="s">
        <v>89</v>
      </c>
      <c r="AQ317" s="49">
        <f t="shared" si="22"/>
        <v>0</v>
      </c>
      <c r="AR317" s="49">
        <f>+L317+AE317-AJ317</f>
        <v>28600000</v>
      </c>
      <c r="AS317" s="65" t="s">
        <v>90</v>
      </c>
      <c r="AT317" s="68">
        <v>0</v>
      </c>
      <c r="AU317" s="65" t="s">
        <v>90</v>
      </c>
      <c r="AV317" s="68">
        <v>0</v>
      </c>
      <c r="AW317" s="75" t="s">
        <v>89</v>
      </c>
      <c r="AX317" s="224">
        <v>5200000</v>
      </c>
      <c r="AY317" s="79">
        <f t="shared" si="23"/>
        <v>23400000</v>
      </c>
      <c r="AZ317" s="223">
        <f t="shared" si="24"/>
        <v>0.18181818181818182</v>
      </c>
      <c r="BA317" s="74">
        <v>0.18</v>
      </c>
      <c r="BB317" s="75" t="s">
        <v>89</v>
      </c>
      <c r="BC317" s="65" t="s">
        <v>108</v>
      </c>
      <c r="BD317" s="400" t="s">
        <v>6447</v>
      </c>
      <c r="BE317" s="221" t="s">
        <v>87</v>
      </c>
      <c r="BF317" s="221" t="s">
        <v>87</v>
      </c>
    </row>
    <row r="318" spans="2:58" x14ac:dyDescent="0.25">
      <c r="B318" s="221">
        <v>2025</v>
      </c>
      <c r="C318" s="221">
        <v>891780111</v>
      </c>
      <c r="D318" s="221" t="s">
        <v>78</v>
      </c>
      <c r="E318" s="49" t="s">
        <v>6446</v>
      </c>
      <c r="F318" s="65" t="s">
        <v>6445</v>
      </c>
      <c r="G318" s="65">
        <v>0</v>
      </c>
      <c r="H318" s="65" t="s">
        <v>81</v>
      </c>
      <c r="I318" s="65" t="s">
        <v>3368</v>
      </c>
      <c r="J318" s="67" t="s">
        <v>83</v>
      </c>
      <c r="K318" s="66" t="s">
        <v>6444</v>
      </c>
      <c r="L318" s="68">
        <v>8000000</v>
      </c>
      <c r="M318" s="65" t="s">
        <v>85</v>
      </c>
      <c r="N318" s="66" t="s">
        <v>6443</v>
      </c>
      <c r="O318" s="66">
        <v>1082841537</v>
      </c>
      <c r="P318" s="66">
        <v>1158</v>
      </c>
      <c r="Q318" s="70">
        <v>45800</v>
      </c>
      <c r="R318" s="66">
        <v>53794260</v>
      </c>
      <c r="S318" s="70">
        <v>45849</v>
      </c>
      <c r="T318" s="68">
        <v>8000000</v>
      </c>
      <c r="U318" s="68">
        <v>23800</v>
      </c>
      <c r="V318" s="65" t="s">
        <v>87</v>
      </c>
      <c r="W318" s="68">
        <v>72221403</v>
      </c>
      <c r="X318" s="67" t="s">
        <v>4998</v>
      </c>
      <c r="Y318" s="70">
        <v>45849</v>
      </c>
      <c r="Z318" s="70">
        <v>45849</v>
      </c>
      <c r="AA318" s="70" t="s">
        <v>89</v>
      </c>
      <c r="AB318" s="70">
        <v>45869</v>
      </c>
      <c r="AC318" s="49">
        <f t="shared" si="20"/>
        <v>20</v>
      </c>
      <c r="AD318" s="65">
        <v>0</v>
      </c>
      <c r="AE318" s="68">
        <v>0</v>
      </c>
      <c r="AF318" s="65">
        <v>0</v>
      </c>
      <c r="AG318" s="77" t="s">
        <v>89</v>
      </c>
      <c r="AH318" s="49">
        <f t="shared" si="21"/>
        <v>0</v>
      </c>
      <c r="AI318" s="65">
        <v>0</v>
      </c>
      <c r="AJ318" s="68">
        <v>0</v>
      </c>
      <c r="AK318" s="65" t="s">
        <v>89</v>
      </c>
      <c r="AL318" s="78" t="s">
        <v>89</v>
      </c>
      <c r="AM318" s="65">
        <v>0</v>
      </c>
      <c r="AN318" s="78" t="s">
        <v>89</v>
      </c>
      <c r="AO318" s="78" t="s">
        <v>89</v>
      </c>
      <c r="AP318" s="78" t="s">
        <v>89</v>
      </c>
      <c r="AQ318" s="49">
        <f t="shared" si="22"/>
        <v>0</v>
      </c>
      <c r="AR318" s="49">
        <f>+L318+AE318-AJ318</f>
        <v>8000000</v>
      </c>
      <c r="AS318" s="65" t="s">
        <v>90</v>
      </c>
      <c r="AT318" s="68">
        <v>0</v>
      </c>
      <c r="AU318" s="65" t="s">
        <v>90</v>
      </c>
      <c r="AV318" s="68">
        <v>0</v>
      </c>
      <c r="AW318" s="75" t="s">
        <v>89</v>
      </c>
      <c r="AX318" s="224">
        <v>0</v>
      </c>
      <c r="AY318" s="79">
        <f t="shared" si="23"/>
        <v>8000000</v>
      </c>
      <c r="AZ318" s="223">
        <f t="shared" si="24"/>
        <v>0</v>
      </c>
      <c r="BA318" s="74">
        <v>1</v>
      </c>
      <c r="BB318" s="75" t="s">
        <v>89</v>
      </c>
      <c r="BC318" s="65" t="s">
        <v>103</v>
      </c>
      <c r="BD318" s="400" t="s">
        <v>6442</v>
      </c>
      <c r="BE318" s="221" t="s">
        <v>87</v>
      </c>
      <c r="BF318" s="221" t="s">
        <v>87</v>
      </c>
    </row>
    <row r="319" spans="2:58" x14ac:dyDescent="0.25">
      <c r="B319" s="221">
        <v>2025</v>
      </c>
      <c r="C319" s="221">
        <v>891780111</v>
      </c>
      <c r="D319" s="221" t="s">
        <v>78</v>
      </c>
      <c r="E319" s="49" t="s">
        <v>6441</v>
      </c>
      <c r="F319" s="65" t="s">
        <v>6440</v>
      </c>
      <c r="G319" s="65">
        <v>0</v>
      </c>
      <c r="H319" s="65" t="s">
        <v>81</v>
      </c>
      <c r="I319" s="65" t="s">
        <v>3368</v>
      </c>
      <c r="J319" s="67" t="s">
        <v>83</v>
      </c>
      <c r="K319" s="66" t="s">
        <v>6439</v>
      </c>
      <c r="L319" s="68">
        <v>28600000</v>
      </c>
      <c r="M319" s="65" t="s">
        <v>85</v>
      </c>
      <c r="N319" s="66" t="s">
        <v>5360</v>
      </c>
      <c r="O319" s="66">
        <v>84459339</v>
      </c>
      <c r="P319" s="66">
        <v>1465</v>
      </c>
      <c r="Q319" s="70">
        <v>45846</v>
      </c>
      <c r="R319" s="66">
        <v>885016000</v>
      </c>
      <c r="S319" s="70">
        <v>45849</v>
      </c>
      <c r="T319" s="68">
        <v>28600000</v>
      </c>
      <c r="U319" s="68">
        <v>23801</v>
      </c>
      <c r="V319" s="65" t="s">
        <v>87</v>
      </c>
      <c r="W319" s="68">
        <v>22793763</v>
      </c>
      <c r="X319" s="67" t="s">
        <v>5357</v>
      </c>
      <c r="Y319" s="70">
        <v>45849</v>
      </c>
      <c r="Z319" s="70">
        <v>45849</v>
      </c>
      <c r="AA319" s="70" t="s">
        <v>89</v>
      </c>
      <c r="AB319" s="70">
        <v>46003</v>
      </c>
      <c r="AC319" s="49">
        <f t="shared" si="20"/>
        <v>154</v>
      </c>
      <c r="AD319" s="65">
        <v>0</v>
      </c>
      <c r="AE319" s="68">
        <v>0</v>
      </c>
      <c r="AF319" s="65">
        <v>0</v>
      </c>
      <c r="AG319" s="77" t="s">
        <v>89</v>
      </c>
      <c r="AH319" s="49">
        <f t="shared" si="21"/>
        <v>0</v>
      </c>
      <c r="AI319" s="65">
        <v>0</v>
      </c>
      <c r="AJ319" s="68">
        <v>0</v>
      </c>
      <c r="AK319" s="65" t="s">
        <v>89</v>
      </c>
      <c r="AL319" s="78" t="s">
        <v>89</v>
      </c>
      <c r="AM319" s="65">
        <v>0</v>
      </c>
      <c r="AN319" s="78" t="s">
        <v>89</v>
      </c>
      <c r="AO319" s="78" t="s">
        <v>89</v>
      </c>
      <c r="AP319" s="78" t="s">
        <v>89</v>
      </c>
      <c r="AQ319" s="49">
        <f t="shared" si="22"/>
        <v>0</v>
      </c>
      <c r="AR319" s="49">
        <f>+L319+AE319-AJ319</f>
        <v>28600000</v>
      </c>
      <c r="AS319" s="65" t="s">
        <v>90</v>
      </c>
      <c r="AT319" s="68">
        <v>0</v>
      </c>
      <c r="AU319" s="65" t="s">
        <v>90</v>
      </c>
      <c r="AV319" s="68">
        <v>0</v>
      </c>
      <c r="AW319" s="75" t="s">
        <v>89</v>
      </c>
      <c r="AX319" s="224">
        <v>5200000</v>
      </c>
      <c r="AY319" s="79">
        <f t="shared" si="23"/>
        <v>23400000</v>
      </c>
      <c r="AZ319" s="223">
        <f t="shared" si="24"/>
        <v>0.18181818181818182</v>
      </c>
      <c r="BA319" s="74">
        <v>0.18</v>
      </c>
      <c r="BB319" s="75" t="s">
        <v>89</v>
      </c>
      <c r="BC319" s="65" t="s">
        <v>108</v>
      </c>
      <c r="BD319" s="400" t="s">
        <v>6438</v>
      </c>
      <c r="BE319" s="221" t="s">
        <v>87</v>
      </c>
      <c r="BF319" s="221" t="s">
        <v>87</v>
      </c>
    </row>
    <row r="320" spans="2:58" x14ac:dyDescent="0.25">
      <c r="B320" s="221">
        <v>2025</v>
      </c>
      <c r="C320" s="221">
        <v>891780111</v>
      </c>
      <c r="D320" s="221" t="s">
        <v>78</v>
      </c>
      <c r="E320" s="49" t="s">
        <v>6437</v>
      </c>
      <c r="F320" s="65" t="s">
        <v>6436</v>
      </c>
      <c r="G320" s="65">
        <v>0</v>
      </c>
      <c r="H320" s="65" t="s">
        <v>81</v>
      </c>
      <c r="I320" s="65" t="s">
        <v>3368</v>
      </c>
      <c r="J320" s="67" t="s">
        <v>83</v>
      </c>
      <c r="K320" s="66" t="s">
        <v>6435</v>
      </c>
      <c r="L320" s="68">
        <v>23144000</v>
      </c>
      <c r="M320" s="65" t="s">
        <v>85</v>
      </c>
      <c r="N320" s="66" t="s">
        <v>6434</v>
      </c>
      <c r="O320" s="66">
        <v>1082872242</v>
      </c>
      <c r="P320" s="66">
        <v>1465</v>
      </c>
      <c r="Q320" s="70">
        <v>45846</v>
      </c>
      <c r="R320" s="66">
        <v>885016000</v>
      </c>
      <c r="S320" s="70">
        <v>45849</v>
      </c>
      <c r="T320" s="68">
        <v>23144000</v>
      </c>
      <c r="U320" s="68">
        <v>23802</v>
      </c>
      <c r="V320" s="65" t="s">
        <v>87</v>
      </c>
      <c r="W320" s="68">
        <v>1082939683</v>
      </c>
      <c r="X320" s="67" t="s">
        <v>3365</v>
      </c>
      <c r="Y320" s="70">
        <v>45849</v>
      </c>
      <c r="Z320" s="70">
        <v>45849</v>
      </c>
      <c r="AA320" s="70" t="s">
        <v>89</v>
      </c>
      <c r="AB320" s="70">
        <v>46003</v>
      </c>
      <c r="AC320" s="49">
        <f t="shared" si="20"/>
        <v>154</v>
      </c>
      <c r="AD320" s="65">
        <v>0</v>
      </c>
      <c r="AE320" s="68">
        <v>0</v>
      </c>
      <c r="AF320" s="65">
        <v>0</v>
      </c>
      <c r="AG320" s="77" t="s">
        <v>89</v>
      </c>
      <c r="AH320" s="49">
        <f t="shared" si="21"/>
        <v>0</v>
      </c>
      <c r="AI320" s="65">
        <v>0</v>
      </c>
      <c r="AJ320" s="68">
        <v>0</v>
      </c>
      <c r="AK320" s="65" t="s">
        <v>89</v>
      </c>
      <c r="AL320" s="78" t="s">
        <v>89</v>
      </c>
      <c r="AM320" s="65">
        <v>0</v>
      </c>
      <c r="AN320" s="78" t="s">
        <v>89</v>
      </c>
      <c r="AO320" s="78" t="s">
        <v>89</v>
      </c>
      <c r="AP320" s="78" t="s">
        <v>89</v>
      </c>
      <c r="AQ320" s="49">
        <f t="shared" si="22"/>
        <v>0</v>
      </c>
      <c r="AR320" s="49">
        <f>+L320+AE320-AJ320</f>
        <v>23144000</v>
      </c>
      <c r="AS320" s="65" t="s">
        <v>90</v>
      </c>
      <c r="AT320" s="68">
        <v>0</v>
      </c>
      <c r="AU320" s="65" t="s">
        <v>90</v>
      </c>
      <c r="AV320" s="68">
        <v>0</v>
      </c>
      <c r="AW320" s="75" t="s">
        <v>89</v>
      </c>
      <c r="AX320" s="224">
        <v>4208000</v>
      </c>
      <c r="AY320" s="79">
        <f t="shared" si="23"/>
        <v>18936000</v>
      </c>
      <c r="AZ320" s="223">
        <f t="shared" si="24"/>
        <v>0.18181818181818182</v>
      </c>
      <c r="BA320" s="74">
        <v>0.18</v>
      </c>
      <c r="BB320" s="75" t="s">
        <v>89</v>
      </c>
      <c r="BC320" s="65" t="s">
        <v>108</v>
      </c>
      <c r="BD320" s="400" t="s">
        <v>6433</v>
      </c>
      <c r="BE320" s="221" t="s">
        <v>87</v>
      </c>
      <c r="BF320" s="221" t="s">
        <v>87</v>
      </c>
    </row>
    <row r="321" spans="2:58" x14ac:dyDescent="0.25">
      <c r="B321" s="221">
        <v>2025</v>
      </c>
      <c r="C321" s="221">
        <v>891780111</v>
      </c>
      <c r="D321" s="221" t="s">
        <v>78</v>
      </c>
      <c r="E321" s="49" t="s">
        <v>6432</v>
      </c>
      <c r="F321" s="65" t="s">
        <v>6431</v>
      </c>
      <c r="G321" s="65">
        <v>0</v>
      </c>
      <c r="H321" s="65" t="s">
        <v>81</v>
      </c>
      <c r="I321" s="65" t="s">
        <v>3368</v>
      </c>
      <c r="J321" s="67" t="s">
        <v>83</v>
      </c>
      <c r="K321" s="66" t="s">
        <v>6430</v>
      </c>
      <c r="L321" s="68">
        <v>28600000</v>
      </c>
      <c r="M321" s="65" t="s">
        <v>85</v>
      </c>
      <c r="N321" s="66" t="s">
        <v>6429</v>
      </c>
      <c r="O321" s="66">
        <v>1042457246</v>
      </c>
      <c r="P321" s="66">
        <v>1465</v>
      </c>
      <c r="Q321" s="70">
        <v>45846</v>
      </c>
      <c r="R321" s="66">
        <v>885016000</v>
      </c>
      <c r="S321" s="70">
        <v>45852</v>
      </c>
      <c r="T321" s="68">
        <v>28600000</v>
      </c>
      <c r="U321" s="68">
        <v>23868</v>
      </c>
      <c r="V321" s="65" t="s">
        <v>87</v>
      </c>
      <c r="W321" s="68">
        <v>1082939683</v>
      </c>
      <c r="X321" s="67" t="s">
        <v>3365</v>
      </c>
      <c r="Y321" s="70">
        <v>45852</v>
      </c>
      <c r="Z321" s="70">
        <v>45852</v>
      </c>
      <c r="AA321" s="70" t="s">
        <v>89</v>
      </c>
      <c r="AB321" s="70">
        <v>46003</v>
      </c>
      <c r="AC321" s="49">
        <f t="shared" si="20"/>
        <v>151</v>
      </c>
      <c r="AD321" s="65">
        <v>0</v>
      </c>
      <c r="AE321" s="68">
        <v>0</v>
      </c>
      <c r="AF321" s="65">
        <v>0</v>
      </c>
      <c r="AG321" s="77" t="s">
        <v>89</v>
      </c>
      <c r="AH321" s="49">
        <f t="shared" si="21"/>
        <v>0</v>
      </c>
      <c r="AI321" s="65">
        <v>0</v>
      </c>
      <c r="AJ321" s="68">
        <v>0</v>
      </c>
      <c r="AK321" s="65" t="s">
        <v>89</v>
      </c>
      <c r="AL321" s="78" t="s">
        <v>89</v>
      </c>
      <c r="AM321" s="65">
        <v>0</v>
      </c>
      <c r="AN321" s="78" t="s">
        <v>89</v>
      </c>
      <c r="AO321" s="78" t="s">
        <v>89</v>
      </c>
      <c r="AP321" s="78" t="s">
        <v>89</v>
      </c>
      <c r="AQ321" s="49">
        <f t="shared" si="22"/>
        <v>0</v>
      </c>
      <c r="AR321" s="49">
        <f>+L321+AE321-AJ321</f>
        <v>28600000</v>
      </c>
      <c r="AS321" s="65" t="s">
        <v>90</v>
      </c>
      <c r="AT321" s="68">
        <v>0</v>
      </c>
      <c r="AU321" s="65" t="s">
        <v>90</v>
      </c>
      <c r="AV321" s="68">
        <v>0</v>
      </c>
      <c r="AW321" s="75" t="s">
        <v>89</v>
      </c>
      <c r="AX321" s="224">
        <v>5200000</v>
      </c>
      <c r="AY321" s="79">
        <f t="shared" si="23"/>
        <v>23400000</v>
      </c>
      <c r="AZ321" s="223">
        <f t="shared" si="24"/>
        <v>0.18181818181818182</v>
      </c>
      <c r="BA321" s="74">
        <v>0.18</v>
      </c>
      <c r="BB321" s="75" t="s">
        <v>89</v>
      </c>
      <c r="BC321" s="65" t="s">
        <v>108</v>
      </c>
      <c r="BD321" s="400" t="s">
        <v>6428</v>
      </c>
      <c r="BE321" s="221" t="s">
        <v>87</v>
      </c>
      <c r="BF321" s="221" t="s">
        <v>87</v>
      </c>
    </row>
    <row r="322" spans="2:58" x14ac:dyDescent="0.25">
      <c r="B322" s="221">
        <v>2025</v>
      </c>
      <c r="C322" s="221">
        <v>891780111</v>
      </c>
      <c r="D322" s="221" t="s">
        <v>78</v>
      </c>
      <c r="E322" s="49" t="s">
        <v>6427</v>
      </c>
      <c r="F322" s="65" t="s">
        <v>6426</v>
      </c>
      <c r="G322" s="65">
        <v>0</v>
      </c>
      <c r="H322" s="65" t="s">
        <v>81</v>
      </c>
      <c r="I322" s="65" t="s">
        <v>3368</v>
      </c>
      <c r="J322" s="67" t="s">
        <v>83</v>
      </c>
      <c r="K322" s="66" t="s">
        <v>6425</v>
      </c>
      <c r="L322" s="68">
        <v>28600000</v>
      </c>
      <c r="M322" s="65" t="s">
        <v>85</v>
      </c>
      <c r="N322" s="66" t="s">
        <v>6272</v>
      </c>
      <c r="O322" s="66">
        <v>1083029427</v>
      </c>
      <c r="P322" s="66">
        <v>1465</v>
      </c>
      <c r="Q322" s="70">
        <v>45846</v>
      </c>
      <c r="R322" s="66">
        <v>885016000</v>
      </c>
      <c r="S322" s="70">
        <v>45852</v>
      </c>
      <c r="T322" s="68">
        <v>28600000</v>
      </c>
      <c r="U322" s="68">
        <v>23869</v>
      </c>
      <c r="V322" s="65" t="s">
        <v>87</v>
      </c>
      <c r="W322" s="68">
        <v>1082939683</v>
      </c>
      <c r="X322" s="67" t="s">
        <v>3365</v>
      </c>
      <c r="Y322" s="70">
        <v>45852</v>
      </c>
      <c r="Z322" s="70">
        <v>45852</v>
      </c>
      <c r="AA322" s="70" t="s">
        <v>89</v>
      </c>
      <c r="AB322" s="70">
        <v>46003</v>
      </c>
      <c r="AC322" s="49">
        <f t="shared" si="20"/>
        <v>151</v>
      </c>
      <c r="AD322" s="65">
        <v>0</v>
      </c>
      <c r="AE322" s="68">
        <v>0</v>
      </c>
      <c r="AF322" s="65">
        <v>0</v>
      </c>
      <c r="AG322" s="77" t="s">
        <v>89</v>
      </c>
      <c r="AH322" s="49">
        <f t="shared" si="21"/>
        <v>0</v>
      </c>
      <c r="AI322" s="65">
        <v>0</v>
      </c>
      <c r="AJ322" s="68">
        <v>0</v>
      </c>
      <c r="AK322" s="65" t="s">
        <v>89</v>
      </c>
      <c r="AL322" s="78" t="s">
        <v>89</v>
      </c>
      <c r="AM322" s="65">
        <v>0</v>
      </c>
      <c r="AN322" s="78" t="s">
        <v>89</v>
      </c>
      <c r="AO322" s="78" t="s">
        <v>89</v>
      </c>
      <c r="AP322" s="78" t="s">
        <v>89</v>
      </c>
      <c r="AQ322" s="49">
        <f t="shared" si="22"/>
        <v>0</v>
      </c>
      <c r="AR322" s="49">
        <f>+L322+AE322-AJ322</f>
        <v>28600000</v>
      </c>
      <c r="AS322" s="65" t="s">
        <v>90</v>
      </c>
      <c r="AT322" s="68">
        <v>0</v>
      </c>
      <c r="AU322" s="65" t="s">
        <v>90</v>
      </c>
      <c r="AV322" s="68">
        <v>0</v>
      </c>
      <c r="AW322" s="75" t="s">
        <v>89</v>
      </c>
      <c r="AX322" s="224">
        <v>5200000</v>
      </c>
      <c r="AY322" s="79">
        <f t="shared" si="23"/>
        <v>23400000</v>
      </c>
      <c r="AZ322" s="223">
        <f t="shared" si="24"/>
        <v>0.18181818181818182</v>
      </c>
      <c r="BA322" s="74">
        <v>0.18</v>
      </c>
      <c r="BB322" s="75" t="s">
        <v>89</v>
      </c>
      <c r="BC322" s="65" t="s">
        <v>108</v>
      </c>
      <c r="BD322" s="400" t="s">
        <v>6424</v>
      </c>
      <c r="BE322" s="221" t="s">
        <v>87</v>
      </c>
      <c r="BF322" s="221" t="s">
        <v>87</v>
      </c>
    </row>
    <row r="323" spans="2:58" x14ac:dyDescent="0.25">
      <c r="B323" s="221">
        <v>2025</v>
      </c>
      <c r="C323" s="221">
        <v>891780111</v>
      </c>
      <c r="D323" s="221" t="s">
        <v>78</v>
      </c>
      <c r="E323" s="49" t="s">
        <v>6423</v>
      </c>
      <c r="F323" s="65" t="s">
        <v>6422</v>
      </c>
      <c r="G323" s="65">
        <v>0</v>
      </c>
      <c r="H323" s="65" t="s">
        <v>81</v>
      </c>
      <c r="I323" s="65" t="s">
        <v>3368</v>
      </c>
      <c r="J323" s="67" t="s">
        <v>83</v>
      </c>
      <c r="K323" s="66" t="s">
        <v>6421</v>
      </c>
      <c r="L323" s="68">
        <v>336200000</v>
      </c>
      <c r="M323" s="65" t="s">
        <v>85</v>
      </c>
      <c r="N323" s="66" t="s">
        <v>6381</v>
      </c>
      <c r="O323" s="66">
        <v>900924138</v>
      </c>
      <c r="P323" s="66">
        <v>1469</v>
      </c>
      <c r="Q323" s="70">
        <v>45846</v>
      </c>
      <c r="R323" s="66">
        <v>336200000</v>
      </c>
      <c r="S323" s="70">
        <v>45853</v>
      </c>
      <c r="T323" s="68">
        <v>336200000</v>
      </c>
      <c r="U323" s="68">
        <v>24226</v>
      </c>
      <c r="V323" s="65" t="s">
        <v>87</v>
      </c>
      <c r="W323" s="68">
        <v>16078654</v>
      </c>
      <c r="X323" s="67" t="s">
        <v>1398</v>
      </c>
      <c r="Y323" s="70">
        <v>45852</v>
      </c>
      <c r="Z323" s="70">
        <v>45853</v>
      </c>
      <c r="AA323" s="70">
        <v>45853</v>
      </c>
      <c r="AB323" s="70">
        <v>45976</v>
      </c>
      <c r="AC323" s="49">
        <f t="shared" si="20"/>
        <v>123</v>
      </c>
      <c r="AD323" s="65">
        <v>0</v>
      </c>
      <c r="AE323" s="68">
        <v>0</v>
      </c>
      <c r="AF323" s="65">
        <v>0</v>
      </c>
      <c r="AG323" s="77" t="s">
        <v>89</v>
      </c>
      <c r="AH323" s="49">
        <f t="shared" si="21"/>
        <v>0</v>
      </c>
      <c r="AI323" s="65">
        <v>0</v>
      </c>
      <c r="AJ323" s="68">
        <v>0</v>
      </c>
      <c r="AK323" s="65" t="s">
        <v>89</v>
      </c>
      <c r="AL323" s="78" t="s">
        <v>89</v>
      </c>
      <c r="AM323" s="65">
        <v>0</v>
      </c>
      <c r="AN323" s="78" t="s">
        <v>89</v>
      </c>
      <c r="AO323" s="78" t="s">
        <v>89</v>
      </c>
      <c r="AP323" s="78" t="s">
        <v>89</v>
      </c>
      <c r="AQ323" s="49">
        <f t="shared" si="22"/>
        <v>0</v>
      </c>
      <c r="AR323" s="49">
        <f>+L323+AE323-AJ323</f>
        <v>336200000</v>
      </c>
      <c r="AS323" s="65" t="s">
        <v>90</v>
      </c>
      <c r="AT323" s="68">
        <v>0</v>
      </c>
      <c r="AU323" s="65" t="s">
        <v>87</v>
      </c>
      <c r="AV323" s="68">
        <v>168100000</v>
      </c>
      <c r="AW323" s="78">
        <v>45860</v>
      </c>
      <c r="AX323" s="68">
        <v>168100000</v>
      </c>
      <c r="AY323" s="79">
        <f t="shared" si="23"/>
        <v>168100000</v>
      </c>
      <c r="AZ323" s="223">
        <f t="shared" si="24"/>
        <v>0.5</v>
      </c>
      <c r="BA323" s="74">
        <v>0.5</v>
      </c>
      <c r="BB323" s="75" t="s">
        <v>89</v>
      </c>
      <c r="BC323" s="65" t="s">
        <v>108</v>
      </c>
      <c r="BD323" s="400" t="s">
        <v>6420</v>
      </c>
      <c r="BE323" s="221" t="s">
        <v>87</v>
      </c>
      <c r="BF323" s="221" t="s">
        <v>87</v>
      </c>
    </row>
    <row r="324" spans="2:58" x14ac:dyDescent="0.25">
      <c r="B324" s="221">
        <v>2025</v>
      </c>
      <c r="C324" s="221">
        <v>891780111</v>
      </c>
      <c r="D324" s="221" t="s">
        <v>78</v>
      </c>
      <c r="E324" s="49" t="s">
        <v>6419</v>
      </c>
      <c r="F324" s="65" t="s">
        <v>6418</v>
      </c>
      <c r="G324" s="65">
        <v>0</v>
      </c>
      <c r="H324" s="65" t="s">
        <v>81</v>
      </c>
      <c r="I324" s="65" t="s">
        <v>3368</v>
      </c>
      <c r="J324" s="67" t="s">
        <v>83</v>
      </c>
      <c r="K324" s="66" t="s">
        <v>6417</v>
      </c>
      <c r="L324" s="68">
        <v>23144000</v>
      </c>
      <c r="M324" s="65" t="s">
        <v>85</v>
      </c>
      <c r="N324" s="66" t="s">
        <v>6227</v>
      </c>
      <c r="O324" s="66">
        <v>1098748884</v>
      </c>
      <c r="P324" s="66">
        <v>1465</v>
      </c>
      <c r="Q324" s="70">
        <v>45846</v>
      </c>
      <c r="R324" s="66">
        <v>885016000</v>
      </c>
      <c r="S324" s="70">
        <v>45852</v>
      </c>
      <c r="T324" s="68">
        <v>23144000</v>
      </c>
      <c r="U324" s="68">
        <v>23870</v>
      </c>
      <c r="V324" s="65" t="s">
        <v>87</v>
      </c>
      <c r="W324" s="68">
        <v>1082939683</v>
      </c>
      <c r="X324" s="67" t="s">
        <v>3365</v>
      </c>
      <c r="Y324" s="70">
        <v>45852</v>
      </c>
      <c r="Z324" s="70">
        <v>45852</v>
      </c>
      <c r="AA324" s="70" t="s">
        <v>89</v>
      </c>
      <c r="AB324" s="70">
        <v>46003</v>
      </c>
      <c r="AC324" s="49">
        <f t="shared" si="20"/>
        <v>151</v>
      </c>
      <c r="AD324" s="65">
        <v>0</v>
      </c>
      <c r="AE324" s="68">
        <v>0</v>
      </c>
      <c r="AF324" s="65">
        <v>0</v>
      </c>
      <c r="AG324" s="77" t="s">
        <v>89</v>
      </c>
      <c r="AH324" s="49">
        <f t="shared" si="21"/>
        <v>0</v>
      </c>
      <c r="AI324" s="65">
        <v>0</v>
      </c>
      <c r="AJ324" s="68">
        <v>0</v>
      </c>
      <c r="AK324" s="65" t="s">
        <v>89</v>
      </c>
      <c r="AL324" s="78" t="s">
        <v>89</v>
      </c>
      <c r="AM324" s="65">
        <v>0</v>
      </c>
      <c r="AN324" s="78" t="s">
        <v>89</v>
      </c>
      <c r="AO324" s="78" t="s">
        <v>89</v>
      </c>
      <c r="AP324" s="78" t="s">
        <v>89</v>
      </c>
      <c r="AQ324" s="49">
        <f t="shared" si="22"/>
        <v>0</v>
      </c>
      <c r="AR324" s="49">
        <f>+L324+AE324-AJ324</f>
        <v>23144000</v>
      </c>
      <c r="AS324" s="65" t="s">
        <v>90</v>
      </c>
      <c r="AT324" s="68">
        <v>0</v>
      </c>
      <c r="AU324" s="65" t="s">
        <v>90</v>
      </c>
      <c r="AV324" s="68">
        <v>0</v>
      </c>
      <c r="AW324" s="75" t="s">
        <v>89</v>
      </c>
      <c r="AX324" s="224">
        <v>4208000</v>
      </c>
      <c r="AY324" s="79">
        <f t="shared" si="23"/>
        <v>18936000</v>
      </c>
      <c r="AZ324" s="223">
        <f t="shared" si="24"/>
        <v>0.18181818181818182</v>
      </c>
      <c r="BA324" s="74">
        <v>0.18</v>
      </c>
      <c r="BB324" s="75" t="s">
        <v>89</v>
      </c>
      <c r="BC324" s="65" t="s">
        <v>108</v>
      </c>
      <c r="BD324" s="400" t="s">
        <v>6416</v>
      </c>
      <c r="BE324" s="221" t="s">
        <v>87</v>
      </c>
      <c r="BF324" s="221" t="s">
        <v>87</v>
      </c>
    </row>
    <row r="325" spans="2:58" x14ac:dyDescent="0.25">
      <c r="B325" s="221">
        <v>2025</v>
      </c>
      <c r="C325" s="221">
        <v>891780111</v>
      </c>
      <c r="D325" s="221" t="s">
        <v>78</v>
      </c>
      <c r="E325" s="49" t="s">
        <v>6415</v>
      </c>
      <c r="F325" s="65" t="s">
        <v>6414</v>
      </c>
      <c r="G325" s="65">
        <v>0</v>
      </c>
      <c r="H325" s="65" t="s">
        <v>81</v>
      </c>
      <c r="I325" s="65" t="s">
        <v>3368</v>
      </c>
      <c r="J325" s="67" t="s">
        <v>83</v>
      </c>
      <c r="K325" s="66" t="s">
        <v>6413</v>
      </c>
      <c r="L325" s="68">
        <v>23144000</v>
      </c>
      <c r="M325" s="65" t="s">
        <v>85</v>
      </c>
      <c r="N325" s="66" t="s">
        <v>6412</v>
      </c>
      <c r="O325" s="66">
        <v>1079938053</v>
      </c>
      <c r="P325" s="66">
        <v>1465</v>
      </c>
      <c r="Q325" s="70">
        <v>45846</v>
      </c>
      <c r="R325" s="66">
        <v>885016000</v>
      </c>
      <c r="S325" s="70">
        <v>45852</v>
      </c>
      <c r="T325" s="68">
        <v>23144000</v>
      </c>
      <c r="U325" s="68">
        <v>23871</v>
      </c>
      <c r="V325" s="65" t="s">
        <v>87</v>
      </c>
      <c r="W325" s="68">
        <v>1082939683</v>
      </c>
      <c r="X325" s="67" t="s">
        <v>3365</v>
      </c>
      <c r="Y325" s="70">
        <v>45852</v>
      </c>
      <c r="Z325" s="70">
        <v>45852</v>
      </c>
      <c r="AA325" s="70" t="s">
        <v>89</v>
      </c>
      <c r="AB325" s="70">
        <v>46003</v>
      </c>
      <c r="AC325" s="49">
        <f t="shared" si="20"/>
        <v>151</v>
      </c>
      <c r="AD325" s="65">
        <v>0</v>
      </c>
      <c r="AE325" s="68">
        <v>0</v>
      </c>
      <c r="AF325" s="65">
        <v>0</v>
      </c>
      <c r="AG325" s="77" t="s">
        <v>89</v>
      </c>
      <c r="AH325" s="49">
        <f t="shared" si="21"/>
        <v>0</v>
      </c>
      <c r="AI325" s="65">
        <v>0</v>
      </c>
      <c r="AJ325" s="68">
        <v>0</v>
      </c>
      <c r="AK325" s="65" t="s">
        <v>89</v>
      </c>
      <c r="AL325" s="78" t="s">
        <v>89</v>
      </c>
      <c r="AM325" s="65">
        <v>0</v>
      </c>
      <c r="AN325" s="78" t="s">
        <v>89</v>
      </c>
      <c r="AO325" s="78" t="s">
        <v>89</v>
      </c>
      <c r="AP325" s="78" t="s">
        <v>89</v>
      </c>
      <c r="AQ325" s="49">
        <f t="shared" si="22"/>
        <v>0</v>
      </c>
      <c r="AR325" s="49">
        <f>+L325+AE325-AJ325</f>
        <v>23144000</v>
      </c>
      <c r="AS325" s="65" t="s">
        <v>90</v>
      </c>
      <c r="AT325" s="68">
        <v>0</v>
      </c>
      <c r="AU325" s="65" t="s">
        <v>90</v>
      </c>
      <c r="AV325" s="68">
        <v>0</v>
      </c>
      <c r="AW325" s="75" t="s">
        <v>89</v>
      </c>
      <c r="AX325" s="224">
        <v>4208000</v>
      </c>
      <c r="AY325" s="79">
        <f t="shared" si="23"/>
        <v>18936000</v>
      </c>
      <c r="AZ325" s="223">
        <f t="shared" si="24"/>
        <v>0.18181818181818182</v>
      </c>
      <c r="BA325" s="74">
        <v>0.18</v>
      </c>
      <c r="BB325" s="75" t="s">
        <v>89</v>
      </c>
      <c r="BC325" s="65" t="s">
        <v>108</v>
      </c>
      <c r="BD325" s="400" t="s">
        <v>6411</v>
      </c>
      <c r="BE325" s="221" t="s">
        <v>87</v>
      </c>
      <c r="BF325" s="221" t="s">
        <v>87</v>
      </c>
    </row>
    <row r="326" spans="2:58" x14ac:dyDescent="0.25">
      <c r="B326" s="221">
        <v>2025</v>
      </c>
      <c r="C326" s="221">
        <v>891780111</v>
      </c>
      <c r="D326" s="221" t="s">
        <v>78</v>
      </c>
      <c r="E326" s="49" t="s">
        <v>6410</v>
      </c>
      <c r="F326" s="65" t="s">
        <v>6409</v>
      </c>
      <c r="G326" s="65">
        <v>0</v>
      </c>
      <c r="H326" s="65" t="s">
        <v>81</v>
      </c>
      <c r="I326" s="65" t="s">
        <v>3368</v>
      </c>
      <c r="J326" s="67" t="s">
        <v>83</v>
      </c>
      <c r="K326" s="66" t="s">
        <v>6408</v>
      </c>
      <c r="L326" s="68">
        <v>28600000</v>
      </c>
      <c r="M326" s="65" t="s">
        <v>85</v>
      </c>
      <c r="N326" s="66" t="s">
        <v>6407</v>
      </c>
      <c r="O326" s="66">
        <v>43577155</v>
      </c>
      <c r="P326" s="66">
        <v>1465</v>
      </c>
      <c r="Q326" s="70">
        <v>45846</v>
      </c>
      <c r="R326" s="66">
        <v>885016000</v>
      </c>
      <c r="S326" s="70">
        <v>45852</v>
      </c>
      <c r="T326" s="68">
        <v>28600000</v>
      </c>
      <c r="U326" s="68">
        <v>23872</v>
      </c>
      <c r="V326" s="65" t="s">
        <v>87</v>
      </c>
      <c r="W326" s="68">
        <v>22793763</v>
      </c>
      <c r="X326" s="67" t="s">
        <v>5357</v>
      </c>
      <c r="Y326" s="70">
        <v>45852</v>
      </c>
      <c r="Z326" s="70">
        <v>45852</v>
      </c>
      <c r="AA326" s="70" t="s">
        <v>89</v>
      </c>
      <c r="AB326" s="70">
        <v>46003</v>
      </c>
      <c r="AC326" s="49">
        <f t="shared" si="20"/>
        <v>151</v>
      </c>
      <c r="AD326" s="65">
        <v>0</v>
      </c>
      <c r="AE326" s="68">
        <v>0</v>
      </c>
      <c r="AF326" s="65">
        <v>0</v>
      </c>
      <c r="AG326" s="77" t="s">
        <v>89</v>
      </c>
      <c r="AH326" s="49">
        <f t="shared" si="21"/>
        <v>0</v>
      </c>
      <c r="AI326" s="65">
        <v>0</v>
      </c>
      <c r="AJ326" s="68">
        <v>0</v>
      </c>
      <c r="AK326" s="65" t="s">
        <v>89</v>
      </c>
      <c r="AL326" s="78" t="s">
        <v>89</v>
      </c>
      <c r="AM326" s="65">
        <v>0</v>
      </c>
      <c r="AN326" s="78" t="s">
        <v>89</v>
      </c>
      <c r="AO326" s="78" t="s">
        <v>89</v>
      </c>
      <c r="AP326" s="78" t="s">
        <v>89</v>
      </c>
      <c r="AQ326" s="49">
        <f t="shared" si="22"/>
        <v>0</v>
      </c>
      <c r="AR326" s="49">
        <f>+L326+AE326-AJ326</f>
        <v>28600000</v>
      </c>
      <c r="AS326" s="65" t="s">
        <v>90</v>
      </c>
      <c r="AT326" s="68">
        <v>0</v>
      </c>
      <c r="AU326" s="65" t="s">
        <v>90</v>
      </c>
      <c r="AV326" s="68">
        <v>0</v>
      </c>
      <c r="AW326" s="75" t="s">
        <v>89</v>
      </c>
      <c r="AX326" s="224">
        <v>5200000</v>
      </c>
      <c r="AY326" s="79">
        <f t="shared" si="23"/>
        <v>23400000</v>
      </c>
      <c r="AZ326" s="223">
        <f t="shared" si="24"/>
        <v>0.18181818181818182</v>
      </c>
      <c r="BA326" s="74">
        <v>0.18</v>
      </c>
      <c r="BB326" s="75" t="s">
        <v>89</v>
      </c>
      <c r="BC326" s="65" t="s">
        <v>108</v>
      </c>
      <c r="BD326" s="400" t="s">
        <v>6406</v>
      </c>
      <c r="BE326" s="221" t="s">
        <v>87</v>
      </c>
      <c r="BF326" s="221" t="s">
        <v>87</v>
      </c>
    </row>
    <row r="327" spans="2:58" x14ac:dyDescent="0.25">
      <c r="B327" s="221">
        <v>2025</v>
      </c>
      <c r="C327" s="221">
        <v>891780111</v>
      </c>
      <c r="D327" s="221" t="s">
        <v>78</v>
      </c>
      <c r="E327" s="49" t="s">
        <v>6405</v>
      </c>
      <c r="F327" s="65" t="s">
        <v>6404</v>
      </c>
      <c r="G327" s="65">
        <v>0</v>
      </c>
      <c r="H327" s="65" t="s">
        <v>81</v>
      </c>
      <c r="I327" s="65" t="s">
        <v>3368</v>
      </c>
      <c r="J327" s="67" t="s">
        <v>83</v>
      </c>
      <c r="K327" s="66" t="s">
        <v>6403</v>
      </c>
      <c r="L327" s="68">
        <v>23144000</v>
      </c>
      <c r="M327" s="65" t="s">
        <v>85</v>
      </c>
      <c r="N327" s="66" t="s">
        <v>6402</v>
      </c>
      <c r="O327" s="66">
        <v>36727138</v>
      </c>
      <c r="P327" s="66">
        <v>1465</v>
      </c>
      <c r="Q327" s="70">
        <v>45846</v>
      </c>
      <c r="R327" s="66">
        <v>885016000</v>
      </c>
      <c r="S327" s="70">
        <v>45853</v>
      </c>
      <c r="T327" s="68">
        <v>23144000</v>
      </c>
      <c r="U327" s="68">
        <v>24228</v>
      </c>
      <c r="V327" s="65" t="s">
        <v>87</v>
      </c>
      <c r="W327" s="68">
        <v>1082939683</v>
      </c>
      <c r="X327" s="67" t="s">
        <v>3365</v>
      </c>
      <c r="Y327" s="70">
        <v>45852</v>
      </c>
      <c r="Z327" s="70">
        <v>45853</v>
      </c>
      <c r="AA327" s="70" t="s">
        <v>89</v>
      </c>
      <c r="AB327" s="70">
        <v>46003</v>
      </c>
      <c r="AC327" s="49">
        <f t="shared" si="20"/>
        <v>150</v>
      </c>
      <c r="AD327" s="65">
        <v>0</v>
      </c>
      <c r="AE327" s="68">
        <v>0</v>
      </c>
      <c r="AF327" s="65">
        <v>0</v>
      </c>
      <c r="AG327" s="77" t="s">
        <v>89</v>
      </c>
      <c r="AH327" s="49">
        <f t="shared" si="21"/>
        <v>0</v>
      </c>
      <c r="AI327" s="65">
        <v>0</v>
      </c>
      <c r="AJ327" s="68">
        <v>0</v>
      </c>
      <c r="AK327" s="65" t="s">
        <v>89</v>
      </c>
      <c r="AL327" s="78" t="s">
        <v>89</v>
      </c>
      <c r="AM327" s="65">
        <v>0</v>
      </c>
      <c r="AN327" s="78" t="s">
        <v>89</v>
      </c>
      <c r="AO327" s="78" t="s">
        <v>89</v>
      </c>
      <c r="AP327" s="78" t="s">
        <v>89</v>
      </c>
      <c r="AQ327" s="49">
        <f t="shared" si="22"/>
        <v>0</v>
      </c>
      <c r="AR327" s="49">
        <f>+L327+AE327-AJ327</f>
        <v>23144000</v>
      </c>
      <c r="AS327" s="65" t="s">
        <v>90</v>
      </c>
      <c r="AT327" s="68">
        <v>0</v>
      </c>
      <c r="AU327" s="65" t="s">
        <v>90</v>
      </c>
      <c r="AV327" s="68">
        <v>0</v>
      </c>
      <c r="AW327" s="75" t="s">
        <v>89</v>
      </c>
      <c r="AX327" s="224">
        <v>4208000</v>
      </c>
      <c r="AY327" s="79">
        <f t="shared" si="23"/>
        <v>18936000</v>
      </c>
      <c r="AZ327" s="223">
        <f t="shared" si="24"/>
        <v>0.18181818181818182</v>
      </c>
      <c r="BA327" s="74">
        <v>0.18</v>
      </c>
      <c r="BB327" s="75" t="s">
        <v>89</v>
      </c>
      <c r="BC327" s="65" t="s">
        <v>108</v>
      </c>
      <c r="BD327" s="400" t="s">
        <v>6401</v>
      </c>
      <c r="BE327" s="221" t="s">
        <v>87</v>
      </c>
      <c r="BF327" s="221" t="s">
        <v>87</v>
      </c>
    </row>
    <row r="328" spans="2:58" x14ac:dyDescent="0.25">
      <c r="B328" s="221">
        <v>2025</v>
      </c>
      <c r="C328" s="221">
        <v>891780111</v>
      </c>
      <c r="D328" s="221" t="s">
        <v>78</v>
      </c>
      <c r="E328" s="49" t="s">
        <v>6400</v>
      </c>
      <c r="F328" s="65" t="s">
        <v>6399</v>
      </c>
      <c r="G328" s="65">
        <v>0</v>
      </c>
      <c r="H328" s="65" t="s">
        <v>81</v>
      </c>
      <c r="I328" s="65" t="s">
        <v>3368</v>
      </c>
      <c r="J328" s="67" t="s">
        <v>83</v>
      </c>
      <c r="K328" s="66" t="s">
        <v>6398</v>
      </c>
      <c r="L328" s="68">
        <v>23144000</v>
      </c>
      <c r="M328" s="65" t="s">
        <v>85</v>
      </c>
      <c r="N328" s="66" t="s">
        <v>6397</v>
      </c>
      <c r="O328" s="66">
        <v>1124034719</v>
      </c>
      <c r="P328" s="66">
        <v>1465</v>
      </c>
      <c r="Q328" s="70">
        <v>45846</v>
      </c>
      <c r="R328" s="66">
        <v>885016000</v>
      </c>
      <c r="S328" s="70">
        <v>45853</v>
      </c>
      <c r="T328" s="68">
        <v>23144000</v>
      </c>
      <c r="U328" s="68">
        <v>24227</v>
      </c>
      <c r="V328" s="65" t="s">
        <v>87</v>
      </c>
      <c r="W328" s="68">
        <v>1082939683</v>
      </c>
      <c r="X328" s="67" t="s">
        <v>3365</v>
      </c>
      <c r="Y328" s="70">
        <v>45852</v>
      </c>
      <c r="Z328" s="70">
        <v>45853</v>
      </c>
      <c r="AA328" s="70" t="s">
        <v>89</v>
      </c>
      <c r="AB328" s="70">
        <v>46003</v>
      </c>
      <c r="AC328" s="49">
        <f t="shared" ref="AC328:AC391" si="25">+IF(AA328="1800-01-01",AB328-Z328,AB328-AA328)</f>
        <v>150</v>
      </c>
      <c r="AD328" s="65">
        <v>0</v>
      </c>
      <c r="AE328" s="68">
        <v>0</v>
      </c>
      <c r="AF328" s="65">
        <v>0</v>
      </c>
      <c r="AG328" s="77" t="s">
        <v>89</v>
      </c>
      <c r="AH328" s="49">
        <f t="shared" ref="AH328:AH391" si="26">+IF(AG328="1800-01-01",0,AG328-AB328)</f>
        <v>0</v>
      </c>
      <c r="AI328" s="65">
        <v>0</v>
      </c>
      <c r="AJ328" s="68">
        <v>0</v>
      </c>
      <c r="AK328" s="65" t="s">
        <v>89</v>
      </c>
      <c r="AL328" s="78" t="s">
        <v>89</v>
      </c>
      <c r="AM328" s="65">
        <v>0</v>
      </c>
      <c r="AN328" s="78" t="s">
        <v>89</v>
      </c>
      <c r="AO328" s="78" t="s">
        <v>89</v>
      </c>
      <c r="AP328" s="78" t="s">
        <v>89</v>
      </c>
      <c r="AQ328" s="49">
        <f t="shared" ref="AQ328:AQ391" si="27">+IF(AN328="1800-01-01",0,AO328-AN328)</f>
        <v>0</v>
      </c>
      <c r="AR328" s="49">
        <f>+L328+AE328-AJ328</f>
        <v>23144000</v>
      </c>
      <c r="AS328" s="65" t="s">
        <v>90</v>
      </c>
      <c r="AT328" s="68">
        <v>0</v>
      </c>
      <c r="AU328" s="65" t="s">
        <v>90</v>
      </c>
      <c r="AV328" s="68">
        <v>0</v>
      </c>
      <c r="AW328" s="75" t="s">
        <v>89</v>
      </c>
      <c r="AX328" s="224">
        <v>4208000</v>
      </c>
      <c r="AY328" s="79">
        <f t="shared" ref="AY328:AY391" si="28">AR328-AX328</f>
        <v>18936000</v>
      </c>
      <c r="AZ328" s="223">
        <f t="shared" ref="AZ328:AZ391" si="29">+IFERROR(AX328/AR328,"_")</f>
        <v>0.18181818181818182</v>
      </c>
      <c r="BA328" s="74">
        <v>0.18</v>
      </c>
      <c r="BB328" s="75" t="s">
        <v>89</v>
      </c>
      <c r="BC328" s="65" t="s">
        <v>108</v>
      </c>
      <c r="BD328" s="400" t="s">
        <v>6396</v>
      </c>
      <c r="BE328" s="221" t="s">
        <v>87</v>
      </c>
      <c r="BF328" s="221" t="s">
        <v>87</v>
      </c>
    </row>
    <row r="329" spans="2:58" x14ac:dyDescent="0.25">
      <c r="B329" s="221">
        <v>2025</v>
      </c>
      <c r="C329" s="221">
        <v>891780111</v>
      </c>
      <c r="D329" s="221" t="s">
        <v>78</v>
      </c>
      <c r="E329" s="49" t="s">
        <v>6395</v>
      </c>
      <c r="F329" s="65" t="s">
        <v>6394</v>
      </c>
      <c r="G329" s="65">
        <v>0</v>
      </c>
      <c r="H329" s="65" t="s">
        <v>81</v>
      </c>
      <c r="I329" s="65" t="s">
        <v>82</v>
      </c>
      <c r="J329" s="67" t="s">
        <v>83</v>
      </c>
      <c r="K329" s="66" t="s">
        <v>6393</v>
      </c>
      <c r="L329" s="68">
        <v>23310000</v>
      </c>
      <c r="M329" s="65" t="s">
        <v>85</v>
      </c>
      <c r="N329" s="66" t="s">
        <v>6392</v>
      </c>
      <c r="O329" s="66">
        <v>1082845298</v>
      </c>
      <c r="P329" s="66">
        <v>1264</v>
      </c>
      <c r="Q329" s="70">
        <v>45813</v>
      </c>
      <c r="R329" s="66">
        <v>52560000</v>
      </c>
      <c r="S329" s="70">
        <v>45853</v>
      </c>
      <c r="T329" s="68">
        <v>23310000</v>
      </c>
      <c r="U329" s="68">
        <v>24256</v>
      </c>
      <c r="V329" s="65" t="s">
        <v>87</v>
      </c>
      <c r="W329" s="68">
        <v>1192791759</v>
      </c>
      <c r="X329" s="67" t="s">
        <v>6391</v>
      </c>
      <c r="Y329" s="70">
        <v>45852</v>
      </c>
      <c r="Z329" s="70">
        <v>45853</v>
      </c>
      <c r="AA329" s="70" t="s">
        <v>89</v>
      </c>
      <c r="AB329" s="70">
        <v>46021</v>
      </c>
      <c r="AC329" s="49">
        <f t="shared" si="25"/>
        <v>168</v>
      </c>
      <c r="AD329" s="65">
        <v>0</v>
      </c>
      <c r="AE329" s="68">
        <v>0</v>
      </c>
      <c r="AF329" s="65">
        <v>0</v>
      </c>
      <c r="AG329" s="77" t="s">
        <v>89</v>
      </c>
      <c r="AH329" s="49">
        <f t="shared" si="26"/>
        <v>0</v>
      </c>
      <c r="AI329" s="65">
        <v>0</v>
      </c>
      <c r="AJ329" s="68">
        <v>0</v>
      </c>
      <c r="AK329" s="65" t="s">
        <v>89</v>
      </c>
      <c r="AL329" s="78" t="s">
        <v>89</v>
      </c>
      <c r="AM329" s="65">
        <v>0</v>
      </c>
      <c r="AN329" s="78" t="s">
        <v>89</v>
      </c>
      <c r="AO329" s="78" t="s">
        <v>89</v>
      </c>
      <c r="AP329" s="78" t="s">
        <v>89</v>
      </c>
      <c r="AQ329" s="49">
        <f t="shared" si="27"/>
        <v>0</v>
      </c>
      <c r="AR329" s="49">
        <f>+L329+AE329-AJ329</f>
        <v>23310000</v>
      </c>
      <c r="AS329" s="65" t="s">
        <v>87</v>
      </c>
      <c r="AT329" s="68">
        <v>23310000</v>
      </c>
      <c r="AU329" s="65" t="s">
        <v>90</v>
      </c>
      <c r="AV329" s="68">
        <v>0</v>
      </c>
      <c r="AW329" s="75" t="s">
        <v>89</v>
      </c>
      <c r="AX329" s="224">
        <v>0</v>
      </c>
      <c r="AY329" s="79">
        <f t="shared" si="28"/>
        <v>23310000</v>
      </c>
      <c r="AZ329" s="223">
        <f t="shared" si="29"/>
        <v>0</v>
      </c>
      <c r="BA329" s="74">
        <v>0</v>
      </c>
      <c r="BB329" s="75" t="s">
        <v>89</v>
      </c>
      <c r="BC329" s="65" t="s">
        <v>108</v>
      </c>
      <c r="BD329" s="400" t="s">
        <v>6390</v>
      </c>
      <c r="BE329" s="221" t="s">
        <v>87</v>
      </c>
      <c r="BF329" s="221" t="s">
        <v>87</v>
      </c>
    </row>
    <row r="330" spans="2:58" x14ac:dyDescent="0.25">
      <c r="B330" s="221">
        <v>2025</v>
      </c>
      <c r="C330" s="221">
        <v>891780111</v>
      </c>
      <c r="D330" s="221" t="s">
        <v>78</v>
      </c>
      <c r="E330" s="49" t="s">
        <v>6389</v>
      </c>
      <c r="F330" s="65" t="s">
        <v>6388</v>
      </c>
      <c r="G330" s="65">
        <v>0</v>
      </c>
      <c r="H330" s="65" t="s">
        <v>81</v>
      </c>
      <c r="I330" s="65" t="s">
        <v>82</v>
      </c>
      <c r="J330" s="67" t="s">
        <v>83</v>
      </c>
      <c r="K330" s="66" t="s">
        <v>6387</v>
      </c>
      <c r="L330" s="68">
        <v>16200000</v>
      </c>
      <c r="M330" s="65" t="s">
        <v>85</v>
      </c>
      <c r="N330" s="66" t="s">
        <v>6386</v>
      </c>
      <c r="O330" s="66">
        <v>84455915</v>
      </c>
      <c r="P330" s="66">
        <v>123</v>
      </c>
      <c r="Q330" s="70">
        <v>45679</v>
      </c>
      <c r="R330" s="66">
        <v>1353279124</v>
      </c>
      <c r="S330" s="70">
        <v>45853</v>
      </c>
      <c r="T330" s="68">
        <v>16200000</v>
      </c>
      <c r="U330" s="68">
        <v>24251</v>
      </c>
      <c r="V330" s="65" t="s">
        <v>87</v>
      </c>
      <c r="W330" s="68">
        <v>84458088</v>
      </c>
      <c r="X330" s="67" t="s">
        <v>6212</v>
      </c>
      <c r="Y330" s="70">
        <v>45853</v>
      </c>
      <c r="Z330" s="70">
        <v>45853</v>
      </c>
      <c r="AA330" s="70" t="s">
        <v>89</v>
      </c>
      <c r="AB330" s="70">
        <v>46021</v>
      </c>
      <c r="AC330" s="49">
        <f t="shared" si="25"/>
        <v>168</v>
      </c>
      <c r="AD330" s="65">
        <v>0</v>
      </c>
      <c r="AE330" s="68">
        <v>0</v>
      </c>
      <c r="AF330" s="65">
        <v>0</v>
      </c>
      <c r="AG330" s="77" t="s">
        <v>89</v>
      </c>
      <c r="AH330" s="49">
        <f t="shared" si="26"/>
        <v>0</v>
      </c>
      <c r="AI330" s="65">
        <v>0</v>
      </c>
      <c r="AJ330" s="68">
        <v>0</v>
      </c>
      <c r="AK330" s="65" t="s">
        <v>89</v>
      </c>
      <c r="AL330" s="78" t="s">
        <v>89</v>
      </c>
      <c r="AM330" s="65">
        <v>0</v>
      </c>
      <c r="AN330" s="78" t="s">
        <v>89</v>
      </c>
      <c r="AO330" s="78" t="s">
        <v>89</v>
      </c>
      <c r="AP330" s="78" t="s">
        <v>89</v>
      </c>
      <c r="AQ330" s="49">
        <f t="shared" si="27"/>
        <v>0</v>
      </c>
      <c r="AR330" s="49">
        <f>+L330+AE330-AJ330</f>
        <v>16200000</v>
      </c>
      <c r="AS330" s="65" t="s">
        <v>87</v>
      </c>
      <c r="AT330" s="68">
        <v>16200000</v>
      </c>
      <c r="AU330" s="65" t="s">
        <v>90</v>
      </c>
      <c r="AV330" s="68">
        <v>0</v>
      </c>
      <c r="AW330" s="75" t="s">
        <v>89</v>
      </c>
      <c r="AX330" s="224">
        <v>0</v>
      </c>
      <c r="AY330" s="79">
        <f t="shared" si="28"/>
        <v>16200000</v>
      </c>
      <c r="AZ330" s="223">
        <f t="shared" si="29"/>
        <v>0</v>
      </c>
      <c r="BA330" s="74">
        <v>0</v>
      </c>
      <c r="BB330" s="75" t="s">
        <v>89</v>
      </c>
      <c r="BC330" s="65" t="s">
        <v>108</v>
      </c>
      <c r="BD330" s="400" t="s">
        <v>6385</v>
      </c>
      <c r="BE330" s="221" t="s">
        <v>87</v>
      </c>
      <c r="BF330" s="221" t="s">
        <v>87</v>
      </c>
    </row>
    <row r="331" spans="2:58" x14ac:dyDescent="0.25">
      <c r="B331" s="221">
        <v>2025</v>
      </c>
      <c r="C331" s="221">
        <v>891780111</v>
      </c>
      <c r="D331" s="221" t="s">
        <v>78</v>
      </c>
      <c r="E331" s="49" t="s">
        <v>6384</v>
      </c>
      <c r="F331" s="65" t="s">
        <v>6383</v>
      </c>
      <c r="G331" s="65">
        <v>0</v>
      </c>
      <c r="H331" s="65" t="s">
        <v>81</v>
      </c>
      <c r="I331" s="65" t="s">
        <v>3368</v>
      </c>
      <c r="J331" s="67" t="s">
        <v>83</v>
      </c>
      <c r="K331" s="66" t="s">
        <v>6382</v>
      </c>
      <c r="L331" s="68">
        <v>336200000</v>
      </c>
      <c r="M331" s="65" t="s">
        <v>85</v>
      </c>
      <c r="N331" s="66" t="s">
        <v>6381</v>
      </c>
      <c r="O331" s="66">
        <v>900924138</v>
      </c>
      <c r="P331" s="66">
        <v>1468</v>
      </c>
      <c r="Q331" s="70">
        <v>45846</v>
      </c>
      <c r="R331" s="66">
        <v>336200000</v>
      </c>
      <c r="S331" s="70">
        <v>45853</v>
      </c>
      <c r="T331" s="68">
        <v>336200000</v>
      </c>
      <c r="U331" s="68">
        <v>24230</v>
      </c>
      <c r="V331" s="65" t="s">
        <v>87</v>
      </c>
      <c r="W331" s="68">
        <v>16078654</v>
      </c>
      <c r="X331" s="67" t="s">
        <v>1398</v>
      </c>
      <c r="Y331" s="70">
        <v>45853</v>
      </c>
      <c r="Z331" s="70">
        <v>45853</v>
      </c>
      <c r="AA331" s="70">
        <v>45853</v>
      </c>
      <c r="AB331" s="70">
        <v>45976</v>
      </c>
      <c r="AC331" s="49">
        <f t="shared" si="25"/>
        <v>123</v>
      </c>
      <c r="AD331" s="65">
        <v>0</v>
      </c>
      <c r="AE331" s="68">
        <v>0</v>
      </c>
      <c r="AF331" s="65">
        <v>0</v>
      </c>
      <c r="AG331" s="77" t="s">
        <v>89</v>
      </c>
      <c r="AH331" s="49">
        <f t="shared" si="26"/>
        <v>0</v>
      </c>
      <c r="AI331" s="65">
        <v>0</v>
      </c>
      <c r="AJ331" s="68">
        <v>0</v>
      </c>
      <c r="AK331" s="65" t="s">
        <v>89</v>
      </c>
      <c r="AL331" s="78" t="s">
        <v>89</v>
      </c>
      <c r="AM331" s="65">
        <v>0</v>
      </c>
      <c r="AN331" s="78" t="s">
        <v>89</v>
      </c>
      <c r="AO331" s="78" t="s">
        <v>89</v>
      </c>
      <c r="AP331" s="78" t="s">
        <v>89</v>
      </c>
      <c r="AQ331" s="49">
        <f t="shared" si="27"/>
        <v>0</v>
      </c>
      <c r="AR331" s="49">
        <f>+L331+AE331-AJ331</f>
        <v>336200000</v>
      </c>
      <c r="AS331" s="65" t="s">
        <v>90</v>
      </c>
      <c r="AT331" s="68">
        <v>0</v>
      </c>
      <c r="AU331" s="65" t="s">
        <v>87</v>
      </c>
      <c r="AV331" s="68">
        <v>168100000</v>
      </c>
      <c r="AW331" s="78">
        <v>45860</v>
      </c>
      <c r="AX331" s="68">
        <v>168100000</v>
      </c>
      <c r="AY331" s="79">
        <f t="shared" si="28"/>
        <v>168100000</v>
      </c>
      <c r="AZ331" s="223">
        <f t="shared" si="29"/>
        <v>0.5</v>
      </c>
      <c r="BA331" s="74">
        <v>0.5</v>
      </c>
      <c r="BB331" s="75" t="s">
        <v>89</v>
      </c>
      <c r="BC331" s="65" t="s">
        <v>108</v>
      </c>
      <c r="BD331" s="400" t="s">
        <v>6380</v>
      </c>
      <c r="BE331" s="221" t="s">
        <v>87</v>
      </c>
      <c r="BF331" s="221" t="s">
        <v>87</v>
      </c>
    </row>
    <row r="332" spans="2:58" x14ac:dyDescent="0.25">
      <c r="B332" s="221">
        <v>2025</v>
      </c>
      <c r="C332" s="221">
        <v>891780111</v>
      </c>
      <c r="D332" s="221" t="s">
        <v>78</v>
      </c>
      <c r="E332" s="49" t="s">
        <v>6379</v>
      </c>
      <c r="F332" s="65" t="s">
        <v>6378</v>
      </c>
      <c r="G332" s="65">
        <v>0</v>
      </c>
      <c r="H332" s="65" t="s">
        <v>81</v>
      </c>
      <c r="I332" s="65" t="s">
        <v>82</v>
      </c>
      <c r="J332" s="67" t="s">
        <v>83</v>
      </c>
      <c r="K332" s="66" t="s">
        <v>6377</v>
      </c>
      <c r="L332" s="68">
        <v>15300000</v>
      </c>
      <c r="M332" s="65" t="s">
        <v>85</v>
      </c>
      <c r="N332" s="66" t="s">
        <v>6376</v>
      </c>
      <c r="O332" s="66">
        <v>1083028189</v>
      </c>
      <c r="P332" s="66">
        <v>123</v>
      </c>
      <c r="Q332" s="70">
        <v>45679</v>
      </c>
      <c r="R332" s="66">
        <v>1353279124</v>
      </c>
      <c r="S332" s="70">
        <v>45853</v>
      </c>
      <c r="T332" s="68">
        <v>15300000</v>
      </c>
      <c r="U332" s="68">
        <v>24252</v>
      </c>
      <c r="V332" s="65" t="s">
        <v>87</v>
      </c>
      <c r="W332" s="68">
        <v>1082939683</v>
      </c>
      <c r="X332" s="67" t="s">
        <v>3365</v>
      </c>
      <c r="Y332" s="70">
        <v>45853</v>
      </c>
      <c r="Z332" s="70">
        <v>45853</v>
      </c>
      <c r="AA332" s="70" t="s">
        <v>89</v>
      </c>
      <c r="AB332" s="70">
        <v>46011</v>
      </c>
      <c r="AC332" s="49">
        <f t="shared" si="25"/>
        <v>158</v>
      </c>
      <c r="AD332" s="65">
        <v>0</v>
      </c>
      <c r="AE332" s="68">
        <v>0</v>
      </c>
      <c r="AF332" s="65">
        <v>0</v>
      </c>
      <c r="AG332" s="77" t="s">
        <v>89</v>
      </c>
      <c r="AH332" s="49">
        <f t="shared" si="26"/>
        <v>0</v>
      </c>
      <c r="AI332" s="65">
        <v>0</v>
      </c>
      <c r="AJ332" s="68">
        <v>0</v>
      </c>
      <c r="AK332" s="65" t="s">
        <v>89</v>
      </c>
      <c r="AL332" s="78" t="s">
        <v>89</v>
      </c>
      <c r="AM332" s="65">
        <v>0</v>
      </c>
      <c r="AN332" s="78" t="s">
        <v>89</v>
      </c>
      <c r="AO332" s="78" t="s">
        <v>89</v>
      </c>
      <c r="AP332" s="78" t="s">
        <v>89</v>
      </c>
      <c r="AQ332" s="49">
        <f t="shared" si="27"/>
        <v>0</v>
      </c>
      <c r="AR332" s="49">
        <f>+L332+AE332-AJ332</f>
        <v>15300000</v>
      </c>
      <c r="AS332" s="65" t="s">
        <v>87</v>
      </c>
      <c r="AT332" s="68">
        <v>15300000</v>
      </c>
      <c r="AU332" s="65" t="s">
        <v>90</v>
      </c>
      <c r="AV332" s="68">
        <v>0</v>
      </c>
      <c r="AW332" s="75" t="s">
        <v>89</v>
      </c>
      <c r="AX332" s="224">
        <v>0</v>
      </c>
      <c r="AY332" s="79">
        <f t="shared" si="28"/>
        <v>15300000</v>
      </c>
      <c r="AZ332" s="223">
        <f t="shared" si="29"/>
        <v>0</v>
      </c>
      <c r="BA332" s="74">
        <v>0</v>
      </c>
      <c r="BB332" s="75" t="s">
        <v>89</v>
      </c>
      <c r="BC332" s="65" t="s">
        <v>108</v>
      </c>
      <c r="BD332" s="400" t="s">
        <v>6375</v>
      </c>
      <c r="BE332" s="221" t="s">
        <v>87</v>
      </c>
      <c r="BF332" s="221" t="s">
        <v>87</v>
      </c>
    </row>
    <row r="333" spans="2:58" x14ac:dyDescent="0.25">
      <c r="B333" s="221">
        <v>2025</v>
      </c>
      <c r="C333" s="221">
        <v>891780111</v>
      </c>
      <c r="D333" s="221" t="s">
        <v>78</v>
      </c>
      <c r="E333" s="49" t="s">
        <v>6374</v>
      </c>
      <c r="F333" s="65" t="s">
        <v>6373</v>
      </c>
      <c r="G333" s="65">
        <v>0</v>
      </c>
      <c r="H333" s="65" t="s">
        <v>81</v>
      </c>
      <c r="I333" s="65" t="s">
        <v>82</v>
      </c>
      <c r="J333" s="67" t="s">
        <v>83</v>
      </c>
      <c r="K333" s="66" t="s">
        <v>6372</v>
      </c>
      <c r="L333" s="68">
        <v>15300000</v>
      </c>
      <c r="M333" s="65" t="s">
        <v>85</v>
      </c>
      <c r="N333" s="66" t="s">
        <v>6371</v>
      </c>
      <c r="O333" s="66">
        <v>1007692688</v>
      </c>
      <c r="P333" s="66">
        <v>123</v>
      </c>
      <c r="Q333" s="70">
        <v>45679</v>
      </c>
      <c r="R333" s="66">
        <v>1353279124</v>
      </c>
      <c r="S333" s="70">
        <v>45853</v>
      </c>
      <c r="T333" s="68">
        <v>15300000</v>
      </c>
      <c r="U333" s="68">
        <v>24253</v>
      </c>
      <c r="V333" s="65" t="s">
        <v>87</v>
      </c>
      <c r="W333" s="68">
        <v>1082939683</v>
      </c>
      <c r="X333" s="67" t="s">
        <v>3365</v>
      </c>
      <c r="Y333" s="70">
        <v>45853</v>
      </c>
      <c r="Z333" s="70">
        <v>45853</v>
      </c>
      <c r="AA333" s="70" t="s">
        <v>89</v>
      </c>
      <c r="AB333" s="70">
        <v>46011</v>
      </c>
      <c r="AC333" s="49">
        <f t="shared" si="25"/>
        <v>158</v>
      </c>
      <c r="AD333" s="65">
        <v>0</v>
      </c>
      <c r="AE333" s="68">
        <v>0</v>
      </c>
      <c r="AF333" s="65">
        <v>0</v>
      </c>
      <c r="AG333" s="77" t="s">
        <v>89</v>
      </c>
      <c r="AH333" s="49">
        <f t="shared" si="26"/>
        <v>0</v>
      </c>
      <c r="AI333" s="65">
        <v>0</v>
      </c>
      <c r="AJ333" s="68">
        <v>0</v>
      </c>
      <c r="AK333" s="65" t="s">
        <v>89</v>
      </c>
      <c r="AL333" s="78" t="s">
        <v>89</v>
      </c>
      <c r="AM333" s="65">
        <v>0</v>
      </c>
      <c r="AN333" s="78" t="s">
        <v>89</v>
      </c>
      <c r="AO333" s="78" t="s">
        <v>89</v>
      </c>
      <c r="AP333" s="78" t="s">
        <v>89</v>
      </c>
      <c r="AQ333" s="49">
        <f t="shared" si="27"/>
        <v>0</v>
      </c>
      <c r="AR333" s="49">
        <f>+L333+AE333-AJ333</f>
        <v>15300000</v>
      </c>
      <c r="AS333" s="65" t="s">
        <v>87</v>
      </c>
      <c r="AT333" s="68">
        <v>15300000</v>
      </c>
      <c r="AU333" s="65" t="s">
        <v>90</v>
      </c>
      <c r="AV333" s="68">
        <v>0</v>
      </c>
      <c r="AW333" s="75" t="s">
        <v>89</v>
      </c>
      <c r="AX333" s="224">
        <v>0</v>
      </c>
      <c r="AY333" s="79">
        <f t="shared" si="28"/>
        <v>15300000</v>
      </c>
      <c r="AZ333" s="223">
        <f t="shared" si="29"/>
        <v>0</v>
      </c>
      <c r="BA333" s="74">
        <v>0</v>
      </c>
      <c r="BB333" s="75" t="s">
        <v>89</v>
      </c>
      <c r="BC333" s="65" t="s">
        <v>108</v>
      </c>
      <c r="BD333" s="400" t="s">
        <v>6370</v>
      </c>
      <c r="BE333" s="221" t="s">
        <v>87</v>
      </c>
      <c r="BF333" s="221" t="s">
        <v>87</v>
      </c>
    </row>
    <row r="334" spans="2:58" x14ac:dyDescent="0.25">
      <c r="B334" s="221">
        <v>2025</v>
      </c>
      <c r="C334" s="221">
        <v>891780111</v>
      </c>
      <c r="D334" s="221" t="s">
        <v>78</v>
      </c>
      <c r="E334" s="49" t="s">
        <v>6369</v>
      </c>
      <c r="F334" s="65" t="s">
        <v>6368</v>
      </c>
      <c r="G334" s="65">
        <v>0</v>
      </c>
      <c r="H334" s="65" t="s">
        <v>81</v>
      </c>
      <c r="I334" s="65" t="s">
        <v>3368</v>
      </c>
      <c r="J334" s="67" t="s">
        <v>83</v>
      </c>
      <c r="K334" s="66" t="s">
        <v>6367</v>
      </c>
      <c r="L334" s="68">
        <v>23144000</v>
      </c>
      <c r="M334" s="65" t="s">
        <v>85</v>
      </c>
      <c r="N334" s="66" t="s">
        <v>6366</v>
      </c>
      <c r="O334" s="66">
        <v>1082958237</v>
      </c>
      <c r="P334" s="66">
        <v>1465</v>
      </c>
      <c r="Q334" s="70">
        <v>45846</v>
      </c>
      <c r="R334" s="66">
        <v>885016000</v>
      </c>
      <c r="S334" s="70">
        <v>45853</v>
      </c>
      <c r="T334" s="68">
        <v>23144000</v>
      </c>
      <c r="U334" s="68">
        <v>24255</v>
      </c>
      <c r="V334" s="65" t="s">
        <v>87</v>
      </c>
      <c r="W334" s="68">
        <v>1082939683</v>
      </c>
      <c r="X334" s="67" t="s">
        <v>3365</v>
      </c>
      <c r="Y334" s="70">
        <v>45853</v>
      </c>
      <c r="Z334" s="70">
        <v>45853</v>
      </c>
      <c r="AA334" s="70" t="s">
        <v>89</v>
      </c>
      <c r="AB334" s="70">
        <v>46003</v>
      </c>
      <c r="AC334" s="49">
        <f t="shared" si="25"/>
        <v>150</v>
      </c>
      <c r="AD334" s="65">
        <v>0</v>
      </c>
      <c r="AE334" s="68">
        <v>0</v>
      </c>
      <c r="AF334" s="65">
        <v>0</v>
      </c>
      <c r="AG334" s="77" t="s">
        <v>89</v>
      </c>
      <c r="AH334" s="49">
        <f t="shared" si="26"/>
        <v>0</v>
      </c>
      <c r="AI334" s="65">
        <v>0</v>
      </c>
      <c r="AJ334" s="68">
        <v>0</v>
      </c>
      <c r="AK334" s="65" t="s">
        <v>89</v>
      </c>
      <c r="AL334" s="78" t="s">
        <v>89</v>
      </c>
      <c r="AM334" s="65">
        <v>0</v>
      </c>
      <c r="AN334" s="78" t="s">
        <v>89</v>
      </c>
      <c r="AO334" s="78" t="s">
        <v>89</v>
      </c>
      <c r="AP334" s="78" t="s">
        <v>89</v>
      </c>
      <c r="AQ334" s="49">
        <f t="shared" si="27"/>
        <v>0</v>
      </c>
      <c r="AR334" s="49">
        <f>+L334+AE334-AJ334</f>
        <v>23144000</v>
      </c>
      <c r="AS334" s="65" t="s">
        <v>90</v>
      </c>
      <c r="AT334" s="68">
        <v>0</v>
      </c>
      <c r="AU334" s="65" t="s">
        <v>90</v>
      </c>
      <c r="AV334" s="68">
        <v>0</v>
      </c>
      <c r="AW334" s="75" t="s">
        <v>89</v>
      </c>
      <c r="AX334" s="224">
        <v>4208000</v>
      </c>
      <c r="AY334" s="79">
        <f t="shared" si="28"/>
        <v>18936000</v>
      </c>
      <c r="AZ334" s="223">
        <f t="shared" si="29"/>
        <v>0.18181818181818182</v>
      </c>
      <c r="BA334" s="74">
        <v>0.18</v>
      </c>
      <c r="BB334" s="75" t="s">
        <v>89</v>
      </c>
      <c r="BC334" s="65" t="s">
        <v>108</v>
      </c>
      <c r="BD334" s="400" t="s">
        <v>6365</v>
      </c>
      <c r="BE334" s="221" t="s">
        <v>87</v>
      </c>
      <c r="BF334" s="221" t="s">
        <v>87</v>
      </c>
    </row>
    <row r="335" spans="2:58" x14ac:dyDescent="0.25">
      <c r="B335" s="221">
        <v>2025</v>
      </c>
      <c r="C335" s="221">
        <v>891780111</v>
      </c>
      <c r="D335" s="221" t="s">
        <v>78</v>
      </c>
      <c r="E335" s="49" t="s">
        <v>6364</v>
      </c>
      <c r="F335" s="65" t="s">
        <v>6363</v>
      </c>
      <c r="G335" s="65">
        <v>0</v>
      </c>
      <c r="H335" s="65" t="s">
        <v>81</v>
      </c>
      <c r="I335" s="65" t="s">
        <v>3368</v>
      </c>
      <c r="J335" s="67" t="s">
        <v>83</v>
      </c>
      <c r="K335" s="66" t="s">
        <v>6362</v>
      </c>
      <c r="L335" s="68">
        <v>46288000</v>
      </c>
      <c r="M335" s="65" t="s">
        <v>85</v>
      </c>
      <c r="N335" s="66" t="s">
        <v>6361</v>
      </c>
      <c r="O335" s="66">
        <v>36678011</v>
      </c>
      <c r="P335" s="66">
        <v>1465</v>
      </c>
      <c r="Q335" s="70">
        <v>45846</v>
      </c>
      <c r="R335" s="66">
        <v>885016000</v>
      </c>
      <c r="S335" s="70">
        <v>45853</v>
      </c>
      <c r="T335" s="68">
        <v>46288000</v>
      </c>
      <c r="U335" s="68">
        <v>24254</v>
      </c>
      <c r="V335" s="65" t="s">
        <v>87</v>
      </c>
      <c r="W335" s="68">
        <v>1082939683</v>
      </c>
      <c r="X335" s="67" t="s">
        <v>3365</v>
      </c>
      <c r="Y335" s="70">
        <v>45853</v>
      </c>
      <c r="Z335" s="70">
        <v>45853</v>
      </c>
      <c r="AA335" s="70" t="s">
        <v>89</v>
      </c>
      <c r="AB335" s="70">
        <v>46003</v>
      </c>
      <c r="AC335" s="49">
        <f t="shared" si="25"/>
        <v>150</v>
      </c>
      <c r="AD335" s="65">
        <v>0</v>
      </c>
      <c r="AE335" s="68">
        <v>0</v>
      </c>
      <c r="AF335" s="65">
        <v>0</v>
      </c>
      <c r="AG335" s="77" t="s">
        <v>89</v>
      </c>
      <c r="AH335" s="49">
        <f t="shared" si="26"/>
        <v>0</v>
      </c>
      <c r="AI335" s="65">
        <v>0</v>
      </c>
      <c r="AJ335" s="68">
        <v>0</v>
      </c>
      <c r="AK335" s="65" t="s">
        <v>89</v>
      </c>
      <c r="AL335" s="78" t="s">
        <v>89</v>
      </c>
      <c r="AM335" s="65">
        <v>0</v>
      </c>
      <c r="AN335" s="78" t="s">
        <v>89</v>
      </c>
      <c r="AO335" s="78" t="s">
        <v>89</v>
      </c>
      <c r="AP335" s="78" t="s">
        <v>89</v>
      </c>
      <c r="AQ335" s="49">
        <f t="shared" si="27"/>
        <v>0</v>
      </c>
      <c r="AR335" s="49">
        <f>+L335+AE335-AJ335</f>
        <v>46288000</v>
      </c>
      <c r="AS335" s="65" t="s">
        <v>90</v>
      </c>
      <c r="AT335" s="68">
        <v>0</v>
      </c>
      <c r="AU335" s="65" t="s">
        <v>90</v>
      </c>
      <c r="AV335" s="68">
        <v>0</v>
      </c>
      <c r="AW335" s="75" t="s">
        <v>89</v>
      </c>
      <c r="AX335" s="224">
        <v>8416000</v>
      </c>
      <c r="AY335" s="79">
        <f t="shared" si="28"/>
        <v>37872000</v>
      </c>
      <c r="AZ335" s="223">
        <f t="shared" si="29"/>
        <v>0.18181818181818182</v>
      </c>
      <c r="BA335" s="74">
        <v>0.18</v>
      </c>
      <c r="BB335" s="75" t="s">
        <v>89</v>
      </c>
      <c r="BC335" s="65" t="s">
        <v>108</v>
      </c>
      <c r="BD335" s="400" t="s">
        <v>6360</v>
      </c>
      <c r="BE335" s="221" t="s">
        <v>87</v>
      </c>
      <c r="BF335" s="221" t="s">
        <v>87</v>
      </c>
    </row>
    <row r="336" spans="2:58" x14ac:dyDescent="0.25">
      <c r="B336" s="221">
        <v>2025</v>
      </c>
      <c r="C336" s="221">
        <v>891780111</v>
      </c>
      <c r="D336" s="221" t="s">
        <v>78</v>
      </c>
      <c r="E336" s="49" t="s">
        <v>6359</v>
      </c>
      <c r="F336" s="65" t="s">
        <v>6358</v>
      </c>
      <c r="G336" s="65">
        <v>0</v>
      </c>
      <c r="H336" s="65" t="s">
        <v>81</v>
      </c>
      <c r="I336" s="65" t="s">
        <v>3368</v>
      </c>
      <c r="J336" s="67" t="s">
        <v>83</v>
      </c>
      <c r="K336" s="66" t="s">
        <v>6357</v>
      </c>
      <c r="L336" s="68">
        <v>46288000</v>
      </c>
      <c r="M336" s="65" t="s">
        <v>85</v>
      </c>
      <c r="N336" s="66" t="s">
        <v>6356</v>
      </c>
      <c r="O336" s="66">
        <v>1128126827</v>
      </c>
      <c r="P336" s="66">
        <v>1465</v>
      </c>
      <c r="Q336" s="70">
        <v>45846</v>
      </c>
      <c r="R336" s="66">
        <v>885016000</v>
      </c>
      <c r="S336" s="70">
        <v>45853</v>
      </c>
      <c r="T336" s="68">
        <v>46288000</v>
      </c>
      <c r="U336" s="68">
        <v>24250</v>
      </c>
      <c r="V336" s="65" t="s">
        <v>87</v>
      </c>
      <c r="W336" s="68">
        <v>1082939683</v>
      </c>
      <c r="X336" s="67" t="s">
        <v>3365</v>
      </c>
      <c r="Y336" s="70">
        <v>45853</v>
      </c>
      <c r="Z336" s="70">
        <v>45853</v>
      </c>
      <c r="AA336" s="70" t="s">
        <v>89</v>
      </c>
      <c r="AB336" s="70">
        <v>46003</v>
      </c>
      <c r="AC336" s="49">
        <f t="shared" si="25"/>
        <v>150</v>
      </c>
      <c r="AD336" s="65">
        <v>0</v>
      </c>
      <c r="AE336" s="68">
        <v>0</v>
      </c>
      <c r="AF336" s="65">
        <v>0</v>
      </c>
      <c r="AG336" s="77" t="s">
        <v>89</v>
      </c>
      <c r="AH336" s="49">
        <f t="shared" si="26"/>
        <v>0</v>
      </c>
      <c r="AI336" s="65">
        <v>0</v>
      </c>
      <c r="AJ336" s="68">
        <v>0</v>
      </c>
      <c r="AK336" s="65" t="s">
        <v>89</v>
      </c>
      <c r="AL336" s="78" t="s">
        <v>89</v>
      </c>
      <c r="AM336" s="65">
        <v>0</v>
      </c>
      <c r="AN336" s="78" t="s">
        <v>89</v>
      </c>
      <c r="AO336" s="78" t="s">
        <v>89</v>
      </c>
      <c r="AP336" s="78" t="s">
        <v>89</v>
      </c>
      <c r="AQ336" s="49">
        <f t="shared" si="27"/>
        <v>0</v>
      </c>
      <c r="AR336" s="49">
        <f>+L336+AE336-AJ336</f>
        <v>46288000</v>
      </c>
      <c r="AS336" s="65" t="s">
        <v>90</v>
      </c>
      <c r="AT336" s="68">
        <v>0</v>
      </c>
      <c r="AU336" s="65" t="s">
        <v>90</v>
      </c>
      <c r="AV336" s="68">
        <v>0</v>
      </c>
      <c r="AW336" s="75" t="s">
        <v>89</v>
      </c>
      <c r="AX336" s="224">
        <v>8416000</v>
      </c>
      <c r="AY336" s="79">
        <f t="shared" si="28"/>
        <v>37872000</v>
      </c>
      <c r="AZ336" s="223">
        <f t="shared" si="29"/>
        <v>0.18181818181818182</v>
      </c>
      <c r="BA336" s="74">
        <v>0.18</v>
      </c>
      <c r="BB336" s="75" t="s">
        <v>89</v>
      </c>
      <c r="BC336" s="65" t="s">
        <v>108</v>
      </c>
      <c r="BD336" s="400" t="s">
        <v>6355</v>
      </c>
      <c r="BE336" s="221" t="s">
        <v>87</v>
      </c>
      <c r="BF336" s="221" t="s">
        <v>87</v>
      </c>
    </row>
    <row r="337" spans="2:58" x14ac:dyDescent="0.25">
      <c r="B337" s="221">
        <v>2025</v>
      </c>
      <c r="C337" s="221">
        <v>891780111</v>
      </c>
      <c r="D337" s="221" t="s">
        <v>78</v>
      </c>
      <c r="E337" s="49" t="s">
        <v>6354</v>
      </c>
      <c r="F337" s="65" t="s">
        <v>6353</v>
      </c>
      <c r="G337" s="65">
        <v>0</v>
      </c>
      <c r="H337" s="65" t="s">
        <v>81</v>
      </c>
      <c r="I337" s="65" t="s">
        <v>82</v>
      </c>
      <c r="J337" s="67" t="s">
        <v>83</v>
      </c>
      <c r="K337" s="66" t="s">
        <v>6352</v>
      </c>
      <c r="L337" s="68">
        <v>7000000</v>
      </c>
      <c r="M337" s="65" t="s">
        <v>85</v>
      </c>
      <c r="N337" s="66" t="s">
        <v>6351</v>
      </c>
      <c r="O337" s="66">
        <v>1112458914</v>
      </c>
      <c r="P337" s="66">
        <v>1039</v>
      </c>
      <c r="Q337" s="70">
        <v>45784</v>
      </c>
      <c r="R337" s="66">
        <v>77400000</v>
      </c>
      <c r="S337" s="70">
        <v>45854</v>
      </c>
      <c r="T337" s="68">
        <v>7000000</v>
      </c>
      <c r="U337" s="68">
        <v>24317</v>
      </c>
      <c r="V337" s="65" t="s">
        <v>87</v>
      </c>
      <c r="W337" s="68">
        <v>84458088</v>
      </c>
      <c r="X337" s="67" t="s">
        <v>6212</v>
      </c>
      <c r="Y337" s="70">
        <v>45853</v>
      </c>
      <c r="Z337" s="70">
        <v>45854</v>
      </c>
      <c r="AA337" s="70" t="s">
        <v>89</v>
      </c>
      <c r="AB337" s="70">
        <v>45885</v>
      </c>
      <c r="AC337" s="49">
        <f t="shared" si="25"/>
        <v>31</v>
      </c>
      <c r="AD337" s="65">
        <v>0</v>
      </c>
      <c r="AE337" s="68">
        <v>0</v>
      </c>
      <c r="AF337" s="65">
        <v>0</v>
      </c>
      <c r="AG337" s="77" t="s">
        <v>89</v>
      </c>
      <c r="AH337" s="49">
        <f t="shared" si="26"/>
        <v>0</v>
      </c>
      <c r="AI337" s="65">
        <v>0</v>
      </c>
      <c r="AJ337" s="68">
        <v>0</v>
      </c>
      <c r="AK337" s="65" t="s">
        <v>89</v>
      </c>
      <c r="AL337" s="78" t="s">
        <v>89</v>
      </c>
      <c r="AM337" s="65">
        <v>0</v>
      </c>
      <c r="AN337" s="78" t="s">
        <v>89</v>
      </c>
      <c r="AO337" s="78" t="s">
        <v>89</v>
      </c>
      <c r="AP337" s="78" t="s">
        <v>89</v>
      </c>
      <c r="AQ337" s="49">
        <f t="shared" si="27"/>
        <v>0</v>
      </c>
      <c r="AR337" s="49">
        <f>+L337+AE337-AJ337</f>
        <v>7000000</v>
      </c>
      <c r="AS337" s="65" t="s">
        <v>87</v>
      </c>
      <c r="AT337" s="68">
        <v>7000000</v>
      </c>
      <c r="AU337" s="65" t="s">
        <v>90</v>
      </c>
      <c r="AV337" s="68">
        <v>0</v>
      </c>
      <c r="AW337" s="75" t="s">
        <v>89</v>
      </c>
      <c r="AX337" s="224">
        <v>0</v>
      </c>
      <c r="AY337" s="79">
        <f t="shared" si="28"/>
        <v>7000000</v>
      </c>
      <c r="AZ337" s="223">
        <f t="shared" si="29"/>
        <v>0</v>
      </c>
      <c r="BA337" s="74">
        <v>1</v>
      </c>
      <c r="BB337" s="75" t="s">
        <v>89</v>
      </c>
      <c r="BC337" s="65" t="s">
        <v>103</v>
      </c>
      <c r="BD337" s="400" t="s">
        <v>6350</v>
      </c>
      <c r="BE337" s="221" t="s">
        <v>87</v>
      </c>
      <c r="BF337" s="221" t="s">
        <v>87</v>
      </c>
    </row>
    <row r="338" spans="2:58" x14ac:dyDescent="0.25">
      <c r="B338" s="221">
        <v>2025</v>
      </c>
      <c r="C338" s="221">
        <v>891780111</v>
      </c>
      <c r="D338" s="221" t="s">
        <v>78</v>
      </c>
      <c r="E338" s="49" t="s">
        <v>6349</v>
      </c>
      <c r="F338" s="65" t="s">
        <v>6348</v>
      </c>
      <c r="G338" s="65">
        <v>0</v>
      </c>
      <c r="H338" s="65" t="s">
        <v>81</v>
      </c>
      <c r="I338" s="65" t="s">
        <v>82</v>
      </c>
      <c r="J338" s="67" t="s">
        <v>83</v>
      </c>
      <c r="K338" s="66" t="s">
        <v>6347</v>
      </c>
      <c r="L338" s="68">
        <v>13500000</v>
      </c>
      <c r="M338" s="65" t="s">
        <v>85</v>
      </c>
      <c r="N338" s="66" t="s">
        <v>6346</v>
      </c>
      <c r="O338" s="66">
        <v>1082920511</v>
      </c>
      <c r="P338" s="66">
        <v>123</v>
      </c>
      <c r="Q338" s="70">
        <v>45679</v>
      </c>
      <c r="R338" s="66">
        <v>1353279124</v>
      </c>
      <c r="S338" s="70">
        <v>45855</v>
      </c>
      <c r="T338" s="68">
        <v>13500000</v>
      </c>
      <c r="U338" s="68">
        <v>24381</v>
      </c>
      <c r="V338" s="65" t="s">
        <v>87</v>
      </c>
      <c r="W338" s="68">
        <v>1082939683</v>
      </c>
      <c r="X338" s="67" t="s">
        <v>3365</v>
      </c>
      <c r="Y338" s="70">
        <v>45854</v>
      </c>
      <c r="Z338" s="70">
        <v>45855</v>
      </c>
      <c r="AA338" s="70" t="s">
        <v>89</v>
      </c>
      <c r="AB338" s="70">
        <v>45991</v>
      </c>
      <c r="AC338" s="49">
        <f t="shared" si="25"/>
        <v>136</v>
      </c>
      <c r="AD338" s="65">
        <v>0</v>
      </c>
      <c r="AE338" s="68">
        <v>0</v>
      </c>
      <c r="AF338" s="65">
        <v>0</v>
      </c>
      <c r="AG338" s="77" t="s">
        <v>89</v>
      </c>
      <c r="AH338" s="49">
        <f t="shared" si="26"/>
        <v>0</v>
      </c>
      <c r="AI338" s="65">
        <v>0</v>
      </c>
      <c r="AJ338" s="68">
        <v>0</v>
      </c>
      <c r="AK338" s="65" t="s">
        <v>89</v>
      </c>
      <c r="AL338" s="78" t="s">
        <v>89</v>
      </c>
      <c r="AM338" s="65">
        <v>0</v>
      </c>
      <c r="AN338" s="78" t="s">
        <v>89</v>
      </c>
      <c r="AO338" s="78" t="s">
        <v>89</v>
      </c>
      <c r="AP338" s="78" t="s">
        <v>89</v>
      </c>
      <c r="AQ338" s="49">
        <f t="shared" si="27"/>
        <v>0</v>
      </c>
      <c r="AR338" s="49">
        <f>+L338+AE338-AJ338</f>
        <v>13500000</v>
      </c>
      <c r="AS338" s="65" t="s">
        <v>87</v>
      </c>
      <c r="AT338" s="68">
        <v>13500000</v>
      </c>
      <c r="AU338" s="65" t="s">
        <v>90</v>
      </c>
      <c r="AV338" s="68">
        <v>0</v>
      </c>
      <c r="AW338" s="75" t="s">
        <v>89</v>
      </c>
      <c r="AX338" s="224">
        <v>0</v>
      </c>
      <c r="AY338" s="79">
        <f t="shared" si="28"/>
        <v>13500000</v>
      </c>
      <c r="AZ338" s="223">
        <f t="shared" si="29"/>
        <v>0</v>
      </c>
      <c r="BA338" s="74">
        <v>0</v>
      </c>
      <c r="BB338" s="75" t="s">
        <v>89</v>
      </c>
      <c r="BC338" s="65" t="s">
        <v>108</v>
      </c>
      <c r="BD338" s="400" t="s">
        <v>6345</v>
      </c>
      <c r="BE338" s="221" t="s">
        <v>87</v>
      </c>
      <c r="BF338" s="221" t="s">
        <v>87</v>
      </c>
    </row>
    <row r="339" spans="2:58" x14ac:dyDescent="0.25">
      <c r="B339" s="221">
        <v>2025</v>
      </c>
      <c r="C339" s="221">
        <v>891780111</v>
      </c>
      <c r="D339" s="221" t="s">
        <v>78</v>
      </c>
      <c r="E339" s="49" t="s">
        <v>6344</v>
      </c>
      <c r="F339" s="65" t="s">
        <v>6343</v>
      </c>
      <c r="G339" s="65">
        <v>0</v>
      </c>
      <c r="H339" s="65" t="s">
        <v>81</v>
      </c>
      <c r="I339" s="65" t="s">
        <v>3368</v>
      </c>
      <c r="J339" s="67" t="s">
        <v>83</v>
      </c>
      <c r="K339" s="66" t="s">
        <v>6342</v>
      </c>
      <c r="L339" s="68">
        <v>46288000</v>
      </c>
      <c r="M339" s="65" t="s">
        <v>85</v>
      </c>
      <c r="N339" s="66" t="s">
        <v>6341</v>
      </c>
      <c r="O339" s="66">
        <v>1082884684</v>
      </c>
      <c r="P339" s="66">
        <v>1465</v>
      </c>
      <c r="Q339" s="70">
        <v>45846</v>
      </c>
      <c r="R339" s="66">
        <v>885016000</v>
      </c>
      <c r="S339" s="70">
        <v>45855</v>
      </c>
      <c r="T339" s="68">
        <v>46288000</v>
      </c>
      <c r="U339" s="68">
        <v>24382</v>
      </c>
      <c r="V339" s="65" t="s">
        <v>87</v>
      </c>
      <c r="W339" s="68">
        <v>1082939683</v>
      </c>
      <c r="X339" s="67" t="s">
        <v>3365</v>
      </c>
      <c r="Y339" s="70">
        <v>45854</v>
      </c>
      <c r="Z339" s="70">
        <v>45855</v>
      </c>
      <c r="AA339" s="70" t="s">
        <v>89</v>
      </c>
      <c r="AB339" s="70">
        <v>46003</v>
      </c>
      <c r="AC339" s="49">
        <f t="shared" si="25"/>
        <v>148</v>
      </c>
      <c r="AD339" s="65">
        <v>0</v>
      </c>
      <c r="AE339" s="68">
        <v>0</v>
      </c>
      <c r="AF339" s="65">
        <v>0</v>
      </c>
      <c r="AG339" s="77" t="s">
        <v>89</v>
      </c>
      <c r="AH339" s="49">
        <f t="shared" si="26"/>
        <v>0</v>
      </c>
      <c r="AI339" s="65">
        <v>0</v>
      </c>
      <c r="AJ339" s="68">
        <v>0</v>
      </c>
      <c r="AK339" s="65" t="s">
        <v>89</v>
      </c>
      <c r="AL339" s="78" t="s">
        <v>89</v>
      </c>
      <c r="AM339" s="65">
        <v>0</v>
      </c>
      <c r="AN339" s="78" t="s">
        <v>89</v>
      </c>
      <c r="AO339" s="78" t="s">
        <v>89</v>
      </c>
      <c r="AP339" s="78" t="s">
        <v>89</v>
      </c>
      <c r="AQ339" s="49">
        <f t="shared" si="27"/>
        <v>0</v>
      </c>
      <c r="AR339" s="49">
        <f>+L339+AE339-AJ339</f>
        <v>46288000</v>
      </c>
      <c r="AS339" s="65" t="s">
        <v>90</v>
      </c>
      <c r="AT339" s="68">
        <v>0</v>
      </c>
      <c r="AU339" s="65" t="s">
        <v>90</v>
      </c>
      <c r="AV339" s="68">
        <v>0</v>
      </c>
      <c r="AW339" s="75" t="s">
        <v>89</v>
      </c>
      <c r="AX339" s="224">
        <v>8416000</v>
      </c>
      <c r="AY339" s="79">
        <f t="shared" si="28"/>
        <v>37872000</v>
      </c>
      <c r="AZ339" s="223">
        <f t="shared" si="29"/>
        <v>0.18181818181818182</v>
      </c>
      <c r="BA339" s="74">
        <v>0.18</v>
      </c>
      <c r="BB339" s="75" t="s">
        <v>89</v>
      </c>
      <c r="BC339" s="65" t="s">
        <v>108</v>
      </c>
      <c r="BD339" s="400" t="s">
        <v>6340</v>
      </c>
      <c r="BE339" s="221" t="s">
        <v>87</v>
      </c>
      <c r="BF339" s="221" t="s">
        <v>87</v>
      </c>
    </row>
    <row r="340" spans="2:58" x14ac:dyDescent="0.25">
      <c r="B340" s="221">
        <v>2025</v>
      </c>
      <c r="C340" s="221">
        <v>891780111</v>
      </c>
      <c r="D340" s="221" t="s">
        <v>78</v>
      </c>
      <c r="E340" s="49" t="s">
        <v>6339</v>
      </c>
      <c r="F340" s="65" t="s">
        <v>6338</v>
      </c>
      <c r="G340" s="65">
        <v>0</v>
      </c>
      <c r="H340" s="65" t="s">
        <v>81</v>
      </c>
      <c r="I340" s="65" t="s">
        <v>82</v>
      </c>
      <c r="J340" s="67" t="s">
        <v>83</v>
      </c>
      <c r="K340" s="66" t="s">
        <v>6337</v>
      </c>
      <c r="L340" s="68">
        <v>13950000</v>
      </c>
      <c r="M340" s="65" t="s">
        <v>85</v>
      </c>
      <c r="N340" s="66" t="s">
        <v>6336</v>
      </c>
      <c r="O340" s="66">
        <v>1062402254</v>
      </c>
      <c r="P340" s="66">
        <v>123</v>
      </c>
      <c r="Q340" s="70">
        <v>45679</v>
      </c>
      <c r="R340" s="66">
        <v>1353279124</v>
      </c>
      <c r="S340" s="70">
        <v>45855</v>
      </c>
      <c r="T340" s="68">
        <v>13950000</v>
      </c>
      <c r="U340" s="68">
        <v>24383</v>
      </c>
      <c r="V340" s="65" t="s">
        <v>87</v>
      </c>
      <c r="W340" s="68">
        <v>36723796</v>
      </c>
      <c r="X340" s="67" t="s">
        <v>4606</v>
      </c>
      <c r="Y340" s="70">
        <v>45854</v>
      </c>
      <c r="Z340" s="70">
        <v>45855</v>
      </c>
      <c r="AA340" s="70" t="s">
        <v>89</v>
      </c>
      <c r="AB340" s="70">
        <v>45991</v>
      </c>
      <c r="AC340" s="49">
        <f t="shared" si="25"/>
        <v>136</v>
      </c>
      <c r="AD340" s="65">
        <v>0</v>
      </c>
      <c r="AE340" s="68">
        <v>0</v>
      </c>
      <c r="AF340" s="65">
        <v>0</v>
      </c>
      <c r="AG340" s="77" t="s">
        <v>89</v>
      </c>
      <c r="AH340" s="49">
        <f t="shared" si="26"/>
        <v>0</v>
      </c>
      <c r="AI340" s="65">
        <v>0</v>
      </c>
      <c r="AJ340" s="68">
        <v>0</v>
      </c>
      <c r="AK340" s="65" t="s">
        <v>89</v>
      </c>
      <c r="AL340" s="78" t="s">
        <v>89</v>
      </c>
      <c r="AM340" s="65">
        <v>0</v>
      </c>
      <c r="AN340" s="78" t="s">
        <v>89</v>
      </c>
      <c r="AO340" s="78" t="s">
        <v>89</v>
      </c>
      <c r="AP340" s="78" t="s">
        <v>89</v>
      </c>
      <c r="AQ340" s="49">
        <f t="shared" si="27"/>
        <v>0</v>
      </c>
      <c r="AR340" s="49">
        <f>+L340+AE340-AJ340</f>
        <v>13950000</v>
      </c>
      <c r="AS340" s="65" t="s">
        <v>87</v>
      </c>
      <c r="AT340" s="68">
        <v>13950000</v>
      </c>
      <c r="AU340" s="65" t="s">
        <v>90</v>
      </c>
      <c r="AV340" s="68">
        <v>0</v>
      </c>
      <c r="AW340" s="75" t="s">
        <v>89</v>
      </c>
      <c r="AX340" s="224">
        <v>0</v>
      </c>
      <c r="AY340" s="79">
        <f t="shared" si="28"/>
        <v>13950000</v>
      </c>
      <c r="AZ340" s="223">
        <f t="shared" si="29"/>
        <v>0</v>
      </c>
      <c r="BA340" s="74">
        <v>0</v>
      </c>
      <c r="BB340" s="75" t="s">
        <v>89</v>
      </c>
      <c r="BC340" s="65" t="s">
        <v>108</v>
      </c>
      <c r="BD340" s="400" t="s">
        <v>6335</v>
      </c>
      <c r="BE340" s="221" t="s">
        <v>87</v>
      </c>
      <c r="BF340" s="221" t="s">
        <v>87</v>
      </c>
    </row>
    <row r="341" spans="2:58" x14ac:dyDescent="0.25">
      <c r="B341" s="221">
        <v>2025</v>
      </c>
      <c r="C341" s="221">
        <v>891780111</v>
      </c>
      <c r="D341" s="221" t="s">
        <v>78</v>
      </c>
      <c r="E341" s="49" t="s">
        <v>6334</v>
      </c>
      <c r="F341" s="65" t="s">
        <v>6333</v>
      </c>
      <c r="G341" s="65">
        <v>0</v>
      </c>
      <c r="H341" s="65" t="s">
        <v>81</v>
      </c>
      <c r="I341" s="65" t="s">
        <v>3368</v>
      </c>
      <c r="J341" s="67" t="s">
        <v>83</v>
      </c>
      <c r="K341" s="66" t="s">
        <v>6332</v>
      </c>
      <c r="L341" s="68">
        <v>35288000</v>
      </c>
      <c r="M341" s="65" t="s">
        <v>85</v>
      </c>
      <c r="N341" s="66" t="s">
        <v>6331</v>
      </c>
      <c r="O341" s="66">
        <v>1083005892</v>
      </c>
      <c r="P341" s="66">
        <v>1465</v>
      </c>
      <c r="Q341" s="70">
        <v>45846</v>
      </c>
      <c r="R341" s="66">
        <v>885016000</v>
      </c>
      <c r="S341" s="70">
        <v>45855</v>
      </c>
      <c r="T341" s="68">
        <v>35288000</v>
      </c>
      <c r="U341" s="68">
        <v>24384</v>
      </c>
      <c r="V341" s="65" t="s">
        <v>87</v>
      </c>
      <c r="W341" s="68">
        <v>1082939683</v>
      </c>
      <c r="X341" s="67" t="s">
        <v>3365</v>
      </c>
      <c r="Y341" s="70">
        <v>45854</v>
      </c>
      <c r="Z341" s="70">
        <v>45855</v>
      </c>
      <c r="AA341" s="70" t="s">
        <v>89</v>
      </c>
      <c r="AB341" s="70">
        <v>46003</v>
      </c>
      <c r="AC341" s="49">
        <f t="shared" si="25"/>
        <v>148</v>
      </c>
      <c r="AD341" s="65">
        <v>0</v>
      </c>
      <c r="AE341" s="68">
        <v>0</v>
      </c>
      <c r="AF341" s="65">
        <v>0</v>
      </c>
      <c r="AG341" s="77" t="s">
        <v>89</v>
      </c>
      <c r="AH341" s="49">
        <f t="shared" si="26"/>
        <v>0</v>
      </c>
      <c r="AI341" s="65">
        <v>0</v>
      </c>
      <c r="AJ341" s="68">
        <v>0</v>
      </c>
      <c r="AK341" s="65" t="s">
        <v>89</v>
      </c>
      <c r="AL341" s="78" t="s">
        <v>89</v>
      </c>
      <c r="AM341" s="65">
        <v>0</v>
      </c>
      <c r="AN341" s="78" t="s">
        <v>89</v>
      </c>
      <c r="AO341" s="78" t="s">
        <v>89</v>
      </c>
      <c r="AP341" s="78" t="s">
        <v>89</v>
      </c>
      <c r="AQ341" s="49">
        <f t="shared" si="27"/>
        <v>0</v>
      </c>
      <c r="AR341" s="49">
        <f>+L341+AE341-AJ341</f>
        <v>35288000</v>
      </c>
      <c r="AS341" s="65" t="s">
        <v>90</v>
      </c>
      <c r="AT341" s="68">
        <v>0</v>
      </c>
      <c r="AU341" s="65" t="s">
        <v>90</v>
      </c>
      <c r="AV341" s="68">
        <v>0</v>
      </c>
      <c r="AW341" s="75" t="s">
        <v>89</v>
      </c>
      <c r="AX341" s="224">
        <v>6416000</v>
      </c>
      <c r="AY341" s="79">
        <f t="shared" si="28"/>
        <v>28872000</v>
      </c>
      <c r="AZ341" s="223">
        <f t="shared" si="29"/>
        <v>0.18181818181818182</v>
      </c>
      <c r="BA341" s="74">
        <v>0.18</v>
      </c>
      <c r="BB341" s="75" t="s">
        <v>89</v>
      </c>
      <c r="BC341" s="65" t="s">
        <v>108</v>
      </c>
      <c r="BD341" s="400" t="s">
        <v>6330</v>
      </c>
      <c r="BE341" s="221" t="s">
        <v>87</v>
      </c>
      <c r="BF341" s="221" t="s">
        <v>87</v>
      </c>
    </row>
    <row r="342" spans="2:58" x14ac:dyDescent="0.25">
      <c r="B342" s="221">
        <v>2025</v>
      </c>
      <c r="C342" s="221">
        <v>891780111</v>
      </c>
      <c r="D342" s="221" t="s">
        <v>78</v>
      </c>
      <c r="E342" s="49" t="s">
        <v>6329</v>
      </c>
      <c r="F342" s="65" t="s">
        <v>6328</v>
      </c>
      <c r="G342" s="65">
        <v>0</v>
      </c>
      <c r="H342" s="65" t="s">
        <v>81</v>
      </c>
      <c r="I342" s="65" t="s">
        <v>3368</v>
      </c>
      <c r="J342" s="67" t="s">
        <v>83</v>
      </c>
      <c r="K342" s="66" t="s">
        <v>6327</v>
      </c>
      <c r="L342" s="68">
        <v>22800000</v>
      </c>
      <c r="M342" s="65" t="s">
        <v>85</v>
      </c>
      <c r="N342" s="66" t="s">
        <v>6326</v>
      </c>
      <c r="O342" s="66">
        <v>84088532</v>
      </c>
      <c r="P342" s="66">
        <v>1137</v>
      </c>
      <c r="Q342" s="70">
        <v>45797</v>
      </c>
      <c r="R342" s="252">
        <v>654500000</v>
      </c>
      <c r="S342" s="70">
        <v>45855</v>
      </c>
      <c r="T342" s="68">
        <v>22800000</v>
      </c>
      <c r="U342" s="68">
        <v>24385</v>
      </c>
      <c r="V342" s="65" t="s">
        <v>87</v>
      </c>
      <c r="W342" s="68">
        <v>16078654</v>
      </c>
      <c r="X342" s="67" t="s">
        <v>1398</v>
      </c>
      <c r="Y342" s="70">
        <v>45854</v>
      </c>
      <c r="Z342" s="70">
        <v>45855</v>
      </c>
      <c r="AA342" s="70" t="s">
        <v>89</v>
      </c>
      <c r="AB342" s="70">
        <v>46022</v>
      </c>
      <c r="AC342" s="49">
        <f t="shared" si="25"/>
        <v>167</v>
      </c>
      <c r="AD342" s="65">
        <v>0</v>
      </c>
      <c r="AE342" s="68">
        <v>0</v>
      </c>
      <c r="AF342" s="65">
        <v>0</v>
      </c>
      <c r="AG342" s="77" t="s">
        <v>89</v>
      </c>
      <c r="AH342" s="49">
        <f t="shared" si="26"/>
        <v>0</v>
      </c>
      <c r="AI342" s="65">
        <v>0</v>
      </c>
      <c r="AJ342" s="68">
        <v>0</v>
      </c>
      <c r="AK342" s="65" t="s">
        <v>89</v>
      </c>
      <c r="AL342" s="78" t="s">
        <v>89</v>
      </c>
      <c r="AM342" s="65">
        <v>0</v>
      </c>
      <c r="AN342" s="78" t="s">
        <v>89</v>
      </c>
      <c r="AO342" s="78" t="s">
        <v>89</v>
      </c>
      <c r="AP342" s="78" t="s">
        <v>89</v>
      </c>
      <c r="AQ342" s="49">
        <f t="shared" si="27"/>
        <v>0</v>
      </c>
      <c r="AR342" s="49">
        <f>+L342+AE342-AJ342</f>
        <v>22800000</v>
      </c>
      <c r="AS342" s="65" t="s">
        <v>90</v>
      </c>
      <c r="AT342" s="68">
        <v>0</v>
      </c>
      <c r="AU342" s="65" t="s">
        <v>90</v>
      </c>
      <c r="AV342" s="68">
        <v>0</v>
      </c>
      <c r="AW342" s="75" t="s">
        <v>89</v>
      </c>
      <c r="AX342" s="224">
        <v>0</v>
      </c>
      <c r="AY342" s="79">
        <f t="shared" si="28"/>
        <v>22800000</v>
      </c>
      <c r="AZ342" s="223">
        <f t="shared" si="29"/>
        <v>0</v>
      </c>
      <c r="BA342" s="74">
        <v>0</v>
      </c>
      <c r="BB342" s="75" t="s">
        <v>89</v>
      </c>
      <c r="BC342" s="65" t="s">
        <v>108</v>
      </c>
      <c r="BD342" s="400" t="s">
        <v>6325</v>
      </c>
      <c r="BE342" s="221" t="s">
        <v>87</v>
      </c>
      <c r="BF342" s="221" t="s">
        <v>87</v>
      </c>
    </row>
    <row r="343" spans="2:58" x14ac:dyDescent="0.25">
      <c r="B343" s="221">
        <v>2025</v>
      </c>
      <c r="C343" s="221">
        <v>891780111</v>
      </c>
      <c r="D343" s="221" t="s">
        <v>78</v>
      </c>
      <c r="E343" s="49" t="s">
        <v>6324</v>
      </c>
      <c r="F343" s="65" t="s">
        <v>6323</v>
      </c>
      <c r="G343" s="65">
        <v>0</v>
      </c>
      <c r="H343" s="65" t="s">
        <v>81</v>
      </c>
      <c r="I343" s="65" t="s">
        <v>82</v>
      </c>
      <c r="J343" s="67" t="s">
        <v>83</v>
      </c>
      <c r="K343" s="66" t="s">
        <v>6322</v>
      </c>
      <c r="L343" s="68">
        <v>12150000</v>
      </c>
      <c r="M343" s="65" t="s">
        <v>85</v>
      </c>
      <c r="N343" s="66" t="s">
        <v>4607</v>
      </c>
      <c r="O343" s="66">
        <v>1005709255</v>
      </c>
      <c r="P343" s="66">
        <v>123</v>
      </c>
      <c r="Q343" s="70">
        <v>45679</v>
      </c>
      <c r="R343" s="66">
        <v>1353279124</v>
      </c>
      <c r="S343" s="70">
        <v>45855</v>
      </c>
      <c r="T343" s="68">
        <v>12150000</v>
      </c>
      <c r="U343" s="68">
        <v>24386</v>
      </c>
      <c r="V343" s="65" t="s">
        <v>87</v>
      </c>
      <c r="W343" s="68">
        <v>36723796</v>
      </c>
      <c r="X343" s="67" t="s">
        <v>4606</v>
      </c>
      <c r="Y343" s="70">
        <v>45854</v>
      </c>
      <c r="Z343" s="70">
        <v>45855</v>
      </c>
      <c r="AA343" s="70" t="s">
        <v>89</v>
      </c>
      <c r="AB343" s="70">
        <v>45991</v>
      </c>
      <c r="AC343" s="49">
        <f t="shared" si="25"/>
        <v>136</v>
      </c>
      <c r="AD343" s="65">
        <v>0</v>
      </c>
      <c r="AE343" s="68">
        <v>0</v>
      </c>
      <c r="AF343" s="65">
        <v>0</v>
      </c>
      <c r="AG343" s="77" t="s">
        <v>89</v>
      </c>
      <c r="AH343" s="49">
        <f t="shared" si="26"/>
        <v>0</v>
      </c>
      <c r="AI343" s="65">
        <v>0</v>
      </c>
      <c r="AJ343" s="68">
        <v>0</v>
      </c>
      <c r="AK343" s="65" t="s">
        <v>89</v>
      </c>
      <c r="AL343" s="78" t="s">
        <v>89</v>
      </c>
      <c r="AM343" s="65">
        <v>0</v>
      </c>
      <c r="AN343" s="78" t="s">
        <v>89</v>
      </c>
      <c r="AO343" s="78" t="s">
        <v>89</v>
      </c>
      <c r="AP343" s="78" t="s">
        <v>89</v>
      </c>
      <c r="AQ343" s="49">
        <f t="shared" si="27"/>
        <v>0</v>
      </c>
      <c r="AR343" s="49">
        <f>+L343+AE343-AJ343</f>
        <v>12150000</v>
      </c>
      <c r="AS343" s="65" t="s">
        <v>87</v>
      </c>
      <c r="AT343" s="68">
        <v>12150000</v>
      </c>
      <c r="AU343" s="65" t="s">
        <v>90</v>
      </c>
      <c r="AV343" s="68">
        <v>0</v>
      </c>
      <c r="AW343" s="75" t="s">
        <v>89</v>
      </c>
      <c r="AX343" s="224">
        <v>0</v>
      </c>
      <c r="AY343" s="79">
        <f t="shared" si="28"/>
        <v>12150000</v>
      </c>
      <c r="AZ343" s="223">
        <f t="shared" si="29"/>
        <v>0</v>
      </c>
      <c r="BA343" s="74">
        <v>0</v>
      </c>
      <c r="BB343" s="75" t="s">
        <v>89</v>
      </c>
      <c r="BC343" s="65" t="s">
        <v>108</v>
      </c>
      <c r="BD343" s="400" t="s">
        <v>6321</v>
      </c>
      <c r="BE343" s="221" t="s">
        <v>87</v>
      </c>
      <c r="BF343" s="221" t="s">
        <v>87</v>
      </c>
    </row>
    <row r="344" spans="2:58" x14ac:dyDescent="0.25">
      <c r="B344" s="221">
        <v>2025</v>
      </c>
      <c r="C344" s="221">
        <v>891780111</v>
      </c>
      <c r="D344" s="221" t="s">
        <v>78</v>
      </c>
      <c r="E344" s="49" t="s">
        <v>6320</v>
      </c>
      <c r="F344" s="65" t="s">
        <v>6319</v>
      </c>
      <c r="G344" s="65">
        <v>0</v>
      </c>
      <c r="H344" s="65" t="s">
        <v>81</v>
      </c>
      <c r="I344" s="65" t="s">
        <v>3368</v>
      </c>
      <c r="J344" s="67" t="s">
        <v>83</v>
      </c>
      <c r="K344" s="66" t="s">
        <v>6318</v>
      </c>
      <c r="L344" s="68">
        <v>301000000</v>
      </c>
      <c r="M344" s="65" t="s">
        <v>85</v>
      </c>
      <c r="N344" s="66" t="s">
        <v>6317</v>
      </c>
      <c r="O344" s="66">
        <v>901255659</v>
      </c>
      <c r="P344" s="66">
        <v>1361</v>
      </c>
      <c r="Q344" s="70">
        <v>45832</v>
      </c>
      <c r="R344" s="66">
        <v>301000000</v>
      </c>
      <c r="S344" s="70">
        <v>45855</v>
      </c>
      <c r="T344" s="68">
        <v>301000000</v>
      </c>
      <c r="U344" s="68">
        <v>24380</v>
      </c>
      <c r="V344" s="65" t="s">
        <v>87</v>
      </c>
      <c r="W344" s="68">
        <v>85155333</v>
      </c>
      <c r="X344" s="67" t="s">
        <v>3595</v>
      </c>
      <c r="Y344" s="70">
        <v>45854</v>
      </c>
      <c r="Z344" s="70">
        <v>45860</v>
      </c>
      <c r="AA344" s="70">
        <v>45859</v>
      </c>
      <c r="AB344" s="70">
        <v>46006</v>
      </c>
      <c r="AC344" s="49">
        <f t="shared" si="25"/>
        <v>147</v>
      </c>
      <c r="AD344" s="65">
        <v>0</v>
      </c>
      <c r="AE344" s="68">
        <v>0</v>
      </c>
      <c r="AF344" s="65">
        <v>0</v>
      </c>
      <c r="AG344" s="77" t="s">
        <v>89</v>
      </c>
      <c r="AH344" s="49">
        <f t="shared" si="26"/>
        <v>0</v>
      </c>
      <c r="AI344" s="65">
        <v>0</v>
      </c>
      <c r="AJ344" s="68">
        <v>0</v>
      </c>
      <c r="AK344" s="65" t="s">
        <v>89</v>
      </c>
      <c r="AL344" s="78" t="s">
        <v>89</v>
      </c>
      <c r="AM344" s="65">
        <v>0</v>
      </c>
      <c r="AN344" s="78" t="s">
        <v>89</v>
      </c>
      <c r="AO344" s="78" t="s">
        <v>89</v>
      </c>
      <c r="AP344" s="78" t="s">
        <v>89</v>
      </c>
      <c r="AQ344" s="49">
        <f t="shared" si="27"/>
        <v>0</v>
      </c>
      <c r="AR344" s="49">
        <f>+L344+AE344-AJ344</f>
        <v>301000000</v>
      </c>
      <c r="AS344" s="65" t="s">
        <v>90</v>
      </c>
      <c r="AT344" s="68">
        <v>0</v>
      </c>
      <c r="AU344" s="65" t="s">
        <v>90</v>
      </c>
      <c r="AV344" s="68">
        <v>0</v>
      </c>
      <c r="AW344" s="75" t="s">
        <v>89</v>
      </c>
      <c r="AX344" s="224">
        <v>0</v>
      </c>
      <c r="AY344" s="79">
        <f t="shared" si="28"/>
        <v>301000000</v>
      </c>
      <c r="AZ344" s="223">
        <f t="shared" si="29"/>
        <v>0</v>
      </c>
      <c r="BA344" s="74">
        <v>0</v>
      </c>
      <c r="BB344" s="75" t="s">
        <v>89</v>
      </c>
      <c r="BC344" s="65" t="s">
        <v>108</v>
      </c>
      <c r="BD344" s="400" t="s">
        <v>6316</v>
      </c>
      <c r="BE344" s="221" t="s">
        <v>87</v>
      </c>
      <c r="BF344" s="221" t="s">
        <v>87</v>
      </c>
    </row>
    <row r="345" spans="2:58" x14ac:dyDescent="0.25">
      <c r="B345" s="221">
        <v>2025</v>
      </c>
      <c r="C345" s="221">
        <v>891780111</v>
      </c>
      <c r="D345" s="221" t="s">
        <v>78</v>
      </c>
      <c r="E345" s="49" t="s">
        <v>6315</v>
      </c>
      <c r="F345" s="65" t="s">
        <v>6314</v>
      </c>
      <c r="G345" s="65">
        <v>0</v>
      </c>
      <c r="H345" s="65" t="s">
        <v>81</v>
      </c>
      <c r="I345" s="65" t="s">
        <v>3368</v>
      </c>
      <c r="J345" s="67" t="s">
        <v>83</v>
      </c>
      <c r="K345" s="66" t="s">
        <v>6313</v>
      </c>
      <c r="L345" s="68">
        <v>5322982</v>
      </c>
      <c r="M345" s="65" t="s">
        <v>85</v>
      </c>
      <c r="N345" s="66" t="s">
        <v>6312</v>
      </c>
      <c r="O345" s="66">
        <v>1123631254</v>
      </c>
      <c r="P345" s="66">
        <v>1211</v>
      </c>
      <c r="Q345" s="70">
        <v>45807</v>
      </c>
      <c r="R345" s="66">
        <v>145102578</v>
      </c>
      <c r="S345" s="70">
        <v>45855</v>
      </c>
      <c r="T345" s="68">
        <v>5322982</v>
      </c>
      <c r="U345" s="68">
        <v>24378</v>
      </c>
      <c r="V345" s="65" t="s">
        <v>87</v>
      </c>
      <c r="W345" s="68">
        <v>79600056</v>
      </c>
      <c r="X345" s="67" t="s">
        <v>1652</v>
      </c>
      <c r="Y345" s="70">
        <v>45855</v>
      </c>
      <c r="Z345" s="70">
        <v>45855</v>
      </c>
      <c r="AA345" s="70" t="s">
        <v>89</v>
      </c>
      <c r="AB345" s="70">
        <v>45886</v>
      </c>
      <c r="AC345" s="49">
        <f t="shared" si="25"/>
        <v>31</v>
      </c>
      <c r="AD345" s="65">
        <v>0</v>
      </c>
      <c r="AE345" s="68">
        <v>0</v>
      </c>
      <c r="AF345" s="65">
        <v>0</v>
      </c>
      <c r="AG345" s="77" t="s">
        <v>89</v>
      </c>
      <c r="AH345" s="49">
        <f t="shared" si="26"/>
        <v>0</v>
      </c>
      <c r="AI345" s="65">
        <v>0</v>
      </c>
      <c r="AJ345" s="68">
        <v>0</v>
      </c>
      <c r="AK345" s="65" t="s">
        <v>89</v>
      </c>
      <c r="AL345" s="78" t="s">
        <v>89</v>
      </c>
      <c r="AM345" s="65">
        <v>0</v>
      </c>
      <c r="AN345" s="78" t="s">
        <v>89</v>
      </c>
      <c r="AO345" s="78" t="s">
        <v>89</v>
      </c>
      <c r="AP345" s="78" t="s">
        <v>89</v>
      </c>
      <c r="AQ345" s="49">
        <f t="shared" si="27"/>
        <v>0</v>
      </c>
      <c r="AR345" s="49">
        <f>+L345+AE345-AJ345</f>
        <v>5322982</v>
      </c>
      <c r="AS345" s="65" t="s">
        <v>90</v>
      </c>
      <c r="AT345" s="68">
        <v>0</v>
      </c>
      <c r="AU345" s="65" t="s">
        <v>90</v>
      </c>
      <c r="AV345" s="68">
        <v>0</v>
      </c>
      <c r="AW345" s="75" t="s">
        <v>89</v>
      </c>
      <c r="AX345" s="224">
        <v>0</v>
      </c>
      <c r="AY345" s="79">
        <f t="shared" si="28"/>
        <v>5322982</v>
      </c>
      <c r="AZ345" s="223">
        <f t="shared" si="29"/>
        <v>0</v>
      </c>
      <c r="BA345" s="74">
        <v>1</v>
      </c>
      <c r="BB345" s="75" t="s">
        <v>89</v>
      </c>
      <c r="BC345" s="65" t="s">
        <v>103</v>
      </c>
      <c r="BD345" s="400" t="s">
        <v>6311</v>
      </c>
      <c r="BE345" s="221" t="s">
        <v>87</v>
      </c>
      <c r="BF345" s="221" t="s">
        <v>87</v>
      </c>
    </row>
    <row r="346" spans="2:58" x14ac:dyDescent="0.25">
      <c r="B346" s="221">
        <v>2025</v>
      </c>
      <c r="C346" s="221">
        <v>891780111</v>
      </c>
      <c r="D346" s="221" t="s">
        <v>78</v>
      </c>
      <c r="E346" s="49" t="s">
        <v>6310</v>
      </c>
      <c r="F346" s="65" t="s">
        <v>6309</v>
      </c>
      <c r="G346" s="65">
        <v>0</v>
      </c>
      <c r="H346" s="65" t="s">
        <v>81</v>
      </c>
      <c r="I346" s="65" t="s">
        <v>3368</v>
      </c>
      <c r="J346" s="67" t="s">
        <v>83</v>
      </c>
      <c r="K346" s="66" t="s">
        <v>6308</v>
      </c>
      <c r="L346" s="68">
        <v>5322982</v>
      </c>
      <c r="M346" s="65" t="s">
        <v>85</v>
      </c>
      <c r="N346" s="66" t="s">
        <v>6307</v>
      </c>
      <c r="O346" s="66">
        <v>1082994972</v>
      </c>
      <c r="P346" s="66">
        <v>1211</v>
      </c>
      <c r="Q346" s="70">
        <v>45807</v>
      </c>
      <c r="R346" s="66">
        <v>145102578</v>
      </c>
      <c r="S346" s="70">
        <v>45855</v>
      </c>
      <c r="T346" s="68">
        <v>5322982</v>
      </c>
      <c r="U346" s="68">
        <v>24370</v>
      </c>
      <c r="V346" s="65" t="s">
        <v>87</v>
      </c>
      <c r="W346" s="68">
        <v>79600056</v>
      </c>
      <c r="X346" s="67" t="s">
        <v>1652</v>
      </c>
      <c r="Y346" s="70">
        <v>45855</v>
      </c>
      <c r="Z346" s="70">
        <v>45855</v>
      </c>
      <c r="AA346" s="70" t="s">
        <v>89</v>
      </c>
      <c r="AB346" s="70">
        <v>45886</v>
      </c>
      <c r="AC346" s="49">
        <f t="shared" si="25"/>
        <v>31</v>
      </c>
      <c r="AD346" s="65">
        <v>0</v>
      </c>
      <c r="AE346" s="68">
        <v>0</v>
      </c>
      <c r="AF346" s="65">
        <v>0</v>
      </c>
      <c r="AG346" s="77" t="s">
        <v>89</v>
      </c>
      <c r="AH346" s="49">
        <f t="shared" si="26"/>
        <v>0</v>
      </c>
      <c r="AI346" s="65">
        <v>0</v>
      </c>
      <c r="AJ346" s="68">
        <v>0</v>
      </c>
      <c r="AK346" s="65" t="s">
        <v>89</v>
      </c>
      <c r="AL346" s="78" t="s">
        <v>89</v>
      </c>
      <c r="AM346" s="65">
        <v>0</v>
      </c>
      <c r="AN346" s="78" t="s">
        <v>89</v>
      </c>
      <c r="AO346" s="78" t="s">
        <v>89</v>
      </c>
      <c r="AP346" s="78" t="s">
        <v>89</v>
      </c>
      <c r="AQ346" s="49">
        <f t="shared" si="27"/>
        <v>0</v>
      </c>
      <c r="AR346" s="49">
        <f>+L346+AE346-AJ346</f>
        <v>5322982</v>
      </c>
      <c r="AS346" s="65" t="s">
        <v>90</v>
      </c>
      <c r="AT346" s="68">
        <v>0</v>
      </c>
      <c r="AU346" s="65" t="s">
        <v>90</v>
      </c>
      <c r="AV346" s="68">
        <v>0</v>
      </c>
      <c r="AW346" s="75" t="s">
        <v>89</v>
      </c>
      <c r="AX346" s="224">
        <v>0</v>
      </c>
      <c r="AY346" s="79">
        <f t="shared" si="28"/>
        <v>5322982</v>
      </c>
      <c r="AZ346" s="223">
        <f t="shared" si="29"/>
        <v>0</v>
      </c>
      <c r="BA346" s="74">
        <v>1</v>
      </c>
      <c r="BB346" s="75" t="s">
        <v>89</v>
      </c>
      <c r="BC346" s="65" t="s">
        <v>103</v>
      </c>
      <c r="BD346" s="400" t="s">
        <v>6306</v>
      </c>
      <c r="BE346" s="221" t="s">
        <v>87</v>
      </c>
      <c r="BF346" s="221" t="s">
        <v>87</v>
      </c>
    </row>
    <row r="347" spans="2:58" x14ac:dyDescent="0.25">
      <c r="B347" s="221">
        <v>2025</v>
      </c>
      <c r="C347" s="221">
        <v>891780111</v>
      </c>
      <c r="D347" s="221" t="s">
        <v>78</v>
      </c>
      <c r="E347" s="49" t="s">
        <v>6305</v>
      </c>
      <c r="F347" s="65" t="s">
        <v>6304</v>
      </c>
      <c r="G347" s="65">
        <v>0</v>
      </c>
      <c r="H347" s="65" t="s">
        <v>81</v>
      </c>
      <c r="I347" s="65" t="s">
        <v>82</v>
      </c>
      <c r="J347" s="67" t="s">
        <v>83</v>
      </c>
      <c r="K347" s="66" t="s">
        <v>6303</v>
      </c>
      <c r="L347" s="68">
        <v>15592500</v>
      </c>
      <c r="M347" s="65" t="s">
        <v>85</v>
      </c>
      <c r="N347" s="66" t="s">
        <v>6302</v>
      </c>
      <c r="O347" s="66">
        <v>1221970531</v>
      </c>
      <c r="P347" s="66">
        <v>123</v>
      </c>
      <c r="Q347" s="70">
        <v>45679</v>
      </c>
      <c r="R347" s="66">
        <v>1353279124</v>
      </c>
      <c r="S347" s="70">
        <v>45855</v>
      </c>
      <c r="T347" s="68">
        <v>15592500</v>
      </c>
      <c r="U347" s="68">
        <v>24368</v>
      </c>
      <c r="V347" s="65" t="s">
        <v>87</v>
      </c>
      <c r="W347" s="68">
        <v>36723796</v>
      </c>
      <c r="X347" s="67" t="s">
        <v>4606</v>
      </c>
      <c r="Y347" s="70">
        <v>45855</v>
      </c>
      <c r="Z347" s="70">
        <v>45855</v>
      </c>
      <c r="AA347" s="70" t="s">
        <v>89</v>
      </c>
      <c r="AB347" s="70">
        <v>45991</v>
      </c>
      <c r="AC347" s="49">
        <f t="shared" si="25"/>
        <v>136</v>
      </c>
      <c r="AD347" s="65">
        <v>0</v>
      </c>
      <c r="AE347" s="68">
        <v>0</v>
      </c>
      <c r="AF347" s="65">
        <v>0</v>
      </c>
      <c r="AG347" s="77" t="s">
        <v>89</v>
      </c>
      <c r="AH347" s="49">
        <f t="shared" si="26"/>
        <v>0</v>
      </c>
      <c r="AI347" s="65">
        <v>0</v>
      </c>
      <c r="AJ347" s="68">
        <v>0</v>
      </c>
      <c r="AK347" s="65" t="s">
        <v>89</v>
      </c>
      <c r="AL347" s="78" t="s">
        <v>89</v>
      </c>
      <c r="AM347" s="65">
        <v>0</v>
      </c>
      <c r="AN347" s="78" t="s">
        <v>89</v>
      </c>
      <c r="AO347" s="78" t="s">
        <v>89</v>
      </c>
      <c r="AP347" s="78" t="s">
        <v>89</v>
      </c>
      <c r="AQ347" s="49">
        <f t="shared" si="27"/>
        <v>0</v>
      </c>
      <c r="AR347" s="49">
        <f>+L347+AE347-AJ347</f>
        <v>15592500</v>
      </c>
      <c r="AS347" s="65" t="s">
        <v>87</v>
      </c>
      <c r="AT347" s="68">
        <v>15592500</v>
      </c>
      <c r="AU347" s="65" t="s">
        <v>90</v>
      </c>
      <c r="AV347" s="68">
        <v>0</v>
      </c>
      <c r="AW347" s="75" t="s">
        <v>89</v>
      </c>
      <c r="AX347" s="224">
        <v>0</v>
      </c>
      <c r="AY347" s="79">
        <f t="shared" si="28"/>
        <v>15592500</v>
      </c>
      <c r="AZ347" s="223">
        <f t="shared" si="29"/>
        <v>0</v>
      </c>
      <c r="BA347" s="74">
        <v>0</v>
      </c>
      <c r="BB347" s="75" t="s">
        <v>89</v>
      </c>
      <c r="BC347" s="65" t="s">
        <v>108</v>
      </c>
      <c r="BD347" s="400" t="s">
        <v>6301</v>
      </c>
      <c r="BE347" s="221" t="s">
        <v>87</v>
      </c>
      <c r="BF347" s="221" t="s">
        <v>87</v>
      </c>
    </row>
    <row r="348" spans="2:58" x14ac:dyDescent="0.25">
      <c r="B348" s="221">
        <v>2025</v>
      </c>
      <c r="C348" s="221">
        <v>891780111</v>
      </c>
      <c r="D348" s="221" t="s">
        <v>78</v>
      </c>
      <c r="E348" s="49" t="s">
        <v>6300</v>
      </c>
      <c r="F348" s="65" t="s">
        <v>6299</v>
      </c>
      <c r="G348" s="65">
        <v>0</v>
      </c>
      <c r="H348" s="65" t="s">
        <v>81</v>
      </c>
      <c r="I348" s="65" t="s">
        <v>3368</v>
      </c>
      <c r="J348" s="67" t="s">
        <v>83</v>
      </c>
      <c r="K348" s="66" t="s">
        <v>6298</v>
      </c>
      <c r="L348" s="68">
        <v>35310000</v>
      </c>
      <c r="M348" s="65" t="s">
        <v>85</v>
      </c>
      <c r="N348" s="66" t="s">
        <v>6297</v>
      </c>
      <c r="O348" s="66">
        <v>1083022534</v>
      </c>
      <c r="P348" s="66">
        <v>1465</v>
      </c>
      <c r="Q348" s="70">
        <v>45846</v>
      </c>
      <c r="R348" s="66">
        <v>885016000</v>
      </c>
      <c r="S348" s="70">
        <v>45855</v>
      </c>
      <c r="T348" s="68">
        <v>35310000</v>
      </c>
      <c r="U348" s="68">
        <v>24367</v>
      </c>
      <c r="V348" s="65" t="s">
        <v>87</v>
      </c>
      <c r="W348" s="68">
        <v>1082939683</v>
      </c>
      <c r="X348" s="67" t="s">
        <v>3365</v>
      </c>
      <c r="Y348" s="70">
        <v>45855</v>
      </c>
      <c r="Z348" s="70">
        <v>45855</v>
      </c>
      <c r="AA348" s="70" t="s">
        <v>89</v>
      </c>
      <c r="AB348" s="70">
        <v>46003</v>
      </c>
      <c r="AC348" s="49">
        <f t="shared" si="25"/>
        <v>148</v>
      </c>
      <c r="AD348" s="65">
        <v>0</v>
      </c>
      <c r="AE348" s="68">
        <v>0</v>
      </c>
      <c r="AF348" s="65">
        <v>0</v>
      </c>
      <c r="AG348" s="77" t="s">
        <v>89</v>
      </c>
      <c r="AH348" s="49">
        <f t="shared" si="26"/>
        <v>0</v>
      </c>
      <c r="AI348" s="65">
        <v>0</v>
      </c>
      <c r="AJ348" s="68">
        <v>0</v>
      </c>
      <c r="AK348" s="65" t="s">
        <v>89</v>
      </c>
      <c r="AL348" s="78" t="s">
        <v>89</v>
      </c>
      <c r="AM348" s="65">
        <v>0</v>
      </c>
      <c r="AN348" s="78" t="s">
        <v>89</v>
      </c>
      <c r="AO348" s="78" t="s">
        <v>89</v>
      </c>
      <c r="AP348" s="78" t="s">
        <v>89</v>
      </c>
      <c r="AQ348" s="49">
        <f t="shared" si="27"/>
        <v>0</v>
      </c>
      <c r="AR348" s="49">
        <f>+L348+AE348-AJ348</f>
        <v>35310000</v>
      </c>
      <c r="AS348" s="65" t="s">
        <v>90</v>
      </c>
      <c r="AT348" s="68">
        <v>0</v>
      </c>
      <c r="AU348" s="65" t="s">
        <v>90</v>
      </c>
      <c r="AV348" s="68">
        <v>0</v>
      </c>
      <c r="AW348" s="75" t="s">
        <v>89</v>
      </c>
      <c r="AX348" s="224">
        <v>6420000</v>
      </c>
      <c r="AY348" s="79">
        <f t="shared" si="28"/>
        <v>28890000</v>
      </c>
      <c r="AZ348" s="223">
        <f t="shared" si="29"/>
        <v>0.18181818181818182</v>
      </c>
      <c r="BA348" s="74">
        <v>0.18</v>
      </c>
      <c r="BB348" s="75" t="s">
        <v>89</v>
      </c>
      <c r="BC348" s="65" t="s">
        <v>108</v>
      </c>
      <c r="BD348" s="400" t="s">
        <v>6296</v>
      </c>
      <c r="BE348" s="221" t="s">
        <v>87</v>
      </c>
      <c r="BF348" s="221" t="s">
        <v>87</v>
      </c>
    </row>
    <row r="349" spans="2:58" x14ac:dyDescent="0.25">
      <c r="B349" s="221">
        <v>2025</v>
      </c>
      <c r="C349" s="221">
        <v>891780111</v>
      </c>
      <c r="D349" s="221" t="s">
        <v>78</v>
      </c>
      <c r="E349" s="49" t="s">
        <v>6295</v>
      </c>
      <c r="F349" s="65" t="s">
        <v>6294</v>
      </c>
      <c r="G349" s="65">
        <v>0</v>
      </c>
      <c r="H349" s="65" t="s">
        <v>81</v>
      </c>
      <c r="I349" s="65" t="s">
        <v>3368</v>
      </c>
      <c r="J349" s="67" t="s">
        <v>83</v>
      </c>
      <c r="K349" s="66" t="s">
        <v>6293</v>
      </c>
      <c r="L349" s="68">
        <v>46288000</v>
      </c>
      <c r="M349" s="65" t="s">
        <v>85</v>
      </c>
      <c r="N349" s="66" t="s">
        <v>6292</v>
      </c>
      <c r="O349" s="66">
        <v>1082937115</v>
      </c>
      <c r="P349" s="66">
        <v>1465</v>
      </c>
      <c r="Q349" s="70">
        <v>45846</v>
      </c>
      <c r="R349" s="66">
        <v>885016000</v>
      </c>
      <c r="S349" s="70">
        <v>45855</v>
      </c>
      <c r="T349" s="68">
        <v>46288000</v>
      </c>
      <c r="U349" s="68">
        <v>24369</v>
      </c>
      <c r="V349" s="65" t="s">
        <v>87</v>
      </c>
      <c r="W349" s="68">
        <v>1082939683</v>
      </c>
      <c r="X349" s="67" t="s">
        <v>3365</v>
      </c>
      <c r="Y349" s="70">
        <v>45855</v>
      </c>
      <c r="Z349" s="70">
        <v>45855</v>
      </c>
      <c r="AA349" s="70" t="s">
        <v>89</v>
      </c>
      <c r="AB349" s="70">
        <v>46003</v>
      </c>
      <c r="AC349" s="49">
        <f t="shared" si="25"/>
        <v>148</v>
      </c>
      <c r="AD349" s="65">
        <v>0</v>
      </c>
      <c r="AE349" s="68">
        <v>0</v>
      </c>
      <c r="AF349" s="65">
        <v>0</v>
      </c>
      <c r="AG349" s="77" t="s">
        <v>89</v>
      </c>
      <c r="AH349" s="49">
        <f t="shared" si="26"/>
        <v>0</v>
      </c>
      <c r="AI349" s="65">
        <v>0</v>
      </c>
      <c r="AJ349" s="68">
        <v>0</v>
      </c>
      <c r="AK349" s="65" t="s">
        <v>89</v>
      </c>
      <c r="AL349" s="78" t="s">
        <v>89</v>
      </c>
      <c r="AM349" s="65">
        <v>0</v>
      </c>
      <c r="AN349" s="78" t="s">
        <v>89</v>
      </c>
      <c r="AO349" s="78" t="s">
        <v>89</v>
      </c>
      <c r="AP349" s="78" t="s">
        <v>89</v>
      </c>
      <c r="AQ349" s="49">
        <f t="shared" si="27"/>
        <v>0</v>
      </c>
      <c r="AR349" s="49">
        <f>+L349+AE349-AJ349</f>
        <v>46288000</v>
      </c>
      <c r="AS349" s="65" t="s">
        <v>90</v>
      </c>
      <c r="AT349" s="68">
        <v>0</v>
      </c>
      <c r="AU349" s="65" t="s">
        <v>90</v>
      </c>
      <c r="AV349" s="68">
        <v>0</v>
      </c>
      <c r="AW349" s="75" t="s">
        <v>89</v>
      </c>
      <c r="AX349" s="224">
        <v>8416000</v>
      </c>
      <c r="AY349" s="79">
        <f t="shared" si="28"/>
        <v>37872000</v>
      </c>
      <c r="AZ349" s="223">
        <f t="shared" si="29"/>
        <v>0.18181818181818182</v>
      </c>
      <c r="BA349" s="74">
        <v>0.18</v>
      </c>
      <c r="BB349" s="75" t="s">
        <v>89</v>
      </c>
      <c r="BC349" s="65" t="s">
        <v>108</v>
      </c>
      <c r="BD349" s="400" t="s">
        <v>6291</v>
      </c>
      <c r="BE349" s="221" t="s">
        <v>87</v>
      </c>
      <c r="BF349" s="221" t="s">
        <v>87</v>
      </c>
    </row>
    <row r="350" spans="2:58" x14ac:dyDescent="0.25">
      <c r="B350" s="221">
        <v>2025</v>
      </c>
      <c r="C350" s="221">
        <v>891780111</v>
      </c>
      <c r="D350" s="221" t="s">
        <v>78</v>
      </c>
      <c r="E350" s="49" t="s">
        <v>6290</v>
      </c>
      <c r="F350" s="65" t="s">
        <v>6289</v>
      </c>
      <c r="G350" s="65">
        <v>0</v>
      </c>
      <c r="H350" s="65" t="s">
        <v>81</v>
      </c>
      <c r="I350" s="65" t="s">
        <v>3368</v>
      </c>
      <c r="J350" s="67" t="s">
        <v>83</v>
      </c>
      <c r="K350" s="66" t="s">
        <v>6288</v>
      </c>
      <c r="L350" s="68">
        <v>35310000</v>
      </c>
      <c r="M350" s="65" t="s">
        <v>85</v>
      </c>
      <c r="N350" s="66" t="s">
        <v>6287</v>
      </c>
      <c r="O350" s="66">
        <v>1082944027</v>
      </c>
      <c r="P350" s="66">
        <v>1465</v>
      </c>
      <c r="Q350" s="70">
        <v>45846</v>
      </c>
      <c r="R350" s="66">
        <v>885016000</v>
      </c>
      <c r="S350" s="70">
        <v>45855</v>
      </c>
      <c r="T350" s="68">
        <v>35310000</v>
      </c>
      <c r="U350" s="68">
        <v>24366</v>
      </c>
      <c r="V350" s="65" t="s">
        <v>87</v>
      </c>
      <c r="W350" s="68">
        <v>1082939683</v>
      </c>
      <c r="X350" s="67" t="s">
        <v>3365</v>
      </c>
      <c r="Y350" s="70">
        <v>45855</v>
      </c>
      <c r="Z350" s="70">
        <v>45855</v>
      </c>
      <c r="AA350" s="70" t="s">
        <v>89</v>
      </c>
      <c r="AB350" s="70">
        <v>46003</v>
      </c>
      <c r="AC350" s="49">
        <f t="shared" si="25"/>
        <v>148</v>
      </c>
      <c r="AD350" s="65">
        <v>0</v>
      </c>
      <c r="AE350" s="68">
        <v>0</v>
      </c>
      <c r="AF350" s="65">
        <v>0</v>
      </c>
      <c r="AG350" s="77" t="s">
        <v>89</v>
      </c>
      <c r="AH350" s="49">
        <f t="shared" si="26"/>
        <v>0</v>
      </c>
      <c r="AI350" s="65">
        <v>0</v>
      </c>
      <c r="AJ350" s="68">
        <v>0</v>
      </c>
      <c r="AK350" s="65" t="s">
        <v>89</v>
      </c>
      <c r="AL350" s="78" t="s">
        <v>89</v>
      </c>
      <c r="AM350" s="65">
        <v>0</v>
      </c>
      <c r="AN350" s="78" t="s">
        <v>89</v>
      </c>
      <c r="AO350" s="78" t="s">
        <v>89</v>
      </c>
      <c r="AP350" s="78" t="s">
        <v>89</v>
      </c>
      <c r="AQ350" s="49">
        <f t="shared" si="27"/>
        <v>0</v>
      </c>
      <c r="AR350" s="49">
        <f>+L350+AE350-AJ350</f>
        <v>35310000</v>
      </c>
      <c r="AS350" s="65" t="s">
        <v>90</v>
      </c>
      <c r="AT350" s="68">
        <v>0</v>
      </c>
      <c r="AU350" s="65" t="s">
        <v>90</v>
      </c>
      <c r="AV350" s="68">
        <v>0</v>
      </c>
      <c r="AW350" s="75" t="s">
        <v>89</v>
      </c>
      <c r="AX350" s="224">
        <v>6420000</v>
      </c>
      <c r="AY350" s="79">
        <f t="shared" si="28"/>
        <v>28890000</v>
      </c>
      <c r="AZ350" s="223">
        <f t="shared" si="29"/>
        <v>0.18181818181818182</v>
      </c>
      <c r="BA350" s="74">
        <v>0.18</v>
      </c>
      <c r="BB350" s="75" t="s">
        <v>89</v>
      </c>
      <c r="BC350" s="65" t="s">
        <v>108</v>
      </c>
      <c r="BD350" s="400" t="s">
        <v>6286</v>
      </c>
      <c r="BE350" s="221" t="s">
        <v>87</v>
      </c>
      <c r="BF350" s="221" t="s">
        <v>87</v>
      </c>
    </row>
    <row r="351" spans="2:58" x14ac:dyDescent="0.25">
      <c r="B351" s="221">
        <v>2025</v>
      </c>
      <c r="C351" s="221">
        <v>891780111</v>
      </c>
      <c r="D351" s="221" t="s">
        <v>78</v>
      </c>
      <c r="E351" s="49" t="s">
        <v>6285</v>
      </c>
      <c r="F351" s="65" t="s">
        <v>6284</v>
      </c>
      <c r="G351" s="65">
        <v>0</v>
      </c>
      <c r="H351" s="65" t="s">
        <v>81</v>
      </c>
      <c r="I351" s="65" t="s">
        <v>3368</v>
      </c>
      <c r="J351" s="67" t="s">
        <v>83</v>
      </c>
      <c r="K351" s="66" t="s">
        <v>6283</v>
      </c>
      <c r="L351" s="68">
        <v>184000000</v>
      </c>
      <c r="M351" s="65" t="s">
        <v>85</v>
      </c>
      <c r="N351" s="66" t="s">
        <v>6282</v>
      </c>
      <c r="O351" s="66">
        <v>901255659</v>
      </c>
      <c r="P351" s="66">
        <v>1362</v>
      </c>
      <c r="Q351" s="70">
        <v>45832</v>
      </c>
      <c r="R351" s="66">
        <v>184000000</v>
      </c>
      <c r="S351" s="70">
        <v>45855</v>
      </c>
      <c r="T351" s="68">
        <v>184000000</v>
      </c>
      <c r="U351" s="68">
        <v>24389</v>
      </c>
      <c r="V351" s="65" t="s">
        <v>87</v>
      </c>
      <c r="W351" s="68">
        <v>85155333</v>
      </c>
      <c r="X351" s="67" t="s">
        <v>3595</v>
      </c>
      <c r="Y351" s="70">
        <v>45855</v>
      </c>
      <c r="Z351" s="70">
        <v>45860</v>
      </c>
      <c r="AA351" s="70">
        <v>45860</v>
      </c>
      <c r="AB351" s="70">
        <v>46006</v>
      </c>
      <c r="AC351" s="49">
        <f t="shared" si="25"/>
        <v>146</v>
      </c>
      <c r="AD351" s="65">
        <v>0</v>
      </c>
      <c r="AE351" s="68">
        <v>0</v>
      </c>
      <c r="AF351" s="65">
        <v>0</v>
      </c>
      <c r="AG351" s="77" t="s">
        <v>89</v>
      </c>
      <c r="AH351" s="49">
        <f t="shared" si="26"/>
        <v>0</v>
      </c>
      <c r="AI351" s="65">
        <v>0</v>
      </c>
      <c r="AJ351" s="68">
        <v>0</v>
      </c>
      <c r="AK351" s="65" t="s">
        <v>89</v>
      </c>
      <c r="AL351" s="78" t="s">
        <v>89</v>
      </c>
      <c r="AM351" s="65">
        <v>0</v>
      </c>
      <c r="AN351" s="78" t="s">
        <v>89</v>
      </c>
      <c r="AO351" s="78" t="s">
        <v>89</v>
      </c>
      <c r="AP351" s="78" t="s">
        <v>89</v>
      </c>
      <c r="AQ351" s="49">
        <f t="shared" si="27"/>
        <v>0</v>
      </c>
      <c r="AR351" s="49">
        <f>+L351+AE351-AJ351</f>
        <v>184000000</v>
      </c>
      <c r="AS351" s="65" t="s">
        <v>90</v>
      </c>
      <c r="AT351" s="68">
        <v>0</v>
      </c>
      <c r="AU351" s="65" t="s">
        <v>90</v>
      </c>
      <c r="AV351" s="68">
        <v>0</v>
      </c>
      <c r="AW351" s="75" t="s">
        <v>89</v>
      </c>
      <c r="AX351" s="224">
        <v>0</v>
      </c>
      <c r="AY351" s="79">
        <f t="shared" si="28"/>
        <v>184000000</v>
      </c>
      <c r="AZ351" s="223">
        <f t="shared" si="29"/>
        <v>0</v>
      </c>
      <c r="BA351" s="74">
        <v>0</v>
      </c>
      <c r="BB351" s="75" t="s">
        <v>89</v>
      </c>
      <c r="BC351" s="65" t="s">
        <v>108</v>
      </c>
      <c r="BD351" s="400" t="s">
        <v>6281</v>
      </c>
      <c r="BE351" s="221" t="s">
        <v>87</v>
      </c>
      <c r="BF351" s="221" t="s">
        <v>87</v>
      </c>
    </row>
    <row r="352" spans="2:58" x14ac:dyDescent="0.25">
      <c r="B352" s="221">
        <v>2025</v>
      </c>
      <c r="C352" s="221">
        <v>891780111</v>
      </c>
      <c r="D352" s="221" t="s">
        <v>78</v>
      </c>
      <c r="E352" s="49" t="s">
        <v>6280</v>
      </c>
      <c r="F352" s="65" t="s">
        <v>6279</v>
      </c>
      <c r="G352" s="65">
        <v>0</v>
      </c>
      <c r="H352" s="65" t="s">
        <v>81</v>
      </c>
      <c r="I352" s="65" t="s">
        <v>3368</v>
      </c>
      <c r="J352" s="67" t="s">
        <v>83</v>
      </c>
      <c r="K352" s="66" t="s">
        <v>6278</v>
      </c>
      <c r="L352" s="68">
        <v>10349057</v>
      </c>
      <c r="M352" s="65" t="s">
        <v>85</v>
      </c>
      <c r="N352" s="66" t="s">
        <v>6277</v>
      </c>
      <c r="O352" s="66">
        <v>85469041</v>
      </c>
      <c r="P352" s="66">
        <v>1508</v>
      </c>
      <c r="Q352" s="70">
        <v>45848</v>
      </c>
      <c r="R352" s="66">
        <v>10349057</v>
      </c>
      <c r="S352" s="70">
        <v>45855</v>
      </c>
      <c r="T352" s="68">
        <v>10349057</v>
      </c>
      <c r="U352" s="68">
        <v>24387</v>
      </c>
      <c r="V352" s="65" t="s">
        <v>87</v>
      </c>
      <c r="W352" s="68">
        <v>85155333</v>
      </c>
      <c r="X352" s="67" t="s">
        <v>3595</v>
      </c>
      <c r="Y352" s="70">
        <v>45855</v>
      </c>
      <c r="Z352" s="70">
        <v>45855</v>
      </c>
      <c r="AA352" s="70" t="s">
        <v>89</v>
      </c>
      <c r="AB352" s="70">
        <v>46022</v>
      </c>
      <c r="AC352" s="49">
        <f t="shared" si="25"/>
        <v>167</v>
      </c>
      <c r="AD352" s="65">
        <v>0</v>
      </c>
      <c r="AE352" s="68">
        <v>0</v>
      </c>
      <c r="AF352" s="65">
        <v>0</v>
      </c>
      <c r="AG352" s="77" t="s">
        <v>89</v>
      </c>
      <c r="AH352" s="49">
        <f t="shared" si="26"/>
        <v>0</v>
      </c>
      <c r="AI352" s="65">
        <v>0</v>
      </c>
      <c r="AJ352" s="68">
        <v>0</v>
      </c>
      <c r="AK352" s="65" t="s">
        <v>89</v>
      </c>
      <c r="AL352" s="78" t="s">
        <v>89</v>
      </c>
      <c r="AM352" s="65">
        <v>0</v>
      </c>
      <c r="AN352" s="78" t="s">
        <v>89</v>
      </c>
      <c r="AO352" s="78" t="s">
        <v>89</v>
      </c>
      <c r="AP352" s="78" t="s">
        <v>89</v>
      </c>
      <c r="AQ352" s="49">
        <f t="shared" si="27"/>
        <v>0</v>
      </c>
      <c r="AR352" s="49">
        <f>+L352+AE352-AJ352</f>
        <v>10349057</v>
      </c>
      <c r="AS352" s="65" t="s">
        <v>90</v>
      </c>
      <c r="AT352" s="68">
        <v>0</v>
      </c>
      <c r="AU352" s="65" t="s">
        <v>90</v>
      </c>
      <c r="AV352" s="68">
        <v>0</v>
      </c>
      <c r="AW352" s="75" t="s">
        <v>89</v>
      </c>
      <c r="AX352" s="224">
        <v>0</v>
      </c>
      <c r="AY352" s="79">
        <f t="shared" si="28"/>
        <v>10349057</v>
      </c>
      <c r="AZ352" s="223">
        <f t="shared" si="29"/>
        <v>0</v>
      </c>
      <c r="BA352" s="74">
        <v>0</v>
      </c>
      <c r="BB352" s="75" t="s">
        <v>89</v>
      </c>
      <c r="BC352" s="65" t="s">
        <v>108</v>
      </c>
      <c r="BD352" s="400" t="s">
        <v>6276</v>
      </c>
      <c r="BE352" s="221" t="s">
        <v>87</v>
      </c>
      <c r="BF352" s="221" t="s">
        <v>87</v>
      </c>
    </row>
    <row r="353" spans="2:58" x14ac:dyDescent="0.25">
      <c r="B353" s="221">
        <v>2025</v>
      </c>
      <c r="C353" s="221">
        <v>891780111</v>
      </c>
      <c r="D353" s="221" t="s">
        <v>78</v>
      </c>
      <c r="E353" s="49" t="s">
        <v>6275</v>
      </c>
      <c r="F353" s="65" t="s">
        <v>6274</v>
      </c>
      <c r="G353" s="65">
        <v>0</v>
      </c>
      <c r="H353" s="65" t="s">
        <v>81</v>
      </c>
      <c r="I353" s="65" t="s">
        <v>82</v>
      </c>
      <c r="J353" s="67" t="s">
        <v>83</v>
      </c>
      <c r="K353" s="66" t="s">
        <v>6273</v>
      </c>
      <c r="L353" s="68">
        <v>9900000</v>
      </c>
      <c r="M353" s="65" t="s">
        <v>85</v>
      </c>
      <c r="N353" s="66" t="s">
        <v>6272</v>
      </c>
      <c r="O353" s="66">
        <v>1083029427</v>
      </c>
      <c r="P353" s="66">
        <v>1576</v>
      </c>
      <c r="Q353" s="70">
        <v>45854</v>
      </c>
      <c r="R353" s="66">
        <v>21100000</v>
      </c>
      <c r="S353" s="70">
        <v>45856</v>
      </c>
      <c r="T353" s="68">
        <v>9900000</v>
      </c>
      <c r="U353" s="68">
        <v>24433</v>
      </c>
      <c r="V353" s="65" t="s">
        <v>87</v>
      </c>
      <c r="W353" s="68">
        <v>85155333</v>
      </c>
      <c r="X353" s="67" t="s">
        <v>3595</v>
      </c>
      <c r="Y353" s="70">
        <v>45856</v>
      </c>
      <c r="Z353" s="70">
        <v>45856</v>
      </c>
      <c r="AA353" s="70" t="s">
        <v>89</v>
      </c>
      <c r="AB353" s="70">
        <v>46006</v>
      </c>
      <c r="AC353" s="49">
        <f t="shared" si="25"/>
        <v>150</v>
      </c>
      <c r="AD353" s="65">
        <v>0</v>
      </c>
      <c r="AE353" s="68">
        <v>0</v>
      </c>
      <c r="AF353" s="65">
        <v>0</v>
      </c>
      <c r="AG353" s="77" t="s">
        <v>89</v>
      </c>
      <c r="AH353" s="49">
        <f t="shared" si="26"/>
        <v>0</v>
      </c>
      <c r="AI353" s="65">
        <v>0</v>
      </c>
      <c r="AJ353" s="68">
        <v>0</v>
      </c>
      <c r="AK353" s="65" t="s">
        <v>89</v>
      </c>
      <c r="AL353" s="78" t="s">
        <v>89</v>
      </c>
      <c r="AM353" s="65">
        <v>0</v>
      </c>
      <c r="AN353" s="78" t="s">
        <v>89</v>
      </c>
      <c r="AO353" s="78" t="s">
        <v>89</v>
      </c>
      <c r="AP353" s="78" t="s">
        <v>89</v>
      </c>
      <c r="AQ353" s="49">
        <f t="shared" si="27"/>
        <v>0</v>
      </c>
      <c r="AR353" s="49">
        <f>+L353+AE353-AJ353</f>
        <v>9900000</v>
      </c>
      <c r="AS353" s="65" t="s">
        <v>87</v>
      </c>
      <c r="AT353" s="68">
        <v>9900000</v>
      </c>
      <c r="AU353" s="65" t="s">
        <v>90</v>
      </c>
      <c r="AV353" s="68">
        <v>0</v>
      </c>
      <c r="AW353" s="75" t="s">
        <v>89</v>
      </c>
      <c r="AX353" s="224">
        <v>0</v>
      </c>
      <c r="AY353" s="79">
        <f t="shared" si="28"/>
        <v>9900000</v>
      </c>
      <c r="AZ353" s="223">
        <f t="shared" si="29"/>
        <v>0</v>
      </c>
      <c r="BA353" s="74">
        <v>0</v>
      </c>
      <c r="BB353" s="75" t="s">
        <v>89</v>
      </c>
      <c r="BC353" s="65" t="s">
        <v>108</v>
      </c>
      <c r="BD353" s="400" t="s">
        <v>6271</v>
      </c>
      <c r="BE353" s="221" t="s">
        <v>87</v>
      </c>
      <c r="BF353" s="221" t="s">
        <v>87</v>
      </c>
    </row>
    <row r="354" spans="2:58" x14ac:dyDescent="0.25">
      <c r="B354" s="221">
        <v>2025</v>
      </c>
      <c r="C354" s="221">
        <v>891780111</v>
      </c>
      <c r="D354" s="221" t="s">
        <v>78</v>
      </c>
      <c r="E354" s="49" t="s">
        <v>6270</v>
      </c>
      <c r="F354" s="65" t="s">
        <v>6269</v>
      </c>
      <c r="G354" s="65">
        <v>0</v>
      </c>
      <c r="H354" s="65" t="s">
        <v>81</v>
      </c>
      <c r="I354" s="65" t="s">
        <v>82</v>
      </c>
      <c r="J354" s="67" t="s">
        <v>83</v>
      </c>
      <c r="K354" s="66" t="s">
        <v>6268</v>
      </c>
      <c r="L354" s="68">
        <v>20000000</v>
      </c>
      <c r="M354" s="65" t="s">
        <v>85</v>
      </c>
      <c r="N354" s="66" t="s">
        <v>6267</v>
      </c>
      <c r="O354" s="66">
        <v>85203777</v>
      </c>
      <c r="P354" s="66">
        <v>1539</v>
      </c>
      <c r="Q354" s="70">
        <v>45852</v>
      </c>
      <c r="R354" s="66">
        <v>101557500</v>
      </c>
      <c r="S354" s="70">
        <v>45856</v>
      </c>
      <c r="T354" s="68">
        <v>20000000</v>
      </c>
      <c r="U354" s="68">
        <v>24432</v>
      </c>
      <c r="V354" s="65" t="s">
        <v>87</v>
      </c>
      <c r="W354" s="68">
        <v>1082939683</v>
      </c>
      <c r="X354" s="67" t="s">
        <v>3365</v>
      </c>
      <c r="Y354" s="70">
        <v>45856</v>
      </c>
      <c r="Z354" s="70">
        <v>45856</v>
      </c>
      <c r="AA354" s="70" t="s">
        <v>89</v>
      </c>
      <c r="AB354" s="70">
        <v>45991</v>
      </c>
      <c r="AC354" s="49">
        <f t="shared" si="25"/>
        <v>135</v>
      </c>
      <c r="AD354" s="65">
        <v>0</v>
      </c>
      <c r="AE354" s="68">
        <v>0</v>
      </c>
      <c r="AF354" s="65">
        <v>0</v>
      </c>
      <c r="AG354" s="77" t="s">
        <v>89</v>
      </c>
      <c r="AH354" s="49">
        <f t="shared" si="26"/>
        <v>0</v>
      </c>
      <c r="AI354" s="65">
        <v>0</v>
      </c>
      <c r="AJ354" s="68">
        <v>0</v>
      </c>
      <c r="AK354" s="65" t="s">
        <v>89</v>
      </c>
      <c r="AL354" s="78" t="s">
        <v>89</v>
      </c>
      <c r="AM354" s="65">
        <v>0</v>
      </c>
      <c r="AN354" s="78" t="s">
        <v>89</v>
      </c>
      <c r="AO354" s="78" t="s">
        <v>89</v>
      </c>
      <c r="AP354" s="78" t="s">
        <v>89</v>
      </c>
      <c r="AQ354" s="49">
        <f t="shared" si="27"/>
        <v>0</v>
      </c>
      <c r="AR354" s="49">
        <f>+L354+AE354-AJ354</f>
        <v>20000000</v>
      </c>
      <c r="AS354" s="65" t="s">
        <v>87</v>
      </c>
      <c r="AT354" s="68">
        <v>20000000</v>
      </c>
      <c r="AU354" s="65" t="s">
        <v>90</v>
      </c>
      <c r="AV354" s="68">
        <v>0</v>
      </c>
      <c r="AW354" s="75" t="s">
        <v>89</v>
      </c>
      <c r="AX354" s="224">
        <v>0</v>
      </c>
      <c r="AY354" s="79">
        <f t="shared" si="28"/>
        <v>20000000</v>
      </c>
      <c r="AZ354" s="223">
        <f t="shared" si="29"/>
        <v>0</v>
      </c>
      <c r="BA354" s="74">
        <v>0</v>
      </c>
      <c r="BB354" s="75" t="s">
        <v>89</v>
      </c>
      <c r="BC354" s="65" t="s">
        <v>108</v>
      </c>
      <c r="BD354" s="400" t="s">
        <v>6266</v>
      </c>
      <c r="BE354" s="221" t="s">
        <v>87</v>
      </c>
      <c r="BF354" s="221" t="s">
        <v>87</v>
      </c>
    </row>
    <row r="355" spans="2:58" x14ac:dyDescent="0.25">
      <c r="B355" s="221">
        <v>2025</v>
      </c>
      <c r="C355" s="221">
        <v>891780111</v>
      </c>
      <c r="D355" s="221" t="s">
        <v>78</v>
      </c>
      <c r="E355" s="49" t="s">
        <v>6265</v>
      </c>
      <c r="F355" s="65" t="s">
        <v>6264</v>
      </c>
      <c r="G355" s="65">
        <v>0</v>
      </c>
      <c r="H355" s="65" t="s">
        <v>81</v>
      </c>
      <c r="I355" s="65" t="s">
        <v>82</v>
      </c>
      <c r="J355" s="67" t="s">
        <v>83</v>
      </c>
      <c r="K355" s="66" t="s">
        <v>6263</v>
      </c>
      <c r="L355" s="68">
        <v>6300000</v>
      </c>
      <c r="M355" s="65" t="s">
        <v>85</v>
      </c>
      <c r="N355" s="66" t="s">
        <v>6262</v>
      </c>
      <c r="O355" s="66">
        <v>85370709</v>
      </c>
      <c r="P355" s="66">
        <v>923</v>
      </c>
      <c r="Q355" s="70">
        <v>45769</v>
      </c>
      <c r="R355" s="66">
        <v>333900000</v>
      </c>
      <c r="S355" s="70">
        <v>45860</v>
      </c>
      <c r="T355" s="68">
        <v>6300000</v>
      </c>
      <c r="U355" s="68">
        <v>25154</v>
      </c>
      <c r="V355" s="65" t="s">
        <v>87</v>
      </c>
      <c r="W355" s="68">
        <v>85155333</v>
      </c>
      <c r="X355" s="67" t="s">
        <v>3595</v>
      </c>
      <c r="Y355" s="70">
        <v>45856</v>
      </c>
      <c r="Z355" s="70">
        <v>45860</v>
      </c>
      <c r="AA355" s="70" t="s">
        <v>89</v>
      </c>
      <c r="AB355" s="70">
        <v>46021</v>
      </c>
      <c r="AC355" s="49">
        <f t="shared" si="25"/>
        <v>161</v>
      </c>
      <c r="AD355" s="65">
        <v>0</v>
      </c>
      <c r="AE355" s="68">
        <v>0</v>
      </c>
      <c r="AF355" s="65">
        <v>0</v>
      </c>
      <c r="AG355" s="77" t="s">
        <v>89</v>
      </c>
      <c r="AH355" s="49">
        <f t="shared" si="26"/>
        <v>0</v>
      </c>
      <c r="AI355" s="65">
        <v>0</v>
      </c>
      <c r="AJ355" s="68">
        <v>0</v>
      </c>
      <c r="AK355" s="65" t="s">
        <v>89</v>
      </c>
      <c r="AL355" s="78" t="s">
        <v>89</v>
      </c>
      <c r="AM355" s="65">
        <v>0</v>
      </c>
      <c r="AN355" s="78" t="s">
        <v>89</v>
      </c>
      <c r="AO355" s="78" t="s">
        <v>89</v>
      </c>
      <c r="AP355" s="78" t="s">
        <v>89</v>
      </c>
      <c r="AQ355" s="49">
        <f t="shared" si="27"/>
        <v>0</v>
      </c>
      <c r="AR355" s="49">
        <f>+L355+AE355-AJ355</f>
        <v>6300000</v>
      </c>
      <c r="AS355" s="65" t="s">
        <v>87</v>
      </c>
      <c r="AT355" s="68">
        <v>6300000</v>
      </c>
      <c r="AU355" s="65" t="s">
        <v>90</v>
      </c>
      <c r="AV355" s="68">
        <v>0</v>
      </c>
      <c r="AW355" s="75" t="s">
        <v>89</v>
      </c>
      <c r="AX355" s="224">
        <v>0</v>
      </c>
      <c r="AY355" s="79">
        <f t="shared" si="28"/>
        <v>6300000</v>
      </c>
      <c r="AZ355" s="223">
        <f t="shared" si="29"/>
        <v>0</v>
      </c>
      <c r="BA355" s="74">
        <v>0</v>
      </c>
      <c r="BB355" s="75" t="s">
        <v>89</v>
      </c>
      <c r="BC355" s="65" t="s">
        <v>108</v>
      </c>
      <c r="BD355" s="400" t="s">
        <v>6261</v>
      </c>
      <c r="BE355" s="221" t="s">
        <v>87</v>
      </c>
      <c r="BF355" s="221" t="s">
        <v>87</v>
      </c>
    </row>
    <row r="356" spans="2:58" x14ac:dyDescent="0.25">
      <c r="B356" s="221">
        <v>2025</v>
      </c>
      <c r="C356" s="221">
        <v>891780111</v>
      </c>
      <c r="D356" s="221" t="s">
        <v>78</v>
      </c>
      <c r="E356" s="49" t="s">
        <v>6260</v>
      </c>
      <c r="F356" s="65" t="s">
        <v>6259</v>
      </c>
      <c r="G356" s="65">
        <v>0</v>
      </c>
      <c r="H356" s="65" t="s">
        <v>81</v>
      </c>
      <c r="I356" s="65" t="s">
        <v>82</v>
      </c>
      <c r="J356" s="67" t="s">
        <v>83</v>
      </c>
      <c r="K356" s="66" t="s">
        <v>6258</v>
      </c>
      <c r="L356" s="68">
        <v>7000000</v>
      </c>
      <c r="M356" s="65" t="s">
        <v>85</v>
      </c>
      <c r="N356" s="66" t="s">
        <v>6257</v>
      </c>
      <c r="O356" s="66">
        <v>1000883928</v>
      </c>
      <c r="P356" s="66">
        <v>123</v>
      </c>
      <c r="Q356" s="70">
        <v>45679</v>
      </c>
      <c r="R356" s="66">
        <v>1353279124</v>
      </c>
      <c r="S356" s="70">
        <v>45860</v>
      </c>
      <c r="T356" s="68">
        <v>7000000</v>
      </c>
      <c r="U356" s="68">
        <v>25128</v>
      </c>
      <c r="V356" s="65" t="s">
        <v>87</v>
      </c>
      <c r="W356" s="68">
        <v>85155333</v>
      </c>
      <c r="X356" s="67" t="s">
        <v>3595</v>
      </c>
      <c r="Y356" s="70">
        <v>45856</v>
      </c>
      <c r="Z356" s="70">
        <v>45860</v>
      </c>
      <c r="AA356" s="70" t="s">
        <v>89</v>
      </c>
      <c r="AB356" s="70">
        <v>45930</v>
      </c>
      <c r="AC356" s="49">
        <f t="shared" si="25"/>
        <v>70</v>
      </c>
      <c r="AD356" s="65">
        <v>0</v>
      </c>
      <c r="AE356" s="68">
        <v>0</v>
      </c>
      <c r="AF356" s="65">
        <v>0</v>
      </c>
      <c r="AG356" s="77" t="s">
        <v>89</v>
      </c>
      <c r="AH356" s="49">
        <f t="shared" si="26"/>
        <v>0</v>
      </c>
      <c r="AI356" s="65">
        <v>0</v>
      </c>
      <c r="AJ356" s="68">
        <v>0</v>
      </c>
      <c r="AK356" s="65" t="s">
        <v>89</v>
      </c>
      <c r="AL356" s="78" t="s">
        <v>89</v>
      </c>
      <c r="AM356" s="65">
        <v>0</v>
      </c>
      <c r="AN356" s="78" t="s">
        <v>89</v>
      </c>
      <c r="AO356" s="78" t="s">
        <v>89</v>
      </c>
      <c r="AP356" s="78" t="s">
        <v>89</v>
      </c>
      <c r="AQ356" s="49">
        <f t="shared" si="27"/>
        <v>0</v>
      </c>
      <c r="AR356" s="49">
        <f>+L356+AE356-AJ356</f>
        <v>7000000</v>
      </c>
      <c r="AS356" s="65" t="s">
        <v>87</v>
      </c>
      <c r="AT356" s="68">
        <v>7000000</v>
      </c>
      <c r="AU356" s="65" t="s">
        <v>90</v>
      </c>
      <c r="AV356" s="68">
        <v>0</v>
      </c>
      <c r="AW356" s="75" t="s">
        <v>89</v>
      </c>
      <c r="AX356" s="224">
        <v>0</v>
      </c>
      <c r="AY356" s="79">
        <f t="shared" si="28"/>
        <v>7000000</v>
      </c>
      <c r="AZ356" s="223">
        <f t="shared" si="29"/>
        <v>0</v>
      </c>
      <c r="BA356" s="74">
        <v>0</v>
      </c>
      <c r="BB356" s="75" t="s">
        <v>89</v>
      </c>
      <c r="BC356" s="65" t="s">
        <v>108</v>
      </c>
      <c r="BD356" s="400" t="s">
        <v>6256</v>
      </c>
      <c r="BE356" s="221" t="s">
        <v>87</v>
      </c>
      <c r="BF356" s="221" t="s">
        <v>87</v>
      </c>
    </row>
    <row r="357" spans="2:58" x14ac:dyDescent="0.25">
      <c r="B357" s="221">
        <v>2025</v>
      </c>
      <c r="C357" s="221">
        <v>891780111</v>
      </c>
      <c r="D357" s="221" t="s">
        <v>78</v>
      </c>
      <c r="E357" s="49" t="s">
        <v>6255</v>
      </c>
      <c r="F357" s="65" t="s">
        <v>6254</v>
      </c>
      <c r="G357" s="65">
        <v>0</v>
      </c>
      <c r="H357" s="65" t="s">
        <v>81</v>
      </c>
      <c r="I357" s="65" t="s">
        <v>3368</v>
      </c>
      <c r="J357" s="67" t="s">
        <v>83</v>
      </c>
      <c r="K357" s="66" t="s">
        <v>6253</v>
      </c>
      <c r="L357" s="68">
        <v>55999999</v>
      </c>
      <c r="M357" s="65" t="s">
        <v>85</v>
      </c>
      <c r="N357" s="66" t="s">
        <v>6252</v>
      </c>
      <c r="O357" s="66">
        <v>901664401</v>
      </c>
      <c r="P357" s="66">
        <v>1453</v>
      </c>
      <c r="Q357" s="70">
        <v>45845</v>
      </c>
      <c r="R357" s="66">
        <v>55999999</v>
      </c>
      <c r="S357" s="70">
        <v>45856</v>
      </c>
      <c r="T357" s="68">
        <v>55999999</v>
      </c>
      <c r="U357" s="68">
        <v>24431</v>
      </c>
      <c r="V357" s="65" t="s">
        <v>87</v>
      </c>
      <c r="W357" s="68">
        <v>79600056</v>
      </c>
      <c r="X357" s="67" t="s">
        <v>1652</v>
      </c>
      <c r="Y357" s="70">
        <v>45856</v>
      </c>
      <c r="Z357" s="70">
        <v>45860</v>
      </c>
      <c r="AA357" s="70">
        <v>45860</v>
      </c>
      <c r="AB357" s="70">
        <v>45930</v>
      </c>
      <c r="AC357" s="49">
        <f t="shared" si="25"/>
        <v>70</v>
      </c>
      <c r="AD357" s="65">
        <v>0</v>
      </c>
      <c r="AE357" s="68">
        <v>0</v>
      </c>
      <c r="AF357" s="65">
        <v>0</v>
      </c>
      <c r="AG357" s="77" t="s">
        <v>89</v>
      </c>
      <c r="AH357" s="49">
        <f t="shared" si="26"/>
        <v>0</v>
      </c>
      <c r="AI357" s="65">
        <v>0</v>
      </c>
      <c r="AJ357" s="68">
        <v>0</v>
      </c>
      <c r="AK357" s="65" t="s">
        <v>89</v>
      </c>
      <c r="AL357" s="78" t="s">
        <v>89</v>
      </c>
      <c r="AM357" s="65">
        <v>0</v>
      </c>
      <c r="AN357" s="78" t="s">
        <v>89</v>
      </c>
      <c r="AO357" s="78" t="s">
        <v>89</v>
      </c>
      <c r="AP357" s="78" t="s">
        <v>89</v>
      </c>
      <c r="AQ357" s="49">
        <f t="shared" si="27"/>
        <v>0</v>
      </c>
      <c r="AR357" s="49">
        <f>+L357+AE357-AJ357</f>
        <v>55999999</v>
      </c>
      <c r="AS357" s="65" t="s">
        <v>90</v>
      </c>
      <c r="AT357" s="68">
        <v>0</v>
      </c>
      <c r="AU357" s="65" t="s">
        <v>87</v>
      </c>
      <c r="AV357" s="68">
        <v>27999999.5</v>
      </c>
      <c r="AW357" s="78">
        <v>45870</v>
      </c>
      <c r="AX357" s="68">
        <v>27999999.5</v>
      </c>
      <c r="AY357" s="79">
        <f t="shared" si="28"/>
        <v>27999999.5</v>
      </c>
      <c r="AZ357" s="223">
        <f t="shared" si="29"/>
        <v>0.5</v>
      </c>
      <c r="BA357" s="74">
        <v>0.5</v>
      </c>
      <c r="BB357" s="75" t="s">
        <v>89</v>
      </c>
      <c r="BC357" s="65" t="s">
        <v>108</v>
      </c>
      <c r="BD357" s="400" t="s">
        <v>6251</v>
      </c>
      <c r="BE357" s="221" t="s">
        <v>87</v>
      </c>
      <c r="BF357" s="221" t="s">
        <v>87</v>
      </c>
    </row>
    <row r="358" spans="2:58" x14ac:dyDescent="0.25">
      <c r="B358" s="221">
        <v>2025</v>
      </c>
      <c r="C358" s="221">
        <v>891780111</v>
      </c>
      <c r="D358" s="221" t="s">
        <v>78</v>
      </c>
      <c r="E358" s="49" t="s">
        <v>6250</v>
      </c>
      <c r="F358" s="65" t="s">
        <v>6249</v>
      </c>
      <c r="G358" s="65">
        <v>0</v>
      </c>
      <c r="H358" s="65" t="s">
        <v>81</v>
      </c>
      <c r="I358" s="65" t="s">
        <v>82</v>
      </c>
      <c r="J358" s="67" t="s">
        <v>83</v>
      </c>
      <c r="K358" s="66" t="s">
        <v>6248</v>
      </c>
      <c r="L358" s="68">
        <v>20000000</v>
      </c>
      <c r="M358" s="65" t="s">
        <v>85</v>
      </c>
      <c r="N358" s="66" t="s">
        <v>6247</v>
      </c>
      <c r="O358" s="66">
        <v>55223407</v>
      </c>
      <c r="P358" s="66">
        <v>1539</v>
      </c>
      <c r="Q358" s="70">
        <v>45852</v>
      </c>
      <c r="R358" s="66">
        <v>101557500</v>
      </c>
      <c r="S358" s="70">
        <v>45856</v>
      </c>
      <c r="T358" s="68">
        <v>20000000</v>
      </c>
      <c r="U358" s="68">
        <v>24430</v>
      </c>
      <c r="V358" s="65" t="s">
        <v>87</v>
      </c>
      <c r="W358" s="68">
        <v>1082939683</v>
      </c>
      <c r="X358" s="67" t="s">
        <v>3365</v>
      </c>
      <c r="Y358" s="70">
        <v>45856</v>
      </c>
      <c r="Z358" s="70">
        <v>45856</v>
      </c>
      <c r="AA358" s="70" t="s">
        <v>89</v>
      </c>
      <c r="AB358" s="70">
        <v>45991</v>
      </c>
      <c r="AC358" s="49">
        <f t="shared" si="25"/>
        <v>135</v>
      </c>
      <c r="AD358" s="65">
        <v>0</v>
      </c>
      <c r="AE358" s="68">
        <v>0</v>
      </c>
      <c r="AF358" s="65">
        <v>0</v>
      </c>
      <c r="AG358" s="77" t="s">
        <v>89</v>
      </c>
      <c r="AH358" s="49">
        <f t="shared" si="26"/>
        <v>0</v>
      </c>
      <c r="AI358" s="65">
        <v>0</v>
      </c>
      <c r="AJ358" s="68">
        <v>0</v>
      </c>
      <c r="AK358" s="65" t="s">
        <v>89</v>
      </c>
      <c r="AL358" s="78" t="s">
        <v>89</v>
      </c>
      <c r="AM358" s="65">
        <v>0</v>
      </c>
      <c r="AN358" s="78" t="s">
        <v>89</v>
      </c>
      <c r="AO358" s="78" t="s">
        <v>89</v>
      </c>
      <c r="AP358" s="78" t="s">
        <v>89</v>
      </c>
      <c r="AQ358" s="49">
        <f t="shared" si="27"/>
        <v>0</v>
      </c>
      <c r="AR358" s="49">
        <f>+L358+AE358-AJ358</f>
        <v>20000000</v>
      </c>
      <c r="AS358" s="65" t="s">
        <v>87</v>
      </c>
      <c r="AT358" s="68">
        <v>20000000</v>
      </c>
      <c r="AU358" s="65" t="s">
        <v>90</v>
      </c>
      <c r="AV358" s="68">
        <v>0</v>
      </c>
      <c r="AW358" s="75" t="s">
        <v>89</v>
      </c>
      <c r="AX358" s="224">
        <v>0</v>
      </c>
      <c r="AY358" s="79">
        <f t="shared" si="28"/>
        <v>20000000</v>
      </c>
      <c r="AZ358" s="223">
        <f t="shared" si="29"/>
        <v>0</v>
      </c>
      <c r="BA358" s="74">
        <v>0</v>
      </c>
      <c r="BB358" s="75" t="s">
        <v>89</v>
      </c>
      <c r="BC358" s="65" t="s">
        <v>108</v>
      </c>
      <c r="BD358" s="400" t="s">
        <v>6246</v>
      </c>
      <c r="BE358" s="221" t="s">
        <v>87</v>
      </c>
      <c r="BF358" s="221" t="s">
        <v>87</v>
      </c>
    </row>
    <row r="359" spans="2:58" x14ac:dyDescent="0.25">
      <c r="B359" s="221">
        <v>2025</v>
      </c>
      <c r="C359" s="221">
        <v>891780111</v>
      </c>
      <c r="D359" s="221" t="s">
        <v>78</v>
      </c>
      <c r="E359" s="49" t="s">
        <v>6245</v>
      </c>
      <c r="F359" s="65" t="s">
        <v>6244</v>
      </c>
      <c r="G359" s="65">
        <v>0</v>
      </c>
      <c r="H359" s="65" t="s">
        <v>81</v>
      </c>
      <c r="I359" s="65" t="s">
        <v>82</v>
      </c>
      <c r="J359" s="67" t="s">
        <v>83</v>
      </c>
      <c r="K359" s="66" t="s">
        <v>6243</v>
      </c>
      <c r="L359" s="68">
        <v>25000000</v>
      </c>
      <c r="M359" s="65" t="s">
        <v>85</v>
      </c>
      <c r="N359" s="66" t="s">
        <v>6242</v>
      </c>
      <c r="O359" s="66">
        <v>1102862718</v>
      </c>
      <c r="P359" s="66">
        <v>1539</v>
      </c>
      <c r="Q359" s="70">
        <v>45852</v>
      </c>
      <c r="R359" s="66">
        <v>101557500</v>
      </c>
      <c r="S359" s="70">
        <v>45856</v>
      </c>
      <c r="T359" s="68">
        <v>25000000</v>
      </c>
      <c r="U359" s="68">
        <v>24429</v>
      </c>
      <c r="V359" s="65" t="s">
        <v>87</v>
      </c>
      <c r="W359" s="68">
        <v>1082939683</v>
      </c>
      <c r="X359" s="67" t="s">
        <v>3365</v>
      </c>
      <c r="Y359" s="70">
        <v>45856</v>
      </c>
      <c r="Z359" s="70">
        <v>45856</v>
      </c>
      <c r="AA359" s="70" t="s">
        <v>89</v>
      </c>
      <c r="AB359" s="70">
        <v>45991</v>
      </c>
      <c r="AC359" s="49">
        <f t="shared" si="25"/>
        <v>135</v>
      </c>
      <c r="AD359" s="65">
        <v>0</v>
      </c>
      <c r="AE359" s="68">
        <v>0</v>
      </c>
      <c r="AF359" s="65">
        <v>0</v>
      </c>
      <c r="AG359" s="77" t="s">
        <v>89</v>
      </c>
      <c r="AH359" s="49">
        <f t="shared" si="26"/>
        <v>0</v>
      </c>
      <c r="AI359" s="65">
        <v>0</v>
      </c>
      <c r="AJ359" s="68">
        <v>0</v>
      </c>
      <c r="AK359" s="65" t="s">
        <v>89</v>
      </c>
      <c r="AL359" s="78" t="s">
        <v>89</v>
      </c>
      <c r="AM359" s="65">
        <v>0</v>
      </c>
      <c r="AN359" s="78" t="s">
        <v>89</v>
      </c>
      <c r="AO359" s="78" t="s">
        <v>89</v>
      </c>
      <c r="AP359" s="78" t="s">
        <v>89</v>
      </c>
      <c r="AQ359" s="49">
        <f t="shared" si="27"/>
        <v>0</v>
      </c>
      <c r="AR359" s="49">
        <f>+L359+AE359-AJ359</f>
        <v>25000000</v>
      </c>
      <c r="AS359" s="65" t="s">
        <v>87</v>
      </c>
      <c r="AT359" s="68">
        <v>25000000</v>
      </c>
      <c r="AU359" s="65" t="s">
        <v>90</v>
      </c>
      <c r="AV359" s="68">
        <v>0</v>
      </c>
      <c r="AW359" s="75" t="s">
        <v>89</v>
      </c>
      <c r="AX359" s="224">
        <v>0</v>
      </c>
      <c r="AY359" s="79">
        <f t="shared" si="28"/>
        <v>25000000</v>
      </c>
      <c r="AZ359" s="223">
        <f t="shared" si="29"/>
        <v>0</v>
      </c>
      <c r="BA359" s="74">
        <v>0</v>
      </c>
      <c r="BB359" s="75" t="s">
        <v>89</v>
      </c>
      <c r="BC359" s="65" t="s">
        <v>108</v>
      </c>
      <c r="BD359" s="400" t="s">
        <v>6241</v>
      </c>
      <c r="BE359" s="221" t="s">
        <v>87</v>
      </c>
      <c r="BF359" s="221" t="s">
        <v>87</v>
      </c>
    </row>
    <row r="360" spans="2:58" x14ac:dyDescent="0.25">
      <c r="B360" s="221">
        <v>2025</v>
      </c>
      <c r="C360" s="221">
        <v>891780111</v>
      </c>
      <c r="D360" s="221" t="s">
        <v>78</v>
      </c>
      <c r="E360" s="49" t="s">
        <v>6240</v>
      </c>
      <c r="F360" s="65" t="s">
        <v>6239</v>
      </c>
      <c r="G360" s="65">
        <v>0</v>
      </c>
      <c r="H360" s="65" t="s">
        <v>81</v>
      </c>
      <c r="I360" s="65" t="s">
        <v>3368</v>
      </c>
      <c r="J360" s="67" t="s">
        <v>83</v>
      </c>
      <c r="K360" s="66" t="s">
        <v>6238</v>
      </c>
      <c r="L360" s="68">
        <v>23144000</v>
      </c>
      <c r="M360" s="65" t="s">
        <v>85</v>
      </c>
      <c r="N360" s="66" t="s">
        <v>6237</v>
      </c>
      <c r="O360" s="66">
        <v>1082889287</v>
      </c>
      <c r="P360" s="66">
        <v>1575</v>
      </c>
      <c r="Q360" s="70">
        <v>45854</v>
      </c>
      <c r="R360" s="66">
        <v>30144000</v>
      </c>
      <c r="S360" s="70">
        <v>45856</v>
      </c>
      <c r="T360" s="68">
        <v>23144000</v>
      </c>
      <c r="U360" s="68">
        <v>24428</v>
      </c>
      <c r="V360" s="65" t="s">
        <v>87</v>
      </c>
      <c r="W360" s="68">
        <v>1082939683</v>
      </c>
      <c r="X360" s="67" t="s">
        <v>3365</v>
      </c>
      <c r="Y360" s="70">
        <v>45856</v>
      </c>
      <c r="Z360" s="70">
        <v>45856</v>
      </c>
      <c r="AA360" s="70" t="s">
        <v>89</v>
      </c>
      <c r="AB360" s="70">
        <v>46003</v>
      </c>
      <c r="AC360" s="49">
        <f t="shared" si="25"/>
        <v>147</v>
      </c>
      <c r="AD360" s="65">
        <v>0</v>
      </c>
      <c r="AE360" s="68">
        <v>0</v>
      </c>
      <c r="AF360" s="65">
        <v>0</v>
      </c>
      <c r="AG360" s="77" t="s">
        <v>89</v>
      </c>
      <c r="AH360" s="49">
        <f t="shared" si="26"/>
        <v>0</v>
      </c>
      <c r="AI360" s="65">
        <v>0</v>
      </c>
      <c r="AJ360" s="68">
        <v>0</v>
      </c>
      <c r="AK360" s="65" t="s">
        <v>89</v>
      </c>
      <c r="AL360" s="78" t="s">
        <v>89</v>
      </c>
      <c r="AM360" s="65">
        <v>0</v>
      </c>
      <c r="AN360" s="78" t="s">
        <v>89</v>
      </c>
      <c r="AO360" s="78" t="s">
        <v>89</v>
      </c>
      <c r="AP360" s="78" t="s">
        <v>89</v>
      </c>
      <c r="AQ360" s="49">
        <f t="shared" si="27"/>
        <v>0</v>
      </c>
      <c r="AR360" s="49">
        <f>+L360+AE360-AJ360</f>
        <v>23144000</v>
      </c>
      <c r="AS360" s="65" t="s">
        <v>90</v>
      </c>
      <c r="AT360" s="68">
        <v>0</v>
      </c>
      <c r="AU360" s="65" t="s">
        <v>90</v>
      </c>
      <c r="AV360" s="68">
        <v>0</v>
      </c>
      <c r="AW360" s="75" t="s">
        <v>89</v>
      </c>
      <c r="AX360" s="224">
        <v>0</v>
      </c>
      <c r="AY360" s="79">
        <f t="shared" si="28"/>
        <v>23144000</v>
      </c>
      <c r="AZ360" s="223">
        <f t="shared" si="29"/>
        <v>0</v>
      </c>
      <c r="BA360" s="74">
        <v>0</v>
      </c>
      <c r="BB360" s="75" t="s">
        <v>89</v>
      </c>
      <c r="BC360" s="65" t="s">
        <v>108</v>
      </c>
      <c r="BD360" s="400" t="s">
        <v>6236</v>
      </c>
      <c r="BE360" s="221" t="s">
        <v>87</v>
      </c>
      <c r="BF360" s="221" t="s">
        <v>87</v>
      </c>
    </row>
    <row r="361" spans="2:58" x14ac:dyDescent="0.25">
      <c r="B361" s="221">
        <v>2025</v>
      </c>
      <c r="C361" s="221">
        <v>891780111</v>
      </c>
      <c r="D361" s="221" t="s">
        <v>78</v>
      </c>
      <c r="E361" s="49" t="s">
        <v>6235</v>
      </c>
      <c r="F361" s="65" t="s">
        <v>6234</v>
      </c>
      <c r="G361" s="65">
        <v>0</v>
      </c>
      <c r="H361" s="65" t="s">
        <v>81</v>
      </c>
      <c r="I361" s="65" t="s">
        <v>82</v>
      </c>
      <c r="J361" s="67" t="s">
        <v>83</v>
      </c>
      <c r="K361" s="66" t="s">
        <v>6233</v>
      </c>
      <c r="L361" s="68">
        <v>22000000</v>
      </c>
      <c r="M361" s="65" t="s">
        <v>85</v>
      </c>
      <c r="N361" s="66" t="s">
        <v>6232</v>
      </c>
      <c r="O361" s="66">
        <v>1140877757</v>
      </c>
      <c r="P361" s="66">
        <v>123</v>
      </c>
      <c r="Q361" s="70">
        <v>45679</v>
      </c>
      <c r="R361" s="66">
        <v>1353279124</v>
      </c>
      <c r="S361" s="70">
        <v>45859</v>
      </c>
      <c r="T361" s="68">
        <v>22000000</v>
      </c>
      <c r="U361" s="68">
        <v>24491</v>
      </c>
      <c r="V361" s="65" t="s">
        <v>87</v>
      </c>
      <c r="W361" s="68">
        <v>1082939683</v>
      </c>
      <c r="X361" s="67" t="s">
        <v>3365</v>
      </c>
      <c r="Y361" s="70">
        <v>45859</v>
      </c>
      <c r="Z361" s="70">
        <v>45859</v>
      </c>
      <c r="AA361" s="70" t="s">
        <v>89</v>
      </c>
      <c r="AB361" s="70">
        <v>46006</v>
      </c>
      <c r="AC361" s="49">
        <f t="shared" si="25"/>
        <v>147</v>
      </c>
      <c r="AD361" s="65">
        <v>0</v>
      </c>
      <c r="AE361" s="68">
        <v>0</v>
      </c>
      <c r="AF361" s="65">
        <v>0</v>
      </c>
      <c r="AG361" s="77" t="s">
        <v>89</v>
      </c>
      <c r="AH361" s="49">
        <f t="shared" si="26"/>
        <v>0</v>
      </c>
      <c r="AI361" s="65">
        <v>0</v>
      </c>
      <c r="AJ361" s="68">
        <v>0</v>
      </c>
      <c r="AK361" s="65" t="s">
        <v>89</v>
      </c>
      <c r="AL361" s="78" t="s">
        <v>89</v>
      </c>
      <c r="AM361" s="65">
        <v>0</v>
      </c>
      <c r="AN361" s="78" t="s">
        <v>89</v>
      </c>
      <c r="AO361" s="78" t="s">
        <v>89</v>
      </c>
      <c r="AP361" s="78" t="s">
        <v>89</v>
      </c>
      <c r="AQ361" s="49">
        <f t="shared" si="27"/>
        <v>0</v>
      </c>
      <c r="AR361" s="49">
        <f>+L361+AE361-AJ361</f>
        <v>22000000</v>
      </c>
      <c r="AS361" s="65" t="s">
        <v>87</v>
      </c>
      <c r="AT361" s="68">
        <v>22000000</v>
      </c>
      <c r="AU361" s="65" t="s">
        <v>90</v>
      </c>
      <c r="AV361" s="68">
        <v>0</v>
      </c>
      <c r="AW361" s="75" t="s">
        <v>89</v>
      </c>
      <c r="AX361" s="224">
        <v>0</v>
      </c>
      <c r="AY361" s="79">
        <f t="shared" si="28"/>
        <v>22000000</v>
      </c>
      <c r="AZ361" s="223">
        <f t="shared" si="29"/>
        <v>0</v>
      </c>
      <c r="BA361" s="74">
        <v>0</v>
      </c>
      <c r="BB361" s="75" t="s">
        <v>89</v>
      </c>
      <c r="BC361" s="65" t="s">
        <v>108</v>
      </c>
      <c r="BD361" s="400" t="s">
        <v>6231</v>
      </c>
      <c r="BE361" s="221" t="s">
        <v>87</v>
      </c>
      <c r="BF361" s="221" t="s">
        <v>87</v>
      </c>
    </row>
    <row r="362" spans="2:58" x14ac:dyDescent="0.25">
      <c r="B362" s="221">
        <v>2025</v>
      </c>
      <c r="C362" s="221">
        <v>891780111</v>
      </c>
      <c r="D362" s="221" t="s">
        <v>78</v>
      </c>
      <c r="E362" s="49" t="s">
        <v>6230</v>
      </c>
      <c r="F362" s="65" t="s">
        <v>6229</v>
      </c>
      <c r="G362" s="65">
        <v>0</v>
      </c>
      <c r="H362" s="65" t="s">
        <v>81</v>
      </c>
      <c r="I362" s="65" t="s">
        <v>82</v>
      </c>
      <c r="J362" s="67" t="s">
        <v>83</v>
      </c>
      <c r="K362" s="66" t="s">
        <v>6228</v>
      </c>
      <c r="L362" s="68">
        <v>7200000</v>
      </c>
      <c r="M362" s="65" t="s">
        <v>85</v>
      </c>
      <c r="N362" s="66" t="s">
        <v>6227</v>
      </c>
      <c r="O362" s="66">
        <v>1098748884</v>
      </c>
      <c r="P362" s="66">
        <v>1539</v>
      </c>
      <c r="Q362" s="70">
        <v>45852</v>
      </c>
      <c r="R362" s="66">
        <v>101557500</v>
      </c>
      <c r="S362" s="70">
        <v>45860</v>
      </c>
      <c r="T362" s="68">
        <v>7200000</v>
      </c>
      <c r="U362" s="68">
        <v>24486</v>
      </c>
      <c r="V362" s="65" t="s">
        <v>87</v>
      </c>
      <c r="W362" s="68">
        <v>1082939683</v>
      </c>
      <c r="X362" s="67" t="s">
        <v>3365</v>
      </c>
      <c r="Y362" s="70">
        <v>45859</v>
      </c>
      <c r="Z362" s="70">
        <v>45859</v>
      </c>
      <c r="AA362" s="70" t="s">
        <v>89</v>
      </c>
      <c r="AB362" s="70">
        <v>46021</v>
      </c>
      <c r="AC362" s="49">
        <f t="shared" si="25"/>
        <v>162</v>
      </c>
      <c r="AD362" s="65">
        <v>0</v>
      </c>
      <c r="AE362" s="68">
        <v>0</v>
      </c>
      <c r="AF362" s="65">
        <v>0</v>
      </c>
      <c r="AG362" s="77" t="s">
        <v>89</v>
      </c>
      <c r="AH362" s="49">
        <f t="shared" si="26"/>
        <v>0</v>
      </c>
      <c r="AI362" s="65">
        <v>0</v>
      </c>
      <c r="AJ362" s="68">
        <v>0</v>
      </c>
      <c r="AK362" s="65" t="s">
        <v>89</v>
      </c>
      <c r="AL362" s="78" t="s">
        <v>89</v>
      </c>
      <c r="AM362" s="65">
        <v>0</v>
      </c>
      <c r="AN362" s="78" t="s">
        <v>89</v>
      </c>
      <c r="AO362" s="78" t="s">
        <v>89</v>
      </c>
      <c r="AP362" s="78" t="s">
        <v>89</v>
      </c>
      <c r="AQ362" s="49">
        <f t="shared" si="27"/>
        <v>0</v>
      </c>
      <c r="AR362" s="49">
        <f>+L362+AE362-AJ362</f>
        <v>7200000</v>
      </c>
      <c r="AS362" s="65" t="s">
        <v>87</v>
      </c>
      <c r="AT362" s="68">
        <v>7200000</v>
      </c>
      <c r="AU362" s="65" t="s">
        <v>90</v>
      </c>
      <c r="AV362" s="68">
        <v>0</v>
      </c>
      <c r="AW362" s="75" t="s">
        <v>89</v>
      </c>
      <c r="AX362" s="224">
        <v>0</v>
      </c>
      <c r="AY362" s="79">
        <f t="shared" si="28"/>
        <v>7200000</v>
      </c>
      <c r="AZ362" s="223">
        <f t="shared" si="29"/>
        <v>0</v>
      </c>
      <c r="BA362" s="74">
        <v>0</v>
      </c>
      <c r="BB362" s="75" t="s">
        <v>89</v>
      </c>
      <c r="BC362" s="65" t="s">
        <v>108</v>
      </c>
      <c r="BD362" s="400" t="s">
        <v>6226</v>
      </c>
      <c r="BE362" s="221" t="s">
        <v>87</v>
      </c>
      <c r="BF362" s="221" t="s">
        <v>87</v>
      </c>
    </row>
    <row r="363" spans="2:58" x14ac:dyDescent="0.25">
      <c r="B363" s="221">
        <v>2025</v>
      </c>
      <c r="C363" s="221">
        <v>891780111</v>
      </c>
      <c r="D363" s="221" t="s">
        <v>78</v>
      </c>
      <c r="E363" s="49" t="s">
        <v>6225</v>
      </c>
      <c r="F363" s="65" t="s">
        <v>6224</v>
      </c>
      <c r="G363" s="65">
        <v>0</v>
      </c>
      <c r="H363" s="65" t="s">
        <v>81</v>
      </c>
      <c r="I363" s="65" t="s">
        <v>3368</v>
      </c>
      <c r="J363" s="67" t="s">
        <v>83</v>
      </c>
      <c r="K363" s="66" t="s">
        <v>6223</v>
      </c>
      <c r="L363" s="68">
        <v>108000000</v>
      </c>
      <c r="M363" s="65" t="s">
        <v>85</v>
      </c>
      <c r="N363" s="66" t="s">
        <v>6207</v>
      </c>
      <c r="O363" s="66">
        <v>901395162</v>
      </c>
      <c r="P363" s="66">
        <v>1550</v>
      </c>
      <c r="Q363" s="70">
        <v>45853</v>
      </c>
      <c r="R363" s="66">
        <v>108000000</v>
      </c>
      <c r="S363" s="70">
        <v>45860</v>
      </c>
      <c r="T363" s="68">
        <v>108000000</v>
      </c>
      <c r="U363" s="68">
        <v>25129</v>
      </c>
      <c r="V363" s="65" t="s">
        <v>87</v>
      </c>
      <c r="W363" s="68">
        <v>16078654</v>
      </c>
      <c r="X363" s="67" t="s">
        <v>1398</v>
      </c>
      <c r="Y363" s="70">
        <v>45860</v>
      </c>
      <c r="Z363" s="70">
        <v>45860</v>
      </c>
      <c r="AA363" s="70">
        <v>45861</v>
      </c>
      <c r="AB363" s="70">
        <v>46014</v>
      </c>
      <c r="AC363" s="49">
        <f t="shared" si="25"/>
        <v>153</v>
      </c>
      <c r="AD363" s="65">
        <v>0</v>
      </c>
      <c r="AE363" s="68">
        <v>0</v>
      </c>
      <c r="AF363" s="65">
        <v>0</v>
      </c>
      <c r="AG363" s="77" t="s">
        <v>89</v>
      </c>
      <c r="AH363" s="49">
        <f t="shared" si="26"/>
        <v>0</v>
      </c>
      <c r="AI363" s="65">
        <v>0</v>
      </c>
      <c r="AJ363" s="68">
        <v>0</v>
      </c>
      <c r="AK363" s="65" t="s">
        <v>89</v>
      </c>
      <c r="AL363" s="78" t="s">
        <v>89</v>
      </c>
      <c r="AM363" s="65">
        <v>0</v>
      </c>
      <c r="AN363" s="78" t="s">
        <v>89</v>
      </c>
      <c r="AO363" s="78" t="s">
        <v>89</v>
      </c>
      <c r="AP363" s="78" t="s">
        <v>89</v>
      </c>
      <c r="AQ363" s="49">
        <f t="shared" si="27"/>
        <v>0</v>
      </c>
      <c r="AR363" s="49">
        <f>+L363+AE363-AJ363</f>
        <v>108000000</v>
      </c>
      <c r="AS363" s="65" t="s">
        <v>90</v>
      </c>
      <c r="AT363" s="68">
        <v>0</v>
      </c>
      <c r="AU363" s="65" t="s">
        <v>87</v>
      </c>
      <c r="AV363" s="68">
        <v>54000000</v>
      </c>
      <c r="AW363" s="78">
        <v>45877</v>
      </c>
      <c r="AX363" s="68">
        <v>54000000</v>
      </c>
      <c r="AY363" s="79">
        <f t="shared" si="28"/>
        <v>54000000</v>
      </c>
      <c r="AZ363" s="223">
        <f t="shared" si="29"/>
        <v>0.5</v>
      </c>
      <c r="BA363" s="74">
        <v>0.5</v>
      </c>
      <c r="BB363" s="75" t="s">
        <v>89</v>
      </c>
      <c r="BC363" s="65" t="s">
        <v>108</v>
      </c>
      <c r="BD363" s="400" t="s">
        <v>6222</v>
      </c>
      <c r="BE363" s="221" t="s">
        <v>87</v>
      </c>
      <c r="BF363" s="221" t="s">
        <v>87</v>
      </c>
    </row>
    <row r="364" spans="2:58" x14ac:dyDescent="0.25">
      <c r="B364" s="221">
        <v>2025</v>
      </c>
      <c r="C364" s="221">
        <v>891780111</v>
      </c>
      <c r="D364" s="221" t="s">
        <v>78</v>
      </c>
      <c r="E364" s="49" t="s">
        <v>6221</v>
      </c>
      <c r="F364" s="65" t="s">
        <v>6220</v>
      </c>
      <c r="G364" s="65">
        <v>0</v>
      </c>
      <c r="H364" s="65" t="s">
        <v>81</v>
      </c>
      <c r="I364" s="65" t="s">
        <v>82</v>
      </c>
      <c r="J364" s="67" t="s">
        <v>83</v>
      </c>
      <c r="K364" s="66" t="s">
        <v>6219</v>
      </c>
      <c r="L364" s="68">
        <v>19057500</v>
      </c>
      <c r="M364" s="65" t="s">
        <v>85</v>
      </c>
      <c r="N364" s="66" t="s">
        <v>6218</v>
      </c>
      <c r="O364" s="49">
        <v>57303000</v>
      </c>
      <c r="P364" s="66">
        <v>1539</v>
      </c>
      <c r="Q364" s="70">
        <v>45852</v>
      </c>
      <c r="R364" s="66">
        <v>101557500</v>
      </c>
      <c r="S364" s="70">
        <v>45860</v>
      </c>
      <c r="T364" s="68">
        <v>19057500</v>
      </c>
      <c r="U364" s="68">
        <v>25156</v>
      </c>
      <c r="V364" s="65" t="s">
        <v>87</v>
      </c>
      <c r="W364" s="68">
        <v>1082939683</v>
      </c>
      <c r="X364" s="67" t="s">
        <v>3365</v>
      </c>
      <c r="Y364" s="70">
        <v>45860</v>
      </c>
      <c r="Z364" s="70">
        <v>45860</v>
      </c>
      <c r="AA364" s="70" t="s">
        <v>89</v>
      </c>
      <c r="AB364" s="70">
        <v>46006</v>
      </c>
      <c r="AC364" s="49">
        <f t="shared" si="25"/>
        <v>146</v>
      </c>
      <c r="AD364" s="65">
        <v>0</v>
      </c>
      <c r="AE364" s="68">
        <v>0</v>
      </c>
      <c r="AF364" s="65">
        <v>0</v>
      </c>
      <c r="AG364" s="77" t="s">
        <v>89</v>
      </c>
      <c r="AH364" s="49">
        <f t="shared" si="26"/>
        <v>0</v>
      </c>
      <c r="AI364" s="65">
        <v>0</v>
      </c>
      <c r="AJ364" s="68">
        <v>0</v>
      </c>
      <c r="AK364" s="65" t="s">
        <v>89</v>
      </c>
      <c r="AL364" s="78" t="s">
        <v>89</v>
      </c>
      <c r="AM364" s="65">
        <v>0</v>
      </c>
      <c r="AN364" s="78" t="s">
        <v>89</v>
      </c>
      <c r="AO364" s="78" t="s">
        <v>89</v>
      </c>
      <c r="AP364" s="78" t="s">
        <v>89</v>
      </c>
      <c r="AQ364" s="49">
        <f t="shared" si="27"/>
        <v>0</v>
      </c>
      <c r="AR364" s="49">
        <f>+L364+AE364-AJ364</f>
        <v>19057500</v>
      </c>
      <c r="AS364" s="65" t="s">
        <v>87</v>
      </c>
      <c r="AT364" s="68">
        <v>19057500</v>
      </c>
      <c r="AU364" s="65" t="s">
        <v>90</v>
      </c>
      <c r="AV364" s="68">
        <v>0</v>
      </c>
      <c r="AW364" s="75" t="s">
        <v>89</v>
      </c>
      <c r="AX364" s="224">
        <v>0</v>
      </c>
      <c r="AY364" s="79">
        <f t="shared" si="28"/>
        <v>19057500</v>
      </c>
      <c r="AZ364" s="223">
        <f t="shared" si="29"/>
        <v>0</v>
      </c>
      <c r="BA364" s="74">
        <v>0</v>
      </c>
      <c r="BB364" s="75" t="s">
        <v>89</v>
      </c>
      <c r="BC364" s="65" t="s">
        <v>108</v>
      </c>
      <c r="BD364" s="400" t="s">
        <v>6217</v>
      </c>
      <c r="BE364" s="221" t="s">
        <v>87</v>
      </c>
      <c r="BF364" s="221" t="s">
        <v>87</v>
      </c>
    </row>
    <row r="365" spans="2:58" x14ac:dyDescent="0.25">
      <c r="B365" s="221">
        <v>2025</v>
      </c>
      <c r="C365" s="221">
        <v>891780111</v>
      </c>
      <c r="D365" s="221" t="s">
        <v>78</v>
      </c>
      <c r="E365" s="49" t="s">
        <v>6216</v>
      </c>
      <c r="F365" s="65" t="s">
        <v>6215</v>
      </c>
      <c r="G365" s="65">
        <v>0</v>
      </c>
      <c r="H365" s="65" t="s">
        <v>81</v>
      </c>
      <c r="I365" s="65" t="s">
        <v>82</v>
      </c>
      <c r="J365" s="67" t="s">
        <v>83</v>
      </c>
      <c r="K365" s="66" t="s">
        <v>6214</v>
      </c>
      <c r="L365" s="68">
        <v>3900000</v>
      </c>
      <c r="M365" s="65" t="s">
        <v>85</v>
      </c>
      <c r="N365" s="66" t="s">
        <v>6213</v>
      </c>
      <c r="O365" s="66">
        <v>1044913180</v>
      </c>
      <c r="P365" s="66">
        <v>1039</v>
      </c>
      <c r="Q365" s="70">
        <v>45784</v>
      </c>
      <c r="R365" s="66">
        <v>77400000</v>
      </c>
      <c r="S365" s="70">
        <v>45860</v>
      </c>
      <c r="T365" s="68">
        <v>3900000</v>
      </c>
      <c r="U365" s="68">
        <v>26618</v>
      </c>
      <c r="V365" s="65" t="s">
        <v>87</v>
      </c>
      <c r="W365" s="68">
        <v>84458088</v>
      </c>
      <c r="X365" s="67" t="s">
        <v>6212</v>
      </c>
      <c r="Y365" s="70">
        <v>45860</v>
      </c>
      <c r="Z365" s="70">
        <v>45861</v>
      </c>
      <c r="AA365" s="70" t="s">
        <v>89</v>
      </c>
      <c r="AB365" s="70">
        <v>45876</v>
      </c>
      <c r="AC365" s="49">
        <f t="shared" si="25"/>
        <v>15</v>
      </c>
      <c r="AD365" s="65">
        <v>0</v>
      </c>
      <c r="AE365" s="68">
        <v>0</v>
      </c>
      <c r="AF365" s="65">
        <v>0</v>
      </c>
      <c r="AG365" s="77" t="s">
        <v>89</v>
      </c>
      <c r="AH365" s="49">
        <f t="shared" si="26"/>
        <v>0</v>
      </c>
      <c r="AI365" s="65">
        <v>0</v>
      </c>
      <c r="AJ365" s="68">
        <v>0</v>
      </c>
      <c r="AK365" s="65" t="s">
        <v>89</v>
      </c>
      <c r="AL365" s="78" t="s">
        <v>89</v>
      </c>
      <c r="AM365" s="65">
        <v>0</v>
      </c>
      <c r="AN365" s="78" t="s">
        <v>89</v>
      </c>
      <c r="AO365" s="78" t="s">
        <v>89</v>
      </c>
      <c r="AP365" s="78" t="s">
        <v>89</v>
      </c>
      <c r="AQ365" s="49">
        <f t="shared" si="27"/>
        <v>0</v>
      </c>
      <c r="AR365" s="49">
        <f>+L365+AE365-AJ365</f>
        <v>3900000</v>
      </c>
      <c r="AS365" s="65" t="s">
        <v>87</v>
      </c>
      <c r="AT365" s="68">
        <v>3900000</v>
      </c>
      <c r="AU365" s="65" t="s">
        <v>90</v>
      </c>
      <c r="AV365" s="68">
        <v>0</v>
      </c>
      <c r="AW365" s="75" t="s">
        <v>89</v>
      </c>
      <c r="AX365" s="224">
        <v>0</v>
      </c>
      <c r="AY365" s="79">
        <f t="shared" si="28"/>
        <v>3900000</v>
      </c>
      <c r="AZ365" s="223">
        <f t="shared" si="29"/>
        <v>0</v>
      </c>
      <c r="BA365" s="74">
        <v>1</v>
      </c>
      <c r="BB365" s="75" t="s">
        <v>89</v>
      </c>
      <c r="BC365" s="65" t="s">
        <v>103</v>
      </c>
      <c r="BD365" s="400" t="s">
        <v>6211</v>
      </c>
      <c r="BE365" s="221" t="s">
        <v>87</v>
      </c>
      <c r="BF365" s="221" t="s">
        <v>87</v>
      </c>
    </row>
    <row r="366" spans="2:58" x14ac:dyDescent="0.25">
      <c r="B366" s="221">
        <v>2025</v>
      </c>
      <c r="C366" s="221">
        <v>891780111</v>
      </c>
      <c r="D366" s="221" t="s">
        <v>78</v>
      </c>
      <c r="E366" s="49" t="s">
        <v>6210</v>
      </c>
      <c r="F366" s="65" t="s">
        <v>6209</v>
      </c>
      <c r="G366" s="65">
        <v>0</v>
      </c>
      <c r="H366" s="65" t="s">
        <v>81</v>
      </c>
      <c r="I366" s="65" t="s">
        <v>3368</v>
      </c>
      <c r="J366" s="67" t="s">
        <v>83</v>
      </c>
      <c r="K366" s="66" t="s">
        <v>6208</v>
      </c>
      <c r="L366" s="68">
        <v>108000000</v>
      </c>
      <c r="M366" s="65" t="s">
        <v>85</v>
      </c>
      <c r="N366" s="66" t="s">
        <v>6207</v>
      </c>
      <c r="O366" s="66">
        <v>901395162</v>
      </c>
      <c r="P366" s="66">
        <v>1551</v>
      </c>
      <c r="Q366" s="70">
        <v>45853</v>
      </c>
      <c r="R366" s="66">
        <v>108000000</v>
      </c>
      <c r="S366" s="70">
        <v>45860</v>
      </c>
      <c r="T366" s="68">
        <v>108000000</v>
      </c>
      <c r="U366" s="68">
        <v>25157</v>
      </c>
      <c r="V366" s="65" t="s">
        <v>87</v>
      </c>
      <c r="W366" s="68">
        <v>16078654</v>
      </c>
      <c r="X366" s="67" t="s">
        <v>1398</v>
      </c>
      <c r="Y366" s="70">
        <v>45860</v>
      </c>
      <c r="Z366" s="70">
        <v>45861</v>
      </c>
      <c r="AA366" s="70">
        <v>45861</v>
      </c>
      <c r="AB366" s="70">
        <v>46014</v>
      </c>
      <c r="AC366" s="49">
        <f t="shared" si="25"/>
        <v>153</v>
      </c>
      <c r="AD366" s="65">
        <v>0</v>
      </c>
      <c r="AE366" s="68">
        <v>0</v>
      </c>
      <c r="AF366" s="65">
        <v>0</v>
      </c>
      <c r="AG366" s="77" t="s">
        <v>89</v>
      </c>
      <c r="AH366" s="49">
        <f t="shared" si="26"/>
        <v>0</v>
      </c>
      <c r="AI366" s="65">
        <v>0</v>
      </c>
      <c r="AJ366" s="68">
        <v>0</v>
      </c>
      <c r="AK366" s="65" t="s">
        <v>89</v>
      </c>
      <c r="AL366" s="78" t="s">
        <v>89</v>
      </c>
      <c r="AM366" s="65">
        <v>0</v>
      </c>
      <c r="AN366" s="78" t="s">
        <v>89</v>
      </c>
      <c r="AO366" s="78" t="s">
        <v>89</v>
      </c>
      <c r="AP366" s="78" t="s">
        <v>89</v>
      </c>
      <c r="AQ366" s="49">
        <f t="shared" si="27"/>
        <v>0</v>
      </c>
      <c r="AR366" s="49">
        <f>+L366+AE366-AJ366</f>
        <v>108000000</v>
      </c>
      <c r="AS366" s="65" t="s">
        <v>90</v>
      </c>
      <c r="AT366" s="68">
        <v>0</v>
      </c>
      <c r="AU366" s="65" t="s">
        <v>87</v>
      </c>
      <c r="AV366" s="68">
        <v>54000000</v>
      </c>
      <c r="AW366" s="78">
        <v>45877</v>
      </c>
      <c r="AX366" s="68">
        <v>54000000</v>
      </c>
      <c r="AY366" s="79">
        <f t="shared" si="28"/>
        <v>54000000</v>
      </c>
      <c r="AZ366" s="223">
        <f t="shared" si="29"/>
        <v>0.5</v>
      </c>
      <c r="BA366" s="74">
        <v>0.5</v>
      </c>
      <c r="BB366" s="75" t="s">
        <v>89</v>
      </c>
      <c r="BC366" s="65" t="s">
        <v>108</v>
      </c>
      <c r="BD366" s="400" t="s">
        <v>6206</v>
      </c>
      <c r="BE366" s="221" t="s">
        <v>87</v>
      </c>
      <c r="BF366" s="221" t="s">
        <v>87</v>
      </c>
    </row>
    <row r="367" spans="2:58" x14ac:dyDescent="0.25">
      <c r="B367" s="221">
        <v>2025</v>
      </c>
      <c r="C367" s="221">
        <v>891780111</v>
      </c>
      <c r="D367" s="221" t="s">
        <v>78</v>
      </c>
      <c r="E367" s="49" t="s">
        <v>6205</v>
      </c>
      <c r="F367" s="65" t="s">
        <v>6204</v>
      </c>
      <c r="G367" s="65">
        <v>0</v>
      </c>
      <c r="H367" s="65" t="s">
        <v>81</v>
      </c>
      <c r="I367" s="65" t="s">
        <v>82</v>
      </c>
      <c r="J367" s="67" t="s">
        <v>83</v>
      </c>
      <c r="K367" s="66" t="s">
        <v>6203</v>
      </c>
      <c r="L367" s="68">
        <v>14850000</v>
      </c>
      <c r="M367" s="65" t="s">
        <v>85</v>
      </c>
      <c r="N367" s="66" t="s">
        <v>6202</v>
      </c>
      <c r="O367" s="66">
        <v>36562025</v>
      </c>
      <c r="P367" s="66">
        <v>1649</v>
      </c>
      <c r="Q367" s="70">
        <v>45860</v>
      </c>
      <c r="R367" s="66">
        <v>95753376</v>
      </c>
      <c r="S367" s="70">
        <v>45860</v>
      </c>
      <c r="T367" s="68">
        <v>14850000</v>
      </c>
      <c r="U367" s="68">
        <v>25155</v>
      </c>
      <c r="V367" s="65" t="s">
        <v>87</v>
      </c>
      <c r="W367" s="49">
        <v>36669284</v>
      </c>
      <c r="X367" s="49" t="s">
        <v>6201</v>
      </c>
      <c r="Y367" s="70">
        <v>45860</v>
      </c>
      <c r="Z367" s="70">
        <v>45860</v>
      </c>
      <c r="AA367" s="70" t="s">
        <v>89</v>
      </c>
      <c r="AB367" s="70">
        <v>46006</v>
      </c>
      <c r="AC367" s="49">
        <f t="shared" si="25"/>
        <v>146</v>
      </c>
      <c r="AD367" s="65">
        <v>0</v>
      </c>
      <c r="AE367" s="68">
        <v>0</v>
      </c>
      <c r="AF367" s="65">
        <v>0</v>
      </c>
      <c r="AG367" s="77" t="s">
        <v>89</v>
      </c>
      <c r="AH367" s="49">
        <f t="shared" si="26"/>
        <v>0</v>
      </c>
      <c r="AI367" s="65">
        <v>0</v>
      </c>
      <c r="AJ367" s="68">
        <v>0</v>
      </c>
      <c r="AK367" s="65" t="s">
        <v>89</v>
      </c>
      <c r="AL367" s="78" t="s">
        <v>89</v>
      </c>
      <c r="AM367" s="65">
        <v>0</v>
      </c>
      <c r="AN367" s="78" t="s">
        <v>89</v>
      </c>
      <c r="AO367" s="78" t="s">
        <v>89</v>
      </c>
      <c r="AP367" s="78" t="s">
        <v>89</v>
      </c>
      <c r="AQ367" s="49">
        <f t="shared" si="27"/>
        <v>0</v>
      </c>
      <c r="AR367" s="49">
        <f>+L367+AE367-AJ367</f>
        <v>14850000</v>
      </c>
      <c r="AS367" s="65" t="s">
        <v>87</v>
      </c>
      <c r="AT367" s="68">
        <v>14850000</v>
      </c>
      <c r="AU367" s="65" t="s">
        <v>90</v>
      </c>
      <c r="AV367" s="68">
        <v>0</v>
      </c>
      <c r="AW367" s="75" t="s">
        <v>89</v>
      </c>
      <c r="AX367" s="224">
        <v>0</v>
      </c>
      <c r="AY367" s="79">
        <f t="shared" si="28"/>
        <v>14850000</v>
      </c>
      <c r="AZ367" s="223">
        <f t="shared" si="29"/>
        <v>0</v>
      </c>
      <c r="BA367" s="74">
        <v>0</v>
      </c>
      <c r="BB367" s="75" t="s">
        <v>89</v>
      </c>
      <c r="BC367" s="65" t="s">
        <v>108</v>
      </c>
      <c r="BD367" s="400" t="s">
        <v>6200</v>
      </c>
      <c r="BE367" s="221" t="s">
        <v>87</v>
      </c>
      <c r="BF367" s="221" t="s">
        <v>87</v>
      </c>
    </row>
    <row r="368" spans="2:58" x14ac:dyDescent="0.25">
      <c r="B368" s="221">
        <v>2025</v>
      </c>
      <c r="C368" s="221">
        <v>891780111</v>
      </c>
      <c r="D368" s="221" t="s">
        <v>78</v>
      </c>
      <c r="E368" s="49" t="s">
        <v>6199</v>
      </c>
      <c r="F368" s="65" t="s">
        <v>6198</v>
      </c>
      <c r="G368" s="65">
        <v>0</v>
      </c>
      <c r="H368" s="65" t="s">
        <v>81</v>
      </c>
      <c r="I368" s="65" t="s">
        <v>3368</v>
      </c>
      <c r="J368" s="67" t="s">
        <v>83</v>
      </c>
      <c r="K368" s="66" t="s">
        <v>6197</v>
      </c>
      <c r="L368" s="68">
        <v>28600000</v>
      </c>
      <c r="M368" s="65" t="s">
        <v>85</v>
      </c>
      <c r="N368" s="66" t="s">
        <v>6196</v>
      </c>
      <c r="O368" s="66">
        <v>1065595875</v>
      </c>
      <c r="P368" s="66">
        <v>1465</v>
      </c>
      <c r="Q368" s="70">
        <v>45846</v>
      </c>
      <c r="R368" s="66">
        <v>885016000</v>
      </c>
      <c r="S368" s="70">
        <v>45861</v>
      </c>
      <c r="T368" s="68">
        <v>28600000</v>
      </c>
      <c r="U368" s="68">
        <v>26613</v>
      </c>
      <c r="V368" s="65" t="s">
        <v>87</v>
      </c>
      <c r="W368" s="68">
        <v>1082939683</v>
      </c>
      <c r="X368" s="67" t="s">
        <v>3365</v>
      </c>
      <c r="Y368" s="70">
        <v>45861</v>
      </c>
      <c r="Z368" s="70">
        <v>45861</v>
      </c>
      <c r="AA368" s="70" t="s">
        <v>89</v>
      </c>
      <c r="AB368" s="70">
        <v>46003</v>
      </c>
      <c r="AC368" s="49">
        <f t="shared" si="25"/>
        <v>142</v>
      </c>
      <c r="AD368" s="65">
        <v>0</v>
      </c>
      <c r="AE368" s="68">
        <v>0</v>
      </c>
      <c r="AF368" s="65">
        <v>0</v>
      </c>
      <c r="AG368" s="77" t="s">
        <v>89</v>
      </c>
      <c r="AH368" s="49">
        <f t="shared" si="26"/>
        <v>0</v>
      </c>
      <c r="AI368" s="65">
        <v>0</v>
      </c>
      <c r="AJ368" s="68">
        <v>0</v>
      </c>
      <c r="AK368" s="65" t="s">
        <v>89</v>
      </c>
      <c r="AL368" s="78" t="s">
        <v>89</v>
      </c>
      <c r="AM368" s="65">
        <v>0</v>
      </c>
      <c r="AN368" s="78" t="s">
        <v>89</v>
      </c>
      <c r="AO368" s="78" t="s">
        <v>89</v>
      </c>
      <c r="AP368" s="78" t="s">
        <v>89</v>
      </c>
      <c r="AQ368" s="49">
        <f t="shared" si="27"/>
        <v>0</v>
      </c>
      <c r="AR368" s="49">
        <f>+L368+AE368-AJ368</f>
        <v>28600000</v>
      </c>
      <c r="AS368" s="65" t="s">
        <v>90</v>
      </c>
      <c r="AT368" s="68">
        <v>0</v>
      </c>
      <c r="AU368" s="65" t="s">
        <v>90</v>
      </c>
      <c r="AV368" s="68">
        <v>0</v>
      </c>
      <c r="AW368" s="75" t="s">
        <v>89</v>
      </c>
      <c r="AX368" s="224">
        <v>0</v>
      </c>
      <c r="AY368" s="79">
        <f t="shared" si="28"/>
        <v>28600000</v>
      </c>
      <c r="AZ368" s="223">
        <f t="shared" si="29"/>
        <v>0</v>
      </c>
      <c r="BA368" s="74">
        <v>0</v>
      </c>
      <c r="BB368" s="75" t="s">
        <v>89</v>
      </c>
      <c r="BC368" s="65" t="s">
        <v>108</v>
      </c>
      <c r="BD368" s="400" t="s">
        <v>6195</v>
      </c>
      <c r="BE368" s="221" t="s">
        <v>87</v>
      </c>
      <c r="BF368" s="221" t="s">
        <v>87</v>
      </c>
    </row>
    <row r="369" spans="2:58" x14ac:dyDescent="0.25">
      <c r="B369" s="221">
        <v>2025</v>
      </c>
      <c r="C369" s="221">
        <v>891780111</v>
      </c>
      <c r="D369" s="221" t="s">
        <v>78</v>
      </c>
      <c r="E369" s="49" t="s">
        <v>6194</v>
      </c>
      <c r="F369" s="65" t="s">
        <v>6193</v>
      </c>
      <c r="G369" s="65">
        <v>0</v>
      </c>
      <c r="H369" s="65" t="s">
        <v>81</v>
      </c>
      <c r="I369" s="65" t="s">
        <v>3368</v>
      </c>
      <c r="J369" s="67" t="s">
        <v>83</v>
      </c>
      <c r="K369" s="66" t="s">
        <v>6192</v>
      </c>
      <c r="L369" s="68">
        <v>28600000</v>
      </c>
      <c r="M369" s="65" t="s">
        <v>85</v>
      </c>
      <c r="N369" s="66" t="s">
        <v>6191</v>
      </c>
      <c r="O369" s="66">
        <v>1082867068</v>
      </c>
      <c r="P369" s="66">
        <v>1465</v>
      </c>
      <c r="Q369" s="70">
        <v>45846</v>
      </c>
      <c r="R369" s="66">
        <v>885016000</v>
      </c>
      <c r="S369" s="70">
        <v>45861</v>
      </c>
      <c r="T369" s="68">
        <v>28600000</v>
      </c>
      <c r="U369" s="68">
        <v>26612</v>
      </c>
      <c r="V369" s="65" t="s">
        <v>87</v>
      </c>
      <c r="W369" s="68">
        <v>1082939683</v>
      </c>
      <c r="X369" s="67" t="s">
        <v>3365</v>
      </c>
      <c r="Y369" s="70">
        <v>45861</v>
      </c>
      <c r="Z369" s="70">
        <v>45861</v>
      </c>
      <c r="AA369" s="70" t="s">
        <v>89</v>
      </c>
      <c r="AB369" s="70">
        <v>46003</v>
      </c>
      <c r="AC369" s="49">
        <f t="shared" si="25"/>
        <v>142</v>
      </c>
      <c r="AD369" s="65">
        <v>0</v>
      </c>
      <c r="AE369" s="68">
        <v>0</v>
      </c>
      <c r="AF369" s="65">
        <v>0</v>
      </c>
      <c r="AG369" s="77" t="s">
        <v>89</v>
      </c>
      <c r="AH369" s="49">
        <f t="shared" si="26"/>
        <v>0</v>
      </c>
      <c r="AI369" s="65">
        <v>0</v>
      </c>
      <c r="AJ369" s="68">
        <v>0</v>
      </c>
      <c r="AK369" s="65" t="s">
        <v>89</v>
      </c>
      <c r="AL369" s="78" t="s">
        <v>89</v>
      </c>
      <c r="AM369" s="65">
        <v>0</v>
      </c>
      <c r="AN369" s="78" t="s">
        <v>89</v>
      </c>
      <c r="AO369" s="78" t="s">
        <v>89</v>
      </c>
      <c r="AP369" s="78" t="s">
        <v>89</v>
      </c>
      <c r="AQ369" s="49">
        <f t="shared" si="27"/>
        <v>0</v>
      </c>
      <c r="AR369" s="49">
        <f>+L369+AE369-AJ369</f>
        <v>28600000</v>
      </c>
      <c r="AS369" s="65" t="s">
        <v>90</v>
      </c>
      <c r="AT369" s="68">
        <v>0</v>
      </c>
      <c r="AU369" s="65" t="s">
        <v>90</v>
      </c>
      <c r="AV369" s="68">
        <v>0</v>
      </c>
      <c r="AW369" s="75" t="s">
        <v>89</v>
      </c>
      <c r="AX369" s="224">
        <v>0</v>
      </c>
      <c r="AY369" s="79">
        <f t="shared" si="28"/>
        <v>28600000</v>
      </c>
      <c r="AZ369" s="223">
        <f t="shared" si="29"/>
        <v>0</v>
      </c>
      <c r="BA369" s="74">
        <v>0</v>
      </c>
      <c r="BB369" s="75" t="s">
        <v>89</v>
      </c>
      <c r="BC369" s="65" t="s">
        <v>108</v>
      </c>
      <c r="BD369" s="400" t="s">
        <v>6190</v>
      </c>
      <c r="BE369" s="221" t="s">
        <v>87</v>
      </c>
      <c r="BF369" s="221" t="s">
        <v>87</v>
      </c>
    </row>
    <row r="370" spans="2:58" x14ac:dyDescent="0.25">
      <c r="B370" s="221">
        <v>2025</v>
      </c>
      <c r="C370" s="221">
        <v>891780111</v>
      </c>
      <c r="D370" s="221" t="s">
        <v>78</v>
      </c>
      <c r="E370" s="49" t="s">
        <v>6189</v>
      </c>
      <c r="F370" s="65" t="s">
        <v>6188</v>
      </c>
      <c r="G370" s="65">
        <v>0</v>
      </c>
      <c r="H370" s="65" t="s">
        <v>81</v>
      </c>
      <c r="I370" s="65" t="s">
        <v>3368</v>
      </c>
      <c r="J370" s="67" t="s">
        <v>83</v>
      </c>
      <c r="K370" s="66" t="s">
        <v>6187</v>
      </c>
      <c r="L370" s="68">
        <v>39666000</v>
      </c>
      <c r="M370" s="65" t="s">
        <v>85</v>
      </c>
      <c r="N370" s="66" t="s">
        <v>6186</v>
      </c>
      <c r="O370" s="66">
        <v>57433531</v>
      </c>
      <c r="P370" s="66">
        <v>1465</v>
      </c>
      <c r="Q370" s="70">
        <v>45846</v>
      </c>
      <c r="R370" s="66">
        <v>885016000</v>
      </c>
      <c r="S370" s="70">
        <v>45861</v>
      </c>
      <c r="T370" s="68">
        <v>39666000</v>
      </c>
      <c r="U370" s="68">
        <v>26614</v>
      </c>
      <c r="V370" s="65" t="s">
        <v>87</v>
      </c>
      <c r="W370" s="68">
        <v>1082939683</v>
      </c>
      <c r="X370" s="67" t="s">
        <v>3365</v>
      </c>
      <c r="Y370" s="70">
        <v>45861</v>
      </c>
      <c r="Z370" s="70">
        <v>45861</v>
      </c>
      <c r="AA370" s="70" t="s">
        <v>89</v>
      </c>
      <c r="AB370" s="70">
        <v>46003</v>
      </c>
      <c r="AC370" s="49">
        <f t="shared" si="25"/>
        <v>142</v>
      </c>
      <c r="AD370" s="65">
        <v>0</v>
      </c>
      <c r="AE370" s="68">
        <v>0</v>
      </c>
      <c r="AF370" s="65">
        <v>0</v>
      </c>
      <c r="AG370" s="77" t="s">
        <v>89</v>
      </c>
      <c r="AH370" s="49">
        <f t="shared" si="26"/>
        <v>0</v>
      </c>
      <c r="AI370" s="65">
        <v>0</v>
      </c>
      <c r="AJ370" s="68">
        <v>0</v>
      </c>
      <c r="AK370" s="65" t="s">
        <v>89</v>
      </c>
      <c r="AL370" s="78" t="s">
        <v>89</v>
      </c>
      <c r="AM370" s="65">
        <v>0</v>
      </c>
      <c r="AN370" s="78" t="s">
        <v>89</v>
      </c>
      <c r="AO370" s="78" t="s">
        <v>89</v>
      </c>
      <c r="AP370" s="78" t="s">
        <v>89</v>
      </c>
      <c r="AQ370" s="49">
        <f t="shared" si="27"/>
        <v>0</v>
      </c>
      <c r="AR370" s="49">
        <f>+L370+AE370-AJ370</f>
        <v>39666000</v>
      </c>
      <c r="AS370" s="65" t="s">
        <v>90</v>
      </c>
      <c r="AT370" s="68">
        <v>0</v>
      </c>
      <c r="AU370" s="65" t="s">
        <v>90</v>
      </c>
      <c r="AV370" s="68">
        <v>0</v>
      </c>
      <c r="AW370" s="75" t="s">
        <v>89</v>
      </c>
      <c r="AX370" s="224">
        <v>0</v>
      </c>
      <c r="AY370" s="79">
        <f t="shared" si="28"/>
        <v>39666000</v>
      </c>
      <c r="AZ370" s="223">
        <f t="shared" si="29"/>
        <v>0</v>
      </c>
      <c r="BA370" s="74">
        <v>0</v>
      </c>
      <c r="BB370" s="75" t="s">
        <v>89</v>
      </c>
      <c r="BC370" s="65" t="s">
        <v>108</v>
      </c>
      <c r="BD370" s="400" t="s">
        <v>6185</v>
      </c>
      <c r="BE370" s="221" t="s">
        <v>87</v>
      </c>
      <c r="BF370" s="221" t="s">
        <v>87</v>
      </c>
    </row>
    <row r="371" spans="2:58" x14ac:dyDescent="0.25">
      <c r="B371" s="221">
        <v>2025</v>
      </c>
      <c r="C371" s="221">
        <v>891780111</v>
      </c>
      <c r="D371" s="221" t="s">
        <v>78</v>
      </c>
      <c r="E371" s="49" t="s">
        <v>6184</v>
      </c>
      <c r="F371" s="65" t="s">
        <v>6183</v>
      </c>
      <c r="G371" s="65">
        <v>0</v>
      </c>
      <c r="H371" s="65" t="s">
        <v>81</v>
      </c>
      <c r="I371" s="65" t="s">
        <v>3368</v>
      </c>
      <c r="J371" s="67" t="s">
        <v>83</v>
      </c>
      <c r="K371" s="66" t="s">
        <v>6182</v>
      </c>
      <c r="L371" s="68">
        <v>39666000</v>
      </c>
      <c r="M371" s="65" t="s">
        <v>85</v>
      </c>
      <c r="N371" s="66" t="s">
        <v>6181</v>
      </c>
      <c r="O371" s="66">
        <v>1083001858</v>
      </c>
      <c r="P371" s="66">
        <v>1465</v>
      </c>
      <c r="Q371" s="70">
        <v>45846</v>
      </c>
      <c r="R371" s="66">
        <v>885016000</v>
      </c>
      <c r="S371" s="70">
        <v>45861</v>
      </c>
      <c r="T371" s="68">
        <v>39666000</v>
      </c>
      <c r="U371" s="68">
        <v>26615</v>
      </c>
      <c r="V371" s="65" t="s">
        <v>87</v>
      </c>
      <c r="W371" s="68">
        <v>1082939683</v>
      </c>
      <c r="X371" s="67" t="s">
        <v>3365</v>
      </c>
      <c r="Y371" s="70">
        <v>45861</v>
      </c>
      <c r="Z371" s="70">
        <v>45861</v>
      </c>
      <c r="AA371" s="70" t="s">
        <v>89</v>
      </c>
      <c r="AB371" s="70">
        <v>46003</v>
      </c>
      <c r="AC371" s="49">
        <f t="shared" si="25"/>
        <v>142</v>
      </c>
      <c r="AD371" s="65">
        <v>0</v>
      </c>
      <c r="AE371" s="68">
        <v>0</v>
      </c>
      <c r="AF371" s="65">
        <v>0</v>
      </c>
      <c r="AG371" s="77" t="s">
        <v>89</v>
      </c>
      <c r="AH371" s="49">
        <f t="shared" si="26"/>
        <v>0</v>
      </c>
      <c r="AI371" s="65">
        <v>0</v>
      </c>
      <c r="AJ371" s="68">
        <v>0</v>
      </c>
      <c r="AK371" s="65" t="s">
        <v>89</v>
      </c>
      <c r="AL371" s="78" t="s">
        <v>89</v>
      </c>
      <c r="AM371" s="65">
        <v>0</v>
      </c>
      <c r="AN371" s="78" t="s">
        <v>89</v>
      </c>
      <c r="AO371" s="78" t="s">
        <v>89</v>
      </c>
      <c r="AP371" s="78" t="s">
        <v>89</v>
      </c>
      <c r="AQ371" s="49">
        <f t="shared" si="27"/>
        <v>0</v>
      </c>
      <c r="AR371" s="49">
        <f>+L371+AE371-AJ371</f>
        <v>39666000</v>
      </c>
      <c r="AS371" s="65" t="s">
        <v>90</v>
      </c>
      <c r="AT371" s="68">
        <v>0</v>
      </c>
      <c r="AU371" s="65" t="s">
        <v>90</v>
      </c>
      <c r="AV371" s="68">
        <v>0</v>
      </c>
      <c r="AW371" s="75" t="s">
        <v>89</v>
      </c>
      <c r="AX371" s="224">
        <v>0</v>
      </c>
      <c r="AY371" s="79">
        <f t="shared" si="28"/>
        <v>39666000</v>
      </c>
      <c r="AZ371" s="223">
        <f t="shared" si="29"/>
        <v>0</v>
      </c>
      <c r="BA371" s="74">
        <v>0</v>
      </c>
      <c r="BB371" s="75" t="s">
        <v>89</v>
      </c>
      <c r="BC371" s="65" t="s">
        <v>108</v>
      </c>
      <c r="BD371" s="400" t="s">
        <v>6180</v>
      </c>
      <c r="BE371" s="221" t="s">
        <v>87</v>
      </c>
      <c r="BF371" s="221" t="s">
        <v>87</v>
      </c>
    </row>
    <row r="372" spans="2:58" x14ac:dyDescent="0.25">
      <c r="B372" s="221">
        <v>2025</v>
      </c>
      <c r="C372" s="221">
        <v>891780111</v>
      </c>
      <c r="D372" s="221" t="s">
        <v>78</v>
      </c>
      <c r="E372" s="49" t="s">
        <v>6179</v>
      </c>
      <c r="F372" s="65" t="s">
        <v>6178</v>
      </c>
      <c r="G372" s="65">
        <v>0</v>
      </c>
      <c r="H372" s="65" t="s">
        <v>81</v>
      </c>
      <c r="I372" s="65" t="s">
        <v>3368</v>
      </c>
      <c r="J372" s="67" t="s">
        <v>83</v>
      </c>
      <c r="K372" s="66" t="s">
        <v>6177</v>
      </c>
      <c r="L372" s="68">
        <v>28600000</v>
      </c>
      <c r="M372" s="65" t="s">
        <v>85</v>
      </c>
      <c r="N372" s="66" t="s">
        <v>6176</v>
      </c>
      <c r="O372" s="66">
        <v>1118861693</v>
      </c>
      <c r="P372" s="66">
        <v>1465</v>
      </c>
      <c r="Q372" s="70">
        <v>45846</v>
      </c>
      <c r="R372" s="66">
        <v>885016000</v>
      </c>
      <c r="S372" s="70">
        <v>45862</v>
      </c>
      <c r="T372" s="68">
        <v>28600000</v>
      </c>
      <c r="U372" s="68">
        <v>26991</v>
      </c>
      <c r="V372" s="65" t="s">
        <v>87</v>
      </c>
      <c r="W372" s="68">
        <v>1082939683</v>
      </c>
      <c r="X372" s="67" t="s">
        <v>3365</v>
      </c>
      <c r="Y372" s="70">
        <v>45861</v>
      </c>
      <c r="Z372" s="70">
        <v>45862</v>
      </c>
      <c r="AA372" s="70" t="s">
        <v>89</v>
      </c>
      <c r="AB372" s="70">
        <v>46003</v>
      </c>
      <c r="AC372" s="49">
        <f t="shared" si="25"/>
        <v>141</v>
      </c>
      <c r="AD372" s="65">
        <v>0</v>
      </c>
      <c r="AE372" s="68">
        <v>0</v>
      </c>
      <c r="AF372" s="65">
        <v>0</v>
      </c>
      <c r="AG372" s="77" t="s">
        <v>89</v>
      </c>
      <c r="AH372" s="49">
        <f t="shared" si="26"/>
        <v>0</v>
      </c>
      <c r="AI372" s="65">
        <v>0</v>
      </c>
      <c r="AJ372" s="68">
        <v>0</v>
      </c>
      <c r="AK372" s="65" t="s">
        <v>89</v>
      </c>
      <c r="AL372" s="78" t="s">
        <v>89</v>
      </c>
      <c r="AM372" s="65">
        <v>0</v>
      </c>
      <c r="AN372" s="78" t="s">
        <v>89</v>
      </c>
      <c r="AO372" s="78" t="s">
        <v>89</v>
      </c>
      <c r="AP372" s="78" t="s">
        <v>89</v>
      </c>
      <c r="AQ372" s="49">
        <f t="shared" si="27"/>
        <v>0</v>
      </c>
      <c r="AR372" s="49">
        <f>+L372+AE372-AJ372</f>
        <v>28600000</v>
      </c>
      <c r="AS372" s="65" t="s">
        <v>90</v>
      </c>
      <c r="AT372" s="68">
        <v>0</v>
      </c>
      <c r="AU372" s="65" t="s">
        <v>90</v>
      </c>
      <c r="AV372" s="68">
        <v>0</v>
      </c>
      <c r="AW372" s="75" t="s">
        <v>89</v>
      </c>
      <c r="AX372" s="224">
        <v>0</v>
      </c>
      <c r="AY372" s="79">
        <f t="shared" si="28"/>
        <v>28600000</v>
      </c>
      <c r="AZ372" s="223">
        <f t="shared" si="29"/>
        <v>0</v>
      </c>
      <c r="BA372" s="74">
        <v>0</v>
      </c>
      <c r="BB372" s="75" t="s">
        <v>89</v>
      </c>
      <c r="BC372" s="65" t="s">
        <v>108</v>
      </c>
      <c r="BD372" s="400" t="s">
        <v>6175</v>
      </c>
      <c r="BE372" s="221" t="s">
        <v>87</v>
      </c>
      <c r="BF372" s="221" t="s">
        <v>87</v>
      </c>
    </row>
    <row r="373" spans="2:58" x14ac:dyDescent="0.25">
      <c r="B373" s="221">
        <v>2025</v>
      </c>
      <c r="C373" s="221">
        <v>891780111</v>
      </c>
      <c r="D373" s="221" t="s">
        <v>78</v>
      </c>
      <c r="E373" s="49" t="s">
        <v>6174</v>
      </c>
      <c r="F373" s="65" t="s">
        <v>6173</v>
      </c>
      <c r="G373" s="65">
        <v>0</v>
      </c>
      <c r="H373" s="65" t="s">
        <v>81</v>
      </c>
      <c r="I373" s="65" t="s">
        <v>3368</v>
      </c>
      <c r="J373" s="67" t="s">
        <v>83</v>
      </c>
      <c r="K373" s="66" t="s">
        <v>6172</v>
      </c>
      <c r="L373" s="68">
        <v>28600000</v>
      </c>
      <c r="M373" s="65" t="s">
        <v>85</v>
      </c>
      <c r="N373" s="66" t="s">
        <v>6171</v>
      </c>
      <c r="O373" s="66">
        <v>26669862</v>
      </c>
      <c r="P373" s="66">
        <v>1465</v>
      </c>
      <c r="Q373" s="70">
        <v>45846</v>
      </c>
      <c r="R373" s="66">
        <v>885016000</v>
      </c>
      <c r="S373" s="70">
        <v>45862</v>
      </c>
      <c r="T373" s="68">
        <v>28600000</v>
      </c>
      <c r="U373" s="68">
        <v>26990</v>
      </c>
      <c r="V373" s="65" t="s">
        <v>87</v>
      </c>
      <c r="W373" s="68">
        <v>1082939683</v>
      </c>
      <c r="X373" s="67" t="s">
        <v>3365</v>
      </c>
      <c r="Y373" s="70">
        <v>45862</v>
      </c>
      <c r="Z373" s="70">
        <v>45862</v>
      </c>
      <c r="AA373" s="70" t="s">
        <v>89</v>
      </c>
      <c r="AB373" s="70">
        <v>46003</v>
      </c>
      <c r="AC373" s="49">
        <f t="shared" si="25"/>
        <v>141</v>
      </c>
      <c r="AD373" s="65">
        <v>0</v>
      </c>
      <c r="AE373" s="68">
        <v>0</v>
      </c>
      <c r="AF373" s="65">
        <v>0</v>
      </c>
      <c r="AG373" s="77" t="s">
        <v>89</v>
      </c>
      <c r="AH373" s="49">
        <f t="shared" si="26"/>
        <v>0</v>
      </c>
      <c r="AI373" s="65">
        <v>0</v>
      </c>
      <c r="AJ373" s="68">
        <v>0</v>
      </c>
      <c r="AK373" s="65" t="s">
        <v>89</v>
      </c>
      <c r="AL373" s="78" t="s">
        <v>89</v>
      </c>
      <c r="AM373" s="65">
        <v>0</v>
      </c>
      <c r="AN373" s="78" t="s">
        <v>89</v>
      </c>
      <c r="AO373" s="78" t="s">
        <v>89</v>
      </c>
      <c r="AP373" s="78" t="s">
        <v>89</v>
      </c>
      <c r="AQ373" s="49">
        <f t="shared" si="27"/>
        <v>0</v>
      </c>
      <c r="AR373" s="49">
        <f>+L373+AE373-AJ373</f>
        <v>28600000</v>
      </c>
      <c r="AS373" s="65" t="s">
        <v>90</v>
      </c>
      <c r="AT373" s="68">
        <v>0</v>
      </c>
      <c r="AU373" s="65" t="s">
        <v>90</v>
      </c>
      <c r="AV373" s="68">
        <v>0</v>
      </c>
      <c r="AW373" s="75" t="s">
        <v>89</v>
      </c>
      <c r="AX373" s="224">
        <v>0</v>
      </c>
      <c r="AY373" s="79">
        <f t="shared" si="28"/>
        <v>28600000</v>
      </c>
      <c r="AZ373" s="223">
        <f t="shared" si="29"/>
        <v>0</v>
      </c>
      <c r="BA373" s="74">
        <v>0</v>
      </c>
      <c r="BB373" s="75" t="s">
        <v>89</v>
      </c>
      <c r="BC373" s="65" t="s">
        <v>108</v>
      </c>
      <c r="BD373" s="400" t="s">
        <v>6170</v>
      </c>
      <c r="BE373" s="221" t="s">
        <v>87</v>
      </c>
      <c r="BF373" s="221" t="s">
        <v>87</v>
      </c>
    </row>
    <row r="374" spans="2:58" x14ac:dyDescent="0.25">
      <c r="B374" s="221">
        <v>2025</v>
      </c>
      <c r="C374" s="221">
        <v>891780111</v>
      </c>
      <c r="D374" s="221" t="s">
        <v>78</v>
      </c>
      <c r="E374" s="49" t="s">
        <v>6169</v>
      </c>
      <c r="F374" s="65" t="s">
        <v>6168</v>
      </c>
      <c r="G374" s="65">
        <v>0</v>
      </c>
      <c r="H374" s="65" t="s">
        <v>81</v>
      </c>
      <c r="I374" s="65" t="s">
        <v>3368</v>
      </c>
      <c r="J374" s="67" t="s">
        <v>83</v>
      </c>
      <c r="K374" s="66" t="s">
        <v>6167</v>
      </c>
      <c r="L374" s="68">
        <v>30250000</v>
      </c>
      <c r="M374" s="65" t="s">
        <v>85</v>
      </c>
      <c r="N374" s="66" t="s">
        <v>6166</v>
      </c>
      <c r="O374" s="66">
        <v>1032439073</v>
      </c>
      <c r="P374" s="66">
        <v>1465</v>
      </c>
      <c r="Q374" s="70">
        <v>45846</v>
      </c>
      <c r="R374" s="66">
        <v>885016000</v>
      </c>
      <c r="S374" s="70" t="s">
        <v>6165</v>
      </c>
      <c r="T374" s="68">
        <v>30250000</v>
      </c>
      <c r="U374" s="68">
        <v>27152</v>
      </c>
      <c r="V374" s="65" t="s">
        <v>87</v>
      </c>
      <c r="W374" s="68">
        <v>1082939683</v>
      </c>
      <c r="X374" s="67" t="s">
        <v>3365</v>
      </c>
      <c r="Y374" s="70">
        <v>45863</v>
      </c>
      <c r="Z374" s="70">
        <v>45863</v>
      </c>
      <c r="AA374" s="70" t="s">
        <v>89</v>
      </c>
      <c r="AB374" s="70">
        <v>46003</v>
      </c>
      <c r="AC374" s="49">
        <f t="shared" si="25"/>
        <v>140</v>
      </c>
      <c r="AD374" s="65">
        <v>0</v>
      </c>
      <c r="AE374" s="68">
        <v>0</v>
      </c>
      <c r="AF374" s="65">
        <v>0</v>
      </c>
      <c r="AG374" s="77" t="s">
        <v>89</v>
      </c>
      <c r="AH374" s="49">
        <f t="shared" si="26"/>
        <v>0</v>
      </c>
      <c r="AI374" s="65">
        <v>0</v>
      </c>
      <c r="AJ374" s="68">
        <v>0</v>
      </c>
      <c r="AK374" s="65" t="s">
        <v>89</v>
      </c>
      <c r="AL374" s="78" t="s">
        <v>89</v>
      </c>
      <c r="AM374" s="65">
        <v>0</v>
      </c>
      <c r="AN374" s="78" t="s">
        <v>89</v>
      </c>
      <c r="AO374" s="78" t="s">
        <v>89</v>
      </c>
      <c r="AP374" s="78" t="s">
        <v>89</v>
      </c>
      <c r="AQ374" s="49">
        <f t="shared" si="27"/>
        <v>0</v>
      </c>
      <c r="AR374" s="49">
        <f>+L374+AE374-AJ374</f>
        <v>30250000</v>
      </c>
      <c r="AS374" s="65" t="s">
        <v>90</v>
      </c>
      <c r="AT374" s="68">
        <v>0</v>
      </c>
      <c r="AU374" s="65" t="s">
        <v>90</v>
      </c>
      <c r="AV374" s="68">
        <v>0</v>
      </c>
      <c r="AW374" s="75" t="s">
        <v>89</v>
      </c>
      <c r="AX374" s="224">
        <v>0</v>
      </c>
      <c r="AY374" s="79">
        <f t="shared" si="28"/>
        <v>30250000</v>
      </c>
      <c r="AZ374" s="223">
        <f t="shared" si="29"/>
        <v>0</v>
      </c>
      <c r="BA374" s="74">
        <v>0</v>
      </c>
      <c r="BB374" s="75" t="s">
        <v>89</v>
      </c>
      <c r="BC374" s="65" t="s">
        <v>108</v>
      </c>
      <c r="BD374" s="400" t="s">
        <v>6164</v>
      </c>
      <c r="BE374" s="221" t="s">
        <v>87</v>
      </c>
      <c r="BF374" s="221" t="s">
        <v>87</v>
      </c>
    </row>
    <row r="375" spans="2:58" x14ac:dyDescent="0.25">
      <c r="B375" s="221">
        <v>2025</v>
      </c>
      <c r="C375" s="221">
        <v>891780111</v>
      </c>
      <c r="D375" s="221" t="s">
        <v>78</v>
      </c>
      <c r="E375" s="49" t="s">
        <v>6163</v>
      </c>
      <c r="F375" s="65" t="s">
        <v>6162</v>
      </c>
      <c r="G375" s="65">
        <v>0</v>
      </c>
      <c r="H375" s="65" t="s">
        <v>81</v>
      </c>
      <c r="I375" s="65" t="s">
        <v>3368</v>
      </c>
      <c r="J375" s="67" t="s">
        <v>83</v>
      </c>
      <c r="K375" s="66" t="s">
        <v>6161</v>
      </c>
      <c r="L375" s="68">
        <v>26000000</v>
      </c>
      <c r="M375" s="65" t="s">
        <v>85</v>
      </c>
      <c r="N375" s="66" t="s">
        <v>6160</v>
      </c>
      <c r="O375" s="66">
        <v>1124069350</v>
      </c>
      <c r="P375" s="66">
        <v>1674</v>
      </c>
      <c r="Q375" s="70">
        <v>45862</v>
      </c>
      <c r="R375" s="66">
        <v>2142840000</v>
      </c>
      <c r="S375" s="70">
        <v>45863</v>
      </c>
      <c r="T375" s="68">
        <v>26000000</v>
      </c>
      <c r="U375" s="68">
        <v>27074</v>
      </c>
      <c r="V375" s="65" t="s">
        <v>87</v>
      </c>
      <c r="W375" s="68">
        <v>1082939683</v>
      </c>
      <c r="X375" s="67" t="s">
        <v>3365</v>
      </c>
      <c r="Y375" s="70">
        <v>45863</v>
      </c>
      <c r="Z375" s="70">
        <v>45863</v>
      </c>
      <c r="AA375" s="70" t="s">
        <v>89</v>
      </c>
      <c r="AB375" s="70">
        <v>46003</v>
      </c>
      <c r="AC375" s="49">
        <f t="shared" si="25"/>
        <v>140</v>
      </c>
      <c r="AD375" s="65">
        <v>0</v>
      </c>
      <c r="AE375" s="68">
        <v>0</v>
      </c>
      <c r="AF375" s="65">
        <v>0</v>
      </c>
      <c r="AG375" s="77" t="s">
        <v>89</v>
      </c>
      <c r="AH375" s="49">
        <f t="shared" si="26"/>
        <v>0</v>
      </c>
      <c r="AI375" s="65">
        <v>0</v>
      </c>
      <c r="AJ375" s="68">
        <v>0</v>
      </c>
      <c r="AK375" s="65" t="s">
        <v>89</v>
      </c>
      <c r="AL375" s="78" t="s">
        <v>89</v>
      </c>
      <c r="AM375" s="65">
        <v>0</v>
      </c>
      <c r="AN375" s="78" t="s">
        <v>89</v>
      </c>
      <c r="AO375" s="78" t="s">
        <v>89</v>
      </c>
      <c r="AP375" s="78" t="s">
        <v>89</v>
      </c>
      <c r="AQ375" s="49">
        <f t="shared" si="27"/>
        <v>0</v>
      </c>
      <c r="AR375" s="49">
        <f>+L375+AE375-AJ375</f>
        <v>26000000</v>
      </c>
      <c r="AS375" s="65" t="s">
        <v>90</v>
      </c>
      <c r="AT375" s="68">
        <v>0</v>
      </c>
      <c r="AU375" s="65" t="s">
        <v>90</v>
      </c>
      <c r="AV375" s="68">
        <v>0</v>
      </c>
      <c r="AW375" s="75" t="s">
        <v>89</v>
      </c>
      <c r="AX375" s="224">
        <v>0</v>
      </c>
      <c r="AY375" s="79">
        <f t="shared" si="28"/>
        <v>26000000</v>
      </c>
      <c r="AZ375" s="223">
        <f t="shared" si="29"/>
        <v>0</v>
      </c>
      <c r="BA375" s="74">
        <v>0</v>
      </c>
      <c r="BB375" s="75" t="s">
        <v>89</v>
      </c>
      <c r="BC375" s="65" t="s">
        <v>108</v>
      </c>
      <c r="BD375" s="400" t="s">
        <v>6159</v>
      </c>
      <c r="BE375" s="221" t="s">
        <v>87</v>
      </c>
      <c r="BF375" s="221" t="s">
        <v>87</v>
      </c>
    </row>
    <row r="376" spans="2:58" x14ac:dyDescent="0.25">
      <c r="B376" s="221">
        <v>2025</v>
      </c>
      <c r="C376" s="221">
        <v>891780111</v>
      </c>
      <c r="D376" s="221" t="s">
        <v>78</v>
      </c>
      <c r="E376" s="49" t="s">
        <v>6158</v>
      </c>
      <c r="F376" s="65" t="s">
        <v>6157</v>
      </c>
      <c r="G376" s="65">
        <v>0</v>
      </c>
      <c r="H376" s="65" t="s">
        <v>81</v>
      </c>
      <c r="I376" s="65" t="s">
        <v>82</v>
      </c>
      <c r="J376" s="67" t="s">
        <v>83</v>
      </c>
      <c r="K376" s="66" t="s">
        <v>6156</v>
      </c>
      <c r="L376" s="68">
        <v>13500000</v>
      </c>
      <c r="M376" s="65" t="s">
        <v>85</v>
      </c>
      <c r="N376" s="66" t="s">
        <v>6155</v>
      </c>
      <c r="O376" s="66">
        <v>1082045208</v>
      </c>
      <c r="P376" s="66">
        <v>1621</v>
      </c>
      <c r="Q376" s="70">
        <v>45856</v>
      </c>
      <c r="R376" s="66">
        <v>54500000</v>
      </c>
      <c r="S376" s="70">
        <v>45863</v>
      </c>
      <c r="T376" s="68">
        <v>13500000</v>
      </c>
      <c r="U376" s="68">
        <v>27075</v>
      </c>
      <c r="V376" s="65" t="s">
        <v>87</v>
      </c>
      <c r="W376" s="68">
        <v>1082939683</v>
      </c>
      <c r="X376" s="67" t="s">
        <v>3365</v>
      </c>
      <c r="Y376" s="70">
        <v>45863</v>
      </c>
      <c r="Z376" s="70">
        <v>45863</v>
      </c>
      <c r="AA376" s="70" t="s">
        <v>89</v>
      </c>
      <c r="AB376" s="70">
        <v>45991</v>
      </c>
      <c r="AC376" s="49">
        <f t="shared" si="25"/>
        <v>128</v>
      </c>
      <c r="AD376" s="65">
        <v>0</v>
      </c>
      <c r="AE376" s="68">
        <v>0</v>
      </c>
      <c r="AF376" s="65">
        <v>0</v>
      </c>
      <c r="AG376" s="77" t="s">
        <v>89</v>
      </c>
      <c r="AH376" s="49">
        <f t="shared" si="26"/>
        <v>0</v>
      </c>
      <c r="AI376" s="65">
        <v>0</v>
      </c>
      <c r="AJ376" s="68">
        <v>0</v>
      </c>
      <c r="AK376" s="65" t="s">
        <v>89</v>
      </c>
      <c r="AL376" s="78" t="s">
        <v>89</v>
      </c>
      <c r="AM376" s="65">
        <v>0</v>
      </c>
      <c r="AN376" s="78" t="s">
        <v>89</v>
      </c>
      <c r="AO376" s="78" t="s">
        <v>89</v>
      </c>
      <c r="AP376" s="78" t="s">
        <v>89</v>
      </c>
      <c r="AQ376" s="49">
        <f t="shared" si="27"/>
        <v>0</v>
      </c>
      <c r="AR376" s="49">
        <f>+L376+AE376-AJ376</f>
        <v>13500000</v>
      </c>
      <c r="AS376" s="65" t="s">
        <v>87</v>
      </c>
      <c r="AT376" s="68">
        <v>13500000</v>
      </c>
      <c r="AU376" s="65" t="s">
        <v>90</v>
      </c>
      <c r="AV376" s="68">
        <v>0</v>
      </c>
      <c r="AW376" s="75" t="s">
        <v>89</v>
      </c>
      <c r="AX376" s="224">
        <v>0</v>
      </c>
      <c r="AY376" s="79">
        <f t="shared" si="28"/>
        <v>13500000</v>
      </c>
      <c r="AZ376" s="223">
        <f t="shared" si="29"/>
        <v>0</v>
      </c>
      <c r="BA376" s="74">
        <v>0</v>
      </c>
      <c r="BB376" s="75" t="s">
        <v>89</v>
      </c>
      <c r="BC376" s="65" t="s">
        <v>108</v>
      </c>
      <c r="BD376" s="400" t="s">
        <v>6154</v>
      </c>
      <c r="BE376" s="221" t="s">
        <v>87</v>
      </c>
      <c r="BF376" s="221" t="s">
        <v>87</v>
      </c>
    </row>
    <row r="377" spans="2:58" x14ac:dyDescent="0.25">
      <c r="B377" s="221">
        <v>2025</v>
      </c>
      <c r="C377" s="221">
        <v>891780111</v>
      </c>
      <c r="D377" s="221" t="s">
        <v>78</v>
      </c>
      <c r="E377" s="49" t="s">
        <v>6153</v>
      </c>
      <c r="F377" s="65" t="s">
        <v>6152</v>
      </c>
      <c r="G377" s="65">
        <v>0</v>
      </c>
      <c r="H377" s="65" t="s">
        <v>81</v>
      </c>
      <c r="I377" s="65" t="s">
        <v>3368</v>
      </c>
      <c r="J377" s="67" t="s">
        <v>83</v>
      </c>
      <c r="K377" s="66" t="s">
        <v>6151</v>
      </c>
      <c r="L377" s="68">
        <v>26000000</v>
      </c>
      <c r="M377" s="65" t="s">
        <v>85</v>
      </c>
      <c r="N377" s="66" t="s">
        <v>6150</v>
      </c>
      <c r="O377" s="66">
        <v>73507247</v>
      </c>
      <c r="P377" s="66">
        <v>1674</v>
      </c>
      <c r="Q377" s="70">
        <v>45862</v>
      </c>
      <c r="R377" s="66">
        <v>2142840000</v>
      </c>
      <c r="S377" s="70">
        <v>45863</v>
      </c>
      <c r="T377" s="68">
        <v>26000000</v>
      </c>
      <c r="U377" s="68">
        <v>27076</v>
      </c>
      <c r="V377" s="65" t="s">
        <v>87</v>
      </c>
      <c r="W377" s="68">
        <v>1082939683</v>
      </c>
      <c r="X377" s="67" t="s">
        <v>3365</v>
      </c>
      <c r="Y377" s="70">
        <v>45863</v>
      </c>
      <c r="Z377" s="70">
        <v>45863</v>
      </c>
      <c r="AA377" s="70" t="s">
        <v>89</v>
      </c>
      <c r="AB377" s="70">
        <v>46003</v>
      </c>
      <c r="AC377" s="49">
        <f t="shared" si="25"/>
        <v>140</v>
      </c>
      <c r="AD377" s="65">
        <v>0</v>
      </c>
      <c r="AE377" s="68">
        <v>0</v>
      </c>
      <c r="AF377" s="65">
        <v>0</v>
      </c>
      <c r="AG377" s="77" t="s">
        <v>89</v>
      </c>
      <c r="AH377" s="49">
        <f t="shared" si="26"/>
        <v>0</v>
      </c>
      <c r="AI377" s="65">
        <v>0</v>
      </c>
      <c r="AJ377" s="68">
        <v>0</v>
      </c>
      <c r="AK377" s="65" t="s">
        <v>89</v>
      </c>
      <c r="AL377" s="78" t="s">
        <v>89</v>
      </c>
      <c r="AM377" s="65">
        <v>0</v>
      </c>
      <c r="AN377" s="78" t="s">
        <v>89</v>
      </c>
      <c r="AO377" s="78" t="s">
        <v>89</v>
      </c>
      <c r="AP377" s="78" t="s">
        <v>89</v>
      </c>
      <c r="AQ377" s="49">
        <f t="shared" si="27"/>
        <v>0</v>
      </c>
      <c r="AR377" s="49">
        <f>+L377+AE377-AJ377</f>
        <v>26000000</v>
      </c>
      <c r="AS377" s="65" t="s">
        <v>90</v>
      </c>
      <c r="AT377" s="68">
        <v>0</v>
      </c>
      <c r="AU377" s="65" t="s">
        <v>90</v>
      </c>
      <c r="AV377" s="68">
        <v>0</v>
      </c>
      <c r="AW377" s="75" t="s">
        <v>89</v>
      </c>
      <c r="AX377" s="224">
        <v>0</v>
      </c>
      <c r="AY377" s="79">
        <f t="shared" si="28"/>
        <v>26000000</v>
      </c>
      <c r="AZ377" s="223">
        <f t="shared" si="29"/>
        <v>0</v>
      </c>
      <c r="BA377" s="74">
        <v>0</v>
      </c>
      <c r="BB377" s="75" t="s">
        <v>89</v>
      </c>
      <c r="BC377" s="65" t="s">
        <v>108</v>
      </c>
      <c r="BD377" s="400" t="s">
        <v>6149</v>
      </c>
      <c r="BE377" s="221" t="s">
        <v>87</v>
      </c>
      <c r="BF377" s="221" t="s">
        <v>87</v>
      </c>
    </row>
    <row r="378" spans="2:58" x14ac:dyDescent="0.25">
      <c r="B378" s="221">
        <v>2025</v>
      </c>
      <c r="C378" s="221">
        <v>891780111</v>
      </c>
      <c r="D378" s="221" t="s">
        <v>78</v>
      </c>
      <c r="E378" s="49" t="s">
        <v>6148</v>
      </c>
      <c r="F378" s="65" t="s">
        <v>6147</v>
      </c>
      <c r="G378" s="65">
        <v>0</v>
      </c>
      <c r="H378" s="65" t="s">
        <v>81</v>
      </c>
      <c r="I378" s="65" t="s">
        <v>3368</v>
      </c>
      <c r="J378" s="67" t="s">
        <v>83</v>
      </c>
      <c r="K378" s="66" t="s">
        <v>6146</v>
      </c>
      <c r="L378" s="68">
        <v>26000000</v>
      </c>
      <c r="M378" s="65" t="s">
        <v>85</v>
      </c>
      <c r="N378" s="66" t="s">
        <v>3672</v>
      </c>
      <c r="O378" s="66">
        <v>73127805</v>
      </c>
      <c r="P378" s="66">
        <v>1674</v>
      </c>
      <c r="Q378" s="70">
        <v>45862</v>
      </c>
      <c r="R378" s="66">
        <v>2142840000</v>
      </c>
      <c r="S378" s="70">
        <v>45863</v>
      </c>
      <c r="T378" s="68">
        <v>26000000</v>
      </c>
      <c r="U378" s="68">
        <v>27077</v>
      </c>
      <c r="V378" s="65" t="s">
        <v>87</v>
      </c>
      <c r="W378" s="68">
        <v>1082939683</v>
      </c>
      <c r="X378" s="67" t="s">
        <v>3365</v>
      </c>
      <c r="Y378" s="70">
        <v>45863</v>
      </c>
      <c r="Z378" s="70">
        <v>45863</v>
      </c>
      <c r="AA378" s="70" t="s">
        <v>89</v>
      </c>
      <c r="AB378" s="70">
        <v>46003</v>
      </c>
      <c r="AC378" s="49">
        <f t="shared" si="25"/>
        <v>140</v>
      </c>
      <c r="AD378" s="65">
        <v>0</v>
      </c>
      <c r="AE378" s="68">
        <v>0</v>
      </c>
      <c r="AF378" s="65">
        <v>0</v>
      </c>
      <c r="AG378" s="77" t="s">
        <v>89</v>
      </c>
      <c r="AH378" s="49">
        <f t="shared" si="26"/>
        <v>0</v>
      </c>
      <c r="AI378" s="65">
        <v>1</v>
      </c>
      <c r="AJ378" s="68">
        <v>26000000</v>
      </c>
      <c r="AK378" s="70">
        <v>45873</v>
      </c>
      <c r="AL378" s="78" t="s">
        <v>89</v>
      </c>
      <c r="AM378" s="65">
        <v>0</v>
      </c>
      <c r="AN378" s="78" t="s">
        <v>89</v>
      </c>
      <c r="AO378" s="78" t="s">
        <v>89</v>
      </c>
      <c r="AP378" s="78" t="s">
        <v>89</v>
      </c>
      <c r="AQ378" s="49">
        <f t="shared" si="27"/>
        <v>0</v>
      </c>
      <c r="AR378" s="49">
        <f>+L378+AE378-AJ378</f>
        <v>0</v>
      </c>
      <c r="AS378" s="65" t="s">
        <v>90</v>
      </c>
      <c r="AT378" s="68">
        <v>0</v>
      </c>
      <c r="AU378" s="65" t="s">
        <v>90</v>
      </c>
      <c r="AV378" s="68">
        <v>0</v>
      </c>
      <c r="AW378" s="75" t="s">
        <v>89</v>
      </c>
      <c r="AX378" s="224">
        <v>0</v>
      </c>
      <c r="AY378" s="79">
        <f t="shared" si="28"/>
        <v>0</v>
      </c>
      <c r="AZ378" s="223" t="str">
        <f t="shared" si="29"/>
        <v>_</v>
      </c>
      <c r="BA378" s="74">
        <v>0</v>
      </c>
      <c r="BB378" s="75" t="s">
        <v>89</v>
      </c>
      <c r="BC378" s="65" t="s">
        <v>150</v>
      </c>
      <c r="BD378" s="400" t="s">
        <v>6145</v>
      </c>
      <c r="BE378" s="221" t="s">
        <v>87</v>
      </c>
      <c r="BF378" s="221" t="s">
        <v>87</v>
      </c>
    </row>
    <row r="379" spans="2:58" x14ac:dyDescent="0.25">
      <c r="B379" s="221">
        <v>2025</v>
      </c>
      <c r="C379" s="221">
        <v>891780111</v>
      </c>
      <c r="D379" s="221" t="s">
        <v>78</v>
      </c>
      <c r="E379" s="49" t="s">
        <v>6144</v>
      </c>
      <c r="F379" s="65" t="s">
        <v>6143</v>
      </c>
      <c r="G379" s="65">
        <v>0</v>
      </c>
      <c r="H379" s="65" t="s">
        <v>81</v>
      </c>
      <c r="I379" s="65" t="s">
        <v>82</v>
      </c>
      <c r="J379" s="67" t="s">
        <v>83</v>
      </c>
      <c r="K379" s="66" t="s">
        <v>6142</v>
      </c>
      <c r="L379" s="68">
        <v>2800000</v>
      </c>
      <c r="M379" s="65" t="s">
        <v>85</v>
      </c>
      <c r="N379" s="66" t="s">
        <v>6141</v>
      </c>
      <c r="O379" s="66">
        <v>1082833690</v>
      </c>
      <c r="P379" s="66">
        <v>1606</v>
      </c>
      <c r="Q379" s="70">
        <v>45856</v>
      </c>
      <c r="R379" s="66">
        <v>9600000</v>
      </c>
      <c r="S379" s="70">
        <v>45863</v>
      </c>
      <c r="T379" s="68">
        <v>2800000</v>
      </c>
      <c r="U379" s="68">
        <v>27078</v>
      </c>
      <c r="V379" s="65" t="s">
        <v>87</v>
      </c>
      <c r="W379" s="68">
        <v>1082939683</v>
      </c>
      <c r="X379" s="67" t="s">
        <v>3365</v>
      </c>
      <c r="Y379" s="70">
        <v>45863</v>
      </c>
      <c r="Z379" s="70">
        <v>45863</v>
      </c>
      <c r="AA379" s="70" t="s">
        <v>89</v>
      </c>
      <c r="AB379" s="70">
        <v>45894</v>
      </c>
      <c r="AC379" s="49">
        <f t="shared" si="25"/>
        <v>31</v>
      </c>
      <c r="AD379" s="65">
        <v>0</v>
      </c>
      <c r="AE379" s="68">
        <v>0</v>
      </c>
      <c r="AF379" s="65">
        <v>0</v>
      </c>
      <c r="AG379" s="77" t="s">
        <v>89</v>
      </c>
      <c r="AH379" s="49">
        <f t="shared" si="26"/>
        <v>0</v>
      </c>
      <c r="AI379" s="65">
        <v>0</v>
      </c>
      <c r="AJ379" s="68">
        <v>0</v>
      </c>
      <c r="AK379" s="65" t="s">
        <v>89</v>
      </c>
      <c r="AL379" s="78" t="s">
        <v>89</v>
      </c>
      <c r="AM379" s="65">
        <v>0</v>
      </c>
      <c r="AN379" s="78" t="s">
        <v>89</v>
      </c>
      <c r="AO379" s="78" t="s">
        <v>89</v>
      </c>
      <c r="AP379" s="78" t="s">
        <v>89</v>
      </c>
      <c r="AQ379" s="49">
        <f t="shared" si="27"/>
        <v>0</v>
      </c>
      <c r="AR379" s="49">
        <f>+L379+AE379-AJ379</f>
        <v>2800000</v>
      </c>
      <c r="AS379" s="65" t="s">
        <v>87</v>
      </c>
      <c r="AT379" s="68">
        <v>2800000</v>
      </c>
      <c r="AU379" s="65" t="s">
        <v>90</v>
      </c>
      <c r="AV379" s="68">
        <v>0</v>
      </c>
      <c r="AW379" s="75" t="s">
        <v>89</v>
      </c>
      <c r="AX379" s="224">
        <v>0</v>
      </c>
      <c r="AY379" s="79">
        <f t="shared" si="28"/>
        <v>2800000</v>
      </c>
      <c r="AZ379" s="223">
        <f t="shared" si="29"/>
        <v>0</v>
      </c>
      <c r="BA379" s="74">
        <v>1</v>
      </c>
      <c r="BB379" s="75" t="s">
        <v>89</v>
      </c>
      <c r="BC379" s="65" t="s">
        <v>103</v>
      </c>
      <c r="BD379" s="400" t="s">
        <v>6140</v>
      </c>
      <c r="BE379" s="221" t="s">
        <v>87</v>
      </c>
      <c r="BF379" s="221" t="s">
        <v>87</v>
      </c>
    </row>
    <row r="380" spans="2:58" x14ac:dyDescent="0.25">
      <c r="B380" s="221">
        <v>2025</v>
      </c>
      <c r="C380" s="221">
        <v>891780111</v>
      </c>
      <c r="D380" s="221" t="s">
        <v>78</v>
      </c>
      <c r="E380" s="49" t="s">
        <v>6139</v>
      </c>
      <c r="F380" s="65" t="s">
        <v>6138</v>
      </c>
      <c r="G380" s="65">
        <v>0</v>
      </c>
      <c r="H380" s="65" t="s">
        <v>81</v>
      </c>
      <c r="I380" s="65" t="s">
        <v>3368</v>
      </c>
      <c r="J380" s="67" t="s">
        <v>83</v>
      </c>
      <c r="K380" s="66" t="s">
        <v>6137</v>
      </c>
      <c r="L380" s="68">
        <v>30250000</v>
      </c>
      <c r="M380" s="65" t="s">
        <v>85</v>
      </c>
      <c r="N380" s="66" t="s">
        <v>6136</v>
      </c>
      <c r="O380" s="66">
        <v>1004365424</v>
      </c>
      <c r="P380" s="66">
        <v>1465</v>
      </c>
      <c r="Q380" s="70">
        <v>45846</v>
      </c>
      <c r="R380" s="66">
        <v>885016000</v>
      </c>
      <c r="S380" s="70">
        <v>45863</v>
      </c>
      <c r="T380" s="68">
        <v>30250000</v>
      </c>
      <c r="U380" s="68">
        <v>27081</v>
      </c>
      <c r="V380" s="65" t="s">
        <v>87</v>
      </c>
      <c r="W380" s="68">
        <v>1082939683</v>
      </c>
      <c r="X380" s="67" t="s">
        <v>3365</v>
      </c>
      <c r="Y380" s="70">
        <v>45863</v>
      </c>
      <c r="Z380" s="70">
        <v>45863</v>
      </c>
      <c r="AA380" s="70" t="s">
        <v>89</v>
      </c>
      <c r="AB380" s="70">
        <v>46003</v>
      </c>
      <c r="AC380" s="49">
        <f t="shared" si="25"/>
        <v>140</v>
      </c>
      <c r="AD380" s="65">
        <v>0</v>
      </c>
      <c r="AE380" s="68">
        <v>0</v>
      </c>
      <c r="AF380" s="65">
        <v>0</v>
      </c>
      <c r="AG380" s="77" t="s">
        <v>89</v>
      </c>
      <c r="AH380" s="49">
        <f t="shared" si="26"/>
        <v>0</v>
      </c>
      <c r="AI380" s="65">
        <v>0</v>
      </c>
      <c r="AJ380" s="68">
        <v>0</v>
      </c>
      <c r="AK380" s="65" t="s">
        <v>89</v>
      </c>
      <c r="AL380" s="78" t="s">
        <v>89</v>
      </c>
      <c r="AM380" s="65">
        <v>0</v>
      </c>
      <c r="AN380" s="78" t="s">
        <v>89</v>
      </c>
      <c r="AO380" s="78" t="s">
        <v>89</v>
      </c>
      <c r="AP380" s="78" t="s">
        <v>89</v>
      </c>
      <c r="AQ380" s="49">
        <f t="shared" si="27"/>
        <v>0</v>
      </c>
      <c r="AR380" s="49">
        <f>+L380+AE380-AJ380</f>
        <v>30250000</v>
      </c>
      <c r="AS380" s="65" t="s">
        <v>90</v>
      </c>
      <c r="AT380" s="68">
        <v>0</v>
      </c>
      <c r="AU380" s="65" t="s">
        <v>90</v>
      </c>
      <c r="AV380" s="68">
        <v>0</v>
      </c>
      <c r="AW380" s="75" t="s">
        <v>89</v>
      </c>
      <c r="AX380" s="224">
        <v>0</v>
      </c>
      <c r="AY380" s="79">
        <f t="shared" si="28"/>
        <v>30250000</v>
      </c>
      <c r="AZ380" s="223">
        <f t="shared" si="29"/>
        <v>0</v>
      </c>
      <c r="BA380" s="74">
        <v>0</v>
      </c>
      <c r="BB380" s="75" t="s">
        <v>89</v>
      </c>
      <c r="BC380" s="65" t="s">
        <v>108</v>
      </c>
      <c r="BD380" s="400" t="s">
        <v>6135</v>
      </c>
      <c r="BE380" s="221" t="s">
        <v>87</v>
      </c>
      <c r="BF380" s="221" t="s">
        <v>87</v>
      </c>
    </row>
    <row r="381" spans="2:58" x14ac:dyDescent="0.25">
      <c r="B381" s="221">
        <v>2025</v>
      </c>
      <c r="C381" s="221">
        <v>891780111</v>
      </c>
      <c r="D381" s="221" t="s">
        <v>78</v>
      </c>
      <c r="E381" s="49" t="s">
        <v>6134</v>
      </c>
      <c r="F381" s="65" t="s">
        <v>6133</v>
      </c>
      <c r="G381" s="65">
        <v>0</v>
      </c>
      <c r="H381" s="65" t="s">
        <v>81</v>
      </c>
      <c r="I381" s="65" t="s">
        <v>3368</v>
      </c>
      <c r="J381" s="67" t="s">
        <v>83</v>
      </c>
      <c r="K381" s="66" t="s">
        <v>5994</v>
      </c>
      <c r="L381" s="68">
        <v>26000000</v>
      </c>
      <c r="M381" s="65" t="s">
        <v>85</v>
      </c>
      <c r="N381" s="66" t="s">
        <v>6132</v>
      </c>
      <c r="O381" s="66">
        <v>1082992761</v>
      </c>
      <c r="P381" s="66">
        <v>1674</v>
      </c>
      <c r="Q381" s="70">
        <v>45862</v>
      </c>
      <c r="R381" s="66">
        <v>2142840000</v>
      </c>
      <c r="S381" s="70">
        <v>45863</v>
      </c>
      <c r="T381" s="68">
        <v>26000000</v>
      </c>
      <c r="U381" s="68">
        <v>27080</v>
      </c>
      <c r="V381" s="65" t="s">
        <v>87</v>
      </c>
      <c r="W381" s="68">
        <v>1082939683</v>
      </c>
      <c r="X381" s="67" t="s">
        <v>3365</v>
      </c>
      <c r="Y381" s="70">
        <v>45863</v>
      </c>
      <c r="Z381" s="70">
        <v>45863</v>
      </c>
      <c r="AA381" s="70" t="s">
        <v>89</v>
      </c>
      <c r="AB381" s="70">
        <v>46003</v>
      </c>
      <c r="AC381" s="49">
        <f t="shared" si="25"/>
        <v>140</v>
      </c>
      <c r="AD381" s="65">
        <v>0</v>
      </c>
      <c r="AE381" s="68">
        <v>0</v>
      </c>
      <c r="AF381" s="65">
        <v>0</v>
      </c>
      <c r="AG381" s="77" t="s">
        <v>89</v>
      </c>
      <c r="AH381" s="49">
        <f t="shared" si="26"/>
        <v>0</v>
      </c>
      <c r="AI381" s="65">
        <v>0</v>
      </c>
      <c r="AJ381" s="68">
        <v>0</v>
      </c>
      <c r="AK381" s="65" t="s">
        <v>89</v>
      </c>
      <c r="AL381" s="78" t="s">
        <v>89</v>
      </c>
      <c r="AM381" s="65">
        <v>0</v>
      </c>
      <c r="AN381" s="78" t="s">
        <v>89</v>
      </c>
      <c r="AO381" s="78" t="s">
        <v>89</v>
      </c>
      <c r="AP381" s="78" t="s">
        <v>89</v>
      </c>
      <c r="AQ381" s="49">
        <f t="shared" si="27"/>
        <v>0</v>
      </c>
      <c r="AR381" s="49">
        <f>+L381+AE381-AJ381</f>
        <v>26000000</v>
      </c>
      <c r="AS381" s="65" t="s">
        <v>90</v>
      </c>
      <c r="AT381" s="68">
        <v>0</v>
      </c>
      <c r="AU381" s="65" t="s">
        <v>90</v>
      </c>
      <c r="AV381" s="68">
        <v>0</v>
      </c>
      <c r="AW381" s="75" t="s">
        <v>89</v>
      </c>
      <c r="AX381" s="224">
        <v>0</v>
      </c>
      <c r="AY381" s="79">
        <f t="shared" si="28"/>
        <v>26000000</v>
      </c>
      <c r="AZ381" s="223">
        <f t="shared" si="29"/>
        <v>0</v>
      </c>
      <c r="BA381" s="74">
        <v>0</v>
      </c>
      <c r="BB381" s="75" t="s">
        <v>89</v>
      </c>
      <c r="BC381" s="65" t="s">
        <v>108</v>
      </c>
      <c r="BD381" s="400" t="s">
        <v>6131</v>
      </c>
      <c r="BE381" s="221" t="s">
        <v>87</v>
      </c>
      <c r="BF381" s="221" t="s">
        <v>87</v>
      </c>
    </row>
    <row r="382" spans="2:58" x14ac:dyDescent="0.25">
      <c r="B382" s="221">
        <v>2025</v>
      </c>
      <c r="C382" s="221">
        <v>891780111</v>
      </c>
      <c r="D382" s="221" t="s">
        <v>78</v>
      </c>
      <c r="E382" s="49" t="s">
        <v>6130</v>
      </c>
      <c r="F382" s="65" t="s">
        <v>6129</v>
      </c>
      <c r="G382" s="65">
        <v>0</v>
      </c>
      <c r="H382" s="65" t="s">
        <v>81</v>
      </c>
      <c r="I382" s="65" t="s">
        <v>3368</v>
      </c>
      <c r="J382" s="67" t="s">
        <v>83</v>
      </c>
      <c r="K382" s="66" t="s">
        <v>6128</v>
      </c>
      <c r="L382" s="68">
        <v>270000000</v>
      </c>
      <c r="M382" s="65" t="s">
        <v>85</v>
      </c>
      <c r="N382" s="66" t="s">
        <v>6127</v>
      </c>
      <c r="O382" s="66">
        <v>52829122</v>
      </c>
      <c r="P382" s="66">
        <v>1454</v>
      </c>
      <c r="Q382" s="70">
        <v>45845</v>
      </c>
      <c r="R382" s="66">
        <v>300000000</v>
      </c>
      <c r="S382" s="70">
        <v>45863</v>
      </c>
      <c r="T382" s="68">
        <v>270000000</v>
      </c>
      <c r="U382" s="68">
        <v>27073</v>
      </c>
      <c r="V382" s="65" t="s">
        <v>87</v>
      </c>
      <c r="W382" s="68">
        <v>16078654</v>
      </c>
      <c r="X382" s="67" t="s">
        <v>1398</v>
      </c>
      <c r="Y382" s="70">
        <v>45863</v>
      </c>
      <c r="Z382" s="70">
        <v>45866</v>
      </c>
      <c r="AA382" s="70">
        <v>45866</v>
      </c>
      <c r="AB382" s="70">
        <v>45930</v>
      </c>
      <c r="AC382" s="49">
        <f t="shared" si="25"/>
        <v>64</v>
      </c>
      <c r="AD382" s="65">
        <v>0</v>
      </c>
      <c r="AE382" s="68">
        <v>0</v>
      </c>
      <c r="AF382" s="65">
        <v>0</v>
      </c>
      <c r="AG382" s="77" t="s">
        <v>89</v>
      </c>
      <c r="AH382" s="49">
        <f t="shared" si="26"/>
        <v>0</v>
      </c>
      <c r="AI382" s="65">
        <v>0</v>
      </c>
      <c r="AJ382" s="68">
        <v>0</v>
      </c>
      <c r="AK382" s="65" t="s">
        <v>89</v>
      </c>
      <c r="AL382" s="78" t="s">
        <v>89</v>
      </c>
      <c r="AM382" s="65">
        <v>0</v>
      </c>
      <c r="AN382" s="78" t="s">
        <v>89</v>
      </c>
      <c r="AO382" s="78" t="s">
        <v>89</v>
      </c>
      <c r="AP382" s="78" t="s">
        <v>89</v>
      </c>
      <c r="AQ382" s="49">
        <f t="shared" si="27"/>
        <v>0</v>
      </c>
      <c r="AR382" s="49">
        <f>+L382+AE382-AJ382</f>
        <v>270000000</v>
      </c>
      <c r="AS382" s="65" t="s">
        <v>90</v>
      </c>
      <c r="AT382" s="68">
        <v>0</v>
      </c>
      <c r="AU382" s="65" t="s">
        <v>87</v>
      </c>
      <c r="AV382" s="68">
        <v>135000000</v>
      </c>
      <c r="AW382" s="75" t="s">
        <v>89</v>
      </c>
      <c r="AX382" s="68">
        <v>135000000</v>
      </c>
      <c r="AY382" s="79">
        <f t="shared" si="28"/>
        <v>135000000</v>
      </c>
      <c r="AZ382" s="223">
        <f t="shared" si="29"/>
        <v>0.5</v>
      </c>
      <c r="BA382" s="74">
        <v>0.5</v>
      </c>
      <c r="BB382" s="75" t="s">
        <v>89</v>
      </c>
      <c r="BC382" s="65" t="s">
        <v>108</v>
      </c>
      <c r="BD382" s="405" t="s">
        <v>6126</v>
      </c>
      <c r="BE382" s="221" t="s">
        <v>87</v>
      </c>
      <c r="BF382" s="221" t="s">
        <v>87</v>
      </c>
    </row>
    <row r="383" spans="2:58" x14ac:dyDescent="0.25">
      <c r="B383" s="221">
        <v>2025</v>
      </c>
      <c r="C383" s="221">
        <v>891780111</v>
      </c>
      <c r="D383" s="221" t="s">
        <v>78</v>
      </c>
      <c r="E383" s="49" t="s">
        <v>6125</v>
      </c>
      <c r="F383" s="65" t="s">
        <v>6124</v>
      </c>
      <c r="G383" s="65">
        <v>0</v>
      </c>
      <c r="H383" s="65" t="s">
        <v>81</v>
      </c>
      <c r="I383" s="65" t="s">
        <v>3368</v>
      </c>
      <c r="J383" s="67" t="s">
        <v>83</v>
      </c>
      <c r="K383" s="66" t="s">
        <v>6123</v>
      </c>
      <c r="L383" s="68">
        <v>21040000</v>
      </c>
      <c r="M383" s="65" t="s">
        <v>85</v>
      </c>
      <c r="N383" s="66" t="s">
        <v>6122</v>
      </c>
      <c r="O383" s="66">
        <v>1235539467</v>
      </c>
      <c r="P383" s="66">
        <v>1674</v>
      </c>
      <c r="Q383" s="70">
        <v>45862</v>
      </c>
      <c r="R383" s="66">
        <v>2142840000</v>
      </c>
      <c r="S383" s="70">
        <v>45863</v>
      </c>
      <c r="T383" s="68">
        <v>21040000</v>
      </c>
      <c r="U383" s="68">
        <v>27079</v>
      </c>
      <c r="V383" s="65" t="s">
        <v>87</v>
      </c>
      <c r="W383" s="68">
        <v>1082939683</v>
      </c>
      <c r="X383" s="67" t="s">
        <v>3365</v>
      </c>
      <c r="Y383" s="70">
        <v>45863</v>
      </c>
      <c r="Z383" s="70">
        <v>45863</v>
      </c>
      <c r="AA383" s="70" t="s">
        <v>89</v>
      </c>
      <c r="AB383" s="70">
        <v>46003</v>
      </c>
      <c r="AC383" s="49">
        <f t="shared" si="25"/>
        <v>140</v>
      </c>
      <c r="AD383" s="65">
        <v>0</v>
      </c>
      <c r="AE383" s="68">
        <v>0</v>
      </c>
      <c r="AF383" s="65">
        <v>0</v>
      </c>
      <c r="AG383" s="77" t="s">
        <v>89</v>
      </c>
      <c r="AH383" s="49">
        <f t="shared" si="26"/>
        <v>0</v>
      </c>
      <c r="AI383" s="65">
        <v>0</v>
      </c>
      <c r="AJ383" s="68">
        <v>0</v>
      </c>
      <c r="AK383" s="65" t="s">
        <v>89</v>
      </c>
      <c r="AL383" s="78" t="s">
        <v>89</v>
      </c>
      <c r="AM383" s="65">
        <v>0</v>
      </c>
      <c r="AN383" s="78" t="s">
        <v>89</v>
      </c>
      <c r="AO383" s="78" t="s">
        <v>89</v>
      </c>
      <c r="AP383" s="78" t="s">
        <v>89</v>
      </c>
      <c r="AQ383" s="49">
        <f t="shared" si="27"/>
        <v>0</v>
      </c>
      <c r="AR383" s="49">
        <f>+L383+AE383-AJ383</f>
        <v>21040000</v>
      </c>
      <c r="AS383" s="65" t="s">
        <v>90</v>
      </c>
      <c r="AT383" s="68">
        <v>0</v>
      </c>
      <c r="AU383" s="65" t="s">
        <v>90</v>
      </c>
      <c r="AV383" s="68">
        <v>0</v>
      </c>
      <c r="AW383" s="75" t="s">
        <v>89</v>
      </c>
      <c r="AX383" s="224">
        <v>0</v>
      </c>
      <c r="AY383" s="79">
        <f t="shared" si="28"/>
        <v>21040000</v>
      </c>
      <c r="AZ383" s="223">
        <f t="shared" si="29"/>
        <v>0</v>
      </c>
      <c r="BA383" s="74">
        <v>0</v>
      </c>
      <c r="BB383" s="75" t="s">
        <v>89</v>
      </c>
      <c r="BC383" s="65" t="s">
        <v>108</v>
      </c>
      <c r="BD383" s="400" t="s">
        <v>6121</v>
      </c>
      <c r="BE383" s="221" t="s">
        <v>87</v>
      </c>
      <c r="BF383" s="221" t="s">
        <v>87</v>
      </c>
    </row>
    <row r="384" spans="2:58" x14ac:dyDescent="0.25">
      <c r="B384" s="221">
        <v>2025</v>
      </c>
      <c r="C384" s="221">
        <v>891780111</v>
      </c>
      <c r="D384" s="221" t="s">
        <v>78</v>
      </c>
      <c r="E384" s="49" t="s">
        <v>6120</v>
      </c>
      <c r="F384" s="65" t="s">
        <v>6119</v>
      </c>
      <c r="G384" s="65">
        <v>0</v>
      </c>
      <c r="H384" s="65" t="s">
        <v>81</v>
      </c>
      <c r="I384" s="65" t="s">
        <v>3368</v>
      </c>
      <c r="J384" s="67" t="s">
        <v>83</v>
      </c>
      <c r="K384" s="66" t="s">
        <v>6118</v>
      </c>
      <c r="L384" s="68">
        <v>29000000</v>
      </c>
      <c r="M384" s="65" t="s">
        <v>85</v>
      </c>
      <c r="N384" s="66" t="s">
        <v>6117</v>
      </c>
      <c r="O384" s="66">
        <v>1082863153</v>
      </c>
      <c r="P384" s="66">
        <v>1674</v>
      </c>
      <c r="Q384" s="70">
        <v>45862</v>
      </c>
      <c r="R384" s="66">
        <v>2142840000</v>
      </c>
      <c r="S384" s="70">
        <v>45863</v>
      </c>
      <c r="T384" s="68">
        <v>29000000</v>
      </c>
      <c r="U384" s="68">
        <v>27064</v>
      </c>
      <c r="V384" s="65" t="s">
        <v>87</v>
      </c>
      <c r="W384" s="68">
        <v>1082939683</v>
      </c>
      <c r="X384" s="67" t="s">
        <v>3365</v>
      </c>
      <c r="Y384" s="70">
        <v>45863</v>
      </c>
      <c r="Z384" s="70">
        <v>45863</v>
      </c>
      <c r="AA384" s="70" t="s">
        <v>89</v>
      </c>
      <c r="AB384" s="70">
        <v>46003</v>
      </c>
      <c r="AC384" s="49">
        <f t="shared" si="25"/>
        <v>140</v>
      </c>
      <c r="AD384" s="65">
        <v>0</v>
      </c>
      <c r="AE384" s="68">
        <v>0</v>
      </c>
      <c r="AF384" s="65">
        <v>0</v>
      </c>
      <c r="AG384" s="77" t="s">
        <v>89</v>
      </c>
      <c r="AH384" s="49">
        <f t="shared" si="26"/>
        <v>0</v>
      </c>
      <c r="AI384" s="65">
        <v>0</v>
      </c>
      <c r="AJ384" s="68">
        <v>0</v>
      </c>
      <c r="AK384" s="65" t="s">
        <v>89</v>
      </c>
      <c r="AL384" s="78" t="s">
        <v>89</v>
      </c>
      <c r="AM384" s="65">
        <v>0</v>
      </c>
      <c r="AN384" s="78" t="s">
        <v>89</v>
      </c>
      <c r="AO384" s="78" t="s">
        <v>89</v>
      </c>
      <c r="AP384" s="78" t="s">
        <v>89</v>
      </c>
      <c r="AQ384" s="49">
        <f t="shared" si="27"/>
        <v>0</v>
      </c>
      <c r="AR384" s="49">
        <f>+L384+AE384-AJ384</f>
        <v>29000000</v>
      </c>
      <c r="AS384" s="65" t="s">
        <v>90</v>
      </c>
      <c r="AT384" s="68">
        <v>0</v>
      </c>
      <c r="AU384" s="65" t="s">
        <v>90</v>
      </c>
      <c r="AV384" s="68">
        <v>0</v>
      </c>
      <c r="AW384" s="75" t="s">
        <v>89</v>
      </c>
      <c r="AX384" s="224">
        <v>0</v>
      </c>
      <c r="AY384" s="79">
        <f t="shared" si="28"/>
        <v>29000000</v>
      </c>
      <c r="AZ384" s="223">
        <f t="shared" si="29"/>
        <v>0</v>
      </c>
      <c r="BA384" s="74">
        <v>0</v>
      </c>
      <c r="BB384" s="75" t="s">
        <v>89</v>
      </c>
      <c r="BC384" s="65" t="s">
        <v>108</v>
      </c>
      <c r="BD384" s="400" t="s">
        <v>6116</v>
      </c>
      <c r="BE384" s="221" t="s">
        <v>87</v>
      </c>
      <c r="BF384" s="221" t="s">
        <v>87</v>
      </c>
    </row>
    <row r="385" spans="2:58" x14ac:dyDescent="0.25">
      <c r="B385" s="221">
        <v>2025</v>
      </c>
      <c r="C385" s="221">
        <v>891780111</v>
      </c>
      <c r="D385" s="221" t="s">
        <v>78</v>
      </c>
      <c r="E385" s="49" t="s">
        <v>6115</v>
      </c>
      <c r="F385" s="65" t="s">
        <v>6114</v>
      </c>
      <c r="G385" s="65">
        <v>0</v>
      </c>
      <c r="H385" s="65" t="s">
        <v>81</v>
      </c>
      <c r="I385" s="65" t="s">
        <v>3368</v>
      </c>
      <c r="J385" s="67" t="s">
        <v>83</v>
      </c>
      <c r="K385" s="66" t="s">
        <v>6113</v>
      </c>
      <c r="L385" s="68">
        <v>29000000</v>
      </c>
      <c r="M385" s="65" t="s">
        <v>85</v>
      </c>
      <c r="N385" s="66" t="s">
        <v>6112</v>
      </c>
      <c r="O385" s="66">
        <v>1065564722</v>
      </c>
      <c r="P385" s="66">
        <v>1674</v>
      </c>
      <c r="Q385" s="70">
        <v>45862</v>
      </c>
      <c r="R385" s="66">
        <v>2142840000</v>
      </c>
      <c r="S385" s="70">
        <v>45863</v>
      </c>
      <c r="T385" s="68">
        <v>29000000</v>
      </c>
      <c r="U385" s="68">
        <v>27071</v>
      </c>
      <c r="V385" s="65" t="s">
        <v>87</v>
      </c>
      <c r="W385" s="68">
        <v>1082939683</v>
      </c>
      <c r="X385" s="67" t="s">
        <v>3365</v>
      </c>
      <c r="Y385" s="70">
        <v>45863</v>
      </c>
      <c r="Z385" s="70">
        <v>45863</v>
      </c>
      <c r="AA385" s="70" t="s">
        <v>89</v>
      </c>
      <c r="AB385" s="70">
        <v>46003</v>
      </c>
      <c r="AC385" s="49">
        <f t="shared" si="25"/>
        <v>140</v>
      </c>
      <c r="AD385" s="65">
        <v>0</v>
      </c>
      <c r="AE385" s="68">
        <v>0</v>
      </c>
      <c r="AF385" s="65">
        <v>0</v>
      </c>
      <c r="AG385" s="77" t="s">
        <v>89</v>
      </c>
      <c r="AH385" s="49">
        <f t="shared" si="26"/>
        <v>0</v>
      </c>
      <c r="AI385" s="65">
        <v>0</v>
      </c>
      <c r="AJ385" s="68">
        <v>0</v>
      </c>
      <c r="AK385" s="65" t="s">
        <v>89</v>
      </c>
      <c r="AL385" s="78" t="s">
        <v>89</v>
      </c>
      <c r="AM385" s="65">
        <v>0</v>
      </c>
      <c r="AN385" s="78" t="s">
        <v>89</v>
      </c>
      <c r="AO385" s="78" t="s">
        <v>89</v>
      </c>
      <c r="AP385" s="78" t="s">
        <v>89</v>
      </c>
      <c r="AQ385" s="49">
        <f t="shared" si="27"/>
        <v>0</v>
      </c>
      <c r="AR385" s="49">
        <f>+L385+AE385-AJ385</f>
        <v>29000000</v>
      </c>
      <c r="AS385" s="65" t="s">
        <v>90</v>
      </c>
      <c r="AT385" s="68">
        <v>0</v>
      </c>
      <c r="AU385" s="65" t="s">
        <v>90</v>
      </c>
      <c r="AV385" s="68">
        <v>0</v>
      </c>
      <c r="AW385" s="75" t="s">
        <v>89</v>
      </c>
      <c r="AX385" s="224">
        <v>0</v>
      </c>
      <c r="AY385" s="79">
        <f t="shared" si="28"/>
        <v>29000000</v>
      </c>
      <c r="AZ385" s="223">
        <f t="shared" si="29"/>
        <v>0</v>
      </c>
      <c r="BA385" s="74">
        <v>0</v>
      </c>
      <c r="BB385" s="75" t="s">
        <v>89</v>
      </c>
      <c r="BC385" s="65" t="s">
        <v>108</v>
      </c>
      <c r="BD385" s="400" t="s">
        <v>6111</v>
      </c>
      <c r="BE385" s="221" t="s">
        <v>87</v>
      </c>
      <c r="BF385" s="221" t="s">
        <v>87</v>
      </c>
    </row>
    <row r="386" spans="2:58" x14ac:dyDescent="0.25">
      <c r="B386" s="221">
        <v>2025</v>
      </c>
      <c r="C386" s="221">
        <v>891780111</v>
      </c>
      <c r="D386" s="221" t="s">
        <v>78</v>
      </c>
      <c r="E386" s="49" t="s">
        <v>6110</v>
      </c>
      <c r="F386" s="65" t="s">
        <v>6109</v>
      </c>
      <c r="G386" s="65">
        <v>0</v>
      </c>
      <c r="H386" s="65" t="s">
        <v>81</v>
      </c>
      <c r="I386" s="65" t="s">
        <v>3368</v>
      </c>
      <c r="J386" s="67" t="s">
        <v>83</v>
      </c>
      <c r="K386" s="66" t="s">
        <v>5754</v>
      </c>
      <c r="L386" s="68">
        <v>26000000</v>
      </c>
      <c r="M386" s="65" t="s">
        <v>85</v>
      </c>
      <c r="N386" s="66" t="s">
        <v>6108</v>
      </c>
      <c r="O386" s="66">
        <v>84454589</v>
      </c>
      <c r="P386" s="66">
        <v>1674</v>
      </c>
      <c r="Q386" s="70">
        <v>45862</v>
      </c>
      <c r="R386" s="66">
        <v>2142840000</v>
      </c>
      <c r="S386" s="70">
        <v>45863</v>
      </c>
      <c r="T386" s="68">
        <v>26000000</v>
      </c>
      <c r="U386" s="68">
        <v>27054</v>
      </c>
      <c r="V386" s="65" t="s">
        <v>87</v>
      </c>
      <c r="W386" s="68">
        <v>1082939683</v>
      </c>
      <c r="X386" s="67" t="s">
        <v>3365</v>
      </c>
      <c r="Y386" s="70">
        <v>45863</v>
      </c>
      <c r="Z386" s="70">
        <v>45863</v>
      </c>
      <c r="AA386" s="70" t="s">
        <v>89</v>
      </c>
      <c r="AB386" s="70">
        <v>46003</v>
      </c>
      <c r="AC386" s="49">
        <f t="shared" si="25"/>
        <v>140</v>
      </c>
      <c r="AD386" s="65">
        <v>0</v>
      </c>
      <c r="AE386" s="68">
        <v>0</v>
      </c>
      <c r="AF386" s="65">
        <v>0</v>
      </c>
      <c r="AG386" s="77" t="s">
        <v>89</v>
      </c>
      <c r="AH386" s="49">
        <f t="shared" si="26"/>
        <v>0</v>
      </c>
      <c r="AI386" s="65">
        <v>0</v>
      </c>
      <c r="AJ386" s="68">
        <v>0</v>
      </c>
      <c r="AK386" s="65" t="s">
        <v>89</v>
      </c>
      <c r="AL386" s="78" t="s">
        <v>89</v>
      </c>
      <c r="AM386" s="65">
        <v>0</v>
      </c>
      <c r="AN386" s="78" t="s">
        <v>89</v>
      </c>
      <c r="AO386" s="78" t="s">
        <v>89</v>
      </c>
      <c r="AP386" s="78" t="s">
        <v>89</v>
      </c>
      <c r="AQ386" s="49">
        <f t="shared" si="27"/>
        <v>0</v>
      </c>
      <c r="AR386" s="49">
        <f>+L386+AE386-AJ386</f>
        <v>26000000</v>
      </c>
      <c r="AS386" s="65" t="s">
        <v>90</v>
      </c>
      <c r="AT386" s="68">
        <v>0</v>
      </c>
      <c r="AU386" s="65" t="s">
        <v>90</v>
      </c>
      <c r="AV386" s="68">
        <v>0</v>
      </c>
      <c r="AW386" s="75" t="s">
        <v>89</v>
      </c>
      <c r="AX386" s="224">
        <v>0</v>
      </c>
      <c r="AY386" s="79">
        <f t="shared" si="28"/>
        <v>26000000</v>
      </c>
      <c r="AZ386" s="223">
        <f t="shared" si="29"/>
        <v>0</v>
      </c>
      <c r="BA386" s="74">
        <v>0</v>
      </c>
      <c r="BB386" s="75" t="s">
        <v>89</v>
      </c>
      <c r="BC386" s="65" t="s">
        <v>108</v>
      </c>
      <c r="BD386" s="400" t="s">
        <v>6107</v>
      </c>
      <c r="BE386" s="221" t="s">
        <v>87</v>
      </c>
      <c r="BF386" s="221" t="s">
        <v>87</v>
      </c>
    </row>
    <row r="387" spans="2:58" x14ac:dyDescent="0.25">
      <c r="B387" s="221">
        <v>2025</v>
      </c>
      <c r="C387" s="221">
        <v>891780111</v>
      </c>
      <c r="D387" s="221" t="s">
        <v>78</v>
      </c>
      <c r="E387" s="49" t="s">
        <v>6106</v>
      </c>
      <c r="F387" s="65" t="s">
        <v>6105</v>
      </c>
      <c r="G387" s="65">
        <v>0</v>
      </c>
      <c r="H387" s="65" t="s">
        <v>81</v>
      </c>
      <c r="I387" s="65" t="s">
        <v>3368</v>
      </c>
      <c r="J387" s="67" t="s">
        <v>83</v>
      </c>
      <c r="K387" s="66" t="s">
        <v>5754</v>
      </c>
      <c r="L387" s="68">
        <v>26000000</v>
      </c>
      <c r="M387" s="65" t="s">
        <v>85</v>
      </c>
      <c r="N387" s="66" t="s">
        <v>6104</v>
      </c>
      <c r="O387" s="66">
        <v>1082916114</v>
      </c>
      <c r="P387" s="66">
        <v>1674</v>
      </c>
      <c r="Q387" s="70">
        <v>45862</v>
      </c>
      <c r="R387" s="66">
        <v>2142840000</v>
      </c>
      <c r="S387" s="70">
        <v>45863</v>
      </c>
      <c r="T387" s="68">
        <v>26000000</v>
      </c>
      <c r="U387" s="68">
        <v>27055</v>
      </c>
      <c r="V387" s="65" t="s">
        <v>87</v>
      </c>
      <c r="W387" s="68">
        <v>1082939683</v>
      </c>
      <c r="X387" s="67" t="s">
        <v>3365</v>
      </c>
      <c r="Y387" s="70">
        <v>45863</v>
      </c>
      <c r="Z387" s="70">
        <v>45863</v>
      </c>
      <c r="AA387" s="70" t="s">
        <v>89</v>
      </c>
      <c r="AB387" s="70">
        <v>46003</v>
      </c>
      <c r="AC387" s="49">
        <f t="shared" si="25"/>
        <v>140</v>
      </c>
      <c r="AD387" s="65">
        <v>0</v>
      </c>
      <c r="AE387" s="68">
        <v>0</v>
      </c>
      <c r="AF387" s="65">
        <v>0</v>
      </c>
      <c r="AG387" s="77" t="s">
        <v>89</v>
      </c>
      <c r="AH387" s="49">
        <f t="shared" si="26"/>
        <v>0</v>
      </c>
      <c r="AI387" s="65">
        <v>0</v>
      </c>
      <c r="AJ387" s="68">
        <v>0</v>
      </c>
      <c r="AK387" s="65" t="s">
        <v>89</v>
      </c>
      <c r="AL387" s="78" t="s">
        <v>89</v>
      </c>
      <c r="AM387" s="65">
        <v>0</v>
      </c>
      <c r="AN387" s="78" t="s">
        <v>89</v>
      </c>
      <c r="AO387" s="78" t="s">
        <v>89</v>
      </c>
      <c r="AP387" s="78" t="s">
        <v>89</v>
      </c>
      <c r="AQ387" s="49">
        <f t="shared" si="27"/>
        <v>0</v>
      </c>
      <c r="AR387" s="49">
        <f>+L387+AE387-AJ387</f>
        <v>26000000</v>
      </c>
      <c r="AS387" s="65" t="s">
        <v>90</v>
      </c>
      <c r="AT387" s="68">
        <v>0</v>
      </c>
      <c r="AU387" s="65" t="s">
        <v>90</v>
      </c>
      <c r="AV387" s="68">
        <v>0</v>
      </c>
      <c r="AW387" s="75" t="s">
        <v>89</v>
      </c>
      <c r="AX387" s="224">
        <v>0</v>
      </c>
      <c r="AY387" s="79">
        <f t="shared" si="28"/>
        <v>26000000</v>
      </c>
      <c r="AZ387" s="223">
        <f t="shared" si="29"/>
        <v>0</v>
      </c>
      <c r="BA387" s="74">
        <v>0</v>
      </c>
      <c r="BB387" s="75" t="s">
        <v>89</v>
      </c>
      <c r="BC387" s="65" t="s">
        <v>108</v>
      </c>
      <c r="BD387" s="400" t="s">
        <v>6103</v>
      </c>
      <c r="BE387" s="221" t="s">
        <v>87</v>
      </c>
      <c r="BF387" s="221" t="s">
        <v>87</v>
      </c>
    </row>
    <row r="388" spans="2:58" x14ac:dyDescent="0.25">
      <c r="B388" s="221">
        <v>2025</v>
      </c>
      <c r="C388" s="221">
        <v>891780111</v>
      </c>
      <c r="D388" s="221" t="s">
        <v>78</v>
      </c>
      <c r="E388" s="49" t="s">
        <v>6102</v>
      </c>
      <c r="F388" s="65" t="s">
        <v>6101</v>
      </c>
      <c r="G388" s="65">
        <v>0</v>
      </c>
      <c r="H388" s="65" t="s">
        <v>81</v>
      </c>
      <c r="I388" s="65" t="s">
        <v>3368</v>
      </c>
      <c r="J388" s="67" t="s">
        <v>83</v>
      </c>
      <c r="K388" s="66" t="s">
        <v>6100</v>
      </c>
      <c r="L388" s="68">
        <v>26000000</v>
      </c>
      <c r="M388" s="65" t="s">
        <v>85</v>
      </c>
      <c r="N388" s="66" t="s">
        <v>6099</v>
      </c>
      <c r="O388" s="66">
        <v>1083010394</v>
      </c>
      <c r="P388" s="66">
        <v>1674</v>
      </c>
      <c r="Q388" s="70">
        <v>45862</v>
      </c>
      <c r="R388" s="66">
        <v>2142840000</v>
      </c>
      <c r="S388" s="70">
        <v>45863</v>
      </c>
      <c r="T388" s="68">
        <v>26000000</v>
      </c>
      <c r="U388" s="68">
        <v>27056</v>
      </c>
      <c r="V388" s="65" t="s">
        <v>87</v>
      </c>
      <c r="W388" s="68">
        <v>1082939683</v>
      </c>
      <c r="X388" s="67" t="s">
        <v>3365</v>
      </c>
      <c r="Y388" s="70">
        <v>45863</v>
      </c>
      <c r="Z388" s="70">
        <v>45863</v>
      </c>
      <c r="AA388" s="70" t="s">
        <v>89</v>
      </c>
      <c r="AB388" s="70">
        <v>46003</v>
      </c>
      <c r="AC388" s="49">
        <f t="shared" si="25"/>
        <v>140</v>
      </c>
      <c r="AD388" s="65">
        <v>0</v>
      </c>
      <c r="AE388" s="68">
        <v>0</v>
      </c>
      <c r="AF388" s="65">
        <v>0</v>
      </c>
      <c r="AG388" s="77" t="s">
        <v>89</v>
      </c>
      <c r="AH388" s="49">
        <f t="shared" si="26"/>
        <v>0</v>
      </c>
      <c r="AI388" s="65">
        <v>0</v>
      </c>
      <c r="AJ388" s="68">
        <v>0</v>
      </c>
      <c r="AK388" s="65" t="s">
        <v>89</v>
      </c>
      <c r="AL388" s="78" t="s">
        <v>89</v>
      </c>
      <c r="AM388" s="65">
        <v>0</v>
      </c>
      <c r="AN388" s="78" t="s">
        <v>89</v>
      </c>
      <c r="AO388" s="78" t="s">
        <v>89</v>
      </c>
      <c r="AP388" s="78" t="s">
        <v>89</v>
      </c>
      <c r="AQ388" s="49">
        <f t="shared" si="27"/>
        <v>0</v>
      </c>
      <c r="AR388" s="49">
        <f>+L388+AE388-AJ388</f>
        <v>26000000</v>
      </c>
      <c r="AS388" s="65" t="s">
        <v>90</v>
      </c>
      <c r="AT388" s="68">
        <v>0</v>
      </c>
      <c r="AU388" s="65" t="s">
        <v>90</v>
      </c>
      <c r="AV388" s="68">
        <v>0</v>
      </c>
      <c r="AW388" s="75" t="s">
        <v>89</v>
      </c>
      <c r="AX388" s="224">
        <v>0</v>
      </c>
      <c r="AY388" s="79">
        <f t="shared" si="28"/>
        <v>26000000</v>
      </c>
      <c r="AZ388" s="223">
        <f t="shared" si="29"/>
        <v>0</v>
      </c>
      <c r="BA388" s="74">
        <v>0</v>
      </c>
      <c r="BB388" s="75" t="s">
        <v>89</v>
      </c>
      <c r="BC388" s="65" t="s">
        <v>108</v>
      </c>
      <c r="BD388" s="400" t="s">
        <v>6098</v>
      </c>
      <c r="BE388" s="221" t="s">
        <v>87</v>
      </c>
      <c r="BF388" s="221" t="s">
        <v>87</v>
      </c>
    </row>
    <row r="389" spans="2:58" x14ac:dyDescent="0.25">
      <c r="B389" s="221">
        <v>2025</v>
      </c>
      <c r="C389" s="221">
        <v>891780111</v>
      </c>
      <c r="D389" s="221" t="s">
        <v>78</v>
      </c>
      <c r="E389" s="49" t="s">
        <v>6097</v>
      </c>
      <c r="F389" s="65" t="s">
        <v>6096</v>
      </c>
      <c r="G389" s="65">
        <v>0</v>
      </c>
      <c r="H389" s="65" t="s">
        <v>81</v>
      </c>
      <c r="I389" s="65" t="s">
        <v>3368</v>
      </c>
      <c r="J389" s="67" t="s">
        <v>83</v>
      </c>
      <c r="K389" s="66" t="s">
        <v>6095</v>
      </c>
      <c r="L389" s="68">
        <v>29000000</v>
      </c>
      <c r="M389" s="65" t="s">
        <v>85</v>
      </c>
      <c r="N389" s="66" t="s">
        <v>6094</v>
      </c>
      <c r="O389" s="66">
        <v>1083030113</v>
      </c>
      <c r="P389" s="66">
        <v>1674</v>
      </c>
      <c r="Q389" s="70">
        <v>45862</v>
      </c>
      <c r="R389" s="66">
        <v>2142840000</v>
      </c>
      <c r="S389" s="70">
        <v>45863</v>
      </c>
      <c r="T389" s="68">
        <v>29000000</v>
      </c>
      <c r="U389" s="68">
        <v>27057</v>
      </c>
      <c r="V389" s="65" t="s">
        <v>87</v>
      </c>
      <c r="W389" s="68">
        <v>1082939683</v>
      </c>
      <c r="X389" s="67" t="s">
        <v>3365</v>
      </c>
      <c r="Y389" s="70">
        <v>45863</v>
      </c>
      <c r="Z389" s="70">
        <v>45863</v>
      </c>
      <c r="AA389" s="70" t="s">
        <v>89</v>
      </c>
      <c r="AB389" s="70">
        <v>46003</v>
      </c>
      <c r="AC389" s="49">
        <f t="shared" si="25"/>
        <v>140</v>
      </c>
      <c r="AD389" s="65">
        <v>0</v>
      </c>
      <c r="AE389" s="68">
        <v>0</v>
      </c>
      <c r="AF389" s="65">
        <v>0</v>
      </c>
      <c r="AG389" s="77" t="s">
        <v>89</v>
      </c>
      <c r="AH389" s="49">
        <f t="shared" si="26"/>
        <v>0</v>
      </c>
      <c r="AI389" s="65">
        <v>0</v>
      </c>
      <c r="AJ389" s="68">
        <v>0</v>
      </c>
      <c r="AK389" s="65" t="s">
        <v>89</v>
      </c>
      <c r="AL389" s="78" t="s">
        <v>89</v>
      </c>
      <c r="AM389" s="65">
        <v>0</v>
      </c>
      <c r="AN389" s="78" t="s">
        <v>89</v>
      </c>
      <c r="AO389" s="78" t="s">
        <v>89</v>
      </c>
      <c r="AP389" s="78" t="s">
        <v>89</v>
      </c>
      <c r="AQ389" s="49">
        <f t="shared" si="27"/>
        <v>0</v>
      </c>
      <c r="AR389" s="49">
        <f>+L389+AE389-AJ389</f>
        <v>29000000</v>
      </c>
      <c r="AS389" s="65" t="s">
        <v>90</v>
      </c>
      <c r="AT389" s="68">
        <v>0</v>
      </c>
      <c r="AU389" s="65" t="s">
        <v>90</v>
      </c>
      <c r="AV389" s="68">
        <v>0</v>
      </c>
      <c r="AW389" s="75" t="s">
        <v>89</v>
      </c>
      <c r="AX389" s="224">
        <v>0</v>
      </c>
      <c r="AY389" s="79">
        <f t="shared" si="28"/>
        <v>29000000</v>
      </c>
      <c r="AZ389" s="223">
        <f t="shared" si="29"/>
        <v>0</v>
      </c>
      <c r="BA389" s="74">
        <v>0</v>
      </c>
      <c r="BB389" s="75" t="s">
        <v>89</v>
      </c>
      <c r="BC389" s="65" t="s">
        <v>108</v>
      </c>
      <c r="BD389" s="400" t="s">
        <v>6093</v>
      </c>
      <c r="BE389" s="221" t="s">
        <v>87</v>
      </c>
      <c r="BF389" s="221" t="s">
        <v>87</v>
      </c>
    </row>
    <row r="390" spans="2:58" x14ac:dyDescent="0.25">
      <c r="B390" s="221">
        <v>2025</v>
      </c>
      <c r="C390" s="221">
        <v>891780111</v>
      </c>
      <c r="D390" s="221" t="s">
        <v>78</v>
      </c>
      <c r="E390" s="49" t="s">
        <v>6092</v>
      </c>
      <c r="F390" s="65" t="s">
        <v>6091</v>
      </c>
      <c r="G390" s="65">
        <v>0</v>
      </c>
      <c r="H390" s="65" t="s">
        <v>81</v>
      </c>
      <c r="I390" s="65" t="s">
        <v>3368</v>
      </c>
      <c r="J390" s="67" t="s">
        <v>83</v>
      </c>
      <c r="K390" s="66" t="s">
        <v>5710</v>
      </c>
      <c r="L390" s="68">
        <v>29000000</v>
      </c>
      <c r="M390" s="65" t="s">
        <v>85</v>
      </c>
      <c r="N390" s="66" t="s">
        <v>6090</v>
      </c>
      <c r="O390" s="66">
        <v>1082947337</v>
      </c>
      <c r="P390" s="66">
        <v>1674</v>
      </c>
      <c r="Q390" s="70">
        <v>45862</v>
      </c>
      <c r="R390" s="66">
        <v>2142840000</v>
      </c>
      <c r="S390" s="70">
        <v>45863</v>
      </c>
      <c r="T390" s="68">
        <v>29000000</v>
      </c>
      <c r="U390" s="68">
        <v>27058</v>
      </c>
      <c r="V390" s="65" t="s">
        <v>87</v>
      </c>
      <c r="W390" s="68">
        <v>1082939683</v>
      </c>
      <c r="X390" s="67" t="s">
        <v>3365</v>
      </c>
      <c r="Y390" s="70">
        <v>45863</v>
      </c>
      <c r="Z390" s="70">
        <v>45863</v>
      </c>
      <c r="AA390" s="70" t="s">
        <v>89</v>
      </c>
      <c r="AB390" s="70">
        <v>46003</v>
      </c>
      <c r="AC390" s="49">
        <f t="shared" si="25"/>
        <v>140</v>
      </c>
      <c r="AD390" s="65">
        <v>0</v>
      </c>
      <c r="AE390" s="68">
        <v>0</v>
      </c>
      <c r="AF390" s="65">
        <v>0</v>
      </c>
      <c r="AG390" s="77" t="s">
        <v>89</v>
      </c>
      <c r="AH390" s="49">
        <f t="shared" si="26"/>
        <v>0</v>
      </c>
      <c r="AI390" s="65">
        <v>0</v>
      </c>
      <c r="AJ390" s="68">
        <v>0</v>
      </c>
      <c r="AK390" s="65" t="s">
        <v>89</v>
      </c>
      <c r="AL390" s="78" t="s">
        <v>89</v>
      </c>
      <c r="AM390" s="65">
        <v>0</v>
      </c>
      <c r="AN390" s="78" t="s">
        <v>89</v>
      </c>
      <c r="AO390" s="78" t="s">
        <v>89</v>
      </c>
      <c r="AP390" s="78" t="s">
        <v>89</v>
      </c>
      <c r="AQ390" s="49">
        <f t="shared" si="27"/>
        <v>0</v>
      </c>
      <c r="AR390" s="49">
        <f>+L390+AE390-AJ390</f>
        <v>29000000</v>
      </c>
      <c r="AS390" s="65" t="s">
        <v>90</v>
      </c>
      <c r="AT390" s="68">
        <v>0</v>
      </c>
      <c r="AU390" s="65" t="s">
        <v>90</v>
      </c>
      <c r="AV390" s="68">
        <v>0</v>
      </c>
      <c r="AW390" s="75" t="s">
        <v>89</v>
      </c>
      <c r="AX390" s="224">
        <v>0</v>
      </c>
      <c r="AY390" s="79">
        <f t="shared" si="28"/>
        <v>29000000</v>
      </c>
      <c r="AZ390" s="223">
        <f t="shared" si="29"/>
        <v>0</v>
      </c>
      <c r="BA390" s="74">
        <v>0</v>
      </c>
      <c r="BB390" s="75" t="s">
        <v>89</v>
      </c>
      <c r="BC390" s="65" t="s">
        <v>108</v>
      </c>
      <c r="BD390" s="400" t="s">
        <v>6089</v>
      </c>
      <c r="BE390" s="221" t="s">
        <v>87</v>
      </c>
      <c r="BF390" s="221" t="s">
        <v>87</v>
      </c>
    </row>
    <row r="391" spans="2:58" x14ac:dyDescent="0.25">
      <c r="B391" s="221">
        <v>2025</v>
      </c>
      <c r="C391" s="221">
        <v>891780111</v>
      </c>
      <c r="D391" s="221" t="s">
        <v>78</v>
      </c>
      <c r="E391" s="49" t="s">
        <v>6088</v>
      </c>
      <c r="F391" s="65" t="s">
        <v>6087</v>
      </c>
      <c r="G391" s="65">
        <v>0</v>
      </c>
      <c r="H391" s="65" t="s">
        <v>81</v>
      </c>
      <c r="I391" s="65" t="s">
        <v>3368</v>
      </c>
      <c r="J391" s="67" t="s">
        <v>83</v>
      </c>
      <c r="K391" s="66" t="s">
        <v>6086</v>
      </c>
      <c r="L391" s="68">
        <v>29000000</v>
      </c>
      <c r="M391" s="65" t="s">
        <v>85</v>
      </c>
      <c r="N391" s="66" t="s">
        <v>6085</v>
      </c>
      <c r="O391" s="66">
        <v>1082851060</v>
      </c>
      <c r="P391" s="66">
        <v>1674</v>
      </c>
      <c r="Q391" s="70">
        <v>45862</v>
      </c>
      <c r="R391" s="66">
        <v>2142840000</v>
      </c>
      <c r="S391" s="70">
        <v>45863</v>
      </c>
      <c r="T391" s="68">
        <v>29000000</v>
      </c>
      <c r="U391" s="68">
        <v>27059</v>
      </c>
      <c r="V391" s="65" t="s">
        <v>87</v>
      </c>
      <c r="W391" s="68">
        <v>1082939683</v>
      </c>
      <c r="X391" s="67" t="s">
        <v>3365</v>
      </c>
      <c r="Y391" s="70">
        <v>45863</v>
      </c>
      <c r="Z391" s="70">
        <v>45863</v>
      </c>
      <c r="AA391" s="70" t="s">
        <v>89</v>
      </c>
      <c r="AB391" s="70">
        <v>46003</v>
      </c>
      <c r="AC391" s="49">
        <f t="shared" si="25"/>
        <v>140</v>
      </c>
      <c r="AD391" s="65">
        <v>0</v>
      </c>
      <c r="AE391" s="68">
        <v>0</v>
      </c>
      <c r="AF391" s="65">
        <v>0</v>
      </c>
      <c r="AG391" s="77" t="s">
        <v>89</v>
      </c>
      <c r="AH391" s="49">
        <f t="shared" si="26"/>
        <v>0</v>
      </c>
      <c r="AI391" s="65">
        <v>0</v>
      </c>
      <c r="AJ391" s="68">
        <v>0</v>
      </c>
      <c r="AK391" s="65" t="s">
        <v>89</v>
      </c>
      <c r="AL391" s="78" t="s">
        <v>89</v>
      </c>
      <c r="AM391" s="65">
        <v>0</v>
      </c>
      <c r="AN391" s="78" t="s">
        <v>89</v>
      </c>
      <c r="AO391" s="78" t="s">
        <v>89</v>
      </c>
      <c r="AP391" s="78" t="s">
        <v>89</v>
      </c>
      <c r="AQ391" s="49">
        <f t="shared" si="27"/>
        <v>0</v>
      </c>
      <c r="AR391" s="49">
        <f>+L391+AE391-AJ391</f>
        <v>29000000</v>
      </c>
      <c r="AS391" s="65" t="s">
        <v>90</v>
      </c>
      <c r="AT391" s="68">
        <v>0</v>
      </c>
      <c r="AU391" s="65" t="s">
        <v>90</v>
      </c>
      <c r="AV391" s="68">
        <v>0</v>
      </c>
      <c r="AW391" s="75" t="s">
        <v>89</v>
      </c>
      <c r="AX391" s="224">
        <v>0</v>
      </c>
      <c r="AY391" s="79">
        <f t="shared" si="28"/>
        <v>29000000</v>
      </c>
      <c r="AZ391" s="223">
        <f t="shared" si="29"/>
        <v>0</v>
      </c>
      <c r="BA391" s="74">
        <v>0</v>
      </c>
      <c r="BB391" s="75" t="s">
        <v>89</v>
      </c>
      <c r="BC391" s="65" t="s">
        <v>108</v>
      </c>
      <c r="BD391" s="400" t="s">
        <v>6084</v>
      </c>
      <c r="BE391" s="221" t="s">
        <v>87</v>
      </c>
      <c r="BF391" s="221" t="s">
        <v>87</v>
      </c>
    </row>
    <row r="392" spans="2:58" x14ac:dyDescent="0.25">
      <c r="B392" s="221">
        <v>2025</v>
      </c>
      <c r="C392" s="221">
        <v>891780111</v>
      </c>
      <c r="D392" s="221" t="s">
        <v>78</v>
      </c>
      <c r="E392" s="49" t="s">
        <v>6083</v>
      </c>
      <c r="F392" s="65" t="s">
        <v>6082</v>
      </c>
      <c r="G392" s="65">
        <v>0</v>
      </c>
      <c r="H392" s="65" t="s">
        <v>81</v>
      </c>
      <c r="I392" s="65" t="s">
        <v>3368</v>
      </c>
      <c r="J392" s="67" t="s">
        <v>83</v>
      </c>
      <c r="K392" s="66" t="s">
        <v>6081</v>
      </c>
      <c r="L392" s="68">
        <v>29000000</v>
      </c>
      <c r="M392" s="65" t="s">
        <v>85</v>
      </c>
      <c r="N392" s="66" t="s">
        <v>6080</v>
      </c>
      <c r="O392" s="66">
        <v>1083002660</v>
      </c>
      <c r="P392" s="66">
        <v>1674</v>
      </c>
      <c r="Q392" s="70">
        <v>45862</v>
      </c>
      <c r="R392" s="66">
        <v>2142840000</v>
      </c>
      <c r="S392" s="70">
        <v>45863</v>
      </c>
      <c r="T392" s="68">
        <v>29000000</v>
      </c>
      <c r="U392" s="68">
        <v>27060</v>
      </c>
      <c r="V392" s="65" t="s">
        <v>87</v>
      </c>
      <c r="W392" s="68">
        <v>1082939683</v>
      </c>
      <c r="X392" s="67" t="s">
        <v>3365</v>
      </c>
      <c r="Y392" s="70">
        <v>45863</v>
      </c>
      <c r="Z392" s="70">
        <v>45863</v>
      </c>
      <c r="AA392" s="70" t="s">
        <v>89</v>
      </c>
      <c r="AB392" s="70">
        <v>46003</v>
      </c>
      <c r="AC392" s="49">
        <f t="shared" ref="AC392:AC455" si="30">+IF(AA392="1800-01-01",AB392-Z392,AB392-AA392)</f>
        <v>140</v>
      </c>
      <c r="AD392" s="65">
        <v>0</v>
      </c>
      <c r="AE392" s="68">
        <v>0</v>
      </c>
      <c r="AF392" s="65">
        <v>0</v>
      </c>
      <c r="AG392" s="77" t="s">
        <v>89</v>
      </c>
      <c r="AH392" s="49">
        <f t="shared" ref="AH392:AH455" si="31">+IF(AG392="1800-01-01",0,AG392-AB392)</f>
        <v>0</v>
      </c>
      <c r="AI392" s="65">
        <v>0</v>
      </c>
      <c r="AJ392" s="68">
        <v>0</v>
      </c>
      <c r="AK392" s="65" t="s">
        <v>89</v>
      </c>
      <c r="AL392" s="78" t="s">
        <v>89</v>
      </c>
      <c r="AM392" s="65">
        <v>0</v>
      </c>
      <c r="AN392" s="78" t="s">
        <v>89</v>
      </c>
      <c r="AO392" s="78" t="s">
        <v>89</v>
      </c>
      <c r="AP392" s="78" t="s">
        <v>89</v>
      </c>
      <c r="AQ392" s="49">
        <f t="shared" ref="AQ392:AQ455" si="32">+IF(AN392="1800-01-01",0,AO392-AN392)</f>
        <v>0</v>
      </c>
      <c r="AR392" s="49">
        <f>+L392+AE392-AJ392</f>
        <v>29000000</v>
      </c>
      <c r="AS392" s="65" t="s">
        <v>90</v>
      </c>
      <c r="AT392" s="68">
        <v>0</v>
      </c>
      <c r="AU392" s="65" t="s">
        <v>90</v>
      </c>
      <c r="AV392" s="68">
        <v>0</v>
      </c>
      <c r="AW392" s="75" t="s">
        <v>89</v>
      </c>
      <c r="AX392" s="224">
        <v>0</v>
      </c>
      <c r="AY392" s="79">
        <f t="shared" ref="AY392:AY455" si="33">AR392-AX392</f>
        <v>29000000</v>
      </c>
      <c r="AZ392" s="223">
        <f t="shared" ref="AZ392:AZ455" si="34">+IFERROR(AX392/AR392,"_")</f>
        <v>0</v>
      </c>
      <c r="BA392" s="74">
        <v>0</v>
      </c>
      <c r="BB392" s="75" t="s">
        <v>89</v>
      </c>
      <c r="BC392" s="65" t="s">
        <v>108</v>
      </c>
      <c r="BD392" s="400" t="s">
        <v>6079</v>
      </c>
      <c r="BE392" s="221" t="s">
        <v>87</v>
      </c>
      <c r="BF392" s="221" t="s">
        <v>87</v>
      </c>
    </row>
    <row r="393" spans="2:58" x14ac:dyDescent="0.25">
      <c r="B393" s="221">
        <v>2025</v>
      </c>
      <c r="C393" s="221">
        <v>891780111</v>
      </c>
      <c r="D393" s="221" t="s">
        <v>78</v>
      </c>
      <c r="E393" s="49" t="s">
        <v>6078</v>
      </c>
      <c r="F393" s="65" t="s">
        <v>6077</v>
      </c>
      <c r="G393" s="65">
        <v>0</v>
      </c>
      <c r="H393" s="65" t="s">
        <v>81</v>
      </c>
      <c r="I393" s="65" t="s">
        <v>3368</v>
      </c>
      <c r="J393" s="67" t="s">
        <v>83</v>
      </c>
      <c r="K393" s="66" t="s">
        <v>6076</v>
      </c>
      <c r="L393" s="68">
        <v>29000000</v>
      </c>
      <c r="M393" s="65" t="s">
        <v>85</v>
      </c>
      <c r="N393" s="66" t="s">
        <v>6075</v>
      </c>
      <c r="O393" s="66">
        <v>1082845836</v>
      </c>
      <c r="P393" s="66">
        <v>1674</v>
      </c>
      <c r="Q393" s="70">
        <v>45862</v>
      </c>
      <c r="R393" s="66">
        <v>2142840000</v>
      </c>
      <c r="S393" s="70">
        <v>45863</v>
      </c>
      <c r="T393" s="68">
        <v>29000000</v>
      </c>
      <c r="U393" s="68">
        <v>27061</v>
      </c>
      <c r="V393" s="65" t="s">
        <v>87</v>
      </c>
      <c r="W393" s="68">
        <v>1082939683</v>
      </c>
      <c r="X393" s="67" t="s">
        <v>3365</v>
      </c>
      <c r="Y393" s="70">
        <v>45863</v>
      </c>
      <c r="Z393" s="70">
        <v>45863</v>
      </c>
      <c r="AA393" s="70" t="s">
        <v>89</v>
      </c>
      <c r="AB393" s="70">
        <v>46003</v>
      </c>
      <c r="AC393" s="49">
        <f t="shared" si="30"/>
        <v>140</v>
      </c>
      <c r="AD393" s="65">
        <v>0</v>
      </c>
      <c r="AE393" s="68">
        <v>0</v>
      </c>
      <c r="AF393" s="65">
        <v>0</v>
      </c>
      <c r="AG393" s="77" t="s">
        <v>89</v>
      </c>
      <c r="AH393" s="49">
        <f t="shared" si="31"/>
        <v>0</v>
      </c>
      <c r="AI393" s="65">
        <v>0</v>
      </c>
      <c r="AJ393" s="68">
        <v>0</v>
      </c>
      <c r="AK393" s="65" t="s">
        <v>89</v>
      </c>
      <c r="AL393" s="78" t="s">
        <v>89</v>
      </c>
      <c r="AM393" s="65">
        <v>0</v>
      </c>
      <c r="AN393" s="78" t="s">
        <v>89</v>
      </c>
      <c r="AO393" s="78" t="s">
        <v>89</v>
      </c>
      <c r="AP393" s="78" t="s">
        <v>89</v>
      </c>
      <c r="AQ393" s="49">
        <f t="shared" si="32"/>
        <v>0</v>
      </c>
      <c r="AR393" s="49">
        <f>+L393+AE393-AJ393</f>
        <v>29000000</v>
      </c>
      <c r="AS393" s="65" t="s">
        <v>90</v>
      </c>
      <c r="AT393" s="68">
        <v>0</v>
      </c>
      <c r="AU393" s="65" t="s">
        <v>90</v>
      </c>
      <c r="AV393" s="68">
        <v>0</v>
      </c>
      <c r="AW393" s="75" t="s">
        <v>89</v>
      </c>
      <c r="AX393" s="224">
        <v>0</v>
      </c>
      <c r="AY393" s="79">
        <f t="shared" si="33"/>
        <v>29000000</v>
      </c>
      <c r="AZ393" s="223">
        <f t="shared" si="34"/>
        <v>0</v>
      </c>
      <c r="BA393" s="74">
        <v>0</v>
      </c>
      <c r="BB393" s="75" t="s">
        <v>89</v>
      </c>
      <c r="BC393" s="65" t="s">
        <v>108</v>
      </c>
      <c r="BD393" s="400" t="s">
        <v>6074</v>
      </c>
      <c r="BE393" s="221" t="s">
        <v>87</v>
      </c>
      <c r="BF393" s="221" t="s">
        <v>87</v>
      </c>
    </row>
    <row r="394" spans="2:58" x14ac:dyDescent="0.25">
      <c r="B394" s="221">
        <v>2025</v>
      </c>
      <c r="C394" s="221">
        <v>891780111</v>
      </c>
      <c r="D394" s="221" t="s">
        <v>78</v>
      </c>
      <c r="E394" s="49" t="s">
        <v>6073</v>
      </c>
      <c r="F394" s="65" t="s">
        <v>6072</v>
      </c>
      <c r="G394" s="65">
        <v>0</v>
      </c>
      <c r="H394" s="65" t="s">
        <v>81</v>
      </c>
      <c r="I394" s="65" t="s">
        <v>3368</v>
      </c>
      <c r="J394" s="67" t="s">
        <v>6071</v>
      </c>
      <c r="K394" s="66" t="s">
        <v>6070</v>
      </c>
      <c r="L394" s="68">
        <v>512300203</v>
      </c>
      <c r="M394" s="65" t="s">
        <v>85</v>
      </c>
      <c r="N394" s="66" t="s">
        <v>6069</v>
      </c>
      <c r="O394" s="66">
        <v>901318521</v>
      </c>
      <c r="P394" s="66">
        <v>1467</v>
      </c>
      <c r="Q394" s="70">
        <v>45846</v>
      </c>
      <c r="R394" s="66">
        <v>512300203</v>
      </c>
      <c r="S394" s="70">
        <v>45863</v>
      </c>
      <c r="T394" s="68">
        <v>512300203</v>
      </c>
      <c r="U394" s="68">
        <v>27053</v>
      </c>
      <c r="V394" s="65" t="s">
        <v>87</v>
      </c>
      <c r="W394" s="68">
        <v>79600056</v>
      </c>
      <c r="X394" s="67" t="s">
        <v>1652</v>
      </c>
      <c r="Y394" s="70">
        <v>45863</v>
      </c>
      <c r="Z394" s="70">
        <v>45869</v>
      </c>
      <c r="AA394" s="70">
        <v>45869</v>
      </c>
      <c r="AB394" s="70">
        <v>45940</v>
      </c>
      <c r="AC394" s="49">
        <f t="shared" si="30"/>
        <v>71</v>
      </c>
      <c r="AD394" s="65">
        <v>0</v>
      </c>
      <c r="AE394" s="68">
        <v>0</v>
      </c>
      <c r="AF394" s="65">
        <v>0</v>
      </c>
      <c r="AG394" s="77" t="s">
        <v>89</v>
      </c>
      <c r="AH394" s="49">
        <f t="shared" si="31"/>
        <v>0</v>
      </c>
      <c r="AI394" s="65">
        <v>0</v>
      </c>
      <c r="AJ394" s="68">
        <v>0</v>
      </c>
      <c r="AK394" s="65" t="s">
        <v>89</v>
      </c>
      <c r="AL394" s="78" t="s">
        <v>89</v>
      </c>
      <c r="AM394" s="65">
        <v>0</v>
      </c>
      <c r="AN394" s="78" t="s">
        <v>89</v>
      </c>
      <c r="AO394" s="78" t="s">
        <v>89</v>
      </c>
      <c r="AP394" s="78" t="s">
        <v>89</v>
      </c>
      <c r="AQ394" s="49">
        <f t="shared" si="32"/>
        <v>0</v>
      </c>
      <c r="AR394" s="49">
        <f>+L394+AE394-AJ394</f>
        <v>512300203</v>
      </c>
      <c r="AS394" s="65" t="s">
        <v>90</v>
      </c>
      <c r="AT394" s="68">
        <v>0</v>
      </c>
      <c r="AU394" s="65" t="s">
        <v>87</v>
      </c>
      <c r="AV394" s="68">
        <v>256150101.5</v>
      </c>
      <c r="AW394" s="78">
        <v>45877</v>
      </c>
      <c r="AX394" s="68">
        <v>256150101.5</v>
      </c>
      <c r="AY394" s="79">
        <f t="shared" si="33"/>
        <v>256150101.5</v>
      </c>
      <c r="AZ394" s="223">
        <f t="shared" si="34"/>
        <v>0.5</v>
      </c>
      <c r="BA394" s="74">
        <v>0.5</v>
      </c>
      <c r="BB394" s="75" t="s">
        <v>89</v>
      </c>
      <c r="BC394" s="65" t="s">
        <v>108</v>
      </c>
      <c r="BD394" s="400" t="s">
        <v>6068</v>
      </c>
      <c r="BE394" s="221" t="s">
        <v>87</v>
      </c>
      <c r="BF394" s="221" t="s">
        <v>87</v>
      </c>
    </row>
    <row r="395" spans="2:58" x14ac:dyDescent="0.25">
      <c r="B395" s="221">
        <v>2025</v>
      </c>
      <c r="C395" s="221">
        <v>891780111</v>
      </c>
      <c r="D395" s="221" t="s">
        <v>78</v>
      </c>
      <c r="E395" s="49" t="s">
        <v>6067</v>
      </c>
      <c r="F395" s="65" t="s">
        <v>6066</v>
      </c>
      <c r="G395" s="65">
        <v>0</v>
      </c>
      <c r="H395" s="65" t="s">
        <v>81</v>
      </c>
      <c r="I395" s="65" t="s">
        <v>3368</v>
      </c>
      <c r="J395" s="67" t="s">
        <v>83</v>
      </c>
      <c r="K395" s="66" t="s">
        <v>5695</v>
      </c>
      <c r="L395" s="68">
        <v>29000000</v>
      </c>
      <c r="M395" s="65" t="s">
        <v>85</v>
      </c>
      <c r="N395" s="66" t="s">
        <v>6065</v>
      </c>
      <c r="O395" s="66">
        <v>1082845948</v>
      </c>
      <c r="P395" s="66">
        <v>1674</v>
      </c>
      <c r="Q395" s="70">
        <v>45862</v>
      </c>
      <c r="R395" s="66">
        <v>2142840000</v>
      </c>
      <c r="S395" s="70">
        <v>45863</v>
      </c>
      <c r="T395" s="68">
        <v>29000000</v>
      </c>
      <c r="U395" s="68">
        <v>27170</v>
      </c>
      <c r="V395" s="65" t="s">
        <v>87</v>
      </c>
      <c r="W395" s="68">
        <v>1082939683</v>
      </c>
      <c r="X395" s="67" t="s">
        <v>3365</v>
      </c>
      <c r="Y395" s="70">
        <v>45866</v>
      </c>
      <c r="Z395" s="70">
        <v>45866</v>
      </c>
      <c r="AA395" s="70" t="s">
        <v>89</v>
      </c>
      <c r="AB395" s="70">
        <v>46003</v>
      </c>
      <c r="AC395" s="49">
        <f t="shared" si="30"/>
        <v>137</v>
      </c>
      <c r="AD395" s="65">
        <v>0</v>
      </c>
      <c r="AE395" s="68">
        <v>0</v>
      </c>
      <c r="AF395" s="65">
        <v>0</v>
      </c>
      <c r="AG395" s="77" t="s">
        <v>89</v>
      </c>
      <c r="AH395" s="49">
        <f t="shared" si="31"/>
        <v>0</v>
      </c>
      <c r="AI395" s="65">
        <v>0</v>
      </c>
      <c r="AJ395" s="68">
        <v>0</v>
      </c>
      <c r="AK395" s="65" t="s">
        <v>89</v>
      </c>
      <c r="AL395" s="78" t="s">
        <v>89</v>
      </c>
      <c r="AM395" s="65">
        <v>0</v>
      </c>
      <c r="AN395" s="78" t="s">
        <v>89</v>
      </c>
      <c r="AO395" s="78" t="s">
        <v>89</v>
      </c>
      <c r="AP395" s="78" t="s">
        <v>89</v>
      </c>
      <c r="AQ395" s="49">
        <f t="shared" si="32"/>
        <v>0</v>
      </c>
      <c r="AR395" s="49">
        <f>+L395+AE395-AJ395</f>
        <v>29000000</v>
      </c>
      <c r="AS395" s="65" t="s">
        <v>90</v>
      </c>
      <c r="AT395" s="68">
        <v>0</v>
      </c>
      <c r="AU395" s="65" t="s">
        <v>90</v>
      </c>
      <c r="AV395" s="68">
        <v>0</v>
      </c>
      <c r="AW395" s="75" t="s">
        <v>89</v>
      </c>
      <c r="AX395" s="224">
        <v>0</v>
      </c>
      <c r="AY395" s="79">
        <f t="shared" si="33"/>
        <v>29000000</v>
      </c>
      <c r="AZ395" s="223">
        <f t="shared" si="34"/>
        <v>0</v>
      </c>
      <c r="BA395" s="74">
        <v>0</v>
      </c>
      <c r="BB395" s="75" t="s">
        <v>89</v>
      </c>
      <c r="BC395" s="65" t="s">
        <v>108</v>
      </c>
      <c r="BD395" s="400" t="s">
        <v>6064</v>
      </c>
      <c r="BE395" s="221" t="s">
        <v>87</v>
      </c>
      <c r="BF395" s="221" t="s">
        <v>87</v>
      </c>
    </row>
    <row r="396" spans="2:58" x14ac:dyDescent="0.25">
      <c r="B396" s="221">
        <v>2025</v>
      </c>
      <c r="C396" s="221">
        <v>891780111</v>
      </c>
      <c r="D396" s="221" t="s">
        <v>78</v>
      </c>
      <c r="E396" s="49" t="s">
        <v>6063</v>
      </c>
      <c r="F396" s="65" t="s">
        <v>6062</v>
      </c>
      <c r="G396" s="65">
        <v>0</v>
      </c>
      <c r="H396" s="65" t="s">
        <v>81</v>
      </c>
      <c r="I396" s="65" t="s">
        <v>3368</v>
      </c>
      <c r="J396" s="67" t="s">
        <v>83</v>
      </c>
      <c r="K396" s="66" t="s">
        <v>6061</v>
      </c>
      <c r="L396" s="68">
        <v>29000000</v>
      </c>
      <c r="M396" s="65" t="s">
        <v>85</v>
      </c>
      <c r="N396" s="66" t="s">
        <v>6060</v>
      </c>
      <c r="O396" s="66">
        <v>26666830</v>
      </c>
      <c r="P396" s="66">
        <v>1674</v>
      </c>
      <c r="Q396" s="70">
        <v>45862</v>
      </c>
      <c r="R396" s="66">
        <v>2142840000</v>
      </c>
      <c r="S396" s="70">
        <v>45866</v>
      </c>
      <c r="T396" s="68">
        <v>29000000</v>
      </c>
      <c r="U396" s="68">
        <v>27171</v>
      </c>
      <c r="V396" s="65" t="s">
        <v>87</v>
      </c>
      <c r="W396" s="68">
        <v>1082939683</v>
      </c>
      <c r="X396" s="67" t="s">
        <v>3365</v>
      </c>
      <c r="Y396" s="70">
        <v>45866</v>
      </c>
      <c r="Z396" s="70">
        <v>45866</v>
      </c>
      <c r="AA396" s="70" t="s">
        <v>89</v>
      </c>
      <c r="AB396" s="70">
        <v>46003</v>
      </c>
      <c r="AC396" s="49">
        <f t="shared" si="30"/>
        <v>137</v>
      </c>
      <c r="AD396" s="65">
        <v>0</v>
      </c>
      <c r="AE396" s="68">
        <v>0</v>
      </c>
      <c r="AF396" s="65">
        <v>0</v>
      </c>
      <c r="AG396" s="77" t="s">
        <v>89</v>
      </c>
      <c r="AH396" s="49">
        <f t="shared" si="31"/>
        <v>0</v>
      </c>
      <c r="AI396" s="65">
        <v>0</v>
      </c>
      <c r="AJ396" s="68">
        <v>0</v>
      </c>
      <c r="AK396" s="65" t="s">
        <v>89</v>
      </c>
      <c r="AL396" s="78" t="s">
        <v>89</v>
      </c>
      <c r="AM396" s="65">
        <v>0</v>
      </c>
      <c r="AN396" s="78" t="s">
        <v>89</v>
      </c>
      <c r="AO396" s="78" t="s">
        <v>89</v>
      </c>
      <c r="AP396" s="78" t="s">
        <v>89</v>
      </c>
      <c r="AQ396" s="49">
        <f t="shared" si="32"/>
        <v>0</v>
      </c>
      <c r="AR396" s="49">
        <f>+L396+AE396-AJ396</f>
        <v>29000000</v>
      </c>
      <c r="AS396" s="65" t="s">
        <v>90</v>
      </c>
      <c r="AT396" s="68">
        <v>0</v>
      </c>
      <c r="AU396" s="65" t="s">
        <v>90</v>
      </c>
      <c r="AV396" s="68">
        <v>0</v>
      </c>
      <c r="AW396" s="75" t="s">
        <v>89</v>
      </c>
      <c r="AX396" s="224">
        <v>0</v>
      </c>
      <c r="AY396" s="79">
        <f t="shared" si="33"/>
        <v>29000000</v>
      </c>
      <c r="AZ396" s="223">
        <f t="shared" si="34"/>
        <v>0</v>
      </c>
      <c r="BA396" s="74">
        <v>0</v>
      </c>
      <c r="BB396" s="75" t="s">
        <v>89</v>
      </c>
      <c r="BC396" s="65" t="s">
        <v>108</v>
      </c>
      <c r="BD396" s="400" t="s">
        <v>6059</v>
      </c>
      <c r="BE396" s="221" t="s">
        <v>87</v>
      </c>
      <c r="BF396" s="221" t="s">
        <v>87</v>
      </c>
    </row>
    <row r="397" spans="2:58" x14ac:dyDescent="0.25">
      <c r="B397" s="221">
        <v>2025</v>
      </c>
      <c r="C397" s="221">
        <v>891780111</v>
      </c>
      <c r="D397" s="221" t="s">
        <v>78</v>
      </c>
      <c r="E397" s="49" t="s">
        <v>6058</v>
      </c>
      <c r="F397" s="65" t="s">
        <v>6057</v>
      </c>
      <c r="G397" s="65">
        <v>0</v>
      </c>
      <c r="H397" s="65" t="s">
        <v>81</v>
      </c>
      <c r="I397" s="65" t="s">
        <v>3368</v>
      </c>
      <c r="J397" s="67" t="s">
        <v>83</v>
      </c>
      <c r="K397" s="66" t="s">
        <v>6056</v>
      </c>
      <c r="L397" s="68">
        <v>26000000</v>
      </c>
      <c r="M397" s="65" t="s">
        <v>85</v>
      </c>
      <c r="N397" s="66" t="s">
        <v>6055</v>
      </c>
      <c r="O397" s="66">
        <v>1047426712</v>
      </c>
      <c r="P397" s="66">
        <v>1674</v>
      </c>
      <c r="Q397" s="70">
        <v>45862</v>
      </c>
      <c r="R397" s="66">
        <v>2142840000</v>
      </c>
      <c r="S397" s="70">
        <v>45866</v>
      </c>
      <c r="T397" s="68">
        <v>26000000</v>
      </c>
      <c r="U397" s="68">
        <v>27172</v>
      </c>
      <c r="V397" s="65" t="s">
        <v>87</v>
      </c>
      <c r="W397" s="68">
        <v>1082939683</v>
      </c>
      <c r="X397" s="67" t="s">
        <v>3365</v>
      </c>
      <c r="Y397" s="70">
        <v>45866</v>
      </c>
      <c r="Z397" s="70">
        <v>45866</v>
      </c>
      <c r="AA397" s="70" t="s">
        <v>89</v>
      </c>
      <c r="AB397" s="70">
        <v>46003</v>
      </c>
      <c r="AC397" s="49">
        <f t="shared" si="30"/>
        <v>137</v>
      </c>
      <c r="AD397" s="65">
        <v>0</v>
      </c>
      <c r="AE397" s="68">
        <v>0</v>
      </c>
      <c r="AF397" s="65">
        <v>0</v>
      </c>
      <c r="AG397" s="77" t="s">
        <v>89</v>
      </c>
      <c r="AH397" s="49">
        <f t="shared" si="31"/>
        <v>0</v>
      </c>
      <c r="AI397" s="65">
        <v>0</v>
      </c>
      <c r="AJ397" s="68">
        <v>0</v>
      </c>
      <c r="AK397" s="65" t="s">
        <v>89</v>
      </c>
      <c r="AL397" s="78" t="s">
        <v>89</v>
      </c>
      <c r="AM397" s="65">
        <v>0</v>
      </c>
      <c r="AN397" s="78" t="s">
        <v>89</v>
      </c>
      <c r="AO397" s="78" t="s">
        <v>89</v>
      </c>
      <c r="AP397" s="78" t="s">
        <v>89</v>
      </c>
      <c r="AQ397" s="49">
        <f t="shared" si="32"/>
        <v>0</v>
      </c>
      <c r="AR397" s="49">
        <f>+L397+AE397-AJ397</f>
        <v>26000000</v>
      </c>
      <c r="AS397" s="65" t="s">
        <v>90</v>
      </c>
      <c r="AT397" s="68">
        <v>0</v>
      </c>
      <c r="AU397" s="65" t="s">
        <v>90</v>
      </c>
      <c r="AV397" s="68">
        <v>0</v>
      </c>
      <c r="AW397" s="75" t="s">
        <v>89</v>
      </c>
      <c r="AX397" s="224">
        <v>0</v>
      </c>
      <c r="AY397" s="79">
        <f t="shared" si="33"/>
        <v>26000000</v>
      </c>
      <c r="AZ397" s="223">
        <f t="shared" si="34"/>
        <v>0</v>
      </c>
      <c r="BA397" s="74">
        <v>0</v>
      </c>
      <c r="BB397" s="75" t="s">
        <v>89</v>
      </c>
      <c r="BC397" s="65" t="s">
        <v>108</v>
      </c>
      <c r="BD397" s="400" t="s">
        <v>6054</v>
      </c>
      <c r="BE397" s="221" t="s">
        <v>87</v>
      </c>
      <c r="BF397" s="221" t="s">
        <v>87</v>
      </c>
    </row>
    <row r="398" spans="2:58" x14ac:dyDescent="0.25">
      <c r="B398" s="221">
        <v>2025</v>
      </c>
      <c r="C398" s="221">
        <v>891780111</v>
      </c>
      <c r="D398" s="221" t="s">
        <v>78</v>
      </c>
      <c r="E398" s="49" t="s">
        <v>6053</v>
      </c>
      <c r="F398" s="65" t="s">
        <v>6052</v>
      </c>
      <c r="G398" s="65">
        <v>0</v>
      </c>
      <c r="H398" s="65" t="s">
        <v>81</v>
      </c>
      <c r="I398" s="65" t="s">
        <v>3368</v>
      </c>
      <c r="J398" s="67" t="s">
        <v>83</v>
      </c>
      <c r="K398" s="66" t="s">
        <v>5754</v>
      </c>
      <c r="L398" s="68">
        <v>26000000</v>
      </c>
      <c r="M398" s="65" t="s">
        <v>85</v>
      </c>
      <c r="N398" s="66" t="s">
        <v>6051</v>
      </c>
      <c r="O398" s="66">
        <v>72291604</v>
      </c>
      <c r="P398" s="66">
        <v>1674</v>
      </c>
      <c r="Q398" s="70">
        <v>45862</v>
      </c>
      <c r="R398" s="66">
        <v>2142840000</v>
      </c>
      <c r="S398" s="70">
        <v>45866</v>
      </c>
      <c r="T398" s="68">
        <v>26000000</v>
      </c>
      <c r="U398" s="68">
        <v>27173</v>
      </c>
      <c r="V398" s="65" t="s">
        <v>87</v>
      </c>
      <c r="W398" s="68">
        <v>1082939683</v>
      </c>
      <c r="X398" s="67" t="s">
        <v>3365</v>
      </c>
      <c r="Y398" s="70">
        <v>45866</v>
      </c>
      <c r="Z398" s="70">
        <v>45866</v>
      </c>
      <c r="AA398" s="70" t="s">
        <v>89</v>
      </c>
      <c r="AB398" s="70">
        <v>46003</v>
      </c>
      <c r="AC398" s="49">
        <f t="shared" si="30"/>
        <v>137</v>
      </c>
      <c r="AD398" s="65">
        <v>0</v>
      </c>
      <c r="AE398" s="68">
        <v>0</v>
      </c>
      <c r="AF398" s="65">
        <v>0</v>
      </c>
      <c r="AG398" s="77" t="s">
        <v>89</v>
      </c>
      <c r="AH398" s="49">
        <f t="shared" si="31"/>
        <v>0</v>
      </c>
      <c r="AI398" s="65">
        <v>0</v>
      </c>
      <c r="AJ398" s="68">
        <v>0</v>
      </c>
      <c r="AK398" s="65" t="s">
        <v>89</v>
      </c>
      <c r="AL398" s="78" t="s">
        <v>89</v>
      </c>
      <c r="AM398" s="65">
        <v>0</v>
      </c>
      <c r="AN398" s="78" t="s">
        <v>89</v>
      </c>
      <c r="AO398" s="78" t="s">
        <v>89</v>
      </c>
      <c r="AP398" s="78" t="s">
        <v>89</v>
      </c>
      <c r="AQ398" s="49">
        <f t="shared" si="32"/>
        <v>0</v>
      </c>
      <c r="AR398" s="49">
        <f>+L398+AE398-AJ398</f>
        <v>26000000</v>
      </c>
      <c r="AS398" s="65" t="s">
        <v>90</v>
      </c>
      <c r="AT398" s="68">
        <v>0</v>
      </c>
      <c r="AU398" s="65" t="s">
        <v>90</v>
      </c>
      <c r="AV398" s="68">
        <v>0</v>
      </c>
      <c r="AW398" s="75" t="s">
        <v>89</v>
      </c>
      <c r="AX398" s="224">
        <v>0</v>
      </c>
      <c r="AY398" s="79">
        <f t="shared" si="33"/>
        <v>26000000</v>
      </c>
      <c r="AZ398" s="223">
        <f t="shared" si="34"/>
        <v>0</v>
      </c>
      <c r="BA398" s="74">
        <v>0</v>
      </c>
      <c r="BB398" s="75" t="s">
        <v>89</v>
      </c>
      <c r="BC398" s="65" t="s">
        <v>108</v>
      </c>
      <c r="BD398" s="400" t="s">
        <v>6050</v>
      </c>
      <c r="BE398" s="221" t="s">
        <v>87</v>
      </c>
      <c r="BF398" s="221" t="s">
        <v>87</v>
      </c>
    </row>
    <row r="399" spans="2:58" x14ac:dyDescent="0.25">
      <c r="B399" s="221">
        <v>2025</v>
      </c>
      <c r="C399" s="221">
        <v>891780111</v>
      </c>
      <c r="D399" s="221" t="s">
        <v>78</v>
      </c>
      <c r="E399" s="49" t="s">
        <v>6049</v>
      </c>
      <c r="F399" s="65" t="s">
        <v>6048</v>
      </c>
      <c r="G399" s="65">
        <v>0</v>
      </c>
      <c r="H399" s="65" t="s">
        <v>81</v>
      </c>
      <c r="I399" s="65" t="s">
        <v>3368</v>
      </c>
      <c r="J399" s="67" t="s">
        <v>83</v>
      </c>
      <c r="K399" s="66" t="s">
        <v>6047</v>
      </c>
      <c r="L399" s="68">
        <v>26000000</v>
      </c>
      <c r="M399" s="65" t="s">
        <v>85</v>
      </c>
      <c r="N399" s="66" t="s">
        <v>6046</v>
      </c>
      <c r="O399" s="66">
        <v>1004372730</v>
      </c>
      <c r="P399" s="66">
        <v>1674</v>
      </c>
      <c r="Q399" s="70">
        <v>45862</v>
      </c>
      <c r="R399" s="66">
        <v>2142840000</v>
      </c>
      <c r="S399" s="70">
        <v>45866</v>
      </c>
      <c r="T399" s="68">
        <v>26000000</v>
      </c>
      <c r="U399" s="68">
        <v>27174</v>
      </c>
      <c r="V399" s="65" t="s">
        <v>87</v>
      </c>
      <c r="W399" s="68">
        <v>1082939683</v>
      </c>
      <c r="X399" s="67" t="s">
        <v>3365</v>
      </c>
      <c r="Y399" s="70">
        <v>45866</v>
      </c>
      <c r="Z399" s="70">
        <v>45866</v>
      </c>
      <c r="AA399" s="70" t="s">
        <v>89</v>
      </c>
      <c r="AB399" s="70">
        <v>46003</v>
      </c>
      <c r="AC399" s="49">
        <f t="shared" si="30"/>
        <v>137</v>
      </c>
      <c r="AD399" s="65">
        <v>0</v>
      </c>
      <c r="AE399" s="68">
        <v>0</v>
      </c>
      <c r="AF399" s="65">
        <v>0</v>
      </c>
      <c r="AG399" s="77" t="s">
        <v>89</v>
      </c>
      <c r="AH399" s="49">
        <f t="shared" si="31"/>
        <v>0</v>
      </c>
      <c r="AI399" s="65">
        <v>0</v>
      </c>
      <c r="AJ399" s="68">
        <v>0</v>
      </c>
      <c r="AK399" s="65" t="s">
        <v>89</v>
      </c>
      <c r="AL399" s="78" t="s">
        <v>89</v>
      </c>
      <c r="AM399" s="65">
        <v>0</v>
      </c>
      <c r="AN399" s="78" t="s">
        <v>89</v>
      </c>
      <c r="AO399" s="78" t="s">
        <v>89</v>
      </c>
      <c r="AP399" s="78" t="s">
        <v>89</v>
      </c>
      <c r="AQ399" s="49">
        <f t="shared" si="32"/>
        <v>0</v>
      </c>
      <c r="AR399" s="49">
        <f>+L399+AE399-AJ399</f>
        <v>26000000</v>
      </c>
      <c r="AS399" s="65" t="s">
        <v>90</v>
      </c>
      <c r="AT399" s="68">
        <v>0</v>
      </c>
      <c r="AU399" s="65" t="s">
        <v>90</v>
      </c>
      <c r="AV399" s="68">
        <v>0</v>
      </c>
      <c r="AW399" s="75" t="s">
        <v>89</v>
      </c>
      <c r="AX399" s="224">
        <v>0</v>
      </c>
      <c r="AY399" s="79">
        <f t="shared" si="33"/>
        <v>26000000</v>
      </c>
      <c r="AZ399" s="223">
        <f t="shared" si="34"/>
        <v>0</v>
      </c>
      <c r="BA399" s="74">
        <v>0</v>
      </c>
      <c r="BB399" s="75" t="s">
        <v>89</v>
      </c>
      <c r="BC399" s="65" t="s">
        <v>108</v>
      </c>
      <c r="BD399" s="400" t="s">
        <v>6045</v>
      </c>
      <c r="BE399" s="221" t="s">
        <v>87</v>
      </c>
      <c r="BF399" s="221" t="s">
        <v>87</v>
      </c>
    </row>
    <row r="400" spans="2:58" x14ac:dyDescent="0.25">
      <c r="B400" s="221">
        <v>2025</v>
      </c>
      <c r="C400" s="221">
        <v>891780111</v>
      </c>
      <c r="D400" s="221" t="s">
        <v>78</v>
      </c>
      <c r="E400" s="49" t="s">
        <v>6044</v>
      </c>
      <c r="F400" s="65" t="s">
        <v>6043</v>
      </c>
      <c r="G400" s="65">
        <v>0</v>
      </c>
      <c r="H400" s="65" t="s">
        <v>81</v>
      </c>
      <c r="I400" s="65" t="s">
        <v>3368</v>
      </c>
      <c r="J400" s="67" t="s">
        <v>83</v>
      </c>
      <c r="K400" s="66" t="s">
        <v>6042</v>
      </c>
      <c r="L400" s="68">
        <v>26000000</v>
      </c>
      <c r="M400" s="65" t="s">
        <v>85</v>
      </c>
      <c r="N400" s="66" t="s">
        <v>6041</v>
      </c>
      <c r="O400" s="66">
        <v>1050549331</v>
      </c>
      <c r="P400" s="66">
        <v>1674</v>
      </c>
      <c r="Q400" s="70">
        <v>45862</v>
      </c>
      <c r="R400" s="66">
        <v>2142840000</v>
      </c>
      <c r="S400" s="70">
        <v>45866</v>
      </c>
      <c r="T400" s="68">
        <v>26000000</v>
      </c>
      <c r="U400" s="68">
        <v>27175</v>
      </c>
      <c r="V400" s="65" t="s">
        <v>87</v>
      </c>
      <c r="W400" s="68">
        <v>1082939683</v>
      </c>
      <c r="X400" s="67" t="s">
        <v>3365</v>
      </c>
      <c r="Y400" s="70">
        <v>45866</v>
      </c>
      <c r="Z400" s="70">
        <v>45866</v>
      </c>
      <c r="AA400" s="70" t="s">
        <v>89</v>
      </c>
      <c r="AB400" s="70">
        <v>46003</v>
      </c>
      <c r="AC400" s="49">
        <f t="shared" si="30"/>
        <v>137</v>
      </c>
      <c r="AD400" s="65">
        <v>0</v>
      </c>
      <c r="AE400" s="68">
        <v>0</v>
      </c>
      <c r="AF400" s="65">
        <v>0</v>
      </c>
      <c r="AG400" s="77" t="s">
        <v>89</v>
      </c>
      <c r="AH400" s="49">
        <f t="shared" si="31"/>
        <v>0</v>
      </c>
      <c r="AI400" s="65">
        <v>0</v>
      </c>
      <c r="AJ400" s="68">
        <v>0</v>
      </c>
      <c r="AK400" s="65" t="s">
        <v>89</v>
      </c>
      <c r="AL400" s="78" t="s">
        <v>89</v>
      </c>
      <c r="AM400" s="65">
        <v>0</v>
      </c>
      <c r="AN400" s="78" t="s">
        <v>89</v>
      </c>
      <c r="AO400" s="78" t="s">
        <v>89</v>
      </c>
      <c r="AP400" s="78" t="s">
        <v>89</v>
      </c>
      <c r="AQ400" s="49">
        <f t="shared" si="32"/>
        <v>0</v>
      </c>
      <c r="AR400" s="49">
        <f>+L400+AE400-AJ400</f>
        <v>26000000</v>
      </c>
      <c r="AS400" s="65" t="s">
        <v>90</v>
      </c>
      <c r="AT400" s="68">
        <v>0</v>
      </c>
      <c r="AU400" s="65" t="s">
        <v>90</v>
      </c>
      <c r="AV400" s="68">
        <v>0</v>
      </c>
      <c r="AW400" s="75" t="s">
        <v>89</v>
      </c>
      <c r="AX400" s="224">
        <v>0</v>
      </c>
      <c r="AY400" s="79">
        <f t="shared" si="33"/>
        <v>26000000</v>
      </c>
      <c r="AZ400" s="223">
        <f t="shared" si="34"/>
        <v>0</v>
      </c>
      <c r="BA400" s="74">
        <v>0</v>
      </c>
      <c r="BB400" s="75" t="s">
        <v>89</v>
      </c>
      <c r="BC400" s="65" t="s">
        <v>108</v>
      </c>
      <c r="BD400" s="400" t="s">
        <v>6040</v>
      </c>
      <c r="BE400" s="221" t="s">
        <v>87</v>
      </c>
      <c r="BF400" s="221" t="s">
        <v>87</v>
      </c>
    </row>
    <row r="401" spans="2:58" x14ac:dyDescent="0.25">
      <c r="B401" s="221">
        <v>2025</v>
      </c>
      <c r="C401" s="221">
        <v>891780111</v>
      </c>
      <c r="D401" s="221" t="s">
        <v>78</v>
      </c>
      <c r="E401" s="49" t="s">
        <v>6039</v>
      </c>
      <c r="F401" s="65" t="s">
        <v>6038</v>
      </c>
      <c r="G401" s="65">
        <v>0</v>
      </c>
      <c r="H401" s="65" t="s">
        <v>81</v>
      </c>
      <c r="I401" s="65" t="s">
        <v>3368</v>
      </c>
      <c r="J401" s="67" t="s">
        <v>83</v>
      </c>
      <c r="K401" s="66" t="s">
        <v>6037</v>
      </c>
      <c r="L401" s="68">
        <v>26000000</v>
      </c>
      <c r="M401" s="65" t="s">
        <v>85</v>
      </c>
      <c r="N401" s="66" t="s">
        <v>6036</v>
      </c>
      <c r="O401" s="66">
        <v>1083048496</v>
      </c>
      <c r="P401" s="66">
        <v>1674</v>
      </c>
      <c r="Q401" s="70">
        <v>45862</v>
      </c>
      <c r="R401" s="66">
        <v>2142840000</v>
      </c>
      <c r="S401" s="70">
        <v>45866</v>
      </c>
      <c r="T401" s="68">
        <v>26000000</v>
      </c>
      <c r="U401" s="68">
        <v>27176</v>
      </c>
      <c r="V401" s="65" t="s">
        <v>87</v>
      </c>
      <c r="W401" s="68">
        <v>1082939683</v>
      </c>
      <c r="X401" s="67" t="s">
        <v>3365</v>
      </c>
      <c r="Y401" s="70">
        <v>45866</v>
      </c>
      <c r="Z401" s="70">
        <v>45866</v>
      </c>
      <c r="AA401" s="70" t="s">
        <v>89</v>
      </c>
      <c r="AB401" s="70">
        <v>46003</v>
      </c>
      <c r="AC401" s="49">
        <f t="shared" si="30"/>
        <v>137</v>
      </c>
      <c r="AD401" s="65">
        <v>0</v>
      </c>
      <c r="AE401" s="68">
        <v>0</v>
      </c>
      <c r="AF401" s="65">
        <v>0</v>
      </c>
      <c r="AG401" s="77" t="s">
        <v>89</v>
      </c>
      <c r="AH401" s="49">
        <f t="shared" si="31"/>
        <v>0</v>
      </c>
      <c r="AI401" s="65">
        <v>0</v>
      </c>
      <c r="AJ401" s="68">
        <v>0</v>
      </c>
      <c r="AK401" s="65" t="s">
        <v>89</v>
      </c>
      <c r="AL401" s="78" t="s">
        <v>89</v>
      </c>
      <c r="AM401" s="65">
        <v>0</v>
      </c>
      <c r="AN401" s="78" t="s">
        <v>89</v>
      </c>
      <c r="AO401" s="78" t="s">
        <v>89</v>
      </c>
      <c r="AP401" s="78" t="s">
        <v>89</v>
      </c>
      <c r="AQ401" s="49">
        <f t="shared" si="32"/>
        <v>0</v>
      </c>
      <c r="AR401" s="49">
        <f>+L401+AE401-AJ401</f>
        <v>26000000</v>
      </c>
      <c r="AS401" s="65" t="s">
        <v>90</v>
      </c>
      <c r="AT401" s="68">
        <v>0</v>
      </c>
      <c r="AU401" s="65" t="s">
        <v>90</v>
      </c>
      <c r="AV401" s="68">
        <v>0</v>
      </c>
      <c r="AW401" s="75" t="s">
        <v>89</v>
      </c>
      <c r="AX401" s="224">
        <v>0</v>
      </c>
      <c r="AY401" s="79">
        <f t="shared" si="33"/>
        <v>26000000</v>
      </c>
      <c r="AZ401" s="223">
        <f t="shared" si="34"/>
        <v>0</v>
      </c>
      <c r="BA401" s="74">
        <v>0</v>
      </c>
      <c r="BB401" s="75" t="s">
        <v>89</v>
      </c>
      <c r="BC401" s="65" t="s">
        <v>108</v>
      </c>
      <c r="BD401" s="400" t="s">
        <v>6035</v>
      </c>
      <c r="BE401" s="221" t="s">
        <v>87</v>
      </c>
      <c r="BF401" s="221" t="s">
        <v>87</v>
      </c>
    </row>
    <row r="402" spans="2:58" x14ac:dyDescent="0.25">
      <c r="B402" s="221">
        <v>2025</v>
      </c>
      <c r="C402" s="221">
        <v>891780111</v>
      </c>
      <c r="D402" s="221" t="s">
        <v>78</v>
      </c>
      <c r="E402" s="49" t="s">
        <v>6034</v>
      </c>
      <c r="F402" s="65" t="s">
        <v>6033</v>
      </c>
      <c r="G402" s="65">
        <v>0</v>
      </c>
      <c r="H402" s="65" t="s">
        <v>81</v>
      </c>
      <c r="I402" s="65" t="s">
        <v>3368</v>
      </c>
      <c r="J402" s="67" t="s">
        <v>83</v>
      </c>
      <c r="K402" s="66" t="s">
        <v>6032</v>
      </c>
      <c r="L402" s="68">
        <v>29000000</v>
      </c>
      <c r="M402" s="65" t="s">
        <v>85</v>
      </c>
      <c r="N402" s="66" t="s">
        <v>6031</v>
      </c>
      <c r="O402" s="66">
        <v>1121331957</v>
      </c>
      <c r="P402" s="66">
        <v>1674</v>
      </c>
      <c r="Q402" s="70">
        <v>45862</v>
      </c>
      <c r="R402" s="66">
        <v>2142840000</v>
      </c>
      <c r="S402" s="70">
        <v>45866</v>
      </c>
      <c r="T402" s="68">
        <v>29000000</v>
      </c>
      <c r="U402" s="68">
        <v>27177</v>
      </c>
      <c r="V402" s="65" t="s">
        <v>87</v>
      </c>
      <c r="W402" s="68">
        <v>1082939683</v>
      </c>
      <c r="X402" s="67" t="s">
        <v>3365</v>
      </c>
      <c r="Y402" s="70">
        <v>45866</v>
      </c>
      <c r="Z402" s="70">
        <v>45866</v>
      </c>
      <c r="AA402" s="70" t="s">
        <v>89</v>
      </c>
      <c r="AB402" s="70">
        <v>46003</v>
      </c>
      <c r="AC402" s="49">
        <f t="shared" si="30"/>
        <v>137</v>
      </c>
      <c r="AD402" s="65">
        <v>0</v>
      </c>
      <c r="AE402" s="68">
        <v>0</v>
      </c>
      <c r="AF402" s="65">
        <v>0</v>
      </c>
      <c r="AG402" s="77" t="s">
        <v>89</v>
      </c>
      <c r="AH402" s="49">
        <f t="shared" si="31"/>
        <v>0</v>
      </c>
      <c r="AI402" s="65">
        <v>0</v>
      </c>
      <c r="AJ402" s="68">
        <v>0</v>
      </c>
      <c r="AK402" s="65" t="s">
        <v>89</v>
      </c>
      <c r="AL402" s="78" t="s">
        <v>89</v>
      </c>
      <c r="AM402" s="65">
        <v>0</v>
      </c>
      <c r="AN402" s="78" t="s">
        <v>89</v>
      </c>
      <c r="AO402" s="78" t="s">
        <v>89</v>
      </c>
      <c r="AP402" s="78" t="s">
        <v>89</v>
      </c>
      <c r="AQ402" s="49">
        <f t="shared" si="32"/>
        <v>0</v>
      </c>
      <c r="AR402" s="49">
        <f>+L402+AE402-AJ402</f>
        <v>29000000</v>
      </c>
      <c r="AS402" s="65" t="s">
        <v>90</v>
      </c>
      <c r="AT402" s="68">
        <v>0</v>
      </c>
      <c r="AU402" s="65" t="s">
        <v>90</v>
      </c>
      <c r="AV402" s="68">
        <v>0</v>
      </c>
      <c r="AW402" s="75" t="s">
        <v>89</v>
      </c>
      <c r="AX402" s="224">
        <v>0</v>
      </c>
      <c r="AY402" s="79">
        <f t="shared" si="33"/>
        <v>29000000</v>
      </c>
      <c r="AZ402" s="223">
        <f t="shared" si="34"/>
        <v>0</v>
      </c>
      <c r="BA402" s="74">
        <v>0</v>
      </c>
      <c r="BB402" s="75" t="s">
        <v>89</v>
      </c>
      <c r="BC402" s="65" t="s">
        <v>108</v>
      </c>
      <c r="BD402" s="400" t="s">
        <v>6030</v>
      </c>
      <c r="BE402" s="221" t="s">
        <v>87</v>
      </c>
      <c r="BF402" s="221" t="s">
        <v>87</v>
      </c>
    </row>
    <row r="403" spans="2:58" x14ac:dyDescent="0.25">
      <c r="B403" s="221">
        <v>2025</v>
      </c>
      <c r="C403" s="221">
        <v>891780111</v>
      </c>
      <c r="D403" s="221" t="s">
        <v>78</v>
      </c>
      <c r="E403" s="49" t="s">
        <v>6029</v>
      </c>
      <c r="F403" s="65" t="s">
        <v>6028</v>
      </c>
      <c r="G403" s="65">
        <v>0</v>
      </c>
      <c r="H403" s="65" t="s">
        <v>81</v>
      </c>
      <c r="I403" s="65" t="s">
        <v>3368</v>
      </c>
      <c r="J403" s="67" t="s">
        <v>83</v>
      </c>
      <c r="K403" s="66" t="s">
        <v>6027</v>
      </c>
      <c r="L403" s="68">
        <v>29000000</v>
      </c>
      <c r="M403" s="65" t="s">
        <v>85</v>
      </c>
      <c r="N403" s="66" t="s">
        <v>6026</v>
      </c>
      <c r="O403" s="66">
        <v>1083000946</v>
      </c>
      <c r="P403" s="66">
        <v>1674</v>
      </c>
      <c r="Q403" s="70">
        <v>45862</v>
      </c>
      <c r="R403" s="66">
        <v>2142840000</v>
      </c>
      <c r="S403" s="70">
        <v>45866</v>
      </c>
      <c r="T403" s="68">
        <v>29000000</v>
      </c>
      <c r="U403" s="68">
        <v>27178</v>
      </c>
      <c r="V403" s="65" t="s">
        <v>87</v>
      </c>
      <c r="W403" s="68">
        <v>1082939683</v>
      </c>
      <c r="X403" s="67" t="s">
        <v>3365</v>
      </c>
      <c r="Y403" s="70">
        <v>45866</v>
      </c>
      <c r="Z403" s="70">
        <v>45866</v>
      </c>
      <c r="AA403" s="70" t="s">
        <v>89</v>
      </c>
      <c r="AB403" s="70">
        <v>46003</v>
      </c>
      <c r="AC403" s="49">
        <f t="shared" si="30"/>
        <v>137</v>
      </c>
      <c r="AD403" s="65">
        <v>0</v>
      </c>
      <c r="AE403" s="68">
        <v>0</v>
      </c>
      <c r="AF403" s="65">
        <v>0</v>
      </c>
      <c r="AG403" s="77" t="s">
        <v>89</v>
      </c>
      <c r="AH403" s="49">
        <f t="shared" si="31"/>
        <v>0</v>
      </c>
      <c r="AI403" s="65">
        <v>0</v>
      </c>
      <c r="AJ403" s="68">
        <v>0</v>
      </c>
      <c r="AK403" s="65" t="s">
        <v>89</v>
      </c>
      <c r="AL403" s="78" t="s">
        <v>89</v>
      </c>
      <c r="AM403" s="65">
        <v>0</v>
      </c>
      <c r="AN403" s="78" t="s">
        <v>89</v>
      </c>
      <c r="AO403" s="78" t="s">
        <v>89</v>
      </c>
      <c r="AP403" s="78" t="s">
        <v>89</v>
      </c>
      <c r="AQ403" s="49">
        <f t="shared" si="32"/>
        <v>0</v>
      </c>
      <c r="AR403" s="49">
        <f>+L403+AE403-AJ403</f>
        <v>29000000</v>
      </c>
      <c r="AS403" s="65" t="s">
        <v>90</v>
      </c>
      <c r="AT403" s="68">
        <v>0</v>
      </c>
      <c r="AU403" s="65" t="s">
        <v>90</v>
      </c>
      <c r="AV403" s="68">
        <v>0</v>
      </c>
      <c r="AW403" s="75" t="s">
        <v>89</v>
      </c>
      <c r="AX403" s="224">
        <v>0</v>
      </c>
      <c r="AY403" s="79">
        <f t="shared" si="33"/>
        <v>29000000</v>
      </c>
      <c r="AZ403" s="223">
        <f t="shared" si="34"/>
        <v>0</v>
      </c>
      <c r="BA403" s="74">
        <v>0</v>
      </c>
      <c r="BB403" s="75" t="s">
        <v>89</v>
      </c>
      <c r="BC403" s="65" t="s">
        <v>108</v>
      </c>
      <c r="BD403" s="400" t="s">
        <v>6025</v>
      </c>
      <c r="BE403" s="221" t="s">
        <v>87</v>
      </c>
      <c r="BF403" s="221" t="s">
        <v>87</v>
      </c>
    </row>
    <row r="404" spans="2:58" x14ac:dyDescent="0.25">
      <c r="B404" s="221">
        <v>2025</v>
      </c>
      <c r="C404" s="221">
        <v>891780111</v>
      </c>
      <c r="D404" s="221" t="s">
        <v>78</v>
      </c>
      <c r="E404" s="49" t="s">
        <v>6024</v>
      </c>
      <c r="F404" s="65" t="s">
        <v>6023</v>
      </c>
      <c r="G404" s="65">
        <v>0</v>
      </c>
      <c r="H404" s="65" t="s">
        <v>81</v>
      </c>
      <c r="I404" s="65" t="s">
        <v>3368</v>
      </c>
      <c r="J404" s="67" t="s">
        <v>83</v>
      </c>
      <c r="K404" s="66" t="s">
        <v>6022</v>
      </c>
      <c r="L404" s="68">
        <v>21040000</v>
      </c>
      <c r="M404" s="65" t="s">
        <v>85</v>
      </c>
      <c r="N404" s="66" t="s">
        <v>6021</v>
      </c>
      <c r="O404" s="66">
        <v>1082888303</v>
      </c>
      <c r="P404" s="66">
        <v>1674</v>
      </c>
      <c r="Q404" s="70">
        <v>45862</v>
      </c>
      <c r="R404" s="66">
        <v>2142840000</v>
      </c>
      <c r="S404" s="70">
        <v>45866</v>
      </c>
      <c r="T404" s="68">
        <v>21040000</v>
      </c>
      <c r="U404" s="68">
        <v>27179</v>
      </c>
      <c r="V404" s="65" t="s">
        <v>87</v>
      </c>
      <c r="W404" s="68">
        <v>1082939683</v>
      </c>
      <c r="X404" s="67" t="s">
        <v>3365</v>
      </c>
      <c r="Y404" s="70">
        <v>45866</v>
      </c>
      <c r="Z404" s="70">
        <v>45866</v>
      </c>
      <c r="AA404" s="70" t="s">
        <v>89</v>
      </c>
      <c r="AB404" s="70">
        <v>46003</v>
      </c>
      <c r="AC404" s="49">
        <f t="shared" si="30"/>
        <v>137</v>
      </c>
      <c r="AD404" s="65">
        <v>0</v>
      </c>
      <c r="AE404" s="68">
        <v>0</v>
      </c>
      <c r="AF404" s="65">
        <v>0</v>
      </c>
      <c r="AG404" s="77" t="s">
        <v>89</v>
      </c>
      <c r="AH404" s="49">
        <f t="shared" si="31"/>
        <v>0</v>
      </c>
      <c r="AI404" s="65">
        <v>0</v>
      </c>
      <c r="AJ404" s="68">
        <v>0</v>
      </c>
      <c r="AK404" s="65" t="s">
        <v>89</v>
      </c>
      <c r="AL404" s="78" t="s">
        <v>89</v>
      </c>
      <c r="AM404" s="65">
        <v>0</v>
      </c>
      <c r="AN404" s="78" t="s">
        <v>89</v>
      </c>
      <c r="AO404" s="78" t="s">
        <v>89</v>
      </c>
      <c r="AP404" s="78" t="s">
        <v>89</v>
      </c>
      <c r="AQ404" s="49">
        <f t="shared" si="32"/>
        <v>0</v>
      </c>
      <c r="AR404" s="49">
        <f>+L404+AE404-AJ404</f>
        <v>21040000</v>
      </c>
      <c r="AS404" s="65" t="s">
        <v>90</v>
      </c>
      <c r="AT404" s="68">
        <v>0</v>
      </c>
      <c r="AU404" s="65" t="s">
        <v>90</v>
      </c>
      <c r="AV404" s="68">
        <v>0</v>
      </c>
      <c r="AW404" s="75" t="s">
        <v>89</v>
      </c>
      <c r="AX404" s="224">
        <v>0</v>
      </c>
      <c r="AY404" s="79">
        <f t="shared" si="33"/>
        <v>21040000</v>
      </c>
      <c r="AZ404" s="223">
        <f t="shared" si="34"/>
        <v>0</v>
      </c>
      <c r="BA404" s="74">
        <v>0</v>
      </c>
      <c r="BB404" s="75" t="s">
        <v>89</v>
      </c>
      <c r="BC404" s="65" t="s">
        <v>108</v>
      </c>
      <c r="BD404" s="400" t="s">
        <v>6020</v>
      </c>
      <c r="BE404" s="221" t="s">
        <v>87</v>
      </c>
      <c r="BF404" s="221" t="s">
        <v>87</v>
      </c>
    </row>
    <row r="405" spans="2:58" x14ac:dyDescent="0.25">
      <c r="B405" s="221">
        <v>2025</v>
      </c>
      <c r="C405" s="221">
        <v>891780111</v>
      </c>
      <c r="D405" s="221" t="s">
        <v>78</v>
      </c>
      <c r="E405" s="242" t="s">
        <v>6019</v>
      </c>
      <c r="F405" s="280" t="s">
        <v>6018</v>
      </c>
      <c r="G405" s="65">
        <v>0</v>
      </c>
      <c r="H405" s="65" t="s">
        <v>81</v>
      </c>
      <c r="I405" s="279" t="s">
        <v>3368</v>
      </c>
      <c r="J405" s="239" t="s">
        <v>83</v>
      </c>
      <c r="K405" s="49" t="s">
        <v>6009</v>
      </c>
      <c r="L405" s="49">
        <v>21040000</v>
      </c>
      <c r="M405" s="65" t="s">
        <v>85</v>
      </c>
      <c r="N405" s="49" t="s">
        <v>6017</v>
      </c>
      <c r="O405" s="49">
        <v>1085228308</v>
      </c>
      <c r="P405" s="49">
        <v>1674</v>
      </c>
      <c r="Q405" s="404">
        <v>45862</v>
      </c>
      <c r="R405" s="49">
        <v>2142840000</v>
      </c>
      <c r="S405" s="404">
        <v>45866</v>
      </c>
      <c r="T405" s="49">
        <v>21040000</v>
      </c>
      <c r="U405" s="49">
        <v>27180</v>
      </c>
      <c r="V405" s="65" t="s">
        <v>87</v>
      </c>
      <c r="W405" s="49">
        <v>1082939683</v>
      </c>
      <c r="X405" s="67" t="s">
        <v>3365</v>
      </c>
      <c r="Y405" s="403">
        <v>45866</v>
      </c>
      <c r="Z405" s="403">
        <v>45866</v>
      </c>
      <c r="AA405" s="70" t="s">
        <v>89</v>
      </c>
      <c r="AB405" s="403">
        <v>46003</v>
      </c>
      <c r="AC405" s="49">
        <f t="shared" si="30"/>
        <v>137</v>
      </c>
      <c r="AD405" s="65">
        <v>0</v>
      </c>
      <c r="AE405" s="68">
        <v>0</v>
      </c>
      <c r="AF405" s="65">
        <v>0</v>
      </c>
      <c r="AG405" s="77" t="s">
        <v>89</v>
      </c>
      <c r="AH405" s="49">
        <f t="shared" si="31"/>
        <v>0</v>
      </c>
      <c r="AI405" s="65">
        <v>0</v>
      </c>
      <c r="AJ405" s="68">
        <v>0</v>
      </c>
      <c r="AK405" s="65" t="s">
        <v>89</v>
      </c>
      <c r="AL405" s="78" t="s">
        <v>89</v>
      </c>
      <c r="AM405" s="65">
        <v>0</v>
      </c>
      <c r="AN405" s="78" t="s">
        <v>89</v>
      </c>
      <c r="AO405" s="78" t="s">
        <v>89</v>
      </c>
      <c r="AP405" s="78" t="s">
        <v>89</v>
      </c>
      <c r="AQ405" s="49">
        <f t="shared" si="32"/>
        <v>0</v>
      </c>
      <c r="AR405" s="49">
        <f>+L405+AE405-AJ405</f>
        <v>21040000</v>
      </c>
      <c r="AS405" s="280" t="s">
        <v>90</v>
      </c>
      <c r="AT405" s="402">
        <v>0</v>
      </c>
      <c r="AU405" s="65" t="s">
        <v>90</v>
      </c>
      <c r="AV405" s="68">
        <v>0</v>
      </c>
      <c r="AW405" s="75" t="s">
        <v>89</v>
      </c>
      <c r="AX405" s="224">
        <v>0</v>
      </c>
      <c r="AY405" s="79">
        <f t="shared" si="33"/>
        <v>21040000</v>
      </c>
      <c r="AZ405" s="223">
        <f t="shared" si="34"/>
        <v>0</v>
      </c>
      <c r="BA405" s="74">
        <v>0</v>
      </c>
      <c r="BB405" s="75" t="s">
        <v>89</v>
      </c>
      <c r="BC405" s="65" t="s">
        <v>108</v>
      </c>
      <c r="BD405" s="277" t="s">
        <v>6016</v>
      </c>
      <c r="BE405" s="221" t="s">
        <v>87</v>
      </c>
      <c r="BF405" s="221" t="s">
        <v>87</v>
      </c>
    </row>
    <row r="406" spans="2:58" x14ac:dyDescent="0.25">
      <c r="B406" s="221">
        <v>2025</v>
      </c>
      <c r="C406" s="221">
        <v>891780111</v>
      </c>
      <c r="D406" s="221" t="s">
        <v>78</v>
      </c>
      <c r="E406" s="242" t="s">
        <v>6015</v>
      </c>
      <c r="F406" s="221" t="s">
        <v>6014</v>
      </c>
      <c r="G406" s="65">
        <v>0</v>
      </c>
      <c r="H406" s="65" t="s">
        <v>81</v>
      </c>
      <c r="I406" s="65" t="s">
        <v>3368</v>
      </c>
      <c r="J406" s="67" t="s">
        <v>83</v>
      </c>
      <c r="K406" s="66" t="s">
        <v>6009</v>
      </c>
      <c r="L406" s="68">
        <v>21040000</v>
      </c>
      <c r="M406" s="65" t="s">
        <v>85</v>
      </c>
      <c r="N406" s="66" t="s">
        <v>6013</v>
      </c>
      <c r="O406" s="66">
        <v>85467015</v>
      </c>
      <c r="P406" s="66">
        <v>1674</v>
      </c>
      <c r="Q406" s="70">
        <v>45862</v>
      </c>
      <c r="R406" s="66">
        <v>2142840000</v>
      </c>
      <c r="S406" s="78">
        <v>45866</v>
      </c>
      <c r="T406" s="68">
        <v>21040000</v>
      </c>
      <c r="U406" s="68">
        <v>27181</v>
      </c>
      <c r="V406" s="65" t="s">
        <v>87</v>
      </c>
      <c r="W406" s="68">
        <v>1082939683</v>
      </c>
      <c r="X406" s="67" t="s">
        <v>3365</v>
      </c>
      <c r="Y406" s="78">
        <v>45866</v>
      </c>
      <c r="Z406" s="78">
        <v>45866</v>
      </c>
      <c r="AA406" s="70" t="s">
        <v>89</v>
      </c>
      <c r="AB406" s="70">
        <v>46003</v>
      </c>
      <c r="AC406" s="49">
        <f t="shared" si="30"/>
        <v>137</v>
      </c>
      <c r="AD406" s="65">
        <v>0</v>
      </c>
      <c r="AE406" s="68">
        <v>0</v>
      </c>
      <c r="AF406" s="65">
        <v>0</v>
      </c>
      <c r="AG406" s="77" t="s">
        <v>89</v>
      </c>
      <c r="AH406" s="49">
        <f t="shared" si="31"/>
        <v>0</v>
      </c>
      <c r="AI406" s="65">
        <v>0</v>
      </c>
      <c r="AJ406" s="68">
        <v>0</v>
      </c>
      <c r="AK406" s="65" t="s">
        <v>89</v>
      </c>
      <c r="AL406" s="78" t="s">
        <v>89</v>
      </c>
      <c r="AM406" s="65">
        <v>0</v>
      </c>
      <c r="AN406" s="78" t="s">
        <v>89</v>
      </c>
      <c r="AO406" s="78" t="s">
        <v>89</v>
      </c>
      <c r="AP406" s="78" t="s">
        <v>89</v>
      </c>
      <c r="AQ406" s="49">
        <f t="shared" si="32"/>
        <v>0</v>
      </c>
      <c r="AR406" s="49">
        <f>+L406+AE406-AJ406</f>
        <v>21040000</v>
      </c>
      <c r="AS406" s="65" t="s">
        <v>90</v>
      </c>
      <c r="AT406" s="68">
        <v>0</v>
      </c>
      <c r="AU406" s="65" t="s">
        <v>90</v>
      </c>
      <c r="AV406" s="68">
        <v>0</v>
      </c>
      <c r="AW406" s="75" t="s">
        <v>89</v>
      </c>
      <c r="AX406" s="224">
        <v>0</v>
      </c>
      <c r="AY406" s="79">
        <f t="shared" si="33"/>
        <v>21040000</v>
      </c>
      <c r="AZ406" s="223">
        <f t="shared" si="34"/>
        <v>0</v>
      </c>
      <c r="BA406" s="74">
        <v>0</v>
      </c>
      <c r="BB406" s="75" t="s">
        <v>89</v>
      </c>
      <c r="BC406" s="65" t="s">
        <v>108</v>
      </c>
      <c r="BD406" s="400" t="s">
        <v>6012</v>
      </c>
      <c r="BE406" s="221" t="s">
        <v>87</v>
      </c>
      <c r="BF406" s="221" t="s">
        <v>87</v>
      </c>
    </row>
    <row r="407" spans="2:58" x14ac:dyDescent="0.25">
      <c r="B407" s="221">
        <v>2025</v>
      </c>
      <c r="C407" s="221">
        <v>891780111</v>
      </c>
      <c r="D407" s="221" t="s">
        <v>78</v>
      </c>
      <c r="E407" s="49" t="s">
        <v>6011</v>
      </c>
      <c r="F407" s="65" t="s">
        <v>6010</v>
      </c>
      <c r="G407" s="65">
        <v>0</v>
      </c>
      <c r="H407" s="65" t="s">
        <v>81</v>
      </c>
      <c r="I407" s="65" t="s">
        <v>3368</v>
      </c>
      <c r="J407" s="67" t="s">
        <v>83</v>
      </c>
      <c r="K407" s="66" t="s">
        <v>6009</v>
      </c>
      <c r="L407" s="68">
        <v>21040000</v>
      </c>
      <c r="M407" s="65" t="s">
        <v>85</v>
      </c>
      <c r="N407" s="66" t="s">
        <v>6008</v>
      </c>
      <c r="O407" s="66">
        <v>1082982756</v>
      </c>
      <c r="P407" s="66">
        <v>1674</v>
      </c>
      <c r="Q407" s="70">
        <v>45862</v>
      </c>
      <c r="R407" s="66">
        <v>2142840000</v>
      </c>
      <c r="S407" s="70">
        <v>45866</v>
      </c>
      <c r="T407" s="68">
        <v>21040000</v>
      </c>
      <c r="U407" s="68">
        <v>27182</v>
      </c>
      <c r="V407" s="65" t="s">
        <v>87</v>
      </c>
      <c r="W407" s="68">
        <v>1082939683</v>
      </c>
      <c r="X407" s="67" t="s">
        <v>3365</v>
      </c>
      <c r="Y407" s="70">
        <v>45866</v>
      </c>
      <c r="Z407" s="70">
        <v>45866</v>
      </c>
      <c r="AA407" s="70" t="s">
        <v>89</v>
      </c>
      <c r="AB407" s="70">
        <v>46003</v>
      </c>
      <c r="AC407" s="49">
        <f t="shared" si="30"/>
        <v>137</v>
      </c>
      <c r="AD407" s="65">
        <v>0</v>
      </c>
      <c r="AE407" s="68">
        <v>0</v>
      </c>
      <c r="AF407" s="65">
        <v>0</v>
      </c>
      <c r="AG407" s="77" t="s">
        <v>89</v>
      </c>
      <c r="AH407" s="49">
        <f t="shared" si="31"/>
        <v>0</v>
      </c>
      <c r="AI407" s="65">
        <v>0</v>
      </c>
      <c r="AJ407" s="68">
        <v>0</v>
      </c>
      <c r="AK407" s="65" t="s">
        <v>89</v>
      </c>
      <c r="AL407" s="78" t="s">
        <v>89</v>
      </c>
      <c r="AM407" s="65">
        <v>0</v>
      </c>
      <c r="AN407" s="78" t="s">
        <v>89</v>
      </c>
      <c r="AO407" s="78" t="s">
        <v>89</v>
      </c>
      <c r="AP407" s="78" t="s">
        <v>89</v>
      </c>
      <c r="AQ407" s="49">
        <f t="shared" si="32"/>
        <v>0</v>
      </c>
      <c r="AR407" s="49">
        <f>+L407+AE407-AJ407</f>
        <v>21040000</v>
      </c>
      <c r="AS407" s="65" t="s">
        <v>90</v>
      </c>
      <c r="AT407" s="68">
        <v>0</v>
      </c>
      <c r="AU407" s="65" t="s">
        <v>90</v>
      </c>
      <c r="AV407" s="68">
        <v>0</v>
      </c>
      <c r="AW407" s="75" t="s">
        <v>89</v>
      </c>
      <c r="AX407" s="224">
        <v>0</v>
      </c>
      <c r="AY407" s="79">
        <f t="shared" si="33"/>
        <v>21040000</v>
      </c>
      <c r="AZ407" s="223">
        <f t="shared" si="34"/>
        <v>0</v>
      </c>
      <c r="BA407" s="74">
        <v>0</v>
      </c>
      <c r="BB407" s="75" t="s">
        <v>89</v>
      </c>
      <c r="BC407" s="65" t="s">
        <v>108</v>
      </c>
      <c r="BD407" s="400" t="s">
        <v>6007</v>
      </c>
      <c r="BE407" s="221" t="s">
        <v>87</v>
      </c>
      <c r="BF407" s="221" t="s">
        <v>87</v>
      </c>
    </row>
    <row r="408" spans="2:58" x14ac:dyDescent="0.25">
      <c r="B408" s="221">
        <v>2025</v>
      </c>
      <c r="C408" s="221">
        <v>891780111</v>
      </c>
      <c r="D408" s="221" t="s">
        <v>78</v>
      </c>
      <c r="E408" s="49" t="s">
        <v>6006</v>
      </c>
      <c r="F408" s="65" t="s">
        <v>6005</v>
      </c>
      <c r="G408" s="65">
        <v>0</v>
      </c>
      <c r="H408" s="65" t="s">
        <v>81</v>
      </c>
      <c r="I408" s="65" t="s">
        <v>3368</v>
      </c>
      <c r="J408" s="67" t="s">
        <v>83</v>
      </c>
      <c r="K408" s="66" t="s">
        <v>6004</v>
      </c>
      <c r="L408" s="68">
        <v>21040000</v>
      </c>
      <c r="M408" s="65" t="s">
        <v>85</v>
      </c>
      <c r="N408" s="66" t="s">
        <v>6003</v>
      </c>
      <c r="O408" s="66">
        <v>1140817466</v>
      </c>
      <c r="P408" s="66">
        <v>1674</v>
      </c>
      <c r="Q408" s="70">
        <v>45862</v>
      </c>
      <c r="R408" s="66">
        <v>2142840000</v>
      </c>
      <c r="S408" s="70">
        <v>45866</v>
      </c>
      <c r="T408" s="68">
        <v>21040000</v>
      </c>
      <c r="U408" s="68">
        <v>27183</v>
      </c>
      <c r="V408" s="65" t="s">
        <v>87</v>
      </c>
      <c r="W408" s="68">
        <v>1082939683</v>
      </c>
      <c r="X408" s="67" t="s">
        <v>3365</v>
      </c>
      <c r="Y408" s="70">
        <v>45866</v>
      </c>
      <c r="Z408" s="70">
        <v>45866</v>
      </c>
      <c r="AA408" s="70" t="s">
        <v>89</v>
      </c>
      <c r="AB408" s="70">
        <v>46003</v>
      </c>
      <c r="AC408" s="49">
        <f t="shared" si="30"/>
        <v>137</v>
      </c>
      <c r="AD408" s="65">
        <v>0</v>
      </c>
      <c r="AE408" s="68">
        <v>0</v>
      </c>
      <c r="AF408" s="65">
        <v>0</v>
      </c>
      <c r="AG408" s="77" t="s">
        <v>89</v>
      </c>
      <c r="AH408" s="49">
        <f t="shared" si="31"/>
        <v>0</v>
      </c>
      <c r="AI408" s="65">
        <v>0</v>
      </c>
      <c r="AJ408" s="68">
        <v>0</v>
      </c>
      <c r="AK408" s="65" t="s">
        <v>89</v>
      </c>
      <c r="AL408" s="78" t="s">
        <v>89</v>
      </c>
      <c r="AM408" s="65">
        <v>0</v>
      </c>
      <c r="AN408" s="78" t="s">
        <v>89</v>
      </c>
      <c r="AO408" s="78" t="s">
        <v>89</v>
      </c>
      <c r="AP408" s="78" t="s">
        <v>89</v>
      </c>
      <c r="AQ408" s="49">
        <f t="shared" si="32"/>
        <v>0</v>
      </c>
      <c r="AR408" s="49">
        <f>+L408+AE408-AJ408</f>
        <v>21040000</v>
      </c>
      <c r="AS408" s="65" t="s">
        <v>90</v>
      </c>
      <c r="AT408" s="68">
        <v>0</v>
      </c>
      <c r="AU408" s="65" t="s">
        <v>90</v>
      </c>
      <c r="AV408" s="68">
        <v>0</v>
      </c>
      <c r="AW408" s="75" t="s">
        <v>89</v>
      </c>
      <c r="AX408" s="224">
        <v>0</v>
      </c>
      <c r="AY408" s="79">
        <f t="shared" si="33"/>
        <v>21040000</v>
      </c>
      <c r="AZ408" s="223">
        <f t="shared" si="34"/>
        <v>0</v>
      </c>
      <c r="BA408" s="74">
        <v>0</v>
      </c>
      <c r="BB408" s="75" t="s">
        <v>89</v>
      </c>
      <c r="BC408" s="65" t="s">
        <v>108</v>
      </c>
      <c r="BD408" s="400" t="s">
        <v>6002</v>
      </c>
      <c r="BE408" s="221" t="s">
        <v>87</v>
      </c>
      <c r="BF408" s="221" t="s">
        <v>87</v>
      </c>
    </row>
    <row r="409" spans="2:58" x14ac:dyDescent="0.25">
      <c r="B409" s="221">
        <v>2025</v>
      </c>
      <c r="C409" s="221">
        <v>891780111</v>
      </c>
      <c r="D409" s="221" t="s">
        <v>78</v>
      </c>
      <c r="E409" s="49" t="s">
        <v>6001</v>
      </c>
      <c r="F409" s="65" t="s">
        <v>6000</v>
      </c>
      <c r="G409" s="65">
        <v>0</v>
      </c>
      <c r="H409" s="65" t="s">
        <v>81</v>
      </c>
      <c r="I409" s="65" t="s">
        <v>3368</v>
      </c>
      <c r="J409" s="67" t="s">
        <v>83</v>
      </c>
      <c r="K409" s="66" t="s">
        <v>5999</v>
      </c>
      <c r="L409" s="68">
        <v>21040000</v>
      </c>
      <c r="M409" s="65" t="s">
        <v>85</v>
      </c>
      <c r="N409" s="66" t="s">
        <v>5998</v>
      </c>
      <c r="O409" s="66">
        <v>45578818</v>
      </c>
      <c r="P409" s="66">
        <v>1674</v>
      </c>
      <c r="Q409" s="70">
        <v>45862</v>
      </c>
      <c r="R409" s="66">
        <v>2142840000</v>
      </c>
      <c r="S409" s="70">
        <v>45866</v>
      </c>
      <c r="T409" s="68">
        <v>21040000</v>
      </c>
      <c r="U409" s="68">
        <v>27184</v>
      </c>
      <c r="V409" s="65" t="s">
        <v>87</v>
      </c>
      <c r="W409" s="68">
        <v>1082939683</v>
      </c>
      <c r="X409" s="67" t="s">
        <v>3365</v>
      </c>
      <c r="Y409" s="70">
        <v>45866</v>
      </c>
      <c r="Z409" s="70">
        <v>45866</v>
      </c>
      <c r="AA409" s="70" t="s">
        <v>89</v>
      </c>
      <c r="AB409" s="70">
        <v>46003</v>
      </c>
      <c r="AC409" s="49">
        <f t="shared" si="30"/>
        <v>137</v>
      </c>
      <c r="AD409" s="65">
        <v>0</v>
      </c>
      <c r="AE409" s="68">
        <v>0</v>
      </c>
      <c r="AF409" s="65">
        <v>0</v>
      </c>
      <c r="AG409" s="77" t="s">
        <v>89</v>
      </c>
      <c r="AH409" s="49">
        <f t="shared" si="31"/>
        <v>0</v>
      </c>
      <c r="AI409" s="65">
        <v>0</v>
      </c>
      <c r="AJ409" s="68">
        <v>0</v>
      </c>
      <c r="AK409" s="65" t="s">
        <v>89</v>
      </c>
      <c r="AL409" s="78" t="s">
        <v>89</v>
      </c>
      <c r="AM409" s="65">
        <v>0</v>
      </c>
      <c r="AN409" s="78" t="s">
        <v>89</v>
      </c>
      <c r="AO409" s="78" t="s">
        <v>89</v>
      </c>
      <c r="AP409" s="78" t="s">
        <v>89</v>
      </c>
      <c r="AQ409" s="49">
        <f t="shared" si="32"/>
        <v>0</v>
      </c>
      <c r="AR409" s="49">
        <f>+L409+AE409-AJ409</f>
        <v>21040000</v>
      </c>
      <c r="AS409" s="65" t="s">
        <v>90</v>
      </c>
      <c r="AT409" s="68">
        <v>0</v>
      </c>
      <c r="AU409" s="65" t="s">
        <v>90</v>
      </c>
      <c r="AV409" s="68">
        <v>0</v>
      </c>
      <c r="AW409" s="75" t="s">
        <v>89</v>
      </c>
      <c r="AX409" s="224">
        <v>0</v>
      </c>
      <c r="AY409" s="79">
        <f t="shared" si="33"/>
        <v>21040000</v>
      </c>
      <c r="AZ409" s="223">
        <f t="shared" si="34"/>
        <v>0</v>
      </c>
      <c r="BA409" s="74">
        <v>0</v>
      </c>
      <c r="BB409" s="75" t="s">
        <v>89</v>
      </c>
      <c r="BC409" s="65" t="s">
        <v>108</v>
      </c>
      <c r="BD409" s="400" t="s">
        <v>5997</v>
      </c>
      <c r="BE409" s="221" t="s">
        <v>87</v>
      </c>
      <c r="BF409" s="221" t="s">
        <v>87</v>
      </c>
    </row>
    <row r="410" spans="2:58" x14ac:dyDescent="0.25">
      <c r="B410" s="221">
        <v>2025</v>
      </c>
      <c r="C410" s="221">
        <v>891780111</v>
      </c>
      <c r="D410" s="221" t="s">
        <v>78</v>
      </c>
      <c r="E410" s="49" t="s">
        <v>5996</v>
      </c>
      <c r="F410" s="65" t="s">
        <v>5995</v>
      </c>
      <c r="G410" s="65">
        <v>0</v>
      </c>
      <c r="H410" s="65" t="s">
        <v>81</v>
      </c>
      <c r="I410" s="65" t="s">
        <v>3368</v>
      </c>
      <c r="J410" s="67" t="s">
        <v>83</v>
      </c>
      <c r="K410" s="66" t="s">
        <v>5994</v>
      </c>
      <c r="L410" s="68">
        <v>26000000</v>
      </c>
      <c r="M410" s="65" t="s">
        <v>85</v>
      </c>
      <c r="N410" s="66" t="s">
        <v>5993</v>
      </c>
      <c r="O410" s="66">
        <v>1043605369</v>
      </c>
      <c r="P410" s="66">
        <v>1674</v>
      </c>
      <c r="Q410" s="70">
        <v>45862</v>
      </c>
      <c r="R410" s="66">
        <v>2142840000</v>
      </c>
      <c r="S410" s="70">
        <v>45866</v>
      </c>
      <c r="T410" s="68">
        <v>26000000</v>
      </c>
      <c r="U410" s="68">
        <v>27185</v>
      </c>
      <c r="V410" s="65" t="s">
        <v>87</v>
      </c>
      <c r="W410" s="68">
        <v>1082939683</v>
      </c>
      <c r="X410" s="67" t="s">
        <v>3365</v>
      </c>
      <c r="Y410" s="70">
        <v>45866</v>
      </c>
      <c r="Z410" s="70">
        <v>45866</v>
      </c>
      <c r="AA410" s="70" t="s">
        <v>89</v>
      </c>
      <c r="AB410" s="70">
        <v>46003</v>
      </c>
      <c r="AC410" s="49">
        <f t="shared" si="30"/>
        <v>137</v>
      </c>
      <c r="AD410" s="65">
        <v>0</v>
      </c>
      <c r="AE410" s="68">
        <v>0</v>
      </c>
      <c r="AF410" s="65">
        <v>0</v>
      </c>
      <c r="AG410" s="77" t="s">
        <v>89</v>
      </c>
      <c r="AH410" s="49">
        <f t="shared" si="31"/>
        <v>0</v>
      </c>
      <c r="AI410" s="65">
        <v>0</v>
      </c>
      <c r="AJ410" s="68">
        <v>0</v>
      </c>
      <c r="AK410" s="65" t="s">
        <v>89</v>
      </c>
      <c r="AL410" s="78" t="s">
        <v>89</v>
      </c>
      <c r="AM410" s="65">
        <v>0</v>
      </c>
      <c r="AN410" s="78" t="s">
        <v>89</v>
      </c>
      <c r="AO410" s="78" t="s">
        <v>89</v>
      </c>
      <c r="AP410" s="78" t="s">
        <v>89</v>
      </c>
      <c r="AQ410" s="49">
        <f t="shared" si="32"/>
        <v>0</v>
      </c>
      <c r="AR410" s="49">
        <f>+L410+AE410-AJ410</f>
        <v>26000000</v>
      </c>
      <c r="AS410" s="65" t="s">
        <v>90</v>
      </c>
      <c r="AT410" s="68">
        <v>0</v>
      </c>
      <c r="AU410" s="65" t="s">
        <v>90</v>
      </c>
      <c r="AV410" s="68">
        <v>0</v>
      </c>
      <c r="AW410" s="75" t="s">
        <v>89</v>
      </c>
      <c r="AX410" s="224">
        <v>0</v>
      </c>
      <c r="AY410" s="79">
        <f t="shared" si="33"/>
        <v>26000000</v>
      </c>
      <c r="AZ410" s="223">
        <f t="shared" si="34"/>
        <v>0</v>
      </c>
      <c r="BA410" s="74">
        <v>0</v>
      </c>
      <c r="BB410" s="75" t="s">
        <v>89</v>
      </c>
      <c r="BC410" s="65" t="s">
        <v>108</v>
      </c>
      <c r="BD410" s="400" t="s">
        <v>5992</v>
      </c>
      <c r="BE410" s="221" t="s">
        <v>87</v>
      </c>
      <c r="BF410" s="221" t="s">
        <v>87</v>
      </c>
    </row>
    <row r="411" spans="2:58" x14ac:dyDescent="0.25">
      <c r="B411" s="221">
        <v>2025</v>
      </c>
      <c r="C411" s="221">
        <v>891780111</v>
      </c>
      <c r="D411" s="221" t="s">
        <v>78</v>
      </c>
      <c r="E411" s="49" t="s">
        <v>5991</v>
      </c>
      <c r="F411" s="65" t="s">
        <v>5990</v>
      </c>
      <c r="G411" s="65">
        <v>0</v>
      </c>
      <c r="H411" s="65" t="s">
        <v>81</v>
      </c>
      <c r="I411" s="65" t="s">
        <v>3368</v>
      </c>
      <c r="J411" s="67" t="s">
        <v>83</v>
      </c>
      <c r="K411" s="66" t="s">
        <v>5754</v>
      </c>
      <c r="L411" s="68">
        <v>26000000</v>
      </c>
      <c r="M411" s="65" t="s">
        <v>85</v>
      </c>
      <c r="N411" s="66" t="s">
        <v>5989</v>
      </c>
      <c r="O411" s="66">
        <v>73571717</v>
      </c>
      <c r="P411" s="66">
        <v>1674</v>
      </c>
      <c r="Q411" s="70">
        <v>45862</v>
      </c>
      <c r="R411" s="66">
        <v>2142840000</v>
      </c>
      <c r="S411" s="70">
        <v>45866</v>
      </c>
      <c r="T411" s="68">
        <v>26000000</v>
      </c>
      <c r="U411" s="68">
        <v>27186</v>
      </c>
      <c r="V411" s="65" t="s">
        <v>87</v>
      </c>
      <c r="W411" s="68">
        <v>1082939683</v>
      </c>
      <c r="X411" s="67" t="s">
        <v>3365</v>
      </c>
      <c r="Y411" s="70">
        <v>45866</v>
      </c>
      <c r="Z411" s="70">
        <v>45866</v>
      </c>
      <c r="AA411" s="70" t="s">
        <v>89</v>
      </c>
      <c r="AB411" s="70">
        <v>46003</v>
      </c>
      <c r="AC411" s="49">
        <f t="shared" si="30"/>
        <v>137</v>
      </c>
      <c r="AD411" s="65">
        <v>0</v>
      </c>
      <c r="AE411" s="68">
        <v>0</v>
      </c>
      <c r="AF411" s="65">
        <v>0</v>
      </c>
      <c r="AG411" s="77" t="s">
        <v>89</v>
      </c>
      <c r="AH411" s="49">
        <f t="shared" si="31"/>
        <v>0</v>
      </c>
      <c r="AI411" s="65">
        <v>0</v>
      </c>
      <c r="AJ411" s="68">
        <v>0</v>
      </c>
      <c r="AK411" s="65" t="s">
        <v>89</v>
      </c>
      <c r="AL411" s="78" t="s">
        <v>89</v>
      </c>
      <c r="AM411" s="65">
        <v>0</v>
      </c>
      <c r="AN411" s="78" t="s">
        <v>89</v>
      </c>
      <c r="AO411" s="78" t="s">
        <v>89</v>
      </c>
      <c r="AP411" s="78" t="s">
        <v>89</v>
      </c>
      <c r="AQ411" s="49">
        <f t="shared" si="32"/>
        <v>0</v>
      </c>
      <c r="AR411" s="49">
        <f>+L411+AE411-AJ411</f>
        <v>26000000</v>
      </c>
      <c r="AS411" s="65" t="s">
        <v>90</v>
      </c>
      <c r="AT411" s="68">
        <v>0</v>
      </c>
      <c r="AU411" s="65" t="s">
        <v>90</v>
      </c>
      <c r="AV411" s="68">
        <v>0</v>
      </c>
      <c r="AW411" s="75" t="s">
        <v>89</v>
      </c>
      <c r="AX411" s="224">
        <v>0</v>
      </c>
      <c r="AY411" s="79">
        <f t="shared" si="33"/>
        <v>26000000</v>
      </c>
      <c r="AZ411" s="223">
        <f t="shared" si="34"/>
        <v>0</v>
      </c>
      <c r="BA411" s="74">
        <v>0</v>
      </c>
      <c r="BB411" s="75" t="s">
        <v>89</v>
      </c>
      <c r="BC411" s="65" t="s">
        <v>108</v>
      </c>
      <c r="BD411" s="400" t="s">
        <v>5988</v>
      </c>
      <c r="BE411" s="221" t="s">
        <v>87</v>
      </c>
      <c r="BF411" s="221" t="s">
        <v>87</v>
      </c>
    </row>
    <row r="412" spans="2:58" x14ac:dyDescent="0.25">
      <c r="B412" s="221">
        <v>2025</v>
      </c>
      <c r="C412" s="221">
        <v>891780111</v>
      </c>
      <c r="D412" s="221" t="s">
        <v>78</v>
      </c>
      <c r="E412" s="49" t="s">
        <v>5987</v>
      </c>
      <c r="F412" s="65" t="s">
        <v>5986</v>
      </c>
      <c r="G412" s="65">
        <v>0</v>
      </c>
      <c r="H412" s="65" t="s">
        <v>81</v>
      </c>
      <c r="I412" s="65" t="s">
        <v>3368</v>
      </c>
      <c r="J412" s="67" t="s">
        <v>83</v>
      </c>
      <c r="K412" s="66" t="s">
        <v>5985</v>
      </c>
      <c r="L412" s="68">
        <v>21040000</v>
      </c>
      <c r="M412" s="65" t="s">
        <v>85</v>
      </c>
      <c r="N412" s="66" t="s">
        <v>5984</v>
      </c>
      <c r="O412" s="66">
        <v>1118863030</v>
      </c>
      <c r="P412" s="66">
        <v>1674</v>
      </c>
      <c r="Q412" s="70">
        <v>45862</v>
      </c>
      <c r="R412" s="66">
        <v>2142840000</v>
      </c>
      <c r="S412" s="70">
        <v>45866</v>
      </c>
      <c r="T412" s="68">
        <v>21040000</v>
      </c>
      <c r="U412" s="68">
        <v>27187</v>
      </c>
      <c r="V412" s="65" t="s">
        <v>87</v>
      </c>
      <c r="W412" s="68">
        <v>1082939683</v>
      </c>
      <c r="X412" s="67" t="s">
        <v>3365</v>
      </c>
      <c r="Y412" s="70">
        <v>45866</v>
      </c>
      <c r="Z412" s="70">
        <v>45866</v>
      </c>
      <c r="AA412" s="70" t="s">
        <v>89</v>
      </c>
      <c r="AB412" s="70">
        <v>46003</v>
      </c>
      <c r="AC412" s="49">
        <f t="shared" si="30"/>
        <v>137</v>
      </c>
      <c r="AD412" s="65">
        <v>0</v>
      </c>
      <c r="AE412" s="68">
        <v>0</v>
      </c>
      <c r="AF412" s="65">
        <v>0</v>
      </c>
      <c r="AG412" s="77" t="s">
        <v>89</v>
      </c>
      <c r="AH412" s="49">
        <f t="shared" si="31"/>
        <v>0</v>
      </c>
      <c r="AI412" s="65">
        <v>0</v>
      </c>
      <c r="AJ412" s="68">
        <v>0</v>
      </c>
      <c r="AK412" s="65" t="s">
        <v>89</v>
      </c>
      <c r="AL412" s="78" t="s">
        <v>89</v>
      </c>
      <c r="AM412" s="65">
        <v>0</v>
      </c>
      <c r="AN412" s="78" t="s">
        <v>89</v>
      </c>
      <c r="AO412" s="78" t="s">
        <v>89</v>
      </c>
      <c r="AP412" s="78" t="s">
        <v>89</v>
      </c>
      <c r="AQ412" s="49">
        <f t="shared" si="32"/>
        <v>0</v>
      </c>
      <c r="AR412" s="49">
        <f>+L412+AE412-AJ412</f>
        <v>21040000</v>
      </c>
      <c r="AS412" s="65" t="s">
        <v>90</v>
      </c>
      <c r="AT412" s="68">
        <v>0</v>
      </c>
      <c r="AU412" s="65" t="s">
        <v>90</v>
      </c>
      <c r="AV412" s="68">
        <v>0</v>
      </c>
      <c r="AW412" s="75" t="s">
        <v>89</v>
      </c>
      <c r="AX412" s="224">
        <v>0</v>
      </c>
      <c r="AY412" s="79">
        <f t="shared" si="33"/>
        <v>21040000</v>
      </c>
      <c r="AZ412" s="223">
        <f t="shared" si="34"/>
        <v>0</v>
      </c>
      <c r="BA412" s="74">
        <v>0</v>
      </c>
      <c r="BB412" s="75" t="s">
        <v>89</v>
      </c>
      <c r="BC412" s="65" t="s">
        <v>108</v>
      </c>
      <c r="BD412" s="400" t="s">
        <v>5983</v>
      </c>
      <c r="BE412" s="221" t="s">
        <v>87</v>
      </c>
      <c r="BF412" s="221" t="s">
        <v>87</v>
      </c>
    </row>
    <row r="413" spans="2:58" x14ac:dyDescent="0.25">
      <c r="B413" s="221">
        <v>2025</v>
      </c>
      <c r="C413" s="221">
        <v>891780111</v>
      </c>
      <c r="D413" s="221" t="s">
        <v>78</v>
      </c>
      <c r="E413" s="49" t="s">
        <v>5982</v>
      </c>
      <c r="F413" s="65" t="s">
        <v>5981</v>
      </c>
      <c r="G413" s="65">
        <v>0</v>
      </c>
      <c r="H413" s="65" t="s">
        <v>81</v>
      </c>
      <c r="I413" s="65" t="s">
        <v>3368</v>
      </c>
      <c r="J413" s="67" t="s">
        <v>83</v>
      </c>
      <c r="K413" s="66" t="s">
        <v>5980</v>
      </c>
      <c r="L413" s="68">
        <v>21040000</v>
      </c>
      <c r="M413" s="65" t="s">
        <v>85</v>
      </c>
      <c r="N413" s="66" t="s">
        <v>5979</v>
      </c>
      <c r="O413" s="66">
        <v>84457892</v>
      </c>
      <c r="P413" s="66">
        <v>1674</v>
      </c>
      <c r="Q413" s="70">
        <v>45862</v>
      </c>
      <c r="R413" s="66">
        <v>2142840000</v>
      </c>
      <c r="S413" s="70">
        <v>45866</v>
      </c>
      <c r="T413" s="68">
        <v>21040000</v>
      </c>
      <c r="U413" s="68">
        <v>27188</v>
      </c>
      <c r="V413" s="65" t="s">
        <v>87</v>
      </c>
      <c r="W413" s="68">
        <v>1082939683</v>
      </c>
      <c r="X413" s="67" t="s">
        <v>3365</v>
      </c>
      <c r="Y413" s="70">
        <v>45866</v>
      </c>
      <c r="Z413" s="70">
        <v>45866</v>
      </c>
      <c r="AA413" s="70" t="s">
        <v>89</v>
      </c>
      <c r="AB413" s="70">
        <v>46003</v>
      </c>
      <c r="AC413" s="49">
        <f t="shared" si="30"/>
        <v>137</v>
      </c>
      <c r="AD413" s="65">
        <v>0</v>
      </c>
      <c r="AE413" s="68">
        <v>0</v>
      </c>
      <c r="AF413" s="65">
        <v>0</v>
      </c>
      <c r="AG413" s="77" t="s">
        <v>89</v>
      </c>
      <c r="AH413" s="49">
        <f t="shared" si="31"/>
        <v>0</v>
      </c>
      <c r="AI413" s="65">
        <v>0</v>
      </c>
      <c r="AJ413" s="68">
        <v>0</v>
      </c>
      <c r="AK413" s="65" t="s">
        <v>89</v>
      </c>
      <c r="AL413" s="78" t="s">
        <v>89</v>
      </c>
      <c r="AM413" s="65">
        <v>0</v>
      </c>
      <c r="AN413" s="78" t="s">
        <v>89</v>
      </c>
      <c r="AO413" s="78" t="s">
        <v>89</v>
      </c>
      <c r="AP413" s="78" t="s">
        <v>89</v>
      </c>
      <c r="AQ413" s="49">
        <f t="shared" si="32"/>
        <v>0</v>
      </c>
      <c r="AR413" s="49">
        <f>+L413+AE413-AJ413</f>
        <v>21040000</v>
      </c>
      <c r="AS413" s="65" t="s">
        <v>90</v>
      </c>
      <c r="AT413" s="68">
        <v>0</v>
      </c>
      <c r="AU413" s="65" t="s">
        <v>90</v>
      </c>
      <c r="AV413" s="68">
        <v>0</v>
      </c>
      <c r="AW413" s="75" t="s">
        <v>89</v>
      </c>
      <c r="AX413" s="224">
        <v>0</v>
      </c>
      <c r="AY413" s="79">
        <f t="shared" si="33"/>
        <v>21040000</v>
      </c>
      <c r="AZ413" s="223">
        <f t="shared" si="34"/>
        <v>0</v>
      </c>
      <c r="BA413" s="74">
        <v>0</v>
      </c>
      <c r="BB413" s="75" t="s">
        <v>89</v>
      </c>
      <c r="BC413" s="65" t="s">
        <v>108</v>
      </c>
      <c r="BD413" s="400" t="s">
        <v>5978</v>
      </c>
      <c r="BE413" s="221" t="s">
        <v>87</v>
      </c>
      <c r="BF413" s="221" t="s">
        <v>87</v>
      </c>
    </row>
    <row r="414" spans="2:58" x14ac:dyDescent="0.25">
      <c r="B414" s="221">
        <v>2025</v>
      </c>
      <c r="C414" s="221">
        <v>891780111</v>
      </c>
      <c r="D414" s="221" t="s">
        <v>78</v>
      </c>
      <c r="E414" s="49" t="s">
        <v>5977</v>
      </c>
      <c r="F414" s="65" t="s">
        <v>5976</v>
      </c>
      <c r="G414" s="65">
        <v>0</v>
      </c>
      <c r="H414" s="65" t="s">
        <v>81</v>
      </c>
      <c r="I414" s="65" t="s">
        <v>3368</v>
      </c>
      <c r="J414" s="67" t="s">
        <v>83</v>
      </c>
      <c r="K414" s="66" t="s">
        <v>5754</v>
      </c>
      <c r="L414" s="68">
        <v>26000000</v>
      </c>
      <c r="M414" s="65" t="s">
        <v>85</v>
      </c>
      <c r="N414" s="66" t="s">
        <v>5975</v>
      </c>
      <c r="O414" s="66">
        <v>1001897790</v>
      </c>
      <c r="P414" s="66">
        <v>1674</v>
      </c>
      <c r="Q414" s="70">
        <v>45862</v>
      </c>
      <c r="R414" s="66">
        <v>2142840000</v>
      </c>
      <c r="S414" s="70">
        <v>45866</v>
      </c>
      <c r="T414" s="68">
        <v>26000000</v>
      </c>
      <c r="U414" s="68">
        <v>27189</v>
      </c>
      <c r="V414" s="65" t="s">
        <v>87</v>
      </c>
      <c r="W414" s="68">
        <v>1082939683</v>
      </c>
      <c r="X414" s="67" t="s">
        <v>3365</v>
      </c>
      <c r="Y414" s="70">
        <v>45866</v>
      </c>
      <c r="Z414" s="70">
        <v>45866</v>
      </c>
      <c r="AA414" s="70" t="s">
        <v>89</v>
      </c>
      <c r="AB414" s="70">
        <v>46003</v>
      </c>
      <c r="AC414" s="49">
        <f t="shared" si="30"/>
        <v>137</v>
      </c>
      <c r="AD414" s="65">
        <v>0</v>
      </c>
      <c r="AE414" s="68">
        <v>0</v>
      </c>
      <c r="AF414" s="65">
        <v>0</v>
      </c>
      <c r="AG414" s="77" t="s">
        <v>89</v>
      </c>
      <c r="AH414" s="49">
        <f t="shared" si="31"/>
        <v>0</v>
      </c>
      <c r="AI414" s="65">
        <v>0</v>
      </c>
      <c r="AJ414" s="68">
        <v>0</v>
      </c>
      <c r="AK414" s="65" t="s">
        <v>89</v>
      </c>
      <c r="AL414" s="78" t="s">
        <v>89</v>
      </c>
      <c r="AM414" s="65">
        <v>0</v>
      </c>
      <c r="AN414" s="78" t="s">
        <v>89</v>
      </c>
      <c r="AO414" s="78" t="s">
        <v>89</v>
      </c>
      <c r="AP414" s="78" t="s">
        <v>89</v>
      </c>
      <c r="AQ414" s="49">
        <f t="shared" si="32"/>
        <v>0</v>
      </c>
      <c r="AR414" s="49">
        <f>+L414+AE414-AJ414</f>
        <v>26000000</v>
      </c>
      <c r="AS414" s="65" t="s">
        <v>90</v>
      </c>
      <c r="AT414" s="68">
        <v>0</v>
      </c>
      <c r="AU414" s="65" t="s">
        <v>90</v>
      </c>
      <c r="AV414" s="68">
        <v>0</v>
      </c>
      <c r="AW414" s="75" t="s">
        <v>89</v>
      </c>
      <c r="AX414" s="224">
        <v>0</v>
      </c>
      <c r="AY414" s="79">
        <f t="shared" si="33"/>
        <v>26000000</v>
      </c>
      <c r="AZ414" s="223">
        <f t="shared" si="34"/>
        <v>0</v>
      </c>
      <c r="BA414" s="74">
        <v>0</v>
      </c>
      <c r="BB414" s="75" t="s">
        <v>89</v>
      </c>
      <c r="BC414" s="65" t="s">
        <v>108</v>
      </c>
      <c r="BD414" s="400" t="s">
        <v>5974</v>
      </c>
      <c r="BE414" s="221" t="s">
        <v>87</v>
      </c>
      <c r="BF414" s="221" t="s">
        <v>87</v>
      </c>
    </row>
    <row r="415" spans="2:58" x14ac:dyDescent="0.25">
      <c r="B415" s="221">
        <v>2025</v>
      </c>
      <c r="C415" s="221">
        <v>891780111</v>
      </c>
      <c r="D415" s="221" t="s">
        <v>78</v>
      </c>
      <c r="E415" s="49" t="s">
        <v>5973</v>
      </c>
      <c r="F415" s="65" t="s">
        <v>5972</v>
      </c>
      <c r="G415" s="65">
        <v>0</v>
      </c>
      <c r="H415" s="65" t="s">
        <v>81</v>
      </c>
      <c r="I415" s="65" t="s">
        <v>3368</v>
      </c>
      <c r="J415" s="67" t="s">
        <v>83</v>
      </c>
      <c r="K415" s="66" t="s">
        <v>5971</v>
      </c>
      <c r="L415" s="68">
        <v>26000000</v>
      </c>
      <c r="M415" s="65" t="s">
        <v>85</v>
      </c>
      <c r="N415" s="66" t="s">
        <v>5970</v>
      </c>
      <c r="O415" s="66">
        <v>1082930630</v>
      </c>
      <c r="P415" s="66">
        <v>1674</v>
      </c>
      <c r="Q415" s="70">
        <v>45862</v>
      </c>
      <c r="R415" s="66">
        <v>2142840000</v>
      </c>
      <c r="S415" s="70">
        <v>45866</v>
      </c>
      <c r="T415" s="68">
        <v>26000000</v>
      </c>
      <c r="U415" s="68">
        <v>27190</v>
      </c>
      <c r="V415" s="65" t="s">
        <v>87</v>
      </c>
      <c r="W415" s="68">
        <v>1082939683</v>
      </c>
      <c r="X415" s="67" t="s">
        <v>3365</v>
      </c>
      <c r="Y415" s="70">
        <v>45866</v>
      </c>
      <c r="Z415" s="70">
        <v>45866</v>
      </c>
      <c r="AA415" s="70" t="s">
        <v>89</v>
      </c>
      <c r="AB415" s="70">
        <v>46003</v>
      </c>
      <c r="AC415" s="49">
        <f t="shared" si="30"/>
        <v>137</v>
      </c>
      <c r="AD415" s="65">
        <v>0</v>
      </c>
      <c r="AE415" s="68">
        <v>0</v>
      </c>
      <c r="AF415" s="65">
        <v>0</v>
      </c>
      <c r="AG415" s="77" t="s">
        <v>89</v>
      </c>
      <c r="AH415" s="49">
        <f t="shared" si="31"/>
        <v>0</v>
      </c>
      <c r="AI415" s="65">
        <v>0</v>
      </c>
      <c r="AJ415" s="68">
        <v>0</v>
      </c>
      <c r="AK415" s="65" t="s">
        <v>89</v>
      </c>
      <c r="AL415" s="78" t="s">
        <v>89</v>
      </c>
      <c r="AM415" s="65">
        <v>0</v>
      </c>
      <c r="AN415" s="78" t="s">
        <v>89</v>
      </c>
      <c r="AO415" s="78" t="s">
        <v>89</v>
      </c>
      <c r="AP415" s="78" t="s">
        <v>89</v>
      </c>
      <c r="AQ415" s="49">
        <f t="shared" si="32"/>
        <v>0</v>
      </c>
      <c r="AR415" s="49">
        <f>+L415+AE415-AJ415</f>
        <v>26000000</v>
      </c>
      <c r="AS415" s="65" t="s">
        <v>90</v>
      </c>
      <c r="AT415" s="68">
        <v>0</v>
      </c>
      <c r="AU415" s="65" t="s">
        <v>90</v>
      </c>
      <c r="AV415" s="68">
        <v>0</v>
      </c>
      <c r="AW415" s="75" t="s">
        <v>89</v>
      </c>
      <c r="AX415" s="224">
        <v>0</v>
      </c>
      <c r="AY415" s="79">
        <f t="shared" si="33"/>
        <v>26000000</v>
      </c>
      <c r="AZ415" s="223">
        <f t="shared" si="34"/>
        <v>0</v>
      </c>
      <c r="BA415" s="74">
        <v>0</v>
      </c>
      <c r="BB415" s="75" t="s">
        <v>89</v>
      </c>
      <c r="BC415" s="65" t="s">
        <v>108</v>
      </c>
      <c r="BD415" s="400" t="s">
        <v>5969</v>
      </c>
      <c r="BE415" s="221" t="s">
        <v>87</v>
      </c>
      <c r="BF415" s="221" t="s">
        <v>87</v>
      </c>
    </row>
    <row r="416" spans="2:58" x14ac:dyDescent="0.25">
      <c r="B416" s="221">
        <v>2025</v>
      </c>
      <c r="C416" s="221">
        <v>891780111</v>
      </c>
      <c r="D416" s="221" t="s">
        <v>78</v>
      </c>
      <c r="E416" s="49" t="s">
        <v>5968</v>
      </c>
      <c r="F416" s="65" t="s">
        <v>5967</v>
      </c>
      <c r="G416" s="65">
        <v>0</v>
      </c>
      <c r="H416" s="65" t="s">
        <v>81</v>
      </c>
      <c r="I416" s="65" t="s">
        <v>3368</v>
      </c>
      <c r="J416" s="67" t="s">
        <v>83</v>
      </c>
      <c r="K416" s="66" t="s">
        <v>5966</v>
      </c>
      <c r="L416" s="68">
        <v>26000000</v>
      </c>
      <c r="M416" s="65" t="s">
        <v>85</v>
      </c>
      <c r="N416" s="66" t="s">
        <v>5965</v>
      </c>
      <c r="O416" s="66">
        <v>1118848806</v>
      </c>
      <c r="P416" s="66">
        <v>1674</v>
      </c>
      <c r="Q416" s="70">
        <v>45862</v>
      </c>
      <c r="R416" s="66">
        <v>2142840000</v>
      </c>
      <c r="S416" s="70">
        <v>45866</v>
      </c>
      <c r="T416" s="68">
        <v>26000000</v>
      </c>
      <c r="U416" s="68">
        <v>27191</v>
      </c>
      <c r="V416" s="65" t="s">
        <v>87</v>
      </c>
      <c r="W416" s="68">
        <v>1082939683</v>
      </c>
      <c r="X416" s="67" t="s">
        <v>3365</v>
      </c>
      <c r="Y416" s="70">
        <v>45866</v>
      </c>
      <c r="Z416" s="70">
        <v>45866</v>
      </c>
      <c r="AA416" s="70" t="s">
        <v>89</v>
      </c>
      <c r="AB416" s="70">
        <v>46003</v>
      </c>
      <c r="AC416" s="49">
        <f t="shared" si="30"/>
        <v>137</v>
      </c>
      <c r="AD416" s="65">
        <v>0</v>
      </c>
      <c r="AE416" s="68">
        <v>0</v>
      </c>
      <c r="AF416" s="65">
        <v>0</v>
      </c>
      <c r="AG416" s="77" t="s">
        <v>89</v>
      </c>
      <c r="AH416" s="49">
        <f t="shared" si="31"/>
        <v>0</v>
      </c>
      <c r="AI416" s="65">
        <v>0</v>
      </c>
      <c r="AJ416" s="68">
        <v>0</v>
      </c>
      <c r="AK416" s="65" t="s">
        <v>89</v>
      </c>
      <c r="AL416" s="78" t="s">
        <v>89</v>
      </c>
      <c r="AM416" s="65">
        <v>0</v>
      </c>
      <c r="AN416" s="78" t="s">
        <v>89</v>
      </c>
      <c r="AO416" s="78" t="s">
        <v>89</v>
      </c>
      <c r="AP416" s="78" t="s">
        <v>89</v>
      </c>
      <c r="AQ416" s="49">
        <f t="shared" si="32"/>
        <v>0</v>
      </c>
      <c r="AR416" s="49">
        <f>+L416+AE416-AJ416</f>
        <v>26000000</v>
      </c>
      <c r="AS416" s="65" t="s">
        <v>90</v>
      </c>
      <c r="AT416" s="68">
        <v>0</v>
      </c>
      <c r="AU416" s="65" t="s">
        <v>90</v>
      </c>
      <c r="AV416" s="68">
        <v>0</v>
      </c>
      <c r="AW416" s="75" t="s">
        <v>89</v>
      </c>
      <c r="AX416" s="224">
        <v>0</v>
      </c>
      <c r="AY416" s="79">
        <f t="shared" si="33"/>
        <v>26000000</v>
      </c>
      <c r="AZ416" s="223">
        <f t="shared" si="34"/>
        <v>0</v>
      </c>
      <c r="BA416" s="74">
        <v>0</v>
      </c>
      <c r="BB416" s="75" t="s">
        <v>89</v>
      </c>
      <c r="BC416" s="65" t="s">
        <v>108</v>
      </c>
      <c r="BD416" s="400" t="s">
        <v>5964</v>
      </c>
      <c r="BE416" s="221" t="s">
        <v>87</v>
      </c>
      <c r="BF416" s="221" t="s">
        <v>87</v>
      </c>
    </row>
    <row r="417" spans="2:58" x14ac:dyDescent="0.25">
      <c r="B417" s="221">
        <v>2025</v>
      </c>
      <c r="C417" s="221">
        <v>891780111</v>
      </c>
      <c r="D417" s="221" t="s">
        <v>78</v>
      </c>
      <c r="E417" s="49" t="s">
        <v>5963</v>
      </c>
      <c r="F417" s="65" t="s">
        <v>5962</v>
      </c>
      <c r="G417" s="65">
        <v>0</v>
      </c>
      <c r="H417" s="65" t="s">
        <v>81</v>
      </c>
      <c r="I417" s="65" t="s">
        <v>3368</v>
      </c>
      <c r="J417" s="67" t="s">
        <v>83</v>
      </c>
      <c r="K417" s="66" t="s">
        <v>5938</v>
      </c>
      <c r="L417" s="68">
        <v>26000000</v>
      </c>
      <c r="M417" s="65" t="s">
        <v>85</v>
      </c>
      <c r="N417" s="66" t="s">
        <v>5961</v>
      </c>
      <c r="O417" s="66">
        <v>1082973431</v>
      </c>
      <c r="P417" s="66">
        <v>1674</v>
      </c>
      <c r="Q417" s="70">
        <v>45862</v>
      </c>
      <c r="R417" s="66">
        <v>2142840000</v>
      </c>
      <c r="S417" s="70">
        <v>45866</v>
      </c>
      <c r="T417" s="68">
        <v>26000000</v>
      </c>
      <c r="U417" s="68">
        <v>27192</v>
      </c>
      <c r="V417" s="65" t="s">
        <v>87</v>
      </c>
      <c r="W417" s="68">
        <v>1082939683</v>
      </c>
      <c r="X417" s="67" t="s">
        <v>3365</v>
      </c>
      <c r="Y417" s="70">
        <v>45866</v>
      </c>
      <c r="Z417" s="70">
        <v>45866</v>
      </c>
      <c r="AA417" s="70" t="s">
        <v>89</v>
      </c>
      <c r="AB417" s="70">
        <v>46003</v>
      </c>
      <c r="AC417" s="49">
        <f t="shared" si="30"/>
        <v>137</v>
      </c>
      <c r="AD417" s="65">
        <v>0</v>
      </c>
      <c r="AE417" s="68">
        <v>0</v>
      </c>
      <c r="AF417" s="65">
        <v>0</v>
      </c>
      <c r="AG417" s="77" t="s">
        <v>89</v>
      </c>
      <c r="AH417" s="49">
        <f t="shared" si="31"/>
        <v>0</v>
      </c>
      <c r="AI417" s="65">
        <v>0</v>
      </c>
      <c r="AJ417" s="68">
        <v>0</v>
      </c>
      <c r="AK417" s="65" t="s">
        <v>89</v>
      </c>
      <c r="AL417" s="78" t="s">
        <v>89</v>
      </c>
      <c r="AM417" s="65">
        <v>0</v>
      </c>
      <c r="AN417" s="78" t="s">
        <v>89</v>
      </c>
      <c r="AO417" s="78" t="s">
        <v>89</v>
      </c>
      <c r="AP417" s="78" t="s">
        <v>89</v>
      </c>
      <c r="AQ417" s="49">
        <f t="shared" si="32"/>
        <v>0</v>
      </c>
      <c r="AR417" s="49">
        <f>+L417+AE417-AJ417</f>
        <v>26000000</v>
      </c>
      <c r="AS417" s="65" t="s">
        <v>90</v>
      </c>
      <c r="AT417" s="68">
        <v>0</v>
      </c>
      <c r="AU417" s="65" t="s">
        <v>90</v>
      </c>
      <c r="AV417" s="68">
        <v>0</v>
      </c>
      <c r="AW417" s="75" t="s">
        <v>89</v>
      </c>
      <c r="AX417" s="224">
        <v>0</v>
      </c>
      <c r="AY417" s="79">
        <f t="shared" si="33"/>
        <v>26000000</v>
      </c>
      <c r="AZ417" s="223">
        <f t="shared" si="34"/>
        <v>0</v>
      </c>
      <c r="BA417" s="74">
        <v>0</v>
      </c>
      <c r="BB417" s="75" t="s">
        <v>89</v>
      </c>
      <c r="BC417" s="65" t="s">
        <v>108</v>
      </c>
      <c r="BD417" s="400" t="s">
        <v>5960</v>
      </c>
      <c r="BE417" s="221" t="s">
        <v>87</v>
      </c>
      <c r="BF417" s="221" t="s">
        <v>87</v>
      </c>
    </row>
    <row r="418" spans="2:58" x14ac:dyDescent="0.25">
      <c r="B418" s="221">
        <v>2025</v>
      </c>
      <c r="C418" s="221">
        <v>891780111</v>
      </c>
      <c r="D418" s="221" t="s">
        <v>78</v>
      </c>
      <c r="E418" s="49" t="s">
        <v>5959</v>
      </c>
      <c r="F418" s="65" t="s">
        <v>5958</v>
      </c>
      <c r="G418" s="65">
        <v>0</v>
      </c>
      <c r="H418" s="65" t="s">
        <v>81</v>
      </c>
      <c r="I418" s="65" t="s">
        <v>3368</v>
      </c>
      <c r="J418" s="67" t="s">
        <v>83</v>
      </c>
      <c r="K418" s="66" t="s">
        <v>5957</v>
      </c>
      <c r="L418" s="68">
        <v>26000000</v>
      </c>
      <c r="M418" s="65" t="s">
        <v>85</v>
      </c>
      <c r="N418" s="66" t="s">
        <v>5956</v>
      </c>
      <c r="O418" s="66">
        <v>1032477240</v>
      </c>
      <c r="P418" s="66">
        <v>1674</v>
      </c>
      <c r="Q418" s="70">
        <v>45862</v>
      </c>
      <c r="R418" s="66">
        <v>2142840000</v>
      </c>
      <c r="S418" s="70">
        <v>45866</v>
      </c>
      <c r="T418" s="68">
        <v>26000000</v>
      </c>
      <c r="U418" s="68">
        <v>27193</v>
      </c>
      <c r="V418" s="65" t="s">
        <v>87</v>
      </c>
      <c r="W418" s="68">
        <v>1082939683</v>
      </c>
      <c r="X418" s="67" t="s">
        <v>3365</v>
      </c>
      <c r="Y418" s="70">
        <v>45866</v>
      </c>
      <c r="Z418" s="70">
        <v>45866</v>
      </c>
      <c r="AA418" s="70" t="s">
        <v>89</v>
      </c>
      <c r="AB418" s="70">
        <v>46003</v>
      </c>
      <c r="AC418" s="49">
        <f t="shared" si="30"/>
        <v>137</v>
      </c>
      <c r="AD418" s="65">
        <v>0</v>
      </c>
      <c r="AE418" s="68">
        <v>0</v>
      </c>
      <c r="AF418" s="65">
        <v>0</v>
      </c>
      <c r="AG418" s="77" t="s">
        <v>89</v>
      </c>
      <c r="AH418" s="49">
        <f t="shared" si="31"/>
        <v>0</v>
      </c>
      <c r="AI418" s="65">
        <v>0</v>
      </c>
      <c r="AJ418" s="68">
        <v>0</v>
      </c>
      <c r="AK418" s="65" t="s">
        <v>89</v>
      </c>
      <c r="AL418" s="78" t="s">
        <v>89</v>
      </c>
      <c r="AM418" s="65">
        <v>0</v>
      </c>
      <c r="AN418" s="78" t="s">
        <v>89</v>
      </c>
      <c r="AO418" s="78" t="s">
        <v>89</v>
      </c>
      <c r="AP418" s="78" t="s">
        <v>89</v>
      </c>
      <c r="AQ418" s="49">
        <f t="shared" si="32"/>
        <v>0</v>
      </c>
      <c r="AR418" s="49">
        <f>+L418+AE418-AJ418</f>
        <v>26000000</v>
      </c>
      <c r="AS418" s="65" t="s">
        <v>90</v>
      </c>
      <c r="AT418" s="68">
        <v>0</v>
      </c>
      <c r="AU418" s="65" t="s">
        <v>90</v>
      </c>
      <c r="AV418" s="68">
        <v>0</v>
      </c>
      <c r="AW418" s="75" t="s">
        <v>89</v>
      </c>
      <c r="AX418" s="224">
        <v>0</v>
      </c>
      <c r="AY418" s="79">
        <f t="shared" si="33"/>
        <v>26000000</v>
      </c>
      <c r="AZ418" s="223">
        <f t="shared" si="34"/>
        <v>0</v>
      </c>
      <c r="BA418" s="74">
        <v>0</v>
      </c>
      <c r="BB418" s="75" t="s">
        <v>89</v>
      </c>
      <c r="BC418" s="65" t="s">
        <v>108</v>
      </c>
      <c r="BD418" s="400" t="s">
        <v>5955</v>
      </c>
      <c r="BE418" s="221" t="s">
        <v>87</v>
      </c>
      <c r="BF418" s="221" t="s">
        <v>87</v>
      </c>
    </row>
    <row r="419" spans="2:58" x14ac:dyDescent="0.25">
      <c r="B419" s="221">
        <v>2025</v>
      </c>
      <c r="C419" s="221">
        <v>891780111</v>
      </c>
      <c r="D419" s="221" t="s">
        <v>78</v>
      </c>
      <c r="E419" s="49" t="s">
        <v>5954</v>
      </c>
      <c r="F419" s="65" t="s">
        <v>5953</v>
      </c>
      <c r="G419" s="65">
        <v>0</v>
      </c>
      <c r="H419" s="65" t="s">
        <v>81</v>
      </c>
      <c r="I419" s="65" t="s">
        <v>82</v>
      </c>
      <c r="J419" s="67" t="s">
        <v>83</v>
      </c>
      <c r="K419" s="66" t="s">
        <v>5952</v>
      </c>
      <c r="L419" s="68">
        <v>15750000</v>
      </c>
      <c r="M419" s="65" t="s">
        <v>85</v>
      </c>
      <c r="N419" s="66" t="s">
        <v>5951</v>
      </c>
      <c r="O419" s="66">
        <v>1083019793</v>
      </c>
      <c r="P419" s="66">
        <v>1649</v>
      </c>
      <c r="Q419" s="70">
        <v>45860</v>
      </c>
      <c r="R419" s="66">
        <v>95753376</v>
      </c>
      <c r="S419" s="70">
        <v>45866</v>
      </c>
      <c r="T419" s="68">
        <v>15750000</v>
      </c>
      <c r="U419" s="68">
        <v>27194</v>
      </c>
      <c r="V419" s="65" t="s">
        <v>87</v>
      </c>
      <c r="W419" s="68">
        <v>1082939683</v>
      </c>
      <c r="X419" s="67" t="s">
        <v>3365</v>
      </c>
      <c r="Y419" s="70">
        <v>45866</v>
      </c>
      <c r="Z419" s="70">
        <v>45866</v>
      </c>
      <c r="AA419" s="70" t="s">
        <v>89</v>
      </c>
      <c r="AB419" s="70">
        <v>45991</v>
      </c>
      <c r="AC419" s="49">
        <f t="shared" si="30"/>
        <v>125</v>
      </c>
      <c r="AD419" s="65">
        <v>0</v>
      </c>
      <c r="AE419" s="68">
        <v>0</v>
      </c>
      <c r="AF419" s="65">
        <v>0</v>
      </c>
      <c r="AG419" s="77" t="s">
        <v>89</v>
      </c>
      <c r="AH419" s="49">
        <f t="shared" si="31"/>
        <v>0</v>
      </c>
      <c r="AI419" s="65">
        <v>0</v>
      </c>
      <c r="AJ419" s="68">
        <v>0</v>
      </c>
      <c r="AK419" s="65" t="s">
        <v>89</v>
      </c>
      <c r="AL419" s="78" t="s">
        <v>89</v>
      </c>
      <c r="AM419" s="65">
        <v>0</v>
      </c>
      <c r="AN419" s="78" t="s">
        <v>89</v>
      </c>
      <c r="AO419" s="78" t="s">
        <v>89</v>
      </c>
      <c r="AP419" s="78" t="s">
        <v>89</v>
      </c>
      <c r="AQ419" s="49">
        <f t="shared" si="32"/>
        <v>0</v>
      </c>
      <c r="AR419" s="49">
        <f>+L419+AE419-AJ419</f>
        <v>15750000</v>
      </c>
      <c r="AS419" s="65" t="s">
        <v>87</v>
      </c>
      <c r="AT419" s="68">
        <v>15750000</v>
      </c>
      <c r="AU419" s="65" t="s">
        <v>90</v>
      </c>
      <c r="AV419" s="68">
        <v>0</v>
      </c>
      <c r="AW419" s="75" t="s">
        <v>89</v>
      </c>
      <c r="AX419" s="224">
        <v>0</v>
      </c>
      <c r="AY419" s="79">
        <f t="shared" si="33"/>
        <v>15750000</v>
      </c>
      <c r="AZ419" s="223">
        <f t="shared" si="34"/>
        <v>0</v>
      </c>
      <c r="BA419" s="74">
        <v>0</v>
      </c>
      <c r="BB419" s="75" t="s">
        <v>89</v>
      </c>
      <c r="BC419" s="65" t="s">
        <v>108</v>
      </c>
      <c r="BD419" s="400" t="s">
        <v>5950</v>
      </c>
      <c r="BE419" s="221" t="s">
        <v>87</v>
      </c>
      <c r="BF419" s="221" t="s">
        <v>87</v>
      </c>
    </row>
    <row r="420" spans="2:58" x14ac:dyDescent="0.25">
      <c r="B420" s="221">
        <v>2025</v>
      </c>
      <c r="C420" s="221">
        <v>891780111</v>
      </c>
      <c r="D420" s="221" t="s">
        <v>78</v>
      </c>
      <c r="E420" s="49" t="s">
        <v>5949</v>
      </c>
      <c r="F420" s="65" t="s">
        <v>5948</v>
      </c>
      <c r="G420" s="65">
        <v>0</v>
      </c>
      <c r="H420" s="65" t="s">
        <v>81</v>
      </c>
      <c r="I420" s="65" t="s">
        <v>3368</v>
      </c>
      <c r="J420" s="67" t="s">
        <v>83</v>
      </c>
      <c r="K420" s="66" t="s">
        <v>5947</v>
      </c>
      <c r="L420" s="68">
        <v>26000000</v>
      </c>
      <c r="M420" s="65" t="s">
        <v>85</v>
      </c>
      <c r="N420" s="66" t="s">
        <v>5946</v>
      </c>
      <c r="O420" s="66">
        <v>1049031000</v>
      </c>
      <c r="P420" s="66">
        <v>1674</v>
      </c>
      <c r="Q420" s="70">
        <v>45862</v>
      </c>
      <c r="R420" s="66">
        <v>2142840000</v>
      </c>
      <c r="S420" s="70">
        <v>45866</v>
      </c>
      <c r="T420" s="68">
        <v>26000000</v>
      </c>
      <c r="U420" s="68">
        <v>27195</v>
      </c>
      <c r="V420" s="65" t="s">
        <v>87</v>
      </c>
      <c r="W420" s="68">
        <v>1082939683</v>
      </c>
      <c r="X420" s="67" t="s">
        <v>3365</v>
      </c>
      <c r="Y420" s="70">
        <v>45866</v>
      </c>
      <c r="Z420" s="70">
        <v>45866</v>
      </c>
      <c r="AA420" s="70" t="s">
        <v>89</v>
      </c>
      <c r="AB420" s="70">
        <v>46003</v>
      </c>
      <c r="AC420" s="49">
        <f t="shared" si="30"/>
        <v>137</v>
      </c>
      <c r="AD420" s="65">
        <v>0</v>
      </c>
      <c r="AE420" s="68">
        <v>0</v>
      </c>
      <c r="AF420" s="65">
        <v>0</v>
      </c>
      <c r="AG420" s="77" t="s">
        <v>89</v>
      </c>
      <c r="AH420" s="49">
        <f t="shared" si="31"/>
        <v>0</v>
      </c>
      <c r="AI420" s="65">
        <v>0</v>
      </c>
      <c r="AJ420" s="68">
        <v>0</v>
      </c>
      <c r="AK420" s="65" t="s">
        <v>89</v>
      </c>
      <c r="AL420" s="78" t="s">
        <v>89</v>
      </c>
      <c r="AM420" s="65">
        <v>0</v>
      </c>
      <c r="AN420" s="78" t="s">
        <v>89</v>
      </c>
      <c r="AO420" s="78" t="s">
        <v>89</v>
      </c>
      <c r="AP420" s="78" t="s">
        <v>89</v>
      </c>
      <c r="AQ420" s="49">
        <f t="shared" si="32"/>
        <v>0</v>
      </c>
      <c r="AR420" s="49">
        <f>+L420+AE420-AJ420</f>
        <v>26000000</v>
      </c>
      <c r="AS420" s="65" t="s">
        <v>90</v>
      </c>
      <c r="AT420" s="68">
        <v>0</v>
      </c>
      <c r="AU420" s="65" t="s">
        <v>90</v>
      </c>
      <c r="AV420" s="68">
        <v>0</v>
      </c>
      <c r="AW420" s="75" t="s">
        <v>89</v>
      </c>
      <c r="AX420" s="224">
        <v>0</v>
      </c>
      <c r="AY420" s="79">
        <f t="shared" si="33"/>
        <v>26000000</v>
      </c>
      <c r="AZ420" s="223">
        <f t="shared" si="34"/>
        <v>0</v>
      </c>
      <c r="BA420" s="74">
        <v>0</v>
      </c>
      <c r="BB420" s="75" t="s">
        <v>89</v>
      </c>
      <c r="BC420" s="65" t="s">
        <v>108</v>
      </c>
      <c r="BD420" s="400" t="s">
        <v>5945</v>
      </c>
      <c r="BE420" s="221" t="s">
        <v>87</v>
      </c>
      <c r="BF420" s="221" t="s">
        <v>87</v>
      </c>
    </row>
    <row r="421" spans="2:58" x14ac:dyDescent="0.25">
      <c r="B421" s="221">
        <v>2025</v>
      </c>
      <c r="C421" s="221">
        <v>891780111</v>
      </c>
      <c r="D421" s="221" t="s">
        <v>78</v>
      </c>
      <c r="E421" s="49" t="s">
        <v>5944</v>
      </c>
      <c r="F421" s="65" t="s">
        <v>5943</v>
      </c>
      <c r="G421" s="65">
        <v>0</v>
      </c>
      <c r="H421" s="65" t="s">
        <v>81</v>
      </c>
      <c r="I421" s="65" t="s">
        <v>3368</v>
      </c>
      <c r="J421" s="67" t="s">
        <v>83</v>
      </c>
      <c r="K421" s="66" t="s">
        <v>5942</v>
      </c>
      <c r="L421" s="68">
        <v>21040000</v>
      </c>
      <c r="M421" s="65" t="s">
        <v>85</v>
      </c>
      <c r="N421" s="66" t="s">
        <v>5649</v>
      </c>
      <c r="O421" s="66">
        <v>1083010124</v>
      </c>
      <c r="P421" s="66">
        <v>1674</v>
      </c>
      <c r="Q421" s="70">
        <v>45862</v>
      </c>
      <c r="R421" s="66">
        <v>2142840000</v>
      </c>
      <c r="S421" s="70">
        <v>45866</v>
      </c>
      <c r="T421" s="68">
        <v>21040000</v>
      </c>
      <c r="U421" s="68">
        <v>27196</v>
      </c>
      <c r="V421" s="65" t="s">
        <v>87</v>
      </c>
      <c r="W421" s="68">
        <v>1082939683</v>
      </c>
      <c r="X421" s="67" t="s">
        <v>3365</v>
      </c>
      <c r="Y421" s="70">
        <v>45866</v>
      </c>
      <c r="Z421" s="70">
        <v>45866</v>
      </c>
      <c r="AA421" s="70" t="s">
        <v>89</v>
      </c>
      <c r="AB421" s="70">
        <v>46003</v>
      </c>
      <c r="AC421" s="49">
        <f t="shared" si="30"/>
        <v>137</v>
      </c>
      <c r="AD421" s="65">
        <v>0</v>
      </c>
      <c r="AE421" s="68">
        <v>0</v>
      </c>
      <c r="AF421" s="65">
        <v>0</v>
      </c>
      <c r="AG421" s="77" t="s">
        <v>89</v>
      </c>
      <c r="AH421" s="49">
        <f t="shared" si="31"/>
        <v>0</v>
      </c>
      <c r="AI421" s="65">
        <v>0</v>
      </c>
      <c r="AJ421" s="68">
        <v>0</v>
      </c>
      <c r="AK421" s="65" t="s">
        <v>89</v>
      </c>
      <c r="AL421" s="78" t="s">
        <v>89</v>
      </c>
      <c r="AM421" s="65">
        <v>0</v>
      </c>
      <c r="AN421" s="78" t="s">
        <v>89</v>
      </c>
      <c r="AO421" s="78" t="s">
        <v>89</v>
      </c>
      <c r="AP421" s="78" t="s">
        <v>89</v>
      </c>
      <c r="AQ421" s="49">
        <f t="shared" si="32"/>
        <v>0</v>
      </c>
      <c r="AR421" s="49">
        <f>+L421+AE421-AJ421</f>
        <v>21040000</v>
      </c>
      <c r="AS421" s="65" t="s">
        <v>90</v>
      </c>
      <c r="AT421" s="68">
        <v>0</v>
      </c>
      <c r="AU421" s="65" t="s">
        <v>90</v>
      </c>
      <c r="AV421" s="68">
        <v>0</v>
      </c>
      <c r="AW421" s="75" t="s">
        <v>89</v>
      </c>
      <c r="AX421" s="224">
        <v>0</v>
      </c>
      <c r="AY421" s="79">
        <f t="shared" si="33"/>
        <v>21040000</v>
      </c>
      <c r="AZ421" s="223">
        <f t="shared" si="34"/>
        <v>0</v>
      </c>
      <c r="BA421" s="74">
        <v>0</v>
      </c>
      <c r="BB421" s="75" t="s">
        <v>89</v>
      </c>
      <c r="BC421" s="65" t="s">
        <v>108</v>
      </c>
      <c r="BD421" s="400" t="s">
        <v>5941</v>
      </c>
      <c r="BE421" s="221" t="s">
        <v>87</v>
      </c>
      <c r="BF421" s="221" t="s">
        <v>87</v>
      </c>
    </row>
    <row r="422" spans="2:58" x14ac:dyDescent="0.25">
      <c r="B422" s="221">
        <v>2025</v>
      </c>
      <c r="C422" s="221">
        <v>891780111</v>
      </c>
      <c r="D422" s="221" t="s">
        <v>78</v>
      </c>
      <c r="E422" s="49" t="s">
        <v>5940</v>
      </c>
      <c r="F422" s="65" t="s">
        <v>5939</v>
      </c>
      <c r="G422" s="65">
        <v>0</v>
      </c>
      <c r="H422" s="65" t="s">
        <v>81</v>
      </c>
      <c r="I422" s="65" t="s">
        <v>3368</v>
      </c>
      <c r="J422" s="67" t="s">
        <v>83</v>
      </c>
      <c r="K422" s="66" t="s">
        <v>5938</v>
      </c>
      <c r="L422" s="68">
        <v>26000000</v>
      </c>
      <c r="M422" s="65" t="s">
        <v>85</v>
      </c>
      <c r="N422" s="66" t="s">
        <v>5937</v>
      </c>
      <c r="O422" s="66">
        <v>57466572</v>
      </c>
      <c r="P422" s="66">
        <v>1674</v>
      </c>
      <c r="Q422" s="70">
        <v>45862</v>
      </c>
      <c r="R422" s="66">
        <v>2142840000</v>
      </c>
      <c r="S422" s="70">
        <v>45866</v>
      </c>
      <c r="T422" s="68">
        <v>26000000</v>
      </c>
      <c r="U422" s="68">
        <v>27197</v>
      </c>
      <c r="V422" s="65" t="s">
        <v>87</v>
      </c>
      <c r="W422" s="68">
        <v>1082939683</v>
      </c>
      <c r="X422" s="67" t="s">
        <v>3365</v>
      </c>
      <c r="Y422" s="70">
        <v>45866</v>
      </c>
      <c r="Z422" s="70">
        <v>45866</v>
      </c>
      <c r="AA422" s="70" t="s">
        <v>89</v>
      </c>
      <c r="AB422" s="70">
        <v>46003</v>
      </c>
      <c r="AC422" s="49">
        <f t="shared" si="30"/>
        <v>137</v>
      </c>
      <c r="AD422" s="65">
        <v>0</v>
      </c>
      <c r="AE422" s="68">
        <v>0</v>
      </c>
      <c r="AF422" s="65">
        <v>0</v>
      </c>
      <c r="AG422" s="77" t="s">
        <v>89</v>
      </c>
      <c r="AH422" s="49">
        <f t="shared" si="31"/>
        <v>0</v>
      </c>
      <c r="AI422" s="65">
        <v>0</v>
      </c>
      <c r="AJ422" s="68">
        <v>0</v>
      </c>
      <c r="AK422" s="65" t="s">
        <v>89</v>
      </c>
      <c r="AL422" s="78" t="s">
        <v>89</v>
      </c>
      <c r="AM422" s="65">
        <v>0</v>
      </c>
      <c r="AN422" s="78" t="s">
        <v>89</v>
      </c>
      <c r="AO422" s="78" t="s">
        <v>89</v>
      </c>
      <c r="AP422" s="78" t="s">
        <v>89</v>
      </c>
      <c r="AQ422" s="49">
        <f t="shared" si="32"/>
        <v>0</v>
      </c>
      <c r="AR422" s="49">
        <f>+L422+AE422-AJ422</f>
        <v>26000000</v>
      </c>
      <c r="AS422" s="65" t="s">
        <v>90</v>
      </c>
      <c r="AT422" s="68">
        <v>0</v>
      </c>
      <c r="AU422" s="65" t="s">
        <v>90</v>
      </c>
      <c r="AV422" s="68">
        <v>0</v>
      </c>
      <c r="AW422" s="75" t="s">
        <v>89</v>
      </c>
      <c r="AX422" s="224">
        <v>0</v>
      </c>
      <c r="AY422" s="79">
        <f t="shared" si="33"/>
        <v>26000000</v>
      </c>
      <c r="AZ422" s="223">
        <f t="shared" si="34"/>
        <v>0</v>
      </c>
      <c r="BA422" s="74">
        <v>0</v>
      </c>
      <c r="BB422" s="75" t="s">
        <v>89</v>
      </c>
      <c r="BC422" s="65" t="s">
        <v>108</v>
      </c>
      <c r="BD422" s="400" t="s">
        <v>5936</v>
      </c>
      <c r="BE422" s="221" t="s">
        <v>87</v>
      </c>
      <c r="BF422" s="221" t="s">
        <v>87</v>
      </c>
    </row>
    <row r="423" spans="2:58" x14ac:dyDescent="0.25">
      <c r="B423" s="221">
        <v>2025</v>
      </c>
      <c r="C423" s="221">
        <v>891780111</v>
      </c>
      <c r="D423" s="221" t="s">
        <v>78</v>
      </c>
      <c r="E423" s="49" t="s">
        <v>5935</v>
      </c>
      <c r="F423" s="65" t="s">
        <v>5934</v>
      </c>
      <c r="G423" s="65">
        <v>0</v>
      </c>
      <c r="H423" s="65" t="s">
        <v>81</v>
      </c>
      <c r="I423" s="65" t="s">
        <v>3368</v>
      </c>
      <c r="J423" s="67" t="s">
        <v>83</v>
      </c>
      <c r="K423" s="66" t="s">
        <v>5933</v>
      </c>
      <c r="L423" s="68">
        <v>29000000</v>
      </c>
      <c r="M423" s="65" t="s">
        <v>85</v>
      </c>
      <c r="N423" s="66" t="s">
        <v>5932</v>
      </c>
      <c r="O423" s="66">
        <v>1082885978</v>
      </c>
      <c r="P423" s="66">
        <v>1674</v>
      </c>
      <c r="Q423" s="70">
        <v>45862</v>
      </c>
      <c r="R423" s="66">
        <v>2142840000</v>
      </c>
      <c r="S423" s="70">
        <v>45866</v>
      </c>
      <c r="T423" s="68">
        <v>29000000</v>
      </c>
      <c r="U423" s="68">
        <v>27198</v>
      </c>
      <c r="V423" s="65" t="s">
        <v>87</v>
      </c>
      <c r="W423" s="68">
        <v>1082939683</v>
      </c>
      <c r="X423" s="67" t="s">
        <v>3365</v>
      </c>
      <c r="Y423" s="70">
        <v>45866</v>
      </c>
      <c r="Z423" s="70">
        <v>45866</v>
      </c>
      <c r="AA423" s="70" t="s">
        <v>89</v>
      </c>
      <c r="AB423" s="70">
        <v>46003</v>
      </c>
      <c r="AC423" s="49">
        <f t="shared" si="30"/>
        <v>137</v>
      </c>
      <c r="AD423" s="65">
        <v>0</v>
      </c>
      <c r="AE423" s="68">
        <v>0</v>
      </c>
      <c r="AF423" s="65">
        <v>0</v>
      </c>
      <c r="AG423" s="77" t="s">
        <v>89</v>
      </c>
      <c r="AH423" s="49">
        <f t="shared" si="31"/>
        <v>0</v>
      </c>
      <c r="AI423" s="65">
        <v>0</v>
      </c>
      <c r="AJ423" s="68">
        <v>0</v>
      </c>
      <c r="AK423" s="65" t="s">
        <v>89</v>
      </c>
      <c r="AL423" s="78" t="s">
        <v>89</v>
      </c>
      <c r="AM423" s="65">
        <v>0</v>
      </c>
      <c r="AN423" s="78" t="s">
        <v>89</v>
      </c>
      <c r="AO423" s="78" t="s">
        <v>89</v>
      </c>
      <c r="AP423" s="78" t="s">
        <v>89</v>
      </c>
      <c r="AQ423" s="49">
        <f t="shared" si="32"/>
        <v>0</v>
      </c>
      <c r="AR423" s="49">
        <f>+L423+AE423-AJ423</f>
        <v>29000000</v>
      </c>
      <c r="AS423" s="65" t="s">
        <v>90</v>
      </c>
      <c r="AT423" s="68">
        <v>0</v>
      </c>
      <c r="AU423" s="65" t="s">
        <v>90</v>
      </c>
      <c r="AV423" s="68">
        <v>0</v>
      </c>
      <c r="AW423" s="75" t="s">
        <v>89</v>
      </c>
      <c r="AX423" s="224">
        <v>0</v>
      </c>
      <c r="AY423" s="79">
        <f t="shared" si="33"/>
        <v>29000000</v>
      </c>
      <c r="AZ423" s="223">
        <f t="shared" si="34"/>
        <v>0</v>
      </c>
      <c r="BA423" s="74">
        <v>0</v>
      </c>
      <c r="BB423" s="75" t="s">
        <v>89</v>
      </c>
      <c r="BC423" s="65" t="s">
        <v>108</v>
      </c>
      <c r="BD423" s="400" t="s">
        <v>5931</v>
      </c>
      <c r="BE423" s="221" t="s">
        <v>87</v>
      </c>
      <c r="BF423" s="221" t="s">
        <v>87</v>
      </c>
    </row>
    <row r="424" spans="2:58" x14ac:dyDescent="0.25">
      <c r="B424" s="221">
        <v>2025</v>
      </c>
      <c r="C424" s="221">
        <v>891780111</v>
      </c>
      <c r="D424" s="221" t="s">
        <v>78</v>
      </c>
      <c r="E424" s="49" t="s">
        <v>5930</v>
      </c>
      <c r="F424" s="65" t="s">
        <v>5929</v>
      </c>
      <c r="G424" s="65">
        <v>0</v>
      </c>
      <c r="H424" s="65" t="s">
        <v>81</v>
      </c>
      <c r="I424" s="65" t="s">
        <v>3368</v>
      </c>
      <c r="J424" s="67" t="s">
        <v>83</v>
      </c>
      <c r="K424" s="66" t="s">
        <v>5857</v>
      </c>
      <c r="L424" s="68">
        <v>26000000</v>
      </c>
      <c r="M424" s="65" t="s">
        <v>85</v>
      </c>
      <c r="N424" s="66" t="s">
        <v>5928</v>
      </c>
      <c r="O424" s="66">
        <v>1079689311</v>
      </c>
      <c r="P424" s="66">
        <v>1674</v>
      </c>
      <c r="Q424" s="70">
        <v>45862</v>
      </c>
      <c r="R424" s="66">
        <v>2142840000</v>
      </c>
      <c r="S424" s="70">
        <v>45866</v>
      </c>
      <c r="T424" s="68">
        <v>26000000</v>
      </c>
      <c r="U424" s="68">
        <v>27199</v>
      </c>
      <c r="V424" s="65" t="s">
        <v>87</v>
      </c>
      <c r="W424" s="68">
        <v>1082939683</v>
      </c>
      <c r="X424" s="67" t="s">
        <v>3365</v>
      </c>
      <c r="Y424" s="70">
        <v>45866</v>
      </c>
      <c r="Z424" s="70">
        <v>45866</v>
      </c>
      <c r="AA424" s="70" t="s">
        <v>89</v>
      </c>
      <c r="AB424" s="70">
        <v>46003</v>
      </c>
      <c r="AC424" s="49">
        <f t="shared" si="30"/>
        <v>137</v>
      </c>
      <c r="AD424" s="65">
        <v>0</v>
      </c>
      <c r="AE424" s="68">
        <v>0</v>
      </c>
      <c r="AF424" s="65">
        <v>0</v>
      </c>
      <c r="AG424" s="77" t="s">
        <v>89</v>
      </c>
      <c r="AH424" s="49">
        <f t="shared" si="31"/>
        <v>0</v>
      </c>
      <c r="AI424" s="65">
        <v>0</v>
      </c>
      <c r="AJ424" s="68">
        <v>0</v>
      </c>
      <c r="AK424" s="65" t="s">
        <v>89</v>
      </c>
      <c r="AL424" s="78" t="s">
        <v>89</v>
      </c>
      <c r="AM424" s="65">
        <v>0</v>
      </c>
      <c r="AN424" s="78" t="s">
        <v>89</v>
      </c>
      <c r="AO424" s="78" t="s">
        <v>89</v>
      </c>
      <c r="AP424" s="78" t="s">
        <v>89</v>
      </c>
      <c r="AQ424" s="49">
        <f t="shared" si="32"/>
        <v>0</v>
      </c>
      <c r="AR424" s="49">
        <f>+L424+AE424-AJ424</f>
        <v>26000000</v>
      </c>
      <c r="AS424" s="65" t="s">
        <v>90</v>
      </c>
      <c r="AT424" s="68">
        <v>0</v>
      </c>
      <c r="AU424" s="65" t="s">
        <v>90</v>
      </c>
      <c r="AV424" s="68">
        <v>0</v>
      </c>
      <c r="AW424" s="75" t="s">
        <v>89</v>
      </c>
      <c r="AX424" s="224">
        <v>0</v>
      </c>
      <c r="AY424" s="79">
        <f t="shared" si="33"/>
        <v>26000000</v>
      </c>
      <c r="AZ424" s="223">
        <f t="shared" si="34"/>
        <v>0</v>
      </c>
      <c r="BA424" s="74">
        <v>0</v>
      </c>
      <c r="BB424" s="75" t="s">
        <v>89</v>
      </c>
      <c r="BC424" s="65" t="s">
        <v>108</v>
      </c>
      <c r="BD424" s="400" t="s">
        <v>5927</v>
      </c>
      <c r="BE424" s="221" t="s">
        <v>87</v>
      </c>
      <c r="BF424" s="221" t="s">
        <v>87</v>
      </c>
    </row>
    <row r="425" spans="2:58" x14ac:dyDescent="0.25">
      <c r="B425" s="221">
        <v>2025</v>
      </c>
      <c r="C425" s="221">
        <v>891780111</v>
      </c>
      <c r="D425" s="221" t="s">
        <v>78</v>
      </c>
      <c r="E425" s="49" t="s">
        <v>5926</v>
      </c>
      <c r="F425" s="65" t="s">
        <v>5925</v>
      </c>
      <c r="G425" s="65">
        <v>0</v>
      </c>
      <c r="H425" s="65" t="s">
        <v>81</v>
      </c>
      <c r="I425" s="65" t="s">
        <v>3368</v>
      </c>
      <c r="J425" s="67" t="s">
        <v>83</v>
      </c>
      <c r="K425" s="66" t="s">
        <v>5884</v>
      </c>
      <c r="L425" s="68">
        <v>26000000</v>
      </c>
      <c r="M425" s="65" t="s">
        <v>85</v>
      </c>
      <c r="N425" s="66" t="s">
        <v>5924</v>
      </c>
      <c r="O425" s="66">
        <v>1143128824</v>
      </c>
      <c r="P425" s="66">
        <v>1674</v>
      </c>
      <c r="Q425" s="70">
        <v>45862</v>
      </c>
      <c r="R425" s="66">
        <v>2142840000</v>
      </c>
      <c r="S425" s="70">
        <v>45866</v>
      </c>
      <c r="T425" s="68">
        <v>26000000</v>
      </c>
      <c r="U425" s="68">
        <v>27200</v>
      </c>
      <c r="V425" s="65" t="s">
        <v>87</v>
      </c>
      <c r="W425" s="68">
        <v>1082939683</v>
      </c>
      <c r="X425" s="67" t="s">
        <v>3365</v>
      </c>
      <c r="Y425" s="70">
        <v>45866</v>
      </c>
      <c r="Z425" s="70">
        <v>45866</v>
      </c>
      <c r="AA425" s="70" t="s">
        <v>89</v>
      </c>
      <c r="AB425" s="70">
        <v>46003</v>
      </c>
      <c r="AC425" s="49">
        <f t="shared" si="30"/>
        <v>137</v>
      </c>
      <c r="AD425" s="65">
        <v>0</v>
      </c>
      <c r="AE425" s="68">
        <v>0</v>
      </c>
      <c r="AF425" s="65">
        <v>0</v>
      </c>
      <c r="AG425" s="77" t="s">
        <v>89</v>
      </c>
      <c r="AH425" s="49">
        <f t="shared" si="31"/>
        <v>0</v>
      </c>
      <c r="AI425" s="65">
        <v>0</v>
      </c>
      <c r="AJ425" s="68">
        <v>0</v>
      </c>
      <c r="AK425" s="65" t="s">
        <v>89</v>
      </c>
      <c r="AL425" s="78" t="s">
        <v>89</v>
      </c>
      <c r="AM425" s="65">
        <v>0</v>
      </c>
      <c r="AN425" s="78" t="s">
        <v>89</v>
      </c>
      <c r="AO425" s="78" t="s">
        <v>89</v>
      </c>
      <c r="AP425" s="78" t="s">
        <v>89</v>
      </c>
      <c r="AQ425" s="49">
        <f t="shared" si="32"/>
        <v>0</v>
      </c>
      <c r="AR425" s="49">
        <f>+L425+AE425-AJ425</f>
        <v>26000000</v>
      </c>
      <c r="AS425" s="65" t="s">
        <v>90</v>
      </c>
      <c r="AT425" s="68">
        <v>0</v>
      </c>
      <c r="AU425" s="65" t="s">
        <v>90</v>
      </c>
      <c r="AV425" s="68">
        <v>0</v>
      </c>
      <c r="AW425" s="75" t="s">
        <v>89</v>
      </c>
      <c r="AX425" s="224">
        <v>0</v>
      </c>
      <c r="AY425" s="79">
        <f t="shared" si="33"/>
        <v>26000000</v>
      </c>
      <c r="AZ425" s="223">
        <f t="shared" si="34"/>
        <v>0</v>
      </c>
      <c r="BA425" s="74">
        <v>0</v>
      </c>
      <c r="BB425" s="75" t="s">
        <v>89</v>
      </c>
      <c r="BC425" s="65" t="s">
        <v>108</v>
      </c>
      <c r="BD425" s="400" t="s">
        <v>5923</v>
      </c>
      <c r="BE425" s="221" t="s">
        <v>87</v>
      </c>
      <c r="BF425" s="221" t="s">
        <v>87</v>
      </c>
    </row>
    <row r="426" spans="2:58" x14ac:dyDescent="0.25">
      <c r="B426" s="221">
        <v>2025</v>
      </c>
      <c r="C426" s="221">
        <v>891780111</v>
      </c>
      <c r="D426" s="221" t="s">
        <v>78</v>
      </c>
      <c r="E426" s="49" t="s">
        <v>5922</v>
      </c>
      <c r="F426" s="65" t="s">
        <v>5921</v>
      </c>
      <c r="G426" s="65">
        <v>0</v>
      </c>
      <c r="H426" s="65" t="s">
        <v>81</v>
      </c>
      <c r="I426" s="65" t="s">
        <v>3368</v>
      </c>
      <c r="J426" s="67" t="s">
        <v>83</v>
      </c>
      <c r="K426" s="66" t="s">
        <v>5884</v>
      </c>
      <c r="L426" s="68">
        <v>26000000</v>
      </c>
      <c r="M426" s="65" t="s">
        <v>85</v>
      </c>
      <c r="N426" s="66" t="s">
        <v>5920</v>
      </c>
      <c r="O426" s="66">
        <v>1043845035</v>
      </c>
      <c r="P426" s="66">
        <v>1674</v>
      </c>
      <c r="Q426" s="70">
        <v>45862</v>
      </c>
      <c r="R426" s="66">
        <v>2142840000</v>
      </c>
      <c r="S426" s="70">
        <v>45866</v>
      </c>
      <c r="T426" s="68">
        <v>26000000</v>
      </c>
      <c r="U426" s="68">
        <v>27201</v>
      </c>
      <c r="V426" s="65" t="s">
        <v>87</v>
      </c>
      <c r="W426" s="68">
        <v>1082939683</v>
      </c>
      <c r="X426" s="67" t="s">
        <v>3365</v>
      </c>
      <c r="Y426" s="70">
        <v>45866</v>
      </c>
      <c r="Z426" s="70">
        <v>45866</v>
      </c>
      <c r="AA426" s="70" t="s">
        <v>89</v>
      </c>
      <c r="AB426" s="70">
        <v>46003</v>
      </c>
      <c r="AC426" s="49">
        <f t="shared" si="30"/>
        <v>137</v>
      </c>
      <c r="AD426" s="65">
        <v>0</v>
      </c>
      <c r="AE426" s="68">
        <v>0</v>
      </c>
      <c r="AF426" s="65">
        <v>0</v>
      </c>
      <c r="AG426" s="77" t="s">
        <v>89</v>
      </c>
      <c r="AH426" s="49">
        <f t="shared" si="31"/>
        <v>0</v>
      </c>
      <c r="AI426" s="65">
        <v>0</v>
      </c>
      <c r="AJ426" s="68">
        <v>0</v>
      </c>
      <c r="AK426" s="65" t="s">
        <v>89</v>
      </c>
      <c r="AL426" s="78" t="s">
        <v>89</v>
      </c>
      <c r="AM426" s="65">
        <v>0</v>
      </c>
      <c r="AN426" s="78" t="s">
        <v>89</v>
      </c>
      <c r="AO426" s="78" t="s">
        <v>89</v>
      </c>
      <c r="AP426" s="78" t="s">
        <v>89</v>
      </c>
      <c r="AQ426" s="49">
        <f t="shared" si="32"/>
        <v>0</v>
      </c>
      <c r="AR426" s="49">
        <f>+L426+AE426-AJ426</f>
        <v>26000000</v>
      </c>
      <c r="AS426" s="65" t="s">
        <v>90</v>
      </c>
      <c r="AT426" s="68">
        <v>0</v>
      </c>
      <c r="AU426" s="65" t="s">
        <v>90</v>
      </c>
      <c r="AV426" s="68">
        <v>0</v>
      </c>
      <c r="AW426" s="75" t="s">
        <v>89</v>
      </c>
      <c r="AX426" s="224">
        <v>0</v>
      </c>
      <c r="AY426" s="79">
        <f t="shared" si="33"/>
        <v>26000000</v>
      </c>
      <c r="AZ426" s="223">
        <f t="shared" si="34"/>
        <v>0</v>
      </c>
      <c r="BA426" s="74">
        <v>0</v>
      </c>
      <c r="BB426" s="75" t="s">
        <v>89</v>
      </c>
      <c r="BC426" s="65" t="s">
        <v>108</v>
      </c>
      <c r="BD426" s="400" t="s">
        <v>5919</v>
      </c>
      <c r="BE426" s="221" t="s">
        <v>87</v>
      </c>
      <c r="BF426" s="221" t="s">
        <v>87</v>
      </c>
    </row>
    <row r="427" spans="2:58" x14ac:dyDescent="0.25">
      <c r="B427" s="221">
        <v>2025</v>
      </c>
      <c r="C427" s="221">
        <v>891780111</v>
      </c>
      <c r="D427" s="221" t="s">
        <v>78</v>
      </c>
      <c r="E427" s="49" t="s">
        <v>5918</v>
      </c>
      <c r="F427" s="65" t="s">
        <v>5917</v>
      </c>
      <c r="G427" s="65">
        <v>0</v>
      </c>
      <c r="H427" s="65" t="s">
        <v>81</v>
      </c>
      <c r="I427" s="65" t="s">
        <v>3368</v>
      </c>
      <c r="J427" s="67" t="s">
        <v>83</v>
      </c>
      <c r="K427" s="66" t="s">
        <v>5916</v>
      </c>
      <c r="L427" s="68">
        <v>26000000</v>
      </c>
      <c r="M427" s="65" t="s">
        <v>85</v>
      </c>
      <c r="N427" s="66" t="s">
        <v>5915</v>
      </c>
      <c r="O427" s="66">
        <v>12647383</v>
      </c>
      <c r="P427" s="66">
        <v>1674</v>
      </c>
      <c r="Q427" s="70">
        <v>45862</v>
      </c>
      <c r="R427" s="66">
        <v>2142840000</v>
      </c>
      <c r="S427" s="70">
        <v>45866</v>
      </c>
      <c r="T427" s="68">
        <v>26000000</v>
      </c>
      <c r="U427" s="68">
        <v>27202</v>
      </c>
      <c r="V427" s="65" t="s">
        <v>87</v>
      </c>
      <c r="W427" s="68">
        <v>1082939683</v>
      </c>
      <c r="X427" s="67" t="s">
        <v>3365</v>
      </c>
      <c r="Y427" s="70">
        <v>45866</v>
      </c>
      <c r="Z427" s="70">
        <v>45866</v>
      </c>
      <c r="AA427" s="70" t="s">
        <v>89</v>
      </c>
      <c r="AB427" s="70">
        <v>46003</v>
      </c>
      <c r="AC427" s="49">
        <f t="shared" si="30"/>
        <v>137</v>
      </c>
      <c r="AD427" s="65">
        <v>0</v>
      </c>
      <c r="AE427" s="68">
        <v>0</v>
      </c>
      <c r="AF427" s="65">
        <v>0</v>
      </c>
      <c r="AG427" s="77" t="s">
        <v>89</v>
      </c>
      <c r="AH427" s="49">
        <f t="shared" si="31"/>
        <v>0</v>
      </c>
      <c r="AI427" s="65">
        <v>0</v>
      </c>
      <c r="AJ427" s="68">
        <v>0</v>
      </c>
      <c r="AK427" s="65" t="s">
        <v>89</v>
      </c>
      <c r="AL427" s="78" t="s">
        <v>89</v>
      </c>
      <c r="AM427" s="65">
        <v>0</v>
      </c>
      <c r="AN427" s="78" t="s">
        <v>89</v>
      </c>
      <c r="AO427" s="78" t="s">
        <v>89</v>
      </c>
      <c r="AP427" s="78" t="s">
        <v>89</v>
      </c>
      <c r="AQ427" s="49">
        <f t="shared" si="32"/>
        <v>0</v>
      </c>
      <c r="AR427" s="49">
        <f>+L427+AE427-AJ427</f>
        <v>26000000</v>
      </c>
      <c r="AS427" s="65" t="s">
        <v>90</v>
      </c>
      <c r="AT427" s="68">
        <v>0</v>
      </c>
      <c r="AU427" s="65" t="s">
        <v>90</v>
      </c>
      <c r="AV427" s="68">
        <v>0</v>
      </c>
      <c r="AW427" s="75" t="s">
        <v>89</v>
      </c>
      <c r="AX427" s="224">
        <v>0</v>
      </c>
      <c r="AY427" s="79">
        <f t="shared" si="33"/>
        <v>26000000</v>
      </c>
      <c r="AZ427" s="223">
        <f t="shared" si="34"/>
        <v>0</v>
      </c>
      <c r="BA427" s="74">
        <v>0</v>
      </c>
      <c r="BB427" s="75" t="s">
        <v>89</v>
      </c>
      <c r="BC427" s="65" t="s">
        <v>108</v>
      </c>
      <c r="BD427" s="400" t="s">
        <v>5914</v>
      </c>
      <c r="BE427" s="221" t="s">
        <v>87</v>
      </c>
      <c r="BF427" s="221" t="s">
        <v>87</v>
      </c>
    </row>
    <row r="428" spans="2:58" x14ac:dyDescent="0.25">
      <c r="B428" s="221">
        <v>2025</v>
      </c>
      <c r="C428" s="221">
        <v>891780111</v>
      </c>
      <c r="D428" s="221" t="s">
        <v>78</v>
      </c>
      <c r="E428" s="49" t="s">
        <v>5913</v>
      </c>
      <c r="F428" s="65" t="s">
        <v>5912</v>
      </c>
      <c r="G428" s="65">
        <v>0</v>
      </c>
      <c r="H428" s="65" t="s">
        <v>81</v>
      </c>
      <c r="I428" s="65" t="s">
        <v>3368</v>
      </c>
      <c r="J428" s="67" t="s">
        <v>83</v>
      </c>
      <c r="K428" s="66" t="s">
        <v>5911</v>
      </c>
      <c r="L428" s="68">
        <v>29000000</v>
      </c>
      <c r="M428" s="65" t="s">
        <v>85</v>
      </c>
      <c r="N428" s="66" t="s">
        <v>5910</v>
      </c>
      <c r="O428" s="66">
        <v>1002255916</v>
      </c>
      <c r="P428" s="66">
        <v>1674</v>
      </c>
      <c r="Q428" s="70">
        <v>45862</v>
      </c>
      <c r="R428" s="66">
        <v>2142840000</v>
      </c>
      <c r="S428" s="70">
        <v>45866</v>
      </c>
      <c r="T428" s="68">
        <v>29000000</v>
      </c>
      <c r="U428" s="68">
        <v>27203</v>
      </c>
      <c r="V428" s="65" t="s">
        <v>87</v>
      </c>
      <c r="W428" s="68">
        <v>1082939683</v>
      </c>
      <c r="X428" s="67" t="s">
        <v>3365</v>
      </c>
      <c r="Y428" s="70">
        <v>45866</v>
      </c>
      <c r="Z428" s="70">
        <v>45866</v>
      </c>
      <c r="AA428" s="70" t="s">
        <v>89</v>
      </c>
      <c r="AB428" s="70">
        <v>46003</v>
      </c>
      <c r="AC428" s="49">
        <f t="shared" si="30"/>
        <v>137</v>
      </c>
      <c r="AD428" s="65">
        <v>0</v>
      </c>
      <c r="AE428" s="68">
        <v>0</v>
      </c>
      <c r="AF428" s="65">
        <v>0</v>
      </c>
      <c r="AG428" s="77" t="s">
        <v>89</v>
      </c>
      <c r="AH428" s="49">
        <f t="shared" si="31"/>
        <v>0</v>
      </c>
      <c r="AI428" s="65">
        <v>0</v>
      </c>
      <c r="AJ428" s="68">
        <v>0</v>
      </c>
      <c r="AK428" s="65" t="s">
        <v>89</v>
      </c>
      <c r="AL428" s="78" t="s">
        <v>89</v>
      </c>
      <c r="AM428" s="65">
        <v>0</v>
      </c>
      <c r="AN428" s="78" t="s">
        <v>89</v>
      </c>
      <c r="AO428" s="78" t="s">
        <v>89</v>
      </c>
      <c r="AP428" s="78" t="s">
        <v>89</v>
      </c>
      <c r="AQ428" s="49">
        <f t="shared" si="32"/>
        <v>0</v>
      </c>
      <c r="AR428" s="49">
        <f>+L428+AE428-AJ428</f>
        <v>29000000</v>
      </c>
      <c r="AS428" s="65" t="s">
        <v>90</v>
      </c>
      <c r="AT428" s="68">
        <v>0</v>
      </c>
      <c r="AU428" s="65" t="s">
        <v>90</v>
      </c>
      <c r="AV428" s="68">
        <v>0</v>
      </c>
      <c r="AW428" s="75" t="s">
        <v>89</v>
      </c>
      <c r="AX428" s="224">
        <v>0</v>
      </c>
      <c r="AY428" s="79">
        <f t="shared" si="33"/>
        <v>29000000</v>
      </c>
      <c r="AZ428" s="223">
        <f t="shared" si="34"/>
        <v>0</v>
      </c>
      <c r="BA428" s="74">
        <v>0</v>
      </c>
      <c r="BB428" s="75" t="s">
        <v>89</v>
      </c>
      <c r="BC428" s="65" t="s">
        <v>108</v>
      </c>
      <c r="BD428" s="400" t="s">
        <v>5909</v>
      </c>
      <c r="BE428" s="221" t="s">
        <v>87</v>
      </c>
      <c r="BF428" s="221" t="s">
        <v>87</v>
      </c>
    </row>
    <row r="429" spans="2:58" x14ac:dyDescent="0.25">
      <c r="B429" s="221">
        <v>2025</v>
      </c>
      <c r="C429" s="221">
        <v>891780111</v>
      </c>
      <c r="D429" s="221" t="s">
        <v>78</v>
      </c>
      <c r="E429" s="49" t="s">
        <v>5908</v>
      </c>
      <c r="F429" s="65" t="s">
        <v>5907</v>
      </c>
      <c r="G429" s="65">
        <v>0</v>
      </c>
      <c r="H429" s="65" t="s">
        <v>81</v>
      </c>
      <c r="I429" s="65" t="s">
        <v>3368</v>
      </c>
      <c r="J429" s="67" t="s">
        <v>83</v>
      </c>
      <c r="K429" s="66" t="s">
        <v>5857</v>
      </c>
      <c r="L429" s="68">
        <v>26000000</v>
      </c>
      <c r="M429" s="65" t="s">
        <v>85</v>
      </c>
      <c r="N429" s="66" t="s">
        <v>5906</v>
      </c>
      <c r="O429" s="66">
        <v>1118827546</v>
      </c>
      <c r="P429" s="66">
        <v>1674</v>
      </c>
      <c r="Q429" s="70">
        <v>45862</v>
      </c>
      <c r="R429" s="66">
        <v>2142840000</v>
      </c>
      <c r="S429" s="70">
        <v>45866</v>
      </c>
      <c r="T429" s="68">
        <v>26000000</v>
      </c>
      <c r="U429" s="68">
        <v>27204</v>
      </c>
      <c r="V429" s="65" t="s">
        <v>87</v>
      </c>
      <c r="W429" s="68">
        <v>1082939683</v>
      </c>
      <c r="X429" s="67" t="s">
        <v>3365</v>
      </c>
      <c r="Y429" s="70">
        <v>45866</v>
      </c>
      <c r="Z429" s="70">
        <v>45866</v>
      </c>
      <c r="AA429" s="70" t="s">
        <v>89</v>
      </c>
      <c r="AB429" s="70">
        <v>46003</v>
      </c>
      <c r="AC429" s="49">
        <f t="shared" si="30"/>
        <v>137</v>
      </c>
      <c r="AD429" s="65">
        <v>0</v>
      </c>
      <c r="AE429" s="68">
        <v>0</v>
      </c>
      <c r="AF429" s="65">
        <v>0</v>
      </c>
      <c r="AG429" s="77" t="s">
        <v>89</v>
      </c>
      <c r="AH429" s="49">
        <f t="shared" si="31"/>
        <v>0</v>
      </c>
      <c r="AI429" s="65">
        <v>0</v>
      </c>
      <c r="AJ429" s="68">
        <v>0</v>
      </c>
      <c r="AK429" s="65" t="s">
        <v>89</v>
      </c>
      <c r="AL429" s="78" t="s">
        <v>89</v>
      </c>
      <c r="AM429" s="65">
        <v>0</v>
      </c>
      <c r="AN429" s="78" t="s">
        <v>89</v>
      </c>
      <c r="AO429" s="78" t="s">
        <v>89</v>
      </c>
      <c r="AP429" s="78" t="s">
        <v>89</v>
      </c>
      <c r="AQ429" s="49">
        <f t="shared" si="32"/>
        <v>0</v>
      </c>
      <c r="AR429" s="49">
        <f>+L429+AE429-AJ429</f>
        <v>26000000</v>
      </c>
      <c r="AS429" s="65" t="s">
        <v>90</v>
      </c>
      <c r="AT429" s="68">
        <v>0</v>
      </c>
      <c r="AU429" s="65" t="s">
        <v>90</v>
      </c>
      <c r="AV429" s="68">
        <v>0</v>
      </c>
      <c r="AW429" s="75" t="s">
        <v>89</v>
      </c>
      <c r="AX429" s="224">
        <v>0</v>
      </c>
      <c r="AY429" s="79">
        <f t="shared" si="33"/>
        <v>26000000</v>
      </c>
      <c r="AZ429" s="223">
        <f t="shared" si="34"/>
        <v>0</v>
      </c>
      <c r="BA429" s="74">
        <v>0</v>
      </c>
      <c r="BB429" s="75" t="s">
        <v>89</v>
      </c>
      <c r="BC429" s="65" t="s">
        <v>108</v>
      </c>
      <c r="BD429" s="400" t="s">
        <v>5905</v>
      </c>
      <c r="BE429" s="221" t="s">
        <v>87</v>
      </c>
      <c r="BF429" s="221" t="s">
        <v>87</v>
      </c>
    </row>
    <row r="430" spans="2:58" x14ac:dyDescent="0.25">
      <c r="B430" s="221">
        <v>2025</v>
      </c>
      <c r="C430" s="221">
        <v>891780111</v>
      </c>
      <c r="D430" s="221" t="s">
        <v>78</v>
      </c>
      <c r="E430" s="49" t="s">
        <v>5904</v>
      </c>
      <c r="F430" s="65" t="s">
        <v>5903</v>
      </c>
      <c r="G430" s="65">
        <v>0</v>
      </c>
      <c r="H430" s="65" t="s">
        <v>81</v>
      </c>
      <c r="I430" s="65" t="s">
        <v>3368</v>
      </c>
      <c r="J430" s="67" t="s">
        <v>83</v>
      </c>
      <c r="K430" s="66" t="s">
        <v>5889</v>
      </c>
      <c r="L430" s="68">
        <v>21040000</v>
      </c>
      <c r="M430" s="65" t="s">
        <v>85</v>
      </c>
      <c r="N430" s="66" t="s">
        <v>5902</v>
      </c>
      <c r="O430" s="66">
        <v>19790884</v>
      </c>
      <c r="P430" s="66">
        <v>1674</v>
      </c>
      <c r="Q430" s="70">
        <v>45862</v>
      </c>
      <c r="R430" s="66">
        <v>2142840000</v>
      </c>
      <c r="S430" s="70">
        <v>45866</v>
      </c>
      <c r="T430" s="68">
        <v>21040000</v>
      </c>
      <c r="U430" s="68">
        <v>27205</v>
      </c>
      <c r="V430" s="65" t="s">
        <v>87</v>
      </c>
      <c r="W430" s="68">
        <v>1082939683</v>
      </c>
      <c r="X430" s="67" t="s">
        <v>3365</v>
      </c>
      <c r="Y430" s="70">
        <v>45866</v>
      </c>
      <c r="Z430" s="70">
        <v>45866</v>
      </c>
      <c r="AA430" s="70" t="s">
        <v>89</v>
      </c>
      <c r="AB430" s="70">
        <v>46003</v>
      </c>
      <c r="AC430" s="49">
        <f t="shared" si="30"/>
        <v>137</v>
      </c>
      <c r="AD430" s="65">
        <v>0</v>
      </c>
      <c r="AE430" s="68">
        <v>0</v>
      </c>
      <c r="AF430" s="65">
        <v>0</v>
      </c>
      <c r="AG430" s="77" t="s">
        <v>89</v>
      </c>
      <c r="AH430" s="49">
        <f t="shared" si="31"/>
        <v>0</v>
      </c>
      <c r="AI430" s="65">
        <v>0</v>
      </c>
      <c r="AJ430" s="68">
        <v>0</v>
      </c>
      <c r="AK430" s="65" t="s">
        <v>89</v>
      </c>
      <c r="AL430" s="78" t="s">
        <v>89</v>
      </c>
      <c r="AM430" s="65">
        <v>0</v>
      </c>
      <c r="AN430" s="78" t="s">
        <v>89</v>
      </c>
      <c r="AO430" s="78" t="s">
        <v>89</v>
      </c>
      <c r="AP430" s="78" t="s">
        <v>89</v>
      </c>
      <c r="AQ430" s="49">
        <f t="shared" si="32"/>
        <v>0</v>
      </c>
      <c r="AR430" s="49">
        <f>+L430+AE430-AJ430</f>
        <v>21040000</v>
      </c>
      <c r="AS430" s="65" t="s">
        <v>90</v>
      </c>
      <c r="AT430" s="68">
        <v>0</v>
      </c>
      <c r="AU430" s="65" t="s">
        <v>90</v>
      </c>
      <c r="AV430" s="68">
        <v>0</v>
      </c>
      <c r="AW430" s="75" t="s">
        <v>89</v>
      </c>
      <c r="AX430" s="224">
        <v>0</v>
      </c>
      <c r="AY430" s="79">
        <f t="shared" si="33"/>
        <v>21040000</v>
      </c>
      <c r="AZ430" s="223">
        <f t="shared" si="34"/>
        <v>0</v>
      </c>
      <c r="BA430" s="74">
        <v>0</v>
      </c>
      <c r="BB430" s="75" t="s">
        <v>89</v>
      </c>
      <c r="BC430" s="65" t="s">
        <v>108</v>
      </c>
      <c r="BD430" s="400" t="s">
        <v>5901</v>
      </c>
      <c r="BE430" s="221" t="s">
        <v>87</v>
      </c>
      <c r="BF430" s="221" t="s">
        <v>87</v>
      </c>
    </row>
    <row r="431" spans="2:58" x14ac:dyDescent="0.25">
      <c r="B431" s="221">
        <v>2025</v>
      </c>
      <c r="C431" s="221">
        <v>891780111</v>
      </c>
      <c r="D431" s="221" t="s">
        <v>78</v>
      </c>
      <c r="E431" s="49" t="s">
        <v>5900</v>
      </c>
      <c r="F431" s="65" t="s">
        <v>5899</v>
      </c>
      <c r="G431" s="65">
        <v>0</v>
      </c>
      <c r="H431" s="65" t="s">
        <v>81</v>
      </c>
      <c r="I431" s="65" t="s">
        <v>3368</v>
      </c>
      <c r="J431" s="67" t="s">
        <v>83</v>
      </c>
      <c r="K431" s="66" t="s">
        <v>5857</v>
      </c>
      <c r="L431" s="68">
        <v>26000000</v>
      </c>
      <c r="M431" s="65" t="s">
        <v>85</v>
      </c>
      <c r="N431" s="66" t="s">
        <v>5898</v>
      </c>
      <c r="O431" s="66">
        <v>1004377931</v>
      </c>
      <c r="P431" s="66">
        <v>1674</v>
      </c>
      <c r="Q431" s="70">
        <v>45862</v>
      </c>
      <c r="R431" s="66">
        <v>2142840000</v>
      </c>
      <c r="S431" s="70">
        <v>45866</v>
      </c>
      <c r="T431" s="68">
        <v>26000000</v>
      </c>
      <c r="U431" s="68">
        <v>27206</v>
      </c>
      <c r="V431" s="65" t="s">
        <v>87</v>
      </c>
      <c r="W431" s="68">
        <v>1082939683</v>
      </c>
      <c r="X431" s="67" t="s">
        <v>3365</v>
      </c>
      <c r="Y431" s="70">
        <v>45866</v>
      </c>
      <c r="Z431" s="70">
        <v>45866</v>
      </c>
      <c r="AA431" s="70" t="s">
        <v>89</v>
      </c>
      <c r="AB431" s="70">
        <v>46003</v>
      </c>
      <c r="AC431" s="49">
        <f t="shared" si="30"/>
        <v>137</v>
      </c>
      <c r="AD431" s="65">
        <v>0</v>
      </c>
      <c r="AE431" s="68">
        <v>0</v>
      </c>
      <c r="AF431" s="65">
        <v>0</v>
      </c>
      <c r="AG431" s="77" t="s">
        <v>89</v>
      </c>
      <c r="AH431" s="49">
        <f t="shared" si="31"/>
        <v>0</v>
      </c>
      <c r="AI431" s="65">
        <v>0</v>
      </c>
      <c r="AJ431" s="68">
        <v>0</v>
      </c>
      <c r="AK431" s="65" t="s">
        <v>89</v>
      </c>
      <c r="AL431" s="78" t="s">
        <v>89</v>
      </c>
      <c r="AM431" s="65">
        <v>0</v>
      </c>
      <c r="AN431" s="78" t="s">
        <v>89</v>
      </c>
      <c r="AO431" s="78" t="s">
        <v>89</v>
      </c>
      <c r="AP431" s="78" t="s">
        <v>89</v>
      </c>
      <c r="AQ431" s="49">
        <f t="shared" si="32"/>
        <v>0</v>
      </c>
      <c r="AR431" s="49">
        <f>+L431+AE431-AJ431</f>
        <v>26000000</v>
      </c>
      <c r="AS431" s="65" t="s">
        <v>90</v>
      </c>
      <c r="AT431" s="68">
        <v>0</v>
      </c>
      <c r="AU431" s="65" t="s">
        <v>90</v>
      </c>
      <c r="AV431" s="68">
        <v>0</v>
      </c>
      <c r="AW431" s="75" t="s">
        <v>89</v>
      </c>
      <c r="AX431" s="224">
        <v>0</v>
      </c>
      <c r="AY431" s="79">
        <f t="shared" si="33"/>
        <v>26000000</v>
      </c>
      <c r="AZ431" s="223">
        <f t="shared" si="34"/>
        <v>0</v>
      </c>
      <c r="BA431" s="74">
        <v>0</v>
      </c>
      <c r="BB431" s="75" t="s">
        <v>89</v>
      </c>
      <c r="BC431" s="65" t="s">
        <v>108</v>
      </c>
      <c r="BD431" s="400" t="s">
        <v>5897</v>
      </c>
      <c r="BE431" s="221" t="s">
        <v>87</v>
      </c>
      <c r="BF431" s="221" t="s">
        <v>87</v>
      </c>
    </row>
    <row r="432" spans="2:58" x14ac:dyDescent="0.25">
      <c r="B432" s="221">
        <v>2025</v>
      </c>
      <c r="C432" s="221">
        <v>891780111</v>
      </c>
      <c r="D432" s="221" t="s">
        <v>78</v>
      </c>
      <c r="E432" s="49" t="s">
        <v>5896</v>
      </c>
      <c r="F432" s="65" t="s">
        <v>5895</v>
      </c>
      <c r="G432" s="65">
        <v>0</v>
      </c>
      <c r="H432" s="65" t="s">
        <v>81</v>
      </c>
      <c r="I432" s="65" t="s">
        <v>3368</v>
      </c>
      <c r="J432" s="67" t="s">
        <v>83</v>
      </c>
      <c r="K432" s="66" t="s">
        <v>5894</v>
      </c>
      <c r="L432" s="68">
        <v>21040000</v>
      </c>
      <c r="M432" s="65" t="s">
        <v>85</v>
      </c>
      <c r="N432" s="66" t="s">
        <v>5893</v>
      </c>
      <c r="O432" s="66">
        <v>84450957</v>
      </c>
      <c r="P432" s="66">
        <v>1674</v>
      </c>
      <c r="Q432" s="70">
        <v>45862</v>
      </c>
      <c r="R432" s="66">
        <v>2142840000</v>
      </c>
      <c r="S432" s="70">
        <v>45866</v>
      </c>
      <c r="T432" s="68">
        <v>21040000</v>
      </c>
      <c r="U432" s="68">
        <v>27207</v>
      </c>
      <c r="V432" s="65" t="s">
        <v>87</v>
      </c>
      <c r="W432" s="68">
        <v>1082939683</v>
      </c>
      <c r="X432" s="67" t="s">
        <v>3365</v>
      </c>
      <c r="Y432" s="70">
        <v>45866</v>
      </c>
      <c r="Z432" s="70">
        <v>45866</v>
      </c>
      <c r="AA432" s="70" t="s">
        <v>89</v>
      </c>
      <c r="AB432" s="70">
        <v>46003</v>
      </c>
      <c r="AC432" s="49">
        <f t="shared" si="30"/>
        <v>137</v>
      </c>
      <c r="AD432" s="65">
        <v>0</v>
      </c>
      <c r="AE432" s="68">
        <v>0</v>
      </c>
      <c r="AF432" s="65">
        <v>0</v>
      </c>
      <c r="AG432" s="77" t="s">
        <v>89</v>
      </c>
      <c r="AH432" s="49">
        <f t="shared" si="31"/>
        <v>0</v>
      </c>
      <c r="AI432" s="65">
        <v>0</v>
      </c>
      <c r="AJ432" s="68">
        <v>0</v>
      </c>
      <c r="AK432" s="65" t="s">
        <v>89</v>
      </c>
      <c r="AL432" s="78" t="s">
        <v>89</v>
      </c>
      <c r="AM432" s="65">
        <v>0</v>
      </c>
      <c r="AN432" s="78" t="s">
        <v>89</v>
      </c>
      <c r="AO432" s="78" t="s">
        <v>89</v>
      </c>
      <c r="AP432" s="78" t="s">
        <v>89</v>
      </c>
      <c r="AQ432" s="49">
        <f t="shared" si="32"/>
        <v>0</v>
      </c>
      <c r="AR432" s="49">
        <f>+L432+AE432-AJ432</f>
        <v>21040000</v>
      </c>
      <c r="AS432" s="65" t="s">
        <v>90</v>
      </c>
      <c r="AT432" s="68">
        <v>0</v>
      </c>
      <c r="AU432" s="65" t="s">
        <v>90</v>
      </c>
      <c r="AV432" s="68">
        <v>0</v>
      </c>
      <c r="AW432" s="75" t="s">
        <v>89</v>
      </c>
      <c r="AX432" s="224">
        <v>0</v>
      </c>
      <c r="AY432" s="79">
        <f t="shared" si="33"/>
        <v>21040000</v>
      </c>
      <c r="AZ432" s="223">
        <f t="shared" si="34"/>
        <v>0</v>
      </c>
      <c r="BA432" s="74">
        <v>0</v>
      </c>
      <c r="BB432" s="75" t="s">
        <v>89</v>
      </c>
      <c r="BC432" s="65" t="s">
        <v>108</v>
      </c>
      <c r="BD432" s="400" t="s">
        <v>5892</v>
      </c>
      <c r="BE432" s="221" t="s">
        <v>87</v>
      </c>
      <c r="BF432" s="221" t="s">
        <v>87</v>
      </c>
    </row>
    <row r="433" spans="2:58" x14ac:dyDescent="0.25">
      <c r="B433" s="221">
        <v>2025</v>
      </c>
      <c r="C433" s="221">
        <v>891780111</v>
      </c>
      <c r="D433" s="221" t="s">
        <v>78</v>
      </c>
      <c r="E433" s="49" t="s">
        <v>5891</v>
      </c>
      <c r="F433" s="65" t="s">
        <v>5890</v>
      </c>
      <c r="G433" s="65">
        <v>0</v>
      </c>
      <c r="H433" s="65" t="s">
        <v>81</v>
      </c>
      <c r="I433" s="65" t="s">
        <v>3368</v>
      </c>
      <c r="J433" s="67" t="s">
        <v>83</v>
      </c>
      <c r="K433" s="66" t="s">
        <v>5889</v>
      </c>
      <c r="L433" s="68">
        <v>21040000</v>
      </c>
      <c r="M433" s="65" t="s">
        <v>85</v>
      </c>
      <c r="N433" s="66" t="s">
        <v>5888</v>
      </c>
      <c r="O433" s="66">
        <v>1082946248</v>
      </c>
      <c r="P433" s="66">
        <v>1674</v>
      </c>
      <c r="Q433" s="70">
        <v>45862</v>
      </c>
      <c r="R433" s="66">
        <v>2142840000</v>
      </c>
      <c r="S433" s="70">
        <v>45866</v>
      </c>
      <c r="T433" s="68">
        <v>21040000</v>
      </c>
      <c r="U433" s="68">
        <v>27208</v>
      </c>
      <c r="V433" s="65" t="s">
        <v>87</v>
      </c>
      <c r="W433" s="68">
        <v>1082939683</v>
      </c>
      <c r="X433" s="67" t="s">
        <v>3365</v>
      </c>
      <c r="Y433" s="70">
        <v>45866</v>
      </c>
      <c r="Z433" s="70">
        <v>45866</v>
      </c>
      <c r="AA433" s="70" t="s">
        <v>89</v>
      </c>
      <c r="AB433" s="70">
        <v>46003</v>
      </c>
      <c r="AC433" s="49">
        <f t="shared" si="30"/>
        <v>137</v>
      </c>
      <c r="AD433" s="65">
        <v>0</v>
      </c>
      <c r="AE433" s="68">
        <v>0</v>
      </c>
      <c r="AF433" s="65">
        <v>0</v>
      </c>
      <c r="AG433" s="77" t="s">
        <v>89</v>
      </c>
      <c r="AH433" s="49">
        <f t="shared" si="31"/>
        <v>0</v>
      </c>
      <c r="AI433" s="65">
        <v>0</v>
      </c>
      <c r="AJ433" s="68">
        <v>0</v>
      </c>
      <c r="AK433" s="65" t="s">
        <v>89</v>
      </c>
      <c r="AL433" s="78" t="s">
        <v>89</v>
      </c>
      <c r="AM433" s="65">
        <v>0</v>
      </c>
      <c r="AN433" s="78" t="s">
        <v>89</v>
      </c>
      <c r="AO433" s="78" t="s">
        <v>89</v>
      </c>
      <c r="AP433" s="78" t="s">
        <v>89</v>
      </c>
      <c r="AQ433" s="49">
        <f t="shared" si="32"/>
        <v>0</v>
      </c>
      <c r="AR433" s="49">
        <f>+L433+AE433-AJ433</f>
        <v>21040000</v>
      </c>
      <c r="AS433" s="65" t="s">
        <v>90</v>
      </c>
      <c r="AT433" s="68">
        <v>0</v>
      </c>
      <c r="AU433" s="65" t="s">
        <v>90</v>
      </c>
      <c r="AV433" s="68">
        <v>0</v>
      </c>
      <c r="AW433" s="75" t="s">
        <v>89</v>
      </c>
      <c r="AX433" s="224">
        <v>0</v>
      </c>
      <c r="AY433" s="79">
        <f t="shared" si="33"/>
        <v>21040000</v>
      </c>
      <c r="AZ433" s="223">
        <f t="shared" si="34"/>
        <v>0</v>
      </c>
      <c r="BA433" s="74">
        <v>0</v>
      </c>
      <c r="BB433" s="75" t="s">
        <v>89</v>
      </c>
      <c r="BC433" s="65" t="s">
        <v>108</v>
      </c>
      <c r="BD433" s="400" t="s">
        <v>5887</v>
      </c>
      <c r="BE433" s="221" t="s">
        <v>87</v>
      </c>
      <c r="BF433" s="221" t="s">
        <v>87</v>
      </c>
    </row>
    <row r="434" spans="2:58" x14ac:dyDescent="0.25">
      <c r="B434" s="221">
        <v>2025</v>
      </c>
      <c r="C434" s="221">
        <v>891780111</v>
      </c>
      <c r="D434" s="221" t="s">
        <v>78</v>
      </c>
      <c r="E434" s="49" t="s">
        <v>5886</v>
      </c>
      <c r="F434" s="65" t="s">
        <v>5885</v>
      </c>
      <c r="G434" s="65">
        <v>0</v>
      </c>
      <c r="H434" s="65" t="s">
        <v>81</v>
      </c>
      <c r="I434" s="65" t="s">
        <v>3368</v>
      </c>
      <c r="J434" s="67" t="s">
        <v>83</v>
      </c>
      <c r="K434" s="66" t="s">
        <v>5884</v>
      </c>
      <c r="L434" s="68">
        <v>26000000</v>
      </c>
      <c r="M434" s="65" t="s">
        <v>85</v>
      </c>
      <c r="N434" s="66" t="s">
        <v>5883</v>
      </c>
      <c r="O434" s="66">
        <v>12646992</v>
      </c>
      <c r="P434" s="66">
        <v>1674</v>
      </c>
      <c r="Q434" s="70">
        <v>45862</v>
      </c>
      <c r="R434" s="66">
        <v>2142840000</v>
      </c>
      <c r="S434" s="70">
        <v>45866</v>
      </c>
      <c r="T434" s="68">
        <v>26000000</v>
      </c>
      <c r="U434" s="68">
        <v>27209</v>
      </c>
      <c r="V434" s="65" t="s">
        <v>87</v>
      </c>
      <c r="W434" s="68">
        <v>1082939683</v>
      </c>
      <c r="X434" s="67" t="s">
        <v>3365</v>
      </c>
      <c r="Y434" s="70">
        <v>45866</v>
      </c>
      <c r="Z434" s="70">
        <v>45866</v>
      </c>
      <c r="AA434" s="70" t="s">
        <v>89</v>
      </c>
      <c r="AB434" s="70">
        <v>46003</v>
      </c>
      <c r="AC434" s="49">
        <f t="shared" si="30"/>
        <v>137</v>
      </c>
      <c r="AD434" s="65">
        <v>0</v>
      </c>
      <c r="AE434" s="68">
        <v>0</v>
      </c>
      <c r="AF434" s="65">
        <v>0</v>
      </c>
      <c r="AG434" s="77" t="s">
        <v>89</v>
      </c>
      <c r="AH434" s="49">
        <f t="shared" si="31"/>
        <v>0</v>
      </c>
      <c r="AI434" s="65">
        <v>0</v>
      </c>
      <c r="AJ434" s="68">
        <v>0</v>
      </c>
      <c r="AK434" s="65" t="s">
        <v>89</v>
      </c>
      <c r="AL434" s="78" t="s">
        <v>89</v>
      </c>
      <c r="AM434" s="65">
        <v>0</v>
      </c>
      <c r="AN434" s="78" t="s">
        <v>89</v>
      </c>
      <c r="AO434" s="78" t="s">
        <v>89</v>
      </c>
      <c r="AP434" s="78" t="s">
        <v>89</v>
      </c>
      <c r="AQ434" s="49">
        <f t="shared" si="32"/>
        <v>0</v>
      </c>
      <c r="AR434" s="49">
        <f>+L434+AE434-AJ434</f>
        <v>26000000</v>
      </c>
      <c r="AS434" s="65" t="s">
        <v>90</v>
      </c>
      <c r="AT434" s="68">
        <v>0</v>
      </c>
      <c r="AU434" s="65" t="s">
        <v>90</v>
      </c>
      <c r="AV434" s="68">
        <v>0</v>
      </c>
      <c r="AW434" s="75" t="s">
        <v>89</v>
      </c>
      <c r="AX434" s="224">
        <v>0</v>
      </c>
      <c r="AY434" s="79">
        <f t="shared" si="33"/>
        <v>26000000</v>
      </c>
      <c r="AZ434" s="223">
        <f t="shared" si="34"/>
        <v>0</v>
      </c>
      <c r="BA434" s="74">
        <v>0</v>
      </c>
      <c r="BB434" s="75" t="s">
        <v>89</v>
      </c>
      <c r="BC434" s="65" t="s">
        <v>108</v>
      </c>
      <c r="BD434" s="400" t="s">
        <v>5882</v>
      </c>
      <c r="BE434" s="221" t="s">
        <v>87</v>
      </c>
      <c r="BF434" s="221" t="s">
        <v>87</v>
      </c>
    </row>
    <row r="435" spans="2:58" x14ac:dyDescent="0.25">
      <c r="B435" s="221">
        <v>2025</v>
      </c>
      <c r="C435" s="221">
        <v>891780111</v>
      </c>
      <c r="D435" s="221" t="s">
        <v>78</v>
      </c>
      <c r="E435" s="49" t="s">
        <v>5881</v>
      </c>
      <c r="F435" s="65" t="s">
        <v>5880</v>
      </c>
      <c r="G435" s="65">
        <v>0</v>
      </c>
      <c r="H435" s="65" t="s">
        <v>81</v>
      </c>
      <c r="I435" s="65" t="s">
        <v>3368</v>
      </c>
      <c r="J435" s="67" t="s">
        <v>83</v>
      </c>
      <c r="K435" s="66" t="s">
        <v>5857</v>
      </c>
      <c r="L435" s="68">
        <v>26000000</v>
      </c>
      <c r="M435" s="65" t="s">
        <v>85</v>
      </c>
      <c r="N435" s="66" t="s">
        <v>5879</v>
      </c>
      <c r="O435" s="66">
        <v>1083003296</v>
      </c>
      <c r="P435" s="66">
        <v>1674</v>
      </c>
      <c r="Q435" s="70">
        <v>45862</v>
      </c>
      <c r="R435" s="66">
        <v>2142840000</v>
      </c>
      <c r="S435" s="70">
        <v>45866</v>
      </c>
      <c r="T435" s="68">
        <v>26000000</v>
      </c>
      <c r="U435" s="68">
        <v>27210</v>
      </c>
      <c r="V435" s="65" t="s">
        <v>87</v>
      </c>
      <c r="W435" s="68">
        <v>1082939683</v>
      </c>
      <c r="X435" s="67" t="s">
        <v>3365</v>
      </c>
      <c r="Y435" s="70">
        <v>45866</v>
      </c>
      <c r="Z435" s="70">
        <v>45866</v>
      </c>
      <c r="AA435" s="70" t="s">
        <v>89</v>
      </c>
      <c r="AB435" s="70">
        <v>46003</v>
      </c>
      <c r="AC435" s="49">
        <f t="shared" si="30"/>
        <v>137</v>
      </c>
      <c r="AD435" s="65">
        <v>0</v>
      </c>
      <c r="AE435" s="68">
        <v>0</v>
      </c>
      <c r="AF435" s="65">
        <v>0</v>
      </c>
      <c r="AG435" s="77" t="s">
        <v>89</v>
      </c>
      <c r="AH435" s="49">
        <f t="shared" si="31"/>
        <v>0</v>
      </c>
      <c r="AI435" s="65">
        <v>0</v>
      </c>
      <c r="AJ435" s="68">
        <v>0</v>
      </c>
      <c r="AK435" s="65" t="s">
        <v>89</v>
      </c>
      <c r="AL435" s="78" t="s">
        <v>89</v>
      </c>
      <c r="AM435" s="65">
        <v>0</v>
      </c>
      <c r="AN435" s="78" t="s">
        <v>89</v>
      </c>
      <c r="AO435" s="78" t="s">
        <v>89</v>
      </c>
      <c r="AP435" s="78" t="s">
        <v>89</v>
      </c>
      <c r="AQ435" s="49">
        <f t="shared" si="32"/>
        <v>0</v>
      </c>
      <c r="AR435" s="49">
        <f>+L435+AE435-AJ435</f>
        <v>26000000</v>
      </c>
      <c r="AS435" s="65" t="s">
        <v>90</v>
      </c>
      <c r="AT435" s="68">
        <v>0</v>
      </c>
      <c r="AU435" s="65" t="s">
        <v>90</v>
      </c>
      <c r="AV435" s="68">
        <v>0</v>
      </c>
      <c r="AW435" s="75" t="s">
        <v>89</v>
      </c>
      <c r="AX435" s="224">
        <v>0</v>
      </c>
      <c r="AY435" s="79">
        <f t="shared" si="33"/>
        <v>26000000</v>
      </c>
      <c r="AZ435" s="223">
        <f t="shared" si="34"/>
        <v>0</v>
      </c>
      <c r="BA435" s="74">
        <v>0</v>
      </c>
      <c r="BB435" s="75" t="s">
        <v>89</v>
      </c>
      <c r="BC435" s="65" t="s">
        <v>108</v>
      </c>
      <c r="BD435" s="400" t="s">
        <v>5878</v>
      </c>
      <c r="BE435" s="221" t="s">
        <v>87</v>
      </c>
      <c r="BF435" s="221" t="s">
        <v>87</v>
      </c>
    </row>
    <row r="436" spans="2:58" x14ac:dyDescent="0.25">
      <c r="B436" s="221">
        <v>2025</v>
      </c>
      <c r="C436" s="221">
        <v>891780111</v>
      </c>
      <c r="D436" s="221" t="s">
        <v>78</v>
      </c>
      <c r="E436" s="49" t="s">
        <v>5877</v>
      </c>
      <c r="F436" s="65" t="s">
        <v>5876</v>
      </c>
      <c r="G436" s="65">
        <v>0</v>
      </c>
      <c r="H436" s="65" t="s">
        <v>81</v>
      </c>
      <c r="I436" s="65" t="s">
        <v>3368</v>
      </c>
      <c r="J436" s="67" t="s">
        <v>83</v>
      </c>
      <c r="K436" s="66" t="s">
        <v>5875</v>
      </c>
      <c r="L436" s="68">
        <v>21040000</v>
      </c>
      <c r="M436" s="65" t="s">
        <v>85</v>
      </c>
      <c r="N436" s="66" t="s">
        <v>5874</v>
      </c>
      <c r="O436" s="66">
        <v>39049458</v>
      </c>
      <c r="P436" s="66">
        <v>1674</v>
      </c>
      <c r="Q436" s="70">
        <v>45862</v>
      </c>
      <c r="R436" s="66">
        <v>2142840000</v>
      </c>
      <c r="S436" s="70">
        <v>45866</v>
      </c>
      <c r="T436" s="68">
        <v>21040000</v>
      </c>
      <c r="U436" s="68">
        <v>27211</v>
      </c>
      <c r="V436" s="65" t="s">
        <v>87</v>
      </c>
      <c r="W436" s="68">
        <v>1082939683</v>
      </c>
      <c r="X436" s="67" t="s">
        <v>3365</v>
      </c>
      <c r="Y436" s="70">
        <v>45866</v>
      </c>
      <c r="Z436" s="70">
        <v>45866</v>
      </c>
      <c r="AA436" s="70" t="s">
        <v>89</v>
      </c>
      <c r="AB436" s="70">
        <v>46003</v>
      </c>
      <c r="AC436" s="49">
        <f t="shared" si="30"/>
        <v>137</v>
      </c>
      <c r="AD436" s="65">
        <v>0</v>
      </c>
      <c r="AE436" s="68">
        <v>0</v>
      </c>
      <c r="AF436" s="65">
        <v>0</v>
      </c>
      <c r="AG436" s="77" t="s">
        <v>89</v>
      </c>
      <c r="AH436" s="49">
        <f t="shared" si="31"/>
        <v>0</v>
      </c>
      <c r="AI436" s="65">
        <v>0</v>
      </c>
      <c r="AJ436" s="68">
        <v>0</v>
      </c>
      <c r="AK436" s="65" t="s">
        <v>89</v>
      </c>
      <c r="AL436" s="78" t="s">
        <v>89</v>
      </c>
      <c r="AM436" s="65">
        <v>0</v>
      </c>
      <c r="AN436" s="78" t="s">
        <v>89</v>
      </c>
      <c r="AO436" s="78" t="s">
        <v>89</v>
      </c>
      <c r="AP436" s="78" t="s">
        <v>89</v>
      </c>
      <c r="AQ436" s="49">
        <f t="shared" si="32"/>
        <v>0</v>
      </c>
      <c r="AR436" s="49">
        <f>+L436+AE436-AJ436</f>
        <v>21040000</v>
      </c>
      <c r="AS436" s="65" t="s">
        <v>90</v>
      </c>
      <c r="AT436" s="68">
        <v>0</v>
      </c>
      <c r="AU436" s="65" t="s">
        <v>90</v>
      </c>
      <c r="AV436" s="68">
        <v>0</v>
      </c>
      <c r="AW436" s="75" t="s">
        <v>89</v>
      </c>
      <c r="AX436" s="224">
        <v>0</v>
      </c>
      <c r="AY436" s="79">
        <f t="shared" si="33"/>
        <v>21040000</v>
      </c>
      <c r="AZ436" s="223">
        <f t="shared" si="34"/>
        <v>0</v>
      </c>
      <c r="BA436" s="74">
        <v>0</v>
      </c>
      <c r="BB436" s="75" t="s">
        <v>89</v>
      </c>
      <c r="BC436" s="65" t="s">
        <v>108</v>
      </c>
      <c r="BD436" s="400" t="s">
        <v>5873</v>
      </c>
      <c r="BE436" s="221" t="s">
        <v>87</v>
      </c>
      <c r="BF436" s="221" t="s">
        <v>87</v>
      </c>
    </row>
    <row r="437" spans="2:58" x14ac:dyDescent="0.25">
      <c r="B437" s="221">
        <v>2025</v>
      </c>
      <c r="C437" s="221">
        <v>891780111</v>
      </c>
      <c r="D437" s="221" t="s">
        <v>78</v>
      </c>
      <c r="E437" s="49" t="s">
        <v>5872</v>
      </c>
      <c r="F437" s="65" t="s">
        <v>5871</v>
      </c>
      <c r="G437" s="65">
        <v>0</v>
      </c>
      <c r="H437" s="65" t="s">
        <v>81</v>
      </c>
      <c r="I437" s="65" t="s">
        <v>3368</v>
      </c>
      <c r="J437" s="67" t="s">
        <v>83</v>
      </c>
      <c r="K437" s="66" t="s">
        <v>5857</v>
      </c>
      <c r="L437" s="68">
        <v>26000000</v>
      </c>
      <c r="M437" s="65" t="s">
        <v>85</v>
      </c>
      <c r="N437" s="66" t="s">
        <v>5870</v>
      </c>
      <c r="O437" s="66">
        <v>1083012390</v>
      </c>
      <c r="P437" s="66">
        <v>1674</v>
      </c>
      <c r="Q437" s="70">
        <v>45862</v>
      </c>
      <c r="R437" s="66">
        <v>2142840000</v>
      </c>
      <c r="S437" s="70">
        <v>45866</v>
      </c>
      <c r="T437" s="68">
        <v>21040000</v>
      </c>
      <c r="U437" s="68">
        <v>27212</v>
      </c>
      <c r="V437" s="65" t="s">
        <v>87</v>
      </c>
      <c r="W437" s="68">
        <v>1082939683</v>
      </c>
      <c r="X437" s="67" t="s">
        <v>3365</v>
      </c>
      <c r="Y437" s="70">
        <v>45866</v>
      </c>
      <c r="Z437" s="70">
        <v>45866</v>
      </c>
      <c r="AA437" s="70" t="s">
        <v>89</v>
      </c>
      <c r="AB437" s="70">
        <v>46003</v>
      </c>
      <c r="AC437" s="49">
        <f t="shared" si="30"/>
        <v>137</v>
      </c>
      <c r="AD437" s="65">
        <v>0</v>
      </c>
      <c r="AE437" s="68">
        <v>0</v>
      </c>
      <c r="AF437" s="65">
        <v>0</v>
      </c>
      <c r="AG437" s="77" t="s">
        <v>89</v>
      </c>
      <c r="AH437" s="49">
        <f t="shared" si="31"/>
        <v>0</v>
      </c>
      <c r="AI437" s="65">
        <v>0</v>
      </c>
      <c r="AJ437" s="68">
        <v>0</v>
      </c>
      <c r="AK437" s="65" t="s">
        <v>89</v>
      </c>
      <c r="AL437" s="78" t="s">
        <v>89</v>
      </c>
      <c r="AM437" s="65">
        <v>0</v>
      </c>
      <c r="AN437" s="78" t="s">
        <v>89</v>
      </c>
      <c r="AO437" s="78" t="s">
        <v>89</v>
      </c>
      <c r="AP437" s="78" t="s">
        <v>89</v>
      </c>
      <c r="AQ437" s="49">
        <f t="shared" si="32"/>
        <v>0</v>
      </c>
      <c r="AR437" s="49">
        <f>+L437+AE437-AJ437</f>
        <v>26000000</v>
      </c>
      <c r="AS437" s="65" t="s">
        <v>90</v>
      </c>
      <c r="AT437" s="68">
        <v>0</v>
      </c>
      <c r="AU437" s="65" t="s">
        <v>90</v>
      </c>
      <c r="AV437" s="68">
        <v>0</v>
      </c>
      <c r="AW437" s="75" t="s">
        <v>89</v>
      </c>
      <c r="AX437" s="224">
        <v>0</v>
      </c>
      <c r="AY437" s="79">
        <f t="shared" si="33"/>
        <v>26000000</v>
      </c>
      <c r="AZ437" s="223">
        <f t="shared" si="34"/>
        <v>0</v>
      </c>
      <c r="BA437" s="74">
        <v>0</v>
      </c>
      <c r="BB437" s="75" t="s">
        <v>89</v>
      </c>
      <c r="BC437" s="65" t="s">
        <v>108</v>
      </c>
      <c r="BD437" s="400" t="s">
        <v>5869</v>
      </c>
      <c r="BE437" s="221" t="s">
        <v>87</v>
      </c>
      <c r="BF437" s="221" t="s">
        <v>87</v>
      </c>
    </row>
    <row r="438" spans="2:58" x14ac:dyDescent="0.25">
      <c r="B438" s="221">
        <v>2025</v>
      </c>
      <c r="C438" s="221">
        <v>891780111</v>
      </c>
      <c r="D438" s="221" t="s">
        <v>78</v>
      </c>
      <c r="E438" s="49" t="s">
        <v>5868</v>
      </c>
      <c r="F438" s="65" t="s">
        <v>5867</v>
      </c>
      <c r="G438" s="65">
        <v>0</v>
      </c>
      <c r="H438" s="65" t="s">
        <v>81</v>
      </c>
      <c r="I438" s="65" t="s">
        <v>3368</v>
      </c>
      <c r="J438" s="67" t="s">
        <v>83</v>
      </c>
      <c r="K438" s="66" t="s">
        <v>5866</v>
      </c>
      <c r="L438" s="68">
        <v>26000000</v>
      </c>
      <c r="M438" s="65" t="s">
        <v>85</v>
      </c>
      <c r="N438" s="66" t="s">
        <v>5865</v>
      </c>
      <c r="O438" s="66">
        <v>84072387</v>
      </c>
      <c r="P438" s="66">
        <v>1674</v>
      </c>
      <c r="Q438" s="70">
        <v>45862</v>
      </c>
      <c r="R438" s="66">
        <v>2142840000</v>
      </c>
      <c r="S438" s="70">
        <v>45866</v>
      </c>
      <c r="T438" s="68">
        <v>26000000</v>
      </c>
      <c r="U438" s="68">
        <v>27213</v>
      </c>
      <c r="V438" s="65" t="s">
        <v>87</v>
      </c>
      <c r="W438" s="68">
        <v>1082939683</v>
      </c>
      <c r="X438" s="67" t="s">
        <v>3365</v>
      </c>
      <c r="Y438" s="70">
        <v>45866</v>
      </c>
      <c r="Z438" s="70">
        <v>45866</v>
      </c>
      <c r="AA438" s="70" t="s">
        <v>89</v>
      </c>
      <c r="AB438" s="70">
        <v>46003</v>
      </c>
      <c r="AC438" s="49">
        <f t="shared" si="30"/>
        <v>137</v>
      </c>
      <c r="AD438" s="65">
        <v>0</v>
      </c>
      <c r="AE438" s="68">
        <v>0</v>
      </c>
      <c r="AF438" s="65">
        <v>0</v>
      </c>
      <c r="AG438" s="77" t="s">
        <v>89</v>
      </c>
      <c r="AH438" s="49">
        <f t="shared" si="31"/>
        <v>0</v>
      </c>
      <c r="AI438" s="65">
        <v>0</v>
      </c>
      <c r="AJ438" s="68">
        <v>0</v>
      </c>
      <c r="AK438" s="65" t="s">
        <v>89</v>
      </c>
      <c r="AL438" s="78" t="s">
        <v>89</v>
      </c>
      <c r="AM438" s="65">
        <v>0</v>
      </c>
      <c r="AN438" s="78" t="s">
        <v>89</v>
      </c>
      <c r="AO438" s="78" t="s">
        <v>89</v>
      </c>
      <c r="AP438" s="78" t="s">
        <v>89</v>
      </c>
      <c r="AQ438" s="49">
        <f t="shared" si="32"/>
        <v>0</v>
      </c>
      <c r="AR438" s="49">
        <f>+L438+AE438-AJ438</f>
        <v>26000000</v>
      </c>
      <c r="AS438" s="65" t="s">
        <v>90</v>
      </c>
      <c r="AT438" s="68">
        <v>0</v>
      </c>
      <c r="AU438" s="65" t="s">
        <v>90</v>
      </c>
      <c r="AV438" s="68">
        <v>0</v>
      </c>
      <c r="AW438" s="75" t="s">
        <v>89</v>
      </c>
      <c r="AX438" s="224">
        <v>0</v>
      </c>
      <c r="AY438" s="79">
        <f t="shared" si="33"/>
        <v>26000000</v>
      </c>
      <c r="AZ438" s="223">
        <f t="shared" si="34"/>
        <v>0</v>
      </c>
      <c r="BA438" s="74">
        <v>0</v>
      </c>
      <c r="BB438" s="75" t="s">
        <v>89</v>
      </c>
      <c r="BC438" s="65" t="s">
        <v>108</v>
      </c>
      <c r="BD438" s="400" t="s">
        <v>5864</v>
      </c>
      <c r="BE438" s="221" t="s">
        <v>87</v>
      </c>
      <c r="BF438" s="221" t="s">
        <v>87</v>
      </c>
    </row>
    <row r="439" spans="2:58" x14ac:dyDescent="0.25">
      <c r="B439" s="221">
        <v>2025</v>
      </c>
      <c r="C439" s="221">
        <v>891780111</v>
      </c>
      <c r="D439" s="221" t="s">
        <v>78</v>
      </c>
      <c r="E439" s="49" t="s">
        <v>5863</v>
      </c>
      <c r="F439" s="65" t="s">
        <v>5862</v>
      </c>
      <c r="G439" s="65">
        <v>0</v>
      </c>
      <c r="H439" s="65" t="s">
        <v>81</v>
      </c>
      <c r="I439" s="65" t="s">
        <v>3368</v>
      </c>
      <c r="J439" s="67" t="s">
        <v>83</v>
      </c>
      <c r="K439" s="66" t="s">
        <v>5857</v>
      </c>
      <c r="L439" s="68">
        <v>26000000</v>
      </c>
      <c r="M439" s="65" t="s">
        <v>85</v>
      </c>
      <c r="N439" s="66" t="s">
        <v>5861</v>
      </c>
      <c r="O439" s="66">
        <v>1079992037</v>
      </c>
      <c r="P439" s="66">
        <v>1674</v>
      </c>
      <c r="Q439" s="70">
        <v>45862</v>
      </c>
      <c r="R439" s="66">
        <v>2142840000</v>
      </c>
      <c r="S439" s="70">
        <v>45866</v>
      </c>
      <c r="T439" s="68">
        <v>26000000</v>
      </c>
      <c r="U439" s="68">
        <v>27214</v>
      </c>
      <c r="V439" s="65" t="s">
        <v>87</v>
      </c>
      <c r="W439" s="68">
        <v>1082939683</v>
      </c>
      <c r="X439" s="67" t="s">
        <v>3365</v>
      </c>
      <c r="Y439" s="70">
        <v>45866</v>
      </c>
      <c r="Z439" s="70">
        <v>45866</v>
      </c>
      <c r="AA439" s="70" t="s">
        <v>89</v>
      </c>
      <c r="AB439" s="70">
        <v>46003</v>
      </c>
      <c r="AC439" s="49">
        <f t="shared" si="30"/>
        <v>137</v>
      </c>
      <c r="AD439" s="65">
        <v>0</v>
      </c>
      <c r="AE439" s="68">
        <v>0</v>
      </c>
      <c r="AF439" s="65">
        <v>0</v>
      </c>
      <c r="AG439" s="77" t="s">
        <v>89</v>
      </c>
      <c r="AH439" s="49">
        <f t="shared" si="31"/>
        <v>0</v>
      </c>
      <c r="AI439" s="65">
        <v>0</v>
      </c>
      <c r="AJ439" s="68">
        <v>0</v>
      </c>
      <c r="AK439" s="65" t="s">
        <v>89</v>
      </c>
      <c r="AL439" s="78" t="s">
        <v>89</v>
      </c>
      <c r="AM439" s="65">
        <v>0</v>
      </c>
      <c r="AN439" s="78" t="s">
        <v>89</v>
      </c>
      <c r="AO439" s="78" t="s">
        <v>89</v>
      </c>
      <c r="AP439" s="78" t="s">
        <v>89</v>
      </c>
      <c r="AQ439" s="49">
        <f t="shared" si="32"/>
        <v>0</v>
      </c>
      <c r="AR439" s="49">
        <f>+L439+AE439-AJ439</f>
        <v>26000000</v>
      </c>
      <c r="AS439" s="65" t="s">
        <v>90</v>
      </c>
      <c r="AT439" s="68">
        <v>0</v>
      </c>
      <c r="AU439" s="65" t="s">
        <v>90</v>
      </c>
      <c r="AV439" s="68">
        <v>0</v>
      </c>
      <c r="AW439" s="75" t="s">
        <v>89</v>
      </c>
      <c r="AX439" s="224">
        <v>0</v>
      </c>
      <c r="AY439" s="79">
        <f t="shared" si="33"/>
        <v>26000000</v>
      </c>
      <c r="AZ439" s="223">
        <f t="shared" si="34"/>
        <v>0</v>
      </c>
      <c r="BA439" s="74">
        <v>0</v>
      </c>
      <c r="BB439" s="75" t="s">
        <v>89</v>
      </c>
      <c r="BC439" s="65" t="s">
        <v>108</v>
      </c>
      <c r="BD439" s="400" t="s">
        <v>5860</v>
      </c>
      <c r="BE439" s="221" t="s">
        <v>87</v>
      </c>
      <c r="BF439" s="221" t="s">
        <v>87</v>
      </c>
    </row>
    <row r="440" spans="2:58" x14ac:dyDescent="0.25">
      <c r="B440" s="221">
        <v>2025</v>
      </c>
      <c r="C440" s="221">
        <v>891780111</v>
      </c>
      <c r="D440" s="221" t="s">
        <v>78</v>
      </c>
      <c r="E440" s="49" t="s">
        <v>5859</v>
      </c>
      <c r="F440" s="65" t="s">
        <v>5858</v>
      </c>
      <c r="G440" s="65">
        <v>0</v>
      </c>
      <c r="H440" s="65" t="s">
        <v>81</v>
      </c>
      <c r="I440" s="65" t="s">
        <v>3368</v>
      </c>
      <c r="J440" s="67" t="s">
        <v>83</v>
      </c>
      <c r="K440" s="66" t="s">
        <v>5857</v>
      </c>
      <c r="L440" s="68">
        <v>26000000</v>
      </c>
      <c r="M440" s="65" t="s">
        <v>85</v>
      </c>
      <c r="N440" s="66" t="s">
        <v>5856</v>
      </c>
      <c r="O440" s="66">
        <v>72277912</v>
      </c>
      <c r="P440" s="66">
        <v>1674</v>
      </c>
      <c r="Q440" s="70">
        <v>45862</v>
      </c>
      <c r="R440" s="66">
        <v>2142840000</v>
      </c>
      <c r="S440" s="70">
        <v>45866</v>
      </c>
      <c r="T440" s="68">
        <v>26000000</v>
      </c>
      <c r="U440" s="68">
        <v>27215</v>
      </c>
      <c r="V440" s="65" t="s">
        <v>87</v>
      </c>
      <c r="W440" s="68">
        <v>1082939683</v>
      </c>
      <c r="X440" s="67" t="s">
        <v>3365</v>
      </c>
      <c r="Y440" s="70">
        <v>45866</v>
      </c>
      <c r="Z440" s="70">
        <v>45866</v>
      </c>
      <c r="AA440" s="70" t="s">
        <v>89</v>
      </c>
      <c r="AB440" s="70">
        <v>46003</v>
      </c>
      <c r="AC440" s="49">
        <f t="shared" si="30"/>
        <v>137</v>
      </c>
      <c r="AD440" s="65">
        <v>0</v>
      </c>
      <c r="AE440" s="68">
        <v>0</v>
      </c>
      <c r="AF440" s="65">
        <v>0</v>
      </c>
      <c r="AG440" s="77" t="s">
        <v>89</v>
      </c>
      <c r="AH440" s="49">
        <f t="shared" si="31"/>
        <v>0</v>
      </c>
      <c r="AI440" s="65">
        <v>0</v>
      </c>
      <c r="AJ440" s="68">
        <v>0</v>
      </c>
      <c r="AK440" s="65" t="s">
        <v>89</v>
      </c>
      <c r="AL440" s="78" t="s">
        <v>89</v>
      </c>
      <c r="AM440" s="65">
        <v>0</v>
      </c>
      <c r="AN440" s="78" t="s">
        <v>89</v>
      </c>
      <c r="AO440" s="78" t="s">
        <v>89</v>
      </c>
      <c r="AP440" s="78" t="s">
        <v>89</v>
      </c>
      <c r="AQ440" s="49">
        <f t="shared" si="32"/>
        <v>0</v>
      </c>
      <c r="AR440" s="49">
        <f>+L440+AE440-AJ440</f>
        <v>26000000</v>
      </c>
      <c r="AS440" s="65" t="s">
        <v>90</v>
      </c>
      <c r="AT440" s="68">
        <v>0</v>
      </c>
      <c r="AU440" s="65" t="s">
        <v>90</v>
      </c>
      <c r="AV440" s="68">
        <v>0</v>
      </c>
      <c r="AW440" s="75" t="s">
        <v>89</v>
      </c>
      <c r="AX440" s="224">
        <v>0</v>
      </c>
      <c r="AY440" s="79">
        <f t="shared" si="33"/>
        <v>26000000</v>
      </c>
      <c r="AZ440" s="223">
        <f t="shared" si="34"/>
        <v>0</v>
      </c>
      <c r="BA440" s="74">
        <v>0</v>
      </c>
      <c r="BB440" s="75" t="s">
        <v>89</v>
      </c>
      <c r="BC440" s="65" t="s">
        <v>108</v>
      </c>
      <c r="BD440" s="400" t="s">
        <v>5855</v>
      </c>
      <c r="BE440" s="221" t="s">
        <v>87</v>
      </c>
      <c r="BF440" s="221" t="s">
        <v>87</v>
      </c>
    </row>
    <row r="441" spans="2:58" x14ac:dyDescent="0.25">
      <c r="B441" s="221">
        <v>2025</v>
      </c>
      <c r="C441" s="221">
        <v>891780111</v>
      </c>
      <c r="D441" s="221" t="s">
        <v>78</v>
      </c>
      <c r="E441" s="49" t="s">
        <v>5854</v>
      </c>
      <c r="F441" s="65" t="s">
        <v>5853</v>
      </c>
      <c r="G441" s="65">
        <v>0</v>
      </c>
      <c r="H441" s="65" t="s">
        <v>81</v>
      </c>
      <c r="I441" s="65" t="s">
        <v>3368</v>
      </c>
      <c r="J441" s="67" t="s">
        <v>83</v>
      </c>
      <c r="K441" s="66" t="s">
        <v>5852</v>
      </c>
      <c r="L441" s="68">
        <v>907000000</v>
      </c>
      <c r="M441" s="65" t="s">
        <v>85</v>
      </c>
      <c r="N441" s="66" t="s">
        <v>3426</v>
      </c>
      <c r="O441" s="66">
        <v>900845290</v>
      </c>
      <c r="P441" s="66">
        <v>1673</v>
      </c>
      <c r="Q441" s="70">
        <v>45862</v>
      </c>
      <c r="R441" s="66">
        <v>907000000</v>
      </c>
      <c r="S441" s="70">
        <v>45866</v>
      </c>
      <c r="T441" s="66">
        <v>907000000</v>
      </c>
      <c r="U441" s="68">
        <v>27164</v>
      </c>
      <c r="V441" s="65" t="s">
        <v>87</v>
      </c>
      <c r="W441" s="68">
        <v>1082939683</v>
      </c>
      <c r="X441" s="67" t="s">
        <v>3365</v>
      </c>
      <c r="Y441" s="70">
        <v>45866</v>
      </c>
      <c r="Z441" s="70">
        <v>45866</v>
      </c>
      <c r="AA441" s="70">
        <v>45866</v>
      </c>
      <c r="AB441" s="70">
        <v>46011</v>
      </c>
      <c r="AC441" s="49">
        <f t="shared" si="30"/>
        <v>145</v>
      </c>
      <c r="AD441" s="65">
        <v>0</v>
      </c>
      <c r="AE441" s="68">
        <v>0</v>
      </c>
      <c r="AF441" s="65">
        <v>0</v>
      </c>
      <c r="AG441" s="77" t="s">
        <v>89</v>
      </c>
      <c r="AH441" s="49">
        <f t="shared" si="31"/>
        <v>0</v>
      </c>
      <c r="AI441" s="65">
        <v>0</v>
      </c>
      <c r="AJ441" s="68">
        <v>0</v>
      </c>
      <c r="AK441" s="65" t="s">
        <v>89</v>
      </c>
      <c r="AL441" s="78" t="s">
        <v>89</v>
      </c>
      <c r="AM441" s="65">
        <v>0</v>
      </c>
      <c r="AN441" s="78" t="s">
        <v>89</v>
      </c>
      <c r="AO441" s="78" t="s">
        <v>89</v>
      </c>
      <c r="AP441" s="78" t="s">
        <v>89</v>
      </c>
      <c r="AQ441" s="49">
        <f t="shared" si="32"/>
        <v>0</v>
      </c>
      <c r="AR441" s="49">
        <f>+L441+AE441-AJ441</f>
        <v>907000000</v>
      </c>
      <c r="AS441" s="65" t="s">
        <v>90</v>
      </c>
      <c r="AT441" s="68">
        <v>0</v>
      </c>
      <c r="AU441" s="65" t="s">
        <v>87</v>
      </c>
      <c r="AV441" s="68">
        <v>453500000</v>
      </c>
      <c r="AW441" s="78">
        <v>45870</v>
      </c>
      <c r="AX441" s="68">
        <v>453500000</v>
      </c>
      <c r="AY441" s="79">
        <f t="shared" si="33"/>
        <v>453500000</v>
      </c>
      <c r="AZ441" s="223">
        <f t="shared" si="34"/>
        <v>0.5</v>
      </c>
      <c r="BA441" s="74">
        <v>0.5</v>
      </c>
      <c r="BB441" s="75" t="s">
        <v>89</v>
      </c>
      <c r="BC441" s="65" t="s">
        <v>108</v>
      </c>
      <c r="BD441" s="400" t="s">
        <v>5851</v>
      </c>
      <c r="BE441" s="221" t="s">
        <v>87</v>
      </c>
      <c r="BF441" s="221" t="s">
        <v>87</v>
      </c>
    </row>
    <row r="442" spans="2:58" x14ac:dyDescent="0.25">
      <c r="B442" s="221">
        <v>2025</v>
      </c>
      <c r="C442" s="221">
        <v>891780111</v>
      </c>
      <c r="D442" s="221" t="s">
        <v>78</v>
      </c>
      <c r="E442" s="49" t="s">
        <v>5850</v>
      </c>
      <c r="F442" s="65" t="s">
        <v>5849</v>
      </c>
      <c r="G442" s="65">
        <v>0</v>
      </c>
      <c r="H442" s="65" t="s">
        <v>81</v>
      </c>
      <c r="I442" s="65" t="s">
        <v>3368</v>
      </c>
      <c r="J442" s="67" t="s">
        <v>83</v>
      </c>
      <c r="K442" s="66" t="s">
        <v>5848</v>
      </c>
      <c r="L442" s="68">
        <v>26000000</v>
      </c>
      <c r="M442" s="65" t="s">
        <v>85</v>
      </c>
      <c r="N442" s="66" t="s">
        <v>5847</v>
      </c>
      <c r="O442" s="66">
        <v>32868966</v>
      </c>
      <c r="P442" s="66">
        <v>1674</v>
      </c>
      <c r="Q442" s="70">
        <v>45862</v>
      </c>
      <c r="R442" s="66">
        <v>2142840000</v>
      </c>
      <c r="S442" s="70">
        <v>45869</v>
      </c>
      <c r="T442" s="68">
        <v>26000000</v>
      </c>
      <c r="U442" s="68">
        <v>27264</v>
      </c>
      <c r="V442" s="65" t="s">
        <v>87</v>
      </c>
      <c r="W442" s="68">
        <v>1082939683</v>
      </c>
      <c r="X442" s="67" t="s">
        <v>3365</v>
      </c>
      <c r="Y442" s="70">
        <v>45869</v>
      </c>
      <c r="Z442" s="70">
        <v>45869</v>
      </c>
      <c r="AA442" s="70" t="s">
        <v>89</v>
      </c>
      <c r="AB442" s="70">
        <v>46003</v>
      </c>
      <c r="AC442" s="49">
        <f t="shared" si="30"/>
        <v>134</v>
      </c>
      <c r="AD442" s="65">
        <v>0</v>
      </c>
      <c r="AE442" s="68">
        <v>0</v>
      </c>
      <c r="AF442" s="65">
        <v>0</v>
      </c>
      <c r="AG442" s="77" t="s">
        <v>89</v>
      </c>
      <c r="AH442" s="49">
        <f t="shared" si="31"/>
        <v>0</v>
      </c>
      <c r="AI442" s="65">
        <v>0</v>
      </c>
      <c r="AJ442" s="68">
        <v>0</v>
      </c>
      <c r="AK442" s="65" t="s">
        <v>89</v>
      </c>
      <c r="AL442" s="78" t="s">
        <v>89</v>
      </c>
      <c r="AM442" s="65">
        <v>0</v>
      </c>
      <c r="AN442" s="78" t="s">
        <v>89</v>
      </c>
      <c r="AO442" s="78" t="s">
        <v>89</v>
      </c>
      <c r="AP442" s="78" t="s">
        <v>89</v>
      </c>
      <c r="AQ442" s="49">
        <f t="shared" si="32"/>
        <v>0</v>
      </c>
      <c r="AR442" s="49">
        <f>+L442+AE442-AJ442</f>
        <v>26000000</v>
      </c>
      <c r="AS442" s="65" t="s">
        <v>90</v>
      </c>
      <c r="AT442" s="68">
        <v>0</v>
      </c>
      <c r="AU442" s="65" t="s">
        <v>90</v>
      </c>
      <c r="AV442" s="68">
        <v>0</v>
      </c>
      <c r="AW442" s="75" t="s">
        <v>89</v>
      </c>
      <c r="AX442" s="224">
        <v>0</v>
      </c>
      <c r="AY442" s="79">
        <f t="shared" si="33"/>
        <v>26000000</v>
      </c>
      <c r="AZ442" s="223">
        <f t="shared" si="34"/>
        <v>0</v>
      </c>
      <c r="BA442" s="74">
        <v>0</v>
      </c>
      <c r="BB442" s="75" t="s">
        <v>89</v>
      </c>
      <c r="BC442" s="65" t="s">
        <v>108</v>
      </c>
      <c r="BD442" s="400" t="s">
        <v>5846</v>
      </c>
      <c r="BE442" s="221" t="s">
        <v>87</v>
      </c>
      <c r="BF442" s="221" t="s">
        <v>87</v>
      </c>
    </row>
    <row r="443" spans="2:58" x14ac:dyDescent="0.25">
      <c r="B443" s="221">
        <v>2025</v>
      </c>
      <c r="C443" s="221">
        <v>891780111</v>
      </c>
      <c r="D443" s="221" t="s">
        <v>78</v>
      </c>
      <c r="E443" s="49" t="s">
        <v>5845</v>
      </c>
      <c r="F443" s="65" t="s">
        <v>5844</v>
      </c>
      <c r="G443" s="65">
        <v>0</v>
      </c>
      <c r="H443" s="65" t="s">
        <v>81</v>
      </c>
      <c r="I443" s="65" t="s">
        <v>3368</v>
      </c>
      <c r="J443" s="67" t="s">
        <v>83</v>
      </c>
      <c r="K443" s="66" t="s">
        <v>5843</v>
      </c>
      <c r="L443" s="68">
        <v>29000000</v>
      </c>
      <c r="M443" s="65" t="s">
        <v>85</v>
      </c>
      <c r="N443" s="66" t="s">
        <v>5842</v>
      </c>
      <c r="O443" s="66">
        <v>1002194448</v>
      </c>
      <c r="P443" s="66">
        <v>1674</v>
      </c>
      <c r="Q443" s="70">
        <v>45862</v>
      </c>
      <c r="R443" s="66">
        <v>2142840000</v>
      </c>
      <c r="S443" s="70">
        <v>45869</v>
      </c>
      <c r="T443" s="68">
        <v>29000000</v>
      </c>
      <c r="U443" s="68">
        <v>27273</v>
      </c>
      <c r="V443" s="65" t="s">
        <v>87</v>
      </c>
      <c r="W443" s="68">
        <v>1082939683</v>
      </c>
      <c r="X443" s="67" t="s">
        <v>3365</v>
      </c>
      <c r="Y443" s="70">
        <v>45869</v>
      </c>
      <c r="Z443" s="70">
        <v>45869</v>
      </c>
      <c r="AA443" s="70" t="s">
        <v>89</v>
      </c>
      <c r="AB443" s="70">
        <v>46003</v>
      </c>
      <c r="AC443" s="49">
        <f t="shared" si="30"/>
        <v>134</v>
      </c>
      <c r="AD443" s="65">
        <v>0</v>
      </c>
      <c r="AE443" s="68">
        <v>0</v>
      </c>
      <c r="AF443" s="65">
        <v>0</v>
      </c>
      <c r="AG443" s="77" t="s">
        <v>89</v>
      </c>
      <c r="AH443" s="49">
        <f t="shared" si="31"/>
        <v>0</v>
      </c>
      <c r="AI443" s="65">
        <v>0</v>
      </c>
      <c r="AJ443" s="68">
        <v>0</v>
      </c>
      <c r="AK443" s="65" t="s">
        <v>89</v>
      </c>
      <c r="AL443" s="78" t="s">
        <v>89</v>
      </c>
      <c r="AM443" s="65">
        <v>0</v>
      </c>
      <c r="AN443" s="78" t="s">
        <v>89</v>
      </c>
      <c r="AO443" s="78" t="s">
        <v>89</v>
      </c>
      <c r="AP443" s="78" t="s">
        <v>89</v>
      </c>
      <c r="AQ443" s="49">
        <f t="shared" si="32"/>
        <v>0</v>
      </c>
      <c r="AR443" s="49">
        <f>+L443+AE443-AJ443</f>
        <v>29000000</v>
      </c>
      <c r="AS443" s="65" t="s">
        <v>90</v>
      </c>
      <c r="AT443" s="68">
        <v>0</v>
      </c>
      <c r="AU443" s="65" t="s">
        <v>90</v>
      </c>
      <c r="AV443" s="68">
        <v>0</v>
      </c>
      <c r="AW443" s="75" t="s">
        <v>89</v>
      </c>
      <c r="AX443" s="224">
        <v>0</v>
      </c>
      <c r="AY443" s="79">
        <f t="shared" si="33"/>
        <v>29000000</v>
      </c>
      <c r="AZ443" s="223">
        <f t="shared" si="34"/>
        <v>0</v>
      </c>
      <c r="BA443" s="74">
        <v>0</v>
      </c>
      <c r="BB443" s="75" t="s">
        <v>89</v>
      </c>
      <c r="BC443" s="65" t="s">
        <v>108</v>
      </c>
      <c r="BD443" s="400" t="s">
        <v>5841</v>
      </c>
      <c r="BE443" s="221" t="s">
        <v>87</v>
      </c>
      <c r="BF443" s="221" t="s">
        <v>87</v>
      </c>
    </row>
    <row r="444" spans="2:58" x14ac:dyDescent="0.25">
      <c r="B444" s="221">
        <v>2025</v>
      </c>
      <c r="C444" s="221">
        <v>891780111</v>
      </c>
      <c r="D444" s="221" t="s">
        <v>78</v>
      </c>
      <c r="E444" s="49" t="s">
        <v>5840</v>
      </c>
      <c r="F444" s="65" t="s">
        <v>5839</v>
      </c>
      <c r="G444" s="65">
        <v>0</v>
      </c>
      <c r="H444" s="65" t="s">
        <v>81</v>
      </c>
      <c r="I444" s="65" t="s">
        <v>3368</v>
      </c>
      <c r="J444" s="67" t="s">
        <v>83</v>
      </c>
      <c r="K444" s="66" t="s">
        <v>5838</v>
      </c>
      <c r="L444" s="68">
        <v>29000000</v>
      </c>
      <c r="M444" s="65" t="s">
        <v>85</v>
      </c>
      <c r="N444" s="66" t="s">
        <v>5837</v>
      </c>
      <c r="O444" s="66">
        <v>57296490</v>
      </c>
      <c r="P444" s="66">
        <v>1674</v>
      </c>
      <c r="Q444" s="70">
        <v>45862</v>
      </c>
      <c r="R444" s="66">
        <v>2142840000</v>
      </c>
      <c r="S444" s="70">
        <v>45869</v>
      </c>
      <c r="T444" s="68">
        <v>29000000</v>
      </c>
      <c r="U444" s="68">
        <v>27263</v>
      </c>
      <c r="V444" s="65" t="s">
        <v>87</v>
      </c>
      <c r="W444" s="68">
        <v>1082939683</v>
      </c>
      <c r="X444" s="67" t="s">
        <v>3365</v>
      </c>
      <c r="Y444" s="70">
        <v>45869</v>
      </c>
      <c r="Z444" s="70">
        <v>45869</v>
      </c>
      <c r="AA444" s="70" t="s">
        <v>89</v>
      </c>
      <c r="AB444" s="70">
        <v>46003</v>
      </c>
      <c r="AC444" s="49">
        <f t="shared" si="30"/>
        <v>134</v>
      </c>
      <c r="AD444" s="65">
        <v>0</v>
      </c>
      <c r="AE444" s="68">
        <v>0</v>
      </c>
      <c r="AF444" s="65">
        <v>0</v>
      </c>
      <c r="AG444" s="77" t="s">
        <v>89</v>
      </c>
      <c r="AH444" s="49">
        <f t="shared" si="31"/>
        <v>0</v>
      </c>
      <c r="AI444" s="65">
        <v>0</v>
      </c>
      <c r="AJ444" s="68">
        <v>0</v>
      </c>
      <c r="AK444" s="65" t="s">
        <v>89</v>
      </c>
      <c r="AL444" s="78" t="s">
        <v>89</v>
      </c>
      <c r="AM444" s="65">
        <v>0</v>
      </c>
      <c r="AN444" s="78" t="s">
        <v>89</v>
      </c>
      <c r="AO444" s="78" t="s">
        <v>89</v>
      </c>
      <c r="AP444" s="78" t="s">
        <v>89</v>
      </c>
      <c r="AQ444" s="49">
        <f t="shared" si="32"/>
        <v>0</v>
      </c>
      <c r="AR444" s="49">
        <f>+L444+AE444-AJ444</f>
        <v>29000000</v>
      </c>
      <c r="AS444" s="65" t="s">
        <v>90</v>
      </c>
      <c r="AT444" s="68">
        <v>0</v>
      </c>
      <c r="AU444" s="65" t="s">
        <v>90</v>
      </c>
      <c r="AV444" s="68">
        <v>0</v>
      </c>
      <c r="AW444" s="75" t="s">
        <v>89</v>
      </c>
      <c r="AX444" s="224">
        <v>0</v>
      </c>
      <c r="AY444" s="79">
        <f t="shared" si="33"/>
        <v>29000000</v>
      </c>
      <c r="AZ444" s="223">
        <f t="shared" si="34"/>
        <v>0</v>
      </c>
      <c r="BA444" s="74">
        <v>0</v>
      </c>
      <c r="BB444" s="75" t="s">
        <v>89</v>
      </c>
      <c r="BC444" s="65" t="s">
        <v>108</v>
      </c>
      <c r="BD444" s="400" t="s">
        <v>5836</v>
      </c>
      <c r="BE444" s="221" t="s">
        <v>87</v>
      </c>
      <c r="BF444" s="221" t="s">
        <v>87</v>
      </c>
    </row>
    <row r="445" spans="2:58" x14ac:dyDescent="0.25">
      <c r="B445" s="221">
        <v>2025</v>
      </c>
      <c r="C445" s="221">
        <v>891780111</v>
      </c>
      <c r="D445" s="221" t="s">
        <v>78</v>
      </c>
      <c r="E445" s="49" t="s">
        <v>5835</v>
      </c>
      <c r="F445" s="65" t="s">
        <v>5834</v>
      </c>
      <c r="G445" s="65">
        <v>0</v>
      </c>
      <c r="H445" s="65" t="s">
        <v>81</v>
      </c>
      <c r="I445" s="65" t="s">
        <v>3368</v>
      </c>
      <c r="J445" s="67" t="s">
        <v>83</v>
      </c>
      <c r="K445" s="66" t="s">
        <v>5833</v>
      </c>
      <c r="L445" s="68">
        <v>29000000</v>
      </c>
      <c r="M445" s="65" t="s">
        <v>85</v>
      </c>
      <c r="N445" s="66" t="s">
        <v>5832</v>
      </c>
      <c r="O445" s="66">
        <v>84056636</v>
      </c>
      <c r="P445" s="66">
        <v>1674</v>
      </c>
      <c r="Q445" s="70">
        <v>45862</v>
      </c>
      <c r="R445" s="66">
        <v>2142840000</v>
      </c>
      <c r="S445" s="70">
        <v>45869</v>
      </c>
      <c r="T445" s="68">
        <v>29000000</v>
      </c>
      <c r="U445" s="68">
        <v>27272</v>
      </c>
      <c r="V445" s="65" t="s">
        <v>87</v>
      </c>
      <c r="W445" s="68">
        <v>1082939683</v>
      </c>
      <c r="X445" s="67" t="s">
        <v>3365</v>
      </c>
      <c r="Y445" s="70">
        <v>45869</v>
      </c>
      <c r="Z445" s="70">
        <v>45869</v>
      </c>
      <c r="AA445" s="70" t="s">
        <v>89</v>
      </c>
      <c r="AB445" s="70">
        <v>46003</v>
      </c>
      <c r="AC445" s="49">
        <f t="shared" si="30"/>
        <v>134</v>
      </c>
      <c r="AD445" s="65">
        <v>0</v>
      </c>
      <c r="AE445" s="68">
        <v>0</v>
      </c>
      <c r="AF445" s="65">
        <v>0</v>
      </c>
      <c r="AG445" s="77" t="s">
        <v>89</v>
      </c>
      <c r="AH445" s="49">
        <f t="shared" si="31"/>
        <v>0</v>
      </c>
      <c r="AI445" s="65">
        <v>0</v>
      </c>
      <c r="AJ445" s="68">
        <v>0</v>
      </c>
      <c r="AK445" s="65" t="s">
        <v>89</v>
      </c>
      <c r="AL445" s="78" t="s">
        <v>89</v>
      </c>
      <c r="AM445" s="65">
        <v>0</v>
      </c>
      <c r="AN445" s="78" t="s">
        <v>89</v>
      </c>
      <c r="AO445" s="78" t="s">
        <v>89</v>
      </c>
      <c r="AP445" s="78" t="s">
        <v>89</v>
      </c>
      <c r="AQ445" s="49">
        <f t="shared" si="32"/>
        <v>0</v>
      </c>
      <c r="AR445" s="49">
        <f>+L445+AE445-AJ445</f>
        <v>29000000</v>
      </c>
      <c r="AS445" s="65" t="s">
        <v>90</v>
      </c>
      <c r="AT445" s="68">
        <v>0</v>
      </c>
      <c r="AU445" s="65" t="s">
        <v>90</v>
      </c>
      <c r="AV445" s="68">
        <v>0</v>
      </c>
      <c r="AW445" s="75" t="s">
        <v>89</v>
      </c>
      <c r="AX445" s="224">
        <v>0</v>
      </c>
      <c r="AY445" s="79">
        <f t="shared" si="33"/>
        <v>29000000</v>
      </c>
      <c r="AZ445" s="223">
        <f t="shared" si="34"/>
        <v>0</v>
      </c>
      <c r="BA445" s="74">
        <v>0</v>
      </c>
      <c r="BB445" s="75" t="s">
        <v>89</v>
      </c>
      <c r="BC445" s="65" t="s">
        <v>108</v>
      </c>
      <c r="BD445" s="400" t="s">
        <v>5831</v>
      </c>
      <c r="BE445" s="221" t="s">
        <v>87</v>
      </c>
      <c r="BF445" s="221" t="s">
        <v>87</v>
      </c>
    </row>
    <row r="446" spans="2:58" x14ac:dyDescent="0.25">
      <c r="B446" s="221">
        <v>2025</v>
      </c>
      <c r="C446" s="221">
        <v>891780111</v>
      </c>
      <c r="D446" s="221" t="s">
        <v>78</v>
      </c>
      <c r="E446" s="49" t="s">
        <v>5830</v>
      </c>
      <c r="F446" s="65" t="s">
        <v>5829</v>
      </c>
      <c r="G446" s="65">
        <v>0</v>
      </c>
      <c r="H446" s="65" t="s">
        <v>81</v>
      </c>
      <c r="I446" s="65" t="s">
        <v>3368</v>
      </c>
      <c r="J446" s="67" t="s">
        <v>83</v>
      </c>
      <c r="K446" s="66" t="s">
        <v>5828</v>
      </c>
      <c r="L446" s="68">
        <v>29000000</v>
      </c>
      <c r="M446" s="65" t="s">
        <v>85</v>
      </c>
      <c r="N446" s="66" t="s">
        <v>3824</v>
      </c>
      <c r="O446" s="66">
        <v>1193545149</v>
      </c>
      <c r="P446" s="66">
        <v>1674</v>
      </c>
      <c r="Q446" s="70">
        <v>45862</v>
      </c>
      <c r="R446" s="66">
        <v>2142840000</v>
      </c>
      <c r="S446" s="70">
        <v>45869</v>
      </c>
      <c r="T446" s="68">
        <v>29000000</v>
      </c>
      <c r="U446" s="68">
        <v>27262</v>
      </c>
      <c r="V446" s="65" t="s">
        <v>87</v>
      </c>
      <c r="W446" s="68">
        <v>1082939683</v>
      </c>
      <c r="X446" s="67" t="s">
        <v>3365</v>
      </c>
      <c r="Y446" s="70">
        <v>45869</v>
      </c>
      <c r="Z446" s="70">
        <v>45869</v>
      </c>
      <c r="AA446" s="70" t="s">
        <v>89</v>
      </c>
      <c r="AB446" s="70">
        <v>46003</v>
      </c>
      <c r="AC446" s="49">
        <f t="shared" si="30"/>
        <v>134</v>
      </c>
      <c r="AD446" s="65">
        <v>0</v>
      </c>
      <c r="AE446" s="68">
        <v>0</v>
      </c>
      <c r="AF446" s="65">
        <v>0</v>
      </c>
      <c r="AG446" s="77" t="s">
        <v>89</v>
      </c>
      <c r="AH446" s="49">
        <f t="shared" si="31"/>
        <v>0</v>
      </c>
      <c r="AI446" s="65">
        <v>1</v>
      </c>
      <c r="AJ446" s="68">
        <v>29000000</v>
      </c>
      <c r="AK446" s="70">
        <v>45880</v>
      </c>
      <c r="AL446" s="78" t="s">
        <v>89</v>
      </c>
      <c r="AM446" s="65">
        <v>0</v>
      </c>
      <c r="AN446" s="78" t="s">
        <v>89</v>
      </c>
      <c r="AO446" s="78" t="s">
        <v>89</v>
      </c>
      <c r="AP446" s="78" t="s">
        <v>89</v>
      </c>
      <c r="AQ446" s="49">
        <f t="shared" si="32"/>
        <v>0</v>
      </c>
      <c r="AR446" s="49">
        <f>+L446+AE446-AJ446</f>
        <v>0</v>
      </c>
      <c r="AS446" s="65" t="s">
        <v>90</v>
      </c>
      <c r="AT446" s="68">
        <v>0</v>
      </c>
      <c r="AU446" s="65" t="s">
        <v>90</v>
      </c>
      <c r="AV446" s="68">
        <v>0</v>
      </c>
      <c r="AW446" s="75" t="s">
        <v>89</v>
      </c>
      <c r="AX446" s="224">
        <v>0</v>
      </c>
      <c r="AY446" s="79">
        <f t="shared" si="33"/>
        <v>0</v>
      </c>
      <c r="AZ446" s="223" t="str">
        <f t="shared" si="34"/>
        <v>_</v>
      </c>
      <c r="BA446" s="74">
        <v>0</v>
      </c>
      <c r="BB446" s="75" t="s">
        <v>89</v>
      </c>
      <c r="BC446" s="65" t="s">
        <v>150</v>
      </c>
      <c r="BD446" s="400" t="s">
        <v>5827</v>
      </c>
      <c r="BE446" s="221" t="s">
        <v>87</v>
      </c>
      <c r="BF446" s="221" t="s">
        <v>87</v>
      </c>
    </row>
    <row r="447" spans="2:58" x14ac:dyDescent="0.25">
      <c r="B447" s="221">
        <v>2025</v>
      </c>
      <c r="C447" s="221">
        <v>891780111</v>
      </c>
      <c r="D447" s="221" t="s">
        <v>78</v>
      </c>
      <c r="E447" s="49" t="s">
        <v>5826</v>
      </c>
      <c r="F447" s="65" t="s">
        <v>5825</v>
      </c>
      <c r="G447" s="65">
        <v>0</v>
      </c>
      <c r="H447" s="65" t="s">
        <v>81</v>
      </c>
      <c r="I447" s="65" t="s">
        <v>3368</v>
      </c>
      <c r="J447" s="67" t="s">
        <v>83</v>
      </c>
      <c r="K447" s="66" t="s">
        <v>5824</v>
      </c>
      <c r="L447" s="68">
        <v>21040000</v>
      </c>
      <c r="M447" s="65" t="s">
        <v>85</v>
      </c>
      <c r="N447" s="66" t="s">
        <v>5823</v>
      </c>
      <c r="O447" s="66">
        <v>1065828566</v>
      </c>
      <c r="P447" s="66">
        <v>1674</v>
      </c>
      <c r="Q447" s="70">
        <v>45862</v>
      </c>
      <c r="R447" s="66">
        <v>2142840000</v>
      </c>
      <c r="S447" s="70">
        <v>45869</v>
      </c>
      <c r="T447" s="68">
        <v>21040000</v>
      </c>
      <c r="U447" s="68">
        <v>27275</v>
      </c>
      <c r="V447" s="65" t="s">
        <v>87</v>
      </c>
      <c r="W447" s="68">
        <v>1082939683</v>
      </c>
      <c r="X447" s="67" t="s">
        <v>3365</v>
      </c>
      <c r="Y447" s="70">
        <v>45869</v>
      </c>
      <c r="Z447" s="70">
        <v>45869</v>
      </c>
      <c r="AA447" s="70" t="s">
        <v>89</v>
      </c>
      <c r="AB447" s="70">
        <v>46003</v>
      </c>
      <c r="AC447" s="49">
        <f t="shared" si="30"/>
        <v>134</v>
      </c>
      <c r="AD447" s="65">
        <v>0</v>
      </c>
      <c r="AE447" s="68">
        <v>0</v>
      </c>
      <c r="AF447" s="65">
        <v>0</v>
      </c>
      <c r="AG447" s="77" t="s">
        <v>89</v>
      </c>
      <c r="AH447" s="49">
        <f t="shared" si="31"/>
        <v>0</v>
      </c>
      <c r="AI447" s="65">
        <v>0</v>
      </c>
      <c r="AJ447" s="68">
        <v>0</v>
      </c>
      <c r="AK447" s="65" t="s">
        <v>89</v>
      </c>
      <c r="AL447" s="78" t="s">
        <v>89</v>
      </c>
      <c r="AM447" s="65">
        <v>0</v>
      </c>
      <c r="AN447" s="78" t="s">
        <v>89</v>
      </c>
      <c r="AO447" s="78" t="s">
        <v>89</v>
      </c>
      <c r="AP447" s="78" t="s">
        <v>89</v>
      </c>
      <c r="AQ447" s="49">
        <f t="shared" si="32"/>
        <v>0</v>
      </c>
      <c r="AR447" s="49">
        <f>+L447+AE447-AJ447</f>
        <v>21040000</v>
      </c>
      <c r="AS447" s="65" t="s">
        <v>90</v>
      </c>
      <c r="AT447" s="68">
        <v>0</v>
      </c>
      <c r="AU447" s="65" t="s">
        <v>90</v>
      </c>
      <c r="AV447" s="68">
        <v>0</v>
      </c>
      <c r="AW447" s="75" t="s">
        <v>89</v>
      </c>
      <c r="AX447" s="224">
        <v>0</v>
      </c>
      <c r="AY447" s="79">
        <f t="shared" si="33"/>
        <v>21040000</v>
      </c>
      <c r="AZ447" s="223">
        <f t="shared" si="34"/>
        <v>0</v>
      </c>
      <c r="BA447" s="74">
        <v>0</v>
      </c>
      <c r="BB447" s="75" t="s">
        <v>89</v>
      </c>
      <c r="BC447" s="65" t="s">
        <v>108</v>
      </c>
      <c r="BD447" s="400" t="s">
        <v>5822</v>
      </c>
      <c r="BE447" s="221" t="s">
        <v>87</v>
      </c>
      <c r="BF447" s="221" t="s">
        <v>87</v>
      </c>
    </row>
    <row r="448" spans="2:58" x14ac:dyDescent="0.25">
      <c r="B448" s="221">
        <v>2025</v>
      </c>
      <c r="C448" s="221">
        <v>891780111</v>
      </c>
      <c r="D448" s="221" t="s">
        <v>78</v>
      </c>
      <c r="E448" s="49" t="s">
        <v>5821</v>
      </c>
      <c r="F448" s="65" t="s">
        <v>5820</v>
      </c>
      <c r="G448" s="65">
        <v>0</v>
      </c>
      <c r="H448" s="65" t="s">
        <v>81</v>
      </c>
      <c r="I448" s="65" t="s">
        <v>3368</v>
      </c>
      <c r="J448" s="67" t="s">
        <v>83</v>
      </c>
      <c r="K448" s="66" t="s">
        <v>5819</v>
      </c>
      <c r="L448" s="68">
        <v>21040000</v>
      </c>
      <c r="M448" s="65" t="s">
        <v>85</v>
      </c>
      <c r="N448" s="66" t="s">
        <v>5818</v>
      </c>
      <c r="O448" s="66">
        <v>36725122</v>
      </c>
      <c r="P448" s="66">
        <v>1674</v>
      </c>
      <c r="Q448" s="70">
        <v>45862</v>
      </c>
      <c r="R448" s="66">
        <v>2142840000</v>
      </c>
      <c r="S448" s="70">
        <v>45869</v>
      </c>
      <c r="T448" s="68">
        <v>21040000</v>
      </c>
      <c r="U448" s="68">
        <v>27266</v>
      </c>
      <c r="V448" s="65" t="s">
        <v>87</v>
      </c>
      <c r="W448" s="68">
        <v>1082939683</v>
      </c>
      <c r="X448" s="67" t="s">
        <v>3365</v>
      </c>
      <c r="Y448" s="70">
        <v>45869</v>
      </c>
      <c r="Z448" s="70">
        <v>45869</v>
      </c>
      <c r="AA448" s="70" t="s">
        <v>89</v>
      </c>
      <c r="AB448" s="70">
        <v>46003</v>
      </c>
      <c r="AC448" s="49">
        <f t="shared" si="30"/>
        <v>134</v>
      </c>
      <c r="AD448" s="65">
        <v>0</v>
      </c>
      <c r="AE448" s="68">
        <v>0</v>
      </c>
      <c r="AF448" s="65">
        <v>0</v>
      </c>
      <c r="AG448" s="77" t="s">
        <v>89</v>
      </c>
      <c r="AH448" s="49">
        <f t="shared" si="31"/>
        <v>0</v>
      </c>
      <c r="AI448" s="65">
        <v>0</v>
      </c>
      <c r="AJ448" s="68">
        <v>0</v>
      </c>
      <c r="AK448" s="65" t="s">
        <v>89</v>
      </c>
      <c r="AL448" s="78" t="s">
        <v>89</v>
      </c>
      <c r="AM448" s="65">
        <v>0</v>
      </c>
      <c r="AN448" s="78" t="s">
        <v>89</v>
      </c>
      <c r="AO448" s="78" t="s">
        <v>89</v>
      </c>
      <c r="AP448" s="78" t="s">
        <v>89</v>
      </c>
      <c r="AQ448" s="49">
        <f t="shared" si="32"/>
        <v>0</v>
      </c>
      <c r="AR448" s="49">
        <f>+L448+AE448-AJ448</f>
        <v>21040000</v>
      </c>
      <c r="AS448" s="65" t="s">
        <v>90</v>
      </c>
      <c r="AT448" s="68">
        <v>0</v>
      </c>
      <c r="AU448" s="65" t="s">
        <v>90</v>
      </c>
      <c r="AV448" s="68">
        <v>0</v>
      </c>
      <c r="AW448" s="75" t="s">
        <v>89</v>
      </c>
      <c r="AX448" s="224">
        <v>0</v>
      </c>
      <c r="AY448" s="79">
        <f t="shared" si="33"/>
        <v>21040000</v>
      </c>
      <c r="AZ448" s="223">
        <f t="shared" si="34"/>
        <v>0</v>
      </c>
      <c r="BA448" s="74">
        <v>0</v>
      </c>
      <c r="BB448" s="75" t="s">
        <v>89</v>
      </c>
      <c r="BC448" s="65" t="s">
        <v>108</v>
      </c>
      <c r="BD448" s="400" t="s">
        <v>5817</v>
      </c>
      <c r="BE448" s="221" t="s">
        <v>87</v>
      </c>
      <c r="BF448" s="221" t="s">
        <v>87</v>
      </c>
    </row>
    <row r="449" spans="2:58" x14ac:dyDescent="0.25">
      <c r="B449" s="221">
        <v>2025</v>
      </c>
      <c r="C449" s="221">
        <v>891780111</v>
      </c>
      <c r="D449" s="221" t="s">
        <v>78</v>
      </c>
      <c r="E449" s="49" t="s">
        <v>5816</v>
      </c>
      <c r="F449" s="65" t="s">
        <v>5815</v>
      </c>
      <c r="G449" s="65">
        <v>0</v>
      </c>
      <c r="H449" s="65" t="s">
        <v>81</v>
      </c>
      <c r="I449" s="65" t="s">
        <v>3368</v>
      </c>
      <c r="J449" s="67" t="s">
        <v>83</v>
      </c>
      <c r="K449" s="66" t="s">
        <v>5814</v>
      </c>
      <c r="L449" s="68">
        <v>21040000</v>
      </c>
      <c r="M449" s="65" t="s">
        <v>85</v>
      </c>
      <c r="N449" s="66" t="s">
        <v>5813</v>
      </c>
      <c r="O449" s="66">
        <v>1049028132</v>
      </c>
      <c r="P449" s="66">
        <v>1674</v>
      </c>
      <c r="Q449" s="70">
        <v>45862</v>
      </c>
      <c r="R449" s="66">
        <v>2142840000</v>
      </c>
      <c r="S449" s="70">
        <v>45869</v>
      </c>
      <c r="T449" s="68">
        <v>21040000</v>
      </c>
      <c r="U449" s="68">
        <v>27267</v>
      </c>
      <c r="V449" s="65" t="s">
        <v>87</v>
      </c>
      <c r="W449" s="68">
        <v>1082939683</v>
      </c>
      <c r="X449" s="67" t="s">
        <v>3365</v>
      </c>
      <c r="Y449" s="70">
        <v>45869</v>
      </c>
      <c r="Z449" s="70">
        <v>45869</v>
      </c>
      <c r="AA449" s="70" t="s">
        <v>89</v>
      </c>
      <c r="AB449" s="70">
        <v>46003</v>
      </c>
      <c r="AC449" s="49">
        <f t="shared" si="30"/>
        <v>134</v>
      </c>
      <c r="AD449" s="65">
        <v>0</v>
      </c>
      <c r="AE449" s="68">
        <v>0</v>
      </c>
      <c r="AF449" s="65">
        <v>0</v>
      </c>
      <c r="AG449" s="77" t="s">
        <v>89</v>
      </c>
      <c r="AH449" s="49">
        <f t="shared" si="31"/>
        <v>0</v>
      </c>
      <c r="AI449" s="65">
        <v>0</v>
      </c>
      <c r="AJ449" s="68">
        <v>0</v>
      </c>
      <c r="AK449" s="65" t="s">
        <v>89</v>
      </c>
      <c r="AL449" s="78" t="s">
        <v>89</v>
      </c>
      <c r="AM449" s="65">
        <v>0</v>
      </c>
      <c r="AN449" s="78" t="s">
        <v>89</v>
      </c>
      <c r="AO449" s="78" t="s">
        <v>89</v>
      </c>
      <c r="AP449" s="78" t="s">
        <v>89</v>
      </c>
      <c r="AQ449" s="49">
        <f t="shared" si="32"/>
        <v>0</v>
      </c>
      <c r="AR449" s="49">
        <f>+L449+AE449-AJ449</f>
        <v>21040000</v>
      </c>
      <c r="AS449" s="65" t="s">
        <v>90</v>
      </c>
      <c r="AT449" s="68">
        <v>0</v>
      </c>
      <c r="AU449" s="65" t="s">
        <v>90</v>
      </c>
      <c r="AV449" s="68">
        <v>0</v>
      </c>
      <c r="AW449" s="75" t="s">
        <v>89</v>
      </c>
      <c r="AX449" s="224">
        <v>0</v>
      </c>
      <c r="AY449" s="79">
        <f t="shared" si="33"/>
        <v>21040000</v>
      </c>
      <c r="AZ449" s="223">
        <f t="shared" si="34"/>
        <v>0</v>
      </c>
      <c r="BA449" s="74">
        <v>0</v>
      </c>
      <c r="BB449" s="75" t="s">
        <v>89</v>
      </c>
      <c r="BC449" s="65" t="s">
        <v>108</v>
      </c>
      <c r="BD449" s="400" t="s">
        <v>5812</v>
      </c>
      <c r="BE449" s="221" t="s">
        <v>87</v>
      </c>
      <c r="BF449" s="221" t="s">
        <v>87</v>
      </c>
    </row>
    <row r="450" spans="2:58" x14ac:dyDescent="0.25">
      <c r="B450" s="221">
        <v>2025</v>
      </c>
      <c r="C450" s="221">
        <v>891780111</v>
      </c>
      <c r="D450" s="221" t="s">
        <v>78</v>
      </c>
      <c r="E450" s="49" t="s">
        <v>5811</v>
      </c>
      <c r="F450" s="65" t="s">
        <v>5810</v>
      </c>
      <c r="G450" s="65">
        <v>0</v>
      </c>
      <c r="H450" s="65" t="s">
        <v>81</v>
      </c>
      <c r="I450" s="65" t="s">
        <v>3368</v>
      </c>
      <c r="J450" s="67" t="s">
        <v>83</v>
      </c>
      <c r="K450" s="66" t="s">
        <v>5809</v>
      </c>
      <c r="L450" s="68">
        <v>29000000</v>
      </c>
      <c r="M450" s="65" t="s">
        <v>85</v>
      </c>
      <c r="N450" s="66" t="s">
        <v>5808</v>
      </c>
      <c r="O450" s="66">
        <v>12600674</v>
      </c>
      <c r="P450" s="66">
        <v>1674</v>
      </c>
      <c r="Q450" s="70">
        <v>45862</v>
      </c>
      <c r="R450" s="66">
        <v>2142840000</v>
      </c>
      <c r="S450" s="70">
        <v>45869</v>
      </c>
      <c r="T450" s="68">
        <v>29000000</v>
      </c>
      <c r="U450" s="68">
        <v>27276</v>
      </c>
      <c r="V450" s="65" t="s">
        <v>87</v>
      </c>
      <c r="W450" s="68">
        <v>1082939683</v>
      </c>
      <c r="X450" s="67" t="s">
        <v>3365</v>
      </c>
      <c r="Y450" s="70">
        <v>45869</v>
      </c>
      <c r="Z450" s="70">
        <v>45869</v>
      </c>
      <c r="AA450" s="70" t="s">
        <v>89</v>
      </c>
      <c r="AB450" s="70">
        <v>46003</v>
      </c>
      <c r="AC450" s="49">
        <f t="shared" si="30"/>
        <v>134</v>
      </c>
      <c r="AD450" s="65">
        <v>0</v>
      </c>
      <c r="AE450" s="68">
        <v>0</v>
      </c>
      <c r="AF450" s="65">
        <v>0</v>
      </c>
      <c r="AG450" s="77" t="s">
        <v>89</v>
      </c>
      <c r="AH450" s="49">
        <f t="shared" si="31"/>
        <v>0</v>
      </c>
      <c r="AI450" s="65">
        <v>0</v>
      </c>
      <c r="AJ450" s="68">
        <v>0</v>
      </c>
      <c r="AK450" s="65" t="s">
        <v>89</v>
      </c>
      <c r="AL450" s="78" t="s">
        <v>89</v>
      </c>
      <c r="AM450" s="65">
        <v>0</v>
      </c>
      <c r="AN450" s="78" t="s">
        <v>89</v>
      </c>
      <c r="AO450" s="78" t="s">
        <v>89</v>
      </c>
      <c r="AP450" s="78" t="s">
        <v>89</v>
      </c>
      <c r="AQ450" s="49">
        <f t="shared" si="32"/>
        <v>0</v>
      </c>
      <c r="AR450" s="49">
        <f>+L450+AE450-AJ450</f>
        <v>29000000</v>
      </c>
      <c r="AS450" s="65" t="s">
        <v>90</v>
      </c>
      <c r="AT450" s="68">
        <v>0</v>
      </c>
      <c r="AU450" s="65" t="s">
        <v>90</v>
      </c>
      <c r="AV450" s="68">
        <v>0</v>
      </c>
      <c r="AW450" s="75" t="s">
        <v>89</v>
      </c>
      <c r="AX450" s="224">
        <v>0</v>
      </c>
      <c r="AY450" s="79">
        <f t="shared" si="33"/>
        <v>29000000</v>
      </c>
      <c r="AZ450" s="223">
        <f t="shared" si="34"/>
        <v>0</v>
      </c>
      <c r="BA450" s="74">
        <v>0</v>
      </c>
      <c r="BB450" s="75" t="s">
        <v>89</v>
      </c>
      <c r="BC450" s="65" t="s">
        <v>108</v>
      </c>
      <c r="BD450" s="400" t="s">
        <v>5807</v>
      </c>
      <c r="BE450" s="221" t="s">
        <v>87</v>
      </c>
      <c r="BF450" s="221" t="s">
        <v>87</v>
      </c>
    </row>
    <row r="451" spans="2:58" x14ac:dyDescent="0.25">
      <c r="B451" s="221">
        <v>2025</v>
      </c>
      <c r="C451" s="221">
        <v>891780111</v>
      </c>
      <c r="D451" s="221" t="s">
        <v>78</v>
      </c>
      <c r="E451" s="49" t="s">
        <v>5806</v>
      </c>
      <c r="F451" s="65" t="s">
        <v>5805</v>
      </c>
      <c r="G451" s="65">
        <v>0</v>
      </c>
      <c r="H451" s="65" t="s">
        <v>81</v>
      </c>
      <c r="I451" s="65" t="s">
        <v>82</v>
      </c>
      <c r="J451" s="67" t="s">
        <v>83</v>
      </c>
      <c r="K451" s="66" t="s">
        <v>5804</v>
      </c>
      <c r="L451" s="68">
        <v>15780000</v>
      </c>
      <c r="M451" s="65" t="s">
        <v>85</v>
      </c>
      <c r="N451" s="66" t="s">
        <v>5803</v>
      </c>
      <c r="O451" s="66">
        <v>1004371803</v>
      </c>
      <c r="P451" s="66">
        <v>123</v>
      </c>
      <c r="Q451" s="70">
        <v>45679</v>
      </c>
      <c r="R451" s="66">
        <v>1353279124</v>
      </c>
      <c r="S451" s="70">
        <v>45869</v>
      </c>
      <c r="T451" s="68">
        <v>15780000</v>
      </c>
      <c r="U451" s="68">
        <v>27261</v>
      </c>
      <c r="V451" s="65" t="s">
        <v>87</v>
      </c>
      <c r="W451" s="68">
        <v>1072646524</v>
      </c>
      <c r="X451" s="67" t="s">
        <v>3359</v>
      </c>
      <c r="Y451" s="70">
        <v>45869</v>
      </c>
      <c r="Z451" s="70">
        <v>45869</v>
      </c>
      <c r="AA451" s="70" t="s">
        <v>89</v>
      </c>
      <c r="AB451" s="70">
        <v>46021</v>
      </c>
      <c r="AC451" s="49">
        <f t="shared" si="30"/>
        <v>152</v>
      </c>
      <c r="AD451" s="65">
        <v>0</v>
      </c>
      <c r="AE451" s="68">
        <v>0</v>
      </c>
      <c r="AF451" s="65">
        <v>0</v>
      </c>
      <c r="AG451" s="77" t="s">
        <v>89</v>
      </c>
      <c r="AH451" s="49">
        <f t="shared" si="31"/>
        <v>0</v>
      </c>
      <c r="AI451" s="65">
        <v>0</v>
      </c>
      <c r="AJ451" s="68">
        <v>0</v>
      </c>
      <c r="AK451" s="65" t="s">
        <v>89</v>
      </c>
      <c r="AL451" s="78" t="s">
        <v>89</v>
      </c>
      <c r="AM451" s="65">
        <v>0</v>
      </c>
      <c r="AN451" s="78" t="s">
        <v>89</v>
      </c>
      <c r="AO451" s="78" t="s">
        <v>89</v>
      </c>
      <c r="AP451" s="78" t="s">
        <v>89</v>
      </c>
      <c r="AQ451" s="49">
        <f t="shared" si="32"/>
        <v>0</v>
      </c>
      <c r="AR451" s="49">
        <f>+L451+AE451-AJ451</f>
        <v>15780000</v>
      </c>
      <c r="AS451" s="65" t="s">
        <v>87</v>
      </c>
      <c r="AT451" s="68">
        <v>15780000</v>
      </c>
      <c r="AU451" s="65" t="s">
        <v>90</v>
      </c>
      <c r="AV451" s="68">
        <v>0</v>
      </c>
      <c r="AW451" s="75" t="s">
        <v>89</v>
      </c>
      <c r="AX451" s="224">
        <v>0</v>
      </c>
      <c r="AY451" s="79">
        <f t="shared" si="33"/>
        <v>15780000</v>
      </c>
      <c r="AZ451" s="223">
        <f t="shared" si="34"/>
        <v>0</v>
      </c>
      <c r="BA451" s="74">
        <v>0</v>
      </c>
      <c r="BB451" s="75" t="s">
        <v>89</v>
      </c>
      <c r="BC451" s="65" t="s">
        <v>108</v>
      </c>
      <c r="BD451" s="400" t="s">
        <v>5802</v>
      </c>
      <c r="BE451" s="221" t="s">
        <v>87</v>
      </c>
      <c r="BF451" s="221" t="s">
        <v>87</v>
      </c>
    </row>
    <row r="452" spans="2:58" x14ac:dyDescent="0.25">
      <c r="B452" s="221">
        <v>2025</v>
      </c>
      <c r="C452" s="221">
        <v>891780111</v>
      </c>
      <c r="D452" s="221" t="s">
        <v>78</v>
      </c>
      <c r="E452" s="49" t="s">
        <v>5801</v>
      </c>
      <c r="F452" s="65" t="s">
        <v>5800</v>
      </c>
      <c r="G452" s="65">
        <v>0</v>
      </c>
      <c r="H452" s="65" t="s">
        <v>81</v>
      </c>
      <c r="I452" s="65" t="s">
        <v>82</v>
      </c>
      <c r="J452" s="67" t="s">
        <v>83</v>
      </c>
      <c r="K452" s="66" t="s">
        <v>5799</v>
      </c>
      <c r="L452" s="68">
        <v>3200000</v>
      </c>
      <c r="M452" s="65" t="s">
        <v>85</v>
      </c>
      <c r="N452" s="66" t="s">
        <v>5798</v>
      </c>
      <c r="O452" s="66">
        <v>85153338</v>
      </c>
      <c r="P452" s="66">
        <v>1606</v>
      </c>
      <c r="Q452" s="70">
        <v>45856</v>
      </c>
      <c r="R452" s="66">
        <v>9600000</v>
      </c>
      <c r="S452" s="70">
        <v>45869</v>
      </c>
      <c r="T452" s="68">
        <v>3200000</v>
      </c>
      <c r="U452" s="68">
        <v>27260</v>
      </c>
      <c r="V452" s="65" t="s">
        <v>87</v>
      </c>
      <c r="W452" s="68">
        <v>1082939683</v>
      </c>
      <c r="X452" s="67" t="s">
        <v>3365</v>
      </c>
      <c r="Y452" s="70">
        <v>45869</v>
      </c>
      <c r="Z452" s="70">
        <v>45869</v>
      </c>
      <c r="AA452" s="70" t="s">
        <v>89</v>
      </c>
      <c r="AB452" s="70">
        <v>45900</v>
      </c>
      <c r="AC452" s="49">
        <f t="shared" si="30"/>
        <v>31</v>
      </c>
      <c r="AD452" s="65">
        <v>0</v>
      </c>
      <c r="AE452" s="68">
        <v>0</v>
      </c>
      <c r="AF452" s="65">
        <v>0</v>
      </c>
      <c r="AG452" s="77" t="s">
        <v>89</v>
      </c>
      <c r="AH452" s="49">
        <f t="shared" si="31"/>
        <v>0</v>
      </c>
      <c r="AI452" s="65">
        <v>0</v>
      </c>
      <c r="AJ452" s="68">
        <v>0</v>
      </c>
      <c r="AK452" s="65" t="s">
        <v>89</v>
      </c>
      <c r="AL452" s="78" t="s">
        <v>89</v>
      </c>
      <c r="AM452" s="65">
        <v>0</v>
      </c>
      <c r="AN452" s="78" t="s">
        <v>89</v>
      </c>
      <c r="AO452" s="78" t="s">
        <v>89</v>
      </c>
      <c r="AP452" s="78" t="s">
        <v>89</v>
      </c>
      <c r="AQ452" s="49">
        <f t="shared" si="32"/>
        <v>0</v>
      </c>
      <c r="AR452" s="49">
        <f>+L452+AE452-AJ452</f>
        <v>3200000</v>
      </c>
      <c r="AS452" s="65" t="s">
        <v>87</v>
      </c>
      <c r="AT452" s="68">
        <v>3200000</v>
      </c>
      <c r="AU452" s="65" t="s">
        <v>90</v>
      </c>
      <c r="AV452" s="68">
        <v>0</v>
      </c>
      <c r="AW452" s="75" t="s">
        <v>89</v>
      </c>
      <c r="AX452" s="224">
        <v>0</v>
      </c>
      <c r="AY452" s="79">
        <f t="shared" si="33"/>
        <v>3200000</v>
      </c>
      <c r="AZ452" s="223">
        <f t="shared" si="34"/>
        <v>0</v>
      </c>
      <c r="BA452" s="74">
        <v>1</v>
      </c>
      <c r="BB452" s="75" t="s">
        <v>89</v>
      </c>
      <c r="BC452" s="65" t="s">
        <v>103</v>
      </c>
      <c r="BD452" s="400" t="s">
        <v>5797</v>
      </c>
      <c r="BE452" s="221" t="s">
        <v>87</v>
      </c>
      <c r="BF452" s="221" t="s">
        <v>87</v>
      </c>
    </row>
    <row r="453" spans="2:58" x14ac:dyDescent="0.25">
      <c r="B453" s="221">
        <v>2025</v>
      </c>
      <c r="C453" s="221">
        <v>891780111</v>
      </c>
      <c r="D453" s="221" t="s">
        <v>78</v>
      </c>
      <c r="E453" s="49" t="s">
        <v>5796</v>
      </c>
      <c r="F453" s="65" t="s">
        <v>5795</v>
      </c>
      <c r="G453" s="65">
        <v>0</v>
      </c>
      <c r="H453" s="65" t="s">
        <v>81</v>
      </c>
      <c r="I453" s="65" t="s">
        <v>3368</v>
      </c>
      <c r="J453" s="67" t="s">
        <v>83</v>
      </c>
      <c r="K453" s="66" t="s">
        <v>5794</v>
      </c>
      <c r="L453" s="68">
        <v>21040000</v>
      </c>
      <c r="M453" s="65" t="s">
        <v>85</v>
      </c>
      <c r="N453" s="66" t="s">
        <v>5793</v>
      </c>
      <c r="O453" s="66">
        <v>1082952652</v>
      </c>
      <c r="P453" s="66">
        <v>1674</v>
      </c>
      <c r="Q453" s="70">
        <v>45862</v>
      </c>
      <c r="R453" s="66">
        <v>2142840000</v>
      </c>
      <c r="S453" s="70">
        <v>45869</v>
      </c>
      <c r="T453" s="68">
        <v>21040000</v>
      </c>
      <c r="U453" s="68">
        <v>27268</v>
      </c>
      <c r="V453" s="65" t="s">
        <v>87</v>
      </c>
      <c r="W453" s="68">
        <v>1082939683</v>
      </c>
      <c r="X453" s="67" t="s">
        <v>3365</v>
      </c>
      <c r="Y453" s="70">
        <v>45869</v>
      </c>
      <c r="Z453" s="70">
        <v>45869</v>
      </c>
      <c r="AA453" s="70" t="s">
        <v>89</v>
      </c>
      <c r="AB453" s="70">
        <v>46003</v>
      </c>
      <c r="AC453" s="49">
        <f t="shared" si="30"/>
        <v>134</v>
      </c>
      <c r="AD453" s="65">
        <v>0</v>
      </c>
      <c r="AE453" s="68">
        <v>0</v>
      </c>
      <c r="AF453" s="65">
        <v>0</v>
      </c>
      <c r="AG453" s="77" t="s">
        <v>89</v>
      </c>
      <c r="AH453" s="49">
        <f t="shared" si="31"/>
        <v>0</v>
      </c>
      <c r="AI453" s="65">
        <v>0</v>
      </c>
      <c r="AJ453" s="68">
        <v>0</v>
      </c>
      <c r="AK453" s="65" t="s">
        <v>89</v>
      </c>
      <c r="AL453" s="78" t="s">
        <v>89</v>
      </c>
      <c r="AM453" s="65">
        <v>0</v>
      </c>
      <c r="AN453" s="78" t="s">
        <v>89</v>
      </c>
      <c r="AO453" s="78" t="s">
        <v>89</v>
      </c>
      <c r="AP453" s="78" t="s">
        <v>89</v>
      </c>
      <c r="AQ453" s="49">
        <f t="shared" si="32"/>
        <v>0</v>
      </c>
      <c r="AR453" s="49">
        <f>+L453+AE453-AJ453</f>
        <v>21040000</v>
      </c>
      <c r="AS453" s="65" t="s">
        <v>90</v>
      </c>
      <c r="AT453" s="68">
        <v>0</v>
      </c>
      <c r="AU453" s="65" t="s">
        <v>90</v>
      </c>
      <c r="AV453" s="68">
        <v>0</v>
      </c>
      <c r="AW453" s="75" t="s">
        <v>89</v>
      </c>
      <c r="AX453" s="224">
        <v>0</v>
      </c>
      <c r="AY453" s="79">
        <f t="shared" si="33"/>
        <v>21040000</v>
      </c>
      <c r="AZ453" s="223">
        <f t="shared" si="34"/>
        <v>0</v>
      </c>
      <c r="BA453" s="74">
        <v>0</v>
      </c>
      <c r="BB453" s="75" t="s">
        <v>89</v>
      </c>
      <c r="BC453" s="65" t="s">
        <v>108</v>
      </c>
      <c r="BD453" s="400" t="s">
        <v>5792</v>
      </c>
      <c r="BE453" s="221" t="s">
        <v>87</v>
      </c>
      <c r="BF453" s="221" t="s">
        <v>87</v>
      </c>
    </row>
    <row r="454" spans="2:58" x14ac:dyDescent="0.25">
      <c r="B454" s="221">
        <v>2025</v>
      </c>
      <c r="C454" s="221">
        <v>891780111</v>
      </c>
      <c r="D454" s="221" t="s">
        <v>78</v>
      </c>
      <c r="E454" s="49" t="s">
        <v>5791</v>
      </c>
      <c r="F454" s="65" t="s">
        <v>5790</v>
      </c>
      <c r="G454" s="65">
        <v>0</v>
      </c>
      <c r="H454" s="65" t="s">
        <v>81</v>
      </c>
      <c r="I454" s="65" t="s">
        <v>3368</v>
      </c>
      <c r="J454" s="67" t="s">
        <v>83</v>
      </c>
      <c r="K454" s="66" t="s">
        <v>5789</v>
      </c>
      <c r="L454" s="68">
        <v>26000000</v>
      </c>
      <c r="M454" s="65" t="s">
        <v>85</v>
      </c>
      <c r="N454" s="66" t="s">
        <v>5788</v>
      </c>
      <c r="O454" s="66">
        <v>18970507</v>
      </c>
      <c r="P454" s="66">
        <v>1674</v>
      </c>
      <c r="Q454" s="70">
        <v>45862</v>
      </c>
      <c r="R454" s="66">
        <v>2142840000</v>
      </c>
      <c r="S454" s="70">
        <v>45869</v>
      </c>
      <c r="T454" s="68">
        <v>26000000</v>
      </c>
      <c r="U454" s="68">
        <v>27259</v>
      </c>
      <c r="V454" s="65" t="s">
        <v>87</v>
      </c>
      <c r="W454" s="68">
        <v>1082939683</v>
      </c>
      <c r="X454" s="67" t="s">
        <v>3365</v>
      </c>
      <c r="Y454" s="70">
        <v>45869</v>
      </c>
      <c r="Z454" s="70">
        <v>45869</v>
      </c>
      <c r="AA454" s="70" t="s">
        <v>89</v>
      </c>
      <c r="AB454" s="70">
        <v>46003</v>
      </c>
      <c r="AC454" s="49">
        <f t="shared" si="30"/>
        <v>134</v>
      </c>
      <c r="AD454" s="65">
        <v>0</v>
      </c>
      <c r="AE454" s="68">
        <v>0</v>
      </c>
      <c r="AF454" s="65">
        <v>0</v>
      </c>
      <c r="AG454" s="77" t="s">
        <v>89</v>
      </c>
      <c r="AH454" s="49">
        <f t="shared" si="31"/>
        <v>0</v>
      </c>
      <c r="AI454" s="65">
        <v>0</v>
      </c>
      <c r="AJ454" s="68">
        <v>0</v>
      </c>
      <c r="AK454" s="65" t="s">
        <v>89</v>
      </c>
      <c r="AL454" s="78" t="s">
        <v>89</v>
      </c>
      <c r="AM454" s="65">
        <v>0</v>
      </c>
      <c r="AN454" s="78" t="s">
        <v>89</v>
      </c>
      <c r="AO454" s="78" t="s">
        <v>89</v>
      </c>
      <c r="AP454" s="78" t="s">
        <v>89</v>
      </c>
      <c r="AQ454" s="49">
        <f t="shared" si="32"/>
        <v>0</v>
      </c>
      <c r="AR454" s="49">
        <f>+L454+AE454-AJ454</f>
        <v>26000000</v>
      </c>
      <c r="AS454" s="65" t="s">
        <v>90</v>
      </c>
      <c r="AT454" s="68">
        <v>0</v>
      </c>
      <c r="AU454" s="65" t="s">
        <v>90</v>
      </c>
      <c r="AV454" s="68">
        <v>0</v>
      </c>
      <c r="AW454" s="75" t="s">
        <v>89</v>
      </c>
      <c r="AX454" s="224">
        <v>0</v>
      </c>
      <c r="AY454" s="79">
        <f t="shared" si="33"/>
        <v>26000000</v>
      </c>
      <c r="AZ454" s="223">
        <f t="shared" si="34"/>
        <v>0</v>
      </c>
      <c r="BA454" s="74">
        <v>0</v>
      </c>
      <c r="BB454" s="75" t="s">
        <v>89</v>
      </c>
      <c r="BC454" s="65" t="s">
        <v>108</v>
      </c>
      <c r="BD454" s="400" t="s">
        <v>5787</v>
      </c>
      <c r="BE454" s="221" t="s">
        <v>87</v>
      </c>
      <c r="BF454" s="221" t="s">
        <v>87</v>
      </c>
    </row>
    <row r="455" spans="2:58" x14ac:dyDescent="0.25">
      <c r="B455" s="221">
        <v>2025</v>
      </c>
      <c r="C455" s="221">
        <v>891780111</v>
      </c>
      <c r="D455" s="221" t="s">
        <v>78</v>
      </c>
      <c r="E455" s="49" t="s">
        <v>5786</v>
      </c>
      <c r="F455" s="65" t="s">
        <v>5785</v>
      </c>
      <c r="G455" s="65">
        <v>0</v>
      </c>
      <c r="H455" s="65" t="s">
        <v>81</v>
      </c>
      <c r="I455" s="65" t="s">
        <v>3368</v>
      </c>
      <c r="J455" s="67" t="s">
        <v>83</v>
      </c>
      <c r="K455" s="66" t="s">
        <v>5784</v>
      </c>
      <c r="L455" s="68">
        <v>21040000</v>
      </c>
      <c r="M455" s="65" t="s">
        <v>85</v>
      </c>
      <c r="N455" s="66" t="s">
        <v>5783</v>
      </c>
      <c r="O455" s="66">
        <v>7141490</v>
      </c>
      <c r="P455" s="66">
        <v>1674</v>
      </c>
      <c r="Q455" s="70">
        <v>45862</v>
      </c>
      <c r="R455" s="66">
        <v>2142840000</v>
      </c>
      <c r="S455" s="70">
        <v>45869</v>
      </c>
      <c r="T455" s="68">
        <v>21040000</v>
      </c>
      <c r="U455" s="68">
        <v>27265</v>
      </c>
      <c r="V455" s="65" t="s">
        <v>87</v>
      </c>
      <c r="W455" s="68">
        <v>1082939683</v>
      </c>
      <c r="X455" s="67" t="s">
        <v>3365</v>
      </c>
      <c r="Y455" s="70">
        <v>45869</v>
      </c>
      <c r="Z455" s="70">
        <v>45869</v>
      </c>
      <c r="AA455" s="70" t="s">
        <v>89</v>
      </c>
      <c r="AB455" s="70">
        <v>46003</v>
      </c>
      <c r="AC455" s="49">
        <f t="shared" si="30"/>
        <v>134</v>
      </c>
      <c r="AD455" s="65">
        <v>0</v>
      </c>
      <c r="AE455" s="68">
        <v>0</v>
      </c>
      <c r="AF455" s="65">
        <v>0</v>
      </c>
      <c r="AG455" s="77" t="s">
        <v>89</v>
      </c>
      <c r="AH455" s="49">
        <f t="shared" si="31"/>
        <v>0</v>
      </c>
      <c r="AI455" s="65">
        <v>0</v>
      </c>
      <c r="AJ455" s="68">
        <v>0</v>
      </c>
      <c r="AK455" s="65" t="s">
        <v>89</v>
      </c>
      <c r="AL455" s="78" t="s">
        <v>89</v>
      </c>
      <c r="AM455" s="65">
        <v>0</v>
      </c>
      <c r="AN455" s="78" t="s">
        <v>89</v>
      </c>
      <c r="AO455" s="78" t="s">
        <v>89</v>
      </c>
      <c r="AP455" s="78" t="s">
        <v>89</v>
      </c>
      <c r="AQ455" s="49">
        <f t="shared" si="32"/>
        <v>0</v>
      </c>
      <c r="AR455" s="49">
        <f>+L455+AE455-AJ455</f>
        <v>21040000</v>
      </c>
      <c r="AS455" s="65" t="s">
        <v>90</v>
      </c>
      <c r="AT455" s="68">
        <v>0</v>
      </c>
      <c r="AU455" s="65" t="s">
        <v>90</v>
      </c>
      <c r="AV455" s="68">
        <v>0</v>
      </c>
      <c r="AW455" s="75" t="s">
        <v>89</v>
      </c>
      <c r="AX455" s="224">
        <v>0</v>
      </c>
      <c r="AY455" s="79">
        <f t="shared" si="33"/>
        <v>21040000</v>
      </c>
      <c r="AZ455" s="223">
        <f t="shared" si="34"/>
        <v>0</v>
      </c>
      <c r="BA455" s="74">
        <v>0</v>
      </c>
      <c r="BB455" s="75" t="s">
        <v>89</v>
      </c>
      <c r="BC455" s="65" t="s">
        <v>108</v>
      </c>
      <c r="BD455" s="400" t="s">
        <v>5782</v>
      </c>
      <c r="BE455" s="221" t="s">
        <v>87</v>
      </c>
      <c r="BF455" s="221" t="s">
        <v>87</v>
      </c>
    </row>
    <row r="456" spans="2:58" x14ac:dyDescent="0.25">
      <c r="B456" s="221">
        <v>2025</v>
      </c>
      <c r="C456" s="221">
        <v>891780111</v>
      </c>
      <c r="D456" s="221" t="s">
        <v>78</v>
      </c>
      <c r="E456" s="49" t="s">
        <v>5781</v>
      </c>
      <c r="F456" s="65" t="s">
        <v>5780</v>
      </c>
      <c r="G456" s="65">
        <v>0</v>
      </c>
      <c r="H456" s="65" t="s">
        <v>81</v>
      </c>
      <c r="I456" s="65" t="s">
        <v>3368</v>
      </c>
      <c r="J456" s="67" t="s">
        <v>83</v>
      </c>
      <c r="K456" s="66" t="s">
        <v>5779</v>
      </c>
      <c r="L456" s="68">
        <v>26000000</v>
      </c>
      <c r="M456" s="65" t="s">
        <v>85</v>
      </c>
      <c r="N456" s="66" t="s">
        <v>5778</v>
      </c>
      <c r="O456" s="66">
        <v>1083035253</v>
      </c>
      <c r="P456" s="66">
        <v>1674</v>
      </c>
      <c r="Q456" s="70">
        <v>45862</v>
      </c>
      <c r="R456" s="66">
        <v>2142840000</v>
      </c>
      <c r="S456" s="70">
        <v>45869</v>
      </c>
      <c r="T456" s="68">
        <v>26000000</v>
      </c>
      <c r="U456" s="68">
        <v>27258</v>
      </c>
      <c r="V456" s="65" t="s">
        <v>87</v>
      </c>
      <c r="W456" s="68">
        <v>1082939683</v>
      </c>
      <c r="X456" s="67" t="s">
        <v>3365</v>
      </c>
      <c r="Y456" s="70">
        <v>45869</v>
      </c>
      <c r="Z456" s="70">
        <v>45869</v>
      </c>
      <c r="AA456" s="70" t="s">
        <v>89</v>
      </c>
      <c r="AB456" s="70">
        <v>46003</v>
      </c>
      <c r="AC456" s="49">
        <f t="shared" ref="AC456:AC519" si="35">+IF(AA456="1800-01-01",AB456-Z456,AB456-AA456)</f>
        <v>134</v>
      </c>
      <c r="AD456" s="65">
        <v>0</v>
      </c>
      <c r="AE456" s="68">
        <v>0</v>
      </c>
      <c r="AF456" s="65">
        <v>0</v>
      </c>
      <c r="AG456" s="77" t="s">
        <v>89</v>
      </c>
      <c r="AH456" s="49">
        <f t="shared" ref="AH456:AH519" si="36">+IF(AG456="1800-01-01",0,AG456-AB456)</f>
        <v>0</v>
      </c>
      <c r="AI456" s="65">
        <v>0</v>
      </c>
      <c r="AJ456" s="68">
        <v>0</v>
      </c>
      <c r="AK456" s="65" t="s">
        <v>89</v>
      </c>
      <c r="AL456" s="78" t="s">
        <v>89</v>
      </c>
      <c r="AM456" s="65">
        <v>0</v>
      </c>
      <c r="AN456" s="78" t="s">
        <v>89</v>
      </c>
      <c r="AO456" s="78" t="s">
        <v>89</v>
      </c>
      <c r="AP456" s="78" t="s">
        <v>89</v>
      </c>
      <c r="AQ456" s="49">
        <f t="shared" ref="AQ456:AQ519" si="37">+IF(AN456="1800-01-01",0,AO456-AN456)</f>
        <v>0</v>
      </c>
      <c r="AR456" s="49">
        <f>+L456+AE456-AJ456</f>
        <v>26000000</v>
      </c>
      <c r="AS456" s="65" t="s">
        <v>90</v>
      </c>
      <c r="AT456" s="68">
        <v>0</v>
      </c>
      <c r="AU456" s="65" t="s">
        <v>90</v>
      </c>
      <c r="AV456" s="68">
        <v>0</v>
      </c>
      <c r="AW456" s="75" t="s">
        <v>89</v>
      </c>
      <c r="AX456" s="224">
        <v>0</v>
      </c>
      <c r="AY456" s="79">
        <f t="shared" ref="AY456:AY519" si="38">AR456-AX456</f>
        <v>26000000</v>
      </c>
      <c r="AZ456" s="223">
        <f t="shared" ref="AZ456:AZ519" si="39">+IFERROR(AX456/AR456,"_")</f>
        <v>0</v>
      </c>
      <c r="BA456" s="74">
        <v>0</v>
      </c>
      <c r="BB456" s="75" t="s">
        <v>89</v>
      </c>
      <c r="BC456" s="65" t="s">
        <v>108</v>
      </c>
      <c r="BD456" s="400" t="s">
        <v>5777</v>
      </c>
      <c r="BE456" s="221" t="s">
        <v>87</v>
      </c>
      <c r="BF456" s="221" t="s">
        <v>87</v>
      </c>
    </row>
    <row r="457" spans="2:58" x14ac:dyDescent="0.25">
      <c r="B457" s="221">
        <v>2025</v>
      </c>
      <c r="C457" s="221">
        <v>891780111</v>
      </c>
      <c r="D457" s="221" t="s">
        <v>78</v>
      </c>
      <c r="E457" s="49" t="s">
        <v>5776</v>
      </c>
      <c r="F457" s="65" t="s">
        <v>5775</v>
      </c>
      <c r="G457" s="65">
        <v>0</v>
      </c>
      <c r="H457" s="65" t="s">
        <v>81</v>
      </c>
      <c r="I457" s="65" t="s">
        <v>3368</v>
      </c>
      <c r="J457" s="67" t="s">
        <v>83</v>
      </c>
      <c r="K457" s="66" t="s">
        <v>5774</v>
      </c>
      <c r="L457" s="68">
        <v>29000000</v>
      </c>
      <c r="M457" s="65" t="s">
        <v>85</v>
      </c>
      <c r="N457" s="66" t="s">
        <v>5773</v>
      </c>
      <c r="O457" s="66">
        <v>1082838083</v>
      </c>
      <c r="P457" s="66">
        <v>1674</v>
      </c>
      <c r="Q457" s="70">
        <v>45862</v>
      </c>
      <c r="R457" s="66">
        <v>2142840000</v>
      </c>
      <c r="S457" s="70">
        <v>45870</v>
      </c>
      <c r="T457" s="68">
        <v>29000000</v>
      </c>
      <c r="U457" s="68">
        <v>27411</v>
      </c>
      <c r="V457" s="65" t="s">
        <v>87</v>
      </c>
      <c r="W457" s="68">
        <v>1082939683</v>
      </c>
      <c r="X457" s="67" t="s">
        <v>3365</v>
      </c>
      <c r="Y457" s="70">
        <v>45869</v>
      </c>
      <c r="Z457" s="70">
        <v>45870</v>
      </c>
      <c r="AA457" s="70" t="s">
        <v>89</v>
      </c>
      <c r="AB457" s="70">
        <v>46003</v>
      </c>
      <c r="AC457" s="49">
        <f t="shared" si="35"/>
        <v>133</v>
      </c>
      <c r="AD457" s="65">
        <v>0</v>
      </c>
      <c r="AE457" s="68">
        <v>0</v>
      </c>
      <c r="AF457" s="65">
        <v>0</v>
      </c>
      <c r="AG457" s="77" t="s">
        <v>89</v>
      </c>
      <c r="AH457" s="49">
        <f t="shared" si="36"/>
        <v>0</v>
      </c>
      <c r="AI457" s="65">
        <v>0</v>
      </c>
      <c r="AJ457" s="68">
        <v>0</v>
      </c>
      <c r="AK457" s="65" t="s">
        <v>89</v>
      </c>
      <c r="AL457" s="78" t="s">
        <v>89</v>
      </c>
      <c r="AM457" s="65">
        <v>0</v>
      </c>
      <c r="AN457" s="78" t="s">
        <v>89</v>
      </c>
      <c r="AO457" s="78" t="s">
        <v>89</v>
      </c>
      <c r="AP457" s="78" t="s">
        <v>89</v>
      </c>
      <c r="AQ457" s="49">
        <f t="shared" si="37"/>
        <v>0</v>
      </c>
      <c r="AR457" s="49">
        <f>+L457+AE457-AJ457</f>
        <v>29000000</v>
      </c>
      <c r="AS457" s="65" t="s">
        <v>90</v>
      </c>
      <c r="AT457" s="68">
        <v>0</v>
      </c>
      <c r="AU457" s="65" t="s">
        <v>90</v>
      </c>
      <c r="AV457" s="68">
        <v>0</v>
      </c>
      <c r="AW457" s="75" t="s">
        <v>89</v>
      </c>
      <c r="AX457" s="224">
        <v>0</v>
      </c>
      <c r="AY457" s="79">
        <f t="shared" si="38"/>
        <v>29000000</v>
      </c>
      <c r="AZ457" s="223">
        <f t="shared" si="39"/>
        <v>0</v>
      </c>
      <c r="BA457" s="74">
        <v>0</v>
      </c>
      <c r="BB457" s="75" t="s">
        <v>89</v>
      </c>
      <c r="BC457" s="65" t="s">
        <v>108</v>
      </c>
      <c r="BD457" s="400" t="s">
        <v>5772</v>
      </c>
      <c r="BE457" s="221" t="s">
        <v>87</v>
      </c>
      <c r="BF457" s="221" t="s">
        <v>87</v>
      </c>
    </row>
    <row r="458" spans="2:58" x14ac:dyDescent="0.25">
      <c r="B458" s="221">
        <v>2025</v>
      </c>
      <c r="C458" s="221">
        <v>891780111</v>
      </c>
      <c r="D458" s="221" t="s">
        <v>78</v>
      </c>
      <c r="E458" s="49" t="s">
        <v>5771</v>
      </c>
      <c r="F458" s="65" t="s">
        <v>5770</v>
      </c>
      <c r="G458" s="65">
        <v>0</v>
      </c>
      <c r="H458" s="65" t="s">
        <v>81</v>
      </c>
      <c r="I458" s="65" t="s">
        <v>3368</v>
      </c>
      <c r="J458" s="67" t="s">
        <v>83</v>
      </c>
      <c r="K458" s="66" t="s">
        <v>5769</v>
      </c>
      <c r="L458" s="68">
        <v>21040000</v>
      </c>
      <c r="M458" s="65" t="s">
        <v>85</v>
      </c>
      <c r="N458" s="66" t="s">
        <v>5768</v>
      </c>
      <c r="O458" s="66">
        <v>1082962936</v>
      </c>
      <c r="P458" s="66">
        <v>1674</v>
      </c>
      <c r="Q458" s="70">
        <v>45862</v>
      </c>
      <c r="R458" s="66">
        <v>2142840000</v>
      </c>
      <c r="S458" s="70">
        <v>45869</v>
      </c>
      <c r="T458" s="68">
        <v>21040000</v>
      </c>
      <c r="U458" s="68">
        <v>27274</v>
      </c>
      <c r="V458" s="65" t="s">
        <v>87</v>
      </c>
      <c r="W458" s="68">
        <v>1082939683</v>
      </c>
      <c r="X458" s="67" t="s">
        <v>3365</v>
      </c>
      <c r="Y458" s="70">
        <v>45869</v>
      </c>
      <c r="Z458" s="70">
        <v>45869</v>
      </c>
      <c r="AA458" s="70" t="s">
        <v>89</v>
      </c>
      <c r="AB458" s="70">
        <v>46003</v>
      </c>
      <c r="AC458" s="49">
        <f t="shared" si="35"/>
        <v>134</v>
      </c>
      <c r="AD458" s="65">
        <v>0</v>
      </c>
      <c r="AE458" s="68">
        <v>0</v>
      </c>
      <c r="AF458" s="65">
        <v>0</v>
      </c>
      <c r="AG458" s="77" t="s">
        <v>89</v>
      </c>
      <c r="AH458" s="49">
        <f t="shared" si="36"/>
        <v>0</v>
      </c>
      <c r="AI458" s="65">
        <v>0</v>
      </c>
      <c r="AJ458" s="68">
        <v>0</v>
      </c>
      <c r="AK458" s="65" t="s">
        <v>89</v>
      </c>
      <c r="AL458" s="78" t="s">
        <v>89</v>
      </c>
      <c r="AM458" s="65">
        <v>0</v>
      </c>
      <c r="AN458" s="78" t="s">
        <v>89</v>
      </c>
      <c r="AO458" s="78" t="s">
        <v>89</v>
      </c>
      <c r="AP458" s="78" t="s">
        <v>89</v>
      </c>
      <c r="AQ458" s="49">
        <f t="shared" si="37"/>
        <v>0</v>
      </c>
      <c r="AR458" s="49">
        <f>+L458+AE458-AJ458</f>
        <v>21040000</v>
      </c>
      <c r="AS458" s="65" t="s">
        <v>90</v>
      </c>
      <c r="AT458" s="68">
        <v>0</v>
      </c>
      <c r="AU458" s="65" t="s">
        <v>90</v>
      </c>
      <c r="AV458" s="68">
        <v>0</v>
      </c>
      <c r="AW458" s="75" t="s">
        <v>89</v>
      </c>
      <c r="AX458" s="224">
        <v>0</v>
      </c>
      <c r="AY458" s="79">
        <f t="shared" si="38"/>
        <v>21040000</v>
      </c>
      <c r="AZ458" s="223">
        <f t="shared" si="39"/>
        <v>0</v>
      </c>
      <c r="BA458" s="74">
        <v>0</v>
      </c>
      <c r="BB458" s="75" t="s">
        <v>89</v>
      </c>
      <c r="BC458" s="65" t="s">
        <v>108</v>
      </c>
      <c r="BD458" s="400" t="s">
        <v>5767</v>
      </c>
      <c r="BE458" s="221" t="s">
        <v>87</v>
      </c>
      <c r="BF458" s="221" t="s">
        <v>87</v>
      </c>
    </row>
    <row r="459" spans="2:58" x14ac:dyDescent="0.25">
      <c r="B459" s="221">
        <v>2025</v>
      </c>
      <c r="C459" s="221">
        <v>891780111</v>
      </c>
      <c r="D459" s="221" t="s">
        <v>78</v>
      </c>
      <c r="E459" s="49" t="s">
        <v>5766</v>
      </c>
      <c r="F459" s="65" t="s">
        <v>5765</v>
      </c>
      <c r="G459" s="65">
        <v>0</v>
      </c>
      <c r="H459" s="65" t="s">
        <v>81</v>
      </c>
      <c r="I459" s="65" t="s">
        <v>82</v>
      </c>
      <c r="J459" s="67" t="s">
        <v>83</v>
      </c>
      <c r="K459" s="66" t="s">
        <v>5764</v>
      </c>
      <c r="L459" s="68">
        <v>3200000</v>
      </c>
      <c r="M459" s="65" t="s">
        <v>85</v>
      </c>
      <c r="N459" s="66" t="s">
        <v>5763</v>
      </c>
      <c r="O459" s="66">
        <v>1083009643</v>
      </c>
      <c r="P459" s="66">
        <v>1606</v>
      </c>
      <c r="Q459" s="70">
        <v>45856</v>
      </c>
      <c r="R459" s="66">
        <v>9600000</v>
      </c>
      <c r="S459" s="70">
        <v>45869</v>
      </c>
      <c r="T459" s="68">
        <v>3200000</v>
      </c>
      <c r="U459" s="68">
        <v>27257</v>
      </c>
      <c r="V459" s="65" t="s">
        <v>87</v>
      </c>
      <c r="W459" s="68">
        <v>1082939683</v>
      </c>
      <c r="X459" s="67" t="s">
        <v>3365</v>
      </c>
      <c r="Y459" s="70">
        <v>45869</v>
      </c>
      <c r="Z459" s="70">
        <v>45869</v>
      </c>
      <c r="AA459" s="70" t="s">
        <v>89</v>
      </c>
      <c r="AB459" s="70">
        <v>45900</v>
      </c>
      <c r="AC459" s="49">
        <f t="shared" si="35"/>
        <v>31</v>
      </c>
      <c r="AD459" s="65">
        <v>0</v>
      </c>
      <c r="AE459" s="68">
        <v>0</v>
      </c>
      <c r="AF459" s="65">
        <v>0</v>
      </c>
      <c r="AG459" s="77" t="s">
        <v>89</v>
      </c>
      <c r="AH459" s="49">
        <f t="shared" si="36"/>
        <v>0</v>
      </c>
      <c r="AI459" s="65">
        <v>0</v>
      </c>
      <c r="AJ459" s="68">
        <v>0</v>
      </c>
      <c r="AK459" s="65" t="s">
        <v>89</v>
      </c>
      <c r="AL459" s="78" t="s">
        <v>89</v>
      </c>
      <c r="AM459" s="65">
        <v>0</v>
      </c>
      <c r="AN459" s="78" t="s">
        <v>89</v>
      </c>
      <c r="AO459" s="78" t="s">
        <v>89</v>
      </c>
      <c r="AP459" s="78" t="s">
        <v>89</v>
      </c>
      <c r="AQ459" s="49">
        <f t="shared" si="37"/>
        <v>0</v>
      </c>
      <c r="AR459" s="49">
        <f>+L459+AE459-AJ459</f>
        <v>3200000</v>
      </c>
      <c r="AS459" s="65" t="s">
        <v>87</v>
      </c>
      <c r="AT459" s="68">
        <v>3200000</v>
      </c>
      <c r="AU459" s="65" t="s">
        <v>90</v>
      </c>
      <c r="AV459" s="68">
        <v>0</v>
      </c>
      <c r="AW459" s="75" t="s">
        <v>89</v>
      </c>
      <c r="AX459" s="224">
        <v>0</v>
      </c>
      <c r="AY459" s="79">
        <f t="shared" si="38"/>
        <v>3200000</v>
      </c>
      <c r="AZ459" s="223">
        <f t="shared" si="39"/>
        <v>0</v>
      </c>
      <c r="BA459" s="74">
        <v>1</v>
      </c>
      <c r="BB459" s="75" t="s">
        <v>89</v>
      </c>
      <c r="BC459" s="65" t="s">
        <v>103</v>
      </c>
      <c r="BD459" s="400" t="s">
        <v>5762</v>
      </c>
      <c r="BE459" s="221" t="s">
        <v>87</v>
      </c>
      <c r="BF459" s="221" t="s">
        <v>87</v>
      </c>
    </row>
    <row r="460" spans="2:58" x14ac:dyDescent="0.25">
      <c r="B460" s="221">
        <v>2025</v>
      </c>
      <c r="C460" s="221">
        <v>891780111</v>
      </c>
      <c r="D460" s="221" t="s">
        <v>78</v>
      </c>
      <c r="E460" s="49" t="s">
        <v>5761</v>
      </c>
      <c r="F460" s="65" t="s">
        <v>5760</v>
      </c>
      <c r="G460" s="65">
        <v>0</v>
      </c>
      <c r="H460" s="65" t="s">
        <v>81</v>
      </c>
      <c r="I460" s="65" t="s">
        <v>82</v>
      </c>
      <c r="J460" s="67" t="s">
        <v>83</v>
      </c>
      <c r="K460" s="66" t="s">
        <v>5759</v>
      </c>
      <c r="L460" s="68">
        <v>15780000</v>
      </c>
      <c r="M460" s="65" t="s">
        <v>85</v>
      </c>
      <c r="N460" s="66" t="s">
        <v>5758</v>
      </c>
      <c r="O460" s="66">
        <v>1004373006</v>
      </c>
      <c r="P460" s="66">
        <v>123</v>
      </c>
      <c r="Q460" s="70">
        <v>45679</v>
      </c>
      <c r="R460" s="66">
        <v>1353279124</v>
      </c>
      <c r="S460" s="70">
        <v>45869</v>
      </c>
      <c r="T460" s="68">
        <v>15780000</v>
      </c>
      <c r="U460" s="68">
        <v>27256</v>
      </c>
      <c r="V460" s="65" t="s">
        <v>87</v>
      </c>
      <c r="W460" s="68">
        <v>1072646524</v>
      </c>
      <c r="X460" s="67" t="s">
        <v>3359</v>
      </c>
      <c r="Y460" s="70">
        <v>45869</v>
      </c>
      <c r="Z460" s="70">
        <v>45869</v>
      </c>
      <c r="AA460" s="70" t="s">
        <v>89</v>
      </c>
      <c r="AB460" s="70">
        <v>46021</v>
      </c>
      <c r="AC460" s="49">
        <f t="shared" si="35"/>
        <v>152</v>
      </c>
      <c r="AD460" s="65">
        <v>0</v>
      </c>
      <c r="AE460" s="68">
        <v>0</v>
      </c>
      <c r="AF460" s="65">
        <v>0</v>
      </c>
      <c r="AG460" s="77" t="s">
        <v>89</v>
      </c>
      <c r="AH460" s="49">
        <f t="shared" si="36"/>
        <v>0</v>
      </c>
      <c r="AI460" s="65">
        <v>0</v>
      </c>
      <c r="AJ460" s="68">
        <v>0</v>
      </c>
      <c r="AK460" s="65" t="s">
        <v>89</v>
      </c>
      <c r="AL460" s="78" t="s">
        <v>89</v>
      </c>
      <c r="AM460" s="65">
        <v>0</v>
      </c>
      <c r="AN460" s="78" t="s">
        <v>89</v>
      </c>
      <c r="AO460" s="78" t="s">
        <v>89</v>
      </c>
      <c r="AP460" s="78" t="s">
        <v>89</v>
      </c>
      <c r="AQ460" s="49">
        <f t="shared" si="37"/>
        <v>0</v>
      </c>
      <c r="AR460" s="49">
        <f>+L460+AE460-AJ460</f>
        <v>15780000</v>
      </c>
      <c r="AS460" s="65" t="s">
        <v>87</v>
      </c>
      <c r="AT460" s="68">
        <v>15780000</v>
      </c>
      <c r="AU460" s="65" t="s">
        <v>90</v>
      </c>
      <c r="AV460" s="68">
        <v>0</v>
      </c>
      <c r="AW460" s="75" t="s">
        <v>89</v>
      </c>
      <c r="AX460" s="224">
        <v>0</v>
      </c>
      <c r="AY460" s="79">
        <f t="shared" si="38"/>
        <v>15780000</v>
      </c>
      <c r="AZ460" s="223">
        <f t="shared" si="39"/>
        <v>0</v>
      </c>
      <c r="BA460" s="74">
        <v>0</v>
      </c>
      <c r="BB460" s="75" t="s">
        <v>89</v>
      </c>
      <c r="BC460" s="65" t="s">
        <v>108</v>
      </c>
      <c r="BD460" s="400" t="s">
        <v>5757</v>
      </c>
      <c r="BE460" s="221" t="s">
        <v>87</v>
      </c>
      <c r="BF460" s="221" t="s">
        <v>87</v>
      </c>
    </row>
    <row r="461" spans="2:58" x14ac:dyDescent="0.25">
      <c r="B461" s="221">
        <v>2025</v>
      </c>
      <c r="C461" s="221">
        <v>891780111</v>
      </c>
      <c r="D461" s="221" t="s">
        <v>78</v>
      </c>
      <c r="E461" s="49" t="s">
        <v>5756</v>
      </c>
      <c r="F461" s="65" t="s">
        <v>5755</v>
      </c>
      <c r="G461" s="65">
        <v>0</v>
      </c>
      <c r="H461" s="65" t="s">
        <v>81</v>
      </c>
      <c r="I461" s="65" t="s">
        <v>3368</v>
      </c>
      <c r="J461" s="67" t="s">
        <v>83</v>
      </c>
      <c r="K461" s="66" t="s">
        <v>5754</v>
      </c>
      <c r="L461" s="68">
        <v>26000000</v>
      </c>
      <c r="M461" s="65" t="s">
        <v>85</v>
      </c>
      <c r="N461" s="66" t="s">
        <v>5753</v>
      </c>
      <c r="O461" s="66">
        <v>1065846090</v>
      </c>
      <c r="P461" s="66">
        <v>1674</v>
      </c>
      <c r="Q461" s="70">
        <v>45862</v>
      </c>
      <c r="R461" s="66">
        <v>2142840000</v>
      </c>
      <c r="S461" s="70">
        <v>45870</v>
      </c>
      <c r="T461" s="68">
        <v>26000000</v>
      </c>
      <c r="U461" s="68">
        <v>27410</v>
      </c>
      <c r="V461" s="65" t="s">
        <v>87</v>
      </c>
      <c r="W461" s="68">
        <v>1082939683</v>
      </c>
      <c r="X461" s="67" t="s">
        <v>3365</v>
      </c>
      <c r="Y461" s="70">
        <v>45869</v>
      </c>
      <c r="Z461" s="70">
        <v>45870</v>
      </c>
      <c r="AA461" s="70" t="s">
        <v>89</v>
      </c>
      <c r="AB461" s="70">
        <v>46003</v>
      </c>
      <c r="AC461" s="49">
        <f t="shared" si="35"/>
        <v>133</v>
      </c>
      <c r="AD461" s="65">
        <v>0</v>
      </c>
      <c r="AE461" s="68">
        <v>0</v>
      </c>
      <c r="AF461" s="65">
        <v>0</v>
      </c>
      <c r="AG461" s="77" t="s">
        <v>89</v>
      </c>
      <c r="AH461" s="49">
        <f t="shared" si="36"/>
        <v>0</v>
      </c>
      <c r="AI461" s="65">
        <v>0</v>
      </c>
      <c r="AJ461" s="68">
        <v>0</v>
      </c>
      <c r="AK461" s="65" t="s">
        <v>89</v>
      </c>
      <c r="AL461" s="78" t="s">
        <v>89</v>
      </c>
      <c r="AM461" s="65">
        <v>0</v>
      </c>
      <c r="AN461" s="78" t="s">
        <v>89</v>
      </c>
      <c r="AO461" s="78" t="s">
        <v>89</v>
      </c>
      <c r="AP461" s="78" t="s">
        <v>89</v>
      </c>
      <c r="AQ461" s="49">
        <f t="shared" si="37"/>
        <v>0</v>
      </c>
      <c r="AR461" s="49">
        <f>+L461+AE461-AJ461</f>
        <v>26000000</v>
      </c>
      <c r="AS461" s="65" t="s">
        <v>90</v>
      </c>
      <c r="AT461" s="68">
        <v>0</v>
      </c>
      <c r="AU461" s="65" t="s">
        <v>90</v>
      </c>
      <c r="AV461" s="68">
        <v>0</v>
      </c>
      <c r="AW461" s="75" t="s">
        <v>89</v>
      </c>
      <c r="AX461" s="224">
        <v>0</v>
      </c>
      <c r="AY461" s="79">
        <f t="shared" si="38"/>
        <v>26000000</v>
      </c>
      <c r="AZ461" s="223">
        <f t="shared" si="39"/>
        <v>0</v>
      </c>
      <c r="BA461" s="74">
        <v>0</v>
      </c>
      <c r="BB461" s="75" t="s">
        <v>89</v>
      </c>
      <c r="BC461" s="65" t="s">
        <v>108</v>
      </c>
      <c r="BD461" s="400" t="s">
        <v>5752</v>
      </c>
      <c r="BE461" s="221" t="s">
        <v>87</v>
      </c>
      <c r="BF461" s="221" t="s">
        <v>87</v>
      </c>
    </row>
    <row r="462" spans="2:58" x14ac:dyDescent="0.25">
      <c r="B462" s="221">
        <v>2025</v>
      </c>
      <c r="C462" s="221">
        <v>891780111</v>
      </c>
      <c r="D462" s="221" t="s">
        <v>78</v>
      </c>
      <c r="E462" s="49" t="s">
        <v>5751</v>
      </c>
      <c r="F462" s="65" t="s">
        <v>5750</v>
      </c>
      <c r="G462" s="65">
        <v>0</v>
      </c>
      <c r="H462" s="65" t="s">
        <v>81</v>
      </c>
      <c r="I462" s="65" t="s">
        <v>82</v>
      </c>
      <c r="J462" s="67" t="s">
        <v>83</v>
      </c>
      <c r="K462" s="66" t="s">
        <v>5749</v>
      </c>
      <c r="L462" s="68">
        <v>11200000</v>
      </c>
      <c r="M462" s="65" t="s">
        <v>85</v>
      </c>
      <c r="N462" s="66" t="s">
        <v>5748</v>
      </c>
      <c r="O462" s="66">
        <v>304228</v>
      </c>
      <c r="P462" s="66">
        <v>1576</v>
      </c>
      <c r="Q462" s="70">
        <v>45854</v>
      </c>
      <c r="R462" s="66">
        <v>21100000</v>
      </c>
      <c r="S462" s="70">
        <v>45870</v>
      </c>
      <c r="T462" s="68">
        <v>11200000</v>
      </c>
      <c r="U462" s="68">
        <v>27417</v>
      </c>
      <c r="V462" s="65" t="s">
        <v>87</v>
      </c>
      <c r="W462" s="68">
        <v>85155333</v>
      </c>
      <c r="X462" s="67" t="s">
        <v>3595</v>
      </c>
      <c r="Y462" s="70">
        <v>45869</v>
      </c>
      <c r="Z462" s="70">
        <v>45870</v>
      </c>
      <c r="AA462" s="70" t="s">
        <v>89</v>
      </c>
      <c r="AB462" s="70">
        <v>45991</v>
      </c>
      <c r="AC462" s="49">
        <f t="shared" si="35"/>
        <v>121</v>
      </c>
      <c r="AD462" s="65">
        <v>0</v>
      </c>
      <c r="AE462" s="68">
        <v>0</v>
      </c>
      <c r="AF462" s="65">
        <v>0</v>
      </c>
      <c r="AG462" s="77" t="s">
        <v>89</v>
      </c>
      <c r="AH462" s="49">
        <f t="shared" si="36"/>
        <v>0</v>
      </c>
      <c r="AI462" s="65">
        <v>0</v>
      </c>
      <c r="AJ462" s="68">
        <v>0</v>
      </c>
      <c r="AK462" s="65" t="s">
        <v>89</v>
      </c>
      <c r="AL462" s="78" t="s">
        <v>89</v>
      </c>
      <c r="AM462" s="65">
        <v>0</v>
      </c>
      <c r="AN462" s="78" t="s">
        <v>89</v>
      </c>
      <c r="AO462" s="78" t="s">
        <v>89</v>
      </c>
      <c r="AP462" s="78" t="s">
        <v>89</v>
      </c>
      <c r="AQ462" s="49">
        <f t="shared" si="37"/>
        <v>0</v>
      </c>
      <c r="AR462" s="49">
        <f>+L462+AE462-AJ462</f>
        <v>11200000</v>
      </c>
      <c r="AS462" s="65" t="s">
        <v>87</v>
      </c>
      <c r="AT462" s="68">
        <v>11200000</v>
      </c>
      <c r="AU462" s="65" t="s">
        <v>90</v>
      </c>
      <c r="AV462" s="68">
        <v>0</v>
      </c>
      <c r="AW462" s="75" t="s">
        <v>89</v>
      </c>
      <c r="AX462" s="224">
        <v>0</v>
      </c>
      <c r="AY462" s="79">
        <f t="shared" si="38"/>
        <v>11200000</v>
      </c>
      <c r="AZ462" s="223">
        <f t="shared" si="39"/>
        <v>0</v>
      </c>
      <c r="BA462" s="74">
        <v>0</v>
      </c>
      <c r="BB462" s="75" t="s">
        <v>89</v>
      </c>
      <c r="BC462" s="65" t="s">
        <v>108</v>
      </c>
      <c r="BD462" s="400" t="s">
        <v>5747</v>
      </c>
      <c r="BE462" s="221" t="s">
        <v>87</v>
      </c>
      <c r="BF462" s="221" t="s">
        <v>87</v>
      </c>
    </row>
    <row r="463" spans="2:58" x14ac:dyDescent="0.25">
      <c r="B463" s="221">
        <v>2025</v>
      </c>
      <c r="C463" s="221">
        <v>891780111</v>
      </c>
      <c r="D463" s="221" t="s">
        <v>78</v>
      </c>
      <c r="E463" s="49" t="s">
        <v>5746</v>
      </c>
      <c r="F463" s="65" t="s">
        <v>5745</v>
      </c>
      <c r="G463" s="65">
        <v>0</v>
      </c>
      <c r="H463" s="65" t="s">
        <v>81</v>
      </c>
      <c r="I463" s="65" t="s">
        <v>82</v>
      </c>
      <c r="J463" s="67" t="s">
        <v>83</v>
      </c>
      <c r="K463" s="66" t="s">
        <v>5744</v>
      </c>
      <c r="L463" s="68">
        <v>15780000</v>
      </c>
      <c r="M463" s="65" t="s">
        <v>85</v>
      </c>
      <c r="N463" s="66" t="s">
        <v>5743</v>
      </c>
      <c r="O463" s="66">
        <v>1082956825</v>
      </c>
      <c r="P463" s="66">
        <v>123</v>
      </c>
      <c r="Q463" s="70">
        <v>45679</v>
      </c>
      <c r="R463" s="66">
        <v>1353279124</v>
      </c>
      <c r="S463" s="70">
        <v>45869</v>
      </c>
      <c r="T463" s="68">
        <v>15780000</v>
      </c>
      <c r="U463" s="68">
        <v>27255</v>
      </c>
      <c r="V463" s="65" t="s">
        <v>87</v>
      </c>
      <c r="W463" s="68">
        <v>1072646524</v>
      </c>
      <c r="X463" s="67" t="s">
        <v>3359</v>
      </c>
      <c r="Y463" s="70">
        <v>45869</v>
      </c>
      <c r="Z463" s="70">
        <v>45869</v>
      </c>
      <c r="AA463" s="70" t="s">
        <v>89</v>
      </c>
      <c r="AB463" s="70">
        <v>46021</v>
      </c>
      <c r="AC463" s="49">
        <f t="shared" si="35"/>
        <v>152</v>
      </c>
      <c r="AD463" s="65">
        <v>0</v>
      </c>
      <c r="AE463" s="68">
        <v>0</v>
      </c>
      <c r="AF463" s="65">
        <v>0</v>
      </c>
      <c r="AG463" s="77" t="s">
        <v>89</v>
      </c>
      <c r="AH463" s="49">
        <f t="shared" si="36"/>
        <v>0</v>
      </c>
      <c r="AI463" s="65">
        <v>0</v>
      </c>
      <c r="AJ463" s="68">
        <v>0</v>
      </c>
      <c r="AK463" s="65" t="s">
        <v>89</v>
      </c>
      <c r="AL463" s="78" t="s">
        <v>89</v>
      </c>
      <c r="AM463" s="65">
        <v>0</v>
      </c>
      <c r="AN463" s="78" t="s">
        <v>89</v>
      </c>
      <c r="AO463" s="78" t="s">
        <v>89</v>
      </c>
      <c r="AP463" s="78" t="s">
        <v>89</v>
      </c>
      <c r="AQ463" s="49">
        <f t="shared" si="37"/>
        <v>0</v>
      </c>
      <c r="AR463" s="49">
        <f>+L463+AE463-AJ463</f>
        <v>15780000</v>
      </c>
      <c r="AS463" s="65" t="s">
        <v>87</v>
      </c>
      <c r="AT463" s="68">
        <v>15780000</v>
      </c>
      <c r="AU463" s="65" t="s">
        <v>90</v>
      </c>
      <c r="AV463" s="68">
        <v>0</v>
      </c>
      <c r="AW463" s="75" t="s">
        <v>89</v>
      </c>
      <c r="AX463" s="224">
        <v>0</v>
      </c>
      <c r="AY463" s="79">
        <f t="shared" si="38"/>
        <v>15780000</v>
      </c>
      <c r="AZ463" s="223">
        <f t="shared" si="39"/>
        <v>0</v>
      </c>
      <c r="BA463" s="74">
        <v>0</v>
      </c>
      <c r="BB463" s="75" t="s">
        <v>89</v>
      </c>
      <c r="BC463" s="65" t="s">
        <v>108</v>
      </c>
      <c r="BD463" s="400" t="s">
        <v>5742</v>
      </c>
      <c r="BE463" s="221" t="s">
        <v>87</v>
      </c>
      <c r="BF463" s="221" t="s">
        <v>87</v>
      </c>
    </row>
    <row r="464" spans="2:58" x14ac:dyDescent="0.25">
      <c r="B464" s="221">
        <v>2025</v>
      </c>
      <c r="C464" s="221">
        <v>891780111</v>
      </c>
      <c r="D464" s="221" t="s">
        <v>78</v>
      </c>
      <c r="E464" s="49" t="s">
        <v>5741</v>
      </c>
      <c r="F464" s="65" t="s">
        <v>5740</v>
      </c>
      <c r="G464" s="65">
        <v>0</v>
      </c>
      <c r="H464" s="65" t="s">
        <v>81</v>
      </c>
      <c r="I464" s="65" t="s">
        <v>82</v>
      </c>
      <c r="J464" s="67" t="s">
        <v>83</v>
      </c>
      <c r="K464" s="66" t="s">
        <v>5739</v>
      </c>
      <c r="L464" s="68">
        <v>16170000</v>
      </c>
      <c r="M464" s="65" t="s">
        <v>85</v>
      </c>
      <c r="N464" s="66" t="s">
        <v>5738</v>
      </c>
      <c r="O464" s="66">
        <v>57444678</v>
      </c>
      <c r="P464" s="66">
        <v>123</v>
      </c>
      <c r="Q464" s="70">
        <v>45679</v>
      </c>
      <c r="R464" s="66">
        <v>1353279124</v>
      </c>
      <c r="S464" s="70">
        <v>45869</v>
      </c>
      <c r="T464" s="68">
        <v>16170000</v>
      </c>
      <c r="U464" s="68">
        <v>27254</v>
      </c>
      <c r="V464" s="65" t="s">
        <v>87</v>
      </c>
      <c r="W464" s="68">
        <v>1072646524</v>
      </c>
      <c r="X464" s="67" t="s">
        <v>3359</v>
      </c>
      <c r="Y464" s="70">
        <v>45869</v>
      </c>
      <c r="Z464" s="70">
        <v>45869</v>
      </c>
      <c r="AA464" s="70" t="s">
        <v>89</v>
      </c>
      <c r="AB464" s="70">
        <v>46011</v>
      </c>
      <c r="AC464" s="49">
        <f t="shared" si="35"/>
        <v>142</v>
      </c>
      <c r="AD464" s="65">
        <v>0</v>
      </c>
      <c r="AE464" s="68">
        <v>0</v>
      </c>
      <c r="AF464" s="65">
        <v>0</v>
      </c>
      <c r="AG464" s="77" t="s">
        <v>89</v>
      </c>
      <c r="AH464" s="49">
        <f t="shared" si="36"/>
        <v>0</v>
      </c>
      <c r="AI464" s="65">
        <v>0</v>
      </c>
      <c r="AJ464" s="68">
        <v>0</v>
      </c>
      <c r="AK464" s="65" t="s">
        <v>89</v>
      </c>
      <c r="AL464" s="78" t="s">
        <v>89</v>
      </c>
      <c r="AM464" s="65">
        <v>0</v>
      </c>
      <c r="AN464" s="78" t="s">
        <v>89</v>
      </c>
      <c r="AO464" s="78" t="s">
        <v>89</v>
      </c>
      <c r="AP464" s="78" t="s">
        <v>89</v>
      </c>
      <c r="AQ464" s="49">
        <f t="shared" si="37"/>
        <v>0</v>
      </c>
      <c r="AR464" s="49">
        <f>+L464+AE464-AJ464</f>
        <v>16170000</v>
      </c>
      <c r="AS464" s="65" t="s">
        <v>87</v>
      </c>
      <c r="AT464" s="68">
        <v>16170000</v>
      </c>
      <c r="AU464" s="65" t="s">
        <v>90</v>
      </c>
      <c r="AV464" s="68">
        <v>0</v>
      </c>
      <c r="AW464" s="75" t="s">
        <v>89</v>
      </c>
      <c r="AX464" s="224">
        <v>0</v>
      </c>
      <c r="AY464" s="79">
        <f t="shared" si="38"/>
        <v>16170000</v>
      </c>
      <c r="AZ464" s="223">
        <f t="shared" si="39"/>
        <v>0</v>
      </c>
      <c r="BA464" s="74">
        <v>0</v>
      </c>
      <c r="BB464" s="75" t="s">
        <v>89</v>
      </c>
      <c r="BC464" s="65" t="s">
        <v>108</v>
      </c>
      <c r="BD464" s="400" t="s">
        <v>5737</v>
      </c>
      <c r="BE464" s="221" t="s">
        <v>87</v>
      </c>
      <c r="BF464" s="221" t="s">
        <v>87</v>
      </c>
    </row>
    <row r="465" spans="2:58" x14ac:dyDescent="0.25">
      <c r="B465" s="221">
        <v>2025</v>
      </c>
      <c r="C465" s="221">
        <v>891780111</v>
      </c>
      <c r="D465" s="221" t="s">
        <v>78</v>
      </c>
      <c r="E465" s="49" t="s">
        <v>5736</v>
      </c>
      <c r="F465" s="65" t="s">
        <v>5735</v>
      </c>
      <c r="G465" s="65">
        <v>0</v>
      </c>
      <c r="H465" s="65" t="s">
        <v>81</v>
      </c>
      <c r="I465" s="65" t="s">
        <v>82</v>
      </c>
      <c r="J465" s="67" t="s">
        <v>83</v>
      </c>
      <c r="K465" s="66" t="s">
        <v>5734</v>
      </c>
      <c r="L465" s="68">
        <v>15780000</v>
      </c>
      <c r="M465" s="65" t="s">
        <v>85</v>
      </c>
      <c r="N465" s="66" t="s">
        <v>5733</v>
      </c>
      <c r="O465" s="66">
        <v>1083040130</v>
      </c>
      <c r="P465" s="66">
        <v>123</v>
      </c>
      <c r="Q465" s="70">
        <v>45679</v>
      </c>
      <c r="R465" s="66">
        <v>1353279124</v>
      </c>
      <c r="S465" s="70">
        <v>45869</v>
      </c>
      <c r="T465" s="68">
        <v>15780000</v>
      </c>
      <c r="U465" s="68">
        <v>27269</v>
      </c>
      <c r="V465" s="65" t="s">
        <v>87</v>
      </c>
      <c r="W465" s="68">
        <v>1072646524</v>
      </c>
      <c r="X465" s="67" t="s">
        <v>3359</v>
      </c>
      <c r="Y465" s="70">
        <v>45869</v>
      </c>
      <c r="Z465" s="70">
        <v>45869</v>
      </c>
      <c r="AA465" s="70" t="s">
        <v>89</v>
      </c>
      <c r="AB465" s="70">
        <v>46021</v>
      </c>
      <c r="AC465" s="49">
        <f t="shared" si="35"/>
        <v>152</v>
      </c>
      <c r="AD465" s="65">
        <v>0</v>
      </c>
      <c r="AE465" s="68">
        <v>0</v>
      </c>
      <c r="AF465" s="65">
        <v>0</v>
      </c>
      <c r="AG465" s="77" t="s">
        <v>89</v>
      </c>
      <c r="AH465" s="49">
        <f t="shared" si="36"/>
        <v>0</v>
      </c>
      <c r="AI465" s="65">
        <v>0</v>
      </c>
      <c r="AJ465" s="68">
        <v>0</v>
      </c>
      <c r="AK465" s="65" t="s">
        <v>89</v>
      </c>
      <c r="AL465" s="78" t="s">
        <v>89</v>
      </c>
      <c r="AM465" s="65">
        <v>0</v>
      </c>
      <c r="AN465" s="78" t="s">
        <v>89</v>
      </c>
      <c r="AO465" s="78" t="s">
        <v>89</v>
      </c>
      <c r="AP465" s="78" t="s">
        <v>89</v>
      </c>
      <c r="AQ465" s="49">
        <f t="shared" si="37"/>
        <v>0</v>
      </c>
      <c r="AR465" s="49">
        <f>+L465+AE465-AJ465</f>
        <v>15780000</v>
      </c>
      <c r="AS465" s="65" t="s">
        <v>87</v>
      </c>
      <c r="AT465" s="68">
        <v>15780000</v>
      </c>
      <c r="AU465" s="65" t="s">
        <v>90</v>
      </c>
      <c r="AV465" s="68">
        <v>0</v>
      </c>
      <c r="AW465" s="75" t="s">
        <v>89</v>
      </c>
      <c r="AX465" s="224">
        <v>0</v>
      </c>
      <c r="AY465" s="79">
        <f t="shared" si="38"/>
        <v>15780000</v>
      </c>
      <c r="AZ465" s="223">
        <f t="shared" si="39"/>
        <v>0</v>
      </c>
      <c r="BA465" s="74">
        <v>0</v>
      </c>
      <c r="BB465" s="75" t="s">
        <v>89</v>
      </c>
      <c r="BC465" s="65" t="s">
        <v>108</v>
      </c>
      <c r="BD465" s="400" t="s">
        <v>5732</v>
      </c>
      <c r="BE465" s="221" t="s">
        <v>87</v>
      </c>
      <c r="BF465" s="221" t="s">
        <v>87</v>
      </c>
    </row>
    <row r="466" spans="2:58" x14ac:dyDescent="0.25">
      <c r="B466" s="221">
        <v>2025</v>
      </c>
      <c r="C466" s="221">
        <v>891780111</v>
      </c>
      <c r="D466" s="221" t="s">
        <v>78</v>
      </c>
      <c r="E466" s="49" t="s">
        <v>5731</v>
      </c>
      <c r="F466" s="65" t="s">
        <v>5730</v>
      </c>
      <c r="G466" s="65">
        <v>0</v>
      </c>
      <c r="H466" s="65" t="s">
        <v>81</v>
      </c>
      <c r="I466" s="65" t="s">
        <v>3368</v>
      </c>
      <c r="J466" s="67" t="s">
        <v>83</v>
      </c>
      <c r="K466" s="66" t="s">
        <v>5729</v>
      </c>
      <c r="L466" s="68">
        <v>21000000</v>
      </c>
      <c r="M466" s="65" t="s">
        <v>85</v>
      </c>
      <c r="N466" s="66" t="s">
        <v>5728</v>
      </c>
      <c r="O466" s="66">
        <v>1083023702</v>
      </c>
      <c r="P466" s="66">
        <v>1637</v>
      </c>
      <c r="Q466" s="70">
        <v>45859</v>
      </c>
      <c r="R466" s="66">
        <v>43500000</v>
      </c>
      <c r="S466" s="70">
        <v>45870</v>
      </c>
      <c r="T466" s="68">
        <v>21000000</v>
      </c>
      <c r="U466" s="68">
        <v>27403</v>
      </c>
      <c r="V466" s="65" t="s">
        <v>87</v>
      </c>
      <c r="W466" s="68">
        <v>85155333</v>
      </c>
      <c r="X466" s="67" t="s">
        <v>3595</v>
      </c>
      <c r="Y466" s="70">
        <v>45870</v>
      </c>
      <c r="Z466" s="70">
        <v>45870</v>
      </c>
      <c r="AA466" s="70" t="s">
        <v>89</v>
      </c>
      <c r="AB466" s="70">
        <v>46006</v>
      </c>
      <c r="AC466" s="49">
        <f t="shared" si="35"/>
        <v>136</v>
      </c>
      <c r="AD466" s="65">
        <v>0</v>
      </c>
      <c r="AE466" s="68">
        <v>0</v>
      </c>
      <c r="AF466" s="65">
        <v>0</v>
      </c>
      <c r="AG466" s="77" t="s">
        <v>89</v>
      </c>
      <c r="AH466" s="49">
        <f t="shared" si="36"/>
        <v>0</v>
      </c>
      <c r="AI466" s="65">
        <v>0</v>
      </c>
      <c r="AJ466" s="68">
        <v>0</v>
      </c>
      <c r="AK466" s="65" t="s">
        <v>89</v>
      </c>
      <c r="AL466" s="78" t="s">
        <v>89</v>
      </c>
      <c r="AM466" s="65">
        <v>0</v>
      </c>
      <c r="AN466" s="78" t="s">
        <v>89</v>
      </c>
      <c r="AO466" s="78" t="s">
        <v>89</v>
      </c>
      <c r="AP466" s="78" t="s">
        <v>89</v>
      </c>
      <c r="AQ466" s="49">
        <f t="shared" si="37"/>
        <v>0</v>
      </c>
      <c r="AR466" s="49">
        <f>+L466+AE466-AJ466</f>
        <v>21000000</v>
      </c>
      <c r="AS466" s="65" t="s">
        <v>90</v>
      </c>
      <c r="AT466" s="68">
        <v>0</v>
      </c>
      <c r="AU466" s="65" t="s">
        <v>90</v>
      </c>
      <c r="AV466" s="68">
        <v>0</v>
      </c>
      <c r="AW466" s="75" t="s">
        <v>89</v>
      </c>
      <c r="AX466" s="224">
        <v>0</v>
      </c>
      <c r="AY466" s="79">
        <f t="shared" si="38"/>
        <v>21000000</v>
      </c>
      <c r="AZ466" s="223">
        <f t="shared" si="39"/>
        <v>0</v>
      </c>
      <c r="BA466" s="74">
        <v>0</v>
      </c>
      <c r="BB466" s="75" t="s">
        <v>89</v>
      </c>
      <c r="BC466" s="65" t="s">
        <v>108</v>
      </c>
      <c r="BD466" s="400" t="s">
        <v>5727</v>
      </c>
      <c r="BE466" s="221" t="s">
        <v>87</v>
      </c>
      <c r="BF466" s="221" t="s">
        <v>87</v>
      </c>
    </row>
    <row r="467" spans="2:58" x14ac:dyDescent="0.25">
      <c r="B467" s="221">
        <v>2025</v>
      </c>
      <c r="C467" s="221">
        <v>891780111</v>
      </c>
      <c r="D467" s="221" t="s">
        <v>78</v>
      </c>
      <c r="E467" s="49" t="s">
        <v>5726</v>
      </c>
      <c r="F467" s="65" t="s">
        <v>5725</v>
      </c>
      <c r="G467" s="65">
        <v>0</v>
      </c>
      <c r="H467" s="65" t="s">
        <v>81</v>
      </c>
      <c r="I467" s="65" t="s">
        <v>3368</v>
      </c>
      <c r="J467" s="67" t="s">
        <v>83</v>
      </c>
      <c r="K467" s="66" t="s">
        <v>5724</v>
      </c>
      <c r="L467" s="68">
        <v>3500000</v>
      </c>
      <c r="M467" s="65" t="s">
        <v>85</v>
      </c>
      <c r="N467" s="66" t="s">
        <v>5723</v>
      </c>
      <c r="O467" s="66">
        <v>1082927824</v>
      </c>
      <c r="P467" s="66">
        <v>1466</v>
      </c>
      <c r="Q467" s="70">
        <v>45846</v>
      </c>
      <c r="R467" s="66">
        <v>3500000</v>
      </c>
      <c r="S467" s="70">
        <v>45870</v>
      </c>
      <c r="T467" s="66">
        <v>3500000</v>
      </c>
      <c r="U467" s="68">
        <v>27404</v>
      </c>
      <c r="V467" s="65" t="s">
        <v>87</v>
      </c>
      <c r="W467" s="68">
        <v>72221403</v>
      </c>
      <c r="X467" s="67" t="s">
        <v>4998</v>
      </c>
      <c r="Y467" s="70">
        <v>45870</v>
      </c>
      <c r="Z467" s="70">
        <v>45870</v>
      </c>
      <c r="AA467" s="70" t="s">
        <v>89</v>
      </c>
      <c r="AB467" s="70">
        <v>45893</v>
      </c>
      <c r="AC467" s="49">
        <f t="shared" si="35"/>
        <v>23</v>
      </c>
      <c r="AD467" s="65">
        <v>0</v>
      </c>
      <c r="AE467" s="68">
        <v>0</v>
      </c>
      <c r="AF467" s="65">
        <v>0</v>
      </c>
      <c r="AG467" s="77" t="s">
        <v>89</v>
      </c>
      <c r="AH467" s="49">
        <f t="shared" si="36"/>
        <v>0</v>
      </c>
      <c r="AI467" s="65">
        <v>0</v>
      </c>
      <c r="AJ467" s="68">
        <v>0</v>
      </c>
      <c r="AK467" s="65" t="s">
        <v>89</v>
      </c>
      <c r="AL467" s="78" t="s">
        <v>89</v>
      </c>
      <c r="AM467" s="65">
        <v>0</v>
      </c>
      <c r="AN467" s="78" t="s">
        <v>89</v>
      </c>
      <c r="AO467" s="78" t="s">
        <v>89</v>
      </c>
      <c r="AP467" s="78" t="s">
        <v>89</v>
      </c>
      <c r="AQ467" s="49">
        <f t="shared" si="37"/>
        <v>0</v>
      </c>
      <c r="AR467" s="49">
        <f>+L467+AE467-AJ467</f>
        <v>3500000</v>
      </c>
      <c r="AS467" s="65" t="s">
        <v>90</v>
      </c>
      <c r="AT467" s="68">
        <v>0</v>
      </c>
      <c r="AU467" s="65" t="s">
        <v>90</v>
      </c>
      <c r="AV467" s="68">
        <v>0</v>
      </c>
      <c r="AW467" s="75" t="s">
        <v>89</v>
      </c>
      <c r="AX467" s="224">
        <v>0</v>
      </c>
      <c r="AY467" s="79">
        <f t="shared" si="38"/>
        <v>3500000</v>
      </c>
      <c r="AZ467" s="223">
        <f t="shared" si="39"/>
        <v>0</v>
      </c>
      <c r="BA467" s="74">
        <v>1</v>
      </c>
      <c r="BB467" s="75" t="s">
        <v>89</v>
      </c>
      <c r="BC467" s="65" t="s">
        <v>103</v>
      </c>
      <c r="BD467" s="400" t="s">
        <v>5722</v>
      </c>
      <c r="BE467" s="221" t="s">
        <v>87</v>
      </c>
      <c r="BF467" s="221" t="s">
        <v>87</v>
      </c>
    </row>
    <row r="468" spans="2:58" x14ac:dyDescent="0.25">
      <c r="B468" s="221">
        <v>2025</v>
      </c>
      <c r="C468" s="221">
        <v>891780111</v>
      </c>
      <c r="D468" s="221" t="s">
        <v>78</v>
      </c>
      <c r="E468" s="49" t="s">
        <v>5721</v>
      </c>
      <c r="F468" s="65" t="s">
        <v>5720</v>
      </c>
      <c r="G468" s="65">
        <v>0</v>
      </c>
      <c r="H468" s="65" t="s">
        <v>81</v>
      </c>
      <c r="I468" s="65" t="s">
        <v>3368</v>
      </c>
      <c r="J468" s="67" t="s">
        <v>83</v>
      </c>
      <c r="K468" s="66" t="s">
        <v>5719</v>
      </c>
      <c r="L468" s="68">
        <v>44887990</v>
      </c>
      <c r="M468" s="65" t="s">
        <v>85</v>
      </c>
      <c r="N468" s="66" t="s">
        <v>5718</v>
      </c>
      <c r="O468" s="66">
        <v>901926664</v>
      </c>
      <c r="P468" s="66">
        <v>1690</v>
      </c>
      <c r="Q468" s="70">
        <v>45863</v>
      </c>
      <c r="R468" s="66">
        <v>44887990</v>
      </c>
      <c r="S468" s="70">
        <v>45870</v>
      </c>
      <c r="T468" s="68">
        <v>44887990</v>
      </c>
      <c r="U468" s="68">
        <v>27402</v>
      </c>
      <c r="V468" s="65" t="s">
        <v>87</v>
      </c>
      <c r="W468" s="68">
        <v>79600056</v>
      </c>
      <c r="X468" s="67" t="s">
        <v>1652</v>
      </c>
      <c r="Y468" s="70">
        <v>45870</v>
      </c>
      <c r="Z468" s="70">
        <v>45873</v>
      </c>
      <c r="AA468" s="70">
        <v>45873</v>
      </c>
      <c r="AB468" s="70">
        <v>45940</v>
      </c>
      <c r="AC468" s="49">
        <f t="shared" si="35"/>
        <v>67</v>
      </c>
      <c r="AD468" s="65">
        <v>0</v>
      </c>
      <c r="AE468" s="68">
        <v>0</v>
      </c>
      <c r="AF468" s="65">
        <v>0</v>
      </c>
      <c r="AG468" s="77" t="s">
        <v>89</v>
      </c>
      <c r="AH468" s="49">
        <f t="shared" si="36"/>
        <v>0</v>
      </c>
      <c r="AI468" s="65">
        <v>0</v>
      </c>
      <c r="AJ468" s="68">
        <v>0</v>
      </c>
      <c r="AK468" s="65" t="s">
        <v>89</v>
      </c>
      <c r="AL468" s="78" t="s">
        <v>89</v>
      </c>
      <c r="AM468" s="65">
        <v>0</v>
      </c>
      <c r="AN468" s="78" t="s">
        <v>89</v>
      </c>
      <c r="AO468" s="78" t="s">
        <v>89</v>
      </c>
      <c r="AP468" s="78" t="s">
        <v>89</v>
      </c>
      <c r="AQ468" s="49">
        <f t="shared" si="37"/>
        <v>0</v>
      </c>
      <c r="AR468" s="49">
        <f>+L468+AE468-AJ468</f>
        <v>44887990</v>
      </c>
      <c r="AS468" s="65" t="s">
        <v>90</v>
      </c>
      <c r="AT468" s="68">
        <v>0</v>
      </c>
      <c r="AU468" s="65" t="s">
        <v>90</v>
      </c>
      <c r="AV468" s="68">
        <v>0</v>
      </c>
      <c r="AW468" s="75" t="s">
        <v>89</v>
      </c>
      <c r="AX468" s="224">
        <v>0</v>
      </c>
      <c r="AY468" s="79">
        <f t="shared" si="38"/>
        <v>44887990</v>
      </c>
      <c r="AZ468" s="223">
        <f t="shared" si="39"/>
        <v>0</v>
      </c>
      <c r="BA468" s="74">
        <v>0</v>
      </c>
      <c r="BB468" s="75" t="s">
        <v>89</v>
      </c>
      <c r="BC468" s="65" t="s">
        <v>108</v>
      </c>
      <c r="BD468" s="400" t="s">
        <v>5717</v>
      </c>
      <c r="BE468" s="221" t="s">
        <v>87</v>
      </c>
      <c r="BF468" s="221" t="s">
        <v>87</v>
      </c>
    </row>
    <row r="469" spans="2:58" x14ac:dyDescent="0.25">
      <c r="B469" s="221">
        <v>2025</v>
      </c>
      <c r="C469" s="221">
        <v>891780111</v>
      </c>
      <c r="D469" s="221" t="s">
        <v>78</v>
      </c>
      <c r="E469" s="49" t="s">
        <v>5716</v>
      </c>
      <c r="F469" s="65" t="s">
        <v>5715</v>
      </c>
      <c r="G469" s="65">
        <v>0</v>
      </c>
      <c r="H469" s="65" t="s">
        <v>81</v>
      </c>
      <c r="I469" s="65" t="s">
        <v>3368</v>
      </c>
      <c r="J469" s="67" t="s">
        <v>83</v>
      </c>
      <c r="K469" s="66" t="s">
        <v>5690</v>
      </c>
      <c r="L469" s="68">
        <v>26000000</v>
      </c>
      <c r="M469" s="65" t="s">
        <v>85</v>
      </c>
      <c r="N469" s="66" t="s">
        <v>5714</v>
      </c>
      <c r="O469" s="66">
        <v>9162695</v>
      </c>
      <c r="P469" s="66">
        <v>1674</v>
      </c>
      <c r="Q469" s="70">
        <v>45862</v>
      </c>
      <c r="R469" s="66">
        <v>2142840000</v>
      </c>
      <c r="S469" s="70">
        <v>45870</v>
      </c>
      <c r="T469" s="68">
        <v>26000000</v>
      </c>
      <c r="U469" s="68">
        <v>27400</v>
      </c>
      <c r="V469" s="65" t="s">
        <v>87</v>
      </c>
      <c r="W469" s="68">
        <v>1082939683</v>
      </c>
      <c r="X469" s="67" t="s">
        <v>3365</v>
      </c>
      <c r="Y469" s="70">
        <v>45870</v>
      </c>
      <c r="Z469" s="70">
        <v>45870</v>
      </c>
      <c r="AA469" s="70" t="s">
        <v>89</v>
      </c>
      <c r="AB469" s="70">
        <v>46003</v>
      </c>
      <c r="AC469" s="49">
        <f t="shared" si="35"/>
        <v>133</v>
      </c>
      <c r="AD469" s="65">
        <v>0</v>
      </c>
      <c r="AE469" s="68">
        <v>0</v>
      </c>
      <c r="AF469" s="65">
        <v>0</v>
      </c>
      <c r="AG469" s="77" t="s">
        <v>89</v>
      </c>
      <c r="AH469" s="49">
        <f t="shared" si="36"/>
        <v>0</v>
      </c>
      <c r="AI469" s="65">
        <v>0</v>
      </c>
      <c r="AJ469" s="68">
        <v>0</v>
      </c>
      <c r="AK469" s="65" t="s">
        <v>89</v>
      </c>
      <c r="AL469" s="78" t="s">
        <v>89</v>
      </c>
      <c r="AM469" s="65">
        <v>0</v>
      </c>
      <c r="AN469" s="78" t="s">
        <v>89</v>
      </c>
      <c r="AO469" s="78" t="s">
        <v>89</v>
      </c>
      <c r="AP469" s="78" t="s">
        <v>89</v>
      </c>
      <c r="AQ469" s="49">
        <f t="shared" si="37"/>
        <v>0</v>
      </c>
      <c r="AR469" s="49">
        <f>+L469+AE469-AJ469</f>
        <v>26000000</v>
      </c>
      <c r="AS469" s="65" t="s">
        <v>90</v>
      </c>
      <c r="AT469" s="68">
        <v>0</v>
      </c>
      <c r="AU469" s="65" t="s">
        <v>90</v>
      </c>
      <c r="AV469" s="68">
        <v>0</v>
      </c>
      <c r="AW469" s="75" t="s">
        <v>89</v>
      </c>
      <c r="AX469" s="224">
        <v>0</v>
      </c>
      <c r="AY469" s="79">
        <f t="shared" si="38"/>
        <v>26000000</v>
      </c>
      <c r="AZ469" s="223">
        <f t="shared" si="39"/>
        <v>0</v>
      </c>
      <c r="BA469" s="74">
        <v>0</v>
      </c>
      <c r="BB469" s="75" t="s">
        <v>89</v>
      </c>
      <c r="BC469" s="65" t="s">
        <v>108</v>
      </c>
      <c r="BD469" s="400" t="s">
        <v>5713</v>
      </c>
      <c r="BE469" s="221" t="s">
        <v>87</v>
      </c>
      <c r="BF469" s="221" t="s">
        <v>87</v>
      </c>
    </row>
    <row r="470" spans="2:58" x14ac:dyDescent="0.25">
      <c r="B470" s="221">
        <v>2025</v>
      </c>
      <c r="C470" s="221">
        <v>891780111</v>
      </c>
      <c r="D470" s="221" t="s">
        <v>78</v>
      </c>
      <c r="E470" s="49" t="s">
        <v>5712</v>
      </c>
      <c r="F470" s="65" t="s">
        <v>5711</v>
      </c>
      <c r="G470" s="65">
        <v>0</v>
      </c>
      <c r="H470" s="65" t="s">
        <v>81</v>
      </c>
      <c r="I470" s="65" t="s">
        <v>3368</v>
      </c>
      <c r="J470" s="67" t="s">
        <v>83</v>
      </c>
      <c r="K470" s="66" t="s">
        <v>5710</v>
      </c>
      <c r="L470" s="68">
        <v>29000000</v>
      </c>
      <c r="M470" s="65" t="s">
        <v>85</v>
      </c>
      <c r="N470" s="66" t="s">
        <v>5709</v>
      </c>
      <c r="O470" s="66">
        <v>1003089425</v>
      </c>
      <c r="P470" s="66">
        <v>1674</v>
      </c>
      <c r="Q470" s="70">
        <v>45862</v>
      </c>
      <c r="R470" s="66">
        <v>2142840000</v>
      </c>
      <c r="S470" s="70">
        <v>45870</v>
      </c>
      <c r="T470" s="68">
        <v>29000000</v>
      </c>
      <c r="U470" s="68">
        <v>27407</v>
      </c>
      <c r="V470" s="65" t="s">
        <v>87</v>
      </c>
      <c r="W470" s="68">
        <v>1082939683</v>
      </c>
      <c r="X470" s="67" t="s">
        <v>3365</v>
      </c>
      <c r="Y470" s="70">
        <v>45870</v>
      </c>
      <c r="Z470" s="70">
        <v>45870</v>
      </c>
      <c r="AA470" s="70" t="s">
        <v>89</v>
      </c>
      <c r="AB470" s="70">
        <v>46003</v>
      </c>
      <c r="AC470" s="49">
        <f t="shared" si="35"/>
        <v>133</v>
      </c>
      <c r="AD470" s="65">
        <v>0</v>
      </c>
      <c r="AE470" s="68">
        <v>0</v>
      </c>
      <c r="AF470" s="65">
        <v>0</v>
      </c>
      <c r="AG470" s="77" t="s">
        <v>89</v>
      </c>
      <c r="AH470" s="49">
        <f t="shared" si="36"/>
        <v>0</v>
      </c>
      <c r="AI470" s="65">
        <v>0</v>
      </c>
      <c r="AJ470" s="68">
        <v>0</v>
      </c>
      <c r="AK470" s="65" t="s">
        <v>89</v>
      </c>
      <c r="AL470" s="78" t="s">
        <v>89</v>
      </c>
      <c r="AM470" s="65">
        <v>0</v>
      </c>
      <c r="AN470" s="78" t="s">
        <v>89</v>
      </c>
      <c r="AO470" s="78" t="s">
        <v>89</v>
      </c>
      <c r="AP470" s="78" t="s">
        <v>89</v>
      </c>
      <c r="AQ470" s="49">
        <f t="shared" si="37"/>
        <v>0</v>
      </c>
      <c r="AR470" s="49">
        <f>+L470+AE470-AJ470</f>
        <v>29000000</v>
      </c>
      <c r="AS470" s="65" t="s">
        <v>90</v>
      </c>
      <c r="AT470" s="68">
        <v>0</v>
      </c>
      <c r="AU470" s="65" t="s">
        <v>90</v>
      </c>
      <c r="AV470" s="68">
        <v>0</v>
      </c>
      <c r="AW470" s="75" t="s">
        <v>89</v>
      </c>
      <c r="AX470" s="224">
        <v>0</v>
      </c>
      <c r="AY470" s="79">
        <f t="shared" si="38"/>
        <v>29000000</v>
      </c>
      <c r="AZ470" s="223">
        <f t="shared" si="39"/>
        <v>0</v>
      </c>
      <c r="BA470" s="74">
        <v>0</v>
      </c>
      <c r="BB470" s="75" t="s">
        <v>89</v>
      </c>
      <c r="BC470" s="65" t="s">
        <v>108</v>
      </c>
      <c r="BD470" s="400" t="s">
        <v>5708</v>
      </c>
      <c r="BE470" s="221" t="s">
        <v>87</v>
      </c>
      <c r="BF470" s="221" t="s">
        <v>87</v>
      </c>
    </row>
    <row r="471" spans="2:58" x14ac:dyDescent="0.25">
      <c r="B471" s="221">
        <v>2025</v>
      </c>
      <c r="C471" s="221">
        <v>891780111</v>
      </c>
      <c r="D471" s="221" t="s">
        <v>78</v>
      </c>
      <c r="E471" s="49" t="s">
        <v>5707</v>
      </c>
      <c r="F471" s="65" t="s">
        <v>5706</v>
      </c>
      <c r="G471" s="65">
        <v>0</v>
      </c>
      <c r="H471" s="65" t="s">
        <v>81</v>
      </c>
      <c r="I471" s="65" t="s">
        <v>3368</v>
      </c>
      <c r="J471" s="67" t="s">
        <v>83</v>
      </c>
      <c r="K471" s="66" t="s">
        <v>5705</v>
      </c>
      <c r="L471" s="68">
        <v>21040000</v>
      </c>
      <c r="M471" s="65" t="s">
        <v>85</v>
      </c>
      <c r="N471" s="66" t="s">
        <v>5704</v>
      </c>
      <c r="O471" s="66">
        <v>1001220235</v>
      </c>
      <c r="P471" s="66">
        <v>1674</v>
      </c>
      <c r="Q471" s="70">
        <v>45862</v>
      </c>
      <c r="R471" s="66">
        <v>2142840000</v>
      </c>
      <c r="S471" s="70">
        <v>45870</v>
      </c>
      <c r="T471" s="68">
        <v>21040000</v>
      </c>
      <c r="U471" s="68">
        <v>27408</v>
      </c>
      <c r="V471" s="65" t="s">
        <v>87</v>
      </c>
      <c r="W471" s="68">
        <v>1082939683</v>
      </c>
      <c r="X471" s="67" t="s">
        <v>3365</v>
      </c>
      <c r="Y471" s="70">
        <v>45870</v>
      </c>
      <c r="Z471" s="70">
        <v>45870</v>
      </c>
      <c r="AA471" s="70" t="s">
        <v>89</v>
      </c>
      <c r="AB471" s="70">
        <v>46003</v>
      </c>
      <c r="AC471" s="49">
        <f t="shared" si="35"/>
        <v>133</v>
      </c>
      <c r="AD471" s="65">
        <v>0</v>
      </c>
      <c r="AE471" s="68">
        <v>0</v>
      </c>
      <c r="AF471" s="65">
        <v>0</v>
      </c>
      <c r="AG471" s="77" t="s">
        <v>89</v>
      </c>
      <c r="AH471" s="49">
        <f t="shared" si="36"/>
        <v>0</v>
      </c>
      <c r="AI471" s="65">
        <v>0</v>
      </c>
      <c r="AJ471" s="68">
        <v>0</v>
      </c>
      <c r="AK471" s="65" t="s">
        <v>89</v>
      </c>
      <c r="AL471" s="78" t="s">
        <v>89</v>
      </c>
      <c r="AM471" s="65">
        <v>0</v>
      </c>
      <c r="AN471" s="78" t="s">
        <v>89</v>
      </c>
      <c r="AO471" s="78" t="s">
        <v>89</v>
      </c>
      <c r="AP471" s="78" t="s">
        <v>89</v>
      </c>
      <c r="AQ471" s="49">
        <f t="shared" si="37"/>
        <v>0</v>
      </c>
      <c r="AR471" s="49">
        <f>+L471+AE471-AJ471</f>
        <v>21040000</v>
      </c>
      <c r="AS471" s="65" t="s">
        <v>90</v>
      </c>
      <c r="AT471" s="68">
        <v>0</v>
      </c>
      <c r="AU471" s="65" t="s">
        <v>90</v>
      </c>
      <c r="AV471" s="68">
        <v>0</v>
      </c>
      <c r="AW471" s="75" t="s">
        <v>89</v>
      </c>
      <c r="AX471" s="224">
        <v>0</v>
      </c>
      <c r="AY471" s="79">
        <f t="shared" si="38"/>
        <v>21040000</v>
      </c>
      <c r="AZ471" s="223">
        <f t="shared" si="39"/>
        <v>0</v>
      </c>
      <c r="BA471" s="74">
        <v>0</v>
      </c>
      <c r="BB471" s="75" t="s">
        <v>89</v>
      </c>
      <c r="BC471" s="65" t="s">
        <v>108</v>
      </c>
      <c r="BD471" s="400" t="s">
        <v>5703</v>
      </c>
      <c r="BE471" s="221" t="s">
        <v>87</v>
      </c>
      <c r="BF471" s="221" t="s">
        <v>87</v>
      </c>
    </row>
    <row r="472" spans="2:58" x14ac:dyDescent="0.25">
      <c r="B472" s="221">
        <v>2025</v>
      </c>
      <c r="C472" s="221">
        <v>891780111</v>
      </c>
      <c r="D472" s="221" t="s">
        <v>78</v>
      </c>
      <c r="E472" s="49" t="s">
        <v>5702</v>
      </c>
      <c r="F472" s="65" t="s">
        <v>5701</v>
      </c>
      <c r="G472" s="65">
        <v>0</v>
      </c>
      <c r="H472" s="65" t="s">
        <v>81</v>
      </c>
      <c r="I472" s="65" t="s">
        <v>3368</v>
      </c>
      <c r="J472" s="67" t="s">
        <v>83</v>
      </c>
      <c r="K472" s="66" t="s">
        <v>5700</v>
      </c>
      <c r="L472" s="68">
        <v>26000000</v>
      </c>
      <c r="M472" s="65" t="s">
        <v>85</v>
      </c>
      <c r="N472" s="66" t="s">
        <v>5699</v>
      </c>
      <c r="O472" s="66">
        <v>85152362</v>
      </c>
      <c r="P472" s="66">
        <v>1674</v>
      </c>
      <c r="Q472" s="70">
        <v>45862</v>
      </c>
      <c r="R472" s="66">
        <v>2142840000</v>
      </c>
      <c r="S472" s="70">
        <v>45870</v>
      </c>
      <c r="T472" s="68">
        <v>26000000</v>
      </c>
      <c r="U472" s="68">
        <v>27415</v>
      </c>
      <c r="V472" s="65" t="s">
        <v>87</v>
      </c>
      <c r="W472" s="68">
        <v>1082939683</v>
      </c>
      <c r="X472" s="67" t="s">
        <v>3365</v>
      </c>
      <c r="Y472" s="70">
        <v>45870</v>
      </c>
      <c r="Z472" s="70">
        <v>45870</v>
      </c>
      <c r="AA472" s="70" t="s">
        <v>89</v>
      </c>
      <c r="AB472" s="70">
        <v>46003</v>
      </c>
      <c r="AC472" s="49">
        <f t="shared" si="35"/>
        <v>133</v>
      </c>
      <c r="AD472" s="65">
        <v>0</v>
      </c>
      <c r="AE472" s="68">
        <v>0</v>
      </c>
      <c r="AF472" s="65">
        <v>0</v>
      </c>
      <c r="AG472" s="77" t="s">
        <v>89</v>
      </c>
      <c r="AH472" s="49">
        <f t="shared" si="36"/>
        <v>0</v>
      </c>
      <c r="AI472" s="65">
        <v>0</v>
      </c>
      <c r="AJ472" s="68">
        <v>0</v>
      </c>
      <c r="AK472" s="65" t="s">
        <v>89</v>
      </c>
      <c r="AL472" s="78" t="s">
        <v>89</v>
      </c>
      <c r="AM472" s="65">
        <v>0</v>
      </c>
      <c r="AN472" s="78" t="s">
        <v>89</v>
      </c>
      <c r="AO472" s="78" t="s">
        <v>89</v>
      </c>
      <c r="AP472" s="78" t="s">
        <v>89</v>
      </c>
      <c r="AQ472" s="49">
        <f t="shared" si="37"/>
        <v>0</v>
      </c>
      <c r="AR472" s="49">
        <f>+L472+AE472-AJ472</f>
        <v>26000000</v>
      </c>
      <c r="AS472" s="65" t="s">
        <v>90</v>
      </c>
      <c r="AT472" s="68">
        <v>0</v>
      </c>
      <c r="AU472" s="65" t="s">
        <v>90</v>
      </c>
      <c r="AV472" s="68">
        <v>0</v>
      </c>
      <c r="AW472" s="75" t="s">
        <v>89</v>
      </c>
      <c r="AX472" s="224">
        <v>0</v>
      </c>
      <c r="AY472" s="79">
        <f t="shared" si="38"/>
        <v>26000000</v>
      </c>
      <c r="AZ472" s="223">
        <f t="shared" si="39"/>
        <v>0</v>
      </c>
      <c r="BA472" s="74">
        <v>0</v>
      </c>
      <c r="BB472" s="75" t="s">
        <v>89</v>
      </c>
      <c r="BC472" s="65" t="s">
        <v>108</v>
      </c>
      <c r="BD472" s="400" t="s">
        <v>5698</v>
      </c>
      <c r="BE472" s="221" t="s">
        <v>87</v>
      </c>
      <c r="BF472" s="221" t="s">
        <v>87</v>
      </c>
    </row>
    <row r="473" spans="2:58" x14ac:dyDescent="0.25">
      <c r="B473" s="221">
        <v>2025</v>
      </c>
      <c r="C473" s="221">
        <v>891780111</v>
      </c>
      <c r="D473" s="221" t="s">
        <v>78</v>
      </c>
      <c r="E473" s="49" t="s">
        <v>5697</v>
      </c>
      <c r="F473" s="65" t="s">
        <v>5696</v>
      </c>
      <c r="G473" s="65">
        <v>0</v>
      </c>
      <c r="H473" s="65" t="s">
        <v>81</v>
      </c>
      <c r="I473" s="65" t="s">
        <v>3368</v>
      </c>
      <c r="J473" s="67" t="s">
        <v>83</v>
      </c>
      <c r="K473" s="66" t="s">
        <v>5695</v>
      </c>
      <c r="L473" s="68">
        <v>29000000</v>
      </c>
      <c r="M473" s="65" t="s">
        <v>85</v>
      </c>
      <c r="N473" s="66" t="s">
        <v>5694</v>
      </c>
      <c r="O473" s="66">
        <v>22737945</v>
      </c>
      <c r="P473" s="66">
        <v>1674</v>
      </c>
      <c r="Q473" s="70">
        <v>45862</v>
      </c>
      <c r="R473" s="66">
        <v>2142840000</v>
      </c>
      <c r="S473" s="70">
        <v>45870</v>
      </c>
      <c r="T473" s="68">
        <v>29000000</v>
      </c>
      <c r="U473" s="68">
        <v>27416</v>
      </c>
      <c r="V473" s="65" t="s">
        <v>87</v>
      </c>
      <c r="W473" s="68">
        <v>1082939683</v>
      </c>
      <c r="X473" s="67" t="s">
        <v>3365</v>
      </c>
      <c r="Y473" s="70">
        <v>45870</v>
      </c>
      <c r="Z473" s="70">
        <v>45870</v>
      </c>
      <c r="AA473" s="70" t="s">
        <v>89</v>
      </c>
      <c r="AB473" s="70">
        <v>46003</v>
      </c>
      <c r="AC473" s="49">
        <f t="shared" si="35"/>
        <v>133</v>
      </c>
      <c r="AD473" s="65">
        <v>0</v>
      </c>
      <c r="AE473" s="68">
        <v>0</v>
      </c>
      <c r="AF473" s="65">
        <v>0</v>
      </c>
      <c r="AG473" s="77" t="s">
        <v>89</v>
      </c>
      <c r="AH473" s="49">
        <f t="shared" si="36"/>
        <v>0</v>
      </c>
      <c r="AI473" s="65">
        <v>0</v>
      </c>
      <c r="AJ473" s="68">
        <v>0</v>
      </c>
      <c r="AK473" s="65" t="s">
        <v>89</v>
      </c>
      <c r="AL473" s="78" t="s">
        <v>89</v>
      </c>
      <c r="AM473" s="65">
        <v>0</v>
      </c>
      <c r="AN473" s="78" t="s">
        <v>89</v>
      </c>
      <c r="AO473" s="78" t="s">
        <v>89</v>
      </c>
      <c r="AP473" s="78" t="s">
        <v>89</v>
      </c>
      <c r="AQ473" s="49">
        <f t="shared" si="37"/>
        <v>0</v>
      </c>
      <c r="AR473" s="49">
        <f>+L473+AE473-AJ473</f>
        <v>29000000</v>
      </c>
      <c r="AS473" s="65" t="s">
        <v>90</v>
      </c>
      <c r="AT473" s="68">
        <v>0</v>
      </c>
      <c r="AU473" s="65" t="s">
        <v>90</v>
      </c>
      <c r="AV473" s="68">
        <v>0</v>
      </c>
      <c r="AW473" s="75" t="s">
        <v>89</v>
      </c>
      <c r="AX473" s="224">
        <v>0</v>
      </c>
      <c r="AY473" s="79">
        <f t="shared" si="38"/>
        <v>29000000</v>
      </c>
      <c r="AZ473" s="223">
        <f t="shared" si="39"/>
        <v>0</v>
      </c>
      <c r="BA473" s="74">
        <v>0</v>
      </c>
      <c r="BB473" s="75" t="s">
        <v>89</v>
      </c>
      <c r="BC473" s="65" t="s">
        <v>108</v>
      </c>
      <c r="BD473" s="400" t="s">
        <v>5693</v>
      </c>
      <c r="BE473" s="221" t="s">
        <v>87</v>
      </c>
      <c r="BF473" s="221" t="s">
        <v>87</v>
      </c>
    </row>
    <row r="474" spans="2:58" x14ac:dyDescent="0.25">
      <c r="B474" s="221">
        <v>2025</v>
      </c>
      <c r="C474" s="221">
        <v>891780111</v>
      </c>
      <c r="D474" s="221" t="s">
        <v>78</v>
      </c>
      <c r="E474" s="49" t="s">
        <v>5692</v>
      </c>
      <c r="F474" s="65" t="s">
        <v>5691</v>
      </c>
      <c r="G474" s="65">
        <v>0</v>
      </c>
      <c r="H474" s="65" t="s">
        <v>81</v>
      </c>
      <c r="I474" s="65" t="s">
        <v>3368</v>
      </c>
      <c r="J474" s="67" t="s">
        <v>83</v>
      </c>
      <c r="K474" s="66" t="s">
        <v>5690</v>
      </c>
      <c r="L474" s="68">
        <v>26000000</v>
      </c>
      <c r="M474" s="65" t="s">
        <v>85</v>
      </c>
      <c r="N474" s="66" t="s">
        <v>5689</v>
      </c>
      <c r="O474" s="66">
        <v>1082880394</v>
      </c>
      <c r="P474" s="66">
        <v>1674</v>
      </c>
      <c r="Q474" s="70">
        <v>45862</v>
      </c>
      <c r="R474" s="66">
        <v>2142840000</v>
      </c>
      <c r="S474" s="70">
        <v>45870</v>
      </c>
      <c r="T474" s="68">
        <v>26000000</v>
      </c>
      <c r="U474" s="68">
        <v>27409</v>
      </c>
      <c r="V474" s="65" t="s">
        <v>87</v>
      </c>
      <c r="W474" s="68">
        <v>1082939683</v>
      </c>
      <c r="X474" s="67" t="s">
        <v>3365</v>
      </c>
      <c r="Y474" s="70">
        <v>45870</v>
      </c>
      <c r="Z474" s="70">
        <v>45870</v>
      </c>
      <c r="AA474" s="70" t="s">
        <v>89</v>
      </c>
      <c r="AB474" s="70">
        <v>46003</v>
      </c>
      <c r="AC474" s="49">
        <f t="shared" si="35"/>
        <v>133</v>
      </c>
      <c r="AD474" s="65">
        <v>0</v>
      </c>
      <c r="AE474" s="68">
        <v>0</v>
      </c>
      <c r="AF474" s="65">
        <v>0</v>
      </c>
      <c r="AG474" s="77" t="s">
        <v>89</v>
      </c>
      <c r="AH474" s="49">
        <f t="shared" si="36"/>
        <v>0</v>
      </c>
      <c r="AI474" s="65">
        <v>0</v>
      </c>
      <c r="AJ474" s="68">
        <v>0</v>
      </c>
      <c r="AK474" s="65" t="s">
        <v>89</v>
      </c>
      <c r="AL474" s="78" t="s">
        <v>89</v>
      </c>
      <c r="AM474" s="65">
        <v>0</v>
      </c>
      <c r="AN474" s="78" t="s">
        <v>89</v>
      </c>
      <c r="AO474" s="78" t="s">
        <v>89</v>
      </c>
      <c r="AP474" s="78" t="s">
        <v>89</v>
      </c>
      <c r="AQ474" s="49">
        <f t="shared" si="37"/>
        <v>0</v>
      </c>
      <c r="AR474" s="49">
        <f>+L474+AE474-AJ474</f>
        <v>26000000</v>
      </c>
      <c r="AS474" s="65" t="s">
        <v>90</v>
      </c>
      <c r="AT474" s="68">
        <v>0</v>
      </c>
      <c r="AU474" s="65" t="s">
        <v>90</v>
      </c>
      <c r="AV474" s="68">
        <v>0</v>
      </c>
      <c r="AW474" s="75" t="s">
        <v>89</v>
      </c>
      <c r="AX474" s="224">
        <v>0</v>
      </c>
      <c r="AY474" s="79">
        <f t="shared" si="38"/>
        <v>26000000</v>
      </c>
      <c r="AZ474" s="223">
        <f t="shared" si="39"/>
        <v>0</v>
      </c>
      <c r="BA474" s="74">
        <v>0</v>
      </c>
      <c r="BB474" s="75" t="s">
        <v>89</v>
      </c>
      <c r="BC474" s="65" t="s">
        <v>108</v>
      </c>
      <c r="BD474" s="400" t="s">
        <v>5688</v>
      </c>
      <c r="BE474" s="221" t="s">
        <v>87</v>
      </c>
      <c r="BF474" s="221" t="s">
        <v>87</v>
      </c>
    </row>
    <row r="475" spans="2:58" x14ac:dyDescent="0.25">
      <c r="B475" s="221">
        <v>2025</v>
      </c>
      <c r="C475" s="221">
        <v>891780111</v>
      </c>
      <c r="D475" s="221" t="s">
        <v>78</v>
      </c>
      <c r="E475" s="49" t="s">
        <v>5687</v>
      </c>
      <c r="F475" s="65" t="s">
        <v>5686</v>
      </c>
      <c r="G475" s="65">
        <v>0</v>
      </c>
      <c r="H475" s="65" t="s">
        <v>81</v>
      </c>
      <c r="I475" s="65" t="s">
        <v>82</v>
      </c>
      <c r="J475" s="67" t="s">
        <v>83</v>
      </c>
      <c r="K475" s="66" t="s">
        <v>5685</v>
      </c>
      <c r="L475" s="68">
        <v>8800000</v>
      </c>
      <c r="M475" s="65" t="s">
        <v>85</v>
      </c>
      <c r="N475" s="66" t="s">
        <v>5684</v>
      </c>
      <c r="O475" s="66">
        <v>1082962952</v>
      </c>
      <c r="P475" s="66">
        <v>1649</v>
      </c>
      <c r="Q475" s="70">
        <v>45860</v>
      </c>
      <c r="R475" s="66">
        <v>95753376</v>
      </c>
      <c r="S475" s="70">
        <v>45873</v>
      </c>
      <c r="T475" s="68">
        <v>8800000</v>
      </c>
      <c r="U475" s="68">
        <v>27464</v>
      </c>
      <c r="V475" s="65" t="s">
        <v>87</v>
      </c>
      <c r="W475" s="68">
        <v>1082939683</v>
      </c>
      <c r="X475" s="67" t="s">
        <v>3365</v>
      </c>
      <c r="Y475" s="70">
        <v>45873</v>
      </c>
      <c r="Z475" s="70">
        <v>45873</v>
      </c>
      <c r="AA475" s="70" t="s">
        <v>89</v>
      </c>
      <c r="AB475" s="70">
        <v>45991</v>
      </c>
      <c r="AC475" s="49">
        <f t="shared" si="35"/>
        <v>118</v>
      </c>
      <c r="AD475" s="65">
        <v>0</v>
      </c>
      <c r="AE475" s="68">
        <v>0</v>
      </c>
      <c r="AF475" s="65">
        <v>0</v>
      </c>
      <c r="AG475" s="77" t="s">
        <v>89</v>
      </c>
      <c r="AH475" s="49">
        <f t="shared" si="36"/>
        <v>0</v>
      </c>
      <c r="AI475" s="65">
        <v>0</v>
      </c>
      <c r="AJ475" s="68">
        <v>0</v>
      </c>
      <c r="AK475" s="65" t="s">
        <v>89</v>
      </c>
      <c r="AL475" s="78" t="s">
        <v>89</v>
      </c>
      <c r="AM475" s="65">
        <v>0</v>
      </c>
      <c r="AN475" s="78" t="s">
        <v>89</v>
      </c>
      <c r="AO475" s="78" t="s">
        <v>89</v>
      </c>
      <c r="AP475" s="78" t="s">
        <v>89</v>
      </c>
      <c r="AQ475" s="49">
        <f t="shared" si="37"/>
        <v>0</v>
      </c>
      <c r="AR475" s="49">
        <f>+L475+AE475-AJ475</f>
        <v>8800000</v>
      </c>
      <c r="AS475" s="65" t="s">
        <v>87</v>
      </c>
      <c r="AT475" s="68">
        <v>8800000</v>
      </c>
      <c r="AU475" s="65" t="s">
        <v>90</v>
      </c>
      <c r="AV475" s="68">
        <v>0</v>
      </c>
      <c r="AW475" s="75" t="s">
        <v>89</v>
      </c>
      <c r="AX475" s="224">
        <v>0</v>
      </c>
      <c r="AY475" s="79">
        <f t="shared" si="38"/>
        <v>8800000</v>
      </c>
      <c r="AZ475" s="223">
        <f t="shared" si="39"/>
        <v>0</v>
      </c>
      <c r="BA475" s="74">
        <v>0</v>
      </c>
      <c r="BB475" s="75" t="s">
        <v>89</v>
      </c>
      <c r="BC475" s="65" t="s">
        <v>108</v>
      </c>
      <c r="BD475" s="400" t="s">
        <v>5683</v>
      </c>
      <c r="BE475" s="221" t="s">
        <v>87</v>
      </c>
      <c r="BF475" s="221" t="s">
        <v>87</v>
      </c>
    </row>
    <row r="476" spans="2:58" x14ac:dyDescent="0.25">
      <c r="B476" s="221">
        <v>2025</v>
      </c>
      <c r="C476" s="221">
        <v>891780111</v>
      </c>
      <c r="D476" s="221" t="s">
        <v>78</v>
      </c>
      <c r="E476" s="49" t="s">
        <v>5682</v>
      </c>
      <c r="F476" s="65" t="s">
        <v>5681</v>
      </c>
      <c r="G476" s="65">
        <v>0</v>
      </c>
      <c r="H476" s="65" t="s">
        <v>81</v>
      </c>
      <c r="I476" s="65" t="s">
        <v>3368</v>
      </c>
      <c r="J476" s="67" t="s">
        <v>83</v>
      </c>
      <c r="K476" s="66" t="s">
        <v>5680</v>
      </c>
      <c r="L476" s="68">
        <v>18000000</v>
      </c>
      <c r="M476" s="65" t="s">
        <v>85</v>
      </c>
      <c r="N476" s="66" t="s">
        <v>5679</v>
      </c>
      <c r="O476" s="66">
        <v>1192897664</v>
      </c>
      <c r="P476" s="66">
        <v>1290</v>
      </c>
      <c r="Q476" s="70">
        <v>45819</v>
      </c>
      <c r="R476" s="66">
        <v>644600000</v>
      </c>
      <c r="S476" s="70">
        <v>45873</v>
      </c>
      <c r="T476" s="68">
        <v>18000000</v>
      </c>
      <c r="U476" s="68">
        <v>27463</v>
      </c>
      <c r="V476" s="65" t="s">
        <v>87</v>
      </c>
      <c r="W476" s="68">
        <v>16078654</v>
      </c>
      <c r="X476" s="67" t="s">
        <v>1398</v>
      </c>
      <c r="Y476" s="70">
        <v>45873</v>
      </c>
      <c r="Z476" s="70">
        <v>45873</v>
      </c>
      <c r="AA476" s="70" t="s">
        <v>89</v>
      </c>
      <c r="AB476" s="70">
        <v>46022</v>
      </c>
      <c r="AC476" s="49">
        <f t="shared" si="35"/>
        <v>149</v>
      </c>
      <c r="AD476" s="65">
        <v>0</v>
      </c>
      <c r="AE476" s="68">
        <v>0</v>
      </c>
      <c r="AF476" s="65">
        <v>0</v>
      </c>
      <c r="AG476" s="77" t="s">
        <v>89</v>
      </c>
      <c r="AH476" s="49">
        <f t="shared" si="36"/>
        <v>0</v>
      </c>
      <c r="AI476" s="65">
        <v>0</v>
      </c>
      <c r="AJ476" s="68">
        <v>0</v>
      </c>
      <c r="AK476" s="65" t="s">
        <v>89</v>
      </c>
      <c r="AL476" s="78" t="s">
        <v>89</v>
      </c>
      <c r="AM476" s="65">
        <v>0</v>
      </c>
      <c r="AN476" s="78" t="s">
        <v>89</v>
      </c>
      <c r="AO476" s="78" t="s">
        <v>89</v>
      </c>
      <c r="AP476" s="78" t="s">
        <v>89</v>
      </c>
      <c r="AQ476" s="49">
        <f t="shared" si="37"/>
        <v>0</v>
      </c>
      <c r="AR476" s="49">
        <f>+L476+AE476-AJ476</f>
        <v>18000000</v>
      </c>
      <c r="AS476" s="65" t="s">
        <v>87</v>
      </c>
      <c r="AT476" s="68">
        <v>18000000</v>
      </c>
      <c r="AU476" s="65" t="s">
        <v>90</v>
      </c>
      <c r="AV476" s="68">
        <v>0</v>
      </c>
      <c r="AW476" s="75" t="s">
        <v>89</v>
      </c>
      <c r="AX476" s="224">
        <v>0</v>
      </c>
      <c r="AY476" s="79">
        <f t="shared" si="38"/>
        <v>18000000</v>
      </c>
      <c r="AZ476" s="223">
        <f t="shared" si="39"/>
        <v>0</v>
      </c>
      <c r="BA476" s="74">
        <v>0</v>
      </c>
      <c r="BB476" s="75" t="s">
        <v>89</v>
      </c>
      <c r="BC476" s="65" t="s">
        <v>108</v>
      </c>
      <c r="BD476" s="400" t="s">
        <v>5678</v>
      </c>
      <c r="BE476" s="221" t="s">
        <v>87</v>
      </c>
      <c r="BF476" s="221" t="s">
        <v>87</v>
      </c>
    </row>
    <row r="477" spans="2:58" x14ac:dyDescent="0.25">
      <c r="B477" s="221">
        <v>2025</v>
      </c>
      <c r="C477" s="221">
        <v>891780111</v>
      </c>
      <c r="D477" s="221" t="s">
        <v>78</v>
      </c>
      <c r="E477" s="49" t="s">
        <v>5677</v>
      </c>
      <c r="F477" s="65" t="s">
        <v>5676</v>
      </c>
      <c r="G477" s="65">
        <v>0</v>
      </c>
      <c r="H477" s="65" t="s">
        <v>81</v>
      </c>
      <c r="I477" s="65" t="s">
        <v>82</v>
      </c>
      <c r="J477" s="67" t="s">
        <v>83</v>
      </c>
      <c r="K477" s="66" t="s">
        <v>5675</v>
      </c>
      <c r="L477" s="68">
        <v>9000000</v>
      </c>
      <c r="M477" s="65" t="s">
        <v>85</v>
      </c>
      <c r="N477" s="66" t="s">
        <v>5674</v>
      </c>
      <c r="O477" s="66">
        <v>39049050</v>
      </c>
      <c r="P477" s="66">
        <v>1621</v>
      </c>
      <c r="Q477" s="70">
        <v>45856</v>
      </c>
      <c r="R477" s="66">
        <v>54500000</v>
      </c>
      <c r="S477" s="70">
        <v>45873</v>
      </c>
      <c r="T477" s="68">
        <v>9000000</v>
      </c>
      <c r="U477" s="68">
        <v>27462</v>
      </c>
      <c r="V477" s="65" t="s">
        <v>87</v>
      </c>
      <c r="W477" s="68">
        <v>1082939683</v>
      </c>
      <c r="X477" s="67" t="s">
        <v>3365</v>
      </c>
      <c r="Y477" s="70">
        <v>45873</v>
      </c>
      <c r="Z477" s="70">
        <v>45873</v>
      </c>
      <c r="AA477" s="70" t="s">
        <v>89</v>
      </c>
      <c r="AB477" s="70">
        <v>45991</v>
      </c>
      <c r="AC477" s="49">
        <f t="shared" si="35"/>
        <v>118</v>
      </c>
      <c r="AD477" s="65">
        <v>0</v>
      </c>
      <c r="AE477" s="68">
        <v>0</v>
      </c>
      <c r="AF477" s="65">
        <v>0</v>
      </c>
      <c r="AG477" s="77" t="s">
        <v>89</v>
      </c>
      <c r="AH477" s="49">
        <f t="shared" si="36"/>
        <v>0</v>
      </c>
      <c r="AI477" s="65">
        <v>0</v>
      </c>
      <c r="AJ477" s="68">
        <v>0</v>
      </c>
      <c r="AK477" s="65" t="s">
        <v>89</v>
      </c>
      <c r="AL477" s="78" t="s">
        <v>89</v>
      </c>
      <c r="AM477" s="65">
        <v>0</v>
      </c>
      <c r="AN477" s="78" t="s">
        <v>89</v>
      </c>
      <c r="AO477" s="78" t="s">
        <v>89</v>
      </c>
      <c r="AP477" s="78" t="s">
        <v>89</v>
      </c>
      <c r="AQ477" s="49">
        <f t="shared" si="37"/>
        <v>0</v>
      </c>
      <c r="AR477" s="49">
        <f>+L477+AE477-AJ477</f>
        <v>9000000</v>
      </c>
      <c r="AS477" s="65" t="s">
        <v>87</v>
      </c>
      <c r="AT477" s="68">
        <v>9000000</v>
      </c>
      <c r="AU477" s="65" t="s">
        <v>90</v>
      </c>
      <c r="AV477" s="68">
        <v>0</v>
      </c>
      <c r="AW477" s="75" t="s">
        <v>89</v>
      </c>
      <c r="AX477" s="224">
        <v>0</v>
      </c>
      <c r="AY477" s="79">
        <f t="shared" si="38"/>
        <v>9000000</v>
      </c>
      <c r="AZ477" s="223">
        <f t="shared" si="39"/>
        <v>0</v>
      </c>
      <c r="BA477" s="74">
        <v>0</v>
      </c>
      <c r="BB477" s="75" t="s">
        <v>89</v>
      </c>
      <c r="BC477" s="65" t="s">
        <v>108</v>
      </c>
      <c r="BD477" s="400" t="s">
        <v>5673</v>
      </c>
      <c r="BE477" s="221" t="s">
        <v>87</v>
      </c>
      <c r="BF477" s="221" t="s">
        <v>87</v>
      </c>
    </row>
    <row r="478" spans="2:58" x14ac:dyDescent="0.25">
      <c r="B478" s="221">
        <v>2025</v>
      </c>
      <c r="C478" s="221">
        <v>891780111</v>
      </c>
      <c r="D478" s="221" t="s">
        <v>78</v>
      </c>
      <c r="E478" s="49" t="s">
        <v>5672</v>
      </c>
      <c r="F478" s="65" t="s">
        <v>5671</v>
      </c>
      <c r="G478" s="65">
        <v>0</v>
      </c>
      <c r="H478" s="65" t="s">
        <v>81</v>
      </c>
      <c r="I478" s="65" t="s">
        <v>82</v>
      </c>
      <c r="J478" s="67" t="s">
        <v>83</v>
      </c>
      <c r="K478" s="66" t="s">
        <v>5670</v>
      </c>
      <c r="L478" s="68">
        <v>10500000</v>
      </c>
      <c r="M478" s="65" t="s">
        <v>85</v>
      </c>
      <c r="N478" s="66" t="s">
        <v>5669</v>
      </c>
      <c r="O478" s="66">
        <v>1082990692</v>
      </c>
      <c r="P478" s="66">
        <v>123</v>
      </c>
      <c r="Q478" s="70">
        <v>45679</v>
      </c>
      <c r="R478" s="66">
        <v>1353279124</v>
      </c>
      <c r="S478" s="70">
        <v>45873</v>
      </c>
      <c r="T478" s="68">
        <v>10500000</v>
      </c>
      <c r="U478" s="68">
        <v>27461</v>
      </c>
      <c r="V478" s="65" t="s">
        <v>87</v>
      </c>
      <c r="W478" s="68">
        <v>1082939683</v>
      </c>
      <c r="X478" s="67" t="s">
        <v>3365</v>
      </c>
      <c r="Y478" s="70">
        <v>45873</v>
      </c>
      <c r="Z478" s="70">
        <v>45873</v>
      </c>
      <c r="AA478" s="70" t="s">
        <v>89</v>
      </c>
      <c r="AB478" s="70">
        <v>45991</v>
      </c>
      <c r="AC478" s="49">
        <f t="shared" si="35"/>
        <v>118</v>
      </c>
      <c r="AD478" s="65">
        <v>0</v>
      </c>
      <c r="AE478" s="68">
        <v>0</v>
      </c>
      <c r="AF478" s="65">
        <v>0</v>
      </c>
      <c r="AG478" s="77" t="s">
        <v>89</v>
      </c>
      <c r="AH478" s="49">
        <f t="shared" si="36"/>
        <v>0</v>
      </c>
      <c r="AI478" s="65">
        <v>0</v>
      </c>
      <c r="AJ478" s="68">
        <v>0</v>
      </c>
      <c r="AK478" s="65" t="s">
        <v>89</v>
      </c>
      <c r="AL478" s="78" t="s">
        <v>89</v>
      </c>
      <c r="AM478" s="65">
        <v>0</v>
      </c>
      <c r="AN478" s="78" t="s">
        <v>89</v>
      </c>
      <c r="AO478" s="78" t="s">
        <v>89</v>
      </c>
      <c r="AP478" s="78" t="s">
        <v>89</v>
      </c>
      <c r="AQ478" s="49">
        <f t="shared" si="37"/>
        <v>0</v>
      </c>
      <c r="AR478" s="49">
        <f>+L478+AE478-AJ478</f>
        <v>10500000</v>
      </c>
      <c r="AS478" s="65" t="s">
        <v>87</v>
      </c>
      <c r="AT478" s="68">
        <v>10500000</v>
      </c>
      <c r="AU478" s="65" t="s">
        <v>90</v>
      </c>
      <c r="AV478" s="68">
        <v>0</v>
      </c>
      <c r="AW478" s="75" t="s">
        <v>89</v>
      </c>
      <c r="AX478" s="224">
        <v>0</v>
      </c>
      <c r="AY478" s="79">
        <f t="shared" si="38"/>
        <v>10500000</v>
      </c>
      <c r="AZ478" s="223">
        <f t="shared" si="39"/>
        <v>0</v>
      </c>
      <c r="BA478" s="74">
        <v>0</v>
      </c>
      <c r="BB478" s="75" t="s">
        <v>89</v>
      </c>
      <c r="BC478" s="65" t="s">
        <v>108</v>
      </c>
      <c r="BD478" s="400" t="s">
        <v>5668</v>
      </c>
      <c r="BE478" s="221" t="s">
        <v>87</v>
      </c>
      <c r="BF478" s="221" t="s">
        <v>87</v>
      </c>
    </row>
    <row r="479" spans="2:58" x14ac:dyDescent="0.25">
      <c r="B479" s="221">
        <v>2025</v>
      </c>
      <c r="C479" s="221">
        <v>891780111</v>
      </c>
      <c r="D479" s="221" t="s">
        <v>78</v>
      </c>
      <c r="E479" s="49" t="s">
        <v>5667</v>
      </c>
      <c r="F479" s="65" t="s">
        <v>5666</v>
      </c>
      <c r="G479" s="65">
        <v>0</v>
      </c>
      <c r="H479" s="65" t="s">
        <v>81</v>
      </c>
      <c r="I479" s="65" t="s">
        <v>3368</v>
      </c>
      <c r="J479" s="67" t="s">
        <v>83</v>
      </c>
      <c r="K479" s="66" t="s">
        <v>5665</v>
      </c>
      <c r="L479" s="68">
        <v>18250000</v>
      </c>
      <c r="M479" s="65" t="s">
        <v>85</v>
      </c>
      <c r="N479" s="66" t="s">
        <v>5664</v>
      </c>
      <c r="O479" s="66">
        <v>1082867017</v>
      </c>
      <c r="P479" s="66">
        <v>1507</v>
      </c>
      <c r="Q479" s="70">
        <v>45848</v>
      </c>
      <c r="R479" s="66">
        <v>182500000</v>
      </c>
      <c r="S479" s="70">
        <v>45873</v>
      </c>
      <c r="T479" s="68">
        <v>18250000</v>
      </c>
      <c r="U479" s="68">
        <v>27460</v>
      </c>
      <c r="V479" s="65" t="s">
        <v>87</v>
      </c>
      <c r="W479" s="68">
        <v>85155333</v>
      </c>
      <c r="X479" s="67" t="s">
        <v>3595</v>
      </c>
      <c r="Y479" s="70">
        <v>45873</v>
      </c>
      <c r="Z479" s="70">
        <v>45873</v>
      </c>
      <c r="AA479" s="70" t="s">
        <v>89</v>
      </c>
      <c r="AB479" s="70">
        <v>45991</v>
      </c>
      <c r="AC479" s="49">
        <f t="shared" si="35"/>
        <v>118</v>
      </c>
      <c r="AD479" s="65">
        <v>0</v>
      </c>
      <c r="AE479" s="68">
        <v>0</v>
      </c>
      <c r="AF479" s="65">
        <v>0</v>
      </c>
      <c r="AG479" s="77" t="s">
        <v>89</v>
      </c>
      <c r="AH479" s="49">
        <f t="shared" si="36"/>
        <v>0</v>
      </c>
      <c r="AI479" s="65">
        <v>0</v>
      </c>
      <c r="AJ479" s="68">
        <v>0</v>
      </c>
      <c r="AK479" s="65" t="s">
        <v>89</v>
      </c>
      <c r="AL479" s="78" t="s">
        <v>89</v>
      </c>
      <c r="AM479" s="65">
        <v>0</v>
      </c>
      <c r="AN479" s="78" t="s">
        <v>89</v>
      </c>
      <c r="AO479" s="78" t="s">
        <v>89</v>
      </c>
      <c r="AP479" s="78" t="s">
        <v>89</v>
      </c>
      <c r="AQ479" s="49">
        <f t="shared" si="37"/>
        <v>0</v>
      </c>
      <c r="AR479" s="49">
        <f>+L479+AE479-AJ479</f>
        <v>18250000</v>
      </c>
      <c r="AS479" s="65" t="s">
        <v>90</v>
      </c>
      <c r="AT479" s="68">
        <v>0</v>
      </c>
      <c r="AU479" s="65" t="s">
        <v>90</v>
      </c>
      <c r="AV479" s="68">
        <v>0</v>
      </c>
      <c r="AW479" s="75" t="s">
        <v>89</v>
      </c>
      <c r="AX479" s="224">
        <v>0</v>
      </c>
      <c r="AY479" s="79">
        <f t="shared" si="38"/>
        <v>18250000</v>
      </c>
      <c r="AZ479" s="223">
        <f t="shared" si="39"/>
        <v>0</v>
      </c>
      <c r="BA479" s="74">
        <v>0</v>
      </c>
      <c r="BB479" s="75" t="s">
        <v>89</v>
      </c>
      <c r="BC479" s="65" t="s">
        <v>108</v>
      </c>
      <c r="BD479" s="400" t="s">
        <v>5663</v>
      </c>
      <c r="BE479" s="221" t="s">
        <v>87</v>
      </c>
      <c r="BF479" s="221" t="s">
        <v>87</v>
      </c>
    </row>
    <row r="480" spans="2:58" x14ac:dyDescent="0.25">
      <c r="B480" s="221">
        <v>2025</v>
      </c>
      <c r="C480" s="221">
        <v>891780111</v>
      </c>
      <c r="D480" s="221" t="s">
        <v>78</v>
      </c>
      <c r="E480" s="49" t="s">
        <v>5662</v>
      </c>
      <c r="F480" s="65" t="s">
        <v>5661</v>
      </c>
      <c r="G480" s="65">
        <v>0</v>
      </c>
      <c r="H480" s="65" t="s">
        <v>81</v>
      </c>
      <c r="I480" s="65" t="s">
        <v>82</v>
      </c>
      <c r="J480" s="67" t="s">
        <v>83</v>
      </c>
      <c r="K480" s="66" t="s">
        <v>5660</v>
      </c>
      <c r="L480" s="68">
        <v>14850000</v>
      </c>
      <c r="M480" s="65" t="s">
        <v>85</v>
      </c>
      <c r="N480" s="66" t="s">
        <v>5659</v>
      </c>
      <c r="O480" s="66">
        <v>1082372495</v>
      </c>
      <c r="P480" s="66">
        <v>123</v>
      </c>
      <c r="Q480" s="70">
        <v>45679</v>
      </c>
      <c r="R480" s="66">
        <v>1353279124</v>
      </c>
      <c r="S480" s="70">
        <v>45874</v>
      </c>
      <c r="T480" s="68">
        <v>14850000</v>
      </c>
      <c r="U480" s="49">
        <v>27567</v>
      </c>
      <c r="V480" s="65" t="s">
        <v>87</v>
      </c>
      <c r="W480" s="68">
        <v>1082939683</v>
      </c>
      <c r="X480" s="67" t="s">
        <v>3365</v>
      </c>
      <c r="Y480" s="70">
        <v>45874</v>
      </c>
      <c r="Z480" s="70">
        <v>45874</v>
      </c>
      <c r="AA480" s="70" t="s">
        <v>89</v>
      </c>
      <c r="AB480" s="70">
        <v>46006</v>
      </c>
      <c r="AC480" s="49">
        <f t="shared" si="35"/>
        <v>132</v>
      </c>
      <c r="AD480" s="65">
        <v>0</v>
      </c>
      <c r="AE480" s="68">
        <v>0</v>
      </c>
      <c r="AF480" s="65">
        <v>0</v>
      </c>
      <c r="AG480" s="77" t="s">
        <v>89</v>
      </c>
      <c r="AH480" s="49">
        <f t="shared" si="36"/>
        <v>0</v>
      </c>
      <c r="AI480" s="65">
        <v>0</v>
      </c>
      <c r="AJ480" s="68">
        <v>0</v>
      </c>
      <c r="AK480" s="65" t="s">
        <v>89</v>
      </c>
      <c r="AL480" s="78" t="s">
        <v>89</v>
      </c>
      <c r="AM480" s="65">
        <v>0</v>
      </c>
      <c r="AN480" s="78" t="s">
        <v>89</v>
      </c>
      <c r="AO480" s="78" t="s">
        <v>89</v>
      </c>
      <c r="AP480" s="78" t="s">
        <v>89</v>
      </c>
      <c r="AQ480" s="49">
        <f t="shared" si="37"/>
        <v>0</v>
      </c>
      <c r="AR480" s="49">
        <f>+L480+AE480-AJ480</f>
        <v>14850000</v>
      </c>
      <c r="AS480" s="65" t="s">
        <v>87</v>
      </c>
      <c r="AT480" s="68">
        <v>14850000</v>
      </c>
      <c r="AU480" s="65" t="s">
        <v>90</v>
      </c>
      <c r="AV480" s="68">
        <v>0</v>
      </c>
      <c r="AW480" s="75" t="s">
        <v>89</v>
      </c>
      <c r="AX480" s="224">
        <v>0</v>
      </c>
      <c r="AY480" s="79">
        <f t="shared" si="38"/>
        <v>14850000</v>
      </c>
      <c r="AZ480" s="223">
        <f t="shared" si="39"/>
        <v>0</v>
      </c>
      <c r="BA480" s="74">
        <v>0</v>
      </c>
      <c r="BB480" s="75" t="s">
        <v>89</v>
      </c>
      <c r="BC480" s="65" t="s">
        <v>108</v>
      </c>
      <c r="BD480" s="400" t="s">
        <v>5658</v>
      </c>
      <c r="BE480" s="221" t="s">
        <v>87</v>
      </c>
      <c r="BF480" s="221" t="s">
        <v>87</v>
      </c>
    </row>
    <row r="481" spans="2:58" x14ac:dyDescent="0.25">
      <c r="B481" s="221">
        <v>2025</v>
      </c>
      <c r="C481" s="221">
        <v>891780111</v>
      </c>
      <c r="D481" s="221" t="s">
        <v>78</v>
      </c>
      <c r="E481" s="49" t="s">
        <v>5657</v>
      </c>
      <c r="F481" s="65" t="s">
        <v>5656</v>
      </c>
      <c r="G481" s="65">
        <v>0</v>
      </c>
      <c r="H481" s="65" t="s">
        <v>81</v>
      </c>
      <c r="I481" s="65" t="s">
        <v>82</v>
      </c>
      <c r="J481" s="67" t="s">
        <v>83</v>
      </c>
      <c r="K481" s="66" t="s">
        <v>5655</v>
      </c>
      <c r="L481" s="68">
        <v>27000000</v>
      </c>
      <c r="M481" s="65" t="s">
        <v>85</v>
      </c>
      <c r="N481" s="66" t="s">
        <v>5654</v>
      </c>
      <c r="O481" s="66">
        <v>39046824</v>
      </c>
      <c r="P481" s="66">
        <v>1621</v>
      </c>
      <c r="Q481" s="70">
        <v>45856</v>
      </c>
      <c r="R481" s="66">
        <v>54500000</v>
      </c>
      <c r="S481" s="70">
        <v>45874</v>
      </c>
      <c r="T481" s="68">
        <v>27000000</v>
      </c>
      <c r="U481" s="68">
        <v>27550</v>
      </c>
      <c r="V481" s="65" t="s">
        <v>87</v>
      </c>
      <c r="W481" s="68">
        <v>1082939683</v>
      </c>
      <c r="X481" s="67" t="s">
        <v>3365</v>
      </c>
      <c r="Y481" s="70">
        <v>45874</v>
      </c>
      <c r="Z481" s="70">
        <v>45874</v>
      </c>
      <c r="AA481" s="70" t="s">
        <v>89</v>
      </c>
      <c r="AB481" s="70">
        <v>45991</v>
      </c>
      <c r="AC481" s="49">
        <f t="shared" si="35"/>
        <v>117</v>
      </c>
      <c r="AD481" s="65">
        <v>0</v>
      </c>
      <c r="AE481" s="68">
        <v>0</v>
      </c>
      <c r="AF481" s="65">
        <v>0</v>
      </c>
      <c r="AG481" s="77" t="s">
        <v>89</v>
      </c>
      <c r="AH481" s="49">
        <f t="shared" si="36"/>
        <v>0</v>
      </c>
      <c r="AI481" s="65">
        <v>0</v>
      </c>
      <c r="AJ481" s="68">
        <v>0</v>
      </c>
      <c r="AK481" s="65" t="s">
        <v>89</v>
      </c>
      <c r="AL481" s="78" t="s">
        <v>89</v>
      </c>
      <c r="AM481" s="65">
        <v>0</v>
      </c>
      <c r="AN481" s="78" t="s">
        <v>89</v>
      </c>
      <c r="AO481" s="78" t="s">
        <v>89</v>
      </c>
      <c r="AP481" s="78" t="s">
        <v>89</v>
      </c>
      <c r="AQ481" s="49">
        <f t="shared" si="37"/>
        <v>0</v>
      </c>
      <c r="AR481" s="49">
        <f>+L481+AE481-AJ481</f>
        <v>27000000</v>
      </c>
      <c r="AS481" s="65" t="s">
        <v>90</v>
      </c>
      <c r="AT481" s="68">
        <v>0</v>
      </c>
      <c r="AU481" s="65" t="s">
        <v>90</v>
      </c>
      <c r="AV481" s="68">
        <v>0</v>
      </c>
      <c r="AW481" s="75" t="s">
        <v>89</v>
      </c>
      <c r="AX481" s="224">
        <v>0</v>
      </c>
      <c r="AY481" s="79">
        <f t="shared" si="38"/>
        <v>27000000</v>
      </c>
      <c r="AZ481" s="223">
        <f t="shared" si="39"/>
        <v>0</v>
      </c>
      <c r="BA481" s="74">
        <v>0</v>
      </c>
      <c r="BB481" s="75" t="s">
        <v>89</v>
      </c>
      <c r="BC481" s="65" t="s">
        <v>108</v>
      </c>
      <c r="BD481" s="400" t="s">
        <v>5653</v>
      </c>
      <c r="BE481" s="221" t="s">
        <v>87</v>
      </c>
      <c r="BF481" s="221" t="s">
        <v>87</v>
      </c>
    </row>
    <row r="482" spans="2:58" x14ac:dyDescent="0.25">
      <c r="B482" s="221">
        <v>2025</v>
      </c>
      <c r="C482" s="221">
        <v>891780111</v>
      </c>
      <c r="D482" s="221" t="s">
        <v>78</v>
      </c>
      <c r="E482" s="49" t="s">
        <v>5652</v>
      </c>
      <c r="F482" s="65" t="s">
        <v>5651</v>
      </c>
      <c r="G482" s="65">
        <v>0</v>
      </c>
      <c r="H482" s="65" t="s">
        <v>81</v>
      </c>
      <c r="I482" s="65" t="s">
        <v>3368</v>
      </c>
      <c r="J482" s="67" t="s">
        <v>83</v>
      </c>
      <c r="K482" s="66" t="s">
        <v>5650</v>
      </c>
      <c r="L482" s="68">
        <v>5322982</v>
      </c>
      <c r="M482" s="65" t="s">
        <v>85</v>
      </c>
      <c r="N482" s="66" t="s">
        <v>5649</v>
      </c>
      <c r="O482" s="66">
        <v>1083010124</v>
      </c>
      <c r="P482" s="66">
        <v>1211</v>
      </c>
      <c r="Q482" s="70">
        <v>45807</v>
      </c>
      <c r="R482" s="66">
        <v>145102578</v>
      </c>
      <c r="S482" s="70">
        <v>45874</v>
      </c>
      <c r="T482" s="68">
        <v>5322982</v>
      </c>
      <c r="U482" s="68">
        <v>27549</v>
      </c>
      <c r="V482" s="65" t="s">
        <v>87</v>
      </c>
      <c r="W482" s="68">
        <v>79600056</v>
      </c>
      <c r="X482" s="67" t="s">
        <v>1652</v>
      </c>
      <c r="Y482" s="70">
        <v>45874</v>
      </c>
      <c r="Z482" s="70">
        <v>45874</v>
      </c>
      <c r="AA482" s="70" t="s">
        <v>89</v>
      </c>
      <c r="AB482" s="70">
        <v>45905</v>
      </c>
      <c r="AC482" s="49">
        <f t="shared" si="35"/>
        <v>31</v>
      </c>
      <c r="AD482" s="65">
        <v>0</v>
      </c>
      <c r="AE482" s="68">
        <v>0</v>
      </c>
      <c r="AF482" s="65">
        <v>0</v>
      </c>
      <c r="AG482" s="77" t="s">
        <v>89</v>
      </c>
      <c r="AH482" s="49">
        <f t="shared" si="36"/>
        <v>0</v>
      </c>
      <c r="AI482" s="65">
        <v>0</v>
      </c>
      <c r="AJ482" s="68">
        <v>0</v>
      </c>
      <c r="AK482" s="65" t="s">
        <v>89</v>
      </c>
      <c r="AL482" s="78" t="s">
        <v>89</v>
      </c>
      <c r="AM482" s="65">
        <v>0</v>
      </c>
      <c r="AN482" s="78" t="s">
        <v>89</v>
      </c>
      <c r="AO482" s="78" t="s">
        <v>89</v>
      </c>
      <c r="AP482" s="78" t="s">
        <v>89</v>
      </c>
      <c r="AQ482" s="49">
        <f t="shared" si="37"/>
        <v>0</v>
      </c>
      <c r="AR482" s="49">
        <f>+L482+AE482-AJ482</f>
        <v>5322982</v>
      </c>
      <c r="AS482" s="65" t="s">
        <v>90</v>
      </c>
      <c r="AT482" s="68">
        <v>0</v>
      </c>
      <c r="AU482" s="65" t="s">
        <v>90</v>
      </c>
      <c r="AV482" s="68">
        <v>0</v>
      </c>
      <c r="AW482" s="75" t="s">
        <v>89</v>
      </c>
      <c r="AX482" s="224">
        <v>0</v>
      </c>
      <c r="AY482" s="79">
        <f t="shared" si="38"/>
        <v>5322982</v>
      </c>
      <c r="AZ482" s="223">
        <f t="shared" si="39"/>
        <v>0</v>
      </c>
      <c r="BA482" s="74">
        <v>0</v>
      </c>
      <c r="BB482" s="75" t="s">
        <v>89</v>
      </c>
      <c r="BC482" s="65" t="s">
        <v>108</v>
      </c>
      <c r="BD482" s="400" t="s">
        <v>5648</v>
      </c>
      <c r="BE482" s="221" t="s">
        <v>87</v>
      </c>
      <c r="BF482" s="221" t="s">
        <v>87</v>
      </c>
    </row>
    <row r="483" spans="2:58" x14ac:dyDescent="0.25">
      <c r="B483" s="221">
        <v>2025</v>
      </c>
      <c r="C483" s="221">
        <v>891780111</v>
      </c>
      <c r="D483" s="221" t="s">
        <v>78</v>
      </c>
      <c r="E483" s="49" t="s">
        <v>5647</v>
      </c>
      <c r="F483" s="65" t="s">
        <v>5646</v>
      </c>
      <c r="G483" s="65">
        <v>0</v>
      </c>
      <c r="H483" s="65" t="s">
        <v>81</v>
      </c>
      <c r="I483" s="65" t="s">
        <v>3368</v>
      </c>
      <c r="J483" s="67" t="s">
        <v>83</v>
      </c>
      <c r="K483" s="66" t="s">
        <v>5645</v>
      </c>
      <c r="L483" s="68">
        <v>5322982</v>
      </c>
      <c r="M483" s="65" t="s">
        <v>85</v>
      </c>
      <c r="N483" s="66" t="s">
        <v>5644</v>
      </c>
      <c r="O483" s="66">
        <v>1065832193</v>
      </c>
      <c r="P483" s="66">
        <v>1211</v>
      </c>
      <c r="Q483" s="70">
        <v>45807</v>
      </c>
      <c r="R483" s="66">
        <v>145102578</v>
      </c>
      <c r="S483" s="70">
        <v>45874</v>
      </c>
      <c r="T483" s="68">
        <v>5322982</v>
      </c>
      <c r="U483" s="68">
        <v>27548</v>
      </c>
      <c r="V483" s="65" t="s">
        <v>87</v>
      </c>
      <c r="W483" s="68">
        <v>79600056</v>
      </c>
      <c r="X483" s="67" t="s">
        <v>1652</v>
      </c>
      <c r="Y483" s="70">
        <v>45874</v>
      </c>
      <c r="Z483" s="70">
        <v>45874</v>
      </c>
      <c r="AA483" s="70" t="s">
        <v>89</v>
      </c>
      <c r="AB483" s="70">
        <v>45905</v>
      </c>
      <c r="AC483" s="49">
        <f t="shared" si="35"/>
        <v>31</v>
      </c>
      <c r="AD483" s="65">
        <v>0</v>
      </c>
      <c r="AE483" s="68">
        <v>0</v>
      </c>
      <c r="AF483" s="65">
        <v>0</v>
      </c>
      <c r="AG483" s="77" t="s">
        <v>89</v>
      </c>
      <c r="AH483" s="49">
        <f t="shared" si="36"/>
        <v>0</v>
      </c>
      <c r="AI483" s="65">
        <v>0</v>
      </c>
      <c r="AJ483" s="68">
        <v>0</v>
      </c>
      <c r="AK483" s="65" t="s">
        <v>89</v>
      </c>
      <c r="AL483" s="78" t="s">
        <v>89</v>
      </c>
      <c r="AM483" s="65">
        <v>0</v>
      </c>
      <c r="AN483" s="78" t="s">
        <v>89</v>
      </c>
      <c r="AO483" s="78" t="s">
        <v>89</v>
      </c>
      <c r="AP483" s="78" t="s">
        <v>89</v>
      </c>
      <c r="AQ483" s="49">
        <f t="shared" si="37"/>
        <v>0</v>
      </c>
      <c r="AR483" s="49">
        <f>+L483+AE483-AJ483</f>
        <v>5322982</v>
      </c>
      <c r="AS483" s="65" t="s">
        <v>90</v>
      </c>
      <c r="AT483" s="68">
        <v>0</v>
      </c>
      <c r="AU483" s="65" t="s">
        <v>90</v>
      </c>
      <c r="AV483" s="68">
        <v>0</v>
      </c>
      <c r="AW483" s="75" t="s">
        <v>89</v>
      </c>
      <c r="AX483" s="224">
        <v>0</v>
      </c>
      <c r="AY483" s="79">
        <f t="shared" si="38"/>
        <v>5322982</v>
      </c>
      <c r="AZ483" s="223">
        <f t="shared" si="39"/>
        <v>0</v>
      </c>
      <c r="BA483" s="74">
        <v>0</v>
      </c>
      <c r="BB483" s="75" t="s">
        <v>89</v>
      </c>
      <c r="BC483" s="65" t="s">
        <v>108</v>
      </c>
      <c r="BD483" s="400" t="s">
        <v>5643</v>
      </c>
      <c r="BE483" s="221" t="s">
        <v>87</v>
      </c>
      <c r="BF483" s="221" t="s">
        <v>87</v>
      </c>
    </row>
    <row r="484" spans="2:58" x14ac:dyDescent="0.25">
      <c r="B484" s="221">
        <v>2025</v>
      </c>
      <c r="C484" s="221">
        <v>891780111</v>
      </c>
      <c r="D484" s="221" t="s">
        <v>78</v>
      </c>
      <c r="E484" s="49" t="s">
        <v>5642</v>
      </c>
      <c r="F484" s="65" t="s">
        <v>5641</v>
      </c>
      <c r="G484" s="65">
        <v>0</v>
      </c>
      <c r="H484" s="65" t="s">
        <v>81</v>
      </c>
      <c r="I484" s="65" t="s">
        <v>3368</v>
      </c>
      <c r="J484" s="67" t="s">
        <v>83</v>
      </c>
      <c r="K484" s="66" t="s">
        <v>5640</v>
      </c>
      <c r="L484" s="68">
        <v>36500000</v>
      </c>
      <c r="M484" s="65" t="s">
        <v>85</v>
      </c>
      <c r="N484" s="66" t="s">
        <v>5639</v>
      </c>
      <c r="O484" s="66">
        <v>1082938521</v>
      </c>
      <c r="P484" s="66">
        <v>1507</v>
      </c>
      <c r="Q484" s="70">
        <v>45848</v>
      </c>
      <c r="R484" s="66">
        <v>182500000</v>
      </c>
      <c r="S484" s="70">
        <v>45874</v>
      </c>
      <c r="T484" s="68">
        <v>36500000</v>
      </c>
      <c r="U484" s="68">
        <v>27547</v>
      </c>
      <c r="V484" s="65" t="s">
        <v>87</v>
      </c>
      <c r="W484" s="68">
        <v>85155333</v>
      </c>
      <c r="X484" s="67" t="s">
        <v>3595</v>
      </c>
      <c r="Y484" s="70">
        <v>45874</v>
      </c>
      <c r="Z484" s="70">
        <v>45874</v>
      </c>
      <c r="AA484" s="70" t="s">
        <v>89</v>
      </c>
      <c r="AB484" s="70">
        <v>46011</v>
      </c>
      <c r="AC484" s="49">
        <f t="shared" si="35"/>
        <v>137</v>
      </c>
      <c r="AD484" s="65">
        <v>0</v>
      </c>
      <c r="AE484" s="68">
        <v>0</v>
      </c>
      <c r="AF484" s="65">
        <v>0</v>
      </c>
      <c r="AG484" s="77" t="s">
        <v>89</v>
      </c>
      <c r="AH484" s="49">
        <f t="shared" si="36"/>
        <v>0</v>
      </c>
      <c r="AI484" s="65">
        <v>0</v>
      </c>
      <c r="AJ484" s="68">
        <v>0</v>
      </c>
      <c r="AK484" s="65" t="s">
        <v>89</v>
      </c>
      <c r="AL484" s="78" t="s">
        <v>89</v>
      </c>
      <c r="AM484" s="65">
        <v>0</v>
      </c>
      <c r="AN484" s="78" t="s">
        <v>89</v>
      </c>
      <c r="AO484" s="78" t="s">
        <v>89</v>
      </c>
      <c r="AP484" s="78" t="s">
        <v>89</v>
      </c>
      <c r="AQ484" s="49">
        <f t="shared" si="37"/>
        <v>0</v>
      </c>
      <c r="AR484" s="49">
        <f>+L484+AE484-AJ484</f>
        <v>36500000</v>
      </c>
      <c r="AS484" s="65" t="s">
        <v>90</v>
      </c>
      <c r="AT484" s="68">
        <v>0</v>
      </c>
      <c r="AU484" s="65" t="s">
        <v>90</v>
      </c>
      <c r="AV484" s="68">
        <v>0</v>
      </c>
      <c r="AW484" s="75" t="s">
        <v>89</v>
      </c>
      <c r="AX484" s="224">
        <v>0</v>
      </c>
      <c r="AY484" s="79">
        <f t="shared" si="38"/>
        <v>36500000</v>
      </c>
      <c r="AZ484" s="223">
        <f t="shared" si="39"/>
        <v>0</v>
      </c>
      <c r="BA484" s="74">
        <v>0</v>
      </c>
      <c r="BB484" s="75" t="s">
        <v>89</v>
      </c>
      <c r="BC484" s="65" t="s">
        <v>108</v>
      </c>
      <c r="BD484" s="400" t="s">
        <v>5638</v>
      </c>
      <c r="BE484" s="221" t="s">
        <v>87</v>
      </c>
      <c r="BF484" s="221" t="s">
        <v>87</v>
      </c>
    </row>
    <row r="485" spans="2:58" x14ac:dyDescent="0.25">
      <c r="B485" s="221">
        <v>2025</v>
      </c>
      <c r="C485" s="221">
        <v>891780111</v>
      </c>
      <c r="D485" s="221" t="s">
        <v>78</v>
      </c>
      <c r="E485" s="49" t="s">
        <v>5637</v>
      </c>
      <c r="F485" s="65" t="s">
        <v>5636</v>
      </c>
      <c r="G485" s="65">
        <v>0</v>
      </c>
      <c r="H485" s="65" t="s">
        <v>81</v>
      </c>
      <c r="I485" s="65" t="s">
        <v>3368</v>
      </c>
      <c r="J485" s="67" t="s">
        <v>83</v>
      </c>
      <c r="K485" s="66" t="s">
        <v>5635</v>
      </c>
      <c r="L485" s="68">
        <v>11361600</v>
      </c>
      <c r="M485" s="65" t="s">
        <v>85</v>
      </c>
      <c r="N485" s="66" t="s">
        <v>5634</v>
      </c>
      <c r="O485" s="66">
        <v>1047368846</v>
      </c>
      <c r="P485" s="66">
        <v>1707</v>
      </c>
      <c r="Q485" s="70">
        <v>45870</v>
      </c>
      <c r="R485" s="66">
        <v>7490134800</v>
      </c>
      <c r="S485" s="70">
        <v>45875</v>
      </c>
      <c r="T485" s="68">
        <v>11361600</v>
      </c>
      <c r="U485" s="68">
        <v>27669</v>
      </c>
      <c r="V485" s="65" t="s">
        <v>87</v>
      </c>
      <c r="W485" s="68">
        <v>1082939683</v>
      </c>
      <c r="X485" s="67" t="s">
        <v>3365</v>
      </c>
      <c r="Y485" s="70">
        <v>45874</v>
      </c>
      <c r="Z485" s="70">
        <v>45875</v>
      </c>
      <c r="AA485" s="70" t="s">
        <v>89</v>
      </c>
      <c r="AB485" s="70">
        <v>45991</v>
      </c>
      <c r="AC485" s="49">
        <f t="shared" si="35"/>
        <v>116</v>
      </c>
      <c r="AD485" s="65">
        <v>0</v>
      </c>
      <c r="AE485" s="68">
        <v>0</v>
      </c>
      <c r="AF485" s="65">
        <v>0</v>
      </c>
      <c r="AG485" s="77" t="s">
        <v>89</v>
      </c>
      <c r="AH485" s="49">
        <f t="shared" si="36"/>
        <v>0</v>
      </c>
      <c r="AI485" s="65">
        <v>0</v>
      </c>
      <c r="AJ485" s="68">
        <v>0</v>
      </c>
      <c r="AK485" s="65" t="s">
        <v>89</v>
      </c>
      <c r="AL485" s="78" t="s">
        <v>89</v>
      </c>
      <c r="AM485" s="65">
        <v>0</v>
      </c>
      <c r="AN485" s="78" t="s">
        <v>89</v>
      </c>
      <c r="AO485" s="78" t="s">
        <v>89</v>
      </c>
      <c r="AP485" s="78" t="s">
        <v>89</v>
      </c>
      <c r="AQ485" s="49">
        <f t="shared" si="37"/>
        <v>0</v>
      </c>
      <c r="AR485" s="49">
        <f>+L485+AE485-AJ485</f>
        <v>11361600</v>
      </c>
      <c r="AS485" s="65" t="s">
        <v>90</v>
      </c>
      <c r="AT485" s="68">
        <v>0</v>
      </c>
      <c r="AU485" s="65" t="s">
        <v>90</v>
      </c>
      <c r="AV485" s="68">
        <v>0</v>
      </c>
      <c r="AW485" s="75" t="s">
        <v>89</v>
      </c>
      <c r="AX485" s="224">
        <v>0</v>
      </c>
      <c r="AY485" s="79">
        <f t="shared" si="38"/>
        <v>11361600</v>
      </c>
      <c r="AZ485" s="223">
        <f t="shared" si="39"/>
        <v>0</v>
      </c>
      <c r="BA485" s="74">
        <v>0</v>
      </c>
      <c r="BB485" s="75" t="s">
        <v>89</v>
      </c>
      <c r="BC485" s="65" t="s">
        <v>108</v>
      </c>
      <c r="BD485" s="400" t="s">
        <v>5633</v>
      </c>
      <c r="BE485" s="221" t="s">
        <v>87</v>
      </c>
      <c r="BF485" s="221" t="s">
        <v>87</v>
      </c>
    </row>
    <row r="486" spans="2:58" x14ac:dyDescent="0.25">
      <c r="B486" s="221">
        <v>2025</v>
      </c>
      <c r="C486" s="221">
        <v>891780111</v>
      </c>
      <c r="D486" s="221" t="s">
        <v>78</v>
      </c>
      <c r="E486" s="49" t="s">
        <v>5632</v>
      </c>
      <c r="F486" s="65" t="s">
        <v>5631</v>
      </c>
      <c r="G486" s="65">
        <v>0</v>
      </c>
      <c r="H486" s="65" t="s">
        <v>81</v>
      </c>
      <c r="I486" s="65" t="s">
        <v>3368</v>
      </c>
      <c r="J486" s="67" t="s">
        <v>83</v>
      </c>
      <c r="K486" s="66" t="s">
        <v>3462</v>
      </c>
      <c r="L486" s="68">
        <v>11361600</v>
      </c>
      <c r="M486" s="65" t="s">
        <v>85</v>
      </c>
      <c r="N486" s="66" t="s">
        <v>5630</v>
      </c>
      <c r="O486" s="66">
        <v>1052097438</v>
      </c>
      <c r="P486" s="66">
        <v>1707</v>
      </c>
      <c r="Q486" s="70">
        <v>45870</v>
      </c>
      <c r="R486" s="66">
        <v>7490134800</v>
      </c>
      <c r="S486" s="70">
        <v>45875</v>
      </c>
      <c r="T486" s="68">
        <v>11361600</v>
      </c>
      <c r="U486" s="68">
        <v>27632</v>
      </c>
      <c r="V486" s="65" t="s">
        <v>87</v>
      </c>
      <c r="W486" s="68">
        <v>1082939683</v>
      </c>
      <c r="X486" s="67" t="s">
        <v>3365</v>
      </c>
      <c r="Y486" s="70">
        <v>45874</v>
      </c>
      <c r="Z486" s="70">
        <v>45875</v>
      </c>
      <c r="AA486" s="70" t="s">
        <v>89</v>
      </c>
      <c r="AB486" s="70">
        <v>45991</v>
      </c>
      <c r="AC486" s="49">
        <f t="shared" si="35"/>
        <v>116</v>
      </c>
      <c r="AD486" s="65">
        <v>0</v>
      </c>
      <c r="AE486" s="68">
        <v>0</v>
      </c>
      <c r="AF486" s="65">
        <v>0</v>
      </c>
      <c r="AG486" s="77" t="s">
        <v>89</v>
      </c>
      <c r="AH486" s="49">
        <f t="shared" si="36"/>
        <v>0</v>
      </c>
      <c r="AI486" s="65">
        <v>0</v>
      </c>
      <c r="AJ486" s="68">
        <v>0</v>
      </c>
      <c r="AK486" s="65" t="s">
        <v>89</v>
      </c>
      <c r="AL486" s="78" t="s">
        <v>89</v>
      </c>
      <c r="AM486" s="65">
        <v>0</v>
      </c>
      <c r="AN486" s="78" t="s">
        <v>89</v>
      </c>
      <c r="AO486" s="78" t="s">
        <v>89</v>
      </c>
      <c r="AP486" s="78" t="s">
        <v>89</v>
      </c>
      <c r="AQ486" s="49">
        <f t="shared" si="37"/>
        <v>0</v>
      </c>
      <c r="AR486" s="49">
        <f>+L486+AE486-AJ486</f>
        <v>11361600</v>
      </c>
      <c r="AS486" s="65" t="s">
        <v>90</v>
      </c>
      <c r="AT486" s="68">
        <v>0</v>
      </c>
      <c r="AU486" s="65" t="s">
        <v>90</v>
      </c>
      <c r="AV486" s="68">
        <v>0</v>
      </c>
      <c r="AW486" s="75" t="s">
        <v>89</v>
      </c>
      <c r="AX486" s="224">
        <v>0</v>
      </c>
      <c r="AY486" s="79">
        <f t="shared" si="38"/>
        <v>11361600</v>
      </c>
      <c r="AZ486" s="223">
        <f t="shared" si="39"/>
        <v>0</v>
      </c>
      <c r="BA486" s="74">
        <v>0</v>
      </c>
      <c r="BB486" s="75" t="s">
        <v>89</v>
      </c>
      <c r="BC486" s="65" t="s">
        <v>108</v>
      </c>
      <c r="BD486" s="400" t="s">
        <v>5629</v>
      </c>
      <c r="BE486" s="221" t="s">
        <v>87</v>
      </c>
      <c r="BF486" s="221" t="s">
        <v>87</v>
      </c>
    </row>
    <row r="487" spans="2:58" x14ac:dyDescent="0.25">
      <c r="B487" s="221">
        <v>2025</v>
      </c>
      <c r="C487" s="221">
        <v>891780111</v>
      </c>
      <c r="D487" s="221" t="s">
        <v>78</v>
      </c>
      <c r="E487" s="49" t="s">
        <v>5628</v>
      </c>
      <c r="F487" s="65" t="s">
        <v>5627</v>
      </c>
      <c r="G487" s="65">
        <v>0</v>
      </c>
      <c r="H487" s="65" t="s">
        <v>81</v>
      </c>
      <c r="I487" s="65" t="s">
        <v>3368</v>
      </c>
      <c r="J487" s="67" t="s">
        <v>83</v>
      </c>
      <c r="K487" s="66" t="s">
        <v>5626</v>
      </c>
      <c r="L487" s="68">
        <v>11361600</v>
      </c>
      <c r="M487" s="65" t="s">
        <v>85</v>
      </c>
      <c r="N487" s="66" t="s">
        <v>5625</v>
      </c>
      <c r="O487" s="66">
        <v>84008934</v>
      </c>
      <c r="P487" s="66">
        <v>1707</v>
      </c>
      <c r="Q487" s="70">
        <v>45870</v>
      </c>
      <c r="R487" s="66">
        <v>7490134800</v>
      </c>
      <c r="S487" s="70">
        <v>45875</v>
      </c>
      <c r="T487" s="68">
        <v>11361600</v>
      </c>
      <c r="U487" s="68">
        <v>27668</v>
      </c>
      <c r="V487" s="65" t="s">
        <v>87</v>
      </c>
      <c r="W487" s="68">
        <v>1082939683</v>
      </c>
      <c r="X487" s="67" t="s">
        <v>3365</v>
      </c>
      <c r="Y487" s="70">
        <v>45874</v>
      </c>
      <c r="Z487" s="70">
        <v>45875</v>
      </c>
      <c r="AA487" s="70" t="s">
        <v>89</v>
      </c>
      <c r="AB487" s="70">
        <v>45991</v>
      </c>
      <c r="AC487" s="49">
        <f t="shared" si="35"/>
        <v>116</v>
      </c>
      <c r="AD487" s="65">
        <v>0</v>
      </c>
      <c r="AE487" s="68">
        <v>0</v>
      </c>
      <c r="AF487" s="65">
        <v>0</v>
      </c>
      <c r="AG487" s="77" t="s">
        <v>89</v>
      </c>
      <c r="AH487" s="49">
        <f t="shared" si="36"/>
        <v>0</v>
      </c>
      <c r="AI487" s="65">
        <v>0</v>
      </c>
      <c r="AJ487" s="68">
        <v>0</v>
      </c>
      <c r="AK487" s="65" t="s">
        <v>89</v>
      </c>
      <c r="AL487" s="78" t="s">
        <v>89</v>
      </c>
      <c r="AM487" s="65">
        <v>0</v>
      </c>
      <c r="AN487" s="78" t="s">
        <v>89</v>
      </c>
      <c r="AO487" s="78" t="s">
        <v>89</v>
      </c>
      <c r="AP487" s="78" t="s">
        <v>89</v>
      </c>
      <c r="AQ487" s="49">
        <f t="shared" si="37"/>
        <v>0</v>
      </c>
      <c r="AR487" s="49">
        <f>+L487+AE487-AJ487</f>
        <v>11361600</v>
      </c>
      <c r="AS487" s="65" t="s">
        <v>90</v>
      </c>
      <c r="AT487" s="68">
        <v>0</v>
      </c>
      <c r="AU487" s="65" t="s">
        <v>90</v>
      </c>
      <c r="AV487" s="68">
        <v>0</v>
      </c>
      <c r="AW487" s="75" t="s">
        <v>89</v>
      </c>
      <c r="AX487" s="224">
        <v>0</v>
      </c>
      <c r="AY487" s="79">
        <f t="shared" si="38"/>
        <v>11361600</v>
      </c>
      <c r="AZ487" s="223">
        <f t="shared" si="39"/>
        <v>0</v>
      </c>
      <c r="BA487" s="74">
        <v>0</v>
      </c>
      <c r="BB487" s="75" t="s">
        <v>89</v>
      </c>
      <c r="BC487" s="65" t="s">
        <v>108</v>
      </c>
      <c r="BD487" s="400" t="s">
        <v>5624</v>
      </c>
      <c r="BE487" s="221" t="s">
        <v>87</v>
      </c>
      <c r="BF487" s="221" t="s">
        <v>87</v>
      </c>
    </row>
    <row r="488" spans="2:58" x14ac:dyDescent="0.25">
      <c r="B488" s="221">
        <v>2025</v>
      </c>
      <c r="C488" s="221">
        <v>891780111</v>
      </c>
      <c r="D488" s="221" t="s">
        <v>78</v>
      </c>
      <c r="E488" s="49" t="s">
        <v>5623</v>
      </c>
      <c r="F488" s="65" t="s">
        <v>5622</v>
      </c>
      <c r="G488" s="65">
        <v>0</v>
      </c>
      <c r="H488" s="65" t="s">
        <v>81</v>
      </c>
      <c r="I488" s="65" t="s">
        <v>3368</v>
      </c>
      <c r="J488" s="67" t="s">
        <v>83</v>
      </c>
      <c r="K488" s="66" t="s">
        <v>5621</v>
      </c>
      <c r="L488" s="68">
        <v>11361600</v>
      </c>
      <c r="M488" s="65" t="s">
        <v>85</v>
      </c>
      <c r="N488" s="66" t="s">
        <v>5620</v>
      </c>
      <c r="O488" s="66">
        <v>1048603729</v>
      </c>
      <c r="P488" s="66">
        <v>1707</v>
      </c>
      <c r="Q488" s="70">
        <v>45870</v>
      </c>
      <c r="R488" s="66">
        <v>7490134800</v>
      </c>
      <c r="S488" s="70">
        <v>45875</v>
      </c>
      <c r="T488" s="68">
        <v>11361600</v>
      </c>
      <c r="U488" s="68">
        <v>27667</v>
      </c>
      <c r="V488" s="65" t="s">
        <v>87</v>
      </c>
      <c r="W488" s="68">
        <v>1082939683</v>
      </c>
      <c r="X488" s="67" t="s">
        <v>3365</v>
      </c>
      <c r="Y488" s="70">
        <v>45874</v>
      </c>
      <c r="Z488" s="70">
        <v>45875</v>
      </c>
      <c r="AA488" s="70" t="s">
        <v>89</v>
      </c>
      <c r="AB488" s="70">
        <v>45991</v>
      </c>
      <c r="AC488" s="49">
        <f t="shared" si="35"/>
        <v>116</v>
      </c>
      <c r="AD488" s="65">
        <v>0</v>
      </c>
      <c r="AE488" s="68">
        <v>0</v>
      </c>
      <c r="AF488" s="65">
        <v>0</v>
      </c>
      <c r="AG488" s="77" t="s">
        <v>89</v>
      </c>
      <c r="AH488" s="49">
        <f t="shared" si="36"/>
        <v>0</v>
      </c>
      <c r="AI488" s="65">
        <v>0</v>
      </c>
      <c r="AJ488" s="68">
        <v>0</v>
      </c>
      <c r="AK488" s="65" t="s">
        <v>89</v>
      </c>
      <c r="AL488" s="78" t="s">
        <v>89</v>
      </c>
      <c r="AM488" s="65">
        <v>0</v>
      </c>
      <c r="AN488" s="78" t="s">
        <v>89</v>
      </c>
      <c r="AO488" s="78" t="s">
        <v>89</v>
      </c>
      <c r="AP488" s="78" t="s">
        <v>89</v>
      </c>
      <c r="AQ488" s="49">
        <f t="shared" si="37"/>
        <v>0</v>
      </c>
      <c r="AR488" s="49">
        <f>+L488+AE488-AJ488</f>
        <v>11361600</v>
      </c>
      <c r="AS488" s="65" t="s">
        <v>90</v>
      </c>
      <c r="AT488" s="68">
        <v>0</v>
      </c>
      <c r="AU488" s="65" t="s">
        <v>90</v>
      </c>
      <c r="AV488" s="68">
        <v>0</v>
      </c>
      <c r="AW488" s="75" t="s">
        <v>89</v>
      </c>
      <c r="AX488" s="224">
        <v>0</v>
      </c>
      <c r="AY488" s="79">
        <f t="shared" si="38"/>
        <v>11361600</v>
      </c>
      <c r="AZ488" s="223">
        <f t="shared" si="39"/>
        <v>0</v>
      </c>
      <c r="BA488" s="74">
        <v>0</v>
      </c>
      <c r="BB488" s="75" t="s">
        <v>89</v>
      </c>
      <c r="BC488" s="65" t="s">
        <v>108</v>
      </c>
      <c r="BD488" s="400" t="s">
        <v>5619</v>
      </c>
      <c r="BE488" s="221" t="s">
        <v>87</v>
      </c>
      <c r="BF488" s="221" t="s">
        <v>87</v>
      </c>
    </row>
    <row r="489" spans="2:58" x14ac:dyDescent="0.25">
      <c r="B489" s="221">
        <v>2025</v>
      </c>
      <c r="C489" s="221">
        <v>891780111</v>
      </c>
      <c r="D489" s="221" t="s">
        <v>78</v>
      </c>
      <c r="E489" s="49" t="s">
        <v>5618</v>
      </c>
      <c r="F489" s="65" t="s">
        <v>5617</v>
      </c>
      <c r="G489" s="65">
        <v>0</v>
      </c>
      <c r="H489" s="65" t="s">
        <v>81</v>
      </c>
      <c r="I489" s="65" t="s">
        <v>3368</v>
      </c>
      <c r="J489" s="67" t="s">
        <v>83</v>
      </c>
      <c r="K489" s="66" t="s">
        <v>5616</v>
      </c>
      <c r="L489" s="68">
        <v>11361600</v>
      </c>
      <c r="M489" s="65" t="s">
        <v>85</v>
      </c>
      <c r="N489" s="66" t="s">
        <v>5615</v>
      </c>
      <c r="O489" s="66">
        <v>8774286</v>
      </c>
      <c r="P489" s="66">
        <v>1707</v>
      </c>
      <c r="Q489" s="70">
        <v>45870</v>
      </c>
      <c r="R489" s="66">
        <v>7490134800</v>
      </c>
      <c r="S489" s="70">
        <v>45875</v>
      </c>
      <c r="T489" s="68">
        <v>11361600</v>
      </c>
      <c r="U489" s="68">
        <v>27666</v>
      </c>
      <c r="V489" s="65" t="s">
        <v>87</v>
      </c>
      <c r="W489" s="68">
        <v>1082939683</v>
      </c>
      <c r="X489" s="67" t="s">
        <v>3365</v>
      </c>
      <c r="Y489" s="70">
        <v>45874</v>
      </c>
      <c r="Z489" s="70">
        <v>45875</v>
      </c>
      <c r="AA489" s="70" t="s">
        <v>89</v>
      </c>
      <c r="AB489" s="70">
        <v>45991</v>
      </c>
      <c r="AC489" s="49">
        <f t="shared" si="35"/>
        <v>116</v>
      </c>
      <c r="AD489" s="65">
        <v>0</v>
      </c>
      <c r="AE489" s="68">
        <v>0</v>
      </c>
      <c r="AF489" s="65">
        <v>0</v>
      </c>
      <c r="AG489" s="77" t="s">
        <v>89</v>
      </c>
      <c r="AH489" s="49">
        <f t="shared" si="36"/>
        <v>0</v>
      </c>
      <c r="AI489" s="65">
        <v>0</v>
      </c>
      <c r="AJ489" s="68">
        <v>0</v>
      </c>
      <c r="AK489" s="65" t="s">
        <v>89</v>
      </c>
      <c r="AL489" s="78" t="s">
        <v>89</v>
      </c>
      <c r="AM489" s="65">
        <v>0</v>
      </c>
      <c r="AN489" s="78" t="s">
        <v>89</v>
      </c>
      <c r="AO489" s="78" t="s">
        <v>89</v>
      </c>
      <c r="AP489" s="78" t="s">
        <v>89</v>
      </c>
      <c r="AQ489" s="49">
        <f t="shared" si="37"/>
        <v>0</v>
      </c>
      <c r="AR489" s="49">
        <f>+L489+AE489-AJ489</f>
        <v>11361600</v>
      </c>
      <c r="AS489" s="65" t="s">
        <v>90</v>
      </c>
      <c r="AT489" s="68">
        <v>0</v>
      </c>
      <c r="AU489" s="65" t="s">
        <v>90</v>
      </c>
      <c r="AV489" s="68">
        <v>0</v>
      </c>
      <c r="AW489" s="75" t="s">
        <v>89</v>
      </c>
      <c r="AX489" s="224">
        <v>0</v>
      </c>
      <c r="AY489" s="79">
        <f t="shared" si="38"/>
        <v>11361600</v>
      </c>
      <c r="AZ489" s="223">
        <f t="shared" si="39"/>
        <v>0</v>
      </c>
      <c r="BA489" s="74">
        <v>0</v>
      </c>
      <c r="BB489" s="75" t="s">
        <v>89</v>
      </c>
      <c r="BC489" s="65" t="s">
        <v>108</v>
      </c>
      <c r="BD489" s="400" t="s">
        <v>5614</v>
      </c>
      <c r="BE489" s="221" t="s">
        <v>87</v>
      </c>
      <c r="BF489" s="221" t="s">
        <v>87</v>
      </c>
    </row>
    <row r="490" spans="2:58" x14ac:dyDescent="0.25">
      <c r="B490" s="221">
        <v>2025</v>
      </c>
      <c r="C490" s="221">
        <v>891780111</v>
      </c>
      <c r="D490" s="221" t="s">
        <v>78</v>
      </c>
      <c r="E490" s="49" t="s">
        <v>5613</v>
      </c>
      <c r="F490" s="65" t="s">
        <v>5612</v>
      </c>
      <c r="G490" s="65">
        <v>0</v>
      </c>
      <c r="H490" s="65" t="s">
        <v>81</v>
      </c>
      <c r="I490" s="65" t="s">
        <v>3368</v>
      </c>
      <c r="J490" s="67" t="s">
        <v>83</v>
      </c>
      <c r="K490" s="66" t="s">
        <v>3940</v>
      </c>
      <c r="L490" s="68">
        <v>11361600</v>
      </c>
      <c r="M490" s="65" t="s">
        <v>85</v>
      </c>
      <c r="N490" s="66" t="s">
        <v>5611</v>
      </c>
      <c r="O490" s="66">
        <v>72013691</v>
      </c>
      <c r="P490" s="66">
        <v>1707</v>
      </c>
      <c r="Q490" s="70">
        <v>45870</v>
      </c>
      <c r="R490" s="66">
        <v>7490134800</v>
      </c>
      <c r="S490" s="70">
        <v>45875</v>
      </c>
      <c r="T490" s="68">
        <v>11361600</v>
      </c>
      <c r="U490" s="68">
        <v>27631</v>
      </c>
      <c r="V490" s="65" t="s">
        <v>87</v>
      </c>
      <c r="W490" s="68">
        <v>1082939683</v>
      </c>
      <c r="X490" s="67" t="s">
        <v>3365</v>
      </c>
      <c r="Y490" s="70">
        <v>45874</v>
      </c>
      <c r="Z490" s="70">
        <v>45875</v>
      </c>
      <c r="AA490" s="70" t="s">
        <v>89</v>
      </c>
      <c r="AB490" s="70">
        <v>45991</v>
      </c>
      <c r="AC490" s="49">
        <f t="shared" si="35"/>
        <v>116</v>
      </c>
      <c r="AD490" s="65">
        <v>0</v>
      </c>
      <c r="AE490" s="68">
        <v>0</v>
      </c>
      <c r="AF490" s="65">
        <v>0</v>
      </c>
      <c r="AG490" s="77" t="s">
        <v>89</v>
      </c>
      <c r="AH490" s="49">
        <f t="shared" si="36"/>
        <v>0</v>
      </c>
      <c r="AI490" s="65">
        <v>0</v>
      </c>
      <c r="AJ490" s="68">
        <v>0</v>
      </c>
      <c r="AK490" s="65" t="s">
        <v>89</v>
      </c>
      <c r="AL490" s="78" t="s">
        <v>89</v>
      </c>
      <c r="AM490" s="65">
        <v>0</v>
      </c>
      <c r="AN490" s="78" t="s">
        <v>89</v>
      </c>
      <c r="AO490" s="78" t="s">
        <v>89</v>
      </c>
      <c r="AP490" s="78" t="s">
        <v>89</v>
      </c>
      <c r="AQ490" s="49">
        <f t="shared" si="37"/>
        <v>0</v>
      </c>
      <c r="AR490" s="49">
        <f>+L490+AE490-AJ490</f>
        <v>11361600</v>
      </c>
      <c r="AS490" s="65" t="s">
        <v>90</v>
      </c>
      <c r="AT490" s="68">
        <v>0</v>
      </c>
      <c r="AU490" s="65" t="s">
        <v>90</v>
      </c>
      <c r="AV490" s="68">
        <v>0</v>
      </c>
      <c r="AW490" s="75" t="s">
        <v>89</v>
      </c>
      <c r="AX490" s="224">
        <v>0</v>
      </c>
      <c r="AY490" s="79">
        <f t="shared" si="38"/>
        <v>11361600</v>
      </c>
      <c r="AZ490" s="223">
        <f t="shared" si="39"/>
        <v>0</v>
      </c>
      <c r="BA490" s="74">
        <v>0</v>
      </c>
      <c r="BB490" s="75" t="s">
        <v>89</v>
      </c>
      <c r="BC490" s="65" t="s">
        <v>108</v>
      </c>
      <c r="BD490" s="400" t="s">
        <v>5610</v>
      </c>
      <c r="BE490" s="221" t="s">
        <v>87</v>
      </c>
      <c r="BF490" s="221" t="s">
        <v>87</v>
      </c>
    </row>
    <row r="491" spans="2:58" x14ac:dyDescent="0.25">
      <c r="B491" s="221">
        <v>2025</v>
      </c>
      <c r="C491" s="221">
        <v>891780111</v>
      </c>
      <c r="D491" s="221" t="s">
        <v>78</v>
      </c>
      <c r="E491" s="49" t="s">
        <v>5609</v>
      </c>
      <c r="F491" s="65" t="s">
        <v>5608</v>
      </c>
      <c r="G491" s="65">
        <v>0</v>
      </c>
      <c r="H491" s="65" t="s">
        <v>81</v>
      </c>
      <c r="I491" s="65" t="s">
        <v>3368</v>
      </c>
      <c r="J491" s="67" t="s">
        <v>83</v>
      </c>
      <c r="K491" s="66" t="s">
        <v>5137</v>
      </c>
      <c r="L491" s="68">
        <v>11361600</v>
      </c>
      <c r="M491" s="65" t="s">
        <v>85</v>
      </c>
      <c r="N491" s="66" t="s">
        <v>5607</v>
      </c>
      <c r="O491" s="66">
        <v>72021780</v>
      </c>
      <c r="P491" s="66">
        <v>1707</v>
      </c>
      <c r="Q491" s="70">
        <v>45870</v>
      </c>
      <c r="R491" s="66">
        <v>7490134800</v>
      </c>
      <c r="S491" s="70">
        <v>45875</v>
      </c>
      <c r="T491" s="68">
        <v>11361600</v>
      </c>
      <c r="U491" s="68">
        <v>27665</v>
      </c>
      <c r="V491" s="65" t="s">
        <v>87</v>
      </c>
      <c r="W491" s="68">
        <v>1082939683</v>
      </c>
      <c r="X491" s="67" t="s">
        <v>3365</v>
      </c>
      <c r="Y491" s="70">
        <v>45874</v>
      </c>
      <c r="Z491" s="70">
        <v>45875</v>
      </c>
      <c r="AA491" s="70" t="s">
        <v>89</v>
      </c>
      <c r="AB491" s="70">
        <v>45991</v>
      </c>
      <c r="AC491" s="49">
        <f t="shared" si="35"/>
        <v>116</v>
      </c>
      <c r="AD491" s="65">
        <v>0</v>
      </c>
      <c r="AE491" s="68">
        <v>0</v>
      </c>
      <c r="AF491" s="65">
        <v>0</v>
      </c>
      <c r="AG491" s="77" t="s">
        <v>89</v>
      </c>
      <c r="AH491" s="49">
        <f t="shared" si="36"/>
        <v>0</v>
      </c>
      <c r="AI491" s="65">
        <v>0</v>
      </c>
      <c r="AJ491" s="68">
        <v>0</v>
      </c>
      <c r="AK491" s="65" t="s">
        <v>89</v>
      </c>
      <c r="AL491" s="78" t="s">
        <v>89</v>
      </c>
      <c r="AM491" s="65">
        <v>0</v>
      </c>
      <c r="AN491" s="78" t="s">
        <v>89</v>
      </c>
      <c r="AO491" s="78" t="s">
        <v>89</v>
      </c>
      <c r="AP491" s="78" t="s">
        <v>89</v>
      </c>
      <c r="AQ491" s="49">
        <f t="shared" si="37"/>
        <v>0</v>
      </c>
      <c r="AR491" s="49">
        <f>+L491+AE491-AJ491</f>
        <v>11361600</v>
      </c>
      <c r="AS491" s="65" t="s">
        <v>90</v>
      </c>
      <c r="AT491" s="68">
        <v>0</v>
      </c>
      <c r="AU491" s="65" t="s">
        <v>90</v>
      </c>
      <c r="AV491" s="68">
        <v>0</v>
      </c>
      <c r="AW491" s="75" t="s">
        <v>89</v>
      </c>
      <c r="AX491" s="224">
        <v>0</v>
      </c>
      <c r="AY491" s="79">
        <f t="shared" si="38"/>
        <v>11361600</v>
      </c>
      <c r="AZ491" s="223">
        <f t="shared" si="39"/>
        <v>0</v>
      </c>
      <c r="BA491" s="74">
        <v>0</v>
      </c>
      <c r="BB491" s="75" t="s">
        <v>89</v>
      </c>
      <c r="BC491" s="65" t="s">
        <v>108</v>
      </c>
      <c r="BD491" s="400" t="s">
        <v>5606</v>
      </c>
      <c r="BE491" s="221" t="s">
        <v>87</v>
      </c>
      <c r="BF491" s="221" t="s">
        <v>87</v>
      </c>
    </row>
    <row r="492" spans="2:58" x14ac:dyDescent="0.25">
      <c r="B492" s="221">
        <v>2025</v>
      </c>
      <c r="C492" s="221">
        <v>891780111</v>
      </c>
      <c r="D492" s="221" t="s">
        <v>78</v>
      </c>
      <c r="E492" s="49" t="s">
        <v>5605</v>
      </c>
      <c r="F492" s="65" t="s">
        <v>5604</v>
      </c>
      <c r="G492" s="65">
        <v>0</v>
      </c>
      <c r="H492" s="65" t="s">
        <v>81</v>
      </c>
      <c r="I492" s="65" t="s">
        <v>3368</v>
      </c>
      <c r="J492" s="67" t="s">
        <v>83</v>
      </c>
      <c r="K492" s="66" t="s">
        <v>5603</v>
      </c>
      <c r="L492" s="68">
        <v>11361600</v>
      </c>
      <c r="M492" s="65" t="s">
        <v>85</v>
      </c>
      <c r="N492" s="66" t="s">
        <v>5602</v>
      </c>
      <c r="O492" s="66">
        <v>45754167</v>
      </c>
      <c r="P492" s="66">
        <v>1707</v>
      </c>
      <c r="Q492" s="70">
        <v>45870</v>
      </c>
      <c r="R492" s="66">
        <v>7490134800</v>
      </c>
      <c r="S492" s="70">
        <v>45875</v>
      </c>
      <c r="T492" s="68">
        <v>11361600</v>
      </c>
      <c r="U492" s="68">
        <v>27664</v>
      </c>
      <c r="V492" s="65" t="s">
        <v>87</v>
      </c>
      <c r="W492" s="68">
        <v>1082939683</v>
      </c>
      <c r="X492" s="67" t="s">
        <v>3365</v>
      </c>
      <c r="Y492" s="70">
        <v>45874</v>
      </c>
      <c r="Z492" s="70">
        <v>45875</v>
      </c>
      <c r="AA492" s="70" t="s">
        <v>89</v>
      </c>
      <c r="AB492" s="70">
        <v>45991</v>
      </c>
      <c r="AC492" s="49">
        <f t="shared" si="35"/>
        <v>116</v>
      </c>
      <c r="AD492" s="65">
        <v>0</v>
      </c>
      <c r="AE492" s="68">
        <v>0</v>
      </c>
      <c r="AF492" s="65">
        <v>0</v>
      </c>
      <c r="AG492" s="77" t="s">
        <v>89</v>
      </c>
      <c r="AH492" s="49">
        <f t="shared" si="36"/>
        <v>0</v>
      </c>
      <c r="AI492" s="65">
        <v>0</v>
      </c>
      <c r="AJ492" s="68">
        <v>0</v>
      </c>
      <c r="AK492" s="65" t="s">
        <v>89</v>
      </c>
      <c r="AL492" s="78" t="s">
        <v>89</v>
      </c>
      <c r="AM492" s="65">
        <v>0</v>
      </c>
      <c r="AN492" s="78" t="s">
        <v>89</v>
      </c>
      <c r="AO492" s="78" t="s">
        <v>89</v>
      </c>
      <c r="AP492" s="78" t="s">
        <v>89</v>
      </c>
      <c r="AQ492" s="49">
        <f t="shared" si="37"/>
        <v>0</v>
      </c>
      <c r="AR492" s="49">
        <f>+L492+AE492-AJ492</f>
        <v>11361600</v>
      </c>
      <c r="AS492" s="65" t="s">
        <v>90</v>
      </c>
      <c r="AT492" s="68">
        <v>0</v>
      </c>
      <c r="AU492" s="65" t="s">
        <v>90</v>
      </c>
      <c r="AV492" s="68">
        <v>0</v>
      </c>
      <c r="AW492" s="75" t="s">
        <v>89</v>
      </c>
      <c r="AX492" s="224">
        <v>0</v>
      </c>
      <c r="AY492" s="79">
        <f t="shared" si="38"/>
        <v>11361600</v>
      </c>
      <c r="AZ492" s="223">
        <f t="shared" si="39"/>
        <v>0</v>
      </c>
      <c r="BA492" s="74">
        <v>0</v>
      </c>
      <c r="BB492" s="75" t="s">
        <v>89</v>
      </c>
      <c r="BC492" s="65" t="s">
        <v>108</v>
      </c>
      <c r="BD492" s="400" t="s">
        <v>5601</v>
      </c>
      <c r="BE492" s="221" t="s">
        <v>87</v>
      </c>
      <c r="BF492" s="221" t="s">
        <v>87</v>
      </c>
    </row>
    <row r="493" spans="2:58" x14ac:dyDescent="0.25">
      <c r="B493" s="221">
        <v>2025</v>
      </c>
      <c r="C493" s="221">
        <v>891780111</v>
      </c>
      <c r="D493" s="221" t="s">
        <v>78</v>
      </c>
      <c r="E493" s="49" t="s">
        <v>5600</v>
      </c>
      <c r="F493" s="65" t="s">
        <v>5599</v>
      </c>
      <c r="G493" s="65">
        <v>0</v>
      </c>
      <c r="H493" s="65" t="s">
        <v>81</v>
      </c>
      <c r="I493" s="65" t="s">
        <v>3368</v>
      </c>
      <c r="J493" s="67" t="s">
        <v>83</v>
      </c>
      <c r="K493" s="66" t="s">
        <v>3602</v>
      </c>
      <c r="L493" s="68">
        <v>11361600</v>
      </c>
      <c r="M493" s="65" t="s">
        <v>85</v>
      </c>
      <c r="N493" s="66" t="s">
        <v>5598</v>
      </c>
      <c r="O493" s="66">
        <v>3730769</v>
      </c>
      <c r="P493" s="66">
        <v>1707</v>
      </c>
      <c r="Q493" s="70">
        <v>45870</v>
      </c>
      <c r="R493" s="66">
        <v>7490134800</v>
      </c>
      <c r="S493" s="70">
        <v>45875</v>
      </c>
      <c r="T493" s="68">
        <v>11361600</v>
      </c>
      <c r="U493" s="68">
        <v>27663</v>
      </c>
      <c r="V493" s="65" t="s">
        <v>87</v>
      </c>
      <c r="W493" s="68">
        <v>1082939683</v>
      </c>
      <c r="X493" s="67" t="s">
        <v>3365</v>
      </c>
      <c r="Y493" s="70">
        <v>45874</v>
      </c>
      <c r="Z493" s="70">
        <v>45875</v>
      </c>
      <c r="AA493" s="70" t="s">
        <v>89</v>
      </c>
      <c r="AB493" s="70">
        <v>45991</v>
      </c>
      <c r="AC493" s="49">
        <f t="shared" si="35"/>
        <v>116</v>
      </c>
      <c r="AD493" s="65">
        <v>0</v>
      </c>
      <c r="AE493" s="68">
        <v>0</v>
      </c>
      <c r="AF493" s="65">
        <v>0</v>
      </c>
      <c r="AG493" s="77" t="s">
        <v>89</v>
      </c>
      <c r="AH493" s="49">
        <f t="shared" si="36"/>
        <v>0</v>
      </c>
      <c r="AI493" s="65">
        <v>0</v>
      </c>
      <c r="AJ493" s="68">
        <v>0</v>
      </c>
      <c r="AK493" s="65" t="s">
        <v>89</v>
      </c>
      <c r="AL493" s="78" t="s">
        <v>89</v>
      </c>
      <c r="AM493" s="65">
        <v>0</v>
      </c>
      <c r="AN493" s="78" t="s">
        <v>89</v>
      </c>
      <c r="AO493" s="78" t="s">
        <v>89</v>
      </c>
      <c r="AP493" s="78" t="s">
        <v>89</v>
      </c>
      <c r="AQ493" s="49">
        <f t="shared" si="37"/>
        <v>0</v>
      </c>
      <c r="AR493" s="49">
        <f>+L493+AE493-AJ493</f>
        <v>11361600</v>
      </c>
      <c r="AS493" s="65" t="s">
        <v>90</v>
      </c>
      <c r="AT493" s="68">
        <v>0</v>
      </c>
      <c r="AU493" s="65" t="s">
        <v>90</v>
      </c>
      <c r="AV493" s="68">
        <v>0</v>
      </c>
      <c r="AW493" s="75" t="s">
        <v>89</v>
      </c>
      <c r="AX493" s="224">
        <v>0</v>
      </c>
      <c r="AY493" s="79">
        <f t="shared" si="38"/>
        <v>11361600</v>
      </c>
      <c r="AZ493" s="223">
        <f t="shared" si="39"/>
        <v>0</v>
      </c>
      <c r="BA493" s="74">
        <v>0</v>
      </c>
      <c r="BB493" s="75" t="s">
        <v>89</v>
      </c>
      <c r="BC493" s="65" t="s">
        <v>108</v>
      </c>
      <c r="BD493" s="400" t="s">
        <v>5597</v>
      </c>
      <c r="BE493" s="221" t="s">
        <v>87</v>
      </c>
      <c r="BF493" s="221" t="s">
        <v>87</v>
      </c>
    </row>
    <row r="494" spans="2:58" x14ac:dyDescent="0.25">
      <c r="B494" s="221">
        <v>2025</v>
      </c>
      <c r="C494" s="221">
        <v>891780111</v>
      </c>
      <c r="D494" s="221" t="s">
        <v>78</v>
      </c>
      <c r="E494" s="49" t="s">
        <v>5596</v>
      </c>
      <c r="F494" s="65" t="s">
        <v>5595</v>
      </c>
      <c r="G494" s="65">
        <v>0</v>
      </c>
      <c r="H494" s="65" t="s">
        <v>81</v>
      </c>
      <c r="I494" s="65" t="s">
        <v>3368</v>
      </c>
      <c r="J494" s="67" t="s">
        <v>83</v>
      </c>
      <c r="K494" s="66" t="s">
        <v>5594</v>
      </c>
      <c r="L494" s="68">
        <v>11361600</v>
      </c>
      <c r="M494" s="65" t="s">
        <v>85</v>
      </c>
      <c r="N494" s="66" t="s">
        <v>5593</v>
      </c>
      <c r="O494" s="66">
        <v>27024647</v>
      </c>
      <c r="P494" s="66">
        <v>1707</v>
      </c>
      <c r="Q494" s="70">
        <v>45870</v>
      </c>
      <c r="R494" s="66">
        <v>7490134800</v>
      </c>
      <c r="S494" s="70">
        <v>45875</v>
      </c>
      <c r="T494" s="68">
        <v>11361600</v>
      </c>
      <c r="U494" s="68">
        <v>27662</v>
      </c>
      <c r="V494" s="65" t="s">
        <v>87</v>
      </c>
      <c r="W494" s="68">
        <v>1082939683</v>
      </c>
      <c r="X494" s="67" t="s">
        <v>3365</v>
      </c>
      <c r="Y494" s="70">
        <v>45874</v>
      </c>
      <c r="Z494" s="70">
        <v>45875</v>
      </c>
      <c r="AA494" s="70" t="s">
        <v>89</v>
      </c>
      <c r="AB494" s="70">
        <v>45991</v>
      </c>
      <c r="AC494" s="49">
        <f t="shared" si="35"/>
        <v>116</v>
      </c>
      <c r="AD494" s="65">
        <v>0</v>
      </c>
      <c r="AE494" s="68">
        <v>0</v>
      </c>
      <c r="AF494" s="65">
        <v>0</v>
      </c>
      <c r="AG494" s="77" t="s">
        <v>89</v>
      </c>
      <c r="AH494" s="49">
        <f t="shared" si="36"/>
        <v>0</v>
      </c>
      <c r="AI494" s="65">
        <v>0</v>
      </c>
      <c r="AJ494" s="68">
        <v>0</v>
      </c>
      <c r="AK494" s="65" t="s">
        <v>89</v>
      </c>
      <c r="AL494" s="78" t="s">
        <v>89</v>
      </c>
      <c r="AM494" s="65">
        <v>0</v>
      </c>
      <c r="AN494" s="78" t="s">
        <v>89</v>
      </c>
      <c r="AO494" s="78" t="s">
        <v>89</v>
      </c>
      <c r="AP494" s="78" t="s">
        <v>89</v>
      </c>
      <c r="AQ494" s="49">
        <f t="shared" si="37"/>
        <v>0</v>
      </c>
      <c r="AR494" s="49">
        <f>+L494+AE494-AJ494</f>
        <v>11361600</v>
      </c>
      <c r="AS494" s="65" t="s">
        <v>90</v>
      </c>
      <c r="AT494" s="68">
        <v>0</v>
      </c>
      <c r="AU494" s="65" t="s">
        <v>90</v>
      </c>
      <c r="AV494" s="68">
        <v>0</v>
      </c>
      <c r="AW494" s="75" t="s">
        <v>89</v>
      </c>
      <c r="AX494" s="224">
        <v>0</v>
      </c>
      <c r="AY494" s="79">
        <f t="shared" si="38"/>
        <v>11361600</v>
      </c>
      <c r="AZ494" s="223">
        <f t="shared" si="39"/>
        <v>0</v>
      </c>
      <c r="BA494" s="74">
        <v>0</v>
      </c>
      <c r="BB494" s="75" t="s">
        <v>89</v>
      </c>
      <c r="BC494" s="65" t="s">
        <v>108</v>
      </c>
      <c r="BD494" s="400" t="s">
        <v>5592</v>
      </c>
      <c r="BE494" s="221" t="s">
        <v>87</v>
      </c>
      <c r="BF494" s="221" t="s">
        <v>87</v>
      </c>
    </row>
    <row r="495" spans="2:58" x14ac:dyDescent="0.25">
      <c r="B495" s="221">
        <v>2025</v>
      </c>
      <c r="C495" s="221">
        <v>891780111</v>
      </c>
      <c r="D495" s="221" t="s">
        <v>78</v>
      </c>
      <c r="E495" s="49" t="s">
        <v>5591</v>
      </c>
      <c r="F495" s="65" t="s">
        <v>5590</v>
      </c>
      <c r="G495" s="65">
        <v>0</v>
      </c>
      <c r="H495" s="65" t="s">
        <v>81</v>
      </c>
      <c r="I495" s="65" t="s">
        <v>3368</v>
      </c>
      <c r="J495" s="67" t="s">
        <v>83</v>
      </c>
      <c r="K495" s="66" t="s">
        <v>4383</v>
      </c>
      <c r="L495" s="68">
        <v>11361600</v>
      </c>
      <c r="M495" s="65" t="s">
        <v>85</v>
      </c>
      <c r="N495" s="66" t="s">
        <v>5589</v>
      </c>
      <c r="O495" s="66">
        <v>17977131</v>
      </c>
      <c r="P495" s="66">
        <v>1707</v>
      </c>
      <c r="Q495" s="70">
        <v>45870</v>
      </c>
      <c r="R495" s="66">
        <v>7490134800</v>
      </c>
      <c r="S495" s="70">
        <v>45875</v>
      </c>
      <c r="T495" s="68">
        <v>11361600</v>
      </c>
      <c r="U495" s="68">
        <v>27661</v>
      </c>
      <c r="V495" s="65" t="s">
        <v>87</v>
      </c>
      <c r="W495" s="68">
        <v>1082939683</v>
      </c>
      <c r="X495" s="67" t="s">
        <v>3365</v>
      </c>
      <c r="Y495" s="70">
        <v>45874</v>
      </c>
      <c r="Z495" s="70">
        <v>45875</v>
      </c>
      <c r="AA495" s="70" t="s">
        <v>89</v>
      </c>
      <c r="AB495" s="70">
        <v>45991</v>
      </c>
      <c r="AC495" s="49">
        <f t="shared" si="35"/>
        <v>116</v>
      </c>
      <c r="AD495" s="65">
        <v>0</v>
      </c>
      <c r="AE495" s="68">
        <v>0</v>
      </c>
      <c r="AF495" s="65">
        <v>0</v>
      </c>
      <c r="AG495" s="77" t="s">
        <v>89</v>
      </c>
      <c r="AH495" s="49">
        <f t="shared" si="36"/>
        <v>0</v>
      </c>
      <c r="AI495" s="65">
        <v>0</v>
      </c>
      <c r="AJ495" s="68">
        <v>0</v>
      </c>
      <c r="AK495" s="65" t="s">
        <v>89</v>
      </c>
      <c r="AL495" s="78" t="s">
        <v>89</v>
      </c>
      <c r="AM495" s="65">
        <v>0</v>
      </c>
      <c r="AN495" s="78" t="s">
        <v>89</v>
      </c>
      <c r="AO495" s="78" t="s">
        <v>89</v>
      </c>
      <c r="AP495" s="78" t="s">
        <v>89</v>
      </c>
      <c r="AQ495" s="49">
        <f t="shared" si="37"/>
        <v>0</v>
      </c>
      <c r="AR495" s="49">
        <f>+L495+AE495-AJ495</f>
        <v>11361600</v>
      </c>
      <c r="AS495" s="65" t="s">
        <v>90</v>
      </c>
      <c r="AT495" s="68">
        <v>0</v>
      </c>
      <c r="AU495" s="65" t="s">
        <v>90</v>
      </c>
      <c r="AV495" s="68">
        <v>0</v>
      </c>
      <c r="AW495" s="75" t="s">
        <v>89</v>
      </c>
      <c r="AX495" s="224">
        <v>0</v>
      </c>
      <c r="AY495" s="79">
        <f t="shared" si="38"/>
        <v>11361600</v>
      </c>
      <c r="AZ495" s="223">
        <f t="shared" si="39"/>
        <v>0</v>
      </c>
      <c r="BA495" s="74">
        <v>0</v>
      </c>
      <c r="BB495" s="75" t="s">
        <v>89</v>
      </c>
      <c r="BC495" s="65" t="s">
        <v>108</v>
      </c>
      <c r="BD495" s="400" t="s">
        <v>5588</v>
      </c>
      <c r="BE495" s="221" t="s">
        <v>87</v>
      </c>
      <c r="BF495" s="221" t="s">
        <v>87</v>
      </c>
    </row>
    <row r="496" spans="2:58" x14ac:dyDescent="0.25">
      <c r="B496" s="221">
        <v>2025</v>
      </c>
      <c r="C496" s="221">
        <v>891780111</v>
      </c>
      <c r="D496" s="221" t="s">
        <v>78</v>
      </c>
      <c r="E496" s="49" t="s">
        <v>5587</v>
      </c>
      <c r="F496" s="65" t="s">
        <v>5586</v>
      </c>
      <c r="G496" s="65">
        <v>0</v>
      </c>
      <c r="H496" s="65" t="s">
        <v>81</v>
      </c>
      <c r="I496" s="65" t="s">
        <v>3368</v>
      </c>
      <c r="J496" s="67" t="s">
        <v>83</v>
      </c>
      <c r="K496" s="66" t="s">
        <v>3522</v>
      </c>
      <c r="L496" s="68">
        <v>11361600</v>
      </c>
      <c r="M496" s="65" t="s">
        <v>85</v>
      </c>
      <c r="N496" s="66" t="s">
        <v>5585</v>
      </c>
      <c r="O496" s="66">
        <v>73229943</v>
      </c>
      <c r="P496" s="66">
        <v>1707</v>
      </c>
      <c r="Q496" s="70">
        <v>45870</v>
      </c>
      <c r="R496" s="66">
        <v>7490134800</v>
      </c>
      <c r="S496" s="70">
        <v>45875</v>
      </c>
      <c r="T496" s="68">
        <v>11361600</v>
      </c>
      <c r="U496" s="68">
        <v>27660</v>
      </c>
      <c r="V496" s="65" t="s">
        <v>87</v>
      </c>
      <c r="W496" s="68">
        <v>1082939683</v>
      </c>
      <c r="X496" s="67" t="s">
        <v>3365</v>
      </c>
      <c r="Y496" s="70">
        <v>45874</v>
      </c>
      <c r="Z496" s="70">
        <v>45875</v>
      </c>
      <c r="AA496" s="70" t="s">
        <v>89</v>
      </c>
      <c r="AB496" s="70">
        <v>45991</v>
      </c>
      <c r="AC496" s="49">
        <f t="shared" si="35"/>
        <v>116</v>
      </c>
      <c r="AD496" s="65">
        <v>0</v>
      </c>
      <c r="AE496" s="68">
        <v>0</v>
      </c>
      <c r="AF496" s="65">
        <v>0</v>
      </c>
      <c r="AG496" s="77" t="s">
        <v>89</v>
      </c>
      <c r="AH496" s="49">
        <f t="shared" si="36"/>
        <v>0</v>
      </c>
      <c r="AI496" s="65">
        <v>0</v>
      </c>
      <c r="AJ496" s="68">
        <v>0</v>
      </c>
      <c r="AK496" s="65" t="s">
        <v>89</v>
      </c>
      <c r="AL496" s="78" t="s">
        <v>89</v>
      </c>
      <c r="AM496" s="65">
        <v>0</v>
      </c>
      <c r="AN496" s="78" t="s">
        <v>89</v>
      </c>
      <c r="AO496" s="78" t="s">
        <v>89</v>
      </c>
      <c r="AP496" s="78" t="s">
        <v>89</v>
      </c>
      <c r="AQ496" s="49">
        <f t="shared" si="37"/>
        <v>0</v>
      </c>
      <c r="AR496" s="49">
        <f>+L496+AE496-AJ496</f>
        <v>11361600</v>
      </c>
      <c r="AS496" s="65" t="s">
        <v>90</v>
      </c>
      <c r="AT496" s="68">
        <v>0</v>
      </c>
      <c r="AU496" s="65" t="s">
        <v>90</v>
      </c>
      <c r="AV496" s="68">
        <v>0</v>
      </c>
      <c r="AW496" s="75" t="s">
        <v>89</v>
      </c>
      <c r="AX496" s="224">
        <v>0</v>
      </c>
      <c r="AY496" s="79">
        <f t="shared" si="38"/>
        <v>11361600</v>
      </c>
      <c r="AZ496" s="223">
        <f t="shared" si="39"/>
        <v>0</v>
      </c>
      <c r="BA496" s="74">
        <v>0</v>
      </c>
      <c r="BB496" s="75" t="s">
        <v>89</v>
      </c>
      <c r="BC496" s="65" t="s">
        <v>108</v>
      </c>
      <c r="BD496" s="400" t="s">
        <v>5584</v>
      </c>
      <c r="BE496" s="221" t="s">
        <v>87</v>
      </c>
      <c r="BF496" s="221" t="s">
        <v>87</v>
      </c>
    </row>
    <row r="497" spans="2:58" x14ac:dyDescent="0.25">
      <c r="B497" s="221">
        <v>2025</v>
      </c>
      <c r="C497" s="221">
        <v>891780111</v>
      </c>
      <c r="D497" s="221" t="s">
        <v>78</v>
      </c>
      <c r="E497" s="49" t="s">
        <v>5583</v>
      </c>
      <c r="F497" s="65" t="s">
        <v>5582</v>
      </c>
      <c r="G497" s="65">
        <v>0</v>
      </c>
      <c r="H497" s="65" t="s">
        <v>81</v>
      </c>
      <c r="I497" s="65" t="s">
        <v>3368</v>
      </c>
      <c r="J497" s="67" t="s">
        <v>83</v>
      </c>
      <c r="K497" s="66" t="s">
        <v>3367</v>
      </c>
      <c r="L497" s="68">
        <v>11361600</v>
      </c>
      <c r="M497" s="65" t="s">
        <v>85</v>
      </c>
      <c r="N497" s="66" t="s">
        <v>5581</v>
      </c>
      <c r="O497" s="66">
        <v>1049565749</v>
      </c>
      <c r="P497" s="66">
        <v>1707</v>
      </c>
      <c r="Q497" s="70">
        <v>45870</v>
      </c>
      <c r="R497" s="66">
        <v>7490134800</v>
      </c>
      <c r="S497" s="70">
        <v>45875</v>
      </c>
      <c r="T497" s="68">
        <v>11361600</v>
      </c>
      <c r="U497" s="68">
        <v>27659</v>
      </c>
      <c r="V497" s="65" t="s">
        <v>87</v>
      </c>
      <c r="W497" s="68">
        <v>1082939683</v>
      </c>
      <c r="X497" s="67" t="s">
        <v>3365</v>
      </c>
      <c r="Y497" s="70">
        <v>45874</v>
      </c>
      <c r="Z497" s="70">
        <v>45875</v>
      </c>
      <c r="AA497" s="70" t="s">
        <v>89</v>
      </c>
      <c r="AB497" s="70">
        <v>45991</v>
      </c>
      <c r="AC497" s="49">
        <f t="shared" si="35"/>
        <v>116</v>
      </c>
      <c r="AD497" s="65">
        <v>0</v>
      </c>
      <c r="AE497" s="68">
        <v>0</v>
      </c>
      <c r="AF497" s="65">
        <v>0</v>
      </c>
      <c r="AG497" s="77" t="s">
        <v>89</v>
      </c>
      <c r="AH497" s="49">
        <f t="shared" si="36"/>
        <v>0</v>
      </c>
      <c r="AI497" s="65">
        <v>0</v>
      </c>
      <c r="AJ497" s="68">
        <v>0</v>
      </c>
      <c r="AK497" s="65" t="s">
        <v>89</v>
      </c>
      <c r="AL497" s="78" t="s">
        <v>89</v>
      </c>
      <c r="AM497" s="65">
        <v>0</v>
      </c>
      <c r="AN497" s="78" t="s">
        <v>89</v>
      </c>
      <c r="AO497" s="78" t="s">
        <v>89</v>
      </c>
      <c r="AP497" s="78" t="s">
        <v>89</v>
      </c>
      <c r="AQ497" s="49">
        <f t="shared" si="37"/>
        <v>0</v>
      </c>
      <c r="AR497" s="49">
        <f>+L497+AE497-AJ497</f>
        <v>11361600</v>
      </c>
      <c r="AS497" s="65" t="s">
        <v>90</v>
      </c>
      <c r="AT497" s="68">
        <v>0</v>
      </c>
      <c r="AU497" s="65" t="s">
        <v>90</v>
      </c>
      <c r="AV497" s="68">
        <v>0</v>
      </c>
      <c r="AW497" s="75" t="s">
        <v>89</v>
      </c>
      <c r="AX497" s="224">
        <v>0</v>
      </c>
      <c r="AY497" s="79">
        <f t="shared" si="38"/>
        <v>11361600</v>
      </c>
      <c r="AZ497" s="223">
        <f t="shared" si="39"/>
        <v>0</v>
      </c>
      <c r="BA497" s="74">
        <v>0</v>
      </c>
      <c r="BB497" s="75" t="s">
        <v>89</v>
      </c>
      <c r="BC497" s="65" t="s">
        <v>108</v>
      </c>
      <c r="BD497" s="400" t="s">
        <v>5580</v>
      </c>
      <c r="BE497" s="221" t="s">
        <v>87</v>
      </c>
      <c r="BF497" s="221" t="s">
        <v>87</v>
      </c>
    </row>
    <row r="498" spans="2:58" x14ac:dyDescent="0.25">
      <c r="B498" s="221">
        <v>2025</v>
      </c>
      <c r="C498" s="221">
        <v>891780111</v>
      </c>
      <c r="D498" s="221" t="s">
        <v>78</v>
      </c>
      <c r="E498" s="49" t="s">
        <v>5579</v>
      </c>
      <c r="F498" s="65" t="s">
        <v>5578</v>
      </c>
      <c r="G498" s="65">
        <v>0</v>
      </c>
      <c r="H498" s="65" t="s">
        <v>81</v>
      </c>
      <c r="I498" s="65" t="s">
        <v>3368</v>
      </c>
      <c r="J498" s="67" t="s">
        <v>83</v>
      </c>
      <c r="K498" s="66" t="s">
        <v>3367</v>
      </c>
      <c r="L498" s="68">
        <v>11361600</v>
      </c>
      <c r="M498" s="65" t="s">
        <v>85</v>
      </c>
      <c r="N498" s="66" t="s">
        <v>5577</v>
      </c>
      <c r="O498" s="66">
        <v>19790792</v>
      </c>
      <c r="P498" s="66">
        <v>1707</v>
      </c>
      <c r="Q498" s="70">
        <v>45870</v>
      </c>
      <c r="R498" s="66">
        <v>7490134800</v>
      </c>
      <c r="S498" s="70">
        <v>45875</v>
      </c>
      <c r="T498" s="68">
        <v>11361600</v>
      </c>
      <c r="U498" s="68">
        <v>27658</v>
      </c>
      <c r="V498" s="65" t="s">
        <v>87</v>
      </c>
      <c r="W498" s="68">
        <v>1082939683</v>
      </c>
      <c r="X498" s="67" t="s">
        <v>3365</v>
      </c>
      <c r="Y498" s="70">
        <v>45874</v>
      </c>
      <c r="Z498" s="70">
        <v>45875</v>
      </c>
      <c r="AA498" s="70" t="s">
        <v>89</v>
      </c>
      <c r="AB498" s="70">
        <v>45991</v>
      </c>
      <c r="AC498" s="49">
        <f t="shared" si="35"/>
        <v>116</v>
      </c>
      <c r="AD498" s="65">
        <v>0</v>
      </c>
      <c r="AE498" s="68">
        <v>0</v>
      </c>
      <c r="AF498" s="65">
        <v>0</v>
      </c>
      <c r="AG498" s="77" t="s">
        <v>89</v>
      </c>
      <c r="AH498" s="49">
        <f t="shared" si="36"/>
        <v>0</v>
      </c>
      <c r="AI498" s="65">
        <v>0</v>
      </c>
      <c r="AJ498" s="68">
        <v>0</v>
      </c>
      <c r="AK498" s="65" t="s">
        <v>89</v>
      </c>
      <c r="AL498" s="78" t="s">
        <v>89</v>
      </c>
      <c r="AM498" s="65">
        <v>0</v>
      </c>
      <c r="AN498" s="78" t="s">
        <v>89</v>
      </c>
      <c r="AO498" s="78" t="s">
        <v>89</v>
      </c>
      <c r="AP498" s="78" t="s">
        <v>89</v>
      </c>
      <c r="AQ498" s="49">
        <f t="shared" si="37"/>
        <v>0</v>
      </c>
      <c r="AR498" s="49">
        <f>+L498+AE498-AJ498</f>
        <v>11361600</v>
      </c>
      <c r="AS498" s="65" t="s">
        <v>90</v>
      </c>
      <c r="AT498" s="68">
        <v>0</v>
      </c>
      <c r="AU498" s="65" t="s">
        <v>90</v>
      </c>
      <c r="AV498" s="68">
        <v>0</v>
      </c>
      <c r="AW498" s="75" t="s">
        <v>89</v>
      </c>
      <c r="AX498" s="224">
        <v>0</v>
      </c>
      <c r="AY498" s="79">
        <f t="shared" si="38"/>
        <v>11361600</v>
      </c>
      <c r="AZ498" s="223">
        <f t="shared" si="39"/>
        <v>0</v>
      </c>
      <c r="BA498" s="74">
        <v>0</v>
      </c>
      <c r="BB498" s="75" t="s">
        <v>89</v>
      </c>
      <c r="BC498" s="65" t="s">
        <v>108</v>
      </c>
      <c r="BD498" s="400" t="s">
        <v>5576</v>
      </c>
      <c r="BE498" s="221" t="s">
        <v>87</v>
      </c>
      <c r="BF498" s="221" t="s">
        <v>87</v>
      </c>
    </row>
    <row r="499" spans="2:58" x14ac:dyDescent="0.25">
      <c r="B499" s="221">
        <v>2025</v>
      </c>
      <c r="C499" s="221">
        <v>891780111</v>
      </c>
      <c r="D499" s="221" t="s">
        <v>78</v>
      </c>
      <c r="E499" s="49" t="s">
        <v>5575</v>
      </c>
      <c r="F499" s="65" t="s">
        <v>5574</v>
      </c>
      <c r="G499" s="65">
        <v>0</v>
      </c>
      <c r="H499" s="65" t="s">
        <v>81</v>
      </c>
      <c r="I499" s="65" t="s">
        <v>3368</v>
      </c>
      <c r="J499" s="67" t="s">
        <v>83</v>
      </c>
      <c r="K499" s="66" t="s">
        <v>5573</v>
      </c>
      <c r="L499" s="68">
        <v>11361600</v>
      </c>
      <c r="M499" s="65" t="s">
        <v>85</v>
      </c>
      <c r="N499" s="66" t="s">
        <v>5572</v>
      </c>
      <c r="O499" s="66">
        <v>32581236</v>
      </c>
      <c r="P499" s="66">
        <v>1707</v>
      </c>
      <c r="Q499" s="70">
        <v>45870</v>
      </c>
      <c r="R499" s="66">
        <v>7490134800</v>
      </c>
      <c r="S499" s="70">
        <v>45875</v>
      </c>
      <c r="T499" s="68">
        <v>11361600</v>
      </c>
      <c r="U499" s="68">
        <v>27657</v>
      </c>
      <c r="V499" s="65" t="s">
        <v>87</v>
      </c>
      <c r="W499" s="68">
        <v>1082939683</v>
      </c>
      <c r="X499" s="67" t="s">
        <v>3365</v>
      </c>
      <c r="Y499" s="70">
        <v>45874</v>
      </c>
      <c r="Z499" s="70">
        <v>45875</v>
      </c>
      <c r="AA499" s="70" t="s">
        <v>89</v>
      </c>
      <c r="AB499" s="70">
        <v>45991</v>
      </c>
      <c r="AC499" s="49">
        <f t="shared" si="35"/>
        <v>116</v>
      </c>
      <c r="AD499" s="65">
        <v>0</v>
      </c>
      <c r="AE499" s="68">
        <v>0</v>
      </c>
      <c r="AF499" s="65">
        <v>0</v>
      </c>
      <c r="AG499" s="77" t="s">
        <v>89</v>
      </c>
      <c r="AH499" s="49">
        <f t="shared" si="36"/>
        <v>0</v>
      </c>
      <c r="AI499" s="65">
        <v>0</v>
      </c>
      <c r="AJ499" s="68">
        <v>0</v>
      </c>
      <c r="AK499" s="65" t="s">
        <v>89</v>
      </c>
      <c r="AL499" s="78" t="s">
        <v>89</v>
      </c>
      <c r="AM499" s="65">
        <v>0</v>
      </c>
      <c r="AN499" s="78" t="s">
        <v>89</v>
      </c>
      <c r="AO499" s="78" t="s">
        <v>89</v>
      </c>
      <c r="AP499" s="78" t="s">
        <v>89</v>
      </c>
      <c r="AQ499" s="49">
        <f t="shared" si="37"/>
        <v>0</v>
      </c>
      <c r="AR499" s="49">
        <f>+L499+AE499-AJ499</f>
        <v>11361600</v>
      </c>
      <c r="AS499" s="65" t="s">
        <v>90</v>
      </c>
      <c r="AT499" s="68">
        <v>0</v>
      </c>
      <c r="AU499" s="65" t="s">
        <v>90</v>
      </c>
      <c r="AV499" s="68">
        <v>0</v>
      </c>
      <c r="AW499" s="75" t="s">
        <v>89</v>
      </c>
      <c r="AX499" s="224">
        <v>0</v>
      </c>
      <c r="AY499" s="79">
        <f t="shared" si="38"/>
        <v>11361600</v>
      </c>
      <c r="AZ499" s="223">
        <f t="shared" si="39"/>
        <v>0</v>
      </c>
      <c r="BA499" s="74">
        <v>0</v>
      </c>
      <c r="BB499" s="75" t="s">
        <v>89</v>
      </c>
      <c r="BC499" s="65" t="s">
        <v>108</v>
      </c>
      <c r="BD499" s="400" t="s">
        <v>5571</v>
      </c>
      <c r="BE499" s="221" t="s">
        <v>87</v>
      </c>
      <c r="BF499" s="221" t="s">
        <v>87</v>
      </c>
    </row>
    <row r="500" spans="2:58" x14ac:dyDescent="0.25">
      <c r="B500" s="221">
        <v>2025</v>
      </c>
      <c r="C500" s="221">
        <v>891780111</v>
      </c>
      <c r="D500" s="221" t="s">
        <v>78</v>
      </c>
      <c r="E500" s="49" t="s">
        <v>5570</v>
      </c>
      <c r="F500" s="49" t="s">
        <v>5569</v>
      </c>
      <c r="G500" s="65">
        <v>0</v>
      </c>
      <c r="H500" s="65" t="s">
        <v>81</v>
      </c>
      <c r="I500" s="65" t="s">
        <v>3368</v>
      </c>
      <c r="J500" s="67" t="s">
        <v>83</v>
      </c>
      <c r="K500" s="66" t="s">
        <v>3367</v>
      </c>
      <c r="L500" s="68">
        <v>11361600</v>
      </c>
      <c r="M500" s="65" t="s">
        <v>85</v>
      </c>
      <c r="N500" s="66" t="s">
        <v>5568</v>
      </c>
      <c r="O500" s="66">
        <v>55300093</v>
      </c>
      <c r="P500" s="66">
        <v>1707</v>
      </c>
      <c r="Q500" s="70">
        <v>45870</v>
      </c>
      <c r="R500" s="66">
        <v>7490134800</v>
      </c>
      <c r="S500" s="70">
        <v>45875</v>
      </c>
      <c r="T500" s="68">
        <v>11361600</v>
      </c>
      <c r="U500" s="68">
        <v>27656</v>
      </c>
      <c r="V500" s="65" t="s">
        <v>87</v>
      </c>
      <c r="W500" s="68">
        <v>1082939683</v>
      </c>
      <c r="X500" s="67" t="s">
        <v>3365</v>
      </c>
      <c r="Y500" s="70">
        <v>45874</v>
      </c>
      <c r="Z500" s="70">
        <v>45875</v>
      </c>
      <c r="AA500" s="70" t="s">
        <v>89</v>
      </c>
      <c r="AB500" s="70">
        <v>45991</v>
      </c>
      <c r="AC500" s="49">
        <f t="shared" si="35"/>
        <v>116</v>
      </c>
      <c r="AD500" s="65">
        <v>0</v>
      </c>
      <c r="AE500" s="68">
        <v>0</v>
      </c>
      <c r="AF500" s="65">
        <v>0</v>
      </c>
      <c r="AG500" s="77" t="s">
        <v>89</v>
      </c>
      <c r="AH500" s="49">
        <f t="shared" si="36"/>
        <v>0</v>
      </c>
      <c r="AI500" s="65">
        <v>0</v>
      </c>
      <c r="AJ500" s="68">
        <v>0</v>
      </c>
      <c r="AK500" s="65" t="s">
        <v>89</v>
      </c>
      <c r="AL500" s="78" t="s">
        <v>89</v>
      </c>
      <c r="AM500" s="65">
        <v>0</v>
      </c>
      <c r="AN500" s="78" t="s">
        <v>89</v>
      </c>
      <c r="AO500" s="78" t="s">
        <v>89</v>
      </c>
      <c r="AP500" s="78" t="s">
        <v>89</v>
      </c>
      <c r="AQ500" s="49">
        <f t="shared" si="37"/>
        <v>0</v>
      </c>
      <c r="AR500" s="49">
        <f>+L500+AE500-AJ500</f>
        <v>11361600</v>
      </c>
      <c r="AS500" s="65" t="s">
        <v>90</v>
      </c>
      <c r="AT500" s="68">
        <v>0</v>
      </c>
      <c r="AU500" s="65" t="s">
        <v>90</v>
      </c>
      <c r="AV500" s="68">
        <v>0</v>
      </c>
      <c r="AW500" s="75" t="s">
        <v>89</v>
      </c>
      <c r="AX500" s="224">
        <v>0</v>
      </c>
      <c r="AY500" s="79">
        <f t="shared" si="38"/>
        <v>11361600</v>
      </c>
      <c r="AZ500" s="223">
        <f t="shared" si="39"/>
        <v>0</v>
      </c>
      <c r="BA500" s="74">
        <v>0</v>
      </c>
      <c r="BB500" s="75" t="s">
        <v>89</v>
      </c>
      <c r="BC500" s="65" t="s">
        <v>108</v>
      </c>
      <c r="BD500" s="400" t="s">
        <v>5567</v>
      </c>
      <c r="BE500" s="221" t="s">
        <v>87</v>
      </c>
      <c r="BF500" s="221" t="s">
        <v>87</v>
      </c>
    </row>
    <row r="501" spans="2:58" x14ac:dyDescent="0.25">
      <c r="B501" s="221">
        <v>2025</v>
      </c>
      <c r="C501" s="221">
        <v>891780111</v>
      </c>
      <c r="D501" s="221" t="s">
        <v>78</v>
      </c>
      <c r="E501" s="49" t="s">
        <v>5566</v>
      </c>
      <c r="F501" s="65" t="s">
        <v>5565</v>
      </c>
      <c r="G501" s="65">
        <v>0</v>
      </c>
      <c r="H501" s="65" t="s">
        <v>81</v>
      </c>
      <c r="I501" s="65" t="s">
        <v>3368</v>
      </c>
      <c r="J501" s="67" t="s">
        <v>83</v>
      </c>
      <c r="K501" s="66" t="s">
        <v>3844</v>
      </c>
      <c r="L501" s="68">
        <v>11361600</v>
      </c>
      <c r="M501" s="65" t="s">
        <v>85</v>
      </c>
      <c r="N501" s="66" t="s">
        <v>5564</v>
      </c>
      <c r="O501" s="66">
        <v>72181392</v>
      </c>
      <c r="P501" s="66">
        <v>1707</v>
      </c>
      <c r="Q501" s="70">
        <v>45870</v>
      </c>
      <c r="R501" s="66">
        <v>7490134800</v>
      </c>
      <c r="S501" s="70">
        <v>45875</v>
      </c>
      <c r="T501" s="68">
        <v>11361600</v>
      </c>
      <c r="U501" s="68">
        <v>27630</v>
      </c>
      <c r="V501" s="65" t="s">
        <v>87</v>
      </c>
      <c r="W501" s="68">
        <v>1082939683</v>
      </c>
      <c r="X501" s="67" t="s">
        <v>3365</v>
      </c>
      <c r="Y501" s="70">
        <v>45874</v>
      </c>
      <c r="Z501" s="70">
        <v>45875</v>
      </c>
      <c r="AA501" s="70" t="s">
        <v>89</v>
      </c>
      <c r="AB501" s="70">
        <v>45991</v>
      </c>
      <c r="AC501" s="49">
        <f t="shared" si="35"/>
        <v>116</v>
      </c>
      <c r="AD501" s="65">
        <v>0</v>
      </c>
      <c r="AE501" s="68">
        <v>0</v>
      </c>
      <c r="AF501" s="65">
        <v>0</v>
      </c>
      <c r="AG501" s="77" t="s">
        <v>89</v>
      </c>
      <c r="AH501" s="49">
        <f t="shared" si="36"/>
        <v>0</v>
      </c>
      <c r="AI501" s="65">
        <v>0</v>
      </c>
      <c r="AJ501" s="68">
        <v>0</v>
      </c>
      <c r="AK501" s="65" t="s">
        <v>89</v>
      </c>
      <c r="AL501" s="78" t="s">
        <v>89</v>
      </c>
      <c r="AM501" s="65">
        <v>0</v>
      </c>
      <c r="AN501" s="78" t="s">
        <v>89</v>
      </c>
      <c r="AO501" s="78" t="s">
        <v>89</v>
      </c>
      <c r="AP501" s="78" t="s">
        <v>89</v>
      </c>
      <c r="AQ501" s="49">
        <f t="shared" si="37"/>
        <v>0</v>
      </c>
      <c r="AR501" s="49">
        <f>+L501+AE501-AJ501</f>
        <v>11361600</v>
      </c>
      <c r="AS501" s="65" t="s">
        <v>90</v>
      </c>
      <c r="AT501" s="68">
        <v>0</v>
      </c>
      <c r="AU501" s="65" t="s">
        <v>90</v>
      </c>
      <c r="AV501" s="68">
        <v>0</v>
      </c>
      <c r="AW501" s="75" t="s">
        <v>89</v>
      </c>
      <c r="AX501" s="224">
        <v>0</v>
      </c>
      <c r="AY501" s="79">
        <f t="shared" si="38"/>
        <v>11361600</v>
      </c>
      <c r="AZ501" s="223">
        <f t="shared" si="39"/>
        <v>0</v>
      </c>
      <c r="BA501" s="74">
        <v>0</v>
      </c>
      <c r="BB501" s="75" t="s">
        <v>89</v>
      </c>
      <c r="BC501" s="65" t="s">
        <v>108</v>
      </c>
      <c r="BD501" s="400" t="s">
        <v>5563</v>
      </c>
      <c r="BE501" s="221" t="s">
        <v>87</v>
      </c>
      <c r="BF501" s="221" t="s">
        <v>87</v>
      </c>
    </row>
    <row r="502" spans="2:58" x14ac:dyDescent="0.25">
      <c r="B502" s="221">
        <v>2025</v>
      </c>
      <c r="C502" s="221">
        <v>891780111</v>
      </c>
      <c r="D502" s="221" t="s">
        <v>78</v>
      </c>
      <c r="E502" s="49" t="s">
        <v>5562</v>
      </c>
      <c r="F502" s="65" t="s">
        <v>5561</v>
      </c>
      <c r="G502" s="65">
        <v>0</v>
      </c>
      <c r="H502" s="65" t="s">
        <v>81</v>
      </c>
      <c r="I502" s="65" t="s">
        <v>3368</v>
      </c>
      <c r="J502" s="67" t="s">
        <v>83</v>
      </c>
      <c r="K502" s="66" t="s">
        <v>3522</v>
      </c>
      <c r="L502" s="68">
        <v>11361600</v>
      </c>
      <c r="M502" s="65" t="s">
        <v>85</v>
      </c>
      <c r="N502" s="66" t="s">
        <v>5560</v>
      </c>
      <c r="O502" s="66">
        <v>1007963415</v>
      </c>
      <c r="P502" s="66">
        <v>1707</v>
      </c>
      <c r="Q502" s="70">
        <v>45870</v>
      </c>
      <c r="R502" s="66">
        <v>7490134800</v>
      </c>
      <c r="S502" s="70">
        <v>45875</v>
      </c>
      <c r="T502" s="68">
        <v>11361600</v>
      </c>
      <c r="U502" s="68">
        <v>27655</v>
      </c>
      <c r="V502" s="65" t="s">
        <v>87</v>
      </c>
      <c r="W502" s="68">
        <v>1082939683</v>
      </c>
      <c r="X502" s="67" t="s">
        <v>3365</v>
      </c>
      <c r="Y502" s="70">
        <v>45874</v>
      </c>
      <c r="Z502" s="70">
        <v>45875</v>
      </c>
      <c r="AA502" s="70" t="s">
        <v>89</v>
      </c>
      <c r="AB502" s="70">
        <v>45991</v>
      </c>
      <c r="AC502" s="49">
        <f t="shared" si="35"/>
        <v>116</v>
      </c>
      <c r="AD502" s="65">
        <v>0</v>
      </c>
      <c r="AE502" s="68">
        <v>0</v>
      </c>
      <c r="AF502" s="65">
        <v>0</v>
      </c>
      <c r="AG502" s="77" t="s">
        <v>89</v>
      </c>
      <c r="AH502" s="49">
        <f t="shared" si="36"/>
        <v>0</v>
      </c>
      <c r="AI502" s="65">
        <v>0</v>
      </c>
      <c r="AJ502" s="68">
        <v>0</v>
      </c>
      <c r="AK502" s="65" t="s">
        <v>89</v>
      </c>
      <c r="AL502" s="78" t="s">
        <v>89</v>
      </c>
      <c r="AM502" s="65">
        <v>0</v>
      </c>
      <c r="AN502" s="78" t="s">
        <v>89</v>
      </c>
      <c r="AO502" s="78" t="s">
        <v>89</v>
      </c>
      <c r="AP502" s="78" t="s">
        <v>89</v>
      </c>
      <c r="AQ502" s="49">
        <f t="shared" si="37"/>
        <v>0</v>
      </c>
      <c r="AR502" s="49">
        <f>+L502+AE502-AJ502</f>
        <v>11361600</v>
      </c>
      <c r="AS502" s="65" t="s">
        <v>90</v>
      </c>
      <c r="AT502" s="68">
        <v>0</v>
      </c>
      <c r="AU502" s="65" t="s">
        <v>90</v>
      </c>
      <c r="AV502" s="68">
        <v>0</v>
      </c>
      <c r="AW502" s="75" t="s">
        <v>89</v>
      </c>
      <c r="AX502" s="224">
        <v>0</v>
      </c>
      <c r="AY502" s="79">
        <f t="shared" si="38"/>
        <v>11361600</v>
      </c>
      <c r="AZ502" s="223">
        <f t="shared" si="39"/>
        <v>0</v>
      </c>
      <c r="BA502" s="74">
        <v>0</v>
      </c>
      <c r="BB502" s="75" t="s">
        <v>89</v>
      </c>
      <c r="BC502" s="65" t="s">
        <v>108</v>
      </c>
      <c r="BD502" s="400" t="s">
        <v>5559</v>
      </c>
      <c r="BE502" s="221" t="s">
        <v>87</v>
      </c>
      <c r="BF502" s="221" t="s">
        <v>87</v>
      </c>
    </row>
    <row r="503" spans="2:58" x14ac:dyDescent="0.25">
      <c r="B503" s="221">
        <v>2025</v>
      </c>
      <c r="C503" s="221">
        <v>891780111</v>
      </c>
      <c r="D503" s="221" t="s">
        <v>78</v>
      </c>
      <c r="E503" s="49" t="s">
        <v>5558</v>
      </c>
      <c r="F503" s="65" t="s">
        <v>5557</v>
      </c>
      <c r="G503" s="65">
        <v>0</v>
      </c>
      <c r="H503" s="65" t="s">
        <v>81</v>
      </c>
      <c r="I503" s="65" t="s">
        <v>3368</v>
      </c>
      <c r="J503" s="67" t="s">
        <v>83</v>
      </c>
      <c r="K503" s="66" t="s">
        <v>5556</v>
      </c>
      <c r="L503" s="68">
        <v>11361600</v>
      </c>
      <c r="M503" s="65" t="s">
        <v>85</v>
      </c>
      <c r="N503" s="66" t="s">
        <v>5555</v>
      </c>
      <c r="O503" s="66">
        <v>1044390865</v>
      </c>
      <c r="P503" s="66">
        <v>1707</v>
      </c>
      <c r="Q503" s="70">
        <v>45870</v>
      </c>
      <c r="R503" s="66">
        <v>7490134800</v>
      </c>
      <c r="S503" s="70">
        <v>45875</v>
      </c>
      <c r="T503" s="68">
        <v>11361600</v>
      </c>
      <c r="U503" s="49">
        <v>27654</v>
      </c>
      <c r="V503" s="65" t="s">
        <v>87</v>
      </c>
      <c r="W503" s="68">
        <v>1082939683</v>
      </c>
      <c r="X503" s="67" t="s">
        <v>3365</v>
      </c>
      <c r="Y503" s="70">
        <v>45874</v>
      </c>
      <c r="Z503" s="70">
        <v>45875</v>
      </c>
      <c r="AA503" s="70" t="s">
        <v>89</v>
      </c>
      <c r="AB503" s="70">
        <v>45991</v>
      </c>
      <c r="AC503" s="49">
        <f t="shared" si="35"/>
        <v>116</v>
      </c>
      <c r="AD503" s="65">
        <v>0</v>
      </c>
      <c r="AE503" s="68">
        <v>0</v>
      </c>
      <c r="AF503" s="65">
        <v>0</v>
      </c>
      <c r="AG503" s="77" t="s">
        <v>89</v>
      </c>
      <c r="AH503" s="49">
        <f t="shared" si="36"/>
        <v>0</v>
      </c>
      <c r="AI503" s="65">
        <v>0</v>
      </c>
      <c r="AJ503" s="68">
        <v>0</v>
      </c>
      <c r="AK503" s="65" t="s">
        <v>89</v>
      </c>
      <c r="AL503" s="78" t="s">
        <v>89</v>
      </c>
      <c r="AM503" s="65">
        <v>0</v>
      </c>
      <c r="AN503" s="78" t="s">
        <v>89</v>
      </c>
      <c r="AO503" s="78" t="s">
        <v>89</v>
      </c>
      <c r="AP503" s="78" t="s">
        <v>89</v>
      </c>
      <c r="AQ503" s="49">
        <f t="shared" si="37"/>
        <v>0</v>
      </c>
      <c r="AR503" s="49">
        <f>+L503+AE503-AJ503</f>
        <v>11361600</v>
      </c>
      <c r="AS503" s="65" t="s">
        <v>90</v>
      </c>
      <c r="AT503" s="68">
        <v>0</v>
      </c>
      <c r="AU503" s="65" t="s">
        <v>90</v>
      </c>
      <c r="AV503" s="68">
        <v>0</v>
      </c>
      <c r="AW503" s="75" t="s">
        <v>89</v>
      </c>
      <c r="AX503" s="224">
        <v>0</v>
      </c>
      <c r="AY503" s="79">
        <f t="shared" si="38"/>
        <v>11361600</v>
      </c>
      <c r="AZ503" s="223">
        <f t="shared" si="39"/>
        <v>0</v>
      </c>
      <c r="BA503" s="74">
        <v>0</v>
      </c>
      <c r="BB503" s="75" t="s">
        <v>89</v>
      </c>
      <c r="BC503" s="65" t="s">
        <v>108</v>
      </c>
      <c r="BD503" s="400" t="s">
        <v>5554</v>
      </c>
      <c r="BE503" s="221" t="s">
        <v>87</v>
      </c>
      <c r="BF503" s="221" t="s">
        <v>87</v>
      </c>
    </row>
    <row r="504" spans="2:58" x14ac:dyDescent="0.25">
      <c r="B504" s="221">
        <v>2025</v>
      </c>
      <c r="C504" s="221">
        <v>891780111</v>
      </c>
      <c r="D504" s="221" t="s">
        <v>78</v>
      </c>
      <c r="E504" s="49" t="s">
        <v>5553</v>
      </c>
      <c r="F504" s="65" t="s">
        <v>5552</v>
      </c>
      <c r="G504" s="65">
        <v>0</v>
      </c>
      <c r="H504" s="65" t="s">
        <v>81</v>
      </c>
      <c r="I504" s="65" t="s">
        <v>3368</v>
      </c>
      <c r="J504" s="67" t="s">
        <v>83</v>
      </c>
      <c r="K504" s="66" t="s">
        <v>3522</v>
      </c>
      <c r="L504" s="68">
        <v>11361600</v>
      </c>
      <c r="M504" s="65" t="s">
        <v>85</v>
      </c>
      <c r="N504" s="66" t="s">
        <v>5551</v>
      </c>
      <c r="O504" s="66">
        <v>1052096788</v>
      </c>
      <c r="P504" s="66">
        <v>1707</v>
      </c>
      <c r="Q504" s="70">
        <v>45870</v>
      </c>
      <c r="R504" s="66">
        <v>7490134800</v>
      </c>
      <c r="S504" s="70">
        <v>45875</v>
      </c>
      <c r="T504" s="68">
        <v>11361600</v>
      </c>
      <c r="U504" s="68">
        <v>27653</v>
      </c>
      <c r="V504" s="65" t="s">
        <v>87</v>
      </c>
      <c r="W504" s="68">
        <v>1082939683</v>
      </c>
      <c r="X504" s="67" t="s">
        <v>3365</v>
      </c>
      <c r="Y504" s="70">
        <v>45874</v>
      </c>
      <c r="Z504" s="70">
        <v>45875</v>
      </c>
      <c r="AA504" s="70" t="s">
        <v>89</v>
      </c>
      <c r="AB504" s="70">
        <v>45991</v>
      </c>
      <c r="AC504" s="49">
        <f t="shared" si="35"/>
        <v>116</v>
      </c>
      <c r="AD504" s="65">
        <v>0</v>
      </c>
      <c r="AE504" s="68">
        <v>0</v>
      </c>
      <c r="AF504" s="65">
        <v>0</v>
      </c>
      <c r="AG504" s="77" t="s">
        <v>89</v>
      </c>
      <c r="AH504" s="49">
        <f t="shared" si="36"/>
        <v>0</v>
      </c>
      <c r="AI504" s="65">
        <v>0</v>
      </c>
      <c r="AJ504" s="68">
        <v>0</v>
      </c>
      <c r="AK504" s="65" t="s">
        <v>89</v>
      </c>
      <c r="AL504" s="78" t="s">
        <v>89</v>
      </c>
      <c r="AM504" s="65">
        <v>0</v>
      </c>
      <c r="AN504" s="78" t="s">
        <v>89</v>
      </c>
      <c r="AO504" s="78" t="s">
        <v>89</v>
      </c>
      <c r="AP504" s="78" t="s">
        <v>89</v>
      </c>
      <c r="AQ504" s="49">
        <f t="shared" si="37"/>
        <v>0</v>
      </c>
      <c r="AR504" s="49">
        <f>+L504+AE504-AJ504</f>
        <v>11361600</v>
      </c>
      <c r="AS504" s="65" t="s">
        <v>90</v>
      </c>
      <c r="AT504" s="68">
        <v>0</v>
      </c>
      <c r="AU504" s="65" t="s">
        <v>90</v>
      </c>
      <c r="AV504" s="68">
        <v>0</v>
      </c>
      <c r="AW504" s="75" t="s">
        <v>89</v>
      </c>
      <c r="AX504" s="224">
        <v>0</v>
      </c>
      <c r="AY504" s="79">
        <f t="shared" si="38"/>
        <v>11361600</v>
      </c>
      <c r="AZ504" s="223">
        <f t="shared" si="39"/>
        <v>0</v>
      </c>
      <c r="BA504" s="74">
        <v>0</v>
      </c>
      <c r="BB504" s="75" t="s">
        <v>89</v>
      </c>
      <c r="BC504" s="65" t="s">
        <v>108</v>
      </c>
      <c r="BD504" s="400" t="s">
        <v>5550</v>
      </c>
      <c r="BE504" s="221" t="s">
        <v>87</v>
      </c>
      <c r="BF504" s="221" t="s">
        <v>87</v>
      </c>
    </row>
    <row r="505" spans="2:58" x14ac:dyDescent="0.25">
      <c r="B505" s="221">
        <v>2025</v>
      </c>
      <c r="C505" s="221">
        <v>891780111</v>
      </c>
      <c r="D505" s="221" t="s">
        <v>78</v>
      </c>
      <c r="E505" s="49" t="s">
        <v>5549</v>
      </c>
      <c r="F505" s="65" t="s">
        <v>5548</v>
      </c>
      <c r="G505" s="65">
        <v>0</v>
      </c>
      <c r="H505" s="65" t="s">
        <v>81</v>
      </c>
      <c r="I505" s="65" t="s">
        <v>3368</v>
      </c>
      <c r="J505" s="67" t="s">
        <v>83</v>
      </c>
      <c r="K505" s="66" t="s">
        <v>4418</v>
      </c>
      <c r="L505" s="68">
        <v>11361600</v>
      </c>
      <c r="M505" s="65" t="s">
        <v>85</v>
      </c>
      <c r="N505" s="66" t="s">
        <v>5547</v>
      </c>
      <c r="O505" s="66">
        <v>93401707</v>
      </c>
      <c r="P505" s="66">
        <v>1707</v>
      </c>
      <c r="Q505" s="70">
        <v>45870</v>
      </c>
      <c r="R505" s="66">
        <v>7490134800</v>
      </c>
      <c r="S505" s="70">
        <v>45875</v>
      </c>
      <c r="T505" s="68">
        <v>11361600</v>
      </c>
      <c r="U505" s="68">
        <v>27629</v>
      </c>
      <c r="V505" s="65" t="s">
        <v>87</v>
      </c>
      <c r="W505" s="68">
        <v>1082939683</v>
      </c>
      <c r="X505" s="67" t="s">
        <v>3365</v>
      </c>
      <c r="Y505" s="70">
        <v>45874</v>
      </c>
      <c r="Z505" s="70">
        <v>45875</v>
      </c>
      <c r="AA505" s="70" t="s">
        <v>89</v>
      </c>
      <c r="AB505" s="70">
        <v>45991</v>
      </c>
      <c r="AC505" s="49">
        <f t="shared" si="35"/>
        <v>116</v>
      </c>
      <c r="AD505" s="65">
        <v>0</v>
      </c>
      <c r="AE505" s="68">
        <v>0</v>
      </c>
      <c r="AF505" s="65">
        <v>0</v>
      </c>
      <c r="AG505" s="77" t="s">
        <v>89</v>
      </c>
      <c r="AH505" s="49">
        <f t="shared" si="36"/>
        <v>0</v>
      </c>
      <c r="AI505" s="65">
        <v>0</v>
      </c>
      <c r="AJ505" s="68">
        <v>0</v>
      </c>
      <c r="AK505" s="65" t="s">
        <v>89</v>
      </c>
      <c r="AL505" s="78" t="s">
        <v>89</v>
      </c>
      <c r="AM505" s="65">
        <v>0</v>
      </c>
      <c r="AN505" s="78" t="s">
        <v>89</v>
      </c>
      <c r="AO505" s="78" t="s">
        <v>89</v>
      </c>
      <c r="AP505" s="78" t="s">
        <v>89</v>
      </c>
      <c r="AQ505" s="49">
        <f t="shared" si="37"/>
        <v>0</v>
      </c>
      <c r="AR505" s="49">
        <f>+L505+AE505-AJ505</f>
        <v>11361600</v>
      </c>
      <c r="AS505" s="65" t="s">
        <v>90</v>
      </c>
      <c r="AT505" s="68">
        <v>0</v>
      </c>
      <c r="AU505" s="65" t="s">
        <v>90</v>
      </c>
      <c r="AV505" s="68">
        <v>0</v>
      </c>
      <c r="AW505" s="75" t="s">
        <v>89</v>
      </c>
      <c r="AX505" s="224">
        <v>0</v>
      </c>
      <c r="AY505" s="79">
        <f t="shared" si="38"/>
        <v>11361600</v>
      </c>
      <c r="AZ505" s="223">
        <f t="shared" si="39"/>
        <v>0</v>
      </c>
      <c r="BA505" s="74">
        <v>0</v>
      </c>
      <c r="BB505" s="75" t="s">
        <v>89</v>
      </c>
      <c r="BC505" s="65" t="s">
        <v>108</v>
      </c>
      <c r="BD505" s="400" t="s">
        <v>5546</v>
      </c>
      <c r="BE505" s="221" t="s">
        <v>87</v>
      </c>
      <c r="BF505" s="221" t="s">
        <v>87</v>
      </c>
    </row>
    <row r="506" spans="2:58" x14ac:dyDescent="0.25">
      <c r="B506" s="221">
        <v>2025</v>
      </c>
      <c r="C506" s="221">
        <v>891780111</v>
      </c>
      <c r="D506" s="221" t="s">
        <v>78</v>
      </c>
      <c r="E506" s="49" t="s">
        <v>5545</v>
      </c>
      <c r="F506" s="65" t="s">
        <v>5544</v>
      </c>
      <c r="G506" s="65">
        <v>0</v>
      </c>
      <c r="H506" s="65" t="s">
        <v>81</v>
      </c>
      <c r="I506" s="65" t="s">
        <v>3368</v>
      </c>
      <c r="J506" s="67" t="s">
        <v>83</v>
      </c>
      <c r="K506" s="66" t="s">
        <v>5441</v>
      </c>
      <c r="L506" s="68">
        <v>11361600</v>
      </c>
      <c r="M506" s="65" t="s">
        <v>85</v>
      </c>
      <c r="N506" s="66" t="s">
        <v>5543</v>
      </c>
      <c r="O506" s="66">
        <v>1051820174</v>
      </c>
      <c r="P506" s="66">
        <v>1707</v>
      </c>
      <c r="Q506" s="70">
        <v>45870</v>
      </c>
      <c r="R506" s="66">
        <v>7490134800</v>
      </c>
      <c r="S506" s="70">
        <v>45875</v>
      </c>
      <c r="T506" s="68">
        <v>11361600</v>
      </c>
      <c r="U506" s="68">
        <v>27628</v>
      </c>
      <c r="V506" s="65" t="s">
        <v>87</v>
      </c>
      <c r="W506" s="68">
        <v>1082939683</v>
      </c>
      <c r="X506" s="67" t="s">
        <v>3365</v>
      </c>
      <c r="Y506" s="70">
        <v>45874</v>
      </c>
      <c r="Z506" s="70">
        <v>45875</v>
      </c>
      <c r="AA506" s="70" t="s">
        <v>89</v>
      </c>
      <c r="AB506" s="70">
        <v>45991</v>
      </c>
      <c r="AC506" s="49">
        <f t="shared" si="35"/>
        <v>116</v>
      </c>
      <c r="AD506" s="65">
        <v>0</v>
      </c>
      <c r="AE506" s="68">
        <v>0</v>
      </c>
      <c r="AF506" s="65">
        <v>0</v>
      </c>
      <c r="AG506" s="77" t="s">
        <v>89</v>
      </c>
      <c r="AH506" s="49">
        <f t="shared" si="36"/>
        <v>0</v>
      </c>
      <c r="AI506" s="65">
        <v>0</v>
      </c>
      <c r="AJ506" s="68">
        <v>0</v>
      </c>
      <c r="AK506" s="65" t="s">
        <v>89</v>
      </c>
      <c r="AL506" s="78" t="s">
        <v>89</v>
      </c>
      <c r="AM506" s="65">
        <v>0</v>
      </c>
      <c r="AN506" s="78" t="s">
        <v>89</v>
      </c>
      <c r="AO506" s="78" t="s">
        <v>89</v>
      </c>
      <c r="AP506" s="78" t="s">
        <v>89</v>
      </c>
      <c r="AQ506" s="49">
        <f t="shared" si="37"/>
        <v>0</v>
      </c>
      <c r="AR506" s="49">
        <f>+L506+AE506-AJ506</f>
        <v>11361600</v>
      </c>
      <c r="AS506" s="65" t="s">
        <v>90</v>
      </c>
      <c r="AT506" s="68">
        <v>0</v>
      </c>
      <c r="AU506" s="65" t="s">
        <v>90</v>
      </c>
      <c r="AV506" s="68">
        <v>0</v>
      </c>
      <c r="AW506" s="75" t="s">
        <v>89</v>
      </c>
      <c r="AX506" s="224">
        <v>0</v>
      </c>
      <c r="AY506" s="79">
        <f t="shared" si="38"/>
        <v>11361600</v>
      </c>
      <c r="AZ506" s="223">
        <f t="shared" si="39"/>
        <v>0</v>
      </c>
      <c r="BA506" s="74">
        <v>0</v>
      </c>
      <c r="BB506" s="75" t="s">
        <v>89</v>
      </c>
      <c r="BC506" s="65" t="s">
        <v>108</v>
      </c>
      <c r="BD506" s="400" t="s">
        <v>5542</v>
      </c>
      <c r="BE506" s="221" t="s">
        <v>87</v>
      </c>
      <c r="BF506" s="221" t="s">
        <v>87</v>
      </c>
    </row>
    <row r="507" spans="2:58" x14ac:dyDescent="0.25">
      <c r="B507" s="221">
        <v>2025</v>
      </c>
      <c r="C507" s="221">
        <v>891780111</v>
      </c>
      <c r="D507" s="221" t="s">
        <v>78</v>
      </c>
      <c r="E507" s="49" t="s">
        <v>5541</v>
      </c>
      <c r="F507" s="65" t="s">
        <v>5540</v>
      </c>
      <c r="G507" s="65">
        <v>0</v>
      </c>
      <c r="H507" s="65" t="s">
        <v>81</v>
      </c>
      <c r="I507" s="65" t="s">
        <v>3368</v>
      </c>
      <c r="J507" s="67" t="s">
        <v>83</v>
      </c>
      <c r="K507" s="66" t="s">
        <v>3462</v>
      </c>
      <c r="L507" s="68">
        <v>11361600</v>
      </c>
      <c r="M507" s="65" t="s">
        <v>85</v>
      </c>
      <c r="N507" s="66" t="s">
        <v>5539</v>
      </c>
      <c r="O507" s="66">
        <v>1140828590</v>
      </c>
      <c r="P507" s="66">
        <v>1707</v>
      </c>
      <c r="Q507" s="70">
        <v>45870</v>
      </c>
      <c r="R507" s="66">
        <v>7490134800</v>
      </c>
      <c r="S507" s="70">
        <v>45875</v>
      </c>
      <c r="T507" s="68">
        <v>11361600</v>
      </c>
      <c r="U507" s="68">
        <v>27627</v>
      </c>
      <c r="V507" s="65" t="s">
        <v>87</v>
      </c>
      <c r="W507" s="68">
        <v>1082939683</v>
      </c>
      <c r="X507" s="67" t="s">
        <v>3365</v>
      </c>
      <c r="Y507" s="70">
        <v>45874</v>
      </c>
      <c r="Z507" s="70">
        <v>45875</v>
      </c>
      <c r="AA507" s="70" t="s">
        <v>89</v>
      </c>
      <c r="AB507" s="70">
        <v>45991</v>
      </c>
      <c r="AC507" s="49">
        <f t="shared" si="35"/>
        <v>116</v>
      </c>
      <c r="AD507" s="65">
        <v>0</v>
      </c>
      <c r="AE507" s="68">
        <v>0</v>
      </c>
      <c r="AF507" s="65">
        <v>0</v>
      </c>
      <c r="AG507" s="77" t="s">
        <v>89</v>
      </c>
      <c r="AH507" s="49">
        <f t="shared" si="36"/>
        <v>0</v>
      </c>
      <c r="AI507" s="65">
        <v>0</v>
      </c>
      <c r="AJ507" s="68">
        <v>0</v>
      </c>
      <c r="AK507" s="65" t="s">
        <v>89</v>
      </c>
      <c r="AL507" s="78" t="s">
        <v>89</v>
      </c>
      <c r="AM507" s="65">
        <v>0</v>
      </c>
      <c r="AN507" s="78" t="s">
        <v>89</v>
      </c>
      <c r="AO507" s="78" t="s">
        <v>89</v>
      </c>
      <c r="AP507" s="78" t="s">
        <v>89</v>
      </c>
      <c r="AQ507" s="49">
        <f t="shared" si="37"/>
        <v>0</v>
      </c>
      <c r="AR507" s="49">
        <f>+L507+AE507-AJ507</f>
        <v>11361600</v>
      </c>
      <c r="AS507" s="65" t="s">
        <v>90</v>
      </c>
      <c r="AT507" s="68">
        <v>0</v>
      </c>
      <c r="AU507" s="65" t="s">
        <v>90</v>
      </c>
      <c r="AV507" s="68">
        <v>0</v>
      </c>
      <c r="AW507" s="75" t="s">
        <v>89</v>
      </c>
      <c r="AX507" s="224">
        <v>0</v>
      </c>
      <c r="AY507" s="79">
        <f t="shared" si="38"/>
        <v>11361600</v>
      </c>
      <c r="AZ507" s="223">
        <f t="shared" si="39"/>
        <v>0</v>
      </c>
      <c r="BA507" s="74">
        <v>0</v>
      </c>
      <c r="BB507" s="75" t="s">
        <v>89</v>
      </c>
      <c r="BC507" s="65" t="s">
        <v>108</v>
      </c>
      <c r="BD507" s="400" t="s">
        <v>5538</v>
      </c>
      <c r="BE507" s="221" t="s">
        <v>87</v>
      </c>
      <c r="BF507" s="221" t="s">
        <v>87</v>
      </c>
    </row>
    <row r="508" spans="2:58" x14ac:dyDescent="0.25">
      <c r="B508" s="221">
        <v>2025</v>
      </c>
      <c r="C508" s="221">
        <v>891780111</v>
      </c>
      <c r="D508" s="221" t="s">
        <v>78</v>
      </c>
      <c r="E508" s="49" t="s">
        <v>5537</v>
      </c>
      <c r="F508" s="65" t="s">
        <v>5536</v>
      </c>
      <c r="G508" s="65">
        <v>0</v>
      </c>
      <c r="H508" s="65" t="s">
        <v>81</v>
      </c>
      <c r="I508" s="65" t="s">
        <v>3368</v>
      </c>
      <c r="J508" s="67" t="s">
        <v>83</v>
      </c>
      <c r="K508" s="66" t="s">
        <v>3367</v>
      </c>
      <c r="L508" s="68">
        <v>11361600</v>
      </c>
      <c r="M508" s="65" t="s">
        <v>85</v>
      </c>
      <c r="N508" s="66" t="s">
        <v>5535</v>
      </c>
      <c r="O508" s="66">
        <v>1049934004</v>
      </c>
      <c r="P508" s="66">
        <v>1707</v>
      </c>
      <c r="Q508" s="70">
        <v>45870</v>
      </c>
      <c r="R508" s="66">
        <v>7490134800</v>
      </c>
      <c r="S508" s="70">
        <v>45875</v>
      </c>
      <c r="T508" s="68">
        <v>11361600</v>
      </c>
      <c r="U508" s="68">
        <v>27652</v>
      </c>
      <c r="V508" s="65" t="s">
        <v>87</v>
      </c>
      <c r="W508" s="68">
        <v>1082939683</v>
      </c>
      <c r="X508" s="67" t="s">
        <v>3365</v>
      </c>
      <c r="Y508" s="70">
        <v>45874</v>
      </c>
      <c r="Z508" s="70">
        <v>45875</v>
      </c>
      <c r="AA508" s="70" t="s">
        <v>89</v>
      </c>
      <c r="AB508" s="70">
        <v>45991</v>
      </c>
      <c r="AC508" s="49">
        <f t="shared" si="35"/>
        <v>116</v>
      </c>
      <c r="AD508" s="65">
        <v>0</v>
      </c>
      <c r="AE508" s="68">
        <v>0</v>
      </c>
      <c r="AF508" s="65">
        <v>0</v>
      </c>
      <c r="AG508" s="77" t="s">
        <v>89</v>
      </c>
      <c r="AH508" s="49">
        <f t="shared" si="36"/>
        <v>0</v>
      </c>
      <c r="AI508" s="65">
        <v>0</v>
      </c>
      <c r="AJ508" s="68">
        <v>0</v>
      </c>
      <c r="AK508" s="65" t="s">
        <v>89</v>
      </c>
      <c r="AL508" s="78" t="s">
        <v>89</v>
      </c>
      <c r="AM508" s="65">
        <v>0</v>
      </c>
      <c r="AN508" s="78" t="s">
        <v>89</v>
      </c>
      <c r="AO508" s="78" t="s">
        <v>89</v>
      </c>
      <c r="AP508" s="78" t="s">
        <v>89</v>
      </c>
      <c r="AQ508" s="49">
        <f t="shared" si="37"/>
        <v>0</v>
      </c>
      <c r="AR508" s="49">
        <f>+L508+AE508-AJ508</f>
        <v>11361600</v>
      </c>
      <c r="AS508" s="65" t="s">
        <v>90</v>
      </c>
      <c r="AT508" s="68">
        <v>0</v>
      </c>
      <c r="AU508" s="65" t="s">
        <v>90</v>
      </c>
      <c r="AV508" s="68">
        <v>0</v>
      </c>
      <c r="AW508" s="75" t="s">
        <v>89</v>
      </c>
      <c r="AX508" s="224">
        <v>0</v>
      </c>
      <c r="AY508" s="79">
        <f t="shared" si="38"/>
        <v>11361600</v>
      </c>
      <c r="AZ508" s="223">
        <f t="shared" si="39"/>
        <v>0</v>
      </c>
      <c r="BA508" s="74">
        <v>0</v>
      </c>
      <c r="BB508" s="75" t="s">
        <v>89</v>
      </c>
      <c r="BC508" s="65" t="s">
        <v>108</v>
      </c>
      <c r="BD508" s="400" t="s">
        <v>5534</v>
      </c>
      <c r="BE508" s="221" t="s">
        <v>87</v>
      </c>
      <c r="BF508" s="221" t="s">
        <v>87</v>
      </c>
    </row>
    <row r="509" spans="2:58" x14ac:dyDescent="0.25">
      <c r="B509" s="221">
        <v>2025</v>
      </c>
      <c r="C509" s="221">
        <v>891780111</v>
      </c>
      <c r="D509" s="221" t="s">
        <v>78</v>
      </c>
      <c r="E509" s="49" t="s">
        <v>5533</v>
      </c>
      <c r="F509" s="65" t="s">
        <v>5532</v>
      </c>
      <c r="G509" s="65">
        <v>0</v>
      </c>
      <c r="H509" s="65" t="s">
        <v>81</v>
      </c>
      <c r="I509" s="65" t="s">
        <v>3368</v>
      </c>
      <c r="J509" s="67" t="s">
        <v>83</v>
      </c>
      <c r="K509" s="66" t="s">
        <v>3462</v>
      </c>
      <c r="L509" s="68">
        <v>11361600</v>
      </c>
      <c r="M509" s="65" t="s">
        <v>85</v>
      </c>
      <c r="N509" s="66" t="s">
        <v>5531</v>
      </c>
      <c r="O509" s="66">
        <v>1082983063</v>
      </c>
      <c r="P509" s="66">
        <v>1707</v>
      </c>
      <c r="Q509" s="70">
        <v>45870</v>
      </c>
      <c r="R509" s="66">
        <v>7490134800</v>
      </c>
      <c r="S509" s="70">
        <v>45875</v>
      </c>
      <c r="T509" s="68">
        <v>11361600</v>
      </c>
      <c r="U509" s="68">
        <v>27626</v>
      </c>
      <c r="V509" s="65" t="s">
        <v>87</v>
      </c>
      <c r="W509" s="68">
        <v>1082939683</v>
      </c>
      <c r="X509" s="67" t="s">
        <v>3365</v>
      </c>
      <c r="Y509" s="70">
        <v>45874</v>
      </c>
      <c r="Z509" s="70">
        <v>45875</v>
      </c>
      <c r="AA509" s="70" t="s">
        <v>89</v>
      </c>
      <c r="AB509" s="70">
        <v>45991</v>
      </c>
      <c r="AC509" s="49">
        <f t="shared" si="35"/>
        <v>116</v>
      </c>
      <c r="AD509" s="65">
        <v>0</v>
      </c>
      <c r="AE509" s="68">
        <v>0</v>
      </c>
      <c r="AF509" s="65">
        <v>0</v>
      </c>
      <c r="AG509" s="77" t="s">
        <v>89</v>
      </c>
      <c r="AH509" s="49">
        <f t="shared" si="36"/>
        <v>0</v>
      </c>
      <c r="AI509" s="65">
        <v>0</v>
      </c>
      <c r="AJ509" s="68">
        <v>0</v>
      </c>
      <c r="AK509" s="65" t="s">
        <v>89</v>
      </c>
      <c r="AL509" s="78" t="s">
        <v>89</v>
      </c>
      <c r="AM509" s="65">
        <v>0</v>
      </c>
      <c r="AN509" s="78" t="s">
        <v>89</v>
      </c>
      <c r="AO509" s="78" t="s">
        <v>89</v>
      </c>
      <c r="AP509" s="78" t="s">
        <v>89</v>
      </c>
      <c r="AQ509" s="49">
        <f t="shared" si="37"/>
        <v>0</v>
      </c>
      <c r="AR509" s="49">
        <f>+L509+AE509-AJ509</f>
        <v>11361600</v>
      </c>
      <c r="AS509" s="65" t="s">
        <v>90</v>
      </c>
      <c r="AT509" s="68">
        <v>0</v>
      </c>
      <c r="AU509" s="65" t="s">
        <v>90</v>
      </c>
      <c r="AV509" s="68">
        <v>0</v>
      </c>
      <c r="AW509" s="75" t="s">
        <v>89</v>
      </c>
      <c r="AX509" s="224">
        <v>0</v>
      </c>
      <c r="AY509" s="79">
        <f t="shared" si="38"/>
        <v>11361600</v>
      </c>
      <c r="AZ509" s="223">
        <f t="shared" si="39"/>
        <v>0</v>
      </c>
      <c r="BA509" s="74">
        <v>0</v>
      </c>
      <c r="BB509" s="75" t="s">
        <v>89</v>
      </c>
      <c r="BC509" s="65" t="s">
        <v>108</v>
      </c>
      <c r="BD509" s="400" t="s">
        <v>5530</v>
      </c>
      <c r="BE509" s="221" t="s">
        <v>87</v>
      </c>
      <c r="BF509" s="221" t="s">
        <v>87</v>
      </c>
    </row>
    <row r="510" spans="2:58" x14ac:dyDescent="0.25">
      <c r="B510" s="221">
        <v>2025</v>
      </c>
      <c r="C510" s="221">
        <v>891780111</v>
      </c>
      <c r="D510" s="221" t="s">
        <v>78</v>
      </c>
      <c r="E510" s="49" t="s">
        <v>5529</v>
      </c>
      <c r="F510" s="65" t="s">
        <v>5528</v>
      </c>
      <c r="G510" s="65">
        <v>0</v>
      </c>
      <c r="H510" s="65" t="s">
        <v>81</v>
      </c>
      <c r="I510" s="65" t="s">
        <v>3368</v>
      </c>
      <c r="J510" s="67" t="s">
        <v>83</v>
      </c>
      <c r="K510" s="66" t="s">
        <v>5177</v>
      </c>
      <c r="L510" s="68">
        <v>11361600</v>
      </c>
      <c r="M510" s="65" t="s">
        <v>85</v>
      </c>
      <c r="N510" s="66" t="s">
        <v>5527</v>
      </c>
      <c r="O510" s="66">
        <v>55302315</v>
      </c>
      <c r="P510" s="66">
        <v>1707</v>
      </c>
      <c r="Q510" s="70">
        <v>45870</v>
      </c>
      <c r="R510" s="66">
        <v>7490134800</v>
      </c>
      <c r="S510" s="70">
        <v>45875</v>
      </c>
      <c r="T510" s="68">
        <v>11361600</v>
      </c>
      <c r="U510" s="68">
        <v>27651</v>
      </c>
      <c r="V510" s="65" t="s">
        <v>87</v>
      </c>
      <c r="W510" s="68">
        <v>1082939683</v>
      </c>
      <c r="X510" s="67" t="s">
        <v>3365</v>
      </c>
      <c r="Y510" s="70">
        <v>45874</v>
      </c>
      <c r="Z510" s="70">
        <v>45875</v>
      </c>
      <c r="AA510" s="70" t="s">
        <v>89</v>
      </c>
      <c r="AB510" s="70">
        <v>45991</v>
      </c>
      <c r="AC510" s="49">
        <f t="shared" si="35"/>
        <v>116</v>
      </c>
      <c r="AD510" s="65">
        <v>0</v>
      </c>
      <c r="AE510" s="68">
        <v>0</v>
      </c>
      <c r="AF510" s="65">
        <v>0</v>
      </c>
      <c r="AG510" s="77" t="s">
        <v>89</v>
      </c>
      <c r="AH510" s="49">
        <f t="shared" si="36"/>
        <v>0</v>
      </c>
      <c r="AI510" s="65">
        <v>0</v>
      </c>
      <c r="AJ510" s="68">
        <v>0</v>
      </c>
      <c r="AK510" s="65" t="s">
        <v>89</v>
      </c>
      <c r="AL510" s="78" t="s">
        <v>89</v>
      </c>
      <c r="AM510" s="65">
        <v>0</v>
      </c>
      <c r="AN510" s="78" t="s">
        <v>89</v>
      </c>
      <c r="AO510" s="78" t="s">
        <v>89</v>
      </c>
      <c r="AP510" s="78" t="s">
        <v>89</v>
      </c>
      <c r="AQ510" s="49">
        <f t="shared" si="37"/>
        <v>0</v>
      </c>
      <c r="AR510" s="49">
        <f>+L510+AE510-AJ510</f>
        <v>11361600</v>
      </c>
      <c r="AS510" s="65" t="s">
        <v>90</v>
      </c>
      <c r="AT510" s="68">
        <v>0</v>
      </c>
      <c r="AU510" s="65" t="s">
        <v>90</v>
      </c>
      <c r="AV510" s="68">
        <v>0</v>
      </c>
      <c r="AW510" s="75" t="s">
        <v>89</v>
      </c>
      <c r="AX510" s="224">
        <v>0</v>
      </c>
      <c r="AY510" s="79">
        <f t="shared" si="38"/>
        <v>11361600</v>
      </c>
      <c r="AZ510" s="223">
        <f t="shared" si="39"/>
        <v>0</v>
      </c>
      <c r="BA510" s="74">
        <v>0</v>
      </c>
      <c r="BB510" s="75" t="s">
        <v>89</v>
      </c>
      <c r="BC510" s="65" t="s">
        <v>108</v>
      </c>
      <c r="BD510" s="400" t="s">
        <v>5526</v>
      </c>
      <c r="BE510" s="221" t="s">
        <v>87</v>
      </c>
      <c r="BF510" s="221" t="s">
        <v>87</v>
      </c>
    </row>
    <row r="511" spans="2:58" x14ac:dyDescent="0.25">
      <c r="B511" s="221">
        <v>2025</v>
      </c>
      <c r="C511" s="221">
        <v>891780111</v>
      </c>
      <c r="D511" s="221" t="s">
        <v>78</v>
      </c>
      <c r="E511" s="49" t="s">
        <v>5525</v>
      </c>
      <c r="F511" s="65" t="s">
        <v>5524</v>
      </c>
      <c r="G511" s="65">
        <v>0</v>
      </c>
      <c r="H511" s="65" t="s">
        <v>81</v>
      </c>
      <c r="I511" s="65" t="s">
        <v>3368</v>
      </c>
      <c r="J511" s="67" t="s">
        <v>83</v>
      </c>
      <c r="K511" s="66" t="s">
        <v>5523</v>
      </c>
      <c r="L511" s="68">
        <v>11361600</v>
      </c>
      <c r="M511" s="65" t="s">
        <v>85</v>
      </c>
      <c r="N511" s="66" t="s">
        <v>5522</v>
      </c>
      <c r="O511" s="66">
        <v>1096187049</v>
      </c>
      <c r="P511" s="66">
        <v>1707</v>
      </c>
      <c r="Q511" s="70">
        <v>45870</v>
      </c>
      <c r="R511" s="66">
        <v>7490134800</v>
      </c>
      <c r="S511" s="70">
        <v>45875</v>
      </c>
      <c r="T511" s="68">
        <v>11361600</v>
      </c>
      <c r="U511" s="68">
        <v>1707</v>
      </c>
      <c r="V511" s="65" t="s">
        <v>87</v>
      </c>
      <c r="W511" s="68">
        <v>1082939683</v>
      </c>
      <c r="X511" s="67" t="s">
        <v>3365</v>
      </c>
      <c r="Y511" s="70">
        <v>45874</v>
      </c>
      <c r="Z511" s="70">
        <v>45875</v>
      </c>
      <c r="AA511" s="70" t="s">
        <v>89</v>
      </c>
      <c r="AB511" s="70">
        <v>45991</v>
      </c>
      <c r="AC511" s="49">
        <f t="shared" si="35"/>
        <v>116</v>
      </c>
      <c r="AD511" s="65">
        <v>0</v>
      </c>
      <c r="AE511" s="68">
        <v>0</v>
      </c>
      <c r="AF511" s="65">
        <v>0</v>
      </c>
      <c r="AG511" s="77" t="s">
        <v>89</v>
      </c>
      <c r="AH511" s="49">
        <f t="shared" si="36"/>
        <v>0</v>
      </c>
      <c r="AI511" s="65">
        <v>0</v>
      </c>
      <c r="AJ511" s="68">
        <v>0</v>
      </c>
      <c r="AK511" s="65" t="s">
        <v>89</v>
      </c>
      <c r="AL511" s="78" t="s">
        <v>89</v>
      </c>
      <c r="AM511" s="65">
        <v>0</v>
      </c>
      <c r="AN511" s="78" t="s">
        <v>89</v>
      </c>
      <c r="AO511" s="78" t="s">
        <v>89</v>
      </c>
      <c r="AP511" s="78" t="s">
        <v>89</v>
      </c>
      <c r="AQ511" s="49">
        <f t="shared" si="37"/>
        <v>0</v>
      </c>
      <c r="AR511" s="49">
        <f>+L511+AE511-AJ511</f>
        <v>11361600</v>
      </c>
      <c r="AS511" s="65" t="s">
        <v>90</v>
      </c>
      <c r="AT511" s="68">
        <v>0</v>
      </c>
      <c r="AU511" s="65" t="s">
        <v>90</v>
      </c>
      <c r="AV511" s="68">
        <v>0</v>
      </c>
      <c r="AW511" s="75" t="s">
        <v>89</v>
      </c>
      <c r="AX511" s="224">
        <v>0</v>
      </c>
      <c r="AY511" s="79">
        <f t="shared" si="38"/>
        <v>11361600</v>
      </c>
      <c r="AZ511" s="223">
        <f t="shared" si="39"/>
        <v>0</v>
      </c>
      <c r="BA511" s="74">
        <v>0</v>
      </c>
      <c r="BB511" s="75" t="s">
        <v>89</v>
      </c>
      <c r="BC511" s="65" t="s">
        <v>108</v>
      </c>
      <c r="BD511" s="400" t="s">
        <v>5521</v>
      </c>
      <c r="BE511" s="221" t="s">
        <v>87</v>
      </c>
      <c r="BF511" s="221" t="s">
        <v>87</v>
      </c>
    </row>
    <row r="512" spans="2:58" x14ac:dyDescent="0.25">
      <c r="B512" s="221">
        <v>2025</v>
      </c>
      <c r="C512" s="221">
        <v>891780111</v>
      </c>
      <c r="D512" s="221" t="s">
        <v>78</v>
      </c>
      <c r="E512" s="49" t="s">
        <v>5520</v>
      </c>
      <c r="F512" s="65" t="s">
        <v>5519</v>
      </c>
      <c r="G512" s="65">
        <v>0</v>
      </c>
      <c r="H512" s="65" t="s">
        <v>81</v>
      </c>
      <c r="I512" s="65" t="s">
        <v>3368</v>
      </c>
      <c r="J512" s="67" t="s">
        <v>83</v>
      </c>
      <c r="K512" s="66" t="s">
        <v>5518</v>
      </c>
      <c r="L512" s="68">
        <v>36500000</v>
      </c>
      <c r="M512" s="65" t="s">
        <v>85</v>
      </c>
      <c r="N512" s="66" t="s">
        <v>5517</v>
      </c>
      <c r="O512" s="66">
        <v>1005677981</v>
      </c>
      <c r="P512" s="66">
        <v>1507</v>
      </c>
      <c r="Q512" s="70">
        <v>45848</v>
      </c>
      <c r="R512" s="66">
        <v>182500000</v>
      </c>
      <c r="S512" s="70">
        <v>45875</v>
      </c>
      <c r="T512" s="68">
        <v>36500000</v>
      </c>
      <c r="U512" s="68">
        <v>27671</v>
      </c>
      <c r="V512" s="65" t="s">
        <v>87</v>
      </c>
      <c r="W512" s="68">
        <v>85155333</v>
      </c>
      <c r="X512" s="67" t="s">
        <v>3595</v>
      </c>
      <c r="Y512" s="70">
        <v>45874</v>
      </c>
      <c r="Z512" s="70">
        <v>45875</v>
      </c>
      <c r="AA512" s="70" t="s">
        <v>89</v>
      </c>
      <c r="AB512" s="70">
        <v>46011</v>
      </c>
      <c r="AC512" s="49">
        <f t="shared" si="35"/>
        <v>136</v>
      </c>
      <c r="AD512" s="65">
        <v>0</v>
      </c>
      <c r="AE512" s="68">
        <v>0</v>
      </c>
      <c r="AF512" s="65">
        <v>0</v>
      </c>
      <c r="AG512" s="77" t="s">
        <v>89</v>
      </c>
      <c r="AH512" s="49">
        <f t="shared" si="36"/>
        <v>0</v>
      </c>
      <c r="AI512" s="65">
        <v>0</v>
      </c>
      <c r="AJ512" s="68">
        <v>0</v>
      </c>
      <c r="AK512" s="65" t="s">
        <v>89</v>
      </c>
      <c r="AL512" s="78" t="s">
        <v>89</v>
      </c>
      <c r="AM512" s="65">
        <v>0</v>
      </c>
      <c r="AN512" s="78" t="s">
        <v>89</v>
      </c>
      <c r="AO512" s="78" t="s">
        <v>89</v>
      </c>
      <c r="AP512" s="78" t="s">
        <v>89</v>
      </c>
      <c r="AQ512" s="49">
        <f t="shared" si="37"/>
        <v>0</v>
      </c>
      <c r="AR512" s="49">
        <f>+L512+AE512-AJ512</f>
        <v>36500000</v>
      </c>
      <c r="AS512" s="65" t="s">
        <v>90</v>
      </c>
      <c r="AT512" s="68">
        <v>0</v>
      </c>
      <c r="AU512" s="65" t="s">
        <v>90</v>
      </c>
      <c r="AV512" s="68">
        <v>0</v>
      </c>
      <c r="AW512" s="75" t="s">
        <v>89</v>
      </c>
      <c r="AX512" s="224">
        <v>0</v>
      </c>
      <c r="AY512" s="79">
        <f t="shared" si="38"/>
        <v>36500000</v>
      </c>
      <c r="AZ512" s="223">
        <f t="shared" si="39"/>
        <v>0</v>
      </c>
      <c r="BA512" s="74">
        <v>0</v>
      </c>
      <c r="BB512" s="75" t="s">
        <v>89</v>
      </c>
      <c r="BC512" s="65" t="s">
        <v>108</v>
      </c>
      <c r="BD512" s="400" t="s">
        <v>5516</v>
      </c>
      <c r="BE512" s="221" t="s">
        <v>87</v>
      </c>
      <c r="BF512" s="221" t="s">
        <v>87</v>
      </c>
    </row>
    <row r="513" spans="2:58" x14ac:dyDescent="0.25">
      <c r="B513" s="221">
        <v>2025</v>
      </c>
      <c r="C513" s="221">
        <v>891780111</v>
      </c>
      <c r="D513" s="221" t="s">
        <v>78</v>
      </c>
      <c r="E513" s="49" t="s">
        <v>5515</v>
      </c>
      <c r="F513" s="65" t="s">
        <v>5514</v>
      </c>
      <c r="G513" s="65">
        <v>0</v>
      </c>
      <c r="H513" s="65" t="s">
        <v>81</v>
      </c>
      <c r="I513" s="65" t="s">
        <v>3368</v>
      </c>
      <c r="J513" s="67" t="s">
        <v>83</v>
      </c>
      <c r="K513" s="66" t="s">
        <v>3367</v>
      </c>
      <c r="L513" s="68">
        <v>11361600</v>
      </c>
      <c r="M513" s="65" t="s">
        <v>85</v>
      </c>
      <c r="N513" s="66" t="s">
        <v>5513</v>
      </c>
      <c r="O513" s="66">
        <v>1079933492</v>
      </c>
      <c r="P513" s="66">
        <v>1707</v>
      </c>
      <c r="Q513" s="70">
        <v>45870</v>
      </c>
      <c r="R513" s="66">
        <v>7490134800</v>
      </c>
      <c r="S513" s="70">
        <v>45875</v>
      </c>
      <c r="T513" s="68">
        <v>11361600</v>
      </c>
      <c r="U513" s="68">
        <v>27649</v>
      </c>
      <c r="V513" s="65" t="s">
        <v>87</v>
      </c>
      <c r="W513" s="68">
        <v>1082939683</v>
      </c>
      <c r="X513" s="67" t="s">
        <v>3365</v>
      </c>
      <c r="Y513" s="70">
        <v>45874</v>
      </c>
      <c r="Z513" s="70">
        <v>45875</v>
      </c>
      <c r="AA513" s="70" t="s">
        <v>89</v>
      </c>
      <c r="AB513" s="70">
        <v>45991</v>
      </c>
      <c r="AC513" s="49">
        <f t="shared" si="35"/>
        <v>116</v>
      </c>
      <c r="AD513" s="65">
        <v>0</v>
      </c>
      <c r="AE513" s="68">
        <v>0</v>
      </c>
      <c r="AF513" s="65">
        <v>0</v>
      </c>
      <c r="AG513" s="77" t="s">
        <v>89</v>
      </c>
      <c r="AH513" s="49">
        <f t="shared" si="36"/>
        <v>0</v>
      </c>
      <c r="AI513" s="65">
        <v>0</v>
      </c>
      <c r="AJ513" s="68">
        <v>0</v>
      </c>
      <c r="AK513" s="65" t="s">
        <v>89</v>
      </c>
      <c r="AL513" s="78" t="s">
        <v>89</v>
      </c>
      <c r="AM513" s="65">
        <v>0</v>
      </c>
      <c r="AN513" s="78" t="s">
        <v>89</v>
      </c>
      <c r="AO513" s="78" t="s">
        <v>89</v>
      </c>
      <c r="AP513" s="78" t="s">
        <v>89</v>
      </c>
      <c r="AQ513" s="49">
        <f t="shared" si="37"/>
        <v>0</v>
      </c>
      <c r="AR513" s="49">
        <f>+L513+AE513-AJ513</f>
        <v>11361600</v>
      </c>
      <c r="AS513" s="65" t="s">
        <v>90</v>
      </c>
      <c r="AT513" s="68">
        <v>0</v>
      </c>
      <c r="AU513" s="65" t="s">
        <v>90</v>
      </c>
      <c r="AV513" s="68">
        <v>0</v>
      </c>
      <c r="AW513" s="75" t="s">
        <v>89</v>
      </c>
      <c r="AX513" s="224">
        <v>0</v>
      </c>
      <c r="AY513" s="79">
        <f t="shared" si="38"/>
        <v>11361600</v>
      </c>
      <c r="AZ513" s="223">
        <f t="shared" si="39"/>
        <v>0</v>
      </c>
      <c r="BA513" s="74">
        <v>0</v>
      </c>
      <c r="BB513" s="75" t="s">
        <v>89</v>
      </c>
      <c r="BC513" s="65" t="s">
        <v>108</v>
      </c>
      <c r="BD513" s="400" t="s">
        <v>5512</v>
      </c>
      <c r="BE513" s="221" t="s">
        <v>87</v>
      </c>
      <c r="BF513" s="221" t="s">
        <v>87</v>
      </c>
    </row>
    <row r="514" spans="2:58" x14ac:dyDescent="0.25">
      <c r="B514" s="221">
        <v>2025</v>
      </c>
      <c r="C514" s="221">
        <v>891780111</v>
      </c>
      <c r="D514" s="221" t="s">
        <v>78</v>
      </c>
      <c r="E514" s="49" t="s">
        <v>5511</v>
      </c>
      <c r="F514" s="65" t="s">
        <v>5510</v>
      </c>
      <c r="G514" s="65">
        <v>0</v>
      </c>
      <c r="H514" s="65" t="s">
        <v>81</v>
      </c>
      <c r="I514" s="65" t="s">
        <v>3368</v>
      </c>
      <c r="J514" s="67" t="s">
        <v>83</v>
      </c>
      <c r="K514" s="66" t="s">
        <v>5441</v>
      </c>
      <c r="L514" s="68">
        <v>11361600</v>
      </c>
      <c r="M514" s="65" t="s">
        <v>85</v>
      </c>
      <c r="N514" s="66" t="s">
        <v>5509</v>
      </c>
      <c r="O514" s="66">
        <v>1047214817</v>
      </c>
      <c r="P514" s="66">
        <v>1707</v>
      </c>
      <c r="Q514" s="70">
        <v>45870</v>
      </c>
      <c r="R514" s="66">
        <v>7490134800</v>
      </c>
      <c r="S514" s="70">
        <v>45875</v>
      </c>
      <c r="T514" s="68">
        <v>11361600</v>
      </c>
      <c r="U514" s="68">
        <v>27625</v>
      </c>
      <c r="V514" s="65" t="s">
        <v>87</v>
      </c>
      <c r="W514" s="68">
        <v>1082939683</v>
      </c>
      <c r="X514" s="67" t="s">
        <v>3365</v>
      </c>
      <c r="Y514" s="70">
        <v>45874</v>
      </c>
      <c r="Z514" s="70">
        <v>45875</v>
      </c>
      <c r="AA514" s="70" t="s">
        <v>89</v>
      </c>
      <c r="AB514" s="70">
        <v>45991</v>
      </c>
      <c r="AC514" s="49">
        <f t="shared" si="35"/>
        <v>116</v>
      </c>
      <c r="AD514" s="65">
        <v>0</v>
      </c>
      <c r="AE514" s="68">
        <v>0</v>
      </c>
      <c r="AF514" s="65">
        <v>0</v>
      </c>
      <c r="AG514" s="77" t="s">
        <v>89</v>
      </c>
      <c r="AH514" s="49">
        <f t="shared" si="36"/>
        <v>0</v>
      </c>
      <c r="AI514" s="65">
        <v>0</v>
      </c>
      <c r="AJ514" s="68">
        <v>0</v>
      </c>
      <c r="AK514" s="65" t="s">
        <v>89</v>
      </c>
      <c r="AL514" s="78" t="s">
        <v>89</v>
      </c>
      <c r="AM514" s="65">
        <v>0</v>
      </c>
      <c r="AN514" s="78" t="s">
        <v>89</v>
      </c>
      <c r="AO514" s="78" t="s">
        <v>89</v>
      </c>
      <c r="AP514" s="78" t="s">
        <v>89</v>
      </c>
      <c r="AQ514" s="49">
        <f t="shared" si="37"/>
        <v>0</v>
      </c>
      <c r="AR514" s="49">
        <f>+L514+AE514-AJ514</f>
        <v>11361600</v>
      </c>
      <c r="AS514" s="65" t="s">
        <v>90</v>
      </c>
      <c r="AT514" s="68">
        <v>0</v>
      </c>
      <c r="AU514" s="65" t="s">
        <v>90</v>
      </c>
      <c r="AV514" s="68">
        <v>0</v>
      </c>
      <c r="AW514" s="75" t="s">
        <v>89</v>
      </c>
      <c r="AX514" s="224">
        <v>0</v>
      </c>
      <c r="AY514" s="79">
        <f t="shared" si="38"/>
        <v>11361600</v>
      </c>
      <c r="AZ514" s="223">
        <f t="shared" si="39"/>
        <v>0</v>
      </c>
      <c r="BA514" s="74">
        <v>0</v>
      </c>
      <c r="BB514" s="75" t="s">
        <v>89</v>
      </c>
      <c r="BC514" s="65" t="s">
        <v>108</v>
      </c>
      <c r="BD514" s="400" t="s">
        <v>5508</v>
      </c>
      <c r="BE514" s="221" t="s">
        <v>87</v>
      </c>
      <c r="BF514" s="221" t="s">
        <v>87</v>
      </c>
    </row>
    <row r="515" spans="2:58" x14ac:dyDescent="0.25">
      <c r="B515" s="221">
        <v>2025</v>
      </c>
      <c r="C515" s="221">
        <v>891780111</v>
      </c>
      <c r="D515" s="221" t="s">
        <v>78</v>
      </c>
      <c r="E515" s="49" t="s">
        <v>5507</v>
      </c>
      <c r="F515" s="65" t="s">
        <v>5506</v>
      </c>
      <c r="G515" s="65">
        <v>0</v>
      </c>
      <c r="H515" s="65" t="s">
        <v>81</v>
      </c>
      <c r="I515" s="65" t="s">
        <v>3368</v>
      </c>
      <c r="J515" s="67" t="s">
        <v>83</v>
      </c>
      <c r="K515" s="66" t="s">
        <v>3462</v>
      </c>
      <c r="L515" s="68">
        <v>11361600</v>
      </c>
      <c r="M515" s="65" t="s">
        <v>85</v>
      </c>
      <c r="N515" s="66" t="s">
        <v>5505</v>
      </c>
      <c r="O515" s="66">
        <v>1081761053</v>
      </c>
      <c r="P515" s="66">
        <v>1707</v>
      </c>
      <c r="Q515" s="70">
        <v>45870</v>
      </c>
      <c r="R515" s="66">
        <v>7490134800</v>
      </c>
      <c r="S515" s="70">
        <v>45875</v>
      </c>
      <c r="T515" s="68">
        <v>11361600</v>
      </c>
      <c r="U515" s="68">
        <v>27624</v>
      </c>
      <c r="V515" s="65" t="s">
        <v>87</v>
      </c>
      <c r="W515" s="68">
        <v>1082939683</v>
      </c>
      <c r="X515" s="67" t="s">
        <v>3365</v>
      </c>
      <c r="Y515" s="70">
        <v>45874</v>
      </c>
      <c r="Z515" s="70">
        <v>45875</v>
      </c>
      <c r="AA515" s="70" t="s">
        <v>89</v>
      </c>
      <c r="AB515" s="70">
        <v>45991</v>
      </c>
      <c r="AC515" s="49">
        <f t="shared" si="35"/>
        <v>116</v>
      </c>
      <c r="AD515" s="65">
        <v>0</v>
      </c>
      <c r="AE515" s="68">
        <v>0</v>
      </c>
      <c r="AF515" s="65">
        <v>0</v>
      </c>
      <c r="AG515" s="77" t="s">
        <v>89</v>
      </c>
      <c r="AH515" s="49">
        <f t="shared" si="36"/>
        <v>0</v>
      </c>
      <c r="AI515" s="65">
        <v>0</v>
      </c>
      <c r="AJ515" s="68">
        <v>0</v>
      </c>
      <c r="AK515" s="65" t="s">
        <v>89</v>
      </c>
      <c r="AL515" s="78" t="s">
        <v>89</v>
      </c>
      <c r="AM515" s="65">
        <v>0</v>
      </c>
      <c r="AN515" s="78" t="s">
        <v>89</v>
      </c>
      <c r="AO515" s="78" t="s">
        <v>89</v>
      </c>
      <c r="AP515" s="78" t="s">
        <v>89</v>
      </c>
      <c r="AQ515" s="49">
        <f t="shared" si="37"/>
        <v>0</v>
      </c>
      <c r="AR515" s="49">
        <f>+L515+AE515-AJ515</f>
        <v>11361600</v>
      </c>
      <c r="AS515" s="65" t="s">
        <v>90</v>
      </c>
      <c r="AT515" s="68">
        <v>0</v>
      </c>
      <c r="AU515" s="65" t="s">
        <v>90</v>
      </c>
      <c r="AV515" s="68">
        <v>0</v>
      </c>
      <c r="AW515" s="75" t="s">
        <v>89</v>
      </c>
      <c r="AX515" s="224">
        <v>0</v>
      </c>
      <c r="AY515" s="79">
        <f t="shared" si="38"/>
        <v>11361600</v>
      </c>
      <c r="AZ515" s="223">
        <f t="shared" si="39"/>
        <v>0</v>
      </c>
      <c r="BA515" s="74">
        <v>0</v>
      </c>
      <c r="BB515" s="75" t="s">
        <v>89</v>
      </c>
      <c r="BC515" s="65" t="s">
        <v>108</v>
      </c>
      <c r="BD515" s="400" t="s">
        <v>5504</v>
      </c>
      <c r="BE515" s="221" t="s">
        <v>87</v>
      </c>
      <c r="BF515" s="221" t="s">
        <v>87</v>
      </c>
    </row>
    <row r="516" spans="2:58" x14ac:dyDescent="0.25">
      <c r="B516" s="221">
        <v>2025</v>
      </c>
      <c r="C516" s="221">
        <v>891780111</v>
      </c>
      <c r="D516" s="221" t="s">
        <v>78</v>
      </c>
      <c r="E516" s="49" t="s">
        <v>5503</v>
      </c>
      <c r="F516" s="65" t="s">
        <v>5502</v>
      </c>
      <c r="G516" s="65">
        <v>0</v>
      </c>
      <c r="H516" s="65" t="s">
        <v>81</v>
      </c>
      <c r="I516" s="65" t="s">
        <v>3368</v>
      </c>
      <c r="J516" s="67" t="s">
        <v>83</v>
      </c>
      <c r="K516" s="66" t="s">
        <v>3602</v>
      </c>
      <c r="L516" s="68">
        <v>11361600</v>
      </c>
      <c r="M516" s="65" t="s">
        <v>85</v>
      </c>
      <c r="N516" s="66" t="s">
        <v>5501</v>
      </c>
      <c r="O516" s="66">
        <v>22699280</v>
      </c>
      <c r="P516" s="66">
        <v>1707</v>
      </c>
      <c r="Q516" s="70">
        <v>45870</v>
      </c>
      <c r="R516" s="66">
        <v>7490134800</v>
      </c>
      <c r="S516" s="70">
        <v>45875</v>
      </c>
      <c r="T516" s="68">
        <v>11361600</v>
      </c>
      <c r="U516" s="68">
        <v>27648</v>
      </c>
      <c r="V516" s="65" t="s">
        <v>87</v>
      </c>
      <c r="W516" s="68">
        <v>1082939683</v>
      </c>
      <c r="X516" s="67" t="s">
        <v>3365</v>
      </c>
      <c r="Y516" s="70">
        <v>45874</v>
      </c>
      <c r="Z516" s="70">
        <v>45875</v>
      </c>
      <c r="AA516" s="70" t="s">
        <v>89</v>
      </c>
      <c r="AB516" s="70">
        <v>45991</v>
      </c>
      <c r="AC516" s="49">
        <f t="shared" si="35"/>
        <v>116</v>
      </c>
      <c r="AD516" s="65">
        <v>0</v>
      </c>
      <c r="AE516" s="68">
        <v>0</v>
      </c>
      <c r="AF516" s="65">
        <v>0</v>
      </c>
      <c r="AG516" s="77" t="s">
        <v>89</v>
      </c>
      <c r="AH516" s="49">
        <f t="shared" si="36"/>
        <v>0</v>
      </c>
      <c r="AI516" s="65">
        <v>0</v>
      </c>
      <c r="AJ516" s="68">
        <v>0</v>
      </c>
      <c r="AK516" s="65" t="s">
        <v>89</v>
      </c>
      <c r="AL516" s="78" t="s">
        <v>89</v>
      </c>
      <c r="AM516" s="65">
        <v>0</v>
      </c>
      <c r="AN516" s="78" t="s">
        <v>89</v>
      </c>
      <c r="AO516" s="78" t="s">
        <v>89</v>
      </c>
      <c r="AP516" s="78" t="s">
        <v>89</v>
      </c>
      <c r="AQ516" s="49">
        <f t="shared" si="37"/>
        <v>0</v>
      </c>
      <c r="AR516" s="49">
        <f>+L516+AE516-AJ516</f>
        <v>11361600</v>
      </c>
      <c r="AS516" s="65" t="s">
        <v>90</v>
      </c>
      <c r="AT516" s="68">
        <v>0</v>
      </c>
      <c r="AU516" s="65" t="s">
        <v>90</v>
      </c>
      <c r="AV516" s="68">
        <v>0</v>
      </c>
      <c r="AW516" s="75" t="s">
        <v>89</v>
      </c>
      <c r="AX516" s="224">
        <v>0</v>
      </c>
      <c r="AY516" s="79">
        <f t="shared" si="38"/>
        <v>11361600</v>
      </c>
      <c r="AZ516" s="223">
        <f t="shared" si="39"/>
        <v>0</v>
      </c>
      <c r="BA516" s="74">
        <v>0</v>
      </c>
      <c r="BB516" s="75" t="s">
        <v>89</v>
      </c>
      <c r="BC516" s="65" t="s">
        <v>108</v>
      </c>
      <c r="BD516" s="400" t="s">
        <v>5500</v>
      </c>
      <c r="BE516" s="221" t="s">
        <v>87</v>
      </c>
      <c r="BF516" s="221" t="s">
        <v>87</v>
      </c>
    </row>
    <row r="517" spans="2:58" x14ac:dyDescent="0.25">
      <c r="B517" s="221">
        <v>2025</v>
      </c>
      <c r="C517" s="221">
        <v>891780111</v>
      </c>
      <c r="D517" s="221" t="s">
        <v>78</v>
      </c>
      <c r="E517" s="49" t="s">
        <v>5499</v>
      </c>
      <c r="F517" s="65" t="s">
        <v>5498</v>
      </c>
      <c r="G517" s="65">
        <v>0</v>
      </c>
      <c r="H517" s="65" t="s">
        <v>81</v>
      </c>
      <c r="I517" s="65" t="s">
        <v>3368</v>
      </c>
      <c r="J517" s="67" t="s">
        <v>83</v>
      </c>
      <c r="K517" s="66" t="s">
        <v>5441</v>
      </c>
      <c r="L517" s="68">
        <v>11361600</v>
      </c>
      <c r="M517" s="65" t="s">
        <v>85</v>
      </c>
      <c r="N517" s="66" t="s">
        <v>5497</v>
      </c>
      <c r="O517" s="66">
        <v>17958605</v>
      </c>
      <c r="P517" s="66">
        <v>1707</v>
      </c>
      <c r="Q517" s="70">
        <v>45870</v>
      </c>
      <c r="R517" s="66">
        <v>7490134800</v>
      </c>
      <c r="S517" s="70">
        <v>45875</v>
      </c>
      <c r="T517" s="68">
        <v>11361600</v>
      </c>
      <c r="U517" s="68">
        <v>27623</v>
      </c>
      <c r="V517" s="65" t="s">
        <v>87</v>
      </c>
      <c r="W517" s="68">
        <v>1082939683</v>
      </c>
      <c r="X517" s="67" t="s">
        <v>3365</v>
      </c>
      <c r="Y517" s="70">
        <v>45874</v>
      </c>
      <c r="Z517" s="70">
        <v>45875</v>
      </c>
      <c r="AA517" s="70" t="s">
        <v>89</v>
      </c>
      <c r="AB517" s="70">
        <v>45991</v>
      </c>
      <c r="AC517" s="49">
        <f t="shared" si="35"/>
        <v>116</v>
      </c>
      <c r="AD517" s="65">
        <v>0</v>
      </c>
      <c r="AE517" s="68">
        <v>0</v>
      </c>
      <c r="AF517" s="65">
        <v>0</v>
      </c>
      <c r="AG517" s="77" t="s">
        <v>89</v>
      </c>
      <c r="AH517" s="49">
        <f t="shared" si="36"/>
        <v>0</v>
      </c>
      <c r="AI517" s="65">
        <v>0</v>
      </c>
      <c r="AJ517" s="68">
        <v>0</v>
      </c>
      <c r="AK517" s="65" t="s">
        <v>89</v>
      </c>
      <c r="AL517" s="78" t="s">
        <v>89</v>
      </c>
      <c r="AM517" s="65">
        <v>0</v>
      </c>
      <c r="AN517" s="78" t="s">
        <v>89</v>
      </c>
      <c r="AO517" s="78" t="s">
        <v>89</v>
      </c>
      <c r="AP517" s="78" t="s">
        <v>89</v>
      </c>
      <c r="AQ517" s="49">
        <f t="shared" si="37"/>
        <v>0</v>
      </c>
      <c r="AR517" s="49">
        <f>+L517+AE517-AJ517</f>
        <v>11361600</v>
      </c>
      <c r="AS517" s="65" t="s">
        <v>90</v>
      </c>
      <c r="AT517" s="68">
        <v>0</v>
      </c>
      <c r="AU517" s="65" t="s">
        <v>90</v>
      </c>
      <c r="AV517" s="68">
        <v>0</v>
      </c>
      <c r="AW517" s="75" t="s">
        <v>89</v>
      </c>
      <c r="AX517" s="224">
        <v>0</v>
      </c>
      <c r="AY517" s="79">
        <f t="shared" si="38"/>
        <v>11361600</v>
      </c>
      <c r="AZ517" s="223">
        <f t="shared" si="39"/>
        <v>0</v>
      </c>
      <c r="BA517" s="74">
        <v>0</v>
      </c>
      <c r="BB517" s="75" t="s">
        <v>89</v>
      </c>
      <c r="BC517" s="65" t="s">
        <v>108</v>
      </c>
      <c r="BD517" s="400" t="s">
        <v>5496</v>
      </c>
      <c r="BE517" s="221" t="s">
        <v>87</v>
      </c>
      <c r="BF517" s="221" t="s">
        <v>87</v>
      </c>
    </row>
    <row r="518" spans="2:58" x14ac:dyDescent="0.25">
      <c r="B518" s="221">
        <v>2025</v>
      </c>
      <c r="C518" s="221">
        <v>891780111</v>
      </c>
      <c r="D518" s="221" t="s">
        <v>78</v>
      </c>
      <c r="E518" s="49" t="s">
        <v>5495</v>
      </c>
      <c r="F518" s="65" t="s">
        <v>5494</v>
      </c>
      <c r="G518" s="65">
        <v>0</v>
      </c>
      <c r="H518" s="65" t="s">
        <v>81</v>
      </c>
      <c r="I518" s="65" t="s">
        <v>3368</v>
      </c>
      <c r="J518" s="67" t="s">
        <v>83</v>
      </c>
      <c r="K518" s="66" t="s">
        <v>5493</v>
      </c>
      <c r="L518" s="68">
        <v>11361600</v>
      </c>
      <c r="M518" s="65" t="s">
        <v>85</v>
      </c>
      <c r="N518" s="66" t="s">
        <v>5492</v>
      </c>
      <c r="O518" s="66">
        <v>55309361</v>
      </c>
      <c r="P518" s="66">
        <v>1707</v>
      </c>
      <c r="Q518" s="70">
        <v>45870</v>
      </c>
      <c r="R518" s="66">
        <v>7490134800</v>
      </c>
      <c r="S518" s="70">
        <v>45875</v>
      </c>
      <c r="T518" s="68">
        <v>11361600</v>
      </c>
      <c r="U518" s="68">
        <v>27647</v>
      </c>
      <c r="V518" s="65" t="s">
        <v>87</v>
      </c>
      <c r="W518" s="68">
        <v>1082939683</v>
      </c>
      <c r="X518" s="67" t="s">
        <v>3365</v>
      </c>
      <c r="Y518" s="70">
        <v>45874</v>
      </c>
      <c r="Z518" s="70">
        <v>45875</v>
      </c>
      <c r="AA518" s="70" t="s">
        <v>89</v>
      </c>
      <c r="AB518" s="70">
        <v>45991</v>
      </c>
      <c r="AC518" s="49">
        <f t="shared" si="35"/>
        <v>116</v>
      </c>
      <c r="AD518" s="65">
        <v>0</v>
      </c>
      <c r="AE518" s="68">
        <v>0</v>
      </c>
      <c r="AF518" s="65">
        <v>0</v>
      </c>
      <c r="AG518" s="77" t="s">
        <v>89</v>
      </c>
      <c r="AH518" s="49">
        <f t="shared" si="36"/>
        <v>0</v>
      </c>
      <c r="AI518" s="65">
        <v>0</v>
      </c>
      <c r="AJ518" s="68">
        <v>0</v>
      </c>
      <c r="AK518" s="65" t="s">
        <v>89</v>
      </c>
      <c r="AL518" s="78" t="s">
        <v>89</v>
      </c>
      <c r="AM518" s="65">
        <v>0</v>
      </c>
      <c r="AN518" s="78" t="s">
        <v>89</v>
      </c>
      <c r="AO518" s="78" t="s">
        <v>89</v>
      </c>
      <c r="AP518" s="78" t="s">
        <v>89</v>
      </c>
      <c r="AQ518" s="49">
        <f t="shared" si="37"/>
        <v>0</v>
      </c>
      <c r="AR518" s="49">
        <f>+L518+AE518-AJ518</f>
        <v>11361600</v>
      </c>
      <c r="AS518" s="65" t="s">
        <v>90</v>
      </c>
      <c r="AT518" s="68">
        <v>0</v>
      </c>
      <c r="AU518" s="65" t="s">
        <v>90</v>
      </c>
      <c r="AV518" s="68">
        <v>0</v>
      </c>
      <c r="AW518" s="75" t="s">
        <v>89</v>
      </c>
      <c r="AX518" s="224">
        <v>0</v>
      </c>
      <c r="AY518" s="79">
        <f t="shared" si="38"/>
        <v>11361600</v>
      </c>
      <c r="AZ518" s="223">
        <f t="shared" si="39"/>
        <v>0</v>
      </c>
      <c r="BA518" s="74">
        <v>0</v>
      </c>
      <c r="BB518" s="75" t="s">
        <v>89</v>
      </c>
      <c r="BC518" s="65" t="s">
        <v>108</v>
      </c>
      <c r="BD518" s="400" t="s">
        <v>5491</v>
      </c>
      <c r="BE518" s="221" t="s">
        <v>87</v>
      </c>
      <c r="BF518" s="221" t="s">
        <v>87</v>
      </c>
    </row>
    <row r="519" spans="2:58" x14ac:dyDescent="0.25">
      <c r="B519" s="221">
        <v>2025</v>
      </c>
      <c r="C519" s="221">
        <v>891780111</v>
      </c>
      <c r="D519" s="221" t="s">
        <v>78</v>
      </c>
      <c r="E519" s="49" t="s">
        <v>5490</v>
      </c>
      <c r="F519" s="65" t="s">
        <v>5489</v>
      </c>
      <c r="G519" s="65">
        <v>0</v>
      </c>
      <c r="H519" s="65" t="s">
        <v>81</v>
      </c>
      <c r="I519" s="65" t="s">
        <v>3368</v>
      </c>
      <c r="J519" s="67" t="s">
        <v>83</v>
      </c>
      <c r="K519" s="66" t="s">
        <v>5488</v>
      </c>
      <c r="L519" s="68">
        <v>11361600</v>
      </c>
      <c r="M519" s="65" t="s">
        <v>85</v>
      </c>
      <c r="N519" s="66" t="s">
        <v>5487</v>
      </c>
      <c r="O519" s="66">
        <v>57290088</v>
      </c>
      <c r="P519" s="66">
        <v>1707</v>
      </c>
      <c r="Q519" s="70">
        <v>45870</v>
      </c>
      <c r="R519" s="66">
        <v>7490134800</v>
      </c>
      <c r="S519" s="70">
        <v>45875</v>
      </c>
      <c r="T519" s="68">
        <v>11361600</v>
      </c>
      <c r="U519" s="68">
        <v>27646</v>
      </c>
      <c r="V519" s="65" t="s">
        <v>87</v>
      </c>
      <c r="W519" s="68">
        <v>1082939683</v>
      </c>
      <c r="X519" s="67" t="s">
        <v>3365</v>
      </c>
      <c r="Y519" s="70">
        <v>45874</v>
      </c>
      <c r="Z519" s="70">
        <v>45875</v>
      </c>
      <c r="AA519" s="70" t="s">
        <v>89</v>
      </c>
      <c r="AB519" s="70">
        <v>45991</v>
      </c>
      <c r="AC519" s="49">
        <f t="shared" si="35"/>
        <v>116</v>
      </c>
      <c r="AD519" s="65">
        <v>0</v>
      </c>
      <c r="AE519" s="68">
        <v>0</v>
      </c>
      <c r="AF519" s="65">
        <v>0</v>
      </c>
      <c r="AG519" s="77" t="s">
        <v>89</v>
      </c>
      <c r="AH519" s="49">
        <f t="shared" si="36"/>
        <v>0</v>
      </c>
      <c r="AI519" s="65">
        <v>0</v>
      </c>
      <c r="AJ519" s="68">
        <v>0</v>
      </c>
      <c r="AK519" s="65" t="s">
        <v>89</v>
      </c>
      <c r="AL519" s="78" t="s">
        <v>89</v>
      </c>
      <c r="AM519" s="65">
        <v>0</v>
      </c>
      <c r="AN519" s="78" t="s">
        <v>89</v>
      </c>
      <c r="AO519" s="78" t="s">
        <v>89</v>
      </c>
      <c r="AP519" s="78" t="s">
        <v>89</v>
      </c>
      <c r="AQ519" s="49">
        <f t="shared" si="37"/>
        <v>0</v>
      </c>
      <c r="AR519" s="49">
        <f>+L519+AE519-AJ519</f>
        <v>11361600</v>
      </c>
      <c r="AS519" s="65" t="s">
        <v>90</v>
      </c>
      <c r="AT519" s="68">
        <v>0</v>
      </c>
      <c r="AU519" s="65" t="s">
        <v>90</v>
      </c>
      <c r="AV519" s="68">
        <v>0</v>
      </c>
      <c r="AW519" s="75" t="s">
        <v>89</v>
      </c>
      <c r="AX519" s="224">
        <v>0</v>
      </c>
      <c r="AY519" s="79">
        <f t="shared" si="38"/>
        <v>11361600</v>
      </c>
      <c r="AZ519" s="223">
        <f t="shared" si="39"/>
        <v>0</v>
      </c>
      <c r="BA519" s="74">
        <v>0</v>
      </c>
      <c r="BB519" s="75" t="s">
        <v>89</v>
      </c>
      <c r="BC519" s="65" t="s">
        <v>108</v>
      </c>
      <c r="BD519" s="400" t="s">
        <v>5486</v>
      </c>
      <c r="BE519" s="221" t="s">
        <v>87</v>
      </c>
      <c r="BF519" s="221" t="s">
        <v>87</v>
      </c>
    </row>
    <row r="520" spans="2:58" x14ac:dyDescent="0.25">
      <c r="B520" s="221">
        <v>2025</v>
      </c>
      <c r="C520" s="221">
        <v>891780111</v>
      </c>
      <c r="D520" s="221" t="s">
        <v>78</v>
      </c>
      <c r="E520" s="49" t="s">
        <v>5485</v>
      </c>
      <c r="F520" s="65" t="s">
        <v>5484</v>
      </c>
      <c r="G520" s="65">
        <v>0</v>
      </c>
      <c r="H520" s="65" t="s">
        <v>81</v>
      </c>
      <c r="I520" s="65" t="s">
        <v>3368</v>
      </c>
      <c r="J520" s="67" t="s">
        <v>83</v>
      </c>
      <c r="K520" s="66" t="s">
        <v>5483</v>
      </c>
      <c r="L520" s="68">
        <v>11361600</v>
      </c>
      <c r="M520" s="65" t="s">
        <v>85</v>
      </c>
      <c r="N520" s="66" t="s">
        <v>5482</v>
      </c>
      <c r="O520" s="66">
        <v>72047021</v>
      </c>
      <c r="P520" s="66">
        <v>1707</v>
      </c>
      <c r="Q520" s="70">
        <v>45870</v>
      </c>
      <c r="R520" s="66">
        <v>7490134800</v>
      </c>
      <c r="S520" s="70">
        <v>45875</v>
      </c>
      <c r="T520" s="68">
        <v>11361600</v>
      </c>
      <c r="U520" s="68">
        <v>27645</v>
      </c>
      <c r="V520" s="65" t="s">
        <v>87</v>
      </c>
      <c r="W520" s="68">
        <v>1082939683</v>
      </c>
      <c r="X520" s="67" t="s">
        <v>3365</v>
      </c>
      <c r="Y520" s="70">
        <v>45874</v>
      </c>
      <c r="Z520" s="70">
        <v>45875</v>
      </c>
      <c r="AA520" s="70" t="s">
        <v>89</v>
      </c>
      <c r="AB520" s="70">
        <v>45991</v>
      </c>
      <c r="AC520" s="49">
        <f t="shared" ref="AC520:AC583" si="40">+IF(AA520="1800-01-01",AB520-Z520,AB520-AA520)</f>
        <v>116</v>
      </c>
      <c r="AD520" s="65">
        <v>0</v>
      </c>
      <c r="AE520" s="68">
        <v>0</v>
      </c>
      <c r="AF520" s="65">
        <v>0</v>
      </c>
      <c r="AG520" s="77" t="s">
        <v>89</v>
      </c>
      <c r="AH520" s="49">
        <f t="shared" ref="AH520:AH583" si="41">+IF(AG520="1800-01-01",0,AG520-AB520)</f>
        <v>0</v>
      </c>
      <c r="AI520" s="65">
        <v>0</v>
      </c>
      <c r="AJ520" s="68">
        <v>0</v>
      </c>
      <c r="AK520" s="65" t="s">
        <v>89</v>
      </c>
      <c r="AL520" s="78" t="s">
        <v>89</v>
      </c>
      <c r="AM520" s="65">
        <v>0</v>
      </c>
      <c r="AN520" s="78" t="s">
        <v>89</v>
      </c>
      <c r="AO520" s="78" t="s">
        <v>89</v>
      </c>
      <c r="AP520" s="78" t="s">
        <v>89</v>
      </c>
      <c r="AQ520" s="49">
        <f t="shared" ref="AQ520:AQ583" si="42">+IF(AN520="1800-01-01",0,AO520-AN520)</f>
        <v>0</v>
      </c>
      <c r="AR520" s="49">
        <f>+L520+AE520-AJ520</f>
        <v>11361600</v>
      </c>
      <c r="AS520" s="65" t="s">
        <v>90</v>
      </c>
      <c r="AT520" s="68">
        <v>0</v>
      </c>
      <c r="AU520" s="65" t="s">
        <v>90</v>
      </c>
      <c r="AV520" s="68">
        <v>0</v>
      </c>
      <c r="AW520" s="75" t="s">
        <v>89</v>
      </c>
      <c r="AX520" s="224">
        <v>0</v>
      </c>
      <c r="AY520" s="79">
        <f t="shared" ref="AY520:AY583" si="43">AR520-AX520</f>
        <v>11361600</v>
      </c>
      <c r="AZ520" s="223">
        <f t="shared" ref="AZ520:AZ583" si="44">+IFERROR(AX520/AR520,"_")</f>
        <v>0</v>
      </c>
      <c r="BA520" s="74">
        <v>0</v>
      </c>
      <c r="BB520" s="75" t="s">
        <v>89</v>
      </c>
      <c r="BC520" s="65" t="s">
        <v>108</v>
      </c>
      <c r="BD520" s="400" t="s">
        <v>5481</v>
      </c>
      <c r="BE520" s="221" t="s">
        <v>87</v>
      </c>
      <c r="BF520" s="221" t="s">
        <v>87</v>
      </c>
    </row>
    <row r="521" spans="2:58" x14ac:dyDescent="0.25">
      <c r="B521" s="221">
        <v>2025</v>
      </c>
      <c r="C521" s="221">
        <v>891780111</v>
      </c>
      <c r="D521" s="221" t="s">
        <v>78</v>
      </c>
      <c r="E521" s="49" t="s">
        <v>5480</v>
      </c>
      <c r="F521" s="65" t="s">
        <v>5479</v>
      </c>
      <c r="G521" s="65">
        <v>0</v>
      </c>
      <c r="H521" s="65" t="s">
        <v>81</v>
      </c>
      <c r="I521" s="65" t="s">
        <v>3368</v>
      </c>
      <c r="J521" s="67" t="s">
        <v>83</v>
      </c>
      <c r="K521" s="66" t="s">
        <v>5478</v>
      </c>
      <c r="L521" s="68">
        <v>11361600</v>
      </c>
      <c r="M521" s="65" t="s">
        <v>85</v>
      </c>
      <c r="N521" s="66" t="s">
        <v>5477</v>
      </c>
      <c r="O521" s="66">
        <v>22735823</v>
      </c>
      <c r="P521" s="66">
        <v>1707</v>
      </c>
      <c r="Q521" s="70">
        <v>45870</v>
      </c>
      <c r="R521" s="66">
        <v>7490134800</v>
      </c>
      <c r="S521" s="70">
        <v>45875</v>
      </c>
      <c r="T521" s="68">
        <v>11361600</v>
      </c>
      <c r="U521" s="68">
        <v>27622</v>
      </c>
      <c r="V521" s="65" t="s">
        <v>87</v>
      </c>
      <c r="W521" s="68">
        <v>1082939683</v>
      </c>
      <c r="X521" s="67" t="s">
        <v>3365</v>
      </c>
      <c r="Y521" s="70">
        <v>45874</v>
      </c>
      <c r="Z521" s="70">
        <v>45875</v>
      </c>
      <c r="AA521" s="70" t="s">
        <v>89</v>
      </c>
      <c r="AB521" s="70">
        <v>45991</v>
      </c>
      <c r="AC521" s="49">
        <f t="shared" si="40"/>
        <v>116</v>
      </c>
      <c r="AD521" s="65">
        <v>0</v>
      </c>
      <c r="AE521" s="68">
        <v>0</v>
      </c>
      <c r="AF521" s="65">
        <v>0</v>
      </c>
      <c r="AG521" s="77" t="s">
        <v>89</v>
      </c>
      <c r="AH521" s="49">
        <f t="shared" si="41"/>
        <v>0</v>
      </c>
      <c r="AI521" s="65">
        <v>0</v>
      </c>
      <c r="AJ521" s="68">
        <v>0</v>
      </c>
      <c r="AK521" s="65" t="s">
        <v>89</v>
      </c>
      <c r="AL521" s="78" t="s">
        <v>89</v>
      </c>
      <c r="AM521" s="65">
        <v>0</v>
      </c>
      <c r="AN521" s="78" t="s">
        <v>89</v>
      </c>
      <c r="AO521" s="78" t="s">
        <v>89</v>
      </c>
      <c r="AP521" s="78" t="s">
        <v>89</v>
      </c>
      <c r="AQ521" s="49">
        <f t="shared" si="42"/>
        <v>0</v>
      </c>
      <c r="AR521" s="49">
        <f>+L521+AE521-AJ521</f>
        <v>11361600</v>
      </c>
      <c r="AS521" s="65" t="s">
        <v>90</v>
      </c>
      <c r="AT521" s="68">
        <v>0</v>
      </c>
      <c r="AU521" s="65" t="s">
        <v>90</v>
      </c>
      <c r="AV521" s="68">
        <v>0</v>
      </c>
      <c r="AW521" s="75" t="s">
        <v>89</v>
      </c>
      <c r="AX521" s="224">
        <v>0</v>
      </c>
      <c r="AY521" s="79">
        <f t="shared" si="43"/>
        <v>11361600</v>
      </c>
      <c r="AZ521" s="223">
        <f t="shared" si="44"/>
        <v>0</v>
      </c>
      <c r="BA521" s="74">
        <v>0</v>
      </c>
      <c r="BB521" s="75" t="s">
        <v>89</v>
      </c>
      <c r="BC521" s="65" t="s">
        <v>108</v>
      </c>
      <c r="BD521" s="400" t="s">
        <v>5476</v>
      </c>
      <c r="BE521" s="221" t="s">
        <v>87</v>
      </c>
      <c r="BF521" s="221" t="s">
        <v>87</v>
      </c>
    </row>
    <row r="522" spans="2:58" x14ac:dyDescent="0.25">
      <c r="B522" s="221">
        <v>2025</v>
      </c>
      <c r="C522" s="221">
        <v>891780111</v>
      </c>
      <c r="D522" s="221" t="s">
        <v>78</v>
      </c>
      <c r="E522" s="49" t="s">
        <v>5475</v>
      </c>
      <c r="F522" s="65" t="s">
        <v>5474</v>
      </c>
      <c r="G522" s="65">
        <v>0</v>
      </c>
      <c r="H522" s="65" t="s">
        <v>81</v>
      </c>
      <c r="I522" s="65" t="s">
        <v>3368</v>
      </c>
      <c r="J522" s="67" t="s">
        <v>83</v>
      </c>
      <c r="K522" s="66" t="s">
        <v>3467</v>
      </c>
      <c r="L522" s="68">
        <v>11361600</v>
      </c>
      <c r="M522" s="65" t="s">
        <v>85</v>
      </c>
      <c r="N522" s="66" t="s">
        <v>5473</v>
      </c>
      <c r="O522" s="66">
        <v>1083036988</v>
      </c>
      <c r="P522" s="66">
        <v>1707</v>
      </c>
      <c r="Q522" s="70">
        <v>45870</v>
      </c>
      <c r="R522" s="66">
        <v>7490134800</v>
      </c>
      <c r="S522" s="70">
        <v>45875</v>
      </c>
      <c r="T522" s="68">
        <v>11361600</v>
      </c>
      <c r="U522" s="68">
        <v>27621</v>
      </c>
      <c r="V522" s="65" t="s">
        <v>87</v>
      </c>
      <c r="W522" s="68">
        <v>1082939683</v>
      </c>
      <c r="X522" s="67" t="s">
        <v>3365</v>
      </c>
      <c r="Y522" s="70">
        <v>45874</v>
      </c>
      <c r="Z522" s="70">
        <v>45875</v>
      </c>
      <c r="AA522" s="70" t="s">
        <v>89</v>
      </c>
      <c r="AB522" s="70">
        <v>45991</v>
      </c>
      <c r="AC522" s="49">
        <f t="shared" si="40"/>
        <v>116</v>
      </c>
      <c r="AD522" s="65">
        <v>0</v>
      </c>
      <c r="AE522" s="68">
        <v>0</v>
      </c>
      <c r="AF522" s="65">
        <v>0</v>
      </c>
      <c r="AG522" s="77" t="s">
        <v>89</v>
      </c>
      <c r="AH522" s="49">
        <f t="shared" si="41"/>
        <v>0</v>
      </c>
      <c r="AI522" s="65">
        <v>0</v>
      </c>
      <c r="AJ522" s="68">
        <v>0</v>
      </c>
      <c r="AK522" s="65" t="s">
        <v>89</v>
      </c>
      <c r="AL522" s="78" t="s">
        <v>89</v>
      </c>
      <c r="AM522" s="65">
        <v>0</v>
      </c>
      <c r="AN522" s="78" t="s">
        <v>89</v>
      </c>
      <c r="AO522" s="78" t="s">
        <v>89</v>
      </c>
      <c r="AP522" s="78" t="s">
        <v>89</v>
      </c>
      <c r="AQ522" s="49">
        <f t="shared" si="42"/>
        <v>0</v>
      </c>
      <c r="AR522" s="49">
        <f>+L522+AE522-AJ522</f>
        <v>11361600</v>
      </c>
      <c r="AS522" s="65" t="s">
        <v>90</v>
      </c>
      <c r="AT522" s="68">
        <v>0</v>
      </c>
      <c r="AU522" s="65" t="s">
        <v>90</v>
      </c>
      <c r="AV522" s="68">
        <v>0</v>
      </c>
      <c r="AW522" s="75" t="s">
        <v>89</v>
      </c>
      <c r="AX522" s="224">
        <v>0</v>
      </c>
      <c r="AY522" s="79">
        <f t="shared" si="43"/>
        <v>11361600</v>
      </c>
      <c r="AZ522" s="223">
        <f t="shared" si="44"/>
        <v>0</v>
      </c>
      <c r="BA522" s="74">
        <v>0</v>
      </c>
      <c r="BB522" s="75" t="s">
        <v>89</v>
      </c>
      <c r="BC522" s="65" t="s">
        <v>108</v>
      </c>
      <c r="BD522" s="400" t="s">
        <v>5472</v>
      </c>
      <c r="BE522" s="221" t="s">
        <v>87</v>
      </c>
      <c r="BF522" s="221" t="s">
        <v>87</v>
      </c>
    </row>
    <row r="523" spans="2:58" x14ac:dyDescent="0.25">
      <c r="B523" s="221">
        <v>2025</v>
      </c>
      <c r="C523" s="221">
        <v>891780111</v>
      </c>
      <c r="D523" s="221" t="s">
        <v>78</v>
      </c>
      <c r="E523" s="49" t="s">
        <v>5471</v>
      </c>
      <c r="F523" s="65" t="s">
        <v>5470</v>
      </c>
      <c r="G523" s="65">
        <v>0</v>
      </c>
      <c r="H523" s="65" t="s">
        <v>81</v>
      </c>
      <c r="I523" s="65" t="s">
        <v>3368</v>
      </c>
      <c r="J523" s="67" t="s">
        <v>83</v>
      </c>
      <c r="K523" s="66" t="s">
        <v>3367</v>
      </c>
      <c r="L523" s="68">
        <v>11361600</v>
      </c>
      <c r="M523" s="65" t="s">
        <v>85</v>
      </c>
      <c r="N523" s="66" t="s">
        <v>5469</v>
      </c>
      <c r="O523" s="66">
        <v>73508557</v>
      </c>
      <c r="P523" s="66">
        <v>1707</v>
      </c>
      <c r="Q523" s="70">
        <v>45870</v>
      </c>
      <c r="R523" s="66">
        <v>7490134800</v>
      </c>
      <c r="S523" s="70">
        <v>45875</v>
      </c>
      <c r="T523" s="68">
        <v>11361600</v>
      </c>
      <c r="U523" s="68">
        <v>27644</v>
      </c>
      <c r="V523" s="65" t="s">
        <v>87</v>
      </c>
      <c r="W523" s="68">
        <v>1082939683</v>
      </c>
      <c r="X523" s="67" t="s">
        <v>3365</v>
      </c>
      <c r="Y523" s="70">
        <v>45874</v>
      </c>
      <c r="Z523" s="70">
        <v>45875</v>
      </c>
      <c r="AA523" s="70" t="s">
        <v>89</v>
      </c>
      <c r="AB523" s="70">
        <v>45991</v>
      </c>
      <c r="AC523" s="49">
        <f t="shared" si="40"/>
        <v>116</v>
      </c>
      <c r="AD523" s="65">
        <v>0</v>
      </c>
      <c r="AE523" s="68">
        <v>0</v>
      </c>
      <c r="AF523" s="65">
        <v>0</v>
      </c>
      <c r="AG523" s="77" t="s">
        <v>89</v>
      </c>
      <c r="AH523" s="49">
        <f t="shared" si="41"/>
        <v>0</v>
      </c>
      <c r="AI523" s="65">
        <v>0</v>
      </c>
      <c r="AJ523" s="68">
        <v>0</v>
      </c>
      <c r="AK523" s="65" t="s">
        <v>89</v>
      </c>
      <c r="AL523" s="78" t="s">
        <v>89</v>
      </c>
      <c r="AM523" s="65">
        <v>0</v>
      </c>
      <c r="AN523" s="78" t="s">
        <v>89</v>
      </c>
      <c r="AO523" s="78" t="s">
        <v>89</v>
      </c>
      <c r="AP523" s="78" t="s">
        <v>89</v>
      </c>
      <c r="AQ523" s="49">
        <f t="shared" si="42"/>
        <v>0</v>
      </c>
      <c r="AR523" s="49">
        <f>+L523+AE523-AJ523</f>
        <v>11361600</v>
      </c>
      <c r="AS523" s="65" t="s">
        <v>90</v>
      </c>
      <c r="AT523" s="68">
        <v>0</v>
      </c>
      <c r="AU523" s="65" t="s">
        <v>90</v>
      </c>
      <c r="AV523" s="68">
        <v>0</v>
      </c>
      <c r="AW523" s="75" t="s">
        <v>89</v>
      </c>
      <c r="AX523" s="224">
        <v>0</v>
      </c>
      <c r="AY523" s="79">
        <f t="shared" si="43"/>
        <v>11361600</v>
      </c>
      <c r="AZ523" s="223">
        <f t="shared" si="44"/>
        <v>0</v>
      </c>
      <c r="BA523" s="74">
        <v>0</v>
      </c>
      <c r="BB523" s="75" t="s">
        <v>89</v>
      </c>
      <c r="BC523" s="65" t="s">
        <v>108</v>
      </c>
      <c r="BD523" s="400" t="s">
        <v>5468</v>
      </c>
      <c r="BE523" s="221" t="s">
        <v>87</v>
      </c>
      <c r="BF523" s="221" t="s">
        <v>87</v>
      </c>
    </row>
    <row r="524" spans="2:58" x14ac:dyDescent="0.25">
      <c r="B524" s="221">
        <v>2025</v>
      </c>
      <c r="C524" s="221">
        <v>891780111</v>
      </c>
      <c r="D524" s="221" t="s">
        <v>78</v>
      </c>
      <c r="E524" s="49" t="s">
        <v>5467</v>
      </c>
      <c r="F524" s="65" t="s">
        <v>5466</v>
      </c>
      <c r="G524" s="65">
        <v>0</v>
      </c>
      <c r="H524" s="65" t="s">
        <v>81</v>
      </c>
      <c r="I524" s="65" t="s">
        <v>3368</v>
      </c>
      <c r="J524" s="67" t="s">
        <v>83</v>
      </c>
      <c r="K524" s="66" t="s">
        <v>3367</v>
      </c>
      <c r="L524" s="68">
        <v>11361600</v>
      </c>
      <c r="M524" s="65" t="s">
        <v>85</v>
      </c>
      <c r="N524" s="66" t="s">
        <v>5465</v>
      </c>
      <c r="O524" s="66">
        <v>1143245856</v>
      </c>
      <c r="P524" s="66">
        <v>1707</v>
      </c>
      <c r="Q524" s="70">
        <v>45870</v>
      </c>
      <c r="R524" s="66">
        <v>7490134800</v>
      </c>
      <c r="S524" s="70">
        <v>45875</v>
      </c>
      <c r="T524" s="68">
        <v>11361600</v>
      </c>
      <c r="U524" s="68">
        <v>27643</v>
      </c>
      <c r="V524" s="65" t="s">
        <v>87</v>
      </c>
      <c r="W524" s="68">
        <v>1082939683</v>
      </c>
      <c r="X524" s="67" t="s">
        <v>3365</v>
      </c>
      <c r="Y524" s="70">
        <v>45874</v>
      </c>
      <c r="Z524" s="70">
        <v>45875</v>
      </c>
      <c r="AA524" s="70" t="s">
        <v>89</v>
      </c>
      <c r="AB524" s="70">
        <v>45991</v>
      </c>
      <c r="AC524" s="49">
        <f t="shared" si="40"/>
        <v>116</v>
      </c>
      <c r="AD524" s="65">
        <v>0</v>
      </c>
      <c r="AE524" s="68">
        <v>0</v>
      </c>
      <c r="AF524" s="65">
        <v>0</v>
      </c>
      <c r="AG524" s="77" t="s">
        <v>89</v>
      </c>
      <c r="AH524" s="49">
        <f t="shared" si="41"/>
        <v>0</v>
      </c>
      <c r="AI524" s="65">
        <v>0</v>
      </c>
      <c r="AJ524" s="68">
        <v>0</v>
      </c>
      <c r="AK524" s="65" t="s">
        <v>89</v>
      </c>
      <c r="AL524" s="78" t="s">
        <v>89</v>
      </c>
      <c r="AM524" s="65">
        <v>0</v>
      </c>
      <c r="AN524" s="78" t="s">
        <v>89</v>
      </c>
      <c r="AO524" s="78" t="s">
        <v>89</v>
      </c>
      <c r="AP524" s="78" t="s">
        <v>89</v>
      </c>
      <c r="AQ524" s="49">
        <f t="shared" si="42"/>
        <v>0</v>
      </c>
      <c r="AR524" s="49">
        <f>+L524+AE524-AJ524</f>
        <v>11361600</v>
      </c>
      <c r="AS524" s="65" t="s">
        <v>90</v>
      </c>
      <c r="AT524" s="68">
        <v>0</v>
      </c>
      <c r="AU524" s="65" t="s">
        <v>90</v>
      </c>
      <c r="AV524" s="68">
        <v>0</v>
      </c>
      <c r="AW524" s="75" t="s">
        <v>89</v>
      </c>
      <c r="AX524" s="224">
        <v>0</v>
      </c>
      <c r="AY524" s="79">
        <f t="shared" si="43"/>
        <v>11361600</v>
      </c>
      <c r="AZ524" s="223">
        <f t="shared" si="44"/>
        <v>0</v>
      </c>
      <c r="BA524" s="74">
        <v>0</v>
      </c>
      <c r="BB524" s="75" t="s">
        <v>89</v>
      </c>
      <c r="BC524" s="65" t="s">
        <v>108</v>
      </c>
      <c r="BD524" s="400" t="s">
        <v>5464</v>
      </c>
      <c r="BE524" s="221" t="s">
        <v>87</v>
      </c>
      <c r="BF524" s="221" t="s">
        <v>87</v>
      </c>
    </row>
    <row r="525" spans="2:58" x14ac:dyDescent="0.25">
      <c r="B525" s="221">
        <v>2025</v>
      </c>
      <c r="C525" s="221">
        <v>891780111</v>
      </c>
      <c r="D525" s="221" t="s">
        <v>78</v>
      </c>
      <c r="E525" s="49" t="s">
        <v>5463</v>
      </c>
      <c r="F525" s="65" t="s">
        <v>5462</v>
      </c>
      <c r="G525" s="65">
        <v>0</v>
      </c>
      <c r="H525" s="65" t="s">
        <v>81</v>
      </c>
      <c r="I525" s="65" t="s">
        <v>3368</v>
      </c>
      <c r="J525" s="67" t="s">
        <v>83</v>
      </c>
      <c r="K525" s="66" t="s">
        <v>3602</v>
      </c>
      <c r="L525" s="68">
        <v>11361600</v>
      </c>
      <c r="M525" s="65" t="s">
        <v>85</v>
      </c>
      <c r="N525" s="66" t="s">
        <v>5461</v>
      </c>
      <c r="O525" s="66">
        <v>8797529</v>
      </c>
      <c r="P525" s="66">
        <v>1707</v>
      </c>
      <c r="Q525" s="70">
        <v>45870</v>
      </c>
      <c r="R525" s="66">
        <v>7490134800</v>
      </c>
      <c r="S525" s="70">
        <v>45875</v>
      </c>
      <c r="T525" s="68">
        <v>11361600</v>
      </c>
      <c r="U525" s="68">
        <v>27642</v>
      </c>
      <c r="V525" s="65" t="s">
        <v>87</v>
      </c>
      <c r="W525" s="68">
        <v>1082939683</v>
      </c>
      <c r="X525" s="67" t="s">
        <v>3365</v>
      </c>
      <c r="Y525" s="70">
        <v>45874</v>
      </c>
      <c r="Z525" s="70">
        <v>45875</v>
      </c>
      <c r="AA525" s="70" t="s">
        <v>89</v>
      </c>
      <c r="AB525" s="70">
        <v>45991</v>
      </c>
      <c r="AC525" s="49">
        <f t="shared" si="40"/>
        <v>116</v>
      </c>
      <c r="AD525" s="65">
        <v>0</v>
      </c>
      <c r="AE525" s="68">
        <v>0</v>
      </c>
      <c r="AF525" s="65">
        <v>0</v>
      </c>
      <c r="AG525" s="77" t="s">
        <v>89</v>
      </c>
      <c r="AH525" s="49">
        <f t="shared" si="41"/>
        <v>0</v>
      </c>
      <c r="AI525" s="65">
        <v>0</v>
      </c>
      <c r="AJ525" s="68">
        <v>0</v>
      </c>
      <c r="AK525" s="65" t="s">
        <v>89</v>
      </c>
      <c r="AL525" s="78" t="s">
        <v>89</v>
      </c>
      <c r="AM525" s="65">
        <v>0</v>
      </c>
      <c r="AN525" s="78" t="s">
        <v>89</v>
      </c>
      <c r="AO525" s="78" t="s">
        <v>89</v>
      </c>
      <c r="AP525" s="78" t="s">
        <v>89</v>
      </c>
      <c r="AQ525" s="49">
        <f t="shared" si="42"/>
        <v>0</v>
      </c>
      <c r="AR525" s="49">
        <f>+L525+AE525-AJ525</f>
        <v>11361600</v>
      </c>
      <c r="AS525" s="65" t="s">
        <v>90</v>
      </c>
      <c r="AT525" s="68">
        <v>0</v>
      </c>
      <c r="AU525" s="65" t="s">
        <v>90</v>
      </c>
      <c r="AV525" s="68">
        <v>0</v>
      </c>
      <c r="AW525" s="75" t="s">
        <v>89</v>
      </c>
      <c r="AX525" s="224">
        <v>0</v>
      </c>
      <c r="AY525" s="79">
        <f t="shared" si="43"/>
        <v>11361600</v>
      </c>
      <c r="AZ525" s="223">
        <f t="shared" si="44"/>
        <v>0</v>
      </c>
      <c r="BA525" s="74">
        <v>0</v>
      </c>
      <c r="BB525" s="75" t="s">
        <v>89</v>
      </c>
      <c r="BC525" s="65" t="s">
        <v>108</v>
      </c>
      <c r="BD525" s="400" t="s">
        <v>5460</v>
      </c>
      <c r="BE525" s="221" t="s">
        <v>87</v>
      </c>
      <c r="BF525" s="221" t="s">
        <v>87</v>
      </c>
    </row>
    <row r="526" spans="2:58" x14ac:dyDescent="0.25">
      <c r="B526" s="221">
        <v>2025</v>
      </c>
      <c r="C526" s="221">
        <v>891780111</v>
      </c>
      <c r="D526" s="221" t="s">
        <v>78</v>
      </c>
      <c r="E526" s="49" t="s">
        <v>5459</v>
      </c>
      <c r="F526" s="65" t="s">
        <v>5458</v>
      </c>
      <c r="G526" s="65">
        <v>0</v>
      </c>
      <c r="H526" s="65" t="s">
        <v>81</v>
      </c>
      <c r="I526" s="65" t="s">
        <v>3368</v>
      </c>
      <c r="J526" s="67" t="s">
        <v>83</v>
      </c>
      <c r="K526" s="66" t="s">
        <v>4703</v>
      </c>
      <c r="L526" s="68">
        <v>11361600</v>
      </c>
      <c r="M526" s="65" t="s">
        <v>85</v>
      </c>
      <c r="N526" s="66" t="s">
        <v>5457</v>
      </c>
      <c r="O526" s="66">
        <v>12603832</v>
      </c>
      <c r="P526" s="66">
        <v>1707</v>
      </c>
      <c r="Q526" s="70">
        <v>45870</v>
      </c>
      <c r="R526" s="66">
        <v>7490134800</v>
      </c>
      <c r="S526" s="70">
        <v>45875</v>
      </c>
      <c r="T526" s="68">
        <v>11361600</v>
      </c>
      <c r="U526" s="68">
        <v>27641</v>
      </c>
      <c r="V526" s="65" t="s">
        <v>87</v>
      </c>
      <c r="W526" s="68">
        <v>1082939683</v>
      </c>
      <c r="X526" s="67" t="s">
        <v>3365</v>
      </c>
      <c r="Y526" s="70">
        <v>45874</v>
      </c>
      <c r="Z526" s="70">
        <v>45875</v>
      </c>
      <c r="AA526" s="70" t="s">
        <v>89</v>
      </c>
      <c r="AB526" s="70">
        <v>45991</v>
      </c>
      <c r="AC526" s="49">
        <f t="shared" si="40"/>
        <v>116</v>
      </c>
      <c r="AD526" s="65">
        <v>0</v>
      </c>
      <c r="AE526" s="68">
        <v>0</v>
      </c>
      <c r="AF526" s="65">
        <v>0</v>
      </c>
      <c r="AG526" s="77" t="s">
        <v>89</v>
      </c>
      <c r="AH526" s="49">
        <f t="shared" si="41"/>
        <v>0</v>
      </c>
      <c r="AI526" s="65">
        <v>0</v>
      </c>
      <c r="AJ526" s="68">
        <v>0</v>
      </c>
      <c r="AK526" s="65" t="s">
        <v>89</v>
      </c>
      <c r="AL526" s="78" t="s">
        <v>89</v>
      </c>
      <c r="AM526" s="65">
        <v>0</v>
      </c>
      <c r="AN526" s="78" t="s">
        <v>89</v>
      </c>
      <c r="AO526" s="78" t="s">
        <v>89</v>
      </c>
      <c r="AP526" s="78" t="s">
        <v>89</v>
      </c>
      <c r="AQ526" s="49">
        <f t="shared" si="42"/>
        <v>0</v>
      </c>
      <c r="AR526" s="49">
        <f>+L526+AE526-AJ526</f>
        <v>11361600</v>
      </c>
      <c r="AS526" s="65" t="s">
        <v>90</v>
      </c>
      <c r="AT526" s="68">
        <v>0</v>
      </c>
      <c r="AU526" s="65" t="s">
        <v>90</v>
      </c>
      <c r="AV526" s="68">
        <v>0</v>
      </c>
      <c r="AW526" s="75" t="s">
        <v>89</v>
      </c>
      <c r="AX526" s="224">
        <v>0</v>
      </c>
      <c r="AY526" s="79">
        <f t="shared" si="43"/>
        <v>11361600</v>
      </c>
      <c r="AZ526" s="223">
        <f t="shared" si="44"/>
        <v>0</v>
      </c>
      <c r="BA526" s="74">
        <v>0</v>
      </c>
      <c r="BB526" s="75" t="s">
        <v>89</v>
      </c>
      <c r="BC526" s="65" t="s">
        <v>108</v>
      </c>
      <c r="BD526" s="400" t="s">
        <v>5456</v>
      </c>
      <c r="BE526" s="221" t="s">
        <v>87</v>
      </c>
      <c r="BF526" s="221" t="s">
        <v>87</v>
      </c>
    </row>
    <row r="527" spans="2:58" x14ac:dyDescent="0.25">
      <c r="B527" s="221">
        <v>2025</v>
      </c>
      <c r="C527" s="221">
        <v>891780111</v>
      </c>
      <c r="D527" s="221" t="s">
        <v>78</v>
      </c>
      <c r="E527" s="49" t="s">
        <v>5455</v>
      </c>
      <c r="F527" s="65" t="s">
        <v>5454</v>
      </c>
      <c r="G527" s="65">
        <v>0</v>
      </c>
      <c r="H527" s="65" t="s">
        <v>81</v>
      </c>
      <c r="I527" s="65" t="s">
        <v>3368</v>
      </c>
      <c r="J527" s="67" t="s">
        <v>83</v>
      </c>
      <c r="K527" s="66" t="s">
        <v>3619</v>
      </c>
      <c r="L527" s="68">
        <v>11361600</v>
      </c>
      <c r="M527" s="65" t="s">
        <v>85</v>
      </c>
      <c r="N527" s="66" t="s">
        <v>5453</v>
      </c>
      <c r="O527" s="66">
        <v>73006166</v>
      </c>
      <c r="P527" s="66">
        <v>1707</v>
      </c>
      <c r="Q527" s="70">
        <v>45870</v>
      </c>
      <c r="R527" s="66">
        <v>7490134800</v>
      </c>
      <c r="S527" s="70">
        <v>45875</v>
      </c>
      <c r="T527" s="68">
        <v>11361600</v>
      </c>
      <c r="U527" s="68">
        <v>27640</v>
      </c>
      <c r="V527" s="65" t="s">
        <v>87</v>
      </c>
      <c r="W527" s="68">
        <v>1082939683</v>
      </c>
      <c r="X527" s="67" t="s">
        <v>3365</v>
      </c>
      <c r="Y527" s="70">
        <v>45874</v>
      </c>
      <c r="Z527" s="70">
        <v>45875</v>
      </c>
      <c r="AA527" s="70" t="s">
        <v>89</v>
      </c>
      <c r="AB527" s="70">
        <v>45991</v>
      </c>
      <c r="AC527" s="49">
        <f t="shared" si="40"/>
        <v>116</v>
      </c>
      <c r="AD527" s="65">
        <v>0</v>
      </c>
      <c r="AE527" s="68">
        <v>0</v>
      </c>
      <c r="AF527" s="65">
        <v>0</v>
      </c>
      <c r="AG527" s="77" t="s">
        <v>89</v>
      </c>
      <c r="AH527" s="49">
        <f t="shared" si="41"/>
        <v>0</v>
      </c>
      <c r="AI527" s="65">
        <v>0</v>
      </c>
      <c r="AJ527" s="68">
        <v>0</v>
      </c>
      <c r="AK527" s="65" t="s">
        <v>89</v>
      </c>
      <c r="AL527" s="78" t="s">
        <v>89</v>
      </c>
      <c r="AM527" s="65">
        <v>0</v>
      </c>
      <c r="AN527" s="78" t="s">
        <v>89</v>
      </c>
      <c r="AO527" s="78" t="s">
        <v>89</v>
      </c>
      <c r="AP527" s="78" t="s">
        <v>89</v>
      </c>
      <c r="AQ527" s="49">
        <f t="shared" si="42"/>
        <v>0</v>
      </c>
      <c r="AR527" s="49">
        <f>+L527+AE527-AJ527</f>
        <v>11361600</v>
      </c>
      <c r="AS527" s="65" t="s">
        <v>90</v>
      </c>
      <c r="AT527" s="68">
        <v>0</v>
      </c>
      <c r="AU527" s="65" t="s">
        <v>90</v>
      </c>
      <c r="AV527" s="68">
        <v>0</v>
      </c>
      <c r="AW527" s="75" t="s">
        <v>89</v>
      </c>
      <c r="AX527" s="224">
        <v>0</v>
      </c>
      <c r="AY527" s="79">
        <f t="shared" si="43"/>
        <v>11361600</v>
      </c>
      <c r="AZ527" s="223">
        <f t="shared" si="44"/>
        <v>0</v>
      </c>
      <c r="BA527" s="74">
        <v>0</v>
      </c>
      <c r="BB527" s="75" t="s">
        <v>89</v>
      </c>
      <c r="BC527" s="65" t="s">
        <v>108</v>
      </c>
      <c r="BD527" s="400" t="s">
        <v>5452</v>
      </c>
      <c r="BE527" s="221" t="s">
        <v>87</v>
      </c>
      <c r="BF527" s="221" t="s">
        <v>87</v>
      </c>
    </row>
    <row r="528" spans="2:58" x14ac:dyDescent="0.25">
      <c r="B528" s="221">
        <v>2025</v>
      </c>
      <c r="C528" s="221">
        <v>891780111</v>
      </c>
      <c r="D528" s="221" t="s">
        <v>78</v>
      </c>
      <c r="E528" s="49" t="s">
        <v>5451</v>
      </c>
      <c r="F528" s="65" t="s">
        <v>5450</v>
      </c>
      <c r="G528" s="65">
        <v>0</v>
      </c>
      <c r="H528" s="65" t="s">
        <v>81</v>
      </c>
      <c r="I528" s="65" t="s">
        <v>3368</v>
      </c>
      <c r="J528" s="67" t="s">
        <v>83</v>
      </c>
      <c r="K528" s="66" t="s">
        <v>3462</v>
      </c>
      <c r="L528" s="68">
        <v>11361600</v>
      </c>
      <c r="M528" s="65" t="s">
        <v>85</v>
      </c>
      <c r="N528" s="66" t="s">
        <v>5449</v>
      </c>
      <c r="O528" s="66">
        <v>30882983</v>
      </c>
      <c r="P528" s="66">
        <v>1707</v>
      </c>
      <c r="Q528" s="70">
        <v>45870</v>
      </c>
      <c r="R528" s="66">
        <v>7490134800</v>
      </c>
      <c r="S528" s="70">
        <v>45875</v>
      </c>
      <c r="T528" s="68">
        <v>11361600</v>
      </c>
      <c r="U528" s="68">
        <v>27620</v>
      </c>
      <c r="V528" s="65" t="s">
        <v>87</v>
      </c>
      <c r="W528" s="68">
        <v>1082939683</v>
      </c>
      <c r="X528" s="67" t="s">
        <v>3365</v>
      </c>
      <c r="Y528" s="70">
        <v>45874</v>
      </c>
      <c r="Z528" s="70">
        <v>45875</v>
      </c>
      <c r="AA528" s="70" t="s">
        <v>89</v>
      </c>
      <c r="AB528" s="70">
        <v>45991</v>
      </c>
      <c r="AC528" s="49">
        <f t="shared" si="40"/>
        <v>116</v>
      </c>
      <c r="AD528" s="65">
        <v>0</v>
      </c>
      <c r="AE528" s="68">
        <v>0</v>
      </c>
      <c r="AF528" s="65">
        <v>0</v>
      </c>
      <c r="AG528" s="77" t="s">
        <v>89</v>
      </c>
      <c r="AH528" s="49">
        <f t="shared" si="41"/>
        <v>0</v>
      </c>
      <c r="AI528" s="65">
        <v>0</v>
      </c>
      <c r="AJ528" s="68">
        <v>0</v>
      </c>
      <c r="AK528" s="65" t="s">
        <v>89</v>
      </c>
      <c r="AL528" s="78" t="s">
        <v>89</v>
      </c>
      <c r="AM528" s="65">
        <v>0</v>
      </c>
      <c r="AN528" s="78" t="s">
        <v>89</v>
      </c>
      <c r="AO528" s="78" t="s">
        <v>89</v>
      </c>
      <c r="AP528" s="78" t="s">
        <v>89</v>
      </c>
      <c r="AQ528" s="49">
        <f t="shared" si="42"/>
        <v>0</v>
      </c>
      <c r="AR528" s="49">
        <f>+L528+AE528-AJ528</f>
        <v>11361600</v>
      </c>
      <c r="AS528" s="65" t="s">
        <v>90</v>
      </c>
      <c r="AT528" s="68">
        <v>0</v>
      </c>
      <c r="AU528" s="65" t="s">
        <v>90</v>
      </c>
      <c r="AV528" s="68">
        <v>0</v>
      </c>
      <c r="AW528" s="75" t="s">
        <v>89</v>
      </c>
      <c r="AX528" s="224">
        <v>0</v>
      </c>
      <c r="AY528" s="79">
        <f t="shared" si="43"/>
        <v>11361600</v>
      </c>
      <c r="AZ528" s="223">
        <f t="shared" si="44"/>
        <v>0</v>
      </c>
      <c r="BA528" s="74">
        <v>0</v>
      </c>
      <c r="BB528" s="75" t="s">
        <v>89</v>
      </c>
      <c r="BC528" s="65" t="s">
        <v>108</v>
      </c>
      <c r="BD528" s="400" t="s">
        <v>5448</v>
      </c>
      <c r="BE528" s="221" t="s">
        <v>87</v>
      </c>
      <c r="BF528" s="221" t="s">
        <v>87</v>
      </c>
    </row>
    <row r="529" spans="2:58" x14ac:dyDescent="0.25">
      <c r="B529" s="221">
        <v>2025</v>
      </c>
      <c r="C529" s="221">
        <v>891780111</v>
      </c>
      <c r="D529" s="221" t="s">
        <v>78</v>
      </c>
      <c r="E529" s="49" t="s">
        <v>5447</v>
      </c>
      <c r="F529" s="65" t="s">
        <v>5446</v>
      </c>
      <c r="G529" s="65">
        <v>0</v>
      </c>
      <c r="H529" s="65" t="s">
        <v>81</v>
      </c>
      <c r="I529" s="65" t="s">
        <v>3368</v>
      </c>
      <c r="J529" s="67" t="s">
        <v>83</v>
      </c>
      <c r="K529" s="66" t="s">
        <v>3602</v>
      </c>
      <c r="L529" s="68">
        <v>11361600</v>
      </c>
      <c r="M529" s="65" t="s">
        <v>85</v>
      </c>
      <c r="N529" s="66" t="s">
        <v>5445</v>
      </c>
      <c r="O529" s="66">
        <v>36577261</v>
      </c>
      <c r="P529" s="66">
        <v>1707</v>
      </c>
      <c r="Q529" s="70">
        <v>45870</v>
      </c>
      <c r="R529" s="66">
        <v>7490134800</v>
      </c>
      <c r="S529" s="70">
        <v>45875</v>
      </c>
      <c r="T529" s="68">
        <v>11361600</v>
      </c>
      <c r="U529" s="68">
        <v>27639</v>
      </c>
      <c r="V529" s="65" t="s">
        <v>87</v>
      </c>
      <c r="W529" s="68">
        <v>1082939683</v>
      </c>
      <c r="X529" s="67" t="s">
        <v>3365</v>
      </c>
      <c r="Y529" s="70">
        <v>45874</v>
      </c>
      <c r="Z529" s="70">
        <v>45875</v>
      </c>
      <c r="AA529" s="70" t="s">
        <v>89</v>
      </c>
      <c r="AB529" s="70">
        <v>45991</v>
      </c>
      <c r="AC529" s="49">
        <f t="shared" si="40"/>
        <v>116</v>
      </c>
      <c r="AD529" s="65">
        <v>0</v>
      </c>
      <c r="AE529" s="68">
        <v>0</v>
      </c>
      <c r="AF529" s="65">
        <v>0</v>
      </c>
      <c r="AG529" s="77" t="s">
        <v>89</v>
      </c>
      <c r="AH529" s="49">
        <f t="shared" si="41"/>
        <v>0</v>
      </c>
      <c r="AI529" s="65">
        <v>0</v>
      </c>
      <c r="AJ529" s="68">
        <v>0</v>
      </c>
      <c r="AK529" s="65" t="s">
        <v>89</v>
      </c>
      <c r="AL529" s="78" t="s">
        <v>89</v>
      </c>
      <c r="AM529" s="65">
        <v>0</v>
      </c>
      <c r="AN529" s="78" t="s">
        <v>89</v>
      </c>
      <c r="AO529" s="78" t="s">
        <v>89</v>
      </c>
      <c r="AP529" s="78" t="s">
        <v>89</v>
      </c>
      <c r="AQ529" s="49">
        <f t="shared" si="42"/>
        <v>0</v>
      </c>
      <c r="AR529" s="49">
        <f>+L529+AE529-AJ529</f>
        <v>11361600</v>
      </c>
      <c r="AS529" s="65" t="s">
        <v>90</v>
      </c>
      <c r="AT529" s="68">
        <v>0</v>
      </c>
      <c r="AU529" s="65" t="s">
        <v>90</v>
      </c>
      <c r="AV529" s="68">
        <v>0</v>
      </c>
      <c r="AW529" s="75" t="s">
        <v>89</v>
      </c>
      <c r="AX529" s="224">
        <v>0</v>
      </c>
      <c r="AY529" s="79">
        <f t="shared" si="43"/>
        <v>11361600</v>
      </c>
      <c r="AZ529" s="223">
        <f t="shared" si="44"/>
        <v>0</v>
      </c>
      <c r="BA529" s="74">
        <v>0</v>
      </c>
      <c r="BB529" s="75" t="s">
        <v>89</v>
      </c>
      <c r="BC529" s="65" t="s">
        <v>108</v>
      </c>
      <c r="BD529" s="400" t="s">
        <v>5444</v>
      </c>
      <c r="BE529" s="221" t="s">
        <v>87</v>
      </c>
      <c r="BF529" s="221" t="s">
        <v>87</v>
      </c>
    </row>
    <row r="530" spans="2:58" x14ac:dyDescent="0.25">
      <c r="B530" s="221">
        <v>2025</v>
      </c>
      <c r="C530" s="221">
        <v>891780111</v>
      </c>
      <c r="D530" s="221" t="s">
        <v>78</v>
      </c>
      <c r="E530" s="49" t="s">
        <v>5443</v>
      </c>
      <c r="F530" s="65" t="s">
        <v>5442</v>
      </c>
      <c r="G530" s="65">
        <v>0</v>
      </c>
      <c r="H530" s="65" t="s">
        <v>81</v>
      </c>
      <c r="I530" s="65" t="s">
        <v>3368</v>
      </c>
      <c r="J530" s="67" t="s">
        <v>83</v>
      </c>
      <c r="K530" s="66" t="s">
        <v>5441</v>
      </c>
      <c r="L530" s="68">
        <v>11361600</v>
      </c>
      <c r="M530" s="65" t="s">
        <v>85</v>
      </c>
      <c r="N530" s="66" t="s">
        <v>5440</v>
      </c>
      <c r="O530" s="66">
        <v>1044922797</v>
      </c>
      <c r="P530" s="66">
        <v>1707</v>
      </c>
      <c r="Q530" s="70">
        <v>45870</v>
      </c>
      <c r="R530" s="66">
        <v>7490134800</v>
      </c>
      <c r="S530" s="70">
        <v>45875</v>
      </c>
      <c r="T530" s="68">
        <v>11361600</v>
      </c>
      <c r="U530" s="68">
        <v>27619</v>
      </c>
      <c r="V530" s="65" t="s">
        <v>87</v>
      </c>
      <c r="W530" s="68">
        <v>1082939683</v>
      </c>
      <c r="X530" s="67" t="s">
        <v>3365</v>
      </c>
      <c r="Y530" s="70">
        <v>45874</v>
      </c>
      <c r="Z530" s="70">
        <v>45875</v>
      </c>
      <c r="AA530" s="70" t="s">
        <v>89</v>
      </c>
      <c r="AB530" s="70">
        <v>45991</v>
      </c>
      <c r="AC530" s="49">
        <f t="shared" si="40"/>
        <v>116</v>
      </c>
      <c r="AD530" s="65">
        <v>0</v>
      </c>
      <c r="AE530" s="68">
        <v>0</v>
      </c>
      <c r="AF530" s="65">
        <v>0</v>
      </c>
      <c r="AG530" s="77" t="s">
        <v>89</v>
      </c>
      <c r="AH530" s="49">
        <f t="shared" si="41"/>
        <v>0</v>
      </c>
      <c r="AI530" s="65">
        <v>0</v>
      </c>
      <c r="AJ530" s="68">
        <v>0</v>
      </c>
      <c r="AK530" s="65" t="s">
        <v>89</v>
      </c>
      <c r="AL530" s="78" t="s">
        <v>89</v>
      </c>
      <c r="AM530" s="65">
        <v>0</v>
      </c>
      <c r="AN530" s="78" t="s">
        <v>89</v>
      </c>
      <c r="AO530" s="78" t="s">
        <v>89</v>
      </c>
      <c r="AP530" s="78" t="s">
        <v>89</v>
      </c>
      <c r="AQ530" s="49">
        <f t="shared" si="42"/>
        <v>0</v>
      </c>
      <c r="AR530" s="49">
        <f>+L530+AE530-AJ530</f>
        <v>11361600</v>
      </c>
      <c r="AS530" s="65" t="s">
        <v>90</v>
      </c>
      <c r="AT530" s="68">
        <v>0</v>
      </c>
      <c r="AU530" s="65" t="s">
        <v>90</v>
      </c>
      <c r="AV530" s="68">
        <v>0</v>
      </c>
      <c r="AW530" s="75" t="s">
        <v>89</v>
      </c>
      <c r="AX530" s="224">
        <v>0</v>
      </c>
      <c r="AY530" s="79">
        <f t="shared" si="43"/>
        <v>11361600</v>
      </c>
      <c r="AZ530" s="223">
        <f t="shared" si="44"/>
        <v>0</v>
      </c>
      <c r="BA530" s="74">
        <v>0</v>
      </c>
      <c r="BB530" s="75" t="s">
        <v>89</v>
      </c>
      <c r="BC530" s="65" t="s">
        <v>108</v>
      </c>
      <c r="BD530" s="400" t="s">
        <v>5439</v>
      </c>
      <c r="BE530" s="221" t="s">
        <v>87</v>
      </c>
      <c r="BF530" s="221" t="s">
        <v>87</v>
      </c>
    </row>
    <row r="531" spans="2:58" x14ac:dyDescent="0.25">
      <c r="B531" s="221">
        <v>2025</v>
      </c>
      <c r="C531" s="221">
        <v>891780111</v>
      </c>
      <c r="D531" s="221" t="s">
        <v>78</v>
      </c>
      <c r="E531" s="49" t="s">
        <v>5438</v>
      </c>
      <c r="F531" s="65" t="s">
        <v>5437</v>
      </c>
      <c r="G531" s="65">
        <v>0</v>
      </c>
      <c r="H531" s="65" t="s">
        <v>81</v>
      </c>
      <c r="I531" s="65" t="s">
        <v>3368</v>
      </c>
      <c r="J531" s="67" t="s">
        <v>83</v>
      </c>
      <c r="K531" s="66" t="s">
        <v>3467</v>
      </c>
      <c r="L531" s="68">
        <v>11361600</v>
      </c>
      <c r="M531" s="65" t="s">
        <v>85</v>
      </c>
      <c r="N531" s="66" t="s">
        <v>5436</v>
      </c>
      <c r="O531" s="66">
        <v>1143449474</v>
      </c>
      <c r="P531" s="66">
        <v>1707</v>
      </c>
      <c r="Q531" s="70">
        <v>45870</v>
      </c>
      <c r="R531" s="66">
        <v>7490134800</v>
      </c>
      <c r="S531" s="70">
        <v>45875</v>
      </c>
      <c r="T531" s="68">
        <v>11361600</v>
      </c>
      <c r="U531" s="68">
        <v>27618</v>
      </c>
      <c r="V531" s="65" t="s">
        <v>87</v>
      </c>
      <c r="W531" s="68">
        <v>1082939683</v>
      </c>
      <c r="X531" s="67" t="s">
        <v>3365</v>
      </c>
      <c r="Y531" s="70">
        <v>45874</v>
      </c>
      <c r="Z531" s="70">
        <v>45875</v>
      </c>
      <c r="AA531" s="70" t="s">
        <v>89</v>
      </c>
      <c r="AB531" s="70">
        <v>45991</v>
      </c>
      <c r="AC531" s="49">
        <f t="shared" si="40"/>
        <v>116</v>
      </c>
      <c r="AD531" s="65">
        <v>0</v>
      </c>
      <c r="AE531" s="68">
        <v>0</v>
      </c>
      <c r="AF531" s="65">
        <v>0</v>
      </c>
      <c r="AG531" s="77" t="s">
        <v>89</v>
      </c>
      <c r="AH531" s="49">
        <f t="shared" si="41"/>
        <v>0</v>
      </c>
      <c r="AI531" s="65">
        <v>0</v>
      </c>
      <c r="AJ531" s="68">
        <v>0</v>
      </c>
      <c r="AK531" s="65" t="s">
        <v>89</v>
      </c>
      <c r="AL531" s="78" t="s">
        <v>89</v>
      </c>
      <c r="AM531" s="65">
        <v>0</v>
      </c>
      <c r="AN531" s="78" t="s">
        <v>89</v>
      </c>
      <c r="AO531" s="78" t="s">
        <v>89</v>
      </c>
      <c r="AP531" s="78" t="s">
        <v>89</v>
      </c>
      <c r="AQ531" s="49">
        <f t="shared" si="42"/>
        <v>0</v>
      </c>
      <c r="AR531" s="49">
        <f>+L531+AE531-AJ531</f>
        <v>11361600</v>
      </c>
      <c r="AS531" s="65" t="s">
        <v>90</v>
      </c>
      <c r="AT531" s="68">
        <v>0</v>
      </c>
      <c r="AU531" s="65" t="s">
        <v>90</v>
      </c>
      <c r="AV531" s="68">
        <v>0</v>
      </c>
      <c r="AW531" s="75" t="s">
        <v>89</v>
      </c>
      <c r="AX531" s="224">
        <v>0</v>
      </c>
      <c r="AY531" s="79">
        <f t="shared" si="43"/>
        <v>11361600</v>
      </c>
      <c r="AZ531" s="223">
        <f t="shared" si="44"/>
        <v>0</v>
      </c>
      <c r="BA531" s="74">
        <v>0</v>
      </c>
      <c r="BB531" s="75" t="s">
        <v>89</v>
      </c>
      <c r="BC531" s="65" t="s">
        <v>108</v>
      </c>
      <c r="BD531" s="400" t="s">
        <v>5435</v>
      </c>
      <c r="BE531" s="221" t="s">
        <v>87</v>
      </c>
      <c r="BF531" s="221" t="s">
        <v>87</v>
      </c>
    </row>
    <row r="532" spans="2:58" x14ac:dyDescent="0.25">
      <c r="B532" s="221">
        <v>2025</v>
      </c>
      <c r="C532" s="221">
        <v>891780111</v>
      </c>
      <c r="D532" s="221" t="s">
        <v>78</v>
      </c>
      <c r="E532" s="49" t="s">
        <v>5434</v>
      </c>
      <c r="F532" s="65" t="s">
        <v>5433</v>
      </c>
      <c r="G532" s="65">
        <v>0</v>
      </c>
      <c r="H532" s="65" t="s">
        <v>81</v>
      </c>
      <c r="I532" s="65" t="s">
        <v>3368</v>
      </c>
      <c r="J532" s="67" t="s">
        <v>83</v>
      </c>
      <c r="K532" s="66" t="s">
        <v>5432</v>
      </c>
      <c r="L532" s="68">
        <v>11361600</v>
      </c>
      <c r="M532" s="65" t="s">
        <v>85</v>
      </c>
      <c r="N532" s="66" t="s">
        <v>5431</v>
      </c>
      <c r="O532" s="66">
        <v>57445406</v>
      </c>
      <c r="P532" s="66">
        <v>1707</v>
      </c>
      <c r="Q532" s="70">
        <v>45870</v>
      </c>
      <c r="R532" s="66">
        <v>7490134800</v>
      </c>
      <c r="S532" s="70">
        <v>45875</v>
      </c>
      <c r="T532" s="68">
        <v>11361600</v>
      </c>
      <c r="U532" s="68">
        <v>27617</v>
      </c>
      <c r="V532" s="65" t="s">
        <v>87</v>
      </c>
      <c r="W532" s="68">
        <v>1082939683</v>
      </c>
      <c r="X532" s="67" t="s">
        <v>3365</v>
      </c>
      <c r="Y532" s="70">
        <v>45875</v>
      </c>
      <c r="Z532" s="70">
        <v>45875</v>
      </c>
      <c r="AA532" s="70" t="s">
        <v>89</v>
      </c>
      <c r="AB532" s="70">
        <v>45991</v>
      </c>
      <c r="AC532" s="49">
        <f t="shared" si="40"/>
        <v>116</v>
      </c>
      <c r="AD532" s="65">
        <v>0</v>
      </c>
      <c r="AE532" s="68">
        <v>0</v>
      </c>
      <c r="AF532" s="65">
        <v>0</v>
      </c>
      <c r="AG532" s="77" t="s">
        <v>89</v>
      </c>
      <c r="AH532" s="49">
        <f t="shared" si="41"/>
        <v>0</v>
      </c>
      <c r="AI532" s="65">
        <v>0</v>
      </c>
      <c r="AJ532" s="68">
        <v>0</v>
      </c>
      <c r="AK532" s="65" t="s">
        <v>89</v>
      </c>
      <c r="AL532" s="78" t="s">
        <v>89</v>
      </c>
      <c r="AM532" s="65">
        <v>0</v>
      </c>
      <c r="AN532" s="78" t="s">
        <v>89</v>
      </c>
      <c r="AO532" s="78" t="s">
        <v>89</v>
      </c>
      <c r="AP532" s="78" t="s">
        <v>89</v>
      </c>
      <c r="AQ532" s="49">
        <f t="shared" si="42"/>
        <v>0</v>
      </c>
      <c r="AR532" s="49">
        <f>+L532+AE532-AJ532</f>
        <v>11361600</v>
      </c>
      <c r="AS532" s="65" t="s">
        <v>90</v>
      </c>
      <c r="AT532" s="68">
        <v>0</v>
      </c>
      <c r="AU532" s="65" t="s">
        <v>90</v>
      </c>
      <c r="AV532" s="68">
        <v>0</v>
      </c>
      <c r="AW532" s="75" t="s">
        <v>89</v>
      </c>
      <c r="AX532" s="224">
        <v>0</v>
      </c>
      <c r="AY532" s="79">
        <f t="shared" si="43"/>
        <v>11361600</v>
      </c>
      <c r="AZ532" s="223">
        <f t="shared" si="44"/>
        <v>0</v>
      </c>
      <c r="BA532" s="74">
        <v>0</v>
      </c>
      <c r="BB532" s="75" t="s">
        <v>89</v>
      </c>
      <c r="BC532" s="65" t="s">
        <v>108</v>
      </c>
      <c r="BD532" s="400" t="s">
        <v>5430</v>
      </c>
      <c r="BE532" s="221" t="s">
        <v>87</v>
      </c>
      <c r="BF532" s="221" t="s">
        <v>87</v>
      </c>
    </row>
    <row r="533" spans="2:58" x14ac:dyDescent="0.25">
      <c r="B533" s="221">
        <v>2025</v>
      </c>
      <c r="C533" s="221">
        <v>891780111</v>
      </c>
      <c r="D533" s="221" t="s">
        <v>78</v>
      </c>
      <c r="E533" s="49" t="s">
        <v>5429</v>
      </c>
      <c r="F533" s="65" t="s">
        <v>5428</v>
      </c>
      <c r="G533" s="65">
        <v>0</v>
      </c>
      <c r="H533" s="65" t="s">
        <v>81</v>
      </c>
      <c r="I533" s="65" t="s">
        <v>3368</v>
      </c>
      <c r="J533" s="67" t="s">
        <v>83</v>
      </c>
      <c r="K533" s="66" t="s">
        <v>5137</v>
      </c>
      <c r="L533" s="68">
        <v>11361600</v>
      </c>
      <c r="M533" s="65" t="s">
        <v>85</v>
      </c>
      <c r="N533" s="66" t="s">
        <v>5427</v>
      </c>
      <c r="O533" s="66">
        <v>8648570</v>
      </c>
      <c r="P533" s="66">
        <v>1707</v>
      </c>
      <c r="Q533" s="70">
        <v>45870</v>
      </c>
      <c r="R533" s="66">
        <v>7490134800</v>
      </c>
      <c r="S533" s="70">
        <v>45875</v>
      </c>
      <c r="T533" s="68">
        <v>11361600</v>
      </c>
      <c r="U533" s="68">
        <v>27638</v>
      </c>
      <c r="V533" s="65" t="s">
        <v>87</v>
      </c>
      <c r="W533" s="68">
        <v>1082939683</v>
      </c>
      <c r="X533" s="67" t="s">
        <v>3365</v>
      </c>
      <c r="Y533" s="70">
        <v>45875</v>
      </c>
      <c r="Z533" s="70">
        <v>45875</v>
      </c>
      <c r="AA533" s="70" t="s">
        <v>89</v>
      </c>
      <c r="AB533" s="70">
        <v>45991</v>
      </c>
      <c r="AC533" s="49">
        <f t="shared" si="40"/>
        <v>116</v>
      </c>
      <c r="AD533" s="65">
        <v>0</v>
      </c>
      <c r="AE533" s="68">
        <v>0</v>
      </c>
      <c r="AF533" s="65">
        <v>0</v>
      </c>
      <c r="AG533" s="77" t="s">
        <v>89</v>
      </c>
      <c r="AH533" s="49">
        <f t="shared" si="41"/>
        <v>0</v>
      </c>
      <c r="AI533" s="65">
        <v>0</v>
      </c>
      <c r="AJ533" s="68">
        <v>0</v>
      </c>
      <c r="AK533" s="65" t="s">
        <v>89</v>
      </c>
      <c r="AL533" s="78" t="s">
        <v>89</v>
      </c>
      <c r="AM533" s="65">
        <v>0</v>
      </c>
      <c r="AN533" s="78" t="s">
        <v>89</v>
      </c>
      <c r="AO533" s="78" t="s">
        <v>89</v>
      </c>
      <c r="AP533" s="78" t="s">
        <v>89</v>
      </c>
      <c r="AQ533" s="49">
        <f t="shared" si="42"/>
        <v>0</v>
      </c>
      <c r="AR533" s="49">
        <f>+L533+AE533-AJ533</f>
        <v>11361600</v>
      </c>
      <c r="AS533" s="65" t="s">
        <v>90</v>
      </c>
      <c r="AT533" s="68">
        <v>0</v>
      </c>
      <c r="AU533" s="65" t="s">
        <v>90</v>
      </c>
      <c r="AV533" s="68">
        <v>0</v>
      </c>
      <c r="AW533" s="75" t="s">
        <v>89</v>
      </c>
      <c r="AX533" s="224">
        <v>0</v>
      </c>
      <c r="AY533" s="79">
        <f t="shared" si="43"/>
        <v>11361600</v>
      </c>
      <c r="AZ533" s="223">
        <f t="shared" si="44"/>
        <v>0</v>
      </c>
      <c r="BA533" s="74">
        <v>0</v>
      </c>
      <c r="BB533" s="75" t="s">
        <v>89</v>
      </c>
      <c r="BC533" s="65" t="s">
        <v>108</v>
      </c>
      <c r="BD533" s="400" t="s">
        <v>5426</v>
      </c>
      <c r="BE533" s="221" t="s">
        <v>87</v>
      </c>
      <c r="BF533" s="221" t="s">
        <v>87</v>
      </c>
    </row>
    <row r="534" spans="2:58" x14ac:dyDescent="0.25">
      <c r="B534" s="221">
        <v>2025</v>
      </c>
      <c r="C534" s="221">
        <v>891780111</v>
      </c>
      <c r="D534" s="221" t="s">
        <v>78</v>
      </c>
      <c r="E534" s="49" t="s">
        <v>5425</v>
      </c>
      <c r="F534" s="65" t="s">
        <v>5424</v>
      </c>
      <c r="G534" s="65">
        <v>0</v>
      </c>
      <c r="H534" s="65" t="s">
        <v>81</v>
      </c>
      <c r="I534" s="65" t="s">
        <v>3368</v>
      </c>
      <c r="J534" s="67" t="s">
        <v>83</v>
      </c>
      <c r="K534" s="66" t="s">
        <v>5423</v>
      </c>
      <c r="L534" s="68">
        <v>11361600</v>
      </c>
      <c r="M534" s="65" t="s">
        <v>85</v>
      </c>
      <c r="N534" s="66" t="s">
        <v>5422</v>
      </c>
      <c r="O534" s="66">
        <v>52153354</v>
      </c>
      <c r="P534" s="66">
        <v>1707</v>
      </c>
      <c r="Q534" s="70">
        <v>45870</v>
      </c>
      <c r="R534" s="66">
        <v>7490134800</v>
      </c>
      <c r="S534" s="70">
        <v>45875</v>
      </c>
      <c r="T534" s="68">
        <v>11361600</v>
      </c>
      <c r="U534" s="68">
        <v>27637</v>
      </c>
      <c r="V534" s="65" t="s">
        <v>87</v>
      </c>
      <c r="W534" s="68">
        <v>1082939683</v>
      </c>
      <c r="X534" s="67" t="s">
        <v>3365</v>
      </c>
      <c r="Y534" s="70">
        <v>45875</v>
      </c>
      <c r="Z534" s="70">
        <v>45875</v>
      </c>
      <c r="AA534" s="70" t="s">
        <v>89</v>
      </c>
      <c r="AB534" s="70">
        <v>45991</v>
      </c>
      <c r="AC534" s="49">
        <f t="shared" si="40"/>
        <v>116</v>
      </c>
      <c r="AD534" s="65">
        <v>0</v>
      </c>
      <c r="AE534" s="68">
        <v>0</v>
      </c>
      <c r="AF534" s="65">
        <v>0</v>
      </c>
      <c r="AG534" s="77" t="s">
        <v>89</v>
      </c>
      <c r="AH534" s="49">
        <f t="shared" si="41"/>
        <v>0</v>
      </c>
      <c r="AI534" s="65">
        <v>0</v>
      </c>
      <c r="AJ534" s="68">
        <v>0</v>
      </c>
      <c r="AK534" s="65" t="s">
        <v>89</v>
      </c>
      <c r="AL534" s="78" t="s">
        <v>89</v>
      </c>
      <c r="AM534" s="65">
        <v>0</v>
      </c>
      <c r="AN534" s="78" t="s">
        <v>89</v>
      </c>
      <c r="AO534" s="78" t="s">
        <v>89</v>
      </c>
      <c r="AP534" s="78" t="s">
        <v>89</v>
      </c>
      <c r="AQ534" s="49">
        <f t="shared" si="42"/>
        <v>0</v>
      </c>
      <c r="AR534" s="49">
        <f>+L534+AE534-AJ534</f>
        <v>11361600</v>
      </c>
      <c r="AS534" s="65" t="s">
        <v>90</v>
      </c>
      <c r="AT534" s="68">
        <v>0</v>
      </c>
      <c r="AU534" s="65" t="s">
        <v>90</v>
      </c>
      <c r="AV534" s="68">
        <v>0</v>
      </c>
      <c r="AW534" s="75" t="s">
        <v>89</v>
      </c>
      <c r="AX534" s="224">
        <v>0</v>
      </c>
      <c r="AY534" s="79">
        <f t="shared" si="43"/>
        <v>11361600</v>
      </c>
      <c r="AZ534" s="223">
        <f t="shared" si="44"/>
        <v>0</v>
      </c>
      <c r="BA534" s="74">
        <v>0</v>
      </c>
      <c r="BB534" s="75" t="s">
        <v>89</v>
      </c>
      <c r="BC534" s="65" t="s">
        <v>108</v>
      </c>
      <c r="BD534" s="400" t="s">
        <v>5421</v>
      </c>
      <c r="BE534" s="221" t="s">
        <v>87</v>
      </c>
      <c r="BF534" s="221" t="s">
        <v>87</v>
      </c>
    </row>
    <row r="535" spans="2:58" x14ac:dyDescent="0.25">
      <c r="B535" s="221">
        <v>2025</v>
      </c>
      <c r="C535" s="221">
        <v>891780111</v>
      </c>
      <c r="D535" s="221" t="s">
        <v>78</v>
      </c>
      <c r="E535" s="49" t="s">
        <v>5420</v>
      </c>
      <c r="F535" s="65" t="s">
        <v>5419</v>
      </c>
      <c r="G535" s="65">
        <v>0</v>
      </c>
      <c r="H535" s="65" t="s">
        <v>81</v>
      </c>
      <c r="I535" s="65" t="s">
        <v>3368</v>
      </c>
      <c r="J535" s="67" t="s">
        <v>83</v>
      </c>
      <c r="K535" s="66" t="s">
        <v>3602</v>
      </c>
      <c r="L535" s="68">
        <v>11361600</v>
      </c>
      <c r="M535" s="65" t="s">
        <v>85</v>
      </c>
      <c r="N535" s="66" t="s">
        <v>5418</v>
      </c>
      <c r="O535" s="66">
        <v>40938354</v>
      </c>
      <c r="P535" s="66">
        <v>1707</v>
      </c>
      <c r="Q535" s="70">
        <v>45870</v>
      </c>
      <c r="R535" s="66">
        <v>7490134800</v>
      </c>
      <c r="S535" s="70">
        <v>45875</v>
      </c>
      <c r="T535" s="68">
        <v>11361600</v>
      </c>
      <c r="U535" s="68">
        <v>27636</v>
      </c>
      <c r="V535" s="65" t="s">
        <v>87</v>
      </c>
      <c r="W535" s="68">
        <v>1082939683</v>
      </c>
      <c r="X535" s="67" t="s">
        <v>3365</v>
      </c>
      <c r="Y535" s="70">
        <v>45875</v>
      </c>
      <c r="Z535" s="70">
        <v>45875</v>
      </c>
      <c r="AA535" s="70" t="s">
        <v>89</v>
      </c>
      <c r="AB535" s="70">
        <v>45991</v>
      </c>
      <c r="AC535" s="49">
        <f t="shared" si="40"/>
        <v>116</v>
      </c>
      <c r="AD535" s="65">
        <v>0</v>
      </c>
      <c r="AE535" s="68">
        <v>0</v>
      </c>
      <c r="AF535" s="65">
        <v>0</v>
      </c>
      <c r="AG535" s="77" t="s">
        <v>89</v>
      </c>
      <c r="AH535" s="49">
        <f t="shared" si="41"/>
        <v>0</v>
      </c>
      <c r="AI535" s="65">
        <v>0</v>
      </c>
      <c r="AJ535" s="68">
        <v>0</v>
      </c>
      <c r="AK535" s="65" t="s">
        <v>89</v>
      </c>
      <c r="AL535" s="78" t="s">
        <v>89</v>
      </c>
      <c r="AM535" s="65">
        <v>0</v>
      </c>
      <c r="AN535" s="78" t="s">
        <v>89</v>
      </c>
      <c r="AO535" s="78" t="s">
        <v>89</v>
      </c>
      <c r="AP535" s="78" t="s">
        <v>89</v>
      </c>
      <c r="AQ535" s="49">
        <f t="shared" si="42"/>
        <v>0</v>
      </c>
      <c r="AR535" s="49">
        <f>+L535+AE535-AJ535</f>
        <v>11361600</v>
      </c>
      <c r="AS535" s="65" t="s">
        <v>90</v>
      </c>
      <c r="AT535" s="68">
        <v>0</v>
      </c>
      <c r="AU535" s="65" t="s">
        <v>90</v>
      </c>
      <c r="AV535" s="68">
        <v>0</v>
      </c>
      <c r="AW535" s="75" t="s">
        <v>89</v>
      </c>
      <c r="AX535" s="224">
        <v>0</v>
      </c>
      <c r="AY535" s="79">
        <f t="shared" si="43"/>
        <v>11361600</v>
      </c>
      <c r="AZ535" s="223">
        <f t="shared" si="44"/>
        <v>0</v>
      </c>
      <c r="BA535" s="74">
        <v>0</v>
      </c>
      <c r="BB535" s="75" t="s">
        <v>89</v>
      </c>
      <c r="BC535" s="65" t="s">
        <v>108</v>
      </c>
      <c r="BD535" s="400" t="s">
        <v>5417</v>
      </c>
      <c r="BE535" s="221" t="s">
        <v>87</v>
      </c>
      <c r="BF535" s="221" t="s">
        <v>87</v>
      </c>
    </row>
    <row r="536" spans="2:58" x14ac:dyDescent="0.25">
      <c r="B536" s="221">
        <v>2025</v>
      </c>
      <c r="C536" s="221">
        <v>891780111</v>
      </c>
      <c r="D536" s="221" t="s">
        <v>78</v>
      </c>
      <c r="E536" s="49" t="s">
        <v>5416</v>
      </c>
      <c r="F536" s="65" t="s">
        <v>5415</v>
      </c>
      <c r="G536" s="65">
        <v>0</v>
      </c>
      <c r="H536" s="65" t="s">
        <v>81</v>
      </c>
      <c r="I536" s="65" t="s">
        <v>3368</v>
      </c>
      <c r="J536" s="67" t="s">
        <v>83</v>
      </c>
      <c r="K536" s="66" t="s">
        <v>5414</v>
      </c>
      <c r="L536" s="68">
        <v>11361600</v>
      </c>
      <c r="M536" s="65" t="s">
        <v>85</v>
      </c>
      <c r="N536" s="66" t="s">
        <v>5413</v>
      </c>
      <c r="O536" s="66">
        <v>1044394546</v>
      </c>
      <c r="P536" s="66">
        <v>1707</v>
      </c>
      <c r="Q536" s="70">
        <v>45870</v>
      </c>
      <c r="R536" s="66">
        <v>7490134800</v>
      </c>
      <c r="S536" s="70">
        <v>45875</v>
      </c>
      <c r="T536" s="68">
        <v>11361600</v>
      </c>
      <c r="U536" s="68">
        <v>27616</v>
      </c>
      <c r="V536" s="65" t="s">
        <v>87</v>
      </c>
      <c r="W536" s="68">
        <v>1082939683</v>
      </c>
      <c r="X536" s="67" t="s">
        <v>3365</v>
      </c>
      <c r="Y536" s="70">
        <v>45875</v>
      </c>
      <c r="Z536" s="70">
        <v>45875</v>
      </c>
      <c r="AA536" s="70" t="s">
        <v>89</v>
      </c>
      <c r="AB536" s="70">
        <v>45991</v>
      </c>
      <c r="AC536" s="49">
        <f t="shared" si="40"/>
        <v>116</v>
      </c>
      <c r="AD536" s="65">
        <v>0</v>
      </c>
      <c r="AE536" s="68">
        <v>0</v>
      </c>
      <c r="AF536" s="65">
        <v>0</v>
      </c>
      <c r="AG536" s="77" t="s">
        <v>89</v>
      </c>
      <c r="AH536" s="49">
        <f t="shared" si="41"/>
        <v>0</v>
      </c>
      <c r="AI536" s="65">
        <v>0</v>
      </c>
      <c r="AJ536" s="68">
        <v>0</v>
      </c>
      <c r="AK536" s="65" t="s">
        <v>89</v>
      </c>
      <c r="AL536" s="78" t="s">
        <v>89</v>
      </c>
      <c r="AM536" s="65">
        <v>0</v>
      </c>
      <c r="AN536" s="78" t="s">
        <v>89</v>
      </c>
      <c r="AO536" s="78" t="s">
        <v>89</v>
      </c>
      <c r="AP536" s="78" t="s">
        <v>89</v>
      </c>
      <c r="AQ536" s="49">
        <f t="shared" si="42"/>
        <v>0</v>
      </c>
      <c r="AR536" s="49">
        <f>+L536+AE536-AJ536</f>
        <v>11361600</v>
      </c>
      <c r="AS536" s="65" t="s">
        <v>90</v>
      </c>
      <c r="AT536" s="68">
        <v>0</v>
      </c>
      <c r="AU536" s="65" t="s">
        <v>90</v>
      </c>
      <c r="AV536" s="68">
        <v>0</v>
      </c>
      <c r="AW536" s="75" t="s">
        <v>89</v>
      </c>
      <c r="AX536" s="224">
        <v>0</v>
      </c>
      <c r="AY536" s="79">
        <f t="shared" si="43"/>
        <v>11361600</v>
      </c>
      <c r="AZ536" s="223">
        <f t="shared" si="44"/>
        <v>0</v>
      </c>
      <c r="BA536" s="74">
        <v>0</v>
      </c>
      <c r="BB536" s="75" t="s">
        <v>89</v>
      </c>
      <c r="BC536" s="65" t="s">
        <v>108</v>
      </c>
      <c r="BD536" s="400" t="s">
        <v>5412</v>
      </c>
      <c r="BE536" s="221" t="s">
        <v>87</v>
      </c>
      <c r="BF536" s="221" t="s">
        <v>87</v>
      </c>
    </row>
    <row r="537" spans="2:58" x14ac:dyDescent="0.25">
      <c r="B537" s="221">
        <v>2025</v>
      </c>
      <c r="C537" s="221">
        <v>891780111</v>
      </c>
      <c r="D537" s="221" t="s">
        <v>78</v>
      </c>
      <c r="E537" s="49" t="s">
        <v>5411</v>
      </c>
      <c r="F537" s="65" t="s">
        <v>5410</v>
      </c>
      <c r="G537" s="65">
        <v>0</v>
      </c>
      <c r="H537" s="65" t="s">
        <v>81</v>
      </c>
      <c r="I537" s="65" t="s">
        <v>3368</v>
      </c>
      <c r="J537" s="67" t="s">
        <v>83</v>
      </c>
      <c r="K537" s="66" t="s">
        <v>4418</v>
      </c>
      <c r="L537" s="68">
        <v>11361600</v>
      </c>
      <c r="M537" s="65" t="s">
        <v>85</v>
      </c>
      <c r="N537" s="66" t="s">
        <v>5409</v>
      </c>
      <c r="O537" s="66">
        <v>56099185</v>
      </c>
      <c r="P537" s="66">
        <v>1707</v>
      </c>
      <c r="Q537" s="70">
        <v>45870</v>
      </c>
      <c r="R537" s="66">
        <v>7490134800</v>
      </c>
      <c r="S537" s="70">
        <v>45875</v>
      </c>
      <c r="T537" s="68">
        <v>11361600</v>
      </c>
      <c r="U537" s="68">
        <v>27615</v>
      </c>
      <c r="V537" s="65" t="s">
        <v>87</v>
      </c>
      <c r="W537" s="68">
        <v>1082939683</v>
      </c>
      <c r="X537" s="67" t="s">
        <v>3365</v>
      </c>
      <c r="Y537" s="70">
        <v>45875</v>
      </c>
      <c r="Z537" s="70">
        <v>45875</v>
      </c>
      <c r="AA537" s="70" t="s">
        <v>89</v>
      </c>
      <c r="AB537" s="70">
        <v>45991</v>
      </c>
      <c r="AC537" s="49">
        <f t="shared" si="40"/>
        <v>116</v>
      </c>
      <c r="AD537" s="65">
        <v>0</v>
      </c>
      <c r="AE537" s="68">
        <v>0</v>
      </c>
      <c r="AF537" s="65">
        <v>0</v>
      </c>
      <c r="AG537" s="77" t="s">
        <v>89</v>
      </c>
      <c r="AH537" s="49">
        <f t="shared" si="41"/>
        <v>0</v>
      </c>
      <c r="AI537" s="65">
        <v>0</v>
      </c>
      <c r="AJ537" s="68">
        <v>0</v>
      </c>
      <c r="AK537" s="65" t="s">
        <v>89</v>
      </c>
      <c r="AL537" s="78" t="s">
        <v>89</v>
      </c>
      <c r="AM537" s="65">
        <v>0</v>
      </c>
      <c r="AN537" s="78" t="s">
        <v>89</v>
      </c>
      <c r="AO537" s="78" t="s">
        <v>89</v>
      </c>
      <c r="AP537" s="78" t="s">
        <v>89</v>
      </c>
      <c r="AQ537" s="49">
        <f t="shared" si="42"/>
        <v>0</v>
      </c>
      <c r="AR537" s="49">
        <f>+L537+AE537-AJ537</f>
        <v>11361600</v>
      </c>
      <c r="AS537" s="65" t="s">
        <v>90</v>
      </c>
      <c r="AT537" s="68">
        <v>0</v>
      </c>
      <c r="AU537" s="65" t="s">
        <v>90</v>
      </c>
      <c r="AV537" s="68">
        <v>0</v>
      </c>
      <c r="AW537" s="75" t="s">
        <v>89</v>
      </c>
      <c r="AX537" s="224">
        <v>0</v>
      </c>
      <c r="AY537" s="79">
        <f t="shared" si="43"/>
        <v>11361600</v>
      </c>
      <c r="AZ537" s="223">
        <f t="shared" si="44"/>
        <v>0</v>
      </c>
      <c r="BA537" s="74">
        <v>0</v>
      </c>
      <c r="BB537" s="75" t="s">
        <v>89</v>
      </c>
      <c r="BC537" s="65" t="s">
        <v>108</v>
      </c>
      <c r="BD537" s="400" t="s">
        <v>5408</v>
      </c>
      <c r="BE537" s="221" t="s">
        <v>87</v>
      </c>
      <c r="BF537" s="221" t="s">
        <v>87</v>
      </c>
    </row>
    <row r="538" spans="2:58" x14ac:dyDescent="0.25">
      <c r="B538" s="221">
        <v>2025</v>
      </c>
      <c r="C538" s="221">
        <v>891780111</v>
      </c>
      <c r="D538" s="221" t="s">
        <v>78</v>
      </c>
      <c r="E538" s="49" t="s">
        <v>5407</v>
      </c>
      <c r="F538" s="65" t="s">
        <v>5406</v>
      </c>
      <c r="G538" s="65">
        <v>0</v>
      </c>
      <c r="H538" s="65" t="s">
        <v>81</v>
      </c>
      <c r="I538" s="65" t="s">
        <v>3368</v>
      </c>
      <c r="J538" s="67" t="s">
        <v>83</v>
      </c>
      <c r="K538" s="66" t="s">
        <v>5405</v>
      </c>
      <c r="L538" s="68">
        <v>11361600</v>
      </c>
      <c r="M538" s="65" t="s">
        <v>85</v>
      </c>
      <c r="N538" s="66" t="s">
        <v>5404</v>
      </c>
      <c r="O538" s="66">
        <v>57439809</v>
      </c>
      <c r="P538" s="66">
        <v>1707</v>
      </c>
      <c r="Q538" s="70">
        <v>45870</v>
      </c>
      <c r="R538" s="66">
        <v>7490134800</v>
      </c>
      <c r="S538" s="70">
        <v>45875</v>
      </c>
      <c r="T538" s="68">
        <v>11361600</v>
      </c>
      <c r="U538" s="68">
        <v>27635</v>
      </c>
      <c r="V538" s="65" t="s">
        <v>87</v>
      </c>
      <c r="W538" s="68">
        <v>1082939683</v>
      </c>
      <c r="X538" s="67" t="s">
        <v>3365</v>
      </c>
      <c r="Y538" s="70">
        <v>45875</v>
      </c>
      <c r="Z538" s="70">
        <v>45875</v>
      </c>
      <c r="AA538" s="70" t="s">
        <v>89</v>
      </c>
      <c r="AB538" s="70">
        <v>45991</v>
      </c>
      <c r="AC538" s="49">
        <f t="shared" si="40"/>
        <v>116</v>
      </c>
      <c r="AD538" s="65">
        <v>0</v>
      </c>
      <c r="AE538" s="68">
        <v>0</v>
      </c>
      <c r="AF538" s="65">
        <v>0</v>
      </c>
      <c r="AG538" s="77" t="s">
        <v>89</v>
      </c>
      <c r="AH538" s="49">
        <f t="shared" si="41"/>
        <v>0</v>
      </c>
      <c r="AI538" s="65">
        <v>0</v>
      </c>
      <c r="AJ538" s="68">
        <v>0</v>
      </c>
      <c r="AK538" s="65" t="s">
        <v>89</v>
      </c>
      <c r="AL538" s="78" t="s">
        <v>89</v>
      </c>
      <c r="AM538" s="65">
        <v>0</v>
      </c>
      <c r="AN538" s="78" t="s">
        <v>89</v>
      </c>
      <c r="AO538" s="78" t="s">
        <v>89</v>
      </c>
      <c r="AP538" s="78" t="s">
        <v>89</v>
      </c>
      <c r="AQ538" s="49">
        <f t="shared" si="42"/>
        <v>0</v>
      </c>
      <c r="AR538" s="49">
        <f>+L538+AE538-AJ538</f>
        <v>11361600</v>
      </c>
      <c r="AS538" s="65" t="s">
        <v>90</v>
      </c>
      <c r="AT538" s="68">
        <v>0</v>
      </c>
      <c r="AU538" s="65" t="s">
        <v>90</v>
      </c>
      <c r="AV538" s="68">
        <v>0</v>
      </c>
      <c r="AW538" s="75" t="s">
        <v>89</v>
      </c>
      <c r="AX538" s="224">
        <v>0</v>
      </c>
      <c r="AY538" s="79">
        <f t="shared" si="43"/>
        <v>11361600</v>
      </c>
      <c r="AZ538" s="223">
        <f t="shared" si="44"/>
        <v>0</v>
      </c>
      <c r="BA538" s="74">
        <v>0</v>
      </c>
      <c r="BB538" s="75" t="s">
        <v>89</v>
      </c>
      <c r="BC538" s="65" t="s">
        <v>108</v>
      </c>
      <c r="BD538" s="400" t="s">
        <v>5403</v>
      </c>
      <c r="BE538" s="221" t="s">
        <v>87</v>
      </c>
      <c r="BF538" s="221" t="s">
        <v>87</v>
      </c>
    </row>
    <row r="539" spans="2:58" x14ac:dyDescent="0.25">
      <c r="B539" s="221">
        <v>2025</v>
      </c>
      <c r="C539" s="221">
        <v>891780111</v>
      </c>
      <c r="D539" s="221" t="s">
        <v>78</v>
      </c>
      <c r="E539" s="49" t="s">
        <v>5402</v>
      </c>
      <c r="F539" s="65" t="s">
        <v>5401</v>
      </c>
      <c r="G539" s="65">
        <v>0</v>
      </c>
      <c r="H539" s="65" t="s">
        <v>81</v>
      </c>
      <c r="I539" s="65" t="s">
        <v>82</v>
      </c>
      <c r="J539" s="67" t="s">
        <v>83</v>
      </c>
      <c r="K539" s="66" t="s">
        <v>5400</v>
      </c>
      <c r="L539" s="68">
        <v>17200000</v>
      </c>
      <c r="M539" s="65" t="s">
        <v>85</v>
      </c>
      <c r="N539" s="66" t="s">
        <v>5399</v>
      </c>
      <c r="O539" s="66">
        <v>57298790</v>
      </c>
      <c r="P539" s="66">
        <v>1649</v>
      </c>
      <c r="Q539" s="70">
        <v>45860</v>
      </c>
      <c r="R539" s="66">
        <v>95753376</v>
      </c>
      <c r="S539" s="70">
        <v>45875</v>
      </c>
      <c r="T539" s="68">
        <v>17200000</v>
      </c>
      <c r="U539" s="68">
        <v>27670</v>
      </c>
      <c r="V539" s="65" t="s">
        <v>87</v>
      </c>
      <c r="W539" s="68">
        <v>1082939683</v>
      </c>
      <c r="X539" s="67" t="s">
        <v>3365</v>
      </c>
      <c r="Y539" s="70">
        <v>45875</v>
      </c>
      <c r="Z539" s="70">
        <v>45875</v>
      </c>
      <c r="AA539" s="70" t="s">
        <v>89</v>
      </c>
      <c r="AB539" s="70">
        <v>45991</v>
      </c>
      <c r="AC539" s="49">
        <f t="shared" si="40"/>
        <v>116</v>
      </c>
      <c r="AD539" s="65">
        <v>0</v>
      </c>
      <c r="AE539" s="68">
        <v>0</v>
      </c>
      <c r="AF539" s="65">
        <v>0</v>
      </c>
      <c r="AG539" s="77" t="s">
        <v>89</v>
      </c>
      <c r="AH539" s="49">
        <f t="shared" si="41"/>
        <v>0</v>
      </c>
      <c r="AI539" s="65">
        <v>0</v>
      </c>
      <c r="AJ539" s="68">
        <v>0</v>
      </c>
      <c r="AK539" s="65" t="s">
        <v>89</v>
      </c>
      <c r="AL539" s="78" t="s">
        <v>89</v>
      </c>
      <c r="AM539" s="65">
        <v>0</v>
      </c>
      <c r="AN539" s="78" t="s">
        <v>89</v>
      </c>
      <c r="AO539" s="78" t="s">
        <v>89</v>
      </c>
      <c r="AP539" s="78" t="s">
        <v>89</v>
      </c>
      <c r="AQ539" s="49">
        <f t="shared" si="42"/>
        <v>0</v>
      </c>
      <c r="AR539" s="49">
        <f>+L539+AE539-AJ539</f>
        <v>17200000</v>
      </c>
      <c r="AS539" s="65" t="s">
        <v>87</v>
      </c>
      <c r="AT539" s="68">
        <v>17200000</v>
      </c>
      <c r="AU539" s="65" t="s">
        <v>90</v>
      </c>
      <c r="AV539" s="68">
        <v>0</v>
      </c>
      <c r="AW539" s="75" t="s">
        <v>89</v>
      </c>
      <c r="AX539" s="224">
        <v>0</v>
      </c>
      <c r="AY539" s="79">
        <f t="shared" si="43"/>
        <v>17200000</v>
      </c>
      <c r="AZ539" s="223">
        <f t="shared" si="44"/>
        <v>0</v>
      </c>
      <c r="BA539" s="74">
        <v>0</v>
      </c>
      <c r="BB539" s="75" t="s">
        <v>89</v>
      </c>
      <c r="BC539" s="65" t="s">
        <v>108</v>
      </c>
      <c r="BD539" s="400" t="s">
        <v>5398</v>
      </c>
      <c r="BE539" s="221" t="s">
        <v>87</v>
      </c>
      <c r="BF539" s="221" t="s">
        <v>87</v>
      </c>
    </row>
    <row r="540" spans="2:58" x14ac:dyDescent="0.25">
      <c r="B540" s="221">
        <v>2025</v>
      </c>
      <c r="C540" s="221">
        <v>891780111</v>
      </c>
      <c r="D540" s="221" t="s">
        <v>78</v>
      </c>
      <c r="E540" s="49" t="s">
        <v>5397</v>
      </c>
      <c r="F540" s="65" t="s">
        <v>5396</v>
      </c>
      <c r="G540" s="65">
        <v>0</v>
      </c>
      <c r="H540" s="65" t="s">
        <v>81</v>
      </c>
      <c r="I540" s="65" t="s">
        <v>3368</v>
      </c>
      <c r="J540" s="67" t="s">
        <v>83</v>
      </c>
      <c r="K540" s="66" t="s">
        <v>5395</v>
      </c>
      <c r="L540" s="68">
        <v>26000000</v>
      </c>
      <c r="M540" s="65" t="s">
        <v>85</v>
      </c>
      <c r="N540" s="66" t="s">
        <v>5394</v>
      </c>
      <c r="O540" s="66">
        <v>1081907594</v>
      </c>
      <c r="P540" s="66">
        <v>1674</v>
      </c>
      <c r="Q540" s="70">
        <v>45862</v>
      </c>
      <c r="R540" s="66">
        <v>2142840000</v>
      </c>
      <c r="S540" s="70">
        <v>45875</v>
      </c>
      <c r="T540" s="68">
        <v>26000000</v>
      </c>
      <c r="U540" s="68">
        <v>27614</v>
      </c>
      <c r="V540" s="65" t="s">
        <v>87</v>
      </c>
      <c r="W540" s="68">
        <v>1082939683</v>
      </c>
      <c r="X540" s="67" t="s">
        <v>3365</v>
      </c>
      <c r="Y540" s="70">
        <v>45875</v>
      </c>
      <c r="Z540" s="70">
        <v>45875</v>
      </c>
      <c r="AA540" s="70" t="s">
        <v>89</v>
      </c>
      <c r="AB540" s="70">
        <v>46003</v>
      </c>
      <c r="AC540" s="49">
        <f t="shared" si="40"/>
        <v>128</v>
      </c>
      <c r="AD540" s="65">
        <v>0</v>
      </c>
      <c r="AE540" s="68">
        <v>0</v>
      </c>
      <c r="AF540" s="65">
        <v>0</v>
      </c>
      <c r="AG540" s="77" t="s">
        <v>89</v>
      </c>
      <c r="AH540" s="49">
        <f t="shared" si="41"/>
        <v>0</v>
      </c>
      <c r="AI540" s="65">
        <v>0</v>
      </c>
      <c r="AJ540" s="68">
        <v>0</v>
      </c>
      <c r="AK540" s="65" t="s">
        <v>89</v>
      </c>
      <c r="AL540" s="78" t="s">
        <v>89</v>
      </c>
      <c r="AM540" s="65">
        <v>0</v>
      </c>
      <c r="AN540" s="78" t="s">
        <v>89</v>
      </c>
      <c r="AO540" s="78" t="s">
        <v>89</v>
      </c>
      <c r="AP540" s="78" t="s">
        <v>89</v>
      </c>
      <c r="AQ540" s="49">
        <f t="shared" si="42"/>
        <v>0</v>
      </c>
      <c r="AR540" s="49">
        <f>+L540+AE540-AJ540</f>
        <v>26000000</v>
      </c>
      <c r="AS540" s="65" t="s">
        <v>90</v>
      </c>
      <c r="AT540" s="68">
        <v>0</v>
      </c>
      <c r="AU540" s="65" t="s">
        <v>90</v>
      </c>
      <c r="AV540" s="68">
        <v>0</v>
      </c>
      <c r="AW540" s="75" t="s">
        <v>89</v>
      </c>
      <c r="AX540" s="224">
        <v>0</v>
      </c>
      <c r="AY540" s="79">
        <f t="shared" si="43"/>
        <v>26000000</v>
      </c>
      <c r="AZ540" s="223">
        <f t="shared" si="44"/>
        <v>0</v>
      </c>
      <c r="BA540" s="74">
        <v>0</v>
      </c>
      <c r="BB540" s="75" t="s">
        <v>89</v>
      </c>
      <c r="BC540" s="65" t="s">
        <v>108</v>
      </c>
      <c r="BD540" s="400" t="s">
        <v>5393</v>
      </c>
      <c r="BE540" s="221" t="s">
        <v>87</v>
      </c>
      <c r="BF540" s="221" t="s">
        <v>87</v>
      </c>
    </row>
    <row r="541" spans="2:58" x14ac:dyDescent="0.25">
      <c r="B541" s="221">
        <v>2025</v>
      </c>
      <c r="C541" s="221">
        <v>891780111</v>
      </c>
      <c r="D541" s="221" t="s">
        <v>78</v>
      </c>
      <c r="E541" s="49" t="s">
        <v>5392</v>
      </c>
      <c r="F541" s="65" t="s">
        <v>5391</v>
      </c>
      <c r="G541" s="65">
        <v>0</v>
      </c>
      <c r="H541" s="65" t="s">
        <v>81</v>
      </c>
      <c r="I541" s="65" t="s">
        <v>3368</v>
      </c>
      <c r="J541" s="67" t="s">
        <v>83</v>
      </c>
      <c r="K541" s="66" t="s">
        <v>3462</v>
      </c>
      <c r="L541" s="68">
        <v>11361600</v>
      </c>
      <c r="M541" s="65" t="s">
        <v>85</v>
      </c>
      <c r="N541" s="66" t="s">
        <v>5390</v>
      </c>
      <c r="O541" s="66">
        <v>36506165</v>
      </c>
      <c r="P541" s="66">
        <v>1707</v>
      </c>
      <c r="Q541" s="70">
        <v>45870</v>
      </c>
      <c r="R541" s="66">
        <v>7490134800</v>
      </c>
      <c r="S541" s="70">
        <v>45875</v>
      </c>
      <c r="T541" s="68">
        <v>11361600</v>
      </c>
      <c r="U541" s="68">
        <v>27613</v>
      </c>
      <c r="V541" s="65" t="s">
        <v>87</v>
      </c>
      <c r="W541" s="68">
        <v>1082939683</v>
      </c>
      <c r="X541" s="67" t="s">
        <v>3365</v>
      </c>
      <c r="Y541" s="70">
        <v>45875</v>
      </c>
      <c r="Z541" s="70">
        <v>45875</v>
      </c>
      <c r="AA541" s="70" t="s">
        <v>89</v>
      </c>
      <c r="AB541" s="70">
        <v>45991</v>
      </c>
      <c r="AC541" s="49">
        <f t="shared" si="40"/>
        <v>116</v>
      </c>
      <c r="AD541" s="65">
        <v>0</v>
      </c>
      <c r="AE541" s="68">
        <v>0</v>
      </c>
      <c r="AF541" s="65">
        <v>0</v>
      </c>
      <c r="AG541" s="77" t="s">
        <v>89</v>
      </c>
      <c r="AH541" s="49">
        <f t="shared" si="41"/>
        <v>0</v>
      </c>
      <c r="AI541" s="65">
        <v>0</v>
      </c>
      <c r="AJ541" s="68">
        <v>0</v>
      </c>
      <c r="AK541" s="65" t="s">
        <v>89</v>
      </c>
      <c r="AL541" s="78" t="s">
        <v>89</v>
      </c>
      <c r="AM541" s="65">
        <v>0</v>
      </c>
      <c r="AN541" s="78" t="s">
        <v>89</v>
      </c>
      <c r="AO541" s="78" t="s">
        <v>89</v>
      </c>
      <c r="AP541" s="78" t="s">
        <v>89</v>
      </c>
      <c r="AQ541" s="49">
        <f t="shared" si="42"/>
        <v>0</v>
      </c>
      <c r="AR541" s="49">
        <f>+L541+AE541-AJ541</f>
        <v>11361600</v>
      </c>
      <c r="AS541" s="65" t="s">
        <v>90</v>
      </c>
      <c r="AT541" s="68">
        <v>0</v>
      </c>
      <c r="AU541" s="65" t="s">
        <v>90</v>
      </c>
      <c r="AV541" s="68">
        <v>0</v>
      </c>
      <c r="AW541" s="75" t="s">
        <v>89</v>
      </c>
      <c r="AX541" s="224">
        <v>0</v>
      </c>
      <c r="AY541" s="79">
        <f t="shared" si="43"/>
        <v>11361600</v>
      </c>
      <c r="AZ541" s="223">
        <f t="shared" si="44"/>
        <v>0</v>
      </c>
      <c r="BA541" s="74">
        <v>0</v>
      </c>
      <c r="BB541" s="75" t="s">
        <v>89</v>
      </c>
      <c r="BC541" s="65" t="s">
        <v>108</v>
      </c>
      <c r="BD541" s="400" t="s">
        <v>5389</v>
      </c>
      <c r="BE541" s="221" t="s">
        <v>87</v>
      </c>
      <c r="BF541" s="221" t="s">
        <v>87</v>
      </c>
    </row>
    <row r="542" spans="2:58" x14ac:dyDescent="0.25">
      <c r="B542" s="221">
        <v>2025</v>
      </c>
      <c r="C542" s="221">
        <v>891780111</v>
      </c>
      <c r="D542" s="221" t="s">
        <v>78</v>
      </c>
      <c r="E542" s="49" t="s">
        <v>5388</v>
      </c>
      <c r="F542" s="65" t="s">
        <v>5387</v>
      </c>
      <c r="G542" s="65">
        <v>0</v>
      </c>
      <c r="H542" s="65" t="s">
        <v>81</v>
      </c>
      <c r="I542" s="65" t="s">
        <v>3368</v>
      </c>
      <c r="J542" s="67" t="s">
        <v>83</v>
      </c>
      <c r="K542" s="66" t="s">
        <v>3820</v>
      </c>
      <c r="L542" s="68">
        <v>11361600</v>
      </c>
      <c r="M542" s="65" t="s">
        <v>85</v>
      </c>
      <c r="N542" s="66" t="s">
        <v>5386</v>
      </c>
      <c r="O542" s="66">
        <v>84074375</v>
      </c>
      <c r="P542" s="66">
        <v>1707</v>
      </c>
      <c r="Q542" s="70">
        <v>45870</v>
      </c>
      <c r="R542" s="66">
        <v>7490134800</v>
      </c>
      <c r="S542" s="70">
        <v>45875</v>
      </c>
      <c r="T542" s="68">
        <v>11361600</v>
      </c>
      <c r="U542" s="68">
        <v>27634</v>
      </c>
      <c r="V542" s="65" t="s">
        <v>87</v>
      </c>
      <c r="W542" s="68">
        <v>1082939683</v>
      </c>
      <c r="X542" s="67" t="s">
        <v>3365</v>
      </c>
      <c r="Y542" s="70">
        <v>45875</v>
      </c>
      <c r="Z542" s="70">
        <v>45875</v>
      </c>
      <c r="AA542" s="70" t="s">
        <v>89</v>
      </c>
      <c r="AB542" s="70">
        <v>45991</v>
      </c>
      <c r="AC542" s="49">
        <f t="shared" si="40"/>
        <v>116</v>
      </c>
      <c r="AD542" s="65">
        <v>0</v>
      </c>
      <c r="AE542" s="68">
        <v>0</v>
      </c>
      <c r="AF542" s="65">
        <v>0</v>
      </c>
      <c r="AG542" s="77" t="s">
        <v>89</v>
      </c>
      <c r="AH542" s="49">
        <f t="shared" si="41"/>
        <v>0</v>
      </c>
      <c r="AI542" s="65">
        <v>0</v>
      </c>
      <c r="AJ542" s="68">
        <v>0</v>
      </c>
      <c r="AK542" s="65" t="s">
        <v>89</v>
      </c>
      <c r="AL542" s="78" t="s">
        <v>89</v>
      </c>
      <c r="AM542" s="65">
        <v>0</v>
      </c>
      <c r="AN542" s="78" t="s">
        <v>89</v>
      </c>
      <c r="AO542" s="78" t="s">
        <v>89</v>
      </c>
      <c r="AP542" s="78" t="s">
        <v>89</v>
      </c>
      <c r="AQ542" s="49">
        <f t="shared" si="42"/>
        <v>0</v>
      </c>
      <c r="AR542" s="49">
        <f>+L542+AE542-AJ542</f>
        <v>11361600</v>
      </c>
      <c r="AS542" s="65" t="s">
        <v>90</v>
      </c>
      <c r="AT542" s="68">
        <v>0</v>
      </c>
      <c r="AU542" s="65" t="s">
        <v>90</v>
      </c>
      <c r="AV542" s="68">
        <v>0</v>
      </c>
      <c r="AW542" s="75" t="s">
        <v>89</v>
      </c>
      <c r="AX542" s="224">
        <v>0</v>
      </c>
      <c r="AY542" s="79">
        <f t="shared" si="43"/>
        <v>11361600</v>
      </c>
      <c r="AZ542" s="223">
        <f t="shared" si="44"/>
        <v>0</v>
      </c>
      <c r="BA542" s="74">
        <v>0</v>
      </c>
      <c r="BB542" s="75" t="s">
        <v>89</v>
      </c>
      <c r="BC542" s="65" t="s">
        <v>108</v>
      </c>
      <c r="BD542" s="400" t="s">
        <v>5385</v>
      </c>
      <c r="BE542" s="221" t="s">
        <v>87</v>
      </c>
      <c r="BF542" s="221" t="s">
        <v>87</v>
      </c>
    </row>
    <row r="543" spans="2:58" x14ac:dyDescent="0.25">
      <c r="B543" s="221">
        <v>2025</v>
      </c>
      <c r="C543" s="221">
        <v>891780111</v>
      </c>
      <c r="D543" s="221" t="s">
        <v>78</v>
      </c>
      <c r="E543" s="49" t="s">
        <v>5384</v>
      </c>
      <c r="F543" s="65" t="s">
        <v>5383</v>
      </c>
      <c r="G543" s="65">
        <v>0</v>
      </c>
      <c r="H543" s="65" t="s">
        <v>81</v>
      </c>
      <c r="I543" s="65" t="s">
        <v>3368</v>
      </c>
      <c r="J543" s="67" t="s">
        <v>83</v>
      </c>
      <c r="K543" s="66" t="s">
        <v>3522</v>
      </c>
      <c r="L543" s="68">
        <v>11361600</v>
      </c>
      <c r="M543" s="65" t="s">
        <v>85</v>
      </c>
      <c r="N543" s="66" t="s">
        <v>5382</v>
      </c>
      <c r="O543" s="66">
        <v>1098790545</v>
      </c>
      <c r="P543" s="66">
        <v>1707</v>
      </c>
      <c r="Q543" s="70">
        <v>45870</v>
      </c>
      <c r="R543" s="66">
        <v>7490134800</v>
      </c>
      <c r="S543" s="70">
        <v>45875</v>
      </c>
      <c r="T543" s="68">
        <v>11361600</v>
      </c>
      <c r="U543" s="68">
        <v>27633</v>
      </c>
      <c r="V543" s="65" t="s">
        <v>87</v>
      </c>
      <c r="W543" s="68">
        <v>1082939683</v>
      </c>
      <c r="X543" s="67" t="s">
        <v>3365</v>
      </c>
      <c r="Y543" s="70">
        <v>45875</v>
      </c>
      <c r="Z543" s="70">
        <v>45875</v>
      </c>
      <c r="AA543" s="70" t="s">
        <v>89</v>
      </c>
      <c r="AB543" s="70">
        <v>45991</v>
      </c>
      <c r="AC543" s="49">
        <f t="shared" si="40"/>
        <v>116</v>
      </c>
      <c r="AD543" s="65">
        <v>0</v>
      </c>
      <c r="AE543" s="68">
        <v>0</v>
      </c>
      <c r="AF543" s="65">
        <v>0</v>
      </c>
      <c r="AG543" s="77" t="s">
        <v>89</v>
      </c>
      <c r="AH543" s="49">
        <f t="shared" si="41"/>
        <v>0</v>
      </c>
      <c r="AI543" s="65">
        <v>0</v>
      </c>
      <c r="AJ543" s="68">
        <v>0</v>
      </c>
      <c r="AK543" s="65" t="s">
        <v>89</v>
      </c>
      <c r="AL543" s="78" t="s">
        <v>89</v>
      </c>
      <c r="AM543" s="65">
        <v>0</v>
      </c>
      <c r="AN543" s="78" t="s">
        <v>89</v>
      </c>
      <c r="AO543" s="78" t="s">
        <v>89</v>
      </c>
      <c r="AP543" s="78" t="s">
        <v>89</v>
      </c>
      <c r="AQ543" s="49">
        <f t="shared" si="42"/>
        <v>0</v>
      </c>
      <c r="AR543" s="49">
        <f>+L543+AE543-AJ543</f>
        <v>11361600</v>
      </c>
      <c r="AS543" s="65" t="s">
        <v>90</v>
      </c>
      <c r="AT543" s="68">
        <v>0</v>
      </c>
      <c r="AU543" s="65" t="s">
        <v>90</v>
      </c>
      <c r="AV543" s="68">
        <v>0</v>
      </c>
      <c r="AW543" s="75" t="s">
        <v>89</v>
      </c>
      <c r="AX543" s="224">
        <v>0</v>
      </c>
      <c r="AY543" s="79">
        <f t="shared" si="43"/>
        <v>11361600</v>
      </c>
      <c r="AZ543" s="223">
        <f t="shared" si="44"/>
        <v>0</v>
      </c>
      <c r="BA543" s="74">
        <v>0</v>
      </c>
      <c r="BB543" s="75" t="s">
        <v>89</v>
      </c>
      <c r="BC543" s="65" t="s">
        <v>108</v>
      </c>
      <c r="BD543" s="400" t="s">
        <v>5381</v>
      </c>
      <c r="BE543" s="221" t="s">
        <v>87</v>
      </c>
      <c r="BF543" s="221" t="s">
        <v>87</v>
      </c>
    </row>
    <row r="544" spans="2:58" x14ac:dyDescent="0.25">
      <c r="B544" s="221">
        <v>2025</v>
      </c>
      <c r="C544" s="221">
        <v>891780111</v>
      </c>
      <c r="D544" s="221" t="s">
        <v>78</v>
      </c>
      <c r="E544" s="49" t="s">
        <v>5380</v>
      </c>
      <c r="F544" s="65" t="s">
        <v>5379</v>
      </c>
      <c r="G544" s="65">
        <v>0</v>
      </c>
      <c r="H544" s="65" t="s">
        <v>81</v>
      </c>
      <c r="I544" s="65" t="s">
        <v>3368</v>
      </c>
      <c r="J544" s="67" t="s">
        <v>83</v>
      </c>
      <c r="K544" s="66" t="s">
        <v>5177</v>
      </c>
      <c r="L544" s="68">
        <v>11361600</v>
      </c>
      <c r="M544" s="65" t="s">
        <v>85</v>
      </c>
      <c r="N544" s="66" t="s">
        <v>5378</v>
      </c>
      <c r="O544" s="66">
        <v>3829310</v>
      </c>
      <c r="P544" s="66">
        <v>1707</v>
      </c>
      <c r="Q544" s="70">
        <v>45870</v>
      </c>
      <c r="R544" s="66">
        <v>7490134800</v>
      </c>
      <c r="S544" s="70">
        <v>45877</v>
      </c>
      <c r="T544" s="68">
        <v>11361600</v>
      </c>
      <c r="U544" s="68">
        <v>27735</v>
      </c>
      <c r="V544" s="65" t="s">
        <v>87</v>
      </c>
      <c r="W544" s="68">
        <v>1082939683</v>
      </c>
      <c r="X544" s="67" t="s">
        <v>3365</v>
      </c>
      <c r="Y544" s="70">
        <v>45875</v>
      </c>
      <c r="Z544" s="70">
        <v>45877</v>
      </c>
      <c r="AA544" s="70" t="s">
        <v>89</v>
      </c>
      <c r="AB544" s="70">
        <v>45991</v>
      </c>
      <c r="AC544" s="49">
        <f t="shared" si="40"/>
        <v>114</v>
      </c>
      <c r="AD544" s="65">
        <v>0</v>
      </c>
      <c r="AE544" s="68">
        <v>0</v>
      </c>
      <c r="AF544" s="65">
        <v>0</v>
      </c>
      <c r="AG544" s="77" t="s">
        <v>89</v>
      </c>
      <c r="AH544" s="49">
        <f t="shared" si="41"/>
        <v>0</v>
      </c>
      <c r="AI544" s="65">
        <v>0</v>
      </c>
      <c r="AJ544" s="68">
        <v>0</v>
      </c>
      <c r="AK544" s="65" t="s">
        <v>89</v>
      </c>
      <c r="AL544" s="78" t="s">
        <v>89</v>
      </c>
      <c r="AM544" s="65">
        <v>0</v>
      </c>
      <c r="AN544" s="78" t="s">
        <v>89</v>
      </c>
      <c r="AO544" s="78" t="s">
        <v>89</v>
      </c>
      <c r="AP544" s="78" t="s">
        <v>89</v>
      </c>
      <c r="AQ544" s="49">
        <f t="shared" si="42"/>
        <v>0</v>
      </c>
      <c r="AR544" s="49">
        <f>+L544+AE544-AJ544</f>
        <v>11361600</v>
      </c>
      <c r="AS544" s="65" t="s">
        <v>90</v>
      </c>
      <c r="AT544" s="68">
        <v>0</v>
      </c>
      <c r="AU544" s="65" t="s">
        <v>90</v>
      </c>
      <c r="AV544" s="68">
        <v>0</v>
      </c>
      <c r="AW544" s="75" t="s">
        <v>89</v>
      </c>
      <c r="AX544" s="224">
        <v>0</v>
      </c>
      <c r="AY544" s="79">
        <f t="shared" si="43"/>
        <v>11361600</v>
      </c>
      <c r="AZ544" s="223">
        <f t="shared" si="44"/>
        <v>0</v>
      </c>
      <c r="BA544" s="74">
        <v>0</v>
      </c>
      <c r="BB544" s="75" t="s">
        <v>89</v>
      </c>
      <c r="BC544" s="65" t="s">
        <v>108</v>
      </c>
      <c r="BD544" s="400" t="s">
        <v>5377</v>
      </c>
      <c r="BE544" s="221" t="s">
        <v>87</v>
      </c>
      <c r="BF544" s="221" t="s">
        <v>87</v>
      </c>
    </row>
    <row r="545" spans="2:58" x14ac:dyDescent="0.25">
      <c r="B545" s="221">
        <v>2025</v>
      </c>
      <c r="C545" s="221">
        <v>891780111</v>
      </c>
      <c r="D545" s="221" t="s">
        <v>78</v>
      </c>
      <c r="E545" s="49" t="s">
        <v>5376</v>
      </c>
      <c r="F545" s="65" t="s">
        <v>5375</v>
      </c>
      <c r="G545" s="65">
        <v>0</v>
      </c>
      <c r="H545" s="65" t="s">
        <v>81</v>
      </c>
      <c r="I545" s="65" t="s">
        <v>82</v>
      </c>
      <c r="J545" s="67" t="s">
        <v>83</v>
      </c>
      <c r="K545" s="66" t="s">
        <v>5374</v>
      </c>
      <c r="L545" s="68">
        <v>28875000</v>
      </c>
      <c r="M545" s="65" t="s">
        <v>85</v>
      </c>
      <c r="N545" s="66" t="s">
        <v>5373</v>
      </c>
      <c r="O545" s="66">
        <v>7634777</v>
      </c>
      <c r="P545" s="66">
        <v>1649</v>
      </c>
      <c r="Q545" s="70">
        <v>45860</v>
      </c>
      <c r="R545" s="66">
        <v>95753376</v>
      </c>
      <c r="S545" s="70">
        <v>45877</v>
      </c>
      <c r="T545" s="68">
        <v>28875000</v>
      </c>
      <c r="U545" s="68">
        <v>27736</v>
      </c>
      <c r="V545" s="65" t="s">
        <v>87</v>
      </c>
      <c r="W545" s="68">
        <v>22793763</v>
      </c>
      <c r="X545" s="67" t="s">
        <v>5357</v>
      </c>
      <c r="Y545" s="70">
        <v>45875</v>
      </c>
      <c r="Z545" s="70">
        <v>45877</v>
      </c>
      <c r="AA545" s="70" t="s">
        <v>89</v>
      </c>
      <c r="AB545" s="70">
        <v>46021</v>
      </c>
      <c r="AC545" s="49">
        <f t="shared" si="40"/>
        <v>144</v>
      </c>
      <c r="AD545" s="65">
        <v>0</v>
      </c>
      <c r="AE545" s="68">
        <v>0</v>
      </c>
      <c r="AF545" s="65">
        <v>0</v>
      </c>
      <c r="AG545" s="77" t="s">
        <v>89</v>
      </c>
      <c r="AH545" s="49">
        <f t="shared" si="41"/>
        <v>0</v>
      </c>
      <c r="AI545" s="65">
        <v>0</v>
      </c>
      <c r="AJ545" s="68">
        <v>0</v>
      </c>
      <c r="AK545" s="65" t="s">
        <v>89</v>
      </c>
      <c r="AL545" s="78" t="s">
        <v>89</v>
      </c>
      <c r="AM545" s="65">
        <v>0</v>
      </c>
      <c r="AN545" s="78" t="s">
        <v>89</v>
      </c>
      <c r="AO545" s="78" t="s">
        <v>89</v>
      </c>
      <c r="AP545" s="78" t="s">
        <v>89</v>
      </c>
      <c r="AQ545" s="49">
        <f t="shared" si="42"/>
        <v>0</v>
      </c>
      <c r="AR545" s="49">
        <f>+L545+AE545-AJ545</f>
        <v>28875000</v>
      </c>
      <c r="AS545" s="65" t="s">
        <v>87</v>
      </c>
      <c r="AT545" s="68">
        <v>28875000</v>
      </c>
      <c r="AU545" s="65" t="s">
        <v>90</v>
      </c>
      <c r="AV545" s="68">
        <v>0</v>
      </c>
      <c r="AW545" s="75" t="s">
        <v>89</v>
      </c>
      <c r="AX545" s="224">
        <v>0</v>
      </c>
      <c r="AY545" s="79">
        <f t="shared" si="43"/>
        <v>28875000</v>
      </c>
      <c r="AZ545" s="223">
        <f t="shared" si="44"/>
        <v>0</v>
      </c>
      <c r="BA545" s="74">
        <v>0</v>
      </c>
      <c r="BB545" s="75" t="s">
        <v>89</v>
      </c>
      <c r="BC545" s="65" t="s">
        <v>108</v>
      </c>
      <c r="BD545" s="400" t="s">
        <v>5372</v>
      </c>
      <c r="BE545" s="221" t="s">
        <v>87</v>
      </c>
      <c r="BF545" s="221" t="s">
        <v>87</v>
      </c>
    </row>
    <row r="546" spans="2:58" x14ac:dyDescent="0.25">
      <c r="B546" s="221">
        <v>2025</v>
      </c>
      <c r="C546" s="221">
        <v>891780111</v>
      </c>
      <c r="D546" s="221" t="s">
        <v>78</v>
      </c>
      <c r="E546" s="49" t="s">
        <v>5371</v>
      </c>
      <c r="F546" s="65" t="s">
        <v>5370</v>
      </c>
      <c r="G546" s="65">
        <v>0</v>
      </c>
      <c r="H546" s="65" t="s">
        <v>81</v>
      </c>
      <c r="I546" s="65" t="s">
        <v>3368</v>
      </c>
      <c r="J546" s="67" t="s">
        <v>83</v>
      </c>
      <c r="K546" s="66" t="s">
        <v>5137</v>
      </c>
      <c r="L546" s="68">
        <v>11361600</v>
      </c>
      <c r="M546" s="65" t="s">
        <v>85</v>
      </c>
      <c r="N546" s="66" t="s">
        <v>5369</v>
      </c>
      <c r="O546" s="66">
        <v>3738861</v>
      </c>
      <c r="P546" s="66">
        <v>1707</v>
      </c>
      <c r="Q546" s="70">
        <v>45870</v>
      </c>
      <c r="R546" s="66">
        <v>7490134800</v>
      </c>
      <c r="S546" s="70">
        <v>45877</v>
      </c>
      <c r="T546" s="68">
        <v>11361600</v>
      </c>
      <c r="U546" s="68">
        <v>27734</v>
      </c>
      <c r="V546" s="65" t="s">
        <v>87</v>
      </c>
      <c r="W546" s="68">
        <v>1082939683</v>
      </c>
      <c r="X546" s="67" t="s">
        <v>3365</v>
      </c>
      <c r="Y546" s="70">
        <v>45877</v>
      </c>
      <c r="Z546" s="70">
        <v>45877</v>
      </c>
      <c r="AA546" s="70" t="s">
        <v>89</v>
      </c>
      <c r="AB546" s="70">
        <v>45991</v>
      </c>
      <c r="AC546" s="49">
        <f t="shared" si="40"/>
        <v>114</v>
      </c>
      <c r="AD546" s="65">
        <v>0</v>
      </c>
      <c r="AE546" s="68">
        <v>0</v>
      </c>
      <c r="AF546" s="65">
        <v>0</v>
      </c>
      <c r="AG546" s="77" t="s">
        <v>89</v>
      </c>
      <c r="AH546" s="49">
        <f t="shared" si="41"/>
        <v>0</v>
      </c>
      <c r="AI546" s="65">
        <v>0</v>
      </c>
      <c r="AJ546" s="68">
        <v>0</v>
      </c>
      <c r="AK546" s="65" t="s">
        <v>89</v>
      </c>
      <c r="AL546" s="78" t="s">
        <v>89</v>
      </c>
      <c r="AM546" s="65">
        <v>0</v>
      </c>
      <c r="AN546" s="78" t="s">
        <v>89</v>
      </c>
      <c r="AO546" s="78" t="s">
        <v>89</v>
      </c>
      <c r="AP546" s="78" t="s">
        <v>89</v>
      </c>
      <c r="AQ546" s="49">
        <f t="shared" si="42"/>
        <v>0</v>
      </c>
      <c r="AR546" s="49">
        <f>+L546+AE546-AJ546</f>
        <v>11361600</v>
      </c>
      <c r="AS546" s="65" t="s">
        <v>90</v>
      </c>
      <c r="AT546" s="68">
        <v>0</v>
      </c>
      <c r="AU546" s="65" t="s">
        <v>90</v>
      </c>
      <c r="AV546" s="68">
        <v>0</v>
      </c>
      <c r="AW546" s="75" t="s">
        <v>89</v>
      </c>
      <c r="AX546" s="224">
        <v>0</v>
      </c>
      <c r="AY546" s="79">
        <f t="shared" si="43"/>
        <v>11361600</v>
      </c>
      <c r="AZ546" s="223">
        <f t="shared" si="44"/>
        <v>0</v>
      </c>
      <c r="BA546" s="74">
        <v>0</v>
      </c>
      <c r="BB546" s="75" t="s">
        <v>89</v>
      </c>
      <c r="BC546" s="65" t="s">
        <v>108</v>
      </c>
      <c r="BD546" s="400" t="s">
        <v>5368</v>
      </c>
      <c r="BE546" s="221" t="s">
        <v>87</v>
      </c>
      <c r="BF546" s="221" t="s">
        <v>87</v>
      </c>
    </row>
    <row r="547" spans="2:58" x14ac:dyDescent="0.25">
      <c r="B547" s="221">
        <v>2025</v>
      </c>
      <c r="C547" s="221">
        <v>891780111</v>
      </c>
      <c r="D547" s="221" t="s">
        <v>78</v>
      </c>
      <c r="E547" s="49" t="s">
        <v>5367</v>
      </c>
      <c r="F547" s="65" t="s">
        <v>5366</v>
      </c>
      <c r="G547" s="65">
        <v>0</v>
      </c>
      <c r="H547" s="65" t="s">
        <v>81</v>
      </c>
      <c r="I547" s="65" t="s">
        <v>3368</v>
      </c>
      <c r="J547" s="67" t="s">
        <v>83</v>
      </c>
      <c r="K547" s="66" t="s">
        <v>5177</v>
      </c>
      <c r="L547" s="68">
        <v>11361600</v>
      </c>
      <c r="M547" s="65" t="s">
        <v>85</v>
      </c>
      <c r="N547" s="66" t="s">
        <v>5365</v>
      </c>
      <c r="O547" s="66">
        <v>73231190</v>
      </c>
      <c r="P547" s="66">
        <v>1707</v>
      </c>
      <c r="Q547" s="70">
        <v>45870</v>
      </c>
      <c r="R547" s="66">
        <v>7490134800</v>
      </c>
      <c r="S547" s="70">
        <v>45877</v>
      </c>
      <c r="T547" s="68">
        <v>11361600</v>
      </c>
      <c r="U547" s="68">
        <v>27733</v>
      </c>
      <c r="V547" s="65" t="s">
        <v>87</v>
      </c>
      <c r="W547" s="68">
        <v>1082939683</v>
      </c>
      <c r="X547" s="67" t="s">
        <v>3365</v>
      </c>
      <c r="Y547" s="70">
        <v>45877</v>
      </c>
      <c r="Z547" s="70">
        <v>45877</v>
      </c>
      <c r="AA547" s="70" t="s">
        <v>89</v>
      </c>
      <c r="AB547" s="70">
        <v>45991</v>
      </c>
      <c r="AC547" s="49">
        <f t="shared" si="40"/>
        <v>114</v>
      </c>
      <c r="AD547" s="65">
        <v>0</v>
      </c>
      <c r="AE547" s="68">
        <v>0</v>
      </c>
      <c r="AF547" s="65">
        <v>0</v>
      </c>
      <c r="AG547" s="77" t="s">
        <v>89</v>
      </c>
      <c r="AH547" s="49">
        <f t="shared" si="41"/>
        <v>0</v>
      </c>
      <c r="AI547" s="65">
        <v>0</v>
      </c>
      <c r="AJ547" s="68">
        <v>0</v>
      </c>
      <c r="AK547" s="65" t="s">
        <v>89</v>
      </c>
      <c r="AL547" s="78" t="s">
        <v>89</v>
      </c>
      <c r="AM547" s="65">
        <v>0</v>
      </c>
      <c r="AN547" s="78" t="s">
        <v>89</v>
      </c>
      <c r="AO547" s="78" t="s">
        <v>89</v>
      </c>
      <c r="AP547" s="78" t="s">
        <v>89</v>
      </c>
      <c r="AQ547" s="49">
        <f t="shared" si="42"/>
        <v>0</v>
      </c>
      <c r="AR547" s="49">
        <f>+L547+AE547-AJ547</f>
        <v>11361600</v>
      </c>
      <c r="AS547" s="65" t="s">
        <v>90</v>
      </c>
      <c r="AT547" s="68">
        <v>0</v>
      </c>
      <c r="AU547" s="65" t="s">
        <v>90</v>
      </c>
      <c r="AV547" s="68">
        <v>0</v>
      </c>
      <c r="AW547" s="75" t="s">
        <v>89</v>
      </c>
      <c r="AX547" s="224">
        <v>0</v>
      </c>
      <c r="AY547" s="79">
        <f t="shared" si="43"/>
        <v>11361600</v>
      </c>
      <c r="AZ547" s="223">
        <f t="shared" si="44"/>
        <v>0</v>
      </c>
      <c r="BA547" s="74">
        <v>0</v>
      </c>
      <c r="BB547" s="75" t="s">
        <v>89</v>
      </c>
      <c r="BC547" s="65" t="s">
        <v>108</v>
      </c>
      <c r="BD547" s="400" t="s">
        <v>5364</v>
      </c>
      <c r="BE547" s="221" t="s">
        <v>87</v>
      </c>
      <c r="BF547" s="221" t="s">
        <v>87</v>
      </c>
    </row>
    <row r="548" spans="2:58" x14ac:dyDescent="0.25">
      <c r="B548" s="221">
        <v>2025</v>
      </c>
      <c r="C548" s="221">
        <v>891780111</v>
      </c>
      <c r="D548" s="221" t="s">
        <v>78</v>
      </c>
      <c r="E548" s="49" t="s">
        <v>5363</v>
      </c>
      <c r="F548" s="65" t="s">
        <v>5362</v>
      </c>
      <c r="G548" s="65">
        <v>0</v>
      </c>
      <c r="H548" s="65" t="s">
        <v>81</v>
      </c>
      <c r="I548" s="65" t="s">
        <v>82</v>
      </c>
      <c r="J548" s="67" t="s">
        <v>83</v>
      </c>
      <c r="K548" s="66" t="s">
        <v>5361</v>
      </c>
      <c r="L548" s="68">
        <v>28875000</v>
      </c>
      <c r="M548" s="65" t="s">
        <v>85</v>
      </c>
      <c r="N548" s="66" t="s">
        <v>5360</v>
      </c>
      <c r="O548" s="66">
        <v>84459339</v>
      </c>
      <c r="P548" s="68" t="s">
        <v>5359</v>
      </c>
      <c r="Q548" s="401" t="s">
        <v>5358</v>
      </c>
      <c r="R548" s="66">
        <v>1449032500</v>
      </c>
      <c r="S548" s="70">
        <v>45877</v>
      </c>
      <c r="T548" s="68">
        <v>28875000</v>
      </c>
      <c r="U548" s="68">
        <v>27737</v>
      </c>
      <c r="V548" s="65" t="s">
        <v>87</v>
      </c>
      <c r="W548" s="68">
        <v>22793763</v>
      </c>
      <c r="X548" s="67" t="s">
        <v>5357</v>
      </c>
      <c r="Y548" s="70">
        <v>45877</v>
      </c>
      <c r="Z548" s="70">
        <v>45877</v>
      </c>
      <c r="AA548" s="70" t="s">
        <v>89</v>
      </c>
      <c r="AB548" s="70">
        <v>46021</v>
      </c>
      <c r="AC548" s="49">
        <f t="shared" si="40"/>
        <v>144</v>
      </c>
      <c r="AD548" s="65">
        <v>0</v>
      </c>
      <c r="AE548" s="68">
        <v>0</v>
      </c>
      <c r="AF548" s="65">
        <v>0</v>
      </c>
      <c r="AG548" s="77" t="s">
        <v>89</v>
      </c>
      <c r="AH548" s="49">
        <f t="shared" si="41"/>
        <v>0</v>
      </c>
      <c r="AI548" s="65">
        <v>0</v>
      </c>
      <c r="AJ548" s="68">
        <v>0</v>
      </c>
      <c r="AK548" s="65" t="s">
        <v>89</v>
      </c>
      <c r="AL548" s="78" t="s">
        <v>89</v>
      </c>
      <c r="AM548" s="65">
        <v>0</v>
      </c>
      <c r="AN548" s="78" t="s">
        <v>89</v>
      </c>
      <c r="AO548" s="78" t="s">
        <v>89</v>
      </c>
      <c r="AP548" s="78" t="s">
        <v>89</v>
      </c>
      <c r="AQ548" s="49">
        <f t="shared" si="42"/>
        <v>0</v>
      </c>
      <c r="AR548" s="49">
        <f>+L548+AE548-AJ548</f>
        <v>28875000</v>
      </c>
      <c r="AS548" s="65" t="s">
        <v>87</v>
      </c>
      <c r="AT548" s="68">
        <v>28875000</v>
      </c>
      <c r="AU548" s="65" t="s">
        <v>90</v>
      </c>
      <c r="AV548" s="68">
        <v>0</v>
      </c>
      <c r="AW548" s="75" t="s">
        <v>89</v>
      </c>
      <c r="AX548" s="224">
        <v>0</v>
      </c>
      <c r="AY548" s="79">
        <f t="shared" si="43"/>
        <v>28875000</v>
      </c>
      <c r="AZ548" s="223">
        <f t="shared" si="44"/>
        <v>0</v>
      </c>
      <c r="BA548" s="74">
        <v>0</v>
      </c>
      <c r="BB548" s="75" t="s">
        <v>89</v>
      </c>
      <c r="BC548" s="65" t="s">
        <v>108</v>
      </c>
      <c r="BD548" s="400" t="s">
        <v>5356</v>
      </c>
      <c r="BE548" s="221" t="s">
        <v>87</v>
      </c>
      <c r="BF548" s="221" t="s">
        <v>87</v>
      </c>
    </row>
    <row r="549" spans="2:58" x14ac:dyDescent="0.25">
      <c r="B549" s="221">
        <v>2025</v>
      </c>
      <c r="C549" s="221">
        <v>891780111</v>
      </c>
      <c r="D549" s="221" t="s">
        <v>78</v>
      </c>
      <c r="E549" s="49" t="s">
        <v>5355</v>
      </c>
      <c r="F549" s="65" t="s">
        <v>5354</v>
      </c>
      <c r="G549" s="65">
        <v>0</v>
      </c>
      <c r="H549" s="65" t="s">
        <v>81</v>
      </c>
      <c r="I549" s="65" t="s">
        <v>3368</v>
      </c>
      <c r="J549" s="67" t="s">
        <v>83</v>
      </c>
      <c r="K549" s="66" t="s">
        <v>5353</v>
      </c>
      <c r="L549" s="68">
        <v>11361600</v>
      </c>
      <c r="M549" s="65" t="s">
        <v>85</v>
      </c>
      <c r="N549" s="66" t="s">
        <v>5352</v>
      </c>
      <c r="O549" s="66">
        <v>73591604</v>
      </c>
      <c r="P549" s="66">
        <v>1707</v>
      </c>
      <c r="Q549" s="70">
        <v>45870</v>
      </c>
      <c r="R549" s="66">
        <v>7490134800</v>
      </c>
      <c r="S549" s="70">
        <v>45880</v>
      </c>
      <c r="T549" s="68">
        <v>11361600</v>
      </c>
      <c r="U549" s="68">
        <v>27791</v>
      </c>
      <c r="V549" s="65" t="s">
        <v>87</v>
      </c>
      <c r="W549" s="68">
        <v>1082939683</v>
      </c>
      <c r="X549" s="67" t="s">
        <v>3365</v>
      </c>
      <c r="Y549" s="70">
        <v>45877</v>
      </c>
      <c r="Z549" s="70">
        <v>45880</v>
      </c>
      <c r="AA549" s="70" t="s">
        <v>89</v>
      </c>
      <c r="AB549" s="70">
        <v>45991</v>
      </c>
      <c r="AC549" s="49">
        <f t="shared" si="40"/>
        <v>111</v>
      </c>
      <c r="AD549" s="65">
        <v>0</v>
      </c>
      <c r="AE549" s="68">
        <v>0</v>
      </c>
      <c r="AF549" s="65">
        <v>0</v>
      </c>
      <c r="AG549" s="77" t="s">
        <v>89</v>
      </c>
      <c r="AH549" s="49">
        <f t="shared" si="41"/>
        <v>0</v>
      </c>
      <c r="AI549" s="65">
        <v>0</v>
      </c>
      <c r="AJ549" s="68">
        <v>0</v>
      </c>
      <c r="AK549" s="65" t="s">
        <v>89</v>
      </c>
      <c r="AL549" s="78" t="s">
        <v>89</v>
      </c>
      <c r="AM549" s="65">
        <v>0</v>
      </c>
      <c r="AN549" s="78" t="s">
        <v>89</v>
      </c>
      <c r="AO549" s="78" t="s">
        <v>89</v>
      </c>
      <c r="AP549" s="78" t="s">
        <v>89</v>
      </c>
      <c r="AQ549" s="49">
        <f t="shared" si="42"/>
        <v>0</v>
      </c>
      <c r="AR549" s="49">
        <f>+L549+AE549-AJ549</f>
        <v>11361600</v>
      </c>
      <c r="AS549" s="65" t="s">
        <v>90</v>
      </c>
      <c r="AT549" s="68">
        <v>0</v>
      </c>
      <c r="AU549" s="65" t="s">
        <v>90</v>
      </c>
      <c r="AV549" s="68">
        <v>0</v>
      </c>
      <c r="AW549" s="75" t="s">
        <v>89</v>
      </c>
      <c r="AX549" s="224">
        <v>0</v>
      </c>
      <c r="AY549" s="79">
        <f t="shared" si="43"/>
        <v>11361600</v>
      </c>
      <c r="AZ549" s="223">
        <f t="shared" si="44"/>
        <v>0</v>
      </c>
      <c r="BA549" s="74">
        <v>0</v>
      </c>
      <c r="BB549" s="75" t="s">
        <v>89</v>
      </c>
      <c r="BC549" s="65" t="s">
        <v>108</v>
      </c>
      <c r="BD549" s="400" t="s">
        <v>5351</v>
      </c>
      <c r="BE549" s="221" t="s">
        <v>87</v>
      </c>
      <c r="BF549" s="221" t="s">
        <v>87</v>
      </c>
    </row>
    <row r="550" spans="2:58" x14ac:dyDescent="0.25">
      <c r="B550" s="221">
        <v>2025</v>
      </c>
      <c r="C550" s="221">
        <v>891780111</v>
      </c>
      <c r="D550" s="221" t="s">
        <v>78</v>
      </c>
      <c r="E550" s="49" t="s">
        <v>5350</v>
      </c>
      <c r="F550" s="65" t="s">
        <v>5349</v>
      </c>
      <c r="G550" s="65">
        <v>0</v>
      </c>
      <c r="H550" s="65" t="s">
        <v>81</v>
      </c>
      <c r="I550" s="65" t="s">
        <v>3368</v>
      </c>
      <c r="J550" s="67" t="s">
        <v>83</v>
      </c>
      <c r="K550" s="66" t="s">
        <v>3462</v>
      </c>
      <c r="L550" s="68">
        <v>11361600</v>
      </c>
      <c r="M550" s="65" t="s">
        <v>85</v>
      </c>
      <c r="N550" s="66" t="s">
        <v>5348</v>
      </c>
      <c r="O550" s="66">
        <v>57292031</v>
      </c>
      <c r="P550" s="66">
        <v>1707</v>
      </c>
      <c r="Q550" s="70">
        <v>45870</v>
      </c>
      <c r="R550" s="66">
        <v>7490134800</v>
      </c>
      <c r="S550" s="70">
        <v>45877</v>
      </c>
      <c r="T550" s="68">
        <v>11361600</v>
      </c>
      <c r="U550" s="68">
        <v>27711</v>
      </c>
      <c r="V550" s="65" t="s">
        <v>87</v>
      </c>
      <c r="W550" s="68">
        <v>1082939683</v>
      </c>
      <c r="X550" s="67" t="s">
        <v>3365</v>
      </c>
      <c r="Y550" s="70">
        <v>45877</v>
      </c>
      <c r="Z550" s="70">
        <v>45877</v>
      </c>
      <c r="AA550" s="70" t="s">
        <v>89</v>
      </c>
      <c r="AB550" s="70">
        <v>45991</v>
      </c>
      <c r="AC550" s="49">
        <f t="shared" si="40"/>
        <v>114</v>
      </c>
      <c r="AD550" s="65">
        <v>0</v>
      </c>
      <c r="AE550" s="68">
        <v>0</v>
      </c>
      <c r="AF550" s="65">
        <v>0</v>
      </c>
      <c r="AG550" s="77" t="s">
        <v>89</v>
      </c>
      <c r="AH550" s="49">
        <f t="shared" si="41"/>
        <v>0</v>
      </c>
      <c r="AI550" s="65">
        <v>0</v>
      </c>
      <c r="AJ550" s="68">
        <v>0</v>
      </c>
      <c r="AK550" s="65" t="s">
        <v>89</v>
      </c>
      <c r="AL550" s="78" t="s">
        <v>89</v>
      </c>
      <c r="AM550" s="65">
        <v>0</v>
      </c>
      <c r="AN550" s="78" t="s">
        <v>89</v>
      </c>
      <c r="AO550" s="78" t="s">
        <v>89</v>
      </c>
      <c r="AP550" s="78" t="s">
        <v>89</v>
      </c>
      <c r="AQ550" s="49">
        <f t="shared" si="42"/>
        <v>0</v>
      </c>
      <c r="AR550" s="49">
        <f>+L550+AE550-AJ550</f>
        <v>11361600</v>
      </c>
      <c r="AS550" s="65" t="s">
        <v>90</v>
      </c>
      <c r="AT550" s="68">
        <v>0</v>
      </c>
      <c r="AU550" s="65" t="s">
        <v>90</v>
      </c>
      <c r="AV550" s="68">
        <v>0</v>
      </c>
      <c r="AW550" s="75" t="s">
        <v>89</v>
      </c>
      <c r="AX550" s="224">
        <v>0</v>
      </c>
      <c r="AY550" s="79">
        <f t="shared" si="43"/>
        <v>11361600</v>
      </c>
      <c r="AZ550" s="223">
        <f t="shared" si="44"/>
        <v>0</v>
      </c>
      <c r="BA550" s="74">
        <v>0</v>
      </c>
      <c r="BB550" s="75" t="s">
        <v>89</v>
      </c>
      <c r="BC550" s="65" t="s">
        <v>108</v>
      </c>
      <c r="BD550" s="400" t="s">
        <v>5347</v>
      </c>
      <c r="BE550" s="221" t="s">
        <v>87</v>
      </c>
      <c r="BF550" s="221" t="s">
        <v>87</v>
      </c>
    </row>
    <row r="551" spans="2:58" x14ac:dyDescent="0.25">
      <c r="B551" s="221">
        <v>2025</v>
      </c>
      <c r="C551" s="221">
        <v>891780111</v>
      </c>
      <c r="D551" s="221" t="s">
        <v>78</v>
      </c>
      <c r="E551" s="49" t="s">
        <v>5346</v>
      </c>
      <c r="F551" s="65" t="s">
        <v>5345</v>
      </c>
      <c r="G551" s="65">
        <v>0</v>
      </c>
      <c r="H551" s="65" t="s">
        <v>81</v>
      </c>
      <c r="I551" s="65" t="s">
        <v>3368</v>
      </c>
      <c r="J551" s="67" t="s">
        <v>83</v>
      </c>
      <c r="K551" s="66" t="s">
        <v>3619</v>
      </c>
      <c r="L551" s="68">
        <v>11361600</v>
      </c>
      <c r="M551" s="65" t="s">
        <v>85</v>
      </c>
      <c r="N551" s="66" t="s">
        <v>5344</v>
      </c>
      <c r="O551" s="66">
        <v>1143142728</v>
      </c>
      <c r="P551" s="66">
        <v>1707</v>
      </c>
      <c r="Q551" s="70">
        <v>45870</v>
      </c>
      <c r="R551" s="66">
        <v>7490134800</v>
      </c>
      <c r="S551" s="70">
        <v>45877</v>
      </c>
      <c r="T551" s="68">
        <v>11361600</v>
      </c>
      <c r="U551" s="68">
        <v>27732</v>
      </c>
      <c r="V551" s="65" t="s">
        <v>87</v>
      </c>
      <c r="W551" s="68">
        <v>1082939683</v>
      </c>
      <c r="X551" s="67" t="s">
        <v>3365</v>
      </c>
      <c r="Y551" s="70">
        <v>45877</v>
      </c>
      <c r="Z551" s="70">
        <v>45877</v>
      </c>
      <c r="AA551" s="70" t="s">
        <v>89</v>
      </c>
      <c r="AB551" s="70">
        <v>45991</v>
      </c>
      <c r="AC551" s="49">
        <f t="shared" si="40"/>
        <v>114</v>
      </c>
      <c r="AD551" s="65">
        <v>0</v>
      </c>
      <c r="AE551" s="68">
        <v>0</v>
      </c>
      <c r="AF551" s="65">
        <v>0</v>
      </c>
      <c r="AG551" s="77" t="s">
        <v>89</v>
      </c>
      <c r="AH551" s="49">
        <f t="shared" si="41"/>
        <v>0</v>
      </c>
      <c r="AI551" s="65">
        <v>0</v>
      </c>
      <c r="AJ551" s="68">
        <v>0</v>
      </c>
      <c r="AK551" s="65" t="s">
        <v>89</v>
      </c>
      <c r="AL551" s="78" t="s">
        <v>89</v>
      </c>
      <c r="AM551" s="65">
        <v>0</v>
      </c>
      <c r="AN551" s="78" t="s">
        <v>89</v>
      </c>
      <c r="AO551" s="78" t="s">
        <v>89</v>
      </c>
      <c r="AP551" s="78" t="s">
        <v>89</v>
      </c>
      <c r="AQ551" s="49">
        <f t="shared" si="42"/>
        <v>0</v>
      </c>
      <c r="AR551" s="49">
        <f>+L551+AE551-AJ551</f>
        <v>11361600</v>
      </c>
      <c r="AS551" s="65" t="s">
        <v>90</v>
      </c>
      <c r="AT551" s="68">
        <v>0</v>
      </c>
      <c r="AU551" s="65" t="s">
        <v>90</v>
      </c>
      <c r="AV551" s="68">
        <v>0</v>
      </c>
      <c r="AW551" s="75" t="s">
        <v>89</v>
      </c>
      <c r="AX551" s="224">
        <v>0</v>
      </c>
      <c r="AY551" s="79">
        <f t="shared" si="43"/>
        <v>11361600</v>
      </c>
      <c r="AZ551" s="223">
        <f t="shared" si="44"/>
        <v>0</v>
      </c>
      <c r="BA551" s="74">
        <v>0</v>
      </c>
      <c r="BB551" s="75" t="s">
        <v>89</v>
      </c>
      <c r="BC551" s="65" t="s">
        <v>108</v>
      </c>
      <c r="BD551" s="400" t="s">
        <v>5343</v>
      </c>
      <c r="BE551" s="221" t="s">
        <v>87</v>
      </c>
      <c r="BF551" s="221" t="s">
        <v>87</v>
      </c>
    </row>
    <row r="552" spans="2:58" x14ac:dyDescent="0.25">
      <c r="B552" s="221">
        <v>2025</v>
      </c>
      <c r="C552" s="221">
        <v>891780111</v>
      </c>
      <c r="D552" s="221" t="s">
        <v>78</v>
      </c>
      <c r="E552" s="49" t="s">
        <v>5342</v>
      </c>
      <c r="F552" s="65" t="s">
        <v>5341</v>
      </c>
      <c r="G552" s="65">
        <v>0</v>
      </c>
      <c r="H552" s="65" t="s">
        <v>81</v>
      </c>
      <c r="I552" s="65" t="s">
        <v>3368</v>
      </c>
      <c r="J552" s="67" t="s">
        <v>83</v>
      </c>
      <c r="K552" s="66" t="s">
        <v>3497</v>
      </c>
      <c r="L552" s="68">
        <v>11361600</v>
      </c>
      <c r="M552" s="65" t="s">
        <v>85</v>
      </c>
      <c r="N552" s="66" t="s">
        <v>5340</v>
      </c>
      <c r="O552" s="66">
        <v>1049940310</v>
      </c>
      <c r="P552" s="66">
        <v>1707</v>
      </c>
      <c r="Q552" s="70">
        <v>45870</v>
      </c>
      <c r="R552" s="66">
        <v>7490134800</v>
      </c>
      <c r="S552" s="70">
        <v>45877</v>
      </c>
      <c r="T552" s="68">
        <v>11361600</v>
      </c>
      <c r="U552" s="68">
        <v>27731</v>
      </c>
      <c r="V552" s="65" t="s">
        <v>87</v>
      </c>
      <c r="W552" s="68">
        <v>1082939683</v>
      </c>
      <c r="X552" s="67" t="s">
        <v>3365</v>
      </c>
      <c r="Y552" s="70">
        <v>45877</v>
      </c>
      <c r="Z552" s="70">
        <v>45877</v>
      </c>
      <c r="AA552" s="70" t="s">
        <v>89</v>
      </c>
      <c r="AB552" s="70">
        <v>45991</v>
      </c>
      <c r="AC552" s="49">
        <f t="shared" si="40"/>
        <v>114</v>
      </c>
      <c r="AD552" s="65">
        <v>0</v>
      </c>
      <c r="AE552" s="68">
        <v>0</v>
      </c>
      <c r="AF552" s="65">
        <v>0</v>
      </c>
      <c r="AG552" s="77" t="s">
        <v>89</v>
      </c>
      <c r="AH552" s="49">
        <f t="shared" si="41"/>
        <v>0</v>
      </c>
      <c r="AI552" s="65">
        <v>0</v>
      </c>
      <c r="AJ552" s="68">
        <v>0</v>
      </c>
      <c r="AK552" s="65" t="s">
        <v>89</v>
      </c>
      <c r="AL552" s="78" t="s">
        <v>89</v>
      </c>
      <c r="AM552" s="65">
        <v>0</v>
      </c>
      <c r="AN552" s="78" t="s">
        <v>89</v>
      </c>
      <c r="AO552" s="78" t="s">
        <v>89</v>
      </c>
      <c r="AP552" s="78" t="s">
        <v>89</v>
      </c>
      <c r="AQ552" s="49">
        <f t="shared" si="42"/>
        <v>0</v>
      </c>
      <c r="AR552" s="49">
        <f>+L552+AE552-AJ552</f>
        <v>11361600</v>
      </c>
      <c r="AS552" s="65" t="s">
        <v>90</v>
      </c>
      <c r="AT552" s="68">
        <v>0</v>
      </c>
      <c r="AU552" s="65" t="s">
        <v>90</v>
      </c>
      <c r="AV552" s="68">
        <v>0</v>
      </c>
      <c r="AW552" s="75" t="s">
        <v>89</v>
      </c>
      <c r="AX552" s="224">
        <v>0</v>
      </c>
      <c r="AY552" s="79">
        <f t="shared" si="43"/>
        <v>11361600</v>
      </c>
      <c r="AZ552" s="223">
        <f t="shared" si="44"/>
        <v>0</v>
      </c>
      <c r="BA552" s="74">
        <v>0</v>
      </c>
      <c r="BB552" s="75" t="s">
        <v>89</v>
      </c>
      <c r="BC552" s="65" t="s">
        <v>108</v>
      </c>
      <c r="BD552" s="400" t="s">
        <v>5339</v>
      </c>
      <c r="BE552" s="221" t="s">
        <v>87</v>
      </c>
      <c r="BF552" s="221" t="s">
        <v>87</v>
      </c>
    </row>
    <row r="553" spans="2:58" x14ac:dyDescent="0.25">
      <c r="B553" s="221">
        <v>2025</v>
      </c>
      <c r="C553" s="221">
        <v>891780111</v>
      </c>
      <c r="D553" s="221" t="s">
        <v>78</v>
      </c>
      <c r="E553" s="49" t="s">
        <v>5338</v>
      </c>
      <c r="F553" s="65" t="s">
        <v>5337</v>
      </c>
      <c r="G553" s="65">
        <v>0</v>
      </c>
      <c r="H553" s="65" t="s">
        <v>81</v>
      </c>
      <c r="I553" s="65" t="s">
        <v>3368</v>
      </c>
      <c r="J553" s="67" t="s">
        <v>83</v>
      </c>
      <c r="K553" s="66" t="s">
        <v>3462</v>
      </c>
      <c r="L553" s="68">
        <v>11361600</v>
      </c>
      <c r="M553" s="65" t="s">
        <v>85</v>
      </c>
      <c r="N553" s="66" t="s">
        <v>5336</v>
      </c>
      <c r="O553" s="66">
        <v>1006854581</v>
      </c>
      <c r="P553" s="66">
        <v>1707</v>
      </c>
      <c r="Q553" s="70">
        <v>45870</v>
      </c>
      <c r="R553" s="66">
        <v>7490134800</v>
      </c>
      <c r="S553" s="70">
        <v>45877</v>
      </c>
      <c r="T553" s="68">
        <v>11361600</v>
      </c>
      <c r="U553" s="68">
        <v>27710</v>
      </c>
      <c r="V553" s="65" t="s">
        <v>87</v>
      </c>
      <c r="W553" s="68">
        <v>1082939683</v>
      </c>
      <c r="X553" s="67" t="s">
        <v>3365</v>
      </c>
      <c r="Y553" s="70">
        <v>45877</v>
      </c>
      <c r="Z553" s="70">
        <v>45877</v>
      </c>
      <c r="AA553" s="70" t="s">
        <v>89</v>
      </c>
      <c r="AB553" s="70">
        <v>45991</v>
      </c>
      <c r="AC553" s="49">
        <f t="shared" si="40"/>
        <v>114</v>
      </c>
      <c r="AD553" s="65">
        <v>0</v>
      </c>
      <c r="AE553" s="68">
        <v>0</v>
      </c>
      <c r="AF553" s="65">
        <v>0</v>
      </c>
      <c r="AG553" s="77" t="s">
        <v>89</v>
      </c>
      <c r="AH553" s="49">
        <f t="shared" si="41"/>
        <v>0</v>
      </c>
      <c r="AI553" s="65">
        <v>0</v>
      </c>
      <c r="AJ553" s="68">
        <v>0</v>
      </c>
      <c r="AK553" s="65" t="s">
        <v>89</v>
      </c>
      <c r="AL553" s="78" t="s">
        <v>89</v>
      </c>
      <c r="AM553" s="65">
        <v>0</v>
      </c>
      <c r="AN553" s="78" t="s">
        <v>89</v>
      </c>
      <c r="AO553" s="78" t="s">
        <v>89</v>
      </c>
      <c r="AP553" s="78" t="s">
        <v>89</v>
      </c>
      <c r="AQ553" s="49">
        <f t="shared" si="42"/>
        <v>0</v>
      </c>
      <c r="AR553" s="49">
        <f>+L553+AE553-AJ553</f>
        <v>11361600</v>
      </c>
      <c r="AS553" s="65" t="s">
        <v>90</v>
      </c>
      <c r="AT553" s="68">
        <v>0</v>
      </c>
      <c r="AU553" s="65" t="s">
        <v>90</v>
      </c>
      <c r="AV553" s="68">
        <v>0</v>
      </c>
      <c r="AW553" s="75" t="s">
        <v>89</v>
      </c>
      <c r="AX553" s="224">
        <v>0</v>
      </c>
      <c r="AY553" s="79">
        <f t="shared" si="43"/>
        <v>11361600</v>
      </c>
      <c r="AZ553" s="223">
        <f t="shared" si="44"/>
        <v>0</v>
      </c>
      <c r="BA553" s="74">
        <v>0</v>
      </c>
      <c r="BB553" s="75" t="s">
        <v>89</v>
      </c>
      <c r="BC553" s="65" t="s">
        <v>108</v>
      </c>
      <c r="BD553" s="400" t="s">
        <v>5335</v>
      </c>
      <c r="BE553" s="221" t="s">
        <v>87</v>
      </c>
      <c r="BF553" s="221" t="s">
        <v>87</v>
      </c>
    </row>
    <row r="554" spans="2:58" x14ac:dyDescent="0.25">
      <c r="B554" s="221">
        <v>2025</v>
      </c>
      <c r="C554" s="221">
        <v>891780111</v>
      </c>
      <c r="D554" s="221" t="s">
        <v>78</v>
      </c>
      <c r="E554" s="49" t="s">
        <v>5334</v>
      </c>
      <c r="F554" s="65" t="s">
        <v>5333</v>
      </c>
      <c r="G554" s="65">
        <v>0</v>
      </c>
      <c r="H554" s="65" t="s">
        <v>81</v>
      </c>
      <c r="I554" s="65" t="s">
        <v>3368</v>
      </c>
      <c r="J554" s="67" t="s">
        <v>83</v>
      </c>
      <c r="K554" s="66" t="s">
        <v>3462</v>
      </c>
      <c r="L554" s="68">
        <v>11361600</v>
      </c>
      <c r="M554" s="65" t="s">
        <v>85</v>
      </c>
      <c r="N554" s="66" t="s">
        <v>5332</v>
      </c>
      <c r="O554" s="66">
        <v>84096661</v>
      </c>
      <c r="P554" s="66">
        <v>1707</v>
      </c>
      <c r="Q554" s="70">
        <v>45870</v>
      </c>
      <c r="R554" s="66">
        <v>7490134800</v>
      </c>
      <c r="S554" s="70">
        <v>45877</v>
      </c>
      <c r="T554" s="68">
        <v>11361600</v>
      </c>
      <c r="U554" s="68">
        <v>27709</v>
      </c>
      <c r="V554" s="65" t="s">
        <v>87</v>
      </c>
      <c r="W554" s="68">
        <v>1082939683</v>
      </c>
      <c r="X554" s="67" t="s">
        <v>3365</v>
      </c>
      <c r="Y554" s="70">
        <v>45877</v>
      </c>
      <c r="Z554" s="70">
        <v>45877</v>
      </c>
      <c r="AA554" s="70" t="s">
        <v>89</v>
      </c>
      <c r="AB554" s="70">
        <v>45991</v>
      </c>
      <c r="AC554" s="49">
        <f t="shared" si="40"/>
        <v>114</v>
      </c>
      <c r="AD554" s="65">
        <v>0</v>
      </c>
      <c r="AE554" s="68">
        <v>0</v>
      </c>
      <c r="AF554" s="65">
        <v>0</v>
      </c>
      <c r="AG554" s="77" t="s">
        <v>89</v>
      </c>
      <c r="AH554" s="49">
        <f t="shared" si="41"/>
        <v>0</v>
      </c>
      <c r="AI554" s="65">
        <v>0</v>
      </c>
      <c r="AJ554" s="68">
        <v>0</v>
      </c>
      <c r="AK554" s="65" t="s">
        <v>89</v>
      </c>
      <c r="AL554" s="78" t="s">
        <v>89</v>
      </c>
      <c r="AM554" s="65">
        <v>0</v>
      </c>
      <c r="AN554" s="78" t="s">
        <v>89</v>
      </c>
      <c r="AO554" s="78" t="s">
        <v>89</v>
      </c>
      <c r="AP554" s="78" t="s">
        <v>89</v>
      </c>
      <c r="AQ554" s="49">
        <f t="shared" si="42"/>
        <v>0</v>
      </c>
      <c r="AR554" s="49">
        <f>+L554+AE554-AJ554</f>
        <v>11361600</v>
      </c>
      <c r="AS554" s="65" t="s">
        <v>90</v>
      </c>
      <c r="AT554" s="68">
        <v>0</v>
      </c>
      <c r="AU554" s="65" t="s">
        <v>90</v>
      </c>
      <c r="AV554" s="68">
        <v>0</v>
      </c>
      <c r="AW554" s="75" t="s">
        <v>89</v>
      </c>
      <c r="AX554" s="224">
        <v>0</v>
      </c>
      <c r="AY554" s="79">
        <f t="shared" si="43"/>
        <v>11361600</v>
      </c>
      <c r="AZ554" s="223">
        <f t="shared" si="44"/>
        <v>0</v>
      </c>
      <c r="BA554" s="74">
        <v>0</v>
      </c>
      <c r="BB554" s="75" t="s">
        <v>89</v>
      </c>
      <c r="BC554" s="65" t="s">
        <v>108</v>
      </c>
      <c r="BD554" s="400" t="s">
        <v>5331</v>
      </c>
      <c r="BE554" s="221" t="s">
        <v>87</v>
      </c>
      <c r="BF554" s="221" t="s">
        <v>87</v>
      </c>
    </row>
    <row r="555" spans="2:58" x14ac:dyDescent="0.25">
      <c r="B555" s="221">
        <v>2025</v>
      </c>
      <c r="C555" s="221">
        <v>891780111</v>
      </c>
      <c r="D555" s="221" t="s">
        <v>78</v>
      </c>
      <c r="E555" s="49" t="s">
        <v>5330</v>
      </c>
      <c r="F555" s="65" t="s">
        <v>5329</v>
      </c>
      <c r="G555" s="65">
        <v>0</v>
      </c>
      <c r="H555" s="65" t="s">
        <v>81</v>
      </c>
      <c r="I555" s="65" t="s">
        <v>3368</v>
      </c>
      <c r="J555" s="67" t="s">
        <v>83</v>
      </c>
      <c r="K555" s="66" t="s">
        <v>3522</v>
      </c>
      <c r="L555" s="68">
        <v>11361600</v>
      </c>
      <c r="M555" s="65" t="s">
        <v>85</v>
      </c>
      <c r="N555" s="66" t="s">
        <v>5328</v>
      </c>
      <c r="O555" s="66">
        <v>1221969556</v>
      </c>
      <c r="P555" s="66">
        <v>1707</v>
      </c>
      <c r="Q555" s="70">
        <v>45870</v>
      </c>
      <c r="R555" s="66">
        <v>7490134800</v>
      </c>
      <c r="S555" s="70">
        <v>45877</v>
      </c>
      <c r="T555" s="68">
        <v>11361600</v>
      </c>
      <c r="U555" s="68">
        <v>27730</v>
      </c>
      <c r="V555" s="65" t="s">
        <v>87</v>
      </c>
      <c r="W555" s="68">
        <v>1082939683</v>
      </c>
      <c r="X555" s="67" t="s">
        <v>3365</v>
      </c>
      <c r="Y555" s="70">
        <v>45877</v>
      </c>
      <c r="Z555" s="70">
        <v>45877</v>
      </c>
      <c r="AA555" s="70" t="s">
        <v>89</v>
      </c>
      <c r="AB555" s="70">
        <v>45991</v>
      </c>
      <c r="AC555" s="49">
        <f t="shared" si="40"/>
        <v>114</v>
      </c>
      <c r="AD555" s="65">
        <v>0</v>
      </c>
      <c r="AE555" s="68">
        <v>0</v>
      </c>
      <c r="AF555" s="65">
        <v>0</v>
      </c>
      <c r="AG555" s="77" t="s">
        <v>89</v>
      </c>
      <c r="AH555" s="49">
        <f t="shared" si="41"/>
        <v>0</v>
      </c>
      <c r="AI555" s="65">
        <v>0</v>
      </c>
      <c r="AJ555" s="68">
        <v>0</v>
      </c>
      <c r="AK555" s="65" t="s">
        <v>89</v>
      </c>
      <c r="AL555" s="78" t="s">
        <v>89</v>
      </c>
      <c r="AM555" s="65">
        <v>0</v>
      </c>
      <c r="AN555" s="78" t="s">
        <v>89</v>
      </c>
      <c r="AO555" s="78" t="s">
        <v>89</v>
      </c>
      <c r="AP555" s="78" t="s">
        <v>89</v>
      </c>
      <c r="AQ555" s="49">
        <f t="shared" si="42"/>
        <v>0</v>
      </c>
      <c r="AR555" s="49">
        <f>+L555+AE555-AJ555</f>
        <v>11361600</v>
      </c>
      <c r="AS555" s="65" t="s">
        <v>90</v>
      </c>
      <c r="AT555" s="68">
        <v>0</v>
      </c>
      <c r="AU555" s="65" t="s">
        <v>90</v>
      </c>
      <c r="AV555" s="68">
        <v>0</v>
      </c>
      <c r="AW555" s="75" t="s">
        <v>89</v>
      </c>
      <c r="AX555" s="224">
        <v>0</v>
      </c>
      <c r="AY555" s="79">
        <f t="shared" si="43"/>
        <v>11361600</v>
      </c>
      <c r="AZ555" s="223">
        <f t="shared" si="44"/>
        <v>0</v>
      </c>
      <c r="BA555" s="74">
        <v>0</v>
      </c>
      <c r="BB555" s="75" t="s">
        <v>89</v>
      </c>
      <c r="BC555" s="65" t="s">
        <v>108</v>
      </c>
      <c r="BD555" s="400" t="s">
        <v>5327</v>
      </c>
      <c r="BE555" s="221" t="s">
        <v>87</v>
      </c>
      <c r="BF555" s="221" t="s">
        <v>87</v>
      </c>
    </row>
    <row r="556" spans="2:58" x14ac:dyDescent="0.25">
      <c r="B556" s="221">
        <v>2025</v>
      </c>
      <c r="C556" s="221">
        <v>891780111</v>
      </c>
      <c r="D556" s="221" t="s">
        <v>78</v>
      </c>
      <c r="E556" s="49" t="s">
        <v>5326</v>
      </c>
      <c r="F556" s="65" t="s">
        <v>5325</v>
      </c>
      <c r="G556" s="65">
        <v>0</v>
      </c>
      <c r="H556" s="65" t="s">
        <v>81</v>
      </c>
      <c r="I556" s="65" t="s">
        <v>3368</v>
      </c>
      <c r="J556" s="67" t="s">
        <v>83</v>
      </c>
      <c r="K556" s="66" t="s">
        <v>5324</v>
      </c>
      <c r="L556" s="68">
        <v>11361600</v>
      </c>
      <c r="M556" s="65" t="s">
        <v>85</v>
      </c>
      <c r="N556" s="66" t="s">
        <v>5323</v>
      </c>
      <c r="O556" s="66">
        <v>1083019768</v>
      </c>
      <c r="P556" s="66">
        <v>1707</v>
      </c>
      <c r="Q556" s="70">
        <v>45870</v>
      </c>
      <c r="R556" s="66">
        <v>7490134800</v>
      </c>
      <c r="S556" s="70">
        <v>45877</v>
      </c>
      <c r="T556" s="68">
        <v>11361600</v>
      </c>
      <c r="U556" s="68">
        <v>27708</v>
      </c>
      <c r="V556" s="65" t="s">
        <v>87</v>
      </c>
      <c r="W556" s="68">
        <v>1082939683</v>
      </c>
      <c r="X556" s="67" t="s">
        <v>3365</v>
      </c>
      <c r="Y556" s="70">
        <v>45877</v>
      </c>
      <c r="Z556" s="70">
        <v>45877</v>
      </c>
      <c r="AA556" s="70" t="s">
        <v>89</v>
      </c>
      <c r="AB556" s="70">
        <v>45991</v>
      </c>
      <c r="AC556" s="49">
        <f t="shared" si="40"/>
        <v>114</v>
      </c>
      <c r="AD556" s="65">
        <v>0</v>
      </c>
      <c r="AE556" s="68">
        <v>0</v>
      </c>
      <c r="AF556" s="65">
        <v>0</v>
      </c>
      <c r="AG556" s="77" t="s">
        <v>89</v>
      </c>
      <c r="AH556" s="49">
        <f t="shared" si="41"/>
        <v>0</v>
      </c>
      <c r="AI556" s="65">
        <v>0</v>
      </c>
      <c r="AJ556" s="68">
        <v>0</v>
      </c>
      <c r="AK556" s="65" t="s">
        <v>89</v>
      </c>
      <c r="AL556" s="78" t="s">
        <v>89</v>
      </c>
      <c r="AM556" s="65">
        <v>0</v>
      </c>
      <c r="AN556" s="78" t="s">
        <v>89</v>
      </c>
      <c r="AO556" s="78" t="s">
        <v>89</v>
      </c>
      <c r="AP556" s="78" t="s">
        <v>89</v>
      </c>
      <c r="AQ556" s="49">
        <f t="shared" si="42"/>
        <v>0</v>
      </c>
      <c r="AR556" s="49">
        <f>+L556+AE556-AJ556</f>
        <v>11361600</v>
      </c>
      <c r="AS556" s="65" t="s">
        <v>90</v>
      </c>
      <c r="AT556" s="68">
        <v>0</v>
      </c>
      <c r="AU556" s="65" t="s">
        <v>90</v>
      </c>
      <c r="AV556" s="68">
        <v>0</v>
      </c>
      <c r="AW556" s="75" t="s">
        <v>89</v>
      </c>
      <c r="AX556" s="224">
        <v>0</v>
      </c>
      <c r="AY556" s="79">
        <f t="shared" si="43"/>
        <v>11361600</v>
      </c>
      <c r="AZ556" s="223">
        <f t="shared" si="44"/>
        <v>0</v>
      </c>
      <c r="BA556" s="74">
        <v>0</v>
      </c>
      <c r="BB556" s="75" t="s">
        <v>89</v>
      </c>
      <c r="BC556" s="65" t="s">
        <v>108</v>
      </c>
      <c r="BD556" s="400" t="s">
        <v>5322</v>
      </c>
      <c r="BE556" s="221" t="s">
        <v>87</v>
      </c>
      <c r="BF556" s="221" t="s">
        <v>87</v>
      </c>
    </row>
    <row r="557" spans="2:58" x14ac:dyDescent="0.25">
      <c r="B557" s="221">
        <v>2025</v>
      </c>
      <c r="C557" s="221">
        <v>891780111</v>
      </c>
      <c r="D557" s="221" t="s">
        <v>78</v>
      </c>
      <c r="E557" s="49" t="s">
        <v>5321</v>
      </c>
      <c r="F557" s="65" t="s">
        <v>5320</v>
      </c>
      <c r="G557" s="65">
        <v>0</v>
      </c>
      <c r="H557" s="65" t="s">
        <v>81</v>
      </c>
      <c r="I557" s="65" t="s">
        <v>3368</v>
      </c>
      <c r="J557" s="67" t="s">
        <v>83</v>
      </c>
      <c r="K557" s="66" t="s">
        <v>5177</v>
      </c>
      <c r="L557" s="68">
        <v>11361600</v>
      </c>
      <c r="M557" s="65" t="s">
        <v>85</v>
      </c>
      <c r="N557" s="66" t="s">
        <v>5319</v>
      </c>
      <c r="O557" s="66">
        <v>1083567063</v>
      </c>
      <c r="P557" s="66">
        <v>1707</v>
      </c>
      <c r="Q557" s="70">
        <v>45870</v>
      </c>
      <c r="R557" s="66">
        <v>7490134800</v>
      </c>
      <c r="S557" s="70">
        <v>45877</v>
      </c>
      <c r="T557" s="68">
        <v>11361600</v>
      </c>
      <c r="U557" s="68">
        <v>27729</v>
      </c>
      <c r="V557" s="65" t="s">
        <v>87</v>
      </c>
      <c r="W557" s="68">
        <v>1082939683</v>
      </c>
      <c r="X557" s="67" t="s">
        <v>3365</v>
      </c>
      <c r="Y557" s="70">
        <v>45877</v>
      </c>
      <c r="Z557" s="70">
        <v>45877</v>
      </c>
      <c r="AA557" s="70" t="s">
        <v>89</v>
      </c>
      <c r="AB557" s="70">
        <v>45991</v>
      </c>
      <c r="AC557" s="49">
        <f t="shared" si="40"/>
        <v>114</v>
      </c>
      <c r="AD557" s="65">
        <v>0</v>
      </c>
      <c r="AE557" s="68">
        <v>0</v>
      </c>
      <c r="AF557" s="65">
        <v>0</v>
      </c>
      <c r="AG557" s="77" t="s">
        <v>89</v>
      </c>
      <c r="AH557" s="49">
        <f t="shared" si="41"/>
        <v>0</v>
      </c>
      <c r="AI557" s="65">
        <v>0</v>
      </c>
      <c r="AJ557" s="68">
        <v>0</v>
      </c>
      <c r="AK557" s="65" t="s">
        <v>89</v>
      </c>
      <c r="AL557" s="78" t="s">
        <v>89</v>
      </c>
      <c r="AM557" s="65">
        <v>0</v>
      </c>
      <c r="AN557" s="78" t="s">
        <v>89</v>
      </c>
      <c r="AO557" s="78" t="s">
        <v>89</v>
      </c>
      <c r="AP557" s="78" t="s">
        <v>89</v>
      </c>
      <c r="AQ557" s="49">
        <f t="shared" si="42"/>
        <v>0</v>
      </c>
      <c r="AR557" s="49">
        <f>+L557+AE557-AJ557</f>
        <v>11361600</v>
      </c>
      <c r="AS557" s="65" t="s">
        <v>90</v>
      </c>
      <c r="AT557" s="68">
        <v>0</v>
      </c>
      <c r="AU557" s="65" t="s">
        <v>90</v>
      </c>
      <c r="AV557" s="68">
        <v>0</v>
      </c>
      <c r="AW557" s="75" t="s">
        <v>89</v>
      </c>
      <c r="AX557" s="224">
        <v>0</v>
      </c>
      <c r="AY557" s="79">
        <f t="shared" si="43"/>
        <v>11361600</v>
      </c>
      <c r="AZ557" s="223">
        <f t="shared" si="44"/>
        <v>0</v>
      </c>
      <c r="BA557" s="74">
        <v>0</v>
      </c>
      <c r="BB557" s="75" t="s">
        <v>89</v>
      </c>
      <c r="BC557" s="65" t="s">
        <v>108</v>
      </c>
      <c r="BD557" s="400" t="s">
        <v>5318</v>
      </c>
      <c r="BE557" s="221" t="s">
        <v>87</v>
      </c>
      <c r="BF557" s="221" t="s">
        <v>87</v>
      </c>
    </row>
    <row r="558" spans="2:58" x14ac:dyDescent="0.25">
      <c r="B558" s="221">
        <v>2025</v>
      </c>
      <c r="C558" s="221">
        <v>891780111</v>
      </c>
      <c r="D558" s="221" t="s">
        <v>78</v>
      </c>
      <c r="E558" s="49" t="s">
        <v>5317</v>
      </c>
      <c r="F558" s="65" t="s">
        <v>5316</v>
      </c>
      <c r="G558" s="65">
        <v>0</v>
      </c>
      <c r="H558" s="65" t="s">
        <v>81</v>
      </c>
      <c r="I558" s="65" t="s">
        <v>3368</v>
      </c>
      <c r="J558" s="67" t="s">
        <v>83</v>
      </c>
      <c r="K558" s="66" t="s">
        <v>3367</v>
      </c>
      <c r="L558" s="68">
        <v>11361600</v>
      </c>
      <c r="M558" s="65" t="s">
        <v>85</v>
      </c>
      <c r="N558" s="66" t="s">
        <v>5315</v>
      </c>
      <c r="O558" s="66">
        <v>19619205</v>
      </c>
      <c r="P558" s="66">
        <v>1707</v>
      </c>
      <c r="Q558" s="70">
        <v>45870</v>
      </c>
      <c r="R558" s="66">
        <v>7490134800</v>
      </c>
      <c r="S558" s="70">
        <v>45877</v>
      </c>
      <c r="T558" s="68">
        <v>11361600</v>
      </c>
      <c r="U558" s="68">
        <v>27728</v>
      </c>
      <c r="V558" s="65" t="s">
        <v>87</v>
      </c>
      <c r="W558" s="68">
        <v>1082939683</v>
      </c>
      <c r="X558" s="67" t="s">
        <v>3365</v>
      </c>
      <c r="Y558" s="70">
        <v>45877</v>
      </c>
      <c r="Z558" s="70">
        <v>45877</v>
      </c>
      <c r="AA558" s="70" t="s">
        <v>89</v>
      </c>
      <c r="AB558" s="70">
        <v>45991</v>
      </c>
      <c r="AC558" s="49">
        <f t="shared" si="40"/>
        <v>114</v>
      </c>
      <c r="AD558" s="65">
        <v>0</v>
      </c>
      <c r="AE558" s="68">
        <v>0</v>
      </c>
      <c r="AF558" s="65">
        <v>0</v>
      </c>
      <c r="AG558" s="77" t="s">
        <v>89</v>
      </c>
      <c r="AH558" s="49">
        <f t="shared" si="41"/>
        <v>0</v>
      </c>
      <c r="AI558" s="65">
        <v>0</v>
      </c>
      <c r="AJ558" s="68">
        <v>0</v>
      </c>
      <c r="AK558" s="65" t="s">
        <v>89</v>
      </c>
      <c r="AL558" s="78" t="s">
        <v>89</v>
      </c>
      <c r="AM558" s="65">
        <v>0</v>
      </c>
      <c r="AN558" s="78" t="s">
        <v>89</v>
      </c>
      <c r="AO558" s="78" t="s">
        <v>89</v>
      </c>
      <c r="AP558" s="78" t="s">
        <v>89</v>
      </c>
      <c r="AQ558" s="49">
        <f t="shared" si="42"/>
        <v>0</v>
      </c>
      <c r="AR558" s="49">
        <f>+L558+AE558-AJ558</f>
        <v>11361600</v>
      </c>
      <c r="AS558" s="65" t="s">
        <v>90</v>
      </c>
      <c r="AT558" s="68">
        <v>0</v>
      </c>
      <c r="AU558" s="65" t="s">
        <v>90</v>
      </c>
      <c r="AV558" s="68">
        <v>0</v>
      </c>
      <c r="AW558" s="75" t="s">
        <v>89</v>
      </c>
      <c r="AX558" s="224">
        <v>0</v>
      </c>
      <c r="AY558" s="79">
        <f t="shared" si="43"/>
        <v>11361600</v>
      </c>
      <c r="AZ558" s="223">
        <f t="shared" si="44"/>
        <v>0</v>
      </c>
      <c r="BA558" s="74">
        <v>0</v>
      </c>
      <c r="BB558" s="75" t="s">
        <v>89</v>
      </c>
      <c r="BC558" s="65" t="s">
        <v>108</v>
      </c>
      <c r="BD558" s="400" t="s">
        <v>5314</v>
      </c>
      <c r="BE558" s="221" t="s">
        <v>87</v>
      </c>
      <c r="BF558" s="221" t="s">
        <v>87</v>
      </c>
    </row>
    <row r="559" spans="2:58" x14ac:dyDescent="0.25">
      <c r="B559" s="221">
        <v>2025</v>
      </c>
      <c r="C559" s="221">
        <v>891780111</v>
      </c>
      <c r="D559" s="221" t="s">
        <v>78</v>
      </c>
      <c r="E559" s="49" t="s">
        <v>5313</v>
      </c>
      <c r="F559" s="65" t="s">
        <v>5312</v>
      </c>
      <c r="G559" s="65">
        <v>0</v>
      </c>
      <c r="H559" s="65" t="s">
        <v>81</v>
      </c>
      <c r="I559" s="65" t="s">
        <v>3368</v>
      </c>
      <c r="J559" s="67" t="s">
        <v>83</v>
      </c>
      <c r="K559" s="66" t="s">
        <v>3497</v>
      </c>
      <c r="L559" s="68">
        <v>11361600</v>
      </c>
      <c r="M559" s="65" t="s">
        <v>85</v>
      </c>
      <c r="N559" s="66" t="s">
        <v>5311</v>
      </c>
      <c r="O559" s="66">
        <v>72309301</v>
      </c>
      <c r="P559" s="66">
        <v>1707</v>
      </c>
      <c r="Q559" s="70">
        <v>45870</v>
      </c>
      <c r="R559" s="66">
        <v>7490134800</v>
      </c>
      <c r="S559" s="70">
        <v>45877</v>
      </c>
      <c r="T559" s="68">
        <v>11361600</v>
      </c>
      <c r="U559" s="68">
        <v>27727</v>
      </c>
      <c r="V559" s="65" t="s">
        <v>87</v>
      </c>
      <c r="W559" s="68">
        <v>1082939683</v>
      </c>
      <c r="X559" s="67" t="s">
        <v>3365</v>
      </c>
      <c r="Y559" s="70">
        <v>45877</v>
      </c>
      <c r="Z559" s="70">
        <v>45877</v>
      </c>
      <c r="AA559" s="70" t="s">
        <v>89</v>
      </c>
      <c r="AB559" s="70">
        <v>45991</v>
      </c>
      <c r="AC559" s="49">
        <f t="shared" si="40"/>
        <v>114</v>
      </c>
      <c r="AD559" s="65">
        <v>0</v>
      </c>
      <c r="AE559" s="68">
        <v>0</v>
      </c>
      <c r="AF559" s="65">
        <v>0</v>
      </c>
      <c r="AG559" s="77" t="s">
        <v>89</v>
      </c>
      <c r="AH559" s="49">
        <f t="shared" si="41"/>
        <v>0</v>
      </c>
      <c r="AI559" s="65">
        <v>0</v>
      </c>
      <c r="AJ559" s="68">
        <v>0</v>
      </c>
      <c r="AK559" s="65" t="s">
        <v>89</v>
      </c>
      <c r="AL559" s="78" t="s">
        <v>89</v>
      </c>
      <c r="AM559" s="65">
        <v>0</v>
      </c>
      <c r="AN559" s="78" t="s">
        <v>89</v>
      </c>
      <c r="AO559" s="78" t="s">
        <v>89</v>
      </c>
      <c r="AP559" s="78" t="s">
        <v>89</v>
      </c>
      <c r="AQ559" s="49">
        <f t="shared" si="42"/>
        <v>0</v>
      </c>
      <c r="AR559" s="49">
        <f>+L559+AE559-AJ559</f>
        <v>11361600</v>
      </c>
      <c r="AS559" s="65" t="s">
        <v>90</v>
      </c>
      <c r="AT559" s="68">
        <v>0</v>
      </c>
      <c r="AU559" s="65" t="s">
        <v>90</v>
      </c>
      <c r="AV559" s="68">
        <v>0</v>
      </c>
      <c r="AW559" s="75" t="s">
        <v>89</v>
      </c>
      <c r="AX559" s="224">
        <v>0</v>
      </c>
      <c r="AY559" s="79">
        <f t="shared" si="43"/>
        <v>11361600</v>
      </c>
      <c r="AZ559" s="223">
        <f t="shared" si="44"/>
        <v>0</v>
      </c>
      <c r="BA559" s="74">
        <v>0</v>
      </c>
      <c r="BB559" s="75" t="s">
        <v>89</v>
      </c>
      <c r="BC559" s="65" t="s">
        <v>108</v>
      </c>
      <c r="BD559" s="400" t="s">
        <v>5310</v>
      </c>
      <c r="BE559" s="221" t="s">
        <v>87</v>
      </c>
      <c r="BF559" s="221" t="s">
        <v>87</v>
      </c>
    </row>
    <row r="560" spans="2:58" x14ac:dyDescent="0.25">
      <c r="B560" s="221">
        <v>2025</v>
      </c>
      <c r="C560" s="221">
        <v>891780111</v>
      </c>
      <c r="D560" s="221" t="s">
        <v>78</v>
      </c>
      <c r="E560" s="49" t="s">
        <v>5309</v>
      </c>
      <c r="F560" s="65" t="s">
        <v>5308</v>
      </c>
      <c r="G560" s="65">
        <v>0</v>
      </c>
      <c r="H560" s="65" t="s">
        <v>81</v>
      </c>
      <c r="I560" s="65" t="s">
        <v>3368</v>
      </c>
      <c r="J560" s="67" t="s">
        <v>83</v>
      </c>
      <c r="K560" s="66" t="s">
        <v>3367</v>
      </c>
      <c r="L560" s="68">
        <v>11361600</v>
      </c>
      <c r="M560" s="65" t="s">
        <v>85</v>
      </c>
      <c r="N560" s="66" t="s">
        <v>5307</v>
      </c>
      <c r="O560" s="66">
        <v>19790795</v>
      </c>
      <c r="P560" s="66">
        <v>1707</v>
      </c>
      <c r="Q560" s="70">
        <v>45870</v>
      </c>
      <c r="R560" s="66">
        <v>7490134800</v>
      </c>
      <c r="S560" s="70">
        <v>45877</v>
      </c>
      <c r="T560" s="68">
        <v>11361600</v>
      </c>
      <c r="U560" s="68">
        <v>27726</v>
      </c>
      <c r="V560" s="65" t="s">
        <v>87</v>
      </c>
      <c r="W560" s="68">
        <v>1082939683</v>
      </c>
      <c r="X560" s="67" t="s">
        <v>3365</v>
      </c>
      <c r="Y560" s="70">
        <v>45877</v>
      </c>
      <c r="Z560" s="70">
        <v>45877</v>
      </c>
      <c r="AA560" s="70" t="s">
        <v>89</v>
      </c>
      <c r="AB560" s="70">
        <v>45991</v>
      </c>
      <c r="AC560" s="49">
        <f t="shared" si="40"/>
        <v>114</v>
      </c>
      <c r="AD560" s="65">
        <v>0</v>
      </c>
      <c r="AE560" s="68">
        <v>0</v>
      </c>
      <c r="AF560" s="65">
        <v>0</v>
      </c>
      <c r="AG560" s="77" t="s">
        <v>89</v>
      </c>
      <c r="AH560" s="49">
        <f t="shared" si="41"/>
        <v>0</v>
      </c>
      <c r="AI560" s="65">
        <v>0</v>
      </c>
      <c r="AJ560" s="68">
        <v>0</v>
      </c>
      <c r="AK560" s="65" t="s">
        <v>89</v>
      </c>
      <c r="AL560" s="78" t="s">
        <v>89</v>
      </c>
      <c r="AM560" s="65">
        <v>0</v>
      </c>
      <c r="AN560" s="78" t="s">
        <v>89</v>
      </c>
      <c r="AO560" s="78" t="s">
        <v>89</v>
      </c>
      <c r="AP560" s="78" t="s">
        <v>89</v>
      </c>
      <c r="AQ560" s="49">
        <f t="shared" si="42"/>
        <v>0</v>
      </c>
      <c r="AR560" s="49">
        <f>+L560+AE560-AJ560</f>
        <v>11361600</v>
      </c>
      <c r="AS560" s="65" t="s">
        <v>90</v>
      </c>
      <c r="AT560" s="68">
        <v>0</v>
      </c>
      <c r="AU560" s="65" t="s">
        <v>90</v>
      </c>
      <c r="AV560" s="68">
        <v>0</v>
      </c>
      <c r="AW560" s="75" t="s">
        <v>89</v>
      </c>
      <c r="AX560" s="224">
        <v>0</v>
      </c>
      <c r="AY560" s="79">
        <f t="shared" si="43"/>
        <v>11361600</v>
      </c>
      <c r="AZ560" s="223">
        <f t="shared" si="44"/>
        <v>0</v>
      </c>
      <c r="BA560" s="74">
        <v>0</v>
      </c>
      <c r="BB560" s="75" t="s">
        <v>89</v>
      </c>
      <c r="BC560" s="65" t="s">
        <v>108</v>
      </c>
      <c r="BD560" s="400" t="s">
        <v>5306</v>
      </c>
      <c r="BE560" s="221" t="s">
        <v>87</v>
      </c>
      <c r="BF560" s="221" t="s">
        <v>87</v>
      </c>
    </row>
    <row r="561" spans="2:58" x14ac:dyDescent="0.25">
      <c r="B561" s="221">
        <v>2025</v>
      </c>
      <c r="C561" s="221">
        <v>891780111</v>
      </c>
      <c r="D561" s="221" t="s">
        <v>78</v>
      </c>
      <c r="E561" s="49" t="s">
        <v>5305</v>
      </c>
      <c r="F561" s="65" t="s">
        <v>5304</v>
      </c>
      <c r="G561" s="65">
        <v>0</v>
      </c>
      <c r="H561" s="65" t="s">
        <v>81</v>
      </c>
      <c r="I561" s="65" t="s">
        <v>3368</v>
      </c>
      <c r="J561" s="67" t="s">
        <v>83</v>
      </c>
      <c r="K561" s="66" t="s">
        <v>3522</v>
      </c>
      <c r="L561" s="68">
        <v>11361600</v>
      </c>
      <c r="M561" s="65" t="s">
        <v>85</v>
      </c>
      <c r="N561" s="66" t="s">
        <v>5303</v>
      </c>
      <c r="O561" s="66">
        <v>12402182</v>
      </c>
      <c r="P561" s="66">
        <v>1707</v>
      </c>
      <c r="Q561" s="70">
        <v>45870</v>
      </c>
      <c r="R561" s="66">
        <v>7490134800</v>
      </c>
      <c r="S561" s="70">
        <v>45877</v>
      </c>
      <c r="T561" s="68">
        <v>11361600</v>
      </c>
      <c r="U561" s="68">
        <v>27725</v>
      </c>
      <c r="V561" s="65" t="s">
        <v>87</v>
      </c>
      <c r="W561" s="68">
        <v>1082939683</v>
      </c>
      <c r="X561" s="67" t="s">
        <v>3365</v>
      </c>
      <c r="Y561" s="70">
        <v>45877</v>
      </c>
      <c r="Z561" s="70">
        <v>45877</v>
      </c>
      <c r="AA561" s="70" t="s">
        <v>89</v>
      </c>
      <c r="AB561" s="70">
        <v>45991</v>
      </c>
      <c r="AC561" s="49">
        <f t="shared" si="40"/>
        <v>114</v>
      </c>
      <c r="AD561" s="65">
        <v>0</v>
      </c>
      <c r="AE561" s="68">
        <v>0</v>
      </c>
      <c r="AF561" s="65">
        <v>0</v>
      </c>
      <c r="AG561" s="77" t="s">
        <v>89</v>
      </c>
      <c r="AH561" s="49">
        <f t="shared" si="41"/>
        <v>0</v>
      </c>
      <c r="AI561" s="65">
        <v>0</v>
      </c>
      <c r="AJ561" s="68">
        <v>0</v>
      </c>
      <c r="AK561" s="65" t="s">
        <v>89</v>
      </c>
      <c r="AL561" s="78" t="s">
        <v>89</v>
      </c>
      <c r="AM561" s="65">
        <v>0</v>
      </c>
      <c r="AN561" s="78" t="s">
        <v>89</v>
      </c>
      <c r="AO561" s="78" t="s">
        <v>89</v>
      </c>
      <c r="AP561" s="78" t="s">
        <v>89</v>
      </c>
      <c r="AQ561" s="49">
        <f t="shared" si="42"/>
        <v>0</v>
      </c>
      <c r="AR561" s="49">
        <f>+L561+AE561-AJ561</f>
        <v>11361600</v>
      </c>
      <c r="AS561" s="65" t="s">
        <v>90</v>
      </c>
      <c r="AT561" s="68">
        <v>0</v>
      </c>
      <c r="AU561" s="65" t="s">
        <v>90</v>
      </c>
      <c r="AV561" s="68">
        <v>0</v>
      </c>
      <c r="AW561" s="75" t="s">
        <v>89</v>
      </c>
      <c r="AX561" s="224">
        <v>0</v>
      </c>
      <c r="AY561" s="79">
        <f t="shared" si="43"/>
        <v>11361600</v>
      </c>
      <c r="AZ561" s="223">
        <f t="shared" si="44"/>
        <v>0</v>
      </c>
      <c r="BA561" s="74">
        <v>0</v>
      </c>
      <c r="BB561" s="75" t="s">
        <v>89</v>
      </c>
      <c r="BC561" s="65" t="s">
        <v>108</v>
      </c>
      <c r="BD561" s="400" t="s">
        <v>5302</v>
      </c>
      <c r="BE561" s="221" t="s">
        <v>87</v>
      </c>
      <c r="BF561" s="221" t="s">
        <v>87</v>
      </c>
    </row>
    <row r="562" spans="2:58" x14ac:dyDescent="0.25">
      <c r="B562" s="221">
        <v>2025</v>
      </c>
      <c r="C562" s="221">
        <v>891780111</v>
      </c>
      <c r="D562" s="221" t="s">
        <v>78</v>
      </c>
      <c r="E562" s="49" t="s">
        <v>5301</v>
      </c>
      <c r="F562" s="65" t="s">
        <v>5300</v>
      </c>
      <c r="G562" s="65">
        <v>0</v>
      </c>
      <c r="H562" s="65" t="s">
        <v>81</v>
      </c>
      <c r="I562" s="65" t="s">
        <v>3368</v>
      </c>
      <c r="J562" s="67" t="s">
        <v>83</v>
      </c>
      <c r="K562" s="66" t="s">
        <v>3522</v>
      </c>
      <c r="L562" s="68">
        <v>11361600</v>
      </c>
      <c r="M562" s="65" t="s">
        <v>85</v>
      </c>
      <c r="N562" s="66" t="s">
        <v>5299</v>
      </c>
      <c r="O562" s="66">
        <v>1082044888</v>
      </c>
      <c r="P562" s="66">
        <v>1707</v>
      </c>
      <c r="Q562" s="70">
        <v>45870</v>
      </c>
      <c r="R562" s="66">
        <v>7490134800</v>
      </c>
      <c r="S562" s="70">
        <v>45877</v>
      </c>
      <c r="T562" s="68">
        <v>11361600</v>
      </c>
      <c r="U562" s="68">
        <v>27724</v>
      </c>
      <c r="V562" s="65" t="s">
        <v>87</v>
      </c>
      <c r="W562" s="68">
        <v>1082939683</v>
      </c>
      <c r="X562" s="67" t="s">
        <v>3365</v>
      </c>
      <c r="Y562" s="70">
        <v>45877</v>
      </c>
      <c r="Z562" s="70">
        <v>45877</v>
      </c>
      <c r="AA562" s="70" t="s">
        <v>89</v>
      </c>
      <c r="AB562" s="70">
        <v>45991</v>
      </c>
      <c r="AC562" s="49">
        <f t="shared" si="40"/>
        <v>114</v>
      </c>
      <c r="AD562" s="65">
        <v>0</v>
      </c>
      <c r="AE562" s="68">
        <v>0</v>
      </c>
      <c r="AF562" s="65">
        <v>0</v>
      </c>
      <c r="AG562" s="77" t="s">
        <v>89</v>
      </c>
      <c r="AH562" s="49">
        <f t="shared" si="41"/>
        <v>0</v>
      </c>
      <c r="AI562" s="65">
        <v>0</v>
      </c>
      <c r="AJ562" s="68">
        <v>0</v>
      </c>
      <c r="AK562" s="65" t="s">
        <v>89</v>
      </c>
      <c r="AL562" s="78" t="s">
        <v>89</v>
      </c>
      <c r="AM562" s="65">
        <v>0</v>
      </c>
      <c r="AN562" s="78" t="s">
        <v>89</v>
      </c>
      <c r="AO562" s="78" t="s">
        <v>89</v>
      </c>
      <c r="AP562" s="78" t="s">
        <v>89</v>
      </c>
      <c r="AQ562" s="49">
        <f t="shared" si="42"/>
        <v>0</v>
      </c>
      <c r="AR562" s="49">
        <f>+L562+AE562-AJ562</f>
        <v>11361600</v>
      </c>
      <c r="AS562" s="65" t="s">
        <v>90</v>
      </c>
      <c r="AT562" s="68">
        <v>0</v>
      </c>
      <c r="AU562" s="65" t="s">
        <v>90</v>
      </c>
      <c r="AV562" s="68">
        <v>0</v>
      </c>
      <c r="AW562" s="75" t="s">
        <v>89</v>
      </c>
      <c r="AX562" s="224">
        <v>0</v>
      </c>
      <c r="AY562" s="79">
        <f t="shared" si="43"/>
        <v>11361600</v>
      </c>
      <c r="AZ562" s="223">
        <f t="shared" si="44"/>
        <v>0</v>
      </c>
      <c r="BA562" s="74">
        <v>0</v>
      </c>
      <c r="BB562" s="75" t="s">
        <v>89</v>
      </c>
      <c r="BC562" s="65" t="s">
        <v>108</v>
      </c>
      <c r="BD562" s="400" t="s">
        <v>5298</v>
      </c>
      <c r="BE562" s="221" t="s">
        <v>87</v>
      </c>
      <c r="BF562" s="221" t="s">
        <v>87</v>
      </c>
    </row>
    <row r="563" spans="2:58" x14ac:dyDescent="0.25">
      <c r="B563" s="221">
        <v>2025</v>
      </c>
      <c r="C563" s="221">
        <v>891780111</v>
      </c>
      <c r="D563" s="221" t="s">
        <v>78</v>
      </c>
      <c r="E563" s="49" t="s">
        <v>5297</v>
      </c>
      <c r="F563" s="65" t="s">
        <v>5296</v>
      </c>
      <c r="G563" s="65">
        <v>0</v>
      </c>
      <c r="H563" s="65" t="s">
        <v>81</v>
      </c>
      <c r="I563" s="65" t="s">
        <v>3368</v>
      </c>
      <c r="J563" s="67" t="s">
        <v>83</v>
      </c>
      <c r="K563" s="66" t="s">
        <v>5177</v>
      </c>
      <c r="L563" s="68">
        <v>11361600</v>
      </c>
      <c r="M563" s="65" t="s">
        <v>85</v>
      </c>
      <c r="N563" s="66" t="s">
        <v>5295</v>
      </c>
      <c r="O563" s="66">
        <v>22547423</v>
      </c>
      <c r="P563" s="66">
        <v>1707</v>
      </c>
      <c r="Q563" s="70">
        <v>45870</v>
      </c>
      <c r="R563" s="66">
        <v>7490134800</v>
      </c>
      <c r="S563" s="70">
        <v>45877</v>
      </c>
      <c r="T563" s="68">
        <v>11361600</v>
      </c>
      <c r="U563" s="68">
        <v>27723</v>
      </c>
      <c r="V563" s="65" t="s">
        <v>87</v>
      </c>
      <c r="W563" s="68">
        <v>1082939683</v>
      </c>
      <c r="X563" s="67" t="s">
        <v>3365</v>
      </c>
      <c r="Y563" s="70">
        <v>45877</v>
      </c>
      <c r="Z563" s="70">
        <v>45877</v>
      </c>
      <c r="AA563" s="70" t="s">
        <v>89</v>
      </c>
      <c r="AB563" s="70">
        <v>45991</v>
      </c>
      <c r="AC563" s="49">
        <f t="shared" si="40"/>
        <v>114</v>
      </c>
      <c r="AD563" s="65">
        <v>0</v>
      </c>
      <c r="AE563" s="68">
        <v>0</v>
      </c>
      <c r="AF563" s="65">
        <v>0</v>
      </c>
      <c r="AG563" s="77" t="s">
        <v>89</v>
      </c>
      <c r="AH563" s="49">
        <f t="shared" si="41"/>
        <v>0</v>
      </c>
      <c r="AI563" s="65">
        <v>0</v>
      </c>
      <c r="AJ563" s="68">
        <v>0</v>
      </c>
      <c r="AK563" s="65" t="s">
        <v>89</v>
      </c>
      <c r="AL563" s="78" t="s">
        <v>89</v>
      </c>
      <c r="AM563" s="65">
        <v>0</v>
      </c>
      <c r="AN563" s="78" t="s">
        <v>89</v>
      </c>
      <c r="AO563" s="78" t="s">
        <v>89</v>
      </c>
      <c r="AP563" s="78" t="s">
        <v>89</v>
      </c>
      <c r="AQ563" s="49">
        <f t="shared" si="42"/>
        <v>0</v>
      </c>
      <c r="AR563" s="49">
        <f>+L563+AE563-AJ563</f>
        <v>11361600</v>
      </c>
      <c r="AS563" s="65" t="s">
        <v>90</v>
      </c>
      <c r="AT563" s="68">
        <v>0</v>
      </c>
      <c r="AU563" s="65" t="s">
        <v>90</v>
      </c>
      <c r="AV563" s="68">
        <v>0</v>
      </c>
      <c r="AW563" s="75" t="s">
        <v>89</v>
      </c>
      <c r="AX563" s="224">
        <v>0</v>
      </c>
      <c r="AY563" s="79">
        <f t="shared" si="43"/>
        <v>11361600</v>
      </c>
      <c r="AZ563" s="223">
        <f t="shared" si="44"/>
        <v>0</v>
      </c>
      <c r="BA563" s="74">
        <v>0</v>
      </c>
      <c r="BB563" s="75" t="s">
        <v>89</v>
      </c>
      <c r="BC563" s="65" t="s">
        <v>108</v>
      </c>
      <c r="BD563" s="400" t="s">
        <v>5294</v>
      </c>
      <c r="BE563" s="221" t="s">
        <v>87</v>
      </c>
      <c r="BF563" s="221" t="s">
        <v>87</v>
      </c>
    </row>
    <row r="564" spans="2:58" x14ac:dyDescent="0.25">
      <c r="B564" s="221">
        <v>2025</v>
      </c>
      <c r="C564" s="221">
        <v>891780111</v>
      </c>
      <c r="D564" s="221" t="s">
        <v>78</v>
      </c>
      <c r="E564" s="49" t="s">
        <v>5293</v>
      </c>
      <c r="F564" s="65" t="s">
        <v>5292</v>
      </c>
      <c r="G564" s="65">
        <v>0</v>
      </c>
      <c r="H564" s="65" t="s">
        <v>81</v>
      </c>
      <c r="I564" s="65" t="s">
        <v>3368</v>
      </c>
      <c r="J564" s="67" t="s">
        <v>83</v>
      </c>
      <c r="K564" s="66" t="s">
        <v>3367</v>
      </c>
      <c r="L564" s="68">
        <v>11361600</v>
      </c>
      <c r="M564" s="65" t="s">
        <v>85</v>
      </c>
      <c r="N564" s="66" t="s">
        <v>5291</v>
      </c>
      <c r="O564" s="66">
        <v>1082046180</v>
      </c>
      <c r="P564" s="66">
        <v>1707</v>
      </c>
      <c r="Q564" s="70">
        <v>45870</v>
      </c>
      <c r="R564" s="66">
        <v>7490134800</v>
      </c>
      <c r="S564" s="70">
        <v>45877</v>
      </c>
      <c r="T564" s="68">
        <v>11361600</v>
      </c>
      <c r="U564" s="68">
        <v>27722</v>
      </c>
      <c r="V564" s="65" t="s">
        <v>87</v>
      </c>
      <c r="W564" s="68">
        <v>1082939683</v>
      </c>
      <c r="X564" s="67" t="s">
        <v>3365</v>
      </c>
      <c r="Y564" s="70">
        <v>45877</v>
      </c>
      <c r="Z564" s="70">
        <v>45877</v>
      </c>
      <c r="AA564" s="70" t="s">
        <v>89</v>
      </c>
      <c r="AB564" s="70">
        <v>45991</v>
      </c>
      <c r="AC564" s="49">
        <f t="shared" si="40"/>
        <v>114</v>
      </c>
      <c r="AD564" s="65">
        <v>0</v>
      </c>
      <c r="AE564" s="68">
        <v>0</v>
      </c>
      <c r="AF564" s="65">
        <v>0</v>
      </c>
      <c r="AG564" s="77" t="s">
        <v>89</v>
      </c>
      <c r="AH564" s="49">
        <f t="shared" si="41"/>
        <v>0</v>
      </c>
      <c r="AI564" s="65">
        <v>0</v>
      </c>
      <c r="AJ564" s="68">
        <v>0</v>
      </c>
      <c r="AK564" s="65" t="s">
        <v>89</v>
      </c>
      <c r="AL564" s="78" t="s">
        <v>89</v>
      </c>
      <c r="AM564" s="65">
        <v>0</v>
      </c>
      <c r="AN564" s="78" t="s">
        <v>89</v>
      </c>
      <c r="AO564" s="78" t="s">
        <v>89</v>
      </c>
      <c r="AP564" s="78" t="s">
        <v>89</v>
      </c>
      <c r="AQ564" s="49">
        <f t="shared" si="42"/>
        <v>0</v>
      </c>
      <c r="AR564" s="49">
        <f>+L564+AE564-AJ564</f>
        <v>11361600</v>
      </c>
      <c r="AS564" s="65" t="s">
        <v>90</v>
      </c>
      <c r="AT564" s="68">
        <v>0</v>
      </c>
      <c r="AU564" s="65" t="s">
        <v>90</v>
      </c>
      <c r="AV564" s="68">
        <v>0</v>
      </c>
      <c r="AW564" s="75" t="s">
        <v>89</v>
      </c>
      <c r="AX564" s="224">
        <v>0</v>
      </c>
      <c r="AY564" s="79">
        <f t="shared" si="43"/>
        <v>11361600</v>
      </c>
      <c r="AZ564" s="223">
        <f t="shared" si="44"/>
        <v>0</v>
      </c>
      <c r="BA564" s="74">
        <v>0</v>
      </c>
      <c r="BB564" s="75" t="s">
        <v>89</v>
      </c>
      <c r="BC564" s="65" t="s">
        <v>108</v>
      </c>
      <c r="BD564" s="400" t="s">
        <v>5290</v>
      </c>
      <c r="BE564" s="221" t="s">
        <v>87</v>
      </c>
      <c r="BF564" s="221" t="s">
        <v>87</v>
      </c>
    </row>
    <row r="565" spans="2:58" x14ac:dyDescent="0.25">
      <c r="B565" s="221">
        <v>2025</v>
      </c>
      <c r="C565" s="221">
        <v>891780111</v>
      </c>
      <c r="D565" s="221" t="s">
        <v>78</v>
      </c>
      <c r="E565" s="49" t="s">
        <v>5289</v>
      </c>
      <c r="F565" s="65" t="s">
        <v>5288</v>
      </c>
      <c r="G565" s="65">
        <v>0</v>
      </c>
      <c r="H565" s="65" t="s">
        <v>81</v>
      </c>
      <c r="I565" s="65" t="s">
        <v>3368</v>
      </c>
      <c r="J565" s="67" t="s">
        <v>83</v>
      </c>
      <c r="K565" s="66" t="s">
        <v>5287</v>
      </c>
      <c r="L565" s="68">
        <v>11361600</v>
      </c>
      <c r="M565" s="65" t="s">
        <v>85</v>
      </c>
      <c r="N565" s="66" t="s">
        <v>5286</v>
      </c>
      <c r="O565" s="66">
        <v>1001934797</v>
      </c>
      <c r="P565" s="66">
        <v>1707</v>
      </c>
      <c r="Q565" s="70">
        <v>45870</v>
      </c>
      <c r="R565" s="66">
        <v>7490134800</v>
      </c>
      <c r="S565" s="70">
        <v>45877</v>
      </c>
      <c r="T565" s="68">
        <v>11361600</v>
      </c>
      <c r="U565" s="68">
        <v>27721</v>
      </c>
      <c r="V565" s="65" t="s">
        <v>87</v>
      </c>
      <c r="W565" s="68">
        <v>1082939683</v>
      </c>
      <c r="X565" s="67" t="s">
        <v>3365</v>
      </c>
      <c r="Y565" s="70">
        <v>45877</v>
      </c>
      <c r="Z565" s="70">
        <v>45877</v>
      </c>
      <c r="AA565" s="70" t="s">
        <v>89</v>
      </c>
      <c r="AB565" s="70">
        <v>45991</v>
      </c>
      <c r="AC565" s="49">
        <f t="shared" si="40"/>
        <v>114</v>
      </c>
      <c r="AD565" s="65">
        <v>0</v>
      </c>
      <c r="AE565" s="68">
        <v>0</v>
      </c>
      <c r="AF565" s="65">
        <v>0</v>
      </c>
      <c r="AG565" s="77" t="s">
        <v>89</v>
      </c>
      <c r="AH565" s="49">
        <f t="shared" si="41"/>
        <v>0</v>
      </c>
      <c r="AI565" s="65">
        <v>0</v>
      </c>
      <c r="AJ565" s="68">
        <v>0</v>
      </c>
      <c r="AK565" s="65" t="s">
        <v>89</v>
      </c>
      <c r="AL565" s="78" t="s">
        <v>89</v>
      </c>
      <c r="AM565" s="65">
        <v>0</v>
      </c>
      <c r="AN565" s="78" t="s">
        <v>89</v>
      </c>
      <c r="AO565" s="78" t="s">
        <v>89</v>
      </c>
      <c r="AP565" s="78" t="s">
        <v>89</v>
      </c>
      <c r="AQ565" s="49">
        <f t="shared" si="42"/>
        <v>0</v>
      </c>
      <c r="AR565" s="49">
        <f>+L565+AE565-AJ565</f>
        <v>11361600</v>
      </c>
      <c r="AS565" s="65" t="s">
        <v>90</v>
      </c>
      <c r="AT565" s="68">
        <v>0</v>
      </c>
      <c r="AU565" s="65" t="s">
        <v>90</v>
      </c>
      <c r="AV565" s="68">
        <v>0</v>
      </c>
      <c r="AW565" s="75" t="s">
        <v>89</v>
      </c>
      <c r="AX565" s="224">
        <v>0</v>
      </c>
      <c r="AY565" s="79">
        <f t="shared" si="43"/>
        <v>11361600</v>
      </c>
      <c r="AZ565" s="223">
        <f t="shared" si="44"/>
        <v>0</v>
      </c>
      <c r="BA565" s="74">
        <v>0</v>
      </c>
      <c r="BB565" s="75" t="s">
        <v>89</v>
      </c>
      <c r="BC565" s="65" t="s">
        <v>108</v>
      </c>
      <c r="BD565" s="400" t="s">
        <v>5285</v>
      </c>
      <c r="BE565" s="221" t="s">
        <v>87</v>
      </c>
      <c r="BF565" s="221" t="s">
        <v>87</v>
      </c>
    </row>
    <row r="566" spans="2:58" x14ac:dyDescent="0.25">
      <c r="B566" s="221">
        <v>2025</v>
      </c>
      <c r="C566" s="221">
        <v>891780111</v>
      </c>
      <c r="D566" s="221" t="s">
        <v>78</v>
      </c>
      <c r="E566" s="49" t="s">
        <v>5284</v>
      </c>
      <c r="F566" s="65" t="s">
        <v>5283</v>
      </c>
      <c r="G566" s="65">
        <v>0</v>
      </c>
      <c r="H566" s="65" t="s">
        <v>81</v>
      </c>
      <c r="I566" s="65" t="s">
        <v>3368</v>
      </c>
      <c r="J566" s="67" t="s">
        <v>83</v>
      </c>
      <c r="K566" s="66" t="s">
        <v>5177</v>
      </c>
      <c r="L566" s="68">
        <v>11361600</v>
      </c>
      <c r="M566" s="65" t="s">
        <v>85</v>
      </c>
      <c r="N566" s="66" t="s">
        <v>5282</v>
      </c>
      <c r="O566" s="66">
        <v>1085226189</v>
      </c>
      <c r="P566" s="66">
        <v>1707</v>
      </c>
      <c r="Q566" s="70">
        <v>45870</v>
      </c>
      <c r="R566" s="66">
        <v>7490134800</v>
      </c>
      <c r="S566" s="70">
        <v>45877</v>
      </c>
      <c r="T566" s="68">
        <v>11361600</v>
      </c>
      <c r="U566" s="68">
        <v>27720</v>
      </c>
      <c r="V566" s="65" t="s">
        <v>87</v>
      </c>
      <c r="W566" s="68">
        <v>1082939683</v>
      </c>
      <c r="X566" s="67" t="s">
        <v>3365</v>
      </c>
      <c r="Y566" s="70">
        <v>45877</v>
      </c>
      <c r="Z566" s="70">
        <v>45877</v>
      </c>
      <c r="AA566" s="70" t="s">
        <v>89</v>
      </c>
      <c r="AB566" s="70">
        <v>45991</v>
      </c>
      <c r="AC566" s="49">
        <f t="shared" si="40"/>
        <v>114</v>
      </c>
      <c r="AD566" s="65">
        <v>0</v>
      </c>
      <c r="AE566" s="68">
        <v>0</v>
      </c>
      <c r="AF566" s="65">
        <v>0</v>
      </c>
      <c r="AG566" s="77" t="s">
        <v>89</v>
      </c>
      <c r="AH566" s="49">
        <f t="shared" si="41"/>
        <v>0</v>
      </c>
      <c r="AI566" s="65">
        <v>0</v>
      </c>
      <c r="AJ566" s="68">
        <v>0</v>
      </c>
      <c r="AK566" s="65" t="s">
        <v>89</v>
      </c>
      <c r="AL566" s="78" t="s">
        <v>89</v>
      </c>
      <c r="AM566" s="65">
        <v>0</v>
      </c>
      <c r="AN566" s="78" t="s">
        <v>89</v>
      </c>
      <c r="AO566" s="78" t="s">
        <v>89</v>
      </c>
      <c r="AP566" s="78" t="s">
        <v>89</v>
      </c>
      <c r="AQ566" s="49">
        <f t="shared" si="42"/>
        <v>0</v>
      </c>
      <c r="AR566" s="49">
        <f>+L566+AE566-AJ566</f>
        <v>11361600</v>
      </c>
      <c r="AS566" s="65" t="s">
        <v>90</v>
      </c>
      <c r="AT566" s="68">
        <v>0</v>
      </c>
      <c r="AU566" s="65" t="s">
        <v>90</v>
      </c>
      <c r="AV566" s="68">
        <v>0</v>
      </c>
      <c r="AW566" s="75" t="s">
        <v>89</v>
      </c>
      <c r="AX566" s="224">
        <v>0</v>
      </c>
      <c r="AY566" s="79">
        <f t="shared" si="43"/>
        <v>11361600</v>
      </c>
      <c r="AZ566" s="223">
        <f t="shared" si="44"/>
        <v>0</v>
      </c>
      <c r="BA566" s="74">
        <v>0</v>
      </c>
      <c r="BB566" s="75" t="s">
        <v>89</v>
      </c>
      <c r="BC566" s="65" t="s">
        <v>108</v>
      </c>
      <c r="BD566" s="400" t="s">
        <v>5281</v>
      </c>
      <c r="BE566" s="221" t="s">
        <v>87</v>
      </c>
      <c r="BF566" s="221" t="s">
        <v>87</v>
      </c>
    </row>
    <row r="567" spans="2:58" x14ac:dyDescent="0.25">
      <c r="B567" s="221">
        <v>2025</v>
      </c>
      <c r="C567" s="221">
        <v>891780111</v>
      </c>
      <c r="D567" s="221" t="s">
        <v>78</v>
      </c>
      <c r="E567" s="49" t="s">
        <v>5280</v>
      </c>
      <c r="F567" s="65" t="s">
        <v>5279</v>
      </c>
      <c r="G567" s="65">
        <v>0</v>
      </c>
      <c r="H567" s="65" t="s">
        <v>81</v>
      </c>
      <c r="I567" s="65" t="s">
        <v>3368</v>
      </c>
      <c r="J567" s="67" t="s">
        <v>83</v>
      </c>
      <c r="K567" s="66" t="s">
        <v>5195</v>
      </c>
      <c r="L567" s="68">
        <v>11361600</v>
      </c>
      <c r="M567" s="65" t="s">
        <v>85</v>
      </c>
      <c r="N567" s="66" t="s">
        <v>5278</v>
      </c>
      <c r="O567" s="66">
        <v>72020082</v>
      </c>
      <c r="P567" s="66">
        <v>1707</v>
      </c>
      <c r="Q567" s="70">
        <v>45870</v>
      </c>
      <c r="R567" s="66">
        <v>7490134800</v>
      </c>
      <c r="S567" s="70">
        <v>45877</v>
      </c>
      <c r="T567" s="68">
        <v>11361600</v>
      </c>
      <c r="U567" s="68">
        <v>27719</v>
      </c>
      <c r="V567" s="65" t="s">
        <v>87</v>
      </c>
      <c r="W567" s="68">
        <v>1082939683</v>
      </c>
      <c r="X567" s="67" t="s">
        <v>3365</v>
      </c>
      <c r="Y567" s="70">
        <v>45877</v>
      </c>
      <c r="Z567" s="70">
        <v>45877</v>
      </c>
      <c r="AA567" s="70" t="s">
        <v>89</v>
      </c>
      <c r="AB567" s="70">
        <v>45991</v>
      </c>
      <c r="AC567" s="49">
        <f t="shared" si="40"/>
        <v>114</v>
      </c>
      <c r="AD567" s="65">
        <v>0</v>
      </c>
      <c r="AE567" s="68">
        <v>0</v>
      </c>
      <c r="AF567" s="65">
        <v>0</v>
      </c>
      <c r="AG567" s="77" t="s">
        <v>89</v>
      </c>
      <c r="AH567" s="49">
        <f t="shared" si="41"/>
        <v>0</v>
      </c>
      <c r="AI567" s="65">
        <v>0</v>
      </c>
      <c r="AJ567" s="68">
        <v>0</v>
      </c>
      <c r="AK567" s="65" t="s">
        <v>89</v>
      </c>
      <c r="AL567" s="78" t="s">
        <v>89</v>
      </c>
      <c r="AM567" s="65">
        <v>0</v>
      </c>
      <c r="AN567" s="78" t="s">
        <v>89</v>
      </c>
      <c r="AO567" s="78" t="s">
        <v>89</v>
      </c>
      <c r="AP567" s="78" t="s">
        <v>89</v>
      </c>
      <c r="AQ567" s="49">
        <f t="shared" si="42"/>
        <v>0</v>
      </c>
      <c r="AR567" s="49">
        <f>+L567+AE567-AJ567</f>
        <v>11361600</v>
      </c>
      <c r="AS567" s="65" t="s">
        <v>90</v>
      </c>
      <c r="AT567" s="68">
        <v>0</v>
      </c>
      <c r="AU567" s="65" t="s">
        <v>90</v>
      </c>
      <c r="AV567" s="68">
        <v>0</v>
      </c>
      <c r="AW567" s="75" t="s">
        <v>89</v>
      </c>
      <c r="AX567" s="224">
        <v>0</v>
      </c>
      <c r="AY567" s="79">
        <f t="shared" si="43"/>
        <v>11361600</v>
      </c>
      <c r="AZ567" s="223">
        <f t="shared" si="44"/>
        <v>0</v>
      </c>
      <c r="BA567" s="74">
        <v>0</v>
      </c>
      <c r="BB567" s="75" t="s">
        <v>89</v>
      </c>
      <c r="BC567" s="65" t="s">
        <v>108</v>
      </c>
      <c r="BD567" s="400" t="s">
        <v>5277</v>
      </c>
      <c r="BE567" s="221" t="s">
        <v>87</v>
      </c>
      <c r="BF567" s="221" t="s">
        <v>87</v>
      </c>
    </row>
    <row r="568" spans="2:58" x14ac:dyDescent="0.25">
      <c r="B568" s="221">
        <v>2025</v>
      </c>
      <c r="C568" s="221">
        <v>891780111</v>
      </c>
      <c r="D568" s="221" t="s">
        <v>78</v>
      </c>
      <c r="E568" s="49" t="s">
        <v>5276</v>
      </c>
      <c r="F568" s="65" t="s">
        <v>5275</v>
      </c>
      <c r="G568" s="65">
        <v>0</v>
      </c>
      <c r="H568" s="65" t="s">
        <v>81</v>
      </c>
      <c r="I568" s="65" t="s">
        <v>3368</v>
      </c>
      <c r="J568" s="67" t="s">
        <v>83</v>
      </c>
      <c r="K568" s="66" t="s">
        <v>3619</v>
      </c>
      <c r="L568" s="68">
        <v>11361600</v>
      </c>
      <c r="M568" s="65" t="s">
        <v>85</v>
      </c>
      <c r="N568" s="66" t="s">
        <v>5274</v>
      </c>
      <c r="O568" s="66">
        <v>1130617122</v>
      </c>
      <c r="P568" s="66">
        <v>1707</v>
      </c>
      <c r="Q568" s="70">
        <v>45870</v>
      </c>
      <c r="R568" s="66">
        <v>7490134800</v>
      </c>
      <c r="S568" s="70">
        <v>45877</v>
      </c>
      <c r="T568" s="68">
        <v>11361600</v>
      </c>
      <c r="U568" s="68">
        <v>27718</v>
      </c>
      <c r="V568" s="65" t="s">
        <v>87</v>
      </c>
      <c r="W568" s="68">
        <v>1082939683</v>
      </c>
      <c r="X568" s="67" t="s">
        <v>3365</v>
      </c>
      <c r="Y568" s="70">
        <v>45877</v>
      </c>
      <c r="Z568" s="70">
        <v>45877</v>
      </c>
      <c r="AA568" s="70" t="s">
        <v>89</v>
      </c>
      <c r="AB568" s="70">
        <v>45991</v>
      </c>
      <c r="AC568" s="49">
        <f t="shared" si="40"/>
        <v>114</v>
      </c>
      <c r="AD568" s="65">
        <v>0</v>
      </c>
      <c r="AE568" s="68">
        <v>0</v>
      </c>
      <c r="AF568" s="65">
        <v>0</v>
      </c>
      <c r="AG568" s="77" t="s">
        <v>89</v>
      </c>
      <c r="AH568" s="49">
        <f t="shared" si="41"/>
        <v>0</v>
      </c>
      <c r="AI568" s="65">
        <v>0</v>
      </c>
      <c r="AJ568" s="68">
        <v>0</v>
      </c>
      <c r="AK568" s="65" t="s">
        <v>89</v>
      </c>
      <c r="AL568" s="78" t="s">
        <v>89</v>
      </c>
      <c r="AM568" s="65">
        <v>0</v>
      </c>
      <c r="AN568" s="78" t="s">
        <v>89</v>
      </c>
      <c r="AO568" s="78" t="s">
        <v>89</v>
      </c>
      <c r="AP568" s="78" t="s">
        <v>89</v>
      </c>
      <c r="AQ568" s="49">
        <f t="shared" si="42"/>
        <v>0</v>
      </c>
      <c r="AR568" s="49">
        <f>+L568+AE568-AJ568</f>
        <v>11361600</v>
      </c>
      <c r="AS568" s="65" t="s">
        <v>90</v>
      </c>
      <c r="AT568" s="68">
        <v>0</v>
      </c>
      <c r="AU568" s="65" t="s">
        <v>90</v>
      </c>
      <c r="AV568" s="68">
        <v>0</v>
      </c>
      <c r="AW568" s="75" t="s">
        <v>89</v>
      </c>
      <c r="AX568" s="224">
        <v>0</v>
      </c>
      <c r="AY568" s="79">
        <f t="shared" si="43"/>
        <v>11361600</v>
      </c>
      <c r="AZ568" s="223">
        <f t="shared" si="44"/>
        <v>0</v>
      </c>
      <c r="BA568" s="74">
        <v>0</v>
      </c>
      <c r="BB568" s="75" t="s">
        <v>89</v>
      </c>
      <c r="BC568" s="65" t="s">
        <v>108</v>
      </c>
      <c r="BD568" s="400" t="s">
        <v>5273</v>
      </c>
      <c r="BE568" s="221" t="s">
        <v>87</v>
      </c>
      <c r="BF568" s="221" t="s">
        <v>87</v>
      </c>
    </row>
    <row r="569" spans="2:58" x14ac:dyDescent="0.25">
      <c r="B569" s="221">
        <v>2025</v>
      </c>
      <c r="C569" s="221">
        <v>891780111</v>
      </c>
      <c r="D569" s="221" t="s">
        <v>78</v>
      </c>
      <c r="E569" s="49" t="s">
        <v>5272</v>
      </c>
      <c r="F569" s="65" t="s">
        <v>5271</v>
      </c>
      <c r="G569" s="65">
        <v>0</v>
      </c>
      <c r="H569" s="65" t="s">
        <v>81</v>
      </c>
      <c r="I569" s="65" t="s">
        <v>3368</v>
      </c>
      <c r="J569" s="67" t="s">
        <v>83</v>
      </c>
      <c r="K569" s="66" t="s">
        <v>3377</v>
      </c>
      <c r="L569" s="68">
        <v>11361600</v>
      </c>
      <c r="M569" s="65" t="s">
        <v>85</v>
      </c>
      <c r="N569" s="66" t="s">
        <v>5270</v>
      </c>
      <c r="O569" s="66">
        <v>1051634541</v>
      </c>
      <c r="P569" s="66">
        <v>1707</v>
      </c>
      <c r="Q569" s="70">
        <v>45870</v>
      </c>
      <c r="R569" s="66">
        <v>7490134800</v>
      </c>
      <c r="S569" s="70">
        <v>45877</v>
      </c>
      <c r="T569" s="68">
        <v>11361600</v>
      </c>
      <c r="U569" s="68">
        <v>27717</v>
      </c>
      <c r="V569" s="65" t="s">
        <v>87</v>
      </c>
      <c r="W569" s="68">
        <v>1082939683</v>
      </c>
      <c r="X569" s="67" t="s">
        <v>3365</v>
      </c>
      <c r="Y569" s="70">
        <v>45877</v>
      </c>
      <c r="Z569" s="70">
        <v>45877</v>
      </c>
      <c r="AA569" s="70" t="s">
        <v>89</v>
      </c>
      <c r="AB569" s="70">
        <v>45991</v>
      </c>
      <c r="AC569" s="49">
        <f t="shared" si="40"/>
        <v>114</v>
      </c>
      <c r="AD569" s="65">
        <v>0</v>
      </c>
      <c r="AE569" s="68">
        <v>0</v>
      </c>
      <c r="AF569" s="65">
        <v>0</v>
      </c>
      <c r="AG569" s="77" t="s">
        <v>89</v>
      </c>
      <c r="AH569" s="49">
        <f t="shared" si="41"/>
        <v>0</v>
      </c>
      <c r="AI569" s="65">
        <v>0</v>
      </c>
      <c r="AJ569" s="68">
        <v>0</v>
      </c>
      <c r="AK569" s="65" t="s">
        <v>89</v>
      </c>
      <c r="AL569" s="78" t="s">
        <v>89</v>
      </c>
      <c r="AM569" s="65">
        <v>0</v>
      </c>
      <c r="AN569" s="78" t="s">
        <v>89</v>
      </c>
      <c r="AO569" s="78" t="s">
        <v>89</v>
      </c>
      <c r="AP569" s="78" t="s">
        <v>89</v>
      </c>
      <c r="AQ569" s="49">
        <f t="shared" si="42"/>
        <v>0</v>
      </c>
      <c r="AR569" s="49">
        <f>+L569+AE569-AJ569</f>
        <v>11361600</v>
      </c>
      <c r="AS569" s="65" t="s">
        <v>90</v>
      </c>
      <c r="AT569" s="68">
        <v>0</v>
      </c>
      <c r="AU569" s="65" t="s">
        <v>90</v>
      </c>
      <c r="AV569" s="68">
        <v>0</v>
      </c>
      <c r="AW569" s="75" t="s">
        <v>89</v>
      </c>
      <c r="AX569" s="224">
        <v>0</v>
      </c>
      <c r="AY569" s="79">
        <f t="shared" si="43"/>
        <v>11361600</v>
      </c>
      <c r="AZ569" s="223">
        <f t="shared" si="44"/>
        <v>0</v>
      </c>
      <c r="BA569" s="74">
        <v>0</v>
      </c>
      <c r="BB569" s="75" t="s">
        <v>89</v>
      </c>
      <c r="BC569" s="65" t="s">
        <v>108</v>
      </c>
      <c r="BD569" s="400" t="s">
        <v>5269</v>
      </c>
      <c r="BE569" s="221" t="s">
        <v>87</v>
      </c>
      <c r="BF569" s="221" t="s">
        <v>87</v>
      </c>
    </row>
    <row r="570" spans="2:58" x14ac:dyDescent="0.25">
      <c r="B570" s="221">
        <v>2025</v>
      </c>
      <c r="C570" s="221">
        <v>891780111</v>
      </c>
      <c r="D570" s="221" t="s">
        <v>78</v>
      </c>
      <c r="E570" s="49" t="s">
        <v>5268</v>
      </c>
      <c r="F570" s="65" t="s">
        <v>5267</v>
      </c>
      <c r="G570" s="65">
        <v>0</v>
      </c>
      <c r="H570" s="65" t="s">
        <v>81</v>
      </c>
      <c r="I570" s="65" t="s">
        <v>3368</v>
      </c>
      <c r="J570" s="67" t="s">
        <v>83</v>
      </c>
      <c r="K570" s="66" t="s">
        <v>5137</v>
      </c>
      <c r="L570" s="68">
        <v>11361600</v>
      </c>
      <c r="M570" s="65" t="s">
        <v>85</v>
      </c>
      <c r="N570" s="66" t="s">
        <v>5266</v>
      </c>
      <c r="O570" s="66">
        <v>1002363474</v>
      </c>
      <c r="P570" s="66">
        <v>1707</v>
      </c>
      <c r="Q570" s="70">
        <v>45870</v>
      </c>
      <c r="R570" s="66">
        <v>7490134800</v>
      </c>
      <c r="S570" s="70">
        <v>45877</v>
      </c>
      <c r="T570" s="68">
        <v>11361600</v>
      </c>
      <c r="U570" s="68">
        <v>27716</v>
      </c>
      <c r="V570" s="65" t="s">
        <v>87</v>
      </c>
      <c r="W570" s="68">
        <v>1082939683</v>
      </c>
      <c r="X570" s="67" t="s">
        <v>3365</v>
      </c>
      <c r="Y570" s="70">
        <v>45877</v>
      </c>
      <c r="Z570" s="70">
        <v>45877</v>
      </c>
      <c r="AA570" s="70" t="s">
        <v>89</v>
      </c>
      <c r="AB570" s="70">
        <v>45991</v>
      </c>
      <c r="AC570" s="49">
        <f t="shared" si="40"/>
        <v>114</v>
      </c>
      <c r="AD570" s="65">
        <v>0</v>
      </c>
      <c r="AE570" s="68">
        <v>0</v>
      </c>
      <c r="AF570" s="65">
        <v>0</v>
      </c>
      <c r="AG570" s="77" t="s">
        <v>89</v>
      </c>
      <c r="AH570" s="49">
        <f t="shared" si="41"/>
        <v>0</v>
      </c>
      <c r="AI570" s="65">
        <v>0</v>
      </c>
      <c r="AJ570" s="68">
        <v>0</v>
      </c>
      <c r="AK570" s="65" t="s">
        <v>89</v>
      </c>
      <c r="AL570" s="78" t="s">
        <v>89</v>
      </c>
      <c r="AM570" s="65">
        <v>0</v>
      </c>
      <c r="AN570" s="78" t="s">
        <v>89</v>
      </c>
      <c r="AO570" s="78" t="s">
        <v>89</v>
      </c>
      <c r="AP570" s="78" t="s">
        <v>89</v>
      </c>
      <c r="AQ570" s="49">
        <f t="shared" si="42"/>
        <v>0</v>
      </c>
      <c r="AR570" s="49">
        <f>+L570+AE570-AJ570</f>
        <v>11361600</v>
      </c>
      <c r="AS570" s="65" t="s">
        <v>90</v>
      </c>
      <c r="AT570" s="68">
        <v>0</v>
      </c>
      <c r="AU570" s="65" t="s">
        <v>90</v>
      </c>
      <c r="AV570" s="68">
        <v>0</v>
      </c>
      <c r="AW570" s="75" t="s">
        <v>89</v>
      </c>
      <c r="AX570" s="224">
        <v>0</v>
      </c>
      <c r="AY570" s="79">
        <f t="shared" si="43"/>
        <v>11361600</v>
      </c>
      <c r="AZ570" s="223">
        <f t="shared" si="44"/>
        <v>0</v>
      </c>
      <c r="BA570" s="74">
        <v>0</v>
      </c>
      <c r="BB570" s="75" t="s">
        <v>89</v>
      </c>
      <c r="BC570" s="65" t="s">
        <v>108</v>
      </c>
      <c r="BD570" s="400" t="s">
        <v>5265</v>
      </c>
      <c r="BE570" s="221" t="s">
        <v>87</v>
      </c>
      <c r="BF570" s="221" t="s">
        <v>87</v>
      </c>
    </row>
    <row r="571" spans="2:58" x14ac:dyDescent="0.25">
      <c r="B571" s="221">
        <v>2025</v>
      </c>
      <c r="C571" s="221">
        <v>891780111</v>
      </c>
      <c r="D571" s="221" t="s">
        <v>78</v>
      </c>
      <c r="E571" s="49" t="s">
        <v>5264</v>
      </c>
      <c r="F571" s="65" t="s">
        <v>5263</v>
      </c>
      <c r="G571" s="306">
        <v>2020000100417</v>
      </c>
      <c r="H571" s="65" t="s">
        <v>81</v>
      </c>
      <c r="I571" s="65" t="s">
        <v>3368</v>
      </c>
      <c r="J571" s="67" t="s">
        <v>83</v>
      </c>
      <c r="K571" s="66" t="s">
        <v>5258</v>
      </c>
      <c r="L571" s="68">
        <v>4139103.49</v>
      </c>
      <c r="M571" s="65" t="s">
        <v>85</v>
      </c>
      <c r="N571" s="66" t="s">
        <v>5262</v>
      </c>
      <c r="O571" s="49">
        <v>1083022922</v>
      </c>
      <c r="P571" s="68" t="s">
        <v>5256</v>
      </c>
      <c r="Q571" s="70">
        <v>45679</v>
      </c>
      <c r="R571" s="66">
        <v>13278206.99</v>
      </c>
      <c r="S571" s="70">
        <v>45877</v>
      </c>
      <c r="T571" s="68">
        <v>4139103.49</v>
      </c>
      <c r="U571" s="68">
        <v>588</v>
      </c>
      <c r="V571" s="65" t="s">
        <v>87</v>
      </c>
      <c r="W571" s="49">
        <v>91156594</v>
      </c>
      <c r="X571" s="49" t="s">
        <v>5255</v>
      </c>
      <c r="Y571" s="70">
        <v>45877</v>
      </c>
      <c r="Z571" s="70">
        <v>45877</v>
      </c>
      <c r="AA571" s="70" t="s">
        <v>89</v>
      </c>
      <c r="AB571" s="70">
        <v>45900</v>
      </c>
      <c r="AC571" s="49">
        <f t="shared" si="40"/>
        <v>23</v>
      </c>
      <c r="AD571" s="65">
        <v>0</v>
      </c>
      <c r="AE571" s="68">
        <v>0</v>
      </c>
      <c r="AF571" s="65">
        <v>0</v>
      </c>
      <c r="AG571" s="77" t="s">
        <v>89</v>
      </c>
      <c r="AH571" s="49">
        <f t="shared" si="41"/>
        <v>0</v>
      </c>
      <c r="AI571" s="65">
        <v>0</v>
      </c>
      <c r="AJ571" s="68">
        <v>0</v>
      </c>
      <c r="AK571" s="65" t="s">
        <v>89</v>
      </c>
      <c r="AL571" s="78" t="s">
        <v>89</v>
      </c>
      <c r="AM571" s="65">
        <v>0</v>
      </c>
      <c r="AN571" s="78" t="s">
        <v>89</v>
      </c>
      <c r="AO571" s="78" t="s">
        <v>89</v>
      </c>
      <c r="AP571" s="78" t="s">
        <v>89</v>
      </c>
      <c r="AQ571" s="49">
        <f t="shared" si="42"/>
        <v>0</v>
      </c>
      <c r="AR571" s="49">
        <f>+L571+AE571-AJ571</f>
        <v>4139103.49</v>
      </c>
      <c r="AS571" s="65" t="s">
        <v>90</v>
      </c>
      <c r="AT571" s="68">
        <v>0</v>
      </c>
      <c r="AU571" s="65" t="s">
        <v>90</v>
      </c>
      <c r="AV571" s="68">
        <v>0</v>
      </c>
      <c r="AW571" s="75" t="s">
        <v>89</v>
      </c>
      <c r="AX571" s="224">
        <v>0</v>
      </c>
      <c r="AY571" s="79">
        <f t="shared" si="43"/>
        <v>4139103.49</v>
      </c>
      <c r="AZ571" s="223">
        <f t="shared" si="44"/>
        <v>0</v>
      </c>
      <c r="BA571" s="74">
        <v>1</v>
      </c>
      <c r="BB571" s="75" t="s">
        <v>89</v>
      </c>
      <c r="BC571" s="65" t="s">
        <v>103</v>
      </c>
      <c r="BD571" s="400" t="s">
        <v>5261</v>
      </c>
      <c r="BE571" s="221" t="s">
        <v>87</v>
      </c>
      <c r="BF571" s="221" t="s">
        <v>87</v>
      </c>
    </row>
    <row r="572" spans="2:58" x14ac:dyDescent="0.25">
      <c r="B572" s="221">
        <v>2025</v>
      </c>
      <c r="C572" s="221">
        <v>891780111</v>
      </c>
      <c r="D572" s="221" t="s">
        <v>78</v>
      </c>
      <c r="E572" s="49" t="s">
        <v>5260</v>
      </c>
      <c r="F572" s="65" t="s">
        <v>5259</v>
      </c>
      <c r="G572" s="306">
        <v>2020000100417</v>
      </c>
      <c r="H572" s="65" t="s">
        <v>81</v>
      </c>
      <c r="I572" s="65" t="s">
        <v>3368</v>
      </c>
      <c r="J572" s="67" t="s">
        <v>83</v>
      </c>
      <c r="K572" s="66" t="s">
        <v>5258</v>
      </c>
      <c r="L572" s="68">
        <v>4139103.5</v>
      </c>
      <c r="M572" s="65" t="s">
        <v>85</v>
      </c>
      <c r="N572" s="66" t="s">
        <v>5257</v>
      </c>
      <c r="O572" s="66">
        <v>1140901073</v>
      </c>
      <c r="P572" s="68" t="s">
        <v>5256</v>
      </c>
      <c r="Q572" s="70">
        <v>45679</v>
      </c>
      <c r="R572" s="66">
        <v>13278206.99</v>
      </c>
      <c r="S572" s="70">
        <v>45877</v>
      </c>
      <c r="T572" s="68">
        <v>4139103.5</v>
      </c>
      <c r="U572" s="68">
        <v>587</v>
      </c>
      <c r="V572" s="65" t="s">
        <v>87</v>
      </c>
      <c r="W572" s="49">
        <v>91156594</v>
      </c>
      <c r="X572" s="49" t="s">
        <v>5255</v>
      </c>
      <c r="Y572" s="70">
        <v>45877</v>
      </c>
      <c r="Z572" s="70">
        <v>45877</v>
      </c>
      <c r="AA572" s="70" t="s">
        <v>89</v>
      </c>
      <c r="AB572" s="70">
        <v>45900</v>
      </c>
      <c r="AC572" s="49">
        <f t="shared" si="40"/>
        <v>23</v>
      </c>
      <c r="AD572" s="65">
        <v>0</v>
      </c>
      <c r="AE572" s="68">
        <v>0</v>
      </c>
      <c r="AF572" s="65">
        <v>0</v>
      </c>
      <c r="AG572" s="77" t="s">
        <v>89</v>
      </c>
      <c r="AH572" s="49">
        <f t="shared" si="41"/>
        <v>0</v>
      </c>
      <c r="AI572" s="65">
        <v>0</v>
      </c>
      <c r="AJ572" s="68">
        <v>0</v>
      </c>
      <c r="AK572" s="65" t="s">
        <v>89</v>
      </c>
      <c r="AL572" s="78" t="s">
        <v>89</v>
      </c>
      <c r="AM572" s="65">
        <v>0</v>
      </c>
      <c r="AN572" s="78" t="s">
        <v>89</v>
      </c>
      <c r="AO572" s="78" t="s">
        <v>89</v>
      </c>
      <c r="AP572" s="78" t="s">
        <v>89</v>
      </c>
      <c r="AQ572" s="49">
        <f t="shared" si="42"/>
        <v>0</v>
      </c>
      <c r="AR572" s="49">
        <f>+L572+AE572-AJ572</f>
        <v>4139103.5</v>
      </c>
      <c r="AS572" s="65" t="s">
        <v>90</v>
      </c>
      <c r="AT572" s="68">
        <v>0</v>
      </c>
      <c r="AU572" s="65" t="s">
        <v>90</v>
      </c>
      <c r="AV572" s="68">
        <v>0</v>
      </c>
      <c r="AW572" s="75" t="s">
        <v>89</v>
      </c>
      <c r="AX572" s="224">
        <v>0</v>
      </c>
      <c r="AY572" s="79">
        <f t="shared" si="43"/>
        <v>4139103.5</v>
      </c>
      <c r="AZ572" s="223">
        <f t="shared" si="44"/>
        <v>0</v>
      </c>
      <c r="BA572" s="74">
        <v>1</v>
      </c>
      <c r="BB572" s="75" t="s">
        <v>89</v>
      </c>
      <c r="BC572" s="65" t="s">
        <v>103</v>
      </c>
      <c r="BD572" s="400" t="s">
        <v>5254</v>
      </c>
      <c r="BE572" s="221" t="s">
        <v>87</v>
      </c>
      <c r="BF572" s="221" t="s">
        <v>87</v>
      </c>
    </row>
    <row r="573" spans="2:58" x14ac:dyDescent="0.25">
      <c r="B573" s="221">
        <v>2025</v>
      </c>
      <c r="C573" s="221">
        <v>891780111</v>
      </c>
      <c r="D573" s="221" t="s">
        <v>78</v>
      </c>
      <c r="E573" s="49" t="s">
        <v>5253</v>
      </c>
      <c r="F573" s="65" t="s">
        <v>5252</v>
      </c>
      <c r="G573" s="65">
        <v>0</v>
      </c>
      <c r="H573" s="65" t="s">
        <v>81</v>
      </c>
      <c r="I573" s="65" t="s">
        <v>3368</v>
      </c>
      <c r="J573" s="67" t="s">
        <v>83</v>
      </c>
      <c r="K573" s="66" t="s">
        <v>5137</v>
      </c>
      <c r="L573" s="68">
        <v>11361600</v>
      </c>
      <c r="M573" s="65" t="s">
        <v>85</v>
      </c>
      <c r="N573" s="66" t="s">
        <v>5251</v>
      </c>
      <c r="O573" s="66">
        <v>92261325</v>
      </c>
      <c r="P573" s="66">
        <v>1707</v>
      </c>
      <c r="Q573" s="70">
        <v>45870</v>
      </c>
      <c r="R573" s="66">
        <v>7490134800</v>
      </c>
      <c r="S573" s="70">
        <v>45877</v>
      </c>
      <c r="T573" s="68">
        <v>11361600</v>
      </c>
      <c r="U573" s="68">
        <v>27715</v>
      </c>
      <c r="V573" s="65" t="s">
        <v>87</v>
      </c>
      <c r="W573" s="68">
        <v>1082939683</v>
      </c>
      <c r="X573" s="67" t="s">
        <v>3365</v>
      </c>
      <c r="Y573" s="70">
        <v>45877</v>
      </c>
      <c r="Z573" s="70">
        <v>45877</v>
      </c>
      <c r="AA573" s="70" t="s">
        <v>89</v>
      </c>
      <c r="AB573" s="70">
        <v>45991</v>
      </c>
      <c r="AC573" s="49">
        <f t="shared" si="40"/>
        <v>114</v>
      </c>
      <c r="AD573" s="65">
        <v>0</v>
      </c>
      <c r="AE573" s="68">
        <v>0</v>
      </c>
      <c r="AF573" s="65">
        <v>0</v>
      </c>
      <c r="AG573" s="77" t="s">
        <v>89</v>
      </c>
      <c r="AH573" s="49">
        <f t="shared" si="41"/>
        <v>0</v>
      </c>
      <c r="AI573" s="65">
        <v>0</v>
      </c>
      <c r="AJ573" s="68">
        <v>0</v>
      </c>
      <c r="AK573" s="65" t="s">
        <v>89</v>
      </c>
      <c r="AL573" s="78" t="s">
        <v>89</v>
      </c>
      <c r="AM573" s="65">
        <v>0</v>
      </c>
      <c r="AN573" s="78" t="s">
        <v>89</v>
      </c>
      <c r="AO573" s="78" t="s">
        <v>89</v>
      </c>
      <c r="AP573" s="78" t="s">
        <v>89</v>
      </c>
      <c r="AQ573" s="49">
        <f t="shared" si="42"/>
        <v>0</v>
      </c>
      <c r="AR573" s="49">
        <f>+L573+AE573-AJ573</f>
        <v>11361600</v>
      </c>
      <c r="AS573" s="65" t="s">
        <v>90</v>
      </c>
      <c r="AT573" s="68">
        <v>0</v>
      </c>
      <c r="AU573" s="65" t="s">
        <v>90</v>
      </c>
      <c r="AV573" s="68">
        <v>0</v>
      </c>
      <c r="AW573" s="75" t="s">
        <v>89</v>
      </c>
      <c r="AX573" s="224">
        <v>0</v>
      </c>
      <c r="AY573" s="79">
        <f t="shared" si="43"/>
        <v>11361600</v>
      </c>
      <c r="AZ573" s="223">
        <f t="shared" si="44"/>
        <v>0</v>
      </c>
      <c r="BA573" s="74">
        <v>0</v>
      </c>
      <c r="BB573" s="75" t="s">
        <v>89</v>
      </c>
      <c r="BC573" s="65" t="s">
        <v>108</v>
      </c>
      <c r="BD573" s="400" t="s">
        <v>5250</v>
      </c>
      <c r="BE573" s="221" t="s">
        <v>87</v>
      </c>
      <c r="BF573" s="221" t="s">
        <v>87</v>
      </c>
    </row>
    <row r="574" spans="2:58" x14ac:dyDescent="0.25">
      <c r="B574" s="221">
        <v>2025</v>
      </c>
      <c r="C574" s="221">
        <v>891780111</v>
      </c>
      <c r="D574" s="221" t="s">
        <v>78</v>
      </c>
      <c r="E574" s="49" t="s">
        <v>5249</v>
      </c>
      <c r="F574" s="65" t="s">
        <v>5248</v>
      </c>
      <c r="G574" s="65">
        <v>0</v>
      </c>
      <c r="H574" s="65" t="s">
        <v>81</v>
      </c>
      <c r="I574" s="65" t="s">
        <v>3368</v>
      </c>
      <c r="J574" s="67" t="s">
        <v>83</v>
      </c>
      <c r="K574" s="66" t="s">
        <v>3522</v>
      </c>
      <c r="L574" s="68">
        <v>11361600</v>
      </c>
      <c r="M574" s="65" t="s">
        <v>85</v>
      </c>
      <c r="N574" s="66" t="s">
        <v>5247</v>
      </c>
      <c r="O574" s="66">
        <v>8865217</v>
      </c>
      <c r="P574" s="66">
        <v>1707</v>
      </c>
      <c r="Q574" s="70">
        <v>45870</v>
      </c>
      <c r="R574" s="66">
        <v>7490134800</v>
      </c>
      <c r="S574" s="70">
        <v>45877</v>
      </c>
      <c r="T574" s="68">
        <v>11361600</v>
      </c>
      <c r="U574" s="68">
        <v>27714</v>
      </c>
      <c r="V574" s="65" t="s">
        <v>87</v>
      </c>
      <c r="W574" s="68">
        <v>1082939683</v>
      </c>
      <c r="X574" s="67" t="s">
        <v>3365</v>
      </c>
      <c r="Y574" s="70">
        <v>45877</v>
      </c>
      <c r="Z574" s="70">
        <v>45877</v>
      </c>
      <c r="AA574" s="70" t="s">
        <v>89</v>
      </c>
      <c r="AB574" s="70">
        <v>45991</v>
      </c>
      <c r="AC574" s="49">
        <f t="shared" si="40"/>
        <v>114</v>
      </c>
      <c r="AD574" s="65">
        <v>0</v>
      </c>
      <c r="AE574" s="68">
        <v>0</v>
      </c>
      <c r="AF574" s="65">
        <v>0</v>
      </c>
      <c r="AG574" s="77" t="s">
        <v>89</v>
      </c>
      <c r="AH574" s="49">
        <f t="shared" si="41"/>
        <v>0</v>
      </c>
      <c r="AI574" s="65">
        <v>0</v>
      </c>
      <c r="AJ574" s="68">
        <v>0</v>
      </c>
      <c r="AK574" s="65" t="s">
        <v>89</v>
      </c>
      <c r="AL574" s="78" t="s">
        <v>89</v>
      </c>
      <c r="AM574" s="65">
        <v>0</v>
      </c>
      <c r="AN574" s="78" t="s">
        <v>89</v>
      </c>
      <c r="AO574" s="78" t="s">
        <v>89</v>
      </c>
      <c r="AP574" s="78" t="s">
        <v>89</v>
      </c>
      <c r="AQ574" s="49">
        <f t="shared" si="42"/>
        <v>0</v>
      </c>
      <c r="AR574" s="49">
        <f>+L574+AE574-AJ574</f>
        <v>11361600</v>
      </c>
      <c r="AS574" s="65" t="s">
        <v>90</v>
      </c>
      <c r="AT574" s="68">
        <v>0</v>
      </c>
      <c r="AU574" s="65" t="s">
        <v>90</v>
      </c>
      <c r="AV574" s="68">
        <v>0</v>
      </c>
      <c r="AW574" s="75" t="s">
        <v>89</v>
      </c>
      <c r="AX574" s="224">
        <v>0</v>
      </c>
      <c r="AY574" s="79">
        <f t="shared" si="43"/>
        <v>11361600</v>
      </c>
      <c r="AZ574" s="223">
        <f t="shared" si="44"/>
        <v>0</v>
      </c>
      <c r="BA574" s="74">
        <v>0</v>
      </c>
      <c r="BB574" s="75" t="s">
        <v>89</v>
      </c>
      <c r="BC574" s="65" t="s">
        <v>108</v>
      </c>
      <c r="BD574" s="400" t="s">
        <v>5246</v>
      </c>
      <c r="BE574" s="221" t="s">
        <v>87</v>
      </c>
      <c r="BF574" s="221" t="s">
        <v>87</v>
      </c>
    </row>
    <row r="575" spans="2:58" x14ac:dyDescent="0.25">
      <c r="B575" s="221">
        <v>2025</v>
      </c>
      <c r="C575" s="221">
        <v>891780111</v>
      </c>
      <c r="D575" s="221" t="s">
        <v>78</v>
      </c>
      <c r="E575" s="49" t="s">
        <v>5245</v>
      </c>
      <c r="F575" s="65" t="s">
        <v>5244</v>
      </c>
      <c r="G575" s="65">
        <v>0</v>
      </c>
      <c r="H575" s="65" t="s">
        <v>81</v>
      </c>
      <c r="I575" s="65" t="s">
        <v>3368</v>
      </c>
      <c r="J575" s="67" t="s">
        <v>83</v>
      </c>
      <c r="K575" s="66" t="s">
        <v>3377</v>
      </c>
      <c r="L575" s="68">
        <v>11361600</v>
      </c>
      <c r="M575" s="65" t="s">
        <v>85</v>
      </c>
      <c r="N575" s="66" t="s">
        <v>5243</v>
      </c>
      <c r="O575" s="66">
        <v>1051634184</v>
      </c>
      <c r="P575" s="66">
        <v>1707</v>
      </c>
      <c r="Q575" s="70">
        <v>45870</v>
      </c>
      <c r="R575" s="66">
        <v>7490134800</v>
      </c>
      <c r="S575" s="70">
        <v>45877</v>
      </c>
      <c r="T575" s="68">
        <v>11361600</v>
      </c>
      <c r="U575" s="68">
        <v>27713</v>
      </c>
      <c r="V575" s="65" t="s">
        <v>87</v>
      </c>
      <c r="W575" s="68">
        <v>1082939683</v>
      </c>
      <c r="X575" s="67" t="s">
        <v>3365</v>
      </c>
      <c r="Y575" s="70">
        <v>45877</v>
      </c>
      <c r="Z575" s="70">
        <v>45877</v>
      </c>
      <c r="AA575" s="70" t="s">
        <v>89</v>
      </c>
      <c r="AB575" s="70">
        <v>45991</v>
      </c>
      <c r="AC575" s="49">
        <f t="shared" si="40"/>
        <v>114</v>
      </c>
      <c r="AD575" s="65">
        <v>0</v>
      </c>
      <c r="AE575" s="68">
        <v>0</v>
      </c>
      <c r="AF575" s="65">
        <v>0</v>
      </c>
      <c r="AG575" s="77" t="s">
        <v>89</v>
      </c>
      <c r="AH575" s="49">
        <f t="shared" si="41"/>
        <v>0</v>
      </c>
      <c r="AI575" s="65">
        <v>0</v>
      </c>
      <c r="AJ575" s="68">
        <v>0</v>
      </c>
      <c r="AK575" s="65" t="s">
        <v>89</v>
      </c>
      <c r="AL575" s="78" t="s">
        <v>89</v>
      </c>
      <c r="AM575" s="65">
        <v>0</v>
      </c>
      <c r="AN575" s="78" t="s">
        <v>89</v>
      </c>
      <c r="AO575" s="78" t="s">
        <v>89</v>
      </c>
      <c r="AP575" s="78" t="s">
        <v>89</v>
      </c>
      <c r="AQ575" s="49">
        <f t="shared" si="42"/>
        <v>0</v>
      </c>
      <c r="AR575" s="49">
        <f>+L575+AE575-AJ575</f>
        <v>11361600</v>
      </c>
      <c r="AS575" s="65" t="s">
        <v>90</v>
      </c>
      <c r="AT575" s="68">
        <v>0</v>
      </c>
      <c r="AU575" s="65" t="s">
        <v>90</v>
      </c>
      <c r="AV575" s="68">
        <v>0</v>
      </c>
      <c r="AW575" s="75" t="s">
        <v>89</v>
      </c>
      <c r="AX575" s="224">
        <v>0</v>
      </c>
      <c r="AY575" s="79">
        <f t="shared" si="43"/>
        <v>11361600</v>
      </c>
      <c r="AZ575" s="223">
        <f t="shared" si="44"/>
        <v>0</v>
      </c>
      <c r="BA575" s="74">
        <v>0</v>
      </c>
      <c r="BB575" s="75" t="s">
        <v>89</v>
      </c>
      <c r="BC575" s="65" t="s">
        <v>108</v>
      </c>
      <c r="BD575" s="400" t="s">
        <v>5242</v>
      </c>
      <c r="BE575" s="221" t="s">
        <v>87</v>
      </c>
      <c r="BF575" s="221" t="s">
        <v>87</v>
      </c>
    </row>
    <row r="576" spans="2:58" x14ac:dyDescent="0.25">
      <c r="B576" s="221">
        <v>2025</v>
      </c>
      <c r="C576" s="221">
        <v>891780111</v>
      </c>
      <c r="D576" s="221" t="s">
        <v>78</v>
      </c>
      <c r="E576" s="49" t="s">
        <v>5241</v>
      </c>
      <c r="F576" s="65" t="s">
        <v>5240</v>
      </c>
      <c r="G576" s="65">
        <v>0</v>
      </c>
      <c r="H576" s="65" t="s">
        <v>81</v>
      </c>
      <c r="I576" s="65" t="s">
        <v>3368</v>
      </c>
      <c r="J576" s="67" t="s">
        <v>83</v>
      </c>
      <c r="K576" s="66" t="s">
        <v>3522</v>
      </c>
      <c r="L576" s="68">
        <v>11361600</v>
      </c>
      <c r="M576" s="65" t="s">
        <v>85</v>
      </c>
      <c r="N576" s="66" t="s">
        <v>5239</v>
      </c>
      <c r="O576" s="66">
        <v>1049931647</v>
      </c>
      <c r="P576" s="66">
        <v>1707</v>
      </c>
      <c r="Q576" s="70">
        <v>45870</v>
      </c>
      <c r="R576" s="66">
        <v>7490134800</v>
      </c>
      <c r="S576" s="70">
        <v>45881</v>
      </c>
      <c r="T576" s="68">
        <v>11361600</v>
      </c>
      <c r="U576" s="68">
        <v>27948</v>
      </c>
      <c r="V576" s="65" t="s">
        <v>87</v>
      </c>
      <c r="W576" s="68">
        <v>1082939683</v>
      </c>
      <c r="X576" s="67" t="s">
        <v>3365</v>
      </c>
      <c r="Y576" s="70">
        <v>45877</v>
      </c>
      <c r="Z576" s="70">
        <v>45881</v>
      </c>
      <c r="AA576" s="70" t="s">
        <v>89</v>
      </c>
      <c r="AB576" s="70">
        <v>45991</v>
      </c>
      <c r="AC576" s="49">
        <f t="shared" si="40"/>
        <v>110</v>
      </c>
      <c r="AD576" s="65">
        <v>0</v>
      </c>
      <c r="AE576" s="68">
        <v>0</v>
      </c>
      <c r="AF576" s="65">
        <v>0</v>
      </c>
      <c r="AG576" s="77" t="s">
        <v>89</v>
      </c>
      <c r="AH576" s="49">
        <f t="shared" si="41"/>
        <v>0</v>
      </c>
      <c r="AI576" s="65">
        <v>0</v>
      </c>
      <c r="AJ576" s="68">
        <v>0</v>
      </c>
      <c r="AK576" s="65" t="s">
        <v>89</v>
      </c>
      <c r="AL576" s="78" t="s">
        <v>89</v>
      </c>
      <c r="AM576" s="65">
        <v>0</v>
      </c>
      <c r="AN576" s="78" t="s">
        <v>89</v>
      </c>
      <c r="AO576" s="78" t="s">
        <v>89</v>
      </c>
      <c r="AP576" s="78" t="s">
        <v>89</v>
      </c>
      <c r="AQ576" s="49">
        <f t="shared" si="42"/>
        <v>0</v>
      </c>
      <c r="AR576" s="49">
        <f>+L576+AE576-AJ576</f>
        <v>11361600</v>
      </c>
      <c r="AS576" s="65" t="s">
        <v>90</v>
      </c>
      <c r="AT576" s="68">
        <v>0</v>
      </c>
      <c r="AU576" s="65" t="s">
        <v>90</v>
      </c>
      <c r="AV576" s="68">
        <v>0</v>
      </c>
      <c r="AW576" s="75" t="s">
        <v>89</v>
      </c>
      <c r="AX576" s="224">
        <v>0</v>
      </c>
      <c r="AY576" s="79">
        <f t="shared" si="43"/>
        <v>11361600</v>
      </c>
      <c r="AZ576" s="223">
        <f t="shared" si="44"/>
        <v>0</v>
      </c>
      <c r="BA576" s="74">
        <v>0</v>
      </c>
      <c r="BB576" s="75" t="s">
        <v>89</v>
      </c>
      <c r="BC576" s="65" t="s">
        <v>108</v>
      </c>
      <c r="BD576" s="400" t="s">
        <v>5238</v>
      </c>
      <c r="BE576" s="221" t="s">
        <v>87</v>
      </c>
      <c r="BF576" s="221" t="s">
        <v>87</v>
      </c>
    </row>
    <row r="577" spans="2:58" x14ac:dyDescent="0.25">
      <c r="B577" s="221">
        <v>2025</v>
      </c>
      <c r="C577" s="221">
        <v>891780111</v>
      </c>
      <c r="D577" s="221" t="s">
        <v>78</v>
      </c>
      <c r="E577" s="49" t="s">
        <v>5237</v>
      </c>
      <c r="F577" s="65" t="s">
        <v>5236</v>
      </c>
      <c r="G577" s="65">
        <v>0</v>
      </c>
      <c r="H577" s="65" t="s">
        <v>81</v>
      </c>
      <c r="I577" s="65" t="s">
        <v>3368</v>
      </c>
      <c r="J577" s="67" t="s">
        <v>83</v>
      </c>
      <c r="K577" s="66" t="s">
        <v>5120</v>
      </c>
      <c r="L577" s="68">
        <v>11361600</v>
      </c>
      <c r="M577" s="65" t="s">
        <v>85</v>
      </c>
      <c r="N577" s="66" t="s">
        <v>5235</v>
      </c>
      <c r="O577" s="66">
        <v>22477770</v>
      </c>
      <c r="P577" s="66">
        <v>1707</v>
      </c>
      <c r="Q577" s="70">
        <v>45870</v>
      </c>
      <c r="R577" s="66">
        <v>7490134800</v>
      </c>
      <c r="S577" s="70">
        <v>45877</v>
      </c>
      <c r="T577" s="68">
        <v>11361600</v>
      </c>
      <c r="U577" s="68">
        <v>27712</v>
      </c>
      <c r="V577" s="65" t="s">
        <v>87</v>
      </c>
      <c r="W577" s="68">
        <v>1082939683</v>
      </c>
      <c r="X577" s="67" t="s">
        <v>3365</v>
      </c>
      <c r="Y577" s="70">
        <v>45877</v>
      </c>
      <c r="Z577" s="70">
        <v>45877</v>
      </c>
      <c r="AA577" s="70" t="s">
        <v>89</v>
      </c>
      <c r="AB577" s="70">
        <v>45991</v>
      </c>
      <c r="AC577" s="49">
        <f t="shared" si="40"/>
        <v>114</v>
      </c>
      <c r="AD577" s="65">
        <v>0</v>
      </c>
      <c r="AE577" s="68">
        <v>0</v>
      </c>
      <c r="AF577" s="65">
        <v>0</v>
      </c>
      <c r="AG577" s="77" t="s">
        <v>89</v>
      </c>
      <c r="AH577" s="49">
        <f t="shared" si="41"/>
        <v>0</v>
      </c>
      <c r="AI577" s="65">
        <v>0</v>
      </c>
      <c r="AJ577" s="68">
        <v>0</v>
      </c>
      <c r="AK577" s="65" t="s">
        <v>89</v>
      </c>
      <c r="AL577" s="78" t="s">
        <v>89</v>
      </c>
      <c r="AM577" s="65">
        <v>0</v>
      </c>
      <c r="AN577" s="78" t="s">
        <v>89</v>
      </c>
      <c r="AO577" s="78" t="s">
        <v>89</v>
      </c>
      <c r="AP577" s="78" t="s">
        <v>89</v>
      </c>
      <c r="AQ577" s="49">
        <f t="shared" si="42"/>
        <v>0</v>
      </c>
      <c r="AR577" s="49">
        <f>+L577+AE577-AJ577</f>
        <v>11361600</v>
      </c>
      <c r="AS577" s="65" t="s">
        <v>90</v>
      </c>
      <c r="AT577" s="68">
        <v>0</v>
      </c>
      <c r="AU577" s="65" t="s">
        <v>90</v>
      </c>
      <c r="AV577" s="68">
        <v>0</v>
      </c>
      <c r="AW577" s="75" t="s">
        <v>89</v>
      </c>
      <c r="AX577" s="224">
        <v>0</v>
      </c>
      <c r="AY577" s="79">
        <f t="shared" si="43"/>
        <v>11361600</v>
      </c>
      <c r="AZ577" s="223">
        <f t="shared" si="44"/>
        <v>0</v>
      </c>
      <c r="BA577" s="74">
        <v>0</v>
      </c>
      <c r="BB577" s="75" t="s">
        <v>89</v>
      </c>
      <c r="BC577" s="65" t="s">
        <v>108</v>
      </c>
      <c r="BD577" s="400" t="s">
        <v>5234</v>
      </c>
      <c r="BE577" s="221" t="s">
        <v>87</v>
      </c>
      <c r="BF577" s="221" t="s">
        <v>87</v>
      </c>
    </row>
    <row r="578" spans="2:58" x14ac:dyDescent="0.25">
      <c r="B578" s="221">
        <v>2025</v>
      </c>
      <c r="C578" s="221">
        <v>891780111</v>
      </c>
      <c r="D578" s="221" t="s">
        <v>78</v>
      </c>
      <c r="E578" s="49" t="s">
        <v>5233</v>
      </c>
      <c r="F578" s="65" t="s">
        <v>5232</v>
      </c>
      <c r="G578" s="65">
        <v>0</v>
      </c>
      <c r="H578" s="65" t="s">
        <v>81</v>
      </c>
      <c r="I578" s="65" t="s">
        <v>3368</v>
      </c>
      <c r="J578" s="67" t="s">
        <v>83</v>
      </c>
      <c r="K578" s="66" t="s">
        <v>4746</v>
      </c>
      <c r="L578" s="68">
        <v>11361600</v>
      </c>
      <c r="M578" s="65" t="s">
        <v>85</v>
      </c>
      <c r="N578" s="66" t="s">
        <v>5231</v>
      </c>
      <c r="O578" s="66">
        <v>1129536051</v>
      </c>
      <c r="P578" s="66">
        <v>1707</v>
      </c>
      <c r="Q578" s="70">
        <v>45870</v>
      </c>
      <c r="R578" s="66">
        <v>7490134800</v>
      </c>
      <c r="S578" s="70">
        <v>45880</v>
      </c>
      <c r="T578" s="68">
        <v>11361600</v>
      </c>
      <c r="U578" s="68">
        <v>27790</v>
      </c>
      <c r="V578" s="65" t="s">
        <v>87</v>
      </c>
      <c r="W578" s="68">
        <v>1082939683</v>
      </c>
      <c r="X578" s="67" t="s">
        <v>3365</v>
      </c>
      <c r="Y578" s="70">
        <v>45877</v>
      </c>
      <c r="Z578" s="70">
        <v>45880</v>
      </c>
      <c r="AA578" s="70" t="s">
        <v>89</v>
      </c>
      <c r="AB578" s="70">
        <v>45991</v>
      </c>
      <c r="AC578" s="49">
        <f t="shared" si="40"/>
        <v>111</v>
      </c>
      <c r="AD578" s="65">
        <v>0</v>
      </c>
      <c r="AE578" s="68">
        <v>0</v>
      </c>
      <c r="AF578" s="65">
        <v>0</v>
      </c>
      <c r="AG578" s="77" t="s">
        <v>89</v>
      </c>
      <c r="AH578" s="49">
        <f t="shared" si="41"/>
        <v>0</v>
      </c>
      <c r="AI578" s="65">
        <v>0</v>
      </c>
      <c r="AJ578" s="68">
        <v>0</v>
      </c>
      <c r="AK578" s="65" t="s">
        <v>89</v>
      </c>
      <c r="AL578" s="78" t="s">
        <v>89</v>
      </c>
      <c r="AM578" s="65">
        <v>0</v>
      </c>
      <c r="AN578" s="78" t="s">
        <v>89</v>
      </c>
      <c r="AO578" s="78" t="s">
        <v>89</v>
      </c>
      <c r="AP578" s="78" t="s">
        <v>89</v>
      </c>
      <c r="AQ578" s="49">
        <f t="shared" si="42"/>
        <v>0</v>
      </c>
      <c r="AR578" s="49">
        <f>+L578+AE578-AJ578</f>
        <v>11361600</v>
      </c>
      <c r="AS578" s="65" t="s">
        <v>90</v>
      </c>
      <c r="AT578" s="68">
        <v>0</v>
      </c>
      <c r="AU578" s="65" t="s">
        <v>90</v>
      </c>
      <c r="AV578" s="68">
        <v>0</v>
      </c>
      <c r="AW578" s="75" t="s">
        <v>89</v>
      </c>
      <c r="AX578" s="224">
        <v>0</v>
      </c>
      <c r="AY578" s="79">
        <f t="shared" si="43"/>
        <v>11361600</v>
      </c>
      <c r="AZ578" s="223">
        <f t="shared" si="44"/>
        <v>0</v>
      </c>
      <c r="BA578" s="74">
        <v>0</v>
      </c>
      <c r="BB578" s="75" t="s">
        <v>89</v>
      </c>
      <c r="BC578" s="65" t="s">
        <v>108</v>
      </c>
      <c r="BD578" s="400" t="s">
        <v>5230</v>
      </c>
      <c r="BE578" s="221" t="s">
        <v>87</v>
      </c>
      <c r="BF578" s="221" t="s">
        <v>87</v>
      </c>
    </row>
    <row r="579" spans="2:58" x14ac:dyDescent="0.25">
      <c r="B579" s="221">
        <v>2025</v>
      </c>
      <c r="C579" s="221">
        <v>891780111</v>
      </c>
      <c r="D579" s="221" t="s">
        <v>78</v>
      </c>
      <c r="E579" s="49" t="s">
        <v>5229</v>
      </c>
      <c r="F579" s="65" t="s">
        <v>5228</v>
      </c>
      <c r="G579" s="65">
        <v>0</v>
      </c>
      <c r="H579" s="65" t="s">
        <v>81</v>
      </c>
      <c r="I579" s="65" t="s">
        <v>3368</v>
      </c>
      <c r="J579" s="67" t="s">
        <v>83</v>
      </c>
      <c r="K579" s="66" t="s">
        <v>3367</v>
      </c>
      <c r="L579" s="68">
        <v>11361600</v>
      </c>
      <c r="M579" s="65" t="s">
        <v>85</v>
      </c>
      <c r="N579" s="66" t="s">
        <v>5227</v>
      </c>
      <c r="O579" s="66">
        <v>73239196</v>
      </c>
      <c r="P579" s="66">
        <v>1707</v>
      </c>
      <c r="Q579" s="70">
        <v>45870</v>
      </c>
      <c r="R579" s="66">
        <v>7490134800</v>
      </c>
      <c r="S579" s="70">
        <v>45880</v>
      </c>
      <c r="T579" s="68">
        <v>11361600</v>
      </c>
      <c r="U579" s="68">
        <v>27835</v>
      </c>
      <c r="V579" s="65" t="s">
        <v>87</v>
      </c>
      <c r="W579" s="68">
        <v>1082939683</v>
      </c>
      <c r="X579" s="67" t="s">
        <v>3365</v>
      </c>
      <c r="Y579" s="70">
        <v>45880</v>
      </c>
      <c r="Z579" s="70">
        <v>45880</v>
      </c>
      <c r="AA579" s="70" t="s">
        <v>89</v>
      </c>
      <c r="AB579" s="70">
        <v>45991</v>
      </c>
      <c r="AC579" s="49">
        <f t="shared" si="40"/>
        <v>111</v>
      </c>
      <c r="AD579" s="65">
        <v>0</v>
      </c>
      <c r="AE579" s="68">
        <v>0</v>
      </c>
      <c r="AF579" s="65">
        <v>0</v>
      </c>
      <c r="AG579" s="77" t="s">
        <v>89</v>
      </c>
      <c r="AH579" s="49">
        <f t="shared" si="41"/>
        <v>0</v>
      </c>
      <c r="AI579" s="65">
        <v>0</v>
      </c>
      <c r="AJ579" s="68">
        <v>0</v>
      </c>
      <c r="AK579" s="65" t="s">
        <v>89</v>
      </c>
      <c r="AL579" s="78" t="s">
        <v>89</v>
      </c>
      <c r="AM579" s="65">
        <v>0</v>
      </c>
      <c r="AN579" s="78" t="s">
        <v>89</v>
      </c>
      <c r="AO579" s="78" t="s">
        <v>89</v>
      </c>
      <c r="AP579" s="78" t="s">
        <v>89</v>
      </c>
      <c r="AQ579" s="49">
        <f t="shared" si="42"/>
        <v>0</v>
      </c>
      <c r="AR579" s="49">
        <f>+L579+AE579-AJ579</f>
        <v>11361600</v>
      </c>
      <c r="AS579" s="65" t="s">
        <v>90</v>
      </c>
      <c r="AT579" s="68">
        <v>0</v>
      </c>
      <c r="AU579" s="65" t="s">
        <v>90</v>
      </c>
      <c r="AV579" s="68">
        <v>0</v>
      </c>
      <c r="AW579" s="75" t="s">
        <v>89</v>
      </c>
      <c r="AX579" s="224">
        <v>0</v>
      </c>
      <c r="AY579" s="79">
        <f t="shared" si="43"/>
        <v>11361600</v>
      </c>
      <c r="AZ579" s="223">
        <f t="shared" si="44"/>
        <v>0</v>
      </c>
      <c r="BA579" s="74">
        <v>0</v>
      </c>
      <c r="BB579" s="75" t="s">
        <v>89</v>
      </c>
      <c r="BC579" s="65" t="s">
        <v>108</v>
      </c>
      <c r="BD579" s="400" t="s">
        <v>5226</v>
      </c>
      <c r="BE579" s="221" t="s">
        <v>87</v>
      </c>
      <c r="BF579" s="221" t="s">
        <v>87</v>
      </c>
    </row>
    <row r="580" spans="2:58" x14ac:dyDescent="0.25">
      <c r="B580" s="221">
        <v>2025</v>
      </c>
      <c r="C580" s="221">
        <v>891780111</v>
      </c>
      <c r="D580" s="221" t="s">
        <v>78</v>
      </c>
      <c r="E580" s="49" t="s">
        <v>5225</v>
      </c>
      <c r="F580" s="65" t="s">
        <v>5224</v>
      </c>
      <c r="G580" s="65">
        <v>0</v>
      </c>
      <c r="H580" s="65" t="s">
        <v>81</v>
      </c>
      <c r="I580" s="65" t="s">
        <v>3368</v>
      </c>
      <c r="J580" s="67" t="s">
        <v>83</v>
      </c>
      <c r="K580" s="66" t="s">
        <v>3367</v>
      </c>
      <c r="L580" s="68">
        <v>11361600</v>
      </c>
      <c r="M580" s="65" t="s">
        <v>85</v>
      </c>
      <c r="N580" s="66" t="s">
        <v>5223</v>
      </c>
      <c r="O580" s="66">
        <v>1084736974</v>
      </c>
      <c r="P580" s="66">
        <v>1707</v>
      </c>
      <c r="Q580" s="70">
        <v>45870</v>
      </c>
      <c r="R580" s="66">
        <v>7490134800</v>
      </c>
      <c r="S580" s="70">
        <v>45880</v>
      </c>
      <c r="T580" s="68">
        <v>11361600</v>
      </c>
      <c r="U580" s="68">
        <v>27834</v>
      </c>
      <c r="V580" s="65" t="s">
        <v>87</v>
      </c>
      <c r="W580" s="68">
        <v>1082939683</v>
      </c>
      <c r="X580" s="67" t="s">
        <v>3365</v>
      </c>
      <c r="Y580" s="70">
        <v>45880</v>
      </c>
      <c r="Z580" s="70">
        <v>45880</v>
      </c>
      <c r="AA580" s="70" t="s">
        <v>89</v>
      </c>
      <c r="AB580" s="70">
        <v>45991</v>
      </c>
      <c r="AC580" s="49">
        <f t="shared" si="40"/>
        <v>111</v>
      </c>
      <c r="AD580" s="65">
        <v>0</v>
      </c>
      <c r="AE580" s="68">
        <v>0</v>
      </c>
      <c r="AF580" s="65">
        <v>0</v>
      </c>
      <c r="AG580" s="77" t="s">
        <v>89</v>
      </c>
      <c r="AH580" s="49">
        <f t="shared" si="41"/>
        <v>0</v>
      </c>
      <c r="AI580" s="65">
        <v>0</v>
      </c>
      <c r="AJ580" s="68">
        <v>0</v>
      </c>
      <c r="AK580" s="65" t="s">
        <v>89</v>
      </c>
      <c r="AL580" s="78" t="s">
        <v>89</v>
      </c>
      <c r="AM580" s="65">
        <v>0</v>
      </c>
      <c r="AN580" s="78" t="s">
        <v>89</v>
      </c>
      <c r="AO580" s="78" t="s">
        <v>89</v>
      </c>
      <c r="AP580" s="78" t="s">
        <v>89</v>
      </c>
      <c r="AQ580" s="49">
        <f t="shared" si="42"/>
        <v>0</v>
      </c>
      <c r="AR580" s="49">
        <f>+L580+AE580-AJ580</f>
        <v>11361600</v>
      </c>
      <c r="AS580" s="65" t="s">
        <v>90</v>
      </c>
      <c r="AT580" s="68">
        <v>0</v>
      </c>
      <c r="AU580" s="65" t="s">
        <v>90</v>
      </c>
      <c r="AV580" s="68">
        <v>0</v>
      </c>
      <c r="AW580" s="75" t="s">
        <v>89</v>
      </c>
      <c r="AX580" s="224">
        <v>0</v>
      </c>
      <c r="AY580" s="79">
        <f t="shared" si="43"/>
        <v>11361600</v>
      </c>
      <c r="AZ580" s="223">
        <f t="shared" si="44"/>
        <v>0</v>
      </c>
      <c r="BA580" s="74">
        <v>0</v>
      </c>
      <c r="BB580" s="75" t="s">
        <v>89</v>
      </c>
      <c r="BC580" s="65" t="s">
        <v>108</v>
      </c>
      <c r="BD580" s="400" t="s">
        <v>5222</v>
      </c>
      <c r="BE580" s="221" t="s">
        <v>87</v>
      </c>
      <c r="BF580" s="221" t="s">
        <v>87</v>
      </c>
    </row>
    <row r="581" spans="2:58" x14ac:dyDescent="0.25">
      <c r="B581" s="221">
        <v>2025</v>
      </c>
      <c r="C581" s="221">
        <v>891780111</v>
      </c>
      <c r="D581" s="221" t="s">
        <v>78</v>
      </c>
      <c r="E581" s="49" t="s">
        <v>5221</v>
      </c>
      <c r="F581" s="65" t="s">
        <v>5220</v>
      </c>
      <c r="G581" s="65">
        <v>0</v>
      </c>
      <c r="H581" s="65" t="s">
        <v>81</v>
      </c>
      <c r="I581" s="65" t="s">
        <v>3368</v>
      </c>
      <c r="J581" s="67" t="s">
        <v>83</v>
      </c>
      <c r="K581" s="66" t="s">
        <v>3367</v>
      </c>
      <c r="L581" s="68">
        <v>11361600</v>
      </c>
      <c r="M581" s="65" t="s">
        <v>85</v>
      </c>
      <c r="N581" s="66" t="s">
        <v>5219</v>
      </c>
      <c r="O581" s="66">
        <v>1081926817</v>
      </c>
      <c r="P581" s="66">
        <v>1707</v>
      </c>
      <c r="Q581" s="70">
        <v>45870</v>
      </c>
      <c r="R581" s="66">
        <v>7490134800</v>
      </c>
      <c r="S581" s="70">
        <v>45880</v>
      </c>
      <c r="T581" s="68">
        <v>11361600</v>
      </c>
      <c r="U581" s="68">
        <v>27833</v>
      </c>
      <c r="V581" s="65" t="s">
        <v>87</v>
      </c>
      <c r="W581" s="68">
        <v>1082939683</v>
      </c>
      <c r="X581" s="67" t="s">
        <v>3365</v>
      </c>
      <c r="Y581" s="70">
        <v>45880</v>
      </c>
      <c r="Z581" s="70">
        <v>45880</v>
      </c>
      <c r="AA581" s="70" t="s">
        <v>89</v>
      </c>
      <c r="AB581" s="70">
        <v>45991</v>
      </c>
      <c r="AC581" s="49">
        <f t="shared" si="40"/>
        <v>111</v>
      </c>
      <c r="AD581" s="65">
        <v>0</v>
      </c>
      <c r="AE581" s="68">
        <v>0</v>
      </c>
      <c r="AF581" s="65">
        <v>0</v>
      </c>
      <c r="AG581" s="77" t="s">
        <v>89</v>
      </c>
      <c r="AH581" s="49">
        <f t="shared" si="41"/>
        <v>0</v>
      </c>
      <c r="AI581" s="65">
        <v>0</v>
      </c>
      <c r="AJ581" s="68">
        <v>0</v>
      </c>
      <c r="AK581" s="65" t="s">
        <v>89</v>
      </c>
      <c r="AL581" s="78" t="s">
        <v>89</v>
      </c>
      <c r="AM581" s="65">
        <v>0</v>
      </c>
      <c r="AN581" s="78" t="s">
        <v>89</v>
      </c>
      <c r="AO581" s="78" t="s">
        <v>89</v>
      </c>
      <c r="AP581" s="78" t="s">
        <v>89</v>
      </c>
      <c r="AQ581" s="49">
        <f t="shared" si="42"/>
        <v>0</v>
      </c>
      <c r="AR581" s="49">
        <f>+L581+AE581-AJ581</f>
        <v>11361600</v>
      </c>
      <c r="AS581" s="65" t="s">
        <v>90</v>
      </c>
      <c r="AT581" s="68">
        <v>0</v>
      </c>
      <c r="AU581" s="65" t="s">
        <v>90</v>
      </c>
      <c r="AV581" s="68">
        <v>0</v>
      </c>
      <c r="AW581" s="75" t="s">
        <v>89</v>
      </c>
      <c r="AX581" s="224">
        <v>0</v>
      </c>
      <c r="AY581" s="79">
        <f t="shared" si="43"/>
        <v>11361600</v>
      </c>
      <c r="AZ581" s="223">
        <f t="shared" si="44"/>
        <v>0</v>
      </c>
      <c r="BA581" s="74">
        <v>0</v>
      </c>
      <c r="BB581" s="75" t="s">
        <v>89</v>
      </c>
      <c r="BC581" s="65" t="s">
        <v>108</v>
      </c>
      <c r="BD581" s="400" t="s">
        <v>5218</v>
      </c>
      <c r="BE581" s="221" t="s">
        <v>87</v>
      </c>
      <c r="BF581" s="221" t="s">
        <v>87</v>
      </c>
    </row>
    <row r="582" spans="2:58" x14ac:dyDescent="0.25">
      <c r="B582" s="221">
        <v>2025</v>
      </c>
      <c r="C582" s="221">
        <v>891780111</v>
      </c>
      <c r="D582" s="221" t="s">
        <v>78</v>
      </c>
      <c r="E582" s="49" t="s">
        <v>5217</v>
      </c>
      <c r="F582" s="65" t="s">
        <v>5216</v>
      </c>
      <c r="G582" s="65">
        <v>0</v>
      </c>
      <c r="H582" s="65" t="s">
        <v>81</v>
      </c>
      <c r="I582" s="65" t="s">
        <v>3368</v>
      </c>
      <c r="J582" s="67" t="s">
        <v>83</v>
      </c>
      <c r="K582" s="66" t="s">
        <v>5177</v>
      </c>
      <c r="L582" s="68">
        <v>11361600</v>
      </c>
      <c r="M582" s="65" t="s">
        <v>85</v>
      </c>
      <c r="N582" s="66" t="s">
        <v>5215</v>
      </c>
      <c r="O582" s="66">
        <v>1050276428</v>
      </c>
      <c r="P582" s="66">
        <v>1707</v>
      </c>
      <c r="Q582" s="70">
        <v>45870</v>
      </c>
      <c r="R582" s="66">
        <v>7490134800</v>
      </c>
      <c r="S582" s="70">
        <v>45880</v>
      </c>
      <c r="T582" s="68">
        <v>11361600</v>
      </c>
      <c r="U582" s="68">
        <v>27832</v>
      </c>
      <c r="V582" s="65" t="s">
        <v>87</v>
      </c>
      <c r="W582" s="68">
        <v>1082939683</v>
      </c>
      <c r="X582" s="67" t="s">
        <v>3365</v>
      </c>
      <c r="Y582" s="70">
        <v>45880</v>
      </c>
      <c r="Z582" s="70">
        <v>45880</v>
      </c>
      <c r="AA582" s="70" t="s">
        <v>89</v>
      </c>
      <c r="AB582" s="70">
        <v>45991</v>
      </c>
      <c r="AC582" s="49">
        <f t="shared" si="40"/>
        <v>111</v>
      </c>
      <c r="AD582" s="65">
        <v>0</v>
      </c>
      <c r="AE582" s="68">
        <v>0</v>
      </c>
      <c r="AF582" s="65">
        <v>0</v>
      </c>
      <c r="AG582" s="77" t="s">
        <v>89</v>
      </c>
      <c r="AH582" s="49">
        <f t="shared" si="41"/>
        <v>0</v>
      </c>
      <c r="AI582" s="65">
        <v>0</v>
      </c>
      <c r="AJ582" s="68">
        <v>0</v>
      </c>
      <c r="AK582" s="65" t="s">
        <v>89</v>
      </c>
      <c r="AL582" s="78" t="s">
        <v>89</v>
      </c>
      <c r="AM582" s="65">
        <v>0</v>
      </c>
      <c r="AN582" s="78" t="s">
        <v>89</v>
      </c>
      <c r="AO582" s="78" t="s">
        <v>89</v>
      </c>
      <c r="AP582" s="78" t="s">
        <v>89</v>
      </c>
      <c r="AQ582" s="49">
        <f t="shared" si="42"/>
        <v>0</v>
      </c>
      <c r="AR582" s="49">
        <f>+L582+AE582-AJ582</f>
        <v>11361600</v>
      </c>
      <c r="AS582" s="65" t="s">
        <v>90</v>
      </c>
      <c r="AT582" s="68">
        <v>0</v>
      </c>
      <c r="AU582" s="65" t="s">
        <v>90</v>
      </c>
      <c r="AV582" s="68">
        <v>0</v>
      </c>
      <c r="AW582" s="75" t="s">
        <v>89</v>
      </c>
      <c r="AX582" s="224">
        <v>0</v>
      </c>
      <c r="AY582" s="79">
        <f t="shared" si="43"/>
        <v>11361600</v>
      </c>
      <c r="AZ582" s="223">
        <f t="shared" si="44"/>
        <v>0</v>
      </c>
      <c r="BA582" s="74">
        <v>0</v>
      </c>
      <c r="BB582" s="75" t="s">
        <v>89</v>
      </c>
      <c r="BC582" s="65" t="s">
        <v>108</v>
      </c>
      <c r="BD582" s="400" t="s">
        <v>5214</v>
      </c>
      <c r="BE582" s="221" t="s">
        <v>87</v>
      </c>
      <c r="BF582" s="221" t="s">
        <v>87</v>
      </c>
    </row>
    <row r="583" spans="2:58" x14ac:dyDescent="0.25">
      <c r="B583" s="221">
        <v>2025</v>
      </c>
      <c r="C583" s="221">
        <v>891780111</v>
      </c>
      <c r="D583" s="221" t="s">
        <v>78</v>
      </c>
      <c r="E583" s="49" t="s">
        <v>5213</v>
      </c>
      <c r="F583" s="65" t="s">
        <v>5212</v>
      </c>
      <c r="G583" s="65">
        <v>0</v>
      </c>
      <c r="H583" s="65" t="s">
        <v>81</v>
      </c>
      <c r="I583" s="65" t="s">
        <v>3368</v>
      </c>
      <c r="J583" s="67" t="s">
        <v>83</v>
      </c>
      <c r="K583" s="66" t="s">
        <v>3602</v>
      </c>
      <c r="L583" s="68">
        <v>11361600</v>
      </c>
      <c r="M583" s="65" t="s">
        <v>85</v>
      </c>
      <c r="N583" s="66" t="s">
        <v>5211</v>
      </c>
      <c r="O583" s="66">
        <v>1085230388</v>
      </c>
      <c r="P583" s="66">
        <v>1707</v>
      </c>
      <c r="Q583" s="70">
        <v>45870</v>
      </c>
      <c r="R583" s="66">
        <v>7490134800</v>
      </c>
      <c r="S583" s="70">
        <v>45880</v>
      </c>
      <c r="T583" s="68">
        <v>11361600</v>
      </c>
      <c r="U583" s="68">
        <v>27831</v>
      </c>
      <c r="V583" s="65" t="s">
        <v>87</v>
      </c>
      <c r="W583" s="68">
        <v>1082939683</v>
      </c>
      <c r="X583" s="67" t="s">
        <v>3365</v>
      </c>
      <c r="Y583" s="70">
        <v>45880</v>
      </c>
      <c r="Z583" s="70">
        <v>45880</v>
      </c>
      <c r="AA583" s="70" t="s">
        <v>89</v>
      </c>
      <c r="AB583" s="70">
        <v>45991</v>
      </c>
      <c r="AC583" s="49">
        <f t="shared" si="40"/>
        <v>111</v>
      </c>
      <c r="AD583" s="65">
        <v>0</v>
      </c>
      <c r="AE583" s="68">
        <v>0</v>
      </c>
      <c r="AF583" s="65">
        <v>0</v>
      </c>
      <c r="AG583" s="77" t="s">
        <v>89</v>
      </c>
      <c r="AH583" s="49">
        <f t="shared" si="41"/>
        <v>0</v>
      </c>
      <c r="AI583" s="65">
        <v>0</v>
      </c>
      <c r="AJ583" s="68">
        <v>0</v>
      </c>
      <c r="AK583" s="65" t="s">
        <v>89</v>
      </c>
      <c r="AL583" s="78" t="s">
        <v>89</v>
      </c>
      <c r="AM583" s="65">
        <v>0</v>
      </c>
      <c r="AN583" s="78" t="s">
        <v>89</v>
      </c>
      <c r="AO583" s="78" t="s">
        <v>89</v>
      </c>
      <c r="AP583" s="78" t="s">
        <v>89</v>
      </c>
      <c r="AQ583" s="49">
        <f t="shared" si="42"/>
        <v>0</v>
      </c>
      <c r="AR583" s="49">
        <f>+L583+AE583-AJ583</f>
        <v>11361600</v>
      </c>
      <c r="AS583" s="65" t="s">
        <v>90</v>
      </c>
      <c r="AT583" s="68">
        <v>0</v>
      </c>
      <c r="AU583" s="65" t="s">
        <v>90</v>
      </c>
      <c r="AV583" s="68">
        <v>0</v>
      </c>
      <c r="AW583" s="75" t="s">
        <v>89</v>
      </c>
      <c r="AX583" s="224">
        <v>0</v>
      </c>
      <c r="AY583" s="79">
        <f t="shared" si="43"/>
        <v>11361600</v>
      </c>
      <c r="AZ583" s="223">
        <f t="shared" si="44"/>
        <v>0</v>
      </c>
      <c r="BA583" s="74">
        <v>0</v>
      </c>
      <c r="BB583" s="75" t="s">
        <v>89</v>
      </c>
      <c r="BC583" s="65" t="s">
        <v>108</v>
      </c>
      <c r="BD583" s="400" t="s">
        <v>5210</v>
      </c>
      <c r="BE583" s="221" t="s">
        <v>87</v>
      </c>
      <c r="BF583" s="221" t="s">
        <v>87</v>
      </c>
    </row>
    <row r="584" spans="2:58" x14ac:dyDescent="0.25">
      <c r="B584" s="221">
        <v>2025</v>
      </c>
      <c r="C584" s="221">
        <v>891780111</v>
      </c>
      <c r="D584" s="221" t="s">
        <v>78</v>
      </c>
      <c r="E584" s="49" t="s">
        <v>5209</v>
      </c>
      <c r="F584" s="65" t="s">
        <v>5208</v>
      </c>
      <c r="G584" s="65">
        <v>0</v>
      </c>
      <c r="H584" s="65" t="s">
        <v>81</v>
      </c>
      <c r="I584" s="65" t="s">
        <v>3368</v>
      </c>
      <c r="J584" s="67" t="s">
        <v>83</v>
      </c>
      <c r="K584" s="66" t="s">
        <v>3522</v>
      </c>
      <c r="L584" s="68">
        <v>11361600</v>
      </c>
      <c r="M584" s="65" t="s">
        <v>85</v>
      </c>
      <c r="N584" s="66" t="s">
        <v>5207</v>
      </c>
      <c r="O584" s="66">
        <v>12617349</v>
      </c>
      <c r="P584" s="66">
        <v>1707</v>
      </c>
      <c r="Q584" s="70">
        <v>45870</v>
      </c>
      <c r="R584" s="66">
        <v>7490134800</v>
      </c>
      <c r="S584" s="70">
        <v>45880</v>
      </c>
      <c r="T584" s="68">
        <v>11361600</v>
      </c>
      <c r="U584" s="68">
        <v>27830</v>
      </c>
      <c r="V584" s="65" t="s">
        <v>87</v>
      </c>
      <c r="W584" s="68">
        <v>1082939683</v>
      </c>
      <c r="X584" s="67" t="s">
        <v>3365</v>
      </c>
      <c r="Y584" s="70">
        <v>45880</v>
      </c>
      <c r="Z584" s="70">
        <v>45880</v>
      </c>
      <c r="AA584" s="70" t="s">
        <v>89</v>
      </c>
      <c r="AB584" s="70">
        <v>45991</v>
      </c>
      <c r="AC584" s="49">
        <f t="shared" ref="AC584:AC647" si="45">+IF(AA584="1800-01-01",AB584-Z584,AB584-AA584)</f>
        <v>111</v>
      </c>
      <c r="AD584" s="65">
        <v>0</v>
      </c>
      <c r="AE584" s="68">
        <v>0</v>
      </c>
      <c r="AF584" s="65">
        <v>0</v>
      </c>
      <c r="AG584" s="77" t="s">
        <v>89</v>
      </c>
      <c r="AH584" s="49">
        <f t="shared" ref="AH584:AH647" si="46">+IF(AG584="1800-01-01",0,AG584-AB584)</f>
        <v>0</v>
      </c>
      <c r="AI584" s="65">
        <v>0</v>
      </c>
      <c r="AJ584" s="68">
        <v>0</v>
      </c>
      <c r="AK584" s="65" t="s">
        <v>89</v>
      </c>
      <c r="AL584" s="78" t="s">
        <v>89</v>
      </c>
      <c r="AM584" s="65">
        <v>0</v>
      </c>
      <c r="AN584" s="78" t="s">
        <v>89</v>
      </c>
      <c r="AO584" s="78" t="s">
        <v>89</v>
      </c>
      <c r="AP584" s="78" t="s">
        <v>89</v>
      </c>
      <c r="AQ584" s="49">
        <f t="shared" ref="AQ584:AQ647" si="47">+IF(AN584="1800-01-01",0,AO584-AN584)</f>
        <v>0</v>
      </c>
      <c r="AR584" s="49">
        <f>+L584+AE584-AJ584</f>
        <v>11361600</v>
      </c>
      <c r="AS584" s="65" t="s">
        <v>90</v>
      </c>
      <c r="AT584" s="68">
        <v>0</v>
      </c>
      <c r="AU584" s="65" t="s">
        <v>90</v>
      </c>
      <c r="AV584" s="68">
        <v>0</v>
      </c>
      <c r="AW584" s="75" t="s">
        <v>89</v>
      </c>
      <c r="AX584" s="224">
        <v>0</v>
      </c>
      <c r="AY584" s="79">
        <f t="shared" ref="AY584:AY647" si="48">AR584-AX584</f>
        <v>11361600</v>
      </c>
      <c r="AZ584" s="223">
        <f t="shared" ref="AZ584:AZ647" si="49">+IFERROR(AX584/AR584,"_")</f>
        <v>0</v>
      </c>
      <c r="BA584" s="74">
        <v>0</v>
      </c>
      <c r="BB584" s="75" t="s">
        <v>89</v>
      </c>
      <c r="BC584" s="65" t="s">
        <v>108</v>
      </c>
      <c r="BD584" s="400" t="s">
        <v>5206</v>
      </c>
      <c r="BE584" s="221" t="s">
        <v>87</v>
      </c>
      <c r="BF584" s="221" t="s">
        <v>87</v>
      </c>
    </row>
    <row r="585" spans="2:58" x14ac:dyDescent="0.25">
      <c r="B585" s="221">
        <v>2025</v>
      </c>
      <c r="C585" s="221">
        <v>891780111</v>
      </c>
      <c r="D585" s="221" t="s">
        <v>78</v>
      </c>
      <c r="E585" s="49" t="s">
        <v>5205</v>
      </c>
      <c r="F585" s="65" t="s">
        <v>5204</v>
      </c>
      <c r="G585" s="65">
        <v>0</v>
      </c>
      <c r="H585" s="65" t="s">
        <v>81</v>
      </c>
      <c r="I585" s="65" t="s">
        <v>3368</v>
      </c>
      <c r="J585" s="67" t="s">
        <v>83</v>
      </c>
      <c r="K585" s="66" t="s">
        <v>5137</v>
      </c>
      <c r="L585" s="68">
        <v>11361600</v>
      </c>
      <c r="M585" s="65" t="s">
        <v>85</v>
      </c>
      <c r="N585" s="66" t="s">
        <v>5203</v>
      </c>
      <c r="O585" s="66">
        <v>37728155</v>
      </c>
      <c r="P585" s="66">
        <v>1707</v>
      </c>
      <c r="Q585" s="70">
        <v>45870</v>
      </c>
      <c r="R585" s="66">
        <v>7490134800</v>
      </c>
      <c r="S585" s="70">
        <v>45880</v>
      </c>
      <c r="T585" s="68">
        <v>11361600</v>
      </c>
      <c r="U585" s="68">
        <v>27829</v>
      </c>
      <c r="V585" s="65" t="s">
        <v>87</v>
      </c>
      <c r="W585" s="68">
        <v>1082939683</v>
      </c>
      <c r="X585" s="67" t="s">
        <v>3365</v>
      </c>
      <c r="Y585" s="70">
        <v>45880</v>
      </c>
      <c r="Z585" s="70">
        <v>45880</v>
      </c>
      <c r="AA585" s="70" t="s">
        <v>89</v>
      </c>
      <c r="AB585" s="70">
        <v>45991</v>
      </c>
      <c r="AC585" s="49">
        <f t="shared" si="45"/>
        <v>111</v>
      </c>
      <c r="AD585" s="65">
        <v>0</v>
      </c>
      <c r="AE585" s="68">
        <v>0</v>
      </c>
      <c r="AF585" s="65">
        <v>0</v>
      </c>
      <c r="AG585" s="77" t="s">
        <v>89</v>
      </c>
      <c r="AH585" s="49">
        <f t="shared" si="46"/>
        <v>0</v>
      </c>
      <c r="AI585" s="65">
        <v>0</v>
      </c>
      <c r="AJ585" s="68">
        <v>0</v>
      </c>
      <c r="AK585" s="65" t="s">
        <v>89</v>
      </c>
      <c r="AL585" s="78" t="s">
        <v>89</v>
      </c>
      <c r="AM585" s="65">
        <v>0</v>
      </c>
      <c r="AN585" s="78" t="s">
        <v>89</v>
      </c>
      <c r="AO585" s="78" t="s">
        <v>89</v>
      </c>
      <c r="AP585" s="78" t="s">
        <v>89</v>
      </c>
      <c r="AQ585" s="49">
        <f t="shared" si="47"/>
        <v>0</v>
      </c>
      <c r="AR585" s="49">
        <f>+L585+AE585-AJ585</f>
        <v>11361600</v>
      </c>
      <c r="AS585" s="65" t="s">
        <v>90</v>
      </c>
      <c r="AT585" s="68">
        <v>0</v>
      </c>
      <c r="AU585" s="65" t="s">
        <v>90</v>
      </c>
      <c r="AV585" s="68">
        <v>0</v>
      </c>
      <c r="AW585" s="75" t="s">
        <v>89</v>
      </c>
      <c r="AX585" s="224">
        <v>0</v>
      </c>
      <c r="AY585" s="79">
        <f t="shared" si="48"/>
        <v>11361600</v>
      </c>
      <c r="AZ585" s="223">
        <f t="shared" si="49"/>
        <v>0</v>
      </c>
      <c r="BA585" s="74">
        <v>0</v>
      </c>
      <c r="BB585" s="75" t="s">
        <v>89</v>
      </c>
      <c r="BC585" s="65" t="s">
        <v>108</v>
      </c>
      <c r="BD585" s="400" t="s">
        <v>5202</v>
      </c>
      <c r="BE585" s="221" t="s">
        <v>87</v>
      </c>
      <c r="BF585" s="221" t="s">
        <v>87</v>
      </c>
    </row>
    <row r="586" spans="2:58" x14ac:dyDescent="0.25">
      <c r="B586" s="221">
        <v>2025</v>
      </c>
      <c r="C586" s="221">
        <v>891780111</v>
      </c>
      <c r="D586" s="221" t="s">
        <v>78</v>
      </c>
      <c r="E586" s="49" t="s">
        <v>5201</v>
      </c>
      <c r="F586" s="65" t="s">
        <v>5200</v>
      </c>
      <c r="G586" s="65">
        <v>0</v>
      </c>
      <c r="H586" s="65" t="s">
        <v>81</v>
      </c>
      <c r="I586" s="65" t="s">
        <v>3368</v>
      </c>
      <c r="J586" s="67" t="s">
        <v>83</v>
      </c>
      <c r="K586" s="66" t="s">
        <v>5120</v>
      </c>
      <c r="L586" s="68">
        <v>11361600</v>
      </c>
      <c r="M586" s="65" t="s">
        <v>85</v>
      </c>
      <c r="N586" s="66" t="s">
        <v>5199</v>
      </c>
      <c r="O586" s="66">
        <v>85457201</v>
      </c>
      <c r="P586" s="66">
        <v>1707</v>
      </c>
      <c r="Q586" s="70">
        <v>45870</v>
      </c>
      <c r="R586" s="66">
        <v>7490134800</v>
      </c>
      <c r="S586" s="70">
        <v>45880</v>
      </c>
      <c r="T586" s="68">
        <v>11361600</v>
      </c>
      <c r="U586" s="68">
        <v>27828</v>
      </c>
      <c r="V586" s="65" t="s">
        <v>87</v>
      </c>
      <c r="W586" s="68">
        <v>1082939683</v>
      </c>
      <c r="X586" s="67" t="s">
        <v>3365</v>
      </c>
      <c r="Y586" s="70">
        <v>45880</v>
      </c>
      <c r="Z586" s="70">
        <v>45880</v>
      </c>
      <c r="AA586" s="70" t="s">
        <v>89</v>
      </c>
      <c r="AB586" s="70">
        <v>45991</v>
      </c>
      <c r="AC586" s="49">
        <f t="shared" si="45"/>
        <v>111</v>
      </c>
      <c r="AD586" s="65">
        <v>0</v>
      </c>
      <c r="AE586" s="68">
        <v>0</v>
      </c>
      <c r="AF586" s="65">
        <v>0</v>
      </c>
      <c r="AG586" s="77" t="s">
        <v>89</v>
      </c>
      <c r="AH586" s="49">
        <f t="shared" si="46"/>
        <v>0</v>
      </c>
      <c r="AI586" s="65">
        <v>0</v>
      </c>
      <c r="AJ586" s="68">
        <v>0</v>
      </c>
      <c r="AK586" s="65" t="s">
        <v>89</v>
      </c>
      <c r="AL586" s="78" t="s">
        <v>89</v>
      </c>
      <c r="AM586" s="65">
        <v>0</v>
      </c>
      <c r="AN586" s="78" t="s">
        <v>89</v>
      </c>
      <c r="AO586" s="78" t="s">
        <v>89</v>
      </c>
      <c r="AP586" s="78" t="s">
        <v>89</v>
      </c>
      <c r="AQ586" s="49">
        <f t="shared" si="47"/>
        <v>0</v>
      </c>
      <c r="AR586" s="49">
        <f>+L586+AE586-AJ586</f>
        <v>11361600</v>
      </c>
      <c r="AS586" s="65" t="s">
        <v>90</v>
      </c>
      <c r="AT586" s="68">
        <v>0</v>
      </c>
      <c r="AU586" s="65" t="s">
        <v>90</v>
      </c>
      <c r="AV586" s="68">
        <v>0</v>
      </c>
      <c r="AW586" s="75" t="s">
        <v>89</v>
      </c>
      <c r="AX586" s="224">
        <v>0</v>
      </c>
      <c r="AY586" s="79">
        <f t="shared" si="48"/>
        <v>11361600</v>
      </c>
      <c r="AZ586" s="223">
        <f t="shared" si="49"/>
        <v>0</v>
      </c>
      <c r="BA586" s="74">
        <v>0</v>
      </c>
      <c r="BB586" s="75" t="s">
        <v>89</v>
      </c>
      <c r="BC586" s="65" t="s">
        <v>108</v>
      </c>
      <c r="BD586" s="400" t="s">
        <v>5198</v>
      </c>
      <c r="BE586" s="221" t="s">
        <v>87</v>
      </c>
      <c r="BF586" s="221" t="s">
        <v>87</v>
      </c>
    </row>
    <row r="587" spans="2:58" x14ac:dyDescent="0.25">
      <c r="B587" s="221">
        <v>2025</v>
      </c>
      <c r="C587" s="221">
        <v>891780111</v>
      </c>
      <c r="D587" s="221" t="s">
        <v>78</v>
      </c>
      <c r="E587" s="49" t="s">
        <v>5197</v>
      </c>
      <c r="F587" s="65" t="s">
        <v>5196</v>
      </c>
      <c r="G587" s="65">
        <v>0</v>
      </c>
      <c r="H587" s="65" t="s">
        <v>81</v>
      </c>
      <c r="I587" s="65" t="s">
        <v>3368</v>
      </c>
      <c r="J587" s="67" t="s">
        <v>83</v>
      </c>
      <c r="K587" s="66" t="s">
        <v>5195</v>
      </c>
      <c r="L587" s="68">
        <v>11361600</v>
      </c>
      <c r="M587" s="65" t="s">
        <v>85</v>
      </c>
      <c r="N587" s="66" t="s">
        <v>5194</v>
      </c>
      <c r="O587" s="66">
        <v>8828327</v>
      </c>
      <c r="P587" s="66">
        <v>1707</v>
      </c>
      <c r="Q587" s="70">
        <v>45870</v>
      </c>
      <c r="R587" s="66">
        <v>7490134800</v>
      </c>
      <c r="S587" s="70">
        <v>45880</v>
      </c>
      <c r="T587" s="68">
        <v>11361600</v>
      </c>
      <c r="U587" s="68">
        <v>27827</v>
      </c>
      <c r="V587" s="65" t="s">
        <v>87</v>
      </c>
      <c r="W587" s="68">
        <v>1082939683</v>
      </c>
      <c r="X587" s="67" t="s">
        <v>3365</v>
      </c>
      <c r="Y587" s="70">
        <v>45880</v>
      </c>
      <c r="Z587" s="70">
        <v>45880</v>
      </c>
      <c r="AA587" s="70" t="s">
        <v>89</v>
      </c>
      <c r="AB587" s="70">
        <v>45991</v>
      </c>
      <c r="AC587" s="49">
        <f t="shared" si="45"/>
        <v>111</v>
      </c>
      <c r="AD587" s="65">
        <v>0</v>
      </c>
      <c r="AE587" s="68">
        <v>0</v>
      </c>
      <c r="AF587" s="65">
        <v>0</v>
      </c>
      <c r="AG587" s="77" t="s">
        <v>89</v>
      </c>
      <c r="AH587" s="49">
        <f t="shared" si="46"/>
        <v>0</v>
      </c>
      <c r="AI587" s="65">
        <v>0</v>
      </c>
      <c r="AJ587" s="68">
        <v>0</v>
      </c>
      <c r="AK587" s="65" t="s">
        <v>89</v>
      </c>
      <c r="AL587" s="78" t="s">
        <v>89</v>
      </c>
      <c r="AM587" s="65">
        <v>0</v>
      </c>
      <c r="AN587" s="78" t="s">
        <v>89</v>
      </c>
      <c r="AO587" s="78" t="s">
        <v>89</v>
      </c>
      <c r="AP587" s="78" t="s">
        <v>89</v>
      </c>
      <c r="AQ587" s="49">
        <f t="shared" si="47"/>
        <v>0</v>
      </c>
      <c r="AR587" s="49">
        <f>+L587+AE587-AJ587</f>
        <v>11361600</v>
      </c>
      <c r="AS587" s="65" t="s">
        <v>90</v>
      </c>
      <c r="AT587" s="68">
        <v>0</v>
      </c>
      <c r="AU587" s="65" t="s">
        <v>90</v>
      </c>
      <c r="AV587" s="68">
        <v>0</v>
      </c>
      <c r="AW587" s="75" t="s">
        <v>89</v>
      </c>
      <c r="AX587" s="224">
        <v>0</v>
      </c>
      <c r="AY587" s="79">
        <f t="shared" si="48"/>
        <v>11361600</v>
      </c>
      <c r="AZ587" s="223">
        <f t="shared" si="49"/>
        <v>0</v>
      </c>
      <c r="BA587" s="74">
        <v>0</v>
      </c>
      <c r="BB587" s="75" t="s">
        <v>89</v>
      </c>
      <c r="BC587" s="65" t="s">
        <v>108</v>
      </c>
      <c r="BD587" s="400" t="s">
        <v>5193</v>
      </c>
      <c r="BE587" s="221" t="s">
        <v>87</v>
      </c>
      <c r="BF587" s="221" t="s">
        <v>87</v>
      </c>
    </row>
    <row r="588" spans="2:58" x14ac:dyDescent="0.25">
      <c r="B588" s="221">
        <v>2025</v>
      </c>
      <c r="C588" s="221">
        <v>891780111</v>
      </c>
      <c r="D588" s="221" t="s">
        <v>78</v>
      </c>
      <c r="E588" s="49" t="s">
        <v>5192</v>
      </c>
      <c r="F588" s="65" t="s">
        <v>5191</v>
      </c>
      <c r="G588" s="65">
        <v>0</v>
      </c>
      <c r="H588" s="65" t="s">
        <v>81</v>
      </c>
      <c r="I588" s="65" t="s">
        <v>3368</v>
      </c>
      <c r="J588" s="67" t="s">
        <v>83</v>
      </c>
      <c r="K588" s="66" t="s">
        <v>3602</v>
      </c>
      <c r="L588" s="68">
        <v>11361600</v>
      </c>
      <c r="M588" s="65" t="s">
        <v>85</v>
      </c>
      <c r="N588" s="66" t="s">
        <v>5190</v>
      </c>
      <c r="O588" s="66">
        <v>72006572</v>
      </c>
      <c r="P588" s="66">
        <v>1707</v>
      </c>
      <c r="Q588" s="70">
        <v>45870</v>
      </c>
      <c r="R588" s="66">
        <v>7490134800</v>
      </c>
      <c r="S588" s="70">
        <v>45880</v>
      </c>
      <c r="T588" s="68">
        <v>11361600</v>
      </c>
      <c r="U588" s="68">
        <v>27826</v>
      </c>
      <c r="V588" s="65" t="s">
        <v>87</v>
      </c>
      <c r="W588" s="68">
        <v>1082939683</v>
      </c>
      <c r="X588" s="67" t="s">
        <v>3365</v>
      </c>
      <c r="Y588" s="70">
        <v>45880</v>
      </c>
      <c r="Z588" s="70">
        <v>45880</v>
      </c>
      <c r="AA588" s="70" t="s">
        <v>89</v>
      </c>
      <c r="AB588" s="70">
        <v>45991</v>
      </c>
      <c r="AC588" s="49">
        <f t="shared" si="45"/>
        <v>111</v>
      </c>
      <c r="AD588" s="65">
        <v>0</v>
      </c>
      <c r="AE588" s="68">
        <v>0</v>
      </c>
      <c r="AF588" s="65">
        <v>0</v>
      </c>
      <c r="AG588" s="77" t="s">
        <v>89</v>
      </c>
      <c r="AH588" s="49">
        <f t="shared" si="46"/>
        <v>0</v>
      </c>
      <c r="AI588" s="65">
        <v>0</v>
      </c>
      <c r="AJ588" s="68">
        <v>0</v>
      </c>
      <c r="AK588" s="65" t="s">
        <v>89</v>
      </c>
      <c r="AL588" s="78" t="s">
        <v>89</v>
      </c>
      <c r="AM588" s="65">
        <v>0</v>
      </c>
      <c r="AN588" s="78" t="s">
        <v>89</v>
      </c>
      <c r="AO588" s="78" t="s">
        <v>89</v>
      </c>
      <c r="AP588" s="78" t="s">
        <v>89</v>
      </c>
      <c r="AQ588" s="49">
        <f t="shared" si="47"/>
        <v>0</v>
      </c>
      <c r="AR588" s="49">
        <f>+L588+AE588-AJ588</f>
        <v>11361600</v>
      </c>
      <c r="AS588" s="65" t="s">
        <v>90</v>
      </c>
      <c r="AT588" s="68">
        <v>0</v>
      </c>
      <c r="AU588" s="65" t="s">
        <v>90</v>
      </c>
      <c r="AV588" s="68">
        <v>0</v>
      </c>
      <c r="AW588" s="75" t="s">
        <v>89</v>
      </c>
      <c r="AX588" s="224">
        <v>0</v>
      </c>
      <c r="AY588" s="79">
        <f t="shared" si="48"/>
        <v>11361600</v>
      </c>
      <c r="AZ588" s="223">
        <f t="shared" si="49"/>
        <v>0</v>
      </c>
      <c r="BA588" s="74">
        <v>0</v>
      </c>
      <c r="BB588" s="75" t="s">
        <v>89</v>
      </c>
      <c r="BC588" s="65" t="s">
        <v>108</v>
      </c>
      <c r="BD588" s="400" t="s">
        <v>5189</v>
      </c>
      <c r="BE588" s="221" t="s">
        <v>87</v>
      </c>
      <c r="BF588" s="221" t="s">
        <v>87</v>
      </c>
    </row>
    <row r="589" spans="2:58" x14ac:dyDescent="0.25">
      <c r="B589" s="221">
        <v>2025</v>
      </c>
      <c r="C589" s="221">
        <v>891780111</v>
      </c>
      <c r="D589" s="221" t="s">
        <v>78</v>
      </c>
      <c r="E589" s="49" t="s">
        <v>5188</v>
      </c>
      <c r="F589" s="65" t="s">
        <v>5187</v>
      </c>
      <c r="G589" s="65">
        <v>0</v>
      </c>
      <c r="H589" s="65" t="s">
        <v>81</v>
      </c>
      <c r="I589" s="65" t="s">
        <v>3368</v>
      </c>
      <c r="J589" s="67" t="s">
        <v>83</v>
      </c>
      <c r="K589" s="66" t="s">
        <v>5186</v>
      </c>
      <c r="L589" s="68">
        <v>11361600</v>
      </c>
      <c r="M589" s="65" t="s">
        <v>85</v>
      </c>
      <c r="N589" s="66" t="s">
        <v>5185</v>
      </c>
      <c r="O589" s="66">
        <v>72348016</v>
      </c>
      <c r="P589" s="66">
        <v>1707</v>
      </c>
      <c r="Q589" s="70">
        <v>45870</v>
      </c>
      <c r="R589" s="66">
        <v>7490134800</v>
      </c>
      <c r="S589" s="70">
        <v>45880</v>
      </c>
      <c r="T589" s="68">
        <v>11361600</v>
      </c>
      <c r="U589" s="68">
        <v>27825</v>
      </c>
      <c r="V589" s="65" t="s">
        <v>87</v>
      </c>
      <c r="W589" s="68">
        <v>1082939683</v>
      </c>
      <c r="X589" s="67" t="s">
        <v>3365</v>
      </c>
      <c r="Y589" s="70">
        <v>45880</v>
      </c>
      <c r="Z589" s="70">
        <v>45880</v>
      </c>
      <c r="AA589" s="70" t="s">
        <v>89</v>
      </c>
      <c r="AB589" s="70">
        <v>45991</v>
      </c>
      <c r="AC589" s="49">
        <f t="shared" si="45"/>
        <v>111</v>
      </c>
      <c r="AD589" s="65">
        <v>0</v>
      </c>
      <c r="AE589" s="68">
        <v>0</v>
      </c>
      <c r="AF589" s="65">
        <v>0</v>
      </c>
      <c r="AG589" s="77" t="s">
        <v>89</v>
      </c>
      <c r="AH589" s="49">
        <f t="shared" si="46"/>
        <v>0</v>
      </c>
      <c r="AI589" s="65">
        <v>0</v>
      </c>
      <c r="AJ589" s="68">
        <v>0</v>
      </c>
      <c r="AK589" s="65" t="s">
        <v>89</v>
      </c>
      <c r="AL589" s="78" t="s">
        <v>89</v>
      </c>
      <c r="AM589" s="65">
        <v>0</v>
      </c>
      <c r="AN589" s="78" t="s">
        <v>89</v>
      </c>
      <c r="AO589" s="78" t="s">
        <v>89</v>
      </c>
      <c r="AP589" s="78" t="s">
        <v>89</v>
      </c>
      <c r="AQ589" s="49">
        <f t="shared" si="47"/>
        <v>0</v>
      </c>
      <c r="AR589" s="49">
        <f>+L589+AE589-AJ589</f>
        <v>11361600</v>
      </c>
      <c r="AS589" s="65" t="s">
        <v>90</v>
      </c>
      <c r="AT589" s="68">
        <v>0</v>
      </c>
      <c r="AU589" s="65" t="s">
        <v>90</v>
      </c>
      <c r="AV589" s="68">
        <v>0</v>
      </c>
      <c r="AW589" s="75" t="s">
        <v>89</v>
      </c>
      <c r="AX589" s="224">
        <v>0</v>
      </c>
      <c r="AY589" s="79">
        <f t="shared" si="48"/>
        <v>11361600</v>
      </c>
      <c r="AZ589" s="223">
        <f t="shared" si="49"/>
        <v>0</v>
      </c>
      <c r="BA589" s="74">
        <v>0</v>
      </c>
      <c r="BB589" s="75" t="s">
        <v>89</v>
      </c>
      <c r="BC589" s="65" t="s">
        <v>108</v>
      </c>
      <c r="BD589" s="400" t="s">
        <v>5184</v>
      </c>
      <c r="BE589" s="221" t="s">
        <v>87</v>
      </c>
      <c r="BF589" s="221" t="s">
        <v>87</v>
      </c>
    </row>
    <row r="590" spans="2:58" x14ac:dyDescent="0.25">
      <c r="B590" s="221">
        <v>2025</v>
      </c>
      <c r="C590" s="221">
        <v>891780111</v>
      </c>
      <c r="D590" s="221" t="s">
        <v>78</v>
      </c>
      <c r="E590" s="49" t="s">
        <v>5183</v>
      </c>
      <c r="F590" s="65" t="s">
        <v>5182</v>
      </c>
      <c r="G590" s="65">
        <v>0</v>
      </c>
      <c r="H590" s="65" t="s">
        <v>81</v>
      </c>
      <c r="I590" s="65" t="s">
        <v>3368</v>
      </c>
      <c r="J590" s="67" t="s">
        <v>83</v>
      </c>
      <c r="K590" s="66" t="s">
        <v>3602</v>
      </c>
      <c r="L590" s="68">
        <v>11361600</v>
      </c>
      <c r="M590" s="65" t="s">
        <v>85</v>
      </c>
      <c r="N590" s="66" t="s">
        <v>5181</v>
      </c>
      <c r="O590" s="66">
        <v>1052040156</v>
      </c>
      <c r="P590" s="66">
        <v>1707</v>
      </c>
      <c r="Q590" s="70">
        <v>45870</v>
      </c>
      <c r="R590" s="66">
        <v>7490134800</v>
      </c>
      <c r="S590" s="70">
        <v>45880</v>
      </c>
      <c r="T590" s="68">
        <v>11361600</v>
      </c>
      <c r="U590" s="68">
        <v>27824</v>
      </c>
      <c r="V590" s="65" t="s">
        <v>87</v>
      </c>
      <c r="W590" s="68">
        <v>1082939683</v>
      </c>
      <c r="X590" s="67" t="s">
        <v>3365</v>
      </c>
      <c r="Y590" s="70">
        <v>45880</v>
      </c>
      <c r="Z590" s="70">
        <v>45880</v>
      </c>
      <c r="AA590" s="70" t="s">
        <v>89</v>
      </c>
      <c r="AB590" s="70">
        <v>45991</v>
      </c>
      <c r="AC590" s="49">
        <f t="shared" si="45"/>
        <v>111</v>
      </c>
      <c r="AD590" s="65">
        <v>0</v>
      </c>
      <c r="AE590" s="68">
        <v>0</v>
      </c>
      <c r="AF590" s="65">
        <v>0</v>
      </c>
      <c r="AG590" s="77" t="s">
        <v>89</v>
      </c>
      <c r="AH590" s="49">
        <f t="shared" si="46"/>
        <v>0</v>
      </c>
      <c r="AI590" s="65">
        <v>0</v>
      </c>
      <c r="AJ590" s="68">
        <v>0</v>
      </c>
      <c r="AK590" s="65" t="s">
        <v>89</v>
      </c>
      <c r="AL590" s="78" t="s">
        <v>89</v>
      </c>
      <c r="AM590" s="65">
        <v>0</v>
      </c>
      <c r="AN590" s="78" t="s">
        <v>89</v>
      </c>
      <c r="AO590" s="78" t="s">
        <v>89</v>
      </c>
      <c r="AP590" s="78" t="s">
        <v>89</v>
      </c>
      <c r="AQ590" s="49">
        <f t="shared" si="47"/>
        <v>0</v>
      </c>
      <c r="AR590" s="49">
        <f>+L590+AE590-AJ590</f>
        <v>11361600</v>
      </c>
      <c r="AS590" s="65" t="s">
        <v>90</v>
      </c>
      <c r="AT590" s="68">
        <v>0</v>
      </c>
      <c r="AU590" s="65" t="s">
        <v>90</v>
      </c>
      <c r="AV590" s="68">
        <v>0</v>
      </c>
      <c r="AW590" s="75" t="s">
        <v>89</v>
      </c>
      <c r="AX590" s="224">
        <v>0</v>
      </c>
      <c r="AY590" s="79">
        <f t="shared" si="48"/>
        <v>11361600</v>
      </c>
      <c r="AZ590" s="223">
        <f t="shared" si="49"/>
        <v>0</v>
      </c>
      <c r="BA590" s="74">
        <v>0</v>
      </c>
      <c r="BB590" s="75" t="s">
        <v>89</v>
      </c>
      <c r="BC590" s="65" t="s">
        <v>108</v>
      </c>
      <c r="BD590" s="400" t="s">
        <v>5180</v>
      </c>
      <c r="BE590" s="221" t="s">
        <v>87</v>
      </c>
      <c r="BF590" s="221" t="s">
        <v>87</v>
      </c>
    </row>
    <row r="591" spans="2:58" x14ac:dyDescent="0.25">
      <c r="B591" s="221">
        <v>2025</v>
      </c>
      <c r="C591" s="221">
        <v>891780111</v>
      </c>
      <c r="D591" s="221" t="s">
        <v>78</v>
      </c>
      <c r="E591" s="49" t="s">
        <v>5179</v>
      </c>
      <c r="F591" s="65" t="s">
        <v>5178</v>
      </c>
      <c r="G591" s="65">
        <v>0</v>
      </c>
      <c r="H591" s="65" t="s">
        <v>81</v>
      </c>
      <c r="I591" s="65" t="s">
        <v>3368</v>
      </c>
      <c r="J591" s="67" t="s">
        <v>83</v>
      </c>
      <c r="K591" s="66" t="s">
        <v>5177</v>
      </c>
      <c r="L591" s="68">
        <v>11361600</v>
      </c>
      <c r="M591" s="65" t="s">
        <v>85</v>
      </c>
      <c r="N591" s="66" t="s">
        <v>5176</v>
      </c>
      <c r="O591" s="66">
        <v>17904894</v>
      </c>
      <c r="P591" s="66">
        <v>1707</v>
      </c>
      <c r="Q591" s="70">
        <v>45870</v>
      </c>
      <c r="R591" s="66">
        <v>7490134800</v>
      </c>
      <c r="S591" s="70">
        <v>45880</v>
      </c>
      <c r="T591" s="68">
        <v>11361600</v>
      </c>
      <c r="U591" s="68">
        <v>27823</v>
      </c>
      <c r="V591" s="65" t="s">
        <v>87</v>
      </c>
      <c r="W591" s="68">
        <v>1082939683</v>
      </c>
      <c r="X591" s="67" t="s">
        <v>3365</v>
      </c>
      <c r="Y591" s="70">
        <v>45880</v>
      </c>
      <c r="Z591" s="70">
        <v>45880</v>
      </c>
      <c r="AA591" s="70" t="s">
        <v>89</v>
      </c>
      <c r="AB591" s="70">
        <v>45991</v>
      </c>
      <c r="AC591" s="49">
        <f t="shared" si="45"/>
        <v>111</v>
      </c>
      <c r="AD591" s="65">
        <v>0</v>
      </c>
      <c r="AE591" s="68">
        <v>0</v>
      </c>
      <c r="AF591" s="65">
        <v>0</v>
      </c>
      <c r="AG591" s="77" t="s">
        <v>89</v>
      </c>
      <c r="AH591" s="49">
        <f t="shared" si="46"/>
        <v>0</v>
      </c>
      <c r="AI591" s="65">
        <v>0</v>
      </c>
      <c r="AJ591" s="68">
        <v>0</v>
      </c>
      <c r="AK591" s="65" t="s">
        <v>89</v>
      </c>
      <c r="AL591" s="78" t="s">
        <v>89</v>
      </c>
      <c r="AM591" s="65">
        <v>0</v>
      </c>
      <c r="AN591" s="78" t="s">
        <v>89</v>
      </c>
      <c r="AO591" s="78" t="s">
        <v>89</v>
      </c>
      <c r="AP591" s="78" t="s">
        <v>89</v>
      </c>
      <c r="AQ591" s="49">
        <f t="shared" si="47"/>
        <v>0</v>
      </c>
      <c r="AR591" s="49">
        <f>+L591+AE591-AJ591</f>
        <v>11361600</v>
      </c>
      <c r="AS591" s="65" t="s">
        <v>90</v>
      </c>
      <c r="AT591" s="68">
        <v>0</v>
      </c>
      <c r="AU591" s="65" t="s">
        <v>90</v>
      </c>
      <c r="AV591" s="68">
        <v>0</v>
      </c>
      <c r="AW591" s="75" t="s">
        <v>89</v>
      </c>
      <c r="AX591" s="224">
        <v>0</v>
      </c>
      <c r="AY591" s="79">
        <f t="shared" si="48"/>
        <v>11361600</v>
      </c>
      <c r="AZ591" s="223">
        <f t="shared" si="49"/>
        <v>0</v>
      </c>
      <c r="BA591" s="74">
        <v>0</v>
      </c>
      <c r="BB591" s="75" t="s">
        <v>89</v>
      </c>
      <c r="BC591" s="65" t="s">
        <v>108</v>
      </c>
      <c r="BD591" s="400" t="s">
        <v>5175</v>
      </c>
      <c r="BE591" s="221" t="s">
        <v>87</v>
      </c>
      <c r="BF591" s="221" t="s">
        <v>87</v>
      </c>
    </row>
    <row r="592" spans="2:58" x14ac:dyDescent="0.25">
      <c r="B592" s="221">
        <v>2025</v>
      </c>
      <c r="C592" s="221">
        <v>891780111</v>
      </c>
      <c r="D592" s="221" t="s">
        <v>78</v>
      </c>
      <c r="E592" s="49" t="s">
        <v>5174</v>
      </c>
      <c r="F592" s="65" t="s">
        <v>5173</v>
      </c>
      <c r="G592" s="65">
        <v>0</v>
      </c>
      <c r="H592" s="65" t="s">
        <v>81</v>
      </c>
      <c r="I592" s="65" t="s">
        <v>3368</v>
      </c>
      <c r="J592" s="67" t="s">
        <v>83</v>
      </c>
      <c r="K592" s="66" t="s">
        <v>3522</v>
      </c>
      <c r="L592" s="68">
        <v>11361600</v>
      </c>
      <c r="M592" s="65" t="s">
        <v>85</v>
      </c>
      <c r="N592" s="66" t="s">
        <v>5172</v>
      </c>
      <c r="O592" s="66">
        <v>1007615951</v>
      </c>
      <c r="P592" s="66">
        <v>1707</v>
      </c>
      <c r="Q592" s="70">
        <v>45870</v>
      </c>
      <c r="R592" s="66">
        <v>7490134800</v>
      </c>
      <c r="S592" s="70">
        <v>45880</v>
      </c>
      <c r="T592" s="68">
        <v>11361600</v>
      </c>
      <c r="U592" s="68">
        <v>27822</v>
      </c>
      <c r="V592" s="65" t="s">
        <v>87</v>
      </c>
      <c r="W592" s="68">
        <v>1082939683</v>
      </c>
      <c r="X592" s="67" t="s">
        <v>3365</v>
      </c>
      <c r="Y592" s="70">
        <v>45880</v>
      </c>
      <c r="Z592" s="70">
        <v>45880</v>
      </c>
      <c r="AA592" s="70" t="s">
        <v>89</v>
      </c>
      <c r="AB592" s="70">
        <v>45991</v>
      </c>
      <c r="AC592" s="49">
        <f t="shared" si="45"/>
        <v>111</v>
      </c>
      <c r="AD592" s="65">
        <v>0</v>
      </c>
      <c r="AE592" s="68">
        <v>0</v>
      </c>
      <c r="AF592" s="65">
        <v>0</v>
      </c>
      <c r="AG592" s="77" t="s">
        <v>89</v>
      </c>
      <c r="AH592" s="49">
        <f t="shared" si="46"/>
        <v>0</v>
      </c>
      <c r="AI592" s="65">
        <v>0</v>
      </c>
      <c r="AJ592" s="68">
        <v>0</v>
      </c>
      <c r="AK592" s="65" t="s">
        <v>89</v>
      </c>
      <c r="AL592" s="78" t="s">
        <v>89</v>
      </c>
      <c r="AM592" s="65">
        <v>0</v>
      </c>
      <c r="AN592" s="78" t="s">
        <v>89</v>
      </c>
      <c r="AO592" s="78" t="s">
        <v>89</v>
      </c>
      <c r="AP592" s="78" t="s">
        <v>89</v>
      </c>
      <c r="AQ592" s="49">
        <f t="shared" si="47"/>
        <v>0</v>
      </c>
      <c r="AR592" s="49">
        <f>+L592+AE592-AJ592</f>
        <v>11361600</v>
      </c>
      <c r="AS592" s="65" t="s">
        <v>90</v>
      </c>
      <c r="AT592" s="68">
        <v>0</v>
      </c>
      <c r="AU592" s="65" t="s">
        <v>90</v>
      </c>
      <c r="AV592" s="68">
        <v>0</v>
      </c>
      <c r="AW592" s="75" t="s">
        <v>89</v>
      </c>
      <c r="AX592" s="224">
        <v>0</v>
      </c>
      <c r="AY592" s="79">
        <f t="shared" si="48"/>
        <v>11361600</v>
      </c>
      <c r="AZ592" s="223">
        <f t="shared" si="49"/>
        <v>0</v>
      </c>
      <c r="BA592" s="74">
        <v>0</v>
      </c>
      <c r="BB592" s="75" t="s">
        <v>89</v>
      </c>
      <c r="BC592" s="65" t="s">
        <v>108</v>
      </c>
      <c r="BD592" s="400" t="s">
        <v>5171</v>
      </c>
      <c r="BE592" s="221" t="s">
        <v>87</v>
      </c>
      <c r="BF592" s="221" t="s">
        <v>87</v>
      </c>
    </row>
    <row r="593" spans="2:58" x14ac:dyDescent="0.25">
      <c r="B593" s="221">
        <v>2025</v>
      </c>
      <c r="C593" s="221">
        <v>891780111</v>
      </c>
      <c r="D593" s="221" t="s">
        <v>78</v>
      </c>
      <c r="E593" s="49" t="s">
        <v>5170</v>
      </c>
      <c r="F593" s="65" t="s">
        <v>5169</v>
      </c>
      <c r="G593" s="65">
        <v>0</v>
      </c>
      <c r="H593" s="65" t="s">
        <v>81</v>
      </c>
      <c r="I593" s="65" t="s">
        <v>3368</v>
      </c>
      <c r="J593" s="67" t="s">
        <v>83</v>
      </c>
      <c r="K593" s="66" t="s">
        <v>3367</v>
      </c>
      <c r="L593" s="68">
        <v>11361600</v>
      </c>
      <c r="M593" s="65" t="s">
        <v>85</v>
      </c>
      <c r="N593" s="66" t="s">
        <v>5168</v>
      </c>
      <c r="O593" s="66">
        <v>8776950</v>
      </c>
      <c r="P593" s="66">
        <v>1707</v>
      </c>
      <c r="Q593" s="70">
        <v>45870</v>
      </c>
      <c r="R593" s="66">
        <v>7490134800</v>
      </c>
      <c r="S593" s="70">
        <v>45880</v>
      </c>
      <c r="T593" s="68">
        <v>11361600</v>
      </c>
      <c r="U593" s="68">
        <v>27821</v>
      </c>
      <c r="V593" s="65" t="s">
        <v>87</v>
      </c>
      <c r="W593" s="68">
        <v>1082939683</v>
      </c>
      <c r="X593" s="67" t="s">
        <v>3365</v>
      </c>
      <c r="Y593" s="70">
        <v>45880</v>
      </c>
      <c r="Z593" s="70">
        <v>45880</v>
      </c>
      <c r="AA593" s="70" t="s">
        <v>89</v>
      </c>
      <c r="AB593" s="70">
        <v>45991</v>
      </c>
      <c r="AC593" s="49">
        <f t="shared" si="45"/>
        <v>111</v>
      </c>
      <c r="AD593" s="65">
        <v>0</v>
      </c>
      <c r="AE593" s="68">
        <v>0</v>
      </c>
      <c r="AF593" s="65">
        <v>0</v>
      </c>
      <c r="AG593" s="77" t="s">
        <v>89</v>
      </c>
      <c r="AH593" s="49">
        <f t="shared" si="46"/>
        <v>0</v>
      </c>
      <c r="AI593" s="65">
        <v>0</v>
      </c>
      <c r="AJ593" s="68">
        <v>0</v>
      </c>
      <c r="AK593" s="65" t="s">
        <v>89</v>
      </c>
      <c r="AL593" s="78" t="s">
        <v>89</v>
      </c>
      <c r="AM593" s="65">
        <v>0</v>
      </c>
      <c r="AN593" s="78" t="s">
        <v>89</v>
      </c>
      <c r="AO593" s="78" t="s">
        <v>89</v>
      </c>
      <c r="AP593" s="78" t="s">
        <v>89</v>
      </c>
      <c r="AQ593" s="49">
        <f t="shared" si="47"/>
        <v>0</v>
      </c>
      <c r="AR593" s="49">
        <f>+L593+AE593-AJ593</f>
        <v>11361600</v>
      </c>
      <c r="AS593" s="65" t="s">
        <v>90</v>
      </c>
      <c r="AT593" s="68">
        <v>0</v>
      </c>
      <c r="AU593" s="65" t="s">
        <v>90</v>
      </c>
      <c r="AV593" s="68">
        <v>0</v>
      </c>
      <c r="AW593" s="75" t="s">
        <v>89</v>
      </c>
      <c r="AX593" s="224">
        <v>0</v>
      </c>
      <c r="AY593" s="79">
        <f t="shared" si="48"/>
        <v>11361600</v>
      </c>
      <c r="AZ593" s="223">
        <f t="shared" si="49"/>
        <v>0</v>
      </c>
      <c r="BA593" s="74">
        <v>0</v>
      </c>
      <c r="BB593" s="75" t="s">
        <v>89</v>
      </c>
      <c r="BC593" s="65" t="s">
        <v>108</v>
      </c>
      <c r="BD593" s="400" t="s">
        <v>5167</v>
      </c>
      <c r="BE593" s="221" t="s">
        <v>87</v>
      </c>
      <c r="BF593" s="221" t="s">
        <v>87</v>
      </c>
    </row>
    <row r="594" spans="2:58" x14ac:dyDescent="0.25">
      <c r="B594" s="221">
        <v>2025</v>
      </c>
      <c r="C594" s="221">
        <v>891780111</v>
      </c>
      <c r="D594" s="221" t="s">
        <v>78</v>
      </c>
      <c r="E594" s="49" t="s">
        <v>5166</v>
      </c>
      <c r="F594" s="65" t="s">
        <v>5165</v>
      </c>
      <c r="G594" s="65">
        <v>0</v>
      </c>
      <c r="H594" s="65" t="s">
        <v>81</v>
      </c>
      <c r="I594" s="65" t="s">
        <v>3368</v>
      </c>
      <c r="J594" s="67" t="s">
        <v>83</v>
      </c>
      <c r="K594" s="66" t="s">
        <v>5137</v>
      </c>
      <c r="L594" s="68">
        <v>11361600</v>
      </c>
      <c r="M594" s="65" t="s">
        <v>85</v>
      </c>
      <c r="N594" s="66" t="s">
        <v>5164</v>
      </c>
      <c r="O594" s="66">
        <v>9020543</v>
      </c>
      <c r="P594" s="66">
        <v>1707</v>
      </c>
      <c r="Q594" s="70">
        <v>45870</v>
      </c>
      <c r="R594" s="66">
        <v>7490134800</v>
      </c>
      <c r="S594" s="70">
        <v>45880</v>
      </c>
      <c r="T594" s="68">
        <v>11361600</v>
      </c>
      <c r="U594" s="68">
        <v>27820</v>
      </c>
      <c r="V594" s="65" t="s">
        <v>87</v>
      </c>
      <c r="W594" s="68">
        <v>1082939683</v>
      </c>
      <c r="X594" s="67" t="s">
        <v>3365</v>
      </c>
      <c r="Y594" s="70">
        <v>45880</v>
      </c>
      <c r="Z594" s="70">
        <v>45880</v>
      </c>
      <c r="AA594" s="70" t="s">
        <v>89</v>
      </c>
      <c r="AB594" s="70">
        <v>45991</v>
      </c>
      <c r="AC594" s="49">
        <f t="shared" si="45"/>
        <v>111</v>
      </c>
      <c r="AD594" s="65">
        <v>0</v>
      </c>
      <c r="AE594" s="68">
        <v>0</v>
      </c>
      <c r="AF594" s="65">
        <v>0</v>
      </c>
      <c r="AG594" s="77" t="s">
        <v>89</v>
      </c>
      <c r="AH594" s="49">
        <f t="shared" si="46"/>
        <v>0</v>
      </c>
      <c r="AI594" s="65">
        <v>0</v>
      </c>
      <c r="AJ594" s="68">
        <v>0</v>
      </c>
      <c r="AK594" s="65" t="s">
        <v>89</v>
      </c>
      <c r="AL594" s="78" t="s">
        <v>89</v>
      </c>
      <c r="AM594" s="65">
        <v>0</v>
      </c>
      <c r="AN594" s="78" t="s">
        <v>89</v>
      </c>
      <c r="AO594" s="78" t="s">
        <v>89</v>
      </c>
      <c r="AP594" s="78" t="s">
        <v>89</v>
      </c>
      <c r="AQ594" s="49">
        <f t="shared" si="47"/>
        <v>0</v>
      </c>
      <c r="AR594" s="49">
        <f>+L594+AE594-AJ594</f>
        <v>11361600</v>
      </c>
      <c r="AS594" s="65" t="s">
        <v>90</v>
      </c>
      <c r="AT594" s="68">
        <v>0</v>
      </c>
      <c r="AU594" s="65" t="s">
        <v>90</v>
      </c>
      <c r="AV594" s="68">
        <v>0</v>
      </c>
      <c r="AW594" s="75" t="s">
        <v>89</v>
      </c>
      <c r="AX594" s="224">
        <v>0</v>
      </c>
      <c r="AY594" s="79">
        <f t="shared" si="48"/>
        <v>11361600</v>
      </c>
      <c r="AZ594" s="223">
        <f t="shared" si="49"/>
        <v>0</v>
      </c>
      <c r="BA594" s="74">
        <v>0</v>
      </c>
      <c r="BB594" s="75" t="s">
        <v>89</v>
      </c>
      <c r="BC594" s="65" t="s">
        <v>108</v>
      </c>
      <c r="BD594" s="400" t="s">
        <v>5163</v>
      </c>
      <c r="BE594" s="221" t="s">
        <v>87</v>
      </c>
      <c r="BF594" s="221" t="s">
        <v>87</v>
      </c>
    </row>
    <row r="595" spans="2:58" x14ac:dyDescent="0.25">
      <c r="B595" s="221">
        <v>2025</v>
      </c>
      <c r="C595" s="221">
        <v>891780111</v>
      </c>
      <c r="D595" s="221" t="s">
        <v>78</v>
      </c>
      <c r="E595" s="49" t="s">
        <v>5162</v>
      </c>
      <c r="F595" s="65" t="s">
        <v>5161</v>
      </c>
      <c r="G595" s="65">
        <v>0</v>
      </c>
      <c r="H595" s="65" t="s">
        <v>81</v>
      </c>
      <c r="I595" s="65" t="s">
        <v>3368</v>
      </c>
      <c r="J595" s="67" t="s">
        <v>83</v>
      </c>
      <c r="K595" s="66" t="s">
        <v>5160</v>
      </c>
      <c r="L595" s="68">
        <v>11361600</v>
      </c>
      <c r="M595" s="65" t="s">
        <v>85</v>
      </c>
      <c r="N595" s="66" t="s">
        <v>5159</v>
      </c>
      <c r="O595" s="66">
        <v>1002013555</v>
      </c>
      <c r="P595" s="66">
        <v>1707</v>
      </c>
      <c r="Q595" s="70">
        <v>45870</v>
      </c>
      <c r="R595" s="66">
        <v>7490134800</v>
      </c>
      <c r="S595" s="70">
        <v>45880</v>
      </c>
      <c r="T595" s="68">
        <v>11361600</v>
      </c>
      <c r="U595" s="68">
        <v>27809</v>
      </c>
      <c r="V595" s="65" t="s">
        <v>87</v>
      </c>
      <c r="W595" s="68">
        <v>1082939683</v>
      </c>
      <c r="X595" s="67" t="s">
        <v>3365</v>
      </c>
      <c r="Y595" s="70">
        <v>45880</v>
      </c>
      <c r="Z595" s="70">
        <v>45880</v>
      </c>
      <c r="AA595" s="70" t="s">
        <v>89</v>
      </c>
      <c r="AB595" s="70">
        <v>45991</v>
      </c>
      <c r="AC595" s="49">
        <f t="shared" si="45"/>
        <v>111</v>
      </c>
      <c r="AD595" s="65">
        <v>0</v>
      </c>
      <c r="AE595" s="68">
        <v>0</v>
      </c>
      <c r="AF595" s="65">
        <v>0</v>
      </c>
      <c r="AG595" s="77" t="s">
        <v>89</v>
      </c>
      <c r="AH595" s="49">
        <f t="shared" si="46"/>
        <v>0</v>
      </c>
      <c r="AI595" s="65">
        <v>0</v>
      </c>
      <c r="AJ595" s="68">
        <v>0</v>
      </c>
      <c r="AK595" s="65" t="s">
        <v>89</v>
      </c>
      <c r="AL595" s="78" t="s">
        <v>89</v>
      </c>
      <c r="AM595" s="65">
        <v>0</v>
      </c>
      <c r="AN595" s="78" t="s">
        <v>89</v>
      </c>
      <c r="AO595" s="78" t="s">
        <v>89</v>
      </c>
      <c r="AP595" s="78" t="s">
        <v>89</v>
      </c>
      <c r="AQ595" s="49">
        <f t="shared" si="47"/>
        <v>0</v>
      </c>
      <c r="AR595" s="49">
        <f>+L595+AE595-AJ595</f>
        <v>11361600</v>
      </c>
      <c r="AS595" s="65" t="s">
        <v>90</v>
      </c>
      <c r="AT595" s="68">
        <v>0</v>
      </c>
      <c r="AU595" s="65" t="s">
        <v>90</v>
      </c>
      <c r="AV595" s="68">
        <v>0</v>
      </c>
      <c r="AW595" s="75" t="s">
        <v>89</v>
      </c>
      <c r="AX595" s="224">
        <v>0</v>
      </c>
      <c r="AY595" s="79">
        <f t="shared" si="48"/>
        <v>11361600</v>
      </c>
      <c r="AZ595" s="223">
        <f t="shared" si="49"/>
        <v>0</v>
      </c>
      <c r="BA595" s="74">
        <v>0</v>
      </c>
      <c r="BB595" s="75" t="s">
        <v>89</v>
      </c>
      <c r="BC595" s="65" t="s">
        <v>108</v>
      </c>
      <c r="BD595" s="400" t="s">
        <v>5158</v>
      </c>
      <c r="BE595" s="221" t="s">
        <v>87</v>
      </c>
      <c r="BF595" s="221" t="s">
        <v>87</v>
      </c>
    </row>
    <row r="596" spans="2:58" x14ac:dyDescent="0.25">
      <c r="B596" s="221">
        <v>2025</v>
      </c>
      <c r="C596" s="221">
        <v>891780111</v>
      </c>
      <c r="D596" s="221" t="s">
        <v>78</v>
      </c>
      <c r="E596" s="49" t="s">
        <v>5157</v>
      </c>
      <c r="F596" s="65" t="s">
        <v>5156</v>
      </c>
      <c r="G596" s="65">
        <v>0</v>
      </c>
      <c r="H596" s="65" t="s">
        <v>81</v>
      </c>
      <c r="I596" s="65" t="s">
        <v>3368</v>
      </c>
      <c r="J596" s="67" t="s">
        <v>83</v>
      </c>
      <c r="K596" s="66" t="s">
        <v>3367</v>
      </c>
      <c r="L596" s="68">
        <v>11361600</v>
      </c>
      <c r="M596" s="65" t="s">
        <v>85</v>
      </c>
      <c r="N596" s="66" t="s">
        <v>5155</v>
      </c>
      <c r="O596" s="66">
        <v>8776519</v>
      </c>
      <c r="P596" s="66">
        <v>1707</v>
      </c>
      <c r="Q596" s="70">
        <v>45870</v>
      </c>
      <c r="R596" s="66">
        <v>7490134800</v>
      </c>
      <c r="S596" s="70">
        <v>45880</v>
      </c>
      <c r="T596" s="68">
        <v>11361600</v>
      </c>
      <c r="U596" s="68">
        <v>27819</v>
      </c>
      <c r="V596" s="65" t="s">
        <v>87</v>
      </c>
      <c r="W596" s="68">
        <v>1082939683</v>
      </c>
      <c r="X596" s="67" t="s">
        <v>3365</v>
      </c>
      <c r="Y596" s="70">
        <v>45880</v>
      </c>
      <c r="Z596" s="70">
        <v>45880</v>
      </c>
      <c r="AA596" s="70" t="s">
        <v>89</v>
      </c>
      <c r="AB596" s="70">
        <v>45991</v>
      </c>
      <c r="AC596" s="49">
        <f t="shared" si="45"/>
        <v>111</v>
      </c>
      <c r="AD596" s="65">
        <v>0</v>
      </c>
      <c r="AE596" s="68">
        <v>0</v>
      </c>
      <c r="AF596" s="65">
        <v>0</v>
      </c>
      <c r="AG596" s="77" t="s">
        <v>89</v>
      </c>
      <c r="AH596" s="49">
        <f t="shared" si="46"/>
        <v>0</v>
      </c>
      <c r="AI596" s="65">
        <v>0</v>
      </c>
      <c r="AJ596" s="68">
        <v>0</v>
      </c>
      <c r="AK596" s="65" t="s">
        <v>89</v>
      </c>
      <c r="AL596" s="78" t="s">
        <v>89</v>
      </c>
      <c r="AM596" s="65">
        <v>0</v>
      </c>
      <c r="AN596" s="78" t="s">
        <v>89</v>
      </c>
      <c r="AO596" s="78" t="s">
        <v>89</v>
      </c>
      <c r="AP596" s="78" t="s">
        <v>89</v>
      </c>
      <c r="AQ596" s="49">
        <f t="shared" si="47"/>
        <v>0</v>
      </c>
      <c r="AR596" s="49">
        <f>+L596+AE596-AJ596</f>
        <v>11361600</v>
      </c>
      <c r="AS596" s="65" t="s">
        <v>90</v>
      </c>
      <c r="AT596" s="68">
        <v>0</v>
      </c>
      <c r="AU596" s="65" t="s">
        <v>90</v>
      </c>
      <c r="AV596" s="68">
        <v>0</v>
      </c>
      <c r="AW596" s="75" t="s">
        <v>89</v>
      </c>
      <c r="AX596" s="224">
        <v>0</v>
      </c>
      <c r="AY596" s="79">
        <f t="shared" si="48"/>
        <v>11361600</v>
      </c>
      <c r="AZ596" s="223">
        <f t="shared" si="49"/>
        <v>0</v>
      </c>
      <c r="BA596" s="74">
        <v>0</v>
      </c>
      <c r="BB596" s="75" t="s">
        <v>89</v>
      </c>
      <c r="BC596" s="65" t="s">
        <v>108</v>
      </c>
      <c r="BD596" s="400" t="s">
        <v>5154</v>
      </c>
      <c r="BE596" s="221" t="s">
        <v>87</v>
      </c>
      <c r="BF596" s="221" t="s">
        <v>87</v>
      </c>
    </row>
    <row r="597" spans="2:58" x14ac:dyDescent="0.25">
      <c r="B597" s="221">
        <v>2025</v>
      </c>
      <c r="C597" s="221">
        <v>891780111</v>
      </c>
      <c r="D597" s="221" t="s">
        <v>78</v>
      </c>
      <c r="E597" s="49" t="s">
        <v>5153</v>
      </c>
      <c r="F597" s="65" t="s">
        <v>5152</v>
      </c>
      <c r="G597" s="65">
        <v>0</v>
      </c>
      <c r="H597" s="65" t="s">
        <v>81</v>
      </c>
      <c r="I597" s="65" t="s">
        <v>3368</v>
      </c>
      <c r="J597" s="67" t="s">
        <v>83</v>
      </c>
      <c r="K597" s="66" t="s">
        <v>5151</v>
      </c>
      <c r="L597" s="68">
        <v>11361600</v>
      </c>
      <c r="M597" s="65" t="s">
        <v>85</v>
      </c>
      <c r="N597" s="66" t="s">
        <v>5150</v>
      </c>
      <c r="O597" s="66">
        <v>1004349134</v>
      </c>
      <c r="P597" s="66">
        <v>1707</v>
      </c>
      <c r="Q597" s="70">
        <v>45870</v>
      </c>
      <c r="R597" s="66">
        <v>7490134800</v>
      </c>
      <c r="S597" s="70">
        <v>45880</v>
      </c>
      <c r="T597" s="68">
        <v>11361600</v>
      </c>
      <c r="U597" s="68">
        <v>27818</v>
      </c>
      <c r="V597" s="65" t="s">
        <v>87</v>
      </c>
      <c r="W597" s="68">
        <v>1082939683</v>
      </c>
      <c r="X597" s="67" t="s">
        <v>3365</v>
      </c>
      <c r="Y597" s="70">
        <v>45880</v>
      </c>
      <c r="Z597" s="70">
        <v>45880</v>
      </c>
      <c r="AA597" s="70" t="s">
        <v>89</v>
      </c>
      <c r="AB597" s="70">
        <v>45991</v>
      </c>
      <c r="AC597" s="49">
        <f t="shared" si="45"/>
        <v>111</v>
      </c>
      <c r="AD597" s="65">
        <v>0</v>
      </c>
      <c r="AE597" s="68">
        <v>0</v>
      </c>
      <c r="AF597" s="65">
        <v>0</v>
      </c>
      <c r="AG597" s="77" t="s">
        <v>89</v>
      </c>
      <c r="AH597" s="49">
        <f t="shared" si="46"/>
        <v>0</v>
      </c>
      <c r="AI597" s="65">
        <v>0</v>
      </c>
      <c r="AJ597" s="68">
        <v>0</v>
      </c>
      <c r="AK597" s="65" t="s">
        <v>89</v>
      </c>
      <c r="AL597" s="78" t="s">
        <v>89</v>
      </c>
      <c r="AM597" s="65">
        <v>0</v>
      </c>
      <c r="AN597" s="78" t="s">
        <v>89</v>
      </c>
      <c r="AO597" s="78" t="s">
        <v>89</v>
      </c>
      <c r="AP597" s="78" t="s">
        <v>89</v>
      </c>
      <c r="AQ597" s="49">
        <f t="shared" si="47"/>
        <v>0</v>
      </c>
      <c r="AR597" s="49">
        <f>+L597+AE597-AJ597</f>
        <v>11361600</v>
      </c>
      <c r="AS597" s="65" t="s">
        <v>90</v>
      </c>
      <c r="AT597" s="68">
        <v>0</v>
      </c>
      <c r="AU597" s="65" t="s">
        <v>90</v>
      </c>
      <c r="AV597" s="68">
        <v>0</v>
      </c>
      <c r="AW597" s="75" t="s">
        <v>89</v>
      </c>
      <c r="AX597" s="224">
        <v>0</v>
      </c>
      <c r="AY597" s="79">
        <f t="shared" si="48"/>
        <v>11361600</v>
      </c>
      <c r="AZ597" s="223">
        <f t="shared" si="49"/>
        <v>0</v>
      </c>
      <c r="BA597" s="74">
        <v>0</v>
      </c>
      <c r="BB597" s="75" t="s">
        <v>89</v>
      </c>
      <c r="BC597" s="65" t="s">
        <v>108</v>
      </c>
      <c r="BD597" s="400" t="s">
        <v>5149</v>
      </c>
      <c r="BE597" s="221" t="s">
        <v>87</v>
      </c>
      <c r="BF597" s="221" t="s">
        <v>87</v>
      </c>
    </row>
    <row r="598" spans="2:58" x14ac:dyDescent="0.25">
      <c r="B598" s="221">
        <v>2025</v>
      </c>
      <c r="C598" s="221">
        <v>891780111</v>
      </c>
      <c r="D598" s="221" t="s">
        <v>78</v>
      </c>
      <c r="E598" s="49" t="s">
        <v>5148</v>
      </c>
      <c r="F598" s="65" t="s">
        <v>5147</v>
      </c>
      <c r="G598" s="65">
        <v>0</v>
      </c>
      <c r="H598" s="65" t="s">
        <v>81</v>
      </c>
      <c r="I598" s="65" t="s">
        <v>3368</v>
      </c>
      <c r="J598" s="67" t="s">
        <v>83</v>
      </c>
      <c r="K598" s="66" t="s">
        <v>3367</v>
      </c>
      <c r="L598" s="68">
        <v>11361600</v>
      </c>
      <c r="M598" s="65" t="s">
        <v>85</v>
      </c>
      <c r="N598" s="66" t="s">
        <v>5146</v>
      </c>
      <c r="O598" s="66">
        <v>72311390</v>
      </c>
      <c r="P598" s="66">
        <v>1707</v>
      </c>
      <c r="Q598" s="70">
        <v>45870</v>
      </c>
      <c r="R598" s="66">
        <v>7490134800</v>
      </c>
      <c r="S598" s="70">
        <v>45880</v>
      </c>
      <c r="T598" s="68">
        <v>11361600</v>
      </c>
      <c r="U598" s="68">
        <v>27817</v>
      </c>
      <c r="V598" s="65" t="s">
        <v>87</v>
      </c>
      <c r="W598" s="68">
        <v>1082939683</v>
      </c>
      <c r="X598" s="67" t="s">
        <v>3365</v>
      </c>
      <c r="Y598" s="70">
        <v>45880</v>
      </c>
      <c r="Z598" s="70">
        <v>45880</v>
      </c>
      <c r="AA598" s="70" t="s">
        <v>89</v>
      </c>
      <c r="AB598" s="70">
        <v>45991</v>
      </c>
      <c r="AC598" s="49">
        <f t="shared" si="45"/>
        <v>111</v>
      </c>
      <c r="AD598" s="65">
        <v>0</v>
      </c>
      <c r="AE598" s="68">
        <v>0</v>
      </c>
      <c r="AF598" s="65">
        <v>0</v>
      </c>
      <c r="AG598" s="77" t="s">
        <v>89</v>
      </c>
      <c r="AH598" s="49">
        <f t="shared" si="46"/>
        <v>0</v>
      </c>
      <c r="AI598" s="65">
        <v>0</v>
      </c>
      <c r="AJ598" s="68">
        <v>0</v>
      </c>
      <c r="AK598" s="65" t="s">
        <v>89</v>
      </c>
      <c r="AL598" s="78" t="s">
        <v>89</v>
      </c>
      <c r="AM598" s="65">
        <v>0</v>
      </c>
      <c r="AN598" s="78" t="s">
        <v>89</v>
      </c>
      <c r="AO598" s="78" t="s">
        <v>89</v>
      </c>
      <c r="AP598" s="78" t="s">
        <v>89</v>
      </c>
      <c r="AQ598" s="49">
        <f t="shared" si="47"/>
        <v>0</v>
      </c>
      <c r="AR598" s="49">
        <f>+L598+AE598-AJ598</f>
        <v>11361600</v>
      </c>
      <c r="AS598" s="65" t="s">
        <v>90</v>
      </c>
      <c r="AT598" s="68">
        <v>0</v>
      </c>
      <c r="AU598" s="65" t="s">
        <v>90</v>
      </c>
      <c r="AV598" s="68">
        <v>0</v>
      </c>
      <c r="AW598" s="75" t="s">
        <v>89</v>
      </c>
      <c r="AX598" s="224">
        <v>0</v>
      </c>
      <c r="AY598" s="79">
        <f t="shared" si="48"/>
        <v>11361600</v>
      </c>
      <c r="AZ598" s="223">
        <f t="shared" si="49"/>
        <v>0</v>
      </c>
      <c r="BA598" s="74">
        <v>0</v>
      </c>
      <c r="BB598" s="75" t="s">
        <v>89</v>
      </c>
      <c r="BC598" s="65" t="s">
        <v>108</v>
      </c>
      <c r="BD598" s="400" t="s">
        <v>5145</v>
      </c>
      <c r="BE598" s="221" t="s">
        <v>87</v>
      </c>
      <c r="BF598" s="221" t="s">
        <v>87</v>
      </c>
    </row>
    <row r="599" spans="2:58" x14ac:dyDescent="0.25">
      <c r="B599" s="221">
        <v>2025</v>
      </c>
      <c r="C599" s="221">
        <v>891780111</v>
      </c>
      <c r="D599" s="221" t="s">
        <v>78</v>
      </c>
      <c r="E599" s="49" t="s">
        <v>5144</v>
      </c>
      <c r="F599" s="65" t="s">
        <v>5143</v>
      </c>
      <c r="G599" s="65">
        <v>0</v>
      </c>
      <c r="H599" s="65" t="s">
        <v>81</v>
      </c>
      <c r="I599" s="65" t="s">
        <v>3368</v>
      </c>
      <c r="J599" s="67" t="s">
        <v>83</v>
      </c>
      <c r="K599" s="66" t="s">
        <v>5142</v>
      </c>
      <c r="L599" s="68">
        <v>11361600</v>
      </c>
      <c r="M599" s="65" t="s">
        <v>85</v>
      </c>
      <c r="N599" s="66" t="s">
        <v>5141</v>
      </c>
      <c r="O599" s="66">
        <v>1047048127</v>
      </c>
      <c r="P599" s="66">
        <v>1707</v>
      </c>
      <c r="Q599" s="70">
        <v>45870</v>
      </c>
      <c r="R599" s="66">
        <v>7490134800</v>
      </c>
      <c r="S599" s="70">
        <v>45880</v>
      </c>
      <c r="T599" s="68">
        <v>11361600</v>
      </c>
      <c r="U599" s="68">
        <v>27816</v>
      </c>
      <c r="V599" s="65" t="s">
        <v>87</v>
      </c>
      <c r="W599" s="68">
        <v>1082939683</v>
      </c>
      <c r="X599" s="67" t="s">
        <v>3365</v>
      </c>
      <c r="Y599" s="70">
        <v>45880</v>
      </c>
      <c r="Z599" s="70">
        <v>45880</v>
      </c>
      <c r="AA599" s="70" t="s">
        <v>89</v>
      </c>
      <c r="AB599" s="70">
        <v>45991</v>
      </c>
      <c r="AC599" s="49">
        <f t="shared" si="45"/>
        <v>111</v>
      </c>
      <c r="AD599" s="65">
        <v>0</v>
      </c>
      <c r="AE599" s="68">
        <v>0</v>
      </c>
      <c r="AF599" s="65">
        <v>0</v>
      </c>
      <c r="AG599" s="77" t="s">
        <v>89</v>
      </c>
      <c r="AH599" s="49">
        <f t="shared" si="46"/>
        <v>0</v>
      </c>
      <c r="AI599" s="65">
        <v>0</v>
      </c>
      <c r="AJ599" s="68">
        <v>0</v>
      </c>
      <c r="AK599" s="65" t="s">
        <v>89</v>
      </c>
      <c r="AL599" s="78" t="s">
        <v>89</v>
      </c>
      <c r="AM599" s="65">
        <v>0</v>
      </c>
      <c r="AN599" s="78" t="s">
        <v>89</v>
      </c>
      <c r="AO599" s="78" t="s">
        <v>89</v>
      </c>
      <c r="AP599" s="78" t="s">
        <v>89</v>
      </c>
      <c r="AQ599" s="49">
        <f t="shared" si="47"/>
        <v>0</v>
      </c>
      <c r="AR599" s="49">
        <f>+L599+AE599-AJ599</f>
        <v>11361600</v>
      </c>
      <c r="AS599" s="65" t="s">
        <v>90</v>
      </c>
      <c r="AT599" s="68">
        <v>0</v>
      </c>
      <c r="AU599" s="65" t="s">
        <v>90</v>
      </c>
      <c r="AV599" s="68">
        <v>0</v>
      </c>
      <c r="AW599" s="75" t="s">
        <v>89</v>
      </c>
      <c r="AX599" s="224">
        <v>0</v>
      </c>
      <c r="AY599" s="79">
        <f t="shared" si="48"/>
        <v>11361600</v>
      </c>
      <c r="AZ599" s="223">
        <f t="shared" si="49"/>
        <v>0</v>
      </c>
      <c r="BA599" s="74">
        <v>0</v>
      </c>
      <c r="BB599" s="75" t="s">
        <v>89</v>
      </c>
      <c r="BC599" s="65" t="s">
        <v>108</v>
      </c>
      <c r="BD599" s="400" t="s">
        <v>5140</v>
      </c>
      <c r="BE599" s="221" t="s">
        <v>87</v>
      </c>
      <c r="BF599" s="221" t="s">
        <v>87</v>
      </c>
    </row>
    <row r="600" spans="2:58" x14ac:dyDescent="0.25">
      <c r="B600" s="221">
        <v>2025</v>
      </c>
      <c r="C600" s="221">
        <v>891780111</v>
      </c>
      <c r="D600" s="221" t="s">
        <v>78</v>
      </c>
      <c r="E600" s="49" t="s">
        <v>5139</v>
      </c>
      <c r="F600" s="65" t="s">
        <v>5138</v>
      </c>
      <c r="G600" s="65">
        <v>0</v>
      </c>
      <c r="H600" s="65" t="s">
        <v>81</v>
      </c>
      <c r="I600" s="65" t="s">
        <v>3368</v>
      </c>
      <c r="J600" s="67" t="s">
        <v>83</v>
      </c>
      <c r="K600" s="66" t="s">
        <v>5137</v>
      </c>
      <c r="L600" s="68">
        <v>11361600</v>
      </c>
      <c r="M600" s="65" t="s">
        <v>85</v>
      </c>
      <c r="N600" s="66" t="s">
        <v>5136</v>
      </c>
      <c r="O600" s="66">
        <v>1050554870</v>
      </c>
      <c r="P600" s="66">
        <v>1707</v>
      </c>
      <c r="Q600" s="70">
        <v>45870</v>
      </c>
      <c r="R600" s="66">
        <v>7490134800</v>
      </c>
      <c r="S600" s="70">
        <v>45880</v>
      </c>
      <c r="T600" s="68">
        <v>11361600</v>
      </c>
      <c r="U600" s="68">
        <v>27815</v>
      </c>
      <c r="V600" s="65" t="s">
        <v>87</v>
      </c>
      <c r="W600" s="68">
        <v>1082939683</v>
      </c>
      <c r="X600" s="67" t="s">
        <v>3365</v>
      </c>
      <c r="Y600" s="70">
        <v>45880</v>
      </c>
      <c r="Z600" s="70">
        <v>45880</v>
      </c>
      <c r="AA600" s="70" t="s">
        <v>89</v>
      </c>
      <c r="AB600" s="70">
        <v>45991</v>
      </c>
      <c r="AC600" s="49">
        <f t="shared" si="45"/>
        <v>111</v>
      </c>
      <c r="AD600" s="65">
        <v>0</v>
      </c>
      <c r="AE600" s="68">
        <v>0</v>
      </c>
      <c r="AF600" s="65">
        <v>0</v>
      </c>
      <c r="AG600" s="77" t="s">
        <v>89</v>
      </c>
      <c r="AH600" s="49">
        <f t="shared" si="46"/>
        <v>0</v>
      </c>
      <c r="AI600" s="65">
        <v>0</v>
      </c>
      <c r="AJ600" s="68">
        <v>0</v>
      </c>
      <c r="AK600" s="65" t="s">
        <v>89</v>
      </c>
      <c r="AL600" s="78" t="s">
        <v>89</v>
      </c>
      <c r="AM600" s="65">
        <v>0</v>
      </c>
      <c r="AN600" s="78" t="s">
        <v>89</v>
      </c>
      <c r="AO600" s="78" t="s">
        <v>89</v>
      </c>
      <c r="AP600" s="78" t="s">
        <v>89</v>
      </c>
      <c r="AQ600" s="49">
        <f t="shared" si="47"/>
        <v>0</v>
      </c>
      <c r="AR600" s="49">
        <f>+L600+AE600-AJ600</f>
        <v>11361600</v>
      </c>
      <c r="AS600" s="65" t="s">
        <v>90</v>
      </c>
      <c r="AT600" s="68">
        <v>0</v>
      </c>
      <c r="AU600" s="65" t="s">
        <v>90</v>
      </c>
      <c r="AV600" s="68">
        <v>0</v>
      </c>
      <c r="AW600" s="75" t="s">
        <v>89</v>
      </c>
      <c r="AX600" s="224">
        <v>0</v>
      </c>
      <c r="AY600" s="79">
        <f t="shared" si="48"/>
        <v>11361600</v>
      </c>
      <c r="AZ600" s="223">
        <f t="shared" si="49"/>
        <v>0</v>
      </c>
      <c r="BA600" s="74">
        <v>0</v>
      </c>
      <c r="BB600" s="75" t="s">
        <v>89</v>
      </c>
      <c r="BC600" s="65" t="s">
        <v>108</v>
      </c>
      <c r="BD600" s="400" t="s">
        <v>5135</v>
      </c>
      <c r="BE600" s="221" t="s">
        <v>87</v>
      </c>
      <c r="BF600" s="221" t="s">
        <v>87</v>
      </c>
    </row>
    <row r="601" spans="2:58" x14ac:dyDescent="0.25">
      <c r="B601" s="221">
        <v>2025</v>
      </c>
      <c r="C601" s="221">
        <v>891780111</v>
      </c>
      <c r="D601" s="221" t="s">
        <v>78</v>
      </c>
      <c r="E601" s="49" t="s">
        <v>5134</v>
      </c>
      <c r="F601" s="65" t="s">
        <v>5133</v>
      </c>
      <c r="G601" s="65">
        <v>0</v>
      </c>
      <c r="H601" s="65" t="s">
        <v>81</v>
      </c>
      <c r="I601" s="65" t="s">
        <v>3368</v>
      </c>
      <c r="J601" s="67" t="s">
        <v>83</v>
      </c>
      <c r="K601" s="66" t="s">
        <v>3367</v>
      </c>
      <c r="L601" s="68">
        <v>11361600</v>
      </c>
      <c r="M601" s="65" t="s">
        <v>85</v>
      </c>
      <c r="N601" s="66" t="s">
        <v>5132</v>
      </c>
      <c r="O601" s="66">
        <v>8646316</v>
      </c>
      <c r="P601" s="66">
        <v>1707</v>
      </c>
      <c r="Q601" s="70">
        <v>45870</v>
      </c>
      <c r="R601" s="66">
        <v>7490134800</v>
      </c>
      <c r="S601" s="70">
        <v>45880</v>
      </c>
      <c r="T601" s="68">
        <v>11361600</v>
      </c>
      <c r="U601" s="68">
        <v>27814</v>
      </c>
      <c r="V601" s="65" t="s">
        <v>87</v>
      </c>
      <c r="W601" s="68">
        <v>1082939683</v>
      </c>
      <c r="X601" s="67" t="s">
        <v>3365</v>
      </c>
      <c r="Y601" s="70">
        <v>45880</v>
      </c>
      <c r="Z601" s="70">
        <v>45880</v>
      </c>
      <c r="AA601" s="70" t="s">
        <v>89</v>
      </c>
      <c r="AB601" s="70">
        <v>45991</v>
      </c>
      <c r="AC601" s="49">
        <f t="shared" si="45"/>
        <v>111</v>
      </c>
      <c r="AD601" s="65">
        <v>0</v>
      </c>
      <c r="AE601" s="68">
        <v>0</v>
      </c>
      <c r="AF601" s="65">
        <v>0</v>
      </c>
      <c r="AG601" s="77" t="s">
        <v>89</v>
      </c>
      <c r="AH601" s="49">
        <f t="shared" si="46"/>
        <v>0</v>
      </c>
      <c r="AI601" s="65">
        <v>0</v>
      </c>
      <c r="AJ601" s="68">
        <v>0</v>
      </c>
      <c r="AK601" s="65" t="s">
        <v>89</v>
      </c>
      <c r="AL601" s="78" t="s">
        <v>89</v>
      </c>
      <c r="AM601" s="65">
        <v>0</v>
      </c>
      <c r="AN601" s="78" t="s">
        <v>89</v>
      </c>
      <c r="AO601" s="78" t="s">
        <v>89</v>
      </c>
      <c r="AP601" s="78" t="s">
        <v>89</v>
      </c>
      <c r="AQ601" s="49">
        <f t="shared" si="47"/>
        <v>0</v>
      </c>
      <c r="AR601" s="49">
        <f>+L601+AE601-AJ601</f>
        <v>11361600</v>
      </c>
      <c r="AS601" s="65" t="s">
        <v>90</v>
      </c>
      <c r="AT601" s="68">
        <v>0</v>
      </c>
      <c r="AU601" s="65" t="s">
        <v>90</v>
      </c>
      <c r="AV601" s="68">
        <v>0</v>
      </c>
      <c r="AW601" s="75" t="s">
        <v>89</v>
      </c>
      <c r="AX601" s="224">
        <v>0</v>
      </c>
      <c r="AY601" s="79">
        <f t="shared" si="48"/>
        <v>11361600</v>
      </c>
      <c r="AZ601" s="223">
        <f t="shared" si="49"/>
        <v>0</v>
      </c>
      <c r="BA601" s="74">
        <v>0</v>
      </c>
      <c r="BB601" s="75" t="s">
        <v>89</v>
      </c>
      <c r="BC601" s="65" t="s">
        <v>108</v>
      </c>
      <c r="BD601" s="400" t="s">
        <v>5131</v>
      </c>
      <c r="BE601" s="221" t="s">
        <v>87</v>
      </c>
      <c r="BF601" s="221" t="s">
        <v>87</v>
      </c>
    </row>
    <row r="602" spans="2:58" x14ac:dyDescent="0.25">
      <c r="B602" s="221">
        <v>2025</v>
      </c>
      <c r="C602" s="221">
        <v>891780111</v>
      </c>
      <c r="D602" s="221" t="s">
        <v>78</v>
      </c>
      <c r="E602" s="49" t="s">
        <v>5130</v>
      </c>
      <c r="F602" s="65" t="s">
        <v>5129</v>
      </c>
      <c r="G602" s="65">
        <v>0</v>
      </c>
      <c r="H602" s="65" t="s">
        <v>81</v>
      </c>
      <c r="I602" s="65" t="s">
        <v>3368</v>
      </c>
      <c r="J602" s="67" t="s">
        <v>83</v>
      </c>
      <c r="K602" s="66" t="s">
        <v>3405</v>
      </c>
      <c r="L602" s="68">
        <v>11361600</v>
      </c>
      <c r="M602" s="65" t="s">
        <v>85</v>
      </c>
      <c r="N602" s="66" t="s">
        <v>5128</v>
      </c>
      <c r="O602" s="66">
        <v>91428710</v>
      </c>
      <c r="P602" s="66">
        <v>1707</v>
      </c>
      <c r="Q602" s="70">
        <v>45870</v>
      </c>
      <c r="R602" s="66">
        <v>7490134800</v>
      </c>
      <c r="S602" s="70">
        <v>45880</v>
      </c>
      <c r="T602" s="68">
        <v>11361600</v>
      </c>
      <c r="U602" s="68">
        <v>27813</v>
      </c>
      <c r="V602" s="65" t="s">
        <v>87</v>
      </c>
      <c r="W602" s="68">
        <v>1082939683</v>
      </c>
      <c r="X602" s="67" t="s">
        <v>3365</v>
      </c>
      <c r="Y602" s="70">
        <v>45880</v>
      </c>
      <c r="Z602" s="70">
        <v>45880</v>
      </c>
      <c r="AA602" s="70" t="s">
        <v>89</v>
      </c>
      <c r="AB602" s="70">
        <v>45991</v>
      </c>
      <c r="AC602" s="49">
        <f t="shared" si="45"/>
        <v>111</v>
      </c>
      <c r="AD602" s="65">
        <v>0</v>
      </c>
      <c r="AE602" s="68">
        <v>0</v>
      </c>
      <c r="AF602" s="65">
        <v>0</v>
      </c>
      <c r="AG602" s="77" t="s">
        <v>89</v>
      </c>
      <c r="AH602" s="49">
        <f t="shared" si="46"/>
        <v>0</v>
      </c>
      <c r="AI602" s="65">
        <v>0</v>
      </c>
      <c r="AJ602" s="68">
        <v>0</v>
      </c>
      <c r="AK602" s="65" t="s">
        <v>89</v>
      </c>
      <c r="AL602" s="78" t="s">
        <v>89</v>
      </c>
      <c r="AM602" s="65">
        <v>0</v>
      </c>
      <c r="AN602" s="78" t="s">
        <v>89</v>
      </c>
      <c r="AO602" s="78" t="s">
        <v>89</v>
      </c>
      <c r="AP602" s="78" t="s">
        <v>89</v>
      </c>
      <c r="AQ602" s="49">
        <f t="shared" si="47"/>
        <v>0</v>
      </c>
      <c r="AR602" s="49">
        <f>+L602+AE602-AJ602</f>
        <v>11361600</v>
      </c>
      <c r="AS602" s="65" t="s">
        <v>90</v>
      </c>
      <c r="AT602" s="68">
        <v>0</v>
      </c>
      <c r="AU602" s="65" t="s">
        <v>90</v>
      </c>
      <c r="AV602" s="68">
        <v>0</v>
      </c>
      <c r="AW602" s="75" t="s">
        <v>89</v>
      </c>
      <c r="AX602" s="224">
        <v>0</v>
      </c>
      <c r="AY602" s="79">
        <f t="shared" si="48"/>
        <v>11361600</v>
      </c>
      <c r="AZ602" s="223">
        <f t="shared" si="49"/>
        <v>0</v>
      </c>
      <c r="BA602" s="74">
        <v>0</v>
      </c>
      <c r="BB602" s="75" t="s">
        <v>89</v>
      </c>
      <c r="BC602" s="65" t="s">
        <v>108</v>
      </c>
      <c r="BD602" s="400" t="s">
        <v>5127</v>
      </c>
      <c r="BE602" s="221" t="s">
        <v>87</v>
      </c>
      <c r="BF602" s="221" t="s">
        <v>87</v>
      </c>
    </row>
    <row r="603" spans="2:58" x14ac:dyDescent="0.25">
      <c r="B603" s="221">
        <v>2025</v>
      </c>
      <c r="C603" s="221">
        <v>891780111</v>
      </c>
      <c r="D603" s="221" t="s">
        <v>78</v>
      </c>
      <c r="E603" s="49" t="s">
        <v>5126</v>
      </c>
      <c r="F603" s="65" t="s">
        <v>5125</v>
      </c>
      <c r="G603" s="65">
        <v>0</v>
      </c>
      <c r="H603" s="65" t="s">
        <v>81</v>
      </c>
      <c r="I603" s="65" t="s">
        <v>3368</v>
      </c>
      <c r="J603" s="67" t="s">
        <v>83</v>
      </c>
      <c r="K603" s="66" t="s">
        <v>3602</v>
      </c>
      <c r="L603" s="68">
        <v>11361600</v>
      </c>
      <c r="M603" s="65" t="s">
        <v>85</v>
      </c>
      <c r="N603" s="66" t="s">
        <v>5124</v>
      </c>
      <c r="O603" s="66">
        <v>73231850</v>
      </c>
      <c r="P603" s="66">
        <v>1707</v>
      </c>
      <c r="Q603" s="70">
        <v>45870</v>
      </c>
      <c r="R603" s="66">
        <v>7490134800</v>
      </c>
      <c r="S603" s="70">
        <v>45880</v>
      </c>
      <c r="T603" s="68">
        <v>11361600</v>
      </c>
      <c r="U603" s="68">
        <v>27812</v>
      </c>
      <c r="V603" s="65" t="s">
        <v>87</v>
      </c>
      <c r="W603" s="68">
        <v>1082939683</v>
      </c>
      <c r="X603" s="67" t="s">
        <v>3365</v>
      </c>
      <c r="Y603" s="70">
        <v>45880</v>
      </c>
      <c r="Z603" s="70">
        <v>45880</v>
      </c>
      <c r="AA603" s="70" t="s">
        <v>89</v>
      </c>
      <c r="AB603" s="70">
        <v>45991</v>
      </c>
      <c r="AC603" s="49">
        <f t="shared" si="45"/>
        <v>111</v>
      </c>
      <c r="AD603" s="65">
        <v>0</v>
      </c>
      <c r="AE603" s="68">
        <v>0</v>
      </c>
      <c r="AF603" s="65">
        <v>0</v>
      </c>
      <c r="AG603" s="77" t="s">
        <v>89</v>
      </c>
      <c r="AH603" s="49">
        <f t="shared" si="46"/>
        <v>0</v>
      </c>
      <c r="AI603" s="65">
        <v>0</v>
      </c>
      <c r="AJ603" s="68">
        <v>0</v>
      </c>
      <c r="AK603" s="65" t="s">
        <v>89</v>
      </c>
      <c r="AL603" s="78" t="s">
        <v>89</v>
      </c>
      <c r="AM603" s="65">
        <v>0</v>
      </c>
      <c r="AN603" s="78" t="s">
        <v>89</v>
      </c>
      <c r="AO603" s="78" t="s">
        <v>89</v>
      </c>
      <c r="AP603" s="78" t="s">
        <v>89</v>
      </c>
      <c r="AQ603" s="49">
        <f t="shared" si="47"/>
        <v>0</v>
      </c>
      <c r="AR603" s="49">
        <f>+L603+AE603-AJ603</f>
        <v>11361600</v>
      </c>
      <c r="AS603" s="65" t="s">
        <v>90</v>
      </c>
      <c r="AT603" s="68">
        <v>0</v>
      </c>
      <c r="AU603" s="65" t="s">
        <v>90</v>
      </c>
      <c r="AV603" s="68">
        <v>0</v>
      </c>
      <c r="AW603" s="75" t="s">
        <v>89</v>
      </c>
      <c r="AX603" s="224">
        <v>0</v>
      </c>
      <c r="AY603" s="79">
        <f t="shared" si="48"/>
        <v>11361600</v>
      </c>
      <c r="AZ603" s="223">
        <f t="shared" si="49"/>
        <v>0</v>
      </c>
      <c r="BA603" s="74">
        <v>0</v>
      </c>
      <c r="BB603" s="75" t="s">
        <v>89</v>
      </c>
      <c r="BC603" s="65" t="s">
        <v>108</v>
      </c>
      <c r="BD603" s="400" t="s">
        <v>5123</v>
      </c>
      <c r="BE603" s="221" t="s">
        <v>87</v>
      </c>
      <c r="BF603" s="221" t="s">
        <v>87</v>
      </c>
    </row>
    <row r="604" spans="2:58" x14ac:dyDescent="0.25">
      <c r="B604" s="221">
        <v>2025</v>
      </c>
      <c r="C604" s="221">
        <v>891780111</v>
      </c>
      <c r="D604" s="221" t="s">
        <v>78</v>
      </c>
      <c r="E604" s="49" t="s">
        <v>5122</v>
      </c>
      <c r="F604" s="65" t="s">
        <v>5121</v>
      </c>
      <c r="G604" s="65">
        <v>0</v>
      </c>
      <c r="H604" s="65" t="s">
        <v>81</v>
      </c>
      <c r="I604" s="65" t="s">
        <v>3368</v>
      </c>
      <c r="J604" s="67" t="s">
        <v>83</v>
      </c>
      <c r="K604" s="66" t="s">
        <v>5120</v>
      </c>
      <c r="L604" s="68">
        <v>11361600</v>
      </c>
      <c r="M604" s="65" t="s">
        <v>85</v>
      </c>
      <c r="N604" s="66" t="s">
        <v>5119</v>
      </c>
      <c r="O604" s="66">
        <v>78749670</v>
      </c>
      <c r="P604" s="66">
        <v>1707</v>
      </c>
      <c r="Q604" s="70">
        <v>45870</v>
      </c>
      <c r="R604" s="66">
        <v>7490134800</v>
      </c>
      <c r="S604" s="70">
        <v>45880</v>
      </c>
      <c r="T604" s="68">
        <v>11361600</v>
      </c>
      <c r="U604" s="68">
        <v>27811</v>
      </c>
      <c r="V604" s="65" t="s">
        <v>87</v>
      </c>
      <c r="W604" s="68">
        <v>1082939683</v>
      </c>
      <c r="X604" s="67" t="s">
        <v>3365</v>
      </c>
      <c r="Y604" s="70">
        <v>45880</v>
      </c>
      <c r="Z604" s="70">
        <v>45880</v>
      </c>
      <c r="AA604" s="70" t="s">
        <v>89</v>
      </c>
      <c r="AB604" s="70">
        <v>45991</v>
      </c>
      <c r="AC604" s="49">
        <f t="shared" si="45"/>
        <v>111</v>
      </c>
      <c r="AD604" s="65">
        <v>0</v>
      </c>
      <c r="AE604" s="68">
        <v>0</v>
      </c>
      <c r="AF604" s="65">
        <v>0</v>
      </c>
      <c r="AG604" s="77" t="s">
        <v>89</v>
      </c>
      <c r="AH604" s="49">
        <f t="shared" si="46"/>
        <v>0</v>
      </c>
      <c r="AI604" s="65">
        <v>0</v>
      </c>
      <c r="AJ604" s="68">
        <v>0</v>
      </c>
      <c r="AK604" s="65" t="s">
        <v>89</v>
      </c>
      <c r="AL604" s="78" t="s">
        <v>89</v>
      </c>
      <c r="AM604" s="65">
        <v>0</v>
      </c>
      <c r="AN604" s="78" t="s">
        <v>89</v>
      </c>
      <c r="AO604" s="78" t="s">
        <v>89</v>
      </c>
      <c r="AP604" s="78" t="s">
        <v>89</v>
      </c>
      <c r="AQ604" s="49">
        <f t="shared" si="47"/>
        <v>0</v>
      </c>
      <c r="AR604" s="49">
        <f>+L604+AE604-AJ604</f>
        <v>11361600</v>
      </c>
      <c r="AS604" s="65" t="s">
        <v>90</v>
      </c>
      <c r="AT604" s="68">
        <v>0</v>
      </c>
      <c r="AU604" s="65" t="s">
        <v>90</v>
      </c>
      <c r="AV604" s="68">
        <v>0</v>
      </c>
      <c r="AW604" s="75" t="s">
        <v>89</v>
      </c>
      <c r="AX604" s="224">
        <v>0</v>
      </c>
      <c r="AY604" s="79">
        <f t="shared" si="48"/>
        <v>11361600</v>
      </c>
      <c r="AZ604" s="223">
        <f t="shared" si="49"/>
        <v>0</v>
      </c>
      <c r="BA604" s="74">
        <v>0</v>
      </c>
      <c r="BB604" s="75" t="s">
        <v>89</v>
      </c>
      <c r="BC604" s="65" t="s">
        <v>108</v>
      </c>
      <c r="BD604" s="400" t="s">
        <v>5118</v>
      </c>
      <c r="BE604" s="221" t="s">
        <v>87</v>
      </c>
      <c r="BF604" s="221" t="s">
        <v>87</v>
      </c>
    </row>
    <row r="605" spans="2:58" x14ac:dyDescent="0.25">
      <c r="B605" s="221">
        <v>2025</v>
      </c>
      <c r="C605" s="221">
        <v>891780111</v>
      </c>
      <c r="D605" s="221" t="s">
        <v>78</v>
      </c>
      <c r="E605" s="49" t="s">
        <v>5117</v>
      </c>
      <c r="F605" s="65" t="s">
        <v>5116</v>
      </c>
      <c r="G605" s="65">
        <v>0</v>
      </c>
      <c r="H605" s="65" t="s">
        <v>81</v>
      </c>
      <c r="I605" s="65" t="s">
        <v>3368</v>
      </c>
      <c r="J605" s="67" t="s">
        <v>83</v>
      </c>
      <c r="K605" s="66" t="s">
        <v>3377</v>
      </c>
      <c r="L605" s="68">
        <v>11361600</v>
      </c>
      <c r="M605" s="65" t="s">
        <v>85</v>
      </c>
      <c r="N605" s="66" t="s">
        <v>5115</v>
      </c>
      <c r="O605" s="66">
        <v>1233493072</v>
      </c>
      <c r="P605" s="66">
        <v>1707</v>
      </c>
      <c r="Q605" s="70">
        <v>45870</v>
      </c>
      <c r="R605" s="66">
        <v>7490134800</v>
      </c>
      <c r="S605" s="70">
        <v>45880</v>
      </c>
      <c r="T605" s="68">
        <v>11361600</v>
      </c>
      <c r="U605" s="68">
        <v>27810</v>
      </c>
      <c r="V605" s="65" t="s">
        <v>87</v>
      </c>
      <c r="W605" s="68">
        <v>1082939683</v>
      </c>
      <c r="X605" s="67" t="s">
        <v>3365</v>
      </c>
      <c r="Y605" s="70">
        <v>45880</v>
      </c>
      <c r="Z605" s="70">
        <v>45880</v>
      </c>
      <c r="AA605" s="70" t="s">
        <v>89</v>
      </c>
      <c r="AB605" s="70">
        <v>45991</v>
      </c>
      <c r="AC605" s="49">
        <f t="shared" si="45"/>
        <v>111</v>
      </c>
      <c r="AD605" s="65">
        <v>0</v>
      </c>
      <c r="AE605" s="68">
        <v>0</v>
      </c>
      <c r="AF605" s="65">
        <v>0</v>
      </c>
      <c r="AG605" s="77" t="s">
        <v>89</v>
      </c>
      <c r="AH605" s="49">
        <f t="shared" si="46"/>
        <v>0</v>
      </c>
      <c r="AI605" s="65">
        <v>0</v>
      </c>
      <c r="AJ605" s="68">
        <v>0</v>
      </c>
      <c r="AK605" s="65" t="s">
        <v>89</v>
      </c>
      <c r="AL605" s="78" t="s">
        <v>89</v>
      </c>
      <c r="AM605" s="65">
        <v>0</v>
      </c>
      <c r="AN605" s="78" t="s">
        <v>89</v>
      </c>
      <c r="AO605" s="78" t="s">
        <v>89</v>
      </c>
      <c r="AP605" s="78" t="s">
        <v>89</v>
      </c>
      <c r="AQ605" s="49">
        <f t="shared" si="47"/>
        <v>0</v>
      </c>
      <c r="AR605" s="49">
        <f>+L605+AE605-AJ605</f>
        <v>11361600</v>
      </c>
      <c r="AS605" s="65" t="s">
        <v>90</v>
      </c>
      <c r="AT605" s="68">
        <v>0</v>
      </c>
      <c r="AU605" s="65" t="s">
        <v>90</v>
      </c>
      <c r="AV605" s="68">
        <v>0</v>
      </c>
      <c r="AW605" s="75" t="s">
        <v>89</v>
      </c>
      <c r="AX605" s="224">
        <v>0</v>
      </c>
      <c r="AY605" s="79">
        <f t="shared" si="48"/>
        <v>11361600</v>
      </c>
      <c r="AZ605" s="223">
        <f t="shared" si="49"/>
        <v>0</v>
      </c>
      <c r="BA605" s="74">
        <v>0</v>
      </c>
      <c r="BB605" s="75" t="s">
        <v>89</v>
      </c>
      <c r="BC605" s="65" t="s">
        <v>108</v>
      </c>
      <c r="BD605" s="400" t="s">
        <v>5114</v>
      </c>
      <c r="BE605" s="221" t="s">
        <v>87</v>
      </c>
      <c r="BF605" s="221" t="s">
        <v>87</v>
      </c>
    </row>
    <row r="606" spans="2:58" x14ac:dyDescent="0.25">
      <c r="B606" s="221">
        <v>2025</v>
      </c>
      <c r="C606" s="221">
        <v>891780111</v>
      </c>
      <c r="D606" s="221" t="s">
        <v>78</v>
      </c>
      <c r="E606" s="49" t="s">
        <v>5113</v>
      </c>
      <c r="F606" s="65" t="s">
        <v>5112</v>
      </c>
      <c r="G606" s="65">
        <v>0</v>
      </c>
      <c r="H606" s="65" t="s">
        <v>81</v>
      </c>
      <c r="I606" s="65" t="s">
        <v>3368</v>
      </c>
      <c r="J606" s="67" t="s">
        <v>83</v>
      </c>
      <c r="K606" s="66" t="s">
        <v>5111</v>
      </c>
      <c r="L606" s="68">
        <v>11361600</v>
      </c>
      <c r="M606" s="65" t="s">
        <v>85</v>
      </c>
      <c r="N606" s="66" t="s">
        <v>5110</v>
      </c>
      <c r="O606" s="66">
        <v>91324119</v>
      </c>
      <c r="P606" s="66">
        <v>1707</v>
      </c>
      <c r="Q606" s="70">
        <v>45870</v>
      </c>
      <c r="R606" s="66">
        <v>7490134800</v>
      </c>
      <c r="S606" s="70">
        <v>45881</v>
      </c>
      <c r="T606" s="68">
        <v>11361600</v>
      </c>
      <c r="U606" s="68">
        <v>27947</v>
      </c>
      <c r="V606" s="65" t="s">
        <v>87</v>
      </c>
      <c r="W606" s="68">
        <v>1082939683</v>
      </c>
      <c r="X606" s="67" t="s">
        <v>3365</v>
      </c>
      <c r="Y606" s="70">
        <v>45880</v>
      </c>
      <c r="Z606" s="70">
        <v>45881</v>
      </c>
      <c r="AA606" s="70" t="s">
        <v>89</v>
      </c>
      <c r="AB606" s="70">
        <v>45991</v>
      </c>
      <c r="AC606" s="49">
        <f t="shared" si="45"/>
        <v>110</v>
      </c>
      <c r="AD606" s="65">
        <v>0</v>
      </c>
      <c r="AE606" s="68">
        <v>0</v>
      </c>
      <c r="AF606" s="65">
        <v>0</v>
      </c>
      <c r="AG606" s="77" t="s">
        <v>89</v>
      </c>
      <c r="AH606" s="49">
        <f t="shared" si="46"/>
        <v>0</v>
      </c>
      <c r="AI606" s="65">
        <v>0</v>
      </c>
      <c r="AJ606" s="68">
        <v>0</v>
      </c>
      <c r="AK606" s="65" t="s">
        <v>89</v>
      </c>
      <c r="AL606" s="78" t="s">
        <v>89</v>
      </c>
      <c r="AM606" s="65">
        <v>0</v>
      </c>
      <c r="AN606" s="78" t="s">
        <v>89</v>
      </c>
      <c r="AO606" s="78" t="s">
        <v>89</v>
      </c>
      <c r="AP606" s="78" t="s">
        <v>89</v>
      </c>
      <c r="AQ606" s="49">
        <f t="shared" si="47"/>
        <v>0</v>
      </c>
      <c r="AR606" s="49">
        <f>+L606+AE606-AJ606</f>
        <v>11361600</v>
      </c>
      <c r="AS606" s="65" t="s">
        <v>90</v>
      </c>
      <c r="AT606" s="68">
        <v>0</v>
      </c>
      <c r="AU606" s="65" t="s">
        <v>90</v>
      </c>
      <c r="AV606" s="68">
        <v>0</v>
      </c>
      <c r="AW606" s="75" t="s">
        <v>89</v>
      </c>
      <c r="AX606" s="224">
        <v>0</v>
      </c>
      <c r="AY606" s="79">
        <f t="shared" si="48"/>
        <v>11361600</v>
      </c>
      <c r="AZ606" s="223">
        <f t="shared" si="49"/>
        <v>0</v>
      </c>
      <c r="BA606" s="74">
        <v>0</v>
      </c>
      <c r="BB606" s="75" t="s">
        <v>89</v>
      </c>
      <c r="BC606" s="65" t="s">
        <v>108</v>
      </c>
      <c r="BD606" s="400" t="s">
        <v>5109</v>
      </c>
      <c r="BE606" s="221" t="s">
        <v>87</v>
      </c>
      <c r="BF606" s="221" t="s">
        <v>87</v>
      </c>
    </row>
    <row r="607" spans="2:58" x14ac:dyDescent="0.25">
      <c r="B607" s="221">
        <v>2025</v>
      </c>
      <c r="C607" s="221">
        <v>891780111</v>
      </c>
      <c r="D607" s="221" t="s">
        <v>78</v>
      </c>
      <c r="E607" s="49" t="s">
        <v>5108</v>
      </c>
      <c r="F607" s="65" t="s">
        <v>5107</v>
      </c>
      <c r="G607" s="65">
        <v>0</v>
      </c>
      <c r="H607" s="65" t="s">
        <v>81</v>
      </c>
      <c r="I607" s="65" t="s">
        <v>3368</v>
      </c>
      <c r="J607" s="67" t="s">
        <v>83</v>
      </c>
      <c r="K607" s="66" t="s">
        <v>3377</v>
      </c>
      <c r="L607" s="68">
        <v>11361600</v>
      </c>
      <c r="M607" s="65" t="s">
        <v>85</v>
      </c>
      <c r="N607" s="66" t="s">
        <v>5106</v>
      </c>
      <c r="O607" s="66">
        <v>1050919256</v>
      </c>
      <c r="P607" s="66">
        <v>1707</v>
      </c>
      <c r="Q607" s="70">
        <v>45870</v>
      </c>
      <c r="R607" s="66">
        <v>7490134800</v>
      </c>
      <c r="S607" s="70">
        <v>45881</v>
      </c>
      <c r="T607" s="68">
        <v>11361600</v>
      </c>
      <c r="U607" s="68">
        <v>27946</v>
      </c>
      <c r="V607" s="65" t="s">
        <v>87</v>
      </c>
      <c r="W607" s="68">
        <v>1082939683</v>
      </c>
      <c r="X607" s="67" t="s">
        <v>3365</v>
      </c>
      <c r="Y607" s="70">
        <v>45880</v>
      </c>
      <c r="Z607" s="70">
        <v>45881</v>
      </c>
      <c r="AA607" s="70" t="s">
        <v>89</v>
      </c>
      <c r="AB607" s="70">
        <v>45991</v>
      </c>
      <c r="AC607" s="49">
        <f t="shared" si="45"/>
        <v>110</v>
      </c>
      <c r="AD607" s="65">
        <v>0</v>
      </c>
      <c r="AE607" s="68">
        <v>0</v>
      </c>
      <c r="AF607" s="65">
        <v>0</v>
      </c>
      <c r="AG607" s="77" t="s">
        <v>89</v>
      </c>
      <c r="AH607" s="49">
        <f t="shared" si="46"/>
        <v>0</v>
      </c>
      <c r="AI607" s="65">
        <v>0</v>
      </c>
      <c r="AJ607" s="68">
        <v>0</v>
      </c>
      <c r="AK607" s="65" t="s">
        <v>89</v>
      </c>
      <c r="AL607" s="78" t="s">
        <v>89</v>
      </c>
      <c r="AM607" s="65">
        <v>0</v>
      </c>
      <c r="AN607" s="78" t="s">
        <v>89</v>
      </c>
      <c r="AO607" s="78" t="s">
        <v>89</v>
      </c>
      <c r="AP607" s="78" t="s">
        <v>89</v>
      </c>
      <c r="AQ607" s="49">
        <f t="shared" si="47"/>
        <v>0</v>
      </c>
      <c r="AR607" s="49">
        <f>+L607+AE607-AJ607</f>
        <v>11361600</v>
      </c>
      <c r="AS607" s="65" t="s">
        <v>90</v>
      </c>
      <c r="AT607" s="68">
        <v>0</v>
      </c>
      <c r="AU607" s="65" t="s">
        <v>90</v>
      </c>
      <c r="AV607" s="68">
        <v>0</v>
      </c>
      <c r="AW607" s="75" t="s">
        <v>89</v>
      </c>
      <c r="AX607" s="224">
        <v>0</v>
      </c>
      <c r="AY607" s="79">
        <f t="shared" si="48"/>
        <v>11361600</v>
      </c>
      <c r="AZ607" s="223">
        <f t="shared" si="49"/>
        <v>0</v>
      </c>
      <c r="BA607" s="74">
        <v>0</v>
      </c>
      <c r="BB607" s="75" t="s">
        <v>89</v>
      </c>
      <c r="BC607" s="65" t="s">
        <v>108</v>
      </c>
      <c r="BD607" s="400" t="s">
        <v>5105</v>
      </c>
      <c r="BE607" s="221" t="s">
        <v>87</v>
      </c>
      <c r="BF607" s="221" t="s">
        <v>87</v>
      </c>
    </row>
    <row r="608" spans="2:58" ht="15.6" customHeight="1" x14ac:dyDescent="0.25">
      <c r="B608" s="221">
        <v>2025</v>
      </c>
      <c r="C608" s="221">
        <v>891780111</v>
      </c>
      <c r="D608" s="221" t="s">
        <v>78</v>
      </c>
      <c r="E608" s="49" t="s">
        <v>5104</v>
      </c>
      <c r="F608" s="65" t="s">
        <v>5103</v>
      </c>
      <c r="G608" s="65">
        <v>0</v>
      </c>
      <c r="H608" s="65" t="s">
        <v>81</v>
      </c>
      <c r="I608" s="65" t="s">
        <v>3368</v>
      </c>
      <c r="J608" s="67" t="s">
        <v>83</v>
      </c>
      <c r="K608" s="66" t="s">
        <v>3367</v>
      </c>
      <c r="L608" s="68">
        <v>11361600</v>
      </c>
      <c r="M608" s="65" t="s">
        <v>85</v>
      </c>
      <c r="N608" s="66" t="s">
        <v>5102</v>
      </c>
      <c r="O608" s="66">
        <v>1052704250</v>
      </c>
      <c r="P608" s="66">
        <v>1707</v>
      </c>
      <c r="Q608" s="70">
        <v>45870</v>
      </c>
      <c r="R608" s="66">
        <v>7490134800</v>
      </c>
      <c r="S608" s="70">
        <v>45881</v>
      </c>
      <c r="T608" s="68">
        <v>11361600</v>
      </c>
      <c r="U608" s="68">
        <v>27945</v>
      </c>
      <c r="V608" s="65" t="s">
        <v>87</v>
      </c>
      <c r="W608" s="68">
        <v>1082939683</v>
      </c>
      <c r="X608" s="67" t="s">
        <v>3365</v>
      </c>
      <c r="Y608" s="70">
        <v>45880</v>
      </c>
      <c r="Z608" s="70">
        <v>45881</v>
      </c>
      <c r="AA608" s="70" t="s">
        <v>89</v>
      </c>
      <c r="AB608" s="70">
        <v>45991</v>
      </c>
      <c r="AC608" s="49">
        <f t="shared" si="45"/>
        <v>110</v>
      </c>
      <c r="AD608" s="65">
        <v>0</v>
      </c>
      <c r="AE608" s="68">
        <v>0</v>
      </c>
      <c r="AF608" s="65">
        <v>0</v>
      </c>
      <c r="AG608" s="77" t="s">
        <v>89</v>
      </c>
      <c r="AH608" s="49">
        <f t="shared" si="46"/>
        <v>0</v>
      </c>
      <c r="AI608" s="65">
        <v>0</v>
      </c>
      <c r="AJ608" s="68">
        <v>0</v>
      </c>
      <c r="AK608" s="65" t="s">
        <v>89</v>
      </c>
      <c r="AL608" s="78" t="s">
        <v>89</v>
      </c>
      <c r="AM608" s="65">
        <v>0</v>
      </c>
      <c r="AN608" s="78" t="s">
        <v>89</v>
      </c>
      <c r="AO608" s="78" t="s">
        <v>89</v>
      </c>
      <c r="AP608" s="78" t="s">
        <v>89</v>
      </c>
      <c r="AQ608" s="49">
        <f t="shared" si="47"/>
        <v>0</v>
      </c>
      <c r="AR608" s="49">
        <f>+L608+AE608-AJ608</f>
        <v>11361600</v>
      </c>
      <c r="AS608" s="65" t="s">
        <v>90</v>
      </c>
      <c r="AT608" s="68">
        <v>0</v>
      </c>
      <c r="AU608" s="65" t="s">
        <v>90</v>
      </c>
      <c r="AV608" s="68">
        <v>0</v>
      </c>
      <c r="AW608" s="75" t="s">
        <v>89</v>
      </c>
      <c r="AX608" s="224">
        <v>0</v>
      </c>
      <c r="AY608" s="79">
        <f t="shared" si="48"/>
        <v>11361600</v>
      </c>
      <c r="AZ608" s="223">
        <f t="shared" si="49"/>
        <v>0</v>
      </c>
      <c r="BA608" s="74">
        <v>0</v>
      </c>
      <c r="BB608" s="75" t="s">
        <v>89</v>
      </c>
      <c r="BC608" s="65" t="s">
        <v>108</v>
      </c>
      <c r="BD608" s="400" t="s">
        <v>5101</v>
      </c>
      <c r="BE608" s="221" t="s">
        <v>87</v>
      </c>
      <c r="BF608" s="221" t="s">
        <v>87</v>
      </c>
    </row>
    <row r="609" spans="2:58" x14ac:dyDescent="0.25">
      <c r="B609" s="221">
        <v>2025</v>
      </c>
      <c r="C609" s="221">
        <v>891780111</v>
      </c>
      <c r="D609" s="221" t="s">
        <v>78</v>
      </c>
      <c r="E609" s="49" t="s">
        <v>5100</v>
      </c>
      <c r="F609" s="65" t="s">
        <v>5099</v>
      </c>
      <c r="G609" s="65">
        <v>0</v>
      </c>
      <c r="H609" s="65" t="s">
        <v>81</v>
      </c>
      <c r="I609" s="65" t="s">
        <v>3368</v>
      </c>
      <c r="J609" s="67" t="s">
        <v>83</v>
      </c>
      <c r="K609" s="66" t="s">
        <v>3377</v>
      </c>
      <c r="L609" s="68">
        <v>11361600</v>
      </c>
      <c r="M609" s="65" t="s">
        <v>85</v>
      </c>
      <c r="N609" s="66" t="s">
        <v>5098</v>
      </c>
      <c r="O609" s="66">
        <v>1003214005</v>
      </c>
      <c r="P609" s="66">
        <v>1707</v>
      </c>
      <c r="Q609" s="70">
        <v>45870</v>
      </c>
      <c r="R609" s="66">
        <v>7490134800</v>
      </c>
      <c r="S609" s="70">
        <v>45881</v>
      </c>
      <c r="T609" s="68">
        <v>11361600</v>
      </c>
      <c r="U609" s="68">
        <v>27944</v>
      </c>
      <c r="V609" s="65" t="s">
        <v>87</v>
      </c>
      <c r="W609" s="68">
        <v>1082939683</v>
      </c>
      <c r="X609" s="67" t="s">
        <v>3365</v>
      </c>
      <c r="Y609" s="70">
        <v>45880</v>
      </c>
      <c r="Z609" s="70">
        <v>45881</v>
      </c>
      <c r="AA609" s="70" t="s">
        <v>89</v>
      </c>
      <c r="AB609" s="70">
        <v>45991</v>
      </c>
      <c r="AC609" s="49">
        <f t="shared" si="45"/>
        <v>110</v>
      </c>
      <c r="AD609" s="65">
        <v>0</v>
      </c>
      <c r="AE609" s="68">
        <v>0</v>
      </c>
      <c r="AF609" s="65">
        <v>0</v>
      </c>
      <c r="AG609" s="77" t="s">
        <v>89</v>
      </c>
      <c r="AH609" s="49">
        <f t="shared" si="46"/>
        <v>0</v>
      </c>
      <c r="AI609" s="65">
        <v>0</v>
      </c>
      <c r="AJ609" s="68">
        <v>0</v>
      </c>
      <c r="AK609" s="65" t="s">
        <v>89</v>
      </c>
      <c r="AL609" s="78" t="s">
        <v>89</v>
      </c>
      <c r="AM609" s="65">
        <v>0</v>
      </c>
      <c r="AN609" s="78" t="s">
        <v>89</v>
      </c>
      <c r="AO609" s="78" t="s">
        <v>89</v>
      </c>
      <c r="AP609" s="78" t="s">
        <v>89</v>
      </c>
      <c r="AQ609" s="49">
        <f t="shared" si="47"/>
        <v>0</v>
      </c>
      <c r="AR609" s="49">
        <f>+L609+AE609-AJ609</f>
        <v>11361600</v>
      </c>
      <c r="AS609" s="65" t="s">
        <v>90</v>
      </c>
      <c r="AT609" s="68">
        <v>0</v>
      </c>
      <c r="AU609" s="65" t="s">
        <v>90</v>
      </c>
      <c r="AV609" s="68">
        <v>0</v>
      </c>
      <c r="AW609" s="75" t="s">
        <v>89</v>
      </c>
      <c r="AX609" s="224">
        <v>0</v>
      </c>
      <c r="AY609" s="79">
        <f t="shared" si="48"/>
        <v>11361600</v>
      </c>
      <c r="AZ609" s="223">
        <f t="shared" si="49"/>
        <v>0</v>
      </c>
      <c r="BA609" s="74">
        <v>0</v>
      </c>
      <c r="BB609" s="75" t="s">
        <v>89</v>
      </c>
      <c r="BC609" s="65" t="s">
        <v>108</v>
      </c>
      <c r="BD609" s="400" t="s">
        <v>5097</v>
      </c>
      <c r="BE609" s="221" t="s">
        <v>87</v>
      </c>
      <c r="BF609" s="221" t="s">
        <v>87</v>
      </c>
    </row>
    <row r="610" spans="2:58" x14ac:dyDescent="0.25">
      <c r="B610" s="221">
        <v>2025</v>
      </c>
      <c r="C610" s="221">
        <v>891780111</v>
      </c>
      <c r="D610" s="221" t="s">
        <v>78</v>
      </c>
      <c r="E610" s="49" t="s">
        <v>5096</v>
      </c>
      <c r="F610" s="65" t="s">
        <v>5095</v>
      </c>
      <c r="G610" s="65">
        <v>0</v>
      </c>
      <c r="H610" s="65" t="s">
        <v>81</v>
      </c>
      <c r="I610" s="65" t="s">
        <v>3368</v>
      </c>
      <c r="J610" s="67" t="s">
        <v>83</v>
      </c>
      <c r="K610" s="66" t="s">
        <v>3377</v>
      </c>
      <c r="L610" s="68">
        <v>11361600</v>
      </c>
      <c r="M610" s="65" t="s">
        <v>85</v>
      </c>
      <c r="N610" s="66" t="s">
        <v>5094</v>
      </c>
      <c r="O610" s="66">
        <v>1046430783</v>
      </c>
      <c r="P610" s="66">
        <v>1707</v>
      </c>
      <c r="Q610" s="70">
        <v>45870</v>
      </c>
      <c r="R610" s="66">
        <v>7490134800</v>
      </c>
      <c r="S610" s="70">
        <v>45882</v>
      </c>
      <c r="T610" s="68">
        <v>11361600</v>
      </c>
      <c r="U610" s="68">
        <v>28100</v>
      </c>
      <c r="V610" s="65" t="s">
        <v>87</v>
      </c>
      <c r="W610" s="68">
        <v>1082939683</v>
      </c>
      <c r="X610" s="67" t="s">
        <v>3365</v>
      </c>
      <c r="Y610" s="70">
        <v>45880</v>
      </c>
      <c r="Z610" s="70">
        <v>45882</v>
      </c>
      <c r="AA610" s="70" t="s">
        <v>89</v>
      </c>
      <c r="AB610" s="70">
        <v>45991</v>
      </c>
      <c r="AC610" s="49">
        <f t="shared" si="45"/>
        <v>109</v>
      </c>
      <c r="AD610" s="65">
        <v>0</v>
      </c>
      <c r="AE610" s="68">
        <v>0</v>
      </c>
      <c r="AF610" s="65">
        <v>0</v>
      </c>
      <c r="AG610" s="77" t="s">
        <v>89</v>
      </c>
      <c r="AH610" s="49">
        <f t="shared" si="46"/>
        <v>0</v>
      </c>
      <c r="AI610" s="65">
        <v>0</v>
      </c>
      <c r="AJ610" s="68">
        <v>0</v>
      </c>
      <c r="AK610" s="65" t="s">
        <v>89</v>
      </c>
      <c r="AL610" s="78" t="s">
        <v>89</v>
      </c>
      <c r="AM610" s="65">
        <v>0</v>
      </c>
      <c r="AN610" s="78" t="s">
        <v>89</v>
      </c>
      <c r="AO610" s="78" t="s">
        <v>89</v>
      </c>
      <c r="AP610" s="78" t="s">
        <v>89</v>
      </c>
      <c r="AQ610" s="49">
        <f t="shared" si="47"/>
        <v>0</v>
      </c>
      <c r="AR610" s="49">
        <f>+L610+AE610-AJ610</f>
        <v>11361600</v>
      </c>
      <c r="AS610" s="65" t="s">
        <v>90</v>
      </c>
      <c r="AT610" s="68">
        <v>0</v>
      </c>
      <c r="AU610" s="65" t="s">
        <v>90</v>
      </c>
      <c r="AV610" s="68">
        <v>0</v>
      </c>
      <c r="AW610" s="75" t="s">
        <v>89</v>
      </c>
      <c r="AX610" s="224">
        <v>0</v>
      </c>
      <c r="AY610" s="79">
        <f t="shared" si="48"/>
        <v>11361600</v>
      </c>
      <c r="AZ610" s="223">
        <f t="shared" si="49"/>
        <v>0</v>
      </c>
      <c r="BA610" s="74">
        <v>0</v>
      </c>
      <c r="BB610" s="75" t="s">
        <v>89</v>
      </c>
      <c r="BC610" s="65" t="s">
        <v>108</v>
      </c>
      <c r="BD610" s="400" t="s">
        <v>5093</v>
      </c>
      <c r="BE610" s="221" t="s">
        <v>87</v>
      </c>
      <c r="BF610" s="221" t="s">
        <v>87</v>
      </c>
    </row>
    <row r="611" spans="2:58" x14ac:dyDescent="0.25">
      <c r="B611" s="221">
        <v>2025</v>
      </c>
      <c r="C611" s="221">
        <v>891780111</v>
      </c>
      <c r="D611" s="221" t="s">
        <v>78</v>
      </c>
      <c r="E611" s="49" t="s">
        <v>5092</v>
      </c>
      <c r="F611" s="65" t="s">
        <v>5091</v>
      </c>
      <c r="G611" s="65">
        <v>0</v>
      </c>
      <c r="H611" s="65" t="s">
        <v>81</v>
      </c>
      <c r="I611" s="65" t="s">
        <v>3368</v>
      </c>
      <c r="J611" s="67" t="s">
        <v>83</v>
      </c>
      <c r="K611" s="66" t="s">
        <v>3462</v>
      </c>
      <c r="L611" s="68">
        <v>11361600</v>
      </c>
      <c r="M611" s="65" t="s">
        <v>85</v>
      </c>
      <c r="N611" s="66" t="s">
        <v>5090</v>
      </c>
      <c r="O611" s="66">
        <v>9024532</v>
      </c>
      <c r="P611" s="66">
        <v>1707</v>
      </c>
      <c r="Q611" s="70">
        <v>45870</v>
      </c>
      <c r="R611" s="66">
        <v>7490134800</v>
      </c>
      <c r="S611" s="70">
        <v>45881</v>
      </c>
      <c r="T611" s="68">
        <v>11361600</v>
      </c>
      <c r="U611" s="68">
        <v>27941</v>
      </c>
      <c r="V611" s="65" t="s">
        <v>87</v>
      </c>
      <c r="W611" s="68">
        <v>1082939683</v>
      </c>
      <c r="X611" s="67" t="s">
        <v>3365</v>
      </c>
      <c r="Y611" s="70">
        <v>45880</v>
      </c>
      <c r="Z611" s="70">
        <v>45881</v>
      </c>
      <c r="AA611" s="70" t="s">
        <v>89</v>
      </c>
      <c r="AB611" s="70">
        <v>45991</v>
      </c>
      <c r="AC611" s="49">
        <f t="shared" si="45"/>
        <v>110</v>
      </c>
      <c r="AD611" s="65">
        <v>0</v>
      </c>
      <c r="AE611" s="68">
        <v>0</v>
      </c>
      <c r="AF611" s="65">
        <v>0</v>
      </c>
      <c r="AG611" s="77" t="s">
        <v>89</v>
      </c>
      <c r="AH611" s="49">
        <f t="shared" si="46"/>
        <v>0</v>
      </c>
      <c r="AI611" s="65">
        <v>0</v>
      </c>
      <c r="AJ611" s="68">
        <v>0</v>
      </c>
      <c r="AK611" s="65" t="s">
        <v>89</v>
      </c>
      <c r="AL611" s="78" t="s">
        <v>89</v>
      </c>
      <c r="AM611" s="65">
        <v>0</v>
      </c>
      <c r="AN611" s="78" t="s">
        <v>89</v>
      </c>
      <c r="AO611" s="78" t="s">
        <v>89</v>
      </c>
      <c r="AP611" s="78" t="s">
        <v>89</v>
      </c>
      <c r="AQ611" s="49">
        <f t="shared" si="47"/>
        <v>0</v>
      </c>
      <c r="AR611" s="49">
        <f>+L611+AE611-AJ611</f>
        <v>11361600</v>
      </c>
      <c r="AS611" s="65" t="s">
        <v>90</v>
      </c>
      <c r="AT611" s="68">
        <v>0</v>
      </c>
      <c r="AU611" s="65" t="s">
        <v>90</v>
      </c>
      <c r="AV611" s="68">
        <v>0</v>
      </c>
      <c r="AW611" s="75" t="s">
        <v>89</v>
      </c>
      <c r="AX611" s="224">
        <v>0</v>
      </c>
      <c r="AY611" s="79">
        <f t="shared" si="48"/>
        <v>11361600</v>
      </c>
      <c r="AZ611" s="223">
        <f t="shared" si="49"/>
        <v>0</v>
      </c>
      <c r="BA611" s="74">
        <v>0</v>
      </c>
      <c r="BB611" s="75" t="s">
        <v>89</v>
      </c>
      <c r="BC611" s="65" t="s">
        <v>108</v>
      </c>
      <c r="BD611" s="277" t="s">
        <v>5089</v>
      </c>
      <c r="BE611" s="221" t="s">
        <v>87</v>
      </c>
      <c r="BF611" s="221" t="s">
        <v>87</v>
      </c>
    </row>
    <row r="612" spans="2:58" x14ac:dyDescent="0.25">
      <c r="B612" s="221">
        <v>2025</v>
      </c>
      <c r="C612" s="221">
        <v>891780111</v>
      </c>
      <c r="D612" s="221" t="s">
        <v>78</v>
      </c>
      <c r="E612" s="49" t="s">
        <v>5088</v>
      </c>
      <c r="F612" s="65" t="s">
        <v>5087</v>
      </c>
      <c r="G612" s="65">
        <v>0</v>
      </c>
      <c r="H612" s="65" t="s">
        <v>81</v>
      </c>
      <c r="I612" s="65" t="s">
        <v>3368</v>
      </c>
      <c r="J612" s="67" t="s">
        <v>83</v>
      </c>
      <c r="K612" s="66" t="s">
        <v>3367</v>
      </c>
      <c r="L612" s="68">
        <v>11361600</v>
      </c>
      <c r="M612" s="65" t="s">
        <v>85</v>
      </c>
      <c r="N612" s="66" t="s">
        <v>5086</v>
      </c>
      <c r="O612" s="66">
        <v>1140835601</v>
      </c>
      <c r="P612" s="66">
        <v>1707</v>
      </c>
      <c r="Q612" s="70">
        <v>45870</v>
      </c>
      <c r="R612" s="66">
        <v>7490134800</v>
      </c>
      <c r="S612" s="70">
        <v>45881</v>
      </c>
      <c r="T612" s="68">
        <v>11361600</v>
      </c>
      <c r="U612" s="68">
        <v>27943</v>
      </c>
      <c r="V612" s="65" t="s">
        <v>87</v>
      </c>
      <c r="W612" s="68">
        <v>1082939683</v>
      </c>
      <c r="X612" s="67" t="s">
        <v>3365</v>
      </c>
      <c r="Y612" s="70">
        <v>45880</v>
      </c>
      <c r="Z612" s="70">
        <v>45881</v>
      </c>
      <c r="AA612" s="70" t="s">
        <v>89</v>
      </c>
      <c r="AB612" s="70">
        <v>45991</v>
      </c>
      <c r="AC612" s="49">
        <f t="shared" si="45"/>
        <v>110</v>
      </c>
      <c r="AD612" s="65">
        <v>0</v>
      </c>
      <c r="AE612" s="68">
        <v>0</v>
      </c>
      <c r="AF612" s="65">
        <v>0</v>
      </c>
      <c r="AG612" s="77" t="s">
        <v>89</v>
      </c>
      <c r="AH612" s="49">
        <f t="shared" si="46"/>
        <v>0</v>
      </c>
      <c r="AI612" s="65">
        <v>0</v>
      </c>
      <c r="AJ612" s="68">
        <v>0</v>
      </c>
      <c r="AK612" s="65" t="s">
        <v>89</v>
      </c>
      <c r="AL612" s="78" t="s">
        <v>89</v>
      </c>
      <c r="AM612" s="65">
        <v>0</v>
      </c>
      <c r="AN612" s="78" t="s">
        <v>89</v>
      </c>
      <c r="AO612" s="78" t="s">
        <v>89</v>
      </c>
      <c r="AP612" s="78" t="s">
        <v>89</v>
      </c>
      <c r="AQ612" s="49">
        <f t="shared" si="47"/>
        <v>0</v>
      </c>
      <c r="AR612" s="49">
        <f>+L612+AE612-AJ612</f>
        <v>11361600</v>
      </c>
      <c r="AS612" s="65" t="s">
        <v>90</v>
      </c>
      <c r="AT612" s="68">
        <v>0</v>
      </c>
      <c r="AU612" s="65" t="s">
        <v>90</v>
      </c>
      <c r="AV612" s="68">
        <v>0</v>
      </c>
      <c r="AW612" s="75" t="s">
        <v>89</v>
      </c>
      <c r="AX612" s="224">
        <v>0</v>
      </c>
      <c r="AY612" s="79">
        <f t="shared" si="48"/>
        <v>11361600</v>
      </c>
      <c r="AZ612" s="223">
        <f t="shared" si="49"/>
        <v>0</v>
      </c>
      <c r="BA612" s="74">
        <v>0</v>
      </c>
      <c r="BB612" s="75" t="s">
        <v>89</v>
      </c>
      <c r="BC612" s="65" t="s">
        <v>108</v>
      </c>
      <c r="BD612" s="400" t="s">
        <v>5085</v>
      </c>
      <c r="BE612" s="221" t="s">
        <v>87</v>
      </c>
      <c r="BF612" s="221" t="s">
        <v>87</v>
      </c>
    </row>
    <row r="613" spans="2:58" x14ac:dyDescent="0.25">
      <c r="B613" s="221">
        <v>2025</v>
      </c>
      <c r="C613" s="221">
        <v>891780111</v>
      </c>
      <c r="D613" s="221" t="s">
        <v>78</v>
      </c>
      <c r="E613" s="49" t="s">
        <v>5084</v>
      </c>
      <c r="F613" s="65" t="s">
        <v>5083</v>
      </c>
      <c r="G613" s="65">
        <v>0</v>
      </c>
      <c r="H613" s="65" t="s">
        <v>81</v>
      </c>
      <c r="I613" s="65" t="s">
        <v>3368</v>
      </c>
      <c r="J613" s="67" t="s">
        <v>83</v>
      </c>
      <c r="K613" s="66" t="s">
        <v>3522</v>
      </c>
      <c r="L613" s="68">
        <v>11361600</v>
      </c>
      <c r="M613" s="65" t="s">
        <v>85</v>
      </c>
      <c r="N613" s="66" t="s">
        <v>5082</v>
      </c>
      <c r="O613" s="66">
        <v>1143129364</v>
      </c>
      <c r="P613" s="66">
        <v>1707</v>
      </c>
      <c r="Q613" s="70">
        <v>45870</v>
      </c>
      <c r="R613" s="66">
        <v>7490134800</v>
      </c>
      <c r="S613" s="70">
        <v>45881</v>
      </c>
      <c r="T613" s="68">
        <v>11361600</v>
      </c>
      <c r="U613" s="68">
        <v>27942</v>
      </c>
      <c r="V613" s="65" t="s">
        <v>87</v>
      </c>
      <c r="W613" s="68">
        <v>1082939683</v>
      </c>
      <c r="X613" s="67" t="s">
        <v>3365</v>
      </c>
      <c r="Y613" s="70">
        <v>45880</v>
      </c>
      <c r="Z613" s="70">
        <v>45881</v>
      </c>
      <c r="AA613" s="70" t="s">
        <v>89</v>
      </c>
      <c r="AB613" s="70">
        <v>45991</v>
      </c>
      <c r="AC613" s="49">
        <f t="shared" si="45"/>
        <v>110</v>
      </c>
      <c r="AD613" s="65">
        <v>0</v>
      </c>
      <c r="AE613" s="68">
        <v>0</v>
      </c>
      <c r="AF613" s="65">
        <v>0</v>
      </c>
      <c r="AG613" s="77" t="s">
        <v>89</v>
      </c>
      <c r="AH613" s="49">
        <f t="shared" si="46"/>
        <v>0</v>
      </c>
      <c r="AI613" s="65">
        <v>0</v>
      </c>
      <c r="AJ613" s="68">
        <v>0</v>
      </c>
      <c r="AK613" s="65" t="s">
        <v>89</v>
      </c>
      <c r="AL613" s="78" t="s">
        <v>89</v>
      </c>
      <c r="AM613" s="65">
        <v>0</v>
      </c>
      <c r="AN613" s="78" t="s">
        <v>89</v>
      </c>
      <c r="AO613" s="78" t="s">
        <v>89</v>
      </c>
      <c r="AP613" s="78" t="s">
        <v>89</v>
      </c>
      <c r="AQ613" s="49">
        <f t="shared" si="47"/>
        <v>0</v>
      </c>
      <c r="AR613" s="49">
        <f>+L613+AE613-AJ613</f>
        <v>11361600</v>
      </c>
      <c r="AS613" s="65" t="s">
        <v>90</v>
      </c>
      <c r="AT613" s="68">
        <v>0</v>
      </c>
      <c r="AU613" s="65" t="s">
        <v>90</v>
      </c>
      <c r="AV613" s="68">
        <v>0</v>
      </c>
      <c r="AW613" s="75" t="s">
        <v>89</v>
      </c>
      <c r="AX613" s="224">
        <v>0</v>
      </c>
      <c r="AY613" s="79">
        <f t="shared" si="48"/>
        <v>11361600</v>
      </c>
      <c r="AZ613" s="223">
        <f t="shared" si="49"/>
        <v>0</v>
      </c>
      <c r="BA613" s="74">
        <v>0</v>
      </c>
      <c r="BB613" s="75" t="s">
        <v>89</v>
      </c>
      <c r="BC613" s="65" t="s">
        <v>108</v>
      </c>
      <c r="BD613" s="400" t="s">
        <v>5081</v>
      </c>
      <c r="BE613" s="221" t="s">
        <v>87</v>
      </c>
      <c r="BF613" s="221" t="s">
        <v>87</v>
      </c>
    </row>
    <row r="614" spans="2:58" x14ac:dyDescent="0.25">
      <c r="B614" s="221">
        <v>2025</v>
      </c>
      <c r="C614" s="221">
        <v>891780111</v>
      </c>
      <c r="D614" s="221" t="s">
        <v>78</v>
      </c>
      <c r="E614" s="49" t="s">
        <v>5080</v>
      </c>
      <c r="F614" s="65" t="s">
        <v>5079</v>
      </c>
      <c r="G614" s="65">
        <v>0</v>
      </c>
      <c r="H614" s="65" t="s">
        <v>81</v>
      </c>
      <c r="I614" s="65" t="s">
        <v>3368</v>
      </c>
      <c r="J614" s="67" t="s">
        <v>83</v>
      </c>
      <c r="K614" s="66" t="s">
        <v>3497</v>
      </c>
      <c r="L614" s="68">
        <v>11361600</v>
      </c>
      <c r="M614" s="65" t="s">
        <v>85</v>
      </c>
      <c r="N614" s="66" t="s">
        <v>5078</v>
      </c>
      <c r="O614" s="66">
        <v>73431733</v>
      </c>
      <c r="P614" s="66">
        <v>1707</v>
      </c>
      <c r="Q614" s="70">
        <v>45870</v>
      </c>
      <c r="R614" s="66">
        <v>7490134800</v>
      </c>
      <c r="S614" s="70">
        <v>45881</v>
      </c>
      <c r="T614" s="68">
        <v>11361600</v>
      </c>
      <c r="U614" s="68">
        <v>27968</v>
      </c>
      <c r="V614" s="65" t="s">
        <v>87</v>
      </c>
      <c r="W614" s="68">
        <v>1082939683</v>
      </c>
      <c r="X614" s="67" t="s">
        <v>3365</v>
      </c>
      <c r="Y614" s="70">
        <v>45881</v>
      </c>
      <c r="Z614" s="70">
        <v>45881</v>
      </c>
      <c r="AA614" s="70" t="s">
        <v>89</v>
      </c>
      <c r="AB614" s="70">
        <v>45991</v>
      </c>
      <c r="AC614" s="49">
        <f t="shared" si="45"/>
        <v>110</v>
      </c>
      <c r="AD614" s="65">
        <v>0</v>
      </c>
      <c r="AE614" s="68">
        <v>0</v>
      </c>
      <c r="AF614" s="65">
        <v>0</v>
      </c>
      <c r="AG614" s="77" t="s">
        <v>89</v>
      </c>
      <c r="AH614" s="49">
        <f t="shared" si="46"/>
        <v>0</v>
      </c>
      <c r="AI614" s="65">
        <v>0</v>
      </c>
      <c r="AJ614" s="68">
        <v>0</v>
      </c>
      <c r="AK614" s="65" t="s">
        <v>89</v>
      </c>
      <c r="AL614" s="78" t="s">
        <v>89</v>
      </c>
      <c r="AM614" s="65">
        <v>0</v>
      </c>
      <c r="AN614" s="78" t="s">
        <v>89</v>
      </c>
      <c r="AO614" s="78" t="s">
        <v>89</v>
      </c>
      <c r="AP614" s="78" t="s">
        <v>89</v>
      </c>
      <c r="AQ614" s="49">
        <f t="shared" si="47"/>
        <v>0</v>
      </c>
      <c r="AR614" s="49">
        <f>+L614+AE614-AJ614</f>
        <v>11361600</v>
      </c>
      <c r="AS614" s="65" t="s">
        <v>90</v>
      </c>
      <c r="AT614" s="68">
        <v>0</v>
      </c>
      <c r="AU614" s="65" t="s">
        <v>90</v>
      </c>
      <c r="AV614" s="68">
        <v>0</v>
      </c>
      <c r="AW614" s="75" t="s">
        <v>89</v>
      </c>
      <c r="AX614" s="224">
        <v>0</v>
      </c>
      <c r="AY614" s="79">
        <f t="shared" si="48"/>
        <v>11361600</v>
      </c>
      <c r="AZ614" s="223">
        <f t="shared" si="49"/>
        <v>0</v>
      </c>
      <c r="BA614" s="74">
        <v>0</v>
      </c>
      <c r="BB614" s="75" t="s">
        <v>89</v>
      </c>
      <c r="BC614" s="65" t="s">
        <v>108</v>
      </c>
      <c r="BD614" s="400" t="s">
        <v>5077</v>
      </c>
      <c r="BE614" s="221" t="s">
        <v>87</v>
      </c>
      <c r="BF614" s="221" t="s">
        <v>87</v>
      </c>
    </row>
    <row r="615" spans="2:58" x14ac:dyDescent="0.25">
      <c r="B615" s="221">
        <v>2025</v>
      </c>
      <c r="C615" s="221">
        <v>891780111</v>
      </c>
      <c r="D615" s="221" t="s">
        <v>78</v>
      </c>
      <c r="E615" s="49" t="s">
        <v>5076</v>
      </c>
      <c r="F615" s="65" t="s">
        <v>5075</v>
      </c>
      <c r="G615" s="65">
        <v>0</v>
      </c>
      <c r="H615" s="65" t="s">
        <v>81</v>
      </c>
      <c r="I615" s="65" t="s">
        <v>3368</v>
      </c>
      <c r="J615" s="67" t="s">
        <v>83</v>
      </c>
      <c r="K615" s="66" t="s">
        <v>3367</v>
      </c>
      <c r="L615" s="68">
        <v>11361600</v>
      </c>
      <c r="M615" s="65" t="s">
        <v>85</v>
      </c>
      <c r="N615" s="66" t="s">
        <v>5074</v>
      </c>
      <c r="O615" s="66">
        <v>15248626</v>
      </c>
      <c r="P615" s="66">
        <v>1707</v>
      </c>
      <c r="Q615" s="70">
        <v>45870</v>
      </c>
      <c r="R615" s="66">
        <v>7490134800</v>
      </c>
      <c r="S615" s="70">
        <v>45881</v>
      </c>
      <c r="T615" s="68">
        <v>11361600</v>
      </c>
      <c r="U615" s="68">
        <v>27967</v>
      </c>
      <c r="V615" s="65" t="s">
        <v>87</v>
      </c>
      <c r="W615" s="68">
        <v>1082939683</v>
      </c>
      <c r="X615" s="67" t="s">
        <v>3365</v>
      </c>
      <c r="Y615" s="70">
        <v>45881</v>
      </c>
      <c r="Z615" s="70">
        <v>45881</v>
      </c>
      <c r="AA615" s="70" t="s">
        <v>89</v>
      </c>
      <c r="AB615" s="70">
        <v>45991</v>
      </c>
      <c r="AC615" s="49">
        <f t="shared" si="45"/>
        <v>110</v>
      </c>
      <c r="AD615" s="65">
        <v>0</v>
      </c>
      <c r="AE615" s="68">
        <v>0</v>
      </c>
      <c r="AF615" s="65">
        <v>0</v>
      </c>
      <c r="AG615" s="77" t="s">
        <v>89</v>
      </c>
      <c r="AH615" s="49">
        <f t="shared" si="46"/>
        <v>0</v>
      </c>
      <c r="AI615" s="65">
        <v>0</v>
      </c>
      <c r="AJ615" s="68">
        <v>0</v>
      </c>
      <c r="AK615" s="65" t="s">
        <v>89</v>
      </c>
      <c r="AL615" s="78" t="s">
        <v>89</v>
      </c>
      <c r="AM615" s="65">
        <v>0</v>
      </c>
      <c r="AN615" s="78" t="s">
        <v>89</v>
      </c>
      <c r="AO615" s="78" t="s">
        <v>89</v>
      </c>
      <c r="AP615" s="78" t="s">
        <v>89</v>
      </c>
      <c r="AQ615" s="49">
        <f t="shared" si="47"/>
        <v>0</v>
      </c>
      <c r="AR615" s="49">
        <f>+L615+AE615-AJ615</f>
        <v>11361600</v>
      </c>
      <c r="AS615" s="65" t="s">
        <v>90</v>
      </c>
      <c r="AT615" s="68">
        <v>0</v>
      </c>
      <c r="AU615" s="65" t="s">
        <v>90</v>
      </c>
      <c r="AV615" s="68">
        <v>0</v>
      </c>
      <c r="AW615" s="75" t="s">
        <v>89</v>
      </c>
      <c r="AX615" s="224">
        <v>0</v>
      </c>
      <c r="AY615" s="79">
        <f t="shared" si="48"/>
        <v>11361600</v>
      </c>
      <c r="AZ615" s="223">
        <f t="shared" si="49"/>
        <v>0</v>
      </c>
      <c r="BA615" s="74">
        <v>0</v>
      </c>
      <c r="BB615" s="75" t="s">
        <v>89</v>
      </c>
      <c r="BC615" s="65" t="s">
        <v>108</v>
      </c>
      <c r="BD615" s="400" t="s">
        <v>5073</v>
      </c>
      <c r="BE615" s="221" t="s">
        <v>87</v>
      </c>
      <c r="BF615" s="221" t="s">
        <v>87</v>
      </c>
    </row>
    <row r="616" spans="2:58" x14ac:dyDescent="0.25">
      <c r="B616" s="221">
        <v>2025</v>
      </c>
      <c r="C616" s="221">
        <v>891780111</v>
      </c>
      <c r="D616" s="221" t="s">
        <v>78</v>
      </c>
      <c r="E616" s="49" t="s">
        <v>5072</v>
      </c>
      <c r="F616" s="65" t="s">
        <v>5071</v>
      </c>
      <c r="G616" s="65">
        <v>0</v>
      </c>
      <c r="H616" s="65" t="s">
        <v>81</v>
      </c>
      <c r="I616" s="65" t="s">
        <v>3368</v>
      </c>
      <c r="J616" s="67" t="s">
        <v>83</v>
      </c>
      <c r="K616" s="66" t="s">
        <v>3367</v>
      </c>
      <c r="L616" s="68">
        <v>11361600</v>
      </c>
      <c r="M616" s="65" t="s">
        <v>85</v>
      </c>
      <c r="N616" s="66" t="s">
        <v>5070</v>
      </c>
      <c r="O616" s="66">
        <v>73265189</v>
      </c>
      <c r="P616" s="66">
        <v>1707</v>
      </c>
      <c r="Q616" s="70">
        <v>45870</v>
      </c>
      <c r="R616" s="66">
        <v>7490134800</v>
      </c>
      <c r="S616" s="70">
        <v>45881</v>
      </c>
      <c r="T616" s="68">
        <v>11361600</v>
      </c>
      <c r="U616" s="68">
        <v>27966</v>
      </c>
      <c r="V616" s="65" t="s">
        <v>87</v>
      </c>
      <c r="W616" s="68">
        <v>1082939683</v>
      </c>
      <c r="X616" s="67" t="s">
        <v>3365</v>
      </c>
      <c r="Y616" s="70">
        <v>45881</v>
      </c>
      <c r="Z616" s="70">
        <v>45881</v>
      </c>
      <c r="AA616" s="70" t="s">
        <v>89</v>
      </c>
      <c r="AB616" s="70">
        <v>45991</v>
      </c>
      <c r="AC616" s="49">
        <f t="shared" si="45"/>
        <v>110</v>
      </c>
      <c r="AD616" s="65">
        <v>0</v>
      </c>
      <c r="AE616" s="68">
        <v>0</v>
      </c>
      <c r="AF616" s="65">
        <v>0</v>
      </c>
      <c r="AG616" s="77" t="s">
        <v>89</v>
      </c>
      <c r="AH616" s="49">
        <f t="shared" si="46"/>
        <v>0</v>
      </c>
      <c r="AI616" s="65">
        <v>0</v>
      </c>
      <c r="AJ616" s="68">
        <v>0</v>
      </c>
      <c r="AK616" s="65" t="s">
        <v>89</v>
      </c>
      <c r="AL616" s="78" t="s">
        <v>89</v>
      </c>
      <c r="AM616" s="65">
        <v>0</v>
      </c>
      <c r="AN616" s="78" t="s">
        <v>89</v>
      </c>
      <c r="AO616" s="78" t="s">
        <v>89</v>
      </c>
      <c r="AP616" s="78" t="s">
        <v>89</v>
      </c>
      <c r="AQ616" s="49">
        <f t="shared" si="47"/>
        <v>0</v>
      </c>
      <c r="AR616" s="49">
        <f>+L616+AE616-AJ616</f>
        <v>11361600</v>
      </c>
      <c r="AS616" s="65" t="s">
        <v>90</v>
      </c>
      <c r="AT616" s="68">
        <v>0</v>
      </c>
      <c r="AU616" s="65" t="s">
        <v>90</v>
      </c>
      <c r="AV616" s="68">
        <v>0</v>
      </c>
      <c r="AW616" s="75" t="s">
        <v>89</v>
      </c>
      <c r="AX616" s="224">
        <v>0</v>
      </c>
      <c r="AY616" s="79">
        <f t="shared" si="48"/>
        <v>11361600</v>
      </c>
      <c r="AZ616" s="223">
        <f t="shared" si="49"/>
        <v>0</v>
      </c>
      <c r="BA616" s="74">
        <v>0</v>
      </c>
      <c r="BB616" s="75" t="s">
        <v>89</v>
      </c>
      <c r="BC616" s="65" t="s">
        <v>108</v>
      </c>
      <c r="BD616" s="400" t="s">
        <v>5069</v>
      </c>
      <c r="BE616" s="221" t="s">
        <v>87</v>
      </c>
      <c r="BF616" s="221" t="s">
        <v>87</v>
      </c>
    </row>
    <row r="617" spans="2:58" x14ac:dyDescent="0.25">
      <c r="B617" s="221">
        <v>2025</v>
      </c>
      <c r="C617" s="221">
        <v>891780111</v>
      </c>
      <c r="D617" s="221" t="s">
        <v>78</v>
      </c>
      <c r="E617" s="49" t="s">
        <v>5068</v>
      </c>
      <c r="F617" s="65" t="s">
        <v>5067</v>
      </c>
      <c r="G617" s="65">
        <v>0</v>
      </c>
      <c r="H617" s="65" t="s">
        <v>81</v>
      </c>
      <c r="I617" s="65" t="s">
        <v>3368</v>
      </c>
      <c r="J617" s="67" t="s">
        <v>83</v>
      </c>
      <c r="K617" s="66" t="s">
        <v>3367</v>
      </c>
      <c r="L617" s="68">
        <v>11361600</v>
      </c>
      <c r="M617" s="65" t="s">
        <v>85</v>
      </c>
      <c r="N617" s="66" t="s">
        <v>5066</v>
      </c>
      <c r="O617" s="66">
        <v>1051361185</v>
      </c>
      <c r="P617" s="66">
        <v>1707</v>
      </c>
      <c r="Q617" s="70">
        <v>45870</v>
      </c>
      <c r="R617" s="66">
        <v>7490134800</v>
      </c>
      <c r="S617" s="70">
        <v>45881</v>
      </c>
      <c r="T617" s="68">
        <v>11361600</v>
      </c>
      <c r="U617" s="68">
        <v>27965</v>
      </c>
      <c r="V617" s="65" t="s">
        <v>87</v>
      </c>
      <c r="W617" s="68">
        <v>1082939683</v>
      </c>
      <c r="X617" s="67" t="s">
        <v>3365</v>
      </c>
      <c r="Y617" s="70">
        <v>45881</v>
      </c>
      <c r="Z617" s="70">
        <v>45881</v>
      </c>
      <c r="AA617" s="70" t="s">
        <v>89</v>
      </c>
      <c r="AB617" s="70">
        <v>45991</v>
      </c>
      <c r="AC617" s="49">
        <f t="shared" si="45"/>
        <v>110</v>
      </c>
      <c r="AD617" s="65">
        <v>0</v>
      </c>
      <c r="AE617" s="68">
        <v>0</v>
      </c>
      <c r="AF617" s="65">
        <v>0</v>
      </c>
      <c r="AG617" s="77" t="s">
        <v>89</v>
      </c>
      <c r="AH617" s="49">
        <f t="shared" si="46"/>
        <v>0</v>
      </c>
      <c r="AI617" s="65">
        <v>0</v>
      </c>
      <c r="AJ617" s="68">
        <v>0</v>
      </c>
      <c r="AK617" s="65" t="s">
        <v>89</v>
      </c>
      <c r="AL617" s="78" t="s">
        <v>89</v>
      </c>
      <c r="AM617" s="65">
        <v>0</v>
      </c>
      <c r="AN617" s="78" t="s">
        <v>89</v>
      </c>
      <c r="AO617" s="78" t="s">
        <v>89</v>
      </c>
      <c r="AP617" s="78" t="s">
        <v>89</v>
      </c>
      <c r="AQ617" s="49">
        <f t="shared" si="47"/>
        <v>0</v>
      </c>
      <c r="AR617" s="49">
        <f>+L617+AE617-AJ617</f>
        <v>11361600</v>
      </c>
      <c r="AS617" s="65" t="s">
        <v>90</v>
      </c>
      <c r="AT617" s="68">
        <v>0</v>
      </c>
      <c r="AU617" s="65" t="s">
        <v>90</v>
      </c>
      <c r="AV617" s="68">
        <v>0</v>
      </c>
      <c r="AW617" s="75" t="s">
        <v>89</v>
      </c>
      <c r="AX617" s="224">
        <v>0</v>
      </c>
      <c r="AY617" s="79">
        <f t="shared" si="48"/>
        <v>11361600</v>
      </c>
      <c r="AZ617" s="223">
        <f t="shared" si="49"/>
        <v>0</v>
      </c>
      <c r="BA617" s="74">
        <v>0</v>
      </c>
      <c r="BB617" s="75" t="s">
        <v>89</v>
      </c>
      <c r="BC617" s="65" t="s">
        <v>108</v>
      </c>
      <c r="BD617" s="400" t="s">
        <v>5065</v>
      </c>
      <c r="BE617" s="221" t="s">
        <v>87</v>
      </c>
      <c r="BF617" s="221" t="s">
        <v>87</v>
      </c>
    </row>
    <row r="618" spans="2:58" x14ac:dyDescent="0.25">
      <c r="B618" s="221">
        <v>2025</v>
      </c>
      <c r="C618" s="221">
        <v>891780111</v>
      </c>
      <c r="D618" s="221" t="s">
        <v>78</v>
      </c>
      <c r="E618" s="49" t="s">
        <v>5064</v>
      </c>
      <c r="F618" s="65" t="s">
        <v>5063</v>
      </c>
      <c r="G618" s="65">
        <v>0</v>
      </c>
      <c r="H618" s="65" t="s">
        <v>81</v>
      </c>
      <c r="I618" s="65" t="s">
        <v>3368</v>
      </c>
      <c r="J618" s="67" t="s">
        <v>83</v>
      </c>
      <c r="K618" s="66" t="s">
        <v>3367</v>
      </c>
      <c r="L618" s="68">
        <v>11361600</v>
      </c>
      <c r="M618" s="65" t="s">
        <v>85</v>
      </c>
      <c r="N618" s="66" t="s">
        <v>5062</v>
      </c>
      <c r="O618" s="66">
        <v>9023786</v>
      </c>
      <c r="P618" s="66">
        <v>1707</v>
      </c>
      <c r="Q618" s="70">
        <v>45870</v>
      </c>
      <c r="R618" s="66">
        <v>7490134800</v>
      </c>
      <c r="S618" s="70">
        <v>45881</v>
      </c>
      <c r="T618" s="68">
        <v>11361600</v>
      </c>
      <c r="U618" s="68">
        <v>27964</v>
      </c>
      <c r="V618" s="65" t="s">
        <v>87</v>
      </c>
      <c r="W618" s="68">
        <v>1082939683</v>
      </c>
      <c r="X618" s="67" t="s">
        <v>3365</v>
      </c>
      <c r="Y618" s="70">
        <v>45881</v>
      </c>
      <c r="Z618" s="70">
        <v>45881</v>
      </c>
      <c r="AA618" s="70" t="s">
        <v>89</v>
      </c>
      <c r="AB618" s="70">
        <v>45991</v>
      </c>
      <c r="AC618" s="49">
        <f t="shared" si="45"/>
        <v>110</v>
      </c>
      <c r="AD618" s="65">
        <v>0</v>
      </c>
      <c r="AE618" s="68">
        <v>0</v>
      </c>
      <c r="AF618" s="65">
        <v>0</v>
      </c>
      <c r="AG618" s="77" t="s">
        <v>89</v>
      </c>
      <c r="AH618" s="49">
        <f t="shared" si="46"/>
        <v>0</v>
      </c>
      <c r="AI618" s="65">
        <v>0</v>
      </c>
      <c r="AJ618" s="68">
        <v>0</v>
      </c>
      <c r="AK618" s="65" t="s">
        <v>89</v>
      </c>
      <c r="AL618" s="78" t="s">
        <v>89</v>
      </c>
      <c r="AM618" s="65">
        <v>0</v>
      </c>
      <c r="AN618" s="78" t="s">
        <v>89</v>
      </c>
      <c r="AO618" s="78" t="s">
        <v>89</v>
      </c>
      <c r="AP618" s="78" t="s">
        <v>89</v>
      </c>
      <c r="AQ618" s="49">
        <f t="shared" si="47"/>
        <v>0</v>
      </c>
      <c r="AR618" s="49">
        <f>+L618+AE618-AJ618</f>
        <v>11361600</v>
      </c>
      <c r="AS618" s="65" t="s">
        <v>90</v>
      </c>
      <c r="AT618" s="68">
        <v>0</v>
      </c>
      <c r="AU618" s="65" t="s">
        <v>90</v>
      </c>
      <c r="AV618" s="68">
        <v>0</v>
      </c>
      <c r="AW618" s="75" t="s">
        <v>89</v>
      </c>
      <c r="AX618" s="224">
        <v>0</v>
      </c>
      <c r="AY618" s="79">
        <f t="shared" si="48"/>
        <v>11361600</v>
      </c>
      <c r="AZ618" s="223">
        <f t="shared" si="49"/>
        <v>0</v>
      </c>
      <c r="BA618" s="74">
        <v>0</v>
      </c>
      <c r="BB618" s="75" t="s">
        <v>89</v>
      </c>
      <c r="BC618" s="65" t="s">
        <v>108</v>
      </c>
      <c r="BD618" s="400" t="s">
        <v>5061</v>
      </c>
      <c r="BE618" s="221" t="s">
        <v>87</v>
      </c>
      <c r="BF618" s="221" t="s">
        <v>87</v>
      </c>
    </row>
    <row r="619" spans="2:58" x14ac:dyDescent="0.25">
      <c r="B619" s="221">
        <v>2025</v>
      </c>
      <c r="C619" s="221">
        <v>891780111</v>
      </c>
      <c r="D619" s="221" t="s">
        <v>78</v>
      </c>
      <c r="E619" s="49" t="s">
        <v>5060</v>
      </c>
      <c r="F619" s="65" t="s">
        <v>5059</v>
      </c>
      <c r="G619" s="65">
        <v>0</v>
      </c>
      <c r="H619" s="65" t="s">
        <v>81</v>
      </c>
      <c r="I619" s="65" t="s">
        <v>3368</v>
      </c>
      <c r="J619" s="67" t="s">
        <v>83</v>
      </c>
      <c r="K619" s="66" t="s">
        <v>5058</v>
      </c>
      <c r="L619" s="68">
        <v>11361600</v>
      </c>
      <c r="M619" s="65" t="s">
        <v>85</v>
      </c>
      <c r="N619" s="66" t="s">
        <v>5057</v>
      </c>
      <c r="O619" s="66">
        <v>72049446</v>
      </c>
      <c r="P619" s="66">
        <v>1707</v>
      </c>
      <c r="Q619" s="70">
        <v>45870</v>
      </c>
      <c r="R619" s="66">
        <v>7490134800</v>
      </c>
      <c r="S619" s="70">
        <v>45881</v>
      </c>
      <c r="T619" s="68">
        <v>11361600</v>
      </c>
      <c r="U619" s="68">
        <v>27963</v>
      </c>
      <c r="V619" s="65" t="s">
        <v>87</v>
      </c>
      <c r="W619" s="68">
        <v>1082939683</v>
      </c>
      <c r="X619" s="67" t="s">
        <v>3365</v>
      </c>
      <c r="Y619" s="70">
        <v>45881</v>
      </c>
      <c r="Z619" s="70">
        <v>45881</v>
      </c>
      <c r="AA619" s="70" t="s">
        <v>89</v>
      </c>
      <c r="AB619" s="70">
        <v>45991</v>
      </c>
      <c r="AC619" s="49">
        <f t="shared" si="45"/>
        <v>110</v>
      </c>
      <c r="AD619" s="65">
        <v>0</v>
      </c>
      <c r="AE619" s="68">
        <v>0</v>
      </c>
      <c r="AF619" s="65">
        <v>0</v>
      </c>
      <c r="AG619" s="77" t="s">
        <v>89</v>
      </c>
      <c r="AH619" s="49">
        <f t="shared" si="46"/>
        <v>0</v>
      </c>
      <c r="AI619" s="65">
        <v>0</v>
      </c>
      <c r="AJ619" s="68">
        <v>0</v>
      </c>
      <c r="AK619" s="65" t="s">
        <v>89</v>
      </c>
      <c r="AL619" s="78" t="s">
        <v>89</v>
      </c>
      <c r="AM619" s="65">
        <v>0</v>
      </c>
      <c r="AN619" s="78" t="s">
        <v>89</v>
      </c>
      <c r="AO619" s="78" t="s">
        <v>89</v>
      </c>
      <c r="AP619" s="78" t="s">
        <v>89</v>
      </c>
      <c r="AQ619" s="49">
        <f t="shared" si="47"/>
        <v>0</v>
      </c>
      <c r="AR619" s="49">
        <f>+L619+AE619-AJ619</f>
        <v>11361600</v>
      </c>
      <c r="AS619" s="65" t="s">
        <v>90</v>
      </c>
      <c r="AT619" s="68">
        <v>0</v>
      </c>
      <c r="AU619" s="65" t="s">
        <v>90</v>
      </c>
      <c r="AV619" s="68">
        <v>0</v>
      </c>
      <c r="AW619" s="75" t="s">
        <v>89</v>
      </c>
      <c r="AX619" s="224">
        <v>0</v>
      </c>
      <c r="AY619" s="79">
        <f t="shared" si="48"/>
        <v>11361600</v>
      </c>
      <c r="AZ619" s="223">
        <f t="shared" si="49"/>
        <v>0</v>
      </c>
      <c r="BA619" s="74">
        <v>0</v>
      </c>
      <c r="BB619" s="75" t="s">
        <v>89</v>
      </c>
      <c r="BC619" s="65" t="s">
        <v>108</v>
      </c>
      <c r="BD619" s="400" t="s">
        <v>5056</v>
      </c>
      <c r="BE619" s="221" t="s">
        <v>87</v>
      </c>
      <c r="BF619" s="221" t="s">
        <v>87</v>
      </c>
    </row>
    <row r="620" spans="2:58" x14ac:dyDescent="0.25">
      <c r="B620" s="221">
        <v>2025</v>
      </c>
      <c r="C620" s="221">
        <v>891780111</v>
      </c>
      <c r="D620" s="221" t="s">
        <v>78</v>
      </c>
      <c r="E620" s="49" t="s">
        <v>5055</v>
      </c>
      <c r="F620" s="49" t="s">
        <v>5054</v>
      </c>
      <c r="G620" s="65">
        <v>0</v>
      </c>
      <c r="H620" s="65" t="s">
        <v>81</v>
      </c>
      <c r="I620" s="65" t="s">
        <v>3368</v>
      </c>
      <c r="J620" s="67" t="s">
        <v>83</v>
      </c>
      <c r="K620" s="49" t="s">
        <v>4965</v>
      </c>
      <c r="L620" s="49">
        <v>11361600</v>
      </c>
      <c r="M620" s="65" t="s">
        <v>85</v>
      </c>
      <c r="N620" s="49" t="s">
        <v>5053</v>
      </c>
      <c r="O620" s="66">
        <v>1065839888</v>
      </c>
      <c r="P620" s="66">
        <v>1707</v>
      </c>
      <c r="Q620" s="70">
        <v>45870</v>
      </c>
      <c r="R620" s="66">
        <v>7490134800</v>
      </c>
      <c r="S620" s="70">
        <v>45881</v>
      </c>
      <c r="T620" s="68">
        <v>11361600</v>
      </c>
      <c r="U620" s="68">
        <v>27958</v>
      </c>
      <c r="V620" s="65" t="s">
        <v>87</v>
      </c>
      <c r="W620" s="68">
        <v>1082939683</v>
      </c>
      <c r="X620" s="67" t="s">
        <v>3365</v>
      </c>
      <c r="Y620" s="70">
        <v>45881</v>
      </c>
      <c r="Z620" s="70">
        <v>45881</v>
      </c>
      <c r="AA620" s="70" t="s">
        <v>89</v>
      </c>
      <c r="AB620" s="70">
        <v>45991</v>
      </c>
      <c r="AC620" s="49">
        <f t="shared" si="45"/>
        <v>110</v>
      </c>
      <c r="AD620" s="65">
        <v>0</v>
      </c>
      <c r="AE620" s="68">
        <v>0</v>
      </c>
      <c r="AF620" s="65">
        <v>0</v>
      </c>
      <c r="AG620" s="77" t="s">
        <v>89</v>
      </c>
      <c r="AH620" s="49">
        <f t="shared" si="46"/>
        <v>0</v>
      </c>
      <c r="AI620" s="65">
        <v>0</v>
      </c>
      <c r="AJ620" s="68">
        <v>0</v>
      </c>
      <c r="AK620" s="65" t="s">
        <v>89</v>
      </c>
      <c r="AL620" s="78" t="s">
        <v>89</v>
      </c>
      <c r="AM620" s="65">
        <v>0</v>
      </c>
      <c r="AN620" s="78" t="s">
        <v>89</v>
      </c>
      <c r="AO620" s="78" t="s">
        <v>89</v>
      </c>
      <c r="AP620" s="78" t="s">
        <v>89</v>
      </c>
      <c r="AQ620" s="49">
        <f t="shared" si="47"/>
        <v>0</v>
      </c>
      <c r="AR620" s="49">
        <f>+L620+AE620-AJ620</f>
        <v>11361600</v>
      </c>
      <c r="AS620" s="65" t="s">
        <v>90</v>
      </c>
      <c r="AT620" s="68">
        <v>0</v>
      </c>
      <c r="AU620" s="65" t="s">
        <v>90</v>
      </c>
      <c r="AV620" s="68">
        <v>0</v>
      </c>
      <c r="AW620" s="75" t="s">
        <v>89</v>
      </c>
      <c r="AX620" s="224">
        <v>0</v>
      </c>
      <c r="AY620" s="79">
        <f t="shared" si="48"/>
        <v>11361600</v>
      </c>
      <c r="AZ620" s="223">
        <f t="shared" si="49"/>
        <v>0</v>
      </c>
      <c r="BA620" s="74">
        <v>0</v>
      </c>
      <c r="BB620" s="75" t="s">
        <v>89</v>
      </c>
      <c r="BC620" s="65" t="s">
        <v>108</v>
      </c>
      <c r="BD620" s="277" t="s">
        <v>5052</v>
      </c>
      <c r="BE620" s="221" t="s">
        <v>87</v>
      </c>
      <c r="BF620" s="221" t="s">
        <v>87</v>
      </c>
    </row>
    <row r="621" spans="2:58" x14ac:dyDescent="0.25">
      <c r="B621" s="221">
        <v>2025</v>
      </c>
      <c r="C621" s="221">
        <v>891780111</v>
      </c>
      <c r="D621" s="221" t="s">
        <v>78</v>
      </c>
      <c r="E621" s="49" t="s">
        <v>5051</v>
      </c>
      <c r="F621" s="49" t="s">
        <v>5050</v>
      </c>
      <c r="G621" s="65">
        <v>0</v>
      </c>
      <c r="H621" s="65" t="s">
        <v>81</v>
      </c>
      <c r="I621" s="65" t="s">
        <v>3368</v>
      </c>
      <c r="J621" s="67" t="s">
        <v>83</v>
      </c>
      <c r="K621" s="66" t="s">
        <v>3775</v>
      </c>
      <c r="L621" s="49">
        <v>11361600</v>
      </c>
      <c r="M621" s="65" t="s">
        <v>85</v>
      </c>
      <c r="N621" s="66" t="s">
        <v>5049</v>
      </c>
      <c r="O621" s="66">
        <v>73432862</v>
      </c>
      <c r="P621" s="66">
        <v>1707</v>
      </c>
      <c r="Q621" s="70">
        <v>45870</v>
      </c>
      <c r="R621" s="66">
        <v>7490134800</v>
      </c>
      <c r="S621" s="70">
        <v>45881</v>
      </c>
      <c r="T621" s="68">
        <v>11361600</v>
      </c>
      <c r="U621" s="68">
        <v>27962</v>
      </c>
      <c r="V621" s="65" t="s">
        <v>87</v>
      </c>
      <c r="W621" s="68">
        <v>1082939683</v>
      </c>
      <c r="X621" s="67" t="s">
        <v>3365</v>
      </c>
      <c r="Y621" s="70">
        <v>45881</v>
      </c>
      <c r="Z621" s="70">
        <v>45881</v>
      </c>
      <c r="AA621" s="70" t="s">
        <v>89</v>
      </c>
      <c r="AB621" s="70">
        <v>45991</v>
      </c>
      <c r="AC621" s="49">
        <f t="shared" si="45"/>
        <v>110</v>
      </c>
      <c r="AD621" s="65">
        <v>0</v>
      </c>
      <c r="AE621" s="68">
        <v>0</v>
      </c>
      <c r="AF621" s="65">
        <v>0</v>
      </c>
      <c r="AG621" s="77" t="s">
        <v>89</v>
      </c>
      <c r="AH621" s="49">
        <f t="shared" si="46"/>
        <v>0</v>
      </c>
      <c r="AI621" s="65">
        <v>0</v>
      </c>
      <c r="AJ621" s="68">
        <v>0</v>
      </c>
      <c r="AK621" s="65" t="s">
        <v>89</v>
      </c>
      <c r="AL621" s="78" t="s">
        <v>89</v>
      </c>
      <c r="AM621" s="65">
        <v>0</v>
      </c>
      <c r="AN621" s="78" t="s">
        <v>89</v>
      </c>
      <c r="AO621" s="78" t="s">
        <v>89</v>
      </c>
      <c r="AP621" s="78" t="s">
        <v>89</v>
      </c>
      <c r="AQ621" s="49">
        <f t="shared" si="47"/>
        <v>0</v>
      </c>
      <c r="AR621" s="49">
        <f>+L621+AE621-AJ621</f>
        <v>11361600</v>
      </c>
      <c r="AS621" s="65" t="s">
        <v>90</v>
      </c>
      <c r="AT621" s="68">
        <v>0</v>
      </c>
      <c r="AU621" s="65" t="s">
        <v>90</v>
      </c>
      <c r="AV621" s="68">
        <v>0</v>
      </c>
      <c r="AW621" s="75" t="s">
        <v>89</v>
      </c>
      <c r="AX621" s="224">
        <v>0</v>
      </c>
      <c r="AY621" s="79">
        <f t="shared" si="48"/>
        <v>11361600</v>
      </c>
      <c r="AZ621" s="223">
        <f t="shared" si="49"/>
        <v>0</v>
      </c>
      <c r="BA621" s="74">
        <v>0</v>
      </c>
      <c r="BB621" s="75" t="s">
        <v>89</v>
      </c>
      <c r="BC621" s="65" t="s">
        <v>108</v>
      </c>
      <c r="BD621" s="277" t="s">
        <v>5048</v>
      </c>
      <c r="BE621" s="221" t="s">
        <v>87</v>
      </c>
      <c r="BF621" s="221" t="s">
        <v>87</v>
      </c>
    </row>
    <row r="622" spans="2:58" x14ac:dyDescent="0.25">
      <c r="B622" s="221">
        <v>2025</v>
      </c>
      <c r="C622" s="221">
        <v>891780111</v>
      </c>
      <c r="D622" s="221" t="s">
        <v>78</v>
      </c>
      <c r="E622" s="49" t="s">
        <v>5047</v>
      </c>
      <c r="F622" s="65" t="s">
        <v>5046</v>
      </c>
      <c r="G622" s="65">
        <v>0</v>
      </c>
      <c r="H622" s="65" t="s">
        <v>81</v>
      </c>
      <c r="I622" s="65" t="s">
        <v>3368</v>
      </c>
      <c r="J622" s="67" t="s">
        <v>83</v>
      </c>
      <c r="K622" s="66" t="s">
        <v>3522</v>
      </c>
      <c r="L622" s="68">
        <v>11361600</v>
      </c>
      <c r="M622" s="65" t="s">
        <v>85</v>
      </c>
      <c r="N622" s="66" t="s">
        <v>5045</v>
      </c>
      <c r="O622" s="66">
        <v>1049943315</v>
      </c>
      <c r="P622" s="66">
        <v>1707</v>
      </c>
      <c r="Q622" s="70">
        <v>45870</v>
      </c>
      <c r="R622" s="66">
        <v>7490134800</v>
      </c>
      <c r="S622" s="70">
        <v>45881</v>
      </c>
      <c r="T622" s="68">
        <v>11361600</v>
      </c>
      <c r="U622" s="68">
        <v>27961</v>
      </c>
      <c r="V622" s="65" t="s">
        <v>87</v>
      </c>
      <c r="W622" s="68">
        <v>1082939683</v>
      </c>
      <c r="X622" s="67" t="s">
        <v>3365</v>
      </c>
      <c r="Y622" s="70">
        <v>45881</v>
      </c>
      <c r="Z622" s="70">
        <v>45881</v>
      </c>
      <c r="AA622" s="70" t="s">
        <v>89</v>
      </c>
      <c r="AB622" s="70">
        <v>45991</v>
      </c>
      <c r="AC622" s="49">
        <f t="shared" si="45"/>
        <v>110</v>
      </c>
      <c r="AD622" s="65">
        <v>0</v>
      </c>
      <c r="AE622" s="68">
        <v>0</v>
      </c>
      <c r="AF622" s="65">
        <v>0</v>
      </c>
      <c r="AG622" s="77" t="s">
        <v>89</v>
      </c>
      <c r="AH622" s="49">
        <f t="shared" si="46"/>
        <v>0</v>
      </c>
      <c r="AI622" s="65">
        <v>0</v>
      </c>
      <c r="AJ622" s="68">
        <v>0</v>
      </c>
      <c r="AK622" s="65" t="s">
        <v>89</v>
      </c>
      <c r="AL622" s="78" t="s">
        <v>89</v>
      </c>
      <c r="AM622" s="65">
        <v>0</v>
      </c>
      <c r="AN622" s="78" t="s">
        <v>89</v>
      </c>
      <c r="AO622" s="78" t="s">
        <v>89</v>
      </c>
      <c r="AP622" s="78" t="s">
        <v>89</v>
      </c>
      <c r="AQ622" s="49">
        <f t="shared" si="47"/>
        <v>0</v>
      </c>
      <c r="AR622" s="49">
        <f>+L622+AE622-AJ622</f>
        <v>11361600</v>
      </c>
      <c r="AS622" s="65" t="s">
        <v>90</v>
      </c>
      <c r="AT622" s="68">
        <v>0</v>
      </c>
      <c r="AU622" s="65" t="s">
        <v>90</v>
      </c>
      <c r="AV622" s="68">
        <v>0</v>
      </c>
      <c r="AW622" s="75" t="s">
        <v>89</v>
      </c>
      <c r="AX622" s="224">
        <v>0</v>
      </c>
      <c r="AY622" s="79">
        <f t="shared" si="48"/>
        <v>11361600</v>
      </c>
      <c r="AZ622" s="223">
        <f t="shared" si="49"/>
        <v>0</v>
      </c>
      <c r="BA622" s="74">
        <v>0</v>
      </c>
      <c r="BB622" s="75" t="s">
        <v>89</v>
      </c>
      <c r="BC622" s="65" t="s">
        <v>108</v>
      </c>
      <c r="BD622" s="400" t="s">
        <v>5044</v>
      </c>
      <c r="BE622" s="221" t="s">
        <v>87</v>
      </c>
      <c r="BF622" s="221" t="s">
        <v>87</v>
      </c>
    </row>
    <row r="623" spans="2:58" x14ac:dyDescent="0.25">
      <c r="B623" s="221">
        <v>2025</v>
      </c>
      <c r="C623" s="221">
        <v>891780111</v>
      </c>
      <c r="D623" s="221" t="s">
        <v>78</v>
      </c>
      <c r="E623" s="49" t="s">
        <v>5043</v>
      </c>
      <c r="F623" s="49" t="s">
        <v>5042</v>
      </c>
      <c r="G623" s="65">
        <v>0</v>
      </c>
      <c r="H623" s="65" t="s">
        <v>81</v>
      </c>
      <c r="I623" s="65" t="s">
        <v>3368</v>
      </c>
      <c r="J623" s="67" t="s">
        <v>83</v>
      </c>
      <c r="K623" s="49" t="s">
        <v>3775</v>
      </c>
      <c r="L623" s="49">
        <v>11361600</v>
      </c>
      <c r="M623" s="65" t="s">
        <v>85</v>
      </c>
      <c r="N623" s="66" t="s">
        <v>5041</v>
      </c>
      <c r="O623" s="66">
        <v>7675376</v>
      </c>
      <c r="P623" s="66">
        <v>1707</v>
      </c>
      <c r="Q623" s="70">
        <v>45870</v>
      </c>
      <c r="R623" s="66">
        <v>7490134800</v>
      </c>
      <c r="S623" s="70">
        <v>45881</v>
      </c>
      <c r="T623" s="68">
        <v>11361600</v>
      </c>
      <c r="U623" s="68">
        <v>27960</v>
      </c>
      <c r="V623" s="65" t="s">
        <v>87</v>
      </c>
      <c r="W623" s="68">
        <v>1082939683</v>
      </c>
      <c r="X623" s="67" t="s">
        <v>3365</v>
      </c>
      <c r="Y623" s="70">
        <v>45881</v>
      </c>
      <c r="Z623" s="70">
        <v>45881</v>
      </c>
      <c r="AA623" s="70" t="s">
        <v>89</v>
      </c>
      <c r="AB623" s="70">
        <v>45991</v>
      </c>
      <c r="AC623" s="49">
        <f t="shared" si="45"/>
        <v>110</v>
      </c>
      <c r="AD623" s="65">
        <v>0</v>
      </c>
      <c r="AE623" s="68">
        <v>0</v>
      </c>
      <c r="AF623" s="65">
        <v>0</v>
      </c>
      <c r="AG623" s="77" t="s">
        <v>89</v>
      </c>
      <c r="AH623" s="49">
        <f t="shared" si="46"/>
        <v>0</v>
      </c>
      <c r="AI623" s="65">
        <v>0</v>
      </c>
      <c r="AJ623" s="68">
        <v>0</v>
      </c>
      <c r="AK623" s="65" t="s">
        <v>89</v>
      </c>
      <c r="AL623" s="78" t="s">
        <v>89</v>
      </c>
      <c r="AM623" s="65">
        <v>0</v>
      </c>
      <c r="AN623" s="78" t="s">
        <v>89</v>
      </c>
      <c r="AO623" s="78" t="s">
        <v>89</v>
      </c>
      <c r="AP623" s="78" t="s">
        <v>89</v>
      </c>
      <c r="AQ623" s="49">
        <f t="shared" si="47"/>
        <v>0</v>
      </c>
      <c r="AR623" s="49">
        <f>+L623+AE623-AJ623</f>
        <v>11361600</v>
      </c>
      <c r="AS623" s="65" t="s">
        <v>90</v>
      </c>
      <c r="AT623" s="68">
        <v>0</v>
      </c>
      <c r="AU623" s="65" t="s">
        <v>90</v>
      </c>
      <c r="AV623" s="68">
        <v>0</v>
      </c>
      <c r="AW623" s="75" t="s">
        <v>89</v>
      </c>
      <c r="AX623" s="224">
        <v>0</v>
      </c>
      <c r="AY623" s="79">
        <f t="shared" si="48"/>
        <v>11361600</v>
      </c>
      <c r="AZ623" s="223">
        <f t="shared" si="49"/>
        <v>0</v>
      </c>
      <c r="BA623" s="74">
        <v>0</v>
      </c>
      <c r="BB623" s="75" t="s">
        <v>89</v>
      </c>
      <c r="BC623" s="65" t="s">
        <v>108</v>
      </c>
      <c r="BD623" s="277" t="s">
        <v>5040</v>
      </c>
      <c r="BE623" s="221" t="s">
        <v>87</v>
      </c>
      <c r="BF623" s="221" t="s">
        <v>87</v>
      </c>
    </row>
    <row r="624" spans="2:58" x14ac:dyDescent="0.25">
      <c r="B624" s="221">
        <v>2025</v>
      </c>
      <c r="C624" s="221">
        <v>891780111</v>
      </c>
      <c r="D624" s="221" t="s">
        <v>78</v>
      </c>
      <c r="E624" s="49" t="s">
        <v>5039</v>
      </c>
      <c r="F624" s="65" t="s">
        <v>5038</v>
      </c>
      <c r="G624" s="65">
        <v>0</v>
      </c>
      <c r="H624" s="65" t="s">
        <v>81</v>
      </c>
      <c r="I624" s="65" t="s">
        <v>3368</v>
      </c>
      <c r="J624" s="67" t="s">
        <v>83</v>
      </c>
      <c r="K624" s="49" t="s">
        <v>5037</v>
      </c>
      <c r="L624" s="68">
        <v>11361600</v>
      </c>
      <c r="M624" s="65" t="s">
        <v>85</v>
      </c>
      <c r="N624" s="66" t="s">
        <v>5036</v>
      </c>
      <c r="O624" s="66">
        <v>12180306</v>
      </c>
      <c r="P624" s="66">
        <v>1707</v>
      </c>
      <c r="Q624" s="70">
        <v>45870</v>
      </c>
      <c r="R624" s="66">
        <v>7490134800</v>
      </c>
      <c r="S624" s="70">
        <v>45881</v>
      </c>
      <c r="T624" s="68">
        <v>11361600</v>
      </c>
      <c r="U624" s="68">
        <v>27957</v>
      </c>
      <c r="V624" s="65" t="s">
        <v>87</v>
      </c>
      <c r="W624" s="68">
        <v>1082939683</v>
      </c>
      <c r="X624" s="67" t="s">
        <v>3365</v>
      </c>
      <c r="Y624" s="70">
        <v>45881</v>
      </c>
      <c r="Z624" s="70">
        <v>45881</v>
      </c>
      <c r="AA624" s="70" t="s">
        <v>89</v>
      </c>
      <c r="AB624" s="70">
        <v>45991</v>
      </c>
      <c r="AC624" s="49">
        <f t="shared" si="45"/>
        <v>110</v>
      </c>
      <c r="AD624" s="65">
        <v>0</v>
      </c>
      <c r="AE624" s="68">
        <v>0</v>
      </c>
      <c r="AF624" s="65">
        <v>0</v>
      </c>
      <c r="AG624" s="77" t="s">
        <v>89</v>
      </c>
      <c r="AH624" s="49">
        <f t="shared" si="46"/>
        <v>0</v>
      </c>
      <c r="AI624" s="65">
        <v>0</v>
      </c>
      <c r="AJ624" s="68">
        <v>0</v>
      </c>
      <c r="AK624" s="65" t="s">
        <v>89</v>
      </c>
      <c r="AL624" s="78" t="s">
        <v>89</v>
      </c>
      <c r="AM624" s="65">
        <v>0</v>
      </c>
      <c r="AN624" s="78" t="s">
        <v>89</v>
      </c>
      <c r="AO624" s="78" t="s">
        <v>89</v>
      </c>
      <c r="AP624" s="78" t="s">
        <v>89</v>
      </c>
      <c r="AQ624" s="49">
        <f t="shared" si="47"/>
        <v>0</v>
      </c>
      <c r="AR624" s="49">
        <f>+L624+AE624-AJ624</f>
        <v>11361600</v>
      </c>
      <c r="AS624" s="65" t="s">
        <v>90</v>
      </c>
      <c r="AT624" s="68">
        <v>0</v>
      </c>
      <c r="AU624" s="65" t="s">
        <v>90</v>
      </c>
      <c r="AV624" s="68">
        <v>0</v>
      </c>
      <c r="AW624" s="75" t="s">
        <v>89</v>
      </c>
      <c r="AX624" s="224">
        <v>0</v>
      </c>
      <c r="AY624" s="79">
        <f t="shared" si="48"/>
        <v>11361600</v>
      </c>
      <c r="AZ624" s="223">
        <f t="shared" si="49"/>
        <v>0</v>
      </c>
      <c r="BA624" s="74">
        <v>0</v>
      </c>
      <c r="BB624" s="75" t="s">
        <v>89</v>
      </c>
      <c r="BC624" s="65" t="s">
        <v>108</v>
      </c>
      <c r="BD624" s="277" t="s">
        <v>5035</v>
      </c>
      <c r="BE624" s="221" t="s">
        <v>87</v>
      </c>
      <c r="BF624" s="221" t="s">
        <v>87</v>
      </c>
    </row>
    <row r="625" spans="2:58" x14ac:dyDescent="0.25">
      <c r="B625" s="221">
        <v>2025</v>
      </c>
      <c r="C625" s="221">
        <v>891780111</v>
      </c>
      <c r="D625" s="221" t="s">
        <v>78</v>
      </c>
      <c r="E625" s="49" t="s">
        <v>5034</v>
      </c>
      <c r="F625" s="65" t="s">
        <v>5033</v>
      </c>
      <c r="G625" s="65">
        <v>0</v>
      </c>
      <c r="H625" s="65" t="s">
        <v>81</v>
      </c>
      <c r="I625" s="65" t="s">
        <v>3368</v>
      </c>
      <c r="J625" s="67" t="s">
        <v>83</v>
      </c>
      <c r="K625" s="66" t="s">
        <v>3367</v>
      </c>
      <c r="L625" s="68">
        <v>11361600</v>
      </c>
      <c r="M625" s="65" t="s">
        <v>85</v>
      </c>
      <c r="N625" s="66" t="s">
        <v>5032</v>
      </c>
      <c r="O625" s="66">
        <v>19594555</v>
      </c>
      <c r="P625" s="66">
        <v>1707</v>
      </c>
      <c r="Q625" s="70">
        <v>45870</v>
      </c>
      <c r="R625" s="66">
        <v>7490134800</v>
      </c>
      <c r="S625" s="70">
        <v>45881</v>
      </c>
      <c r="T625" s="68">
        <v>11361600</v>
      </c>
      <c r="U625" s="68">
        <v>27959</v>
      </c>
      <c r="V625" s="65" t="s">
        <v>87</v>
      </c>
      <c r="W625" s="68">
        <v>1082939683</v>
      </c>
      <c r="X625" s="67" t="s">
        <v>3365</v>
      </c>
      <c r="Y625" s="70">
        <v>45881</v>
      </c>
      <c r="Z625" s="70">
        <v>45881</v>
      </c>
      <c r="AA625" s="70" t="s">
        <v>89</v>
      </c>
      <c r="AB625" s="70">
        <v>45991</v>
      </c>
      <c r="AC625" s="49">
        <f t="shared" si="45"/>
        <v>110</v>
      </c>
      <c r="AD625" s="65">
        <v>0</v>
      </c>
      <c r="AE625" s="68">
        <v>0</v>
      </c>
      <c r="AF625" s="65">
        <v>0</v>
      </c>
      <c r="AG625" s="77" t="s">
        <v>89</v>
      </c>
      <c r="AH625" s="49">
        <f t="shared" si="46"/>
        <v>0</v>
      </c>
      <c r="AI625" s="65">
        <v>0</v>
      </c>
      <c r="AJ625" s="68">
        <v>0</v>
      </c>
      <c r="AK625" s="65" t="s">
        <v>89</v>
      </c>
      <c r="AL625" s="78" t="s">
        <v>89</v>
      </c>
      <c r="AM625" s="65">
        <v>0</v>
      </c>
      <c r="AN625" s="78" t="s">
        <v>89</v>
      </c>
      <c r="AO625" s="78" t="s">
        <v>89</v>
      </c>
      <c r="AP625" s="78" t="s">
        <v>89</v>
      </c>
      <c r="AQ625" s="49">
        <f t="shared" si="47"/>
        <v>0</v>
      </c>
      <c r="AR625" s="49">
        <f>+L625+AE625-AJ625</f>
        <v>11361600</v>
      </c>
      <c r="AS625" s="65" t="s">
        <v>90</v>
      </c>
      <c r="AT625" s="68">
        <v>0</v>
      </c>
      <c r="AU625" s="65" t="s">
        <v>90</v>
      </c>
      <c r="AV625" s="68">
        <v>0</v>
      </c>
      <c r="AW625" s="75" t="s">
        <v>89</v>
      </c>
      <c r="AX625" s="224">
        <v>0</v>
      </c>
      <c r="AY625" s="79">
        <f t="shared" si="48"/>
        <v>11361600</v>
      </c>
      <c r="AZ625" s="223">
        <f t="shared" si="49"/>
        <v>0</v>
      </c>
      <c r="BA625" s="74">
        <v>0</v>
      </c>
      <c r="BB625" s="75" t="s">
        <v>89</v>
      </c>
      <c r="BC625" s="65" t="s">
        <v>108</v>
      </c>
      <c r="BD625" s="400" t="s">
        <v>5031</v>
      </c>
      <c r="BE625" s="221" t="s">
        <v>87</v>
      </c>
      <c r="BF625" s="221" t="s">
        <v>87</v>
      </c>
    </row>
    <row r="626" spans="2:58" x14ac:dyDescent="0.25">
      <c r="B626" s="221">
        <v>2025</v>
      </c>
      <c r="C626" s="221">
        <v>891780111</v>
      </c>
      <c r="D626" s="221" t="s">
        <v>78</v>
      </c>
      <c r="E626" s="49" t="s">
        <v>5030</v>
      </c>
      <c r="F626" s="65" t="s">
        <v>5029</v>
      </c>
      <c r="G626" s="65">
        <v>0</v>
      </c>
      <c r="H626" s="65" t="s">
        <v>81</v>
      </c>
      <c r="I626" s="65" t="s">
        <v>3368</v>
      </c>
      <c r="J626" s="67" t="s">
        <v>83</v>
      </c>
      <c r="K626" s="66" t="s">
        <v>5028</v>
      </c>
      <c r="L626" s="68">
        <v>36500000</v>
      </c>
      <c r="M626" s="65" t="s">
        <v>85</v>
      </c>
      <c r="N626" s="66" t="s">
        <v>5027</v>
      </c>
      <c r="O626" s="66">
        <v>1083021982</v>
      </c>
      <c r="P626" s="66">
        <v>1507</v>
      </c>
      <c r="Q626" s="70">
        <v>45848</v>
      </c>
      <c r="R626" s="66">
        <v>182500000</v>
      </c>
      <c r="S626" s="70">
        <v>45881</v>
      </c>
      <c r="T626" s="68">
        <v>36500000</v>
      </c>
      <c r="U626" s="68">
        <v>27956</v>
      </c>
      <c r="V626" s="65" t="s">
        <v>87</v>
      </c>
      <c r="W626" s="68">
        <v>85155333</v>
      </c>
      <c r="X626" s="67" t="s">
        <v>3595</v>
      </c>
      <c r="Y626" s="70">
        <v>45881</v>
      </c>
      <c r="Z626" s="70">
        <v>45881</v>
      </c>
      <c r="AA626" s="70" t="s">
        <v>89</v>
      </c>
      <c r="AB626" s="70">
        <v>46011</v>
      </c>
      <c r="AC626" s="49">
        <f t="shared" si="45"/>
        <v>130</v>
      </c>
      <c r="AD626" s="65">
        <v>0</v>
      </c>
      <c r="AE626" s="68">
        <v>0</v>
      </c>
      <c r="AF626" s="65">
        <v>0</v>
      </c>
      <c r="AG626" s="77" t="s">
        <v>89</v>
      </c>
      <c r="AH626" s="49">
        <f t="shared" si="46"/>
        <v>0</v>
      </c>
      <c r="AI626" s="65">
        <v>0</v>
      </c>
      <c r="AJ626" s="68">
        <v>0</v>
      </c>
      <c r="AK626" s="65" t="s">
        <v>89</v>
      </c>
      <c r="AL626" s="78" t="s">
        <v>89</v>
      </c>
      <c r="AM626" s="65">
        <v>0</v>
      </c>
      <c r="AN626" s="78" t="s">
        <v>89</v>
      </c>
      <c r="AO626" s="78" t="s">
        <v>89</v>
      </c>
      <c r="AP626" s="78" t="s">
        <v>89</v>
      </c>
      <c r="AQ626" s="49">
        <f t="shared" si="47"/>
        <v>0</v>
      </c>
      <c r="AR626" s="49">
        <f>+L626+AE626-AJ626</f>
        <v>36500000</v>
      </c>
      <c r="AS626" s="65" t="s">
        <v>90</v>
      </c>
      <c r="AT626" s="68">
        <v>0</v>
      </c>
      <c r="AU626" s="65" t="s">
        <v>90</v>
      </c>
      <c r="AV626" s="68">
        <v>0</v>
      </c>
      <c r="AW626" s="75" t="s">
        <v>89</v>
      </c>
      <c r="AX626" s="224">
        <v>0</v>
      </c>
      <c r="AY626" s="79">
        <f t="shared" si="48"/>
        <v>36500000</v>
      </c>
      <c r="AZ626" s="223">
        <f t="shared" si="49"/>
        <v>0</v>
      </c>
      <c r="BA626" s="74">
        <v>0</v>
      </c>
      <c r="BB626" s="75" t="s">
        <v>89</v>
      </c>
      <c r="BC626" s="65" t="s">
        <v>108</v>
      </c>
      <c r="BD626" s="400" t="s">
        <v>5026</v>
      </c>
      <c r="BE626" s="221" t="s">
        <v>87</v>
      </c>
      <c r="BF626" s="221" t="s">
        <v>87</v>
      </c>
    </row>
    <row r="627" spans="2:58" x14ac:dyDescent="0.25">
      <c r="B627" s="221">
        <v>2025</v>
      </c>
      <c r="C627" s="221">
        <v>891780111</v>
      </c>
      <c r="D627" s="221" t="s">
        <v>78</v>
      </c>
      <c r="E627" s="49" t="s">
        <v>5025</v>
      </c>
      <c r="F627" s="65" t="s">
        <v>5024</v>
      </c>
      <c r="G627" s="65">
        <v>0</v>
      </c>
      <c r="H627" s="65" t="s">
        <v>81</v>
      </c>
      <c r="I627" s="65" t="s">
        <v>3368</v>
      </c>
      <c r="J627" s="67" t="s">
        <v>83</v>
      </c>
      <c r="K627" s="66" t="s">
        <v>5023</v>
      </c>
      <c r="L627" s="68">
        <v>36500000</v>
      </c>
      <c r="M627" s="65" t="s">
        <v>85</v>
      </c>
      <c r="N627" s="66" t="s">
        <v>5022</v>
      </c>
      <c r="O627" s="66">
        <v>1004371506</v>
      </c>
      <c r="P627" s="66">
        <v>1698</v>
      </c>
      <c r="Q627" s="70">
        <v>45866</v>
      </c>
      <c r="R627" s="66">
        <v>219000000</v>
      </c>
      <c r="S627" s="70">
        <v>45881</v>
      </c>
      <c r="T627" s="68">
        <v>36500000</v>
      </c>
      <c r="U627" s="68">
        <v>27954</v>
      </c>
      <c r="V627" s="65" t="s">
        <v>87</v>
      </c>
      <c r="W627" s="68">
        <v>85155333</v>
      </c>
      <c r="X627" s="67" t="s">
        <v>3595</v>
      </c>
      <c r="Y627" s="70">
        <v>45881</v>
      </c>
      <c r="Z627" s="70">
        <v>45881</v>
      </c>
      <c r="AA627" s="70" t="s">
        <v>89</v>
      </c>
      <c r="AB627" s="70">
        <v>46011</v>
      </c>
      <c r="AC627" s="49">
        <f t="shared" si="45"/>
        <v>130</v>
      </c>
      <c r="AD627" s="65">
        <v>0</v>
      </c>
      <c r="AE627" s="68">
        <v>0</v>
      </c>
      <c r="AF627" s="65">
        <v>0</v>
      </c>
      <c r="AG627" s="77" t="s">
        <v>89</v>
      </c>
      <c r="AH627" s="49">
        <f t="shared" si="46"/>
        <v>0</v>
      </c>
      <c r="AI627" s="65">
        <v>0</v>
      </c>
      <c r="AJ627" s="68">
        <v>0</v>
      </c>
      <c r="AK627" s="65" t="s">
        <v>89</v>
      </c>
      <c r="AL627" s="78" t="s">
        <v>89</v>
      </c>
      <c r="AM627" s="65">
        <v>0</v>
      </c>
      <c r="AN627" s="78" t="s">
        <v>89</v>
      </c>
      <c r="AO627" s="78" t="s">
        <v>89</v>
      </c>
      <c r="AP627" s="78" t="s">
        <v>89</v>
      </c>
      <c r="AQ627" s="49">
        <f t="shared" si="47"/>
        <v>0</v>
      </c>
      <c r="AR627" s="49">
        <f>+L627+AE627-AJ627</f>
        <v>36500000</v>
      </c>
      <c r="AS627" s="65" t="s">
        <v>90</v>
      </c>
      <c r="AT627" s="68">
        <v>0</v>
      </c>
      <c r="AU627" s="65" t="s">
        <v>90</v>
      </c>
      <c r="AV627" s="68">
        <v>0</v>
      </c>
      <c r="AW627" s="75" t="s">
        <v>89</v>
      </c>
      <c r="AX627" s="224">
        <v>0</v>
      </c>
      <c r="AY627" s="79">
        <f t="shared" si="48"/>
        <v>36500000</v>
      </c>
      <c r="AZ627" s="223">
        <f t="shared" si="49"/>
        <v>0</v>
      </c>
      <c r="BA627" s="74">
        <v>0</v>
      </c>
      <c r="BB627" s="75" t="s">
        <v>89</v>
      </c>
      <c r="BC627" s="65" t="s">
        <v>108</v>
      </c>
      <c r="BD627" s="400" t="s">
        <v>5021</v>
      </c>
      <c r="BE627" s="221" t="s">
        <v>87</v>
      </c>
      <c r="BF627" s="221" t="s">
        <v>87</v>
      </c>
    </row>
    <row r="628" spans="2:58" x14ac:dyDescent="0.25">
      <c r="B628" s="221">
        <v>2025</v>
      </c>
      <c r="C628" s="221">
        <v>891780111</v>
      </c>
      <c r="D628" s="221" t="s">
        <v>78</v>
      </c>
      <c r="E628" s="49" t="s">
        <v>5020</v>
      </c>
      <c r="F628" s="49" t="s">
        <v>5019</v>
      </c>
      <c r="G628" s="65">
        <v>0</v>
      </c>
      <c r="H628" s="65" t="s">
        <v>81</v>
      </c>
      <c r="I628" s="65" t="s">
        <v>3368</v>
      </c>
      <c r="J628" s="67" t="s">
        <v>83</v>
      </c>
      <c r="K628" s="49" t="s">
        <v>3775</v>
      </c>
      <c r="L628" s="49">
        <v>11361600</v>
      </c>
      <c r="M628" s="65" t="s">
        <v>85</v>
      </c>
      <c r="N628" s="66" t="s">
        <v>5018</v>
      </c>
      <c r="O628" s="66">
        <v>32804229</v>
      </c>
      <c r="P628" s="66">
        <v>1707</v>
      </c>
      <c r="Q628" s="70">
        <v>45870</v>
      </c>
      <c r="R628" s="66">
        <v>7490134800</v>
      </c>
      <c r="S628" s="70">
        <v>45881</v>
      </c>
      <c r="T628" s="68">
        <v>11361600</v>
      </c>
      <c r="U628" s="68">
        <v>27983</v>
      </c>
      <c r="V628" s="65" t="s">
        <v>87</v>
      </c>
      <c r="W628" s="68">
        <v>1082939683</v>
      </c>
      <c r="X628" s="67" t="s">
        <v>3365</v>
      </c>
      <c r="Y628" s="70">
        <v>45881</v>
      </c>
      <c r="Z628" s="70">
        <v>45881</v>
      </c>
      <c r="AA628" s="70" t="s">
        <v>89</v>
      </c>
      <c r="AB628" s="70">
        <v>45991</v>
      </c>
      <c r="AC628" s="49">
        <f t="shared" si="45"/>
        <v>110</v>
      </c>
      <c r="AD628" s="65">
        <v>0</v>
      </c>
      <c r="AE628" s="68">
        <v>0</v>
      </c>
      <c r="AF628" s="65">
        <v>0</v>
      </c>
      <c r="AG628" s="77" t="s">
        <v>89</v>
      </c>
      <c r="AH628" s="49">
        <f t="shared" si="46"/>
        <v>0</v>
      </c>
      <c r="AI628" s="65">
        <v>0</v>
      </c>
      <c r="AJ628" s="68">
        <v>0</v>
      </c>
      <c r="AK628" s="65" t="s">
        <v>89</v>
      </c>
      <c r="AL628" s="78" t="s">
        <v>89</v>
      </c>
      <c r="AM628" s="65">
        <v>0</v>
      </c>
      <c r="AN628" s="78" t="s">
        <v>89</v>
      </c>
      <c r="AO628" s="78" t="s">
        <v>89</v>
      </c>
      <c r="AP628" s="78" t="s">
        <v>89</v>
      </c>
      <c r="AQ628" s="49">
        <f t="shared" si="47"/>
        <v>0</v>
      </c>
      <c r="AR628" s="49">
        <f>+L628+AE628-AJ628</f>
        <v>11361600</v>
      </c>
      <c r="AS628" s="65" t="s">
        <v>90</v>
      </c>
      <c r="AT628" s="68">
        <v>0</v>
      </c>
      <c r="AU628" s="65" t="s">
        <v>90</v>
      </c>
      <c r="AV628" s="68">
        <v>0</v>
      </c>
      <c r="AW628" s="75" t="s">
        <v>89</v>
      </c>
      <c r="AX628" s="224">
        <v>0</v>
      </c>
      <c r="AY628" s="79">
        <f t="shared" si="48"/>
        <v>11361600</v>
      </c>
      <c r="AZ628" s="223">
        <f t="shared" si="49"/>
        <v>0</v>
      </c>
      <c r="BA628" s="74">
        <v>0</v>
      </c>
      <c r="BB628" s="75" t="s">
        <v>89</v>
      </c>
      <c r="BC628" s="65" t="s">
        <v>108</v>
      </c>
      <c r="BD628" s="277" t="s">
        <v>5017</v>
      </c>
      <c r="BE628" s="221" t="s">
        <v>87</v>
      </c>
      <c r="BF628" s="221" t="s">
        <v>87</v>
      </c>
    </row>
    <row r="629" spans="2:58" x14ac:dyDescent="0.25">
      <c r="B629" s="221">
        <v>2025</v>
      </c>
      <c r="C629" s="221">
        <v>891780111</v>
      </c>
      <c r="D629" s="221" t="s">
        <v>78</v>
      </c>
      <c r="E629" s="49" t="s">
        <v>5016</v>
      </c>
      <c r="F629" s="65" t="s">
        <v>5015</v>
      </c>
      <c r="G629" s="65">
        <v>0</v>
      </c>
      <c r="H629" s="65" t="s">
        <v>81</v>
      </c>
      <c r="I629" s="65" t="s">
        <v>3368</v>
      </c>
      <c r="J629" s="67" t="s">
        <v>83</v>
      </c>
      <c r="K629" s="66" t="s">
        <v>5014</v>
      </c>
      <c r="L629" s="68">
        <v>11361600</v>
      </c>
      <c r="M629" s="65" t="s">
        <v>85</v>
      </c>
      <c r="N629" s="66" t="s">
        <v>5013</v>
      </c>
      <c r="O629" s="66">
        <v>9021905</v>
      </c>
      <c r="P629" s="66">
        <v>1707</v>
      </c>
      <c r="Q629" s="70">
        <v>45870</v>
      </c>
      <c r="R629" s="66">
        <v>7490134800</v>
      </c>
      <c r="S629" s="70">
        <v>45881</v>
      </c>
      <c r="T629" s="68">
        <v>11361600</v>
      </c>
      <c r="U629" s="68">
        <v>27982</v>
      </c>
      <c r="V629" s="65" t="s">
        <v>87</v>
      </c>
      <c r="W629" s="68">
        <v>1082939683</v>
      </c>
      <c r="X629" s="67" t="s">
        <v>3365</v>
      </c>
      <c r="Y629" s="70">
        <v>45881</v>
      </c>
      <c r="Z629" s="70">
        <v>45881</v>
      </c>
      <c r="AA629" s="70" t="s">
        <v>89</v>
      </c>
      <c r="AB629" s="70">
        <v>45991</v>
      </c>
      <c r="AC629" s="49">
        <f t="shared" si="45"/>
        <v>110</v>
      </c>
      <c r="AD629" s="65">
        <v>0</v>
      </c>
      <c r="AE629" s="68">
        <v>0</v>
      </c>
      <c r="AF629" s="65">
        <v>0</v>
      </c>
      <c r="AG629" s="77" t="s">
        <v>89</v>
      </c>
      <c r="AH629" s="49">
        <f t="shared" si="46"/>
        <v>0</v>
      </c>
      <c r="AI629" s="65">
        <v>0</v>
      </c>
      <c r="AJ629" s="68">
        <v>0</v>
      </c>
      <c r="AK629" s="65" t="s">
        <v>89</v>
      </c>
      <c r="AL629" s="78" t="s">
        <v>89</v>
      </c>
      <c r="AM629" s="65">
        <v>0</v>
      </c>
      <c r="AN629" s="78" t="s">
        <v>89</v>
      </c>
      <c r="AO629" s="78" t="s">
        <v>89</v>
      </c>
      <c r="AP629" s="78" t="s">
        <v>89</v>
      </c>
      <c r="AQ629" s="49">
        <f t="shared" si="47"/>
        <v>0</v>
      </c>
      <c r="AR629" s="49">
        <f>+L629+AE629-AJ629</f>
        <v>11361600</v>
      </c>
      <c r="AS629" s="65" t="s">
        <v>90</v>
      </c>
      <c r="AT629" s="68">
        <v>0</v>
      </c>
      <c r="AU629" s="65" t="s">
        <v>90</v>
      </c>
      <c r="AV629" s="68">
        <v>0</v>
      </c>
      <c r="AW629" s="75" t="s">
        <v>89</v>
      </c>
      <c r="AX629" s="224">
        <v>0</v>
      </c>
      <c r="AY629" s="79">
        <f t="shared" si="48"/>
        <v>11361600</v>
      </c>
      <c r="AZ629" s="223">
        <f t="shared" si="49"/>
        <v>0</v>
      </c>
      <c r="BA629" s="74">
        <v>0</v>
      </c>
      <c r="BB629" s="75" t="s">
        <v>89</v>
      </c>
      <c r="BC629" s="65" t="s">
        <v>108</v>
      </c>
      <c r="BD629" s="400" t="s">
        <v>5012</v>
      </c>
      <c r="BE629" s="221" t="s">
        <v>87</v>
      </c>
      <c r="BF629" s="221" t="s">
        <v>87</v>
      </c>
    </row>
    <row r="630" spans="2:58" x14ac:dyDescent="0.25">
      <c r="B630" s="221">
        <v>2025</v>
      </c>
      <c r="C630" s="221">
        <v>891780111</v>
      </c>
      <c r="D630" s="221" t="s">
        <v>78</v>
      </c>
      <c r="E630" s="49" t="s">
        <v>5011</v>
      </c>
      <c r="F630" s="65" t="s">
        <v>5010</v>
      </c>
      <c r="G630" s="65">
        <v>0</v>
      </c>
      <c r="H630" s="65" t="s">
        <v>81</v>
      </c>
      <c r="I630" s="65" t="s">
        <v>3368</v>
      </c>
      <c r="J630" s="67" t="s">
        <v>83</v>
      </c>
      <c r="K630" s="49" t="s">
        <v>5005</v>
      </c>
      <c r="L630" s="68">
        <v>11361600</v>
      </c>
      <c r="M630" s="65" t="s">
        <v>85</v>
      </c>
      <c r="N630" s="66" t="s">
        <v>5009</v>
      </c>
      <c r="O630" s="66">
        <v>77182850</v>
      </c>
      <c r="P630" s="66">
        <v>1707</v>
      </c>
      <c r="Q630" s="70">
        <v>45870</v>
      </c>
      <c r="R630" s="66">
        <v>7490134800</v>
      </c>
      <c r="S630" s="70">
        <v>45881</v>
      </c>
      <c r="T630" s="68">
        <v>11361600</v>
      </c>
      <c r="U630" s="68">
        <v>27981</v>
      </c>
      <c r="V630" s="65" t="s">
        <v>87</v>
      </c>
      <c r="W630" s="68">
        <v>1082939683</v>
      </c>
      <c r="X630" s="67" t="s">
        <v>3365</v>
      </c>
      <c r="Y630" s="70">
        <v>45881</v>
      </c>
      <c r="Z630" s="70">
        <v>45881</v>
      </c>
      <c r="AA630" s="70" t="s">
        <v>89</v>
      </c>
      <c r="AB630" s="70">
        <v>45991</v>
      </c>
      <c r="AC630" s="49">
        <f t="shared" si="45"/>
        <v>110</v>
      </c>
      <c r="AD630" s="65">
        <v>0</v>
      </c>
      <c r="AE630" s="68">
        <v>0</v>
      </c>
      <c r="AF630" s="65">
        <v>0</v>
      </c>
      <c r="AG630" s="77" t="s">
        <v>89</v>
      </c>
      <c r="AH630" s="49">
        <f t="shared" si="46"/>
        <v>0</v>
      </c>
      <c r="AI630" s="65">
        <v>0</v>
      </c>
      <c r="AJ630" s="68">
        <v>0</v>
      </c>
      <c r="AK630" s="65" t="s">
        <v>89</v>
      </c>
      <c r="AL630" s="78" t="s">
        <v>89</v>
      </c>
      <c r="AM630" s="65">
        <v>0</v>
      </c>
      <c r="AN630" s="78" t="s">
        <v>89</v>
      </c>
      <c r="AO630" s="78" t="s">
        <v>89</v>
      </c>
      <c r="AP630" s="78" t="s">
        <v>89</v>
      </c>
      <c r="AQ630" s="49">
        <f t="shared" si="47"/>
        <v>0</v>
      </c>
      <c r="AR630" s="49">
        <f>+L630+AE630-AJ630</f>
        <v>11361600</v>
      </c>
      <c r="AS630" s="65" t="s">
        <v>90</v>
      </c>
      <c r="AT630" s="68">
        <v>0</v>
      </c>
      <c r="AU630" s="65" t="s">
        <v>90</v>
      </c>
      <c r="AV630" s="68">
        <v>0</v>
      </c>
      <c r="AW630" s="75" t="s">
        <v>89</v>
      </c>
      <c r="AX630" s="224">
        <v>0</v>
      </c>
      <c r="AY630" s="79">
        <f t="shared" si="48"/>
        <v>11361600</v>
      </c>
      <c r="AZ630" s="223">
        <f t="shared" si="49"/>
        <v>0</v>
      </c>
      <c r="BA630" s="74">
        <v>0</v>
      </c>
      <c r="BB630" s="75" t="s">
        <v>89</v>
      </c>
      <c r="BC630" s="65" t="s">
        <v>108</v>
      </c>
      <c r="BD630" s="277" t="s">
        <v>5008</v>
      </c>
      <c r="BE630" s="221" t="s">
        <v>87</v>
      </c>
      <c r="BF630" s="221" t="s">
        <v>87</v>
      </c>
    </row>
    <row r="631" spans="2:58" x14ac:dyDescent="0.25">
      <c r="B631" s="221">
        <v>2025</v>
      </c>
      <c r="C631" s="221">
        <v>891780111</v>
      </c>
      <c r="D631" s="221" t="s">
        <v>78</v>
      </c>
      <c r="E631" s="49" t="s">
        <v>5007</v>
      </c>
      <c r="F631" s="49" t="s">
        <v>5006</v>
      </c>
      <c r="G631" s="65">
        <v>0</v>
      </c>
      <c r="H631" s="65" t="s">
        <v>81</v>
      </c>
      <c r="I631" s="65" t="s">
        <v>3368</v>
      </c>
      <c r="J631" s="67" t="s">
        <v>83</v>
      </c>
      <c r="K631" s="49" t="s">
        <v>5005</v>
      </c>
      <c r="L631" s="49">
        <v>11361600</v>
      </c>
      <c r="M631" s="65" t="s">
        <v>85</v>
      </c>
      <c r="N631" s="66" t="s">
        <v>5004</v>
      </c>
      <c r="O631" s="66">
        <v>9301922</v>
      </c>
      <c r="P631" s="66">
        <v>1707</v>
      </c>
      <c r="Q631" s="70">
        <v>45870</v>
      </c>
      <c r="R631" s="66">
        <v>7490134800</v>
      </c>
      <c r="S631" s="70">
        <v>45881</v>
      </c>
      <c r="T631" s="68">
        <v>11361600</v>
      </c>
      <c r="U631" s="68">
        <v>27980</v>
      </c>
      <c r="V631" s="65" t="s">
        <v>87</v>
      </c>
      <c r="W631" s="68">
        <v>1082939683</v>
      </c>
      <c r="X631" s="67" t="s">
        <v>3365</v>
      </c>
      <c r="Y631" s="70">
        <v>45881</v>
      </c>
      <c r="Z631" s="70">
        <v>45881</v>
      </c>
      <c r="AA631" s="70" t="s">
        <v>89</v>
      </c>
      <c r="AB631" s="70">
        <v>45991</v>
      </c>
      <c r="AC631" s="49">
        <f t="shared" si="45"/>
        <v>110</v>
      </c>
      <c r="AD631" s="65">
        <v>0</v>
      </c>
      <c r="AE631" s="68">
        <v>0</v>
      </c>
      <c r="AF631" s="65">
        <v>0</v>
      </c>
      <c r="AG631" s="77" t="s">
        <v>89</v>
      </c>
      <c r="AH631" s="49">
        <f t="shared" si="46"/>
        <v>0</v>
      </c>
      <c r="AI631" s="65">
        <v>0</v>
      </c>
      <c r="AJ631" s="68">
        <v>0</v>
      </c>
      <c r="AK631" s="65" t="s">
        <v>89</v>
      </c>
      <c r="AL631" s="78" t="s">
        <v>89</v>
      </c>
      <c r="AM631" s="65">
        <v>0</v>
      </c>
      <c r="AN631" s="78" t="s">
        <v>89</v>
      </c>
      <c r="AO631" s="78" t="s">
        <v>89</v>
      </c>
      <c r="AP631" s="78" t="s">
        <v>89</v>
      </c>
      <c r="AQ631" s="49">
        <f t="shared" si="47"/>
        <v>0</v>
      </c>
      <c r="AR631" s="49">
        <f>+L631+AE631-AJ631</f>
        <v>11361600</v>
      </c>
      <c r="AS631" s="65" t="s">
        <v>90</v>
      </c>
      <c r="AT631" s="68">
        <v>0</v>
      </c>
      <c r="AU631" s="65" t="s">
        <v>90</v>
      </c>
      <c r="AV631" s="68">
        <v>0</v>
      </c>
      <c r="AW631" s="75" t="s">
        <v>89</v>
      </c>
      <c r="AX631" s="224">
        <v>0</v>
      </c>
      <c r="AY631" s="79">
        <f t="shared" si="48"/>
        <v>11361600</v>
      </c>
      <c r="AZ631" s="223">
        <f t="shared" si="49"/>
        <v>0</v>
      </c>
      <c r="BA631" s="74">
        <v>0</v>
      </c>
      <c r="BB631" s="75" t="s">
        <v>89</v>
      </c>
      <c r="BC631" s="65" t="s">
        <v>108</v>
      </c>
      <c r="BD631" s="277" t="s">
        <v>5003</v>
      </c>
      <c r="BE631" s="221" t="s">
        <v>87</v>
      </c>
      <c r="BF631" s="221" t="s">
        <v>87</v>
      </c>
    </row>
    <row r="632" spans="2:58" x14ac:dyDescent="0.25">
      <c r="B632" s="221">
        <v>2025</v>
      </c>
      <c r="C632" s="221">
        <v>891780111</v>
      </c>
      <c r="D632" s="221" t="s">
        <v>78</v>
      </c>
      <c r="E632" s="49" t="s">
        <v>5002</v>
      </c>
      <c r="F632" s="65" t="s">
        <v>5001</v>
      </c>
      <c r="G632" s="65">
        <v>0</v>
      </c>
      <c r="H632" s="65" t="s">
        <v>81</v>
      </c>
      <c r="I632" s="65" t="s">
        <v>3368</v>
      </c>
      <c r="J632" s="67" t="s">
        <v>83</v>
      </c>
      <c r="K632" s="66" t="s">
        <v>5000</v>
      </c>
      <c r="L632" s="68">
        <v>4000000</v>
      </c>
      <c r="M632" s="65" t="s">
        <v>85</v>
      </c>
      <c r="N632" s="66" t="s">
        <v>4999</v>
      </c>
      <c r="O632" s="66">
        <v>1049615490</v>
      </c>
      <c r="P632" s="66">
        <v>1784</v>
      </c>
      <c r="Q632" s="70">
        <v>45881</v>
      </c>
      <c r="R632" s="66">
        <v>4000000</v>
      </c>
      <c r="S632" s="70">
        <v>45882</v>
      </c>
      <c r="T632" s="68">
        <v>4000000</v>
      </c>
      <c r="U632" s="68">
        <v>28097</v>
      </c>
      <c r="V632" s="65" t="s">
        <v>87</v>
      </c>
      <c r="W632" s="68">
        <v>72221403</v>
      </c>
      <c r="X632" s="67" t="s">
        <v>4998</v>
      </c>
      <c r="Y632" s="70">
        <v>45881</v>
      </c>
      <c r="Z632" s="70">
        <v>45882</v>
      </c>
      <c r="AA632" s="70" t="s">
        <v>89</v>
      </c>
      <c r="AB632" s="70">
        <v>45899</v>
      </c>
      <c r="AC632" s="49">
        <f t="shared" si="45"/>
        <v>17</v>
      </c>
      <c r="AD632" s="65">
        <v>0</v>
      </c>
      <c r="AE632" s="68">
        <v>0</v>
      </c>
      <c r="AF632" s="65">
        <v>0</v>
      </c>
      <c r="AG632" s="77" t="s">
        <v>89</v>
      </c>
      <c r="AH632" s="49">
        <f t="shared" si="46"/>
        <v>0</v>
      </c>
      <c r="AI632" s="65">
        <v>0</v>
      </c>
      <c r="AJ632" s="68">
        <v>0</v>
      </c>
      <c r="AK632" s="65" t="s">
        <v>89</v>
      </c>
      <c r="AL632" s="78" t="s">
        <v>89</v>
      </c>
      <c r="AM632" s="65">
        <v>0</v>
      </c>
      <c r="AN632" s="78" t="s">
        <v>89</v>
      </c>
      <c r="AO632" s="78" t="s">
        <v>89</v>
      </c>
      <c r="AP632" s="78" t="s">
        <v>89</v>
      </c>
      <c r="AQ632" s="49">
        <f t="shared" si="47"/>
        <v>0</v>
      </c>
      <c r="AR632" s="49">
        <f>+L632+AE632-AJ632</f>
        <v>4000000</v>
      </c>
      <c r="AS632" s="65" t="s">
        <v>90</v>
      </c>
      <c r="AT632" s="68">
        <v>0</v>
      </c>
      <c r="AU632" s="65" t="s">
        <v>90</v>
      </c>
      <c r="AV632" s="68">
        <v>0</v>
      </c>
      <c r="AW632" s="75" t="s">
        <v>89</v>
      </c>
      <c r="AX632" s="224">
        <v>0</v>
      </c>
      <c r="AY632" s="79">
        <f t="shared" si="48"/>
        <v>4000000</v>
      </c>
      <c r="AZ632" s="223">
        <f t="shared" si="49"/>
        <v>0</v>
      </c>
      <c r="BA632" s="74">
        <v>1</v>
      </c>
      <c r="BB632" s="75" t="s">
        <v>89</v>
      </c>
      <c r="BC632" s="65" t="s">
        <v>103</v>
      </c>
      <c r="BD632" s="400" t="s">
        <v>4997</v>
      </c>
      <c r="BE632" s="221" t="s">
        <v>87</v>
      </c>
      <c r="BF632" s="221" t="s">
        <v>87</v>
      </c>
    </row>
    <row r="633" spans="2:58" x14ac:dyDescent="0.25">
      <c r="B633" s="221">
        <v>2025</v>
      </c>
      <c r="C633" s="221">
        <v>891780111</v>
      </c>
      <c r="D633" s="221" t="s">
        <v>78</v>
      </c>
      <c r="E633" s="49" t="s">
        <v>4996</v>
      </c>
      <c r="F633" s="65" t="s">
        <v>4995</v>
      </c>
      <c r="G633" s="65">
        <v>0</v>
      </c>
      <c r="H633" s="65" t="s">
        <v>81</v>
      </c>
      <c r="I633" s="65" t="s">
        <v>3368</v>
      </c>
      <c r="J633" s="67" t="s">
        <v>83</v>
      </c>
      <c r="K633" s="66" t="s">
        <v>3367</v>
      </c>
      <c r="L633" s="68">
        <v>11361600</v>
      </c>
      <c r="M633" s="65" t="s">
        <v>85</v>
      </c>
      <c r="N633" s="66" t="s">
        <v>4994</v>
      </c>
      <c r="O633" s="66">
        <v>1079913722</v>
      </c>
      <c r="P633" s="66">
        <v>1707</v>
      </c>
      <c r="Q633" s="70">
        <v>45870</v>
      </c>
      <c r="R633" s="66">
        <v>7490134800</v>
      </c>
      <c r="S633" s="70">
        <v>45881</v>
      </c>
      <c r="T633" s="68">
        <v>11361600</v>
      </c>
      <c r="U633" s="68">
        <v>27979</v>
      </c>
      <c r="V633" s="65" t="s">
        <v>87</v>
      </c>
      <c r="W633" s="68">
        <v>1082939683</v>
      </c>
      <c r="X633" s="67" t="s">
        <v>3365</v>
      </c>
      <c r="Y633" s="70">
        <v>45881</v>
      </c>
      <c r="Z633" s="70">
        <v>45881</v>
      </c>
      <c r="AA633" s="70" t="s">
        <v>89</v>
      </c>
      <c r="AB633" s="70">
        <v>45991</v>
      </c>
      <c r="AC633" s="49">
        <f t="shared" si="45"/>
        <v>110</v>
      </c>
      <c r="AD633" s="65">
        <v>0</v>
      </c>
      <c r="AE633" s="68">
        <v>0</v>
      </c>
      <c r="AF633" s="65">
        <v>0</v>
      </c>
      <c r="AG633" s="77" t="s">
        <v>89</v>
      </c>
      <c r="AH633" s="49">
        <f t="shared" si="46"/>
        <v>0</v>
      </c>
      <c r="AI633" s="65">
        <v>0</v>
      </c>
      <c r="AJ633" s="68">
        <v>0</v>
      </c>
      <c r="AK633" s="65" t="s">
        <v>89</v>
      </c>
      <c r="AL633" s="78" t="s">
        <v>89</v>
      </c>
      <c r="AM633" s="65">
        <v>0</v>
      </c>
      <c r="AN633" s="78" t="s">
        <v>89</v>
      </c>
      <c r="AO633" s="78" t="s">
        <v>89</v>
      </c>
      <c r="AP633" s="78" t="s">
        <v>89</v>
      </c>
      <c r="AQ633" s="49">
        <f t="shared" si="47"/>
        <v>0</v>
      </c>
      <c r="AR633" s="49">
        <f>+L633+AE633-AJ633</f>
        <v>11361600</v>
      </c>
      <c r="AS633" s="65" t="s">
        <v>90</v>
      </c>
      <c r="AT633" s="68">
        <v>0</v>
      </c>
      <c r="AU633" s="65" t="s">
        <v>90</v>
      </c>
      <c r="AV633" s="68">
        <v>0</v>
      </c>
      <c r="AW633" s="75" t="s">
        <v>89</v>
      </c>
      <c r="AX633" s="224">
        <v>0</v>
      </c>
      <c r="AY633" s="79">
        <f t="shared" si="48"/>
        <v>11361600</v>
      </c>
      <c r="AZ633" s="223">
        <f t="shared" si="49"/>
        <v>0</v>
      </c>
      <c r="BA633" s="74">
        <v>0</v>
      </c>
      <c r="BB633" s="75" t="s">
        <v>89</v>
      </c>
      <c r="BC633" s="65" t="s">
        <v>108</v>
      </c>
      <c r="BD633" s="400" t="s">
        <v>4993</v>
      </c>
      <c r="BE633" s="221" t="s">
        <v>87</v>
      </c>
      <c r="BF633" s="221" t="s">
        <v>87</v>
      </c>
    </row>
    <row r="634" spans="2:58" x14ac:dyDescent="0.25">
      <c r="B634" s="221">
        <v>2025</v>
      </c>
      <c r="C634" s="221">
        <v>891780111</v>
      </c>
      <c r="D634" s="221" t="s">
        <v>78</v>
      </c>
      <c r="E634" s="49" t="s">
        <v>4992</v>
      </c>
      <c r="F634" s="49" t="s">
        <v>4991</v>
      </c>
      <c r="G634" s="65">
        <v>0</v>
      </c>
      <c r="H634" s="65" t="s">
        <v>81</v>
      </c>
      <c r="I634" s="65" t="s">
        <v>3368</v>
      </c>
      <c r="J634" s="67" t="s">
        <v>83</v>
      </c>
      <c r="K634" s="49" t="s">
        <v>4965</v>
      </c>
      <c r="L634" s="49">
        <v>11361600</v>
      </c>
      <c r="M634" s="65" t="s">
        <v>85</v>
      </c>
      <c r="N634" s="66" t="s">
        <v>4990</v>
      </c>
      <c r="O634" s="66">
        <v>1042976679</v>
      </c>
      <c r="P634" s="66">
        <v>1707</v>
      </c>
      <c r="Q634" s="70">
        <v>45870</v>
      </c>
      <c r="R634" s="66">
        <v>7490134800</v>
      </c>
      <c r="S634" s="70">
        <v>45881</v>
      </c>
      <c r="T634" s="68">
        <v>11361600</v>
      </c>
      <c r="U634" s="68">
        <v>27971</v>
      </c>
      <c r="V634" s="65" t="s">
        <v>87</v>
      </c>
      <c r="W634" s="68">
        <v>1082939683</v>
      </c>
      <c r="X634" s="67" t="s">
        <v>3365</v>
      </c>
      <c r="Y634" s="70">
        <v>45881</v>
      </c>
      <c r="Z634" s="70">
        <v>45881</v>
      </c>
      <c r="AA634" s="70" t="s">
        <v>89</v>
      </c>
      <c r="AB634" s="70">
        <v>45991</v>
      </c>
      <c r="AC634" s="49">
        <f t="shared" si="45"/>
        <v>110</v>
      </c>
      <c r="AD634" s="65">
        <v>0</v>
      </c>
      <c r="AE634" s="68">
        <v>0</v>
      </c>
      <c r="AF634" s="65">
        <v>0</v>
      </c>
      <c r="AG634" s="77" t="s">
        <v>89</v>
      </c>
      <c r="AH634" s="49">
        <f t="shared" si="46"/>
        <v>0</v>
      </c>
      <c r="AI634" s="65">
        <v>0</v>
      </c>
      <c r="AJ634" s="68">
        <v>0</v>
      </c>
      <c r="AK634" s="65" t="s">
        <v>89</v>
      </c>
      <c r="AL634" s="78" t="s">
        <v>89</v>
      </c>
      <c r="AM634" s="65">
        <v>0</v>
      </c>
      <c r="AN634" s="78" t="s">
        <v>89</v>
      </c>
      <c r="AO634" s="78" t="s">
        <v>89</v>
      </c>
      <c r="AP634" s="78" t="s">
        <v>89</v>
      </c>
      <c r="AQ634" s="49">
        <f t="shared" si="47"/>
        <v>0</v>
      </c>
      <c r="AR634" s="49">
        <f>+L634+AE634-AJ634</f>
        <v>11361600</v>
      </c>
      <c r="AS634" s="65" t="s">
        <v>90</v>
      </c>
      <c r="AT634" s="68">
        <v>0</v>
      </c>
      <c r="AU634" s="65" t="s">
        <v>90</v>
      </c>
      <c r="AV634" s="68">
        <v>0</v>
      </c>
      <c r="AW634" s="75" t="s">
        <v>89</v>
      </c>
      <c r="AX634" s="224">
        <v>0</v>
      </c>
      <c r="AY634" s="79">
        <f t="shared" si="48"/>
        <v>11361600</v>
      </c>
      <c r="AZ634" s="223">
        <f t="shared" si="49"/>
        <v>0</v>
      </c>
      <c r="BA634" s="74">
        <v>0</v>
      </c>
      <c r="BB634" s="75" t="s">
        <v>89</v>
      </c>
      <c r="BC634" s="65" t="s">
        <v>108</v>
      </c>
      <c r="BD634" s="277" t="s">
        <v>4989</v>
      </c>
      <c r="BE634" s="221" t="s">
        <v>87</v>
      </c>
      <c r="BF634" s="221" t="s">
        <v>87</v>
      </c>
    </row>
    <row r="635" spans="2:58" x14ac:dyDescent="0.25">
      <c r="B635" s="221">
        <v>2025</v>
      </c>
      <c r="C635" s="221">
        <v>891780111</v>
      </c>
      <c r="D635" s="221" t="s">
        <v>78</v>
      </c>
      <c r="E635" s="49" t="s">
        <v>4988</v>
      </c>
      <c r="F635" s="65" t="s">
        <v>4987</v>
      </c>
      <c r="G635" s="65">
        <v>0</v>
      </c>
      <c r="H635" s="65" t="s">
        <v>81</v>
      </c>
      <c r="I635" s="65" t="s">
        <v>3368</v>
      </c>
      <c r="J635" s="67" t="s">
        <v>83</v>
      </c>
      <c r="K635" s="66" t="s">
        <v>3367</v>
      </c>
      <c r="L635" s="49">
        <v>11361600</v>
      </c>
      <c r="M635" s="65" t="s">
        <v>85</v>
      </c>
      <c r="N635" s="66" t="s">
        <v>4986</v>
      </c>
      <c r="O635" s="66">
        <v>1143440212</v>
      </c>
      <c r="P635" s="66">
        <v>1707</v>
      </c>
      <c r="Q635" s="70">
        <v>45870</v>
      </c>
      <c r="R635" s="66">
        <v>7490134800</v>
      </c>
      <c r="S635" s="70">
        <v>45881</v>
      </c>
      <c r="T635" s="68">
        <v>11361600</v>
      </c>
      <c r="U635" s="68">
        <v>27978</v>
      </c>
      <c r="V635" s="65" t="s">
        <v>87</v>
      </c>
      <c r="W635" s="68">
        <v>1082939683</v>
      </c>
      <c r="X635" s="67" t="s">
        <v>3365</v>
      </c>
      <c r="Y635" s="70">
        <v>45881</v>
      </c>
      <c r="Z635" s="70">
        <v>45881</v>
      </c>
      <c r="AA635" s="70" t="s">
        <v>89</v>
      </c>
      <c r="AB635" s="70">
        <v>45991</v>
      </c>
      <c r="AC635" s="49">
        <f t="shared" si="45"/>
        <v>110</v>
      </c>
      <c r="AD635" s="65">
        <v>0</v>
      </c>
      <c r="AE635" s="68">
        <v>0</v>
      </c>
      <c r="AF635" s="65">
        <v>0</v>
      </c>
      <c r="AG635" s="77" t="s">
        <v>89</v>
      </c>
      <c r="AH635" s="49">
        <f t="shared" si="46"/>
        <v>0</v>
      </c>
      <c r="AI635" s="65">
        <v>0</v>
      </c>
      <c r="AJ635" s="68">
        <v>0</v>
      </c>
      <c r="AK635" s="65" t="s">
        <v>89</v>
      </c>
      <c r="AL635" s="78" t="s">
        <v>89</v>
      </c>
      <c r="AM635" s="65">
        <v>0</v>
      </c>
      <c r="AN635" s="78" t="s">
        <v>89</v>
      </c>
      <c r="AO635" s="78" t="s">
        <v>89</v>
      </c>
      <c r="AP635" s="78" t="s">
        <v>89</v>
      </c>
      <c r="AQ635" s="49">
        <f t="shared" si="47"/>
        <v>0</v>
      </c>
      <c r="AR635" s="49">
        <f>+L635+AE635-AJ635</f>
        <v>11361600</v>
      </c>
      <c r="AS635" s="65" t="s">
        <v>90</v>
      </c>
      <c r="AT635" s="68">
        <v>0</v>
      </c>
      <c r="AU635" s="65" t="s">
        <v>90</v>
      </c>
      <c r="AV635" s="68">
        <v>0</v>
      </c>
      <c r="AW635" s="75" t="s">
        <v>89</v>
      </c>
      <c r="AX635" s="224">
        <v>0</v>
      </c>
      <c r="AY635" s="79">
        <f t="shared" si="48"/>
        <v>11361600</v>
      </c>
      <c r="AZ635" s="223">
        <f t="shared" si="49"/>
        <v>0</v>
      </c>
      <c r="BA635" s="74">
        <v>0</v>
      </c>
      <c r="BB635" s="75" t="s">
        <v>89</v>
      </c>
      <c r="BC635" s="65" t="s">
        <v>108</v>
      </c>
      <c r="BD635" s="400" t="s">
        <v>4985</v>
      </c>
      <c r="BE635" s="221" t="s">
        <v>87</v>
      </c>
      <c r="BF635" s="221" t="s">
        <v>87</v>
      </c>
    </row>
    <row r="636" spans="2:58" x14ac:dyDescent="0.25">
      <c r="B636" s="221">
        <v>2025</v>
      </c>
      <c r="C636" s="221">
        <v>891780111</v>
      </c>
      <c r="D636" s="221" t="s">
        <v>78</v>
      </c>
      <c r="E636" s="49" t="s">
        <v>4984</v>
      </c>
      <c r="F636" s="49" t="s">
        <v>4983</v>
      </c>
      <c r="G636" s="65">
        <v>0</v>
      </c>
      <c r="H636" s="65" t="s">
        <v>81</v>
      </c>
      <c r="I636" s="65" t="s">
        <v>3368</v>
      </c>
      <c r="J636" s="67" t="s">
        <v>83</v>
      </c>
      <c r="K636" s="49" t="s">
        <v>3775</v>
      </c>
      <c r="L636" s="49">
        <v>11361600</v>
      </c>
      <c r="M636" s="65" t="s">
        <v>85</v>
      </c>
      <c r="N636" s="66" t="s">
        <v>4982</v>
      </c>
      <c r="O636" s="66">
        <v>19518338</v>
      </c>
      <c r="P636" s="66">
        <v>1707</v>
      </c>
      <c r="Q636" s="70">
        <v>45870</v>
      </c>
      <c r="R636" s="66">
        <v>7490134800</v>
      </c>
      <c r="S636" s="70">
        <v>45881</v>
      </c>
      <c r="T636" s="68">
        <v>11361600</v>
      </c>
      <c r="U636" s="68">
        <v>27977</v>
      </c>
      <c r="V636" s="65" t="s">
        <v>87</v>
      </c>
      <c r="W636" s="68">
        <v>1082939683</v>
      </c>
      <c r="X636" s="67" t="s">
        <v>3365</v>
      </c>
      <c r="Y636" s="70">
        <v>45881</v>
      </c>
      <c r="Z636" s="70">
        <v>45881</v>
      </c>
      <c r="AA636" s="70" t="s">
        <v>89</v>
      </c>
      <c r="AB636" s="70">
        <v>45991</v>
      </c>
      <c r="AC636" s="49">
        <f t="shared" si="45"/>
        <v>110</v>
      </c>
      <c r="AD636" s="65">
        <v>0</v>
      </c>
      <c r="AE636" s="68">
        <v>0</v>
      </c>
      <c r="AF636" s="65">
        <v>0</v>
      </c>
      <c r="AG636" s="77" t="s">
        <v>89</v>
      </c>
      <c r="AH636" s="49">
        <f t="shared" si="46"/>
        <v>0</v>
      </c>
      <c r="AI636" s="65">
        <v>0</v>
      </c>
      <c r="AJ636" s="68">
        <v>0</v>
      </c>
      <c r="AK636" s="65" t="s">
        <v>89</v>
      </c>
      <c r="AL636" s="78" t="s">
        <v>89</v>
      </c>
      <c r="AM636" s="65">
        <v>0</v>
      </c>
      <c r="AN636" s="78" t="s">
        <v>89</v>
      </c>
      <c r="AO636" s="78" t="s">
        <v>89</v>
      </c>
      <c r="AP636" s="78" t="s">
        <v>89</v>
      </c>
      <c r="AQ636" s="49">
        <f t="shared" si="47"/>
        <v>0</v>
      </c>
      <c r="AR636" s="49">
        <f>+L636+AE636-AJ636</f>
        <v>11361600</v>
      </c>
      <c r="AS636" s="65" t="s">
        <v>90</v>
      </c>
      <c r="AT636" s="68">
        <v>0</v>
      </c>
      <c r="AU636" s="65" t="s">
        <v>90</v>
      </c>
      <c r="AV636" s="68">
        <v>0</v>
      </c>
      <c r="AW636" s="75" t="s">
        <v>89</v>
      </c>
      <c r="AX636" s="224">
        <v>0</v>
      </c>
      <c r="AY636" s="79">
        <f t="shared" si="48"/>
        <v>11361600</v>
      </c>
      <c r="AZ636" s="223">
        <f t="shared" si="49"/>
        <v>0</v>
      </c>
      <c r="BA636" s="74">
        <v>0</v>
      </c>
      <c r="BB636" s="75" t="s">
        <v>654</v>
      </c>
      <c r="BC636" s="65" t="s">
        <v>108</v>
      </c>
      <c r="BD636" s="277" t="s">
        <v>4981</v>
      </c>
      <c r="BE636" s="221" t="s">
        <v>87</v>
      </c>
      <c r="BF636" s="221" t="s">
        <v>87</v>
      </c>
    </row>
    <row r="637" spans="2:58" x14ac:dyDescent="0.25">
      <c r="B637" s="221">
        <v>2025</v>
      </c>
      <c r="C637" s="221">
        <v>891780111</v>
      </c>
      <c r="D637" s="221" t="s">
        <v>78</v>
      </c>
      <c r="E637" s="49" t="s">
        <v>4980</v>
      </c>
      <c r="F637" s="65" t="s">
        <v>4979</v>
      </c>
      <c r="G637" s="65">
        <v>0</v>
      </c>
      <c r="H637" s="65" t="s">
        <v>81</v>
      </c>
      <c r="I637" s="65" t="s">
        <v>3368</v>
      </c>
      <c r="J637" s="67" t="s">
        <v>83</v>
      </c>
      <c r="K637" s="66" t="s">
        <v>3367</v>
      </c>
      <c r="L637" s="49">
        <v>11361600</v>
      </c>
      <c r="M637" s="65" t="s">
        <v>85</v>
      </c>
      <c r="N637" s="66" t="s">
        <v>4978</v>
      </c>
      <c r="O637" s="66">
        <v>1104377644</v>
      </c>
      <c r="P637" s="66">
        <v>1707</v>
      </c>
      <c r="Q637" s="70">
        <v>45870</v>
      </c>
      <c r="R637" s="66">
        <v>7490134800</v>
      </c>
      <c r="S637" s="70">
        <v>45881</v>
      </c>
      <c r="T637" s="68">
        <v>11361600</v>
      </c>
      <c r="U637" s="68">
        <v>27976</v>
      </c>
      <c r="V637" s="65" t="s">
        <v>87</v>
      </c>
      <c r="W637" s="68">
        <v>1082939683</v>
      </c>
      <c r="X637" s="67" t="s">
        <v>3365</v>
      </c>
      <c r="Y637" s="70">
        <v>45881</v>
      </c>
      <c r="Z637" s="70">
        <v>45881</v>
      </c>
      <c r="AA637" s="70" t="s">
        <v>89</v>
      </c>
      <c r="AB637" s="70">
        <v>45991</v>
      </c>
      <c r="AC637" s="49">
        <f t="shared" si="45"/>
        <v>110</v>
      </c>
      <c r="AD637" s="65">
        <v>0</v>
      </c>
      <c r="AE637" s="68">
        <v>0</v>
      </c>
      <c r="AF637" s="65">
        <v>0</v>
      </c>
      <c r="AG637" s="77" t="s">
        <v>89</v>
      </c>
      <c r="AH637" s="49">
        <f t="shared" si="46"/>
        <v>0</v>
      </c>
      <c r="AI637" s="65">
        <v>0</v>
      </c>
      <c r="AJ637" s="68">
        <v>0</v>
      </c>
      <c r="AK637" s="65" t="s">
        <v>89</v>
      </c>
      <c r="AL637" s="78" t="s">
        <v>89</v>
      </c>
      <c r="AM637" s="65">
        <v>0</v>
      </c>
      <c r="AN637" s="78" t="s">
        <v>89</v>
      </c>
      <c r="AO637" s="78" t="s">
        <v>89</v>
      </c>
      <c r="AP637" s="78" t="s">
        <v>89</v>
      </c>
      <c r="AQ637" s="49">
        <f t="shared" si="47"/>
        <v>0</v>
      </c>
      <c r="AR637" s="49">
        <f>+L637+AE637-AJ637</f>
        <v>11361600</v>
      </c>
      <c r="AS637" s="65" t="s">
        <v>90</v>
      </c>
      <c r="AT637" s="68">
        <v>0</v>
      </c>
      <c r="AU637" s="65" t="s">
        <v>90</v>
      </c>
      <c r="AV637" s="68">
        <v>0</v>
      </c>
      <c r="AW637" s="75" t="s">
        <v>89</v>
      </c>
      <c r="AX637" s="224">
        <v>0</v>
      </c>
      <c r="AY637" s="79">
        <f t="shared" si="48"/>
        <v>11361600</v>
      </c>
      <c r="AZ637" s="223">
        <f t="shared" si="49"/>
        <v>0</v>
      </c>
      <c r="BA637" s="74">
        <v>0</v>
      </c>
      <c r="BB637" s="75" t="s">
        <v>648</v>
      </c>
      <c r="BC637" s="65" t="s">
        <v>108</v>
      </c>
      <c r="BD637" s="400" t="s">
        <v>4977</v>
      </c>
      <c r="BE637" s="221" t="s">
        <v>87</v>
      </c>
      <c r="BF637" s="221" t="s">
        <v>87</v>
      </c>
    </row>
    <row r="638" spans="2:58" x14ac:dyDescent="0.25">
      <c r="B638" s="221">
        <v>2025</v>
      </c>
      <c r="C638" s="221">
        <v>891780111</v>
      </c>
      <c r="D638" s="221" t="s">
        <v>78</v>
      </c>
      <c r="E638" s="49" t="s">
        <v>4976</v>
      </c>
      <c r="F638" s="49" t="s">
        <v>4975</v>
      </c>
      <c r="G638" s="65">
        <v>0</v>
      </c>
      <c r="H638" s="65" t="s">
        <v>81</v>
      </c>
      <c r="I638" s="65" t="s">
        <v>3368</v>
      </c>
      <c r="J638" s="67" t="s">
        <v>83</v>
      </c>
      <c r="K638" s="49" t="s">
        <v>4974</v>
      </c>
      <c r="L638" s="49">
        <v>11361600</v>
      </c>
      <c r="M638" s="65" t="s">
        <v>85</v>
      </c>
      <c r="N638" s="66" t="s">
        <v>4973</v>
      </c>
      <c r="O638" s="66">
        <v>36693745</v>
      </c>
      <c r="P638" s="66">
        <v>1707</v>
      </c>
      <c r="Q638" s="70">
        <v>45870</v>
      </c>
      <c r="R638" s="66">
        <v>7490134800</v>
      </c>
      <c r="S638" s="70">
        <v>45881</v>
      </c>
      <c r="T638" s="68">
        <v>11361600</v>
      </c>
      <c r="U638" s="68">
        <v>27975</v>
      </c>
      <c r="V638" s="65" t="s">
        <v>87</v>
      </c>
      <c r="W638" s="68">
        <v>1082939683</v>
      </c>
      <c r="X638" s="67" t="s">
        <v>3365</v>
      </c>
      <c r="Y638" s="70">
        <v>45881</v>
      </c>
      <c r="Z638" s="70">
        <v>45881</v>
      </c>
      <c r="AA638" s="70" t="s">
        <v>89</v>
      </c>
      <c r="AB638" s="70">
        <v>45991</v>
      </c>
      <c r="AC638" s="49">
        <f t="shared" si="45"/>
        <v>110</v>
      </c>
      <c r="AD638" s="65">
        <v>0</v>
      </c>
      <c r="AE638" s="68">
        <v>0</v>
      </c>
      <c r="AF638" s="65">
        <v>0</v>
      </c>
      <c r="AG638" s="77" t="s">
        <v>89</v>
      </c>
      <c r="AH638" s="49">
        <f t="shared" si="46"/>
        <v>0</v>
      </c>
      <c r="AI638" s="65">
        <v>0</v>
      </c>
      <c r="AJ638" s="68">
        <v>0</v>
      </c>
      <c r="AK638" s="65" t="s">
        <v>89</v>
      </c>
      <c r="AL638" s="78" t="s">
        <v>89</v>
      </c>
      <c r="AM638" s="65">
        <v>0</v>
      </c>
      <c r="AN638" s="78" t="s">
        <v>89</v>
      </c>
      <c r="AO638" s="78" t="s">
        <v>89</v>
      </c>
      <c r="AP638" s="78" t="s">
        <v>89</v>
      </c>
      <c r="AQ638" s="49">
        <f t="shared" si="47"/>
        <v>0</v>
      </c>
      <c r="AR638" s="49">
        <f>+L638+AE638-AJ638</f>
        <v>11361600</v>
      </c>
      <c r="AS638" s="65" t="s">
        <v>90</v>
      </c>
      <c r="AT638" s="68">
        <v>0</v>
      </c>
      <c r="AU638" s="65" t="s">
        <v>90</v>
      </c>
      <c r="AV638" s="68">
        <v>0</v>
      </c>
      <c r="AW638" s="75" t="s">
        <v>89</v>
      </c>
      <c r="AX638" s="224">
        <v>0</v>
      </c>
      <c r="AY638" s="79">
        <f t="shared" si="48"/>
        <v>11361600</v>
      </c>
      <c r="AZ638" s="223">
        <f t="shared" si="49"/>
        <v>0</v>
      </c>
      <c r="BA638" s="74">
        <v>0</v>
      </c>
      <c r="BB638" s="75" t="s">
        <v>641</v>
      </c>
      <c r="BC638" s="65" t="s">
        <v>108</v>
      </c>
      <c r="BD638" s="277" t="s">
        <v>4972</v>
      </c>
      <c r="BE638" s="221" t="s">
        <v>87</v>
      </c>
      <c r="BF638" s="221" t="s">
        <v>87</v>
      </c>
    </row>
    <row r="639" spans="2:58" x14ac:dyDescent="0.25">
      <c r="B639" s="221">
        <v>2025</v>
      </c>
      <c r="C639" s="221">
        <v>891780111</v>
      </c>
      <c r="D639" s="221" t="s">
        <v>78</v>
      </c>
      <c r="E639" s="49" t="s">
        <v>4971</v>
      </c>
      <c r="F639" s="65" t="s">
        <v>4970</v>
      </c>
      <c r="G639" s="65">
        <v>0</v>
      </c>
      <c r="H639" s="65" t="s">
        <v>81</v>
      </c>
      <c r="I639" s="65" t="s">
        <v>3368</v>
      </c>
      <c r="J639" s="67" t="s">
        <v>83</v>
      </c>
      <c r="K639" s="66" t="s">
        <v>3367</v>
      </c>
      <c r="L639" s="49">
        <v>11361600</v>
      </c>
      <c r="M639" s="65" t="s">
        <v>85</v>
      </c>
      <c r="N639" s="66" t="s">
        <v>4969</v>
      </c>
      <c r="O639" s="66">
        <v>1010085382</v>
      </c>
      <c r="P639" s="66">
        <v>1707</v>
      </c>
      <c r="Q639" s="70">
        <v>45870</v>
      </c>
      <c r="R639" s="66">
        <v>7490134800</v>
      </c>
      <c r="S639" s="70">
        <v>45881</v>
      </c>
      <c r="T639" s="68">
        <v>11361600</v>
      </c>
      <c r="U639" s="68">
        <v>27974</v>
      </c>
      <c r="V639" s="65" t="s">
        <v>87</v>
      </c>
      <c r="W639" s="68">
        <v>1082939683</v>
      </c>
      <c r="X639" s="67" t="s">
        <v>3365</v>
      </c>
      <c r="Y639" s="70">
        <v>45881</v>
      </c>
      <c r="Z639" s="70">
        <v>45881</v>
      </c>
      <c r="AA639" s="70" t="s">
        <v>89</v>
      </c>
      <c r="AB639" s="70">
        <v>45991</v>
      </c>
      <c r="AC639" s="49">
        <f t="shared" si="45"/>
        <v>110</v>
      </c>
      <c r="AD639" s="65">
        <v>0</v>
      </c>
      <c r="AE639" s="68">
        <v>0</v>
      </c>
      <c r="AF639" s="65">
        <v>0</v>
      </c>
      <c r="AG639" s="77" t="s">
        <v>89</v>
      </c>
      <c r="AH639" s="49">
        <f t="shared" si="46"/>
        <v>0</v>
      </c>
      <c r="AI639" s="65">
        <v>0</v>
      </c>
      <c r="AJ639" s="68">
        <v>0</v>
      </c>
      <c r="AK639" s="65" t="s">
        <v>89</v>
      </c>
      <c r="AL639" s="78" t="s">
        <v>89</v>
      </c>
      <c r="AM639" s="65">
        <v>0</v>
      </c>
      <c r="AN639" s="78" t="s">
        <v>89</v>
      </c>
      <c r="AO639" s="78" t="s">
        <v>89</v>
      </c>
      <c r="AP639" s="78" t="s">
        <v>89</v>
      </c>
      <c r="AQ639" s="49">
        <f t="shared" si="47"/>
        <v>0</v>
      </c>
      <c r="AR639" s="49">
        <f>+L639+AE639-AJ639</f>
        <v>11361600</v>
      </c>
      <c r="AS639" s="65" t="s">
        <v>90</v>
      </c>
      <c r="AT639" s="68">
        <v>0</v>
      </c>
      <c r="AU639" s="65" t="s">
        <v>90</v>
      </c>
      <c r="AV639" s="68">
        <v>0</v>
      </c>
      <c r="AW639" s="75" t="s">
        <v>89</v>
      </c>
      <c r="AX639" s="224">
        <v>0</v>
      </c>
      <c r="AY639" s="79">
        <f t="shared" si="48"/>
        <v>11361600</v>
      </c>
      <c r="AZ639" s="223">
        <f t="shared" si="49"/>
        <v>0</v>
      </c>
      <c r="BA639" s="74">
        <v>0</v>
      </c>
      <c r="BB639" s="75" t="s">
        <v>635</v>
      </c>
      <c r="BC639" s="65" t="s">
        <v>108</v>
      </c>
      <c r="BD639" s="400" t="s">
        <v>4968</v>
      </c>
      <c r="BE639" s="221" t="s">
        <v>87</v>
      </c>
      <c r="BF639" s="221" t="s">
        <v>87</v>
      </c>
    </row>
    <row r="640" spans="2:58" x14ac:dyDescent="0.25">
      <c r="B640" s="221">
        <v>2025</v>
      </c>
      <c r="C640" s="221">
        <v>891780111</v>
      </c>
      <c r="D640" s="221" t="s">
        <v>78</v>
      </c>
      <c r="E640" s="49" t="s">
        <v>4967</v>
      </c>
      <c r="F640" s="65" t="s">
        <v>4966</v>
      </c>
      <c r="G640" s="65">
        <v>0</v>
      </c>
      <c r="H640" s="65" t="s">
        <v>81</v>
      </c>
      <c r="I640" s="65" t="s">
        <v>3368</v>
      </c>
      <c r="J640" s="67" t="s">
        <v>83</v>
      </c>
      <c r="K640" s="49" t="s">
        <v>4965</v>
      </c>
      <c r="L640" s="49">
        <v>11361600</v>
      </c>
      <c r="M640" s="65" t="s">
        <v>85</v>
      </c>
      <c r="N640" s="66" t="s">
        <v>4964</v>
      </c>
      <c r="O640" s="66">
        <v>26918490</v>
      </c>
      <c r="P640" s="66">
        <v>1707</v>
      </c>
      <c r="Q640" s="70">
        <v>45870</v>
      </c>
      <c r="R640" s="66">
        <v>7490134800</v>
      </c>
      <c r="S640" s="70">
        <v>45881</v>
      </c>
      <c r="T640" s="68">
        <v>11361600</v>
      </c>
      <c r="U640" s="68">
        <v>27970</v>
      </c>
      <c r="V640" s="65" t="s">
        <v>87</v>
      </c>
      <c r="W640" s="68">
        <v>1082939683</v>
      </c>
      <c r="X640" s="67" t="s">
        <v>3365</v>
      </c>
      <c r="Y640" s="70">
        <v>45881</v>
      </c>
      <c r="Z640" s="70">
        <v>45881</v>
      </c>
      <c r="AA640" s="70" t="s">
        <v>89</v>
      </c>
      <c r="AB640" s="70">
        <v>45991</v>
      </c>
      <c r="AC640" s="49">
        <f t="shared" si="45"/>
        <v>110</v>
      </c>
      <c r="AD640" s="65">
        <v>0</v>
      </c>
      <c r="AE640" s="68">
        <v>0</v>
      </c>
      <c r="AF640" s="65">
        <v>0</v>
      </c>
      <c r="AG640" s="77" t="s">
        <v>89</v>
      </c>
      <c r="AH640" s="49">
        <f t="shared" si="46"/>
        <v>0</v>
      </c>
      <c r="AI640" s="65">
        <v>0</v>
      </c>
      <c r="AJ640" s="68">
        <v>0</v>
      </c>
      <c r="AK640" s="65" t="s">
        <v>89</v>
      </c>
      <c r="AL640" s="78" t="s">
        <v>89</v>
      </c>
      <c r="AM640" s="65">
        <v>0</v>
      </c>
      <c r="AN640" s="78" t="s">
        <v>89</v>
      </c>
      <c r="AO640" s="78" t="s">
        <v>89</v>
      </c>
      <c r="AP640" s="78" t="s">
        <v>89</v>
      </c>
      <c r="AQ640" s="49">
        <f t="shared" si="47"/>
        <v>0</v>
      </c>
      <c r="AR640" s="49">
        <f>+L640+AE640-AJ640</f>
        <v>11361600</v>
      </c>
      <c r="AS640" s="65" t="s">
        <v>90</v>
      </c>
      <c r="AT640" s="68">
        <v>0</v>
      </c>
      <c r="AU640" s="65" t="s">
        <v>90</v>
      </c>
      <c r="AV640" s="68">
        <v>0</v>
      </c>
      <c r="AW640" s="75" t="s">
        <v>89</v>
      </c>
      <c r="AX640" s="224">
        <v>0</v>
      </c>
      <c r="AY640" s="79">
        <f t="shared" si="48"/>
        <v>11361600</v>
      </c>
      <c r="AZ640" s="223">
        <f t="shared" si="49"/>
        <v>0</v>
      </c>
      <c r="BA640" s="74">
        <v>0</v>
      </c>
      <c r="BB640" s="75" t="s">
        <v>630</v>
      </c>
      <c r="BC640" s="65" t="s">
        <v>108</v>
      </c>
      <c r="BD640" s="277" t="s">
        <v>4963</v>
      </c>
      <c r="BE640" s="221" t="s">
        <v>87</v>
      </c>
      <c r="BF640" s="221" t="s">
        <v>87</v>
      </c>
    </row>
    <row r="641" spans="2:58" x14ac:dyDescent="0.25">
      <c r="B641" s="221">
        <v>2025</v>
      </c>
      <c r="C641" s="221">
        <v>891780111</v>
      </c>
      <c r="D641" s="221" t="s">
        <v>78</v>
      </c>
      <c r="E641" s="49" t="s">
        <v>4962</v>
      </c>
      <c r="F641" s="65" t="s">
        <v>4961</v>
      </c>
      <c r="G641" s="65">
        <v>0</v>
      </c>
      <c r="H641" s="65" t="s">
        <v>81</v>
      </c>
      <c r="I641" s="65" t="s">
        <v>3368</v>
      </c>
      <c r="J641" s="67" t="s">
        <v>83</v>
      </c>
      <c r="K641" s="66" t="s">
        <v>4960</v>
      </c>
      <c r="L641" s="68">
        <v>39000000</v>
      </c>
      <c r="M641" s="65" t="s">
        <v>85</v>
      </c>
      <c r="N641" s="66" t="s">
        <v>4959</v>
      </c>
      <c r="O641" s="66">
        <v>34325383</v>
      </c>
      <c r="P641" s="66">
        <v>1137</v>
      </c>
      <c r="Q641" s="70">
        <v>45797</v>
      </c>
      <c r="R641" s="66">
        <v>654500000</v>
      </c>
      <c r="S641" s="70">
        <v>45881</v>
      </c>
      <c r="T641" s="68">
        <v>39000000</v>
      </c>
      <c r="U641" s="68">
        <v>27955</v>
      </c>
      <c r="V641" s="65" t="s">
        <v>87</v>
      </c>
      <c r="W641" s="68">
        <v>16078654</v>
      </c>
      <c r="X641" s="67" t="s">
        <v>1398</v>
      </c>
      <c r="Y641" s="70">
        <v>45881</v>
      </c>
      <c r="Z641" s="70">
        <v>45881</v>
      </c>
      <c r="AA641" s="70" t="s">
        <v>89</v>
      </c>
      <c r="AB641" s="70">
        <v>46006</v>
      </c>
      <c r="AC641" s="49">
        <f t="shared" si="45"/>
        <v>125</v>
      </c>
      <c r="AD641" s="65">
        <v>0</v>
      </c>
      <c r="AE641" s="68">
        <v>0</v>
      </c>
      <c r="AF641" s="65">
        <v>0</v>
      </c>
      <c r="AG641" s="77" t="s">
        <v>89</v>
      </c>
      <c r="AH641" s="49">
        <f t="shared" si="46"/>
        <v>0</v>
      </c>
      <c r="AI641" s="65">
        <v>0</v>
      </c>
      <c r="AJ641" s="68">
        <v>0</v>
      </c>
      <c r="AK641" s="65" t="s">
        <v>89</v>
      </c>
      <c r="AL641" s="78" t="s">
        <v>89</v>
      </c>
      <c r="AM641" s="65">
        <v>0</v>
      </c>
      <c r="AN641" s="78" t="s">
        <v>89</v>
      </c>
      <c r="AO641" s="78" t="s">
        <v>89</v>
      </c>
      <c r="AP641" s="78" t="s">
        <v>89</v>
      </c>
      <c r="AQ641" s="49">
        <f t="shared" si="47"/>
        <v>0</v>
      </c>
      <c r="AR641" s="49">
        <f>+L641+AE641-AJ641</f>
        <v>39000000</v>
      </c>
      <c r="AS641" s="65" t="s">
        <v>90</v>
      </c>
      <c r="AT641" s="68">
        <v>0</v>
      </c>
      <c r="AU641" s="65" t="s">
        <v>90</v>
      </c>
      <c r="AV641" s="68">
        <v>0</v>
      </c>
      <c r="AW641" s="75" t="s">
        <v>89</v>
      </c>
      <c r="AX641" s="224">
        <v>0</v>
      </c>
      <c r="AY641" s="79">
        <f t="shared" si="48"/>
        <v>39000000</v>
      </c>
      <c r="AZ641" s="223">
        <f t="shared" si="49"/>
        <v>0</v>
      </c>
      <c r="BA641" s="74">
        <v>0</v>
      </c>
      <c r="BB641" s="75" t="s">
        <v>624</v>
      </c>
      <c r="BC641" s="65" t="s">
        <v>108</v>
      </c>
      <c r="BD641" s="400" t="s">
        <v>4958</v>
      </c>
      <c r="BE641" s="221" t="s">
        <v>87</v>
      </c>
      <c r="BF641" s="221" t="s">
        <v>87</v>
      </c>
    </row>
    <row r="642" spans="2:58" x14ac:dyDescent="0.25">
      <c r="B642" s="221">
        <v>2025</v>
      </c>
      <c r="C642" s="221">
        <v>891780111</v>
      </c>
      <c r="D642" s="221" t="s">
        <v>78</v>
      </c>
      <c r="E642" s="49" t="s">
        <v>4957</v>
      </c>
      <c r="F642" s="49" t="s">
        <v>4956</v>
      </c>
      <c r="G642" s="65">
        <v>0</v>
      </c>
      <c r="H642" s="65" t="s">
        <v>81</v>
      </c>
      <c r="I642" s="65" t="s">
        <v>3368</v>
      </c>
      <c r="J642" s="67" t="s">
        <v>83</v>
      </c>
      <c r="K642" s="49" t="s">
        <v>4955</v>
      </c>
      <c r="L642" s="49">
        <v>11361600</v>
      </c>
      <c r="M642" s="65" t="s">
        <v>85</v>
      </c>
      <c r="N642" s="66" t="s">
        <v>4954</v>
      </c>
      <c r="O642" s="66">
        <v>1082915137</v>
      </c>
      <c r="P642" s="66">
        <v>1707</v>
      </c>
      <c r="Q642" s="70">
        <v>45870</v>
      </c>
      <c r="R642" s="66">
        <v>7490134800</v>
      </c>
      <c r="S642" s="70">
        <v>45881</v>
      </c>
      <c r="T642" s="68">
        <v>11361600</v>
      </c>
      <c r="U642" s="68">
        <v>27969</v>
      </c>
      <c r="V642" s="65" t="s">
        <v>87</v>
      </c>
      <c r="W642" s="68">
        <v>1082939683</v>
      </c>
      <c r="X642" s="67" t="s">
        <v>3365</v>
      </c>
      <c r="Y642" s="70">
        <v>45881</v>
      </c>
      <c r="Z642" s="70">
        <v>45881</v>
      </c>
      <c r="AA642" s="70" t="s">
        <v>89</v>
      </c>
      <c r="AB642" s="70">
        <v>45991</v>
      </c>
      <c r="AC642" s="49">
        <f t="shared" si="45"/>
        <v>110</v>
      </c>
      <c r="AD642" s="65">
        <v>0</v>
      </c>
      <c r="AE642" s="68">
        <v>0</v>
      </c>
      <c r="AF642" s="65">
        <v>0</v>
      </c>
      <c r="AG642" s="77" t="s">
        <v>89</v>
      </c>
      <c r="AH642" s="49">
        <f t="shared" si="46"/>
        <v>0</v>
      </c>
      <c r="AI642" s="65">
        <v>0</v>
      </c>
      <c r="AJ642" s="68">
        <v>0</v>
      </c>
      <c r="AK642" s="65" t="s">
        <v>89</v>
      </c>
      <c r="AL642" s="78" t="s">
        <v>89</v>
      </c>
      <c r="AM642" s="65">
        <v>0</v>
      </c>
      <c r="AN642" s="78" t="s">
        <v>89</v>
      </c>
      <c r="AO642" s="78" t="s">
        <v>89</v>
      </c>
      <c r="AP642" s="78" t="s">
        <v>89</v>
      </c>
      <c r="AQ642" s="49">
        <f t="shared" si="47"/>
        <v>0</v>
      </c>
      <c r="AR642" s="49">
        <f>+L642+AE642-AJ642</f>
        <v>11361600</v>
      </c>
      <c r="AS642" s="65" t="s">
        <v>90</v>
      </c>
      <c r="AT642" s="68">
        <v>0</v>
      </c>
      <c r="AU642" s="65" t="s">
        <v>90</v>
      </c>
      <c r="AV642" s="68">
        <v>0</v>
      </c>
      <c r="AW642" s="75" t="s">
        <v>89</v>
      </c>
      <c r="AX642" s="224">
        <v>0</v>
      </c>
      <c r="AY642" s="79">
        <f t="shared" si="48"/>
        <v>11361600</v>
      </c>
      <c r="AZ642" s="223">
        <f t="shared" si="49"/>
        <v>0</v>
      </c>
      <c r="BA642" s="74">
        <v>0</v>
      </c>
      <c r="BB642" s="75" t="s">
        <v>617</v>
      </c>
      <c r="BC642" s="65" t="s">
        <v>108</v>
      </c>
      <c r="BD642" s="277" t="s">
        <v>4953</v>
      </c>
      <c r="BE642" s="221" t="s">
        <v>87</v>
      </c>
      <c r="BF642" s="221" t="s">
        <v>87</v>
      </c>
    </row>
    <row r="643" spans="2:58" x14ac:dyDescent="0.25">
      <c r="B643" s="221">
        <v>2025</v>
      </c>
      <c r="C643" s="221">
        <v>891780111</v>
      </c>
      <c r="D643" s="221" t="s">
        <v>78</v>
      </c>
      <c r="E643" s="49" t="s">
        <v>4952</v>
      </c>
      <c r="F643" s="65" t="s">
        <v>4951</v>
      </c>
      <c r="G643" s="65">
        <v>0</v>
      </c>
      <c r="H643" s="65" t="s">
        <v>81</v>
      </c>
      <c r="I643" s="65" t="s">
        <v>3368</v>
      </c>
      <c r="J643" s="67" t="s">
        <v>83</v>
      </c>
      <c r="K643" s="66" t="s">
        <v>3957</v>
      </c>
      <c r="L643" s="68">
        <v>11361600</v>
      </c>
      <c r="M643" s="65" t="s">
        <v>85</v>
      </c>
      <c r="N643" s="66" t="s">
        <v>4950</v>
      </c>
      <c r="O643" s="66">
        <v>1082843297</v>
      </c>
      <c r="P643" s="66">
        <v>1707</v>
      </c>
      <c r="Q643" s="70">
        <v>45870</v>
      </c>
      <c r="R643" s="66">
        <v>7490134800</v>
      </c>
      <c r="S643" s="70">
        <v>45881</v>
      </c>
      <c r="T643" s="68">
        <v>11361600</v>
      </c>
      <c r="U643" s="68">
        <v>27973</v>
      </c>
      <c r="V643" s="65" t="s">
        <v>87</v>
      </c>
      <c r="W643" s="68">
        <v>1082939683</v>
      </c>
      <c r="X643" s="67" t="s">
        <v>3365</v>
      </c>
      <c r="Y643" s="70">
        <v>45881</v>
      </c>
      <c r="Z643" s="70">
        <v>45881</v>
      </c>
      <c r="AA643" s="70" t="s">
        <v>89</v>
      </c>
      <c r="AB643" s="70">
        <v>45991</v>
      </c>
      <c r="AC643" s="49">
        <f t="shared" si="45"/>
        <v>110</v>
      </c>
      <c r="AD643" s="65">
        <v>0</v>
      </c>
      <c r="AE643" s="68">
        <v>0</v>
      </c>
      <c r="AF643" s="65">
        <v>0</v>
      </c>
      <c r="AG643" s="77" t="s">
        <v>89</v>
      </c>
      <c r="AH643" s="49">
        <f t="shared" si="46"/>
        <v>0</v>
      </c>
      <c r="AI643" s="65">
        <v>0</v>
      </c>
      <c r="AJ643" s="68">
        <v>0</v>
      </c>
      <c r="AK643" s="65" t="s">
        <v>89</v>
      </c>
      <c r="AL643" s="78" t="s">
        <v>89</v>
      </c>
      <c r="AM643" s="65">
        <v>0</v>
      </c>
      <c r="AN643" s="78" t="s">
        <v>89</v>
      </c>
      <c r="AO643" s="78" t="s">
        <v>89</v>
      </c>
      <c r="AP643" s="78" t="s">
        <v>89</v>
      </c>
      <c r="AQ643" s="49">
        <f t="shared" si="47"/>
        <v>0</v>
      </c>
      <c r="AR643" s="49">
        <f>+L643+AE643-AJ643</f>
        <v>11361600</v>
      </c>
      <c r="AS643" s="65" t="s">
        <v>90</v>
      </c>
      <c r="AT643" s="68">
        <v>0</v>
      </c>
      <c r="AU643" s="65" t="s">
        <v>90</v>
      </c>
      <c r="AV643" s="68">
        <v>0</v>
      </c>
      <c r="AW643" s="75" t="s">
        <v>89</v>
      </c>
      <c r="AX643" s="224">
        <v>0</v>
      </c>
      <c r="AY643" s="79">
        <f t="shared" si="48"/>
        <v>11361600</v>
      </c>
      <c r="AZ643" s="223">
        <f t="shared" si="49"/>
        <v>0</v>
      </c>
      <c r="BA643" s="74">
        <v>0</v>
      </c>
      <c r="BB643" s="75" t="s">
        <v>610</v>
      </c>
      <c r="BC643" s="65" t="s">
        <v>108</v>
      </c>
      <c r="BD643" s="400" t="s">
        <v>4949</v>
      </c>
      <c r="BE643" s="221" t="s">
        <v>87</v>
      </c>
      <c r="BF643" s="221" t="s">
        <v>87</v>
      </c>
    </row>
    <row r="644" spans="2:58" x14ac:dyDescent="0.25">
      <c r="B644" s="221">
        <v>2025</v>
      </c>
      <c r="C644" s="221">
        <v>891780111</v>
      </c>
      <c r="D644" s="221" t="s">
        <v>78</v>
      </c>
      <c r="E644" s="49" t="s">
        <v>4948</v>
      </c>
      <c r="F644" s="49" t="s">
        <v>4947</v>
      </c>
      <c r="G644" s="65">
        <v>0</v>
      </c>
      <c r="H644" s="65" t="s">
        <v>81</v>
      </c>
      <c r="I644" s="65" t="s">
        <v>3368</v>
      </c>
      <c r="J644" s="67" t="s">
        <v>83</v>
      </c>
      <c r="K644" s="49" t="s">
        <v>4946</v>
      </c>
      <c r="L644" s="49">
        <v>11361600</v>
      </c>
      <c r="M644" s="65" t="s">
        <v>85</v>
      </c>
      <c r="N644" s="66" t="s">
        <v>4945</v>
      </c>
      <c r="O644" s="66">
        <v>72262714</v>
      </c>
      <c r="P644" s="66">
        <v>1707</v>
      </c>
      <c r="Q644" s="70">
        <v>45870</v>
      </c>
      <c r="R644" s="66">
        <v>7490134800</v>
      </c>
      <c r="S644" s="70">
        <v>45881</v>
      </c>
      <c r="T644" s="68">
        <v>11361600</v>
      </c>
      <c r="U644" s="68">
        <v>27972</v>
      </c>
      <c r="V644" s="65" t="s">
        <v>87</v>
      </c>
      <c r="W644" s="68">
        <v>1082939683</v>
      </c>
      <c r="X644" s="67" t="s">
        <v>3365</v>
      </c>
      <c r="Y644" s="70">
        <v>45881</v>
      </c>
      <c r="Z644" s="70">
        <v>45881</v>
      </c>
      <c r="AA644" s="70" t="s">
        <v>89</v>
      </c>
      <c r="AB644" s="70">
        <v>45991</v>
      </c>
      <c r="AC644" s="49">
        <f t="shared" si="45"/>
        <v>110</v>
      </c>
      <c r="AD644" s="65">
        <v>0</v>
      </c>
      <c r="AE644" s="68">
        <v>0</v>
      </c>
      <c r="AF644" s="65">
        <v>0</v>
      </c>
      <c r="AG644" s="77" t="s">
        <v>89</v>
      </c>
      <c r="AH644" s="49">
        <f t="shared" si="46"/>
        <v>0</v>
      </c>
      <c r="AI644" s="65">
        <v>0</v>
      </c>
      <c r="AJ644" s="68">
        <v>0</v>
      </c>
      <c r="AK644" s="65" t="s">
        <v>89</v>
      </c>
      <c r="AL644" s="78" t="s">
        <v>89</v>
      </c>
      <c r="AM644" s="65">
        <v>0</v>
      </c>
      <c r="AN644" s="78" t="s">
        <v>89</v>
      </c>
      <c r="AO644" s="78" t="s">
        <v>89</v>
      </c>
      <c r="AP644" s="78" t="s">
        <v>89</v>
      </c>
      <c r="AQ644" s="49">
        <f t="shared" si="47"/>
        <v>0</v>
      </c>
      <c r="AR644" s="49">
        <f>+L644+AE644-AJ644</f>
        <v>11361600</v>
      </c>
      <c r="AS644" s="65" t="s">
        <v>90</v>
      </c>
      <c r="AT644" s="68">
        <v>0</v>
      </c>
      <c r="AU644" s="65" t="s">
        <v>90</v>
      </c>
      <c r="AV644" s="68">
        <v>0</v>
      </c>
      <c r="AW644" s="75" t="s">
        <v>89</v>
      </c>
      <c r="AX644" s="224">
        <v>0</v>
      </c>
      <c r="AY644" s="79">
        <f t="shared" si="48"/>
        <v>11361600</v>
      </c>
      <c r="AZ644" s="223">
        <f t="shared" si="49"/>
        <v>0</v>
      </c>
      <c r="BA644" s="74">
        <v>0</v>
      </c>
      <c r="BB644" s="75" t="s">
        <v>4944</v>
      </c>
      <c r="BC644" s="65" t="s">
        <v>108</v>
      </c>
      <c r="BD644" s="277" t="s">
        <v>4943</v>
      </c>
      <c r="BE644" s="221" t="s">
        <v>87</v>
      </c>
      <c r="BF644" s="221" t="s">
        <v>87</v>
      </c>
    </row>
    <row r="645" spans="2:58" x14ac:dyDescent="0.25">
      <c r="B645" s="221">
        <v>2025</v>
      </c>
      <c r="C645" s="221">
        <v>891780111</v>
      </c>
      <c r="D645" s="221" t="s">
        <v>78</v>
      </c>
      <c r="E645" s="49" t="s">
        <v>4942</v>
      </c>
      <c r="F645" s="65" t="s">
        <v>4941</v>
      </c>
      <c r="G645" s="65">
        <v>0</v>
      </c>
      <c r="H645" s="65" t="s">
        <v>81</v>
      </c>
      <c r="I645" s="65" t="s">
        <v>3368</v>
      </c>
      <c r="J645" s="67" t="s">
        <v>83</v>
      </c>
      <c r="K645" s="66" t="s">
        <v>3367</v>
      </c>
      <c r="L645" s="68">
        <v>11361600</v>
      </c>
      <c r="M645" s="65" t="s">
        <v>85</v>
      </c>
      <c r="N645" s="66" t="s">
        <v>4940</v>
      </c>
      <c r="O645" s="66">
        <v>1052994544</v>
      </c>
      <c r="P645" s="66">
        <v>1707</v>
      </c>
      <c r="Q645" s="70">
        <v>45870</v>
      </c>
      <c r="R645" s="66">
        <v>7490134800</v>
      </c>
      <c r="S645" s="70">
        <v>45882</v>
      </c>
      <c r="T645" s="68">
        <v>11361600</v>
      </c>
      <c r="U645" s="68">
        <v>28099</v>
      </c>
      <c r="V645" s="65" t="s">
        <v>87</v>
      </c>
      <c r="W645" s="68">
        <v>1082939683</v>
      </c>
      <c r="X645" s="67" t="s">
        <v>3365</v>
      </c>
      <c r="Y645" s="70">
        <v>45881</v>
      </c>
      <c r="Z645" s="70">
        <v>45882</v>
      </c>
      <c r="AA645" s="70" t="s">
        <v>89</v>
      </c>
      <c r="AB645" s="70">
        <v>45991</v>
      </c>
      <c r="AC645" s="49">
        <f t="shared" si="45"/>
        <v>109</v>
      </c>
      <c r="AD645" s="65">
        <v>0</v>
      </c>
      <c r="AE645" s="68">
        <v>0</v>
      </c>
      <c r="AF645" s="65">
        <v>0</v>
      </c>
      <c r="AG645" s="77" t="s">
        <v>89</v>
      </c>
      <c r="AH645" s="49">
        <f t="shared" si="46"/>
        <v>0</v>
      </c>
      <c r="AI645" s="65">
        <v>0</v>
      </c>
      <c r="AJ645" s="68">
        <v>0</v>
      </c>
      <c r="AK645" s="65" t="s">
        <v>89</v>
      </c>
      <c r="AL645" s="78" t="s">
        <v>89</v>
      </c>
      <c r="AM645" s="65">
        <v>0</v>
      </c>
      <c r="AN645" s="78" t="s">
        <v>89</v>
      </c>
      <c r="AO645" s="78" t="s">
        <v>89</v>
      </c>
      <c r="AP645" s="78" t="s">
        <v>89</v>
      </c>
      <c r="AQ645" s="49">
        <f t="shared" si="47"/>
        <v>0</v>
      </c>
      <c r="AR645" s="49">
        <f>+L645+AE645-AJ645</f>
        <v>11361600</v>
      </c>
      <c r="AS645" s="65" t="s">
        <v>90</v>
      </c>
      <c r="AT645" s="68">
        <v>0</v>
      </c>
      <c r="AU645" s="65" t="s">
        <v>90</v>
      </c>
      <c r="AV645" s="68">
        <v>0</v>
      </c>
      <c r="AW645" s="75" t="s">
        <v>89</v>
      </c>
      <c r="AX645" s="224">
        <v>0</v>
      </c>
      <c r="AY645" s="79">
        <f t="shared" si="48"/>
        <v>11361600</v>
      </c>
      <c r="AZ645" s="223">
        <f t="shared" si="49"/>
        <v>0</v>
      </c>
      <c r="BA645" s="74">
        <v>0</v>
      </c>
      <c r="BB645" s="75" t="s">
        <v>4939</v>
      </c>
      <c r="BC645" s="65" t="s">
        <v>108</v>
      </c>
      <c r="BD645" s="400" t="s">
        <v>4938</v>
      </c>
      <c r="BE645" s="221" t="s">
        <v>87</v>
      </c>
      <c r="BF645" s="221" t="s">
        <v>87</v>
      </c>
    </row>
    <row r="646" spans="2:58" x14ac:dyDescent="0.25">
      <c r="B646" s="221">
        <v>2025</v>
      </c>
      <c r="C646" s="221">
        <v>891780111</v>
      </c>
      <c r="D646" s="221" t="s">
        <v>78</v>
      </c>
      <c r="E646" s="49" t="s">
        <v>4937</v>
      </c>
      <c r="F646" s="65" t="s">
        <v>4936</v>
      </c>
      <c r="G646" s="65">
        <v>0</v>
      </c>
      <c r="H646" s="65" t="s">
        <v>81</v>
      </c>
      <c r="I646" s="65" t="s">
        <v>3368</v>
      </c>
      <c r="J646" s="67" t="s">
        <v>83</v>
      </c>
      <c r="K646" s="66" t="s">
        <v>3367</v>
      </c>
      <c r="L646" s="68">
        <v>31666665</v>
      </c>
      <c r="M646" s="65" t="s">
        <v>85</v>
      </c>
      <c r="N646" s="66" t="s">
        <v>4935</v>
      </c>
      <c r="O646" s="66">
        <v>1221980487</v>
      </c>
      <c r="P646" s="66">
        <v>1696</v>
      </c>
      <c r="Q646" s="70">
        <v>45866</v>
      </c>
      <c r="R646" s="66">
        <v>240000000</v>
      </c>
      <c r="S646" s="70">
        <v>45882</v>
      </c>
      <c r="T646" s="68">
        <v>31666665</v>
      </c>
      <c r="U646" s="68">
        <v>28043</v>
      </c>
      <c r="V646" s="65" t="s">
        <v>87</v>
      </c>
      <c r="W646" s="68">
        <v>85155333</v>
      </c>
      <c r="X646" s="67" t="s">
        <v>3595</v>
      </c>
      <c r="Y646" s="70">
        <v>45882</v>
      </c>
      <c r="Z646" s="70">
        <v>45882</v>
      </c>
      <c r="AA646" s="70" t="s">
        <v>89</v>
      </c>
      <c r="AB646" s="70">
        <v>46006</v>
      </c>
      <c r="AC646" s="49">
        <f t="shared" si="45"/>
        <v>124</v>
      </c>
      <c r="AD646" s="65">
        <v>0</v>
      </c>
      <c r="AE646" s="68">
        <v>0</v>
      </c>
      <c r="AF646" s="65">
        <v>0</v>
      </c>
      <c r="AG646" s="77" t="s">
        <v>89</v>
      </c>
      <c r="AH646" s="49">
        <f t="shared" si="46"/>
        <v>0</v>
      </c>
      <c r="AI646" s="65">
        <v>0</v>
      </c>
      <c r="AJ646" s="68">
        <v>0</v>
      </c>
      <c r="AK646" s="65" t="s">
        <v>89</v>
      </c>
      <c r="AL646" s="78" t="s">
        <v>89</v>
      </c>
      <c r="AM646" s="65">
        <v>0</v>
      </c>
      <c r="AN646" s="78" t="s">
        <v>89</v>
      </c>
      <c r="AO646" s="78" t="s">
        <v>89</v>
      </c>
      <c r="AP646" s="78" t="s">
        <v>89</v>
      </c>
      <c r="AQ646" s="49">
        <f t="shared" si="47"/>
        <v>0</v>
      </c>
      <c r="AR646" s="49">
        <f>+L646+AE646-AJ646</f>
        <v>31666665</v>
      </c>
      <c r="AS646" s="65" t="s">
        <v>90</v>
      </c>
      <c r="AT646" s="68">
        <v>0</v>
      </c>
      <c r="AU646" s="65" t="s">
        <v>90</v>
      </c>
      <c r="AV646" s="68">
        <v>0</v>
      </c>
      <c r="AW646" s="75" t="s">
        <v>89</v>
      </c>
      <c r="AX646" s="224">
        <v>0</v>
      </c>
      <c r="AY646" s="79">
        <f t="shared" si="48"/>
        <v>31666665</v>
      </c>
      <c r="AZ646" s="223">
        <f t="shared" si="49"/>
        <v>0</v>
      </c>
      <c r="BA646" s="74">
        <v>0</v>
      </c>
      <c r="BB646" s="75" t="s">
        <v>89</v>
      </c>
      <c r="BC646" s="65" t="s">
        <v>108</v>
      </c>
      <c r="BD646" s="400" t="s">
        <v>4934</v>
      </c>
      <c r="BE646" s="221" t="s">
        <v>87</v>
      </c>
      <c r="BF646" s="221" t="s">
        <v>87</v>
      </c>
    </row>
    <row r="647" spans="2:58" x14ac:dyDescent="0.25">
      <c r="B647" s="221">
        <v>2025</v>
      </c>
      <c r="C647" s="221">
        <v>891780111</v>
      </c>
      <c r="D647" s="221" t="s">
        <v>78</v>
      </c>
      <c r="E647" s="49" t="s">
        <v>4933</v>
      </c>
      <c r="F647" s="65" t="s">
        <v>4932</v>
      </c>
      <c r="G647" s="65">
        <v>0</v>
      </c>
      <c r="H647" s="65" t="s">
        <v>81</v>
      </c>
      <c r="I647" s="65" t="s">
        <v>3368</v>
      </c>
      <c r="J647" s="67" t="s">
        <v>83</v>
      </c>
      <c r="K647" s="66" t="s">
        <v>3602</v>
      </c>
      <c r="L647" s="68">
        <v>11361600</v>
      </c>
      <c r="M647" s="65" t="s">
        <v>85</v>
      </c>
      <c r="N647" s="66" t="s">
        <v>4931</v>
      </c>
      <c r="O647" s="66">
        <v>45649293</v>
      </c>
      <c r="P647" s="66">
        <v>1707</v>
      </c>
      <c r="Q647" s="70">
        <v>45870</v>
      </c>
      <c r="R647" s="66">
        <v>7490134800</v>
      </c>
      <c r="S647" s="70">
        <v>45882</v>
      </c>
      <c r="T647" s="68">
        <v>11361600</v>
      </c>
      <c r="U647" s="68">
        <v>28073</v>
      </c>
      <c r="V647" s="65" t="s">
        <v>87</v>
      </c>
      <c r="W647" s="68">
        <v>1082939683</v>
      </c>
      <c r="X647" s="67" t="s">
        <v>3365</v>
      </c>
      <c r="Y647" s="70">
        <v>45882</v>
      </c>
      <c r="Z647" s="70">
        <v>45882</v>
      </c>
      <c r="AA647" s="70" t="s">
        <v>89</v>
      </c>
      <c r="AB647" s="70">
        <v>45991</v>
      </c>
      <c r="AC647" s="49">
        <f t="shared" si="45"/>
        <v>109</v>
      </c>
      <c r="AD647" s="65">
        <v>0</v>
      </c>
      <c r="AE647" s="68">
        <v>0</v>
      </c>
      <c r="AF647" s="65">
        <v>0</v>
      </c>
      <c r="AG647" s="77" t="s">
        <v>89</v>
      </c>
      <c r="AH647" s="49">
        <f t="shared" si="46"/>
        <v>0</v>
      </c>
      <c r="AI647" s="65">
        <v>0</v>
      </c>
      <c r="AJ647" s="68">
        <v>0</v>
      </c>
      <c r="AK647" s="65" t="s">
        <v>89</v>
      </c>
      <c r="AL647" s="78" t="s">
        <v>89</v>
      </c>
      <c r="AM647" s="65">
        <v>0</v>
      </c>
      <c r="AN647" s="78" t="s">
        <v>89</v>
      </c>
      <c r="AO647" s="78" t="s">
        <v>89</v>
      </c>
      <c r="AP647" s="78" t="s">
        <v>89</v>
      </c>
      <c r="AQ647" s="49">
        <f t="shared" si="47"/>
        <v>0</v>
      </c>
      <c r="AR647" s="49">
        <f>+L647+AE647-AJ647</f>
        <v>11361600</v>
      </c>
      <c r="AS647" s="65" t="s">
        <v>90</v>
      </c>
      <c r="AT647" s="68">
        <v>0</v>
      </c>
      <c r="AU647" s="65" t="s">
        <v>90</v>
      </c>
      <c r="AV647" s="68">
        <v>0</v>
      </c>
      <c r="AW647" s="75" t="s">
        <v>89</v>
      </c>
      <c r="AX647" s="224">
        <v>0</v>
      </c>
      <c r="AY647" s="79">
        <f t="shared" si="48"/>
        <v>11361600</v>
      </c>
      <c r="AZ647" s="223">
        <f t="shared" si="49"/>
        <v>0</v>
      </c>
      <c r="BA647" s="74">
        <v>0</v>
      </c>
      <c r="BB647" s="75" t="s">
        <v>89</v>
      </c>
      <c r="BC647" s="65" t="s">
        <v>108</v>
      </c>
      <c r="BD647" s="400" t="s">
        <v>4930</v>
      </c>
      <c r="BE647" s="221" t="s">
        <v>87</v>
      </c>
      <c r="BF647" s="221" t="s">
        <v>87</v>
      </c>
    </row>
    <row r="648" spans="2:58" x14ac:dyDescent="0.25">
      <c r="B648" s="221">
        <v>2025</v>
      </c>
      <c r="C648" s="221">
        <v>891780111</v>
      </c>
      <c r="D648" s="221" t="s">
        <v>78</v>
      </c>
      <c r="E648" s="49" t="s">
        <v>4929</v>
      </c>
      <c r="F648" s="65" t="s">
        <v>4928</v>
      </c>
      <c r="G648" s="65">
        <v>0</v>
      </c>
      <c r="H648" s="65" t="s">
        <v>81</v>
      </c>
      <c r="I648" s="65" t="s">
        <v>3368</v>
      </c>
      <c r="J648" s="67" t="s">
        <v>83</v>
      </c>
      <c r="K648" s="66" t="s">
        <v>4927</v>
      </c>
      <c r="L648" s="68">
        <v>31666665</v>
      </c>
      <c r="M648" s="65" t="s">
        <v>85</v>
      </c>
      <c r="N648" s="66" t="s">
        <v>4926</v>
      </c>
      <c r="O648" s="66">
        <v>1004365271</v>
      </c>
      <c r="P648" s="66">
        <v>1696</v>
      </c>
      <c r="Q648" s="70">
        <v>45866</v>
      </c>
      <c r="R648" s="66">
        <v>240000000</v>
      </c>
      <c r="S648" s="70">
        <v>45882</v>
      </c>
      <c r="T648" s="68">
        <v>31666665</v>
      </c>
      <c r="U648" s="68">
        <v>28041</v>
      </c>
      <c r="V648" s="65" t="s">
        <v>87</v>
      </c>
      <c r="W648" s="68">
        <v>85155333</v>
      </c>
      <c r="X648" s="67" t="s">
        <v>3595</v>
      </c>
      <c r="Y648" s="70">
        <v>45882</v>
      </c>
      <c r="Z648" s="70">
        <v>45882</v>
      </c>
      <c r="AA648" s="70" t="s">
        <v>89</v>
      </c>
      <c r="AB648" s="70">
        <v>46006</v>
      </c>
      <c r="AC648" s="49">
        <f t="shared" ref="AC648:AC711" si="50">+IF(AA648="1800-01-01",AB648-Z648,AB648-AA648)</f>
        <v>124</v>
      </c>
      <c r="AD648" s="65">
        <v>0</v>
      </c>
      <c r="AE648" s="68">
        <v>0</v>
      </c>
      <c r="AF648" s="65">
        <v>0</v>
      </c>
      <c r="AG648" s="77" t="s">
        <v>89</v>
      </c>
      <c r="AH648" s="49">
        <f t="shared" ref="AH648:AH711" si="51">+IF(AG648="1800-01-01",0,AG648-AB648)</f>
        <v>0</v>
      </c>
      <c r="AI648" s="65">
        <v>0</v>
      </c>
      <c r="AJ648" s="68">
        <v>0</v>
      </c>
      <c r="AK648" s="65" t="s">
        <v>89</v>
      </c>
      <c r="AL648" s="78" t="s">
        <v>89</v>
      </c>
      <c r="AM648" s="65">
        <v>0</v>
      </c>
      <c r="AN648" s="78" t="s">
        <v>89</v>
      </c>
      <c r="AO648" s="78" t="s">
        <v>89</v>
      </c>
      <c r="AP648" s="78" t="s">
        <v>89</v>
      </c>
      <c r="AQ648" s="49">
        <f t="shared" ref="AQ648:AQ711" si="52">+IF(AN648="1800-01-01",0,AO648-AN648)</f>
        <v>0</v>
      </c>
      <c r="AR648" s="49">
        <f>+L648+AE648-AJ648</f>
        <v>31666665</v>
      </c>
      <c r="AS648" s="65" t="s">
        <v>90</v>
      </c>
      <c r="AT648" s="68">
        <v>0</v>
      </c>
      <c r="AU648" s="65" t="s">
        <v>90</v>
      </c>
      <c r="AV648" s="68">
        <v>0</v>
      </c>
      <c r="AW648" s="75" t="s">
        <v>89</v>
      </c>
      <c r="AX648" s="224">
        <v>0</v>
      </c>
      <c r="AY648" s="79">
        <f t="shared" ref="AY648:AY711" si="53">AR648-AX648</f>
        <v>31666665</v>
      </c>
      <c r="AZ648" s="223">
        <f t="shared" ref="AZ648:AZ711" si="54">+IFERROR(AX648/AR648,"_")</f>
        <v>0</v>
      </c>
      <c r="BA648" s="74">
        <v>0</v>
      </c>
      <c r="BB648" s="75" t="s">
        <v>89</v>
      </c>
      <c r="BC648" s="65" t="s">
        <v>108</v>
      </c>
      <c r="BD648" s="400" t="s">
        <v>4925</v>
      </c>
      <c r="BE648" s="221" t="s">
        <v>87</v>
      </c>
      <c r="BF648" s="221" t="s">
        <v>87</v>
      </c>
    </row>
    <row r="649" spans="2:58" x14ac:dyDescent="0.25">
      <c r="B649" s="221">
        <v>2025</v>
      </c>
      <c r="C649" s="221">
        <v>891780111</v>
      </c>
      <c r="D649" s="221" t="s">
        <v>78</v>
      </c>
      <c r="E649" s="49" t="s">
        <v>4924</v>
      </c>
      <c r="F649" s="65" t="s">
        <v>4923</v>
      </c>
      <c r="G649" s="65">
        <v>0</v>
      </c>
      <c r="H649" s="65" t="s">
        <v>81</v>
      </c>
      <c r="I649" s="65" t="s">
        <v>3368</v>
      </c>
      <c r="J649" s="67" t="s">
        <v>83</v>
      </c>
      <c r="K649" s="66" t="s">
        <v>3367</v>
      </c>
      <c r="L649" s="68">
        <v>11361600</v>
      </c>
      <c r="M649" s="65" t="s">
        <v>85</v>
      </c>
      <c r="N649" s="66" t="s">
        <v>4922</v>
      </c>
      <c r="O649" s="66">
        <v>72167291</v>
      </c>
      <c r="P649" s="66">
        <v>1707</v>
      </c>
      <c r="Q649" s="70">
        <v>45870</v>
      </c>
      <c r="R649" s="66">
        <v>7490134800</v>
      </c>
      <c r="S649" s="70">
        <v>45882</v>
      </c>
      <c r="T649" s="68">
        <v>11361600</v>
      </c>
      <c r="U649" s="68">
        <v>28072</v>
      </c>
      <c r="V649" s="65" t="s">
        <v>87</v>
      </c>
      <c r="W649" s="68">
        <v>1082939683</v>
      </c>
      <c r="X649" s="67" t="s">
        <v>3365</v>
      </c>
      <c r="Y649" s="70">
        <v>45882</v>
      </c>
      <c r="Z649" s="70">
        <v>45882</v>
      </c>
      <c r="AA649" s="70" t="s">
        <v>89</v>
      </c>
      <c r="AB649" s="70">
        <v>45991</v>
      </c>
      <c r="AC649" s="49">
        <f t="shared" si="50"/>
        <v>109</v>
      </c>
      <c r="AD649" s="65">
        <v>0</v>
      </c>
      <c r="AE649" s="68">
        <v>0</v>
      </c>
      <c r="AF649" s="65">
        <v>0</v>
      </c>
      <c r="AG649" s="77" t="s">
        <v>89</v>
      </c>
      <c r="AH649" s="49">
        <f t="shared" si="51"/>
        <v>0</v>
      </c>
      <c r="AI649" s="65">
        <v>0</v>
      </c>
      <c r="AJ649" s="68">
        <v>0</v>
      </c>
      <c r="AK649" s="65" t="s">
        <v>89</v>
      </c>
      <c r="AL649" s="78" t="s">
        <v>89</v>
      </c>
      <c r="AM649" s="65">
        <v>0</v>
      </c>
      <c r="AN649" s="78" t="s">
        <v>89</v>
      </c>
      <c r="AO649" s="78" t="s">
        <v>89</v>
      </c>
      <c r="AP649" s="78" t="s">
        <v>89</v>
      </c>
      <c r="AQ649" s="49">
        <f t="shared" si="52"/>
        <v>0</v>
      </c>
      <c r="AR649" s="49">
        <f>+L649+AE649-AJ649</f>
        <v>11361600</v>
      </c>
      <c r="AS649" s="65" t="s">
        <v>90</v>
      </c>
      <c r="AT649" s="68">
        <v>0</v>
      </c>
      <c r="AU649" s="65" t="s">
        <v>90</v>
      </c>
      <c r="AV649" s="68">
        <v>0</v>
      </c>
      <c r="AW649" s="75" t="s">
        <v>89</v>
      </c>
      <c r="AX649" s="224">
        <v>0</v>
      </c>
      <c r="AY649" s="79">
        <f t="shared" si="53"/>
        <v>11361600</v>
      </c>
      <c r="AZ649" s="223">
        <f t="shared" si="54"/>
        <v>0</v>
      </c>
      <c r="BA649" s="74">
        <v>0</v>
      </c>
      <c r="BB649" s="75" t="s">
        <v>89</v>
      </c>
      <c r="BC649" s="65" t="s">
        <v>108</v>
      </c>
      <c r="BD649" s="400" t="s">
        <v>4921</v>
      </c>
      <c r="BE649" s="221" t="s">
        <v>87</v>
      </c>
      <c r="BF649" s="221" t="s">
        <v>87</v>
      </c>
    </row>
    <row r="650" spans="2:58" x14ac:dyDescent="0.25">
      <c r="B650" s="221">
        <v>2025</v>
      </c>
      <c r="C650" s="221">
        <v>891780111</v>
      </c>
      <c r="D650" s="221" t="s">
        <v>78</v>
      </c>
      <c r="E650" s="49" t="s">
        <v>4920</v>
      </c>
      <c r="F650" s="65" t="s">
        <v>4919</v>
      </c>
      <c r="G650" s="65">
        <v>0</v>
      </c>
      <c r="H650" s="65" t="s">
        <v>81</v>
      </c>
      <c r="I650" s="65" t="s">
        <v>3368</v>
      </c>
      <c r="J650" s="67" t="s">
        <v>83</v>
      </c>
      <c r="K650" s="66" t="s">
        <v>4229</v>
      </c>
      <c r="L650" s="68">
        <v>11361600</v>
      </c>
      <c r="M650" s="65" t="s">
        <v>85</v>
      </c>
      <c r="N650" s="66" t="s">
        <v>4918</v>
      </c>
      <c r="O650" s="66">
        <v>1129530432</v>
      </c>
      <c r="P650" s="66">
        <v>1707</v>
      </c>
      <c r="Q650" s="70">
        <v>45870</v>
      </c>
      <c r="R650" s="66">
        <v>7490134800</v>
      </c>
      <c r="S650" s="70">
        <v>45882</v>
      </c>
      <c r="T650" s="68">
        <v>11361600</v>
      </c>
      <c r="U650" s="68">
        <v>28056</v>
      </c>
      <c r="V650" s="65" t="s">
        <v>87</v>
      </c>
      <c r="W650" s="68">
        <v>1082939683</v>
      </c>
      <c r="X650" s="67" t="s">
        <v>3365</v>
      </c>
      <c r="Y650" s="70">
        <v>45882</v>
      </c>
      <c r="Z650" s="70">
        <v>45882</v>
      </c>
      <c r="AA650" s="70" t="s">
        <v>89</v>
      </c>
      <c r="AB650" s="70">
        <v>45991</v>
      </c>
      <c r="AC650" s="49">
        <f t="shared" si="50"/>
        <v>109</v>
      </c>
      <c r="AD650" s="65">
        <v>0</v>
      </c>
      <c r="AE650" s="68">
        <v>0</v>
      </c>
      <c r="AF650" s="65">
        <v>0</v>
      </c>
      <c r="AG650" s="77" t="s">
        <v>89</v>
      </c>
      <c r="AH650" s="49">
        <f t="shared" si="51"/>
        <v>0</v>
      </c>
      <c r="AI650" s="65">
        <v>0</v>
      </c>
      <c r="AJ650" s="68">
        <v>0</v>
      </c>
      <c r="AK650" s="65" t="s">
        <v>89</v>
      </c>
      <c r="AL650" s="78" t="s">
        <v>89</v>
      </c>
      <c r="AM650" s="65">
        <v>0</v>
      </c>
      <c r="AN650" s="78" t="s">
        <v>89</v>
      </c>
      <c r="AO650" s="78" t="s">
        <v>89</v>
      </c>
      <c r="AP650" s="78" t="s">
        <v>89</v>
      </c>
      <c r="AQ650" s="49">
        <f t="shared" si="52"/>
        <v>0</v>
      </c>
      <c r="AR650" s="49">
        <f>+L650+AE650-AJ650</f>
        <v>11361600</v>
      </c>
      <c r="AS650" s="65" t="s">
        <v>90</v>
      </c>
      <c r="AT650" s="68">
        <v>0</v>
      </c>
      <c r="AU650" s="65" t="s">
        <v>90</v>
      </c>
      <c r="AV650" s="68">
        <v>0</v>
      </c>
      <c r="AW650" s="75" t="s">
        <v>89</v>
      </c>
      <c r="AX650" s="224">
        <v>0</v>
      </c>
      <c r="AY650" s="79">
        <f t="shared" si="53"/>
        <v>11361600</v>
      </c>
      <c r="AZ650" s="223">
        <f t="shared" si="54"/>
        <v>0</v>
      </c>
      <c r="BA650" s="74">
        <v>0</v>
      </c>
      <c r="BB650" s="75" t="s">
        <v>89</v>
      </c>
      <c r="BC650" s="65" t="s">
        <v>108</v>
      </c>
      <c r="BD650" s="400" t="s">
        <v>4917</v>
      </c>
      <c r="BE650" s="221" t="s">
        <v>87</v>
      </c>
      <c r="BF650" s="221" t="s">
        <v>87</v>
      </c>
    </row>
    <row r="651" spans="2:58" x14ac:dyDescent="0.25">
      <c r="B651" s="221">
        <v>2025</v>
      </c>
      <c r="C651" s="221">
        <v>891780111</v>
      </c>
      <c r="D651" s="221" t="s">
        <v>78</v>
      </c>
      <c r="E651" s="49" t="s">
        <v>4916</v>
      </c>
      <c r="F651" s="65" t="s">
        <v>4915</v>
      </c>
      <c r="G651" s="65">
        <v>0</v>
      </c>
      <c r="H651" s="65" t="s">
        <v>81</v>
      </c>
      <c r="I651" s="65" t="s">
        <v>3368</v>
      </c>
      <c r="J651" s="67" t="s">
        <v>83</v>
      </c>
      <c r="K651" s="66" t="s">
        <v>4229</v>
      </c>
      <c r="L651" s="68">
        <v>11361600</v>
      </c>
      <c r="M651" s="65" t="s">
        <v>85</v>
      </c>
      <c r="N651" s="66" t="s">
        <v>4914</v>
      </c>
      <c r="O651" s="66">
        <v>1043931239</v>
      </c>
      <c r="P651" s="66">
        <v>1707</v>
      </c>
      <c r="Q651" s="70">
        <v>45870</v>
      </c>
      <c r="R651" s="66">
        <v>7490134800</v>
      </c>
      <c r="S651" s="70">
        <v>45882</v>
      </c>
      <c r="T651" s="68">
        <v>11361600</v>
      </c>
      <c r="U651" s="68">
        <v>28055</v>
      </c>
      <c r="V651" s="65" t="s">
        <v>87</v>
      </c>
      <c r="W651" s="68">
        <v>1082939683</v>
      </c>
      <c r="X651" s="67" t="s">
        <v>3365</v>
      </c>
      <c r="Y651" s="70">
        <v>45882</v>
      </c>
      <c r="Z651" s="70">
        <v>45882</v>
      </c>
      <c r="AA651" s="70" t="s">
        <v>89</v>
      </c>
      <c r="AB651" s="70">
        <v>45991</v>
      </c>
      <c r="AC651" s="49">
        <f t="shared" si="50"/>
        <v>109</v>
      </c>
      <c r="AD651" s="65">
        <v>0</v>
      </c>
      <c r="AE651" s="68">
        <v>0</v>
      </c>
      <c r="AF651" s="65">
        <v>0</v>
      </c>
      <c r="AG651" s="77" t="s">
        <v>89</v>
      </c>
      <c r="AH651" s="49">
        <f t="shared" si="51"/>
        <v>0</v>
      </c>
      <c r="AI651" s="65">
        <v>0</v>
      </c>
      <c r="AJ651" s="68">
        <v>0</v>
      </c>
      <c r="AK651" s="65" t="s">
        <v>89</v>
      </c>
      <c r="AL651" s="78" t="s">
        <v>89</v>
      </c>
      <c r="AM651" s="65">
        <v>0</v>
      </c>
      <c r="AN651" s="78" t="s">
        <v>89</v>
      </c>
      <c r="AO651" s="78" t="s">
        <v>89</v>
      </c>
      <c r="AP651" s="78" t="s">
        <v>89</v>
      </c>
      <c r="AQ651" s="49">
        <f t="shared" si="52"/>
        <v>0</v>
      </c>
      <c r="AR651" s="49">
        <f>+L651+AE651-AJ651</f>
        <v>11361600</v>
      </c>
      <c r="AS651" s="65" t="s">
        <v>90</v>
      </c>
      <c r="AT651" s="68">
        <v>0</v>
      </c>
      <c r="AU651" s="65" t="s">
        <v>90</v>
      </c>
      <c r="AV651" s="68">
        <v>0</v>
      </c>
      <c r="AW651" s="75" t="s">
        <v>89</v>
      </c>
      <c r="AX651" s="224">
        <v>0</v>
      </c>
      <c r="AY651" s="79">
        <f t="shared" si="53"/>
        <v>11361600</v>
      </c>
      <c r="AZ651" s="223">
        <f t="shared" si="54"/>
        <v>0</v>
      </c>
      <c r="BA651" s="74">
        <v>0</v>
      </c>
      <c r="BB651" s="75" t="s">
        <v>89</v>
      </c>
      <c r="BC651" s="65" t="s">
        <v>108</v>
      </c>
      <c r="BD651" s="400" t="s">
        <v>4913</v>
      </c>
      <c r="BE651" s="221" t="s">
        <v>87</v>
      </c>
      <c r="BF651" s="221" t="s">
        <v>87</v>
      </c>
    </row>
    <row r="652" spans="2:58" x14ac:dyDescent="0.25">
      <c r="B652" s="221">
        <v>2025</v>
      </c>
      <c r="C652" s="221">
        <v>891780111</v>
      </c>
      <c r="D652" s="221" t="s">
        <v>78</v>
      </c>
      <c r="E652" s="49" t="s">
        <v>4912</v>
      </c>
      <c r="F652" s="65" t="s">
        <v>4911</v>
      </c>
      <c r="G652" s="65">
        <v>0</v>
      </c>
      <c r="H652" s="65" t="s">
        <v>81</v>
      </c>
      <c r="I652" s="65" t="s">
        <v>3368</v>
      </c>
      <c r="J652" s="67" t="s">
        <v>83</v>
      </c>
      <c r="K652" s="66" t="s">
        <v>3497</v>
      </c>
      <c r="L652" s="68">
        <v>11361600</v>
      </c>
      <c r="M652" s="65" t="s">
        <v>85</v>
      </c>
      <c r="N652" s="66" t="s">
        <v>4910</v>
      </c>
      <c r="O652" s="66">
        <v>73317350</v>
      </c>
      <c r="P652" s="66">
        <v>1707</v>
      </c>
      <c r="Q652" s="70">
        <v>45870</v>
      </c>
      <c r="R652" s="66">
        <v>7490134800</v>
      </c>
      <c r="S652" s="70">
        <v>45882</v>
      </c>
      <c r="T652" s="68">
        <v>11361600</v>
      </c>
      <c r="U652" s="68">
        <v>28071</v>
      </c>
      <c r="V652" s="65" t="s">
        <v>87</v>
      </c>
      <c r="W652" s="68">
        <v>1082939683</v>
      </c>
      <c r="X652" s="67" t="s">
        <v>3365</v>
      </c>
      <c r="Y652" s="70">
        <v>45882</v>
      </c>
      <c r="Z652" s="70">
        <v>45882</v>
      </c>
      <c r="AA652" s="70" t="s">
        <v>89</v>
      </c>
      <c r="AB652" s="70">
        <v>45991</v>
      </c>
      <c r="AC652" s="49">
        <f t="shared" si="50"/>
        <v>109</v>
      </c>
      <c r="AD652" s="65">
        <v>0</v>
      </c>
      <c r="AE652" s="68">
        <v>0</v>
      </c>
      <c r="AF652" s="65">
        <v>0</v>
      </c>
      <c r="AG652" s="77" t="s">
        <v>89</v>
      </c>
      <c r="AH652" s="49">
        <f t="shared" si="51"/>
        <v>0</v>
      </c>
      <c r="AI652" s="65">
        <v>0</v>
      </c>
      <c r="AJ652" s="68">
        <v>0</v>
      </c>
      <c r="AK652" s="65" t="s">
        <v>89</v>
      </c>
      <c r="AL652" s="78" t="s">
        <v>89</v>
      </c>
      <c r="AM652" s="65">
        <v>0</v>
      </c>
      <c r="AN652" s="78" t="s">
        <v>89</v>
      </c>
      <c r="AO652" s="78" t="s">
        <v>89</v>
      </c>
      <c r="AP652" s="78" t="s">
        <v>89</v>
      </c>
      <c r="AQ652" s="49">
        <f t="shared" si="52"/>
        <v>0</v>
      </c>
      <c r="AR652" s="49">
        <f>+L652+AE652-AJ652</f>
        <v>11361600</v>
      </c>
      <c r="AS652" s="65" t="s">
        <v>90</v>
      </c>
      <c r="AT652" s="68">
        <v>0</v>
      </c>
      <c r="AU652" s="65" t="s">
        <v>90</v>
      </c>
      <c r="AV652" s="68">
        <v>0</v>
      </c>
      <c r="AW652" s="75" t="s">
        <v>89</v>
      </c>
      <c r="AX652" s="224">
        <v>0</v>
      </c>
      <c r="AY652" s="79">
        <f t="shared" si="53"/>
        <v>11361600</v>
      </c>
      <c r="AZ652" s="223">
        <f t="shared" si="54"/>
        <v>0</v>
      </c>
      <c r="BA652" s="74">
        <v>0</v>
      </c>
      <c r="BB652" s="75" t="s">
        <v>89</v>
      </c>
      <c r="BC652" s="65" t="s">
        <v>108</v>
      </c>
      <c r="BD652" s="400" t="s">
        <v>4909</v>
      </c>
      <c r="BE652" s="221" t="s">
        <v>87</v>
      </c>
      <c r="BF652" s="221" t="s">
        <v>87</v>
      </c>
    </row>
    <row r="653" spans="2:58" x14ac:dyDescent="0.25">
      <c r="B653" s="221">
        <v>2025</v>
      </c>
      <c r="C653" s="221">
        <v>891780111</v>
      </c>
      <c r="D653" s="221" t="s">
        <v>78</v>
      </c>
      <c r="E653" s="49" t="s">
        <v>4908</v>
      </c>
      <c r="F653" s="65" t="s">
        <v>4907</v>
      </c>
      <c r="G653" s="65">
        <v>0</v>
      </c>
      <c r="H653" s="65" t="s">
        <v>81</v>
      </c>
      <c r="I653" s="65" t="s">
        <v>3368</v>
      </c>
      <c r="J653" s="67" t="s">
        <v>83</v>
      </c>
      <c r="K653" s="66" t="s">
        <v>4906</v>
      </c>
      <c r="L653" s="68">
        <v>31666665</v>
      </c>
      <c r="M653" s="65" t="s">
        <v>85</v>
      </c>
      <c r="N653" s="66" t="s">
        <v>4905</v>
      </c>
      <c r="O653" s="66">
        <v>1004367281</v>
      </c>
      <c r="P653" s="66">
        <v>1696</v>
      </c>
      <c r="Q653" s="70">
        <v>45866</v>
      </c>
      <c r="R653" s="66">
        <v>240000000</v>
      </c>
      <c r="S653" s="70">
        <v>45882</v>
      </c>
      <c r="T653" s="68">
        <v>31666665</v>
      </c>
      <c r="U653" s="68">
        <v>28040</v>
      </c>
      <c r="V653" s="65" t="s">
        <v>87</v>
      </c>
      <c r="W653" s="68">
        <v>85155333</v>
      </c>
      <c r="X653" s="67" t="s">
        <v>3595</v>
      </c>
      <c r="Y653" s="70">
        <v>45882</v>
      </c>
      <c r="Z653" s="70">
        <v>45882</v>
      </c>
      <c r="AA653" s="70" t="s">
        <v>89</v>
      </c>
      <c r="AB653" s="70">
        <v>46006</v>
      </c>
      <c r="AC653" s="49">
        <f t="shared" si="50"/>
        <v>124</v>
      </c>
      <c r="AD653" s="65">
        <v>0</v>
      </c>
      <c r="AE653" s="68">
        <v>0</v>
      </c>
      <c r="AF653" s="65">
        <v>0</v>
      </c>
      <c r="AG653" s="77" t="s">
        <v>89</v>
      </c>
      <c r="AH653" s="49">
        <f t="shared" si="51"/>
        <v>0</v>
      </c>
      <c r="AI653" s="65">
        <v>0</v>
      </c>
      <c r="AJ653" s="68">
        <v>0</v>
      </c>
      <c r="AK653" s="65" t="s">
        <v>89</v>
      </c>
      <c r="AL653" s="78" t="s">
        <v>89</v>
      </c>
      <c r="AM653" s="65">
        <v>0</v>
      </c>
      <c r="AN653" s="78" t="s">
        <v>89</v>
      </c>
      <c r="AO653" s="78" t="s">
        <v>89</v>
      </c>
      <c r="AP653" s="78" t="s">
        <v>89</v>
      </c>
      <c r="AQ653" s="49">
        <f t="shared" si="52"/>
        <v>0</v>
      </c>
      <c r="AR653" s="49">
        <f>+L653+AE653-AJ653</f>
        <v>31666665</v>
      </c>
      <c r="AS653" s="65" t="s">
        <v>90</v>
      </c>
      <c r="AT653" s="68">
        <v>0</v>
      </c>
      <c r="AU653" s="65" t="s">
        <v>90</v>
      </c>
      <c r="AV653" s="68">
        <v>0</v>
      </c>
      <c r="AW653" s="75" t="s">
        <v>89</v>
      </c>
      <c r="AX653" s="224">
        <v>0</v>
      </c>
      <c r="AY653" s="79">
        <f t="shared" si="53"/>
        <v>31666665</v>
      </c>
      <c r="AZ653" s="223">
        <f t="shared" si="54"/>
        <v>0</v>
      </c>
      <c r="BA653" s="74">
        <v>0</v>
      </c>
      <c r="BB653" s="75" t="s">
        <v>89</v>
      </c>
      <c r="BC653" s="65" t="s">
        <v>108</v>
      </c>
      <c r="BD653" s="400" t="s">
        <v>4904</v>
      </c>
      <c r="BE653" s="221" t="s">
        <v>87</v>
      </c>
      <c r="BF653" s="221" t="s">
        <v>87</v>
      </c>
    </row>
    <row r="654" spans="2:58" x14ac:dyDescent="0.25">
      <c r="B654" s="221">
        <v>2025</v>
      </c>
      <c r="C654" s="221">
        <v>891780111</v>
      </c>
      <c r="D654" s="221" t="s">
        <v>78</v>
      </c>
      <c r="E654" s="49" t="s">
        <v>4903</v>
      </c>
      <c r="F654" s="65" t="s">
        <v>4902</v>
      </c>
      <c r="G654" s="65">
        <v>0</v>
      </c>
      <c r="H654" s="65" t="s">
        <v>81</v>
      </c>
      <c r="I654" s="65" t="s">
        <v>3368</v>
      </c>
      <c r="J654" s="67" t="s">
        <v>83</v>
      </c>
      <c r="K654" s="66" t="s">
        <v>3957</v>
      </c>
      <c r="L654" s="68">
        <v>11361600</v>
      </c>
      <c r="M654" s="65" t="s">
        <v>85</v>
      </c>
      <c r="N654" s="66" t="s">
        <v>4901</v>
      </c>
      <c r="O654" s="66">
        <v>1118835327</v>
      </c>
      <c r="P654" s="66">
        <v>1707</v>
      </c>
      <c r="Q654" s="70">
        <v>45870</v>
      </c>
      <c r="R654" s="66">
        <v>7490134800</v>
      </c>
      <c r="S654" s="70">
        <v>45882</v>
      </c>
      <c r="T654" s="68">
        <v>11361600</v>
      </c>
      <c r="U654" s="68">
        <v>28070</v>
      </c>
      <c r="V654" s="65" t="s">
        <v>87</v>
      </c>
      <c r="W654" s="68">
        <v>1082939683</v>
      </c>
      <c r="X654" s="67" t="s">
        <v>3365</v>
      </c>
      <c r="Y654" s="70">
        <v>45882</v>
      </c>
      <c r="Z654" s="70">
        <v>45882</v>
      </c>
      <c r="AA654" s="70" t="s">
        <v>89</v>
      </c>
      <c r="AB654" s="70">
        <v>45991</v>
      </c>
      <c r="AC654" s="49">
        <f t="shared" si="50"/>
        <v>109</v>
      </c>
      <c r="AD654" s="65">
        <v>0</v>
      </c>
      <c r="AE654" s="68">
        <v>0</v>
      </c>
      <c r="AF654" s="65">
        <v>0</v>
      </c>
      <c r="AG654" s="77" t="s">
        <v>89</v>
      </c>
      <c r="AH654" s="49">
        <f t="shared" si="51"/>
        <v>0</v>
      </c>
      <c r="AI654" s="65">
        <v>0</v>
      </c>
      <c r="AJ654" s="68">
        <v>0</v>
      </c>
      <c r="AK654" s="65" t="s">
        <v>89</v>
      </c>
      <c r="AL654" s="78" t="s">
        <v>89</v>
      </c>
      <c r="AM654" s="65">
        <v>0</v>
      </c>
      <c r="AN654" s="78" t="s">
        <v>89</v>
      </c>
      <c r="AO654" s="78" t="s">
        <v>89</v>
      </c>
      <c r="AP654" s="78" t="s">
        <v>89</v>
      </c>
      <c r="AQ654" s="49">
        <f t="shared" si="52"/>
        <v>0</v>
      </c>
      <c r="AR654" s="49">
        <f>+L654+AE654-AJ654</f>
        <v>11361600</v>
      </c>
      <c r="AS654" s="65" t="s">
        <v>90</v>
      </c>
      <c r="AT654" s="68">
        <v>0</v>
      </c>
      <c r="AU654" s="65" t="s">
        <v>90</v>
      </c>
      <c r="AV654" s="68">
        <v>0</v>
      </c>
      <c r="AW654" s="75" t="s">
        <v>89</v>
      </c>
      <c r="AX654" s="224">
        <v>0</v>
      </c>
      <c r="AY654" s="79">
        <f t="shared" si="53"/>
        <v>11361600</v>
      </c>
      <c r="AZ654" s="223">
        <f t="shared" si="54"/>
        <v>0</v>
      </c>
      <c r="BA654" s="74">
        <v>0</v>
      </c>
      <c r="BB654" s="75" t="s">
        <v>89</v>
      </c>
      <c r="BC654" s="65" t="s">
        <v>108</v>
      </c>
      <c r="BD654" s="400" t="s">
        <v>4900</v>
      </c>
      <c r="BE654" s="221" t="s">
        <v>87</v>
      </c>
      <c r="BF654" s="221" t="s">
        <v>87</v>
      </c>
    </row>
    <row r="655" spans="2:58" x14ac:dyDescent="0.25">
      <c r="B655" s="221">
        <v>2025</v>
      </c>
      <c r="C655" s="221">
        <v>891780111</v>
      </c>
      <c r="D655" s="221" t="s">
        <v>78</v>
      </c>
      <c r="E655" s="49" t="s">
        <v>4899</v>
      </c>
      <c r="F655" s="65" t="s">
        <v>4898</v>
      </c>
      <c r="G655" s="65">
        <v>0</v>
      </c>
      <c r="H655" s="65" t="s">
        <v>81</v>
      </c>
      <c r="I655" s="65" t="s">
        <v>3368</v>
      </c>
      <c r="J655" s="67" t="s">
        <v>83</v>
      </c>
      <c r="K655" s="66" t="s">
        <v>4897</v>
      </c>
      <c r="L655" s="68">
        <v>11361600</v>
      </c>
      <c r="M655" s="65" t="s">
        <v>85</v>
      </c>
      <c r="N655" s="66" t="s">
        <v>4896</v>
      </c>
      <c r="O655" s="66">
        <v>1140898599</v>
      </c>
      <c r="P655" s="66">
        <v>1707</v>
      </c>
      <c r="Q655" s="70">
        <v>45870</v>
      </c>
      <c r="R655" s="66">
        <v>7490134800</v>
      </c>
      <c r="S655" s="70">
        <v>45882</v>
      </c>
      <c r="T655" s="68">
        <v>11361600</v>
      </c>
      <c r="U655" s="68">
        <v>28069</v>
      </c>
      <c r="V655" s="65" t="s">
        <v>87</v>
      </c>
      <c r="W655" s="68">
        <v>1082939683</v>
      </c>
      <c r="X655" s="67" t="s">
        <v>3365</v>
      </c>
      <c r="Y655" s="70">
        <v>45882</v>
      </c>
      <c r="Z655" s="70">
        <v>45882</v>
      </c>
      <c r="AA655" s="70" t="s">
        <v>89</v>
      </c>
      <c r="AB655" s="70">
        <v>45991</v>
      </c>
      <c r="AC655" s="49">
        <f t="shared" si="50"/>
        <v>109</v>
      </c>
      <c r="AD655" s="65">
        <v>0</v>
      </c>
      <c r="AE655" s="68">
        <v>0</v>
      </c>
      <c r="AF655" s="65">
        <v>0</v>
      </c>
      <c r="AG655" s="77" t="s">
        <v>89</v>
      </c>
      <c r="AH655" s="49">
        <f t="shared" si="51"/>
        <v>0</v>
      </c>
      <c r="AI655" s="65">
        <v>0</v>
      </c>
      <c r="AJ655" s="68">
        <v>0</v>
      </c>
      <c r="AK655" s="65" t="s">
        <v>89</v>
      </c>
      <c r="AL655" s="78" t="s">
        <v>89</v>
      </c>
      <c r="AM655" s="65">
        <v>0</v>
      </c>
      <c r="AN655" s="78" t="s">
        <v>89</v>
      </c>
      <c r="AO655" s="78" t="s">
        <v>89</v>
      </c>
      <c r="AP655" s="78" t="s">
        <v>89</v>
      </c>
      <c r="AQ655" s="49">
        <f t="shared" si="52"/>
        <v>0</v>
      </c>
      <c r="AR655" s="49">
        <f>+L655+AE655-AJ655</f>
        <v>11361600</v>
      </c>
      <c r="AS655" s="65" t="s">
        <v>90</v>
      </c>
      <c r="AT655" s="68">
        <v>0</v>
      </c>
      <c r="AU655" s="65" t="s">
        <v>90</v>
      </c>
      <c r="AV655" s="68">
        <v>0</v>
      </c>
      <c r="AW655" s="75" t="s">
        <v>89</v>
      </c>
      <c r="AX655" s="224">
        <v>0</v>
      </c>
      <c r="AY655" s="79">
        <f t="shared" si="53"/>
        <v>11361600</v>
      </c>
      <c r="AZ655" s="223">
        <f t="shared" si="54"/>
        <v>0</v>
      </c>
      <c r="BA655" s="74">
        <v>0</v>
      </c>
      <c r="BB655" s="75" t="s">
        <v>89</v>
      </c>
      <c r="BC655" s="65" t="s">
        <v>108</v>
      </c>
      <c r="BD655" s="400" t="s">
        <v>4895</v>
      </c>
      <c r="BE655" s="221" t="s">
        <v>87</v>
      </c>
      <c r="BF655" s="221" t="s">
        <v>87</v>
      </c>
    </row>
    <row r="656" spans="2:58" x14ac:dyDescent="0.25">
      <c r="B656" s="221">
        <v>2025</v>
      </c>
      <c r="C656" s="221">
        <v>891780111</v>
      </c>
      <c r="D656" s="221" t="s">
        <v>78</v>
      </c>
      <c r="E656" s="49" t="s">
        <v>4894</v>
      </c>
      <c r="F656" s="65" t="s">
        <v>4893</v>
      </c>
      <c r="G656" s="65">
        <v>0</v>
      </c>
      <c r="H656" s="65" t="s">
        <v>81</v>
      </c>
      <c r="I656" s="65" t="s">
        <v>3368</v>
      </c>
      <c r="J656" s="67" t="s">
        <v>83</v>
      </c>
      <c r="K656" s="66" t="s">
        <v>3367</v>
      </c>
      <c r="L656" s="68">
        <v>11361600</v>
      </c>
      <c r="M656" s="65" t="s">
        <v>85</v>
      </c>
      <c r="N656" s="66" t="s">
        <v>4892</v>
      </c>
      <c r="O656" s="66">
        <v>92512574</v>
      </c>
      <c r="P656" s="66">
        <v>1707</v>
      </c>
      <c r="Q656" s="70">
        <v>45870</v>
      </c>
      <c r="R656" s="66">
        <v>7490134800</v>
      </c>
      <c r="S656" s="70">
        <v>45882</v>
      </c>
      <c r="T656" s="68">
        <v>11361600</v>
      </c>
      <c r="U656" s="68">
        <v>28068</v>
      </c>
      <c r="V656" s="65" t="s">
        <v>87</v>
      </c>
      <c r="W656" s="68">
        <v>1082939683</v>
      </c>
      <c r="X656" s="67" t="s">
        <v>3365</v>
      </c>
      <c r="Y656" s="70">
        <v>45882</v>
      </c>
      <c r="Z656" s="70">
        <v>45882</v>
      </c>
      <c r="AA656" s="70" t="s">
        <v>89</v>
      </c>
      <c r="AB656" s="70">
        <v>45991</v>
      </c>
      <c r="AC656" s="49">
        <f t="shared" si="50"/>
        <v>109</v>
      </c>
      <c r="AD656" s="65">
        <v>0</v>
      </c>
      <c r="AE656" s="68">
        <v>0</v>
      </c>
      <c r="AF656" s="65">
        <v>0</v>
      </c>
      <c r="AG656" s="77" t="s">
        <v>89</v>
      </c>
      <c r="AH656" s="49">
        <f t="shared" si="51"/>
        <v>0</v>
      </c>
      <c r="AI656" s="65">
        <v>0</v>
      </c>
      <c r="AJ656" s="68">
        <v>0</v>
      </c>
      <c r="AK656" s="65" t="s">
        <v>89</v>
      </c>
      <c r="AL656" s="78" t="s">
        <v>89</v>
      </c>
      <c r="AM656" s="65">
        <v>0</v>
      </c>
      <c r="AN656" s="78" t="s">
        <v>89</v>
      </c>
      <c r="AO656" s="78" t="s">
        <v>89</v>
      </c>
      <c r="AP656" s="78" t="s">
        <v>89</v>
      </c>
      <c r="AQ656" s="49">
        <f t="shared" si="52"/>
        <v>0</v>
      </c>
      <c r="AR656" s="49">
        <f>+L656+AE656-AJ656</f>
        <v>11361600</v>
      </c>
      <c r="AS656" s="65" t="s">
        <v>90</v>
      </c>
      <c r="AT656" s="68">
        <v>0</v>
      </c>
      <c r="AU656" s="65" t="s">
        <v>90</v>
      </c>
      <c r="AV656" s="68">
        <v>0</v>
      </c>
      <c r="AW656" s="75" t="s">
        <v>89</v>
      </c>
      <c r="AX656" s="224">
        <v>0</v>
      </c>
      <c r="AY656" s="79">
        <f t="shared" si="53"/>
        <v>11361600</v>
      </c>
      <c r="AZ656" s="223">
        <f t="shared" si="54"/>
        <v>0</v>
      </c>
      <c r="BA656" s="74">
        <v>0</v>
      </c>
      <c r="BB656" s="75" t="s">
        <v>89</v>
      </c>
      <c r="BC656" s="65" t="s">
        <v>108</v>
      </c>
      <c r="BD656" s="400" t="s">
        <v>4891</v>
      </c>
      <c r="BE656" s="221" t="s">
        <v>87</v>
      </c>
      <c r="BF656" s="221" t="s">
        <v>87</v>
      </c>
    </row>
    <row r="657" spans="2:58" x14ac:dyDescent="0.25">
      <c r="B657" s="221">
        <v>2025</v>
      </c>
      <c r="C657" s="221">
        <v>891780111</v>
      </c>
      <c r="D657" s="221" t="s">
        <v>78</v>
      </c>
      <c r="E657" s="49" t="s">
        <v>4890</v>
      </c>
      <c r="F657" s="65" t="s">
        <v>4889</v>
      </c>
      <c r="G657" s="65">
        <v>0</v>
      </c>
      <c r="H657" s="65" t="s">
        <v>81</v>
      </c>
      <c r="I657" s="65" t="s">
        <v>3368</v>
      </c>
      <c r="J657" s="67" t="s">
        <v>83</v>
      </c>
      <c r="K657" s="66" t="s">
        <v>4888</v>
      </c>
      <c r="L657" s="68">
        <v>31666665</v>
      </c>
      <c r="M657" s="65" t="s">
        <v>85</v>
      </c>
      <c r="N657" s="66" t="s">
        <v>4887</v>
      </c>
      <c r="O657" s="66">
        <v>1002008268</v>
      </c>
      <c r="P657" s="66">
        <v>1696</v>
      </c>
      <c r="Q657" s="70">
        <v>45866</v>
      </c>
      <c r="R657" s="66">
        <v>204000000</v>
      </c>
      <c r="S657" s="70">
        <v>45882</v>
      </c>
      <c r="T657" s="68">
        <v>31666665</v>
      </c>
      <c r="U657" s="68">
        <v>28038</v>
      </c>
      <c r="V657" s="65" t="s">
        <v>87</v>
      </c>
      <c r="W657" s="68">
        <v>85155333</v>
      </c>
      <c r="X657" s="67" t="s">
        <v>3595</v>
      </c>
      <c r="Y657" s="70">
        <v>45882</v>
      </c>
      <c r="Z657" s="70">
        <v>45882</v>
      </c>
      <c r="AA657" s="70" t="s">
        <v>89</v>
      </c>
      <c r="AB657" s="70">
        <v>46006</v>
      </c>
      <c r="AC657" s="49">
        <f t="shared" si="50"/>
        <v>124</v>
      </c>
      <c r="AD657" s="65">
        <v>0</v>
      </c>
      <c r="AE657" s="68">
        <v>0</v>
      </c>
      <c r="AF657" s="65">
        <v>0</v>
      </c>
      <c r="AG657" s="77" t="s">
        <v>89</v>
      </c>
      <c r="AH657" s="49">
        <f t="shared" si="51"/>
        <v>0</v>
      </c>
      <c r="AI657" s="65">
        <v>0</v>
      </c>
      <c r="AJ657" s="68">
        <v>0</v>
      </c>
      <c r="AK657" s="65" t="s">
        <v>89</v>
      </c>
      <c r="AL657" s="78" t="s">
        <v>89</v>
      </c>
      <c r="AM657" s="65">
        <v>0</v>
      </c>
      <c r="AN657" s="78" t="s">
        <v>89</v>
      </c>
      <c r="AO657" s="78" t="s">
        <v>89</v>
      </c>
      <c r="AP657" s="78" t="s">
        <v>89</v>
      </c>
      <c r="AQ657" s="49">
        <f t="shared" si="52"/>
        <v>0</v>
      </c>
      <c r="AR657" s="49">
        <f>+L657+AE657-AJ657</f>
        <v>31666665</v>
      </c>
      <c r="AS657" s="65" t="s">
        <v>90</v>
      </c>
      <c r="AT657" s="68">
        <v>0</v>
      </c>
      <c r="AU657" s="65" t="s">
        <v>90</v>
      </c>
      <c r="AV657" s="68">
        <v>0</v>
      </c>
      <c r="AW657" s="75" t="s">
        <v>89</v>
      </c>
      <c r="AX657" s="224">
        <v>0</v>
      </c>
      <c r="AY657" s="79">
        <f t="shared" si="53"/>
        <v>31666665</v>
      </c>
      <c r="AZ657" s="223">
        <f t="shared" si="54"/>
        <v>0</v>
      </c>
      <c r="BA657" s="74">
        <v>0</v>
      </c>
      <c r="BB657" s="75" t="s">
        <v>89</v>
      </c>
      <c r="BC657" s="65" t="s">
        <v>108</v>
      </c>
      <c r="BD657" s="400" t="s">
        <v>4886</v>
      </c>
      <c r="BE657" s="221" t="s">
        <v>87</v>
      </c>
      <c r="BF657" s="221" t="s">
        <v>87</v>
      </c>
    </row>
    <row r="658" spans="2:58" x14ac:dyDescent="0.25">
      <c r="B658" s="221">
        <v>2025</v>
      </c>
      <c r="C658" s="221">
        <v>891780111</v>
      </c>
      <c r="D658" s="221" t="s">
        <v>78</v>
      </c>
      <c r="E658" s="49" t="s">
        <v>4885</v>
      </c>
      <c r="F658" s="65" t="s">
        <v>4884</v>
      </c>
      <c r="G658" s="65">
        <v>0</v>
      </c>
      <c r="H658" s="65" t="s">
        <v>81</v>
      </c>
      <c r="I658" s="65" t="s">
        <v>3368</v>
      </c>
      <c r="J658" s="67" t="s">
        <v>83</v>
      </c>
      <c r="K658" s="66" t="s">
        <v>3497</v>
      </c>
      <c r="L658" s="68">
        <v>11361600</v>
      </c>
      <c r="M658" s="65" t="s">
        <v>85</v>
      </c>
      <c r="N658" s="66" t="s">
        <v>4883</v>
      </c>
      <c r="O658" s="66">
        <v>33307558</v>
      </c>
      <c r="P658" s="66">
        <v>1707</v>
      </c>
      <c r="Q658" s="70">
        <v>45870</v>
      </c>
      <c r="R658" s="66">
        <v>7490134800</v>
      </c>
      <c r="S658" s="70">
        <v>45882</v>
      </c>
      <c r="T658" s="68">
        <v>11361600</v>
      </c>
      <c r="U658" s="68">
        <v>28067</v>
      </c>
      <c r="V658" s="65" t="s">
        <v>87</v>
      </c>
      <c r="W658" s="68">
        <v>1082939683</v>
      </c>
      <c r="X658" s="67" t="s">
        <v>3365</v>
      </c>
      <c r="Y658" s="70">
        <v>45882</v>
      </c>
      <c r="Z658" s="70">
        <v>45882</v>
      </c>
      <c r="AA658" s="70" t="s">
        <v>89</v>
      </c>
      <c r="AB658" s="70">
        <v>45991</v>
      </c>
      <c r="AC658" s="49">
        <f t="shared" si="50"/>
        <v>109</v>
      </c>
      <c r="AD658" s="65">
        <v>0</v>
      </c>
      <c r="AE658" s="68">
        <v>0</v>
      </c>
      <c r="AF658" s="65">
        <v>0</v>
      </c>
      <c r="AG658" s="77" t="s">
        <v>89</v>
      </c>
      <c r="AH658" s="49">
        <f t="shared" si="51"/>
        <v>0</v>
      </c>
      <c r="AI658" s="65">
        <v>0</v>
      </c>
      <c r="AJ658" s="68">
        <v>0</v>
      </c>
      <c r="AK658" s="65" t="s">
        <v>89</v>
      </c>
      <c r="AL658" s="78" t="s">
        <v>89</v>
      </c>
      <c r="AM658" s="65">
        <v>0</v>
      </c>
      <c r="AN658" s="78" t="s">
        <v>89</v>
      </c>
      <c r="AO658" s="78" t="s">
        <v>89</v>
      </c>
      <c r="AP658" s="78" t="s">
        <v>89</v>
      </c>
      <c r="AQ658" s="49">
        <f t="shared" si="52"/>
        <v>0</v>
      </c>
      <c r="AR658" s="49">
        <f>+L658+AE658-AJ658</f>
        <v>11361600</v>
      </c>
      <c r="AS658" s="65" t="s">
        <v>90</v>
      </c>
      <c r="AT658" s="68">
        <v>0</v>
      </c>
      <c r="AU658" s="65" t="s">
        <v>90</v>
      </c>
      <c r="AV658" s="68">
        <v>0</v>
      </c>
      <c r="AW658" s="75" t="s">
        <v>89</v>
      </c>
      <c r="AX658" s="224">
        <v>0</v>
      </c>
      <c r="AY658" s="79">
        <f t="shared" si="53"/>
        <v>11361600</v>
      </c>
      <c r="AZ658" s="223">
        <f t="shared" si="54"/>
        <v>0</v>
      </c>
      <c r="BA658" s="74">
        <v>0</v>
      </c>
      <c r="BB658" s="75" t="s">
        <v>89</v>
      </c>
      <c r="BC658" s="65" t="s">
        <v>108</v>
      </c>
      <c r="BD658" s="400" t="s">
        <v>4882</v>
      </c>
      <c r="BE658" s="221" t="s">
        <v>87</v>
      </c>
      <c r="BF658" s="221" t="s">
        <v>87</v>
      </c>
    </row>
    <row r="659" spans="2:58" x14ac:dyDescent="0.25">
      <c r="B659" s="221">
        <v>2025</v>
      </c>
      <c r="C659" s="221">
        <v>891780111</v>
      </c>
      <c r="D659" s="221" t="s">
        <v>78</v>
      </c>
      <c r="E659" s="49" t="s">
        <v>4881</v>
      </c>
      <c r="F659" s="65" t="s">
        <v>4880</v>
      </c>
      <c r="G659" s="65">
        <v>0</v>
      </c>
      <c r="H659" s="65" t="s">
        <v>81</v>
      </c>
      <c r="I659" s="65" t="s">
        <v>3368</v>
      </c>
      <c r="J659" s="67" t="s">
        <v>83</v>
      </c>
      <c r="K659" s="66" t="s">
        <v>3377</v>
      </c>
      <c r="L659" s="68">
        <v>11361600</v>
      </c>
      <c r="M659" s="65" t="s">
        <v>85</v>
      </c>
      <c r="N659" s="66" t="s">
        <v>4879</v>
      </c>
      <c r="O659" s="66">
        <v>73541412</v>
      </c>
      <c r="P659" s="66">
        <v>1707</v>
      </c>
      <c r="Q659" s="70">
        <v>45870</v>
      </c>
      <c r="R659" s="66">
        <v>7490134800</v>
      </c>
      <c r="S659" s="70">
        <v>45882</v>
      </c>
      <c r="T659" s="68">
        <v>11361600</v>
      </c>
      <c r="U659" s="68">
        <v>28066</v>
      </c>
      <c r="V659" s="65" t="s">
        <v>87</v>
      </c>
      <c r="W659" s="68">
        <v>1082939683</v>
      </c>
      <c r="X659" s="67" t="s">
        <v>3365</v>
      </c>
      <c r="Y659" s="70">
        <v>45882</v>
      </c>
      <c r="Z659" s="70">
        <v>45882</v>
      </c>
      <c r="AA659" s="70" t="s">
        <v>89</v>
      </c>
      <c r="AB659" s="70">
        <v>45991</v>
      </c>
      <c r="AC659" s="49">
        <f t="shared" si="50"/>
        <v>109</v>
      </c>
      <c r="AD659" s="65">
        <v>0</v>
      </c>
      <c r="AE659" s="68">
        <v>0</v>
      </c>
      <c r="AF659" s="65">
        <v>0</v>
      </c>
      <c r="AG659" s="77" t="s">
        <v>89</v>
      </c>
      <c r="AH659" s="49">
        <f t="shared" si="51"/>
        <v>0</v>
      </c>
      <c r="AI659" s="65">
        <v>0</v>
      </c>
      <c r="AJ659" s="68">
        <v>0</v>
      </c>
      <c r="AK659" s="65" t="s">
        <v>89</v>
      </c>
      <c r="AL659" s="78" t="s">
        <v>89</v>
      </c>
      <c r="AM659" s="65">
        <v>0</v>
      </c>
      <c r="AN659" s="78" t="s">
        <v>89</v>
      </c>
      <c r="AO659" s="78" t="s">
        <v>89</v>
      </c>
      <c r="AP659" s="78" t="s">
        <v>89</v>
      </c>
      <c r="AQ659" s="49">
        <f t="shared" si="52"/>
        <v>0</v>
      </c>
      <c r="AR659" s="49">
        <f>+L659+AE659-AJ659</f>
        <v>11361600</v>
      </c>
      <c r="AS659" s="65" t="s">
        <v>90</v>
      </c>
      <c r="AT659" s="68">
        <v>0</v>
      </c>
      <c r="AU659" s="65" t="s">
        <v>90</v>
      </c>
      <c r="AV659" s="68">
        <v>0</v>
      </c>
      <c r="AW659" s="75" t="s">
        <v>89</v>
      </c>
      <c r="AX659" s="224">
        <v>0</v>
      </c>
      <c r="AY659" s="79">
        <f t="shared" si="53"/>
        <v>11361600</v>
      </c>
      <c r="AZ659" s="223">
        <f t="shared" si="54"/>
        <v>0</v>
      </c>
      <c r="BA659" s="74">
        <v>0</v>
      </c>
      <c r="BB659" s="75" t="s">
        <v>89</v>
      </c>
      <c r="BC659" s="65" t="s">
        <v>108</v>
      </c>
      <c r="BD659" s="400" t="s">
        <v>4878</v>
      </c>
      <c r="BE659" s="221" t="s">
        <v>87</v>
      </c>
      <c r="BF659" s="221" t="s">
        <v>87</v>
      </c>
    </row>
    <row r="660" spans="2:58" x14ac:dyDescent="0.25">
      <c r="B660" s="221">
        <v>2025</v>
      </c>
      <c r="C660" s="221">
        <v>891780111</v>
      </c>
      <c r="D660" s="221" t="s">
        <v>78</v>
      </c>
      <c r="E660" s="49" t="s">
        <v>4877</v>
      </c>
      <c r="F660" s="65" t="s">
        <v>4876</v>
      </c>
      <c r="G660" s="65">
        <v>0</v>
      </c>
      <c r="H660" s="65" t="s">
        <v>81</v>
      </c>
      <c r="I660" s="65" t="s">
        <v>3368</v>
      </c>
      <c r="J660" s="67" t="s">
        <v>83</v>
      </c>
      <c r="K660" s="66" t="s">
        <v>3462</v>
      </c>
      <c r="L660" s="68">
        <v>11361600</v>
      </c>
      <c r="M660" s="65" t="s">
        <v>85</v>
      </c>
      <c r="N660" s="66" t="s">
        <v>4875</v>
      </c>
      <c r="O660" s="66">
        <v>72358275</v>
      </c>
      <c r="P660" s="66">
        <v>1707</v>
      </c>
      <c r="Q660" s="70">
        <v>45870</v>
      </c>
      <c r="R660" s="66">
        <v>7490134800</v>
      </c>
      <c r="S660" s="70">
        <v>45882</v>
      </c>
      <c r="T660" s="68">
        <v>11361600</v>
      </c>
      <c r="U660" s="68">
        <v>28054</v>
      </c>
      <c r="V660" s="65" t="s">
        <v>87</v>
      </c>
      <c r="W660" s="68">
        <v>1082939683</v>
      </c>
      <c r="X660" s="67" t="s">
        <v>3365</v>
      </c>
      <c r="Y660" s="70">
        <v>45882</v>
      </c>
      <c r="Z660" s="70">
        <v>45882</v>
      </c>
      <c r="AA660" s="70" t="s">
        <v>89</v>
      </c>
      <c r="AB660" s="70">
        <v>45991</v>
      </c>
      <c r="AC660" s="49">
        <f t="shared" si="50"/>
        <v>109</v>
      </c>
      <c r="AD660" s="65">
        <v>0</v>
      </c>
      <c r="AE660" s="68">
        <v>0</v>
      </c>
      <c r="AF660" s="65">
        <v>0</v>
      </c>
      <c r="AG660" s="77" t="s">
        <v>89</v>
      </c>
      <c r="AH660" s="49">
        <f t="shared" si="51"/>
        <v>0</v>
      </c>
      <c r="AI660" s="65">
        <v>0</v>
      </c>
      <c r="AJ660" s="68">
        <v>0</v>
      </c>
      <c r="AK660" s="65" t="s">
        <v>89</v>
      </c>
      <c r="AL660" s="78" t="s">
        <v>89</v>
      </c>
      <c r="AM660" s="65">
        <v>0</v>
      </c>
      <c r="AN660" s="78" t="s">
        <v>89</v>
      </c>
      <c r="AO660" s="78" t="s">
        <v>89</v>
      </c>
      <c r="AP660" s="78" t="s">
        <v>89</v>
      </c>
      <c r="AQ660" s="49">
        <f t="shared" si="52"/>
        <v>0</v>
      </c>
      <c r="AR660" s="49">
        <f>+L660+AE660-AJ660</f>
        <v>11361600</v>
      </c>
      <c r="AS660" s="65" t="s">
        <v>90</v>
      </c>
      <c r="AT660" s="68">
        <v>0</v>
      </c>
      <c r="AU660" s="65" t="s">
        <v>90</v>
      </c>
      <c r="AV660" s="68">
        <v>0</v>
      </c>
      <c r="AW660" s="75" t="s">
        <v>89</v>
      </c>
      <c r="AX660" s="224">
        <v>0</v>
      </c>
      <c r="AY660" s="79">
        <f t="shared" si="53"/>
        <v>11361600</v>
      </c>
      <c r="AZ660" s="223">
        <f t="shared" si="54"/>
        <v>0</v>
      </c>
      <c r="BA660" s="74">
        <v>0</v>
      </c>
      <c r="BB660" s="75" t="s">
        <v>89</v>
      </c>
      <c r="BC660" s="65" t="s">
        <v>108</v>
      </c>
      <c r="BD660" s="400" t="s">
        <v>4874</v>
      </c>
      <c r="BE660" s="221" t="s">
        <v>87</v>
      </c>
      <c r="BF660" s="221" t="s">
        <v>87</v>
      </c>
    </row>
    <row r="661" spans="2:58" x14ac:dyDescent="0.25">
      <c r="B661" s="221">
        <v>2025</v>
      </c>
      <c r="C661" s="221">
        <v>891780111</v>
      </c>
      <c r="D661" s="221" t="s">
        <v>78</v>
      </c>
      <c r="E661" s="49" t="s">
        <v>4873</v>
      </c>
      <c r="F661" s="65" t="s">
        <v>4872</v>
      </c>
      <c r="G661" s="65">
        <v>0</v>
      </c>
      <c r="H661" s="65" t="s">
        <v>81</v>
      </c>
      <c r="I661" s="65" t="s">
        <v>3368</v>
      </c>
      <c r="J661" s="67" t="s">
        <v>83</v>
      </c>
      <c r="K661" s="66" t="s">
        <v>3522</v>
      </c>
      <c r="L661" s="68">
        <v>11361600</v>
      </c>
      <c r="M661" s="65" t="s">
        <v>85</v>
      </c>
      <c r="N661" s="66" t="s">
        <v>4871</v>
      </c>
      <c r="O661" s="66">
        <v>1140880850</v>
      </c>
      <c r="P661" s="66">
        <v>1707</v>
      </c>
      <c r="Q661" s="70">
        <v>45870</v>
      </c>
      <c r="R661" s="66">
        <v>7490134800</v>
      </c>
      <c r="S661" s="70">
        <v>45882</v>
      </c>
      <c r="T661" s="68">
        <v>11361600</v>
      </c>
      <c r="U661" s="68">
        <v>28065</v>
      </c>
      <c r="V661" s="65" t="s">
        <v>87</v>
      </c>
      <c r="W661" s="68">
        <v>1082939683</v>
      </c>
      <c r="X661" s="67" t="s">
        <v>3365</v>
      </c>
      <c r="Y661" s="70">
        <v>45882</v>
      </c>
      <c r="Z661" s="70">
        <v>45882</v>
      </c>
      <c r="AA661" s="70" t="s">
        <v>89</v>
      </c>
      <c r="AB661" s="70">
        <v>45991</v>
      </c>
      <c r="AC661" s="49">
        <f t="shared" si="50"/>
        <v>109</v>
      </c>
      <c r="AD661" s="65">
        <v>0</v>
      </c>
      <c r="AE661" s="68">
        <v>0</v>
      </c>
      <c r="AF661" s="65">
        <v>0</v>
      </c>
      <c r="AG661" s="77" t="s">
        <v>89</v>
      </c>
      <c r="AH661" s="49">
        <f t="shared" si="51"/>
        <v>0</v>
      </c>
      <c r="AI661" s="65">
        <v>0</v>
      </c>
      <c r="AJ661" s="68">
        <v>0</v>
      </c>
      <c r="AK661" s="65" t="s">
        <v>89</v>
      </c>
      <c r="AL661" s="78" t="s">
        <v>89</v>
      </c>
      <c r="AM661" s="65">
        <v>0</v>
      </c>
      <c r="AN661" s="78" t="s">
        <v>89</v>
      </c>
      <c r="AO661" s="78" t="s">
        <v>89</v>
      </c>
      <c r="AP661" s="78" t="s">
        <v>89</v>
      </c>
      <c r="AQ661" s="49">
        <f t="shared" si="52"/>
        <v>0</v>
      </c>
      <c r="AR661" s="49">
        <f>+L661+AE661-AJ661</f>
        <v>11361600</v>
      </c>
      <c r="AS661" s="65" t="s">
        <v>90</v>
      </c>
      <c r="AT661" s="68">
        <v>0</v>
      </c>
      <c r="AU661" s="65" t="s">
        <v>90</v>
      </c>
      <c r="AV661" s="68">
        <v>0</v>
      </c>
      <c r="AW661" s="75" t="s">
        <v>89</v>
      </c>
      <c r="AX661" s="224">
        <v>0</v>
      </c>
      <c r="AY661" s="79">
        <f t="shared" si="53"/>
        <v>11361600</v>
      </c>
      <c r="AZ661" s="223">
        <f t="shared" si="54"/>
        <v>0</v>
      </c>
      <c r="BA661" s="74">
        <v>0</v>
      </c>
      <c r="BB661" s="75" t="s">
        <v>89</v>
      </c>
      <c r="BC661" s="65" t="s">
        <v>108</v>
      </c>
      <c r="BD661" s="400" t="s">
        <v>4870</v>
      </c>
      <c r="BE661" s="221" t="s">
        <v>87</v>
      </c>
      <c r="BF661" s="221" t="s">
        <v>87</v>
      </c>
    </row>
    <row r="662" spans="2:58" x14ac:dyDescent="0.25">
      <c r="B662" s="221">
        <v>2025</v>
      </c>
      <c r="C662" s="221">
        <v>891780111</v>
      </c>
      <c r="D662" s="221" t="s">
        <v>78</v>
      </c>
      <c r="E662" s="49" t="s">
        <v>4869</v>
      </c>
      <c r="F662" s="65" t="s">
        <v>4868</v>
      </c>
      <c r="G662" s="65">
        <v>0</v>
      </c>
      <c r="H662" s="65" t="s">
        <v>81</v>
      </c>
      <c r="I662" s="65" t="s">
        <v>3368</v>
      </c>
      <c r="J662" s="67" t="s">
        <v>83</v>
      </c>
      <c r="K662" s="66" t="s">
        <v>3497</v>
      </c>
      <c r="L662" s="68">
        <v>11361600</v>
      </c>
      <c r="M662" s="65" t="s">
        <v>85</v>
      </c>
      <c r="N662" s="66" t="s">
        <v>4867</v>
      </c>
      <c r="O662" s="66">
        <v>1043606550</v>
      </c>
      <c r="P662" s="66">
        <v>1707</v>
      </c>
      <c r="Q662" s="70">
        <v>45870</v>
      </c>
      <c r="R662" s="66">
        <v>7490134800</v>
      </c>
      <c r="S662" s="70">
        <v>45882</v>
      </c>
      <c r="T662" s="68">
        <v>11361600</v>
      </c>
      <c r="U662" s="68">
        <v>28064</v>
      </c>
      <c r="V662" s="65" t="s">
        <v>87</v>
      </c>
      <c r="W662" s="68">
        <v>1082939683</v>
      </c>
      <c r="X662" s="67" t="s">
        <v>3365</v>
      </c>
      <c r="Y662" s="70">
        <v>45882</v>
      </c>
      <c r="Z662" s="70">
        <v>45882</v>
      </c>
      <c r="AA662" s="70" t="s">
        <v>89</v>
      </c>
      <c r="AB662" s="70">
        <v>45991</v>
      </c>
      <c r="AC662" s="49">
        <f t="shared" si="50"/>
        <v>109</v>
      </c>
      <c r="AD662" s="65">
        <v>0</v>
      </c>
      <c r="AE662" s="68">
        <v>0</v>
      </c>
      <c r="AF662" s="65">
        <v>0</v>
      </c>
      <c r="AG662" s="77" t="s">
        <v>89</v>
      </c>
      <c r="AH662" s="49">
        <f t="shared" si="51"/>
        <v>0</v>
      </c>
      <c r="AI662" s="65">
        <v>0</v>
      </c>
      <c r="AJ662" s="68">
        <v>0</v>
      </c>
      <c r="AK662" s="65" t="s">
        <v>89</v>
      </c>
      <c r="AL662" s="78" t="s">
        <v>89</v>
      </c>
      <c r="AM662" s="65">
        <v>0</v>
      </c>
      <c r="AN662" s="78" t="s">
        <v>89</v>
      </c>
      <c r="AO662" s="78" t="s">
        <v>89</v>
      </c>
      <c r="AP662" s="78" t="s">
        <v>89</v>
      </c>
      <c r="AQ662" s="49">
        <f t="shared" si="52"/>
        <v>0</v>
      </c>
      <c r="AR662" s="49">
        <f>+L662+AE662-AJ662</f>
        <v>11361600</v>
      </c>
      <c r="AS662" s="65" t="s">
        <v>90</v>
      </c>
      <c r="AT662" s="68">
        <v>0</v>
      </c>
      <c r="AU662" s="65" t="s">
        <v>90</v>
      </c>
      <c r="AV662" s="68">
        <v>0</v>
      </c>
      <c r="AW662" s="75" t="s">
        <v>89</v>
      </c>
      <c r="AX662" s="224">
        <v>0</v>
      </c>
      <c r="AY662" s="79">
        <f t="shared" si="53"/>
        <v>11361600</v>
      </c>
      <c r="AZ662" s="223">
        <f t="shared" si="54"/>
        <v>0</v>
      </c>
      <c r="BA662" s="74">
        <v>0</v>
      </c>
      <c r="BB662" s="75" t="s">
        <v>89</v>
      </c>
      <c r="BC662" s="65" t="s">
        <v>108</v>
      </c>
      <c r="BD662" s="400" t="s">
        <v>4866</v>
      </c>
      <c r="BE662" s="221" t="s">
        <v>87</v>
      </c>
      <c r="BF662" s="221" t="s">
        <v>87</v>
      </c>
    </row>
    <row r="663" spans="2:58" x14ac:dyDescent="0.25">
      <c r="B663" s="221">
        <v>2025</v>
      </c>
      <c r="C663" s="221">
        <v>891780111</v>
      </c>
      <c r="D663" s="221" t="s">
        <v>78</v>
      </c>
      <c r="E663" s="49" t="s">
        <v>4865</v>
      </c>
      <c r="F663" s="65" t="s">
        <v>4864</v>
      </c>
      <c r="G663" s="65">
        <v>0</v>
      </c>
      <c r="H663" s="65" t="s">
        <v>81</v>
      </c>
      <c r="I663" s="65" t="s">
        <v>3368</v>
      </c>
      <c r="J663" s="67" t="s">
        <v>83</v>
      </c>
      <c r="K663" s="66" t="s">
        <v>3367</v>
      </c>
      <c r="L663" s="68">
        <v>11361600</v>
      </c>
      <c r="M663" s="65" t="s">
        <v>85</v>
      </c>
      <c r="N663" s="66" t="s">
        <v>4863</v>
      </c>
      <c r="O663" s="66">
        <v>1043611374</v>
      </c>
      <c r="P663" s="66">
        <v>1707</v>
      </c>
      <c r="Q663" s="70">
        <v>45870</v>
      </c>
      <c r="R663" s="66">
        <v>7490134800</v>
      </c>
      <c r="S663" s="70">
        <v>45882</v>
      </c>
      <c r="T663" s="68">
        <v>11361600</v>
      </c>
      <c r="U663" s="68">
        <v>28063</v>
      </c>
      <c r="V663" s="65" t="s">
        <v>87</v>
      </c>
      <c r="W663" s="68">
        <v>1082939683</v>
      </c>
      <c r="X663" s="67" t="s">
        <v>3365</v>
      </c>
      <c r="Y663" s="70">
        <v>45882</v>
      </c>
      <c r="Z663" s="70">
        <v>45882</v>
      </c>
      <c r="AA663" s="70" t="s">
        <v>89</v>
      </c>
      <c r="AB663" s="70">
        <v>45991</v>
      </c>
      <c r="AC663" s="49">
        <f t="shared" si="50"/>
        <v>109</v>
      </c>
      <c r="AD663" s="65">
        <v>0</v>
      </c>
      <c r="AE663" s="68">
        <v>0</v>
      </c>
      <c r="AF663" s="65">
        <v>0</v>
      </c>
      <c r="AG663" s="77" t="s">
        <v>89</v>
      </c>
      <c r="AH663" s="49">
        <f t="shared" si="51"/>
        <v>0</v>
      </c>
      <c r="AI663" s="65">
        <v>0</v>
      </c>
      <c r="AJ663" s="68">
        <v>0</v>
      </c>
      <c r="AK663" s="65" t="s">
        <v>89</v>
      </c>
      <c r="AL663" s="78" t="s">
        <v>89</v>
      </c>
      <c r="AM663" s="65">
        <v>0</v>
      </c>
      <c r="AN663" s="78" t="s">
        <v>89</v>
      </c>
      <c r="AO663" s="78" t="s">
        <v>89</v>
      </c>
      <c r="AP663" s="78" t="s">
        <v>89</v>
      </c>
      <c r="AQ663" s="49">
        <f t="shared" si="52"/>
        <v>0</v>
      </c>
      <c r="AR663" s="49">
        <f>+L663+AE663-AJ663</f>
        <v>11361600</v>
      </c>
      <c r="AS663" s="65" t="s">
        <v>90</v>
      </c>
      <c r="AT663" s="68">
        <v>0</v>
      </c>
      <c r="AU663" s="65" t="s">
        <v>90</v>
      </c>
      <c r="AV663" s="68">
        <v>0</v>
      </c>
      <c r="AW663" s="75" t="s">
        <v>89</v>
      </c>
      <c r="AX663" s="224">
        <v>0</v>
      </c>
      <c r="AY663" s="79">
        <f t="shared" si="53"/>
        <v>11361600</v>
      </c>
      <c r="AZ663" s="223">
        <f t="shared" si="54"/>
        <v>0</v>
      </c>
      <c r="BA663" s="74">
        <v>0</v>
      </c>
      <c r="BB663" s="75" t="s">
        <v>89</v>
      </c>
      <c r="BC663" s="65" t="s">
        <v>108</v>
      </c>
      <c r="BD663" s="400" t="s">
        <v>4862</v>
      </c>
      <c r="BE663" s="221" t="s">
        <v>87</v>
      </c>
      <c r="BF663" s="221" t="s">
        <v>87</v>
      </c>
    </row>
    <row r="664" spans="2:58" x14ac:dyDescent="0.25">
      <c r="B664" s="221">
        <v>2025</v>
      </c>
      <c r="C664" s="221">
        <v>891780111</v>
      </c>
      <c r="D664" s="221" t="s">
        <v>78</v>
      </c>
      <c r="E664" s="49" t="s">
        <v>4861</v>
      </c>
      <c r="F664" s="65" t="s">
        <v>4860</v>
      </c>
      <c r="G664" s="65">
        <v>0</v>
      </c>
      <c r="H664" s="65" t="s">
        <v>81</v>
      </c>
      <c r="I664" s="65" t="s">
        <v>3368</v>
      </c>
      <c r="J664" s="67" t="s">
        <v>83</v>
      </c>
      <c r="K664" s="66" t="s">
        <v>3497</v>
      </c>
      <c r="L664" s="68">
        <v>11361600</v>
      </c>
      <c r="M664" s="65" t="s">
        <v>85</v>
      </c>
      <c r="N664" s="66" t="s">
        <v>4859</v>
      </c>
      <c r="O664" s="66">
        <v>1043613975</v>
      </c>
      <c r="P664" s="66">
        <v>1707</v>
      </c>
      <c r="Q664" s="70">
        <v>45870</v>
      </c>
      <c r="R664" s="66">
        <v>7490134800</v>
      </c>
      <c r="S664" s="70">
        <v>45882</v>
      </c>
      <c r="T664" s="68">
        <v>11361600</v>
      </c>
      <c r="U664" s="68">
        <v>28073</v>
      </c>
      <c r="V664" s="65" t="s">
        <v>87</v>
      </c>
      <c r="W664" s="68">
        <v>1082939683</v>
      </c>
      <c r="X664" s="67" t="s">
        <v>3365</v>
      </c>
      <c r="Y664" s="70">
        <v>45882</v>
      </c>
      <c r="Z664" s="70">
        <v>45882</v>
      </c>
      <c r="AA664" s="70" t="s">
        <v>89</v>
      </c>
      <c r="AB664" s="70">
        <v>45991</v>
      </c>
      <c r="AC664" s="49">
        <f t="shared" si="50"/>
        <v>109</v>
      </c>
      <c r="AD664" s="65">
        <v>0</v>
      </c>
      <c r="AE664" s="68">
        <v>0</v>
      </c>
      <c r="AF664" s="65">
        <v>0</v>
      </c>
      <c r="AG664" s="77" t="s">
        <v>89</v>
      </c>
      <c r="AH664" s="49">
        <f t="shared" si="51"/>
        <v>0</v>
      </c>
      <c r="AI664" s="65">
        <v>0</v>
      </c>
      <c r="AJ664" s="68">
        <v>0</v>
      </c>
      <c r="AK664" s="65" t="s">
        <v>89</v>
      </c>
      <c r="AL664" s="78" t="s">
        <v>89</v>
      </c>
      <c r="AM664" s="65">
        <v>0</v>
      </c>
      <c r="AN664" s="78" t="s">
        <v>89</v>
      </c>
      <c r="AO664" s="78" t="s">
        <v>89</v>
      </c>
      <c r="AP664" s="78" t="s">
        <v>89</v>
      </c>
      <c r="AQ664" s="49">
        <f t="shared" si="52"/>
        <v>0</v>
      </c>
      <c r="AR664" s="49">
        <f>+L664+AE664-AJ664</f>
        <v>11361600</v>
      </c>
      <c r="AS664" s="65" t="s">
        <v>90</v>
      </c>
      <c r="AT664" s="68">
        <v>0</v>
      </c>
      <c r="AU664" s="65" t="s">
        <v>90</v>
      </c>
      <c r="AV664" s="68">
        <v>0</v>
      </c>
      <c r="AW664" s="75" t="s">
        <v>89</v>
      </c>
      <c r="AX664" s="224">
        <v>0</v>
      </c>
      <c r="AY664" s="79">
        <f t="shared" si="53"/>
        <v>11361600</v>
      </c>
      <c r="AZ664" s="223">
        <f t="shared" si="54"/>
        <v>0</v>
      </c>
      <c r="BA664" s="74">
        <v>0</v>
      </c>
      <c r="BB664" s="75" t="s">
        <v>89</v>
      </c>
      <c r="BC664" s="65" t="s">
        <v>108</v>
      </c>
      <c r="BD664" s="400" t="s">
        <v>4858</v>
      </c>
      <c r="BE664" s="221" t="s">
        <v>87</v>
      </c>
      <c r="BF664" s="221" t="s">
        <v>87</v>
      </c>
    </row>
    <row r="665" spans="2:58" x14ac:dyDescent="0.25">
      <c r="B665" s="221">
        <v>2025</v>
      </c>
      <c r="C665" s="221">
        <v>891780111</v>
      </c>
      <c r="D665" s="221" t="s">
        <v>78</v>
      </c>
      <c r="E665" s="49" t="s">
        <v>4857</v>
      </c>
      <c r="F665" s="65" t="s">
        <v>4856</v>
      </c>
      <c r="G665" s="65">
        <v>0</v>
      </c>
      <c r="H665" s="65" t="s">
        <v>81</v>
      </c>
      <c r="I665" s="65" t="s">
        <v>3368</v>
      </c>
      <c r="J665" s="67" t="s">
        <v>83</v>
      </c>
      <c r="K665" s="66" t="s">
        <v>4855</v>
      </c>
      <c r="L665" s="68">
        <v>11361600</v>
      </c>
      <c r="M665" s="65" t="s">
        <v>85</v>
      </c>
      <c r="N665" s="66" t="s">
        <v>4854</v>
      </c>
      <c r="O665" s="66">
        <v>1043009999</v>
      </c>
      <c r="P665" s="66">
        <v>1707</v>
      </c>
      <c r="Q665" s="70">
        <v>45870</v>
      </c>
      <c r="R665" s="66">
        <v>7490134800</v>
      </c>
      <c r="S665" s="70">
        <v>45882</v>
      </c>
      <c r="T665" s="68">
        <v>11361600</v>
      </c>
      <c r="U665" s="68">
        <v>28053</v>
      </c>
      <c r="V665" s="65" t="s">
        <v>87</v>
      </c>
      <c r="W665" s="68">
        <v>1082939683</v>
      </c>
      <c r="X665" s="67" t="s">
        <v>3365</v>
      </c>
      <c r="Y665" s="70">
        <v>45882</v>
      </c>
      <c r="Z665" s="70">
        <v>45882</v>
      </c>
      <c r="AA665" s="70" t="s">
        <v>89</v>
      </c>
      <c r="AB665" s="70">
        <v>45991</v>
      </c>
      <c r="AC665" s="49">
        <f t="shared" si="50"/>
        <v>109</v>
      </c>
      <c r="AD665" s="65">
        <v>0</v>
      </c>
      <c r="AE665" s="68">
        <v>0</v>
      </c>
      <c r="AF665" s="65">
        <v>0</v>
      </c>
      <c r="AG665" s="77" t="s">
        <v>89</v>
      </c>
      <c r="AH665" s="49">
        <f t="shared" si="51"/>
        <v>0</v>
      </c>
      <c r="AI665" s="65">
        <v>0</v>
      </c>
      <c r="AJ665" s="68">
        <v>0</v>
      </c>
      <c r="AK665" s="65" t="s">
        <v>89</v>
      </c>
      <c r="AL665" s="78" t="s">
        <v>89</v>
      </c>
      <c r="AM665" s="65">
        <v>0</v>
      </c>
      <c r="AN665" s="78" t="s">
        <v>89</v>
      </c>
      <c r="AO665" s="78" t="s">
        <v>89</v>
      </c>
      <c r="AP665" s="78" t="s">
        <v>89</v>
      </c>
      <c r="AQ665" s="49">
        <f t="shared" si="52"/>
        <v>0</v>
      </c>
      <c r="AR665" s="49">
        <f>+L665+AE665-AJ665</f>
        <v>11361600</v>
      </c>
      <c r="AS665" s="65" t="s">
        <v>90</v>
      </c>
      <c r="AT665" s="68">
        <v>0</v>
      </c>
      <c r="AU665" s="65" t="s">
        <v>90</v>
      </c>
      <c r="AV665" s="68">
        <v>0</v>
      </c>
      <c r="AW665" s="75" t="s">
        <v>89</v>
      </c>
      <c r="AX665" s="224">
        <v>0</v>
      </c>
      <c r="AY665" s="79">
        <f t="shared" si="53"/>
        <v>11361600</v>
      </c>
      <c r="AZ665" s="223">
        <f t="shared" si="54"/>
        <v>0</v>
      </c>
      <c r="BA665" s="74">
        <v>0</v>
      </c>
      <c r="BB665" s="75" t="s">
        <v>89</v>
      </c>
      <c r="BC665" s="65" t="s">
        <v>108</v>
      </c>
      <c r="BD665" s="400" t="s">
        <v>4853</v>
      </c>
      <c r="BE665" s="221" t="s">
        <v>87</v>
      </c>
      <c r="BF665" s="221" t="s">
        <v>87</v>
      </c>
    </row>
    <row r="666" spans="2:58" x14ac:dyDescent="0.25">
      <c r="B666" s="221">
        <v>2025</v>
      </c>
      <c r="C666" s="221">
        <v>891780111</v>
      </c>
      <c r="D666" s="221" t="s">
        <v>78</v>
      </c>
      <c r="E666" s="49" t="s">
        <v>4852</v>
      </c>
      <c r="F666" s="65" t="s">
        <v>4851</v>
      </c>
      <c r="G666" s="65">
        <v>0</v>
      </c>
      <c r="H666" s="65" t="s">
        <v>81</v>
      </c>
      <c r="I666" s="65" t="s">
        <v>3368</v>
      </c>
      <c r="J666" s="67" t="s">
        <v>83</v>
      </c>
      <c r="K666" s="66" t="s">
        <v>3619</v>
      </c>
      <c r="L666" s="68">
        <v>11361600</v>
      </c>
      <c r="M666" s="65" t="s">
        <v>85</v>
      </c>
      <c r="N666" s="66" t="s">
        <v>4850</v>
      </c>
      <c r="O666" s="66">
        <v>1143365948</v>
      </c>
      <c r="P666" s="66">
        <v>1707</v>
      </c>
      <c r="Q666" s="70">
        <v>45870</v>
      </c>
      <c r="R666" s="66">
        <v>7490134800</v>
      </c>
      <c r="S666" s="70">
        <v>45882</v>
      </c>
      <c r="T666" s="68">
        <v>11361600</v>
      </c>
      <c r="U666" s="68">
        <v>28061</v>
      </c>
      <c r="V666" s="65" t="s">
        <v>87</v>
      </c>
      <c r="W666" s="68">
        <v>1082939683</v>
      </c>
      <c r="X666" s="67" t="s">
        <v>3365</v>
      </c>
      <c r="Y666" s="70">
        <v>45882</v>
      </c>
      <c r="Z666" s="70">
        <v>45882</v>
      </c>
      <c r="AA666" s="70" t="s">
        <v>89</v>
      </c>
      <c r="AB666" s="70">
        <v>45991</v>
      </c>
      <c r="AC666" s="49">
        <f t="shared" si="50"/>
        <v>109</v>
      </c>
      <c r="AD666" s="65">
        <v>0</v>
      </c>
      <c r="AE666" s="68">
        <v>0</v>
      </c>
      <c r="AF666" s="65">
        <v>0</v>
      </c>
      <c r="AG666" s="77" t="s">
        <v>89</v>
      </c>
      <c r="AH666" s="49">
        <f t="shared" si="51"/>
        <v>0</v>
      </c>
      <c r="AI666" s="65">
        <v>0</v>
      </c>
      <c r="AJ666" s="68">
        <v>0</v>
      </c>
      <c r="AK666" s="65" t="s">
        <v>89</v>
      </c>
      <c r="AL666" s="78" t="s">
        <v>89</v>
      </c>
      <c r="AM666" s="65">
        <v>0</v>
      </c>
      <c r="AN666" s="78" t="s">
        <v>89</v>
      </c>
      <c r="AO666" s="78" t="s">
        <v>89</v>
      </c>
      <c r="AP666" s="78" t="s">
        <v>89</v>
      </c>
      <c r="AQ666" s="49">
        <f t="shared" si="52"/>
        <v>0</v>
      </c>
      <c r="AR666" s="49">
        <f>+L666+AE666-AJ666</f>
        <v>11361600</v>
      </c>
      <c r="AS666" s="65" t="s">
        <v>90</v>
      </c>
      <c r="AT666" s="68">
        <v>0</v>
      </c>
      <c r="AU666" s="65" t="s">
        <v>90</v>
      </c>
      <c r="AV666" s="68">
        <v>0</v>
      </c>
      <c r="AW666" s="75" t="s">
        <v>89</v>
      </c>
      <c r="AX666" s="224">
        <v>0</v>
      </c>
      <c r="AY666" s="79">
        <f t="shared" si="53"/>
        <v>11361600</v>
      </c>
      <c r="AZ666" s="223">
        <f t="shared" si="54"/>
        <v>0</v>
      </c>
      <c r="BA666" s="74">
        <v>0</v>
      </c>
      <c r="BB666" s="75" t="s">
        <v>89</v>
      </c>
      <c r="BC666" s="65" t="s">
        <v>108</v>
      </c>
      <c r="BD666" s="400" t="s">
        <v>4849</v>
      </c>
      <c r="BE666" s="221" t="s">
        <v>87</v>
      </c>
      <c r="BF666" s="221" t="s">
        <v>87</v>
      </c>
    </row>
    <row r="667" spans="2:58" x14ac:dyDescent="0.25">
      <c r="B667" s="221">
        <v>2025</v>
      </c>
      <c r="C667" s="221">
        <v>891780111</v>
      </c>
      <c r="D667" s="221" t="s">
        <v>78</v>
      </c>
      <c r="E667" s="49" t="s">
        <v>4848</v>
      </c>
      <c r="F667" s="65" t="s">
        <v>4847</v>
      </c>
      <c r="G667" s="65">
        <v>0</v>
      </c>
      <c r="H667" s="65" t="s">
        <v>81</v>
      </c>
      <c r="I667" s="65" t="s">
        <v>3368</v>
      </c>
      <c r="J667" s="67" t="s">
        <v>83</v>
      </c>
      <c r="K667" s="66" t="s">
        <v>3497</v>
      </c>
      <c r="L667" s="68">
        <v>11361600</v>
      </c>
      <c r="M667" s="65" t="s">
        <v>85</v>
      </c>
      <c r="N667" s="66" t="s">
        <v>4846</v>
      </c>
      <c r="O667" s="66">
        <v>1048219860</v>
      </c>
      <c r="P667" s="66">
        <v>1707</v>
      </c>
      <c r="Q667" s="70">
        <v>45870</v>
      </c>
      <c r="R667" s="66">
        <v>7490134800</v>
      </c>
      <c r="S667" s="70">
        <v>45882</v>
      </c>
      <c r="T667" s="68">
        <v>11361600</v>
      </c>
      <c r="U667" s="68">
        <v>28060</v>
      </c>
      <c r="V667" s="65" t="s">
        <v>87</v>
      </c>
      <c r="W667" s="68">
        <v>1082939683</v>
      </c>
      <c r="X667" s="67" t="s">
        <v>3365</v>
      </c>
      <c r="Y667" s="70">
        <v>45882</v>
      </c>
      <c r="Z667" s="70">
        <v>45882</v>
      </c>
      <c r="AA667" s="70" t="s">
        <v>89</v>
      </c>
      <c r="AB667" s="70">
        <v>45991</v>
      </c>
      <c r="AC667" s="49">
        <f t="shared" si="50"/>
        <v>109</v>
      </c>
      <c r="AD667" s="65">
        <v>0</v>
      </c>
      <c r="AE667" s="68">
        <v>0</v>
      </c>
      <c r="AF667" s="65">
        <v>0</v>
      </c>
      <c r="AG667" s="77" t="s">
        <v>89</v>
      </c>
      <c r="AH667" s="49">
        <f t="shared" si="51"/>
        <v>0</v>
      </c>
      <c r="AI667" s="65">
        <v>0</v>
      </c>
      <c r="AJ667" s="68">
        <v>0</v>
      </c>
      <c r="AK667" s="65" t="s">
        <v>89</v>
      </c>
      <c r="AL667" s="78" t="s">
        <v>89</v>
      </c>
      <c r="AM667" s="65">
        <v>0</v>
      </c>
      <c r="AN667" s="78" t="s">
        <v>89</v>
      </c>
      <c r="AO667" s="78" t="s">
        <v>89</v>
      </c>
      <c r="AP667" s="78" t="s">
        <v>89</v>
      </c>
      <c r="AQ667" s="49">
        <f t="shared" si="52"/>
        <v>0</v>
      </c>
      <c r="AR667" s="49">
        <f>+L667+AE667-AJ667</f>
        <v>11361600</v>
      </c>
      <c r="AS667" s="65" t="s">
        <v>90</v>
      </c>
      <c r="AT667" s="68">
        <v>0</v>
      </c>
      <c r="AU667" s="65" t="s">
        <v>90</v>
      </c>
      <c r="AV667" s="68">
        <v>0</v>
      </c>
      <c r="AW667" s="75" t="s">
        <v>89</v>
      </c>
      <c r="AX667" s="224">
        <v>0</v>
      </c>
      <c r="AY667" s="79">
        <f t="shared" si="53"/>
        <v>11361600</v>
      </c>
      <c r="AZ667" s="223">
        <f t="shared" si="54"/>
        <v>0</v>
      </c>
      <c r="BA667" s="74">
        <v>0</v>
      </c>
      <c r="BB667" s="75" t="s">
        <v>89</v>
      </c>
      <c r="BC667" s="65" t="s">
        <v>108</v>
      </c>
      <c r="BD667" s="400" t="s">
        <v>4845</v>
      </c>
      <c r="BE667" s="221" t="s">
        <v>87</v>
      </c>
      <c r="BF667" s="221" t="s">
        <v>87</v>
      </c>
    </row>
    <row r="668" spans="2:58" x14ac:dyDescent="0.25">
      <c r="B668" s="221">
        <v>2025</v>
      </c>
      <c r="C668" s="221">
        <v>891780111</v>
      </c>
      <c r="D668" s="221" t="s">
        <v>78</v>
      </c>
      <c r="E668" s="49" t="s">
        <v>4844</v>
      </c>
      <c r="F668" s="65" t="s">
        <v>4843</v>
      </c>
      <c r="G668" s="65">
        <v>0</v>
      </c>
      <c r="H668" s="65" t="s">
        <v>81</v>
      </c>
      <c r="I668" s="65" t="s">
        <v>3368</v>
      </c>
      <c r="J668" s="67" t="s">
        <v>83</v>
      </c>
      <c r="K668" s="66" t="s">
        <v>3497</v>
      </c>
      <c r="L668" s="68">
        <v>11361600</v>
      </c>
      <c r="M668" s="65" t="s">
        <v>85</v>
      </c>
      <c r="N668" s="66" t="s">
        <v>4842</v>
      </c>
      <c r="O668" s="66">
        <v>1047348476</v>
      </c>
      <c r="P668" s="66">
        <v>1707</v>
      </c>
      <c r="Q668" s="70">
        <v>45870</v>
      </c>
      <c r="R668" s="66">
        <v>7490134800</v>
      </c>
      <c r="S668" s="70">
        <v>45882</v>
      </c>
      <c r="T668" s="68">
        <v>11361600</v>
      </c>
      <c r="U668" s="68">
        <v>28059</v>
      </c>
      <c r="V668" s="65" t="s">
        <v>87</v>
      </c>
      <c r="W668" s="68">
        <v>1082939683</v>
      </c>
      <c r="X668" s="67" t="s">
        <v>3365</v>
      </c>
      <c r="Y668" s="70">
        <v>45882</v>
      </c>
      <c r="Z668" s="70">
        <v>45882</v>
      </c>
      <c r="AA668" s="70" t="s">
        <v>89</v>
      </c>
      <c r="AB668" s="70">
        <v>45991</v>
      </c>
      <c r="AC668" s="49">
        <f t="shared" si="50"/>
        <v>109</v>
      </c>
      <c r="AD668" s="65">
        <v>0</v>
      </c>
      <c r="AE668" s="68">
        <v>0</v>
      </c>
      <c r="AF668" s="65">
        <v>0</v>
      </c>
      <c r="AG668" s="77" t="s">
        <v>89</v>
      </c>
      <c r="AH668" s="49">
        <f t="shared" si="51"/>
        <v>0</v>
      </c>
      <c r="AI668" s="65">
        <v>0</v>
      </c>
      <c r="AJ668" s="68">
        <v>0</v>
      </c>
      <c r="AK668" s="65" t="s">
        <v>89</v>
      </c>
      <c r="AL668" s="78" t="s">
        <v>89</v>
      </c>
      <c r="AM668" s="65">
        <v>0</v>
      </c>
      <c r="AN668" s="78" t="s">
        <v>89</v>
      </c>
      <c r="AO668" s="78" t="s">
        <v>89</v>
      </c>
      <c r="AP668" s="78" t="s">
        <v>89</v>
      </c>
      <c r="AQ668" s="49">
        <f t="shared" si="52"/>
        <v>0</v>
      </c>
      <c r="AR668" s="49">
        <f>+L668+AE668-AJ668</f>
        <v>11361600</v>
      </c>
      <c r="AS668" s="65" t="s">
        <v>90</v>
      </c>
      <c r="AT668" s="68">
        <v>0</v>
      </c>
      <c r="AU668" s="65" t="s">
        <v>90</v>
      </c>
      <c r="AV668" s="68">
        <v>0</v>
      </c>
      <c r="AW668" s="75" t="s">
        <v>89</v>
      </c>
      <c r="AX668" s="224">
        <v>0</v>
      </c>
      <c r="AY668" s="79">
        <f t="shared" si="53"/>
        <v>11361600</v>
      </c>
      <c r="AZ668" s="223">
        <f t="shared" si="54"/>
        <v>0</v>
      </c>
      <c r="BA668" s="74">
        <v>0</v>
      </c>
      <c r="BB668" s="75" t="s">
        <v>89</v>
      </c>
      <c r="BC668" s="65" t="s">
        <v>108</v>
      </c>
      <c r="BD668" s="400" t="s">
        <v>4841</v>
      </c>
      <c r="BE668" s="221" t="s">
        <v>87</v>
      </c>
      <c r="BF668" s="221" t="s">
        <v>87</v>
      </c>
    </row>
    <row r="669" spans="2:58" x14ac:dyDescent="0.25">
      <c r="B669" s="221">
        <v>2025</v>
      </c>
      <c r="C669" s="221">
        <v>891780111</v>
      </c>
      <c r="D669" s="221" t="s">
        <v>78</v>
      </c>
      <c r="E669" s="49" t="s">
        <v>4840</v>
      </c>
      <c r="F669" s="65" t="s">
        <v>4839</v>
      </c>
      <c r="G669" s="65">
        <v>0</v>
      </c>
      <c r="H669" s="65" t="s">
        <v>81</v>
      </c>
      <c r="I669" s="65" t="s">
        <v>3368</v>
      </c>
      <c r="J669" s="67" t="s">
        <v>83</v>
      </c>
      <c r="K669" s="66" t="s">
        <v>3497</v>
      </c>
      <c r="L669" s="68">
        <v>11361600</v>
      </c>
      <c r="M669" s="65" t="s">
        <v>85</v>
      </c>
      <c r="N669" s="66" t="s">
        <v>4838</v>
      </c>
      <c r="O669" s="66">
        <v>92670440</v>
      </c>
      <c r="P669" s="66">
        <v>1707</v>
      </c>
      <c r="Q669" s="70">
        <v>45870</v>
      </c>
      <c r="R669" s="66">
        <v>7490134800</v>
      </c>
      <c r="S669" s="70">
        <v>45882</v>
      </c>
      <c r="T669" s="68">
        <v>11361600</v>
      </c>
      <c r="U669" s="68">
        <v>28058</v>
      </c>
      <c r="V669" s="65" t="s">
        <v>87</v>
      </c>
      <c r="W669" s="68">
        <v>1082939683</v>
      </c>
      <c r="X669" s="67" t="s">
        <v>3365</v>
      </c>
      <c r="Y669" s="70">
        <v>45882</v>
      </c>
      <c r="Z669" s="70">
        <v>45882</v>
      </c>
      <c r="AA669" s="70" t="s">
        <v>89</v>
      </c>
      <c r="AB669" s="70">
        <v>45991</v>
      </c>
      <c r="AC669" s="49">
        <f t="shared" si="50"/>
        <v>109</v>
      </c>
      <c r="AD669" s="65">
        <v>0</v>
      </c>
      <c r="AE669" s="68">
        <v>0</v>
      </c>
      <c r="AF669" s="65">
        <v>0</v>
      </c>
      <c r="AG669" s="77" t="s">
        <v>89</v>
      </c>
      <c r="AH669" s="49">
        <f t="shared" si="51"/>
        <v>0</v>
      </c>
      <c r="AI669" s="65">
        <v>0</v>
      </c>
      <c r="AJ669" s="68">
        <v>0</v>
      </c>
      <c r="AK669" s="65" t="s">
        <v>89</v>
      </c>
      <c r="AL669" s="78" t="s">
        <v>89</v>
      </c>
      <c r="AM669" s="65">
        <v>0</v>
      </c>
      <c r="AN669" s="78" t="s">
        <v>89</v>
      </c>
      <c r="AO669" s="78" t="s">
        <v>89</v>
      </c>
      <c r="AP669" s="78" t="s">
        <v>89</v>
      </c>
      <c r="AQ669" s="49">
        <f t="shared" si="52"/>
        <v>0</v>
      </c>
      <c r="AR669" s="49">
        <f>+L669+AE669-AJ669</f>
        <v>11361600</v>
      </c>
      <c r="AS669" s="65" t="s">
        <v>90</v>
      </c>
      <c r="AT669" s="68">
        <v>0</v>
      </c>
      <c r="AU669" s="65" t="s">
        <v>90</v>
      </c>
      <c r="AV669" s="68">
        <v>0</v>
      </c>
      <c r="AW669" s="75" t="s">
        <v>89</v>
      </c>
      <c r="AX669" s="224">
        <v>0</v>
      </c>
      <c r="AY669" s="79">
        <f t="shared" si="53"/>
        <v>11361600</v>
      </c>
      <c r="AZ669" s="223">
        <f t="shared" si="54"/>
        <v>0</v>
      </c>
      <c r="BA669" s="74">
        <v>0</v>
      </c>
      <c r="BB669" s="75" t="s">
        <v>89</v>
      </c>
      <c r="BC669" s="65" t="s">
        <v>108</v>
      </c>
      <c r="BD669" s="400" t="s">
        <v>4837</v>
      </c>
      <c r="BE669" s="221" t="s">
        <v>87</v>
      </c>
      <c r="BF669" s="221" t="s">
        <v>87</v>
      </c>
    </row>
    <row r="670" spans="2:58" x14ac:dyDescent="0.25">
      <c r="B670" s="221">
        <v>2025</v>
      </c>
      <c r="C670" s="221">
        <v>891780111</v>
      </c>
      <c r="D670" s="221" t="s">
        <v>78</v>
      </c>
      <c r="E670" s="49" t="s">
        <v>4836</v>
      </c>
      <c r="F670" s="65" t="s">
        <v>4835</v>
      </c>
      <c r="G670" s="65">
        <v>0</v>
      </c>
      <c r="H670" s="65" t="s">
        <v>81</v>
      </c>
      <c r="I670" s="65" t="s">
        <v>3368</v>
      </c>
      <c r="J670" s="67" t="s">
        <v>83</v>
      </c>
      <c r="K670" s="66" t="s">
        <v>3770</v>
      </c>
      <c r="L670" s="68">
        <v>11361600</v>
      </c>
      <c r="M670" s="65" t="s">
        <v>85</v>
      </c>
      <c r="N670" s="66" t="s">
        <v>4834</v>
      </c>
      <c r="O670" s="66">
        <v>72178822</v>
      </c>
      <c r="P670" s="66">
        <v>1707</v>
      </c>
      <c r="Q670" s="70">
        <v>45870</v>
      </c>
      <c r="R670" s="66">
        <v>7490134800</v>
      </c>
      <c r="S670" s="70">
        <v>45882</v>
      </c>
      <c r="T670" s="68">
        <v>11361600</v>
      </c>
      <c r="U670" s="68">
        <v>28052</v>
      </c>
      <c r="V670" s="65" t="s">
        <v>87</v>
      </c>
      <c r="W670" s="68">
        <v>1082939683</v>
      </c>
      <c r="X670" s="67" t="s">
        <v>3365</v>
      </c>
      <c r="Y670" s="70">
        <v>45882</v>
      </c>
      <c r="Z670" s="70">
        <v>45882</v>
      </c>
      <c r="AA670" s="70" t="s">
        <v>89</v>
      </c>
      <c r="AB670" s="70">
        <v>45991</v>
      </c>
      <c r="AC670" s="49">
        <f t="shared" si="50"/>
        <v>109</v>
      </c>
      <c r="AD670" s="65">
        <v>0</v>
      </c>
      <c r="AE670" s="68">
        <v>0</v>
      </c>
      <c r="AF670" s="65">
        <v>0</v>
      </c>
      <c r="AG670" s="77" t="s">
        <v>89</v>
      </c>
      <c r="AH670" s="49">
        <f t="shared" si="51"/>
        <v>0</v>
      </c>
      <c r="AI670" s="65">
        <v>0</v>
      </c>
      <c r="AJ670" s="68">
        <v>0</v>
      </c>
      <c r="AK670" s="65" t="s">
        <v>89</v>
      </c>
      <c r="AL670" s="78" t="s">
        <v>89</v>
      </c>
      <c r="AM670" s="65">
        <v>0</v>
      </c>
      <c r="AN670" s="78" t="s">
        <v>89</v>
      </c>
      <c r="AO670" s="78" t="s">
        <v>89</v>
      </c>
      <c r="AP670" s="78" t="s">
        <v>89</v>
      </c>
      <c r="AQ670" s="49">
        <f t="shared" si="52"/>
        <v>0</v>
      </c>
      <c r="AR670" s="49">
        <f>+L670+AE670-AJ670</f>
        <v>11361600</v>
      </c>
      <c r="AS670" s="65" t="s">
        <v>90</v>
      </c>
      <c r="AT670" s="68">
        <v>0</v>
      </c>
      <c r="AU670" s="65" t="s">
        <v>90</v>
      </c>
      <c r="AV670" s="68">
        <v>0</v>
      </c>
      <c r="AW670" s="75" t="s">
        <v>89</v>
      </c>
      <c r="AX670" s="224">
        <v>0</v>
      </c>
      <c r="AY670" s="79">
        <f t="shared" si="53"/>
        <v>11361600</v>
      </c>
      <c r="AZ670" s="223">
        <f t="shared" si="54"/>
        <v>0</v>
      </c>
      <c r="BA670" s="74">
        <v>0</v>
      </c>
      <c r="BB670" s="75" t="s">
        <v>89</v>
      </c>
      <c r="BC670" s="65" t="s">
        <v>108</v>
      </c>
      <c r="BD670" s="400" t="s">
        <v>4833</v>
      </c>
      <c r="BE670" s="221" t="s">
        <v>87</v>
      </c>
      <c r="BF670" s="221" t="s">
        <v>87</v>
      </c>
    </row>
    <row r="671" spans="2:58" x14ac:dyDescent="0.25">
      <c r="B671" s="221">
        <v>2025</v>
      </c>
      <c r="C671" s="221">
        <v>891780111</v>
      </c>
      <c r="D671" s="221" t="s">
        <v>78</v>
      </c>
      <c r="E671" s="49" t="s">
        <v>4832</v>
      </c>
      <c r="F671" s="65" t="s">
        <v>4831</v>
      </c>
      <c r="G671" s="65">
        <v>0</v>
      </c>
      <c r="H671" s="65" t="s">
        <v>81</v>
      </c>
      <c r="I671" s="65" t="s">
        <v>3368</v>
      </c>
      <c r="J671" s="67" t="s">
        <v>83</v>
      </c>
      <c r="K671" s="66" t="s">
        <v>3497</v>
      </c>
      <c r="L671" s="68">
        <v>11361600</v>
      </c>
      <c r="M671" s="65" t="s">
        <v>85</v>
      </c>
      <c r="N671" s="66" t="s">
        <v>4830</v>
      </c>
      <c r="O671" s="66">
        <v>1051657468</v>
      </c>
      <c r="P671" s="66">
        <v>1707</v>
      </c>
      <c r="Q671" s="70">
        <v>45870</v>
      </c>
      <c r="R671" s="66">
        <v>7490134800</v>
      </c>
      <c r="S671" s="70">
        <v>45882</v>
      </c>
      <c r="T671" s="68">
        <v>11361600</v>
      </c>
      <c r="U671" s="68">
        <v>28057</v>
      </c>
      <c r="V671" s="65" t="s">
        <v>87</v>
      </c>
      <c r="W671" s="68">
        <v>1082939683</v>
      </c>
      <c r="X671" s="67" t="s">
        <v>3365</v>
      </c>
      <c r="Y671" s="70">
        <v>45882</v>
      </c>
      <c r="Z671" s="70">
        <v>45882</v>
      </c>
      <c r="AA671" s="70" t="s">
        <v>89</v>
      </c>
      <c r="AB671" s="70">
        <v>45991</v>
      </c>
      <c r="AC671" s="49">
        <f t="shared" si="50"/>
        <v>109</v>
      </c>
      <c r="AD671" s="65">
        <v>0</v>
      </c>
      <c r="AE671" s="68">
        <v>0</v>
      </c>
      <c r="AF671" s="65">
        <v>0</v>
      </c>
      <c r="AG671" s="77" t="s">
        <v>89</v>
      </c>
      <c r="AH671" s="49">
        <f t="shared" si="51"/>
        <v>0</v>
      </c>
      <c r="AI671" s="65">
        <v>0</v>
      </c>
      <c r="AJ671" s="68">
        <v>0</v>
      </c>
      <c r="AK671" s="65" t="s">
        <v>89</v>
      </c>
      <c r="AL671" s="78" t="s">
        <v>89</v>
      </c>
      <c r="AM671" s="65">
        <v>0</v>
      </c>
      <c r="AN671" s="78" t="s">
        <v>89</v>
      </c>
      <c r="AO671" s="78" t="s">
        <v>89</v>
      </c>
      <c r="AP671" s="78" t="s">
        <v>89</v>
      </c>
      <c r="AQ671" s="49">
        <f t="shared" si="52"/>
        <v>0</v>
      </c>
      <c r="AR671" s="49">
        <f>+L671+AE671-AJ671</f>
        <v>11361600</v>
      </c>
      <c r="AS671" s="65" t="s">
        <v>90</v>
      </c>
      <c r="AT671" s="68">
        <v>0</v>
      </c>
      <c r="AU671" s="65" t="s">
        <v>90</v>
      </c>
      <c r="AV671" s="68">
        <v>0</v>
      </c>
      <c r="AW671" s="75" t="s">
        <v>89</v>
      </c>
      <c r="AX671" s="224">
        <v>0</v>
      </c>
      <c r="AY671" s="79">
        <f t="shared" si="53"/>
        <v>11361600</v>
      </c>
      <c r="AZ671" s="223">
        <f t="shared" si="54"/>
        <v>0</v>
      </c>
      <c r="BA671" s="74">
        <v>0</v>
      </c>
      <c r="BB671" s="75" t="s">
        <v>89</v>
      </c>
      <c r="BC671" s="65" t="s">
        <v>108</v>
      </c>
      <c r="BD671" s="400" t="s">
        <v>4829</v>
      </c>
      <c r="BE671" s="221" t="s">
        <v>87</v>
      </c>
      <c r="BF671" s="221" t="s">
        <v>87</v>
      </c>
    </row>
    <row r="672" spans="2:58" x14ac:dyDescent="0.25">
      <c r="B672" s="221">
        <v>2025</v>
      </c>
      <c r="C672" s="221">
        <v>891780111</v>
      </c>
      <c r="D672" s="221" t="s">
        <v>78</v>
      </c>
      <c r="E672" s="49" t="s">
        <v>4828</v>
      </c>
      <c r="F672" s="65" t="s">
        <v>4827</v>
      </c>
      <c r="G672" s="65">
        <v>0</v>
      </c>
      <c r="H672" s="65" t="s">
        <v>81</v>
      </c>
      <c r="I672" s="65" t="s">
        <v>3368</v>
      </c>
      <c r="J672" s="67" t="s">
        <v>83</v>
      </c>
      <c r="K672" s="66" t="s">
        <v>4826</v>
      </c>
      <c r="L672" s="68">
        <v>36500000</v>
      </c>
      <c r="M672" s="65" t="s">
        <v>85</v>
      </c>
      <c r="N672" s="66" t="s">
        <v>4825</v>
      </c>
      <c r="O672" s="66">
        <v>1082916287</v>
      </c>
      <c r="P672" s="66">
        <v>1698</v>
      </c>
      <c r="Q672" s="70">
        <v>45866</v>
      </c>
      <c r="R672" s="66">
        <v>219000000</v>
      </c>
      <c r="S672" s="70">
        <v>45882</v>
      </c>
      <c r="T672" s="68">
        <v>36500000</v>
      </c>
      <c r="U672" s="68">
        <v>28036</v>
      </c>
      <c r="V672" s="65" t="s">
        <v>87</v>
      </c>
      <c r="W672" s="68">
        <v>16078654</v>
      </c>
      <c r="X672" s="67" t="s">
        <v>1398</v>
      </c>
      <c r="Y672" s="70">
        <v>45882</v>
      </c>
      <c r="Z672" s="70">
        <v>45882</v>
      </c>
      <c r="AA672" s="70" t="s">
        <v>89</v>
      </c>
      <c r="AB672" s="70">
        <v>46011</v>
      </c>
      <c r="AC672" s="49">
        <f t="shared" si="50"/>
        <v>129</v>
      </c>
      <c r="AD672" s="65">
        <v>0</v>
      </c>
      <c r="AE672" s="68">
        <v>0</v>
      </c>
      <c r="AF672" s="65">
        <v>0</v>
      </c>
      <c r="AG672" s="77" t="s">
        <v>89</v>
      </c>
      <c r="AH672" s="49">
        <f t="shared" si="51"/>
        <v>0</v>
      </c>
      <c r="AI672" s="65">
        <v>0</v>
      </c>
      <c r="AJ672" s="68">
        <v>0</v>
      </c>
      <c r="AK672" s="65" t="s">
        <v>89</v>
      </c>
      <c r="AL672" s="78" t="s">
        <v>89</v>
      </c>
      <c r="AM672" s="65">
        <v>0</v>
      </c>
      <c r="AN672" s="78" t="s">
        <v>89</v>
      </c>
      <c r="AO672" s="78" t="s">
        <v>89</v>
      </c>
      <c r="AP672" s="78" t="s">
        <v>89</v>
      </c>
      <c r="AQ672" s="49">
        <f t="shared" si="52"/>
        <v>0</v>
      </c>
      <c r="AR672" s="49">
        <f>+L672+AE672-AJ672</f>
        <v>36500000</v>
      </c>
      <c r="AS672" s="65" t="s">
        <v>90</v>
      </c>
      <c r="AT672" s="68">
        <v>0</v>
      </c>
      <c r="AU672" s="65" t="s">
        <v>90</v>
      </c>
      <c r="AV672" s="68">
        <v>0</v>
      </c>
      <c r="AW672" s="75" t="s">
        <v>89</v>
      </c>
      <c r="AX672" s="224">
        <v>0</v>
      </c>
      <c r="AY672" s="79">
        <f t="shared" si="53"/>
        <v>36500000</v>
      </c>
      <c r="AZ672" s="223">
        <f t="shared" si="54"/>
        <v>0</v>
      </c>
      <c r="BA672" s="74">
        <v>0</v>
      </c>
      <c r="BB672" s="75" t="s">
        <v>89</v>
      </c>
      <c r="BC672" s="65" t="s">
        <v>108</v>
      </c>
      <c r="BD672" s="400" t="s">
        <v>4824</v>
      </c>
      <c r="BE672" s="221" t="s">
        <v>87</v>
      </c>
      <c r="BF672" s="221" t="s">
        <v>87</v>
      </c>
    </row>
    <row r="673" spans="2:58" x14ac:dyDescent="0.25">
      <c r="B673" s="221">
        <v>2025</v>
      </c>
      <c r="C673" s="221">
        <v>891780111</v>
      </c>
      <c r="D673" s="221" t="s">
        <v>78</v>
      </c>
      <c r="E673" s="49" t="s">
        <v>4823</v>
      </c>
      <c r="F673" s="65" t="s">
        <v>4822</v>
      </c>
      <c r="G673" s="65">
        <v>0</v>
      </c>
      <c r="H673" s="65" t="s">
        <v>81</v>
      </c>
      <c r="I673" s="65" t="s">
        <v>3368</v>
      </c>
      <c r="J673" s="67" t="s">
        <v>83</v>
      </c>
      <c r="K673" s="66" t="s">
        <v>3367</v>
      </c>
      <c r="L673" s="68">
        <v>11361600</v>
      </c>
      <c r="M673" s="65" t="s">
        <v>85</v>
      </c>
      <c r="N673" s="66" t="s">
        <v>4821</v>
      </c>
      <c r="O673" s="66">
        <v>1124507450</v>
      </c>
      <c r="P673" s="66">
        <v>1707</v>
      </c>
      <c r="Q673" s="70">
        <v>45870</v>
      </c>
      <c r="R673" s="66">
        <v>7490134800</v>
      </c>
      <c r="S673" s="70">
        <v>45882</v>
      </c>
      <c r="T673" s="68">
        <v>11361600</v>
      </c>
      <c r="U673" s="68">
        <v>28088</v>
      </c>
      <c r="V673" s="65" t="s">
        <v>87</v>
      </c>
      <c r="W673" s="68">
        <v>1082939683</v>
      </c>
      <c r="X673" s="67" t="s">
        <v>3365</v>
      </c>
      <c r="Y673" s="70">
        <v>45882</v>
      </c>
      <c r="Z673" s="70">
        <v>45882</v>
      </c>
      <c r="AA673" s="70" t="s">
        <v>89</v>
      </c>
      <c r="AB673" s="70">
        <v>45991</v>
      </c>
      <c r="AC673" s="49">
        <f t="shared" si="50"/>
        <v>109</v>
      </c>
      <c r="AD673" s="65">
        <v>0</v>
      </c>
      <c r="AE673" s="68">
        <v>0</v>
      </c>
      <c r="AF673" s="65">
        <v>0</v>
      </c>
      <c r="AG673" s="77" t="s">
        <v>89</v>
      </c>
      <c r="AH673" s="49">
        <f t="shared" si="51"/>
        <v>0</v>
      </c>
      <c r="AI673" s="65">
        <v>0</v>
      </c>
      <c r="AJ673" s="68">
        <v>0</v>
      </c>
      <c r="AK673" s="65" t="s">
        <v>89</v>
      </c>
      <c r="AL673" s="78" t="s">
        <v>89</v>
      </c>
      <c r="AM673" s="65">
        <v>0</v>
      </c>
      <c r="AN673" s="78" t="s">
        <v>89</v>
      </c>
      <c r="AO673" s="78" t="s">
        <v>89</v>
      </c>
      <c r="AP673" s="78" t="s">
        <v>89</v>
      </c>
      <c r="AQ673" s="49">
        <f t="shared" si="52"/>
        <v>0</v>
      </c>
      <c r="AR673" s="49">
        <f>+L673+AE673-AJ673</f>
        <v>11361600</v>
      </c>
      <c r="AS673" s="65" t="s">
        <v>90</v>
      </c>
      <c r="AT673" s="68">
        <v>0</v>
      </c>
      <c r="AU673" s="65" t="s">
        <v>90</v>
      </c>
      <c r="AV673" s="68">
        <v>0</v>
      </c>
      <c r="AW673" s="75" t="s">
        <v>89</v>
      </c>
      <c r="AX673" s="224">
        <v>0</v>
      </c>
      <c r="AY673" s="79">
        <f t="shared" si="53"/>
        <v>11361600</v>
      </c>
      <c r="AZ673" s="223">
        <f t="shared" si="54"/>
        <v>0</v>
      </c>
      <c r="BA673" s="74">
        <v>0</v>
      </c>
      <c r="BB673" s="75" t="s">
        <v>89</v>
      </c>
      <c r="BC673" s="65" t="s">
        <v>108</v>
      </c>
      <c r="BD673" s="400" t="s">
        <v>4820</v>
      </c>
      <c r="BE673" s="221" t="s">
        <v>87</v>
      </c>
      <c r="BF673" s="221" t="s">
        <v>87</v>
      </c>
    </row>
    <row r="674" spans="2:58" x14ac:dyDescent="0.25">
      <c r="B674" s="221">
        <v>2025</v>
      </c>
      <c r="C674" s="221">
        <v>891780111</v>
      </c>
      <c r="D674" s="221" t="s">
        <v>78</v>
      </c>
      <c r="E674" s="49" t="s">
        <v>4819</v>
      </c>
      <c r="F674" s="65" t="s">
        <v>4818</v>
      </c>
      <c r="G674" s="65">
        <v>0</v>
      </c>
      <c r="H674" s="65" t="s">
        <v>81</v>
      </c>
      <c r="I674" s="65" t="s">
        <v>3368</v>
      </c>
      <c r="J674" s="67" t="s">
        <v>83</v>
      </c>
      <c r="K674" s="66" t="s">
        <v>3765</v>
      </c>
      <c r="L674" s="68">
        <v>11361600</v>
      </c>
      <c r="M674" s="65" t="s">
        <v>85</v>
      </c>
      <c r="N674" s="66" t="s">
        <v>4817</v>
      </c>
      <c r="O674" s="66">
        <v>36733497</v>
      </c>
      <c r="P674" s="66">
        <v>1707</v>
      </c>
      <c r="Q674" s="70">
        <v>45870</v>
      </c>
      <c r="R674" s="66">
        <v>7490134800</v>
      </c>
      <c r="S674" s="70">
        <v>45882</v>
      </c>
      <c r="T674" s="68">
        <v>11361600</v>
      </c>
      <c r="U674" s="68">
        <v>28087</v>
      </c>
      <c r="V674" s="65" t="s">
        <v>87</v>
      </c>
      <c r="W674" s="68">
        <v>1082939683</v>
      </c>
      <c r="X674" s="67" t="s">
        <v>3365</v>
      </c>
      <c r="Y674" s="70">
        <v>45882</v>
      </c>
      <c r="Z674" s="70">
        <v>45882</v>
      </c>
      <c r="AA674" s="70" t="s">
        <v>89</v>
      </c>
      <c r="AB674" s="70">
        <v>45991</v>
      </c>
      <c r="AC674" s="49">
        <f t="shared" si="50"/>
        <v>109</v>
      </c>
      <c r="AD674" s="65">
        <v>0</v>
      </c>
      <c r="AE674" s="68">
        <v>0</v>
      </c>
      <c r="AF674" s="65">
        <v>0</v>
      </c>
      <c r="AG674" s="77" t="s">
        <v>89</v>
      </c>
      <c r="AH674" s="49">
        <f t="shared" si="51"/>
        <v>0</v>
      </c>
      <c r="AI674" s="65">
        <v>0</v>
      </c>
      <c r="AJ674" s="68">
        <v>0</v>
      </c>
      <c r="AK674" s="65" t="s">
        <v>89</v>
      </c>
      <c r="AL674" s="78" t="s">
        <v>89</v>
      </c>
      <c r="AM674" s="65">
        <v>0</v>
      </c>
      <c r="AN674" s="78" t="s">
        <v>89</v>
      </c>
      <c r="AO674" s="78" t="s">
        <v>89</v>
      </c>
      <c r="AP674" s="78" t="s">
        <v>89</v>
      </c>
      <c r="AQ674" s="49">
        <f t="shared" si="52"/>
        <v>0</v>
      </c>
      <c r="AR674" s="49">
        <f>+L674+AE674-AJ674</f>
        <v>11361600</v>
      </c>
      <c r="AS674" s="65" t="s">
        <v>90</v>
      </c>
      <c r="AT674" s="68">
        <v>0</v>
      </c>
      <c r="AU674" s="65" t="s">
        <v>90</v>
      </c>
      <c r="AV674" s="68">
        <v>0</v>
      </c>
      <c r="AW674" s="75" t="s">
        <v>89</v>
      </c>
      <c r="AX674" s="224">
        <v>0</v>
      </c>
      <c r="AY674" s="79">
        <f t="shared" si="53"/>
        <v>11361600</v>
      </c>
      <c r="AZ674" s="223">
        <f t="shared" si="54"/>
        <v>0</v>
      </c>
      <c r="BA674" s="74">
        <v>0</v>
      </c>
      <c r="BB674" s="75" t="s">
        <v>89</v>
      </c>
      <c r="BC674" s="65" t="s">
        <v>108</v>
      </c>
      <c r="BD674" s="400" t="s">
        <v>4816</v>
      </c>
      <c r="BE674" s="221" t="s">
        <v>87</v>
      </c>
      <c r="BF674" s="221" t="s">
        <v>87</v>
      </c>
    </row>
    <row r="675" spans="2:58" x14ac:dyDescent="0.25">
      <c r="B675" s="221">
        <v>2025</v>
      </c>
      <c r="C675" s="221">
        <v>891780111</v>
      </c>
      <c r="D675" s="221" t="s">
        <v>78</v>
      </c>
      <c r="E675" s="49" t="s">
        <v>4815</v>
      </c>
      <c r="F675" s="65" t="s">
        <v>4814</v>
      </c>
      <c r="G675" s="65">
        <v>0</v>
      </c>
      <c r="H675" s="65" t="s">
        <v>81</v>
      </c>
      <c r="I675" s="65" t="s">
        <v>3368</v>
      </c>
      <c r="J675" s="67" t="s">
        <v>83</v>
      </c>
      <c r="K675" s="66" t="s">
        <v>3367</v>
      </c>
      <c r="L675" s="68">
        <v>11361600</v>
      </c>
      <c r="M675" s="65" t="s">
        <v>85</v>
      </c>
      <c r="N675" s="66" t="s">
        <v>4813</v>
      </c>
      <c r="O675" s="66">
        <v>3860298</v>
      </c>
      <c r="P675" s="66">
        <v>1707</v>
      </c>
      <c r="Q675" s="70">
        <v>45870</v>
      </c>
      <c r="R675" s="66">
        <v>7490134800</v>
      </c>
      <c r="S675" s="70">
        <v>45882</v>
      </c>
      <c r="T675" s="68">
        <v>11361600</v>
      </c>
      <c r="U675" s="68">
        <v>28086</v>
      </c>
      <c r="V675" s="65" t="s">
        <v>87</v>
      </c>
      <c r="W675" s="68">
        <v>1082939683</v>
      </c>
      <c r="X675" s="67" t="s">
        <v>3365</v>
      </c>
      <c r="Y675" s="70">
        <v>45882</v>
      </c>
      <c r="Z675" s="70">
        <v>45882</v>
      </c>
      <c r="AA675" s="70" t="s">
        <v>89</v>
      </c>
      <c r="AB675" s="70">
        <v>45991</v>
      </c>
      <c r="AC675" s="49">
        <f t="shared" si="50"/>
        <v>109</v>
      </c>
      <c r="AD675" s="65">
        <v>0</v>
      </c>
      <c r="AE675" s="68">
        <v>0</v>
      </c>
      <c r="AF675" s="65">
        <v>0</v>
      </c>
      <c r="AG675" s="77" t="s">
        <v>89</v>
      </c>
      <c r="AH675" s="49">
        <f t="shared" si="51"/>
        <v>0</v>
      </c>
      <c r="AI675" s="65">
        <v>0</v>
      </c>
      <c r="AJ675" s="68">
        <v>0</v>
      </c>
      <c r="AK675" s="65" t="s">
        <v>89</v>
      </c>
      <c r="AL675" s="78" t="s">
        <v>89</v>
      </c>
      <c r="AM675" s="65">
        <v>0</v>
      </c>
      <c r="AN675" s="78" t="s">
        <v>89</v>
      </c>
      <c r="AO675" s="78" t="s">
        <v>89</v>
      </c>
      <c r="AP675" s="78" t="s">
        <v>89</v>
      </c>
      <c r="AQ675" s="49">
        <f t="shared" si="52"/>
        <v>0</v>
      </c>
      <c r="AR675" s="49">
        <f>+L675+AE675-AJ675</f>
        <v>11361600</v>
      </c>
      <c r="AS675" s="65" t="s">
        <v>90</v>
      </c>
      <c r="AT675" s="68">
        <v>0</v>
      </c>
      <c r="AU675" s="65" t="s">
        <v>90</v>
      </c>
      <c r="AV675" s="68">
        <v>0</v>
      </c>
      <c r="AW675" s="75" t="s">
        <v>89</v>
      </c>
      <c r="AX675" s="224">
        <v>0</v>
      </c>
      <c r="AY675" s="79">
        <f t="shared" si="53"/>
        <v>11361600</v>
      </c>
      <c r="AZ675" s="223">
        <f t="shared" si="54"/>
        <v>0</v>
      </c>
      <c r="BA675" s="74">
        <v>0</v>
      </c>
      <c r="BB675" s="75" t="s">
        <v>89</v>
      </c>
      <c r="BC675" s="65" t="s">
        <v>108</v>
      </c>
      <c r="BD675" s="400" t="s">
        <v>4812</v>
      </c>
      <c r="BE675" s="221" t="s">
        <v>87</v>
      </c>
      <c r="BF675" s="221" t="s">
        <v>87</v>
      </c>
    </row>
    <row r="676" spans="2:58" x14ac:dyDescent="0.25">
      <c r="B676" s="221">
        <v>2025</v>
      </c>
      <c r="C676" s="221">
        <v>891780111</v>
      </c>
      <c r="D676" s="221" t="s">
        <v>78</v>
      </c>
      <c r="E676" s="49" t="s">
        <v>4811</v>
      </c>
      <c r="F676" s="65" t="s">
        <v>4810</v>
      </c>
      <c r="G676" s="65">
        <v>0</v>
      </c>
      <c r="H676" s="65" t="s">
        <v>81</v>
      </c>
      <c r="I676" s="65" t="s">
        <v>3368</v>
      </c>
      <c r="J676" s="67" t="s">
        <v>83</v>
      </c>
      <c r="K676" s="66" t="s">
        <v>4809</v>
      </c>
      <c r="L676" s="68">
        <v>11361600</v>
      </c>
      <c r="M676" s="65" t="s">
        <v>85</v>
      </c>
      <c r="N676" s="66" t="s">
        <v>4808</v>
      </c>
      <c r="O676" s="66">
        <v>32761037</v>
      </c>
      <c r="P676" s="66">
        <v>1707</v>
      </c>
      <c r="Q676" s="70">
        <v>45870</v>
      </c>
      <c r="R676" s="66">
        <v>7490134800</v>
      </c>
      <c r="S676" s="70">
        <v>45882</v>
      </c>
      <c r="T676" s="68">
        <v>11361600</v>
      </c>
      <c r="U676" s="68">
        <v>28085</v>
      </c>
      <c r="V676" s="65" t="s">
        <v>87</v>
      </c>
      <c r="W676" s="68">
        <v>1082939683</v>
      </c>
      <c r="X676" s="67" t="s">
        <v>3365</v>
      </c>
      <c r="Y676" s="70">
        <v>45882</v>
      </c>
      <c r="Z676" s="70">
        <v>45882</v>
      </c>
      <c r="AA676" s="70" t="s">
        <v>89</v>
      </c>
      <c r="AB676" s="70">
        <v>45991</v>
      </c>
      <c r="AC676" s="49">
        <f t="shared" si="50"/>
        <v>109</v>
      </c>
      <c r="AD676" s="65">
        <v>0</v>
      </c>
      <c r="AE676" s="68">
        <v>0</v>
      </c>
      <c r="AF676" s="65">
        <v>0</v>
      </c>
      <c r="AG676" s="77" t="s">
        <v>89</v>
      </c>
      <c r="AH676" s="49">
        <f t="shared" si="51"/>
        <v>0</v>
      </c>
      <c r="AI676" s="65">
        <v>0</v>
      </c>
      <c r="AJ676" s="68">
        <v>0</v>
      </c>
      <c r="AK676" s="65" t="s">
        <v>89</v>
      </c>
      <c r="AL676" s="78" t="s">
        <v>89</v>
      </c>
      <c r="AM676" s="65">
        <v>0</v>
      </c>
      <c r="AN676" s="78" t="s">
        <v>89</v>
      </c>
      <c r="AO676" s="78" t="s">
        <v>89</v>
      </c>
      <c r="AP676" s="78" t="s">
        <v>89</v>
      </c>
      <c r="AQ676" s="49">
        <f t="shared" si="52"/>
        <v>0</v>
      </c>
      <c r="AR676" s="49">
        <f>+L676+AE676-AJ676</f>
        <v>11361600</v>
      </c>
      <c r="AS676" s="65" t="s">
        <v>90</v>
      </c>
      <c r="AT676" s="68">
        <v>0</v>
      </c>
      <c r="AU676" s="65" t="s">
        <v>90</v>
      </c>
      <c r="AV676" s="68">
        <v>0</v>
      </c>
      <c r="AW676" s="75" t="s">
        <v>89</v>
      </c>
      <c r="AX676" s="224">
        <v>0</v>
      </c>
      <c r="AY676" s="79">
        <f t="shared" si="53"/>
        <v>11361600</v>
      </c>
      <c r="AZ676" s="223">
        <f t="shared" si="54"/>
        <v>0</v>
      </c>
      <c r="BA676" s="74">
        <v>0</v>
      </c>
      <c r="BB676" s="75" t="s">
        <v>89</v>
      </c>
      <c r="BC676" s="65" t="s">
        <v>108</v>
      </c>
      <c r="BD676" s="400" t="s">
        <v>4807</v>
      </c>
      <c r="BE676" s="221" t="s">
        <v>87</v>
      </c>
      <c r="BF676" s="221" t="s">
        <v>87</v>
      </c>
    </row>
    <row r="677" spans="2:58" x14ac:dyDescent="0.25">
      <c r="B677" s="221">
        <v>2025</v>
      </c>
      <c r="C677" s="221">
        <v>891780111</v>
      </c>
      <c r="D677" s="221" t="s">
        <v>78</v>
      </c>
      <c r="E677" s="49" t="s">
        <v>4806</v>
      </c>
      <c r="F677" s="65" t="s">
        <v>4805</v>
      </c>
      <c r="G677" s="65">
        <v>0</v>
      </c>
      <c r="H677" s="65" t="s">
        <v>81</v>
      </c>
      <c r="I677" s="65" t="s">
        <v>3368</v>
      </c>
      <c r="J677" s="67" t="s">
        <v>83</v>
      </c>
      <c r="K677" s="66" t="s">
        <v>4804</v>
      </c>
      <c r="L677" s="68">
        <v>5322982</v>
      </c>
      <c r="M677" s="65" t="s">
        <v>85</v>
      </c>
      <c r="N677" s="66" t="s">
        <v>4803</v>
      </c>
      <c r="O677" s="66">
        <v>1083024056</v>
      </c>
      <c r="P677" s="66">
        <v>1211</v>
      </c>
      <c r="Q677" s="70">
        <v>45807</v>
      </c>
      <c r="R677" s="66">
        <v>145102578</v>
      </c>
      <c r="S677" s="70">
        <v>45882</v>
      </c>
      <c r="T677" s="68">
        <v>5322982</v>
      </c>
      <c r="U677" s="68">
        <v>28096</v>
      </c>
      <c r="V677" s="65" t="s">
        <v>87</v>
      </c>
      <c r="W677" s="68">
        <v>79600056</v>
      </c>
      <c r="X677" s="67" t="s">
        <v>1652</v>
      </c>
      <c r="Y677" s="70">
        <v>45882</v>
      </c>
      <c r="Z677" s="70">
        <v>45882</v>
      </c>
      <c r="AA677" s="70" t="s">
        <v>89</v>
      </c>
      <c r="AB677" s="70">
        <v>45913</v>
      </c>
      <c r="AC677" s="49">
        <f t="shared" si="50"/>
        <v>31</v>
      </c>
      <c r="AD677" s="65">
        <v>0</v>
      </c>
      <c r="AE677" s="68">
        <v>0</v>
      </c>
      <c r="AF677" s="65">
        <v>0</v>
      </c>
      <c r="AG677" s="77" t="s">
        <v>89</v>
      </c>
      <c r="AH677" s="49">
        <f t="shared" si="51"/>
        <v>0</v>
      </c>
      <c r="AI677" s="65">
        <v>0</v>
      </c>
      <c r="AJ677" s="68">
        <v>0</v>
      </c>
      <c r="AK677" s="65" t="s">
        <v>89</v>
      </c>
      <c r="AL677" s="78" t="s">
        <v>89</v>
      </c>
      <c r="AM677" s="65">
        <v>0</v>
      </c>
      <c r="AN677" s="78" t="s">
        <v>89</v>
      </c>
      <c r="AO677" s="78" t="s">
        <v>89</v>
      </c>
      <c r="AP677" s="78" t="s">
        <v>89</v>
      </c>
      <c r="AQ677" s="49">
        <f t="shared" si="52"/>
        <v>0</v>
      </c>
      <c r="AR677" s="49">
        <f>+L677+AE677-AJ677</f>
        <v>5322982</v>
      </c>
      <c r="AS677" s="65" t="s">
        <v>90</v>
      </c>
      <c r="AT677" s="68">
        <v>0</v>
      </c>
      <c r="AU677" s="65" t="s">
        <v>90</v>
      </c>
      <c r="AV677" s="68">
        <v>0</v>
      </c>
      <c r="AW677" s="75" t="s">
        <v>89</v>
      </c>
      <c r="AX677" s="224">
        <v>0</v>
      </c>
      <c r="AY677" s="79">
        <f t="shared" si="53"/>
        <v>5322982</v>
      </c>
      <c r="AZ677" s="223">
        <f t="shared" si="54"/>
        <v>0</v>
      </c>
      <c r="BA677" s="74">
        <v>0</v>
      </c>
      <c r="BB677" s="75" t="s">
        <v>89</v>
      </c>
      <c r="BC677" s="65" t="s">
        <v>108</v>
      </c>
      <c r="BD677" s="400" t="s">
        <v>4802</v>
      </c>
      <c r="BE677" s="221" t="s">
        <v>87</v>
      </c>
      <c r="BF677" s="221" t="s">
        <v>87</v>
      </c>
    </row>
    <row r="678" spans="2:58" x14ac:dyDescent="0.25">
      <c r="B678" s="221">
        <v>2025</v>
      </c>
      <c r="C678" s="221">
        <v>891780111</v>
      </c>
      <c r="D678" s="221" t="s">
        <v>78</v>
      </c>
      <c r="E678" s="49" t="s">
        <v>4801</v>
      </c>
      <c r="F678" s="65" t="s">
        <v>4800</v>
      </c>
      <c r="G678" s="65">
        <v>0</v>
      </c>
      <c r="H678" s="65" t="s">
        <v>81</v>
      </c>
      <c r="I678" s="65" t="s">
        <v>3368</v>
      </c>
      <c r="J678" s="67" t="s">
        <v>83</v>
      </c>
      <c r="K678" s="66" t="s">
        <v>4799</v>
      </c>
      <c r="L678" s="68">
        <v>17899000</v>
      </c>
      <c r="M678" s="65" t="s">
        <v>85</v>
      </c>
      <c r="N678" s="66" t="s">
        <v>4798</v>
      </c>
      <c r="O678" s="66">
        <v>1004373834</v>
      </c>
      <c r="P678" s="66">
        <v>1137</v>
      </c>
      <c r="Q678" s="70">
        <v>45797</v>
      </c>
      <c r="R678" s="66">
        <v>654500000</v>
      </c>
      <c r="S678" s="70">
        <v>45882</v>
      </c>
      <c r="T678" s="68">
        <v>17899000</v>
      </c>
      <c r="U678" s="68">
        <v>28089</v>
      </c>
      <c r="V678" s="65" t="s">
        <v>87</v>
      </c>
      <c r="W678" s="68">
        <v>16078654</v>
      </c>
      <c r="X678" s="67" t="s">
        <v>1398</v>
      </c>
      <c r="Y678" s="70">
        <v>45882</v>
      </c>
      <c r="Z678" s="70">
        <v>45882</v>
      </c>
      <c r="AA678" s="70" t="s">
        <v>89</v>
      </c>
      <c r="AB678" s="70">
        <v>46015</v>
      </c>
      <c r="AC678" s="49">
        <f t="shared" si="50"/>
        <v>133</v>
      </c>
      <c r="AD678" s="65">
        <v>0</v>
      </c>
      <c r="AE678" s="68">
        <v>0</v>
      </c>
      <c r="AF678" s="65">
        <v>0</v>
      </c>
      <c r="AG678" s="77" t="s">
        <v>89</v>
      </c>
      <c r="AH678" s="49">
        <f t="shared" si="51"/>
        <v>0</v>
      </c>
      <c r="AI678" s="65">
        <v>0</v>
      </c>
      <c r="AJ678" s="68">
        <v>0</v>
      </c>
      <c r="AK678" s="65" t="s">
        <v>89</v>
      </c>
      <c r="AL678" s="78" t="s">
        <v>89</v>
      </c>
      <c r="AM678" s="65">
        <v>0</v>
      </c>
      <c r="AN678" s="78" t="s">
        <v>89</v>
      </c>
      <c r="AO678" s="78" t="s">
        <v>89</v>
      </c>
      <c r="AP678" s="78" t="s">
        <v>89</v>
      </c>
      <c r="AQ678" s="49">
        <f t="shared" si="52"/>
        <v>0</v>
      </c>
      <c r="AR678" s="49">
        <f>+L678+AE678-AJ678</f>
        <v>17899000</v>
      </c>
      <c r="AS678" s="65" t="s">
        <v>90</v>
      </c>
      <c r="AT678" s="68">
        <v>0</v>
      </c>
      <c r="AU678" s="65" t="s">
        <v>90</v>
      </c>
      <c r="AV678" s="68">
        <v>0</v>
      </c>
      <c r="AW678" s="75" t="s">
        <v>89</v>
      </c>
      <c r="AX678" s="224">
        <v>0</v>
      </c>
      <c r="AY678" s="79">
        <f t="shared" si="53"/>
        <v>17899000</v>
      </c>
      <c r="AZ678" s="223">
        <f t="shared" si="54"/>
        <v>0</v>
      </c>
      <c r="BA678" s="74">
        <v>0</v>
      </c>
      <c r="BB678" s="75" t="s">
        <v>89</v>
      </c>
      <c r="BC678" s="65" t="s">
        <v>108</v>
      </c>
      <c r="BD678" s="400" t="s">
        <v>4797</v>
      </c>
      <c r="BE678" s="221" t="s">
        <v>87</v>
      </c>
      <c r="BF678" s="221" t="s">
        <v>87</v>
      </c>
    </row>
    <row r="679" spans="2:58" x14ac:dyDescent="0.25">
      <c r="B679" s="221">
        <v>2025</v>
      </c>
      <c r="C679" s="221">
        <v>891780111</v>
      </c>
      <c r="D679" s="221" t="s">
        <v>78</v>
      </c>
      <c r="E679" s="49" t="s">
        <v>4796</v>
      </c>
      <c r="F679" s="65" t="s">
        <v>4795</v>
      </c>
      <c r="G679" s="65">
        <v>0</v>
      </c>
      <c r="H679" s="65" t="s">
        <v>81</v>
      </c>
      <c r="I679" s="65" t="s">
        <v>3368</v>
      </c>
      <c r="J679" s="67" t="s">
        <v>83</v>
      </c>
      <c r="K679" s="66" t="s">
        <v>3497</v>
      </c>
      <c r="L679" s="68">
        <v>11361600</v>
      </c>
      <c r="M679" s="65" t="s">
        <v>85</v>
      </c>
      <c r="N679" s="66" t="s">
        <v>4794</v>
      </c>
      <c r="O679" s="66">
        <v>1049564964</v>
      </c>
      <c r="P679" s="66">
        <v>1707</v>
      </c>
      <c r="Q679" s="70">
        <v>45870</v>
      </c>
      <c r="R679" s="66">
        <v>7490134800</v>
      </c>
      <c r="S679" s="70">
        <v>45882</v>
      </c>
      <c r="T679" s="68">
        <v>11361600</v>
      </c>
      <c r="U679" s="68">
        <v>28084</v>
      </c>
      <c r="V679" s="65" t="s">
        <v>87</v>
      </c>
      <c r="W679" s="68">
        <v>1082939683</v>
      </c>
      <c r="X679" s="67" t="s">
        <v>3365</v>
      </c>
      <c r="Y679" s="70">
        <v>45882</v>
      </c>
      <c r="Z679" s="70">
        <v>45882</v>
      </c>
      <c r="AA679" s="70" t="s">
        <v>89</v>
      </c>
      <c r="AB679" s="70">
        <v>45991</v>
      </c>
      <c r="AC679" s="49">
        <f t="shared" si="50"/>
        <v>109</v>
      </c>
      <c r="AD679" s="65">
        <v>0</v>
      </c>
      <c r="AE679" s="68">
        <v>0</v>
      </c>
      <c r="AF679" s="65">
        <v>0</v>
      </c>
      <c r="AG679" s="77" t="s">
        <v>89</v>
      </c>
      <c r="AH679" s="49">
        <f t="shared" si="51"/>
        <v>0</v>
      </c>
      <c r="AI679" s="65">
        <v>0</v>
      </c>
      <c r="AJ679" s="68">
        <v>0</v>
      </c>
      <c r="AK679" s="65" t="s">
        <v>89</v>
      </c>
      <c r="AL679" s="78" t="s">
        <v>89</v>
      </c>
      <c r="AM679" s="65">
        <v>0</v>
      </c>
      <c r="AN679" s="78" t="s">
        <v>89</v>
      </c>
      <c r="AO679" s="78" t="s">
        <v>89</v>
      </c>
      <c r="AP679" s="78" t="s">
        <v>89</v>
      </c>
      <c r="AQ679" s="49">
        <f t="shared" si="52"/>
        <v>0</v>
      </c>
      <c r="AR679" s="49">
        <f>+L679+AE679-AJ679</f>
        <v>11361600</v>
      </c>
      <c r="AS679" s="65" t="s">
        <v>90</v>
      </c>
      <c r="AT679" s="68">
        <v>0</v>
      </c>
      <c r="AU679" s="65" t="s">
        <v>90</v>
      </c>
      <c r="AV679" s="68">
        <v>0</v>
      </c>
      <c r="AW679" s="75" t="s">
        <v>89</v>
      </c>
      <c r="AX679" s="224">
        <v>0</v>
      </c>
      <c r="AY679" s="79">
        <f t="shared" si="53"/>
        <v>11361600</v>
      </c>
      <c r="AZ679" s="223">
        <f t="shared" si="54"/>
        <v>0</v>
      </c>
      <c r="BA679" s="74">
        <v>0</v>
      </c>
      <c r="BB679" s="75" t="s">
        <v>89</v>
      </c>
      <c r="BC679" s="65" t="s">
        <v>108</v>
      </c>
      <c r="BD679" s="400" t="s">
        <v>4793</v>
      </c>
      <c r="BE679" s="221" t="s">
        <v>87</v>
      </c>
      <c r="BF679" s="221" t="s">
        <v>87</v>
      </c>
    </row>
    <row r="680" spans="2:58" x14ac:dyDescent="0.25">
      <c r="B680" s="221">
        <v>2025</v>
      </c>
      <c r="C680" s="221">
        <v>891780111</v>
      </c>
      <c r="D680" s="221" t="s">
        <v>78</v>
      </c>
      <c r="E680" s="49" t="s">
        <v>4792</v>
      </c>
      <c r="F680" s="65" t="s">
        <v>4791</v>
      </c>
      <c r="G680" s="65">
        <v>0</v>
      </c>
      <c r="H680" s="65" t="s">
        <v>81</v>
      </c>
      <c r="I680" s="65" t="s">
        <v>3368</v>
      </c>
      <c r="J680" s="67" t="s">
        <v>83</v>
      </c>
      <c r="K680" s="66" t="s">
        <v>3462</v>
      </c>
      <c r="L680" s="68">
        <v>11361600</v>
      </c>
      <c r="M680" s="65" t="s">
        <v>85</v>
      </c>
      <c r="N680" s="66" t="s">
        <v>4790</v>
      </c>
      <c r="O680" s="66">
        <v>1049322667</v>
      </c>
      <c r="P680" s="66">
        <v>1707</v>
      </c>
      <c r="Q680" s="70">
        <v>45870</v>
      </c>
      <c r="R680" s="66">
        <v>7490134800</v>
      </c>
      <c r="S680" s="70">
        <v>45882</v>
      </c>
      <c r="T680" s="68">
        <v>11361600</v>
      </c>
      <c r="U680" s="68">
        <v>28077</v>
      </c>
      <c r="V680" s="65" t="s">
        <v>87</v>
      </c>
      <c r="W680" s="68">
        <v>1082939683</v>
      </c>
      <c r="X680" s="67" t="s">
        <v>3365</v>
      </c>
      <c r="Y680" s="70">
        <v>45882</v>
      </c>
      <c r="Z680" s="70">
        <v>45882</v>
      </c>
      <c r="AA680" s="70" t="s">
        <v>89</v>
      </c>
      <c r="AB680" s="70">
        <v>45991</v>
      </c>
      <c r="AC680" s="49">
        <f t="shared" si="50"/>
        <v>109</v>
      </c>
      <c r="AD680" s="65">
        <v>0</v>
      </c>
      <c r="AE680" s="68">
        <v>0</v>
      </c>
      <c r="AF680" s="65">
        <v>0</v>
      </c>
      <c r="AG680" s="77" t="s">
        <v>89</v>
      </c>
      <c r="AH680" s="49">
        <f t="shared" si="51"/>
        <v>0</v>
      </c>
      <c r="AI680" s="65">
        <v>0</v>
      </c>
      <c r="AJ680" s="68">
        <v>0</v>
      </c>
      <c r="AK680" s="65" t="s">
        <v>89</v>
      </c>
      <c r="AL680" s="78" t="s">
        <v>89</v>
      </c>
      <c r="AM680" s="65">
        <v>0</v>
      </c>
      <c r="AN680" s="78" t="s">
        <v>89</v>
      </c>
      <c r="AO680" s="78" t="s">
        <v>89</v>
      </c>
      <c r="AP680" s="78" t="s">
        <v>89</v>
      </c>
      <c r="AQ680" s="49">
        <f t="shared" si="52"/>
        <v>0</v>
      </c>
      <c r="AR680" s="49">
        <f>+L680+AE680-AJ680</f>
        <v>11361600</v>
      </c>
      <c r="AS680" s="65" t="s">
        <v>90</v>
      </c>
      <c r="AT680" s="68">
        <v>0</v>
      </c>
      <c r="AU680" s="65" t="s">
        <v>90</v>
      </c>
      <c r="AV680" s="68">
        <v>0</v>
      </c>
      <c r="AW680" s="75" t="s">
        <v>89</v>
      </c>
      <c r="AX680" s="224">
        <v>0</v>
      </c>
      <c r="AY680" s="79">
        <f t="shared" si="53"/>
        <v>11361600</v>
      </c>
      <c r="AZ680" s="223">
        <f t="shared" si="54"/>
        <v>0</v>
      </c>
      <c r="BA680" s="74">
        <v>0</v>
      </c>
      <c r="BB680" s="75" t="s">
        <v>89</v>
      </c>
      <c r="BC680" s="65" t="s">
        <v>108</v>
      </c>
      <c r="BD680" s="400" t="s">
        <v>4789</v>
      </c>
      <c r="BE680" s="221" t="s">
        <v>87</v>
      </c>
      <c r="BF680" s="221" t="s">
        <v>87</v>
      </c>
    </row>
    <row r="681" spans="2:58" x14ac:dyDescent="0.25">
      <c r="B681" s="221">
        <v>2025</v>
      </c>
      <c r="C681" s="221">
        <v>891780111</v>
      </c>
      <c r="D681" s="221" t="s">
        <v>78</v>
      </c>
      <c r="E681" s="49" t="s">
        <v>4788</v>
      </c>
      <c r="F681" s="65" t="s">
        <v>4787</v>
      </c>
      <c r="G681" s="65">
        <v>0</v>
      </c>
      <c r="H681" s="65" t="s">
        <v>81</v>
      </c>
      <c r="I681" s="65" t="s">
        <v>3368</v>
      </c>
      <c r="J681" s="67" t="s">
        <v>83</v>
      </c>
      <c r="K681" s="66" t="s">
        <v>4532</v>
      </c>
      <c r="L681" s="68">
        <v>11361600</v>
      </c>
      <c r="M681" s="65" t="s">
        <v>85</v>
      </c>
      <c r="N681" s="66" t="s">
        <v>4786</v>
      </c>
      <c r="O681" s="66">
        <v>3730858</v>
      </c>
      <c r="P681" s="66">
        <v>1707</v>
      </c>
      <c r="Q681" s="70">
        <v>45870</v>
      </c>
      <c r="R681" s="66">
        <v>7490134800</v>
      </c>
      <c r="S681" s="70">
        <v>45882</v>
      </c>
      <c r="T681" s="68">
        <v>11361600</v>
      </c>
      <c r="U681" s="68">
        <v>28083</v>
      </c>
      <c r="V681" s="65" t="s">
        <v>87</v>
      </c>
      <c r="W681" s="68">
        <v>1082939683</v>
      </c>
      <c r="X681" s="67" t="s">
        <v>3365</v>
      </c>
      <c r="Y681" s="70">
        <v>45882</v>
      </c>
      <c r="Z681" s="70">
        <v>45882</v>
      </c>
      <c r="AA681" s="70" t="s">
        <v>89</v>
      </c>
      <c r="AB681" s="70">
        <v>45991</v>
      </c>
      <c r="AC681" s="49">
        <f t="shared" si="50"/>
        <v>109</v>
      </c>
      <c r="AD681" s="65">
        <v>0</v>
      </c>
      <c r="AE681" s="68">
        <v>0</v>
      </c>
      <c r="AF681" s="65">
        <v>0</v>
      </c>
      <c r="AG681" s="77" t="s">
        <v>89</v>
      </c>
      <c r="AH681" s="49">
        <f t="shared" si="51"/>
        <v>0</v>
      </c>
      <c r="AI681" s="65">
        <v>0</v>
      </c>
      <c r="AJ681" s="68">
        <v>0</v>
      </c>
      <c r="AK681" s="65" t="s">
        <v>89</v>
      </c>
      <c r="AL681" s="78" t="s">
        <v>89</v>
      </c>
      <c r="AM681" s="65">
        <v>0</v>
      </c>
      <c r="AN681" s="78" t="s">
        <v>89</v>
      </c>
      <c r="AO681" s="78" t="s">
        <v>89</v>
      </c>
      <c r="AP681" s="78" t="s">
        <v>89</v>
      </c>
      <c r="AQ681" s="49">
        <f t="shared" si="52"/>
        <v>0</v>
      </c>
      <c r="AR681" s="49">
        <f>+L681+AE681-AJ681</f>
        <v>11361600</v>
      </c>
      <c r="AS681" s="65" t="s">
        <v>90</v>
      </c>
      <c r="AT681" s="68">
        <v>0</v>
      </c>
      <c r="AU681" s="65" t="s">
        <v>90</v>
      </c>
      <c r="AV681" s="68">
        <v>0</v>
      </c>
      <c r="AW681" s="75" t="s">
        <v>89</v>
      </c>
      <c r="AX681" s="224">
        <v>0</v>
      </c>
      <c r="AY681" s="79">
        <f t="shared" si="53"/>
        <v>11361600</v>
      </c>
      <c r="AZ681" s="223">
        <f t="shared" si="54"/>
        <v>0</v>
      </c>
      <c r="BA681" s="74">
        <v>0</v>
      </c>
      <c r="BB681" s="75" t="s">
        <v>89</v>
      </c>
      <c r="BC681" s="65" t="s">
        <v>108</v>
      </c>
      <c r="BD681" s="400" t="s">
        <v>4785</v>
      </c>
      <c r="BE681" s="221" t="s">
        <v>87</v>
      </c>
      <c r="BF681" s="221" t="s">
        <v>87</v>
      </c>
    </row>
    <row r="682" spans="2:58" x14ac:dyDescent="0.25">
      <c r="B682" s="221">
        <v>2025</v>
      </c>
      <c r="C682" s="221">
        <v>891780111</v>
      </c>
      <c r="D682" s="221" t="s">
        <v>78</v>
      </c>
      <c r="E682" s="49" t="s">
        <v>4784</v>
      </c>
      <c r="F682" s="65" t="s">
        <v>4783</v>
      </c>
      <c r="G682" s="65">
        <v>0</v>
      </c>
      <c r="H682" s="65" t="s">
        <v>81</v>
      </c>
      <c r="I682" s="65" t="s">
        <v>82</v>
      </c>
      <c r="J682" s="67" t="s">
        <v>83</v>
      </c>
      <c r="K682" s="66" t="s">
        <v>4782</v>
      </c>
      <c r="L682" s="68">
        <v>10500000</v>
      </c>
      <c r="M682" s="65" t="s">
        <v>85</v>
      </c>
      <c r="N682" s="66" t="s">
        <v>4781</v>
      </c>
      <c r="O682" s="66">
        <v>1082952509</v>
      </c>
      <c r="P682" s="66">
        <v>123</v>
      </c>
      <c r="Q682" s="70">
        <v>45679</v>
      </c>
      <c r="R682" s="66">
        <v>1353279124</v>
      </c>
      <c r="S682" s="70">
        <v>45882</v>
      </c>
      <c r="T682" s="68">
        <v>10500000</v>
      </c>
      <c r="U682" s="68">
        <v>28095</v>
      </c>
      <c r="V682" s="65" t="s">
        <v>87</v>
      </c>
      <c r="W682" s="68">
        <v>1082939683</v>
      </c>
      <c r="X682" s="67" t="s">
        <v>3365</v>
      </c>
      <c r="Y682" s="70">
        <v>45882</v>
      </c>
      <c r="Z682" s="70">
        <v>45882</v>
      </c>
      <c r="AA682" s="70" t="s">
        <v>89</v>
      </c>
      <c r="AB682" s="70">
        <v>45991</v>
      </c>
      <c r="AC682" s="49">
        <f t="shared" si="50"/>
        <v>109</v>
      </c>
      <c r="AD682" s="65">
        <v>0</v>
      </c>
      <c r="AE682" s="68">
        <v>0</v>
      </c>
      <c r="AF682" s="65">
        <v>0</v>
      </c>
      <c r="AG682" s="77" t="s">
        <v>89</v>
      </c>
      <c r="AH682" s="49">
        <f t="shared" si="51"/>
        <v>0</v>
      </c>
      <c r="AI682" s="65">
        <v>0</v>
      </c>
      <c r="AJ682" s="68">
        <v>0</v>
      </c>
      <c r="AK682" s="65" t="s">
        <v>89</v>
      </c>
      <c r="AL682" s="78" t="s">
        <v>89</v>
      </c>
      <c r="AM682" s="65">
        <v>0</v>
      </c>
      <c r="AN682" s="78" t="s">
        <v>89</v>
      </c>
      <c r="AO682" s="78" t="s">
        <v>89</v>
      </c>
      <c r="AP682" s="78" t="s">
        <v>89</v>
      </c>
      <c r="AQ682" s="49">
        <f t="shared" si="52"/>
        <v>0</v>
      </c>
      <c r="AR682" s="49">
        <f>+L682+AE682-AJ682</f>
        <v>10500000</v>
      </c>
      <c r="AS682" s="65" t="s">
        <v>87</v>
      </c>
      <c r="AT682" s="68">
        <v>10500000</v>
      </c>
      <c r="AU682" s="65" t="s">
        <v>90</v>
      </c>
      <c r="AV682" s="68">
        <v>0</v>
      </c>
      <c r="AW682" s="75" t="s">
        <v>89</v>
      </c>
      <c r="AX682" s="224">
        <v>0</v>
      </c>
      <c r="AY682" s="79">
        <f t="shared" si="53"/>
        <v>10500000</v>
      </c>
      <c r="AZ682" s="223">
        <f t="shared" si="54"/>
        <v>0</v>
      </c>
      <c r="BA682" s="74">
        <v>0</v>
      </c>
      <c r="BB682" s="75" t="s">
        <v>89</v>
      </c>
      <c r="BC682" s="65" t="s">
        <v>108</v>
      </c>
      <c r="BD682" s="400" t="s">
        <v>4780</v>
      </c>
      <c r="BE682" s="221" t="s">
        <v>87</v>
      </c>
      <c r="BF682" s="221" t="s">
        <v>87</v>
      </c>
    </row>
    <row r="683" spans="2:58" x14ac:dyDescent="0.25">
      <c r="B683" s="221">
        <v>2025</v>
      </c>
      <c r="C683" s="221">
        <v>891780111</v>
      </c>
      <c r="D683" s="221" t="s">
        <v>78</v>
      </c>
      <c r="E683" s="49" t="s">
        <v>4779</v>
      </c>
      <c r="F683" s="65" t="s">
        <v>4778</v>
      </c>
      <c r="G683" s="65">
        <v>0</v>
      </c>
      <c r="H683" s="65" t="s">
        <v>81</v>
      </c>
      <c r="I683" s="65" t="s">
        <v>3368</v>
      </c>
      <c r="J683" s="67" t="s">
        <v>83</v>
      </c>
      <c r="K683" s="66" t="s">
        <v>4777</v>
      </c>
      <c r="L683" s="68">
        <v>5322982</v>
      </c>
      <c r="M683" s="65" t="s">
        <v>85</v>
      </c>
      <c r="N683" s="66" t="s">
        <v>4776</v>
      </c>
      <c r="O683" s="66">
        <v>84459210</v>
      </c>
      <c r="P683" s="66">
        <v>1211</v>
      </c>
      <c r="Q683" s="70">
        <v>45807</v>
      </c>
      <c r="R683" s="66">
        <v>145102578</v>
      </c>
      <c r="S683" s="70">
        <v>45882</v>
      </c>
      <c r="T683" s="68">
        <v>5322982</v>
      </c>
      <c r="U683" s="68">
        <v>28093</v>
      </c>
      <c r="V683" s="65" t="s">
        <v>87</v>
      </c>
      <c r="W683" s="68">
        <v>79600056</v>
      </c>
      <c r="X683" s="67" t="s">
        <v>1652</v>
      </c>
      <c r="Y683" s="70">
        <v>45882</v>
      </c>
      <c r="Z683" s="70">
        <v>45882</v>
      </c>
      <c r="AA683" s="70" t="s">
        <v>89</v>
      </c>
      <c r="AB683" s="70">
        <v>45913</v>
      </c>
      <c r="AC683" s="49">
        <f t="shared" si="50"/>
        <v>31</v>
      </c>
      <c r="AD683" s="65">
        <v>0</v>
      </c>
      <c r="AE683" s="68">
        <v>0</v>
      </c>
      <c r="AF683" s="65">
        <v>0</v>
      </c>
      <c r="AG683" s="77" t="s">
        <v>89</v>
      </c>
      <c r="AH683" s="49">
        <f t="shared" si="51"/>
        <v>0</v>
      </c>
      <c r="AI683" s="65">
        <v>0</v>
      </c>
      <c r="AJ683" s="68">
        <v>0</v>
      </c>
      <c r="AK683" s="65" t="s">
        <v>89</v>
      </c>
      <c r="AL683" s="78" t="s">
        <v>89</v>
      </c>
      <c r="AM683" s="65">
        <v>0</v>
      </c>
      <c r="AN683" s="78" t="s">
        <v>89</v>
      </c>
      <c r="AO683" s="78" t="s">
        <v>89</v>
      </c>
      <c r="AP683" s="78" t="s">
        <v>89</v>
      </c>
      <c r="AQ683" s="49">
        <f t="shared" si="52"/>
        <v>0</v>
      </c>
      <c r="AR683" s="49">
        <f>+L683+AE683-AJ683</f>
        <v>5322982</v>
      </c>
      <c r="AS683" s="65" t="s">
        <v>90</v>
      </c>
      <c r="AT683" s="68">
        <v>0</v>
      </c>
      <c r="AU683" s="65" t="s">
        <v>90</v>
      </c>
      <c r="AV683" s="68">
        <v>0</v>
      </c>
      <c r="AW683" s="75" t="s">
        <v>89</v>
      </c>
      <c r="AX683" s="224">
        <v>0</v>
      </c>
      <c r="AY683" s="79">
        <f t="shared" si="53"/>
        <v>5322982</v>
      </c>
      <c r="AZ683" s="223">
        <f t="shared" si="54"/>
        <v>0</v>
      </c>
      <c r="BA683" s="74">
        <v>0</v>
      </c>
      <c r="BB683" s="75" t="s">
        <v>89</v>
      </c>
      <c r="BC683" s="65" t="s">
        <v>108</v>
      </c>
      <c r="BD683" s="400" t="s">
        <v>4775</v>
      </c>
      <c r="BE683" s="221" t="s">
        <v>87</v>
      </c>
      <c r="BF683" s="221" t="s">
        <v>87</v>
      </c>
    </row>
    <row r="684" spans="2:58" x14ac:dyDescent="0.25">
      <c r="B684" s="221">
        <v>2025</v>
      </c>
      <c r="C684" s="221">
        <v>891780111</v>
      </c>
      <c r="D684" s="221" t="s">
        <v>78</v>
      </c>
      <c r="E684" s="49" t="s">
        <v>4774</v>
      </c>
      <c r="F684" s="65" t="s">
        <v>4773</v>
      </c>
      <c r="G684" s="65">
        <v>0</v>
      </c>
      <c r="H684" s="65" t="s">
        <v>81</v>
      </c>
      <c r="I684" s="65" t="s">
        <v>3368</v>
      </c>
      <c r="J684" s="67" t="s">
        <v>83</v>
      </c>
      <c r="K684" s="66" t="s">
        <v>3377</v>
      </c>
      <c r="L684" s="68">
        <v>11361600</v>
      </c>
      <c r="M684" s="65" t="s">
        <v>85</v>
      </c>
      <c r="N684" s="66" t="s">
        <v>4772</v>
      </c>
      <c r="O684" s="66">
        <v>3730144</v>
      </c>
      <c r="P684" s="66">
        <v>1707</v>
      </c>
      <c r="Q684" s="70">
        <v>45870</v>
      </c>
      <c r="R684" s="66">
        <v>7490134800</v>
      </c>
      <c r="S684" s="70">
        <v>45882</v>
      </c>
      <c r="T684" s="68">
        <v>11361600</v>
      </c>
      <c r="U684" s="49">
        <v>28082</v>
      </c>
      <c r="V684" s="65" t="s">
        <v>87</v>
      </c>
      <c r="W684" s="68">
        <v>1082939683</v>
      </c>
      <c r="X684" s="67" t="s">
        <v>3365</v>
      </c>
      <c r="Y684" s="70">
        <v>45882</v>
      </c>
      <c r="Z684" s="70">
        <v>45882</v>
      </c>
      <c r="AA684" s="70" t="s">
        <v>89</v>
      </c>
      <c r="AB684" s="70">
        <v>45991</v>
      </c>
      <c r="AC684" s="49">
        <f t="shared" si="50"/>
        <v>109</v>
      </c>
      <c r="AD684" s="65">
        <v>0</v>
      </c>
      <c r="AE684" s="68">
        <v>0</v>
      </c>
      <c r="AF684" s="65">
        <v>0</v>
      </c>
      <c r="AG684" s="77" t="s">
        <v>89</v>
      </c>
      <c r="AH684" s="49">
        <f t="shared" si="51"/>
        <v>0</v>
      </c>
      <c r="AI684" s="65">
        <v>0</v>
      </c>
      <c r="AJ684" s="68">
        <v>0</v>
      </c>
      <c r="AK684" s="65" t="s">
        <v>89</v>
      </c>
      <c r="AL684" s="78" t="s">
        <v>89</v>
      </c>
      <c r="AM684" s="65">
        <v>0</v>
      </c>
      <c r="AN684" s="78" t="s">
        <v>89</v>
      </c>
      <c r="AO684" s="78" t="s">
        <v>89</v>
      </c>
      <c r="AP684" s="78" t="s">
        <v>89</v>
      </c>
      <c r="AQ684" s="49">
        <f t="shared" si="52"/>
        <v>0</v>
      </c>
      <c r="AR684" s="49">
        <f>+L684+AE684-AJ684</f>
        <v>11361600</v>
      </c>
      <c r="AS684" s="65" t="s">
        <v>90</v>
      </c>
      <c r="AT684" s="68">
        <v>0</v>
      </c>
      <c r="AU684" s="65" t="s">
        <v>90</v>
      </c>
      <c r="AV684" s="68">
        <v>0</v>
      </c>
      <c r="AW684" s="75" t="s">
        <v>89</v>
      </c>
      <c r="AX684" s="224">
        <v>0</v>
      </c>
      <c r="AY684" s="79">
        <f t="shared" si="53"/>
        <v>11361600</v>
      </c>
      <c r="AZ684" s="223">
        <f t="shared" si="54"/>
        <v>0</v>
      </c>
      <c r="BA684" s="74">
        <v>0</v>
      </c>
      <c r="BB684" s="75" t="s">
        <v>89</v>
      </c>
      <c r="BC684" s="65" t="s">
        <v>108</v>
      </c>
      <c r="BD684" s="400" t="s">
        <v>4771</v>
      </c>
      <c r="BE684" s="221" t="s">
        <v>87</v>
      </c>
      <c r="BF684" s="221" t="s">
        <v>87</v>
      </c>
    </row>
    <row r="685" spans="2:58" x14ac:dyDescent="0.25">
      <c r="B685" s="221">
        <v>2025</v>
      </c>
      <c r="C685" s="221">
        <v>891780111</v>
      </c>
      <c r="D685" s="221" t="s">
        <v>78</v>
      </c>
      <c r="E685" s="49" t="s">
        <v>4770</v>
      </c>
      <c r="F685" s="65" t="s">
        <v>4769</v>
      </c>
      <c r="G685" s="65">
        <v>0</v>
      </c>
      <c r="H685" s="65" t="s">
        <v>81</v>
      </c>
      <c r="I685" s="65" t="s">
        <v>3368</v>
      </c>
      <c r="J685" s="67" t="s">
        <v>83</v>
      </c>
      <c r="K685" s="66" t="s">
        <v>4768</v>
      </c>
      <c r="L685" s="68">
        <v>5322982</v>
      </c>
      <c r="M685" s="65" t="s">
        <v>85</v>
      </c>
      <c r="N685" s="66" t="s">
        <v>4767</v>
      </c>
      <c r="O685" s="66">
        <v>1082995098</v>
      </c>
      <c r="P685" s="66">
        <v>1211</v>
      </c>
      <c r="Q685" s="70">
        <v>45807</v>
      </c>
      <c r="R685" s="66">
        <v>145102578</v>
      </c>
      <c r="S685" s="70">
        <v>45882</v>
      </c>
      <c r="T685" s="68">
        <v>5322982</v>
      </c>
      <c r="U685" s="68">
        <v>28092</v>
      </c>
      <c r="V685" s="65" t="s">
        <v>87</v>
      </c>
      <c r="W685" s="68">
        <v>79600056</v>
      </c>
      <c r="X685" s="67" t="s">
        <v>1652</v>
      </c>
      <c r="Y685" s="70">
        <v>45882</v>
      </c>
      <c r="Z685" s="70">
        <v>45882</v>
      </c>
      <c r="AA685" s="70" t="s">
        <v>89</v>
      </c>
      <c r="AB685" s="70">
        <v>45913</v>
      </c>
      <c r="AC685" s="49">
        <f t="shared" si="50"/>
        <v>31</v>
      </c>
      <c r="AD685" s="65">
        <v>0</v>
      </c>
      <c r="AE685" s="68">
        <v>0</v>
      </c>
      <c r="AF685" s="65">
        <v>0</v>
      </c>
      <c r="AG685" s="77" t="s">
        <v>89</v>
      </c>
      <c r="AH685" s="49">
        <f t="shared" si="51"/>
        <v>0</v>
      </c>
      <c r="AI685" s="65">
        <v>0</v>
      </c>
      <c r="AJ685" s="68">
        <v>0</v>
      </c>
      <c r="AK685" s="65" t="s">
        <v>89</v>
      </c>
      <c r="AL685" s="78" t="s">
        <v>89</v>
      </c>
      <c r="AM685" s="65">
        <v>0</v>
      </c>
      <c r="AN685" s="78" t="s">
        <v>89</v>
      </c>
      <c r="AO685" s="78" t="s">
        <v>89</v>
      </c>
      <c r="AP685" s="78" t="s">
        <v>89</v>
      </c>
      <c r="AQ685" s="49">
        <f t="shared" si="52"/>
        <v>0</v>
      </c>
      <c r="AR685" s="49">
        <f>+L685+AE685-AJ685</f>
        <v>5322982</v>
      </c>
      <c r="AS685" s="65" t="s">
        <v>90</v>
      </c>
      <c r="AT685" s="68">
        <v>0</v>
      </c>
      <c r="AU685" s="65" t="s">
        <v>90</v>
      </c>
      <c r="AV685" s="68">
        <v>0</v>
      </c>
      <c r="AW685" s="75" t="s">
        <v>89</v>
      </c>
      <c r="AX685" s="224">
        <v>0</v>
      </c>
      <c r="AY685" s="79">
        <f t="shared" si="53"/>
        <v>5322982</v>
      </c>
      <c r="AZ685" s="223">
        <f t="shared" si="54"/>
        <v>0</v>
      </c>
      <c r="BA685" s="74">
        <v>0</v>
      </c>
      <c r="BB685" s="75" t="s">
        <v>89</v>
      </c>
      <c r="BC685" s="65" t="s">
        <v>108</v>
      </c>
      <c r="BD685" s="400" t="s">
        <v>4766</v>
      </c>
      <c r="BE685" s="221" t="s">
        <v>87</v>
      </c>
      <c r="BF685" s="221" t="s">
        <v>87</v>
      </c>
    </row>
    <row r="686" spans="2:58" x14ac:dyDescent="0.25">
      <c r="B686" s="221">
        <v>2025</v>
      </c>
      <c r="C686" s="221">
        <v>891780111</v>
      </c>
      <c r="D686" s="221" t="s">
        <v>78</v>
      </c>
      <c r="E686" s="49" t="s">
        <v>4765</v>
      </c>
      <c r="F686" s="65" t="s">
        <v>4764</v>
      </c>
      <c r="G686" s="65">
        <v>0</v>
      </c>
      <c r="H686" s="65" t="s">
        <v>81</v>
      </c>
      <c r="I686" s="65" t="s">
        <v>3368</v>
      </c>
      <c r="J686" s="67" t="s">
        <v>83</v>
      </c>
      <c r="K686" s="66" t="s">
        <v>3497</v>
      </c>
      <c r="L686" s="68">
        <v>11361600</v>
      </c>
      <c r="M686" s="65" t="s">
        <v>85</v>
      </c>
      <c r="N686" s="66" t="s">
        <v>4763</v>
      </c>
      <c r="O686" s="66">
        <v>85151605</v>
      </c>
      <c r="P686" s="66">
        <v>1707</v>
      </c>
      <c r="Q686" s="70">
        <v>45870</v>
      </c>
      <c r="R686" s="66">
        <v>7490134800</v>
      </c>
      <c r="S686" s="70">
        <v>45882</v>
      </c>
      <c r="T686" s="68">
        <v>11361600</v>
      </c>
      <c r="U686" s="68">
        <v>28081</v>
      </c>
      <c r="V686" s="65" t="s">
        <v>87</v>
      </c>
      <c r="W686" s="68">
        <v>1082939683</v>
      </c>
      <c r="X686" s="67" t="s">
        <v>3365</v>
      </c>
      <c r="Y686" s="70">
        <v>45882</v>
      </c>
      <c r="Z686" s="70">
        <v>45882</v>
      </c>
      <c r="AA686" s="70" t="s">
        <v>89</v>
      </c>
      <c r="AB686" s="70">
        <v>45991</v>
      </c>
      <c r="AC686" s="49">
        <f t="shared" si="50"/>
        <v>109</v>
      </c>
      <c r="AD686" s="65">
        <v>0</v>
      </c>
      <c r="AE686" s="68">
        <v>0</v>
      </c>
      <c r="AF686" s="65">
        <v>0</v>
      </c>
      <c r="AG686" s="77" t="s">
        <v>89</v>
      </c>
      <c r="AH686" s="49">
        <f t="shared" si="51"/>
        <v>0</v>
      </c>
      <c r="AI686" s="65">
        <v>0</v>
      </c>
      <c r="AJ686" s="68">
        <v>0</v>
      </c>
      <c r="AK686" s="65" t="s">
        <v>89</v>
      </c>
      <c r="AL686" s="78" t="s">
        <v>89</v>
      </c>
      <c r="AM686" s="65">
        <v>0</v>
      </c>
      <c r="AN686" s="78" t="s">
        <v>89</v>
      </c>
      <c r="AO686" s="78" t="s">
        <v>89</v>
      </c>
      <c r="AP686" s="78" t="s">
        <v>89</v>
      </c>
      <c r="AQ686" s="49">
        <f t="shared" si="52"/>
        <v>0</v>
      </c>
      <c r="AR686" s="49">
        <f>+L686+AE686-AJ686</f>
        <v>11361600</v>
      </c>
      <c r="AS686" s="65" t="s">
        <v>90</v>
      </c>
      <c r="AT686" s="68">
        <v>0</v>
      </c>
      <c r="AU686" s="65" t="s">
        <v>90</v>
      </c>
      <c r="AV686" s="68">
        <v>0</v>
      </c>
      <c r="AW686" s="75" t="s">
        <v>89</v>
      </c>
      <c r="AX686" s="224">
        <v>0</v>
      </c>
      <c r="AY686" s="79">
        <f t="shared" si="53"/>
        <v>11361600</v>
      </c>
      <c r="AZ686" s="223">
        <f t="shared" si="54"/>
        <v>0</v>
      </c>
      <c r="BA686" s="74">
        <v>0</v>
      </c>
      <c r="BB686" s="75" t="s">
        <v>89</v>
      </c>
      <c r="BC686" s="65" t="s">
        <v>108</v>
      </c>
      <c r="BD686" s="400" t="s">
        <v>4762</v>
      </c>
      <c r="BE686" s="221" t="s">
        <v>87</v>
      </c>
      <c r="BF686" s="221" t="s">
        <v>87</v>
      </c>
    </row>
    <row r="687" spans="2:58" x14ac:dyDescent="0.25">
      <c r="B687" s="221">
        <v>2025</v>
      </c>
      <c r="C687" s="221">
        <v>891780111</v>
      </c>
      <c r="D687" s="221" t="s">
        <v>78</v>
      </c>
      <c r="E687" s="49" t="s">
        <v>4761</v>
      </c>
      <c r="F687" s="65" t="s">
        <v>4760</v>
      </c>
      <c r="G687" s="65">
        <v>0</v>
      </c>
      <c r="H687" s="65" t="s">
        <v>81</v>
      </c>
      <c r="I687" s="65" t="s">
        <v>3368</v>
      </c>
      <c r="J687" s="67" t="s">
        <v>83</v>
      </c>
      <c r="K687" s="66" t="s">
        <v>3602</v>
      </c>
      <c r="L687" s="68">
        <v>11361600</v>
      </c>
      <c r="M687" s="65" t="s">
        <v>85</v>
      </c>
      <c r="N687" s="66" t="s">
        <v>4759</v>
      </c>
      <c r="O687" s="66">
        <v>1083023026</v>
      </c>
      <c r="P687" s="66">
        <v>1707</v>
      </c>
      <c r="Q687" s="70">
        <v>45870</v>
      </c>
      <c r="R687" s="66">
        <v>7490134800</v>
      </c>
      <c r="S687" s="70">
        <v>45882</v>
      </c>
      <c r="T687" s="68">
        <v>11361600</v>
      </c>
      <c r="U687" s="68">
        <v>28080</v>
      </c>
      <c r="V687" s="65" t="s">
        <v>87</v>
      </c>
      <c r="W687" s="68">
        <v>1082939683</v>
      </c>
      <c r="X687" s="67" t="s">
        <v>3365</v>
      </c>
      <c r="Y687" s="70">
        <v>45882</v>
      </c>
      <c r="Z687" s="70">
        <v>45882</v>
      </c>
      <c r="AA687" s="70" t="s">
        <v>89</v>
      </c>
      <c r="AB687" s="70">
        <v>45991</v>
      </c>
      <c r="AC687" s="49">
        <f t="shared" si="50"/>
        <v>109</v>
      </c>
      <c r="AD687" s="65">
        <v>0</v>
      </c>
      <c r="AE687" s="68">
        <v>0</v>
      </c>
      <c r="AF687" s="65">
        <v>0</v>
      </c>
      <c r="AG687" s="77" t="s">
        <v>89</v>
      </c>
      <c r="AH687" s="49">
        <f t="shared" si="51"/>
        <v>0</v>
      </c>
      <c r="AI687" s="65">
        <v>0</v>
      </c>
      <c r="AJ687" s="68">
        <v>0</v>
      </c>
      <c r="AK687" s="65" t="s">
        <v>89</v>
      </c>
      <c r="AL687" s="78" t="s">
        <v>89</v>
      </c>
      <c r="AM687" s="65">
        <v>0</v>
      </c>
      <c r="AN687" s="78" t="s">
        <v>89</v>
      </c>
      <c r="AO687" s="78" t="s">
        <v>89</v>
      </c>
      <c r="AP687" s="78" t="s">
        <v>89</v>
      </c>
      <c r="AQ687" s="49">
        <f t="shared" si="52"/>
        <v>0</v>
      </c>
      <c r="AR687" s="49">
        <f>+L687+AE687-AJ687</f>
        <v>11361600</v>
      </c>
      <c r="AS687" s="65" t="s">
        <v>90</v>
      </c>
      <c r="AT687" s="68">
        <v>0</v>
      </c>
      <c r="AU687" s="65" t="s">
        <v>90</v>
      </c>
      <c r="AV687" s="68">
        <v>0</v>
      </c>
      <c r="AW687" s="75" t="s">
        <v>89</v>
      </c>
      <c r="AX687" s="224">
        <v>0</v>
      </c>
      <c r="AY687" s="79">
        <f t="shared" si="53"/>
        <v>11361600</v>
      </c>
      <c r="AZ687" s="223">
        <f t="shared" si="54"/>
        <v>0</v>
      </c>
      <c r="BA687" s="74">
        <v>0</v>
      </c>
      <c r="BB687" s="75" t="s">
        <v>89</v>
      </c>
      <c r="BC687" s="65" t="s">
        <v>108</v>
      </c>
      <c r="BD687" s="400" t="s">
        <v>4758</v>
      </c>
      <c r="BE687" s="221" t="s">
        <v>87</v>
      </c>
      <c r="BF687" s="221" t="s">
        <v>87</v>
      </c>
    </row>
    <row r="688" spans="2:58" x14ac:dyDescent="0.25">
      <c r="B688" s="221">
        <v>2025</v>
      </c>
      <c r="C688" s="221">
        <v>891780111</v>
      </c>
      <c r="D688" s="221" t="s">
        <v>78</v>
      </c>
      <c r="E688" s="49" t="s">
        <v>4757</v>
      </c>
      <c r="F688" s="65" t="s">
        <v>4756</v>
      </c>
      <c r="G688" s="65">
        <v>0</v>
      </c>
      <c r="H688" s="65" t="s">
        <v>81</v>
      </c>
      <c r="I688" s="65" t="s">
        <v>3368</v>
      </c>
      <c r="J688" s="67" t="s">
        <v>83</v>
      </c>
      <c r="K688" s="66" t="s">
        <v>4755</v>
      </c>
      <c r="L688" s="68">
        <v>7000000</v>
      </c>
      <c r="M688" s="65" t="s">
        <v>85</v>
      </c>
      <c r="N688" s="66" t="s">
        <v>4754</v>
      </c>
      <c r="O688" s="66">
        <v>1082868377</v>
      </c>
      <c r="P688" s="66">
        <v>1696</v>
      </c>
      <c r="Q688" s="70">
        <v>45866</v>
      </c>
      <c r="R688" s="66">
        <v>204000000</v>
      </c>
      <c r="S688" s="70">
        <v>45882</v>
      </c>
      <c r="T688" s="68">
        <v>7000000</v>
      </c>
      <c r="U688" s="68">
        <v>28076</v>
      </c>
      <c r="V688" s="65" t="s">
        <v>87</v>
      </c>
      <c r="W688" s="68">
        <v>85155333</v>
      </c>
      <c r="X688" s="67" t="s">
        <v>3595</v>
      </c>
      <c r="Y688" s="70">
        <v>45882</v>
      </c>
      <c r="Z688" s="70">
        <v>45882</v>
      </c>
      <c r="AA688" s="70" t="s">
        <v>89</v>
      </c>
      <c r="AB688" s="70">
        <v>45930</v>
      </c>
      <c r="AC688" s="49">
        <f t="shared" si="50"/>
        <v>48</v>
      </c>
      <c r="AD688" s="65">
        <v>0</v>
      </c>
      <c r="AE688" s="68">
        <v>0</v>
      </c>
      <c r="AF688" s="65">
        <v>0</v>
      </c>
      <c r="AG688" s="77" t="s">
        <v>89</v>
      </c>
      <c r="AH688" s="49">
        <f t="shared" si="51"/>
        <v>0</v>
      </c>
      <c r="AI688" s="65">
        <v>0</v>
      </c>
      <c r="AJ688" s="68">
        <v>0</v>
      </c>
      <c r="AK688" s="65" t="s">
        <v>89</v>
      </c>
      <c r="AL688" s="78" t="s">
        <v>89</v>
      </c>
      <c r="AM688" s="65">
        <v>0</v>
      </c>
      <c r="AN688" s="78" t="s">
        <v>89</v>
      </c>
      <c r="AO688" s="78" t="s">
        <v>89</v>
      </c>
      <c r="AP688" s="78" t="s">
        <v>89</v>
      </c>
      <c r="AQ688" s="49">
        <f t="shared" si="52"/>
        <v>0</v>
      </c>
      <c r="AR688" s="49">
        <f>+L688+AE688-AJ688</f>
        <v>7000000</v>
      </c>
      <c r="AS688" s="65" t="s">
        <v>90</v>
      </c>
      <c r="AT688" s="68">
        <v>0</v>
      </c>
      <c r="AU688" s="65" t="s">
        <v>90</v>
      </c>
      <c r="AV688" s="68">
        <v>0</v>
      </c>
      <c r="AW688" s="75" t="s">
        <v>89</v>
      </c>
      <c r="AX688" s="224">
        <v>0</v>
      </c>
      <c r="AY688" s="79">
        <f t="shared" si="53"/>
        <v>7000000</v>
      </c>
      <c r="AZ688" s="223">
        <f t="shared" si="54"/>
        <v>0</v>
      </c>
      <c r="BA688" s="74">
        <v>0</v>
      </c>
      <c r="BB688" s="75" t="s">
        <v>89</v>
      </c>
      <c r="BC688" s="65" t="s">
        <v>108</v>
      </c>
      <c r="BD688" s="400" t="s">
        <v>4753</v>
      </c>
      <c r="BE688" s="221" t="s">
        <v>87</v>
      </c>
      <c r="BF688" s="221" t="s">
        <v>87</v>
      </c>
    </row>
    <row r="689" spans="2:58" x14ac:dyDescent="0.25">
      <c r="B689" s="221">
        <v>2025</v>
      </c>
      <c r="C689" s="221">
        <v>891780111</v>
      </c>
      <c r="D689" s="221" t="s">
        <v>78</v>
      </c>
      <c r="E689" s="49" t="s">
        <v>4752</v>
      </c>
      <c r="F689" s="65" t="s">
        <v>4751</v>
      </c>
      <c r="G689" s="65">
        <v>0</v>
      </c>
      <c r="H689" s="65" t="s">
        <v>81</v>
      </c>
      <c r="I689" s="65" t="s">
        <v>3368</v>
      </c>
      <c r="J689" s="67" t="s">
        <v>83</v>
      </c>
      <c r="K689" s="66" t="s">
        <v>3377</v>
      </c>
      <c r="L689" s="68">
        <v>11361600</v>
      </c>
      <c r="M689" s="65" t="s">
        <v>85</v>
      </c>
      <c r="N689" s="66" t="s">
        <v>4750</v>
      </c>
      <c r="O689" s="66">
        <v>1046266673</v>
      </c>
      <c r="P689" s="66">
        <v>1707</v>
      </c>
      <c r="Q689" s="70">
        <v>45870</v>
      </c>
      <c r="R689" s="66">
        <v>7490134800</v>
      </c>
      <c r="S689" s="70">
        <v>45882</v>
      </c>
      <c r="T689" s="68">
        <v>11361600</v>
      </c>
      <c r="U689" s="68">
        <v>28079</v>
      </c>
      <c r="V689" s="65" t="s">
        <v>87</v>
      </c>
      <c r="W689" s="68">
        <v>1082939683</v>
      </c>
      <c r="X689" s="67" t="s">
        <v>3365</v>
      </c>
      <c r="Y689" s="70">
        <v>45882</v>
      </c>
      <c r="Z689" s="70">
        <v>45882</v>
      </c>
      <c r="AA689" s="70" t="s">
        <v>89</v>
      </c>
      <c r="AB689" s="70">
        <v>45991</v>
      </c>
      <c r="AC689" s="49">
        <f t="shared" si="50"/>
        <v>109</v>
      </c>
      <c r="AD689" s="65">
        <v>0</v>
      </c>
      <c r="AE689" s="68">
        <v>0</v>
      </c>
      <c r="AF689" s="65">
        <v>0</v>
      </c>
      <c r="AG689" s="77" t="s">
        <v>89</v>
      </c>
      <c r="AH689" s="49">
        <f t="shared" si="51"/>
        <v>0</v>
      </c>
      <c r="AI689" s="65">
        <v>0</v>
      </c>
      <c r="AJ689" s="68">
        <v>0</v>
      </c>
      <c r="AK689" s="65" t="s">
        <v>89</v>
      </c>
      <c r="AL689" s="78" t="s">
        <v>89</v>
      </c>
      <c r="AM689" s="65">
        <v>0</v>
      </c>
      <c r="AN689" s="78" t="s">
        <v>89</v>
      </c>
      <c r="AO689" s="78" t="s">
        <v>89</v>
      </c>
      <c r="AP689" s="78" t="s">
        <v>89</v>
      </c>
      <c r="AQ689" s="49">
        <f t="shared" si="52"/>
        <v>0</v>
      </c>
      <c r="AR689" s="49">
        <f>+L689+AE689-AJ689</f>
        <v>11361600</v>
      </c>
      <c r="AS689" s="65" t="s">
        <v>90</v>
      </c>
      <c r="AT689" s="68">
        <v>0</v>
      </c>
      <c r="AU689" s="65" t="s">
        <v>90</v>
      </c>
      <c r="AV689" s="68">
        <v>0</v>
      </c>
      <c r="AW689" s="75" t="s">
        <v>89</v>
      </c>
      <c r="AX689" s="224">
        <v>0</v>
      </c>
      <c r="AY689" s="79">
        <f t="shared" si="53"/>
        <v>11361600</v>
      </c>
      <c r="AZ689" s="223">
        <f t="shared" si="54"/>
        <v>0</v>
      </c>
      <c r="BA689" s="74">
        <v>0</v>
      </c>
      <c r="BB689" s="75" t="s">
        <v>89</v>
      </c>
      <c r="BC689" s="65" t="s">
        <v>108</v>
      </c>
      <c r="BD689" s="400" t="s">
        <v>4749</v>
      </c>
      <c r="BE689" s="221" t="s">
        <v>87</v>
      </c>
      <c r="BF689" s="221" t="s">
        <v>87</v>
      </c>
    </row>
    <row r="690" spans="2:58" x14ac:dyDescent="0.25">
      <c r="B690" s="221">
        <v>2025</v>
      </c>
      <c r="C690" s="221">
        <v>891780111</v>
      </c>
      <c r="D690" s="221" t="s">
        <v>78</v>
      </c>
      <c r="E690" s="49" t="s">
        <v>4748</v>
      </c>
      <c r="F690" s="65" t="s">
        <v>4747</v>
      </c>
      <c r="G690" s="65">
        <v>0</v>
      </c>
      <c r="H690" s="65" t="s">
        <v>81</v>
      </c>
      <c r="I690" s="65" t="s">
        <v>3368</v>
      </c>
      <c r="J690" s="67" t="s">
        <v>83</v>
      </c>
      <c r="K690" s="66" t="s">
        <v>4746</v>
      </c>
      <c r="L690" s="68">
        <v>11361600</v>
      </c>
      <c r="M690" s="65" t="s">
        <v>85</v>
      </c>
      <c r="N690" s="66" t="s">
        <v>4745</v>
      </c>
      <c r="O690" s="66">
        <v>32629979</v>
      </c>
      <c r="P690" s="66">
        <v>1707</v>
      </c>
      <c r="Q690" s="70">
        <v>45870</v>
      </c>
      <c r="R690" s="66">
        <v>7490134800</v>
      </c>
      <c r="S690" s="70">
        <v>45882</v>
      </c>
      <c r="T690" s="68">
        <v>11361600</v>
      </c>
      <c r="U690" s="68">
        <v>28078</v>
      </c>
      <c r="V690" s="65" t="s">
        <v>87</v>
      </c>
      <c r="W690" s="68">
        <v>1082939683</v>
      </c>
      <c r="X690" s="67" t="s">
        <v>3365</v>
      </c>
      <c r="Y690" s="70">
        <v>45882</v>
      </c>
      <c r="Z690" s="70">
        <v>45882</v>
      </c>
      <c r="AA690" s="70" t="s">
        <v>89</v>
      </c>
      <c r="AB690" s="70">
        <v>45991</v>
      </c>
      <c r="AC690" s="49">
        <f t="shared" si="50"/>
        <v>109</v>
      </c>
      <c r="AD690" s="65">
        <v>0</v>
      </c>
      <c r="AE690" s="68">
        <v>0</v>
      </c>
      <c r="AF690" s="65">
        <v>0</v>
      </c>
      <c r="AG690" s="77" t="s">
        <v>89</v>
      </c>
      <c r="AH690" s="49">
        <f t="shared" si="51"/>
        <v>0</v>
      </c>
      <c r="AI690" s="65">
        <v>0</v>
      </c>
      <c r="AJ690" s="68">
        <v>0</v>
      </c>
      <c r="AK690" s="65" t="s">
        <v>89</v>
      </c>
      <c r="AL690" s="78" t="s">
        <v>89</v>
      </c>
      <c r="AM690" s="65">
        <v>0</v>
      </c>
      <c r="AN690" s="78" t="s">
        <v>89</v>
      </c>
      <c r="AO690" s="78" t="s">
        <v>89</v>
      </c>
      <c r="AP690" s="78" t="s">
        <v>89</v>
      </c>
      <c r="AQ690" s="49">
        <f t="shared" si="52"/>
        <v>0</v>
      </c>
      <c r="AR690" s="49">
        <f>+L690+AE690-AJ690</f>
        <v>11361600</v>
      </c>
      <c r="AS690" s="65" t="s">
        <v>90</v>
      </c>
      <c r="AT690" s="68">
        <v>0</v>
      </c>
      <c r="AU690" s="65" t="s">
        <v>90</v>
      </c>
      <c r="AV690" s="68">
        <v>0</v>
      </c>
      <c r="AW690" s="75" t="s">
        <v>89</v>
      </c>
      <c r="AX690" s="224">
        <v>0</v>
      </c>
      <c r="AY690" s="79">
        <f t="shared" si="53"/>
        <v>11361600</v>
      </c>
      <c r="AZ690" s="223">
        <f t="shared" si="54"/>
        <v>0</v>
      </c>
      <c r="BA690" s="74">
        <v>0</v>
      </c>
      <c r="BB690" s="75" t="s">
        <v>89</v>
      </c>
      <c r="BC690" s="65" t="s">
        <v>108</v>
      </c>
      <c r="BD690" s="400" t="s">
        <v>4744</v>
      </c>
      <c r="BE690" s="221" t="s">
        <v>87</v>
      </c>
      <c r="BF690" s="221" t="s">
        <v>87</v>
      </c>
    </row>
    <row r="691" spans="2:58" x14ac:dyDescent="0.25">
      <c r="B691" s="221">
        <v>2025</v>
      </c>
      <c r="C691" s="221">
        <v>891780111</v>
      </c>
      <c r="D691" s="221" t="s">
        <v>78</v>
      </c>
      <c r="E691" s="49" t="s">
        <v>4743</v>
      </c>
      <c r="F691" s="65" t="s">
        <v>4742</v>
      </c>
      <c r="G691" s="65">
        <v>0</v>
      </c>
      <c r="H691" s="65" t="s">
        <v>81</v>
      </c>
      <c r="I691" s="65" t="s">
        <v>3368</v>
      </c>
      <c r="J691" s="67" t="s">
        <v>83</v>
      </c>
      <c r="K691" s="66" t="s">
        <v>4741</v>
      </c>
      <c r="L691" s="68">
        <v>11361600</v>
      </c>
      <c r="M691" s="65" t="s">
        <v>85</v>
      </c>
      <c r="N691" s="66" t="s">
        <v>4740</v>
      </c>
      <c r="O691" s="66">
        <v>1082900434</v>
      </c>
      <c r="P691" s="66">
        <v>1707</v>
      </c>
      <c r="Q691" s="70">
        <v>45870</v>
      </c>
      <c r="R691" s="66">
        <v>7490134800</v>
      </c>
      <c r="S691" s="70">
        <v>45882</v>
      </c>
      <c r="T691" s="68">
        <v>11361600</v>
      </c>
      <c r="U691" s="68">
        <v>28091</v>
      </c>
      <c r="V691" s="65" t="s">
        <v>87</v>
      </c>
      <c r="W691" s="68">
        <v>1082939683</v>
      </c>
      <c r="X691" s="67" t="s">
        <v>3365</v>
      </c>
      <c r="Y691" s="70">
        <v>45882</v>
      </c>
      <c r="Z691" s="70">
        <v>45882</v>
      </c>
      <c r="AA691" s="70" t="s">
        <v>89</v>
      </c>
      <c r="AB691" s="70">
        <v>45991</v>
      </c>
      <c r="AC691" s="49">
        <f t="shared" si="50"/>
        <v>109</v>
      </c>
      <c r="AD691" s="65">
        <v>0</v>
      </c>
      <c r="AE691" s="68">
        <v>0</v>
      </c>
      <c r="AF691" s="65">
        <v>0</v>
      </c>
      <c r="AG691" s="77" t="s">
        <v>89</v>
      </c>
      <c r="AH691" s="49">
        <f t="shared" si="51"/>
        <v>0</v>
      </c>
      <c r="AI691" s="65">
        <v>0</v>
      </c>
      <c r="AJ691" s="68">
        <v>0</v>
      </c>
      <c r="AK691" s="65" t="s">
        <v>89</v>
      </c>
      <c r="AL691" s="78" t="s">
        <v>89</v>
      </c>
      <c r="AM691" s="65">
        <v>0</v>
      </c>
      <c r="AN691" s="78" t="s">
        <v>89</v>
      </c>
      <c r="AO691" s="78" t="s">
        <v>89</v>
      </c>
      <c r="AP691" s="78" t="s">
        <v>89</v>
      </c>
      <c r="AQ691" s="49">
        <f t="shared" si="52"/>
        <v>0</v>
      </c>
      <c r="AR691" s="49">
        <f>+L691+AE691-AJ691</f>
        <v>11361600</v>
      </c>
      <c r="AS691" s="65" t="s">
        <v>90</v>
      </c>
      <c r="AT691" s="68">
        <v>0</v>
      </c>
      <c r="AU691" s="65" t="s">
        <v>90</v>
      </c>
      <c r="AV691" s="68">
        <v>0</v>
      </c>
      <c r="AW691" s="75" t="s">
        <v>89</v>
      </c>
      <c r="AX691" s="224">
        <v>0</v>
      </c>
      <c r="AY691" s="79">
        <f t="shared" si="53"/>
        <v>11361600</v>
      </c>
      <c r="AZ691" s="223">
        <f t="shared" si="54"/>
        <v>0</v>
      </c>
      <c r="BA691" s="74">
        <v>0</v>
      </c>
      <c r="BB691" s="75" t="s">
        <v>89</v>
      </c>
      <c r="BC691" s="65" t="s">
        <v>108</v>
      </c>
      <c r="BD691" s="400" t="s">
        <v>4739</v>
      </c>
      <c r="BE691" s="221" t="s">
        <v>87</v>
      </c>
      <c r="BF691" s="221" t="s">
        <v>87</v>
      </c>
    </row>
    <row r="692" spans="2:58" x14ac:dyDescent="0.25">
      <c r="B692" s="221">
        <v>2025</v>
      </c>
      <c r="C692" s="221">
        <v>891780111</v>
      </c>
      <c r="D692" s="221" t="s">
        <v>78</v>
      </c>
      <c r="E692" s="49" t="s">
        <v>4738</v>
      </c>
      <c r="F692" s="65" t="s">
        <v>4737</v>
      </c>
      <c r="G692" s="65">
        <v>0</v>
      </c>
      <c r="H692" s="65" t="s">
        <v>81</v>
      </c>
      <c r="I692" s="65" t="s">
        <v>3368</v>
      </c>
      <c r="J692" s="67" t="s">
        <v>83</v>
      </c>
      <c r="K692" s="66" t="s">
        <v>3775</v>
      </c>
      <c r="L692" s="68">
        <v>11361600</v>
      </c>
      <c r="M692" s="65" t="s">
        <v>85</v>
      </c>
      <c r="N692" s="66" t="s">
        <v>4736</v>
      </c>
      <c r="O692" s="66">
        <v>1082935502</v>
      </c>
      <c r="P692" s="66">
        <v>1707</v>
      </c>
      <c r="Q692" s="70">
        <v>45870</v>
      </c>
      <c r="R692" s="66">
        <v>7490134800</v>
      </c>
      <c r="S692" s="70">
        <v>45883</v>
      </c>
      <c r="T692" s="68">
        <v>11361600</v>
      </c>
      <c r="U692" s="68">
        <v>28150</v>
      </c>
      <c r="V692" s="65" t="s">
        <v>87</v>
      </c>
      <c r="W692" s="68">
        <v>1082939683</v>
      </c>
      <c r="X692" s="67" t="s">
        <v>3365</v>
      </c>
      <c r="Y692" s="70">
        <v>45883</v>
      </c>
      <c r="Z692" s="70">
        <v>45883</v>
      </c>
      <c r="AA692" s="70" t="s">
        <v>89</v>
      </c>
      <c r="AB692" s="70">
        <v>45991</v>
      </c>
      <c r="AC692" s="49">
        <f t="shared" si="50"/>
        <v>108</v>
      </c>
      <c r="AD692" s="65">
        <v>0</v>
      </c>
      <c r="AE692" s="68">
        <v>0</v>
      </c>
      <c r="AF692" s="65">
        <v>0</v>
      </c>
      <c r="AG692" s="77" t="s">
        <v>89</v>
      </c>
      <c r="AH692" s="49">
        <f t="shared" si="51"/>
        <v>0</v>
      </c>
      <c r="AI692" s="65">
        <v>0</v>
      </c>
      <c r="AJ692" s="68">
        <v>0</v>
      </c>
      <c r="AK692" s="65" t="s">
        <v>89</v>
      </c>
      <c r="AL692" s="78" t="s">
        <v>89</v>
      </c>
      <c r="AM692" s="65">
        <v>0</v>
      </c>
      <c r="AN692" s="78" t="s">
        <v>89</v>
      </c>
      <c r="AO692" s="78" t="s">
        <v>89</v>
      </c>
      <c r="AP692" s="78" t="s">
        <v>89</v>
      </c>
      <c r="AQ692" s="49">
        <f t="shared" si="52"/>
        <v>0</v>
      </c>
      <c r="AR692" s="49">
        <f>+L692+AE692-AJ692</f>
        <v>11361600</v>
      </c>
      <c r="AS692" s="65" t="s">
        <v>90</v>
      </c>
      <c r="AT692" s="68">
        <v>0</v>
      </c>
      <c r="AU692" s="65" t="s">
        <v>90</v>
      </c>
      <c r="AV692" s="68">
        <v>0</v>
      </c>
      <c r="AW692" s="75" t="s">
        <v>89</v>
      </c>
      <c r="AX692" s="224">
        <v>0</v>
      </c>
      <c r="AY692" s="79">
        <f t="shared" si="53"/>
        <v>11361600</v>
      </c>
      <c r="AZ692" s="223">
        <f t="shared" si="54"/>
        <v>0</v>
      </c>
      <c r="BA692" s="74">
        <v>0</v>
      </c>
      <c r="BB692" s="75" t="s">
        <v>89</v>
      </c>
      <c r="BC692" s="65" t="s">
        <v>108</v>
      </c>
      <c r="BD692" s="400" t="s">
        <v>4735</v>
      </c>
      <c r="BE692" s="221" t="s">
        <v>87</v>
      </c>
      <c r="BF692" s="221" t="s">
        <v>87</v>
      </c>
    </row>
    <row r="693" spans="2:58" x14ac:dyDescent="0.25">
      <c r="B693" s="221">
        <v>2025</v>
      </c>
      <c r="C693" s="221">
        <v>891780111</v>
      </c>
      <c r="D693" s="221" t="s">
        <v>78</v>
      </c>
      <c r="E693" s="49" t="s">
        <v>4734</v>
      </c>
      <c r="F693" s="65" t="s">
        <v>4733</v>
      </c>
      <c r="G693" s="65">
        <v>0</v>
      </c>
      <c r="H693" s="65" t="s">
        <v>81</v>
      </c>
      <c r="I693" s="65" t="s">
        <v>3368</v>
      </c>
      <c r="J693" s="67" t="s">
        <v>83</v>
      </c>
      <c r="K693" s="66" t="s">
        <v>3497</v>
      </c>
      <c r="L693" s="68">
        <v>11361600</v>
      </c>
      <c r="M693" s="65" t="s">
        <v>85</v>
      </c>
      <c r="N693" s="66" t="s">
        <v>4732</v>
      </c>
      <c r="O693" s="66">
        <v>84033346</v>
      </c>
      <c r="P693" s="66">
        <v>1707</v>
      </c>
      <c r="Q693" s="70">
        <v>45870</v>
      </c>
      <c r="R693" s="66">
        <v>7490134800</v>
      </c>
      <c r="S693" s="70">
        <v>45883</v>
      </c>
      <c r="T693" s="68">
        <v>11361600</v>
      </c>
      <c r="U693" s="68">
        <v>28149</v>
      </c>
      <c r="V693" s="65" t="s">
        <v>87</v>
      </c>
      <c r="W693" s="68">
        <v>1082939683</v>
      </c>
      <c r="X693" s="67" t="s">
        <v>3365</v>
      </c>
      <c r="Y693" s="70">
        <v>45883</v>
      </c>
      <c r="Z693" s="70">
        <v>45883</v>
      </c>
      <c r="AA693" s="70" t="s">
        <v>89</v>
      </c>
      <c r="AB693" s="70">
        <v>45991</v>
      </c>
      <c r="AC693" s="49">
        <f t="shared" si="50"/>
        <v>108</v>
      </c>
      <c r="AD693" s="65">
        <v>0</v>
      </c>
      <c r="AE693" s="68">
        <v>0</v>
      </c>
      <c r="AF693" s="65">
        <v>0</v>
      </c>
      <c r="AG693" s="77" t="s">
        <v>89</v>
      </c>
      <c r="AH693" s="49">
        <f t="shared" si="51"/>
        <v>0</v>
      </c>
      <c r="AI693" s="65">
        <v>0</v>
      </c>
      <c r="AJ693" s="68">
        <v>0</v>
      </c>
      <c r="AK693" s="65" t="s">
        <v>89</v>
      </c>
      <c r="AL693" s="78" t="s">
        <v>89</v>
      </c>
      <c r="AM693" s="65">
        <v>0</v>
      </c>
      <c r="AN693" s="78" t="s">
        <v>89</v>
      </c>
      <c r="AO693" s="78" t="s">
        <v>89</v>
      </c>
      <c r="AP693" s="78" t="s">
        <v>89</v>
      </c>
      <c r="AQ693" s="49">
        <f t="shared" si="52"/>
        <v>0</v>
      </c>
      <c r="AR693" s="49">
        <f>+L693+AE693-AJ693</f>
        <v>11361600</v>
      </c>
      <c r="AS693" s="65" t="s">
        <v>90</v>
      </c>
      <c r="AT693" s="68">
        <v>0</v>
      </c>
      <c r="AU693" s="65" t="s">
        <v>90</v>
      </c>
      <c r="AV693" s="68">
        <v>0</v>
      </c>
      <c r="AW693" s="75" t="s">
        <v>89</v>
      </c>
      <c r="AX693" s="224">
        <v>0</v>
      </c>
      <c r="AY693" s="79">
        <f t="shared" si="53"/>
        <v>11361600</v>
      </c>
      <c r="AZ693" s="223">
        <f t="shared" si="54"/>
        <v>0</v>
      </c>
      <c r="BA693" s="74">
        <v>0</v>
      </c>
      <c r="BB693" s="75" t="s">
        <v>89</v>
      </c>
      <c r="BC693" s="65" t="s">
        <v>108</v>
      </c>
      <c r="BD693" s="400" t="s">
        <v>4731</v>
      </c>
      <c r="BE693" s="221" t="s">
        <v>87</v>
      </c>
      <c r="BF693" s="221" t="s">
        <v>87</v>
      </c>
    </row>
    <row r="694" spans="2:58" x14ac:dyDescent="0.25">
      <c r="B694" s="221">
        <v>2025</v>
      </c>
      <c r="C694" s="221">
        <v>891780111</v>
      </c>
      <c r="D694" s="221" t="s">
        <v>78</v>
      </c>
      <c r="E694" s="49" t="s">
        <v>4730</v>
      </c>
      <c r="F694" s="65" t="s">
        <v>4729</v>
      </c>
      <c r="G694" s="65">
        <v>0</v>
      </c>
      <c r="H694" s="65" t="s">
        <v>81</v>
      </c>
      <c r="I694" s="65" t="s">
        <v>3368</v>
      </c>
      <c r="J694" s="67" t="s">
        <v>83</v>
      </c>
      <c r="K694" s="66" t="s">
        <v>3377</v>
      </c>
      <c r="L694" s="68">
        <v>11361600</v>
      </c>
      <c r="M694" s="65" t="s">
        <v>85</v>
      </c>
      <c r="N694" s="66" t="s">
        <v>4728</v>
      </c>
      <c r="O694" s="66">
        <v>3983716</v>
      </c>
      <c r="P694" s="66">
        <v>1707</v>
      </c>
      <c r="Q694" s="70">
        <v>45870</v>
      </c>
      <c r="R694" s="66">
        <v>7490134800</v>
      </c>
      <c r="S694" s="70">
        <v>45883</v>
      </c>
      <c r="T694" s="68">
        <v>11361600</v>
      </c>
      <c r="U694" s="68">
        <v>28172</v>
      </c>
      <c r="V694" s="65" t="s">
        <v>87</v>
      </c>
      <c r="W694" s="68">
        <v>1082939683</v>
      </c>
      <c r="X694" s="67" t="s">
        <v>3365</v>
      </c>
      <c r="Y694" s="70">
        <v>45883</v>
      </c>
      <c r="Z694" s="70">
        <v>45883</v>
      </c>
      <c r="AA694" s="70" t="s">
        <v>89</v>
      </c>
      <c r="AB694" s="70">
        <v>45991</v>
      </c>
      <c r="AC694" s="49">
        <f t="shared" si="50"/>
        <v>108</v>
      </c>
      <c r="AD694" s="65">
        <v>0</v>
      </c>
      <c r="AE694" s="68">
        <v>0</v>
      </c>
      <c r="AF694" s="65">
        <v>0</v>
      </c>
      <c r="AG694" s="77" t="s">
        <v>89</v>
      </c>
      <c r="AH694" s="49">
        <f t="shared" si="51"/>
        <v>0</v>
      </c>
      <c r="AI694" s="65">
        <v>0</v>
      </c>
      <c r="AJ694" s="68">
        <v>0</v>
      </c>
      <c r="AK694" s="65" t="s">
        <v>89</v>
      </c>
      <c r="AL694" s="78" t="s">
        <v>89</v>
      </c>
      <c r="AM694" s="65">
        <v>0</v>
      </c>
      <c r="AN694" s="78" t="s">
        <v>89</v>
      </c>
      <c r="AO694" s="78" t="s">
        <v>89</v>
      </c>
      <c r="AP694" s="78" t="s">
        <v>89</v>
      </c>
      <c r="AQ694" s="49">
        <f t="shared" si="52"/>
        <v>0</v>
      </c>
      <c r="AR694" s="49">
        <f>+L694+AE694-AJ694</f>
        <v>11361600</v>
      </c>
      <c r="AS694" s="65" t="s">
        <v>90</v>
      </c>
      <c r="AT694" s="68">
        <v>0</v>
      </c>
      <c r="AU694" s="65" t="s">
        <v>90</v>
      </c>
      <c r="AV694" s="68">
        <v>0</v>
      </c>
      <c r="AW694" s="75" t="s">
        <v>89</v>
      </c>
      <c r="AX694" s="224">
        <v>0</v>
      </c>
      <c r="AY694" s="79">
        <f t="shared" si="53"/>
        <v>11361600</v>
      </c>
      <c r="AZ694" s="223">
        <f t="shared" si="54"/>
        <v>0</v>
      </c>
      <c r="BA694" s="74">
        <v>0</v>
      </c>
      <c r="BB694" s="75" t="s">
        <v>89</v>
      </c>
      <c r="BC694" s="65" t="s">
        <v>108</v>
      </c>
      <c r="BD694" s="400" t="s">
        <v>4727</v>
      </c>
      <c r="BE694" s="221" t="s">
        <v>87</v>
      </c>
      <c r="BF694" s="221" t="s">
        <v>87</v>
      </c>
    </row>
    <row r="695" spans="2:58" x14ac:dyDescent="0.25">
      <c r="B695" s="221">
        <v>2025</v>
      </c>
      <c r="C695" s="221">
        <v>891780111</v>
      </c>
      <c r="D695" s="221" t="s">
        <v>78</v>
      </c>
      <c r="E695" s="49" t="s">
        <v>4726</v>
      </c>
      <c r="F695" s="65" t="s">
        <v>4725</v>
      </c>
      <c r="G695" s="65">
        <v>0</v>
      </c>
      <c r="H695" s="65" t="s">
        <v>81</v>
      </c>
      <c r="I695" s="65" t="s">
        <v>3368</v>
      </c>
      <c r="J695" s="67" t="s">
        <v>83</v>
      </c>
      <c r="K695" s="66" t="s">
        <v>4724</v>
      </c>
      <c r="L695" s="68">
        <v>23400000</v>
      </c>
      <c r="M695" s="65" t="s">
        <v>85</v>
      </c>
      <c r="N695" s="66" t="s">
        <v>4723</v>
      </c>
      <c r="O695" s="66">
        <v>1082914232</v>
      </c>
      <c r="P695" s="66">
        <v>1674</v>
      </c>
      <c r="Q695" s="70">
        <v>45862</v>
      </c>
      <c r="R695" s="66">
        <v>2142840000</v>
      </c>
      <c r="S695" s="70">
        <v>45883</v>
      </c>
      <c r="T695" s="68">
        <v>23400000</v>
      </c>
      <c r="U695" s="68">
        <v>28170</v>
      </c>
      <c r="V695" s="65" t="s">
        <v>87</v>
      </c>
      <c r="W695" s="68">
        <v>1082939683</v>
      </c>
      <c r="X695" s="67" t="s">
        <v>3365</v>
      </c>
      <c r="Y695" s="70">
        <v>45883</v>
      </c>
      <c r="Z695" s="70">
        <v>45883</v>
      </c>
      <c r="AA695" s="70" t="s">
        <v>89</v>
      </c>
      <c r="AB695" s="70">
        <v>46003</v>
      </c>
      <c r="AC695" s="49">
        <f t="shared" si="50"/>
        <v>120</v>
      </c>
      <c r="AD695" s="65">
        <v>0</v>
      </c>
      <c r="AE695" s="68">
        <v>0</v>
      </c>
      <c r="AF695" s="65">
        <v>0</v>
      </c>
      <c r="AG695" s="77" t="s">
        <v>89</v>
      </c>
      <c r="AH695" s="49">
        <f t="shared" si="51"/>
        <v>0</v>
      </c>
      <c r="AI695" s="65">
        <v>0</v>
      </c>
      <c r="AJ695" s="68">
        <v>0</v>
      </c>
      <c r="AK695" s="65" t="s">
        <v>89</v>
      </c>
      <c r="AL695" s="78" t="s">
        <v>89</v>
      </c>
      <c r="AM695" s="65">
        <v>0</v>
      </c>
      <c r="AN695" s="78" t="s">
        <v>89</v>
      </c>
      <c r="AO695" s="78" t="s">
        <v>89</v>
      </c>
      <c r="AP695" s="78" t="s">
        <v>89</v>
      </c>
      <c r="AQ695" s="49">
        <f t="shared" si="52"/>
        <v>0</v>
      </c>
      <c r="AR695" s="49">
        <f>+L695+AE695-AJ695</f>
        <v>23400000</v>
      </c>
      <c r="AS695" s="65" t="s">
        <v>90</v>
      </c>
      <c r="AT695" s="68">
        <v>0</v>
      </c>
      <c r="AU695" s="65" t="s">
        <v>90</v>
      </c>
      <c r="AV695" s="68">
        <v>0</v>
      </c>
      <c r="AW695" s="75" t="s">
        <v>89</v>
      </c>
      <c r="AX695" s="224">
        <v>0</v>
      </c>
      <c r="AY695" s="79">
        <f t="shared" si="53"/>
        <v>23400000</v>
      </c>
      <c r="AZ695" s="223">
        <f t="shared" si="54"/>
        <v>0</v>
      </c>
      <c r="BA695" s="74">
        <v>0</v>
      </c>
      <c r="BB695" s="75" t="s">
        <v>89</v>
      </c>
      <c r="BC695" s="65" t="s">
        <v>108</v>
      </c>
      <c r="BD695" s="400" t="s">
        <v>4722</v>
      </c>
      <c r="BE695" s="221" t="s">
        <v>87</v>
      </c>
      <c r="BF695" s="221" t="s">
        <v>87</v>
      </c>
    </row>
    <row r="696" spans="2:58" x14ac:dyDescent="0.25">
      <c r="B696" s="221">
        <v>2025</v>
      </c>
      <c r="C696" s="221">
        <v>891780111</v>
      </c>
      <c r="D696" s="221" t="s">
        <v>78</v>
      </c>
      <c r="E696" s="49" t="s">
        <v>4721</v>
      </c>
      <c r="F696" s="65" t="s">
        <v>4720</v>
      </c>
      <c r="G696" s="65">
        <v>0</v>
      </c>
      <c r="H696" s="65" t="s">
        <v>81</v>
      </c>
      <c r="I696" s="65" t="s">
        <v>3368</v>
      </c>
      <c r="J696" s="67" t="s">
        <v>83</v>
      </c>
      <c r="K696" s="66" t="s">
        <v>3497</v>
      </c>
      <c r="L696" s="68">
        <v>11361600</v>
      </c>
      <c r="M696" s="65" t="s">
        <v>85</v>
      </c>
      <c r="N696" s="66" t="s">
        <v>4719</v>
      </c>
      <c r="O696" s="66">
        <v>1002371564</v>
      </c>
      <c r="P696" s="66">
        <v>1707</v>
      </c>
      <c r="Q696" s="70">
        <v>45870</v>
      </c>
      <c r="R696" s="66">
        <v>7490134800</v>
      </c>
      <c r="S696" s="70">
        <v>45883</v>
      </c>
      <c r="T696" s="68">
        <v>11361600</v>
      </c>
      <c r="U696" s="68">
        <v>28148</v>
      </c>
      <c r="V696" s="65" t="s">
        <v>87</v>
      </c>
      <c r="W696" s="68">
        <v>1082939683</v>
      </c>
      <c r="X696" s="67" t="s">
        <v>3365</v>
      </c>
      <c r="Y696" s="70">
        <v>45883</v>
      </c>
      <c r="Z696" s="70">
        <v>45883</v>
      </c>
      <c r="AA696" s="70" t="s">
        <v>89</v>
      </c>
      <c r="AB696" s="70">
        <v>45991</v>
      </c>
      <c r="AC696" s="49">
        <f t="shared" si="50"/>
        <v>108</v>
      </c>
      <c r="AD696" s="65">
        <v>0</v>
      </c>
      <c r="AE696" s="68">
        <v>0</v>
      </c>
      <c r="AF696" s="65">
        <v>0</v>
      </c>
      <c r="AG696" s="77" t="s">
        <v>89</v>
      </c>
      <c r="AH696" s="49">
        <f t="shared" si="51"/>
        <v>0</v>
      </c>
      <c r="AI696" s="65">
        <v>0</v>
      </c>
      <c r="AJ696" s="68">
        <v>0</v>
      </c>
      <c r="AK696" s="65" t="s">
        <v>89</v>
      </c>
      <c r="AL696" s="78" t="s">
        <v>89</v>
      </c>
      <c r="AM696" s="65">
        <v>0</v>
      </c>
      <c r="AN696" s="78" t="s">
        <v>89</v>
      </c>
      <c r="AO696" s="78" t="s">
        <v>89</v>
      </c>
      <c r="AP696" s="78" t="s">
        <v>89</v>
      </c>
      <c r="AQ696" s="49">
        <f t="shared" si="52"/>
        <v>0</v>
      </c>
      <c r="AR696" s="49">
        <f>+L696+AE696-AJ696</f>
        <v>11361600</v>
      </c>
      <c r="AS696" s="65" t="s">
        <v>90</v>
      </c>
      <c r="AT696" s="68">
        <v>0</v>
      </c>
      <c r="AU696" s="65" t="s">
        <v>90</v>
      </c>
      <c r="AV696" s="68">
        <v>0</v>
      </c>
      <c r="AW696" s="75" t="s">
        <v>89</v>
      </c>
      <c r="AX696" s="224">
        <v>0</v>
      </c>
      <c r="AY696" s="79">
        <f t="shared" si="53"/>
        <v>11361600</v>
      </c>
      <c r="AZ696" s="223">
        <f t="shared" si="54"/>
        <v>0</v>
      </c>
      <c r="BA696" s="74">
        <v>0</v>
      </c>
      <c r="BB696" s="75" t="s">
        <v>89</v>
      </c>
      <c r="BC696" s="65" t="s">
        <v>108</v>
      </c>
      <c r="BD696" s="400" t="s">
        <v>4718</v>
      </c>
      <c r="BE696" s="221" t="s">
        <v>87</v>
      </c>
      <c r="BF696" s="221" t="s">
        <v>87</v>
      </c>
    </row>
    <row r="697" spans="2:58" x14ac:dyDescent="0.25">
      <c r="B697" s="221">
        <v>2025</v>
      </c>
      <c r="C697" s="221">
        <v>891780111</v>
      </c>
      <c r="D697" s="221" t="s">
        <v>78</v>
      </c>
      <c r="E697" s="49" t="s">
        <v>4717</v>
      </c>
      <c r="F697" s="65" t="s">
        <v>4716</v>
      </c>
      <c r="G697" s="65">
        <v>0</v>
      </c>
      <c r="H697" s="65" t="s">
        <v>81</v>
      </c>
      <c r="I697" s="65" t="s">
        <v>3368</v>
      </c>
      <c r="J697" s="67" t="s">
        <v>83</v>
      </c>
      <c r="K697" s="66" t="s">
        <v>3522</v>
      </c>
      <c r="L697" s="68">
        <v>11361600</v>
      </c>
      <c r="M697" s="65" t="s">
        <v>85</v>
      </c>
      <c r="N697" s="66" t="s">
        <v>4715</v>
      </c>
      <c r="O697" s="66">
        <v>1052080027</v>
      </c>
      <c r="P697" s="66">
        <v>1707</v>
      </c>
      <c r="Q697" s="70">
        <v>45870</v>
      </c>
      <c r="R697" s="66">
        <v>7490134800</v>
      </c>
      <c r="S697" s="70">
        <v>45883</v>
      </c>
      <c r="T697" s="68">
        <v>11361600</v>
      </c>
      <c r="U697" s="68">
        <v>28147</v>
      </c>
      <c r="V697" s="65" t="s">
        <v>87</v>
      </c>
      <c r="W697" s="68">
        <v>1082939683</v>
      </c>
      <c r="X697" s="67" t="s">
        <v>3365</v>
      </c>
      <c r="Y697" s="70">
        <v>45883</v>
      </c>
      <c r="Z697" s="70">
        <v>45883</v>
      </c>
      <c r="AA697" s="70" t="s">
        <v>89</v>
      </c>
      <c r="AB697" s="70">
        <v>45991</v>
      </c>
      <c r="AC697" s="49">
        <f t="shared" si="50"/>
        <v>108</v>
      </c>
      <c r="AD697" s="65">
        <v>0</v>
      </c>
      <c r="AE697" s="68">
        <v>0</v>
      </c>
      <c r="AF697" s="65">
        <v>0</v>
      </c>
      <c r="AG697" s="77" t="s">
        <v>89</v>
      </c>
      <c r="AH697" s="49">
        <f t="shared" si="51"/>
        <v>0</v>
      </c>
      <c r="AI697" s="65">
        <v>0</v>
      </c>
      <c r="AJ697" s="68">
        <v>0</v>
      </c>
      <c r="AK697" s="65" t="s">
        <v>89</v>
      </c>
      <c r="AL697" s="78" t="s">
        <v>89</v>
      </c>
      <c r="AM697" s="65">
        <v>0</v>
      </c>
      <c r="AN697" s="78" t="s">
        <v>89</v>
      </c>
      <c r="AO697" s="78" t="s">
        <v>89</v>
      </c>
      <c r="AP697" s="78" t="s">
        <v>89</v>
      </c>
      <c r="AQ697" s="49">
        <f t="shared" si="52"/>
        <v>0</v>
      </c>
      <c r="AR697" s="49">
        <f>+L697+AE697-AJ697</f>
        <v>11361600</v>
      </c>
      <c r="AS697" s="65" t="s">
        <v>90</v>
      </c>
      <c r="AT697" s="68">
        <v>0</v>
      </c>
      <c r="AU697" s="65" t="s">
        <v>90</v>
      </c>
      <c r="AV697" s="68">
        <v>0</v>
      </c>
      <c r="AW697" s="75" t="s">
        <v>89</v>
      </c>
      <c r="AX697" s="224">
        <v>0</v>
      </c>
      <c r="AY697" s="79">
        <f t="shared" si="53"/>
        <v>11361600</v>
      </c>
      <c r="AZ697" s="223">
        <f t="shared" si="54"/>
        <v>0</v>
      </c>
      <c r="BA697" s="74">
        <v>0</v>
      </c>
      <c r="BB697" s="75" t="s">
        <v>89</v>
      </c>
      <c r="BC697" s="65" t="s">
        <v>108</v>
      </c>
      <c r="BD697" s="400" t="s">
        <v>4714</v>
      </c>
      <c r="BE697" s="221" t="s">
        <v>87</v>
      </c>
      <c r="BF697" s="221" t="s">
        <v>87</v>
      </c>
    </row>
    <row r="698" spans="2:58" x14ac:dyDescent="0.25">
      <c r="B698" s="221">
        <v>2025</v>
      </c>
      <c r="C698" s="221">
        <v>891780111</v>
      </c>
      <c r="D698" s="221" t="s">
        <v>78</v>
      </c>
      <c r="E698" s="49" t="s">
        <v>4713</v>
      </c>
      <c r="F698" s="65" t="s">
        <v>4712</v>
      </c>
      <c r="G698" s="65">
        <v>0</v>
      </c>
      <c r="H698" s="65" t="s">
        <v>81</v>
      </c>
      <c r="I698" s="65" t="s">
        <v>3368</v>
      </c>
      <c r="J698" s="67" t="s">
        <v>83</v>
      </c>
      <c r="K698" s="66" t="s">
        <v>3367</v>
      </c>
      <c r="L698" s="68">
        <v>11361600</v>
      </c>
      <c r="M698" s="65" t="s">
        <v>85</v>
      </c>
      <c r="N698" s="66" t="s">
        <v>4711</v>
      </c>
      <c r="O698" s="66">
        <v>19790877</v>
      </c>
      <c r="P698" s="66">
        <v>1707</v>
      </c>
      <c r="Q698" s="70">
        <v>45870</v>
      </c>
      <c r="R698" s="66">
        <v>7490134800</v>
      </c>
      <c r="S698" s="70">
        <v>45883</v>
      </c>
      <c r="T698" s="68">
        <v>11361600</v>
      </c>
      <c r="U698" s="68">
        <v>28146</v>
      </c>
      <c r="V698" s="65" t="s">
        <v>87</v>
      </c>
      <c r="W698" s="68">
        <v>1082939683</v>
      </c>
      <c r="X698" s="67" t="s">
        <v>3365</v>
      </c>
      <c r="Y698" s="70">
        <v>45883</v>
      </c>
      <c r="Z698" s="70">
        <v>45883</v>
      </c>
      <c r="AA698" s="70" t="s">
        <v>89</v>
      </c>
      <c r="AB698" s="70">
        <v>45991</v>
      </c>
      <c r="AC698" s="49">
        <f t="shared" si="50"/>
        <v>108</v>
      </c>
      <c r="AD698" s="65">
        <v>0</v>
      </c>
      <c r="AE698" s="68">
        <v>0</v>
      </c>
      <c r="AF698" s="65">
        <v>0</v>
      </c>
      <c r="AG698" s="77" t="s">
        <v>89</v>
      </c>
      <c r="AH698" s="49">
        <f t="shared" si="51"/>
        <v>0</v>
      </c>
      <c r="AI698" s="65">
        <v>0</v>
      </c>
      <c r="AJ698" s="68">
        <v>0</v>
      </c>
      <c r="AK698" s="65" t="s">
        <v>89</v>
      </c>
      <c r="AL698" s="78" t="s">
        <v>89</v>
      </c>
      <c r="AM698" s="65">
        <v>0</v>
      </c>
      <c r="AN698" s="78" t="s">
        <v>89</v>
      </c>
      <c r="AO698" s="78" t="s">
        <v>89</v>
      </c>
      <c r="AP698" s="78" t="s">
        <v>89</v>
      </c>
      <c r="AQ698" s="49">
        <f t="shared" si="52"/>
        <v>0</v>
      </c>
      <c r="AR698" s="49">
        <f>+L698+AE698-AJ698</f>
        <v>11361600</v>
      </c>
      <c r="AS698" s="65" t="s">
        <v>90</v>
      </c>
      <c r="AT698" s="68">
        <v>0</v>
      </c>
      <c r="AU698" s="65" t="s">
        <v>90</v>
      </c>
      <c r="AV698" s="68">
        <v>0</v>
      </c>
      <c r="AW698" s="75" t="s">
        <v>89</v>
      </c>
      <c r="AX698" s="224">
        <v>0</v>
      </c>
      <c r="AY698" s="79">
        <f t="shared" si="53"/>
        <v>11361600</v>
      </c>
      <c r="AZ698" s="223">
        <f t="shared" si="54"/>
        <v>0</v>
      </c>
      <c r="BA698" s="74">
        <v>0</v>
      </c>
      <c r="BB698" s="75" t="s">
        <v>89</v>
      </c>
      <c r="BC698" s="65" t="s">
        <v>108</v>
      </c>
      <c r="BD698" s="400" t="s">
        <v>4710</v>
      </c>
      <c r="BE698" s="221" t="s">
        <v>87</v>
      </c>
      <c r="BF698" s="221" t="s">
        <v>87</v>
      </c>
    </row>
    <row r="699" spans="2:58" x14ac:dyDescent="0.25">
      <c r="B699" s="221">
        <v>2025</v>
      </c>
      <c r="C699" s="221">
        <v>891780111</v>
      </c>
      <c r="D699" s="221" t="s">
        <v>78</v>
      </c>
      <c r="E699" s="49" t="s">
        <v>4709</v>
      </c>
      <c r="F699" s="65" t="s">
        <v>4708</v>
      </c>
      <c r="G699" s="65">
        <v>0</v>
      </c>
      <c r="H699" s="65" t="s">
        <v>81</v>
      </c>
      <c r="I699" s="65" t="s">
        <v>3368</v>
      </c>
      <c r="J699" s="67" t="s">
        <v>83</v>
      </c>
      <c r="K699" s="66" t="s">
        <v>3462</v>
      </c>
      <c r="L699" s="68">
        <v>11361600</v>
      </c>
      <c r="M699" s="65" t="s">
        <v>85</v>
      </c>
      <c r="N699" s="66" t="s">
        <v>4707</v>
      </c>
      <c r="O699" s="66">
        <v>1043003633</v>
      </c>
      <c r="P699" s="66">
        <v>1707</v>
      </c>
      <c r="Q699" s="70">
        <v>45870</v>
      </c>
      <c r="R699" s="66">
        <v>7490134800</v>
      </c>
      <c r="S699" s="70">
        <v>45883</v>
      </c>
      <c r="T699" s="68">
        <v>11361600</v>
      </c>
      <c r="U699" s="68">
        <v>28133</v>
      </c>
      <c r="V699" s="65" t="s">
        <v>87</v>
      </c>
      <c r="W699" s="68">
        <v>1082939683</v>
      </c>
      <c r="X699" s="67" t="s">
        <v>3365</v>
      </c>
      <c r="Y699" s="70">
        <v>45883</v>
      </c>
      <c r="Z699" s="70">
        <v>45883</v>
      </c>
      <c r="AA699" s="70" t="s">
        <v>89</v>
      </c>
      <c r="AB699" s="70">
        <v>45991</v>
      </c>
      <c r="AC699" s="49">
        <f t="shared" si="50"/>
        <v>108</v>
      </c>
      <c r="AD699" s="65">
        <v>0</v>
      </c>
      <c r="AE699" s="68">
        <v>0</v>
      </c>
      <c r="AF699" s="65">
        <v>0</v>
      </c>
      <c r="AG699" s="77" t="s">
        <v>89</v>
      </c>
      <c r="AH699" s="49">
        <f t="shared" si="51"/>
        <v>0</v>
      </c>
      <c r="AI699" s="65">
        <v>0</v>
      </c>
      <c r="AJ699" s="68">
        <v>0</v>
      </c>
      <c r="AK699" s="65" t="s">
        <v>89</v>
      </c>
      <c r="AL699" s="78" t="s">
        <v>89</v>
      </c>
      <c r="AM699" s="65">
        <v>0</v>
      </c>
      <c r="AN699" s="78" t="s">
        <v>89</v>
      </c>
      <c r="AO699" s="78" t="s">
        <v>89</v>
      </c>
      <c r="AP699" s="78" t="s">
        <v>89</v>
      </c>
      <c r="AQ699" s="49">
        <f t="shared" si="52"/>
        <v>0</v>
      </c>
      <c r="AR699" s="49">
        <f>+L699+AE699-AJ699</f>
        <v>11361600</v>
      </c>
      <c r="AS699" s="65" t="s">
        <v>90</v>
      </c>
      <c r="AT699" s="68">
        <v>0</v>
      </c>
      <c r="AU699" s="65" t="s">
        <v>90</v>
      </c>
      <c r="AV699" s="68">
        <v>0</v>
      </c>
      <c r="AW699" s="75" t="s">
        <v>89</v>
      </c>
      <c r="AX699" s="224">
        <v>0</v>
      </c>
      <c r="AY699" s="79">
        <f t="shared" si="53"/>
        <v>11361600</v>
      </c>
      <c r="AZ699" s="223">
        <f t="shared" si="54"/>
        <v>0</v>
      </c>
      <c r="BA699" s="74">
        <v>0</v>
      </c>
      <c r="BB699" s="75" t="s">
        <v>89</v>
      </c>
      <c r="BC699" s="65" t="s">
        <v>108</v>
      </c>
      <c r="BD699" s="400" t="s">
        <v>4706</v>
      </c>
      <c r="BE699" s="221" t="s">
        <v>87</v>
      </c>
      <c r="BF699" s="221" t="s">
        <v>87</v>
      </c>
    </row>
    <row r="700" spans="2:58" x14ac:dyDescent="0.25">
      <c r="B700" s="221">
        <v>2025</v>
      </c>
      <c r="C700" s="221">
        <v>891780111</v>
      </c>
      <c r="D700" s="221" t="s">
        <v>78</v>
      </c>
      <c r="E700" s="49" t="s">
        <v>4705</v>
      </c>
      <c r="F700" s="65" t="s">
        <v>4704</v>
      </c>
      <c r="G700" s="65">
        <v>0</v>
      </c>
      <c r="H700" s="65" t="s">
        <v>81</v>
      </c>
      <c r="I700" s="65" t="s">
        <v>3368</v>
      </c>
      <c r="J700" s="67" t="s">
        <v>83</v>
      </c>
      <c r="K700" s="66" t="s">
        <v>4703</v>
      </c>
      <c r="L700" s="68">
        <v>11361600</v>
      </c>
      <c r="M700" s="65" t="s">
        <v>85</v>
      </c>
      <c r="N700" s="66" t="s">
        <v>4702</v>
      </c>
      <c r="O700" s="66">
        <v>1001889633</v>
      </c>
      <c r="P700" s="66">
        <v>1707</v>
      </c>
      <c r="Q700" s="70">
        <v>45870</v>
      </c>
      <c r="R700" s="66">
        <v>7490134800</v>
      </c>
      <c r="S700" s="70">
        <v>45883</v>
      </c>
      <c r="T700" s="68">
        <v>11361600</v>
      </c>
      <c r="U700" s="68">
        <v>28145</v>
      </c>
      <c r="V700" s="65" t="s">
        <v>87</v>
      </c>
      <c r="W700" s="68">
        <v>1082939683</v>
      </c>
      <c r="X700" s="67" t="s">
        <v>3365</v>
      </c>
      <c r="Y700" s="70">
        <v>45883</v>
      </c>
      <c r="Z700" s="70">
        <v>45883</v>
      </c>
      <c r="AA700" s="70" t="s">
        <v>89</v>
      </c>
      <c r="AB700" s="70">
        <v>45991</v>
      </c>
      <c r="AC700" s="49">
        <f t="shared" si="50"/>
        <v>108</v>
      </c>
      <c r="AD700" s="65">
        <v>0</v>
      </c>
      <c r="AE700" s="68">
        <v>0</v>
      </c>
      <c r="AF700" s="65">
        <v>0</v>
      </c>
      <c r="AG700" s="77" t="s">
        <v>89</v>
      </c>
      <c r="AH700" s="49">
        <f t="shared" si="51"/>
        <v>0</v>
      </c>
      <c r="AI700" s="65">
        <v>0</v>
      </c>
      <c r="AJ700" s="68">
        <v>0</v>
      </c>
      <c r="AK700" s="65" t="s">
        <v>89</v>
      </c>
      <c r="AL700" s="78" t="s">
        <v>89</v>
      </c>
      <c r="AM700" s="65">
        <v>0</v>
      </c>
      <c r="AN700" s="78" t="s">
        <v>89</v>
      </c>
      <c r="AO700" s="78" t="s">
        <v>89</v>
      </c>
      <c r="AP700" s="78" t="s">
        <v>89</v>
      </c>
      <c r="AQ700" s="49">
        <f t="shared" si="52"/>
        <v>0</v>
      </c>
      <c r="AR700" s="49">
        <f>+L700+AE700-AJ700</f>
        <v>11361600</v>
      </c>
      <c r="AS700" s="65" t="s">
        <v>90</v>
      </c>
      <c r="AT700" s="68">
        <v>0</v>
      </c>
      <c r="AU700" s="65" t="s">
        <v>90</v>
      </c>
      <c r="AV700" s="68">
        <v>0</v>
      </c>
      <c r="AW700" s="75" t="s">
        <v>89</v>
      </c>
      <c r="AX700" s="224">
        <v>0</v>
      </c>
      <c r="AY700" s="79">
        <f t="shared" si="53"/>
        <v>11361600</v>
      </c>
      <c r="AZ700" s="223">
        <f t="shared" si="54"/>
        <v>0</v>
      </c>
      <c r="BA700" s="74">
        <v>0</v>
      </c>
      <c r="BB700" s="75" t="s">
        <v>89</v>
      </c>
      <c r="BC700" s="65" t="s">
        <v>108</v>
      </c>
      <c r="BD700" s="400" t="s">
        <v>4701</v>
      </c>
      <c r="BE700" s="221" t="s">
        <v>87</v>
      </c>
      <c r="BF700" s="221" t="s">
        <v>87</v>
      </c>
    </row>
    <row r="701" spans="2:58" x14ac:dyDescent="0.25">
      <c r="B701" s="221">
        <v>2025</v>
      </c>
      <c r="C701" s="221">
        <v>891780111</v>
      </c>
      <c r="D701" s="221" t="s">
        <v>78</v>
      </c>
      <c r="E701" s="49" t="s">
        <v>4700</v>
      </c>
      <c r="F701" s="65" t="s">
        <v>4699</v>
      </c>
      <c r="G701" s="65">
        <v>0</v>
      </c>
      <c r="H701" s="65" t="s">
        <v>81</v>
      </c>
      <c r="I701" s="65" t="s">
        <v>3368</v>
      </c>
      <c r="J701" s="67" t="s">
        <v>83</v>
      </c>
      <c r="K701" s="66" t="s">
        <v>3367</v>
      </c>
      <c r="L701" s="68">
        <v>11361600</v>
      </c>
      <c r="M701" s="65" t="s">
        <v>85</v>
      </c>
      <c r="N701" s="66" t="s">
        <v>4698</v>
      </c>
      <c r="O701" s="66">
        <v>7572610</v>
      </c>
      <c r="P701" s="66">
        <v>1707</v>
      </c>
      <c r="Q701" s="70">
        <v>45870</v>
      </c>
      <c r="R701" s="66">
        <v>7490134800</v>
      </c>
      <c r="S701" s="70">
        <v>45883</v>
      </c>
      <c r="T701" s="68">
        <v>11361600</v>
      </c>
      <c r="U701" s="68">
        <v>28144</v>
      </c>
      <c r="V701" s="65" t="s">
        <v>87</v>
      </c>
      <c r="W701" s="68">
        <v>1082939683</v>
      </c>
      <c r="X701" s="67" t="s">
        <v>3365</v>
      </c>
      <c r="Y701" s="70">
        <v>45883</v>
      </c>
      <c r="Z701" s="70">
        <v>45883</v>
      </c>
      <c r="AA701" s="70" t="s">
        <v>89</v>
      </c>
      <c r="AB701" s="70">
        <v>45991</v>
      </c>
      <c r="AC701" s="49">
        <f t="shared" si="50"/>
        <v>108</v>
      </c>
      <c r="AD701" s="65">
        <v>0</v>
      </c>
      <c r="AE701" s="68">
        <v>0</v>
      </c>
      <c r="AF701" s="65">
        <v>0</v>
      </c>
      <c r="AG701" s="77" t="s">
        <v>89</v>
      </c>
      <c r="AH701" s="49">
        <f t="shared" si="51"/>
        <v>0</v>
      </c>
      <c r="AI701" s="65">
        <v>0</v>
      </c>
      <c r="AJ701" s="68">
        <v>0</v>
      </c>
      <c r="AK701" s="65" t="s">
        <v>89</v>
      </c>
      <c r="AL701" s="78" t="s">
        <v>89</v>
      </c>
      <c r="AM701" s="65">
        <v>0</v>
      </c>
      <c r="AN701" s="78" t="s">
        <v>89</v>
      </c>
      <c r="AO701" s="78" t="s">
        <v>89</v>
      </c>
      <c r="AP701" s="78" t="s">
        <v>89</v>
      </c>
      <c r="AQ701" s="49">
        <f t="shared" si="52"/>
        <v>0</v>
      </c>
      <c r="AR701" s="49">
        <f>+L701+AE701-AJ701</f>
        <v>11361600</v>
      </c>
      <c r="AS701" s="65" t="s">
        <v>90</v>
      </c>
      <c r="AT701" s="68">
        <v>0</v>
      </c>
      <c r="AU701" s="65" t="s">
        <v>90</v>
      </c>
      <c r="AV701" s="68">
        <v>0</v>
      </c>
      <c r="AW701" s="75" t="s">
        <v>89</v>
      </c>
      <c r="AX701" s="224">
        <v>0</v>
      </c>
      <c r="AY701" s="79">
        <f t="shared" si="53"/>
        <v>11361600</v>
      </c>
      <c r="AZ701" s="223">
        <f t="shared" si="54"/>
        <v>0</v>
      </c>
      <c r="BA701" s="74">
        <v>0</v>
      </c>
      <c r="BB701" s="75" t="s">
        <v>89</v>
      </c>
      <c r="BC701" s="65" t="s">
        <v>108</v>
      </c>
      <c r="BD701" s="400" t="s">
        <v>4697</v>
      </c>
      <c r="BE701" s="221" t="s">
        <v>87</v>
      </c>
      <c r="BF701" s="221" t="s">
        <v>87</v>
      </c>
    </row>
    <row r="702" spans="2:58" x14ac:dyDescent="0.25">
      <c r="B702" s="221">
        <v>2025</v>
      </c>
      <c r="C702" s="221">
        <v>891780111</v>
      </c>
      <c r="D702" s="221" t="s">
        <v>78</v>
      </c>
      <c r="E702" s="49" t="s">
        <v>4696</v>
      </c>
      <c r="F702" s="65" t="s">
        <v>4695</v>
      </c>
      <c r="G702" s="65">
        <v>0</v>
      </c>
      <c r="H702" s="65" t="s">
        <v>81</v>
      </c>
      <c r="I702" s="65" t="s">
        <v>3368</v>
      </c>
      <c r="J702" s="67" t="s">
        <v>83</v>
      </c>
      <c r="K702" s="66" t="s">
        <v>3367</v>
      </c>
      <c r="L702" s="68">
        <v>11361600</v>
      </c>
      <c r="M702" s="65" t="s">
        <v>85</v>
      </c>
      <c r="N702" s="66" t="s">
        <v>4694</v>
      </c>
      <c r="O702" s="66">
        <v>1047362613</v>
      </c>
      <c r="P702" s="66">
        <v>1707</v>
      </c>
      <c r="Q702" s="70">
        <v>45870</v>
      </c>
      <c r="R702" s="66">
        <v>7490134800</v>
      </c>
      <c r="S702" s="70">
        <v>45883</v>
      </c>
      <c r="T702" s="68">
        <v>11361600</v>
      </c>
      <c r="U702" s="68">
        <v>28143</v>
      </c>
      <c r="V702" s="65" t="s">
        <v>87</v>
      </c>
      <c r="W702" s="68">
        <v>1082939683</v>
      </c>
      <c r="X702" s="67" t="s">
        <v>3365</v>
      </c>
      <c r="Y702" s="70">
        <v>45883</v>
      </c>
      <c r="Z702" s="70">
        <v>45883</v>
      </c>
      <c r="AA702" s="70" t="s">
        <v>89</v>
      </c>
      <c r="AB702" s="70">
        <v>45991</v>
      </c>
      <c r="AC702" s="49">
        <f t="shared" si="50"/>
        <v>108</v>
      </c>
      <c r="AD702" s="65">
        <v>0</v>
      </c>
      <c r="AE702" s="68">
        <v>0</v>
      </c>
      <c r="AF702" s="65">
        <v>0</v>
      </c>
      <c r="AG702" s="77" t="s">
        <v>89</v>
      </c>
      <c r="AH702" s="49">
        <f t="shared" si="51"/>
        <v>0</v>
      </c>
      <c r="AI702" s="65">
        <v>0</v>
      </c>
      <c r="AJ702" s="68">
        <v>0</v>
      </c>
      <c r="AK702" s="65" t="s">
        <v>89</v>
      </c>
      <c r="AL702" s="78" t="s">
        <v>89</v>
      </c>
      <c r="AM702" s="65">
        <v>0</v>
      </c>
      <c r="AN702" s="78" t="s">
        <v>89</v>
      </c>
      <c r="AO702" s="78" t="s">
        <v>89</v>
      </c>
      <c r="AP702" s="78" t="s">
        <v>89</v>
      </c>
      <c r="AQ702" s="49">
        <f t="shared" si="52"/>
        <v>0</v>
      </c>
      <c r="AR702" s="49">
        <f>+L702+AE702-AJ702</f>
        <v>11361600</v>
      </c>
      <c r="AS702" s="65" t="s">
        <v>90</v>
      </c>
      <c r="AT702" s="68">
        <v>0</v>
      </c>
      <c r="AU702" s="65" t="s">
        <v>90</v>
      </c>
      <c r="AV702" s="68">
        <v>0</v>
      </c>
      <c r="AW702" s="75" t="s">
        <v>89</v>
      </c>
      <c r="AX702" s="224">
        <v>0</v>
      </c>
      <c r="AY702" s="79">
        <f t="shared" si="53"/>
        <v>11361600</v>
      </c>
      <c r="AZ702" s="223">
        <f t="shared" si="54"/>
        <v>0</v>
      </c>
      <c r="BA702" s="74">
        <v>0</v>
      </c>
      <c r="BB702" s="75" t="s">
        <v>89</v>
      </c>
      <c r="BC702" s="65" t="s">
        <v>108</v>
      </c>
      <c r="BD702" s="400" t="s">
        <v>4693</v>
      </c>
      <c r="BE702" s="221" t="s">
        <v>87</v>
      </c>
      <c r="BF702" s="221" t="s">
        <v>87</v>
      </c>
    </row>
    <row r="703" spans="2:58" x14ac:dyDescent="0.25">
      <c r="B703" s="221">
        <v>2025</v>
      </c>
      <c r="C703" s="221">
        <v>891780111</v>
      </c>
      <c r="D703" s="221" t="s">
        <v>78</v>
      </c>
      <c r="E703" s="49" t="s">
        <v>4692</v>
      </c>
      <c r="F703" s="65" t="s">
        <v>4691</v>
      </c>
      <c r="G703" s="65">
        <v>0</v>
      </c>
      <c r="H703" s="65" t="s">
        <v>81</v>
      </c>
      <c r="I703" s="65" t="s">
        <v>3368</v>
      </c>
      <c r="J703" s="67" t="s">
        <v>83</v>
      </c>
      <c r="K703" s="66" t="s">
        <v>3497</v>
      </c>
      <c r="L703" s="68">
        <v>11361600</v>
      </c>
      <c r="M703" s="65" t="s">
        <v>85</v>
      </c>
      <c r="N703" s="66" t="s">
        <v>4690</v>
      </c>
      <c r="O703" s="66">
        <v>8313243</v>
      </c>
      <c r="P703" s="66">
        <v>1707</v>
      </c>
      <c r="Q703" s="70">
        <v>45870</v>
      </c>
      <c r="R703" s="66">
        <v>7490134800</v>
      </c>
      <c r="S703" s="70">
        <v>45883</v>
      </c>
      <c r="T703" s="68">
        <v>11361600</v>
      </c>
      <c r="U703" s="68">
        <v>28142</v>
      </c>
      <c r="V703" s="65" t="s">
        <v>87</v>
      </c>
      <c r="W703" s="68">
        <v>1082939683</v>
      </c>
      <c r="X703" s="67" t="s">
        <v>3365</v>
      </c>
      <c r="Y703" s="70">
        <v>45883</v>
      </c>
      <c r="Z703" s="70">
        <v>45883</v>
      </c>
      <c r="AA703" s="70" t="s">
        <v>89</v>
      </c>
      <c r="AB703" s="70">
        <v>45991</v>
      </c>
      <c r="AC703" s="49">
        <f t="shared" si="50"/>
        <v>108</v>
      </c>
      <c r="AD703" s="65">
        <v>0</v>
      </c>
      <c r="AE703" s="68">
        <v>0</v>
      </c>
      <c r="AF703" s="65">
        <v>0</v>
      </c>
      <c r="AG703" s="77" t="s">
        <v>89</v>
      </c>
      <c r="AH703" s="49">
        <f t="shared" si="51"/>
        <v>0</v>
      </c>
      <c r="AI703" s="65">
        <v>0</v>
      </c>
      <c r="AJ703" s="68">
        <v>0</v>
      </c>
      <c r="AK703" s="65" t="s">
        <v>89</v>
      </c>
      <c r="AL703" s="78" t="s">
        <v>89</v>
      </c>
      <c r="AM703" s="65">
        <v>0</v>
      </c>
      <c r="AN703" s="78" t="s">
        <v>89</v>
      </c>
      <c r="AO703" s="78" t="s">
        <v>89</v>
      </c>
      <c r="AP703" s="78" t="s">
        <v>89</v>
      </c>
      <c r="AQ703" s="49">
        <f t="shared" si="52"/>
        <v>0</v>
      </c>
      <c r="AR703" s="49">
        <f>+L703+AE703-AJ703</f>
        <v>11361600</v>
      </c>
      <c r="AS703" s="65" t="s">
        <v>90</v>
      </c>
      <c r="AT703" s="68">
        <v>0</v>
      </c>
      <c r="AU703" s="65" t="s">
        <v>90</v>
      </c>
      <c r="AV703" s="68">
        <v>0</v>
      </c>
      <c r="AW703" s="75" t="s">
        <v>89</v>
      </c>
      <c r="AX703" s="224">
        <v>0</v>
      </c>
      <c r="AY703" s="79">
        <f t="shared" si="53"/>
        <v>11361600</v>
      </c>
      <c r="AZ703" s="223">
        <f t="shared" si="54"/>
        <v>0</v>
      </c>
      <c r="BA703" s="74">
        <v>0</v>
      </c>
      <c r="BB703" s="75" t="s">
        <v>89</v>
      </c>
      <c r="BC703" s="65" t="s">
        <v>108</v>
      </c>
      <c r="BD703" s="400" t="s">
        <v>4689</v>
      </c>
      <c r="BE703" s="221" t="s">
        <v>87</v>
      </c>
      <c r="BF703" s="221" t="s">
        <v>87</v>
      </c>
    </row>
    <row r="704" spans="2:58" x14ac:dyDescent="0.25">
      <c r="B704" s="221">
        <v>2025</v>
      </c>
      <c r="C704" s="221">
        <v>891780111</v>
      </c>
      <c r="D704" s="221" t="s">
        <v>78</v>
      </c>
      <c r="E704" s="49" t="s">
        <v>4688</v>
      </c>
      <c r="F704" s="65" t="s">
        <v>4687</v>
      </c>
      <c r="G704" s="65">
        <v>0</v>
      </c>
      <c r="H704" s="65" t="s">
        <v>81</v>
      </c>
      <c r="I704" s="65" t="s">
        <v>3368</v>
      </c>
      <c r="J704" s="67" t="s">
        <v>83</v>
      </c>
      <c r="K704" s="66" t="s">
        <v>3367</v>
      </c>
      <c r="L704" s="68">
        <v>11361600</v>
      </c>
      <c r="M704" s="65" t="s">
        <v>85</v>
      </c>
      <c r="N704" s="66" t="s">
        <v>4686</v>
      </c>
      <c r="O704" s="66">
        <v>9878212</v>
      </c>
      <c r="P704" s="66">
        <v>1707</v>
      </c>
      <c r="Q704" s="70">
        <v>45870</v>
      </c>
      <c r="R704" s="66">
        <v>7490134800</v>
      </c>
      <c r="S704" s="70">
        <v>45883</v>
      </c>
      <c r="T704" s="68">
        <v>11361600</v>
      </c>
      <c r="U704" s="68">
        <v>28141</v>
      </c>
      <c r="V704" s="65" t="s">
        <v>87</v>
      </c>
      <c r="W704" s="68">
        <v>1082939683</v>
      </c>
      <c r="X704" s="67" t="s">
        <v>3365</v>
      </c>
      <c r="Y704" s="70">
        <v>45883</v>
      </c>
      <c r="Z704" s="70">
        <v>45883</v>
      </c>
      <c r="AA704" s="70" t="s">
        <v>89</v>
      </c>
      <c r="AB704" s="70">
        <v>45991</v>
      </c>
      <c r="AC704" s="49">
        <f t="shared" si="50"/>
        <v>108</v>
      </c>
      <c r="AD704" s="65">
        <v>0</v>
      </c>
      <c r="AE704" s="68">
        <v>0</v>
      </c>
      <c r="AF704" s="65">
        <v>0</v>
      </c>
      <c r="AG704" s="77" t="s">
        <v>89</v>
      </c>
      <c r="AH704" s="49">
        <f t="shared" si="51"/>
        <v>0</v>
      </c>
      <c r="AI704" s="65">
        <v>0</v>
      </c>
      <c r="AJ704" s="68">
        <v>0</v>
      </c>
      <c r="AK704" s="65" t="s">
        <v>89</v>
      </c>
      <c r="AL704" s="78" t="s">
        <v>89</v>
      </c>
      <c r="AM704" s="65">
        <v>0</v>
      </c>
      <c r="AN704" s="78" t="s">
        <v>89</v>
      </c>
      <c r="AO704" s="78" t="s">
        <v>89</v>
      </c>
      <c r="AP704" s="78" t="s">
        <v>89</v>
      </c>
      <c r="AQ704" s="49">
        <f t="shared" si="52"/>
        <v>0</v>
      </c>
      <c r="AR704" s="49">
        <f>+L704+AE704-AJ704</f>
        <v>11361600</v>
      </c>
      <c r="AS704" s="65" t="s">
        <v>90</v>
      </c>
      <c r="AT704" s="68">
        <v>0</v>
      </c>
      <c r="AU704" s="65" t="s">
        <v>90</v>
      </c>
      <c r="AV704" s="68">
        <v>0</v>
      </c>
      <c r="AW704" s="75" t="s">
        <v>89</v>
      </c>
      <c r="AX704" s="224">
        <v>0</v>
      </c>
      <c r="AY704" s="79">
        <f t="shared" si="53"/>
        <v>11361600</v>
      </c>
      <c r="AZ704" s="223">
        <f t="shared" si="54"/>
        <v>0</v>
      </c>
      <c r="BA704" s="74">
        <v>0</v>
      </c>
      <c r="BB704" s="75" t="s">
        <v>89</v>
      </c>
      <c r="BC704" s="65" t="s">
        <v>108</v>
      </c>
      <c r="BD704" s="400" t="s">
        <v>4685</v>
      </c>
      <c r="BE704" s="221" t="s">
        <v>87</v>
      </c>
      <c r="BF704" s="221" t="s">
        <v>87</v>
      </c>
    </row>
    <row r="705" spans="2:58" x14ac:dyDescent="0.25">
      <c r="B705" s="221">
        <v>2025</v>
      </c>
      <c r="C705" s="221">
        <v>891780111</v>
      </c>
      <c r="D705" s="221" t="s">
        <v>78</v>
      </c>
      <c r="E705" s="49" t="s">
        <v>4684</v>
      </c>
      <c r="F705" s="65" t="s">
        <v>4683</v>
      </c>
      <c r="G705" s="65">
        <v>0</v>
      </c>
      <c r="H705" s="65" t="s">
        <v>81</v>
      </c>
      <c r="I705" s="65" t="s">
        <v>3368</v>
      </c>
      <c r="J705" s="67" t="s">
        <v>83</v>
      </c>
      <c r="K705" s="66" t="s">
        <v>3462</v>
      </c>
      <c r="L705" s="68">
        <v>11361600</v>
      </c>
      <c r="M705" s="65" t="s">
        <v>85</v>
      </c>
      <c r="N705" s="66" t="s">
        <v>4682</v>
      </c>
      <c r="O705" s="66">
        <v>1083030326</v>
      </c>
      <c r="P705" s="66">
        <v>1707</v>
      </c>
      <c r="Q705" s="70">
        <v>45870</v>
      </c>
      <c r="R705" s="66">
        <v>7490134800</v>
      </c>
      <c r="S705" s="70">
        <v>45883</v>
      </c>
      <c r="T705" s="68">
        <v>11361600</v>
      </c>
      <c r="U705" s="68">
        <v>28132</v>
      </c>
      <c r="V705" s="65" t="s">
        <v>87</v>
      </c>
      <c r="W705" s="68">
        <v>1082939683</v>
      </c>
      <c r="X705" s="67" t="s">
        <v>3365</v>
      </c>
      <c r="Y705" s="70">
        <v>45883</v>
      </c>
      <c r="Z705" s="70">
        <v>45883</v>
      </c>
      <c r="AA705" s="70" t="s">
        <v>89</v>
      </c>
      <c r="AB705" s="70">
        <v>45991</v>
      </c>
      <c r="AC705" s="49">
        <f t="shared" si="50"/>
        <v>108</v>
      </c>
      <c r="AD705" s="65">
        <v>0</v>
      </c>
      <c r="AE705" s="68">
        <v>0</v>
      </c>
      <c r="AF705" s="65">
        <v>0</v>
      </c>
      <c r="AG705" s="77" t="s">
        <v>89</v>
      </c>
      <c r="AH705" s="49">
        <f t="shared" si="51"/>
        <v>0</v>
      </c>
      <c r="AI705" s="65">
        <v>0</v>
      </c>
      <c r="AJ705" s="68">
        <v>0</v>
      </c>
      <c r="AK705" s="65" t="s">
        <v>89</v>
      </c>
      <c r="AL705" s="78" t="s">
        <v>89</v>
      </c>
      <c r="AM705" s="65">
        <v>0</v>
      </c>
      <c r="AN705" s="78" t="s">
        <v>89</v>
      </c>
      <c r="AO705" s="78" t="s">
        <v>89</v>
      </c>
      <c r="AP705" s="78" t="s">
        <v>89</v>
      </c>
      <c r="AQ705" s="49">
        <f t="shared" si="52"/>
        <v>0</v>
      </c>
      <c r="AR705" s="49">
        <f>+L705+AE705-AJ705</f>
        <v>11361600</v>
      </c>
      <c r="AS705" s="65" t="s">
        <v>90</v>
      </c>
      <c r="AT705" s="68">
        <v>0</v>
      </c>
      <c r="AU705" s="65" t="s">
        <v>90</v>
      </c>
      <c r="AV705" s="68">
        <v>0</v>
      </c>
      <c r="AW705" s="75" t="s">
        <v>89</v>
      </c>
      <c r="AX705" s="224">
        <v>0</v>
      </c>
      <c r="AY705" s="79">
        <f t="shared" si="53"/>
        <v>11361600</v>
      </c>
      <c r="AZ705" s="223">
        <f t="shared" si="54"/>
        <v>0</v>
      </c>
      <c r="BA705" s="74">
        <v>0</v>
      </c>
      <c r="BB705" s="75" t="s">
        <v>89</v>
      </c>
      <c r="BC705" s="65" t="s">
        <v>108</v>
      </c>
      <c r="BD705" s="400" t="s">
        <v>4681</v>
      </c>
      <c r="BE705" s="221" t="s">
        <v>87</v>
      </c>
      <c r="BF705" s="221" t="s">
        <v>87</v>
      </c>
    </row>
    <row r="706" spans="2:58" x14ac:dyDescent="0.25">
      <c r="B706" s="221">
        <v>2025</v>
      </c>
      <c r="C706" s="221">
        <v>891780111</v>
      </c>
      <c r="D706" s="221" t="s">
        <v>78</v>
      </c>
      <c r="E706" s="49" t="s">
        <v>4680</v>
      </c>
      <c r="F706" s="65" t="s">
        <v>4679</v>
      </c>
      <c r="G706" s="65">
        <v>0</v>
      </c>
      <c r="H706" s="65" t="s">
        <v>81</v>
      </c>
      <c r="I706" s="65" t="s">
        <v>3368</v>
      </c>
      <c r="J706" s="67" t="s">
        <v>83</v>
      </c>
      <c r="K706" s="66" t="s">
        <v>4678</v>
      </c>
      <c r="L706" s="68">
        <v>11361600</v>
      </c>
      <c r="M706" s="65" t="s">
        <v>85</v>
      </c>
      <c r="N706" s="66" t="s">
        <v>4677</v>
      </c>
      <c r="O706" s="66">
        <v>1049830301</v>
      </c>
      <c r="P706" s="66">
        <v>1707</v>
      </c>
      <c r="Q706" s="70">
        <v>45870</v>
      </c>
      <c r="R706" s="66">
        <v>7490134800</v>
      </c>
      <c r="S706" s="70">
        <v>45883</v>
      </c>
      <c r="T706" s="68">
        <v>11361600</v>
      </c>
      <c r="U706" s="68">
        <v>28131</v>
      </c>
      <c r="V706" s="65" t="s">
        <v>87</v>
      </c>
      <c r="W706" s="68">
        <v>1082939683</v>
      </c>
      <c r="X706" s="67" t="s">
        <v>3365</v>
      </c>
      <c r="Y706" s="70">
        <v>45883</v>
      </c>
      <c r="Z706" s="70">
        <v>45883</v>
      </c>
      <c r="AA706" s="70" t="s">
        <v>89</v>
      </c>
      <c r="AB706" s="70">
        <v>45991</v>
      </c>
      <c r="AC706" s="49">
        <f t="shared" si="50"/>
        <v>108</v>
      </c>
      <c r="AD706" s="65">
        <v>0</v>
      </c>
      <c r="AE706" s="68">
        <v>0</v>
      </c>
      <c r="AF706" s="65">
        <v>0</v>
      </c>
      <c r="AG706" s="77" t="s">
        <v>89</v>
      </c>
      <c r="AH706" s="49">
        <f t="shared" si="51"/>
        <v>0</v>
      </c>
      <c r="AI706" s="65">
        <v>0</v>
      </c>
      <c r="AJ706" s="68">
        <v>0</v>
      </c>
      <c r="AK706" s="65" t="s">
        <v>89</v>
      </c>
      <c r="AL706" s="78" t="s">
        <v>89</v>
      </c>
      <c r="AM706" s="65">
        <v>0</v>
      </c>
      <c r="AN706" s="78" t="s">
        <v>89</v>
      </c>
      <c r="AO706" s="78" t="s">
        <v>89</v>
      </c>
      <c r="AP706" s="78" t="s">
        <v>89</v>
      </c>
      <c r="AQ706" s="49">
        <f t="shared" si="52"/>
        <v>0</v>
      </c>
      <c r="AR706" s="49">
        <f>+L706+AE706-AJ706</f>
        <v>11361600</v>
      </c>
      <c r="AS706" s="65" t="s">
        <v>90</v>
      </c>
      <c r="AT706" s="68">
        <v>0</v>
      </c>
      <c r="AU706" s="65" t="s">
        <v>90</v>
      </c>
      <c r="AV706" s="68">
        <v>0</v>
      </c>
      <c r="AW706" s="75" t="s">
        <v>89</v>
      </c>
      <c r="AX706" s="224">
        <v>0</v>
      </c>
      <c r="AY706" s="79">
        <f t="shared" si="53"/>
        <v>11361600</v>
      </c>
      <c r="AZ706" s="223">
        <f t="shared" si="54"/>
        <v>0</v>
      </c>
      <c r="BA706" s="74">
        <v>0</v>
      </c>
      <c r="BB706" s="75" t="s">
        <v>89</v>
      </c>
      <c r="BC706" s="65" t="s">
        <v>108</v>
      </c>
      <c r="BD706" s="400" t="s">
        <v>4676</v>
      </c>
      <c r="BE706" s="221" t="s">
        <v>87</v>
      </c>
      <c r="BF706" s="221" t="s">
        <v>87</v>
      </c>
    </row>
    <row r="707" spans="2:58" x14ac:dyDescent="0.25">
      <c r="B707" s="221">
        <v>2025</v>
      </c>
      <c r="C707" s="221">
        <v>891780111</v>
      </c>
      <c r="D707" s="221" t="s">
        <v>78</v>
      </c>
      <c r="E707" s="49" t="s">
        <v>4675</v>
      </c>
      <c r="F707" s="65" t="s">
        <v>4674</v>
      </c>
      <c r="G707" s="65">
        <v>0</v>
      </c>
      <c r="H707" s="65" t="s">
        <v>81</v>
      </c>
      <c r="I707" s="65" t="s">
        <v>3368</v>
      </c>
      <c r="J707" s="67" t="s">
        <v>83</v>
      </c>
      <c r="K707" s="66" t="s">
        <v>3377</v>
      </c>
      <c r="L707" s="68">
        <v>11361600</v>
      </c>
      <c r="M707" s="65" t="s">
        <v>85</v>
      </c>
      <c r="N707" s="66" t="s">
        <v>4673</v>
      </c>
      <c r="O707" s="66">
        <v>1046429967</v>
      </c>
      <c r="P707" s="66">
        <v>1707</v>
      </c>
      <c r="Q707" s="70">
        <v>45870</v>
      </c>
      <c r="R707" s="66">
        <v>7490134800</v>
      </c>
      <c r="S707" s="70">
        <v>45883</v>
      </c>
      <c r="T707" s="68">
        <v>11361600</v>
      </c>
      <c r="U707" s="68">
        <v>28140</v>
      </c>
      <c r="V707" s="65" t="s">
        <v>87</v>
      </c>
      <c r="W707" s="68">
        <v>1082939683</v>
      </c>
      <c r="X707" s="67" t="s">
        <v>3365</v>
      </c>
      <c r="Y707" s="70">
        <v>45883</v>
      </c>
      <c r="Z707" s="70">
        <v>45883</v>
      </c>
      <c r="AA707" s="70" t="s">
        <v>89</v>
      </c>
      <c r="AB707" s="70">
        <v>45991</v>
      </c>
      <c r="AC707" s="49">
        <f t="shared" si="50"/>
        <v>108</v>
      </c>
      <c r="AD707" s="65">
        <v>0</v>
      </c>
      <c r="AE707" s="68">
        <v>0</v>
      </c>
      <c r="AF707" s="65">
        <v>0</v>
      </c>
      <c r="AG707" s="77" t="s">
        <v>89</v>
      </c>
      <c r="AH707" s="49">
        <f t="shared" si="51"/>
        <v>0</v>
      </c>
      <c r="AI707" s="65">
        <v>0</v>
      </c>
      <c r="AJ707" s="68">
        <v>0</v>
      </c>
      <c r="AK707" s="65" t="s">
        <v>89</v>
      </c>
      <c r="AL707" s="78" t="s">
        <v>89</v>
      </c>
      <c r="AM707" s="65">
        <v>0</v>
      </c>
      <c r="AN707" s="78" t="s">
        <v>89</v>
      </c>
      <c r="AO707" s="78" t="s">
        <v>89</v>
      </c>
      <c r="AP707" s="78" t="s">
        <v>89</v>
      </c>
      <c r="AQ707" s="49">
        <f t="shared" si="52"/>
        <v>0</v>
      </c>
      <c r="AR707" s="49">
        <f>+L707+AE707-AJ707</f>
        <v>11361600</v>
      </c>
      <c r="AS707" s="65" t="s">
        <v>90</v>
      </c>
      <c r="AT707" s="68">
        <v>0</v>
      </c>
      <c r="AU707" s="65" t="s">
        <v>90</v>
      </c>
      <c r="AV707" s="68">
        <v>0</v>
      </c>
      <c r="AW707" s="75" t="s">
        <v>89</v>
      </c>
      <c r="AX707" s="224">
        <v>0</v>
      </c>
      <c r="AY707" s="79">
        <f t="shared" si="53"/>
        <v>11361600</v>
      </c>
      <c r="AZ707" s="223">
        <f t="shared" si="54"/>
        <v>0</v>
      </c>
      <c r="BA707" s="74">
        <v>0</v>
      </c>
      <c r="BB707" s="75" t="s">
        <v>89</v>
      </c>
      <c r="BC707" s="65" t="s">
        <v>108</v>
      </c>
      <c r="BD707" s="400" t="s">
        <v>4672</v>
      </c>
      <c r="BE707" s="221" t="s">
        <v>87</v>
      </c>
      <c r="BF707" s="221" t="s">
        <v>87</v>
      </c>
    </row>
    <row r="708" spans="2:58" x14ac:dyDescent="0.25">
      <c r="B708" s="221">
        <v>2025</v>
      </c>
      <c r="C708" s="221">
        <v>891780111</v>
      </c>
      <c r="D708" s="221" t="s">
        <v>78</v>
      </c>
      <c r="E708" s="49" t="s">
        <v>4671</v>
      </c>
      <c r="F708" s="65" t="s">
        <v>4670</v>
      </c>
      <c r="G708" s="65">
        <v>0</v>
      </c>
      <c r="H708" s="65" t="s">
        <v>81</v>
      </c>
      <c r="I708" s="65" t="s">
        <v>3368</v>
      </c>
      <c r="J708" s="67" t="s">
        <v>83</v>
      </c>
      <c r="K708" s="66" t="s">
        <v>3377</v>
      </c>
      <c r="L708" s="68">
        <v>11361600</v>
      </c>
      <c r="M708" s="65" t="s">
        <v>85</v>
      </c>
      <c r="N708" s="66" t="s">
        <v>4669</v>
      </c>
      <c r="O708" s="66">
        <v>85164267</v>
      </c>
      <c r="P708" s="66">
        <v>1707</v>
      </c>
      <c r="Q708" s="70">
        <v>45870</v>
      </c>
      <c r="R708" s="66">
        <v>7490134800</v>
      </c>
      <c r="S708" s="70">
        <v>45883</v>
      </c>
      <c r="T708" s="68">
        <v>11361600</v>
      </c>
      <c r="U708" s="68">
        <v>28139</v>
      </c>
      <c r="V708" s="65" t="s">
        <v>87</v>
      </c>
      <c r="W708" s="68">
        <v>1082939683</v>
      </c>
      <c r="X708" s="67" t="s">
        <v>3365</v>
      </c>
      <c r="Y708" s="70">
        <v>45883</v>
      </c>
      <c r="Z708" s="70">
        <v>45883</v>
      </c>
      <c r="AA708" s="70" t="s">
        <v>89</v>
      </c>
      <c r="AB708" s="70">
        <v>45991</v>
      </c>
      <c r="AC708" s="49">
        <f t="shared" si="50"/>
        <v>108</v>
      </c>
      <c r="AD708" s="65">
        <v>0</v>
      </c>
      <c r="AE708" s="68">
        <v>0</v>
      </c>
      <c r="AF708" s="65">
        <v>0</v>
      </c>
      <c r="AG708" s="77" t="s">
        <v>89</v>
      </c>
      <c r="AH708" s="49">
        <f t="shared" si="51"/>
        <v>0</v>
      </c>
      <c r="AI708" s="65">
        <v>0</v>
      </c>
      <c r="AJ708" s="68">
        <v>0</v>
      </c>
      <c r="AK708" s="65" t="s">
        <v>89</v>
      </c>
      <c r="AL708" s="78" t="s">
        <v>89</v>
      </c>
      <c r="AM708" s="65">
        <v>0</v>
      </c>
      <c r="AN708" s="78" t="s">
        <v>89</v>
      </c>
      <c r="AO708" s="78" t="s">
        <v>89</v>
      </c>
      <c r="AP708" s="78" t="s">
        <v>89</v>
      </c>
      <c r="AQ708" s="49">
        <f t="shared" si="52"/>
        <v>0</v>
      </c>
      <c r="AR708" s="49">
        <f>+L708+AE708-AJ708</f>
        <v>11361600</v>
      </c>
      <c r="AS708" s="65" t="s">
        <v>90</v>
      </c>
      <c r="AT708" s="68">
        <v>0</v>
      </c>
      <c r="AU708" s="65" t="s">
        <v>90</v>
      </c>
      <c r="AV708" s="68">
        <v>0</v>
      </c>
      <c r="AW708" s="75" t="s">
        <v>89</v>
      </c>
      <c r="AX708" s="224">
        <v>0</v>
      </c>
      <c r="AY708" s="79">
        <f t="shared" si="53"/>
        <v>11361600</v>
      </c>
      <c r="AZ708" s="223">
        <f t="shared" si="54"/>
        <v>0</v>
      </c>
      <c r="BA708" s="74">
        <v>0</v>
      </c>
      <c r="BB708" s="75" t="s">
        <v>89</v>
      </c>
      <c r="BC708" s="65" t="s">
        <v>108</v>
      </c>
      <c r="BD708" s="400" t="s">
        <v>4668</v>
      </c>
      <c r="BE708" s="221" t="s">
        <v>87</v>
      </c>
      <c r="BF708" s="221" t="s">
        <v>87</v>
      </c>
    </row>
    <row r="709" spans="2:58" x14ac:dyDescent="0.25">
      <c r="B709" s="221">
        <v>2025</v>
      </c>
      <c r="C709" s="221">
        <v>891780111</v>
      </c>
      <c r="D709" s="221" t="s">
        <v>78</v>
      </c>
      <c r="E709" s="49" t="s">
        <v>4667</v>
      </c>
      <c r="F709" s="65" t="s">
        <v>4666</v>
      </c>
      <c r="G709" s="65">
        <v>0</v>
      </c>
      <c r="H709" s="65" t="s">
        <v>81</v>
      </c>
      <c r="I709" s="65" t="s">
        <v>3368</v>
      </c>
      <c r="J709" s="67" t="s">
        <v>83</v>
      </c>
      <c r="K709" s="66" t="s">
        <v>4665</v>
      </c>
      <c r="L709" s="68">
        <v>36500000</v>
      </c>
      <c r="M709" s="65" t="s">
        <v>85</v>
      </c>
      <c r="N709" s="66" t="s">
        <v>4664</v>
      </c>
      <c r="O709" s="66">
        <v>1082972078</v>
      </c>
      <c r="P709" s="66">
        <v>1698</v>
      </c>
      <c r="Q709" s="70">
        <v>45866</v>
      </c>
      <c r="R709" s="66">
        <v>219000000</v>
      </c>
      <c r="S709" s="70">
        <v>45883</v>
      </c>
      <c r="T709" s="68">
        <v>36500000</v>
      </c>
      <c r="U709" s="68">
        <v>28130</v>
      </c>
      <c r="V709" s="65" t="s">
        <v>87</v>
      </c>
      <c r="W709" s="68">
        <v>85155333</v>
      </c>
      <c r="X709" s="67" t="s">
        <v>3595</v>
      </c>
      <c r="Y709" s="70">
        <v>45883</v>
      </c>
      <c r="Z709" s="70">
        <v>45883</v>
      </c>
      <c r="AA709" s="70" t="s">
        <v>89</v>
      </c>
      <c r="AB709" s="70">
        <v>46011</v>
      </c>
      <c r="AC709" s="49">
        <f t="shared" si="50"/>
        <v>128</v>
      </c>
      <c r="AD709" s="65">
        <v>0</v>
      </c>
      <c r="AE709" s="68">
        <v>0</v>
      </c>
      <c r="AF709" s="65">
        <v>0</v>
      </c>
      <c r="AG709" s="77" t="s">
        <v>89</v>
      </c>
      <c r="AH709" s="49">
        <f t="shared" si="51"/>
        <v>0</v>
      </c>
      <c r="AI709" s="65">
        <v>0</v>
      </c>
      <c r="AJ709" s="68">
        <v>0</v>
      </c>
      <c r="AK709" s="65" t="s">
        <v>89</v>
      </c>
      <c r="AL709" s="78" t="s">
        <v>89</v>
      </c>
      <c r="AM709" s="65">
        <v>0</v>
      </c>
      <c r="AN709" s="78" t="s">
        <v>89</v>
      </c>
      <c r="AO709" s="78" t="s">
        <v>89</v>
      </c>
      <c r="AP709" s="78" t="s">
        <v>89</v>
      </c>
      <c r="AQ709" s="49">
        <f t="shared" si="52"/>
        <v>0</v>
      </c>
      <c r="AR709" s="49">
        <f>+L709+AE709-AJ709</f>
        <v>36500000</v>
      </c>
      <c r="AS709" s="65" t="s">
        <v>90</v>
      </c>
      <c r="AT709" s="68">
        <v>0</v>
      </c>
      <c r="AU709" s="65" t="s">
        <v>90</v>
      </c>
      <c r="AV709" s="68">
        <v>0</v>
      </c>
      <c r="AW709" s="75" t="s">
        <v>89</v>
      </c>
      <c r="AX709" s="224">
        <v>0</v>
      </c>
      <c r="AY709" s="79">
        <f t="shared" si="53"/>
        <v>36500000</v>
      </c>
      <c r="AZ709" s="223">
        <f t="shared" si="54"/>
        <v>0</v>
      </c>
      <c r="BA709" s="74">
        <v>0</v>
      </c>
      <c r="BB709" s="75" t="s">
        <v>89</v>
      </c>
      <c r="BC709" s="65" t="s">
        <v>108</v>
      </c>
      <c r="BD709" s="400" t="s">
        <v>4663</v>
      </c>
      <c r="BE709" s="221" t="s">
        <v>87</v>
      </c>
      <c r="BF709" s="221" t="s">
        <v>87</v>
      </c>
    </row>
    <row r="710" spans="2:58" x14ac:dyDescent="0.25">
      <c r="B710" s="221">
        <v>2025</v>
      </c>
      <c r="C710" s="221">
        <v>891780111</v>
      </c>
      <c r="D710" s="221" t="s">
        <v>78</v>
      </c>
      <c r="E710" s="49" t="s">
        <v>4662</v>
      </c>
      <c r="F710" s="65" t="s">
        <v>4661</v>
      </c>
      <c r="G710" s="65">
        <v>0</v>
      </c>
      <c r="H710" s="65" t="s">
        <v>81</v>
      </c>
      <c r="I710" s="65" t="s">
        <v>3368</v>
      </c>
      <c r="J710" s="67" t="s">
        <v>83</v>
      </c>
      <c r="K710" s="66" t="s">
        <v>3367</v>
      </c>
      <c r="L710" s="68">
        <v>11361600</v>
      </c>
      <c r="M710" s="65" t="s">
        <v>85</v>
      </c>
      <c r="N710" s="66" t="s">
        <v>4660</v>
      </c>
      <c r="O710" s="66">
        <v>1045734948</v>
      </c>
      <c r="P710" s="66">
        <v>1707</v>
      </c>
      <c r="Q710" s="70">
        <v>45870</v>
      </c>
      <c r="R710" s="66">
        <v>7490134800</v>
      </c>
      <c r="S710" s="70">
        <v>45883</v>
      </c>
      <c r="T710" s="68">
        <v>11361600</v>
      </c>
      <c r="U710" s="68">
        <v>28138</v>
      </c>
      <c r="V710" s="65" t="s">
        <v>87</v>
      </c>
      <c r="W710" s="68">
        <v>1082939683</v>
      </c>
      <c r="X710" s="67" t="s">
        <v>3365</v>
      </c>
      <c r="Y710" s="70">
        <v>45883</v>
      </c>
      <c r="Z710" s="70">
        <v>45883</v>
      </c>
      <c r="AA710" s="70" t="s">
        <v>89</v>
      </c>
      <c r="AB710" s="70">
        <v>45991</v>
      </c>
      <c r="AC710" s="49">
        <f t="shared" si="50"/>
        <v>108</v>
      </c>
      <c r="AD710" s="65">
        <v>0</v>
      </c>
      <c r="AE710" s="68">
        <v>0</v>
      </c>
      <c r="AF710" s="65">
        <v>0</v>
      </c>
      <c r="AG710" s="77" t="s">
        <v>89</v>
      </c>
      <c r="AH710" s="49">
        <f t="shared" si="51"/>
        <v>0</v>
      </c>
      <c r="AI710" s="65">
        <v>0</v>
      </c>
      <c r="AJ710" s="68">
        <v>0</v>
      </c>
      <c r="AK710" s="65" t="s">
        <v>89</v>
      </c>
      <c r="AL710" s="78" t="s">
        <v>89</v>
      </c>
      <c r="AM710" s="65">
        <v>0</v>
      </c>
      <c r="AN710" s="78" t="s">
        <v>89</v>
      </c>
      <c r="AO710" s="78" t="s">
        <v>89</v>
      </c>
      <c r="AP710" s="78" t="s">
        <v>89</v>
      </c>
      <c r="AQ710" s="49">
        <f t="shared" si="52"/>
        <v>0</v>
      </c>
      <c r="AR710" s="49">
        <f>+L710+AE710-AJ710</f>
        <v>11361600</v>
      </c>
      <c r="AS710" s="65" t="s">
        <v>90</v>
      </c>
      <c r="AT710" s="68">
        <v>0</v>
      </c>
      <c r="AU710" s="65" t="s">
        <v>90</v>
      </c>
      <c r="AV710" s="68">
        <v>0</v>
      </c>
      <c r="AW710" s="75" t="s">
        <v>89</v>
      </c>
      <c r="AX710" s="224">
        <v>0</v>
      </c>
      <c r="AY710" s="79">
        <f t="shared" si="53"/>
        <v>11361600</v>
      </c>
      <c r="AZ710" s="223">
        <f t="shared" si="54"/>
        <v>0</v>
      </c>
      <c r="BA710" s="74">
        <v>0</v>
      </c>
      <c r="BB710" s="75" t="s">
        <v>89</v>
      </c>
      <c r="BC710" s="65" t="s">
        <v>108</v>
      </c>
      <c r="BD710" s="400" t="s">
        <v>4659</v>
      </c>
      <c r="BE710" s="221" t="s">
        <v>87</v>
      </c>
      <c r="BF710" s="221" t="s">
        <v>87</v>
      </c>
    </row>
    <row r="711" spans="2:58" x14ac:dyDescent="0.25">
      <c r="B711" s="221">
        <v>2025</v>
      </c>
      <c r="C711" s="221">
        <v>891780111</v>
      </c>
      <c r="D711" s="221" t="s">
        <v>78</v>
      </c>
      <c r="E711" s="49" t="s">
        <v>4658</v>
      </c>
      <c r="F711" s="65" t="s">
        <v>4657</v>
      </c>
      <c r="G711" s="65">
        <v>0</v>
      </c>
      <c r="H711" s="65" t="s">
        <v>81</v>
      </c>
      <c r="I711" s="65" t="s">
        <v>3368</v>
      </c>
      <c r="J711" s="67" t="s">
        <v>83</v>
      </c>
      <c r="K711" s="66" t="s">
        <v>3367</v>
      </c>
      <c r="L711" s="68">
        <v>11361600</v>
      </c>
      <c r="M711" s="65" t="s">
        <v>85</v>
      </c>
      <c r="N711" s="66" t="s">
        <v>4656</v>
      </c>
      <c r="O711" s="66">
        <v>1049931406</v>
      </c>
      <c r="P711" s="66">
        <v>1707</v>
      </c>
      <c r="Q711" s="70">
        <v>45870</v>
      </c>
      <c r="R711" s="66">
        <v>7490134800</v>
      </c>
      <c r="S711" s="70">
        <v>45883</v>
      </c>
      <c r="T711" s="68">
        <v>11361600</v>
      </c>
      <c r="U711" s="68">
        <v>28137</v>
      </c>
      <c r="V711" s="65" t="s">
        <v>87</v>
      </c>
      <c r="W711" s="68">
        <v>1082939683</v>
      </c>
      <c r="X711" s="67" t="s">
        <v>3365</v>
      </c>
      <c r="Y711" s="70">
        <v>45883</v>
      </c>
      <c r="Z711" s="70">
        <v>45883</v>
      </c>
      <c r="AA711" s="70" t="s">
        <v>89</v>
      </c>
      <c r="AB711" s="70">
        <v>45991</v>
      </c>
      <c r="AC711" s="49">
        <f t="shared" si="50"/>
        <v>108</v>
      </c>
      <c r="AD711" s="65">
        <v>0</v>
      </c>
      <c r="AE711" s="68">
        <v>0</v>
      </c>
      <c r="AF711" s="65">
        <v>0</v>
      </c>
      <c r="AG711" s="77" t="s">
        <v>89</v>
      </c>
      <c r="AH711" s="49">
        <f t="shared" si="51"/>
        <v>0</v>
      </c>
      <c r="AI711" s="65">
        <v>0</v>
      </c>
      <c r="AJ711" s="68">
        <v>0</v>
      </c>
      <c r="AK711" s="65" t="s">
        <v>89</v>
      </c>
      <c r="AL711" s="78" t="s">
        <v>89</v>
      </c>
      <c r="AM711" s="65">
        <v>0</v>
      </c>
      <c r="AN711" s="78" t="s">
        <v>89</v>
      </c>
      <c r="AO711" s="78" t="s">
        <v>89</v>
      </c>
      <c r="AP711" s="78" t="s">
        <v>89</v>
      </c>
      <c r="AQ711" s="49">
        <f t="shared" si="52"/>
        <v>0</v>
      </c>
      <c r="AR711" s="49">
        <f>+L711+AE711-AJ711</f>
        <v>11361600</v>
      </c>
      <c r="AS711" s="65" t="s">
        <v>90</v>
      </c>
      <c r="AT711" s="68">
        <v>0</v>
      </c>
      <c r="AU711" s="65" t="s">
        <v>90</v>
      </c>
      <c r="AV711" s="68">
        <v>0</v>
      </c>
      <c r="AW711" s="75" t="s">
        <v>89</v>
      </c>
      <c r="AX711" s="224">
        <v>0</v>
      </c>
      <c r="AY711" s="79">
        <f t="shared" si="53"/>
        <v>11361600</v>
      </c>
      <c r="AZ711" s="223">
        <f t="shared" si="54"/>
        <v>0</v>
      </c>
      <c r="BA711" s="74">
        <v>0</v>
      </c>
      <c r="BB711" s="75" t="s">
        <v>89</v>
      </c>
      <c r="BC711" s="65" t="s">
        <v>108</v>
      </c>
      <c r="BD711" s="400" t="s">
        <v>4655</v>
      </c>
      <c r="BE711" s="221" t="s">
        <v>87</v>
      </c>
      <c r="BF711" s="221" t="s">
        <v>87</v>
      </c>
    </row>
    <row r="712" spans="2:58" x14ac:dyDescent="0.25">
      <c r="B712" s="221">
        <v>2025</v>
      </c>
      <c r="C712" s="221">
        <v>891780111</v>
      </c>
      <c r="D712" s="221" t="s">
        <v>78</v>
      </c>
      <c r="E712" s="49" t="s">
        <v>4654</v>
      </c>
      <c r="F712" s="65" t="s">
        <v>4653</v>
      </c>
      <c r="G712" s="65">
        <v>0</v>
      </c>
      <c r="H712" s="65" t="s">
        <v>81</v>
      </c>
      <c r="I712" s="65" t="s">
        <v>3368</v>
      </c>
      <c r="J712" s="67" t="s">
        <v>83</v>
      </c>
      <c r="K712" s="66" t="s">
        <v>3602</v>
      </c>
      <c r="L712" s="68">
        <v>11361600</v>
      </c>
      <c r="M712" s="65" t="s">
        <v>85</v>
      </c>
      <c r="N712" s="66" t="s">
        <v>4652</v>
      </c>
      <c r="O712" s="66">
        <v>79717397</v>
      </c>
      <c r="P712" s="66">
        <v>1707</v>
      </c>
      <c r="Q712" s="70">
        <v>45870</v>
      </c>
      <c r="R712" s="66">
        <v>7490134800</v>
      </c>
      <c r="S712" s="70">
        <v>45883</v>
      </c>
      <c r="T712" s="68">
        <v>11361600</v>
      </c>
      <c r="U712" s="68">
        <v>28171</v>
      </c>
      <c r="V712" s="65" t="s">
        <v>87</v>
      </c>
      <c r="W712" s="68">
        <v>1082939683</v>
      </c>
      <c r="X712" s="67" t="s">
        <v>3365</v>
      </c>
      <c r="Y712" s="70">
        <v>45883</v>
      </c>
      <c r="Z712" s="70">
        <v>45883</v>
      </c>
      <c r="AA712" s="70" t="s">
        <v>89</v>
      </c>
      <c r="AB712" s="70">
        <v>45991</v>
      </c>
      <c r="AC712" s="49">
        <f t="shared" ref="AC712:AC775" si="55">+IF(AA712="1800-01-01",AB712-Z712,AB712-AA712)</f>
        <v>108</v>
      </c>
      <c r="AD712" s="65">
        <v>0</v>
      </c>
      <c r="AE712" s="68">
        <v>0</v>
      </c>
      <c r="AF712" s="65">
        <v>0</v>
      </c>
      <c r="AG712" s="77" t="s">
        <v>89</v>
      </c>
      <c r="AH712" s="49">
        <f t="shared" ref="AH712:AH775" si="56">+IF(AG712="1800-01-01",0,AG712-AB712)</f>
        <v>0</v>
      </c>
      <c r="AI712" s="65">
        <v>0</v>
      </c>
      <c r="AJ712" s="68">
        <v>0</v>
      </c>
      <c r="AK712" s="65" t="s">
        <v>89</v>
      </c>
      <c r="AL712" s="78" t="s">
        <v>89</v>
      </c>
      <c r="AM712" s="65">
        <v>0</v>
      </c>
      <c r="AN712" s="78" t="s">
        <v>89</v>
      </c>
      <c r="AO712" s="78" t="s">
        <v>89</v>
      </c>
      <c r="AP712" s="78" t="s">
        <v>89</v>
      </c>
      <c r="AQ712" s="49">
        <f t="shared" ref="AQ712:AQ775" si="57">+IF(AN712="1800-01-01",0,AO712-AN712)</f>
        <v>0</v>
      </c>
      <c r="AR712" s="49">
        <f>+L712+AE712-AJ712</f>
        <v>11361600</v>
      </c>
      <c r="AS712" s="65" t="s">
        <v>90</v>
      </c>
      <c r="AT712" s="68">
        <v>0</v>
      </c>
      <c r="AU712" s="65" t="s">
        <v>90</v>
      </c>
      <c r="AV712" s="68">
        <v>0</v>
      </c>
      <c r="AW712" s="75" t="s">
        <v>89</v>
      </c>
      <c r="AX712" s="224">
        <v>0</v>
      </c>
      <c r="AY712" s="79">
        <f t="shared" ref="AY712:AY775" si="58">AR712-AX712</f>
        <v>11361600</v>
      </c>
      <c r="AZ712" s="223">
        <f t="shared" ref="AZ712:AZ775" si="59">+IFERROR(AX712/AR712,"_")</f>
        <v>0</v>
      </c>
      <c r="BA712" s="74">
        <v>0</v>
      </c>
      <c r="BB712" s="75" t="s">
        <v>89</v>
      </c>
      <c r="BC712" s="65" t="s">
        <v>108</v>
      </c>
      <c r="BD712" s="400" t="s">
        <v>4651</v>
      </c>
      <c r="BE712" s="221" t="s">
        <v>87</v>
      </c>
      <c r="BF712" s="221" t="s">
        <v>87</v>
      </c>
    </row>
    <row r="713" spans="2:58" x14ac:dyDescent="0.25">
      <c r="B713" s="221">
        <v>2025</v>
      </c>
      <c r="C713" s="221">
        <v>891780111</v>
      </c>
      <c r="D713" s="221" t="s">
        <v>78</v>
      </c>
      <c r="E713" s="49" t="s">
        <v>4650</v>
      </c>
      <c r="F713" s="65" t="s">
        <v>4649</v>
      </c>
      <c r="G713" s="65">
        <v>0</v>
      </c>
      <c r="H713" s="65" t="s">
        <v>81</v>
      </c>
      <c r="I713" s="65" t="s">
        <v>3368</v>
      </c>
      <c r="J713" s="67" t="s">
        <v>83</v>
      </c>
      <c r="K713" s="66" t="s">
        <v>3367</v>
      </c>
      <c r="L713" s="68">
        <v>11361600</v>
      </c>
      <c r="M713" s="65" t="s">
        <v>85</v>
      </c>
      <c r="N713" s="66" t="s">
        <v>4648</v>
      </c>
      <c r="O713" s="66">
        <v>1080540141</v>
      </c>
      <c r="P713" s="66">
        <v>1707</v>
      </c>
      <c r="Q713" s="70">
        <v>45870</v>
      </c>
      <c r="R713" s="66">
        <v>7490134800</v>
      </c>
      <c r="S713" s="70">
        <v>45883</v>
      </c>
      <c r="T713" s="68">
        <v>11361600</v>
      </c>
      <c r="U713" s="68">
        <v>28136</v>
      </c>
      <c r="V713" s="65" t="s">
        <v>87</v>
      </c>
      <c r="W713" s="68">
        <v>1082939683</v>
      </c>
      <c r="X713" s="67" t="s">
        <v>3365</v>
      </c>
      <c r="Y713" s="70">
        <v>45883</v>
      </c>
      <c r="Z713" s="70">
        <v>45883</v>
      </c>
      <c r="AA713" s="70" t="s">
        <v>89</v>
      </c>
      <c r="AB713" s="70">
        <v>45991</v>
      </c>
      <c r="AC713" s="49">
        <f t="shared" si="55"/>
        <v>108</v>
      </c>
      <c r="AD713" s="65">
        <v>0</v>
      </c>
      <c r="AE713" s="68">
        <v>0</v>
      </c>
      <c r="AF713" s="65">
        <v>0</v>
      </c>
      <c r="AG713" s="77" t="s">
        <v>89</v>
      </c>
      <c r="AH713" s="49">
        <f t="shared" si="56"/>
        <v>0</v>
      </c>
      <c r="AI713" s="65">
        <v>0</v>
      </c>
      <c r="AJ713" s="68">
        <v>0</v>
      </c>
      <c r="AK713" s="65" t="s">
        <v>89</v>
      </c>
      <c r="AL713" s="78" t="s">
        <v>89</v>
      </c>
      <c r="AM713" s="65">
        <v>0</v>
      </c>
      <c r="AN713" s="78" t="s">
        <v>89</v>
      </c>
      <c r="AO713" s="78" t="s">
        <v>89</v>
      </c>
      <c r="AP713" s="78" t="s">
        <v>89</v>
      </c>
      <c r="AQ713" s="49">
        <f t="shared" si="57"/>
        <v>0</v>
      </c>
      <c r="AR713" s="49">
        <f>+L713+AE713-AJ713</f>
        <v>11361600</v>
      </c>
      <c r="AS713" s="65" t="s">
        <v>90</v>
      </c>
      <c r="AT713" s="68">
        <v>0</v>
      </c>
      <c r="AU713" s="65" t="s">
        <v>90</v>
      </c>
      <c r="AV713" s="68">
        <v>0</v>
      </c>
      <c r="AW713" s="75" t="s">
        <v>89</v>
      </c>
      <c r="AX713" s="224">
        <v>0</v>
      </c>
      <c r="AY713" s="79">
        <f t="shared" si="58"/>
        <v>11361600</v>
      </c>
      <c r="AZ713" s="223">
        <f t="shared" si="59"/>
        <v>0</v>
      </c>
      <c r="BA713" s="74">
        <v>0</v>
      </c>
      <c r="BB713" s="75" t="s">
        <v>89</v>
      </c>
      <c r="BC713" s="65" t="s">
        <v>108</v>
      </c>
      <c r="BD713" s="400" t="s">
        <v>4647</v>
      </c>
      <c r="BE713" s="221" t="s">
        <v>87</v>
      </c>
      <c r="BF713" s="221" t="s">
        <v>87</v>
      </c>
    </row>
    <row r="714" spans="2:58" x14ac:dyDescent="0.25">
      <c r="B714" s="221">
        <v>2025</v>
      </c>
      <c r="C714" s="221">
        <v>891780111</v>
      </c>
      <c r="D714" s="221" t="s">
        <v>78</v>
      </c>
      <c r="E714" s="49" t="s">
        <v>4646</v>
      </c>
      <c r="F714" s="65" t="s">
        <v>4645</v>
      </c>
      <c r="G714" s="65">
        <v>0</v>
      </c>
      <c r="H714" s="65" t="s">
        <v>81</v>
      </c>
      <c r="I714" s="65" t="s">
        <v>3368</v>
      </c>
      <c r="J714" s="67" t="s">
        <v>83</v>
      </c>
      <c r="K714" s="66" t="s">
        <v>3497</v>
      </c>
      <c r="L714" s="68">
        <v>11361600</v>
      </c>
      <c r="M714" s="65" t="s">
        <v>85</v>
      </c>
      <c r="N714" s="66" t="s">
        <v>4644</v>
      </c>
      <c r="O714" s="66">
        <v>1046874337</v>
      </c>
      <c r="P714" s="66">
        <v>1707</v>
      </c>
      <c r="Q714" s="70">
        <v>45870</v>
      </c>
      <c r="R714" s="66">
        <v>7490134800</v>
      </c>
      <c r="S714" s="70">
        <v>45883</v>
      </c>
      <c r="T714" s="68">
        <v>11361600</v>
      </c>
      <c r="U714" s="68">
        <v>28135</v>
      </c>
      <c r="V714" s="65" t="s">
        <v>87</v>
      </c>
      <c r="W714" s="68">
        <v>1082939683</v>
      </c>
      <c r="X714" s="67" t="s">
        <v>3365</v>
      </c>
      <c r="Y714" s="70">
        <v>45883</v>
      </c>
      <c r="Z714" s="70">
        <v>45883</v>
      </c>
      <c r="AA714" s="70" t="s">
        <v>89</v>
      </c>
      <c r="AB714" s="70">
        <v>45991</v>
      </c>
      <c r="AC714" s="49">
        <f t="shared" si="55"/>
        <v>108</v>
      </c>
      <c r="AD714" s="65">
        <v>0</v>
      </c>
      <c r="AE714" s="68">
        <v>0</v>
      </c>
      <c r="AF714" s="65">
        <v>0</v>
      </c>
      <c r="AG714" s="77" t="s">
        <v>89</v>
      </c>
      <c r="AH714" s="49">
        <f t="shared" si="56"/>
        <v>0</v>
      </c>
      <c r="AI714" s="65">
        <v>0</v>
      </c>
      <c r="AJ714" s="68">
        <v>0</v>
      </c>
      <c r="AK714" s="65" t="s">
        <v>89</v>
      </c>
      <c r="AL714" s="78" t="s">
        <v>89</v>
      </c>
      <c r="AM714" s="65">
        <v>0</v>
      </c>
      <c r="AN714" s="78" t="s">
        <v>89</v>
      </c>
      <c r="AO714" s="78" t="s">
        <v>89</v>
      </c>
      <c r="AP714" s="78" t="s">
        <v>89</v>
      </c>
      <c r="AQ714" s="49">
        <f t="shared" si="57"/>
        <v>0</v>
      </c>
      <c r="AR714" s="49">
        <f>+L714+AE714-AJ714</f>
        <v>11361600</v>
      </c>
      <c r="AS714" s="65" t="s">
        <v>90</v>
      </c>
      <c r="AT714" s="68">
        <v>0</v>
      </c>
      <c r="AU714" s="65" t="s">
        <v>90</v>
      </c>
      <c r="AV714" s="68">
        <v>0</v>
      </c>
      <c r="AW714" s="75" t="s">
        <v>89</v>
      </c>
      <c r="AX714" s="224">
        <v>0</v>
      </c>
      <c r="AY714" s="79">
        <f t="shared" si="58"/>
        <v>11361600</v>
      </c>
      <c r="AZ714" s="223">
        <f t="shared" si="59"/>
        <v>0</v>
      </c>
      <c r="BA714" s="74">
        <v>0</v>
      </c>
      <c r="BB714" s="75" t="s">
        <v>89</v>
      </c>
      <c r="BC714" s="65" t="s">
        <v>108</v>
      </c>
      <c r="BD714" s="400" t="s">
        <v>4643</v>
      </c>
      <c r="BE714" s="221" t="s">
        <v>87</v>
      </c>
      <c r="BF714" s="221" t="s">
        <v>87</v>
      </c>
    </row>
    <row r="715" spans="2:58" x14ac:dyDescent="0.25">
      <c r="B715" s="221">
        <v>2025</v>
      </c>
      <c r="C715" s="221">
        <v>891780111</v>
      </c>
      <c r="D715" s="221" t="s">
        <v>78</v>
      </c>
      <c r="E715" s="49" t="s">
        <v>4642</v>
      </c>
      <c r="F715" s="65" t="s">
        <v>4641</v>
      </c>
      <c r="G715" s="65">
        <v>0</v>
      </c>
      <c r="H715" s="65" t="s">
        <v>81</v>
      </c>
      <c r="I715" s="65" t="s">
        <v>3368</v>
      </c>
      <c r="J715" s="67" t="s">
        <v>83</v>
      </c>
      <c r="K715" s="66" t="s">
        <v>3602</v>
      </c>
      <c r="L715" s="68">
        <v>11361600</v>
      </c>
      <c r="M715" s="65" t="s">
        <v>85</v>
      </c>
      <c r="N715" s="66" t="s">
        <v>4640</v>
      </c>
      <c r="O715" s="66">
        <v>39099545</v>
      </c>
      <c r="P715" s="66">
        <v>1707</v>
      </c>
      <c r="Q715" s="70">
        <v>45870</v>
      </c>
      <c r="R715" s="66">
        <v>7490134800</v>
      </c>
      <c r="S715" s="70">
        <v>45883</v>
      </c>
      <c r="T715" s="68">
        <v>11361600</v>
      </c>
      <c r="U715" s="68">
        <v>28134</v>
      </c>
      <c r="V715" s="65" t="s">
        <v>87</v>
      </c>
      <c r="W715" s="68">
        <v>1082939683</v>
      </c>
      <c r="X715" s="67" t="s">
        <v>3365</v>
      </c>
      <c r="Y715" s="70">
        <v>45883</v>
      </c>
      <c r="Z715" s="70">
        <v>45883</v>
      </c>
      <c r="AA715" s="70" t="s">
        <v>89</v>
      </c>
      <c r="AB715" s="70">
        <v>45991</v>
      </c>
      <c r="AC715" s="49">
        <f t="shared" si="55"/>
        <v>108</v>
      </c>
      <c r="AD715" s="65">
        <v>0</v>
      </c>
      <c r="AE715" s="68">
        <v>0</v>
      </c>
      <c r="AF715" s="65">
        <v>0</v>
      </c>
      <c r="AG715" s="77" t="s">
        <v>89</v>
      </c>
      <c r="AH715" s="49">
        <f t="shared" si="56"/>
        <v>0</v>
      </c>
      <c r="AI715" s="65">
        <v>0</v>
      </c>
      <c r="AJ715" s="68">
        <v>0</v>
      </c>
      <c r="AK715" s="65" t="s">
        <v>89</v>
      </c>
      <c r="AL715" s="78" t="s">
        <v>89</v>
      </c>
      <c r="AM715" s="65">
        <v>0</v>
      </c>
      <c r="AN715" s="78" t="s">
        <v>89</v>
      </c>
      <c r="AO715" s="78" t="s">
        <v>89</v>
      </c>
      <c r="AP715" s="78" t="s">
        <v>89</v>
      </c>
      <c r="AQ715" s="49">
        <f t="shared" si="57"/>
        <v>0</v>
      </c>
      <c r="AR715" s="49">
        <f>+L715+AE715-AJ715</f>
        <v>11361600</v>
      </c>
      <c r="AS715" s="65" t="s">
        <v>90</v>
      </c>
      <c r="AT715" s="68">
        <v>0</v>
      </c>
      <c r="AU715" s="65" t="s">
        <v>90</v>
      </c>
      <c r="AV715" s="68">
        <v>0</v>
      </c>
      <c r="AW715" s="75" t="s">
        <v>89</v>
      </c>
      <c r="AX715" s="224">
        <v>0</v>
      </c>
      <c r="AY715" s="79">
        <f t="shared" si="58"/>
        <v>11361600</v>
      </c>
      <c r="AZ715" s="223">
        <f t="shared" si="59"/>
        <v>0</v>
      </c>
      <c r="BA715" s="74">
        <v>0</v>
      </c>
      <c r="BB715" s="75" t="s">
        <v>89</v>
      </c>
      <c r="BC715" s="65" t="s">
        <v>108</v>
      </c>
      <c r="BD715" s="400" t="s">
        <v>4639</v>
      </c>
      <c r="BE715" s="221" t="s">
        <v>87</v>
      </c>
      <c r="BF715" s="221" t="s">
        <v>87</v>
      </c>
    </row>
    <row r="716" spans="2:58" x14ac:dyDescent="0.25">
      <c r="B716" s="221">
        <v>2025</v>
      </c>
      <c r="C716" s="221">
        <v>891780111</v>
      </c>
      <c r="D716" s="221" t="s">
        <v>78</v>
      </c>
      <c r="E716" s="49" t="s">
        <v>4638</v>
      </c>
      <c r="F716" s="65" t="s">
        <v>4637</v>
      </c>
      <c r="G716" s="65">
        <v>0</v>
      </c>
      <c r="H716" s="65" t="s">
        <v>81</v>
      </c>
      <c r="I716" s="65" t="s">
        <v>3368</v>
      </c>
      <c r="J716" s="67" t="s">
        <v>83</v>
      </c>
      <c r="K716" s="66" t="s">
        <v>3377</v>
      </c>
      <c r="L716" s="68">
        <v>11361600</v>
      </c>
      <c r="M716" s="65" t="s">
        <v>85</v>
      </c>
      <c r="N716" s="66" t="s">
        <v>4636</v>
      </c>
      <c r="O716" s="66">
        <v>1124060210</v>
      </c>
      <c r="P716" s="66">
        <v>1707</v>
      </c>
      <c r="Q716" s="70">
        <v>45870</v>
      </c>
      <c r="R716" s="66">
        <v>7490134800</v>
      </c>
      <c r="S716" s="70">
        <v>45883</v>
      </c>
      <c r="T716" s="68">
        <v>11361600</v>
      </c>
      <c r="U716" s="68">
        <v>28168</v>
      </c>
      <c r="V716" s="65" t="s">
        <v>87</v>
      </c>
      <c r="W716" s="68">
        <v>1082939683</v>
      </c>
      <c r="X716" s="67" t="s">
        <v>3365</v>
      </c>
      <c r="Y716" s="70">
        <v>45883</v>
      </c>
      <c r="Z716" s="70">
        <v>45883</v>
      </c>
      <c r="AA716" s="70" t="s">
        <v>89</v>
      </c>
      <c r="AB716" s="70">
        <v>45991</v>
      </c>
      <c r="AC716" s="49">
        <f t="shared" si="55"/>
        <v>108</v>
      </c>
      <c r="AD716" s="65">
        <v>0</v>
      </c>
      <c r="AE716" s="68">
        <v>0</v>
      </c>
      <c r="AF716" s="65">
        <v>0</v>
      </c>
      <c r="AG716" s="77" t="s">
        <v>89</v>
      </c>
      <c r="AH716" s="49">
        <f t="shared" si="56"/>
        <v>0</v>
      </c>
      <c r="AI716" s="65">
        <v>0</v>
      </c>
      <c r="AJ716" s="68">
        <v>0</v>
      </c>
      <c r="AK716" s="65" t="s">
        <v>89</v>
      </c>
      <c r="AL716" s="78" t="s">
        <v>89</v>
      </c>
      <c r="AM716" s="65">
        <v>0</v>
      </c>
      <c r="AN716" s="78" t="s">
        <v>89</v>
      </c>
      <c r="AO716" s="78" t="s">
        <v>89</v>
      </c>
      <c r="AP716" s="78" t="s">
        <v>89</v>
      </c>
      <c r="AQ716" s="49">
        <f t="shared" si="57"/>
        <v>0</v>
      </c>
      <c r="AR716" s="49">
        <f>+L716+AE716-AJ716</f>
        <v>11361600</v>
      </c>
      <c r="AS716" s="65" t="s">
        <v>90</v>
      </c>
      <c r="AT716" s="68">
        <v>0</v>
      </c>
      <c r="AU716" s="65" t="s">
        <v>90</v>
      </c>
      <c r="AV716" s="68">
        <v>0</v>
      </c>
      <c r="AW716" s="75" t="s">
        <v>89</v>
      </c>
      <c r="AX716" s="224">
        <v>0</v>
      </c>
      <c r="AY716" s="79">
        <f t="shared" si="58"/>
        <v>11361600</v>
      </c>
      <c r="AZ716" s="223">
        <f t="shared" si="59"/>
        <v>0</v>
      </c>
      <c r="BA716" s="74">
        <v>0</v>
      </c>
      <c r="BB716" s="75" t="s">
        <v>89</v>
      </c>
      <c r="BC716" s="65" t="s">
        <v>108</v>
      </c>
      <c r="BD716" s="400" t="s">
        <v>4635</v>
      </c>
      <c r="BE716" s="221" t="s">
        <v>87</v>
      </c>
      <c r="BF716" s="221" t="s">
        <v>87</v>
      </c>
    </row>
    <row r="717" spans="2:58" x14ac:dyDescent="0.25">
      <c r="B717" s="221">
        <v>2025</v>
      </c>
      <c r="C717" s="221">
        <v>891780111</v>
      </c>
      <c r="D717" s="221" t="s">
        <v>78</v>
      </c>
      <c r="E717" s="49" t="s">
        <v>4634</v>
      </c>
      <c r="F717" s="65" t="s">
        <v>4633</v>
      </c>
      <c r="G717" s="65">
        <v>0</v>
      </c>
      <c r="H717" s="65" t="s">
        <v>81</v>
      </c>
      <c r="I717" s="65" t="s">
        <v>3368</v>
      </c>
      <c r="J717" s="67" t="s">
        <v>83</v>
      </c>
      <c r="K717" s="66" t="s">
        <v>3497</v>
      </c>
      <c r="L717" s="68">
        <v>11361600</v>
      </c>
      <c r="M717" s="65" t="s">
        <v>85</v>
      </c>
      <c r="N717" s="66" t="s">
        <v>4632</v>
      </c>
      <c r="O717" s="66">
        <v>1221965243</v>
      </c>
      <c r="P717" s="66">
        <v>1707</v>
      </c>
      <c r="Q717" s="70">
        <v>45870</v>
      </c>
      <c r="R717" s="66">
        <v>7490134800</v>
      </c>
      <c r="S717" s="70">
        <v>45883</v>
      </c>
      <c r="T717" s="68">
        <v>11361600</v>
      </c>
      <c r="U717" s="68">
        <v>28167</v>
      </c>
      <c r="V717" s="65" t="s">
        <v>87</v>
      </c>
      <c r="W717" s="68">
        <v>1082939683</v>
      </c>
      <c r="X717" s="67" t="s">
        <v>3365</v>
      </c>
      <c r="Y717" s="70">
        <v>45883</v>
      </c>
      <c r="Z717" s="70">
        <v>45883</v>
      </c>
      <c r="AA717" s="70" t="s">
        <v>89</v>
      </c>
      <c r="AB717" s="70">
        <v>45991</v>
      </c>
      <c r="AC717" s="49">
        <f t="shared" si="55"/>
        <v>108</v>
      </c>
      <c r="AD717" s="65">
        <v>0</v>
      </c>
      <c r="AE717" s="68">
        <v>0</v>
      </c>
      <c r="AF717" s="65">
        <v>0</v>
      </c>
      <c r="AG717" s="77" t="s">
        <v>89</v>
      </c>
      <c r="AH717" s="49">
        <f t="shared" si="56"/>
        <v>0</v>
      </c>
      <c r="AI717" s="65">
        <v>0</v>
      </c>
      <c r="AJ717" s="68">
        <v>0</v>
      </c>
      <c r="AK717" s="65" t="s">
        <v>89</v>
      </c>
      <c r="AL717" s="78" t="s">
        <v>89</v>
      </c>
      <c r="AM717" s="65">
        <v>0</v>
      </c>
      <c r="AN717" s="78" t="s">
        <v>89</v>
      </c>
      <c r="AO717" s="78" t="s">
        <v>89</v>
      </c>
      <c r="AP717" s="78" t="s">
        <v>89</v>
      </c>
      <c r="AQ717" s="49">
        <f t="shared" si="57"/>
        <v>0</v>
      </c>
      <c r="AR717" s="49">
        <f>+L717+AE717-AJ717</f>
        <v>11361600</v>
      </c>
      <c r="AS717" s="65" t="s">
        <v>90</v>
      </c>
      <c r="AT717" s="68">
        <v>0</v>
      </c>
      <c r="AU717" s="65" t="s">
        <v>90</v>
      </c>
      <c r="AV717" s="68">
        <v>0</v>
      </c>
      <c r="AW717" s="75" t="s">
        <v>89</v>
      </c>
      <c r="AX717" s="224">
        <v>0</v>
      </c>
      <c r="AY717" s="79">
        <f t="shared" si="58"/>
        <v>11361600</v>
      </c>
      <c r="AZ717" s="223">
        <f t="shared" si="59"/>
        <v>0</v>
      </c>
      <c r="BA717" s="74">
        <v>0</v>
      </c>
      <c r="BB717" s="75" t="s">
        <v>89</v>
      </c>
      <c r="BC717" s="65" t="s">
        <v>108</v>
      </c>
      <c r="BD717" s="400" t="s">
        <v>4631</v>
      </c>
      <c r="BE717" s="221" t="s">
        <v>87</v>
      </c>
      <c r="BF717" s="221" t="s">
        <v>87</v>
      </c>
    </row>
    <row r="718" spans="2:58" x14ac:dyDescent="0.25">
      <c r="B718" s="221">
        <v>2025</v>
      </c>
      <c r="C718" s="221">
        <v>891780111</v>
      </c>
      <c r="D718" s="221" t="s">
        <v>78</v>
      </c>
      <c r="E718" s="49" t="s">
        <v>4630</v>
      </c>
      <c r="F718" s="65" t="s">
        <v>4629</v>
      </c>
      <c r="G718" s="65">
        <v>0</v>
      </c>
      <c r="H718" s="65" t="s">
        <v>81</v>
      </c>
      <c r="I718" s="65" t="s">
        <v>3368</v>
      </c>
      <c r="J718" s="67" t="s">
        <v>83</v>
      </c>
      <c r="K718" s="66" t="s">
        <v>3497</v>
      </c>
      <c r="L718" s="68">
        <v>11361600</v>
      </c>
      <c r="M718" s="65" t="s">
        <v>85</v>
      </c>
      <c r="N718" s="66" t="s">
        <v>4628</v>
      </c>
      <c r="O718" s="66">
        <v>1081789152</v>
      </c>
      <c r="P718" s="66">
        <v>1707</v>
      </c>
      <c r="Q718" s="70">
        <v>45870</v>
      </c>
      <c r="R718" s="66">
        <v>7490134800</v>
      </c>
      <c r="S718" s="70">
        <v>45883</v>
      </c>
      <c r="T718" s="68">
        <v>11361600</v>
      </c>
      <c r="U718" s="68">
        <v>28166</v>
      </c>
      <c r="V718" s="65" t="s">
        <v>87</v>
      </c>
      <c r="W718" s="68">
        <v>1082939683</v>
      </c>
      <c r="X718" s="67" t="s">
        <v>3365</v>
      </c>
      <c r="Y718" s="70">
        <v>45883</v>
      </c>
      <c r="Z718" s="70">
        <v>45883</v>
      </c>
      <c r="AA718" s="70" t="s">
        <v>89</v>
      </c>
      <c r="AB718" s="70">
        <v>45991</v>
      </c>
      <c r="AC718" s="49">
        <f t="shared" si="55"/>
        <v>108</v>
      </c>
      <c r="AD718" s="65">
        <v>0</v>
      </c>
      <c r="AE718" s="68">
        <v>0</v>
      </c>
      <c r="AF718" s="65">
        <v>0</v>
      </c>
      <c r="AG718" s="77" t="s">
        <v>89</v>
      </c>
      <c r="AH718" s="49">
        <f t="shared" si="56"/>
        <v>0</v>
      </c>
      <c r="AI718" s="65">
        <v>0</v>
      </c>
      <c r="AJ718" s="68">
        <v>0</v>
      </c>
      <c r="AK718" s="65" t="s">
        <v>89</v>
      </c>
      <c r="AL718" s="78" t="s">
        <v>89</v>
      </c>
      <c r="AM718" s="65">
        <v>0</v>
      </c>
      <c r="AN718" s="78" t="s">
        <v>89</v>
      </c>
      <c r="AO718" s="78" t="s">
        <v>89</v>
      </c>
      <c r="AP718" s="78" t="s">
        <v>89</v>
      </c>
      <c r="AQ718" s="49">
        <f t="shared" si="57"/>
        <v>0</v>
      </c>
      <c r="AR718" s="49">
        <f>+L718+AE718-AJ718</f>
        <v>11361600</v>
      </c>
      <c r="AS718" s="65" t="s">
        <v>90</v>
      </c>
      <c r="AT718" s="68">
        <v>0</v>
      </c>
      <c r="AU718" s="65" t="s">
        <v>90</v>
      </c>
      <c r="AV718" s="68">
        <v>0</v>
      </c>
      <c r="AW718" s="75" t="s">
        <v>89</v>
      </c>
      <c r="AX718" s="224">
        <v>0</v>
      </c>
      <c r="AY718" s="79">
        <f t="shared" si="58"/>
        <v>11361600</v>
      </c>
      <c r="AZ718" s="223">
        <f t="shared" si="59"/>
        <v>0</v>
      </c>
      <c r="BA718" s="74">
        <v>0</v>
      </c>
      <c r="BB718" s="75" t="s">
        <v>89</v>
      </c>
      <c r="BC718" s="65" t="s">
        <v>108</v>
      </c>
      <c r="BD718" s="400" t="s">
        <v>4627</v>
      </c>
      <c r="BE718" s="221" t="s">
        <v>87</v>
      </c>
      <c r="BF718" s="221" t="s">
        <v>87</v>
      </c>
    </row>
    <row r="719" spans="2:58" x14ac:dyDescent="0.25">
      <c r="B719" s="221">
        <v>2025</v>
      </c>
      <c r="C719" s="221">
        <v>891780111</v>
      </c>
      <c r="D719" s="221" t="s">
        <v>78</v>
      </c>
      <c r="E719" s="49" t="s">
        <v>4626</v>
      </c>
      <c r="F719" s="65" t="s">
        <v>4625</v>
      </c>
      <c r="G719" s="65">
        <v>0</v>
      </c>
      <c r="H719" s="65" t="s">
        <v>81</v>
      </c>
      <c r="I719" s="65" t="s">
        <v>3368</v>
      </c>
      <c r="J719" s="67" t="s">
        <v>83</v>
      </c>
      <c r="K719" s="66" t="s">
        <v>3602</v>
      </c>
      <c r="L719" s="68">
        <v>11361600</v>
      </c>
      <c r="M719" s="65" t="s">
        <v>85</v>
      </c>
      <c r="N719" s="66" t="s">
        <v>4624</v>
      </c>
      <c r="O719" s="66">
        <v>1083464021</v>
      </c>
      <c r="P719" s="66">
        <v>1707</v>
      </c>
      <c r="Q719" s="70">
        <v>45870</v>
      </c>
      <c r="R719" s="66">
        <v>7490134800</v>
      </c>
      <c r="S719" s="70">
        <v>45883</v>
      </c>
      <c r="T719" s="68">
        <v>11361600</v>
      </c>
      <c r="U719" s="68">
        <v>28165</v>
      </c>
      <c r="V719" s="65" t="s">
        <v>87</v>
      </c>
      <c r="W719" s="68">
        <v>1082939683</v>
      </c>
      <c r="X719" s="67" t="s">
        <v>3365</v>
      </c>
      <c r="Y719" s="70">
        <v>45883</v>
      </c>
      <c r="Z719" s="70">
        <v>45883</v>
      </c>
      <c r="AA719" s="70" t="s">
        <v>89</v>
      </c>
      <c r="AB719" s="70">
        <v>45991</v>
      </c>
      <c r="AC719" s="49">
        <f t="shared" si="55"/>
        <v>108</v>
      </c>
      <c r="AD719" s="65">
        <v>0</v>
      </c>
      <c r="AE719" s="68">
        <v>0</v>
      </c>
      <c r="AF719" s="65">
        <v>0</v>
      </c>
      <c r="AG719" s="77" t="s">
        <v>89</v>
      </c>
      <c r="AH719" s="49">
        <f t="shared" si="56"/>
        <v>0</v>
      </c>
      <c r="AI719" s="65">
        <v>0</v>
      </c>
      <c r="AJ719" s="68">
        <v>0</v>
      </c>
      <c r="AK719" s="65" t="s">
        <v>89</v>
      </c>
      <c r="AL719" s="78" t="s">
        <v>89</v>
      </c>
      <c r="AM719" s="65">
        <v>0</v>
      </c>
      <c r="AN719" s="78" t="s">
        <v>89</v>
      </c>
      <c r="AO719" s="78" t="s">
        <v>89</v>
      </c>
      <c r="AP719" s="78" t="s">
        <v>89</v>
      </c>
      <c r="AQ719" s="49">
        <f t="shared" si="57"/>
        <v>0</v>
      </c>
      <c r="AR719" s="49">
        <f>+L719+AE719-AJ719</f>
        <v>11361600</v>
      </c>
      <c r="AS719" s="65" t="s">
        <v>90</v>
      </c>
      <c r="AT719" s="68">
        <v>0</v>
      </c>
      <c r="AU719" s="65" t="s">
        <v>90</v>
      </c>
      <c r="AV719" s="68">
        <v>0</v>
      </c>
      <c r="AW719" s="75" t="s">
        <v>89</v>
      </c>
      <c r="AX719" s="224">
        <v>0</v>
      </c>
      <c r="AY719" s="79">
        <f t="shared" si="58"/>
        <v>11361600</v>
      </c>
      <c r="AZ719" s="223">
        <f t="shared" si="59"/>
        <v>0</v>
      </c>
      <c r="BA719" s="74">
        <v>0</v>
      </c>
      <c r="BB719" s="75" t="s">
        <v>89</v>
      </c>
      <c r="BC719" s="65" t="s">
        <v>108</v>
      </c>
      <c r="BD719" s="400" t="s">
        <v>4623</v>
      </c>
      <c r="BE719" s="221" t="s">
        <v>87</v>
      </c>
      <c r="BF719" s="221" t="s">
        <v>87</v>
      </c>
    </row>
    <row r="720" spans="2:58" x14ac:dyDescent="0.25">
      <c r="B720" s="221">
        <v>2025</v>
      </c>
      <c r="C720" s="221">
        <v>891780111</v>
      </c>
      <c r="D720" s="221" t="s">
        <v>78</v>
      </c>
      <c r="E720" s="49" t="s">
        <v>4622</v>
      </c>
      <c r="F720" s="65" t="s">
        <v>4621</v>
      </c>
      <c r="G720" s="65">
        <v>0</v>
      </c>
      <c r="H720" s="65" t="s">
        <v>81</v>
      </c>
      <c r="I720" s="65" t="s">
        <v>3368</v>
      </c>
      <c r="J720" s="67" t="s">
        <v>83</v>
      </c>
      <c r="K720" s="66" t="s">
        <v>3602</v>
      </c>
      <c r="L720" s="68">
        <v>11361600</v>
      </c>
      <c r="M720" s="65" t="s">
        <v>85</v>
      </c>
      <c r="N720" s="66" t="s">
        <v>4620</v>
      </c>
      <c r="O720" s="66">
        <v>39049802</v>
      </c>
      <c r="P720" s="66">
        <v>1707</v>
      </c>
      <c r="Q720" s="70">
        <v>45870</v>
      </c>
      <c r="R720" s="66">
        <v>7490134800</v>
      </c>
      <c r="S720" s="70">
        <v>45883</v>
      </c>
      <c r="T720" s="68">
        <v>11361600</v>
      </c>
      <c r="U720" s="68">
        <v>28164</v>
      </c>
      <c r="V720" s="65" t="s">
        <v>87</v>
      </c>
      <c r="W720" s="68">
        <v>1082939683</v>
      </c>
      <c r="X720" s="67" t="s">
        <v>3365</v>
      </c>
      <c r="Y720" s="70">
        <v>45883</v>
      </c>
      <c r="Z720" s="70">
        <v>45883</v>
      </c>
      <c r="AA720" s="70" t="s">
        <v>89</v>
      </c>
      <c r="AB720" s="70">
        <v>45991</v>
      </c>
      <c r="AC720" s="49">
        <f t="shared" si="55"/>
        <v>108</v>
      </c>
      <c r="AD720" s="65">
        <v>0</v>
      </c>
      <c r="AE720" s="68">
        <v>0</v>
      </c>
      <c r="AF720" s="65">
        <v>0</v>
      </c>
      <c r="AG720" s="77" t="s">
        <v>89</v>
      </c>
      <c r="AH720" s="49">
        <f t="shared" si="56"/>
        <v>0</v>
      </c>
      <c r="AI720" s="65">
        <v>0</v>
      </c>
      <c r="AJ720" s="68">
        <v>0</v>
      </c>
      <c r="AK720" s="65" t="s">
        <v>89</v>
      </c>
      <c r="AL720" s="78" t="s">
        <v>89</v>
      </c>
      <c r="AM720" s="65">
        <v>0</v>
      </c>
      <c r="AN720" s="78" t="s">
        <v>89</v>
      </c>
      <c r="AO720" s="78" t="s">
        <v>89</v>
      </c>
      <c r="AP720" s="78" t="s">
        <v>89</v>
      </c>
      <c r="AQ720" s="49">
        <f t="shared" si="57"/>
        <v>0</v>
      </c>
      <c r="AR720" s="49">
        <f>+L720+AE720-AJ720</f>
        <v>11361600</v>
      </c>
      <c r="AS720" s="65" t="s">
        <v>90</v>
      </c>
      <c r="AT720" s="68">
        <v>0</v>
      </c>
      <c r="AU720" s="65" t="s">
        <v>90</v>
      </c>
      <c r="AV720" s="68">
        <v>0</v>
      </c>
      <c r="AW720" s="75" t="s">
        <v>89</v>
      </c>
      <c r="AX720" s="224">
        <v>0</v>
      </c>
      <c r="AY720" s="79">
        <f t="shared" si="58"/>
        <v>11361600</v>
      </c>
      <c r="AZ720" s="223">
        <f t="shared" si="59"/>
        <v>0</v>
      </c>
      <c r="BA720" s="74">
        <v>0</v>
      </c>
      <c r="BB720" s="75" t="s">
        <v>89</v>
      </c>
      <c r="BC720" s="65" t="s">
        <v>108</v>
      </c>
      <c r="BD720" s="400" t="s">
        <v>4619</v>
      </c>
      <c r="BE720" s="221" t="s">
        <v>87</v>
      </c>
      <c r="BF720" s="221" t="s">
        <v>87</v>
      </c>
    </row>
    <row r="721" spans="2:58" x14ac:dyDescent="0.25">
      <c r="B721" s="221">
        <v>2025</v>
      </c>
      <c r="C721" s="221">
        <v>891780111</v>
      </c>
      <c r="D721" s="221" t="s">
        <v>78</v>
      </c>
      <c r="E721" s="49" t="s">
        <v>4618</v>
      </c>
      <c r="F721" s="65" t="s">
        <v>4617</v>
      </c>
      <c r="G721" s="65">
        <v>0</v>
      </c>
      <c r="H721" s="65" t="s">
        <v>81</v>
      </c>
      <c r="I721" s="65" t="s">
        <v>3368</v>
      </c>
      <c r="J721" s="67" t="s">
        <v>83</v>
      </c>
      <c r="K721" s="66" t="s">
        <v>3377</v>
      </c>
      <c r="L721" s="68">
        <v>11361600</v>
      </c>
      <c r="M721" s="65" t="s">
        <v>85</v>
      </c>
      <c r="N721" s="66" t="s">
        <v>4616</v>
      </c>
      <c r="O721" s="66">
        <v>53179095</v>
      </c>
      <c r="P721" s="66">
        <v>1707</v>
      </c>
      <c r="Q721" s="70">
        <v>45870</v>
      </c>
      <c r="R721" s="66">
        <v>7490134800</v>
      </c>
      <c r="S721" s="70">
        <v>45883</v>
      </c>
      <c r="T721" s="68">
        <v>11361600</v>
      </c>
      <c r="U721" s="68">
        <v>28163</v>
      </c>
      <c r="V721" s="65" t="s">
        <v>87</v>
      </c>
      <c r="W721" s="68">
        <v>1082939683</v>
      </c>
      <c r="X721" s="67" t="s">
        <v>3365</v>
      </c>
      <c r="Y721" s="70">
        <v>45883</v>
      </c>
      <c r="Z721" s="70">
        <v>45883</v>
      </c>
      <c r="AA721" s="70" t="s">
        <v>89</v>
      </c>
      <c r="AB721" s="70">
        <v>45991</v>
      </c>
      <c r="AC721" s="49">
        <f t="shared" si="55"/>
        <v>108</v>
      </c>
      <c r="AD721" s="65">
        <v>0</v>
      </c>
      <c r="AE721" s="68">
        <v>0</v>
      </c>
      <c r="AF721" s="65">
        <v>0</v>
      </c>
      <c r="AG721" s="77" t="s">
        <v>89</v>
      </c>
      <c r="AH721" s="49">
        <f t="shared" si="56"/>
        <v>0</v>
      </c>
      <c r="AI721" s="65">
        <v>0</v>
      </c>
      <c r="AJ721" s="68">
        <v>0</v>
      </c>
      <c r="AK721" s="65" t="s">
        <v>89</v>
      </c>
      <c r="AL721" s="78" t="s">
        <v>89</v>
      </c>
      <c r="AM721" s="65">
        <v>0</v>
      </c>
      <c r="AN721" s="78" t="s">
        <v>89</v>
      </c>
      <c r="AO721" s="78" t="s">
        <v>89</v>
      </c>
      <c r="AP721" s="78" t="s">
        <v>89</v>
      </c>
      <c r="AQ721" s="49">
        <f t="shared" si="57"/>
        <v>0</v>
      </c>
      <c r="AR721" s="49">
        <f>+L721+AE721-AJ721</f>
        <v>11361600</v>
      </c>
      <c r="AS721" s="65" t="s">
        <v>90</v>
      </c>
      <c r="AT721" s="68">
        <v>0</v>
      </c>
      <c r="AU721" s="65" t="s">
        <v>90</v>
      </c>
      <c r="AV721" s="68">
        <v>0</v>
      </c>
      <c r="AW721" s="75" t="s">
        <v>89</v>
      </c>
      <c r="AX721" s="224">
        <v>0</v>
      </c>
      <c r="AY721" s="79">
        <f t="shared" si="58"/>
        <v>11361600</v>
      </c>
      <c r="AZ721" s="223">
        <f t="shared" si="59"/>
        <v>0</v>
      </c>
      <c r="BA721" s="74">
        <v>0</v>
      </c>
      <c r="BB721" s="75" t="s">
        <v>89</v>
      </c>
      <c r="BC721" s="65" t="s">
        <v>108</v>
      </c>
      <c r="BD721" s="400" t="s">
        <v>4615</v>
      </c>
      <c r="BE721" s="221" t="s">
        <v>87</v>
      </c>
      <c r="BF721" s="221" t="s">
        <v>87</v>
      </c>
    </row>
    <row r="722" spans="2:58" x14ac:dyDescent="0.25">
      <c r="B722" s="221">
        <v>2025</v>
      </c>
      <c r="C722" s="221">
        <v>891780111</v>
      </c>
      <c r="D722" s="221" t="s">
        <v>78</v>
      </c>
      <c r="E722" s="49" t="s">
        <v>4614</v>
      </c>
      <c r="F722" s="65" t="s">
        <v>4613</v>
      </c>
      <c r="G722" s="65">
        <v>0</v>
      </c>
      <c r="H722" s="65" t="s">
        <v>81</v>
      </c>
      <c r="I722" s="65" t="s">
        <v>3368</v>
      </c>
      <c r="J722" s="67" t="s">
        <v>83</v>
      </c>
      <c r="K722" s="66" t="s">
        <v>3462</v>
      </c>
      <c r="L722" s="68">
        <v>11361600</v>
      </c>
      <c r="M722" s="65" t="s">
        <v>85</v>
      </c>
      <c r="N722" s="66" t="s">
        <v>4612</v>
      </c>
      <c r="O722" s="66">
        <v>1052093081</v>
      </c>
      <c r="P722" s="66">
        <v>1707</v>
      </c>
      <c r="Q722" s="70">
        <v>45870</v>
      </c>
      <c r="R722" s="66">
        <v>7490134800</v>
      </c>
      <c r="S722" s="70">
        <v>45883</v>
      </c>
      <c r="T722" s="68">
        <v>11361600</v>
      </c>
      <c r="U722" s="68">
        <v>28154</v>
      </c>
      <c r="V722" s="65" t="s">
        <v>87</v>
      </c>
      <c r="W722" s="68">
        <v>1082939683</v>
      </c>
      <c r="X722" s="67" t="s">
        <v>3365</v>
      </c>
      <c r="Y722" s="70">
        <v>45883</v>
      </c>
      <c r="Z722" s="70">
        <v>45883</v>
      </c>
      <c r="AA722" s="70" t="s">
        <v>89</v>
      </c>
      <c r="AB722" s="70">
        <v>45991</v>
      </c>
      <c r="AC722" s="49">
        <f t="shared" si="55"/>
        <v>108</v>
      </c>
      <c r="AD722" s="65">
        <v>0</v>
      </c>
      <c r="AE722" s="68">
        <v>0</v>
      </c>
      <c r="AF722" s="65">
        <v>0</v>
      </c>
      <c r="AG722" s="77" t="s">
        <v>89</v>
      </c>
      <c r="AH722" s="49">
        <f t="shared" si="56"/>
        <v>0</v>
      </c>
      <c r="AI722" s="65">
        <v>0</v>
      </c>
      <c r="AJ722" s="68">
        <v>0</v>
      </c>
      <c r="AK722" s="65" t="s">
        <v>89</v>
      </c>
      <c r="AL722" s="78" t="s">
        <v>89</v>
      </c>
      <c r="AM722" s="65">
        <v>0</v>
      </c>
      <c r="AN722" s="78" t="s">
        <v>89</v>
      </c>
      <c r="AO722" s="78" t="s">
        <v>89</v>
      </c>
      <c r="AP722" s="78" t="s">
        <v>89</v>
      </c>
      <c r="AQ722" s="49">
        <f t="shared" si="57"/>
        <v>0</v>
      </c>
      <c r="AR722" s="49">
        <f>+L722+AE722-AJ722</f>
        <v>11361600</v>
      </c>
      <c r="AS722" s="65" t="s">
        <v>90</v>
      </c>
      <c r="AT722" s="68">
        <v>0</v>
      </c>
      <c r="AU722" s="65" t="s">
        <v>90</v>
      </c>
      <c r="AV722" s="68">
        <v>0</v>
      </c>
      <c r="AW722" s="75" t="s">
        <v>89</v>
      </c>
      <c r="AX722" s="224">
        <v>0</v>
      </c>
      <c r="AY722" s="79">
        <f t="shared" si="58"/>
        <v>11361600</v>
      </c>
      <c r="AZ722" s="223">
        <f t="shared" si="59"/>
        <v>0</v>
      </c>
      <c r="BA722" s="74">
        <v>0</v>
      </c>
      <c r="BB722" s="75" t="s">
        <v>89</v>
      </c>
      <c r="BC722" s="65" t="s">
        <v>108</v>
      </c>
      <c r="BD722" s="400" t="s">
        <v>4611</v>
      </c>
      <c r="BE722" s="221" t="s">
        <v>87</v>
      </c>
      <c r="BF722" s="221" t="s">
        <v>87</v>
      </c>
    </row>
    <row r="723" spans="2:58" x14ac:dyDescent="0.25">
      <c r="B723" s="221">
        <v>2025</v>
      </c>
      <c r="C723" s="221">
        <v>891780111</v>
      </c>
      <c r="D723" s="221" t="s">
        <v>78</v>
      </c>
      <c r="E723" s="49" t="s">
        <v>4610</v>
      </c>
      <c r="F723" s="65" t="s">
        <v>4609</v>
      </c>
      <c r="G723" s="65">
        <v>0</v>
      </c>
      <c r="H723" s="65" t="s">
        <v>81</v>
      </c>
      <c r="I723" s="65" t="s">
        <v>82</v>
      </c>
      <c r="J723" s="67" t="s">
        <v>83</v>
      </c>
      <c r="K723" s="66" t="s">
        <v>4608</v>
      </c>
      <c r="L723" s="68">
        <v>12400000</v>
      </c>
      <c r="M723" s="65" t="s">
        <v>85</v>
      </c>
      <c r="N723" s="66" t="s">
        <v>4607</v>
      </c>
      <c r="O723" s="66">
        <v>1005709255</v>
      </c>
      <c r="P723" s="66">
        <v>123</v>
      </c>
      <c r="Q723" s="70">
        <v>45679</v>
      </c>
      <c r="R723" s="66">
        <v>1353279124</v>
      </c>
      <c r="S723" s="70">
        <v>45884</v>
      </c>
      <c r="T723" s="68">
        <v>12400000</v>
      </c>
      <c r="U723" s="68">
        <v>28240</v>
      </c>
      <c r="V723" s="65" t="s">
        <v>87</v>
      </c>
      <c r="W723" s="68">
        <v>36723796</v>
      </c>
      <c r="X723" s="67" t="s">
        <v>4606</v>
      </c>
      <c r="Y723" s="70">
        <v>45883</v>
      </c>
      <c r="Z723" s="70">
        <v>45884</v>
      </c>
      <c r="AA723" s="70" t="s">
        <v>89</v>
      </c>
      <c r="AB723" s="70">
        <v>45991</v>
      </c>
      <c r="AC723" s="49">
        <f t="shared" si="55"/>
        <v>107</v>
      </c>
      <c r="AD723" s="65">
        <v>0</v>
      </c>
      <c r="AE723" s="68">
        <v>0</v>
      </c>
      <c r="AF723" s="65">
        <v>0</v>
      </c>
      <c r="AG723" s="77" t="s">
        <v>89</v>
      </c>
      <c r="AH723" s="49">
        <f t="shared" si="56"/>
        <v>0</v>
      </c>
      <c r="AI723" s="65">
        <v>0</v>
      </c>
      <c r="AJ723" s="68">
        <v>0</v>
      </c>
      <c r="AK723" s="65" t="s">
        <v>89</v>
      </c>
      <c r="AL723" s="78" t="s">
        <v>89</v>
      </c>
      <c r="AM723" s="65">
        <v>0</v>
      </c>
      <c r="AN723" s="78" t="s">
        <v>89</v>
      </c>
      <c r="AO723" s="78" t="s">
        <v>89</v>
      </c>
      <c r="AP723" s="78" t="s">
        <v>89</v>
      </c>
      <c r="AQ723" s="49">
        <f t="shared" si="57"/>
        <v>0</v>
      </c>
      <c r="AR723" s="49">
        <f>+L723+AE723-AJ723</f>
        <v>12400000</v>
      </c>
      <c r="AS723" s="65" t="s">
        <v>90</v>
      </c>
      <c r="AT723" s="68">
        <v>0</v>
      </c>
      <c r="AU723" s="65" t="s">
        <v>90</v>
      </c>
      <c r="AV723" s="68">
        <v>0</v>
      </c>
      <c r="AW723" s="75" t="s">
        <v>89</v>
      </c>
      <c r="AX723" s="224">
        <v>0</v>
      </c>
      <c r="AY723" s="79">
        <f t="shared" si="58"/>
        <v>12400000</v>
      </c>
      <c r="AZ723" s="223">
        <f t="shared" si="59"/>
        <v>0</v>
      </c>
      <c r="BA723" s="74">
        <v>0</v>
      </c>
      <c r="BB723" s="75" t="s">
        <v>89</v>
      </c>
      <c r="BC723" s="65" t="s">
        <v>108</v>
      </c>
      <c r="BD723" s="400" t="s">
        <v>4605</v>
      </c>
      <c r="BE723" s="221" t="s">
        <v>87</v>
      </c>
      <c r="BF723" s="221" t="s">
        <v>87</v>
      </c>
    </row>
    <row r="724" spans="2:58" x14ac:dyDescent="0.25">
      <c r="B724" s="221">
        <v>2025</v>
      </c>
      <c r="C724" s="221">
        <v>891780111</v>
      </c>
      <c r="D724" s="221" t="s">
        <v>78</v>
      </c>
      <c r="E724" s="49" t="s">
        <v>4604</v>
      </c>
      <c r="F724" s="65" t="s">
        <v>4603</v>
      </c>
      <c r="G724" s="65">
        <v>0</v>
      </c>
      <c r="H724" s="65" t="s">
        <v>81</v>
      </c>
      <c r="I724" s="65" t="s">
        <v>3368</v>
      </c>
      <c r="J724" s="67" t="s">
        <v>83</v>
      </c>
      <c r="K724" s="66" t="s">
        <v>3367</v>
      </c>
      <c r="L724" s="68">
        <v>11361600</v>
      </c>
      <c r="M724" s="65" t="s">
        <v>85</v>
      </c>
      <c r="N724" s="66" t="s">
        <v>4602</v>
      </c>
      <c r="O724" s="66">
        <v>72229551</v>
      </c>
      <c r="P724" s="66">
        <v>1707</v>
      </c>
      <c r="Q724" s="70">
        <v>45870</v>
      </c>
      <c r="R724" s="66">
        <v>7490134800</v>
      </c>
      <c r="S724" s="70">
        <v>45883</v>
      </c>
      <c r="T724" s="68">
        <v>11361600</v>
      </c>
      <c r="U724" s="68">
        <v>28162</v>
      </c>
      <c r="V724" s="65" t="s">
        <v>87</v>
      </c>
      <c r="W724" s="68">
        <v>1082939683</v>
      </c>
      <c r="X724" s="67" t="s">
        <v>3365</v>
      </c>
      <c r="Y724" s="70">
        <v>45883</v>
      </c>
      <c r="Z724" s="70">
        <v>45883</v>
      </c>
      <c r="AA724" s="70" t="s">
        <v>89</v>
      </c>
      <c r="AB724" s="70">
        <v>45991</v>
      </c>
      <c r="AC724" s="49">
        <f t="shared" si="55"/>
        <v>108</v>
      </c>
      <c r="AD724" s="65">
        <v>0</v>
      </c>
      <c r="AE724" s="68">
        <v>0</v>
      </c>
      <c r="AF724" s="65">
        <v>0</v>
      </c>
      <c r="AG724" s="77" t="s">
        <v>89</v>
      </c>
      <c r="AH724" s="49">
        <f t="shared" si="56"/>
        <v>0</v>
      </c>
      <c r="AI724" s="65">
        <v>0</v>
      </c>
      <c r="AJ724" s="68">
        <v>0</v>
      </c>
      <c r="AK724" s="65" t="s">
        <v>89</v>
      </c>
      <c r="AL724" s="78" t="s">
        <v>89</v>
      </c>
      <c r="AM724" s="65">
        <v>0</v>
      </c>
      <c r="AN724" s="78" t="s">
        <v>89</v>
      </c>
      <c r="AO724" s="78" t="s">
        <v>89</v>
      </c>
      <c r="AP724" s="78" t="s">
        <v>89</v>
      </c>
      <c r="AQ724" s="49">
        <f t="shared" si="57"/>
        <v>0</v>
      </c>
      <c r="AR724" s="49">
        <f>+L724+AE724-AJ724</f>
        <v>11361600</v>
      </c>
      <c r="AS724" s="65" t="s">
        <v>90</v>
      </c>
      <c r="AT724" s="68">
        <v>0</v>
      </c>
      <c r="AU724" s="65" t="s">
        <v>90</v>
      </c>
      <c r="AV724" s="68">
        <v>0</v>
      </c>
      <c r="AW724" s="75" t="s">
        <v>89</v>
      </c>
      <c r="AX724" s="224">
        <v>0</v>
      </c>
      <c r="AY724" s="79">
        <f t="shared" si="58"/>
        <v>11361600</v>
      </c>
      <c r="AZ724" s="223">
        <f t="shared" si="59"/>
        <v>0</v>
      </c>
      <c r="BA724" s="74">
        <v>0</v>
      </c>
      <c r="BB724" s="75" t="s">
        <v>89</v>
      </c>
      <c r="BC724" s="65" t="s">
        <v>108</v>
      </c>
      <c r="BD724" s="400" t="s">
        <v>4601</v>
      </c>
      <c r="BE724" s="221" t="s">
        <v>87</v>
      </c>
      <c r="BF724" s="221" t="s">
        <v>87</v>
      </c>
    </row>
    <row r="725" spans="2:58" x14ac:dyDescent="0.25">
      <c r="B725" s="221">
        <v>2025</v>
      </c>
      <c r="C725" s="221">
        <v>891780111</v>
      </c>
      <c r="D725" s="221" t="s">
        <v>78</v>
      </c>
      <c r="E725" s="49" t="s">
        <v>4600</v>
      </c>
      <c r="F725" s="65" t="s">
        <v>4599</v>
      </c>
      <c r="G725" s="65">
        <v>0</v>
      </c>
      <c r="H725" s="65" t="s">
        <v>81</v>
      </c>
      <c r="I725" s="65" t="s">
        <v>3368</v>
      </c>
      <c r="J725" s="67" t="s">
        <v>83</v>
      </c>
      <c r="K725" s="66" t="s">
        <v>4383</v>
      </c>
      <c r="L725" s="68">
        <v>11361600</v>
      </c>
      <c r="M725" s="65" t="s">
        <v>85</v>
      </c>
      <c r="N725" s="66" t="s">
        <v>4598</v>
      </c>
      <c r="O725" s="66">
        <v>8867789</v>
      </c>
      <c r="P725" s="66">
        <v>1707</v>
      </c>
      <c r="Q725" s="70">
        <v>45870</v>
      </c>
      <c r="R725" s="66">
        <v>7490134800</v>
      </c>
      <c r="S725" s="70">
        <v>45883</v>
      </c>
      <c r="T725" s="68">
        <v>11361600</v>
      </c>
      <c r="U725" s="68">
        <v>28161</v>
      </c>
      <c r="V725" s="65" t="s">
        <v>87</v>
      </c>
      <c r="W725" s="68">
        <v>1082939683</v>
      </c>
      <c r="X725" s="67" t="s">
        <v>3365</v>
      </c>
      <c r="Y725" s="70">
        <v>45883</v>
      </c>
      <c r="Z725" s="70">
        <v>45883</v>
      </c>
      <c r="AA725" s="70" t="s">
        <v>89</v>
      </c>
      <c r="AB725" s="70">
        <v>45991</v>
      </c>
      <c r="AC725" s="49">
        <f t="shared" si="55"/>
        <v>108</v>
      </c>
      <c r="AD725" s="65">
        <v>0</v>
      </c>
      <c r="AE725" s="68">
        <v>0</v>
      </c>
      <c r="AF725" s="65">
        <v>0</v>
      </c>
      <c r="AG725" s="77" t="s">
        <v>89</v>
      </c>
      <c r="AH725" s="49">
        <f t="shared" si="56"/>
        <v>0</v>
      </c>
      <c r="AI725" s="65">
        <v>0</v>
      </c>
      <c r="AJ725" s="68">
        <v>0</v>
      </c>
      <c r="AK725" s="65" t="s">
        <v>89</v>
      </c>
      <c r="AL725" s="78" t="s">
        <v>89</v>
      </c>
      <c r="AM725" s="65">
        <v>0</v>
      </c>
      <c r="AN725" s="78" t="s">
        <v>89</v>
      </c>
      <c r="AO725" s="78" t="s">
        <v>89</v>
      </c>
      <c r="AP725" s="78" t="s">
        <v>89</v>
      </c>
      <c r="AQ725" s="49">
        <f t="shared" si="57"/>
        <v>0</v>
      </c>
      <c r="AR725" s="49">
        <f>+L725+AE725-AJ725</f>
        <v>11361600</v>
      </c>
      <c r="AS725" s="65" t="s">
        <v>90</v>
      </c>
      <c r="AT725" s="68">
        <v>0</v>
      </c>
      <c r="AU725" s="65" t="s">
        <v>90</v>
      </c>
      <c r="AV725" s="68">
        <v>0</v>
      </c>
      <c r="AW725" s="75" t="s">
        <v>89</v>
      </c>
      <c r="AX725" s="224">
        <v>0</v>
      </c>
      <c r="AY725" s="79">
        <f t="shared" si="58"/>
        <v>11361600</v>
      </c>
      <c r="AZ725" s="223">
        <f t="shared" si="59"/>
        <v>0</v>
      </c>
      <c r="BA725" s="74">
        <v>0</v>
      </c>
      <c r="BB725" s="75" t="s">
        <v>89</v>
      </c>
      <c r="BC725" s="65" t="s">
        <v>108</v>
      </c>
      <c r="BD725" s="400" t="s">
        <v>4597</v>
      </c>
      <c r="BE725" s="221" t="s">
        <v>87</v>
      </c>
      <c r="BF725" s="221" t="s">
        <v>87</v>
      </c>
    </row>
    <row r="726" spans="2:58" x14ac:dyDescent="0.25">
      <c r="B726" s="221">
        <v>2025</v>
      </c>
      <c r="C726" s="221">
        <v>891780111</v>
      </c>
      <c r="D726" s="221" t="s">
        <v>78</v>
      </c>
      <c r="E726" s="49" t="s">
        <v>4596</v>
      </c>
      <c r="F726" s="65" t="s">
        <v>4595</v>
      </c>
      <c r="G726" s="65">
        <v>0</v>
      </c>
      <c r="H726" s="65" t="s">
        <v>81</v>
      </c>
      <c r="I726" s="65" t="s">
        <v>3368</v>
      </c>
      <c r="J726" s="67" t="s">
        <v>83</v>
      </c>
      <c r="K726" s="66" t="s">
        <v>3602</v>
      </c>
      <c r="L726" s="68">
        <v>11361600</v>
      </c>
      <c r="M726" s="65" t="s">
        <v>85</v>
      </c>
      <c r="N726" s="66" t="s">
        <v>4594</v>
      </c>
      <c r="O726" s="66">
        <v>40931567</v>
      </c>
      <c r="P726" s="66">
        <v>1707</v>
      </c>
      <c r="Q726" s="70">
        <v>45870</v>
      </c>
      <c r="R726" s="66">
        <v>7490134800</v>
      </c>
      <c r="S726" s="70">
        <v>45883</v>
      </c>
      <c r="T726" s="68">
        <v>11361600</v>
      </c>
      <c r="U726" s="68">
        <v>28160</v>
      </c>
      <c r="V726" s="65" t="s">
        <v>87</v>
      </c>
      <c r="W726" s="68">
        <v>1082939683</v>
      </c>
      <c r="X726" s="67" t="s">
        <v>3365</v>
      </c>
      <c r="Y726" s="70">
        <v>45883</v>
      </c>
      <c r="Z726" s="70">
        <v>45883</v>
      </c>
      <c r="AA726" s="70" t="s">
        <v>89</v>
      </c>
      <c r="AB726" s="70">
        <v>45991</v>
      </c>
      <c r="AC726" s="49">
        <f t="shared" si="55"/>
        <v>108</v>
      </c>
      <c r="AD726" s="65">
        <v>0</v>
      </c>
      <c r="AE726" s="68">
        <v>0</v>
      </c>
      <c r="AF726" s="65">
        <v>0</v>
      </c>
      <c r="AG726" s="77" t="s">
        <v>89</v>
      </c>
      <c r="AH726" s="49">
        <f t="shared" si="56"/>
        <v>0</v>
      </c>
      <c r="AI726" s="65">
        <v>0</v>
      </c>
      <c r="AJ726" s="68">
        <v>0</v>
      </c>
      <c r="AK726" s="65" t="s">
        <v>89</v>
      </c>
      <c r="AL726" s="78" t="s">
        <v>89</v>
      </c>
      <c r="AM726" s="65">
        <v>0</v>
      </c>
      <c r="AN726" s="78" t="s">
        <v>89</v>
      </c>
      <c r="AO726" s="78" t="s">
        <v>89</v>
      </c>
      <c r="AP726" s="78" t="s">
        <v>89</v>
      </c>
      <c r="AQ726" s="49">
        <f t="shared" si="57"/>
        <v>0</v>
      </c>
      <c r="AR726" s="49">
        <f>+L726+AE726-AJ726</f>
        <v>11361600</v>
      </c>
      <c r="AS726" s="65" t="s">
        <v>90</v>
      </c>
      <c r="AT726" s="68">
        <v>0</v>
      </c>
      <c r="AU726" s="65" t="s">
        <v>90</v>
      </c>
      <c r="AV726" s="68">
        <v>0</v>
      </c>
      <c r="AW726" s="75" t="s">
        <v>89</v>
      </c>
      <c r="AX726" s="224">
        <v>0</v>
      </c>
      <c r="AY726" s="79">
        <f t="shared" si="58"/>
        <v>11361600</v>
      </c>
      <c r="AZ726" s="223">
        <f t="shared" si="59"/>
        <v>0</v>
      </c>
      <c r="BA726" s="74">
        <v>0</v>
      </c>
      <c r="BB726" s="75" t="s">
        <v>89</v>
      </c>
      <c r="BC726" s="65" t="s">
        <v>108</v>
      </c>
      <c r="BD726" s="400" t="s">
        <v>4593</v>
      </c>
      <c r="BE726" s="221" t="s">
        <v>87</v>
      </c>
      <c r="BF726" s="221" t="s">
        <v>87</v>
      </c>
    </row>
    <row r="727" spans="2:58" x14ac:dyDescent="0.25">
      <c r="B727" s="221">
        <v>2025</v>
      </c>
      <c r="C727" s="221">
        <v>891780111</v>
      </c>
      <c r="D727" s="221" t="s">
        <v>78</v>
      </c>
      <c r="E727" s="49" t="s">
        <v>4592</v>
      </c>
      <c r="F727" s="65" t="s">
        <v>4591</v>
      </c>
      <c r="G727" s="65">
        <v>0</v>
      </c>
      <c r="H727" s="65" t="s">
        <v>81</v>
      </c>
      <c r="I727" s="65" t="s">
        <v>3368</v>
      </c>
      <c r="J727" s="67" t="s">
        <v>83</v>
      </c>
      <c r="K727" s="66" t="s">
        <v>3940</v>
      </c>
      <c r="L727" s="68">
        <v>11361600</v>
      </c>
      <c r="M727" s="65" t="s">
        <v>85</v>
      </c>
      <c r="N727" s="66" t="s">
        <v>4590</v>
      </c>
      <c r="O727" s="66">
        <v>1043012248</v>
      </c>
      <c r="P727" s="66">
        <v>1707</v>
      </c>
      <c r="Q727" s="70">
        <v>45870</v>
      </c>
      <c r="R727" s="66">
        <v>7490134800</v>
      </c>
      <c r="S727" s="70">
        <v>45883</v>
      </c>
      <c r="T727" s="68">
        <v>11361600</v>
      </c>
      <c r="U727" s="68">
        <v>28153</v>
      </c>
      <c r="V727" s="65" t="s">
        <v>87</v>
      </c>
      <c r="W727" s="68">
        <v>1082939683</v>
      </c>
      <c r="X727" s="67" t="s">
        <v>3365</v>
      </c>
      <c r="Y727" s="70">
        <v>45883</v>
      </c>
      <c r="Z727" s="70">
        <v>45883</v>
      </c>
      <c r="AA727" s="70" t="s">
        <v>89</v>
      </c>
      <c r="AB727" s="70">
        <v>45991</v>
      </c>
      <c r="AC727" s="49">
        <f t="shared" si="55"/>
        <v>108</v>
      </c>
      <c r="AD727" s="65">
        <v>0</v>
      </c>
      <c r="AE727" s="68">
        <v>0</v>
      </c>
      <c r="AF727" s="65">
        <v>0</v>
      </c>
      <c r="AG727" s="77" t="s">
        <v>89</v>
      </c>
      <c r="AH727" s="49">
        <f t="shared" si="56"/>
        <v>0</v>
      </c>
      <c r="AI727" s="65">
        <v>0</v>
      </c>
      <c r="AJ727" s="68">
        <v>0</v>
      </c>
      <c r="AK727" s="65" t="s">
        <v>89</v>
      </c>
      <c r="AL727" s="78" t="s">
        <v>89</v>
      </c>
      <c r="AM727" s="65">
        <v>0</v>
      </c>
      <c r="AN727" s="78" t="s">
        <v>89</v>
      </c>
      <c r="AO727" s="78" t="s">
        <v>89</v>
      </c>
      <c r="AP727" s="78" t="s">
        <v>89</v>
      </c>
      <c r="AQ727" s="49">
        <f t="shared" si="57"/>
        <v>0</v>
      </c>
      <c r="AR727" s="49">
        <f>+L727+AE727-AJ727</f>
        <v>11361600</v>
      </c>
      <c r="AS727" s="65" t="s">
        <v>90</v>
      </c>
      <c r="AT727" s="68">
        <v>0</v>
      </c>
      <c r="AU727" s="65" t="s">
        <v>90</v>
      </c>
      <c r="AV727" s="68">
        <v>0</v>
      </c>
      <c r="AW727" s="75" t="s">
        <v>89</v>
      </c>
      <c r="AX727" s="224">
        <v>0</v>
      </c>
      <c r="AY727" s="79">
        <f t="shared" si="58"/>
        <v>11361600</v>
      </c>
      <c r="AZ727" s="223">
        <f t="shared" si="59"/>
        <v>0</v>
      </c>
      <c r="BA727" s="74">
        <v>0</v>
      </c>
      <c r="BB727" s="75" t="s">
        <v>89</v>
      </c>
      <c r="BC727" s="65" t="s">
        <v>108</v>
      </c>
      <c r="BD727" s="400" t="s">
        <v>4589</v>
      </c>
      <c r="BE727" s="221" t="s">
        <v>87</v>
      </c>
      <c r="BF727" s="221" t="s">
        <v>87</v>
      </c>
    </row>
    <row r="728" spans="2:58" x14ac:dyDescent="0.25">
      <c r="B728" s="221">
        <v>2025</v>
      </c>
      <c r="C728" s="221">
        <v>891780111</v>
      </c>
      <c r="D728" s="221" t="s">
        <v>78</v>
      </c>
      <c r="E728" s="49" t="s">
        <v>4588</v>
      </c>
      <c r="F728" s="65" t="s">
        <v>4587</v>
      </c>
      <c r="G728" s="65">
        <v>0</v>
      </c>
      <c r="H728" s="65" t="s">
        <v>81</v>
      </c>
      <c r="I728" s="65" t="s">
        <v>3368</v>
      </c>
      <c r="J728" s="67" t="s">
        <v>83</v>
      </c>
      <c r="K728" s="66" t="s">
        <v>3367</v>
      </c>
      <c r="L728" s="68">
        <v>11361600</v>
      </c>
      <c r="M728" s="65" t="s">
        <v>85</v>
      </c>
      <c r="N728" s="66" t="s">
        <v>4586</v>
      </c>
      <c r="O728" s="66">
        <v>8803001</v>
      </c>
      <c r="P728" s="66">
        <v>1707</v>
      </c>
      <c r="Q728" s="70">
        <v>45870</v>
      </c>
      <c r="R728" s="66">
        <v>7490134800</v>
      </c>
      <c r="S728" s="70">
        <v>45883</v>
      </c>
      <c r="T728" s="68">
        <v>11361600</v>
      </c>
      <c r="U728" s="68">
        <v>28159</v>
      </c>
      <c r="V728" s="65" t="s">
        <v>87</v>
      </c>
      <c r="W728" s="68">
        <v>1082939683</v>
      </c>
      <c r="X728" s="67" t="s">
        <v>3365</v>
      </c>
      <c r="Y728" s="70">
        <v>45883</v>
      </c>
      <c r="Z728" s="70">
        <v>45883</v>
      </c>
      <c r="AA728" s="70" t="s">
        <v>89</v>
      </c>
      <c r="AB728" s="70">
        <v>45991</v>
      </c>
      <c r="AC728" s="49">
        <f t="shared" si="55"/>
        <v>108</v>
      </c>
      <c r="AD728" s="65">
        <v>0</v>
      </c>
      <c r="AE728" s="68">
        <v>0</v>
      </c>
      <c r="AF728" s="65">
        <v>0</v>
      </c>
      <c r="AG728" s="77" t="s">
        <v>89</v>
      </c>
      <c r="AH728" s="49">
        <f t="shared" si="56"/>
        <v>0</v>
      </c>
      <c r="AI728" s="65">
        <v>0</v>
      </c>
      <c r="AJ728" s="68">
        <v>0</v>
      </c>
      <c r="AK728" s="65" t="s">
        <v>89</v>
      </c>
      <c r="AL728" s="78" t="s">
        <v>89</v>
      </c>
      <c r="AM728" s="65">
        <v>0</v>
      </c>
      <c r="AN728" s="78" t="s">
        <v>89</v>
      </c>
      <c r="AO728" s="78" t="s">
        <v>89</v>
      </c>
      <c r="AP728" s="78" t="s">
        <v>89</v>
      </c>
      <c r="AQ728" s="49">
        <f t="shared" si="57"/>
        <v>0</v>
      </c>
      <c r="AR728" s="49">
        <f>+L728+AE728-AJ728</f>
        <v>11361600</v>
      </c>
      <c r="AS728" s="65" t="s">
        <v>90</v>
      </c>
      <c r="AT728" s="68">
        <v>0</v>
      </c>
      <c r="AU728" s="65" t="s">
        <v>90</v>
      </c>
      <c r="AV728" s="68">
        <v>0</v>
      </c>
      <c r="AW728" s="75" t="s">
        <v>89</v>
      </c>
      <c r="AX728" s="224">
        <v>0</v>
      </c>
      <c r="AY728" s="79">
        <f t="shared" si="58"/>
        <v>11361600</v>
      </c>
      <c r="AZ728" s="223">
        <f t="shared" si="59"/>
        <v>0</v>
      </c>
      <c r="BA728" s="74">
        <v>0</v>
      </c>
      <c r="BB728" s="75" t="s">
        <v>89</v>
      </c>
      <c r="BC728" s="65" t="s">
        <v>108</v>
      </c>
      <c r="BD728" s="400" t="s">
        <v>4585</v>
      </c>
      <c r="BE728" s="221" t="s">
        <v>87</v>
      </c>
      <c r="BF728" s="221" t="s">
        <v>87</v>
      </c>
    </row>
    <row r="729" spans="2:58" x14ac:dyDescent="0.25">
      <c r="B729" s="221">
        <v>2025</v>
      </c>
      <c r="C729" s="221">
        <v>891780111</v>
      </c>
      <c r="D729" s="221" t="s">
        <v>78</v>
      </c>
      <c r="E729" s="49" t="s">
        <v>4584</v>
      </c>
      <c r="F729" s="65" t="s">
        <v>4583</v>
      </c>
      <c r="G729" s="65">
        <v>0</v>
      </c>
      <c r="H729" s="65" t="s">
        <v>81</v>
      </c>
      <c r="I729" s="65" t="s">
        <v>3368</v>
      </c>
      <c r="J729" s="67" t="s">
        <v>83</v>
      </c>
      <c r="K729" s="66" t="s">
        <v>4582</v>
      </c>
      <c r="L729" s="68">
        <v>11361600</v>
      </c>
      <c r="M729" s="65" t="s">
        <v>85</v>
      </c>
      <c r="N729" s="66" t="s">
        <v>4581</v>
      </c>
      <c r="O729" s="66">
        <v>57440398</v>
      </c>
      <c r="P729" s="66">
        <v>1707</v>
      </c>
      <c r="Q729" s="70">
        <v>45870</v>
      </c>
      <c r="R729" s="66">
        <v>7490134800</v>
      </c>
      <c r="S729" s="70">
        <v>45883</v>
      </c>
      <c r="T729" s="68">
        <v>11361600</v>
      </c>
      <c r="U729" s="68">
        <v>28158</v>
      </c>
      <c r="V729" s="65" t="s">
        <v>87</v>
      </c>
      <c r="W729" s="68">
        <v>1082939683</v>
      </c>
      <c r="X729" s="67" t="s">
        <v>3365</v>
      </c>
      <c r="Y729" s="70">
        <v>45883</v>
      </c>
      <c r="Z729" s="70">
        <v>45883</v>
      </c>
      <c r="AA729" s="70" t="s">
        <v>89</v>
      </c>
      <c r="AB729" s="70">
        <v>45991</v>
      </c>
      <c r="AC729" s="49">
        <f t="shared" si="55"/>
        <v>108</v>
      </c>
      <c r="AD729" s="65">
        <v>0</v>
      </c>
      <c r="AE729" s="68">
        <v>0</v>
      </c>
      <c r="AF729" s="65">
        <v>0</v>
      </c>
      <c r="AG729" s="77" t="s">
        <v>89</v>
      </c>
      <c r="AH729" s="49">
        <f t="shared" si="56"/>
        <v>0</v>
      </c>
      <c r="AI729" s="65">
        <v>0</v>
      </c>
      <c r="AJ729" s="68">
        <v>0</v>
      </c>
      <c r="AK729" s="65" t="s">
        <v>89</v>
      </c>
      <c r="AL729" s="78" t="s">
        <v>89</v>
      </c>
      <c r="AM729" s="65">
        <v>0</v>
      </c>
      <c r="AN729" s="78" t="s">
        <v>89</v>
      </c>
      <c r="AO729" s="78" t="s">
        <v>89</v>
      </c>
      <c r="AP729" s="78" t="s">
        <v>89</v>
      </c>
      <c r="AQ729" s="49">
        <f t="shared" si="57"/>
        <v>0</v>
      </c>
      <c r="AR729" s="49">
        <f>+L729+AE729-AJ729</f>
        <v>11361600</v>
      </c>
      <c r="AS729" s="65" t="s">
        <v>90</v>
      </c>
      <c r="AT729" s="68">
        <v>0</v>
      </c>
      <c r="AU729" s="65" t="s">
        <v>90</v>
      </c>
      <c r="AV729" s="68">
        <v>0</v>
      </c>
      <c r="AW729" s="75" t="s">
        <v>89</v>
      </c>
      <c r="AX729" s="224">
        <v>0</v>
      </c>
      <c r="AY729" s="79">
        <f t="shared" si="58"/>
        <v>11361600</v>
      </c>
      <c r="AZ729" s="223">
        <f t="shared" si="59"/>
        <v>0</v>
      </c>
      <c r="BA729" s="74">
        <v>0</v>
      </c>
      <c r="BB729" s="75" t="s">
        <v>89</v>
      </c>
      <c r="BC729" s="65" t="s">
        <v>108</v>
      </c>
      <c r="BD729" s="400" t="s">
        <v>4580</v>
      </c>
      <c r="BE729" s="221" t="s">
        <v>87</v>
      </c>
      <c r="BF729" s="221" t="s">
        <v>87</v>
      </c>
    </row>
    <row r="730" spans="2:58" x14ac:dyDescent="0.25">
      <c r="B730" s="221">
        <v>2025</v>
      </c>
      <c r="C730" s="221">
        <v>891780111</v>
      </c>
      <c r="D730" s="221" t="s">
        <v>78</v>
      </c>
      <c r="E730" s="49" t="s">
        <v>4579</v>
      </c>
      <c r="F730" s="65" t="s">
        <v>4578</v>
      </c>
      <c r="G730" s="65">
        <v>0</v>
      </c>
      <c r="H730" s="65" t="s">
        <v>81</v>
      </c>
      <c r="I730" s="65" t="s">
        <v>3368</v>
      </c>
      <c r="J730" s="67" t="s">
        <v>83</v>
      </c>
      <c r="K730" s="66" t="s">
        <v>4229</v>
      </c>
      <c r="L730" s="68">
        <v>11361600</v>
      </c>
      <c r="M730" s="65" t="s">
        <v>85</v>
      </c>
      <c r="N730" s="66" t="s">
        <v>4577</v>
      </c>
      <c r="O730" s="66">
        <v>1001888770</v>
      </c>
      <c r="P730" s="66">
        <v>1707</v>
      </c>
      <c r="Q730" s="70">
        <v>45870</v>
      </c>
      <c r="R730" s="66">
        <v>7490134800</v>
      </c>
      <c r="S730" s="70">
        <v>45883</v>
      </c>
      <c r="T730" s="68">
        <v>11361600</v>
      </c>
      <c r="U730" s="68">
        <v>28152</v>
      </c>
      <c r="V730" s="65" t="s">
        <v>87</v>
      </c>
      <c r="W730" s="68">
        <v>1082939683</v>
      </c>
      <c r="X730" s="67" t="s">
        <v>3365</v>
      </c>
      <c r="Y730" s="70">
        <v>45883</v>
      </c>
      <c r="Z730" s="70">
        <v>45883</v>
      </c>
      <c r="AA730" s="70" t="s">
        <v>89</v>
      </c>
      <c r="AB730" s="70">
        <v>45991</v>
      </c>
      <c r="AC730" s="49">
        <f t="shared" si="55"/>
        <v>108</v>
      </c>
      <c r="AD730" s="65">
        <v>0</v>
      </c>
      <c r="AE730" s="68">
        <v>0</v>
      </c>
      <c r="AF730" s="65">
        <v>0</v>
      </c>
      <c r="AG730" s="77" t="s">
        <v>89</v>
      </c>
      <c r="AH730" s="49">
        <f t="shared" si="56"/>
        <v>0</v>
      </c>
      <c r="AI730" s="65">
        <v>0</v>
      </c>
      <c r="AJ730" s="68">
        <v>0</v>
      </c>
      <c r="AK730" s="65" t="s">
        <v>89</v>
      </c>
      <c r="AL730" s="78" t="s">
        <v>89</v>
      </c>
      <c r="AM730" s="65">
        <v>0</v>
      </c>
      <c r="AN730" s="78" t="s">
        <v>89</v>
      </c>
      <c r="AO730" s="78" t="s">
        <v>89</v>
      </c>
      <c r="AP730" s="78" t="s">
        <v>89</v>
      </c>
      <c r="AQ730" s="49">
        <f t="shared" si="57"/>
        <v>0</v>
      </c>
      <c r="AR730" s="49">
        <f>+L730+AE730-AJ730</f>
        <v>11361600</v>
      </c>
      <c r="AS730" s="65" t="s">
        <v>90</v>
      </c>
      <c r="AT730" s="68">
        <v>0</v>
      </c>
      <c r="AU730" s="65" t="s">
        <v>90</v>
      </c>
      <c r="AV730" s="68">
        <v>0</v>
      </c>
      <c r="AW730" s="75" t="s">
        <v>89</v>
      </c>
      <c r="AX730" s="224">
        <v>0</v>
      </c>
      <c r="AY730" s="79">
        <f t="shared" si="58"/>
        <v>11361600</v>
      </c>
      <c r="AZ730" s="223">
        <f t="shared" si="59"/>
        <v>0</v>
      </c>
      <c r="BA730" s="74">
        <v>0</v>
      </c>
      <c r="BB730" s="75" t="s">
        <v>89</v>
      </c>
      <c r="BC730" s="65" t="s">
        <v>108</v>
      </c>
      <c r="BD730" s="400" t="s">
        <v>4576</v>
      </c>
      <c r="BE730" s="221" t="s">
        <v>87</v>
      </c>
      <c r="BF730" s="221" t="s">
        <v>87</v>
      </c>
    </row>
    <row r="731" spans="2:58" x14ac:dyDescent="0.25">
      <c r="B731" s="221">
        <v>2025</v>
      </c>
      <c r="C731" s="221">
        <v>891780111</v>
      </c>
      <c r="D731" s="221" t="s">
        <v>78</v>
      </c>
      <c r="E731" s="49" t="s">
        <v>4575</v>
      </c>
      <c r="F731" s="65" t="s">
        <v>4574</v>
      </c>
      <c r="G731" s="65">
        <v>0</v>
      </c>
      <c r="H731" s="65" t="s">
        <v>81</v>
      </c>
      <c r="I731" s="65" t="s">
        <v>3368</v>
      </c>
      <c r="J731" s="67" t="s">
        <v>83</v>
      </c>
      <c r="K731" s="66" t="s">
        <v>3497</v>
      </c>
      <c r="L731" s="68">
        <v>11361600</v>
      </c>
      <c r="M731" s="65" t="s">
        <v>85</v>
      </c>
      <c r="N731" s="66" t="s">
        <v>4573</v>
      </c>
      <c r="O731" s="66">
        <v>8727308</v>
      </c>
      <c r="P731" s="66">
        <v>1707</v>
      </c>
      <c r="Q731" s="70">
        <v>45870</v>
      </c>
      <c r="R731" s="66">
        <v>7490134800</v>
      </c>
      <c r="S731" s="70">
        <v>45883</v>
      </c>
      <c r="T731" s="68">
        <v>11361600</v>
      </c>
      <c r="U731" s="68">
        <v>28157</v>
      </c>
      <c r="V731" s="65" t="s">
        <v>87</v>
      </c>
      <c r="W731" s="68">
        <v>1082939683</v>
      </c>
      <c r="X731" s="67" t="s">
        <v>3365</v>
      </c>
      <c r="Y731" s="70">
        <v>45883</v>
      </c>
      <c r="Z731" s="70">
        <v>45883</v>
      </c>
      <c r="AA731" s="70" t="s">
        <v>89</v>
      </c>
      <c r="AB731" s="70">
        <v>45991</v>
      </c>
      <c r="AC731" s="49">
        <f t="shared" si="55"/>
        <v>108</v>
      </c>
      <c r="AD731" s="65">
        <v>0</v>
      </c>
      <c r="AE731" s="68">
        <v>0</v>
      </c>
      <c r="AF731" s="65">
        <v>0</v>
      </c>
      <c r="AG731" s="77" t="s">
        <v>89</v>
      </c>
      <c r="AH731" s="49">
        <f t="shared" si="56"/>
        <v>0</v>
      </c>
      <c r="AI731" s="65">
        <v>0</v>
      </c>
      <c r="AJ731" s="68">
        <v>0</v>
      </c>
      <c r="AK731" s="65" t="s">
        <v>89</v>
      </c>
      <c r="AL731" s="78" t="s">
        <v>89</v>
      </c>
      <c r="AM731" s="65">
        <v>0</v>
      </c>
      <c r="AN731" s="78" t="s">
        <v>89</v>
      </c>
      <c r="AO731" s="78" t="s">
        <v>89</v>
      </c>
      <c r="AP731" s="78" t="s">
        <v>89</v>
      </c>
      <c r="AQ731" s="49">
        <f t="shared" si="57"/>
        <v>0</v>
      </c>
      <c r="AR731" s="49">
        <f>+L731+AE731-AJ731</f>
        <v>11361600</v>
      </c>
      <c r="AS731" s="65" t="s">
        <v>90</v>
      </c>
      <c r="AT731" s="68">
        <v>0</v>
      </c>
      <c r="AU731" s="65" t="s">
        <v>90</v>
      </c>
      <c r="AV731" s="68">
        <v>0</v>
      </c>
      <c r="AW731" s="75" t="s">
        <v>89</v>
      </c>
      <c r="AX731" s="224">
        <v>0</v>
      </c>
      <c r="AY731" s="79">
        <f t="shared" si="58"/>
        <v>11361600</v>
      </c>
      <c r="AZ731" s="223">
        <f t="shared" si="59"/>
        <v>0</v>
      </c>
      <c r="BA731" s="74">
        <v>0</v>
      </c>
      <c r="BB731" s="75" t="s">
        <v>89</v>
      </c>
      <c r="BC731" s="65" t="s">
        <v>108</v>
      </c>
      <c r="BD731" s="400" t="s">
        <v>4572</v>
      </c>
      <c r="BE731" s="221" t="s">
        <v>87</v>
      </c>
      <c r="BF731" s="221" t="s">
        <v>87</v>
      </c>
    </row>
    <row r="732" spans="2:58" x14ac:dyDescent="0.25">
      <c r="B732" s="221">
        <v>2025</v>
      </c>
      <c r="C732" s="221">
        <v>891780111</v>
      </c>
      <c r="D732" s="221" t="s">
        <v>78</v>
      </c>
      <c r="E732" s="49" t="s">
        <v>4571</v>
      </c>
      <c r="F732" s="65" t="s">
        <v>4570</v>
      </c>
      <c r="G732" s="65">
        <v>0</v>
      </c>
      <c r="H732" s="65" t="s">
        <v>81</v>
      </c>
      <c r="I732" s="65" t="s">
        <v>3368</v>
      </c>
      <c r="J732" s="67" t="s">
        <v>83</v>
      </c>
      <c r="K732" s="66" t="s">
        <v>3497</v>
      </c>
      <c r="L732" s="68">
        <v>11361600</v>
      </c>
      <c r="M732" s="65" t="s">
        <v>85</v>
      </c>
      <c r="N732" s="66" t="s">
        <v>4569</v>
      </c>
      <c r="O732" s="66">
        <v>1193419629</v>
      </c>
      <c r="P732" s="66">
        <v>1707</v>
      </c>
      <c r="Q732" s="70">
        <v>45870</v>
      </c>
      <c r="R732" s="66">
        <v>7490134800</v>
      </c>
      <c r="S732" s="70">
        <v>45883</v>
      </c>
      <c r="T732" s="68">
        <v>11361600</v>
      </c>
      <c r="U732" s="68">
        <v>28156</v>
      </c>
      <c r="V732" s="65" t="s">
        <v>87</v>
      </c>
      <c r="W732" s="68">
        <v>1082939683</v>
      </c>
      <c r="X732" s="67" t="s">
        <v>3365</v>
      </c>
      <c r="Y732" s="70">
        <v>45883</v>
      </c>
      <c r="Z732" s="70">
        <v>45883</v>
      </c>
      <c r="AA732" s="70" t="s">
        <v>89</v>
      </c>
      <c r="AB732" s="70">
        <v>45991</v>
      </c>
      <c r="AC732" s="49">
        <f t="shared" si="55"/>
        <v>108</v>
      </c>
      <c r="AD732" s="65">
        <v>0</v>
      </c>
      <c r="AE732" s="68">
        <v>0</v>
      </c>
      <c r="AF732" s="65">
        <v>0</v>
      </c>
      <c r="AG732" s="77" t="s">
        <v>89</v>
      </c>
      <c r="AH732" s="49">
        <f t="shared" si="56"/>
        <v>0</v>
      </c>
      <c r="AI732" s="65">
        <v>0</v>
      </c>
      <c r="AJ732" s="68">
        <v>0</v>
      </c>
      <c r="AK732" s="65" t="s">
        <v>89</v>
      </c>
      <c r="AL732" s="78" t="s">
        <v>89</v>
      </c>
      <c r="AM732" s="65">
        <v>0</v>
      </c>
      <c r="AN732" s="78" t="s">
        <v>89</v>
      </c>
      <c r="AO732" s="78" t="s">
        <v>89</v>
      </c>
      <c r="AP732" s="78" t="s">
        <v>89</v>
      </c>
      <c r="AQ732" s="49">
        <f t="shared" si="57"/>
        <v>0</v>
      </c>
      <c r="AR732" s="49">
        <f>+L732+AE732-AJ732</f>
        <v>11361600</v>
      </c>
      <c r="AS732" s="65" t="s">
        <v>90</v>
      </c>
      <c r="AT732" s="68">
        <v>0</v>
      </c>
      <c r="AU732" s="65" t="s">
        <v>90</v>
      </c>
      <c r="AV732" s="68">
        <v>0</v>
      </c>
      <c r="AW732" s="75" t="s">
        <v>89</v>
      </c>
      <c r="AX732" s="224">
        <v>0</v>
      </c>
      <c r="AY732" s="79">
        <f t="shared" si="58"/>
        <v>11361600</v>
      </c>
      <c r="AZ732" s="223">
        <f t="shared" si="59"/>
        <v>0</v>
      </c>
      <c r="BA732" s="74">
        <v>0</v>
      </c>
      <c r="BB732" s="75" t="s">
        <v>89</v>
      </c>
      <c r="BC732" s="65" t="s">
        <v>108</v>
      </c>
      <c r="BD732" s="400" t="s">
        <v>4568</v>
      </c>
      <c r="BE732" s="221" t="s">
        <v>87</v>
      </c>
      <c r="BF732" s="221" t="s">
        <v>87</v>
      </c>
    </row>
    <row r="733" spans="2:58" x14ac:dyDescent="0.25">
      <c r="B733" s="221">
        <v>2025</v>
      </c>
      <c r="C733" s="221">
        <v>891780111</v>
      </c>
      <c r="D733" s="221" t="s">
        <v>78</v>
      </c>
      <c r="E733" s="49" t="s">
        <v>4567</v>
      </c>
      <c r="F733" s="65" t="s">
        <v>4566</v>
      </c>
      <c r="G733" s="65">
        <v>0</v>
      </c>
      <c r="H733" s="65" t="s">
        <v>81</v>
      </c>
      <c r="I733" s="65" t="s">
        <v>3368</v>
      </c>
      <c r="J733" s="67" t="s">
        <v>83</v>
      </c>
      <c r="K733" s="66" t="s">
        <v>4229</v>
      </c>
      <c r="L733" s="68">
        <v>11361600</v>
      </c>
      <c r="M733" s="65" t="s">
        <v>85</v>
      </c>
      <c r="N733" s="66" t="s">
        <v>4565</v>
      </c>
      <c r="O733" s="66">
        <v>1044421906</v>
      </c>
      <c r="P733" s="66">
        <v>1707</v>
      </c>
      <c r="Q733" s="70">
        <v>45870</v>
      </c>
      <c r="R733" s="66">
        <v>7490134800</v>
      </c>
      <c r="S733" s="70">
        <v>45883</v>
      </c>
      <c r="T733" s="68">
        <v>11361600</v>
      </c>
      <c r="U733" s="68">
        <v>28151</v>
      </c>
      <c r="V733" s="65" t="s">
        <v>87</v>
      </c>
      <c r="W733" s="68">
        <v>1082939683</v>
      </c>
      <c r="X733" s="67" t="s">
        <v>3365</v>
      </c>
      <c r="Y733" s="70">
        <v>45883</v>
      </c>
      <c r="Z733" s="70">
        <v>45883</v>
      </c>
      <c r="AA733" s="70" t="s">
        <v>89</v>
      </c>
      <c r="AB733" s="70">
        <v>45991</v>
      </c>
      <c r="AC733" s="49">
        <f t="shared" si="55"/>
        <v>108</v>
      </c>
      <c r="AD733" s="65">
        <v>0</v>
      </c>
      <c r="AE733" s="68">
        <v>0</v>
      </c>
      <c r="AF733" s="65">
        <v>0</v>
      </c>
      <c r="AG733" s="77" t="s">
        <v>89</v>
      </c>
      <c r="AH733" s="49">
        <f t="shared" si="56"/>
        <v>0</v>
      </c>
      <c r="AI733" s="65">
        <v>0</v>
      </c>
      <c r="AJ733" s="68">
        <v>0</v>
      </c>
      <c r="AK733" s="65" t="s">
        <v>89</v>
      </c>
      <c r="AL733" s="78" t="s">
        <v>89</v>
      </c>
      <c r="AM733" s="65">
        <v>0</v>
      </c>
      <c r="AN733" s="78" t="s">
        <v>89</v>
      </c>
      <c r="AO733" s="78" t="s">
        <v>89</v>
      </c>
      <c r="AP733" s="78" t="s">
        <v>89</v>
      </c>
      <c r="AQ733" s="49">
        <f t="shared" si="57"/>
        <v>0</v>
      </c>
      <c r="AR733" s="49">
        <f>+L733+AE733-AJ733</f>
        <v>11361600</v>
      </c>
      <c r="AS733" s="65" t="s">
        <v>90</v>
      </c>
      <c r="AT733" s="68">
        <v>0</v>
      </c>
      <c r="AU733" s="65" t="s">
        <v>90</v>
      </c>
      <c r="AV733" s="68">
        <v>0</v>
      </c>
      <c r="AW733" s="75" t="s">
        <v>89</v>
      </c>
      <c r="AX733" s="224">
        <v>0</v>
      </c>
      <c r="AY733" s="79">
        <f t="shared" si="58"/>
        <v>11361600</v>
      </c>
      <c r="AZ733" s="223">
        <f t="shared" si="59"/>
        <v>0</v>
      </c>
      <c r="BA733" s="74">
        <v>0</v>
      </c>
      <c r="BB733" s="75" t="s">
        <v>89</v>
      </c>
      <c r="BC733" s="65" t="s">
        <v>108</v>
      </c>
      <c r="BD733" s="400" t="s">
        <v>4564</v>
      </c>
      <c r="BE733" s="221" t="s">
        <v>87</v>
      </c>
      <c r="BF733" s="221" t="s">
        <v>87</v>
      </c>
    </row>
    <row r="734" spans="2:58" x14ac:dyDescent="0.25">
      <c r="B734" s="221">
        <v>2025</v>
      </c>
      <c r="C734" s="221">
        <v>891780111</v>
      </c>
      <c r="D734" s="221" t="s">
        <v>78</v>
      </c>
      <c r="E734" s="49" t="s">
        <v>4563</v>
      </c>
      <c r="F734" s="65" t="s">
        <v>4562</v>
      </c>
      <c r="G734" s="65">
        <v>0</v>
      </c>
      <c r="H734" s="65" t="s">
        <v>81</v>
      </c>
      <c r="I734" s="65" t="s">
        <v>3368</v>
      </c>
      <c r="J734" s="67" t="s">
        <v>83</v>
      </c>
      <c r="K734" s="66" t="s">
        <v>3619</v>
      </c>
      <c r="L734" s="68">
        <v>11361600</v>
      </c>
      <c r="M734" s="65" t="s">
        <v>85</v>
      </c>
      <c r="N734" s="66" t="s">
        <v>4561</v>
      </c>
      <c r="O734" s="66">
        <v>57272125</v>
      </c>
      <c r="P734" s="66">
        <v>1707</v>
      </c>
      <c r="Q734" s="70">
        <v>45870</v>
      </c>
      <c r="R734" s="66">
        <v>7490134800</v>
      </c>
      <c r="S734" s="70">
        <v>45883</v>
      </c>
      <c r="T734" s="68">
        <v>11361600</v>
      </c>
      <c r="U734" s="68">
        <v>28155</v>
      </c>
      <c r="V734" s="65" t="s">
        <v>87</v>
      </c>
      <c r="W734" s="68">
        <v>1082939683</v>
      </c>
      <c r="X734" s="67" t="s">
        <v>3365</v>
      </c>
      <c r="Y734" s="70">
        <v>45883</v>
      </c>
      <c r="Z734" s="70">
        <v>45883</v>
      </c>
      <c r="AA734" s="70" t="s">
        <v>89</v>
      </c>
      <c r="AB734" s="70">
        <v>45991</v>
      </c>
      <c r="AC734" s="49">
        <f t="shared" si="55"/>
        <v>108</v>
      </c>
      <c r="AD734" s="65">
        <v>0</v>
      </c>
      <c r="AE734" s="68">
        <v>0</v>
      </c>
      <c r="AF734" s="65">
        <v>0</v>
      </c>
      <c r="AG734" s="77" t="s">
        <v>89</v>
      </c>
      <c r="AH734" s="49">
        <f t="shared" si="56"/>
        <v>0</v>
      </c>
      <c r="AI734" s="65">
        <v>0</v>
      </c>
      <c r="AJ734" s="68">
        <v>0</v>
      </c>
      <c r="AK734" s="65" t="s">
        <v>89</v>
      </c>
      <c r="AL734" s="78" t="s">
        <v>89</v>
      </c>
      <c r="AM734" s="65">
        <v>0</v>
      </c>
      <c r="AN734" s="78" t="s">
        <v>89</v>
      </c>
      <c r="AO734" s="78" t="s">
        <v>89</v>
      </c>
      <c r="AP734" s="78" t="s">
        <v>89</v>
      </c>
      <c r="AQ734" s="49">
        <f t="shared" si="57"/>
        <v>0</v>
      </c>
      <c r="AR734" s="49">
        <f>+L734+AE734-AJ734</f>
        <v>11361600</v>
      </c>
      <c r="AS734" s="65" t="s">
        <v>90</v>
      </c>
      <c r="AT734" s="68">
        <v>0</v>
      </c>
      <c r="AU734" s="65" t="s">
        <v>90</v>
      </c>
      <c r="AV734" s="68">
        <v>0</v>
      </c>
      <c r="AW734" s="75" t="s">
        <v>89</v>
      </c>
      <c r="AX734" s="224">
        <v>0</v>
      </c>
      <c r="AY734" s="79">
        <f t="shared" si="58"/>
        <v>11361600</v>
      </c>
      <c r="AZ734" s="223">
        <f t="shared" si="59"/>
        <v>0</v>
      </c>
      <c r="BA734" s="74">
        <v>0</v>
      </c>
      <c r="BB734" s="75" t="s">
        <v>89</v>
      </c>
      <c r="BC734" s="65" t="s">
        <v>108</v>
      </c>
      <c r="BD734" s="400" t="s">
        <v>4560</v>
      </c>
      <c r="BE734" s="221" t="s">
        <v>87</v>
      </c>
      <c r="BF734" s="221" t="s">
        <v>87</v>
      </c>
    </row>
    <row r="735" spans="2:58" x14ac:dyDescent="0.25">
      <c r="B735" s="221">
        <v>2025</v>
      </c>
      <c r="C735" s="221">
        <v>891780111</v>
      </c>
      <c r="D735" s="221" t="s">
        <v>78</v>
      </c>
      <c r="E735" s="49" t="s">
        <v>4559</v>
      </c>
      <c r="F735" s="65" t="s">
        <v>4558</v>
      </c>
      <c r="G735" s="65">
        <v>0</v>
      </c>
      <c r="H735" s="65" t="s">
        <v>81</v>
      </c>
      <c r="I735" s="65" t="s">
        <v>3368</v>
      </c>
      <c r="J735" s="67" t="s">
        <v>83</v>
      </c>
      <c r="K735" s="66" t="s">
        <v>3497</v>
      </c>
      <c r="L735" s="68">
        <v>11361600</v>
      </c>
      <c r="M735" s="65" t="s">
        <v>85</v>
      </c>
      <c r="N735" s="66" t="s">
        <v>4557</v>
      </c>
      <c r="O735" s="66">
        <v>1007049542</v>
      </c>
      <c r="P735" s="66">
        <v>1707</v>
      </c>
      <c r="Q735" s="70">
        <v>45870</v>
      </c>
      <c r="R735" s="66">
        <v>7490134800</v>
      </c>
      <c r="S735" s="70">
        <v>45883</v>
      </c>
      <c r="T735" s="68">
        <v>11361600</v>
      </c>
      <c r="U735" s="68">
        <v>28214</v>
      </c>
      <c r="V735" s="65" t="s">
        <v>87</v>
      </c>
      <c r="W735" s="68">
        <v>1082939683</v>
      </c>
      <c r="X735" s="67" t="s">
        <v>3365</v>
      </c>
      <c r="Y735" s="70">
        <v>45883</v>
      </c>
      <c r="Z735" s="70">
        <v>45884</v>
      </c>
      <c r="AA735" s="70" t="s">
        <v>89</v>
      </c>
      <c r="AB735" s="70">
        <v>45991</v>
      </c>
      <c r="AC735" s="49">
        <f t="shared" si="55"/>
        <v>107</v>
      </c>
      <c r="AD735" s="65">
        <v>0</v>
      </c>
      <c r="AE735" s="68">
        <v>0</v>
      </c>
      <c r="AF735" s="65">
        <v>0</v>
      </c>
      <c r="AG735" s="77" t="s">
        <v>89</v>
      </c>
      <c r="AH735" s="49">
        <f t="shared" si="56"/>
        <v>0</v>
      </c>
      <c r="AI735" s="65">
        <v>0</v>
      </c>
      <c r="AJ735" s="68">
        <v>0</v>
      </c>
      <c r="AK735" s="65" t="s">
        <v>89</v>
      </c>
      <c r="AL735" s="78" t="s">
        <v>89</v>
      </c>
      <c r="AM735" s="65">
        <v>0</v>
      </c>
      <c r="AN735" s="78" t="s">
        <v>89</v>
      </c>
      <c r="AO735" s="78" t="s">
        <v>89</v>
      </c>
      <c r="AP735" s="78" t="s">
        <v>89</v>
      </c>
      <c r="AQ735" s="49">
        <f t="shared" si="57"/>
        <v>0</v>
      </c>
      <c r="AR735" s="49">
        <f>+L735+AE735-AJ735</f>
        <v>11361600</v>
      </c>
      <c r="AS735" s="65" t="s">
        <v>90</v>
      </c>
      <c r="AT735" s="68">
        <v>0</v>
      </c>
      <c r="AU735" s="65" t="s">
        <v>90</v>
      </c>
      <c r="AV735" s="68">
        <v>0</v>
      </c>
      <c r="AW735" s="75" t="s">
        <v>89</v>
      </c>
      <c r="AX735" s="224">
        <v>0</v>
      </c>
      <c r="AY735" s="79">
        <f t="shared" si="58"/>
        <v>11361600</v>
      </c>
      <c r="AZ735" s="223">
        <f t="shared" si="59"/>
        <v>0</v>
      </c>
      <c r="BA735" s="74">
        <v>0</v>
      </c>
      <c r="BB735" s="75" t="s">
        <v>89</v>
      </c>
      <c r="BC735" s="65" t="s">
        <v>108</v>
      </c>
      <c r="BD735" s="400" t="s">
        <v>4556</v>
      </c>
      <c r="BE735" s="221" t="s">
        <v>87</v>
      </c>
      <c r="BF735" s="221" t="s">
        <v>87</v>
      </c>
    </row>
    <row r="736" spans="2:58" x14ac:dyDescent="0.25">
      <c r="B736" s="221">
        <v>2025</v>
      </c>
      <c r="C736" s="221">
        <v>891780111</v>
      </c>
      <c r="D736" s="221" t="s">
        <v>78</v>
      </c>
      <c r="E736" s="49" t="s">
        <v>4555</v>
      </c>
      <c r="F736" s="65" t="s">
        <v>4554</v>
      </c>
      <c r="G736" s="65">
        <v>0</v>
      </c>
      <c r="H736" s="65" t="s">
        <v>81</v>
      </c>
      <c r="I736" s="65" t="s">
        <v>3368</v>
      </c>
      <c r="J736" s="67" t="s">
        <v>83</v>
      </c>
      <c r="K736" s="66" t="s">
        <v>4553</v>
      </c>
      <c r="L736" s="68">
        <v>11361600</v>
      </c>
      <c r="M736" s="65" t="s">
        <v>85</v>
      </c>
      <c r="N736" s="66" t="s">
        <v>4552</v>
      </c>
      <c r="O736" s="66">
        <v>8648920</v>
      </c>
      <c r="P736" s="66">
        <v>1707</v>
      </c>
      <c r="Q736" s="70">
        <v>45870</v>
      </c>
      <c r="R736" s="66">
        <v>7490134800</v>
      </c>
      <c r="S736" s="70">
        <v>45883</v>
      </c>
      <c r="T736" s="68">
        <v>11361600</v>
      </c>
      <c r="U736" s="68">
        <v>28203</v>
      </c>
      <c r="V736" s="65" t="s">
        <v>87</v>
      </c>
      <c r="W736" s="68">
        <v>1082939683</v>
      </c>
      <c r="X736" s="67" t="s">
        <v>3365</v>
      </c>
      <c r="Y736" s="70">
        <v>45883</v>
      </c>
      <c r="Z736" s="70">
        <v>45884</v>
      </c>
      <c r="AA736" s="70" t="s">
        <v>89</v>
      </c>
      <c r="AB736" s="70">
        <v>45991</v>
      </c>
      <c r="AC736" s="49">
        <f t="shared" si="55"/>
        <v>107</v>
      </c>
      <c r="AD736" s="65">
        <v>0</v>
      </c>
      <c r="AE736" s="68">
        <v>0</v>
      </c>
      <c r="AF736" s="65">
        <v>0</v>
      </c>
      <c r="AG736" s="77" t="s">
        <v>89</v>
      </c>
      <c r="AH736" s="49">
        <f t="shared" si="56"/>
        <v>0</v>
      </c>
      <c r="AI736" s="65">
        <v>0</v>
      </c>
      <c r="AJ736" s="68">
        <v>0</v>
      </c>
      <c r="AK736" s="65" t="s">
        <v>89</v>
      </c>
      <c r="AL736" s="78" t="s">
        <v>89</v>
      </c>
      <c r="AM736" s="65">
        <v>0</v>
      </c>
      <c r="AN736" s="78" t="s">
        <v>89</v>
      </c>
      <c r="AO736" s="78" t="s">
        <v>89</v>
      </c>
      <c r="AP736" s="78" t="s">
        <v>89</v>
      </c>
      <c r="AQ736" s="49">
        <f t="shared" si="57"/>
        <v>0</v>
      </c>
      <c r="AR736" s="49">
        <f>+L736+AE736-AJ736</f>
        <v>11361600</v>
      </c>
      <c r="AS736" s="65" t="s">
        <v>90</v>
      </c>
      <c r="AT736" s="68">
        <v>0</v>
      </c>
      <c r="AU736" s="65" t="s">
        <v>90</v>
      </c>
      <c r="AV736" s="68">
        <v>0</v>
      </c>
      <c r="AW736" s="75" t="s">
        <v>89</v>
      </c>
      <c r="AX736" s="224">
        <v>0</v>
      </c>
      <c r="AY736" s="79">
        <f t="shared" si="58"/>
        <v>11361600</v>
      </c>
      <c r="AZ736" s="223">
        <f t="shared" si="59"/>
        <v>0</v>
      </c>
      <c r="BA736" s="74">
        <v>0</v>
      </c>
      <c r="BB736" s="75" t="s">
        <v>89</v>
      </c>
      <c r="BC736" s="65" t="s">
        <v>108</v>
      </c>
      <c r="BD736" s="400" t="s">
        <v>4551</v>
      </c>
      <c r="BE736" s="221" t="s">
        <v>87</v>
      </c>
      <c r="BF736" s="221" t="s">
        <v>87</v>
      </c>
    </row>
    <row r="737" spans="2:58" x14ac:dyDescent="0.25">
      <c r="B737" s="221">
        <v>2025</v>
      </c>
      <c r="C737" s="221">
        <v>891780111</v>
      </c>
      <c r="D737" s="221" t="s">
        <v>78</v>
      </c>
      <c r="E737" s="49" t="s">
        <v>4550</v>
      </c>
      <c r="F737" s="65" t="s">
        <v>4549</v>
      </c>
      <c r="G737" s="65">
        <v>0</v>
      </c>
      <c r="H737" s="65" t="s">
        <v>81</v>
      </c>
      <c r="I737" s="65" t="s">
        <v>3368</v>
      </c>
      <c r="J737" s="67" t="s">
        <v>83</v>
      </c>
      <c r="K737" s="66" t="s">
        <v>3367</v>
      </c>
      <c r="L737" s="68">
        <v>11361600</v>
      </c>
      <c r="M737" s="65" t="s">
        <v>85</v>
      </c>
      <c r="N737" s="66" t="s">
        <v>4548</v>
      </c>
      <c r="O737" s="66">
        <v>1065578786</v>
      </c>
      <c r="P737" s="66">
        <v>1707</v>
      </c>
      <c r="Q737" s="70">
        <v>45870</v>
      </c>
      <c r="R737" s="66">
        <v>7490134800</v>
      </c>
      <c r="S737" s="70">
        <v>45884</v>
      </c>
      <c r="T737" s="68">
        <v>11361600</v>
      </c>
      <c r="U737" s="68">
        <v>28213</v>
      </c>
      <c r="V737" s="65" t="s">
        <v>87</v>
      </c>
      <c r="W737" s="68">
        <v>1082939683</v>
      </c>
      <c r="X737" s="67" t="s">
        <v>3365</v>
      </c>
      <c r="Y737" s="70">
        <v>45883</v>
      </c>
      <c r="Z737" s="70">
        <v>45884</v>
      </c>
      <c r="AA737" s="70" t="s">
        <v>89</v>
      </c>
      <c r="AB737" s="70">
        <v>45991</v>
      </c>
      <c r="AC737" s="49">
        <f t="shared" si="55"/>
        <v>107</v>
      </c>
      <c r="AD737" s="65">
        <v>0</v>
      </c>
      <c r="AE737" s="68">
        <v>0</v>
      </c>
      <c r="AF737" s="65">
        <v>0</v>
      </c>
      <c r="AG737" s="77" t="s">
        <v>89</v>
      </c>
      <c r="AH737" s="49">
        <f t="shared" si="56"/>
        <v>0</v>
      </c>
      <c r="AI737" s="65">
        <v>0</v>
      </c>
      <c r="AJ737" s="68">
        <v>0</v>
      </c>
      <c r="AK737" s="65" t="s">
        <v>89</v>
      </c>
      <c r="AL737" s="78" t="s">
        <v>89</v>
      </c>
      <c r="AM737" s="65">
        <v>0</v>
      </c>
      <c r="AN737" s="78" t="s">
        <v>89</v>
      </c>
      <c r="AO737" s="78" t="s">
        <v>89</v>
      </c>
      <c r="AP737" s="78" t="s">
        <v>89</v>
      </c>
      <c r="AQ737" s="49">
        <f t="shared" si="57"/>
        <v>0</v>
      </c>
      <c r="AR737" s="49">
        <f>+L737+AE737-AJ737</f>
        <v>11361600</v>
      </c>
      <c r="AS737" s="65" t="s">
        <v>90</v>
      </c>
      <c r="AT737" s="68">
        <v>0</v>
      </c>
      <c r="AU737" s="65" t="s">
        <v>90</v>
      </c>
      <c r="AV737" s="68">
        <v>0</v>
      </c>
      <c r="AW737" s="75" t="s">
        <v>89</v>
      </c>
      <c r="AX737" s="224">
        <v>0</v>
      </c>
      <c r="AY737" s="79">
        <f t="shared" si="58"/>
        <v>11361600</v>
      </c>
      <c r="AZ737" s="223">
        <f t="shared" si="59"/>
        <v>0</v>
      </c>
      <c r="BA737" s="74">
        <v>0</v>
      </c>
      <c r="BB737" s="75" t="s">
        <v>89</v>
      </c>
      <c r="BC737" s="65" t="s">
        <v>108</v>
      </c>
      <c r="BD737" s="400" t="s">
        <v>4547</v>
      </c>
      <c r="BE737" s="221" t="s">
        <v>87</v>
      </c>
      <c r="BF737" s="221" t="s">
        <v>87</v>
      </c>
    </row>
    <row r="738" spans="2:58" x14ac:dyDescent="0.25">
      <c r="B738" s="221">
        <v>2025</v>
      </c>
      <c r="C738" s="221">
        <v>891780111</v>
      </c>
      <c r="D738" s="221" t="s">
        <v>78</v>
      </c>
      <c r="E738" s="49" t="s">
        <v>4546</v>
      </c>
      <c r="F738" s="65" t="s">
        <v>4545</v>
      </c>
      <c r="G738" s="65">
        <v>0</v>
      </c>
      <c r="H738" s="65" t="s">
        <v>81</v>
      </c>
      <c r="I738" s="65" t="s">
        <v>3368</v>
      </c>
      <c r="J738" s="67" t="s">
        <v>83</v>
      </c>
      <c r="K738" s="66" t="s">
        <v>3497</v>
      </c>
      <c r="L738" s="68">
        <v>11361600</v>
      </c>
      <c r="M738" s="65" t="s">
        <v>85</v>
      </c>
      <c r="N738" s="66" t="s">
        <v>4544</v>
      </c>
      <c r="O738" s="66">
        <v>1085225481</v>
      </c>
      <c r="P738" s="66">
        <v>1707</v>
      </c>
      <c r="Q738" s="70">
        <v>45870</v>
      </c>
      <c r="R738" s="66">
        <v>7490134800</v>
      </c>
      <c r="S738" s="70">
        <v>45884</v>
      </c>
      <c r="T738" s="68">
        <v>11361600</v>
      </c>
      <c r="U738" s="68">
        <v>28212</v>
      </c>
      <c r="V738" s="65" t="s">
        <v>87</v>
      </c>
      <c r="W738" s="68">
        <v>1082939683</v>
      </c>
      <c r="X738" s="67" t="s">
        <v>3365</v>
      </c>
      <c r="Y738" s="70">
        <v>45883</v>
      </c>
      <c r="Z738" s="70">
        <v>45884</v>
      </c>
      <c r="AA738" s="70" t="s">
        <v>89</v>
      </c>
      <c r="AB738" s="70">
        <v>45991</v>
      </c>
      <c r="AC738" s="49">
        <f t="shared" si="55"/>
        <v>107</v>
      </c>
      <c r="AD738" s="65">
        <v>0</v>
      </c>
      <c r="AE738" s="68">
        <v>0</v>
      </c>
      <c r="AF738" s="65">
        <v>0</v>
      </c>
      <c r="AG738" s="77" t="s">
        <v>89</v>
      </c>
      <c r="AH738" s="49">
        <f t="shared" si="56"/>
        <v>0</v>
      </c>
      <c r="AI738" s="65">
        <v>0</v>
      </c>
      <c r="AJ738" s="68">
        <v>0</v>
      </c>
      <c r="AK738" s="65" t="s">
        <v>89</v>
      </c>
      <c r="AL738" s="78" t="s">
        <v>89</v>
      </c>
      <c r="AM738" s="65">
        <v>0</v>
      </c>
      <c r="AN738" s="78" t="s">
        <v>89</v>
      </c>
      <c r="AO738" s="78" t="s">
        <v>89</v>
      </c>
      <c r="AP738" s="78" t="s">
        <v>89</v>
      </c>
      <c r="AQ738" s="49">
        <f t="shared" si="57"/>
        <v>0</v>
      </c>
      <c r="AR738" s="49">
        <f>+L738+AE738-AJ738</f>
        <v>11361600</v>
      </c>
      <c r="AS738" s="65" t="s">
        <v>90</v>
      </c>
      <c r="AT738" s="68">
        <v>0</v>
      </c>
      <c r="AU738" s="65" t="s">
        <v>90</v>
      </c>
      <c r="AV738" s="68">
        <v>0</v>
      </c>
      <c r="AW738" s="75" t="s">
        <v>89</v>
      </c>
      <c r="AX738" s="224">
        <v>0</v>
      </c>
      <c r="AY738" s="79">
        <f t="shared" si="58"/>
        <v>11361600</v>
      </c>
      <c r="AZ738" s="223">
        <f t="shared" si="59"/>
        <v>0</v>
      </c>
      <c r="BA738" s="74">
        <v>0</v>
      </c>
      <c r="BB738" s="75" t="s">
        <v>89</v>
      </c>
      <c r="BC738" s="65" t="s">
        <v>108</v>
      </c>
      <c r="BD738" s="400" t="s">
        <v>4543</v>
      </c>
      <c r="BE738" s="221" t="s">
        <v>87</v>
      </c>
      <c r="BF738" s="221" t="s">
        <v>87</v>
      </c>
    </row>
    <row r="739" spans="2:58" x14ac:dyDescent="0.25">
      <c r="B739" s="221">
        <v>2025</v>
      </c>
      <c r="C739" s="221">
        <v>891780111</v>
      </c>
      <c r="D739" s="221" t="s">
        <v>78</v>
      </c>
      <c r="E739" s="49" t="s">
        <v>4542</v>
      </c>
      <c r="F739" s="65" t="s">
        <v>4541</v>
      </c>
      <c r="G739" s="65">
        <v>0</v>
      </c>
      <c r="H739" s="65" t="s">
        <v>81</v>
      </c>
      <c r="I739" s="65" t="s">
        <v>3368</v>
      </c>
      <c r="J739" s="67" t="s">
        <v>83</v>
      </c>
      <c r="K739" s="66" t="s">
        <v>3940</v>
      </c>
      <c r="L739" s="68">
        <v>11361600</v>
      </c>
      <c r="M739" s="65" t="s">
        <v>85</v>
      </c>
      <c r="N739" s="66" t="s">
        <v>4540</v>
      </c>
      <c r="O739" s="66">
        <v>44190307</v>
      </c>
      <c r="P739" s="66">
        <v>1707</v>
      </c>
      <c r="Q739" s="70">
        <v>45870</v>
      </c>
      <c r="R739" s="66">
        <v>7490134800</v>
      </c>
      <c r="S739" s="70">
        <v>45884</v>
      </c>
      <c r="T739" s="68">
        <v>11361600</v>
      </c>
      <c r="U739" s="68">
        <v>28212</v>
      </c>
      <c r="V739" s="65" t="s">
        <v>87</v>
      </c>
      <c r="W739" s="68">
        <v>1082939683</v>
      </c>
      <c r="X739" s="67" t="s">
        <v>3365</v>
      </c>
      <c r="Y739" s="70">
        <v>45883</v>
      </c>
      <c r="Z739" s="70">
        <v>45884</v>
      </c>
      <c r="AA739" s="70" t="s">
        <v>89</v>
      </c>
      <c r="AB739" s="70">
        <v>45991</v>
      </c>
      <c r="AC739" s="49">
        <f t="shared" si="55"/>
        <v>107</v>
      </c>
      <c r="AD739" s="65">
        <v>0</v>
      </c>
      <c r="AE739" s="68">
        <v>0</v>
      </c>
      <c r="AF739" s="65">
        <v>0</v>
      </c>
      <c r="AG739" s="77" t="s">
        <v>89</v>
      </c>
      <c r="AH739" s="49">
        <f t="shared" si="56"/>
        <v>0</v>
      </c>
      <c r="AI739" s="65">
        <v>0</v>
      </c>
      <c r="AJ739" s="68">
        <v>0</v>
      </c>
      <c r="AK739" s="65" t="s">
        <v>89</v>
      </c>
      <c r="AL739" s="78" t="s">
        <v>89</v>
      </c>
      <c r="AM739" s="65">
        <v>0</v>
      </c>
      <c r="AN739" s="78" t="s">
        <v>89</v>
      </c>
      <c r="AO739" s="78" t="s">
        <v>89</v>
      </c>
      <c r="AP739" s="78" t="s">
        <v>89</v>
      </c>
      <c r="AQ739" s="49">
        <f t="shared" si="57"/>
        <v>0</v>
      </c>
      <c r="AR739" s="49">
        <f>+L739+AE739-AJ739</f>
        <v>11361600</v>
      </c>
      <c r="AS739" s="65" t="s">
        <v>90</v>
      </c>
      <c r="AT739" s="68">
        <v>0</v>
      </c>
      <c r="AU739" s="65" t="s">
        <v>90</v>
      </c>
      <c r="AV739" s="68">
        <v>0</v>
      </c>
      <c r="AW739" s="75" t="s">
        <v>89</v>
      </c>
      <c r="AX739" s="224">
        <v>0</v>
      </c>
      <c r="AY739" s="79">
        <f t="shared" si="58"/>
        <v>11361600</v>
      </c>
      <c r="AZ739" s="223">
        <f t="shared" si="59"/>
        <v>0</v>
      </c>
      <c r="BA739" s="74">
        <v>0</v>
      </c>
      <c r="BB739" s="75" t="s">
        <v>89</v>
      </c>
      <c r="BC739" s="65" t="s">
        <v>108</v>
      </c>
      <c r="BD739" s="400" t="s">
        <v>4539</v>
      </c>
      <c r="BE739" s="221" t="s">
        <v>87</v>
      </c>
      <c r="BF739" s="221" t="s">
        <v>87</v>
      </c>
    </row>
    <row r="740" spans="2:58" x14ac:dyDescent="0.25">
      <c r="B740" s="221">
        <v>2025</v>
      </c>
      <c r="C740" s="221">
        <v>891780111</v>
      </c>
      <c r="D740" s="221" t="s">
        <v>78</v>
      </c>
      <c r="E740" s="49" t="s">
        <v>4538</v>
      </c>
      <c r="F740" s="65" t="s">
        <v>4537</v>
      </c>
      <c r="G740" s="65">
        <v>0</v>
      </c>
      <c r="H740" s="65" t="s">
        <v>81</v>
      </c>
      <c r="I740" s="65" t="s">
        <v>3368</v>
      </c>
      <c r="J740" s="67" t="s">
        <v>83</v>
      </c>
      <c r="K740" s="66" t="s">
        <v>3367</v>
      </c>
      <c r="L740" s="68">
        <v>11361600</v>
      </c>
      <c r="M740" s="65" t="s">
        <v>85</v>
      </c>
      <c r="N740" s="66" t="s">
        <v>4536</v>
      </c>
      <c r="O740" s="66">
        <v>1043870658</v>
      </c>
      <c r="P740" s="66">
        <v>1707</v>
      </c>
      <c r="Q740" s="70">
        <v>45870</v>
      </c>
      <c r="R740" s="66">
        <v>7490134800</v>
      </c>
      <c r="S740" s="70">
        <v>45884</v>
      </c>
      <c r="T740" s="68">
        <v>11361600</v>
      </c>
      <c r="U740" s="68">
        <v>28211</v>
      </c>
      <c r="V740" s="65" t="s">
        <v>87</v>
      </c>
      <c r="W740" s="68">
        <v>1082939683</v>
      </c>
      <c r="X740" s="67" t="s">
        <v>3365</v>
      </c>
      <c r="Y740" s="70">
        <v>45883</v>
      </c>
      <c r="Z740" s="70">
        <v>45884</v>
      </c>
      <c r="AA740" s="70" t="s">
        <v>89</v>
      </c>
      <c r="AB740" s="70">
        <v>45991</v>
      </c>
      <c r="AC740" s="49">
        <f t="shared" si="55"/>
        <v>107</v>
      </c>
      <c r="AD740" s="65">
        <v>0</v>
      </c>
      <c r="AE740" s="68">
        <v>0</v>
      </c>
      <c r="AF740" s="65">
        <v>0</v>
      </c>
      <c r="AG740" s="77" t="s">
        <v>89</v>
      </c>
      <c r="AH740" s="49">
        <f t="shared" si="56"/>
        <v>0</v>
      </c>
      <c r="AI740" s="65">
        <v>0</v>
      </c>
      <c r="AJ740" s="68">
        <v>0</v>
      </c>
      <c r="AK740" s="65" t="s">
        <v>89</v>
      </c>
      <c r="AL740" s="78" t="s">
        <v>89</v>
      </c>
      <c r="AM740" s="65">
        <v>0</v>
      </c>
      <c r="AN740" s="78" t="s">
        <v>89</v>
      </c>
      <c r="AO740" s="78" t="s">
        <v>89</v>
      </c>
      <c r="AP740" s="78" t="s">
        <v>89</v>
      </c>
      <c r="AQ740" s="49">
        <f t="shared" si="57"/>
        <v>0</v>
      </c>
      <c r="AR740" s="49">
        <f>+L740+AE740-AJ740</f>
        <v>11361600</v>
      </c>
      <c r="AS740" s="65" t="s">
        <v>90</v>
      </c>
      <c r="AT740" s="68">
        <v>0</v>
      </c>
      <c r="AU740" s="65" t="s">
        <v>90</v>
      </c>
      <c r="AV740" s="68">
        <v>0</v>
      </c>
      <c r="AW740" s="75" t="s">
        <v>89</v>
      </c>
      <c r="AX740" s="224">
        <v>0</v>
      </c>
      <c r="AY740" s="79">
        <f t="shared" si="58"/>
        <v>11361600</v>
      </c>
      <c r="AZ740" s="223">
        <f t="shared" si="59"/>
        <v>0</v>
      </c>
      <c r="BA740" s="74">
        <v>0</v>
      </c>
      <c r="BB740" s="75" t="s">
        <v>89</v>
      </c>
      <c r="BC740" s="65" t="s">
        <v>108</v>
      </c>
      <c r="BD740" s="400" t="s">
        <v>4535</v>
      </c>
      <c r="BE740" s="221" t="s">
        <v>87</v>
      </c>
      <c r="BF740" s="221" t="s">
        <v>87</v>
      </c>
    </row>
    <row r="741" spans="2:58" x14ac:dyDescent="0.25">
      <c r="B741" s="221">
        <v>2025</v>
      </c>
      <c r="C741" s="221">
        <v>891780111</v>
      </c>
      <c r="D741" s="221" t="s">
        <v>78</v>
      </c>
      <c r="E741" s="49" t="s">
        <v>4534</v>
      </c>
      <c r="F741" s="65" t="s">
        <v>4533</v>
      </c>
      <c r="G741" s="65">
        <v>0</v>
      </c>
      <c r="H741" s="65" t="s">
        <v>81</v>
      </c>
      <c r="I741" s="65" t="s">
        <v>3368</v>
      </c>
      <c r="J741" s="67" t="s">
        <v>83</v>
      </c>
      <c r="K741" s="66" t="s">
        <v>4532</v>
      </c>
      <c r="L741" s="68">
        <v>11361600</v>
      </c>
      <c r="M741" s="65" t="s">
        <v>85</v>
      </c>
      <c r="N741" s="66" t="s">
        <v>4531</v>
      </c>
      <c r="O741" s="66">
        <v>85438520</v>
      </c>
      <c r="P741" s="66">
        <v>1707</v>
      </c>
      <c r="Q741" s="70">
        <v>45870</v>
      </c>
      <c r="R741" s="66">
        <v>7490134800</v>
      </c>
      <c r="S741" s="70">
        <v>45884</v>
      </c>
      <c r="T741" s="68">
        <v>11361600</v>
      </c>
      <c r="U741" s="68">
        <v>28210</v>
      </c>
      <c r="V741" s="65" t="s">
        <v>87</v>
      </c>
      <c r="W741" s="68">
        <v>1082939683</v>
      </c>
      <c r="X741" s="67" t="s">
        <v>3365</v>
      </c>
      <c r="Y741" s="70">
        <v>45883</v>
      </c>
      <c r="Z741" s="70">
        <v>45884</v>
      </c>
      <c r="AA741" s="70" t="s">
        <v>89</v>
      </c>
      <c r="AB741" s="70">
        <v>45991</v>
      </c>
      <c r="AC741" s="49">
        <f t="shared" si="55"/>
        <v>107</v>
      </c>
      <c r="AD741" s="65">
        <v>0</v>
      </c>
      <c r="AE741" s="68">
        <v>0</v>
      </c>
      <c r="AF741" s="65">
        <v>0</v>
      </c>
      <c r="AG741" s="77" t="s">
        <v>89</v>
      </c>
      <c r="AH741" s="49">
        <f t="shared" si="56"/>
        <v>0</v>
      </c>
      <c r="AI741" s="65">
        <v>0</v>
      </c>
      <c r="AJ741" s="68">
        <v>0</v>
      </c>
      <c r="AK741" s="65" t="s">
        <v>89</v>
      </c>
      <c r="AL741" s="78" t="s">
        <v>89</v>
      </c>
      <c r="AM741" s="65">
        <v>0</v>
      </c>
      <c r="AN741" s="78" t="s">
        <v>89</v>
      </c>
      <c r="AO741" s="78" t="s">
        <v>89</v>
      </c>
      <c r="AP741" s="78" t="s">
        <v>89</v>
      </c>
      <c r="AQ741" s="49">
        <f t="shared" si="57"/>
        <v>0</v>
      </c>
      <c r="AR741" s="49">
        <f>+L741+AE741-AJ741</f>
        <v>11361600</v>
      </c>
      <c r="AS741" s="65" t="s">
        <v>90</v>
      </c>
      <c r="AT741" s="68">
        <v>0</v>
      </c>
      <c r="AU741" s="65" t="s">
        <v>90</v>
      </c>
      <c r="AV741" s="68">
        <v>0</v>
      </c>
      <c r="AW741" s="75" t="s">
        <v>89</v>
      </c>
      <c r="AX741" s="224">
        <v>0</v>
      </c>
      <c r="AY741" s="79">
        <f t="shared" si="58"/>
        <v>11361600</v>
      </c>
      <c r="AZ741" s="223">
        <f t="shared" si="59"/>
        <v>0</v>
      </c>
      <c r="BA741" s="74">
        <v>0</v>
      </c>
      <c r="BB741" s="75" t="s">
        <v>89</v>
      </c>
      <c r="BC741" s="65" t="s">
        <v>108</v>
      </c>
      <c r="BD741" s="400" t="s">
        <v>4530</v>
      </c>
      <c r="BE741" s="221" t="s">
        <v>87</v>
      </c>
      <c r="BF741" s="221" t="s">
        <v>87</v>
      </c>
    </row>
    <row r="742" spans="2:58" x14ac:dyDescent="0.25">
      <c r="B742" s="221">
        <v>2025</v>
      </c>
      <c r="C742" s="221">
        <v>891780111</v>
      </c>
      <c r="D742" s="221" t="s">
        <v>78</v>
      </c>
      <c r="E742" s="49" t="s">
        <v>4529</v>
      </c>
      <c r="F742" s="65" t="s">
        <v>4528</v>
      </c>
      <c r="G742" s="65">
        <v>0</v>
      </c>
      <c r="H742" s="65" t="s">
        <v>81</v>
      </c>
      <c r="I742" s="65" t="s">
        <v>3368</v>
      </c>
      <c r="J742" s="67" t="s">
        <v>83</v>
      </c>
      <c r="K742" s="66" t="s">
        <v>3367</v>
      </c>
      <c r="L742" s="68">
        <v>11361600</v>
      </c>
      <c r="M742" s="65" t="s">
        <v>85</v>
      </c>
      <c r="N742" s="66" t="s">
        <v>4527</v>
      </c>
      <c r="O742" s="66">
        <v>8541128</v>
      </c>
      <c r="P742" s="66">
        <v>1707</v>
      </c>
      <c r="Q742" s="70">
        <v>45870</v>
      </c>
      <c r="R742" s="66">
        <v>7490134800</v>
      </c>
      <c r="S742" s="70">
        <v>45884</v>
      </c>
      <c r="T742" s="68">
        <v>11361600</v>
      </c>
      <c r="U742" s="68">
        <v>28209</v>
      </c>
      <c r="V742" s="65" t="s">
        <v>87</v>
      </c>
      <c r="W742" s="68">
        <v>1082939683</v>
      </c>
      <c r="X742" s="67" t="s">
        <v>3365</v>
      </c>
      <c r="Y742" s="70">
        <v>45883</v>
      </c>
      <c r="Z742" s="70">
        <v>45884</v>
      </c>
      <c r="AA742" s="70" t="s">
        <v>89</v>
      </c>
      <c r="AB742" s="70">
        <v>45991</v>
      </c>
      <c r="AC742" s="49">
        <f t="shared" si="55"/>
        <v>107</v>
      </c>
      <c r="AD742" s="65">
        <v>0</v>
      </c>
      <c r="AE742" s="68">
        <v>0</v>
      </c>
      <c r="AF742" s="65">
        <v>0</v>
      </c>
      <c r="AG742" s="77" t="s">
        <v>89</v>
      </c>
      <c r="AH742" s="49">
        <f t="shared" si="56"/>
        <v>0</v>
      </c>
      <c r="AI742" s="65">
        <v>0</v>
      </c>
      <c r="AJ742" s="68">
        <v>0</v>
      </c>
      <c r="AK742" s="65" t="s">
        <v>89</v>
      </c>
      <c r="AL742" s="78" t="s">
        <v>89</v>
      </c>
      <c r="AM742" s="65">
        <v>0</v>
      </c>
      <c r="AN742" s="78" t="s">
        <v>89</v>
      </c>
      <c r="AO742" s="78" t="s">
        <v>89</v>
      </c>
      <c r="AP742" s="78" t="s">
        <v>89</v>
      </c>
      <c r="AQ742" s="49">
        <f t="shared" si="57"/>
        <v>0</v>
      </c>
      <c r="AR742" s="49">
        <f>+L742+AE742-AJ742</f>
        <v>11361600</v>
      </c>
      <c r="AS742" s="65" t="s">
        <v>90</v>
      </c>
      <c r="AT742" s="68">
        <v>0</v>
      </c>
      <c r="AU742" s="65" t="s">
        <v>90</v>
      </c>
      <c r="AV742" s="68">
        <v>0</v>
      </c>
      <c r="AW742" s="75" t="s">
        <v>89</v>
      </c>
      <c r="AX742" s="224">
        <v>0</v>
      </c>
      <c r="AY742" s="79">
        <f t="shared" si="58"/>
        <v>11361600</v>
      </c>
      <c r="AZ742" s="223">
        <f t="shared" si="59"/>
        <v>0</v>
      </c>
      <c r="BA742" s="74">
        <v>0</v>
      </c>
      <c r="BB742" s="75" t="s">
        <v>89</v>
      </c>
      <c r="BC742" s="65" t="s">
        <v>108</v>
      </c>
      <c r="BD742" s="400" t="s">
        <v>4526</v>
      </c>
      <c r="BE742" s="221" t="s">
        <v>87</v>
      </c>
      <c r="BF742" s="221" t="s">
        <v>87</v>
      </c>
    </row>
    <row r="743" spans="2:58" x14ac:dyDescent="0.25">
      <c r="B743" s="221">
        <v>2025</v>
      </c>
      <c r="C743" s="221">
        <v>891780111</v>
      </c>
      <c r="D743" s="221" t="s">
        <v>78</v>
      </c>
      <c r="E743" s="49" t="s">
        <v>4525</v>
      </c>
      <c r="F743" s="65" t="s">
        <v>4524</v>
      </c>
      <c r="G743" s="65">
        <v>0</v>
      </c>
      <c r="H743" s="65" t="s">
        <v>81</v>
      </c>
      <c r="I743" s="65" t="s">
        <v>3368</v>
      </c>
      <c r="J743" s="67" t="s">
        <v>83</v>
      </c>
      <c r="K743" s="66" t="s">
        <v>3405</v>
      </c>
      <c r="L743" s="68">
        <v>11361600</v>
      </c>
      <c r="M743" s="65" t="s">
        <v>85</v>
      </c>
      <c r="N743" s="66" t="s">
        <v>4523</v>
      </c>
      <c r="O743" s="66">
        <v>1216974148</v>
      </c>
      <c r="P743" s="66">
        <v>1707</v>
      </c>
      <c r="Q743" s="70">
        <v>45870</v>
      </c>
      <c r="R743" s="66">
        <v>7490134800</v>
      </c>
      <c r="S743" s="70">
        <v>45884</v>
      </c>
      <c r="T743" s="68">
        <v>11361600</v>
      </c>
      <c r="U743" s="68">
        <v>28208</v>
      </c>
      <c r="V743" s="65" t="s">
        <v>87</v>
      </c>
      <c r="W743" s="68">
        <v>1082939683</v>
      </c>
      <c r="X743" s="67" t="s">
        <v>3365</v>
      </c>
      <c r="Y743" s="70">
        <v>45883</v>
      </c>
      <c r="Z743" s="70">
        <v>45884</v>
      </c>
      <c r="AA743" s="70" t="s">
        <v>89</v>
      </c>
      <c r="AB743" s="70">
        <v>45991</v>
      </c>
      <c r="AC743" s="49">
        <f t="shared" si="55"/>
        <v>107</v>
      </c>
      <c r="AD743" s="65">
        <v>0</v>
      </c>
      <c r="AE743" s="68">
        <v>0</v>
      </c>
      <c r="AF743" s="65">
        <v>0</v>
      </c>
      <c r="AG743" s="77" t="s">
        <v>89</v>
      </c>
      <c r="AH743" s="49">
        <f t="shared" si="56"/>
        <v>0</v>
      </c>
      <c r="AI743" s="65">
        <v>0</v>
      </c>
      <c r="AJ743" s="68">
        <v>0</v>
      </c>
      <c r="AK743" s="65" t="s">
        <v>89</v>
      </c>
      <c r="AL743" s="78" t="s">
        <v>89</v>
      </c>
      <c r="AM743" s="65">
        <v>0</v>
      </c>
      <c r="AN743" s="78" t="s">
        <v>89</v>
      </c>
      <c r="AO743" s="78" t="s">
        <v>89</v>
      </c>
      <c r="AP743" s="78" t="s">
        <v>89</v>
      </c>
      <c r="AQ743" s="49">
        <f t="shared" si="57"/>
        <v>0</v>
      </c>
      <c r="AR743" s="49">
        <f>+L743+AE743-AJ743</f>
        <v>11361600</v>
      </c>
      <c r="AS743" s="65" t="s">
        <v>90</v>
      </c>
      <c r="AT743" s="68">
        <v>0</v>
      </c>
      <c r="AU743" s="65" t="s">
        <v>90</v>
      </c>
      <c r="AV743" s="68">
        <v>0</v>
      </c>
      <c r="AW743" s="75" t="s">
        <v>89</v>
      </c>
      <c r="AX743" s="224">
        <v>0</v>
      </c>
      <c r="AY743" s="79">
        <f t="shared" si="58"/>
        <v>11361600</v>
      </c>
      <c r="AZ743" s="223">
        <f t="shared" si="59"/>
        <v>0</v>
      </c>
      <c r="BA743" s="74">
        <v>0</v>
      </c>
      <c r="BB743" s="75" t="s">
        <v>89</v>
      </c>
      <c r="BC743" s="65" t="s">
        <v>108</v>
      </c>
      <c r="BD743" s="400" t="s">
        <v>4522</v>
      </c>
      <c r="BE743" s="221" t="s">
        <v>87</v>
      </c>
      <c r="BF743" s="221" t="s">
        <v>87</v>
      </c>
    </row>
    <row r="744" spans="2:58" x14ac:dyDescent="0.25">
      <c r="B744" s="221">
        <v>2025</v>
      </c>
      <c r="C744" s="221">
        <v>891780111</v>
      </c>
      <c r="D744" s="221" t="s">
        <v>78</v>
      </c>
      <c r="E744" s="49" t="s">
        <v>4521</v>
      </c>
      <c r="F744" s="65" t="s">
        <v>4520</v>
      </c>
      <c r="G744" s="65">
        <v>0</v>
      </c>
      <c r="H744" s="65" t="s">
        <v>81</v>
      </c>
      <c r="I744" s="65" t="s">
        <v>3368</v>
      </c>
      <c r="J744" s="67" t="s">
        <v>83</v>
      </c>
      <c r="K744" s="66" t="s">
        <v>3602</v>
      </c>
      <c r="L744" s="68">
        <v>11361600</v>
      </c>
      <c r="M744" s="65" t="s">
        <v>85</v>
      </c>
      <c r="N744" s="66" t="s">
        <v>4519</v>
      </c>
      <c r="O744" s="66">
        <v>1193106730</v>
      </c>
      <c r="P744" s="66">
        <v>1707</v>
      </c>
      <c r="Q744" s="70">
        <v>45870</v>
      </c>
      <c r="R744" s="66">
        <v>7490134800</v>
      </c>
      <c r="S744" s="70">
        <v>45884</v>
      </c>
      <c r="T744" s="68">
        <v>11361600</v>
      </c>
      <c r="U744" s="68">
        <v>28207</v>
      </c>
      <c r="V744" s="65" t="s">
        <v>87</v>
      </c>
      <c r="W744" s="68">
        <v>1082939683</v>
      </c>
      <c r="X744" s="67" t="s">
        <v>3365</v>
      </c>
      <c r="Y744" s="70">
        <v>45883</v>
      </c>
      <c r="Z744" s="70">
        <v>45884</v>
      </c>
      <c r="AA744" s="70" t="s">
        <v>89</v>
      </c>
      <c r="AB744" s="70">
        <v>45991</v>
      </c>
      <c r="AC744" s="49">
        <f t="shared" si="55"/>
        <v>107</v>
      </c>
      <c r="AD744" s="65">
        <v>0</v>
      </c>
      <c r="AE744" s="68">
        <v>0</v>
      </c>
      <c r="AF744" s="65">
        <v>0</v>
      </c>
      <c r="AG744" s="77" t="s">
        <v>89</v>
      </c>
      <c r="AH744" s="49">
        <f t="shared" si="56"/>
        <v>0</v>
      </c>
      <c r="AI744" s="65">
        <v>0</v>
      </c>
      <c r="AJ744" s="68">
        <v>0</v>
      </c>
      <c r="AK744" s="65" t="s">
        <v>89</v>
      </c>
      <c r="AL744" s="78" t="s">
        <v>89</v>
      </c>
      <c r="AM744" s="65">
        <v>0</v>
      </c>
      <c r="AN744" s="78" t="s">
        <v>89</v>
      </c>
      <c r="AO744" s="78" t="s">
        <v>89</v>
      </c>
      <c r="AP744" s="78" t="s">
        <v>89</v>
      </c>
      <c r="AQ744" s="49">
        <f t="shared" si="57"/>
        <v>0</v>
      </c>
      <c r="AR744" s="49">
        <f>+L744+AE744-AJ744</f>
        <v>11361600</v>
      </c>
      <c r="AS744" s="65" t="s">
        <v>90</v>
      </c>
      <c r="AT744" s="68">
        <v>0</v>
      </c>
      <c r="AU744" s="65" t="s">
        <v>90</v>
      </c>
      <c r="AV744" s="68">
        <v>0</v>
      </c>
      <c r="AW744" s="75" t="s">
        <v>89</v>
      </c>
      <c r="AX744" s="224">
        <v>0</v>
      </c>
      <c r="AY744" s="79">
        <f t="shared" si="58"/>
        <v>11361600</v>
      </c>
      <c r="AZ744" s="223">
        <f t="shared" si="59"/>
        <v>0</v>
      </c>
      <c r="BA744" s="74">
        <v>0</v>
      </c>
      <c r="BB744" s="75" t="s">
        <v>89</v>
      </c>
      <c r="BC744" s="65" t="s">
        <v>108</v>
      </c>
      <c r="BD744" s="400" t="s">
        <v>4518</v>
      </c>
      <c r="BE744" s="221" t="s">
        <v>87</v>
      </c>
      <c r="BF744" s="221" t="s">
        <v>87</v>
      </c>
    </row>
    <row r="745" spans="2:58" x14ac:dyDescent="0.25">
      <c r="B745" s="221">
        <v>2025</v>
      </c>
      <c r="C745" s="221">
        <v>891780111</v>
      </c>
      <c r="D745" s="221" t="s">
        <v>78</v>
      </c>
      <c r="E745" s="49" t="s">
        <v>4517</v>
      </c>
      <c r="F745" s="65" t="s">
        <v>4516</v>
      </c>
      <c r="G745" s="65">
        <v>0</v>
      </c>
      <c r="H745" s="65" t="s">
        <v>81</v>
      </c>
      <c r="I745" s="65" t="s">
        <v>3368</v>
      </c>
      <c r="J745" s="67" t="s">
        <v>83</v>
      </c>
      <c r="K745" s="66" t="s">
        <v>4515</v>
      </c>
      <c r="L745" s="68">
        <v>7000000</v>
      </c>
      <c r="M745" s="65" t="s">
        <v>85</v>
      </c>
      <c r="N745" s="66" t="s">
        <v>4514</v>
      </c>
      <c r="O745" s="66">
        <v>1082837132</v>
      </c>
      <c r="P745" s="66">
        <v>1696</v>
      </c>
      <c r="Q745" s="70">
        <v>45866</v>
      </c>
      <c r="R745" s="66">
        <v>204000000</v>
      </c>
      <c r="S745" s="70">
        <v>45884</v>
      </c>
      <c r="T745" s="68">
        <v>7000000</v>
      </c>
      <c r="U745" s="68">
        <v>28201</v>
      </c>
      <c r="V745" s="65" t="s">
        <v>87</v>
      </c>
      <c r="W745" s="68">
        <v>85155333</v>
      </c>
      <c r="X745" s="67" t="s">
        <v>3595</v>
      </c>
      <c r="Y745" s="70">
        <v>45883</v>
      </c>
      <c r="Z745" s="70">
        <v>45884</v>
      </c>
      <c r="AA745" s="70" t="s">
        <v>89</v>
      </c>
      <c r="AB745" s="70">
        <v>45930</v>
      </c>
      <c r="AC745" s="49">
        <f t="shared" si="55"/>
        <v>46</v>
      </c>
      <c r="AD745" s="65">
        <v>0</v>
      </c>
      <c r="AE745" s="68">
        <v>0</v>
      </c>
      <c r="AF745" s="65">
        <v>0</v>
      </c>
      <c r="AG745" s="77" t="s">
        <v>89</v>
      </c>
      <c r="AH745" s="49">
        <f t="shared" si="56"/>
        <v>0</v>
      </c>
      <c r="AI745" s="65">
        <v>0</v>
      </c>
      <c r="AJ745" s="68">
        <v>0</v>
      </c>
      <c r="AK745" s="65" t="s">
        <v>89</v>
      </c>
      <c r="AL745" s="78" t="s">
        <v>89</v>
      </c>
      <c r="AM745" s="65">
        <v>0</v>
      </c>
      <c r="AN745" s="78" t="s">
        <v>89</v>
      </c>
      <c r="AO745" s="78" t="s">
        <v>89</v>
      </c>
      <c r="AP745" s="78" t="s">
        <v>89</v>
      </c>
      <c r="AQ745" s="49">
        <f t="shared" si="57"/>
        <v>0</v>
      </c>
      <c r="AR745" s="49">
        <f>+L745+AE745-AJ745</f>
        <v>7000000</v>
      </c>
      <c r="AS745" s="65" t="s">
        <v>90</v>
      </c>
      <c r="AT745" s="68">
        <v>0</v>
      </c>
      <c r="AU745" s="65" t="s">
        <v>90</v>
      </c>
      <c r="AV745" s="68">
        <v>0</v>
      </c>
      <c r="AW745" s="75" t="s">
        <v>89</v>
      </c>
      <c r="AX745" s="224">
        <v>0</v>
      </c>
      <c r="AY745" s="79">
        <f t="shared" si="58"/>
        <v>7000000</v>
      </c>
      <c r="AZ745" s="223">
        <f t="shared" si="59"/>
        <v>0</v>
      </c>
      <c r="BA745" s="74">
        <v>0</v>
      </c>
      <c r="BB745" s="75" t="s">
        <v>89</v>
      </c>
      <c r="BC745" s="65" t="s">
        <v>108</v>
      </c>
      <c r="BD745" s="400" t="s">
        <v>4513</v>
      </c>
      <c r="BE745" s="221" t="s">
        <v>87</v>
      </c>
      <c r="BF745" s="221" t="s">
        <v>87</v>
      </c>
    </row>
    <row r="746" spans="2:58" x14ac:dyDescent="0.25">
      <c r="B746" s="221">
        <v>2025</v>
      </c>
      <c r="C746" s="221">
        <v>891780111</v>
      </c>
      <c r="D746" s="221" t="s">
        <v>78</v>
      </c>
      <c r="E746" s="49" t="s">
        <v>4512</v>
      </c>
      <c r="F746" s="65" t="s">
        <v>4511</v>
      </c>
      <c r="G746" s="65">
        <v>0</v>
      </c>
      <c r="H746" s="65" t="s">
        <v>81</v>
      </c>
      <c r="I746" s="65" t="s">
        <v>3368</v>
      </c>
      <c r="J746" s="67" t="s">
        <v>83</v>
      </c>
      <c r="K746" s="66" t="s">
        <v>3367</v>
      </c>
      <c r="L746" s="68">
        <v>11361600</v>
      </c>
      <c r="M746" s="65" t="s">
        <v>85</v>
      </c>
      <c r="N746" s="66" t="s">
        <v>4510</v>
      </c>
      <c r="O746" s="66">
        <v>7630568</v>
      </c>
      <c r="P746" s="66">
        <v>1707</v>
      </c>
      <c r="Q746" s="70">
        <v>45870</v>
      </c>
      <c r="R746" s="66">
        <v>7490134800</v>
      </c>
      <c r="S746" s="70">
        <v>45884</v>
      </c>
      <c r="T746" s="68">
        <v>11361600</v>
      </c>
      <c r="U746" s="68">
        <v>28206</v>
      </c>
      <c r="V746" s="65" t="s">
        <v>87</v>
      </c>
      <c r="W746" s="68">
        <v>1082939683</v>
      </c>
      <c r="X746" s="67" t="s">
        <v>3365</v>
      </c>
      <c r="Y746" s="70">
        <v>45883</v>
      </c>
      <c r="Z746" s="70">
        <v>45884</v>
      </c>
      <c r="AA746" s="70" t="s">
        <v>89</v>
      </c>
      <c r="AB746" s="70">
        <v>45991</v>
      </c>
      <c r="AC746" s="49">
        <f t="shared" si="55"/>
        <v>107</v>
      </c>
      <c r="AD746" s="65">
        <v>0</v>
      </c>
      <c r="AE746" s="68">
        <v>0</v>
      </c>
      <c r="AF746" s="65">
        <v>0</v>
      </c>
      <c r="AG746" s="77" t="s">
        <v>89</v>
      </c>
      <c r="AH746" s="49">
        <f t="shared" si="56"/>
        <v>0</v>
      </c>
      <c r="AI746" s="65">
        <v>0</v>
      </c>
      <c r="AJ746" s="68">
        <v>0</v>
      </c>
      <c r="AK746" s="65" t="s">
        <v>89</v>
      </c>
      <c r="AL746" s="78" t="s">
        <v>89</v>
      </c>
      <c r="AM746" s="65">
        <v>0</v>
      </c>
      <c r="AN746" s="78" t="s">
        <v>89</v>
      </c>
      <c r="AO746" s="78" t="s">
        <v>89</v>
      </c>
      <c r="AP746" s="78" t="s">
        <v>89</v>
      </c>
      <c r="AQ746" s="49">
        <f t="shared" si="57"/>
        <v>0</v>
      </c>
      <c r="AR746" s="49">
        <f>+L746+AE746-AJ746</f>
        <v>11361600</v>
      </c>
      <c r="AS746" s="65" t="s">
        <v>90</v>
      </c>
      <c r="AT746" s="68">
        <v>0</v>
      </c>
      <c r="AU746" s="65" t="s">
        <v>90</v>
      </c>
      <c r="AV746" s="68">
        <v>0</v>
      </c>
      <c r="AW746" s="75" t="s">
        <v>89</v>
      </c>
      <c r="AX746" s="224">
        <v>0</v>
      </c>
      <c r="AY746" s="79">
        <f t="shared" si="58"/>
        <v>11361600</v>
      </c>
      <c r="AZ746" s="223">
        <f t="shared" si="59"/>
        <v>0</v>
      </c>
      <c r="BA746" s="74">
        <v>0</v>
      </c>
      <c r="BB746" s="75" t="s">
        <v>89</v>
      </c>
      <c r="BC746" s="65" t="s">
        <v>108</v>
      </c>
      <c r="BD746" s="400" t="s">
        <v>4509</v>
      </c>
      <c r="BE746" s="221" t="s">
        <v>87</v>
      </c>
      <c r="BF746" s="221" t="s">
        <v>87</v>
      </c>
    </row>
    <row r="747" spans="2:58" x14ac:dyDescent="0.25">
      <c r="B747" s="221">
        <v>2025</v>
      </c>
      <c r="C747" s="221">
        <v>891780111</v>
      </c>
      <c r="D747" s="221" t="s">
        <v>78</v>
      </c>
      <c r="E747" s="49" t="s">
        <v>4508</v>
      </c>
      <c r="F747" s="65" t="s">
        <v>4507</v>
      </c>
      <c r="G747" s="65">
        <v>0</v>
      </c>
      <c r="H747" s="65" t="s">
        <v>81</v>
      </c>
      <c r="I747" s="65" t="s">
        <v>3368</v>
      </c>
      <c r="J747" s="67" t="s">
        <v>83</v>
      </c>
      <c r="K747" s="66" t="s">
        <v>3522</v>
      </c>
      <c r="L747" s="68">
        <v>11361600</v>
      </c>
      <c r="M747" s="65" t="s">
        <v>85</v>
      </c>
      <c r="N747" s="66" t="s">
        <v>4506</v>
      </c>
      <c r="O747" s="66">
        <v>5055453</v>
      </c>
      <c r="P747" s="66">
        <v>1707</v>
      </c>
      <c r="Q747" s="70">
        <v>45870</v>
      </c>
      <c r="R747" s="66">
        <v>7490134800</v>
      </c>
      <c r="S747" s="70">
        <v>45884</v>
      </c>
      <c r="T747" s="68">
        <v>11361600</v>
      </c>
      <c r="U747" s="68">
        <v>28205</v>
      </c>
      <c r="V747" s="65" t="s">
        <v>87</v>
      </c>
      <c r="W747" s="68">
        <v>1082939683</v>
      </c>
      <c r="X747" s="67" t="s">
        <v>3365</v>
      </c>
      <c r="Y747" s="70">
        <v>45883</v>
      </c>
      <c r="Z747" s="70">
        <v>45884</v>
      </c>
      <c r="AA747" s="70" t="s">
        <v>89</v>
      </c>
      <c r="AB747" s="70">
        <v>45991</v>
      </c>
      <c r="AC747" s="49">
        <f t="shared" si="55"/>
        <v>107</v>
      </c>
      <c r="AD747" s="65">
        <v>0</v>
      </c>
      <c r="AE747" s="68">
        <v>0</v>
      </c>
      <c r="AF747" s="65">
        <v>0</v>
      </c>
      <c r="AG747" s="77" t="s">
        <v>89</v>
      </c>
      <c r="AH747" s="49">
        <f t="shared" si="56"/>
        <v>0</v>
      </c>
      <c r="AI747" s="65">
        <v>0</v>
      </c>
      <c r="AJ747" s="68">
        <v>0</v>
      </c>
      <c r="AK747" s="65" t="s">
        <v>89</v>
      </c>
      <c r="AL747" s="78" t="s">
        <v>89</v>
      </c>
      <c r="AM747" s="65">
        <v>0</v>
      </c>
      <c r="AN747" s="78" t="s">
        <v>89</v>
      </c>
      <c r="AO747" s="78" t="s">
        <v>89</v>
      </c>
      <c r="AP747" s="78" t="s">
        <v>89</v>
      </c>
      <c r="AQ747" s="49">
        <f t="shared" si="57"/>
        <v>0</v>
      </c>
      <c r="AR747" s="49">
        <f>+L747+AE747-AJ747</f>
        <v>11361600</v>
      </c>
      <c r="AS747" s="65" t="s">
        <v>90</v>
      </c>
      <c r="AT747" s="68">
        <v>0</v>
      </c>
      <c r="AU747" s="65" t="s">
        <v>90</v>
      </c>
      <c r="AV747" s="68">
        <v>0</v>
      </c>
      <c r="AW747" s="75" t="s">
        <v>89</v>
      </c>
      <c r="AX747" s="224">
        <v>0</v>
      </c>
      <c r="AY747" s="79">
        <f t="shared" si="58"/>
        <v>11361600</v>
      </c>
      <c r="AZ747" s="223">
        <f t="shared" si="59"/>
        <v>0</v>
      </c>
      <c r="BA747" s="74">
        <v>0</v>
      </c>
      <c r="BB747" s="75" t="s">
        <v>89</v>
      </c>
      <c r="BC747" s="65" t="s">
        <v>108</v>
      </c>
      <c r="BD747" s="400" t="s">
        <v>4505</v>
      </c>
      <c r="BE747" s="221" t="s">
        <v>87</v>
      </c>
      <c r="BF747" s="221" t="s">
        <v>87</v>
      </c>
    </row>
    <row r="748" spans="2:58" x14ac:dyDescent="0.25">
      <c r="B748" s="221">
        <v>2025</v>
      </c>
      <c r="C748" s="221">
        <v>891780111</v>
      </c>
      <c r="D748" s="221" t="s">
        <v>78</v>
      </c>
      <c r="E748" s="49" t="s">
        <v>4504</v>
      </c>
      <c r="F748" s="65" t="s">
        <v>4503</v>
      </c>
      <c r="G748" s="65">
        <v>0</v>
      </c>
      <c r="H748" s="65" t="s">
        <v>81</v>
      </c>
      <c r="I748" s="65" t="s">
        <v>3368</v>
      </c>
      <c r="J748" s="67" t="s">
        <v>83</v>
      </c>
      <c r="K748" s="66" t="s">
        <v>3367</v>
      </c>
      <c r="L748" s="68">
        <v>11361600</v>
      </c>
      <c r="M748" s="65" t="s">
        <v>85</v>
      </c>
      <c r="N748" s="66" t="s">
        <v>4502</v>
      </c>
      <c r="O748" s="66">
        <v>1081932193</v>
      </c>
      <c r="P748" s="66">
        <v>1707</v>
      </c>
      <c r="Q748" s="70">
        <v>45870</v>
      </c>
      <c r="R748" s="66">
        <v>7490134800</v>
      </c>
      <c r="S748" s="70">
        <v>45884</v>
      </c>
      <c r="T748" s="68">
        <v>11361600</v>
      </c>
      <c r="U748" s="68">
        <v>28204</v>
      </c>
      <c r="V748" s="65" t="s">
        <v>87</v>
      </c>
      <c r="W748" s="68">
        <v>1082939683</v>
      </c>
      <c r="X748" s="67" t="s">
        <v>3365</v>
      </c>
      <c r="Y748" s="70">
        <v>45883</v>
      </c>
      <c r="Z748" s="70">
        <v>45884</v>
      </c>
      <c r="AA748" s="70" t="s">
        <v>89</v>
      </c>
      <c r="AB748" s="70">
        <v>45991</v>
      </c>
      <c r="AC748" s="49">
        <f t="shared" si="55"/>
        <v>107</v>
      </c>
      <c r="AD748" s="65">
        <v>0</v>
      </c>
      <c r="AE748" s="68">
        <v>0</v>
      </c>
      <c r="AF748" s="65">
        <v>0</v>
      </c>
      <c r="AG748" s="77" t="s">
        <v>89</v>
      </c>
      <c r="AH748" s="49">
        <f t="shared" si="56"/>
        <v>0</v>
      </c>
      <c r="AI748" s="65">
        <v>0</v>
      </c>
      <c r="AJ748" s="68">
        <v>0</v>
      </c>
      <c r="AK748" s="65" t="s">
        <v>89</v>
      </c>
      <c r="AL748" s="78" t="s">
        <v>89</v>
      </c>
      <c r="AM748" s="65">
        <v>0</v>
      </c>
      <c r="AN748" s="78" t="s">
        <v>89</v>
      </c>
      <c r="AO748" s="78" t="s">
        <v>89</v>
      </c>
      <c r="AP748" s="78" t="s">
        <v>89</v>
      </c>
      <c r="AQ748" s="49">
        <f t="shared" si="57"/>
        <v>0</v>
      </c>
      <c r="AR748" s="49">
        <f>+L748+AE748-AJ748</f>
        <v>11361600</v>
      </c>
      <c r="AS748" s="65" t="s">
        <v>90</v>
      </c>
      <c r="AT748" s="68">
        <v>0</v>
      </c>
      <c r="AU748" s="65" t="s">
        <v>90</v>
      </c>
      <c r="AV748" s="68">
        <v>0</v>
      </c>
      <c r="AW748" s="75" t="s">
        <v>89</v>
      </c>
      <c r="AX748" s="224">
        <v>0</v>
      </c>
      <c r="AY748" s="79">
        <f t="shared" si="58"/>
        <v>11361600</v>
      </c>
      <c r="AZ748" s="223">
        <f t="shared" si="59"/>
        <v>0</v>
      </c>
      <c r="BA748" s="74">
        <v>0</v>
      </c>
      <c r="BB748" s="75" t="s">
        <v>89</v>
      </c>
      <c r="BC748" s="65" t="s">
        <v>108</v>
      </c>
      <c r="BD748" s="400" t="s">
        <v>4501</v>
      </c>
      <c r="BE748" s="221" t="s">
        <v>87</v>
      </c>
      <c r="BF748" s="221" t="s">
        <v>87</v>
      </c>
    </row>
    <row r="749" spans="2:58" x14ac:dyDescent="0.25">
      <c r="B749" s="221">
        <v>2025</v>
      </c>
      <c r="C749" s="221">
        <v>891780111</v>
      </c>
      <c r="D749" s="221" t="s">
        <v>78</v>
      </c>
      <c r="E749" s="49" t="s">
        <v>4500</v>
      </c>
      <c r="F749" s="65" t="s">
        <v>4499</v>
      </c>
      <c r="G749" s="65">
        <v>0</v>
      </c>
      <c r="H749" s="65" t="s">
        <v>81</v>
      </c>
      <c r="I749" s="65" t="s">
        <v>3368</v>
      </c>
      <c r="J749" s="67" t="s">
        <v>83</v>
      </c>
      <c r="K749" s="66" t="s">
        <v>4498</v>
      </c>
      <c r="L749" s="68">
        <v>11361600</v>
      </c>
      <c r="M749" s="65" t="s">
        <v>85</v>
      </c>
      <c r="N749" s="66" t="s">
        <v>4497</v>
      </c>
      <c r="O749" s="66">
        <v>1049940531</v>
      </c>
      <c r="P749" s="66">
        <v>1707</v>
      </c>
      <c r="Q749" s="70">
        <v>45870</v>
      </c>
      <c r="R749" s="66">
        <v>7490134800</v>
      </c>
      <c r="S749" s="70">
        <v>45884</v>
      </c>
      <c r="T749" s="68">
        <v>11361600</v>
      </c>
      <c r="U749" s="68">
        <v>28290</v>
      </c>
      <c r="V749" s="65" t="s">
        <v>87</v>
      </c>
      <c r="W749" s="68">
        <v>1082939683</v>
      </c>
      <c r="X749" s="67" t="s">
        <v>3365</v>
      </c>
      <c r="Y749" s="70">
        <v>45883</v>
      </c>
      <c r="Z749" s="70">
        <v>45884</v>
      </c>
      <c r="AA749" s="70" t="s">
        <v>89</v>
      </c>
      <c r="AB749" s="70">
        <v>45991</v>
      </c>
      <c r="AC749" s="49">
        <f t="shared" si="55"/>
        <v>107</v>
      </c>
      <c r="AD749" s="65">
        <v>0</v>
      </c>
      <c r="AE749" s="68">
        <v>0</v>
      </c>
      <c r="AF749" s="65">
        <v>0</v>
      </c>
      <c r="AG749" s="77" t="s">
        <v>89</v>
      </c>
      <c r="AH749" s="49">
        <f t="shared" si="56"/>
        <v>0</v>
      </c>
      <c r="AI749" s="65">
        <v>0</v>
      </c>
      <c r="AJ749" s="68">
        <v>0</v>
      </c>
      <c r="AK749" s="65" t="s">
        <v>89</v>
      </c>
      <c r="AL749" s="78" t="s">
        <v>89</v>
      </c>
      <c r="AM749" s="65">
        <v>0</v>
      </c>
      <c r="AN749" s="78" t="s">
        <v>89</v>
      </c>
      <c r="AO749" s="78" t="s">
        <v>89</v>
      </c>
      <c r="AP749" s="78" t="s">
        <v>89</v>
      </c>
      <c r="AQ749" s="49">
        <f t="shared" si="57"/>
        <v>0</v>
      </c>
      <c r="AR749" s="49">
        <f>+L749+AE749-AJ749</f>
        <v>11361600</v>
      </c>
      <c r="AS749" s="65" t="s">
        <v>90</v>
      </c>
      <c r="AT749" s="68">
        <v>0</v>
      </c>
      <c r="AU749" s="65" t="s">
        <v>90</v>
      </c>
      <c r="AV749" s="68">
        <v>0</v>
      </c>
      <c r="AW749" s="75" t="s">
        <v>89</v>
      </c>
      <c r="AX749" s="224">
        <v>0</v>
      </c>
      <c r="AY749" s="79">
        <f t="shared" si="58"/>
        <v>11361600</v>
      </c>
      <c r="AZ749" s="223">
        <f t="shared" si="59"/>
        <v>0</v>
      </c>
      <c r="BA749" s="74">
        <v>0</v>
      </c>
      <c r="BB749" s="75" t="s">
        <v>89</v>
      </c>
      <c r="BC749" s="65" t="s">
        <v>108</v>
      </c>
      <c r="BD749" s="400" t="s">
        <v>4496</v>
      </c>
      <c r="BE749" s="221" t="s">
        <v>87</v>
      </c>
      <c r="BF749" s="221" t="s">
        <v>87</v>
      </c>
    </row>
    <row r="750" spans="2:58" x14ac:dyDescent="0.25">
      <c r="B750" s="221">
        <v>2025</v>
      </c>
      <c r="C750" s="221">
        <v>891780111</v>
      </c>
      <c r="D750" s="221" t="s">
        <v>78</v>
      </c>
      <c r="E750" s="49" t="s">
        <v>4495</v>
      </c>
      <c r="F750" s="65" t="s">
        <v>4494</v>
      </c>
      <c r="G750" s="65">
        <v>0</v>
      </c>
      <c r="H750" s="65" t="s">
        <v>81</v>
      </c>
      <c r="I750" s="65" t="s">
        <v>3368</v>
      </c>
      <c r="J750" s="67" t="s">
        <v>83</v>
      </c>
      <c r="K750" s="66" t="s">
        <v>3367</v>
      </c>
      <c r="L750" s="68">
        <v>11361600</v>
      </c>
      <c r="M750" s="65" t="s">
        <v>85</v>
      </c>
      <c r="N750" s="66" t="s">
        <v>4493</v>
      </c>
      <c r="O750" s="66">
        <v>85200577</v>
      </c>
      <c r="P750" s="66">
        <v>1707</v>
      </c>
      <c r="Q750" s="70">
        <v>45870</v>
      </c>
      <c r="R750" s="66">
        <v>7490134800</v>
      </c>
      <c r="S750" s="70">
        <v>45884</v>
      </c>
      <c r="T750" s="68">
        <v>11361600</v>
      </c>
      <c r="U750" s="68">
        <v>28289</v>
      </c>
      <c r="V750" s="65" t="s">
        <v>87</v>
      </c>
      <c r="W750" s="68">
        <v>1082939683</v>
      </c>
      <c r="X750" s="67" t="s">
        <v>3365</v>
      </c>
      <c r="Y750" s="70">
        <v>45883</v>
      </c>
      <c r="Z750" s="70">
        <v>45884</v>
      </c>
      <c r="AA750" s="70" t="s">
        <v>89</v>
      </c>
      <c r="AB750" s="70">
        <v>45991</v>
      </c>
      <c r="AC750" s="49">
        <f t="shared" si="55"/>
        <v>107</v>
      </c>
      <c r="AD750" s="65">
        <v>0</v>
      </c>
      <c r="AE750" s="68">
        <v>0</v>
      </c>
      <c r="AF750" s="65">
        <v>0</v>
      </c>
      <c r="AG750" s="77" t="s">
        <v>89</v>
      </c>
      <c r="AH750" s="49">
        <f t="shared" si="56"/>
        <v>0</v>
      </c>
      <c r="AI750" s="65">
        <v>0</v>
      </c>
      <c r="AJ750" s="68">
        <v>0</v>
      </c>
      <c r="AK750" s="65" t="s">
        <v>89</v>
      </c>
      <c r="AL750" s="78" t="s">
        <v>89</v>
      </c>
      <c r="AM750" s="65">
        <v>0</v>
      </c>
      <c r="AN750" s="78" t="s">
        <v>89</v>
      </c>
      <c r="AO750" s="78" t="s">
        <v>89</v>
      </c>
      <c r="AP750" s="78" t="s">
        <v>89</v>
      </c>
      <c r="AQ750" s="49">
        <f t="shared" si="57"/>
        <v>0</v>
      </c>
      <c r="AR750" s="49">
        <f>+L750+AE750-AJ750</f>
        <v>11361600</v>
      </c>
      <c r="AS750" s="65" t="s">
        <v>90</v>
      </c>
      <c r="AT750" s="68">
        <v>0</v>
      </c>
      <c r="AU750" s="65" t="s">
        <v>90</v>
      </c>
      <c r="AV750" s="68">
        <v>0</v>
      </c>
      <c r="AW750" s="75" t="s">
        <v>89</v>
      </c>
      <c r="AX750" s="224">
        <v>0</v>
      </c>
      <c r="AY750" s="79">
        <f t="shared" si="58"/>
        <v>11361600</v>
      </c>
      <c r="AZ750" s="223">
        <f t="shared" si="59"/>
        <v>0</v>
      </c>
      <c r="BA750" s="74">
        <v>0</v>
      </c>
      <c r="BB750" s="75" t="s">
        <v>89</v>
      </c>
      <c r="BC750" s="65" t="s">
        <v>108</v>
      </c>
      <c r="BD750" s="400" t="s">
        <v>4492</v>
      </c>
      <c r="BE750" s="221" t="s">
        <v>87</v>
      </c>
      <c r="BF750" s="221" t="s">
        <v>87</v>
      </c>
    </row>
    <row r="751" spans="2:58" x14ac:dyDescent="0.25">
      <c r="B751" s="221">
        <v>2025</v>
      </c>
      <c r="C751" s="221">
        <v>891780111</v>
      </c>
      <c r="D751" s="221" t="s">
        <v>78</v>
      </c>
      <c r="E751" s="49" t="s">
        <v>4491</v>
      </c>
      <c r="F751" s="65" t="s">
        <v>4490</v>
      </c>
      <c r="G751" s="65">
        <v>0</v>
      </c>
      <c r="H751" s="65" t="s">
        <v>81</v>
      </c>
      <c r="I751" s="65" t="s">
        <v>3368</v>
      </c>
      <c r="J751" s="67" t="s">
        <v>83</v>
      </c>
      <c r="K751" s="66" t="s">
        <v>3367</v>
      </c>
      <c r="L751" s="68">
        <v>11361600</v>
      </c>
      <c r="M751" s="65" t="s">
        <v>85</v>
      </c>
      <c r="N751" s="66" t="s">
        <v>4489</v>
      </c>
      <c r="O751" s="66">
        <v>1079916156</v>
      </c>
      <c r="P751" s="66">
        <v>1707</v>
      </c>
      <c r="Q751" s="70">
        <v>45870</v>
      </c>
      <c r="R751" s="66">
        <v>7490134800</v>
      </c>
      <c r="S751" s="70">
        <v>45884</v>
      </c>
      <c r="T751" s="68">
        <v>11361600</v>
      </c>
      <c r="U751" s="68">
        <v>28288</v>
      </c>
      <c r="V751" s="65" t="s">
        <v>87</v>
      </c>
      <c r="W751" s="68">
        <v>1082939683</v>
      </c>
      <c r="X751" s="67" t="s">
        <v>3365</v>
      </c>
      <c r="Y751" s="70">
        <v>45883</v>
      </c>
      <c r="Z751" s="70">
        <v>45884</v>
      </c>
      <c r="AA751" s="70" t="s">
        <v>89</v>
      </c>
      <c r="AB751" s="70">
        <v>45991</v>
      </c>
      <c r="AC751" s="49">
        <f t="shared" si="55"/>
        <v>107</v>
      </c>
      <c r="AD751" s="65">
        <v>0</v>
      </c>
      <c r="AE751" s="68">
        <v>0</v>
      </c>
      <c r="AF751" s="65">
        <v>0</v>
      </c>
      <c r="AG751" s="77" t="s">
        <v>89</v>
      </c>
      <c r="AH751" s="49">
        <f t="shared" si="56"/>
        <v>0</v>
      </c>
      <c r="AI751" s="65">
        <v>0</v>
      </c>
      <c r="AJ751" s="68">
        <v>0</v>
      </c>
      <c r="AK751" s="65" t="s">
        <v>89</v>
      </c>
      <c r="AL751" s="78" t="s">
        <v>89</v>
      </c>
      <c r="AM751" s="65">
        <v>0</v>
      </c>
      <c r="AN751" s="78" t="s">
        <v>89</v>
      </c>
      <c r="AO751" s="78" t="s">
        <v>89</v>
      </c>
      <c r="AP751" s="78" t="s">
        <v>89</v>
      </c>
      <c r="AQ751" s="49">
        <f t="shared" si="57"/>
        <v>0</v>
      </c>
      <c r="AR751" s="49">
        <f>+L751+AE751-AJ751</f>
        <v>11361600</v>
      </c>
      <c r="AS751" s="65" t="s">
        <v>90</v>
      </c>
      <c r="AT751" s="68">
        <v>0</v>
      </c>
      <c r="AU751" s="65" t="s">
        <v>90</v>
      </c>
      <c r="AV751" s="68">
        <v>0</v>
      </c>
      <c r="AW751" s="75" t="s">
        <v>89</v>
      </c>
      <c r="AX751" s="224">
        <v>0</v>
      </c>
      <c r="AY751" s="79">
        <f t="shared" si="58"/>
        <v>11361600</v>
      </c>
      <c r="AZ751" s="223">
        <f t="shared" si="59"/>
        <v>0</v>
      </c>
      <c r="BA751" s="74">
        <v>0</v>
      </c>
      <c r="BB751" s="75" t="s">
        <v>89</v>
      </c>
      <c r="BC751" s="65" t="s">
        <v>108</v>
      </c>
      <c r="BD751" s="400" t="s">
        <v>4488</v>
      </c>
      <c r="BE751" s="221" t="s">
        <v>87</v>
      </c>
      <c r="BF751" s="221" t="s">
        <v>87</v>
      </c>
    </row>
    <row r="752" spans="2:58" x14ac:dyDescent="0.25">
      <c r="B752" s="221">
        <v>2025</v>
      </c>
      <c r="C752" s="221">
        <v>891780111</v>
      </c>
      <c r="D752" s="221" t="s">
        <v>78</v>
      </c>
      <c r="E752" s="49" t="s">
        <v>4487</v>
      </c>
      <c r="F752" s="65" t="s">
        <v>4486</v>
      </c>
      <c r="G752" s="65">
        <v>0</v>
      </c>
      <c r="H752" s="65" t="s">
        <v>81</v>
      </c>
      <c r="I752" s="65" t="s">
        <v>3368</v>
      </c>
      <c r="J752" s="67" t="s">
        <v>83</v>
      </c>
      <c r="K752" s="66" t="s">
        <v>3497</v>
      </c>
      <c r="L752" s="68">
        <v>11361600</v>
      </c>
      <c r="M752" s="65" t="s">
        <v>85</v>
      </c>
      <c r="N752" s="66" t="s">
        <v>4485</v>
      </c>
      <c r="O752" s="66">
        <v>1101819034</v>
      </c>
      <c r="P752" s="66">
        <v>1707</v>
      </c>
      <c r="Q752" s="70">
        <v>45870</v>
      </c>
      <c r="R752" s="66">
        <v>7490134800</v>
      </c>
      <c r="S752" s="70">
        <v>45884</v>
      </c>
      <c r="T752" s="68">
        <v>11361600</v>
      </c>
      <c r="U752" s="68">
        <v>28287</v>
      </c>
      <c r="V752" s="65" t="s">
        <v>87</v>
      </c>
      <c r="W752" s="68">
        <v>1082939683</v>
      </c>
      <c r="X752" s="67" t="s">
        <v>3365</v>
      </c>
      <c r="Y752" s="70">
        <v>45883</v>
      </c>
      <c r="Z752" s="70">
        <v>45884</v>
      </c>
      <c r="AA752" s="70" t="s">
        <v>89</v>
      </c>
      <c r="AB752" s="70">
        <v>45991</v>
      </c>
      <c r="AC752" s="49">
        <f t="shared" si="55"/>
        <v>107</v>
      </c>
      <c r="AD752" s="65">
        <v>0</v>
      </c>
      <c r="AE752" s="68">
        <v>0</v>
      </c>
      <c r="AF752" s="65">
        <v>0</v>
      </c>
      <c r="AG752" s="77" t="s">
        <v>89</v>
      </c>
      <c r="AH752" s="49">
        <f t="shared" si="56"/>
        <v>0</v>
      </c>
      <c r="AI752" s="65">
        <v>0</v>
      </c>
      <c r="AJ752" s="68">
        <v>0</v>
      </c>
      <c r="AK752" s="65" t="s">
        <v>89</v>
      </c>
      <c r="AL752" s="78" t="s">
        <v>89</v>
      </c>
      <c r="AM752" s="65">
        <v>0</v>
      </c>
      <c r="AN752" s="78" t="s">
        <v>89</v>
      </c>
      <c r="AO752" s="78" t="s">
        <v>89</v>
      </c>
      <c r="AP752" s="78" t="s">
        <v>89</v>
      </c>
      <c r="AQ752" s="49">
        <f t="shared" si="57"/>
        <v>0</v>
      </c>
      <c r="AR752" s="49">
        <f>+L752+AE752-AJ752</f>
        <v>11361600</v>
      </c>
      <c r="AS752" s="65" t="s">
        <v>90</v>
      </c>
      <c r="AT752" s="68">
        <v>0</v>
      </c>
      <c r="AU752" s="65" t="s">
        <v>90</v>
      </c>
      <c r="AV752" s="68">
        <v>0</v>
      </c>
      <c r="AW752" s="75" t="s">
        <v>89</v>
      </c>
      <c r="AX752" s="224">
        <v>0</v>
      </c>
      <c r="AY752" s="79">
        <f t="shared" si="58"/>
        <v>11361600</v>
      </c>
      <c r="AZ752" s="223">
        <f t="shared" si="59"/>
        <v>0</v>
      </c>
      <c r="BA752" s="74">
        <v>0</v>
      </c>
      <c r="BB752" s="75" t="s">
        <v>89</v>
      </c>
      <c r="BC752" s="65" t="s">
        <v>108</v>
      </c>
      <c r="BD752" s="400" t="s">
        <v>4484</v>
      </c>
      <c r="BE752" s="221" t="s">
        <v>87</v>
      </c>
      <c r="BF752" s="221" t="s">
        <v>87</v>
      </c>
    </row>
    <row r="753" spans="2:58" x14ac:dyDescent="0.25">
      <c r="B753" s="221">
        <v>2025</v>
      </c>
      <c r="C753" s="221">
        <v>891780111</v>
      </c>
      <c r="D753" s="221" t="s">
        <v>78</v>
      </c>
      <c r="E753" s="49" t="s">
        <v>4483</v>
      </c>
      <c r="F753" s="65" t="s">
        <v>4482</v>
      </c>
      <c r="G753" s="65">
        <v>0</v>
      </c>
      <c r="H753" s="65" t="s">
        <v>81</v>
      </c>
      <c r="I753" s="65" t="s">
        <v>3368</v>
      </c>
      <c r="J753" s="67" t="s">
        <v>83</v>
      </c>
      <c r="K753" s="66" t="s">
        <v>3497</v>
      </c>
      <c r="L753" s="68">
        <v>11361600</v>
      </c>
      <c r="M753" s="65" t="s">
        <v>85</v>
      </c>
      <c r="N753" s="66" t="s">
        <v>4481</v>
      </c>
      <c r="O753" s="66">
        <v>1006574197</v>
      </c>
      <c r="P753" s="66">
        <v>1707</v>
      </c>
      <c r="Q753" s="70">
        <v>45870</v>
      </c>
      <c r="R753" s="66">
        <v>7490134800</v>
      </c>
      <c r="S753" s="70">
        <v>45884</v>
      </c>
      <c r="T753" s="68">
        <v>11361600</v>
      </c>
      <c r="U753" s="68">
        <v>28286</v>
      </c>
      <c r="V753" s="65" t="s">
        <v>87</v>
      </c>
      <c r="W753" s="68">
        <v>1082939683</v>
      </c>
      <c r="X753" s="67" t="s">
        <v>3365</v>
      </c>
      <c r="Y753" s="70">
        <v>45883</v>
      </c>
      <c r="Z753" s="70">
        <v>45884</v>
      </c>
      <c r="AA753" s="70" t="s">
        <v>89</v>
      </c>
      <c r="AB753" s="70">
        <v>45991</v>
      </c>
      <c r="AC753" s="49">
        <f t="shared" si="55"/>
        <v>107</v>
      </c>
      <c r="AD753" s="65">
        <v>0</v>
      </c>
      <c r="AE753" s="68">
        <v>0</v>
      </c>
      <c r="AF753" s="65">
        <v>0</v>
      </c>
      <c r="AG753" s="77" t="s">
        <v>89</v>
      </c>
      <c r="AH753" s="49">
        <f t="shared" si="56"/>
        <v>0</v>
      </c>
      <c r="AI753" s="65">
        <v>0</v>
      </c>
      <c r="AJ753" s="68">
        <v>0</v>
      </c>
      <c r="AK753" s="65" t="s">
        <v>89</v>
      </c>
      <c r="AL753" s="78" t="s">
        <v>89</v>
      </c>
      <c r="AM753" s="65">
        <v>0</v>
      </c>
      <c r="AN753" s="78" t="s">
        <v>89</v>
      </c>
      <c r="AO753" s="78" t="s">
        <v>89</v>
      </c>
      <c r="AP753" s="78" t="s">
        <v>89</v>
      </c>
      <c r="AQ753" s="49">
        <f t="shared" si="57"/>
        <v>0</v>
      </c>
      <c r="AR753" s="49">
        <f>+L753+AE753-AJ753</f>
        <v>11361600</v>
      </c>
      <c r="AS753" s="65" t="s">
        <v>90</v>
      </c>
      <c r="AT753" s="68">
        <v>0</v>
      </c>
      <c r="AU753" s="65" t="s">
        <v>90</v>
      </c>
      <c r="AV753" s="68">
        <v>0</v>
      </c>
      <c r="AW753" s="75" t="s">
        <v>89</v>
      </c>
      <c r="AX753" s="224">
        <v>0</v>
      </c>
      <c r="AY753" s="79">
        <f t="shared" si="58"/>
        <v>11361600</v>
      </c>
      <c r="AZ753" s="223">
        <f t="shared" si="59"/>
        <v>0</v>
      </c>
      <c r="BA753" s="74">
        <v>0</v>
      </c>
      <c r="BB753" s="75" t="s">
        <v>89</v>
      </c>
      <c r="BC753" s="65" t="s">
        <v>108</v>
      </c>
      <c r="BD753" s="400" t="s">
        <v>4480</v>
      </c>
      <c r="BE753" s="221" t="s">
        <v>87</v>
      </c>
      <c r="BF753" s="221" t="s">
        <v>87</v>
      </c>
    </row>
    <row r="754" spans="2:58" x14ac:dyDescent="0.25">
      <c r="B754" s="221">
        <v>2025</v>
      </c>
      <c r="C754" s="221">
        <v>891780111</v>
      </c>
      <c r="D754" s="221" t="s">
        <v>78</v>
      </c>
      <c r="E754" s="49" t="s">
        <v>4479</v>
      </c>
      <c r="F754" s="65" t="s">
        <v>4478</v>
      </c>
      <c r="G754" s="65">
        <v>0</v>
      </c>
      <c r="H754" s="65" t="s">
        <v>81</v>
      </c>
      <c r="I754" s="65" t="s">
        <v>3368</v>
      </c>
      <c r="J754" s="67" t="s">
        <v>4477</v>
      </c>
      <c r="K754" s="66" t="s">
        <v>4476</v>
      </c>
      <c r="L754" s="68">
        <v>30000000</v>
      </c>
      <c r="M754" s="65" t="s">
        <v>85</v>
      </c>
      <c r="N754" s="66" t="s">
        <v>4475</v>
      </c>
      <c r="O754" s="66">
        <v>1082925036</v>
      </c>
      <c r="P754" s="66">
        <v>1454</v>
      </c>
      <c r="Q754" s="70">
        <v>45845</v>
      </c>
      <c r="R754" s="66">
        <v>300000000</v>
      </c>
      <c r="S754" s="70">
        <v>45883</v>
      </c>
      <c r="T754" s="68">
        <v>30000000</v>
      </c>
      <c r="U754" s="68">
        <v>28169</v>
      </c>
      <c r="V754" s="65" t="s">
        <v>87</v>
      </c>
      <c r="W754" s="68">
        <v>16078654</v>
      </c>
      <c r="X754" s="67" t="s">
        <v>1398</v>
      </c>
      <c r="Y754" s="70">
        <v>45883</v>
      </c>
      <c r="Z754" s="70">
        <v>45883</v>
      </c>
      <c r="AA754" s="70" t="s">
        <v>89</v>
      </c>
      <c r="AB754" s="70">
        <v>45899</v>
      </c>
      <c r="AC754" s="49">
        <f t="shared" si="55"/>
        <v>16</v>
      </c>
      <c r="AD754" s="65">
        <v>0</v>
      </c>
      <c r="AE754" s="68">
        <v>0</v>
      </c>
      <c r="AF754" s="65">
        <v>0</v>
      </c>
      <c r="AG754" s="77" t="s">
        <v>89</v>
      </c>
      <c r="AH754" s="49">
        <f t="shared" si="56"/>
        <v>0</v>
      </c>
      <c r="AI754" s="65">
        <v>0</v>
      </c>
      <c r="AJ754" s="68">
        <v>0</v>
      </c>
      <c r="AK754" s="65" t="s">
        <v>89</v>
      </c>
      <c r="AL754" s="78" t="s">
        <v>89</v>
      </c>
      <c r="AM754" s="65">
        <v>0</v>
      </c>
      <c r="AN754" s="78" t="s">
        <v>89</v>
      </c>
      <c r="AO754" s="78" t="s">
        <v>89</v>
      </c>
      <c r="AP754" s="78" t="s">
        <v>89</v>
      </c>
      <c r="AQ754" s="49">
        <f t="shared" si="57"/>
        <v>0</v>
      </c>
      <c r="AR754" s="49">
        <f>+L754+AE754-AJ754</f>
        <v>30000000</v>
      </c>
      <c r="AS754" s="65" t="s">
        <v>90</v>
      </c>
      <c r="AT754" s="68">
        <v>0</v>
      </c>
      <c r="AU754" s="65" t="s">
        <v>90</v>
      </c>
      <c r="AV754" s="68">
        <v>0</v>
      </c>
      <c r="AW754" s="75" t="s">
        <v>89</v>
      </c>
      <c r="AX754" s="224">
        <v>0</v>
      </c>
      <c r="AY754" s="79">
        <f t="shared" si="58"/>
        <v>30000000</v>
      </c>
      <c r="AZ754" s="223">
        <f t="shared" si="59"/>
        <v>0</v>
      </c>
      <c r="BA754" s="74">
        <v>1</v>
      </c>
      <c r="BB754" s="75" t="s">
        <v>89</v>
      </c>
      <c r="BC754" s="65" t="s">
        <v>103</v>
      </c>
      <c r="BD754" s="400" t="s">
        <v>4474</v>
      </c>
      <c r="BE754" s="221" t="s">
        <v>87</v>
      </c>
      <c r="BF754" s="221" t="s">
        <v>87</v>
      </c>
    </row>
    <row r="755" spans="2:58" x14ac:dyDescent="0.25">
      <c r="B755" s="221">
        <v>2025</v>
      </c>
      <c r="C755" s="221">
        <v>891780111</v>
      </c>
      <c r="D755" s="221" t="s">
        <v>78</v>
      </c>
      <c r="E755" s="49" t="s">
        <v>4473</v>
      </c>
      <c r="F755" s="65" t="s">
        <v>4472</v>
      </c>
      <c r="G755" s="65">
        <v>0</v>
      </c>
      <c r="H755" s="65" t="s">
        <v>81</v>
      </c>
      <c r="I755" s="65" t="s">
        <v>3368</v>
      </c>
      <c r="J755" s="67" t="s">
        <v>83</v>
      </c>
      <c r="K755" s="66" t="s">
        <v>4471</v>
      </c>
      <c r="L755" s="68">
        <v>11361600</v>
      </c>
      <c r="M755" s="65" t="s">
        <v>85</v>
      </c>
      <c r="N755" s="66" t="s">
        <v>4470</v>
      </c>
      <c r="O755" s="66">
        <v>19614360</v>
      </c>
      <c r="P755" s="66">
        <v>1707</v>
      </c>
      <c r="Q755" s="70">
        <v>45870</v>
      </c>
      <c r="R755" s="66">
        <v>7490134800</v>
      </c>
      <c r="S755" s="70">
        <v>45884</v>
      </c>
      <c r="T755" s="68">
        <v>11361600</v>
      </c>
      <c r="U755" s="68">
        <v>28285</v>
      </c>
      <c r="V755" s="65" t="s">
        <v>87</v>
      </c>
      <c r="W755" s="68">
        <v>1082939683</v>
      </c>
      <c r="X755" s="67" t="s">
        <v>3365</v>
      </c>
      <c r="Y755" s="70">
        <v>45883</v>
      </c>
      <c r="Z755" s="70">
        <v>45884</v>
      </c>
      <c r="AA755" s="70" t="s">
        <v>89</v>
      </c>
      <c r="AB755" s="70">
        <v>45991</v>
      </c>
      <c r="AC755" s="49">
        <f t="shared" si="55"/>
        <v>107</v>
      </c>
      <c r="AD755" s="65">
        <v>0</v>
      </c>
      <c r="AE755" s="68">
        <v>0</v>
      </c>
      <c r="AF755" s="65">
        <v>0</v>
      </c>
      <c r="AG755" s="77" t="s">
        <v>89</v>
      </c>
      <c r="AH755" s="49">
        <f t="shared" si="56"/>
        <v>0</v>
      </c>
      <c r="AI755" s="65">
        <v>0</v>
      </c>
      <c r="AJ755" s="68">
        <v>0</v>
      </c>
      <c r="AK755" s="65" t="s">
        <v>89</v>
      </c>
      <c r="AL755" s="78" t="s">
        <v>89</v>
      </c>
      <c r="AM755" s="65">
        <v>0</v>
      </c>
      <c r="AN755" s="78" t="s">
        <v>89</v>
      </c>
      <c r="AO755" s="78" t="s">
        <v>89</v>
      </c>
      <c r="AP755" s="78" t="s">
        <v>89</v>
      </c>
      <c r="AQ755" s="49">
        <f t="shared" si="57"/>
        <v>0</v>
      </c>
      <c r="AR755" s="49">
        <f>+L755+AE755-AJ755</f>
        <v>11361600</v>
      </c>
      <c r="AS755" s="65" t="s">
        <v>90</v>
      </c>
      <c r="AT755" s="68">
        <v>0</v>
      </c>
      <c r="AU755" s="65" t="s">
        <v>90</v>
      </c>
      <c r="AV755" s="68">
        <v>0</v>
      </c>
      <c r="AW755" s="75" t="s">
        <v>89</v>
      </c>
      <c r="AX755" s="224">
        <v>0</v>
      </c>
      <c r="AY755" s="79">
        <f t="shared" si="58"/>
        <v>11361600</v>
      </c>
      <c r="AZ755" s="223">
        <f t="shared" si="59"/>
        <v>0</v>
      </c>
      <c r="BA755" s="74">
        <v>0</v>
      </c>
      <c r="BB755" s="75" t="s">
        <v>89</v>
      </c>
      <c r="BC755" s="65" t="s">
        <v>108</v>
      </c>
      <c r="BD755" s="400" t="s">
        <v>4469</v>
      </c>
      <c r="BE755" s="221" t="s">
        <v>87</v>
      </c>
      <c r="BF755" s="221" t="s">
        <v>87</v>
      </c>
    </row>
    <row r="756" spans="2:58" x14ac:dyDescent="0.25">
      <c r="B756" s="221">
        <v>2025</v>
      </c>
      <c r="C756" s="221">
        <v>891780111</v>
      </c>
      <c r="D756" s="221" t="s">
        <v>78</v>
      </c>
      <c r="E756" s="49" t="s">
        <v>4468</v>
      </c>
      <c r="F756" s="65" t="s">
        <v>4467</v>
      </c>
      <c r="G756" s="65">
        <v>0</v>
      </c>
      <c r="H756" s="65" t="s">
        <v>81</v>
      </c>
      <c r="I756" s="65" t="s">
        <v>3368</v>
      </c>
      <c r="J756" s="67" t="s">
        <v>83</v>
      </c>
      <c r="K756" s="66" t="s">
        <v>4466</v>
      </c>
      <c r="L756" s="68">
        <v>11361600</v>
      </c>
      <c r="M756" s="65" t="s">
        <v>85</v>
      </c>
      <c r="N756" s="66" t="s">
        <v>4465</v>
      </c>
      <c r="O756" s="66">
        <v>1048217670</v>
      </c>
      <c r="P756" s="66">
        <v>1707</v>
      </c>
      <c r="Q756" s="70">
        <v>45870</v>
      </c>
      <c r="R756" s="66">
        <v>7490134800</v>
      </c>
      <c r="S756" s="70">
        <v>45884</v>
      </c>
      <c r="T756" s="68">
        <v>11361600</v>
      </c>
      <c r="U756" s="68">
        <v>28284</v>
      </c>
      <c r="V756" s="65" t="s">
        <v>87</v>
      </c>
      <c r="W756" s="68">
        <v>1082939683</v>
      </c>
      <c r="X756" s="67" t="s">
        <v>3365</v>
      </c>
      <c r="Y756" s="70">
        <v>45883</v>
      </c>
      <c r="Z756" s="70">
        <v>45884</v>
      </c>
      <c r="AA756" s="70" t="s">
        <v>89</v>
      </c>
      <c r="AB756" s="70">
        <v>45991</v>
      </c>
      <c r="AC756" s="49">
        <f t="shared" si="55"/>
        <v>107</v>
      </c>
      <c r="AD756" s="65">
        <v>0</v>
      </c>
      <c r="AE756" s="68">
        <v>0</v>
      </c>
      <c r="AF756" s="65">
        <v>0</v>
      </c>
      <c r="AG756" s="77" t="s">
        <v>89</v>
      </c>
      <c r="AH756" s="49">
        <f t="shared" si="56"/>
        <v>0</v>
      </c>
      <c r="AI756" s="65">
        <v>0</v>
      </c>
      <c r="AJ756" s="68">
        <v>0</v>
      </c>
      <c r="AK756" s="65" t="s">
        <v>89</v>
      </c>
      <c r="AL756" s="78" t="s">
        <v>89</v>
      </c>
      <c r="AM756" s="65">
        <v>0</v>
      </c>
      <c r="AN756" s="78" t="s">
        <v>89</v>
      </c>
      <c r="AO756" s="78" t="s">
        <v>89</v>
      </c>
      <c r="AP756" s="78" t="s">
        <v>89</v>
      </c>
      <c r="AQ756" s="49">
        <f t="shared" si="57"/>
        <v>0</v>
      </c>
      <c r="AR756" s="49">
        <f>+L756+AE756-AJ756</f>
        <v>11361600</v>
      </c>
      <c r="AS756" s="65" t="s">
        <v>90</v>
      </c>
      <c r="AT756" s="68">
        <v>0</v>
      </c>
      <c r="AU756" s="65" t="s">
        <v>90</v>
      </c>
      <c r="AV756" s="68">
        <v>0</v>
      </c>
      <c r="AW756" s="75" t="s">
        <v>89</v>
      </c>
      <c r="AX756" s="224">
        <v>0</v>
      </c>
      <c r="AY756" s="79">
        <f t="shared" si="58"/>
        <v>11361600</v>
      </c>
      <c r="AZ756" s="223">
        <f t="shared" si="59"/>
        <v>0</v>
      </c>
      <c r="BA756" s="74">
        <v>0</v>
      </c>
      <c r="BB756" s="75" t="s">
        <v>89</v>
      </c>
      <c r="BC756" s="65" t="s">
        <v>108</v>
      </c>
      <c r="BD756" s="400" t="s">
        <v>4464</v>
      </c>
      <c r="BE756" s="221" t="s">
        <v>87</v>
      </c>
      <c r="BF756" s="221" t="s">
        <v>87</v>
      </c>
    </row>
    <row r="757" spans="2:58" x14ac:dyDescent="0.25">
      <c r="B757" s="221">
        <v>2025</v>
      </c>
      <c r="C757" s="221">
        <v>891780111</v>
      </c>
      <c r="D757" s="221" t="s">
        <v>78</v>
      </c>
      <c r="E757" s="49" t="s">
        <v>4463</v>
      </c>
      <c r="F757" s="65" t="s">
        <v>4462</v>
      </c>
      <c r="G757" s="65">
        <v>0</v>
      </c>
      <c r="H757" s="65" t="s">
        <v>81</v>
      </c>
      <c r="I757" s="65" t="s">
        <v>3368</v>
      </c>
      <c r="J757" s="67" t="s">
        <v>83</v>
      </c>
      <c r="K757" s="66" t="s">
        <v>4182</v>
      </c>
      <c r="L757" s="68">
        <v>11361600</v>
      </c>
      <c r="M757" s="65" t="s">
        <v>85</v>
      </c>
      <c r="N757" s="66" t="s">
        <v>4461</v>
      </c>
      <c r="O757" s="66">
        <v>1128169650</v>
      </c>
      <c r="P757" s="66">
        <v>1707</v>
      </c>
      <c r="Q757" s="70">
        <v>45870</v>
      </c>
      <c r="R757" s="66">
        <v>7490134800</v>
      </c>
      <c r="S757" s="70">
        <v>45884</v>
      </c>
      <c r="T757" s="68">
        <v>11361600</v>
      </c>
      <c r="U757" s="68">
        <v>28283</v>
      </c>
      <c r="V757" s="65" t="s">
        <v>87</v>
      </c>
      <c r="W757" s="68">
        <v>1082939683</v>
      </c>
      <c r="X757" s="67" t="s">
        <v>3365</v>
      </c>
      <c r="Y757" s="70">
        <v>45883</v>
      </c>
      <c r="Z757" s="70">
        <v>45884</v>
      </c>
      <c r="AA757" s="70" t="s">
        <v>89</v>
      </c>
      <c r="AB757" s="70">
        <v>45991</v>
      </c>
      <c r="AC757" s="49">
        <f t="shared" si="55"/>
        <v>107</v>
      </c>
      <c r="AD757" s="65">
        <v>0</v>
      </c>
      <c r="AE757" s="68">
        <v>0</v>
      </c>
      <c r="AF757" s="65">
        <v>0</v>
      </c>
      <c r="AG757" s="77" t="s">
        <v>89</v>
      </c>
      <c r="AH757" s="49">
        <f t="shared" si="56"/>
        <v>0</v>
      </c>
      <c r="AI757" s="65">
        <v>0</v>
      </c>
      <c r="AJ757" s="68">
        <v>0</v>
      </c>
      <c r="AK757" s="65" t="s">
        <v>89</v>
      </c>
      <c r="AL757" s="78" t="s">
        <v>89</v>
      </c>
      <c r="AM757" s="65">
        <v>0</v>
      </c>
      <c r="AN757" s="78" t="s">
        <v>89</v>
      </c>
      <c r="AO757" s="78" t="s">
        <v>89</v>
      </c>
      <c r="AP757" s="78" t="s">
        <v>89</v>
      </c>
      <c r="AQ757" s="49">
        <f t="shared" si="57"/>
        <v>0</v>
      </c>
      <c r="AR757" s="49">
        <f>+L757+AE757-AJ757</f>
        <v>11361600</v>
      </c>
      <c r="AS757" s="65" t="s">
        <v>90</v>
      </c>
      <c r="AT757" s="68">
        <v>0</v>
      </c>
      <c r="AU757" s="65" t="s">
        <v>90</v>
      </c>
      <c r="AV757" s="68">
        <v>0</v>
      </c>
      <c r="AW757" s="75" t="s">
        <v>89</v>
      </c>
      <c r="AX757" s="224">
        <v>0</v>
      </c>
      <c r="AY757" s="79">
        <f t="shared" si="58"/>
        <v>11361600</v>
      </c>
      <c r="AZ757" s="223">
        <f t="shared" si="59"/>
        <v>0</v>
      </c>
      <c r="BA757" s="74">
        <v>0</v>
      </c>
      <c r="BB757" s="75" t="s">
        <v>89</v>
      </c>
      <c r="BC757" s="65" t="s">
        <v>108</v>
      </c>
      <c r="BD757" s="400" t="s">
        <v>4460</v>
      </c>
      <c r="BE757" s="221" t="s">
        <v>87</v>
      </c>
      <c r="BF757" s="221" t="s">
        <v>87</v>
      </c>
    </row>
    <row r="758" spans="2:58" x14ac:dyDescent="0.25">
      <c r="B758" s="221">
        <v>2025</v>
      </c>
      <c r="C758" s="221">
        <v>891780111</v>
      </c>
      <c r="D758" s="221" t="s">
        <v>78</v>
      </c>
      <c r="E758" s="49" t="s">
        <v>4459</v>
      </c>
      <c r="F758" s="65" t="s">
        <v>4458</v>
      </c>
      <c r="G758" s="65">
        <v>0</v>
      </c>
      <c r="H758" s="65" t="s">
        <v>81</v>
      </c>
      <c r="I758" s="65" t="s">
        <v>3368</v>
      </c>
      <c r="J758" s="67" t="s">
        <v>83</v>
      </c>
      <c r="K758" s="66" t="s">
        <v>4182</v>
      </c>
      <c r="L758" s="68">
        <v>11361600</v>
      </c>
      <c r="M758" s="65" t="s">
        <v>85</v>
      </c>
      <c r="N758" s="66" t="s">
        <v>4457</v>
      </c>
      <c r="O758" s="66">
        <v>1082909734</v>
      </c>
      <c r="P758" s="66">
        <v>1707</v>
      </c>
      <c r="Q758" s="70">
        <v>45870</v>
      </c>
      <c r="R758" s="66">
        <v>7490134800</v>
      </c>
      <c r="S758" s="70">
        <v>45889</v>
      </c>
      <c r="T758" s="68">
        <v>11361600</v>
      </c>
      <c r="U758" s="68">
        <v>28439</v>
      </c>
      <c r="V758" s="65" t="s">
        <v>87</v>
      </c>
      <c r="W758" s="68">
        <v>1082939683</v>
      </c>
      <c r="X758" s="67" t="s">
        <v>3365</v>
      </c>
      <c r="Y758" s="70">
        <v>45883</v>
      </c>
      <c r="Z758" s="70">
        <v>45889</v>
      </c>
      <c r="AA758" s="70" t="s">
        <v>89</v>
      </c>
      <c r="AB758" s="70">
        <v>45991</v>
      </c>
      <c r="AC758" s="49">
        <f t="shared" si="55"/>
        <v>102</v>
      </c>
      <c r="AD758" s="65">
        <v>0</v>
      </c>
      <c r="AE758" s="68">
        <v>0</v>
      </c>
      <c r="AF758" s="65">
        <v>0</v>
      </c>
      <c r="AG758" s="77" t="s">
        <v>89</v>
      </c>
      <c r="AH758" s="49">
        <f t="shared" si="56"/>
        <v>0</v>
      </c>
      <c r="AI758" s="65">
        <v>0</v>
      </c>
      <c r="AJ758" s="68">
        <v>0</v>
      </c>
      <c r="AK758" s="65" t="s">
        <v>89</v>
      </c>
      <c r="AL758" s="78" t="s">
        <v>89</v>
      </c>
      <c r="AM758" s="65">
        <v>0</v>
      </c>
      <c r="AN758" s="78" t="s">
        <v>89</v>
      </c>
      <c r="AO758" s="78" t="s">
        <v>89</v>
      </c>
      <c r="AP758" s="78" t="s">
        <v>89</v>
      </c>
      <c r="AQ758" s="49">
        <f t="shared" si="57"/>
        <v>0</v>
      </c>
      <c r="AR758" s="49">
        <f>+L758+AE758-AJ758</f>
        <v>11361600</v>
      </c>
      <c r="AS758" s="65" t="s">
        <v>90</v>
      </c>
      <c r="AT758" s="68">
        <v>0</v>
      </c>
      <c r="AU758" s="65" t="s">
        <v>90</v>
      </c>
      <c r="AV758" s="68">
        <v>0</v>
      </c>
      <c r="AW758" s="75" t="s">
        <v>89</v>
      </c>
      <c r="AX758" s="224">
        <v>0</v>
      </c>
      <c r="AY758" s="79">
        <f t="shared" si="58"/>
        <v>11361600</v>
      </c>
      <c r="AZ758" s="223">
        <f t="shared" si="59"/>
        <v>0</v>
      </c>
      <c r="BA758" s="74">
        <v>0</v>
      </c>
      <c r="BB758" s="75" t="s">
        <v>89</v>
      </c>
      <c r="BC758" s="65" t="s">
        <v>108</v>
      </c>
      <c r="BD758" s="400" t="s">
        <v>4456</v>
      </c>
      <c r="BE758" s="221" t="s">
        <v>87</v>
      </c>
      <c r="BF758" s="221" t="s">
        <v>87</v>
      </c>
    </row>
    <row r="759" spans="2:58" x14ac:dyDescent="0.25">
      <c r="B759" s="221">
        <v>2025</v>
      </c>
      <c r="C759" s="221">
        <v>891780111</v>
      </c>
      <c r="D759" s="221" t="s">
        <v>78</v>
      </c>
      <c r="E759" s="49" t="s">
        <v>4455</v>
      </c>
      <c r="F759" s="65" t="s">
        <v>4454</v>
      </c>
      <c r="G759" s="65">
        <v>0</v>
      </c>
      <c r="H759" s="65" t="s">
        <v>81</v>
      </c>
      <c r="I759" s="65" t="s">
        <v>3368</v>
      </c>
      <c r="J759" s="67" t="s">
        <v>83</v>
      </c>
      <c r="K759" s="66" t="s">
        <v>4182</v>
      </c>
      <c r="L759" s="68">
        <v>11361600</v>
      </c>
      <c r="M759" s="65" t="s">
        <v>85</v>
      </c>
      <c r="N759" s="66" t="s">
        <v>4453</v>
      </c>
      <c r="O759" s="66">
        <v>19618519</v>
      </c>
      <c r="P759" s="66">
        <v>1707</v>
      </c>
      <c r="Q759" s="70">
        <v>45870</v>
      </c>
      <c r="R759" s="66">
        <v>7490134800</v>
      </c>
      <c r="S759" s="70">
        <v>45884</v>
      </c>
      <c r="T759" s="68">
        <v>11361600</v>
      </c>
      <c r="U759" s="68">
        <v>28282</v>
      </c>
      <c r="V759" s="65" t="s">
        <v>87</v>
      </c>
      <c r="W759" s="68">
        <v>1082939683</v>
      </c>
      <c r="X759" s="67" t="s">
        <v>3365</v>
      </c>
      <c r="Y759" s="70">
        <v>45883</v>
      </c>
      <c r="Z759" s="70">
        <v>45884</v>
      </c>
      <c r="AA759" s="70" t="s">
        <v>89</v>
      </c>
      <c r="AB759" s="70">
        <v>45991</v>
      </c>
      <c r="AC759" s="49">
        <f t="shared" si="55"/>
        <v>107</v>
      </c>
      <c r="AD759" s="65">
        <v>0</v>
      </c>
      <c r="AE759" s="68">
        <v>0</v>
      </c>
      <c r="AF759" s="65">
        <v>0</v>
      </c>
      <c r="AG759" s="77" t="s">
        <v>89</v>
      </c>
      <c r="AH759" s="49">
        <f t="shared" si="56"/>
        <v>0</v>
      </c>
      <c r="AI759" s="65">
        <v>0</v>
      </c>
      <c r="AJ759" s="68">
        <v>0</v>
      </c>
      <c r="AK759" s="65" t="s">
        <v>89</v>
      </c>
      <c r="AL759" s="78" t="s">
        <v>89</v>
      </c>
      <c r="AM759" s="65">
        <v>0</v>
      </c>
      <c r="AN759" s="78" t="s">
        <v>89</v>
      </c>
      <c r="AO759" s="78" t="s">
        <v>89</v>
      </c>
      <c r="AP759" s="78" t="s">
        <v>89</v>
      </c>
      <c r="AQ759" s="49">
        <f t="shared" si="57"/>
        <v>0</v>
      </c>
      <c r="AR759" s="49">
        <f>+L759+AE759-AJ759</f>
        <v>11361600</v>
      </c>
      <c r="AS759" s="65" t="s">
        <v>90</v>
      </c>
      <c r="AT759" s="68">
        <v>0</v>
      </c>
      <c r="AU759" s="65" t="s">
        <v>90</v>
      </c>
      <c r="AV759" s="68">
        <v>0</v>
      </c>
      <c r="AW759" s="75" t="s">
        <v>89</v>
      </c>
      <c r="AX759" s="224">
        <v>0</v>
      </c>
      <c r="AY759" s="79">
        <f t="shared" si="58"/>
        <v>11361600</v>
      </c>
      <c r="AZ759" s="223">
        <f t="shared" si="59"/>
        <v>0</v>
      </c>
      <c r="BA759" s="74">
        <v>0</v>
      </c>
      <c r="BB759" s="75" t="s">
        <v>89</v>
      </c>
      <c r="BC759" s="65" t="s">
        <v>108</v>
      </c>
      <c r="BD759" s="400" t="s">
        <v>4452</v>
      </c>
      <c r="BE759" s="221" t="s">
        <v>87</v>
      </c>
      <c r="BF759" s="221" t="s">
        <v>87</v>
      </c>
    </row>
    <row r="760" spans="2:58" x14ac:dyDescent="0.25">
      <c r="B760" s="221">
        <v>2025</v>
      </c>
      <c r="C760" s="221">
        <v>891780111</v>
      </c>
      <c r="D760" s="221" t="s">
        <v>78</v>
      </c>
      <c r="E760" s="49" t="s">
        <v>4451</v>
      </c>
      <c r="F760" s="65" t="s">
        <v>4450</v>
      </c>
      <c r="G760" s="65">
        <v>0</v>
      </c>
      <c r="H760" s="65" t="s">
        <v>81</v>
      </c>
      <c r="I760" s="65" t="s">
        <v>3368</v>
      </c>
      <c r="J760" s="67" t="s">
        <v>83</v>
      </c>
      <c r="K760" s="66" t="s">
        <v>4182</v>
      </c>
      <c r="L760" s="68">
        <v>11361600</v>
      </c>
      <c r="M760" s="65" t="s">
        <v>85</v>
      </c>
      <c r="N760" s="66" t="s">
        <v>4449</v>
      </c>
      <c r="O760" s="66">
        <v>72051184</v>
      </c>
      <c r="P760" s="66">
        <v>1707</v>
      </c>
      <c r="Q760" s="70">
        <v>45870</v>
      </c>
      <c r="R760" s="66">
        <v>7490134800</v>
      </c>
      <c r="S760" s="70">
        <v>45884</v>
      </c>
      <c r="T760" s="68">
        <v>11361600</v>
      </c>
      <c r="U760" s="68">
        <v>28281</v>
      </c>
      <c r="V760" s="65" t="s">
        <v>87</v>
      </c>
      <c r="W760" s="68">
        <v>1082939683</v>
      </c>
      <c r="X760" s="67" t="s">
        <v>3365</v>
      </c>
      <c r="Y760" s="70">
        <v>45883</v>
      </c>
      <c r="Z760" s="70">
        <v>45884</v>
      </c>
      <c r="AA760" s="70" t="s">
        <v>89</v>
      </c>
      <c r="AB760" s="70">
        <v>45991</v>
      </c>
      <c r="AC760" s="49">
        <f t="shared" si="55"/>
        <v>107</v>
      </c>
      <c r="AD760" s="65">
        <v>0</v>
      </c>
      <c r="AE760" s="68">
        <v>0</v>
      </c>
      <c r="AF760" s="65">
        <v>0</v>
      </c>
      <c r="AG760" s="77" t="s">
        <v>89</v>
      </c>
      <c r="AH760" s="49">
        <f t="shared" si="56"/>
        <v>0</v>
      </c>
      <c r="AI760" s="65">
        <v>0</v>
      </c>
      <c r="AJ760" s="68">
        <v>0</v>
      </c>
      <c r="AK760" s="65" t="s">
        <v>89</v>
      </c>
      <c r="AL760" s="78" t="s">
        <v>89</v>
      </c>
      <c r="AM760" s="65">
        <v>0</v>
      </c>
      <c r="AN760" s="78" t="s">
        <v>89</v>
      </c>
      <c r="AO760" s="78" t="s">
        <v>89</v>
      </c>
      <c r="AP760" s="78" t="s">
        <v>89</v>
      </c>
      <c r="AQ760" s="49">
        <f t="shared" si="57"/>
        <v>0</v>
      </c>
      <c r="AR760" s="49">
        <f>+L760+AE760-AJ760</f>
        <v>11361600</v>
      </c>
      <c r="AS760" s="65" t="s">
        <v>90</v>
      </c>
      <c r="AT760" s="68">
        <v>0</v>
      </c>
      <c r="AU760" s="65" t="s">
        <v>90</v>
      </c>
      <c r="AV760" s="68">
        <v>0</v>
      </c>
      <c r="AW760" s="75" t="s">
        <v>89</v>
      </c>
      <c r="AX760" s="224">
        <v>0</v>
      </c>
      <c r="AY760" s="79">
        <f t="shared" si="58"/>
        <v>11361600</v>
      </c>
      <c r="AZ760" s="223">
        <f t="shared" si="59"/>
        <v>0</v>
      </c>
      <c r="BA760" s="74">
        <v>0</v>
      </c>
      <c r="BB760" s="75" t="s">
        <v>89</v>
      </c>
      <c r="BC760" s="65" t="s">
        <v>108</v>
      </c>
      <c r="BD760" s="400" t="s">
        <v>4448</v>
      </c>
      <c r="BE760" s="221" t="s">
        <v>87</v>
      </c>
      <c r="BF760" s="221" t="s">
        <v>87</v>
      </c>
    </row>
    <row r="761" spans="2:58" x14ac:dyDescent="0.25">
      <c r="B761" s="221">
        <v>2025</v>
      </c>
      <c r="C761" s="221">
        <v>891780111</v>
      </c>
      <c r="D761" s="221" t="s">
        <v>78</v>
      </c>
      <c r="E761" s="49" t="s">
        <v>4447</v>
      </c>
      <c r="F761" s="65" t="s">
        <v>4446</v>
      </c>
      <c r="G761" s="65">
        <v>0</v>
      </c>
      <c r="H761" s="65" t="s">
        <v>81</v>
      </c>
      <c r="I761" s="65" t="s">
        <v>3368</v>
      </c>
      <c r="J761" s="67" t="s">
        <v>83</v>
      </c>
      <c r="K761" s="66" t="s">
        <v>4445</v>
      </c>
      <c r="L761" s="68">
        <v>11361600</v>
      </c>
      <c r="M761" s="65" t="s">
        <v>85</v>
      </c>
      <c r="N761" s="66" t="s">
        <v>4444</v>
      </c>
      <c r="O761" s="66">
        <v>1216977437</v>
      </c>
      <c r="P761" s="66">
        <v>1707</v>
      </c>
      <c r="Q761" s="70">
        <v>45870</v>
      </c>
      <c r="R761" s="66">
        <v>7490134800</v>
      </c>
      <c r="S761" s="70">
        <v>45884</v>
      </c>
      <c r="T761" s="68">
        <v>11361600</v>
      </c>
      <c r="U761" s="68">
        <v>28280</v>
      </c>
      <c r="V761" s="65" t="s">
        <v>87</v>
      </c>
      <c r="W761" s="68">
        <v>1082939683</v>
      </c>
      <c r="X761" s="67" t="s">
        <v>3365</v>
      </c>
      <c r="Y761" s="70">
        <v>45883</v>
      </c>
      <c r="Z761" s="70">
        <v>45884</v>
      </c>
      <c r="AA761" s="70" t="s">
        <v>89</v>
      </c>
      <c r="AB761" s="70">
        <v>45991</v>
      </c>
      <c r="AC761" s="49">
        <f t="shared" si="55"/>
        <v>107</v>
      </c>
      <c r="AD761" s="65">
        <v>0</v>
      </c>
      <c r="AE761" s="68">
        <v>0</v>
      </c>
      <c r="AF761" s="65">
        <v>0</v>
      </c>
      <c r="AG761" s="77" t="s">
        <v>89</v>
      </c>
      <c r="AH761" s="49">
        <f t="shared" si="56"/>
        <v>0</v>
      </c>
      <c r="AI761" s="65">
        <v>0</v>
      </c>
      <c r="AJ761" s="68">
        <v>0</v>
      </c>
      <c r="AK761" s="65" t="s">
        <v>89</v>
      </c>
      <c r="AL761" s="78" t="s">
        <v>89</v>
      </c>
      <c r="AM761" s="65">
        <v>0</v>
      </c>
      <c r="AN761" s="78" t="s">
        <v>89</v>
      </c>
      <c r="AO761" s="78" t="s">
        <v>89</v>
      </c>
      <c r="AP761" s="78" t="s">
        <v>89</v>
      </c>
      <c r="AQ761" s="49">
        <f t="shared" si="57"/>
        <v>0</v>
      </c>
      <c r="AR761" s="49">
        <f>+L761+AE761-AJ761</f>
        <v>11361600</v>
      </c>
      <c r="AS761" s="65" t="s">
        <v>90</v>
      </c>
      <c r="AT761" s="68">
        <v>0</v>
      </c>
      <c r="AU761" s="65" t="s">
        <v>90</v>
      </c>
      <c r="AV761" s="68">
        <v>0</v>
      </c>
      <c r="AW761" s="75" t="s">
        <v>89</v>
      </c>
      <c r="AX761" s="224">
        <v>0</v>
      </c>
      <c r="AY761" s="79">
        <f t="shared" si="58"/>
        <v>11361600</v>
      </c>
      <c r="AZ761" s="223">
        <f t="shared" si="59"/>
        <v>0</v>
      </c>
      <c r="BA761" s="74">
        <v>0</v>
      </c>
      <c r="BB761" s="75" t="s">
        <v>89</v>
      </c>
      <c r="BC761" s="65" t="s">
        <v>108</v>
      </c>
      <c r="BD761" s="400" t="s">
        <v>4443</v>
      </c>
      <c r="BE761" s="221" t="s">
        <v>87</v>
      </c>
      <c r="BF761" s="221" t="s">
        <v>87</v>
      </c>
    </row>
    <row r="762" spans="2:58" x14ac:dyDescent="0.25">
      <c r="B762" s="221">
        <v>2025</v>
      </c>
      <c r="C762" s="221">
        <v>891780111</v>
      </c>
      <c r="D762" s="221" t="s">
        <v>78</v>
      </c>
      <c r="E762" s="49" t="s">
        <v>4442</v>
      </c>
      <c r="F762" s="65" t="s">
        <v>4441</v>
      </c>
      <c r="G762" s="65">
        <v>0</v>
      </c>
      <c r="H762" s="65" t="s">
        <v>81</v>
      </c>
      <c r="I762" s="65" t="s">
        <v>3368</v>
      </c>
      <c r="J762" s="67" t="s">
        <v>83</v>
      </c>
      <c r="K762" s="66" t="s">
        <v>4182</v>
      </c>
      <c r="L762" s="68">
        <v>11361600</v>
      </c>
      <c r="M762" s="65" t="s">
        <v>85</v>
      </c>
      <c r="N762" s="66" t="s">
        <v>4440</v>
      </c>
      <c r="O762" s="66">
        <v>1051676982</v>
      </c>
      <c r="P762" s="66">
        <v>1707</v>
      </c>
      <c r="Q762" s="70">
        <v>45870</v>
      </c>
      <c r="R762" s="66">
        <v>7490134800</v>
      </c>
      <c r="S762" s="70">
        <v>45884</v>
      </c>
      <c r="T762" s="68">
        <v>11361600</v>
      </c>
      <c r="U762" s="68">
        <v>28243</v>
      </c>
      <c r="V762" s="65" t="s">
        <v>87</v>
      </c>
      <c r="W762" s="68">
        <v>1082939683</v>
      </c>
      <c r="X762" s="67" t="s">
        <v>3365</v>
      </c>
      <c r="Y762" s="70">
        <v>45883</v>
      </c>
      <c r="Z762" s="70">
        <v>45884</v>
      </c>
      <c r="AA762" s="70" t="s">
        <v>89</v>
      </c>
      <c r="AB762" s="70">
        <v>45991</v>
      </c>
      <c r="AC762" s="49">
        <f t="shared" si="55"/>
        <v>107</v>
      </c>
      <c r="AD762" s="65">
        <v>0</v>
      </c>
      <c r="AE762" s="68">
        <v>0</v>
      </c>
      <c r="AF762" s="65">
        <v>0</v>
      </c>
      <c r="AG762" s="77" t="s">
        <v>89</v>
      </c>
      <c r="AH762" s="49">
        <f t="shared" si="56"/>
        <v>0</v>
      </c>
      <c r="AI762" s="65">
        <v>0</v>
      </c>
      <c r="AJ762" s="68">
        <v>0</v>
      </c>
      <c r="AK762" s="65" t="s">
        <v>89</v>
      </c>
      <c r="AL762" s="78" t="s">
        <v>89</v>
      </c>
      <c r="AM762" s="65">
        <v>0</v>
      </c>
      <c r="AN762" s="78" t="s">
        <v>89</v>
      </c>
      <c r="AO762" s="78" t="s">
        <v>89</v>
      </c>
      <c r="AP762" s="78" t="s">
        <v>89</v>
      </c>
      <c r="AQ762" s="49">
        <f t="shared" si="57"/>
        <v>0</v>
      </c>
      <c r="AR762" s="49">
        <f>+L762+AE762-AJ762</f>
        <v>11361600</v>
      </c>
      <c r="AS762" s="65" t="s">
        <v>90</v>
      </c>
      <c r="AT762" s="68">
        <v>0</v>
      </c>
      <c r="AU762" s="65" t="s">
        <v>90</v>
      </c>
      <c r="AV762" s="68">
        <v>0</v>
      </c>
      <c r="AW762" s="75" t="s">
        <v>89</v>
      </c>
      <c r="AX762" s="224">
        <v>0</v>
      </c>
      <c r="AY762" s="79">
        <f t="shared" si="58"/>
        <v>11361600</v>
      </c>
      <c r="AZ762" s="223">
        <f t="shared" si="59"/>
        <v>0</v>
      </c>
      <c r="BA762" s="74">
        <v>0</v>
      </c>
      <c r="BB762" s="75" t="s">
        <v>89</v>
      </c>
      <c r="BC762" s="65" t="s">
        <v>108</v>
      </c>
      <c r="BD762" s="400" t="s">
        <v>4439</v>
      </c>
      <c r="BE762" s="221" t="s">
        <v>87</v>
      </c>
      <c r="BF762" s="221" t="s">
        <v>87</v>
      </c>
    </row>
    <row r="763" spans="2:58" x14ac:dyDescent="0.25">
      <c r="B763" s="221">
        <v>2025</v>
      </c>
      <c r="C763" s="221">
        <v>891780111</v>
      </c>
      <c r="D763" s="221" t="s">
        <v>78</v>
      </c>
      <c r="E763" s="49" t="s">
        <v>4438</v>
      </c>
      <c r="F763" s="65" t="s">
        <v>4437</v>
      </c>
      <c r="G763" s="65">
        <v>0</v>
      </c>
      <c r="H763" s="65" t="s">
        <v>81</v>
      </c>
      <c r="I763" s="65" t="s">
        <v>3368</v>
      </c>
      <c r="J763" s="67" t="s">
        <v>83</v>
      </c>
      <c r="K763" s="66" t="s">
        <v>4436</v>
      </c>
      <c r="L763" s="68">
        <v>36500000</v>
      </c>
      <c r="M763" s="65" t="s">
        <v>85</v>
      </c>
      <c r="N763" s="66" t="s">
        <v>4435</v>
      </c>
      <c r="O763" s="66">
        <v>1082844310</v>
      </c>
      <c r="P763" s="66">
        <v>1698</v>
      </c>
      <c r="Q763" s="70">
        <v>45866</v>
      </c>
      <c r="R763" s="66">
        <v>219000000</v>
      </c>
      <c r="S763" s="70">
        <v>45884</v>
      </c>
      <c r="T763" s="68">
        <v>36500000</v>
      </c>
      <c r="U763" s="68">
        <v>28241</v>
      </c>
      <c r="V763" s="65" t="s">
        <v>87</v>
      </c>
      <c r="W763" s="68">
        <v>85155333</v>
      </c>
      <c r="X763" s="67" t="s">
        <v>3595</v>
      </c>
      <c r="Y763" s="70">
        <v>45884</v>
      </c>
      <c r="Z763" s="70">
        <v>45884</v>
      </c>
      <c r="AA763" s="70" t="s">
        <v>89</v>
      </c>
      <c r="AB763" s="70">
        <v>46011</v>
      </c>
      <c r="AC763" s="49">
        <f t="shared" si="55"/>
        <v>127</v>
      </c>
      <c r="AD763" s="65">
        <v>0</v>
      </c>
      <c r="AE763" s="68">
        <v>0</v>
      </c>
      <c r="AF763" s="65">
        <v>0</v>
      </c>
      <c r="AG763" s="77" t="s">
        <v>89</v>
      </c>
      <c r="AH763" s="49">
        <f t="shared" si="56"/>
        <v>0</v>
      </c>
      <c r="AI763" s="65">
        <v>0</v>
      </c>
      <c r="AJ763" s="68">
        <v>0</v>
      </c>
      <c r="AK763" s="65" t="s">
        <v>89</v>
      </c>
      <c r="AL763" s="78" t="s">
        <v>89</v>
      </c>
      <c r="AM763" s="65">
        <v>0</v>
      </c>
      <c r="AN763" s="78" t="s">
        <v>89</v>
      </c>
      <c r="AO763" s="78" t="s">
        <v>89</v>
      </c>
      <c r="AP763" s="78" t="s">
        <v>89</v>
      </c>
      <c r="AQ763" s="49">
        <f t="shared" si="57"/>
        <v>0</v>
      </c>
      <c r="AR763" s="49">
        <f>+L763+AE763-AJ763</f>
        <v>36500000</v>
      </c>
      <c r="AS763" s="65" t="s">
        <v>90</v>
      </c>
      <c r="AT763" s="68">
        <v>0</v>
      </c>
      <c r="AU763" s="65" t="s">
        <v>90</v>
      </c>
      <c r="AV763" s="68">
        <v>0</v>
      </c>
      <c r="AW763" s="75" t="s">
        <v>89</v>
      </c>
      <c r="AX763" s="224">
        <v>0</v>
      </c>
      <c r="AY763" s="79">
        <f t="shared" si="58"/>
        <v>36500000</v>
      </c>
      <c r="AZ763" s="223">
        <f t="shared" si="59"/>
        <v>0</v>
      </c>
      <c r="BA763" s="74">
        <v>0</v>
      </c>
      <c r="BB763" s="75" t="s">
        <v>89</v>
      </c>
      <c r="BC763" s="65" t="s">
        <v>108</v>
      </c>
      <c r="BD763" s="400" t="s">
        <v>4434</v>
      </c>
      <c r="BE763" s="221" t="s">
        <v>87</v>
      </c>
      <c r="BF763" s="221" t="s">
        <v>87</v>
      </c>
    </row>
    <row r="764" spans="2:58" x14ac:dyDescent="0.25">
      <c r="B764" s="221">
        <v>2025</v>
      </c>
      <c r="C764" s="221">
        <v>891780111</v>
      </c>
      <c r="D764" s="221" t="s">
        <v>78</v>
      </c>
      <c r="E764" s="49" t="s">
        <v>4433</v>
      </c>
      <c r="F764" s="65" t="s">
        <v>4432</v>
      </c>
      <c r="G764" s="65">
        <v>0</v>
      </c>
      <c r="H764" s="65" t="s">
        <v>81</v>
      </c>
      <c r="I764" s="65" t="s">
        <v>3368</v>
      </c>
      <c r="J764" s="67" t="s">
        <v>83</v>
      </c>
      <c r="K764" s="66" t="s">
        <v>3367</v>
      </c>
      <c r="L764" s="68">
        <v>9941400</v>
      </c>
      <c r="M764" s="65" t="s">
        <v>85</v>
      </c>
      <c r="N764" s="66" t="s">
        <v>4431</v>
      </c>
      <c r="O764" s="66">
        <v>7635764</v>
      </c>
      <c r="P764" s="66">
        <v>1707</v>
      </c>
      <c r="Q764" s="70">
        <v>45870</v>
      </c>
      <c r="R764" s="66">
        <v>7490134800</v>
      </c>
      <c r="S764" s="70">
        <v>45884</v>
      </c>
      <c r="T764" s="68">
        <v>9941400</v>
      </c>
      <c r="U764" s="68">
        <v>28279</v>
      </c>
      <c r="V764" s="65" t="s">
        <v>87</v>
      </c>
      <c r="W764" s="68">
        <v>1082939683</v>
      </c>
      <c r="X764" s="67" t="s">
        <v>3365</v>
      </c>
      <c r="Y764" s="70">
        <v>45884</v>
      </c>
      <c r="Z764" s="70">
        <v>45884</v>
      </c>
      <c r="AA764" s="70" t="s">
        <v>89</v>
      </c>
      <c r="AB764" s="70">
        <v>45991</v>
      </c>
      <c r="AC764" s="49">
        <f t="shared" si="55"/>
        <v>107</v>
      </c>
      <c r="AD764" s="65">
        <v>0</v>
      </c>
      <c r="AE764" s="68">
        <v>0</v>
      </c>
      <c r="AF764" s="65">
        <v>0</v>
      </c>
      <c r="AG764" s="77" t="s">
        <v>89</v>
      </c>
      <c r="AH764" s="49">
        <f t="shared" si="56"/>
        <v>0</v>
      </c>
      <c r="AI764" s="65">
        <v>0</v>
      </c>
      <c r="AJ764" s="68">
        <v>0</v>
      </c>
      <c r="AK764" s="65" t="s">
        <v>89</v>
      </c>
      <c r="AL764" s="78" t="s">
        <v>89</v>
      </c>
      <c r="AM764" s="65">
        <v>0</v>
      </c>
      <c r="AN764" s="78" t="s">
        <v>89</v>
      </c>
      <c r="AO764" s="78" t="s">
        <v>89</v>
      </c>
      <c r="AP764" s="78" t="s">
        <v>89</v>
      </c>
      <c r="AQ764" s="49">
        <f t="shared" si="57"/>
        <v>0</v>
      </c>
      <c r="AR764" s="49">
        <f>+L764+AE764-AJ764</f>
        <v>9941400</v>
      </c>
      <c r="AS764" s="65" t="s">
        <v>90</v>
      </c>
      <c r="AT764" s="68">
        <v>0</v>
      </c>
      <c r="AU764" s="65" t="s">
        <v>90</v>
      </c>
      <c r="AV764" s="68">
        <v>0</v>
      </c>
      <c r="AW764" s="75" t="s">
        <v>89</v>
      </c>
      <c r="AX764" s="224">
        <v>0</v>
      </c>
      <c r="AY764" s="79">
        <f t="shared" si="58"/>
        <v>9941400</v>
      </c>
      <c r="AZ764" s="223">
        <f t="shared" si="59"/>
        <v>0</v>
      </c>
      <c r="BA764" s="74">
        <v>0</v>
      </c>
      <c r="BB764" s="75" t="s">
        <v>89</v>
      </c>
      <c r="BC764" s="65" t="s">
        <v>108</v>
      </c>
      <c r="BD764" s="400" t="s">
        <v>4430</v>
      </c>
      <c r="BE764" s="221" t="s">
        <v>87</v>
      </c>
      <c r="BF764" s="221" t="s">
        <v>87</v>
      </c>
    </row>
    <row r="765" spans="2:58" x14ac:dyDescent="0.25">
      <c r="B765" s="221">
        <v>2025</v>
      </c>
      <c r="C765" s="221">
        <v>891780111</v>
      </c>
      <c r="D765" s="221" t="s">
        <v>78</v>
      </c>
      <c r="E765" s="49" t="s">
        <v>4429</v>
      </c>
      <c r="F765" s="65" t="s">
        <v>4428</v>
      </c>
      <c r="G765" s="65">
        <v>0</v>
      </c>
      <c r="H765" s="65" t="s">
        <v>81</v>
      </c>
      <c r="I765" s="65" t="s">
        <v>3368</v>
      </c>
      <c r="J765" s="67" t="s">
        <v>83</v>
      </c>
      <c r="K765" s="66" t="s">
        <v>4427</v>
      </c>
      <c r="L765" s="68">
        <v>9941400</v>
      </c>
      <c r="M765" s="65" t="s">
        <v>85</v>
      </c>
      <c r="N765" s="66" t="s">
        <v>4426</v>
      </c>
      <c r="O765" s="66">
        <v>1046693260</v>
      </c>
      <c r="P765" s="66">
        <v>1707</v>
      </c>
      <c r="Q765" s="70">
        <v>45870</v>
      </c>
      <c r="R765" s="66">
        <v>7490134800</v>
      </c>
      <c r="S765" s="70">
        <v>45884</v>
      </c>
      <c r="T765" s="68">
        <v>9941400</v>
      </c>
      <c r="U765" s="68">
        <v>28256</v>
      </c>
      <c r="V765" s="65" t="s">
        <v>87</v>
      </c>
      <c r="W765" s="68">
        <v>1082939683</v>
      </c>
      <c r="X765" s="67" t="s">
        <v>3365</v>
      </c>
      <c r="Y765" s="70">
        <v>45884</v>
      </c>
      <c r="Z765" s="70">
        <v>45884</v>
      </c>
      <c r="AA765" s="70" t="s">
        <v>89</v>
      </c>
      <c r="AB765" s="70">
        <v>45991</v>
      </c>
      <c r="AC765" s="49">
        <f t="shared" si="55"/>
        <v>107</v>
      </c>
      <c r="AD765" s="65">
        <v>0</v>
      </c>
      <c r="AE765" s="68">
        <v>0</v>
      </c>
      <c r="AF765" s="65">
        <v>0</v>
      </c>
      <c r="AG765" s="77" t="s">
        <v>89</v>
      </c>
      <c r="AH765" s="49">
        <f t="shared" si="56"/>
        <v>0</v>
      </c>
      <c r="AI765" s="65">
        <v>0</v>
      </c>
      <c r="AJ765" s="68">
        <v>0</v>
      </c>
      <c r="AK765" s="65" t="s">
        <v>89</v>
      </c>
      <c r="AL765" s="78" t="s">
        <v>89</v>
      </c>
      <c r="AM765" s="65">
        <v>0</v>
      </c>
      <c r="AN765" s="78" t="s">
        <v>89</v>
      </c>
      <c r="AO765" s="78" t="s">
        <v>89</v>
      </c>
      <c r="AP765" s="78" t="s">
        <v>89</v>
      </c>
      <c r="AQ765" s="49">
        <f t="shared" si="57"/>
        <v>0</v>
      </c>
      <c r="AR765" s="49">
        <f>+L765+AE765-AJ765</f>
        <v>9941400</v>
      </c>
      <c r="AS765" s="65" t="s">
        <v>90</v>
      </c>
      <c r="AT765" s="68">
        <v>0</v>
      </c>
      <c r="AU765" s="65" t="s">
        <v>90</v>
      </c>
      <c r="AV765" s="68">
        <v>0</v>
      </c>
      <c r="AW765" s="75" t="s">
        <v>89</v>
      </c>
      <c r="AX765" s="224">
        <v>0</v>
      </c>
      <c r="AY765" s="79">
        <f t="shared" si="58"/>
        <v>9941400</v>
      </c>
      <c r="AZ765" s="223">
        <f t="shared" si="59"/>
        <v>0</v>
      </c>
      <c r="BA765" s="74">
        <v>0</v>
      </c>
      <c r="BB765" s="75" t="s">
        <v>89</v>
      </c>
      <c r="BC765" s="65" t="s">
        <v>108</v>
      </c>
      <c r="BD765" s="400" t="s">
        <v>4425</v>
      </c>
      <c r="BE765" s="221" t="s">
        <v>87</v>
      </c>
      <c r="BF765" s="221" t="s">
        <v>87</v>
      </c>
    </row>
    <row r="766" spans="2:58" x14ac:dyDescent="0.25">
      <c r="B766" s="221">
        <v>2025</v>
      </c>
      <c r="C766" s="221">
        <v>891780111</v>
      </c>
      <c r="D766" s="221" t="s">
        <v>78</v>
      </c>
      <c r="E766" s="49" t="s">
        <v>4424</v>
      </c>
      <c r="F766" s="65" t="s">
        <v>4423</v>
      </c>
      <c r="G766" s="65">
        <v>0</v>
      </c>
      <c r="H766" s="65" t="s">
        <v>81</v>
      </c>
      <c r="I766" s="65" t="s">
        <v>3368</v>
      </c>
      <c r="J766" s="67" t="s">
        <v>83</v>
      </c>
      <c r="K766" s="66" t="s">
        <v>3844</v>
      </c>
      <c r="L766" s="68">
        <v>9941400</v>
      </c>
      <c r="M766" s="65" t="s">
        <v>85</v>
      </c>
      <c r="N766" s="66" t="s">
        <v>4422</v>
      </c>
      <c r="O766" s="66">
        <v>1047339515</v>
      </c>
      <c r="P766" s="66">
        <v>1707</v>
      </c>
      <c r="Q766" s="70">
        <v>45870</v>
      </c>
      <c r="R766" s="66">
        <v>7490134800</v>
      </c>
      <c r="S766" s="70">
        <v>45884</v>
      </c>
      <c r="T766" s="68">
        <v>9941400</v>
      </c>
      <c r="U766" s="68">
        <v>28255</v>
      </c>
      <c r="V766" s="65" t="s">
        <v>87</v>
      </c>
      <c r="W766" s="68">
        <v>1082939683</v>
      </c>
      <c r="X766" s="67" t="s">
        <v>3365</v>
      </c>
      <c r="Y766" s="70">
        <v>45884</v>
      </c>
      <c r="Z766" s="70">
        <v>45884</v>
      </c>
      <c r="AA766" s="70" t="s">
        <v>89</v>
      </c>
      <c r="AB766" s="70">
        <v>45991</v>
      </c>
      <c r="AC766" s="49">
        <f t="shared" si="55"/>
        <v>107</v>
      </c>
      <c r="AD766" s="65">
        <v>0</v>
      </c>
      <c r="AE766" s="68">
        <v>0</v>
      </c>
      <c r="AF766" s="65">
        <v>0</v>
      </c>
      <c r="AG766" s="77" t="s">
        <v>89</v>
      </c>
      <c r="AH766" s="49">
        <f t="shared" si="56"/>
        <v>0</v>
      </c>
      <c r="AI766" s="65">
        <v>0</v>
      </c>
      <c r="AJ766" s="68">
        <v>0</v>
      </c>
      <c r="AK766" s="65" t="s">
        <v>89</v>
      </c>
      <c r="AL766" s="78" t="s">
        <v>89</v>
      </c>
      <c r="AM766" s="65">
        <v>0</v>
      </c>
      <c r="AN766" s="78" t="s">
        <v>89</v>
      </c>
      <c r="AO766" s="78" t="s">
        <v>89</v>
      </c>
      <c r="AP766" s="78" t="s">
        <v>89</v>
      </c>
      <c r="AQ766" s="49">
        <f t="shared" si="57"/>
        <v>0</v>
      </c>
      <c r="AR766" s="49">
        <f>+L766+AE766-AJ766</f>
        <v>9941400</v>
      </c>
      <c r="AS766" s="65" t="s">
        <v>90</v>
      </c>
      <c r="AT766" s="68">
        <v>0</v>
      </c>
      <c r="AU766" s="65" t="s">
        <v>90</v>
      </c>
      <c r="AV766" s="68">
        <v>0</v>
      </c>
      <c r="AW766" s="75" t="s">
        <v>89</v>
      </c>
      <c r="AX766" s="224">
        <v>0</v>
      </c>
      <c r="AY766" s="79">
        <f t="shared" si="58"/>
        <v>9941400</v>
      </c>
      <c r="AZ766" s="223">
        <f t="shared" si="59"/>
        <v>0</v>
      </c>
      <c r="BA766" s="74">
        <v>0</v>
      </c>
      <c r="BB766" s="75" t="s">
        <v>89</v>
      </c>
      <c r="BC766" s="65" t="s">
        <v>108</v>
      </c>
      <c r="BD766" s="400" t="s">
        <v>4421</v>
      </c>
      <c r="BE766" s="221" t="s">
        <v>87</v>
      </c>
      <c r="BF766" s="221" t="s">
        <v>87</v>
      </c>
    </row>
    <row r="767" spans="2:58" x14ac:dyDescent="0.25">
      <c r="B767" s="221">
        <v>2025</v>
      </c>
      <c r="C767" s="221">
        <v>891780111</v>
      </c>
      <c r="D767" s="221" t="s">
        <v>78</v>
      </c>
      <c r="E767" s="49" t="s">
        <v>4420</v>
      </c>
      <c r="F767" s="65" t="s">
        <v>4419</v>
      </c>
      <c r="G767" s="65">
        <v>0</v>
      </c>
      <c r="H767" s="65" t="s">
        <v>81</v>
      </c>
      <c r="I767" s="65" t="s">
        <v>3368</v>
      </c>
      <c r="J767" s="67" t="s">
        <v>83</v>
      </c>
      <c r="K767" s="66" t="s">
        <v>4418</v>
      </c>
      <c r="L767" s="68">
        <v>9941400</v>
      </c>
      <c r="M767" s="65" t="s">
        <v>85</v>
      </c>
      <c r="N767" s="66" t="s">
        <v>4417</v>
      </c>
      <c r="O767" s="66">
        <v>84101936</v>
      </c>
      <c r="P767" s="66">
        <v>1707</v>
      </c>
      <c r="Q767" s="70">
        <v>45870</v>
      </c>
      <c r="R767" s="66">
        <v>7490134800</v>
      </c>
      <c r="S767" s="70">
        <v>45884</v>
      </c>
      <c r="T767" s="68">
        <v>9941400</v>
      </c>
      <c r="U767" s="68">
        <v>28254</v>
      </c>
      <c r="V767" s="65" t="s">
        <v>87</v>
      </c>
      <c r="W767" s="68">
        <v>1082939683</v>
      </c>
      <c r="X767" s="67" t="s">
        <v>3365</v>
      </c>
      <c r="Y767" s="70">
        <v>45884</v>
      </c>
      <c r="Z767" s="70">
        <v>45884</v>
      </c>
      <c r="AA767" s="70" t="s">
        <v>89</v>
      </c>
      <c r="AB767" s="70">
        <v>45991</v>
      </c>
      <c r="AC767" s="49">
        <f t="shared" si="55"/>
        <v>107</v>
      </c>
      <c r="AD767" s="65">
        <v>0</v>
      </c>
      <c r="AE767" s="68">
        <v>0</v>
      </c>
      <c r="AF767" s="65">
        <v>0</v>
      </c>
      <c r="AG767" s="77" t="s">
        <v>89</v>
      </c>
      <c r="AH767" s="49">
        <f t="shared" si="56"/>
        <v>0</v>
      </c>
      <c r="AI767" s="65">
        <v>0</v>
      </c>
      <c r="AJ767" s="68">
        <v>0</v>
      </c>
      <c r="AK767" s="65" t="s">
        <v>89</v>
      </c>
      <c r="AL767" s="78" t="s">
        <v>89</v>
      </c>
      <c r="AM767" s="65">
        <v>0</v>
      </c>
      <c r="AN767" s="78" t="s">
        <v>89</v>
      </c>
      <c r="AO767" s="78" t="s">
        <v>89</v>
      </c>
      <c r="AP767" s="78" t="s">
        <v>89</v>
      </c>
      <c r="AQ767" s="49">
        <f t="shared" si="57"/>
        <v>0</v>
      </c>
      <c r="AR767" s="49">
        <f>+L767+AE767-AJ767</f>
        <v>9941400</v>
      </c>
      <c r="AS767" s="65" t="s">
        <v>90</v>
      </c>
      <c r="AT767" s="68">
        <v>0</v>
      </c>
      <c r="AU767" s="65" t="s">
        <v>90</v>
      </c>
      <c r="AV767" s="68">
        <v>0</v>
      </c>
      <c r="AW767" s="75" t="s">
        <v>89</v>
      </c>
      <c r="AX767" s="224">
        <v>0</v>
      </c>
      <c r="AY767" s="79">
        <f t="shared" si="58"/>
        <v>9941400</v>
      </c>
      <c r="AZ767" s="223">
        <f t="shared" si="59"/>
        <v>0</v>
      </c>
      <c r="BA767" s="74">
        <v>0</v>
      </c>
      <c r="BB767" s="75" t="s">
        <v>89</v>
      </c>
      <c r="BC767" s="65" t="s">
        <v>108</v>
      </c>
      <c r="BD767" s="400" t="s">
        <v>4416</v>
      </c>
      <c r="BE767" s="221" t="s">
        <v>87</v>
      </c>
      <c r="BF767" s="221" t="s">
        <v>87</v>
      </c>
    </row>
    <row r="768" spans="2:58" x14ac:dyDescent="0.25">
      <c r="B768" s="221">
        <v>2025</v>
      </c>
      <c r="C768" s="221">
        <v>891780111</v>
      </c>
      <c r="D768" s="221" t="s">
        <v>78</v>
      </c>
      <c r="E768" s="49" t="s">
        <v>4415</v>
      </c>
      <c r="F768" s="65" t="s">
        <v>4414</v>
      </c>
      <c r="G768" s="65">
        <v>0</v>
      </c>
      <c r="H768" s="65" t="s">
        <v>81</v>
      </c>
      <c r="I768" s="65" t="s">
        <v>3368</v>
      </c>
      <c r="J768" s="67" t="s">
        <v>83</v>
      </c>
      <c r="K768" s="66" t="s">
        <v>3619</v>
      </c>
      <c r="L768" s="68">
        <v>9941400</v>
      </c>
      <c r="M768" s="65" t="s">
        <v>85</v>
      </c>
      <c r="N768" s="66" t="s">
        <v>4413</v>
      </c>
      <c r="O768" s="66">
        <v>1082981374</v>
      </c>
      <c r="P768" s="66">
        <v>1707</v>
      </c>
      <c r="Q768" s="70">
        <v>45870</v>
      </c>
      <c r="R768" s="66">
        <v>7490134800</v>
      </c>
      <c r="S768" s="70">
        <v>45884</v>
      </c>
      <c r="T768" s="68">
        <v>9941400</v>
      </c>
      <c r="U768" s="68">
        <v>28278</v>
      </c>
      <c r="V768" s="65" t="s">
        <v>87</v>
      </c>
      <c r="W768" s="68">
        <v>1082939683</v>
      </c>
      <c r="X768" s="67" t="s">
        <v>3365</v>
      </c>
      <c r="Y768" s="70">
        <v>45884</v>
      </c>
      <c r="Z768" s="70">
        <v>45884</v>
      </c>
      <c r="AA768" s="70" t="s">
        <v>89</v>
      </c>
      <c r="AB768" s="70">
        <v>45991</v>
      </c>
      <c r="AC768" s="49">
        <f t="shared" si="55"/>
        <v>107</v>
      </c>
      <c r="AD768" s="65">
        <v>0</v>
      </c>
      <c r="AE768" s="68">
        <v>0</v>
      </c>
      <c r="AF768" s="65">
        <v>0</v>
      </c>
      <c r="AG768" s="77" t="s">
        <v>89</v>
      </c>
      <c r="AH768" s="49">
        <f t="shared" si="56"/>
        <v>0</v>
      </c>
      <c r="AI768" s="65">
        <v>0</v>
      </c>
      <c r="AJ768" s="68">
        <v>0</v>
      </c>
      <c r="AK768" s="65" t="s">
        <v>89</v>
      </c>
      <c r="AL768" s="78" t="s">
        <v>89</v>
      </c>
      <c r="AM768" s="65">
        <v>0</v>
      </c>
      <c r="AN768" s="78" t="s">
        <v>89</v>
      </c>
      <c r="AO768" s="78" t="s">
        <v>89</v>
      </c>
      <c r="AP768" s="78" t="s">
        <v>89</v>
      </c>
      <c r="AQ768" s="49">
        <f t="shared" si="57"/>
        <v>0</v>
      </c>
      <c r="AR768" s="49">
        <f>+L768+AE768-AJ768</f>
        <v>9941400</v>
      </c>
      <c r="AS768" s="65" t="s">
        <v>90</v>
      </c>
      <c r="AT768" s="68">
        <v>0</v>
      </c>
      <c r="AU768" s="65" t="s">
        <v>90</v>
      </c>
      <c r="AV768" s="68">
        <v>0</v>
      </c>
      <c r="AW768" s="75" t="s">
        <v>89</v>
      </c>
      <c r="AX768" s="224">
        <v>0</v>
      </c>
      <c r="AY768" s="79">
        <f t="shared" si="58"/>
        <v>9941400</v>
      </c>
      <c r="AZ768" s="223">
        <f t="shared" si="59"/>
        <v>0</v>
      </c>
      <c r="BA768" s="74">
        <v>0</v>
      </c>
      <c r="BB768" s="75" t="s">
        <v>89</v>
      </c>
      <c r="BC768" s="65" t="s">
        <v>108</v>
      </c>
      <c r="BD768" s="400" t="s">
        <v>4412</v>
      </c>
      <c r="BE768" s="221" t="s">
        <v>87</v>
      </c>
      <c r="BF768" s="221" t="s">
        <v>87</v>
      </c>
    </row>
    <row r="769" spans="2:58" x14ac:dyDescent="0.25">
      <c r="B769" s="221">
        <v>2025</v>
      </c>
      <c r="C769" s="221">
        <v>891780111</v>
      </c>
      <c r="D769" s="221" t="s">
        <v>78</v>
      </c>
      <c r="E769" s="49" t="s">
        <v>4411</v>
      </c>
      <c r="F769" s="65" t="s">
        <v>4410</v>
      </c>
      <c r="G769" s="65">
        <v>0</v>
      </c>
      <c r="H769" s="65" t="s">
        <v>81</v>
      </c>
      <c r="I769" s="65" t="s">
        <v>3368</v>
      </c>
      <c r="J769" s="67" t="s">
        <v>83</v>
      </c>
      <c r="K769" s="66" t="s">
        <v>4409</v>
      </c>
      <c r="L769" s="68">
        <v>31666665</v>
      </c>
      <c r="M769" s="65" t="s">
        <v>85</v>
      </c>
      <c r="N769" s="66" t="s">
        <v>4408</v>
      </c>
      <c r="O769" s="66">
        <v>57462219</v>
      </c>
      <c r="P769" s="66">
        <v>1696</v>
      </c>
      <c r="Q769" s="70">
        <v>45866</v>
      </c>
      <c r="R769" s="66">
        <v>204000000</v>
      </c>
      <c r="S769" s="70">
        <v>45884</v>
      </c>
      <c r="T769" s="68">
        <v>31666665</v>
      </c>
      <c r="U769" s="68">
        <v>28242</v>
      </c>
      <c r="V769" s="65" t="s">
        <v>87</v>
      </c>
      <c r="W769" s="68">
        <v>85155333</v>
      </c>
      <c r="X769" s="67" t="s">
        <v>3595</v>
      </c>
      <c r="Y769" s="70">
        <v>45884</v>
      </c>
      <c r="Z769" s="70">
        <v>45884</v>
      </c>
      <c r="AA769" s="70" t="s">
        <v>89</v>
      </c>
      <c r="AB769" s="70">
        <v>46006</v>
      </c>
      <c r="AC769" s="49">
        <f t="shared" si="55"/>
        <v>122</v>
      </c>
      <c r="AD769" s="65">
        <v>0</v>
      </c>
      <c r="AE769" s="68">
        <v>0</v>
      </c>
      <c r="AF769" s="65">
        <v>0</v>
      </c>
      <c r="AG769" s="77" t="s">
        <v>89</v>
      </c>
      <c r="AH769" s="49">
        <f t="shared" si="56"/>
        <v>0</v>
      </c>
      <c r="AI769" s="65">
        <v>0</v>
      </c>
      <c r="AJ769" s="68">
        <v>0</v>
      </c>
      <c r="AK769" s="65" t="s">
        <v>89</v>
      </c>
      <c r="AL769" s="78" t="s">
        <v>89</v>
      </c>
      <c r="AM769" s="65">
        <v>0</v>
      </c>
      <c r="AN769" s="78" t="s">
        <v>89</v>
      </c>
      <c r="AO769" s="78" t="s">
        <v>89</v>
      </c>
      <c r="AP769" s="78" t="s">
        <v>89</v>
      </c>
      <c r="AQ769" s="49">
        <f t="shared" si="57"/>
        <v>0</v>
      </c>
      <c r="AR769" s="49">
        <f>+L769+AE769-AJ769</f>
        <v>31666665</v>
      </c>
      <c r="AS769" s="65" t="s">
        <v>90</v>
      </c>
      <c r="AT769" s="68">
        <v>0</v>
      </c>
      <c r="AU769" s="65" t="s">
        <v>90</v>
      </c>
      <c r="AV769" s="68">
        <v>0</v>
      </c>
      <c r="AW769" s="75" t="s">
        <v>89</v>
      </c>
      <c r="AX769" s="224">
        <v>0</v>
      </c>
      <c r="AY769" s="79">
        <f t="shared" si="58"/>
        <v>31666665</v>
      </c>
      <c r="AZ769" s="223">
        <f t="shared" si="59"/>
        <v>0</v>
      </c>
      <c r="BA769" s="74">
        <v>0</v>
      </c>
      <c r="BB769" s="75" t="s">
        <v>89</v>
      </c>
      <c r="BC769" s="65" t="s">
        <v>108</v>
      </c>
      <c r="BD769" s="400" t="s">
        <v>4407</v>
      </c>
      <c r="BE769" s="221" t="s">
        <v>87</v>
      </c>
      <c r="BF769" s="221" t="s">
        <v>87</v>
      </c>
    </row>
    <row r="770" spans="2:58" x14ac:dyDescent="0.25">
      <c r="B770" s="221">
        <v>2025</v>
      </c>
      <c r="C770" s="221">
        <v>891780111</v>
      </c>
      <c r="D770" s="221" t="s">
        <v>78</v>
      </c>
      <c r="E770" s="49" t="s">
        <v>4406</v>
      </c>
      <c r="F770" s="65" t="s">
        <v>4405</v>
      </c>
      <c r="G770" s="65">
        <v>0</v>
      </c>
      <c r="H770" s="65" t="s">
        <v>81</v>
      </c>
      <c r="I770" s="65" t="s">
        <v>3368</v>
      </c>
      <c r="J770" s="67" t="s">
        <v>83</v>
      </c>
      <c r="K770" s="66" t="s">
        <v>4404</v>
      </c>
      <c r="L770" s="68">
        <v>9941400</v>
      </c>
      <c r="M770" s="65" t="s">
        <v>85</v>
      </c>
      <c r="N770" s="66" t="s">
        <v>4403</v>
      </c>
      <c r="O770" s="66">
        <v>72288076</v>
      </c>
      <c r="P770" s="66">
        <v>1707</v>
      </c>
      <c r="Q770" s="70">
        <v>45870</v>
      </c>
      <c r="R770" s="66">
        <v>7490134800</v>
      </c>
      <c r="S770" s="70">
        <v>45884</v>
      </c>
      <c r="T770" s="68">
        <v>9941400</v>
      </c>
      <c r="U770" s="68">
        <v>28277</v>
      </c>
      <c r="V770" s="65" t="s">
        <v>87</v>
      </c>
      <c r="W770" s="68">
        <v>1082939683</v>
      </c>
      <c r="X770" s="67" t="s">
        <v>3365</v>
      </c>
      <c r="Y770" s="70">
        <v>45884</v>
      </c>
      <c r="Z770" s="70">
        <v>45884</v>
      </c>
      <c r="AA770" s="70" t="s">
        <v>89</v>
      </c>
      <c r="AB770" s="70">
        <v>45991</v>
      </c>
      <c r="AC770" s="49">
        <f t="shared" si="55"/>
        <v>107</v>
      </c>
      <c r="AD770" s="65">
        <v>0</v>
      </c>
      <c r="AE770" s="68">
        <v>0</v>
      </c>
      <c r="AF770" s="65">
        <v>0</v>
      </c>
      <c r="AG770" s="77" t="s">
        <v>89</v>
      </c>
      <c r="AH770" s="49">
        <f t="shared" si="56"/>
        <v>0</v>
      </c>
      <c r="AI770" s="65">
        <v>0</v>
      </c>
      <c r="AJ770" s="68">
        <v>0</v>
      </c>
      <c r="AK770" s="65" t="s">
        <v>89</v>
      </c>
      <c r="AL770" s="78" t="s">
        <v>89</v>
      </c>
      <c r="AM770" s="65">
        <v>0</v>
      </c>
      <c r="AN770" s="78" t="s">
        <v>89</v>
      </c>
      <c r="AO770" s="78" t="s">
        <v>89</v>
      </c>
      <c r="AP770" s="78" t="s">
        <v>89</v>
      </c>
      <c r="AQ770" s="49">
        <f t="shared" si="57"/>
        <v>0</v>
      </c>
      <c r="AR770" s="49">
        <f>+L770+AE770-AJ770</f>
        <v>9941400</v>
      </c>
      <c r="AS770" s="65" t="s">
        <v>90</v>
      </c>
      <c r="AT770" s="68">
        <v>0</v>
      </c>
      <c r="AU770" s="65" t="s">
        <v>90</v>
      </c>
      <c r="AV770" s="68">
        <v>0</v>
      </c>
      <c r="AW770" s="75" t="s">
        <v>89</v>
      </c>
      <c r="AX770" s="224">
        <v>0</v>
      </c>
      <c r="AY770" s="79">
        <f t="shared" si="58"/>
        <v>9941400</v>
      </c>
      <c r="AZ770" s="223">
        <f t="shared" si="59"/>
        <v>0</v>
      </c>
      <c r="BA770" s="74">
        <v>0</v>
      </c>
      <c r="BB770" s="75" t="s">
        <v>89</v>
      </c>
      <c r="BC770" s="65" t="s">
        <v>108</v>
      </c>
      <c r="BD770" s="400" t="s">
        <v>4402</v>
      </c>
      <c r="BE770" s="221" t="s">
        <v>87</v>
      </c>
      <c r="BF770" s="221" t="s">
        <v>87</v>
      </c>
    </row>
    <row r="771" spans="2:58" x14ac:dyDescent="0.25">
      <c r="B771" s="221">
        <v>2025</v>
      </c>
      <c r="C771" s="221">
        <v>891780111</v>
      </c>
      <c r="D771" s="221" t="s">
        <v>78</v>
      </c>
      <c r="E771" s="49" t="s">
        <v>4401</v>
      </c>
      <c r="F771" s="65" t="s">
        <v>4400</v>
      </c>
      <c r="G771" s="65">
        <v>0</v>
      </c>
      <c r="H771" s="65" t="s">
        <v>81</v>
      </c>
      <c r="I771" s="65" t="s">
        <v>3368</v>
      </c>
      <c r="J771" s="67" t="s">
        <v>83</v>
      </c>
      <c r="K771" s="66" t="s">
        <v>3367</v>
      </c>
      <c r="L771" s="68">
        <v>9941400</v>
      </c>
      <c r="M771" s="65" t="s">
        <v>85</v>
      </c>
      <c r="N771" s="66" t="s">
        <v>4399</v>
      </c>
      <c r="O771" s="66">
        <v>1052090646</v>
      </c>
      <c r="P771" s="66">
        <v>1707</v>
      </c>
      <c r="Q771" s="70">
        <v>45870</v>
      </c>
      <c r="R771" s="66">
        <v>7490134800</v>
      </c>
      <c r="S771" s="70">
        <v>45884</v>
      </c>
      <c r="T771" s="68">
        <v>9941400</v>
      </c>
      <c r="U771" s="68">
        <v>28276</v>
      </c>
      <c r="V771" s="65" t="s">
        <v>87</v>
      </c>
      <c r="W771" s="68">
        <v>1082939683</v>
      </c>
      <c r="X771" s="67" t="s">
        <v>3365</v>
      </c>
      <c r="Y771" s="70">
        <v>45884</v>
      </c>
      <c r="Z771" s="70">
        <v>45884</v>
      </c>
      <c r="AA771" s="70" t="s">
        <v>89</v>
      </c>
      <c r="AB771" s="70">
        <v>45991</v>
      </c>
      <c r="AC771" s="49">
        <f t="shared" si="55"/>
        <v>107</v>
      </c>
      <c r="AD771" s="65">
        <v>0</v>
      </c>
      <c r="AE771" s="68">
        <v>0</v>
      </c>
      <c r="AF771" s="65">
        <v>0</v>
      </c>
      <c r="AG771" s="77" t="s">
        <v>89</v>
      </c>
      <c r="AH771" s="49">
        <f t="shared" si="56"/>
        <v>0</v>
      </c>
      <c r="AI771" s="65">
        <v>0</v>
      </c>
      <c r="AJ771" s="68">
        <v>0</v>
      </c>
      <c r="AK771" s="65" t="s">
        <v>89</v>
      </c>
      <c r="AL771" s="78" t="s">
        <v>89</v>
      </c>
      <c r="AM771" s="65">
        <v>0</v>
      </c>
      <c r="AN771" s="78" t="s">
        <v>89</v>
      </c>
      <c r="AO771" s="78" t="s">
        <v>89</v>
      </c>
      <c r="AP771" s="78" t="s">
        <v>89</v>
      </c>
      <c r="AQ771" s="49">
        <f t="shared" si="57"/>
        <v>0</v>
      </c>
      <c r="AR771" s="49">
        <f>+L771+AE771-AJ771</f>
        <v>9941400</v>
      </c>
      <c r="AS771" s="65" t="s">
        <v>90</v>
      </c>
      <c r="AT771" s="68">
        <v>0</v>
      </c>
      <c r="AU771" s="65" t="s">
        <v>90</v>
      </c>
      <c r="AV771" s="68">
        <v>0</v>
      </c>
      <c r="AW771" s="75" t="s">
        <v>89</v>
      </c>
      <c r="AX771" s="224">
        <v>0</v>
      </c>
      <c r="AY771" s="79">
        <f t="shared" si="58"/>
        <v>9941400</v>
      </c>
      <c r="AZ771" s="223">
        <f t="shared" si="59"/>
        <v>0</v>
      </c>
      <c r="BA771" s="74">
        <v>0</v>
      </c>
      <c r="BB771" s="75" t="s">
        <v>89</v>
      </c>
      <c r="BC771" s="65" t="s">
        <v>108</v>
      </c>
      <c r="BD771" s="400" t="s">
        <v>4398</v>
      </c>
      <c r="BE771" s="221" t="s">
        <v>87</v>
      </c>
      <c r="BF771" s="221" t="s">
        <v>87</v>
      </c>
    </row>
    <row r="772" spans="2:58" x14ac:dyDescent="0.25">
      <c r="B772" s="221">
        <v>2025</v>
      </c>
      <c r="C772" s="221">
        <v>891780111</v>
      </c>
      <c r="D772" s="221" t="s">
        <v>78</v>
      </c>
      <c r="E772" s="49" t="s">
        <v>4397</v>
      </c>
      <c r="F772" s="65" t="s">
        <v>4396</v>
      </c>
      <c r="G772" s="65">
        <v>0</v>
      </c>
      <c r="H772" s="65" t="s">
        <v>81</v>
      </c>
      <c r="I772" s="65" t="s">
        <v>3368</v>
      </c>
      <c r="J772" s="67" t="s">
        <v>83</v>
      </c>
      <c r="K772" s="66" t="s">
        <v>3497</v>
      </c>
      <c r="L772" s="68">
        <v>9941400</v>
      </c>
      <c r="M772" s="65" t="s">
        <v>85</v>
      </c>
      <c r="N772" s="66" t="s">
        <v>4395</v>
      </c>
      <c r="O772" s="66">
        <v>72234301</v>
      </c>
      <c r="P772" s="66">
        <v>1707</v>
      </c>
      <c r="Q772" s="70">
        <v>45870</v>
      </c>
      <c r="R772" s="66">
        <v>7490134800</v>
      </c>
      <c r="S772" s="70">
        <v>45884</v>
      </c>
      <c r="T772" s="68">
        <v>9941400</v>
      </c>
      <c r="U772" s="68">
        <v>28275</v>
      </c>
      <c r="V772" s="65" t="s">
        <v>87</v>
      </c>
      <c r="W772" s="68">
        <v>1082939683</v>
      </c>
      <c r="X772" s="67" t="s">
        <v>3365</v>
      </c>
      <c r="Y772" s="70">
        <v>45884</v>
      </c>
      <c r="Z772" s="70">
        <v>45884</v>
      </c>
      <c r="AA772" s="70" t="s">
        <v>89</v>
      </c>
      <c r="AB772" s="70">
        <v>45991</v>
      </c>
      <c r="AC772" s="49">
        <f t="shared" si="55"/>
        <v>107</v>
      </c>
      <c r="AD772" s="65">
        <v>0</v>
      </c>
      <c r="AE772" s="68">
        <v>0</v>
      </c>
      <c r="AF772" s="65">
        <v>0</v>
      </c>
      <c r="AG772" s="77" t="s">
        <v>89</v>
      </c>
      <c r="AH772" s="49">
        <f t="shared" si="56"/>
        <v>0</v>
      </c>
      <c r="AI772" s="65">
        <v>0</v>
      </c>
      <c r="AJ772" s="68">
        <v>0</v>
      </c>
      <c r="AK772" s="65" t="s">
        <v>89</v>
      </c>
      <c r="AL772" s="78" t="s">
        <v>89</v>
      </c>
      <c r="AM772" s="65">
        <v>0</v>
      </c>
      <c r="AN772" s="78" t="s">
        <v>89</v>
      </c>
      <c r="AO772" s="78" t="s">
        <v>89</v>
      </c>
      <c r="AP772" s="78" t="s">
        <v>89</v>
      </c>
      <c r="AQ772" s="49">
        <f t="shared" si="57"/>
        <v>0</v>
      </c>
      <c r="AR772" s="49">
        <f>+L772+AE772-AJ772</f>
        <v>9941400</v>
      </c>
      <c r="AS772" s="65" t="s">
        <v>90</v>
      </c>
      <c r="AT772" s="68">
        <v>0</v>
      </c>
      <c r="AU772" s="65" t="s">
        <v>90</v>
      </c>
      <c r="AV772" s="68">
        <v>0</v>
      </c>
      <c r="AW772" s="75" t="s">
        <v>89</v>
      </c>
      <c r="AX772" s="224">
        <v>0</v>
      </c>
      <c r="AY772" s="79">
        <f t="shared" si="58"/>
        <v>9941400</v>
      </c>
      <c r="AZ772" s="223">
        <f t="shared" si="59"/>
        <v>0</v>
      </c>
      <c r="BA772" s="74">
        <v>0</v>
      </c>
      <c r="BB772" s="75" t="s">
        <v>89</v>
      </c>
      <c r="BC772" s="65" t="s">
        <v>108</v>
      </c>
      <c r="BD772" s="400" t="s">
        <v>4394</v>
      </c>
      <c r="BE772" s="221" t="s">
        <v>87</v>
      </c>
      <c r="BF772" s="221" t="s">
        <v>87</v>
      </c>
    </row>
    <row r="773" spans="2:58" x14ac:dyDescent="0.25">
      <c r="B773" s="221">
        <v>2025</v>
      </c>
      <c r="C773" s="221">
        <v>891780111</v>
      </c>
      <c r="D773" s="221" t="s">
        <v>78</v>
      </c>
      <c r="E773" s="49" t="s">
        <v>4393</v>
      </c>
      <c r="F773" s="65" t="s">
        <v>4392</v>
      </c>
      <c r="G773" s="65">
        <v>0</v>
      </c>
      <c r="H773" s="65" t="s">
        <v>81</v>
      </c>
      <c r="I773" s="65" t="s">
        <v>3368</v>
      </c>
      <c r="J773" s="67" t="s">
        <v>83</v>
      </c>
      <c r="K773" s="66" t="s">
        <v>3462</v>
      </c>
      <c r="L773" s="68">
        <v>9941400</v>
      </c>
      <c r="M773" s="65" t="s">
        <v>85</v>
      </c>
      <c r="N773" s="66" t="s">
        <v>4391</v>
      </c>
      <c r="O773" s="66">
        <v>1043871317</v>
      </c>
      <c r="P773" s="66">
        <v>1707</v>
      </c>
      <c r="Q773" s="70">
        <v>45870</v>
      </c>
      <c r="R773" s="66">
        <v>7490134800</v>
      </c>
      <c r="S773" s="70">
        <v>45884</v>
      </c>
      <c r="T773" s="68">
        <v>9941400</v>
      </c>
      <c r="U773" s="68">
        <v>28253</v>
      </c>
      <c r="V773" s="65" t="s">
        <v>87</v>
      </c>
      <c r="W773" s="68">
        <v>1082939683</v>
      </c>
      <c r="X773" s="67" t="s">
        <v>3365</v>
      </c>
      <c r="Y773" s="70">
        <v>45884</v>
      </c>
      <c r="Z773" s="70">
        <v>45884</v>
      </c>
      <c r="AA773" s="70" t="s">
        <v>89</v>
      </c>
      <c r="AB773" s="70">
        <v>45991</v>
      </c>
      <c r="AC773" s="49">
        <f t="shared" si="55"/>
        <v>107</v>
      </c>
      <c r="AD773" s="65">
        <v>0</v>
      </c>
      <c r="AE773" s="68">
        <v>0</v>
      </c>
      <c r="AF773" s="65">
        <v>0</v>
      </c>
      <c r="AG773" s="77" t="s">
        <v>89</v>
      </c>
      <c r="AH773" s="49">
        <f t="shared" si="56"/>
        <v>0</v>
      </c>
      <c r="AI773" s="65">
        <v>0</v>
      </c>
      <c r="AJ773" s="68">
        <v>0</v>
      </c>
      <c r="AK773" s="65" t="s">
        <v>89</v>
      </c>
      <c r="AL773" s="78" t="s">
        <v>89</v>
      </c>
      <c r="AM773" s="65">
        <v>0</v>
      </c>
      <c r="AN773" s="78" t="s">
        <v>89</v>
      </c>
      <c r="AO773" s="78" t="s">
        <v>89</v>
      </c>
      <c r="AP773" s="78" t="s">
        <v>89</v>
      </c>
      <c r="AQ773" s="49">
        <f t="shared" si="57"/>
        <v>0</v>
      </c>
      <c r="AR773" s="49">
        <f>+L773+AE773-AJ773</f>
        <v>9941400</v>
      </c>
      <c r="AS773" s="65" t="s">
        <v>90</v>
      </c>
      <c r="AT773" s="68">
        <v>0</v>
      </c>
      <c r="AU773" s="65" t="s">
        <v>90</v>
      </c>
      <c r="AV773" s="68">
        <v>0</v>
      </c>
      <c r="AW773" s="75" t="s">
        <v>89</v>
      </c>
      <c r="AX773" s="224">
        <v>0</v>
      </c>
      <c r="AY773" s="79">
        <f t="shared" si="58"/>
        <v>9941400</v>
      </c>
      <c r="AZ773" s="223">
        <f t="shared" si="59"/>
        <v>0</v>
      </c>
      <c r="BA773" s="74">
        <v>0</v>
      </c>
      <c r="BB773" s="75" t="s">
        <v>89</v>
      </c>
      <c r="BC773" s="65" t="s">
        <v>108</v>
      </c>
      <c r="BD773" s="400" t="s">
        <v>4390</v>
      </c>
      <c r="BE773" s="221" t="s">
        <v>87</v>
      </c>
      <c r="BF773" s="221" t="s">
        <v>87</v>
      </c>
    </row>
    <row r="774" spans="2:58" x14ac:dyDescent="0.25">
      <c r="B774" s="221">
        <v>2025</v>
      </c>
      <c r="C774" s="221">
        <v>891780111</v>
      </c>
      <c r="D774" s="221" t="s">
        <v>78</v>
      </c>
      <c r="E774" s="49" t="s">
        <v>4389</v>
      </c>
      <c r="F774" s="65" t="s">
        <v>4388</v>
      </c>
      <c r="G774" s="65">
        <v>0</v>
      </c>
      <c r="H774" s="65" t="s">
        <v>81</v>
      </c>
      <c r="I774" s="65" t="s">
        <v>3368</v>
      </c>
      <c r="J774" s="67" t="s">
        <v>83</v>
      </c>
      <c r="K774" s="66" t="s">
        <v>3367</v>
      </c>
      <c r="L774" s="68">
        <v>9941400</v>
      </c>
      <c r="M774" s="65" t="s">
        <v>85</v>
      </c>
      <c r="N774" s="66" t="s">
        <v>4387</v>
      </c>
      <c r="O774" s="66">
        <v>84091307</v>
      </c>
      <c r="P774" s="66">
        <v>1707</v>
      </c>
      <c r="Q774" s="70">
        <v>45870</v>
      </c>
      <c r="R774" s="66">
        <v>7490134800</v>
      </c>
      <c r="S774" s="70">
        <v>45884</v>
      </c>
      <c r="T774" s="68">
        <v>9941400</v>
      </c>
      <c r="U774" s="68">
        <v>28274</v>
      </c>
      <c r="V774" s="65" t="s">
        <v>87</v>
      </c>
      <c r="W774" s="68">
        <v>1082939683</v>
      </c>
      <c r="X774" s="67" t="s">
        <v>3365</v>
      </c>
      <c r="Y774" s="70">
        <v>45884</v>
      </c>
      <c r="Z774" s="70">
        <v>45884</v>
      </c>
      <c r="AA774" s="70" t="s">
        <v>89</v>
      </c>
      <c r="AB774" s="70">
        <v>45991</v>
      </c>
      <c r="AC774" s="49">
        <f t="shared" si="55"/>
        <v>107</v>
      </c>
      <c r="AD774" s="65">
        <v>0</v>
      </c>
      <c r="AE774" s="68">
        <v>0</v>
      </c>
      <c r="AF774" s="65">
        <v>0</v>
      </c>
      <c r="AG774" s="77" t="s">
        <v>89</v>
      </c>
      <c r="AH774" s="49">
        <f t="shared" si="56"/>
        <v>0</v>
      </c>
      <c r="AI774" s="65">
        <v>0</v>
      </c>
      <c r="AJ774" s="68">
        <v>0</v>
      </c>
      <c r="AK774" s="65" t="s">
        <v>89</v>
      </c>
      <c r="AL774" s="78" t="s">
        <v>89</v>
      </c>
      <c r="AM774" s="65">
        <v>0</v>
      </c>
      <c r="AN774" s="78" t="s">
        <v>89</v>
      </c>
      <c r="AO774" s="78" t="s">
        <v>89</v>
      </c>
      <c r="AP774" s="78" t="s">
        <v>89</v>
      </c>
      <c r="AQ774" s="49">
        <f t="shared" si="57"/>
        <v>0</v>
      </c>
      <c r="AR774" s="49">
        <f>+L774+AE774-AJ774</f>
        <v>9941400</v>
      </c>
      <c r="AS774" s="65" t="s">
        <v>90</v>
      </c>
      <c r="AT774" s="68">
        <v>0</v>
      </c>
      <c r="AU774" s="65" t="s">
        <v>90</v>
      </c>
      <c r="AV774" s="68">
        <v>0</v>
      </c>
      <c r="AW774" s="75" t="s">
        <v>89</v>
      </c>
      <c r="AX774" s="224">
        <v>0</v>
      </c>
      <c r="AY774" s="79">
        <f t="shared" si="58"/>
        <v>9941400</v>
      </c>
      <c r="AZ774" s="223">
        <f t="shared" si="59"/>
        <v>0</v>
      </c>
      <c r="BA774" s="74">
        <v>0</v>
      </c>
      <c r="BB774" s="75" t="s">
        <v>89</v>
      </c>
      <c r="BC774" s="65" t="s">
        <v>108</v>
      </c>
      <c r="BD774" s="400" t="s">
        <v>4386</v>
      </c>
      <c r="BE774" s="221" t="s">
        <v>87</v>
      </c>
      <c r="BF774" s="221" t="s">
        <v>87</v>
      </c>
    </row>
    <row r="775" spans="2:58" x14ac:dyDescent="0.25">
      <c r="B775" s="221">
        <v>2025</v>
      </c>
      <c r="C775" s="221">
        <v>891780111</v>
      </c>
      <c r="D775" s="221" t="s">
        <v>78</v>
      </c>
      <c r="E775" s="49" t="s">
        <v>4385</v>
      </c>
      <c r="F775" s="65" t="s">
        <v>4384</v>
      </c>
      <c r="G775" s="65">
        <v>0</v>
      </c>
      <c r="H775" s="65" t="s">
        <v>81</v>
      </c>
      <c r="I775" s="65" t="s">
        <v>3368</v>
      </c>
      <c r="J775" s="67" t="s">
        <v>83</v>
      </c>
      <c r="K775" s="66" t="s">
        <v>4383</v>
      </c>
      <c r="L775" s="68">
        <v>9941400</v>
      </c>
      <c r="M775" s="65" t="s">
        <v>85</v>
      </c>
      <c r="N775" s="66" t="s">
        <v>4382</v>
      </c>
      <c r="O775" s="66">
        <v>1002315338</v>
      </c>
      <c r="P775" s="66">
        <v>1707</v>
      </c>
      <c r="Q775" s="70">
        <v>45870</v>
      </c>
      <c r="R775" s="66">
        <v>7490134800</v>
      </c>
      <c r="S775" s="70">
        <v>45884</v>
      </c>
      <c r="T775" s="68">
        <v>9941400</v>
      </c>
      <c r="U775" s="68">
        <v>28273</v>
      </c>
      <c r="V775" s="65" t="s">
        <v>87</v>
      </c>
      <c r="W775" s="68">
        <v>1082939683</v>
      </c>
      <c r="X775" s="67" t="s">
        <v>3365</v>
      </c>
      <c r="Y775" s="70">
        <v>45884</v>
      </c>
      <c r="Z775" s="70">
        <v>45884</v>
      </c>
      <c r="AA775" s="70" t="s">
        <v>89</v>
      </c>
      <c r="AB775" s="70">
        <v>45991</v>
      </c>
      <c r="AC775" s="49">
        <f t="shared" si="55"/>
        <v>107</v>
      </c>
      <c r="AD775" s="65">
        <v>0</v>
      </c>
      <c r="AE775" s="68">
        <v>0</v>
      </c>
      <c r="AF775" s="65">
        <v>0</v>
      </c>
      <c r="AG775" s="77" t="s">
        <v>89</v>
      </c>
      <c r="AH775" s="49">
        <f t="shared" si="56"/>
        <v>0</v>
      </c>
      <c r="AI775" s="65">
        <v>0</v>
      </c>
      <c r="AJ775" s="68">
        <v>0</v>
      </c>
      <c r="AK775" s="65" t="s">
        <v>89</v>
      </c>
      <c r="AL775" s="78" t="s">
        <v>89</v>
      </c>
      <c r="AM775" s="65">
        <v>0</v>
      </c>
      <c r="AN775" s="78" t="s">
        <v>89</v>
      </c>
      <c r="AO775" s="78" t="s">
        <v>89</v>
      </c>
      <c r="AP775" s="78" t="s">
        <v>89</v>
      </c>
      <c r="AQ775" s="49">
        <f t="shared" si="57"/>
        <v>0</v>
      </c>
      <c r="AR775" s="49">
        <f>+L775+AE775-AJ775</f>
        <v>9941400</v>
      </c>
      <c r="AS775" s="65" t="s">
        <v>90</v>
      </c>
      <c r="AT775" s="68">
        <v>0</v>
      </c>
      <c r="AU775" s="65" t="s">
        <v>90</v>
      </c>
      <c r="AV775" s="68">
        <v>0</v>
      </c>
      <c r="AW775" s="75" t="s">
        <v>89</v>
      </c>
      <c r="AX775" s="224">
        <v>0</v>
      </c>
      <c r="AY775" s="79">
        <f t="shared" si="58"/>
        <v>9941400</v>
      </c>
      <c r="AZ775" s="223">
        <f t="shared" si="59"/>
        <v>0</v>
      </c>
      <c r="BA775" s="74">
        <v>0</v>
      </c>
      <c r="BB775" s="75" t="s">
        <v>89</v>
      </c>
      <c r="BC775" s="65" t="s">
        <v>108</v>
      </c>
      <c r="BD775" s="400" t="s">
        <v>4381</v>
      </c>
      <c r="BE775" s="221" t="s">
        <v>87</v>
      </c>
      <c r="BF775" s="221" t="s">
        <v>87</v>
      </c>
    </row>
    <row r="776" spans="2:58" x14ac:dyDescent="0.25">
      <c r="B776" s="221">
        <v>2025</v>
      </c>
      <c r="C776" s="221">
        <v>891780111</v>
      </c>
      <c r="D776" s="221" t="s">
        <v>78</v>
      </c>
      <c r="E776" s="49" t="s">
        <v>4380</v>
      </c>
      <c r="F776" s="65" t="s">
        <v>4379</v>
      </c>
      <c r="G776" s="65">
        <v>0</v>
      </c>
      <c r="H776" s="65" t="s">
        <v>81</v>
      </c>
      <c r="I776" s="65" t="s">
        <v>3368</v>
      </c>
      <c r="J776" s="67" t="s">
        <v>83</v>
      </c>
      <c r="K776" s="66" t="s">
        <v>3367</v>
      </c>
      <c r="L776" s="68">
        <v>9941400</v>
      </c>
      <c r="M776" s="65" t="s">
        <v>85</v>
      </c>
      <c r="N776" s="66" t="s">
        <v>4378</v>
      </c>
      <c r="O776" s="66">
        <v>19598700</v>
      </c>
      <c r="P776" s="66">
        <v>1707</v>
      </c>
      <c r="Q776" s="70">
        <v>45870</v>
      </c>
      <c r="R776" s="66">
        <v>7490134800</v>
      </c>
      <c r="S776" s="70">
        <v>45884</v>
      </c>
      <c r="T776" s="68">
        <v>9941400</v>
      </c>
      <c r="U776" s="68">
        <v>28272</v>
      </c>
      <c r="V776" s="65" t="s">
        <v>87</v>
      </c>
      <c r="W776" s="68">
        <v>1082939683</v>
      </c>
      <c r="X776" s="67" t="s">
        <v>3365</v>
      </c>
      <c r="Y776" s="70">
        <v>45884</v>
      </c>
      <c r="Z776" s="70">
        <v>45884</v>
      </c>
      <c r="AA776" s="70" t="s">
        <v>89</v>
      </c>
      <c r="AB776" s="70">
        <v>45991</v>
      </c>
      <c r="AC776" s="49">
        <f t="shared" ref="AC776:AC839" si="60">+IF(AA776="1800-01-01",AB776-Z776,AB776-AA776)</f>
        <v>107</v>
      </c>
      <c r="AD776" s="65">
        <v>0</v>
      </c>
      <c r="AE776" s="68">
        <v>0</v>
      </c>
      <c r="AF776" s="65">
        <v>0</v>
      </c>
      <c r="AG776" s="77" t="s">
        <v>89</v>
      </c>
      <c r="AH776" s="49">
        <f t="shared" ref="AH776:AH839" si="61">+IF(AG776="1800-01-01",0,AG776-AB776)</f>
        <v>0</v>
      </c>
      <c r="AI776" s="65">
        <v>0</v>
      </c>
      <c r="AJ776" s="68">
        <v>0</v>
      </c>
      <c r="AK776" s="65" t="s">
        <v>89</v>
      </c>
      <c r="AL776" s="78" t="s">
        <v>89</v>
      </c>
      <c r="AM776" s="65">
        <v>0</v>
      </c>
      <c r="AN776" s="78" t="s">
        <v>89</v>
      </c>
      <c r="AO776" s="78" t="s">
        <v>89</v>
      </c>
      <c r="AP776" s="78" t="s">
        <v>89</v>
      </c>
      <c r="AQ776" s="49">
        <f t="shared" ref="AQ776:AQ839" si="62">+IF(AN776="1800-01-01",0,AO776-AN776)</f>
        <v>0</v>
      </c>
      <c r="AR776" s="49">
        <f>+L776+AE776-AJ776</f>
        <v>9941400</v>
      </c>
      <c r="AS776" s="65" t="s">
        <v>90</v>
      </c>
      <c r="AT776" s="68">
        <v>0</v>
      </c>
      <c r="AU776" s="65" t="s">
        <v>90</v>
      </c>
      <c r="AV776" s="68">
        <v>0</v>
      </c>
      <c r="AW776" s="75" t="s">
        <v>89</v>
      </c>
      <c r="AX776" s="224">
        <v>0</v>
      </c>
      <c r="AY776" s="79">
        <f t="shared" ref="AY776:AY839" si="63">AR776-AX776</f>
        <v>9941400</v>
      </c>
      <c r="AZ776" s="223">
        <f t="shared" ref="AZ776:AZ839" si="64">+IFERROR(AX776/AR776,"_")</f>
        <v>0</v>
      </c>
      <c r="BA776" s="74">
        <v>0</v>
      </c>
      <c r="BB776" s="75" t="s">
        <v>89</v>
      </c>
      <c r="BC776" s="65" t="s">
        <v>108</v>
      </c>
      <c r="BD776" s="400" t="s">
        <v>4377</v>
      </c>
      <c r="BE776" s="221" t="s">
        <v>87</v>
      </c>
      <c r="BF776" s="221" t="s">
        <v>87</v>
      </c>
    </row>
    <row r="777" spans="2:58" x14ac:dyDescent="0.25">
      <c r="B777" s="221">
        <v>2025</v>
      </c>
      <c r="C777" s="221">
        <v>891780111</v>
      </c>
      <c r="D777" s="221" t="s">
        <v>78</v>
      </c>
      <c r="E777" s="49" t="s">
        <v>4376</v>
      </c>
      <c r="F777" s="65" t="s">
        <v>4375</v>
      </c>
      <c r="G777" s="65">
        <v>0</v>
      </c>
      <c r="H777" s="65" t="s">
        <v>81</v>
      </c>
      <c r="I777" s="65" t="s">
        <v>3368</v>
      </c>
      <c r="J777" s="67" t="s">
        <v>83</v>
      </c>
      <c r="K777" s="66" t="s">
        <v>4374</v>
      </c>
      <c r="L777" s="68">
        <v>31666665</v>
      </c>
      <c r="M777" s="65" t="s">
        <v>85</v>
      </c>
      <c r="N777" s="66" t="s">
        <v>4373</v>
      </c>
      <c r="O777" s="66">
        <v>36718569</v>
      </c>
      <c r="P777" s="66">
        <v>1696</v>
      </c>
      <c r="Q777" s="70">
        <v>45866</v>
      </c>
      <c r="R777" s="66">
        <v>204000000</v>
      </c>
      <c r="S777" s="70">
        <v>45884</v>
      </c>
      <c r="T777" s="68">
        <v>31666665</v>
      </c>
      <c r="U777" s="68">
        <v>28252</v>
      </c>
      <c r="V777" s="65" t="s">
        <v>87</v>
      </c>
      <c r="W777" s="68">
        <v>85155333</v>
      </c>
      <c r="X777" s="67" t="s">
        <v>3595</v>
      </c>
      <c r="Y777" s="70">
        <v>45884</v>
      </c>
      <c r="Z777" s="70">
        <v>45884</v>
      </c>
      <c r="AA777" s="70" t="s">
        <v>89</v>
      </c>
      <c r="AB777" s="70">
        <v>46006</v>
      </c>
      <c r="AC777" s="49">
        <f t="shared" si="60"/>
        <v>122</v>
      </c>
      <c r="AD777" s="65">
        <v>0</v>
      </c>
      <c r="AE777" s="68">
        <v>0</v>
      </c>
      <c r="AF777" s="65">
        <v>0</v>
      </c>
      <c r="AG777" s="77" t="s">
        <v>89</v>
      </c>
      <c r="AH777" s="49">
        <f t="shared" si="61"/>
        <v>0</v>
      </c>
      <c r="AI777" s="65">
        <v>0</v>
      </c>
      <c r="AJ777" s="68">
        <v>0</v>
      </c>
      <c r="AK777" s="65" t="s">
        <v>89</v>
      </c>
      <c r="AL777" s="78" t="s">
        <v>89</v>
      </c>
      <c r="AM777" s="65">
        <v>0</v>
      </c>
      <c r="AN777" s="78" t="s">
        <v>89</v>
      </c>
      <c r="AO777" s="78" t="s">
        <v>89</v>
      </c>
      <c r="AP777" s="78" t="s">
        <v>89</v>
      </c>
      <c r="AQ777" s="49">
        <f t="shared" si="62"/>
        <v>0</v>
      </c>
      <c r="AR777" s="49">
        <f>+L777+AE777-AJ777</f>
        <v>31666665</v>
      </c>
      <c r="AS777" s="65" t="s">
        <v>90</v>
      </c>
      <c r="AT777" s="68">
        <v>0</v>
      </c>
      <c r="AU777" s="65" t="s">
        <v>90</v>
      </c>
      <c r="AV777" s="68">
        <v>0</v>
      </c>
      <c r="AW777" s="75" t="s">
        <v>89</v>
      </c>
      <c r="AX777" s="224">
        <v>0</v>
      </c>
      <c r="AY777" s="79">
        <f t="shared" si="63"/>
        <v>31666665</v>
      </c>
      <c r="AZ777" s="223">
        <f t="shared" si="64"/>
        <v>0</v>
      </c>
      <c r="BA777" s="74">
        <v>0</v>
      </c>
      <c r="BB777" s="75" t="s">
        <v>89</v>
      </c>
      <c r="BC777" s="65" t="s">
        <v>108</v>
      </c>
      <c r="BD777" s="400" t="s">
        <v>4372</v>
      </c>
      <c r="BE777" s="221" t="s">
        <v>87</v>
      </c>
      <c r="BF777" s="221" t="s">
        <v>87</v>
      </c>
    </row>
    <row r="778" spans="2:58" x14ac:dyDescent="0.25">
      <c r="B778" s="221">
        <v>2025</v>
      </c>
      <c r="C778" s="221">
        <v>891780111</v>
      </c>
      <c r="D778" s="221" t="s">
        <v>78</v>
      </c>
      <c r="E778" s="49" t="s">
        <v>4371</v>
      </c>
      <c r="F778" s="65" t="s">
        <v>4370</v>
      </c>
      <c r="G778" s="65">
        <v>0</v>
      </c>
      <c r="H778" s="65" t="s">
        <v>81</v>
      </c>
      <c r="I778" s="65" t="s">
        <v>3368</v>
      </c>
      <c r="J778" s="67" t="s">
        <v>83</v>
      </c>
      <c r="K778" s="49" t="s">
        <v>4250</v>
      </c>
      <c r="L778" s="68">
        <v>9941400</v>
      </c>
      <c r="M778" s="65" t="s">
        <v>85</v>
      </c>
      <c r="N778" s="66" t="s">
        <v>4369</v>
      </c>
      <c r="O778" s="66">
        <v>7599392</v>
      </c>
      <c r="P778" s="66">
        <v>1707</v>
      </c>
      <c r="Q778" s="70">
        <v>45870</v>
      </c>
      <c r="R778" s="66">
        <v>7490134800</v>
      </c>
      <c r="S778" s="70">
        <v>45884</v>
      </c>
      <c r="T778" s="68">
        <v>9941400</v>
      </c>
      <c r="U778" s="68">
        <v>28271</v>
      </c>
      <c r="V778" s="65" t="s">
        <v>87</v>
      </c>
      <c r="W778" s="68">
        <v>1082939683</v>
      </c>
      <c r="X778" s="67" t="s">
        <v>3365</v>
      </c>
      <c r="Y778" s="70">
        <v>45884</v>
      </c>
      <c r="Z778" s="70">
        <v>45884</v>
      </c>
      <c r="AA778" s="70" t="s">
        <v>89</v>
      </c>
      <c r="AB778" s="70">
        <v>45991</v>
      </c>
      <c r="AC778" s="49">
        <f t="shared" si="60"/>
        <v>107</v>
      </c>
      <c r="AD778" s="65">
        <v>0</v>
      </c>
      <c r="AE778" s="68">
        <v>0</v>
      </c>
      <c r="AF778" s="65">
        <v>0</v>
      </c>
      <c r="AG778" s="77" t="s">
        <v>89</v>
      </c>
      <c r="AH778" s="49">
        <f t="shared" si="61"/>
        <v>0</v>
      </c>
      <c r="AI778" s="65">
        <v>0</v>
      </c>
      <c r="AJ778" s="68">
        <v>0</v>
      </c>
      <c r="AK778" s="65" t="s">
        <v>89</v>
      </c>
      <c r="AL778" s="78" t="s">
        <v>89</v>
      </c>
      <c r="AM778" s="65">
        <v>0</v>
      </c>
      <c r="AN778" s="78" t="s">
        <v>89</v>
      </c>
      <c r="AO778" s="78" t="s">
        <v>89</v>
      </c>
      <c r="AP778" s="78" t="s">
        <v>89</v>
      </c>
      <c r="AQ778" s="49">
        <f t="shared" si="62"/>
        <v>0</v>
      </c>
      <c r="AR778" s="49">
        <f>+L778+AE778-AJ778</f>
        <v>9941400</v>
      </c>
      <c r="AS778" s="65" t="s">
        <v>90</v>
      </c>
      <c r="AT778" s="68">
        <v>0</v>
      </c>
      <c r="AU778" s="65" t="s">
        <v>90</v>
      </c>
      <c r="AV778" s="68">
        <v>0</v>
      </c>
      <c r="AW778" s="75" t="s">
        <v>89</v>
      </c>
      <c r="AX778" s="224">
        <v>0</v>
      </c>
      <c r="AY778" s="79">
        <f t="shared" si="63"/>
        <v>9941400</v>
      </c>
      <c r="AZ778" s="223">
        <f t="shared" si="64"/>
        <v>0</v>
      </c>
      <c r="BA778" s="74">
        <v>0</v>
      </c>
      <c r="BB778" s="75" t="s">
        <v>89</v>
      </c>
      <c r="BC778" s="65" t="s">
        <v>108</v>
      </c>
      <c r="BD778" s="277" t="s">
        <v>4368</v>
      </c>
      <c r="BE778" s="221" t="s">
        <v>87</v>
      </c>
      <c r="BF778" s="221" t="s">
        <v>87</v>
      </c>
    </row>
    <row r="779" spans="2:58" x14ac:dyDescent="0.25">
      <c r="B779" s="221">
        <v>2025</v>
      </c>
      <c r="C779" s="221">
        <v>891780111</v>
      </c>
      <c r="D779" s="221" t="s">
        <v>78</v>
      </c>
      <c r="E779" s="49" t="s">
        <v>4367</v>
      </c>
      <c r="F779" s="65" t="s">
        <v>4366</v>
      </c>
      <c r="G779" s="65">
        <v>0</v>
      </c>
      <c r="H779" s="65" t="s">
        <v>81</v>
      </c>
      <c r="I779" s="65" t="s">
        <v>3368</v>
      </c>
      <c r="J779" s="67" t="s">
        <v>83</v>
      </c>
      <c r="K779" s="49" t="s">
        <v>4352</v>
      </c>
      <c r="L779" s="68">
        <v>9941400</v>
      </c>
      <c r="M779" s="65" t="s">
        <v>85</v>
      </c>
      <c r="N779" s="66" t="s">
        <v>4365</v>
      </c>
      <c r="O779" s="66">
        <v>1006576122</v>
      </c>
      <c r="P779" s="66">
        <v>1707</v>
      </c>
      <c r="Q779" s="70">
        <v>45870</v>
      </c>
      <c r="R779" s="66">
        <v>7490134800</v>
      </c>
      <c r="S779" s="70">
        <v>45884</v>
      </c>
      <c r="T779" s="68">
        <v>9941400</v>
      </c>
      <c r="U779" s="49">
        <v>28251</v>
      </c>
      <c r="V779" s="65" t="s">
        <v>87</v>
      </c>
      <c r="W779" s="68">
        <v>1082939683</v>
      </c>
      <c r="X779" s="67" t="s">
        <v>3365</v>
      </c>
      <c r="Y779" s="70">
        <v>45884</v>
      </c>
      <c r="Z779" s="70">
        <v>45884</v>
      </c>
      <c r="AA779" s="70" t="s">
        <v>89</v>
      </c>
      <c r="AB779" s="70">
        <v>45991</v>
      </c>
      <c r="AC779" s="49">
        <f t="shared" si="60"/>
        <v>107</v>
      </c>
      <c r="AD779" s="65">
        <v>0</v>
      </c>
      <c r="AE779" s="68">
        <v>0</v>
      </c>
      <c r="AF779" s="65">
        <v>0</v>
      </c>
      <c r="AG779" s="77" t="s">
        <v>89</v>
      </c>
      <c r="AH779" s="49">
        <f t="shared" si="61"/>
        <v>0</v>
      </c>
      <c r="AI779" s="65">
        <v>0</v>
      </c>
      <c r="AJ779" s="68">
        <v>0</v>
      </c>
      <c r="AK779" s="65" t="s">
        <v>89</v>
      </c>
      <c r="AL779" s="78" t="s">
        <v>89</v>
      </c>
      <c r="AM779" s="65">
        <v>0</v>
      </c>
      <c r="AN779" s="78" t="s">
        <v>89</v>
      </c>
      <c r="AO779" s="78" t="s">
        <v>89</v>
      </c>
      <c r="AP779" s="78" t="s">
        <v>89</v>
      </c>
      <c r="AQ779" s="49">
        <f t="shared" si="62"/>
        <v>0</v>
      </c>
      <c r="AR779" s="49">
        <f>+L779+AE779-AJ779</f>
        <v>9941400</v>
      </c>
      <c r="AS779" s="65" t="s">
        <v>90</v>
      </c>
      <c r="AT779" s="68">
        <v>0</v>
      </c>
      <c r="AU779" s="65" t="s">
        <v>90</v>
      </c>
      <c r="AV779" s="68">
        <v>0</v>
      </c>
      <c r="AW779" s="75" t="s">
        <v>89</v>
      </c>
      <c r="AX779" s="224">
        <v>0</v>
      </c>
      <c r="AY779" s="79">
        <f t="shared" si="63"/>
        <v>9941400</v>
      </c>
      <c r="AZ779" s="223">
        <f t="shared" si="64"/>
        <v>0</v>
      </c>
      <c r="BA779" s="74">
        <v>0</v>
      </c>
      <c r="BB779" s="75" t="s">
        <v>89</v>
      </c>
      <c r="BC779" s="65" t="s">
        <v>108</v>
      </c>
      <c r="BD779" s="400" t="s">
        <v>4364</v>
      </c>
      <c r="BE779" s="221" t="s">
        <v>87</v>
      </c>
      <c r="BF779" s="221" t="s">
        <v>87</v>
      </c>
    </row>
    <row r="780" spans="2:58" x14ac:dyDescent="0.25">
      <c r="B780" s="221">
        <v>2025</v>
      </c>
      <c r="C780" s="221">
        <v>891780111</v>
      </c>
      <c r="D780" s="221" t="s">
        <v>78</v>
      </c>
      <c r="E780" s="49" t="s">
        <v>4363</v>
      </c>
      <c r="F780" s="65" t="s">
        <v>4362</v>
      </c>
      <c r="G780" s="65">
        <v>0</v>
      </c>
      <c r="H780" s="65" t="s">
        <v>81</v>
      </c>
      <c r="I780" s="65" t="s">
        <v>3368</v>
      </c>
      <c r="J780" s="67" t="s">
        <v>83</v>
      </c>
      <c r="K780" s="49" t="s">
        <v>4361</v>
      </c>
      <c r="L780" s="68">
        <v>9941400</v>
      </c>
      <c r="M780" s="65" t="s">
        <v>85</v>
      </c>
      <c r="N780" s="66" t="s">
        <v>4360</v>
      </c>
      <c r="O780" s="66">
        <v>17955660</v>
      </c>
      <c r="P780" s="66">
        <v>1707</v>
      </c>
      <c r="Q780" s="70">
        <v>45870</v>
      </c>
      <c r="R780" s="66">
        <v>7490134800</v>
      </c>
      <c r="S780" s="70">
        <v>45884</v>
      </c>
      <c r="T780" s="68">
        <v>9941400</v>
      </c>
      <c r="U780" s="68">
        <v>28270</v>
      </c>
      <c r="V780" s="65" t="s">
        <v>87</v>
      </c>
      <c r="W780" s="68">
        <v>1082939683</v>
      </c>
      <c r="X780" s="67" t="s">
        <v>3365</v>
      </c>
      <c r="Y780" s="70">
        <v>45884</v>
      </c>
      <c r="Z780" s="70">
        <v>45884</v>
      </c>
      <c r="AA780" s="70" t="s">
        <v>89</v>
      </c>
      <c r="AB780" s="70">
        <v>45991</v>
      </c>
      <c r="AC780" s="49">
        <f t="shared" si="60"/>
        <v>107</v>
      </c>
      <c r="AD780" s="65">
        <v>0</v>
      </c>
      <c r="AE780" s="68">
        <v>0</v>
      </c>
      <c r="AF780" s="65">
        <v>0</v>
      </c>
      <c r="AG780" s="77" t="s">
        <v>89</v>
      </c>
      <c r="AH780" s="49">
        <f t="shared" si="61"/>
        <v>0</v>
      </c>
      <c r="AI780" s="65">
        <v>0</v>
      </c>
      <c r="AJ780" s="68">
        <v>0</v>
      </c>
      <c r="AK780" s="65" t="s">
        <v>89</v>
      </c>
      <c r="AL780" s="78" t="s">
        <v>89</v>
      </c>
      <c r="AM780" s="65">
        <v>0</v>
      </c>
      <c r="AN780" s="78" t="s">
        <v>89</v>
      </c>
      <c r="AO780" s="78" t="s">
        <v>89</v>
      </c>
      <c r="AP780" s="78" t="s">
        <v>89</v>
      </c>
      <c r="AQ780" s="49">
        <f t="shared" si="62"/>
        <v>0</v>
      </c>
      <c r="AR780" s="49">
        <f>+L780+AE780-AJ780</f>
        <v>9941400</v>
      </c>
      <c r="AS780" s="65" t="s">
        <v>90</v>
      </c>
      <c r="AT780" s="68">
        <v>0</v>
      </c>
      <c r="AU780" s="65" t="s">
        <v>90</v>
      </c>
      <c r="AV780" s="68">
        <v>0</v>
      </c>
      <c r="AW780" s="75" t="s">
        <v>89</v>
      </c>
      <c r="AX780" s="224">
        <v>0</v>
      </c>
      <c r="AY780" s="79">
        <f t="shared" si="63"/>
        <v>9941400</v>
      </c>
      <c r="AZ780" s="223">
        <f t="shared" si="64"/>
        <v>0</v>
      </c>
      <c r="BA780" s="74">
        <v>0</v>
      </c>
      <c r="BB780" s="75" t="s">
        <v>89</v>
      </c>
      <c r="BC780" s="65" t="s">
        <v>108</v>
      </c>
      <c r="BD780" s="277" t="s">
        <v>4359</v>
      </c>
      <c r="BE780" s="221" t="s">
        <v>87</v>
      </c>
      <c r="BF780" s="221" t="s">
        <v>87</v>
      </c>
    </row>
    <row r="781" spans="2:58" x14ac:dyDescent="0.25">
      <c r="B781" s="221">
        <v>2025</v>
      </c>
      <c r="C781" s="221">
        <v>891780111</v>
      </c>
      <c r="D781" s="221" t="s">
        <v>78</v>
      </c>
      <c r="E781" s="49" t="s">
        <v>4358</v>
      </c>
      <c r="F781" s="65" t="s">
        <v>4357</v>
      </c>
      <c r="G781" s="65">
        <v>0</v>
      </c>
      <c r="H781" s="65" t="s">
        <v>81</v>
      </c>
      <c r="I781" s="65" t="s">
        <v>3368</v>
      </c>
      <c r="J781" s="67" t="s">
        <v>83</v>
      </c>
      <c r="K781" s="49" t="s">
        <v>4352</v>
      </c>
      <c r="L781" s="68">
        <v>9941400</v>
      </c>
      <c r="M781" s="65" t="s">
        <v>85</v>
      </c>
      <c r="N781" s="66" t="s">
        <v>4356</v>
      </c>
      <c r="O781" s="66">
        <v>1052093082</v>
      </c>
      <c r="P781" s="66">
        <v>1707</v>
      </c>
      <c r="Q781" s="70">
        <v>45870</v>
      </c>
      <c r="R781" s="66">
        <v>7490134800</v>
      </c>
      <c r="S781" s="70">
        <v>45884</v>
      </c>
      <c r="T781" s="68">
        <v>9941400</v>
      </c>
      <c r="U781" s="68">
        <v>28250</v>
      </c>
      <c r="V781" s="65" t="s">
        <v>87</v>
      </c>
      <c r="W781" s="68">
        <v>1082939683</v>
      </c>
      <c r="X781" s="67" t="s">
        <v>3365</v>
      </c>
      <c r="Y781" s="70">
        <v>45884</v>
      </c>
      <c r="Z781" s="70">
        <v>45884</v>
      </c>
      <c r="AA781" s="70" t="s">
        <v>89</v>
      </c>
      <c r="AB781" s="70">
        <v>45991</v>
      </c>
      <c r="AC781" s="49">
        <f t="shared" si="60"/>
        <v>107</v>
      </c>
      <c r="AD781" s="65">
        <v>0</v>
      </c>
      <c r="AE781" s="68">
        <v>0</v>
      </c>
      <c r="AF781" s="65">
        <v>0</v>
      </c>
      <c r="AG781" s="77" t="s">
        <v>89</v>
      </c>
      <c r="AH781" s="49">
        <f t="shared" si="61"/>
        <v>0</v>
      </c>
      <c r="AI781" s="65">
        <v>0</v>
      </c>
      <c r="AJ781" s="68">
        <v>0</v>
      </c>
      <c r="AK781" s="65" t="s">
        <v>89</v>
      </c>
      <c r="AL781" s="78" t="s">
        <v>89</v>
      </c>
      <c r="AM781" s="65">
        <v>0</v>
      </c>
      <c r="AN781" s="78" t="s">
        <v>89</v>
      </c>
      <c r="AO781" s="78" t="s">
        <v>89</v>
      </c>
      <c r="AP781" s="78" t="s">
        <v>89</v>
      </c>
      <c r="AQ781" s="49">
        <f t="shared" si="62"/>
        <v>0</v>
      </c>
      <c r="AR781" s="49">
        <f>+L781+AE781-AJ781</f>
        <v>9941400</v>
      </c>
      <c r="AS781" s="65" t="s">
        <v>90</v>
      </c>
      <c r="AT781" s="68">
        <v>0</v>
      </c>
      <c r="AU781" s="65" t="s">
        <v>90</v>
      </c>
      <c r="AV781" s="68">
        <v>0</v>
      </c>
      <c r="AW781" s="75" t="s">
        <v>89</v>
      </c>
      <c r="AX781" s="224">
        <v>0</v>
      </c>
      <c r="AY781" s="79">
        <f t="shared" si="63"/>
        <v>9941400</v>
      </c>
      <c r="AZ781" s="223">
        <f t="shared" si="64"/>
        <v>0</v>
      </c>
      <c r="BA781" s="74">
        <v>0</v>
      </c>
      <c r="BB781" s="75" t="s">
        <v>89</v>
      </c>
      <c r="BC781" s="65" t="s">
        <v>108</v>
      </c>
      <c r="BD781" s="400" t="s">
        <v>4355</v>
      </c>
      <c r="BE781" s="221" t="s">
        <v>87</v>
      </c>
      <c r="BF781" s="221" t="s">
        <v>87</v>
      </c>
    </row>
    <row r="782" spans="2:58" x14ac:dyDescent="0.25">
      <c r="B782" s="221">
        <v>2025</v>
      </c>
      <c r="C782" s="221">
        <v>891780111</v>
      </c>
      <c r="D782" s="221" t="s">
        <v>78</v>
      </c>
      <c r="E782" s="49" t="s">
        <v>4354</v>
      </c>
      <c r="F782" s="65" t="s">
        <v>4353</v>
      </c>
      <c r="G782" s="65">
        <v>0</v>
      </c>
      <c r="H782" s="65" t="s">
        <v>81</v>
      </c>
      <c r="I782" s="65" t="s">
        <v>3368</v>
      </c>
      <c r="J782" s="67" t="s">
        <v>83</v>
      </c>
      <c r="K782" s="49" t="s">
        <v>4352</v>
      </c>
      <c r="L782" s="68">
        <v>9941400</v>
      </c>
      <c r="M782" s="65" t="s">
        <v>85</v>
      </c>
      <c r="N782" s="66" t="s">
        <v>4351</v>
      </c>
      <c r="O782" s="66">
        <v>4978916</v>
      </c>
      <c r="P782" s="66">
        <v>1707</v>
      </c>
      <c r="Q782" s="70">
        <v>45870</v>
      </c>
      <c r="R782" s="66">
        <v>7490134800</v>
      </c>
      <c r="S782" s="70">
        <v>45884</v>
      </c>
      <c r="T782" s="68">
        <v>9941400</v>
      </c>
      <c r="U782" s="68">
        <v>28269</v>
      </c>
      <c r="V782" s="65" t="s">
        <v>87</v>
      </c>
      <c r="W782" s="68">
        <v>1082939683</v>
      </c>
      <c r="X782" s="67" t="s">
        <v>3365</v>
      </c>
      <c r="Y782" s="70">
        <v>45884</v>
      </c>
      <c r="Z782" s="70">
        <v>45884</v>
      </c>
      <c r="AA782" s="70" t="s">
        <v>89</v>
      </c>
      <c r="AB782" s="70">
        <v>45991</v>
      </c>
      <c r="AC782" s="49">
        <f t="shared" si="60"/>
        <v>107</v>
      </c>
      <c r="AD782" s="65">
        <v>0</v>
      </c>
      <c r="AE782" s="68">
        <v>0</v>
      </c>
      <c r="AF782" s="65">
        <v>0</v>
      </c>
      <c r="AG782" s="77" t="s">
        <v>89</v>
      </c>
      <c r="AH782" s="49">
        <f t="shared" si="61"/>
        <v>0</v>
      </c>
      <c r="AI782" s="65">
        <v>0</v>
      </c>
      <c r="AJ782" s="68">
        <v>0</v>
      </c>
      <c r="AK782" s="65" t="s">
        <v>89</v>
      </c>
      <c r="AL782" s="78" t="s">
        <v>89</v>
      </c>
      <c r="AM782" s="65">
        <v>0</v>
      </c>
      <c r="AN782" s="78" t="s">
        <v>89</v>
      </c>
      <c r="AO782" s="78" t="s">
        <v>89</v>
      </c>
      <c r="AP782" s="78" t="s">
        <v>89</v>
      </c>
      <c r="AQ782" s="49">
        <f t="shared" si="62"/>
        <v>0</v>
      </c>
      <c r="AR782" s="49">
        <f>+L782+AE782-AJ782</f>
        <v>9941400</v>
      </c>
      <c r="AS782" s="65" t="s">
        <v>90</v>
      </c>
      <c r="AT782" s="68">
        <v>0</v>
      </c>
      <c r="AU782" s="65" t="s">
        <v>90</v>
      </c>
      <c r="AV782" s="68">
        <v>0</v>
      </c>
      <c r="AW782" s="75" t="s">
        <v>89</v>
      </c>
      <c r="AX782" s="224">
        <v>0</v>
      </c>
      <c r="AY782" s="79">
        <f t="shared" si="63"/>
        <v>9941400</v>
      </c>
      <c r="AZ782" s="223">
        <f t="shared" si="64"/>
        <v>0</v>
      </c>
      <c r="BA782" s="74">
        <v>0</v>
      </c>
      <c r="BB782" s="75" t="s">
        <v>89</v>
      </c>
      <c r="BC782" s="65" t="s">
        <v>108</v>
      </c>
      <c r="BD782" s="277" t="s">
        <v>4350</v>
      </c>
      <c r="BE782" s="221" t="s">
        <v>87</v>
      </c>
      <c r="BF782" s="221" t="s">
        <v>87</v>
      </c>
    </row>
    <row r="783" spans="2:58" x14ac:dyDescent="0.25">
      <c r="B783" s="221">
        <v>2025</v>
      </c>
      <c r="C783" s="221">
        <v>891780111</v>
      </c>
      <c r="D783" s="221" t="s">
        <v>78</v>
      </c>
      <c r="E783" s="49" t="s">
        <v>4349</v>
      </c>
      <c r="F783" s="65" t="s">
        <v>4348</v>
      </c>
      <c r="G783" s="65">
        <v>0</v>
      </c>
      <c r="H783" s="65" t="s">
        <v>81</v>
      </c>
      <c r="I783" s="65" t="s">
        <v>3368</v>
      </c>
      <c r="J783" s="67" t="s">
        <v>83</v>
      </c>
      <c r="K783" s="66" t="s">
        <v>3391</v>
      </c>
      <c r="L783" s="68">
        <v>9941400</v>
      </c>
      <c r="M783" s="65" t="s">
        <v>85</v>
      </c>
      <c r="N783" s="66" t="s">
        <v>4347</v>
      </c>
      <c r="O783" s="66">
        <v>3984420</v>
      </c>
      <c r="P783" s="66">
        <v>1707</v>
      </c>
      <c r="Q783" s="70">
        <v>45870</v>
      </c>
      <c r="R783" s="66">
        <v>7490134800</v>
      </c>
      <c r="S783" s="70">
        <v>45884</v>
      </c>
      <c r="T783" s="68">
        <v>9941400</v>
      </c>
      <c r="U783" s="68">
        <v>28268</v>
      </c>
      <c r="V783" s="65" t="s">
        <v>87</v>
      </c>
      <c r="W783" s="68">
        <v>1082939683</v>
      </c>
      <c r="X783" s="67" t="s">
        <v>3365</v>
      </c>
      <c r="Y783" s="70">
        <v>45884</v>
      </c>
      <c r="Z783" s="70">
        <v>45884</v>
      </c>
      <c r="AA783" s="70" t="s">
        <v>89</v>
      </c>
      <c r="AB783" s="70">
        <v>45991</v>
      </c>
      <c r="AC783" s="49">
        <f t="shared" si="60"/>
        <v>107</v>
      </c>
      <c r="AD783" s="65">
        <v>0</v>
      </c>
      <c r="AE783" s="68">
        <v>0</v>
      </c>
      <c r="AF783" s="65">
        <v>0</v>
      </c>
      <c r="AG783" s="77" t="s">
        <v>89</v>
      </c>
      <c r="AH783" s="49">
        <f t="shared" si="61"/>
        <v>0</v>
      </c>
      <c r="AI783" s="65">
        <v>0</v>
      </c>
      <c r="AJ783" s="68">
        <v>0</v>
      </c>
      <c r="AK783" s="65" t="s">
        <v>89</v>
      </c>
      <c r="AL783" s="78" t="s">
        <v>89</v>
      </c>
      <c r="AM783" s="65">
        <v>0</v>
      </c>
      <c r="AN783" s="78" t="s">
        <v>89</v>
      </c>
      <c r="AO783" s="78" t="s">
        <v>89</v>
      </c>
      <c r="AP783" s="78" t="s">
        <v>89</v>
      </c>
      <c r="AQ783" s="49">
        <f t="shared" si="62"/>
        <v>0</v>
      </c>
      <c r="AR783" s="49">
        <f>+L783+AE783-AJ783</f>
        <v>9941400</v>
      </c>
      <c r="AS783" s="65" t="s">
        <v>90</v>
      </c>
      <c r="AT783" s="68">
        <v>0</v>
      </c>
      <c r="AU783" s="65" t="s">
        <v>90</v>
      </c>
      <c r="AV783" s="68">
        <v>0</v>
      </c>
      <c r="AW783" s="75" t="s">
        <v>89</v>
      </c>
      <c r="AX783" s="224">
        <v>0</v>
      </c>
      <c r="AY783" s="79">
        <f t="shared" si="63"/>
        <v>9941400</v>
      </c>
      <c r="AZ783" s="223">
        <f t="shared" si="64"/>
        <v>0</v>
      </c>
      <c r="BA783" s="74">
        <v>0</v>
      </c>
      <c r="BB783" s="75" t="s">
        <v>89</v>
      </c>
      <c r="BC783" s="65" t="s">
        <v>108</v>
      </c>
      <c r="BD783" s="400" t="s">
        <v>4346</v>
      </c>
      <c r="BE783" s="221" t="s">
        <v>87</v>
      </c>
      <c r="BF783" s="221" t="s">
        <v>87</v>
      </c>
    </row>
    <row r="784" spans="2:58" x14ac:dyDescent="0.25">
      <c r="B784" s="221">
        <v>2025</v>
      </c>
      <c r="C784" s="221">
        <v>891780111</v>
      </c>
      <c r="D784" s="221" t="s">
        <v>78</v>
      </c>
      <c r="E784" s="49" t="s">
        <v>4345</v>
      </c>
      <c r="F784" s="65" t="s">
        <v>4344</v>
      </c>
      <c r="G784" s="65">
        <v>0</v>
      </c>
      <c r="H784" s="65" t="s">
        <v>81</v>
      </c>
      <c r="I784" s="65" t="s">
        <v>3368</v>
      </c>
      <c r="J784" s="67" t="s">
        <v>83</v>
      </c>
      <c r="K784" s="66" t="s">
        <v>3391</v>
      </c>
      <c r="L784" s="68">
        <v>9941400</v>
      </c>
      <c r="M784" s="65" t="s">
        <v>85</v>
      </c>
      <c r="N784" s="66" t="s">
        <v>4343</v>
      </c>
      <c r="O784" s="66">
        <v>17976026</v>
      </c>
      <c r="P784" s="66">
        <v>1707</v>
      </c>
      <c r="Q784" s="70">
        <v>45870</v>
      </c>
      <c r="R784" s="66">
        <v>7490134800</v>
      </c>
      <c r="S784" s="70">
        <v>45884</v>
      </c>
      <c r="T784" s="68">
        <v>9941400</v>
      </c>
      <c r="U784" s="68">
        <v>28267</v>
      </c>
      <c r="V784" s="65" t="s">
        <v>87</v>
      </c>
      <c r="W784" s="68">
        <v>1082939683</v>
      </c>
      <c r="X784" s="67" t="s">
        <v>3365</v>
      </c>
      <c r="Y784" s="70">
        <v>45884</v>
      </c>
      <c r="Z784" s="70">
        <v>45884</v>
      </c>
      <c r="AA784" s="70" t="s">
        <v>89</v>
      </c>
      <c r="AB784" s="70">
        <v>45991</v>
      </c>
      <c r="AC784" s="49">
        <f t="shared" si="60"/>
        <v>107</v>
      </c>
      <c r="AD784" s="65">
        <v>0</v>
      </c>
      <c r="AE784" s="68">
        <v>0</v>
      </c>
      <c r="AF784" s="65">
        <v>0</v>
      </c>
      <c r="AG784" s="77" t="s">
        <v>89</v>
      </c>
      <c r="AH784" s="49">
        <f t="shared" si="61"/>
        <v>0</v>
      </c>
      <c r="AI784" s="65">
        <v>0</v>
      </c>
      <c r="AJ784" s="68">
        <v>0</v>
      </c>
      <c r="AK784" s="65" t="s">
        <v>89</v>
      </c>
      <c r="AL784" s="78" t="s">
        <v>89</v>
      </c>
      <c r="AM784" s="65">
        <v>0</v>
      </c>
      <c r="AN784" s="78" t="s">
        <v>89</v>
      </c>
      <c r="AO784" s="78" t="s">
        <v>89</v>
      </c>
      <c r="AP784" s="78" t="s">
        <v>89</v>
      </c>
      <c r="AQ784" s="49">
        <f t="shared" si="62"/>
        <v>0</v>
      </c>
      <c r="AR784" s="49">
        <f>+L784+AE784-AJ784</f>
        <v>9941400</v>
      </c>
      <c r="AS784" s="65" t="s">
        <v>90</v>
      </c>
      <c r="AT784" s="68">
        <v>0</v>
      </c>
      <c r="AU784" s="65" t="s">
        <v>90</v>
      </c>
      <c r="AV784" s="68">
        <v>0</v>
      </c>
      <c r="AW784" s="75" t="s">
        <v>89</v>
      </c>
      <c r="AX784" s="224">
        <v>0</v>
      </c>
      <c r="AY784" s="79">
        <f t="shared" si="63"/>
        <v>9941400</v>
      </c>
      <c r="AZ784" s="223">
        <f t="shared" si="64"/>
        <v>0</v>
      </c>
      <c r="BA784" s="74">
        <v>0</v>
      </c>
      <c r="BB784" s="75" t="s">
        <v>89</v>
      </c>
      <c r="BC784" s="65" t="s">
        <v>108</v>
      </c>
      <c r="BD784" s="400" t="s">
        <v>4342</v>
      </c>
      <c r="BE784" s="221" t="s">
        <v>87</v>
      </c>
      <c r="BF784" s="221" t="s">
        <v>87</v>
      </c>
    </row>
    <row r="785" spans="2:58" x14ac:dyDescent="0.25">
      <c r="B785" s="221">
        <v>2025</v>
      </c>
      <c r="C785" s="221">
        <v>891780111</v>
      </c>
      <c r="D785" s="221" t="s">
        <v>78</v>
      </c>
      <c r="E785" s="49" t="s">
        <v>4341</v>
      </c>
      <c r="F785" s="65" t="s">
        <v>4340</v>
      </c>
      <c r="G785" s="65">
        <v>0</v>
      </c>
      <c r="H785" s="65" t="s">
        <v>81</v>
      </c>
      <c r="I785" s="65" t="s">
        <v>3368</v>
      </c>
      <c r="J785" s="67" t="s">
        <v>83</v>
      </c>
      <c r="K785" s="66" t="s">
        <v>3647</v>
      </c>
      <c r="L785" s="68">
        <v>9941400</v>
      </c>
      <c r="M785" s="65" t="s">
        <v>85</v>
      </c>
      <c r="N785" s="66" t="s">
        <v>4339</v>
      </c>
      <c r="O785" s="66">
        <v>1119837915</v>
      </c>
      <c r="P785" s="66">
        <v>1707</v>
      </c>
      <c r="Q785" s="70">
        <v>45870</v>
      </c>
      <c r="R785" s="66">
        <v>7490134800</v>
      </c>
      <c r="S785" s="70">
        <v>45884</v>
      </c>
      <c r="T785" s="68">
        <v>9941400</v>
      </c>
      <c r="U785" s="68">
        <v>28266</v>
      </c>
      <c r="V785" s="65" t="s">
        <v>87</v>
      </c>
      <c r="W785" s="68">
        <v>1082939683</v>
      </c>
      <c r="X785" s="67" t="s">
        <v>3365</v>
      </c>
      <c r="Y785" s="70">
        <v>45884</v>
      </c>
      <c r="Z785" s="70">
        <v>45884</v>
      </c>
      <c r="AA785" s="70" t="s">
        <v>89</v>
      </c>
      <c r="AB785" s="70">
        <v>45991</v>
      </c>
      <c r="AC785" s="49">
        <f t="shared" si="60"/>
        <v>107</v>
      </c>
      <c r="AD785" s="65">
        <v>0</v>
      </c>
      <c r="AE785" s="68">
        <v>0</v>
      </c>
      <c r="AF785" s="65">
        <v>0</v>
      </c>
      <c r="AG785" s="77" t="s">
        <v>89</v>
      </c>
      <c r="AH785" s="49">
        <f t="shared" si="61"/>
        <v>0</v>
      </c>
      <c r="AI785" s="65">
        <v>0</v>
      </c>
      <c r="AJ785" s="68">
        <v>0</v>
      </c>
      <c r="AK785" s="65" t="s">
        <v>89</v>
      </c>
      <c r="AL785" s="78" t="s">
        <v>89</v>
      </c>
      <c r="AM785" s="65">
        <v>0</v>
      </c>
      <c r="AN785" s="78" t="s">
        <v>89</v>
      </c>
      <c r="AO785" s="78" t="s">
        <v>89</v>
      </c>
      <c r="AP785" s="78" t="s">
        <v>89</v>
      </c>
      <c r="AQ785" s="49">
        <f t="shared" si="62"/>
        <v>0</v>
      </c>
      <c r="AR785" s="49">
        <f>+L785+AE785-AJ785</f>
        <v>9941400</v>
      </c>
      <c r="AS785" s="65" t="s">
        <v>90</v>
      </c>
      <c r="AT785" s="68">
        <v>0</v>
      </c>
      <c r="AU785" s="65" t="s">
        <v>90</v>
      </c>
      <c r="AV785" s="68">
        <v>0</v>
      </c>
      <c r="AW785" s="75" t="s">
        <v>89</v>
      </c>
      <c r="AX785" s="224">
        <v>0</v>
      </c>
      <c r="AY785" s="79">
        <f t="shared" si="63"/>
        <v>9941400</v>
      </c>
      <c r="AZ785" s="223">
        <f t="shared" si="64"/>
        <v>0</v>
      </c>
      <c r="BA785" s="74">
        <v>0</v>
      </c>
      <c r="BB785" s="75" t="s">
        <v>89</v>
      </c>
      <c r="BC785" s="65" t="s">
        <v>108</v>
      </c>
      <c r="BD785" s="400" t="s">
        <v>4338</v>
      </c>
      <c r="BE785" s="221" t="s">
        <v>87</v>
      </c>
      <c r="BF785" s="221" t="s">
        <v>87</v>
      </c>
    </row>
    <row r="786" spans="2:58" x14ac:dyDescent="0.25">
      <c r="B786" s="221">
        <v>2025</v>
      </c>
      <c r="C786" s="221">
        <v>891780111</v>
      </c>
      <c r="D786" s="221" t="s">
        <v>78</v>
      </c>
      <c r="E786" s="49" t="s">
        <v>4337</v>
      </c>
      <c r="F786" s="65" t="s">
        <v>4336</v>
      </c>
      <c r="G786" s="65">
        <v>0</v>
      </c>
      <c r="H786" s="65" t="s">
        <v>81</v>
      </c>
      <c r="I786" s="65" t="s">
        <v>3368</v>
      </c>
      <c r="J786" s="67" t="s">
        <v>83</v>
      </c>
      <c r="K786" s="66" t="s">
        <v>4335</v>
      </c>
      <c r="L786" s="68">
        <v>9941400</v>
      </c>
      <c r="M786" s="65" t="s">
        <v>85</v>
      </c>
      <c r="N786" s="66" t="s">
        <v>4334</v>
      </c>
      <c r="O786" s="66">
        <v>5174872</v>
      </c>
      <c r="P786" s="66">
        <v>1707</v>
      </c>
      <c r="Q786" s="70">
        <v>45870</v>
      </c>
      <c r="R786" s="66">
        <v>7490134800</v>
      </c>
      <c r="S786" s="70">
        <v>45884</v>
      </c>
      <c r="T786" s="68">
        <v>9941400</v>
      </c>
      <c r="U786" s="68">
        <v>28265</v>
      </c>
      <c r="V786" s="65" t="s">
        <v>87</v>
      </c>
      <c r="W786" s="68">
        <v>1082939683</v>
      </c>
      <c r="X786" s="67" t="s">
        <v>3365</v>
      </c>
      <c r="Y786" s="70">
        <v>45884</v>
      </c>
      <c r="Z786" s="70">
        <v>45884</v>
      </c>
      <c r="AA786" s="70" t="s">
        <v>89</v>
      </c>
      <c r="AB786" s="70">
        <v>45991</v>
      </c>
      <c r="AC786" s="49">
        <f t="shared" si="60"/>
        <v>107</v>
      </c>
      <c r="AD786" s="65">
        <v>0</v>
      </c>
      <c r="AE786" s="68">
        <v>0</v>
      </c>
      <c r="AF786" s="65">
        <v>0</v>
      </c>
      <c r="AG786" s="77" t="s">
        <v>89</v>
      </c>
      <c r="AH786" s="49">
        <f t="shared" si="61"/>
        <v>0</v>
      </c>
      <c r="AI786" s="65">
        <v>0</v>
      </c>
      <c r="AJ786" s="68">
        <v>0</v>
      </c>
      <c r="AK786" s="65" t="s">
        <v>89</v>
      </c>
      <c r="AL786" s="78" t="s">
        <v>89</v>
      </c>
      <c r="AM786" s="65">
        <v>0</v>
      </c>
      <c r="AN786" s="78" t="s">
        <v>89</v>
      </c>
      <c r="AO786" s="78" t="s">
        <v>89</v>
      </c>
      <c r="AP786" s="78" t="s">
        <v>89</v>
      </c>
      <c r="AQ786" s="49">
        <f t="shared" si="62"/>
        <v>0</v>
      </c>
      <c r="AR786" s="49">
        <f>+L786+AE786-AJ786</f>
        <v>9941400</v>
      </c>
      <c r="AS786" s="65" t="s">
        <v>90</v>
      </c>
      <c r="AT786" s="68">
        <v>0</v>
      </c>
      <c r="AU786" s="65" t="s">
        <v>90</v>
      </c>
      <c r="AV786" s="68">
        <v>0</v>
      </c>
      <c r="AW786" s="75" t="s">
        <v>89</v>
      </c>
      <c r="AX786" s="224">
        <v>0</v>
      </c>
      <c r="AY786" s="79">
        <f t="shared" si="63"/>
        <v>9941400</v>
      </c>
      <c r="AZ786" s="223">
        <f t="shared" si="64"/>
        <v>0</v>
      </c>
      <c r="BA786" s="74">
        <v>0</v>
      </c>
      <c r="BB786" s="75" t="s">
        <v>89</v>
      </c>
      <c r="BC786" s="65" t="s">
        <v>108</v>
      </c>
      <c r="BD786" s="400" t="s">
        <v>4333</v>
      </c>
      <c r="BE786" s="221" t="s">
        <v>87</v>
      </c>
      <c r="BF786" s="221" t="s">
        <v>87</v>
      </c>
    </row>
    <row r="787" spans="2:58" x14ac:dyDescent="0.25">
      <c r="B787" s="221">
        <v>2025</v>
      </c>
      <c r="C787" s="221">
        <v>891780111</v>
      </c>
      <c r="D787" s="221" t="s">
        <v>78</v>
      </c>
      <c r="E787" s="49" t="s">
        <v>4332</v>
      </c>
      <c r="F787" s="65" t="s">
        <v>4331</v>
      </c>
      <c r="G787" s="65">
        <v>0</v>
      </c>
      <c r="H787" s="65" t="s">
        <v>81</v>
      </c>
      <c r="I787" s="65" t="s">
        <v>3368</v>
      </c>
      <c r="J787" s="67" t="s">
        <v>83</v>
      </c>
      <c r="K787" s="49" t="s">
        <v>4330</v>
      </c>
      <c r="L787" s="68">
        <v>9941400</v>
      </c>
      <c r="M787" s="65" t="s">
        <v>85</v>
      </c>
      <c r="N787" s="66" t="s">
        <v>4329</v>
      </c>
      <c r="O787" s="66">
        <v>5031597</v>
      </c>
      <c r="P787" s="66">
        <v>1707</v>
      </c>
      <c r="Q787" s="70">
        <v>45870</v>
      </c>
      <c r="R787" s="66">
        <v>7490134800</v>
      </c>
      <c r="S787" s="70">
        <v>45884</v>
      </c>
      <c r="T787" s="68">
        <v>9941400</v>
      </c>
      <c r="U787" s="68">
        <v>28264</v>
      </c>
      <c r="V787" s="65" t="s">
        <v>87</v>
      </c>
      <c r="W787" s="68">
        <v>1082939683</v>
      </c>
      <c r="X787" s="67" t="s">
        <v>3365</v>
      </c>
      <c r="Y787" s="70">
        <v>45884</v>
      </c>
      <c r="Z787" s="70">
        <v>45884</v>
      </c>
      <c r="AA787" s="70" t="s">
        <v>89</v>
      </c>
      <c r="AB787" s="70">
        <v>45991</v>
      </c>
      <c r="AC787" s="49">
        <f t="shared" si="60"/>
        <v>107</v>
      </c>
      <c r="AD787" s="65">
        <v>0</v>
      </c>
      <c r="AE787" s="68">
        <v>0</v>
      </c>
      <c r="AF787" s="65">
        <v>0</v>
      </c>
      <c r="AG787" s="77" t="s">
        <v>89</v>
      </c>
      <c r="AH787" s="49">
        <f t="shared" si="61"/>
        <v>0</v>
      </c>
      <c r="AI787" s="65">
        <v>0</v>
      </c>
      <c r="AJ787" s="68">
        <v>0</v>
      </c>
      <c r="AK787" s="65" t="s">
        <v>89</v>
      </c>
      <c r="AL787" s="78" t="s">
        <v>89</v>
      </c>
      <c r="AM787" s="65">
        <v>0</v>
      </c>
      <c r="AN787" s="78" t="s">
        <v>89</v>
      </c>
      <c r="AO787" s="78" t="s">
        <v>89</v>
      </c>
      <c r="AP787" s="78" t="s">
        <v>89</v>
      </c>
      <c r="AQ787" s="49">
        <f t="shared" si="62"/>
        <v>0</v>
      </c>
      <c r="AR787" s="49">
        <f>+L787+AE787-AJ787</f>
        <v>9941400</v>
      </c>
      <c r="AS787" s="65" t="s">
        <v>90</v>
      </c>
      <c r="AT787" s="68">
        <v>0</v>
      </c>
      <c r="AU787" s="65" t="s">
        <v>90</v>
      </c>
      <c r="AV787" s="68">
        <v>0</v>
      </c>
      <c r="AW787" s="75" t="s">
        <v>89</v>
      </c>
      <c r="AX787" s="224">
        <v>0</v>
      </c>
      <c r="AY787" s="79">
        <f t="shared" si="63"/>
        <v>9941400</v>
      </c>
      <c r="AZ787" s="223">
        <f t="shared" si="64"/>
        <v>0</v>
      </c>
      <c r="BA787" s="74">
        <v>0</v>
      </c>
      <c r="BB787" s="75" t="s">
        <v>89</v>
      </c>
      <c r="BC787" s="65" t="s">
        <v>108</v>
      </c>
      <c r="BD787" s="277" t="s">
        <v>4328</v>
      </c>
      <c r="BE787" s="221" t="s">
        <v>87</v>
      </c>
      <c r="BF787" s="221" t="s">
        <v>87</v>
      </c>
    </row>
    <row r="788" spans="2:58" x14ac:dyDescent="0.25">
      <c r="B788" s="221">
        <v>2025</v>
      </c>
      <c r="C788" s="221">
        <v>891780111</v>
      </c>
      <c r="D788" s="221" t="s">
        <v>78</v>
      </c>
      <c r="E788" s="49" t="s">
        <v>4327</v>
      </c>
      <c r="F788" s="65" t="s">
        <v>4326</v>
      </c>
      <c r="G788" s="65">
        <v>0</v>
      </c>
      <c r="H788" s="65" t="s">
        <v>81</v>
      </c>
      <c r="I788" s="65" t="s">
        <v>3368</v>
      </c>
      <c r="J788" s="67" t="s">
        <v>83</v>
      </c>
      <c r="K788" s="66" t="s">
        <v>3647</v>
      </c>
      <c r="L788" s="68">
        <v>9941400</v>
      </c>
      <c r="M788" s="65" t="s">
        <v>85</v>
      </c>
      <c r="N788" s="66" t="s">
        <v>4325</v>
      </c>
      <c r="O788" s="66">
        <v>1124001955</v>
      </c>
      <c r="P788" s="66">
        <v>1707</v>
      </c>
      <c r="Q788" s="70">
        <v>45870</v>
      </c>
      <c r="R788" s="66">
        <v>7490134800</v>
      </c>
      <c r="S788" s="70">
        <v>45884</v>
      </c>
      <c r="T788" s="68">
        <v>9941400</v>
      </c>
      <c r="U788" s="68">
        <v>28263</v>
      </c>
      <c r="V788" s="65" t="s">
        <v>87</v>
      </c>
      <c r="W788" s="68">
        <v>1082939683</v>
      </c>
      <c r="X788" s="67" t="s">
        <v>3365</v>
      </c>
      <c r="Y788" s="70">
        <v>45884</v>
      </c>
      <c r="Z788" s="70">
        <v>45884</v>
      </c>
      <c r="AA788" s="70" t="s">
        <v>89</v>
      </c>
      <c r="AB788" s="70">
        <v>45991</v>
      </c>
      <c r="AC788" s="49">
        <f t="shared" si="60"/>
        <v>107</v>
      </c>
      <c r="AD788" s="65">
        <v>0</v>
      </c>
      <c r="AE788" s="68">
        <v>0</v>
      </c>
      <c r="AF788" s="65">
        <v>0</v>
      </c>
      <c r="AG788" s="77" t="s">
        <v>89</v>
      </c>
      <c r="AH788" s="49">
        <f t="shared" si="61"/>
        <v>0</v>
      </c>
      <c r="AI788" s="65">
        <v>0</v>
      </c>
      <c r="AJ788" s="68">
        <v>0</v>
      </c>
      <c r="AK788" s="65" t="s">
        <v>89</v>
      </c>
      <c r="AL788" s="78" t="s">
        <v>89</v>
      </c>
      <c r="AM788" s="65">
        <v>0</v>
      </c>
      <c r="AN788" s="78" t="s">
        <v>89</v>
      </c>
      <c r="AO788" s="78" t="s">
        <v>89</v>
      </c>
      <c r="AP788" s="78" t="s">
        <v>89</v>
      </c>
      <c r="AQ788" s="49">
        <f t="shared" si="62"/>
        <v>0</v>
      </c>
      <c r="AR788" s="49">
        <f>+L788+AE788-AJ788</f>
        <v>9941400</v>
      </c>
      <c r="AS788" s="65" t="s">
        <v>90</v>
      </c>
      <c r="AT788" s="68">
        <v>0</v>
      </c>
      <c r="AU788" s="65" t="s">
        <v>90</v>
      </c>
      <c r="AV788" s="68">
        <v>0</v>
      </c>
      <c r="AW788" s="75" t="s">
        <v>89</v>
      </c>
      <c r="AX788" s="224">
        <v>0</v>
      </c>
      <c r="AY788" s="79">
        <f t="shared" si="63"/>
        <v>9941400</v>
      </c>
      <c r="AZ788" s="223">
        <f t="shared" si="64"/>
        <v>0</v>
      </c>
      <c r="BA788" s="74">
        <v>0</v>
      </c>
      <c r="BB788" s="75" t="s">
        <v>89</v>
      </c>
      <c r="BC788" s="65" t="s">
        <v>108</v>
      </c>
      <c r="BD788" s="400" t="s">
        <v>4324</v>
      </c>
      <c r="BE788" s="221" t="s">
        <v>87</v>
      </c>
      <c r="BF788" s="221" t="s">
        <v>87</v>
      </c>
    </row>
    <row r="789" spans="2:58" x14ac:dyDescent="0.25">
      <c r="B789" s="221">
        <v>2025</v>
      </c>
      <c r="C789" s="221">
        <v>891780111</v>
      </c>
      <c r="D789" s="221" t="s">
        <v>78</v>
      </c>
      <c r="E789" s="49" t="s">
        <v>4323</v>
      </c>
      <c r="F789" s="65" t="s">
        <v>4322</v>
      </c>
      <c r="G789" s="65">
        <v>0</v>
      </c>
      <c r="H789" s="65" t="s">
        <v>81</v>
      </c>
      <c r="I789" s="65" t="s">
        <v>3368</v>
      </c>
      <c r="J789" s="67" t="s">
        <v>83</v>
      </c>
      <c r="K789" s="66" t="s">
        <v>3940</v>
      </c>
      <c r="L789" s="68">
        <v>9941400</v>
      </c>
      <c r="M789" s="65" t="s">
        <v>85</v>
      </c>
      <c r="N789" s="66" t="s">
        <v>4321</v>
      </c>
      <c r="O789" s="66">
        <v>1002094463</v>
      </c>
      <c r="P789" s="66">
        <v>1707</v>
      </c>
      <c r="Q789" s="70">
        <v>45870</v>
      </c>
      <c r="R789" s="66">
        <v>7490134800</v>
      </c>
      <c r="S789" s="70">
        <v>45884</v>
      </c>
      <c r="T789" s="68">
        <v>9941400</v>
      </c>
      <c r="U789" s="68">
        <v>28249</v>
      </c>
      <c r="V789" s="65" t="s">
        <v>87</v>
      </c>
      <c r="W789" s="68">
        <v>1082939683</v>
      </c>
      <c r="X789" s="67" t="s">
        <v>3365</v>
      </c>
      <c r="Y789" s="70">
        <v>45884</v>
      </c>
      <c r="Z789" s="70">
        <v>45884</v>
      </c>
      <c r="AA789" s="70" t="s">
        <v>89</v>
      </c>
      <c r="AB789" s="70">
        <v>45991</v>
      </c>
      <c r="AC789" s="49">
        <f t="shared" si="60"/>
        <v>107</v>
      </c>
      <c r="AD789" s="65">
        <v>0</v>
      </c>
      <c r="AE789" s="68">
        <v>0</v>
      </c>
      <c r="AF789" s="65">
        <v>0</v>
      </c>
      <c r="AG789" s="77" t="s">
        <v>89</v>
      </c>
      <c r="AH789" s="49">
        <f t="shared" si="61"/>
        <v>0</v>
      </c>
      <c r="AI789" s="65">
        <v>0</v>
      </c>
      <c r="AJ789" s="68">
        <v>0</v>
      </c>
      <c r="AK789" s="65" t="s">
        <v>89</v>
      </c>
      <c r="AL789" s="78" t="s">
        <v>89</v>
      </c>
      <c r="AM789" s="65">
        <v>0</v>
      </c>
      <c r="AN789" s="78" t="s">
        <v>89</v>
      </c>
      <c r="AO789" s="78" t="s">
        <v>89</v>
      </c>
      <c r="AP789" s="78" t="s">
        <v>89</v>
      </c>
      <c r="AQ789" s="49">
        <f t="shared" si="62"/>
        <v>0</v>
      </c>
      <c r="AR789" s="49">
        <f>+L789+AE789-AJ789</f>
        <v>9941400</v>
      </c>
      <c r="AS789" s="65" t="s">
        <v>90</v>
      </c>
      <c r="AT789" s="68">
        <v>0</v>
      </c>
      <c r="AU789" s="65" t="s">
        <v>90</v>
      </c>
      <c r="AV789" s="68">
        <v>0</v>
      </c>
      <c r="AW789" s="75" t="s">
        <v>89</v>
      </c>
      <c r="AX789" s="224">
        <v>0</v>
      </c>
      <c r="AY789" s="79">
        <f t="shared" si="63"/>
        <v>9941400</v>
      </c>
      <c r="AZ789" s="223">
        <f t="shared" si="64"/>
        <v>0</v>
      </c>
      <c r="BA789" s="74">
        <v>0</v>
      </c>
      <c r="BB789" s="75" t="s">
        <v>89</v>
      </c>
      <c r="BC789" s="65" t="s">
        <v>108</v>
      </c>
      <c r="BD789" s="400" t="s">
        <v>4320</v>
      </c>
      <c r="BE789" s="221" t="s">
        <v>87</v>
      </c>
      <c r="BF789" s="221" t="s">
        <v>87</v>
      </c>
    </row>
    <row r="790" spans="2:58" x14ac:dyDescent="0.25">
      <c r="B790" s="221">
        <v>2025</v>
      </c>
      <c r="C790" s="221">
        <v>891780111</v>
      </c>
      <c r="D790" s="221" t="s">
        <v>78</v>
      </c>
      <c r="E790" s="49" t="s">
        <v>4319</v>
      </c>
      <c r="F790" s="65" t="s">
        <v>4318</v>
      </c>
      <c r="G790" s="65">
        <v>0</v>
      </c>
      <c r="H790" s="65" t="s">
        <v>81</v>
      </c>
      <c r="I790" s="65" t="s">
        <v>3368</v>
      </c>
      <c r="J790" s="67" t="s">
        <v>83</v>
      </c>
      <c r="K790" s="49" t="s">
        <v>4317</v>
      </c>
      <c r="L790" s="68">
        <v>9941400</v>
      </c>
      <c r="M790" s="65" t="s">
        <v>85</v>
      </c>
      <c r="N790" s="66" t="s">
        <v>4316</v>
      </c>
      <c r="O790" s="66">
        <v>1049022248</v>
      </c>
      <c r="P790" s="66">
        <v>1707</v>
      </c>
      <c r="Q790" s="70">
        <v>45870</v>
      </c>
      <c r="R790" s="66">
        <v>7490134800</v>
      </c>
      <c r="S790" s="70">
        <v>45888</v>
      </c>
      <c r="T790" s="68">
        <v>9941400</v>
      </c>
      <c r="U790" s="68">
        <v>28262</v>
      </c>
      <c r="V790" s="65" t="s">
        <v>87</v>
      </c>
      <c r="W790" s="68">
        <v>1082939683</v>
      </c>
      <c r="X790" s="67" t="s">
        <v>3365</v>
      </c>
      <c r="Y790" s="70">
        <v>45884</v>
      </c>
      <c r="Z790" s="70">
        <v>45884</v>
      </c>
      <c r="AA790" s="70" t="s">
        <v>89</v>
      </c>
      <c r="AB790" s="70">
        <v>45991</v>
      </c>
      <c r="AC790" s="49">
        <f t="shared" si="60"/>
        <v>107</v>
      </c>
      <c r="AD790" s="65">
        <v>0</v>
      </c>
      <c r="AE790" s="68">
        <v>0</v>
      </c>
      <c r="AF790" s="65">
        <v>0</v>
      </c>
      <c r="AG790" s="77" t="s">
        <v>89</v>
      </c>
      <c r="AH790" s="49">
        <f t="shared" si="61"/>
        <v>0</v>
      </c>
      <c r="AI790" s="65">
        <v>0</v>
      </c>
      <c r="AJ790" s="68">
        <v>0</v>
      </c>
      <c r="AK790" s="65" t="s">
        <v>89</v>
      </c>
      <c r="AL790" s="78" t="s">
        <v>89</v>
      </c>
      <c r="AM790" s="65">
        <v>0</v>
      </c>
      <c r="AN790" s="78" t="s">
        <v>89</v>
      </c>
      <c r="AO790" s="78" t="s">
        <v>89</v>
      </c>
      <c r="AP790" s="78" t="s">
        <v>89</v>
      </c>
      <c r="AQ790" s="49">
        <f t="shared" si="62"/>
        <v>0</v>
      </c>
      <c r="AR790" s="49">
        <f>+L790+AE790-AJ790</f>
        <v>9941400</v>
      </c>
      <c r="AS790" s="65" t="s">
        <v>90</v>
      </c>
      <c r="AT790" s="68">
        <v>0</v>
      </c>
      <c r="AU790" s="65" t="s">
        <v>90</v>
      </c>
      <c r="AV790" s="68">
        <v>0</v>
      </c>
      <c r="AW790" s="75" t="s">
        <v>89</v>
      </c>
      <c r="AX790" s="224">
        <v>0</v>
      </c>
      <c r="AY790" s="79">
        <f t="shared" si="63"/>
        <v>9941400</v>
      </c>
      <c r="AZ790" s="223">
        <f t="shared" si="64"/>
        <v>0</v>
      </c>
      <c r="BA790" s="74">
        <v>0</v>
      </c>
      <c r="BB790" s="75" t="s">
        <v>89</v>
      </c>
      <c r="BC790" s="65" t="s">
        <v>108</v>
      </c>
      <c r="BD790" s="277" t="s">
        <v>4315</v>
      </c>
      <c r="BE790" s="221" t="s">
        <v>87</v>
      </c>
      <c r="BF790" s="221" t="s">
        <v>87</v>
      </c>
    </row>
    <row r="791" spans="2:58" x14ac:dyDescent="0.25">
      <c r="B791" s="221">
        <v>2025</v>
      </c>
      <c r="C791" s="221">
        <v>891780111</v>
      </c>
      <c r="D791" s="221" t="s">
        <v>78</v>
      </c>
      <c r="E791" s="49" t="s">
        <v>4314</v>
      </c>
      <c r="F791" s="65" t="s">
        <v>4313</v>
      </c>
      <c r="G791" s="65">
        <v>0</v>
      </c>
      <c r="H791" s="65" t="s">
        <v>81</v>
      </c>
      <c r="I791" s="65" t="s">
        <v>3368</v>
      </c>
      <c r="J791" s="67" t="s">
        <v>83</v>
      </c>
      <c r="K791" s="66" t="s">
        <v>3386</v>
      </c>
      <c r="L791" s="68">
        <v>9941400</v>
      </c>
      <c r="M791" s="65" t="s">
        <v>85</v>
      </c>
      <c r="N791" s="66" t="s">
        <v>4312</v>
      </c>
      <c r="O791" s="66">
        <v>72200869</v>
      </c>
      <c r="P791" s="66">
        <v>1707</v>
      </c>
      <c r="Q791" s="70">
        <v>45870</v>
      </c>
      <c r="R791" s="66">
        <v>7490134800</v>
      </c>
      <c r="S791" s="70">
        <v>45888</v>
      </c>
      <c r="T791" s="68">
        <v>9941400</v>
      </c>
      <c r="U791" s="68">
        <v>28401</v>
      </c>
      <c r="V791" s="65" t="s">
        <v>87</v>
      </c>
      <c r="W791" s="68">
        <v>1082939683</v>
      </c>
      <c r="X791" s="67" t="s">
        <v>3365</v>
      </c>
      <c r="Y791" s="70">
        <v>45884</v>
      </c>
      <c r="Z791" s="70">
        <v>45888</v>
      </c>
      <c r="AA791" s="70" t="s">
        <v>89</v>
      </c>
      <c r="AB791" s="70">
        <v>45991</v>
      </c>
      <c r="AC791" s="49">
        <f t="shared" si="60"/>
        <v>103</v>
      </c>
      <c r="AD791" s="65">
        <v>0</v>
      </c>
      <c r="AE791" s="68">
        <v>0</v>
      </c>
      <c r="AF791" s="65">
        <v>0</v>
      </c>
      <c r="AG791" s="77" t="s">
        <v>89</v>
      </c>
      <c r="AH791" s="49">
        <f t="shared" si="61"/>
        <v>0</v>
      </c>
      <c r="AI791" s="65">
        <v>0</v>
      </c>
      <c r="AJ791" s="68">
        <v>0</v>
      </c>
      <c r="AK791" s="65" t="s">
        <v>89</v>
      </c>
      <c r="AL791" s="78" t="s">
        <v>89</v>
      </c>
      <c r="AM791" s="65">
        <v>0</v>
      </c>
      <c r="AN791" s="78" t="s">
        <v>89</v>
      </c>
      <c r="AO791" s="78" t="s">
        <v>89</v>
      </c>
      <c r="AP791" s="78" t="s">
        <v>89</v>
      </c>
      <c r="AQ791" s="49">
        <f t="shared" si="62"/>
        <v>0</v>
      </c>
      <c r="AR791" s="49">
        <f>+L791+AE791-AJ791</f>
        <v>9941400</v>
      </c>
      <c r="AS791" s="65" t="s">
        <v>90</v>
      </c>
      <c r="AT791" s="68">
        <v>0</v>
      </c>
      <c r="AU791" s="65" t="s">
        <v>90</v>
      </c>
      <c r="AV791" s="68">
        <v>0</v>
      </c>
      <c r="AW791" s="75" t="s">
        <v>89</v>
      </c>
      <c r="AX791" s="224">
        <v>0</v>
      </c>
      <c r="AY791" s="79">
        <f t="shared" si="63"/>
        <v>9941400</v>
      </c>
      <c r="AZ791" s="223">
        <f t="shared" si="64"/>
        <v>0</v>
      </c>
      <c r="BA791" s="74">
        <v>0</v>
      </c>
      <c r="BB791" s="75" t="s">
        <v>89</v>
      </c>
      <c r="BC791" s="65" t="s">
        <v>108</v>
      </c>
      <c r="BD791" s="400" t="s">
        <v>4311</v>
      </c>
      <c r="BE791" s="221" t="s">
        <v>87</v>
      </c>
      <c r="BF791" s="221" t="s">
        <v>87</v>
      </c>
    </row>
    <row r="792" spans="2:58" x14ac:dyDescent="0.25">
      <c r="B792" s="221">
        <v>2025</v>
      </c>
      <c r="C792" s="221">
        <v>891780111</v>
      </c>
      <c r="D792" s="221" t="s">
        <v>78</v>
      </c>
      <c r="E792" s="49" t="s">
        <v>4310</v>
      </c>
      <c r="F792" s="65" t="s">
        <v>4309</v>
      </c>
      <c r="G792" s="65">
        <v>0</v>
      </c>
      <c r="H792" s="65" t="s">
        <v>81</v>
      </c>
      <c r="I792" s="65" t="s">
        <v>3368</v>
      </c>
      <c r="J792" s="67" t="s">
        <v>83</v>
      </c>
      <c r="K792" s="49" t="s">
        <v>4250</v>
      </c>
      <c r="L792" s="68">
        <v>9941400</v>
      </c>
      <c r="M792" s="65" t="s">
        <v>85</v>
      </c>
      <c r="N792" s="66" t="s">
        <v>4308</v>
      </c>
      <c r="O792" s="66">
        <v>1047457618</v>
      </c>
      <c r="P792" s="66">
        <v>1707</v>
      </c>
      <c r="Q792" s="70">
        <v>45870</v>
      </c>
      <c r="R792" s="66">
        <v>7490134800</v>
      </c>
      <c r="S792" s="70">
        <v>45884</v>
      </c>
      <c r="T792" s="68">
        <v>9941400</v>
      </c>
      <c r="U792" s="68">
        <v>28261</v>
      </c>
      <c r="V792" s="65" t="s">
        <v>87</v>
      </c>
      <c r="W792" s="68">
        <v>1082939683</v>
      </c>
      <c r="X792" s="67" t="s">
        <v>3365</v>
      </c>
      <c r="Y792" s="70">
        <v>45884</v>
      </c>
      <c r="Z792" s="70">
        <v>45884</v>
      </c>
      <c r="AA792" s="70" t="s">
        <v>89</v>
      </c>
      <c r="AB792" s="70">
        <v>45991</v>
      </c>
      <c r="AC792" s="49">
        <f t="shared" si="60"/>
        <v>107</v>
      </c>
      <c r="AD792" s="65">
        <v>0</v>
      </c>
      <c r="AE792" s="68">
        <v>0</v>
      </c>
      <c r="AF792" s="65">
        <v>0</v>
      </c>
      <c r="AG792" s="77" t="s">
        <v>89</v>
      </c>
      <c r="AH792" s="49">
        <f t="shared" si="61"/>
        <v>0</v>
      </c>
      <c r="AI792" s="65">
        <v>0</v>
      </c>
      <c r="AJ792" s="68">
        <v>0</v>
      </c>
      <c r="AK792" s="65" t="s">
        <v>89</v>
      </c>
      <c r="AL792" s="78" t="s">
        <v>89</v>
      </c>
      <c r="AM792" s="65">
        <v>0</v>
      </c>
      <c r="AN792" s="78" t="s">
        <v>89</v>
      </c>
      <c r="AO792" s="78" t="s">
        <v>89</v>
      </c>
      <c r="AP792" s="78" t="s">
        <v>89</v>
      </c>
      <c r="AQ792" s="49">
        <f t="shared" si="62"/>
        <v>0</v>
      </c>
      <c r="AR792" s="49">
        <f>+L792+AE792-AJ792</f>
        <v>9941400</v>
      </c>
      <c r="AS792" s="65" t="s">
        <v>90</v>
      </c>
      <c r="AT792" s="68">
        <v>0</v>
      </c>
      <c r="AU792" s="65" t="s">
        <v>90</v>
      </c>
      <c r="AV792" s="68">
        <v>0</v>
      </c>
      <c r="AW792" s="75" t="s">
        <v>89</v>
      </c>
      <c r="AX792" s="224">
        <v>0</v>
      </c>
      <c r="AY792" s="79">
        <f t="shared" si="63"/>
        <v>9941400</v>
      </c>
      <c r="AZ792" s="223">
        <f t="shared" si="64"/>
        <v>0</v>
      </c>
      <c r="BA792" s="74">
        <v>0</v>
      </c>
      <c r="BB792" s="75" t="s">
        <v>89</v>
      </c>
      <c r="BC792" s="65" t="s">
        <v>108</v>
      </c>
      <c r="BD792" s="277" t="s">
        <v>4307</v>
      </c>
      <c r="BE792" s="221" t="s">
        <v>87</v>
      </c>
      <c r="BF792" s="221" t="s">
        <v>87</v>
      </c>
    </row>
    <row r="793" spans="2:58" x14ac:dyDescent="0.25">
      <c r="B793" s="221">
        <v>2025</v>
      </c>
      <c r="C793" s="221">
        <v>891780111</v>
      </c>
      <c r="D793" s="221" t="s">
        <v>78</v>
      </c>
      <c r="E793" s="49" t="s">
        <v>4306</v>
      </c>
      <c r="F793" s="65" t="s">
        <v>4305</v>
      </c>
      <c r="G793" s="65">
        <v>0</v>
      </c>
      <c r="H793" s="65" t="s">
        <v>81</v>
      </c>
      <c r="I793" s="65" t="s">
        <v>3368</v>
      </c>
      <c r="J793" s="67" t="s">
        <v>83</v>
      </c>
      <c r="K793" s="66" t="s">
        <v>4304</v>
      </c>
      <c r="L793" s="68">
        <v>9941400</v>
      </c>
      <c r="M793" s="65" t="s">
        <v>85</v>
      </c>
      <c r="N793" s="66" t="s">
        <v>4303</v>
      </c>
      <c r="O793" s="66">
        <v>1081000847</v>
      </c>
      <c r="P793" s="66">
        <v>1707</v>
      </c>
      <c r="Q793" s="70">
        <v>45870</v>
      </c>
      <c r="R793" s="66">
        <v>7490134800</v>
      </c>
      <c r="S793" s="70">
        <v>45884</v>
      </c>
      <c r="T793" s="68">
        <v>9941400</v>
      </c>
      <c r="U793" s="68">
        <v>28260</v>
      </c>
      <c r="V793" s="65" t="s">
        <v>87</v>
      </c>
      <c r="W793" s="68">
        <v>1082939683</v>
      </c>
      <c r="X793" s="67" t="s">
        <v>3365</v>
      </c>
      <c r="Y793" s="70">
        <v>45884</v>
      </c>
      <c r="Z793" s="70">
        <v>45884</v>
      </c>
      <c r="AA793" s="70" t="s">
        <v>89</v>
      </c>
      <c r="AB793" s="70">
        <v>45991</v>
      </c>
      <c r="AC793" s="49">
        <f t="shared" si="60"/>
        <v>107</v>
      </c>
      <c r="AD793" s="65">
        <v>0</v>
      </c>
      <c r="AE793" s="68">
        <v>0</v>
      </c>
      <c r="AF793" s="65">
        <v>0</v>
      </c>
      <c r="AG793" s="77" t="s">
        <v>89</v>
      </c>
      <c r="AH793" s="49">
        <f t="shared" si="61"/>
        <v>0</v>
      </c>
      <c r="AI793" s="65">
        <v>0</v>
      </c>
      <c r="AJ793" s="68">
        <v>0</v>
      </c>
      <c r="AK793" s="65" t="s">
        <v>89</v>
      </c>
      <c r="AL793" s="78" t="s">
        <v>89</v>
      </c>
      <c r="AM793" s="65">
        <v>0</v>
      </c>
      <c r="AN793" s="78" t="s">
        <v>89</v>
      </c>
      <c r="AO793" s="78" t="s">
        <v>89</v>
      </c>
      <c r="AP793" s="78" t="s">
        <v>89</v>
      </c>
      <c r="AQ793" s="49">
        <f t="shared" si="62"/>
        <v>0</v>
      </c>
      <c r="AR793" s="49">
        <f>+L793+AE793-AJ793</f>
        <v>9941400</v>
      </c>
      <c r="AS793" s="65" t="s">
        <v>90</v>
      </c>
      <c r="AT793" s="68">
        <v>0</v>
      </c>
      <c r="AU793" s="65" t="s">
        <v>90</v>
      </c>
      <c r="AV793" s="68">
        <v>0</v>
      </c>
      <c r="AW793" s="75" t="s">
        <v>89</v>
      </c>
      <c r="AX793" s="224">
        <v>0</v>
      </c>
      <c r="AY793" s="79">
        <f t="shared" si="63"/>
        <v>9941400</v>
      </c>
      <c r="AZ793" s="223">
        <f t="shared" si="64"/>
        <v>0</v>
      </c>
      <c r="BA793" s="74">
        <v>0</v>
      </c>
      <c r="BB793" s="75" t="s">
        <v>89</v>
      </c>
      <c r="BC793" s="65" t="s">
        <v>108</v>
      </c>
      <c r="BD793" s="400" t="s">
        <v>4302</v>
      </c>
      <c r="BE793" s="221" t="s">
        <v>87</v>
      </c>
      <c r="BF793" s="221" t="s">
        <v>87</v>
      </c>
    </row>
    <row r="794" spans="2:58" x14ac:dyDescent="0.25">
      <c r="B794" s="221">
        <v>2025</v>
      </c>
      <c r="C794" s="221">
        <v>891780111</v>
      </c>
      <c r="D794" s="221" t="s">
        <v>78</v>
      </c>
      <c r="E794" s="49" t="s">
        <v>4301</v>
      </c>
      <c r="F794" s="65" t="s">
        <v>4300</v>
      </c>
      <c r="G794" s="65">
        <v>0</v>
      </c>
      <c r="H794" s="65" t="s">
        <v>81</v>
      </c>
      <c r="I794" s="65" t="s">
        <v>3368</v>
      </c>
      <c r="J794" s="67" t="s">
        <v>83</v>
      </c>
      <c r="K794" s="49" t="s">
        <v>4250</v>
      </c>
      <c r="L794" s="68">
        <v>9941400</v>
      </c>
      <c r="M794" s="65" t="s">
        <v>85</v>
      </c>
      <c r="N794" s="66" t="s">
        <v>4299</v>
      </c>
      <c r="O794" s="66">
        <v>7675618</v>
      </c>
      <c r="P794" s="66">
        <v>1707</v>
      </c>
      <c r="Q794" s="70">
        <v>45870</v>
      </c>
      <c r="R794" s="66">
        <v>7490134800</v>
      </c>
      <c r="S794" s="70">
        <v>45884</v>
      </c>
      <c r="T794" s="68">
        <v>9941400</v>
      </c>
      <c r="U794" s="68">
        <v>28259</v>
      </c>
      <c r="V794" s="65" t="s">
        <v>87</v>
      </c>
      <c r="W794" s="68">
        <v>1082939683</v>
      </c>
      <c r="X794" s="67" t="s">
        <v>3365</v>
      </c>
      <c r="Y794" s="70">
        <v>45884</v>
      </c>
      <c r="Z794" s="70">
        <v>45884</v>
      </c>
      <c r="AA794" s="70" t="s">
        <v>89</v>
      </c>
      <c r="AB794" s="70">
        <v>45991</v>
      </c>
      <c r="AC794" s="49">
        <f t="shared" si="60"/>
        <v>107</v>
      </c>
      <c r="AD794" s="65">
        <v>0</v>
      </c>
      <c r="AE794" s="68">
        <v>0</v>
      </c>
      <c r="AF794" s="65">
        <v>0</v>
      </c>
      <c r="AG794" s="77" t="s">
        <v>89</v>
      </c>
      <c r="AH794" s="49">
        <f t="shared" si="61"/>
        <v>0</v>
      </c>
      <c r="AI794" s="65">
        <v>0</v>
      </c>
      <c r="AJ794" s="68">
        <v>0</v>
      </c>
      <c r="AK794" s="65" t="s">
        <v>89</v>
      </c>
      <c r="AL794" s="78" t="s">
        <v>89</v>
      </c>
      <c r="AM794" s="65">
        <v>0</v>
      </c>
      <c r="AN794" s="78" t="s">
        <v>89</v>
      </c>
      <c r="AO794" s="78" t="s">
        <v>89</v>
      </c>
      <c r="AP794" s="78" t="s">
        <v>89</v>
      </c>
      <c r="AQ794" s="49">
        <f t="shared" si="62"/>
        <v>0</v>
      </c>
      <c r="AR794" s="49">
        <f>+L794+AE794-AJ794</f>
        <v>9941400</v>
      </c>
      <c r="AS794" s="65" t="s">
        <v>90</v>
      </c>
      <c r="AT794" s="68">
        <v>0</v>
      </c>
      <c r="AU794" s="65" t="s">
        <v>90</v>
      </c>
      <c r="AV794" s="68">
        <v>0</v>
      </c>
      <c r="AW794" s="75" t="s">
        <v>89</v>
      </c>
      <c r="AX794" s="224">
        <v>0</v>
      </c>
      <c r="AY794" s="79">
        <f t="shared" si="63"/>
        <v>9941400</v>
      </c>
      <c r="AZ794" s="223">
        <f t="shared" si="64"/>
        <v>0</v>
      </c>
      <c r="BA794" s="74">
        <v>0</v>
      </c>
      <c r="BB794" s="75" t="s">
        <v>89</v>
      </c>
      <c r="BC794" s="65" t="s">
        <v>108</v>
      </c>
      <c r="BD794" s="277" t="s">
        <v>4298</v>
      </c>
      <c r="BE794" s="221" t="s">
        <v>87</v>
      </c>
      <c r="BF794" s="221" t="s">
        <v>87</v>
      </c>
    </row>
    <row r="795" spans="2:58" x14ac:dyDescent="0.25">
      <c r="B795" s="221">
        <v>2025</v>
      </c>
      <c r="C795" s="221">
        <v>891780111</v>
      </c>
      <c r="D795" s="221" t="s">
        <v>78</v>
      </c>
      <c r="E795" s="49" t="s">
        <v>4297</v>
      </c>
      <c r="F795" s="65" t="s">
        <v>4296</v>
      </c>
      <c r="G795" s="65">
        <v>0</v>
      </c>
      <c r="H795" s="65" t="s">
        <v>81</v>
      </c>
      <c r="I795" s="65" t="s">
        <v>3368</v>
      </c>
      <c r="J795" s="67" t="s">
        <v>83</v>
      </c>
      <c r="K795" s="66" t="s">
        <v>4295</v>
      </c>
      <c r="L795" s="68">
        <v>9941400</v>
      </c>
      <c r="M795" s="65" t="s">
        <v>85</v>
      </c>
      <c r="N795" s="66" t="s">
        <v>4294</v>
      </c>
      <c r="O795" s="66">
        <v>17990130</v>
      </c>
      <c r="P795" s="66">
        <v>1707</v>
      </c>
      <c r="Q795" s="70">
        <v>45870</v>
      </c>
      <c r="R795" s="66">
        <v>7490134800</v>
      </c>
      <c r="S795" s="70">
        <v>45884</v>
      </c>
      <c r="T795" s="68">
        <v>9941400</v>
      </c>
      <c r="U795" s="68">
        <v>28258</v>
      </c>
      <c r="V795" s="65" t="s">
        <v>87</v>
      </c>
      <c r="W795" s="68">
        <v>1082939683</v>
      </c>
      <c r="X795" s="67" t="s">
        <v>3365</v>
      </c>
      <c r="Y795" s="70">
        <v>45884</v>
      </c>
      <c r="Z795" s="70">
        <v>45884</v>
      </c>
      <c r="AA795" s="70" t="s">
        <v>89</v>
      </c>
      <c r="AB795" s="70">
        <v>45991</v>
      </c>
      <c r="AC795" s="49">
        <f t="shared" si="60"/>
        <v>107</v>
      </c>
      <c r="AD795" s="65">
        <v>0</v>
      </c>
      <c r="AE795" s="68">
        <v>0</v>
      </c>
      <c r="AF795" s="65">
        <v>0</v>
      </c>
      <c r="AG795" s="77" t="s">
        <v>89</v>
      </c>
      <c r="AH795" s="49">
        <f t="shared" si="61"/>
        <v>0</v>
      </c>
      <c r="AI795" s="65">
        <v>0</v>
      </c>
      <c r="AJ795" s="68">
        <v>0</v>
      </c>
      <c r="AK795" s="65" t="s">
        <v>89</v>
      </c>
      <c r="AL795" s="78" t="s">
        <v>89</v>
      </c>
      <c r="AM795" s="65">
        <v>0</v>
      </c>
      <c r="AN795" s="78" t="s">
        <v>89</v>
      </c>
      <c r="AO795" s="78" t="s">
        <v>89</v>
      </c>
      <c r="AP795" s="78" t="s">
        <v>89</v>
      </c>
      <c r="AQ795" s="49">
        <f t="shared" si="62"/>
        <v>0</v>
      </c>
      <c r="AR795" s="49">
        <f>+L795+AE795-AJ795</f>
        <v>9941400</v>
      </c>
      <c r="AS795" s="65" t="s">
        <v>90</v>
      </c>
      <c r="AT795" s="68">
        <v>0</v>
      </c>
      <c r="AU795" s="65" t="s">
        <v>90</v>
      </c>
      <c r="AV795" s="68">
        <v>0</v>
      </c>
      <c r="AW795" s="75" t="s">
        <v>89</v>
      </c>
      <c r="AX795" s="224">
        <v>0</v>
      </c>
      <c r="AY795" s="79">
        <f t="shared" si="63"/>
        <v>9941400</v>
      </c>
      <c r="AZ795" s="223">
        <f t="shared" si="64"/>
        <v>0</v>
      </c>
      <c r="BA795" s="74">
        <v>0</v>
      </c>
      <c r="BB795" s="75" t="s">
        <v>89</v>
      </c>
      <c r="BC795" s="65" t="s">
        <v>108</v>
      </c>
      <c r="BD795" s="400" t="s">
        <v>4293</v>
      </c>
      <c r="BE795" s="221" t="s">
        <v>87</v>
      </c>
      <c r="BF795" s="221" t="s">
        <v>87</v>
      </c>
    </row>
    <row r="796" spans="2:58" x14ac:dyDescent="0.25">
      <c r="B796" s="221">
        <v>2025</v>
      </c>
      <c r="C796" s="221">
        <v>891780111</v>
      </c>
      <c r="D796" s="221" t="s">
        <v>78</v>
      </c>
      <c r="E796" s="49" t="s">
        <v>4292</v>
      </c>
      <c r="F796" s="65" t="s">
        <v>4291</v>
      </c>
      <c r="G796" s="65">
        <v>0</v>
      </c>
      <c r="H796" s="65" t="s">
        <v>81</v>
      </c>
      <c r="I796" s="65" t="s">
        <v>3368</v>
      </c>
      <c r="J796" s="67" t="s">
        <v>83</v>
      </c>
      <c r="K796" s="49" t="s">
        <v>4290</v>
      </c>
      <c r="L796" s="68">
        <v>9941400</v>
      </c>
      <c r="M796" s="65" t="s">
        <v>85</v>
      </c>
      <c r="N796" s="66" t="s">
        <v>4289</v>
      </c>
      <c r="O796" s="66">
        <v>9284708</v>
      </c>
      <c r="P796" s="66">
        <v>1707</v>
      </c>
      <c r="Q796" s="70">
        <v>45870</v>
      </c>
      <c r="R796" s="66">
        <v>7490134800</v>
      </c>
      <c r="S796" s="70">
        <v>45884</v>
      </c>
      <c r="T796" s="68">
        <v>9941400</v>
      </c>
      <c r="U796" s="68">
        <v>28257</v>
      </c>
      <c r="V796" s="65" t="s">
        <v>87</v>
      </c>
      <c r="W796" s="68">
        <v>1082939683</v>
      </c>
      <c r="X796" s="67" t="s">
        <v>3365</v>
      </c>
      <c r="Y796" s="70">
        <v>45884</v>
      </c>
      <c r="Z796" s="70">
        <v>45884</v>
      </c>
      <c r="AA796" s="70" t="s">
        <v>89</v>
      </c>
      <c r="AB796" s="70">
        <v>45991</v>
      </c>
      <c r="AC796" s="49">
        <f t="shared" si="60"/>
        <v>107</v>
      </c>
      <c r="AD796" s="65">
        <v>0</v>
      </c>
      <c r="AE796" s="68">
        <v>0</v>
      </c>
      <c r="AF796" s="65">
        <v>0</v>
      </c>
      <c r="AG796" s="77" t="s">
        <v>89</v>
      </c>
      <c r="AH796" s="49">
        <f t="shared" si="61"/>
        <v>0</v>
      </c>
      <c r="AI796" s="65">
        <v>0</v>
      </c>
      <c r="AJ796" s="68">
        <v>0</v>
      </c>
      <c r="AK796" s="65" t="s">
        <v>89</v>
      </c>
      <c r="AL796" s="78" t="s">
        <v>89</v>
      </c>
      <c r="AM796" s="65">
        <v>0</v>
      </c>
      <c r="AN796" s="78" t="s">
        <v>89</v>
      </c>
      <c r="AO796" s="78" t="s">
        <v>89</v>
      </c>
      <c r="AP796" s="78" t="s">
        <v>89</v>
      </c>
      <c r="AQ796" s="49">
        <f t="shared" si="62"/>
        <v>0</v>
      </c>
      <c r="AR796" s="49">
        <f>+L796+AE796-AJ796</f>
        <v>9941400</v>
      </c>
      <c r="AS796" s="65" t="s">
        <v>90</v>
      </c>
      <c r="AT796" s="68">
        <v>0</v>
      </c>
      <c r="AU796" s="65" t="s">
        <v>90</v>
      </c>
      <c r="AV796" s="68">
        <v>0</v>
      </c>
      <c r="AW796" s="75" t="s">
        <v>89</v>
      </c>
      <c r="AX796" s="224">
        <v>0</v>
      </c>
      <c r="AY796" s="79">
        <f t="shared" si="63"/>
        <v>9941400</v>
      </c>
      <c r="AZ796" s="223">
        <f t="shared" si="64"/>
        <v>0</v>
      </c>
      <c r="BA796" s="74">
        <v>0</v>
      </c>
      <c r="BB796" s="75" t="s">
        <v>89</v>
      </c>
      <c r="BC796" s="65" t="s">
        <v>108</v>
      </c>
      <c r="BD796" s="327" t="s">
        <v>4288</v>
      </c>
      <c r="BE796" s="221" t="s">
        <v>87</v>
      </c>
      <c r="BF796" s="221" t="s">
        <v>87</v>
      </c>
    </row>
    <row r="797" spans="2:58" x14ac:dyDescent="0.25">
      <c r="B797" s="221">
        <v>2025</v>
      </c>
      <c r="C797" s="221">
        <v>891780111</v>
      </c>
      <c r="D797" s="221" t="s">
        <v>78</v>
      </c>
      <c r="E797" s="49" t="s">
        <v>4287</v>
      </c>
      <c r="F797" s="65" t="s">
        <v>4286</v>
      </c>
      <c r="G797" s="65">
        <v>0</v>
      </c>
      <c r="H797" s="65" t="s">
        <v>81</v>
      </c>
      <c r="I797" s="65" t="s">
        <v>3368</v>
      </c>
      <c r="J797" s="67" t="s">
        <v>83</v>
      </c>
      <c r="K797" s="49" t="s">
        <v>4285</v>
      </c>
      <c r="L797" s="68">
        <v>9941400</v>
      </c>
      <c r="M797" s="65" t="s">
        <v>85</v>
      </c>
      <c r="N797" s="66" t="s">
        <v>4284</v>
      </c>
      <c r="O797" s="66">
        <v>72304550</v>
      </c>
      <c r="P797" s="66">
        <v>1707</v>
      </c>
      <c r="Q797" s="70">
        <v>45870</v>
      </c>
      <c r="R797" s="66">
        <v>7490134800</v>
      </c>
      <c r="S797" s="70">
        <v>45884</v>
      </c>
      <c r="T797" s="68">
        <v>9941400</v>
      </c>
      <c r="U797" s="68">
        <v>28247</v>
      </c>
      <c r="V797" s="65" t="s">
        <v>87</v>
      </c>
      <c r="W797" s="68">
        <v>1082939683</v>
      </c>
      <c r="X797" s="67" t="s">
        <v>3365</v>
      </c>
      <c r="Y797" s="70">
        <v>45884</v>
      </c>
      <c r="Z797" s="70">
        <v>45884</v>
      </c>
      <c r="AA797" s="70" t="s">
        <v>89</v>
      </c>
      <c r="AB797" s="70">
        <v>45991</v>
      </c>
      <c r="AC797" s="49">
        <f t="shared" si="60"/>
        <v>107</v>
      </c>
      <c r="AD797" s="65">
        <v>0</v>
      </c>
      <c r="AE797" s="68">
        <v>0</v>
      </c>
      <c r="AF797" s="65">
        <v>0</v>
      </c>
      <c r="AG797" s="77" t="s">
        <v>89</v>
      </c>
      <c r="AH797" s="49">
        <f t="shared" si="61"/>
        <v>0</v>
      </c>
      <c r="AI797" s="65">
        <v>0</v>
      </c>
      <c r="AJ797" s="68">
        <v>0</v>
      </c>
      <c r="AK797" s="65" t="s">
        <v>89</v>
      </c>
      <c r="AL797" s="78" t="s">
        <v>89</v>
      </c>
      <c r="AM797" s="65">
        <v>0</v>
      </c>
      <c r="AN797" s="78" t="s">
        <v>89</v>
      </c>
      <c r="AO797" s="78" t="s">
        <v>89</v>
      </c>
      <c r="AP797" s="78" t="s">
        <v>89</v>
      </c>
      <c r="AQ797" s="49">
        <f t="shared" si="62"/>
        <v>0</v>
      </c>
      <c r="AR797" s="49">
        <f>+L797+AE797-AJ797</f>
        <v>9941400</v>
      </c>
      <c r="AS797" s="65" t="s">
        <v>90</v>
      </c>
      <c r="AT797" s="68">
        <v>0</v>
      </c>
      <c r="AU797" s="65" t="s">
        <v>90</v>
      </c>
      <c r="AV797" s="68">
        <v>0</v>
      </c>
      <c r="AW797" s="75" t="s">
        <v>89</v>
      </c>
      <c r="AX797" s="224">
        <v>0</v>
      </c>
      <c r="AY797" s="79">
        <f t="shared" si="63"/>
        <v>9941400</v>
      </c>
      <c r="AZ797" s="223">
        <f t="shared" si="64"/>
        <v>0</v>
      </c>
      <c r="BA797" s="74">
        <v>0</v>
      </c>
      <c r="BB797" s="75" t="s">
        <v>89</v>
      </c>
      <c r="BC797" s="65" t="s">
        <v>108</v>
      </c>
      <c r="BD797" s="327" t="s">
        <v>4283</v>
      </c>
      <c r="BE797" s="221" t="s">
        <v>87</v>
      </c>
      <c r="BF797" s="221" t="s">
        <v>87</v>
      </c>
    </row>
    <row r="798" spans="2:58" x14ac:dyDescent="0.25">
      <c r="B798" s="221">
        <v>2025</v>
      </c>
      <c r="C798" s="221">
        <v>891780111</v>
      </c>
      <c r="D798" s="221" t="s">
        <v>78</v>
      </c>
      <c r="E798" s="49" t="s">
        <v>4282</v>
      </c>
      <c r="F798" s="65" t="s">
        <v>4281</v>
      </c>
      <c r="G798" s="65">
        <v>0</v>
      </c>
      <c r="H798" s="65" t="s">
        <v>81</v>
      </c>
      <c r="I798" s="65" t="s">
        <v>3368</v>
      </c>
      <c r="J798" s="67" t="s">
        <v>83</v>
      </c>
      <c r="K798" s="49" t="s">
        <v>4250</v>
      </c>
      <c r="L798" s="68">
        <v>9941400</v>
      </c>
      <c r="M798" s="65" t="s">
        <v>85</v>
      </c>
      <c r="N798" s="66" t="s">
        <v>4280</v>
      </c>
      <c r="O798" s="66">
        <v>1081924870</v>
      </c>
      <c r="P798" s="66">
        <v>1707</v>
      </c>
      <c r="Q798" s="70">
        <v>45870</v>
      </c>
      <c r="R798" s="66">
        <v>7490134800</v>
      </c>
      <c r="S798" s="70">
        <v>45888</v>
      </c>
      <c r="T798" s="68">
        <v>9941400</v>
      </c>
      <c r="U798" s="68">
        <v>28340</v>
      </c>
      <c r="V798" s="65" t="s">
        <v>87</v>
      </c>
      <c r="W798" s="68">
        <v>1082939683</v>
      </c>
      <c r="X798" s="67" t="s">
        <v>3365</v>
      </c>
      <c r="Y798" s="70">
        <v>45884</v>
      </c>
      <c r="Z798" s="70">
        <v>45888</v>
      </c>
      <c r="AA798" s="70" t="s">
        <v>89</v>
      </c>
      <c r="AB798" s="70">
        <v>45991</v>
      </c>
      <c r="AC798" s="49">
        <f t="shared" si="60"/>
        <v>103</v>
      </c>
      <c r="AD798" s="65">
        <v>0</v>
      </c>
      <c r="AE798" s="68">
        <v>0</v>
      </c>
      <c r="AF798" s="65">
        <v>0</v>
      </c>
      <c r="AG798" s="77" t="s">
        <v>89</v>
      </c>
      <c r="AH798" s="49">
        <f t="shared" si="61"/>
        <v>0</v>
      </c>
      <c r="AI798" s="65">
        <v>0</v>
      </c>
      <c r="AJ798" s="68">
        <v>0</v>
      </c>
      <c r="AK798" s="65" t="s">
        <v>89</v>
      </c>
      <c r="AL798" s="78" t="s">
        <v>89</v>
      </c>
      <c r="AM798" s="65">
        <v>0</v>
      </c>
      <c r="AN798" s="78" t="s">
        <v>89</v>
      </c>
      <c r="AO798" s="78" t="s">
        <v>89</v>
      </c>
      <c r="AP798" s="78" t="s">
        <v>89</v>
      </c>
      <c r="AQ798" s="49">
        <f t="shared" si="62"/>
        <v>0</v>
      </c>
      <c r="AR798" s="49">
        <f>+L798+AE798-AJ798</f>
        <v>9941400</v>
      </c>
      <c r="AS798" s="65" t="s">
        <v>90</v>
      </c>
      <c r="AT798" s="68">
        <v>0</v>
      </c>
      <c r="AU798" s="65" t="s">
        <v>90</v>
      </c>
      <c r="AV798" s="68">
        <v>0</v>
      </c>
      <c r="AW798" s="75" t="s">
        <v>89</v>
      </c>
      <c r="AX798" s="224">
        <v>0</v>
      </c>
      <c r="AY798" s="79">
        <f t="shared" si="63"/>
        <v>9941400</v>
      </c>
      <c r="AZ798" s="223">
        <f t="shared" si="64"/>
        <v>0</v>
      </c>
      <c r="BA798" s="74">
        <v>0</v>
      </c>
      <c r="BB798" s="75" t="s">
        <v>89</v>
      </c>
      <c r="BC798" s="65" t="s">
        <v>108</v>
      </c>
      <c r="BD798" s="327" t="s">
        <v>4279</v>
      </c>
      <c r="BE798" s="221" t="s">
        <v>87</v>
      </c>
      <c r="BF798" s="221" t="s">
        <v>87</v>
      </c>
    </row>
    <row r="799" spans="2:58" x14ac:dyDescent="0.25">
      <c r="B799" s="221">
        <v>2025</v>
      </c>
      <c r="C799" s="221">
        <v>891780111</v>
      </c>
      <c r="D799" s="221" t="s">
        <v>78</v>
      </c>
      <c r="E799" s="49" t="s">
        <v>4278</v>
      </c>
      <c r="F799" s="65" t="s">
        <v>4277</v>
      </c>
      <c r="G799" s="65">
        <v>0</v>
      </c>
      <c r="H799" s="65" t="s">
        <v>81</v>
      </c>
      <c r="I799" s="65" t="s">
        <v>3368</v>
      </c>
      <c r="J799" s="67" t="s">
        <v>83</v>
      </c>
      <c r="K799" s="49" t="s">
        <v>4250</v>
      </c>
      <c r="L799" s="68">
        <v>9941400</v>
      </c>
      <c r="M799" s="65" t="s">
        <v>85</v>
      </c>
      <c r="N799" s="66" t="s">
        <v>4276</v>
      </c>
      <c r="O799" s="66">
        <v>73266222</v>
      </c>
      <c r="P799" s="66">
        <v>1707</v>
      </c>
      <c r="Q799" s="70">
        <v>45870</v>
      </c>
      <c r="R799" s="66">
        <v>7490134800</v>
      </c>
      <c r="S799" s="70">
        <v>45888</v>
      </c>
      <c r="T799" s="68">
        <v>9941400</v>
      </c>
      <c r="U799" s="68">
        <v>28339</v>
      </c>
      <c r="V799" s="65" t="s">
        <v>87</v>
      </c>
      <c r="W799" s="68">
        <v>1082939683</v>
      </c>
      <c r="X799" s="67" t="s">
        <v>3365</v>
      </c>
      <c r="Y799" s="70">
        <v>45884</v>
      </c>
      <c r="Z799" s="70">
        <v>45888</v>
      </c>
      <c r="AA799" s="70" t="s">
        <v>89</v>
      </c>
      <c r="AB799" s="70">
        <v>45991</v>
      </c>
      <c r="AC799" s="49">
        <f t="shared" si="60"/>
        <v>103</v>
      </c>
      <c r="AD799" s="65">
        <v>0</v>
      </c>
      <c r="AE799" s="68">
        <v>0</v>
      </c>
      <c r="AF799" s="65">
        <v>0</v>
      </c>
      <c r="AG799" s="77" t="s">
        <v>89</v>
      </c>
      <c r="AH799" s="49">
        <f t="shared" si="61"/>
        <v>0</v>
      </c>
      <c r="AI799" s="65">
        <v>0</v>
      </c>
      <c r="AJ799" s="68">
        <v>0</v>
      </c>
      <c r="AK799" s="65" t="s">
        <v>89</v>
      </c>
      <c r="AL799" s="78" t="s">
        <v>89</v>
      </c>
      <c r="AM799" s="65">
        <v>0</v>
      </c>
      <c r="AN799" s="78" t="s">
        <v>89</v>
      </c>
      <c r="AO799" s="78" t="s">
        <v>89</v>
      </c>
      <c r="AP799" s="78" t="s">
        <v>89</v>
      </c>
      <c r="AQ799" s="49">
        <f t="shared" si="62"/>
        <v>0</v>
      </c>
      <c r="AR799" s="49">
        <f>+L799+AE799-AJ799</f>
        <v>9941400</v>
      </c>
      <c r="AS799" s="65" t="s">
        <v>90</v>
      </c>
      <c r="AT799" s="68">
        <v>0</v>
      </c>
      <c r="AU799" s="65" t="s">
        <v>90</v>
      </c>
      <c r="AV799" s="68">
        <v>0</v>
      </c>
      <c r="AW799" s="75" t="s">
        <v>89</v>
      </c>
      <c r="AX799" s="224">
        <v>0</v>
      </c>
      <c r="AY799" s="79">
        <f t="shared" si="63"/>
        <v>9941400</v>
      </c>
      <c r="AZ799" s="223">
        <f t="shared" si="64"/>
        <v>0</v>
      </c>
      <c r="BA799" s="74">
        <v>0</v>
      </c>
      <c r="BB799" s="75" t="s">
        <v>89</v>
      </c>
      <c r="BC799" s="65" t="s">
        <v>108</v>
      </c>
      <c r="BD799" s="327" t="s">
        <v>4275</v>
      </c>
      <c r="BE799" s="221" t="s">
        <v>87</v>
      </c>
      <c r="BF799" s="221" t="s">
        <v>87</v>
      </c>
    </row>
    <row r="800" spans="2:58" x14ac:dyDescent="0.25">
      <c r="B800" s="221">
        <v>2025</v>
      </c>
      <c r="C800" s="221">
        <v>891780111</v>
      </c>
      <c r="D800" s="221" t="s">
        <v>78</v>
      </c>
      <c r="E800" s="49" t="s">
        <v>4274</v>
      </c>
      <c r="F800" s="65" t="s">
        <v>4273</v>
      </c>
      <c r="G800" s="65">
        <v>0</v>
      </c>
      <c r="H800" s="65" t="s">
        <v>81</v>
      </c>
      <c r="I800" s="65" t="s">
        <v>3368</v>
      </c>
      <c r="J800" s="67" t="s">
        <v>83</v>
      </c>
      <c r="K800" s="49" t="s">
        <v>4250</v>
      </c>
      <c r="L800" s="68">
        <v>9941400</v>
      </c>
      <c r="M800" s="65" t="s">
        <v>85</v>
      </c>
      <c r="N800" s="66" t="s">
        <v>4272</v>
      </c>
      <c r="O800" s="66">
        <v>72312834</v>
      </c>
      <c r="P800" s="66">
        <v>1707</v>
      </c>
      <c r="Q800" s="70">
        <v>45870</v>
      </c>
      <c r="R800" s="66">
        <v>7490134800</v>
      </c>
      <c r="S800" s="70">
        <v>45888</v>
      </c>
      <c r="T800" s="68">
        <v>9941400</v>
      </c>
      <c r="U800" s="68">
        <v>28338</v>
      </c>
      <c r="V800" s="65" t="s">
        <v>87</v>
      </c>
      <c r="W800" s="68">
        <v>1082939683</v>
      </c>
      <c r="X800" s="67" t="s">
        <v>3365</v>
      </c>
      <c r="Y800" s="70">
        <v>45884</v>
      </c>
      <c r="Z800" s="70">
        <v>45888</v>
      </c>
      <c r="AA800" s="70" t="s">
        <v>89</v>
      </c>
      <c r="AB800" s="70">
        <v>45991</v>
      </c>
      <c r="AC800" s="49">
        <f t="shared" si="60"/>
        <v>103</v>
      </c>
      <c r="AD800" s="65">
        <v>0</v>
      </c>
      <c r="AE800" s="68">
        <v>0</v>
      </c>
      <c r="AF800" s="65">
        <v>0</v>
      </c>
      <c r="AG800" s="77" t="s">
        <v>89</v>
      </c>
      <c r="AH800" s="49">
        <f t="shared" si="61"/>
        <v>0</v>
      </c>
      <c r="AI800" s="65">
        <v>0</v>
      </c>
      <c r="AJ800" s="68">
        <v>0</v>
      </c>
      <c r="AK800" s="65" t="s">
        <v>89</v>
      </c>
      <c r="AL800" s="78" t="s">
        <v>89</v>
      </c>
      <c r="AM800" s="65">
        <v>0</v>
      </c>
      <c r="AN800" s="78" t="s">
        <v>89</v>
      </c>
      <c r="AO800" s="78" t="s">
        <v>89</v>
      </c>
      <c r="AP800" s="78" t="s">
        <v>89</v>
      </c>
      <c r="AQ800" s="49">
        <f t="shared" si="62"/>
        <v>0</v>
      </c>
      <c r="AR800" s="49">
        <f>+L800+AE800-AJ800</f>
        <v>9941400</v>
      </c>
      <c r="AS800" s="65" t="s">
        <v>90</v>
      </c>
      <c r="AT800" s="68">
        <v>0</v>
      </c>
      <c r="AU800" s="65" t="s">
        <v>90</v>
      </c>
      <c r="AV800" s="68">
        <v>0</v>
      </c>
      <c r="AW800" s="75" t="s">
        <v>89</v>
      </c>
      <c r="AX800" s="224">
        <v>0</v>
      </c>
      <c r="AY800" s="79">
        <f t="shared" si="63"/>
        <v>9941400</v>
      </c>
      <c r="AZ800" s="223">
        <f t="shared" si="64"/>
        <v>0</v>
      </c>
      <c r="BA800" s="74">
        <v>0</v>
      </c>
      <c r="BB800" s="75" t="s">
        <v>89</v>
      </c>
      <c r="BC800" s="65" t="s">
        <v>108</v>
      </c>
      <c r="BD800" s="327" t="s">
        <v>4271</v>
      </c>
      <c r="BE800" s="221" t="s">
        <v>87</v>
      </c>
      <c r="BF800" s="221" t="s">
        <v>87</v>
      </c>
    </row>
    <row r="801" spans="2:58" x14ac:dyDescent="0.25">
      <c r="B801" s="221">
        <v>2025</v>
      </c>
      <c r="C801" s="221">
        <v>891780111</v>
      </c>
      <c r="D801" s="221" t="s">
        <v>78</v>
      </c>
      <c r="E801" s="49" t="s">
        <v>4270</v>
      </c>
      <c r="F801" s="65" t="s">
        <v>4269</v>
      </c>
      <c r="G801" s="65">
        <v>0</v>
      </c>
      <c r="H801" s="65" t="s">
        <v>81</v>
      </c>
      <c r="I801" s="65" t="s">
        <v>3368</v>
      </c>
      <c r="J801" s="67" t="s">
        <v>83</v>
      </c>
      <c r="K801" s="49" t="s">
        <v>4268</v>
      </c>
      <c r="L801" s="68">
        <v>9941400</v>
      </c>
      <c r="M801" s="65" t="s">
        <v>85</v>
      </c>
      <c r="N801" s="66" t="s">
        <v>4267</v>
      </c>
      <c r="O801" s="66">
        <v>1235539271</v>
      </c>
      <c r="P801" s="66">
        <v>1707</v>
      </c>
      <c r="Q801" s="70">
        <v>45870</v>
      </c>
      <c r="R801" s="66">
        <v>7490134800</v>
      </c>
      <c r="S801" s="70">
        <v>45888</v>
      </c>
      <c r="T801" s="68">
        <v>9941400</v>
      </c>
      <c r="U801" s="68">
        <v>28376</v>
      </c>
      <c r="V801" s="65" t="s">
        <v>87</v>
      </c>
      <c r="W801" s="68">
        <v>1082939683</v>
      </c>
      <c r="X801" s="67" t="s">
        <v>3365</v>
      </c>
      <c r="Y801" s="70">
        <v>45884</v>
      </c>
      <c r="Z801" s="70">
        <v>45888</v>
      </c>
      <c r="AA801" s="70" t="s">
        <v>89</v>
      </c>
      <c r="AB801" s="70">
        <v>45991</v>
      </c>
      <c r="AC801" s="49">
        <f t="shared" si="60"/>
        <v>103</v>
      </c>
      <c r="AD801" s="65">
        <v>0</v>
      </c>
      <c r="AE801" s="68">
        <v>0</v>
      </c>
      <c r="AF801" s="65">
        <v>0</v>
      </c>
      <c r="AG801" s="77" t="s">
        <v>89</v>
      </c>
      <c r="AH801" s="49">
        <f t="shared" si="61"/>
        <v>0</v>
      </c>
      <c r="AI801" s="65">
        <v>0</v>
      </c>
      <c r="AJ801" s="68">
        <v>0</v>
      </c>
      <c r="AK801" s="65" t="s">
        <v>89</v>
      </c>
      <c r="AL801" s="78" t="s">
        <v>89</v>
      </c>
      <c r="AM801" s="65">
        <v>0</v>
      </c>
      <c r="AN801" s="78" t="s">
        <v>89</v>
      </c>
      <c r="AO801" s="78" t="s">
        <v>89</v>
      </c>
      <c r="AP801" s="78" t="s">
        <v>89</v>
      </c>
      <c r="AQ801" s="49">
        <f t="shared" si="62"/>
        <v>0</v>
      </c>
      <c r="AR801" s="49">
        <f>+L801+AE801-AJ801</f>
        <v>9941400</v>
      </c>
      <c r="AS801" s="65" t="s">
        <v>90</v>
      </c>
      <c r="AT801" s="68">
        <v>0</v>
      </c>
      <c r="AU801" s="65" t="s">
        <v>90</v>
      </c>
      <c r="AV801" s="68">
        <v>0</v>
      </c>
      <c r="AW801" s="75" t="s">
        <v>89</v>
      </c>
      <c r="AX801" s="224">
        <v>0</v>
      </c>
      <c r="AY801" s="79">
        <f t="shared" si="63"/>
        <v>9941400</v>
      </c>
      <c r="AZ801" s="223">
        <f t="shared" si="64"/>
        <v>0</v>
      </c>
      <c r="BA801" s="74">
        <v>0</v>
      </c>
      <c r="BB801" s="75" t="s">
        <v>89</v>
      </c>
      <c r="BC801" s="65" t="s">
        <v>108</v>
      </c>
      <c r="BD801" s="327" t="s">
        <v>4266</v>
      </c>
      <c r="BE801" s="221" t="s">
        <v>87</v>
      </c>
      <c r="BF801" s="221" t="s">
        <v>87</v>
      </c>
    </row>
    <row r="802" spans="2:58" x14ac:dyDescent="0.25">
      <c r="B802" s="221">
        <v>2025</v>
      </c>
      <c r="C802" s="221">
        <v>891780111</v>
      </c>
      <c r="D802" s="221" t="s">
        <v>78</v>
      </c>
      <c r="E802" s="49" t="s">
        <v>4265</v>
      </c>
      <c r="F802" s="65" t="s">
        <v>4264</v>
      </c>
      <c r="G802" s="65">
        <v>0</v>
      </c>
      <c r="H802" s="65" t="s">
        <v>81</v>
      </c>
      <c r="I802" s="65" t="s">
        <v>3368</v>
      </c>
      <c r="J802" s="67" t="s">
        <v>83</v>
      </c>
      <c r="K802" s="49" t="s">
        <v>4250</v>
      </c>
      <c r="L802" s="68">
        <v>9941400</v>
      </c>
      <c r="M802" s="65" t="s">
        <v>85</v>
      </c>
      <c r="N802" s="66" t="s">
        <v>4263</v>
      </c>
      <c r="O802" s="66">
        <v>72274349</v>
      </c>
      <c r="P802" s="66">
        <v>1707</v>
      </c>
      <c r="Q802" s="70">
        <v>45870</v>
      </c>
      <c r="R802" s="66">
        <v>7490134800</v>
      </c>
      <c r="S802" s="70">
        <v>45888</v>
      </c>
      <c r="T802" s="68">
        <v>9941400</v>
      </c>
      <c r="U802" s="68">
        <v>28350</v>
      </c>
      <c r="V802" s="65" t="s">
        <v>87</v>
      </c>
      <c r="W802" s="68">
        <v>1082939683</v>
      </c>
      <c r="X802" s="67" t="s">
        <v>3365</v>
      </c>
      <c r="Y802" s="70">
        <v>45884</v>
      </c>
      <c r="Z802" s="70">
        <v>45888</v>
      </c>
      <c r="AA802" s="70" t="s">
        <v>89</v>
      </c>
      <c r="AB802" s="70">
        <v>45991</v>
      </c>
      <c r="AC802" s="49">
        <f t="shared" si="60"/>
        <v>103</v>
      </c>
      <c r="AD802" s="65">
        <v>0</v>
      </c>
      <c r="AE802" s="68">
        <v>0</v>
      </c>
      <c r="AF802" s="65">
        <v>0</v>
      </c>
      <c r="AG802" s="77" t="s">
        <v>89</v>
      </c>
      <c r="AH802" s="49">
        <f t="shared" si="61"/>
        <v>0</v>
      </c>
      <c r="AI802" s="65">
        <v>0</v>
      </c>
      <c r="AJ802" s="68">
        <v>0</v>
      </c>
      <c r="AK802" s="65" t="s">
        <v>89</v>
      </c>
      <c r="AL802" s="78" t="s">
        <v>89</v>
      </c>
      <c r="AM802" s="65">
        <v>0</v>
      </c>
      <c r="AN802" s="78" t="s">
        <v>89</v>
      </c>
      <c r="AO802" s="78" t="s">
        <v>89</v>
      </c>
      <c r="AP802" s="78" t="s">
        <v>89</v>
      </c>
      <c r="AQ802" s="49">
        <f t="shared" si="62"/>
        <v>0</v>
      </c>
      <c r="AR802" s="49">
        <f>+L802+AE802-AJ802</f>
        <v>9941400</v>
      </c>
      <c r="AS802" s="65" t="s">
        <v>90</v>
      </c>
      <c r="AT802" s="68">
        <v>0</v>
      </c>
      <c r="AU802" s="65" t="s">
        <v>90</v>
      </c>
      <c r="AV802" s="68">
        <v>0</v>
      </c>
      <c r="AW802" s="75" t="s">
        <v>89</v>
      </c>
      <c r="AX802" s="224">
        <v>0</v>
      </c>
      <c r="AY802" s="79">
        <f t="shared" si="63"/>
        <v>9941400</v>
      </c>
      <c r="AZ802" s="223">
        <f t="shared" si="64"/>
        <v>0</v>
      </c>
      <c r="BA802" s="74">
        <v>0</v>
      </c>
      <c r="BB802" s="75" t="s">
        <v>89</v>
      </c>
      <c r="BC802" s="65" t="s">
        <v>108</v>
      </c>
      <c r="BD802" s="277" t="s">
        <v>4262</v>
      </c>
      <c r="BE802" s="221" t="s">
        <v>87</v>
      </c>
      <c r="BF802" s="221" t="s">
        <v>87</v>
      </c>
    </row>
    <row r="803" spans="2:58" x14ac:dyDescent="0.25">
      <c r="B803" s="221">
        <v>2025</v>
      </c>
      <c r="C803" s="221">
        <v>891780111</v>
      </c>
      <c r="D803" s="221" t="s">
        <v>78</v>
      </c>
      <c r="E803" s="49" t="s">
        <v>4261</v>
      </c>
      <c r="F803" s="65" t="s">
        <v>4260</v>
      </c>
      <c r="G803" s="65">
        <v>0</v>
      </c>
      <c r="H803" s="65" t="s">
        <v>81</v>
      </c>
      <c r="I803" s="65" t="s">
        <v>3368</v>
      </c>
      <c r="J803" s="67" t="s">
        <v>83</v>
      </c>
      <c r="K803" s="66" t="s">
        <v>3367</v>
      </c>
      <c r="L803" s="68">
        <v>9941400</v>
      </c>
      <c r="M803" s="65" t="s">
        <v>85</v>
      </c>
      <c r="N803" s="66" t="s">
        <v>4259</v>
      </c>
      <c r="O803" s="66">
        <v>1082839473</v>
      </c>
      <c r="P803" s="66">
        <v>1707</v>
      </c>
      <c r="Q803" s="70">
        <v>45870</v>
      </c>
      <c r="R803" s="66">
        <v>7490134800</v>
      </c>
      <c r="S803" s="70">
        <v>45884</v>
      </c>
      <c r="T803" s="68">
        <v>9941400</v>
      </c>
      <c r="U803" s="68">
        <v>28246</v>
      </c>
      <c r="V803" s="65" t="s">
        <v>87</v>
      </c>
      <c r="W803" s="68">
        <v>1082939683</v>
      </c>
      <c r="X803" s="67" t="s">
        <v>3365</v>
      </c>
      <c r="Y803" s="70">
        <v>45884</v>
      </c>
      <c r="Z803" s="70">
        <v>45884</v>
      </c>
      <c r="AA803" s="70" t="s">
        <v>89</v>
      </c>
      <c r="AB803" s="70">
        <v>45991</v>
      </c>
      <c r="AC803" s="49">
        <f t="shared" si="60"/>
        <v>107</v>
      </c>
      <c r="AD803" s="65">
        <v>0</v>
      </c>
      <c r="AE803" s="68">
        <v>0</v>
      </c>
      <c r="AF803" s="65">
        <v>0</v>
      </c>
      <c r="AG803" s="77" t="s">
        <v>89</v>
      </c>
      <c r="AH803" s="49">
        <f t="shared" si="61"/>
        <v>0</v>
      </c>
      <c r="AI803" s="65">
        <v>0</v>
      </c>
      <c r="AJ803" s="68">
        <v>0</v>
      </c>
      <c r="AK803" s="65" t="s">
        <v>89</v>
      </c>
      <c r="AL803" s="78" t="s">
        <v>89</v>
      </c>
      <c r="AM803" s="65">
        <v>0</v>
      </c>
      <c r="AN803" s="78" t="s">
        <v>89</v>
      </c>
      <c r="AO803" s="78" t="s">
        <v>89</v>
      </c>
      <c r="AP803" s="78" t="s">
        <v>89</v>
      </c>
      <c r="AQ803" s="49">
        <f t="shared" si="62"/>
        <v>0</v>
      </c>
      <c r="AR803" s="49">
        <f>+L803+AE803-AJ803</f>
        <v>9941400</v>
      </c>
      <c r="AS803" s="65" t="s">
        <v>90</v>
      </c>
      <c r="AT803" s="68">
        <v>0</v>
      </c>
      <c r="AU803" s="65" t="s">
        <v>90</v>
      </c>
      <c r="AV803" s="68">
        <v>0</v>
      </c>
      <c r="AW803" s="75" t="s">
        <v>89</v>
      </c>
      <c r="AX803" s="224">
        <v>0</v>
      </c>
      <c r="AY803" s="79">
        <f t="shared" si="63"/>
        <v>9941400</v>
      </c>
      <c r="AZ803" s="223">
        <f t="shared" si="64"/>
        <v>0</v>
      </c>
      <c r="BA803" s="74">
        <v>0</v>
      </c>
      <c r="BB803" s="75" t="s">
        <v>89</v>
      </c>
      <c r="BC803" s="65" t="s">
        <v>108</v>
      </c>
      <c r="BD803" s="400" t="s">
        <v>4258</v>
      </c>
      <c r="BE803" s="221" t="s">
        <v>87</v>
      </c>
      <c r="BF803" s="221" t="s">
        <v>87</v>
      </c>
    </row>
    <row r="804" spans="2:58" x14ac:dyDescent="0.25">
      <c r="B804" s="221">
        <v>2025</v>
      </c>
      <c r="C804" s="221">
        <v>891780111</v>
      </c>
      <c r="D804" s="221" t="s">
        <v>78</v>
      </c>
      <c r="E804" s="49" t="s">
        <v>4257</v>
      </c>
      <c r="F804" s="65" t="s">
        <v>4256</v>
      </c>
      <c r="G804" s="65">
        <v>0</v>
      </c>
      <c r="H804" s="65" t="s">
        <v>81</v>
      </c>
      <c r="I804" s="65" t="s">
        <v>3368</v>
      </c>
      <c r="J804" s="67" t="s">
        <v>83</v>
      </c>
      <c r="K804" s="66" t="s">
        <v>4255</v>
      </c>
      <c r="L804" s="68">
        <v>18250000</v>
      </c>
      <c r="M804" s="65" t="s">
        <v>85</v>
      </c>
      <c r="N804" s="66" t="s">
        <v>4254</v>
      </c>
      <c r="O804" s="66">
        <v>1082922967</v>
      </c>
      <c r="P804" s="66">
        <v>1507</v>
      </c>
      <c r="Q804" s="70">
        <v>45848</v>
      </c>
      <c r="R804" s="66">
        <v>182500000</v>
      </c>
      <c r="S804" s="70">
        <v>45888</v>
      </c>
      <c r="T804" s="68">
        <v>18250000</v>
      </c>
      <c r="U804" s="68">
        <v>28375</v>
      </c>
      <c r="V804" s="65" t="s">
        <v>87</v>
      </c>
      <c r="W804" s="68">
        <v>85155333</v>
      </c>
      <c r="X804" s="67" t="s">
        <v>3595</v>
      </c>
      <c r="Y804" s="70">
        <v>45884</v>
      </c>
      <c r="Z804" s="70">
        <v>45888</v>
      </c>
      <c r="AA804" s="70" t="s">
        <v>89</v>
      </c>
      <c r="AB804" s="70">
        <v>45991</v>
      </c>
      <c r="AC804" s="49">
        <f t="shared" si="60"/>
        <v>103</v>
      </c>
      <c r="AD804" s="65">
        <v>0</v>
      </c>
      <c r="AE804" s="68">
        <v>0</v>
      </c>
      <c r="AF804" s="65">
        <v>0</v>
      </c>
      <c r="AG804" s="77" t="s">
        <v>89</v>
      </c>
      <c r="AH804" s="49">
        <f t="shared" si="61"/>
        <v>0</v>
      </c>
      <c r="AI804" s="65">
        <v>0</v>
      </c>
      <c r="AJ804" s="68">
        <v>0</v>
      </c>
      <c r="AK804" s="65" t="s">
        <v>89</v>
      </c>
      <c r="AL804" s="78" t="s">
        <v>89</v>
      </c>
      <c r="AM804" s="65">
        <v>0</v>
      </c>
      <c r="AN804" s="78" t="s">
        <v>89</v>
      </c>
      <c r="AO804" s="78" t="s">
        <v>89</v>
      </c>
      <c r="AP804" s="78" t="s">
        <v>89</v>
      </c>
      <c r="AQ804" s="49">
        <f t="shared" si="62"/>
        <v>0</v>
      </c>
      <c r="AR804" s="49">
        <f>+L804+AE804-AJ804</f>
        <v>18250000</v>
      </c>
      <c r="AS804" s="65" t="s">
        <v>90</v>
      </c>
      <c r="AT804" s="68">
        <v>0</v>
      </c>
      <c r="AU804" s="65" t="s">
        <v>90</v>
      </c>
      <c r="AV804" s="68">
        <v>0</v>
      </c>
      <c r="AW804" s="75" t="s">
        <v>89</v>
      </c>
      <c r="AX804" s="224">
        <v>0</v>
      </c>
      <c r="AY804" s="79">
        <f t="shared" si="63"/>
        <v>18250000</v>
      </c>
      <c r="AZ804" s="223">
        <f t="shared" si="64"/>
        <v>0</v>
      </c>
      <c r="BA804" s="74">
        <v>0</v>
      </c>
      <c r="BB804" s="75" t="s">
        <v>89</v>
      </c>
      <c r="BC804" s="65" t="s">
        <v>108</v>
      </c>
      <c r="BD804" s="400" t="s">
        <v>4253</v>
      </c>
      <c r="BE804" s="221" t="s">
        <v>87</v>
      </c>
      <c r="BF804" s="221" t="s">
        <v>87</v>
      </c>
    </row>
    <row r="805" spans="2:58" x14ac:dyDescent="0.25">
      <c r="B805" s="221">
        <v>2025</v>
      </c>
      <c r="C805" s="221">
        <v>891780111</v>
      </c>
      <c r="D805" s="221" t="s">
        <v>78</v>
      </c>
      <c r="E805" s="49" t="s">
        <v>4252</v>
      </c>
      <c r="F805" s="65" t="s">
        <v>4251</v>
      </c>
      <c r="G805" s="65">
        <v>0</v>
      </c>
      <c r="H805" s="65" t="s">
        <v>81</v>
      </c>
      <c r="I805" s="65" t="s">
        <v>3368</v>
      </c>
      <c r="J805" s="67" t="s">
        <v>83</v>
      </c>
      <c r="K805" s="49" t="s">
        <v>4250</v>
      </c>
      <c r="L805" s="68">
        <v>9941400</v>
      </c>
      <c r="M805" s="65" t="s">
        <v>85</v>
      </c>
      <c r="N805" s="66" t="s">
        <v>4249</v>
      </c>
      <c r="O805" s="66">
        <v>9290838</v>
      </c>
      <c r="P805" s="66">
        <v>1707</v>
      </c>
      <c r="Q805" s="70">
        <v>45870</v>
      </c>
      <c r="R805" s="66">
        <v>7490134800</v>
      </c>
      <c r="S805" s="70">
        <v>45888</v>
      </c>
      <c r="T805" s="68">
        <v>9941400</v>
      </c>
      <c r="U805" s="68">
        <v>28349</v>
      </c>
      <c r="V805" s="65" t="s">
        <v>87</v>
      </c>
      <c r="W805" s="68">
        <v>1082939683</v>
      </c>
      <c r="X805" s="67" t="s">
        <v>3365</v>
      </c>
      <c r="Y805" s="70">
        <v>45884</v>
      </c>
      <c r="Z805" s="70">
        <v>45888</v>
      </c>
      <c r="AA805" s="70" t="s">
        <v>89</v>
      </c>
      <c r="AB805" s="70">
        <v>45991</v>
      </c>
      <c r="AC805" s="49">
        <f t="shared" si="60"/>
        <v>103</v>
      </c>
      <c r="AD805" s="65">
        <v>0</v>
      </c>
      <c r="AE805" s="68">
        <v>0</v>
      </c>
      <c r="AF805" s="65">
        <v>0</v>
      </c>
      <c r="AG805" s="77" t="s">
        <v>89</v>
      </c>
      <c r="AH805" s="49">
        <f t="shared" si="61"/>
        <v>0</v>
      </c>
      <c r="AI805" s="65">
        <v>0</v>
      </c>
      <c r="AJ805" s="68">
        <v>0</v>
      </c>
      <c r="AK805" s="65" t="s">
        <v>89</v>
      </c>
      <c r="AL805" s="78" t="s">
        <v>89</v>
      </c>
      <c r="AM805" s="65">
        <v>0</v>
      </c>
      <c r="AN805" s="78" t="s">
        <v>89</v>
      </c>
      <c r="AO805" s="78" t="s">
        <v>89</v>
      </c>
      <c r="AP805" s="78" t="s">
        <v>89</v>
      </c>
      <c r="AQ805" s="49">
        <f t="shared" si="62"/>
        <v>0</v>
      </c>
      <c r="AR805" s="49">
        <f>+L805+AE805-AJ805</f>
        <v>9941400</v>
      </c>
      <c r="AS805" s="65" t="s">
        <v>90</v>
      </c>
      <c r="AT805" s="68">
        <v>0</v>
      </c>
      <c r="AU805" s="65" t="s">
        <v>90</v>
      </c>
      <c r="AV805" s="68">
        <v>0</v>
      </c>
      <c r="AW805" s="75" t="s">
        <v>89</v>
      </c>
      <c r="AX805" s="224">
        <v>0</v>
      </c>
      <c r="AY805" s="79">
        <f t="shared" si="63"/>
        <v>9941400</v>
      </c>
      <c r="AZ805" s="223">
        <f t="shared" si="64"/>
        <v>0</v>
      </c>
      <c r="BA805" s="74">
        <v>0</v>
      </c>
      <c r="BB805" s="75" t="s">
        <v>89</v>
      </c>
      <c r="BC805" s="65" t="s">
        <v>108</v>
      </c>
      <c r="BD805" s="277" t="s">
        <v>4248</v>
      </c>
      <c r="BE805" s="221" t="s">
        <v>87</v>
      </c>
      <c r="BF805" s="221" t="s">
        <v>87</v>
      </c>
    </row>
    <row r="806" spans="2:58" x14ac:dyDescent="0.25">
      <c r="B806" s="221">
        <v>2025</v>
      </c>
      <c r="C806" s="221">
        <v>891780111</v>
      </c>
      <c r="D806" s="221" t="s">
        <v>78</v>
      </c>
      <c r="E806" s="49" t="s">
        <v>4247</v>
      </c>
      <c r="F806" s="65" t="s">
        <v>4246</v>
      </c>
      <c r="G806" s="65">
        <v>0</v>
      </c>
      <c r="H806" s="65" t="s">
        <v>81</v>
      </c>
      <c r="I806" s="65" t="s">
        <v>3368</v>
      </c>
      <c r="J806" s="67" t="s">
        <v>83</v>
      </c>
      <c r="K806" s="66" t="s">
        <v>3405</v>
      </c>
      <c r="L806" s="68">
        <v>9941400</v>
      </c>
      <c r="M806" s="65" t="s">
        <v>85</v>
      </c>
      <c r="N806" s="66" t="s">
        <v>4245</v>
      </c>
      <c r="O806" s="66">
        <v>72290628</v>
      </c>
      <c r="P806" s="66">
        <v>1707</v>
      </c>
      <c r="Q806" s="70">
        <v>45870</v>
      </c>
      <c r="R806" s="66">
        <v>7490134800</v>
      </c>
      <c r="S806" s="70">
        <v>45888</v>
      </c>
      <c r="T806" s="68">
        <v>9941400</v>
      </c>
      <c r="U806" s="68">
        <v>28348</v>
      </c>
      <c r="V806" s="65" t="s">
        <v>87</v>
      </c>
      <c r="W806" s="68">
        <v>1082939683</v>
      </c>
      <c r="X806" s="67" t="s">
        <v>3365</v>
      </c>
      <c r="Y806" s="70">
        <v>45884</v>
      </c>
      <c r="Z806" s="70">
        <v>45888</v>
      </c>
      <c r="AA806" s="70" t="s">
        <v>89</v>
      </c>
      <c r="AB806" s="70">
        <v>45991</v>
      </c>
      <c r="AC806" s="49">
        <f t="shared" si="60"/>
        <v>103</v>
      </c>
      <c r="AD806" s="65">
        <v>0</v>
      </c>
      <c r="AE806" s="68">
        <v>0</v>
      </c>
      <c r="AF806" s="65">
        <v>0</v>
      </c>
      <c r="AG806" s="77" t="s">
        <v>89</v>
      </c>
      <c r="AH806" s="49">
        <f t="shared" si="61"/>
        <v>0</v>
      </c>
      <c r="AI806" s="65">
        <v>0</v>
      </c>
      <c r="AJ806" s="68">
        <v>0</v>
      </c>
      <c r="AK806" s="65" t="s">
        <v>89</v>
      </c>
      <c r="AL806" s="78" t="s">
        <v>89</v>
      </c>
      <c r="AM806" s="65">
        <v>0</v>
      </c>
      <c r="AN806" s="78" t="s">
        <v>89</v>
      </c>
      <c r="AO806" s="78" t="s">
        <v>89</v>
      </c>
      <c r="AP806" s="78" t="s">
        <v>89</v>
      </c>
      <c r="AQ806" s="49">
        <f t="shared" si="62"/>
        <v>0</v>
      </c>
      <c r="AR806" s="49">
        <f>+L806+AE806-AJ806</f>
        <v>9941400</v>
      </c>
      <c r="AS806" s="65" t="s">
        <v>90</v>
      </c>
      <c r="AT806" s="68">
        <v>0</v>
      </c>
      <c r="AU806" s="65" t="s">
        <v>90</v>
      </c>
      <c r="AV806" s="68">
        <v>0</v>
      </c>
      <c r="AW806" s="75" t="s">
        <v>89</v>
      </c>
      <c r="AX806" s="224">
        <v>0</v>
      </c>
      <c r="AY806" s="79">
        <f t="shared" si="63"/>
        <v>9941400</v>
      </c>
      <c r="AZ806" s="223">
        <f t="shared" si="64"/>
        <v>0</v>
      </c>
      <c r="BA806" s="74">
        <v>0</v>
      </c>
      <c r="BB806" s="75" t="s">
        <v>89</v>
      </c>
      <c r="BC806" s="65" t="s">
        <v>108</v>
      </c>
      <c r="BD806" s="400" t="s">
        <v>4244</v>
      </c>
      <c r="BE806" s="221" t="s">
        <v>87</v>
      </c>
      <c r="BF806" s="221" t="s">
        <v>87</v>
      </c>
    </row>
    <row r="807" spans="2:58" x14ac:dyDescent="0.25">
      <c r="B807" s="221">
        <v>2025</v>
      </c>
      <c r="C807" s="221">
        <v>891780111</v>
      </c>
      <c r="D807" s="221" t="s">
        <v>78</v>
      </c>
      <c r="E807" s="49" t="s">
        <v>4243</v>
      </c>
      <c r="F807" s="65" t="s">
        <v>4242</v>
      </c>
      <c r="G807" s="65">
        <v>0</v>
      </c>
      <c r="H807" s="65" t="s">
        <v>81</v>
      </c>
      <c r="I807" s="65" t="s">
        <v>3368</v>
      </c>
      <c r="J807" s="67" t="s">
        <v>83</v>
      </c>
      <c r="K807" s="66" t="s">
        <v>3367</v>
      </c>
      <c r="L807" s="68">
        <v>9941400</v>
      </c>
      <c r="M807" s="65" t="s">
        <v>85</v>
      </c>
      <c r="N807" s="66" t="s">
        <v>4241</v>
      </c>
      <c r="O807" s="66">
        <v>85490945</v>
      </c>
      <c r="P807" s="66">
        <v>1707</v>
      </c>
      <c r="Q807" s="70">
        <v>45870</v>
      </c>
      <c r="R807" s="66">
        <v>7490134800</v>
      </c>
      <c r="S807" s="70">
        <v>45884</v>
      </c>
      <c r="T807" s="68">
        <v>9941400</v>
      </c>
      <c r="U807" s="68">
        <v>28245</v>
      </c>
      <c r="V807" s="65" t="s">
        <v>87</v>
      </c>
      <c r="W807" s="68">
        <v>1082939683</v>
      </c>
      <c r="X807" s="67" t="s">
        <v>3365</v>
      </c>
      <c r="Y807" s="70">
        <v>45884</v>
      </c>
      <c r="Z807" s="70">
        <v>45884</v>
      </c>
      <c r="AA807" s="70" t="s">
        <v>89</v>
      </c>
      <c r="AB807" s="70">
        <v>45991</v>
      </c>
      <c r="AC807" s="49">
        <f t="shared" si="60"/>
        <v>107</v>
      </c>
      <c r="AD807" s="65">
        <v>0</v>
      </c>
      <c r="AE807" s="68">
        <v>0</v>
      </c>
      <c r="AF807" s="65">
        <v>0</v>
      </c>
      <c r="AG807" s="77" t="s">
        <v>89</v>
      </c>
      <c r="AH807" s="49">
        <f t="shared" si="61"/>
        <v>0</v>
      </c>
      <c r="AI807" s="65">
        <v>0</v>
      </c>
      <c r="AJ807" s="68">
        <v>0</v>
      </c>
      <c r="AK807" s="65" t="s">
        <v>89</v>
      </c>
      <c r="AL807" s="78" t="s">
        <v>89</v>
      </c>
      <c r="AM807" s="65">
        <v>0</v>
      </c>
      <c r="AN807" s="78" t="s">
        <v>89</v>
      </c>
      <c r="AO807" s="78" t="s">
        <v>89</v>
      </c>
      <c r="AP807" s="78" t="s">
        <v>89</v>
      </c>
      <c r="AQ807" s="49">
        <f t="shared" si="62"/>
        <v>0</v>
      </c>
      <c r="AR807" s="49">
        <f>+L807+AE807-AJ807</f>
        <v>9941400</v>
      </c>
      <c r="AS807" s="65" t="s">
        <v>90</v>
      </c>
      <c r="AT807" s="68">
        <v>0</v>
      </c>
      <c r="AU807" s="65" t="s">
        <v>90</v>
      </c>
      <c r="AV807" s="68">
        <v>0</v>
      </c>
      <c r="AW807" s="75" t="s">
        <v>89</v>
      </c>
      <c r="AX807" s="224">
        <v>0</v>
      </c>
      <c r="AY807" s="79">
        <f t="shared" si="63"/>
        <v>9941400</v>
      </c>
      <c r="AZ807" s="223">
        <f t="shared" si="64"/>
        <v>0</v>
      </c>
      <c r="BA807" s="74">
        <v>0</v>
      </c>
      <c r="BB807" s="75" t="s">
        <v>89</v>
      </c>
      <c r="BC807" s="65" t="s">
        <v>108</v>
      </c>
      <c r="BD807" s="400" t="s">
        <v>4240</v>
      </c>
      <c r="BE807" s="221" t="s">
        <v>87</v>
      </c>
      <c r="BF807" s="221" t="s">
        <v>87</v>
      </c>
    </row>
    <row r="808" spans="2:58" x14ac:dyDescent="0.25">
      <c r="B808" s="221">
        <v>2025</v>
      </c>
      <c r="C808" s="221">
        <v>891780111</v>
      </c>
      <c r="D808" s="221" t="s">
        <v>78</v>
      </c>
      <c r="E808" s="49" t="s">
        <v>4239</v>
      </c>
      <c r="F808" s="65" t="s">
        <v>4238</v>
      </c>
      <c r="G808" s="65">
        <v>0</v>
      </c>
      <c r="H808" s="65" t="s">
        <v>81</v>
      </c>
      <c r="I808" s="65" t="s">
        <v>3368</v>
      </c>
      <c r="J808" s="67" t="s">
        <v>83</v>
      </c>
      <c r="K808" s="66" t="s">
        <v>3377</v>
      </c>
      <c r="L808" s="68">
        <v>9941400</v>
      </c>
      <c r="M808" s="65" t="s">
        <v>85</v>
      </c>
      <c r="N808" s="66" t="s">
        <v>4237</v>
      </c>
      <c r="O808" s="66">
        <v>85162526</v>
      </c>
      <c r="P808" s="66">
        <v>1707</v>
      </c>
      <c r="Q808" s="70">
        <v>45870</v>
      </c>
      <c r="R808" s="66">
        <v>7490134800</v>
      </c>
      <c r="S808" s="70">
        <v>45888</v>
      </c>
      <c r="T808" s="68">
        <v>9941400</v>
      </c>
      <c r="U808" s="68">
        <v>28347</v>
      </c>
      <c r="V808" s="65" t="s">
        <v>87</v>
      </c>
      <c r="W808" s="68">
        <v>1082939683</v>
      </c>
      <c r="X808" s="67" t="s">
        <v>3365</v>
      </c>
      <c r="Y808" s="70">
        <v>45884</v>
      </c>
      <c r="Z808" s="70">
        <v>45888</v>
      </c>
      <c r="AA808" s="70" t="s">
        <v>89</v>
      </c>
      <c r="AB808" s="70">
        <v>45991</v>
      </c>
      <c r="AC808" s="49">
        <f t="shared" si="60"/>
        <v>103</v>
      </c>
      <c r="AD808" s="65">
        <v>0</v>
      </c>
      <c r="AE808" s="68">
        <v>0</v>
      </c>
      <c r="AF808" s="65">
        <v>0</v>
      </c>
      <c r="AG808" s="77" t="s">
        <v>89</v>
      </c>
      <c r="AH808" s="49">
        <f t="shared" si="61"/>
        <v>0</v>
      </c>
      <c r="AI808" s="65">
        <v>0</v>
      </c>
      <c r="AJ808" s="68">
        <v>0</v>
      </c>
      <c r="AK808" s="65" t="s">
        <v>89</v>
      </c>
      <c r="AL808" s="78" t="s">
        <v>89</v>
      </c>
      <c r="AM808" s="65">
        <v>0</v>
      </c>
      <c r="AN808" s="78" t="s">
        <v>89</v>
      </c>
      <c r="AO808" s="78" t="s">
        <v>89</v>
      </c>
      <c r="AP808" s="78" t="s">
        <v>89</v>
      </c>
      <c r="AQ808" s="49">
        <f t="shared" si="62"/>
        <v>0</v>
      </c>
      <c r="AR808" s="49">
        <f>+L808+AE808-AJ808</f>
        <v>9941400</v>
      </c>
      <c r="AS808" s="65" t="s">
        <v>90</v>
      </c>
      <c r="AT808" s="68">
        <v>0</v>
      </c>
      <c r="AU808" s="65" t="s">
        <v>90</v>
      </c>
      <c r="AV808" s="68">
        <v>0</v>
      </c>
      <c r="AW808" s="75" t="s">
        <v>89</v>
      </c>
      <c r="AX808" s="224">
        <v>0</v>
      </c>
      <c r="AY808" s="79">
        <f t="shared" si="63"/>
        <v>9941400</v>
      </c>
      <c r="AZ808" s="223">
        <f t="shared" si="64"/>
        <v>0</v>
      </c>
      <c r="BA808" s="74">
        <v>0</v>
      </c>
      <c r="BB808" s="75" t="s">
        <v>89</v>
      </c>
      <c r="BC808" s="65" t="s">
        <v>108</v>
      </c>
      <c r="BD808" s="400" t="s">
        <v>4236</v>
      </c>
      <c r="BE808" s="221" t="s">
        <v>87</v>
      </c>
      <c r="BF808" s="221" t="s">
        <v>87</v>
      </c>
    </row>
    <row r="809" spans="2:58" x14ac:dyDescent="0.25">
      <c r="B809" s="221">
        <v>2025</v>
      </c>
      <c r="C809" s="221">
        <v>891780111</v>
      </c>
      <c r="D809" s="221" t="s">
        <v>78</v>
      </c>
      <c r="E809" s="49" t="s">
        <v>4235</v>
      </c>
      <c r="F809" s="65" t="s">
        <v>4234</v>
      </c>
      <c r="G809" s="65">
        <v>0</v>
      </c>
      <c r="H809" s="65" t="s">
        <v>81</v>
      </c>
      <c r="I809" s="65" t="s">
        <v>3368</v>
      </c>
      <c r="J809" s="67" t="s">
        <v>83</v>
      </c>
      <c r="K809" s="66" t="s">
        <v>3497</v>
      </c>
      <c r="L809" s="68">
        <v>9941400</v>
      </c>
      <c r="M809" s="65" t="s">
        <v>85</v>
      </c>
      <c r="N809" s="66" t="s">
        <v>4233</v>
      </c>
      <c r="O809" s="66">
        <v>72054881</v>
      </c>
      <c r="P809" s="66">
        <v>1707</v>
      </c>
      <c r="Q809" s="70">
        <v>45870</v>
      </c>
      <c r="R809" s="66">
        <v>7490134800</v>
      </c>
      <c r="S809" s="70">
        <v>45884</v>
      </c>
      <c r="T809" s="68">
        <v>9941400</v>
      </c>
      <c r="U809" s="68">
        <v>28244</v>
      </c>
      <c r="V809" s="65" t="s">
        <v>87</v>
      </c>
      <c r="W809" s="68">
        <v>1082939683</v>
      </c>
      <c r="X809" s="67" t="s">
        <v>3365</v>
      </c>
      <c r="Y809" s="70">
        <v>45884</v>
      </c>
      <c r="Z809" s="70">
        <v>45884</v>
      </c>
      <c r="AA809" s="70" t="s">
        <v>89</v>
      </c>
      <c r="AB809" s="70">
        <v>45991</v>
      </c>
      <c r="AC809" s="49">
        <f t="shared" si="60"/>
        <v>107</v>
      </c>
      <c r="AD809" s="65">
        <v>0</v>
      </c>
      <c r="AE809" s="68">
        <v>0</v>
      </c>
      <c r="AF809" s="65">
        <v>0</v>
      </c>
      <c r="AG809" s="77" t="s">
        <v>89</v>
      </c>
      <c r="AH809" s="49">
        <f t="shared" si="61"/>
        <v>0</v>
      </c>
      <c r="AI809" s="65">
        <v>0</v>
      </c>
      <c r="AJ809" s="68">
        <v>0</v>
      </c>
      <c r="AK809" s="65" t="s">
        <v>89</v>
      </c>
      <c r="AL809" s="78" t="s">
        <v>89</v>
      </c>
      <c r="AM809" s="65">
        <v>0</v>
      </c>
      <c r="AN809" s="78" t="s">
        <v>89</v>
      </c>
      <c r="AO809" s="78" t="s">
        <v>89</v>
      </c>
      <c r="AP809" s="78" t="s">
        <v>89</v>
      </c>
      <c r="AQ809" s="49">
        <f t="shared" si="62"/>
        <v>0</v>
      </c>
      <c r="AR809" s="49">
        <f>+L809+AE809-AJ809</f>
        <v>9941400</v>
      </c>
      <c r="AS809" s="65" t="s">
        <v>90</v>
      </c>
      <c r="AT809" s="68">
        <v>0</v>
      </c>
      <c r="AU809" s="65" t="s">
        <v>90</v>
      </c>
      <c r="AV809" s="68">
        <v>0</v>
      </c>
      <c r="AW809" s="75" t="s">
        <v>89</v>
      </c>
      <c r="AX809" s="224">
        <v>0</v>
      </c>
      <c r="AY809" s="79">
        <f t="shared" si="63"/>
        <v>9941400</v>
      </c>
      <c r="AZ809" s="223">
        <f t="shared" si="64"/>
        <v>0</v>
      </c>
      <c r="BA809" s="74">
        <v>0</v>
      </c>
      <c r="BB809" s="75" t="s">
        <v>89</v>
      </c>
      <c r="BC809" s="65" t="s">
        <v>108</v>
      </c>
      <c r="BD809" s="400" t="s">
        <v>4232</v>
      </c>
      <c r="BE809" s="221" t="s">
        <v>87</v>
      </c>
      <c r="BF809" s="221" t="s">
        <v>87</v>
      </c>
    </row>
    <row r="810" spans="2:58" x14ac:dyDescent="0.25">
      <c r="B810" s="221">
        <v>2025</v>
      </c>
      <c r="C810" s="221">
        <v>891780111</v>
      </c>
      <c r="D810" s="221" t="s">
        <v>78</v>
      </c>
      <c r="E810" s="49" t="s">
        <v>4231</v>
      </c>
      <c r="F810" s="65" t="s">
        <v>4230</v>
      </c>
      <c r="G810" s="65">
        <v>0</v>
      </c>
      <c r="H810" s="65" t="s">
        <v>81</v>
      </c>
      <c r="I810" s="65" t="s">
        <v>3368</v>
      </c>
      <c r="J810" s="67" t="s">
        <v>83</v>
      </c>
      <c r="K810" s="66" t="s">
        <v>4229</v>
      </c>
      <c r="L810" s="68">
        <v>9941400</v>
      </c>
      <c r="M810" s="65" t="s">
        <v>85</v>
      </c>
      <c r="N810" s="66" t="s">
        <v>4228</v>
      </c>
      <c r="O810" s="66">
        <v>1118852157</v>
      </c>
      <c r="P810" s="66">
        <v>1707</v>
      </c>
      <c r="Q810" s="70">
        <v>45870</v>
      </c>
      <c r="R810" s="66">
        <v>7490134800</v>
      </c>
      <c r="S810" s="70">
        <v>45888</v>
      </c>
      <c r="T810" s="68">
        <v>9941400</v>
      </c>
      <c r="U810" s="68">
        <v>28374</v>
      </c>
      <c r="V810" s="65" t="s">
        <v>87</v>
      </c>
      <c r="W810" s="68">
        <v>1082939683</v>
      </c>
      <c r="X810" s="67" t="s">
        <v>3365</v>
      </c>
      <c r="Y810" s="70">
        <v>45884</v>
      </c>
      <c r="Z810" s="70">
        <v>45888</v>
      </c>
      <c r="AA810" s="70" t="s">
        <v>89</v>
      </c>
      <c r="AB810" s="70">
        <v>45991</v>
      </c>
      <c r="AC810" s="49">
        <f t="shared" si="60"/>
        <v>103</v>
      </c>
      <c r="AD810" s="65">
        <v>0</v>
      </c>
      <c r="AE810" s="68">
        <v>0</v>
      </c>
      <c r="AF810" s="65">
        <v>0</v>
      </c>
      <c r="AG810" s="77" t="s">
        <v>89</v>
      </c>
      <c r="AH810" s="49">
        <f t="shared" si="61"/>
        <v>0</v>
      </c>
      <c r="AI810" s="65">
        <v>0</v>
      </c>
      <c r="AJ810" s="68">
        <v>0</v>
      </c>
      <c r="AK810" s="65" t="s">
        <v>89</v>
      </c>
      <c r="AL810" s="78" t="s">
        <v>89</v>
      </c>
      <c r="AM810" s="65">
        <v>0</v>
      </c>
      <c r="AN810" s="78" t="s">
        <v>89</v>
      </c>
      <c r="AO810" s="78" t="s">
        <v>89</v>
      </c>
      <c r="AP810" s="78" t="s">
        <v>89</v>
      </c>
      <c r="AQ810" s="49">
        <f t="shared" si="62"/>
        <v>0</v>
      </c>
      <c r="AR810" s="49">
        <f>+L810+AE810-AJ810</f>
        <v>9941400</v>
      </c>
      <c r="AS810" s="65" t="s">
        <v>90</v>
      </c>
      <c r="AT810" s="68">
        <v>0</v>
      </c>
      <c r="AU810" s="65" t="s">
        <v>90</v>
      </c>
      <c r="AV810" s="68">
        <v>0</v>
      </c>
      <c r="AW810" s="75" t="s">
        <v>89</v>
      </c>
      <c r="AX810" s="224">
        <v>0</v>
      </c>
      <c r="AY810" s="79">
        <f t="shared" si="63"/>
        <v>9941400</v>
      </c>
      <c r="AZ810" s="223">
        <f t="shared" si="64"/>
        <v>0</v>
      </c>
      <c r="BA810" s="74">
        <v>0</v>
      </c>
      <c r="BB810" s="75" t="s">
        <v>89</v>
      </c>
      <c r="BC810" s="65" t="s">
        <v>108</v>
      </c>
      <c r="BD810" s="400" t="s">
        <v>4227</v>
      </c>
      <c r="BE810" s="221" t="s">
        <v>87</v>
      </c>
      <c r="BF810" s="221" t="s">
        <v>87</v>
      </c>
    </row>
    <row r="811" spans="2:58" x14ac:dyDescent="0.25">
      <c r="B811" s="221">
        <v>2025</v>
      </c>
      <c r="C811" s="221">
        <v>891780111</v>
      </c>
      <c r="D811" s="221" t="s">
        <v>78</v>
      </c>
      <c r="E811" s="49" t="s">
        <v>4226</v>
      </c>
      <c r="F811" s="65" t="s">
        <v>4225</v>
      </c>
      <c r="G811" s="65">
        <v>0</v>
      </c>
      <c r="H811" s="65" t="s">
        <v>81</v>
      </c>
      <c r="I811" s="65" t="s">
        <v>3368</v>
      </c>
      <c r="J811" s="67" t="s">
        <v>83</v>
      </c>
      <c r="K811" s="66" t="s">
        <v>3367</v>
      </c>
      <c r="L811" s="68">
        <v>9941400</v>
      </c>
      <c r="M811" s="65" t="s">
        <v>85</v>
      </c>
      <c r="N811" s="66" t="s">
        <v>4224</v>
      </c>
      <c r="O811" s="66">
        <v>1042452783</v>
      </c>
      <c r="P811" s="66">
        <v>1707</v>
      </c>
      <c r="Q811" s="70">
        <v>45870</v>
      </c>
      <c r="R811" s="66">
        <v>7490134800</v>
      </c>
      <c r="S811" s="70">
        <v>45888</v>
      </c>
      <c r="T811" s="68">
        <v>9941400</v>
      </c>
      <c r="U811" s="68">
        <v>28346</v>
      </c>
      <c r="V811" s="65" t="s">
        <v>87</v>
      </c>
      <c r="W811" s="68">
        <v>1082939683</v>
      </c>
      <c r="X811" s="67" t="s">
        <v>3365</v>
      </c>
      <c r="Y811" s="70">
        <v>45884</v>
      </c>
      <c r="Z811" s="70">
        <v>45888</v>
      </c>
      <c r="AA811" s="70" t="s">
        <v>89</v>
      </c>
      <c r="AB811" s="70">
        <v>45991</v>
      </c>
      <c r="AC811" s="49">
        <f t="shared" si="60"/>
        <v>103</v>
      </c>
      <c r="AD811" s="65">
        <v>0</v>
      </c>
      <c r="AE811" s="68">
        <v>0</v>
      </c>
      <c r="AF811" s="65">
        <v>0</v>
      </c>
      <c r="AG811" s="77" t="s">
        <v>89</v>
      </c>
      <c r="AH811" s="49">
        <f t="shared" si="61"/>
        <v>0</v>
      </c>
      <c r="AI811" s="65">
        <v>0</v>
      </c>
      <c r="AJ811" s="68">
        <v>0</v>
      </c>
      <c r="AK811" s="65" t="s">
        <v>89</v>
      </c>
      <c r="AL811" s="78" t="s">
        <v>89</v>
      </c>
      <c r="AM811" s="65">
        <v>0</v>
      </c>
      <c r="AN811" s="78" t="s">
        <v>89</v>
      </c>
      <c r="AO811" s="78" t="s">
        <v>89</v>
      </c>
      <c r="AP811" s="78" t="s">
        <v>89</v>
      </c>
      <c r="AQ811" s="49">
        <f t="shared" si="62"/>
        <v>0</v>
      </c>
      <c r="AR811" s="49">
        <f>+L811+AE811-AJ811</f>
        <v>9941400</v>
      </c>
      <c r="AS811" s="65" t="s">
        <v>90</v>
      </c>
      <c r="AT811" s="68">
        <v>0</v>
      </c>
      <c r="AU811" s="65" t="s">
        <v>90</v>
      </c>
      <c r="AV811" s="68">
        <v>0</v>
      </c>
      <c r="AW811" s="75" t="s">
        <v>89</v>
      </c>
      <c r="AX811" s="224">
        <v>0</v>
      </c>
      <c r="AY811" s="79">
        <f t="shared" si="63"/>
        <v>9941400</v>
      </c>
      <c r="AZ811" s="223">
        <f t="shared" si="64"/>
        <v>0</v>
      </c>
      <c r="BA811" s="74">
        <v>0</v>
      </c>
      <c r="BB811" s="75" t="s">
        <v>89</v>
      </c>
      <c r="BC811" s="65" t="s">
        <v>108</v>
      </c>
      <c r="BD811" s="400" t="s">
        <v>4223</v>
      </c>
      <c r="BE811" s="221" t="s">
        <v>87</v>
      </c>
      <c r="BF811" s="221" t="s">
        <v>87</v>
      </c>
    </row>
    <row r="812" spans="2:58" x14ac:dyDescent="0.25">
      <c r="B812" s="221">
        <v>2025</v>
      </c>
      <c r="C812" s="221">
        <v>891780111</v>
      </c>
      <c r="D812" s="221" t="s">
        <v>78</v>
      </c>
      <c r="E812" s="49" t="s">
        <v>4222</v>
      </c>
      <c r="F812" s="65" t="s">
        <v>4221</v>
      </c>
      <c r="G812" s="65">
        <v>0</v>
      </c>
      <c r="H812" s="65" t="s">
        <v>81</v>
      </c>
      <c r="I812" s="65" t="s">
        <v>3368</v>
      </c>
      <c r="J812" s="67" t="s">
        <v>83</v>
      </c>
      <c r="K812" s="66" t="s">
        <v>3765</v>
      </c>
      <c r="L812" s="68">
        <v>9941400</v>
      </c>
      <c r="M812" s="65" t="s">
        <v>85</v>
      </c>
      <c r="N812" s="66" t="s">
        <v>4220</v>
      </c>
      <c r="O812" s="66">
        <v>1052080389</v>
      </c>
      <c r="P812" s="66">
        <v>1707</v>
      </c>
      <c r="Q812" s="70">
        <v>45870</v>
      </c>
      <c r="R812" s="66">
        <v>7490134800</v>
      </c>
      <c r="S812" s="70">
        <v>45888</v>
      </c>
      <c r="T812" s="68">
        <v>9941400</v>
      </c>
      <c r="U812" s="68">
        <v>28345</v>
      </c>
      <c r="V812" s="65" t="s">
        <v>87</v>
      </c>
      <c r="W812" s="68">
        <v>1082939683</v>
      </c>
      <c r="X812" s="67" t="s">
        <v>3365</v>
      </c>
      <c r="Y812" s="70">
        <v>45884</v>
      </c>
      <c r="Z812" s="70">
        <v>45888</v>
      </c>
      <c r="AA812" s="70" t="s">
        <v>89</v>
      </c>
      <c r="AB812" s="70">
        <v>45991</v>
      </c>
      <c r="AC812" s="49">
        <f t="shared" si="60"/>
        <v>103</v>
      </c>
      <c r="AD812" s="65">
        <v>0</v>
      </c>
      <c r="AE812" s="68">
        <v>0</v>
      </c>
      <c r="AF812" s="65">
        <v>0</v>
      </c>
      <c r="AG812" s="77" t="s">
        <v>89</v>
      </c>
      <c r="AH812" s="49">
        <f t="shared" si="61"/>
        <v>0</v>
      </c>
      <c r="AI812" s="65">
        <v>0</v>
      </c>
      <c r="AJ812" s="68">
        <v>0</v>
      </c>
      <c r="AK812" s="65" t="s">
        <v>89</v>
      </c>
      <c r="AL812" s="78" t="s">
        <v>89</v>
      </c>
      <c r="AM812" s="65">
        <v>0</v>
      </c>
      <c r="AN812" s="78" t="s">
        <v>89</v>
      </c>
      <c r="AO812" s="78" t="s">
        <v>89</v>
      </c>
      <c r="AP812" s="78" t="s">
        <v>89</v>
      </c>
      <c r="AQ812" s="49">
        <f t="shared" si="62"/>
        <v>0</v>
      </c>
      <c r="AR812" s="49">
        <f>+L812+AE812-AJ812</f>
        <v>9941400</v>
      </c>
      <c r="AS812" s="65" t="s">
        <v>90</v>
      </c>
      <c r="AT812" s="68">
        <v>0</v>
      </c>
      <c r="AU812" s="65" t="s">
        <v>90</v>
      </c>
      <c r="AV812" s="68">
        <v>0</v>
      </c>
      <c r="AW812" s="75" t="s">
        <v>89</v>
      </c>
      <c r="AX812" s="224">
        <v>0</v>
      </c>
      <c r="AY812" s="79">
        <f t="shared" si="63"/>
        <v>9941400</v>
      </c>
      <c r="AZ812" s="223">
        <f t="shared" si="64"/>
        <v>0</v>
      </c>
      <c r="BA812" s="74">
        <v>0</v>
      </c>
      <c r="BB812" s="75" t="s">
        <v>89</v>
      </c>
      <c r="BC812" s="65" t="s">
        <v>108</v>
      </c>
      <c r="BD812" s="400" t="s">
        <v>4219</v>
      </c>
      <c r="BE812" s="221" t="s">
        <v>87</v>
      </c>
      <c r="BF812" s="221" t="s">
        <v>87</v>
      </c>
    </row>
    <row r="813" spans="2:58" x14ac:dyDescent="0.25">
      <c r="B813" s="221">
        <v>2025</v>
      </c>
      <c r="C813" s="221">
        <v>891780111</v>
      </c>
      <c r="D813" s="221" t="s">
        <v>78</v>
      </c>
      <c r="E813" s="49" t="s">
        <v>4218</v>
      </c>
      <c r="F813" s="65" t="s">
        <v>4217</v>
      </c>
      <c r="G813" s="65">
        <v>0</v>
      </c>
      <c r="H813" s="65" t="s">
        <v>81</v>
      </c>
      <c r="I813" s="65" t="s">
        <v>3368</v>
      </c>
      <c r="J813" s="67" t="s">
        <v>83</v>
      </c>
      <c r="K813" s="66" t="s">
        <v>3386</v>
      </c>
      <c r="L813" s="68">
        <v>9941400</v>
      </c>
      <c r="M813" s="65" t="s">
        <v>85</v>
      </c>
      <c r="N813" s="66" t="s">
        <v>4216</v>
      </c>
      <c r="O813" s="66">
        <v>1121328385</v>
      </c>
      <c r="P813" s="66">
        <v>1707</v>
      </c>
      <c r="Q813" s="70">
        <v>45870</v>
      </c>
      <c r="R813" s="66">
        <v>7490134800</v>
      </c>
      <c r="S813" s="70">
        <v>45888</v>
      </c>
      <c r="T813" s="68">
        <v>9941400</v>
      </c>
      <c r="U813" s="68">
        <v>28373</v>
      </c>
      <c r="V813" s="65" t="s">
        <v>87</v>
      </c>
      <c r="W813" s="68">
        <v>1082939683</v>
      </c>
      <c r="X813" s="67" t="s">
        <v>3365</v>
      </c>
      <c r="Y813" s="70">
        <v>45884</v>
      </c>
      <c r="Z813" s="70">
        <v>45888</v>
      </c>
      <c r="AA813" s="70" t="s">
        <v>89</v>
      </c>
      <c r="AB813" s="70">
        <v>45991</v>
      </c>
      <c r="AC813" s="49">
        <f t="shared" si="60"/>
        <v>103</v>
      </c>
      <c r="AD813" s="65">
        <v>0</v>
      </c>
      <c r="AE813" s="68">
        <v>0</v>
      </c>
      <c r="AF813" s="65">
        <v>0</v>
      </c>
      <c r="AG813" s="77" t="s">
        <v>89</v>
      </c>
      <c r="AH813" s="49">
        <f t="shared" si="61"/>
        <v>0</v>
      </c>
      <c r="AI813" s="65">
        <v>0</v>
      </c>
      <c r="AJ813" s="68">
        <v>0</v>
      </c>
      <c r="AK813" s="65" t="s">
        <v>89</v>
      </c>
      <c r="AL813" s="78" t="s">
        <v>89</v>
      </c>
      <c r="AM813" s="65">
        <v>0</v>
      </c>
      <c r="AN813" s="78" t="s">
        <v>89</v>
      </c>
      <c r="AO813" s="78" t="s">
        <v>89</v>
      </c>
      <c r="AP813" s="78" t="s">
        <v>89</v>
      </c>
      <c r="AQ813" s="49">
        <f t="shared" si="62"/>
        <v>0</v>
      </c>
      <c r="AR813" s="49">
        <f>+L813+AE813-AJ813</f>
        <v>9941400</v>
      </c>
      <c r="AS813" s="65" t="s">
        <v>90</v>
      </c>
      <c r="AT813" s="68">
        <v>0</v>
      </c>
      <c r="AU813" s="65" t="s">
        <v>90</v>
      </c>
      <c r="AV813" s="68">
        <v>0</v>
      </c>
      <c r="AW813" s="75" t="s">
        <v>89</v>
      </c>
      <c r="AX813" s="224">
        <v>0</v>
      </c>
      <c r="AY813" s="79">
        <f t="shared" si="63"/>
        <v>9941400</v>
      </c>
      <c r="AZ813" s="223">
        <f t="shared" si="64"/>
        <v>0</v>
      </c>
      <c r="BA813" s="74">
        <v>0</v>
      </c>
      <c r="BB813" s="75" t="s">
        <v>89</v>
      </c>
      <c r="BC813" s="65" t="s">
        <v>108</v>
      </c>
      <c r="BD813" s="400" t="s">
        <v>4215</v>
      </c>
      <c r="BE813" s="221" t="s">
        <v>87</v>
      </c>
      <c r="BF813" s="221" t="s">
        <v>87</v>
      </c>
    </row>
    <row r="814" spans="2:58" x14ac:dyDescent="0.25">
      <c r="B814" s="221">
        <v>2025</v>
      </c>
      <c r="C814" s="221">
        <v>891780111</v>
      </c>
      <c r="D814" s="221" t="s">
        <v>78</v>
      </c>
      <c r="E814" s="49" t="s">
        <v>4214</v>
      </c>
      <c r="F814" s="65" t="s">
        <v>4213</v>
      </c>
      <c r="G814" s="65">
        <v>0</v>
      </c>
      <c r="H814" s="65" t="s">
        <v>81</v>
      </c>
      <c r="I814" s="65" t="s">
        <v>3368</v>
      </c>
      <c r="J814" s="67" t="s">
        <v>83</v>
      </c>
      <c r="K814" s="66" t="s">
        <v>3391</v>
      </c>
      <c r="L814" s="68">
        <v>9941400</v>
      </c>
      <c r="M814" s="65" t="s">
        <v>85</v>
      </c>
      <c r="N814" s="66" t="s">
        <v>4212</v>
      </c>
      <c r="O814" s="66">
        <v>17955385</v>
      </c>
      <c r="P814" s="66">
        <v>1707</v>
      </c>
      <c r="Q814" s="70">
        <v>45870</v>
      </c>
      <c r="R814" s="66">
        <v>7490134800</v>
      </c>
      <c r="S814" s="70">
        <v>45888</v>
      </c>
      <c r="T814" s="68">
        <v>9941400</v>
      </c>
      <c r="U814" s="68">
        <v>28344</v>
      </c>
      <c r="V814" s="65" t="s">
        <v>87</v>
      </c>
      <c r="W814" s="68">
        <v>1082939683</v>
      </c>
      <c r="X814" s="67" t="s">
        <v>3365</v>
      </c>
      <c r="Y814" s="70">
        <v>45884</v>
      </c>
      <c r="Z814" s="70">
        <v>45888</v>
      </c>
      <c r="AA814" s="70" t="s">
        <v>89</v>
      </c>
      <c r="AB814" s="70">
        <v>45991</v>
      </c>
      <c r="AC814" s="49">
        <f t="shared" si="60"/>
        <v>103</v>
      </c>
      <c r="AD814" s="65">
        <v>0</v>
      </c>
      <c r="AE814" s="68">
        <v>0</v>
      </c>
      <c r="AF814" s="65">
        <v>0</v>
      </c>
      <c r="AG814" s="77" t="s">
        <v>89</v>
      </c>
      <c r="AH814" s="49">
        <f t="shared" si="61"/>
        <v>0</v>
      </c>
      <c r="AI814" s="65">
        <v>0</v>
      </c>
      <c r="AJ814" s="68">
        <v>0</v>
      </c>
      <c r="AK814" s="65" t="s">
        <v>89</v>
      </c>
      <c r="AL814" s="78" t="s">
        <v>89</v>
      </c>
      <c r="AM814" s="65">
        <v>0</v>
      </c>
      <c r="AN814" s="78" t="s">
        <v>89</v>
      </c>
      <c r="AO814" s="78" t="s">
        <v>89</v>
      </c>
      <c r="AP814" s="78" t="s">
        <v>89</v>
      </c>
      <c r="AQ814" s="49">
        <f t="shared" si="62"/>
        <v>0</v>
      </c>
      <c r="AR814" s="49">
        <f>+L814+AE814-AJ814</f>
        <v>9941400</v>
      </c>
      <c r="AS814" s="65" t="s">
        <v>90</v>
      </c>
      <c r="AT814" s="68">
        <v>0</v>
      </c>
      <c r="AU814" s="65" t="s">
        <v>90</v>
      </c>
      <c r="AV814" s="68">
        <v>0</v>
      </c>
      <c r="AW814" s="75" t="s">
        <v>89</v>
      </c>
      <c r="AX814" s="224">
        <v>0</v>
      </c>
      <c r="AY814" s="79">
        <f t="shared" si="63"/>
        <v>9941400</v>
      </c>
      <c r="AZ814" s="223">
        <f t="shared" si="64"/>
        <v>0</v>
      </c>
      <c r="BA814" s="74">
        <v>0</v>
      </c>
      <c r="BB814" s="75" t="s">
        <v>89</v>
      </c>
      <c r="BC814" s="65" t="s">
        <v>108</v>
      </c>
      <c r="BD814" s="400" t="s">
        <v>4211</v>
      </c>
      <c r="BE814" s="221" t="s">
        <v>87</v>
      </c>
      <c r="BF814" s="221" t="s">
        <v>87</v>
      </c>
    </row>
    <row r="815" spans="2:58" x14ac:dyDescent="0.25">
      <c r="B815" s="221">
        <v>2025</v>
      </c>
      <c r="C815" s="221">
        <v>891780111</v>
      </c>
      <c r="D815" s="221" t="s">
        <v>78</v>
      </c>
      <c r="E815" s="49" t="s">
        <v>4210</v>
      </c>
      <c r="F815" s="65" t="s">
        <v>4209</v>
      </c>
      <c r="G815" s="65">
        <v>0</v>
      </c>
      <c r="H815" s="65" t="s">
        <v>81</v>
      </c>
      <c r="I815" s="65" t="s">
        <v>3368</v>
      </c>
      <c r="J815" s="67" t="s">
        <v>83</v>
      </c>
      <c r="K815" s="66" t="s">
        <v>4208</v>
      </c>
      <c r="L815" s="68">
        <v>9941400</v>
      </c>
      <c r="M815" s="65" t="s">
        <v>85</v>
      </c>
      <c r="N815" s="66" t="s">
        <v>4207</v>
      </c>
      <c r="O815" s="66">
        <v>1062876783</v>
      </c>
      <c r="P815" s="66">
        <v>1707</v>
      </c>
      <c r="Q815" s="70">
        <v>45870</v>
      </c>
      <c r="R815" s="66">
        <v>7490134800</v>
      </c>
      <c r="S815" s="70">
        <v>45888</v>
      </c>
      <c r="T815" s="68">
        <v>9941400</v>
      </c>
      <c r="U815" s="68">
        <v>28343</v>
      </c>
      <c r="V815" s="65" t="s">
        <v>87</v>
      </c>
      <c r="W815" s="68">
        <v>1082939683</v>
      </c>
      <c r="X815" s="67" t="s">
        <v>3365</v>
      </c>
      <c r="Y815" s="70">
        <v>45884</v>
      </c>
      <c r="Z815" s="70">
        <v>45888</v>
      </c>
      <c r="AA815" s="70" t="s">
        <v>89</v>
      </c>
      <c r="AB815" s="70">
        <v>45991</v>
      </c>
      <c r="AC815" s="49">
        <f t="shared" si="60"/>
        <v>103</v>
      </c>
      <c r="AD815" s="65">
        <v>0</v>
      </c>
      <c r="AE815" s="68">
        <v>0</v>
      </c>
      <c r="AF815" s="65">
        <v>0</v>
      </c>
      <c r="AG815" s="77" t="s">
        <v>89</v>
      </c>
      <c r="AH815" s="49">
        <f t="shared" si="61"/>
        <v>0</v>
      </c>
      <c r="AI815" s="65">
        <v>0</v>
      </c>
      <c r="AJ815" s="68">
        <v>0</v>
      </c>
      <c r="AK815" s="65" t="s">
        <v>89</v>
      </c>
      <c r="AL815" s="78" t="s">
        <v>89</v>
      </c>
      <c r="AM815" s="65">
        <v>0</v>
      </c>
      <c r="AN815" s="78" t="s">
        <v>89</v>
      </c>
      <c r="AO815" s="78" t="s">
        <v>89</v>
      </c>
      <c r="AP815" s="78" t="s">
        <v>89</v>
      </c>
      <c r="AQ815" s="49">
        <f t="shared" si="62"/>
        <v>0</v>
      </c>
      <c r="AR815" s="49">
        <f>+L815+AE815-AJ815</f>
        <v>9941400</v>
      </c>
      <c r="AS815" s="65" t="s">
        <v>90</v>
      </c>
      <c r="AT815" s="68">
        <v>0</v>
      </c>
      <c r="AU815" s="65" t="s">
        <v>90</v>
      </c>
      <c r="AV815" s="68">
        <v>0</v>
      </c>
      <c r="AW815" s="75" t="s">
        <v>89</v>
      </c>
      <c r="AX815" s="224">
        <v>0</v>
      </c>
      <c r="AY815" s="79">
        <f t="shared" si="63"/>
        <v>9941400</v>
      </c>
      <c r="AZ815" s="223">
        <f t="shared" si="64"/>
        <v>0</v>
      </c>
      <c r="BA815" s="74">
        <v>0</v>
      </c>
      <c r="BB815" s="75" t="s">
        <v>89</v>
      </c>
      <c r="BC815" s="65" t="s">
        <v>108</v>
      </c>
      <c r="BD815" s="400" t="s">
        <v>4206</v>
      </c>
      <c r="BE815" s="221" t="s">
        <v>87</v>
      </c>
      <c r="BF815" s="221" t="s">
        <v>87</v>
      </c>
    </row>
    <row r="816" spans="2:58" x14ac:dyDescent="0.25">
      <c r="B816" s="221">
        <v>2025</v>
      </c>
      <c r="C816" s="221">
        <v>891780111</v>
      </c>
      <c r="D816" s="221" t="s">
        <v>78</v>
      </c>
      <c r="E816" s="49" t="s">
        <v>4205</v>
      </c>
      <c r="F816" s="65" t="s">
        <v>4204</v>
      </c>
      <c r="G816" s="65">
        <v>0</v>
      </c>
      <c r="H816" s="65" t="s">
        <v>81</v>
      </c>
      <c r="I816" s="65" t="s">
        <v>3368</v>
      </c>
      <c r="J816" s="67" t="s">
        <v>83</v>
      </c>
      <c r="K816" s="66" t="s">
        <v>4146</v>
      </c>
      <c r="L816" s="68">
        <v>9941400</v>
      </c>
      <c r="M816" s="65" t="s">
        <v>85</v>
      </c>
      <c r="N816" s="66" t="s">
        <v>4203</v>
      </c>
      <c r="O816" s="66">
        <v>23148124</v>
      </c>
      <c r="P816" s="66">
        <v>1707</v>
      </c>
      <c r="Q816" s="70">
        <v>45870</v>
      </c>
      <c r="R816" s="66">
        <v>7490134800</v>
      </c>
      <c r="S816" s="70">
        <v>45888</v>
      </c>
      <c r="T816" s="68">
        <v>9941400</v>
      </c>
      <c r="U816" s="68">
        <v>28342</v>
      </c>
      <c r="V816" s="65" t="s">
        <v>87</v>
      </c>
      <c r="W816" s="68">
        <v>1082939683</v>
      </c>
      <c r="X816" s="67" t="s">
        <v>3365</v>
      </c>
      <c r="Y816" s="70">
        <v>45884</v>
      </c>
      <c r="Z816" s="70">
        <v>45888</v>
      </c>
      <c r="AA816" s="70" t="s">
        <v>89</v>
      </c>
      <c r="AB816" s="70">
        <v>45991</v>
      </c>
      <c r="AC816" s="49">
        <f t="shared" si="60"/>
        <v>103</v>
      </c>
      <c r="AD816" s="65">
        <v>0</v>
      </c>
      <c r="AE816" s="68">
        <v>0</v>
      </c>
      <c r="AF816" s="65">
        <v>0</v>
      </c>
      <c r="AG816" s="77" t="s">
        <v>89</v>
      </c>
      <c r="AH816" s="49">
        <f t="shared" si="61"/>
        <v>0</v>
      </c>
      <c r="AI816" s="65">
        <v>0</v>
      </c>
      <c r="AJ816" s="68">
        <v>0</v>
      </c>
      <c r="AK816" s="65" t="s">
        <v>89</v>
      </c>
      <c r="AL816" s="78" t="s">
        <v>89</v>
      </c>
      <c r="AM816" s="65">
        <v>0</v>
      </c>
      <c r="AN816" s="78" t="s">
        <v>89</v>
      </c>
      <c r="AO816" s="78" t="s">
        <v>89</v>
      </c>
      <c r="AP816" s="78" t="s">
        <v>89</v>
      </c>
      <c r="AQ816" s="49">
        <f t="shared" si="62"/>
        <v>0</v>
      </c>
      <c r="AR816" s="49">
        <f>+L816+AE816-AJ816</f>
        <v>9941400</v>
      </c>
      <c r="AS816" s="65" t="s">
        <v>90</v>
      </c>
      <c r="AT816" s="68">
        <v>0</v>
      </c>
      <c r="AU816" s="65" t="s">
        <v>90</v>
      </c>
      <c r="AV816" s="68">
        <v>0</v>
      </c>
      <c r="AW816" s="75" t="s">
        <v>89</v>
      </c>
      <c r="AX816" s="224">
        <v>0</v>
      </c>
      <c r="AY816" s="79">
        <f t="shared" si="63"/>
        <v>9941400</v>
      </c>
      <c r="AZ816" s="223">
        <f t="shared" si="64"/>
        <v>0</v>
      </c>
      <c r="BA816" s="74">
        <v>0</v>
      </c>
      <c r="BB816" s="75" t="s">
        <v>89</v>
      </c>
      <c r="BC816" s="65" t="s">
        <v>108</v>
      </c>
      <c r="BD816" s="400" t="s">
        <v>4202</v>
      </c>
      <c r="BE816" s="221" t="s">
        <v>87</v>
      </c>
      <c r="BF816" s="221" t="s">
        <v>87</v>
      </c>
    </row>
    <row r="817" spans="2:58" x14ac:dyDescent="0.25">
      <c r="B817" s="221">
        <v>2025</v>
      </c>
      <c r="C817" s="221">
        <v>891780111</v>
      </c>
      <c r="D817" s="221" t="s">
        <v>78</v>
      </c>
      <c r="E817" s="49" t="s">
        <v>4201</v>
      </c>
      <c r="F817" s="65" t="s">
        <v>4200</v>
      </c>
      <c r="G817" s="65">
        <v>0</v>
      </c>
      <c r="H817" s="65" t="s">
        <v>81</v>
      </c>
      <c r="I817" s="65" t="s">
        <v>3368</v>
      </c>
      <c r="J817" s="67" t="s">
        <v>83</v>
      </c>
      <c r="K817" s="66" t="s">
        <v>4146</v>
      </c>
      <c r="L817" s="68">
        <v>9941400</v>
      </c>
      <c r="M817" s="65" t="s">
        <v>85</v>
      </c>
      <c r="N817" s="66" t="s">
        <v>4199</v>
      </c>
      <c r="O817" s="66">
        <v>17974320</v>
      </c>
      <c r="P817" s="66">
        <v>1707</v>
      </c>
      <c r="Q817" s="70">
        <v>45870</v>
      </c>
      <c r="R817" s="66">
        <v>7490134800</v>
      </c>
      <c r="S817" s="70">
        <v>45888</v>
      </c>
      <c r="T817" s="68">
        <v>9941400</v>
      </c>
      <c r="U817" s="68">
        <v>28370</v>
      </c>
      <c r="V817" s="65" t="s">
        <v>87</v>
      </c>
      <c r="W817" s="68">
        <v>1082939683</v>
      </c>
      <c r="X817" s="67" t="s">
        <v>3365</v>
      </c>
      <c r="Y817" s="70">
        <v>45884</v>
      </c>
      <c r="Z817" s="70">
        <v>45888</v>
      </c>
      <c r="AA817" s="70" t="s">
        <v>89</v>
      </c>
      <c r="AB817" s="70">
        <v>45991</v>
      </c>
      <c r="AC817" s="49">
        <f t="shared" si="60"/>
        <v>103</v>
      </c>
      <c r="AD817" s="65">
        <v>0</v>
      </c>
      <c r="AE817" s="68">
        <v>0</v>
      </c>
      <c r="AF817" s="65">
        <v>0</v>
      </c>
      <c r="AG817" s="77" t="s">
        <v>89</v>
      </c>
      <c r="AH817" s="49">
        <f t="shared" si="61"/>
        <v>0</v>
      </c>
      <c r="AI817" s="65">
        <v>0</v>
      </c>
      <c r="AJ817" s="68">
        <v>0</v>
      </c>
      <c r="AK817" s="65" t="s">
        <v>89</v>
      </c>
      <c r="AL817" s="78" t="s">
        <v>89</v>
      </c>
      <c r="AM817" s="65">
        <v>0</v>
      </c>
      <c r="AN817" s="78" t="s">
        <v>89</v>
      </c>
      <c r="AO817" s="78" t="s">
        <v>89</v>
      </c>
      <c r="AP817" s="78" t="s">
        <v>89</v>
      </c>
      <c r="AQ817" s="49">
        <f t="shared" si="62"/>
        <v>0</v>
      </c>
      <c r="AR817" s="49">
        <f>+L817+AE817-AJ817</f>
        <v>9941400</v>
      </c>
      <c r="AS817" s="65" t="s">
        <v>90</v>
      </c>
      <c r="AT817" s="68">
        <v>0</v>
      </c>
      <c r="AU817" s="65" t="s">
        <v>90</v>
      </c>
      <c r="AV817" s="68">
        <v>0</v>
      </c>
      <c r="AW817" s="75" t="s">
        <v>89</v>
      </c>
      <c r="AX817" s="224">
        <v>0</v>
      </c>
      <c r="AY817" s="79">
        <f t="shared" si="63"/>
        <v>9941400</v>
      </c>
      <c r="AZ817" s="223">
        <f t="shared" si="64"/>
        <v>0</v>
      </c>
      <c r="BA817" s="74">
        <v>0</v>
      </c>
      <c r="BB817" s="75" t="s">
        <v>89</v>
      </c>
      <c r="BC817" s="65" t="s">
        <v>108</v>
      </c>
      <c r="BD817" s="400" t="s">
        <v>4198</v>
      </c>
      <c r="BE817" s="221" t="s">
        <v>87</v>
      </c>
      <c r="BF817" s="221" t="s">
        <v>87</v>
      </c>
    </row>
    <row r="818" spans="2:58" x14ac:dyDescent="0.25">
      <c r="B818" s="221">
        <v>2025</v>
      </c>
      <c r="C818" s="221">
        <v>891780111</v>
      </c>
      <c r="D818" s="221" t="s">
        <v>78</v>
      </c>
      <c r="E818" s="49" t="s">
        <v>4197</v>
      </c>
      <c r="F818" s="65" t="s">
        <v>4196</v>
      </c>
      <c r="G818" s="65">
        <v>0</v>
      </c>
      <c r="H818" s="65" t="s">
        <v>81</v>
      </c>
      <c r="I818" s="65" t="s">
        <v>3368</v>
      </c>
      <c r="J818" s="67" t="s">
        <v>83</v>
      </c>
      <c r="K818" s="66" t="s">
        <v>4146</v>
      </c>
      <c r="L818" s="68">
        <v>9941400</v>
      </c>
      <c r="M818" s="65" t="s">
        <v>85</v>
      </c>
      <c r="N818" s="66" t="s">
        <v>4195</v>
      </c>
      <c r="O818" s="66">
        <v>1049828686</v>
      </c>
      <c r="P818" s="66">
        <v>1707</v>
      </c>
      <c r="Q818" s="70">
        <v>45870</v>
      </c>
      <c r="R818" s="66">
        <v>7490134800</v>
      </c>
      <c r="S818" s="70">
        <v>45888</v>
      </c>
      <c r="T818" s="68">
        <v>9941400</v>
      </c>
      <c r="U818" s="68">
        <v>28369</v>
      </c>
      <c r="V818" s="65" t="s">
        <v>87</v>
      </c>
      <c r="W818" s="68">
        <v>1082939683</v>
      </c>
      <c r="X818" s="67" t="s">
        <v>3365</v>
      </c>
      <c r="Y818" s="70">
        <v>45884</v>
      </c>
      <c r="Z818" s="70">
        <v>45888</v>
      </c>
      <c r="AA818" s="70" t="s">
        <v>89</v>
      </c>
      <c r="AB818" s="70">
        <v>45991</v>
      </c>
      <c r="AC818" s="49">
        <f t="shared" si="60"/>
        <v>103</v>
      </c>
      <c r="AD818" s="65">
        <v>0</v>
      </c>
      <c r="AE818" s="68">
        <v>0</v>
      </c>
      <c r="AF818" s="65">
        <v>0</v>
      </c>
      <c r="AG818" s="77" t="s">
        <v>89</v>
      </c>
      <c r="AH818" s="49">
        <f t="shared" si="61"/>
        <v>0</v>
      </c>
      <c r="AI818" s="65">
        <v>0</v>
      </c>
      <c r="AJ818" s="68">
        <v>0</v>
      </c>
      <c r="AK818" s="65" t="s">
        <v>89</v>
      </c>
      <c r="AL818" s="78" t="s">
        <v>89</v>
      </c>
      <c r="AM818" s="65">
        <v>0</v>
      </c>
      <c r="AN818" s="78" t="s">
        <v>89</v>
      </c>
      <c r="AO818" s="78" t="s">
        <v>89</v>
      </c>
      <c r="AP818" s="78" t="s">
        <v>89</v>
      </c>
      <c r="AQ818" s="49">
        <f t="shared" si="62"/>
        <v>0</v>
      </c>
      <c r="AR818" s="49">
        <f>+L818+AE818-AJ818</f>
        <v>9941400</v>
      </c>
      <c r="AS818" s="65" t="s">
        <v>90</v>
      </c>
      <c r="AT818" s="68">
        <v>0</v>
      </c>
      <c r="AU818" s="65" t="s">
        <v>90</v>
      </c>
      <c r="AV818" s="68">
        <v>0</v>
      </c>
      <c r="AW818" s="75" t="s">
        <v>89</v>
      </c>
      <c r="AX818" s="224">
        <v>0</v>
      </c>
      <c r="AY818" s="79">
        <f t="shared" si="63"/>
        <v>9941400</v>
      </c>
      <c r="AZ818" s="223">
        <f t="shared" si="64"/>
        <v>0</v>
      </c>
      <c r="BA818" s="74">
        <v>0</v>
      </c>
      <c r="BB818" s="75" t="s">
        <v>89</v>
      </c>
      <c r="BC818" s="65" t="s">
        <v>108</v>
      </c>
      <c r="BD818" s="400" t="s">
        <v>4194</v>
      </c>
      <c r="BE818" s="221" t="s">
        <v>87</v>
      </c>
      <c r="BF818" s="221" t="s">
        <v>87</v>
      </c>
    </row>
    <row r="819" spans="2:58" x14ac:dyDescent="0.25">
      <c r="B819" s="221">
        <v>2025</v>
      </c>
      <c r="C819" s="221">
        <v>891780111</v>
      </c>
      <c r="D819" s="221" t="s">
        <v>78</v>
      </c>
      <c r="E819" s="49" t="s">
        <v>4193</v>
      </c>
      <c r="F819" s="65" t="s">
        <v>4192</v>
      </c>
      <c r="G819" s="65">
        <v>0</v>
      </c>
      <c r="H819" s="65" t="s">
        <v>81</v>
      </c>
      <c r="I819" s="65" t="s">
        <v>3368</v>
      </c>
      <c r="J819" s="67" t="s">
        <v>83</v>
      </c>
      <c r="K819" s="66" t="s">
        <v>4146</v>
      </c>
      <c r="L819" s="68">
        <v>9941400</v>
      </c>
      <c r="M819" s="65" t="s">
        <v>85</v>
      </c>
      <c r="N819" s="66" t="s">
        <v>4191</v>
      </c>
      <c r="O819" s="66">
        <v>1116239032</v>
      </c>
      <c r="P819" s="66">
        <v>1707</v>
      </c>
      <c r="Q819" s="70">
        <v>45870</v>
      </c>
      <c r="R819" s="66">
        <v>7490134800</v>
      </c>
      <c r="S819" s="70">
        <v>45888</v>
      </c>
      <c r="T819" s="68">
        <v>9941400</v>
      </c>
      <c r="U819" s="68">
        <v>28368</v>
      </c>
      <c r="V819" s="65" t="s">
        <v>87</v>
      </c>
      <c r="W819" s="68">
        <v>1082939683</v>
      </c>
      <c r="X819" s="67" t="s">
        <v>3365</v>
      </c>
      <c r="Y819" s="70">
        <v>45884</v>
      </c>
      <c r="Z819" s="70">
        <v>45888</v>
      </c>
      <c r="AA819" s="70" t="s">
        <v>89</v>
      </c>
      <c r="AB819" s="70">
        <v>45991</v>
      </c>
      <c r="AC819" s="49">
        <f t="shared" si="60"/>
        <v>103</v>
      </c>
      <c r="AD819" s="65">
        <v>0</v>
      </c>
      <c r="AE819" s="68">
        <v>0</v>
      </c>
      <c r="AF819" s="65">
        <v>0</v>
      </c>
      <c r="AG819" s="77" t="s">
        <v>89</v>
      </c>
      <c r="AH819" s="49">
        <f t="shared" si="61"/>
        <v>0</v>
      </c>
      <c r="AI819" s="65">
        <v>0</v>
      </c>
      <c r="AJ819" s="68">
        <v>0</v>
      </c>
      <c r="AK819" s="65" t="s">
        <v>89</v>
      </c>
      <c r="AL819" s="78" t="s">
        <v>89</v>
      </c>
      <c r="AM819" s="65">
        <v>0</v>
      </c>
      <c r="AN819" s="78" t="s">
        <v>89</v>
      </c>
      <c r="AO819" s="78" t="s">
        <v>89</v>
      </c>
      <c r="AP819" s="78" t="s">
        <v>89</v>
      </c>
      <c r="AQ819" s="49">
        <f t="shared" si="62"/>
        <v>0</v>
      </c>
      <c r="AR819" s="49">
        <f>+L819+AE819-AJ819</f>
        <v>9941400</v>
      </c>
      <c r="AS819" s="65" t="s">
        <v>90</v>
      </c>
      <c r="AT819" s="68">
        <v>0</v>
      </c>
      <c r="AU819" s="65" t="s">
        <v>90</v>
      </c>
      <c r="AV819" s="68">
        <v>0</v>
      </c>
      <c r="AW819" s="75" t="s">
        <v>89</v>
      </c>
      <c r="AX819" s="224">
        <v>0</v>
      </c>
      <c r="AY819" s="79">
        <f t="shared" si="63"/>
        <v>9941400</v>
      </c>
      <c r="AZ819" s="223">
        <f t="shared" si="64"/>
        <v>0</v>
      </c>
      <c r="BA819" s="74">
        <v>0</v>
      </c>
      <c r="BB819" s="75" t="s">
        <v>89</v>
      </c>
      <c r="BC819" s="65" t="s">
        <v>108</v>
      </c>
      <c r="BD819" s="400" t="s">
        <v>4190</v>
      </c>
      <c r="BE819" s="221" t="s">
        <v>87</v>
      </c>
      <c r="BF819" s="221" t="s">
        <v>87</v>
      </c>
    </row>
    <row r="820" spans="2:58" x14ac:dyDescent="0.25">
      <c r="B820" s="221">
        <v>2025</v>
      </c>
      <c r="C820" s="221">
        <v>891780111</v>
      </c>
      <c r="D820" s="221" t="s">
        <v>78</v>
      </c>
      <c r="E820" s="49" t="s">
        <v>4189</v>
      </c>
      <c r="F820" s="65" t="s">
        <v>4188</v>
      </c>
      <c r="G820" s="65">
        <v>0</v>
      </c>
      <c r="H820" s="65" t="s">
        <v>81</v>
      </c>
      <c r="I820" s="65" t="s">
        <v>3368</v>
      </c>
      <c r="J820" s="67" t="s">
        <v>83</v>
      </c>
      <c r="K820" s="66" t="s">
        <v>4187</v>
      </c>
      <c r="L820" s="68">
        <v>9941400</v>
      </c>
      <c r="M820" s="65" t="s">
        <v>85</v>
      </c>
      <c r="N820" s="66" t="s">
        <v>4186</v>
      </c>
      <c r="O820" s="66">
        <v>40931966</v>
      </c>
      <c r="P820" s="66">
        <v>1707</v>
      </c>
      <c r="Q820" s="70">
        <v>45870</v>
      </c>
      <c r="R820" s="66">
        <v>7490134800</v>
      </c>
      <c r="S820" s="70">
        <v>45888</v>
      </c>
      <c r="T820" s="68">
        <v>9941400</v>
      </c>
      <c r="U820" s="68">
        <v>28363</v>
      </c>
      <c r="V820" s="65" t="s">
        <v>87</v>
      </c>
      <c r="W820" s="68">
        <v>1082939683</v>
      </c>
      <c r="X820" s="67" t="s">
        <v>3365</v>
      </c>
      <c r="Y820" s="70">
        <v>45884</v>
      </c>
      <c r="Z820" s="70">
        <v>45888</v>
      </c>
      <c r="AA820" s="70" t="s">
        <v>89</v>
      </c>
      <c r="AB820" s="70">
        <v>45991</v>
      </c>
      <c r="AC820" s="49">
        <f t="shared" si="60"/>
        <v>103</v>
      </c>
      <c r="AD820" s="65">
        <v>0</v>
      </c>
      <c r="AE820" s="68">
        <v>0</v>
      </c>
      <c r="AF820" s="65">
        <v>0</v>
      </c>
      <c r="AG820" s="77" t="s">
        <v>89</v>
      </c>
      <c r="AH820" s="49">
        <f t="shared" si="61"/>
        <v>0</v>
      </c>
      <c r="AI820" s="65">
        <v>0</v>
      </c>
      <c r="AJ820" s="68">
        <v>0</v>
      </c>
      <c r="AK820" s="65" t="s">
        <v>89</v>
      </c>
      <c r="AL820" s="78" t="s">
        <v>89</v>
      </c>
      <c r="AM820" s="65">
        <v>0</v>
      </c>
      <c r="AN820" s="78" t="s">
        <v>89</v>
      </c>
      <c r="AO820" s="78" t="s">
        <v>89</v>
      </c>
      <c r="AP820" s="78" t="s">
        <v>89</v>
      </c>
      <c r="AQ820" s="49">
        <f t="shared" si="62"/>
        <v>0</v>
      </c>
      <c r="AR820" s="49">
        <f>+L820+AE820-AJ820</f>
        <v>9941400</v>
      </c>
      <c r="AS820" s="65" t="s">
        <v>90</v>
      </c>
      <c r="AT820" s="68">
        <v>0</v>
      </c>
      <c r="AU820" s="65" t="s">
        <v>90</v>
      </c>
      <c r="AV820" s="68">
        <v>0</v>
      </c>
      <c r="AW820" s="75" t="s">
        <v>89</v>
      </c>
      <c r="AX820" s="224">
        <v>0</v>
      </c>
      <c r="AY820" s="79">
        <f t="shared" si="63"/>
        <v>9941400</v>
      </c>
      <c r="AZ820" s="223">
        <f t="shared" si="64"/>
        <v>0</v>
      </c>
      <c r="BA820" s="74">
        <v>0</v>
      </c>
      <c r="BB820" s="75" t="s">
        <v>89</v>
      </c>
      <c r="BC820" s="65" t="s">
        <v>108</v>
      </c>
      <c r="BD820" s="400" t="s">
        <v>4185</v>
      </c>
      <c r="BE820" s="221" t="s">
        <v>87</v>
      </c>
      <c r="BF820" s="221" t="s">
        <v>87</v>
      </c>
    </row>
    <row r="821" spans="2:58" x14ac:dyDescent="0.25">
      <c r="B821" s="221">
        <v>2025</v>
      </c>
      <c r="C821" s="221">
        <v>891780111</v>
      </c>
      <c r="D821" s="221" t="s">
        <v>78</v>
      </c>
      <c r="E821" s="49" t="s">
        <v>4184</v>
      </c>
      <c r="F821" s="65" t="s">
        <v>4183</v>
      </c>
      <c r="G821" s="65">
        <v>0</v>
      </c>
      <c r="H821" s="65" t="s">
        <v>81</v>
      </c>
      <c r="I821" s="65" t="s">
        <v>3368</v>
      </c>
      <c r="J821" s="67" t="s">
        <v>83</v>
      </c>
      <c r="K821" s="66" t="s">
        <v>4182</v>
      </c>
      <c r="L821" s="68">
        <v>9941400</v>
      </c>
      <c r="M821" s="65" t="s">
        <v>85</v>
      </c>
      <c r="N821" s="66" t="s">
        <v>4181</v>
      </c>
      <c r="O821" s="66">
        <v>12693633</v>
      </c>
      <c r="P821" s="66">
        <v>1707</v>
      </c>
      <c r="Q821" s="70">
        <v>45870</v>
      </c>
      <c r="R821" s="66">
        <v>7490134800</v>
      </c>
      <c r="S821" s="70">
        <v>45888</v>
      </c>
      <c r="T821" s="68">
        <v>9941400</v>
      </c>
      <c r="U821" s="68">
        <v>28351</v>
      </c>
      <c r="V821" s="65" t="s">
        <v>87</v>
      </c>
      <c r="W821" s="68">
        <v>1082939683</v>
      </c>
      <c r="X821" s="67" t="s">
        <v>3365</v>
      </c>
      <c r="Y821" s="70">
        <v>45884</v>
      </c>
      <c r="Z821" s="70">
        <v>45888</v>
      </c>
      <c r="AA821" s="70" t="s">
        <v>89</v>
      </c>
      <c r="AB821" s="70">
        <v>45991</v>
      </c>
      <c r="AC821" s="49">
        <f t="shared" si="60"/>
        <v>103</v>
      </c>
      <c r="AD821" s="65">
        <v>0</v>
      </c>
      <c r="AE821" s="68">
        <v>0</v>
      </c>
      <c r="AF821" s="65">
        <v>0</v>
      </c>
      <c r="AG821" s="77" t="s">
        <v>89</v>
      </c>
      <c r="AH821" s="49">
        <f t="shared" si="61"/>
        <v>0</v>
      </c>
      <c r="AI821" s="65">
        <v>0</v>
      </c>
      <c r="AJ821" s="68">
        <v>0</v>
      </c>
      <c r="AK821" s="65" t="s">
        <v>89</v>
      </c>
      <c r="AL821" s="78" t="s">
        <v>89</v>
      </c>
      <c r="AM821" s="65">
        <v>0</v>
      </c>
      <c r="AN821" s="78" t="s">
        <v>89</v>
      </c>
      <c r="AO821" s="78" t="s">
        <v>89</v>
      </c>
      <c r="AP821" s="78" t="s">
        <v>89</v>
      </c>
      <c r="AQ821" s="49">
        <f t="shared" si="62"/>
        <v>0</v>
      </c>
      <c r="AR821" s="49">
        <f>+L821+AE821-AJ821</f>
        <v>9941400</v>
      </c>
      <c r="AS821" s="65" t="s">
        <v>90</v>
      </c>
      <c r="AT821" s="68">
        <v>0</v>
      </c>
      <c r="AU821" s="65" t="s">
        <v>90</v>
      </c>
      <c r="AV821" s="68">
        <v>0</v>
      </c>
      <c r="AW821" s="75" t="s">
        <v>89</v>
      </c>
      <c r="AX821" s="224">
        <v>0</v>
      </c>
      <c r="AY821" s="79">
        <f t="shared" si="63"/>
        <v>9941400</v>
      </c>
      <c r="AZ821" s="223">
        <f t="shared" si="64"/>
        <v>0</v>
      </c>
      <c r="BA821" s="74">
        <v>0</v>
      </c>
      <c r="BB821" s="75" t="s">
        <v>89</v>
      </c>
      <c r="BC821" s="65" t="s">
        <v>108</v>
      </c>
      <c r="BD821" s="400" t="s">
        <v>4180</v>
      </c>
      <c r="BE821" s="221" t="s">
        <v>87</v>
      </c>
      <c r="BF821" s="221" t="s">
        <v>87</v>
      </c>
    </row>
    <row r="822" spans="2:58" x14ac:dyDescent="0.25">
      <c r="B822" s="221">
        <v>2025</v>
      </c>
      <c r="C822" s="221">
        <v>891780111</v>
      </c>
      <c r="D822" s="221" t="s">
        <v>78</v>
      </c>
      <c r="E822" s="49" t="s">
        <v>4179</v>
      </c>
      <c r="F822" s="65" t="s">
        <v>4178</v>
      </c>
      <c r="G822" s="65">
        <v>0</v>
      </c>
      <c r="H822" s="65" t="s">
        <v>81</v>
      </c>
      <c r="I822" s="65" t="s">
        <v>3368</v>
      </c>
      <c r="J822" s="67" t="s">
        <v>83</v>
      </c>
      <c r="K822" s="66" t="s">
        <v>4146</v>
      </c>
      <c r="L822" s="68">
        <v>9941400</v>
      </c>
      <c r="M822" s="65" t="s">
        <v>85</v>
      </c>
      <c r="N822" s="66" t="s">
        <v>4177</v>
      </c>
      <c r="O822" s="66">
        <v>1122814904</v>
      </c>
      <c r="P822" s="66">
        <v>1707</v>
      </c>
      <c r="Q822" s="70">
        <v>45870</v>
      </c>
      <c r="R822" s="66">
        <v>7490134800</v>
      </c>
      <c r="S822" s="70">
        <v>45888</v>
      </c>
      <c r="T822" s="68">
        <v>9941400</v>
      </c>
      <c r="U822" s="68">
        <v>28367</v>
      </c>
      <c r="V822" s="65" t="s">
        <v>87</v>
      </c>
      <c r="W822" s="68">
        <v>1082939683</v>
      </c>
      <c r="X822" s="67" t="s">
        <v>3365</v>
      </c>
      <c r="Y822" s="70">
        <v>45884</v>
      </c>
      <c r="Z822" s="70">
        <v>45888</v>
      </c>
      <c r="AA822" s="70" t="s">
        <v>89</v>
      </c>
      <c r="AB822" s="70">
        <v>45991</v>
      </c>
      <c r="AC822" s="49">
        <f t="shared" si="60"/>
        <v>103</v>
      </c>
      <c r="AD822" s="65">
        <v>0</v>
      </c>
      <c r="AE822" s="68">
        <v>0</v>
      </c>
      <c r="AF822" s="65">
        <v>0</v>
      </c>
      <c r="AG822" s="77" t="s">
        <v>89</v>
      </c>
      <c r="AH822" s="49">
        <f t="shared" si="61"/>
        <v>0</v>
      </c>
      <c r="AI822" s="65">
        <v>0</v>
      </c>
      <c r="AJ822" s="68">
        <v>0</v>
      </c>
      <c r="AK822" s="65" t="s">
        <v>89</v>
      </c>
      <c r="AL822" s="78" t="s">
        <v>89</v>
      </c>
      <c r="AM822" s="65">
        <v>0</v>
      </c>
      <c r="AN822" s="78" t="s">
        <v>89</v>
      </c>
      <c r="AO822" s="78" t="s">
        <v>89</v>
      </c>
      <c r="AP822" s="78" t="s">
        <v>89</v>
      </c>
      <c r="AQ822" s="49">
        <f t="shared" si="62"/>
        <v>0</v>
      </c>
      <c r="AR822" s="49">
        <f>+L822+AE822-AJ822</f>
        <v>9941400</v>
      </c>
      <c r="AS822" s="65" t="s">
        <v>90</v>
      </c>
      <c r="AT822" s="68">
        <v>0</v>
      </c>
      <c r="AU822" s="65" t="s">
        <v>90</v>
      </c>
      <c r="AV822" s="68">
        <v>0</v>
      </c>
      <c r="AW822" s="75" t="s">
        <v>89</v>
      </c>
      <c r="AX822" s="224">
        <v>0</v>
      </c>
      <c r="AY822" s="79">
        <f t="shared" si="63"/>
        <v>9941400</v>
      </c>
      <c r="AZ822" s="223">
        <f t="shared" si="64"/>
        <v>0</v>
      </c>
      <c r="BA822" s="74">
        <v>0</v>
      </c>
      <c r="BB822" s="75" t="s">
        <v>89</v>
      </c>
      <c r="BC822" s="65" t="s">
        <v>108</v>
      </c>
      <c r="BD822" s="400" t="s">
        <v>4176</v>
      </c>
      <c r="BE822" s="221" t="s">
        <v>87</v>
      </c>
      <c r="BF822" s="221" t="s">
        <v>87</v>
      </c>
    </row>
    <row r="823" spans="2:58" x14ac:dyDescent="0.25">
      <c r="B823" s="221">
        <v>2025</v>
      </c>
      <c r="C823" s="221">
        <v>891780111</v>
      </c>
      <c r="D823" s="221" t="s">
        <v>78</v>
      </c>
      <c r="E823" s="49" t="s">
        <v>4175</v>
      </c>
      <c r="F823" s="65" t="s">
        <v>4174</v>
      </c>
      <c r="G823" s="65">
        <v>0</v>
      </c>
      <c r="H823" s="65" t="s">
        <v>81</v>
      </c>
      <c r="I823" s="65" t="s">
        <v>3368</v>
      </c>
      <c r="J823" s="67" t="s">
        <v>83</v>
      </c>
      <c r="K823" s="66" t="s">
        <v>4173</v>
      </c>
      <c r="L823" s="68">
        <v>9941400</v>
      </c>
      <c r="M823" s="65" t="s">
        <v>85</v>
      </c>
      <c r="N823" s="66" t="s">
        <v>4172</v>
      </c>
      <c r="O823" s="66">
        <v>1006734917</v>
      </c>
      <c r="P823" s="66">
        <v>1707</v>
      </c>
      <c r="Q823" s="70">
        <v>45870</v>
      </c>
      <c r="R823" s="66">
        <v>7490134800</v>
      </c>
      <c r="S823" s="70">
        <v>45888</v>
      </c>
      <c r="T823" s="68">
        <v>9941400</v>
      </c>
      <c r="U823" s="68">
        <v>28366</v>
      </c>
      <c r="V823" s="65" t="s">
        <v>87</v>
      </c>
      <c r="W823" s="68">
        <v>1082939683</v>
      </c>
      <c r="X823" s="67" t="s">
        <v>3365</v>
      </c>
      <c r="Y823" s="70">
        <v>45884</v>
      </c>
      <c r="Z823" s="70">
        <v>45888</v>
      </c>
      <c r="AA823" s="70" t="s">
        <v>89</v>
      </c>
      <c r="AB823" s="70">
        <v>45991</v>
      </c>
      <c r="AC823" s="49">
        <f t="shared" si="60"/>
        <v>103</v>
      </c>
      <c r="AD823" s="65">
        <v>0</v>
      </c>
      <c r="AE823" s="68">
        <v>0</v>
      </c>
      <c r="AF823" s="65">
        <v>0</v>
      </c>
      <c r="AG823" s="77" t="s">
        <v>89</v>
      </c>
      <c r="AH823" s="49">
        <f t="shared" si="61"/>
        <v>0</v>
      </c>
      <c r="AI823" s="65">
        <v>0</v>
      </c>
      <c r="AJ823" s="68">
        <v>0</v>
      </c>
      <c r="AK823" s="65" t="s">
        <v>89</v>
      </c>
      <c r="AL823" s="78" t="s">
        <v>89</v>
      </c>
      <c r="AM823" s="65">
        <v>0</v>
      </c>
      <c r="AN823" s="78" t="s">
        <v>89</v>
      </c>
      <c r="AO823" s="78" t="s">
        <v>89</v>
      </c>
      <c r="AP823" s="78" t="s">
        <v>89</v>
      </c>
      <c r="AQ823" s="49">
        <f t="shared" si="62"/>
        <v>0</v>
      </c>
      <c r="AR823" s="49">
        <f>+L823+AE823-AJ823</f>
        <v>9941400</v>
      </c>
      <c r="AS823" s="65" t="s">
        <v>90</v>
      </c>
      <c r="AT823" s="68">
        <v>0</v>
      </c>
      <c r="AU823" s="65" t="s">
        <v>90</v>
      </c>
      <c r="AV823" s="68">
        <v>0</v>
      </c>
      <c r="AW823" s="75" t="s">
        <v>89</v>
      </c>
      <c r="AX823" s="224">
        <v>0</v>
      </c>
      <c r="AY823" s="79">
        <f t="shared" si="63"/>
        <v>9941400</v>
      </c>
      <c r="AZ823" s="223">
        <f t="shared" si="64"/>
        <v>0</v>
      </c>
      <c r="BA823" s="74">
        <v>0</v>
      </c>
      <c r="BB823" s="75" t="s">
        <v>89</v>
      </c>
      <c r="BC823" s="65" t="s">
        <v>108</v>
      </c>
      <c r="BD823" s="400" t="s">
        <v>4171</v>
      </c>
      <c r="BE823" s="221" t="s">
        <v>87</v>
      </c>
      <c r="BF823" s="221" t="s">
        <v>87</v>
      </c>
    </row>
    <row r="824" spans="2:58" x14ac:dyDescent="0.25">
      <c r="B824" s="221">
        <v>2025</v>
      </c>
      <c r="C824" s="221">
        <v>891780111</v>
      </c>
      <c r="D824" s="221" t="s">
        <v>78</v>
      </c>
      <c r="E824" s="49" t="s">
        <v>4170</v>
      </c>
      <c r="F824" s="65" t="s">
        <v>4169</v>
      </c>
      <c r="G824" s="65">
        <v>0</v>
      </c>
      <c r="H824" s="65" t="s">
        <v>81</v>
      </c>
      <c r="I824" s="65" t="s">
        <v>3368</v>
      </c>
      <c r="J824" s="67" t="s">
        <v>83</v>
      </c>
      <c r="K824" s="66" t="s">
        <v>4168</v>
      </c>
      <c r="L824" s="68">
        <v>9941400</v>
      </c>
      <c r="M824" s="65" t="s">
        <v>85</v>
      </c>
      <c r="N824" s="66" t="s">
        <v>4167</v>
      </c>
      <c r="O824" s="66">
        <v>19596603</v>
      </c>
      <c r="P824" s="66">
        <v>1707</v>
      </c>
      <c r="Q824" s="70">
        <v>45870</v>
      </c>
      <c r="R824" s="66">
        <v>7490134800</v>
      </c>
      <c r="S824" s="70">
        <v>45888</v>
      </c>
      <c r="T824" s="68">
        <v>9941400</v>
      </c>
      <c r="U824" s="68">
        <v>28372</v>
      </c>
      <c r="V824" s="65" t="s">
        <v>87</v>
      </c>
      <c r="W824" s="68">
        <v>1082939683</v>
      </c>
      <c r="X824" s="67" t="s">
        <v>3365</v>
      </c>
      <c r="Y824" s="70">
        <v>45884</v>
      </c>
      <c r="Z824" s="70">
        <v>45888</v>
      </c>
      <c r="AA824" s="70" t="s">
        <v>89</v>
      </c>
      <c r="AB824" s="70">
        <v>45991</v>
      </c>
      <c r="AC824" s="49">
        <f t="shared" si="60"/>
        <v>103</v>
      </c>
      <c r="AD824" s="65">
        <v>0</v>
      </c>
      <c r="AE824" s="68">
        <v>0</v>
      </c>
      <c r="AF824" s="65">
        <v>0</v>
      </c>
      <c r="AG824" s="77" t="s">
        <v>89</v>
      </c>
      <c r="AH824" s="49">
        <f t="shared" si="61"/>
        <v>0</v>
      </c>
      <c r="AI824" s="65">
        <v>0</v>
      </c>
      <c r="AJ824" s="68">
        <v>0</v>
      </c>
      <c r="AK824" s="65" t="s">
        <v>89</v>
      </c>
      <c r="AL824" s="78" t="s">
        <v>89</v>
      </c>
      <c r="AM824" s="65">
        <v>0</v>
      </c>
      <c r="AN824" s="78" t="s">
        <v>89</v>
      </c>
      <c r="AO824" s="78" t="s">
        <v>89</v>
      </c>
      <c r="AP824" s="78" t="s">
        <v>89</v>
      </c>
      <c r="AQ824" s="49">
        <f t="shared" si="62"/>
        <v>0</v>
      </c>
      <c r="AR824" s="49">
        <f>+L824+AE824-AJ824</f>
        <v>9941400</v>
      </c>
      <c r="AS824" s="65" t="s">
        <v>90</v>
      </c>
      <c r="AT824" s="68">
        <v>0</v>
      </c>
      <c r="AU824" s="65" t="s">
        <v>90</v>
      </c>
      <c r="AV824" s="68">
        <v>0</v>
      </c>
      <c r="AW824" s="75" t="s">
        <v>89</v>
      </c>
      <c r="AX824" s="224">
        <v>0</v>
      </c>
      <c r="AY824" s="79">
        <f t="shared" si="63"/>
        <v>9941400</v>
      </c>
      <c r="AZ824" s="223">
        <f t="shared" si="64"/>
        <v>0</v>
      </c>
      <c r="BA824" s="74">
        <v>0</v>
      </c>
      <c r="BB824" s="75" t="s">
        <v>89</v>
      </c>
      <c r="BC824" s="65" t="s">
        <v>108</v>
      </c>
      <c r="BD824" s="400" t="s">
        <v>4166</v>
      </c>
      <c r="BE824" s="221" t="s">
        <v>87</v>
      </c>
      <c r="BF824" s="221" t="s">
        <v>87</v>
      </c>
    </row>
    <row r="825" spans="2:58" x14ac:dyDescent="0.25">
      <c r="B825" s="221">
        <v>2025</v>
      </c>
      <c r="C825" s="221">
        <v>891780111</v>
      </c>
      <c r="D825" s="221" t="s">
        <v>78</v>
      </c>
      <c r="E825" s="49" t="s">
        <v>4165</v>
      </c>
      <c r="F825" s="65" t="s">
        <v>4164</v>
      </c>
      <c r="G825" s="65">
        <v>0</v>
      </c>
      <c r="H825" s="65" t="s">
        <v>81</v>
      </c>
      <c r="I825" s="65" t="s">
        <v>3368</v>
      </c>
      <c r="J825" s="67" t="s">
        <v>83</v>
      </c>
      <c r="K825" s="66" t="s">
        <v>4146</v>
      </c>
      <c r="L825" s="68">
        <v>9941400</v>
      </c>
      <c r="M825" s="65" t="s">
        <v>85</v>
      </c>
      <c r="N825" s="66" t="s">
        <v>4163</v>
      </c>
      <c r="O825" s="66">
        <v>1098624818</v>
      </c>
      <c r="P825" s="66">
        <v>1707</v>
      </c>
      <c r="Q825" s="70">
        <v>45870</v>
      </c>
      <c r="R825" s="66">
        <v>7490134800</v>
      </c>
      <c r="S825" s="70">
        <v>45888</v>
      </c>
      <c r="T825" s="68">
        <v>9941400</v>
      </c>
      <c r="U825" s="68">
        <v>28380</v>
      </c>
      <c r="V825" s="65" t="s">
        <v>87</v>
      </c>
      <c r="W825" s="68">
        <v>1082939683</v>
      </c>
      <c r="X825" s="67" t="s">
        <v>3365</v>
      </c>
      <c r="Y825" s="70">
        <v>45884</v>
      </c>
      <c r="Z825" s="70">
        <v>45888</v>
      </c>
      <c r="AA825" s="70" t="s">
        <v>89</v>
      </c>
      <c r="AB825" s="70">
        <v>45991</v>
      </c>
      <c r="AC825" s="49">
        <f t="shared" si="60"/>
        <v>103</v>
      </c>
      <c r="AD825" s="65">
        <v>0</v>
      </c>
      <c r="AE825" s="68">
        <v>0</v>
      </c>
      <c r="AF825" s="65">
        <v>0</v>
      </c>
      <c r="AG825" s="77" t="s">
        <v>89</v>
      </c>
      <c r="AH825" s="49">
        <f t="shared" si="61"/>
        <v>0</v>
      </c>
      <c r="AI825" s="65">
        <v>0</v>
      </c>
      <c r="AJ825" s="68">
        <v>0</v>
      </c>
      <c r="AK825" s="65" t="s">
        <v>89</v>
      </c>
      <c r="AL825" s="78" t="s">
        <v>89</v>
      </c>
      <c r="AM825" s="65">
        <v>0</v>
      </c>
      <c r="AN825" s="78" t="s">
        <v>89</v>
      </c>
      <c r="AO825" s="78" t="s">
        <v>89</v>
      </c>
      <c r="AP825" s="78" t="s">
        <v>89</v>
      </c>
      <c r="AQ825" s="49">
        <f t="shared" si="62"/>
        <v>0</v>
      </c>
      <c r="AR825" s="49">
        <f>+L825+AE825-AJ825</f>
        <v>9941400</v>
      </c>
      <c r="AS825" s="65" t="s">
        <v>90</v>
      </c>
      <c r="AT825" s="68">
        <v>0</v>
      </c>
      <c r="AU825" s="65" t="s">
        <v>90</v>
      </c>
      <c r="AV825" s="68">
        <v>0</v>
      </c>
      <c r="AW825" s="75" t="s">
        <v>89</v>
      </c>
      <c r="AX825" s="224">
        <v>0</v>
      </c>
      <c r="AY825" s="79">
        <f t="shared" si="63"/>
        <v>9941400</v>
      </c>
      <c r="AZ825" s="223">
        <f t="shared" si="64"/>
        <v>0</v>
      </c>
      <c r="BA825" s="74">
        <v>0</v>
      </c>
      <c r="BB825" s="75" t="s">
        <v>89</v>
      </c>
      <c r="BC825" s="65" t="s">
        <v>108</v>
      </c>
      <c r="BD825" s="400" t="s">
        <v>4162</v>
      </c>
      <c r="BE825" s="221" t="s">
        <v>87</v>
      </c>
      <c r="BF825" s="221" t="s">
        <v>87</v>
      </c>
    </row>
    <row r="826" spans="2:58" x14ac:dyDescent="0.25">
      <c r="B826" s="221">
        <v>2025</v>
      </c>
      <c r="C826" s="221">
        <v>891780111</v>
      </c>
      <c r="D826" s="221" t="s">
        <v>78</v>
      </c>
      <c r="E826" s="49" t="s">
        <v>4161</v>
      </c>
      <c r="F826" s="65" t="s">
        <v>4160</v>
      </c>
      <c r="G826" s="65">
        <v>0</v>
      </c>
      <c r="H826" s="65" t="s">
        <v>81</v>
      </c>
      <c r="I826" s="65" t="s">
        <v>3368</v>
      </c>
      <c r="J826" s="67" t="s">
        <v>83</v>
      </c>
      <c r="K826" s="66" t="s">
        <v>4146</v>
      </c>
      <c r="L826" s="68">
        <v>9941400</v>
      </c>
      <c r="M826" s="65" t="s">
        <v>85</v>
      </c>
      <c r="N826" s="66" t="s">
        <v>4159</v>
      </c>
      <c r="O826" s="66">
        <v>1122814301</v>
      </c>
      <c r="P826" s="66">
        <v>1707</v>
      </c>
      <c r="Q826" s="70">
        <v>45870</v>
      </c>
      <c r="R826" s="66">
        <v>7490134800</v>
      </c>
      <c r="S826" s="70">
        <v>45888</v>
      </c>
      <c r="T826" s="68">
        <v>9941400</v>
      </c>
      <c r="U826" s="68">
        <v>28379</v>
      </c>
      <c r="V826" s="65" t="s">
        <v>87</v>
      </c>
      <c r="W826" s="68">
        <v>1082939683</v>
      </c>
      <c r="X826" s="67" t="s">
        <v>3365</v>
      </c>
      <c r="Y826" s="70">
        <v>45884</v>
      </c>
      <c r="Z826" s="70">
        <v>45888</v>
      </c>
      <c r="AA826" s="70" t="s">
        <v>89</v>
      </c>
      <c r="AB826" s="70">
        <v>45991</v>
      </c>
      <c r="AC826" s="49">
        <f t="shared" si="60"/>
        <v>103</v>
      </c>
      <c r="AD826" s="65">
        <v>0</v>
      </c>
      <c r="AE826" s="68">
        <v>0</v>
      </c>
      <c r="AF826" s="65">
        <v>0</v>
      </c>
      <c r="AG826" s="77" t="s">
        <v>89</v>
      </c>
      <c r="AH826" s="49">
        <f t="shared" si="61"/>
        <v>0</v>
      </c>
      <c r="AI826" s="65">
        <v>0</v>
      </c>
      <c r="AJ826" s="68">
        <v>0</v>
      </c>
      <c r="AK826" s="65" t="s">
        <v>89</v>
      </c>
      <c r="AL826" s="78" t="s">
        <v>89</v>
      </c>
      <c r="AM826" s="65">
        <v>0</v>
      </c>
      <c r="AN826" s="78" t="s">
        <v>89</v>
      </c>
      <c r="AO826" s="78" t="s">
        <v>89</v>
      </c>
      <c r="AP826" s="78" t="s">
        <v>89</v>
      </c>
      <c r="AQ826" s="49">
        <f t="shared" si="62"/>
        <v>0</v>
      </c>
      <c r="AR826" s="49">
        <f>+L826+AE826-AJ826</f>
        <v>9941400</v>
      </c>
      <c r="AS826" s="65" t="s">
        <v>90</v>
      </c>
      <c r="AT826" s="68">
        <v>0</v>
      </c>
      <c r="AU826" s="65" t="s">
        <v>90</v>
      </c>
      <c r="AV826" s="68">
        <v>0</v>
      </c>
      <c r="AW826" s="75" t="s">
        <v>89</v>
      </c>
      <c r="AX826" s="224">
        <v>0</v>
      </c>
      <c r="AY826" s="79">
        <f t="shared" si="63"/>
        <v>9941400</v>
      </c>
      <c r="AZ826" s="223">
        <f t="shared" si="64"/>
        <v>0</v>
      </c>
      <c r="BA826" s="74">
        <v>0</v>
      </c>
      <c r="BB826" s="75" t="s">
        <v>89</v>
      </c>
      <c r="BC826" s="65" t="s">
        <v>108</v>
      </c>
      <c r="BD826" s="400" t="s">
        <v>4158</v>
      </c>
      <c r="BE826" s="221" t="s">
        <v>87</v>
      </c>
      <c r="BF826" s="221" t="s">
        <v>87</v>
      </c>
    </row>
    <row r="827" spans="2:58" x14ac:dyDescent="0.25">
      <c r="B827" s="221">
        <v>2025</v>
      </c>
      <c r="C827" s="221">
        <v>891780111</v>
      </c>
      <c r="D827" s="221" t="s">
        <v>78</v>
      </c>
      <c r="E827" s="49" t="s">
        <v>4157</v>
      </c>
      <c r="F827" s="65" t="s">
        <v>4156</v>
      </c>
      <c r="G827" s="65">
        <v>0</v>
      </c>
      <c r="H827" s="65" t="s">
        <v>81</v>
      </c>
      <c r="I827" s="65" t="s">
        <v>3368</v>
      </c>
      <c r="J827" s="67" t="s">
        <v>83</v>
      </c>
      <c r="K827" s="66" t="s">
        <v>4155</v>
      </c>
      <c r="L827" s="68">
        <v>9941400</v>
      </c>
      <c r="M827" s="65" t="s">
        <v>85</v>
      </c>
      <c r="N827" s="66" t="s">
        <v>4154</v>
      </c>
      <c r="O827" s="66">
        <v>73214505</v>
      </c>
      <c r="P827" s="66">
        <v>1707</v>
      </c>
      <c r="Q827" s="70">
        <v>45870</v>
      </c>
      <c r="R827" s="66">
        <v>7490134800</v>
      </c>
      <c r="S827" s="70">
        <v>45888</v>
      </c>
      <c r="T827" s="68">
        <v>9941400</v>
      </c>
      <c r="U827" s="68">
        <v>28365</v>
      </c>
      <c r="V827" s="65" t="s">
        <v>87</v>
      </c>
      <c r="W827" s="68">
        <v>1082939683</v>
      </c>
      <c r="X827" s="67" t="s">
        <v>3365</v>
      </c>
      <c r="Y827" s="70">
        <v>45884</v>
      </c>
      <c r="Z827" s="70">
        <v>45888</v>
      </c>
      <c r="AA827" s="70" t="s">
        <v>89</v>
      </c>
      <c r="AB827" s="70">
        <v>45991</v>
      </c>
      <c r="AC827" s="49">
        <f t="shared" si="60"/>
        <v>103</v>
      </c>
      <c r="AD827" s="65">
        <v>0</v>
      </c>
      <c r="AE827" s="68">
        <v>0</v>
      </c>
      <c r="AF827" s="65">
        <v>0</v>
      </c>
      <c r="AG827" s="77" t="s">
        <v>89</v>
      </c>
      <c r="AH827" s="49">
        <f t="shared" si="61"/>
        <v>0</v>
      </c>
      <c r="AI827" s="65">
        <v>0</v>
      </c>
      <c r="AJ827" s="68">
        <v>0</v>
      </c>
      <c r="AK827" s="65" t="s">
        <v>89</v>
      </c>
      <c r="AL827" s="78" t="s">
        <v>89</v>
      </c>
      <c r="AM827" s="65">
        <v>0</v>
      </c>
      <c r="AN827" s="78" t="s">
        <v>89</v>
      </c>
      <c r="AO827" s="78" t="s">
        <v>89</v>
      </c>
      <c r="AP827" s="78" t="s">
        <v>89</v>
      </c>
      <c r="AQ827" s="49">
        <f t="shared" si="62"/>
        <v>0</v>
      </c>
      <c r="AR827" s="49">
        <f>+L827+AE827-AJ827</f>
        <v>9941400</v>
      </c>
      <c r="AS827" s="65" t="s">
        <v>90</v>
      </c>
      <c r="AT827" s="68">
        <v>0</v>
      </c>
      <c r="AU827" s="65" t="s">
        <v>90</v>
      </c>
      <c r="AV827" s="68">
        <v>0</v>
      </c>
      <c r="AW827" s="75" t="s">
        <v>89</v>
      </c>
      <c r="AX827" s="224">
        <v>0</v>
      </c>
      <c r="AY827" s="79">
        <f t="shared" si="63"/>
        <v>9941400</v>
      </c>
      <c r="AZ827" s="223">
        <f t="shared" si="64"/>
        <v>0</v>
      </c>
      <c r="BA827" s="74">
        <v>0</v>
      </c>
      <c r="BB827" s="75" t="s">
        <v>89</v>
      </c>
      <c r="BC827" s="65" t="s">
        <v>108</v>
      </c>
      <c r="BD827" s="400" t="s">
        <v>4153</v>
      </c>
      <c r="BE827" s="221" t="s">
        <v>87</v>
      </c>
      <c r="BF827" s="221" t="s">
        <v>87</v>
      </c>
    </row>
    <row r="828" spans="2:58" x14ac:dyDescent="0.25">
      <c r="B828" s="221">
        <v>2025</v>
      </c>
      <c r="C828" s="221">
        <v>891780111</v>
      </c>
      <c r="D828" s="221" t="s">
        <v>78</v>
      </c>
      <c r="E828" s="49" t="s">
        <v>4152</v>
      </c>
      <c r="F828" s="65" t="s">
        <v>4151</v>
      </c>
      <c r="G828" s="65">
        <v>0</v>
      </c>
      <c r="H828" s="65" t="s">
        <v>81</v>
      </c>
      <c r="I828" s="65" t="s">
        <v>3368</v>
      </c>
      <c r="J828" s="67" t="s">
        <v>83</v>
      </c>
      <c r="K828" s="66" t="s">
        <v>4146</v>
      </c>
      <c r="L828" s="68">
        <v>9941400</v>
      </c>
      <c r="M828" s="65" t="s">
        <v>85</v>
      </c>
      <c r="N828" s="66" t="s">
        <v>4150</v>
      </c>
      <c r="O828" s="66">
        <v>5056365</v>
      </c>
      <c r="P828" s="66">
        <v>1707</v>
      </c>
      <c r="Q828" s="70">
        <v>45870</v>
      </c>
      <c r="R828" s="66">
        <v>7490134800</v>
      </c>
      <c r="S828" s="70">
        <v>45888</v>
      </c>
      <c r="T828" s="68">
        <v>9941400</v>
      </c>
      <c r="U828" s="68">
        <v>28378</v>
      </c>
      <c r="V828" s="65" t="s">
        <v>87</v>
      </c>
      <c r="W828" s="68">
        <v>1082939683</v>
      </c>
      <c r="X828" s="67" t="s">
        <v>3365</v>
      </c>
      <c r="Y828" s="70">
        <v>45884</v>
      </c>
      <c r="Z828" s="70">
        <v>45888</v>
      </c>
      <c r="AA828" s="70" t="s">
        <v>89</v>
      </c>
      <c r="AB828" s="70">
        <v>45991</v>
      </c>
      <c r="AC828" s="49">
        <f t="shared" si="60"/>
        <v>103</v>
      </c>
      <c r="AD828" s="65">
        <v>0</v>
      </c>
      <c r="AE828" s="68">
        <v>0</v>
      </c>
      <c r="AF828" s="65">
        <v>0</v>
      </c>
      <c r="AG828" s="77" t="s">
        <v>89</v>
      </c>
      <c r="AH828" s="49">
        <f t="shared" si="61"/>
        <v>0</v>
      </c>
      <c r="AI828" s="65">
        <v>0</v>
      </c>
      <c r="AJ828" s="68">
        <v>0</v>
      </c>
      <c r="AK828" s="65" t="s">
        <v>89</v>
      </c>
      <c r="AL828" s="78" t="s">
        <v>89</v>
      </c>
      <c r="AM828" s="65">
        <v>0</v>
      </c>
      <c r="AN828" s="78" t="s">
        <v>89</v>
      </c>
      <c r="AO828" s="78" t="s">
        <v>89</v>
      </c>
      <c r="AP828" s="78" t="s">
        <v>89</v>
      </c>
      <c r="AQ828" s="49">
        <f t="shared" si="62"/>
        <v>0</v>
      </c>
      <c r="AR828" s="49">
        <f>+L828+AE828-AJ828</f>
        <v>9941400</v>
      </c>
      <c r="AS828" s="65" t="s">
        <v>90</v>
      </c>
      <c r="AT828" s="68">
        <v>0</v>
      </c>
      <c r="AU828" s="65" t="s">
        <v>90</v>
      </c>
      <c r="AV828" s="68">
        <v>0</v>
      </c>
      <c r="AW828" s="75" t="s">
        <v>89</v>
      </c>
      <c r="AX828" s="224">
        <v>0</v>
      </c>
      <c r="AY828" s="79">
        <f t="shared" si="63"/>
        <v>9941400</v>
      </c>
      <c r="AZ828" s="223">
        <f t="shared" si="64"/>
        <v>0</v>
      </c>
      <c r="BA828" s="74">
        <v>0</v>
      </c>
      <c r="BB828" s="75" t="s">
        <v>89</v>
      </c>
      <c r="BC828" s="65" t="s">
        <v>108</v>
      </c>
      <c r="BD828" s="400" t="s">
        <v>4149</v>
      </c>
      <c r="BE828" s="221" t="s">
        <v>87</v>
      </c>
      <c r="BF828" s="221" t="s">
        <v>87</v>
      </c>
    </row>
    <row r="829" spans="2:58" x14ac:dyDescent="0.25">
      <c r="B829" s="221">
        <v>2025</v>
      </c>
      <c r="C829" s="221">
        <v>891780111</v>
      </c>
      <c r="D829" s="221" t="s">
        <v>78</v>
      </c>
      <c r="E829" s="49" t="s">
        <v>4148</v>
      </c>
      <c r="F829" s="65" t="s">
        <v>4147</v>
      </c>
      <c r="G829" s="65">
        <v>0</v>
      </c>
      <c r="H829" s="65" t="s">
        <v>81</v>
      </c>
      <c r="I829" s="65" t="s">
        <v>3368</v>
      </c>
      <c r="J829" s="67" t="s">
        <v>83</v>
      </c>
      <c r="K829" s="66" t="s">
        <v>4146</v>
      </c>
      <c r="L829" s="68">
        <v>9941400</v>
      </c>
      <c r="M829" s="65" t="s">
        <v>85</v>
      </c>
      <c r="N829" s="66" t="s">
        <v>4145</v>
      </c>
      <c r="O829" s="66">
        <v>8834429</v>
      </c>
      <c r="P829" s="66">
        <v>1707</v>
      </c>
      <c r="Q829" s="70">
        <v>45870</v>
      </c>
      <c r="R829" s="66">
        <v>7490134800</v>
      </c>
      <c r="S829" s="70">
        <v>45888</v>
      </c>
      <c r="T829" s="68">
        <v>9941400</v>
      </c>
      <c r="U829" s="68">
        <v>28364</v>
      </c>
      <c r="V829" s="65" t="s">
        <v>87</v>
      </c>
      <c r="W829" s="68">
        <v>1082939683</v>
      </c>
      <c r="X829" s="67" t="s">
        <v>3365</v>
      </c>
      <c r="Y829" s="70">
        <v>45884</v>
      </c>
      <c r="Z829" s="70">
        <v>45888</v>
      </c>
      <c r="AA829" s="70" t="s">
        <v>89</v>
      </c>
      <c r="AB829" s="70">
        <v>45991</v>
      </c>
      <c r="AC829" s="49">
        <f t="shared" si="60"/>
        <v>103</v>
      </c>
      <c r="AD829" s="65">
        <v>0</v>
      </c>
      <c r="AE829" s="68">
        <v>0</v>
      </c>
      <c r="AF829" s="65">
        <v>0</v>
      </c>
      <c r="AG829" s="77" t="s">
        <v>89</v>
      </c>
      <c r="AH829" s="49">
        <f t="shared" si="61"/>
        <v>0</v>
      </c>
      <c r="AI829" s="65">
        <v>0</v>
      </c>
      <c r="AJ829" s="68">
        <v>0</v>
      </c>
      <c r="AK829" s="65" t="s">
        <v>89</v>
      </c>
      <c r="AL829" s="78" t="s">
        <v>89</v>
      </c>
      <c r="AM829" s="65">
        <v>0</v>
      </c>
      <c r="AN829" s="78" t="s">
        <v>89</v>
      </c>
      <c r="AO829" s="78" t="s">
        <v>89</v>
      </c>
      <c r="AP829" s="78" t="s">
        <v>89</v>
      </c>
      <c r="AQ829" s="49">
        <f t="shared" si="62"/>
        <v>0</v>
      </c>
      <c r="AR829" s="49">
        <f>+L829+AE829-AJ829</f>
        <v>9941400</v>
      </c>
      <c r="AS829" s="65" t="s">
        <v>90</v>
      </c>
      <c r="AT829" s="68">
        <v>0</v>
      </c>
      <c r="AU829" s="65" t="s">
        <v>90</v>
      </c>
      <c r="AV829" s="68">
        <v>0</v>
      </c>
      <c r="AW829" s="75" t="s">
        <v>89</v>
      </c>
      <c r="AX829" s="224">
        <v>0</v>
      </c>
      <c r="AY829" s="79">
        <f t="shared" si="63"/>
        <v>9941400</v>
      </c>
      <c r="AZ829" s="223">
        <f t="shared" si="64"/>
        <v>0</v>
      </c>
      <c r="BA829" s="74">
        <v>0</v>
      </c>
      <c r="BB829" s="75" t="s">
        <v>89</v>
      </c>
      <c r="BC829" s="65" t="s">
        <v>108</v>
      </c>
      <c r="BD829" s="400" t="s">
        <v>4144</v>
      </c>
      <c r="BE829" s="221" t="s">
        <v>87</v>
      </c>
      <c r="BF829" s="221" t="s">
        <v>87</v>
      </c>
    </row>
    <row r="830" spans="2:58" x14ac:dyDescent="0.25">
      <c r="B830" s="221">
        <v>2025</v>
      </c>
      <c r="C830" s="221">
        <v>891780111</v>
      </c>
      <c r="D830" s="221" t="s">
        <v>78</v>
      </c>
      <c r="E830" s="49" t="s">
        <v>4143</v>
      </c>
      <c r="F830" s="65" t="s">
        <v>4142</v>
      </c>
      <c r="G830" s="65">
        <v>0</v>
      </c>
      <c r="H830" s="65" t="s">
        <v>81</v>
      </c>
      <c r="I830" s="65" t="s">
        <v>3368</v>
      </c>
      <c r="J830" s="67" t="s">
        <v>83</v>
      </c>
      <c r="K830" s="66" t="s">
        <v>4141</v>
      </c>
      <c r="L830" s="68">
        <v>9941400</v>
      </c>
      <c r="M830" s="65" t="s">
        <v>85</v>
      </c>
      <c r="N830" s="66" t="s">
        <v>4140</v>
      </c>
      <c r="O830" s="66">
        <v>1131073516</v>
      </c>
      <c r="P830" s="66">
        <v>1707</v>
      </c>
      <c r="Q830" s="70">
        <v>45870</v>
      </c>
      <c r="R830" s="66">
        <v>7490134800</v>
      </c>
      <c r="S830" s="70">
        <v>45888</v>
      </c>
      <c r="T830" s="68">
        <v>9941400</v>
      </c>
      <c r="U830" s="68">
        <v>28377</v>
      </c>
      <c r="V830" s="65" t="s">
        <v>87</v>
      </c>
      <c r="W830" s="68">
        <v>1082939683</v>
      </c>
      <c r="X830" s="67" t="s">
        <v>3365</v>
      </c>
      <c r="Y830" s="70">
        <v>45884</v>
      </c>
      <c r="Z830" s="70">
        <v>45888</v>
      </c>
      <c r="AA830" s="70" t="s">
        <v>89</v>
      </c>
      <c r="AB830" s="70">
        <v>45991</v>
      </c>
      <c r="AC830" s="49">
        <f t="shared" si="60"/>
        <v>103</v>
      </c>
      <c r="AD830" s="65">
        <v>0</v>
      </c>
      <c r="AE830" s="68">
        <v>0</v>
      </c>
      <c r="AF830" s="65">
        <v>0</v>
      </c>
      <c r="AG830" s="77" t="s">
        <v>89</v>
      </c>
      <c r="AH830" s="49">
        <f t="shared" si="61"/>
        <v>0</v>
      </c>
      <c r="AI830" s="65">
        <v>0</v>
      </c>
      <c r="AJ830" s="68">
        <v>0</v>
      </c>
      <c r="AK830" s="65" t="s">
        <v>89</v>
      </c>
      <c r="AL830" s="78" t="s">
        <v>89</v>
      </c>
      <c r="AM830" s="65">
        <v>0</v>
      </c>
      <c r="AN830" s="78" t="s">
        <v>89</v>
      </c>
      <c r="AO830" s="78" t="s">
        <v>89</v>
      </c>
      <c r="AP830" s="78" t="s">
        <v>89</v>
      </c>
      <c r="AQ830" s="49">
        <f t="shared" si="62"/>
        <v>0</v>
      </c>
      <c r="AR830" s="49">
        <f>+L830+AE830-AJ830</f>
        <v>9941400</v>
      </c>
      <c r="AS830" s="65" t="s">
        <v>90</v>
      </c>
      <c r="AT830" s="68">
        <v>0</v>
      </c>
      <c r="AU830" s="65" t="s">
        <v>90</v>
      </c>
      <c r="AV830" s="68">
        <v>0</v>
      </c>
      <c r="AW830" s="75" t="s">
        <v>89</v>
      </c>
      <c r="AX830" s="224">
        <v>0</v>
      </c>
      <c r="AY830" s="79">
        <f t="shared" si="63"/>
        <v>9941400</v>
      </c>
      <c r="AZ830" s="223">
        <f t="shared" si="64"/>
        <v>0</v>
      </c>
      <c r="BA830" s="74">
        <v>0</v>
      </c>
      <c r="BB830" s="75" t="s">
        <v>89</v>
      </c>
      <c r="BC830" s="65" t="s">
        <v>108</v>
      </c>
      <c r="BD830" s="400" t="s">
        <v>4139</v>
      </c>
      <c r="BE830" s="221" t="s">
        <v>87</v>
      </c>
      <c r="BF830" s="221" t="s">
        <v>87</v>
      </c>
    </row>
    <row r="831" spans="2:58" x14ac:dyDescent="0.25">
      <c r="B831" s="221">
        <v>2025</v>
      </c>
      <c r="C831" s="221">
        <v>891780111</v>
      </c>
      <c r="D831" s="221" t="s">
        <v>78</v>
      </c>
      <c r="E831" s="49" t="s">
        <v>4138</v>
      </c>
      <c r="F831" s="65" t="s">
        <v>4137</v>
      </c>
      <c r="G831" s="65">
        <v>0</v>
      </c>
      <c r="H831" s="65" t="s">
        <v>81</v>
      </c>
      <c r="I831" s="65" t="s">
        <v>3368</v>
      </c>
      <c r="J831" s="67" t="s">
        <v>83</v>
      </c>
      <c r="K831" s="66" t="s">
        <v>4136</v>
      </c>
      <c r="L831" s="68">
        <v>9941400</v>
      </c>
      <c r="M831" s="65" t="s">
        <v>85</v>
      </c>
      <c r="N831" s="66" t="s">
        <v>4135</v>
      </c>
      <c r="O831" s="66">
        <v>73191663</v>
      </c>
      <c r="P831" s="66">
        <v>1707</v>
      </c>
      <c r="Q831" s="70">
        <v>45870</v>
      </c>
      <c r="R831" s="66">
        <v>7490134800</v>
      </c>
      <c r="S831" s="70">
        <v>45888</v>
      </c>
      <c r="T831" s="68">
        <v>9941400</v>
      </c>
      <c r="U831" s="68">
        <v>28371</v>
      </c>
      <c r="V831" s="65" t="s">
        <v>87</v>
      </c>
      <c r="W831" s="68">
        <v>1082939683</v>
      </c>
      <c r="X831" s="67" t="s">
        <v>3365</v>
      </c>
      <c r="Y831" s="70">
        <v>45884</v>
      </c>
      <c r="Z831" s="70">
        <v>45888</v>
      </c>
      <c r="AA831" s="70" t="s">
        <v>89</v>
      </c>
      <c r="AB831" s="70">
        <v>45991</v>
      </c>
      <c r="AC831" s="49">
        <f t="shared" si="60"/>
        <v>103</v>
      </c>
      <c r="AD831" s="65">
        <v>0</v>
      </c>
      <c r="AE831" s="68">
        <v>0</v>
      </c>
      <c r="AF831" s="65">
        <v>0</v>
      </c>
      <c r="AG831" s="77" t="s">
        <v>89</v>
      </c>
      <c r="AH831" s="49">
        <f t="shared" si="61"/>
        <v>0</v>
      </c>
      <c r="AI831" s="65">
        <v>0</v>
      </c>
      <c r="AJ831" s="68">
        <v>0</v>
      </c>
      <c r="AK831" s="65" t="s">
        <v>89</v>
      </c>
      <c r="AL831" s="78" t="s">
        <v>89</v>
      </c>
      <c r="AM831" s="65">
        <v>0</v>
      </c>
      <c r="AN831" s="78" t="s">
        <v>89</v>
      </c>
      <c r="AO831" s="78" t="s">
        <v>89</v>
      </c>
      <c r="AP831" s="78" t="s">
        <v>89</v>
      </c>
      <c r="AQ831" s="49">
        <f t="shared" si="62"/>
        <v>0</v>
      </c>
      <c r="AR831" s="49">
        <f>+L831+AE831-AJ831</f>
        <v>9941400</v>
      </c>
      <c r="AS831" s="65" t="s">
        <v>90</v>
      </c>
      <c r="AT831" s="68">
        <v>0</v>
      </c>
      <c r="AU831" s="65" t="s">
        <v>90</v>
      </c>
      <c r="AV831" s="68">
        <v>0</v>
      </c>
      <c r="AW831" s="75" t="s">
        <v>89</v>
      </c>
      <c r="AX831" s="224">
        <v>0</v>
      </c>
      <c r="AY831" s="79">
        <f t="shared" si="63"/>
        <v>9941400</v>
      </c>
      <c r="AZ831" s="223">
        <f t="shared" si="64"/>
        <v>0</v>
      </c>
      <c r="BA831" s="74">
        <v>0</v>
      </c>
      <c r="BB831" s="75" t="s">
        <v>89</v>
      </c>
      <c r="BC831" s="65" t="s">
        <v>108</v>
      </c>
      <c r="BD831" s="400" t="s">
        <v>4134</v>
      </c>
      <c r="BE831" s="221" t="s">
        <v>87</v>
      </c>
      <c r="BF831" s="221" t="s">
        <v>87</v>
      </c>
    </row>
    <row r="832" spans="2:58" x14ac:dyDescent="0.25">
      <c r="B832" s="221">
        <v>2025</v>
      </c>
      <c r="C832" s="221">
        <v>891780111</v>
      </c>
      <c r="D832" s="221" t="s">
        <v>78</v>
      </c>
      <c r="E832" s="49" t="s">
        <v>4133</v>
      </c>
      <c r="F832" s="65" t="s">
        <v>4132</v>
      </c>
      <c r="G832" s="65">
        <v>0</v>
      </c>
      <c r="H832" s="65" t="s">
        <v>81</v>
      </c>
      <c r="I832" s="65" t="s">
        <v>3368</v>
      </c>
      <c r="J832" s="67" t="s">
        <v>83</v>
      </c>
      <c r="K832" s="66" t="s">
        <v>4131</v>
      </c>
      <c r="L832" s="68">
        <v>9941400</v>
      </c>
      <c r="M832" s="65" t="s">
        <v>85</v>
      </c>
      <c r="N832" s="66" t="s">
        <v>4130</v>
      </c>
      <c r="O832" s="66">
        <v>1010084661</v>
      </c>
      <c r="P832" s="66">
        <v>1707</v>
      </c>
      <c r="Q832" s="70">
        <v>45870</v>
      </c>
      <c r="R832" s="66">
        <v>7490134800</v>
      </c>
      <c r="S832" s="70">
        <v>45888</v>
      </c>
      <c r="T832" s="68">
        <v>9941400</v>
      </c>
      <c r="U832" s="68">
        <v>28386</v>
      </c>
      <c r="V832" s="65" t="s">
        <v>87</v>
      </c>
      <c r="W832" s="68">
        <v>1082939683</v>
      </c>
      <c r="X832" s="67" t="s">
        <v>3365</v>
      </c>
      <c r="Y832" s="70">
        <v>45888</v>
      </c>
      <c r="Z832" s="70">
        <v>45888</v>
      </c>
      <c r="AA832" s="70" t="s">
        <v>89</v>
      </c>
      <c r="AB832" s="70">
        <v>45991</v>
      </c>
      <c r="AC832" s="49">
        <f t="shared" si="60"/>
        <v>103</v>
      </c>
      <c r="AD832" s="65">
        <v>0</v>
      </c>
      <c r="AE832" s="68">
        <v>0</v>
      </c>
      <c r="AF832" s="65">
        <v>0</v>
      </c>
      <c r="AG832" s="77" t="s">
        <v>89</v>
      </c>
      <c r="AH832" s="49">
        <f t="shared" si="61"/>
        <v>0</v>
      </c>
      <c r="AI832" s="65">
        <v>0</v>
      </c>
      <c r="AJ832" s="68">
        <v>0</v>
      </c>
      <c r="AK832" s="65" t="s">
        <v>89</v>
      </c>
      <c r="AL832" s="78" t="s">
        <v>89</v>
      </c>
      <c r="AM832" s="65">
        <v>0</v>
      </c>
      <c r="AN832" s="78" t="s">
        <v>89</v>
      </c>
      <c r="AO832" s="78" t="s">
        <v>89</v>
      </c>
      <c r="AP832" s="78" t="s">
        <v>89</v>
      </c>
      <c r="AQ832" s="49">
        <f t="shared" si="62"/>
        <v>0</v>
      </c>
      <c r="AR832" s="49">
        <f>+L832+AE832-AJ832</f>
        <v>9941400</v>
      </c>
      <c r="AS832" s="65" t="s">
        <v>90</v>
      </c>
      <c r="AT832" s="68">
        <v>0</v>
      </c>
      <c r="AU832" s="65" t="s">
        <v>90</v>
      </c>
      <c r="AV832" s="68">
        <v>0</v>
      </c>
      <c r="AW832" s="75" t="s">
        <v>89</v>
      </c>
      <c r="AX832" s="224">
        <v>0</v>
      </c>
      <c r="AY832" s="79">
        <f t="shared" si="63"/>
        <v>9941400</v>
      </c>
      <c r="AZ832" s="223">
        <f t="shared" si="64"/>
        <v>0</v>
      </c>
      <c r="BA832" s="74">
        <v>0</v>
      </c>
      <c r="BB832" s="75" t="s">
        <v>89</v>
      </c>
      <c r="BC832" s="65" t="s">
        <v>108</v>
      </c>
      <c r="BD832" s="400" t="s">
        <v>4129</v>
      </c>
      <c r="BE832" s="221" t="s">
        <v>87</v>
      </c>
      <c r="BF832" s="221" t="s">
        <v>87</v>
      </c>
    </row>
    <row r="833" spans="2:58" x14ac:dyDescent="0.25">
      <c r="B833" s="221">
        <v>2025</v>
      </c>
      <c r="C833" s="221">
        <v>891780111</v>
      </c>
      <c r="D833" s="221" t="s">
        <v>78</v>
      </c>
      <c r="E833" s="49" t="s">
        <v>4128</v>
      </c>
      <c r="F833" s="65" t="s">
        <v>4127</v>
      </c>
      <c r="G833" s="65">
        <v>0</v>
      </c>
      <c r="H833" s="65" t="s">
        <v>81</v>
      </c>
      <c r="I833" s="65" t="s">
        <v>3368</v>
      </c>
      <c r="J833" s="67" t="s">
        <v>83</v>
      </c>
      <c r="K833" s="66" t="s">
        <v>4126</v>
      </c>
      <c r="L833" s="68">
        <v>9941400</v>
      </c>
      <c r="M833" s="65" t="s">
        <v>85</v>
      </c>
      <c r="N833" s="66" t="s">
        <v>4125</v>
      </c>
      <c r="O833" s="66">
        <v>1120243934</v>
      </c>
      <c r="P833" s="66">
        <v>1707</v>
      </c>
      <c r="Q833" s="70">
        <v>45870</v>
      </c>
      <c r="R833" s="66">
        <v>7490134800</v>
      </c>
      <c r="S833" s="70">
        <v>45888</v>
      </c>
      <c r="T833" s="68">
        <v>9941400</v>
      </c>
      <c r="U833" s="68">
        <v>28387</v>
      </c>
      <c r="V833" s="65" t="s">
        <v>87</v>
      </c>
      <c r="W833" s="68">
        <v>1082939683</v>
      </c>
      <c r="X833" s="67" t="s">
        <v>3365</v>
      </c>
      <c r="Y833" s="70">
        <v>45888</v>
      </c>
      <c r="Z833" s="70">
        <v>45888</v>
      </c>
      <c r="AA833" s="70" t="s">
        <v>89</v>
      </c>
      <c r="AB833" s="70">
        <v>45991</v>
      </c>
      <c r="AC833" s="49">
        <f t="shared" si="60"/>
        <v>103</v>
      </c>
      <c r="AD833" s="65">
        <v>0</v>
      </c>
      <c r="AE833" s="68">
        <v>0</v>
      </c>
      <c r="AF833" s="65">
        <v>0</v>
      </c>
      <c r="AG833" s="77" t="s">
        <v>89</v>
      </c>
      <c r="AH833" s="49">
        <f t="shared" si="61"/>
        <v>0</v>
      </c>
      <c r="AI833" s="65">
        <v>0</v>
      </c>
      <c r="AJ833" s="68">
        <v>0</v>
      </c>
      <c r="AK833" s="65" t="s">
        <v>89</v>
      </c>
      <c r="AL833" s="78" t="s">
        <v>89</v>
      </c>
      <c r="AM833" s="65">
        <v>0</v>
      </c>
      <c r="AN833" s="78" t="s">
        <v>89</v>
      </c>
      <c r="AO833" s="78" t="s">
        <v>89</v>
      </c>
      <c r="AP833" s="78" t="s">
        <v>89</v>
      </c>
      <c r="AQ833" s="49">
        <f t="shared" si="62"/>
        <v>0</v>
      </c>
      <c r="AR833" s="49">
        <f>+L833+AE833-AJ833</f>
        <v>9941400</v>
      </c>
      <c r="AS833" s="65" t="s">
        <v>90</v>
      </c>
      <c r="AT833" s="68">
        <v>0</v>
      </c>
      <c r="AU833" s="65" t="s">
        <v>90</v>
      </c>
      <c r="AV833" s="68">
        <v>0</v>
      </c>
      <c r="AW833" s="75" t="s">
        <v>89</v>
      </c>
      <c r="AX833" s="224">
        <v>0</v>
      </c>
      <c r="AY833" s="79">
        <f t="shared" si="63"/>
        <v>9941400</v>
      </c>
      <c r="AZ833" s="223">
        <f t="shared" si="64"/>
        <v>0</v>
      </c>
      <c r="BA833" s="74">
        <v>0</v>
      </c>
      <c r="BB833" s="75" t="s">
        <v>89</v>
      </c>
      <c r="BC833" s="65" t="s">
        <v>108</v>
      </c>
      <c r="BD833" s="400" t="s">
        <v>4124</v>
      </c>
      <c r="BE833" s="221" t="s">
        <v>87</v>
      </c>
      <c r="BF833" s="221" t="s">
        <v>87</v>
      </c>
    </row>
    <row r="834" spans="2:58" x14ac:dyDescent="0.25">
      <c r="B834" s="221">
        <v>2025</v>
      </c>
      <c r="C834" s="221">
        <v>891780111</v>
      </c>
      <c r="D834" s="221" t="s">
        <v>78</v>
      </c>
      <c r="E834" s="49" t="s">
        <v>4123</v>
      </c>
      <c r="F834" s="65" t="s">
        <v>4122</v>
      </c>
      <c r="G834" s="65">
        <v>0</v>
      </c>
      <c r="H834" s="65" t="s">
        <v>81</v>
      </c>
      <c r="I834" s="65" t="s">
        <v>3368</v>
      </c>
      <c r="J834" s="67" t="s">
        <v>83</v>
      </c>
      <c r="K834" s="66" t="s">
        <v>3462</v>
      </c>
      <c r="L834" s="68">
        <v>9941400</v>
      </c>
      <c r="M834" s="65" t="s">
        <v>85</v>
      </c>
      <c r="N834" s="66" t="s">
        <v>4121</v>
      </c>
      <c r="O834" s="66">
        <v>1100752479</v>
      </c>
      <c r="P834" s="66">
        <v>1707</v>
      </c>
      <c r="Q834" s="70">
        <v>45870</v>
      </c>
      <c r="R834" s="66">
        <v>7490134800</v>
      </c>
      <c r="S834" s="70">
        <v>45889</v>
      </c>
      <c r="T834" s="68">
        <v>9941400</v>
      </c>
      <c r="U834" s="68">
        <v>28477</v>
      </c>
      <c r="V834" s="65" t="s">
        <v>87</v>
      </c>
      <c r="W834" s="68">
        <v>1082939683</v>
      </c>
      <c r="X834" s="67" t="s">
        <v>3365</v>
      </c>
      <c r="Y834" s="70">
        <v>45888</v>
      </c>
      <c r="Z834" s="70">
        <v>45889</v>
      </c>
      <c r="AA834" s="70" t="s">
        <v>89</v>
      </c>
      <c r="AB834" s="70">
        <v>45991</v>
      </c>
      <c r="AC834" s="49">
        <f t="shared" si="60"/>
        <v>102</v>
      </c>
      <c r="AD834" s="65">
        <v>0</v>
      </c>
      <c r="AE834" s="68">
        <v>0</v>
      </c>
      <c r="AF834" s="65">
        <v>0</v>
      </c>
      <c r="AG834" s="77" t="s">
        <v>89</v>
      </c>
      <c r="AH834" s="49">
        <f t="shared" si="61"/>
        <v>0</v>
      </c>
      <c r="AI834" s="65">
        <v>0</v>
      </c>
      <c r="AJ834" s="68">
        <v>0</v>
      </c>
      <c r="AK834" s="65" t="s">
        <v>89</v>
      </c>
      <c r="AL834" s="78" t="s">
        <v>89</v>
      </c>
      <c r="AM834" s="65">
        <v>0</v>
      </c>
      <c r="AN834" s="78" t="s">
        <v>89</v>
      </c>
      <c r="AO834" s="78" t="s">
        <v>89</v>
      </c>
      <c r="AP834" s="78" t="s">
        <v>89</v>
      </c>
      <c r="AQ834" s="49">
        <f t="shared" si="62"/>
        <v>0</v>
      </c>
      <c r="AR834" s="49">
        <f>+L834+AE834-AJ834</f>
        <v>9941400</v>
      </c>
      <c r="AS834" s="65" t="s">
        <v>90</v>
      </c>
      <c r="AT834" s="68">
        <v>0</v>
      </c>
      <c r="AU834" s="65" t="s">
        <v>90</v>
      </c>
      <c r="AV834" s="68">
        <v>0</v>
      </c>
      <c r="AW834" s="75" t="s">
        <v>89</v>
      </c>
      <c r="AX834" s="224">
        <v>0</v>
      </c>
      <c r="AY834" s="79">
        <f t="shared" si="63"/>
        <v>9941400</v>
      </c>
      <c r="AZ834" s="223">
        <f t="shared" si="64"/>
        <v>0</v>
      </c>
      <c r="BA834" s="74">
        <v>0</v>
      </c>
      <c r="BB834" s="75" t="s">
        <v>89</v>
      </c>
      <c r="BC834" s="65" t="s">
        <v>108</v>
      </c>
      <c r="BD834" s="400" t="s">
        <v>4120</v>
      </c>
      <c r="BE834" s="221" t="s">
        <v>87</v>
      </c>
      <c r="BF834" s="221" t="s">
        <v>87</v>
      </c>
    </row>
    <row r="835" spans="2:58" x14ac:dyDescent="0.25">
      <c r="B835" s="221">
        <v>2025</v>
      </c>
      <c r="C835" s="221">
        <v>891780111</v>
      </c>
      <c r="D835" s="221" t="s">
        <v>78</v>
      </c>
      <c r="E835" s="49" t="s">
        <v>4119</v>
      </c>
      <c r="F835" s="65" t="s">
        <v>4118</v>
      </c>
      <c r="G835" s="65">
        <v>0</v>
      </c>
      <c r="H835" s="65" t="s">
        <v>81</v>
      </c>
      <c r="I835" s="65" t="s">
        <v>3368</v>
      </c>
      <c r="J835" s="67" t="s">
        <v>83</v>
      </c>
      <c r="K835" s="66" t="s">
        <v>4117</v>
      </c>
      <c r="L835" s="68">
        <v>22500000</v>
      </c>
      <c r="M835" s="65" t="s">
        <v>85</v>
      </c>
      <c r="N835" s="66" t="s">
        <v>4116</v>
      </c>
      <c r="O835" s="66">
        <v>1083022447</v>
      </c>
      <c r="P835" s="66">
        <v>1637</v>
      </c>
      <c r="Q835" s="70">
        <v>45859</v>
      </c>
      <c r="R835" s="66">
        <v>43500000</v>
      </c>
      <c r="S835" s="70">
        <v>45888</v>
      </c>
      <c r="T835" s="68">
        <v>22500000</v>
      </c>
      <c r="U835" s="68">
        <v>28388</v>
      </c>
      <c r="V835" s="65" t="s">
        <v>87</v>
      </c>
      <c r="W835" s="68">
        <v>85155333</v>
      </c>
      <c r="X835" s="67" t="s">
        <v>3595</v>
      </c>
      <c r="Y835" s="70">
        <v>45888</v>
      </c>
      <c r="Z835" s="70">
        <v>45888</v>
      </c>
      <c r="AA835" s="70" t="s">
        <v>89</v>
      </c>
      <c r="AB835" s="70">
        <v>46006</v>
      </c>
      <c r="AC835" s="49">
        <f t="shared" si="60"/>
        <v>118</v>
      </c>
      <c r="AD835" s="65">
        <v>0</v>
      </c>
      <c r="AE835" s="68">
        <v>0</v>
      </c>
      <c r="AF835" s="65">
        <v>0</v>
      </c>
      <c r="AG835" s="77" t="s">
        <v>89</v>
      </c>
      <c r="AH835" s="49">
        <f t="shared" si="61"/>
        <v>0</v>
      </c>
      <c r="AI835" s="65">
        <v>0</v>
      </c>
      <c r="AJ835" s="68">
        <v>0</v>
      </c>
      <c r="AK835" s="65" t="s">
        <v>89</v>
      </c>
      <c r="AL835" s="78" t="s">
        <v>89</v>
      </c>
      <c r="AM835" s="65">
        <v>0</v>
      </c>
      <c r="AN835" s="78" t="s">
        <v>89</v>
      </c>
      <c r="AO835" s="78" t="s">
        <v>89</v>
      </c>
      <c r="AP835" s="78" t="s">
        <v>89</v>
      </c>
      <c r="AQ835" s="49">
        <f t="shared" si="62"/>
        <v>0</v>
      </c>
      <c r="AR835" s="49">
        <f>+L835+AE835-AJ835</f>
        <v>22500000</v>
      </c>
      <c r="AS835" s="65" t="s">
        <v>90</v>
      </c>
      <c r="AT835" s="68">
        <v>0</v>
      </c>
      <c r="AU835" s="65" t="s">
        <v>90</v>
      </c>
      <c r="AV835" s="68">
        <v>0</v>
      </c>
      <c r="AW835" s="75" t="s">
        <v>89</v>
      </c>
      <c r="AX835" s="224">
        <v>0</v>
      </c>
      <c r="AY835" s="79">
        <f t="shared" si="63"/>
        <v>22500000</v>
      </c>
      <c r="AZ835" s="223">
        <f t="shared" si="64"/>
        <v>0</v>
      </c>
      <c r="BA835" s="74">
        <v>0</v>
      </c>
      <c r="BB835" s="75" t="s">
        <v>89</v>
      </c>
      <c r="BC835" s="65" t="s">
        <v>108</v>
      </c>
      <c r="BD835" s="400" t="s">
        <v>4115</v>
      </c>
      <c r="BE835" s="221" t="s">
        <v>87</v>
      </c>
      <c r="BF835" s="221" t="s">
        <v>87</v>
      </c>
    </row>
    <row r="836" spans="2:58" x14ac:dyDescent="0.25">
      <c r="B836" s="221">
        <v>2025</v>
      </c>
      <c r="C836" s="221">
        <v>891780111</v>
      </c>
      <c r="D836" s="221" t="s">
        <v>78</v>
      </c>
      <c r="E836" s="49" t="s">
        <v>4114</v>
      </c>
      <c r="F836" s="65" t="s">
        <v>4113</v>
      </c>
      <c r="G836" s="65">
        <v>0</v>
      </c>
      <c r="H836" s="65" t="s">
        <v>81</v>
      </c>
      <c r="I836" s="65" t="s">
        <v>3368</v>
      </c>
      <c r="J836" s="67" t="s">
        <v>83</v>
      </c>
      <c r="K836" s="66" t="s">
        <v>3978</v>
      </c>
      <c r="L836" s="68">
        <v>9941400</v>
      </c>
      <c r="M836" s="65" t="s">
        <v>85</v>
      </c>
      <c r="N836" s="66" t="s">
        <v>4112</v>
      </c>
      <c r="O836" s="66">
        <v>3984464</v>
      </c>
      <c r="P836" s="66">
        <v>1707</v>
      </c>
      <c r="Q836" s="70">
        <v>45870</v>
      </c>
      <c r="R836" s="66">
        <v>7490134800</v>
      </c>
      <c r="S836" s="70">
        <v>45888</v>
      </c>
      <c r="T836" s="68">
        <v>9941400</v>
      </c>
      <c r="U836" s="68">
        <v>28385</v>
      </c>
      <c r="V836" s="65" t="s">
        <v>87</v>
      </c>
      <c r="W836" s="68">
        <v>1082939683</v>
      </c>
      <c r="X836" s="67" t="s">
        <v>3365</v>
      </c>
      <c r="Y836" s="70">
        <v>45888</v>
      </c>
      <c r="Z836" s="70">
        <v>45888</v>
      </c>
      <c r="AA836" s="70" t="s">
        <v>89</v>
      </c>
      <c r="AB836" s="70">
        <v>45991</v>
      </c>
      <c r="AC836" s="49">
        <f t="shared" si="60"/>
        <v>103</v>
      </c>
      <c r="AD836" s="65">
        <v>0</v>
      </c>
      <c r="AE836" s="68">
        <v>0</v>
      </c>
      <c r="AF836" s="65">
        <v>0</v>
      </c>
      <c r="AG836" s="77" t="s">
        <v>89</v>
      </c>
      <c r="AH836" s="49">
        <f t="shared" si="61"/>
        <v>0</v>
      </c>
      <c r="AI836" s="65">
        <v>0</v>
      </c>
      <c r="AJ836" s="68">
        <v>0</v>
      </c>
      <c r="AK836" s="65" t="s">
        <v>89</v>
      </c>
      <c r="AL836" s="78" t="s">
        <v>89</v>
      </c>
      <c r="AM836" s="65">
        <v>0</v>
      </c>
      <c r="AN836" s="78" t="s">
        <v>89</v>
      </c>
      <c r="AO836" s="78" t="s">
        <v>89</v>
      </c>
      <c r="AP836" s="78" t="s">
        <v>89</v>
      </c>
      <c r="AQ836" s="49">
        <f t="shared" si="62"/>
        <v>0</v>
      </c>
      <c r="AR836" s="49">
        <f>+L836+AE836-AJ836</f>
        <v>9941400</v>
      </c>
      <c r="AS836" s="65" t="s">
        <v>90</v>
      </c>
      <c r="AT836" s="68">
        <v>0</v>
      </c>
      <c r="AU836" s="65" t="s">
        <v>90</v>
      </c>
      <c r="AV836" s="68">
        <v>0</v>
      </c>
      <c r="AW836" s="75" t="s">
        <v>89</v>
      </c>
      <c r="AX836" s="224">
        <v>0</v>
      </c>
      <c r="AY836" s="79">
        <f t="shared" si="63"/>
        <v>9941400</v>
      </c>
      <c r="AZ836" s="223">
        <f t="shared" si="64"/>
        <v>0</v>
      </c>
      <c r="BA836" s="74">
        <v>0</v>
      </c>
      <c r="BB836" s="75" t="s">
        <v>89</v>
      </c>
      <c r="BC836" s="65" t="s">
        <v>108</v>
      </c>
      <c r="BD836" s="400" t="s">
        <v>4111</v>
      </c>
      <c r="BE836" s="221" t="s">
        <v>87</v>
      </c>
      <c r="BF836" s="221" t="s">
        <v>87</v>
      </c>
    </row>
    <row r="837" spans="2:58" x14ac:dyDescent="0.25">
      <c r="B837" s="221">
        <v>2025</v>
      </c>
      <c r="C837" s="221">
        <v>891780111</v>
      </c>
      <c r="D837" s="221" t="s">
        <v>78</v>
      </c>
      <c r="E837" s="49" t="s">
        <v>4110</v>
      </c>
      <c r="F837" s="65" t="s">
        <v>4109</v>
      </c>
      <c r="G837" s="65">
        <v>0</v>
      </c>
      <c r="H837" s="65" t="s">
        <v>81</v>
      </c>
      <c r="I837" s="65" t="s">
        <v>3368</v>
      </c>
      <c r="J837" s="67" t="s">
        <v>83</v>
      </c>
      <c r="K837" s="66" t="s">
        <v>4108</v>
      </c>
      <c r="L837" s="68">
        <v>9941400</v>
      </c>
      <c r="M837" s="65" t="s">
        <v>85</v>
      </c>
      <c r="N837" s="66" t="s">
        <v>4107</v>
      </c>
      <c r="O837" s="66">
        <v>1047419253</v>
      </c>
      <c r="P837" s="66">
        <v>1707</v>
      </c>
      <c r="Q837" s="70">
        <v>45870</v>
      </c>
      <c r="R837" s="66">
        <v>7490134800</v>
      </c>
      <c r="S837" s="70">
        <v>45888</v>
      </c>
      <c r="T837" s="68">
        <v>9941400</v>
      </c>
      <c r="U837" s="68">
        <v>28384</v>
      </c>
      <c r="V837" s="65" t="s">
        <v>87</v>
      </c>
      <c r="W837" s="68">
        <v>1082939683</v>
      </c>
      <c r="X837" s="67" t="s">
        <v>3365</v>
      </c>
      <c r="Y837" s="70">
        <v>45888</v>
      </c>
      <c r="Z837" s="70">
        <v>45888</v>
      </c>
      <c r="AA837" s="70" t="s">
        <v>89</v>
      </c>
      <c r="AB837" s="70">
        <v>45991</v>
      </c>
      <c r="AC837" s="49">
        <f t="shared" si="60"/>
        <v>103</v>
      </c>
      <c r="AD837" s="65">
        <v>0</v>
      </c>
      <c r="AE837" s="68">
        <v>0</v>
      </c>
      <c r="AF837" s="65">
        <v>0</v>
      </c>
      <c r="AG837" s="77" t="s">
        <v>89</v>
      </c>
      <c r="AH837" s="49">
        <f t="shared" si="61"/>
        <v>0</v>
      </c>
      <c r="AI837" s="65">
        <v>0</v>
      </c>
      <c r="AJ837" s="68">
        <v>0</v>
      </c>
      <c r="AK837" s="65" t="s">
        <v>89</v>
      </c>
      <c r="AL837" s="78" t="s">
        <v>89</v>
      </c>
      <c r="AM837" s="65">
        <v>0</v>
      </c>
      <c r="AN837" s="78" t="s">
        <v>89</v>
      </c>
      <c r="AO837" s="78" t="s">
        <v>89</v>
      </c>
      <c r="AP837" s="78" t="s">
        <v>89</v>
      </c>
      <c r="AQ837" s="49">
        <f t="shared" si="62"/>
        <v>0</v>
      </c>
      <c r="AR837" s="49">
        <f>+L837+AE837-AJ837</f>
        <v>9941400</v>
      </c>
      <c r="AS837" s="65" t="s">
        <v>90</v>
      </c>
      <c r="AT837" s="68">
        <v>0</v>
      </c>
      <c r="AU837" s="65" t="s">
        <v>90</v>
      </c>
      <c r="AV837" s="68">
        <v>0</v>
      </c>
      <c r="AW837" s="75" t="s">
        <v>89</v>
      </c>
      <c r="AX837" s="224">
        <v>0</v>
      </c>
      <c r="AY837" s="79">
        <f t="shared" si="63"/>
        <v>9941400</v>
      </c>
      <c r="AZ837" s="223">
        <f t="shared" si="64"/>
        <v>0</v>
      </c>
      <c r="BA837" s="74">
        <v>0</v>
      </c>
      <c r="BB837" s="75" t="s">
        <v>89</v>
      </c>
      <c r="BC837" s="65" t="s">
        <v>108</v>
      </c>
      <c r="BD837" s="400" t="s">
        <v>4106</v>
      </c>
      <c r="BE837" s="221" t="s">
        <v>87</v>
      </c>
      <c r="BF837" s="221" t="s">
        <v>87</v>
      </c>
    </row>
    <row r="838" spans="2:58" x14ac:dyDescent="0.25">
      <c r="B838" s="221">
        <v>2025</v>
      </c>
      <c r="C838" s="221">
        <v>891780111</v>
      </c>
      <c r="D838" s="221" t="s">
        <v>78</v>
      </c>
      <c r="E838" s="49" t="s">
        <v>4105</v>
      </c>
      <c r="F838" s="65" t="s">
        <v>4104</v>
      </c>
      <c r="G838" s="65">
        <v>0</v>
      </c>
      <c r="H838" s="65" t="s">
        <v>81</v>
      </c>
      <c r="I838" s="65" t="s">
        <v>3368</v>
      </c>
      <c r="J838" s="67" t="s">
        <v>83</v>
      </c>
      <c r="K838" s="66" t="s">
        <v>3602</v>
      </c>
      <c r="L838" s="68">
        <v>9941400</v>
      </c>
      <c r="M838" s="65" t="s">
        <v>85</v>
      </c>
      <c r="N838" s="66" t="s">
        <v>4103</v>
      </c>
      <c r="O838" s="66">
        <v>1193125214</v>
      </c>
      <c r="P838" s="66">
        <v>1707</v>
      </c>
      <c r="Q838" s="70">
        <v>45870</v>
      </c>
      <c r="R838" s="66">
        <v>7490134800</v>
      </c>
      <c r="S838" s="70">
        <v>45888</v>
      </c>
      <c r="T838" s="68">
        <v>9941400</v>
      </c>
      <c r="U838" s="68">
        <v>28383</v>
      </c>
      <c r="V838" s="65" t="s">
        <v>87</v>
      </c>
      <c r="W838" s="68">
        <v>1082939683</v>
      </c>
      <c r="X838" s="67" t="s">
        <v>3365</v>
      </c>
      <c r="Y838" s="70">
        <v>45888</v>
      </c>
      <c r="Z838" s="70">
        <v>45888</v>
      </c>
      <c r="AA838" s="70" t="s">
        <v>89</v>
      </c>
      <c r="AB838" s="70">
        <v>45991</v>
      </c>
      <c r="AC838" s="49">
        <f t="shared" si="60"/>
        <v>103</v>
      </c>
      <c r="AD838" s="65">
        <v>0</v>
      </c>
      <c r="AE838" s="68">
        <v>0</v>
      </c>
      <c r="AF838" s="65">
        <v>0</v>
      </c>
      <c r="AG838" s="77" t="s">
        <v>89</v>
      </c>
      <c r="AH838" s="49">
        <f t="shared" si="61"/>
        <v>0</v>
      </c>
      <c r="AI838" s="65">
        <v>0</v>
      </c>
      <c r="AJ838" s="68">
        <v>0</v>
      </c>
      <c r="AK838" s="65" t="s">
        <v>89</v>
      </c>
      <c r="AL838" s="78" t="s">
        <v>89</v>
      </c>
      <c r="AM838" s="65">
        <v>0</v>
      </c>
      <c r="AN838" s="78" t="s">
        <v>89</v>
      </c>
      <c r="AO838" s="78" t="s">
        <v>89</v>
      </c>
      <c r="AP838" s="78" t="s">
        <v>89</v>
      </c>
      <c r="AQ838" s="49">
        <f t="shared" si="62"/>
        <v>0</v>
      </c>
      <c r="AR838" s="49">
        <f>+L838+AE838-AJ838</f>
        <v>9941400</v>
      </c>
      <c r="AS838" s="65" t="s">
        <v>90</v>
      </c>
      <c r="AT838" s="68">
        <v>0</v>
      </c>
      <c r="AU838" s="65" t="s">
        <v>90</v>
      </c>
      <c r="AV838" s="68">
        <v>0</v>
      </c>
      <c r="AW838" s="75" t="s">
        <v>89</v>
      </c>
      <c r="AX838" s="224">
        <v>0</v>
      </c>
      <c r="AY838" s="79">
        <f t="shared" si="63"/>
        <v>9941400</v>
      </c>
      <c r="AZ838" s="223">
        <f t="shared" si="64"/>
        <v>0</v>
      </c>
      <c r="BA838" s="74">
        <v>0</v>
      </c>
      <c r="BB838" s="75" t="s">
        <v>89</v>
      </c>
      <c r="BC838" s="65" t="s">
        <v>108</v>
      </c>
      <c r="BD838" s="400" t="s">
        <v>4102</v>
      </c>
      <c r="BE838" s="221" t="s">
        <v>87</v>
      </c>
      <c r="BF838" s="221" t="s">
        <v>87</v>
      </c>
    </row>
    <row r="839" spans="2:58" x14ac:dyDescent="0.25">
      <c r="B839" s="221">
        <v>2025</v>
      </c>
      <c r="C839" s="221">
        <v>891780111</v>
      </c>
      <c r="D839" s="221" t="s">
        <v>78</v>
      </c>
      <c r="E839" s="49" t="s">
        <v>4101</v>
      </c>
      <c r="F839" s="65" t="s">
        <v>4100</v>
      </c>
      <c r="G839" s="65">
        <v>0</v>
      </c>
      <c r="H839" s="65" t="s">
        <v>81</v>
      </c>
      <c r="I839" s="65" t="s">
        <v>3368</v>
      </c>
      <c r="J839" s="67" t="s">
        <v>83</v>
      </c>
      <c r="K839" s="66" t="s">
        <v>3367</v>
      </c>
      <c r="L839" s="68">
        <v>9941400</v>
      </c>
      <c r="M839" s="65" t="s">
        <v>85</v>
      </c>
      <c r="N839" s="66" t="s">
        <v>4099</v>
      </c>
      <c r="O839" s="66">
        <v>1046873185</v>
      </c>
      <c r="P839" s="66">
        <v>1707</v>
      </c>
      <c r="Q839" s="70">
        <v>45870</v>
      </c>
      <c r="R839" s="66">
        <v>7490134800</v>
      </c>
      <c r="S839" s="70">
        <v>45888</v>
      </c>
      <c r="T839" s="68">
        <v>9941400</v>
      </c>
      <c r="U839" s="68">
        <v>28382</v>
      </c>
      <c r="V839" s="65" t="s">
        <v>87</v>
      </c>
      <c r="W839" s="68">
        <v>1082939683</v>
      </c>
      <c r="X839" s="67" t="s">
        <v>3365</v>
      </c>
      <c r="Y839" s="70">
        <v>45888</v>
      </c>
      <c r="Z839" s="70">
        <v>45888</v>
      </c>
      <c r="AA839" s="70" t="s">
        <v>89</v>
      </c>
      <c r="AB839" s="70">
        <v>45991</v>
      </c>
      <c r="AC839" s="49">
        <f t="shared" si="60"/>
        <v>103</v>
      </c>
      <c r="AD839" s="65">
        <v>0</v>
      </c>
      <c r="AE839" s="68">
        <v>0</v>
      </c>
      <c r="AF839" s="65">
        <v>0</v>
      </c>
      <c r="AG839" s="77" t="s">
        <v>89</v>
      </c>
      <c r="AH839" s="49">
        <f t="shared" si="61"/>
        <v>0</v>
      </c>
      <c r="AI839" s="65">
        <v>0</v>
      </c>
      <c r="AJ839" s="68">
        <v>0</v>
      </c>
      <c r="AK839" s="65" t="s">
        <v>89</v>
      </c>
      <c r="AL839" s="78" t="s">
        <v>89</v>
      </c>
      <c r="AM839" s="65">
        <v>0</v>
      </c>
      <c r="AN839" s="78" t="s">
        <v>89</v>
      </c>
      <c r="AO839" s="78" t="s">
        <v>89</v>
      </c>
      <c r="AP839" s="78" t="s">
        <v>89</v>
      </c>
      <c r="AQ839" s="49">
        <f t="shared" si="62"/>
        <v>0</v>
      </c>
      <c r="AR839" s="49">
        <f>+L839+AE839-AJ839</f>
        <v>9941400</v>
      </c>
      <c r="AS839" s="65" t="s">
        <v>90</v>
      </c>
      <c r="AT839" s="68">
        <v>0</v>
      </c>
      <c r="AU839" s="65" t="s">
        <v>90</v>
      </c>
      <c r="AV839" s="68">
        <v>0</v>
      </c>
      <c r="AW839" s="75" t="s">
        <v>89</v>
      </c>
      <c r="AX839" s="224">
        <v>0</v>
      </c>
      <c r="AY839" s="79">
        <f t="shared" si="63"/>
        <v>9941400</v>
      </c>
      <c r="AZ839" s="223">
        <f t="shared" si="64"/>
        <v>0</v>
      </c>
      <c r="BA839" s="74">
        <v>0</v>
      </c>
      <c r="BB839" s="75" t="s">
        <v>89</v>
      </c>
      <c r="BC839" s="65" t="s">
        <v>108</v>
      </c>
      <c r="BD839" s="400" t="s">
        <v>4098</v>
      </c>
      <c r="BE839" s="221" t="s">
        <v>87</v>
      </c>
      <c r="BF839" s="221" t="s">
        <v>87</v>
      </c>
    </row>
    <row r="840" spans="2:58" x14ac:dyDescent="0.25">
      <c r="B840" s="221">
        <v>2025</v>
      </c>
      <c r="C840" s="221">
        <v>891780111</v>
      </c>
      <c r="D840" s="221" t="s">
        <v>78</v>
      </c>
      <c r="E840" s="49" t="s">
        <v>4097</v>
      </c>
      <c r="F840" s="65" t="s">
        <v>4096</v>
      </c>
      <c r="G840" s="65">
        <v>0</v>
      </c>
      <c r="H840" s="65" t="s">
        <v>81</v>
      </c>
      <c r="I840" s="65" t="s">
        <v>3368</v>
      </c>
      <c r="J840" s="67" t="s">
        <v>83</v>
      </c>
      <c r="K840" s="66" t="s">
        <v>4095</v>
      </c>
      <c r="L840" s="68">
        <v>9941400</v>
      </c>
      <c r="M840" s="65" t="s">
        <v>85</v>
      </c>
      <c r="N840" s="66" t="s">
        <v>4094</v>
      </c>
      <c r="O840" s="66">
        <v>72287633</v>
      </c>
      <c r="P840" s="66">
        <v>1707</v>
      </c>
      <c r="Q840" s="70">
        <v>45870</v>
      </c>
      <c r="R840" s="66">
        <v>7490134800</v>
      </c>
      <c r="S840" s="70">
        <v>45888</v>
      </c>
      <c r="T840" s="68">
        <v>9941400</v>
      </c>
      <c r="U840" s="68">
        <v>28381</v>
      </c>
      <c r="V840" s="65" t="s">
        <v>87</v>
      </c>
      <c r="W840" s="68">
        <v>1082939683</v>
      </c>
      <c r="X840" s="67" t="s">
        <v>3365</v>
      </c>
      <c r="Y840" s="70">
        <v>45888</v>
      </c>
      <c r="Z840" s="70">
        <v>45888</v>
      </c>
      <c r="AA840" s="70" t="s">
        <v>89</v>
      </c>
      <c r="AB840" s="70">
        <v>45991</v>
      </c>
      <c r="AC840" s="49">
        <f t="shared" ref="AC840:AC903" si="65">+IF(AA840="1800-01-01",AB840-Z840,AB840-AA840)</f>
        <v>103</v>
      </c>
      <c r="AD840" s="65">
        <v>0</v>
      </c>
      <c r="AE840" s="68">
        <v>0</v>
      </c>
      <c r="AF840" s="65">
        <v>0</v>
      </c>
      <c r="AG840" s="77" t="s">
        <v>89</v>
      </c>
      <c r="AH840" s="49">
        <f t="shared" ref="AH840:AH903" si="66">+IF(AG840="1800-01-01",0,AG840-AB840)</f>
        <v>0</v>
      </c>
      <c r="AI840" s="65">
        <v>0</v>
      </c>
      <c r="AJ840" s="68">
        <v>0</v>
      </c>
      <c r="AK840" s="65" t="s">
        <v>89</v>
      </c>
      <c r="AL840" s="78" t="s">
        <v>89</v>
      </c>
      <c r="AM840" s="65">
        <v>0</v>
      </c>
      <c r="AN840" s="78" t="s">
        <v>89</v>
      </c>
      <c r="AO840" s="78" t="s">
        <v>89</v>
      </c>
      <c r="AP840" s="78" t="s">
        <v>89</v>
      </c>
      <c r="AQ840" s="49">
        <f t="shared" ref="AQ840:AQ903" si="67">+IF(AN840="1800-01-01",0,AO840-AN840)</f>
        <v>0</v>
      </c>
      <c r="AR840" s="49">
        <f>+L840+AE840-AJ840</f>
        <v>9941400</v>
      </c>
      <c r="AS840" s="65" t="s">
        <v>90</v>
      </c>
      <c r="AT840" s="68">
        <v>0</v>
      </c>
      <c r="AU840" s="65" t="s">
        <v>90</v>
      </c>
      <c r="AV840" s="68">
        <v>0</v>
      </c>
      <c r="AW840" s="75" t="s">
        <v>89</v>
      </c>
      <c r="AX840" s="224">
        <v>0</v>
      </c>
      <c r="AY840" s="79">
        <f t="shared" ref="AY840:AY903" si="68">AR840-AX840</f>
        <v>9941400</v>
      </c>
      <c r="AZ840" s="223">
        <f t="shared" ref="AZ840:AZ903" si="69">+IFERROR(AX840/AR840,"_")</f>
        <v>0</v>
      </c>
      <c r="BA840" s="74">
        <v>0</v>
      </c>
      <c r="BB840" s="75" t="s">
        <v>89</v>
      </c>
      <c r="BC840" s="65" t="s">
        <v>108</v>
      </c>
      <c r="BD840" s="400" t="s">
        <v>4093</v>
      </c>
      <c r="BE840" s="221" t="s">
        <v>87</v>
      </c>
      <c r="BF840" s="221" t="s">
        <v>87</v>
      </c>
    </row>
    <row r="841" spans="2:58" x14ac:dyDescent="0.25">
      <c r="B841" s="221">
        <v>2025</v>
      </c>
      <c r="C841" s="221">
        <v>891780111</v>
      </c>
      <c r="D841" s="221" t="s">
        <v>78</v>
      </c>
      <c r="E841" s="49" t="s">
        <v>4092</v>
      </c>
      <c r="F841" s="65" t="s">
        <v>4091</v>
      </c>
      <c r="G841" s="65">
        <v>0</v>
      </c>
      <c r="H841" s="65" t="s">
        <v>81</v>
      </c>
      <c r="I841" s="65" t="s">
        <v>3368</v>
      </c>
      <c r="J841" s="67" t="s">
        <v>83</v>
      </c>
      <c r="K841" s="49" t="s">
        <v>4082</v>
      </c>
      <c r="L841" s="68">
        <v>9941400</v>
      </c>
      <c r="M841" s="65" t="s">
        <v>85</v>
      </c>
      <c r="N841" s="66" t="s">
        <v>4090</v>
      </c>
      <c r="O841" s="66">
        <v>17957311</v>
      </c>
      <c r="P841" s="49">
        <v>1707</v>
      </c>
      <c r="Q841" s="70">
        <v>45870</v>
      </c>
      <c r="R841" s="66">
        <v>7490134800</v>
      </c>
      <c r="S841" s="70">
        <v>45888</v>
      </c>
      <c r="T841" s="68">
        <v>9941400</v>
      </c>
      <c r="U841" s="68">
        <v>28549</v>
      </c>
      <c r="V841" s="65" t="s">
        <v>87</v>
      </c>
      <c r="W841" s="68">
        <v>1082939683</v>
      </c>
      <c r="X841" s="67" t="s">
        <v>3365</v>
      </c>
      <c r="Y841" s="70">
        <v>45888</v>
      </c>
      <c r="Z841" s="70">
        <v>45890</v>
      </c>
      <c r="AA841" s="70" t="s">
        <v>89</v>
      </c>
      <c r="AB841" s="70">
        <v>45991</v>
      </c>
      <c r="AC841" s="49">
        <f t="shared" si="65"/>
        <v>101</v>
      </c>
      <c r="AD841" s="65">
        <v>0</v>
      </c>
      <c r="AE841" s="68">
        <v>0</v>
      </c>
      <c r="AF841" s="65">
        <v>0</v>
      </c>
      <c r="AG841" s="77" t="s">
        <v>89</v>
      </c>
      <c r="AH841" s="49">
        <f t="shared" si="66"/>
        <v>0</v>
      </c>
      <c r="AI841" s="65">
        <v>0</v>
      </c>
      <c r="AJ841" s="68">
        <v>0</v>
      </c>
      <c r="AK841" s="65" t="s">
        <v>89</v>
      </c>
      <c r="AL841" s="78" t="s">
        <v>89</v>
      </c>
      <c r="AM841" s="65">
        <v>0</v>
      </c>
      <c r="AN841" s="78" t="s">
        <v>89</v>
      </c>
      <c r="AO841" s="78" t="s">
        <v>89</v>
      </c>
      <c r="AP841" s="78" t="s">
        <v>89</v>
      </c>
      <c r="AQ841" s="49">
        <f t="shared" si="67"/>
        <v>0</v>
      </c>
      <c r="AR841" s="49">
        <f>+L841+AE841-AJ841</f>
        <v>9941400</v>
      </c>
      <c r="AS841" s="65" t="s">
        <v>90</v>
      </c>
      <c r="AT841" s="68">
        <v>0</v>
      </c>
      <c r="AU841" s="65" t="s">
        <v>90</v>
      </c>
      <c r="AV841" s="68">
        <v>0</v>
      </c>
      <c r="AW841" s="75" t="s">
        <v>89</v>
      </c>
      <c r="AX841" s="224">
        <v>0</v>
      </c>
      <c r="AY841" s="79">
        <f t="shared" si="68"/>
        <v>9941400</v>
      </c>
      <c r="AZ841" s="223">
        <f t="shared" si="69"/>
        <v>0</v>
      </c>
      <c r="BA841" s="74">
        <v>0</v>
      </c>
      <c r="BB841" s="75" t="s">
        <v>89</v>
      </c>
      <c r="BC841" s="65" t="s">
        <v>108</v>
      </c>
      <c r="BD841" s="277" t="s">
        <v>4089</v>
      </c>
      <c r="BE841" s="221" t="s">
        <v>87</v>
      </c>
      <c r="BF841" s="221" t="s">
        <v>87</v>
      </c>
    </row>
    <row r="842" spans="2:58" x14ac:dyDescent="0.25">
      <c r="B842" s="221">
        <v>2025</v>
      </c>
      <c r="C842" s="221">
        <v>891780111</v>
      </c>
      <c r="D842" s="221" t="s">
        <v>78</v>
      </c>
      <c r="E842" s="49" t="s">
        <v>4088</v>
      </c>
      <c r="F842" s="65" t="s">
        <v>4087</v>
      </c>
      <c r="G842" s="65">
        <v>0</v>
      </c>
      <c r="H842" s="65" t="s">
        <v>81</v>
      </c>
      <c r="I842" s="65" t="s">
        <v>3368</v>
      </c>
      <c r="J842" s="67" t="s">
        <v>83</v>
      </c>
      <c r="K842" s="66" t="s">
        <v>3602</v>
      </c>
      <c r="L842" s="68">
        <v>9941400</v>
      </c>
      <c r="M842" s="65" t="s">
        <v>85</v>
      </c>
      <c r="N842" s="66" t="s">
        <v>4086</v>
      </c>
      <c r="O842" s="66">
        <v>159701470</v>
      </c>
      <c r="P842" s="66">
        <v>1707</v>
      </c>
      <c r="Q842" s="70">
        <v>45870</v>
      </c>
      <c r="R842" s="66">
        <v>7490134800</v>
      </c>
      <c r="S842" s="70">
        <v>45888</v>
      </c>
      <c r="T842" s="68">
        <v>9941400</v>
      </c>
      <c r="U842" s="68">
        <v>28494</v>
      </c>
      <c r="V842" s="65" t="s">
        <v>87</v>
      </c>
      <c r="W842" s="68">
        <v>1082939683</v>
      </c>
      <c r="X842" s="67" t="s">
        <v>3365</v>
      </c>
      <c r="Y842" s="70">
        <v>45888</v>
      </c>
      <c r="Z842" s="70">
        <v>45889</v>
      </c>
      <c r="AA842" s="70" t="s">
        <v>89</v>
      </c>
      <c r="AB842" s="70">
        <v>45991</v>
      </c>
      <c r="AC842" s="49">
        <f t="shared" si="65"/>
        <v>102</v>
      </c>
      <c r="AD842" s="65">
        <v>0</v>
      </c>
      <c r="AE842" s="68">
        <v>0</v>
      </c>
      <c r="AF842" s="65">
        <v>0</v>
      </c>
      <c r="AG842" s="77" t="s">
        <v>89</v>
      </c>
      <c r="AH842" s="49">
        <f t="shared" si="66"/>
        <v>0</v>
      </c>
      <c r="AI842" s="65">
        <v>0</v>
      </c>
      <c r="AJ842" s="68">
        <v>0</v>
      </c>
      <c r="AK842" s="65" t="s">
        <v>89</v>
      </c>
      <c r="AL842" s="78" t="s">
        <v>89</v>
      </c>
      <c r="AM842" s="65">
        <v>0</v>
      </c>
      <c r="AN842" s="78" t="s">
        <v>89</v>
      </c>
      <c r="AO842" s="78" t="s">
        <v>89</v>
      </c>
      <c r="AP842" s="78" t="s">
        <v>89</v>
      </c>
      <c r="AQ842" s="49">
        <f t="shared" si="67"/>
        <v>0</v>
      </c>
      <c r="AR842" s="49">
        <f>+L842+AE842-AJ842</f>
        <v>9941400</v>
      </c>
      <c r="AS842" s="65" t="s">
        <v>90</v>
      </c>
      <c r="AT842" s="68">
        <v>0</v>
      </c>
      <c r="AU842" s="65" t="s">
        <v>90</v>
      </c>
      <c r="AV842" s="68">
        <v>0</v>
      </c>
      <c r="AW842" s="75" t="s">
        <v>89</v>
      </c>
      <c r="AX842" s="224">
        <v>0</v>
      </c>
      <c r="AY842" s="79">
        <f t="shared" si="68"/>
        <v>9941400</v>
      </c>
      <c r="AZ842" s="223">
        <f t="shared" si="69"/>
        <v>0</v>
      </c>
      <c r="BA842" s="74">
        <v>0</v>
      </c>
      <c r="BB842" s="75" t="s">
        <v>89</v>
      </c>
      <c r="BC842" s="65" t="s">
        <v>108</v>
      </c>
      <c r="BD842" s="400" t="s">
        <v>4085</v>
      </c>
      <c r="BE842" s="221" t="s">
        <v>87</v>
      </c>
      <c r="BF842" s="221" t="s">
        <v>87</v>
      </c>
    </row>
    <row r="843" spans="2:58" x14ac:dyDescent="0.25">
      <c r="B843" s="221">
        <v>2025</v>
      </c>
      <c r="C843" s="221">
        <v>891780111</v>
      </c>
      <c r="D843" s="221" t="s">
        <v>78</v>
      </c>
      <c r="E843" s="49" t="s">
        <v>4084</v>
      </c>
      <c r="F843" s="65" t="s">
        <v>4083</v>
      </c>
      <c r="G843" s="65">
        <v>0</v>
      </c>
      <c r="H843" s="65" t="s">
        <v>81</v>
      </c>
      <c r="I843" s="65" t="s">
        <v>3368</v>
      </c>
      <c r="J843" s="67" t="s">
        <v>83</v>
      </c>
      <c r="K843" s="49" t="s">
        <v>4082</v>
      </c>
      <c r="L843" s="68">
        <v>9941400</v>
      </c>
      <c r="M843" s="65" t="s">
        <v>85</v>
      </c>
      <c r="N843" s="66" t="s">
        <v>4081</v>
      </c>
      <c r="O843" s="66">
        <v>5046982</v>
      </c>
      <c r="P843" s="66">
        <v>1707</v>
      </c>
      <c r="Q843" s="70">
        <v>45870</v>
      </c>
      <c r="R843" s="66">
        <v>7490134800</v>
      </c>
      <c r="S843" s="70">
        <v>45889</v>
      </c>
      <c r="T843" s="68">
        <v>9941400</v>
      </c>
      <c r="U843" s="68">
        <v>28452</v>
      </c>
      <c r="V843" s="65" t="s">
        <v>87</v>
      </c>
      <c r="W843" s="68">
        <v>1082939683</v>
      </c>
      <c r="X843" s="67" t="s">
        <v>3365</v>
      </c>
      <c r="Y843" s="70">
        <v>45888</v>
      </c>
      <c r="Z843" s="70">
        <v>45889</v>
      </c>
      <c r="AA843" s="70" t="s">
        <v>89</v>
      </c>
      <c r="AB843" s="70">
        <v>45991</v>
      </c>
      <c r="AC843" s="49">
        <f t="shared" si="65"/>
        <v>102</v>
      </c>
      <c r="AD843" s="65">
        <v>0</v>
      </c>
      <c r="AE843" s="68">
        <v>0</v>
      </c>
      <c r="AF843" s="65">
        <v>0</v>
      </c>
      <c r="AG843" s="77" t="s">
        <v>89</v>
      </c>
      <c r="AH843" s="49">
        <f t="shared" si="66"/>
        <v>0</v>
      </c>
      <c r="AI843" s="65">
        <v>0</v>
      </c>
      <c r="AJ843" s="68">
        <v>0</v>
      </c>
      <c r="AK843" s="65" t="s">
        <v>89</v>
      </c>
      <c r="AL843" s="78" t="s">
        <v>89</v>
      </c>
      <c r="AM843" s="65">
        <v>0</v>
      </c>
      <c r="AN843" s="78" t="s">
        <v>89</v>
      </c>
      <c r="AO843" s="78" t="s">
        <v>89</v>
      </c>
      <c r="AP843" s="78" t="s">
        <v>89</v>
      </c>
      <c r="AQ843" s="49">
        <f t="shared" si="67"/>
        <v>0</v>
      </c>
      <c r="AR843" s="49">
        <f>+L843+AE843-AJ843</f>
        <v>9941400</v>
      </c>
      <c r="AS843" s="65" t="s">
        <v>90</v>
      </c>
      <c r="AT843" s="68">
        <v>0</v>
      </c>
      <c r="AU843" s="65" t="s">
        <v>90</v>
      </c>
      <c r="AV843" s="68">
        <v>0</v>
      </c>
      <c r="AW843" s="75" t="s">
        <v>89</v>
      </c>
      <c r="AX843" s="224">
        <v>0</v>
      </c>
      <c r="AY843" s="79">
        <f t="shared" si="68"/>
        <v>9941400</v>
      </c>
      <c r="AZ843" s="223">
        <f t="shared" si="69"/>
        <v>0</v>
      </c>
      <c r="BA843" s="74">
        <v>0</v>
      </c>
      <c r="BB843" s="75" t="s">
        <v>89</v>
      </c>
      <c r="BC843" s="65" t="s">
        <v>108</v>
      </c>
      <c r="BD843" s="277" t="s">
        <v>4080</v>
      </c>
      <c r="BE843" s="221" t="s">
        <v>87</v>
      </c>
      <c r="BF843" s="221" t="s">
        <v>87</v>
      </c>
    </row>
    <row r="844" spans="2:58" x14ac:dyDescent="0.25">
      <c r="B844" s="221">
        <v>2025</v>
      </c>
      <c r="C844" s="221">
        <v>891780111</v>
      </c>
      <c r="D844" s="221" t="s">
        <v>78</v>
      </c>
      <c r="E844" s="49" t="s">
        <v>4079</v>
      </c>
      <c r="F844" s="65" t="s">
        <v>4078</v>
      </c>
      <c r="G844" s="65">
        <v>0</v>
      </c>
      <c r="H844" s="65" t="s">
        <v>81</v>
      </c>
      <c r="I844" s="65" t="s">
        <v>3368</v>
      </c>
      <c r="J844" s="67" t="s">
        <v>83</v>
      </c>
      <c r="K844" s="49" t="s">
        <v>4048</v>
      </c>
      <c r="L844" s="68">
        <v>9941400</v>
      </c>
      <c r="M844" s="65" t="s">
        <v>85</v>
      </c>
      <c r="N844" s="66" t="s">
        <v>4077</v>
      </c>
      <c r="O844" s="66">
        <v>1044392553</v>
      </c>
      <c r="P844" s="66">
        <v>1707</v>
      </c>
      <c r="Q844" s="70">
        <v>45870</v>
      </c>
      <c r="R844" s="66">
        <v>7490134800</v>
      </c>
      <c r="S844" s="70">
        <v>45889</v>
      </c>
      <c r="T844" s="68">
        <v>9941400</v>
      </c>
      <c r="U844" s="68">
        <v>28443</v>
      </c>
      <c r="V844" s="65" t="s">
        <v>87</v>
      </c>
      <c r="W844" s="68">
        <v>1082939683</v>
      </c>
      <c r="X844" s="67" t="s">
        <v>3365</v>
      </c>
      <c r="Y844" s="70">
        <v>45888</v>
      </c>
      <c r="Z844" s="70">
        <v>45889</v>
      </c>
      <c r="AA844" s="70" t="s">
        <v>89</v>
      </c>
      <c r="AB844" s="70">
        <v>45991</v>
      </c>
      <c r="AC844" s="49">
        <f t="shared" si="65"/>
        <v>102</v>
      </c>
      <c r="AD844" s="65">
        <v>0</v>
      </c>
      <c r="AE844" s="68">
        <v>0</v>
      </c>
      <c r="AF844" s="65">
        <v>0</v>
      </c>
      <c r="AG844" s="77" t="s">
        <v>89</v>
      </c>
      <c r="AH844" s="49">
        <f t="shared" si="66"/>
        <v>0</v>
      </c>
      <c r="AI844" s="65">
        <v>0</v>
      </c>
      <c r="AJ844" s="68">
        <v>0</v>
      </c>
      <c r="AK844" s="65" t="s">
        <v>89</v>
      </c>
      <c r="AL844" s="78" t="s">
        <v>89</v>
      </c>
      <c r="AM844" s="65">
        <v>0</v>
      </c>
      <c r="AN844" s="78" t="s">
        <v>89</v>
      </c>
      <c r="AO844" s="78" t="s">
        <v>89</v>
      </c>
      <c r="AP844" s="78" t="s">
        <v>89</v>
      </c>
      <c r="AQ844" s="49">
        <f t="shared" si="67"/>
        <v>0</v>
      </c>
      <c r="AR844" s="49">
        <f>+L844+AE844-AJ844</f>
        <v>9941400</v>
      </c>
      <c r="AS844" s="65" t="s">
        <v>90</v>
      </c>
      <c r="AT844" s="68">
        <v>0</v>
      </c>
      <c r="AU844" s="65" t="s">
        <v>90</v>
      </c>
      <c r="AV844" s="68">
        <v>0</v>
      </c>
      <c r="AW844" s="75" t="s">
        <v>89</v>
      </c>
      <c r="AX844" s="224">
        <v>0</v>
      </c>
      <c r="AY844" s="79">
        <f t="shared" si="68"/>
        <v>9941400</v>
      </c>
      <c r="AZ844" s="223">
        <f t="shared" si="69"/>
        <v>0</v>
      </c>
      <c r="BA844" s="74">
        <v>0</v>
      </c>
      <c r="BB844" s="75" t="s">
        <v>89</v>
      </c>
      <c r="BC844" s="65" t="s">
        <v>108</v>
      </c>
      <c r="BD844" s="277" t="s">
        <v>4076</v>
      </c>
      <c r="BE844" s="221" t="s">
        <v>87</v>
      </c>
      <c r="BF844" s="221" t="s">
        <v>87</v>
      </c>
    </row>
    <row r="845" spans="2:58" x14ac:dyDescent="0.25">
      <c r="B845" s="221">
        <v>2025</v>
      </c>
      <c r="C845" s="221">
        <v>891780111</v>
      </c>
      <c r="D845" s="221" t="s">
        <v>78</v>
      </c>
      <c r="E845" s="49" t="s">
        <v>4075</v>
      </c>
      <c r="F845" s="65" t="s">
        <v>4074</v>
      </c>
      <c r="G845" s="65">
        <v>0</v>
      </c>
      <c r="H845" s="65" t="s">
        <v>81</v>
      </c>
      <c r="I845" s="65" t="s">
        <v>3368</v>
      </c>
      <c r="J845" s="67" t="s">
        <v>83</v>
      </c>
      <c r="K845" s="66" t="s">
        <v>4073</v>
      </c>
      <c r="L845" s="68">
        <v>3041704</v>
      </c>
      <c r="M845" s="65" t="s">
        <v>85</v>
      </c>
      <c r="N845" s="66" t="s">
        <v>4072</v>
      </c>
      <c r="O845" s="66">
        <v>1083045979</v>
      </c>
      <c r="P845" s="66">
        <v>1211</v>
      </c>
      <c r="Q845" s="70">
        <v>45807</v>
      </c>
      <c r="R845" s="66">
        <v>145102578</v>
      </c>
      <c r="S845" s="70">
        <v>45888</v>
      </c>
      <c r="T845" s="68">
        <v>3041704</v>
      </c>
      <c r="U845" s="68">
        <v>28335</v>
      </c>
      <c r="V845" s="65" t="s">
        <v>87</v>
      </c>
      <c r="W845" s="68">
        <v>79600056</v>
      </c>
      <c r="X845" s="67" t="s">
        <v>1652</v>
      </c>
      <c r="Y845" s="70">
        <v>45888</v>
      </c>
      <c r="Z845" s="70">
        <v>45888</v>
      </c>
      <c r="AA845" s="70" t="s">
        <v>89</v>
      </c>
      <c r="AB845" s="70">
        <v>45919</v>
      </c>
      <c r="AC845" s="49">
        <f t="shared" si="65"/>
        <v>31</v>
      </c>
      <c r="AD845" s="65">
        <v>0</v>
      </c>
      <c r="AE845" s="68">
        <v>0</v>
      </c>
      <c r="AF845" s="65">
        <v>0</v>
      </c>
      <c r="AG845" s="77" t="s">
        <v>89</v>
      </c>
      <c r="AH845" s="49">
        <f t="shared" si="66"/>
        <v>0</v>
      </c>
      <c r="AI845" s="65">
        <v>0</v>
      </c>
      <c r="AJ845" s="68">
        <v>0</v>
      </c>
      <c r="AK845" s="65" t="s">
        <v>89</v>
      </c>
      <c r="AL845" s="78" t="s">
        <v>89</v>
      </c>
      <c r="AM845" s="65">
        <v>0</v>
      </c>
      <c r="AN845" s="78" t="s">
        <v>89</v>
      </c>
      <c r="AO845" s="78" t="s">
        <v>89</v>
      </c>
      <c r="AP845" s="78" t="s">
        <v>89</v>
      </c>
      <c r="AQ845" s="49">
        <f t="shared" si="67"/>
        <v>0</v>
      </c>
      <c r="AR845" s="49">
        <f>+L845+AE845-AJ845</f>
        <v>3041704</v>
      </c>
      <c r="AS845" s="65" t="s">
        <v>90</v>
      </c>
      <c r="AT845" s="68">
        <v>0</v>
      </c>
      <c r="AU845" s="65" t="s">
        <v>90</v>
      </c>
      <c r="AV845" s="68">
        <v>0</v>
      </c>
      <c r="AW845" s="75" t="s">
        <v>89</v>
      </c>
      <c r="AX845" s="224">
        <v>0</v>
      </c>
      <c r="AY845" s="79">
        <f t="shared" si="68"/>
        <v>3041704</v>
      </c>
      <c r="AZ845" s="223">
        <f t="shared" si="69"/>
        <v>0</v>
      </c>
      <c r="BA845" s="74">
        <v>0</v>
      </c>
      <c r="BB845" s="75" t="s">
        <v>89</v>
      </c>
      <c r="BC845" s="65" t="s">
        <v>108</v>
      </c>
      <c r="BD845" s="400" t="s">
        <v>4071</v>
      </c>
      <c r="BE845" s="221" t="s">
        <v>87</v>
      </c>
      <c r="BF845" s="221" t="s">
        <v>87</v>
      </c>
    </row>
    <row r="846" spans="2:58" x14ac:dyDescent="0.25">
      <c r="B846" s="221">
        <v>2025</v>
      </c>
      <c r="C846" s="221">
        <v>891780111</v>
      </c>
      <c r="D846" s="221" t="s">
        <v>78</v>
      </c>
      <c r="E846" s="49" t="s">
        <v>4070</v>
      </c>
      <c r="F846" s="65" t="s">
        <v>4069</v>
      </c>
      <c r="G846" s="65">
        <v>0</v>
      </c>
      <c r="H846" s="65" t="s">
        <v>81</v>
      </c>
      <c r="I846" s="65" t="s">
        <v>3368</v>
      </c>
      <c r="J846" s="67" t="s">
        <v>83</v>
      </c>
      <c r="K846" s="66" t="s">
        <v>4068</v>
      </c>
      <c r="L846" s="68">
        <v>12000000</v>
      </c>
      <c r="M846" s="65" t="s">
        <v>85</v>
      </c>
      <c r="N846" s="66" t="s">
        <v>4067</v>
      </c>
      <c r="O846" s="66">
        <v>1082857989</v>
      </c>
      <c r="P846" s="66">
        <v>1210</v>
      </c>
      <c r="Q846" s="70">
        <v>45807</v>
      </c>
      <c r="R846" s="66">
        <v>59500000</v>
      </c>
      <c r="S846" s="70">
        <v>45888</v>
      </c>
      <c r="T846" s="68">
        <v>12000000</v>
      </c>
      <c r="U846" s="68">
        <v>28334</v>
      </c>
      <c r="V846" s="65" t="s">
        <v>87</v>
      </c>
      <c r="W846" s="68">
        <v>85155333</v>
      </c>
      <c r="X846" s="67" t="s">
        <v>3595</v>
      </c>
      <c r="Y846" s="70">
        <v>45888</v>
      </c>
      <c r="Z846" s="70">
        <v>45888</v>
      </c>
      <c r="AA846" s="70" t="s">
        <v>89</v>
      </c>
      <c r="AB846" s="70">
        <v>45960</v>
      </c>
      <c r="AC846" s="49">
        <f t="shared" si="65"/>
        <v>72</v>
      </c>
      <c r="AD846" s="65">
        <v>0</v>
      </c>
      <c r="AE846" s="68">
        <v>0</v>
      </c>
      <c r="AF846" s="65">
        <v>0</v>
      </c>
      <c r="AG846" s="77" t="s">
        <v>89</v>
      </c>
      <c r="AH846" s="49">
        <f t="shared" si="66"/>
        <v>0</v>
      </c>
      <c r="AI846" s="65">
        <v>0</v>
      </c>
      <c r="AJ846" s="68">
        <v>0</v>
      </c>
      <c r="AK846" s="65" t="s">
        <v>89</v>
      </c>
      <c r="AL846" s="78" t="s">
        <v>89</v>
      </c>
      <c r="AM846" s="65">
        <v>0</v>
      </c>
      <c r="AN846" s="78" t="s">
        <v>89</v>
      </c>
      <c r="AO846" s="78" t="s">
        <v>89</v>
      </c>
      <c r="AP846" s="78" t="s">
        <v>89</v>
      </c>
      <c r="AQ846" s="49">
        <f t="shared" si="67"/>
        <v>0</v>
      </c>
      <c r="AR846" s="49">
        <f>+L846+AE846-AJ846</f>
        <v>12000000</v>
      </c>
      <c r="AS846" s="65" t="s">
        <v>90</v>
      </c>
      <c r="AT846" s="68">
        <v>0</v>
      </c>
      <c r="AU846" s="65" t="s">
        <v>90</v>
      </c>
      <c r="AV846" s="68">
        <v>0</v>
      </c>
      <c r="AW846" s="75" t="s">
        <v>89</v>
      </c>
      <c r="AX846" s="224">
        <v>0</v>
      </c>
      <c r="AY846" s="79">
        <f t="shared" si="68"/>
        <v>12000000</v>
      </c>
      <c r="AZ846" s="223">
        <f t="shared" si="69"/>
        <v>0</v>
      </c>
      <c r="BA846" s="74">
        <v>0</v>
      </c>
      <c r="BB846" s="75" t="s">
        <v>89</v>
      </c>
      <c r="BC846" s="65" t="s">
        <v>108</v>
      </c>
      <c r="BD846" s="400" t="s">
        <v>4066</v>
      </c>
      <c r="BE846" s="221" t="s">
        <v>87</v>
      </c>
      <c r="BF846" s="221" t="s">
        <v>87</v>
      </c>
    </row>
    <row r="847" spans="2:58" x14ac:dyDescent="0.25">
      <c r="B847" s="221">
        <v>2025</v>
      </c>
      <c r="C847" s="221">
        <v>891780111</v>
      </c>
      <c r="D847" s="221" t="s">
        <v>78</v>
      </c>
      <c r="E847" s="49" t="s">
        <v>4065</v>
      </c>
      <c r="F847" s="65" t="s">
        <v>4064</v>
      </c>
      <c r="G847" s="65">
        <v>0</v>
      </c>
      <c r="H847" s="65" t="s">
        <v>81</v>
      </c>
      <c r="I847" s="65" t="s">
        <v>3368</v>
      </c>
      <c r="J847" s="67" t="s">
        <v>83</v>
      </c>
      <c r="K847" s="49" t="s">
        <v>4063</v>
      </c>
      <c r="L847" s="68">
        <v>9941400</v>
      </c>
      <c r="M847" s="65" t="s">
        <v>85</v>
      </c>
      <c r="N847" s="66" t="s">
        <v>4062</v>
      </c>
      <c r="O847" s="66">
        <v>1143433746</v>
      </c>
      <c r="P847" s="66">
        <v>1707</v>
      </c>
      <c r="Q847" s="70">
        <v>45870</v>
      </c>
      <c r="R847" s="66">
        <v>7490134800</v>
      </c>
      <c r="S847" s="70">
        <v>45889</v>
      </c>
      <c r="T847" s="68">
        <v>9941400</v>
      </c>
      <c r="U847" s="68">
        <v>28442</v>
      </c>
      <c r="V847" s="65" t="s">
        <v>87</v>
      </c>
      <c r="W847" s="68">
        <v>1082939683</v>
      </c>
      <c r="X847" s="67" t="s">
        <v>3365</v>
      </c>
      <c r="Y847" s="70">
        <v>45888</v>
      </c>
      <c r="Z847" s="70">
        <v>45889</v>
      </c>
      <c r="AA847" s="70" t="s">
        <v>89</v>
      </c>
      <c r="AB847" s="70">
        <v>45991</v>
      </c>
      <c r="AC847" s="49">
        <f t="shared" si="65"/>
        <v>102</v>
      </c>
      <c r="AD847" s="65">
        <v>0</v>
      </c>
      <c r="AE847" s="68">
        <v>0</v>
      </c>
      <c r="AF847" s="65">
        <v>0</v>
      </c>
      <c r="AG847" s="77" t="s">
        <v>89</v>
      </c>
      <c r="AH847" s="49">
        <f t="shared" si="66"/>
        <v>0</v>
      </c>
      <c r="AI847" s="65">
        <v>0</v>
      </c>
      <c r="AJ847" s="68">
        <v>0</v>
      </c>
      <c r="AK847" s="65" t="s">
        <v>89</v>
      </c>
      <c r="AL847" s="78" t="s">
        <v>89</v>
      </c>
      <c r="AM847" s="65">
        <v>0</v>
      </c>
      <c r="AN847" s="78" t="s">
        <v>89</v>
      </c>
      <c r="AO847" s="78" t="s">
        <v>89</v>
      </c>
      <c r="AP847" s="78" t="s">
        <v>89</v>
      </c>
      <c r="AQ847" s="49">
        <f t="shared" si="67"/>
        <v>0</v>
      </c>
      <c r="AR847" s="49">
        <f>+L847+AE847-AJ847</f>
        <v>9941400</v>
      </c>
      <c r="AS847" s="65" t="s">
        <v>90</v>
      </c>
      <c r="AT847" s="68">
        <v>0</v>
      </c>
      <c r="AU847" s="65" t="s">
        <v>90</v>
      </c>
      <c r="AV847" s="68">
        <v>0</v>
      </c>
      <c r="AW847" s="75" t="s">
        <v>89</v>
      </c>
      <c r="AX847" s="224">
        <v>0</v>
      </c>
      <c r="AY847" s="79">
        <f t="shared" si="68"/>
        <v>9941400</v>
      </c>
      <c r="AZ847" s="223">
        <f t="shared" si="69"/>
        <v>0</v>
      </c>
      <c r="BA847" s="74">
        <v>0</v>
      </c>
      <c r="BB847" s="75" t="s">
        <v>89</v>
      </c>
      <c r="BC847" s="65" t="s">
        <v>108</v>
      </c>
      <c r="BD847" s="277" t="s">
        <v>4061</v>
      </c>
      <c r="BE847" s="221" t="s">
        <v>87</v>
      </c>
      <c r="BF847" s="221" t="s">
        <v>87</v>
      </c>
    </row>
    <row r="848" spans="2:58" x14ac:dyDescent="0.25">
      <c r="B848" s="221">
        <v>2025</v>
      </c>
      <c r="C848" s="221">
        <v>891780111</v>
      </c>
      <c r="D848" s="221" t="s">
        <v>78</v>
      </c>
      <c r="E848" s="49" t="s">
        <v>4060</v>
      </c>
      <c r="F848" s="65" t="s">
        <v>4059</v>
      </c>
      <c r="G848" s="65">
        <v>0</v>
      </c>
      <c r="H848" s="65" t="s">
        <v>81</v>
      </c>
      <c r="I848" s="65" t="s">
        <v>3368</v>
      </c>
      <c r="J848" s="67" t="s">
        <v>83</v>
      </c>
      <c r="K848" s="66" t="s">
        <v>4058</v>
      </c>
      <c r="L848" s="68">
        <v>4600000</v>
      </c>
      <c r="M848" s="65" t="s">
        <v>85</v>
      </c>
      <c r="N848" s="66" t="s">
        <v>4057</v>
      </c>
      <c r="O848" s="66">
        <v>1083027316</v>
      </c>
      <c r="P848" s="66">
        <v>1158</v>
      </c>
      <c r="Q848" s="70">
        <v>45800</v>
      </c>
      <c r="R848" s="66">
        <v>53794260</v>
      </c>
      <c r="S848" s="70">
        <v>45891</v>
      </c>
      <c r="T848" s="68">
        <v>4600000</v>
      </c>
      <c r="U848" s="68">
        <v>28578</v>
      </c>
      <c r="V848" s="65" t="s">
        <v>87</v>
      </c>
      <c r="W848" s="68">
        <v>36559959</v>
      </c>
      <c r="X848" s="67" t="s">
        <v>4056</v>
      </c>
      <c r="Y848" s="70">
        <v>45888</v>
      </c>
      <c r="Z848" s="70">
        <v>45891</v>
      </c>
      <c r="AA848" s="70" t="s">
        <v>89</v>
      </c>
      <c r="AB848" s="70">
        <v>45900</v>
      </c>
      <c r="AC848" s="49">
        <f t="shared" si="65"/>
        <v>9</v>
      </c>
      <c r="AD848" s="65">
        <v>0</v>
      </c>
      <c r="AE848" s="68">
        <v>0</v>
      </c>
      <c r="AF848" s="65">
        <v>0</v>
      </c>
      <c r="AG848" s="77" t="s">
        <v>89</v>
      </c>
      <c r="AH848" s="49">
        <f t="shared" si="66"/>
        <v>0</v>
      </c>
      <c r="AI848" s="65">
        <v>0</v>
      </c>
      <c r="AJ848" s="68">
        <v>0</v>
      </c>
      <c r="AK848" s="65" t="s">
        <v>89</v>
      </c>
      <c r="AL848" s="78" t="s">
        <v>89</v>
      </c>
      <c r="AM848" s="65">
        <v>0</v>
      </c>
      <c r="AN848" s="78" t="s">
        <v>89</v>
      </c>
      <c r="AO848" s="78" t="s">
        <v>89</v>
      </c>
      <c r="AP848" s="78" t="s">
        <v>89</v>
      </c>
      <c r="AQ848" s="49">
        <f t="shared" si="67"/>
        <v>0</v>
      </c>
      <c r="AR848" s="49">
        <f>+L848+AE848-AJ848</f>
        <v>4600000</v>
      </c>
      <c r="AS848" s="65" t="s">
        <v>90</v>
      </c>
      <c r="AT848" s="68">
        <v>0</v>
      </c>
      <c r="AU848" s="65" t="s">
        <v>90</v>
      </c>
      <c r="AV848" s="68">
        <v>0</v>
      </c>
      <c r="AW848" s="75" t="s">
        <v>89</v>
      </c>
      <c r="AX848" s="224">
        <v>0</v>
      </c>
      <c r="AY848" s="79">
        <f t="shared" si="68"/>
        <v>4600000</v>
      </c>
      <c r="AZ848" s="223">
        <f t="shared" si="69"/>
        <v>0</v>
      </c>
      <c r="BA848" s="74">
        <v>1</v>
      </c>
      <c r="BB848" s="75" t="s">
        <v>89</v>
      </c>
      <c r="BC848" s="65" t="s">
        <v>103</v>
      </c>
      <c r="BD848" s="400" t="s">
        <v>4055</v>
      </c>
      <c r="BE848" s="221" t="s">
        <v>87</v>
      </c>
      <c r="BF848" s="221" t="s">
        <v>87</v>
      </c>
    </row>
    <row r="849" spans="2:58" x14ac:dyDescent="0.25">
      <c r="B849" s="221">
        <v>2025</v>
      </c>
      <c r="C849" s="221">
        <v>891780111</v>
      </c>
      <c r="D849" s="221" t="s">
        <v>78</v>
      </c>
      <c r="E849" s="49" t="s">
        <v>4054</v>
      </c>
      <c r="F849" s="65" t="s">
        <v>4053</v>
      </c>
      <c r="G849" s="65">
        <v>0</v>
      </c>
      <c r="H849" s="65" t="s">
        <v>81</v>
      </c>
      <c r="I849" s="65" t="s">
        <v>3368</v>
      </c>
      <c r="J849" s="67" t="s">
        <v>83</v>
      </c>
      <c r="K849" s="66" t="s">
        <v>3367</v>
      </c>
      <c r="L849" s="68">
        <v>9941400</v>
      </c>
      <c r="M849" s="65" t="s">
        <v>85</v>
      </c>
      <c r="N849" s="66" t="s">
        <v>4052</v>
      </c>
      <c r="O849" s="66">
        <v>73584742</v>
      </c>
      <c r="P849" s="66">
        <v>1707</v>
      </c>
      <c r="Q849" s="70">
        <v>45870</v>
      </c>
      <c r="R849" s="66">
        <v>7490134800</v>
      </c>
      <c r="S849" s="70">
        <v>45889</v>
      </c>
      <c r="T849" s="68">
        <v>9941400</v>
      </c>
      <c r="U849" s="68">
        <v>28451</v>
      </c>
      <c r="V849" s="65" t="s">
        <v>87</v>
      </c>
      <c r="W849" s="68">
        <v>1082939683</v>
      </c>
      <c r="X849" s="67" t="s">
        <v>3365</v>
      </c>
      <c r="Y849" s="70">
        <v>45888</v>
      </c>
      <c r="Z849" s="70">
        <v>45889</v>
      </c>
      <c r="AA849" s="70" t="s">
        <v>89</v>
      </c>
      <c r="AB849" s="70">
        <v>45991</v>
      </c>
      <c r="AC849" s="49">
        <f t="shared" si="65"/>
        <v>102</v>
      </c>
      <c r="AD849" s="65">
        <v>0</v>
      </c>
      <c r="AE849" s="68">
        <v>0</v>
      </c>
      <c r="AF849" s="65">
        <v>0</v>
      </c>
      <c r="AG849" s="77" t="s">
        <v>89</v>
      </c>
      <c r="AH849" s="49">
        <f t="shared" si="66"/>
        <v>0</v>
      </c>
      <c r="AI849" s="65">
        <v>0</v>
      </c>
      <c r="AJ849" s="68">
        <v>0</v>
      </c>
      <c r="AK849" s="65" t="s">
        <v>89</v>
      </c>
      <c r="AL849" s="78" t="s">
        <v>89</v>
      </c>
      <c r="AM849" s="65">
        <v>0</v>
      </c>
      <c r="AN849" s="78" t="s">
        <v>89</v>
      </c>
      <c r="AO849" s="78" t="s">
        <v>89</v>
      </c>
      <c r="AP849" s="78" t="s">
        <v>89</v>
      </c>
      <c r="AQ849" s="49">
        <f t="shared" si="67"/>
        <v>0</v>
      </c>
      <c r="AR849" s="49">
        <f>+L849+AE849-AJ849</f>
        <v>9941400</v>
      </c>
      <c r="AS849" s="65" t="s">
        <v>90</v>
      </c>
      <c r="AT849" s="68">
        <v>0</v>
      </c>
      <c r="AU849" s="65" t="s">
        <v>90</v>
      </c>
      <c r="AV849" s="68">
        <v>0</v>
      </c>
      <c r="AW849" s="75" t="s">
        <v>89</v>
      </c>
      <c r="AX849" s="224">
        <v>0</v>
      </c>
      <c r="AY849" s="79">
        <f t="shared" si="68"/>
        <v>9941400</v>
      </c>
      <c r="AZ849" s="223">
        <f t="shared" si="69"/>
        <v>0</v>
      </c>
      <c r="BA849" s="74">
        <v>0</v>
      </c>
      <c r="BB849" s="75" t="s">
        <v>89</v>
      </c>
      <c r="BC849" s="65" t="s">
        <v>108</v>
      </c>
      <c r="BD849" s="400" t="s">
        <v>4051</v>
      </c>
      <c r="BE849" s="221" t="s">
        <v>87</v>
      </c>
      <c r="BF849" s="221" t="s">
        <v>87</v>
      </c>
    </row>
    <row r="850" spans="2:58" x14ac:dyDescent="0.25">
      <c r="B850" s="221">
        <v>2025</v>
      </c>
      <c r="C850" s="221">
        <v>891780111</v>
      </c>
      <c r="D850" s="221" t="s">
        <v>78</v>
      </c>
      <c r="E850" s="49" t="s">
        <v>4050</v>
      </c>
      <c r="F850" s="65" t="s">
        <v>4049</v>
      </c>
      <c r="G850" s="65">
        <v>0</v>
      </c>
      <c r="H850" s="65" t="s">
        <v>81</v>
      </c>
      <c r="I850" s="65" t="s">
        <v>3368</v>
      </c>
      <c r="J850" s="67" t="s">
        <v>83</v>
      </c>
      <c r="K850" s="49" t="s">
        <v>4048</v>
      </c>
      <c r="L850" s="68">
        <v>9941400</v>
      </c>
      <c r="M850" s="65" t="s">
        <v>85</v>
      </c>
      <c r="N850" s="66" t="s">
        <v>4047</v>
      </c>
      <c r="O850" s="66">
        <v>8526340</v>
      </c>
      <c r="P850" s="66">
        <v>1707</v>
      </c>
      <c r="Q850" s="70">
        <v>45870</v>
      </c>
      <c r="R850" s="66">
        <v>7490134800</v>
      </c>
      <c r="S850" s="70">
        <v>45889</v>
      </c>
      <c r="T850" s="68">
        <v>9941400</v>
      </c>
      <c r="U850" s="68">
        <v>28450</v>
      </c>
      <c r="V850" s="65" t="s">
        <v>87</v>
      </c>
      <c r="W850" s="68">
        <v>1082939683</v>
      </c>
      <c r="X850" s="67" t="s">
        <v>3365</v>
      </c>
      <c r="Y850" s="70">
        <v>45888</v>
      </c>
      <c r="Z850" s="70">
        <v>45889</v>
      </c>
      <c r="AA850" s="70" t="s">
        <v>89</v>
      </c>
      <c r="AB850" s="70">
        <v>45991</v>
      </c>
      <c r="AC850" s="49">
        <f t="shared" si="65"/>
        <v>102</v>
      </c>
      <c r="AD850" s="65">
        <v>0</v>
      </c>
      <c r="AE850" s="68">
        <v>0</v>
      </c>
      <c r="AF850" s="65">
        <v>0</v>
      </c>
      <c r="AG850" s="77" t="s">
        <v>89</v>
      </c>
      <c r="AH850" s="49">
        <f t="shared" si="66"/>
        <v>0</v>
      </c>
      <c r="AI850" s="65">
        <v>0</v>
      </c>
      <c r="AJ850" s="68">
        <v>0</v>
      </c>
      <c r="AK850" s="65" t="s">
        <v>89</v>
      </c>
      <c r="AL850" s="78" t="s">
        <v>89</v>
      </c>
      <c r="AM850" s="65">
        <v>0</v>
      </c>
      <c r="AN850" s="78" t="s">
        <v>89</v>
      </c>
      <c r="AO850" s="78" t="s">
        <v>89</v>
      </c>
      <c r="AP850" s="78" t="s">
        <v>89</v>
      </c>
      <c r="AQ850" s="49">
        <f t="shared" si="67"/>
        <v>0</v>
      </c>
      <c r="AR850" s="49">
        <f>+L850+AE850-AJ850</f>
        <v>9941400</v>
      </c>
      <c r="AS850" s="65" t="s">
        <v>90</v>
      </c>
      <c r="AT850" s="68">
        <v>0</v>
      </c>
      <c r="AU850" s="65" t="s">
        <v>90</v>
      </c>
      <c r="AV850" s="68">
        <v>0</v>
      </c>
      <c r="AW850" s="75" t="s">
        <v>89</v>
      </c>
      <c r="AX850" s="224">
        <v>0</v>
      </c>
      <c r="AY850" s="79">
        <f t="shared" si="68"/>
        <v>9941400</v>
      </c>
      <c r="AZ850" s="223">
        <f t="shared" si="69"/>
        <v>0</v>
      </c>
      <c r="BA850" s="74">
        <v>0</v>
      </c>
      <c r="BB850" s="75" t="s">
        <v>89</v>
      </c>
      <c r="BC850" s="65" t="s">
        <v>108</v>
      </c>
      <c r="BD850" s="277" t="s">
        <v>4046</v>
      </c>
      <c r="BE850" s="221" t="s">
        <v>87</v>
      </c>
      <c r="BF850" s="221" t="s">
        <v>87</v>
      </c>
    </row>
    <row r="851" spans="2:58" x14ac:dyDescent="0.25">
      <c r="B851" s="221">
        <v>2025</v>
      </c>
      <c r="C851" s="221">
        <v>891780111</v>
      </c>
      <c r="D851" s="221" t="s">
        <v>78</v>
      </c>
      <c r="E851" s="49" t="s">
        <v>4045</v>
      </c>
      <c r="F851" s="65" t="s">
        <v>4044</v>
      </c>
      <c r="G851" s="65">
        <v>0</v>
      </c>
      <c r="H851" s="65" t="s">
        <v>81</v>
      </c>
      <c r="I851" s="65" t="s">
        <v>3368</v>
      </c>
      <c r="J851" s="67" t="s">
        <v>83</v>
      </c>
      <c r="K851" s="66" t="s">
        <v>3497</v>
      </c>
      <c r="L851" s="68">
        <v>9941400</v>
      </c>
      <c r="M851" s="65" t="s">
        <v>85</v>
      </c>
      <c r="N851" s="66" t="s">
        <v>4043</v>
      </c>
      <c r="O851" s="66">
        <v>7633806</v>
      </c>
      <c r="P851" s="66">
        <v>1707</v>
      </c>
      <c r="Q851" s="70">
        <v>45870</v>
      </c>
      <c r="R851" s="66">
        <v>7490134800</v>
      </c>
      <c r="S851" s="70">
        <v>45889</v>
      </c>
      <c r="T851" s="68">
        <v>9941400</v>
      </c>
      <c r="U851" s="68">
        <v>28449</v>
      </c>
      <c r="V851" s="65" t="s">
        <v>87</v>
      </c>
      <c r="W851" s="68">
        <v>1082939683</v>
      </c>
      <c r="X851" s="67" t="s">
        <v>3365</v>
      </c>
      <c r="Y851" s="70">
        <v>45888</v>
      </c>
      <c r="Z851" s="70">
        <v>45889</v>
      </c>
      <c r="AA851" s="70" t="s">
        <v>89</v>
      </c>
      <c r="AB851" s="70">
        <v>45991</v>
      </c>
      <c r="AC851" s="49">
        <f t="shared" si="65"/>
        <v>102</v>
      </c>
      <c r="AD851" s="65">
        <v>0</v>
      </c>
      <c r="AE851" s="68">
        <v>0</v>
      </c>
      <c r="AF851" s="65">
        <v>0</v>
      </c>
      <c r="AG851" s="77" t="s">
        <v>89</v>
      </c>
      <c r="AH851" s="49">
        <f t="shared" si="66"/>
        <v>0</v>
      </c>
      <c r="AI851" s="65">
        <v>0</v>
      </c>
      <c r="AJ851" s="68">
        <v>0</v>
      </c>
      <c r="AK851" s="65" t="s">
        <v>89</v>
      </c>
      <c r="AL851" s="78" t="s">
        <v>89</v>
      </c>
      <c r="AM851" s="65">
        <v>0</v>
      </c>
      <c r="AN851" s="78" t="s">
        <v>89</v>
      </c>
      <c r="AO851" s="78" t="s">
        <v>89</v>
      </c>
      <c r="AP851" s="78" t="s">
        <v>89</v>
      </c>
      <c r="AQ851" s="49">
        <f t="shared" si="67"/>
        <v>0</v>
      </c>
      <c r="AR851" s="49">
        <f>+L851+AE851-AJ851</f>
        <v>9941400</v>
      </c>
      <c r="AS851" s="65" t="s">
        <v>90</v>
      </c>
      <c r="AT851" s="68">
        <v>0</v>
      </c>
      <c r="AU851" s="65" t="s">
        <v>90</v>
      </c>
      <c r="AV851" s="68">
        <v>0</v>
      </c>
      <c r="AW851" s="75" t="s">
        <v>89</v>
      </c>
      <c r="AX851" s="224">
        <v>0</v>
      </c>
      <c r="AY851" s="79">
        <f t="shared" si="68"/>
        <v>9941400</v>
      </c>
      <c r="AZ851" s="223">
        <f t="shared" si="69"/>
        <v>0</v>
      </c>
      <c r="BA851" s="74">
        <v>0</v>
      </c>
      <c r="BB851" s="75" t="s">
        <v>89</v>
      </c>
      <c r="BC851" s="65" t="s">
        <v>108</v>
      </c>
      <c r="BD851" s="400" t="s">
        <v>4042</v>
      </c>
      <c r="BE851" s="221" t="s">
        <v>87</v>
      </c>
      <c r="BF851" s="221" t="s">
        <v>87</v>
      </c>
    </row>
    <row r="852" spans="2:58" x14ac:dyDescent="0.25">
      <c r="B852" s="221">
        <v>2025</v>
      </c>
      <c r="C852" s="221">
        <v>891780111</v>
      </c>
      <c r="D852" s="221" t="s">
        <v>78</v>
      </c>
      <c r="E852" s="49" t="s">
        <v>4041</v>
      </c>
      <c r="F852" s="65" t="s">
        <v>4040</v>
      </c>
      <c r="G852" s="65">
        <v>0</v>
      </c>
      <c r="H852" s="65" t="s">
        <v>81</v>
      </c>
      <c r="I852" s="65" t="s">
        <v>3368</v>
      </c>
      <c r="J852" s="67" t="s">
        <v>83</v>
      </c>
      <c r="K852" s="49" t="s">
        <v>3367</v>
      </c>
      <c r="L852" s="68">
        <v>9941400</v>
      </c>
      <c r="M852" s="65" t="s">
        <v>85</v>
      </c>
      <c r="N852" s="66" t="s">
        <v>4039</v>
      </c>
      <c r="O852" s="66">
        <v>1079914258</v>
      </c>
      <c r="P852" s="66">
        <v>1707</v>
      </c>
      <c r="Q852" s="70">
        <v>45870</v>
      </c>
      <c r="R852" s="66">
        <v>7490134800</v>
      </c>
      <c r="S852" s="70">
        <v>45889</v>
      </c>
      <c r="T852" s="68">
        <v>9941400</v>
      </c>
      <c r="U852" s="68">
        <v>28448</v>
      </c>
      <c r="V852" s="65" t="s">
        <v>87</v>
      </c>
      <c r="W852" s="68">
        <v>1082939683</v>
      </c>
      <c r="X852" s="67" t="s">
        <v>3365</v>
      </c>
      <c r="Y852" s="70">
        <v>45888</v>
      </c>
      <c r="Z852" s="70">
        <v>45889</v>
      </c>
      <c r="AA852" s="70" t="s">
        <v>89</v>
      </c>
      <c r="AB852" s="70">
        <v>45991</v>
      </c>
      <c r="AC852" s="49">
        <f t="shared" si="65"/>
        <v>102</v>
      </c>
      <c r="AD852" s="65">
        <v>0</v>
      </c>
      <c r="AE852" s="68">
        <v>0</v>
      </c>
      <c r="AF852" s="65">
        <v>0</v>
      </c>
      <c r="AG852" s="77" t="s">
        <v>89</v>
      </c>
      <c r="AH852" s="49">
        <f t="shared" si="66"/>
        <v>0</v>
      </c>
      <c r="AI852" s="65">
        <v>0</v>
      </c>
      <c r="AJ852" s="68">
        <v>0</v>
      </c>
      <c r="AK852" s="65" t="s">
        <v>89</v>
      </c>
      <c r="AL852" s="78" t="s">
        <v>89</v>
      </c>
      <c r="AM852" s="65">
        <v>0</v>
      </c>
      <c r="AN852" s="78" t="s">
        <v>89</v>
      </c>
      <c r="AO852" s="78" t="s">
        <v>89</v>
      </c>
      <c r="AP852" s="78" t="s">
        <v>89</v>
      </c>
      <c r="AQ852" s="49">
        <f t="shared" si="67"/>
        <v>0</v>
      </c>
      <c r="AR852" s="49">
        <f>+L852+AE852-AJ852</f>
        <v>9941400</v>
      </c>
      <c r="AS852" s="65" t="s">
        <v>90</v>
      </c>
      <c r="AT852" s="68">
        <v>0</v>
      </c>
      <c r="AU852" s="65" t="s">
        <v>90</v>
      </c>
      <c r="AV852" s="68">
        <v>0</v>
      </c>
      <c r="AW852" s="75" t="s">
        <v>89</v>
      </c>
      <c r="AX852" s="224">
        <v>0</v>
      </c>
      <c r="AY852" s="79">
        <f t="shared" si="68"/>
        <v>9941400</v>
      </c>
      <c r="AZ852" s="223">
        <f t="shared" si="69"/>
        <v>0</v>
      </c>
      <c r="BA852" s="74">
        <v>0</v>
      </c>
      <c r="BB852" s="75" t="s">
        <v>89</v>
      </c>
      <c r="BC852" s="65" t="s">
        <v>108</v>
      </c>
      <c r="BD852" s="277" t="s">
        <v>4038</v>
      </c>
      <c r="BE852" s="221" t="s">
        <v>87</v>
      </c>
      <c r="BF852" s="221" t="s">
        <v>87</v>
      </c>
    </row>
    <row r="853" spans="2:58" x14ac:dyDescent="0.25">
      <c r="B853" s="221">
        <v>2025</v>
      </c>
      <c r="C853" s="221">
        <v>891780111</v>
      </c>
      <c r="D853" s="221" t="s">
        <v>78</v>
      </c>
      <c r="E853" s="49" t="s">
        <v>4037</v>
      </c>
      <c r="F853" s="65" t="s">
        <v>4036</v>
      </c>
      <c r="G853" s="65">
        <v>0</v>
      </c>
      <c r="H853" s="65" t="s">
        <v>81</v>
      </c>
      <c r="I853" s="65" t="s">
        <v>3368</v>
      </c>
      <c r="J853" s="67" t="s">
        <v>83</v>
      </c>
      <c r="K853" s="49" t="s">
        <v>3367</v>
      </c>
      <c r="L853" s="68">
        <v>9941400</v>
      </c>
      <c r="M853" s="65" t="s">
        <v>85</v>
      </c>
      <c r="N853" s="66" t="s">
        <v>4035</v>
      </c>
      <c r="O853" s="66">
        <v>1128058193</v>
      </c>
      <c r="P853" s="66">
        <v>1707</v>
      </c>
      <c r="Q853" s="70">
        <v>45870</v>
      </c>
      <c r="R853" s="66">
        <v>7490134800</v>
      </c>
      <c r="S853" s="70">
        <v>45889</v>
      </c>
      <c r="T853" s="68">
        <v>9941400</v>
      </c>
      <c r="U853" s="68">
        <v>28447</v>
      </c>
      <c r="V853" s="65" t="s">
        <v>87</v>
      </c>
      <c r="W853" s="68">
        <v>1082939683</v>
      </c>
      <c r="X853" s="67" t="s">
        <v>3365</v>
      </c>
      <c r="Y853" s="70">
        <v>45888</v>
      </c>
      <c r="Z853" s="70">
        <v>45889</v>
      </c>
      <c r="AA853" s="70" t="s">
        <v>89</v>
      </c>
      <c r="AB853" s="70">
        <v>45991</v>
      </c>
      <c r="AC853" s="49">
        <f t="shared" si="65"/>
        <v>102</v>
      </c>
      <c r="AD853" s="65">
        <v>0</v>
      </c>
      <c r="AE853" s="68">
        <v>0</v>
      </c>
      <c r="AF853" s="65">
        <v>0</v>
      </c>
      <c r="AG853" s="77" t="s">
        <v>89</v>
      </c>
      <c r="AH853" s="49">
        <f t="shared" si="66"/>
        <v>0</v>
      </c>
      <c r="AI853" s="65">
        <v>0</v>
      </c>
      <c r="AJ853" s="68">
        <v>0</v>
      </c>
      <c r="AK853" s="65" t="s">
        <v>89</v>
      </c>
      <c r="AL853" s="78" t="s">
        <v>89</v>
      </c>
      <c r="AM853" s="65">
        <v>0</v>
      </c>
      <c r="AN853" s="78" t="s">
        <v>89</v>
      </c>
      <c r="AO853" s="78" t="s">
        <v>89</v>
      </c>
      <c r="AP853" s="78" t="s">
        <v>89</v>
      </c>
      <c r="AQ853" s="49">
        <f t="shared" si="67"/>
        <v>0</v>
      </c>
      <c r="AR853" s="49">
        <f>+L853+AE853-AJ853</f>
        <v>9941400</v>
      </c>
      <c r="AS853" s="65" t="s">
        <v>90</v>
      </c>
      <c r="AT853" s="68">
        <v>0</v>
      </c>
      <c r="AU853" s="65" t="s">
        <v>90</v>
      </c>
      <c r="AV853" s="68">
        <v>0</v>
      </c>
      <c r="AW853" s="75" t="s">
        <v>89</v>
      </c>
      <c r="AX853" s="224">
        <v>0</v>
      </c>
      <c r="AY853" s="79">
        <f t="shared" si="68"/>
        <v>9941400</v>
      </c>
      <c r="AZ853" s="223">
        <f t="shared" si="69"/>
        <v>0</v>
      </c>
      <c r="BA853" s="74">
        <v>0</v>
      </c>
      <c r="BB853" s="75" t="s">
        <v>89</v>
      </c>
      <c r="BC853" s="65" t="s">
        <v>108</v>
      </c>
      <c r="BD853" s="277" t="s">
        <v>4034</v>
      </c>
      <c r="BE853" s="221" t="s">
        <v>87</v>
      </c>
      <c r="BF853" s="221" t="s">
        <v>87</v>
      </c>
    </row>
    <row r="854" spans="2:58" x14ac:dyDescent="0.25">
      <c r="B854" s="221">
        <v>2025</v>
      </c>
      <c r="C854" s="221">
        <v>891780111</v>
      </c>
      <c r="D854" s="221" t="s">
        <v>78</v>
      </c>
      <c r="E854" s="49" t="s">
        <v>4033</v>
      </c>
      <c r="F854" s="65" t="s">
        <v>4032</v>
      </c>
      <c r="G854" s="65">
        <v>0</v>
      </c>
      <c r="H854" s="65" t="s">
        <v>81</v>
      </c>
      <c r="I854" s="65" t="s">
        <v>3368</v>
      </c>
      <c r="J854" s="67" t="s">
        <v>83</v>
      </c>
      <c r="K854" s="66" t="s">
        <v>4031</v>
      </c>
      <c r="L854" s="68">
        <v>9941400</v>
      </c>
      <c r="M854" s="65" t="s">
        <v>85</v>
      </c>
      <c r="N854" s="66" t="s">
        <v>4030</v>
      </c>
      <c r="O854" s="66">
        <v>1082475708</v>
      </c>
      <c r="P854" s="66">
        <v>1707</v>
      </c>
      <c r="Q854" s="70">
        <v>45870</v>
      </c>
      <c r="R854" s="66">
        <v>7490134800</v>
      </c>
      <c r="S854" s="70">
        <v>45889</v>
      </c>
      <c r="T854" s="68">
        <v>9941400</v>
      </c>
      <c r="U854" s="68">
        <v>28446</v>
      </c>
      <c r="V854" s="65" t="s">
        <v>87</v>
      </c>
      <c r="W854" s="68">
        <v>1082939683</v>
      </c>
      <c r="X854" s="67" t="s">
        <v>3365</v>
      </c>
      <c r="Y854" s="70">
        <v>45888</v>
      </c>
      <c r="Z854" s="70">
        <v>45889</v>
      </c>
      <c r="AA854" s="70" t="s">
        <v>89</v>
      </c>
      <c r="AB854" s="70">
        <v>45991</v>
      </c>
      <c r="AC854" s="49">
        <f t="shared" si="65"/>
        <v>102</v>
      </c>
      <c r="AD854" s="65">
        <v>0</v>
      </c>
      <c r="AE854" s="68">
        <v>0</v>
      </c>
      <c r="AF854" s="65">
        <v>0</v>
      </c>
      <c r="AG854" s="77" t="s">
        <v>89</v>
      </c>
      <c r="AH854" s="49">
        <f t="shared" si="66"/>
        <v>0</v>
      </c>
      <c r="AI854" s="65">
        <v>0</v>
      </c>
      <c r="AJ854" s="68">
        <v>0</v>
      </c>
      <c r="AK854" s="65" t="s">
        <v>89</v>
      </c>
      <c r="AL854" s="78" t="s">
        <v>89</v>
      </c>
      <c r="AM854" s="65">
        <v>0</v>
      </c>
      <c r="AN854" s="78" t="s">
        <v>89</v>
      </c>
      <c r="AO854" s="78" t="s">
        <v>89</v>
      </c>
      <c r="AP854" s="78" t="s">
        <v>89</v>
      </c>
      <c r="AQ854" s="49">
        <f t="shared" si="67"/>
        <v>0</v>
      </c>
      <c r="AR854" s="49">
        <f>+L854+AE854-AJ854</f>
        <v>9941400</v>
      </c>
      <c r="AS854" s="65" t="s">
        <v>90</v>
      </c>
      <c r="AT854" s="68">
        <v>0</v>
      </c>
      <c r="AU854" s="65" t="s">
        <v>90</v>
      </c>
      <c r="AV854" s="68">
        <v>0</v>
      </c>
      <c r="AW854" s="75" t="s">
        <v>89</v>
      </c>
      <c r="AX854" s="224">
        <v>0</v>
      </c>
      <c r="AY854" s="79">
        <f t="shared" si="68"/>
        <v>9941400</v>
      </c>
      <c r="AZ854" s="223">
        <f t="shared" si="69"/>
        <v>0</v>
      </c>
      <c r="BA854" s="74">
        <v>0</v>
      </c>
      <c r="BB854" s="75" t="s">
        <v>89</v>
      </c>
      <c r="BC854" s="65" t="s">
        <v>108</v>
      </c>
      <c r="BD854" s="400" t="s">
        <v>4029</v>
      </c>
      <c r="BE854" s="221" t="s">
        <v>87</v>
      </c>
      <c r="BF854" s="221" t="s">
        <v>87</v>
      </c>
    </row>
    <row r="855" spans="2:58" x14ac:dyDescent="0.25">
      <c r="B855" s="221">
        <v>2025</v>
      </c>
      <c r="C855" s="221">
        <v>891780111</v>
      </c>
      <c r="D855" s="221" t="s">
        <v>78</v>
      </c>
      <c r="E855" s="49" t="s">
        <v>4028</v>
      </c>
      <c r="F855" s="65" t="s">
        <v>4027</v>
      </c>
      <c r="G855" s="65">
        <v>0</v>
      </c>
      <c r="H855" s="65" t="s">
        <v>81</v>
      </c>
      <c r="I855" s="65" t="s">
        <v>3368</v>
      </c>
      <c r="J855" s="67" t="s">
        <v>83</v>
      </c>
      <c r="K855" s="66" t="s">
        <v>3367</v>
      </c>
      <c r="L855" s="68">
        <v>9941400</v>
      </c>
      <c r="M855" s="65" t="s">
        <v>85</v>
      </c>
      <c r="N855" s="66" t="s">
        <v>4026</v>
      </c>
      <c r="O855" s="66">
        <v>1084733437</v>
      </c>
      <c r="P855" s="66">
        <v>1707</v>
      </c>
      <c r="Q855" s="70">
        <v>45870</v>
      </c>
      <c r="R855" s="66">
        <v>7490134800</v>
      </c>
      <c r="S855" s="70">
        <v>45890</v>
      </c>
      <c r="T855" s="68">
        <v>9941400</v>
      </c>
      <c r="U855" s="68">
        <v>28550</v>
      </c>
      <c r="V855" s="65" t="s">
        <v>87</v>
      </c>
      <c r="W855" s="68">
        <v>1082939683</v>
      </c>
      <c r="X855" s="67" t="s">
        <v>3365</v>
      </c>
      <c r="Y855" s="70">
        <v>45888</v>
      </c>
      <c r="Z855" s="70">
        <v>45890</v>
      </c>
      <c r="AA855" s="70" t="s">
        <v>89</v>
      </c>
      <c r="AB855" s="70">
        <v>45991</v>
      </c>
      <c r="AC855" s="49">
        <f t="shared" si="65"/>
        <v>101</v>
      </c>
      <c r="AD855" s="65">
        <v>0</v>
      </c>
      <c r="AE855" s="68">
        <v>0</v>
      </c>
      <c r="AF855" s="65">
        <v>0</v>
      </c>
      <c r="AG855" s="77" t="s">
        <v>89</v>
      </c>
      <c r="AH855" s="49">
        <f t="shared" si="66"/>
        <v>0</v>
      </c>
      <c r="AI855" s="65">
        <v>0</v>
      </c>
      <c r="AJ855" s="68">
        <v>0</v>
      </c>
      <c r="AK855" s="65" t="s">
        <v>89</v>
      </c>
      <c r="AL855" s="78" t="s">
        <v>89</v>
      </c>
      <c r="AM855" s="65">
        <v>0</v>
      </c>
      <c r="AN855" s="78" t="s">
        <v>89</v>
      </c>
      <c r="AO855" s="78" t="s">
        <v>89</v>
      </c>
      <c r="AP855" s="78" t="s">
        <v>89</v>
      </c>
      <c r="AQ855" s="49">
        <f t="shared" si="67"/>
        <v>0</v>
      </c>
      <c r="AR855" s="49">
        <f>+L855+AE855-AJ855</f>
        <v>9941400</v>
      </c>
      <c r="AS855" s="65" t="s">
        <v>90</v>
      </c>
      <c r="AT855" s="68">
        <v>0</v>
      </c>
      <c r="AU855" s="65" t="s">
        <v>90</v>
      </c>
      <c r="AV855" s="68">
        <v>0</v>
      </c>
      <c r="AW855" s="75" t="s">
        <v>89</v>
      </c>
      <c r="AX855" s="224">
        <v>0</v>
      </c>
      <c r="AY855" s="79">
        <f t="shared" si="68"/>
        <v>9941400</v>
      </c>
      <c r="AZ855" s="223">
        <f t="shared" si="69"/>
        <v>0</v>
      </c>
      <c r="BA855" s="74">
        <v>0</v>
      </c>
      <c r="BB855" s="75" t="s">
        <v>89</v>
      </c>
      <c r="BC855" s="65" t="s">
        <v>108</v>
      </c>
      <c r="BD855" s="400" t="s">
        <v>4025</v>
      </c>
      <c r="BE855" s="221" t="s">
        <v>87</v>
      </c>
      <c r="BF855" s="221" t="s">
        <v>87</v>
      </c>
    </row>
    <row r="856" spans="2:58" x14ac:dyDescent="0.25">
      <c r="B856" s="221">
        <v>2025</v>
      </c>
      <c r="C856" s="221">
        <v>891780111</v>
      </c>
      <c r="D856" s="221" t="s">
        <v>78</v>
      </c>
      <c r="E856" s="49" t="s">
        <v>4024</v>
      </c>
      <c r="F856" s="65" t="s">
        <v>4023</v>
      </c>
      <c r="G856" s="65">
        <v>0</v>
      </c>
      <c r="H856" s="65" t="s">
        <v>81</v>
      </c>
      <c r="I856" s="65" t="s">
        <v>3368</v>
      </c>
      <c r="J856" s="67" t="s">
        <v>83</v>
      </c>
      <c r="K856" s="49" t="s">
        <v>3367</v>
      </c>
      <c r="L856" s="68">
        <v>9941400</v>
      </c>
      <c r="M856" s="65" t="s">
        <v>85</v>
      </c>
      <c r="N856" s="66" t="s">
        <v>4022</v>
      </c>
      <c r="O856" s="66">
        <v>19561053</v>
      </c>
      <c r="P856" s="66">
        <v>1707</v>
      </c>
      <c r="Q856" s="70">
        <v>45870</v>
      </c>
      <c r="R856" s="66">
        <v>7490134800</v>
      </c>
      <c r="S856" s="70">
        <v>45889</v>
      </c>
      <c r="T856" s="68">
        <v>9941400</v>
      </c>
      <c r="U856" s="68">
        <v>28445</v>
      </c>
      <c r="V856" s="65" t="s">
        <v>87</v>
      </c>
      <c r="W856" s="68">
        <v>1082939683</v>
      </c>
      <c r="X856" s="67" t="s">
        <v>3365</v>
      </c>
      <c r="Y856" s="70">
        <v>45888</v>
      </c>
      <c r="Z856" s="70">
        <v>45889</v>
      </c>
      <c r="AA856" s="70" t="s">
        <v>89</v>
      </c>
      <c r="AB856" s="70">
        <v>45991</v>
      </c>
      <c r="AC856" s="49">
        <f t="shared" si="65"/>
        <v>102</v>
      </c>
      <c r="AD856" s="65">
        <v>0</v>
      </c>
      <c r="AE856" s="68">
        <v>0</v>
      </c>
      <c r="AF856" s="65">
        <v>0</v>
      </c>
      <c r="AG856" s="77" t="s">
        <v>89</v>
      </c>
      <c r="AH856" s="49">
        <f t="shared" si="66"/>
        <v>0</v>
      </c>
      <c r="AI856" s="65">
        <v>0</v>
      </c>
      <c r="AJ856" s="68">
        <v>0</v>
      </c>
      <c r="AK856" s="65" t="s">
        <v>89</v>
      </c>
      <c r="AL856" s="78" t="s">
        <v>89</v>
      </c>
      <c r="AM856" s="65">
        <v>0</v>
      </c>
      <c r="AN856" s="78" t="s">
        <v>89</v>
      </c>
      <c r="AO856" s="78" t="s">
        <v>89</v>
      </c>
      <c r="AP856" s="78" t="s">
        <v>89</v>
      </c>
      <c r="AQ856" s="49">
        <f t="shared" si="67"/>
        <v>0</v>
      </c>
      <c r="AR856" s="49">
        <f>+L856+AE856-AJ856</f>
        <v>9941400</v>
      </c>
      <c r="AS856" s="65" t="s">
        <v>90</v>
      </c>
      <c r="AT856" s="68">
        <v>0</v>
      </c>
      <c r="AU856" s="65" t="s">
        <v>90</v>
      </c>
      <c r="AV856" s="68">
        <v>0</v>
      </c>
      <c r="AW856" s="75" t="s">
        <v>89</v>
      </c>
      <c r="AX856" s="224">
        <v>0</v>
      </c>
      <c r="AY856" s="79">
        <f t="shared" si="68"/>
        <v>9941400</v>
      </c>
      <c r="AZ856" s="223">
        <f t="shared" si="69"/>
        <v>0</v>
      </c>
      <c r="BA856" s="74">
        <v>0</v>
      </c>
      <c r="BB856" s="75" t="s">
        <v>89</v>
      </c>
      <c r="BC856" s="65" t="s">
        <v>108</v>
      </c>
      <c r="BD856" s="277" t="s">
        <v>4021</v>
      </c>
      <c r="BE856" s="221" t="s">
        <v>87</v>
      </c>
      <c r="BF856" s="221" t="s">
        <v>87</v>
      </c>
    </row>
    <row r="857" spans="2:58" x14ac:dyDescent="0.25">
      <c r="B857" s="221">
        <v>2025</v>
      </c>
      <c r="C857" s="221">
        <v>891780111</v>
      </c>
      <c r="D857" s="221" t="s">
        <v>78</v>
      </c>
      <c r="E857" s="49" t="s">
        <v>4020</v>
      </c>
      <c r="F857" s="65" t="s">
        <v>4019</v>
      </c>
      <c r="G857" s="65">
        <v>0</v>
      </c>
      <c r="H857" s="65" t="s">
        <v>81</v>
      </c>
      <c r="I857" s="65" t="s">
        <v>3368</v>
      </c>
      <c r="J857" s="67" t="s">
        <v>83</v>
      </c>
      <c r="K857" s="66" t="s">
        <v>3497</v>
      </c>
      <c r="L857" s="68">
        <v>9941400</v>
      </c>
      <c r="M857" s="65" t="s">
        <v>85</v>
      </c>
      <c r="N857" s="66" t="s">
        <v>4018</v>
      </c>
      <c r="O857" s="66">
        <v>1049930564</v>
      </c>
      <c r="P857" s="66">
        <v>1707</v>
      </c>
      <c r="Q857" s="70">
        <v>45870</v>
      </c>
      <c r="R857" s="66">
        <v>7490134800</v>
      </c>
      <c r="S857" s="70">
        <v>45889</v>
      </c>
      <c r="T857" s="68">
        <v>9941400</v>
      </c>
      <c r="U857" s="68">
        <v>28493</v>
      </c>
      <c r="V857" s="65" t="s">
        <v>87</v>
      </c>
      <c r="W857" s="68">
        <v>1082939683</v>
      </c>
      <c r="X857" s="67" t="s">
        <v>3365</v>
      </c>
      <c r="Y857" s="70">
        <v>45888</v>
      </c>
      <c r="Z857" s="70">
        <v>45889</v>
      </c>
      <c r="AA857" s="70" t="s">
        <v>89</v>
      </c>
      <c r="AB857" s="70">
        <v>45991</v>
      </c>
      <c r="AC857" s="49">
        <f t="shared" si="65"/>
        <v>102</v>
      </c>
      <c r="AD857" s="65">
        <v>0</v>
      </c>
      <c r="AE857" s="68">
        <v>0</v>
      </c>
      <c r="AF857" s="65">
        <v>0</v>
      </c>
      <c r="AG857" s="77" t="s">
        <v>89</v>
      </c>
      <c r="AH857" s="49">
        <f t="shared" si="66"/>
        <v>0</v>
      </c>
      <c r="AI857" s="65">
        <v>0</v>
      </c>
      <c r="AJ857" s="68">
        <v>0</v>
      </c>
      <c r="AK857" s="65" t="s">
        <v>89</v>
      </c>
      <c r="AL857" s="78" t="s">
        <v>89</v>
      </c>
      <c r="AM857" s="65">
        <v>0</v>
      </c>
      <c r="AN857" s="78" t="s">
        <v>89</v>
      </c>
      <c r="AO857" s="78" t="s">
        <v>89</v>
      </c>
      <c r="AP857" s="78" t="s">
        <v>89</v>
      </c>
      <c r="AQ857" s="49">
        <f t="shared" si="67"/>
        <v>0</v>
      </c>
      <c r="AR857" s="49">
        <f>+L857+AE857-AJ857</f>
        <v>9941400</v>
      </c>
      <c r="AS857" s="65" t="s">
        <v>90</v>
      </c>
      <c r="AT857" s="68">
        <v>0</v>
      </c>
      <c r="AU857" s="65" t="s">
        <v>90</v>
      </c>
      <c r="AV857" s="68">
        <v>0</v>
      </c>
      <c r="AW857" s="75" t="s">
        <v>89</v>
      </c>
      <c r="AX857" s="224">
        <v>0</v>
      </c>
      <c r="AY857" s="79">
        <f t="shared" si="68"/>
        <v>9941400</v>
      </c>
      <c r="AZ857" s="223">
        <f t="shared" si="69"/>
        <v>0</v>
      </c>
      <c r="BA857" s="74">
        <v>0</v>
      </c>
      <c r="BB857" s="75" t="s">
        <v>89</v>
      </c>
      <c r="BC857" s="65" t="s">
        <v>108</v>
      </c>
      <c r="BD857" s="400" t="s">
        <v>4017</v>
      </c>
      <c r="BE857" s="221" t="s">
        <v>87</v>
      </c>
      <c r="BF857" s="221" t="s">
        <v>87</v>
      </c>
    </row>
    <row r="858" spans="2:58" x14ac:dyDescent="0.25">
      <c r="B858" s="221">
        <v>2025</v>
      </c>
      <c r="C858" s="221">
        <v>891780111</v>
      </c>
      <c r="D858" s="221" t="s">
        <v>78</v>
      </c>
      <c r="E858" s="49" t="s">
        <v>4016</v>
      </c>
      <c r="F858" s="65" t="s">
        <v>4015</v>
      </c>
      <c r="G858" s="65">
        <v>0</v>
      </c>
      <c r="H858" s="65" t="s">
        <v>81</v>
      </c>
      <c r="I858" s="65" t="s">
        <v>3368</v>
      </c>
      <c r="J858" s="67" t="s">
        <v>83</v>
      </c>
      <c r="K858" s="49" t="s">
        <v>3367</v>
      </c>
      <c r="L858" s="68">
        <v>9941400</v>
      </c>
      <c r="M858" s="65" t="s">
        <v>85</v>
      </c>
      <c r="N858" s="66" t="s">
        <v>4014</v>
      </c>
      <c r="O858" s="66">
        <v>1081913847</v>
      </c>
      <c r="P858" s="66">
        <v>1707</v>
      </c>
      <c r="Q858" s="70">
        <v>45870</v>
      </c>
      <c r="R858" s="66">
        <v>7490134800</v>
      </c>
      <c r="S858" s="70">
        <v>45889</v>
      </c>
      <c r="T858" s="68">
        <v>9941400</v>
      </c>
      <c r="U858" s="68">
        <v>28441</v>
      </c>
      <c r="V858" s="65" t="s">
        <v>87</v>
      </c>
      <c r="W858" s="68">
        <v>1082939683</v>
      </c>
      <c r="X858" s="67" t="s">
        <v>3365</v>
      </c>
      <c r="Y858" s="70">
        <v>45888</v>
      </c>
      <c r="Z858" s="70">
        <v>45889</v>
      </c>
      <c r="AA858" s="70" t="s">
        <v>89</v>
      </c>
      <c r="AB858" s="70">
        <v>45991</v>
      </c>
      <c r="AC858" s="49">
        <f t="shared" si="65"/>
        <v>102</v>
      </c>
      <c r="AD858" s="65">
        <v>0</v>
      </c>
      <c r="AE858" s="68">
        <v>0</v>
      </c>
      <c r="AF858" s="65">
        <v>0</v>
      </c>
      <c r="AG858" s="77" t="s">
        <v>89</v>
      </c>
      <c r="AH858" s="49">
        <f t="shared" si="66"/>
        <v>0</v>
      </c>
      <c r="AI858" s="65">
        <v>0</v>
      </c>
      <c r="AJ858" s="68">
        <v>0</v>
      </c>
      <c r="AK858" s="65" t="s">
        <v>89</v>
      </c>
      <c r="AL858" s="78" t="s">
        <v>89</v>
      </c>
      <c r="AM858" s="65">
        <v>0</v>
      </c>
      <c r="AN858" s="78" t="s">
        <v>89</v>
      </c>
      <c r="AO858" s="78" t="s">
        <v>89</v>
      </c>
      <c r="AP858" s="78" t="s">
        <v>89</v>
      </c>
      <c r="AQ858" s="49">
        <f t="shared" si="67"/>
        <v>0</v>
      </c>
      <c r="AR858" s="49">
        <f>+L858+AE858-AJ858</f>
        <v>9941400</v>
      </c>
      <c r="AS858" s="65" t="s">
        <v>90</v>
      </c>
      <c r="AT858" s="68">
        <v>0</v>
      </c>
      <c r="AU858" s="65" t="s">
        <v>90</v>
      </c>
      <c r="AV858" s="68">
        <v>0</v>
      </c>
      <c r="AW858" s="75" t="s">
        <v>89</v>
      </c>
      <c r="AX858" s="224">
        <v>0</v>
      </c>
      <c r="AY858" s="79">
        <f t="shared" si="68"/>
        <v>9941400</v>
      </c>
      <c r="AZ858" s="223">
        <f t="shared" si="69"/>
        <v>0</v>
      </c>
      <c r="BA858" s="74">
        <v>0</v>
      </c>
      <c r="BB858" s="75" t="s">
        <v>89</v>
      </c>
      <c r="BC858" s="65" t="s">
        <v>108</v>
      </c>
      <c r="BD858" s="277" t="s">
        <v>4013</v>
      </c>
      <c r="BE858" s="221" t="s">
        <v>87</v>
      </c>
      <c r="BF858" s="221" t="s">
        <v>87</v>
      </c>
    </row>
    <row r="859" spans="2:58" x14ac:dyDescent="0.25">
      <c r="B859" s="221">
        <v>2025</v>
      </c>
      <c r="C859" s="221">
        <v>891780111</v>
      </c>
      <c r="D859" s="221" t="s">
        <v>78</v>
      </c>
      <c r="E859" s="49" t="s">
        <v>4012</v>
      </c>
      <c r="F859" s="65" t="s">
        <v>4011</v>
      </c>
      <c r="G859" s="65">
        <v>0</v>
      </c>
      <c r="H859" s="65" t="s">
        <v>81</v>
      </c>
      <c r="I859" s="65" t="s">
        <v>3368</v>
      </c>
      <c r="J859" s="67" t="s">
        <v>83</v>
      </c>
      <c r="K859" s="66" t="s">
        <v>3367</v>
      </c>
      <c r="L859" s="68">
        <v>9941400</v>
      </c>
      <c r="M859" s="65" t="s">
        <v>85</v>
      </c>
      <c r="N859" s="66" t="s">
        <v>4010</v>
      </c>
      <c r="O859" s="66">
        <v>12603359</v>
      </c>
      <c r="P859" s="66">
        <v>1707</v>
      </c>
      <c r="Q859" s="70">
        <v>45870</v>
      </c>
      <c r="R859" s="66">
        <v>7490134800</v>
      </c>
      <c r="S859" s="70">
        <v>45889</v>
      </c>
      <c r="T859" s="68">
        <v>9941400</v>
      </c>
      <c r="U859" s="68">
        <v>28440</v>
      </c>
      <c r="V859" s="65" t="s">
        <v>87</v>
      </c>
      <c r="W859" s="68">
        <v>1082939683</v>
      </c>
      <c r="X859" s="67" t="s">
        <v>3365</v>
      </c>
      <c r="Y859" s="70">
        <v>45888</v>
      </c>
      <c r="Z859" s="70">
        <v>45889</v>
      </c>
      <c r="AA859" s="70" t="s">
        <v>89</v>
      </c>
      <c r="AB859" s="70">
        <v>45991</v>
      </c>
      <c r="AC859" s="49">
        <f t="shared" si="65"/>
        <v>102</v>
      </c>
      <c r="AD859" s="65">
        <v>0</v>
      </c>
      <c r="AE859" s="68">
        <v>0</v>
      </c>
      <c r="AF859" s="65">
        <v>0</v>
      </c>
      <c r="AG859" s="77" t="s">
        <v>89</v>
      </c>
      <c r="AH859" s="49">
        <f t="shared" si="66"/>
        <v>0</v>
      </c>
      <c r="AI859" s="65">
        <v>0</v>
      </c>
      <c r="AJ859" s="68">
        <v>0</v>
      </c>
      <c r="AK859" s="65" t="s">
        <v>89</v>
      </c>
      <c r="AL859" s="78" t="s">
        <v>89</v>
      </c>
      <c r="AM859" s="65">
        <v>0</v>
      </c>
      <c r="AN859" s="78" t="s">
        <v>89</v>
      </c>
      <c r="AO859" s="78" t="s">
        <v>89</v>
      </c>
      <c r="AP859" s="78" t="s">
        <v>89</v>
      </c>
      <c r="AQ859" s="49">
        <f t="shared" si="67"/>
        <v>0</v>
      </c>
      <c r="AR859" s="49">
        <f>+L859+AE859-AJ859</f>
        <v>9941400</v>
      </c>
      <c r="AS859" s="65" t="s">
        <v>90</v>
      </c>
      <c r="AT859" s="68">
        <v>0</v>
      </c>
      <c r="AU859" s="65" t="s">
        <v>90</v>
      </c>
      <c r="AV859" s="68">
        <v>0</v>
      </c>
      <c r="AW859" s="75" t="s">
        <v>89</v>
      </c>
      <c r="AX859" s="224">
        <v>0</v>
      </c>
      <c r="AY859" s="79">
        <f t="shared" si="68"/>
        <v>9941400</v>
      </c>
      <c r="AZ859" s="223">
        <f t="shared" si="69"/>
        <v>0</v>
      </c>
      <c r="BA859" s="74">
        <v>0</v>
      </c>
      <c r="BB859" s="75" t="s">
        <v>89</v>
      </c>
      <c r="BC859" s="65" t="s">
        <v>108</v>
      </c>
      <c r="BD859" s="400" t="s">
        <v>4009</v>
      </c>
      <c r="BE859" s="221" t="s">
        <v>87</v>
      </c>
      <c r="BF859" s="221" t="s">
        <v>87</v>
      </c>
    </row>
    <row r="860" spans="2:58" x14ac:dyDescent="0.25">
      <c r="B860" s="221">
        <v>2025</v>
      </c>
      <c r="C860" s="221">
        <v>891780111</v>
      </c>
      <c r="D860" s="221" t="s">
        <v>78</v>
      </c>
      <c r="E860" s="49" t="s">
        <v>4008</v>
      </c>
      <c r="F860" s="65" t="s">
        <v>4007</v>
      </c>
      <c r="G860" s="65">
        <v>0</v>
      </c>
      <c r="H860" s="65" t="s">
        <v>81</v>
      </c>
      <c r="I860" s="65" t="s">
        <v>3368</v>
      </c>
      <c r="J860" s="67" t="s">
        <v>83</v>
      </c>
      <c r="K860" s="49" t="s">
        <v>3462</v>
      </c>
      <c r="L860" s="68">
        <v>9941400</v>
      </c>
      <c r="M860" s="65" t="s">
        <v>85</v>
      </c>
      <c r="N860" s="66" t="s">
        <v>4006</v>
      </c>
      <c r="O860" s="66">
        <v>1104013054</v>
      </c>
      <c r="P860" s="66">
        <v>1707</v>
      </c>
      <c r="Q860" s="70">
        <v>45870</v>
      </c>
      <c r="R860" s="66">
        <v>7490134800</v>
      </c>
      <c r="S860" s="70">
        <v>45889</v>
      </c>
      <c r="T860" s="68">
        <v>9941400</v>
      </c>
      <c r="U860" s="68">
        <v>28466</v>
      </c>
      <c r="V860" s="65" t="s">
        <v>87</v>
      </c>
      <c r="W860" s="68">
        <v>1082939683</v>
      </c>
      <c r="X860" s="67" t="s">
        <v>3365</v>
      </c>
      <c r="Y860" s="70">
        <v>45888</v>
      </c>
      <c r="Z860" s="70">
        <v>45889</v>
      </c>
      <c r="AA860" s="70" t="s">
        <v>89</v>
      </c>
      <c r="AB860" s="70">
        <v>45991</v>
      </c>
      <c r="AC860" s="49">
        <f t="shared" si="65"/>
        <v>102</v>
      </c>
      <c r="AD860" s="65">
        <v>0</v>
      </c>
      <c r="AE860" s="68">
        <v>0</v>
      </c>
      <c r="AF860" s="65">
        <v>0</v>
      </c>
      <c r="AG860" s="77" t="s">
        <v>89</v>
      </c>
      <c r="AH860" s="49">
        <f t="shared" si="66"/>
        <v>0</v>
      </c>
      <c r="AI860" s="65">
        <v>0</v>
      </c>
      <c r="AJ860" s="68">
        <v>0</v>
      </c>
      <c r="AK860" s="65" t="s">
        <v>89</v>
      </c>
      <c r="AL860" s="78" t="s">
        <v>89</v>
      </c>
      <c r="AM860" s="65">
        <v>0</v>
      </c>
      <c r="AN860" s="78" t="s">
        <v>89</v>
      </c>
      <c r="AO860" s="78" t="s">
        <v>89</v>
      </c>
      <c r="AP860" s="78" t="s">
        <v>89</v>
      </c>
      <c r="AQ860" s="49">
        <f t="shared" si="67"/>
        <v>0</v>
      </c>
      <c r="AR860" s="49">
        <f>+L860+AE860-AJ860</f>
        <v>9941400</v>
      </c>
      <c r="AS860" s="65" t="s">
        <v>90</v>
      </c>
      <c r="AT860" s="68">
        <v>0</v>
      </c>
      <c r="AU860" s="65" t="s">
        <v>90</v>
      </c>
      <c r="AV860" s="68">
        <v>0</v>
      </c>
      <c r="AW860" s="75" t="s">
        <v>89</v>
      </c>
      <c r="AX860" s="224">
        <v>0</v>
      </c>
      <c r="AY860" s="79">
        <f t="shared" si="68"/>
        <v>9941400</v>
      </c>
      <c r="AZ860" s="223">
        <f t="shared" si="69"/>
        <v>0</v>
      </c>
      <c r="BA860" s="74">
        <v>0</v>
      </c>
      <c r="BB860" s="75" t="s">
        <v>89</v>
      </c>
      <c r="BC860" s="65" t="s">
        <v>108</v>
      </c>
      <c r="BD860" s="277" t="s">
        <v>4005</v>
      </c>
      <c r="BE860" s="221" t="s">
        <v>87</v>
      </c>
      <c r="BF860" s="221" t="s">
        <v>87</v>
      </c>
    </row>
    <row r="861" spans="2:58" x14ac:dyDescent="0.25">
      <c r="B861" s="221">
        <v>2025</v>
      </c>
      <c r="C861" s="221">
        <v>891780111</v>
      </c>
      <c r="D861" s="221" t="s">
        <v>78</v>
      </c>
      <c r="E861" s="49" t="s">
        <v>4004</v>
      </c>
      <c r="F861" s="65" t="s">
        <v>4003</v>
      </c>
      <c r="G861" s="65">
        <v>0</v>
      </c>
      <c r="H861" s="65" t="s">
        <v>81</v>
      </c>
      <c r="I861" s="65" t="s">
        <v>3368</v>
      </c>
      <c r="J861" s="67" t="s">
        <v>83</v>
      </c>
      <c r="K861" s="66" t="s">
        <v>3497</v>
      </c>
      <c r="L861" s="68">
        <v>9941400</v>
      </c>
      <c r="M861" s="65" t="s">
        <v>85</v>
      </c>
      <c r="N861" s="66" t="s">
        <v>4002</v>
      </c>
      <c r="O861" s="66">
        <v>1082406264</v>
      </c>
      <c r="P861" s="66">
        <v>1707</v>
      </c>
      <c r="Q861" s="70">
        <v>45870</v>
      </c>
      <c r="R861" s="66">
        <v>7490134800</v>
      </c>
      <c r="S861" s="70">
        <v>45889</v>
      </c>
      <c r="T861" s="68">
        <v>9941400</v>
      </c>
      <c r="U861" s="68">
        <v>28492</v>
      </c>
      <c r="V861" s="65" t="s">
        <v>87</v>
      </c>
      <c r="W861" s="68">
        <v>1082939683</v>
      </c>
      <c r="X861" s="67" t="s">
        <v>3365</v>
      </c>
      <c r="Y861" s="70">
        <v>45888</v>
      </c>
      <c r="Z861" s="70">
        <v>45889</v>
      </c>
      <c r="AA861" s="70" t="s">
        <v>89</v>
      </c>
      <c r="AB861" s="70">
        <v>45991</v>
      </c>
      <c r="AC861" s="49">
        <f t="shared" si="65"/>
        <v>102</v>
      </c>
      <c r="AD861" s="65">
        <v>0</v>
      </c>
      <c r="AE861" s="68">
        <v>0</v>
      </c>
      <c r="AF861" s="65">
        <v>0</v>
      </c>
      <c r="AG861" s="77" t="s">
        <v>89</v>
      </c>
      <c r="AH861" s="49">
        <f t="shared" si="66"/>
        <v>0</v>
      </c>
      <c r="AI861" s="65">
        <v>0</v>
      </c>
      <c r="AJ861" s="68">
        <v>0</v>
      </c>
      <c r="AK861" s="65" t="s">
        <v>89</v>
      </c>
      <c r="AL861" s="78" t="s">
        <v>89</v>
      </c>
      <c r="AM861" s="65">
        <v>0</v>
      </c>
      <c r="AN861" s="78" t="s">
        <v>89</v>
      </c>
      <c r="AO861" s="78" t="s">
        <v>89</v>
      </c>
      <c r="AP861" s="78" t="s">
        <v>89</v>
      </c>
      <c r="AQ861" s="49">
        <f t="shared" si="67"/>
        <v>0</v>
      </c>
      <c r="AR861" s="49">
        <f>+L861+AE861-AJ861</f>
        <v>9941400</v>
      </c>
      <c r="AS861" s="65" t="s">
        <v>90</v>
      </c>
      <c r="AT861" s="68">
        <v>0</v>
      </c>
      <c r="AU861" s="65" t="s">
        <v>90</v>
      </c>
      <c r="AV861" s="68">
        <v>0</v>
      </c>
      <c r="AW861" s="75" t="s">
        <v>89</v>
      </c>
      <c r="AX861" s="224">
        <v>0</v>
      </c>
      <c r="AY861" s="79">
        <f t="shared" si="68"/>
        <v>9941400</v>
      </c>
      <c r="AZ861" s="223">
        <f t="shared" si="69"/>
        <v>0</v>
      </c>
      <c r="BA861" s="74">
        <v>0</v>
      </c>
      <c r="BB861" s="75" t="s">
        <v>89</v>
      </c>
      <c r="BC861" s="65" t="s">
        <v>108</v>
      </c>
      <c r="BD861" s="400" t="s">
        <v>4001</v>
      </c>
      <c r="BE861" s="221" t="s">
        <v>87</v>
      </c>
      <c r="BF861" s="221" t="s">
        <v>87</v>
      </c>
    </row>
    <row r="862" spans="2:58" x14ac:dyDescent="0.25">
      <c r="B862" s="221">
        <v>2025</v>
      </c>
      <c r="C862" s="221">
        <v>891780111</v>
      </c>
      <c r="D862" s="221" t="s">
        <v>78</v>
      </c>
      <c r="E862" s="49" t="s">
        <v>4000</v>
      </c>
      <c r="F862" s="65" t="s">
        <v>3999</v>
      </c>
      <c r="G862" s="65">
        <v>0</v>
      </c>
      <c r="H862" s="65" t="s">
        <v>81</v>
      </c>
      <c r="I862" s="65" t="s">
        <v>3368</v>
      </c>
      <c r="J862" s="67" t="s">
        <v>83</v>
      </c>
      <c r="K862" s="49" t="s">
        <v>3467</v>
      </c>
      <c r="L862" s="68">
        <v>9941400</v>
      </c>
      <c r="M862" s="65" t="s">
        <v>85</v>
      </c>
      <c r="N862" s="66" t="s">
        <v>3998</v>
      </c>
      <c r="O862" s="66">
        <v>1045682838</v>
      </c>
      <c r="P862" s="66">
        <v>1707</v>
      </c>
      <c r="Q862" s="70">
        <v>45870</v>
      </c>
      <c r="R862" s="66">
        <v>7490134800</v>
      </c>
      <c r="S862" s="70">
        <v>45889</v>
      </c>
      <c r="T862" s="68">
        <v>9941400</v>
      </c>
      <c r="U862" s="68">
        <v>28465</v>
      </c>
      <c r="V862" s="65" t="s">
        <v>87</v>
      </c>
      <c r="W862" s="68">
        <v>1082939683</v>
      </c>
      <c r="X862" s="67" t="s">
        <v>3365</v>
      </c>
      <c r="Y862" s="70">
        <v>45888</v>
      </c>
      <c r="Z862" s="70">
        <v>45889</v>
      </c>
      <c r="AA862" s="70" t="s">
        <v>89</v>
      </c>
      <c r="AB862" s="70">
        <v>45991</v>
      </c>
      <c r="AC862" s="49">
        <f t="shared" si="65"/>
        <v>102</v>
      </c>
      <c r="AD862" s="65">
        <v>0</v>
      </c>
      <c r="AE862" s="68">
        <v>0</v>
      </c>
      <c r="AF862" s="65">
        <v>0</v>
      </c>
      <c r="AG862" s="77" t="s">
        <v>89</v>
      </c>
      <c r="AH862" s="49">
        <f t="shared" si="66"/>
        <v>0</v>
      </c>
      <c r="AI862" s="65">
        <v>0</v>
      </c>
      <c r="AJ862" s="68">
        <v>0</v>
      </c>
      <c r="AK862" s="65" t="s">
        <v>89</v>
      </c>
      <c r="AL862" s="78" t="s">
        <v>89</v>
      </c>
      <c r="AM862" s="65">
        <v>0</v>
      </c>
      <c r="AN862" s="78" t="s">
        <v>89</v>
      </c>
      <c r="AO862" s="78" t="s">
        <v>89</v>
      </c>
      <c r="AP862" s="78" t="s">
        <v>89</v>
      </c>
      <c r="AQ862" s="49">
        <f t="shared" si="67"/>
        <v>0</v>
      </c>
      <c r="AR862" s="49">
        <f>+L862+AE862-AJ862</f>
        <v>9941400</v>
      </c>
      <c r="AS862" s="65" t="s">
        <v>90</v>
      </c>
      <c r="AT862" s="68">
        <v>0</v>
      </c>
      <c r="AU862" s="65" t="s">
        <v>90</v>
      </c>
      <c r="AV862" s="68">
        <v>0</v>
      </c>
      <c r="AW862" s="75" t="s">
        <v>89</v>
      </c>
      <c r="AX862" s="224">
        <v>0</v>
      </c>
      <c r="AY862" s="79">
        <f t="shared" si="68"/>
        <v>9941400</v>
      </c>
      <c r="AZ862" s="223">
        <f t="shared" si="69"/>
        <v>0</v>
      </c>
      <c r="BA862" s="74">
        <v>0</v>
      </c>
      <c r="BB862" s="75" t="s">
        <v>89</v>
      </c>
      <c r="BC862" s="65" t="s">
        <v>108</v>
      </c>
      <c r="BD862" s="277" t="s">
        <v>3997</v>
      </c>
      <c r="BE862" s="221" t="s">
        <v>87</v>
      </c>
      <c r="BF862" s="221" t="s">
        <v>87</v>
      </c>
    </row>
    <row r="863" spans="2:58" x14ac:dyDescent="0.25">
      <c r="B863" s="221">
        <v>2025</v>
      </c>
      <c r="C863" s="221">
        <v>891780111</v>
      </c>
      <c r="D863" s="221" t="s">
        <v>78</v>
      </c>
      <c r="E863" s="49" t="s">
        <v>3996</v>
      </c>
      <c r="F863" s="65" t="s">
        <v>3995</v>
      </c>
      <c r="G863" s="65">
        <v>0</v>
      </c>
      <c r="H863" s="65" t="s">
        <v>81</v>
      </c>
      <c r="I863" s="65" t="s">
        <v>3368</v>
      </c>
      <c r="J863" s="67" t="s">
        <v>83</v>
      </c>
      <c r="K863" s="66" t="s">
        <v>3367</v>
      </c>
      <c r="L863" s="68">
        <v>9941400</v>
      </c>
      <c r="M863" s="65" t="s">
        <v>85</v>
      </c>
      <c r="N863" s="66" t="s">
        <v>3994</v>
      </c>
      <c r="O863" s="66">
        <v>1081821312</v>
      </c>
      <c r="P863" s="66">
        <v>1707</v>
      </c>
      <c r="Q863" s="70">
        <v>45870</v>
      </c>
      <c r="R863" s="66">
        <v>7490134800</v>
      </c>
      <c r="S863" s="70">
        <v>45889</v>
      </c>
      <c r="T863" s="68">
        <v>9941400</v>
      </c>
      <c r="U863" s="68">
        <v>28490</v>
      </c>
      <c r="V863" s="65" t="s">
        <v>87</v>
      </c>
      <c r="W863" s="68">
        <v>1082939683</v>
      </c>
      <c r="X863" s="67" t="s">
        <v>3365</v>
      </c>
      <c r="Y863" s="70">
        <v>45888</v>
      </c>
      <c r="Z863" s="70">
        <v>45889</v>
      </c>
      <c r="AA863" s="70" t="s">
        <v>89</v>
      </c>
      <c r="AB863" s="70">
        <v>45991</v>
      </c>
      <c r="AC863" s="49">
        <f t="shared" si="65"/>
        <v>102</v>
      </c>
      <c r="AD863" s="65">
        <v>0</v>
      </c>
      <c r="AE863" s="68">
        <v>0</v>
      </c>
      <c r="AF863" s="65">
        <v>0</v>
      </c>
      <c r="AG863" s="77" t="s">
        <v>89</v>
      </c>
      <c r="AH863" s="49">
        <f t="shared" si="66"/>
        <v>0</v>
      </c>
      <c r="AI863" s="65">
        <v>0</v>
      </c>
      <c r="AJ863" s="68">
        <v>0</v>
      </c>
      <c r="AK863" s="65" t="s">
        <v>89</v>
      </c>
      <c r="AL863" s="78" t="s">
        <v>89</v>
      </c>
      <c r="AM863" s="65">
        <v>0</v>
      </c>
      <c r="AN863" s="78" t="s">
        <v>89</v>
      </c>
      <c r="AO863" s="78" t="s">
        <v>89</v>
      </c>
      <c r="AP863" s="78" t="s">
        <v>89</v>
      </c>
      <c r="AQ863" s="49">
        <f t="shared" si="67"/>
        <v>0</v>
      </c>
      <c r="AR863" s="49">
        <f>+L863+AE863-AJ863</f>
        <v>9941400</v>
      </c>
      <c r="AS863" s="65" t="s">
        <v>90</v>
      </c>
      <c r="AT863" s="68">
        <v>0</v>
      </c>
      <c r="AU863" s="65" t="s">
        <v>90</v>
      </c>
      <c r="AV863" s="68">
        <v>0</v>
      </c>
      <c r="AW863" s="75" t="s">
        <v>89</v>
      </c>
      <c r="AX863" s="224">
        <v>0</v>
      </c>
      <c r="AY863" s="79">
        <f t="shared" si="68"/>
        <v>9941400</v>
      </c>
      <c r="AZ863" s="223">
        <f t="shared" si="69"/>
        <v>0</v>
      </c>
      <c r="BA863" s="74">
        <v>0</v>
      </c>
      <c r="BB863" s="75" t="s">
        <v>89</v>
      </c>
      <c r="BC863" s="65" t="s">
        <v>108</v>
      </c>
      <c r="BD863" s="400" t="s">
        <v>3993</v>
      </c>
      <c r="BE863" s="221" t="s">
        <v>87</v>
      </c>
      <c r="BF863" s="221" t="s">
        <v>87</v>
      </c>
    </row>
    <row r="864" spans="2:58" x14ac:dyDescent="0.25">
      <c r="B864" s="221">
        <v>2025</v>
      </c>
      <c r="C864" s="221">
        <v>891780111</v>
      </c>
      <c r="D864" s="221" t="s">
        <v>78</v>
      </c>
      <c r="E864" s="49" t="s">
        <v>3992</v>
      </c>
      <c r="F864" s="65" t="s">
        <v>3991</v>
      </c>
      <c r="G864" s="65">
        <v>0</v>
      </c>
      <c r="H864" s="65" t="s">
        <v>81</v>
      </c>
      <c r="I864" s="65" t="s">
        <v>3368</v>
      </c>
      <c r="J864" s="67" t="s">
        <v>83</v>
      </c>
      <c r="K864" s="49" t="s">
        <v>3602</v>
      </c>
      <c r="L864" s="68">
        <v>9941400</v>
      </c>
      <c r="M864" s="65" t="s">
        <v>85</v>
      </c>
      <c r="N864" s="66" t="s">
        <v>3990</v>
      </c>
      <c r="O864" s="66">
        <v>1043849321</v>
      </c>
      <c r="P864" s="66">
        <v>1707</v>
      </c>
      <c r="Q864" s="70">
        <v>45870</v>
      </c>
      <c r="R864" s="66">
        <v>7490134800</v>
      </c>
      <c r="S864" s="70">
        <v>45889</v>
      </c>
      <c r="T864" s="68">
        <v>9941400</v>
      </c>
      <c r="U864" s="68">
        <v>28491</v>
      </c>
      <c r="V864" s="65" t="s">
        <v>87</v>
      </c>
      <c r="W864" s="68">
        <v>1082939683</v>
      </c>
      <c r="X864" s="67" t="s">
        <v>3365</v>
      </c>
      <c r="Y864" s="70">
        <v>45888</v>
      </c>
      <c r="Z864" s="70">
        <v>45889</v>
      </c>
      <c r="AA864" s="70" t="s">
        <v>89</v>
      </c>
      <c r="AB864" s="70">
        <v>45991</v>
      </c>
      <c r="AC864" s="49">
        <f t="shared" si="65"/>
        <v>102</v>
      </c>
      <c r="AD864" s="65">
        <v>0</v>
      </c>
      <c r="AE864" s="68">
        <v>0</v>
      </c>
      <c r="AF864" s="65">
        <v>0</v>
      </c>
      <c r="AG864" s="77" t="s">
        <v>89</v>
      </c>
      <c r="AH864" s="49">
        <f t="shared" si="66"/>
        <v>0</v>
      </c>
      <c r="AI864" s="65">
        <v>0</v>
      </c>
      <c r="AJ864" s="68">
        <v>0</v>
      </c>
      <c r="AK864" s="65" t="s">
        <v>89</v>
      </c>
      <c r="AL864" s="78" t="s">
        <v>89</v>
      </c>
      <c r="AM864" s="65">
        <v>0</v>
      </c>
      <c r="AN864" s="78" t="s">
        <v>89</v>
      </c>
      <c r="AO864" s="78" t="s">
        <v>89</v>
      </c>
      <c r="AP864" s="78" t="s">
        <v>89</v>
      </c>
      <c r="AQ864" s="49">
        <f t="shared" si="67"/>
        <v>0</v>
      </c>
      <c r="AR864" s="49">
        <f>+L864+AE864-AJ864</f>
        <v>9941400</v>
      </c>
      <c r="AS864" s="65" t="s">
        <v>90</v>
      </c>
      <c r="AT864" s="68">
        <v>0</v>
      </c>
      <c r="AU864" s="65" t="s">
        <v>90</v>
      </c>
      <c r="AV864" s="68">
        <v>0</v>
      </c>
      <c r="AW864" s="75" t="s">
        <v>89</v>
      </c>
      <c r="AX864" s="224">
        <v>0</v>
      </c>
      <c r="AY864" s="79">
        <f t="shared" si="68"/>
        <v>9941400</v>
      </c>
      <c r="AZ864" s="223">
        <f t="shared" si="69"/>
        <v>0</v>
      </c>
      <c r="BA864" s="74">
        <v>0</v>
      </c>
      <c r="BB864" s="75" t="s">
        <v>89</v>
      </c>
      <c r="BC864" s="65" t="s">
        <v>108</v>
      </c>
      <c r="BD864" s="277" t="s">
        <v>3989</v>
      </c>
      <c r="BE864" s="221" t="s">
        <v>87</v>
      </c>
      <c r="BF864" s="221" t="s">
        <v>87</v>
      </c>
    </row>
    <row r="865" spans="2:58" x14ac:dyDescent="0.25">
      <c r="B865" s="221">
        <v>2025</v>
      </c>
      <c r="C865" s="221">
        <v>891780111</v>
      </c>
      <c r="D865" s="221" t="s">
        <v>78</v>
      </c>
      <c r="E865" s="49" t="s">
        <v>3988</v>
      </c>
      <c r="F865" s="65" t="s">
        <v>3987</v>
      </c>
      <c r="G865" s="65">
        <v>0</v>
      </c>
      <c r="H865" s="65" t="s">
        <v>81</v>
      </c>
      <c r="I865" s="65" t="s">
        <v>3368</v>
      </c>
      <c r="J865" s="67" t="s">
        <v>83</v>
      </c>
      <c r="K865" s="49" t="s">
        <v>3367</v>
      </c>
      <c r="L865" s="68">
        <v>9941400</v>
      </c>
      <c r="M865" s="65" t="s">
        <v>85</v>
      </c>
      <c r="N865" s="66" t="s">
        <v>3986</v>
      </c>
      <c r="O865" s="66">
        <v>1043933539</v>
      </c>
      <c r="P865" s="66">
        <v>1707</v>
      </c>
      <c r="Q865" s="70">
        <v>45870</v>
      </c>
      <c r="R865" s="66">
        <v>7490134800</v>
      </c>
      <c r="S865" s="70">
        <v>45889</v>
      </c>
      <c r="T865" s="68">
        <v>9941400</v>
      </c>
      <c r="U865" s="68">
        <v>28489</v>
      </c>
      <c r="V865" s="65" t="s">
        <v>87</v>
      </c>
      <c r="W865" s="68">
        <v>1082939683</v>
      </c>
      <c r="X865" s="67" t="s">
        <v>3365</v>
      </c>
      <c r="Y865" s="70">
        <v>45888</v>
      </c>
      <c r="Z865" s="70">
        <v>45889</v>
      </c>
      <c r="AA865" s="70" t="s">
        <v>89</v>
      </c>
      <c r="AB865" s="70">
        <v>45991</v>
      </c>
      <c r="AC865" s="49">
        <f t="shared" si="65"/>
        <v>102</v>
      </c>
      <c r="AD865" s="65">
        <v>0</v>
      </c>
      <c r="AE865" s="68">
        <v>0</v>
      </c>
      <c r="AF865" s="65">
        <v>0</v>
      </c>
      <c r="AG865" s="77" t="s">
        <v>89</v>
      </c>
      <c r="AH865" s="49">
        <f t="shared" si="66"/>
        <v>0</v>
      </c>
      <c r="AI865" s="65">
        <v>0</v>
      </c>
      <c r="AJ865" s="68">
        <v>0</v>
      </c>
      <c r="AK865" s="65" t="s">
        <v>89</v>
      </c>
      <c r="AL865" s="78" t="s">
        <v>89</v>
      </c>
      <c r="AM865" s="65">
        <v>0</v>
      </c>
      <c r="AN865" s="78" t="s">
        <v>89</v>
      </c>
      <c r="AO865" s="78" t="s">
        <v>89</v>
      </c>
      <c r="AP865" s="78" t="s">
        <v>89</v>
      </c>
      <c r="AQ865" s="49">
        <f t="shared" si="67"/>
        <v>0</v>
      </c>
      <c r="AR865" s="49">
        <f>+L865+AE865-AJ865</f>
        <v>9941400</v>
      </c>
      <c r="AS865" s="65" t="s">
        <v>90</v>
      </c>
      <c r="AT865" s="68">
        <v>0</v>
      </c>
      <c r="AU865" s="65" t="s">
        <v>90</v>
      </c>
      <c r="AV865" s="68">
        <v>0</v>
      </c>
      <c r="AW865" s="75" t="s">
        <v>89</v>
      </c>
      <c r="AX865" s="224">
        <v>0</v>
      </c>
      <c r="AY865" s="79">
        <f t="shared" si="68"/>
        <v>9941400</v>
      </c>
      <c r="AZ865" s="223">
        <f t="shared" si="69"/>
        <v>0</v>
      </c>
      <c r="BA865" s="74">
        <v>0</v>
      </c>
      <c r="BB865" s="75" t="s">
        <v>89</v>
      </c>
      <c r="BC865" s="65" t="s">
        <v>108</v>
      </c>
      <c r="BD865" s="277" t="s">
        <v>3985</v>
      </c>
      <c r="BE865" s="221" t="s">
        <v>87</v>
      </c>
      <c r="BF865" s="221" t="s">
        <v>87</v>
      </c>
    </row>
    <row r="866" spans="2:58" x14ac:dyDescent="0.25">
      <c r="B866" s="221">
        <v>2025</v>
      </c>
      <c r="C866" s="221">
        <v>891780111</v>
      </c>
      <c r="D866" s="221" t="s">
        <v>78</v>
      </c>
      <c r="E866" s="49" t="s">
        <v>3984</v>
      </c>
      <c r="F866" s="65" t="s">
        <v>3983</v>
      </c>
      <c r="G866" s="65">
        <v>0</v>
      </c>
      <c r="H866" s="65" t="s">
        <v>81</v>
      </c>
      <c r="I866" s="65" t="s">
        <v>3368</v>
      </c>
      <c r="J866" s="67" t="s">
        <v>83</v>
      </c>
      <c r="K866" s="66" t="s">
        <v>3647</v>
      </c>
      <c r="L866" s="68">
        <v>9941400</v>
      </c>
      <c r="M866" s="65" t="s">
        <v>85</v>
      </c>
      <c r="N866" s="66" t="s">
        <v>3982</v>
      </c>
      <c r="O866" s="66">
        <v>1143394112</v>
      </c>
      <c r="P866" s="66">
        <v>1707</v>
      </c>
      <c r="Q866" s="70">
        <v>45870</v>
      </c>
      <c r="R866" s="66">
        <v>7490134800</v>
      </c>
      <c r="S866" s="70">
        <v>45889</v>
      </c>
      <c r="T866" s="68">
        <v>9941400</v>
      </c>
      <c r="U866" s="68">
        <v>28488</v>
      </c>
      <c r="V866" s="65" t="s">
        <v>87</v>
      </c>
      <c r="W866" s="68">
        <v>1082939683</v>
      </c>
      <c r="X866" s="67" t="s">
        <v>3365</v>
      </c>
      <c r="Y866" s="70">
        <v>45888</v>
      </c>
      <c r="Z866" s="70">
        <v>45889</v>
      </c>
      <c r="AA866" s="70" t="s">
        <v>89</v>
      </c>
      <c r="AB866" s="70">
        <v>45991</v>
      </c>
      <c r="AC866" s="49">
        <f t="shared" si="65"/>
        <v>102</v>
      </c>
      <c r="AD866" s="65">
        <v>0</v>
      </c>
      <c r="AE866" s="68">
        <v>0</v>
      </c>
      <c r="AF866" s="65">
        <v>0</v>
      </c>
      <c r="AG866" s="77" t="s">
        <v>89</v>
      </c>
      <c r="AH866" s="49">
        <f t="shared" si="66"/>
        <v>0</v>
      </c>
      <c r="AI866" s="65">
        <v>0</v>
      </c>
      <c r="AJ866" s="68">
        <v>0</v>
      </c>
      <c r="AK866" s="65" t="s">
        <v>89</v>
      </c>
      <c r="AL866" s="78" t="s">
        <v>89</v>
      </c>
      <c r="AM866" s="65">
        <v>0</v>
      </c>
      <c r="AN866" s="78" t="s">
        <v>89</v>
      </c>
      <c r="AO866" s="78" t="s">
        <v>89</v>
      </c>
      <c r="AP866" s="78" t="s">
        <v>89</v>
      </c>
      <c r="AQ866" s="49">
        <f t="shared" si="67"/>
        <v>0</v>
      </c>
      <c r="AR866" s="49">
        <f>+L866+AE866-AJ866</f>
        <v>9941400</v>
      </c>
      <c r="AS866" s="65" t="s">
        <v>90</v>
      </c>
      <c r="AT866" s="68">
        <v>0</v>
      </c>
      <c r="AU866" s="65" t="s">
        <v>90</v>
      </c>
      <c r="AV866" s="68">
        <v>0</v>
      </c>
      <c r="AW866" s="75" t="s">
        <v>89</v>
      </c>
      <c r="AX866" s="224">
        <v>0</v>
      </c>
      <c r="AY866" s="79">
        <f t="shared" si="68"/>
        <v>9941400</v>
      </c>
      <c r="AZ866" s="223">
        <f t="shared" si="69"/>
        <v>0</v>
      </c>
      <c r="BA866" s="74">
        <v>0</v>
      </c>
      <c r="BB866" s="75" t="s">
        <v>89</v>
      </c>
      <c r="BC866" s="65" t="s">
        <v>108</v>
      </c>
      <c r="BD866" s="400" t="s">
        <v>3981</v>
      </c>
      <c r="BE866" s="221" t="s">
        <v>87</v>
      </c>
      <c r="BF866" s="221" t="s">
        <v>87</v>
      </c>
    </row>
    <row r="867" spans="2:58" x14ac:dyDescent="0.25">
      <c r="B867" s="221">
        <v>2025</v>
      </c>
      <c r="C867" s="221">
        <v>891780111</v>
      </c>
      <c r="D867" s="221" t="s">
        <v>78</v>
      </c>
      <c r="E867" s="49" t="s">
        <v>3980</v>
      </c>
      <c r="F867" s="65" t="s">
        <v>3979</v>
      </c>
      <c r="G867" s="65">
        <v>0</v>
      </c>
      <c r="H867" s="65" t="s">
        <v>81</v>
      </c>
      <c r="I867" s="65" t="s">
        <v>3368</v>
      </c>
      <c r="J867" s="67" t="s">
        <v>83</v>
      </c>
      <c r="K867" s="66" t="s">
        <v>3978</v>
      </c>
      <c r="L867" s="68">
        <v>9941400</v>
      </c>
      <c r="M867" s="65" t="s">
        <v>85</v>
      </c>
      <c r="N867" s="66" t="s">
        <v>3977</v>
      </c>
      <c r="O867" s="66">
        <v>19595384</v>
      </c>
      <c r="P867" s="66">
        <v>1707</v>
      </c>
      <c r="Q867" s="70">
        <v>45870</v>
      </c>
      <c r="R867" s="66">
        <v>7490134800</v>
      </c>
      <c r="S867" s="70">
        <v>45890</v>
      </c>
      <c r="T867" s="68">
        <v>9941400</v>
      </c>
      <c r="U867" s="68">
        <v>28548</v>
      </c>
      <c r="V867" s="65" t="s">
        <v>87</v>
      </c>
      <c r="W867" s="68">
        <v>1082939683</v>
      </c>
      <c r="X867" s="67" t="s">
        <v>3365</v>
      </c>
      <c r="Y867" s="70">
        <v>45889</v>
      </c>
      <c r="Z867" s="70">
        <v>45890</v>
      </c>
      <c r="AA867" s="70" t="s">
        <v>89</v>
      </c>
      <c r="AB867" s="70">
        <v>45991</v>
      </c>
      <c r="AC867" s="49">
        <f t="shared" si="65"/>
        <v>101</v>
      </c>
      <c r="AD867" s="65">
        <v>0</v>
      </c>
      <c r="AE867" s="68">
        <v>0</v>
      </c>
      <c r="AF867" s="65">
        <v>0</v>
      </c>
      <c r="AG867" s="77" t="s">
        <v>89</v>
      </c>
      <c r="AH867" s="49">
        <f t="shared" si="66"/>
        <v>0</v>
      </c>
      <c r="AI867" s="65">
        <v>0</v>
      </c>
      <c r="AJ867" s="68">
        <v>0</v>
      </c>
      <c r="AK867" s="65" t="s">
        <v>89</v>
      </c>
      <c r="AL867" s="78" t="s">
        <v>89</v>
      </c>
      <c r="AM867" s="65">
        <v>0</v>
      </c>
      <c r="AN867" s="78" t="s">
        <v>89</v>
      </c>
      <c r="AO867" s="78" t="s">
        <v>89</v>
      </c>
      <c r="AP867" s="78" t="s">
        <v>89</v>
      </c>
      <c r="AQ867" s="49">
        <f t="shared" si="67"/>
        <v>0</v>
      </c>
      <c r="AR867" s="49">
        <f>+L867+AE867-AJ867</f>
        <v>9941400</v>
      </c>
      <c r="AS867" s="65" t="s">
        <v>90</v>
      </c>
      <c r="AT867" s="68">
        <v>0</v>
      </c>
      <c r="AU867" s="65" t="s">
        <v>90</v>
      </c>
      <c r="AV867" s="68">
        <v>0</v>
      </c>
      <c r="AW867" s="75" t="s">
        <v>89</v>
      </c>
      <c r="AX867" s="224">
        <v>0</v>
      </c>
      <c r="AY867" s="79">
        <f t="shared" si="68"/>
        <v>9941400</v>
      </c>
      <c r="AZ867" s="223">
        <f t="shared" si="69"/>
        <v>0</v>
      </c>
      <c r="BA867" s="74">
        <v>0</v>
      </c>
      <c r="BB867" s="75" t="s">
        <v>89</v>
      </c>
      <c r="BC867" s="65" t="s">
        <v>108</v>
      </c>
      <c r="BD867" s="400" t="s">
        <v>3976</v>
      </c>
      <c r="BE867" s="221" t="s">
        <v>87</v>
      </c>
      <c r="BF867" s="221" t="s">
        <v>87</v>
      </c>
    </row>
    <row r="868" spans="2:58" x14ac:dyDescent="0.25">
      <c r="B868" s="221">
        <v>2025</v>
      </c>
      <c r="C868" s="221">
        <v>891780111</v>
      </c>
      <c r="D868" s="221" t="s">
        <v>78</v>
      </c>
      <c r="E868" s="49" t="s">
        <v>3975</v>
      </c>
      <c r="F868" s="65" t="s">
        <v>3974</v>
      </c>
      <c r="G868" s="65">
        <v>0</v>
      </c>
      <c r="H868" s="65" t="s">
        <v>81</v>
      </c>
      <c r="I868" s="65" t="s">
        <v>3368</v>
      </c>
      <c r="J868" s="67" t="s">
        <v>83</v>
      </c>
      <c r="K868" s="66" t="s">
        <v>3462</v>
      </c>
      <c r="L868" s="68">
        <v>9941400</v>
      </c>
      <c r="M868" s="65" t="s">
        <v>85</v>
      </c>
      <c r="N868" s="66" t="s">
        <v>3973</v>
      </c>
      <c r="O868" s="66">
        <v>1096246987</v>
      </c>
      <c r="P868" s="66">
        <v>1707</v>
      </c>
      <c r="Q868" s="70">
        <v>45870</v>
      </c>
      <c r="R868" s="66">
        <v>7490134800</v>
      </c>
      <c r="S868" s="70">
        <v>45889</v>
      </c>
      <c r="T868" s="68">
        <v>9941400</v>
      </c>
      <c r="U868" s="68">
        <v>28464</v>
      </c>
      <c r="V868" s="65" t="s">
        <v>87</v>
      </c>
      <c r="W868" s="68">
        <v>1082939683</v>
      </c>
      <c r="X868" s="67" t="s">
        <v>3365</v>
      </c>
      <c r="Y868" s="70">
        <v>45889</v>
      </c>
      <c r="Z868" s="70">
        <v>45889</v>
      </c>
      <c r="AA868" s="70" t="s">
        <v>89</v>
      </c>
      <c r="AB868" s="70">
        <v>45991</v>
      </c>
      <c r="AC868" s="49">
        <f t="shared" si="65"/>
        <v>102</v>
      </c>
      <c r="AD868" s="65">
        <v>0</v>
      </c>
      <c r="AE868" s="68">
        <v>0</v>
      </c>
      <c r="AF868" s="65">
        <v>0</v>
      </c>
      <c r="AG868" s="77" t="s">
        <v>89</v>
      </c>
      <c r="AH868" s="49">
        <f t="shared" si="66"/>
        <v>0</v>
      </c>
      <c r="AI868" s="65">
        <v>0</v>
      </c>
      <c r="AJ868" s="68">
        <v>0</v>
      </c>
      <c r="AK868" s="65" t="s">
        <v>89</v>
      </c>
      <c r="AL868" s="78" t="s">
        <v>89</v>
      </c>
      <c r="AM868" s="65">
        <v>0</v>
      </c>
      <c r="AN868" s="78" t="s">
        <v>89</v>
      </c>
      <c r="AO868" s="78" t="s">
        <v>89</v>
      </c>
      <c r="AP868" s="78" t="s">
        <v>89</v>
      </c>
      <c r="AQ868" s="49">
        <f t="shared" si="67"/>
        <v>0</v>
      </c>
      <c r="AR868" s="49">
        <f>+L868+AE868-AJ868</f>
        <v>9941400</v>
      </c>
      <c r="AS868" s="65" t="s">
        <v>90</v>
      </c>
      <c r="AT868" s="68">
        <v>0</v>
      </c>
      <c r="AU868" s="65" t="s">
        <v>90</v>
      </c>
      <c r="AV868" s="68">
        <v>0</v>
      </c>
      <c r="AW868" s="75" t="s">
        <v>89</v>
      </c>
      <c r="AX868" s="224">
        <v>0</v>
      </c>
      <c r="AY868" s="79">
        <f t="shared" si="68"/>
        <v>9941400</v>
      </c>
      <c r="AZ868" s="223">
        <f t="shared" si="69"/>
        <v>0</v>
      </c>
      <c r="BA868" s="74">
        <v>0</v>
      </c>
      <c r="BB868" s="75" t="s">
        <v>89</v>
      </c>
      <c r="BC868" s="65" t="s">
        <v>108</v>
      </c>
      <c r="BD868" s="400" t="s">
        <v>3972</v>
      </c>
      <c r="BE868" s="221" t="s">
        <v>87</v>
      </c>
      <c r="BF868" s="221" t="s">
        <v>87</v>
      </c>
    </row>
    <row r="869" spans="2:58" x14ac:dyDescent="0.25">
      <c r="B869" s="221">
        <v>2025</v>
      </c>
      <c r="C869" s="221">
        <v>891780111</v>
      </c>
      <c r="D869" s="221" t="s">
        <v>78</v>
      </c>
      <c r="E869" s="49" t="s">
        <v>3971</v>
      </c>
      <c r="F869" s="65" t="s">
        <v>3970</v>
      </c>
      <c r="G869" s="65">
        <v>0</v>
      </c>
      <c r="H869" s="65" t="s">
        <v>81</v>
      </c>
      <c r="I869" s="65" t="s">
        <v>3368</v>
      </c>
      <c r="J869" s="67" t="s">
        <v>83</v>
      </c>
      <c r="K869" s="66" t="s">
        <v>3844</v>
      </c>
      <c r="L869" s="68">
        <v>9941400</v>
      </c>
      <c r="M869" s="65" t="s">
        <v>85</v>
      </c>
      <c r="N869" s="66" t="s">
        <v>3969</v>
      </c>
      <c r="O869" s="66">
        <v>1193514729</v>
      </c>
      <c r="P869" s="66">
        <v>1707</v>
      </c>
      <c r="Q869" s="70">
        <v>45870</v>
      </c>
      <c r="R869" s="66">
        <v>7490134800</v>
      </c>
      <c r="S869" s="70">
        <v>45889</v>
      </c>
      <c r="T869" s="68">
        <v>9941400</v>
      </c>
      <c r="U869" s="68">
        <v>28463</v>
      </c>
      <c r="V869" s="65" t="s">
        <v>87</v>
      </c>
      <c r="W869" s="68">
        <v>1082939683</v>
      </c>
      <c r="X869" s="67" t="s">
        <v>3365</v>
      </c>
      <c r="Y869" s="70">
        <v>45889</v>
      </c>
      <c r="Z869" s="70">
        <v>45889</v>
      </c>
      <c r="AA869" s="70" t="s">
        <v>89</v>
      </c>
      <c r="AB869" s="70">
        <v>45991</v>
      </c>
      <c r="AC869" s="49">
        <f t="shared" si="65"/>
        <v>102</v>
      </c>
      <c r="AD869" s="65">
        <v>0</v>
      </c>
      <c r="AE869" s="68">
        <v>0</v>
      </c>
      <c r="AF869" s="65">
        <v>0</v>
      </c>
      <c r="AG869" s="77" t="s">
        <v>89</v>
      </c>
      <c r="AH869" s="49">
        <f t="shared" si="66"/>
        <v>0</v>
      </c>
      <c r="AI869" s="65">
        <v>0</v>
      </c>
      <c r="AJ869" s="68">
        <v>0</v>
      </c>
      <c r="AK869" s="65" t="s">
        <v>89</v>
      </c>
      <c r="AL869" s="78" t="s">
        <v>89</v>
      </c>
      <c r="AM869" s="65">
        <v>0</v>
      </c>
      <c r="AN869" s="78" t="s">
        <v>89</v>
      </c>
      <c r="AO869" s="78" t="s">
        <v>89</v>
      </c>
      <c r="AP869" s="78" t="s">
        <v>89</v>
      </c>
      <c r="AQ869" s="49">
        <f t="shared" si="67"/>
        <v>0</v>
      </c>
      <c r="AR869" s="49">
        <f>+L869+AE869-AJ869</f>
        <v>9941400</v>
      </c>
      <c r="AS869" s="65" t="s">
        <v>90</v>
      </c>
      <c r="AT869" s="68">
        <v>0</v>
      </c>
      <c r="AU869" s="65" t="s">
        <v>90</v>
      </c>
      <c r="AV869" s="68">
        <v>0</v>
      </c>
      <c r="AW869" s="75" t="s">
        <v>89</v>
      </c>
      <c r="AX869" s="224">
        <v>0</v>
      </c>
      <c r="AY869" s="79">
        <f t="shared" si="68"/>
        <v>9941400</v>
      </c>
      <c r="AZ869" s="223">
        <f t="shared" si="69"/>
        <v>0</v>
      </c>
      <c r="BA869" s="74">
        <v>0</v>
      </c>
      <c r="BB869" s="75" t="s">
        <v>89</v>
      </c>
      <c r="BC869" s="65" t="s">
        <v>108</v>
      </c>
      <c r="BD869" s="400" t="s">
        <v>3968</v>
      </c>
      <c r="BE869" s="221" t="s">
        <v>87</v>
      </c>
      <c r="BF869" s="221" t="s">
        <v>87</v>
      </c>
    </row>
    <row r="870" spans="2:58" x14ac:dyDescent="0.25">
      <c r="B870" s="221">
        <v>2025</v>
      </c>
      <c r="C870" s="221">
        <v>891780111</v>
      </c>
      <c r="D870" s="221" t="s">
        <v>78</v>
      </c>
      <c r="E870" s="49" t="s">
        <v>3967</v>
      </c>
      <c r="F870" s="65" t="s">
        <v>3966</v>
      </c>
      <c r="G870" s="65">
        <v>0</v>
      </c>
      <c r="H870" s="65" t="s">
        <v>81</v>
      </c>
      <c r="I870" s="65" t="s">
        <v>3368</v>
      </c>
      <c r="J870" s="67" t="s">
        <v>83</v>
      </c>
      <c r="K870" s="66" t="s">
        <v>3391</v>
      </c>
      <c r="L870" s="68">
        <v>9941400</v>
      </c>
      <c r="M870" s="65" t="s">
        <v>85</v>
      </c>
      <c r="N870" s="66" t="s">
        <v>3965</v>
      </c>
      <c r="O870" s="66">
        <v>15186553</v>
      </c>
      <c r="P870" s="66">
        <v>1707</v>
      </c>
      <c r="Q870" s="70">
        <v>45870</v>
      </c>
      <c r="R870" s="66">
        <v>7490134800</v>
      </c>
      <c r="S870" s="70">
        <v>45889</v>
      </c>
      <c r="T870" s="68">
        <v>9941400</v>
      </c>
      <c r="U870" s="68">
        <v>28487</v>
      </c>
      <c r="V870" s="65" t="s">
        <v>87</v>
      </c>
      <c r="W870" s="68">
        <v>1082939683</v>
      </c>
      <c r="X870" s="67" t="s">
        <v>3365</v>
      </c>
      <c r="Y870" s="70">
        <v>45889</v>
      </c>
      <c r="Z870" s="70">
        <v>45889</v>
      </c>
      <c r="AA870" s="70" t="s">
        <v>89</v>
      </c>
      <c r="AB870" s="70">
        <v>45991</v>
      </c>
      <c r="AC870" s="49">
        <f t="shared" si="65"/>
        <v>102</v>
      </c>
      <c r="AD870" s="65">
        <v>0</v>
      </c>
      <c r="AE870" s="68">
        <v>0</v>
      </c>
      <c r="AF870" s="65">
        <v>0</v>
      </c>
      <c r="AG870" s="77" t="s">
        <v>89</v>
      </c>
      <c r="AH870" s="49">
        <f t="shared" si="66"/>
        <v>0</v>
      </c>
      <c r="AI870" s="65">
        <v>0</v>
      </c>
      <c r="AJ870" s="68">
        <v>0</v>
      </c>
      <c r="AK870" s="65" t="s">
        <v>89</v>
      </c>
      <c r="AL870" s="78" t="s">
        <v>89</v>
      </c>
      <c r="AM870" s="65">
        <v>0</v>
      </c>
      <c r="AN870" s="78" t="s">
        <v>89</v>
      </c>
      <c r="AO870" s="78" t="s">
        <v>89</v>
      </c>
      <c r="AP870" s="78" t="s">
        <v>89</v>
      </c>
      <c r="AQ870" s="49">
        <f t="shared" si="67"/>
        <v>0</v>
      </c>
      <c r="AR870" s="49">
        <f>+L870+AE870-AJ870</f>
        <v>9941400</v>
      </c>
      <c r="AS870" s="65" t="s">
        <v>90</v>
      </c>
      <c r="AT870" s="68">
        <v>0</v>
      </c>
      <c r="AU870" s="65" t="s">
        <v>90</v>
      </c>
      <c r="AV870" s="68">
        <v>0</v>
      </c>
      <c r="AW870" s="75" t="s">
        <v>89</v>
      </c>
      <c r="AX870" s="224">
        <v>0</v>
      </c>
      <c r="AY870" s="79">
        <f t="shared" si="68"/>
        <v>9941400</v>
      </c>
      <c r="AZ870" s="223">
        <f t="shared" si="69"/>
        <v>0</v>
      </c>
      <c r="BA870" s="74">
        <v>0</v>
      </c>
      <c r="BB870" s="75" t="s">
        <v>89</v>
      </c>
      <c r="BC870" s="65" t="s">
        <v>108</v>
      </c>
      <c r="BD870" s="400" t="s">
        <v>3964</v>
      </c>
      <c r="BE870" s="221" t="s">
        <v>87</v>
      </c>
      <c r="BF870" s="221" t="s">
        <v>87</v>
      </c>
    </row>
    <row r="871" spans="2:58" x14ac:dyDescent="0.25">
      <c r="B871" s="221">
        <v>2025</v>
      </c>
      <c r="C871" s="221">
        <v>891780111</v>
      </c>
      <c r="D871" s="221" t="s">
        <v>78</v>
      </c>
      <c r="E871" s="49" t="s">
        <v>3963</v>
      </c>
      <c r="F871" s="65" t="s">
        <v>3962</v>
      </c>
      <c r="G871" s="65">
        <v>0</v>
      </c>
      <c r="H871" s="65" t="s">
        <v>81</v>
      </c>
      <c r="I871" s="65" t="s">
        <v>3368</v>
      </c>
      <c r="J871" s="67" t="s">
        <v>83</v>
      </c>
      <c r="K871" s="66" t="s">
        <v>3391</v>
      </c>
      <c r="L871" s="68">
        <v>9941400</v>
      </c>
      <c r="M871" s="65" t="s">
        <v>85</v>
      </c>
      <c r="N871" s="66" t="s">
        <v>3961</v>
      </c>
      <c r="O871" s="66">
        <v>1121329456</v>
      </c>
      <c r="P871" s="66">
        <v>1707</v>
      </c>
      <c r="Q871" s="70">
        <v>45870</v>
      </c>
      <c r="R871" s="66">
        <v>7490134800</v>
      </c>
      <c r="S871" s="70">
        <v>45889</v>
      </c>
      <c r="T871" s="68">
        <v>9941400</v>
      </c>
      <c r="U871" s="68">
        <v>28486</v>
      </c>
      <c r="V871" s="65" t="s">
        <v>87</v>
      </c>
      <c r="W871" s="68">
        <v>1082939683</v>
      </c>
      <c r="X871" s="67" t="s">
        <v>3365</v>
      </c>
      <c r="Y871" s="70">
        <v>45889</v>
      </c>
      <c r="Z871" s="70">
        <v>45889</v>
      </c>
      <c r="AA871" s="70" t="s">
        <v>89</v>
      </c>
      <c r="AB871" s="70">
        <v>45991</v>
      </c>
      <c r="AC871" s="49">
        <f t="shared" si="65"/>
        <v>102</v>
      </c>
      <c r="AD871" s="65">
        <v>0</v>
      </c>
      <c r="AE871" s="68">
        <v>0</v>
      </c>
      <c r="AF871" s="65">
        <v>0</v>
      </c>
      <c r="AG871" s="77" t="s">
        <v>89</v>
      </c>
      <c r="AH871" s="49">
        <f t="shared" si="66"/>
        <v>0</v>
      </c>
      <c r="AI871" s="65">
        <v>0</v>
      </c>
      <c r="AJ871" s="68">
        <v>0</v>
      </c>
      <c r="AK871" s="65" t="s">
        <v>89</v>
      </c>
      <c r="AL871" s="78" t="s">
        <v>89</v>
      </c>
      <c r="AM871" s="65">
        <v>0</v>
      </c>
      <c r="AN871" s="78" t="s">
        <v>89</v>
      </c>
      <c r="AO871" s="78" t="s">
        <v>89</v>
      </c>
      <c r="AP871" s="78" t="s">
        <v>89</v>
      </c>
      <c r="AQ871" s="49">
        <f t="shared" si="67"/>
        <v>0</v>
      </c>
      <c r="AR871" s="49">
        <f>+L871+AE871-AJ871</f>
        <v>9941400</v>
      </c>
      <c r="AS871" s="65" t="s">
        <v>90</v>
      </c>
      <c r="AT871" s="68">
        <v>0</v>
      </c>
      <c r="AU871" s="65" t="s">
        <v>90</v>
      </c>
      <c r="AV871" s="68">
        <v>0</v>
      </c>
      <c r="AW871" s="75" t="s">
        <v>89</v>
      </c>
      <c r="AX871" s="224">
        <v>0</v>
      </c>
      <c r="AY871" s="79">
        <f t="shared" si="68"/>
        <v>9941400</v>
      </c>
      <c r="AZ871" s="223">
        <f t="shared" si="69"/>
        <v>0</v>
      </c>
      <c r="BA871" s="74">
        <v>0</v>
      </c>
      <c r="BB871" s="75" t="s">
        <v>89</v>
      </c>
      <c r="BC871" s="65" t="s">
        <v>108</v>
      </c>
      <c r="BD871" s="400" t="s">
        <v>3960</v>
      </c>
      <c r="BE871" s="221" t="s">
        <v>87</v>
      </c>
      <c r="BF871" s="221" t="s">
        <v>87</v>
      </c>
    </row>
    <row r="872" spans="2:58" x14ac:dyDescent="0.25">
      <c r="B872" s="221">
        <v>2025</v>
      </c>
      <c r="C872" s="221">
        <v>891780111</v>
      </c>
      <c r="D872" s="221" t="s">
        <v>78</v>
      </c>
      <c r="E872" s="49" t="s">
        <v>3959</v>
      </c>
      <c r="F872" s="65" t="s">
        <v>3958</v>
      </c>
      <c r="G872" s="65">
        <v>0</v>
      </c>
      <c r="H872" s="65" t="s">
        <v>81</v>
      </c>
      <c r="I872" s="65" t="s">
        <v>3368</v>
      </c>
      <c r="J872" s="67" t="s">
        <v>83</v>
      </c>
      <c r="K872" s="66" t="s">
        <v>3957</v>
      </c>
      <c r="L872" s="68">
        <v>9941400</v>
      </c>
      <c r="M872" s="65" t="s">
        <v>85</v>
      </c>
      <c r="N872" s="66" t="s">
        <v>3956</v>
      </c>
      <c r="O872" s="66">
        <v>17901141</v>
      </c>
      <c r="P872" s="66">
        <v>1707</v>
      </c>
      <c r="Q872" s="70">
        <v>45870</v>
      </c>
      <c r="R872" s="66">
        <v>7490134800</v>
      </c>
      <c r="S872" s="70">
        <v>45889</v>
      </c>
      <c r="T872" s="68">
        <v>9941400</v>
      </c>
      <c r="U872" s="68">
        <v>28485</v>
      </c>
      <c r="V872" s="65" t="s">
        <v>87</v>
      </c>
      <c r="W872" s="68">
        <v>1082939683</v>
      </c>
      <c r="X872" s="67" t="s">
        <v>3365</v>
      </c>
      <c r="Y872" s="70">
        <v>45889</v>
      </c>
      <c r="Z872" s="70">
        <v>45889</v>
      </c>
      <c r="AA872" s="70" t="s">
        <v>89</v>
      </c>
      <c r="AB872" s="70">
        <v>45991</v>
      </c>
      <c r="AC872" s="49">
        <f t="shared" si="65"/>
        <v>102</v>
      </c>
      <c r="AD872" s="65">
        <v>0</v>
      </c>
      <c r="AE872" s="68">
        <v>0</v>
      </c>
      <c r="AF872" s="65">
        <v>0</v>
      </c>
      <c r="AG872" s="77" t="s">
        <v>89</v>
      </c>
      <c r="AH872" s="49">
        <f t="shared" si="66"/>
        <v>0</v>
      </c>
      <c r="AI872" s="65">
        <v>0</v>
      </c>
      <c r="AJ872" s="68">
        <v>0</v>
      </c>
      <c r="AK872" s="65" t="s">
        <v>89</v>
      </c>
      <c r="AL872" s="78" t="s">
        <v>89</v>
      </c>
      <c r="AM872" s="65">
        <v>0</v>
      </c>
      <c r="AN872" s="78" t="s">
        <v>89</v>
      </c>
      <c r="AO872" s="78" t="s">
        <v>89</v>
      </c>
      <c r="AP872" s="78" t="s">
        <v>89</v>
      </c>
      <c r="AQ872" s="49">
        <f t="shared" si="67"/>
        <v>0</v>
      </c>
      <c r="AR872" s="49">
        <f>+L872+AE872-AJ872</f>
        <v>9941400</v>
      </c>
      <c r="AS872" s="65" t="s">
        <v>90</v>
      </c>
      <c r="AT872" s="68">
        <v>0</v>
      </c>
      <c r="AU872" s="65" t="s">
        <v>90</v>
      </c>
      <c r="AV872" s="68">
        <v>0</v>
      </c>
      <c r="AW872" s="75" t="s">
        <v>89</v>
      </c>
      <c r="AX872" s="224">
        <v>0</v>
      </c>
      <c r="AY872" s="79">
        <f t="shared" si="68"/>
        <v>9941400</v>
      </c>
      <c r="AZ872" s="223">
        <f t="shared" si="69"/>
        <v>0</v>
      </c>
      <c r="BA872" s="74">
        <v>0</v>
      </c>
      <c r="BB872" s="75" t="s">
        <v>89</v>
      </c>
      <c r="BC872" s="65" t="s">
        <v>108</v>
      </c>
      <c r="BD872" s="400" t="s">
        <v>3955</v>
      </c>
      <c r="BE872" s="221" t="s">
        <v>87</v>
      </c>
      <c r="BF872" s="221" t="s">
        <v>87</v>
      </c>
    </row>
    <row r="873" spans="2:58" x14ac:dyDescent="0.25">
      <c r="B873" s="221">
        <v>2025</v>
      </c>
      <c r="C873" s="221">
        <v>891780111</v>
      </c>
      <c r="D873" s="221" t="s">
        <v>78</v>
      </c>
      <c r="E873" s="49" t="s">
        <v>3954</v>
      </c>
      <c r="F873" s="65" t="s">
        <v>3953</v>
      </c>
      <c r="G873" s="65">
        <v>0</v>
      </c>
      <c r="H873" s="65" t="s">
        <v>81</v>
      </c>
      <c r="I873" s="65" t="s">
        <v>3368</v>
      </c>
      <c r="J873" s="67" t="s">
        <v>83</v>
      </c>
      <c r="K873" s="66" t="s">
        <v>3367</v>
      </c>
      <c r="L873" s="68">
        <v>9941400</v>
      </c>
      <c r="M873" s="65" t="s">
        <v>85</v>
      </c>
      <c r="N873" s="66" t="s">
        <v>3952</v>
      </c>
      <c r="O873" s="66">
        <v>8649015</v>
      </c>
      <c r="P873" s="66">
        <v>1707</v>
      </c>
      <c r="Q873" s="70">
        <v>45870</v>
      </c>
      <c r="R873" s="66">
        <v>7490134800</v>
      </c>
      <c r="S873" s="70">
        <v>45889</v>
      </c>
      <c r="T873" s="68">
        <v>9941400</v>
      </c>
      <c r="U873" s="68">
        <v>28484</v>
      </c>
      <c r="V873" s="65" t="s">
        <v>87</v>
      </c>
      <c r="W873" s="68">
        <v>1082939683</v>
      </c>
      <c r="X873" s="67" t="s">
        <v>3365</v>
      </c>
      <c r="Y873" s="70">
        <v>45889</v>
      </c>
      <c r="Z873" s="70">
        <v>45889</v>
      </c>
      <c r="AA873" s="70" t="s">
        <v>89</v>
      </c>
      <c r="AB873" s="70">
        <v>45991</v>
      </c>
      <c r="AC873" s="49">
        <f t="shared" si="65"/>
        <v>102</v>
      </c>
      <c r="AD873" s="65">
        <v>0</v>
      </c>
      <c r="AE873" s="68">
        <v>0</v>
      </c>
      <c r="AF873" s="65">
        <v>0</v>
      </c>
      <c r="AG873" s="77" t="s">
        <v>89</v>
      </c>
      <c r="AH873" s="49">
        <f t="shared" si="66"/>
        <v>0</v>
      </c>
      <c r="AI873" s="65">
        <v>0</v>
      </c>
      <c r="AJ873" s="68">
        <v>0</v>
      </c>
      <c r="AK873" s="65" t="s">
        <v>89</v>
      </c>
      <c r="AL873" s="78" t="s">
        <v>89</v>
      </c>
      <c r="AM873" s="65">
        <v>0</v>
      </c>
      <c r="AN873" s="78" t="s">
        <v>89</v>
      </c>
      <c r="AO873" s="78" t="s">
        <v>89</v>
      </c>
      <c r="AP873" s="78" t="s">
        <v>89</v>
      </c>
      <c r="AQ873" s="49">
        <f t="shared" si="67"/>
        <v>0</v>
      </c>
      <c r="AR873" s="49">
        <f>+L873+AE873-AJ873</f>
        <v>9941400</v>
      </c>
      <c r="AS873" s="65" t="s">
        <v>90</v>
      </c>
      <c r="AT873" s="68">
        <v>0</v>
      </c>
      <c r="AU873" s="65" t="s">
        <v>90</v>
      </c>
      <c r="AV873" s="68">
        <v>0</v>
      </c>
      <c r="AW873" s="75" t="s">
        <v>89</v>
      </c>
      <c r="AX873" s="224">
        <v>0</v>
      </c>
      <c r="AY873" s="79">
        <f t="shared" si="68"/>
        <v>9941400</v>
      </c>
      <c r="AZ873" s="223">
        <f t="shared" si="69"/>
        <v>0</v>
      </c>
      <c r="BA873" s="74">
        <v>0</v>
      </c>
      <c r="BB873" s="75" t="s">
        <v>89</v>
      </c>
      <c r="BC873" s="65" t="s">
        <v>108</v>
      </c>
      <c r="BD873" s="400" t="s">
        <v>3951</v>
      </c>
      <c r="BE873" s="221" t="s">
        <v>87</v>
      </c>
      <c r="BF873" s="221" t="s">
        <v>87</v>
      </c>
    </row>
    <row r="874" spans="2:58" x14ac:dyDescent="0.25">
      <c r="B874" s="221">
        <v>2025</v>
      </c>
      <c r="C874" s="221">
        <v>891780111</v>
      </c>
      <c r="D874" s="221" t="s">
        <v>78</v>
      </c>
      <c r="E874" s="49" t="s">
        <v>3950</v>
      </c>
      <c r="F874" s="65" t="s">
        <v>3949</v>
      </c>
      <c r="G874" s="65">
        <v>0</v>
      </c>
      <c r="H874" s="65" t="s">
        <v>81</v>
      </c>
      <c r="I874" s="65" t="s">
        <v>3368</v>
      </c>
      <c r="J874" s="67" t="s">
        <v>83</v>
      </c>
      <c r="K874" s="66" t="s">
        <v>3367</v>
      </c>
      <c r="L874" s="68">
        <v>9941400</v>
      </c>
      <c r="M874" s="65" t="s">
        <v>85</v>
      </c>
      <c r="N874" s="66" t="s">
        <v>3948</v>
      </c>
      <c r="O874" s="66">
        <v>73376860</v>
      </c>
      <c r="P874" s="66">
        <v>1707</v>
      </c>
      <c r="Q874" s="70">
        <v>45870</v>
      </c>
      <c r="R874" s="66">
        <v>7490134800</v>
      </c>
      <c r="S874" s="70">
        <v>45889</v>
      </c>
      <c r="T874" s="68">
        <v>9941400</v>
      </c>
      <c r="U874" s="68">
        <v>28483</v>
      </c>
      <c r="V874" s="65" t="s">
        <v>87</v>
      </c>
      <c r="W874" s="68">
        <v>1082939683</v>
      </c>
      <c r="X874" s="67" t="s">
        <v>3365</v>
      </c>
      <c r="Y874" s="70">
        <v>45889</v>
      </c>
      <c r="Z874" s="70">
        <v>45889</v>
      </c>
      <c r="AA874" s="70" t="s">
        <v>89</v>
      </c>
      <c r="AB874" s="70">
        <v>45991</v>
      </c>
      <c r="AC874" s="49">
        <f t="shared" si="65"/>
        <v>102</v>
      </c>
      <c r="AD874" s="65">
        <v>0</v>
      </c>
      <c r="AE874" s="68">
        <v>0</v>
      </c>
      <c r="AF874" s="65">
        <v>0</v>
      </c>
      <c r="AG874" s="77" t="s">
        <v>89</v>
      </c>
      <c r="AH874" s="49">
        <f t="shared" si="66"/>
        <v>0</v>
      </c>
      <c r="AI874" s="65">
        <v>0</v>
      </c>
      <c r="AJ874" s="68">
        <v>0</v>
      </c>
      <c r="AK874" s="65" t="s">
        <v>89</v>
      </c>
      <c r="AL874" s="78" t="s">
        <v>89</v>
      </c>
      <c r="AM874" s="65">
        <v>0</v>
      </c>
      <c r="AN874" s="78" t="s">
        <v>89</v>
      </c>
      <c r="AO874" s="78" t="s">
        <v>89</v>
      </c>
      <c r="AP874" s="78" t="s">
        <v>89</v>
      </c>
      <c r="AQ874" s="49">
        <f t="shared" si="67"/>
        <v>0</v>
      </c>
      <c r="AR874" s="49">
        <f>+L874+AE874-AJ874</f>
        <v>9941400</v>
      </c>
      <c r="AS874" s="65" t="s">
        <v>90</v>
      </c>
      <c r="AT874" s="68">
        <v>0</v>
      </c>
      <c r="AU874" s="65" t="s">
        <v>90</v>
      </c>
      <c r="AV874" s="68">
        <v>0</v>
      </c>
      <c r="AW874" s="75" t="s">
        <v>89</v>
      </c>
      <c r="AX874" s="224">
        <v>0</v>
      </c>
      <c r="AY874" s="79">
        <f t="shared" si="68"/>
        <v>9941400</v>
      </c>
      <c r="AZ874" s="223">
        <f t="shared" si="69"/>
        <v>0</v>
      </c>
      <c r="BA874" s="74">
        <v>0</v>
      </c>
      <c r="BB874" s="75" t="s">
        <v>89</v>
      </c>
      <c r="BC874" s="65" t="s">
        <v>108</v>
      </c>
      <c r="BD874" s="400" t="s">
        <v>3947</v>
      </c>
      <c r="BE874" s="221" t="s">
        <v>87</v>
      </c>
      <c r="BF874" s="221" t="s">
        <v>87</v>
      </c>
    </row>
    <row r="875" spans="2:58" x14ac:dyDescent="0.25">
      <c r="B875" s="221">
        <v>2025</v>
      </c>
      <c r="C875" s="221">
        <v>891780111</v>
      </c>
      <c r="D875" s="221" t="s">
        <v>78</v>
      </c>
      <c r="E875" s="49" t="s">
        <v>3946</v>
      </c>
      <c r="F875" s="65" t="s">
        <v>3945</v>
      </c>
      <c r="G875" s="65">
        <v>0</v>
      </c>
      <c r="H875" s="65" t="s">
        <v>81</v>
      </c>
      <c r="I875" s="65" t="s">
        <v>3368</v>
      </c>
      <c r="J875" s="67" t="s">
        <v>83</v>
      </c>
      <c r="K875" s="66" t="s">
        <v>3940</v>
      </c>
      <c r="L875" s="68">
        <v>9941400</v>
      </c>
      <c r="M875" s="65" t="s">
        <v>85</v>
      </c>
      <c r="N875" s="66" t="s">
        <v>3944</v>
      </c>
      <c r="O875" s="66">
        <v>1042997078</v>
      </c>
      <c r="P875" s="66">
        <v>1707</v>
      </c>
      <c r="Q875" s="70">
        <v>45870</v>
      </c>
      <c r="R875" s="66">
        <v>7490134800</v>
      </c>
      <c r="S875" s="70">
        <v>45889</v>
      </c>
      <c r="T875" s="68">
        <v>9941400</v>
      </c>
      <c r="U875" s="68">
        <v>28462</v>
      </c>
      <c r="V875" s="65" t="s">
        <v>87</v>
      </c>
      <c r="W875" s="68">
        <v>1082939683</v>
      </c>
      <c r="X875" s="67" t="s">
        <v>3365</v>
      </c>
      <c r="Y875" s="70">
        <v>45889</v>
      </c>
      <c r="Z875" s="70">
        <v>45889</v>
      </c>
      <c r="AA875" s="70" t="s">
        <v>89</v>
      </c>
      <c r="AB875" s="70">
        <v>45991</v>
      </c>
      <c r="AC875" s="49">
        <f t="shared" si="65"/>
        <v>102</v>
      </c>
      <c r="AD875" s="65">
        <v>0</v>
      </c>
      <c r="AE875" s="68">
        <v>0</v>
      </c>
      <c r="AF875" s="65">
        <v>0</v>
      </c>
      <c r="AG875" s="77" t="s">
        <v>89</v>
      </c>
      <c r="AH875" s="49">
        <f t="shared" si="66"/>
        <v>0</v>
      </c>
      <c r="AI875" s="65">
        <v>0</v>
      </c>
      <c r="AJ875" s="68">
        <v>0</v>
      </c>
      <c r="AK875" s="65" t="s">
        <v>89</v>
      </c>
      <c r="AL875" s="78" t="s">
        <v>89</v>
      </c>
      <c r="AM875" s="65">
        <v>0</v>
      </c>
      <c r="AN875" s="78" t="s">
        <v>89</v>
      </c>
      <c r="AO875" s="78" t="s">
        <v>89</v>
      </c>
      <c r="AP875" s="78" t="s">
        <v>89</v>
      </c>
      <c r="AQ875" s="49">
        <f t="shared" si="67"/>
        <v>0</v>
      </c>
      <c r="AR875" s="49">
        <f>+L875+AE875-AJ875</f>
        <v>9941400</v>
      </c>
      <c r="AS875" s="65" t="s">
        <v>90</v>
      </c>
      <c r="AT875" s="68">
        <v>0</v>
      </c>
      <c r="AU875" s="65" t="s">
        <v>90</v>
      </c>
      <c r="AV875" s="68">
        <v>0</v>
      </c>
      <c r="AW875" s="75" t="s">
        <v>89</v>
      </c>
      <c r="AX875" s="224">
        <v>0</v>
      </c>
      <c r="AY875" s="79">
        <f t="shared" si="68"/>
        <v>9941400</v>
      </c>
      <c r="AZ875" s="223">
        <f t="shared" si="69"/>
        <v>0</v>
      </c>
      <c r="BA875" s="74">
        <v>0</v>
      </c>
      <c r="BB875" s="75" t="s">
        <v>89</v>
      </c>
      <c r="BC875" s="65" t="s">
        <v>108</v>
      </c>
      <c r="BD875" s="400" t="s">
        <v>3943</v>
      </c>
      <c r="BE875" s="221" t="s">
        <v>87</v>
      </c>
      <c r="BF875" s="221" t="s">
        <v>87</v>
      </c>
    </row>
    <row r="876" spans="2:58" x14ac:dyDescent="0.25">
      <c r="B876" s="221">
        <v>2025</v>
      </c>
      <c r="C876" s="221">
        <v>891780111</v>
      </c>
      <c r="D876" s="221" t="s">
        <v>78</v>
      </c>
      <c r="E876" s="49" t="s">
        <v>3942</v>
      </c>
      <c r="F876" s="65" t="s">
        <v>3941</v>
      </c>
      <c r="G876" s="65">
        <v>0</v>
      </c>
      <c r="H876" s="65" t="s">
        <v>81</v>
      </c>
      <c r="I876" s="65" t="s">
        <v>3368</v>
      </c>
      <c r="J876" s="67" t="s">
        <v>83</v>
      </c>
      <c r="K876" s="66" t="s">
        <v>3940</v>
      </c>
      <c r="L876" s="68">
        <v>9941400</v>
      </c>
      <c r="M876" s="65" t="s">
        <v>85</v>
      </c>
      <c r="N876" s="66" t="s">
        <v>3939</v>
      </c>
      <c r="O876" s="66">
        <v>72279327</v>
      </c>
      <c r="P876" s="66">
        <v>1707</v>
      </c>
      <c r="Q876" s="70">
        <v>45870</v>
      </c>
      <c r="R876" s="66">
        <v>7490134800</v>
      </c>
      <c r="S876" s="70">
        <v>45889</v>
      </c>
      <c r="T876" s="68">
        <v>9941400</v>
      </c>
      <c r="U876" s="68">
        <v>28461</v>
      </c>
      <c r="V876" s="65" t="s">
        <v>87</v>
      </c>
      <c r="W876" s="68">
        <v>1082939683</v>
      </c>
      <c r="X876" s="67" t="s">
        <v>3365</v>
      </c>
      <c r="Y876" s="70">
        <v>45889</v>
      </c>
      <c r="Z876" s="70">
        <v>45889</v>
      </c>
      <c r="AA876" s="70" t="s">
        <v>89</v>
      </c>
      <c r="AB876" s="70">
        <v>45991</v>
      </c>
      <c r="AC876" s="49">
        <f t="shared" si="65"/>
        <v>102</v>
      </c>
      <c r="AD876" s="65">
        <v>0</v>
      </c>
      <c r="AE876" s="68">
        <v>0</v>
      </c>
      <c r="AF876" s="65">
        <v>0</v>
      </c>
      <c r="AG876" s="77" t="s">
        <v>89</v>
      </c>
      <c r="AH876" s="49">
        <f t="shared" si="66"/>
        <v>0</v>
      </c>
      <c r="AI876" s="65">
        <v>0</v>
      </c>
      <c r="AJ876" s="68">
        <v>0</v>
      </c>
      <c r="AK876" s="65" t="s">
        <v>89</v>
      </c>
      <c r="AL876" s="78" t="s">
        <v>89</v>
      </c>
      <c r="AM876" s="65">
        <v>0</v>
      </c>
      <c r="AN876" s="78" t="s">
        <v>89</v>
      </c>
      <c r="AO876" s="78" t="s">
        <v>89</v>
      </c>
      <c r="AP876" s="78" t="s">
        <v>89</v>
      </c>
      <c r="AQ876" s="49">
        <f t="shared" si="67"/>
        <v>0</v>
      </c>
      <c r="AR876" s="49">
        <f>+L876+AE876-AJ876</f>
        <v>9941400</v>
      </c>
      <c r="AS876" s="65" t="s">
        <v>90</v>
      </c>
      <c r="AT876" s="68">
        <v>0</v>
      </c>
      <c r="AU876" s="65" t="s">
        <v>90</v>
      </c>
      <c r="AV876" s="68">
        <v>0</v>
      </c>
      <c r="AW876" s="75" t="s">
        <v>89</v>
      </c>
      <c r="AX876" s="224">
        <v>0</v>
      </c>
      <c r="AY876" s="79">
        <f t="shared" si="68"/>
        <v>9941400</v>
      </c>
      <c r="AZ876" s="223">
        <f t="shared" si="69"/>
        <v>0</v>
      </c>
      <c r="BA876" s="74">
        <v>0</v>
      </c>
      <c r="BB876" s="75" t="s">
        <v>89</v>
      </c>
      <c r="BC876" s="65" t="s">
        <v>108</v>
      </c>
      <c r="BD876" s="400" t="s">
        <v>3938</v>
      </c>
      <c r="BE876" s="221" t="s">
        <v>87</v>
      </c>
      <c r="BF876" s="221" t="s">
        <v>87</v>
      </c>
    </row>
    <row r="877" spans="2:58" x14ac:dyDescent="0.25">
      <c r="B877" s="221">
        <v>2025</v>
      </c>
      <c r="C877" s="221">
        <v>891780111</v>
      </c>
      <c r="D877" s="221" t="s">
        <v>78</v>
      </c>
      <c r="E877" s="49" t="s">
        <v>3937</v>
      </c>
      <c r="F877" s="65" t="s">
        <v>3936</v>
      </c>
      <c r="G877" s="65">
        <v>0</v>
      </c>
      <c r="H877" s="65" t="s">
        <v>81</v>
      </c>
      <c r="I877" s="65" t="s">
        <v>3368</v>
      </c>
      <c r="J877" s="67" t="s">
        <v>83</v>
      </c>
      <c r="K877" s="66" t="s">
        <v>3935</v>
      </c>
      <c r="L877" s="68">
        <v>9941400</v>
      </c>
      <c r="M877" s="65" t="s">
        <v>85</v>
      </c>
      <c r="N877" s="66" t="s">
        <v>3934</v>
      </c>
      <c r="O877" s="66">
        <v>73125539</v>
      </c>
      <c r="P877" s="66">
        <v>1707</v>
      </c>
      <c r="Q877" s="70">
        <v>45870</v>
      </c>
      <c r="R877" s="66">
        <v>7490134800</v>
      </c>
      <c r="S877" s="70">
        <v>45889</v>
      </c>
      <c r="T877" s="68">
        <v>9941400</v>
      </c>
      <c r="U877" s="68">
        <v>28460</v>
      </c>
      <c r="V877" s="65" t="s">
        <v>87</v>
      </c>
      <c r="W877" s="68">
        <v>1082939683</v>
      </c>
      <c r="X877" s="67" t="s">
        <v>3365</v>
      </c>
      <c r="Y877" s="70">
        <v>45889</v>
      </c>
      <c r="Z877" s="70">
        <v>45889</v>
      </c>
      <c r="AA877" s="70" t="s">
        <v>89</v>
      </c>
      <c r="AB877" s="70">
        <v>45991</v>
      </c>
      <c r="AC877" s="49">
        <f t="shared" si="65"/>
        <v>102</v>
      </c>
      <c r="AD877" s="65">
        <v>0</v>
      </c>
      <c r="AE877" s="68">
        <v>0</v>
      </c>
      <c r="AF877" s="65">
        <v>0</v>
      </c>
      <c r="AG877" s="77" t="s">
        <v>89</v>
      </c>
      <c r="AH877" s="49">
        <f t="shared" si="66"/>
        <v>0</v>
      </c>
      <c r="AI877" s="65">
        <v>0</v>
      </c>
      <c r="AJ877" s="68">
        <v>0</v>
      </c>
      <c r="AK877" s="65" t="s">
        <v>89</v>
      </c>
      <c r="AL877" s="78" t="s">
        <v>89</v>
      </c>
      <c r="AM877" s="65">
        <v>0</v>
      </c>
      <c r="AN877" s="78" t="s">
        <v>89</v>
      </c>
      <c r="AO877" s="78" t="s">
        <v>89</v>
      </c>
      <c r="AP877" s="78" t="s">
        <v>89</v>
      </c>
      <c r="AQ877" s="49">
        <f t="shared" si="67"/>
        <v>0</v>
      </c>
      <c r="AR877" s="49">
        <f>+L877+AE877-AJ877</f>
        <v>9941400</v>
      </c>
      <c r="AS877" s="65" t="s">
        <v>90</v>
      </c>
      <c r="AT877" s="68">
        <v>0</v>
      </c>
      <c r="AU877" s="65" t="s">
        <v>90</v>
      </c>
      <c r="AV877" s="68">
        <v>0</v>
      </c>
      <c r="AW877" s="75" t="s">
        <v>89</v>
      </c>
      <c r="AX877" s="224">
        <v>0</v>
      </c>
      <c r="AY877" s="79">
        <f t="shared" si="68"/>
        <v>9941400</v>
      </c>
      <c r="AZ877" s="223">
        <f t="shared" si="69"/>
        <v>0</v>
      </c>
      <c r="BA877" s="74">
        <v>0</v>
      </c>
      <c r="BB877" s="75" t="s">
        <v>89</v>
      </c>
      <c r="BC877" s="65" t="s">
        <v>108</v>
      </c>
      <c r="BD877" s="400" t="s">
        <v>3933</v>
      </c>
      <c r="BE877" s="221" t="s">
        <v>87</v>
      </c>
      <c r="BF877" s="221" t="s">
        <v>87</v>
      </c>
    </row>
    <row r="878" spans="2:58" x14ac:dyDescent="0.25">
      <c r="B878" s="221">
        <v>2025</v>
      </c>
      <c r="C878" s="221">
        <v>891780111</v>
      </c>
      <c r="D878" s="221" t="s">
        <v>78</v>
      </c>
      <c r="E878" s="49" t="s">
        <v>3932</v>
      </c>
      <c r="F878" s="65" t="s">
        <v>3931</v>
      </c>
      <c r="G878" s="65">
        <v>0</v>
      </c>
      <c r="H878" s="65" t="s">
        <v>81</v>
      </c>
      <c r="I878" s="65" t="s">
        <v>3368</v>
      </c>
      <c r="J878" s="67" t="s">
        <v>83</v>
      </c>
      <c r="K878" s="66" t="s">
        <v>3377</v>
      </c>
      <c r="L878" s="68">
        <v>9941400</v>
      </c>
      <c r="M878" s="65" t="s">
        <v>85</v>
      </c>
      <c r="N878" s="66" t="s">
        <v>3930</v>
      </c>
      <c r="O878" s="66">
        <v>3742766</v>
      </c>
      <c r="P878" s="66">
        <v>1707</v>
      </c>
      <c r="Q878" s="70">
        <v>45870</v>
      </c>
      <c r="R878" s="66">
        <v>7490134800</v>
      </c>
      <c r="S878" s="70">
        <v>45889</v>
      </c>
      <c r="T878" s="68">
        <v>9941400</v>
      </c>
      <c r="U878" s="68">
        <v>28482</v>
      </c>
      <c r="V878" s="65" t="s">
        <v>87</v>
      </c>
      <c r="W878" s="68">
        <v>1082939683</v>
      </c>
      <c r="X878" s="67" t="s">
        <v>3365</v>
      </c>
      <c r="Y878" s="70">
        <v>45889</v>
      </c>
      <c r="Z878" s="70">
        <v>45889</v>
      </c>
      <c r="AA878" s="70" t="s">
        <v>89</v>
      </c>
      <c r="AB878" s="70">
        <v>45991</v>
      </c>
      <c r="AC878" s="49">
        <f t="shared" si="65"/>
        <v>102</v>
      </c>
      <c r="AD878" s="65">
        <v>0</v>
      </c>
      <c r="AE878" s="68">
        <v>0</v>
      </c>
      <c r="AF878" s="65">
        <v>0</v>
      </c>
      <c r="AG878" s="77" t="s">
        <v>89</v>
      </c>
      <c r="AH878" s="49">
        <f t="shared" si="66"/>
        <v>0</v>
      </c>
      <c r="AI878" s="65">
        <v>0</v>
      </c>
      <c r="AJ878" s="68">
        <v>0</v>
      </c>
      <c r="AK878" s="65" t="s">
        <v>89</v>
      </c>
      <c r="AL878" s="78" t="s">
        <v>89</v>
      </c>
      <c r="AM878" s="65">
        <v>0</v>
      </c>
      <c r="AN878" s="78" t="s">
        <v>89</v>
      </c>
      <c r="AO878" s="78" t="s">
        <v>89</v>
      </c>
      <c r="AP878" s="78" t="s">
        <v>89</v>
      </c>
      <c r="AQ878" s="49">
        <f t="shared" si="67"/>
        <v>0</v>
      </c>
      <c r="AR878" s="49">
        <f>+L878+AE878-AJ878</f>
        <v>9941400</v>
      </c>
      <c r="AS878" s="65" t="s">
        <v>90</v>
      </c>
      <c r="AT878" s="68">
        <v>0</v>
      </c>
      <c r="AU878" s="65" t="s">
        <v>90</v>
      </c>
      <c r="AV878" s="68">
        <v>0</v>
      </c>
      <c r="AW878" s="75" t="s">
        <v>89</v>
      </c>
      <c r="AX878" s="224">
        <v>0</v>
      </c>
      <c r="AY878" s="79">
        <f t="shared" si="68"/>
        <v>9941400</v>
      </c>
      <c r="AZ878" s="223">
        <f t="shared" si="69"/>
        <v>0</v>
      </c>
      <c r="BA878" s="74">
        <v>0</v>
      </c>
      <c r="BB878" s="75" t="s">
        <v>89</v>
      </c>
      <c r="BC878" s="65" t="s">
        <v>108</v>
      </c>
      <c r="BD878" s="400" t="s">
        <v>3929</v>
      </c>
      <c r="BE878" s="221" t="s">
        <v>87</v>
      </c>
      <c r="BF878" s="221" t="s">
        <v>87</v>
      </c>
    </row>
    <row r="879" spans="2:58" x14ac:dyDescent="0.25">
      <c r="B879" s="221">
        <v>2025</v>
      </c>
      <c r="C879" s="221">
        <v>891780111</v>
      </c>
      <c r="D879" s="221" t="s">
        <v>78</v>
      </c>
      <c r="E879" s="49" t="s">
        <v>3928</v>
      </c>
      <c r="F879" s="65" t="s">
        <v>3927</v>
      </c>
      <c r="G879" s="65">
        <v>0</v>
      </c>
      <c r="H879" s="65" t="s">
        <v>81</v>
      </c>
      <c r="I879" s="65" t="s">
        <v>3368</v>
      </c>
      <c r="J879" s="67" t="s">
        <v>83</v>
      </c>
      <c r="K879" s="66" t="s">
        <v>3377</v>
      </c>
      <c r="L879" s="68">
        <v>9941400</v>
      </c>
      <c r="M879" s="65" t="s">
        <v>85</v>
      </c>
      <c r="N879" s="66" t="s">
        <v>3926</v>
      </c>
      <c r="O879" s="66">
        <v>85168462</v>
      </c>
      <c r="P879" s="66">
        <v>1707</v>
      </c>
      <c r="Q879" s="70">
        <v>45870</v>
      </c>
      <c r="R879" s="66">
        <v>7490134800</v>
      </c>
      <c r="S879" s="70">
        <v>45889</v>
      </c>
      <c r="T879" s="68">
        <v>9941400</v>
      </c>
      <c r="U879" s="68">
        <v>28481</v>
      </c>
      <c r="V879" s="65" t="s">
        <v>87</v>
      </c>
      <c r="W879" s="68">
        <v>1082939683</v>
      </c>
      <c r="X879" s="67" t="s">
        <v>3365</v>
      </c>
      <c r="Y879" s="70">
        <v>45889</v>
      </c>
      <c r="Z879" s="70">
        <v>45889</v>
      </c>
      <c r="AA879" s="70" t="s">
        <v>89</v>
      </c>
      <c r="AB879" s="70">
        <v>45991</v>
      </c>
      <c r="AC879" s="49">
        <f t="shared" si="65"/>
        <v>102</v>
      </c>
      <c r="AD879" s="65">
        <v>0</v>
      </c>
      <c r="AE879" s="68">
        <v>0</v>
      </c>
      <c r="AF879" s="65">
        <v>0</v>
      </c>
      <c r="AG879" s="77" t="s">
        <v>89</v>
      </c>
      <c r="AH879" s="49">
        <f t="shared" si="66"/>
        <v>0</v>
      </c>
      <c r="AI879" s="65">
        <v>0</v>
      </c>
      <c r="AJ879" s="68">
        <v>0</v>
      </c>
      <c r="AK879" s="65" t="s">
        <v>89</v>
      </c>
      <c r="AL879" s="78" t="s">
        <v>89</v>
      </c>
      <c r="AM879" s="65">
        <v>0</v>
      </c>
      <c r="AN879" s="78" t="s">
        <v>89</v>
      </c>
      <c r="AO879" s="78" t="s">
        <v>89</v>
      </c>
      <c r="AP879" s="78" t="s">
        <v>89</v>
      </c>
      <c r="AQ879" s="49">
        <f t="shared" si="67"/>
        <v>0</v>
      </c>
      <c r="AR879" s="49">
        <f>+L879+AE879-AJ879</f>
        <v>9941400</v>
      </c>
      <c r="AS879" s="65" t="s">
        <v>90</v>
      </c>
      <c r="AT879" s="68">
        <v>0</v>
      </c>
      <c r="AU879" s="65" t="s">
        <v>90</v>
      </c>
      <c r="AV879" s="68">
        <v>0</v>
      </c>
      <c r="AW879" s="75" t="s">
        <v>89</v>
      </c>
      <c r="AX879" s="224">
        <v>0</v>
      </c>
      <c r="AY879" s="79">
        <f t="shared" si="68"/>
        <v>9941400</v>
      </c>
      <c r="AZ879" s="223">
        <f t="shared" si="69"/>
        <v>0</v>
      </c>
      <c r="BA879" s="74">
        <v>0</v>
      </c>
      <c r="BB879" s="75" t="s">
        <v>89</v>
      </c>
      <c r="BC879" s="65" t="s">
        <v>108</v>
      </c>
      <c r="BD879" s="400" t="s">
        <v>3925</v>
      </c>
      <c r="BE879" s="221" t="s">
        <v>87</v>
      </c>
      <c r="BF879" s="221" t="s">
        <v>87</v>
      </c>
    </row>
    <row r="880" spans="2:58" x14ac:dyDescent="0.25">
      <c r="B880" s="221">
        <v>2025</v>
      </c>
      <c r="C880" s="221">
        <v>891780111</v>
      </c>
      <c r="D880" s="221" t="s">
        <v>78</v>
      </c>
      <c r="E880" s="49" t="s">
        <v>3924</v>
      </c>
      <c r="F880" s="65" t="s">
        <v>3923</v>
      </c>
      <c r="G880" s="65">
        <v>0</v>
      </c>
      <c r="H880" s="65" t="s">
        <v>81</v>
      </c>
      <c r="I880" s="65" t="s">
        <v>3368</v>
      </c>
      <c r="J880" s="67" t="s">
        <v>83</v>
      </c>
      <c r="K880" s="66" t="s">
        <v>3377</v>
      </c>
      <c r="L880" s="68">
        <v>9941400</v>
      </c>
      <c r="M880" s="65" t="s">
        <v>85</v>
      </c>
      <c r="N880" s="66" t="s">
        <v>3922</v>
      </c>
      <c r="O880" s="66">
        <v>1002070164</v>
      </c>
      <c r="P880" s="66">
        <v>1707</v>
      </c>
      <c r="Q880" s="70">
        <v>45870</v>
      </c>
      <c r="R880" s="66">
        <v>7490134800</v>
      </c>
      <c r="S880" s="70">
        <v>45889</v>
      </c>
      <c r="T880" s="68">
        <v>9941400</v>
      </c>
      <c r="U880" s="68">
        <v>28480</v>
      </c>
      <c r="V880" s="65" t="s">
        <v>87</v>
      </c>
      <c r="W880" s="68">
        <v>1082939683</v>
      </c>
      <c r="X880" s="67" t="s">
        <v>3365</v>
      </c>
      <c r="Y880" s="70">
        <v>45889</v>
      </c>
      <c r="Z880" s="70">
        <v>45889</v>
      </c>
      <c r="AA880" s="70" t="s">
        <v>89</v>
      </c>
      <c r="AB880" s="70">
        <v>45991</v>
      </c>
      <c r="AC880" s="49">
        <f t="shared" si="65"/>
        <v>102</v>
      </c>
      <c r="AD880" s="65">
        <v>0</v>
      </c>
      <c r="AE880" s="68">
        <v>0</v>
      </c>
      <c r="AF880" s="65">
        <v>0</v>
      </c>
      <c r="AG880" s="77" t="s">
        <v>89</v>
      </c>
      <c r="AH880" s="49">
        <f t="shared" si="66"/>
        <v>0</v>
      </c>
      <c r="AI880" s="65">
        <v>0</v>
      </c>
      <c r="AJ880" s="68">
        <v>0</v>
      </c>
      <c r="AK880" s="65" t="s">
        <v>89</v>
      </c>
      <c r="AL880" s="78" t="s">
        <v>89</v>
      </c>
      <c r="AM880" s="65">
        <v>0</v>
      </c>
      <c r="AN880" s="78" t="s">
        <v>89</v>
      </c>
      <c r="AO880" s="78" t="s">
        <v>89</v>
      </c>
      <c r="AP880" s="78" t="s">
        <v>89</v>
      </c>
      <c r="AQ880" s="49">
        <f t="shared" si="67"/>
        <v>0</v>
      </c>
      <c r="AR880" s="49">
        <f>+L880+AE880-AJ880</f>
        <v>9941400</v>
      </c>
      <c r="AS880" s="65" t="s">
        <v>90</v>
      </c>
      <c r="AT880" s="68">
        <v>0</v>
      </c>
      <c r="AU880" s="65" t="s">
        <v>90</v>
      </c>
      <c r="AV880" s="68">
        <v>0</v>
      </c>
      <c r="AW880" s="75" t="s">
        <v>89</v>
      </c>
      <c r="AX880" s="224">
        <v>0</v>
      </c>
      <c r="AY880" s="79">
        <f t="shared" si="68"/>
        <v>9941400</v>
      </c>
      <c r="AZ880" s="223">
        <f t="shared" si="69"/>
        <v>0</v>
      </c>
      <c r="BA880" s="74">
        <v>0</v>
      </c>
      <c r="BB880" s="75" t="s">
        <v>89</v>
      </c>
      <c r="BC880" s="65" t="s">
        <v>108</v>
      </c>
      <c r="BD880" s="400" t="s">
        <v>3921</v>
      </c>
      <c r="BE880" s="221" t="s">
        <v>87</v>
      </c>
      <c r="BF880" s="221" t="s">
        <v>87</v>
      </c>
    </row>
    <row r="881" spans="2:58" x14ac:dyDescent="0.25">
      <c r="B881" s="221">
        <v>2025</v>
      </c>
      <c r="C881" s="221">
        <v>891780111</v>
      </c>
      <c r="D881" s="221" t="s">
        <v>78</v>
      </c>
      <c r="E881" s="49" t="s">
        <v>3920</v>
      </c>
      <c r="F881" s="65" t="s">
        <v>3919</v>
      </c>
      <c r="G881" s="65">
        <v>0</v>
      </c>
      <c r="H881" s="65" t="s">
        <v>81</v>
      </c>
      <c r="I881" s="65" t="s">
        <v>3368</v>
      </c>
      <c r="J881" s="67" t="s">
        <v>83</v>
      </c>
      <c r="K881" s="66" t="s">
        <v>3462</v>
      </c>
      <c r="L881" s="68">
        <v>9941400</v>
      </c>
      <c r="M881" s="65" t="s">
        <v>85</v>
      </c>
      <c r="N881" s="66" t="s">
        <v>3918</v>
      </c>
      <c r="O881" s="66">
        <v>1007162924</v>
      </c>
      <c r="P881" s="66">
        <v>1707</v>
      </c>
      <c r="Q881" s="70">
        <v>45870</v>
      </c>
      <c r="R881" s="66">
        <v>7490134800</v>
      </c>
      <c r="S881" s="70">
        <v>45889</v>
      </c>
      <c r="T881" s="68">
        <v>9941400</v>
      </c>
      <c r="U881" s="68">
        <v>28459</v>
      </c>
      <c r="V881" s="65" t="s">
        <v>87</v>
      </c>
      <c r="W881" s="68">
        <v>1082939683</v>
      </c>
      <c r="X881" s="67" t="s">
        <v>3365</v>
      </c>
      <c r="Y881" s="70">
        <v>45889</v>
      </c>
      <c r="Z881" s="70">
        <v>45889</v>
      </c>
      <c r="AA881" s="70" t="s">
        <v>89</v>
      </c>
      <c r="AB881" s="70">
        <v>45991</v>
      </c>
      <c r="AC881" s="49">
        <f t="shared" si="65"/>
        <v>102</v>
      </c>
      <c r="AD881" s="65">
        <v>0</v>
      </c>
      <c r="AE881" s="68">
        <v>0</v>
      </c>
      <c r="AF881" s="65">
        <v>0</v>
      </c>
      <c r="AG881" s="77" t="s">
        <v>89</v>
      </c>
      <c r="AH881" s="49">
        <f t="shared" si="66"/>
        <v>0</v>
      </c>
      <c r="AI881" s="65">
        <v>0</v>
      </c>
      <c r="AJ881" s="68">
        <v>0</v>
      </c>
      <c r="AK881" s="65" t="s">
        <v>89</v>
      </c>
      <c r="AL881" s="78" t="s">
        <v>89</v>
      </c>
      <c r="AM881" s="65">
        <v>0</v>
      </c>
      <c r="AN881" s="78" t="s">
        <v>89</v>
      </c>
      <c r="AO881" s="78" t="s">
        <v>89</v>
      </c>
      <c r="AP881" s="78" t="s">
        <v>89</v>
      </c>
      <c r="AQ881" s="49">
        <f t="shared" si="67"/>
        <v>0</v>
      </c>
      <c r="AR881" s="49">
        <f>+L881+AE881-AJ881</f>
        <v>9941400</v>
      </c>
      <c r="AS881" s="65" t="s">
        <v>90</v>
      </c>
      <c r="AT881" s="68">
        <v>0</v>
      </c>
      <c r="AU881" s="65" t="s">
        <v>90</v>
      </c>
      <c r="AV881" s="68">
        <v>0</v>
      </c>
      <c r="AW881" s="75" t="s">
        <v>89</v>
      </c>
      <c r="AX881" s="224">
        <v>0</v>
      </c>
      <c r="AY881" s="79">
        <f t="shared" si="68"/>
        <v>9941400</v>
      </c>
      <c r="AZ881" s="223">
        <f t="shared" si="69"/>
        <v>0</v>
      </c>
      <c r="BA881" s="74">
        <v>0</v>
      </c>
      <c r="BB881" s="75" t="s">
        <v>89</v>
      </c>
      <c r="BC881" s="65" t="s">
        <v>108</v>
      </c>
      <c r="BD881" s="400" t="s">
        <v>3917</v>
      </c>
      <c r="BE881" s="221" t="s">
        <v>87</v>
      </c>
      <c r="BF881" s="221" t="s">
        <v>87</v>
      </c>
    </row>
    <row r="882" spans="2:58" x14ac:dyDescent="0.25">
      <c r="B882" s="221">
        <v>2025</v>
      </c>
      <c r="C882" s="221">
        <v>891780111</v>
      </c>
      <c r="D882" s="221" t="s">
        <v>78</v>
      </c>
      <c r="E882" s="49" t="s">
        <v>3916</v>
      </c>
      <c r="F882" s="65" t="s">
        <v>3915</v>
      </c>
      <c r="G882" s="65">
        <v>0</v>
      </c>
      <c r="H882" s="65" t="s">
        <v>81</v>
      </c>
      <c r="I882" s="65" t="s">
        <v>3368</v>
      </c>
      <c r="J882" s="67" t="s">
        <v>83</v>
      </c>
      <c r="K882" s="66" t="s">
        <v>3367</v>
      </c>
      <c r="L882" s="68">
        <v>9941400</v>
      </c>
      <c r="M882" s="65" t="s">
        <v>85</v>
      </c>
      <c r="N882" s="66" t="s">
        <v>3914</v>
      </c>
      <c r="O882" s="66">
        <v>1030661695</v>
      </c>
      <c r="P882" s="66">
        <v>1707</v>
      </c>
      <c r="Q882" s="70">
        <v>45870</v>
      </c>
      <c r="R882" s="66">
        <v>7490134800</v>
      </c>
      <c r="S882" s="70">
        <v>45889</v>
      </c>
      <c r="T882" s="68">
        <v>9941400</v>
      </c>
      <c r="U882" s="68">
        <v>28479</v>
      </c>
      <c r="V882" s="65" t="s">
        <v>87</v>
      </c>
      <c r="W882" s="68">
        <v>1082939683</v>
      </c>
      <c r="X882" s="67" t="s">
        <v>3365</v>
      </c>
      <c r="Y882" s="70">
        <v>45889</v>
      </c>
      <c r="Z882" s="70">
        <v>45889</v>
      </c>
      <c r="AA882" s="70" t="s">
        <v>89</v>
      </c>
      <c r="AB882" s="70">
        <v>45991</v>
      </c>
      <c r="AC882" s="49">
        <f t="shared" si="65"/>
        <v>102</v>
      </c>
      <c r="AD882" s="65">
        <v>0</v>
      </c>
      <c r="AE882" s="68">
        <v>0</v>
      </c>
      <c r="AF882" s="65">
        <v>0</v>
      </c>
      <c r="AG882" s="77" t="s">
        <v>89</v>
      </c>
      <c r="AH882" s="49">
        <f t="shared" si="66"/>
        <v>0</v>
      </c>
      <c r="AI882" s="65">
        <v>0</v>
      </c>
      <c r="AJ882" s="68">
        <v>0</v>
      </c>
      <c r="AK882" s="65" t="s">
        <v>89</v>
      </c>
      <c r="AL882" s="78" t="s">
        <v>89</v>
      </c>
      <c r="AM882" s="65">
        <v>0</v>
      </c>
      <c r="AN882" s="78" t="s">
        <v>89</v>
      </c>
      <c r="AO882" s="78" t="s">
        <v>89</v>
      </c>
      <c r="AP882" s="78" t="s">
        <v>89</v>
      </c>
      <c r="AQ882" s="49">
        <f t="shared" si="67"/>
        <v>0</v>
      </c>
      <c r="AR882" s="49">
        <f>+L882+AE882-AJ882</f>
        <v>9941400</v>
      </c>
      <c r="AS882" s="65" t="s">
        <v>90</v>
      </c>
      <c r="AT882" s="68">
        <v>0</v>
      </c>
      <c r="AU882" s="65" t="s">
        <v>90</v>
      </c>
      <c r="AV882" s="68">
        <v>0</v>
      </c>
      <c r="AW882" s="75" t="s">
        <v>89</v>
      </c>
      <c r="AX882" s="224">
        <v>0</v>
      </c>
      <c r="AY882" s="79">
        <f t="shared" si="68"/>
        <v>9941400</v>
      </c>
      <c r="AZ882" s="223">
        <f t="shared" si="69"/>
        <v>0</v>
      </c>
      <c r="BA882" s="74">
        <v>0</v>
      </c>
      <c r="BB882" s="75" t="s">
        <v>89</v>
      </c>
      <c r="BC882" s="65" t="s">
        <v>108</v>
      </c>
      <c r="BD882" s="400" t="s">
        <v>3913</v>
      </c>
      <c r="BE882" s="221" t="s">
        <v>87</v>
      </c>
      <c r="BF882" s="221" t="s">
        <v>87</v>
      </c>
    </row>
    <row r="883" spans="2:58" x14ac:dyDescent="0.25">
      <c r="B883" s="221">
        <v>2025</v>
      </c>
      <c r="C883" s="221">
        <v>891780111</v>
      </c>
      <c r="D883" s="221" t="s">
        <v>78</v>
      </c>
      <c r="E883" s="49" t="s">
        <v>3912</v>
      </c>
      <c r="F883" s="65" t="s">
        <v>3911</v>
      </c>
      <c r="G883" s="65">
        <v>0</v>
      </c>
      <c r="H883" s="65" t="s">
        <v>81</v>
      </c>
      <c r="I883" s="65" t="s">
        <v>3368</v>
      </c>
      <c r="J883" s="67" t="s">
        <v>83</v>
      </c>
      <c r="K883" s="66" t="s">
        <v>3497</v>
      </c>
      <c r="L883" s="68">
        <v>9941400</v>
      </c>
      <c r="M883" s="65" t="s">
        <v>85</v>
      </c>
      <c r="N883" s="66" t="s">
        <v>3910</v>
      </c>
      <c r="O883" s="66">
        <v>73267118</v>
      </c>
      <c r="P883" s="66">
        <v>1707</v>
      </c>
      <c r="Q883" s="70">
        <v>45870</v>
      </c>
      <c r="R883" s="66">
        <v>7490134800</v>
      </c>
      <c r="S883" s="70">
        <v>45889</v>
      </c>
      <c r="T883" s="68">
        <v>9941400</v>
      </c>
      <c r="U883" s="68">
        <v>28478</v>
      </c>
      <c r="V883" s="65" t="s">
        <v>87</v>
      </c>
      <c r="W883" s="68">
        <v>1082939683</v>
      </c>
      <c r="X883" s="67" t="s">
        <v>3365</v>
      </c>
      <c r="Y883" s="70">
        <v>45889</v>
      </c>
      <c r="Z883" s="70">
        <v>45889</v>
      </c>
      <c r="AA883" s="70" t="s">
        <v>89</v>
      </c>
      <c r="AB883" s="70">
        <v>45991</v>
      </c>
      <c r="AC883" s="49">
        <f t="shared" si="65"/>
        <v>102</v>
      </c>
      <c r="AD883" s="65">
        <v>0</v>
      </c>
      <c r="AE883" s="68">
        <v>0</v>
      </c>
      <c r="AF883" s="65">
        <v>0</v>
      </c>
      <c r="AG883" s="77" t="s">
        <v>89</v>
      </c>
      <c r="AH883" s="49">
        <f t="shared" si="66"/>
        <v>0</v>
      </c>
      <c r="AI883" s="65">
        <v>0</v>
      </c>
      <c r="AJ883" s="68">
        <v>0</v>
      </c>
      <c r="AK883" s="65" t="s">
        <v>89</v>
      </c>
      <c r="AL883" s="78" t="s">
        <v>89</v>
      </c>
      <c r="AM883" s="65">
        <v>0</v>
      </c>
      <c r="AN883" s="78" t="s">
        <v>89</v>
      </c>
      <c r="AO883" s="78" t="s">
        <v>89</v>
      </c>
      <c r="AP883" s="78" t="s">
        <v>89</v>
      </c>
      <c r="AQ883" s="49">
        <f t="shared" si="67"/>
        <v>0</v>
      </c>
      <c r="AR883" s="49">
        <f>+L883+AE883-AJ883</f>
        <v>9941400</v>
      </c>
      <c r="AS883" s="65" t="s">
        <v>90</v>
      </c>
      <c r="AT883" s="68">
        <v>0</v>
      </c>
      <c r="AU883" s="65" t="s">
        <v>90</v>
      </c>
      <c r="AV883" s="68">
        <v>0</v>
      </c>
      <c r="AW883" s="75" t="s">
        <v>89</v>
      </c>
      <c r="AX883" s="224">
        <v>0</v>
      </c>
      <c r="AY883" s="79">
        <f t="shared" si="68"/>
        <v>9941400</v>
      </c>
      <c r="AZ883" s="223">
        <f t="shared" si="69"/>
        <v>0</v>
      </c>
      <c r="BA883" s="74">
        <v>0</v>
      </c>
      <c r="BB883" s="75" t="s">
        <v>89</v>
      </c>
      <c r="BC883" s="65" t="s">
        <v>108</v>
      </c>
      <c r="BD883" s="400" t="s">
        <v>3909</v>
      </c>
      <c r="BE883" s="221" t="s">
        <v>87</v>
      </c>
      <c r="BF883" s="221" t="s">
        <v>87</v>
      </c>
    </row>
    <row r="884" spans="2:58" x14ac:dyDescent="0.25">
      <c r="B884" s="221">
        <v>2025</v>
      </c>
      <c r="C884" s="221">
        <v>891780111</v>
      </c>
      <c r="D884" s="221" t="s">
        <v>78</v>
      </c>
      <c r="E884" s="49" t="s">
        <v>3908</v>
      </c>
      <c r="F884" s="65" t="s">
        <v>3907</v>
      </c>
      <c r="G884" s="65">
        <v>0</v>
      </c>
      <c r="H884" s="65" t="s">
        <v>81</v>
      </c>
      <c r="I884" s="65" t="s">
        <v>3368</v>
      </c>
      <c r="J884" s="67" t="s">
        <v>83</v>
      </c>
      <c r="K884" s="66" t="s">
        <v>3906</v>
      </c>
      <c r="L884" s="68">
        <v>36500000</v>
      </c>
      <c r="M884" s="65" t="s">
        <v>85</v>
      </c>
      <c r="N884" s="66" t="s">
        <v>3905</v>
      </c>
      <c r="O884" s="66">
        <v>22565375</v>
      </c>
      <c r="P884" s="66">
        <v>1507</v>
      </c>
      <c r="Q884" s="70">
        <v>45848</v>
      </c>
      <c r="R884" s="66">
        <v>182500000</v>
      </c>
      <c r="S884" s="70">
        <v>45889</v>
      </c>
      <c r="T884" s="68">
        <v>36500000</v>
      </c>
      <c r="U884" s="68">
        <v>28435</v>
      </c>
      <c r="V884" s="65" t="s">
        <v>87</v>
      </c>
      <c r="W884" s="68">
        <v>85155333</v>
      </c>
      <c r="X884" s="67" t="s">
        <v>3595</v>
      </c>
      <c r="Y884" s="70">
        <v>45889</v>
      </c>
      <c r="Z884" s="70">
        <v>45889</v>
      </c>
      <c r="AA884" s="70" t="s">
        <v>89</v>
      </c>
      <c r="AB884" s="70">
        <v>46011</v>
      </c>
      <c r="AC884" s="49">
        <f t="shared" si="65"/>
        <v>122</v>
      </c>
      <c r="AD884" s="65">
        <v>0</v>
      </c>
      <c r="AE884" s="68">
        <v>0</v>
      </c>
      <c r="AF884" s="65">
        <v>0</v>
      </c>
      <c r="AG884" s="77" t="s">
        <v>89</v>
      </c>
      <c r="AH884" s="49">
        <f t="shared" si="66"/>
        <v>0</v>
      </c>
      <c r="AI884" s="65">
        <v>0</v>
      </c>
      <c r="AJ884" s="68">
        <v>0</v>
      </c>
      <c r="AK884" s="65" t="s">
        <v>89</v>
      </c>
      <c r="AL884" s="78" t="s">
        <v>89</v>
      </c>
      <c r="AM884" s="65">
        <v>0</v>
      </c>
      <c r="AN884" s="78" t="s">
        <v>89</v>
      </c>
      <c r="AO884" s="78" t="s">
        <v>89</v>
      </c>
      <c r="AP884" s="78" t="s">
        <v>89</v>
      </c>
      <c r="AQ884" s="49">
        <f t="shared" si="67"/>
        <v>0</v>
      </c>
      <c r="AR884" s="49">
        <f>+L884+AE884-AJ884</f>
        <v>36500000</v>
      </c>
      <c r="AS884" s="65" t="s">
        <v>90</v>
      </c>
      <c r="AT884" s="68">
        <v>0</v>
      </c>
      <c r="AU884" s="65" t="s">
        <v>90</v>
      </c>
      <c r="AV884" s="68">
        <v>0</v>
      </c>
      <c r="AW884" s="75" t="s">
        <v>89</v>
      </c>
      <c r="AX884" s="224">
        <v>0</v>
      </c>
      <c r="AY884" s="79">
        <f t="shared" si="68"/>
        <v>36500000</v>
      </c>
      <c r="AZ884" s="223">
        <f t="shared" si="69"/>
        <v>0</v>
      </c>
      <c r="BA884" s="74">
        <v>0</v>
      </c>
      <c r="BB884" s="75" t="s">
        <v>89</v>
      </c>
      <c r="BC884" s="65" t="s">
        <v>108</v>
      </c>
      <c r="BD884" s="400" t="s">
        <v>3904</v>
      </c>
      <c r="BE884" s="221" t="s">
        <v>87</v>
      </c>
      <c r="BF884" s="221" t="s">
        <v>87</v>
      </c>
    </row>
    <row r="885" spans="2:58" x14ac:dyDescent="0.25">
      <c r="B885" s="221">
        <v>2025</v>
      </c>
      <c r="C885" s="221">
        <v>891780111</v>
      </c>
      <c r="D885" s="221" t="s">
        <v>78</v>
      </c>
      <c r="E885" s="49" t="s">
        <v>3903</v>
      </c>
      <c r="F885" s="65" t="s">
        <v>3902</v>
      </c>
      <c r="G885" s="65">
        <v>0</v>
      </c>
      <c r="H885" s="65" t="s">
        <v>81</v>
      </c>
      <c r="I885" s="65" t="s">
        <v>3368</v>
      </c>
      <c r="J885" s="67" t="s">
        <v>83</v>
      </c>
      <c r="K885" s="66" t="s">
        <v>3901</v>
      </c>
      <c r="L885" s="68">
        <v>9941400</v>
      </c>
      <c r="M885" s="65" t="s">
        <v>85</v>
      </c>
      <c r="N885" s="66" t="s">
        <v>3900</v>
      </c>
      <c r="O885" s="66">
        <v>22698146</v>
      </c>
      <c r="P885" s="66">
        <v>1707</v>
      </c>
      <c r="Q885" s="70">
        <v>45870</v>
      </c>
      <c r="R885" s="66">
        <v>7490134800</v>
      </c>
      <c r="S885" s="70">
        <v>45889</v>
      </c>
      <c r="T885" s="68">
        <v>9941400</v>
      </c>
      <c r="U885" s="68">
        <v>28458</v>
      </c>
      <c r="V885" s="65" t="s">
        <v>87</v>
      </c>
      <c r="W885" s="68">
        <v>1082939683</v>
      </c>
      <c r="X885" s="67" t="s">
        <v>3365</v>
      </c>
      <c r="Y885" s="70">
        <v>45889</v>
      </c>
      <c r="Z885" s="70">
        <v>45889</v>
      </c>
      <c r="AA885" s="70" t="s">
        <v>89</v>
      </c>
      <c r="AB885" s="70">
        <v>45991</v>
      </c>
      <c r="AC885" s="49">
        <f t="shared" si="65"/>
        <v>102</v>
      </c>
      <c r="AD885" s="65">
        <v>0</v>
      </c>
      <c r="AE885" s="68">
        <v>0</v>
      </c>
      <c r="AF885" s="65">
        <v>0</v>
      </c>
      <c r="AG885" s="77" t="s">
        <v>89</v>
      </c>
      <c r="AH885" s="49">
        <f t="shared" si="66"/>
        <v>0</v>
      </c>
      <c r="AI885" s="65">
        <v>0</v>
      </c>
      <c r="AJ885" s="68">
        <v>0</v>
      </c>
      <c r="AK885" s="65" t="s">
        <v>89</v>
      </c>
      <c r="AL885" s="78" t="s">
        <v>89</v>
      </c>
      <c r="AM885" s="65">
        <v>0</v>
      </c>
      <c r="AN885" s="78" t="s">
        <v>89</v>
      </c>
      <c r="AO885" s="78" t="s">
        <v>89</v>
      </c>
      <c r="AP885" s="78" t="s">
        <v>89</v>
      </c>
      <c r="AQ885" s="49">
        <f t="shared" si="67"/>
        <v>0</v>
      </c>
      <c r="AR885" s="49">
        <f>+L885+AE885-AJ885</f>
        <v>9941400</v>
      </c>
      <c r="AS885" s="65" t="s">
        <v>90</v>
      </c>
      <c r="AT885" s="68">
        <v>0</v>
      </c>
      <c r="AU885" s="65" t="s">
        <v>90</v>
      </c>
      <c r="AV885" s="68">
        <v>0</v>
      </c>
      <c r="AW885" s="75" t="s">
        <v>89</v>
      </c>
      <c r="AX885" s="224">
        <v>0</v>
      </c>
      <c r="AY885" s="79">
        <f t="shared" si="68"/>
        <v>9941400</v>
      </c>
      <c r="AZ885" s="223">
        <f t="shared" si="69"/>
        <v>0</v>
      </c>
      <c r="BA885" s="74">
        <v>0</v>
      </c>
      <c r="BB885" s="75" t="s">
        <v>89</v>
      </c>
      <c r="BC885" s="65" t="s">
        <v>108</v>
      </c>
      <c r="BD885" s="400" t="s">
        <v>3899</v>
      </c>
      <c r="BE885" s="221" t="s">
        <v>87</v>
      </c>
      <c r="BF885" s="221" t="s">
        <v>87</v>
      </c>
    </row>
    <row r="886" spans="2:58" x14ac:dyDescent="0.25">
      <c r="B886" s="221">
        <v>2025</v>
      </c>
      <c r="C886" s="221">
        <v>891780111</v>
      </c>
      <c r="D886" s="221" t="s">
        <v>78</v>
      </c>
      <c r="E886" s="49" t="s">
        <v>3898</v>
      </c>
      <c r="F886" s="65" t="s">
        <v>3897</v>
      </c>
      <c r="G886" s="65">
        <v>0</v>
      </c>
      <c r="H886" s="65" t="s">
        <v>81</v>
      </c>
      <c r="I886" s="65" t="s">
        <v>3368</v>
      </c>
      <c r="J886" s="67" t="s">
        <v>83</v>
      </c>
      <c r="K886" s="66" t="s">
        <v>3367</v>
      </c>
      <c r="L886" s="68">
        <v>9941400</v>
      </c>
      <c r="M886" s="65" t="s">
        <v>85</v>
      </c>
      <c r="N886" s="66" t="s">
        <v>3896</v>
      </c>
      <c r="O886" s="66">
        <v>12647665</v>
      </c>
      <c r="P886" s="66">
        <v>1707</v>
      </c>
      <c r="Q886" s="70">
        <v>45870</v>
      </c>
      <c r="R886" s="66">
        <v>7490134800</v>
      </c>
      <c r="S886" s="70">
        <v>45889</v>
      </c>
      <c r="T886" s="68">
        <v>9941400</v>
      </c>
      <c r="U886" s="68">
        <v>28473</v>
      </c>
      <c r="V886" s="65" t="s">
        <v>87</v>
      </c>
      <c r="W886" s="68">
        <v>1082939683</v>
      </c>
      <c r="X886" s="67" t="s">
        <v>3365</v>
      </c>
      <c r="Y886" s="70">
        <v>45889</v>
      </c>
      <c r="Z886" s="70">
        <v>45889</v>
      </c>
      <c r="AA886" s="70" t="s">
        <v>89</v>
      </c>
      <c r="AB886" s="70">
        <v>45991</v>
      </c>
      <c r="AC886" s="49">
        <f t="shared" si="65"/>
        <v>102</v>
      </c>
      <c r="AD886" s="65">
        <v>0</v>
      </c>
      <c r="AE886" s="68">
        <v>0</v>
      </c>
      <c r="AF886" s="65">
        <v>0</v>
      </c>
      <c r="AG886" s="77" t="s">
        <v>89</v>
      </c>
      <c r="AH886" s="49">
        <f t="shared" si="66"/>
        <v>0</v>
      </c>
      <c r="AI886" s="65">
        <v>0</v>
      </c>
      <c r="AJ886" s="68">
        <v>0</v>
      </c>
      <c r="AK886" s="65" t="s">
        <v>89</v>
      </c>
      <c r="AL886" s="78" t="s">
        <v>89</v>
      </c>
      <c r="AM886" s="65">
        <v>0</v>
      </c>
      <c r="AN886" s="78" t="s">
        <v>89</v>
      </c>
      <c r="AO886" s="78" t="s">
        <v>89</v>
      </c>
      <c r="AP886" s="78" t="s">
        <v>89</v>
      </c>
      <c r="AQ886" s="49">
        <f t="shared" si="67"/>
        <v>0</v>
      </c>
      <c r="AR886" s="49">
        <f>+L886+AE886-AJ886</f>
        <v>9941400</v>
      </c>
      <c r="AS886" s="65" t="s">
        <v>90</v>
      </c>
      <c r="AT886" s="68">
        <v>0</v>
      </c>
      <c r="AU886" s="65" t="s">
        <v>90</v>
      </c>
      <c r="AV886" s="68">
        <v>0</v>
      </c>
      <c r="AW886" s="75" t="s">
        <v>89</v>
      </c>
      <c r="AX886" s="224">
        <v>0</v>
      </c>
      <c r="AY886" s="79">
        <f t="shared" si="68"/>
        <v>9941400</v>
      </c>
      <c r="AZ886" s="223">
        <f t="shared" si="69"/>
        <v>0</v>
      </c>
      <c r="BA886" s="74">
        <v>0</v>
      </c>
      <c r="BB886" s="75" t="s">
        <v>89</v>
      </c>
      <c r="BC886" s="65" t="s">
        <v>108</v>
      </c>
      <c r="BD886" s="400" t="s">
        <v>3895</v>
      </c>
      <c r="BE886" s="221" t="s">
        <v>87</v>
      </c>
      <c r="BF886" s="221" t="s">
        <v>87</v>
      </c>
    </row>
    <row r="887" spans="2:58" x14ac:dyDescent="0.25">
      <c r="B887" s="221">
        <v>2025</v>
      </c>
      <c r="C887" s="221">
        <v>891780111</v>
      </c>
      <c r="D887" s="221" t="s">
        <v>78</v>
      </c>
      <c r="E887" s="49" t="s">
        <v>3894</v>
      </c>
      <c r="F887" s="65" t="s">
        <v>3893</v>
      </c>
      <c r="G887" s="65">
        <v>0</v>
      </c>
      <c r="H887" s="65" t="s">
        <v>81</v>
      </c>
      <c r="I887" s="65" t="s">
        <v>3368</v>
      </c>
      <c r="J887" s="67" t="s">
        <v>83</v>
      </c>
      <c r="K887" s="66" t="s">
        <v>3770</v>
      </c>
      <c r="L887" s="68">
        <v>9941400</v>
      </c>
      <c r="M887" s="65" t="s">
        <v>85</v>
      </c>
      <c r="N887" s="66" t="s">
        <v>3892</v>
      </c>
      <c r="O887" s="66">
        <v>79357325</v>
      </c>
      <c r="P887" s="66">
        <v>1707</v>
      </c>
      <c r="Q887" s="70">
        <v>45870</v>
      </c>
      <c r="R887" s="66">
        <v>7490134800</v>
      </c>
      <c r="S887" s="70">
        <v>45889</v>
      </c>
      <c r="T887" s="68">
        <v>9941400</v>
      </c>
      <c r="U887" s="68">
        <v>28457</v>
      </c>
      <c r="V887" s="65" t="s">
        <v>87</v>
      </c>
      <c r="W887" s="68">
        <v>1082939683</v>
      </c>
      <c r="X887" s="67" t="s">
        <v>3365</v>
      </c>
      <c r="Y887" s="70">
        <v>45889</v>
      </c>
      <c r="Z887" s="70">
        <v>45889</v>
      </c>
      <c r="AA887" s="70" t="s">
        <v>89</v>
      </c>
      <c r="AB887" s="70">
        <v>45991</v>
      </c>
      <c r="AC887" s="49">
        <f t="shared" si="65"/>
        <v>102</v>
      </c>
      <c r="AD887" s="65">
        <v>0</v>
      </c>
      <c r="AE887" s="68">
        <v>0</v>
      </c>
      <c r="AF887" s="65">
        <v>0</v>
      </c>
      <c r="AG887" s="77" t="s">
        <v>89</v>
      </c>
      <c r="AH887" s="49">
        <f t="shared" si="66"/>
        <v>0</v>
      </c>
      <c r="AI887" s="65">
        <v>0</v>
      </c>
      <c r="AJ887" s="68">
        <v>0</v>
      </c>
      <c r="AK887" s="65" t="s">
        <v>89</v>
      </c>
      <c r="AL887" s="78" t="s">
        <v>89</v>
      </c>
      <c r="AM887" s="65">
        <v>0</v>
      </c>
      <c r="AN887" s="78" t="s">
        <v>89</v>
      </c>
      <c r="AO887" s="78" t="s">
        <v>89</v>
      </c>
      <c r="AP887" s="78" t="s">
        <v>89</v>
      </c>
      <c r="AQ887" s="49">
        <f t="shared" si="67"/>
        <v>0</v>
      </c>
      <c r="AR887" s="49">
        <f>+L887+AE887-AJ887</f>
        <v>9941400</v>
      </c>
      <c r="AS887" s="65" t="s">
        <v>90</v>
      </c>
      <c r="AT887" s="68">
        <v>0</v>
      </c>
      <c r="AU887" s="65" t="s">
        <v>90</v>
      </c>
      <c r="AV887" s="68">
        <v>0</v>
      </c>
      <c r="AW887" s="75" t="s">
        <v>89</v>
      </c>
      <c r="AX887" s="224">
        <v>0</v>
      </c>
      <c r="AY887" s="79">
        <f t="shared" si="68"/>
        <v>9941400</v>
      </c>
      <c r="AZ887" s="223">
        <f t="shared" si="69"/>
        <v>0</v>
      </c>
      <c r="BA887" s="74">
        <v>0</v>
      </c>
      <c r="BB887" s="75" t="s">
        <v>89</v>
      </c>
      <c r="BC887" s="65" t="s">
        <v>108</v>
      </c>
      <c r="BD887" s="400" t="s">
        <v>3891</v>
      </c>
      <c r="BE887" s="221" t="s">
        <v>87</v>
      </c>
      <c r="BF887" s="221" t="s">
        <v>87</v>
      </c>
    </row>
    <row r="888" spans="2:58" x14ac:dyDescent="0.25">
      <c r="B888" s="221">
        <v>2025</v>
      </c>
      <c r="C888" s="221">
        <v>891780111</v>
      </c>
      <c r="D888" s="221" t="s">
        <v>78</v>
      </c>
      <c r="E888" s="49" t="s">
        <v>3890</v>
      </c>
      <c r="F888" s="65" t="s">
        <v>3889</v>
      </c>
      <c r="G888" s="65">
        <v>0</v>
      </c>
      <c r="H888" s="65" t="s">
        <v>81</v>
      </c>
      <c r="I888" s="65" t="s">
        <v>3368</v>
      </c>
      <c r="J888" s="67" t="s">
        <v>83</v>
      </c>
      <c r="K888" s="66" t="s">
        <v>3497</v>
      </c>
      <c r="L888" s="68">
        <v>9941400</v>
      </c>
      <c r="M888" s="65" t="s">
        <v>85</v>
      </c>
      <c r="N888" s="66" t="s">
        <v>3888</v>
      </c>
      <c r="O888" s="66">
        <v>1001997020</v>
      </c>
      <c r="P888" s="66">
        <v>1707</v>
      </c>
      <c r="Q888" s="70">
        <v>45870</v>
      </c>
      <c r="R888" s="66">
        <v>7490134800</v>
      </c>
      <c r="S888" s="70">
        <v>45889</v>
      </c>
      <c r="T888" s="68">
        <v>9941400</v>
      </c>
      <c r="U888" s="68">
        <v>28472</v>
      </c>
      <c r="V888" s="65" t="s">
        <v>87</v>
      </c>
      <c r="W888" s="68">
        <v>1082939683</v>
      </c>
      <c r="X888" s="67" t="s">
        <v>3365</v>
      </c>
      <c r="Y888" s="70">
        <v>45889</v>
      </c>
      <c r="Z888" s="70">
        <v>45889</v>
      </c>
      <c r="AA888" s="70" t="s">
        <v>89</v>
      </c>
      <c r="AB888" s="70">
        <v>45991</v>
      </c>
      <c r="AC888" s="49">
        <f t="shared" si="65"/>
        <v>102</v>
      </c>
      <c r="AD888" s="65">
        <v>0</v>
      </c>
      <c r="AE888" s="68">
        <v>0</v>
      </c>
      <c r="AF888" s="65">
        <v>0</v>
      </c>
      <c r="AG888" s="77" t="s">
        <v>89</v>
      </c>
      <c r="AH888" s="49">
        <f t="shared" si="66"/>
        <v>0</v>
      </c>
      <c r="AI888" s="65">
        <v>0</v>
      </c>
      <c r="AJ888" s="68">
        <v>0</v>
      </c>
      <c r="AK888" s="65" t="s">
        <v>89</v>
      </c>
      <c r="AL888" s="78" t="s">
        <v>89</v>
      </c>
      <c r="AM888" s="65">
        <v>0</v>
      </c>
      <c r="AN888" s="78" t="s">
        <v>89</v>
      </c>
      <c r="AO888" s="78" t="s">
        <v>89</v>
      </c>
      <c r="AP888" s="78" t="s">
        <v>89</v>
      </c>
      <c r="AQ888" s="49">
        <f t="shared" si="67"/>
        <v>0</v>
      </c>
      <c r="AR888" s="49">
        <f>+L888+AE888-AJ888</f>
        <v>9941400</v>
      </c>
      <c r="AS888" s="65" t="s">
        <v>90</v>
      </c>
      <c r="AT888" s="68">
        <v>0</v>
      </c>
      <c r="AU888" s="65" t="s">
        <v>90</v>
      </c>
      <c r="AV888" s="68">
        <v>0</v>
      </c>
      <c r="AW888" s="75" t="s">
        <v>89</v>
      </c>
      <c r="AX888" s="224">
        <v>0</v>
      </c>
      <c r="AY888" s="79">
        <f t="shared" si="68"/>
        <v>9941400</v>
      </c>
      <c r="AZ888" s="223">
        <f t="shared" si="69"/>
        <v>0</v>
      </c>
      <c r="BA888" s="74">
        <v>0</v>
      </c>
      <c r="BB888" s="75" t="s">
        <v>89</v>
      </c>
      <c r="BC888" s="65" t="s">
        <v>108</v>
      </c>
      <c r="BD888" s="400" t="s">
        <v>3887</v>
      </c>
      <c r="BE888" s="221" t="s">
        <v>87</v>
      </c>
      <c r="BF888" s="221" t="s">
        <v>87</v>
      </c>
    </row>
    <row r="889" spans="2:58" x14ac:dyDescent="0.25">
      <c r="B889" s="221">
        <v>2025</v>
      </c>
      <c r="C889" s="221">
        <v>891780111</v>
      </c>
      <c r="D889" s="221" t="s">
        <v>78</v>
      </c>
      <c r="E889" s="49" t="s">
        <v>3886</v>
      </c>
      <c r="F889" s="65" t="s">
        <v>3885</v>
      </c>
      <c r="G889" s="65">
        <v>0</v>
      </c>
      <c r="H889" s="65" t="s">
        <v>81</v>
      </c>
      <c r="I889" s="65" t="s">
        <v>3368</v>
      </c>
      <c r="J889" s="67" t="s">
        <v>83</v>
      </c>
      <c r="K889" s="66" t="s">
        <v>3367</v>
      </c>
      <c r="L889" s="68">
        <v>9941400</v>
      </c>
      <c r="M889" s="65" t="s">
        <v>85</v>
      </c>
      <c r="N889" s="66" t="s">
        <v>3884</v>
      </c>
      <c r="O889" s="66">
        <v>1002308252</v>
      </c>
      <c r="P889" s="66">
        <v>1707</v>
      </c>
      <c r="Q889" s="70">
        <v>45870</v>
      </c>
      <c r="R889" s="66">
        <v>7490134800</v>
      </c>
      <c r="S889" s="70">
        <v>45889</v>
      </c>
      <c r="T889" s="68">
        <v>9941400</v>
      </c>
      <c r="U889" s="68">
        <v>28471</v>
      </c>
      <c r="V889" s="65" t="s">
        <v>87</v>
      </c>
      <c r="W889" s="68">
        <v>1082939683</v>
      </c>
      <c r="X889" s="67" t="s">
        <v>3365</v>
      </c>
      <c r="Y889" s="70">
        <v>45889</v>
      </c>
      <c r="Z889" s="70">
        <v>45889</v>
      </c>
      <c r="AA889" s="70" t="s">
        <v>89</v>
      </c>
      <c r="AB889" s="70">
        <v>45991</v>
      </c>
      <c r="AC889" s="49">
        <f t="shared" si="65"/>
        <v>102</v>
      </c>
      <c r="AD889" s="65">
        <v>0</v>
      </c>
      <c r="AE889" s="68">
        <v>0</v>
      </c>
      <c r="AF889" s="65">
        <v>0</v>
      </c>
      <c r="AG889" s="77" t="s">
        <v>89</v>
      </c>
      <c r="AH889" s="49">
        <f t="shared" si="66"/>
        <v>0</v>
      </c>
      <c r="AI889" s="65">
        <v>0</v>
      </c>
      <c r="AJ889" s="68">
        <v>0</v>
      </c>
      <c r="AK889" s="65" t="s">
        <v>89</v>
      </c>
      <c r="AL889" s="78" t="s">
        <v>89</v>
      </c>
      <c r="AM889" s="65">
        <v>0</v>
      </c>
      <c r="AN889" s="78" t="s">
        <v>89</v>
      </c>
      <c r="AO889" s="78" t="s">
        <v>89</v>
      </c>
      <c r="AP889" s="78" t="s">
        <v>89</v>
      </c>
      <c r="AQ889" s="49">
        <f t="shared" si="67"/>
        <v>0</v>
      </c>
      <c r="AR889" s="49">
        <f>+L889+AE889-AJ889</f>
        <v>9941400</v>
      </c>
      <c r="AS889" s="65" t="s">
        <v>90</v>
      </c>
      <c r="AT889" s="68">
        <v>0</v>
      </c>
      <c r="AU889" s="65" t="s">
        <v>90</v>
      </c>
      <c r="AV889" s="68">
        <v>0</v>
      </c>
      <c r="AW889" s="75" t="s">
        <v>89</v>
      </c>
      <c r="AX889" s="224">
        <v>0</v>
      </c>
      <c r="AY889" s="79">
        <f t="shared" si="68"/>
        <v>9941400</v>
      </c>
      <c r="AZ889" s="223">
        <f t="shared" si="69"/>
        <v>0</v>
      </c>
      <c r="BA889" s="74">
        <v>0</v>
      </c>
      <c r="BB889" s="75" t="s">
        <v>89</v>
      </c>
      <c r="BC889" s="65" t="s">
        <v>108</v>
      </c>
      <c r="BD889" s="400" t="s">
        <v>3883</v>
      </c>
      <c r="BE889" s="221" t="s">
        <v>87</v>
      </c>
      <c r="BF889" s="221" t="s">
        <v>87</v>
      </c>
    </row>
    <row r="890" spans="2:58" x14ac:dyDescent="0.25">
      <c r="B890" s="221">
        <v>2025</v>
      </c>
      <c r="C890" s="221">
        <v>891780111</v>
      </c>
      <c r="D890" s="221" t="s">
        <v>78</v>
      </c>
      <c r="E890" s="49" t="s">
        <v>3882</v>
      </c>
      <c r="F890" s="65" t="s">
        <v>3881</v>
      </c>
      <c r="G890" s="65">
        <v>0</v>
      </c>
      <c r="H890" s="65" t="s">
        <v>81</v>
      </c>
      <c r="I890" s="65" t="s">
        <v>3368</v>
      </c>
      <c r="J890" s="67" t="s">
        <v>83</v>
      </c>
      <c r="K890" s="66" t="s">
        <v>3367</v>
      </c>
      <c r="L890" s="68">
        <v>9941400</v>
      </c>
      <c r="M890" s="65" t="s">
        <v>85</v>
      </c>
      <c r="N890" s="66" t="s">
        <v>3880</v>
      </c>
      <c r="O890" s="66">
        <v>1082044166</v>
      </c>
      <c r="P890" s="66">
        <v>1707</v>
      </c>
      <c r="Q890" s="70">
        <v>45870</v>
      </c>
      <c r="R890" s="66">
        <v>7490134800</v>
      </c>
      <c r="S890" s="70">
        <v>45889</v>
      </c>
      <c r="T890" s="68">
        <v>9941400</v>
      </c>
      <c r="U890" s="68">
        <v>28470</v>
      </c>
      <c r="V890" s="65" t="s">
        <v>87</v>
      </c>
      <c r="W890" s="68">
        <v>1082939683</v>
      </c>
      <c r="X890" s="67" t="s">
        <v>3365</v>
      </c>
      <c r="Y890" s="70">
        <v>45889</v>
      </c>
      <c r="Z890" s="70">
        <v>45889</v>
      </c>
      <c r="AA890" s="70" t="s">
        <v>89</v>
      </c>
      <c r="AB890" s="70">
        <v>45991</v>
      </c>
      <c r="AC890" s="49">
        <f t="shared" si="65"/>
        <v>102</v>
      </c>
      <c r="AD890" s="65">
        <v>0</v>
      </c>
      <c r="AE890" s="68">
        <v>0</v>
      </c>
      <c r="AF890" s="65">
        <v>0</v>
      </c>
      <c r="AG890" s="77" t="s">
        <v>89</v>
      </c>
      <c r="AH890" s="49">
        <f t="shared" si="66"/>
        <v>0</v>
      </c>
      <c r="AI890" s="65">
        <v>0</v>
      </c>
      <c r="AJ890" s="68">
        <v>0</v>
      </c>
      <c r="AK890" s="65" t="s">
        <v>89</v>
      </c>
      <c r="AL890" s="78" t="s">
        <v>89</v>
      </c>
      <c r="AM890" s="65">
        <v>0</v>
      </c>
      <c r="AN890" s="78" t="s">
        <v>89</v>
      </c>
      <c r="AO890" s="78" t="s">
        <v>89</v>
      </c>
      <c r="AP890" s="78" t="s">
        <v>89</v>
      </c>
      <c r="AQ890" s="49">
        <f t="shared" si="67"/>
        <v>0</v>
      </c>
      <c r="AR890" s="49">
        <f>+L890+AE890-AJ890</f>
        <v>9941400</v>
      </c>
      <c r="AS890" s="65" t="s">
        <v>90</v>
      </c>
      <c r="AT890" s="68">
        <v>0</v>
      </c>
      <c r="AU890" s="65" t="s">
        <v>90</v>
      </c>
      <c r="AV890" s="68">
        <v>0</v>
      </c>
      <c r="AW890" s="75" t="s">
        <v>89</v>
      </c>
      <c r="AX890" s="224">
        <v>0</v>
      </c>
      <c r="AY890" s="79">
        <f t="shared" si="68"/>
        <v>9941400</v>
      </c>
      <c r="AZ890" s="223">
        <f t="shared" si="69"/>
        <v>0</v>
      </c>
      <c r="BA890" s="74">
        <v>0</v>
      </c>
      <c r="BB890" s="75" t="s">
        <v>89</v>
      </c>
      <c r="BC890" s="65" t="s">
        <v>108</v>
      </c>
      <c r="BD890" s="400" t="s">
        <v>3879</v>
      </c>
      <c r="BE890" s="221" t="s">
        <v>87</v>
      </c>
      <c r="BF890" s="221" t="s">
        <v>87</v>
      </c>
    </row>
    <row r="891" spans="2:58" x14ac:dyDescent="0.25">
      <c r="B891" s="221">
        <v>2025</v>
      </c>
      <c r="C891" s="221">
        <v>891780111</v>
      </c>
      <c r="D891" s="221" t="s">
        <v>78</v>
      </c>
      <c r="E891" s="49" t="s">
        <v>3878</v>
      </c>
      <c r="F891" s="65" t="s">
        <v>3877</v>
      </c>
      <c r="G891" s="65">
        <v>0</v>
      </c>
      <c r="H891" s="65" t="s">
        <v>81</v>
      </c>
      <c r="I891" s="65" t="s">
        <v>3368</v>
      </c>
      <c r="J891" s="67" t="s">
        <v>83</v>
      </c>
      <c r="K891" s="66" t="s">
        <v>3497</v>
      </c>
      <c r="L891" s="68">
        <v>9941400</v>
      </c>
      <c r="M891" s="65" t="s">
        <v>85</v>
      </c>
      <c r="N891" s="66" t="s">
        <v>3876</v>
      </c>
      <c r="O891" s="66">
        <v>1128126468</v>
      </c>
      <c r="P891" s="66">
        <v>1707</v>
      </c>
      <c r="Q891" s="70">
        <v>45870</v>
      </c>
      <c r="R891" s="66">
        <v>7490134800</v>
      </c>
      <c r="S891" s="70">
        <v>45889</v>
      </c>
      <c r="T891" s="68">
        <v>9941400</v>
      </c>
      <c r="U891" s="68">
        <v>28469</v>
      </c>
      <c r="V891" s="65" t="s">
        <v>87</v>
      </c>
      <c r="W891" s="68">
        <v>1082939683</v>
      </c>
      <c r="X891" s="67" t="s">
        <v>3365</v>
      </c>
      <c r="Y891" s="70">
        <v>45889</v>
      </c>
      <c r="Z891" s="70">
        <v>45889</v>
      </c>
      <c r="AA891" s="70" t="s">
        <v>89</v>
      </c>
      <c r="AB891" s="70">
        <v>45991</v>
      </c>
      <c r="AC891" s="49">
        <f t="shared" si="65"/>
        <v>102</v>
      </c>
      <c r="AD891" s="65">
        <v>0</v>
      </c>
      <c r="AE891" s="68">
        <v>0</v>
      </c>
      <c r="AF891" s="65">
        <v>0</v>
      </c>
      <c r="AG891" s="77" t="s">
        <v>89</v>
      </c>
      <c r="AH891" s="49">
        <f t="shared" si="66"/>
        <v>0</v>
      </c>
      <c r="AI891" s="65">
        <v>0</v>
      </c>
      <c r="AJ891" s="68">
        <v>0</v>
      </c>
      <c r="AK891" s="65" t="s">
        <v>89</v>
      </c>
      <c r="AL891" s="78" t="s">
        <v>89</v>
      </c>
      <c r="AM891" s="65">
        <v>0</v>
      </c>
      <c r="AN891" s="78" t="s">
        <v>89</v>
      </c>
      <c r="AO891" s="78" t="s">
        <v>89</v>
      </c>
      <c r="AP891" s="78" t="s">
        <v>89</v>
      </c>
      <c r="AQ891" s="49">
        <f t="shared" si="67"/>
        <v>0</v>
      </c>
      <c r="AR891" s="49">
        <f>+L891+AE891-AJ891</f>
        <v>9941400</v>
      </c>
      <c r="AS891" s="65" t="s">
        <v>90</v>
      </c>
      <c r="AT891" s="68">
        <v>0</v>
      </c>
      <c r="AU891" s="65" t="s">
        <v>90</v>
      </c>
      <c r="AV891" s="68">
        <v>0</v>
      </c>
      <c r="AW891" s="75" t="s">
        <v>89</v>
      </c>
      <c r="AX891" s="224">
        <v>0</v>
      </c>
      <c r="AY891" s="79">
        <f t="shared" si="68"/>
        <v>9941400</v>
      </c>
      <c r="AZ891" s="223">
        <f t="shared" si="69"/>
        <v>0</v>
      </c>
      <c r="BA891" s="74">
        <v>0</v>
      </c>
      <c r="BB891" s="75" t="s">
        <v>89</v>
      </c>
      <c r="BC891" s="65" t="s">
        <v>108</v>
      </c>
      <c r="BD891" s="400" t="s">
        <v>3875</v>
      </c>
      <c r="BE891" s="221" t="s">
        <v>87</v>
      </c>
      <c r="BF891" s="221" t="s">
        <v>87</v>
      </c>
    </row>
    <row r="892" spans="2:58" x14ac:dyDescent="0.25">
      <c r="B892" s="221">
        <v>2025</v>
      </c>
      <c r="C892" s="221">
        <v>891780111</v>
      </c>
      <c r="D892" s="221" t="s">
        <v>78</v>
      </c>
      <c r="E892" s="49" t="s">
        <v>3874</v>
      </c>
      <c r="F892" s="65" t="s">
        <v>3873</v>
      </c>
      <c r="G892" s="65">
        <v>0</v>
      </c>
      <c r="H892" s="65" t="s">
        <v>81</v>
      </c>
      <c r="I892" s="65" t="s">
        <v>3368</v>
      </c>
      <c r="J892" s="67" t="s">
        <v>83</v>
      </c>
      <c r="K892" s="66" t="s">
        <v>3405</v>
      </c>
      <c r="L892" s="68">
        <v>9941400</v>
      </c>
      <c r="M892" s="65" t="s">
        <v>85</v>
      </c>
      <c r="N892" s="66" t="s">
        <v>3872</v>
      </c>
      <c r="O892" s="66">
        <v>23105273</v>
      </c>
      <c r="P892" s="66">
        <v>1707</v>
      </c>
      <c r="Q892" s="70">
        <v>45870</v>
      </c>
      <c r="R892" s="66">
        <v>7490134800</v>
      </c>
      <c r="S892" s="70">
        <v>45890</v>
      </c>
      <c r="T892" s="68">
        <v>9941400</v>
      </c>
      <c r="U892" s="68">
        <v>28547</v>
      </c>
      <c r="V892" s="65" t="s">
        <v>87</v>
      </c>
      <c r="W892" s="68">
        <v>1082939683</v>
      </c>
      <c r="X892" s="67" t="s">
        <v>3365</v>
      </c>
      <c r="Y892" s="70">
        <v>45889</v>
      </c>
      <c r="Z892" s="70">
        <v>45890</v>
      </c>
      <c r="AA892" s="70" t="s">
        <v>89</v>
      </c>
      <c r="AB892" s="70">
        <v>45991</v>
      </c>
      <c r="AC892" s="49">
        <f t="shared" si="65"/>
        <v>101</v>
      </c>
      <c r="AD892" s="65">
        <v>0</v>
      </c>
      <c r="AE892" s="68">
        <v>0</v>
      </c>
      <c r="AF892" s="65">
        <v>0</v>
      </c>
      <c r="AG892" s="77" t="s">
        <v>89</v>
      </c>
      <c r="AH892" s="49">
        <f t="shared" si="66"/>
        <v>0</v>
      </c>
      <c r="AI892" s="65">
        <v>0</v>
      </c>
      <c r="AJ892" s="68">
        <v>0</v>
      </c>
      <c r="AK892" s="65" t="s">
        <v>89</v>
      </c>
      <c r="AL892" s="78" t="s">
        <v>89</v>
      </c>
      <c r="AM892" s="65">
        <v>0</v>
      </c>
      <c r="AN892" s="78" t="s">
        <v>89</v>
      </c>
      <c r="AO892" s="78" t="s">
        <v>89</v>
      </c>
      <c r="AP892" s="78" t="s">
        <v>89</v>
      </c>
      <c r="AQ892" s="49">
        <f t="shared" si="67"/>
        <v>0</v>
      </c>
      <c r="AR892" s="49">
        <f>+L892+AE892-AJ892</f>
        <v>9941400</v>
      </c>
      <c r="AS892" s="65" t="s">
        <v>90</v>
      </c>
      <c r="AT892" s="68">
        <v>0</v>
      </c>
      <c r="AU892" s="65" t="s">
        <v>90</v>
      </c>
      <c r="AV892" s="68">
        <v>0</v>
      </c>
      <c r="AW892" s="75" t="s">
        <v>89</v>
      </c>
      <c r="AX892" s="224">
        <v>0</v>
      </c>
      <c r="AY892" s="79">
        <f t="shared" si="68"/>
        <v>9941400</v>
      </c>
      <c r="AZ892" s="223">
        <f t="shared" si="69"/>
        <v>0</v>
      </c>
      <c r="BA892" s="74">
        <v>0</v>
      </c>
      <c r="BB892" s="75" t="s">
        <v>89</v>
      </c>
      <c r="BC892" s="65" t="s">
        <v>108</v>
      </c>
      <c r="BD892" s="400" t="s">
        <v>3871</v>
      </c>
      <c r="BE892" s="221" t="s">
        <v>87</v>
      </c>
      <c r="BF892" s="221" t="s">
        <v>87</v>
      </c>
    </row>
    <row r="893" spans="2:58" x14ac:dyDescent="0.25">
      <c r="B893" s="221">
        <v>2025</v>
      </c>
      <c r="C893" s="221">
        <v>891780111</v>
      </c>
      <c r="D893" s="221" t="s">
        <v>78</v>
      </c>
      <c r="E893" s="49" t="s">
        <v>3870</v>
      </c>
      <c r="F893" s="65" t="s">
        <v>3869</v>
      </c>
      <c r="G893" s="65">
        <v>0</v>
      </c>
      <c r="H893" s="65" t="s">
        <v>81</v>
      </c>
      <c r="I893" s="65" t="s">
        <v>3368</v>
      </c>
      <c r="J893" s="67" t="s">
        <v>83</v>
      </c>
      <c r="K893" s="66" t="s">
        <v>3367</v>
      </c>
      <c r="L893" s="68">
        <v>11361600</v>
      </c>
      <c r="M893" s="65" t="s">
        <v>85</v>
      </c>
      <c r="N893" s="66" t="s">
        <v>3868</v>
      </c>
      <c r="O893" s="66">
        <v>19588449</v>
      </c>
      <c r="P893" s="66">
        <v>1707</v>
      </c>
      <c r="Q893" s="70">
        <v>45870</v>
      </c>
      <c r="R893" s="66">
        <v>7490134800</v>
      </c>
      <c r="S893" s="70">
        <v>45889</v>
      </c>
      <c r="T893" s="68">
        <v>9941400</v>
      </c>
      <c r="U893" s="68">
        <v>28468</v>
      </c>
      <c r="V893" s="65" t="s">
        <v>87</v>
      </c>
      <c r="W893" s="68">
        <v>1082939683</v>
      </c>
      <c r="X893" s="67" t="s">
        <v>3365</v>
      </c>
      <c r="Y893" s="70">
        <v>45889</v>
      </c>
      <c r="Z893" s="70">
        <v>45889</v>
      </c>
      <c r="AA893" s="70" t="s">
        <v>89</v>
      </c>
      <c r="AB893" s="70">
        <v>45991</v>
      </c>
      <c r="AC893" s="49">
        <f t="shared" si="65"/>
        <v>102</v>
      </c>
      <c r="AD893" s="65">
        <v>0</v>
      </c>
      <c r="AE893" s="68">
        <v>0</v>
      </c>
      <c r="AF893" s="65">
        <v>0</v>
      </c>
      <c r="AG893" s="77" t="s">
        <v>89</v>
      </c>
      <c r="AH893" s="49">
        <f t="shared" si="66"/>
        <v>0</v>
      </c>
      <c r="AI893" s="65">
        <v>0</v>
      </c>
      <c r="AJ893" s="68">
        <v>0</v>
      </c>
      <c r="AK893" s="65" t="s">
        <v>89</v>
      </c>
      <c r="AL893" s="78" t="s">
        <v>89</v>
      </c>
      <c r="AM893" s="65">
        <v>0</v>
      </c>
      <c r="AN893" s="78" t="s">
        <v>89</v>
      </c>
      <c r="AO893" s="78" t="s">
        <v>89</v>
      </c>
      <c r="AP893" s="78" t="s">
        <v>89</v>
      </c>
      <c r="AQ893" s="49">
        <f t="shared" si="67"/>
        <v>0</v>
      </c>
      <c r="AR893" s="49">
        <f>+L893+AE893-AJ893</f>
        <v>11361600</v>
      </c>
      <c r="AS893" s="65" t="s">
        <v>90</v>
      </c>
      <c r="AT893" s="68">
        <v>0</v>
      </c>
      <c r="AU893" s="65" t="s">
        <v>90</v>
      </c>
      <c r="AV893" s="68">
        <v>0</v>
      </c>
      <c r="AW893" s="75" t="s">
        <v>89</v>
      </c>
      <c r="AX893" s="224">
        <v>0</v>
      </c>
      <c r="AY893" s="79">
        <f t="shared" si="68"/>
        <v>11361600</v>
      </c>
      <c r="AZ893" s="223">
        <f t="shared" si="69"/>
        <v>0</v>
      </c>
      <c r="BA893" s="74">
        <v>0</v>
      </c>
      <c r="BB893" s="75" t="s">
        <v>89</v>
      </c>
      <c r="BC893" s="65" t="s">
        <v>108</v>
      </c>
      <c r="BD893" s="400" t="s">
        <v>3867</v>
      </c>
      <c r="BE893" s="221" t="s">
        <v>87</v>
      </c>
      <c r="BF893" s="221" t="s">
        <v>87</v>
      </c>
    </row>
    <row r="894" spans="2:58" x14ac:dyDescent="0.25">
      <c r="B894" s="221">
        <v>2025</v>
      </c>
      <c r="C894" s="221">
        <v>891780111</v>
      </c>
      <c r="D894" s="221" t="s">
        <v>78</v>
      </c>
      <c r="E894" s="49" t="s">
        <v>3866</v>
      </c>
      <c r="F894" s="65" t="s">
        <v>3865</v>
      </c>
      <c r="G894" s="65">
        <v>0</v>
      </c>
      <c r="H894" s="65" t="s">
        <v>81</v>
      </c>
      <c r="I894" s="65" t="s">
        <v>3368</v>
      </c>
      <c r="J894" s="67" t="s">
        <v>83</v>
      </c>
      <c r="K894" s="66" t="s">
        <v>3367</v>
      </c>
      <c r="L894" s="68">
        <v>9941400</v>
      </c>
      <c r="M894" s="65" t="s">
        <v>85</v>
      </c>
      <c r="N894" s="66" t="s">
        <v>3864</v>
      </c>
      <c r="O894" s="66">
        <v>1143242866</v>
      </c>
      <c r="P894" s="66">
        <v>1707</v>
      </c>
      <c r="Q894" s="70">
        <v>45870</v>
      </c>
      <c r="R894" s="66">
        <v>7490134800</v>
      </c>
      <c r="S894" s="70">
        <v>45890</v>
      </c>
      <c r="T894" s="68">
        <v>9941400</v>
      </c>
      <c r="U894" s="68">
        <v>28546</v>
      </c>
      <c r="V894" s="65" t="s">
        <v>87</v>
      </c>
      <c r="W894" s="68">
        <v>1082939683</v>
      </c>
      <c r="X894" s="67" t="s">
        <v>3365</v>
      </c>
      <c r="Y894" s="70">
        <v>45889</v>
      </c>
      <c r="Z894" s="70">
        <v>45890</v>
      </c>
      <c r="AA894" s="70" t="s">
        <v>89</v>
      </c>
      <c r="AB894" s="70">
        <v>45991</v>
      </c>
      <c r="AC894" s="49">
        <f t="shared" si="65"/>
        <v>101</v>
      </c>
      <c r="AD894" s="65">
        <v>0</v>
      </c>
      <c r="AE894" s="68">
        <v>0</v>
      </c>
      <c r="AF894" s="65">
        <v>0</v>
      </c>
      <c r="AG894" s="77" t="s">
        <v>89</v>
      </c>
      <c r="AH894" s="49">
        <f t="shared" si="66"/>
        <v>0</v>
      </c>
      <c r="AI894" s="65">
        <v>0</v>
      </c>
      <c r="AJ894" s="68">
        <v>0</v>
      </c>
      <c r="AK894" s="65" t="s">
        <v>89</v>
      </c>
      <c r="AL894" s="78" t="s">
        <v>89</v>
      </c>
      <c r="AM894" s="65">
        <v>0</v>
      </c>
      <c r="AN894" s="78" t="s">
        <v>89</v>
      </c>
      <c r="AO894" s="78" t="s">
        <v>89</v>
      </c>
      <c r="AP894" s="78" t="s">
        <v>89</v>
      </c>
      <c r="AQ894" s="49">
        <f t="shared" si="67"/>
        <v>0</v>
      </c>
      <c r="AR894" s="49">
        <f>+L894+AE894-AJ894</f>
        <v>9941400</v>
      </c>
      <c r="AS894" s="65" t="s">
        <v>90</v>
      </c>
      <c r="AT894" s="68">
        <v>0</v>
      </c>
      <c r="AU894" s="65" t="s">
        <v>90</v>
      </c>
      <c r="AV894" s="68">
        <v>0</v>
      </c>
      <c r="AW894" s="75" t="s">
        <v>89</v>
      </c>
      <c r="AX894" s="224">
        <v>0</v>
      </c>
      <c r="AY894" s="79">
        <f t="shared" si="68"/>
        <v>9941400</v>
      </c>
      <c r="AZ894" s="223">
        <f t="shared" si="69"/>
        <v>0</v>
      </c>
      <c r="BA894" s="74">
        <v>0</v>
      </c>
      <c r="BB894" s="75" t="s">
        <v>89</v>
      </c>
      <c r="BC894" s="65" t="s">
        <v>108</v>
      </c>
      <c r="BD894" s="400" t="s">
        <v>3863</v>
      </c>
      <c r="BE894" s="221" t="s">
        <v>87</v>
      </c>
      <c r="BF894" s="221" t="s">
        <v>87</v>
      </c>
    </row>
    <row r="895" spans="2:58" x14ac:dyDescent="0.25">
      <c r="B895" s="221">
        <v>2025</v>
      </c>
      <c r="C895" s="221">
        <v>891780111</v>
      </c>
      <c r="D895" s="221" t="s">
        <v>78</v>
      </c>
      <c r="E895" s="49" t="s">
        <v>3862</v>
      </c>
      <c r="F895" s="65" t="s">
        <v>3861</v>
      </c>
      <c r="G895" s="65">
        <v>0</v>
      </c>
      <c r="H895" s="65" t="s">
        <v>81</v>
      </c>
      <c r="I895" s="65" t="s">
        <v>3368</v>
      </c>
      <c r="J895" s="67" t="s">
        <v>83</v>
      </c>
      <c r="K895" s="66" t="s">
        <v>3462</v>
      </c>
      <c r="L895" s="68">
        <v>9941400</v>
      </c>
      <c r="M895" s="65" t="s">
        <v>85</v>
      </c>
      <c r="N895" s="66" t="s">
        <v>3860</v>
      </c>
      <c r="O895" s="66">
        <v>72312861</v>
      </c>
      <c r="P895" s="66">
        <v>1707</v>
      </c>
      <c r="Q895" s="70">
        <v>45870</v>
      </c>
      <c r="R895" s="66">
        <v>7490134800</v>
      </c>
      <c r="S895" s="70">
        <v>45889</v>
      </c>
      <c r="T895" s="68">
        <v>9941400</v>
      </c>
      <c r="U895" s="68">
        <v>28476</v>
      </c>
      <c r="V895" s="65" t="s">
        <v>87</v>
      </c>
      <c r="W895" s="68">
        <v>1082939683</v>
      </c>
      <c r="X895" s="67" t="s">
        <v>3365</v>
      </c>
      <c r="Y895" s="70">
        <v>45889</v>
      </c>
      <c r="Z895" s="70">
        <v>45889</v>
      </c>
      <c r="AA895" s="70" t="s">
        <v>89</v>
      </c>
      <c r="AB895" s="70">
        <v>45991</v>
      </c>
      <c r="AC895" s="49">
        <f t="shared" si="65"/>
        <v>102</v>
      </c>
      <c r="AD895" s="65">
        <v>0</v>
      </c>
      <c r="AE895" s="68">
        <v>0</v>
      </c>
      <c r="AF895" s="65">
        <v>0</v>
      </c>
      <c r="AG895" s="77" t="s">
        <v>89</v>
      </c>
      <c r="AH895" s="49">
        <f t="shared" si="66"/>
        <v>0</v>
      </c>
      <c r="AI895" s="65">
        <v>0</v>
      </c>
      <c r="AJ895" s="68">
        <v>0</v>
      </c>
      <c r="AK895" s="65" t="s">
        <v>89</v>
      </c>
      <c r="AL895" s="78" t="s">
        <v>89</v>
      </c>
      <c r="AM895" s="65">
        <v>0</v>
      </c>
      <c r="AN895" s="78" t="s">
        <v>89</v>
      </c>
      <c r="AO895" s="78" t="s">
        <v>89</v>
      </c>
      <c r="AP895" s="78" t="s">
        <v>89</v>
      </c>
      <c r="AQ895" s="49">
        <f t="shared" si="67"/>
        <v>0</v>
      </c>
      <c r="AR895" s="49">
        <f>+L895+AE895-AJ895</f>
        <v>9941400</v>
      </c>
      <c r="AS895" s="65" t="s">
        <v>90</v>
      </c>
      <c r="AT895" s="68">
        <v>0</v>
      </c>
      <c r="AU895" s="65" t="s">
        <v>90</v>
      </c>
      <c r="AV895" s="68">
        <v>0</v>
      </c>
      <c r="AW895" s="75" t="s">
        <v>89</v>
      </c>
      <c r="AX895" s="224">
        <v>0</v>
      </c>
      <c r="AY895" s="79">
        <f t="shared" si="68"/>
        <v>9941400</v>
      </c>
      <c r="AZ895" s="223">
        <f t="shared" si="69"/>
        <v>0</v>
      </c>
      <c r="BA895" s="74">
        <v>0</v>
      </c>
      <c r="BB895" s="75" t="s">
        <v>89</v>
      </c>
      <c r="BC895" s="65" t="s">
        <v>108</v>
      </c>
      <c r="BD895" s="400" t="s">
        <v>3859</v>
      </c>
      <c r="BE895" s="221" t="s">
        <v>87</v>
      </c>
      <c r="BF895" s="221" t="s">
        <v>87</v>
      </c>
    </row>
    <row r="896" spans="2:58" x14ac:dyDescent="0.25">
      <c r="B896" s="221">
        <v>2025</v>
      </c>
      <c r="C896" s="221">
        <v>891780111</v>
      </c>
      <c r="D896" s="221" t="s">
        <v>78</v>
      </c>
      <c r="E896" s="49" t="s">
        <v>3858</v>
      </c>
      <c r="F896" s="65" t="s">
        <v>3857</v>
      </c>
      <c r="G896" s="65">
        <v>0</v>
      </c>
      <c r="H896" s="65" t="s">
        <v>81</v>
      </c>
      <c r="I896" s="65" t="s">
        <v>3368</v>
      </c>
      <c r="J896" s="67" t="s">
        <v>83</v>
      </c>
      <c r="K896" s="66" t="s">
        <v>3619</v>
      </c>
      <c r="L896" s="68">
        <v>9941400</v>
      </c>
      <c r="M896" s="65" t="s">
        <v>85</v>
      </c>
      <c r="N896" s="66" t="s">
        <v>3856</v>
      </c>
      <c r="O896" s="66">
        <v>1004361691</v>
      </c>
      <c r="P896" s="66">
        <v>1707</v>
      </c>
      <c r="Q896" s="70">
        <v>45870</v>
      </c>
      <c r="R896" s="66">
        <v>7490134800</v>
      </c>
      <c r="S896" s="70">
        <v>45889</v>
      </c>
      <c r="T896" s="68">
        <v>9941400</v>
      </c>
      <c r="U896" s="68">
        <v>28467</v>
      </c>
      <c r="V896" s="65" t="s">
        <v>87</v>
      </c>
      <c r="W896" s="68">
        <v>1082939683</v>
      </c>
      <c r="X896" s="67" t="s">
        <v>3365</v>
      </c>
      <c r="Y896" s="70">
        <v>45889</v>
      </c>
      <c r="Z896" s="70">
        <v>45889</v>
      </c>
      <c r="AA896" s="70" t="s">
        <v>89</v>
      </c>
      <c r="AB896" s="70">
        <v>45991</v>
      </c>
      <c r="AC896" s="49">
        <f t="shared" si="65"/>
        <v>102</v>
      </c>
      <c r="AD896" s="65">
        <v>0</v>
      </c>
      <c r="AE896" s="68">
        <v>0</v>
      </c>
      <c r="AF896" s="65">
        <v>0</v>
      </c>
      <c r="AG896" s="77" t="s">
        <v>89</v>
      </c>
      <c r="AH896" s="49">
        <f t="shared" si="66"/>
        <v>0</v>
      </c>
      <c r="AI896" s="65">
        <v>0</v>
      </c>
      <c r="AJ896" s="68">
        <v>0</v>
      </c>
      <c r="AK896" s="65" t="s">
        <v>89</v>
      </c>
      <c r="AL896" s="78" t="s">
        <v>89</v>
      </c>
      <c r="AM896" s="65">
        <v>0</v>
      </c>
      <c r="AN896" s="78" t="s">
        <v>89</v>
      </c>
      <c r="AO896" s="78" t="s">
        <v>89</v>
      </c>
      <c r="AP896" s="78" t="s">
        <v>89</v>
      </c>
      <c r="AQ896" s="49">
        <f t="shared" si="67"/>
        <v>0</v>
      </c>
      <c r="AR896" s="49">
        <f>+L896+AE896-AJ896</f>
        <v>9941400</v>
      </c>
      <c r="AS896" s="65" t="s">
        <v>90</v>
      </c>
      <c r="AT896" s="68">
        <v>0</v>
      </c>
      <c r="AU896" s="65" t="s">
        <v>90</v>
      </c>
      <c r="AV896" s="68">
        <v>0</v>
      </c>
      <c r="AW896" s="75" t="s">
        <v>89</v>
      </c>
      <c r="AX896" s="224">
        <v>0</v>
      </c>
      <c r="AY896" s="79">
        <f t="shared" si="68"/>
        <v>9941400</v>
      </c>
      <c r="AZ896" s="223">
        <f t="shared" si="69"/>
        <v>0</v>
      </c>
      <c r="BA896" s="74">
        <v>0</v>
      </c>
      <c r="BB896" s="75" t="s">
        <v>89</v>
      </c>
      <c r="BC896" s="65" t="s">
        <v>108</v>
      </c>
      <c r="BD896" s="400" t="s">
        <v>3855</v>
      </c>
      <c r="BE896" s="221" t="s">
        <v>87</v>
      </c>
      <c r="BF896" s="221" t="s">
        <v>87</v>
      </c>
    </row>
    <row r="897" spans="2:58" x14ac:dyDescent="0.25">
      <c r="B897" s="221">
        <v>2025</v>
      </c>
      <c r="C897" s="221">
        <v>891780111</v>
      </c>
      <c r="D897" s="221" t="s">
        <v>78</v>
      </c>
      <c r="E897" s="49" t="s">
        <v>3854</v>
      </c>
      <c r="F897" s="65" t="s">
        <v>3853</v>
      </c>
      <c r="G897" s="65">
        <v>0</v>
      </c>
      <c r="H897" s="65" t="s">
        <v>81</v>
      </c>
      <c r="I897" s="65" t="s">
        <v>3368</v>
      </c>
      <c r="J897" s="67" t="s">
        <v>83</v>
      </c>
      <c r="K897" s="66" t="s">
        <v>3844</v>
      </c>
      <c r="L897" s="68">
        <v>9941400</v>
      </c>
      <c r="M897" s="65" t="s">
        <v>85</v>
      </c>
      <c r="N897" s="66" t="s">
        <v>3852</v>
      </c>
      <c r="O897" s="66">
        <v>73184302</v>
      </c>
      <c r="P897" s="66">
        <v>1707</v>
      </c>
      <c r="Q897" s="70">
        <v>45870</v>
      </c>
      <c r="R897" s="66">
        <v>7490134800</v>
      </c>
      <c r="S897" s="70">
        <v>45890</v>
      </c>
      <c r="T897" s="68">
        <v>9941400</v>
      </c>
      <c r="U897" s="68">
        <v>28545</v>
      </c>
      <c r="V897" s="65" t="s">
        <v>87</v>
      </c>
      <c r="W897" s="68">
        <v>1082939683</v>
      </c>
      <c r="X897" s="67" t="s">
        <v>3365</v>
      </c>
      <c r="Y897" s="70">
        <v>45889</v>
      </c>
      <c r="Z897" s="70">
        <v>45890</v>
      </c>
      <c r="AA897" s="70" t="s">
        <v>89</v>
      </c>
      <c r="AB897" s="70">
        <v>45991</v>
      </c>
      <c r="AC897" s="49">
        <f t="shared" si="65"/>
        <v>101</v>
      </c>
      <c r="AD897" s="65">
        <v>0</v>
      </c>
      <c r="AE897" s="68">
        <v>0</v>
      </c>
      <c r="AF897" s="65">
        <v>0</v>
      </c>
      <c r="AG897" s="77" t="s">
        <v>89</v>
      </c>
      <c r="AH897" s="49">
        <f t="shared" si="66"/>
        <v>0</v>
      </c>
      <c r="AI897" s="65">
        <v>0</v>
      </c>
      <c r="AJ897" s="68">
        <v>0</v>
      </c>
      <c r="AK897" s="65" t="s">
        <v>89</v>
      </c>
      <c r="AL897" s="78" t="s">
        <v>89</v>
      </c>
      <c r="AM897" s="65">
        <v>0</v>
      </c>
      <c r="AN897" s="78" t="s">
        <v>89</v>
      </c>
      <c r="AO897" s="78" t="s">
        <v>89</v>
      </c>
      <c r="AP897" s="78" t="s">
        <v>89</v>
      </c>
      <c r="AQ897" s="49">
        <f t="shared" si="67"/>
        <v>0</v>
      </c>
      <c r="AR897" s="49">
        <f>+L897+AE897-AJ897</f>
        <v>9941400</v>
      </c>
      <c r="AS897" s="65" t="s">
        <v>90</v>
      </c>
      <c r="AT897" s="68">
        <v>0</v>
      </c>
      <c r="AU897" s="65" t="s">
        <v>90</v>
      </c>
      <c r="AV897" s="68">
        <v>0</v>
      </c>
      <c r="AW897" s="75" t="s">
        <v>89</v>
      </c>
      <c r="AX897" s="224">
        <v>0</v>
      </c>
      <c r="AY897" s="79">
        <f t="shared" si="68"/>
        <v>9941400</v>
      </c>
      <c r="AZ897" s="223">
        <f t="shared" si="69"/>
        <v>0</v>
      </c>
      <c r="BA897" s="74">
        <v>0</v>
      </c>
      <c r="BB897" s="75" t="s">
        <v>89</v>
      </c>
      <c r="BC897" s="65" t="s">
        <v>108</v>
      </c>
      <c r="BD897" s="400" t="s">
        <v>3851</v>
      </c>
      <c r="BE897" s="221" t="s">
        <v>87</v>
      </c>
      <c r="BF897" s="221" t="s">
        <v>87</v>
      </c>
    </row>
    <row r="898" spans="2:58" x14ac:dyDescent="0.25">
      <c r="B898" s="221">
        <v>2025</v>
      </c>
      <c r="C898" s="221">
        <v>891780111</v>
      </c>
      <c r="D898" s="221" t="s">
        <v>78</v>
      </c>
      <c r="E898" s="49" t="s">
        <v>3850</v>
      </c>
      <c r="F898" s="65" t="s">
        <v>3849</v>
      </c>
      <c r="G898" s="65">
        <v>0</v>
      </c>
      <c r="H898" s="65" t="s">
        <v>81</v>
      </c>
      <c r="I898" s="65" t="s">
        <v>3368</v>
      </c>
      <c r="J898" s="67" t="s">
        <v>83</v>
      </c>
      <c r="K898" s="66" t="s">
        <v>3462</v>
      </c>
      <c r="L898" s="68">
        <v>9941400</v>
      </c>
      <c r="M898" s="65" t="s">
        <v>85</v>
      </c>
      <c r="N898" s="66" t="s">
        <v>3848</v>
      </c>
      <c r="O898" s="66">
        <v>1081791693</v>
      </c>
      <c r="P898" s="66">
        <v>1707</v>
      </c>
      <c r="Q898" s="70">
        <v>45870</v>
      </c>
      <c r="R898" s="66">
        <v>7490134800</v>
      </c>
      <c r="S898" s="70">
        <v>45889</v>
      </c>
      <c r="T898" s="68">
        <v>9941400</v>
      </c>
      <c r="U898" s="68">
        <v>28475</v>
      </c>
      <c r="V898" s="65" t="s">
        <v>87</v>
      </c>
      <c r="W898" s="68">
        <v>1082939683</v>
      </c>
      <c r="X898" s="67" t="s">
        <v>3365</v>
      </c>
      <c r="Y898" s="70">
        <v>45889</v>
      </c>
      <c r="Z898" s="70">
        <v>45889</v>
      </c>
      <c r="AA898" s="70" t="s">
        <v>89</v>
      </c>
      <c r="AB898" s="70">
        <v>45991</v>
      </c>
      <c r="AC898" s="49">
        <f t="shared" si="65"/>
        <v>102</v>
      </c>
      <c r="AD898" s="65">
        <v>0</v>
      </c>
      <c r="AE898" s="68">
        <v>0</v>
      </c>
      <c r="AF898" s="65">
        <v>0</v>
      </c>
      <c r="AG898" s="77" t="s">
        <v>89</v>
      </c>
      <c r="AH898" s="49">
        <f t="shared" si="66"/>
        <v>0</v>
      </c>
      <c r="AI898" s="65">
        <v>0</v>
      </c>
      <c r="AJ898" s="68">
        <v>0</v>
      </c>
      <c r="AK898" s="65" t="s">
        <v>89</v>
      </c>
      <c r="AL898" s="78" t="s">
        <v>89</v>
      </c>
      <c r="AM898" s="65">
        <v>0</v>
      </c>
      <c r="AN898" s="78" t="s">
        <v>89</v>
      </c>
      <c r="AO898" s="78" t="s">
        <v>89</v>
      </c>
      <c r="AP898" s="78" t="s">
        <v>89</v>
      </c>
      <c r="AQ898" s="49">
        <f t="shared" si="67"/>
        <v>0</v>
      </c>
      <c r="AR898" s="49">
        <f>+L898+AE898-AJ898</f>
        <v>9941400</v>
      </c>
      <c r="AS898" s="65" t="s">
        <v>90</v>
      </c>
      <c r="AT898" s="68">
        <v>0</v>
      </c>
      <c r="AU898" s="65" t="s">
        <v>90</v>
      </c>
      <c r="AV898" s="68">
        <v>0</v>
      </c>
      <c r="AW898" s="75" t="s">
        <v>89</v>
      </c>
      <c r="AX898" s="224">
        <v>0</v>
      </c>
      <c r="AY898" s="79">
        <f t="shared" si="68"/>
        <v>9941400</v>
      </c>
      <c r="AZ898" s="223">
        <f t="shared" si="69"/>
        <v>0</v>
      </c>
      <c r="BA898" s="74">
        <v>0</v>
      </c>
      <c r="BB898" s="75" t="s">
        <v>89</v>
      </c>
      <c r="BC898" s="65" t="s">
        <v>108</v>
      </c>
      <c r="BD898" s="400" t="s">
        <v>3847</v>
      </c>
      <c r="BE898" s="221" t="s">
        <v>87</v>
      </c>
      <c r="BF898" s="221" t="s">
        <v>87</v>
      </c>
    </row>
    <row r="899" spans="2:58" x14ac:dyDescent="0.25">
      <c r="B899" s="221">
        <v>2025</v>
      </c>
      <c r="C899" s="221">
        <v>891780111</v>
      </c>
      <c r="D899" s="221" t="s">
        <v>78</v>
      </c>
      <c r="E899" s="49" t="s">
        <v>3846</v>
      </c>
      <c r="F899" s="65" t="s">
        <v>3845</v>
      </c>
      <c r="G899" s="65">
        <v>0</v>
      </c>
      <c r="H899" s="65" t="s">
        <v>81</v>
      </c>
      <c r="I899" s="65" t="s">
        <v>3368</v>
      </c>
      <c r="J899" s="67" t="s">
        <v>83</v>
      </c>
      <c r="K899" s="66" t="s">
        <v>3844</v>
      </c>
      <c r="L899" s="68">
        <v>9941400</v>
      </c>
      <c r="M899" s="65" t="s">
        <v>85</v>
      </c>
      <c r="N899" s="66" t="s">
        <v>3843</v>
      </c>
      <c r="O899" s="66">
        <v>40932686</v>
      </c>
      <c r="P899" s="66">
        <v>1707</v>
      </c>
      <c r="Q899" s="70">
        <v>45870</v>
      </c>
      <c r="R899" s="66">
        <v>7490134800</v>
      </c>
      <c r="S899" s="70">
        <v>45889</v>
      </c>
      <c r="T899" s="68">
        <v>9941400</v>
      </c>
      <c r="U899" s="49">
        <v>28456</v>
      </c>
      <c r="V899" s="65" t="s">
        <v>87</v>
      </c>
      <c r="W899" s="68">
        <v>1082939683</v>
      </c>
      <c r="X899" s="67" t="s">
        <v>3365</v>
      </c>
      <c r="Y899" s="70">
        <v>45889</v>
      </c>
      <c r="Z899" s="70">
        <v>45889</v>
      </c>
      <c r="AA899" s="70" t="s">
        <v>89</v>
      </c>
      <c r="AB899" s="70">
        <v>45991</v>
      </c>
      <c r="AC899" s="49">
        <f t="shared" si="65"/>
        <v>102</v>
      </c>
      <c r="AD899" s="65">
        <v>0</v>
      </c>
      <c r="AE899" s="68">
        <v>0</v>
      </c>
      <c r="AF899" s="65">
        <v>0</v>
      </c>
      <c r="AG899" s="77" t="s">
        <v>89</v>
      </c>
      <c r="AH899" s="49">
        <f t="shared" si="66"/>
        <v>0</v>
      </c>
      <c r="AI899" s="65">
        <v>0</v>
      </c>
      <c r="AJ899" s="68">
        <v>0</v>
      </c>
      <c r="AK899" s="65" t="s">
        <v>89</v>
      </c>
      <c r="AL899" s="78" t="s">
        <v>89</v>
      </c>
      <c r="AM899" s="65">
        <v>0</v>
      </c>
      <c r="AN899" s="78" t="s">
        <v>89</v>
      </c>
      <c r="AO899" s="78" t="s">
        <v>89</v>
      </c>
      <c r="AP899" s="78" t="s">
        <v>89</v>
      </c>
      <c r="AQ899" s="49">
        <f t="shared" si="67"/>
        <v>0</v>
      </c>
      <c r="AR899" s="49">
        <f>+L899+AE899-AJ899</f>
        <v>9941400</v>
      </c>
      <c r="AS899" s="65" t="s">
        <v>90</v>
      </c>
      <c r="AT899" s="68">
        <v>0</v>
      </c>
      <c r="AU899" s="65" t="s">
        <v>90</v>
      </c>
      <c r="AV899" s="68">
        <v>0</v>
      </c>
      <c r="AW899" s="75" t="s">
        <v>89</v>
      </c>
      <c r="AX899" s="224">
        <v>0</v>
      </c>
      <c r="AY899" s="79">
        <f t="shared" si="68"/>
        <v>9941400</v>
      </c>
      <c r="AZ899" s="223">
        <f t="shared" si="69"/>
        <v>0</v>
      </c>
      <c r="BA899" s="74">
        <v>0</v>
      </c>
      <c r="BB899" s="75" t="s">
        <v>89</v>
      </c>
      <c r="BC899" s="65" t="s">
        <v>108</v>
      </c>
      <c r="BD899" s="400" t="s">
        <v>3842</v>
      </c>
      <c r="BE899" s="221" t="s">
        <v>87</v>
      </c>
      <c r="BF899" s="221" t="s">
        <v>87</v>
      </c>
    </row>
    <row r="900" spans="2:58" x14ac:dyDescent="0.25">
      <c r="B900" s="221">
        <v>2025</v>
      </c>
      <c r="C900" s="221">
        <v>891780111</v>
      </c>
      <c r="D900" s="221" t="s">
        <v>78</v>
      </c>
      <c r="E900" s="49" t="s">
        <v>3841</v>
      </c>
      <c r="F900" s="65" t="s">
        <v>3840</v>
      </c>
      <c r="G900" s="65">
        <v>0</v>
      </c>
      <c r="H900" s="65" t="s">
        <v>81</v>
      </c>
      <c r="I900" s="65" t="s">
        <v>3368</v>
      </c>
      <c r="J900" s="67" t="s">
        <v>83</v>
      </c>
      <c r="K900" s="66" t="s">
        <v>3462</v>
      </c>
      <c r="L900" s="68">
        <v>9941400</v>
      </c>
      <c r="M900" s="65" t="s">
        <v>85</v>
      </c>
      <c r="N900" s="66" t="s">
        <v>3839</v>
      </c>
      <c r="O900" s="66">
        <v>32798520</v>
      </c>
      <c r="P900" s="66">
        <v>1707</v>
      </c>
      <c r="Q900" s="70">
        <v>45870</v>
      </c>
      <c r="R900" s="66">
        <v>7490134800</v>
      </c>
      <c r="S900" s="70">
        <v>45890</v>
      </c>
      <c r="T900" s="68">
        <v>9941400</v>
      </c>
      <c r="U900" s="68">
        <v>28544</v>
      </c>
      <c r="V900" s="65" t="s">
        <v>87</v>
      </c>
      <c r="W900" s="68">
        <v>1082939683</v>
      </c>
      <c r="X900" s="67" t="s">
        <v>3365</v>
      </c>
      <c r="Y900" s="70">
        <v>45889</v>
      </c>
      <c r="Z900" s="70">
        <v>45890</v>
      </c>
      <c r="AA900" s="70" t="s">
        <v>89</v>
      </c>
      <c r="AB900" s="70">
        <v>45991</v>
      </c>
      <c r="AC900" s="49">
        <f t="shared" si="65"/>
        <v>101</v>
      </c>
      <c r="AD900" s="65">
        <v>0</v>
      </c>
      <c r="AE900" s="68">
        <v>0</v>
      </c>
      <c r="AF900" s="65">
        <v>0</v>
      </c>
      <c r="AG900" s="77" t="s">
        <v>89</v>
      </c>
      <c r="AH900" s="49">
        <f t="shared" si="66"/>
        <v>0</v>
      </c>
      <c r="AI900" s="65">
        <v>0</v>
      </c>
      <c r="AJ900" s="68">
        <v>0</v>
      </c>
      <c r="AK900" s="65" t="s">
        <v>89</v>
      </c>
      <c r="AL900" s="78" t="s">
        <v>89</v>
      </c>
      <c r="AM900" s="65">
        <v>0</v>
      </c>
      <c r="AN900" s="78" t="s">
        <v>89</v>
      </c>
      <c r="AO900" s="78" t="s">
        <v>89</v>
      </c>
      <c r="AP900" s="78" t="s">
        <v>89</v>
      </c>
      <c r="AQ900" s="49">
        <f t="shared" si="67"/>
        <v>0</v>
      </c>
      <c r="AR900" s="49">
        <f>+L900+AE900-AJ900</f>
        <v>9941400</v>
      </c>
      <c r="AS900" s="65" t="s">
        <v>90</v>
      </c>
      <c r="AT900" s="68">
        <v>0</v>
      </c>
      <c r="AU900" s="65" t="s">
        <v>90</v>
      </c>
      <c r="AV900" s="68">
        <v>0</v>
      </c>
      <c r="AW900" s="75" t="s">
        <v>89</v>
      </c>
      <c r="AX900" s="224">
        <v>0</v>
      </c>
      <c r="AY900" s="79">
        <f t="shared" si="68"/>
        <v>9941400</v>
      </c>
      <c r="AZ900" s="223">
        <f t="shared" si="69"/>
        <v>0</v>
      </c>
      <c r="BA900" s="74">
        <v>0</v>
      </c>
      <c r="BB900" s="75" t="s">
        <v>89</v>
      </c>
      <c r="BC900" s="65" t="s">
        <v>108</v>
      </c>
      <c r="BD900" s="400" t="s">
        <v>3838</v>
      </c>
      <c r="BE900" s="221" t="s">
        <v>87</v>
      </c>
      <c r="BF900" s="221" t="s">
        <v>87</v>
      </c>
    </row>
    <row r="901" spans="2:58" x14ac:dyDescent="0.25">
      <c r="B901" s="221">
        <v>2025</v>
      </c>
      <c r="C901" s="221">
        <v>891780111</v>
      </c>
      <c r="D901" s="221" t="s">
        <v>78</v>
      </c>
      <c r="E901" s="49" t="s">
        <v>3837</v>
      </c>
      <c r="F901" s="65" t="s">
        <v>3836</v>
      </c>
      <c r="G901" s="65">
        <v>0</v>
      </c>
      <c r="H901" s="65" t="s">
        <v>81</v>
      </c>
      <c r="I901" s="65" t="s">
        <v>3368</v>
      </c>
      <c r="J901" s="67" t="s">
        <v>83</v>
      </c>
      <c r="K901" s="66" t="s">
        <v>3835</v>
      </c>
      <c r="L901" s="68">
        <v>23500000</v>
      </c>
      <c r="M901" s="65" t="s">
        <v>85</v>
      </c>
      <c r="N901" s="66" t="s">
        <v>3834</v>
      </c>
      <c r="O901" s="66">
        <v>1082981011</v>
      </c>
      <c r="P901" s="66">
        <v>1825</v>
      </c>
      <c r="Q901" s="70">
        <v>45884</v>
      </c>
      <c r="R901" s="66">
        <v>23500000</v>
      </c>
      <c r="S901" s="70">
        <v>45889</v>
      </c>
      <c r="T901" s="68">
        <v>23500000</v>
      </c>
      <c r="U901" s="68">
        <v>28436</v>
      </c>
      <c r="V901" s="65" t="s">
        <v>87</v>
      </c>
      <c r="W901" s="68">
        <v>1082939683</v>
      </c>
      <c r="X901" s="67" t="s">
        <v>3365</v>
      </c>
      <c r="Y901" s="70">
        <v>45889</v>
      </c>
      <c r="Z901" s="70">
        <v>45889</v>
      </c>
      <c r="AA901" s="70" t="s">
        <v>89</v>
      </c>
      <c r="AB901" s="70">
        <v>46022</v>
      </c>
      <c r="AC901" s="49">
        <f t="shared" si="65"/>
        <v>133</v>
      </c>
      <c r="AD901" s="65">
        <v>0</v>
      </c>
      <c r="AE901" s="68">
        <v>0</v>
      </c>
      <c r="AF901" s="65">
        <v>0</v>
      </c>
      <c r="AG901" s="77" t="s">
        <v>89</v>
      </c>
      <c r="AH901" s="49">
        <f t="shared" si="66"/>
        <v>0</v>
      </c>
      <c r="AI901" s="65">
        <v>0</v>
      </c>
      <c r="AJ901" s="68">
        <v>0</v>
      </c>
      <c r="AK901" s="65" t="s">
        <v>89</v>
      </c>
      <c r="AL901" s="78" t="s">
        <v>89</v>
      </c>
      <c r="AM901" s="65">
        <v>0</v>
      </c>
      <c r="AN901" s="78" t="s">
        <v>89</v>
      </c>
      <c r="AO901" s="78" t="s">
        <v>89</v>
      </c>
      <c r="AP901" s="78" t="s">
        <v>89</v>
      </c>
      <c r="AQ901" s="49">
        <f t="shared" si="67"/>
        <v>0</v>
      </c>
      <c r="AR901" s="49">
        <f>+L901+AE901-AJ901</f>
        <v>23500000</v>
      </c>
      <c r="AS901" s="65" t="s">
        <v>90</v>
      </c>
      <c r="AT901" s="68">
        <v>0</v>
      </c>
      <c r="AU901" s="65" t="s">
        <v>90</v>
      </c>
      <c r="AV901" s="68">
        <v>0</v>
      </c>
      <c r="AW901" s="75" t="s">
        <v>89</v>
      </c>
      <c r="AX901" s="224">
        <v>0</v>
      </c>
      <c r="AY901" s="79">
        <f t="shared" si="68"/>
        <v>23500000</v>
      </c>
      <c r="AZ901" s="223">
        <f t="shared" si="69"/>
        <v>0</v>
      </c>
      <c r="BA901" s="74">
        <v>0</v>
      </c>
      <c r="BB901" s="75" t="s">
        <v>89</v>
      </c>
      <c r="BC901" s="65" t="s">
        <v>108</v>
      </c>
      <c r="BD901" s="400" t="s">
        <v>3833</v>
      </c>
      <c r="BE901" s="221" t="s">
        <v>87</v>
      </c>
      <c r="BF901" s="221" t="s">
        <v>87</v>
      </c>
    </row>
    <row r="902" spans="2:58" x14ac:dyDescent="0.25">
      <c r="B902" s="221">
        <v>2025</v>
      </c>
      <c r="C902" s="221">
        <v>891780111</v>
      </c>
      <c r="D902" s="221" t="s">
        <v>78</v>
      </c>
      <c r="E902" s="49" t="s">
        <v>3832</v>
      </c>
      <c r="F902" s="65" t="s">
        <v>3831</v>
      </c>
      <c r="G902" s="65">
        <v>0</v>
      </c>
      <c r="H902" s="65" t="s">
        <v>81</v>
      </c>
      <c r="I902" s="65" t="s">
        <v>3368</v>
      </c>
      <c r="J902" s="67" t="s">
        <v>83</v>
      </c>
      <c r="K902" s="66" t="s">
        <v>3830</v>
      </c>
      <c r="L902" s="68">
        <v>23500000</v>
      </c>
      <c r="M902" s="65" t="s">
        <v>85</v>
      </c>
      <c r="N902" s="66" t="s">
        <v>3829</v>
      </c>
      <c r="O902" s="66">
        <v>1082999611</v>
      </c>
      <c r="P902" s="66">
        <v>1828</v>
      </c>
      <c r="Q902" s="70">
        <v>45884</v>
      </c>
      <c r="R902" s="66">
        <v>23500000</v>
      </c>
      <c r="S902" s="70">
        <v>45889</v>
      </c>
      <c r="T902" s="68">
        <v>23500000</v>
      </c>
      <c r="U902" s="68">
        <v>28437</v>
      </c>
      <c r="V902" s="65" t="s">
        <v>87</v>
      </c>
      <c r="W902" s="68">
        <v>1082939683</v>
      </c>
      <c r="X902" s="67" t="s">
        <v>3365</v>
      </c>
      <c r="Y902" s="70">
        <v>45889</v>
      </c>
      <c r="Z902" s="70">
        <v>45889</v>
      </c>
      <c r="AA902" s="70" t="s">
        <v>89</v>
      </c>
      <c r="AB902" s="70">
        <v>46022</v>
      </c>
      <c r="AC902" s="49">
        <f t="shared" si="65"/>
        <v>133</v>
      </c>
      <c r="AD902" s="65">
        <v>0</v>
      </c>
      <c r="AE902" s="68">
        <v>0</v>
      </c>
      <c r="AF902" s="65">
        <v>0</v>
      </c>
      <c r="AG902" s="77" t="s">
        <v>89</v>
      </c>
      <c r="AH902" s="49">
        <f t="shared" si="66"/>
        <v>0</v>
      </c>
      <c r="AI902" s="65">
        <v>0</v>
      </c>
      <c r="AJ902" s="68">
        <v>0</v>
      </c>
      <c r="AK902" s="65" t="s">
        <v>89</v>
      </c>
      <c r="AL902" s="78" t="s">
        <v>89</v>
      </c>
      <c r="AM902" s="65">
        <v>0</v>
      </c>
      <c r="AN902" s="78" t="s">
        <v>89</v>
      </c>
      <c r="AO902" s="78" t="s">
        <v>89</v>
      </c>
      <c r="AP902" s="78" t="s">
        <v>89</v>
      </c>
      <c r="AQ902" s="49">
        <f t="shared" si="67"/>
        <v>0</v>
      </c>
      <c r="AR902" s="49">
        <f>+L902+AE902-AJ902</f>
        <v>23500000</v>
      </c>
      <c r="AS902" s="65" t="s">
        <v>90</v>
      </c>
      <c r="AT902" s="68">
        <v>0</v>
      </c>
      <c r="AU902" s="65" t="s">
        <v>90</v>
      </c>
      <c r="AV902" s="68">
        <v>0</v>
      </c>
      <c r="AW902" s="75" t="s">
        <v>89</v>
      </c>
      <c r="AX902" s="224">
        <v>0</v>
      </c>
      <c r="AY902" s="79">
        <f t="shared" si="68"/>
        <v>23500000</v>
      </c>
      <c r="AZ902" s="223">
        <f t="shared" si="69"/>
        <v>0</v>
      </c>
      <c r="BA902" s="74">
        <v>0</v>
      </c>
      <c r="BB902" s="75" t="s">
        <v>89</v>
      </c>
      <c r="BC902" s="65" t="s">
        <v>108</v>
      </c>
      <c r="BD902" s="400" t="s">
        <v>3828</v>
      </c>
      <c r="BE902" s="221" t="s">
        <v>87</v>
      </c>
      <c r="BF902" s="221" t="s">
        <v>87</v>
      </c>
    </row>
    <row r="903" spans="2:58" x14ac:dyDescent="0.25">
      <c r="B903" s="221">
        <v>2025</v>
      </c>
      <c r="C903" s="221">
        <v>891780111</v>
      </c>
      <c r="D903" s="221" t="s">
        <v>78</v>
      </c>
      <c r="E903" s="49" t="s">
        <v>3827</v>
      </c>
      <c r="F903" s="65" t="s">
        <v>3826</v>
      </c>
      <c r="G903" s="65">
        <v>0</v>
      </c>
      <c r="H903" s="65" t="s">
        <v>81</v>
      </c>
      <c r="I903" s="65" t="s">
        <v>3368</v>
      </c>
      <c r="J903" s="67" t="s">
        <v>83</v>
      </c>
      <c r="K903" s="66" t="s">
        <v>3825</v>
      </c>
      <c r="L903" s="68">
        <v>26000000</v>
      </c>
      <c r="M903" s="65" t="s">
        <v>85</v>
      </c>
      <c r="N903" s="66" t="s">
        <v>3824</v>
      </c>
      <c r="O903" s="66">
        <v>1193545149</v>
      </c>
      <c r="P903" s="66">
        <v>1674</v>
      </c>
      <c r="Q903" s="70">
        <v>45862</v>
      </c>
      <c r="R903" s="66">
        <v>2142840000</v>
      </c>
      <c r="S903" s="70">
        <v>45889</v>
      </c>
      <c r="T903" s="68">
        <v>26000000</v>
      </c>
      <c r="U903" s="68">
        <v>28495</v>
      </c>
      <c r="V903" s="65" t="s">
        <v>87</v>
      </c>
      <c r="W903" s="68">
        <v>1082939683</v>
      </c>
      <c r="X903" s="67" t="s">
        <v>3365</v>
      </c>
      <c r="Y903" s="70">
        <v>45889</v>
      </c>
      <c r="Z903" s="70">
        <v>45889</v>
      </c>
      <c r="AA903" s="70" t="s">
        <v>89</v>
      </c>
      <c r="AB903" s="70">
        <v>46003</v>
      </c>
      <c r="AC903" s="49">
        <f t="shared" si="65"/>
        <v>114</v>
      </c>
      <c r="AD903" s="65">
        <v>0</v>
      </c>
      <c r="AE903" s="68">
        <v>0</v>
      </c>
      <c r="AF903" s="65">
        <v>0</v>
      </c>
      <c r="AG903" s="77" t="s">
        <v>89</v>
      </c>
      <c r="AH903" s="49">
        <f t="shared" si="66"/>
        <v>0</v>
      </c>
      <c r="AI903" s="65">
        <v>0</v>
      </c>
      <c r="AJ903" s="68">
        <v>0</v>
      </c>
      <c r="AK903" s="65" t="s">
        <v>89</v>
      </c>
      <c r="AL903" s="78" t="s">
        <v>89</v>
      </c>
      <c r="AM903" s="65">
        <v>0</v>
      </c>
      <c r="AN903" s="78" t="s">
        <v>89</v>
      </c>
      <c r="AO903" s="78" t="s">
        <v>89</v>
      </c>
      <c r="AP903" s="78" t="s">
        <v>89</v>
      </c>
      <c r="AQ903" s="49">
        <f t="shared" si="67"/>
        <v>0</v>
      </c>
      <c r="AR903" s="49">
        <f>+L903+AE903-AJ903</f>
        <v>26000000</v>
      </c>
      <c r="AS903" s="65" t="s">
        <v>90</v>
      </c>
      <c r="AT903" s="68">
        <v>0</v>
      </c>
      <c r="AU903" s="65" t="s">
        <v>90</v>
      </c>
      <c r="AV903" s="68">
        <v>0</v>
      </c>
      <c r="AW903" s="75" t="s">
        <v>89</v>
      </c>
      <c r="AX903" s="224">
        <v>0</v>
      </c>
      <c r="AY903" s="79">
        <f t="shared" si="68"/>
        <v>26000000</v>
      </c>
      <c r="AZ903" s="223">
        <f t="shared" si="69"/>
        <v>0</v>
      </c>
      <c r="BA903" s="74">
        <v>0</v>
      </c>
      <c r="BB903" s="75" t="s">
        <v>89</v>
      </c>
      <c r="BC903" s="65" t="s">
        <v>108</v>
      </c>
      <c r="BD903" s="400" t="s">
        <v>3823</v>
      </c>
      <c r="BE903" s="221" t="s">
        <v>87</v>
      </c>
      <c r="BF903" s="221" t="s">
        <v>87</v>
      </c>
    </row>
    <row r="904" spans="2:58" x14ac:dyDescent="0.25">
      <c r="B904" s="221">
        <v>2025</v>
      </c>
      <c r="C904" s="221">
        <v>891780111</v>
      </c>
      <c r="D904" s="221" t="s">
        <v>78</v>
      </c>
      <c r="E904" s="49" t="s">
        <v>3822</v>
      </c>
      <c r="F904" s="65" t="s">
        <v>3821</v>
      </c>
      <c r="G904" s="65">
        <v>0</v>
      </c>
      <c r="H904" s="65" t="s">
        <v>81</v>
      </c>
      <c r="I904" s="65" t="s">
        <v>3368</v>
      </c>
      <c r="J904" s="67" t="s">
        <v>83</v>
      </c>
      <c r="K904" s="66" t="s">
        <v>3820</v>
      </c>
      <c r="L904" s="68">
        <v>9941400</v>
      </c>
      <c r="M904" s="65" t="s">
        <v>85</v>
      </c>
      <c r="N904" s="66" t="s">
        <v>3819</v>
      </c>
      <c r="O904" s="66">
        <v>1103218906</v>
      </c>
      <c r="P904" s="66">
        <v>1707</v>
      </c>
      <c r="Q904" s="70">
        <v>45870</v>
      </c>
      <c r="R904" s="66">
        <v>7490134800</v>
      </c>
      <c r="S904" s="70">
        <v>45891</v>
      </c>
      <c r="T904" s="68">
        <v>9941400</v>
      </c>
      <c r="U904" s="68">
        <v>28635</v>
      </c>
      <c r="V904" s="65" t="s">
        <v>87</v>
      </c>
      <c r="W904" s="68">
        <v>1082939683</v>
      </c>
      <c r="X904" s="67" t="s">
        <v>3365</v>
      </c>
      <c r="Y904" s="70">
        <v>45890</v>
      </c>
      <c r="Z904" s="70">
        <v>45891</v>
      </c>
      <c r="AA904" s="70" t="s">
        <v>89</v>
      </c>
      <c r="AB904" s="70">
        <v>45991</v>
      </c>
      <c r="AC904" s="49">
        <f t="shared" ref="AC904:AC967" si="70">+IF(AA904="1800-01-01",AB904-Z904,AB904-AA904)</f>
        <v>100</v>
      </c>
      <c r="AD904" s="65">
        <v>0</v>
      </c>
      <c r="AE904" s="68">
        <v>0</v>
      </c>
      <c r="AF904" s="65">
        <v>0</v>
      </c>
      <c r="AG904" s="77" t="s">
        <v>89</v>
      </c>
      <c r="AH904" s="49">
        <f t="shared" ref="AH904:AH967" si="71">+IF(AG904="1800-01-01",0,AG904-AB904)</f>
        <v>0</v>
      </c>
      <c r="AI904" s="65">
        <v>0</v>
      </c>
      <c r="AJ904" s="68">
        <v>0</v>
      </c>
      <c r="AK904" s="65" t="s">
        <v>89</v>
      </c>
      <c r="AL904" s="78" t="s">
        <v>89</v>
      </c>
      <c r="AM904" s="65">
        <v>0</v>
      </c>
      <c r="AN904" s="78" t="s">
        <v>89</v>
      </c>
      <c r="AO904" s="78" t="s">
        <v>89</v>
      </c>
      <c r="AP904" s="78" t="s">
        <v>89</v>
      </c>
      <c r="AQ904" s="49">
        <f t="shared" ref="AQ904:AQ967" si="72">+IF(AN904="1800-01-01",0,AO904-AN904)</f>
        <v>0</v>
      </c>
      <c r="AR904" s="49">
        <f>+L904+AE904-AJ904</f>
        <v>9941400</v>
      </c>
      <c r="AS904" s="65" t="s">
        <v>90</v>
      </c>
      <c r="AT904" s="68">
        <v>0</v>
      </c>
      <c r="AU904" s="65" t="s">
        <v>90</v>
      </c>
      <c r="AV904" s="68">
        <v>0</v>
      </c>
      <c r="AW904" s="75" t="s">
        <v>89</v>
      </c>
      <c r="AX904" s="224">
        <v>0</v>
      </c>
      <c r="AY904" s="79">
        <f t="shared" ref="AY904:AY967" si="73">AR904-AX904</f>
        <v>9941400</v>
      </c>
      <c r="AZ904" s="223">
        <f t="shared" ref="AZ904:AZ967" si="74">+IFERROR(AX904/AR904,"_")</f>
        <v>0</v>
      </c>
      <c r="BA904" s="74">
        <v>0</v>
      </c>
      <c r="BB904" s="75" t="s">
        <v>89</v>
      </c>
      <c r="BC904" s="65" t="s">
        <v>108</v>
      </c>
      <c r="BD904" s="400" t="s">
        <v>3818</v>
      </c>
      <c r="BE904" s="221" t="s">
        <v>87</v>
      </c>
      <c r="BF904" s="221" t="s">
        <v>87</v>
      </c>
    </row>
    <row r="905" spans="2:58" x14ac:dyDescent="0.25">
      <c r="B905" s="221">
        <v>2025</v>
      </c>
      <c r="C905" s="221">
        <v>891780111</v>
      </c>
      <c r="D905" s="221" t="s">
        <v>78</v>
      </c>
      <c r="E905" s="49" t="s">
        <v>3817</v>
      </c>
      <c r="F905" s="65" t="s">
        <v>3816</v>
      </c>
      <c r="G905" s="65">
        <v>0</v>
      </c>
      <c r="H905" s="65" t="s">
        <v>81</v>
      </c>
      <c r="I905" s="65" t="s">
        <v>3368</v>
      </c>
      <c r="J905" s="67" t="s">
        <v>83</v>
      </c>
      <c r="K905" s="66" t="s">
        <v>3522</v>
      </c>
      <c r="L905" s="68">
        <v>9941400</v>
      </c>
      <c r="M905" s="65" t="s">
        <v>85</v>
      </c>
      <c r="N905" s="66" t="s">
        <v>3815</v>
      </c>
      <c r="O905" s="66">
        <v>1049349847</v>
      </c>
      <c r="P905" s="66">
        <v>1707</v>
      </c>
      <c r="Q905" s="70">
        <v>45870</v>
      </c>
      <c r="R905" s="66">
        <v>7490134800</v>
      </c>
      <c r="S905" s="70">
        <v>45891</v>
      </c>
      <c r="T905" s="68">
        <v>9941400</v>
      </c>
      <c r="U905" s="68">
        <v>28634</v>
      </c>
      <c r="V905" s="65" t="s">
        <v>87</v>
      </c>
      <c r="W905" s="68">
        <v>1082939683</v>
      </c>
      <c r="X905" s="67" t="s">
        <v>3365</v>
      </c>
      <c r="Y905" s="70">
        <v>45890</v>
      </c>
      <c r="Z905" s="70">
        <v>45891</v>
      </c>
      <c r="AA905" s="70" t="s">
        <v>89</v>
      </c>
      <c r="AB905" s="70">
        <v>45991</v>
      </c>
      <c r="AC905" s="49">
        <f t="shared" si="70"/>
        <v>100</v>
      </c>
      <c r="AD905" s="65">
        <v>0</v>
      </c>
      <c r="AE905" s="68">
        <v>0</v>
      </c>
      <c r="AF905" s="65">
        <v>0</v>
      </c>
      <c r="AG905" s="77" t="s">
        <v>89</v>
      </c>
      <c r="AH905" s="49">
        <f t="shared" si="71"/>
        <v>0</v>
      </c>
      <c r="AI905" s="65">
        <v>0</v>
      </c>
      <c r="AJ905" s="68">
        <v>0</v>
      </c>
      <c r="AK905" s="65" t="s">
        <v>89</v>
      </c>
      <c r="AL905" s="78" t="s">
        <v>89</v>
      </c>
      <c r="AM905" s="65">
        <v>0</v>
      </c>
      <c r="AN905" s="78" t="s">
        <v>89</v>
      </c>
      <c r="AO905" s="78" t="s">
        <v>89</v>
      </c>
      <c r="AP905" s="78" t="s">
        <v>89</v>
      </c>
      <c r="AQ905" s="49">
        <f t="shared" si="72"/>
        <v>0</v>
      </c>
      <c r="AR905" s="49">
        <f>+L905+AE905-AJ905</f>
        <v>9941400</v>
      </c>
      <c r="AS905" s="65" t="s">
        <v>90</v>
      </c>
      <c r="AT905" s="68">
        <v>0</v>
      </c>
      <c r="AU905" s="65" t="s">
        <v>90</v>
      </c>
      <c r="AV905" s="68">
        <v>0</v>
      </c>
      <c r="AW905" s="75" t="s">
        <v>89</v>
      </c>
      <c r="AX905" s="224">
        <v>0</v>
      </c>
      <c r="AY905" s="79">
        <f t="shared" si="73"/>
        <v>9941400</v>
      </c>
      <c r="AZ905" s="223">
        <f t="shared" si="74"/>
        <v>0</v>
      </c>
      <c r="BA905" s="74">
        <v>0</v>
      </c>
      <c r="BB905" s="75" t="s">
        <v>89</v>
      </c>
      <c r="BC905" s="65" t="s">
        <v>108</v>
      </c>
      <c r="BD905" s="400" t="s">
        <v>3814</v>
      </c>
      <c r="BE905" s="221" t="s">
        <v>87</v>
      </c>
      <c r="BF905" s="221" t="s">
        <v>87</v>
      </c>
    </row>
    <row r="906" spans="2:58" x14ac:dyDescent="0.25">
      <c r="B906" s="221">
        <v>2025</v>
      </c>
      <c r="C906" s="221">
        <v>891780111</v>
      </c>
      <c r="D906" s="221" t="s">
        <v>78</v>
      </c>
      <c r="E906" s="49" t="s">
        <v>3813</v>
      </c>
      <c r="F906" s="65" t="s">
        <v>3812</v>
      </c>
      <c r="G906" s="65">
        <v>0</v>
      </c>
      <c r="H906" s="65" t="s">
        <v>81</v>
      </c>
      <c r="I906" s="65" t="s">
        <v>3368</v>
      </c>
      <c r="J906" s="67" t="s">
        <v>83</v>
      </c>
      <c r="K906" s="66" t="s">
        <v>3367</v>
      </c>
      <c r="L906" s="68">
        <v>9941400</v>
      </c>
      <c r="M906" s="65" t="s">
        <v>85</v>
      </c>
      <c r="N906" s="66" t="s">
        <v>3811</v>
      </c>
      <c r="O906" s="66">
        <v>15247383</v>
      </c>
      <c r="P906" s="66">
        <v>1707</v>
      </c>
      <c r="Q906" s="70">
        <v>45870</v>
      </c>
      <c r="R906" s="66">
        <v>7490134800</v>
      </c>
      <c r="S906" s="70">
        <v>45891</v>
      </c>
      <c r="T906" s="68">
        <v>9941400</v>
      </c>
      <c r="U906" s="68">
        <v>28633</v>
      </c>
      <c r="V906" s="65" t="s">
        <v>87</v>
      </c>
      <c r="W906" s="68">
        <v>1082939683</v>
      </c>
      <c r="X906" s="67" t="s">
        <v>3365</v>
      </c>
      <c r="Y906" s="70">
        <v>45890</v>
      </c>
      <c r="Z906" s="70">
        <v>45891</v>
      </c>
      <c r="AA906" s="70" t="s">
        <v>89</v>
      </c>
      <c r="AB906" s="70">
        <v>45991</v>
      </c>
      <c r="AC906" s="49">
        <f t="shared" si="70"/>
        <v>100</v>
      </c>
      <c r="AD906" s="65">
        <v>0</v>
      </c>
      <c r="AE906" s="68">
        <v>0</v>
      </c>
      <c r="AF906" s="65">
        <v>0</v>
      </c>
      <c r="AG906" s="77" t="s">
        <v>89</v>
      </c>
      <c r="AH906" s="49">
        <f t="shared" si="71"/>
        <v>0</v>
      </c>
      <c r="AI906" s="65">
        <v>0</v>
      </c>
      <c r="AJ906" s="68">
        <v>0</v>
      </c>
      <c r="AK906" s="65" t="s">
        <v>89</v>
      </c>
      <c r="AL906" s="78" t="s">
        <v>89</v>
      </c>
      <c r="AM906" s="65">
        <v>0</v>
      </c>
      <c r="AN906" s="78" t="s">
        <v>89</v>
      </c>
      <c r="AO906" s="78" t="s">
        <v>89</v>
      </c>
      <c r="AP906" s="78" t="s">
        <v>89</v>
      </c>
      <c r="AQ906" s="49">
        <f t="shared" si="72"/>
        <v>0</v>
      </c>
      <c r="AR906" s="49">
        <f>+L906+AE906-AJ906</f>
        <v>9941400</v>
      </c>
      <c r="AS906" s="65" t="s">
        <v>90</v>
      </c>
      <c r="AT906" s="68">
        <v>0</v>
      </c>
      <c r="AU906" s="65" t="s">
        <v>90</v>
      </c>
      <c r="AV906" s="68">
        <v>0</v>
      </c>
      <c r="AW906" s="75" t="s">
        <v>89</v>
      </c>
      <c r="AX906" s="224">
        <v>0</v>
      </c>
      <c r="AY906" s="79">
        <f t="shared" si="73"/>
        <v>9941400</v>
      </c>
      <c r="AZ906" s="223">
        <f t="shared" si="74"/>
        <v>0</v>
      </c>
      <c r="BA906" s="74">
        <v>0</v>
      </c>
      <c r="BB906" s="75" t="s">
        <v>89</v>
      </c>
      <c r="BC906" s="65" t="s">
        <v>108</v>
      </c>
      <c r="BD906" s="400" t="s">
        <v>3810</v>
      </c>
      <c r="BE906" s="221" t="s">
        <v>87</v>
      </c>
      <c r="BF906" s="221" t="s">
        <v>87</v>
      </c>
    </row>
    <row r="907" spans="2:58" x14ac:dyDescent="0.25">
      <c r="B907" s="221">
        <v>2025</v>
      </c>
      <c r="C907" s="221">
        <v>891780111</v>
      </c>
      <c r="D907" s="221" t="s">
        <v>78</v>
      </c>
      <c r="E907" s="49" t="s">
        <v>3809</v>
      </c>
      <c r="F907" s="65" t="s">
        <v>3808</v>
      </c>
      <c r="G907" s="65">
        <v>0</v>
      </c>
      <c r="H907" s="65" t="s">
        <v>81</v>
      </c>
      <c r="I907" s="65" t="s">
        <v>3368</v>
      </c>
      <c r="J907" s="67" t="s">
        <v>83</v>
      </c>
      <c r="K907" s="66" t="s">
        <v>3367</v>
      </c>
      <c r="L907" s="68">
        <v>9941400</v>
      </c>
      <c r="M907" s="65" t="s">
        <v>85</v>
      </c>
      <c r="N907" s="66" t="s">
        <v>3807</v>
      </c>
      <c r="O907" s="66">
        <v>1046404124</v>
      </c>
      <c r="P907" s="66">
        <v>1707</v>
      </c>
      <c r="Q907" s="70">
        <v>45870</v>
      </c>
      <c r="R907" s="66">
        <v>7490134800</v>
      </c>
      <c r="S907" s="70">
        <v>45891</v>
      </c>
      <c r="T907" s="68">
        <v>9941400</v>
      </c>
      <c r="U907" s="68">
        <v>28632</v>
      </c>
      <c r="V907" s="65" t="s">
        <v>87</v>
      </c>
      <c r="W907" s="68">
        <v>1082939683</v>
      </c>
      <c r="X907" s="67" t="s">
        <v>3365</v>
      </c>
      <c r="Y907" s="70">
        <v>45890</v>
      </c>
      <c r="Z907" s="70">
        <v>45891</v>
      </c>
      <c r="AA907" s="70" t="s">
        <v>89</v>
      </c>
      <c r="AB907" s="70">
        <v>45991</v>
      </c>
      <c r="AC907" s="49">
        <f t="shared" si="70"/>
        <v>100</v>
      </c>
      <c r="AD907" s="65">
        <v>0</v>
      </c>
      <c r="AE907" s="68">
        <v>0</v>
      </c>
      <c r="AF907" s="65">
        <v>0</v>
      </c>
      <c r="AG907" s="77" t="s">
        <v>89</v>
      </c>
      <c r="AH907" s="49">
        <f t="shared" si="71"/>
        <v>0</v>
      </c>
      <c r="AI907" s="65">
        <v>0</v>
      </c>
      <c r="AJ907" s="68">
        <v>0</v>
      </c>
      <c r="AK907" s="65" t="s">
        <v>89</v>
      </c>
      <c r="AL907" s="78" t="s">
        <v>89</v>
      </c>
      <c r="AM907" s="65">
        <v>0</v>
      </c>
      <c r="AN907" s="78" t="s">
        <v>89</v>
      </c>
      <c r="AO907" s="78" t="s">
        <v>89</v>
      </c>
      <c r="AP907" s="78" t="s">
        <v>89</v>
      </c>
      <c r="AQ907" s="49">
        <f t="shared" si="72"/>
        <v>0</v>
      </c>
      <c r="AR907" s="49">
        <f>+L907+AE907-AJ907</f>
        <v>9941400</v>
      </c>
      <c r="AS907" s="65" t="s">
        <v>90</v>
      </c>
      <c r="AT907" s="68">
        <v>0</v>
      </c>
      <c r="AU907" s="65" t="s">
        <v>90</v>
      </c>
      <c r="AV907" s="68">
        <v>0</v>
      </c>
      <c r="AW907" s="75" t="s">
        <v>89</v>
      </c>
      <c r="AX907" s="224">
        <v>0</v>
      </c>
      <c r="AY907" s="79">
        <f t="shared" si="73"/>
        <v>9941400</v>
      </c>
      <c r="AZ907" s="223">
        <f t="shared" si="74"/>
        <v>0</v>
      </c>
      <c r="BA907" s="74">
        <v>0</v>
      </c>
      <c r="BB907" s="75" t="s">
        <v>89</v>
      </c>
      <c r="BC907" s="65" t="s">
        <v>108</v>
      </c>
      <c r="BD907" s="400" t="s">
        <v>3806</v>
      </c>
      <c r="BE907" s="221" t="s">
        <v>87</v>
      </c>
      <c r="BF907" s="221" t="s">
        <v>87</v>
      </c>
    </row>
    <row r="908" spans="2:58" x14ac:dyDescent="0.25">
      <c r="B908" s="221">
        <v>2025</v>
      </c>
      <c r="C908" s="221">
        <v>891780111</v>
      </c>
      <c r="D908" s="221" t="s">
        <v>78</v>
      </c>
      <c r="E908" s="49" t="s">
        <v>3805</v>
      </c>
      <c r="F908" s="65" t="s">
        <v>3804</v>
      </c>
      <c r="G908" s="65">
        <v>0</v>
      </c>
      <c r="H908" s="65" t="s">
        <v>81</v>
      </c>
      <c r="I908" s="65" t="s">
        <v>3368</v>
      </c>
      <c r="J908" s="67" t="s">
        <v>83</v>
      </c>
      <c r="K908" s="66" t="s">
        <v>3367</v>
      </c>
      <c r="L908" s="68">
        <v>9941400</v>
      </c>
      <c r="M908" s="65" t="s">
        <v>85</v>
      </c>
      <c r="N908" s="66" t="s">
        <v>3803</v>
      </c>
      <c r="O908" s="66">
        <v>8603071</v>
      </c>
      <c r="P908" s="66">
        <v>1707</v>
      </c>
      <c r="Q908" s="70">
        <v>45870</v>
      </c>
      <c r="R908" s="66">
        <v>7490134800</v>
      </c>
      <c r="S908" s="70">
        <v>45891</v>
      </c>
      <c r="T908" s="68">
        <v>9941400</v>
      </c>
      <c r="U908" s="68">
        <v>28631</v>
      </c>
      <c r="V908" s="65" t="s">
        <v>87</v>
      </c>
      <c r="W908" s="68">
        <v>1082939683</v>
      </c>
      <c r="X908" s="67" t="s">
        <v>3365</v>
      </c>
      <c r="Y908" s="70">
        <v>45890</v>
      </c>
      <c r="Z908" s="70">
        <v>45891</v>
      </c>
      <c r="AA908" s="70" t="s">
        <v>89</v>
      </c>
      <c r="AB908" s="70">
        <v>45991</v>
      </c>
      <c r="AC908" s="49">
        <f t="shared" si="70"/>
        <v>100</v>
      </c>
      <c r="AD908" s="65">
        <v>0</v>
      </c>
      <c r="AE908" s="68">
        <v>0</v>
      </c>
      <c r="AF908" s="65">
        <v>0</v>
      </c>
      <c r="AG908" s="77" t="s">
        <v>89</v>
      </c>
      <c r="AH908" s="49">
        <f t="shared" si="71"/>
        <v>0</v>
      </c>
      <c r="AI908" s="65">
        <v>0</v>
      </c>
      <c r="AJ908" s="68">
        <v>0</v>
      </c>
      <c r="AK908" s="65" t="s">
        <v>89</v>
      </c>
      <c r="AL908" s="78" t="s">
        <v>89</v>
      </c>
      <c r="AM908" s="65">
        <v>0</v>
      </c>
      <c r="AN908" s="78" t="s">
        <v>89</v>
      </c>
      <c r="AO908" s="78" t="s">
        <v>89</v>
      </c>
      <c r="AP908" s="78" t="s">
        <v>89</v>
      </c>
      <c r="AQ908" s="49">
        <f t="shared" si="72"/>
        <v>0</v>
      </c>
      <c r="AR908" s="49">
        <f>+L908+AE908-AJ908</f>
        <v>9941400</v>
      </c>
      <c r="AS908" s="65" t="s">
        <v>90</v>
      </c>
      <c r="AT908" s="68">
        <v>0</v>
      </c>
      <c r="AU908" s="65" t="s">
        <v>90</v>
      </c>
      <c r="AV908" s="68">
        <v>0</v>
      </c>
      <c r="AW908" s="75" t="s">
        <v>89</v>
      </c>
      <c r="AX908" s="224">
        <v>0</v>
      </c>
      <c r="AY908" s="79">
        <f t="shared" si="73"/>
        <v>9941400</v>
      </c>
      <c r="AZ908" s="223">
        <f t="shared" si="74"/>
        <v>0</v>
      </c>
      <c r="BA908" s="74">
        <v>0</v>
      </c>
      <c r="BB908" s="75" t="s">
        <v>89</v>
      </c>
      <c r="BC908" s="65" t="s">
        <v>108</v>
      </c>
      <c r="BD908" s="400" t="s">
        <v>3802</v>
      </c>
      <c r="BE908" s="221" t="s">
        <v>87</v>
      </c>
      <c r="BF908" s="221" t="s">
        <v>87</v>
      </c>
    </row>
    <row r="909" spans="2:58" x14ac:dyDescent="0.25">
      <c r="B909" s="221">
        <v>2025</v>
      </c>
      <c r="C909" s="221">
        <v>891780111</v>
      </c>
      <c r="D909" s="221" t="s">
        <v>78</v>
      </c>
      <c r="E909" s="49" t="s">
        <v>3801</v>
      </c>
      <c r="F909" s="65" t="s">
        <v>3800</v>
      </c>
      <c r="G909" s="65">
        <v>0</v>
      </c>
      <c r="H909" s="65" t="s">
        <v>81</v>
      </c>
      <c r="I909" s="65" t="s">
        <v>3368</v>
      </c>
      <c r="J909" s="67" t="s">
        <v>83</v>
      </c>
      <c r="K909" s="66" t="s">
        <v>3367</v>
      </c>
      <c r="L909" s="68">
        <v>9941400</v>
      </c>
      <c r="M909" s="65" t="s">
        <v>85</v>
      </c>
      <c r="N909" s="66" t="s">
        <v>3799</v>
      </c>
      <c r="O909" s="66">
        <v>1221965473</v>
      </c>
      <c r="P909" s="66">
        <v>1707</v>
      </c>
      <c r="Q909" s="70">
        <v>45870</v>
      </c>
      <c r="R909" s="66">
        <v>7490134800</v>
      </c>
      <c r="S909" s="70">
        <v>45891</v>
      </c>
      <c r="T909" s="68">
        <v>9941400</v>
      </c>
      <c r="U909" s="68">
        <v>28630</v>
      </c>
      <c r="V909" s="65" t="s">
        <v>87</v>
      </c>
      <c r="W909" s="68">
        <v>1082939683</v>
      </c>
      <c r="X909" s="67" t="s">
        <v>3365</v>
      </c>
      <c r="Y909" s="70">
        <v>45890</v>
      </c>
      <c r="Z909" s="70">
        <v>45891</v>
      </c>
      <c r="AA909" s="70" t="s">
        <v>89</v>
      </c>
      <c r="AB909" s="70">
        <v>45991</v>
      </c>
      <c r="AC909" s="49">
        <f t="shared" si="70"/>
        <v>100</v>
      </c>
      <c r="AD909" s="65">
        <v>0</v>
      </c>
      <c r="AE909" s="68">
        <v>0</v>
      </c>
      <c r="AF909" s="65">
        <v>0</v>
      </c>
      <c r="AG909" s="77" t="s">
        <v>89</v>
      </c>
      <c r="AH909" s="49">
        <f t="shared" si="71"/>
        <v>0</v>
      </c>
      <c r="AI909" s="65">
        <v>0</v>
      </c>
      <c r="AJ909" s="68">
        <v>0</v>
      </c>
      <c r="AK909" s="65" t="s">
        <v>89</v>
      </c>
      <c r="AL909" s="78" t="s">
        <v>89</v>
      </c>
      <c r="AM909" s="65">
        <v>0</v>
      </c>
      <c r="AN909" s="78" t="s">
        <v>89</v>
      </c>
      <c r="AO909" s="78" t="s">
        <v>89</v>
      </c>
      <c r="AP909" s="78" t="s">
        <v>89</v>
      </c>
      <c r="AQ909" s="49">
        <f t="shared" si="72"/>
        <v>0</v>
      </c>
      <c r="AR909" s="49">
        <f>+L909+AE909-AJ909</f>
        <v>9941400</v>
      </c>
      <c r="AS909" s="65" t="s">
        <v>90</v>
      </c>
      <c r="AT909" s="68">
        <v>0</v>
      </c>
      <c r="AU909" s="65" t="s">
        <v>90</v>
      </c>
      <c r="AV909" s="68">
        <v>0</v>
      </c>
      <c r="AW909" s="75" t="s">
        <v>89</v>
      </c>
      <c r="AX909" s="224">
        <v>0</v>
      </c>
      <c r="AY909" s="79">
        <f t="shared" si="73"/>
        <v>9941400</v>
      </c>
      <c r="AZ909" s="223">
        <f t="shared" si="74"/>
        <v>0</v>
      </c>
      <c r="BA909" s="74">
        <v>0</v>
      </c>
      <c r="BB909" s="75" t="s">
        <v>89</v>
      </c>
      <c r="BC909" s="65" t="s">
        <v>108</v>
      </c>
      <c r="BD909" s="400" t="s">
        <v>3798</v>
      </c>
      <c r="BE909" s="221" t="s">
        <v>87</v>
      </c>
      <c r="BF909" s="221" t="s">
        <v>87</v>
      </c>
    </row>
    <row r="910" spans="2:58" x14ac:dyDescent="0.25">
      <c r="B910" s="221">
        <v>2025</v>
      </c>
      <c r="C910" s="221">
        <v>891780111</v>
      </c>
      <c r="D910" s="221" t="s">
        <v>78</v>
      </c>
      <c r="E910" s="49" t="s">
        <v>3797</v>
      </c>
      <c r="F910" s="65" t="s">
        <v>3796</v>
      </c>
      <c r="G910" s="65">
        <v>0</v>
      </c>
      <c r="H910" s="65" t="s">
        <v>81</v>
      </c>
      <c r="I910" s="65" t="s">
        <v>3368</v>
      </c>
      <c r="J910" s="67" t="s">
        <v>83</v>
      </c>
      <c r="K910" s="66" t="s">
        <v>3367</v>
      </c>
      <c r="L910" s="68">
        <v>9941400</v>
      </c>
      <c r="M910" s="65" t="s">
        <v>85</v>
      </c>
      <c r="N910" s="66" t="s">
        <v>3795</v>
      </c>
      <c r="O910" s="66">
        <v>1128124474</v>
      </c>
      <c r="P910" s="66">
        <v>1707</v>
      </c>
      <c r="Q910" s="70">
        <v>45870</v>
      </c>
      <c r="R910" s="66">
        <v>7490134800</v>
      </c>
      <c r="S910" s="70">
        <v>45891</v>
      </c>
      <c r="T910" s="68">
        <v>9941400</v>
      </c>
      <c r="U910" s="68">
        <v>28629</v>
      </c>
      <c r="V910" s="65" t="s">
        <v>87</v>
      </c>
      <c r="W910" s="68">
        <v>1082939683</v>
      </c>
      <c r="X910" s="67" t="s">
        <v>3365</v>
      </c>
      <c r="Y910" s="70">
        <v>45890</v>
      </c>
      <c r="Z910" s="70">
        <v>45891</v>
      </c>
      <c r="AA910" s="70" t="s">
        <v>89</v>
      </c>
      <c r="AB910" s="70">
        <v>45991</v>
      </c>
      <c r="AC910" s="49">
        <f t="shared" si="70"/>
        <v>100</v>
      </c>
      <c r="AD910" s="65">
        <v>0</v>
      </c>
      <c r="AE910" s="68">
        <v>0</v>
      </c>
      <c r="AF910" s="65">
        <v>0</v>
      </c>
      <c r="AG910" s="77" t="s">
        <v>89</v>
      </c>
      <c r="AH910" s="49">
        <f t="shared" si="71"/>
        <v>0</v>
      </c>
      <c r="AI910" s="65">
        <v>0</v>
      </c>
      <c r="AJ910" s="68">
        <v>0</v>
      </c>
      <c r="AK910" s="65" t="s">
        <v>89</v>
      </c>
      <c r="AL910" s="78" t="s">
        <v>89</v>
      </c>
      <c r="AM910" s="65">
        <v>0</v>
      </c>
      <c r="AN910" s="78" t="s">
        <v>89</v>
      </c>
      <c r="AO910" s="78" t="s">
        <v>89</v>
      </c>
      <c r="AP910" s="78" t="s">
        <v>89</v>
      </c>
      <c r="AQ910" s="49">
        <f t="shared" si="72"/>
        <v>0</v>
      </c>
      <c r="AR910" s="49">
        <f>+L910+AE910-AJ910</f>
        <v>9941400</v>
      </c>
      <c r="AS910" s="65" t="s">
        <v>90</v>
      </c>
      <c r="AT910" s="68">
        <v>0</v>
      </c>
      <c r="AU910" s="65" t="s">
        <v>90</v>
      </c>
      <c r="AV910" s="68">
        <v>0</v>
      </c>
      <c r="AW910" s="75" t="s">
        <v>89</v>
      </c>
      <c r="AX910" s="224">
        <v>0</v>
      </c>
      <c r="AY910" s="79">
        <f t="shared" si="73"/>
        <v>9941400</v>
      </c>
      <c r="AZ910" s="223">
        <f t="shared" si="74"/>
        <v>0</v>
      </c>
      <c r="BA910" s="74">
        <v>0</v>
      </c>
      <c r="BB910" s="75" t="s">
        <v>89</v>
      </c>
      <c r="BC910" s="65" t="s">
        <v>108</v>
      </c>
      <c r="BD910" s="400" t="s">
        <v>3794</v>
      </c>
      <c r="BE910" s="221" t="s">
        <v>87</v>
      </c>
      <c r="BF910" s="221" t="s">
        <v>87</v>
      </c>
    </row>
    <row r="911" spans="2:58" x14ac:dyDescent="0.25">
      <c r="B911" s="221">
        <v>2025</v>
      </c>
      <c r="C911" s="221">
        <v>891780111</v>
      </c>
      <c r="D911" s="221" t="s">
        <v>78</v>
      </c>
      <c r="E911" s="49" t="s">
        <v>3793</v>
      </c>
      <c r="F911" s="65" t="s">
        <v>3792</v>
      </c>
      <c r="G911" s="65">
        <v>0</v>
      </c>
      <c r="H911" s="65" t="s">
        <v>81</v>
      </c>
      <c r="I911" s="65" t="s">
        <v>3368</v>
      </c>
      <c r="J911" s="67" t="s">
        <v>83</v>
      </c>
      <c r="K911" s="66" t="s">
        <v>3497</v>
      </c>
      <c r="L911" s="68">
        <v>9941400</v>
      </c>
      <c r="M911" s="65" t="s">
        <v>85</v>
      </c>
      <c r="N911" s="66" t="s">
        <v>3791</v>
      </c>
      <c r="O911" s="66">
        <v>1051657805</v>
      </c>
      <c r="P911" s="66">
        <v>1707</v>
      </c>
      <c r="Q911" s="70">
        <v>45870</v>
      </c>
      <c r="R911" s="66">
        <v>7490134800</v>
      </c>
      <c r="S911" s="70">
        <v>45891</v>
      </c>
      <c r="T911" s="68">
        <v>9941400</v>
      </c>
      <c r="U911" s="68">
        <v>28628</v>
      </c>
      <c r="V911" s="65" t="s">
        <v>87</v>
      </c>
      <c r="W911" s="68">
        <v>1082939683</v>
      </c>
      <c r="X911" s="67" t="s">
        <v>3365</v>
      </c>
      <c r="Y911" s="70">
        <v>45890</v>
      </c>
      <c r="Z911" s="70">
        <v>45891</v>
      </c>
      <c r="AA911" s="70" t="s">
        <v>89</v>
      </c>
      <c r="AB911" s="70">
        <v>45991</v>
      </c>
      <c r="AC911" s="49">
        <f t="shared" si="70"/>
        <v>100</v>
      </c>
      <c r="AD911" s="65">
        <v>0</v>
      </c>
      <c r="AE911" s="68">
        <v>0</v>
      </c>
      <c r="AF911" s="65">
        <v>0</v>
      </c>
      <c r="AG911" s="77" t="s">
        <v>89</v>
      </c>
      <c r="AH911" s="49">
        <f t="shared" si="71"/>
        <v>0</v>
      </c>
      <c r="AI911" s="65">
        <v>0</v>
      </c>
      <c r="AJ911" s="68">
        <v>0</v>
      </c>
      <c r="AK911" s="65" t="s">
        <v>89</v>
      </c>
      <c r="AL911" s="78" t="s">
        <v>89</v>
      </c>
      <c r="AM911" s="65">
        <v>0</v>
      </c>
      <c r="AN911" s="78" t="s">
        <v>89</v>
      </c>
      <c r="AO911" s="78" t="s">
        <v>89</v>
      </c>
      <c r="AP911" s="78" t="s">
        <v>89</v>
      </c>
      <c r="AQ911" s="49">
        <f t="shared" si="72"/>
        <v>0</v>
      </c>
      <c r="AR911" s="49">
        <f>+L911+AE911-AJ911</f>
        <v>9941400</v>
      </c>
      <c r="AS911" s="65" t="s">
        <v>90</v>
      </c>
      <c r="AT911" s="68">
        <v>0</v>
      </c>
      <c r="AU911" s="65" t="s">
        <v>90</v>
      </c>
      <c r="AV911" s="68">
        <v>0</v>
      </c>
      <c r="AW911" s="75" t="s">
        <v>89</v>
      </c>
      <c r="AX911" s="224">
        <v>0</v>
      </c>
      <c r="AY911" s="79">
        <f t="shared" si="73"/>
        <v>9941400</v>
      </c>
      <c r="AZ911" s="223">
        <f t="shared" si="74"/>
        <v>0</v>
      </c>
      <c r="BA911" s="74">
        <v>0</v>
      </c>
      <c r="BB911" s="75" t="s">
        <v>89</v>
      </c>
      <c r="BC911" s="65" t="s">
        <v>108</v>
      </c>
      <c r="BD911" s="400" t="s">
        <v>3790</v>
      </c>
      <c r="BE911" s="221" t="s">
        <v>87</v>
      </c>
      <c r="BF911" s="221" t="s">
        <v>87</v>
      </c>
    </row>
    <row r="912" spans="2:58" x14ac:dyDescent="0.25">
      <c r="B912" s="221">
        <v>2025</v>
      </c>
      <c r="C912" s="221">
        <v>891780111</v>
      </c>
      <c r="D912" s="221" t="s">
        <v>78</v>
      </c>
      <c r="E912" s="49" t="s">
        <v>3789</v>
      </c>
      <c r="F912" s="65" t="s">
        <v>3788</v>
      </c>
      <c r="G912" s="65">
        <v>0</v>
      </c>
      <c r="H912" s="65" t="s">
        <v>81</v>
      </c>
      <c r="I912" s="65" t="s">
        <v>3368</v>
      </c>
      <c r="J912" s="67" t="s">
        <v>83</v>
      </c>
      <c r="K912" s="66" t="s">
        <v>3367</v>
      </c>
      <c r="L912" s="68">
        <v>9941400</v>
      </c>
      <c r="M912" s="65" t="s">
        <v>85</v>
      </c>
      <c r="N912" s="66" t="s">
        <v>3787</v>
      </c>
      <c r="O912" s="66">
        <v>1007951332</v>
      </c>
      <c r="P912" s="66">
        <v>1707</v>
      </c>
      <c r="Q912" s="70">
        <v>45870</v>
      </c>
      <c r="R912" s="66">
        <v>7490134800</v>
      </c>
      <c r="S912" s="70">
        <v>45891</v>
      </c>
      <c r="T912" s="68">
        <v>9941400</v>
      </c>
      <c r="U912" s="68">
        <v>28627</v>
      </c>
      <c r="V912" s="65" t="s">
        <v>87</v>
      </c>
      <c r="W912" s="68">
        <v>1082939683</v>
      </c>
      <c r="X912" s="67" t="s">
        <v>3365</v>
      </c>
      <c r="Y912" s="70">
        <v>45890</v>
      </c>
      <c r="Z912" s="70">
        <v>45891</v>
      </c>
      <c r="AA912" s="70" t="s">
        <v>89</v>
      </c>
      <c r="AB912" s="70">
        <v>45991</v>
      </c>
      <c r="AC912" s="49">
        <f t="shared" si="70"/>
        <v>100</v>
      </c>
      <c r="AD912" s="65">
        <v>0</v>
      </c>
      <c r="AE912" s="68">
        <v>0</v>
      </c>
      <c r="AF912" s="65">
        <v>0</v>
      </c>
      <c r="AG912" s="77" t="s">
        <v>89</v>
      </c>
      <c r="AH912" s="49">
        <f t="shared" si="71"/>
        <v>0</v>
      </c>
      <c r="AI912" s="65">
        <v>0</v>
      </c>
      <c r="AJ912" s="68">
        <v>0</v>
      </c>
      <c r="AK912" s="65" t="s">
        <v>89</v>
      </c>
      <c r="AL912" s="78" t="s">
        <v>89</v>
      </c>
      <c r="AM912" s="65">
        <v>0</v>
      </c>
      <c r="AN912" s="78" t="s">
        <v>89</v>
      </c>
      <c r="AO912" s="78" t="s">
        <v>89</v>
      </c>
      <c r="AP912" s="78" t="s">
        <v>89</v>
      </c>
      <c r="AQ912" s="49">
        <f t="shared" si="72"/>
        <v>0</v>
      </c>
      <c r="AR912" s="49">
        <f>+L912+AE912-AJ912</f>
        <v>9941400</v>
      </c>
      <c r="AS912" s="65" t="s">
        <v>90</v>
      </c>
      <c r="AT912" s="68">
        <v>0</v>
      </c>
      <c r="AU912" s="65" t="s">
        <v>90</v>
      </c>
      <c r="AV912" s="68">
        <v>0</v>
      </c>
      <c r="AW912" s="75" t="s">
        <v>89</v>
      </c>
      <c r="AX912" s="224">
        <v>0</v>
      </c>
      <c r="AY912" s="79">
        <f t="shared" si="73"/>
        <v>9941400</v>
      </c>
      <c r="AZ912" s="223">
        <f t="shared" si="74"/>
        <v>0</v>
      </c>
      <c r="BA912" s="74">
        <v>0</v>
      </c>
      <c r="BB912" s="75" t="s">
        <v>89</v>
      </c>
      <c r="BC912" s="65" t="s">
        <v>108</v>
      </c>
      <c r="BD912" s="400" t="s">
        <v>3786</v>
      </c>
      <c r="BE912" s="221" t="s">
        <v>87</v>
      </c>
      <c r="BF912" s="221" t="s">
        <v>87</v>
      </c>
    </row>
    <row r="913" spans="2:58" x14ac:dyDescent="0.25">
      <c r="B913" s="221">
        <v>2025</v>
      </c>
      <c r="C913" s="221">
        <v>891780111</v>
      </c>
      <c r="D913" s="221" t="s">
        <v>78</v>
      </c>
      <c r="E913" s="49" t="s">
        <v>3785</v>
      </c>
      <c r="F913" s="65" t="s">
        <v>3784</v>
      </c>
      <c r="G913" s="65">
        <v>0</v>
      </c>
      <c r="H913" s="65" t="s">
        <v>81</v>
      </c>
      <c r="I913" s="65" t="s">
        <v>3368</v>
      </c>
      <c r="J913" s="67" t="s">
        <v>83</v>
      </c>
      <c r="K913" s="66" t="s">
        <v>3602</v>
      </c>
      <c r="L913" s="68">
        <v>9941400</v>
      </c>
      <c r="M913" s="65" t="s">
        <v>85</v>
      </c>
      <c r="N913" s="66" t="s">
        <v>3783</v>
      </c>
      <c r="O913" s="66">
        <v>8816334</v>
      </c>
      <c r="P913" s="66">
        <v>1707</v>
      </c>
      <c r="Q913" s="70">
        <v>45870</v>
      </c>
      <c r="R913" s="66">
        <v>7490134800</v>
      </c>
      <c r="S913" s="70">
        <v>45891</v>
      </c>
      <c r="T913" s="68">
        <v>9941400</v>
      </c>
      <c r="U913" s="68">
        <v>28626</v>
      </c>
      <c r="V913" s="65" t="s">
        <v>87</v>
      </c>
      <c r="W913" s="68">
        <v>1082939683</v>
      </c>
      <c r="X913" s="67" t="s">
        <v>3365</v>
      </c>
      <c r="Y913" s="70">
        <v>45890</v>
      </c>
      <c r="Z913" s="70">
        <v>45891</v>
      </c>
      <c r="AA913" s="70" t="s">
        <v>89</v>
      </c>
      <c r="AB913" s="70">
        <v>45991</v>
      </c>
      <c r="AC913" s="49">
        <f t="shared" si="70"/>
        <v>100</v>
      </c>
      <c r="AD913" s="65">
        <v>0</v>
      </c>
      <c r="AE913" s="68">
        <v>0</v>
      </c>
      <c r="AF913" s="65">
        <v>0</v>
      </c>
      <c r="AG913" s="77" t="s">
        <v>89</v>
      </c>
      <c r="AH913" s="49">
        <f t="shared" si="71"/>
        <v>0</v>
      </c>
      <c r="AI913" s="65">
        <v>0</v>
      </c>
      <c r="AJ913" s="68">
        <v>0</v>
      </c>
      <c r="AK913" s="65" t="s">
        <v>89</v>
      </c>
      <c r="AL913" s="78" t="s">
        <v>89</v>
      </c>
      <c r="AM913" s="65">
        <v>0</v>
      </c>
      <c r="AN913" s="78" t="s">
        <v>89</v>
      </c>
      <c r="AO913" s="78" t="s">
        <v>89</v>
      </c>
      <c r="AP913" s="78" t="s">
        <v>89</v>
      </c>
      <c r="AQ913" s="49">
        <f t="shared" si="72"/>
        <v>0</v>
      </c>
      <c r="AR913" s="49">
        <f>+L913+AE913-AJ913</f>
        <v>9941400</v>
      </c>
      <c r="AS913" s="65" t="s">
        <v>90</v>
      </c>
      <c r="AT913" s="68">
        <v>0</v>
      </c>
      <c r="AU913" s="65" t="s">
        <v>90</v>
      </c>
      <c r="AV913" s="68">
        <v>0</v>
      </c>
      <c r="AW913" s="75" t="s">
        <v>89</v>
      </c>
      <c r="AX913" s="224">
        <v>0</v>
      </c>
      <c r="AY913" s="79">
        <f t="shared" si="73"/>
        <v>9941400</v>
      </c>
      <c r="AZ913" s="223">
        <f t="shared" si="74"/>
        <v>0</v>
      </c>
      <c r="BA913" s="74">
        <v>0</v>
      </c>
      <c r="BB913" s="75" t="s">
        <v>89</v>
      </c>
      <c r="BC913" s="65" t="s">
        <v>108</v>
      </c>
      <c r="BD913" s="400" t="s">
        <v>3782</v>
      </c>
      <c r="BE913" s="221" t="s">
        <v>87</v>
      </c>
      <c r="BF913" s="221" t="s">
        <v>87</v>
      </c>
    </row>
    <row r="914" spans="2:58" x14ac:dyDescent="0.25">
      <c r="B914" s="221">
        <v>2025</v>
      </c>
      <c r="C914" s="221">
        <v>891780111</v>
      </c>
      <c r="D914" s="221" t="s">
        <v>78</v>
      </c>
      <c r="E914" s="49" t="s">
        <v>3781</v>
      </c>
      <c r="F914" s="65" t="s">
        <v>3780</v>
      </c>
      <c r="G914" s="65">
        <v>0</v>
      </c>
      <c r="H914" s="65" t="s">
        <v>81</v>
      </c>
      <c r="I914" s="65" t="s">
        <v>3368</v>
      </c>
      <c r="J914" s="67" t="s">
        <v>83</v>
      </c>
      <c r="K914" s="66" t="s">
        <v>3367</v>
      </c>
      <c r="L914" s="68">
        <v>9941400</v>
      </c>
      <c r="M914" s="65" t="s">
        <v>85</v>
      </c>
      <c r="N914" s="66" t="s">
        <v>3779</v>
      </c>
      <c r="O914" s="66">
        <v>1047459199</v>
      </c>
      <c r="P914" s="66">
        <v>1707</v>
      </c>
      <c r="Q914" s="70">
        <v>45870</v>
      </c>
      <c r="R914" s="66">
        <v>7490134800</v>
      </c>
      <c r="S914" s="70">
        <v>45891</v>
      </c>
      <c r="T914" s="68">
        <v>9941400</v>
      </c>
      <c r="U914" s="68">
        <v>28625</v>
      </c>
      <c r="V914" s="65" t="s">
        <v>87</v>
      </c>
      <c r="W914" s="68">
        <v>1082939683</v>
      </c>
      <c r="X914" s="67" t="s">
        <v>3365</v>
      </c>
      <c r="Y914" s="70">
        <v>45890</v>
      </c>
      <c r="Z914" s="70">
        <v>45891</v>
      </c>
      <c r="AA914" s="70" t="s">
        <v>89</v>
      </c>
      <c r="AB914" s="70">
        <v>45991</v>
      </c>
      <c r="AC914" s="49">
        <f t="shared" si="70"/>
        <v>100</v>
      </c>
      <c r="AD914" s="65">
        <v>0</v>
      </c>
      <c r="AE914" s="68">
        <v>0</v>
      </c>
      <c r="AF914" s="65">
        <v>0</v>
      </c>
      <c r="AG914" s="77" t="s">
        <v>89</v>
      </c>
      <c r="AH914" s="49">
        <f t="shared" si="71"/>
        <v>0</v>
      </c>
      <c r="AI914" s="65">
        <v>0</v>
      </c>
      <c r="AJ914" s="68">
        <v>0</v>
      </c>
      <c r="AK914" s="65" t="s">
        <v>89</v>
      </c>
      <c r="AL914" s="78" t="s">
        <v>89</v>
      </c>
      <c r="AM914" s="65">
        <v>0</v>
      </c>
      <c r="AN914" s="78" t="s">
        <v>89</v>
      </c>
      <c r="AO914" s="78" t="s">
        <v>89</v>
      </c>
      <c r="AP914" s="78" t="s">
        <v>89</v>
      </c>
      <c r="AQ914" s="49">
        <f t="shared" si="72"/>
        <v>0</v>
      </c>
      <c r="AR914" s="49">
        <f>+L914+AE914-AJ914</f>
        <v>9941400</v>
      </c>
      <c r="AS914" s="65" t="s">
        <v>90</v>
      </c>
      <c r="AT914" s="68">
        <v>0</v>
      </c>
      <c r="AU914" s="65" t="s">
        <v>90</v>
      </c>
      <c r="AV914" s="68">
        <v>0</v>
      </c>
      <c r="AW914" s="75" t="s">
        <v>89</v>
      </c>
      <c r="AX914" s="224">
        <v>0</v>
      </c>
      <c r="AY914" s="79">
        <f t="shared" si="73"/>
        <v>9941400</v>
      </c>
      <c r="AZ914" s="223">
        <f t="shared" si="74"/>
        <v>0</v>
      </c>
      <c r="BA914" s="74">
        <v>0</v>
      </c>
      <c r="BB914" s="75" t="s">
        <v>89</v>
      </c>
      <c r="BC914" s="65" t="s">
        <v>108</v>
      </c>
      <c r="BD914" s="400" t="s">
        <v>3778</v>
      </c>
      <c r="BE914" s="221" t="s">
        <v>87</v>
      </c>
      <c r="BF914" s="221" t="s">
        <v>87</v>
      </c>
    </row>
    <row r="915" spans="2:58" x14ac:dyDescent="0.25">
      <c r="B915" s="221">
        <v>2025</v>
      </c>
      <c r="C915" s="221">
        <v>891780111</v>
      </c>
      <c r="D915" s="221" t="s">
        <v>78</v>
      </c>
      <c r="E915" s="49" t="s">
        <v>3777</v>
      </c>
      <c r="F915" s="65" t="s">
        <v>3776</v>
      </c>
      <c r="G915" s="65">
        <v>0</v>
      </c>
      <c r="H915" s="65" t="s">
        <v>81</v>
      </c>
      <c r="I915" s="65" t="s">
        <v>3368</v>
      </c>
      <c r="J915" s="67" t="s">
        <v>83</v>
      </c>
      <c r="K915" s="66" t="s">
        <v>3775</v>
      </c>
      <c r="L915" s="68">
        <v>9941400</v>
      </c>
      <c r="M915" s="65" t="s">
        <v>85</v>
      </c>
      <c r="N915" s="66" t="s">
        <v>3774</v>
      </c>
      <c r="O915" s="66">
        <v>85203791</v>
      </c>
      <c r="P915" s="66">
        <v>1707</v>
      </c>
      <c r="Q915" s="70">
        <v>45870</v>
      </c>
      <c r="R915" s="66">
        <v>7490134800</v>
      </c>
      <c r="S915" s="70">
        <v>45891</v>
      </c>
      <c r="T915" s="68">
        <v>9941400</v>
      </c>
      <c r="U915" s="68">
        <v>28624</v>
      </c>
      <c r="V915" s="65" t="s">
        <v>87</v>
      </c>
      <c r="W915" s="68">
        <v>1082939683</v>
      </c>
      <c r="X915" s="67" t="s">
        <v>3365</v>
      </c>
      <c r="Y915" s="70">
        <v>45890</v>
      </c>
      <c r="Z915" s="70">
        <v>45891</v>
      </c>
      <c r="AA915" s="70" t="s">
        <v>89</v>
      </c>
      <c r="AB915" s="70">
        <v>45991</v>
      </c>
      <c r="AC915" s="49">
        <f t="shared" si="70"/>
        <v>100</v>
      </c>
      <c r="AD915" s="65">
        <v>0</v>
      </c>
      <c r="AE915" s="68">
        <v>0</v>
      </c>
      <c r="AF915" s="65">
        <v>0</v>
      </c>
      <c r="AG915" s="77" t="s">
        <v>89</v>
      </c>
      <c r="AH915" s="49">
        <f t="shared" si="71"/>
        <v>0</v>
      </c>
      <c r="AI915" s="65">
        <v>0</v>
      </c>
      <c r="AJ915" s="68">
        <v>0</v>
      </c>
      <c r="AK915" s="65" t="s">
        <v>89</v>
      </c>
      <c r="AL915" s="78" t="s">
        <v>89</v>
      </c>
      <c r="AM915" s="65">
        <v>0</v>
      </c>
      <c r="AN915" s="78" t="s">
        <v>89</v>
      </c>
      <c r="AO915" s="78" t="s">
        <v>89</v>
      </c>
      <c r="AP915" s="78" t="s">
        <v>89</v>
      </c>
      <c r="AQ915" s="49">
        <f t="shared" si="72"/>
        <v>0</v>
      </c>
      <c r="AR915" s="49">
        <f>+L915+AE915-AJ915</f>
        <v>9941400</v>
      </c>
      <c r="AS915" s="65" t="s">
        <v>90</v>
      </c>
      <c r="AT915" s="68">
        <v>0</v>
      </c>
      <c r="AU915" s="65" t="s">
        <v>90</v>
      </c>
      <c r="AV915" s="68">
        <v>0</v>
      </c>
      <c r="AW915" s="75" t="s">
        <v>89</v>
      </c>
      <c r="AX915" s="224">
        <v>0</v>
      </c>
      <c r="AY915" s="79">
        <f t="shared" si="73"/>
        <v>9941400</v>
      </c>
      <c r="AZ915" s="223">
        <f t="shared" si="74"/>
        <v>0</v>
      </c>
      <c r="BA915" s="74">
        <v>0</v>
      </c>
      <c r="BB915" s="75" t="s">
        <v>89</v>
      </c>
      <c r="BC915" s="65" t="s">
        <v>108</v>
      </c>
      <c r="BD915" s="400" t="s">
        <v>3773</v>
      </c>
      <c r="BE915" s="221" t="s">
        <v>87</v>
      </c>
      <c r="BF915" s="221" t="s">
        <v>87</v>
      </c>
    </row>
    <row r="916" spans="2:58" x14ac:dyDescent="0.25">
      <c r="B916" s="221">
        <v>2025</v>
      </c>
      <c r="C916" s="221">
        <v>891780111</v>
      </c>
      <c r="D916" s="221" t="s">
        <v>78</v>
      </c>
      <c r="E916" s="49" t="s">
        <v>3772</v>
      </c>
      <c r="F916" s="65" t="s">
        <v>3771</v>
      </c>
      <c r="G916" s="65">
        <v>0</v>
      </c>
      <c r="H916" s="65" t="s">
        <v>81</v>
      </c>
      <c r="I916" s="65" t="s">
        <v>3368</v>
      </c>
      <c r="J916" s="67" t="s">
        <v>83</v>
      </c>
      <c r="K916" s="66" t="s">
        <v>3770</v>
      </c>
      <c r="L916" s="68">
        <v>9941400</v>
      </c>
      <c r="M916" s="65" t="s">
        <v>85</v>
      </c>
      <c r="N916" s="66" t="s">
        <v>3769</v>
      </c>
      <c r="O916" s="66">
        <v>73433350</v>
      </c>
      <c r="P916" s="66">
        <v>1707</v>
      </c>
      <c r="Q916" s="70">
        <v>45870</v>
      </c>
      <c r="R916" s="66">
        <v>7490134800</v>
      </c>
      <c r="S916" s="70">
        <v>45891</v>
      </c>
      <c r="T916" s="68">
        <v>9941400</v>
      </c>
      <c r="U916" s="68">
        <v>28637</v>
      </c>
      <c r="V916" s="65" t="s">
        <v>87</v>
      </c>
      <c r="W916" s="68">
        <v>1082939683</v>
      </c>
      <c r="X916" s="67" t="s">
        <v>3365</v>
      </c>
      <c r="Y916" s="70">
        <v>45890</v>
      </c>
      <c r="Z916" s="70">
        <v>45891</v>
      </c>
      <c r="AA916" s="70" t="s">
        <v>89</v>
      </c>
      <c r="AB916" s="70">
        <v>45991</v>
      </c>
      <c r="AC916" s="49">
        <f t="shared" si="70"/>
        <v>100</v>
      </c>
      <c r="AD916" s="65">
        <v>0</v>
      </c>
      <c r="AE916" s="68">
        <v>0</v>
      </c>
      <c r="AF916" s="65">
        <v>0</v>
      </c>
      <c r="AG916" s="77" t="s">
        <v>89</v>
      </c>
      <c r="AH916" s="49">
        <f t="shared" si="71"/>
        <v>0</v>
      </c>
      <c r="AI916" s="65">
        <v>0</v>
      </c>
      <c r="AJ916" s="68">
        <v>0</v>
      </c>
      <c r="AK916" s="65" t="s">
        <v>89</v>
      </c>
      <c r="AL916" s="78" t="s">
        <v>89</v>
      </c>
      <c r="AM916" s="65">
        <v>0</v>
      </c>
      <c r="AN916" s="78" t="s">
        <v>89</v>
      </c>
      <c r="AO916" s="78" t="s">
        <v>89</v>
      </c>
      <c r="AP916" s="78" t="s">
        <v>89</v>
      </c>
      <c r="AQ916" s="49">
        <f t="shared" si="72"/>
        <v>0</v>
      </c>
      <c r="AR916" s="49">
        <f>+L916+AE916-AJ916</f>
        <v>9941400</v>
      </c>
      <c r="AS916" s="65" t="s">
        <v>90</v>
      </c>
      <c r="AT916" s="68">
        <v>0</v>
      </c>
      <c r="AU916" s="65" t="s">
        <v>90</v>
      </c>
      <c r="AV916" s="68">
        <v>0</v>
      </c>
      <c r="AW916" s="75" t="s">
        <v>89</v>
      </c>
      <c r="AX916" s="224">
        <v>0</v>
      </c>
      <c r="AY916" s="79">
        <f t="shared" si="73"/>
        <v>9941400</v>
      </c>
      <c r="AZ916" s="223">
        <f t="shared" si="74"/>
        <v>0</v>
      </c>
      <c r="BA916" s="74">
        <v>0</v>
      </c>
      <c r="BB916" s="75" t="s">
        <v>89</v>
      </c>
      <c r="BC916" s="65" t="s">
        <v>108</v>
      </c>
      <c r="BD916" s="400" t="s">
        <v>3768</v>
      </c>
      <c r="BE916" s="221" t="s">
        <v>87</v>
      </c>
      <c r="BF916" s="221" t="s">
        <v>87</v>
      </c>
    </row>
    <row r="917" spans="2:58" x14ac:dyDescent="0.25">
      <c r="B917" s="221">
        <v>2025</v>
      </c>
      <c r="C917" s="221">
        <v>891780111</v>
      </c>
      <c r="D917" s="221" t="s">
        <v>78</v>
      </c>
      <c r="E917" s="49" t="s">
        <v>3767</v>
      </c>
      <c r="F917" s="65" t="s">
        <v>3766</v>
      </c>
      <c r="G917" s="65">
        <v>0</v>
      </c>
      <c r="H917" s="65" t="s">
        <v>81</v>
      </c>
      <c r="I917" s="65" t="s">
        <v>3368</v>
      </c>
      <c r="J917" s="67" t="s">
        <v>83</v>
      </c>
      <c r="K917" s="66" t="s">
        <v>3765</v>
      </c>
      <c r="L917" s="68">
        <v>9941400</v>
      </c>
      <c r="M917" s="65" t="s">
        <v>85</v>
      </c>
      <c r="N917" s="66" t="s">
        <v>3764</v>
      </c>
      <c r="O917" s="66">
        <v>1068346863</v>
      </c>
      <c r="P917" s="66">
        <v>1707</v>
      </c>
      <c r="Q917" s="70">
        <v>45870</v>
      </c>
      <c r="R917" s="66">
        <v>7490134800</v>
      </c>
      <c r="S917" s="70">
        <v>45891</v>
      </c>
      <c r="T917" s="68">
        <v>9941400</v>
      </c>
      <c r="U917" s="68">
        <v>28623</v>
      </c>
      <c r="V917" s="65" t="s">
        <v>87</v>
      </c>
      <c r="W917" s="68">
        <v>1082939683</v>
      </c>
      <c r="X917" s="67" t="s">
        <v>3365</v>
      </c>
      <c r="Y917" s="70">
        <v>45890</v>
      </c>
      <c r="Z917" s="70">
        <v>45891</v>
      </c>
      <c r="AA917" s="70" t="s">
        <v>89</v>
      </c>
      <c r="AB917" s="70">
        <v>45991</v>
      </c>
      <c r="AC917" s="49">
        <f t="shared" si="70"/>
        <v>100</v>
      </c>
      <c r="AD917" s="65">
        <v>0</v>
      </c>
      <c r="AE917" s="68">
        <v>0</v>
      </c>
      <c r="AF917" s="65">
        <v>0</v>
      </c>
      <c r="AG917" s="77" t="s">
        <v>89</v>
      </c>
      <c r="AH917" s="49">
        <f t="shared" si="71"/>
        <v>0</v>
      </c>
      <c r="AI917" s="65">
        <v>0</v>
      </c>
      <c r="AJ917" s="68">
        <v>0</v>
      </c>
      <c r="AK917" s="65" t="s">
        <v>89</v>
      </c>
      <c r="AL917" s="78" t="s">
        <v>89</v>
      </c>
      <c r="AM917" s="65">
        <v>0</v>
      </c>
      <c r="AN917" s="78" t="s">
        <v>89</v>
      </c>
      <c r="AO917" s="78" t="s">
        <v>89</v>
      </c>
      <c r="AP917" s="78" t="s">
        <v>89</v>
      </c>
      <c r="AQ917" s="49">
        <f t="shared" si="72"/>
        <v>0</v>
      </c>
      <c r="AR917" s="49">
        <f>+L917+AE917-AJ917</f>
        <v>9941400</v>
      </c>
      <c r="AS917" s="65" t="s">
        <v>90</v>
      </c>
      <c r="AT917" s="68">
        <v>0</v>
      </c>
      <c r="AU917" s="65" t="s">
        <v>90</v>
      </c>
      <c r="AV917" s="68">
        <v>0</v>
      </c>
      <c r="AW917" s="75" t="s">
        <v>89</v>
      </c>
      <c r="AX917" s="224">
        <v>0</v>
      </c>
      <c r="AY917" s="79">
        <f t="shared" si="73"/>
        <v>9941400</v>
      </c>
      <c r="AZ917" s="223">
        <f t="shared" si="74"/>
        <v>0</v>
      </c>
      <c r="BA917" s="74">
        <v>0</v>
      </c>
      <c r="BB917" s="75" t="s">
        <v>89</v>
      </c>
      <c r="BC917" s="65" t="s">
        <v>108</v>
      </c>
      <c r="BD917" s="400" t="s">
        <v>3763</v>
      </c>
      <c r="BE917" s="221" t="s">
        <v>87</v>
      </c>
      <c r="BF917" s="221" t="s">
        <v>87</v>
      </c>
    </row>
    <row r="918" spans="2:58" x14ac:dyDescent="0.25">
      <c r="B918" s="221">
        <v>2025</v>
      </c>
      <c r="C918" s="221">
        <v>891780111</v>
      </c>
      <c r="D918" s="221" t="s">
        <v>78</v>
      </c>
      <c r="E918" s="49" t="s">
        <v>3762</v>
      </c>
      <c r="F918" s="65" t="s">
        <v>3761</v>
      </c>
      <c r="G918" s="65">
        <v>0</v>
      </c>
      <c r="H918" s="65" t="s">
        <v>81</v>
      </c>
      <c r="I918" s="65" t="s">
        <v>3368</v>
      </c>
      <c r="J918" s="67" t="s">
        <v>83</v>
      </c>
      <c r="K918" s="66" t="s">
        <v>3497</v>
      </c>
      <c r="L918" s="68">
        <v>9941400</v>
      </c>
      <c r="M918" s="65" t="s">
        <v>85</v>
      </c>
      <c r="N918" s="66" t="s">
        <v>3760</v>
      </c>
      <c r="O918" s="66">
        <v>1049454315</v>
      </c>
      <c r="P918" s="66">
        <v>1707</v>
      </c>
      <c r="Q918" s="70">
        <v>45870</v>
      </c>
      <c r="R918" s="66">
        <v>7490134800</v>
      </c>
      <c r="S918" s="70">
        <v>45891</v>
      </c>
      <c r="T918" s="68">
        <v>9941400</v>
      </c>
      <c r="U918" s="68">
        <v>28622</v>
      </c>
      <c r="V918" s="65" t="s">
        <v>87</v>
      </c>
      <c r="W918" s="68">
        <v>1082939683</v>
      </c>
      <c r="X918" s="67" t="s">
        <v>3365</v>
      </c>
      <c r="Y918" s="70">
        <v>45890</v>
      </c>
      <c r="Z918" s="70">
        <v>45891</v>
      </c>
      <c r="AA918" s="70" t="s">
        <v>89</v>
      </c>
      <c r="AB918" s="70">
        <v>45991</v>
      </c>
      <c r="AC918" s="49">
        <f t="shared" si="70"/>
        <v>100</v>
      </c>
      <c r="AD918" s="65">
        <v>0</v>
      </c>
      <c r="AE918" s="68">
        <v>0</v>
      </c>
      <c r="AF918" s="65">
        <v>0</v>
      </c>
      <c r="AG918" s="77" t="s">
        <v>89</v>
      </c>
      <c r="AH918" s="49">
        <f t="shared" si="71"/>
        <v>0</v>
      </c>
      <c r="AI918" s="65">
        <v>0</v>
      </c>
      <c r="AJ918" s="68">
        <v>0</v>
      </c>
      <c r="AK918" s="65" t="s">
        <v>89</v>
      </c>
      <c r="AL918" s="78" t="s">
        <v>89</v>
      </c>
      <c r="AM918" s="65">
        <v>0</v>
      </c>
      <c r="AN918" s="78" t="s">
        <v>89</v>
      </c>
      <c r="AO918" s="78" t="s">
        <v>89</v>
      </c>
      <c r="AP918" s="78" t="s">
        <v>89</v>
      </c>
      <c r="AQ918" s="49">
        <f t="shared" si="72"/>
        <v>0</v>
      </c>
      <c r="AR918" s="49">
        <f>+L918+AE918-AJ918</f>
        <v>9941400</v>
      </c>
      <c r="AS918" s="65" t="s">
        <v>90</v>
      </c>
      <c r="AT918" s="68">
        <v>0</v>
      </c>
      <c r="AU918" s="65" t="s">
        <v>90</v>
      </c>
      <c r="AV918" s="68">
        <v>0</v>
      </c>
      <c r="AW918" s="75" t="s">
        <v>89</v>
      </c>
      <c r="AX918" s="224">
        <v>0</v>
      </c>
      <c r="AY918" s="79">
        <f t="shared" si="73"/>
        <v>9941400</v>
      </c>
      <c r="AZ918" s="223">
        <f t="shared" si="74"/>
        <v>0</v>
      </c>
      <c r="BA918" s="74">
        <v>0</v>
      </c>
      <c r="BB918" s="75" t="s">
        <v>89</v>
      </c>
      <c r="BC918" s="65" t="s">
        <v>108</v>
      </c>
      <c r="BD918" s="400" t="s">
        <v>3759</v>
      </c>
      <c r="BE918" s="221" t="s">
        <v>87</v>
      </c>
      <c r="BF918" s="221" t="s">
        <v>87</v>
      </c>
    </row>
    <row r="919" spans="2:58" x14ac:dyDescent="0.25">
      <c r="B919" s="221">
        <v>2025</v>
      </c>
      <c r="C919" s="221">
        <v>891780111</v>
      </c>
      <c r="D919" s="221" t="s">
        <v>78</v>
      </c>
      <c r="E919" s="49" t="s">
        <v>3758</v>
      </c>
      <c r="F919" s="65" t="s">
        <v>3757</v>
      </c>
      <c r="G919" s="65">
        <v>0</v>
      </c>
      <c r="H919" s="65" t="s">
        <v>81</v>
      </c>
      <c r="I919" s="65" t="s">
        <v>3368</v>
      </c>
      <c r="J919" s="67" t="s">
        <v>83</v>
      </c>
      <c r="K919" s="66" t="s">
        <v>3462</v>
      </c>
      <c r="L919" s="68">
        <v>9941400</v>
      </c>
      <c r="M919" s="65" t="s">
        <v>85</v>
      </c>
      <c r="N919" s="66" t="s">
        <v>3756</v>
      </c>
      <c r="O919" s="66">
        <v>3738796</v>
      </c>
      <c r="P919" s="66">
        <v>1707</v>
      </c>
      <c r="Q919" s="70">
        <v>45870</v>
      </c>
      <c r="R919" s="66">
        <v>7490134800</v>
      </c>
      <c r="S919" s="70">
        <v>45891</v>
      </c>
      <c r="T919" s="68">
        <v>9941400</v>
      </c>
      <c r="U919" s="68">
        <v>28636</v>
      </c>
      <c r="V919" s="65" t="s">
        <v>87</v>
      </c>
      <c r="W919" s="68">
        <v>1082939683</v>
      </c>
      <c r="X919" s="67" t="s">
        <v>3365</v>
      </c>
      <c r="Y919" s="70">
        <v>45891</v>
      </c>
      <c r="Z919" s="70">
        <v>45891</v>
      </c>
      <c r="AA919" s="70" t="s">
        <v>89</v>
      </c>
      <c r="AB919" s="70">
        <v>45991</v>
      </c>
      <c r="AC919" s="49">
        <f t="shared" si="70"/>
        <v>100</v>
      </c>
      <c r="AD919" s="65">
        <v>0</v>
      </c>
      <c r="AE919" s="68">
        <v>0</v>
      </c>
      <c r="AF919" s="65">
        <v>0</v>
      </c>
      <c r="AG919" s="77" t="s">
        <v>89</v>
      </c>
      <c r="AH919" s="49">
        <f t="shared" si="71"/>
        <v>0</v>
      </c>
      <c r="AI919" s="65">
        <v>0</v>
      </c>
      <c r="AJ919" s="68">
        <v>0</v>
      </c>
      <c r="AK919" s="65" t="s">
        <v>89</v>
      </c>
      <c r="AL919" s="78" t="s">
        <v>89</v>
      </c>
      <c r="AM919" s="65">
        <v>0</v>
      </c>
      <c r="AN919" s="78" t="s">
        <v>89</v>
      </c>
      <c r="AO919" s="78" t="s">
        <v>89</v>
      </c>
      <c r="AP919" s="78" t="s">
        <v>89</v>
      </c>
      <c r="AQ919" s="49">
        <f t="shared" si="72"/>
        <v>0</v>
      </c>
      <c r="AR919" s="49">
        <f>+L919+AE919-AJ919</f>
        <v>9941400</v>
      </c>
      <c r="AS919" s="65" t="s">
        <v>90</v>
      </c>
      <c r="AT919" s="68">
        <v>0</v>
      </c>
      <c r="AU919" s="65" t="s">
        <v>90</v>
      </c>
      <c r="AV919" s="68">
        <v>0</v>
      </c>
      <c r="AW919" s="75" t="s">
        <v>89</v>
      </c>
      <c r="AX919" s="224">
        <v>0</v>
      </c>
      <c r="AY919" s="79">
        <f t="shared" si="73"/>
        <v>9941400</v>
      </c>
      <c r="AZ919" s="223">
        <f t="shared" si="74"/>
        <v>0</v>
      </c>
      <c r="BA919" s="74">
        <v>0</v>
      </c>
      <c r="BB919" s="75" t="s">
        <v>89</v>
      </c>
      <c r="BC919" s="65" t="s">
        <v>108</v>
      </c>
      <c r="BD919" s="400" t="s">
        <v>3755</v>
      </c>
      <c r="BE919" s="221" t="s">
        <v>87</v>
      </c>
      <c r="BF919" s="221" t="s">
        <v>87</v>
      </c>
    </row>
    <row r="920" spans="2:58" x14ac:dyDescent="0.25">
      <c r="B920" s="221">
        <v>2025</v>
      </c>
      <c r="C920" s="221">
        <v>891780111</v>
      </c>
      <c r="D920" s="221" t="s">
        <v>78</v>
      </c>
      <c r="E920" s="49" t="s">
        <v>3754</v>
      </c>
      <c r="F920" s="65" t="s">
        <v>3753</v>
      </c>
      <c r="G920" s="65">
        <v>0</v>
      </c>
      <c r="H920" s="65" t="s">
        <v>81</v>
      </c>
      <c r="I920" s="65" t="s">
        <v>3368</v>
      </c>
      <c r="J920" s="67" t="s">
        <v>83</v>
      </c>
      <c r="K920" s="66" t="s">
        <v>3752</v>
      </c>
      <c r="L920" s="68">
        <v>9941400</v>
      </c>
      <c r="M920" s="65" t="s">
        <v>85</v>
      </c>
      <c r="N920" s="66" t="s">
        <v>3751</v>
      </c>
      <c r="O920" s="66">
        <v>1143247283</v>
      </c>
      <c r="P920" s="66">
        <v>1707</v>
      </c>
      <c r="Q920" s="70">
        <v>45870</v>
      </c>
      <c r="R920" s="66">
        <v>7490134800</v>
      </c>
      <c r="S920" s="70">
        <v>45891</v>
      </c>
      <c r="T920" s="68">
        <v>9941400</v>
      </c>
      <c r="U920" s="68">
        <v>28621</v>
      </c>
      <c r="V920" s="65" t="s">
        <v>87</v>
      </c>
      <c r="W920" s="68">
        <v>1082939683</v>
      </c>
      <c r="X920" s="67" t="s">
        <v>3365</v>
      </c>
      <c r="Y920" s="70">
        <v>45891</v>
      </c>
      <c r="Z920" s="70">
        <v>45891</v>
      </c>
      <c r="AA920" s="70" t="s">
        <v>89</v>
      </c>
      <c r="AB920" s="70">
        <v>45991</v>
      </c>
      <c r="AC920" s="49">
        <f t="shared" si="70"/>
        <v>100</v>
      </c>
      <c r="AD920" s="65">
        <v>0</v>
      </c>
      <c r="AE920" s="68">
        <v>0</v>
      </c>
      <c r="AF920" s="65">
        <v>0</v>
      </c>
      <c r="AG920" s="77" t="s">
        <v>89</v>
      </c>
      <c r="AH920" s="49">
        <f t="shared" si="71"/>
        <v>0</v>
      </c>
      <c r="AI920" s="65">
        <v>0</v>
      </c>
      <c r="AJ920" s="68">
        <v>0</v>
      </c>
      <c r="AK920" s="65" t="s">
        <v>89</v>
      </c>
      <c r="AL920" s="78" t="s">
        <v>89</v>
      </c>
      <c r="AM920" s="65">
        <v>0</v>
      </c>
      <c r="AN920" s="78" t="s">
        <v>89</v>
      </c>
      <c r="AO920" s="78" t="s">
        <v>89</v>
      </c>
      <c r="AP920" s="78" t="s">
        <v>89</v>
      </c>
      <c r="AQ920" s="49">
        <f t="shared" si="72"/>
        <v>0</v>
      </c>
      <c r="AR920" s="49">
        <f>+L920+AE920-AJ920</f>
        <v>9941400</v>
      </c>
      <c r="AS920" s="65" t="s">
        <v>90</v>
      </c>
      <c r="AT920" s="68">
        <v>0</v>
      </c>
      <c r="AU920" s="65" t="s">
        <v>90</v>
      </c>
      <c r="AV920" s="68">
        <v>0</v>
      </c>
      <c r="AW920" s="75" t="s">
        <v>89</v>
      </c>
      <c r="AX920" s="224">
        <v>0</v>
      </c>
      <c r="AY920" s="79">
        <f t="shared" si="73"/>
        <v>9941400</v>
      </c>
      <c r="AZ920" s="223">
        <f t="shared" si="74"/>
        <v>0</v>
      </c>
      <c r="BA920" s="74">
        <v>0</v>
      </c>
      <c r="BB920" s="75" t="s">
        <v>89</v>
      </c>
      <c r="BC920" s="65" t="s">
        <v>108</v>
      </c>
      <c r="BD920" s="400" t="s">
        <v>3750</v>
      </c>
      <c r="BE920" s="221" t="s">
        <v>87</v>
      </c>
      <c r="BF920" s="221" t="s">
        <v>87</v>
      </c>
    </row>
    <row r="921" spans="2:58" x14ac:dyDescent="0.25">
      <c r="B921" s="221">
        <v>2025</v>
      </c>
      <c r="C921" s="221">
        <v>891780111</v>
      </c>
      <c r="D921" s="221" t="s">
        <v>78</v>
      </c>
      <c r="E921" s="49" t="s">
        <v>3749</v>
      </c>
      <c r="F921" s="65" t="s">
        <v>3748</v>
      </c>
      <c r="G921" s="65">
        <v>0</v>
      </c>
      <c r="H921" s="65" t="s">
        <v>81</v>
      </c>
      <c r="I921" s="65" t="s">
        <v>3368</v>
      </c>
      <c r="J921" s="67" t="s">
        <v>83</v>
      </c>
      <c r="K921" s="66" t="s">
        <v>3747</v>
      </c>
      <c r="L921" s="68">
        <v>9941400</v>
      </c>
      <c r="M921" s="65" t="s">
        <v>85</v>
      </c>
      <c r="N921" s="66" t="s">
        <v>3746</v>
      </c>
      <c r="O921" s="66">
        <v>73569983</v>
      </c>
      <c r="P921" s="66">
        <v>1707</v>
      </c>
      <c r="Q921" s="70">
        <v>45870</v>
      </c>
      <c r="R921" s="66">
        <v>7490134800</v>
      </c>
      <c r="S921" s="70">
        <v>45891</v>
      </c>
      <c r="T921" s="68">
        <v>9941400</v>
      </c>
      <c r="U921" s="68">
        <v>28620</v>
      </c>
      <c r="V921" s="65" t="s">
        <v>87</v>
      </c>
      <c r="W921" s="68">
        <v>1082939683</v>
      </c>
      <c r="X921" s="67" t="s">
        <v>3365</v>
      </c>
      <c r="Y921" s="70">
        <v>45891</v>
      </c>
      <c r="Z921" s="70">
        <v>45891</v>
      </c>
      <c r="AA921" s="70" t="s">
        <v>89</v>
      </c>
      <c r="AB921" s="70">
        <v>45991</v>
      </c>
      <c r="AC921" s="49">
        <f t="shared" si="70"/>
        <v>100</v>
      </c>
      <c r="AD921" s="65">
        <v>0</v>
      </c>
      <c r="AE921" s="68">
        <v>0</v>
      </c>
      <c r="AF921" s="65">
        <v>0</v>
      </c>
      <c r="AG921" s="77" t="s">
        <v>89</v>
      </c>
      <c r="AH921" s="49">
        <f t="shared" si="71"/>
        <v>0</v>
      </c>
      <c r="AI921" s="65">
        <v>0</v>
      </c>
      <c r="AJ921" s="68">
        <v>0</v>
      </c>
      <c r="AK921" s="65" t="s">
        <v>89</v>
      </c>
      <c r="AL921" s="78" t="s">
        <v>89</v>
      </c>
      <c r="AM921" s="65">
        <v>0</v>
      </c>
      <c r="AN921" s="78" t="s">
        <v>89</v>
      </c>
      <c r="AO921" s="78" t="s">
        <v>89</v>
      </c>
      <c r="AP921" s="78" t="s">
        <v>89</v>
      </c>
      <c r="AQ921" s="49">
        <f t="shared" si="72"/>
        <v>0</v>
      </c>
      <c r="AR921" s="49">
        <f>+L921+AE921-AJ921</f>
        <v>9941400</v>
      </c>
      <c r="AS921" s="65" t="s">
        <v>90</v>
      </c>
      <c r="AT921" s="68">
        <v>0</v>
      </c>
      <c r="AU921" s="65" t="s">
        <v>90</v>
      </c>
      <c r="AV921" s="68">
        <v>0</v>
      </c>
      <c r="AW921" s="75" t="s">
        <v>89</v>
      </c>
      <c r="AX921" s="224">
        <v>0</v>
      </c>
      <c r="AY921" s="79">
        <f t="shared" si="73"/>
        <v>9941400</v>
      </c>
      <c r="AZ921" s="223">
        <f t="shared" si="74"/>
        <v>0</v>
      </c>
      <c r="BA921" s="74">
        <v>0</v>
      </c>
      <c r="BB921" s="75" t="s">
        <v>89</v>
      </c>
      <c r="BC921" s="65" t="s">
        <v>108</v>
      </c>
      <c r="BD921" s="400" t="s">
        <v>3745</v>
      </c>
      <c r="BE921" s="221" t="s">
        <v>87</v>
      </c>
      <c r="BF921" s="221" t="s">
        <v>87</v>
      </c>
    </row>
    <row r="922" spans="2:58" x14ac:dyDescent="0.25">
      <c r="B922" s="221">
        <v>2025</v>
      </c>
      <c r="C922" s="221">
        <v>891780111</v>
      </c>
      <c r="D922" s="221" t="s">
        <v>78</v>
      </c>
      <c r="E922" s="49" t="s">
        <v>3744</v>
      </c>
      <c r="F922" s="65" t="s">
        <v>3743</v>
      </c>
      <c r="G922" s="65">
        <v>0</v>
      </c>
      <c r="H922" s="65" t="s">
        <v>81</v>
      </c>
      <c r="I922" s="65" t="s">
        <v>3368</v>
      </c>
      <c r="J922" s="67" t="s">
        <v>83</v>
      </c>
      <c r="K922" s="66" t="s">
        <v>3391</v>
      </c>
      <c r="L922" s="68">
        <v>9941400</v>
      </c>
      <c r="M922" s="65" t="s">
        <v>85</v>
      </c>
      <c r="N922" s="66" t="s">
        <v>3742</v>
      </c>
      <c r="O922" s="66">
        <v>1048993053</v>
      </c>
      <c r="P922" s="66">
        <v>1707</v>
      </c>
      <c r="Q922" s="70">
        <v>45870</v>
      </c>
      <c r="R922" s="66">
        <v>7490134800</v>
      </c>
      <c r="S922" s="70">
        <v>45891</v>
      </c>
      <c r="T922" s="68">
        <v>9941400</v>
      </c>
      <c r="U922" s="68">
        <v>28619</v>
      </c>
      <c r="V922" s="65" t="s">
        <v>87</v>
      </c>
      <c r="W922" s="68">
        <v>1082939683</v>
      </c>
      <c r="X922" s="67" t="s">
        <v>3365</v>
      </c>
      <c r="Y922" s="70">
        <v>45891</v>
      </c>
      <c r="Z922" s="70">
        <v>45891</v>
      </c>
      <c r="AA922" s="70" t="s">
        <v>89</v>
      </c>
      <c r="AB922" s="70">
        <v>45991</v>
      </c>
      <c r="AC922" s="49">
        <f t="shared" si="70"/>
        <v>100</v>
      </c>
      <c r="AD922" s="65">
        <v>0</v>
      </c>
      <c r="AE922" s="68">
        <v>0</v>
      </c>
      <c r="AF922" s="65">
        <v>0</v>
      </c>
      <c r="AG922" s="77" t="s">
        <v>89</v>
      </c>
      <c r="AH922" s="49">
        <f t="shared" si="71"/>
        <v>0</v>
      </c>
      <c r="AI922" s="65">
        <v>0</v>
      </c>
      <c r="AJ922" s="68">
        <v>0</v>
      </c>
      <c r="AK922" s="65" t="s">
        <v>89</v>
      </c>
      <c r="AL922" s="78" t="s">
        <v>89</v>
      </c>
      <c r="AM922" s="65">
        <v>0</v>
      </c>
      <c r="AN922" s="78" t="s">
        <v>89</v>
      </c>
      <c r="AO922" s="78" t="s">
        <v>89</v>
      </c>
      <c r="AP922" s="78" t="s">
        <v>89</v>
      </c>
      <c r="AQ922" s="49">
        <f t="shared" si="72"/>
        <v>0</v>
      </c>
      <c r="AR922" s="49">
        <f>+L922+AE922-AJ922</f>
        <v>9941400</v>
      </c>
      <c r="AS922" s="65" t="s">
        <v>90</v>
      </c>
      <c r="AT922" s="68">
        <v>0</v>
      </c>
      <c r="AU922" s="65" t="s">
        <v>90</v>
      </c>
      <c r="AV922" s="68">
        <v>0</v>
      </c>
      <c r="AW922" s="75" t="s">
        <v>89</v>
      </c>
      <c r="AX922" s="224">
        <v>0</v>
      </c>
      <c r="AY922" s="79">
        <f t="shared" si="73"/>
        <v>9941400</v>
      </c>
      <c r="AZ922" s="223">
        <f t="shared" si="74"/>
        <v>0</v>
      </c>
      <c r="BA922" s="74">
        <v>0</v>
      </c>
      <c r="BB922" s="75" t="s">
        <v>89</v>
      </c>
      <c r="BC922" s="65" t="s">
        <v>108</v>
      </c>
      <c r="BD922" s="400" t="s">
        <v>3741</v>
      </c>
      <c r="BE922" s="221" t="s">
        <v>87</v>
      </c>
      <c r="BF922" s="221" t="s">
        <v>87</v>
      </c>
    </row>
    <row r="923" spans="2:58" x14ac:dyDescent="0.25">
      <c r="B923" s="221">
        <v>2025</v>
      </c>
      <c r="C923" s="221">
        <v>891780111</v>
      </c>
      <c r="D923" s="221" t="s">
        <v>78</v>
      </c>
      <c r="E923" s="49" t="s">
        <v>3740</v>
      </c>
      <c r="F923" s="65" t="s">
        <v>3739</v>
      </c>
      <c r="G923" s="65">
        <v>0</v>
      </c>
      <c r="H923" s="65" t="s">
        <v>81</v>
      </c>
      <c r="I923" s="65" t="s">
        <v>3368</v>
      </c>
      <c r="J923" s="67" t="s">
        <v>83</v>
      </c>
      <c r="K923" s="66" t="s">
        <v>3647</v>
      </c>
      <c r="L923" s="68">
        <v>9941400</v>
      </c>
      <c r="M923" s="65" t="s">
        <v>85</v>
      </c>
      <c r="N923" s="66" t="s">
        <v>3738</v>
      </c>
      <c r="O923" s="66">
        <v>84103247</v>
      </c>
      <c r="P923" s="66">
        <v>1707</v>
      </c>
      <c r="Q923" s="70">
        <v>45870</v>
      </c>
      <c r="R923" s="66">
        <v>7490134800</v>
      </c>
      <c r="S923" s="70">
        <v>45891</v>
      </c>
      <c r="T923" s="68">
        <v>9941400</v>
      </c>
      <c r="U923" s="68">
        <v>28618</v>
      </c>
      <c r="V923" s="65" t="s">
        <v>87</v>
      </c>
      <c r="W923" s="68">
        <v>1082939683</v>
      </c>
      <c r="X923" s="67" t="s">
        <v>3365</v>
      </c>
      <c r="Y923" s="70">
        <v>45891</v>
      </c>
      <c r="Z923" s="70">
        <v>45891</v>
      </c>
      <c r="AA923" s="70" t="s">
        <v>89</v>
      </c>
      <c r="AB923" s="70">
        <v>45991</v>
      </c>
      <c r="AC923" s="49">
        <f t="shared" si="70"/>
        <v>100</v>
      </c>
      <c r="AD923" s="65">
        <v>0</v>
      </c>
      <c r="AE923" s="68">
        <v>0</v>
      </c>
      <c r="AF923" s="65">
        <v>0</v>
      </c>
      <c r="AG923" s="77" t="s">
        <v>89</v>
      </c>
      <c r="AH923" s="49">
        <f t="shared" si="71"/>
        <v>0</v>
      </c>
      <c r="AI923" s="65">
        <v>0</v>
      </c>
      <c r="AJ923" s="68">
        <v>0</v>
      </c>
      <c r="AK923" s="65" t="s">
        <v>89</v>
      </c>
      <c r="AL923" s="78" t="s">
        <v>89</v>
      </c>
      <c r="AM923" s="65">
        <v>0</v>
      </c>
      <c r="AN923" s="78" t="s">
        <v>89</v>
      </c>
      <c r="AO923" s="78" t="s">
        <v>89</v>
      </c>
      <c r="AP923" s="78" t="s">
        <v>89</v>
      </c>
      <c r="AQ923" s="49">
        <f t="shared" si="72"/>
        <v>0</v>
      </c>
      <c r="AR923" s="49">
        <f>+L923+AE923-AJ923</f>
        <v>9941400</v>
      </c>
      <c r="AS923" s="65" t="s">
        <v>90</v>
      </c>
      <c r="AT923" s="68">
        <v>0</v>
      </c>
      <c r="AU923" s="65" t="s">
        <v>90</v>
      </c>
      <c r="AV923" s="68">
        <v>0</v>
      </c>
      <c r="AW923" s="75" t="s">
        <v>89</v>
      </c>
      <c r="AX923" s="224">
        <v>0</v>
      </c>
      <c r="AY923" s="79">
        <f t="shared" si="73"/>
        <v>9941400</v>
      </c>
      <c r="AZ923" s="223">
        <f t="shared" si="74"/>
        <v>0</v>
      </c>
      <c r="BA923" s="74">
        <v>0</v>
      </c>
      <c r="BB923" s="75" t="s">
        <v>89</v>
      </c>
      <c r="BC923" s="65" t="s">
        <v>108</v>
      </c>
      <c r="BD923" s="400" t="s">
        <v>3737</v>
      </c>
      <c r="BE923" s="221" t="s">
        <v>87</v>
      </c>
      <c r="BF923" s="221" t="s">
        <v>87</v>
      </c>
    </row>
    <row r="924" spans="2:58" x14ac:dyDescent="0.25">
      <c r="B924" s="221">
        <v>2025</v>
      </c>
      <c r="C924" s="221">
        <v>891780111</v>
      </c>
      <c r="D924" s="221" t="s">
        <v>78</v>
      </c>
      <c r="E924" s="49" t="s">
        <v>3736</v>
      </c>
      <c r="F924" s="65" t="s">
        <v>3735</v>
      </c>
      <c r="G924" s="65">
        <v>0</v>
      </c>
      <c r="H924" s="65" t="s">
        <v>81</v>
      </c>
      <c r="I924" s="65" t="s">
        <v>3368</v>
      </c>
      <c r="J924" s="67" t="s">
        <v>83</v>
      </c>
      <c r="K924" s="66" t="s">
        <v>3734</v>
      </c>
      <c r="L924" s="68">
        <v>9941400</v>
      </c>
      <c r="M924" s="65" t="s">
        <v>85</v>
      </c>
      <c r="N924" s="66" t="s">
        <v>3733</v>
      </c>
      <c r="O924" s="66">
        <v>1050918502</v>
      </c>
      <c r="P924" s="66">
        <v>1707</v>
      </c>
      <c r="Q924" s="70">
        <v>45870</v>
      </c>
      <c r="R924" s="66">
        <v>7490134800</v>
      </c>
      <c r="S924" s="70">
        <v>45891</v>
      </c>
      <c r="T924" s="68">
        <v>9941400</v>
      </c>
      <c r="U924" s="68">
        <v>28617</v>
      </c>
      <c r="V924" s="65" t="s">
        <v>87</v>
      </c>
      <c r="W924" s="68">
        <v>1082939683</v>
      </c>
      <c r="X924" s="67" t="s">
        <v>3365</v>
      </c>
      <c r="Y924" s="70">
        <v>45891</v>
      </c>
      <c r="Z924" s="70">
        <v>45891</v>
      </c>
      <c r="AA924" s="70" t="s">
        <v>89</v>
      </c>
      <c r="AB924" s="70">
        <v>45991</v>
      </c>
      <c r="AC924" s="49">
        <f t="shared" si="70"/>
        <v>100</v>
      </c>
      <c r="AD924" s="65">
        <v>0</v>
      </c>
      <c r="AE924" s="68">
        <v>0</v>
      </c>
      <c r="AF924" s="65">
        <v>0</v>
      </c>
      <c r="AG924" s="77" t="s">
        <v>89</v>
      </c>
      <c r="AH924" s="49">
        <f t="shared" si="71"/>
        <v>0</v>
      </c>
      <c r="AI924" s="65">
        <v>0</v>
      </c>
      <c r="AJ924" s="68">
        <v>0</v>
      </c>
      <c r="AK924" s="65" t="s">
        <v>89</v>
      </c>
      <c r="AL924" s="78" t="s">
        <v>89</v>
      </c>
      <c r="AM924" s="65">
        <v>0</v>
      </c>
      <c r="AN924" s="78" t="s">
        <v>89</v>
      </c>
      <c r="AO924" s="78" t="s">
        <v>89</v>
      </c>
      <c r="AP924" s="78" t="s">
        <v>89</v>
      </c>
      <c r="AQ924" s="49">
        <f t="shared" si="72"/>
        <v>0</v>
      </c>
      <c r="AR924" s="49">
        <f>+L924+AE924-AJ924</f>
        <v>9941400</v>
      </c>
      <c r="AS924" s="65" t="s">
        <v>90</v>
      </c>
      <c r="AT924" s="68">
        <v>0</v>
      </c>
      <c r="AU924" s="65" t="s">
        <v>90</v>
      </c>
      <c r="AV924" s="68">
        <v>0</v>
      </c>
      <c r="AW924" s="75" t="s">
        <v>89</v>
      </c>
      <c r="AX924" s="224">
        <v>0</v>
      </c>
      <c r="AY924" s="79">
        <f t="shared" si="73"/>
        <v>9941400</v>
      </c>
      <c r="AZ924" s="223">
        <f t="shared" si="74"/>
        <v>0</v>
      </c>
      <c r="BA924" s="74">
        <v>0</v>
      </c>
      <c r="BB924" s="75" t="s">
        <v>89</v>
      </c>
      <c r="BC924" s="65" t="s">
        <v>108</v>
      </c>
      <c r="BD924" s="400" t="s">
        <v>3732</v>
      </c>
      <c r="BE924" s="221" t="s">
        <v>87</v>
      </c>
      <c r="BF924" s="221" t="s">
        <v>87</v>
      </c>
    </row>
    <row r="925" spans="2:58" x14ac:dyDescent="0.25">
      <c r="B925" s="221">
        <v>2025</v>
      </c>
      <c r="C925" s="221">
        <v>891780111</v>
      </c>
      <c r="D925" s="221" t="s">
        <v>78</v>
      </c>
      <c r="E925" s="49" t="s">
        <v>3731</v>
      </c>
      <c r="F925" s="65" t="s">
        <v>3730</v>
      </c>
      <c r="G925" s="65">
        <v>0</v>
      </c>
      <c r="H925" s="65" t="s">
        <v>81</v>
      </c>
      <c r="I925" s="65" t="s">
        <v>3368</v>
      </c>
      <c r="J925" s="67" t="s">
        <v>83</v>
      </c>
      <c r="K925" s="66" t="s">
        <v>3497</v>
      </c>
      <c r="L925" s="68">
        <v>9941400</v>
      </c>
      <c r="M925" s="65" t="s">
        <v>85</v>
      </c>
      <c r="N925" s="66" t="s">
        <v>3729</v>
      </c>
      <c r="O925" s="66">
        <v>72329141</v>
      </c>
      <c r="P925" s="66">
        <v>1707</v>
      </c>
      <c r="Q925" s="70">
        <v>45870</v>
      </c>
      <c r="R925" s="66">
        <v>7490134800</v>
      </c>
      <c r="S925" s="70">
        <v>45891</v>
      </c>
      <c r="T925" s="68">
        <v>9941400</v>
      </c>
      <c r="U925" s="68">
        <v>28616</v>
      </c>
      <c r="V925" s="65" t="s">
        <v>87</v>
      </c>
      <c r="W925" s="68">
        <v>1082939683</v>
      </c>
      <c r="X925" s="67" t="s">
        <v>3365</v>
      </c>
      <c r="Y925" s="70">
        <v>45891</v>
      </c>
      <c r="Z925" s="70">
        <v>45891</v>
      </c>
      <c r="AA925" s="70" t="s">
        <v>89</v>
      </c>
      <c r="AB925" s="70">
        <v>45991</v>
      </c>
      <c r="AC925" s="49">
        <f t="shared" si="70"/>
        <v>100</v>
      </c>
      <c r="AD925" s="65">
        <v>0</v>
      </c>
      <c r="AE925" s="68">
        <v>0</v>
      </c>
      <c r="AF925" s="65">
        <v>0</v>
      </c>
      <c r="AG925" s="77" t="s">
        <v>89</v>
      </c>
      <c r="AH925" s="49">
        <f t="shared" si="71"/>
        <v>0</v>
      </c>
      <c r="AI925" s="65">
        <v>0</v>
      </c>
      <c r="AJ925" s="68">
        <v>0</v>
      </c>
      <c r="AK925" s="65" t="s">
        <v>89</v>
      </c>
      <c r="AL925" s="78" t="s">
        <v>89</v>
      </c>
      <c r="AM925" s="65">
        <v>0</v>
      </c>
      <c r="AN925" s="78" t="s">
        <v>89</v>
      </c>
      <c r="AO925" s="78" t="s">
        <v>89</v>
      </c>
      <c r="AP925" s="78" t="s">
        <v>89</v>
      </c>
      <c r="AQ925" s="49">
        <f t="shared" si="72"/>
        <v>0</v>
      </c>
      <c r="AR925" s="49">
        <f>+L925+AE925-AJ925</f>
        <v>9941400</v>
      </c>
      <c r="AS925" s="65" t="s">
        <v>90</v>
      </c>
      <c r="AT925" s="68">
        <v>0</v>
      </c>
      <c r="AU925" s="65" t="s">
        <v>90</v>
      </c>
      <c r="AV925" s="68">
        <v>0</v>
      </c>
      <c r="AW925" s="75" t="s">
        <v>89</v>
      </c>
      <c r="AX925" s="224">
        <v>0</v>
      </c>
      <c r="AY925" s="79">
        <f t="shared" si="73"/>
        <v>9941400</v>
      </c>
      <c r="AZ925" s="223">
        <f t="shared" si="74"/>
        <v>0</v>
      </c>
      <c r="BA925" s="74">
        <v>0</v>
      </c>
      <c r="BB925" s="75" t="s">
        <v>89</v>
      </c>
      <c r="BC925" s="65" t="s">
        <v>108</v>
      </c>
      <c r="BD925" s="400" t="s">
        <v>3728</v>
      </c>
      <c r="BE925" s="221" t="s">
        <v>87</v>
      </c>
      <c r="BF925" s="221" t="s">
        <v>87</v>
      </c>
    </row>
    <row r="926" spans="2:58" x14ac:dyDescent="0.25">
      <c r="B926" s="221">
        <v>2025</v>
      </c>
      <c r="C926" s="221">
        <v>891780111</v>
      </c>
      <c r="D926" s="221" t="s">
        <v>78</v>
      </c>
      <c r="E926" s="49" t="s">
        <v>3727</v>
      </c>
      <c r="F926" s="65" t="s">
        <v>3726</v>
      </c>
      <c r="G926" s="65">
        <v>0</v>
      </c>
      <c r="H926" s="65" t="s">
        <v>81</v>
      </c>
      <c r="I926" s="65" t="s">
        <v>3368</v>
      </c>
      <c r="J926" s="67" t="s">
        <v>83</v>
      </c>
      <c r="K926" s="66" t="s">
        <v>3725</v>
      </c>
      <c r="L926" s="68">
        <v>9941400</v>
      </c>
      <c r="M926" s="65" t="s">
        <v>85</v>
      </c>
      <c r="N926" s="66" t="s">
        <v>3724</v>
      </c>
      <c r="O926" s="66">
        <v>1082945909</v>
      </c>
      <c r="P926" s="66">
        <v>1707</v>
      </c>
      <c r="Q926" s="70">
        <v>45870</v>
      </c>
      <c r="R926" s="66">
        <v>7490134800</v>
      </c>
      <c r="S926" s="70">
        <v>45891</v>
      </c>
      <c r="T926" s="68">
        <v>9941400</v>
      </c>
      <c r="U926" s="68">
        <v>28615</v>
      </c>
      <c r="V926" s="65" t="s">
        <v>87</v>
      </c>
      <c r="W926" s="68">
        <v>1082939683</v>
      </c>
      <c r="X926" s="67" t="s">
        <v>3365</v>
      </c>
      <c r="Y926" s="70">
        <v>45891</v>
      </c>
      <c r="Z926" s="70">
        <v>45891</v>
      </c>
      <c r="AA926" s="70" t="s">
        <v>89</v>
      </c>
      <c r="AB926" s="70">
        <v>45991</v>
      </c>
      <c r="AC926" s="49">
        <f t="shared" si="70"/>
        <v>100</v>
      </c>
      <c r="AD926" s="65">
        <v>0</v>
      </c>
      <c r="AE926" s="68">
        <v>0</v>
      </c>
      <c r="AF926" s="65">
        <v>0</v>
      </c>
      <c r="AG926" s="77" t="s">
        <v>89</v>
      </c>
      <c r="AH926" s="49">
        <f t="shared" si="71"/>
        <v>0</v>
      </c>
      <c r="AI926" s="65">
        <v>0</v>
      </c>
      <c r="AJ926" s="68">
        <v>0</v>
      </c>
      <c r="AK926" s="65" t="s">
        <v>89</v>
      </c>
      <c r="AL926" s="78" t="s">
        <v>89</v>
      </c>
      <c r="AM926" s="65">
        <v>0</v>
      </c>
      <c r="AN926" s="78" t="s">
        <v>89</v>
      </c>
      <c r="AO926" s="78" t="s">
        <v>89</v>
      </c>
      <c r="AP926" s="78" t="s">
        <v>89</v>
      </c>
      <c r="AQ926" s="49">
        <f t="shared" si="72"/>
        <v>0</v>
      </c>
      <c r="AR926" s="49">
        <f>+L926+AE926-AJ926</f>
        <v>9941400</v>
      </c>
      <c r="AS926" s="65" t="s">
        <v>90</v>
      </c>
      <c r="AT926" s="68">
        <v>0</v>
      </c>
      <c r="AU926" s="65" t="s">
        <v>90</v>
      </c>
      <c r="AV926" s="68">
        <v>0</v>
      </c>
      <c r="AW926" s="75" t="s">
        <v>89</v>
      </c>
      <c r="AX926" s="224">
        <v>0</v>
      </c>
      <c r="AY926" s="79">
        <f t="shared" si="73"/>
        <v>9941400</v>
      </c>
      <c r="AZ926" s="223">
        <f t="shared" si="74"/>
        <v>0</v>
      </c>
      <c r="BA926" s="74">
        <v>0</v>
      </c>
      <c r="BB926" s="75" t="s">
        <v>89</v>
      </c>
      <c r="BC926" s="65" t="s">
        <v>108</v>
      </c>
      <c r="BD926" s="400" t="s">
        <v>3723</v>
      </c>
      <c r="BE926" s="221" t="s">
        <v>87</v>
      </c>
      <c r="BF926" s="221" t="s">
        <v>87</v>
      </c>
    </row>
    <row r="927" spans="2:58" x14ac:dyDescent="0.25">
      <c r="B927" s="221">
        <v>2025</v>
      </c>
      <c r="C927" s="221">
        <v>891780111</v>
      </c>
      <c r="D927" s="221" t="s">
        <v>78</v>
      </c>
      <c r="E927" s="49" t="s">
        <v>3722</v>
      </c>
      <c r="F927" s="65" t="s">
        <v>3721</v>
      </c>
      <c r="G927" s="65">
        <v>0</v>
      </c>
      <c r="H927" s="65" t="s">
        <v>81</v>
      </c>
      <c r="I927" s="65" t="s">
        <v>3368</v>
      </c>
      <c r="J927" s="67" t="s">
        <v>83</v>
      </c>
      <c r="K927" s="66" t="s">
        <v>3602</v>
      </c>
      <c r="L927" s="68">
        <v>9941400</v>
      </c>
      <c r="M927" s="65" t="s">
        <v>85</v>
      </c>
      <c r="N927" s="66" t="s">
        <v>3720</v>
      </c>
      <c r="O927" s="66">
        <v>1152934278</v>
      </c>
      <c r="P927" s="66">
        <v>1707</v>
      </c>
      <c r="Q927" s="70">
        <v>45870</v>
      </c>
      <c r="R927" s="66">
        <v>7490134800</v>
      </c>
      <c r="S927" s="70">
        <v>45891</v>
      </c>
      <c r="T927" s="68">
        <v>9941400</v>
      </c>
      <c r="U927" s="68">
        <v>28614</v>
      </c>
      <c r="V927" s="65" t="s">
        <v>87</v>
      </c>
      <c r="W927" s="68">
        <v>1082939683</v>
      </c>
      <c r="X927" s="67" t="s">
        <v>3365</v>
      </c>
      <c r="Y927" s="70">
        <v>45891</v>
      </c>
      <c r="Z927" s="70">
        <v>45891</v>
      </c>
      <c r="AA927" s="70" t="s">
        <v>89</v>
      </c>
      <c r="AB927" s="70">
        <v>45991</v>
      </c>
      <c r="AC927" s="49">
        <f t="shared" si="70"/>
        <v>100</v>
      </c>
      <c r="AD927" s="65">
        <v>0</v>
      </c>
      <c r="AE927" s="68">
        <v>0</v>
      </c>
      <c r="AF927" s="65">
        <v>0</v>
      </c>
      <c r="AG927" s="77" t="s">
        <v>89</v>
      </c>
      <c r="AH927" s="49">
        <f t="shared" si="71"/>
        <v>0</v>
      </c>
      <c r="AI927" s="65">
        <v>0</v>
      </c>
      <c r="AJ927" s="68">
        <v>0</v>
      </c>
      <c r="AK927" s="65" t="s">
        <v>89</v>
      </c>
      <c r="AL927" s="78" t="s">
        <v>89</v>
      </c>
      <c r="AM927" s="65">
        <v>0</v>
      </c>
      <c r="AN927" s="78" t="s">
        <v>89</v>
      </c>
      <c r="AO927" s="78" t="s">
        <v>89</v>
      </c>
      <c r="AP927" s="78" t="s">
        <v>89</v>
      </c>
      <c r="AQ927" s="49">
        <f t="shared" si="72"/>
        <v>0</v>
      </c>
      <c r="AR927" s="49">
        <f>+L927+AE927-AJ927</f>
        <v>9941400</v>
      </c>
      <c r="AS927" s="65" t="s">
        <v>90</v>
      </c>
      <c r="AT927" s="68">
        <v>0</v>
      </c>
      <c r="AU927" s="65" t="s">
        <v>90</v>
      </c>
      <c r="AV927" s="68">
        <v>0</v>
      </c>
      <c r="AW927" s="75" t="s">
        <v>89</v>
      </c>
      <c r="AX927" s="224">
        <v>0</v>
      </c>
      <c r="AY927" s="79">
        <f t="shared" si="73"/>
        <v>9941400</v>
      </c>
      <c r="AZ927" s="223">
        <f t="shared" si="74"/>
        <v>0</v>
      </c>
      <c r="BA927" s="74">
        <v>0</v>
      </c>
      <c r="BB927" s="75" t="s">
        <v>89</v>
      </c>
      <c r="BC927" s="65" t="s">
        <v>108</v>
      </c>
      <c r="BD927" s="400" t="s">
        <v>3719</v>
      </c>
      <c r="BE927" s="221" t="s">
        <v>87</v>
      </c>
      <c r="BF927" s="221" t="s">
        <v>87</v>
      </c>
    </row>
    <row r="928" spans="2:58" x14ac:dyDescent="0.25">
      <c r="B928" s="221">
        <v>2025</v>
      </c>
      <c r="C928" s="221">
        <v>891780111</v>
      </c>
      <c r="D928" s="221" t="s">
        <v>78</v>
      </c>
      <c r="E928" s="49" t="s">
        <v>3718</v>
      </c>
      <c r="F928" s="65" t="s">
        <v>3717</v>
      </c>
      <c r="G928" s="65">
        <v>0</v>
      </c>
      <c r="H928" s="65" t="s">
        <v>81</v>
      </c>
      <c r="I928" s="65" t="s">
        <v>3368</v>
      </c>
      <c r="J928" s="67" t="s">
        <v>83</v>
      </c>
      <c r="K928" s="66" t="s">
        <v>3497</v>
      </c>
      <c r="L928" s="68">
        <v>9941400</v>
      </c>
      <c r="M928" s="65" t="s">
        <v>85</v>
      </c>
      <c r="N928" s="66" t="s">
        <v>3716</v>
      </c>
      <c r="O928" s="66">
        <v>1002144903</v>
      </c>
      <c r="P928" s="66">
        <v>1707</v>
      </c>
      <c r="Q928" s="70">
        <v>45870</v>
      </c>
      <c r="R928" s="66">
        <v>7490134800</v>
      </c>
      <c r="S928" s="70">
        <v>45891</v>
      </c>
      <c r="T928" s="68">
        <v>9941400</v>
      </c>
      <c r="U928" s="68">
        <v>28613</v>
      </c>
      <c r="V928" s="65" t="s">
        <v>87</v>
      </c>
      <c r="W928" s="68">
        <v>1082939683</v>
      </c>
      <c r="X928" s="67" t="s">
        <v>3365</v>
      </c>
      <c r="Y928" s="70">
        <v>45891</v>
      </c>
      <c r="Z928" s="70">
        <v>45891</v>
      </c>
      <c r="AA928" s="70" t="s">
        <v>89</v>
      </c>
      <c r="AB928" s="70">
        <v>45991</v>
      </c>
      <c r="AC928" s="49">
        <f t="shared" si="70"/>
        <v>100</v>
      </c>
      <c r="AD928" s="65">
        <v>0</v>
      </c>
      <c r="AE928" s="68">
        <v>0</v>
      </c>
      <c r="AF928" s="65">
        <v>0</v>
      </c>
      <c r="AG928" s="77" t="s">
        <v>89</v>
      </c>
      <c r="AH928" s="49">
        <f t="shared" si="71"/>
        <v>0</v>
      </c>
      <c r="AI928" s="65">
        <v>0</v>
      </c>
      <c r="AJ928" s="68">
        <v>0</v>
      </c>
      <c r="AK928" s="65" t="s">
        <v>89</v>
      </c>
      <c r="AL928" s="78" t="s">
        <v>89</v>
      </c>
      <c r="AM928" s="65">
        <v>0</v>
      </c>
      <c r="AN928" s="78" t="s">
        <v>89</v>
      </c>
      <c r="AO928" s="78" t="s">
        <v>89</v>
      </c>
      <c r="AP928" s="78" t="s">
        <v>89</v>
      </c>
      <c r="AQ928" s="49">
        <f t="shared" si="72"/>
        <v>0</v>
      </c>
      <c r="AR928" s="49">
        <f>+L928+AE928-AJ928</f>
        <v>9941400</v>
      </c>
      <c r="AS928" s="65" t="s">
        <v>90</v>
      </c>
      <c r="AT928" s="68">
        <v>0</v>
      </c>
      <c r="AU928" s="65" t="s">
        <v>90</v>
      </c>
      <c r="AV928" s="68">
        <v>0</v>
      </c>
      <c r="AW928" s="75" t="s">
        <v>89</v>
      </c>
      <c r="AX928" s="224">
        <v>0</v>
      </c>
      <c r="AY928" s="79">
        <f t="shared" si="73"/>
        <v>9941400</v>
      </c>
      <c r="AZ928" s="223">
        <f t="shared" si="74"/>
        <v>0</v>
      </c>
      <c r="BA928" s="74">
        <v>0</v>
      </c>
      <c r="BB928" s="75" t="s">
        <v>89</v>
      </c>
      <c r="BC928" s="65" t="s">
        <v>108</v>
      </c>
      <c r="BD928" s="400" t="s">
        <v>3715</v>
      </c>
      <c r="BE928" s="221" t="s">
        <v>87</v>
      </c>
      <c r="BF928" s="221" t="s">
        <v>87</v>
      </c>
    </row>
    <row r="929" spans="2:58" x14ac:dyDescent="0.25">
      <c r="B929" s="221">
        <v>2025</v>
      </c>
      <c r="C929" s="221">
        <v>891780111</v>
      </c>
      <c r="D929" s="221" t="s">
        <v>78</v>
      </c>
      <c r="E929" s="49" t="s">
        <v>3714</v>
      </c>
      <c r="F929" s="65" t="s">
        <v>3713</v>
      </c>
      <c r="G929" s="65">
        <v>0</v>
      </c>
      <c r="H929" s="65" t="s">
        <v>81</v>
      </c>
      <c r="I929" s="65" t="s">
        <v>3368</v>
      </c>
      <c r="J929" s="67" t="s">
        <v>83</v>
      </c>
      <c r="K929" s="66" t="s">
        <v>3391</v>
      </c>
      <c r="L929" s="68">
        <v>9941400</v>
      </c>
      <c r="M929" s="65" t="s">
        <v>85</v>
      </c>
      <c r="N929" s="66" t="s">
        <v>3712</v>
      </c>
      <c r="O929" s="66">
        <v>17973209</v>
      </c>
      <c r="P929" s="66">
        <v>1707</v>
      </c>
      <c r="Q929" s="70">
        <v>45870</v>
      </c>
      <c r="R929" s="66">
        <v>7490134800</v>
      </c>
      <c r="S929" s="70">
        <v>45891</v>
      </c>
      <c r="T929" s="68">
        <v>9941400</v>
      </c>
      <c r="U929" s="68">
        <v>28612</v>
      </c>
      <c r="V929" s="65" t="s">
        <v>87</v>
      </c>
      <c r="W929" s="68">
        <v>1082939683</v>
      </c>
      <c r="X929" s="67" t="s">
        <v>3365</v>
      </c>
      <c r="Y929" s="70">
        <v>45891</v>
      </c>
      <c r="Z929" s="70">
        <v>45891</v>
      </c>
      <c r="AA929" s="70" t="s">
        <v>89</v>
      </c>
      <c r="AB929" s="70">
        <v>45991</v>
      </c>
      <c r="AC929" s="49">
        <f t="shared" si="70"/>
        <v>100</v>
      </c>
      <c r="AD929" s="65">
        <v>0</v>
      </c>
      <c r="AE929" s="68">
        <v>0</v>
      </c>
      <c r="AF929" s="65">
        <v>0</v>
      </c>
      <c r="AG929" s="77" t="s">
        <v>89</v>
      </c>
      <c r="AH929" s="49">
        <f t="shared" si="71"/>
        <v>0</v>
      </c>
      <c r="AI929" s="65">
        <v>0</v>
      </c>
      <c r="AJ929" s="68">
        <v>0</v>
      </c>
      <c r="AK929" s="65" t="s">
        <v>89</v>
      </c>
      <c r="AL929" s="78" t="s">
        <v>89</v>
      </c>
      <c r="AM929" s="65">
        <v>0</v>
      </c>
      <c r="AN929" s="78" t="s">
        <v>89</v>
      </c>
      <c r="AO929" s="78" t="s">
        <v>89</v>
      </c>
      <c r="AP929" s="78" t="s">
        <v>89</v>
      </c>
      <c r="AQ929" s="49">
        <f t="shared" si="72"/>
        <v>0</v>
      </c>
      <c r="AR929" s="49">
        <f>+L929+AE929-AJ929</f>
        <v>9941400</v>
      </c>
      <c r="AS929" s="65" t="s">
        <v>90</v>
      </c>
      <c r="AT929" s="68">
        <v>0</v>
      </c>
      <c r="AU929" s="65" t="s">
        <v>90</v>
      </c>
      <c r="AV929" s="68">
        <v>0</v>
      </c>
      <c r="AW929" s="75" t="s">
        <v>89</v>
      </c>
      <c r="AX929" s="224">
        <v>0</v>
      </c>
      <c r="AY929" s="79">
        <f t="shared" si="73"/>
        <v>9941400</v>
      </c>
      <c r="AZ929" s="223">
        <f t="shared" si="74"/>
        <v>0</v>
      </c>
      <c r="BA929" s="74">
        <v>0</v>
      </c>
      <c r="BB929" s="75" t="s">
        <v>89</v>
      </c>
      <c r="BC929" s="65" t="s">
        <v>108</v>
      </c>
      <c r="BD929" s="400" t="s">
        <v>3711</v>
      </c>
      <c r="BE929" s="221" t="s">
        <v>87</v>
      </c>
      <c r="BF929" s="221" t="s">
        <v>87</v>
      </c>
    </row>
    <row r="930" spans="2:58" x14ac:dyDescent="0.25">
      <c r="B930" s="221">
        <v>2025</v>
      </c>
      <c r="C930" s="221">
        <v>891780111</v>
      </c>
      <c r="D930" s="221" t="s">
        <v>78</v>
      </c>
      <c r="E930" s="49" t="s">
        <v>3710</v>
      </c>
      <c r="F930" s="65" t="s">
        <v>3709</v>
      </c>
      <c r="G930" s="65">
        <v>0</v>
      </c>
      <c r="H930" s="65" t="s">
        <v>81</v>
      </c>
      <c r="I930" s="65" t="s">
        <v>3368</v>
      </c>
      <c r="J930" s="67" t="s">
        <v>83</v>
      </c>
      <c r="K930" s="66" t="s">
        <v>3704</v>
      </c>
      <c r="L930" s="68">
        <v>9941400</v>
      </c>
      <c r="M930" s="65" t="s">
        <v>85</v>
      </c>
      <c r="N930" s="66" t="s">
        <v>3708</v>
      </c>
      <c r="O930" s="66">
        <v>1143123831</v>
      </c>
      <c r="P930" s="66">
        <v>1707</v>
      </c>
      <c r="Q930" s="70">
        <v>45870</v>
      </c>
      <c r="R930" s="66">
        <v>7490134800</v>
      </c>
      <c r="S930" s="70">
        <v>45891</v>
      </c>
      <c r="T930" s="68">
        <v>9941400</v>
      </c>
      <c r="U930" s="68">
        <v>28611</v>
      </c>
      <c r="V930" s="65" t="s">
        <v>87</v>
      </c>
      <c r="W930" s="68">
        <v>1082939683</v>
      </c>
      <c r="X930" s="67" t="s">
        <v>3365</v>
      </c>
      <c r="Y930" s="70">
        <v>45891</v>
      </c>
      <c r="Z930" s="70">
        <v>45891</v>
      </c>
      <c r="AA930" s="70" t="s">
        <v>89</v>
      </c>
      <c r="AB930" s="70">
        <v>45991</v>
      </c>
      <c r="AC930" s="49">
        <f t="shared" si="70"/>
        <v>100</v>
      </c>
      <c r="AD930" s="65">
        <v>0</v>
      </c>
      <c r="AE930" s="68">
        <v>0</v>
      </c>
      <c r="AF930" s="65">
        <v>0</v>
      </c>
      <c r="AG930" s="77" t="s">
        <v>89</v>
      </c>
      <c r="AH930" s="49">
        <f t="shared" si="71"/>
        <v>0</v>
      </c>
      <c r="AI930" s="65">
        <v>0</v>
      </c>
      <c r="AJ930" s="68">
        <v>0</v>
      </c>
      <c r="AK930" s="65" t="s">
        <v>89</v>
      </c>
      <c r="AL930" s="78" t="s">
        <v>89</v>
      </c>
      <c r="AM930" s="65">
        <v>0</v>
      </c>
      <c r="AN930" s="78" t="s">
        <v>89</v>
      </c>
      <c r="AO930" s="78" t="s">
        <v>89</v>
      </c>
      <c r="AP930" s="78" t="s">
        <v>89</v>
      </c>
      <c r="AQ930" s="49">
        <f t="shared" si="72"/>
        <v>0</v>
      </c>
      <c r="AR930" s="49">
        <f>+L930+AE930-AJ930</f>
        <v>9941400</v>
      </c>
      <c r="AS930" s="65" t="s">
        <v>90</v>
      </c>
      <c r="AT930" s="68">
        <v>0</v>
      </c>
      <c r="AU930" s="65" t="s">
        <v>90</v>
      </c>
      <c r="AV930" s="68">
        <v>0</v>
      </c>
      <c r="AW930" s="75" t="s">
        <v>89</v>
      </c>
      <c r="AX930" s="224">
        <v>0</v>
      </c>
      <c r="AY930" s="79">
        <f t="shared" si="73"/>
        <v>9941400</v>
      </c>
      <c r="AZ930" s="223">
        <f t="shared" si="74"/>
        <v>0</v>
      </c>
      <c r="BA930" s="74">
        <v>0</v>
      </c>
      <c r="BB930" s="75" t="s">
        <v>89</v>
      </c>
      <c r="BC930" s="65" t="s">
        <v>108</v>
      </c>
      <c r="BD930" s="400" t="s">
        <v>3707</v>
      </c>
      <c r="BE930" s="221" t="s">
        <v>87</v>
      </c>
      <c r="BF930" s="221" t="s">
        <v>87</v>
      </c>
    </row>
    <row r="931" spans="2:58" x14ac:dyDescent="0.25">
      <c r="B931" s="221">
        <v>2025</v>
      </c>
      <c r="C931" s="221">
        <v>891780111</v>
      </c>
      <c r="D931" s="221" t="s">
        <v>78</v>
      </c>
      <c r="E931" s="49" t="s">
        <v>3706</v>
      </c>
      <c r="F931" s="65" t="s">
        <v>3705</v>
      </c>
      <c r="G931" s="65">
        <v>0</v>
      </c>
      <c r="H931" s="65" t="s">
        <v>81</v>
      </c>
      <c r="I931" s="65" t="s">
        <v>3368</v>
      </c>
      <c r="J931" s="67" t="s">
        <v>83</v>
      </c>
      <c r="K931" s="66" t="s">
        <v>3704</v>
      </c>
      <c r="L931" s="68">
        <v>9941400</v>
      </c>
      <c r="M931" s="65" t="s">
        <v>85</v>
      </c>
      <c r="N931" s="66" t="s">
        <v>3703</v>
      </c>
      <c r="O931" s="66">
        <v>1007890906</v>
      </c>
      <c r="P931" s="66">
        <v>1707</v>
      </c>
      <c r="Q931" s="70">
        <v>45870</v>
      </c>
      <c r="R931" s="66">
        <v>7490134800</v>
      </c>
      <c r="S931" s="70">
        <v>45894</v>
      </c>
      <c r="T931" s="68">
        <v>9941400</v>
      </c>
      <c r="U931" s="68">
        <v>28677</v>
      </c>
      <c r="V931" s="65" t="s">
        <v>87</v>
      </c>
      <c r="W931" s="68">
        <v>1082939683</v>
      </c>
      <c r="X931" s="67" t="s">
        <v>3365</v>
      </c>
      <c r="Y931" s="70">
        <v>45891</v>
      </c>
      <c r="Z931" s="70">
        <v>45894</v>
      </c>
      <c r="AA931" s="70" t="s">
        <v>89</v>
      </c>
      <c r="AB931" s="70">
        <v>45991</v>
      </c>
      <c r="AC931" s="49">
        <f t="shared" si="70"/>
        <v>97</v>
      </c>
      <c r="AD931" s="65">
        <v>0</v>
      </c>
      <c r="AE931" s="68">
        <v>0</v>
      </c>
      <c r="AF931" s="65">
        <v>0</v>
      </c>
      <c r="AG931" s="77" t="s">
        <v>89</v>
      </c>
      <c r="AH931" s="49">
        <f t="shared" si="71"/>
        <v>0</v>
      </c>
      <c r="AI931" s="65">
        <v>0</v>
      </c>
      <c r="AJ931" s="68">
        <v>0</v>
      </c>
      <c r="AK931" s="65" t="s">
        <v>89</v>
      </c>
      <c r="AL931" s="78" t="s">
        <v>89</v>
      </c>
      <c r="AM931" s="65">
        <v>0</v>
      </c>
      <c r="AN931" s="78" t="s">
        <v>89</v>
      </c>
      <c r="AO931" s="78" t="s">
        <v>89</v>
      </c>
      <c r="AP931" s="78" t="s">
        <v>89</v>
      </c>
      <c r="AQ931" s="49">
        <f t="shared" si="72"/>
        <v>0</v>
      </c>
      <c r="AR931" s="49">
        <f>+L931+AE931-AJ931</f>
        <v>9941400</v>
      </c>
      <c r="AS931" s="65" t="s">
        <v>90</v>
      </c>
      <c r="AT931" s="68">
        <v>0</v>
      </c>
      <c r="AU931" s="65" t="s">
        <v>90</v>
      </c>
      <c r="AV931" s="68">
        <v>0</v>
      </c>
      <c r="AW931" s="75" t="s">
        <v>89</v>
      </c>
      <c r="AX931" s="224">
        <v>0</v>
      </c>
      <c r="AY931" s="79">
        <f t="shared" si="73"/>
        <v>9941400</v>
      </c>
      <c r="AZ931" s="223">
        <f t="shared" si="74"/>
        <v>0</v>
      </c>
      <c r="BA931" s="74">
        <v>0</v>
      </c>
      <c r="BB931" s="75" t="s">
        <v>89</v>
      </c>
      <c r="BC931" s="65" t="s">
        <v>108</v>
      </c>
      <c r="BD931" s="400" t="s">
        <v>3702</v>
      </c>
      <c r="BE931" s="221" t="s">
        <v>87</v>
      </c>
      <c r="BF931" s="221" t="s">
        <v>87</v>
      </c>
    </row>
    <row r="932" spans="2:58" x14ac:dyDescent="0.25">
      <c r="B932" s="221">
        <v>2025</v>
      </c>
      <c r="C932" s="221">
        <v>891780111</v>
      </c>
      <c r="D932" s="221" t="s">
        <v>78</v>
      </c>
      <c r="E932" s="49" t="s">
        <v>3701</v>
      </c>
      <c r="F932" s="65" t="s">
        <v>3700</v>
      </c>
      <c r="G932" s="65">
        <v>0</v>
      </c>
      <c r="H932" s="65" t="s">
        <v>81</v>
      </c>
      <c r="I932" s="65" t="s">
        <v>82</v>
      </c>
      <c r="J932" s="67" t="s">
        <v>83</v>
      </c>
      <c r="K932" s="66" t="s">
        <v>3699</v>
      </c>
      <c r="L932" s="68">
        <v>14850000</v>
      </c>
      <c r="M932" s="65" t="s">
        <v>85</v>
      </c>
      <c r="N932" s="66" t="s">
        <v>3698</v>
      </c>
      <c r="O932" s="66">
        <v>1082988749</v>
      </c>
      <c r="P932" s="66">
        <v>123</v>
      </c>
      <c r="Q932" s="70">
        <v>45679</v>
      </c>
      <c r="R932" s="66">
        <v>1353279124</v>
      </c>
      <c r="S932" s="70">
        <v>45891</v>
      </c>
      <c r="T932" s="68">
        <v>14850000</v>
      </c>
      <c r="U932" s="68">
        <v>28603</v>
      </c>
      <c r="V932" s="65" t="s">
        <v>87</v>
      </c>
      <c r="W932" s="68">
        <v>1082939683</v>
      </c>
      <c r="X932" s="67" t="s">
        <v>3365</v>
      </c>
      <c r="Y932" s="70">
        <v>45891</v>
      </c>
      <c r="Z932" s="70">
        <v>45891</v>
      </c>
      <c r="AA932" s="70" t="s">
        <v>89</v>
      </c>
      <c r="AB932" s="70">
        <v>46006</v>
      </c>
      <c r="AC932" s="49">
        <f t="shared" si="70"/>
        <v>115</v>
      </c>
      <c r="AD932" s="65">
        <v>0</v>
      </c>
      <c r="AE932" s="68">
        <v>0</v>
      </c>
      <c r="AF932" s="65">
        <v>0</v>
      </c>
      <c r="AG932" s="77" t="s">
        <v>89</v>
      </c>
      <c r="AH932" s="49">
        <f t="shared" si="71"/>
        <v>0</v>
      </c>
      <c r="AI932" s="65">
        <v>0</v>
      </c>
      <c r="AJ932" s="68">
        <v>0</v>
      </c>
      <c r="AK932" s="65" t="s">
        <v>89</v>
      </c>
      <c r="AL932" s="78" t="s">
        <v>89</v>
      </c>
      <c r="AM932" s="65">
        <v>0</v>
      </c>
      <c r="AN932" s="78" t="s">
        <v>89</v>
      </c>
      <c r="AO932" s="78" t="s">
        <v>89</v>
      </c>
      <c r="AP932" s="78" t="s">
        <v>89</v>
      </c>
      <c r="AQ932" s="49">
        <f t="shared" si="72"/>
        <v>0</v>
      </c>
      <c r="AR932" s="49">
        <f>+L932+AE932-AJ932</f>
        <v>14850000</v>
      </c>
      <c r="AS932" s="65" t="s">
        <v>87</v>
      </c>
      <c r="AT932" s="68">
        <v>14850000</v>
      </c>
      <c r="AU932" s="65" t="s">
        <v>90</v>
      </c>
      <c r="AV932" s="68">
        <v>0</v>
      </c>
      <c r="AW932" s="75" t="s">
        <v>89</v>
      </c>
      <c r="AX932" s="224">
        <v>0</v>
      </c>
      <c r="AY932" s="79">
        <f t="shared" si="73"/>
        <v>14850000</v>
      </c>
      <c r="AZ932" s="223">
        <f t="shared" si="74"/>
        <v>0</v>
      </c>
      <c r="BA932" s="74">
        <v>0</v>
      </c>
      <c r="BB932" s="75" t="s">
        <v>89</v>
      </c>
      <c r="BC932" s="65" t="s">
        <v>108</v>
      </c>
      <c r="BD932" s="400" t="s">
        <v>3697</v>
      </c>
      <c r="BE932" s="221" t="s">
        <v>87</v>
      </c>
      <c r="BF932" s="221" t="s">
        <v>87</v>
      </c>
    </row>
    <row r="933" spans="2:58" x14ac:dyDescent="0.25">
      <c r="B933" s="221">
        <v>2025</v>
      </c>
      <c r="C933" s="221">
        <v>891780111</v>
      </c>
      <c r="D933" s="221" t="s">
        <v>78</v>
      </c>
      <c r="E933" s="49" t="s">
        <v>3696</v>
      </c>
      <c r="F933" s="65" t="s">
        <v>3695</v>
      </c>
      <c r="G933" s="65">
        <v>0</v>
      </c>
      <c r="H933" s="65" t="s">
        <v>81</v>
      </c>
      <c r="I933" s="65" t="s">
        <v>3368</v>
      </c>
      <c r="J933" s="67" t="s">
        <v>83</v>
      </c>
      <c r="K933" s="66" t="s">
        <v>3367</v>
      </c>
      <c r="L933" s="68">
        <v>9941400</v>
      </c>
      <c r="M933" s="65" t="s">
        <v>85</v>
      </c>
      <c r="N933" s="66" t="s">
        <v>3694</v>
      </c>
      <c r="O933" s="66">
        <v>1081806544</v>
      </c>
      <c r="P933" s="66">
        <v>1707</v>
      </c>
      <c r="Q933" s="70">
        <v>45870</v>
      </c>
      <c r="R933" s="66">
        <v>7490134800</v>
      </c>
      <c r="S933" s="70">
        <v>45891</v>
      </c>
      <c r="T933" s="68">
        <v>9941400</v>
      </c>
      <c r="U933" s="68">
        <v>28610</v>
      </c>
      <c r="V933" s="65" t="s">
        <v>87</v>
      </c>
      <c r="W933" s="68">
        <v>1082939683</v>
      </c>
      <c r="X933" s="67" t="s">
        <v>3365</v>
      </c>
      <c r="Y933" s="70">
        <v>45891</v>
      </c>
      <c r="Z933" s="70">
        <v>45891</v>
      </c>
      <c r="AA933" s="70" t="s">
        <v>89</v>
      </c>
      <c r="AB933" s="70">
        <v>45991</v>
      </c>
      <c r="AC933" s="49">
        <f t="shared" si="70"/>
        <v>100</v>
      </c>
      <c r="AD933" s="65">
        <v>0</v>
      </c>
      <c r="AE933" s="68">
        <v>0</v>
      </c>
      <c r="AF933" s="65">
        <v>0</v>
      </c>
      <c r="AG933" s="77" t="s">
        <v>89</v>
      </c>
      <c r="AH933" s="49">
        <f t="shared" si="71"/>
        <v>0</v>
      </c>
      <c r="AI933" s="65">
        <v>0</v>
      </c>
      <c r="AJ933" s="68">
        <v>0</v>
      </c>
      <c r="AK933" s="65" t="s">
        <v>89</v>
      </c>
      <c r="AL933" s="78" t="s">
        <v>89</v>
      </c>
      <c r="AM933" s="65">
        <v>0</v>
      </c>
      <c r="AN933" s="78" t="s">
        <v>89</v>
      </c>
      <c r="AO933" s="78" t="s">
        <v>89</v>
      </c>
      <c r="AP933" s="78" t="s">
        <v>89</v>
      </c>
      <c r="AQ933" s="49">
        <f t="shared" si="72"/>
        <v>0</v>
      </c>
      <c r="AR933" s="49">
        <f>+L933+AE933-AJ933</f>
        <v>9941400</v>
      </c>
      <c r="AS933" s="65" t="s">
        <v>90</v>
      </c>
      <c r="AT933" s="68">
        <v>0</v>
      </c>
      <c r="AU933" s="65" t="s">
        <v>90</v>
      </c>
      <c r="AV933" s="68">
        <v>0</v>
      </c>
      <c r="AW933" s="75" t="s">
        <v>89</v>
      </c>
      <c r="AX933" s="224">
        <v>0</v>
      </c>
      <c r="AY933" s="79">
        <f t="shared" si="73"/>
        <v>9941400</v>
      </c>
      <c r="AZ933" s="223">
        <f t="shared" si="74"/>
        <v>0</v>
      </c>
      <c r="BA933" s="74">
        <v>0</v>
      </c>
      <c r="BB933" s="75" t="s">
        <v>89</v>
      </c>
      <c r="BC933" s="65" t="s">
        <v>108</v>
      </c>
      <c r="BD933" s="400" t="s">
        <v>3693</v>
      </c>
      <c r="BE933" s="221" t="s">
        <v>87</v>
      </c>
      <c r="BF933" s="221" t="s">
        <v>87</v>
      </c>
    </row>
    <row r="934" spans="2:58" x14ac:dyDescent="0.25">
      <c r="B934" s="221">
        <v>2025</v>
      </c>
      <c r="C934" s="221">
        <v>891780111</v>
      </c>
      <c r="D934" s="221" t="s">
        <v>78</v>
      </c>
      <c r="E934" s="49" t="s">
        <v>3692</v>
      </c>
      <c r="F934" s="65" t="s">
        <v>3691</v>
      </c>
      <c r="G934" s="65">
        <v>0</v>
      </c>
      <c r="H934" s="65" t="s">
        <v>81</v>
      </c>
      <c r="I934" s="65" t="s">
        <v>3368</v>
      </c>
      <c r="J934" s="67" t="s">
        <v>83</v>
      </c>
      <c r="K934" s="66" t="s">
        <v>3602</v>
      </c>
      <c r="L934" s="68">
        <v>9941400</v>
      </c>
      <c r="M934" s="65" t="s">
        <v>85</v>
      </c>
      <c r="N934" s="66" t="s">
        <v>3690</v>
      </c>
      <c r="O934" s="66">
        <v>84079426</v>
      </c>
      <c r="P934" s="66">
        <v>1707</v>
      </c>
      <c r="Q934" s="70">
        <v>45870</v>
      </c>
      <c r="R934" s="66">
        <v>7490134800</v>
      </c>
      <c r="S934" s="70">
        <v>45894</v>
      </c>
      <c r="T934" s="68">
        <v>9941400</v>
      </c>
      <c r="U934" s="68">
        <v>28678</v>
      </c>
      <c r="V934" s="65" t="s">
        <v>87</v>
      </c>
      <c r="W934" s="68">
        <v>1082939683</v>
      </c>
      <c r="X934" s="67" t="s">
        <v>3365</v>
      </c>
      <c r="Y934" s="70">
        <v>45891</v>
      </c>
      <c r="Z934" s="70">
        <v>45894</v>
      </c>
      <c r="AA934" s="70" t="s">
        <v>89</v>
      </c>
      <c r="AB934" s="70">
        <v>45991</v>
      </c>
      <c r="AC934" s="49">
        <f t="shared" si="70"/>
        <v>97</v>
      </c>
      <c r="AD934" s="65">
        <v>0</v>
      </c>
      <c r="AE934" s="68">
        <v>0</v>
      </c>
      <c r="AF934" s="65">
        <v>0</v>
      </c>
      <c r="AG934" s="77" t="s">
        <v>89</v>
      </c>
      <c r="AH934" s="49">
        <f t="shared" si="71"/>
        <v>0</v>
      </c>
      <c r="AI934" s="65">
        <v>0</v>
      </c>
      <c r="AJ934" s="68">
        <v>0</v>
      </c>
      <c r="AK934" s="65" t="s">
        <v>89</v>
      </c>
      <c r="AL934" s="78" t="s">
        <v>89</v>
      </c>
      <c r="AM934" s="65">
        <v>0</v>
      </c>
      <c r="AN934" s="78" t="s">
        <v>89</v>
      </c>
      <c r="AO934" s="78" t="s">
        <v>89</v>
      </c>
      <c r="AP934" s="78" t="s">
        <v>89</v>
      </c>
      <c r="AQ934" s="49">
        <f t="shared" si="72"/>
        <v>0</v>
      </c>
      <c r="AR934" s="49">
        <f>+L934+AE934-AJ934</f>
        <v>9941400</v>
      </c>
      <c r="AS934" s="65" t="s">
        <v>90</v>
      </c>
      <c r="AT934" s="68">
        <v>0</v>
      </c>
      <c r="AU934" s="65" t="s">
        <v>90</v>
      </c>
      <c r="AV934" s="68">
        <v>0</v>
      </c>
      <c r="AW934" s="75" t="s">
        <v>89</v>
      </c>
      <c r="AX934" s="224">
        <v>0</v>
      </c>
      <c r="AY934" s="79">
        <f t="shared" si="73"/>
        <v>9941400</v>
      </c>
      <c r="AZ934" s="223">
        <f t="shared" si="74"/>
        <v>0</v>
      </c>
      <c r="BA934" s="74">
        <v>0</v>
      </c>
      <c r="BB934" s="75" t="s">
        <v>89</v>
      </c>
      <c r="BC934" s="65" t="s">
        <v>108</v>
      </c>
      <c r="BD934" s="400" t="s">
        <v>3689</v>
      </c>
      <c r="BE934" s="221" t="s">
        <v>87</v>
      </c>
      <c r="BF934" s="221" t="s">
        <v>87</v>
      </c>
    </row>
    <row r="935" spans="2:58" x14ac:dyDescent="0.25">
      <c r="B935" s="221">
        <v>2025</v>
      </c>
      <c r="C935" s="221">
        <v>891780111</v>
      </c>
      <c r="D935" s="221" t="s">
        <v>78</v>
      </c>
      <c r="E935" s="49" t="s">
        <v>3688</v>
      </c>
      <c r="F935" s="65" t="s">
        <v>3687</v>
      </c>
      <c r="G935" s="65">
        <v>0</v>
      </c>
      <c r="H935" s="65" t="s">
        <v>81</v>
      </c>
      <c r="I935" s="65" t="s">
        <v>3368</v>
      </c>
      <c r="J935" s="67" t="s">
        <v>83</v>
      </c>
      <c r="K935" s="66" t="s">
        <v>3462</v>
      </c>
      <c r="L935" s="68">
        <v>9941400</v>
      </c>
      <c r="M935" s="65" t="s">
        <v>85</v>
      </c>
      <c r="N935" s="66" t="s">
        <v>3686</v>
      </c>
      <c r="O935" s="66">
        <v>1007122148</v>
      </c>
      <c r="P935" s="66">
        <v>1707</v>
      </c>
      <c r="Q935" s="70">
        <v>45870</v>
      </c>
      <c r="R935" s="66">
        <v>7490134800</v>
      </c>
      <c r="S935" s="70">
        <v>45894</v>
      </c>
      <c r="T935" s="68">
        <v>9941400</v>
      </c>
      <c r="U935" s="68">
        <v>28676</v>
      </c>
      <c r="V935" s="65" t="s">
        <v>87</v>
      </c>
      <c r="W935" s="68">
        <v>1082939683</v>
      </c>
      <c r="X935" s="67" t="s">
        <v>3365</v>
      </c>
      <c r="Y935" s="70">
        <v>45891</v>
      </c>
      <c r="Z935" s="70">
        <v>45894</v>
      </c>
      <c r="AA935" s="70" t="s">
        <v>89</v>
      </c>
      <c r="AB935" s="70">
        <v>45991</v>
      </c>
      <c r="AC935" s="49">
        <f t="shared" si="70"/>
        <v>97</v>
      </c>
      <c r="AD935" s="65">
        <v>0</v>
      </c>
      <c r="AE935" s="68">
        <v>0</v>
      </c>
      <c r="AF935" s="65">
        <v>0</v>
      </c>
      <c r="AG935" s="77" t="s">
        <v>89</v>
      </c>
      <c r="AH935" s="49">
        <f t="shared" si="71"/>
        <v>0</v>
      </c>
      <c r="AI935" s="65">
        <v>0</v>
      </c>
      <c r="AJ935" s="68">
        <v>0</v>
      </c>
      <c r="AK935" s="65" t="s">
        <v>89</v>
      </c>
      <c r="AL935" s="78" t="s">
        <v>89</v>
      </c>
      <c r="AM935" s="65">
        <v>0</v>
      </c>
      <c r="AN935" s="78" t="s">
        <v>89</v>
      </c>
      <c r="AO935" s="78" t="s">
        <v>89</v>
      </c>
      <c r="AP935" s="78" t="s">
        <v>89</v>
      </c>
      <c r="AQ935" s="49">
        <f t="shared" si="72"/>
        <v>0</v>
      </c>
      <c r="AR935" s="49">
        <f>+L935+AE935-AJ935</f>
        <v>9941400</v>
      </c>
      <c r="AS935" s="65" t="s">
        <v>90</v>
      </c>
      <c r="AT935" s="68">
        <v>0</v>
      </c>
      <c r="AU935" s="65" t="s">
        <v>90</v>
      </c>
      <c r="AV935" s="68">
        <v>0</v>
      </c>
      <c r="AW935" s="75" t="s">
        <v>89</v>
      </c>
      <c r="AX935" s="224">
        <v>0</v>
      </c>
      <c r="AY935" s="79">
        <f t="shared" si="73"/>
        <v>9941400</v>
      </c>
      <c r="AZ935" s="223">
        <f t="shared" si="74"/>
        <v>0</v>
      </c>
      <c r="BA935" s="74">
        <v>0</v>
      </c>
      <c r="BB935" s="75" t="s">
        <v>89</v>
      </c>
      <c r="BC935" s="65" t="s">
        <v>108</v>
      </c>
      <c r="BD935" s="400" t="s">
        <v>3685</v>
      </c>
      <c r="BE935" s="221" t="s">
        <v>87</v>
      </c>
      <c r="BF935" s="221" t="s">
        <v>87</v>
      </c>
    </row>
    <row r="936" spans="2:58" x14ac:dyDescent="0.25">
      <c r="B936" s="221">
        <v>2025</v>
      </c>
      <c r="C936" s="221">
        <v>891780111</v>
      </c>
      <c r="D936" s="221" t="s">
        <v>78</v>
      </c>
      <c r="E936" s="49" t="s">
        <v>3684</v>
      </c>
      <c r="F936" s="65" t="s">
        <v>3683</v>
      </c>
      <c r="G936" s="65">
        <v>0</v>
      </c>
      <c r="H936" s="65" t="s">
        <v>81</v>
      </c>
      <c r="I936" s="65" t="s">
        <v>3368</v>
      </c>
      <c r="J936" s="67" t="s">
        <v>83</v>
      </c>
      <c r="K936" s="66" t="s">
        <v>3367</v>
      </c>
      <c r="L936" s="68">
        <v>9941400</v>
      </c>
      <c r="M936" s="65" t="s">
        <v>85</v>
      </c>
      <c r="N936" s="66" t="s">
        <v>3682</v>
      </c>
      <c r="O936" s="66">
        <v>1004380298</v>
      </c>
      <c r="P936" s="66">
        <v>1707</v>
      </c>
      <c r="Q936" s="70">
        <v>45870</v>
      </c>
      <c r="R936" s="66">
        <v>7490134800</v>
      </c>
      <c r="S936" s="70">
        <v>45891</v>
      </c>
      <c r="T936" s="68">
        <v>9941400</v>
      </c>
      <c r="U936" s="68">
        <v>28638</v>
      </c>
      <c r="V936" s="65" t="s">
        <v>87</v>
      </c>
      <c r="W936" s="68">
        <v>1082939683</v>
      </c>
      <c r="X936" s="67" t="s">
        <v>3365</v>
      </c>
      <c r="Y936" s="70">
        <v>45891</v>
      </c>
      <c r="Z936" s="70">
        <v>45891</v>
      </c>
      <c r="AA936" s="70" t="s">
        <v>89</v>
      </c>
      <c r="AB936" s="70">
        <v>45991</v>
      </c>
      <c r="AC936" s="49">
        <f t="shared" si="70"/>
        <v>100</v>
      </c>
      <c r="AD936" s="65">
        <v>0</v>
      </c>
      <c r="AE936" s="68">
        <v>0</v>
      </c>
      <c r="AF936" s="65">
        <v>0</v>
      </c>
      <c r="AG936" s="77" t="s">
        <v>89</v>
      </c>
      <c r="AH936" s="49">
        <f t="shared" si="71"/>
        <v>0</v>
      </c>
      <c r="AI936" s="65">
        <v>0</v>
      </c>
      <c r="AJ936" s="68">
        <v>0</v>
      </c>
      <c r="AK936" s="65" t="s">
        <v>89</v>
      </c>
      <c r="AL936" s="78" t="s">
        <v>89</v>
      </c>
      <c r="AM936" s="65">
        <v>0</v>
      </c>
      <c r="AN936" s="78" t="s">
        <v>89</v>
      </c>
      <c r="AO936" s="78" t="s">
        <v>89</v>
      </c>
      <c r="AP936" s="78" t="s">
        <v>89</v>
      </c>
      <c r="AQ936" s="49">
        <f t="shared" si="72"/>
        <v>0</v>
      </c>
      <c r="AR936" s="49">
        <f>+L936+AE936-AJ936</f>
        <v>9941400</v>
      </c>
      <c r="AS936" s="65" t="s">
        <v>90</v>
      </c>
      <c r="AT936" s="68">
        <v>0</v>
      </c>
      <c r="AU936" s="65" t="s">
        <v>90</v>
      </c>
      <c r="AV936" s="68">
        <v>0</v>
      </c>
      <c r="AW936" s="75" t="s">
        <v>89</v>
      </c>
      <c r="AX936" s="224">
        <v>0</v>
      </c>
      <c r="AY936" s="79">
        <f t="shared" si="73"/>
        <v>9941400</v>
      </c>
      <c r="AZ936" s="223">
        <f t="shared" si="74"/>
        <v>0</v>
      </c>
      <c r="BA936" s="74">
        <v>0</v>
      </c>
      <c r="BB936" s="75" t="s">
        <v>89</v>
      </c>
      <c r="BC936" s="65" t="s">
        <v>108</v>
      </c>
      <c r="BD936" s="400" t="s">
        <v>3681</v>
      </c>
      <c r="BE936" s="221" t="s">
        <v>87</v>
      </c>
      <c r="BF936" s="221" t="s">
        <v>87</v>
      </c>
    </row>
    <row r="937" spans="2:58" x14ac:dyDescent="0.25">
      <c r="B937" s="221">
        <v>2025</v>
      </c>
      <c r="C937" s="221">
        <v>891780111</v>
      </c>
      <c r="D937" s="221" t="s">
        <v>78</v>
      </c>
      <c r="E937" s="49" t="s">
        <v>3680</v>
      </c>
      <c r="F937" s="65" t="s">
        <v>3679</v>
      </c>
      <c r="G937" s="65">
        <v>0</v>
      </c>
      <c r="H937" s="65" t="s">
        <v>81</v>
      </c>
      <c r="I937" s="65" t="s">
        <v>3368</v>
      </c>
      <c r="J937" s="67" t="s">
        <v>83</v>
      </c>
      <c r="K937" s="66" t="s">
        <v>3678</v>
      </c>
      <c r="L937" s="68">
        <v>36500000</v>
      </c>
      <c r="M937" s="65" t="s">
        <v>85</v>
      </c>
      <c r="N937" s="66" t="s">
        <v>3677</v>
      </c>
      <c r="O937" s="66">
        <v>1082927490</v>
      </c>
      <c r="P937" s="66">
        <v>1698</v>
      </c>
      <c r="Q937" s="70">
        <v>45866</v>
      </c>
      <c r="R937" s="66">
        <v>219000000</v>
      </c>
      <c r="S937" s="70">
        <v>45891</v>
      </c>
      <c r="T937" s="68">
        <v>36500000</v>
      </c>
      <c r="U937" s="68">
        <v>28602</v>
      </c>
      <c r="V937" s="65" t="s">
        <v>87</v>
      </c>
      <c r="W937" s="68">
        <v>85155333</v>
      </c>
      <c r="X937" s="67" t="s">
        <v>3595</v>
      </c>
      <c r="Y937" s="70">
        <v>45891</v>
      </c>
      <c r="Z937" s="70">
        <v>45891</v>
      </c>
      <c r="AA937" s="70" t="s">
        <v>89</v>
      </c>
      <c r="AB937" s="70">
        <v>46011</v>
      </c>
      <c r="AC937" s="49">
        <f t="shared" si="70"/>
        <v>120</v>
      </c>
      <c r="AD937" s="65">
        <v>0</v>
      </c>
      <c r="AE937" s="68">
        <v>0</v>
      </c>
      <c r="AF937" s="65">
        <v>0</v>
      </c>
      <c r="AG937" s="77" t="s">
        <v>89</v>
      </c>
      <c r="AH937" s="49">
        <f t="shared" si="71"/>
        <v>0</v>
      </c>
      <c r="AI937" s="65">
        <v>0</v>
      </c>
      <c r="AJ937" s="68">
        <v>0</v>
      </c>
      <c r="AK937" s="65" t="s">
        <v>89</v>
      </c>
      <c r="AL937" s="78" t="s">
        <v>89</v>
      </c>
      <c r="AM937" s="65">
        <v>0</v>
      </c>
      <c r="AN937" s="78" t="s">
        <v>89</v>
      </c>
      <c r="AO937" s="78" t="s">
        <v>89</v>
      </c>
      <c r="AP937" s="78" t="s">
        <v>89</v>
      </c>
      <c r="AQ937" s="49">
        <f t="shared" si="72"/>
        <v>0</v>
      </c>
      <c r="AR937" s="49">
        <f>+L937+AE937-AJ937</f>
        <v>36500000</v>
      </c>
      <c r="AS937" s="65" t="s">
        <v>90</v>
      </c>
      <c r="AT937" s="68">
        <v>0</v>
      </c>
      <c r="AU937" s="65" t="s">
        <v>90</v>
      </c>
      <c r="AV937" s="68">
        <v>0</v>
      </c>
      <c r="AW937" s="75" t="s">
        <v>89</v>
      </c>
      <c r="AX937" s="224">
        <v>0</v>
      </c>
      <c r="AY937" s="79">
        <f t="shared" si="73"/>
        <v>36500000</v>
      </c>
      <c r="AZ937" s="223">
        <f t="shared" si="74"/>
        <v>0</v>
      </c>
      <c r="BA937" s="74">
        <v>0</v>
      </c>
      <c r="BB937" s="75" t="s">
        <v>89</v>
      </c>
      <c r="BC937" s="65" t="s">
        <v>108</v>
      </c>
      <c r="BD937" s="400" t="s">
        <v>3676</v>
      </c>
      <c r="BE937" s="221" t="s">
        <v>87</v>
      </c>
      <c r="BF937" s="221" t="s">
        <v>87</v>
      </c>
    </row>
    <row r="938" spans="2:58" x14ac:dyDescent="0.25">
      <c r="B938" s="221">
        <v>2025</v>
      </c>
      <c r="C938" s="221">
        <v>891780111</v>
      </c>
      <c r="D938" s="221" t="s">
        <v>78</v>
      </c>
      <c r="E938" s="49" t="s">
        <v>3675</v>
      </c>
      <c r="F938" s="65" t="s">
        <v>3674</v>
      </c>
      <c r="G938" s="65">
        <v>0</v>
      </c>
      <c r="H938" s="65" t="s">
        <v>81</v>
      </c>
      <c r="I938" s="65" t="s">
        <v>3368</v>
      </c>
      <c r="J938" s="67" t="s">
        <v>83</v>
      </c>
      <c r="K938" s="66" t="s">
        <v>3673</v>
      </c>
      <c r="L938" s="68">
        <v>29000000</v>
      </c>
      <c r="M938" s="65" t="s">
        <v>85</v>
      </c>
      <c r="N938" s="66" t="s">
        <v>3672</v>
      </c>
      <c r="O938" s="66">
        <v>73127805</v>
      </c>
      <c r="P938" s="66">
        <v>1674</v>
      </c>
      <c r="Q938" s="70">
        <v>45862</v>
      </c>
      <c r="R938" s="66">
        <v>2142840000</v>
      </c>
      <c r="S938" s="70">
        <v>45894</v>
      </c>
      <c r="T938" s="68">
        <v>29000000</v>
      </c>
      <c r="U938" s="68">
        <v>28674</v>
      </c>
      <c r="V938" s="65" t="s">
        <v>87</v>
      </c>
      <c r="W938" s="68">
        <v>1082939683</v>
      </c>
      <c r="X938" s="67" t="s">
        <v>3365</v>
      </c>
      <c r="Y938" s="70">
        <v>45891</v>
      </c>
      <c r="Z938" s="70">
        <v>45894</v>
      </c>
      <c r="AA938" s="70" t="s">
        <v>89</v>
      </c>
      <c r="AB938" s="70">
        <v>46003</v>
      </c>
      <c r="AC938" s="49">
        <f t="shared" si="70"/>
        <v>109</v>
      </c>
      <c r="AD938" s="65">
        <v>0</v>
      </c>
      <c r="AE938" s="68">
        <v>0</v>
      </c>
      <c r="AF938" s="65">
        <v>0</v>
      </c>
      <c r="AG938" s="77" t="s">
        <v>89</v>
      </c>
      <c r="AH938" s="49">
        <f t="shared" si="71"/>
        <v>0</v>
      </c>
      <c r="AI938" s="65">
        <v>0</v>
      </c>
      <c r="AJ938" s="68">
        <v>0</v>
      </c>
      <c r="AK938" s="65" t="s">
        <v>89</v>
      </c>
      <c r="AL938" s="78" t="s">
        <v>89</v>
      </c>
      <c r="AM938" s="65">
        <v>0</v>
      </c>
      <c r="AN938" s="78" t="s">
        <v>89</v>
      </c>
      <c r="AO938" s="78" t="s">
        <v>89</v>
      </c>
      <c r="AP938" s="78" t="s">
        <v>89</v>
      </c>
      <c r="AQ938" s="49">
        <f t="shared" si="72"/>
        <v>0</v>
      </c>
      <c r="AR938" s="49">
        <f>+L938+AE938-AJ938</f>
        <v>29000000</v>
      </c>
      <c r="AS938" s="65" t="s">
        <v>90</v>
      </c>
      <c r="AT938" s="68">
        <v>0</v>
      </c>
      <c r="AU938" s="65" t="s">
        <v>90</v>
      </c>
      <c r="AV938" s="68">
        <v>0</v>
      </c>
      <c r="AW938" s="75" t="s">
        <v>89</v>
      </c>
      <c r="AX938" s="224">
        <v>0</v>
      </c>
      <c r="AY938" s="79">
        <f t="shared" si="73"/>
        <v>29000000</v>
      </c>
      <c r="AZ938" s="223">
        <f t="shared" si="74"/>
        <v>0</v>
      </c>
      <c r="BA938" s="74">
        <v>0</v>
      </c>
      <c r="BB938" s="75" t="s">
        <v>89</v>
      </c>
      <c r="BC938" s="65" t="s">
        <v>108</v>
      </c>
      <c r="BD938" s="400" t="s">
        <v>3671</v>
      </c>
      <c r="BE938" s="221" t="s">
        <v>87</v>
      </c>
      <c r="BF938" s="221" t="s">
        <v>87</v>
      </c>
    </row>
    <row r="939" spans="2:58" x14ac:dyDescent="0.25">
      <c r="B939" s="221">
        <v>2025</v>
      </c>
      <c r="C939" s="221">
        <v>891780111</v>
      </c>
      <c r="D939" s="221" t="s">
        <v>78</v>
      </c>
      <c r="E939" s="49" t="s">
        <v>3670</v>
      </c>
      <c r="F939" s="65" t="s">
        <v>3669</v>
      </c>
      <c r="G939" s="65">
        <v>0</v>
      </c>
      <c r="H939" s="65" t="s">
        <v>81</v>
      </c>
      <c r="I939" s="65" t="s">
        <v>3368</v>
      </c>
      <c r="J939" s="67" t="s">
        <v>83</v>
      </c>
      <c r="K939" s="66" t="s">
        <v>3633</v>
      </c>
      <c r="L939" s="68">
        <v>9941400</v>
      </c>
      <c r="M939" s="65" t="s">
        <v>85</v>
      </c>
      <c r="N939" s="66" t="s">
        <v>3668</v>
      </c>
      <c r="O939" s="66">
        <v>1121045519</v>
      </c>
      <c r="P939" s="66">
        <v>1707</v>
      </c>
      <c r="Q939" s="70">
        <v>45870</v>
      </c>
      <c r="R939" s="66">
        <v>7490134800</v>
      </c>
      <c r="S939" s="70">
        <v>45894</v>
      </c>
      <c r="T939" s="68">
        <v>9941400</v>
      </c>
      <c r="U939" s="68">
        <v>28706</v>
      </c>
      <c r="V939" s="65" t="s">
        <v>87</v>
      </c>
      <c r="W939" s="68">
        <v>1082939683</v>
      </c>
      <c r="X939" s="67" t="s">
        <v>3365</v>
      </c>
      <c r="Y939" s="70">
        <v>45894</v>
      </c>
      <c r="Z939" s="70">
        <v>45894</v>
      </c>
      <c r="AA939" s="70" t="s">
        <v>89</v>
      </c>
      <c r="AB939" s="70">
        <v>45991</v>
      </c>
      <c r="AC939" s="49">
        <f t="shared" si="70"/>
        <v>97</v>
      </c>
      <c r="AD939" s="65">
        <v>0</v>
      </c>
      <c r="AE939" s="68">
        <v>0</v>
      </c>
      <c r="AF939" s="65">
        <v>0</v>
      </c>
      <c r="AG939" s="77" t="s">
        <v>89</v>
      </c>
      <c r="AH939" s="49">
        <f t="shared" si="71"/>
        <v>0</v>
      </c>
      <c r="AI939" s="65">
        <v>0</v>
      </c>
      <c r="AJ939" s="68">
        <v>0</v>
      </c>
      <c r="AK939" s="65" t="s">
        <v>89</v>
      </c>
      <c r="AL939" s="78" t="s">
        <v>89</v>
      </c>
      <c r="AM939" s="65">
        <v>0</v>
      </c>
      <c r="AN939" s="78" t="s">
        <v>89</v>
      </c>
      <c r="AO939" s="78" t="s">
        <v>89</v>
      </c>
      <c r="AP939" s="78" t="s">
        <v>89</v>
      </c>
      <c r="AQ939" s="49">
        <f t="shared" si="72"/>
        <v>0</v>
      </c>
      <c r="AR939" s="49">
        <f>+L939+AE939-AJ939</f>
        <v>9941400</v>
      </c>
      <c r="AS939" s="65" t="s">
        <v>90</v>
      </c>
      <c r="AT939" s="68">
        <v>0</v>
      </c>
      <c r="AU939" s="65" t="s">
        <v>90</v>
      </c>
      <c r="AV939" s="68">
        <v>0</v>
      </c>
      <c r="AW939" s="75" t="s">
        <v>89</v>
      </c>
      <c r="AX939" s="224">
        <v>0</v>
      </c>
      <c r="AY939" s="79">
        <f t="shared" si="73"/>
        <v>9941400</v>
      </c>
      <c r="AZ939" s="223">
        <f t="shared" si="74"/>
        <v>0</v>
      </c>
      <c r="BA939" s="74">
        <v>0</v>
      </c>
      <c r="BB939" s="75" t="s">
        <v>89</v>
      </c>
      <c r="BC939" s="65" t="s">
        <v>108</v>
      </c>
      <c r="BD939" s="400" t="s">
        <v>3667</v>
      </c>
      <c r="BE939" s="221" t="s">
        <v>87</v>
      </c>
      <c r="BF939" s="221" t="s">
        <v>87</v>
      </c>
    </row>
    <row r="940" spans="2:58" x14ac:dyDescent="0.25">
      <c r="B940" s="221">
        <v>2025</v>
      </c>
      <c r="C940" s="221">
        <v>891780111</v>
      </c>
      <c r="D940" s="221" t="s">
        <v>78</v>
      </c>
      <c r="E940" s="49" t="s">
        <v>3666</v>
      </c>
      <c r="F940" s="65" t="s">
        <v>3665</v>
      </c>
      <c r="G940" s="65">
        <v>0</v>
      </c>
      <c r="H940" s="65" t="s">
        <v>81</v>
      </c>
      <c r="I940" s="65" t="s">
        <v>3368</v>
      </c>
      <c r="J940" s="67" t="s">
        <v>83</v>
      </c>
      <c r="K940" s="66" t="s">
        <v>3377</v>
      </c>
      <c r="L940" s="68">
        <v>9941400</v>
      </c>
      <c r="M940" s="65" t="s">
        <v>85</v>
      </c>
      <c r="N940" s="66" t="s">
        <v>3664</v>
      </c>
      <c r="O940" s="66">
        <v>12584970</v>
      </c>
      <c r="P940" s="66">
        <v>1707</v>
      </c>
      <c r="Q940" s="70">
        <v>45870</v>
      </c>
      <c r="R940" s="66">
        <v>7490134800</v>
      </c>
      <c r="S940" s="70">
        <v>45894</v>
      </c>
      <c r="T940" s="68">
        <v>9941400</v>
      </c>
      <c r="U940" s="68">
        <v>28705</v>
      </c>
      <c r="V940" s="65" t="s">
        <v>87</v>
      </c>
      <c r="W940" s="68">
        <v>1082939683</v>
      </c>
      <c r="X940" s="67" t="s">
        <v>3365</v>
      </c>
      <c r="Y940" s="70">
        <v>45894</v>
      </c>
      <c r="Z940" s="70">
        <v>45894</v>
      </c>
      <c r="AA940" s="70" t="s">
        <v>89</v>
      </c>
      <c r="AB940" s="70">
        <v>45991</v>
      </c>
      <c r="AC940" s="49">
        <f t="shared" si="70"/>
        <v>97</v>
      </c>
      <c r="AD940" s="65">
        <v>0</v>
      </c>
      <c r="AE940" s="68">
        <v>0</v>
      </c>
      <c r="AF940" s="65">
        <v>0</v>
      </c>
      <c r="AG940" s="77" t="s">
        <v>89</v>
      </c>
      <c r="AH940" s="49">
        <f t="shared" si="71"/>
        <v>0</v>
      </c>
      <c r="AI940" s="65">
        <v>0</v>
      </c>
      <c r="AJ940" s="68">
        <v>0</v>
      </c>
      <c r="AK940" s="65" t="s">
        <v>89</v>
      </c>
      <c r="AL940" s="78" t="s">
        <v>89</v>
      </c>
      <c r="AM940" s="65">
        <v>0</v>
      </c>
      <c r="AN940" s="78" t="s">
        <v>89</v>
      </c>
      <c r="AO940" s="78" t="s">
        <v>89</v>
      </c>
      <c r="AP940" s="78" t="s">
        <v>89</v>
      </c>
      <c r="AQ940" s="49">
        <f t="shared" si="72"/>
        <v>0</v>
      </c>
      <c r="AR940" s="49">
        <f>+L940+AE940-AJ940</f>
        <v>9941400</v>
      </c>
      <c r="AS940" s="65" t="s">
        <v>90</v>
      </c>
      <c r="AT940" s="68">
        <v>0</v>
      </c>
      <c r="AU940" s="65" t="s">
        <v>90</v>
      </c>
      <c r="AV940" s="68">
        <v>0</v>
      </c>
      <c r="AW940" s="75" t="s">
        <v>89</v>
      </c>
      <c r="AX940" s="224">
        <v>0</v>
      </c>
      <c r="AY940" s="79">
        <f t="shared" si="73"/>
        <v>9941400</v>
      </c>
      <c r="AZ940" s="223">
        <f t="shared" si="74"/>
        <v>0</v>
      </c>
      <c r="BA940" s="74">
        <v>0</v>
      </c>
      <c r="BB940" s="75" t="s">
        <v>89</v>
      </c>
      <c r="BC940" s="65" t="s">
        <v>108</v>
      </c>
      <c r="BD940" s="400" t="s">
        <v>3663</v>
      </c>
      <c r="BE940" s="221" t="s">
        <v>87</v>
      </c>
      <c r="BF940" s="221" t="s">
        <v>87</v>
      </c>
    </row>
    <row r="941" spans="2:58" x14ac:dyDescent="0.25">
      <c r="B941" s="221">
        <v>2025</v>
      </c>
      <c r="C941" s="221">
        <v>891780111</v>
      </c>
      <c r="D941" s="221" t="s">
        <v>78</v>
      </c>
      <c r="E941" s="49" t="s">
        <v>3662</v>
      </c>
      <c r="F941" s="65" t="s">
        <v>3661</v>
      </c>
      <c r="G941" s="65">
        <v>0</v>
      </c>
      <c r="H941" s="65" t="s">
        <v>81</v>
      </c>
      <c r="I941" s="65" t="s">
        <v>3368</v>
      </c>
      <c r="J941" s="67" t="s">
        <v>83</v>
      </c>
      <c r="K941" s="66" t="s">
        <v>3396</v>
      </c>
      <c r="L941" s="68">
        <v>9941400</v>
      </c>
      <c r="M941" s="65" t="s">
        <v>85</v>
      </c>
      <c r="N941" s="66" t="s">
        <v>3660</v>
      </c>
      <c r="O941" s="66">
        <v>5164400</v>
      </c>
      <c r="P941" s="66">
        <v>1707</v>
      </c>
      <c r="Q941" s="70">
        <v>45870</v>
      </c>
      <c r="R941" s="66">
        <v>7490134800</v>
      </c>
      <c r="S941" s="70">
        <v>45894</v>
      </c>
      <c r="T941" s="68">
        <v>9941400</v>
      </c>
      <c r="U941" s="68">
        <v>28703</v>
      </c>
      <c r="V941" s="65" t="s">
        <v>87</v>
      </c>
      <c r="W941" s="68">
        <v>1082939683</v>
      </c>
      <c r="X941" s="67" t="s">
        <v>3365</v>
      </c>
      <c r="Y941" s="70">
        <v>45894</v>
      </c>
      <c r="Z941" s="70">
        <v>45894</v>
      </c>
      <c r="AA941" s="70" t="s">
        <v>89</v>
      </c>
      <c r="AB941" s="70">
        <v>45991</v>
      </c>
      <c r="AC941" s="49">
        <f t="shared" si="70"/>
        <v>97</v>
      </c>
      <c r="AD941" s="65">
        <v>0</v>
      </c>
      <c r="AE941" s="68">
        <v>0</v>
      </c>
      <c r="AF941" s="65">
        <v>0</v>
      </c>
      <c r="AG941" s="77" t="s">
        <v>89</v>
      </c>
      <c r="AH941" s="49">
        <f t="shared" si="71"/>
        <v>0</v>
      </c>
      <c r="AI941" s="65">
        <v>0</v>
      </c>
      <c r="AJ941" s="68">
        <v>0</v>
      </c>
      <c r="AK941" s="65" t="s">
        <v>89</v>
      </c>
      <c r="AL941" s="78" t="s">
        <v>89</v>
      </c>
      <c r="AM941" s="65">
        <v>0</v>
      </c>
      <c r="AN941" s="78" t="s">
        <v>89</v>
      </c>
      <c r="AO941" s="78" t="s">
        <v>89</v>
      </c>
      <c r="AP941" s="78" t="s">
        <v>89</v>
      </c>
      <c r="AQ941" s="49">
        <f t="shared" si="72"/>
        <v>0</v>
      </c>
      <c r="AR941" s="49">
        <f>+L941+AE941-AJ941</f>
        <v>9941400</v>
      </c>
      <c r="AS941" s="65" t="s">
        <v>90</v>
      </c>
      <c r="AT941" s="68">
        <v>0</v>
      </c>
      <c r="AU941" s="65" t="s">
        <v>90</v>
      </c>
      <c r="AV941" s="68">
        <v>0</v>
      </c>
      <c r="AW941" s="75" t="s">
        <v>89</v>
      </c>
      <c r="AX941" s="224">
        <v>0</v>
      </c>
      <c r="AY941" s="79">
        <f t="shared" si="73"/>
        <v>9941400</v>
      </c>
      <c r="AZ941" s="223">
        <f t="shared" si="74"/>
        <v>0</v>
      </c>
      <c r="BA941" s="74">
        <v>0</v>
      </c>
      <c r="BB941" s="75" t="s">
        <v>89</v>
      </c>
      <c r="BC941" s="65" t="s">
        <v>108</v>
      </c>
      <c r="BD941" s="400" t="s">
        <v>3659</v>
      </c>
      <c r="BE941" s="221" t="s">
        <v>87</v>
      </c>
      <c r="BF941" s="221" t="s">
        <v>87</v>
      </c>
    </row>
    <row r="942" spans="2:58" x14ac:dyDescent="0.25">
      <c r="B942" s="221">
        <v>2025</v>
      </c>
      <c r="C942" s="221">
        <v>891780111</v>
      </c>
      <c r="D942" s="221" t="s">
        <v>78</v>
      </c>
      <c r="E942" s="49" t="s">
        <v>3658</v>
      </c>
      <c r="F942" s="65" t="s">
        <v>3657</v>
      </c>
      <c r="G942" s="65">
        <v>0</v>
      </c>
      <c r="H942" s="65" t="s">
        <v>81</v>
      </c>
      <c r="I942" s="65" t="s">
        <v>3368</v>
      </c>
      <c r="J942" s="67" t="s">
        <v>83</v>
      </c>
      <c r="K942" s="66" t="s">
        <v>3656</v>
      </c>
      <c r="L942" s="68">
        <v>9941400</v>
      </c>
      <c r="M942" s="65" t="s">
        <v>85</v>
      </c>
      <c r="N942" s="66" t="s">
        <v>3655</v>
      </c>
      <c r="O942" s="66">
        <v>1002316072</v>
      </c>
      <c r="P942" s="66">
        <v>1707</v>
      </c>
      <c r="Q942" s="70">
        <v>45870</v>
      </c>
      <c r="R942" s="66">
        <v>7490134800</v>
      </c>
      <c r="S942" s="70">
        <v>45894</v>
      </c>
      <c r="T942" s="68">
        <v>9941400</v>
      </c>
      <c r="U942" s="68">
        <v>28704</v>
      </c>
      <c r="V942" s="65" t="s">
        <v>87</v>
      </c>
      <c r="W942" s="68">
        <v>1082939683</v>
      </c>
      <c r="X942" s="67" t="s">
        <v>3365</v>
      </c>
      <c r="Y942" s="70">
        <v>45894</v>
      </c>
      <c r="Z942" s="70">
        <v>45894</v>
      </c>
      <c r="AA942" s="70" t="s">
        <v>89</v>
      </c>
      <c r="AB942" s="70">
        <v>45991</v>
      </c>
      <c r="AC942" s="49">
        <f t="shared" si="70"/>
        <v>97</v>
      </c>
      <c r="AD942" s="65">
        <v>0</v>
      </c>
      <c r="AE942" s="68">
        <v>0</v>
      </c>
      <c r="AF942" s="65">
        <v>0</v>
      </c>
      <c r="AG942" s="77" t="s">
        <v>89</v>
      </c>
      <c r="AH942" s="49">
        <f t="shared" si="71"/>
        <v>0</v>
      </c>
      <c r="AI942" s="65">
        <v>0</v>
      </c>
      <c r="AJ942" s="68">
        <v>0</v>
      </c>
      <c r="AK942" s="65" t="s">
        <v>89</v>
      </c>
      <c r="AL942" s="78" t="s">
        <v>89</v>
      </c>
      <c r="AM942" s="65">
        <v>0</v>
      </c>
      <c r="AN942" s="78" t="s">
        <v>89</v>
      </c>
      <c r="AO942" s="78" t="s">
        <v>89</v>
      </c>
      <c r="AP942" s="78" t="s">
        <v>89</v>
      </c>
      <c r="AQ942" s="49">
        <f t="shared" si="72"/>
        <v>0</v>
      </c>
      <c r="AR942" s="49">
        <f>+L942+AE942-AJ942</f>
        <v>9941400</v>
      </c>
      <c r="AS942" s="65" t="s">
        <v>90</v>
      </c>
      <c r="AT942" s="68">
        <v>0</v>
      </c>
      <c r="AU942" s="65" t="s">
        <v>90</v>
      </c>
      <c r="AV942" s="68">
        <v>0</v>
      </c>
      <c r="AW942" s="75" t="s">
        <v>89</v>
      </c>
      <c r="AX942" s="224">
        <v>0</v>
      </c>
      <c r="AY942" s="79">
        <f t="shared" si="73"/>
        <v>9941400</v>
      </c>
      <c r="AZ942" s="223">
        <f t="shared" si="74"/>
        <v>0</v>
      </c>
      <c r="BA942" s="74">
        <v>0</v>
      </c>
      <c r="BB942" s="75" t="s">
        <v>89</v>
      </c>
      <c r="BC942" s="65" t="s">
        <v>108</v>
      </c>
      <c r="BD942" s="400" t="s">
        <v>3654</v>
      </c>
      <c r="BE942" s="221" t="s">
        <v>87</v>
      </c>
      <c r="BF942" s="221" t="s">
        <v>87</v>
      </c>
    </row>
    <row r="943" spans="2:58" x14ac:dyDescent="0.25">
      <c r="B943" s="221">
        <v>2025</v>
      </c>
      <c r="C943" s="221">
        <v>891780111</v>
      </c>
      <c r="D943" s="221" t="s">
        <v>78</v>
      </c>
      <c r="E943" s="49" t="s">
        <v>3653</v>
      </c>
      <c r="F943" s="65" t="s">
        <v>3652</v>
      </c>
      <c r="G943" s="65">
        <v>0</v>
      </c>
      <c r="H943" s="65" t="s">
        <v>81</v>
      </c>
      <c r="I943" s="65" t="s">
        <v>3368</v>
      </c>
      <c r="J943" s="67" t="s">
        <v>83</v>
      </c>
      <c r="K943" s="66" t="s">
        <v>3647</v>
      </c>
      <c r="L943" s="68">
        <v>9941400</v>
      </c>
      <c r="M943" s="65" t="s">
        <v>85</v>
      </c>
      <c r="N943" s="66" t="s">
        <v>3651</v>
      </c>
      <c r="O943" s="66">
        <v>73021385</v>
      </c>
      <c r="P943" s="66">
        <v>1707</v>
      </c>
      <c r="Q943" s="70">
        <v>45870</v>
      </c>
      <c r="R943" s="66">
        <v>7490134800</v>
      </c>
      <c r="S943" s="70">
        <v>45894</v>
      </c>
      <c r="T943" s="68">
        <v>9941400</v>
      </c>
      <c r="U943" s="68">
        <v>28702</v>
      </c>
      <c r="V943" s="65" t="s">
        <v>87</v>
      </c>
      <c r="W943" s="68">
        <v>1082939683</v>
      </c>
      <c r="X943" s="67" t="s">
        <v>3365</v>
      </c>
      <c r="Y943" s="70">
        <v>45894</v>
      </c>
      <c r="Z943" s="70">
        <v>45894</v>
      </c>
      <c r="AA943" s="70" t="s">
        <v>89</v>
      </c>
      <c r="AB943" s="70">
        <v>45991</v>
      </c>
      <c r="AC943" s="49">
        <f t="shared" si="70"/>
        <v>97</v>
      </c>
      <c r="AD943" s="65">
        <v>0</v>
      </c>
      <c r="AE943" s="68">
        <v>0</v>
      </c>
      <c r="AF943" s="65">
        <v>0</v>
      </c>
      <c r="AG943" s="77" t="s">
        <v>89</v>
      </c>
      <c r="AH943" s="49">
        <f t="shared" si="71"/>
        <v>0</v>
      </c>
      <c r="AI943" s="65">
        <v>0</v>
      </c>
      <c r="AJ943" s="68">
        <v>0</v>
      </c>
      <c r="AK943" s="65" t="s">
        <v>89</v>
      </c>
      <c r="AL943" s="78" t="s">
        <v>89</v>
      </c>
      <c r="AM943" s="65">
        <v>0</v>
      </c>
      <c r="AN943" s="78" t="s">
        <v>89</v>
      </c>
      <c r="AO943" s="78" t="s">
        <v>89</v>
      </c>
      <c r="AP943" s="78" t="s">
        <v>89</v>
      </c>
      <c r="AQ943" s="49">
        <f t="shared" si="72"/>
        <v>0</v>
      </c>
      <c r="AR943" s="49">
        <f>+L943+AE943-AJ943</f>
        <v>9941400</v>
      </c>
      <c r="AS943" s="65" t="s">
        <v>90</v>
      </c>
      <c r="AT943" s="68">
        <v>0</v>
      </c>
      <c r="AU943" s="65" t="s">
        <v>90</v>
      </c>
      <c r="AV943" s="68">
        <v>0</v>
      </c>
      <c r="AW943" s="75" t="s">
        <v>89</v>
      </c>
      <c r="AX943" s="224">
        <v>0</v>
      </c>
      <c r="AY943" s="79">
        <f t="shared" si="73"/>
        <v>9941400</v>
      </c>
      <c r="AZ943" s="223">
        <f t="shared" si="74"/>
        <v>0</v>
      </c>
      <c r="BA943" s="74">
        <v>0</v>
      </c>
      <c r="BB943" s="75" t="s">
        <v>89</v>
      </c>
      <c r="BC943" s="65" t="s">
        <v>108</v>
      </c>
      <c r="BD943" s="400" t="s">
        <v>3650</v>
      </c>
      <c r="BE943" s="221" t="s">
        <v>87</v>
      </c>
      <c r="BF943" s="221" t="s">
        <v>87</v>
      </c>
    </row>
    <row r="944" spans="2:58" x14ac:dyDescent="0.25">
      <c r="B944" s="221">
        <v>2025</v>
      </c>
      <c r="C944" s="221">
        <v>891780111</v>
      </c>
      <c r="D944" s="221" t="s">
        <v>78</v>
      </c>
      <c r="E944" s="49" t="s">
        <v>3649</v>
      </c>
      <c r="F944" s="65" t="s">
        <v>3648</v>
      </c>
      <c r="G944" s="65">
        <v>0</v>
      </c>
      <c r="H944" s="65" t="s">
        <v>81</v>
      </c>
      <c r="I944" s="65" t="s">
        <v>3368</v>
      </c>
      <c r="J944" s="67" t="s">
        <v>83</v>
      </c>
      <c r="K944" s="66" t="s">
        <v>3647</v>
      </c>
      <c r="L944" s="68">
        <v>9941400</v>
      </c>
      <c r="M944" s="65" t="s">
        <v>85</v>
      </c>
      <c r="N944" s="66" t="s">
        <v>3646</v>
      </c>
      <c r="O944" s="66">
        <v>19897600</v>
      </c>
      <c r="P944" s="66">
        <v>1707</v>
      </c>
      <c r="Q944" s="70">
        <v>45870</v>
      </c>
      <c r="R944" s="66">
        <v>7490134800</v>
      </c>
      <c r="S944" s="70">
        <v>45894</v>
      </c>
      <c r="T944" s="68">
        <v>9941400</v>
      </c>
      <c r="U944" s="68">
        <v>28701</v>
      </c>
      <c r="V944" s="65" t="s">
        <v>87</v>
      </c>
      <c r="W944" s="68">
        <v>1082939683</v>
      </c>
      <c r="X944" s="67" t="s">
        <v>3365</v>
      </c>
      <c r="Y944" s="70">
        <v>45894</v>
      </c>
      <c r="Z944" s="70">
        <v>45894</v>
      </c>
      <c r="AA944" s="70" t="s">
        <v>89</v>
      </c>
      <c r="AB944" s="70">
        <v>45991</v>
      </c>
      <c r="AC944" s="49">
        <f t="shared" si="70"/>
        <v>97</v>
      </c>
      <c r="AD944" s="65">
        <v>0</v>
      </c>
      <c r="AE944" s="68">
        <v>0</v>
      </c>
      <c r="AF944" s="65">
        <v>0</v>
      </c>
      <c r="AG944" s="77" t="s">
        <v>89</v>
      </c>
      <c r="AH944" s="49">
        <f t="shared" si="71"/>
        <v>0</v>
      </c>
      <c r="AI944" s="65">
        <v>0</v>
      </c>
      <c r="AJ944" s="68">
        <v>0</v>
      </c>
      <c r="AK944" s="65" t="s">
        <v>89</v>
      </c>
      <c r="AL944" s="78" t="s">
        <v>89</v>
      </c>
      <c r="AM944" s="65">
        <v>0</v>
      </c>
      <c r="AN944" s="78" t="s">
        <v>89</v>
      </c>
      <c r="AO944" s="78" t="s">
        <v>89</v>
      </c>
      <c r="AP944" s="78" t="s">
        <v>89</v>
      </c>
      <c r="AQ944" s="49">
        <f t="shared" si="72"/>
        <v>0</v>
      </c>
      <c r="AR944" s="49">
        <f>+L944+AE944-AJ944</f>
        <v>9941400</v>
      </c>
      <c r="AS944" s="65" t="s">
        <v>90</v>
      </c>
      <c r="AT944" s="68">
        <v>0</v>
      </c>
      <c r="AU944" s="65" t="s">
        <v>90</v>
      </c>
      <c r="AV944" s="68">
        <v>0</v>
      </c>
      <c r="AW944" s="75" t="s">
        <v>89</v>
      </c>
      <c r="AX944" s="224">
        <v>0</v>
      </c>
      <c r="AY944" s="79">
        <f t="shared" si="73"/>
        <v>9941400</v>
      </c>
      <c r="AZ944" s="223">
        <f t="shared" si="74"/>
        <v>0</v>
      </c>
      <c r="BA944" s="74">
        <v>0</v>
      </c>
      <c r="BB944" s="75" t="s">
        <v>89</v>
      </c>
      <c r="BC944" s="65" t="s">
        <v>108</v>
      </c>
      <c r="BD944" s="400" t="s">
        <v>3645</v>
      </c>
      <c r="BE944" s="221" t="s">
        <v>87</v>
      </c>
      <c r="BF944" s="221" t="s">
        <v>87</v>
      </c>
    </row>
    <row r="945" spans="2:58" x14ac:dyDescent="0.25">
      <c r="B945" s="221">
        <v>2025</v>
      </c>
      <c r="C945" s="221">
        <v>891780111</v>
      </c>
      <c r="D945" s="221" t="s">
        <v>78</v>
      </c>
      <c r="E945" s="49" t="s">
        <v>3644</v>
      </c>
      <c r="F945" s="65" t="s">
        <v>3643</v>
      </c>
      <c r="G945" s="65">
        <v>0</v>
      </c>
      <c r="H945" s="65" t="s">
        <v>81</v>
      </c>
      <c r="I945" s="65" t="s">
        <v>3368</v>
      </c>
      <c r="J945" s="67" t="s">
        <v>83</v>
      </c>
      <c r="K945" s="66" t="s">
        <v>3462</v>
      </c>
      <c r="L945" s="68">
        <v>9941400</v>
      </c>
      <c r="M945" s="65" t="s">
        <v>85</v>
      </c>
      <c r="N945" s="66" t="s">
        <v>3642</v>
      </c>
      <c r="O945" s="66">
        <v>1098823080</v>
      </c>
      <c r="P945" s="66">
        <v>1707</v>
      </c>
      <c r="Q945" s="70">
        <v>45870</v>
      </c>
      <c r="R945" s="66">
        <v>7490134800</v>
      </c>
      <c r="S945" s="70">
        <v>45894</v>
      </c>
      <c r="T945" s="68">
        <v>9941400</v>
      </c>
      <c r="U945" s="68">
        <v>28680</v>
      </c>
      <c r="V945" s="65" t="s">
        <v>87</v>
      </c>
      <c r="W945" s="68">
        <v>1082939683</v>
      </c>
      <c r="X945" s="67" t="s">
        <v>3365</v>
      </c>
      <c r="Y945" s="70">
        <v>45894</v>
      </c>
      <c r="Z945" s="70">
        <v>45894</v>
      </c>
      <c r="AA945" s="70" t="s">
        <v>89</v>
      </c>
      <c r="AB945" s="70">
        <v>45991</v>
      </c>
      <c r="AC945" s="49">
        <f t="shared" si="70"/>
        <v>97</v>
      </c>
      <c r="AD945" s="65">
        <v>0</v>
      </c>
      <c r="AE945" s="68">
        <v>0</v>
      </c>
      <c r="AF945" s="65">
        <v>0</v>
      </c>
      <c r="AG945" s="77" t="s">
        <v>89</v>
      </c>
      <c r="AH945" s="49">
        <f t="shared" si="71"/>
        <v>0</v>
      </c>
      <c r="AI945" s="65">
        <v>0</v>
      </c>
      <c r="AJ945" s="68">
        <v>0</v>
      </c>
      <c r="AK945" s="65" t="s">
        <v>89</v>
      </c>
      <c r="AL945" s="78" t="s">
        <v>89</v>
      </c>
      <c r="AM945" s="65">
        <v>0</v>
      </c>
      <c r="AN945" s="78" t="s">
        <v>89</v>
      </c>
      <c r="AO945" s="78" t="s">
        <v>89</v>
      </c>
      <c r="AP945" s="78" t="s">
        <v>89</v>
      </c>
      <c r="AQ945" s="49">
        <f t="shared" si="72"/>
        <v>0</v>
      </c>
      <c r="AR945" s="49">
        <f>+L945+AE945-AJ945</f>
        <v>9941400</v>
      </c>
      <c r="AS945" s="65" t="s">
        <v>90</v>
      </c>
      <c r="AT945" s="68">
        <v>0</v>
      </c>
      <c r="AU945" s="65" t="s">
        <v>90</v>
      </c>
      <c r="AV945" s="68">
        <v>0</v>
      </c>
      <c r="AW945" s="75" t="s">
        <v>89</v>
      </c>
      <c r="AX945" s="224">
        <v>0</v>
      </c>
      <c r="AY945" s="79">
        <f t="shared" si="73"/>
        <v>9941400</v>
      </c>
      <c r="AZ945" s="223">
        <f t="shared" si="74"/>
        <v>0</v>
      </c>
      <c r="BA945" s="74">
        <v>0</v>
      </c>
      <c r="BB945" s="75" t="s">
        <v>89</v>
      </c>
      <c r="BC945" s="65" t="s">
        <v>108</v>
      </c>
      <c r="BD945" s="400" t="s">
        <v>3641</v>
      </c>
      <c r="BE945" s="221" t="s">
        <v>87</v>
      </c>
      <c r="BF945" s="221" t="s">
        <v>87</v>
      </c>
    </row>
    <row r="946" spans="2:58" x14ac:dyDescent="0.25">
      <c r="B946" s="221">
        <v>2025</v>
      </c>
      <c r="C946" s="221">
        <v>891780111</v>
      </c>
      <c r="D946" s="221" t="s">
        <v>78</v>
      </c>
      <c r="E946" s="49" t="s">
        <v>3640</v>
      </c>
      <c r="F946" s="65" t="s">
        <v>3639</v>
      </c>
      <c r="G946" s="65">
        <v>0</v>
      </c>
      <c r="H946" s="65" t="s">
        <v>81</v>
      </c>
      <c r="I946" s="65" t="s">
        <v>3368</v>
      </c>
      <c r="J946" s="67" t="s">
        <v>83</v>
      </c>
      <c r="K946" s="66" t="s">
        <v>3638</v>
      </c>
      <c r="L946" s="68">
        <v>9941400</v>
      </c>
      <c r="M946" s="65" t="s">
        <v>85</v>
      </c>
      <c r="N946" s="66" t="s">
        <v>3637</v>
      </c>
      <c r="O946" s="66">
        <v>1047373994</v>
      </c>
      <c r="P946" s="66">
        <v>1707</v>
      </c>
      <c r="Q946" s="70">
        <v>45870</v>
      </c>
      <c r="R946" s="66">
        <v>7490134800</v>
      </c>
      <c r="S946" s="70">
        <v>45894</v>
      </c>
      <c r="T946" s="68">
        <v>9941400</v>
      </c>
      <c r="U946" s="68">
        <v>28700</v>
      </c>
      <c r="V946" s="65" t="s">
        <v>87</v>
      </c>
      <c r="W946" s="68">
        <v>1082939683</v>
      </c>
      <c r="X946" s="67" t="s">
        <v>3365</v>
      </c>
      <c r="Y946" s="70">
        <v>45894</v>
      </c>
      <c r="Z946" s="70">
        <v>45894</v>
      </c>
      <c r="AA946" s="70" t="s">
        <v>89</v>
      </c>
      <c r="AB946" s="70">
        <v>45991</v>
      </c>
      <c r="AC946" s="49">
        <f t="shared" si="70"/>
        <v>97</v>
      </c>
      <c r="AD946" s="65">
        <v>0</v>
      </c>
      <c r="AE946" s="68">
        <v>0</v>
      </c>
      <c r="AF946" s="65">
        <v>0</v>
      </c>
      <c r="AG946" s="77" t="s">
        <v>89</v>
      </c>
      <c r="AH946" s="49">
        <f t="shared" si="71"/>
        <v>0</v>
      </c>
      <c r="AI946" s="65">
        <v>0</v>
      </c>
      <c r="AJ946" s="68">
        <v>0</v>
      </c>
      <c r="AK946" s="65" t="s">
        <v>89</v>
      </c>
      <c r="AL946" s="78" t="s">
        <v>89</v>
      </c>
      <c r="AM946" s="65">
        <v>0</v>
      </c>
      <c r="AN946" s="78" t="s">
        <v>89</v>
      </c>
      <c r="AO946" s="78" t="s">
        <v>89</v>
      </c>
      <c r="AP946" s="78" t="s">
        <v>89</v>
      </c>
      <c r="AQ946" s="49">
        <f t="shared" si="72"/>
        <v>0</v>
      </c>
      <c r="AR946" s="49">
        <f>+L946+AE946-AJ946</f>
        <v>9941400</v>
      </c>
      <c r="AS946" s="65" t="s">
        <v>90</v>
      </c>
      <c r="AT946" s="68">
        <v>0</v>
      </c>
      <c r="AU946" s="65" t="s">
        <v>90</v>
      </c>
      <c r="AV946" s="68">
        <v>0</v>
      </c>
      <c r="AW946" s="75" t="s">
        <v>89</v>
      </c>
      <c r="AX946" s="224">
        <v>0</v>
      </c>
      <c r="AY946" s="79">
        <f t="shared" si="73"/>
        <v>9941400</v>
      </c>
      <c r="AZ946" s="223">
        <f t="shared" si="74"/>
        <v>0</v>
      </c>
      <c r="BA946" s="74">
        <v>0</v>
      </c>
      <c r="BB946" s="75" t="s">
        <v>89</v>
      </c>
      <c r="BC946" s="65" t="s">
        <v>108</v>
      </c>
      <c r="BD946" s="400" t="s">
        <v>3636</v>
      </c>
      <c r="BE946" s="221" t="s">
        <v>87</v>
      </c>
      <c r="BF946" s="221" t="s">
        <v>87</v>
      </c>
    </row>
    <row r="947" spans="2:58" x14ac:dyDescent="0.25">
      <c r="B947" s="221">
        <v>2025</v>
      </c>
      <c r="C947" s="221">
        <v>891780111</v>
      </c>
      <c r="D947" s="221" t="s">
        <v>78</v>
      </c>
      <c r="E947" s="49" t="s">
        <v>3635</v>
      </c>
      <c r="F947" s="65" t="s">
        <v>3634</v>
      </c>
      <c r="G947" s="65">
        <v>0</v>
      </c>
      <c r="H947" s="65" t="s">
        <v>81</v>
      </c>
      <c r="I947" s="65" t="s">
        <v>3368</v>
      </c>
      <c r="J947" s="67" t="s">
        <v>83</v>
      </c>
      <c r="K947" s="66" t="s">
        <v>3633</v>
      </c>
      <c r="L947" s="68">
        <v>9941400</v>
      </c>
      <c r="M947" s="65" t="s">
        <v>85</v>
      </c>
      <c r="N947" s="66" t="s">
        <v>3632</v>
      </c>
      <c r="O947" s="66">
        <v>1002444576</v>
      </c>
      <c r="P947" s="66">
        <v>1707</v>
      </c>
      <c r="Q947" s="70">
        <v>45870</v>
      </c>
      <c r="R947" s="66">
        <v>7490134800</v>
      </c>
      <c r="S947" s="70">
        <v>45894</v>
      </c>
      <c r="T947" s="68">
        <v>9941400</v>
      </c>
      <c r="U947" s="68">
        <v>28693</v>
      </c>
      <c r="V947" s="65" t="s">
        <v>87</v>
      </c>
      <c r="W947" s="68">
        <v>1082939683</v>
      </c>
      <c r="X947" s="67" t="s">
        <v>3365</v>
      </c>
      <c r="Y947" s="70">
        <v>45894</v>
      </c>
      <c r="Z947" s="70">
        <v>45894</v>
      </c>
      <c r="AA947" s="70" t="s">
        <v>89</v>
      </c>
      <c r="AB947" s="70">
        <v>45991</v>
      </c>
      <c r="AC947" s="49">
        <f t="shared" si="70"/>
        <v>97</v>
      </c>
      <c r="AD947" s="65">
        <v>0</v>
      </c>
      <c r="AE947" s="68">
        <v>0</v>
      </c>
      <c r="AF947" s="65">
        <v>0</v>
      </c>
      <c r="AG947" s="77" t="s">
        <v>89</v>
      </c>
      <c r="AH947" s="49">
        <f t="shared" si="71"/>
        <v>0</v>
      </c>
      <c r="AI947" s="65">
        <v>0</v>
      </c>
      <c r="AJ947" s="68">
        <v>0</v>
      </c>
      <c r="AK947" s="65" t="s">
        <v>89</v>
      </c>
      <c r="AL947" s="78" t="s">
        <v>89</v>
      </c>
      <c r="AM947" s="65">
        <v>0</v>
      </c>
      <c r="AN947" s="78" t="s">
        <v>89</v>
      </c>
      <c r="AO947" s="78" t="s">
        <v>89</v>
      </c>
      <c r="AP947" s="78" t="s">
        <v>89</v>
      </c>
      <c r="AQ947" s="49">
        <f t="shared" si="72"/>
        <v>0</v>
      </c>
      <c r="AR947" s="49">
        <f>+L947+AE947-AJ947</f>
        <v>9941400</v>
      </c>
      <c r="AS947" s="65" t="s">
        <v>90</v>
      </c>
      <c r="AT947" s="68">
        <v>0</v>
      </c>
      <c r="AU947" s="65" t="s">
        <v>90</v>
      </c>
      <c r="AV947" s="68">
        <v>0</v>
      </c>
      <c r="AW947" s="75" t="s">
        <v>89</v>
      </c>
      <c r="AX947" s="224">
        <v>0</v>
      </c>
      <c r="AY947" s="79">
        <f t="shared" si="73"/>
        <v>9941400</v>
      </c>
      <c r="AZ947" s="223">
        <f t="shared" si="74"/>
        <v>0</v>
      </c>
      <c r="BA947" s="74">
        <v>0</v>
      </c>
      <c r="BB947" s="75" t="s">
        <v>89</v>
      </c>
      <c r="BC947" s="65" t="s">
        <v>108</v>
      </c>
      <c r="BD947" s="400" t="s">
        <v>3631</v>
      </c>
      <c r="BE947" s="221" t="s">
        <v>87</v>
      </c>
      <c r="BF947" s="221" t="s">
        <v>87</v>
      </c>
    </row>
    <row r="948" spans="2:58" x14ac:dyDescent="0.25">
      <c r="B948" s="221">
        <v>2025</v>
      </c>
      <c r="C948" s="221">
        <v>891780111</v>
      </c>
      <c r="D948" s="221" t="s">
        <v>78</v>
      </c>
      <c r="E948" s="49" t="s">
        <v>3630</v>
      </c>
      <c r="F948" s="65" t="s">
        <v>3629</v>
      </c>
      <c r="G948" s="65">
        <v>0</v>
      </c>
      <c r="H948" s="65" t="s">
        <v>81</v>
      </c>
      <c r="I948" s="65" t="s">
        <v>3368</v>
      </c>
      <c r="J948" s="67" t="s">
        <v>83</v>
      </c>
      <c r="K948" s="66" t="s">
        <v>3628</v>
      </c>
      <c r="L948" s="68">
        <v>9941400</v>
      </c>
      <c r="M948" s="65" t="s">
        <v>85</v>
      </c>
      <c r="N948" s="66" t="s">
        <v>3627</v>
      </c>
      <c r="O948" s="66">
        <v>1007271166</v>
      </c>
      <c r="P948" s="66">
        <v>1707</v>
      </c>
      <c r="Q948" s="70">
        <v>45870</v>
      </c>
      <c r="R948" s="66">
        <v>7490134800</v>
      </c>
      <c r="S948" s="70">
        <v>45894</v>
      </c>
      <c r="T948" s="68">
        <v>9941400</v>
      </c>
      <c r="U948" s="68">
        <v>28699</v>
      </c>
      <c r="V948" s="65" t="s">
        <v>87</v>
      </c>
      <c r="W948" s="68">
        <v>1082939683</v>
      </c>
      <c r="X948" s="67" t="s">
        <v>3365</v>
      </c>
      <c r="Y948" s="70">
        <v>45894</v>
      </c>
      <c r="Z948" s="70">
        <v>45894</v>
      </c>
      <c r="AA948" s="70" t="s">
        <v>89</v>
      </c>
      <c r="AB948" s="70">
        <v>45991</v>
      </c>
      <c r="AC948" s="49">
        <f t="shared" si="70"/>
        <v>97</v>
      </c>
      <c r="AD948" s="65">
        <v>0</v>
      </c>
      <c r="AE948" s="68">
        <v>0</v>
      </c>
      <c r="AF948" s="65">
        <v>0</v>
      </c>
      <c r="AG948" s="77" t="s">
        <v>89</v>
      </c>
      <c r="AH948" s="49">
        <f t="shared" si="71"/>
        <v>0</v>
      </c>
      <c r="AI948" s="65">
        <v>0</v>
      </c>
      <c r="AJ948" s="68">
        <v>0</v>
      </c>
      <c r="AK948" s="65" t="s">
        <v>89</v>
      </c>
      <c r="AL948" s="78" t="s">
        <v>89</v>
      </c>
      <c r="AM948" s="65">
        <v>0</v>
      </c>
      <c r="AN948" s="78" t="s">
        <v>89</v>
      </c>
      <c r="AO948" s="78" t="s">
        <v>89</v>
      </c>
      <c r="AP948" s="78" t="s">
        <v>89</v>
      </c>
      <c r="AQ948" s="49">
        <f t="shared" si="72"/>
        <v>0</v>
      </c>
      <c r="AR948" s="49">
        <f>+L948+AE948-AJ948</f>
        <v>9941400</v>
      </c>
      <c r="AS948" s="65" t="s">
        <v>90</v>
      </c>
      <c r="AT948" s="68">
        <v>0</v>
      </c>
      <c r="AU948" s="65" t="s">
        <v>90</v>
      </c>
      <c r="AV948" s="68">
        <v>0</v>
      </c>
      <c r="AW948" s="75" t="s">
        <v>89</v>
      </c>
      <c r="AX948" s="224">
        <v>0</v>
      </c>
      <c r="AY948" s="79">
        <f t="shared" si="73"/>
        <v>9941400</v>
      </c>
      <c r="AZ948" s="223">
        <f t="shared" si="74"/>
        <v>0</v>
      </c>
      <c r="BA948" s="74">
        <v>0</v>
      </c>
      <c r="BB948" s="75" t="s">
        <v>89</v>
      </c>
      <c r="BC948" s="65" t="s">
        <v>108</v>
      </c>
      <c r="BD948" s="400" t="s">
        <v>3626</v>
      </c>
      <c r="BE948" s="221" t="s">
        <v>87</v>
      </c>
      <c r="BF948" s="221" t="s">
        <v>87</v>
      </c>
    </row>
    <row r="949" spans="2:58" x14ac:dyDescent="0.25">
      <c r="B949" s="221">
        <v>2025</v>
      </c>
      <c r="C949" s="221">
        <v>891780111</v>
      </c>
      <c r="D949" s="221" t="s">
        <v>78</v>
      </c>
      <c r="E949" s="49" t="s">
        <v>3625</v>
      </c>
      <c r="F949" s="65" t="s">
        <v>3624</v>
      </c>
      <c r="G949" s="65">
        <v>0</v>
      </c>
      <c r="H949" s="65" t="s">
        <v>81</v>
      </c>
      <c r="I949" s="65" t="s">
        <v>3368</v>
      </c>
      <c r="J949" s="67" t="s">
        <v>83</v>
      </c>
      <c r="K949" s="66" t="s">
        <v>3391</v>
      </c>
      <c r="L949" s="68">
        <v>9941400</v>
      </c>
      <c r="M949" s="65" t="s">
        <v>85</v>
      </c>
      <c r="N949" s="66" t="s">
        <v>3623</v>
      </c>
      <c r="O949" s="66">
        <v>8980465</v>
      </c>
      <c r="P949" s="66">
        <v>1707</v>
      </c>
      <c r="Q949" s="70">
        <v>45870</v>
      </c>
      <c r="R949" s="66">
        <v>7490134800</v>
      </c>
      <c r="S949" s="70">
        <v>45894</v>
      </c>
      <c r="T949" s="68">
        <v>9941400</v>
      </c>
      <c r="U949" s="68">
        <v>28698</v>
      </c>
      <c r="V949" s="65" t="s">
        <v>87</v>
      </c>
      <c r="W949" s="68">
        <v>1082939683</v>
      </c>
      <c r="X949" s="67" t="s">
        <v>3365</v>
      </c>
      <c r="Y949" s="70">
        <v>45894</v>
      </c>
      <c r="Z949" s="70">
        <v>45894</v>
      </c>
      <c r="AA949" s="70" t="s">
        <v>89</v>
      </c>
      <c r="AB949" s="70">
        <v>45991</v>
      </c>
      <c r="AC949" s="49">
        <f t="shared" si="70"/>
        <v>97</v>
      </c>
      <c r="AD949" s="65">
        <v>0</v>
      </c>
      <c r="AE949" s="68">
        <v>0</v>
      </c>
      <c r="AF949" s="65">
        <v>0</v>
      </c>
      <c r="AG949" s="77" t="s">
        <v>89</v>
      </c>
      <c r="AH949" s="49">
        <f t="shared" si="71"/>
        <v>0</v>
      </c>
      <c r="AI949" s="65">
        <v>0</v>
      </c>
      <c r="AJ949" s="68">
        <v>0</v>
      </c>
      <c r="AK949" s="65" t="s">
        <v>89</v>
      </c>
      <c r="AL949" s="78" t="s">
        <v>89</v>
      </c>
      <c r="AM949" s="65">
        <v>0</v>
      </c>
      <c r="AN949" s="78" t="s">
        <v>89</v>
      </c>
      <c r="AO949" s="78" t="s">
        <v>89</v>
      </c>
      <c r="AP949" s="78" t="s">
        <v>89</v>
      </c>
      <c r="AQ949" s="49">
        <f t="shared" si="72"/>
        <v>0</v>
      </c>
      <c r="AR949" s="49">
        <f>+L949+AE949-AJ949</f>
        <v>9941400</v>
      </c>
      <c r="AS949" s="65" t="s">
        <v>90</v>
      </c>
      <c r="AT949" s="68">
        <v>0</v>
      </c>
      <c r="AU949" s="65" t="s">
        <v>90</v>
      </c>
      <c r="AV949" s="68">
        <v>0</v>
      </c>
      <c r="AW949" s="75" t="s">
        <v>89</v>
      </c>
      <c r="AX949" s="224">
        <v>0</v>
      </c>
      <c r="AY949" s="79">
        <f t="shared" si="73"/>
        <v>9941400</v>
      </c>
      <c r="AZ949" s="223">
        <f t="shared" si="74"/>
        <v>0</v>
      </c>
      <c r="BA949" s="74">
        <v>0</v>
      </c>
      <c r="BB949" s="75" t="s">
        <v>89</v>
      </c>
      <c r="BC949" s="65" t="s">
        <v>108</v>
      </c>
      <c r="BD949" s="400" t="s">
        <v>3622</v>
      </c>
      <c r="BE949" s="221" t="s">
        <v>87</v>
      </c>
      <c r="BF949" s="221" t="s">
        <v>87</v>
      </c>
    </row>
    <row r="950" spans="2:58" x14ac:dyDescent="0.25">
      <c r="B950" s="221">
        <v>2025</v>
      </c>
      <c r="C950" s="221">
        <v>891780111</v>
      </c>
      <c r="D950" s="221" t="s">
        <v>78</v>
      </c>
      <c r="E950" s="49" t="s">
        <v>3621</v>
      </c>
      <c r="F950" s="65" t="s">
        <v>3620</v>
      </c>
      <c r="G950" s="65">
        <v>0</v>
      </c>
      <c r="H950" s="65" t="s">
        <v>81</v>
      </c>
      <c r="I950" s="65" t="s">
        <v>3368</v>
      </c>
      <c r="J950" s="67" t="s">
        <v>83</v>
      </c>
      <c r="K950" s="66" t="s">
        <v>3619</v>
      </c>
      <c r="L950" s="68">
        <v>9941400</v>
      </c>
      <c r="M950" s="65" t="s">
        <v>85</v>
      </c>
      <c r="N950" s="66" t="s">
        <v>3618</v>
      </c>
      <c r="O950" s="66">
        <v>1051358360</v>
      </c>
      <c r="P950" s="66">
        <v>1707</v>
      </c>
      <c r="Q950" s="70">
        <v>45870</v>
      </c>
      <c r="R950" s="66">
        <v>7490134800</v>
      </c>
      <c r="S950" s="70">
        <v>45894</v>
      </c>
      <c r="T950" s="68">
        <v>9941400</v>
      </c>
      <c r="U950" s="68">
        <v>28697</v>
      </c>
      <c r="V950" s="65" t="s">
        <v>87</v>
      </c>
      <c r="W950" s="68">
        <v>1082939683</v>
      </c>
      <c r="X950" s="67" t="s">
        <v>3365</v>
      </c>
      <c r="Y950" s="70">
        <v>45894</v>
      </c>
      <c r="Z950" s="70">
        <v>45894</v>
      </c>
      <c r="AA950" s="70" t="s">
        <v>89</v>
      </c>
      <c r="AB950" s="70">
        <v>45991</v>
      </c>
      <c r="AC950" s="49">
        <f t="shared" si="70"/>
        <v>97</v>
      </c>
      <c r="AD950" s="65">
        <v>0</v>
      </c>
      <c r="AE950" s="68">
        <v>0</v>
      </c>
      <c r="AF950" s="65">
        <v>0</v>
      </c>
      <c r="AG950" s="77" t="s">
        <v>89</v>
      </c>
      <c r="AH950" s="49">
        <f t="shared" si="71"/>
        <v>0</v>
      </c>
      <c r="AI950" s="65">
        <v>0</v>
      </c>
      <c r="AJ950" s="68">
        <v>0</v>
      </c>
      <c r="AK950" s="65" t="s">
        <v>89</v>
      </c>
      <c r="AL950" s="78" t="s">
        <v>89</v>
      </c>
      <c r="AM950" s="65">
        <v>0</v>
      </c>
      <c r="AN950" s="78" t="s">
        <v>89</v>
      </c>
      <c r="AO950" s="78" t="s">
        <v>89</v>
      </c>
      <c r="AP950" s="78" t="s">
        <v>89</v>
      </c>
      <c r="AQ950" s="49">
        <f t="shared" si="72"/>
        <v>0</v>
      </c>
      <c r="AR950" s="49">
        <f>+L950+AE950-AJ950</f>
        <v>9941400</v>
      </c>
      <c r="AS950" s="65" t="s">
        <v>90</v>
      </c>
      <c r="AT950" s="68">
        <v>0</v>
      </c>
      <c r="AU950" s="65" t="s">
        <v>90</v>
      </c>
      <c r="AV950" s="68">
        <v>0</v>
      </c>
      <c r="AW950" s="75" t="s">
        <v>89</v>
      </c>
      <c r="AX950" s="224">
        <v>0</v>
      </c>
      <c r="AY950" s="79">
        <f t="shared" si="73"/>
        <v>9941400</v>
      </c>
      <c r="AZ950" s="223">
        <f t="shared" si="74"/>
        <v>0</v>
      </c>
      <c r="BA950" s="74">
        <v>0</v>
      </c>
      <c r="BB950" s="75" t="s">
        <v>89</v>
      </c>
      <c r="BC950" s="65" t="s">
        <v>108</v>
      </c>
      <c r="BD950" s="400" t="s">
        <v>3617</v>
      </c>
      <c r="BE950" s="221" t="s">
        <v>87</v>
      </c>
      <c r="BF950" s="221" t="s">
        <v>87</v>
      </c>
    </row>
    <row r="951" spans="2:58" x14ac:dyDescent="0.25">
      <c r="B951" s="221">
        <v>2025</v>
      </c>
      <c r="C951" s="221">
        <v>891780111</v>
      </c>
      <c r="D951" s="221" t="s">
        <v>78</v>
      </c>
      <c r="E951" s="49" t="s">
        <v>3616</v>
      </c>
      <c r="F951" s="65" t="s">
        <v>3615</v>
      </c>
      <c r="G951" s="65">
        <v>0</v>
      </c>
      <c r="H951" s="65" t="s">
        <v>81</v>
      </c>
      <c r="I951" s="65" t="s">
        <v>3368</v>
      </c>
      <c r="J951" s="67" t="s">
        <v>83</v>
      </c>
      <c r="K951" s="66" t="s">
        <v>3367</v>
      </c>
      <c r="L951" s="68">
        <v>9941400</v>
      </c>
      <c r="M951" s="65" t="s">
        <v>85</v>
      </c>
      <c r="N951" s="66" t="s">
        <v>3614</v>
      </c>
      <c r="O951" s="66">
        <v>9314899</v>
      </c>
      <c r="P951" s="66">
        <v>1707</v>
      </c>
      <c r="Q951" s="70">
        <v>45870</v>
      </c>
      <c r="R951" s="66">
        <v>7490134800</v>
      </c>
      <c r="S951" s="70">
        <v>45894</v>
      </c>
      <c r="T951" s="68">
        <v>9941400</v>
      </c>
      <c r="U951" s="68">
        <v>28692</v>
      </c>
      <c r="V951" s="65" t="s">
        <v>87</v>
      </c>
      <c r="W951" s="68">
        <v>1082939683</v>
      </c>
      <c r="X951" s="67" t="s">
        <v>3365</v>
      </c>
      <c r="Y951" s="70">
        <v>45894</v>
      </c>
      <c r="Z951" s="70">
        <v>45894</v>
      </c>
      <c r="AA951" s="70" t="s">
        <v>89</v>
      </c>
      <c r="AB951" s="70">
        <v>45991</v>
      </c>
      <c r="AC951" s="49">
        <f t="shared" si="70"/>
        <v>97</v>
      </c>
      <c r="AD951" s="65">
        <v>0</v>
      </c>
      <c r="AE951" s="68">
        <v>0</v>
      </c>
      <c r="AF951" s="65">
        <v>0</v>
      </c>
      <c r="AG951" s="77" t="s">
        <v>89</v>
      </c>
      <c r="AH951" s="49">
        <f t="shared" si="71"/>
        <v>0</v>
      </c>
      <c r="AI951" s="65">
        <v>0</v>
      </c>
      <c r="AJ951" s="68">
        <v>0</v>
      </c>
      <c r="AK951" s="65" t="s">
        <v>89</v>
      </c>
      <c r="AL951" s="78" t="s">
        <v>89</v>
      </c>
      <c r="AM951" s="65">
        <v>0</v>
      </c>
      <c r="AN951" s="78" t="s">
        <v>89</v>
      </c>
      <c r="AO951" s="78" t="s">
        <v>89</v>
      </c>
      <c r="AP951" s="78" t="s">
        <v>89</v>
      </c>
      <c r="AQ951" s="49">
        <f t="shared" si="72"/>
        <v>0</v>
      </c>
      <c r="AR951" s="49">
        <f>+L951+AE951-AJ951</f>
        <v>9941400</v>
      </c>
      <c r="AS951" s="65" t="s">
        <v>90</v>
      </c>
      <c r="AT951" s="68">
        <v>0</v>
      </c>
      <c r="AU951" s="65" t="s">
        <v>90</v>
      </c>
      <c r="AV951" s="68">
        <v>0</v>
      </c>
      <c r="AW951" s="75" t="s">
        <v>89</v>
      </c>
      <c r="AX951" s="224">
        <v>0</v>
      </c>
      <c r="AY951" s="79">
        <f t="shared" si="73"/>
        <v>9941400</v>
      </c>
      <c r="AZ951" s="223">
        <f t="shared" si="74"/>
        <v>0</v>
      </c>
      <c r="BA951" s="74">
        <v>0</v>
      </c>
      <c r="BB951" s="75" t="s">
        <v>89</v>
      </c>
      <c r="BC951" s="65" t="s">
        <v>108</v>
      </c>
      <c r="BD951" s="400" t="s">
        <v>3613</v>
      </c>
      <c r="BE951" s="221" t="s">
        <v>87</v>
      </c>
      <c r="BF951" s="221" t="s">
        <v>87</v>
      </c>
    </row>
    <row r="952" spans="2:58" x14ac:dyDescent="0.25">
      <c r="B952" s="221">
        <v>2025</v>
      </c>
      <c r="C952" s="221">
        <v>891780111</v>
      </c>
      <c r="D952" s="221" t="s">
        <v>78</v>
      </c>
      <c r="E952" s="49" t="s">
        <v>3612</v>
      </c>
      <c r="F952" s="65" t="s">
        <v>3611</v>
      </c>
      <c r="G952" s="65">
        <v>0</v>
      </c>
      <c r="H952" s="65" t="s">
        <v>81</v>
      </c>
      <c r="I952" s="65" t="s">
        <v>3368</v>
      </c>
      <c r="J952" s="67" t="s">
        <v>83</v>
      </c>
      <c r="K952" s="66" t="s">
        <v>3367</v>
      </c>
      <c r="L952" s="68">
        <v>9941400</v>
      </c>
      <c r="M952" s="65" t="s">
        <v>85</v>
      </c>
      <c r="N952" s="66" t="s">
        <v>3610</v>
      </c>
      <c r="O952" s="66">
        <v>1001934773</v>
      </c>
      <c r="P952" s="66">
        <v>1707</v>
      </c>
      <c r="Q952" s="70">
        <v>45870</v>
      </c>
      <c r="R952" s="66">
        <v>7490134800</v>
      </c>
      <c r="S952" s="70">
        <v>45894</v>
      </c>
      <c r="T952" s="68">
        <v>9941400</v>
      </c>
      <c r="U952" s="68">
        <v>28696</v>
      </c>
      <c r="V952" s="65" t="s">
        <v>87</v>
      </c>
      <c r="W952" s="68">
        <v>1082939683</v>
      </c>
      <c r="X952" s="67" t="s">
        <v>3365</v>
      </c>
      <c r="Y952" s="70">
        <v>45894</v>
      </c>
      <c r="Z952" s="70">
        <v>45894</v>
      </c>
      <c r="AA952" s="70" t="s">
        <v>89</v>
      </c>
      <c r="AB952" s="70">
        <v>45991</v>
      </c>
      <c r="AC952" s="49">
        <f t="shared" si="70"/>
        <v>97</v>
      </c>
      <c r="AD952" s="65">
        <v>0</v>
      </c>
      <c r="AE952" s="68">
        <v>0</v>
      </c>
      <c r="AF952" s="65">
        <v>0</v>
      </c>
      <c r="AG952" s="77" t="s">
        <v>89</v>
      </c>
      <c r="AH952" s="49">
        <f t="shared" si="71"/>
        <v>0</v>
      </c>
      <c r="AI952" s="65">
        <v>0</v>
      </c>
      <c r="AJ952" s="68">
        <v>0</v>
      </c>
      <c r="AK952" s="65" t="s">
        <v>89</v>
      </c>
      <c r="AL952" s="78" t="s">
        <v>89</v>
      </c>
      <c r="AM952" s="65">
        <v>0</v>
      </c>
      <c r="AN952" s="78" t="s">
        <v>89</v>
      </c>
      <c r="AO952" s="78" t="s">
        <v>89</v>
      </c>
      <c r="AP952" s="78" t="s">
        <v>89</v>
      </c>
      <c r="AQ952" s="49">
        <f t="shared" si="72"/>
        <v>0</v>
      </c>
      <c r="AR952" s="49">
        <f>+L952+AE952-AJ952</f>
        <v>9941400</v>
      </c>
      <c r="AS952" s="65" t="s">
        <v>90</v>
      </c>
      <c r="AT952" s="68">
        <v>0</v>
      </c>
      <c r="AU952" s="65" t="s">
        <v>90</v>
      </c>
      <c r="AV952" s="68">
        <v>0</v>
      </c>
      <c r="AW952" s="75" t="s">
        <v>89</v>
      </c>
      <c r="AX952" s="224">
        <v>0</v>
      </c>
      <c r="AY952" s="79">
        <f t="shared" si="73"/>
        <v>9941400</v>
      </c>
      <c r="AZ952" s="223">
        <f t="shared" si="74"/>
        <v>0</v>
      </c>
      <c r="BA952" s="74">
        <v>0</v>
      </c>
      <c r="BB952" s="75" t="s">
        <v>89</v>
      </c>
      <c r="BC952" s="65" t="s">
        <v>108</v>
      </c>
      <c r="BD952" s="400" t="s">
        <v>3609</v>
      </c>
      <c r="BE952" s="221" t="s">
        <v>87</v>
      </c>
      <c r="BF952" s="221" t="s">
        <v>87</v>
      </c>
    </row>
    <row r="953" spans="2:58" x14ac:dyDescent="0.25">
      <c r="B953" s="221">
        <v>2025</v>
      </c>
      <c r="C953" s="221">
        <v>891780111</v>
      </c>
      <c r="D953" s="221" t="s">
        <v>78</v>
      </c>
      <c r="E953" s="49" t="s">
        <v>3608</v>
      </c>
      <c r="F953" s="65" t="s">
        <v>3607</v>
      </c>
      <c r="G953" s="65">
        <v>0</v>
      </c>
      <c r="H953" s="65" t="s">
        <v>81</v>
      </c>
      <c r="I953" s="65" t="s">
        <v>3368</v>
      </c>
      <c r="J953" s="67" t="s">
        <v>83</v>
      </c>
      <c r="K953" s="66" t="s">
        <v>3367</v>
      </c>
      <c r="L953" s="68">
        <v>9941400</v>
      </c>
      <c r="M953" s="65" t="s">
        <v>85</v>
      </c>
      <c r="N953" s="66" t="s">
        <v>3606</v>
      </c>
      <c r="O953" s="66">
        <v>85444286</v>
      </c>
      <c r="P953" s="66">
        <v>1707</v>
      </c>
      <c r="Q953" s="70">
        <v>45870</v>
      </c>
      <c r="R953" s="66">
        <v>7490134800</v>
      </c>
      <c r="S953" s="70">
        <v>45894</v>
      </c>
      <c r="T953" s="68">
        <v>9941400</v>
      </c>
      <c r="U953" s="68">
        <v>28695</v>
      </c>
      <c r="V953" s="65" t="s">
        <v>87</v>
      </c>
      <c r="W953" s="68">
        <v>1082939683</v>
      </c>
      <c r="X953" s="67" t="s">
        <v>3365</v>
      </c>
      <c r="Y953" s="70">
        <v>45894</v>
      </c>
      <c r="Z953" s="70">
        <v>45894</v>
      </c>
      <c r="AA953" s="70" t="s">
        <v>89</v>
      </c>
      <c r="AB953" s="70">
        <v>45991</v>
      </c>
      <c r="AC953" s="49">
        <f t="shared" si="70"/>
        <v>97</v>
      </c>
      <c r="AD953" s="65">
        <v>0</v>
      </c>
      <c r="AE953" s="68">
        <v>0</v>
      </c>
      <c r="AF953" s="65">
        <v>0</v>
      </c>
      <c r="AG953" s="77" t="s">
        <v>89</v>
      </c>
      <c r="AH953" s="49">
        <f t="shared" si="71"/>
        <v>0</v>
      </c>
      <c r="AI953" s="65">
        <v>0</v>
      </c>
      <c r="AJ953" s="68">
        <v>0</v>
      </c>
      <c r="AK953" s="65" t="s">
        <v>89</v>
      </c>
      <c r="AL953" s="78" t="s">
        <v>89</v>
      </c>
      <c r="AM953" s="65">
        <v>0</v>
      </c>
      <c r="AN953" s="78" t="s">
        <v>89</v>
      </c>
      <c r="AO953" s="78" t="s">
        <v>89</v>
      </c>
      <c r="AP953" s="78" t="s">
        <v>89</v>
      </c>
      <c r="AQ953" s="49">
        <f t="shared" si="72"/>
        <v>0</v>
      </c>
      <c r="AR953" s="49">
        <f>+L953+AE953-AJ953</f>
        <v>9941400</v>
      </c>
      <c r="AS953" s="65" t="s">
        <v>90</v>
      </c>
      <c r="AT953" s="68">
        <v>0</v>
      </c>
      <c r="AU953" s="65" t="s">
        <v>90</v>
      </c>
      <c r="AV953" s="68">
        <v>0</v>
      </c>
      <c r="AW953" s="75" t="s">
        <v>89</v>
      </c>
      <c r="AX953" s="224">
        <v>0</v>
      </c>
      <c r="AY953" s="79">
        <f t="shared" si="73"/>
        <v>9941400</v>
      </c>
      <c r="AZ953" s="223">
        <f t="shared" si="74"/>
        <v>0</v>
      </c>
      <c r="BA953" s="74">
        <v>0</v>
      </c>
      <c r="BB953" s="75" t="s">
        <v>89</v>
      </c>
      <c r="BC953" s="65" t="s">
        <v>108</v>
      </c>
      <c r="BD953" s="400" t="s">
        <v>3605</v>
      </c>
      <c r="BE953" s="221" t="s">
        <v>87</v>
      </c>
      <c r="BF953" s="221" t="s">
        <v>87</v>
      </c>
    </row>
    <row r="954" spans="2:58" x14ac:dyDescent="0.25">
      <c r="B954" s="221">
        <v>2025</v>
      </c>
      <c r="C954" s="221">
        <v>891780111</v>
      </c>
      <c r="D954" s="221" t="s">
        <v>78</v>
      </c>
      <c r="E954" s="49" t="s">
        <v>3604</v>
      </c>
      <c r="F954" s="65" t="s">
        <v>3603</v>
      </c>
      <c r="G954" s="65">
        <v>0</v>
      </c>
      <c r="H954" s="65" t="s">
        <v>81</v>
      </c>
      <c r="I954" s="65" t="s">
        <v>3368</v>
      </c>
      <c r="J954" s="67" t="s">
        <v>83</v>
      </c>
      <c r="K954" s="66" t="s">
        <v>3602</v>
      </c>
      <c r="L954" s="68">
        <v>9941400</v>
      </c>
      <c r="M954" s="65" t="s">
        <v>85</v>
      </c>
      <c r="N954" s="66" t="s">
        <v>3601</v>
      </c>
      <c r="O954" s="66">
        <v>1084791760</v>
      </c>
      <c r="P954" s="66">
        <v>1707</v>
      </c>
      <c r="Q954" s="70">
        <v>45870</v>
      </c>
      <c r="R954" s="66">
        <v>7490134800</v>
      </c>
      <c r="S954" s="70">
        <v>45894</v>
      </c>
      <c r="T954" s="68">
        <v>9941400</v>
      </c>
      <c r="U954" s="68">
        <v>28691</v>
      </c>
      <c r="V954" s="65" t="s">
        <v>87</v>
      </c>
      <c r="W954" s="68">
        <v>1082939683</v>
      </c>
      <c r="X954" s="67" t="s">
        <v>3365</v>
      </c>
      <c r="Y954" s="70">
        <v>45894</v>
      </c>
      <c r="Z954" s="70">
        <v>45894</v>
      </c>
      <c r="AA954" s="70" t="s">
        <v>89</v>
      </c>
      <c r="AB954" s="70">
        <v>45991</v>
      </c>
      <c r="AC954" s="49">
        <f t="shared" si="70"/>
        <v>97</v>
      </c>
      <c r="AD954" s="65">
        <v>0</v>
      </c>
      <c r="AE954" s="68">
        <v>0</v>
      </c>
      <c r="AF954" s="65">
        <v>0</v>
      </c>
      <c r="AG954" s="77" t="s">
        <v>89</v>
      </c>
      <c r="AH954" s="49">
        <f t="shared" si="71"/>
        <v>0</v>
      </c>
      <c r="AI954" s="65">
        <v>0</v>
      </c>
      <c r="AJ954" s="68">
        <v>0</v>
      </c>
      <c r="AK954" s="65" t="s">
        <v>89</v>
      </c>
      <c r="AL954" s="78" t="s">
        <v>89</v>
      </c>
      <c r="AM954" s="65">
        <v>0</v>
      </c>
      <c r="AN954" s="78" t="s">
        <v>89</v>
      </c>
      <c r="AO954" s="78" t="s">
        <v>89</v>
      </c>
      <c r="AP954" s="78" t="s">
        <v>89</v>
      </c>
      <c r="AQ954" s="49">
        <f t="shared" si="72"/>
        <v>0</v>
      </c>
      <c r="AR954" s="49">
        <f>+L954+AE954-AJ954</f>
        <v>9941400</v>
      </c>
      <c r="AS954" s="65" t="s">
        <v>90</v>
      </c>
      <c r="AT954" s="68">
        <v>0</v>
      </c>
      <c r="AU954" s="65" t="s">
        <v>90</v>
      </c>
      <c r="AV954" s="68">
        <v>0</v>
      </c>
      <c r="AW954" s="75" t="s">
        <v>89</v>
      </c>
      <c r="AX954" s="224">
        <v>0</v>
      </c>
      <c r="AY954" s="79">
        <f t="shared" si="73"/>
        <v>9941400</v>
      </c>
      <c r="AZ954" s="223">
        <f t="shared" si="74"/>
        <v>0</v>
      </c>
      <c r="BA954" s="74">
        <v>0</v>
      </c>
      <c r="BB954" s="75" t="s">
        <v>89</v>
      </c>
      <c r="BC954" s="65" t="s">
        <v>108</v>
      </c>
      <c r="BD954" s="400" t="s">
        <v>3600</v>
      </c>
      <c r="BE954" s="221" t="s">
        <v>87</v>
      </c>
      <c r="BF954" s="221" t="s">
        <v>87</v>
      </c>
    </row>
    <row r="955" spans="2:58" x14ac:dyDescent="0.25">
      <c r="B955" s="221">
        <v>2025</v>
      </c>
      <c r="C955" s="221">
        <v>891780111</v>
      </c>
      <c r="D955" s="221" t="s">
        <v>78</v>
      </c>
      <c r="E955" s="49" t="s">
        <v>3599</v>
      </c>
      <c r="F955" s="65" t="s">
        <v>3598</v>
      </c>
      <c r="G955" s="65">
        <v>0</v>
      </c>
      <c r="H955" s="65" t="s">
        <v>81</v>
      </c>
      <c r="I955" s="65" t="s">
        <v>3368</v>
      </c>
      <c r="J955" s="67" t="s">
        <v>83</v>
      </c>
      <c r="K955" s="66" t="s">
        <v>3597</v>
      </c>
      <c r="L955" s="68">
        <v>36500000</v>
      </c>
      <c r="M955" s="65" t="s">
        <v>85</v>
      </c>
      <c r="N955" s="66" t="s">
        <v>3596</v>
      </c>
      <c r="O955" s="66">
        <v>1082961384</v>
      </c>
      <c r="P955" s="66">
        <v>1698</v>
      </c>
      <c r="Q955" s="70">
        <v>45866</v>
      </c>
      <c r="R955" s="66">
        <v>219000000</v>
      </c>
      <c r="S955" s="70">
        <v>45894</v>
      </c>
      <c r="T955" s="68">
        <v>36500000</v>
      </c>
      <c r="U955" s="68">
        <v>28673</v>
      </c>
      <c r="V955" s="65" t="s">
        <v>87</v>
      </c>
      <c r="W955" s="68">
        <v>85155333</v>
      </c>
      <c r="X955" s="67" t="s">
        <v>3595</v>
      </c>
      <c r="Y955" s="70">
        <v>45894</v>
      </c>
      <c r="Z955" s="70">
        <v>45894</v>
      </c>
      <c r="AA955" s="70" t="s">
        <v>89</v>
      </c>
      <c r="AB955" s="70">
        <v>46011</v>
      </c>
      <c r="AC955" s="49">
        <f t="shared" si="70"/>
        <v>117</v>
      </c>
      <c r="AD955" s="65">
        <v>0</v>
      </c>
      <c r="AE955" s="68">
        <v>0</v>
      </c>
      <c r="AF955" s="65">
        <v>0</v>
      </c>
      <c r="AG955" s="77" t="s">
        <v>89</v>
      </c>
      <c r="AH955" s="49">
        <f t="shared" si="71"/>
        <v>0</v>
      </c>
      <c r="AI955" s="65">
        <v>0</v>
      </c>
      <c r="AJ955" s="68">
        <v>0</v>
      </c>
      <c r="AK955" s="65" t="s">
        <v>89</v>
      </c>
      <c r="AL955" s="78" t="s">
        <v>89</v>
      </c>
      <c r="AM955" s="65">
        <v>0</v>
      </c>
      <c r="AN955" s="78" t="s">
        <v>89</v>
      </c>
      <c r="AO955" s="78" t="s">
        <v>89</v>
      </c>
      <c r="AP955" s="78" t="s">
        <v>89</v>
      </c>
      <c r="AQ955" s="49">
        <f t="shared" si="72"/>
        <v>0</v>
      </c>
      <c r="AR955" s="49">
        <f>+L955+AE955-AJ955</f>
        <v>36500000</v>
      </c>
      <c r="AS955" s="65" t="s">
        <v>90</v>
      </c>
      <c r="AT955" s="68">
        <v>0</v>
      </c>
      <c r="AU955" s="65" t="s">
        <v>90</v>
      </c>
      <c r="AV955" s="68">
        <v>0</v>
      </c>
      <c r="AW955" s="75" t="s">
        <v>89</v>
      </c>
      <c r="AX955" s="224">
        <v>0</v>
      </c>
      <c r="AY955" s="79">
        <f t="shared" si="73"/>
        <v>36500000</v>
      </c>
      <c r="AZ955" s="223">
        <f t="shared" si="74"/>
        <v>0</v>
      </c>
      <c r="BA955" s="74">
        <v>0</v>
      </c>
      <c r="BB955" s="75" t="s">
        <v>89</v>
      </c>
      <c r="BC955" s="65" t="s">
        <v>108</v>
      </c>
      <c r="BD955" s="400" t="s">
        <v>3594</v>
      </c>
      <c r="BE955" s="221" t="s">
        <v>87</v>
      </c>
      <c r="BF955" s="221" t="s">
        <v>87</v>
      </c>
    </row>
    <row r="956" spans="2:58" x14ac:dyDescent="0.25">
      <c r="B956" s="221">
        <v>2025</v>
      </c>
      <c r="C956" s="221">
        <v>891780111</v>
      </c>
      <c r="D956" s="221" t="s">
        <v>78</v>
      </c>
      <c r="E956" s="49" t="s">
        <v>3593</v>
      </c>
      <c r="F956" s="65" t="s">
        <v>3592</v>
      </c>
      <c r="G956" s="65">
        <v>0</v>
      </c>
      <c r="H956" s="65" t="s">
        <v>81</v>
      </c>
      <c r="I956" s="65" t="s">
        <v>3368</v>
      </c>
      <c r="J956" s="67" t="s">
        <v>83</v>
      </c>
      <c r="K956" s="66" t="s">
        <v>3462</v>
      </c>
      <c r="L956" s="68">
        <v>9941400</v>
      </c>
      <c r="M956" s="65" t="s">
        <v>85</v>
      </c>
      <c r="N956" s="66" t="s">
        <v>3591</v>
      </c>
      <c r="O956" s="66">
        <v>8799815</v>
      </c>
      <c r="P956" s="66">
        <v>1707</v>
      </c>
      <c r="Q956" s="70">
        <v>45870</v>
      </c>
      <c r="R956" s="66">
        <v>7490134800</v>
      </c>
      <c r="S956" s="70">
        <v>45894</v>
      </c>
      <c r="T956" s="68">
        <v>9941400</v>
      </c>
      <c r="U956" s="68">
        <v>28719</v>
      </c>
      <c r="V956" s="65" t="s">
        <v>87</v>
      </c>
      <c r="W956" s="68">
        <v>1082939683</v>
      </c>
      <c r="X956" s="67" t="s">
        <v>3365</v>
      </c>
      <c r="Y956" s="70">
        <v>45894</v>
      </c>
      <c r="Z956" s="70">
        <v>45894</v>
      </c>
      <c r="AA956" s="70" t="s">
        <v>89</v>
      </c>
      <c r="AB956" s="70">
        <v>45991</v>
      </c>
      <c r="AC956" s="49">
        <f t="shared" si="70"/>
        <v>97</v>
      </c>
      <c r="AD956" s="65">
        <v>0</v>
      </c>
      <c r="AE956" s="68">
        <v>0</v>
      </c>
      <c r="AF956" s="65">
        <v>0</v>
      </c>
      <c r="AG956" s="77" t="s">
        <v>89</v>
      </c>
      <c r="AH956" s="49">
        <f t="shared" si="71"/>
        <v>0</v>
      </c>
      <c r="AI956" s="65">
        <v>0</v>
      </c>
      <c r="AJ956" s="68">
        <v>0</v>
      </c>
      <c r="AK956" s="65" t="s">
        <v>89</v>
      </c>
      <c r="AL956" s="78" t="s">
        <v>89</v>
      </c>
      <c r="AM956" s="65">
        <v>0</v>
      </c>
      <c r="AN956" s="78" t="s">
        <v>89</v>
      </c>
      <c r="AO956" s="78" t="s">
        <v>89</v>
      </c>
      <c r="AP956" s="78" t="s">
        <v>89</v>
      </c>
      <c r="AQ956" s="49">
        <f t="shared" si="72"/>
        <v>0</v>
      </c>
      <c r="AR956" s="49">
        <f>+L956+AE956-AJ956</f>
        <v>9941400</v>
      </c>
      <c r="AS956" s="65" t="s">
        <v>90</v>
      </c>
      <c r="AT956" s="68">
        <v>0</v>
      </c>
      <c r="AU956" s="65" t="s">
        <v>90</v>
      </c>
      <c r="AV956" s="68">
        <v>0</v>
      </c>
      <c r="AW956" s="75" t="s">
        <v>89</v>
      </c>
      <c r="AX956" s="224">
        <v>0</v>
      </c>
      <c r="AY956" s="79">
        <f t="shared" si="73"/>
        <v>9941400</v>
      </c>
      <c r="AZ956" s="223">
        <f t="shared" si="74"/>
        <v>0</v>
      </c>
      <c r="BA956" s="74">
        <v>0</v>
      </c>
      <c r="BB956" s="75" t="s">
        <v>89</v>
      </c>
      <c r="BC956" s="65" t="s">
        <v>108</v>
      </c>
      <c r="BD956" s="400" t="s">
        <v>3590</v>
      </c>
      <c r="BE956" s="221" t="s">
        <v>87</v>
      </c>
      <c r="BF956" s="221" t="s">
        <v>87</v>
      </c>
    </row>
    <row r="957" spans="2:58" x14ac:dyDescent="0.25">
      <c r="B957" s="221">
        <v>2025</v>
      </c>
      <c r="C957" s="221">
        <v>891780111</v>
      </c>
      <c r="D957" s="221" t="s">
        <v>78</v>
      </c>
      <c r="E957" s="49" t="s">
        <v>3589</v>
      </c>
      <c r="F957" s="65" t="s">
        <v>3588</v>
      </c>
      <c r="G957" s="65">
        <v>0</v>
      </c>
      <c r="H957" s="65" t="s">
        <v>81</v>
      </c>
      <c r="I957" s="65" t="s">
        <v>3368</v>
      </c>
      <c r="J957" s="67" t="s">
        <v>83</v>
      </c>
      <c r="K957" s="66" t="s">
        <v>3497</v>
      </c>
      <c r="L957" s="68">
        <v>9941400</v>
      </c>
      <c r="M957" s="65" t="s">
        <v>85</v>
      </c>
      <c r="N957" s="66" t="s">
        <v>3587</v>
      </c>
      <c r="O957" s="66">
        <v>1001934617</v>
      </c>
      <c r="P957" s="66">
        <v>1707</v>
      </c>
      <c r="Q957" s="70">
        <v>45870</v>
      </c>
      <c r="R957" s="66">
        <v>7490134800</v>
      </c>
      <c r="S957" s="70">
        <v>45894</v>
      </c>
      <c r="T957" s="68">
        <v>9941400</v>
      </c>
      <c r="U957" s="68">
        <v>28690</v>
      </c>
      <c r="V957" s="65" t="s">
        <v>87</v>
      </c>
      <c r="W957" s="68">
        <v>1082939683</v>
      </c>
      <c r="X957" s="67" t="s">
        <v>3365</v>
      </c>
      <c r="Y957" s="70">
        <v>45894</v>
      </c>
      <c r="Z957" s="70">
        <v>45894</v>
      </c>
      <c r="AA957" s="70" t="s">
        <v>89</v>
      </c>
      <c r="AB957" s="70">
        <v>45991</v>
      </c>
      <c r="AC957" s="49">
        <f t="shared" si="70"/>
        <v>97</v>
      </c>
      <c r="AD957" s="65">
        <v>0</v>
      </c>
      <c r="AE957" s="68">
        <v>0</v>
      </c>
      <c r="AF957" s="65">
        <v>0</v>
      </c>
      <c r="AG957" s="77" t="s">
        <v>89</v>
      </c>
      <c r="AH957" s="49">
        <f t="shared" si="71"/>
        <v>0</v>
      </c>
      <c r="AI957" s="65">
        <v>0</v>
      </c>
      <c r="AJ957" s="68">
        <v>0</v>
      </c>
      <c r="AK957" s="65" t="s">
        <v>89</v>
      </c>
      <c r="AL957" s="78" t="s">
        <v>89</v>
      </c>
      <c r="AM957" s="65">
        <v>0</v>
      </c>
      <c r="AN957" s="78" t="s">
        <v>89</v>
      </c>
      <c r="AO957" s="78" t="s">
        <v>89</v>
      </c>
      <c r="AP957" s="78" t="s">
        <v>89</v>
      </c>
      <c r="AQ957" s="49">
        <f t="shared" si="72"/>
        <v>0</v>
      </c>
      <c r="AR957" s="49">
        <f>+L957+AE957-AJ957</f>
        <v>9941400</v>
      </c>
      <c r="AS957" s="65" t="s">
        <v>90</v>
      </c>
      <c r="AT957" s="68">
        <v>0</v>
      </c>
      <c r="AU957" s="65" t="s">
        <v>90</v>
      </c>
      <c r="AV957" s="68">
        <v>0</v>
      </c>
      <c r="AW957" s="75" t="s">
        <v>89</v>
      </c>
      <c r="AX957" s="224">
        <v>0</v>
      </c>
      <c r="AY957" s="79">
        <f t="shared" si="73"/>
        <v>9941400</v>
      </c>
      <c r="AZ957" s="223">
        <f t="shared" si="74"/>
        <v>0</v>
      </c>
      <c r="BA957" s="74">
        <v>0</v>
      </c>
      <c r="BB957" s="75" t="s">
        <v>89</v>
      </c>
      <c r="BC957" s="65" t="s">
        <v>108</v>
      </c>
      <c r="BD957" s="400" t="s">
        <v>3586</v>
      </c>
      <c r="BE957" s="221" t="s">
        <v>87</v>
      </c>
      <c r="BF957" s="221" t="s">
        <v>87</v>
      </c>
    </row>
    <row r="958" spans="2:58" x14ac:dyDescent="0.25">
      <c r="B958" s="221">
        <v>2025</v>
      </c>
      <c r="C958" s="221">
        <v>891780111</v>
      </c>
      <c r="D958" s="221" t="s">
        <v>78</v>
      </c>
      <c r="E958" s="49" t="s">
        <v>3585</v>
      </c>
      <c r="F958" s="65" t="s">
        <v>3584</v>
      </c>
      <c r="G958" s="65">
        <v>0</v>
      </c>
      <c r="H958" s="65" t="s">
        <v>81</v>
      </c>
      <c r="I958" s="65" t="s">
        <v>3368</v>
      </c>
      <c r="J958" s="67" t="s">
        <v>83</v>
      </c>
      <c r="K958" s="66" t="s">
        <v>3497</v>
      </c>
      <c r="L958" s="68">
        <v>9941400</v>
      </c>
      <c r="M958" s="65" t="s">
        <v>85</v>
      </c>
      <c r="N958" s="66" t="s">
        <v>3583</v>
      </c>
      <c r="O958" s="66">
        <v>1221972505</v>
      </c>
      <c r="P958" s="66">
        <v>1707</v>
      </c>
      <c r="Q958" s="70">
        <v>45870</v>
      </c>
      <c r="R958" s="66">
        <v>7490134800</v>
      </c>
      <c r="S958" s="70">
        <v>45894</v>
      </c>
      <c r="T958" s="68">
        <v>9941400</v>
      </c>
      <c r="U958" s="68">
        <v>28694</v>
      </c>
      <c r="V958" s="65" t="s">
        <v>87</v>
      </c>
      <c r="W958" s="68">
        <v>1082939683</v>
      </c>
      <c r="X958" s="67" t="s">
        <v>3365</v>
      </c>
      <c r="Y958" s="70">
        <v>45894</v>
      </c>
      <c r="Z958" s="70">
        <v>45894</v>
      </c>
      <c r="AA958" s="70" t="s">
        <v>89</v>
      </c>
      <c r="AB958" s="70">
        <v>45991</v>
      </c>
      <c r="AC958" s="49">
        <f t="shared" si="70"/>
        <v>97</v>
      </c>
      <c r="AD958" s="65">
        <v>0</v>
      </c>
      <c r="AE958" s="68">
        <v>0</v>
      </c>
      <c r="AF958" s="65">
        <v>0</v>
      </c>
      <c r="AG958" s="77" t="s">
        <v>89</v>
      </c>
      <c r="AH958" s="49">
        <f t="shared" si="71"/>
        <v>0</v>
      </c>
      <c r="AI958" s="65">
        <v>0</v>
      </c>
      <c r="AJ958" s="68">
        <v>0</v>
      </c>
      <c r="AK958" s="65" t="s">
        <v>89</v>
      </c>
      <c r="AL958" s="78" t="s">
        <v>89</v>
      </c>
      <c r="AM958" s="65">
        <v>0</v>
      </c>
      <c r="AN958" s="78" t="s">
        <v>89</v>
      </c>
      <c r="AO958" s="78" t="s">
        <v>89</v>
      </c>
      <c r="AP958" s="78" t="s">
        <v>89</v>
      </c>
      <c r="AQ958" s="49">
        <f t="shared" si="72"/>
        <v>0</v>
      </c>
      <c r="AR958" s="49">
        <f>+L958+AE958-AJ958</f>
        <v>9941400</v>
      </c>
      <c r="AS958" s="65" t="s">
        <v>90</v>
      </c>
      <c r="AT958" s="68">
        <v>0</v>
      </c>
      <c r="AU958" s="65" t="s">
        <v>90</v>
      </c>
      <c r="AV958" s="68">
        <v>0</v>
      </c>
      <c r="AW958" s="75" t="s">
        <v>89</v>
      </c>
      <c r="AX958" s="224">
        <v>0</v>
      </c>
      <c r="AY958" s="79">
        <f t="shared" si="73"/>
        <v>9941400</v>
      </c>
      <c r="AZ958" s="223">
        <f t="shared" si="74"/>
        <v>0</v>
      </c>
      <c r="BA958" s="74">
        <v>0</v>
      </c>
      <c r="BB958" s="75" t="s">
        <v>89</v>
      </c>
      <c r="BC958" s="65" t="s">
        <v>108</v>
      </c>
      <c r="BD958" s="400" t="s">
        <v>3582</v>
      </c>
      <c r="BE958" s="221" t="s">
        <v>87</v>
      </c>
      <c r="BF958" s="221" t="s">
        <v>87</v>
      </c>
    </row>
    <row r="959" spans="2:58" x14ac:dyDescent="0.25">
      <c r="B959" s="221">
        <v>2025</v>
      </c>
      <c r="C959" s="221">
        <v>891780111</v>
      </c>
      <c r="D959" s="221" t="s">
        <v>78</v>
      </c>
      <c r="E959" s="49" t="s">
        <v>3581</v>
      </c>
      <c r="F959" s="65" t="s">
        <v>3580</v>
      </c>
      <c r="G959" s="65">
        <v>0</v>
      </c>
      <c r="H959" s="65" t="s">
        <v>81</v>
      </c>
      <c r="I959" s="65" t="s">
        <v>3368</v>
      </c>
      <c r="J959" s="67" t="s">
        <v>83</v>
      </c>
      <c r="K959" s="66" t="s">
        <v>3377</v>
      </c>
      <c r="L959" s="68">
        <v>9941400</v>
      </c>
      <c r="M959" s="65" t="s">
        <v>85</v>
      </c>
      <c r="N959" s="66" t="s">
        <v>3579</v>
      </c>
      <c r="O959" s="66">
        <v>1049349261</v>
      </c>
      <c r="P959" s="66">
        <v>1707</v>
      </c>
      <c r="Q959" s="70">
        <v>45870</v>
      </c>
      <c r="R959" s="66">
        <v>7490134800</v>
      </c>
      <c r="S959" s="70">
        <v>45894</v>
      </c>
      <c r="T959" s="68">
        <v>9941400</v>
      </c>
      <c r="U959" s="68">
        <v>28689</v>
      </c>
      <c r="V959" s="65" t="s">
        <v>87</v>
      </c>
      <c r="W959" s="68">
        <v>1082939683</v>
      </c>
      <c r="X959" s="67" t="s">
        <v>3365</v>
      </c>
      <c r="Y959" s="70">
        <v>45894</v>
      </c>
      <c r="Z959" s="70">
        <v>45894</v>
      </c>
      <c r="AA959" s="70" t="s">
        <v>89</v>
      </c>
      <c r="AB959" s="70">
        <v>45991</v>
      </c>
      <c r="AC959" s="49">
        <f t="shared" si="70"/>
        <v>97</v>
      </c>
      <c r="AD959" s="65">
        <v>0</v>
      </c>
      <c r="AE959" s="68">
        <v>0</v>
      </c>
      <c r="AF959" s="65">
        <v>0</v>
      </c>
      <c r="AG959" s="77" t="s">
        <v>89</v>
      </c>
      <c r="AH959" s="49">
        <f t="shared" si="71"/>
        <v>0</v>
      </c>
      <c r="AI959" s="65">
        <v>0</v>
      </c>
      <c r="AJ959" s="68">
        <v>0</v>
      </c>
      <c r="AK959" s="65" t="s">
        <v>89</v>
      </c>
      <c r="AL959" s="78" t="s">
        <v>89</v>
      </c>
      <c r="AM959" s="65">
        <v>0</v>
      </c>
      <c r="AN959" s="78" t="s">
        <v>89</v>
      </c>
      <c r="AO959" s="78" t="s">
        <v>89</v>
      </c>
      <c r="AP959" s="78" t="s">
        <v>89</v>
      </c>
      <c r="AQ959" s="49">
        <f t="shared" si="72"/>
        <v>0</v>
      </c>
      <c r="AR959" s="49">
        <f>+L959+AE959-AJ959</f>
        <v>9941400</v>
      </c>
      <c r="AS959" s="65" t="s">
        <v>90</v>
      </c>
      <c r="AT959" s="68">
        <v>0</v>
      </c>
      <c r="AU959" s="65" t="s">
        <v>90</v>
      </c>
      <c r="AV959" s="68">
        <v>0</v>
      </c>
      <c r="AW959" s="75" t="s">
        <v>89</v>
      </c>
      <c r="AX959" s="224">
        <v>0</v>
      </c>
      <c r="AY959" s="79">
        <f t="shared" si="73"/>
        <v>9941400</v>
      </c>
      <c r="AZ959" s="223">
        <f t="shared" si="74"/>
        <v>0</v>
      </c>
      <c r="BA959" s="74">
        <v>0</v>
      </c>
      <c r="BB959" s="75" t="s">
        <v>89</v>
      </c>
      <c r="BC959" s="65" t="s">
        <v>108</v>
      </c>
      <c r="BD959" s="400" t="s">
        <v>3578</v>
      </c>
      <c r="BE959" s="221" t="s">
        <v>87</v>
      </c>
      <c r="BF959" s="221" t="s">
        <v>87</v>
      </c>
    </row>
    <row r="960" spans="2:58" x14ac:dyDescent="0.25">
      <c r="B960" s="221">
        <v>2025</v>
      </c>
      <c r="C960" s="221">
        <v>891780111</v>
      </c>
      <c r="D960" s="221" t="s">
        <v>78</v>
      </c>
      <c r="E960" s="49" t="s">
        <v>3577</v>
      </c>
      <c r="F960" s="65" t="s">
        <v>3576</v>
      </c>
      <c r="G960" s="65">
        <v>0</v>
      </c>
      <c r="H960" s="65" t="s">
        <v>81</v>
      </c>
      <c r="I960" s="65" t="s">
        <v>3368</v>
      </c>
      <c r="J960" s="67" t="s">
        <v>83</v>
      </c>
      <c r="K960" s="66" t="s">
        <v>3462</v>
      </c>
      <c r="L960" s="68">
        <v>9941400</v>
      </c>
      <c r="M960" s="65" t="s">
        <v>85</v>
      </c>
      <c r="N960" s="66" t="s">
        <v>3575</v>
      </c>
      <c r="O960" s="66">
        <v>84458258</v>
      </c>
      <c r="P960" s="66">
        <v>1707</v>
      </c>
      <c r="Q960" s="70">
        <v>45870</v>
      </c>
      <c r="R960" s="66">
        <v>7490134800</v>
      </c>
      <c r="S960" s="70">
        <v>45894</v>
      </c>
      <c r="T960" s="68">
        <v>9941400</v>
      </c>
      <c r="U960" s="68">
        <v>28679</v>
      </c>
      <c r="V960" s="65" t="s">
        <v>87</v>
      </c>
      <c r="W960" s="68">
        <v>1082939683</v>
      </c>
      <c r="X960" s="67" t="s">
        <v>3365</v>
      </c>
      <c r="Y960" s="70">
        <v>45894</v>
      </c>
      <c r="Z960" s="70">
        <v>45894</v>
      </c>
      <c r="AA960" s="70" t="s">
        <v>89</v>
      </c>
      <c r="AB960" s="70">
        <v>45991</v>
      </c>
      <c r="AC960" s="49">
        <f t="shared" si="70"/>
        <v>97</v>
      </c>
      <c r="AD960" s="65">
        <v>0</v>
      </c>
      <c r="AE960" s="68">
        <v>0</v>
      </c>
      <c r="AF960" s="65">
        <v>0</v>
      </c>
      <c r="AG960" s="77" t="s">
        <v>89</v>
      </c>
      <c r="AH960" s="49">
        <f t="shared" si="71"/>
        <v>0</v>
      </c>
      <c r="AI960" s="65">
        <v>0</v>
      </c>
      <c r="AJ960" s="68">
        <v>0</v>
      </c>
      <c r="AK960" s="65" t="s">
        <v>89</v>
      </c>
      <c r="AL960" s="78" t="s">
        <v>89</v>
      </c>
      <c r="AM960" s="65">
        <v>0</v>
      </c>
      <c r="AN960" s="78" t="s">
        <v>89</v>
      </c>
      <c r="AO960" s="78" t="s">
        <v>89</v>
      </c>
      <c r="AP960" s="78" t="s">
        <v>89</v>
      </c>
      <c r="AQ960" s="49">
        <f t="shared" si="72"/>
        <v>0</v>
      </c>
      <c r="AR960" s="49">
        <f>+L960+AE960-AJ960</f>
        <v>9941400</v>
      </c>
      <c r="AS960" s="65" t="s">
        <v>90</v>
      </c>
      <c r="AT960" s="68">
        <v>0</v>
      </c>
      <c r="AU960" s="65" t="s">
        <v>90</v>
      </c>
      <c r="AV960" s="68">
        <v>0</v>
      </c>
      <c r="AW960" s="75" t="s">
        <v>89</v>
      </c>
      <c r="AX960" s="224">
        <v>0</v>
      </c>
      <c r="AY960" s="79">
        <f t="shared" si="73"/>
        <v>9941400</v>
      </c>
      <c r="AZ960" s="223">
        <f t="shared" si="74"/>
        <v>0</v>
      </c>
      <c r="BA960" s="74">
        <v>0</v>
      </c>
      <c r="BB960" s="75" t="s">
        <v>89</v>
      </c>
      <c r="BC960" s="65" t="s">
        <v>108</v>
      </c>
      <c r="BD960" s="400" t="s">
        <v>3574</v>
      </c>
      <c r="BE960" s="221" t="s">
        <v>87</v>
      </c>
      <c r="BF960" s="221" t="s">
        <v>87</v>
      </c>
    </row>
    <row r="961" spans="2:58" x14ac:dyDescent="0.25">
      <c r="B961" s="221">
        <v>2025</v>
      </c>
      <c r="C961" s="221">
        <v>891780111</v>
      </c>
      <c r="D961" s="221" t="s">
        <v>78</v>
      </c>
      <c r="E961" s="49" t="s">
        <v>3573</v>
      </c>
      <c r="F961" s="65" t="s">
        <v>3572</v>
      </c>
      <c r="G961" s="65">
        <v>0</v>
      </c>
      <c r="H961" s="65" t="s">
        <v>81</v>
      </c>
      <c r="I961" s="65" t="s">
        <v>3368</v>
      </c>
      <c r="J961" s="67" t="s">
        <v>83</v>
      </c>
      <c r="K961" s="66" t="s">
        <v>3367</v>
      </c>
      <c r="L961" s="68">
        <v>9941400</v>
      </c>
      <c r="M961" s="65" t="s">
        <v>85</v>
      </c>
      <c r="N961" s="66" t="s">
        <v>3571</v>
      </c>
      <c r="O961" s="66">
        <v>1007133032</v>
      </c>
      <c r="P961" s="66">
        <v>1707</v>
      </c>
      <c r="Q961" s="70">
        <v>45870</v>
      </c>
      <c r="R961" s="66">
        <v>7490134800</v>
      </c>
      <c r="S961" s="70">
        <v>45894</v>
      </c>
      <c r="T961" s="68">
        <v>9941400</v>
      </c>
      <c r="U961" s="68">
        <v>28688</v>
      </c>
      <c r="V961" s="65" t="s">
        <v>87</v>
      </c>
      <c r="W961" s="68">
        <v>1082939683</v>
      </c>
      <c r="X961" s="67" t="s">
        <v>3365</v>
      </c>
      <c r="Y961" s="70">
        <v>45894</v>
      </c>
      <c r="Z961" s="70">
        <v>45894</v>
      </c>
      <c r="AA961" s="70" t="s">
        <v>89</v>
      </c>
      <c r="AB961" s="70">
        <v>45991</v>
      </c>
      <c r="AC961" s="49">
        <f t="shared" si="70"/>
        <v>97</v>
      </c>
      <c r="AD961" s="65">
        <v>0</v>
      </c>
      <c r="AE961" s="68">
        <v>0</v>
      </c>
      <c r="AF961" s="65">
        <v>0</v>
      </c>
      <c r="AG961" s="77" t="s">
        <v>89</v>
      </c>
      <c r="AH961" s="49">
        <f t="shared" si="71"/>
        <v>0</v>
      </c>
      <c r="AI961" s="65">
        <v>0</v>
      </c>
      <c r="AJ961" s="68">
        <v>0</v>
      </c>
      <c r="AK961" s="65" t="s">
        <v>89</v>
      </c>
      <c r="AL961" s="78" t="s">
        <v>89</v>
      </c>
      <c r="AM961" s="65">
        <v>0</v>
      </c>
      <c r="AN961" s="78" t="s">
        <v>89</v>
      </c>
      <c r="AO961" s="78" t="s">
        <v>89</v>
      </c>
      <c r="AP961" s="78" t="s">
        <v>89</v>
      </c>
      <c r="AQ961" s="49">
        <f t="shared" si="72"/>
        <v>0</v>
      </c>
      <c r="AR961" s="49">
        <f>+L961+AE961-AJ961</f>
        <v>9941400</v>
      </c>
      <c r="AS961" s="65" t="s">
        <v>90</v>
      </c>
      <c r="AT961" s="68">
        <v>0</v>
      </c>
      <c r="AU961" s="65" t="s">
        <v>90</v>
      </c>
      <c r="AV961" s="68">
        <v>0</v>
      </c>
      <c r="AW961" s="75" t="s">
        <v>89</v>
      </c>
      <c r="AX961" s="224">
        <v>0</v>
      </c>
      <c r="AY961" s="79">
        <f t="shared" si="73"/>
        <v>9941400</v>
      </c>
      <c r="AZ961" s="223">
        <f t="shared" si="74"/>
        <v>0</v>
      </c>
      <c r="BA961" s="74">
        <v>0</v>
      </c>
      <c r="BB961" s="75" t="s">
        <v>89</v>
      </c>
      <c r="BC961" s="65" t="s">
        <v>108</v>
      </c>
      <c r="BD961" s="400" t="s">
        <v>3570</v>
      </c>
      <c r="BE961" s="221" t="s">
        <v>87</v>
      </c>
      <c r="BF961" s="221" t="s">
        <v>87</v>
      </c>
    </row>
    <row r="962" spans="2:58" x14ac:dyDescent="0.25">
      <c r="B962" s="221">
        <v>2025</v>
      </c>
      <c r="C962" s="221">
        <v>891780111</v>
      </c>
      <c r="D962" s="221" t="s">
        <v>78</v>
      </c>
      <c r="E962" s="49" t="s">
        <v>3569</v>
      </c>
      <c r="F962" s="65" t="s">
        <v>3568</v>
      </c>
      <c r="G962" s="65">
        <v>0</v>
      </c>
      <c r="H962" s="65" t="s">
        <v>81</v>
      </c>
      <c r="I962" s="65" t="s">
        <v>3368</v>
      </c>
      <c r="J962" s="67" t="s">
        <v>83</v>
      </c>
      <c r="K962" s="66" t="s">
        <v>3367</v>
      </c>
      <c r="L962" s="68">
        <v>9941400</v>
      </c>
      <c r="M962" s="65" t="s">
        <v>85</v>
      </c>
      <c r="N962" s="66" t="s">
        <v>3567</v>
      </c>
      <c r="O962" s="66">
        <v>12631010</v>
      </c>
      <c r="P962" s="66">
        <v>1707</v>
      </c>
      <c r="Q962" s="70">
        <v>45870</v>
      </c>
      <c r="R962" s="66">
        <v>7490134800</v>
      </c>
      <c r="S962" s="70">
        <v>45894</v>
      </c>
      <c r="T962" s="68">
        <v>9941400</v>
      </c>
      <c r="U962" s="68">
        <v>28687</v>
      </c>
      <c r="V962" s="65" t="s">
        <v>87</v>
      </c>
      <c r="W962" s="68">
        <v>1082939683</v>
      </c>
      <c r="X962" s="67" t="s">
        <v>3365</v>
      </c>
      <c r="Y962" s="70">
        <v>45894</v>
      </c>
      <c r="Z962" s="70">
        <v>45894</v>
      </c>
      <c r="AA962" s="70" t="s">
        <v>89</v>
      </c>
      <c r="AB962" s="70">
        <v>45991</v>
      </c>
      <c r="AC962" s="49">
        <f t="shared" si="70"/>
        <v>97</v>
      </c>
      <c r="AD962" s="65">
        <v>0</v>
      </c>
      <c r="AE962" s="68">
        <v>0</v>
      </c>
      <c r="AF962" s="65">
        <v>0</v>
      </c>
      <c r="AG962" s="77" t="s">
        <v>89</v>
      </c>
      <c r="AH962" s="49">
        <f t="shared" si="71"/>
        <v>0</v>
      </c>
      <c r="AI962" s="65">
        <v>0</v>
      </c>
      <c r="AJ962" s="68">
        <v>0</v>
      </c>
      <c r="AK962" s="65" t="s">
        <v>89</v>
      </c>
      <c r="AL962" s="78" t="s">
        <v>89</v>
      </c>
      <c r="AM962" s="65">
        <v>0</v>
      </c>
      <c r="AN962" s="78" t="s">
        <v>89</v>
      </c>
      <c r="AO962" s="78" t="s">
        <v>89</v>
      </c>
      <c r="AP962" s="78" t="s">
        <v>89</v>
      </c>
      <c r="AQ962" s="49">
        <f t="shared" si="72"/>
        <v>0</v>
      </c>
      <c r="AR962" s="49">
        <f>+L962+AE962-AJ962</f>
        <v>9941400</v>
      </c>
      <c r="AS962" s="65" t="s">
        <v>90</v>
      </c>
      <c r="AT962" s="68">
        <v>0</v>
      </c>
      <c r="AU962" s="65" t="s">
        <v>90</v>
      </c>
      <c r="AV962" s="68">
        <v>0</v>
      </c>
      <c r="AW962" s="75" t="s">
        <v>89</v>
      </c>
      <c r="AX962" s="224">
        <v>0</v>
      </c>
      <c r="AY962" s="79">
        <f t="shared" si="73"/>
        <v>9941400</v>
      </c>
      <c r="AZ962" s="223">
        <f t="shared" si="74"/>
        <v>0</v>
      </c>
      <c r="BA962" s="74">
        <v>0</v>
      </c>
      <c r="BB962" s="75" t="s">
        <v>89</v>
      </c>
      <c r="BC962" s="65" t="s">
        <v>108</v>
      </c>
      <c r="BD962" s="400" t="s">
        <v>3566</v>
      </c>
      <c r="BE962" s="221" t="s">
        <v>87</v>
      </c>
      <c r="BF962" s="221" t="s">
        <v>87</v>
      </c>
    </row>
    <row r="963" spans="2:58" x14ac:dyDescent="0.25">
      <c r="B963" s="221">
        <v>2025</v>
      </c>
      <c r="C963" s="221">
        <v>891780111</v>
      </c>
      <c r="D963" s="221" t="s">
        <v>78</v>
      </c>
      <c r="E963" s="49" t="s">
        <v>3565</v>
      </c>
      <c r="F963" s="65" t="s">
        <v>3564</v>
      </c>
      <c r="G963" s="65">
        <v>0</v>
      </c>
      <c r="H963" s="65" t="s">
        <v>81</v>
      </c>
      <c r="I963" s="65" t="s">
        <v>3368</v>
      </c>
      <c r="J963" s="67" t="s">
        <v>83</v>
      </c>
      <c r="K963" s="66" t="s">
        <v>3377</v>
      </c>
      <c r="L963" s="68">
        <v>9941400</v>
      </c>
      <c r="M963" s="65" t="s">
        <v>85</v>
      </c>
      <c r="N963" s="66" t="s">
        <v>3563</v>
      </c>
      <c r="O963" s="66">
        <v>1085229769</v>
      </c>
      <c r="P963" s="66">
        <v>1707</v>
      </c>
      <c r="Q963" s="70">
        <v>45870</v>
      </c>
      <c r="R963" s="66">
        <v>7490134800</v>
      </c>
      <c r="S963" s="70">
        <v>45894</v>
      </c>
      <c r="T963" s="68">
        <v>9941400</v>
      </c>
      <c r="U963" s="68">
        <v>28686</v>
      </c>
      <c r="V963" s="65" t="s">
        <v>87</v>
      </c>
      <c r="W963" s="68">
        <v>1082939683</v>
      </c>
      <c r="X963" s="67" t="s">
        <v>3365</v>
      </c>
      <c r="Y963" s="70">
        <v>45894</v>
      </c>
      <c r="Z963" s="70">
        <v>45894</v>
      </c>
      <c r="AA963" s="70" t="s">
        <v>89</v>
      </c>
      <c r="AB963" s="70">
        <v>45991</v>
      </c>
      <c r="AC963" s="49">
        <f t="shared" si="70"/>
        <v>97</v>
      </c>
      <c r="AD963" s="65">
        <v>0</v>
      </c>
      <c r="AE963" s="68">
        <v>0</v>
      </c>
      <c r="AF963" s="65">
        <v>0</v>
      </c>
      <c r="AG963" s="77" t="s">
        <v>89</v>
      </c>
      <c r="AH963" s="49">
        <f t="shared" si="71"/>
        <v>0</v>
      </c>
      <c r="AI963" s="65">
        <v>0</v>
      </c>
      <c r="AJ963" s="68">
        <v>0</v>
      </c>
      <c r="AK963" s="65" t="s">
        <v>89</v>
      </c>
      <c r="AL963" s="78" t="s">
        <v>89</v>
      </c>
      <c r="AM963" s="65">
        <v>0</v>
      </c>
      <c r="AN963" s="78" t="s">
        <v>89</v>
      </c>
      <c r="AO963" s="78" t="s">
        <v>89</v>
      </c>
      <c r="AP963" s="78" t="s">
        <v>89</v>
      </c>
      <c r="AQ963" s="49">
        <f t="shared" si="72"/>
        <v>0</v>
      </c>
      <c r="AR963" s="49">
        <f>+L963+AE963-AJ963</f>
        <v>9941400</v>
      </c>
      <c r="AS963" s="65" t="s">
        <v>90</v>
      </c>
      <c r="AT963" s="68">
        <v>0</v>
      </c>
      <c r="AU963" s="65" t="s">
        <v>90</v>
      </c>
      <c r="AV963" s="68">
        <v>0</v>
      </c>
      <c r="AW963" s="75" t="s">
        <v>89</v>
      </c>
      <c r="AX963" s="224">
        <v>0</v>
      </c>
      <c r="AY963" s="79">
        <f t="shared" si="73"/>
        <v>9941400</v>
      </c>
      <c r="AZ963" s="223">
        <f t="shared" si="74"/>
        <v>0</v>
      </c>
      <c r="BA963" s="74">
        <v>0</v>
      </c>
      <c r="BB963" s="75" t="s">
        <v>89</v>
      </c>
      <c r="BC963" s="65" t="s">
        <v>108</v>
      </c>
      <c r="BD963" s="400" t="s">
        <v>3562</v>
      </c>
      <c r="BE963" s="221" t="s">
        <v>87</v>
      </c>
      <c r="BF963" s="221" t="s">
        <v>87</v>
      </c>
    </row>
    <row r="964" spans="2:58" x14ac:dyDescent="0.25">
      <c r="B964" s="221">
        <v>2025</v>
      </c>
      <c r="C964" s="221">
        <v>891780111</v>
      </c>
      <c r="D964" s="221" t="s">
        <v>78</v>
      </c>
      <c r="E964" s="49" t="s">
        <v>3561</v>
      </c>
      <c r="F964" s="65" t="s">
        <v>3560</v>
      </c>
      <c r="G964" s="65">
        <v>0</v>
      </c>
      <c r="H964" s="65" t="s">
        <v>81</v>
      </c>
      <c r="I964" s="65" t="s">
        <v>3368</v>
      </c>
      <c r="J964" s="67" t="s">
        <v>83</v>
      </c>
      <c r="K964" s="66" t="s">
        <v>3405</v>
      </c>
      <c r="L964" s="68">
        <v>9941400</v>
      </c>
      <c r="M964" s="65" t="s">
        <v>85</v>
      </c>
      <c r="N964" s="66" t="s">
        <v>3559</v>
      </c>
      <c r="O964" s="66">
        <v>1100011338</v>
      </c>
      <c r="P964" s="66">
        <v>1707</v>
      </c>
      <c r="Q964" s="70">
        <v>45870</v>
      </c>
      <c r="R964" s="66">
        <v>7490134800</v>
      </c>
      <c r="S964" s="70">
        <v>45894</v>
      </c>
      <c r="T964" s="68">
        <v>9941400</v>
      </c>
      <c r="U964" s="68">
        <v>28685</v>
      </c>
      <c r="V964" s="65" t="s">
        <v>87</v>
      </c>
      <c r="W964" s="68">
        <v>1082939683</v>
      </c>
      <c r="X964" s="67" t="s">
        <v>3365</v>
      </c>
      <c r="Y964" s="70">
        <v>45894</v>
      </c>
      <c r="Z964" s="70">
        <v>45894</v>
      </c>
      <c r="AA964" s="70" t="s">
        <v>89</v>
      </c>
      <c r="AB964" s="70">
        <v>45991</v>
      </c>
      <c r="AC964" s="49">
        <f t="shared" si="70"/>
        <v>97</v>
      </c>
      <c r="AD964" s="65">
        <v>0</v>
      </c>
      <c r="AE964" s="68">
        <v>0</v>
      </c>
      <c r="AF964" s="65">
        <v>0</v>
      </c>
      <c r="AG964" s="77" t="s">
        <v>89</v>
      </c>
      <c r="AH964" s="49">
        <f t="shared" si="71"/>
        <v>0</v>
      </c>
      <c r="AI964" s="65">
        <v>0</v>
      </c>
      <c r="AJ964" s="68">
        <v>0</v>
      </c>
      <c r="AK964" s="65" t="s">
        <v>89</v>
      </c>
      <c r="AL964" s="78" t="s">
        <v>89</v>
      </c>
      <c r="AM964" s="65">
        <v>0</v>
      </c>
      <c r="AN964" s="78" t="s">
        <v>89</v>
      </c>
      <c r="AO964" s="78" t="s">
        <v>89</v>
      </c>
      <c r="AP964" s="78" t="s">
        <v>89</v>
      </c>
      <c r="AQ964" s="49">
        <f t="shared" si="72"/>
        <v>0</v>
      </c>
      <c r="AR964" s="49">
        <f>+L964+AE964-AJ964</f>
        <v>9941400</v>
      </c>
      <c r="AS964" s="65" t="s">
        <v>90</v>
      </c>
      <c r="AT964" s="68">
        <v>0</v>
      </c>
      <c r="AU964" s="65" t="s">
        <v>90</v>
      </c>
      <c r="AV964" s="68">
        <v>0</v>
      </c>
      <c r="AW964" s="75" t="s">
        <v>89</v>
      </c>
      <c r="AX964" s="224">
        <v>0</v>
      </c>
      <c r="AY964" s="79">
        <f t="shared" si="73"/>
        <v>9941400</v>
      </c>
      <c r="AZ964" s="223">
        <f t="shared" si="74"/>
        <v>0</v>
      </c>
      <c r="BA964" s="74">
        <v>0</v>
      </c>
      <c r="BB964" s="75" t="s">
        <v>89</v>
      </c>
      <c r="BC964" s="65" t="s">
        <v>108</v>
      </c>
      <c r="BD964" s="400" t="s">
        <v>3558</v>
      </c>
      <c r="BE964" s="221" t="s">
        <v>87</v>
      </c>
      <c r="BF964" s="221" t="s">
        <v>87</v>
      </c>
    </row>
    <row r="965" spans="2:58" x14ac:dyDescent="0.25">
      <c r="B965" s="221">
        <v>2025</v>
      </c>
      <c r="C965" s="221">
        <v>891780111</v>
      </c>
      <c r="D965" s="221" t="s">
        <v>78</v>
      </c>
      <c r="E965" s="49" t="s">
        <v>3557</v>
      </c>
      <c r="F965" s="65" t="s">
        <v>3556</v>
      </c>
      <c r="G965" s="65">
        <v>0</v>
      </c>
      <c r="H965" s="65" t="s">
        <v>81</v>
      </c>
      <c r="I965" s="65" t="s">
        <v>3368</v>
      </c>
      <c r="J965" s="67" t="s">
        <v>83</v>
      </c>
      <c r="K965" s="66" t="s">
        <v>3497</v>
      </c>
      <c r="L965" s="68">
        <v>9941400</v>
      </c>
      <c r="M965" s="65" t="s">
        <v>85</v>
      </c>
      <c r="N965" s="66" t="s">
        <v>3555</v>
      </c>
      <c r="O965" s="66">
        <v>5184917</v>
      </c>
      <c r="P965" s="66">
        <v>1707</v>
      </c>
      <c r="Q965" s="70">
        <v>45870</v>
      </c>
      <c r="R965" s="66">
        <v>7490134800</v>
      </c>
      <c r="S965" s="70">
        <v>45894</v>
      </c>
      <c r="T965" s="68">
        <v>9941400</v>
      </c>
      <c r="U965" s="68">
        <v>28684</v>
      </c>
      <c r="V965" s="65" t="s">
        <v>87</v>
      </c>
      <c r="W965" s="68">
        <v>1082939683</v>
      </c>
      <c r="X965" s="67" t="s">
        <v>3365</v>
      </c>
      <c r="Y965" s="70">
        <v>45894</v>
      </c>
      <c r="Z965" s="70">
        <v>45894</v>
      </c>
      <c r="AA965" s="70" t="s">
        <v>89</v>
      </c>
      <c r="AB965" s="70">
        <v>45991</v>
      </c>
      <c r="AC965" s="49">
        <f t="shared" si="70"/>
        <v>97</v>
      </c>
      <c r="AD965" s="65">
        <v>0</v>
      </c>
      <c r="AE965" s="68">
        <v>0</v>
      </c>
      <c r="AF965" s="65">
        <v>0</v>
      </c>
      <c r="AG965" s="77" t="s">
        <v>89</v>
      </c>
      <c r="AH965" s="49">
        <f t="shared" si="71"/>
        <v>0</v>
      </c>
      <c r="AI965" s="65">
        <v>0</v>
      </c>
      <c r="AJ965" s="68">
        <v>0</v>
      </c>
      <c r="AK965" s="65" t="s">
        <v>89</v>
      </c>
      <c r="AL965" s="78" t="s">
        <v>89</v>
      </c>
      <c r="AM965" s="65">
        <v>0</v>
      </c>
      <c r="AN965" s="78" t="s">
        <v>89</v>
      </c>
      <c r="AO965" s="78" t="s">
        <v>89</v>
      </c>
      <c r="AP965" s="78" t="s">
        <v>89</v>
      </c>
      <c r="AQ965" s="49">
        <f t="shared" si="72"/>
        <v>0</v>
      </c>
      <c r="AR965" s="49">
        <f>+L965+AE965-AJ965</f>
        <v>9941400</v>
      </c>
      <c r="AS965" s="65" t="s">
        <v>90</v>
      </c>
      <c r="AT965" s="68">
        <v>0</v>
      </c>
      <c r="AU965" s="65" t="s">
        <v>90</v>
      </c>
      <c r="AV965" s="68">
        <v>0</v>
      </c>
      <c r="AW965" s="75" t="s">
        <v>89</v>
      </c>
      <c r="AX965" s="224">
        <v>0</v>
      </c>
      <c r="AY965" s="79">
        <f t="shared" si="73"/>
        <v>9941400</v>
      </c>
      <c r="AZ965" s="223">
        <f t="shared" si="74"/>
        <v>0</v>
      </c>
      <c r="BA965" s="74">
        <v>0</v>
      </c>
      <c r="BB965" s="75" t="s">
        <v>89</v>
      </c>
      <c r="BC965" s="65" t="s">
        <v>108</v>
      </c>
      <c r="BD965" s="400" t="s">
        <v>3554</v>
      </c>
      <c r="BE965" s="221" t="s">
        <v>87</v>
      </c>
      <c r="BF965" s="221" t="s">
        <v>87</v>
      </c>
    </row>
    <row r="966" spans="2:58" x14ac:dyDescent="0.25">
      <c r="B966" s="221">
        <v>2025</v>
      </c>
      <c r="C966" s="221">
        <v>891780111</v>
      </c>
      <c r="D966" s="221" t="s">
        <v>78</v>
      </c>
      <c r="E966" s="49" t="s">
        <v>3553</v>
      </c>
      <c r="F966" s="65" t="s">
        <v>3552</v>
      </c>
      <c r="G966" s="65">
        <v>0</v>
      </c>
      <c r="H966" s="65" t="s">
        <v>81</v>
      </c>
      <c r="I966" s="65" t="s">
        <v>3368</v>
      </c>
      <c r="J966" s="67" t="s">
        <v>83</v>
      </c>
      <c r="K966" s="66" t="s">
        <v>3405</v>
      </c>
      <c r="L966" s="68">
        <v>9941400</v>
      </c>
      <c r="M966" s="65" t="s">
        <v>85</v>
      </c>
      <c r="N966" s="66" t="s">
        <v>3551</v>
      </c>
      <c r="O966" s="66">
        <v>3729869</v>
      </c>
      <c r="P966" s="66">
        <v>1707</v>
      </c>
      <c r="Q966" s="70">
        <v>45870</v>
      </c>
      <c r="R966" s="66">
        <v>7490134800</v>
      </c>
      <c r="S966" s="70">
        <v>45894</v>
      </c>
      <c r="T966" s="68">
        <v>9941400</v>
      </c>
      <c r="U966" s="68">
        <v>28683</v>
      </c>
      <c r="V966" s="65" t="s">
        <v>87</v>
      </c>
      <c r="W966" s="68">
        <v>1082939683</v>
      </c>
      <c r="X966" s="67" t="s">
        <v>3365</v>
      </c>
      <c r="Y966" s="70">
        <v>45894</v>
      </c>
      <c r="Z966" s="70">
        <v>45894</v>
      </c>
      <c r="AA966" s="70" t="s">
        <v>89</v>
      </c>
      <c r="AB966" s="70">
        <v>45991</v>
      </c>
      <c r="AC966" s="49">
        <f t="shared" si="70"/>
        <v>97</v>
      </c>
      <c r="AD966" s="65">
        <v>0</v>
      </c>
      <c r="AE966" s="68">
        <v>0</v>
      </c>
      <c r="AF966" s="65">
        <v>0</v>
      </c>
      <c r="AG966" s="77" t="s">
        <v>89</v>
      </c>
      <c r="AH966" s="49">
        <f t="shared" si="71"/>
        <v>0</v>
      </c>
      <c r="AI966" s="65">
        <v>0</v>
      </c>
      <c r="AJ966" s="68">
        <v>0</v>
      </c>
      <c r="AK966" s="65" t="s">
        <v>89</v>
      </c>
      <c r="AL966" s="78" t="s">
        <v>89</v>
      </c>
      <c r="AM966" s="65">
        <v>0</v>
      </c>
      <c r="AN966" s="78" t="s">
        <v>89</v>
      </c>
      <c r="AO966" s="78" t="s">
        <v>89</v>
      </c>
      <c r="AP966" s="78" t="s">
        <v>89</v>
      </c>
      <c r="AQ966" s="49">
        <f t="shared" si="72"/>
        <v>0</v>
      </c>
      <c r="AR966" s="49">
        <f>+L966+AE966-AJ966</f>
        <v>9941400</v>
      </c>
      <c r="AS966" s="65" t="s">
        <v>90</v>
      </c>
      <c r="AT966" s="68">
        <v>0</v>
      </c>
      <c r="AU966" s="65" t="s">
        <v>90</v>
      </c>
      <c r="AV966" s="68">
        <v>0</v>
      </c>
      <c r="AW966" s="75" t="s">
        <v>89</v>
      </c>
      <c r="AX966" s="224">
        <v>0</v>
      </c>
      <c r="AY966" s="79">
        <f t="shared" si="73"/>
        <v>9941400</v>
      </c>
      <c r="AZ966" s="223">
        <f t="shared" si="74"/>
        <v>0</v>
      </c>
      <c r="BA966" s="74">
        <v>0</v>
      </c>
      <c r="BB966" s="75" t="s">
        <v>89</v>
      </c>
      <c r="BC966" s="65" t="s">
        <v>108</v>
      </c>
      <c r="BD966" s="400" t="s">
        <v>3550</v>
      </c>
      <c r="BE966" s="221" t="s">
        <v>87</v>
      </c>
      <c r="BF966" s="221" t="s">
        <v>87</v>
      </c>
    </row>
    <row r="967" spans="2:58" x14ac:dyDescent="0.25">
      <c r="B967" s="221">
        <v>2025</v>
      </c>
      <c r="C967" s="221">
        <v>891780111</v>
      </c>
      <c r="D967" s="221" t="s">
        <v>78</v>
      </c>
      <c r="E967" s="49" t="s">
        <v>3549</v>
      </c>
      <c r="F967" s="65" t="s">
        <v>3548</v>
      </c>
      <c r="G967" s="65">
        <v>0</v>
      </c>
      <c r="H967" s="65" t="s">
        <v>81</v>
      </c>
      <c r="I967" s="65" t="s">
        <v>3368</v>
      </c>
      <c r="J967" s="67" t="s">
        <v>83</v>
      </c>
      <c r="K967" s="66" t="s">
        <v>3377</v>
      </c>
      <c r="L967" s="68">
        <v>9941400</v>
      </c>
      <c r="M967" s="65" t="s">
        <v>85</v>
      </c>
      <c r="N967" s="66" t="s">
        <v>3547</v>
      </c>
      <c r="O967" s="66">
        <v>1192812197</v>
      </c>
      <c r="P967" s="66">
        <v>1707</v>
      </c>
      <c r="Q967" s="70">
        <v>45870</v>
      </c>
      <c r="R967" s="66">
        <v>7490134800</v>
      </c>
      <c r="S967" s="70">
        <v>45894</v>
      </c>
      <c r="T967" s="68">
        <v>9941400</v>
      </c>
      <c r="U967" s="68">
        <v>28682</v>
      </c>
      <c r="V967" s="65" t="s">
        <v>87</v>
      </c>
      <c r="W967" s="68">
        <v>1082939683</v>
      </c>
      <c r="X967" s="67" t="s">
        <v>3365</v>
      </c>
      <c r="Y967" s="70">
        <v>45894</v>
      </c>
      <c r="Z967" s="70">
        <v>45894</v>
      </c>
      <c r="AA967" s="70" t="s">
        <v>89</v>
      </c>
      <c r="AB967" s="70">
        <v>45991</v>
      </c>
      <c r="AC967" s="49">
        <f t="shared" si="70"/>
        <v>97</v>
      </c>
      <c r="AD967" s="65">
        <v>0</v>
      </c>
      <c r="AE967" s="68">
        <v>0</v>
      </c>
      <c r="AF967" s="65">
        <v>0</v>
      </c>
      <c r="AG967" s="77" t="s">
        <v>89</v>
      </c>
      <c r="AH967" s="49">
        <f t="shared" si="71"/>
        <v>0</v>
      </c>
      <c r="AI967" s="65">
        <v>0</v>
      </c>
      <c r="AJ967" s="68">
        <v>0</v>
      </c>
      <c r="AK967" s="65" t="s">
        <v>89</v>
      </c>
      <c r="AL967" s="78" t="s">
        <v>89</v>
      </c>
      <c r="AM967" s="65">
        <v>0</v>
      </c>
      <c r="AN967" s="78" t="s">
        <v>89</v>
      </c>
      <c r="AO967" s="78" t="s">
        <v>89</v>
      </c>
      <c r="AP967" s="78" t="s">
        <v>89</v>
      </c>
      <c r="AQ967" s="49">
        <f t="shared" si="72"/>
        <v>0</v>
      </c>
      <c r="AR967" s="49">
        <f>+L967+AE967-AJ967</f>
        <v>9941400</v>
      </c>
      <c r="AS967" s="65" t="s">
        <v>90</v>
      </c>
      <c r="AT967" s="68">
        <v>0</v>
      </c>
      <c r="AU967" s="65" t="s">
        <v>90</v>
      </c>
      <c r="AV967" s="68">
        <v>0</v>
      </c>
      <c r="AW967" s="75" t="s">
        <v>89</v>
      </c>
      <c r="AX967" s="224">
        <v>0</v>
      </c>
      <c r="AY967" s="79">
        <f t="shared" si="73"/>
        <v>9941400</v>
      </c>
      <c r="AZ967" s="223">
        <f t="shared" si="74"/>
        <v>0</v>
      </c>
      <c r="BA967" s="74">
        <v>0</v>
      </c>
      <c r="BB967" s="75" t="s">
        <v>89</v>
      </c>
      <c r="BC967" s="65" t="s">
        <v>108</v>
      </c>
      <c r="BD967" s="400" t="s">
        <v>3546</v>
      </c>
      <c r="BE967" s="221" t="s">
        <v>87</v>
      </c>
      <c r="BF967" s="221" t="s">
        <v>87</v>
      </c>
    </row>
    <row r="968" spans="2:58" x14ac:dyDescent="0.25">
      <c r="B968" s="221">
        <v>2025</v>
      </c>
      <c r="C968" s="221">
        <v>891780111</v>
      </c>
      <c r="D968" s="221" t="s">
        <v>78</v>
      </c>
      <c r="E968" s="49" t="s">
        <v>3545</v>
      </c>
      <c r="F968" s="65" t="s">
        <v>3544</v>
      </c>
      <c r="G968" s="65">
        <v>0</v>
      </c>
      <c r="H968" s="65" t="s">
        <v>81</v>
      </c>
      <c r="I968" s="65" t="s">
        <v>3368</v>
      </c>
      <c r="J968" s="67" t="s">
        <v>83</v>
      </c>
      <c r="K968" s="66" t="s">
        <v>3405</v>
      </c>
      <c r="L968" s="68">
        <v>9941400</v>
      </c>
      <c r="M968" s="65" t="s">
        <v>85</v>
      </c>
      <c r="N968" s="66" t="s">
        <v>3543</v>
      </c>
      <c r="O968" s="66">
        <v>91003047</v>
      </c>
      <c r="P968" s="66">
        <v>1707</v>
      </c>
      <c r="Q968" s="70">
        <v>45870</v>
      </c>
      <c r="R968" s="66">
        <v>7490134800</v>
      </c>
      <c r="S968" s="70">
        <v>45894</v>
      </c>
      <c r="T968" s="68">
        <v>9941400</v>
      </c>
      <c r="U968" s="68">
        <v>28681</v>
      </c>
      <c r="V968" s="65" t="s">
        <v>87</v>
      </c>
      <c r="W968" s="68">
        <v>1082939683</v>
      </c>
      <c r="X968" s="67" t="s">
        <v>3365</v>
      </c>
      <c r="Y968" s="70">
        <v>45894</v>
      </c>
      <c r="Z968" s="70">
        <v>45894</v>
      </c>
      <c r="AA968" s="70" t="s">
        <v>89</v>
      </c>
      <c r="AB968" s="70">
        <v>45991</v>
      </c>
      <c r="AC968" s="49">
        <f t="shared" ref="AC968:AC1009" si="75">+IF(AA968="1800-01-01",AB968-Z968,AB968-AA968)</f>
        <v>97</v>
      </c>
      <c r="AD968" s="65">
        <v>0</v>
      </c>
      <c r="AE968" s="68">
        <v>0</v>
      </c>
      <c r="AF968" s="65">
        <v>0</v>
      </c>
      <c r="AG968" s="77" t="s">
        <v>89</v>
      </c>
      <c r="AH968" s="49">
        <f t="shared" ref="AH968:AH1009" si="76">+IF(AG968="1800-01-01",0,AG968-AB968)</f>
        <v>0</v>
      </c>
      <c r="AI968" s="65">
        <v>0</v>
      </c>
      <c r="AJ968" s="68">
        <v>0</v>
      </c>
      <c r="AK968" s="65" t="s">
        <v>89</v>
      </c>
      <c r="AL968" s="78" t="s">
        <v>89</v>
      </c>
      <c r="AM968" s="65">
        <v>0</v>
      </c>
      <c r="AN968" s="78" t="s">
        <v>89</v>
      </c>
      <c r="AO968" s="78" t="s">
        <v>89</v>
      </c>
      <c r="AP968" s="78" t="s">
        <v>89</v>
      </c>
      <c r="AQ968" s="49">
        <f t="shared" ref="AQ968:AQ1009" si="77">+IF(AN968="1800-01-01",0,AO968-AN968)</f>
        <v>0</v>
      </c>
      <c r="AR968" s="49">
        <f>+L968+AE968-AJ968</f>
        <v>9941400</v>
      </c>
      <c r="AS968" s="65" t="s">
        <v>90</v>
      </c>
      <c r="AT968" s="68">
        <v>0</v>
      </c>
      <c r="AU968" s="65" t="s">
        <v>90</v>
      </c>
      <c r="AV968" s="68">
        <v>0</v>
      </c>
      <c r="AW968" s="75" t="s">
        <v>89</v>
      </c>
      <c r="AX968" s="224">
        <v>0</v>
      </c>
      <c r="AY968" s="79">
        <f t="shared" ref="AY968:AY1009" si="78">AR968-AX968</f>
        <v>9941400</v>
      </c>
      <c r="AZ968" s="223">
        <f t="shared" ref="AZ968:AZ1009" si="79">+IFERROR(AX968/AR968,"_")</f>
        <v>0</v>
      </c>
      <c r="BA968" s="74">
        <v>0</v>
      </c>
      <c r="BB968" s="75" t="s">
        <v>89</v>
      </c>
      <c r="BC968" s="65" t="s">
        <v>108</v>
      </c>
      <c r="BD968" s="400" t="s">
        <v>3542</v>
      </c>
      <c r="BE968" s="221" t="s">
        <v>87</v>
      </c>
      <c r="BF968" s="221" t="s">
        <v>87</v>
      </c>
    </row>
    <row r="969" spans="2:58" x14ac:dyDescent="0.25">
      <c r="B969" s="221">
        <v>2025</v>
      </c>
      <c r="C969" s="221">
        <v>891780111</v>
      </c>
      <c r="D969" s="221" t="s">
        <v>78</v>
      </c>
      <c r="E969" s="49" t="s">
        <v>3541</v>
      </c>
      <c r="F969" s="65" t="s">
        <v>3540</v>
      </c>
      <c r="G969" s="65">
        <v>0</v>
      </c>
      <c r="H969" s="65" t="s">
        <v>81</v>
      </c>
      <c r="I969" s="65" t="s">
        <v>3368</v>
      </c>
      <c r="J969" s="67" t="s">
        <v>3539</v>
      </c>
      <c r="K969" s="66" t="s">
        <v>3538</v>
      </c>
      <c r="L969" s="68">
        <v>135000000</v>
      </c>
      <c r="M969" s="65" t="s">
        <v>85</v>
      </c>
      <c r="N969" s="66" t="s">
        <v>1509</v>
      </c>
      <c r="O969" s="66">
        <v>900845290</v>
      </c>
      <c r="P969" s="66">
        <v>1857</v>
      </c>
      <c r="Q969" s="70">
        <v>45890</v>
      </c>
      <c r="R969" s="66">
        <v>135000000</v>
      </c>
      <c r="S969" s="70">
        <v>45894</v>
      </c>
      <c r="T969" s="68">
        <v>135000000</v>
      </c>
      <c r="U969" s="68">
        <v>28675</v>
      </c>
      <c r="V969" s="65" t="s">
        <v>87</v>
      </c>
      <c r="W969" s="68">
        <v>1082939683</v>
      </c>
      <c r="X969" s="67" t="s">
        <v>3365</v>
      </c>
      <c r="Y969" s="70">
        <v>45894</v>
      </c>
      <c r="Z969" s="70">
        <v>45895</v>
      </c>
      <c r="AA969" s="70">
        <v>45895</v>
      </c>
      <c r="AB969" s="70">
        <v>46011</v>
      </c>
      <c r="AC969" s="49">
        <f t="shared" si="75"/>
        <v>116</v>
      </c>
      <c r="AD969" s="65">
        <v>0</v>
      </c>
      <c r="AE969" s="68">
        <v>0</v>
      </c>
      <c r="AF969" s="65">
        <v>0</v>
      </c>
      <c r="AG969" s="77" t="s">
        <v>89</v>
      </c>
      <c r="AH969" s="49">
        <f t="shared" si="76"/>
        <v>0</v>
      </c>
      <c r="AI969" s="65">
        <v>0</v>
      </c>
      <c r="AJ969" s="68">
        <v>0</v>
      </c>
      <c r="AK969" s="65" t="s">
        <v>89</v>
      </c>
      <c r="AL969" s="78" t="s">
        <v>89</v>
      </c>
      <c r="AM969" s="65">
        <v>0</v>
      </c>
      <c r="AN969" s="78" t="s">
        <v>89</v>
      </c>
      <c r="AO969" s="78" t="s">
        <v>89</v>
      </c>
      <c r="AP969" s="78" t="s">
        <v>89</v>
      </c>
      <c r="AQ969" s="49">
        <f t="shared" si="77"/>
        <v>0</v>
      </c>
      <c r="AR969" s="49">
        <f>+L969+AE969-AJ969</f>
        <v>135000000</v>
      </c>
      <c r="AS969" s="65" t="s">
        <v>90</v>
      </c>
      <c r="AT969" s="68">
        <v>0</v>
      </c>
      <c r="AU969" s="65" t="s">
        <v>87</v>
      </c>
      <c r="AV969" s="68">
        <v>67500000</v>
      </c>
      <c r="AW969" s="78">
        <v>45901</v>
      </c>
      <c r="AX969" s="68">
        <v>67500000</v>
      </c>
      <c r="AY969" s="79">
        <f t="shared" si="78"/>
        <v>67500000</v>
      </c>
      <c r="AZ969" s="223">
        <f t="shared" si="79"/>
        <v>0.5</v>
      </c>
      <c r="BA969" s="74">
        <v>0.5</v>
      </c>
      <c r="BB969" s="75" t="s">
        <v>89</v>
      </c>
      <c r="BC969" s="65" t="s">
        <v>108</v>
      </c>
      <c r="BD969" s="400" t="s">
        <v>3537</v>
      </c>
      <c r="BE969" s="221" t="s">
        <v>87</v>
      </c>
      <c r="BF969" s="221" t="s">
        <v>87</v>
      </c>
    </row>
    <row r="970" spans="2:58" x14ac:dyDescent="0.25">
      <c r="B970" s="221">
        <v>2025</v>
      </c>
      <c r="C970" s="221">
        <v>891780111</v>
      </c>
      <c r="D970" s="221" t="s">
        <v>78</v>
      </c>
      <c r="E970" s="49" t="s">
        <v>3536</v>
      </c>
      <c r="F970" s="65" t="s">
        <v>3535</v>
      </c>
      <c r="G970" s="65">
        <v>0</v>
      </c>
      <c r="H970" s="65" t="s">
        <v>81</v>
      </c>
      <c r="I970" s="65" t="s">
        <v>3368</v>
      </c>
      <c r="J970" s="67" t="s">
        <v>83</v>
      </c>
      <c r="K970" s="66" t="s">
        <v>3534</v>
      </c>
      <c r="L970" s="68">
        <v>302432876</v>
      </c>
      <c r="M970" s="65" t="s">
        <v>85</v>
      </c>
      <c r="N970" s="66" t="s">
        <v>1509</v>
      </c>
      <c r="O970" s="66">
        <v>900845290</v>
      </c>
      <c r="P970" s="66">
        <v>1831</v>
      </c>
      <c r="Q970" s="70">
        <v>45884</v>
      </c>
      <c r="R970" s="68">
        <v>302432876</v>
      </c>
      <c r="S970" s="70">
        <v>45895</v>
      </c>
      <c r="T970" s="68">
        <v>302432876</v>
      </c>
      <c r="U970" s="68">
        <v>28988</v>
      </c>
      <c r="V970" s="65" t="s">
        <v>87</v>
      </c>
      <c r="W970" s="68">
        <v>16078654</v>
      </c>
      <c r="X970" s="67" t="s">
        <v>1398</v>
      </c>
      <c r="Y970" s="70">
        <v>45895</v>
      </c>
      <c r="Z970" s="70">
        <v>45895</v>
      </c>
      <c r="AA970" s="70">
        <v>45895</v>
      </c>
      <c r="AB970" s="70">
        <v>46014</v>
      </c>
      <c r="AC970" s="49">
        <f t="shared" si="75"/>
        <v>119</v>
      </c>
      <c r="AD970" s="65">
        <v>0</v>
      </c>
      <c r="AE970" s="68">
        <v>0</v>
      </c>
      <c r="AF970" s="65">
        <v>0</v>
      </c>
      <c r="AG970" s="77" t="s">
        <v>89</v>
      </c>
      <c r="AH970" s="49">
        <f t="shared" si="76"/>
        <v>0</v>
      </c>
      <c r="AI970" s="65">
        <v>0</v>
      </c>
      <c r="AJ970" s="68">
        <v>0</v>
      </c>
      <c r="AK970" s="65" t="s">
        <v>89</v>
      </c>
      <c r="AL970" s="78" t="s">
        <v>89</v>
      </c>
      <c r="AM970" s="65">
        <v>0</v>
      </c>
      <c r="AN970" s="78" t="s">
        <v>89</v>
      </c>
      <c r="AO970" s="78" t="s">
        <v>89</v>
      </c>
      <c r="AP970" s="78" t="s">
        <v>89</v>
      </c>
      <c r="AQ970" s="49">
        <f t="shared" si="77"/>
        <v>0</v>
      </c>
      <c r="AR970" s="49">
        <f>+L970+AE970-AJ970</f>
        <v>302432876</v>
      </c>
      <c r="AS970" s="65" t="s">
        <v>90</v>
      </c>
      <c r="AT970" s="68">
        <v>0</v>
      </c>
      <c r="AU970" s="65" t="s">
        <v>87</v>
      </c>
      <c r="AV970" s="68">
        <v>151216438</v>
      </c>
      <c r="AW970" s="78">
        <v>45901</v>
      </c>
      <c r="AX970" s="68">
        <v>151216438</v>
      </c>
      <c r="AY970" s="79">
        <f t="shared" si="78"/>
        <v>151216438</v>
      </c>
      <c r="AZ970" s="223">
        <f t="shared" si="79"/>
        <v>0.5</v>
      </c>
      <c r="BA970" s="74">
        <v>0.5</v>
      </c>
      <c r="BB970" s="75" t="s">
        <v>89</v>
      </c>
      <c r="BC970" s="65" t="s">
        <v>108</v>
      </c>
      <c r="BD970" s="400" t="s">
        <v>3533</v>
      </c>
      <c r="BE970" s="221" t="s">
        <v>87</v>
      </c>
      <c r="BF970" s="221" t="s">
        <v>87</v>
      </c>
    </row>
    <row r="971" spans="2:58" x14ac:dyDescent="0.25">
      <c r="B971" s="221">
        <v>2025</v>
      </c>
      <c r="C971" s="221">
        <v>891780111</v>
      </c>
      <c r="D971" s="221" t="s">
        <v>78</v>
      </c>
      <c r="E971" s="49" t="s">
        <v>3532</v>
      </c>
      <c r="F971" s="65" t="s">
        <v>3531</v>
      </c>
      <c r="G971" s="65">
        <v>0</v>
      </c>
      <c r="H971" s="65" t="s">
        <v>81</v>
      </c>
      <c r="I971" s="65" t="s">
        <v>3368</v>
      </c>
      <c r="J971" s="67" t="s">
        <v>83</v>
      </c>
      <c r="K971" s="66" t="s">
        <v>3462</v>
      </c>
      <c r="L971" s="68">
        <v>9941400</v>
      </c>
      <c r="M971" s="65" t="s">
        <v>85</v>
      </c>
      <c r="N971" s="66" t="s">
        <v>3530</v>
      </c>
      <c r="O971" s="66">
        <v>1128107114</v>
      </c>
      <c r="P971" s="66">
        <v>1707</v>
      </c>
      <c r="Q971" s="70">
        <v>45870</v>
      </c>
      <c r="R971" s="66">
        <v>7490134800</v>
      </c>
      <c r="S971" s="70">
        <v>45895</v>
      </c>
      <c r="T971" s="68">
        <v>9941400</v>
      </c>
      <c r="U971" s="68">
        <v>30071</v>
      </c>
      <c r="V971" s="65" t="s">
        <v>87</v>
      </c>
      <c r="W971" s="68">
        <v>1082939683</v>
      </c>
      <c r="X971" s="67" t="s">
        <v>3365</v>
      </c>
      <c r="Y971" s="70">
        <v>45895</v>
      </c>
      <c r="Z971" s="70">
        <v>45895</v>
      </c>
      <c r="AA971" s="70" t="s">
        <v>89</v>
      </c>
      <c r="AB971" s="70">
        <v>45991</v>
      </c>
      <c r="AC971" s="49">
        <f t="shared" si="75"/>
        <v>96</v>
      </c>
      <c r="AD971" s="65">
        <v>0</v>
      </c>
      <c r="AE971" s="68">
        <v>0</v>
      </c>
      <c r="AF971" s="65">
        <v>0</v>
      </c>
      <c r="AG971" s="77" t="s">
        <v>89</v>
      </c>
      <c r="AH971" s="49">
        <f t="shared" si="76"/>
        <v>0</v>
      </c>
      <c r="AI971" s="65">
        <v>0</v>
      </c>
      <c r="AJ971" s="68">
        <v>0</v>
      </c>
      <c r="AK971" s="65" t="s">
        <v>89</v>
      </c>
      <c r="AL971" s="78" t="s">
        <v>89</v>
      </c>
      <c r="AM971" s="65">
        <v>0</v>
      </c>
      <c r="AN971" s="78" t="s">
        <v>89</v>
      </c>
      <c r="AO971" s="78" t="s">
        <v>89</v>
      </c>
      <c r="AP971" s="78" t="s">
        <v>89</v>
      </c>
      <c r="AQ971" s="49">
        <f t="shared" si="77"/>
        <v>0</v>
      </c>
      <c r="AR971" s="49">
        <f>+L971+AE971-AJ971</f>
        <v>9941400</v>
      </c>
      <c r="AS971" s="65" t="s">
        <v>90</v>
      </c>
      <c r="AT971" s="68">
        <v>0</v>
      </c>
      <c r="AU971" s="65" t="s">
        <v>90</v>
      </c>
      <c r="AV971" s="68">
        <v>0</v>
      </c>
      <c r="AW971" s="75" t="s">
        <v>89</v>
      </c>
      <c r="AX971" s="224">
        <v>0</v>
      </c>
      <c r="AY971" s="79">
        <f t="shared" si="78"/>
        <v>9941400</v>
      </c>
      <c r="AZ971" s="223">
        <f t="shared" si="79"/>
        <v>0</v>
      </c>
      <c r="BA971" s="74">
        <v>0</v>
      </c>
      <c r="BB971" s="75" t="s">
        <v>89</v>
      </c>
      <c r="BC971" s="65" t="s">
        <v>108</v>
      </c>
      <c r="BD971" s="400" t="s">
        <v>3529</v>
      </c>
      <c r="BE971" s="221" t="s">
        <v>87</v>
      </c>
      <c r="BF971" s="221" t="s">
        <v>87</v>
      </c>
    </row>
    <row r="972" spans="2:58" x14ac:dyDescent="0.25">
      <c r="B972" s="221">
        <v>2025</v>
      </c>
      <c r="C972" s="221">
        <v>891780111</v>
      </c>
      <c r="D972" s="221" t="s">
        <v>78</v>
      </c>
      <c r="E972" s="49" t="s">
        <v>3528</v>
      </c>
      <c r="F972" s="65" t="s">
        <v>3527</v>
      </c>
      <c r="G972" s="65">
        <v>0</v>
      </c>
      <c r="H972" s="65" t="s">
        <v>81</v>
      </c>
      <c r="I972" s="65" t="s">
        <v>3368</v>
      </c>
      <c r="J972" s="67" t="s">
        <v>83</v>
      </c>
      <c r="K972" s="66" t="s">
        <v>3497</v>
      </c>
      <c r="L972" s="68">
        <v>9941400</v>
      </c>
      <c r="M972" s="65" t="s">
        <v>85</v>
      </c>
      <c r="N972" s="66" t="s">
        <v>3526</v>
      </c>
      <c r="O972" s="66">
        <v>1083434250</v>
      </c>
      <c r="P972" s="66">
        <v>1707</v>
      </c>
      <c r="Q972" s="70">
        <v>45870</v>
      </c>
      <c r="R972" s="66">
        <v>7490134800</v>
      </c>
      <c r="S972" s="70">
        <v>45895</v>
      </c>
      <c r="T972" s="68">
        <v>9941400</v>
      </c>
      <c r="U972" s="68">
        <v>30079</v>
      </c>
      <c r="V972" s="65" t="s">
        <v>87</v>
      </c>
      <c r="W972" s="68">
        <v>1082939683</v>
      </c>
      <c r="X972" s="67" t="s">
        <v>3365</v>
      </c>
      <c r="Y972" s="70">
        <v>45895</v>
      </c>
      <c r="Z972" s="70">
        <v>45895</v>
      </c>
      <c r="AA972" s="70" t="s">
        <v>89</v>
      </c>
      <c r="AB972" s="70">
        <v>45991</v>
      </c>
      <c r="AC972" s="49">
        <f t="shared" si="75"/>
        <v>96</v>
      </c>
      <c r="AD972" s="65">
        <v>0</v>
      </c>
      <c r="AE972" s="68">
        <v>0</v>
      </c>
      <c r="AF972" s="65">
        <v>0</v>
      </c>
      <c r="AG972" s="77" t="s">
        <v>89</v>
      </c>
      <c r="AH972" s="49">
        <f t="shared" si="76"/>
        <v>0</v>
      </c>
      <c r="AI972" s="65">
        <v>0</v>
      </c>
      <c r="AJ972" s="68">
        <v>0</v>
      </c>
      <c r="AK972" s="65" t="s">
        <v>89</v>
      </c>
      <c r="AL972" s="78" t="s">
        <v>89</v>
      </c>
      <c r="AM972" s="65">
        <v>0</v>
      </c>
      <c r="AN972" s="78" t="s">
        <v>89</v>
      </c>
      <c r="AO972" s="78" t="s">
        <v>89</v>
      </c>
      <c r="AP972" s="78" t="s">
        <v>89</v>
      </c>
      <c r="AQ972" s="49">
        <f t="shared" si="77"/>
        <v>0</v>
      </c>
      <c r="AR972" s="49">
        <f>+L972+AE972-AJ972</f>
        <v>9941400</v>
      </c>
      <c r="AS972" s="65" t="s">
        <v>90</v>
      </c>
      <c r="AT972" s="68">
        <v>0</v>
      </c>
      <c r="AU972" s="65" t="s">
        <v>90</v>
      </c>
      <c r="AV972" s="68">
        <v>0</v>
      </c>
      <c r="AW972" s="75" t="s">
        <v>89</v>
      </c>
      <c r="AX972" s="224">
        <v>0</v>
      </c>
      <c r="AY972" s="79">
        <f t="shared" si="78"/>
        <v>9941400</v>
      </c>
      <c r="AZ972" s="223">
        <f t="shared" si="79"/>
        <v>0</v>
      </c>
      <c r="BA972" s="74">
        <v>0</v>
      </c>
      <c r="BB972" s="75" t="s">
        <v>89</v>
      </c>
      <c r="BC972" s="65" t="s">
        <v>108</v>
      </c>
      <c r="BD972" s="400" t="s">
        <v>3525</v>
      </c>
      <c r="BE972" s="221" t="s">
        <v>87</v>
      </c>
      <c r="BF972" s="221" t="s">
        <v>87</v>
      </c>
    </row>
    <row r="973" spans="2:58" x14ac:dyDescent="0.25">
      <c r="B973" s="221">
        <v>2025</v>
      </c>
      <c r="C973" s="221">
        <v>891780111</v>
      </c>
      <c r="D973" s="221" t="s">
        <v>78</v>
      </c>
      <c r="E973" s="49" t="s">
        <v>3524</v>
      </c>
      <c r="F973" s="65" t="s">
        <v>3523</v>
      </c>
      <c r="G973" s="65">
        <v>0</v>
      </c>
      <c r="H973" s="65" t="s">
        <v>81</v>
      </c>
      <c r="I973" s="65" t="s">
        <v>3368</v>
      </c>
      <c r="J973" s="67" t="s">
        <v>83</v>
      </c>
      <c r="K973" s="66" t="s">
        <v>3522</v>
      </c>
      <c r="L973" s="68">
        <v>9941400</v>
      </c>
      <c r="M973" s="65" t="s">
        <v>85</v>
      </c>
      <c r="N973" s="66" t="s">
        <v>3521</v>
      </c>
      <c r="O973" s="66">
        <v>1051660178</v>
      </c>
      <c r="P973" s="66">
        <v>1707</v>
      </c>
      <c r="Q973" s="70">
        <v>45870</v>
      </c>
      <c r="R973" s="66">
        <v>7490134800</v>
      </c>
      <c r="S973" s="70">
        <v>45895</v>
      </c>
      <c r="T973" s="68">
        <v>9941400</v>
      </c>
      <c r="U973" s="68">
        <v>30078</v>
      </c>
      <c r="V973" s="65" t="s">
        <v>87</v>
      </c>
      <c r="W973" s="68">
        <v>1082939683</v>
      </c>
      <c r="X973" s="67" t="s">
        <v>3365</v>
      </c>
      <c r="Y973" s="70">
        <v>45895</v>
      </c>
      <c r="Z973" s="70">
        <v>45895</v>
      </c>
      <c r="AA973" s="70" t="s">
        <v>89</v>
      </c>
      <c r="AB973" s="70">
        <v>45991</v>
      </c>
      <c r="AC973" s="49">
        <f t="shared" si="75"/>
        <v>96</v>
      </c>
      <c r="AD973" s="65">
        <v>0</v>
      </c>
      <c r="AE973" s="68">
        <v>0</v>
      </c>
      <c r="AF973" s="65">
        <v>0</v>
      </c>
      <c r="AG973" s="77" t="s">
        <v>89</v>
      </c>
      <c r="AH973" s="49">
        <f t="shared" si="76"/>
        <v>0</v>
      </c>
      <c r="AI973" s="65">
        <v>0</v>
      </c>
      <c r="AJ973" s="68">
        <v>0</v>
      </c>
      <c r="AK973" s="65" t="s">
        <v>89</v>
      </c>
      <c r="AL973" s="78" t="s">
        <v>89</v>
      </c>
      <c r="AM973" s="65">
        <v>0</v>
      </c>
      <c r="AN973" s="78" t="s">
        <v>89</v>
      </c>
      <c r="AO973" s="78" t="s">
        <v>89</v>
      </c>
      <c r="AP973" s="78" t="s">
        <v>89</v>
      </c>
      <c r="AQ973" s="49">
        <f t="shared" si="77"/>
        <v>0</v>
      </c>
      <c r="AR973" s="49">
        <f>+L973+AE973-AJ973</f>
        <v>9941400</v>
      </c>
      <c r="AS973" s="65" t="s">
        <v>90</v>
      </c>
      <c r="AT973" s="68">
        <v>0</v>
      </c>
      <c r="AU973" s="65" t="s">
        <v>90</v>
      </c>
      <c r="AV973" s="68">
        <v>0</v>
      </c>
      <c r="AW973" s="75" t="s">
        <v>89</v>
      </c>
      <c r="AX973" s="224">
        <v>0</v>
      </c>
      <c r="AY973" s="79">
        <f t="shared" si="78"/>
        <v>9941400</v>
      </c>
      <c r="AZ973" s="223">
        <f t="shared" si="79"/>
        <v>0</v>
      </c>
      <c r="BA973" s="74">
        <v>0</v>
      </c>
      <c r="BB973" s="75" t="s">
        <v>89</v>
      </c>
      <c r="BC973" s="65" t="s">
        <v>108</v>
      </c>
      <c r="BD973" s="400" t="s">
        <v>3520</v>
      </c>
      <c r="BE973" s="221" t="s">
        <v>87</v>
      </c>
      <c r="BF973" s="221" t="s">
        <v>87</v>
      </c>
    </row>
    <row r="974" spans="2:58" x14ac:dyDescent="0.25">
      <c r="B974" s="221">
        <v>2025</v>
      </c>
      <c r="C974" s="221">
        <v>891780111</v>
      </c>
      <c r="D974" s="221" t="s">
        <v>78</v>
      </c>
      <c r="E974" s="49" t="s">
        <v>3519</v>
      </c>
      <c r="F974" s="65" t="s">
        <v>3518</v>
      </c>
      <c r="G974" s="65">
        <v>0</v>
      </c>
      <c r="H974" s="65" t="s">
        <v>81</v>
      </c>
      <c r="I974" s="65" t="s">
        <v>3368</v>
      </c>
      <c r="J974" s="67" t="s">
        <v>83</v>
      </c>
      <c r="K974" s="66" t="s">
        <v>3497</v>
      </c>
      <c r="L974" s="68">
        <v>9941400</v>
      </c>
      <c r="M974" s="65" t="s">
        <v>85</v>
      </c>
      <c r="N974" s="66" t="s">
        <v>3517</v>
      </c>
      <c r="O974" s="66">
        <v>1046875028</v>
      </c>
      <c r="P974" s="66">
        <v>1707</v>
      </c>
      <c r="Q974" s="70">
        <v>45870</v>
      </c>
      <c r="R974" s="66">
        <v>7490134800</v>
      </c>
      <c r="S974" s="70">
        <v>45895</v>
      </c>
      <c r="T974" s="68">
        <v>9941400</v>
      </c>
      <c r="U974" s="68">
        <v>30077</v>
      </c>
      <c r="V974" s="65" t="s">
        <v>87</v>
      </c>
      <c r="W974" s="68">
        <v>1082939683</v>
      </c>
      <c r="X974" s="67" t="s">
        <v>3365</v>
      </c>
      <c r="Y974" s="70">
        <v>45895</v>
      </c>
      <c r="Z974" s="70">
        <v>45895</v>
      </c>
      <c r="AA974" s="70" t="s">
        <v>89</v>
      </c>
      <c r="AB974" s="70">
        <v>45991</v>
      </c>
      <c r="AC974" s="49">
        <f t="shared" si="75"/>
        <v>96</v>
      </c>
      <c r="AD974" s="65">
        <v>0</v>
      </c>
      <c r="AE974" s="68">
        <v>0</v>
      </c>
      <c r="AF974" s="65">
        <v>0</v>
      </c>
      <c r="AG974" s="77" t="s">
        <v>89</v>
      </c>
      <c r="AH974" s="49">
        <f t="shared" si="76"/>
        <v>0</v>
      </c>
      <c r="AI974" s="65">
        <v>0</v>
      </c>
      <c r="AJ974" s="68">
        <v>0</v>
      </c>
      <c r="AK974" s="65" t="s">
        <v>89</v>
      </c>
      <c r="AL974" s="78" t="s">
        <v>89</v>
      </c>
      <c r="AM974" s="65">
        <v>0</v>
      </c>
      <c r="AN974" s="78" t="s">
        <v>89</v>
      </c>
      <c r="AO974" s="78" t="s">
        <v>89</v>
      </c>
      <c r="AP974" s="78" t="s">
        <v>89</v>
      </c>
      <c r="AQ974" s="49">
        <f t="shared" si="77"/>
        <v>0</v>
      </c>
      <c r="AR974" s="49">
        <f>+L974+AE974-AJ974</f>
        <v>9941400</v>
      </c>
      <c r="AS974" s="65" t="s">
        <v>90</v>
      </c>
      <c r="AT974" s="68">
        <v>0</v>
      </c>
      <c r="AU974" s="65" t="s">
        <v>90</v>
      </c>
      <c r="AV974" s="68">
        <v>0</v>
      </c>
      <c r="AW974" s="75" t="s">
        <v>89</v>
      </c>
      <c r="AX974" s="224">
        <v>0</v>
      </c>
      <c r="AY974" s="79">
        <f t="shared" si="78"/>
        <v>9941400</v>
      </c>
      <c r="AZ974" s="223">
        <f t="shared" si="79"/>
        <v>0</v>
      </c>
      <c r="BA974" s="74">
        <v>0</v>
      </c>
      <c r="BB974" s="75" t="s">
        <v>89</v>
      </c>
      <c r="BC974" s="65" t="s">
        <v>108</v>
      </c>
      <c r="BD974" s="400" t="s">
        <v>3516</v>
      </c>
      <c r="BE974" s="221" t="s">
        <v>87</v>
      </c>
      <c r="BF974" s="221" t="s">
        <v>87</v>
      </c>
    </row>
    <row r="975" spans="2:58" x14ac:dyDescent="0.25">
      <c r="B975" s="221">
        <v>2025</v>
      </c>
      <c r="C975" s="221">
        <v>891780111</v>
      </c>
      <c r="D975" s="221" t="s">
        <v>78</v>
      </c>
      <c r="E975" s="49" t="s">
        <v>3515</v>
      </c>
      <c r="F975" s="65" t="s">
        <v>3514</v>
      </c>
      <c r="G975" s="65">
        <v>0</v>
      </c>
      <c r="H975" s="65" t="s">
        <v>81</v>
      </c>
      <c r="I975" s="65" t="s">
        <v>3368</v>
      </c>
      <c r="J975" s="67" t="s">
        <v>83</v>
      </c>
      <c r="K975" s="66" t="s">
        <v>3497</v>
      </c>
      <c r="L975" s="68">
        <v>9941400</v>
      </c>
      <c r="M975" s="65" t="s">
        <v>85</v>
      </c>
      <c r="N975" s="66" t="s">
        <v>3513</v>
      </c>
      <c r="O975" s="66">
        <v>1002371543</v>
      </c>
      <c r="P975" s="66">
        <v>1707</v>
      </c>
      <c r="Q975" s="70">
        <v>45870</v>
      </c>
      <c r="R975" s="66">
        <v>7490134800</v>
      </c>
      <c r="S975" s="70">
        <v>45895</v>
      </c>
      <c r="T975" s="68">
        <v>9941400</v>
      </c>
      <c r="U975" s="68">
        <v>30076</v>
      </c>
      <c r="V975" s="65" t="s">
        <v>87</v>
      </c>
      <c r="W975" s="68">
        <v>1082939683</v>
      </c>
      <c r="X975" s="67" t="s">
        <v>3365</v>
      </c>
      <c r="Y975" s="70">
        <v>45895</v>
      </c>
      <c r="Z975" s="70">
        <v>45895</v>
      </c>
      <c r="AA975" s="70" t="s">
        <v>89</v>
      </c>
      <c r="AB975" s="70">
        <v>45991</v>
      </c>
      <c r="AC975" s="49">
        <f t="shared" si="75"/>
        <v>96</v>
      </c>
      <c r="AD975" s="65">
        <v>0</v>
      </c>
      <c r="AE975" s="68">
        <v>0</v>
      </c>
      <c r="AF975" s="65">
        <v>0</v>
      </c>
      <c r="AG975" s="77" t="s">
        <v>89</v>
      </c>
      <c r="AH975" s="49">
        <f t="shared" si="76"/>
        <v>0</v>
      </c>
      <c r="AI975" s="65">
        <v>0</v>
      </c>
      <c r="AJ975" s="68">
        <v>0</v>
      </c>
      <c r="AK975" s="65" t="s">
        <v>89</v>
      </c>
      <c r="AL975" s="78" t="s">
        <v>89</v>
      </c>
      <c r="AM975" s="65">
        <v>0</v>
      </c>
      <c r="AN975" s="78" t="s">
        <v>89</v>
      </c>
      <c r="AO975" s="78" t="s">
        <v>89</v>
      </c>
      <c r="AP975" s="78" t="s">
        <v>89</v>
      </c>
      <c r="AQ975" s="49">
        <f t="shared" si="77"/>
        <v>0</v>
      </c>
      <c r="AR975" s="49">
        <f>+L975+AE975-AJ975</f>
        <v>9941400</v>
      </c>
      <c r="AS975" s="65" t="s">
        <v>90</v>
      </c>
      <c r="AT975" s="68">
        <v>0</v>
      </c>
      <c r="AU975" s="65" t="s">
        <v>90</v>
      </c>
      <c r="AV975" s="68">
        <v>0</v>
      </c>
      <c r="AW975" s="75" t="s">
        <v>89</v>
      </c>
      <c r="AX975" s="224">
        <v>0</v>
      </c>
      <c r="AY975" s="79">
        <f t="shared" si="78"/>
        <v>9941400</v>
      </c>
      <c r="AZ975" s="223">
        <f t="shared" si="79"/>
        <v>0</v>
      </c>
      <c r="BA975" s="74">
        <v>0</v>
      </c>
      <c r="BB975" s="75" t="s">
        <v>89</v>
      </c>
      <c r="BC975" s="65" t="s">
        <v>108</v>
      </c>
      <c r="BD975" s="400" t="s">
        <v>3512</v>
      </c>
      <c r="BE975" s="221" t="s">
        <v>87</v>
      </c>
      <c r="BF975" s="221" t="s">
        <v>87</v>
      </c>
    </row>
    <row r="976" spans="2:58" x14ac:dyDescent="0.25">
      <c r="B976" s="221">
        <v>2025</v>
      </c>
      <c r="C976" s="221">
        <v>891780111</v>
      </c>
      <c r="D976" s="221" t="s">
        <v>78</v>
      </c>
      <c r="E976" s="49" t="s">
        <v>3511</v>
      </c>
      <c r="F976" s="65" t="s">
        <v>3510</v>
      </c>
      <c r="G976" s="65">
        <v>0</v>
      </c>
      <c r="H976" s="65" t="s">
        <v>81</v>
      </c>
      <c r="I976" s="65" t="s">
        <v>3368</v>
      </c>
      <c r="J976" s="67" t="s">
        <v>83</v>
      </c>
      <c r="K976" s="66" t="s">
        <v>3462</v>
      </c>
      <c r="L976" s="68">
        <v>9941400</v>
      </c>
      <c r="M976" s="65" t="s">
        <v>85</v>
      </c>
      <c r="N976" s="66" t="s">
        <v>3509</v>
      </c>
      <c r="O976" s="66">
        <v>1006571788</v>
      </c>
      <c r="P976" s="66">
        <v>1707</v>
      </c>
      <c r="Q976" s="70">
        <v>45870</v>
      </c>
      <c r="R976" s="66">
        <v>7490134800</v>
      </c>
      <c r="S976" s="70">
        <v>45895</v>
      </c>
      <c r="T976" s="68">
        <v>9941400</v>
      </c>
      <c r="U976" s="68">
        <v>30070</v>
      </c>
      <c r="V976" s="65" t="s">
        <v>87</v>
      </c>
      <c r="W976" s="68">
        <v>1082939683</v>
      </c>
      <c r="X976" s="67" t="s">
        <v>3365</v>
      </c>
      <c r="Y976" s="70">
        <v>45895</v>
      </c>
      <c r="Z976" s="70">
        <v>45895</v>
      </c>
      <c r="AA976" s="70" t="s">
        <v>89</v>
      </c>
      <c r="AB976" s="70">
        <v>45991</v>
      </c>
      <c r="AC976" s="49">
        <f t="shared" si="75"/>
        <v>96</v>
      </c>
      <c r="AD976" s="65">
        <v>0</v>
      </c>
      <c r="AE976" s="68">
        <v>0</v>
      </c>
      <c r="AF976" s="65">
        <v>0</v>
      </c>
      <c r="AG976" s="77" t="s">
        <v>89</v>
      </c>
      <c r="AH976" s="49">
        <f t="shared" si="76"/>
        <v>0</v>
      </c>
      <c r="AI976" s="65">
        <v>0</v>
      </c>
      <c r="AJ976" s="68">
        <v>0</v>
      </c>
      <c r="AK976" s="65" t="s">
        <v>89</v>
      </c>
      <c r="AL976" s="78" t="s">
        <v>89</v>
      </c>
      <c r="AM976" s="65">
        <v>0</v>
      </c>
      <c r="AN976" s="78" t="s">
        <v>89</v>
      </c>
      <c r="AO976" s="78" t="s">
        <v>89</v>
      </c>
      <c r="AP976" s="78" t="s">
        <v>89</v>
      </c>
      <c r="AQ976" s="49">
        <f t="shared" si="77"/>
        <v>0</v>
      </c>
      <c r="AR976" s="49">
        <f>+L976+AE976-AJ976</f>
        <v>9941400</v>
      </c>
      <c r="AS976" s="65" t="s">
        <v>90</v>
      </c>
      <c r="AT976" s="68">
        <v>0</v>
      </c>
      <c r="AU976" s="65" t="s">
        <v>90</v>
      </c>
      <c r="AV976" s="68">
        <v>0</v>
      </c>
      <c r="AW976" s="75" t="s">
        <v>89</v>
      </c>
      <c r="AX976" s="224">
        <v>0</v>
      </c>
      <c r="AY976" s="79">
        <f t="shared" si="78"/>
        <v>9941400</v>
      </c>
      <c r="AZ976" s="223">
        <f t="shared" si="79"/>
        <v>0</v>
      </c>
      <c r="BA976" s="74">
        <v>0</v>
      </c>
      <c r="BB976" s="75" t="s">
        <v>89</v>
      </c>
      <c r="BC976" s="65" t="s">
        <v>108</v>
      </c>
      <c r="BD976" s="400" t="s">
        <v>3508</v>
      </c>
      <c r="BE976" s="221" t="s">
        <v>87</v>
      </c>
      <c r="BF976" s="221" t="s">
        <v>87</v>
      </c>
    </row>
    <row r="977" spans="2:58" x14ac:dyDescent="0.25">
      <c r="B977" s="221">
        <v>2025</v>
      </c>
      <c r="C977" s="221">
        <v>891780111</v>
      </c>
      <c r="D977" s="221" t="s">
        <v>78</v>
      </c>
      <c r="E977" s="49" t="s">
        <v>3507</v>
      </c>
      <c r="F977" s="65" t="s">
        <v>3506</v>
      </c>
      <c r="G977" s="65">
        <v>0</v>
      </c>
      <c r="H977" s="65" t="s">
        <v>81</v>
      </c>
      <c r="I977" s="65" t="s">
        <v>3368</v>
      </c>
      <c r="J977" s="67" t="s">
        <v>83</v>
      </c>
      <c r="K977" s="66" t="s">
        <v>3497</v>
      </c>
      <c r="L977" s="68">
        <v>9941400</v>
      </c>
      <c r="M977" s="65" t="s">
        <v>85</v>
      </c>
      <c r="N977" s="66" t="s">
        <v>3505</v>
      </c>
      <c r="O977" s="66">
        <v>9271165</v>
      </c>
      <c r="P977" s="66">
        <v>1707</v>
      </c>
      <c r="Q977" s="70">
        <v>45870</v>
      </c>
      <c r="R977" s="66">
        <v>7490134800</v>
      </c>
      <c r="S977" s="70">
        <v>45895</v>
      </c>
      <c r="T977" s="68">
        <v>9941400</v>
      </c>
      <c r="U977" s="68">
        <v>30075</v>
      </c>
      <c r="V977" s="65" t="s">
        <v>87</v>
      </c>
      <c r="W977" s="68">
        <v>1082939683</v>
      </c>
      <c r="X977" s="67" t="s">
        <v>3365</v>
      </c>
      <c r="Y977" s="70">
        <v>45895</v>
      </c>
      <c r="Z977" s="70">
        <v>45895</v>
      </c>
      <c r="AA977" s="70" t="s">
        <v>89</v>
      </c>
      <c r="AB977" s="70">
        <v>45991</v>
      </c>
      <c r="AC977" s="49">
        <f t="shared" si="75"/>
        <v>96</v>
      </c>
      <c r="AD977" s="65">
        <v>0</v>
      </c>
      <c r="AE977" s="68">
        <v>0</v>
      </c>
      <c r="AF977" s="65">
        <v>0</v>
      </c>
      <c r="AG977" s="77" t="s">
        <v>89</v>
      </c>
      <c r="AH977" s="49">
        <f t="shared" si="76"/>
        <v>0</v>
      </c>
      <c r="AI977" s="65">
        <v>0</v>
      </c>
      <c r="AJ977" s="68">
        <v>0</v>
      </c>
      <c r="AK977" s="65" t="s">
        <v>89</v>
      </c>
      <c r="AL977" s="78" t="s">
        <v>89</v>
      </c>
      <c r="AM977" s="65">
        <v>0</v>
      </c>
      <c r="AN977" s="78" t="s">
        <v>89</v>
      </c>
      <c r="AO977" s="78" t="s">
        <v>89</v>
      </c>
      <c r="AP977" s="78" t="s">
        <v>89</v>
      </c>
      <c r="AQ977" s="49">
        <f t="shared" si="77"/>
        <v>0</v>
      </c>
      <c r="AR977" s="49">
        <f>+L977+AE977-AJ977</f>
        <v>9941400</v>
      </c>
      <c r="AS977" s="65" t="s">
        <v>90</v>
      </c>
      <c r="AT977" s="68">
        <v>0</v>
      </c>
      <c r="AU977" s="65" t="s">
        <v>90</v>
      </c>
      <c r="AV977" s="68">
        <v>0</v>
      </c>
      <c r="AW977" s="75" t="s">
        <v>89</v>
      </c>
      <c r="AX977" s="224">
        <v>0</v>
      </c>
      <c r="AY977" s="79">
        <f t="shared" si="78"/>
        <v>9941400</v>
      </c>
      <c r="AZ977" s="223">
        <f t="shared" si="79"/>
        <v>0</v>
      </c>
      <c r="BA977" s="74">
        <v>0</v>
      </c>
      <c r="BB977" s="75" t="s">
        <v>89</v>
      </c>
      <c r="BC977" s="65" t="s">
        <v>108</v>
      </c>
      <c r="BD977" s="400" t="s">
        <v>3504</v>
      </c>
      <c r="BE977" s="221" t="s">
        <v>87</v>
      </c>
      <c r="BF977" s="221" t="s">
        <v>87</v>
      </c>
    </row>
    <row r="978" spans="2:58" x14ac:dyDescent="0.25">
      <c r="B978" s="221">
        <v>2025</v>
      </c>
      <c r="C978" s="221">
        <v>891780111</v>
      </c>
      <c r="D978" s="221" t="s">
        <v>78</v>
      </c>
      <c r="E978" s="49" t="s">
        <v>3503</v>
      </c>
      <c r="F978" s="65" t="s">
        <v>3502</v>
      </c>
      <c r="G978" s="65">
        <v>0</v>
      </c>
      <c r="H978" s="65" t="s">
        <v>81</v>
      </c>
      <c r="I978" s="65" t="s">
        <v>3368</v>
      </c>
      <c r="J978" s="67" t="s">
        <v>83</v>
      </c>
      <c r="K978" s="66" t="s">
        <v>3497</v>
      </c>
      <c r="L978" s="68">
        <v>9941400</v>
      </c>
      <c r="M978" s="65" t="s">
        <v>85</v>
      </c>
      <c r="N978" s="66" t="s">
        <v>3501</v>
      </c>
      <c r="O978" s="66">
        <v>1079884663</v>
      </c>
      <c r="P978" s="66">
        <v>1707</v>
      </c>
      <c r="Q978" s="70">
        <v>45870</v>
      </c>
      <c r="R978" s="66">
        <v>7490134800</v>
      </c>
      <c r="S978" s="70">
        <v>45895</v>
      </c>
      <c r="T978" s="68">
        <v>9941400</v>
      </c>
      <c r="U978" s="68">
        <v>30074</v>
      </c>
      <c r="V978" s="65" t="s">
        <v>87</v>
      </c>
      <c r="W978" s="68">
        <v>1082939683</v>
      </c>
      <c r="X978" s="67" t="s">
        <v>3365</v>
      </c>
      <c r="Y978" s="70">
        <v>45895</v>
      </c>
      <c r="Z978" s="70">
        <v>45895</v>
      </c>
      <c r="AA978" s="70" t="s">
        <v>89</v>
      </c>
      <c r="AB978" s="70">
        <v>45991</v>
      </c>
      <c r="AC978" s="49">
        <f t="shared" si="75"/>
        <v>96</v>
      </c>
      <c r="AD978" s="65">
        <v>0</v>
      </c>
      <c r="AE978" s="68">
        <v>0</v>
      </c>
      <c r="AF978" s="65">
        <v>0</v>
      </c>
      <c r="AG978" s="77" t="s">
        <v>89</v>
      </c>
      <c r="AH978" s="49">
        <f t="shared" si="76"/>
        <v>0</v>
      </c>
      <c r="AI978" s="65">
        <v>0</v>
      </c>
      <c r="AJ978" s="68">
        <v>0</v>
      </c>
      <c r="AK978" s="65" t="s">
        <v>89</v>
      </c>
      <c r="AL978" s="78" t="s">
        <v>89</v>
      </c>
      <c r="AM978" s="65">
        <v>0</v>
      </c>
      <c r="AN978" s="78" t="s">
        <v>89</v>
      </c>
      <c r="AO978" s="78" t="s">
        <v>89</v>
      </c>
      <c r="AP978" s="78" t="s">
        <v>89</v>
      </c>
      <c r="AQ978" s="49">
        <f t="shared" si="77"/>
        <v>0</v>
      </c>
      <c r="AR978" s="49">
        <f>+L978+AE978-AJ978</f>
        <v>9941400</v>
      </c>
      <c r="AS978" s="65" t="s">
        <v>90</v>
      </c>
      <c r="AT978" s="68">
        <v>0</v>
      </c>
      <c r="AU978" s="65" t="s">
        <v>90</v>
      </c>
      <c r="AV978" s="68">
        <v>0</v>
      </c>
      <c r="AW978" s="75" t="s">
        <v>89</v>
      </c>
      <c r="AX978" s="224">
        <v>0</v>
      </c>
      <c r="AY978" s="79">
        <f t="shared" si="78"/>
        <v>9941400</v>
      </c>
      <c r="AZ978" s="223">
        <f t="shared" si="79"/>
        <v>0</v>
      </c>
      <c r="BA978" s="74">
        <v>0</v>
      </c>
      <c r="BB978" s="75" t="s">
        <v>89</v>
      </c>
      <c r="BC978" s="65" t="s">
        <v>108</v>
      </c>
      <c r="BD978" s="400" t="s">
        <v>3500</v>
      </c>
      <c r="BE978" s="221" t="s">
        <v>87</v>
      </c>
      <c r="BF978" s="221" t="s">
        <v>87</v>
      </c>
    </row>
    <row r="979" spans="2:58" x14ac:dyDescent="0.25">
      <c r="B979" s="221">
        <v>2025</v>
      </c>
      <c r="C979" s="221">
        <v>891780111</v>
      </c>
      <c r="D979" s="221" t="s">
        <v>78</v>
      </c>
      <c r="E979" s="49" t="s">
        <v>3499</v>
      </c>
      <c r="F979" s="65" t="s">
        <v>3498</v>
      </c>
      <c r="G979" s="65">
        <v>0</v>
      </c>
      <c r="H979" s="65" t="s">
        <v>81</v>
      </c>
      <c r="I979" s="65" t="s">
        <v>3368</v>
      </c>
      <c r="J979" s="67" t="s">
        <v>83</v>
      </c>
      <c r="K979" s="66" t="s">
        <v>3497</v>
      </c>
      <c r="L979" s="68">
        <v>9941400</v>
      </c>
      <c r="M979" s="65" t="s">
        <v>85</v>
      </c>
      <c r="N979" s="66" t="s">
        <v>3496</v>
      </c>
      <c r="O979" s="66">
        <v>1192784466</v>
      </c>
      <c r="P979" s="66">
        <v>1707</v>
      </c>
      <c r="Q979" s="70">
        <v>45870</v>
      </c>
      <c r="R979" s="66">
        <v>7490134800</v>
      </c>
      <c r="S979" s="70">
        <v>45895</v>
      </c>
      <c r="T979" s="68">
        <v>9941400</v>
      </c>
      <c r="U979" s="68">
        <v>30073</v>
      </c>
      <c r="V979" s="65" t="s">
        <v>87</v>
      </c>
      <c r="W979" s="68">
        <v>1082939683</v>
      </c>
      <c r="X979" s="67" t="s">
        <v>3365</v>
      </c>
      <c r="Y979" s="70">
        <v>45895</v>
      </c>
      <c r="Z979" s="70">
        <v>45895</v>
      </c>
      <c r="AA979" s="70" t="s">
        <v>89</v>
      </c>
      <c r="AB979" s="70">
        <v>45991</v>
      </c>
      <c r="AC979" s="49">
        <f t="shared" si="75"/>
        <v>96</v>
      </c>
      <c r="AD979" s="65">
        <v>0</v>
      </c>
      <c r="AE979" s="68">
        <v>0</v>
      </c>
      <c r="AF979" s="65">
        <v>0</v>
      </c>
      <c r="AG979" s="77" t="s">
        <v>89</v>
      </c>
      <c r="AH979" s="49">
        <f t="shared" si="76"/>
        <v>0</v>
      </c>
      <c r="AI979" s="65">
        <v>0</v>
      </c>
      <c r="AJ979" s="68">
        <v>0</v>
      </c>
      <c r="AK979" s="65" t="s">
        <v>89</v>
      </c>
      <c r="AL979" s="78" t="s">
        <v>89</v>
      </c>
      <c r="AM979" s="65">
        <v>0</v>
      </c>
      <c r="AN979" s="78" t="s">
        <v>89</v>
      </c>
      <c r="AO979" s="78" t="s">
        <v>89</v>
      </c>
      <c r="AP979" s="78" t="s">
        <v>89</v>
      </c>
      <c r="AQ979" s="49">
        <f t="shared" si="77"/>
        <v>0</v>
      </c>
      <c r="AR979" s="49">
        <f>+L979+AE979-AJ979</f>
        <v>9941400</v>
      </c>
      <c r="AS979" s="65" t="s">
        <v>90</v>
      </c>
      <c r="AT979" s="68">
        <v>0</v>
      </c>
      <c r="AU979" s="65" t="s">
        <v>90</v>
      </c>
      <c r="AV979" s="68">
        <v>0</v>
      </c>
      <c r="AW979" s="75" t="s">
        <v>89</v>
      </c>
      <c r="AX979" s="224">
        <v>0</v>
      </c>
      <c r="AY979" s="79">
        <f t="shared" si="78"/>
        <v>9941400</v>
      </c>
      <c r="AZ979" s="223">
        <f t="shared" si="79"/>
        <v>0</v>
      </c>
      <c r="BA979" s="74">
        <v>0</v>
      </c>
      <c r="BB979" s="75" t="s">
        <v>89</v>
      </c>
      <c r="BC979" s="65" t="s">
        <v>108</v>
      </c>
      <c r="BD979" s="400" t="s">
        <v>3495</v>
      </c>
      <c r="BE979" s="221" t="s">
        <v>87</v>
      </c>
      <c r="BF979" s="221" t="s">
        <v>87</v>
      </c>
    </row>
    <row r="980" spans="2:58" x14ac:dyDescent="0.25">
      <c r="B980" s="221">
        <v>2025</v>
      </c>
      <c r="C980" s="221">
        <v>891780111</v>
      </c>
      <c r="D980" s="221" t="s">
        <v>78</v>
      </c>
      <c r="E980" s="49" t="s">
        <v>3494</v>
      </c>
      <c r="F980" s="65" t="s">
        <v>3493</v>
      </c>
      <c r="G980" s="65">
        <v>0</v>
      </c>
      <c r="H980" s="65" t="s">
        <v>81</v>
      </c>
      <c r="I980" s="65" t="s">
        <v>3368</v>
      </c>
      <c r="J980" s="67" t="s">
        <v>83</v>
      </c>
      <c r="K980" s="66" t="s">
        <v>3462</v>
      </c>
      <c r="L980" s="68">
        <v>9941400</v>
      </c>
      <c r="M980" s="65" t="s">
        <v>85</v>
      </c>
      <c r="N980" s="66" t="s">
        <v>3492</v>
      </c>
      <c r="O980" s="66">
        <v>9142645</v>
      </c>
      <c r="P980" s="66">
        <v>1707</v>
      </c>
      <c r="Q980" s="70">
        <v>45870</v>
      </c>
      <c r="R980" s="66">
        <v>7490134800</v>
      </c>
      <c r="S980" s="70">
        <v>45895</v>
      </c>
      <c r="T980" s="68">
        <v>9941400</v>
      </c>
      <c r="U980" s="68">
        <v>30072</v>
      </c>
      <c r="V980" s="65" t="s">
        <v>87</v>
      </c>
      <c r="W980" s="68">
        <v>1082939683</v>
      </c>
      <c r="X980" s="67" t="s">
        <v>3365</v>
      </c>
      <c r="Y980" s="70">
        <v>45895</v>
      </c>
      <c r="Z980" s="70">
        <v>45895</v>
      </c>
      <c r="AA980" s="70" t="s">
        <v>89</v>
      </c>
      <c r="AB980" s="70">
        <v>45991</v>
      </c>
      <c r="AC980" s="49">
        <f t="shared" si="75"/>
        <v>96</v>
      </c>
      <c r="AD980" s="65">
        <v>0</v>
      </c>
      <c r="AE980" s="68">
        <v>0</v>
      </c>
      <c r="AF980" s="65">
        <v>0</v>
      </c>
      <c r="AG980" s="77" t="s">
        <v>89</v>
      </c>
      <c r="AH980" s="49">
        <f t="shared" si="76"/>
        <v>0</v>
      </c>
      <c r="AI980" s="65">
        <v>0</v>
      </c>
      <c r="AJ980" s="68">
        <v>0</v>
      </c>
      <c r="AK980" s="65" t="s">
        <v>89</v>
      </c>
      <c r="AL980" s="78" t="s">
        <v>89</v>
      </c>
      <c r="AM980" s="65">
        <v>0</v>
      </c>
      <c r="AN980" s="78" t="s">
        <v>89</v>
      </c>
      <c r="AO980" s="78" t="s">
        <v>89</v>
      </c>
      <c r="AP980" s="78" t="s">
        <v>89</v>
      </c>
      <c r="AQ980" s="49">
        <f t="shared" si="77"/>
        <v>0</v>
      </c>
      <c r="AR980" s="49">
        <f>+L980+AE980-AJ980</f>
        <v>9941400</v>
      </c>
      <c r="AS980" s="65" t="s">
        <v>90</v>
      </c>
      <c r="AT980" s="68">
        <v>0</v>
      </c>
      <c r="AU980" s="65" t="s">
        <v>90</v>
      </c>
      <c r="AV980" s="68">
        <v>0</v>
      </c>
      <c r="AW980" s="75" t="s">
        <v>89</v>
      </c>
      <c r="AX980" s="224">
        <v>0</v>
      </c>
      <c r="AY980" s="79">
        <f t="shared" si="78"/>
        <v>9941400</v>
      </c>
      <c r="AZ980" s="223">
        <f t="shared" si="79"/>
        <v>0</v>
      </c>
      <c r="BA980" s="74">
        <v>0</v>
      </c>
      <c r="BB980" s="75" t="s">
        <v>89</v>
      </c>
      <c r="BC980" s="65" t="s">
        <v>108</v>
      </c>
      <c r="BD980" s="400" t="s">
        <v>3491</v>
      </c>
      <c r="BE980" s="221" t="s">
        <v>87</v>
      </c>
      <c r="BF980" s="221" t="s">
        <v>87</v>
      </c>
    </row>
    <row r="981" spans="2:58" x14ac:dyDescent="0.25">
      <c r="B981" s="221">
        <v>2025</v>
      </c>
      <c r="C981" s="221">
        <v>891780111</v>
      </c>
      <c r="D981" s="221" t="s">
        <v>78</v>
      </c>
      <c r="E981" s="49" t="s">
        <v>3490</v>
      </c>
      <c r="F981" s="65" t="s">
        <v>3489</v>
      </c>
      <c r="G981" s="65">
        <v>0</v>
      </c>
      <c r="H981" s="65" t="s">
        <v>81</v>
      </c>
      <c r="I981" s="65" t="s">
        <v>3368</v>
      </c>
      <c r="J981" s="67" t="s">
        <v>83</v>
      </c>
      <c r="K981" s="66" t="s">
        <v>3462</v>
      </c>
      <c r="L981" s="68">
        <v>9941400</v>
      </c>
      <c r="M981" s="65" t="s">
        <v>85</v>
      </c>
      <c r="N981" s="66" t="s">
        <v>3488</v>
      </c>
      <c r="O981" s="66">
        <v>1065912187</v>
      </c>
      <c r="P981" s="66">
        <v>1707</v>
      </c>
      <c r="Q981" s="70">
        <v>45870</v>
      </c>
      <c r="R981" s="66">
        <v>7490134800</v>
      </c>
      <c r="S981" s="70">
        <v>45895</v>
      </c>
      <c r="T981" s="68">
        <v>9941400</v>
      </c>
      <c r="U981" s="68">
        <v>30069</v>
      </c>
      <c r="V981" s="65" t="s">
        <v>87</v>
      </c>
      <c r="W981" s="68">
        <v>1082939683</v>
      </c>
      <c r="X981" s="67" t="s">
        <v>3365</v>
      </c>
      <c r="Y981" s="70">
        <v>45895</v>
      </c>
      <c r="Z981" s="70">
        <v>45895</v>
      </c>
      <c r="AA981" s="70" t="s">
        <v>89</v>
      </c>
      <c r="AB981" s="70">
        <v>45991</v>
      </c>
      <c r="AC981" s="49">
        <f t="shared" si="75"/>
        <v>96</v>
      </c>
      <c r="AD981" s="65">
        <v>0</v>
      </c>
      <c r="AE981" s="68">
        <v>0</v>
      </c>
      <c r="AF981" s="65">
        <v>0</v>
      </c>
      <c r="AG981" s="77" t="s">
        <v>89</v>
      </c>
      <c r="AH981" s="49">
        <f t="shared" si="76"/>
        <v>0</v>
      </c>
      <c r="AI981" s="65">
        <v>0</v>
      </c>
      <c r="AJ981" s="68">
        <v>0</v>
      </c>
      <c r="AK981" s="65" t="s">
        <v>89</v>
      </c>
      <c r="AL981" s="78" t="s">
        <v>89</v>
      </c>
      <c r="AM981" s="65">
        <v>0</v>
      </c>
      <c r="AN981" s="78" t="s">
        <v>89</v>
      </c>
      <c r="AO981" s="78" t="s">
        <v>89</v>
      </c>
      <c r="AP981" s="78" t="s">
        <v>89</v>
      </c>
      <c r="AQ981" s="49">
        <f t="shared" si="77"/>
        <v>0</v>
      </c>
      <c r="AR981" s="49">
        <f>+L981+AE981-AJ981</f>
        <v>9941400</v>
      </c>
      <c r="AS981" s="65" t="s">
        <v>90</v>
      </c>
      <c r="AT981" s="68">
        <v>0</v>
      </c>
      <c r="AU981" s="65" t="s">
        <v>90</v>
      </c>
      <c r="AV981" s="68">
        <v>0</v>
      </c>
      <c r="AW981" s="75" t="s">
        <v>89</v>
      </c>
      <c r="AX981" s="224">
        <v>0</v>
      </c>
      <c r="AY981" s="79">
        <f t="shared" si="78"/>
        <v>9941400</v>
      </c>
      <c r="AZ981" s="223">
        <f t="shared" si="79"/>
        <v>0</v>
      </c>
      <c r="BA981" s="74">
        <v>0</v>
      </c>
      <c r="BB981" s="75" t="s">
        <v>89</v>
      </c>
      <c r="BC981" s="65" t="s">
        <v>108</v>
      </c>
      <c r="BD981" s="400" t="s">
        <v>3487</v>
      </c>
      <c r="BE981" s="221" t="s">
        <v>87</v>
      </c>
      <c r="BF981" s="221" t="s">
        <v>87</v>
      </c>
    </row>
    <row r="982" spans="2:58" x14ac:dyDescent="0.25">
      <c r="B982" s="221">
        <v>2025</v>
      </c>
      <c r="C982" s="221">
        <v>891780111</v>
      </c>
      <c r="D982" s="221" t="s">
        <v>78</v>
      </c>
      <c r="E982" s="49" t="s">
        <v>3486</v>
      </c>
      <c r="F982" s="65" t="s">
        <v>3485</v>
      </c>
      <c r="G982" s="65">
        <v>0</v>
      </c>
      <c r="H982" s="65" t="s">
        <v>81</v>
      </c>
      <c r="I982" s="65" t="s">
        <v>3368</v>
      </c>
      <c r="J982" s="67" t="s">
        <v>83</v>
      </c>
      <c r="K982" s="66" t="s">
        <v>3462</v>
      </c>
      <c r="L982" s="68">
        <v>9941400</v>
      </c>
      <c r="M982" s="65" t="s">
        <v>85</v>
      </c>
      <c r="N982" s="66" t="s">
        <v>3484</v>
      </c>
      <c r="O982" s="66">
        <v>32784010</v>
      </c>
      <c r="P982" s="66">
        <v>1707</v>
      </c>
      <c r="Q982" s="70">
        <v>45870</v>
      </c>
      <c r="R982" s="66">
        <v>7490134800</v>
      </c>
      <c r="S982" s="70">
        <v>45895</v>
      </c>
      <c r="T982" s="68">
        <v>9941400</v>
      </c>
      <c r="U982" s="68">
        <v>30068</v>
      </c>
      <c r="V982" s="65" t="s">
        <v>87</v>
      </c>
      <c r="W982" s="68">
        <v>1082939683</v>
      </c>
      <c r="X982" s="67" t="s">
        <v>3365</v>
      </c>
      <c r="Y982" s="70">
        <v>45895</v>
      </c>
      <c r="Z982" s="70">
        <v>45895</v>
      </c>
      <c r="AA982" s="70" t="s">
        <v>89</v>
      </c>
      <c r="AB982" s="70">
        <v>45991</v>
      </c>
      <c r="AC982" s="49">
        <f t="shared" si="75"/>
        <v>96</v>
      </c>
      <c r="AD982" s="65">
        <v>0</v>
      </c>
      <c r="AE982" s="68">
        <v>0</v>
      </c>
      <c r="AF982" s="65">
        <v>0</v>
      </c>
      <c r="AG982" s="77" t="s">
        <v>89</v>
      </c>
      <c r="AH982" s="49">
        <f t="shared" si="76"/>
        <v>0</v>
      </c>
      <c r="AI982" s="65">
        <v>0</v>
      </c>
      <c r="AJ982" s="68">
        <v>0</v>
      </c>
      <c r="AK982" s="65" t="s">
        <v>89</v>
      </c>
      <c r="AL982" s="78" t="s">
        <v>89</v>
      </c>
      <c r="AM982" s="65">
        <v>0</v>
      </c>
      <c r="AN982" s="78" t="s">
        <v>89</v>
      </c>
      <c r="AO982" s="78" t="s">
        <v>89</v>
      </c>
      <c r="AP982" s="78" t="s">
        <v>89</v>
      </c>
      <c r="AQ982" s="49">
        <f t="shared" si="77"/>
        <v>0</v>
      </c>
      <c r="AR982" s="49">
        <f>+L982+AE982-AJ982</f>
        <v>9941400</v>
      </c>
      <c r="AS982" s="65" t="s">
        <v>90</v>
      </c>
      <c r="AT982" s="68">
        <v>0</v>
      </c>
      <c r="AU982" s="65" t="s">
        <v>90</v>
      </c>
      <c r="AV982" s="68">
        <v>0</v>
      </c>
      <c r="AW982" s="75" t="s">
        <v>89</v>
      </c>
      <c r="AX982" s="224">
        <v>0</v>
      </c>
      <c r="AY982" s="79">
        <f t="shared" si="78"/>
        <v>9941400</v>
      </c>
      <c r="AZ982" s="223">
        <f t="shared" si="79"/>
        <v>0</v>
      </c>
      <c r="BA982" s="74">
        <v>0</v>
      </c>
      <c r="BB982" s="75" t="s">
        <v>89</v>
      </c>
      <c r="BC982" s="65" t="s">
        <v>108</v>
      </c>
      <c r="BD982" s="400" t="s">
        <v>3483</v>
      </c>
      <c r="BE982" s="221" t="s">
        <v>87</v>
      </c>
      <c r="BF982" s="221" t="s">
        <v>87</v>
      </c>
    </row>
    <row r="983" spans="2:58" x14ac:dyDescent="0.25">
      <c r="B983" s="221">
        <v>2025</v>
      </c>
      <c r="C983" s="221">
        <v>891780111</v>
      </c>
      <c r="D983" s="221" t="s">
        <v>78</v>
      </c>
      <c r="E983" s="49" t="s">
        <v>3482</v>
      </c>
      <c r="F983" s="65" t="s">
        <v>3481</v>
      </c>
      <c r="G983" s="65">
        <v>0</v>
      </c>
      <c r="H983" s="65" t="s">
        <v>81</v>
      </c>
      <c r="I983" s="65" t="s">
        <v>3368</v>
      </c>
      <c r="J983" s="67" t="s">
        <v>83</v>
      </c>
      <c r="K983" s="66" t="s">
        <v>3367</v>
      </c>
      <c r="L983" s="68">
        <v>9941400</v>
      </c>
      <c r="M983" s="65" t="s">
        <v>85</v>
      </c>
      <c r="N983" s="66" t="s">
        <v>3480</v>
      </c>
      <c r="O983" s="66">
        <v>9173017</v>
      </c>
      <c r="P983" s="66">
        <v>1707</v>
      </c>
      <c r="Q983" s="70">
        <v>45870</v>
      </c>
      <c r="R983" s="66">
        <v>7490134800</v>
      </c>
      <c r="S983" s="70">
        <v>45896</v>
      </c>
      <c r="T983" s="68">
        <v>9941400</v>
      </c>
      <c r="U983" s="68">
        <v>30473</v>
      </c>
      <c r="V983" s="65" t="s">
        <v>87</v>
      </c>
      <c r="W983" s="68">
        <v>1082939683</v>
      </c>
      <c r="X983" s="67" t="s">
        <v>3365</v>
      </c>
      <c r="Y983" s="70">
        <v>45896</v>
      </c>
      <c r="Z983" s="70">
        <v>45896</v>
      </c>
      <c r="AA983" s="70" t="s">
        <v>89</v>
      </c>
      <c r="AB983" s="70">
        <v>45991</v>
      </c>
      <c r="AC983" s="49">
        <f t="shared" si="75"/>
        <v>95</v>
      </c>
      <c r="AD983" s="65">
        <v>0</v>
      </c>
      <c r="AE983" s="68">
        <v>0</v>
      </c>
      <c r="AF983" s="65">
        <v>0</v>
      </c>
      <c r="AG983" s="77" t="s">
        <v>89</v>
      </c>
      <c r="AH983" s="49">
        <f t="shared" si="76"/>
        <v>0</v>
      </c>
      <c r="AI983" s="65">
        <v>0</v>
      </c>
      <c r="AJ983" s="68">
        <v>0</v>
      </c>
      <c r="AK983" s="65" t="s">
        <v>89</v>
      </c>
      <c r="AL983" s="78" t="s">
        <v>89</v>
      </c>
      <c r="AM983" s="65">
        <v>0</v>
      </c>
      <c r="AN983" s="78" t="s">
        <v>89</v>
      </c>
      <c r="AO983" s="78" t="s">
        <v>89</v>
      </c>
      <c r="AP983" s="78" t="s">
        <v>89</v>
      </c>
      <c r="AQ983" s="49">
        <f t="shared" si="77"/>
        <v>0</v>
      </c>
      <c r="AR983" s="49">
        <f>+L983+AE983-AJ983</f>
        <v>9941400</v>
      </c>
      <c r="AS983" s="65" t="s">
        <v>90</v>
      </c>
      <c r="AT983" s="68">
        <v>0</v>
      </c>
      <c r="AU983" s="65" t="s">
        <v>90</v>
      </c>
      <c r="AV983" s="68">
        <v>0</v>
      </c>
      <c r="AW983" s="75" t="s">
        <v>89</v>
      </c>
      <c r="AX983" s="224">
        <v>0</v>
      </c>
      <c r="AY983" s="79">
        <f t="shared" si="78"/>
        <v>9941400</v>
      </c>
      <c r="AZ983" s="223">
        <f t="shared" si="79"/>
        <v>0</v>
      </c>
      <c r="BA983" s="74">
        <v>0</v>
      </c>
      <c r="BB983" s="75" t="s">
        <v>89</v>
      </c>
      <c r="BC983" s="65" t="s">
        <v>108</v>
      </c>
      <c r="BD983" s="400" t="s">
        <v>3479</v>
      </c>
      <c r="BE983" s="221" t="s">
        <v>87</v>
      </c>
      <c r="BF983" s="221" t="s">
        <v>87</v>
      </c>
    </row>
    <row r="984" spans="2:58" x14ac:dyDescent="0.25">
      <c r="B984" s="221">
        <v>2025</v>
      </c>
      <c r="C984" s="221">
        <v>891780111</v>
      </c>
      <c r="D984" s="221" t="s">
        <v>78</v>
      </c>
      <c r="E984" s="49" t="s">
        <v>3478</v>
      </c>
      <c r="F984" s="65" t="s">
        <v>3477</v>
      </c>
      <c r="G984" s="65">
        <v>0</v>
      </c>
      <c r="H984" s="65" t="s">
        <v>81</v>
      </c>
      <c r="I984" s="65" t="s">
        <v>3368</v>
      </c>
      <c r="J984" s="67" t="s">
        <v>83</v>
      </c>
      <c r="K984" s="66" t="s">
        <v>3476</v>
      </c>
      <c r="L984" s="68">
        <v>9941400</v>
      </c>
      <c r="M984" s="65" t="s">
        <v>85</v>
      </c>
      <c r="N984" s="66" t="s">
        <v>3475</v>
      </c>
      <c r="O984" s="66">
        <v>26998878</v>
      </c>
      <c r="P984" s="66">
        <v>1707</v>
      </c>
      <c r="Q984" s="70">
        <v>45870</v>
      </c>
      <c r="R984" s="66">
        <v>7490134800</v>
      </c>
      <c r="S984" s="70">
        <v>45896</v>
      </c>
      <c r="T984" s="68">
        <v>9941400</v>
      </c>
      <c r="U984" s="68">
        <v>30478</v>
      </c>
      <c r="V984" s="65" t="s">
        <v>87</v>
      </c>
      <c r="W984" s="68">
        <v>1082939683</v>
      </c>
      <c r="X984" s="67" t="s">
        <v>3365</v>
      </c>
      <c r="Y984" s="70">
        <v>45896</v>
      </c>
      <c r="Z984" s="70">
        <v>45896</v>
      </c>
      <c r="AA984" s="70" t="s">
        <v>89</v>
      </c>
      <c r="AB984" s="70">
        <v>45991</v>
      </c>
      <c r="AC984" s="49">
        <f t="shared" si="75"/>
        <v>95</v>
      </c>
      <c r="AD984" s="65">
        <v>0</v>
      </c>
      <c r="AE984" s="68">
        <v>0</v>
      </c>
      <c r="AF984" s="65">
        <v>0</v>
      </c>
      <c r="AG984" s="77" t="s">
        <v>89</v>
      </c>
      <c r="AH984" s="49">
        <f t="shared" si="76"/>
        <v>0</v>
      </c>
      <c r="AI984" s="65">
        <v>0</v>
      </c>
      <c r="AJ984" s="68">
        <v>0</v>
      </c>
      <c r="AK984" s="65" t="s">
        <v>89</v>
      </c>
      <c r="AL984" s="78" t="s">
        <v>89</v>
      </c>
      <c r="AM984" s="65">
        <v>0</v>
      </c>
      <c r="AN984" s="78" t="s">
        <v>89</v>
      </c>
      <c r="AO984" s="78" t="s">
        <v>89</v>
      </c>
      <c r="AP984" s="78" t="s">
        <v>89</v>
      </c>
      <c r="AQ984" s="49">
        <f t="shared" si="77"/>
        <v>0</v>
      </c>
      <c r="AR984" s="49">
        <f>+L984+AE984-AJ984</f>
        <v>9941400</v>
      </c>
      <c r="AS984" s="65" t="s">
        <v>90</v>
      </c>
      <c r="AT984" s="68">
        <v>0</v>
      </c>
      <c r="AU984" s="65" t="s">
        <v>90</v>
      </c>
      <c r="AV984" s="68">
        <v>0</v>
      </c>
      <c r="AW984" s="75" t="s">
        <v>89</v>
      </c>
      <c r="AX984" s="224">
        <v>0</v>
      </c>
      <c r="AY984" s="79">
        <f t="shared" si="78"/>
        <v>9941400</v>
      </c>
      <c r="AZ984" s="223">
        <f t="shared" si="79"/>
        <v>0</v>
      </c>
      <c r="BA984" s="74">
        <v>0</v>
      </c>
      <c r="BB984" s="75" t="s">
        <v>89</v>
      </c>
      <c r="BC984" s="65" t="s">
        <v>108</v>
      </c>
      <c r="BD984" s="400" t="s">
        <v>3474</v>
      </c>
      <c r="BE984" s="221" t="s">
        <v>87</v>
      </c>
      <c r="BF984" s="221" t="s">
        <v>87</v>
      </c>
    </row>
    <row r="985" spans="2:58" x14ac:dyDescent="0.25">
      <c r="B985" s="221">
        <v>2025</v>
      </c>
      <c r="C985" s="221">
        <v>891780111</v>
      </c>
      <c r="D985" s="221" t="s">
        <v>78</v>
      </c>
      <c r="E985" s="49" t="s">
        <v>3473</v>
      </c>
      <c r="F985" s="65" t="s">
        <v>3472</v>
      </c>
      <c r="G985" s="65">
        <v>0</v>
      </c>
      <c r="H985" s="65" t="s">
        <v>81</v>
      </c>
      <c r="I985" s="65" t="s">
        <v>3368</v>
      </c>
      <c r="J985" s="67" t="s">
        <v>83</v>
      </c>
      <c r="K985" s="66" t="s">
        <v>3391</v>
      </c>
      <c r="L985" s="68">
        <v>9941400</v>
      </c>
      <c r="M985" s="65" t="s">
        <v>85</v>
      </c>
      <c r="N985" s="66" t="s">
        <v>3471</v>
      </c>
      <c r="O985" s="66">
        <v>3984587</v>
      </c>
      <c r="P985" s="66">
        <v>1707</v>
      </c>
      <c r="Q985" s="70">
        <v>45870</v>
      </c>
      <c r="R985" s="66">
        <v>7490134800</v>
      </c>
      <c r="S985" s="70">
        <v>45896</v>
      </c>
      <c r="T985" s="68">
        <v>9941400</v>
      </c>
      <c r="U985" s="68">
        <v>30477</v>
      </c>
      <c r="V985" s="65" t="s">
        <v>87</v>
      </c>
      <c r="W985" s="68">
        <v>1082939683</v>
      </c>
      <c r="X985" s="67" t="s">
        <v>3365</v>
      </c>
      <c r="Y985" s="70">
        <v>45896</v>
      </c>
      <c r="Z985" s="70">
        <v>45896</v>
      </c>
      <c r="AA985" s="70" t="s">
        <v>89</v>
      </c>
      <c r="AB985" s="70">
        <v>45991</v>
      </c>
      <c r="AC985" s="49">
        <f t="shared" si="75"/>
        <v>95</v>
      </c>
      <c r="AD985" s="65">
        <v>0</v>
      </c>
      <c r="AE985" s="68">
        <v>0</v>
      </c>
      <c r="AF985" s="65">
        <v>0</v>
      </c>
      <c r="AG985" s="77" t="s">
        <v>89</v>
      </c>
      <c r="AH985" s="49">
        <f t="shared" si="76"/>
        <v>0</v>
      </c>
      <c r="AI985" s="65">
        <v>0</v>
      </c>
      <c r="AJ985" s="68">
        <v>0</v>
      </c>
      <c r="AK985" s="65" t="s">
        <v>89</v>
      </c>
      <c r="AL985" s="78" t="s">
        <v>89</v>
      </c>
      <c r="AM985" s="65">
        <v>0</v>
      </c>
      <c r="AN985" s="78" t="s">
        <v>89</v>
      </c>
      <c r="AO985" s="78" t="s">
        <v>89</v>
      </c>
      <c r="AP985" s="78" t="s">
        <v>89</v>
      </c>
      <c r="AQ985" s="49">
        <f t="shared" si="77"/>
        <v>0</v>
      </c>
      <c r="AR985" s="49">
        <f>+L985+AE985-AJ985</f>
        <v>9941400</v>
      </c>
      <c r="AS985" s="65" t="s">
        <v>90</v>
      </c>
      <c r="AT985" s="68">
        <v>0</v>
      </c>
      <c r="AU985" s="65" t="s">
        <v>90</v>
      </c>
      <c r="AV985" s="68">
        <v>0</v>
      </c>
      <c r="AW985" s="75" t="s">
        <v>89</v>
      </c>
      <c r="AX985" s="224">
        <v>0</v>
      </c>
      <c r="AY985" s="79">
        <f t="shared" si="78"/>
        <v>9941400</v>
      </c>
      <c r="AZ985" s="223">
        <f t="shared" si="79"/>
        <v>0</v>
      </c>
      <c r="BA985" s="74">
        <v>0</v>
      </c>
      <c r="BB985" s="75" t="s">
        <v>89</v>
      </c>
      <c r="BC985" s="65" t="s">
        <v>108</v>
      </c>
      <c r="BD985" s="400" t="s">
        <v>3470</v>
      </c>
      <c r="BE985" s="221" t="s">
        <v>87</v>
      </c>
      <c r="BF985" s="221" t="s">
        <v>87</v>
      </c>
    </row>
    <row r="986" spans="2:58" x14ac:dyDescent="0.25">
      <c r="B986" s="221">
        <v>2025</v>
      </c>
      <c r="C986" s="221">
        <v>891780111</v>
      </c>
      <c r="D986" s="221" t="s">
        <v>78</v>
      </c>
      <c r="E986" s="49" t="s">
        <v>3469</v>
      </c>
      <c r="F986" s="65" t="s">
        <v>3468</v>
      </c>
      <c r="G986" s="65">
        <v>0</v>
      </c>
      <c r="H986" s="65" t="s">
        <v>81</v>
      </c>
      <c r="I986" s="65" t="s">
        <v>3368</v>
      </c>
      <c r="J986" s="67" t="s">
        <v>83</v>
      </c>
      <c r="K986" s="66" t="s">
        <v>3467</v>
      </c>
      <c r="L986" s="68">
        <v>9941400</v>
      </c>
      <c r="M986" s="65" t="s">
        <v>85</v>
      </c>
      <c r="N986" s="66" t="s">
        <v>3466</v>
      </c>
      <c r="O986" s="66">
        <v>44157598</v>
      </c>
      <c r="P986" s="66">
        <v>1707</v>
      </c>
      <c r="Q986" s="70">
        <v>45870</v>
      </c>
      <c r="R986" s="66">
        <v>7490134800</v>
      </c>
      <c r="S986" s="70">
        <v>45896</v>
      </c>
      <c r="T986" s="68">
        <v>9941400</v>
      </c>
      <c r="U986" s="68">
        <v>30475</v>
      </c>
      <c r="V986" s="65" t="s">
        <v>87</v>
      </c>
      <c r="W986" s="68">
        <v>1082939683</v>
      </c>
      <c r="X986" s="67" t="s">
        <v>3365</v>
      </c>
      <c r="Y986" s="70">
        <v>45896</v>
      </c>
      <c r="Z986" s="70">
        <v>45896</v>
      </c>
      <c r="AA986" s="70" t="s">
        <v>89</v>
      </c>
      <c r="AB986" s="70">
        <v>45991</v>
      </c>
      <c r="AC986" s="49">
        <f t="shared" si="75"/>
        <v>95</v>
      </c>
      <c r="AD986" s="65">
        <v>0</v>
      </c>
      <c r="AE986" s="68">
        <v>0</v>
      </c>
      <c r="AF986" s="65">
        <v>0</v>
      </c>
      <c r="AG986" s="77" t="s">
        <v>89</v>
      </c>
      <c r="AH986" s="49">
        <f t="shared" si="76"/>
        <v>0</v>
      </c>
      <c r="AI986" s="65">
        <v>0</v>
      </c>
      <c r="AJ986" s="68">
        <v>0</v>
      </c>
      <c r="AK986" s="65" t="s">
        <v>89</v>
      </c>
      <c r="AL986" s="78" t="s">
        <v>89</v>
      </c>
      <c r="AM986" s="65">
        <v>0</v>
      </c>
      <c r="AN986" s="78" t="s">
        <v>89</v>
      </c>
      <c r="AO986" s="78" t="s">
        <v>89</v>
      </c>
      <c r="AP986" s="78" t="s">
        <v>89</v>
      </c>
      <c r="AQ986" s="49">
        <f t="shared" si="77"/>
        <v>0</v>
      </c>
      <c r="AR986" s="49">
        <f>+L986+AE986-AJ986</f>
        <v>9941400</v>
      </c>
      <c r="AS986" s="65" t="s">
        <v>90</v>
      </c>
      <c r="AT986" s="68">
        <v>0</v>
      </c>
      <c r="AU986" s="65" t="s">
        <v>90</v>
      </c>
      <c r="AV986" s="68">
        <v>0</v>
      </c>
      <c r="AW986" s="75" t="s">
        <v>89</v>
      </c>
      <c r="AX986" s="224">
        <v>0</v>
      </c>
      <c r="AY986" s="79">
        <f t="shared" si="78"/>
        <v>9941400</v>
      </c>
      <c r="AZ986" s="223">
        <f t="shared" si="79"/>
        <v>0</v>
      </c>
      <c r="BA986" s="74">
        <v>0</v>
      </c>
      <c r="BB986" s="75" t="s">
        <v>89</v>
      </c>
      <c r="BC986" s="65" t="s">
        <v>108</v>
      </c>
      <c r="BD986" s="400" t="s">
        <v>3465</v>
      </c>
      <c r="BE986" s="221" t="s">
        <v>87</v>
      </c>
      <c r="BF986" s="221" t="s">
        <v>87</v>
      </c>
    </row>
    <row r="987" spans="2:58" x14ac:dyDescent="0.25">
      <c r="B987" s="221">
        <v>2025</v>
      </c>
      <c r="C987" s="221">
        <v>891780111</v>
      </c>
      <c r="D987" s="221" t="s">
        <v>78</v>
      </c>
      <c r="E987" s="49" t="s">
        <v>3464</v>
      </c>
      <c r="F987" s="65" t="s">
        <v>3463</v>
      </c>
      <c r="G987" s="65">
        <v>0</v>
      </c>
      <c r="H987" s="65" t="s">
        <v>81</v>
      </c>
      <c r="I987" s="65" t="s">
        <v>3368</v>
      </c>
      <c r="J987" s="67" t="s">
        <v>83</v>
      </c>
      <c r="K987" s="66" t="s">
        <v>3462</v>
      </c>
      <c r="L987" s="68">
        <v>9941400</v>
      </c>
      <c r="M987" s="65" t="s">
        <v>85</v>
      </c>
      <c r="N987" s="66" t="s">
        <v>3461</v>
      </c>
      <c r="O987" s="66">
        <v>1140887192</v>
      </c>
      <c r="P987" s="66">
        <v>1707</v>
      </c>
      <c r="Q987" s="70">
        <v>45870</v>
      </c>
      <c r="R987" s="66">
        <v>7490134800</v>
      </c>
      <c r="S987" s="70">
        <v>45896</v>
      </c>
      <c r="T987" s="68">
        <v>9941400</v>
      </c>
      <c r="U987" s="68">
        <v>30474</v>
      </c>
      <c r="V987" s="65" t="s">
        <v>87</v>
      </c>
      <c r="W987" s="68">
        <v>1082939683</v>
      </c>
      <c r="X987" s="67" t="s">
        <v>3365</v>
      </c>
      <c r="Y987" s="70">
        <v>45896</v>
      </c>
      <c r="Z987" s="70">
        <v>45896</v>
      </c>
      <c r="AA987" s="70" t="s">
        <v>89</v>
      </c>
      <c r="AB987" s="70">
        <v>45991</v>
      </c>
      <c r="AC987" s="49">
        <f t="shared" si="75"/>
        <v>95</v>
      </c>
      <c r="AD987" s="65">
        <v>0</v>
      </c>
      <c r="AE987" s="68">
        <v>0</v>
      </c>
      <c r="AF987" s="65">
        <v>0</v>
      </c>
      <c r="AG987" s="77" t="s">
        <v>89</v>
      </c>
      <c r="AH987" s="49">
        <f t="shared" si="76"/>
        <v>0</v>
      </c>
      <c r="AI987" s="65">
        <v>0</v>
      </c>
      <c r="AJ987" s="68">
        <v>0</v>
      </c>
      <c r="AK987" s="65" t="s">
        <v>89</v>
      </c>
      <c r="AL987" s="78" t="s">
        <v>89</v>
      </c>
      <c r="AM987" s="65">
        <v>0</v>
      </c>
      <c r="AN987" s="78" t="s">
        <v>89</v>
      </c>
      <c r="AO987" s="78" t="s">
        <v>89</v>
      </c>
      <c r="AP987" s="78" t="s">
        <v>89</v>
      </c>
      <c r="AQ987" s="49">
        <f t="shared" si="77"/>
        <v>0</v>
      </c>
      <c r="AR987" s="49">
        <f>+L987+AE987-AJ987</f>
        <v>9941400</v>
      </c>
      <c r="AS987" s="65" t="s">
        <v>90</v>
      </c>
      <c r="AT987" s="68">
        <v>0</v>
      </c>
      <c r="AU987" s="65" t="s">
        <v>90</v>
      </c>
      <c r="AV987" s="68">
        <v>0</v>
      </c>
      <c r="AW987" s="75" t="s">
        <v>89</v>
      </c>
      <c r="AX987" s="224">
        <v>0</v>
      </c>
      <c r="AY987" s="79">
        <f t="shared" si="78"/>
        <v>9941400</v>
      </c>
      <c r="AZ987" s="223">
        <f t="shared" si="79"/>
        <v>0</v>
      </c>
      <c r="BA987" s="74">
        <v>0</v>
      </c>
      <c r="BB987" s="75" t="s">
        <v>89</v>
      </c>
      <c r="BC987" s="65" t="s">
        <v>108</v>
      </c>
      <c r="BD987" s="400" t="s">
        <v>3460</v>
      </c>
      <c r="BE987" s="221" t="s">
        <v>87</v>
      </c>
      <c r="BF987" s="221" t="s">
        <v>87</v>
      </c>
    </row>
    <row r="988" spans="2:58" x14ac:dyDescent="0.25">
      <c r="B988" s="221">
        <v>2025</v>
      </c>
      <c r="C988" s="221">
        <v>891780111</v>
      </c>
      <c r="D988" s="221" t="s">
        <v>78</v>
      </c>
      <c r="E988" s="49" t="s">
        <v>3459</v>
      </c>
      <c r="F988" s="65" t="s">
        <v>3458</v>
      </c>
      <c r="G988" s="65">
        <v>0</v>
      </c>
      <c r="H988" s="65" t="s">
        <v>81</v>
      </c>
      <c r="I988" s="65" t="s">
        <v>3368</v>
      </c>
      <c r="J988" s="67" t="s">
        <v>83</v>
      </c>
      <c r="K988" s="66" t="s">
        <v>3367</v>
      </c>
      <c r="L988" s="68">
        <v>9941400</v>
      </c>
      <c r="M988" s="65" t="s">
        <v>85</v>
      </c>
      <c r="N988" s="66" t="s">
        <v>3457</v>
      </c>
      <c r="O988" s="66">
        <v>8774169</v>
      </c>
      <c r="P988" s="66">
        <v>1707</v>
      </c>
      <c r="Q988" s="70">
        <v>45870</v>
      </c>
      <c r="R988" s="66">
        <v>7490134800</v>
      </c>
      <c r="S988" s="70">
        <v>45896</v>
      </c>
      <c r="T988" s="68">
        <v>9941400</v>
      </c>
      <c r="U988" s="68">
        <v>30472</v>
      </c>
      <c r="V988" s="65" t="s">
        <v>87</v>
      </c>
      <c r="W988" s="68">
        <v>1082939683</v>
      </c>
      <c r="X988" s="67" t="s">
        <v>3365</v>
      </c>
      <c r="Y988" s="70">
        <v>45896</v>
      </c>
      <c r="Z988" s="70">
        <v>45897</v>
      </c>
      <c r="AA988" s="70" t="s">
        <v>89</v>
      </c>
      <c r="AB988" s="70">
        <v>45991</v>
      </c>
      <c r="AC988" s="49">
        <f t="shared" si="75"/>
        <v>94</v>
      </c>
      <c r="AD988" s="65">
        <v>0</v>
      </c>
      <c r="AE988" s="68">
        <v>0</v>
      </c>
      <c r="AF988" s="65">
        <v>0</v>
      </c>
      <c r="AG988" s="77" t="s">
        <v>89</v>
      </c>
      <c r="AH988" s="49">
        <f t="shared" si="76"/>
        <v>0</v>
      </c>
      <c r="AI988" s="65">
        <v>0</v>
      </c>
      <c r="AJ988" s="68">
        <v>0</v>
      </c>
      <c r="AK988" s="65" t="s">
        <v>89</v>
      </c>
      <c r="AL988" s="78" t="s">
        <v>89</v>
      </c>
      <c r="AM988" s="65">
        <v>0</v>
      </c>
      <c r="AN988" s="78" t="s">
        <v>89</v>
      </c>
      <c r="AO988" s="78" t="s">
        <v>89</v>
      </c>
      <c r="AP988" s="78" t="s">
        <v>89</v>
      </c>
      <c r="AQ988" s="49">
        <f t="shared" si="77"/>
        <v>0</v>
      </c>
      <c r="AR988" s="49">
        <f>+L988+AE988-AJ988</f>
        <v>9941400</v>
      </c>
      <c r="AS988" s="65" t="s">
        <v>90</v>
      </c>
      <c r="AT988" s="68">
        <v>0</v>
      </c>
      <c r="AU988" s="65" t="s">
        <v>90</v>
      </c>
      <c r="AV988" s="68">
        <v>0</v>
      </c>
      <c r="AW988" s="75" t="s">
        <v>89</v>
      </c>
      <c r="AX988" s="224">
        <v>0</v>
      </c>
      <c r="AY988" s="79">
        <f t="shared" si="78"/>
        <v>9941400</v>
      </c>
      <c r="AZ988" s="223">
        <f t="shared" si="79"/>
        <v>0</v>
      </c>
      <c r="BA988" s="74">
        <v>0</v>
      </c>
      <c r="BB988" s="75" t="s">
        <v>89</v>
      </c>
      <c r="BC988" s="65" t="s">
        <v>108</v>
      </c>
      <c r="BD988" s="400" t="s">
        <v>3456</v>
      </c>
      <c r="BE988" s="221" t="s">
        <v>87</v>
      </c>
      <c r="BF988" s="221" t="s">
        <v>87</v>
      </c>
    </row>
    <row r="989" spans="2:58" x14ac:dyDescent="0.25">
      <c r="B989" s="221">
        <v>2025</v>
      </c>
      <c r="C989" s="221">
        <v>891780111</v>
      </c>
      <c r="D989" s="221" t="s">
        <v>78</v>
      </c>
      <c r="E989" s="49" t="s">
        <v>3455</v>
      </c>
      <c r="F989" s="65" t="s">
        <v>3454</v>
      </c>
      <c r="G989" s="65">
        <v>0</v>
      </c>
      <c r="H989" s="65" t="s">
        <v>81</v>
      </c>
      <c r="I989" s="65" t="s">
        <v>3368</v>
      </c>
      <c r="J989" s="67" t="s">
        <v>83</v>
      </c>
      <c r="K989" s="66" t="s">
        <v>3367</v>
      </c>
      <c r="L989" s="68">
        <v>9941400</v>
      </c>
      <c r="M989" s="65" t="s">
        <v>85</v>
      </c>
      <c r="N989" s="66" t="s">
        <v>3453</v>
      </c>
      <c r="O989" s="66">
        <v>9157176</v>
      </c>
      <c r="P989" s="66">
        <v>1707</v>
      </c>
      <c r="Q989" s="70">
        <v>45870</v>
      </c>
      <c r="R989" s="66">
        <v>7490134800</v>
      </c>
      <c r="S989" s="70">
        <v>45896</v>
      </c>
      <c r="T989" s="68">
        <v>9941400</v>
      </c>
      <c r="U989" s="68">
        <v>30476</v>
      </c>
      <c r="V989" s="65" t="s">
        <v>87</v>
      </c>
      <c r="W989" s="68">
        <v>1082939683</v>
      </c>
      <c r="X989" s="67" t="s">
        <v>3365</v>
      </c>
      <c r="Y989" s="70">
        <v>45896</v>
      </c>
      <c r="Z989" s="70">
        <v>45896</v>
      </c>
      <c r="AA989" s="70" t="s">
        <v>89</v>
      </c>
      <c r="AB989" s="70">
        <v>45991</v>
      </c>
      <c r="AC989" s="49">
        <f t="shared" si="75"/>
        <v>95</v>
      </c>
      <c r="AD989" s="65">
        <v>0</v>
      </c>
      <c r="AE989" s="68">
        <v>0</v>
      </c>
      <c r="AF989" s="65">
        <v>0</v>
      </c>
      <c r="AG989" s="77" t="s">
        <v>89</v>
      </c>
      <c r="AH989" s="49">
        <f t="shared" si="76"/>
        <v>0</v>
      </c>
      <c r="AI989" s="65">
        <v>0</v>
      </c>
      <c r="AJ989" s="68">
        <v>0</v>
      </c>
      <c r="AK989" s="65" t="s">
        <v>89</v>
      </c>
      <c r="AL989" s="78" t="s">
        <v>89</v>
      </c>
      <c r="AM989" s="65">
        <v>0</v>
      </c>
      <c r="AN989" s="78" t="s">
        <v>89</v>
      </c>
      <c r="AO989" s="78" t="s">
        <v>89</v>
      </c>
      <c r="AP989" s="78" t="s">
        <v>89</v>
      </c>
      <c r="AQ989" s="49">
        <f t="shared" si="77"/>
        <v>0</v>
      </c>
      <c r="AR989" s="49">
        <f>+L989+AE989-AJ989</f>
        <v>9941400</v>
      </c>
      <c r="AS989" s="65" t="s">
        <v>90</v>
      </c>
      <c r="AT989" s="68">
        <v>0</v>
      </c>
      <c r="AU989" s="65" t="s">
        <v>90</v>
      </c>
      <c r="AV989" s="68">
        <v>0</v>
      </c>
      <c r="AW989" s="75" t="s">
        <v>89</v>
      </c>
      <c r="AX989" s="224">
        <v>0</v>
      </c>
      <c r="AY989" s="79">
        <f t="shared" si="78"/>
        <v>9941400</v>
      </c>
      <c r="AZ989" s="223">
        <f t="shared" si="79"/>
        <v>0</v>
      </c>
      <c r="BA989" s="74">
        <v>0</v>
      </c>
      <c r="BB989" s="75" t="s">
        <v>89</v>
      </c>
      <c r="BC989" s="65" t="s">
        <v>108</v>
      </c>
      <c r="BD989" s="400" t="s">
        <v>3452</v>
      </c>
      <c r="BE989" s="221" t="s">
        <v>87</v>
      </c>
      <c r="BF989" s="221" t="s">
        <v>87</v>
      </c>
    </row>
    <row r="990" spans="2:58" x14ac:dyDescent="0.25">
      <c r="B990" s="221">
        <v>2025</v>
      </c>
      <c r="C990" s="221">
        <v>891780111</v>
      </c>
      <c r="D990" s="221" t="s">
        <v>78</v>
      </c>
      <c r="E990" s="49" t="s">
        <v>3451</v>
      </c>
      <c r="F990" s="65" t="s">
        <v>3450</v>
      </c>
      <c r="G990" s="65">
        <v>0</v>
      </c>
      <c r="H990" s="65" t="s">
        <v>81</v>
      </c>
      <c r="I990" s="65" t="s">
        <v>3368</v>
      </c>
      <c r="J990" s="67" t="s">
        <v>83</v>
      </c>
      <c r="K990" s="66" t="s">
        <v>3441</v>
      </c>
      <c r="L990" s="68">
        <v>20000000</v>
      </c>
      <c r="M990" s="65" t="s">
        <v>85</v>
      </c>
      <c r="N990" s="66" t="s">
        <v>3449</v>
      </c>
      <c r="O990" s="66">
        <v>1065595690</v>
      </c>
      <c r="P990" s="66">
        <v>1823</v>
      </c>
      <c r="Q990" s="70">
        <v>45884</v>
      </c>
      <c r="R990" s="66">
        <v>200000000</v>
      </c>
      <c r="S990" s="70">
        <v>45896</v>
      </c>
      <c r="T990" s="68">
        <v>20000000</v>
      </c>
      <c r="U990" s="68">
        <v>30467</v>
      </c>
      <c r="V990" s="65" t="s">
        <v>87</v>
      </c>
      <c r="W990" s="68">
        <v>1082939683</v>
      </c>
      <c r="X990" s="67" t="s">
        <v>3365</v>
      </c>
      <c r="Y990" s="70">
        <v>45896</v>
      </c>
      <c r="Z990" s="70">
        <v>45901</v>
      </c>
      <c r="AA990" s="70" t="s">
        <v>89</v>
      </c>
      <c r="AB990" s="70">
        <v>46022</v>
      </c>
      <c r="AC990" s="49">
        <f t="shared" si="75"/>
        <v>121</v>
      </c>
      <c r="AD990" s="65">
        <v>0</v>
      </c>
      <c r="AE990" s="68">
        <v>0</v>
      </c>
      <c r="AF990" s="65">
        <v>0</v>
      </c>
      <c r="AG990" s="77" t="s">
        <v>89</v>
      </c>
      <c r="AH990" s="49">
        <f t="shared" si="76"/>
        <v>0</v>
      </c>
      <c r="AI990" s="65">
        <v>0</v>
      </c>
      <c r="AJ990" s="68">
        <v>0</v>
      </c>
      <c r="AK990" s="65" t="s">
        <v>89</v>
      </c>
      <c r="AL990" s="78" t="s">
        <v>89</v>
      </c>
      <c r="AM990" s="65">
        <v>0</v>
      </c>
      <c r="AN990" s="78" t="s">
        <v>89</v>
      </c>
      <c r="AO990" s="78" t="s">
        <v>89</v>
      </c>
      <c r="AP990" s="78" t="s">
        <v>89</v>
      </c>
      <c r="AQ990" s="49">
        <f t="shared" si="77"/>
        <v>0</v>
      </c>
      <c r="AR990" s="49">
        <f>+L990+AE990-AJ990</f>
        <v>20000000</v>
      </c>
      <c r="AS990" s="65" t="s">
        <v>90</v>
      </c>
      <c r="AT990" s="68">
        <v>0</v>
      </c>
      <c r="AU990" s="65" t="s">
        <v>90</v>
      </c>
      <c r="AV990" s="68">
        <v>0</v>
      </c>
      <c r="AW990" s="75" t="s">
        <v>89</v>
      </c>
      <c r="AX990" s="224">
        <v>0</v>
      </c>
      <c r="AY990" s="79">
        <f t="shared" si="78"/>
        <v>20000000</v>
      </c>
      <c r="AZ990" s="223">
        <f t="shared" si="79"/>
        <v>0</v>
      </c>
      <c r="BA990" s="74">
        <v>0</v>
      </c>
      <c r="BB990" s="75" t="s">
        <v>89</v>
      </c>
      <c r="BC990" s="65" t="s">
        <v>108</v>
      </c>
      <c r="BD990" s="400" t="s">
        <v>3448</v>
      </c>
      <c r="BE990" s="221" t="s">
        <v>87</v>
      </c>
      <c r="BF990" s="221" t="s">
        <v>87</v>
      </c>
    </row>
    <row r="991" spans="2:58" x14ac:dyDescent="0.25">
      <c r="B991" s="221">
        <v>2025</v>
      </c>
      <c r="C991" s="221">
        <v>891780111</v>
      </c>
      <c r="D991" s="221" t="s">
        <v>78</v>
      </c>
      <c r="E991" s="49" t="s">
        <v>3447</v>
      </c>
      <c r="F991" s="65" t="s">
        <v>3446</v>
      </c>
      <c r="G991" s="65">
        <v>0</v>
      </c>
      <c r="H991" s="65" t="s">
        <v>81</v>
      </c>
      <c r="I991" s="65" t="s">
        <v>3368</v>
      </c>
      <c r="J991" s="67" t="s">
        <v>83</v>
      </c>
      <c r="K991" s="66" t="s">
        <v>3441</v>
      </c>
      <c r="L991" s="68">
        <v>20000000</v>
      </c>
      <c r="M991" s="65" t="s">
        <v>85</v>
      </c>
      <c r="N991" s="66" t="s">
        <v>3445</v>
      </c>
      <c r="O991" s="66">
        <v>1045702679</v>
      </c>
      <c r="P991" s="66">
        <v>1823</v>
      </c>
      <c r="Q991" s="70">
        <v>45884</v>
      </c>
      <c r="R991" s="66">
        <v>200000000</v>
      </c>
      <c r="S991" s="70">
        <v>45896</v>
      </c>
      <c r="T991" s="68">
        <v>20000000</v>
      </c>
      <c r="U991" s="68">
        <v>30468</v>
      </c>
      <c r="V991" s="65" t="s">
        <v>87</v>
      </c>
      <c r="W991" s="68">
        <v>1082939683</v>
      </c>
      <c r="X991" s="67" t="s">
        <v>3365</v>
      </c>
      <c r="Y991" s="70">
        <v>45896</v>
      </c>
      <c r="Z991" s="70">
        <v>45901</v>
      </c>
      <c r="AA991" s="70" t="s">
        <v>89</v>
      </c>
      <c r="AB991" s="70">
        <v>46022</v>
      </c>
      <c r="AC991" s="49">
        <f t="shared" si="75"/>
        <v>121</v>
      </c>
      <c r="AD991" s="65">
        <v>0</v>
      </c>
      <c r="AE991" s="68">
        <v>0</v>
      </c>
      <c r="AF991" s="65">
        <v>0</v>
      </c>
      <c r="AG991" s="77" t="s">
        <v>89</v>
      </c>
      <c r="AH991" s="49">
        <f t="shared" si="76"/>
        <v>0</v>
      </c>
      <c r="AI991" s="65">
        <v>0</v>
      </c>
      <c r="AJ991" s="68">
        <v>0</v>
      </c>
      <c r="AK991" s="65" t="s">
        <v>89</v>
      </c>
      <c r="AL991" s="78" t="s">
        <v>89</v>
      </c>
      <c r="AM991" s="65">
        <v>0</v>
      </c>
      <c r="AN991" s="78" t="s">
        <v>89</v>
      </c>
      <c r="AO991" s="78" t="s">
        <v>89</v>
      </c>
      <c r="AP991" s="78" t="s">
        <v>89</v>
      </c>
      <c r="AQ991" s="49">
        <f t="shared" si="77"/>
        <v>0</v>
      </c>
      <c r="AR991" s="49">
        <f>+L991+AE991-AJ991</f>
        <v>20000000</v>
      </c>
      <c r="AS991" s="65" t="s">
        <v>90</v>
      </c>
      <c r="AT991" s="68">
        <v>0</v>
      </c>
      <c r="AU991" s="65" t="s">
        <v>90</v>
      </c>
      <c r="AV991" s="68">
        <v>0</v>
      </c>
      <c r="AW991" s="75" t="s">
        <v>89</v>
      </c>
      <c r="AX991" s="224">
        <v>0</v>
      </c>
      <c r="AY991" s="79">
        <f t="shared" si="78"/>
        <v>20000000</v>
      </c>
      <c r="AZ991" s="223">
        <f t="shared" si="79"/>
        <v>0</v>
      </c>
      <c r="BA991" s="74">
        <v>0</v>
      </c>
      <c r="BB991" s="75" t="s">
        <v>89</v>
      </c>
      <c r="BC991" s="65" t="s">
        <v>108</v>
      </c>
      <c r="BD991" s="400" t="s">
        <v>3444</v>
      </c>
      <c r="BE991" s="221" t="s">
        <v>87</v>
      </c>
      <c r="BF991" s="221" t="s">
        <v>87</v>
      </c>
    </row>
    <row r="992" spans="2:58" x14ac:dyDescent="0.25">
      <c r="B992" s="221">
        <v>2025</v>
      </c>
      <c r="C992" s="221">
        <v>891780111</v>
      </c>
      <c r="D992" s="221" t="s">
        <v>78</v>
      </c>
      <c r="E992" s="49" t="s">
        <v>3443</v>
      </c>
      <c r="F992" s="65" t="s">
        <v>3442</v>
      </c>
      <c r="G992" s="65">
        <v>0</v>
      </c>
      <c r="H992" s="65" t="s">
        <v>81</v>
      </c>
      <c r="I992" s="65" t="s">
        <v>3368</v>
      </c>
      <c r="J992" s="67" t="s">
        <v>83</v>
      </c>
      <c r="K992" s="66" t="s">
        <v>3441</v>
      </c>
      <c r="L992" s="68">
        <v>20000000</v>
      </c>
      <c r="M992" s="65" t="s">
        <v>85</v>
      </c>
      <c r="N992" s="66" t="s">
        <v>3440</v>
      </c>
      <c r="O992" s="66">
        <v>23012905</v>
      </c>
      <c r="P992" s="66">
        <v>1823</v>
      </c>
      <c r="Q992" s="70">
        <v>45884</v>
      </c>
      <c r="R992" s="66">
        <v>200000000</v>
      </c>
      <c r="S992" s="70">
        <v>45896</v>
      </c>
      <c r="T992" s="68">
        <v>20000000</v>
      </c>
      <c r="U992" s="49">
        <v>30469</v>
      </c>
      <c r="V992" s="65" t="s">
        <v>87</v>
      </c>
      <c r="W992" s="68">
        <v>1082939683</v>
      </c>
      <c r="X992" s="67" t="s">
        <v>3365</v>
      </c>
      <c r="Y992" s="70">
        <v>45896</v>
      </c>
      <c r="Z992" s="70">
        <v>45901</v>
      </c>
      <c r="AA992" s="70" t="s">
        <v>89</v>
      </c>
      <c r="AB992" s="70">
        <v>46022</v>
      </c>
      <c r="AC992" s="49">
        <f t="shared" si="75"/>
        <v>121</v>
      </c>
      <c r="AD992" s="65">
        <v>0</v>
      </c>
      <c r="AE992" s="68">
        <v>0</v>
      </c>
      <c r="AF992" s="65">
        <v>0</v>
      </c>
      <c r="AG992" s="77" t="s">
        <v>89</v>
      </c>
      <c r="AH992" s="49">
        <f t="shared" si="76"/>
        <v>0</v>
      </c>
      <c r="AI992" s="65">
        <v>0</v>
      </c>
      <c r="AJ992" s="68">
        <v>0</v>
      </c>
      <c r="AK992" s="65" t="s">
        <v>89</v>
      </c>
      <c r="AL992" s="78" t="s">
        <v>89</v>
      </c>
      <c r="AM992" s="65">
        <v>0</v>
      </c>
      <c r="AN992" s="78" t="s">
        <v>89</v>
      </c>
      <c r="AO992" s="78" t="s">
        <v>89</v>
      </c>
      <c r="AP992" s="78" t="s">
        <v>89</v>
      </c>
      <c r="AQ992" s="49">
        <f t="shared" si="77"/>
        <v>0</v>
      </c>
      <c r="AR992" s="49">
        <f>+L992+AE992-AJ992</f>
        <v>20000000</v>
      </c>
      <c r="AS992" s="65" t="s">
        <v>90</v>
      </c>
      <c r="AT992" s="68">
        <v>0</v>
      </c>
      <c r="AU992" s="65" t="s">
        <v>90</v>
      </c>
      <c r="AV992" s="68">
        <v>0</v>
      </c>
      <c r="AW992" s="75" t="s">
        <v>89</v>
      </c>
      <c r="AX992" s="224">
        <v>0</v>
      </c>
      <c r="AY992" s="79">
        <f t="shared" si="78"/>
        <v>20000000</v>
      </c>
      <c r="AZ992" s="223">
        <f t="shared" si="79"/>
        <v>0</v>
      </c>
      <c r="BA992" s="74">
        <v>0</v>
      </c>
      <c r="BB992" s="75" t="s">
        <v>89</v>
      </c>
      <c r="BC992" s="65" t="s">
        <v>108</v>
      </c>
      <c r="BD992" s="400" t="s">
        <v>3439</v>
      </c>
      <c r="BE992" s="221" t="s">
        <v>87</v>
      </c>
      <c r="BF992" s="221" t="s">
        <v>87</v>
      </c>
    </row>
    <row r="993" spans="2:58" x14ac:dyDescent="0.25">
      <c r="B993" s="221">
        <v>2025</v>
      </c>
      <c r="C993" s="221">
        <v>891780111</v>
      </c>
      <c r="D993" s="221" t="s">
        <v>78</v>
      </c>
      <c r="E993" s="49" t="s">
        <v>3438</v>
      </c>
      <c r="F993" s="65" t="s">
        <v>3437</v>
      </c>
      <c r="G993" s="65">
        <v>0</v>
      </c>
      <c r="H993" s="65" t="s">
        <v>81</v>
      </c>
      <c r="I993" s="65" t="s">
        <v>3368</v>
      </c>
      <c r="J993" s="67" t="s">
        <v>83</v>
      </c>
      <c r="K993" s="66" t="s">
        <v>3418</v>
      </c>
      <c r="L993" s="68">
        <v>20000000</v>
      </c>
      <c r="M993" s="65" t="s">
        <v>85</v>
      </c>
      <c r="N993" s="66" t="s">
        <v>3436</v>
      </c>
      <c r="O993" s="66">
        <v>1047235577</v>
      </c>
      <c r="P993" s="66">
        <v>1823</v>
      </c>
      <c r="Q993" s="70">
        <v>45884</v>
      </c>
      <c r="R993" s="66">
        <v>200000000</v>
      </c>
      <c r="S993" s="70">
        <v>45896</v>
      </c>
      <c r="T993" s="68">
        <v>20000000</v>
      </c>
      <c r="U993" s="49">
        <v>30470</v>
      </c>
      <c r="V993" s="65" t="s">
        <v>87</v>
      </c>
      <c r="W993" s="68">
        <v>1082939683</v>
      </c>
      <c r="X993" s="67" t="s">
        <v>3365</v>
      </c>
      <c r="Y993" s="70">
        <v>45896</v>
      </c>
      <c r="Z993" s="70">
        <v>45901</v>
      </c>
      <c r="AA993" s="70" t="s">
        <v>89</v>
      </c>
      <c r="AB993" s="70">
        <v>46022</v>
      </c>
      <c r="AC993" s="49">
        <f t="shared" si="75"/>
        <v>121</v>
      </c>
      <c r="AD993" s="65">
        <v>0</v>
      </c>
      <c r="AE993" s="68">
        <v>0</v>
      </c>
      <c r="AF993" s="65">
        <v>0</v>
      </c>
      <c r="AG993" s="77" t="s">
        <v>89</v>
      </c>
      <c r="AH993" s="49">
        <f t="shared" si="76"/>
        <v>0</v>
      </c>
      <c r="AI993" s="65">
        <v>0</v>
      </c>
      <c r="AJ993" s="68">
        <v>0</v>
      </c>
      <c r="AK993" s="65" t="s">
        <v>89</v>
      </c>
      <c r="AL993" s="78" t="s">
        <v>89</v>
      </c>
      <c r="AM993" s="65">
        <v>0</v>
      </c>
      <c r="AN993" s="78" t="s">
        <v>89</v>
      </c>
      <c r="AO993" s="78" t="s">
        <v>89</v>
      </c>
      <c r="AP993" s="78" t="s">
        <v>89</v>
      </c>
      <c r="AQ993" s="49">
        <f t="shared" si="77"/>
        <v>0</v>
      </c>
      <c r="AR993" s="49">
        <f>+L993+AE993-AJ993</f>
        <v>20000000</v>
      </c>
      <c r="AS993" s="65" t="s">
        <v>90</v>
      </c>
      <c r="AT993" s="68">
        <v>0</v>
      </c>
      <c r="AU993" s="65" t="s">
        <v>90</v>
      </c>
      <c r="AV993" s="68">
        <v>0</v>
      </c>
      <c r="AW993" s="75" t="s">
        <v>89</v>
      </c>
      <c r="AX993" s="224">
        <v>0</v>
      </c>
      <c r="AY993" s="79">
        <f t="shared" si="78"/>
        <v>20000000</v>
      </c>
      <c r="AZ993" s="223">
        <f t="shared" si="79"/>
        <v>0</v>
      </c>
      <c r="BA993" s="74">
        <v>0</v>
      </c>
      <c r="BB993" s="75" t="s">
        <v>89</v>
      </c>
      <c r="BC993" s="65" t="s">
        <v>108</v>
      </c>
      <c r="BD993" s="400" t="s">
        <v>3435</v>
      </c>
      <c r="BE993" s="221" t="s">
        <v>87</v>
      </c>
      <c r="BF993" s="221" t="s">
        <v>87</v>
      </c>
    </row>
    <row r="994" spans="2:58" x14ac:dyDescent="0.25">
      <c r="B994" s="221">
        <v>2025</v>
      </c>
      <c r="C994" s="221">
        <v>891780111</v>
      </c>
      <c r="D994" s="221" t="s">
        <v>78</v>
      </c>
      <c r="E994" s="49" t="s">
        <v>3434</v>
      </c>
      <c r="F994" s="65" t="s">
        <v>3433</v>
      </c>
      <c r="G994" s="65">
        <v>0</v>
      </c>
      <c r="H994" s="65" t="s">
        <v>81</v>
      </c>
      <c r="I994" s="65" t="s">
        <v>3368</v>
      </c>
      <c r="J994" s="67" t="s">
        <v>83</v>
      </c>
      <c r="K994" s="66" t="s">
        <v>3432</v>
      </c>
      <c r="L994" s="68">
        <v>9941400</v>
      </c>
      <c r="M994" s="65" t="s">
        <v>85</v>
      </c>
      <c r="N994" s="66" t="s">
        <v>3431</v>
      </c>
      <c r="O994" s="66">
        <v>1065652539</v>
      </c>
      <c r="P994" s="66">
        <v>1707</v>
      </c>
      <c r="Q994" s="70">
        <v>45870</v>
      </c>
      <c r="R994" s="66">
        <v>7490134800</v>
      </c>
      <c r="S994" s="70">
        <v>45896</v>
      </c>
      <c r="T994" s="68">
        <v>9941400</v>
      </c>
      <c r="U994" s="49">
        <v>30471</v>
      </c>
      <c r="V994" s="65" t="s">
        <v>87</v>
      </c>
      <c r="W994" s="68">
        <v>1082939683</v>
      </c>
      <c r="X994" s="67" t="s">
        <v>3365</v>
      </c>
      <c r="Y994" s="70">
        <v>45896</v>
      </c>
      <c r="Z994" s="70">
        <v>45896</v>
      </c>
      <c r="AA994" s="70" t="s">
        <v>89</v>
      </c>
      <c r="AB994" s="70">
        <v>45991</v>
      </c>
      <c r="AC994" s="49">
        <f t="shared" si="75"/>
        <v>95</v>
      </c>
      <c r="AD994" s="65">
        <v>0</v>
      </c>
      <c r="AE994" s="68">
        <v>0</v>
      </c>
      <c r="AF994" s="65">
        <v>0</v>
      </c>
      <c r="AG994" s="77" t="s">
        <v>89</v>
      </c>
      <c r="AH994" s="49">
        <f t="shared" si="76"/>
        <v>0</v>
      </c>
      <c r="AI994" s="65">
        <v>0</v>
      </c>
      <c r="AJ994" s="68">
        <v>0</v>
      </c>
      <c r="AK994" s="65" t="s">
        <v>89</v>
      </c>
      <c r="AL994" s="78" t="s">
        <v>89</v>
      </c>
      <c r="AM994" s="65">
        <v>0</v>
      </c>
      <c r="AN994" s="78" t="s">
        <v>89</v>
      </c>
      <c r="AO994" s="78" t="s">
        <v>89</v>
      </c>
      <c r="AP994" s="78" t="s">
        <v>89</v>
      </c>
      <c r="AQ994" s="49">
        <f t="shared" si="77"/>
        <v>0</v>
      </c>
      <c r="AR994" s="49">
        <f>+L994+AE994-AJ994</f>
        <v>9941400</v>
      </c>
      <c r="AS994" s="65" t="s">
        <v>90</v>
      </c>
      <c r="AT994" s="68">
        <v>0</v>
      </c>
      <c r="AU994" s="65" t="s">
        <v>90</v>
      </c>
      <c r="AV994" s="68">
        <v>0</v>
      </c>
      <c r="AW994" s="75" t="s">
        <v>89</v>
      </c>
      <c r="AX994" s="224">
        <v>0</v>
      </c>
      <c r="AY994" s="79">
        <f t="shared" si="78"/>
        <v>9941400</v>
      </c>
      <c r="AZ994" s="223">
        <f t="shared" si="79"/>
        <v>0</v>
      </c>
      <c r="BA994" s="74">
        <v>0</v>
      </c>
      <c r="BB994" s="75" t="s">
        <v>89</v>
      </c>
      <c r="BC994" s="65" t="s">
        <v>108</v>
      </c>
      <c r="BD994" s="400" t="s">
        <v>3430</v>
      </c>
      <c r="BE994" s="221" t="s">
        <v>87</v>
      </c>
      <c r="BF994" s="221" t="s">
        <v>87</v>
      </c>
    </row>
    <row r="995" spans="2:58" x14ac:dyDescent="0.25">
      <c r="B995" s="221">
        <v>2025</v>
      </c>
      <c r="C995" s="221">
        <v>891780111</v>
      </c>
      <c r="D995" s="221" t="s">
        <v>78</v>
      </c>
      <c r="E995" s="49" t="s">
        <v>3429</v>
      </c>
      <c r="F995" s="65" t="s">
        <v>3428</v>
      </c>
      <c r="G995" s="65">
        <v>0</v>
      </c>
      <c r="H995" s="65" t="s">
        <v>81</v>
      </c>
      <c r="I995" s="65" t="s">
        <v>3368</v>
      </c>
      <c r="J995" s="67" t="s">
        <v>83</v>
      </c>
      <c r="K995" s="66" t="s">
        <v>3427</v>
      </c>
      <c r="L995" s="68">
        <v>302432876</v>
      </c>
      <c r="M995" s="65" t="s">
        <v>85</v>
      </c>
      <c r="N995" s="66" t="s">
        <v>3426</v>
      </c>
      <c r="O995" s="66">
        <v>900845290</v>
      </c>
      <c r="P995" s="66">
        <v>1873</v>
      </c>
      <c r="Q995" s="70">
        <v>45891</v>
      </c>
      <c r="R995" s="66">
        <v>302432876</v>
      </c>
      <c r="S995" s="70">
        <v>45897</v>
      </c>
      <c r="T995" s="68">
        <v>302432876</v>
      </c>
      <c r="U995" s="49">
        <v>30599</v>
      </c>
      <c r="V995" s="65" t="s">
        <v>87</v>
      </c>
      <c r="W995" s="68">
        <v>16078654</v>
      </c>
      <c r="X995" s="67" t="s">
        <v>1398</v>
      </c>
      <c r="Y995" s="70">
        <v>45896</v>
      </c>
      <c r="Z995" s="70">
        <v>45897</v>
      </c>
      <c r="AA995" s="70">
        <v>45897</v>
      </c>
      <c r="AB995" s="70">
        <v>46014</v>
      </c>
      <c r="AC995" s="49">
        <f t="shared" si="75"/>
        <v>117</v>
      </c>
      <c r="AD995" s="65">
        <v>0</v>
      </c>
      <c r="AE995" s="68">
        <v>0</v>
      </c>
      <c r="AF995" s="65">
        <v>0</v>
      </c>
      <c r="AG995" s="77" t="s">
        <v>89</v>
      </c>
      <c r="AH995" s="49">
        <f t="shared" si="76"/>
        <v>0</v>
      </c>
      <c r="AI995" s="65">
        <v>0</v>
      </c>
      <c r="AJ995" s="68">
        <v>0</v>
      </c>
      <c r="AK995" s="65" t="s">
        <v>89</v>
      </c>
      <c r="AL995" s="78" t="s">
        <v>89</v>
      </c>
      <c r="AM995" s="65">
        <v>0</v>
      </c>
      <c r="AN995" s="78" t="s">
        <v>89</v>
      </c>
      <c r="AO995" s="78" t="s">
        <v>89</v>
      </c>
      <c r="AP995" s="78" t="s">
        <v>89</v>
      </c>
      <c r="AQ995" s="49">
        <f t="shared" si="77"/>
        <v>0</v>
      </c>
      <c r="AR995" s="49">
        <f>+L995+AE995-AJ995</f>
        <v>302432876</v>
      </c>
      <c r="AS995" s="65" t="s">
        <v>90</v>
      </c>
      <c r="AT995" s="68">
        <v>0</v>
      </c>
      <c r="AU995" s="65" t="s">
        <v>87</v>
      </c>
      <c r="AV995" s="68">
        <v>151216438</v>
      </c>
      <c r="AW995" s="75" t="s">
        <v>89</v>
      </c>
      <c r="AX995" s="68">
        <v>151216438</v>
      </c>
      <c r="AY995" s="79">
        <f t="shared" si="78"/>
        <v>151216438</v>
      </c>
      <c r="AZ995" s="223">
        <f t="shared" si="79"/>
        <v>0.5</v>
      </c>
      <c r="BA995" s="74">
        <v>0.5</v>
      </c>
      <c r="BB995" s="75" t="s">
        <v>89</v>
      </c>
      <c r="BC995" s="65" t="s">
        <v>108</v>
      </c>
      <c r="BD995" s="400" t="s">
        <v>3425</v>
      </c>
      <c r="BE995" s="221" t="s">
        <v>87</v>
      </c>
      <c r="BF995" s="221" t="s">
        <v>87</v>
      </c>
    </row>
    <row r="996" spans="2:58" x14ac:dyDescent="0.25">
      <c r="B996" s="221">
        <v>2025</v>
      </c>
      <c r="C996" s="221">
        <v>891780111</v>
      </c>
      <c r="D996" s="221" t="s">
        <v>78</v>
      </c>
      <c r="E996" s="49" t="s">
        <v>3424</v>
      </c>
      <c r="F996" s="65" t="s">
        <v>3423</v>
      </c>
      <c r="G996" s="65">
        <v>0</v>
      </c>
      <c r="H996" s="65" t="s">
        <v>81</v>
      </c>
      <c r="I996" s="65" t="s">
        <v>3368</v>
      </c>
      <c r="J996" s="67" t="s">
        <v>83</v>
      </c>
      <c r="K996" s="66" t="s">
        <v>3418</v>
      </c>
      <c r="L996" s="68">
        <v>20000000</v>
      </c>
      <c r="M996" s="65" t="s">
        <v>85</v>
      </c>
      <c r="N996" s="66" t="s">
        <v>3422</v>
      </c>
      <c r="O996" s="66">
        <v>1082986157</v>
      </c>
      <c r="P996" s="66">
        <v>1823</v>
      </c>
      <c r="Q996" s="70">
        <v>45884</v>
      </c>
      <c r="R996" s="66">
        <v>200000000</v>
      </c>
      <c r="S996" s="70">
        <v>45897</v>
      </c>
      <c r="T996" s="68">
        <v>20000000</v>
      </c>
      <c r="U996" s="49">
        <v>30600</v>
      </c>
      <c r="V996" s="65" t="s">
        <v>87</v>
      </c>
      <c r="W996" s="68">
        <v>1082939683</v>
      </c>
      <c r="X996" s="67" t="s">
        <v>3365</v>
      </c>
      <c r="Y996" s="70">
        <v>45897</v>
      </c>
      <c r="Z996" s="70">
        <v>45901</v>
      </c>
      <c r="AA996" s="70" t="s">
        <v>89</v>
      </c>
      <c r="AB996" s="70">
        <v>46022</v>
      </c>
      <c r="AC996" s="49">
        <f t="shared" si="75"/>
        <v>121</v>
      </c>
      <c r="AD996" s="65">
        <v>0</v>
      </c>
      <c r="AE996" s="68">
        <v>0</v>
      </c>
      <c r="AF996" s="65">
        <v>0</v>
      </c>
      <c r="AG996" s="77" t="s">
        <v>89</v>
      </c>
      <c r="AH996" s="49">
        <f t="shared" si="76"/>
        <v>0</v>
      </c>
      <c r="AI996" s="65">
        <v>0</v>
      </c>
      <c r="AJ996" s="68">
        <v>0</v>
      </c>
      <c r="AK996" s="65" t="s">
        <v>89</v>
      </c>
      <c r="AL996" s="78" t="s">
        <v>89</v>
      </c>
      <c r="AM996" s="65">
        <v>0</v>
      </c>
      <c r="AN996" s="78" t="s">
        <v>89</v>
      </c>
      <c r="AO996" s="78" t="s">
        <v>89</v>
      </c>
      <c r="AP996" s="78" t="s">
        <v>89</v>
      </c>
      <c r="AQ996" s="49">
        <f t="shared" si="77"/>
        <v>0</v>
      </c>
      <c r="AR996" s="49">
        <f>+L996+AE996-AJ996</f>
        <v>20000000</v>
      </c>
      <c r="AS996" s="65" t="s">
        <v>90</v>
      </c>
      <c r="AT996" s="68">
        <v>0</v>
      </c>
      <c r="AU996" s="65" t="s">
        <v>90</v>
      </c>
      <c r="AV996" s="68">
        <v>0</v>
      </c>
      <c r="AW996" s="75" t="s">
        <v>89</v>
      </c>
      <c r="AX996" s="224">
        <v>0</v>
      </c>
      <c r="AY996" s="79">
        <f t="shared" si="78"/>
        <v>20000000</v>
      </c>
      <c r="AZ996" s="223">
        <f t="shared" si="79"/>
        <v>0</v>
      </c>
      <c r="BA996" s="74">
        <v>0</v>
      </c>
      <c r="BB996" s="75" t="s">
        <v>89</v>
      </c>
      <c r="BC996" s="65" t="s">
        <v>108</v>
      </c>
      <c r="BD996" s="400" t="s">
        <v>3421</v>
      </c>
      <c r="BE996" s="221" t="s">
        <v>87</v>
      </c>
      <c r="BF996" s="221" t="s">
        <v>87</v>
      </c>
    </row>
    <row r="997" spans="2:58" x14ac:dyDescent="0.25">
      <c r="B997" s="221">
        <v>2025</v>
      </c>
      <c r="C997" s="221">
        <v>891780111</v>
      </c>
      <c r="D997" s="221" t="s">
        <v>78</v>
      </c>
      <c r="E997" s="49" t="s">
        <v>3420</v>
      </c>
      <c r="F997" s="65" t="s">
        <v>3419</v>
      </c>
      <c r="G997" s="65">
        <v>0</v>
      </c>
      <c r="H997" s="65" t="s">
        <v>81</v>
      </c>
      <c r="I997" s="65" t="s">
        <v>3368</v>
      </c>
      <c r="J997" s="67" t="s">
        <v>83</v>
      </c>
      <c r="K997" s="66" t="s">
        <v>3418</v>
      </c>
      <c r="L997" s="68">
        <v>20000000</v>
      </c>
      <c r="M997" s="65" t="s">
        <v>85</v>
      </c>
      <c r="N997" s="66" t="s">
        <v>3417</v>
      </c>
      <c r="O997" s="66">
        <v>1050974178</v>
      </c>
      <c r="P997" s="66">
        <v>1823</v>
      </c>
      <c r="Q997" s="70">
        <v>45884</v>
      </c>
      <c r="R997" s="66">
        <v>200000000</v>
      </c>
      <c r="S997" s="70">
        <v>45898</v>
      </c>
      <c r="T997" s="68">
        <v>20000000</v>
      </c>
      <c r="U997" s="49">
        <v>31074</v>
      </c>
      <c r="V997" s="65" t="s">
        <v>87</v>
      </c>
      <c r="W997" s="68">
        <v>1082939683</v>
      </c>
      <c r="X997" s="67" t="s">
        <v>3365</v>
      </c>
      <c r="Y997" s="70">
        <v>45897</v>
      </c>
      <c r="Z997" s="70">
        <v>45901</v>
      </c>
      <c r="AA997" s="70" t="s">
        <v>89</v>
      </c>
      <c r="AB997" s="70">
        <v>46022</v>
      </c>
      <c r="AC997" s="49">
        <f t="shared" si="75"/>
        <v>121</v>
      </c>
      <c r="AD997" s="65">
        <v>0</v>
      </c>
      <c r="AE997" s="68">
        <v>0</v>
      </c>
      <c r="AF997" s="65">
        <v>0</v>
      </c>
      <c r="AG997" s="77" t="s">
        <v>89</v>
      </c>
      <c r="AH997" s="49">
        <f t="shared" si="76"/>
        <v>0</v>
      </c>
      <c r="AI997" s="65">
        <v>0</v>
      </c>
      <c r="AJ997" s="68">
        <v>0</v>
      </c>
      <c r="AK997" s="65" t="s">
        <v>89</v>
      </c>
      <c r="AL997" s="78" t="s">
        <v>89</v>
      </c>
      <c r="AM997" s="65">
        <v>0</v>
      </c>
      <c r="AN997" s="78" t="s">
        <v>89</v>
      </c>
      <c r="AO997" s="78" t="s">
        <v>89</v>
      </c>
      <c r="AP997" s="78" t="s">
        <v>89</v>
      </c>
      <c r="AQ997" s="49">
        <f t="shared" si="77"/>
        <v>0</v>
      </c>
      <c r="AR997" s="49">
        <f>+L997+AE997-AJ997</f>
        <v>20000000</v>
      </c>
      <c r="AS997" s="65" t="s">
        <v>90</v>
      </c>
      <c r="AT997" s="68">
        <v>0</v>
      </c>
      <c r="AU997" s="65" t="s">
        <v>90</v>
      </c>
      <c r="AV997" s="68">
        <v>0</v>
      </c>
      <c r="AW997" s="75" t="s">
        <v>89</v>
      </c>
      <c r="AX997" s="224">
        <v>0</v>
      </c>
      <c r="AY997" s="79">
        <f t="shared" si="78"/>
        <v>20000000</v>
      </c>
      <c r="AZ997" s="223">
        <f t="shared" si="79"/>
        <v>0</v>
      </c>
      <c r="BA997" s="74">
        <v>0</v>
      </c>
      <c r="BB997" s="75" t="s">
        <v>89</v>
      </c>
      <c r="BC997" s="65" t="s">
        <v>108</v>
      </c>
      <c r="BD997" s="400" t="s">
        <v>3416</v>
      </c>
      <c r="BE997" s="221" t="s">
        <v>87</v>
      </c>
      <c r="BF997" s="221" t="s">
        <v>87</v>
      </c>
    </row>
    <row r="998" spans="2:58" x14ac:dyDescent="0.25">
      <c r="B998" s="221">
        <v>2025</v>
      </c>
      <c r="C998" s="221">
        <v>891780111</v>
      </c>
      <c r="D998" s="221" t="s">
        <v>78</v>
      </c>
      <c r="E998" s="49" t="s">
        <v>3415</v>
      </c>
      <c r="F998" s="65" t="s">
        <v>3414</v>
      </c>
      <c r="G998" s="65">
        <v>0</v>
      </c>
      <c r="H998" s="65" t="s">
        <v>81</v>
      </c>
      <c r="I998" s="65" t="s">
        <v>3368</v>
      </c>
      <c r="J998" s="67" t="s">
        <v>83</v>
      </c>
      <c r="K998" s="66" t="s">
        <v>3367</v>
      </c>
      <c r="L998" s="68">
        <v>9941400</v>
      </c>
      <c r="M998" s="65" t="s">
        <v>85</v>
      </c>
      <c r="N998" s="66" t="s">
        <v>3413</v>
      </c>
      <c r="O998" s="66">
        <v>1051675675</v>
      </c>
      <c r="P998" s="66">
        <v>1707</v>
      </c>
      <c r="Q998" s="70">
        <v>45870</v>
      </c>
      <c r="R998" s="66">
        <v>7490134800</v>
      </c>
      <c r="S998" s="70">
        <v>45898</v>
      </c>
      <c r="T998" s="68">
        <v>9941400</v>
      </c>
      <c r="U998" s="49">
        <v>31086</v>
      </c>
      <c r="V998" s="65" t="s">
        <v>87</v>
      </c>
      <c r="W998" s="68">
        <v>1082939683</v>
      </c>
      <c r="X998" s="67" t="s">
        <v>3365</v>
      </c>
      <c r="Y998" s="70">
        <v>45898</v>
      </c>
      <c r="Z998" s="70">
        <v>45898</v>
      </c>
      <c r="AA998" s="70" t="s">
        <v>89</v>
      </c>
      <c r="AB998" s="70">
        <v>45991</v>
      </c>
      <c r="AC998" s="49">
        <f t="shared" si="75"/>
        <v>93</v>
      </c>
      <c r="AD998" s="65">
        <v>0</v>
      </c>
      <c r="AE998" s="68">
        <v>0</v>
      </c>
      <c r="AF998" s="65">
        <v>0</v>
      </c>
      <c r="AG998" s="77" t="s">
        <v>89</v>
      </c>
      <c r="AH998" s="49">
        <f t="shared" si="76"/>
        <v>0</v>
      </c>
      <c r="AI998" s="65">
        <v>0</v>
      </c>
      <c r="AJ998" s="68">
        <v>0</v>
      </c>
      <c r="AK998" s="65" t="s">
        <v>89</v>
      </c>
      <c r="AL998" s="78" t="s">
        <v>89</v>
      </c>
      <c r="AM998" s="65">
        <v>0</v>
      </c>
      <c r="AN998" s="78" t="s">
        <v>89</v>
      </c>
      <c r="AO998" s="78" t="s">
        <v>89</v>
      </c>
      <c r="AP998" s="78" t="s">
        <v>89</v>
      </c>
      <c r="AQ998" s="49">
        <f t="shared" si="77"/>
        <v>0</v>
      </c>
      <c r="AR998" s="49">
        <f>+L998+AE998-AJ998</f>
        <v>9941400</v>
      </c>
      <c r="AS998" s="65" t="s">
        <v>90</v>
      </c>
      <c r="AT998" s="68">
        <v>0</v>
      </c>
      <c r="AU998" s="65" t="s">
        <v>90</v>
      </c>
      <c r="AV998" s="68">
        <v>0</v>
      </c>
      <c r="AW998" s="75" t="s">
        <v>89</v>
      </c>
      <c r="AX998" s="224">
        <v>0</v>
      </c>
      <c r="AY998" s="79">
        <f t="shared" si="78"/>
        <v>9941400</v>
      </c>
      <c r="AZ998" s="223">
        <f t="shared" si="79"/>
        <v>0</v>
      </c>
      <c r="BA998" s="74">
        <v>0</v>
      </c>
      <c r="BB998" s="75" t="s">
        <v>89</v>
      </c>
      <c r="BC998" s="65" t="s">
        <v>108</v>
      </c>
      <c r="BD998" s="400" t="s">
        <v>3412</v>
      </c>
      <c r="BE998" s="221" t="s">
        <v>87</v>
      </c>
      <c r="BF998" s="221" t="s">
        <v>87</v>
      </c>
    </row>
    <row r="999" spans="2:58" x14ac:dyDescent="0.25">
      <c r="B999" s="221">
        <v>2025</v>
      </c>
      <c r="C999" s="221">
        <v>891780111</v>
      </c>
      <c r="D999" s="221" t="s">
        <v>78</v>
      </c>
      <c r="E999" s="49" t="s">
        <v>3411</v>
      </c>
      <c r="F999" s="65" t="s">
        <v>3410</v>
      </c>
      <c r="G999" s="65">
        <v>0</v>
      </c>
      <c r="H999" s="65" t="s">
        <v>81</v>
      </c>
      <c r="I999" s="65" t="s">
        <v>3368</v>
      </c>
      <c r="J999" s="67" t="s">
        <v>83</v>
      </c>
      <c r="K999" s="66" t="s">
        <v>3405</v>
      </c>
      <c r="L999" s="68">
        <v>9941400</v>
      </c>
      <c r="M999" s="65" t="s">
        <v>85</v>
      </c>
      <c r="N999" s="66" t="s">
        <v>3409</v>
      </c>
      <c r="O999" s="66">
        <v>12401348</v>
      </c>
      <c r="P999" s="66">
        <v>1707</v>
      </c>
      <c r="Q999" s="70">
        <v>45870</v>
      </c>
      <c r="R999" s="66">
        <v>7490134800</v>
      </c>
      <c r="S999" s="70">
        <v>45898</v>
      </c>
      <c r="T999" s="68">
        <v>9941400</v>
      </c>
      <c r="U999" s="49">
        <v>31085</v>
      </c>
      <c r="V999" s="65" t="s">
        <v>87</v>
      </c>
      <c r="W999" s="68">
        <v>1082939683</v>
      </c>
      <c r="X999" s="67" t="s">
        <v>3365</v>
      </c>
      <c r="Y999" s="70">
        <v>45898</v>
      </c>
      <c r="Z999" s="70">
        <v>45898</v>
      </c>
      <c r="AA999" s="70" t="s">
        <v>89</v>
      </c>
      <c r="AB999" s="70">
        <v>45991</v>
      </c>
      <c r="AC999" s="49">
        <f t="shared" si="75"/>
        <v>93</v>
      </c>
      <c r="AD999" s="65">
        <v>0</v>
      </c>
      <c r="AE999" s="68">
        <v>0</v>
      </c>
      <c r="AF999" s="65">
        <v>0</v>
      </c>
      <c r="AG999" s="77" t="s">
        <v>89</v>
      </c>
      <c r="AH999" s="49">
        <f t="shared" si="76"/>
        <v>0</v>
      </c>
      <c r="AI999" s="65">
        <v>0</v>
      </c>
      <c r="AJ999" s="68">
        <v>0</v>
      </c>
      <c r="AK999" s="65" t="s">
        <v>89</v>
      </c>
      <c r="AL999" s="78" t="s">
        <v>89</v>
      </c>
      <c r="AM999" s="65">
        <v>0</v>
      </c>
      <c r="AN999" s="78" t="s">
        <v>89</v>
      </c>
      <c r="AO999" s="78" t="s">
        <v>89</v>
      </c>
      <c r="AP999" s="78" t="s">
        <v>89</v>
      </c>
      <c r="AQ999" s="49">
        <f t="shared" si="77"/>
        <v>0</v>
      </c>
      <c r="AR999" s="49">
        <f>+L999+AE999-AJ999</f>
        <v>9941400</v>
      </c>
      <c r="AS999" s="65" t="s">
        <v>90</v>
      </c>
      <c r="AT999" s="68">
        <v>0</v>
      </c>
      <c r="AU999" s="65" t="s">
        <v>90</v>
      </c>
      <c r="AV999" s="68">
        <v>0</v>
      </c>
      <c r="AW999" s="75" t="s">
        <v>89</v>
      </c>
      <c r="AX999" s="224">
        <v>0</v>
      </c>
      <c r="AY999" s="79">
        <f t="shared" si="78"/>
        <v>9941400</v>
      </c>
      <c r="AZ999" s="223">
        <f t="shared" si="79"/>
        <v>0</v>
      </c>
      <c r="BA999" s="74">
        <v>0</v>
      </c>
      <c r="BB999" s="75" t="s">
        <v>89</v>
      </c>
      <c r="BC999" s="65" t="s">
        <v>108</v>
      </c>
      <c r="BD999" s="400" t="s">
        <v>3408</v>
      </c>
      <c r="BE999" s="221" t="s">
        <v>87</v>
      </c>
      <c r="BF999" s="221" t="s">
        <v>87</v>
      </c>
    </row>
    <row r="1000" spans="2:58" ht="13.9" customHeight="1" x14ac:dyDescent="0.25">
      <c r="B1000" s="221">
        <v>2025</v>
      </c>
      <c r="C1000" s="221">
        <v>891780111</v>
      </c>
      <c r="D1000" s="221" t="s">
        <v>78</v>
      </c>
      <c r="E1000" s="49" t="s">
        <v>3407</v>
      </c>
      <c r="F1000" s="65" t="s">
        <v>3406</v>
      </c>
      <c r="G1000" s="65">
        <v>0</v>
      </c>
      <c r="H1000" s="65" t="s">
        <v>81</v>
      </c>
      <c r="I1000" s="65" t="s">
        <v>3368</v>
      </c>
      <c r="J1000" s="67" t="s">
        <v>83</v>
      </c>
      <c r="K1000" s="66" t="s">
        <v>3405</v>
      </c>
      <c r="L1000" s="68">
        <v>9941400</v>
      </c>
      <c r="M1000" s="65" t="s">
        <v>85</v>
      </c>
      <c r="N1000" s="66" t="s">
        <v>3404</v>
      </c>
      <c r="O1000" s="66">
        <v>23109560</v>
      </c>
      <c r="P1000" s="66">
        <v>1707</v>
      </c>
      <c r="Q1000" s="70">
        <v>45870</v>
      </c>
      <c r="R1000" s="66">
        <v>7490134800</v>
      </c>
      <c r="S1000" s="70">
        <v>45898</v>
      </c>
      <c r="T1000" s="68">
        <v>9941400</v>
      </c>
      <c r="U1000" s="49">
        <v>31084</v>
      </c>
      <c r="V1000" s="65" t="s">
        <v>87</v>
      </c>
      <c r="W1000" s="68">
        <v>1082939683</v>
      </c>
      <c r="X1000" s="67" t="s">
        <v>3365</v>
      </c>
      <c r="Y1000" s="70">
        <v>45898</v>
      </c>
      <c r="Z1000" s="70">
        <v>45898</v>
      </c>
      <c r="AA1000" s="70" t="s">
        <v>89</v>
      </c>
      <c r="AB1000" s="70">
        <v>45991</v>
      </c>
      <c r="AC1000" s="49">
        <f t="shared" si="75"/>
        <v>93</v>
      </c>
      <c r="AD1000" s="65">
        <v>0</v>
      </c>
      <c r="AE1000" s="68">
        <v>0</v>
      </c>
      <c r="AF1000" s="65">
        <v>0</v>
      </c>
      <c r="AG1000" s="77" t="s">
        <v>89</v>
      </c>
      <c r="AH1000" s="49">
        <f t="shared" si="76"/>
        <v>0</v>
      </c>
      <c r="AI1000" s="65">
        <v>0</v>
      </c>
      <c r="AJ1000" s="68">
        <v>0</v>
      </c>
      <c r="AK1000" s="65" t="s">
        <v>89</v>
      </c>
      <c r="AL1000" s="78" t="s">
        <v>89</v>
      </c>
      <c r="AM1000" s="65">
        <v>0</v>
      </c>
      <c r="AN1000" s="78" t="s">
        <v>89</v>
      </c>
      <c r="AO1000" s="78" t="s">
        <v>89</v>
      </c>
      <c r="AP1000" s="78" t="s">
        <v>89</v>
      </c>
      <c r="AQ1000" s="49">
        <f t="shared" si="77"/>
        <v>0</v>
      </c>
      <c r="AR1000" s="49">
        <f>+L1000+AE1000-AJ1000</f>
        <v>9941400</v>
      </c>
      <c r="AS1000" s="65" t="s">
        <v>90</v>
      </c>
      <c r="AT1000" s="68">
        <v>0</v>
      </c>
      <c r="AU1000" s="65" t="s">
        <v>90</v>
      </c>
      <c r="AV1000" s="68">
        <v>0</v>
      </c>
      <c r="AW1000" s="75" t="s">
        <v>89</v>
      </c>
      <c r="AX1000" s="224">
        <v>0</v>
      </c>
      <c r="AY1000" s="79">
        <f t="shared" si="78"/>
        <v>9941400</v>
      </c>
      <c r="AZ1000" s="223">
        <f t="shared" si="79"/>
        <v>0</v>
      </c>
      <c r="BA1000" s="74">
        <v>0</v>
      </c>
      <c r="BB1000" s="75" t="s">
        <v>89</v>
      </c>
      <c r="BC1000" s="65" t="s">
        <v>108</v>
      </c>
      <c r="BD1000" s="400" t="s">
        <v>3403</v>
      </c>
      <c r="BE1000" s="221" t="s">
        <v>87</v>
      </c>
      <c r="BF1000" s="221" t="s">
        <v>87</v>
      </c>
    </row>
    <row r="1001" spans="2:58" x14ac:dyDescent="0.25">
      <c r="B1001" s="221">
        <v>2025</v>
      </c>
      <c r="C1001" s="221">
        <v>891780111</v>
      </c>
      <c r="D1001" s="221" t="s">
        <v>78</v>
      </c>
      <c r="E1001" s="49" t="s">
        <v>3402</v>
      </c>
      <c r="F1001" s="65" t="s">
        <v>3401</v>
      </c>
      <c r="G1001" s="65">
        <v>0</v>
      </c>
      <c r="H1001" s="65" t="s">
        <v>81</v>
      </c>
      <c r="I1001" s="65" t="s">
        <v>3368</v>
      </c>
      <c r="J1001" s="67" t="s">
        <v>83</v>
      </c>
      <c r="K1001" s="66" t="s">
        <v>3377</v>
      </c>
      <c r="L1001" s="68">
        <v>9941400</v>
      </c>
      <c r="M1001" s="65" t="s">
        <v>85</v>
      </c>
      <c r="N1001" s="66" t="s">
        <v>3400</v>
      </c>
      <c r="O1001" s="66">
        <v>39015187</v>
      </c>
      <c r="P1001" s="66">
        <v>1707</v>
      </c>
      <c r="Q1001" s="70">
        <v>45870</v>
      </c>
      <c r="R1001" s="66">
        <v>7490134800</v>
      </c>
      <c r="S1001" s="70">
        <v>45898</v>
      </c>
      <c r="T1001" s="68">
        <v>9941400</v>
      </c>
      <c r="U1001" s="49">
        <v>31083</v>
      </c>
      <c r="V1001" s="65" t="s">
        <v>87</v>
      </c>
      <c r="W1001" s="68">
        <v>1082939683</v>
      </c>
      <c r="X1001" s="67" t="s">
        <v>3365</v>
      </c>
      <c r="Y1001" s="70">
        <v>45898</v>
      </c>
      <c r="Z1001" s="70">
        <v>45898</v>
      </c>
      <c r="AA1001" s="70" t="s">
        <v>89</v>
      </c>
      <c r="AB1001" s="70">
        <v>45991</v>
      </c>
      <c r="AC1001" s="49">
        <f t="shared" si="75"/>
        <v>93</v>
      </c>
      <c r="AD1001" s="65">
        <v>0</v>
      </c>
      <c r="AE1001" s="68">
        <v>0</v>
      </c>
      <c r="AF1001" s="65">
        <v>0</v>
      </c>
      <c r="AG1001" s="77" t="s">
        <v>89</v>
      </c>
      <c r="AH1001" s="49">
        <f t="shared" si="76"/>
        <v>0</v>
      </c>
      <c r="AI1001" s="65">
        <v>0</v>
      </c>
      <c r="AJ1001" s="68">
        <v>0</v>
      </c>
      <c r="AK1001" s="65" t="s">
        <v>89</v>
      </c>
      <c r="AL1001" s="78" t="s">
        <v>89</v>
      </c>
      <c r="AM1001" s="65">
        <v>0</v>
      </c>
      <c r="AN1001" s="78" t="s">
        <v>89</v>
      </c>
      <c r="AO1001" s="78" t="s">
        <v>89</v>
      </c>
      <c r="AP1001" s="78" t="s">
        <v>89</v>
      </c>
      <c r="AQ1001" s="49">
        <f t="shared" si="77"/>
        <v>0</v>
      </c>
      <c r="AR1001" s="49">
        <f>+L1001+AE1001-AJ1001</f>
        <v>9941400</v>
      </c>
      <c r="AS1001" s="65" t="s">
        <v>90</v>
      </c>
      <c r="AT1001" s="68">
        <v>0</v>
      </c>
      <c r="AU1001" s="65" t="s">
        <v>90</v>
      </c>
      <c r="AV1001" s="68">
        <v>0</v>
      </c>
      <c r="AW1001" s="75" t="s">
        <v>89</v>
      </c>
      <c r="AX1001" s="224">
        <v>0</v>
      </c>
      <c r="AY1001" s="79">
        <f t="shared" si="78"/>
        <v>9941400</v>
      </c>
      <c r="AZ1001" s="223">
        <f t="shared" si="79"/>
        <v>0</v>
      </c>
      <c r="BA1001" s="74">
        <v>0</v>
      </c>
      <c r="BB1001" s="75" t="s">
        <v>89</v>
      </c>
      <c r="BC1001" s="65" t="s">
        <v>108</v>
      </c>
      <c r="BD1001" s="400" t="s">
        <v>3399</v>
      </c>
      <c r="BE1001" s="221" t="s">
        <v>87</v>
      </c>
      <c r="BF1001" s="221" t="s">
        <v>87</v>
      </c>
    </row>
    <row r="1002" spans="2:58" x14ac:dyDescent="0.25">
      <c r="B1002" s="221">
        <v>2025</v>
      </c>
      <c r="C1002" s="221">
        <v>891780111</v>
      </c>
      <c r="D1002" s="221" t="s">
        <v>78</v>
      </c>
      <c r="E1002" s="49" t="s">
        <v>3398</v>
      </c>
      <c r="F1002" s="65" t="s">
        <v>3397</v>
      </c>
      <c r="G1002" s="65">
        <v>0</v>
      </c>
      <c r="H1002" s="65" t="s">
        <v>81</v>
      </c>
      <c r="I1002" s="65" t="s">
        <v>3368</v>
      </c>
      <c r="J1002" s="67" t="s">
        <v>83</v>
      </c>
      <c r="K1002" s="66" t="s">
        <v>3396</v>
      </c>
      <c r="L1002" s="68">
        <v>9941400</v>
      </c>
      <c r="M1002" s="65" t="s">
        <v>85</v>
      </c>
      <c r="N1002" s="66" t="s">
        <v>3395</v>
      </c>
      <c r="O1002" s="66">
        <v>1123731542</v>
      </c>
      <c r="P1002" s="66">
        <v>1707</v>
      </c>
      <c r="Q1002" s="70">
        <v>45870</v>
      </c>
      <c r="R1002" s="66">
        <v>7490134800</v>
      </c>
      <c r="S1002" s="70">
        <v>45898</v>
      </c>
      <c r="T1002" s="68">
        <v>9941400</v>
      </c>
      <c r="U1002" s="49">
        <v>31082</v>
      </c>
      <c r="V1002" s="65" t="s">
        <v>87</v>
      </c>
      <c r="W1002" s="68">
        <v>1082939683</v>
      </c>
      <c r="X1002" s="67" t="s">
        <v>3365</v>
      </c>
      <c r="Y1002" s="70">
        <v>45898</v>
      </c>
      <c r="Z1002" s="70">
        <v>45898</v>
      </c>
      <c r="AA1002" s="70" t="s">
        <v>89</v>
      </c>
      <c r="AB1002" s="70">
        <v>45991</v>
      </c>
      <c r="AC1002" s="49">
        <f t="shared" si="75"/>
        <v>93</v>
      </c>
      <c r="AD1002" s="65">
        <v>0</v>
      </c>
      <c r="AE1002" s="68">
        <v>0</v>
      </c>
      <c r="AF1002" s="65">
        <v>0</v>
      </c>
      <c r="AG1002" s="77" t="s">
        <v>89</v>
      </c>
      <c r="AH1002" s="49">
        <f t="shared" si="76"/>
        <v>0</v>
      </c>
      <c r="AI1002" s="65">
        <v>0</v>
      </c>
      <c r="AJ1002" s="68">
        <v>0</v>
      </c>
      <c r="AK1002" s="65" t="s">
        <v>89</v>
      </c>
      <c r="AL1002" s="78" t="s">
        <v>89</v>
      </c>
      <c r="AM1002" s="65">
        <v>0</v>
      </c>
      <c r="AN1002" s="78" t="s">
        <v>89</v>
      </c>
      <c r="AO1002" s="78" t="s">
        <v>89</v>
      </c>
      <c r="AP1002" s="78" t="s">
        <v>89</v>
      </c>
      <c r="AQ1002" s="49">
        <f t="shared" si="77"/>
        <v>0</v>
      </c>
      <c r="AR1002" s="49">
        <f>+L1002+AE1002-AJ1002</f>
        <v>9941400</v>
      </c>
      <c r="AS1002" s="65" t="s">
        <v>90</v>
      </c>
      <c r="AT1002" s="68">
        <v>0</v>
      </c>
      <c r="AU1002" s="65" t="s">
        <v>90</v>
      </c>
      <c r="AV1002" s="68">
        <v>0</v>
      </c>
      <c r="AW1002" s="75" t="s">
        <v>89</v>
      </c>
      <c r="AX1002" s="224">
        <v>0</v>
      </c>
      <c r="AY1002" s="79">
        <f t="shared" si="78"/>
        <v>9941400</v>
      </c>
      <c r="AZ1002" s="223">
        <f t="shared" si="79"/>
        <v>0</v>
      </c>
      <c r="BA1002" s="74">
        <v>0</v>
      </c>
      <c r="BB1002" s="75" t="s">
        <v>89</v>
      </c>
      <c r="BC1002" s="65" t="s">
        <v>108</v>
      </c>
      <c r="BD1002" s="400" t="s">
        <v>3394</v>
      </c>
      <c r="BE1002" s="221" t="s">
        <v>87</v>
      </c>
      <c r="BF1002" s="221" t="s">
        <v>87</v>
      </c>
    </row>
    <row r="1003" spans="2:58" x14ac:dyDescent="0.25">
      <c r="B1003" s="221">
        <v>2025</v>
      </c>
      <c r="C1003" s="221">
        <v>891780111</v>
      </c>
      <c r="D1003" s="221" t="s">
        <v>78</v>
      </c>
      <c r="E1003" s="49" t="s">
        <v>3393</v>
      </c>
      <c r="F1003" s="65" t="s">
        <v>3392</v>
      </c>
      <c r="G1003" s="65">
        <v>0</v>
      </c>
      <c r="H1003" s="65" t="s">
        <v>81</v>
      </c>
      <c r="I1003" s="65" t="s">
        <v>3368</v>
      </c>
      <c r="J1003" s="67" t="s">
        <v>83</v>
      </c>
      <c r="K1003" s="66" t="s">
        <v>3391</v>
      </c>
      <c r="L1003" s="68">
        <v>9941400</v>
      </c>
      <c r="M1003" s="65" t="s">
        <v>85</v>
      </c>
      <c r="N1003" s="66" t="s">
        <v>3390</v>
      </c>
      <c r="O1003" s="66">
        <v>1122407910</v>
      </c>
      <c r="P1003" s="66">
        <v>1707</v>
      </c>
      <c r="Q1003" s="70">
        <v>45870</v>
      </c>
      <c r="R1003" s="66">
        <v>7490134800</v>
      </c>
      <c r="S1003" s="70">
        <v>45898</v>
      </c>
      <c r="T1003" s="68">
        <v>9941400</v>
      </c>
      <c r="U1003" s="68">
        <v>31081</v>
      </c>
      <c r="V1003" s="65" t="s">
        <v>87</v>
      </c>
      <c r="W1003" s="68">
        <v>1082939683</v>
      </c>
      <c r="X1003" s="67" t="s">
        <v>3365</v>
      </c>
      <c r="Y1003" s="70">
        <v>45898</v>
      </c>
      <c r="Z1003" s="70">
        <v>45898</v>
      </c>
      <c r="AA1003" s="70" t="s">
        <v>89</v>
      </c>
      <c r="AB1003" s="70">
        <v>45991</v>
      </c>
      <c r="AC1003" s="49">
        <f t="shared" si="75"/>
        <v>93</v>
      </c>
      <c r="AD1003" s="65">
        <v>0</v>
      </c>
      <c r="AE1003" s="68">
        <v>0</v>
      </c>
      <c r="AF1003" s="65">
        <v>0</v>
      </c>
      <c r="AG1003" s="77" t="s">
        <v>89</v>
      </c>
      <c r="AH1003" s="49">
        <f t="shared" si="76"/>
        <v>0</v>
      </c>
      <c r="AI1003" s="65">
        <v>0</v>
      </c>
      <c r="AJ1003" s="68">
        <v>0</v>
      </c>
      <c r="AK1003" s="65" t="s">
        <v>89</v>
      </c>
      <c r="AL1003" s="78" t="s">
        <v>89</v>
      </c>
      <c r="AM1003" s="65">
        <v>0</v>
      </c>
      <c r="AN1003" s="78" t="s">
        <v>89</v>
      </c>
      <c r="AO1003" s="78" t="s">
        <v>89</v>
      </c>
      <c r="AP1003" s="78" t="s">
        <v>89</v>
      </c>
      <c r="AQ1003" s="49">
        <f t="shared" si="77"/>
        <v>0</v>
      </c>
      <c r="AR1003" s="49">
        <f>+L1003+AE1003-AJ1003</f>
        <v>9941400</v>
      </c>
      <c r="AS1003" s="65" t="s">
        <v>90</v>
      </c>
      <c r="AT1003" s="68">
        <v>0</v>
      </c>
      <c r="AU1003" s="65" t="s">
        <v>90</v>
      </c>
      <c r="AV1003" s="68">
        <v>0</v>
      </c>
      <c r="AW1003" s="75" t="s">
        <v>89</v>
      </c>
      <c r="AX1003" s="224">
        <v>0</v>
      </c>
      <c r="AY1003" s="79">
        <f t="shared" si="78"/>
        <v>9941400</v>
      </c>
      <c r="AZ1003" s="223">
        <f t="shared" si="79"/>
        <v>0</v>
      </c>
      <c r="BA1003" s="74">
        <v>0</v>
      </c>
      <c r="BB1003" s="75" t="s">
        <v>89</v>
      </c>
      <c r="BC1003" s="65" t="s">
        <v>108</v>
      </c>
      <c r="BD1003" s="400" t="s">
        <v>3389</v>
      </c>
      <c r="BE1003" s="221" t="s">
        <v>87</v>
      </c>
      <c r="BF1003" s="221" t="s">
        <v>87</v>
      </c>
    </row>
    <row r="1004" spans="2:58" x14ac:dyDescent="0.25">
      <c r="B1004" s="221">
        <v>2025</v>
      </c>
      <c r="C1004" s="221">
        <v>891780111</v>
      </c>
      <c r="D1004" s="221" t="s">
        <v>78</v>
      </c>
      <c r="E1004" s="49" t="s">
        <v>3388</v>
      </c>
      <c r="F1004" s="65" t="s">
        <v>3387</v>
      </c>
      <c r="G1004" s="65">
        <v>0</v>
      </c>
      <c r="H1004" s="65" t="s">
        <v>81</v>
      </c>
      <c r="I1004" s="65" t="s">
        <v>3368</v>
      </c>
      <c r="J1004" s="67" t="s">
        <v>83</v>
      </c>
      <c r="K1004" s="66" t="s">
        <v>3386</v>
      </c>
      <c r="L1004" s="68">
        <v>9941400</v>
      </c>
      <c r="M1004" s="65" t="s">
        <v>85</v>
      </c>
      <c r="N1004" s="66" t="s">
        <v>3385</v>
      </c>
      <c r="O1004" s="66">
        <v>84037681</v>
      </c>
      <c r="P1004" s="66">
        <v>1707</v>
      </c>
      <c r="Q1004" s="70">
        <v>45870</v>
      </c>
      <c r="R1004" s="66">
        <v>7490134800</v>
      </c>
      <c r="S1004" s="70">
        <v>45898</v>
      </c>
      <c r="T1004" s="68">
        <v>9941400</v>
      </c>
      <c r="U1004" s="68">
        <v>31076</v>
      </c>
      <c r="V1004" s="65" t="s">
        <v>87</v>
      </c>
      <c r="W1004" s="68">
        <v>1082939683</v>
      </c>
      <c r="X1004" s="67" t="s">
        <v>3365</v>
      </c>
      <c r="Y1004" s="70">
        <v>45898</v>
      </c>
      <c r="Z1004" s="70">
        <v>45898</v>
      </c>
      <c r="AA1004" s="70" t="s">
        <v>89</v>
      </c>
      <c r="AB1004" s="70">
        <v>45991</v>
      </c>
      <c r="AC1004" s="49">
        <f t="shared" si="75"/>
        <v>93</v>
      </c>
      <c r="AD1004" s="65">
        <v>0</v>
      </c>
      <c r="AE1004" s="68">
        <v>0</v>
      </c>
      <c r="AF1004" s="65">
        <v>0</v>
      </c>
      <c r="AG1004" s="77" t="s">
        <v>89</v>
      </c>
      <c r="AH1004" s="49">
        <f t="shared" si="76"/>
        <v>0</v>
      </c>
      <c r="AI1004" s="65">
        <v>0</v>
      </c>
      <c r="AJ1004" s="68">
        <v>0</v>
      </c>
      <c r="AK1004" s="65" t="s">
        <v>89</v>
      </c>
      <c r="AL1004" s="78" t="s">
        <v>89</v>
      </c>
      <c r="AM1004" s="65">
        <v>0</v>
      </c>
      <c r="AN1004" s="78" t="s">
        <v>89</v>
      </c>
      <c r="AO1004" s="78" t="s">
        <v>89</v>
      </c>
      <c r="AP1004" s="78" t="s">
        <v>89</v>
      </c>
      <c r="AQ1004" s="49">
        <f t="shared" si="77"/>
        <v>0</v>
      </c>
      <c r="AR1004" s="49">
        <f>+L1004+AE1004-AJ1004</f>
        <v>9941400</v>
      </c>
      <c r="AS1004" s="65" t="s">
        <v>90</v>
      </c>
      <c r="AT1004" s="68">
        <v>0</v>
      </c>
      <c r="AU1004" s="65" t="s">
        <v>90</v>
      </c>
      <c r="AV1004" s="68">
        <v>0</v>
      </c>
      <c r="AW1004" s="75" t="s">
        <v>89</v>
      </c>
      <c r="AX1004" s="224">
        <v>0</v>
      </c>
      <c r="AY1004" s="79">
        <f t="shared" si="78"/>
        <v>9941400</v>
      </c>
      <c r="AZ1004" s="223">
        <f t="shared" si="79"/>
        <v>0</v>
      </c>
      <c r="BA1004" s="74">
        <v>0</v>
      </c>
      <c r="BB1004" s="75" t="s">
        <v>89</v>
      </c>
      <c r="BC1004" s="65" t="s">
        <v>108</v>
      </c>
      <c r="BD1004" s="400" t="s">
        <v>3384</v>
      </c>
      <c r="BE1004" s="221" t="s">
        <v>87</v>
      </c>
      <c r="BF1004" s="221" t="s">
        <v>87</v>
      </c>
    </row>
    <row r="1005" spans="2:58" x14ac:dyDescent="0.25">
      <c r="B1005" s="221">
        <v>2025</v>
      </c>
      <c r="C1005" s="221">
        <v>891780111</v>
      </c>
      <c r="D1005" s="221" t="s">
        <v>78</v>
      </c>
      <c r="E1005" s="49" t="s">
        <v>3383</v>
      </c>
      <c r="F1005" s="65" t="s">
        <v>3382</v>
      </c>
      <c r="G1005" s="65">
        <v>0</v>
      </c>
      <c r="H1005" s="65" t="s">
        <v>81</v>
      </c>
      <c r="I1005" s="65" t="s">
        <v>3368</v>
      </c>
      <c r="J1005" s="67" t="s">
        <v>83</v>
      </c>
      <c r="K1005" s="66" t="s">
        <v>3377</v>
      </c>
      <c r="L1005" s="68">
        <v>9941400</v>
      </c>
      <c r="M1005" s="65" t="s">
        <v>85</v>
      </c>
      <c r="N1005" s="66" t="s">
        <v>3381</v>
      </c>
      <c r="O1005" s="66">
        <v>19769572</v>
      </c>
      <c r="P1005" s="66">
        <v>1707</v>
      </c>
      <c r="Q1005" s="70">
        <v>45870</v>
      </c>
      <c r="R1005" s="66">
        <v>7490134800</v>
      </c>
      <c r="S1005" s="70">
        <v>45898</v>
      </c>
      <c r="T1005" s="68">
        <v>9941400</v>
      </c>
      <c r="U1005" s="68">
        <v>31080</v>
      </c>
      <c r="V1005" s="65" t="s">
        <v>87</v>
      </c>
      <c r="W1005" s="68">
        <v>1082939683</v>
      </c>
      <c r="X1005" s="67" t="s">
        <v>3365</v>
      </c>
      <c r="Y1005" s="70">
        <v>45898</v>
      </c>
      <c r="Z1005" s="70">
        <v>45898</v>
      </c>
      <c r="AA1005" s="70" t="s">
        <v>89</v>
      </c>
      <c r="AB1005" s="70">
        <v>45991</v>
      </c>
      <c r="AC1005" s="49">
        <f t="shared" si="75"/>
        <v>93</v>
      </c>
      <c r="AD1005" s="65">
        <v>0</v>
      </c>
      <c r="AE1005" s="68">
        <v>0</v>
      </c>
      <c r="AF1005" s="65">
        <v>0</v>
      </c>
      <c r="AG1005" s="77" t="s">
        <v>89</v>
      </c>
      <c r="AH1005" s="49">
        <f t="shared" si="76"/>
        <v>0</v>
      </c>
      <c r="AI1005" s="65">
        <v>0</v>
      </c>
      <c r="AJ1005" s="68">
        <v>0</v>
      </c>
      <c r="AK1005" s="65" t="s">
        <v>89</v>
      </c>
      <c r="AL1005" s="78" t="s">
        <v>89</v>
      </c>
      <c r="AM1005" s="65">
        <v>0</v>
      </c>
      <c r="AN1005" s="78" t="s">
        <v>89</v>
      </c>
      <c r="AO1005" s="78" t="s">
        <v>89</v>
      </c>
      <c r="AP1005" s="78" t="s">
        <v>89</v>
      </c>
      <c r="AQ1005" s="49">
        <f t="shared" si="77"/>
        <v>0</v>
      </c>
      <c r="AR1005" s="49">
        <f>+L1005+AE1005-AJ1005</f>
        <v>9941400</v>
      </c>
      <c r="AS1005" s="65" t="s">
        <v>90</v>
      </c>
      <c r="AT1005" s="68">
        <v>0</v>
      </c>
      <c r="AU1005" s="65" t="s">
        <v>90</v>
      </c>
      <c r="AV1005" s="68">
        <v>0</v>
      </c>
      <c r="AW1005" s="75" t="s">
        <v>89</v>
      </c>
      <c r="AX1005" s="224">
        <v>0</v>
      </c>
      <c r="AY1005" s="79">
        <f t="shared" si="78"/>
        <v>9941400</v>
      </c>
      <c r="AZ1005" s="223">
        <f t="shared" si="79"/>
        <v>0</v>
      </c>
      <c r="BA1005" s="74">
        <v>0</v>
      </c>
      <c r="BB1005" s="75" t="s">
        <v>89</v>
      </c>
      <c r="BC1005" s="65" t="s">
        <v>108</v>
      </c>
      <c r="BD1005" s="400" t="s">
        <v>3380</v>
      </c>
      <c r="BE1005" s="221" t="s">
        <v>87</v>
      </c>
      <c r="BF1005" s="221" t="s">
        <v>87</v>
      </c>
    </row>
    <row r="1006" spans="2:58" x14ac:dyDescent="0.25">
      <c r="B1006" s="221">
        <v>2025</v>
      </c>
      <c r="C1006" s="221">
        <v>891780111</v>
      </c>
      <c r="D1006" s="221" t="s">
        <v>78</v>
      </c>
      <c r="E1006" s="49" t="s">
        <v>3379</v>
      </c>
      <c r="F1006" s="65" t="s">
        <v>3378</v>
      </c>
      <c r="G1006" s="65">
        <v>0</v>
      </c>
      <c r="H1006" s="65" t="s">
        <v>81</v>
      </c>
      <c r="I1006" s="65" t="s">
        <v>3368</v>
      </c>
      <c r="J1006" s="67" t="s">
        <v>83</v>
      </c>
      <c r="K1006" s="66" t="s">
        <v>3377</v>
      </c>
      <c r="L1006" s="68">
        <v>9941400</v>
      </c>
      <c r="M1006" s="65" t="s">
        <v>85</v>
      </c>
      <c r="N1006" s="66" t="s">
        <v>3376</v>
      </c>
      <c r="O1006" s="66">
        <v>1051660996</v>
      </c>
      <c r="P1006" s="66">
        <v>1707</v>
      </c>
      <c r="Q1006" s="70">
        <v>45870</v>
      </c>
      <c r="R1006" s="66">
        <v>7490134800</v>
      </c>
      <c r="S1006" s="70">
        <v>45898</v>
      </c>
      <c r="T1006" s="68">
        <v>9941400</v>
      </c>
      <c r="U1006" s="68">
        <v>31079</v>
      </c>
      <c r="V1006" s="65" t="s">
        <v>87</v>
      </c>
      <c r="W1006" s="68">
        <v>1082939683</v>
      </c>
      <c r="X1006" s="67" t="s">
        <v>3365</v>
      </c>
      <c r="Y1006" s="70">
        <v>45898</v>
      </c>
      <c r="Z1006" s="70">
        <v>45898</v>
      </c>
      <c r="AA1006" s="70" t="s">
        <v>89</v>
      </c>
      <c r="AB1006" s="70">
        <v>45991</v>
      </c>
      <c r="AC1006" s="49">
        <f t="shared" si="75"/>
        <v>93</v>
      </c>
      <c r="AD1006" s="65">
        <v>0</v>
      </c>
      <c r="AE1006" s="68">
        <v>0</v>
      </c>
      <c r="AF1006" s="65">
        <v>0</v>
      </c>
      <c r="AG1006" s="77" t="s">
        <v>89</v>
      </c>
      <c r="AH1006" s="49">
        <f t="shared" si="76"/>
        <v>0</v>
      </c>
      <c r="AI1006" s="65">
        <v>0</v>
      </c>
      <c r="AJ1006" s="68">
        <v>0</v>
      </c>
      <c r="AK1006" s="65" t="s">
        <v>89</v>
      </c>
      <c r="AL1006" s="78" t="s">
        <v>89</v>
      </c>
      <c r="AM1006" s="65">
        <v>0</v>
      </c>
      <c r="AN1006" s="78" t="s">
        <v>89</v>
      </c>
      <c r="AO1006" s="78" t="s">
        <v>89</v>
      </c>
      <c r="AP1006" s="78" t="s">
        <v>89</v>
      </c>
      <c r="AQ1006" s="49">
        <f t="shared" si="77"/>
        <v>0</v>
      </c>
      <c r="AR1006" s="49">
        <f>+L1006+AE1006-AJ1006</f>
        <v>9941400</v>
      </c>
      <c r="AS1006" s="65" t="s">
        <v>90</v>
      </c>
      <c r="AT1006" s="68">
        <v>0</v>
      </c>
      <c r="AU1006" s="65" t="s">
        <v>90</v>
      </c>
      <c r="AV1006" s="68">
        <v>0</v>
      </c>
      <c r="AW1006" s="75" t="s">
        <v>89</v>
      </c>
      <c r="AX1006" s="224">
        <v>0</v>
      </c>
      <c r="AY1006" s="79">
        <f t="shared" si="78"/>
        <v>9941400</v>
      </c>
      <c r="AZ1006" s="223">
        <f t="shared" si="79"/>
        <v>0</v>
      </c>
      <c r="BA1006" s="74">
        <v>0</v>
      </c>
      <c r="BB1006" s="75" t="s">
        <v>89</v>
      </c>
      <c r="BC1006" s="65" t="s">
        <v>108</v>
      </c>
      <c r="BD1006" s="400" t="s">
        <v>3375</v>
      </c>
      <c r="BE1006" s="221" t="s">
        <v>87</v>
      </c>
      <c r="BF1006" s="221" t="s">
        <v>87</v>
      </c>
    </row>
    <row r="1007" spans="2:58" x14ac:dyDescent="0.25">
      <c r="B1007" s="221">
        <v>2025</v>
      </c>
      <c r="C1007" s="221">
        <v>891780111</v>
      </c>
      <c r="D1007" s="221" t="s">
        <v>78</v>
      </c>
      <c r="E1007" s="49" t="s">
        <v>3374</v>
      </c>
      <c r="F1007" s="65" t="s">
        <v>3373</v>
      </c>
      <c r="G1007" s="65">
        <v>0</v>
      </c>
      <c r="H1007" s="65" t="s">
        <v>81</v>
      </c>
      <c r="I1007" s="65" t="s">
        <v>3368</v>
      </c>
      <c r="J1007" s="67" t="s">
        <v>83</v>
      </c>
      <c r="K1007" s="66" t="s">
        <v>3367</v>
      </c>
      <c r="L1007" s="68">
        <v>9941400</v>
      </c>
      <c r="M1007" s="65" t="s">
        <v>85</v>
      </c>
      <c r="N1007" s="66" t="s">
        <v>3372</v>
      </c>
      <c r="O1007" s="66">
        <v>12637569</v>
      </c>
      <c r="P1007" s="66">
        <v>1707</v>
      </c>
      <c r="Q1007" s="70">
        <v>45870</v>
      </c>
      <c r="R1007" s="66">
        <v>7490134800</v>
      </c>
      <c r="S1007" s="70">
        <v>45898</v>
      </c>
      <c r="T1007" s="68">
        <v>9941400</v>
      </c>
      <c r="U1007" s="68">
        <v>31078</v>
      </c>
      <c r="V1007" s="65" t="s">
        <v>87</v>
      </c>
      <c r="W1007" s="68">
        <v>1082939683</v>
      </c>
      <c r="X1007" s="67" t="s">
        <v>3365</v>
      </c>
      <c r="Y1007" s="70">
        <v>45898</v>
      </c>
      <c r="Z1007" s="70">
        <v>45898</v>
      </c>
      <c r="AA1007" s="70" t="s">
        <v>89</v>
      </c>
      <c r="AB1007" s="70">
        <v>45991</v>
      </c>
      <c r="AC1007" s="49">
        <f t="shared" si="75"/>
        <v>93</v>
      </c>
      <c r="AD1007" s="65">
        <v>0</v>
      </c>
      <c r="AE1007" s="68">
        <v>0</v>
      </c>
      <c r="AF1007" s="65">
        <v>0</v>
      </c>
      <c r="AG1007" s="77" t="s">
        <v>89</v>
      </c>
      <c r="AH1007" s="49">
        <f t="shared" si="76"/>
        <v>0</v>
      </c>
      <c r="AI1007" s="65">
        <v>0</v>
      </c>
      <c r="AJ1007" s="68">
        <v>0</v>
      </c>
      <c r="AK1007" s="65" t="s">
        <v>89</v>
      </c>
      <c r="AL1007" s="78" t="s">
        <v>89</v>
      </c>
      <c r="AM1007" s="65">
        <v>0</v>
      </c>
      <c r="AN1007" s="78" t="s">
        <v>89</v>
      </c>
      <c r="AO1007" s="78" t="s">
        <v>89</v>
      </c>
      <c r="AP1007" s="78" t="s">
        <v>89</v>
      </c>
      <c r="AQ1007" s="49">
        <f t="shared" si="77"/>
        <v>0</v>
      </c>
      <c r="AR1007" s="49">
        <f>+L1007+AE1007-AJ1007</f>
        <v>9941400</v>
      </c>
      <c r="AS1007" s="65" t="s">
        <v>90</v>
      </c>
      <c r="AT1007" s="68">
        <v>0</v>
      </c>
      <c r="AU1007" s="65" t="s">
        <v>90</v>
      </c>
      <c r="AV1007" s="68">
        <v>0</v>
      </c>
      <c r="AW1007" s="75" t="s">
        <v>89</v>
      </c>
      <c r="AX1007" s="224">
        <v>0</v>
      </c>
      <c r="AY1007" s="79">
        <f t="shared" si="78"/>
        <v>9941400</v>
      </c>
      <c r="AZ1007" s="223">
        <f t="shared" si="79"/>
        <v>0</v>
      </c>
      <c r="BA1007" s="74">
        <v>0</v>
      </c>
      <c r="BB1007" s="75" t="s">
        <v>89</v>
      </c>
      <c r="BC1007" s="65" t="s">
        <v>108</v>
      </c>
      <c r="BD1007" s="400" t="s">
        <v>3371</v>
      </c>
      <c r="BE1007" s="221" t="s">
        <v>87</v>
      </c>
      <c r="BF1007" s="221" t="s">
        <v>87</v>
      </c>
    </row>
    <row r="1008" spans="2:58" x14ac:dyDescent="0.25">
      <c r="B1008" s="221">
        <v>2025</v>
      </c>
      <c r="C1008" s="221">
        <v>891780111</v>
      </c>
      <c r="D1008" s="221" t="s">
        <v>78</v>
      </c>
      <c r="E1008" s="49" t="s">
        <v>3370</v>
      </c>
      <c r="F1008" s="65" t="s">
        <v>3369</v>
      </c>
      <c r="G1008" s="65">
        <v>0</v>
      </c>
      <c r="H1008" s="65" t="s">
        <v>81</v>
      </c>
      <c r="I1008" s="65" t="s">
        <v>3368</v>
      </c>
      <c r="J1008" s="67" t="s">
        <v>83</v>
      </c>
      <c r="K1008" s="66" t="s">
        <v>3367</v>
      </c>
      <c r="L1008" s="68">
        <v>9941400</v>
      </c>
      <c r="M1008" s="65" t="s">
        <v>85</v>
      </c>
      <c r="N1008" s="66" t="s">
        <v>3366</v>
      </c>
      <c r="O1008" s="66">
        <v>1050067947</v>
      </c>
      <c r="P1008" s="66">
        <v>1707</v>
      </c>
      <c r="Q1008" s="70">
        <v>45870</v>
      </c>
      <c r="R1008" s="66">
        <v>7490134800</v>
      </c>
      <c r="S1008" s="70">
        <v>45898</v>
      </c>
      <c r="T1008" s="68">
        <v>9941400</v>
      </c>
      <c r="U1008" s="68">
        <v>31077</v>
      </c>
      <c r="V1008" s="65" t="s">
        <v>87</v>
      </c>
      <c r="W1008" s="68">
        <v>1082939683</v>
      </c>
      <c r="X1008" s="67" t="s">
        <v>3365</v>
      </c>
      <c r="Y1008" s="70">
        <v>45898</v>
      </c>
      <c r="Z1008" s="70">
        <v>45898</v>
      </c>
      <c r="AA1008" s="70" t="s">
        <v>89</v>
      </c>
      <c r="AB1008" s="70">
        <v>45991</v>
      </c>
      <c r="AC1008" s="49">
        <f t="shared" si="75"/>
        <v>93</v>
      </c>
      <c r="AD1008" s="65">
        <v>0</v>
      </c>
      <c r="AE1008" s="68">
        <v>0</v>
      </c>
      <c r="AF1008" s="65">
        <v>0</v>
      </c>
      <c r="AG1008" s="77" t="s">
        <v>89</v>
      </c>
      <c r="AH1008" s="49">
        <f t="shared" si="76"/>
        <v>0</v>
      </c>
      <c r="AI1008" s="65">
        <v>0</v>
      </c>
      <c r="AJ1008" s="68">
        <v>0</v>
      </c>
      <c r="AK1008" s="65" t="s">
        <v>89</v>
      </c>
      <c r="AL1008" s="78" t="s">
        <v>89</v>
      </c>
      <c r="AM1008" s="65">
        <v>0</v>
      </c>
      <c r="AN1008" s="78" t="s">
        <v>89</v>
      </c>
      <c r="AO1008" s="78" t="s">
        <v>89</v>
      </c>
      <c r="AP1008" s="78" t="s">
        <v>89</v>
      </c>
      <c r="AQ1008" s="49">
        <f t="shared" si="77"/>
        <v>0</v>
      </c>
      <c r="AR1008" s="49">
        <f>+L1008+AE1008-AJ1008</f>
        <v>9941400</v>
      </c>
      <c r="AS1008" s="65" t="s">
        <v>90</v>
      </c>
      <c r="AT1008" s="68">
        <v>0</v>
      </c>
      <c r="AU1008" s="65" t="s">
        <v>90</v>
      </c>
      <c r="AV1008" s="68">
        <v>0</v>
      </c>
      <c r="AW1008" s="75" t="s">
        <v>89</v>
      </c>
      <c r="AX1008" s="224">
        <v>0</v>
      </c>
      <c r="AY1008" s="79">
        <f t="shared" si="78"/>
        <v>9941400</v>
      </c>
      <c r="AZ1008" s="223">
        <f t="shared" si="79"/>
        <v>0</v>
      </c>
      <c r="BA1008" s="74">
        <v>0</v>
      </c>
      <c r="BB1008" s="75" t="s">
        <v>89</v>
      </c>
      <c r="BC1008" s="65" t="s">
        <v>108</v>
      </c>
      <c r="BD1008" s="400" t="s">
        <v>3364</v>
      </c>
      <c r="BE1008" s="221" t="s">
        <v>87</v>
      </c>
      <c r="BF1008" s="221" t="s">
        <v>87</v>
      </c>
    </row>
    <row r="1009" spans="2:58" ht="15.75" thickBot="1" x14ac:dyDescent="0.3">
      <c r="B1009" s="217">
        <v>2025</v>
      </c>
      <c r="C1009" s="217">
        <v>891780111</v>
      </c>
      <c r="D1009" s="217" t="s">
        <v>78</v>
      </c>
      <c r="E1009" s="86" t="s">
        <v>3363</v>
      </c>
      <c r="F1009" s="81" t="s">
        <v>3362</v>
      </c>
      <c r="G1009" s="81">
        <v>0</v>
      </c>
      <c r="H1009" s="81" t="s">
        <v>81</v>
      </c>
      <c r="I1009" s="81" t="s">
        <v>82</v>
      </c>
      <c r="J1009" s="82" t="s">
        <v>83</v>
      </c>
      <c r="K1009" s="83" t="s">
        <v>3361</v>
      </c>
      <c r="L1009" s="84">
        <v>6300000</v>
      </c>
      <c r="M1009" s="81" t="s">
        <v>85</v>
      </c>
      <c r="N1009" s="83" t="s">
        <v>3360</v>
      </c>
      <c r="O1009" s="83">
        <v>1082982365</v>
      </c>
      <c r="P1009" s="83">
        <v>1947</v>
      </c>
      <c r="Q1009" s="85">
        <v>45898</v>
      </c>
      <c r="R1009" s="83">
        <v>327000000</v>
      </c>
      <c r="S1009" s="85">
        <v>45901</v>
      </c>
      <c r="T1009" s="84">
        <v>6300000</v>
      </c>
      <c r="U1009" s="84">
        <v>31133</v>
      </c>
      <c r="V1009" s="81" t="s">
        <v>87</v>
      </c>
      <c r="W1009" s="84">
        <v>1072646524</v>
      </c>
      <c r="X1009" s="82" t="s">
        <v>3359</v>
      </c>
      <c r="Y1009" s="85">
        <v>45898</v>
      </c>
      <c r="Z1009" s="85">
        <v>45901</v>
      </c>
      <c r="AA1009" s="85" t="s">
        <v>89</v>
      </c>
      <c r="AB1009" s="85">
        <v>46021</v>
      </c>
      <c r="AC1009" s="86">
        <f t="shared" si="75"/>
        <v>120</v>
      </c>
      <c r="AD1009" s="81">
        <v>0</v>
      </c>
      <c r="AE1009" s="84">
        <v>0</v>
      </c>
      <c r="AF1009" s="81">
        <v>0</v>
      </c>
      <c r="AG1009" s="87" t="s">
        <v>89</v>
      </c>
      <c r="AH1009" s="86">
        <f t="shared" si="76"/>
        <v>0</v>
      </c>
      <c r="AI1009" s="81">
        <v>0</v>
      </c>
      <c r="AJ1009" s="84">
        <v>0</v>
      </c>
      <c r="AK1009" s="81" t="s">
        <v>89</v>
      </c>
      <c r="AL1009" s="88" t="s">
        <v>89</v>
      </c>
      <c r="AM1009" s="81">
        <v>0</v>
      </c>
      <c r="AN1009" s="88" t="s">
        <v>89</v>
      </c>
      <c r="AO1009" s="88" t="s">
        <v>89</v>
      </c>
      <c r="AP1009" s="88" t="s">
        <v>89</v>
      </c>
      <c r="AQ1009" s="86">
        <f t="shared" si="77"/>
        <v>0</v>
      </c>
      <c r="AR1009" s="86">
        <f>+L1009+AE1009-AJ1009</f>
        <v>6300000</v>
      </c>
      <c r="AS1009" s="81" t="s">
        <v>90</v>
      </c>
      <c r="AT1009" s="84">
        <v>0</v>
      </c>
      <c r="AU1009" s="81" t="s">
        <v>90</v>
      </c>
      <c r="AV1009" s="84">
        <v>0</v>
      </c>
      <c r="AW1009" s="214" t="s">
        <v>89</v>
      </c>
      <c r="AX1009" s="258">
        <v>0</v>
      </c>
      <c r="AY1009" s="91">
        <f t="shared" si="78"/>
        <v>6300000</v>
      </c>
      <c r="AZ1009" s="215">
        <f t="shared" si="79"/>
        <v>0</v>
      </c>
      <c r="BA1009" s="93">
        <v>0</v>
      </c>
      <c r="BB1009" s="214" t="s">
        <v>89</v>
      </c>
      <c r="BC1009" s="81" t="s">
        <v>108</v>
      </c>
      <c r="BD1009" s="399" t="s">
        <v>3358</v>
      </c>
      <c r="BE1009" s="217" t="s">
        <v>87</v>
      </c>
      <c r="BF1009" s="217" t="s">
        <v>87</v>
      </c>
    </row>
    <row r="1010" spans="2:58" s="23" customFormat="1" ht="15.75" thickBot="1" x14ac:dyDescent="0.3">
      <c r="B1010" s="665" t="s">
        <v>102</v>
      </c>
      <c r="C1010" s="666"/>
      <c r="D1010" s="667"/>
      <c r="E1010" s="394">
        <f>+SUBTOTAL(3,E8:E1009)</f>
        <v>1002</v>
      </c>
      <c r="F1010" s="101"/>
      <c r="G1010" s="100"/>
      <c r="H1010" s="100"/>
      <c r="I1010" s="100"/>
      <c r="J1010" s="226"/>
      <c r="K1010" s="110"/>
      <c r="L1010" s="398">
        <f>SUM(L8:L1009)</f>
        <v>21934752873.419998</v>
      </c>
      <c r="M1010" s="635"/>
      <c r="N1010" s="636"/>
      <c r="O1010" s="636"/>
      <c r="P1010" s="636"/>
      <c r="Q1010" s="636"/>
      <c r="R1010" s="636"/>
      <c r="S1010" s="636"/>
      <c r="T1010" s="636"/>
      <c r="U1010" s="636"/>
      <c r="V1010" s="636"/>
      <c r="W1010" s="636"/>
      <c r="X1010" s="636"/>
      <c r="Y1010" s="636"/>
      <c r="Z1010" s="636"/>
      <c r="AA1010" s="636"/>
      <c r="AB1010" s="636"/>
      <c r="AC1010" s="637"/>
      <c r="AD1010" s="297">
        <f>SUM(AD8:AD1009)</f>
        <v>13</v>
      </c>
      <c r="AE1010" s="296">
        <f>SUM(AE8:AE1009)</f>
        <v>128676762</v>
      </c>
      <c r="AF1010" s="296">
        <f>SUM(AF8:AF1009)</f>
        <v>27</v>
      </c>
      <c r="AG1010" s="99"/>
      <c r="AH1010" s="296">
        <f>SUM(AH8:AH1009)</f>
        <v>848</v>
      </c>
      <c r="AI1010" s="296">
        <f>SUM(AI8:AI1009)</f>
        <v>5</v>
      </c>
      <c r="AJ1010" s="295">
        <f>SUM(AJ8:AJ1009)</f>
        <v>105259200</v>
      </c>
      <c r="AK1010" s="299"/>
      <c r="AL1010" s="99"/>
      <c r="AM1010" s="293">
        <f>SUM(AM8:AM1009)</f>
        <v>2</v>
      </c>
      <c r="AN1010" s="635"/>
      <c r="AO1010" s="636"/>
      <c r="AP1010" s="636"/>
      <c r="AQ1010" s="637"/>
      <c r="AR1010" s="297">
        <f>SUM(AR8:AR1009)</f>
        <v>21958170435.419998</v>
      </c>
      <c r="AS1010" s="99"/>
      <c r="AT1010" s="291">
        <f>SUM(AR1010:AS1010)</f>
        <v>21958170435.419998</v>
      </c>
      <c r="AU1010" s="99"/>
      <c r="AV1010" s="296">
        <f>SUM(AV8:AV1009)</f>
        <v>2995661672.6999998</v>
      </c>
      <c r="AW1010" s="99"/>
      <c r="AX1010" s="397">
        <f>SUM(AX8:AX1009)</f>
        <v>4808730649.3800001</v>
      </c>
      <c r="AY1010" s="396">
        <f>SUM(AY8:AY1009)</f>
        <v>17149439786.039999</v>
      </c>
      <c r="AZ1010" s="635"/>
      <c r="BA1010" s="636"/>
      <c r="BB1010" s="636"/>
      <c r="BC1010" s="636"/>
      <c r="BD1010" s="636"/>
      <c r="BE1010" s="636"/>
      <c r="BF1010" s="636"/>
    </row>
    <row r="1016" spans="2:58" x14ac:dyDescent="0.25">
      <c r="E1016" s="395"/>
    </row>
    <row r="1017" spans="2:58" x14ac:dyDescent="0.25">
      <c r="E1017" s="395"/>
    </row>
    <row r="1018" spans="2:58" x14ac:dyDescent="0.25">
      <c r="E1018" s="395"/>
    </row>
    <row r="1019" spans="2:58" x14ac:dyDescent="0.25">
      <c r="E1019" s="395"/>
    </row>
    <row r="1020" spans="2:58" x14ac:dyDescent="0.25">
      <c r="E1020" s="395"/>
    </row>
    <row r="1021" spans="2:58" x14ac:dyDescent="0.25">
      <c r="E1021" s="395"/>
    </row>
    <row r="1022" spans="2:58" x14ac:dyDescent="0.25">
      <c r="E1022" s="395"/>
    </row>
    <row r="1023" spans="2:58" x14ac:dyDescent="0.25">
      <c r="E1023" s="395"/>
    </row>
    <row r="1024" spans="2:58" x14ac:dyDescent="0.25">
      <c r="E1024" s="395"/>
    </row>
    <row r="1025" spans="5:5" x14ac:dyDescent="0.25">
      <c r="E1025" s="395"/>
    </row>
    <row r="1026" spans="5:5" x14ac:dyDescent="0.25">
      <c r="E1026" s="395"/>
    </row>
    <row r="1027" spans="5:5" x14ac:dyDescent="0.25">
      <c r="E1027" s="395"/>
    </row>
    <row r="1028" spans="5:5" x14ac:dyDescent="0.25">
      <c r="E1028" s="395"/>
    </row>
    <row r="1029" spans="5:5" x14ac:dyDescent="0.25">
      <c r="E1029" s="395"/>
    </row>
    <row r="1030" spans="5:5" x14ac:dyDescent="0.25">
      <c r="E1030" s="395"/>
    </row>
    <row r="1031" spans="5:5" x14ac:dyDescent="0.25">
      <c r="E1031" s="395"/>
    </row>
    <row r="1032" spans="5:5" x14ac:dyDescent="0.25">
      <c r="E1032" s="395"/>
    </row>
    <row r="1033" spans="5:5" x14ac:dyDescent="0.25">
      <c r="E1033" s="395"/>
    </row>
    <row r="1034" spans="5:5" x14ac:dyDescent="0.25">
      <c r="E1034" s="395"/>
    </row>
  </sheetData>
  <sheetProtection formatCells="0" formatColumns="0" formatRows="0" insertRows="0" deleteRows="0" autoFilter="0"/>
  <mergeCells count="23">
    <mergeCell ref="B3:C6"/>
    <mergeCell ref="D3:G4"/>
    <mergeCell ref="AZ1010:BF1010"/>
    <mergeCell ref="B1010:D1010"/>
    <mergeCell ref="M1010:AC1010"/>
    <mergeCell ref="BD6:BF6"/>
    <mergeCell ref="N6:O6"/>
    <mergeCell ref="P6:R6"/>
    <mergeCell ref="S6:T6"/>
    <mergeCell ref="AN1010:AQ1010"/>
    <mergeCell ref="V6:X6"/>
    <mergeCell ref="Y6:AC6"/>
    <mergeCell ref="AD6:AH6"/>
    <mergeCell ref="H3:I5"/>
    <mergeCell ref="E6:G6"/>
    <mergeCell ref="BA6:BC6"/>
    <mergeCell ref="F5:G5"/>
    <mergeCell ref="AD5:AQ5"/>
    <mergeCell ref="H6:K6"/>
    <mergeCell ref="AU6:AZ6"/>
    <mergeCell ref="AS6:AT6"/>
    <mergeCell ref="AI6:AL6"/>
    <mergeCell ref="AM6:AQ6"/>
  </mergeCells>
  <conditionalFormatting sqref="E702">
    <cfRule type="duplicateValues" dxfId="13" priority="5"/>
  </conditionalFormatting>
  <conditionalFormatting sqref="E844:F847 E1:E404 E406:E499 E500:F500 E501:E619 E622 E625:E627 E629 E632:E633 E635 E637 E639 E641 E643 E645:E701 E791 E793 E703:E789 E795:E804 E842:E843 E848:E1048576 E806:E840">
    <cfRule type="duplicateValues" dxfId="12" priority="14"/>
  </conditionalFormatting>
  <conditionalFormatting sqref="F5 E6">
    <cfRule type="containsText" dxfId="11" priority="13" operator="containsText" text="Seleccione Ordenador">
      <formula>NOT(ISERROR(SEARCH("Seleccione Ordenador",E5)))</formula>
    </cfRule>
  </conditionalFormatting>
  <conditionalFormatting sqref="F12">
    <cfRule type="colorScale" priority="11">
      <colorScale>
        <cfvo type="min"/>
        <cfvo type="max"/>
        <color theme="5" tint="0.59999389629810485"/>
        <color rgb="FFFFEF9C"/>
      </colorScale>
    </cfRule>
  </conditionalFormatting>
  <conditionalFormatting sqref="F5:G5">
    <cfRule type="colorScale" priority="12">
      <colorScale>
        <cfvo type="min"/>
        <cfvo type="percentile" val="50"/>
        <cfvo type="max"/>
        <color rgb="FFF8696B"/>
        <color rgb="FFFFEB84"/>
        <color rgb="FF63BE7B"/>
      </colorScale>
    </cfRule>
  </conditionalFormatting>
  <conditionalFormatting sqref="L8:L404 L406:L619 L622 L624:L627 L629:L630 L632:L633 L641 L643 L645:L1009">
    <cfRule type="cellIs" dxfId="10" priority="9" operator="greaterThan">
      <formula>$K$5</formula>
    </cfRule>
  </conditionalFormatting>
  <conditionalFormatting sqref="O1010:O1048576 O1:O7">
    <cfRule type="duplicateValues" dxfId="9" priority="7"/>
  </conditionalFormatting>
  <conditionalFormatting sqref="R970">
    <cfRule type="cellIs" dxfId="8" priority="1" operator="greaterThan">
      <formula>$K$5</formula>
    </cfRule>
  </conditionalFormatting>
  <conditionalFormatting sqref="T364">
    <cfRule type="cellIs" dxfId="7" priority="6" operator="greaterThan">
      <formula>$K$5</formula>
    </cfRule>
  </conditionalFormatting>
  <conditionalFormatting sqref="AC8:AC1009 AH8:AH1009 AY8:BA1009 AQ407:AT1009">
    <cfRule type="expression" dxfId="6" priority="4">
      <formula>+_xlfn.ISFORMULA(AC8)</formula>
    </cfRule>
  </conditionalFormatting>
  <conditionalFormatting sqref="AE8:AE86 AE88:AE1009">
    <cfRule type="cellIs" dxfId="5" priority="8" operator="greaterThan">
      <formula>$L$8/2</formula>
    </cfRule>
  </conditionalFormatting>
  <conditionalFormatting sqref="AQ8:AT404 AQ405:AR406 AS406:AT406">
    <cfRule type="expression" dxfId="4" priority="10">
      <formula>+_xlfn.ISFORMULA(AQ8)</formula>
    </cfRule>
  </conditionalFormatting>
  <dataValidations count="10">
    <dataValidation type="list" allowBlank="1" showInputMessage="1" showErrorMessage="1" sqref="H8:H1009" xr:uid="{0702C2A5-72D9-4820-8D3B-D816F8654FDD}">
      <formula1>"OTRO SECTOR"</formula1>
    </dataValidation>
    <dataValidation type="list" allowBlank="1" showInputMessage="1" showErrorMessage="1" sqref="BC8:BC1009" xr:uid="{63DA7620-CE4C-4F8A-896E-61CFBC4FF58E}">
      <formula1>"Por iniciar,En ejecucion,Suspendido,Terminado,Liquidado"</formula1>
    </dataValidation>
    <dataValidation type="list" allowBlank="1" showInputMessage="1" showErrorMessage="1" sqref="BF8:BF1009" xr:uid="{7299B4FF-1FDF-4CCF-8E6C-D62CC1F07AC6}">
      <formula1>"SI,NA por TIPO Contrato"</formula1>
    </dataValidation>
    <dataValidation type="list" allowBlank="1" showInputMessage="1" showErrorMessage="1" sqref="BE8:BE1009" xr:uid="{C999323E-82E4-4B22-A9EA-DF4DDEFC5E8D}">
      <formula1>"SI,NO HA INICIADO"</formula1>
    </dataValidation>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V8 AS8:AS404 AU8:AU1009 AS406:AS1009" xr:uid="{301B71B2-D3E4-4E77-88BC-DCB7485E0C66}">
      <formula1>"SI,NO"</formula1>
    </dataValidation>
  </dataValidations>
  <hyperlinks>
    <hyperlink ref="BD8" r:id="rId1" xr:uid="{A281E5B0-5F67-4D72-8FF7-7D150C750CD5}"/>
    <hyperlink ref="BD9" r:id="rId2" xr:uid="{B17E293B-D89D-4E18-A683-2545E5A6F2B8}"/>
    <hyperlink ref="BD10" r:id="rId3" xr:uid="{EEC66A6D-FB73-42CC-8943-2E4DB2457FA1}"/>
    <hyperlink ref="BD11" r:id="rId4" xr:uid="{F20379C8-DC72-4661-838B-07398BD9446E}"/>
    <hyperlink ref="BD12" r:id="rId5" xr:uid="{745A5310-8C81-412E-B376-070DC4C0161A}"/>
    <hyperlink ref="BD13" r:id="rId6" xr:uid="{798B250A-13A7-464A-A73A-0433865E5873}"/>
    <hyperlink ref="BD14" r:id="rId7" xr:uid="{AF4D8A3B-E611-483E-B016-ECC2FF3D2DF8}"/>
    <hyperlink ref="BD15" r:id="rId8" xr:uid="{FC193DA8-86EA-4DFD-9577-436567B36BDF}"/>
    <hyperlink ref="BD16" r:id="rId9" xr:uid="{32A8710E-0D28-42DA-B1B1-831B0572BB32}"/>
    <hyperlink ref="BD17" r:id="rId10" xr:uid="{EA51BDC0-EFC5-4006-B32F-AA7814CA7D90}"/>
    <hyperlink ref="BD18" r:id="rId11" xr:uid="{B61DE29B-448C-41DE-B7D2-80847A6AB6B8}"/>
    <hyperlink ref="BD22" r:id="rId12" xr:uid="{64A73165-38B2-488A-A27A-F4F73D5B4D68}"/>
    <hyperlink ref="BD20" r:id="rId13" xr:uid="{D8720293-3F48-4FC8-8717-2690965A5AE6}"/>
    <hyperlink ref="BD19" r:id="rId14" xr:uid="{2068EB0D-F35A-4D50-9C59-FC70BED3365E}"/>
    <hyperlink ref="BD21" r:id="rId15" xr:uid="{CFE546FA-22C5-4259-AB39-A2A2107C8584}"/>
    <hyperlink ref="BD23" r:id="rId16" xr:uid="{2A9A70CF-AB17-4F5D-9FAC-E0D09DD57678}"/>
    <hyperlink ref="BD24" r:id="rId17" xr:uid="{F6563989-701F-40E2-B781-28E544CB14F8}"/>
    <hyperlink ref="BD26" r:id="rId18" xr:uid="{A957C8DF-430B-4B33-BEB5-94C9EE4FCCBA}"/>
    <hyperlink ref="BD25" r:id="rId19" xr:uid="{BDE55DA1-824A-46EF-B523-7351A2541AEB}"/>
    <hyperlink ref="BD30" r:id="rId20" xr:uid="{8A6BBD90-577A-4A5D-AB23-7B67FBE0BEC7}"/>
    <hyperlink ref="BD35" r:id="rId21" xr:uid="{AB1E4F16-9602-45BC-9B4C-E3AAAB63A053}"/>
    <hyperlink ref="BD33" r:id="rId22" xr:uid="{2F198F6A-3668-4222-9388-14A74531DDE8}"/>
    <hyperlink ref="BD34" r:id="rId23" xr:uid="{76982F54-7F56-4C2A-AD9C-59460D4D7D77}"/>
    <hyperlink ref="BD36" r:id="rId24" xr:uid="{379ABBAB-79C5-486B-B11F-AB3F95609CA7}"/>
    <hyperlink ref="BD39" r:id="rId25" xr:uid="{8DF98411-FD04-4846-9BFF-926CFFE75478}"/>
    <hyperlink ref="BD42" r:id="rId26" xr:uid="{1E1BB692-2098-451C-816A-EF7FDBD538EE}"/>
    <hyperlink ref="BD45" r:id="rId27" xr:uid="{F31CABA9-0204-402D-937C-875F7719D932}"/>
    <hyperlink ref="BD46" r:id="rId28" xr:uid="{0F866F14-BE26-485E-B557-13ACB2DFF3B1}"/>
    <hyperlink ref="BD28" r:id="rId29" xr:uid="{18C18F79-B33A-48E8-A963-EFC1F2C12CCF}"/>
    <hyperlink ref="BD29" r:id="rId30" xr:uid="{B3E6F90B-731B-42DA-896C-C58C9AC04473}"/>
    <hyperlink ref="BD32" r:id="rId31" xr:uid="{8D6614FC-CF4A-4909-931B-8180CD5D650E}"/>
    <hyperlink ref="BD38" r:id="rId32" xr:uid="{49A2DC9E-13E0-4388-B222-E6F18124B33B}"/>
    <hyperlink ref="BD27" r:id="rId33" xr:uid="{113CF82D-B4B1-448B-A36A-7EC27F15C90C}"/>
    <hyperlink ref="BD31" r:id="rId34" xr:uid="{1591F626-666B-4C0E-8ACC-9DA008082D79}"/>
    <hyperlink ref="BD44" r:id="rId35" xr:uid="{1CFB13A2-F67A-40A8-BF80-F1EB127C93A9}"/>
    <hyperlink ref="BD47" r:id="rId36" xr:uid="{B28EB4EA-DB35-4637-9C3E-B48DB16EC536}"/>
    <hyperlink ref="BD51" r:id="rId37" xr:uid="{361B4BE7-6060-4128-90B1-49C72578930B}"/>
    <hyperlink ref="BD56" r:id="rId38" xr:uid="{3B8B9233-9309-44B6-9EB0-E69426698FB9}"/>
    <hyperlink ref="BD49" r:id="rId39" xr:uid="{5A027C03-5D6C-4AD0-9E4E-1DC6ADE9D348}"/>
    <hyperlink ref="BD37" r:id="rId40" xr:uid="{22EE000F-F35D-465A-B4DE-99BF0BEC68A8}"/>
    <hyperlink ref="BD43" r:id="rId41" xr:uid="{97E8A89D-E3BE-40C9-9705-ABC70DB58A7D}"/>
    <hyperlink ref="BD40" r:id="rId42" xr:uid="{CBB44706-D40C-4A9B-8FCD-4864791BDA88}"/>
    <hyperlink ref="BD41" r:id="rId43" xr:uid="{4E71F288-2FF8-42B3-A7E8-DC42BC6357BF}"/>
    <hyperlink ref="BD48" r:id="rId44" xr:uid="{BE2E01A3-B874-4775-A922-254B11C9D8B0}"/>
    <hyperlink ref="BD52" r:id="rId45" xr:uid="{117739D7-E081-450C-8574-3F27441E07A3}"/>
    <hyperlink ref="BD54" r:id="rId46" xr:uid="{E1D97F2D-E9DA-41AF-904B-24225E4CFDF8}"/>
    <hyperlink ref="BD55" r:id="rId47" xr:uid="{5F78BC2E-2C06-49E0-A400-B10D47C819CF}"/>
    <hyperlink ref="BD57" r:id="rId48" xr:uid="{A4E03AF0-D3EA-45FE-82F1-18064C22E865}"/>
    <hyperlink ref="BD58" r:id="rId49" xr:uid="{82F480DE-8071-4B3E-8BC9-183D6C4B237C}"/>
    <hyperlink ref="BD59" r:id="rId50" xr:uid="{671995DD-2065-4D33-92B1-84597528C537}"/>
    <hyperlink ref="BD53" r:id="rId51" xr:uid="{46FF7319-E642-489C-86E8-9D3DF450768A}"/>
    <hyperlink ref="BD50" r:id="rId52" xr:uid="{8BE0CAAD-0F74-4DF0-A16C-69A03424D488}"/>
    <hyperlink ref="BD60" r:id="rId53" xr:uid="{55CC93AF-EC43-4801-8FD3-8071050C9B48}"/>
    <hyperlink ref="BD63" r:id="rId54" xr:uid="{5CD6DDCA-6C73-4597-A940-EDCFBDDBD290}"/>
    <hyperlink ref="BD64" r:id="rId55" xr:uid="{3E4990BF-AD12-4B74-B632-B09117577E0D}"/>
    <hyperlink ref="BD65" r:id="rId56" xr:uid="{5A375B69-D1B3-4867-BAF3-29D8AC9B5A0F}"/>
    <hyperlink ref="BD66" r:id="rId57" xr:uid="{9DDEA5FE-F985-4F0C-8B7B-EE26B0387290}"/>
    <hyperlink ref="BD67" r:id="rId58" xr:uid="{3838A53D-DBAA-4706-87E7-7862A7FC36A3}"/>
    <hyperlink ref="BD61" r:id="rId59" xr:uid="{54F74E02-4E17-47EE-8D73-1DCFCD699C6C}"/>
    <hyperlink ref="BD62" r:id="rId60" xr:uid="{F66A60F4-7164-45F9-B2A1-4A7ACF832215}"/>
    <hyperlink ref="BD68" r:id="rId61" xr:uid="{72DC0945-6CEA-4F86-95C1-0D5173FE6690}"/>
    <hyperlink ref="BD69" r:id="rId62" xr:uid="{4D55776D-031C-4761-9A9F-EDC0F70C6F8D}"/>
    <hyperlink ref="BD70" r:id="rId63" xr:uid="{FEEF9CD7-2D2B-409C-ACD2-9353CB1DECBE}"/>
    <hyperlink ref="BD71" r:id="rId64" xr:uid="{C307ECAE-1A48-4DE9-B848-B429C9516C0A}"/>
    <hyperlink ref="BD72" r:id="rId65" xr:uid="{EF8103CD-433B-400B-96EB-491B3A27284C}"/>
    <hyperlink ref="BD73" r:id="rId66" xr:uid="{44741BBE-6875-486D-9F27-DD0BBA1FB70A}"/>
    <hyperlink ref="BD74" r:id="rId67" xr:uid="{A86CD469-F0BD-4719-9720-2DF79E589D43}"/>
    <hyperlink ref="BD76" r:id="rId68" xr:uid="{6B3C30AE-12C3-4F58-807C-ED05BEF9409F}"/>
    <hyperlink ref="BD77" r:id="rId69" xr:uid="{DA816615-7A88-4FCC-90CB-FD25D22A55D1}"/>
    <hyperlink ref="BD75" r:id="rId70" xr:uid="{D0CF3611-E359-4FBA-98D4-45C2860C41EA}"/>
    <hyperlink ref="BD80" r:id="rId71" xr:uid="{E48300A8-D50A-47C0-9E26-569BE1F975FE}"/>
    <hyperlink ref="BD78" r:id="rId72" xr:uid="{1ABE75B3-66BC-41FE-B04B-895CFF9CF6F9}"/>
    <hyperlink ref="BD79" r:id="rId73" xr:uid="{8A8DF439-5AAC-4211-BA54-B6B0FF9B2FC9}"/>
    <hyperlink ref="BD81" r:id="rId74" xr:uid="{C352663B-56BC-475C-B2B1-FA06E2DCB447}"/>
    <hyperlink ref="BD83" r:id="rId75" xr:uid="{47FCAFB1-6D07-410E-8BAB-F975F1D8F773}"/>
    <hyperlink ref="BD82" r:id="rId76" xr:uid="{730C9FA7-F8D9-443A-B8B1-E697C9793B51}"/>
    <hyperlink ref="BD84" r:id="rId77" xr:uid="{2A57D515-D92F-4985-BDFB-0E2574886CF5}"/>
    <hyperlink ref="BD86" r:id="rId78" xr:uid="{A91841A7-0E81-46AF-AFA0-07DC42C016A7}"/>
    <hyperlink ref="BD88" r:id="rId79" xr:uid="{A8A52F03-9840-49E2-BD5A-044A96380F6F}"/>
    <hyperlink ref="BD89" r:id="rId80" xr:uid="{2AA2BB80-A5F3-4EA7-BE35-B65206EE0534}"/>
    <hyperlink ref="BD85" r:id="rId81" xr:uid="{94A862C7-075A-4414-93A6-E64964471201}"/>
    <hyperlink ref="BD87" r:id="rId82" xr:uid="{4D20FD6E-D7A3-4714-9610-DA0A42F17FC2}"/>
    <hyperlink ref="BD90" r:id="rId83" xr:uid="{062CB21D-3BD5-405F-BADB-2F006FD35298}"/>
    <hyperlink ref="BD91" r:id="rId84" xr:uid="{B3EC4C8F-BACD-4EC8-863E-62E9ED533794}"/>
    <hyperlink ref="BD93" r:id="rId85" xr:uid="{AA4CE3D9-0583-429E-9EE8-4D636E9DD304}"/>
    <hyperlink ref="BD94" r:id="rId86" xr:uid="{48459BC9-1B8F-446A-BE8A-00C8E72AC921}"/>
    <hyperlink ref="BD92" r:id="rId87" xr:uid="{76FE272C-83E6-4F28-A1D1-3A154851944B}"/>
    <hyperlink ref="BD96" r:id="rId88" xr:uid="{90E68BBD-25C1-4198-BAFB-59527585DDE9}"/>
    <hyperlink ref="BD95" r:id="rId89" xr:uid="{7D88EF00-F7FB-4D10-93BF-A06107A61B50}"/>
    <hyperlink ref="BD98" r:id="rId90" xr:uid="{FE04642B-AA57-401D-8E86-79A6EF0CB756}"/>
    <hyperlink ref="BD99" r:id="rId91" xr:uid="{7D4ED872-8ACC-4B0E-BB7F-BACF6D86B272}"/>
    <hyperlink ref="BD97" r:id="rId92" xr:uid="{F3AE3DEB-BB1A-499B-9715-087A3820499F}"/>
    <hyperlink ref="BD100" r:id="rId93" xr:uid="{E889AB4A-D2B2-4E72-A63F-4108E1624DB9}"/>
    <hyperlink ref="BD101" r:id="rId94" xr:uid="{0271D272-C811-4817-A1F6-236BB3B53297}"/>
    <hyperlink ref="BD103" r:id="rId95" xr:uid="{8581CC20-B5CC-4F53-8124-FCAAECC93351}"/>
    <hyperlink ref="BD105" r:id="rId96" xr:uid="{B9F264E6-B8EB-43A4-948D-2BF4AE03681B}"/>
    <hyperlink ref="BD106" r:id="rId97" xr:uid="{EC828DB7-2837-43B8-83E5-1027CB4F2C58}"/>
    <hyperlink ref="BD108" r:id="rId98" xr:uid="{F4D4D479-97C7-4726-A8CC-6F9C3B807D4F}"/>
    <hyperlink ref="BD109" r:id="rId99" xr:uid="{4F75F50A-9F66-4375-AC7E-78E30CA60727}"/>
    <hyperlink ref="BD107" r:id="rId100" xr:uid="{62E35F25-6CA9-4CDA-B627-E1DD569ECED1}"/>
    <hyperlink ref="BD111" r:id="rId101" xr:uid="{7FB2BFE9-487C-418F-8579-D3A2DD202D0D}"/>
    <hyperlink ref="BD104" r:id="rId102" xr:uid="{89D842B8-F90C-4AFB-830D-426014C7B8D6}"/>
    <hyperlink ref="BD112" r:id="rId103" xr:uid="{7CCFA58C-DF72-4357-AB7A-1FE294F8CFE7}"/>
    <hyperlink ref="BD110" r:id="rId104" xr:uid="{5506A96F-A0CB-43A4-86E9-B8808C5ABBB1}"/>
    <hyperlink ref="BD102" r:id="rId105" xr:uid="{FD889D34-80CD-4B98-98D9-E787EAF33639}"/>
    <hyperlink ref="BD114" r:id="rId106" xr:uid="{71894043-4C4D-4159-AF3A-5DF5B6B7E42A}"/>
    <hyperlink ref="BD113" r:id="rId107" xr:uid="{212E21A5-3BCA-4DD7-92B7-EA3F40671CEC}"/>
    <hyperlink ref="BD115" r:id="rId108" xr:uid="{C5A6CA26-39EE-471C-9FAA-980CBB823CAB}"/>
    <hyperlink ref="BD116" r:id="rId109" xr:uid="{159BD5BD-B412-4E6A-839A-2B4F3D9FAA53}"/>
    <hyperlink ref="BD117" r:id="rId110" xr:uid="{C9519630-16B9-45DE-8CA3-79E06B865AD2}"/>
    <hyperlink ref="BD118" r:id="rId111" xr:uid="{15A10D43-2E21-4D37-A351-4CE17F2B1A91}"/>
    <hyperlink ref="BD120" r:id="rId112" xr:uid="{64EE7A18-A019-4B55-993B-131A93248990}"/>
    <hyperlink ref="BD119" r:id="rId113" xr:uid="{D2A9F4A0-2485-4ADE-9DD8-07EDD3ED9985}"/>
    <hyperlink ref="BD122" r:id="rId114" xr:uid="{0E1B0BE5-28EF-41F9-A8BF-FDA33B451F62}"/>
    <hyperlink ref="BD124" r:id="rId115" xr:uid="{C7E97FF2-02D3-4E0A-AAC7-E3BCE5404B58}"/>
    <hyperlink ref="BD125" r:id="rId116" xr:uid="{FDB4032D-703E-4179-9F37-A6E19893C5AF}"/>
    <hyperlink ref="BD126" r:id="rId117" xr:uid="{F71215BE-77AF-409F-840C-5F9AEA577666}"/>
    <hyperlink ref="BD123" r:id="rId118" xr:uid="{EBAAB864-A6FD-40AB-A284-28021532DDF1}"/>
    <hyperlink ref="BD121" r:id="rId119" xr:uid="{2BC001E7-3A09-441A-BC14-5F84BEFEBAB6}"/>
    <hyperlink ref="BD127" r:id="rId120" xr:uid="{0C1BFBC8-2672-4A2E-83E3-B7EC894724C2}"/>
    <hyperlink ref="BD128" r:id="rId121" xr:uid="{2E5C6E5E-9750-4F2F-BFA2-6454486E1C9E}"/>
    <hyperlink ref="BD129" r:id="rId122" xr:uid="{B1CD258E-D861-41B8-80FC-23DC485CCCB4}"/>
    <hyperlink ref="BD131" r:id="rId123" xr:uid="{5DBB3ED4-2ABE-47F4-A907-02EA5578AE0C}"/>
    <hyperlink ref="BD130" r:id="rId124" xr:uid="{06874742-2082-4780-8272-4CCC0E32880C}"/>
    <hyperlink ref="BD132" r:id="rId125" xr:uid="{F17E50A3-9008-4B58-9393-62B3BC884590}"/>
    <hyperlink ref="BD133" r:id="rId126" xr:uid="{531E27D0-0420-4242-AE29-3D8D043D7A03}"/>
    <hyperlink ref="BD134" r:id="rId127" xr:uid="{E35A5CF1-F6DC-4598-B29C-CA1F88F38E2D}"/>
    <hyperlink ref="BD135" r:id="rId128" xr:uid="{A6CE24CE-E229-4204-ACE4-FE6A48ED4015}"/>
    <hyperlink ref="BD136" r:id="rId129" xr:uid="{084A6830-3CE9-49F2-A826-E14BE1218C20}"/>
    <hyperlink ref="BD137" r:id="rId130" xr:uid="{826A4C61-A100-428D-AF48-C716DAA02829}"/>
    <hyperlink ref="BD139" r:id="rId131" xr:uid="{1EA35FF0-7217-4A8B-87BD-441469D96172}"/>
    <hyperlink ref="BD140" r:id="rId132" xr:uid="{76BF4600-879A-4858-87D9-EB69280C614F}"/>
    <hyperlink ref="BD141" r:id="rId133" xr:uid="{2C35B14A-386E-4658-86DA-ADBA0D5F2AA1}"/>
    <hyperlink ref="BD138" r:id="rId134" xr:uid="{429F0C50-2A73-48B1-912C-B7BF7500AB6B}"/>
    <hyperlink ref="BD142" r:id="rId135" xr:uid="{F1670711-210F-420B-A1A0-FAFE21A19F96}"/>
    <hyperlink ref="BD143" r:id="rId136" xr:uid="{5FE24158-13B7-452C-925B-FDB3FDB54FF5}"/>
    <hyperlink ref="BD144" r:id="rId137" xr:uid="{2300D79A-2B6E-438D-83F9-683C1A858DB5}"/>
    <hyperlink ref="BD146" r:id="rId138" xr:uid="{2F30CB35-8ABB-4C65-9EEB-E3642CFD0B39}"/>
    <hyperlink ref="BD145" r:id="rId139" xr:uid="{C241B0B5-515E-47F8-BD11-DD8146DC902E}"/>
    <hyperlink ref="BD147" r:id="rId140" xr:uid="{44E2CF8F-EFF0-4D0A-9AA4-F034028EE2F3}"/>
    <hyperlink ref="BD148" r:id="rId141" xr:uid="{799A9A9B-069B-4FB3-9080-D59B581D514D}"/>
    <hyperlink ref="BD150" r:id="rId142" xr:uid="{119023DC-47A2-49BC-98B4-9B69230469FB}"/>
    <hyperlink ref="BD149" r:id="rId143" xr:uid="{45469533-694F-4199-9EE4-1BCB7601A277}"/>
    <hyperlink ref="BD151" r:id="rId144" xr:uid="{8C6F1EB5-7F1C-4935-AE03-A0F53C0B0280}"/>
    <hyperlink ref="BD152" r:id="rId145" xr:uid="{2EA670B7-B1F1-4C3F-8A45-321428DF614E}"/>
    <hyperlink ref="BD153" r:id="rId146" xr:uid="{77AB128E-D406-4609-A43E-38B8B494C6C4}"/>
    <hyperlink ref="BD154" r:id="rId147" xr:uid="{8015DB8B-47BF-4B84-BBEF-B82CC7651EEE}"/>
    <hyperlink ref="BD155" r:id="rId148" xr:uid="{AE0B4DF2-6164-4944-A0F2-255B8805C927}"/>
    <hyperlink ref="BD156" r:id="rId149" xr:uid="{102FC7C9-1490-4EC0-BC7A-A1730B4A53E1}"/>
    <hyperlink ref="BD157" r:id="rId150" xr:uid="{F4AE5886-6BBD-46C9-A366-2035C4B11B6A}"/>
    <hyperlink ref="BD158" r:id="rId151" xr:uid="{1E5E1DC5-31D1-48D2-9603-62BA222C67D0}"/>
    <hyperlink ref="BD159" r:id="rId152" xr:uid="{C1636ED4-5463-477A-A927-83F2ADF24DC7}"/>
    <hyperlink ref="BD160" r:id="rId153" xr:uid="{EFE7D7A4-6874-40C7-A4E0-D16023512D9B}"/>
    <hyperlink ref="BD161" r:id="rId154" xr:uid="{07212117-8E87-4FF5-9013-CFE3A45912D1}"/>
    <hyperlink ref="BD162" r:id="rId155" xr:uid="{5D93D605-82A2-4FD2-97A9-25D8356E8A97}"/>
    <hyperlink ref="BD163" r:id="rId156" xr:uid="{7C9D247C-CFC4-4F37-B474-9E895AA4A38D}"/>
    <hyperlink ref="BD164" r:id="rId157" xr:uid="{BE8785A8-E285-469A-94F0-83863FE5D4ED}"/>
    <hyperlink ref="BD165" r:id="rId158" xr:uid="{32251000-BD8D-4A6F-ACD1-B75AFBD74365}"/>
    <hyperlink ref="BD167" r:id="rId159" xr:uid="{A50AF78F-9375-4FA7-A566-437D8D83DC47}"/>
    <hyperlink ref="BD166" r:id="rId160" xr:uid="{81F3FA52-5121-48EB-9CFF-2A5502508343}"/>
    <hyperlink ref="BD168" r:id="rId161" xr:uid="{B0DF5C8B-F3B0-4CA4-989E-EDDEDF1E1FAC}"/>
    <hyperlink ref="BD169" r:id="rId162" xr:uid="{4569A124-1A02-4DCE-9243-7949AA82AD0C}"/>
    <hyperlink ref="BD170" r:id="rId163" xr:uid="{4C89F3BE-F1C5-4C72-BB11-4E3349723179}"/>
    <hyperlink ref="BD171" r:id="rId164" xr:uid="{45EF95D8-30CF-413A-B5E1-DAAA159D2A70}"/>
    <hyperlink ref="BD172" r:id="rId165" xr:uid="{6ADF24E0-E568-492A-948B-AEAD65352D41}"/>
    <hyperlink ref="BD173" r:id="rId166" xr:uid="{2A133B0F-0153-49EE-BC54-3CB2DC386655}"/>
    <hyperlink ref="BD175" r:id="rId167" xr:uid="{C8C473EB-16D8-4CE3-835B-BF41C5EF7723}"/>
    <hyperlink ref="BD174" r:id="rId168" xr:uid="{07F11FF0-988B-4171-AE92-43B49F56A5D6}"/>
    <hyperlink ref="BD177" r:id="rId169" xr:uid="{D41023AE-3269-4A5F-A806-CFE57EDC7BEC}"/>
    <hyperlink ref="BD178" r:id="rId170" xr:uid="{E5EE43C0-CC7C-48C1-966D-7ABDAF965A8E}"/>
    <hyperlink ref="BD176" r:id="rId171" xr:uid="{FA049CA2-50CF-4764-8A97-C834BF1D46B3}"/>
    <hyperlink ref="BD179" r:id="rId172" xr:uid="{48284DDC-62BD-4775-86F5-F40BECB198F6}"/>
    <hyperlink ref="BD180" r:id="rId173" xr:uid="{813112D3-9190-4302-ADE6-7F03A15DABDA}"/>
    <hyperlink ref="BD181" r:id="rId174" xr:uid="{F81C3A56-2B57-41BE-B500-DA454A19E2D5}"/>
    <hyperlink ref="BD182" r:id="rId175" xr:uid="{0A2BBB61-AAC0-4FB2-B429-1A7AB8EB1E46}"/>
    <hyperlink ref="BD183" r:id="rId176" xr:uid="{02287CED-BC39-42CA-A98E-C0FB3FF0A326}"/>
    <hyperlink ref="BD184" r:id="rId177" xr:uid="{60AABE9B-3CD3-44A8-A767-C19E67C65A0F}"/>
    <hyperlink ref="BD185" r:id="rId178" xr:uid="{8701BE08-DBA9-4BA6-825E-FBDA8D007057}"/>
    <hyperlink ref="BD186" r:id="rId179" xr:uid="{0495F148-3993-4141-B59F-CDF4954CDE0D}"/>
    <hyperlink ref="BD187" r:id="rId180" xr:uid="{DA8AE07D-BEFF-4187-8CB7-08693E4BAE79}"/>
    <hyperlink ref="BD188" r:id="rId181" xr:uid="{838FABC5-477C-491A-A9D7-2F2CC7C84506}"/>
    <hyperlink ref="BD189" r:id="rId182" xr:uid="{8CD7AE6A-9158-430B-90C6-DB68A1C2420C}"/>
    <hyperlink ref="BD190" r:id="rId183" xr:uid="{DA69271C-9D99-44CE-B081-9A4F06D6B158}"/>
    <hyperlink ref="BD191" r:id="rId184" xr:uid="{3879686C-7656-4E49-859A-375EEA914862}"/>
    <hyperlink ref="BD192" r:id="rId185" xr:uid="{600BC98F-C755-47C3-B001-0DAB6D4947DD}"/>
    <hyperlink ref="BD193" r:id="rId186" xr:uid="{BDDDF3FB-A56A-491D-B57B-51BF9D9FEE5F}"/>
    <hyperlink ref="BD194" r:id="rId187" xr:uid="{61640CC5-0538-4EE9-98B3-3CCDF0D5777A}"/>
    <hyperlink ref="BD195" r:id="rId188" xr:uid="{0E2C389E-5174-4474-8EB7-3B115D8FE7EF}"/>
    <hyperlink ref="BD197" r:id="rId189" xr:uid="{F0E0E7B7-4AB2-413E-B037-77D299FCC53C}"/>
    <hyperlink ref="BD198" r:id="rId190" xr:uid="{E7D054DA-9539-4708-80EE-AE99B1AB25A3}"/>
    <hyperlink ref="BD199" r:id="rId191" xr:uid="{2F345982-5D1A-49F1-A381-3F1F431F9112}"/>
    <hyperlink ref="BD200" r:id="rId192" xr:uid="{4F719A18-B06E-41BB-96FC-E78171C24437}"/>
    <hyperlink ref="BD201" r:id="rId193" xr:uid="{C1FA14A8-4B98-4A3A-A653-E04B4EE0FBC4}"/>
    <hyperlink ref="BD202" r:id="rId194" xr:uid="{3D3BF7A4-EF42-441D-B97A-37E4A18C0AFE}"/>
    <hyperlink ref="BD203" r:id="rId195" xr:uid="{301EDDD4-4034-4B1A-941D-84C042ECEAAC}"/>
    <hyperlink ref="BD204" r:id="rId196" xr:uid="{485C5BD1-7C08-49D7-AB29-4D21E2DE5640}"/>
    <hyperlink ref="BD205" r:id="rId197" xr:uid="{4902601B-22AF-4FA0-86A1-3CCB4B5C078B}"/>
    <hyperlink ref="BD206" r:id="rId198" xr:uid="{F0990E6B-106A-4C1F-8E34-3774360B525C}"/>
    <hyperlink ref="BD207" r:id="rId199" xr:uid="{88447651-7CF9-465E-829F-DF5A9FA8C1FC}"/>
    <hyperlink ref="BD208" r:id="rId200" xr:uid="{6A876E9C-BBD6-48E9-B783-C4BD0BB738AB}"/>
    <hyperlink ref="BD209" r:id="rId201" xr:uid="{559E5372-5531-447C-B407-FD5B1956A10C}"/>
    <hyperlink ref="BD210" r:id="rId202" xr:uid="{F925A782-1905-48A3-8212-2229DD77AE56}"/>
    <hyperlink ref="BD211" r:id="rId203" xr:uid="{79E42872-7F58-4B75-B8B3-E4667B2AAE3B}"/>
    <hyperlink ref="BD212" r:id="rId204" xr:uid="{2E6BC1FB-87AD-4AE8-A4B4-D0BE73662769}"/>
    <hyperlink ref="BD213" r:id="rId205" xr:uid="{C4189EA0-62E1-494F-85E2-868ABCDE14FA}"/>
    <hyperlink ref="BD218" r:id="rId206" xr:uid="{F3D23A9E-72DA-4CA2-B495-1CCAEAB4653A}"/>
    <hyperlink ref="BD219" r:id="rId207" xr:uid="{9EC71102-F39F-4293-88C8-EE257A650874}"/>
    <hyperlink ref="BD217" r:id="rId208" xr:uid="{36E8C649-6390-42F8-AF3C-E9662B9AE8C9}"/>
    <hyperlink ref="BD214" r:id="rId209" xr:uid="{643D8DB8-3764-46A6-A142-B5FF05056D5D}"/>
    <hyperlink ref="BD215" r:id="rId210" xr:uid="{F7D5871A-F66D-449F-AA51-DA1141BA82ED}"/>
    <hyperlink ref="BD216" r:id="rId211" xr:uid="{5D64ED5F-E7DD-41AA-B9B1-8DF8FD043F48}"/>
    <hyperlink ref="BD221" r:id="rId212" xr:uid="{54EC443F-477F-4493-A987-B2377C95F1C3}"/>
    <hyperlink ref="BD222" r:id="rId213" xr:uid="{569E61B9-6A0C-48FF-8348-E64ADD78E0C2}"/>
    <hyperlink ref="BD223" r:id="rId214" xr:uid="{DBC7DB39-7806-488E-9BAD-91CAD232D066}"/>
    <hyperlink ref="BD224" r:id="rId215" xr:uid="{6357A7AE-2CA2-4876-BCB2-391DA526BC71}"/>
    <hyperlink ref="BD225" r:id="rId216" xr:uid="{A8E73E5A-1BEE-4681-BC68-C226A889C3C0}"/>
    <hyperlink ref="BD220" r:id="rId217" xr:uid="{C4E65085-8A40-45E5-88C7-6467D155D901}"/>
    <hyperlink ref="BD226" r:id="rId218" xr:uid="{4EFBB0C2-964B-4902-B200-0158653B2DCE}"/>
    <hyperlink ref="BD228" r:id="rId219" xr:uid="{78A4E8E0-F58E-4959-9689-6E58ECFFC066}"/>
    <hyperlink ref="BD227" r:id="rId220" xr:uid="{C2E1E188-19A1-4792-9EEE-86A3073599EE}"/>
    <hyperlink ref="BD229" r:id="rId221" xr:uid="{4E418AF0-B76D-4FC3-AF58-11A921236438}"/>
    <hyperlink ref="BD232" r:id="rId222" xr:uid="{76A668D9-B897-4B20-96C1-E9B88D75D2DB}"/>
    <hyperlink ref="BD233" r:id="rId223" xr:uid="{BCE23689-E3ED-4E55-B365-C83A35460810}"/>
    <hyperlink ref="BD234" r:id="rId224" xr:uid="{9B6935DB-8E7E-4414-9155-B3FD00AF60E7}"/>
    <hyperlink ref="BD235" r:id="rId225" xr:uid="{24A906F8-29C7-4F81-A982-8D4886E7C826}"/>
    <hyperlink ref="BD236" r:id="rId226" xr:uid="{86DE743B-A4B6-48B6-9BC6-7CCBF0C085FF}"/>
    <hyperlink ref="BD237" r:id="rId227" xr:uid="{38D4F8D6-3EDF-4DD2-9309-78EDEABCF101}"/>
    <hyperlink ref="BD231" r:id="rId228" xr:uid="{0AAA516A-F7AA-470B-8DCB-E6A72B6482CA}"/>
    <hyperlink ref="BD230" r:id="rId229" xr:uid="{34E1B83D-4837-403A-9F51-99CFC38E5AC4}"/>
    <hyperlink ref="BD239" r:id="rId230" xr:uid="{C3D6225E-7C5F-4338-9224-5C6C7CD61706}"/>
    <hyperlink ref="BD240" r:id="rId231" xr:uid="{A86C8694-45C5-4C29-AE9D-AE060E7FFAB1}"/>
    <hyperlink ref="BD241" r:id="rId232" xr:uid="{6F0B2539-344B-4695-ACC5-3238A4921A1A}"/>
    <hyperlink ref="BD242" r:id="rId233" xr:uid="{AB42DD12-9C08-4816-AE93-1ABC8C4B98D2}"/>
    <hyperlink ref="BD243" r:id="rId234" xr:uid="{5FABADB4-CC0E-41BC-9123-32E81314210B}"/>
    <hyperlink ref="BD247" r:id="rId235" xr:uid="{FF845192-3672-442B-AC22-58387E28E42C}"/>
    <hyperlink ref="BD251" r:id="rId236" xr:uid="{9B4EAC1B-5442-4F0D-9131-A7516B9FC7FD}"/>
    <hyperlink ref="BD244" r:id="rId237" xr:uid="{2C851B42-B3B0-43C9-B15D-BC675E9DAA29}"/>
    <hyperlink ref="BD250" r:id="rId238" xr:uid="{A99A3247-7C97-46AF-A9E1-70E82ABE5AA5}"/>
    <hyperlink ref="BD245" r:id="rId239" xr:uid="{193ABAA5-6300-47BA-9ABB-9065053B3AF2}"/>
    <hyperlink ref="BD246" r:id="rId240" xr:uid="{3AD17B03-906D-42FC-9302-A21BC3A7B55D}"/>
    <hyperlink ref="BD248" r:id="rId241" xr:uid="{B33185BC-503E-4E27-85D7-61454C66D6B0}"/>
    <hyperlink ref="BD238" r:id="rId242" xr:uid="{71AB5555-3983-4226-AD2D-8C12F9F7570E}"/>
    <hyperlink ref="BD249" r:id="rId243" xr:uid="{E0A0F319-87F6-4771-AB4B-7619D6442A7E}"/>
    <hyperlink ref="BD252" r:id="rId244" xr:uid="{75D1AD6B-CBF2-4A27-AF4A-106D97994E55}"/>
    <hyperlink ref="BD253" r:id="rId245" xr:uid="{9C785228-4A2B-4A94-AA6D-3F60CFA90253}"/>
    <hyperlink ref="BD255" r:id="rId246" xr:uid="{CA61C039-F55A-4C65-AA83-DB3393B3B9B6}"/>
    <hyperlink ref="BD256" r:id="rId247" xr:uid="{663A6FC1-C961-4D01-9D6E-0A63BC773CE2}"/>
    <hyperlink ref="BD262" r:id="rId248" xr:uid="{9EC492D3-D4DC-4FB4-8260-BA1C57EDC32F}"/>
    <hyperlink ref="BD263" r:id="rId249" xr:uid="{2B55F89A-578F-4774-A5C8-D489B2F7CB72}"/>
    <hyperlink ref="BD254" r:id="rId250" xr:uid="{F07D5E48-0D24-4963-AC6E-34A1A0FA8C83}"/>
    <hyperlink ref="BD257" r:id="rId251" xr:uid="{58913FEA-4811-4EB8-A77B-C3D1278AA6FC}"/>
    <hyperlink ref="BD258" r:id="rId252" xr:uid="{DCB51B3D-01E0-4327-9B62-EDBBA53EFA69}"/>
    <hyperlink ref="BD259" r:id="rId253" xr:uid="{BE5C6FD5-BC8C-49EF-B08A-2F91E4644120}"/>
    <hyperlink ref="BD261" r:id="rId254" xr:uid="{315957C6-B187-4905-B39D-E739B9FED570}"/>
    <hyperlink ref="BD260" r:id="rId255" xr:uid="{C3569BDD-2445-4A3B-824B-2006FFF511A0}"/>
    <hyperlink ref="BD264" r:id="rId256" xr:uid="{DE759694-696B-4A57-B292-FA8140573AC7}"/>
    <hyperlink ref="BD265" r:id="rId257" xr:uid="{8C2ADBB4-7F26-42A4-BD6F-0B8920BD249D}"/>
    <hyperlink ref="BD266" r:id="rId258" xr:uid="{86A00B8D-221F-4EDB-93D8-87CDA9174405}"/>
    <hyperlink ref="BD267" r:id="rId259" xr:uid="{2DC277DA-CCF0-459B-9245-5E2070537E78}"/>
    <hyperlink ref="BD268" r:id="rId260" xr:uid="{637880F6-22E5-462F-8576-CC973DDA42FB}"/>
    <hyperlink ref="BD269" r:id="rId261" xr:uid="{5406E982-1269-46C6-8477-F0A317E98039}"/>
    <hyperlink ref="BD271" r:id="rId262" xr:uid="{176F7784-6E57-4164-A33A-0A1A31D85955}"/>
    <hyperlink ref="BD272" r:id="rId263" xr:uid="{8F6BA1AC-AE23-4FBE-9AB4-C32813607B09}"/>
    <hyperlink ref="BD270" r:id="rId264" xr:uid="{6CB46822-3E65-4D7C-84AC-3CC4267DDD59}"/>
    <hyperlink ref="BD273" r:id="rId265" xr:uid="{93916A32-D24B-494C-97C2-C6E97971C0A7}"/>
    <hyperlink ref="BD274" r:id="rId266" xr:uid="{7FB1A139-79DA-4C68-986E-5D530F30237E}"/>
    <hyperlink ref="BD275" r:id="rId267" xr:uid="{1D67AB40-444D-4739-9C1F-5DA823197B72}"/>
    <hyperlink ref="BD276" r:id="rId268" xr:uid="{736A1D7F-DAB9-45D1-8F6A-08781C2027F5}"/>
    <hyperlink ref="BD277" r:id="rId269" xr:uid="{1BFDCACD-F9E0-40F9-9D90-AAC77E923C3E}"/>
    <hyperlink ref="BD280" r:id="rId270" xr:uid="{072FC20E-64BA-4617-B3B2-856D9482D7BD}"/>
    <hyperlink ref="BD281" r:id="rId271" xr:uid="{265B542F-1F18-44C1-AD87-4CBECF0DEC46}"/>
    <hyperlink ref="BD283" r:id="rId272" xr:uid="{80806B32-DA17-4AC5-8324-A608D2B9F537}"/>
    <hyperlink ref="BD278" r:id="rId273" xr:uid="{720B8D22-50EA-450A-9C8E-4F7C9BCF2F40}"/>
    <hyperlink ref="BD284" r:id="rId274" xr:uid="{8DCE5637-BA29-4CED-898D-487F4CD3288B}"/>
    <hyperlink ref="BD285" r:id="rId275" xr:uid="{CA9B05DE-9811-40A7-B7A7-21EBD8CE10AF}"/>
    <hyperlink ref="BD286" r:id="rId276" xr:uid="{00113D8E-3772-41F0-9C56-4CBEB93F7D59}"/>
    <hyperlink ref="BD287" r:id="rId277" xr:uid="{51609CB7-7EA6-4EB0-8262-9863B8C937E3}"/>
    <hyperlink ref="BD279" r:id="rId278" xr:uid="{E1468831-AD17-42AA-800A-433ECD640309}"/>
    <hyperlink ref="BD282" r:id="rId279" xr:uid="{40E5737D-7A90-46E5-9BF5-14A1E324960F}"/>
    <hyperlink ref="BD288" r:id="rId280" xr:uid="{9635A369-EF91-4161-AA2C-C8191E472B8C}"/>
    <hyperlink ref="BD289" r:id="rId281" xr:uid="{2DCD7EFE-80CC-4E06-9BAC-A7C6A48A9F02}"/>
    <hyperlink ref="BD290" r:id="rId282" xr:uid="{5B9ABAD1-6359-4EDD-A393-91EA0B4FFBC7}"/>
    <hyperlink ref="BD291" r:id="rId283" xr:uid="{42E7F7D2-2A31-4BA2-A457-8CB5D01F27F4}"/>
    <hyperlink ref="BD292" r:id="rId284" xr:uid="{3A06FDBB-6B21-4A2C-B7AE-34C6105000BA}"/>
    <hyperlink ref="BD293" r:id="rId285" xr:uid="{00CF5882-3D6E-4F23-A0D8-9E845336E0E6}"/>
    <hyperlink ref="BD294" r:id="rId286" xr:uid="{FAA567C7-6698-442A-899B-6FE22D63BC5C}"/>
    <hyperlink ref="BD295" r:id="rId287" xr:uid="{AB4359CB-75C9-4D56-A2C4-BB4AA337D227}"/>
    <hyperlink ref="BD296" r:id="rId288" xr:uid="{23E0D2FA-7C2D-4BDD-86E9-BC27F7E15703}"/>
    <hyperlink ref="BD297" r:id="rId289" xr:uid="{853B3469-E90D-43D4-9632-0A3754E93FF8}"/>
    <hyperlink ref="BD298" r:id="rId290" xr:uid="{21513EF6-2011-4962-BEB9-A336A34A2BA6}"/>
    <hyperlink ref="BD300" r:id="rId291" xr:uid="{6A428C50-AF87-43BA-9B23-58FA74E9A50B}"/>
    <hyperlink ref="BD299" r:id="rId292" xr:uid="{6BFDD940-9028-4471-82D1-E34748E7841D}"/>
    <hyperlink ref="BD303" r:id="rId293" xr:uid="{B8B01130-20C0-4860-AAF8-07E422F3BAE6}"/>
    <hyperlink ref="BD304" r:id="rId294" xr:uid="{FABB7310-0FF5-47A3-B639-E27DC43E054D}"/>
    <hyperlink ref="BD305" r:id="rId295" xr:uid="{87E1BD13-06B5-4C67-83DA-40C241B1A740}"/>
    <hyperlink ref="BD301" r:id="rId296" xr:uid="{C6086B67-1C81-40BA-9237-E24AEA013BE4}"/>
    <hyperlink ref="BD302" r:id="rId297" xr:uid="{F20AE852-4C4C-47C6-8F0F-2384E7604E33}"/>
    <hyperlink ref="BD306" r:id="rId298" xr:uid="{F06FCF8B-073D-4509-90E7-BA14765C0321}"/>
    <hyperlink ref="BD307" r:id="rId299" xr:uid="{6D749372-3A53-4943-9943-17662B5CC634}"/>
    <hyperlink ref="BD308" r:id="rId300" xr:uid="{AFE8A5CF-F5EF-4A76-BFAA-AD165B4905A3}"/>
    <hyperlink ref="BD309" r:id="rId301" xr:uid="{424A0A84-1DE6-4986-A3ED-5037887644FA}"/>
    <hyperlink ref="BD310" r:id="rId302" xr:uid="{9B49B9B6-8233-4061-9232-BCC96FE712E4}"/>
    <hyperlink ref="BD311" r:id="rId303" xr:uid="{B95F0C7A-0518-4258-9D02-201A45EEF2BF}"/>
    <hyperlink ref="BD312" r:id="rId304" xr:uid="{30BC8668-29D0-444D-86B4-0138A0BA6A83}"/>
    <hyperlink ref="BD313" r:id="rId305" xr:uid="{9213C8F0-5CB0-4249-A091-A27A290D43D2}"/>
    <hyperlink ref="BD314" r:id="rId306" xr:uid="{4EC7CCD5-DB27-4E41-BA01-E9F2262B6829}"/>
    <hyperlink ref="BD315" r:id="rId307" xr:uid="{8553A9B0-B71B-47BA-BBCD-D296FA9ABEBF}"/>
    <hyperlink ref="BD316" r:id="rId308" xr:uid="{02BDCE75-C486-41C4-9671-4B9D07C9D172}"/>
    <hyperlink ref="BD317" r:id="rId309" xr:uid="{C18736EA-450F-4410-9BFE-ED6B2DB7D0CA}"/>
    <hyperlink ref="BD319" r:id="rId310" xr:uid="{F3D0E99F-CA28-4284-A76B-2BE13DC0DCEE}"/>
    <hyperlink ref="BD320" r:id="rId311" xr:uid="{28E7089A-ED7D-4B04-88CA-2FBFA3D48AF2}"/>
    <hyperlink ref="BD318" r:id="rId312" xr:uid="{916E5E02-998F-4E2A-856A-53932670F222}"/>
    <hyperlink ref="BD321" r:id="rId313" xr:uid="{76AC0642-28F3-415F-B250-202A320155F7}"/>
    <hyperlink ref="BD322" r:id="rId314" xr:uid="{3D9FD4EA-92B1-4F9A-B0B5-844431DAB656}"/>
    <hyperlink ref="BD324" r:id="rId315" xr:uid="{B69505DD-57CB-44E2-ACE1-DD80F4DA5131}"/>
    <hyperlink ref="BD325" r:id="rId316" xr:uid="{C2EC2980-94C7-44EC-8DB0-A7F2A7762219}"/>
    <hyperlink ref="BD326" r:id="rId317" xr:uid="{3D7D2015-2D96-40B8-8954-1BD3B0E9DDA8}"/>
    <hyperlink ref="BD327" r:id="rId318" xr:uid="{345FC02D-F019-4789-9999-51BD94C63EDA}"/>
    <hyperlink ref="BD328" r:id="rId319" xr:uid="{7A12EB14-088C-499B-859B-D2612A300A07}"/>
    <hyperlink ref="BD332" r:id="rId320" xr:uid="{62A2FC35-CA56-4813-9019-51C93308776C}"/>
    <hyperlink ref="BD329" r:id="rId321" xr:uid="{6359EBD8-19FF-44B1-BFFC-0CE2C4D76EB8}"/>
    <hyperlink ref="BD334" r:id="rId322" xr:uid="{91ED6879-36DE-4FD3-8CA7-165AFE9ABA5C}"/>
    <hyperlink ref="BD335" r:id="rId323" xr:uid="{3CCD3FA6-CF71-4ACA-8ED4-56D72E2BE78B}"/>
    <hyperlink ref="BD336" r:id="rId324" xr:uid="{82898702-FDD8-4945-B1CA-C8E048752B57}"/>
    <hyperlink ref="BD337" r:id="rId325" xr:uid="{F41EAB9D-EE52-4641-97EA-4624F23527C8}"/>
    <hyperlink ref="BD323" r:id="rId326" xr:uid="{CDFC3CCF-2560-401F-A1C7-83A936538EF1}"/>
    <hyperlink ref="BD331" r:id="rId327" xr:uid="{3A32F641-895B-4B0E-A95A-21FABE18914D}"/>
    <hyperlink ref="BD338" r:id="rId328" xr:uid="{0689D87F-A93C-4177-86DF-F54D762F1F17}"/>
    <hyperlink ref="BD339" r:id="rId329" xr:uid="{2BF1EFFC-97AC-478A-BFD1-F97BC543CD6A}"/>
    <hyperlink ref="BD340" r:id="rId330" xr:uid="{79B7B158-3BB8-48C4-ACDA-E5EDC5960495}"/>
    <hyperlink ref="BD341" r:id="rId331" xr:uid="{04BE7721-8AC5-4EF5-889C-BFB302A1BD4F}"/>
    <hyperlink ref="BD342" r:id="rId332" xr:uid="{063446D2-1AA7-454D-9B9B-55D5F665EB87}"/>
    <hyperlink ref="BD343" r:id="rId333" xr:uid="{68B7E3C7-C4D1-43D3-8A5D-30FE54CBB398}"/>
    <hyperlink ref="BD345" r:id="rId334" xr:uid="{DFA27C3B-72B6-4701-A6D3-69CEE7262004}"/>
    <hyperlink ref="BD346" r:id="rId335" xr:uid="{A3293B70-8534-4A18-9691-5462294FAF55}"/>
    <hyperlink ref="BD347" r:id="rId336" xr:uid="{73157ABA-1CB7-4692-A3B3-ED47DFB0708A}"/>
    <hyperlink ref="BD348" r:id="rId337" xr:uid="{295D750E-4055-4F0A-86B6-5C6273090EF2}"/>
    <hyperlink ref="BD349" r:id="rId338" xr:uid="{3693BEE6-31F0-4804-93FA-20E7F1E0DEB9}"/>
    <hyperlink ref="BD350" r:id="rId339" xr:uid="{38D16837-2C59-45E5-BBFD-6B1C1ADC5C86}"/>
    <hyperlink ref="BD344" r:id="rId340" xr:uid="{E00A53A6-3EA5-47BE-9EA9-9B2B2DE7225F}"/>
    <hyperlink ref="BD353" r:id="rId341" xr:uid="{5CDEF079-AB36-4FE6-ADF0-F072980EACA2}"/>
    <hyperlink ref="BD354" r:id="rId342" xr:uid="{7AFFC146-9568-4345-A6B4-2EB0D7B2EFA8}"/>
    <hyperlink ref="BD358" r:id="rId343" xr:uid="{F294F461-1214-4B66-B191-A86BB877F23D}"/>
    <hyperlink ref="BD359" r:id="rId344" xr:uid="{2F795329-F566-4AFC-9503-9693622FBE58}"/>
    <hyperlink ref="BD355" r:id="rId345" xr:uid="{AAD86179-5A7C-487C-B65D-93EB6069415B}"/>
    <hyperlink ref="BD351" r:id="rId346" xr:uid="{3D51D3B7-3DF4-4868-B380-28522151F17F}"/>
    <hyperlink ref="BD356" r:id="rId347" xr:uid="{D75454E7-9917-47EC-9FAE-B20CE434EA35}"/>
    <hyperlink ref="BD357" r:id="rId348" xr:uid="{3672562A-C6C3-4866-A844-700F97782C43}"/>
    <hyperlink ref="BD360" r:id="rId349" xr:uid="{7BFDEAAA-A363-4363-9125-5D745F2084A1}"/>
    <hyperlink ref="BD361" r:id="rId350" xr:uid="{6841F5B0-E785-42F8-810D-8396DD4C9190}"/>
    <hyperlink ref="BD362" r:id="rId351" xr:uid="{E6F52694-360F-4DFF-83DB-23CFDD0BB0A9}"/>
    <hyperlink ref="BD364" r:id="rId352" xr:uid="{F2A4B6B9-3343-474D-9E23-A495D2D363D1}"/>
    <hyperlink ref="BD365" r:id="rId353" xr:uid="{F5074403-D0A5-428A-8CB2-47FF7669E551}"/>
    <hyperlink ref="BD368" r:id="rId354" xr:uid="{2AB5712A-364F-431A-A507-70004E81324A}"/>
    <hyperlink ref="BD369" r:id="rId355" xr:uid="{06EFAB35-6585-4C2D-907F-8CB25ADA4C79}"/>
    <hyperlink ref="BD370" r:id="rId356" xr:uid="{F38456C0-465E-45DD-B33B-0303E86C78DB}"/>
    <hyperlink ref="BD371" r:id="rId357" xr:uid="{933FE9B3-D92A-481C-9031-7F4BA2B8EA45}"/>
    <hyperlink ref="BD363" r:id="rId358" xr:uid="{457D706B-8B1D-4D00-924C-FDA1D5BAC1BC}"/>
    <hyperlink ref="BD366" r:id="rId359" xr:uid="{F4D76476-0C2A-4531-9A67-FD0E993878F6}"/>
    <hyperlink ref="BD367" r:id="rId360" xr:uid="{219852E0-73EB-413A-A24A-90D962EB6A34}"/>
    <hyperlink ref="BD372" r:id="rId361" xr:uid="{10C281F7-BF3B-43BE-BA84-2A47F08B7C88}"/>
    <hyperlink ref="BD373" r:id="rId362" xr:uid="{117401B6-BDA4-494E-AD17-186D0FDF52E0}"/>
    <hyperlink ref="BD375" r:id="rId363" xr:uid="{7CD7E311-20A4-4D99-80D0-DFA2F38C2257}"/>
    <hyperlink ref="BD376" r:id="rId364" xr:uid="{4F3FF305-1FBF-4EF0-AAE1-F5A26619FE8C}"/>
    <hyperlink ref="BD377" r:id="rId365" xr:uid="{B3C82D3F-0FE1-46DA-9679-BAC13DFAB299}"/>
    <hyperlink ref="BD378" r:id="rId366" xr:uid="{16D629E9-C5C6-442D-94F4-EDB0EFECA219}"/>
    <hyperlink ref="BD379" r:id="rId367" xr:uid="{E8202997-2765-4F20-AFE9-59584693DAAE}"/>
    <hyperlink ref="BD380" r:id="rId368" xr:uid="{869D1317-F8DA-4F2A-B93F-C5B7B602E0C4}"/>
    <hyperlink ref="BD381" r:id="rId369" xr:uid="{2A613FA3-F6EB-48A2-8EFA-8695FBD9C2F4}"/>
    <hyperlink ref="BD383" r:id="rId370" xr:uid="{31B24AC1-7FA9-4954-B92D-3AFDE8212797}"/>
    <hyperlink ref="BD384" r:id="rId371" xr:uid="{FBEEA852-A81E-4453-A08D-0CA78BD8BD39}"/>
    <hyperlink ref="BD385" r:id="rId372" xr:uid="{CA0EDF20-02C6-4676-B308-0623D97A8383}"/>
    <hyperlink ref="BD387" r:id="rId373" xr:uid="{B1781529-89DC-4D7D-9DD1-0CFF5338F9B0}"/>
    <hyperlink ref="BD388" r:id="rId374" xr:uid="{81560D08-FD37-42AE-AA8D-49F2EE7880EF}"/>
    <hyperlink ref="BD389" r:id="rId375" xr:uid="{0DE59ECE-01F7-414E-8E15-57A49FCBBA7C}"/>
    <hyperlink ref="BD390" r:id="rId376" xr:uid="{8DD85481-0DC6-41BC-88E4-AF683B8A9080}"/>
    <hyperlink ref="BD391" r:id="rId377" xr:uid="{7F044B3E-2884-4810-9A7D-68B0F52A5DCB}"/>
    <hyperlink ref="BD392" r:id="rId378" xr:uid="{C2D0526D-4722-491E-8080-8F28350AB730}"/>
    <hyperlink ref="BD374" r:id="rId379" xr:uid="{D6315A7E-285D-4263-8274-F3119B06217A}"/>
    <hyperlink ref="BD393" r:id="rId380" xr:uid="{688B57DD-D8B1-4F97-A158-D4A263F3A1FE}"/>
    <hyperlink ref="BD395" r:id="rId381" xr:uid="{B02A46A1-75B0-4789-9071-F54C33DA392D}"/>
    <hyperlink ref="BD386" r:id="rId382" xr:uid="{741C22FB-5C05-4DA8-845E-4687A4A02F9A}"/>
    <hyperlink ref="BD394" r:id="rId383" xr:uid="{4CED7837-9F57-4CF0-84FC-D8744E091A61}"/>
    <hyperlink ref="BD396" r:id="rId384" xr:uid="{F180AA85-B886-4FCB-9F61-4B3538D78EA3}"/>
    <hyperlink ref="BD397" r:id="rId385" xr:uid="{BFC39D15-A8C9-4120-A16C-ADD1E85BEE50}"/>
    <hyperlink ref="BD400" r:id="rId386" xr:uid="{4CAEDB62-F78F-4582-B542-07DB378B7821}"/>
    <hyperlink ref="BD399" r:id="rId387" xr:uid="{BB304F69-027D-43B7-B6AF-402A84ACB089}"/>
    <hyperlink ref="BD398" r:id="rId388" xr:uid="{FC7B5686-4B57-4A0C-844E-777092FCF852}"/>
    <hyperlink ref="BD401" r:id="rId389" xr:uid="{A5094DA9-0360-422A-ACCE-AB2472833EBB}"/>
    <hyperlink ref="BD402" r:id="rId390" xr:uid="{A8E264FC-E11D-4E7A-8587-DE980417E972}"/>
    <hyperlink ref="BD403" r:id="rId391" xr:uid="{18A0F0DB-1E9A-4099-9E90-A5B1F8BEFA87}"/>
    <hyperlink ref="BD404" r:id="rId392" xr:uid="{5A181925-1B9C-41D0-86F7-622B57D12837}"/>
    <hyperlink ref="BD407" r:id="rId393" xr:uid="{D33D6BF4-F57E-46F6-9A34-1D6BCF2E0E23}"/>
    <hyperlink ref="BD410" r:id="rId394" xr:uid="{F2E17CE1-94B9-4797-8924-B8981BF413B7}"/>
    <hyperlink ref="BD411" r:id="rId395" xr:uid="{991DFE99-66F6-4EF4-9C4D-B516DF2D1420}"/>
    <hyperlink ref="BD414" r:id="rId396" xr:uid="{8696BEC6-D591-41F5-A1E4-1C9FD1BD5F6D}"/>
    <hyperlink ref="BD415" r:id="rId397" xr:uid="{6CD31BD3-34BA-401E-ACE8-8194C531EAFC}"/>
    <hyperlink ref="BD416" r:id="rId398" xr:uid="{6500F9A0-7AAB-47FD-8A44-43555151B21A}"/>
    <hyperlink ref="BD418" r:id="rId399" xr:uid="{569691EE-7BC9-40E9-B56B-7F74C8E89EC1}"/>
    <hyperlink ref="BD405" r:id="rId400" xr:uid="{B2CE49A9-B78D-453B-ABA8-F7480FC45E35}"/>
    <hyperlink ref="BD406" r:id="rId401" xr:uid="{C3E352F7-E5FD-4634-B290-AC5A81C27622}"/>
    <hyperlink ref="BD408" r:id="rId402" xr:uid="{9BCEEC10-3C52-429C-986C-E26C60563C14}"/>
    <hyperlink ref="BD409" r:id="rId403" xr:uid="{71AF88E5-8032-433E-9483-390322CA7D51}"/>
    <hyperlink ref="BD412" r:id="rId404" xr:uid="{ED327C94-FE8A-4A78-8498-4CE85630329F}"/>
    <hyperlink ref="BD413" r:id="rId405" xr:uid="{4DC581DD-26FE-4255-9CCB-2FF2E16953AB}"/>
    <hyperlink ref="BD417" r:id="rId406" xr:uid="{148E82F4-0CEB-44B5-B1DD-E6F5A0810E6C}"/>
    <hyperlink ref="BD419" r:id="rId407" xr:uid="{18856BF2-1BBD-4CC0-A725-E99F3280DAB0}"/>
    <hyperlink ref="BD420" r:id="rId408" xr:uid="{2BC31D48-C64B-4323-BF73-1EB24C09F521}"/>
    <hyperlink ref="BD421" r:id="rId409" xr:uid="{52F697DD-0AC5-4F83-B218-91AE6250298A}"/>
    <hyperlink ref="BD422" r:id="rId410" xr:uid="{C5E7B17B-21B6-47C1-8295-5BAFBF7D878A}"/>
    <hyperlink ref="BD423" r:id="rId411" xr:uid="{575CCFD4-2C77-410B-8753-2D3D0BC63AEC}"/>
    <hyperlink ref="BD424" r:id="rId412" xr:uid="{2779D119-C25E-4392-A422-171812351DC2}"/>
    <hyperlink ref="BD425" r:id="rId413" xr:uid="{A1B97297-8125-48B9-A869-145A77C61C17}"/>
    <hyperlink ref="BD426" r:id="rId414" xr:uid="{3E82E6F3-17DB-45FF-97E7-45273F0559D6}"/>
    <hyperlink ref="BD427" r:id="rId415" xr:uid="{DB4F2036-8A47-4254-8C08-93A1327D33FE}"/>
    <hyperlink ref="BD428" r:id="rId416" xr:uid="{3FEE4B7B-2573-4562-853E-4A42AED01B67}"/>
    <hyperlink ref="BD429" r:id="rId417" xr:uid="{142E759B-4C74-40A4-AB09-7FA21EE17B04}"/>
    <hyperlink ref="BD430" r:id="rId418" xr:uid="{E598B605-21BD-47F8-AFDD-86F324E96C8C}"/>
    <hyperlink ref="BD431" r:id="rId419" xr:uid="{58CFB99A-E3D5-4CDF-A21A-468F3C6D7E44}"/>
    <hyperlink ref="BD432" r:id="rId420" xr:uid="{3F36388C-3672-46B5-9CAC-417B5ADAE8A3}"/>
    <hyperlink ref="BD433" r:id="rId421" xr:uid="{AD613AFD-AE75-478F-9DFB-C9FA8E42ADDD}"/>
    <hyperlink ref="BD434" r:id="rId422" xr:uid="{F88EE2B3-7996-4292-A826-2492C77325C9}"/>
    <hyperlink ref="BD435" r:id="rId423" xr:uid="{90464642-23D2-4789-B278-42B5A5FFE7B0}"/>
    <hyperlink ref="BD436" r:id="rId424" xr:uid="{51AF0A95-D9C5-4FEF-9322-7B4E27A1652B}"/>
    <hyperlink ref="BD437" r:id="rId425" xr:uid="{0C347463-4BF4-47AD-AEC8-88EE0E42DA0F}"/>
    <hyperlink ref="BD438" r:id="rId426" xr:uid="{A31DE5B6-6843-44CC-9938-C8088D077553}"/>
    <hyperlink ref="BD439" r:id="rId427" xr:uid="{D9ED9EA4-AB12-4ECA-A1CF-3C5FC04333AD}"/>
    <hyperlink ref="BD440" r:id="rId428" xr:uid="{F186DB3E-8A20-4D1E-B25B-3356600B4539}"/>
    <hyperlink ref="BD441" r:id="rId429" xr:uid="{2317D4C5-EE4D-4C58-8DB9-8149942B76D9}"/>
    <hyperlink ref="BD442" r:id="rId430" xr:uid="{5C29FD89-FC08-4A09-9DCC-0D8A12E94354}"/>
    <hyperlink ref="BD443" r:id="rId431" xr:uid="{FDED6382-F03F-46D2-8EB2-47C29F5A4321}"/>
    <hyperlink ref="BD444" r:id="rId432" xr:uid="{5CAA6706-4FED-46D1-8E42-B97A034DAA0E}"/>
    <hyperlink ref="BD445" r:id="rId433" xr:uid="{90EC6FE0-50C7-4531-8E18-AAF4B209ABCA}"/>
    <hyperlink ref="BD447" r:id="rId434" xr:uid="{7674F5A2-20E6-4C57-B441-DBE1BF66E211}"/>
    <hyperlink ref="BD448" r:id="rId435" xr:uid="{BD0434C5-626E-411A-888F-00767E8F5F4C}"/>
    <hyperlink ref="BD449" r:id="rId436" xr:uid="{D096044B-C624-4908-8DCA-216E8B8FF804}"/>
    <hyperlink ref="BD450" r:id="rId437" xr:uid="{B0E06481-263B-433A-9039-1D103CA4028C}"/>
    <hyperlink ref="BD451" r:id="rId438" xr:uid="{36EB4F32-E205-418B-86BC-69999A692D35}"/>
    <hyperlink ref="BD452" r:id="rId439" xr:uid="{2DDCAC84-8CC7-4132-9B46-396745C52108}"/>
    <hyperlink ref="BD453" r:id="rId440" xr:uid="{6A44C15A-9E8E-4588-A5C2-DF2ADEF0A2B0}"/>
    <hyperlink ref="BD454" r:id="rId441" xr:uid="{E015376C-86F5-4CC9-B417-52B66C9DB23B}"/>
    <hyperlink ref="BD455" r:id="rId442" xr:uid="{4706472A-7526-4979-B4F1-C4D47DE05176}"/>
    <hyperlink ref="BD456" r:id="rId443" xr:uid="{743B5660-DF6F-43E8-AEF3-D48E568864E2}"/>
    <hyperlink ref="BD457" r:id="rId444" xr:uid="{E1E320EA-422B-409F-9199-EBC9A6F5002F}"/>
    <hyperlink ref="BD458" r:id="rId445" xr:uid="{8EDECF1F-D8AC-48D8-B80C-AD75714C66E5}"/>
    <hyperlink ref="BD459" r:id="rId446" xr:uid="{D5F8A582-4FF5-4293-B69E-A0B0DEC630B1}"/>
    <hyperlink ref="BD460" r:id="rId447" xr:uid="{2868987D-64E8-479F-A6E2-4F6024ACF39E}"/>
    <hyperlink ref="BD461" r:id="rId448" xr:uid="{3F85025E-B7A3-40BA-A61F-08194CAD7139}"/>
    <hyperlink ref="BD462" r:id="rId449" xr:uid="{B20AEDF3-941B-4AB7-9C31-05C978DE09E1}"/>
    <hyperlink ref="BD463" r:id="rId450" xr:uid="{D82A7883-CE2B-4CF7-80F2-56EE78A32540}"/>
    <hyperlink ref="BD464" r:id="rId451" xr:uid="{30F4CFED-5BE5-43C1-A8DB-FE59FF023D2F}"/>
    <hyperlink ref="BD465" r:id="rId452" xr:uid="{D8BAEDD8-9A53-4818-947B-5DCAED1B922A}"/>
    <hyperlink ref="BD466" r:id="rId453" xr:uid="{92B655FA-D2B2-402A-AC59-6FF211D8E1C0}"/>
    <hyperlink ref="BD467" r:id="rId454" xr:uid="{F5342FB5-2FA7-4B0A-897D-5E3B253A291C}"/>
    <hyperlink ref="BD469" r:id="rId455" xr:uid="{10FBCC02-724A-448B-AF1E-0B69E1EC7892}"/>
    <hyperlink ref="BD470" r:id="rId456" xr:uid="{376FF573-F99C-401E-A314-A3C6F7AF39B8}"/>
    <hyperlink ref="BD471" r:id="rId457" xr:uid="{A5E3A780-A262-47E4-B4FB-B8C7319AF27D}"/>
    <hyperlink ref="BD472" r:id="rId458" xr:uid="{1D83E522-E264-4EB6-83DB-C66C63CA6766}"/>
    <hyperlink ref="BD473" r:id="rId459" xr:uid="{4AECAB8F-C434-44D2-9D06-DBB2C3229251}"/>
    <hyperlink ref="BD474" r:id="rId460" xr:uid="{E0D57A35-CEC3-48A2-9B33-7F1D49429BB0}"/>
    <hyperlink ref="BD468" r:id="rId461" xr:uid="{DC64B451-5A74-40A5-AB24-0B7164544824}"/>
    <hyperlink ref="BD475" r:id="rId462" xr:uid="{59317B72-888D-4BFD-BCCE-3D4C5714CA0C}"/>
    <hyperlink ref="BD476" r:id="rId463" xr:uid="{580B11B3-A4C7-494D-B091-67C9D0CC14AC}"/>
    <hyperlink ref="BD477" r:id="rId464" xr:uid="{21A79B35-74A6-4278-BAC1-C243CE211DC1}"/>
    <hyperlink ref="BD446" r:id="rId465" xr:uid="{7BE59513-2485-465A-81BD-2FCE02614E03}"/>
    <hyperlink ref="BD479" r:id="rId466" xr:uid="{18C8BFF7-A717-4FE7-A0F8-14D864BD5A71}"/>
    <hyperlink ref="BD478" r:id="rId467" xr:uid="{2E4BCCC1-69EF-451B-B049-980760B4E55D}"/>
    <hyperlink ref="BD480" r:id="rId468" xr:uid="{88E36A28-6158-46A3-8ADC-D5CFCEBB79F8}"/>
    <hyperlink ref="BD482" r:id="rId469" xr:uid="{A336C124-09F0-4A6A-B06C-79D361D3709E}"/>
    <hyperlink ref="BD483" r:id="rId470" xr:uid="{B9260BDF-E45C-468A-BFCC-A7B4E267DA18}"/>
    <hyperlink ref="BD484" r:id="rId471" xr:uid="{EF016FA5-A001-4007-9756-4AAB78A51962}"/>
    <hyperlink ref="BD481" r:id="rId472" xr:uid="{848DA415-04CC-4B07-81FA-646041E61EFA}"/>
    <hyperlink ref="BD512" r:id="rId473" xr:uid="{B50C228D-8786-4286-B2EF-CDA0EEB5E70F}"/>
    <hyperlink ref="BD513" r:id="rId474" xr:uid="{527E6AAD-FCD5-42DA-90D8-4A47244E8B6C}"/>
    <hyperlink ref="BD514" r:id="rId475" xr:uid="{786182E3-FC2C-4B33-B3F3-CE5375790E30}"/>
    <hyperlink ref="BD515" r:id="rId476" xr:uid="{A85FA3C9-AD09-4857-A12D-E03D4D61B958}"/>
    <hyperlink ref="BD516" r:id="rId477" xr:uid="{468831BE-8BFB-4A7F-9E75-EA157B09EA1F}"/>
    <hyperlink ref="BD517" r:id="rId478" xr:uid="{56146FAB-5CCC-4EAF-9C4A-2CD7134FDB1B}"/>
    <hyperlink ref="BD518" r:id="rId479" xr:uid="{437DE16D-19D8-46A8-A1F2-A0106DE85245}"/>
    <hyperlink ref="BD485" r:id="rId480" xr:uid="{4956D81E-5262-4E8D-BBBA-1C3644ED29F4}"/>
    <hyperlink ref="BD486" r:id="rId481" xr:uid="{F8BE238C-7D4F-48FD-AE2C-395C5316B313}"/>
    <hyperlink ref="BD487" r:id="rId482" xr:uid="{B7E647A9-4D60-4D3D-B659-697BF46EDB3F}"/>
    <hyperlink ref="BD488" r:id="rId483" xr:uid="{D0CC32FF-31A7-4F57-8000-D32F729163E8}"/>
    <hyperlink ref="BD489" r:id="rId484" xr:uid="{4BF53D3E-5723-4E74-BA73-414F8411F5B6}"/>
    <hyperlink ref="BD490" r:id="rId485" xr:uid="{3A0FAA49-7BEE-4293-B1C7-921655EEEFA7}"/>
    <hyperlink ref="BD491" r:id="rId486" xr:uid="{BB9C3A5B-2952-4CF3-A13C-451B36F7BDAF}"/>
    <hyperlink ref="BD492" r:id="rId487" xr:uid="{57A4B986-E714-4C14-9C9E-A94FD270DBCC}"/>
    <hyperlink ref="BD493" r:id="rId488" xr:uid="{F35BF55A-05C3-47F8-861F-F3C8D9EC97B0}"/>
    <hyperlink ref="BD494" r:id="rId489" xr:uid="{B409BA43-06A6-4D8C-96C4-5D94DA3C7FC9}"/>
    <hyperlink ref="BD495" r:id="rId490" xr:uid="{781C1049-DB15-4252-BA9E-ECB215B555ED}"/>
    <hyperlink ref="BD496" r:id="rId491" xr:uid="{9D1D7AF9-E078-4169-AB99-8999EE334AAF}"/>
    <hyperlink ref="BD497" r:id="rId492" xr:uid="{6AD34023-3EC9-430A-B885-319B6839F69D}"/>
    <hyperlink ref="BD498" r:id="rId493" xr:uid="{52C2748E-E233-4ABF-B261-0ACE2DDBF196}"/>
    <hyperlink ref="BD499" r:id="rId494" xr:uid="{727C80E3-ADB2-4AC6-8565-4DCEE63FC3AC}"/>
    <hyperlink ref="BD500" r:id="rId495" xr:uid="{991881A7-F192-4018-B0DA-60007362F9B4}"/>
    <hyperlink ref="BD501" r:id="rId496" xr:uid="{A522E9EC-BDC4-473D-AD50-FB5042F5F50C}"/>
    <hyperlink ref="BD502" r:id="rId497" xr:uid="{736C6655-6921-4975-9D67-39A302C9A8D9}"/>
    <hyperlink ref="BD503" r:id="rId498" xr:uid="{286100D9-C0AB-48D2-86DC-EFFF1D8A840E}"/>
    <hyperlink ref="BD504" r:id="rId499" xr:uid="{B68F317F-6A6B-4327-9DE4-9A4C094851CF}"/>
    <hyperlink ref="BD505" r:id="rId500" xr:uid="{2DDEBEAB-D8AB-45D8-A912-BD01D6605491}"/>
    <hyperlink ref="BD506" r:id="rId501" xr:uid="{15C85EA7-B6CB-440F-A7AE-57ECCF26403F}"/>
    <hyperlink ref="BD507" r:id="rId502" xr:uid="{6CC1D0FF-DA99-41FB-8636-01CFA0D67783}"/>
    <hyperlink ref="BD508" r:id="rId503" xr:uid="{8918C9C0-B5FA-4A53-82B7-4AA73B8C3FEF}"/>
    <hyperlink ref="BD509" r:id="rId504" xr:uid="{FDAE0618-4AF8-42DD-A816-F6A404F2814B}"/>
    <hyperlink ref="BD510" r:id="rId505" xr:uid="{4638519A-88F7-4050-B1B4-4ECCA435A451}"/>
    <hyperlink ref="BD511" r:id="rId506" xr:uid="{52167AC0-71E0-4467-AFB2-7F57CAC77F9C}"/>
    <hyperlink ref="BD519" r:id="rId507" xr:uid="{D33BD073-B9ED-410E-8C41-A31A3772F6F1}"/>
    <hyperlink ref="BD520" r:id="rId508" xr:uid="{A97AC6E1-54F1-4B46-A6EF-D3B9278A6EB7}"/>
    <hyperlink ref="BD521" r:id="rId509" xr:uid="{DD574D76-E6CB-4BBE-91C1-1003D1E8475F}"/>
    <hyperlink ref="BD522" r:id="rId510" xr:uid="{30503B65-BD10-4B1A-8170-27833301931B}"/>
    <hyperlink ref="BD523" r:id="rId511" xr:uid="{2DF31849-1349-47B7-A683-3B4A286EF5B8}"/>
    <hyperlink ref="BD524" r:id="rId512" xr:uid="{57EA3212-ECE7-4AFA-8E11-9C7E23E40553}"/>
    <hyperlink ref="BD525" r:id="rId513" xr:uid="{C104591F-5C7F-4677-9506-F4C6E0447BEB}"/>
    <hyperlink ref="BD526" r:id="rId514" xr:uid="{BD33DD67-C9F3-4675-AAC9-39B365729AEC}"/>
    <hyperlink ref="BD527" r:id="rId515" xr:uid="{6896892C-52E3-42F5-AB5A-BCDD1F06C69F}"/>
    <hyperlink ref="BD528" r:id="rId516" xr:uid="{FA7C242D-9FF4-42FA-99A5-6D5852E4B319}"/>
    <hyperlink ref="BD529" r:id="rId517" xr:uid="{C9E4E375-455D-4D82-8838-E3D0A595A97A}"/>
    <hyperlink ref="BD530" r:id="rId518" xr:uid="{FE8B1267-F2AB-4E83-B226-4F323DA0BBB9}"/>
    <hyperlink ref="BD531" r:id="rId519" xr:uid="{FCC81CEB-662B-4985-AADF-B3D492F186E0}"/>
    <hyperlink ref="BD532" r:id="rId520" xr:uid="{16547E34-0A12-4A65-9952-EC7F017B3594}"/>
    <hyperlink ref="BD533" r:id="rId521" xr:uid="{DC967077-D993-4346-B7E9-555A4D11D668}"/>
    <hyperlink ref="BD534" r:id="rId522" xr:uid="{050E8443-7A16-4D0A-A836-F32AD4C59AD1}"/>
    <hyperlink ref="BD535" r:id="rId523" xr:uid="{04EB0FF9-E1E7-40E5-927B-7B259D144306}"/>
    <hyperlink ref="BD536" r:id="rId524" xr:uid="{FFA743D8-F4A7-467E-81A4-5BF4B41A066A}"/>
    <hyperlink ref="BD537" r:id="rId525" xr:uid="{BE9DB913-51DB-4648-A701-45B2CDA8269D}"/>
    <hyperlink ref="BD538" r:id="rId526" xr:uid="{DA1E4E89-ED61-4DF7-BF4A-A4F9F7B70A4C}"/>
    <hyperlink ref="BD539" r:id="rId527" xr:uid="{1916C654-560F-4361-97AA-D2E829E0E7E8}"/>
    <hyperlink ref="BD540" r:id="rId528" xr:uid="{1DE454AA-876E-40AD-B0F4-4227DEB10986}"/>
    <hyperlink ref="BD541" r:id="rId529" xr:uid="{51FA01C1-88D6-4CC9-8145-AB7746364366}"/>
    <hyperlink ref="BD542" r:id="rId530" xr:uid="{8265EEF3-E6AD-4BB1-9612-83E57D259C63}"/>
    <hyperlink ref="BD544" r:id="rId531" xr:uid="{6380AE4F-644F-43ED-B490-01CEDE84F7A4}"/>
    <hyperlink ref="BD545" r:id="rId532" xr:uid="{8C8C002C-5095-4D8D-9385-086CEAFDF8FA}"/>
    <hyperlink ref="BD543" r:id="rId533" xr:uid="{FA88CE89-F934-4AEC-BEE0-302D8EC1E453}"/>
    <hyperlink ref="BD546" r:id="rId534" xr:uid="{A803C9AE-08C4-4DAD-930B-CCE7609900FF}"/>
    <hyperlink ref="BD548" r:id="rId535" xr:uid="{9F56F69F-7E73-4D44-9984-E4CD047DCFE6}"/>
    <hyperlink ref="BD547" r:id="rId536" xr:uid="{264BA80B-1EAD-4EAE-B74C-0EB41CE4D6D5}"/>
    <hyperlink ref="BD549" r:id="rId537" xr:uid="{167993A1-4158-4EA8-95A4-0DF58F1D48F4}"/>
    <hyperlink ref="BD550" r:id="rId538" xr:uid="{05529035-53F0-4228-BC5B-7699B31F354E}"/>
    <hyperlink ref="BD566" r:id="rId539" xr:uid="{B8A8CF23-2451-42C4-8B10-10DF9203F6B6}"/>
    <hyperlink ref="BD567" r:id="rId540" xr:uid="{7C3AC975-173E-4C86-802E-F4897A04D5C0}"/>
    <hyperlink ref="BD568" r:id="rId541" xr:uid="{EAF5472C-F456-489A-9C79-A61D5F51820B}"/>
    <hyperlink ref="BD569" r:id="rId542" xr:uid="{C63D3C26-9BB2-45B2-B3DC-DFF0A251092E}"/>
    <hyperlink ref="BD570" r:id="rId543" xr:uid="{200F09FC-42FC-459A-B6B4-F92713B6E450}"/>
    <hyperlink ref="BD571" r:id="rId544" xr:uid="{D68FA14C-B51F-4F85-BE7C-112E07181041}"/>
    <hyperlink ref="BD572" r:id="rId545" xr:uid="{94AFD119-BFBE-4B1A-9C35-DBE1EE0865FD}"/>
    <hyperlink ref="BD573" r:id="rId546" xr:uid="{C332DE7D-9AC7-41CF-BB06-AE5C624BFA2D}"/>
    <hyperlink ref="BD574" r:id="rId547" xr:uid="{947B8981-9BAF-41CA-AA0B-440FF8EADC5E}"/>
    <hyperlink ref="BD576" r:id="rId548" xr:uid="{2AE9EB77-2FC0-402E-8123-0B6D912AE3B7}"/>
    <hyperlink ref="BD578" r:id="rId549" xr:uid="{A53E0CA0-292E-4C9C-8120-4D71D73EE2DC}"/>
    <hyperlink ref="BD579" r:id="rId550" xr:uid="{BF0BC38E-AACA-40C0-8B92-C143FAB92AC2}"/>
    <hyperlink ref="BD580" r:id="rId551" xr:uid="{351EAAA4-E2C8-4B76-BD81-C568C33FAC79}"/>
    <hyperlink ref="BD581" r:id="rId552" xr:uid="{C050A219-04CE-41D8-8017-475ED4E4F572}"/>
    <hyperlink ref="BD575" r:id="rId553" xr:uid="{9B02163F-8315-46E4-91F4-42D44BB89ED5}"/>
    <hyperlink ref="BD582" r:id="rId554" xr:uid="{4FDD8AE2-6DB4-4B0F-88B4-29934F0D450F}"/>
    <hyperlink ref="BD583" r:id="rId555" xr:uid="{8AAA4947-859E-45C1-B257-BDE6DCE398AB}"/>
    <hyperlink ref="BD584" r:id="rId556" xr:uid="{302E195B-C5BF-4AAF-919C-7B8E06866770}"/>
    <hyperlink ref="BD585" r:id="rId557" xr:uid="{8B8305CF-88E4-4FCF-AE03-524D8AAE06AF}"/>
    <hyperlink ref="BD586" r:id="rId558" xr:uid="{CF849A02-10F6-46C1-B1CE-32DA75057BB6}"/>
    <hyperlink ref="BD587" r:id="rId559" xr:uid="{636ED310-33AD-4F20-B5A8-4FF4FE36BE15}"/>
    <hyperlink ref="BD588" r:id="rId560" xr:uid="{8ECCCB56-6C92-4116-A4E1-E8A8FEA237EE}"/>
    <hyperlink ref="BD589" r:id="rId561" xr:uid="{8630B542-8AB0-49AD-978B-854102182050}"/>
    <hyperlink ref="BD590" r:id="rId562" xr:uid="{2890ACE5-D8BC-4751-9913-0772CDD29DB9}"/>
    <hyperlink ref="BD591" r:id="rId563" xr:uid="{A325BD04-3DB2-4F1B-B901-36747B376D01}"/>
    <hyperlink ref="BD592" r:id="rId564" xr:uid="{267437A6-2563-4296-9F14-27D650D134CF}"/>
    <hyperlink ref="BD593" r:id="rId565" xr:uid="{B64A2EDF-68FB-4E3C-A0CC-3F861FB41647}"/>
    <hyperlink ref="BD594" r:id="rId566" xr:uid="{D66F04A1-D8FF-413B-8084-454884414EAE}"/>
    <hyperlink ref="BD595" r:id="rId567" xr:uid="{23344993-4FAD-488E-A35B-35DFB9381856}"/>
    <hyperlink ref="BD596" r:id="rId568" xr:uid="{3492294F-7CD1-4C3B-9132-9BBEDE09E00F}"/>
    <hyperlink ref="BD597" r:id="rId569" xr:uid="{FB493FDD-581A-4313-A283-BD6737E47E0F}"/>
    <hyperlink ref="BD598" r:id="rId570" xr:uid="{228C1606-8342-45D3-B813-5F0AE6636722}"/>
    <hyperlink ref="BD599" r:id="rId571" xr:uid="{C31F8A6D-0A66-448E-8D47-86850E78925A}"/>
    <hyperlink ref="BD600" r:id="rId572" xr:uid="{B1A3708C-B5EE-4A75-BA8C-8F69EDA2AC50}"/>
    <hyperlink ref="BD602" r:id="rId573" xr:uid="{46A0F4E0-4E70-4BD7-AB73-0D1D85F5EE93}"/>
    <hyperlink ref="BD603" r:id="rId574" xr:uid="{396137E4-B522-4C64-BB6A-01269191D369}"/>
    <hyperlink ref="BD605" r:id="rId575" xr:uid="{4D21ED7E-874A-4E16-8AF1-0A350AE97F74}"/>
    <hyperlink ref="BD606" r:id="rId576" xr:uid="{D84279D6-334F-4752-B5C8-305AC5A027D5}"/>
    <hyperlink ref="BD607" r:id="rId577" xr:uid="{CF44275F-9AFA-4357-BB0C-AB139A11AE65}"/>
    <hyperlink ref="BD601" r:id="rId578" xr:uid="{9DB87F11-C235-40ED-9DCB-668026589E71}"/>
    <hyperlink ref="BD609" r:id="rId579" xr:uid="{8D0A9EBC-8F9F-4B2D-97CE-5DBE3B13DDE0}"/>
    <hyperlink ref="BD612" r:id="rId580" xr:uid="{9C768061-4F27-4B43-9A6D-75FF5BEF7B30}"/>
    <hyperlink ref="BD613" r:id="rId581" xr:uid="{BD5E55E8-856D-41A8-AC25-DBF5AE4661CA}"/>
    <hyperlink ref="BD608" r:id="rId582" xr:uid="{D51AF313-0583-401E-B4CC-42F79427AC3C}"/>
    <hyperlink ref="BD604" r:id="rId583" xr:uid="{9DDD073C-663E-47AF-B053-A2FBB21B6A75}"/>
    <hyperlink ref="BD610" r:id="rId584" xr:uid="{CBFF0D96-91E9-423C-ADDF-467F264B0660}"/>
    <hyperlink ref="BD611" r:id="rId585" xr:uid="{BE649C77-AA6F-45EE-B981-FB41B916F8C5}"/>
    <hyperlink ref="BD614" r:id="rId586" xr:uid="{B8699848-9541-430E-B240-C7F87A4CF089}"/>
    <hyperlink ref="BD616" r:id="rId587" xr:uid="{64010BCE-3AD1-4EBF-9DE6-206B7D766993}"/>
    <hyperlink ref="BD618" r:id="rId588" xr:uid="{AD92E01A-2612-426C-A075-B7FAD40E53B7}"/>
    <hyperlink ref="BD619" r:id="rId589" xr:uid="{A77CBCD8-E99F-4C87-B07B-A69AFB176B3A}"/>
    <hyperlink ref="BD615" r:id="rId590" xr:uid="{62CDDD43-1363-4734-9E07-E4124070ABB5}"/>
    <hyperlink ref="BD620" r:id="rId591" xr:uid="{04D6FA44-4A8A-4BD5-A67A-0C73A3C54B8C}"/>
    <hyperlink ref="BD617" r:id="rId592" xr:uid="{7716A87C-2538-4560-B2ED-68990DB58FDC}"/>
    <hyperlink ref="BD622" r:id="rId593" xr:uid="{F9684F3B-9698-4DB0-9EED-0CE0564FE04A}"/>
    <hyperlink ref="BD621" r:id="rId594" xr:uid="{35E8B94C-E300-4FBE-9D70-158102011298}"/>
    <hyperlink ref="BD624" r:id="rId595" xr:uid="{B2FE1C32-1593-4CF0-8078-8E29CF9BACAC}"/>
    <hyperlink ref="BD625" r:id="rId596" xr:uid="{8D67B07C-1D15-430F-9826-47F0C5CF15A7}"/>
    <hyperlink ref="BD626" r:id="rId597" xr:uid="{35A34E35-6680-4F49-9E4F-1317EA9F6229}"/>
    <hyperlink ref="BD623" r:id="rId598" xr:uid="{C6696E91-22B4-4FA6-83BC-DA2B8906008D}"/>
    <hyperlink ref="BD627" r:id="rId599" xr:uid="{94D13087-D434-4621-BA85-4D0822DE7400}"/>
    <hyperlink ref="BD628" r:id="rId600" xr:uid="{2D6A4E33-DF06-4C2D-B15A-9CF1111506C8}"/>
    <hyperlink ref="BD629" r:id="rId601" xr:uid="{94FB938F-CC4D-4E39-A794-4BA46AFD1912}"/>
    <hyperlink ref="BD630" r:id="rId602" xr:uid="{8642E08F-E7B0-4659-AF66-75FB3CDBF480}"/>
    <hyperlink ref="BD632" r:id="rId603" xr:uid="{E94BA280-FC9F-495C-B972-0EF73C0FE1B3}"/>
    <hyperlink ref="BD631" r:id="rId604" xr:uid="{E8749831-EECB-44E5-AF1E-7A5566908DD6}"/>
    <hyperlink ref="BD633" r:id="rId605" xr:uid="{1EE5D9EE-3BCB-4329-905E-A5AD7C038A4D}"/>
    <hyperlink ref="BD634" r:id="rId606" xr:uid="{EB285D16-E4F0-47E3-B102-D086D402E729}"/>
    <hyperlink ref="BD635" r:id="rId607" xr:uid="{583073EF-5B29-4202-BD0A-B5A5F54B17DF}"/>
    <hyperlink ref="BD636" r:id="rId608" xr:uid="{5E8D0CBE-0404-4D50-92DA-103BB8192116}"/>
    <hyperlink ref="BD637" r:id="rId609" xr:uid="{DFBDE3C5-2BAE-49F9-8448-DD06BC2A418A}"/>
    <hyperlink ref="BD638" r:id="rId610" xr:uid="{E0AEFEB4-3586-4FA0-94FF-F92E51D1FD14}"/>
    <hyperlink ref="BD639" r:id="rId611" xr:uid="{AA29C18F-1B50-4ABA-B76B-B63F7EDA23B9}"/>
    <hyperlink ref="BD640" r:id="rId612" xr:uid="{B350F255-0EFB-47EF-9DA5-10E634297A92}"/>
    <hyperlink ref="BD641" r:id="rId613" xr:uid="{F70DE647-4B8E-44AC-823D-8466EFCB6F4A}"/>
    <hyperlink ref="BD642" r:id="rId614" xr:uid="{EB163975-E318-4C2F-B02D-47D149A2D0E3}"/>
    <hyperlink ref="BD643" r:id="rId615" xr:uid="{4D809512-64CD-460A-AF35-EB172253A524}"/>
    <hyperlink ref="BD644" r:id="rId616" xr:uid="{8D28E7F2-7B24-4F62-BA8E-5EEDEA26FB9A}"/>
    <hyperlink ref="BD645" r:id="rId617" xr:uid="{6BA930DA-4765-4FF8-8317-FC1D6DBC0973}"/>
    <hyperlink ref="BD646" r:id="rId618" xr:uid="{9BCC0475-3ED4-4AE8-AFA5-67713FE4000C}"/>
    <hyperlink ref="BD647" r:id="rId619" xr:uid="{45CAE8A5-D4EF-46BE-BDBC-087249719D95}"/>
    <hyperlink ref="BD648" r:id="rId620" xr:uid="{9D75E843-0F04-4FCC-96DC-1BC0104602D0}"/>
    <hyperlink ref="BD649" r:id="rId621" xr:uid="{B2BD3863-EE07-4D1D-8690-ABF8D5355665}"/>
    <hyperlink ref="BD650" r:id="rId622" xr:uid="{D93C7634-3818-4789-BBC9-49732329368F}"/>
    <hyperlink ref="BD651" r:id="rId623" xr:uid="{E413232E-6701-4796-8221-835D66BA93A4}"/>
    <hyperlink ref="BD652" r:id="rId624" xr:uid="{56C7F9B6-3EF9-4991-B4D1-F20C08C65D3D}"/>
    <hyperlink ref="BD653" r:id="rId625" xr:uid="{82C3978E-55AD-4CDD-8952-20350F39E61F}"/>
    <hyperlink ref="BD654" r:id="rId626" xr:uid="{F6E16CE6-BB03-4DEE-B64A-9138D9E751DA}"/>
    <hyperlink ref="BD659" r:id="rId627" xr:uid="{5B32EAA1-CB47-449A-A926-4A8D75EF7046}"/>
    <hyperlink ref="BD660" r:id="rId628" xr:uid="{EF5C5180-260D-467E-840C-204F07DCADF0}"/>
    <hyperlink ref="BD661" r:id="rId629" xr:uid="{8AD59EF8-417D-49F0-BC17-336D120D6C40}"/>
    <hyperlink ref="BD662" r:id="rId630" xr:uid="{E9ED2CC4-274E-4885-82FA-B309D3F1B753}"/>
    <hyperlink ref="BD671" r:id="rId631" xr:uid="{D288E41C-053B-40A8-ADE9-1D158DFD4BA4}"/>
    <hyperlink ref="BD672" r:id="rId632" xr:uid="{DA6F0A0B-529E-4D1E-AB8D-F49112446A36}"/>
    <hyperlink ref="BD675" r:id="rId633" xr:uid="{50D93D96-7984-443D-86FA-4D2329965476}"/>
    <hyperlink ref="BD677" r:id="rId634" xr:uid="{26253BCE-DC8B-485B-A77D-4996C2E12421}"/>
    <hyperlink ref="BD678" r:id="rId635" xr:uid="{EC681994-58C5-44F9-9E55-849C84D771A1}"/>
    <hyperlink ref="BD679" r:id="rId636" xr:uid="{3841DD72-1A9B-4B47-93F9-71C67663DDBB}"/>
    <hyperlink ref="BD680" r:id="rId637" xr:uid="{FCA85F4D-3F49-437A-ABBC-7F71F434BE63}"/>
    <hyperlink ref="BD681" r:id="rId638" xr:uid="{83E0B98F-FB1E-4CD1-A968-6DFCEC89B76D}"/>
    <hyperlink ref="BD682" r:id="rId639" xr:uid="{C58F2375-E36E-4502-8E04-111FC3508DF2}"/>
    <hyperlink ref="BD683" r:id="rId640" xr:uid="{CBE08C99-D175-4CB1-A38E-42F63626CA22}"/>
    <hyperlink ref="BD684" r:id="rId641" xr:uid="{9E25BF87-0782-4DF3-A20B-8703CC60A2C5}"/>
    <hyperlink ref="BD685" r:id="rId642" xr:uid="{352A61F2-344F-460A-8FAF-D73FDC37A969}"/>
    <hyperlink ref="BD686" r:id="rId643" xr:uid="{DE0FA272-BB4D-4851-84EB-995ECE72D40C}"/>
    <hyperlink ref="BD687" r:id="rId644" xr:uid="{3A2D02E5-43E0-45EB-AFC9-6A2D9D7EC9D7}"/>
    <hyperlink ref="BD688" r:id="rId645" xr:uid="{775367B6-F2D8-409A-A31C-11A6547648C6}"/>
    <hyperlink ref="BD690" r:id="rId646" xr:uid="{E71C3604-571C-429F-99DB-BBCA3714F9FF}"/>
    <hyperlink ref="BD691" r:id="rId647" xr:uid="{3A900CC2-FEF9-4E6E-893A-B0F5CDF9E0B8}"/>
    <hyperlink ref="BD689" r:id="rId648" xr:uid="{935456EE-FEBC-4DB7-A399-8316D587E1A7}"/>
    <hyperlink ref="BD663" r:id="rId649" xr:uid="{DB28836F-0424-4D2A-875A-D406756A9ED2}"/>
    <hyperlink ref="BD664" r:id="rId650" xr:uid="{FD94D6DA-10E5-4BBF-8DD0-F3722D6B7EC0}"/>
    <hyperlink ref="BD665" r:id="rId651" xr:uid="{7C00784F-8CDA-4342-B007-2B54497A531F}"/>
    <hyperlink ref="BD673" r:id="rId652" xr:uid="{F11CE03C-1486-4AAA-B7B6-ED36C3EC79C6}"/>
    <hyperlink ref="BD666" r:id="rId653" xr:uid="{2CABB844-1162-45F2-AEA6-AEF09B9A085B}"/>
    <hyperlink ref="BD667" r:id="rId654" xr:uid="{663168B4-2A9F-4ECA-9CA1-CDA94B03C8DE}"/>
    <hyperlink ref="BD668" r:id="rId655" xr:uid="{E4F1A830-C49F-4129-878E-CD29CB8BC85F}"/>
    <hyperlink ref="BD669" r:id="rId656" xr:uid="{F04A1536-4434-49DD-B892-B66D814D808C}"/>
    <hyperlink ref="BD670" r:id="rId657" xr:uid="{58164600-65BB-47EC-8B5E-7C1E7BF1AB10}"/>
    <hyperlink ref="BD674" r:id="rId658" xr:uid="{DBECA740-53A9-457E-9202-E27F4D7B55DE}"/>
    <hyperlink ref="BD676" r:id="rId659" xr:uid="{F70C830B-1E14-4543-AF3E-39C2C87A8F7F}"/>
    <hyperlink ref="BD655" r:id="rId660" xr:uid="{6A5EF49B-A8FB-49E7-ADD0-61471433E8C2}"/>
    <hyperlink ref="BD658" r:id="rId661" xr:uid="{57AE2EC9-BAE7-4D18-ABB5-08B851809B4B}"/>
    <hyperlink ref="BD657" r:id="rId662" xr:uid="{6555B4C3-153B-43AC-9979-04332CF5AD20}"/>
    <hyperlink ref="BD692" r:id="rId663" xr:uid="{8906BF45-DCE6-48C3-83FE-E5F8CD09EFDE}"/>
    <hyperlink ref="BD693" r:id="rId664" xr:uid="{D021B8D4-9CD2-4BB1-AB09-3DA4F1FF663A}"/>
    <hyperlink ref="BD656" r:id="rId665" xr:uid="{837BB340-39BB-4700-9043-6C882F3D0585}"/>
    <hyperlink ref="BD694" r:id="rId666" xr:uid="{A5E97A92-7A58-46C9-8ED1-5A1761585009}"/>
    <hyperlink ref="BD695" r:id="rId667" xr:uid="{171D4738-7AB9-46AD-9384-8140A8BDEB97}"/>
    <hyperlink ref="BD696" r:id="rId668" xr:uid="{040D196C-7C0F-4A54-996F-355292AAE5E8}"/>
    <hyperlink ref="BD697" r:id="rId669" xr:uid="{F8AA95A9-E85F-47F2-8EE7-2A2EB568475D}"/>
    <hyperlink ref="BD698" r:id="rId670" xr:uid="{D54CB87E-F4F0-4534-8880-A0C7C9767029}"/>
    <hyperlink ref="BD715" r:id="rId671" xr:uid="{31EB9A5A-B0A4-47C8-B286-CC69AE9CC7A7}"/>
    <hyperlink ref="BD716" r:id="rId672" xr:uid="{C2CBE803-A365-406C-B664-02D3651549EB}"/>
    <hyperlink ref="BD699" r:id="rId673" xr:uid="{96FAA64D-78AB-4530-B23F-05B4226D0809}"/>
    <hyperlink ref="BD700" r:id="rId674" xr:uid="{13923595-D23A-46C9-A6CA-ED3A13C10EB2}"/>
    <hyperlink ref="BD701" r:id="rId675" xr:uid="{98847CB6-1158-4DDF-BD13-EFCDD3EE281A}"/>
    <hyperlink ref="BD702" r:id="rId676" xr:uid="{B9BBB267-DD9C-416C-BA26-2B80AFB8DBC0}"/>
    <hyperlink ref="BD703" r:id="rId677" xr:uid="{CA9D60EE-0883-48E2-840C-D624F46F55CF}"/>
    <hyperlink ref="BD704" r:id="rId678" xr:uid="{1130AE1E-688D-4413-9F57-8CEBD8153CCF}"/>
    <hyperlink ref="BD705" r:id="rId679" xr:uid="{68024986-A204-4A20-A01C-23C43DEFB02F}"/>
    <hyperlink ref="BD707" r:id="rId680" xr:uid="{5A355C73-8162-4C49-A3BE-4E83BCECB96B}"/>
    <hyperlink ref="BD708" r:id="rId681" xr:uid="{02231C32-0D70-4593-85CC-78894FC8DC7C}"/>
    <hyperlink ref="BD735" r:id="rId682" xr:uid="{8C559125-0616-4069-899A-38180B423293}"/>
    <hyperlink ref="BD736" r:id="rId683" xr:uid="{BA932171-C924-4C56-9F93-DDBF6DDFECA1}"/>
    <hyperlink ref="BD737" r:id="rId684" xr:uid="{DCABABAC-C8E6-4A60-85D8-BBD78461B0AC}"/>
    <hyperlink ref="BD738" r:id="rId685" xr:uid="{7D6C38CF-BC9B-4F06-A9E6-0BBDB1CBBF69}"/>
    <hyperlink ref="BD739" r:id="rId686" xr:uid="{73F22E93-6B77-43C2-ADCA-94E4C4431A95}"/>
    <hyperlink ref="BD740" r:id="rId687" xr:uid="{92A2E0F5-99C6-4736-98C3-479A56CC4E20}"/>
    <hyperlink ref="BD741" r:id="rId688" xr:uid="{92148B5F-2F3F-41ED-9ED9-5F0E1E4B0368}"/>
    <hyperlink ref="BD742" r:id="rId689" xr:uid="{E05A48EF-019B-4C0F-824C-5A21ED88AA65}"/>
    <hyperlink ref="BD743" r:id="rId690" xr:uid="{04148AED-CCFA-4793-94B4-8E5ACD2B34D8}"/>
    <hyperlink ref="BD744" r:id="rId691" xr:uid="{8979F8F4-0C50-4453-B09F-13FA86CE412F}"/>
    <hyperlink ref="BD745" r:id="rId692" xr:uid="{DE5F3CF8-172B-4DA0-8CA8-CD7B6682B7D8}"/>
    <hyperlink ref="BD746" r:id="rId693" xr:uid="{688D0155-5DC2-4928-947C-EE5D84E2B1A6}"/>
    <hyperlink ref="BD747" r:id="rId694" xr:uid="{1EBDF515-6F62-40E8-9A26-5BE8047C420C}"/>
    <hyperlink ref="BD748" r:id="rId695" xr:uid="{7D258C02-DD5B-493A-91C6-0CE381A539D2}"/>
    <hyperlink ref="BD749" r:id="rId696" xr:uid="{8C4794F3-5A6A-4CE4-9BED-5536E1A76ACD}"/>
    <hyperlink ref="BD750" r:id="rId697" xr:uid="{2DA5817A-4D5F-478E-96B1-32F4AD9CA19A}"/>
    <hyperlink ref="BD751" r:id="rId698" xr:uid="{BE02D40D-6159-4BCC-A5D9-F6764D2B0683}"/>
    <hyperlink ref="BD752" r:id="rId699" xr:uid="{85A261F0-B762-4E62-A969-BB8589204989}"/>
    <hyperlink ref="BD753" r:id="rId700" xr:uid="{ACEB43E3-CE48-445F-9180-EAADC81401C3}"/>
    <hyperlink ref="BD706" r:id="rId701" xr:uid="{5A643226-834B-4510-B606-6FFB9EE40CC7}"/>
    <hyperlink ref="BD709" r:id="rId702" xr:uid="{68B066E7-7E36-4E16-AD74-86BFFFB1B898}"/>
    <hyperlink ref="BD710" r:id="rId703" xr:uid="{A82AEEE1-C3AF-402B-AB63-25EF195718F0}"/>
    <hyperlink ref="BD711" r:id="rId704" xr:uid="{1033D617-9661-4562-B308-2A5E5A8E1E42}"/>
    <hyperlink ref="BD712" r:id="rId705" xr:uid="{E807F972-C4B0-4391-ACA2-1A722AC19CB8}"/>
    <hyperlink ref="BD713" r:id="rId706" xr:uid="{22EFFD5B-D2CC-46CA-9043-782926CFDBD5}"/>
    <hyperlink ref="BD714" r:id="rId707" xr:uid="{081CFB94-C880-4E81-A104-D9900B1D0704}"/>
    <hyperlink ref="BD717" r:id="rId708" xr:uid="{9B68D9F4-0D8F-478E-86A3-9251C9B7ADDE}"/>
    <hyperlink ref="BD718" r:id="rId709" xr:uid="{E4B6C2F7-2792-477C-B246-60136336320A}"/>
    <hyperlink ref="BD719" r:id="rId710" xr:uid="{7601D69D-7A32-4C39-8DB4-78D2F113AFEC}"/>
    <hyperlink ref="BD720" r:id="rId711" xr:uid="{464302BB-E681-4C67-A434-759473BCCA03}"/>
    <hyperlink ref="BD721" r:id="rId712" xr:uid="{507BE9E0-C51B-4D8B-848C-183B1EFE3474}"/>
    <hyperlink ref="BD722" r:id="rId713" xr:uid="{B5FFA30B-28E0-4BC0-A0E2-D6AAF6C25289}"/>
    <hyperlink ref="BD723" r:id="rId714" xr:uid="{19836A76-10D4-4312-97CF-E4086905879A}"/>
    <hyperlink ref="BD724" r:id="rId715" xr:uid="{90A07AE4-9FE0-4EE4-BBBF-EA1EFBA4ED6A}"/>
    <hyperlink ref="BD725" r:id="rId716" xr:uid="{319E70A1-F069-4945-950E-945340059B2F}"/>
    <hyperlink ref="BD726" r:id="rId717" xr:uid="{5D56DAD5-0CC0-4432-9D75-93F4936077E8}"/>
    <hyperlink ref="BD727" r:id="rId718" xr:uid="{BE2DCC30-6257-45C7-B3E3-75BA9D09F60B}"/>
    <hyperlink ref="BD728" r:id="rId719" xr:uid="{22F3F08B-85B8-4074-8196-C21A8BDDB69A}"/>
    <hyperlink ref="BD729" r:id="rId720" xr:uid="{916D81B3-2B47-41C8-8557-586949F5ED34}"/>
    <hyperlink ref="BD730" r:id="rId721" xr:uid="{C7216A08-BB11-4745-BB69-1F7782FB6A5A}"/>
    <hyperlink ref="BD731" r:id="rId722" xr:uid="{3C0D15AC-C547-4AC0-B325-A2C8CB71A52E}"/>
    <hyperlink ref="BD732" r:id="rId723" xr:uid="{34ADBD5E-62AC-4A2A-B005-FC335CDE2731}"/>
    <hyperlink ref="BD733" r:id="rId724" xr:uid="{3CDEA288-EA3E-49FE-B628-269FB01C9063}"/>
    <hyperlink ref="BD734" r:id="rId725" xr:uid="{B0E411DA-2E58-4E21-86B9-11EAD30A20D8}"/>
    <hyperlink ref="BD754" r:id="rId726" xr:uid="{5A2AD9C4-7E64-425B-BC56-775585F62054}"/>
    <hyperlink ref="BD755" r:id="rId727" xr:uid="{64D54CD7-88A8-4C17-877A-ED9264552FC9}"/>
    <hyperlink ref="BD756" r:id="rId728" xr:uid="{0CF9F637-5F43-40EA-8851-E61CB038E989}"/>
    <hyperlink ref="BD757" r:id="rId729" xr:uid="{BF0AC00F-0743-4A83-9E2F-AAA1062FB89A}"/>
    <hyperlink ref="BD758" r:id="rId730" xr:uid="{9921D895-C08D-4459-BA78-E3429F339381}"/>
    <hyperlink ref="BD759" r:id="rId731" xr:uid="{FA30FDDA-2F69-4415-874E-F24B74372662}"/>
    <hyperlink ref="BD760" r:id="rId732" xr:uid="{61F2DA38-CC2D-437A-8B27-5335B22AC442}"/>
    <hyperlink ref="BD761" r:id="rId733" xr:uid="{C8A79E68-726B-49B2-BE32-C77B4C0B7165}"/>
    <hyperlink ref="BD762" r:id="rId734" xr:uid="{A111F75F-B36C-411B-AAC2-A0F7B58467BC}"/>
    <hyperlink ref="BD763" r:id="rId735" xr:uid="{2D444353-1CD6-4731-A9A0-BCAACF7E48BD}"/>
    <hyperlink ref="BD764" r:id="rId736" xr:uid="{B78949DF-D590-4AC7-951D-435EFE33D8AF}"/>
    <hyperlink ref="BD765" r:id="rId737" xr:uid="{7C393ABD-861C-48F4-A172-5F3448941131}"/>
    <hyperlink ref="BD766" r:id="rId738" xr:uid="{5A9DA06E-A2AC-4D2A-8114-D76C495555F1}"/>
    <hyperlink ref="BD767" r:id="rId739" xr:uid="{240BE400-A8EA-4D56-8D80-BAEC975843A4}"/>
    <hyperlink ref="BD768" r:id="rId740" xr:uid="{52E59C46-82AB-4F92-A1F4-264357C03B11}"/>
    <hyperlink ref="BD770" r:id="rId741" xr:uid="{CB890603-7835-47B7-AC9D-23590180D78D}"/>
    <hyperlink ref="BD771" r:id="rId742" xr:uid="{16BA79C8-498D-4E5E-8275-606AD69BC980}"/>
    <hyperlink ref="BD772" r:id="rId743" xr:uid="{ED30C883-87FF-4A44-9CC2-952E1DDE3626}"/>
    <hyperlink ref="BD773" r:id="rId744" xr:uid="{D05396D1-8A81-4A13-8483-8C5F0434D529}"/>
    <hyperlink ref="BD774" r:id="rId745" xr:uid="{2B6A1488-07BD-43E0-9978-47538E68C515}"/>
    <hyperlink ref="BD769" r:id="rId746" xr:uid="{043B0C92-866A-41B6-BB3A-42214F830BD2}"/>
    <hyperlink ref="BD775" r:id="rId747" xr:uid="{AFCF0944-0EA1-4F7F-A724-874356F2F502}"/>
    <hyperlink ref="BD776" r:id="rId748" xr:uid="{67764362-805E-4323-B04C-29FCB85BAA2A}"/>
    <hyperlink ref="BD777" r:id="rId749" xr:uid="{61617189-D36C-41FB-9F5A-E854DDA71442}"/>
    <hyperlink ref="BD779" r:id="rId750" xr:uid="{F19D94E9-A52A-41A5-9F54-30B977335E34}"/>
    <hyperlink ref="BD781" r:id="rId751" xr:uid="{FB7EF644-2D89-4570-B66A-1313E37D7877}"/>
    <hyperlink ref="BD783" r:id="rId752" xr:uid="{9891B341-FA5C-489C-8B16-DADF7B1D88A0}"/>
    <hyperlink ref="BD784" r:id="rId753" xr:uid="{5293DD81-FC01-4334-BA30-961F66099910}"/>
    <hyperlink ref="BD785" r:id="rId754" xr:uid="{1F6E83A6-5B7D-4E41-8D42-BABF5215CD0A}"/>
    <hyperlink ref="BD786" r:id="rId755" xr:uid="{BF427734-8545-47CE-9B32-607DF62BC7DE}"/>
    <hyperlink ref="BD788" r:id="rId756" xr:uid="{BE0395E4-D90D-443E-B0DE-03E165E0F2CC}"/>
    <hyperlink ref="BD787" r:id="rId757" xr:uid="{2043D690-7E19-481D-82B5-437B0C04CD97}"/>
    <hyperlink ref="BD789" r:id="rId758" xr:uid="{20EEFE91-E0B4-42B8-8829-FE453AA3C44C}"/>
    <hyperlink ref="BD790" r:id="rId759" xr:uid="{48F40D53-3260-4DED-9827-6A3DC6DEBFE4}"/>
    <hyperlink ref="BD791" r:id="rId760" xr:uid="{6C7CD133-BBF9-4F98-8555-872601F28FE6}"/>
    <hyperlink ref="BD792" r:id="rId761" xr:uid="{E35A6209-EBBA-4053-82C9-E8DBF42527CB}"/>
    <hyperlink ref="BD793" r:id="rId762" xr:uid="{1E42057D-91D8-473B-9D7D-8B79A1A57535}"/>
    <hyperlink ref="BD794" r:id="rId763" xr:uid="{597A124A-652A-4DF9-B73E-D46DE7A3AD99}"/>
    <hyperlink ref="BD795" r:id="rId764" xr:uid="{52968D98-47B0-41BF-9DEC-FE45DB9ECE2C}"/>
    <hyperlink ref="BD803" r:id="rId765" xr:uid="{E2A53F95-9325-4605-9E46-7F6AD3594107}"/>
    <hyperlink ref="BD802" r:id="rId766" xr:uid="{B3415134-3EFB-46EE-AFB2-590940145EE4}"/>
    <hyperlink ref="BD805" r:id="rId767" xr:uid="{7F1B8FC1-C471-4D79-A8E3-8AD8A3211846}"/>
    <hyperlink ref="BD804" r:id="rId768" xr:uid="{9D0F3C83-174D-4FC1-B2C2-6712943FFB01}"/>
    <hyperlink ref="BD778" r:id="rId769" xr:uid="{2ED4815B-3D1D-488C-85E6-1F2525D84B1A}"/>
    <hyperlink ref="BD807" r:id="rId770" xr:uid="{83D1FE0C-9EA1-4826-A0ED-FCBADD3B2662}"/>
    <hyperlink ref="BD780" r:id="rId771" xr:uid="{A6A83EDE-84C4-4478-8F7F-2112FBDB827C}"/>
    <hyperlink ref="BD808" r:id="rId772" xr:uid="{70BCD873-9407-4A3D-BFD8-8290B3E0C5EC}"/>
    <hyperlink ref="BD782" r:id="rId773" xr:uid="{D599A0E5-E3C5-4C28-8678-FA9C79501BBD}"/>
    <hyperlink ref="BD809" r:id="rId774" xr:uid="{AA7A5A38-25C0-4ED2-B0FA-10B069944282}"/>
    <hyperlink ref="BD810" r:id="rId775" xr:uid="{C66AF2CC-684A-47F2-9498-EC02C83A6E11}"/>
    <hyperlink ref="BD796" r:id="rId776" xr:uid="{99F9CEBE-806F-4ED4-936B-9105D0F84DD1}"/>
    <hyperlink ref="BD811" r:id="rId777" xr:uid="{6E235108-E0A3-44C8-86E9-649396E3DE57}"/>
    <hyperlink ref="BD797" r:id="rId778" xr:uid="{52C8B5A6-476F-417A-95D5-5425FF4211EF}"/>
    <hyperlink ref="BD812" r:id="rId779" xr:uid="{14578BF4-26CD-4DA2-AD27-782485934EAD}"/>
    <hyperlink ref="BD813" r:id="rId780" xr:uid="{E60A3B9F-0441-411E-9009-2948AFC9FABA}"/>
    <hyperlink ref="BD798" r:id="rId781" xr:uid="{B6B54F02-488D-4E17-8CAF-6A22EA861393}"/>
    <hyperlink ref="BD814" r:id="rId782" xr:uid="{ABC00863-F9D4-4E32-9F67-081B56B46074}"/>
    <hyperlink ref="BD799" r:id="rId783" xr:uid="{0EF5A3C8-9FB0-42EE-8C69-A38A51B12321}"/>
    <hyperlink ref="BD815" r:id="rId784" xr:uid="{329F1260-6A85-42A2-9722-CC7C68BF0A60}"/>
    <hyperlink ref="BD806" r:id="rId785" xr:uid="{406F9429-6201-47AD-AD7D-6ACE882B5FD2}"/>
    <hyperlink ref="BD800" r:id="rId786" xr:uid="{5DC7654A-FB64-46E8-A69D-79F82C9C44DC}"/>
    <hyperlink ref="BD801" r:id="rId787" xr:uid="{EB590A45-F020-4981-BB97-B7D18A4F6A82}"/>
    <hyperlink ref="BD816" r:id="rId788" xr:uid="{9F461CC8-79B4-4633-92B6-4B23EA668A2A}"/>
    <hyperlink ref="BD817" r:id="rId789" xr:uid="{F6DB13C7-0B90-4F33-B474-6EF9A03F7C55}"/>
    <hyperlink ref="BD818" r:id="rId790" xr:uid="{4D3386BD-0789-4971-A422-637503EA8994}"/>
    <hyperlink ref="BD819" r:id="rId791" xr:uid="{D920FF7E-00B4-4314-9F3A-6AE71E691C33}"/>
    <hyperlink ref="BD820" r:id="rId792" xr:uid="{9257C243-BEF2-4384-B615-AA72A7920E2F}"/>
    <hyperlink ref="BD821" r:id="rId793" xr:uid="{46590589-5697-4755-9AC0-07D9D9BA1581}"/>
    <hyperlink ref="BD822" r:id="rId794" xr:uid="{845C7580-7C85-4ED4-BA15-FCA3EC4A72B2}"/>
    <hyperlink ref="BD823" r:id="rId795" xr:uid="{85E8B4F9-E806-49C4-9FEB-84BD3D3F6952}"/>
    <hyperlink ref="BD824" r:id="rId796" xr:uid="{7779E9AC-6801-477F-965E-5F08A4254530}"/>
    <hyperlink ref="BD825" r:id="rId797" xr:uid="{367576F4-38FC-439F-8F2E-FE955E46D6F1}"/>
    <hyperlink ref="BD826" r:id="rId798" xr:uid="{46D0B289-F39C-4682-858D-89C0589C0185}"/>
    <hyperlink ref="BD827" r:id="rId799" xr:uid="{724E21E2-D740-4469-A8AF-170EAFD90CFE}"/>
    <hyperlink ref="BD828" r:id="rId800" xr:uid="{345D4E58-CF86-49C5-93C6-0C9CEF7CD725}"/>
    <hyperlink ref="BD829" r:id="rId801" xr:uid="{42000EFF-A80C-41E2-AB77-85E569629463}"/>
    <hyperlink ref="BD830" r:id="rId802" xr:uid="{003DF8D2-05B8-4CEB-9780-25ADD9B30B9D}"/>
    <hyperlink ref="BD831" r:id="rId803" xr:uid="{94D41174-A1A4-49D6-A807-07FCA19C77AF}"/>
    <hyperlink ref="BD832" r:id="rId804" xr:uid="{4F4B69FB-6BEC-4077-B231-DFD8D138DE84}"/>
    <hyperlink ref="BD833" r:id="rId805" xr:uid="{91326057-53C9-418D-B11B-B5A628AFC31C}"/>
    <hyperlink ref="BD834" r:id="rId806" xr:uid="{A01768AE-4D4B-42E0-9262-7F0E362B33A2}"/>
    <hyperlink ref="BD835" r:id="rId807" xr:uid="{87F179D7-56BA-484E-A2BA-0465BDD14220}"/>
    <hyperlink ref="BD836" r:id="rId808" xr:uid="{AE7EEB09-7553-4F7E-9C35-084D3DE314C4}"/>
    <hyperlink ref="BD837" r:id="rId809" xr:uid="{83E7D7B6-B34F-46F7-9090-A7A20140DA5A}"/>
    <hyperlink ref="BD838" r:id="rId810" xr:uid="{0D9116C4-C879-4E72-954F-C58CFD64E22F}"/>
    <hyperlink ref="BD840" r:id="rId811" xr:uid="{1A27CB0A-94FE-406E-B0D0-6B72A5E27CDB}"/>
    <hyperlink ref="BD839" r:id="rId812" xr:uid="{4C6088E2-2AE7-4F3E-AD82-DE8AA38B0284}"/>
    <hyperlink ref="BD841" r:id="rId813" xr:uid="{223610B5-B16E-4785-98D7-27897865DE32}"/>
    <hyperlink ref="BD843" r:id="rId814" xr:uid="{9181921F-8CEC-4D45-82F4-EB8C31686E96}"/>
    <hyperlink ref="BD842" r:id="rId815" xr:uid="{4930E621-A1EC-4173-9CD2-BF445A8F9A0D}"/>
    <hyperlink ref="BD846" r:id="rId816" xr:uid="{619E2734-A1BB-487D-9530-6CF0C57E2797}"/>
    <hyperlink ref="BD844" r:id="rId817" xr:uid="{E252C8FB-16D5-4F6C-954B-9D945144724A}"/>
    <hyperlink ref="BD847" r:id="rId818" xr:uid="{AA4489CE-2560-4D6B-AF79-C357444FD268}"/>
    <hyperlink ref="BD849" r:id="rId819" xr:uid="{113A453F-CD70-4697-B524-3CC59E2598BC}"/>
    <hyperlink ref="BD850" r:id="rId820" xr:uid="{1FF85FAD-B044-4893-A298-42ACFD81A26F}"/>
    <hyperlink ref="BD845" r:id="rId821" xr:uid="{5203026C-8ECF-41CE-8254-4CCA4F615B05}"/>
    <hyperlink ref="BD852" r:id="rId822" xr:uid="{C36DA4B6-AB00-460B-BEF7-48B63217608C}"/>
    <hyperlink ref="BD851" r:id="rId823" xr:uid="{29AEE3F5-0BBF-4353-9F3F-2F5EFC357226}"/>
    <hyperlink ref="BD853" r:id="rId824" xr:uid="{24EA8C23-0337-4E42-9EA4-AEFE1D17C557}"/>
    <hyperlink ref="BD854" r:id="rId825" xr:uid="{3D40C291-2982-4278-AAB1-514A13088349}"/>
    <hyperlink ref="BD866" r:id="rId826" xr:uid="{4262580B-B522-4939-BFA2-E10B5C293FAC}"/>
    <hyperlink ref="BD865" r:id="rId827" xr:uid="{70CD2727-D523-41E3-A5CD-4F025997BE34}"/>
    <hyperlink ref="BD855" r:id="rId828" xr:uid="{EB363896-7973-4961-A386-455B7F53B23A}"/>
    <hyperlink ref="BD856" r:id="rId829" xr:uid="{392808EE-A0A6-46F1-B4F6-02B713FA9037}"/>
    <hyperlink ref="BD857" r:id="rId830" xr:uid="{315AF5ED-E074-41D5-AE7E-F23F17D3360C}"/>
    <hyperlink ref="BD858" r:id="rId831" xr:uid="{B8FE52D1-B275-48DA-81E5-E5316F42EB93}"/>
    <hyperlink ref="BD859" r:id="rId832" xr:uid="{59DED8C9-429F-4A0E-8151-F89B21543D9E}"/>
    <hyperlink ref="BD860" r:id="rId833" xr:uid="{DE35807E-C750-4791-8F08-81B7400CFB47}"/>
    <hyperlink ref="BD861" r:id="rId834" xr:uid="{0E6F7FA8-3C38-4965-BF6E-AE9EB9BD4FF6}"/>
    <hyperlink ref="BD862" r:id="rId835" xr:uid="{019CAB48-CAE5-4AFD-8F2B-0057219AB6EE}"/>
    <hyperlink ref="BD863" r:id="rId836" xr:uid="{176D388F-B6FD-4771-B019-60B7E2E431B9}"/>
    <hyperlink ref="BD848" r:id="rId837" xr:uid="{CA000E3E-6BE0-4FBD-BB29-BA1897274C3A}"/>
    <hyperlink ref="BD864" r:id="rId838" xr:uid="{5078E2DC-C99C-4C12-8BDA-5BF6F7F201C2}"/>
    <hyperlink ref="BD867" r:id="rId839" xr:uid="{ADD4A895-33DD-4D99-88FC-E4C5B9673E84}"/>
    <hyperlink ref="BD868" r:id="rId840" xr:uid="{E949C1AD-0B8E-4837-BF18-017DCD6E3DA4}"/>
    <hyperlink ref="BD869" r:id="rId841" xr:uid="{46AFDC80-008F-4FED-9E5B-8E8D2A6C74C4}"/>
    <hyperlink ref="BD870" r:id="rId842" xr:uid="{A70A89BD-D3A1-435F-B402-4EE23F19676D}"/>
    <hyperlink ref="BD871" r:id="rId843" xr:uid="{70B9689D-19BB-439A-A233-86B28DF26AB4}"/>
    <hyperlink ref="BD872" r:id="rId844" xr:uid="{463FD02F-F3C8-4C81-A3E7-5F58E9C03F5A}"/>
    <hyperlink ref="BD873" r:id="rId845" xr:uid="{BF0BCADE-9D28-412C-B452-CC8172759A9A}"/>
    <hyperlink ref="BD874" r:id="rId846" xr:uid="{545783E8-2F62-4AC6-BA58-8001AF798302}"/>
    <hyperlink ref="BD876" r:id="rId847" xr:uid="{83BC5437-77FC-405E-AA78-6891CDBD25EE}"/>
    <hyperlink ref="BD877" r:id="rId848" xr:uid="{C14BA1CB-E7B9-4F8B-86B0-D98883D2E8C2}"/>
    <hyperlink ref="BD878" r:id="rId849" xr:uid="{B6CFA38F-B48E-4109-876C-9AF022A54DCD}"/>
    <hyperlink ref="BD879" r:id="rId850" xr:uid="{07CDFFAC-D635-4FA3-BDF7-6C841C684736}"/>
    <hyperlink ref="BD875" r:id="rId851" xr:uid="{1ED3B66E-3491-488A-BA31-CA5794309F01}"/>
    <hyperlink ref="BD884" r:id="rId852" xr:uid="{03D388C6-0D3D-4F05-9CA9-B19082643F34}"/>
    <hyperlink ref="BD880" r:id="rId853" xr:uid="{B519506D-C21E-4C46-9D30-C46B5232E6EB}"/>
    <hyperlink ref="BD881" r:id="rId854" xr:uid="{8A99E095-5D19-4682-9378-A1389EEE3680}"/>
    <hyperlink ref="BD882" r:id="rId855" xr:uid="{9C3823B3-1368-4DFF-B14A-B06BC4664A3B}"/>
    <hyperlink ref="BD883" r:id="rId856" xr:uid="{8011447B-27FA-449D-B0E6-526FC79BB0CA}"/>
    <hyperlink ref="BD885" r:id="rId857" xr:uid="{2C556B47-9056-43E6-9FB2-7B4DFBC56F4B}"/>
    <hyperlink ref="BD886" r:id="rId858" xr:uid="{48FDB042-E8B8-4B91-808E-E08FA429B828}"/>
    <hyperlink ref="BD887" r:id="rId859" xr:uid="{8C1B5F72-884C-495C-AF8E-6FDEAD470332}"/>
    <hyperlink ref="BD888" r:id="rId860" xr:uid="{7C2F3726-66A3-415B-B7E8-AB3664D9504E}"/>
    <hyperlink ref="BD889" r:id="rId861" xr:uid="{3546350D-96D9-424B-A190-85495FBA3433}"/>
    <hyperlink ref="BD890" r:id="rId862" xr:uid="{28E76279-4692-4105-A6D5-25F90E142069}"/>
    <hyperlink ref="BD891" r:id="rId863" xr:uid="{78760931-F020-4158-B8B2-5DF4CF6A890F}"/>
    <hyperlink ref="BD892" r:id="rId864" xr:uid="{81D5BB6D-B7E3-4702-AE4C-CBA62DCEA7C2}"/>
    <hyperlink ref="BD893" r:id="rId865" xr:uid="{50CAEDEA-B1AE-4ECD-B6D8-746B93161C5E}"/>
    <hyperlink ref="BD894" r:id="rId866" xr:uid="{207CE3EF-0528-4BE1-B2FF-805841D155C2}"/>
    <hyperlink ref="BD895" r:id="rId867" xr:uid="{A3AA0DB3-E04C-4094-8B03-9A8D8B1E3A1D}"/>
    <hyperlink ref="BD896" r:id="rId868" xr:uid="{DB1FAE54-DDED-468D-B11F-55629EF4BFA7}"/>
    <hyperlink ref="BD897" r:id="rId869" xr:uid="{17895F4B-FC75-4E14-B128-A9FB724068A0}"/>
    <hyperlink ref="BD898" r:id="rId870" xr:uid="{F56E2B78-DF60-459D-83FB-BACB975ABE8B}"/>
    <hyperlink ref="BD899" r:id="rId871" xr:uid="{67259BAD-5618-4734-8AB5-8AC922BBE9C6}"/>
    <hyperlink ref="BD900" r:id="rId872" xr:uid="{E49C7613-1370-46F0-A7FB-15B9580AA58A}"/>
    <hyperlink ref="BD901" r:id="rId873" xr:uid="{ECD45351-AF09-40D1-9864-6D351D0BF442}"/>
    <hyperlink ref="BD902" r:id="rId874" xr:uid="{EDCC08E2-F964-4118-9666-5F0662BAC07E}"/>
    <hyperlink ref="BD903" r:id="rId875" xr:uid="{D736AF52-DFAC-4649-ACD5-15BDB634DDBE}"/>
    <hyperlink ref="BD904" r:id="rId876" xr:uid="{6C8E65A0-31DA-4731-AB31-2F6FBB80F4DD}"/>
    <hyperlink ref="BD905" r:id="rId877" xr:uid="{CAFFBC15-9C5D-415F-A37F-3D549AB92144}"/>
    <hyperlink ref="BD906" r:id="rId878" xr:uid="{55490D8A-726A-4994-936B-67862DE00CF7}"/>
    <hyperlink ref="BD907" r:id="rId879" xr:uid="{5E01BD6B-91F9-4C5C-AC09-108A5D56B961}"/>
    <hyperlink ref="BD909" r:id="rId880" xr:uid="{52FBC466-83BF-49FF-822D-C3549CE3044A}"/>
    <hyperlink ref="BD912" r:id="rId881" xr:uid="{E3F673B3-311F-40AE-9CA3-A09AFF40FE20}"/>
    <hyperlink ref="BD913" r:id="rId882" xr:uid="{9A01B51F-4250-41F5-A631-6175F6EAE19C}"/>
    <hyperlink ref="BD908" r:id="rId883" xr:uid="{39617478-4B3A-46F5-BD8E-B8882B5FB006}"/>
    <hyperlink ref="BD910" r:id="rId884" xr:uid="{E4E70302-E9C5-47AF-A0BB-D2C3FE607DF7}"/>
    <hyperlink ref="BD911" r:id="rId885" xr:uid="{3F8EB6E5-7A90-44EB-A339-2279E7B7B2D1}"/>
    <hyperlink ref="BD914" r:id="rId886" xr:uid="{49E53CDF-829E-4F93-B506-C575C4CF28FF}"/>
    <hyperlink ref="BD915" r:id="rId887" xr:uid="{82E24103-BB29-4B46-B950-D56C28CF60CB}"/>
    <hyperlink ref="BD916" r:id="rId888" xr:uid="{3AE59F97-FA7C-4C9D-B3AF-E0854DBCAFEB}"/>
    <hyperlink ref="BD917" r:id="rId889" xr:uid="{5A32DF5B-06F7-41FB-B7E2-B90EAF04C2F2}"/>
    <hyperlink ref="BD918" r:id="rId890" xr:uid="{D4EEE489-2118-447B-9B15-7E57C71BF450}"/>
    <hyperlink ref="BD919" r:id="rId891" xr:uid="{A993C992-B852-4ECA-BBA7-6D09936E9D00}"/>
    <hyperlink ref="BD921" r:id="rId892" xr:uid="{C6905952-BD4D-4029-AA83-EB7C878D93C1}"/>
    <hyperlink ref="BD922" r:id="rId893" xr:uid="{EABD6305-0147-469A-B42C-702474C993C7}"/>
    <hyperlink ref="BD923" r:id="rId894" xr:uid="{693AEC4B-32EE-4ACF-9705-250C9EB4071E}"/>
    <hyperlink ref="BD924" r:id="rId895" xr:uid="{C006A561-1C49-4223-882D-EF8752AC9673}"/>
    <hyperlink ref="BD925" r:id="rId896" xr:uid="{CAF7BC47-D281-4BCC-9611-548616A604F8}"/>
    <hyperlink ref="BD926" r:id="rId897" xr:uid="{89969A95-4D05-42CB-87BA-F4087F4181ED}"/>
    <hyperlink ref="BD927" r:id="rId898" xr:uid="{F9D38B00-07B0-4641-8237-6EDA5DB40CDA}"/>
    <hyperlink ref="BD928" r:id="rId899" xr:uid="{B1B975F3-66AA-4B8D-99F1-09457474E878}"/>
    <hyperlink ref="BD929" r:id="rId900" xr:uid="{EF6B6E13-79CE-46A9-9D66-094AC8347BE7}"/>
    <hyperlink ref="BD930" r:id="rId901" xr:uid="{16921BE0-5B87-404D-A5B2-1E70C50B03B2}"/>
    <hyperlink ref="BD931" r:id="rId902" xr:uid="{4BC70C8B-EC78-4DED-90B5-73FBB1167B89}"/>
    <hyperlink ref="BD932" r:id="rId903" xr:uid="{C784EE13-B556-4AE4-80BD-EF3EB76F7B91}"/>
    <hyperlink ref="BD934" r:id="rId904" xr:uid="{8EC83CEE-5A2A-4E83-98F8-99BDF3BD04D9}"/>
    <hyperlink ref="BD935" r:id="rId905" xr:uid="{63D631CC-A716-425A-9402-8E2D7A3CDCCE}"/>
    <hyperlink ref="BD936" r:id="rId906" xr:uid="{DE671861-7B8A-4BA4-A582-56F086ED12E8}"/>
    <hyperlink ref="BD937" r:id="rId907" xr:uid="{7930B301-2F2F-4532-AFC8-30095D77C78E}"/>
    <hyperlink ref="BD938" r:id="rId908" xr:uid="{2BA3130B-CDD8-4073-BEE2-B953C34BA63B}"/>
    <hyperlink ref="BD933" r:id="rId909" xr:uid="{6DB79A22-FE51-4EFC-8D0A-235562EA4E0C}"/>
    <hyperlink ref="BD939" r:id="rId910" xr:uid="{932B9887-09BE-4546-86B3-8D708A7D8DC5}"/>
    <hyperlink ref="BD940" r:id="rId911" xr:uid="{A35C03BD-33AE-4282-A141-C8759011CB88}"/>
    <hyperlink ref="BD941" r:id="rId912" xr:uid="{89278993-EF71-41FC-9B03-A3CD99D3E7D1}"/>
    <hyperlink ref="BD942" r:id="rId913" xr:uid="{B9EC02E7-7CF2-4F98-818B-B37E37310110}"/>
    <hyperlink ref="BD943" r:id="rId914" xr:uid="{74B2D10D-3CCE-4070-9035-2BAE68E51BFD}"/>
    <hyperlink ref="BD944" r:id="rId915" xr:uid="{B38234CD-7D16-4132-82CC-095490CA4EBD}"/>
    <hyperlink ref="BD945" r:id="rId916" xr:uid="{4B45896D-DD42-490D-8EF8-EAAD96986FA7}"/>
    <hyperlink ref="BD946" r:id="rId917" xr:uid="{AF79DF69-9027-47A3-A6D9-9B19A32349EF}"/>
    <hyperlink ref="BD947" r:id="rId918" xr:uid="{919A7249-FE42-4AB4-A3E8-795C84A26E90}"/>
    <hyperlink ref="BD949" r:id="rId919" xr:uid="{C438B05D-4EED-4A0C-B063-EA7E0F320D70}"/>
    <hyperlink ref="BD950" r:id="rId920" xr:uid="{B939B117-A265-49D6-A817-FAD35837CA49}"/>
    <hyperlink ref="BD951" r:id="rId921" xr:uid="{25A1F755-5BC9-4219-8A3F-EBF12DF476E5}"/>
    <hyperlink ref="BD952" r:id="rId922" xr:uid="{9F5CAB35-F2E9-4727-9B34-113DE1C31D44}"/>
    <hyperlink ref="BD948" r:id="rId923" xr:uid="{D0A38D4D-1FE8-4E10-99E2-DC9FE246F11E}"/>
    <hyperlink ref="BD953" r:id="rId924" xr:uid="{F15CA7B8-8C43-4F6F-942A-E94A6C42D413}"/>
    <hyperlink ref="BD954" r:id="rId925" xr:uid="{BF042E5D-51EF-41A2-B4BF-6FB0C5BA5607}"/>
    <hyperlink ref="BD955" r:id="rId926" xr:uid="{6503BC86-AF51-4555-ACE6-03BA64BBA875}"/>
    <hyperlink ref="BD956" r:id="rId927" xr:uid="{A342A937-11E0-4D14-93E7-EDBC8B8541F8}"/>
    <hyperlink ref="BD957" r:id="rId928" xr:uid="{F8EA3A74-7F73-4C52-AB6D-6B31886E443C}"/>
    <hyperlink ref="BD958" r:id="rId929" xr:uid="{BFD7FD69-6936-4134-8F96-716167013EBF}"/>
    <hyperlink ref="BD959" r:id="rId930" xr:uid="{2CBD3119-B881-4DE3-BC46-45A68245A747}"/>
    <hyperlink ref="BD960" r:id="rId931" xr:uid="{A2A7E4AA-3CE8-4CB6-ACFC-78ECAB008B4B}"/>
    <hyperlink ref="BD962" r:id="rId932" xr:uid="{CF9D7AEE-907D-41C8-BC43-11EBF7CAA016}"/>
    <hyperlink ref="BD963" r:id="rId933" xr:uid="{19F817E5-9C07-4232-B549-B2F05DCEBFDC}"/>
    <hyperlink ref="BD964" r:id="rId934" xr:uid="{6A1196D9-43C7-4DA5-A690-E0272308393E}"/>
    <hyperlink ref="BD965" r:id="rId935" xr:uid="{D5BB839C-0BD9-450D-96E5-B2B12674C460}"/>
    <hyperlink ref="BD966" r:id="rId936" xr:uid="{0698512A-ABC4-4EB5-88D3-06BEE8D6CDE6}"/>
    <hyperlink ref="BD967" r:id="rId937" xr:uid="{764C561A-264B-47BB-A7CA-BF6CBF2D74F3}"/>
    <hyperlink ref="BD968" r:id="rId938" xr:uid="{3F5D0DFD-D274-4362-B336-4A8219B88336}"/>
    <hyperlink ref="BD969" r:id="rId939" xr:uid="{686EC8C2-397E-4098-AF3E-21ACDE3946D5}"/>
    <hyperlink ref="BD920" r:id="rId940" xr:uid="{7054ED3A-4CD8-4FD1-878E-C38E263247BE}"/>
    <hyperlink ref="BD961" r:id="rId941" xr:uid="{1F57A23B-C4ED-4E7C-8FE2-A162B77FD304}"/>
    <hyperlink ref="BD971" r:id="rId942" xr:uid="{E12C384C-8169-4976-8793-CA1B81423450}"/>
    <hyperlink ref="BD972" r:id="rId943" xr:uid="{24556A5C-B651-46AA-84D6-52086F7023C4}"/>
    <hyperlink ref="BD973" r:id="rId944" xr:uid="{FC89F692-0C4D-41FA-8F31-F32634908FD8}"/>
    <hyperlink ref="BD974" r:id="rId945" xr:uid="{B833C407-9F37-4D59-8E33-0D720DECA2E6}"/>
    <hyperlink ref="BD975" r:id="rId946" xr:uid="{61F106B8-F0C1-46DD-8B92-1CE22A996CCB}"/>
    <hyperlink ref="BD976" r:id="rId947" xr:uid="{F7424C57-2C05-4ACE-A33E-EEC812A30BEC}"/>
    <hyperlink ref="BD977" r:id="rId948" xr:uid="{D45ABE85-234B-49ED-BE08-D3826516003E}"/>
    <hyperlink ref="BD970" r:id="rId949" xr:uid="{03C88283-E228-4A66-99EA-19282EB381DE}"/>
    <hyperlink ref="BD978" r:id="rId950" xr:uid="{3168F196-4E62-4A1D-BD24-488793C5EDD8}"/>
    <hyperlink ref="BD979" r:id="rId951" xr:uid="{056A7B82-A86D-4D43-8D0C-3CAEC2201C63}"/>
    <hyperlink ref="BD980" r:id="rId952" xr:uid="{736757F5-9B19-417F-9F79-FE3B5A9D6A7A}"/>
    <hyperlink ref="BD981" r:id="rId953" xr:uid="{BF72F109-FAA8-4C9B-AE0A-50E50DABC18D}"/>
    <hyperlink ref="BD982" r:id="rId954" xr:uid="{15473A69-30E3-441E-941E-92C249FD06F2}"/>
    <hyperlink ref="BD983" r:id="rId955" xr:uid="{78A28F8A-385E-44C4-A88F-3868A32F89C2}"/>
    <hyperlink ref="BD984" r:id="rId956" xr:uid="{225D4834-582C-4BF1-92E8-272D4450A546}"/>
    <hyperlink ref="BD985" r:id="rId957" xr:uid="{DD806267-2B91-4B64-B7DD-0F5A3174BFA7}"/>
    <hyperlink ref="BD986" r:id="rId958" xr:uid="{55D71AC4-032A-44E6-99E8-B985F219E13B}"/>
    <hyperlink ref="BD987" r:id="rId959" xr:uid="{44CCFE9A-17B5-44E6-8C96-B492247F6A90}"/>
    <hyperlink ref="BD988" r:id="rId960" xr:uid="{958D3013-4A91-48A0-BDE1-755C4791F142}"/>
    <hyperlink ref="BD989" r:id="rId961" xr:uid="{A3206872-5F29-40BC-9A43-01E793B60AA5}"/>
    <hyperlink ref="BD990" r:id="rId962" xr:uid="{D3034F85-0629-41A8-9BFA-FDB31233B483}"/>
    <hyperlink ref="BD991" r:id="rId963" xr:uid="{39F1510A-6C23-4357-BE2D-B6BAE16AA979}"/>
    <hyperlink ref="BD992" r:id="rId964" xr:uid="{F1A8B218-C376-49F9-8A0D-5C5B7DEBA89A}"/>
    <hyperlink ref="BD993" r:id="rId965" xr:uid="{5D603198-3527-4D8A-80BC-7042373BD7E5}"/>
    <hyperlink ref="BD994" r:id="rId966" xr:uid="{DF1900F6-08F0-4FFB-865C-1ED2B1500142}"/>
    <hyperlink ref="BD996" r:id="rId967" xr:uid="{8FFAD5AA-0E73-4F98-95FD-15FFEB5A0393}"/>
    <hyperlink ref="BD997" r:id="rId968" xr:uid="{1B9D0A7E-E432-4290-AE9F-73AD537177A2}"/>
    <hyperlink ref="BD998" r:id="rId969" xr:uid="{F44DF8A5-8038-4CDE-8FA4-CC2509700DF5}"/>
    <hyperlink ref="BD999" r:id="rId970" xr:uid="{02E29E1E-533D-4041-85AE-5AA37B493E42}"/>
    <hyperlink ref="BD1003" r:id="rId971" xr:uid="{00B2C776-C0D2-409A-BB7B-8505B28CFE6A}"/>
    <hyperlink ref="BD995" r:id="rId972" xr:uid="{09B1206A-4573-4088-8FFC-565BDAB2FBF9}"/>
    <hyperlink ref="BD1005" r:id="rId973" xr:uid="{A32A1B4F-0AF3-4861-AB34-8159E155088F}"/>
    <hyperlink ref="BD1006" r:id="rId974" xr:uid="{C71743ED-7208-449C-8FD1-D1C27615E365}"/>
    <hyperlink ref="BD1007" r:id="rId975" xr:uid="{9D542898-78E1-440B-AF87-8B68BB86E268}"/>
    <hyperlink ref="BD1008" r:id="rId976" xr:uid="{E2F40DDF-CECA-4724-B2FF-3B069EADFAC0}"/>
    <hyperlink ref="BD1000" r:id="rId977" xr:uid="{C5D6AB7C-CF16-434D-B2CF-0F68C6ECEDE9}"/>
    <hyperlink ref="BD1004" r:id="rId978" xr:uid="{9756AD42-934E-4A4E-85A7-53C2DDDF918A}"/>
    <hyperlink ref="BD1009" r:id="rId979" xr:uid="{FF31E6FA-24E9-41AA-9243-D4E6FF88BDCB}"/>
    <hyperlink ref="BD1002" r:id="rId980" xr:uid="{15EBB437-EEF0-4A8D-9E76-12BCD4B82D40}"/>
    <hyperlink ref="BD1001" r:id="rId981" xr:uid="{5EAD8AFC-5745-4607-9426-30AE0FD13820}"/>
  </hyperlinks>
  <pageMargins left="0.7" right="0.7" top="0.75" bottom="0.75" header="0.3" footer="0.3"/>
  <pageSetup orientation="portrait" horizontalDpi="300" verticalDpi="300" r:id="rId982"/>
  <drawing r:id="rId98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5E598-9928-4FBA-81A5-9386A270DEB0}">
  <sheetPr>
    <pageSetUpPr autoPageBreaks="0"/>
  </sheetPr>
  <dimension ref="A1:BV410"/>
  <sheetViews>
    <sheetView showGridLines="0" zoomScaleNormal="100" workbookViewId="0">
      <selection activeCell="BK6" sqref="BK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42578125" style="44" customWidth="1"/>
    <col min="6" max="6" width="18.140625" customWidth="1"/>
    <col min="7" max="7" width="17.5703125" customWidth="1"/>
    <col min="8" max="8" width="16.5703125" customWidth="1"/>
    <col min="9" max="9" width="17.42578125" customWidth="1"/>
    <col min="10" max="10" width="25.140625" customWidth="1"/>
    <col min="11" max="11" width="22" customWidth="1"/>
    <col min="12" max="12" width="14.42578125" style="285" customWidth="1"/>
    <col min="13" max="13" width="13.42578125" customWidth="1"/>
    <col min="14" max="14" width="19.140625" customWidth="1"/>
    <col min="15" max="15" width="16.42578125" style="42" customWidth="1"/>
    <col min="16" max="16" width="11.42578125" customWidth="1"/>
    <col min="17" max="17" width="14.42578125" style="288" customWidth="1"/>
    <col min="18" max="18" width="16.42578125" style="286" customWidth="1"/>
    <col min="19" max="19" width="14.7109375" style="288" customWidth="1"/>
    <col min="20" max="20" width="14.42578125" style="162" customWidth="1"/>
    <col min="21" max="21" width="12.5703125" customWidth="1"/>
    <col min="22" max="22" width="14.42578125" style="42" customWidth="1"/>
    <col min="23" max="23" width="17.140625" customWidth="1"/>
    <col min="24" max="24" width="16" style="288" customWidth="1"/>
    <col min="25" max="25" width="12.7109375" style="288" customWidth="1"/>
    <col min="26" max="26" width="13.85546875" style="288" customWidth="1"/>
    <col min="27" max="27" width="13.5703125" style="288" customWidth="1"/>
    <col min="28" max="28" width="13.28515625" style="42"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287" customWidth="1"/>
    <col min="37" max="37" width="13.85546875" style="287" customWidth="1"/>
    <col min="38" max="38" width="15.5703125" customWidth="1"/>
    <col min="39" max="41" width="13.28515625" customWidth="1"/>
    <col min="42" max="42" width="14" customWidth="1"/>
    <col min="43" max="43" width="18.42578125" style="286" customWidth="1"/>
    <col min="44" max="44" width="14.85546875" customWidth="1"/>
    <col min="45" max="45" width="18" customWidth="1"/>
    <col min="46" max="46" width="14.7109375" customWidth="1"/>
    <col min="47" max="47" width="14.28515625" style="42" customWidth="1"/>
    <col min="48" max="48" width="14.28515625" customWidth="1"/>
    <col min="49" max="49" width="17.42578125" style="285" customWidth="1"/>
    <col min="50" max="50" width="13.5703125" style="285" customWidth="1"/>
    <col min="51" max="52" width="12" customWidth="1"/>
    <col min="53" max="53" width="14.42578125" customWidth="1"/>
    <col min="54" max="54" width="12.42578125" customWidth="1"/>
    <col min="56" max="56" width="16.5703125" customWidth="1"/>
    <col min="57" max="57" width="19.28515625" customWidth="1"/>
  </cols>
  <sheetData>
    <row r="1" spans="1:74" ht="7.5" customHeight="1" x14ac:dyDescent="0.25">
      <c r="W1" s="392"/>
    </row>
    <row r="2" spans="1:74" ht="11.25" customHeight="1" thickBot="1" x14ac:dyDescent="0.3">
      <c r="H2" s="2"/>
      <c r="W2" s="392"/>
    </row>
    <row r="3" spans="1:74" ht="21" customHeight="1" thickBot="1" x14ac:dyDescent="0.3">
      <c r="B3" s="592"/>
      <c r="C3" s="593"/>
      <c r="D3" s="598" t="s">
        <v>0</v>
      </c>
      <c r="E3" s="674"/>
      <c r="F3" s="599"/>
      <c r="G3" s="600"/>
      <c r="H3" s="609" t="s">
        <v>1</v>
      </c>
      <c r="I3" s="610"/>
      <c r="J3" s="38"/>
      <c r="K3" s="4" t="s">
        <v>2</v>
      </c>
      <c r="L3" s="391"/>
      <c r="M3" s="5"/>
      <c r="N3" s="5"/>
      <c r="O3" s="382"/>
      <c r="P3" s="5"/>
      <c r="Q3" s="386"/>
      <c r="R3" s="379"/>
      <c r="S3" s="386"/>
      <c r="T3" s="385"/>
      <c r="U3" s="5"/>
      <c r="V3" s="382"/>
      <c r="W3" s="384"/>
      <c r="X3" s="383"/>
      <c r="Y3" s="383"/>
      <c r="Z3" s="383"/>
      <c r="AA3" s="383"/>
      <c r="AB3" s="6"/>
      <c r="AC3" s="5"/>
      <c r="AD3" s="6"/>
      <c r="AE3" s="5"/>
      <c r="AF3" s="6"/>
      <c r="AG3" s="5"/>
      <c r="AH3" s="6"/>
      <c r="AI3" s="5"/>
      <c r="AJ3" s="389"/>
      <c r="AK3" s="388"/>
      <c r="AL3" s="5"/>
      <c r="AM3" s="6"/>
      <c r="AN3" s="5"/>
      <c r="AO3" s="5"/>
      <c r="AP3" s="6"/>
      <c r="AQ3" s="379"/>
      <c r="AR3" s="5"/>
      <c r="AS3" s="5"/>
      <c r="AT3" s="5"/>
      <c r="AU3" s="382"/>
      <c r="AV3" s="5"/>
      <c r="AW3" s="379"/>
      <c r="AX3" s="381"/>
      <c r="AY3" s="5"/>
      <c r="AZ3" s="6"/>
      <c r="BA3" s="5"/>
      <c r="BB3" s="6"/>
      <c r="BC3" s="5"/>
      <c r="BD3" s="6"/>
      <c r="BE3" s="5"/>
    </row>
    <row r="4" spans="1:74" ht="28.5" customHeight="1" thickBot="1" x14ac:dyDescent="0.3">
      <c r="B4" s="594"/>
      <c r="C4" s="595"/>
      <c r="D4" s="601"/>
      <c r="E4" s="675"/>
      <c r="F4" s="602"/>
      <c r="G4" s="603"/>
      <c r="H4" s="611"/>
      <c r="I4" s="612"/>
      <c r="J4" s="39"/>
      <c r="K4" s="3">
        <v>1000</v>
      </c>
      <c r="L4" s="390" t="s">
        <v>3</v>
      </c>
      <c r="M4" s="5"/>
      <c r="N4" s="5"/>
      <c r="O4" s="382"/>
      <c r="P4" s="5"/>
      <c r="Q4" s="386"/>
      <c r="R4" s="379"/>
      <c r="S4" s="386"/>
      <c r="T4" s="385"/>
      <c r="U4" s="5"/>
      <c r="V4" s="382"/>
      <c r="W4" s="384"/>
      <c r="X4" s="383"/>
      <c r="Y4" s="383"/>
      <c r="Z4" s="383"/>
      <c r="AA4" s="383"/>
      <c r="AB4" s="6"/>
      <c r="AC4" s="5"/>
      <c r="AD4" s="6"/>
      <c r="AE4" s="5"/>
      <c r="AF4" s="6"/>
      <c r="AG4" s="5"/>
      <c r="AH4" s="6"/>
      <c r="AI4" s="5"/>
      <c r="AJ4" s="389"/>
      <c r="AK4" s="388"/>
      <c r="AL4" s="5"/>
      <c r="AM4" s="6"/>
      <c r="AN4" s="5"/>
      <c r="AO4" s="5"/>
      <c r="AP4" s="6"/>
      <c r="AQ4" s="379"/>
      <c r="AR4" s="5"/>
      <c r="AS4" s="5"/>
      <c r="AT4" s="5"/>
      <c r="AU4" s="382"/>
      <c r="AV4" s="5"/>
      <c r="AW4" s="379"/>
      <c r="AX4" s="381"/>
      <c r="AY4" s="5"/>
      <c r="AZ4" s="6"/>
      <c r="BA4" s="5"/>
      <c r="BB4" s="6"/>
      <c r="BC4" s="5"/>
      <c r="BD4" s="6"/>
      <c r="BE4" s="5"/>
    </row>
    <row r="5" spans="1:74" ht="23.25" customHeight="1" thickBot="1" x14ac:dyDescent="0.3">
      <c r="B5" s="594"/>
      <c r="C5" s="595"/>
      <c r="D5" s="7" t="s">
        <v>4</v>
      </c>
      <c r="E5" s="46"/>
      <c r="F5" s="618" t="s">
        <v>119</v>
      </c>
      <c r="G5" s="618"/>
      <c r="H5" s="613"/>
      <c r="I5" s="614"/>
      <c r="J5" s="39"/>
      <c r="K5" s="10">
        <f>+L6*K4</f>
        <v>1423500000</v>
      </c>
      <c r="L5" s="387" t="s">
        <v>5</v>
      </c>
      <c r="M5" s="5"/>
      <c r="N5" s="5"/>
      <c r="O5" s="382"/>
      <c r="P5" s="5"/>
      <c r="Q5" s="386"/>
      <c r="R5" s="379"/>
      <c r="S5" s="386"/>
      <c r="T5" s="385"/>
      <c r="U5" s="5"/>
      <c r="V5" s="382"/>
      <c r="W5" s="384"/>
      <c r="X5" s="383"/>
      <c r="Y5" s="383"/>
      <c r="Z5" s="383"/>
      <c r="AA5" s="383"/>
      <c r="AB5" s="6"/>
      <c r="AC5" s="624" t="s">
        <v>6</v>
      </c>
      <c r="AD5" s="625"/>
      <c r="AE5" s="625"/>
      <c r="AF5" s="625"/>
      <c r="AG5" s="625"/>
      <c r="AH5" s="625"/>
      <c r="AI5" s="625"/>
      <c r="AJ5" s="625"/>
      <c r="AK5" s="625"/>
      <c r="AL5" s="625"/>
      <c r="AM5" s="625"/>
      <c r="AN5" s="625"/>
      <c r="AO5" s="625"/>
      <c r="AP5" s="626"/>
      <c r="AQ5" s="379"/>
      <c r="AR5" s="5"/>
      <c r="AS5" s="5"/>
      <c r="AT5" s="5"/>
      <c r="AU5" s="382"/>
      <c r="AV5" s="5"/>
      <c r="AW5" s="381"/>
      <c r="AX5" s="381"/>
      <c r="AY5" s="5"/>
      <c r="AZ5" s="5"/>
      <c r="BA5" s="5"/>
      <c r="BB5" s="5"/>
      <c r="BC5" s="5"/>
      <c r="BD5" s="5"/>
      <c r="BE5" s="5"/>
    </row>
    <row r="6" spans="1:74" s="12" customFormat="1" ht="31.5" customHeight="1" thickBot="1" x14ac:dyDescent="0.3">
      <c r="B6" s="596"/>
      <c r="C6" s="597"/>
      <c r="D6" s="13" t="s">
        <v>7</v>
      </c>
      <c r="E6" s="668" t="s">
        <v>3357</v>
      </c>
      <c r="F6" s="638"/>
      <c r="G6" s="639"/>
      <c r="H6" s="627" t="s">
        <v>9</v>
      </c>
      <c r="I6" s="628"/>
      <c r="J6" s="628"/>
      <c r="K6" s="629"/>
      <c r="L6" s="380">
        <v>1423500</v>
      </c>
      <c r="M6" s="5"/>
      <c r="N6" s="607" t="s">
        <v>10</v>
      </c>
      <c r="O6" s="617"/>
      <c r="P6" s="607" t="s">
        <v>11</v>
      </c>
      <c r="Q6" s="669"/>
      <c r="R6" s="608"/>
      <c r="S6" s="670" t="s">
        <v>12</v>
      </c>
      <c r="T6" s="623"/>
      <c r="U6" s="607" t="s">
        <v>13</v>
      </c>
      <c r="V6" s="617"/>
      <c r="W6" s="617"/>
      <c r="X6" s="672" t="s">
        <v>14</v>
      </c>
      <c r="Y6" s="673"/>
      <c r="Z6" s="673"/>
      <c r="AA6" s="673"/>
      <c r="AB6" s="626"/>
      <c r="AC6" s="624" t="s">
        <v>15</v>
      </c>
      <c r="AD6" s="625"/>
      <c r="AE6" s="625"/>
      <c r="AF6" s="625"/>
      <c r="AG6" s="626"/>
      <c r="AH6" s="607" t="s">
        <v>16</v>
      </c>
      <c r="AI6" s="617"/>
      <c r="AJ6" s="617"/>
      <c r="AK6" s="608"/>
      <c r="AL6" s="607" t="s">
        <v>17</v>
      </c>
      <c r="AM6" s="617"/>
      <c r="AN6" s="617"/>
      <c r="AO6" s="617"/>
      <c r="AP6" s="608"/>
      <c r="AQ6" s="379"/>
      <c r="AR6" s="607" t="s">
        <v>18</v>
      </c>
      <c r="AS6" s="608"/>
      <c r="AT6" s="607" t="s">
        <v>19</v>
      </c>
      <c r="AU6" s="617"/>
      <c r="AV6" s="617"/>
      <c r="AW6" s="617"/>
      <c r="AX6" s="617"/>
      <c r="AY6" s="608"/>
      <c r="AZ6" s="607" t="s">
        <v>20</v>
      </c>
      <c r="BA6" s="617"/>
      <c r="BB6" s="608"/>
      <c r="BC6" s="607" t="s">
        <v>21</v>
      </c>
      <c r="BD6" s="617"/>
      <c r="BE6" s="608"/>
    </row>
    <row r="7" spans="1:74" s="22" customFormat="1" ht="74.25" customHeight="1" thickBot="1" x14ac:dyDescent="0.3">
      <c r="A7" s="14"/>
      <c r="B7" s="193" t="s">
        <v>22</v>
      </c>
      <c r="C7" s="194" t="s">
        <v>23</v>
      </c>
      <c r="D7" s="203" t="s">
        <v>24</v>
      </c>
      <c r="E7" s="378" t="s">
        <v>25</v>
      </c>
      <c r="F7" s="204" t="s">
        <v>26</v>
      </c>
      <c r="G7" s="203" t="s">
        <v>27</v>
      </c>
      <c r="H7" s="193" t="s">
        <v>28</v>
      </c>
      <c r="I7" s="193" t="s">
        <v>29</v>
      </c>
      <c r="J7" s="193" t="s">
        <v>30</v>
      </c>
      <c r="K7" s="193" t="s">
        <v>31</v>
      </c>
      <c r="L7" s="374" t="s">
        <v>32</v>
      </c>
      <c r="M7" s="193" t="s">
        <v>33</v>
      </c>
      <c r="N7" s="193" t="s">
        <v>34</v>
      </c>
      <c r="O7" s="194" t="s">
        <v>35</v>
      </c>
      <c r="P7" s="194" t="s">
        <v>36</v>
      </c>
      <c r="Q7" s="375" t="s">
        <v>37</v>
      </c>
      <c r="R7" s="374" t="s">
        <v>38</v>
      </c>
      <c r="S7" s="375" t="s">
        <v>39</v>
      </c>
      <c r="T7" s="377" t="s">
        <v>40</v>
      </c>
      <c r="U7" s="193" t="s">
        <v>41</v>
      </c>
      <c r="V7" s="194" t="s">
        <v>42</v>
      </c>
      <c r="W7" s="376" t="s">
        <v>43</v>
      </c>
      <c r="X7" s="375" t="s">
        <v>44</v>
      </c>
      <c r="Y7" s="375" t="s">
        <v>45</v>
      </c>
      <c r="Z7" s="375" t="s">
        <v>46</v>
      </c>
      <c r="AA7" s="375" t="s">
        <v>47</v>
      </c>
      <c r="AB7" s="198" t="s">
        <v>48</v>
      </c>
      <c r="AC7" s="193" t="s">
        <v>49</v>
      </c>
      <c r="AD7" s="193" t="s">
        <v>50</v>
      </c>
      <c r="AE7" s="193" t="s">
        <v>51</v>
      </c>
      <c r="AF7" s="199" t="s">
        <v>52</v>
      </c>
      <c r="AG7" s="198" t="s">
        <v>53</v>
      </c>
      <c r="AH7" s="193" t="s">
        <v>54</v>
      </c>
      <c r="AI7" s="193" t="s">
        <v>55</v>
      </c>
      <c r="AJ7" s="199" t="s">
        <v>56</v>
      </c>
      <c r="AK7" s="199" t="s">
        <v>57</v>
      </c>
      <c r="AL7" s="193" t="s">
        <v>58</v>
      </c>
      <c r="AM7" s="199" t="s">
        <v>59</v>
      </c>
      <c r="AN7" s="199" t="s">
        <v>60</v>
      </c>
      <c r="AO7" s="199" t="s">
        <v>61</v>
      </c>
      <c r="AP7" s="198" t="s">
        <v>62</v>
      </c>
      <c r="AQ7" s="373" t="s">
        <v>63</v>
      </c>
      <c r="AR7" s="193" t="s">
        <v>64</v>
      </c>
      <c r="AS7" s="193" t="s">
        <v>65</v>
      </c>
      <c r="AT7" s="193" t="s">
        <v>66</v>
      </c>
      <c r="AU7" s="193" t="s">
        <v>67</v>
      </c>
      <c r="AV7" s="193" t="s">
        <v>68</v>
      </c>
      <c r="AW7" s="374" t="s">
        <v>69</v>
      </c>
      <c r="AX7" s="373" t="s">
        <v>70</v>
      </c>
      <c r="AY7" s="196" t="s">
        <v>71</v>
      </c>
      <c r="AZ7" s="195" t="s">
        <v>72</v>
      </c>
      <c r="BA7" s="193" t="s">
        <v>73</v>
      </c>
      <c r="BB7" s="193" t="s">
        <v>74</v>
      </c>
      <c r="BC7" s="194" t="s">
        <v>75</v>
      </c>
      <c r="BD7" s="194" t="s">
        <v>76</v>
      </c>
      <c r="BE7" s="194" t="s">
        <v>77</v>
      </c>
      <c r="BF7" s="21"/>
      <c r="BG7" s="21"/>
      <c r="BH7" s="21"/>
      <c r="BI7" s="21"/>
      <c r="BJ7" s="21"/>
      <c r="BK7" s="21"/>
      <c r="BL7" s="21"/>
      <c r="BM7" s="21"/>
      <c r="BN7" s="21"/>
      <c r="BO7" s="21"/>
      <c r="BP7" s="21"/>
      <c r="BQ7" s="21"/>
      <c r="BR7" s="21"/>
      <c r="BS7" s="21"/>
      <c r="BT7" s="21"/>
      <c r="BU7" s="21"/>
      <c r="BV7" s="21"/>
    </row>
    <row r="8" spans="1:74" s="271" customFormat="1" ht="12.75" x14ac:dyDescent="0.2">
      <c r="B8" s="50">
        <v>2025</v>
      </c>
      <c r="C8" s="50">
        <v>891780111</v>
      </c>
      <c r="D8" s="50" t="s">
        <v>78</v>
      </c>
      <c r="E8" s="56" t="s">
        <v>3356</v>
      </c>
      <c r="F8" s="48" t="s">
        <v>3355</v>
      </c>
      <c r="G8" s="372">
        <v>0</v>
      </c>
      <c r="H8" s="52" t="s">
        <v>81</v>
      </c>
      <c r="I8" s="50" t="s">
        <v>127</v>
      </c>
      <c r="J8" s="53" t="s">
        <v>83</v>
      </c>
      <c r="K8" s="53" t="s">
        <v>3354</v>
      </c>
      <c r="L8" s="513">
        <v>35990000</v>
      </c>
      <c r="M8" s="50" t="s">
        <v>85</v>
      </c>
      <c r="N8" s="53" t="s">
        <v>2269</v>
      </c>
      <c r="O8" s="525">
        <v>80766019</v>
      </c>
      <c r="P8" s="371">
        <v>102</v>
      </c>
      <c r="Q8" s="502">
        <v>45677</v>
      </c>
      <c r="R8" s="496">
        <v>1014200000</v>
      </c>
      <c r="S8" s="502">
        <v>45678</v>
      </c>
      <c r="T8" s="370">
        <f>+L8</f>
        <v>35990000</v>
      </c>
      <c r="U8" s="52" t="s">
        <v>87</v>
      </c>
      <c r="V8" s="48">
        <v>57461852</v>
      </c>
      <c r="W8" s="54" t="s">
        <v>1980</v>
      </c>
      <c r="X8" s="545">
        <v>45678</v>
      </c>
      <c r="Y8" s="546">
        <v>45678</v>
      </c>
      <c r="Z8" s="58" t="s">
        <v>89</v>
      </c>
      <c r="AA8" s="546">
        <v>45853</v>
      </c>
      <c r="AB8" s="284">
        <f t="shared" ref="AB8:AB71" si="0">+IF(Z8="1800-01-01",AA8-Y8,AA8-Z8)</f>
        <v>175</v>
      </c>
      <c r="AC8" s="52">
        <v>0</v>
      </c>
      <c r="AD8" s="55">
        <v>0</v>
      </c>
      <c r="AE8" s="52">
        <v>0</v>
      </c>
      <c r="AF8" s="59" t="s">
        <v>89</v>
      </c>
      <c r="AG8" s="48">
        <f t="shared" ref="AG8:AG71" si="1">+IF(AF8="1800-01-01",0,AF8-AA8)</f>
        <v>0</v>
      </c>
      <c r="AH8" s="52">
        <v>0</v>
      </c>
      <c r="AI8" s="51">
        <v>0</v>
      </c>
      <c r="AJ8" s="58" t="s">
        <v>89</v>
      </c>
      <c r="AK8" s="59" t="s">
        <v>89</v>
      </c>
      <c r="AL8" s="52">
        <v>0</v>
      </c>
      <c r="AM8" s="58" t="s">
        <v>89</v>
      </c>
      <c r="AN8" s="58" t="s">
        <v>89</v>
      </c>
      <c r="AO8" s="58" t="s">
        <v>89</v>
      </c>
      <c r="AP8" s="48">
        <f t="shared" ref="AP8:AP71" si="2">+IF(AM8="1800-01-01",0,AN8-AM8)</f>
        <v>0</v>
      </c>
      <c r="AQ8" s="369">
        <f>+L8+AD8-AI8</f>
        <v>35990000</v>
      </c>
      <c r="AR8" s="52" t="s">
        <v>87</v>
      </c>
      <c r="AS8" s="55">
        <v>35990000</v>
      </c>
      <c r="AT8" s="52" t="s">
        <v>90</v>
      </c>
      <c r="AU8" s="52">
        <v>0</v>
      </c>
      <c r="AV8" s="60" t="s">
        <v>89</v>
      </c>
      <c r="AW8" s="568">
        <f t="shared" ref="AW8:AW71" si="3">+AQ8-AX8</f>
        <v>35990000</v>
      </c>
      <c r="AX8" s="569">
        <v>0</v>
      </c>
      <c r="AY8" s="63">
        <f t="shared" ref="AY8:AY71" si="4">+IFERROR(AW8/AQ8,"_")</f>
        <v>1</v>
      </c>
      <c r="AZ8" s="64">
        <v>1</v>
      </c>
      <c r="BA8" s="368" t="s">
        <v>89</v>
      </c>
      <c r="BB8" s="52" t="s">
        <v>103</v>
      </c>
      <c r="BC8" s="367" t="s">
        <v>3353</v>
      </c>
      <c r="BD8" s="50" t="s">
        <v>87</v>
      </c>
      <c r="BE8" s="50" t="s">
        <v>87</v>
      </c>
    </row>
    <row r="9" spans="1:74" s="271" customFormat="1" ht="12.75" x14ac:dyDescent="0.2">
      <c r="B9" s="221">
        <v>2025</v>
      </c>
      <c r="C9" s="221">
        <v>891780111</v>
      </c>
      <c r="D9" s="221" t="s">
        <v>78</v>
      </c>
      <c r="E9" s="67" t="s">
        <v>3352</v>
      </c>
      <c r="F9" s="49" t="s">
        <v>3351</v>
      </c>
      <c r="G9" s="306">
        <v>0</v>
      </c>
      <c r="H9" s="65" t="s">
        <v>81</v>
      </c>
      <c r="I9" s="221" t="s">
        <v>127</v>
      </c>
      <c r="J9" s="220" t="s">
        <v>83</v>
      </c>
      <c r="K9" s="67" t="s">
        <v>3350</v>
      </c>
      <c r="L9" s="514">
        <v>24800000</v>
      </c>
      <c r="M9" s="221" t="s">
        <v>85</v>
      </c>
      <c r="N9" s="67" t="s">
        <v>2218</v>
      </c>
      <c r="O9" s="526">
        <v>1082966865</v>
      </c>
      <c r="P9" s="312">
        <v>102</v>
      </c>
      <c r="Q9" s="503">
        <v>45677</v>
      </c>
      <c r="R9" s="497">
        <v>1014200000</v>
      </c>
      <c r="S9" s="503">
        <v>45678</v>
      </c>
      <c r="T9" s="303">
        <f>+L9</f>
        <v>24800000</v>
      </c>
      <c r="U9" s="65" t="s">
        <v>87</v>
      </c>
      <c r="V9" s="49">
        <v>57461852</v>
      </c>
      <c r="W9" s="66" t="s">
        <v>1980</v>
      </c>
      <c r="X9" s="547">
        <v>45678</v>
      </c>
      <c r="Y9" s="504">
        <v>45678</v>
      </c>
      <c r="Z9" s="70" t="s">
        <v>89</v>
      </c>
      <c r="AA9" s="504">
        <v>45853</v>
      </c>
      <c r="AB9" s="279">
        <f t="shared" si="0"/>
        <v>175</v>
      </c>
      <c r="AC9" s="65">
        <v>0</v>
      </c>
      <c r="AD9" s="68">
        <v>0</v>
      </c>
      <c r="AE9" s="65">
        <v>0</v>
      </c>
      <c r="AF9" s="78" t="s">
        <v>89</v>
      </c>
      <c r="AG9" s="49">
        <f t="shared" si="1"/>
        <v>0</v>
      </c>
      <c r="AH9" s="65">
        <v>0</v>
      </c>
      <c r="AI9" s="66">
        <v>0</v>
      </c>
      <c r="AJ9" s="70" t="s">
        <v>89</v>
      </c>
      <c r="AK9" s="78" t="s">
        <v>89</v>
      </c>
      <c r="AL9" s="65">
        <v>0</v>
      </c>
      <c r="AM9" s="70" t="s">
        <v>89</v>
      </c>
      <c r="AN9" s="70" t="s">
        <v>89</v>
      </c>
      <c r="AO9" s="70" t="s">
        <v>89</v>
      </c>
      <c r="AP9" s="49">
        <f t="shared" si="2"/>
        <v>0</v>
      </c>
      <c r="AQ9" s="302">
        <f>+L9+AD9-AI9</f>
        <v>24800000</v>
      </c>
      <c r="AR9" s="65" t="s">
        <v>87</v>
      </c>
      <c r="AS9" s="68">
        <v>24800000</v>
      </c>
      <c r="AT9" s="65" t="s">
        <v>90</v>
      </c>
      <c r="AU9" s="65">
        <v>0</v>
      </c>
      <c r="AV9" s="75" t="s">
        <v>89</v>
      </c>
      <c r="AW9" s="570">
        <f t="shared" si="3"/>
        <v>24800000</v>
      </c>
      <c r="AX9" s="571">
        <v>0</v>
      </c>
      <c r="AY9" s="223">
        <f t="shared" si="4"/>
        <v>1</v>
      </c>
      <c r="AZ9" s="74">
        <v>1</v>
      </c>
      <c r="BA9" s="301" t="s">
        <v>89</v>
      </c>
      <c r="BB9" s="65" t="s">
        <v>103</v>
      </c>
      <c r="BC9" s="310" t="s">
        <v>3349</v>
      </c>
      <c r="BD9" s="221" t="s">
        <v>87</v>
      </c>
      <c r="BE9" s="221" t="s">
        <v>87</v>
      </c>
    </row>
    <row r="10" spans="1:74" s="271" customFormat="1" ht="12.75" x14ac:dyDescent="0.2">
      <c r="B10" s="221">
        <v>2025</v>
      </c>
      <c r="C10" s="221">
        <v>891780111</v>
      </c>
      <c r="D10" s="221" t="s">
        <v>78</v>
      </c>
      <c r="E10" s="67" t="s">
        <v>3348</v>
      </c>
      <c r="F10" s="49" t="s">
        <v>3347</v>
      </c>
      <c r="G10" s="306">
        <v>0</v>
      </c>
      <c r="H10" s="65" t="s">
        <v>81</v>
      </c>
      <c r="I10" s="221" t="s">
        <v>127</v>
      </c>
      <c r="J10" s="220" t="s">
        <v>83</v>
      </c>
      <c r="K10" s="67" t="s">
        <v>3346</v>
      </c>
      <c r="L10" s="514">
        <v>24800000</v>
      </c>
      <c r="M10" s="221" t="s">
        <v>85</v>
      </c>
      <c r="N10" s="67" t="s">
        <v>2260</v>
      </c>
      <c r="O10" s="526">
        <v>1082943812</v>
      </c>
      <c r="P10" s="312">
        <v>102</v>
      </c>
      <c r="Q10" s="503">
        <v>45677</v>
      </c>
      <c r="R10" s="497">
        <v>1014200000</v>
      </c>
      <c r="S10" s="503">
        <v>45678</v>
      </c>
      <c r="T10" s="303">
        <f>+L10</f>
        <v>24800000</v>
      </c>
      <c r="U10" s="65" t="s">
        <v>87</v>
      </c>
      <c r="V10" s="49">
        <v>57461852</v>
      </c>
      <c r="W10" s="66" t="s">
        <v>1980</v>
      </c>
      <c r="X10" s="547">
        <v>45678</v>
      </c>
      <c r="Y10" s="504">
        <v>45678</v>
      </c>
      <c r="Z10" s="70" t="s">
        <v>89</v>
      </c>
      <c r="AA10" s="504">
        <v>45853</v>
      </c>
      <c r="AB10" s="279">
        <f t="shared" si="0"/>
        <v>175</v>
      </c>
      <c r="AC10" s="65">
        <v>0</v>
      </c>
      <c r="AD10" s="68">
        <v>0</v>
      </c>
      <c r="AE10" s="65">
        <v>0</v>
      </c>
      <c r="AF10" s="78" t="s">
        <v>89</v>
      </c>
      <c r="AG10" s="49">
        <f t="shared" si="1"/>
        <v>0</v>
      </c>
      <c r="AH10" s="65">
        <v>0</v>
      </c>
      <c r="AI10" s="66">
        <v>0</v>
      </c>
      <c r="AJ10" s="70" t="s">
        <v>89</v>
      </c>
      <c r="AK10" s="78" t="s">
        <v>89</v>
      </c>
      <c r="AL10" s="65">
        <v>0</v>
      </c>
      <c r="AM10" s="70" t="s">
        <v>89</v>
      </c>
      <c r="AN10" s="70" t="s">
        <v>89</v>
      </c>
      <c r="AO10" s="70" t="s">
        <v>89</v>
      </c>
      <c r="AP10" s="49">
        <f t="shared" si="2"/>
        <v>0</v>
      </c>
      <c r="AQ10" s="302">
        <f>+L10+AD10-AI10</f>
        <v>24800000</v>
      </c>
      <c r="AR10" s="65" t="s">
        <v>87</v>
      </c>
      <c r="AS10" s="68">
        <v>24800000</v>
      </c>
      <c r="AT10" s="65" t="s">
        <v>90</v>
      </c>
      <c r="AU10" s="65">
        <v>0</v>
      </c>
      <c r="AV10" s="75" t="s">
        <v>89</v>
      </c>
      <c r="AW10" s="570">
        <f t="shared" si="3"/>
        <v>24800000</v>
      </c>
      <c r="AX10" s="515">
        <v>0</v>
      </c>
      <c r="AY10" s="223">
        <f t="shared" si="4"/>
        <v>1</v>
      </c>
      <c r="AZ10" s="74">
        <v>1</v>
      </c>
      <c r="BA10" s="301" t="s">
        <v>89</v>
      </c>
      <c r="BB10" s="65" t="s">
        <v>103</v>
      </c>
      <c r="BC10" s="310" t="s">
        <v>3345</v>
      </c>
      <c r="BD10" s="221" t="s">
        <v>87</v>
      </c>
      <c r="BE10" s="221" t="s">
        <v>87</v>
      </c>
    </row>
    <row r="11" spans="1:74" s="271" customFormat="1" ht="12.75" x14ac:dyDescent="0.2">
      <c r="B11" s="221">
        <v>2025</v>
      </c>
      <c r="C11" s="221">
        <v>891780111</v>
      </c>
      <c r="D11" s="221" t="s">
        <v>78</v>
      </c>
      <c r="E11" s="67" t="s">
        <v>3344</v>
      </c>
      <c r="F11" s="49" t="s">
        <v>3343</v>
      </c>
      <c r="G11" s="306">
        <v>0</v>
      </c>
      <c r="H11" s="65" t="s">
        <v>81</v>
      </c>
      <c r="I11" s="221" t="s">
        <v>127</v>
      </c>
      <c r="J11" s="220" t="s">
        <v>83</v>
      </c>
      <c r="K11" s="67" t="s">
        <v>3342</v>
      </c>
      <c r="L11" s="514">
        <v>24400000</v>
      </c>
      <c r="M11" s="221" t="s">
        <v>85</v>
      </c>
      <c r="N11" s="67" t="s">
        <v>2239</v>
      </c>
      <c r="O11" s="526">
        <v>1082981781</v>
      </c>
      <c r="P11" s="312">
        <v>102</v>
      </c>
      <c r="Q11" s="503">
        <v>45677</v>
      </c>
      <c r="R11" s="497">
        <v>1014200000</v>
      </c>
      <c r="S11" s="503">
        <v>45678</v>
      </c>
      <c r="T11" s="303">
        <f>+L11</f>
        <v>24400000</v>
      </c>
      <c r="U11" s="65" t="s">
        <v>87</v>
      </c>
      <c r="V11" s="49">
        <v>57461852</v>
      </c>
      <c r="W11" s="66" t="s">
        <v>1980</v>
      </c>
      <c r="X11" s="547">
        <v>45678</v>
      </c>
      <c r="Y11" s="504">
        <v>45678</v>
      </c>
      <c r="Z11" s="70" t="s">
        <v>89</v>
      </c>
      <c r="AA11" s="504">
        <v>45853</v>
      </c>
      <c r="AB11" s="279">
        <f t="shared" si="0"/>
        <v>175</v>
      </c>
      <c r="AC11" s="65">
        <v>0</v>
      </c>
      <c r="AD11" s="68">
        <v>0</v>
      </c>
      <c r="AE11" s="65">
        <v>0</v>
      </c>
      <c r="AF11" s="78" t="s">
        <v>89</v>
      </c>
      <c r="AG11" s="49">
        <f t="shared" si="1"/>
        <v>0</v>
      </c>
      <c r="AH11" s="65">
        <v>0</v>
      </c>
      <c r="AI11" s="66">
        <v>0</v>
      </c>
      <c r="AJ11" s="70" t="s">
        <v>89</v>
      </c>
      <c r="AK11" s="78" t="s">
        <v>89</v>
      </c>
      <c r="AL11" s="65">
        <v>0</v>
      </c>
      <c r="AM11" s="70" t="s">
        <v>89</v>
      </c>
      <c r="AN11" s="70" t="s">
        <v>89</v>
      </c>
      <c r="AO11" s="70" t="s">
        <v>89</v>
      </c>
      <c r="AP11" s="49">
        <f t="shared" si="2"/>
        <v>0</v>
      </c>
      <c r="AQ11" s="302">
        <f>+L11+AD11-AI11</f>
        <v>24400000</v>
      </c>
      <c r="AR11" s="65" t="s">
        <v>87</v>
      </c>
      <c r="AS11" s="68">
        <v>24400000</v>
      </c>
      <c r="AT11" s="65" t="s">
        <v>90</v>
      </c>
      <c r="AU11" s="65">
        <v>0</v>
      </c>
      <c r="AV11" s="75" t="s">
        <v>89</v>
      </c>
      <c r="AW11" s="570">
        <f t="shared" si="3"/>
        <v>24400000</v>
      </c>
      <c r="AX11" s="515">
        <v>0</v>
      </c>
      <c r="AY11" s="223">
        <f t="shared" si="4"/>
        <v>1</v>
      </c>
      <c r="AZ11" s="74">
        <v>1</v>
      </c>
      <c r="BA11" s="301" t="s">
        <v>89</v>
      </c>
      <c r="BB11" s="65" t="s">
        <v>103</v>
      </c>
      <c r="BC11" s="310" t="s">
        <v>3341</v>
      </c>
      <c r="BD11" s="221" t="s">
        <v>87</v>
      </c>
      <c r="BE11" s="221" t="s">
        <v>87</v>
      </c>
    </row>
    <row r="12" spans="1:74" s="271" customFormat="1" ht="12.75" x14ac:dyDescent="0.2">
      <c r="B12" s="221">
        <v>2025</v>
      </c>
      <c r="C12" s="221">
        <v>891780111</v>
      </c>
      <c r="D12" s="221" t="s">
        <v>78</v>
      </c>
      <c r="E12" s="67" t="s">
        <v>3340</v>
      </c>
      <c r="F12" s="49" t="s">
        <v>3339</v>
      </c>
      <c r="G12" s="306">
        <v>0</v>
      </c>
      <c r="H12" s="65" t="s">
        <v>81</v>
      </c>
      <c r="I12" s="221" t="s">
        <v>127</v>
      </c>
      <c r="J12" s="220" t="s">
        <v>83</v>
      </c>
      <c r="K12" s="67" t="s">
        <v>3338</v>
      </c>
      <c r="L12" s="514">
        <v>28050000</v>
      </c>
      <c r="M12" s="221" t="s">
        <v>85</v>
      </c>
      <c r="N12" s="67" t="s">
        <v>2208</v>
      </c>
      <c r="O12" s="526">
        <v>1082944860</v>
      </c>
      <c r="P12" s="312">
        <v>102</v>
      </c>
      <c r="Q12" s="503">
        <v>45677</v>
      </c>
      <c r="R12" s="497">
        <v>1014200000</v>
      </c>
      <c r="S12" s="503">
        <v>45678</v>
      </c>
      <c r="T12" s="303">
        <f>+L12</f>
        <v>28050000</v>
      </c>
      <c r="U12" s="65" t="s">
        <v>87</v>
      </c>
      <c r="V12" s="49">
        <v>57461852</v>
      </c>
      <c r="W12" s="66" t="s">
        <v>1980</v>
      </c>
      <c r="X12" s="547">
        <v>45678</v>
      </c>
      <c r="Y12" s="504">
        <v>45678</v>
      </c>
      <c r="Z12" s="70" t="s">
        <v>89</v>
      </c>
      <c r="AA12" s="504">
        <v>45853</v>
      </c>
      <c r="AB12" s="279">
        <f t="shared" si="0"/>
        <v>175</v>
      </c>
      <c r="AC12" s="65">
        <v>0</v>
      </c>
      <c r="AD12" s="68">
        <v>0</v>
      </c>
      <c r="AE12" s="65">
        <v>0</v>
      </c>
      <c r="AF12" s="78" t="s">
        <v>89</v>
      </c>
      <c r="AG12" s="49">
        <f t="shared" si="1"/>
        <v>0</v>
      </c>
      <c r="AH12" s="65">
        <v>0</v>
      </c>
      <c r="AI12" s="66">
        <v>0</v>
      </c>
      <c r="AJ12" s="70" t="s">
        <v>89</v>
      </c>
      <c r="AK12" s="78" t="s">
        <v>89</v>
      </c>
      <c r="AL12" s="65">
        <v>0</v>
      </c>
      <c r="AM12" s="70" t="s">
        <v>89</v>
      </c>
      <c r="AN12" s="70" t="s">
        <v>89</v>
      </c>
      <c r="AO12" s="70" t="s">
        <v>89</v>
      </c>
      <c r="AP12" s="49">
        <f t="shared" si="2"/>
        <v>0</v>
      </c>
      <c r="AQ12" s="302">
        <f>+L12+AD12-AI12</f>
        <v>28050000</v>
      </c>
      <c r="AR12" s="65" t="s">
        <v>87</v>
      </c>
      <c r="AS12" s="68">
        <v>28050000</v>
      </c>
      <c r="AT12" s="65" t="s">
        <v>90</v>
      </c>
      <c r="AU12" s="65">
        <v>0</v>
      </c>
      <c r="AV12" s="75" t="s">
        <v>89</v>
      </c>
      <c r="AW12" s="570">
        <f t="shared" si="3"/>
        <v>28050000</v>
      </c>
      <c r="AX12" s="515">
        <v>0</v>
      </c>
      <c r="AY12" s="223">
        <f t="shared" si="4"/>
        <v>1</v>
      </c>
      <c r="AZ12" s="74">
        <v>1</v>
      </c>
      <c r="BA12" s="301" t="s">
        <v>89</v>
      </c>
      <c r="BB12" s="65" t="s">
        <v>103</v>
      </c>
      <c r="BC12" s="310" t="s">
        <v>3337</v>
      </c>
      <c r="BD12" s="221" t="s">
        <v>87</v>
      </c>
      <c r="BE12" s="221" t="s">
        <v>87</v>
      </c>
    </row>
    <row r="13" spans="1:74" s="271" customFormat="1" ht="12.75" x14ac:dyDescent="0.2">
      <c r="B13" s="221">
        <v>2025</v>
      </c>
      <c r="C13" s="221">
        <v>891780111</v>
      </c>
      <c r="D13" s="221" t="s">
        <v>78</v>
      </c>
      <c r="E13" s="67" t="s">
        <v>3336</v>
      </c>
      <c r="F13" s="49" t="s">
        <v>3335</v>
      </c>
      <c r="G13" s="306">
        <v>0</v>
      </c>
      <c r="H13" s="65" t="s">
        <v>81</v>
      </c>
      <c r="I13" s="221" t="s">
        <v>127</v>
      </c>
      <c r="J13" s="220" t="s">
        <v>83</v>
      </c>
      <c r="K13" s="67" t="s">
        <v>3334</v>
      </c>
      <c r="L13" s="514">
        <v>24400000</v>
      </c>
      <c r="M13" s="221" t="s">
        <v>85</v>
      </c>
      <c r="N13" s="67" t="s">
        <v>2213</v>
      </c>
      <c r="O13" s="526">
        <v>1075258984</v>
      </c>
      <c r="P13" s="312">
        <v>102</v>
      </c>
      <c r="Q13" s="503">
        <v>45677</v>
      </c>
      <c r="R13" s="497">
        <v>1014200000</v>
      </c>
      <c r="S13" s="503">
        <v>45678</v>
      </c>
      <c r="T13" s="303">
        <f>+L13</f>
        <v>24400000</v>
      </c>
      <c r="U13" s="65" t="s">
        <v>87</v>
      </c>
      <c r="V13" s="49">
        <v>57461852</v>
      </c>
      <c r="W13" s="66" t="s">
        <v>1980</v>
      </c>
      <c r="X13" s="547">
        <v>45678</v>
      </c>
      <c r="Y13" s="504">
        <v>45678</v>
      </c>
      <c r="Z13" s="70" t="s">
        <v>89</v>
      </c>
      <c r="AA13" s="504">
        <v>45853</v>
      </c>
      <c r="AB13" s="279">
        <f t="shared" si="0"/>
        <v>175</v>
      </c>
      <c r="AC13" s="65">
        <v>0</v>
      </c>
      <c r="AD13" s="68">
        <v>0</v>
      </c>
      <c r="AE13" s="65">
        <v>0</v>
      </c>
      <c r="AF13" s="78" t="s">
        <v>89</v>
      </c>
      <c r="AG13" s="49">
        <f t="shared" si="1"/>
        <v>0</v>
      </c>
      <c r="AH13" s="65">
        <v>0</v>
      </c>
      <c r="AI13" s="66">
        <v>0</v>
      </c>
      <c r="AJ13" s="70" t="s">
        <v>89</v>
      </c>
      <c r="AK13" s="78" t="s">
        <v>89</v>
      </c>
      <c r="AL13" s="65">
        <v>0</v>
      </c>
      <c r="AM13" s="70" t="s">
        <v>89</v>
      </c>
      <c r="AN13" s="70" t="s">
        <v>89</v>
      </c>
      <c r="AO13" s="70" t="s">
        <v>89</v>
      </c>
      <c r="AP13" s="49">
        <f t="shared" si="2"/>
        <v>0</v>
      </c>
      <c r="AQ13" s="302">
        <f>+L13+AD13-AI13</f>
        <v>24400000</v>
      </c>
      <c r="AR13" s="65" t="s">
        <v>87</v>
      </c>
      <c r="AS13" s="68">
        <v>24400000</v>
      </c>
      <c r="AT13" s="65" t="s">
        <v>90</v>
      </c>
      <c r="AU13" s="65">
        <v>0</v>
      </c>
      <c r="AV13" s="75" t="s">
        <v>89</v>
      </c>
      <c r="AW13" s="570">
        <f t="shared" si="3"/>
        <v>24400000</v>
      </c>
      <c r="AX13" s="515">
        <v>0</v>
      </c>
      <c r="AY13" s="223">
        <f t="shared" si="4"/>
        <v>1</v>
      </c>
      <c r="AZ13" s="74">
        <v>1</v>
      </c>
      <c r="BA13" s="301" t="s">
        <v>89</v>
      </c>
      <c r="BB13" s="65" t="s">
        <v>103</v>
      </c>
      <c r="BC13" s="310" t="s">
        <v>3333</v>
      </c>
      <c r="BD13" s="221" t="s">
        <v>87</v>
      </c>
      <c r="BE13" s="221" t="s">
        <v>87</v>
      </c>
    </row>
    <row r="14" spans="1:74" s="271" customFormat="1" ht="12.75" x14ac:dyDescent="0.2">
      <c r="B14" s="221">
        <v>2025</v>
      </c>
      <c r="C14" s="221">
        <v>891780111</v>
      </c>
      <c r="D14" s="221" t="s">
        <v>78</v>
      </c>
      <c r="E14" s="67" t="s">
        <v>3332</v>
      </c>
      <c r="F14" s="49" t="s">
        <v>3331</v>
      </c>
      <c r="G14" s="306">
        <v>0</v>
      </c>
      <c r="H14" s="65" t="s">
        <v>81</v>
      </c>
      <c r="I14" s="221" t="s">
        <v>127</v>
      </c>
      <c r="J14" s="220" t="s">
        <v>83</v>
      </c>
      <c r="K14" s="67" t="s">
        <v>3330</v>
      </c>
      <c r="L14" s="514">
        <v>24400000</v>
      </c>
      <c r="M14" s="221" t="s">
        <v>85</v>
      </c>
      <c r="N14" s="67" t="s">
        <v>3329</v>
      </c>
      <c r="O14" s="526">
        <v>1082966245</v>
      </c>
      <c r="P14" s="312">
        <v>102</v>
      </c>
      <c r="Q14" s="503">
        <v>45677</v>
      </c>
      <c r="R14" s="497">
        <v>1014200000</v>
      </c>
      <c r="S14" s="503">
        <v>45678</v>
      </c>
      <c r="T14" s="303">
        <f>+L14</f>
        <v>24400000</v>
      </c>
      <c r="U14" s="65" t="s">
        <v>87</v>
      </c>
      <c r="V14" s="49">
        <v>57461852</v>
      </c>
      <c r="W14" s="66" t="s">
        <v>1980</v>
      </c>
      <c r="X14" s="547">
        <v>45678</v>
      </c>
      <c r="Y14" s="504">
        <v>45678</v>
      </c>
      <c r="Z14" s="70" t="s">
        <v>89</v>
      </c>
      <c r="AA14" s="504">
        <v>45853</v>
      </c>
      <c r="AB14" s="279">
        <f t="shared" si="0"/>
        <v>175</v>
      </c>
      <c r="AC14" s="65">
        <v>0</v>
      </c>
      <c r="AD14" s="68">
        <v>0</v>
      </c>
      <c r="AE14" s="65">
        <v>0</v>
      </c>
      <c r="AF14" s="78" t="s">
        <v>89</v>
      </c>
      <c r="AG14" s="49">
        <f t="shared" si="1"/>
        <v>0</v>
      </c>
      <c r="AH14" s="65">
        <v>0</v>
      </c>
      <c r="AI14" s="66">
        <v>0</v>
      </c>
      <c r="AJ14" s="70" t="s">
        <v>89</v>
      </c>
      <c r="AK14" s="78" t="s">
        <v>89</v>
      </c>
      <c r="AL14" s="65">
        <v>0</v>
      </c>
      <c r="AM14" s="70" t="s">
        <v>89</v>
      </c>
      <c r="AN14" s="70" t="s">
        <v>89</v>
      </c>
      <c r="AO14" s="70" t="s">
        <v>89</v>
      </c>
      <c r="AP14" s="49">
        <f t="shared" si="2"/>
        <v>0</v>
      </c>
      <c r="AQ14" s="302">
        <f>+L14+AD14-AI14</f>
        <v>24400000</v>
      </c>
      <c r="AR14" s="65" t="s">
        <v>87</v>
      </c>
      <c r="AS14" s="68">
        <v>24400000</v>
      </c>
      <c r="AT14" s="65" t="s">
        <v>90</v>
      </c>
      <c r="AU14" s="65">
        <v>0</v>
      </c>
      <c r="AV14" s="75" t="s">
        <v>89</v>
      </c>
      <c r="AW14" s="570">
        <f t="shared" si="3"/>
        <v>24400000</v>
      </c>
      <c r="AX14" s="515">
        <v>0</v>
      </c>
      <c r="AY14" s="223">
        <f t="shared" si="4"/>
        <v>1</v>
      </c>
      <c r="AZ14" s="74">
        <v>1</v>
      </c>
      <c r="BA14" s="301" t="s">
        <v>89</v>
      </c>
      <c r="BB14" s="65" t="s">
        <v>103</v>
      </c>
      <c r="BC14" s="310" t="s">
        <v>3328</v>
      </c>
      <c r="BD14" s="221" t="s">
        <v>87</v>
      </c>
      <c r="BE14" s="221" t="s">
        <v>87</v>
      </c>
    </row>
    <row r="15" spans="1:74" s="271" customFormat="1" ht="12.75" x14ac:dyDescent="0.2">
      <c r="B15" s="221">
        <v>2025</v>
      </c>
      <c r="C15" s="221">
        <v>891780111</v>
      </c>
      <c r="D15" s="221" t="s">
        <v>78</v>
      </c>
      <c r="E15" s="67" t="s">
        <v>3327</v>
      </c>
      <c r="F15" s="49" t="s">
        <v>3326</v>
      </c>
      <c r="G15" s="306">
        <v>0</v>
      </c>
      <c r="H15" s="65" t="s">
        <v>81</v>
      </c>
      <c r="I15" s="221" t="s">
        <v>127</v>
      </c>
      <c r="J15" s="220" t="s">
        <v>83</v>
      </c>
      <c r="K15" s="67" t="s">
        <v>3325</v>
      </c>
      <c r="L15" s="514">
        <v>24933333</v>
      </c>
      <c r="M15" s="221" t="s">
        <v>85</v>
      </c>
      <c r="N15" s="67" t="s">
        <v>2255</v>
      </c>
      <c r="O15" s="526">
        <v>1082931591</v>
      </c>
      <c r="P15" s="312">
        <v>102</v>
      </c>
      <c r="Q15" s="503">
        <v>45677</v>
      </c>
      <c r="R15" s="497">
        <v>1014200000</v>
      </c>
      <c r="S15" s="503">
        <v>45678</v>
      </c>
      <c r="T15" s="303">
        <f>+L15</f>
        <v>24933333</v>
      </c>
      <c r="U15" s="65" t="s">
        <v>87</v>
      </c>
      <c r="V15" s="49">
        <v>57461852</v>
      </c>
      <c r="W15" s="66" t="s">
        <v>1980</v>
      </c>
      <c r="X15" s="547">
        <v>45678</v>
      </c>
      <c r="Y15" s="504">
        <v>45678</v>
      </c>
      <c r="Z15" s="70" t="s">
        <v>89</v>
      </c>
      <c r="AA15" s="504">
        <v>45853</v>
      </c>
      <c r="AB15" s="279">
        <f t="shared" si="0"/>
        <v>175</v>
      </c>
      <c r="AC15" s="65">
        <v>0</v>
      </c>
      <c r="AD15" s="68">
        <v>0</v>
      </c>
      <c r="AE15" s="65">
        <v>0</v>
      </c>
      <c r="AF15" s="78" t="s">
        <v>89</v>
      </c>
      <c r="AG15" s="49">
        <f t="shared" si="1"/>
        <v>0</v>
      </c>
      <c r="AH15" s="65">
        <v>0</v>
      </c>
      <c r="AI15" s="66">
        <v>0</v>
      </c>
      <c r="AJ15" s="70" t="s">
        <v>89</v>
      </c>
      <c r="AK15" s="78" t="s">
        <v>89</v>
      </c>
      <c r="AL15" s="65">
        <v>0</v>
      </c>
      <c r="AM15" s="70" t="s">
        <v>89</v>
      </c>
      <c r="AN15" s="70" t="s">
        <v>89</v>
      </c>
      <c r="AO15" s="70" t="s">
        <v>89</v>
      </c>
      <c r="AP15" s="49">
        <f t="shared" si="2"/>
        <v>0</v>
      </c>
      <c r="AQ15" s="302">
        <f>+L15+AD15-AI15</f>
        <v>24933333</v>
      </c>
      <c r="AR15" s="65" t="s">
        <v>87</v>
      </c>
      <c r="AS15" s="68">
        <v>24933333</v>
      </c>
      <c r="AT15" s="65" t="s">
        <v>90</v>
      </c>
      <c r="AU15" s="65">
        <v>0</v>
      </c>
      <c r="AV15" s="75" t="s">
        <v>89</v>
      </c>
      <c r="AW15" s="570">
        <f t="shared" si="3"/>
        <v>24933333</v>
      </c>
      <c r="AX15" s="515">
        <v>0</v>
      </c>
      <c r="AY15" s="223">
        <f t="shared" si="4"/>
        <v>1</v>
      </c>
      <c r="AZ15" s="74">
        <v>1</v>
      </c>
      <c r="BA15" s="301" t="s">
        <v>89</v>
      </c>
      <c r="BB15" s="65" t="s">
        <v>103</v>
      </c>
      <c r="BC15" s="310" t="s">
        <v>3324</v>
      </c>
      <c r="BD15" s="221" t="s">
        <v>87</v>
      </c>
      <c r="BE15" s="221" t="s">
        <v>87</v>
      </c>
    </row>
    <row r="16" spans="1:74" s="271" customFormat="1" ht="12.75" x14ac:dyDescent="0.2">
      <c r="B16" s="221">
        <v>2025</v>
      </c>
      <c r="C16" s="221">
        <v>891780111</v>
      </c>
      <c r="D16" s="221" t="s">
        <v>78</v>
      </c>
      <c r="E16" s="67" t="s">
        <v>3323</v>
      </c>
      <c r="F16" s="49" t="s">
        <v>3322</v>
      </c>
      <c r="G16" s="306">
        <v>0</v>
      </c>
      <c r="H16" s="65" t="s">
        <v>81</v>
      </c>
      <c r="I16" s="221" t="s">
        <v>127</v>
      </c>
      <c r="J16" s="220" t="s">
        <v>83</v>
      </c>
      <c r="K16" s="67" t="s">
        <v>3321</v>
      </c>
      <c r="L16" s="514">
        <v>24400000</v>
      </c>
      <c r="M16" s="221" t="s">
        <v>85</v>
      </c>
      <c r="N16" s="67" t="s">
        <v>2203</v>
      </c>
      <c r="O16" s="526">
        <v>1082918527</v>
      </c>
      <c r="P16" s="312">
        <v>102</v>
      </c>
      <c r="Q16" s="503">
        <v>45677</v>
      </c>
      <c r="R16" s="497">
        <v>1014200000</v>
      </c>
      <c r="S16" s="503">
        <v>45678</v>
      </c>
      <c r="T16" s="303">
        <f>+L16</f>
        <v>24400000</v>
      </c>
      <c r="U16" s="65" t="s">
        <v>87</v>
      </c>
      <c r="V16" s="49">
        <v>57461852</v>
      </c>
      <c r="W16" s="66" t="s">
        <v>1980</v>
      </c>
      <c r="X16" s="547">
        <v>45678</v>
      </c>
      <c r="Y16" s="504">
        <v>45678</v>
      </c>
      <c r="Z16" s="70" t="s">
        <v>89</v>
      </c>
      <c r="AA16" s="504">
        <v>45853</v>
      </c>
      <c r="AB16" s="279">
        <f t="shared" si="0"/>
        <v>175</v>
      </c>
      <c r="AC16" s="65">
        <v>0</v>
      </c>
      <c r="AD16" s="68">
        <v>0</v>
      </c>
      <c r="AE16" s="65">
        <v>0</v>
      </c>
      <c r="AF16" s="78" t="s">
        <v>89</v>
      </c>
      <c r="AG16" s="49">
        <f t="shared" si="1"/>
        <v>0</v>
      </c>
      <c r="AH16" s="65">
        <v>0</v>
      </c>
      <c r="AI16" s="66">
        <v>0</v>
      </c>
      <c r="AJ16" s="70" t="s">
        <v>89</v>
      </c>
      <c r="AK16" s="78" t="s">
        <v>89</v>
      </c>
      <c r="AL16" s="65">
        <v>0</v>
      </c>
      <c r="AM16" s="70" t="s">
        <v>89</v>
      </c>
      <c r="AN16" s="70" t="s">
        <v>89</v>
      </c>
      <c r="AO16" s="70" t="s">
        <v>89</v>
      </c>
      <c r="AP16" s="49">
        <f t="shared" si="2"/>
        <v>0</v>
      </c>
      <c r="AQ16" s="302">
        <f>+L16+AD16-AI16</f>
        <v>24400000</v>
      </c>
      <c r="AR16" s="65" t="s">
        <v>87</v>
      </c>
      <c r="AS16" s="68">
        <v>24400000</v>
      </c>
      <c r="AT16" s="65" t="s">
        <v>90</v>
      </c>
      <c r="AU16" s="65">
        <v>0</v>
      </c>
      <c r="AV16" s="75" t="s">
        <v>89</v>
      </c>
      <c r="AW16" s="570">
        <f t="shared" si="3"/>
        <v>24400000</v>
      </c>
      <c r="AX16" s="515">
        <v>0</v>
      </c>
      <c r="AY16" s="223">
        <f t="shared" si="4"/>
        <v>1</v>
      </c>
      <c r="AZ16" s="74">
        <v>1</v>
      </c>
      <c r="BA16" s="301" t="s">
        <v>89</v>
      </c>
      <c r="BB16" s="65" t="s">
        <v>103</v>
      </c>
      <c r="BC16" s="310" t="s">
        <v>3320</v>
      </c>
      <c r="BD16" s="221" t="s">
        <v>87</v>
      </c>
      <c r="BE16" s="221" t="s">
        <v>87</v>
      </c>
    </row>
    <row r="17" spans="2:57" s="271" customFormat="1" ht="12.75" x14ac:dyDescent="0.2">
      <c r="B17" s="221">
        <v>2025</v>
      </c>
      <c r="C17" s="221">
        <v>891780111</v>
      </c>
      <c r="D17" s="221" t="s">
        <v>78</v>
      </c>
      <c r="E17" s="67" t="s">
        <v>3319</v>
      </c>
      <c r="F17" s="49" t="s">
        <v>3318</v>
      </c>
      <c r="G17" s="306">
        <v>0</v>
      </c>
      <c r="H17" s="65" t="s">
        <v>81</v>
      </c>
      <c r="I17" s="221" t="s">
        <v>127</v>
      </c>
      <c r="J17" s="220" t="s">
        <v>83</v>
      </c>
      <c r="K17" s="67" t="s">
        <v>3317</v>
      </c>
      <c r="L17" s="514">
        <v>24400000</v>
      </c>
      <c r="M17" s="221" t="s">
        <v>85</v>
      </c>
      <c r="N17" s="67" t="s">
        <v>2264</v>
      </c>
      <c r="O17" s="526">
        <v>36694608</v>
      </c>
      <c r="P17" s="312">
        <v>102</v>
      </c>
      <c r="Q17" s="503">
        <v>45677</v>
      </c>
      <c r="R17" s="497">
        <v>1014200000</v>
      </c>
      <c r="S17" s="503">
        <v>45678</v>
      </c>
      <c r="T17" s="303">
        <f>+L17</f>
        <v>24400000</v>
      </c>
      <c r="U17" s="65" t="s">
        <v>87</v>
      </c>
      <c r="V17" s="49">
        <v>57461852</v>
      </c>
      <c r="W17" s="66" t="s">
        <v>1980</v>
      </c>
      <c r="X17" s="547">
        <v>45678</v>
      </c>
      <c r="Y17" s="504">
        <v>45678</v>
      </c>
      <c r="Z17" s="70" t="s">
        <v>89</v>
      </c>
      <c r="AA17" s="504">
        <v>45853</v>
      </c>
      <c r="AB17" s="279">
        <f t="shared" si="0"/>
        <v>175</v>
      </c>
      <c r="AC17" s="65">
        <v>0</v>
      </c>
      <c r="AD17" s="68">
        <v>0</v>
      </c>
      <c r="AE17" s="65">
        <v>0</v>
      </c>
      <c r="AF17" s="78" t="s">
        <v>89</v>
      </c>
      <c r="AG17" s="49">
        <f t="shared" si="1"/>
        <v>0</v>
      </c>
      <c r="AH17" s="65">
        <v>0</v>
      </c>
      <c r="AI17" s="66">
        <v>0</v>
      </c>
      <c r="AJ17" s="70" t="s">
        <v>89</v>
      </c>
      <c r="AK17" s="78" t="s">
        <v>89</v>
      </c>
      <c r="AL17" s="65">
        <v>0</v>
      </c>
      <c r="AM17" s="70" t="s">
        <v>89</v>
      </c>
      <c r="AN17" s="70" t="s">
        <v>89</v>
      </c>
      <c r="AO17" s="70" t="s">
        <v>89</v>
      </c>
      <c r="AP17" s="49">
        <f t="shared" si="2"/>
        <v>0</v>
      </c>
      <c r="AQ17" s="302">
        <f>+L17+AD17-AI17</f>
        <v>24400000</v>
      </c>
      <c r="AR17" s="65" t="s">
        <v>87</v>
      </c>
      <c r="AS17" s="68">
        <v>24400000</v>
      </c>
      <c r="AT17" s="65" t="s">
        <v>90</v>
      </c>
      <c r="AU17" s="65">
        <v>0</v>
      </c>
      <c r="AV17" s="75" t="s">
        <v>89</v>
      </c>
      <c r="AW17" s="570">
        <f t="shared" si="3"/>
        <v>24400000</v>
      </c>
      <c r="AX17" s="515">
        <v>0</v>
      </c>
      <c r="AY17" s="223">
        <f t="shared" si="4"/>
        <v>1</v>
      </c>
      <c r="AZ17" s="74">
        <v>1</v>
      </c>
      <c r="BA17" s="301" t="s">
        <v>89</v>
      </c>
      <c r="BB17" s="65" t="s">
        <v>103</v>
      </c>
      <c r="BC17" s="310" t="s">
        <v>3316</v>
      </c>
      <c r="BD17" s="221" t="s">
        <v>87</v>
      </c>
      <c r="BE17" s="221" t="s">
        <v>87</v>
      </c>
    </row>
    <row r="18" spans="2:57" s="271" customFormat="1" ht="12.75" x14ac:dyDescent="0.2">
      <c r="B18" s="221">
        <v>2025</v>
      </c>
      <c r="C18" s="221">
        <v>891780111</v>
      </c>
      <c r="D18" s="221" t="s">
        <v>78</v>
      </c>
      <c r="E18" s="67" t="s">
        <v>3315</v>
      </c>
      <c r="F18" s="49" t="s">
        <v>3314</v>
      </c>
      <c r="G18" s="306">
        <v>0</v>
      </c>
      <c r="H18" s="65" t="s">
        <v>81</v>
      </c>
      <c r="I18" s="221" t="s">
        <v>127</v>
      </c>
      <c r="J18" s="220" t="s">
        <v>83</v>
      </c>
      <c r="K18" s="67" t="s">
        <v>3240</v>
      </c>
      <c r="L18" s="514">
        <v>22133333</v>
      </c>
      <c r="M18" s="221" t="s">
        <v>85</v>
      </c>
      <c r="N18" s="67" t="s">
        <v>3313</v>
      </c>
      <c r="O18" s="526">
        <v>1140866481</v>
      </c>
      <c r="P18" s="312">
        <v>103</v>
      </c>
      <c r="Q18" s="503">
        <v>45677</v>
      </c>
      <c r="R18" s="497">
        <v>712000000</v>
      </c>
      <c r="S18" s="503">
        <v>45678</v>
      </c>
      <c r="T18" s="303">
        <f>+L18</f>
        <v>22133333</v>
      </c>
      <c r="U18" s="65" t="s">
        <v>87</v>
      </c>
      <c r="V18" s="231">
        <v>39049658</v>
      </c>
      <c r="W18" s="66" t="s">
        <v>2566</v>
      </c>
      <c r="X18" s="547">
        <v>45678</v>
      </c>
      <c r="Y18" s="504">
        <v>45678</v>
      </c>
      <c r="Z18" s="70" t="s">
        <v>89</v>
      </c>
      <c r="AA18" s="504">
        <v>45838</v>
      </c>
      <c r="AB18" s="279">
        <f t="shared" si="0"/>
        <v>160</v>
      </c>
      <c r="AC18" s="65">
        <v>0</v>
      </c>
      <c r="AD18" s="68">
        <v>0</v>
      </c>
      <c r="AE18" s="65">
        <v>0</v>
      </c>
      <c r="AF18" s="78" t="s">
        <v>89</v>
      </c>
      <c r="AG18" s="49">
        <f t="shared" si="1"/>
        <v>0</v>
      </c>
      <c r="AH18" s="65">
        <v>0</v>
      </c>
      <c r="AI18" s="66">
        <v>0</v>
      </c>
      <c r="AJ18" s="70" t="s">
        <v>89</v>
      </c>
      <c r="AK18" s="78" t="s">
        <v>89</v>
      </c>
      <c r="AL18" s="65">
        <v>0</v>
      </c>
      <c r="AM18" s="70" t="s">
        <v>89</v>
      </c>
      <c r="AN18" s="70" t="s">
        <v>89</v>
      </c>
      <c r="AO18" s="70" t="s">
        <v>89</v>
      </c>
      <c r="AP18" s="49">
        <f t="shared" si="2"/>
        <v>0</v>
      </c>
      <c r="AQ18" s="302">
        <f>+L18+AD18-AI18</f>
        <v>22133333</v>
      </c>
      <c r="AR18" s="65" t="s">
        <v>87</v>
      </c>
      <c r="AS18" s="68">
        <v>22133333</v>
      </c>
      <c r="AT18" s="65" t="s">
        <v>90</v>
      </c>
      <c r="AU18" s="65">
        <v>0</v>
      </c>
      <c r="AV18" s="75" t="s">
        <v>89</v>
      </c>
      <c r="AW18" s="570">
        <f t="shared" si="3"/>
        <v>22133333</v>
      </c>
      <c r="AX18" s="515">
        <v>0</v>
      </c>
      <c r="AY18" s="223">
        <f t="shared" si="4"/>
        <v>1</v>
      </c>
      <c r="AZ18" s="74">
        <v>1</v>
      </c>
      <c r="BA18" s="301" t="s">
        <v>89</v>
      </c>
      <c r="BB18" s="65" t="s">
        <v>103</v>
      </c>
      <c r="BC18" s="310" t="s">
        <v>3312</v>
      </c>
      <c r="BD18" s="221" t="s">
        <v>87</v>
      </c>
      <c r="BE18" s="221" t="s">
        <v>87</v>
      </c>
    </row>
    <row r="19" spans="2:57" s="271" customFormat="1" ht="12.75" x14ac:dyDescent="0.2">
      <c r="B19" s="221">
        <v>2025</v>
      </c>
      <c r="C19" s="221">
        <v>891780111</v>
      </c>
      <c r="D19" s="221" t="s">
        <v>78</v>
      </c>
      <c r="E19" s="67" t="s">
        <v>3311</v>
      </c>
      <c r="F19" s="49" t="s">
        <v>3310</v>
      </c>
      <c r="G19" s="306">
        <v>0</v>
      </c>
      <c r="H19" s="65" t="s">
        <v>81</v>
      </c>
      <c r="I19" s="221" t="s">
        <v>127</v>
      </c>
      <c r="J19" s="220" t="s">
        <v>83</v>
      </c>
      <c r="K19" s="67" t="s">
        <v>3240</v>
      </c>
      <c r="L19" s="514">
        <v>22133333</v>
      </c>
      <c r="M19" s="221" t="s">
        <v>85</v>
      </c>
      <c r="N19" s="67" t="s">
        <v>2572</v>
      </c>
      <c r="O19" s="526">
        <v>1083034324</v>
      </c>
      <c r="P19" s="312">
        <v>103</v>
      </c>
      <c r="Q19" s="503">
        <v>45677</v>
      </c>
      <c r="R19" s="497">
        <v>712000000</v>
      </c>
      <c r="S19" s="503">
        <v>45678</v>
      </c>
      <c r="T19" s="303">
        <f>+L19</f>
        <v>22133333</v>
      </c>
      <c r="U19" s="65" t="s">
        <v>87</v>
      </c>
      <c r="V19" s="231">
        <v>39049658</v>
      </c>
      <c r="W19" s="66" t="s">
        <v>2566</v>
      </c>
      <c r="X19" s="547">
        <v>45678</v>
      </c>
      <c r="Y19" s="504">
        <v>45678</v>
      </c>
      <c r="Z19" s="70" t="s">
        <v>89</v>
      </c>
      <c r="AA19" s="504">
        <v>45838</v>
      </c>
      <c r="AB19" s="279">
        <f t="shared" si="0"/>
        <v>160</v>
      </c>
      <c r="AC19" s="65">
        <v>0</v>
      </c>
      <c r="AD19" s="68">
        <v>0</v>
      </c>
      <c r="AE19" s="65">
        <v>0</v>
      </c>
      <c r="AF19" s="78" t="s">
        <v>89</v>
      </c>
      <c r="AG19" s="49">
        <f t="shared" si="1"/>
        <v>0</v>
      </c>
      <c r="AH19" s="65">
        <v>0</v>
      </c>
      <c r="AI19" s="66">
        <v>0</v>
      </c>
      <c r="AJ19" s="70" t="s">
        <v>89</v>
      </c>
      <c r="AK19" s="78" t="s">
        <v>89</v>
      </c>
      <c r="AL19" s="65">
        <v>0</v>
      </c>
      <c r="AM19" s="70" t="s">
        <v>89</v>
      </c>
      <c r="AN19" s="70" t="s">
        <v>89</v>
      </c>
      <c r="AO19" s="70" t="s">
        <v>89</v>
      </c>
      <c r="AP19" s="49">
        <f t="shared" si="2"/>
        <v>0</v>
      </c>
      <c r="AQ19" s="302">
        <f>+L19+AD19-AI19</f>
        <v>22133333</v>
      </c>
      <c r="AR19" s="65" t="s">
        <v>87</v>
      </c>
      <c r="AS19" s="68">
        <v>22133333</v>
      </c>
      <c r="AT19" s="65" t="s">
        <v>90</v>
      </c>
      <c r="AU19" s="65">
        <v>0</v>
      </c>
      <c r="AV19" s="75" t="s">
        <v>89</v>
      </c>
      <c r="AW19" s="570">
        <f t="shared" si="3"/>
        <v>22133333</v>
      </c>
      <c r="AX19" s="515">
        <v>0</v>
      </c>
      <c r="AY19" s="223">
        <f t="shared" si="4"/>
        <v>1</v>
      </c>
      <c r="AZ19" s="74">
        <v>1</v>
      </c>
      <c r="BA19" s="301" t="s">
        <v>89</v>
      </c>
      <c r="BB19" s="65" t="s">
        <v>103</v>
      </c>
      <c r="BC19" s="310" t="s">
        <v>3309</v>
      </c>
      <c r="BD19" s="221" t="s">
        <v>87</v>
      </c>
      <c r="BE19" s="221" t="s">
        <v>87</v>
      </c>
    </row>
    <row r="20" spans="2:57" s="271" customFormat="1" ht="12.75" x14ac:dyDescent="0.2">
      <c r="B20" s="221">
        <v>2025</v>
      </c>
      <c r="C20" s="221">
        <v>891780111</v>
      </c>
      <c r="D20" s="221" t="s">
        <v>78</v>
      </c>
      <c r="E20" s="67" t="s">
        <v>3308</v>
      </c>
      <c r="F20" s="49" t="s">
        <v>3307</v>
      </c>
      <c r="G20" s="306">
        <v>0</v>
      </c>
      <c r="H20" s="65" t="s">
        <v>81</v>
      </c>
      <c r="I20" s="221" t="s">
        <v>127</v>
      </c>
      <c r="J20" s="220" t="s">
        <v>83</v>
      </c>
      <c r="K20" s="67" t="s">
        <v>3306</v>
      </c>
      <c r="L20" s="514">
        <v>22133333</v>
      </c>
      <c r="M20" s="221" t="s">
        <v>85</v>
      </c>
      <c r="N20" s="67" t="s">
        <v>3305</v>
      </c>
      <c r="O20" s="526">
        <v>1010074079</v>
      </c>
      <c r="P20" s="312">
        <v>103</v>
      </c>
      <c r="Q20" s="503">
        <v>45677</v>
      </c>
      <c r="R20" s="497">
        <v>712000000</v>
      </c>
      <c r="S20" s="503">
        <v>45678</v>
      </c>
      <c r="T20" s="303">
        <f>+L20</f>
        <v>22133333</v>
      </c>
      <c r="U20" s="65" t="s">
        <v>87</v>
      </c>
      <c r="V20" s="231">
        <v>39049658</v>
      </c>
      <c r="W20" s="66" t="s">
        <v>2566</v>
      </c>
      <c r="X20" s="547">
        <v>45678</v>
      </c>
      <c r="Y20" s="504">
        <v>45678</v>
      </c>
      <c r="Z20" s="70" t="s">
        <v>89</v>
      </c>
      <c r="AA20" s="504">
        <v>45838</v>
      </c>
      <c r="AB20" s="279">
        <f t="shared" si="0"/>
        <v>160</v>
      </c>
      <c r="AC20" s="65">
        <v>0</v>
      </c>
      <c r="AD20" s="68">
        <v>0</v>
      </c>
      <c r="AE20" s="65">
        <v>0</v>
      </c>
      <c r="AF20" s="78" t="s">
        <v>89</v>
      </c>
      <c r="AG20" s="49">
        <f t="shared" si="1"/>
        <v>0</v>
      </c>
      <c r="AH20" s="65">
        <v>0</v>
      </c>
      <c r="AI20" s="66">
        <v>0</v>
      </c>
      <c r="AJ20" s="70" t="s">
        <v>89</v>
      </c>
      <c r="AK20" s="78" t="s">
        <v>89</v>
      </c>
      <c r="AL20" s="65">
        <v>0</v>
      </c>
      <c r="AM20" s="70" t="s">
        <v>89</v>
      </c>
      <c r="AN20" s="70" t="s">
        <v>89</v>
      </c>
      <c r="AO20" s="70" t="s">
        <v>89</v>
      </c>
      <c r="AP20" s="49">
        <f t="shared" si="2"/>
        <v>0</v>
      </c>
      <c r="AQ20" s="302">
        <f>+L20+AD20-AI20</f>
        <v>22133333</v>
      </c>
      <c r="AR20" s="65" t="s">
        <v>87</v>
      </c>
      <c r="AS20" s="68">
        <v>22133333</v>
      </c>
      <c r="AT20" s="65" t="s">
        <v>90</v>
      </c>
      <c r="AU20" s="65">
        <v>0</v>
      </c>
      <c r="AV20" s="75" t="s">
        <v>89</v>
      </c>
      <c r="AW20" s="570">
        <f t="shared" si="3"/>
        <v>22133333</v>
      </c>
      <c r="AX20" s="515">
        <v>0</v>
      </c>
      <c r="AY20" s="223">
        <f t="shared" si="4"/>
        <v>1</v>
      </c>
      <c r="AZ20" s="74">
        <v>1</v>
      </c>
      <c r="BA20" s="301" t="s">
        <v>89</v>
      </c>
      <c r="BB20" s="65" t="s">
        <v>103</v>
      </c>
      <c r="BC20" s="310" t="s">
        <v>3304</v>
      </c>
      <c r="BD20" s="221" t="s">
        <v>87</v>
      </c>
      <c r="BE20" s="221" t="s">
        <v>87</v>
      </c>
    </row>
    <row r="21" spans="2:57" s="271" customFormat="1" ht="12.75" x14ac:dyDescent="0.2">
      <c r="B21" s="221">
        <v>2025</v>
      </c>
      <c r="C21" s="221">
        <v>891780111</v>
      </c>
      <c r="D21" s="221" t="s">
        <v>78</v>
      </c>
      <c r="E21" s="67" t="s">
        <v>3303</v>
      </c>
      <c r="F21" s="49" t="s">
        <v>3302</v>
      </c>
      <c r="G21" s="306">
        <v>0</v>
      </c>
      <c r="H21" s="65" t="s">
        <v>81</v>
      </c>
      <c r="I21" s="221" t="s">
        <v>127</v>
      </c>
      <c r="J21" s="220" t="s">
        <v>83</v>
      </c>
      <c r="K21" s="67" t="s">
        <v>3301</v>
      </c>
      <c r="L21" s="514">
        <v>22133333</v>
      </c>
      <c r="M21" s="221" t="s">
        <v>85</v>
      </c>
      <c r="N21" s="67" t="s">
        <v>3300</v>
      </c>
      <c r="O21" s="526">
        <v>57462496</v>
      </c>
      <c r="P21" s="312">
        <v>103</v>
      </c>
      <c r="Q21" s="503">
        <v>45677</v>
      </c>
      <c r="R21" s="497">
        <v>712000000</v>
      </c>
      <c r="S21" s="503">
        <v>45678</v>
      </c>
      <c r="T21" s="303">
        <f>+L21</f>
        <v>22133333</v>
      </c>
      <c r="U21" s="65" t="s">
        <v>87</v>
      </c>
      <c r="V21" s="231">
        <v>39049658</v>
      </c>
      <c r="W21" s="66" t="s">
        <v>2566</v>
      </c>
      <c r="X21" s="547">
        <v>45678</v>
      </c>
      <c r="Y21" s="504">
        <v>45678</v>
      </c>
      <c r="Z21" s="70" t="s">
        <v>89</v>
      </c>
      <c r="AA21" s="504">
        <v>45838</v>
      </c>
      <c r="AB21" s="279">
        <f t="shared" si="0"/>
        <v>160</v>
      </c>
      <c r="AC21" s="65">
        <v>0</v>
      </c>
      <c r="AD21" s="68">
        <v>0</v>
      </c>
      <c r="AE21" s="65">
        <v>0</v>
      </c>
      <c r="AF21" s="78" t="s">
        <v>89</v>
      </c>
      <c r="AG21" s="49">
        <f t="shared" si="1"/>
        <v>0</v>
      </c>
      <c r="AH21" s="65">
        <v>0</v>
      </c>
      <c r="AI21" s="66">
        <v>0</v>
      </c>
      <c r="AJ21" s="70" t="s">
        <v>89</v>
      </c>
      <c r="AK21" s="78" t="s">
        <v>89</v>
      </c>
      <c r="AL21" s="65">
        <v>0</v>
      </c>
      <c r="AM21" s="70" t="s">
        <v>89</v>
      </c>
      <c r="AN21" s="70" t="s">
        <v>89</v>
      </c>
      <c r="AO21" s="70" t="s">
        <v>89</v>
      </c>
      <c r="AP21" s="49">
        <f t="shared" si="2"/>
        <v>0</v>
      </c>
      <c r="AQ21" s="302">
        <f>+L21+AD21-AI21</f>
        <v>22133333</v>
      </c>
      <c r="AR21" s="65" t="s">
        <v>87</v>
      </c>
      <c r="AS21" s="68">
        <v>22133333</v>
      </c>
      <c r="AT21" s="65" t="s">
        <v>90</v>
      </c>
      <c r="AU21" s="65">
        <v>0</v>
      </c>
      <c r="AV21" s="75" t="s">
        <v>89</v>
      </c>
      <c r="AW21" s="570">
        <f t="shared" si="3"/>
        <v>22133333</v>
      </c>
      <c r="AX21" s="515">
        <v>0</v>
      </c>
      <c r="AY21" s="223">
        <f t="shared" si="4"/>
        <v>1</v>
      </c>
      <c r="AZ21" s="74">
        <v>1</v>
      </c>
      <c r="BA21" s="301" t="s">
        <v>89</v>
      </c>
      <c r="BB21" s="65" t="s">
        <v>103</v>
      </c>
      <c r="BC21" s="310" t="s">
        <v>3299</v>
      </c>
      <c r="BD21" s="221" t="s">
        <v>87</v>
      </c>
      <c r="BE21" s="221" t="s">
        <v>87</v>
      </c>
    </row>
    <row r="22" spans="2:57" s="271" customFormat="1" ht="12.75" x14ac:dyDescent="0.2">
      <c r="B22" s="221">
        <v>2025</v>
      </c>
      <c r="C22" s="221">
        <v>891780111</v>
      </c>
      <c r="D22" s="221" t="s">
        <v>78</v>
      </c>
      <c r="E22" s="67" t="s">
        <v>3298</v>
      </c>
      <c r="F22" s="49" t="s">
        <v>3297</v>
      </c>
      <c r="G22" s="306">
        <v>0</v>
      </c>
      <c r="H22" s="65" t="s">
        <v>81</v>
      </c>
      <c r="I22" s="221" t="s">
        <v>127</v>
      </c>
      <c r="J22" s="220" t="s">
        <v>83</v>
      </c>
      <c r="K22" s="67" t="s">
        <v>3296</v>
      </c>
      <c r="L22" s="514">
        <v>22133333</v>
      </c>
      <c r="M22" s="221" t="s">
        <v>85</v>
      </c>
      <c r="N22" s="67" t="s">
        <v>3295</v>
      </c>
      <c r="O22" s="526">
        <v>1053001646</v>
      </c>
      <c r="P22" s="312">
        <v>107</v>
      </c>
      <c r="Q22" s="503">
        <v>45677</v>
      </c>
      <c r="R22" s="497">
        <v>336700000</v>
      </c>
      <c r="S22" s="503">
        <v>45678</v>
      </c>
      <c r="T22" s="303">
        <f>+L22</f>
        <v>22133333</v>
      </c>
      <c r="U22" s="65" t="s">
        <v>87</v>
      </c>
      <c r="V22" s="231">
        <v>1082903415</v>
      </c>
      <c r="W22" s="66" t="s">
        <v>2295</v>
      </c>
      <c r="X22" s="547">
        <v>45678</v>
      </c>
      <c r="Y22" s="504">
        <v>45678</v>
      </c>
      <c r="Z22" s="70" t="s">
        <v>89</v>
      </c>
      <c r="AA22" s="504">
        <v>45838</v>
      </c>
      <c r="AB22" s="279">
        <f t="shared" si="0"/>
        <v>160</v>
      </c>
      <c r="AC22" s="65">
        <v>0</v>
      </c>
      <c r="AD22" s="68">
        <v>0</v>
      </c>
      <c r="AE22" s="65">
        <v>0</v>
      </c>
      <c r="AF22" s="78" t="s">
        <v>89</v>
      </c>
      <c r="AG22" s="49">
        <f t="shared" si="1"/>
        <v>0</v>
      </c>
      <c r="AH22" s="65">
        <v>0</v>
      </c>
      <c r="AI22" s="66">
        <v>0</v>
      </c>
      <c r="AJ22" s="70" t="s">
        <v>89</v>
      </c>
      <c r="AK22" s="78" t="s">
        <v>89</v>
      </c>
      <c r="AL22" s="65">
        <v>0</v>
      </c>
      <c r="AM22" s="70" t="s">
        <v>89</v>
      </c>
      <c r="AN22" s="70" t="s">
        <v>89</v>
      </c>
      <c r="AO22" s="70" t="s">
        <v>89</v>
      </c>
      <c r="AP22" s="49">
        <f t="shared" si="2"/>
        <v>0</v>
      </c>
      <c r="AQ22" s="302">
        <f>+L22+AD22-AI22</f>
        <v>22133333</v>
      </c>
      <c r="AR22" s="65" t="s">
        <v>87</v>
      </c>
      <c r="AS22" s="68">
        <v>22133333</v>
      </c>
      <c r="AT22" s="65" t="s">
        <v>90</v>
      </c>
      <c r="AU22" s="65">
        <v>0</v>
      </c>
      <c r="AV22" s="75" t="s">
        <v>89</v>
      </c>
      <c r="AW22" s="570">
        <f t="shared" si="3"/>
        <v>22133333</v>
      </c>
      <c r="AX22" s="515">
        <v>0</v>
      </c>
      <c r="AY22" s="223">
        <f t="shared" si="4"/>
        <v>1</v>
      </c>
      <c r="AZ22" s="74">
        <v>1</v>
      </c>
      <c r="BA22" s="301" t="s">
        <v>89</v>
      </c>
      <c r="BB22" s="65" t="s">
        <v>103</v>
      </c>
      <c r="BC22" s="310" t="s">
        <v>3294</v>
      </c>
      <c r="BD22" s="221" t="s">
        <v>87</v>
      </c>
      <c r="BE22" s="221" t="s">
        <v>87</v>
      </c>
    </row>
    <row r="23" spans="2:57" s="271" customFormat="1" ht="12.75" x14ac:dyDescent="0.2">
      <c r="B23" s="221">
        <v>2025</v>
      </c>
      <c r="C23" s="221">
        <v>891780111</v>
      </c>
      <c r="D23" s="221" t="s">
        <v>78</v>
      </c>
      <c r="E23" s="67" t="s">
        <v>3293</v>
      </c>
      <c r="F23" s="49" t="s">
        <v>3292</v>
      </c>
      <c r="G23" s="306">
        <v>0</v>
      </c>
      <c r="H23" s="65" t="s">
        <v>81</v>
      </c>
      <c r="I23" s="221" t="s">
        <v>127</v>
      </c>
      <c r="J23" s="220" t="s">
        <v>83</v>
      </c>
      <c r="K23" s="67" t="s">
        <v>3291</v>
      </c>
      <c r="L23" s="514">
        <v>20473333</v>
      </c>
      <c r="M23" s="221" t="s">
        <v>85</v>
      </c>
      <c r="N23" s="67" t="s">
        <v>3290</v>
      </c>
      <c r="O23" s="526">
        <v>1083022620</v>
      </c>
      <c r="P23" s="312">
        <v>107</v>
      </c>
      <c r="Q23" s="503">
        <v>45677</v>
      </c>
      <c r="R23" s="497">
        <v>336700000</v>
      </c>
      <c r="S23" s="503">
        <v>45678</v>
      </c>
      <c r="T23" s="303">
        <f>+L23</f>
        <v>20473333</v>
      </c>
      <c r="U23" s="65" t="s">
        <v>87</v>
      </c>
      <c r="V23" s="231">
        <v>1082903415</v>
      </c>
      <c r="W23" s="66" t="s">
        <v>2295</v>
      </c>
      <c r="X23" s="547">
        <v>45678</v>
      </c>
      <c r="Y23" s="504">
        <v>45678</v>
      </c>
      <c r="Z23" s="70" t="s">
        <v>89</v>
      </c>
      <c r="AA23" s="504">
        <v>45838</v>
      </c>
      <c r="AB23" s="279">
        <f t="shared" si="0"/>
        <v>160</v>
      </c>
      <c r="AC23" s="65">
        <v>0</v>
      </c>
      <c r="AD23" s="68">
        <v>0</v>
      </c>
      <c r="AE23" s="65">
        <v>0</v>
      </c>
      <c r="AF23" s="78" t="s">
        <v>89</v>
      </c>
      <c r="AG23" s="49">
        <f t="shared" si="1"/>
        <v>0</v>
      </c>
      <c r="AH23" s="65">
        <v>0</v>
      </c>
      <c r="AI23" s="66">
        <v>0</v>
      </c>
      <c r="AJ23" s="70" t="s">
        <v>89</v>
      </c>
      <c r="AK23" s="78" t="s">
        <v>89</v>
      </c>
      <c r="AL23" s="65">
        <v>0</v>
      </c>
      <c r="AM23" s="70" t="s">
        <v>89</v>
      </c>
      <c r="AN23" s="70" t="s">
        <v>89</v>
      </c>
      <c r="AO23" s="70" t="s">
        <v>89</v>
      </c>
      <c r="AP23" s="49">
        <f t="shared" si="2"/>
        <v>0</v>
      </c>
      <c r="AQ23" s="302">
        <f>+L23+AD23-AI23</f>
        <v>20473333</v>
      </c>
      <c r="AR23" s="65" t="s">
        <v>87</v>
      </c>
      <c r="AS23" s="68">
        <v>20473333</v>
      </c>
      <c r="AT23" s="65" t="s">
        <v>90</v>
      </c>
      <c r="AU23" s="65">
        <v>0</v>
      </c>
      <c r="AV23" s="75" t="s">
        <v>89</v>
      </c>
      <c r="AW23" s="570">
        <f t="shared" si="3"/>
        <v>20473333</v>
      </c>
      <c r="AX23" s="515">
        <v>0</v>
      </c>
      <c r="AY23" s="223">
        <f t="shared" si="4"/>
        <v>1</v>
      </c>
      <c r="AZ23" s="74">
        <v>1</v>
      </c>
      <c r="BA23" s="301" t="s">
        <v>89</v>
      </c>
      <c r="BB23" s="65" t="s">
        <v>103</v>
      </c>
      <c r="BC23" s="310" t="s">
        <v>3289</v>
      </c>
      <c r="BD23" s="221" t="s">
        <v>87</v>
      </c>
      <c r="BE23" s="221" t="s">
        <v>87</v>
      </c>
    </row>
    <row r="24" spans="2:57" s="271" customFormat="1" ht="12.75" x14ac:dyDescent="0.2">
      <c r="B24" s="221">
        <v>2025</v>
      </c>
      <c r="C24" s="221">
        <v>891780111</v>
      </c>
      <c r="D24" s="221" t="s">
        <v>78</v>
      </c>
      <c r="E24" s="67" t="s">
        <v>3288</v>
      </c>
      <c r="F24" s="49" t="s">
        <v>3287</v>
      </c>
      <c r="G24" s="306">
        <v>0</v>
      </c>
      <c r="H24" s="65" t="s">
        <v>81</v>
      </c>
      <c r="I24" s="221" t="s">
        <v>127</v>
      </c>
      <c r="J24" s="220" t="s">
        <v>83</v>
      </c>
      <c r="K24" s="67" t="s">
        <v>3286</v>
      </c>
      <c r="L24" s="514">
        <v>21580000</v>
      </c>
      <c r="M24" s="221" t="s">
        <v>85</v>
      </c>
      <c r="N24" s="67" t="s">
        <v>2466</v>
      </c>
      <c r="O24" s="526">
        <v>1104429269</v>
      </c>
      <c r="P24" s="312">
        <v>104</v>
      </c>
      <c r="Q24" s="503">
        <v>45677</v>
      </c>
      <c r="R24" s="497">
        <v>137900000</v>
      </c>
      <c r="S24" s="503">
        <v>45678</v>
      </c>
      <c r="T24" s="303">
        <f>+L24</f>
        <v>21580000</v>
      </c>
      <c r="U24" s="65" t="s">
        <v>87</v>
      </c>
      <c r="V24" s="49">
        <v>52389076</v>
      </c>
      <c r="W24" s="66" t="s">
        <v>1491</v>
      </c>
      <c r="X24" s="547">
        <v>45678</v>
      </c>
      <c r="Y24" s="504">
        <v>45678</v>
      </c>
      <c r="Z24" s="70" t="s">
        <v>89</v>
      </c>
      <c r="AA24" s="504">
        <v>45838</v>
      </c>
      <c r="AB24" s="279">
        <f t="shared" si="0"/>
        <v>160</v>
      </c>
      <c r="AC24" s="65">
        <v>0</v>
      </c>
      <c r="AD24" s="68">
        <v>0</v>
      </c>
      <c r="AE24" s="65">
        <v>0</v>
      </c>
      <c r="AF24" s="78" t="s">
        <v>89</v>
      </c>
      <c r="AG24" s="49">
        <f t="shared" si="1"/>
        <v>0</v>
      </c>
      <c r="AH24" s="65">
        <v>0</v>
      </c>
      <c r="AI24" s="66">
        <v>0</v>
      </c>
      <c r="AJ24" s="70" t="s">
        <v>89</v>
      </c>
      <c r="AK24" s="78" t="s">
        <v>89</v>
      </c>
      <c r="AL24" s="65">
        <v>0</v>
      </c>
      <c r="AM24" s="70" t="s">
        <v>89</v>
      </c>
      <c r="AN24" s="70" t="s">
        <v>89</v>
      </c>
      <c r="AO24" s="70" t="s">
        <v>89</v>
      </c>
      <c r="AP24" s="49">
        <f t="shared" si="2"/>
        <v>0</v>
      </c>
      <c r="AQ24" s="302">
        <f>+L24+AD24-AI24</f>
        <v>21580000</v>
      </c>
      <c r="AR24" s="65" t="s">
        <v>87</v>
      </c>
      <c r="AS24" s="68">
        <v>21580000</v>
      </c>
      <c r="AT24" s="65" t="s">
        <v>90</v>
      </c>
      <c r="AU24" s="65">
        <v>0</v>
      </c>
      <c r="AV24" s="75" t="s">
        <v>89</v>
      </c>
      <c r="AW24" s="570">
        <f t="shared" si="3"/>
        <v>21580000</v>
      </c>
      <c r="AX24" s="515">
        <v>0</v>
      </c>
      <c r="AY24" s="223">
        <f t="shared" si="4"/>
        <v>1</v>
      </c>
      <c r="AZ24" s="74">
        <v>1</v>
      </c>
      <c r="BA24" s="301" t="s">
        <v>89</v>
      </c>
      <c r="BB24" s="65" t="s">
        <v>103</v>
      </c>
      <c r="BC24" s="310" t="s">
        <v>3285</v>
      </c>
      <c r="BD24" s="221" t="s">
        <v>87</v>
      </c>
      <c r="BE24" s="221" t="s">
        <v>87</v>
      </c>
    </row>
    <row r="25" spans="2:57" s="271" customFormat="1" ht="12.75" x14ac:dyDescent="0.2">
      <c r="B25" s="221">
        <v>2025</v>
      </c>
      <c r="C25" s="221">
        <v>891780111</v>
      </c>
      <c r="D25" s="221" t="s">
        <v>78</v>
      </c>
      <c r="E25" s="67" t="s">
        <v>3284</v>
      </c>
      <c r="F25" s="49" t="s">
        <v>3283</v>
      </c>
      <c r="G25" s="306">
        <v>0</v>
      </c>
      <c r="H25" s="65" t="s">
        <v>81</v>
      </c>
      <c r="I25" s="221" t="s">
        <v>127</v>
      </c>
      <c r="J25" s="220" t="s">
        <v>83</v>
      </c>
      <c r="K25" s="67" t="s">
        <v>3282</v>
      </c>
      <c r="L25" s="514">
        <v>22133333</v>
      </c>
      <c r="M25" s="221" t="s">
        <v>85</v>
      </c>
      <c r="N25" s="67" t="s">
        <v>3281</v>
      </c>
      <c r="O25" s="526">
        <v>1082964235</v>
      </c>
      <c r="P25" s="312">
        <v>104</v>
      </c>
      <c r="Q25" s="503">
        <v>45677</v>
      </c>
      <c r="R25" s="497">
        <v>137900000</v>
      </c>
      <c r="S25" s="503">
        <v>45678</v>
      </c>
      <c r="T25" s="303">
        <f>+L25</f>
        <v>22133333</v>
      </c>
      <c r="U25" s="65" t="s">
        <v>87</v>
      </c>
      <c r="V25" s="49">
        <v>52389076</v>
      </c>
      <c r="W25" s="66" t="s">
        <v>1491</v>
      </c>
      <c r="X25" s="547">
        <v>45678</v>
      </c>
      <c r="Y25" s="504">
        <v>45678</v>
      </c>
      <c r="Z25" s="70" t="s">
        <v>89</v>
      </c>
      <c r="AA25" s="504">
        <v>45838</v>
      </c>
      <c r="AB25" s="279">
        <f t="shared" si="0"/>
        <v>160</v>
      </c>
      <c r="AC25" s="65">
        <v>0</v>
      </c>
      <c r="AD25" s="68">
        <v>0</v>
      </c>
      <c r="AE25" s="65">
        <v>0</v>
      </c>
      <c r="AF25" s="78" t="s">
        <v>89</v>
      </c>
      <c r="AG25" s="49">
        <f t="shared" si="1"/>
        <v>0</v>
      </c>
      <c r="AH25" s="65">
        <v>0</v>
      </c>
      <c r="AI25" s="66">
        <v>0</v>
      </c>
      <c r="AJ25" s="70" t="s">
        <v>89</v>
      </c>
      <c r="AK25" s="78" t="s">
        <v>89</v>
      </c>
      <c r="AL25" s="65">
        <v>0</v>
      </c>
      <c r="AM25" s="70" t="s">
        <v>89</v>
      </c>
      <c r="AN25" s="70" t="s">
        <v>89</v>
      </c>
      <c r="AO25" s="70" t="s">
        <v>89</v>
      </c>
      <c r="AP25" s="49">
        <f t="shared" si="2"/>
        <v>0</v>
      </c>
      <c r="AQ25" s="302">
        <f>+L25+AD25-AI25</f>
        <v>22133333</v>
      </c>
      <c r="AR25" s="65" t="s">
        <v>87</v>
      </c>
      <c r="AS25" s="68">
        <v>22133333</v>
      </c>
      <c r="AT25" s="65" t="s">
        <v>90</v>
      </c>
      <c r="AU25" s="65">
        <v>0</v>
      </c>
      <c r="AV25" s="75" t="s">
        <v>89</v>
      </c>
      <c r="AW25" s="570">
        <f t="shared" si="3"/>
        <v>22133333</v>
      </c>
      <c r="AX25" s="515">
        <v>0</v>
      </c>
      <c r="AY25" s="223">
        <f t="shared" si="4"/>
        <v>1</v>
      </c>
      <c r="AZ25" s="74">
        <v>1</v>
      </c>
      <c r="BA25" s="301" t="s">
        <v>89</v>
      </c>
      <c r="BB25" s="65" t="s">
        <v>103</v>
      </c>
      <c r="BC25" s="310" t="s">
        <v>3280</v>
      </c>
      <c r="BD25" s="221" t="s">
        <v>87</v>
      </c>
      <c r="BE25" s="221" t="s">
        <v>87</v>
      </c>
    </row>
    <row r="26" spans="2:57" s="271" customFormat="1" ht="12.75" x14ac:dyDescent="0.2">
      <c r="B26" s="221">
        <v>2025</v>
      </c>
      <c r="C26" s="221">
        <v>891780111</v>
      </c>
      <c r="D26" s="221" t="s">
        <v>78</v>
      </c>
      <c r="E26" s="67" t="s">
        <v>3279</v>
      </c>
      <c r="F26" s="49" t="s">
        <v>3278</v>
      </c>
      <c r="G26" s="306">
        <v>0</v>
      </c>
      <c r="H26" s="65" t="s">
        <v>81</v>
      </c>
      <c r="I26" s="221" t="s">
        <v>127</v>
      </c>
      <c r="J26" s="220" t="s">
        <v>83</v>
      </c>
      <c r="K26" s="67" t="s">
        <v>3277</v>
      </c>
      <c r="L26" s="514">
        <v>19366667</v>
      </c>
      <c r="M26" s="221" t="s">
        <v>85</v>
      </c>
      <c r="N26" s="67" t="s">
        <v>2361</v>
      </c>
      <c r="O26" s="526">
        <v>36453856</v>
      </c>
      <c r="P26" s="312">
        <v>104</v>
      </c>
      <c r="Q26" s="503">
        <v>45677</v>
      </c>
      <c r="R26" s="497">
        <v>137900000</v>
      </c>
      <c r="S26" s="503">
        <v>45678</v>
      </c>
      <c r="T26" s="303">
        <f>+L26</f>
        <v>19366667</v>
      </c>
      <c r="U26" s="65" t="s">
        <v>87</v>
      </c>
      <c r="V26" s="49">
        <v>52389076</v>
      </c>
      <c r="W26" s="66" t="s">
        <v>1491</v>
      </c>
      <c r="X26" s="547">
        <v>45678</v>
      </c>
      <c r="Y26" s="504">
        <v>45678</v>
      </c>
      <c r="Z26" s="70" t="s">
        <v>89</v>
      </c>
      <c r="AA26" s="504">
        <v>45838</v>
      </c>
      <c r="AB26" s="279">
        <f t="shared" si="0"/>
        <v>160</v>
      </c>
      <c r="AC26" s="65">
        <v>0</v>
      </c>
      <c r="AD26" s="68">
        <v>0</v>
      </c>
      <c r="AE26" s="65">
        <v>0</v>
      </c>
      <c r="AF26" s="78" t="s">
        <v>89</v>
      </c>
      <c r="AG26" s="49">
        <f t="shared" si="1"/>
        <v>0</v>
      </c>
      <c r="AH26" s="65">
        <v>0</v>
      </c>
      <c r="AI26" s="66">
        <v>0</v>
      </c>
      <c r="AJ26" s="70" t="s">
        <v>89</v>
      </c>
      <c r="AK26" s="78" t="s">
        <v>89</v>
      </c>
      <c r="AL26" s="65">
        <v>0</v>
      </c>
      <c r="AM26" s="70" t="s">
        <v>89</v>
      </c>
      <c r="AN26" s="70" t="s">
        <v>89</v>
      </c>
      <c r="AO26" s="70" t="s">
        <v>89</v>
      </c>
      <c r="AP26" s="49">
        <f t="shared" si="2"/>
        <v>0</v>
      </c>
      <c r="AQ26" s="302">
        <f>+L26+AD26-AI26</f>
        <v>19366667</v>
      </c>
      <c r="AR26" s="65" t="s">
        <v>87</v>
      </c>
      <c r="AS26" s="68">
        <v>19366667</v>
      </c>
      <c r="AT26" s="65" t="s">
        <v>90</v>
      </c>
      <c r="AU26" s="65">
        <v>0</v>
      </c>
      <c r="AV26" s="75" t="s">
        <v>89</v>
      </c>
      <c r="AW26" s="570">
        <f t="shared" si="3"/>
        <v>19366667</v>
      </c>
      <c r="AX26" s="515">
        <v>0</v>
      </c>
      <c r="AY26" s="223">
        <f t="shared" si="4"/>
        <v>1</v>
      </c>
      <c r="AZ26" s="74">
        <v>1</v>
      </c>
      <c r="BA26" s="301" t="s">
        <v>89</v>
      </c>
      <c r="BB26" s="65" t="s">
        <v>103</v>
      </c>
      <c r="BC26" s="310" t="s">
        <v>3276</v>
      </c>
      <c r="BD26" s="221" t="s">
        <v>87</v>
      </c>
      <c r="BE26" s="221" t="s">
        <v>87</v>
      </c>
    </row>
    <row r="27" spans="2:57" s="271" customFormat="1" ht="12.75" x14ac:dyDescent="0.2">
      <c r="B27" s="221">
        <v>2025</v>
      </c>
      <c r="C27" s="221">
        <v>891780111</v>
      </c>
      <c r="D27" s="221" t="s">
        <v>78</v>
      </c>
      <c r="E27" s="67" t="s">
        <v>3275</v>
      </c>
      <c r="F27" s="49" t="s">
        <v>3274</v>
      </c>
      <c r="G27" s="306">
        <v>0</v>
      </c>
      <c r="H27" s="65" t="s">
        <v>81</v>
      </c>
      <c r="I27" s="221" t="s">
        <v>127</v>
      </c>
      <c r="J27" s="220" t="s">
        <v>83</v>
      </c>
      <c r="K27" s="67" t="s">
        <v>3273</v>
      </c>
      <c r="L27" s="514">
        <v>17706667</v>
      </c>
      <c r="M27" s="221" t="s">
        <v>85</v>
      </c>
      <c r="N27" s="67" t="s">
        <v>2426</v>
      </c>
      <c r="O27" s="526">
        <v>1143403843</v>
      </c>
      <c r="P27" s="312">
        <v>104</v>
      </c>
      <c r="Q27" s="503">
        <v>45677</v>
      </c>
      <c r="R27" s="497">
        <v>137900000</v>
      </c>
      <c r="S27" s="503">
        <v>45678</v>
      </c>
      <c r="T27" s="303">
        <f>+L27</f>
        <v>17706667</v>
      </c>
      <c r="U27" s="65" t="s">
        <v>87</v>
      </c>
      <c r="V27" s="49">
        <v>52389076</v>
      </c>
      <c r="W27" s="66" t="s">
        <v>1491</v>
      </c>
      <c r="X27" s="547">
        <v>45678</v>
      </c>
      <c r="Y27" s="504">
        <v>45678</v>
      </c>
      <c r="Z27" s="70" t="s">
        <v>89</v>
      </c>
      <c r="AA27" s="504">
        <v>45838</v>
      </c>
      <c r="AB27" s="279">
        <f t="shared" si="0"/>
        <v>160</v>
      </c>
      <c r="AC27" s="65">
        <v>0</v>
      </c>
      <c r="AD27" s="68">
        <v>0</v>
      </c>
      <c r="AE27" s="65">
        <v>0</v>
      </c>
      <c r="AF27" s="78" t="s">
        <v>89</v>
      </c>
      <c r="AG27" s="49">
        <f t="shared" si="1"/>
        <v>0</v>
      </c>
      <c r="AH27" s="65">
        <v>0</v>
      </c>
      <c r="AI27" s="66">
        <v>0</v>
      </c>
      <c r="AJ27" s="70" t="s">
        <v>89</v>
      </c>
      <c r="AK27" s="78" t="s">
        <v>89</v>
      </c>
      <c r="AL27" s="65">
        <v>0</v>
      </c>
      <c r="AM27" s="70" t="s">
        <v>89</v>
      </c>
      <c r="AN27" s="70" t="s">
        <v>89</v>
      </c>
      <c r="AO27" s="70" t="s">
        <v>89</v>
      </c>
      <c r="AP27" s="49">
        <f t="shared" si="2"/>
        <v>0</v>
      </c>
      <c r="AQ27" s="302">
        <f>+L27+AD27-AI27</f>
        <v>17706667</v>
      </c>
      <c r="AR27" s="65" t="s">
        <v>87</v>
      </c>
      <c r="AS27" s="68">
        <v>17706667</v>
      </c>
      <c r="AT27" s="65" t="s">
        <v>90</v>
      </c>
      <c r="AU27" s="65">
        <v>0</v>
      </c>
      <c r="AV27" s="75" t="s">
        <v>89</v>
      </c>
      <c r="AW27" s="570">
        <f t="shared" si="3"/>
        <v>17706667</v>
      </c>
      <c r="AX27" s="515">
        <v>0</v>
      </c>
      <c r="AY27" s="223">
        <f t="shared" si="4"/>
        <v>1</v>
      </c>
      <c r="AZ27" s="74">
        <v>1</v>
      </c>
      <c r="BA27" s="301" t="s">
        <v>89</v>
      </c>
      <c r="BB27" s="65" t="s">
        <v>103</v>
      </c>
      <c r="BC27" s="310" t="s">
        <v>3272</v>
      </c>
      <c r="BD27" s="221" t="s">
        <v>87</v>
      </c>
      <c r="BE27" s="221" t="s">
        <v>87</v>
      </c>
    </row>
    <row r="28" spans="2:57" s="271" customFormat="1" ht="12.75" x14ac:dyDescent="0.2">
      <c r="B28" s="221">
        <v>2025</v>
      </c>
      <c r="C28" s="221">
        <v>891780111</v>
      </c>
      <c r="D28" s="221" t="s">
        <v>78</v>
      </c>
      <c r="E28" s="67" t="s">
        <v>3271</v>
      </c>
      <c r="F28" s="49" t="s">
        <v>3270</v>
      </c>
      <c r="G28" s="306">
        <v>0</v>
      </c>
      <c r="H28" s="65" t="s">
        <v>81</v>
      </c>
      <c r="I28" s="221" t="s">
        <v>127</v>
      </c>
      <c r="J28" s="220" t="s">
        <v>83</v>
      </c>
      <c r="K28" s="67" t="s">
        <v>3269</v>
      </c>
      <c r="L28" s="514">
        <v>22400000</v>
      </c>
      <c r="M28" s="221" t="s">
        <v>85</v>
      </c>
      <c r="N28" s="67" t="s">
        <v>2421</v>
      </c>
      <c r="O28" s="526">
        <v>1082374545</v>
      </c>
      <c r="P28" s="312">
        <v>102</v>
      </c>
      <c r="Q28" s="503">
        <v>45677</v>
      </c>
      <c r="R28" s="497">
        <v>1014200000</v>
      </c>
      <c r="S28" s="503">
        <v>45678</v>
      </c>
      <c r="T28" s="303">
        <f>+L28</f>
        <v>22400000</v>
      </c>
      <c r="U28" s="65" t="s">
        <v>87</v>
      </c>
      <c r="V28" s="49">
        <v>7634885</v>
      </c>
      <c r="W28" s="66" t="s">
        <v>827</v>
      </c>
      <c r="X28" s="547">
        <v>45678</v>
      </c>
      <c r="Y28" s="504">
        <v>45678</v>
      </c>
      <c r="Z28" s="70" t="s">
        <v>89</v>
      </c>
      <c r="AA28" s="504">
        <v>45838</v>
      </c>
      <c r="AB28" s="279">
        <f t="shared" si="0"/>
        <v>160</v>
      </c>
      <c r="AC28" s="65">
        <v>0</v>
      </c>
      <c r="AD28" s="68">
        <v>0</v>
      </c>
      <c r="AE28" s="65">
        <v>0</v>
      </c>
      <c r="AF28" s="78" t="s">
        <v>89</v>
      </c>
      <c r="AG28" s="49">
        <f t="shared" si="1"/>
        <v>0</v>
      </c>
      <c r="AH28" s="65">
        <v>0</v>
      </c>
      <c r="AI28" s="66">
        <v>0</v>
      </c>
      <c r="AJ28" s="70" t="s">
        <v>89</v>
      </c>
      <c r="AK28" s="78" t="s">
        <v>89</v>
      </c>
      <c r="AL28" s="65">
        <v>0</v>
      </c>
      <c r="AM28" s="70" t="s">
        <v>89</v>
      </c>
      <c r="AN28" s="70" t="s">
        <v>89</v>
      </c>
      <c r="AO28" s="70" t="s">
        <v>89</v>
      </c>
      <c r="AP28" s="49">
        <f t="shared" si="2"/>
        <v>0</v>
      </c>
      <c r="AQ28" s="302">
        <f>+L28+AD28-AI28</f>
        <v>22400000</v>
      </c>
      <c r="AR28" s="65" t="s">
        <v>87</v>
      </c>
      <c r="AS28" s="68">
        <v>22400000</v>
      </c>
      <c r="AT28" s="65" t="s">
        <v>90</v>
      </c>
      <c r="AU28" s="65">
        <v>0</v>
      </c>
      <c r="AV28" s="75" t="s">
        <v>89</v>
      </c>
      <c r="AW28" s="570">
        <f t="shared" si="3"/>
        <v>22400000</v>
      </c>
      <c r="AX28" s="515">
        <v>0</v>
      </c>
      <c r="AY28" s="223">
        <f t="shared" si="4"/>
        <v>1</v>
      </c>
      <c r="AZ28" s="74">
        <v>1</v>
      </c>
      <c r="BA28" s="301" t="s">
        <v>89</v>
      </c>
      <c r="BB28" s="65" t="s">
        <v>103</v>
      </c>
      <c r="BC28" s="310" t="s">
        <v>3268</v>
      </c>
      <c r="BD28" s="221" t="s">
        <v>87</v>
      </c>
      <c r="BE28" s="221" t="s">
        <v>87</v>
      </c>
    </row>
    <row r="29" spans="2:57" s="271" customFormat="1" ht="12.75" x14ac:dyDescent="0.2">
      <c r="B29" s="221">
        <v>2025</v>
      </c>
      <c r="C29" s="221">
        <v>891780111</v>
      </c>
      <c r="D29" s="221" t="s">
        <v>78</v>
      </c>
      <c r="E29" s="67" t="s">
        <v>3267</v>
      </c>
      <c r="F29" s="49" t="s">
        <v>3266</v>
      </c>
      <c r="G29" s="306">
        <v>0</v>
      </c>
      <c r="H29" s="65" t="s">
        <v>81</v>
      </c>
      <c r="I29" s="221" t="s">
        <v>127</v>
      </c>
      <c r="J29" s="220" t="s">
        <v>83</v>
      </c>
      <c r="K29" s="67" t="s">
        <v>3265</v>
      </c>
      <c r="L29" s="514">
        <v>23076667</v>
      </c>
      <c r="M29" s="221" t="s">
        <v>85</v>
      </c>
      <c r="N29" s="67" t="s">
        <v>2451</v>
      </c>
      <c r="O29" s="526">
        <v>85152793</v>
      </c>
      <c r="P29" s="312">
        <v>107</v>
      </c>
      <c r="Q29" s="503">
        <v>45677</v>
      </c>
      <c r="R29" s="497">
        <v>336700000</v>
      </c>
      <c r="S29" s="503">
        <v>45678</v>
      </c>
      <c r="T29" s="303">
        <f>+L29</f>
        <v>23076667</v>
      </c>
      <c r="U29" s="65" t="s">
        <v>87</v>
      </c>
      <c r="V29" s="231">
        <v>1082903415</v>
      </c>
      <c r="W29" s="66" t="s">
        <v>2295</v>
      </c>
      <c r="X29" s="547">
        <v>45678</v>
      </c>
      <c r="Y29" s="504">
        <v>45678</v>
      </c>
      <c r="Z29" s="70" t="s">
        <v>89</v>
      </c>
      <c r="AA29" s="504">
        <v>45838</v>
      </c>
      <c r="AB29" s="279">
        <f t="shared" si="0"/>
        <v>160</v>
      </c>
      <c r="AC29" s="65">
        <v>0</v>
      </c>
      <c r="AD29" s="68">
        <v>0</v>
      </c>
      <c r="AE29" s="65">
        <v>0</v>
      </c>
      <c r="AF29" s="78" t="s">
        <v>89</v>
      </c>
      <c r="AG29" s="49">
        <f t="shared" si="1"/>
        <v>0</v>
      </c>
      <c r="AH29" s="65">
        <v>0</v>
      </c>
      <c r="AI29" s="66">
        <v>0</v>
      </c>
      <c r="AJ29" s="70" t="s">
        <v>89</v>
      </c>
      <c r="AK29" s="78" t="s">
        <v>89</v>
      </c>
      <c r="AL29" s="65">
        <v>0</v>
      </c>
      <c r="AM29" s="70" t="s">
        <v>89</v>
      </c>
      <c r="AN29" s="70" t="s">
        <v>89</v>
      </c>
      <c r="AO29" s="70" t="s">
        <v>89</v>
      </c>
      <c r="AP29" s="49">
        <f t="shared" si="2"/>
        <v>0</v>
      </c>
      <c r="AQ29" s="302">
        <f>+L29+AD29-AI29</f>
        <v>23076667</v>
      </c>
      <c r="AR29" s="65" t="s">
        <v>87</v>
      </c>
      <c r="AS29" s="68">
        <v>23076667</v>
      </c>
      <c r="AT29" s="65" t="s">
        <v>90</v>
      </c>
      <c r="AU29" s="65">
        <v>0</v>
      </c>
      <c r="AV29" s="75" t="s">
        <v>89</v>
      </c>
      <c r="AW29" s="570">
        <f t="shared" si="3"/>
        <v>23076667</v>
      </c>
      <c r="AX29" s="515">
        <v>0</v>
      </c>
      <c r="AY29" s="223">
        <f t="shared" si="4"/>
        <v>1</v>
      </c>
      <c r="AZ29" s="74">
        <v>1</v>
      </c>
      <c r="BA29" s="301" t="s">
        <v>89</v>
      </c>
      <c r="BB29" s="65" t="s">
        <v>103</v>
      </c>
      <c r="BC29" s="310" t="s">
        <v>3264</v>
      </c>
      <c r="BD29" s="221" t="s">
        <v>87</v>
      </c>
      <c r="BE29" s="221" t="s">
        <v>87</v>
      </c>
    </row>
    <row r="30" spans="2:57" s="271" customFormat="1" ht="12.75" x14ac:dyDescent="0.2">
      <c r="B30" s="221">
        <v>2025</v>
      </c>
      <c r="C30" s="221">
        <v>891780111</v>
      </c>
      <c r="D30" s="221" t="s">
        <v>78</v>
      </c>
      <c r="E30" s="67" t="s">
        <v>3263</v>
      </c>
      <c r="F30" s="49" t="s">
        <v>3262</v>
      </c>
      <c r="G30" s="306">
        <v>0</v>
      </c>
      <c r="H30" s="65" t="s">
        <v>81</v>
      </c>
      <c r="I30" s="221" t="s">
        <v>127</v>
      </c>
      <c r="J30" s="220" t="s">
        <v>83</v>
      </c>
      <c r="K30" s="67" t="s">
        <v>3261</v>
      </c>
      <c r="L30" s="514">
        <v>21466667</v>
      </c>
      <c r="M30" s="221" t="s">
        <v>85</v>
      </c>
      <c r="N30" s="67" t="s">
        <v>2476</v>
      </c>
      <c r="O30" s="526">
        <v>1140849992</v>
      </c>
      <c r="P30" s="312">
        <v>107</v>
      </c>
      <c r="Q30" s="503">
        <v>45677</v>
      </c>
      <c r="R30" s="497">
        <v>336700000</v>
      </c>
      <c r="S30" s="503">
        <v>45678</v>
      </c>
      <c r="T30" s="303">
        <f>+L30</f>
        <v>21466667</v>
      </c>
      <c r="U30" s="65" t="s">
        <v>87</v>
      </c>
      <c r="V30" s="231">
        <v>1082903415</v>
      </c>
      <c r="W30" s="66" t="s">
        <v>2295</v>
      </c>
      <c r="X30" s="547">
        <v>45678</v>
      </c>
      <c r="Y30" s="504">
        <v>45678</v>
      </c>
      <c r="Z30" s="70" t="s">
        <v>89</v>
      </c>
      <c r="AA30" s="504">
        <v>45838</v>
      </c>
      <c r="AB30" s="279">
        <f t="shared" si="0"/>
        <v>160</v>
      </c>
      <c r="AC30" s="65">
        <v>0</v>
      </c>
      <c r="AD30" s="68">
        <v>0</v>
      </c>
      <c r="AE30" s="65">
        <v>0</v>
      </c>
      <c r="AF30" s="78" t="s">
        <v>89</v>
      </c>
      <c r="AG30" s="49">
        <f t="shared" si="1"/>
        <v>0</v>
      </c>
      <c r="AH30" s="65">
        <v>0</v>
      </c>
      <c r="AI30" s="66">
        <v>0</v>
      </c>
      <c r="AJ30" s="70" t="s">
        <v>89</v>
      </c>
      <c r="AK30" s="78" t="s">
        <v>89</v>
      </c>
      <c r="AL30" s="65">
        <v>0</v>
      </c>
      <c r="AM30" s="70" t="s">
        <v>89</v>
      </c>
      <c r="AN30" s="70" t="s">
        <v>89</v>
      </c>
      <c r="AO30" s="70" t="s">
        <v>89</v>
      </c>
      <c r="AP30" s="49">
        <f t="shared" si="2"/>
        <v>0</v>
      </c>
      <c r="AQ30" s="302">
        <f>+L30+AD30-AI30</f>
        <v>21466667</v>
      </c>
      <c r="AR30" s="65" t="s">
        <v>87</v>
      </c>
      <c r="AS30" s="68">
        <v>21466667</v>
      </c>
      <c r="AT30" s="65" t="s">
        <v>90</v>
      </c>
      <c r="AU30" s="65">
        <v>0</v>
      </c>
      <c r="AV30" s="75" t="s">
        <v>89</v>
      </c>
      <c r="AW30" s="570">
        <f t="shared" si="3"/>
        <v>21466667</v>
      </c>
      <c r="AX30" s="515">
        <v>0</v>
      </c>
      <c r="AY30" s="223">
        <f t="shared" si="4"/>
        <v>1</v>
      </c>
      <c r="AZ30" s="74">
        <v>1</v>
      </c>
      <c r="BA30" s="301" t="s">
        <v>89</v>
      </c>
      <c r="BB30" s="65" t="s">
        <v>103</v>
      </c>
      <c r="BC30" s="310" t="s">
        <v>3260</v>
      </c>
      <c r="BD30" s="221" t="s">
        <v>87</v>
      </c>
      <c r="BE30" s="221" t="s">
        <v>87</v>
      </c>
    </row>
    <row r="31" spans="2:57" s="271" customFormat="1" ht="12.75" x14ac:dyDescent="0.2">
      <c r="B31" s="221">
        <v>2025</v>
      </c>
      <c r="C31" s="221">
        <v>891780111</v>
      </c>
      <c r="D31" s="221" t="s">
        <v>78</v>
      </c>
      <c r="E31" s="67" t="s">
        <v>3259</v>
      </c>
      <c r="F31" s="49" t="s">
        <v>3258</v>
      </c>
      <c r="G31" s="306">
        <v>0</v>
      </c>
      <c r="H31" s="65" t="s">
        <v>81</v>
      </c>
      <c r="I31" s="221" t="s">
        <v>127</v>
      </c>
      <c r="J31" s="220" t="s">
        <v>83</v>
      </c>
      <c r="K31" s="67" t="s">
        <v>3257</v>
      </c>
      <c r="L31" s="514">
        <v>22133333</v>
      </c>
      <c r="M31" s="221" t="s">
        <v>85</v>
      </c>
      <c r="N31" s="67" t="s">
        <v>2577</v>
      </c>
      <c r="O31" s="526">
        <v>1020794175</v>
      </c>
      <c r="P31" s="312">
        <v>103</v>
      </c>
      <c r="Q31" s="503">
        <v>45677</v>
      </c>
      <c r="R31" s="497">
        <v>712000000</v>
      </c>
      <c r="S31" s="503">
        <v>45678</v>
      </c>
      <c r="T31" s="303">
        <f>+L31</f>
        <v>22133333</v>
      </c>
      <c r="U31" s="65" t="s">
        <v>87</v>
      </c>
      <c r="V31" s="231">
        <v>39049658</v>
      </c>
      <c r="W31" s="66" t="s">
        <v>2566</v>
      </c>
      <c r="X31" s="547">
        <v>45678</v>
      </c>
      <c r="Y31" s="504">
        <v>45678</v>
      </c>
      <c r="Z31" s="70" t="s">
        <v>89</v>
      </c>
      <c r="AA31" s="504">
        <v>45838</v>
      </c>
      <c r="AB31" s="279">
        <f t="shared" si="0"/>
        <v>160</v>
      </c>
      <c r="AC31" s="65">
        <v>0</v>
      </c>
      <c r="AD31" s="68">
        <v>0</v>
      </c>
      <c r="AE31" s="65">
        <v>0</v>
      </c>
      <c r="AF31" s="78" t="s">
        <v>89</v>
      </c>
      <c r="AG31" s="49">
        <f t="shared" si="1"/>
        <v>0</v>
      </c>
      <c r="AH31" s="65">
        <v>0</v>
      </c>
      <c r="AI31" s="66">
        <v>0</v>
      </c>
      <c r="AJ31" s="70" t="s">
        <v>89</v>
      </c>
      <c r="AK31" s="78" t="s">
        <v>89</v>
      </c>
      <c r="AL31" s="65">
        <v>0</v>
      </c>
      <c r="AM31" s="70" t="s">
        <v>89</v>
      </c>
      <c r="AN31" s="70" t="s">
        <v>89</v>
      </c>
      <c r="AO31" s="70" t="s">
        <v>89</v>
      </c>
      <c r="AP31" s="49">
        <f t="shared" si="2"/>
        <v>0</v>
      </c>
      <c r="AQ31" s="302">
        <f>+L31+AD31-AI31</f>
        <v>22133333</v>
      </c>
      <c r="AR31" s="65" t="s">
        <v>87</v>
      </c>
      <c r="AS31" s="68">
        <v>22133333</v>
      </c>
      <c r="AT31" s="65" t="s">
        <v>90</v>
      </c>
      <c r="AU31" s="65">
        <v>0</v>
      </c>
      <c r="AV31" s="75" t="s">
        <v>89</v>
      </c>
      <c r="AW31" s="570">
        <f t="shared" si="3"/>
        <v>22133333</v>
      </c>
      <c r="AX31" s="515">
        <v>0</v>
      </c>
      <c r="AY31" s="223">
        <f t="shared" si="4"/>
        <v>1</v>
      </c>
      <c r="AZ31" s="74">
        <v>1</v>
      </c>
      <c r="BA31" s="301" t="s">
        <v>89</v>
      </c>
      <c r="BB31" s="65" t="s">
        <v>103</v>
      </c>
      <c r="BC31" s="310" t="s">
        <v>3256</v>
      </c>
      <c r="BD31" s="221" t="s">
        <v>87</v>
      </c>
      <c r="BE31" s="221" t="s">
        <v>87</v>
      </c>
    </row>
    <row r="32" spans="2:57" s="271" customFormat="1" ht="12.75" x14ac:dyDescent="0.2">
      <c r="B32" s="221">
        <v>2025</v>
      </c>
      <c r="C32" s="221">
        <v>891780111</v>
      </c>
      <c r="D32" s="221" t="s">
        <v>78</v>
      </c>
      <c r="E32" s="67" t="s">
        <v>3255</v>
      </c>
      <c r="F32" s="49" t="s">
        <v>3254</v>
      </c>
      <c r="G32" s="306">
        <v>0</v>
      </c>
      <c r="H32" s="65" t="s">
        <v>81</v>
      </c>
      <c r="I32" s="221" t="s">
        <v>127</v>
      </c>
      <c r="J32" s="220" t="s">
        <v>83</v>
      </c>
      <c r="K32" s="67" t="s">
        <v>3240</v>
      </c>
      <c r="L32" s="514">
        <v>22133333</v>
      </c>
      <c r="M32" s="221" t="s">
        <v>85</v>
      </c>
      <c r="N32" s="67" t="s">
        <v>2614</v>
      </c>
      <c r="O32" s="526">
        <v>36386177</v>
      </c>
      <c r="P32" s="312">
        <v>103</v>
      </c>
      <c r="Q32" s="503">
        <v>45677</v>
      </c>
      <c r="R32" s="497">
        <v>712000000</v>
      </c>
      <c r="S32" s="503">
        <v>45678</v>
      </c>
      <c r="T32" s="303">
        <f>+L32</f>
        <v>22133333</v>
      </c>
      <c r="U32" s="65" t="s">
        <v>87</v>
      </c>
      <c r="V32" s="231">
        <v>39049658</v>
      </c>
      <c r="W32" s="66" t="s">
        <v>2566</v>
      </c>
      <c r="X32" s="547">
        <v>45678</v>
      </c>
      <c r="Y32" s="504">
        <v>45678</v>
      </c>
      <c r="Z32" s="70" t="s">
        <v>89</v>
      </c>
      <c r="AA32" s="504">
        <v>45838</v>
      </c>
      <c r="AB32" s="279">
        <f t="shared" si="0"/>
        <v>160</v>
      </c>
      <c r="AC32" s="65">
        <v>0</v>
      </c>
      <c r="AD32" s="68">
        <v>0</v>
      </c>
      <c r="AE32" s="65">
        <v>0</v>
      </c>
      <c r="AF32" s="78" t="s">
        <v>89</v>
      </c>
      <c r="AG32" s="49">
        <f t="shared" si="1"/>
        <v>0</v>
      </c>
      <c r="AH32" s="65">
        <v>0</v>
      </c>
      <c r="AI32" s="66">
        <v>0</v>
      </c>
      <c r="AJ32" s="70" t="s">
        <v>89</v>
      </c>
      <c r="AK32" s="78" t="s">
        <v>89</v>
      </c>
      <c r="AL32" s="65">
        <v>0</v>
      </c>
      <c r="AM32" s="70" t="s">
        <v>89</v>
      </c>
      <c r="AN32" s="70" t="s">
        <v>89</v>
      </c>
      <c r="AO32" s="70" t="s">
        <v>89</v>
      </c>
      <c r="AP32" s="49">
        <f t="shared" si="2"/>
        <v>0</v>
      </c>
      <c r="AQ32" s="302">
        <f>+L32+AD32-AI32</f>
        <v>22133333</v>
      </c>
      <c r="AR32" s="65" t="s">
        <v>87</v>
      </c>
      <c r="AS32" s="68">
        <v>22133333</v>
      </c>
      <c r="AT32" s="65" t="s">
        <v>90</v>
      </c>
      <c r="AU32" s="65">
        <v>0</v>
      </c>
      <c r="AV32" s="75" t="s">
        <v>89</v>
      </c>
      <c r="AW32" s="570">
        <f t="shared" si="3"/>
        <v>22133333</v>
      </c>
      <c r="AX32" s="515">
        <v>0</v>
      </c>
      <c r="AY32" s="223">
        <f t="shared" si="4"/>
        <v>1</v>
      </c>
      <c r="AZ32" s="74">
        <v>1</v>
      </c>
      <c r="BA32" s="301" t="s">
        <v>89</v>
      </c>
      <c r="BB32" s="65" t="s">
        <v>103</v>
      </c>
      <c r="BC32" s="310" t="s">
        <v>3253</v>
      </c>
      <c r="BD32" s="221" t="s">
        <v>87</v>
      </c>
      <c r="BE32" s="221" t="s">
        <v>87</v>
      </c>
    </row>
    <row r="33" spans="2:57" s="271" customFormat="1" ht="12.75" x14ac:dyDescent="0.2">
      <c r="B33" s="221">
        <v>2025</v>
      </c>
      <c r="C33" s="221">
        <v>891780111</v>
      </c>
      <c r="D33" s="221" t="s">
        <v>78</v>
      </c>
      <c r="E33" s="67" t="s">
        <v>3252</v>
      </c>
      <c r="F33" s="49" t="s">
        <v>3251</v>
      </c>
      <c r="G33" s="306">
        <v>0</v>
      </c>
      <c r="H33" s="65" t="s">
        <v>81</v>
      </c>
      <c r="I33" s="221" t="s">
        <v>127</v>
      </c>
      <c r="J33" s="220" t="s">
        <v>83</v>
      </c>
      <c r="K33" s="67" t="s">
        <v>3250</v>
      </c>
      <c r="L33" s="514">
        <v>24400000</v>
      </c>
      <c r="M33" s="221" t="s">
        <v>85</v>
      </c>
      <c r="N33" s="67" t="s">
        <v>3249</v>
      </c>
      <c r="O33" s="526">
        <v>1084788615</v>
      </c>
      <c r="P33" s="312">
        <v>102</v>
      </c>
      <c r="Q33" s="503">
        <v>45677</v>
      </c>
      <c r="R33" s="497">
        <v>1014200000</v>
      </c>
      <c r="S33" s="503">
        <v>45678</v>
      </c>
      <c r="T33" s="303">
        <f>+L33</f>
        <v>24400000</v>
      </c>
      <c r="U33" s="65" t="s">
        <v>87</v>
      </c>
      <c r="V33" s="49">
        <v>57461852</v>
      </c>
      <c r="W33" s="66" t="s">
        <v>3171</v>
      </c>
      <c r="X33" s="547">
        <v>45678</v>
      </c>
      <c r="Y33" s="504">
        <v>45678</v>
      </c>
      <c r="Z33" s="70" t="s">
        <v>89</v>
      </c>
      <c r="AA33" s="504">
        <v>45853</v>
      </c>
      <c r="AB33" s="279">
        <f t="shared" si="0"/>
        <v>175</v>
      </c>
      <c r="AC33" s="65">
        <v>0</v>
      </c>
      <c r="AD33" s="68">
        <v>0</v>
      </c>
      <c r="AE33" s="65">
        <v>0</v>
      </c>
      <c r="AF33" s="78" t="s">
        <v>89</v>
      </c>
      <c r="AG33" s="49">
        <f t="shared" si="1"/>
        <v>0</v>
      </c>
      <c r="AH33" s="65">
        <v>0</v>
      </c>
      <c r="AI33" s="66">
        <v>0</v>
      </c>
      <c r="AJ33" s="70" t="s">
        <v>89</v>
      </c>
      <c r="AK33" s="78" t="s">
        <v>89</v>
      </c>
      <c r="AL33" s="65">
        <v>0</v>
      </c>
      <c r="AM33" s="70" t="s">
        <v>89</v>
      </c>
      <c r="AN33" s="70" t="s">
        <v>89</v>
      </c>
      <c r="AO33" s="70" t="s">
        <v>89</v>
      </c>
      <c r="AP33" s="49">
        <f t="shared" si="2"/>
        <v>0</v>
      </c>
      <c r="AQ33" s="302">
        <f>+L33+AD33-AI33</f>
        <v>24400000</v>
      </c>
      <c r="AR33" s="65" t="s">
        <v>87</v>
      </c>
      <c r="AS33" s="68">
        <v>24400000</v>
      </c>
      <c r="AT33" s="65" t="s">
        <v>90</v>
      </c>
      <c r="AU33" s="65">
        <v>0</v>
      </c>
      <c r="AV33" s="75" t="s">
        <v>89</v>
      </c>
      <c r="AW33" s="570">
        <f t="shared" si="3"/>
        <v>24400000</v>
      </c>
      <c r="AX33" s="515">
        <v>0</v>
      </c>
      <c r="AY33" s="223">
        <f t="shared" si="4"/>
        <v>1</v>
      </c>
      <c r="AZ33" s="74">
        <v>1</v>
      </c>
      <c r="BA33" s="301" t="s">
        <v>89</v>
      </c>
      <c r="BB33" s="65" t="s">
        <v>103</v>
      </c>
      <c r="BC33" s="310" t="s">
        <v>3248</v>
      </c>
      <c r="BD33" s="221" t="s">
        <v>87</v>
      </c>
      <c r="BE33" s="221" t="s">
        <v>87</v>
      </c>
    </row>
    <row r="34" spans="2:57" s="271" customFormat="1" ht="12.75" x14ac:dyDescent="0.2">
      <c r="B34" s="221">
        <v>2025</v>
      </c>
      <c r="C34" s="221">
        <v>891780111</v>
      </c>
      <c r="D34" s="221" t="s">
        <v>78</v>
      </c>
      <c r="E34" s="67" t="s">
        <v>3247</v>
      </c>
      <c r="F34" s="49" t="s">
        <v>3246</v>
      </c>
      <c r="G34" s="306">
        <v>0</v>
      </c>
      <c r="H34" s="65" t="s">
        <v>81</v>
      </c>
      <c r="I34" s="221" t="s">
        <v>127</v>
      </c>
      <c r="J34" s="220" t="s">
        <v>83</v>
      </c>
      <c r="K34" s="67" t="s">
        <v>3245</v>
      </c>
      <c r="L34" s="514">
        <v>14133333</v>
      </c>
      <c r="M34" s="221" t="s">
        <v>85</v>
      </c>
      <c r="N34" s="67" t="s">
        <v>3244</v>
      </c>
      <c r="O34" s="526">
        <v>1083000226</v>
      </c>
      <c r="P34" s="312">
        <v>103</v>
      </c>
      <c r="Q34" s="503">
        <v>45677</v>
      </c>
      <c r="R34" s="497">
        <v>712000000</v>
      </c>
      <c r="S34" s="503">
        <v>45679</v>
      </c>
      <c r="T34" s="303">
        <f>+L34</f>
        <v>14133333</v>
      </c>
      <c r="U34" s="65" t="s">
        <v>87</v>
      </c>
      <c r="V34" s="231">
        <v>39049658</v>
      </c>
      <c r="W34" s="66" t="s">
        <v>2566</v>
      </c>
      <c r="X34" s="547">
        <v>45679</v>
      </c>
      <c r="Y34" s="504">
        <v>45679</v>
      </c>
      <c r="Z34" s="70" t="s">
        <v>89</v>
      </c>
      <c r="AA34" s="504">
        <v>45777</v>
      </c>
      <c r="AB34" s="279">
        <f t="shared" si="0"/>
        <v>98</v>
      </c>
      <c r="AC34" s="65">
        <v>0</v>
      </c>
      <c r="AD34" s="68">
        <v>0</v>
      </c>
      <c r="AE34" s="65">
        <v>0</v>
      </c>
      <c r="AF34" s="78" t="s">
        <v>89</v>
      </c>
      <c r="AG34" s="49">
        <f t="shared" si="1"/>
        <v>0</v>
      </c>
      <c r="AH34" s="65">
        <v>0</v>
      </c>
      <c r="AI34" s="66">
        <v>0</v>
      </c>
      <c r="AJ34" s="70" t="s">
        <v>89</v>
      </c>
      <c r="AK34" s="78" t="s">
        <v>89</v>
      </c>
      <c r="AL34" s="65">
        <v>0</v>
      </c>
      <c r="AM34" s="70" t="s">
        <v>89</v>
      </c>
      <c r="AN34" s="70" t="s">
        <v>89</v>
      </c>
      <c r="AO34" s="70" t="s">
        <v>89</v>
      </c>
      <c r="AP34" s="49">
        <f t="shared" si="2"/>
        <v>0</v>
      </c>
      <c r="AQ34" s="302">
        <f>+L34+AD34-AI34</f>
        <v>14133333</v>
      </c>
      <c r="AR34" s="65" t="s">
        <v>87</v>
      </c>
      <c r="AS34" s="68">
        <v>14133333</v>
      </c>
      <c r="AT34" s="65" t="s">
        <v>90</v>
      </c>
      <c r="AU34" s="65">
        <v>0</v>
      </c>
      <c r="AV34" s="75" t="s">
        <v>89</v>
      </c>
      <c r="AW34" s="570">
        <f t="shared" si="3"/>
        <v>14133333</v>
      </c>
      <c r="AX34" s="515">
        <v>0</v>
      </c>
      <c r="AY34" s="223">
        <f t="shared" si="4"/>
        <v>1</v>
      </c>
      <c r="AZ34" s="74">
        <v>1</v>
      </c>
      <c r="BA34" s="301" t="s">
        <v>89</v>
      </c>
      <c r="BB34" s="65" t="s">
        <v>103</v>
      </c>
      <c r="BC34" s="310" t="s">
        <v>3243</v>
      </c>
      <c r="BD34" s="221" t="s">
        <v>87</v>
      </c>
      <c r="BE34" s="221" t="s">
        <v>87</v>
      </c>
    </row>
    <row r="35" spans="2:57" s="271" customFormat="1" ht="12.75" x14ac:dyDescent="0.2">
      <c r="B35" s="221">
        <v>2025</v>
      </c>
      <c r="C35" s="221">
        <v>891780111</v>
      </c>
      <c r="D35" s="221" t="s">
        <v>78</v>
      </c>
      <c r="E35" s="67" t="s">
        <v>3242</v>
      </c>
      <c r="F35" s="49" t="s">
        <v>3241</v>
      </c>
      <c r="G35" s="306">
        <v>0</v>
      </c>
      <c r="H35" s="65" t="s">
        <v>81</v>
      </c>
      <c r="I35" s="221" t="s">
        <v>127</v>
      </c>
      <c r="J35" s="220" t="s">
        <v>83</v>
      </c>
      <c r="K35" s="67" t="s">
        <v>3240</v>
      </c>
      <c r="L35" s="514">
        <v>22133333</v>
      </c>
      <c r="M35" s="221" t="s">
        <v>85</v>
      </c>
      <c r="N35" s="67" t="s">
        <v>3239</v>
      </c>
      <c r="O35" s="526">
        <v>33224219</v>
      </c>
      <c r="P35" s="312">
        <v>103</v>
      </c>
      <c r="Q35" s="503">
        <v>45677</v>
      </c>
      <c r="R35" s="497">
        <v>712000000</v>
      </c>
      <c r="S35" s="503">
        <v>45679</v>
      </c>
      <c r="T35" s="303">
        <f>+L35</f>
        <v>22133333</v>
      </c>
      <c r="U35" s="65" t="s">
        <v>87</v>
      </c>
      <c r="V35" s="231">
        <v>39049658</v>
      </c>
      <c r="W35" s="66" t="s">
        <v>2566</v>
      </c>
      <c r="X35" s="547">
        <v>45679</v>
      </c>
      <c r="Y35" s="504">
        <v>45679</v>
      </c>
      <c r="Z35" s="70" t="s">
        <v>89</v>
      </c>
      <c r="AA35" s="504">
        <v>45838</v>
      </c>
      <c r="AB35" s="279">
        <f t="shared" si="0"/>
        <v>159</v>
      </c>
      <c r="AC35" s="65">
        <v>0</v>
      </c>
      <c r="AD35" s="68">
        <v>0</v>
      </c>
      <c r="AE35" s="65">
        <v>0</v>
      </c>
      <c r="AF35" s="78" t="s">
        <v>89</v>
      </c>
      <c r="AG35" s="49">
        <f t="shared" si="1"/>
        <v>0</v>
      </c>
      <c r="AH35" s="65">
        <v>0</v>
      </c>
      <c r="AI35" s="66">
        <v>0</v>
      </c>
      <c r="AJ35" s="70" t="s">
        <v>89</v>
      </c>
      <c r="AK35" s="78" t="s">
        <v>89</v>
      </c>
      <c r="AL35" s="65">
        <v>0</v>
      </c>
      <c r="AM35" s="70" t="s">
        <v>89</v>
      </c>
      <c r="AN35" s="70" t="s">
        <v>89</v>
      </c>
      <c r="AO35" s="70" t="s">
        <v>89</v>
      </c>
      <c r="AP35" s="49">
        <f t="shared" si="2"/>
        <v>0</v>
      </c>
      <c r="AQ35" s="302">
        <f>+L35+AD35-AI35</f>
        <v>22133333</v>
      </c>
      <c r="AR35" s="65" t="s">
        <v>87</v>
      </c>
      <c r="AS35" s="68">
        <v>22133333</v>
      </c>
      <c r="AT35" s="65" t="s">
        <v>90</v>
      </c>
      <c r="AU35" s="65">
        <v>0</v>
      </c>
      <c r="AV35" s="75" t="s">
        <v>89</v>
      </c>
      <c r="AW35" s="570">
        <f t="shared" si="3"/>
        <v>22133333</v>
      </c>
      <c r="AX35" s="515">
        <v>0</v>
      </c>
      <c r="AY35" s="223">
        <f t="shared" si="4"/>
        <v>1</v>
      </c>
      <c r="AZ35" s="74">
        <v>1</v>
      </c>
      <c r="BA35" s="301" t="s">
        <v>89</v>
      </c>
      <c r="BB35" s="65" t="s">
        <v>103</v>
      </c>
      <c r="BC35" s="310" t="s">
        <v>3238</v>
      </c>
      <c r="BD35" s="221" t="s">
        <v>87</v>
      </c>
      <c r="BE35" s="221" t="s">
        <v>87</v>
      </c>
    </row>
    <row r="36" spans="2:57" s="271" customFormat="1" ht="12.75" x14ac:dyDescent="0.2">
      <c r="B36" s="221">
        <v>2025</v>
      </c>
      <c r="C36" s="221">
        <v>891780111</v>
      </c>
      <c r="D36" s="221" t="s">
        <v>78</v>
      </c>
      <c r="E36" s="67" t="s">
        <v>3237</v>
      </c>
      <c r="F36" s="49" t="s">
        <v>3236</v>
      </c>
      <c r="G36" s="306">
        <v>0</v>
      </c>
      <c r="H36" s="65" t="s">
        <v>81</v>
      </c>
      <c r="I36" s="221" t="s">
        <v>127</v>
      </c>
      <c r="J36" s="220" t="s">
        <v>83</v>
      </c>
      <c r="K36" s="67" t="s">
        <v>3235</v>
      </c>
      <c r="L36" s="514">
        <v>20400000</v>
      </c>
      <c r="M36" s="221" t="s">
        <v>85</v>
      </c>
      <c r="N36" s="67" t="s">
        <v>3234</v>
      </c>
      <c r="O36" s="526">
        <v>1077083950</v>
      </c>
      <c r="P36" s="312">
        <v>108</v>
      </c>
      <c r="Q36" s="503">
        <v>45677</v>
      </c>
      <c r="R36" s="497">
        <v>123000000</v>
      </c>
      <c r="S36" s="503">
        <v>45679</v>
      </c>
      <c r="T36" s="303">
        <f>+L36</f>
        <v>20400000</v>
      </c>
      <c r="U36" s="65" t="s">
        <v>87</v>
      </c>
      <c r="V36" s="231">
        <v>1082851808</v>
      </c>
      <c r="W36" s="66" t="s">
        <v>2182</v>
      </c>
      <c r="X36" s="547">
        <v>45679</v>
      </c>
      <c r="Y36" s="504">
        <v>45679</v>
      </c>
      <c r="Z36" s="70" t="s">
        <v>89</v>
      </c>
      <c r="AA36" s="504">
        <v>45823</v>
      </c>
      <c r="AB36" s="279">
        <f t="shared" si="0"/>
        <v>144</v>
      </c>
      <c r="AC36" s="65">
        <v>0</v>
      </c>
      <c r="AD36" s="68">
        <v>0</v>
      </c>
      <c r="AE36" s="65">
        <v>0</v>
      </c>
      <c r="AF36" s="78" t="s">
        <v>89</v>
      </c>
      <c r="AG36" s="49">
        <f t="shared" si="1"/>
        <v>0</v>
      </c>
      <c r="AH36" s="65">
        <v>0</v>
      </c>
      <c r="AI36" s="66">
        <v>0</v>
      </c>
      <c r="AJ36" s="70" t="s">
        <v>89</v>
      </c>
      <c r="AK36" s="78" t="s">
        <v>89</v>
      </c>
      <c r="AL36" s="65">
        <v>0</v>
      </c>
      <c r="AM36" s="70" t="s">
        <v>89</v>
      </c>
      <c r="AN36" s="70" t="s">
        <v>89</v>
      </c>
      <c r="AO36" s="70" t="s">
        <v>89</v>
      </c>
      <c r="AP36" s="49">
        <f t="shared" si="2"/>
        <v>0</v>
      </c>
      <c r="AQ36" s="302">
        <f>+L36+AD36-AI36</f>
        <v>20400000</v>
      </c>
      <c r="AR36" s="65" t="s">
        <v>87</v>
      </c>
      <c r="AS36" s="68">
        <v>20400000</v>
      </c>
      <c r="AT36" s="65" t="s">
        <v>90</v>
      </c>
      <c r="AU36" s="65">
        <v>0</v>
      </c>
      <c r="AV36" s="75" t="s">
        <v>89</v>
      </c>
      <c r="AW36" s="570">
        <f t="shared" si="3"/>
        <v>20400000</v>
      </c>
      <c r="AX36" s="515">
        <v>0</v>
      </c>
      <c r="AY36" s="223">
        <f t="shared" si="4"/>
        <v>1</v>
      </c>
      <c r="AZ36" s="74">
        <v>1</v>
      </c>
      <c r="BA36" s="301" t="s">
        <v>89</v>
      </c>
      <c r="BB36" s="65" t="s">
        <v>103</v>
      </c>
      <c r="BC36" s="310" t="s">
        <v>3233</v>
      </c>
      <c r="BD36" s="221" t="s">
        <v>87</v>
      </c>
      <c r="BE36" s="221" t="s">
        <v>87</v>
      </c>
    </row>
    <row r="37" spans="2:57" s="271" customFormat="1" ht="12.75" x14ac:dyDescent="0.2">
      <c r="B37" s="221">
        <v>2025</v>
      </c>
      <c r="C37" s="221">
        <v>891780111</v>
      </c>
      <c r="D37" s="221" t="s">
        <v>78</v>
      </c>
      <c r="E37" s="67" t="s">
        <v>3232</v>
      </c>
      <c r="F37" s="49" t="s">
        <v>3231</v>
      </c>
      <c r="G37" s="306">
        <v>0</v>
      </c>
      <c r="H37" s="65" t="s">
        <v>81</v>
      </c>
      <c r="I37" s="221" t="s">
        <v>127</v>
      </c>
      <c r="J37" s="220" t="s">
        <v>83</v>
      </c>
      <c r="K37" s="67" t="s">
        <v>3230</v>
      </c>
      <c r="L37" s="514">
        <v>17340000</v>
      </c>
      <c r="M37" s="221" t="s">
        <v>85</v>
      </c>
      <c r="N37" s="67" t="s">
        <v>2638</v>
      </c>
      <c r="O37" s="526">
        <v>1004461196</v>
      </c>
      <c r="P37" s="312">
        <v>108</v>
      </c>
      <c r="Q37" s="503">
        <v>45677</v>
      </c>
      <c r="R37" s="497">
        <v>123000000</v>
      </c>
      <c r="S37" s="503">
        <v>45679</v>
      </c>
      <c r="T37" s="303">
        <f>+L37</f>
        <v>17340000</v>
      </c>
      <c r="U37" s="65" t="s">
        <v>87</v>
      </c>
      <c r="V37" s="231">
        <v>1082851808</v>
      </c>
      <c r="W37" s="66" t="s">
        <v>2182</v>
      </c>
      <c r="X37" s="547">
        <v>45679</v>
      </c>
      <c r="Y37" s="504">
        <v>45679</v>
      </c>
      <c r="Z37" s="70" t="s">
        <v>89</v>
      </c>
      <c r="AA37" s="504">
        <v>45823</v>
      </c>
      <c r="AB37" s="279">
        <f t="shared" si="0"/>
        <v>144</v>
      </c>
      <c r="AC37" s="65">
        <v>0</v>
      </c>
      <c r="AD37" s="68">
        <v>0</v>
      </c>
      <c r="AE37" s="65">
        <v>0</v>
      </c>
      <c r="AF37" s="78" t="s">
        <v>89</v>
      </c>
      <c r="AG37" s="49">
        <f t="shared" si="1"/>
        <v>0</v>
      </c>
      <c r="AH37" s="65">
        <v>0</v>
      </c>
      <c r="AI37" s="66">
        <v>0</v>
      </c>
      <c r="AJ37" s="70" t="s">
        <v>89</v>
      </c>
      <c r="AK37" s="78" t="s">
        <v>89</v>
      </c>
      <c r="AL37" s="65">
        <v>0</v>
      </c>
      <c r="AM37" s="70" t="s">
        <v>89</v>
      </c>
      <c r="AN37" s="70" t="s">
        <v>89</v>
      </c>
      <c r="AO37" s="70" t="s">
        <v>89</v>
      </c>
      <c r="AP37" s="49">
        <f t="shared" si="2"/>
        <v>0</v>
      </c>
      <c r="AQ37" s="302">
        <f>+L37+AD37-AI37</f>
        <v>17340000</v>
      </c>
      <c r="AR37" s="65" t="s">
        <v>87</v>
      </c>
      <c r="AS37" s="68">
        <v>17340000</v>
      </c>
      <c r="AT37" s="65" t="s">
        <v>90</v>
      </c>
      <c r="AU37" s="65">
        <v>0</v>
      </c>
      <c r="AV37" s="75" t="s">
        <v>89</v>
      </c>
      <c r="AW37" s="570">
        <f t="shared" si="3"/>
        <v>17340000</v>
      </c>
      <c r="AX37" s="515">
        <v>0</v>
      </c>
      <c r="AY37" s="223">
        <f t="shared" si="4"/>
        <v>1</v>
      </c>
      <c r="AZ37" s="74">
        <v>1</v>
      </c>
      <c r="BA37" s="301" t="s">
        <v>89</v>
      </c>
      <c r="BB37" s="65" t="s">
        <v>103</v>
      </c>
      <c r="BC37" s="310" t="s">
        <v>3229</v>
      </c>
      <c r="BD37" s="221" t="s">
        <v>87</v>
      </c>
      <c r="BE37" s="221" t="s">
        <v>87</v>
      </c>
    </row>
    <row r="38" spans="2:57" s="271" customFormat="1" ht="12.75" x14ac:dyDescent="0.2">
      <c r="B38" s="221">
        <v>2025</v>
      </c>
      <c r="C38" s="221">
        <v>891780111</v>
      </c>
      <c r="D38" s="221" t="s">
        <v>78</v>
      </c>
      <c r="E38" s="67" t="s">
        <v>3228</v>
      </c>
      <c r="F38" s="49" t="s">
        <v>3227</v>
      </c>
      <c r="G38" s="306">
        <v>0</v>
      </c>
      <c r="H38" s="65" t="s">
        <v>81</v>
      </c>
      <c r="I38" s="221" t="s">
        <v>127</v>
      </c>
      <c r="J38" s="220" t="s">
        <v>83</v>
      </c>
      <c r="K38" s="67" t="s">
        <v>3226</v>
      </c>
      <c r="L38" s="514">
        <v>31540000</v>
      </c>
      <c r="M38" s="221" t="s">
        <v>85</v>
      </c>
      <c r="N38" s="67" t="s">
        <v>2366</v>
      </c>
      <c r="O38" s="526">
        <v>3753843</v>
      </c>
      <c r="P38" s="312">
        <v>109</v>
      </c>
      <c r="Q38" s="503">
        <v>45678</v>
      </c>
      <c r="R38" s="497">
        <v>159000000</v>
      </c>
      <c r="S38" s="503">
        <v>45679</v>
      </c>
      <c r="T38" s="303">
        <f>+L38</f>
        <v>31540000</v>
      </c>
      <c r="U38" s="65" t="s">
        <v>87</v>
      </c>
      <c r="V38" s="231">
        <v>36669284</v>
      </c>
      <c r="W38" s="66" t="s">
        <v>1769</v>
      </c>
      <c r="X38" s="547">
        <v>45679</v>
      </c>
      <c r="Y38" s="504">
        <v>45679</v>
      </c>
      <c r="Z38" s="70" t="s">
        <v>89</v>
      </c>
      <c r="AA38" s="504">
        <v>45838</v>
      </c>
      <c r="AB38" s="279">
        <f t="shared" si="0"/>
        <v>159</v>
      </c>
      <c r="AC38" s="65">
        <v>0</v>
      </c>
      <c r="AD38" s="68">
        <v>0</v>
      </c>
      <c r="AE38" s="65">
        <v>0</v>
      </c>
      <c r="AF38" s="78" t="s">
        <v>89</v>
      </c>
      <c r="AG38" s="49">
        <f t="shared" si="1"/>
        <v>0</v>
      </c>
      <c r="AH38" s="65">
        <v>0</v>
      </c>
      <c r="AI38" s="66">
        <v>0</v>
      </c>
      <c r="AJ38" s="70" t="s">
        <v>89</v>
      </c>
      <c r="AK38" s="78" t="s">
        <v>89</v>
      </c>
      <c r="AL38" s="65">
        <v>0</v>
      </c>
      <c r="AM38" s="70" t="s">
        <v>89</v>
      </c>
      <c r="AN38" s="70" t="s">
        <v>89</v>
      </c>
      <c r="AO38" s="70" t="s">
        <v>89</v>
      </c>
      <c r="AP38" s="49">
        <f t="shared" si="2"/>
        <v>0</v>
      </c>
      <c r="AQ38" s="302">
        <f>+L38+AD38-AI38</f>
        <v>31540000</v>
      </c>
      <c r="AR38" s="65" t="s">
        <v>87</v>
      </c>
      <c r="AS38" s="68">
        <v>31540000</v>
      </c>
      <c r="AT38" s="65" t="s">
        <v>90</v>
      </c>
      <c r="AU38" s="65">
        <v>0</v>
      </c>
      <c r="AV38" s="75" t="s">
        <v>89</v>
      </c>
      <c r="AW38" s="570">
        <f t="shared" si="3"/>
        <v>31540000</v>
      </c>
      <c r="AX38" s="515">
        <v>0</v>
      </c>
      <c r="AY38" s="223">
        <f t="shared" si="4"/>
        <v>1</v>
      </c>
      <c r="AZ38" s="74">
        <v>1</v>
      </c>
      <c r="BA38" s="301" t="s">
        <v>89</v>
      </c>
      <c r="BB38" s="65" t="s">
        <v>103</v>
      </c>
      <c r="BC38" s="310" t="s">
        <v>3225</v>
      </c>
      <c r="BD38" s="221" t="s">
        <v>87</v>
      </c>
      <c r="BE38" s="221" t="s">
        <v>87</v>
      </c>
    </row>
    <row r="39" spans="2:57" s="271" customFormat="1" ht="12.75" x14ac:dyDescent="0.2">
      <c r="B39" s="221">
        <v>2025</v>
      </c>
      <c r="C39" s="221">
        <v>891780111</v>
      </c>
      <c r="D39" s="221" t="s">
        <v>78</v>
      </c>
      <c r="E39" s="67" t="s">
        <v>3224</v>
      </c>
      <c r="F39" s="49" t="s">
        <v>3223</v>
      </c>
      <c r="G39" s="306">
        <v>0</v>
      </c>
      <c r="H39" s="65" t="s">
        <v>81</v>
      </c>
      <c r="I39" s="221" t="s">
        <v>127</v>
      </c>
      <c r="J39" s="220" t="s">
        <v>83</v>
      </c>
      <c r="K39" s="67" t="s">
        <v>3222</v>
      </c>
      <c r="L39" s="514">
        <v>22133333</v>
      </c>
      <c r="M39" s="221" t="s">
        <v>85</v>
      </c>
      <c r="N39" s="67" t="s">
        <v>2596</v>
      </c>
      <c r="O39" s="526">
        <v>1082875832</v>
      </c>
      <c r="P39" s="312">
        <v>103</v>
      </c>
      <c r="Q39" s="503">
        <v>45677</v>
      </c>
      <c r="R39" s="497">
        <v>712000000</v>
      </c>
      <c r="S39" s="503">
        <v>45679</v>
      </c>
      <c r="T39" s="303">
        <f>+L39</f>
        <v>22133333</v>
      </c>
      <c r="U39" s="65" t="s">
        <v>87</v>
      </c>
      <c r="V39" s="231">
        <v>39049658</v>
      </c>
      <c r="W39" s="66" t="s">
        <v>2566</v>
      </c>
      <c r="X39" s="547">
        <v>45679</v>
      </c>
      <c r="Y39" s="504">
        <v>45679</v>
      </c>
      <c r="Z39" s="70" t="s">
        <v>89</v>
      </c>
      <c r="AA39" s="504">
        <v>45838</v>
      </c>
      <c r="AB39" s="279">
        <f t="shared" si="0"/>
        <v>159</v>
      </c>
      <c r="AC39" s="65">
        <v>0</v>
      </c>
      <c r="AD39" s="68">
        <v>0</v>
      </c>
      <c r="AE39" s="65">
        <v>0</v>
      </c>
      <c r="AF39" s="78" t="s">
        <v>89</v>
      </c>
      <c r="AG39" s="49">
        <f t="shared" si="1"/>
        <v>0</v>
      </c>
      <c r="AH39" s="65">
        <v>0</v>
      </c>
      <c r="AI39" s="66">
        <v>0</v>
      </c>
      <c r="AJ39" s="70" t="s">
        <v>89</v>
      </c>
      <c r="AK39" s="78" t="s">
        <v>89</v>
      </c>
      <c r="AL39" s="65">
        <v>0</v>
      </c>
      <c r="AM39" s="70" t="s">
        <v>89</v>
      </c>
      <c r="AN39" s="70" t="s">
        <v>89</v>
      </c>
      <c r="AO39" s="70" t="s">
        <v>89</v>
      </c>
      <c r="AP39" s="49">
        <f t="shared" si="2"/>
        <v>0</v>
      </c>
      <c r="AQ39" s="302">
        <f>+L39+AD39-AI39</f>
        <v>22133333</v>
      </c>
      <c r="AR39" s="65" t="s">
        <v>87</v>
      </c>
      <c r="AS39" s="68">
        <v>22133333</v>
      </c>
      <c r="AT39" s="65" t="s">
        <v>90</v>
      </c>
      <c r="AU39" s="65">
        <v>0</v>
      </c>
      <c r="AV39" s="75" t="s">
        <v>89</v>
      </c>
      <c r="AW39" s="570">
        <f t="shared" si="3"/>
        <v>22133333</v>
      </c>
      <c r="AX39" s="515">
        <v>0</v>
      </c>
      <c r="AY39" s="223">
        <f t="shared" si="4"/>
        <v>1</v>
      </c>
      <c r="AZ39" s="74">
        <v>1</v>
      </c>
      <c r="BA39" s="301" t="s">
        <v>89</v>
      </c>
      <c r="BB39" s="65" t="s">
        <v>103</v>
      </c>
      <c r="BC39" s="310" t="s">
        <v>3221</v>
      </c>
      <c r="BD39" s="221" t="s">
        <v>87</v>
      </c>
      <c r="BE39" s="221" t="s">
        <v>87</v>
      </c>
    </row>
    <row r="40" spans="2:57" s="271" customFormat="1" ht="12.75" x14ac:dyDescent="0.2">
      <c r="B40" s="221">
        <v>2025</v>
      </c>
      <c r="C40" s="221">
        <v>891780111</v>
      </c>
      <c r="D40" s="221" t="s">
        <v>78</v>
      </c>
      <c r="E40" s="67" t="s">
        <v>3220</v>
      </c>
      <c r="F40" s="49" t="s">
        <v>3219</v>
      </c>
      <c r="G40" s="306">
        <v>0</v>
      </c>
      <c r="H40" s="65" t="s">
        <v>81</v>
      </c>
      <c r="I40" s="221" t="s">
        <v>127</v>
      </c>
      <c r="J40" s="220" t="s">
        <v>83</v>
      </c>
      <c r="K40" s="67" t="s">
        <v>3218</v>
      </c>
      <c r="L40" s="514">
        <v>19856667</v>
      </c>
      <c r="M40" s="221" t="s">
        <v>85</v>
      </c>
      <c r="N40" s="67" t="s">
        <v>2461</v>
      </c>
      <c r="O40" s="526">
        <v>1045710831</v>
      </c>
      <c r="P40" s="312">
        <v>105</v>
      </c>
      <c r="Q40" s="503">
        <v>45677</v>
      </c>
      <c r="R40" s="497">
        <v>722000000</v>
      </c>
      <c r="S40" s="503">
        <v>45679</v>
      </c>
      <c r="T40" s="303">
        <f>+L40</f>
        <v>19856667</v>
      </c>
      <c r="U40" s="65" t="s">
        <v>87</v>
      </c>
      <c r="V40" s="231">
        <v>85155551</v>
      </c>
      <c r="W40" s="66" t="s">
        <v>2460</v>
      </c>
      <c r="X40" s="547">
        <v>45679</v>
      </c>
      <c r="Y40" s="504">
        <v>45679</v>
      </c>
      <c r="Z40" s="70" t="s">
        <v>89</v>
      </c>
      <c r="AA40" s="504">
        <v>45838</v>
      </c>
      <c r="AB40" s="279">
        <f t="shared" si="0"/>
        <v>159</v>
      </c>
      <c r="AC40" s="65">
        <v>0</v>
      </c>
      <c r="AD40" s="68">
        <v>0</v>
      </c>
      <c r="AE40" s="65">
        <v>0</v>
      </c>
      <c r="AF40" s="78" t="s">
        <v>89</v>
      </c>
      <c r="AG40" s="49">
        <f t="shared" si="1"/>
        <v>0</v>
      </c>
      <c r="AH40" s="65">
        <v>0</v>
      </c>
      <c r="AI40" s="66">
        <v>0</v>
      </c>
      <c r="AJ40" s="70" t="s">
        <v>89</v>
      </c>
      <c r="AK40" s="78" t="s">
        <v>89</v>
      </c>
      <c r="AL40" s="65">
        <v>0</v>
      </c>
      <c r="AM40" s="70" t="s">
        <v>89</v>
      </c>
      <c r="AN40" s="70" t="s">
        <v>89</v>
      </c>
      <c r="AO40" s="70" t="s">
        <v>89</v>
      </c>
      <c r="AP40" s="49">
        <f t="shared" si="2"/>
        <v>0</v>
      </c>
      <c r="AQ40" s="302">
        <f>+L40+AD40-AI40</f>
        <v>19856667</v>
      </c>
      <c r="AR40" s="65" t="s">
        <v>87</v>
      </c>
      <c r="AS40" s="68">
        <v>19856667</v>
      </c>
      <c r="AT40" s="65" t="s">
        <v>90</v>
      </c>
      <c r="AU40" s="65">
        <v>0</v>
      </c>
      <c r="AV40" s="75" t="s">
        <v>89</v>
      </c>
      <c r="AW40" s="570">
        <f t="shared" si="3"/>
        <v>19856667</v>
      </c>
      <c r="AX40" s="515">
        <v>0</v>
      </c>
      <c r="AY40" s="223">
        <f t="shared" si="4"/>
        <v>1</v>
      </c>
      <c r="AZ40" s="74">
        <v>1</v>
      </c>
      <c r="BA40" s="301" t="s">
        <v>89</v>
      </c>
      <c r="BB40" s="65" t="s">
        <v>103</v>
      </c>
      <c r="BC40" s="310" t="s">
        <v>3217</v>
      </c>
      <c r="BD40" s="221" t="s">
        <v>87</v>
      </c>
      <c r="BE40" s="221" t="s">
        <v>87</v>
      </c>
    </row>
    <row r="41" spans="2:57" s="271" customFormat="1" ht="12.75" x14ac:dyDescent="0.2">
      <c r="B41" s="221">
        <v>2025</v>
      </c>
      <c r="C41" s="221">
        <v>891780111</v>
      </c>
      <c r="D41" s="221" t="s">
        <v>78</v>
      </c>
      <c r="E41" s="67" t="s">
        <v>3216</v>
      </c>
      <c r="F41" s="49" t="s">
        <v>3215</v>
      </c>
      <c r="G41" s="306">
        <v>0</v>
      </c>
      <c r="H41" s="65" t="s">
        <v>81</v>
      </c>
      <c r="I41" s="221" t="s">
        <v>127</v>
      </c>
      <c r="J41" s="220" t="s">
        <v>83</v>
      </c>
      <c r="K41" s="67" t="s">
        <v>2487</v>
      </c>
      <c r="L41" s="514">
        <v>22540000</v>
      </c>
      <c r="M41" s="221" t="s">
        <v>85</v>
      </c>
      <c r="N41" s="67" t="s">
        <v>3214</v>
      </c>
      <c r="O41" s="526">
        <v>1084732648</v>
      </c>
      <c r="P41" s="312">
        <v>105</v>
      </c>
      <c r="Q41" s="503">
        <v>45677</v>
      </c>
      <c r="R41" s="497">
        <v>722000000</v>
      </c>
      <c r="S41" s="503">
        <v>45679</v>
      </c>
      <c r="T41" s="303">
        <f>+L41</f>
        <v>22540000</v>
      </c>
      <c r="U41" s="65" t="s">
        <v>87</v>
      </c>
      <c r="V41" s="231">
        <v>85155551</v>
      </c>
      <c r="W41" s="66" t="s">
        <v>2460</v>
      </c>
      <c r="X41" s="547">
        <v>45679</v>
      </c>
      <c r="Y41" s="504">
        <v>45679</v>
      </c>
      <c r="Z41" s="70" t="s">
        <v>89</v>
      </c>
      <c r="AA41" s="504">
        <v>45838</v>
      </c>
      <c r="AB41" s="279">
        <f t="shared" si="0"/>
        <v>159</v>
      </c>
      <c r="AC41" s="65">
        <v>0</v>
      </c>
      <c r="AD41" s="68">
        <v>0</v>
      </c>
      <c r="AE41" s="65">
        <v>0</v>
      </c>
      <c r="AF41" s="78" t="s">
        <v>89</v>
      </c>
      <c r="AG41" s="49">
        <f t="shared" si="1"/>
        <v>0</v>
      </c>
      <c r="AH41" s="65">
        <v>0</v>
      </c>
      <c r="AI41" s="66">
        <v>0</v>
      </c>
      <c r="AJ41" s="70" t="s">
        <v>89</v>
      </c>
      <c r="AK41" s="78" t="s">
        <v>89</v>
      </c>
      <c r="AL41" s="65">
        <v>0</v>
      </c>
      <c r="AM41" s="70" t="s">
        <v>89</v>
      </c>
      <c r="AN41" s="70" t="s">
        <v>89</v>
      </c>
      <c r="AO41" s="70" t="s">
        <v>89</v>
      </c>
      <c r="AP41" s="49">
        <f t="shared" si="2"/>
        <v>0</v>
      </c>
      <c r="AQ41" s="302">
        <f>+L41+AD41-AI41</f>
        <v>22540000</v>
      </c>
      <c r="AR41" s="65" t="s">
        <v>87</v>
      </c>
      <c r="AS41" s="68">
        <v>22540000</v>
      </c>
      <c r="AT41" s="65" t="s">
        <v>90</v>
      </c>
      <c r="AU41" s="65">
        <v>0</v>
      </c>
      <c r="AV41" s="75" t="s">
        <v>89</v>
      </c>
      <c r="AW41" s="570">
        <f t="shared" si="3"/>
        <v>22540000</v>
      </c>
      <c r="AX41" s="515">
        <v>0</v>
      </c>
      <c r="AY41" s="223">
        <f t="shared" si="4"/>
        <v>1</v>
      </c>
      <c r="AZ41" s="74">
        <v>1</v>
      </c>
      <c r="BA41" s="301" t="s">
        <v>89</v>
      </c>
      <c r="BB41" s="65" t="s">
        <v>103</v>
      </c>
      <c r="BC41" s="310" t="s">
        <v>3213</v>
      </c>
      <c r="BD41" s="221" t="s">
        <v>87</v>
      </c>
      <c r="BE41" s="221" t="s">
        <v>87</v>
      </c>
    </row>
    <row r="42" spans="2:57" s="271" customFormat="1" ht="12.75" x14ac:dyDescent="0.2">
      <c r="B42" s="221">
        <v>2025</v>
      </c>
      <c r="C42" s="221">
        <v>891780111</v>
      </c>
      <c r="D42" s="221" t="s">
        <v>78</v>
      </c>
      <c r="E42" s="67" t="s">
        <v>3212</v>
      </c>
      <c r="F42" s="49" t="s">
        <v>3211</v>
      </c>
      <c r="G42" s="306">
        <v>0</v>
      </c>
      <c r="H42" s="65" t="s">
        <v>81</v>
      </c>
      <c r="I42" s="221" t="s">
        <v>127</v>
      </c>
      <c r="J42" s="220" t="s">
        <v>83</v>
      </c>
      <c r="K42" s="67" t="s">
        <v>3210</v>
      </c>
      <c r="L42" s="514">
        <v>21466667</v>
      </c>
      <c r="M42" s="221" t="s">
        <v>85</v>
      </c>
      <c r="N42" s="67" t="s">
        <v>2386</v>
      </c>
      <c r="O42" s="526">
        <v>1082950124</v>
      </c>
      <c r="P42" s="312">
        <v>111</v>
      </c>
      <c r="Q42" s="503">
        <v>45678</v>
      </c>
      <c r="R42" s="497">
        <v>557700000</v>
      </c>
      <c r="S42" s="503">
        <v>45679</v>
      </c>
      <c r="T42" s="303">
        <f>+L42</f>
        <v>21466667</v>
      </c>
      <c r="U42" s="65" t="s">
        <v>87</v>
      </c>
      <c r="V42" s="231">
        <v>1082884010</v>
      </c>
      <c r="W42" s="66" t="s">
        <v>1426</v>
      </c>
      <c r="X42" s="547">
        <v>45679</v>
      </c>
      <c r="Y42" s="504">
        <v>45679</v>
      </c>
      <c r="Z42" s="70" t="s">
        <v>89</v>
      </c>
      <c r="AA42" s="504">
        <v>45838</v>
      </c>
      <c r="AB42" s="279">
        <f t="shared" si="0"/>
        <v>159</v>
      </c>
      <c r="AC42" s="65">
        <v>0</v>
      </c>
      <c r="AD42" s="68">
        <v>0</v>
      </c>
      <c r="AE42" s="65">
        <v>0</v>
      </c>
      <c r="AF42" s="78" t="s">
        <v>89</v>
      </c>
      <c r="AG42" s="49">
        <f t="shared" si="1"/>
        <v>0</v>
      </c>
      <c r="AH42" s="65">
        <v>0</v>
      </c>
      <c r="AI42" s="66">
        <v>0</v>
      </c>
      <c r="AJ42" s="70" t="s">
        <v>89</v>
      </c>
      <c r="AK42" s="78" t="s">
        <v>89</v>
      </c>
      <c r="AL42" s="65">
        <v>0</v>
      </c>
      <c r="AM42" s="70" t="s">
        <v>89</v>
      </c>
      <c r="AN42" s="70" t="s">
        <v>89</v>
      </c>
      <c r="AO42" s="70" t="s">
        <v>89</v>
      </c>
      <c r="AP42" s="49">
        <f t="shared" si="2"/>
        <v>0</v>
      </c>
      <c r="AQ42" s="302">
        <f>+L42+AD42-AI42</f>
        <v>21466667</v>
      </c>
      <c r="AR42" s="65" t="s">
        <v>87</v>
      </c>
      <c r="AS42" s="68">
        <v>21466667</v>
      </c>
      <c r="AT42" s="65" t="s">
        <v>90</v>
      </c>
      <c r="AU42" s="65">
        <v>0</v>
      </c>
      <c r="AV42" s="75" t="s">
        <v>89</v>
      </c>
      <c r="AW42" s="570">
        <f t="shared" si="3"/>
        <v>21466667</v>
      </c>
      <c r="AX42" s="515">
        <v>0</v>
      </c>
      <c r="AY42" s="223">
        <f t="shared" si="4"/>
        <v>1</v>
      </c>
      <c r="AZ42" s="74">
        <v>1</v>
      </c>
      <c r="BA42" s="301" t="s">
        <v>89</v>
      </c>
      <c r="BB42" s="65" t="s">
        <v>103</v>
      </c>
      <c r="BC42" s="310" t="s">
        <v>3209</v>
      </c>
      <c r="BD42" s="221" t="s">
        <v>87</v>
      </c>
      <c r="BE42" s="221" t="s">
        <v>87</v>
      </c>
    </row>
    <row r="43" spans="2:57" s="271" customFormat="1" ht="12.75" x14ac:dyDescent="0.2">
      <c r="B43" s="221">
        <v>2025</v>
      </c>
      <c r="C43" s="221">
        <v>891780111</v>
      </c>
      <c r="D43" s="221" t="s">
        <v>78</v>
      </c>
      <c r="E43" s="67" t="s">
        <v>3208</v>
      </c>
      <c r="F43" s="49" t="s">
        <v>3207</v>
      </c>
      <c r="G43" s="306">
        <v>0</v>
      </c>
      <c r="H43" s="65" t="s">
        <v>81</v>
      </c>
      <c r="I43" s="221" t="s">
        <v>127</v>
      </c>
      <c r="J43" s="220" t="s">
        <v>83</v>
      </c>
      <c r="K43" s="67" t="s">
        <v>2517</v>
      </c>
      <c r="L43" s="514">
        <v>18783333</v>
      </c>
      <c r="M43" s="221" t="s">
        <v>85</v>
      </c>
      <c r="N43" s="67" t="s">
        <v>2516</v>
      </c>
      <c r="O43" s="526">
        <v>1082868615</v>
      </c>
      <c r="P43" s="312">
        <v>105</v>
      </c>
      <c r="Q43" s="503">
        <v>45677</v>
      </c>
      <c r="R43" s="497">
        <v>722000000</v>
      </c>
      <c r="S43" s="503">
        <v>45679</v>
      </c>
      <c r="T43" s="303">
        <f>+L43</f>
        <v>18783333</v>
      </c>
      <c r="U43" s="65" t="s">
        <v>87</v>
      </c>
      <c r="V43" s="231">
        <v>85155551</v>
      </c>
      <c r="W43" s="66" t="s">
        <v>2460</v>
      </c>
      <c r="X43" s="547">
        <v>45679</v>
      </c>
      <c r="Y43" s="504">
        <v>45679</v>
      </c>
      <c r="Z43" s="70" t="s">
        <v>89</v>
      </c>
      <c r="AA43" s="504">
        <v>45838</v>
      </c>
      <c r="AB43" s="279">
        <f t="shared" si="0"/>
        <v>159</v>
      </c>
      <c r="AC43" s="65">
        <v>0</v>
      </c>
      <c r="AD43" s="68">
        <v>0</v>
      </c>
      <c r="AE43" s="65">
        <v>0</v>
      </c>
      <c r="AF43" s="78" t="s">
        <v>89</v>
      </c>
      <c r="AG43" s="49">
        <f t="shared" si="1"/>
        <v>0</v>
      </c>
      <c r="AH43" s="65">
        <v>0</v>
      </c>
      <c r="AI43" s="66">
        <v>0</v>
      </c>
      <c r="AJ43" s="70" t="s">
        <v>89</v>
      </c>
      <c r="AK43" s="78" t="s">
        <v>89</v>
      </c>
      <c r="AL43" s="65">
        <v>0</v>
      </c>
      <c r="AM43" s="70" t="s">
        <v>89</v>
      </c>
      <c r="AN43" s="70" t="s">
        <v>89</v>
      </c>
      <c r="AO43" s="70" t="s">
        <v>89</v>
      </c>
      <c r="AP43" s="49">
        <f t="shared" si="2"/>
        <v>0</v>
      </c>
      <c r="AQ43" s="302">
        <f>+L43+AD43-AI43</f>
        <v>18783333</v>
      </c>
      <c r="AR43" s="65" t="s">
        <v>87</v>
      </c>
      <c r="AS43" s="68">
        <v>18783333</v>
      </c>
      <c r="AT43" s="65" t="s">
        <v>90</v>
      </c>
      <c r="AU43" s="65">
        <v>0</v>
      </c>
      <c r="AV43" s="75" t="s">
        <v>89</v>
      </c>
      <c r="AW43" s="570">
        <f t="shared" si="3"/>
        <v>18783333</v>
      </c>
      <c r="AX43" s="515">
        <v>0</v>
      </c>
      <c r="AY43" s="223">
        <f t="shared" si="4"/>
        <v>1</v>
      </c>
      <c r="AZ43" s="74">
        <v>1</v>
      </c>
      <c r="BA43" s="301" t="s">
        <v>89</v>
      </c>
      <c r="BB43" s="65" t="s">
        <v>103</v>
      </c>
      <c r="BC43" s="310" t="s">
        <v>3206</v>
      </c>
      <c r="BD43" s="221" t="s">
        <v>87</v>
      </c>
      <c r="BE43" s="221" t="s">
        <v>87</v>
      </c>
    </row>
    <row r="44" spans="2:57" s="271" customFormat="1" ht="12.75" x14ac:dyDescent="0.2">
      <c r="B44" s="221">
        <v>2025</v>
      </c>
      <c r="C44" s="221">
        <v>891780111</v>
      </c>
      <c r="D44" s="221" t="s">
        <v>78</v>
      </c>
      <c r="E44" s="67" t="s">
        <v>3205</v>
      </c>
      <c r="F44" s="49" t="s">
        <v>3204</v>
      </c>
      <c r="G44" s="306">
        <v>0</v>
      </c>
      <c r="H44" s="65" t="s">
        <v>81</v>
      </c>
      <c r="I44" s="221" t="s">
        <v>127</v>
      </c>
      <c r="J44" s="220" t="s">
        <v>83</v>
      </c>
      <c r="K44" s="67" t="s">
        <v>3203</v>
      </c>
      <c r="L44" s="514">
        <v>19856667</v>
      </c>
      <c r="M44" s="221" t="s">
        <v>85</v>
      </c>
      <c r="N44" s="67" t="s">
        <v>2506</v>
      </c>
      <c r="O44" s="526">
        <v>12617352</v>
      </c>
      <c r="P44" s="312">
        <v>105</v>
      </c>
      <c r="Q44" s="503">
        <v>45677</v>
      </c>
      <c r="R44" s="497">
        <v>722000000</v>
      </c>
      <c r="S44" s="503">
        <v>45679</v>
      </c>
      <c r="T44" s="303">
        <f>+L44</f>
        <v>19856667</v>
      </c>
      <c r="U44" s="65" t="s">
        <v>87</v>
      </c>
      <c r="V44" s="231">
        <v>85155551</v>
      </c>
      <c r="W44" s="66" t="s">
        <v>2460</v>
      </c>
      <c r="X44" s="547">
        <v>45679</v>
      </c>
      <c r="Y44" s="504">
        <v>45679</v>
      </c>
      <c r="Z44" s="70" t="s">
        <v>89</v>
      </c>
      <c r="AA44" s="504">
        <v>45838</v>
      </c>
      <c r="AB44" s="279">
        <f t="shared" si="0"/>
        <v>159</v>
      </c>
      <c r="AC44" s="65">
        <v>0</v>
      </c>
      <c r="AD44" s="68">
        <v>0</v>
      </c>
      <c r="AE44" s="65">
        <v>0</v>
      </c>
      <c r="AF44" s="78" t="s">
        <v>89</v>
      </c>
      <c r="AG44" s="49">
        <f t="shared" si="1"/>
        <v>0</v>
      </c>
      <c r="AH44" s="65">
        <v>0</v>
      </c>
      <c r="AI44" s="66">
        <v>0</v>
      </c>
      <c r="AJ44" s="70" t="s">
        <v>89</v>
      </c>
      <c r="AK44" s="78" t="s">
        <v>89</v>
      </c>
      <c r="AL44" s="65">
        <v>0</v>
      </c>
      <c r="AM44" s="70" t="s">
        <v>89</v>
      </c>
      <c r="AN44" s="70" t="s">
        <v>89</v>
      </c>
      <c r="AO44" s="70" t="s">
        <v>89</v>
      </c>
      <c r="AP44" s="49">
        <f t="shared" si="2"/>
        <v>0</v>
      </c>
      <c r="AQ44" s="302">
        <f>+L44+AD44-AI44</f>
        <v>19856667</v>
      </c>
      <c r="AR44" s="65" t="s">
        <v>87</v>
      </c>
      <c r="AS44" s="68">
        <v>19856667</v>
      </c>
      <c r="AT44" s="65" t="s">
        <v>90</v>
      </c>
      <c r="AU44" s="65">
        <v>0</v>
      </c>
      <c r="AV44" s="75" t="s">
        <v>89</v>
      </c>
      <c r="AW44" s="570">
        <f t="shared" si="3"/>
        <v>19856667</v>
      </c>
      <c r="AX44" s="515">
        <v>0</v>
      </c>
      <c r="AY44" s="223">
        <f t="shared" si="4"/>
        <v>1</v>
      </c>
      <c r="AZ44" s="74">
        <v>1</v>
      </c>
      <c r="BA44" s="301" t="s">
        <v>89</v>
      </c>
      <c r="BB44" s="65" t="s">
        <v>103</v>
      </c>
      <c r="BC44" s="310" t="s">
        <v>3202</v>
      </c>
      <c r="BD44" s="221" t="s">
        <v>87</v>
      </c>
      <c r="BE44" s="221" t="s">
        <v>87</v>
      </c>
    </row>
    <row r="45" spans="2:57" s="271" customFormat="1" ht="12.75" x14ac:dyDescent="0.2">
      <c r="B45" s="221">
        <v>2025</v>
      </c>
      <c r="C45" s="221">
        <v>891780111</v>
      </c>
      <c r="D45" s="221" t="s">
        <v>78</v>
      </c>
      <c r="E45" s="67" t="s">
        <v>3201</v>
      </c>
      <c r="F45" s="49" t="s">
        <v>3200</v>
      </c>
      <c r="G45" s="306">
        <v>0</v>
      </c>
      <c r="H45" s="65" t="s">
        <v>81</v>
      </c>
      <c r="I45" s="221" t="s">
        <v>127</v>
      </c>
      <c r="J45" s="220" t="s">
        <v>83</v>
      </c>
      <c r="K45" s="67" t="s">
        <v>3199</v>
      </c>
      <c r="L45" s="514">
        <v>24346667</v>
      </c>
      <c r="M45" s="221" t="s">
        <v>85</v>
      </c>
      <c r="N45" s="67" t="s">
        <v>2551</v>
      </c>
      <c r="O45" s="526">
        <v>1082925044</v>
      </c>
      <c r="P45" s="312">
        <v>105</v>
      </c>
      <c r="Q45" s="503">
        <v>45677</v>
      </c>
      <c r="R45" s="497">
        <v>722000000</v>
      </c>
      <c r="S45" s="503">
        <v>45679</v>
      </c>
      <c r="T45" s="303">
        <f>+L45</f>
        <v>24346667</v>
      </c>
      <c r="U45" s="65" t="s">
        <v>87</v>
      </c>
      <c r="V45" s="231">
        <v>85155551</v>
      </c>
      <c r="W45" s="66" t="s">
        <v>2460</v>
      </c>
      <c r="X45" s="547">
        <v>45679</v>
      </c>
      <c r="Y45" s="504">
        <v>45679</v>
      </c>
      <c r="Z45" s="70" t="s">
        <v>89</v>
      </c>
      <c r="AA45" s="504">
        <v>45838</v>
      </c>
      <c r="AB45" s="279">
        <f t="shared" si="0"/>
        <v>159</v>
      </c>
      <c r="AC45" s="65">
        <v>0</v>
      </c>
      <c r="AD45" s="68">
        <v>0</v>
      </c>
      <c r="AE45" s="65">
        <v>0</v>
      </c>
      <c r="AF45" s="78" t="s">
        <v>89</v>
      </c>
      <c r="AG45" s="49">
        <f t="shared" si="1"/>
        <v>0</v>
      </c>
      <c r="AH45" s="65">
        <v>0</v>
      </c>
      <c r="AI45" s="66">
        <v>0</v>
      </c>
      <c r="AJ45" s="70" t="s">
        <v>89</v>
      </c>
      <c r="AK45" s="78" t="s">
        <v>89</v>
      </c>
      <c r="AL45" s="65">
        <v>0</v>
      </c>
      <c r="AM45" s="70" t="s">
        <v>89</v>
      </c>
      <c r="AN45" s="70" t="s">
        <v>89</v>
      </c>
      <c r="AO45" s="70" t="s">
        <v>89</v>
      </c>
      <c r="AP45" s="49">
        <f t="shared" si="2"/>
        <v>0</v>
      </c>
      <c r="AQ45" s="302">
        <f>+L45+AD45-AI45</f>
        <v>24346667</v>
      </c>
      <c r="AR45" s="65" t="s">
        <v>87</v>
      </c>
      <c r="AS45" s="68">
        <v>24346667</v>
      </c>
      <c r="AT45" s="65" t="s">
        <v>90</v>
      </c>
      <c r="AU45" s="65">
        <v>0</v>
      </c>
      <c r="AV45" s="75" t="s">
        <v>89</v>
      </c>
      <c r="AW45" s="570">
        <f t="shared" si="3"/>
        <v>24346667</v>
      </c>
      <c r="AX45" s="515">
        <v>0</v>
      </c>
      <c r="AY45" s="223">
        <f t="shared" si="4"/>
        <v>1</v>
      </c>
      <c r="AZ45" s="74">
        <v>1</v>
      </c>
      <c r="BA45" s="301" t="s">
        <v>89</v>
      </c>
      <c r="BB45" s="65" t="s">
        <v>103</v>
      </c>
      <c r="BC45" s="310" t="s">
        <v>3198</v>
      </c>
      <c r="BD45" s="221" t="s">
        <v>87</v>
      </c>
      <c r="BE45" s="221" t="s">
        <v>87</v>
      </c>
    </row>
    <row r="46" spans="2:57" s="271" customFormat="1" ht="12.75" x14ac:dyDescent="0.2">
      <c r="B46" s="221">
        <v>2025</v>
      </c>
      <c r="C46" s="221">
        <v>891780111</v>
      </c>
      <c r="D46" s="221" t="s">
        <v>78</v>
      </c>
      <c r="E46" s="67" t="s">
        <v>3197</v>
      </c>
      <c r="F46" s="49" t="s">
        <v>3196</v>
      </c>
      <c r="G46" s="306">
        <v>0</v>
      </c>
      <c r="H46" s="65" t="s">
        <v>81</v>
      </c>
      <c r="I46" s="221" t="s">
        <v>127</v>
      </c>
      <c r="J46" s="220" t="s">
        <v>83</v>
      </c>
      <c r="K46" s="67" t="s">
        <v>3195</v>
      </c>
      <c r="L46" s="514">
        <v>24000000</v>
      </c>
      <c r="M46" s="221" t="s">
        <v>85</v>
      </c>
      <c r="N46" s="67" t="s">
        <v>2296</v>
      </c>
      <c r="O46" s="526">
        <v>1104435442</v>
      </c>
      <c r="P46" s="312">
        <v>102</v>
      </c>
      <c r="Q46" s="503">
        <v>45677</v>
      </c>
      <c r="R46" s="497">
        <v>1014200000</v>
      </c>
      <c r="S46" s="503">
        <v>45680</v>
      </c>
      <c r="T46" s="303">
        <f>+L46</f>
        <v>24000000</v>
      </c>
      <c r="U46" s="65" t="s">
        <v>87</v>
      </c>
      <c r="V46" s="231">
        <v>1082903415</v>
      </c>
      <c r="W46" s="66" t="s">
        <v>2295</v>
      </c>
      <c r="X46" s="547">
        <v>45680</v>
      </c>
      <c r="Y46" s="504">
        <v>45680</v>
      </c>
      <c r="Z46" s="70" t="s">
        <v>89</v>
      </c>
      <c r="AA46" s="504">
        <v>45852</v>
      </c>
      <c r="AB46" s="279">
        <f t="shared" si="0"/>
        <v>172</v>
      </c>
      <c r="AC46" s="65">
        <v>0</v>
      </c>
      <c r="AD46" s="68">
        <v>0</v>
      </c>
      <c r="AE46" s="65">
        <v>0</v>
      </c>
      <c r="AF46" s="78" t="s">
        <v>89</v>
      </c>
      <c r="AG46" s="49">
        <f t="shared" si="1"/>
        <v>0</v>
      </c>
      <c r="AH46" s="65">
        <v>0</v>
      </c>
      <c r="AI46" s="66">
        <v>0</v>
      </c>
      <c r="AJ46" s="70" t="s">
        <v>89</v>
      </c>
      <c r="AK46" s="78" t="s">
        <v>89</v>
      </c>
      <c r="AL46" s="65">
        <v>0</v>
      </c>
      <c r="AM46" s="70" t="s">
        <v>89</v>
      </c>
      <c r="AN46" s="70" t="s">
        <v>89</v>
      </c>
      <c r="AO46" s="70" t="s">
        <v>89</v>
      </c>
      <c r="AP46" s="49">
        <f t="shared" si="2"/>
        <v>0</v>
      </c>
      <c r="AQ46" s="302">
        <f>+L46+AD46-AI46</f>
        <v>24000000</v>
      </c>
      <c r="AR46" s="65" t="s">
        <v>87</v>
      </c>
      <c r="AS46" s="68">
        <v>24000000</v>
      </c>
      <c r="AT46" s="65" t="s">
        <v>90</v>
      </c>
      <c r="AU46" s="65">
        <v>0</v>
      </c>
      <c r="AV46" s="75" t="s">
        <v>89</v>
      </c>
      <c r="AW46" s="570">
        <f t="shared" si="3"/>
        <v>24000000</v>
      </c>
      <c r="AX46" s="515">
        <v>0</v>
      </c>
      <c r="AY46" s="223">
        <f t="shared" si="4"/>
        <v>1</v>
      </c>
      <c r="AZ46" s="74">
        <v>1</v>
      </c>
      <c r="BA46" s="301" t="s">
        <v>89</v>
      </c>
      <c r="BB46" s="65" t="s">
        <v>103</v>
      </c>
      <c r="BC46" s="310" t="s">
        <v>3194</v>
      </c>
      <c r="BD46" s="221" t="s">
        <v>87</v>
      </c>
      <c r="BE46" s="221" t="s">
        <v>87</v>
      </c>
    </row>
    <row r="47" spans="2:57" s="271" customFormat="1" ht="12.75" x14ac:dyDescent="0.2">
      <c r="B47" s="221">
        <v>2025</v>
      </c>
      <c r="C47" s="221">
        <v>891780111</v>
      </c>
      <c r="D47" s="221" t="s">
        <v>78</v>
      </c>
      <c r="E47" s="67" t="s">
        <v>3193</v>
      </c>
      <c r="F47" s="49" t="s">
        <v>3192</v>
      </c>
      <c r="G47" s="306">
        <v>0</v>
      </c>
      <c r="H47" s="65" t="s">
        <v>81</v>
      </c>
      <c r="I47" s="221" t="s">
        <v>127</v>
      </c>
      <c r="J47" s="220" t="s">
        <v>83</v>
      </c>
      <c r="K47" s="67" t="s">
        <v>3191</v>
      </c>
      <c r="L47" s="514">
        <v>24000000</v>
      </c>
      <c r="M47" s="221" t="s">
        <v>85</v>
      </c>
      <c r="N47" s="67" t="s">
        <v>2306</v>
      </c>
      <c r="O47" s="526">
        <v>1083023702</v>
      </c>
      <c r="P47" s="312">
        <v>102</v>
      </c>
      <c r="Q47" s="503">
        <v>45677</v>
      </c>
      <c r="R47" s="497">
        <v>1014200000</v>
      </c>
      <c r="S47" s="503">
        <v>45680</v>
      </c>
      <c r="T47" s="303">
        <f>+L47</f>
        <v>24000000</v>
      </c>
      <c r="U47" s="65" t="s">
        <v>87</v>
      </c>
      <c r="V47" s="231">
        <v>1082903415</v>
      </c>
      <c r="W47" s="66" t="s">
        <v>2295</v>
      </c>
      <c r="X47" s="547">
        <v>45680</v>
      </c>
      <c r="Y47" s="504">
        <v>45680</v>
      </c>
      <c r="Z47" s="70" t="s">
        <v>89</v>
      </c>
      <c r="AA47" s="504">
        <v>45852</v>
      </c>
      <c r="AB47" s="279">
        <f t="shared" si="0"/>
        <v>172</v>
      </c>
      <c r="AC47" s="65">
        <v>0</v>
      </c>
      <c r="AD47" s="68">
        <v>0</v>
      </c>
      <c r="AE47" s="65">
        <v>0</v>
      </c>
      <c r="AF47" s="78" t="s">
        <v>89</v>
      </c>
      <c r="AG47" s="49">
        <f t="shared" si="1"/>
        <v>0</v>
      </c>
      <c r="AH47" s="65">
        <v>0</v>
      </c>
      <c r="AI47" s="66">
        <v>0</v>
      </c>
      <c r="AJ47" s="70" t="s">
        <v>89</v>
      </c>
      <c r="AK47" s="78" t="s">
        <v>89</v>
      </c>
      <c r="AL47" s="65">
        <v>0</v>
      </c>
      <c r="AM47" s="70" t="s">
        <v>89</v>
      </c>
      <c r="AN47" s="70" t="s">
        <v>89</v>
      </c>
      <c r="AO47" s="70" t="s">
        <v>89</v>
      </c>
      <c r="AP47" s="49">
        <f t="shared" si="2"/>
        <v>0</v>
      </c>
      <c r="AQ47" s="302">
        <f>+L47+AD47-AI47</f>
        <v>24000000</v>
      </c>
      <c r="AR47" s="65" t="s">
        <v>87</v>
      </c>
      <c r="AS47" s="68">
        <v>24000000</v>
      </c>
      <c r="AT47" s="65" t="s">
        <v>90</v>
      </c>
      <c r="AU47" s="65">
        <v>0</v>
      </c>
      <c r="AV47" s="75" t="s">
        <v>89</v>
      </c>
      <c r="AW47" s="570">
        <f t="shared" si="3"/>
        <v>24000000</v>
      </c>
      <c r="AX47" s="515">
        <v>0</v>
      </c>
      <c r="AY47" s="223">
        <f t="shared" si="4"/>
        <v>1</v>
      </c>
      <c r="AZ47" s="74">
        <v>1</v>
      </c>
      <c r="BA47" s="301" t="s">
        <v>89</v>
      </c>
      <c r="BB47" s="65" t="s">
        <v>103</v>
      </c>
      <c r="BC47" s="310" t="s">
        <v>3190</v>
      </c>
      <c r="BD47" s="221" t="s">
        <v>87</v>
      </c>
      <c r="BE47" s="221" t="s">
        <v>87</v>
      </c>
    </row>
    <row r="48" spans="2:57" s="271" customFormat="1" ht="12.75" x14ac:dyDescent="0.2">
      <c r="B48" s="221">
        <v>2025</v>
      </c>
      <c r="C48" s="221">
        <v>891780111</v>
      </c>
      <c r="D48" s="221" t="s">
        <v>78</v>
      </c>
      <c r="E48" s="67" t="s">
        <v>3189</v>
      </c>
      <c r="F48" s="49" t="s">
        <v>3188</v>
      </c>
      <c r="G48" s="306">
        <v>0</v>
      </c>
      <c r="H48" s="65" t="s">
        <v>81</v>
      </c>
      <c r="I48" s="221" t="s">
        <v>127</v>
      </c>
      <c r="J48" s="220" t="s">
        <v>83</v>
      </c>
      <c r="K48" s="67" t="s">
        <v>3187</v>
      </c>
      <c r="L48" s="514">
        <v>23076667</v>
      </c>
      <c r="M48" s="221" t="s">
        <v>85</v>
      </c>
      <c r="N48" s="67" t="s">
        <v>3186</v>
      </c>
      <c r="O48" s="526">
        <v>1082983109</v>
      </c>
      <c r="P48" s="312">
        <v>105</v>
      </c>
      <c r="Q48" s="503">
        <v>45677</v>
      </c>
      <c r="R48" s="497">
        <v>722000000</v>
      </c>
      <c r="S48" s="503">
        <v>45680</v>
      </c>
      <c r="T48" s="303">
        <f>+L48</f>
        <v>23076667</v>
      </c>
      <c r="U48" s="65" t="s">
        <v>87</v>
      </c>
      <c r="V48" s="231">
        <v>85155551</v>
      </c>
      <c r="W48" s="66" t="s">
        <v>2460</v>
      </c>
      <c r="X48" s="547">
        <v>45680</v>
      </c>
      <c r="Y48" s="504">
        <v>45680</v>
      </c>
      <c r="Z48" s="70" t="s">
        <v>89</v>
      </c>
      <c r="AA48" s="504">
        <v>45838</v>
      </c>
      <c r="AB48" s="279">
        <f t="shared" si="0"/>
        <v>158</v>
      </c>
      <c r="AC48" s="65">
        <v>0</v>
      </c>
      <c r="AD48" s="68">
        <v>0</v>
      </c>
      <c r="AE48" s="65">
        <v>0</v>
      </c>
      <c r="AF48" s="78" t="s">
        <v>89</v>
      </c>
      <c r="AG48" s="49">
        <f t="shared" si="1"/>
        <v>0</v>
      </c>
      <c r="AH48" s="65">
        <v>0</v>
      </c>
      <c r="AI48" s="66">
        <v>0</v>
      </c>
      <c r="AJ48" s="70" t="s">
        <v>89</v>
      </c>
      <c r="AK48" s="78" t="s">
        <v>89</v>
      </c>
      <c r="AL48" s="65">
        <v>0</v>
      </c>
      <c r="AM48" s="70" t="s">
        <v>89</v>
      </c>
      <c r="AN48" s="70" t="s">
        <v>89</v>
      </c>
      <c r="AO48" s="70" t="s">
        <v>89</v>
      </c>
      <c r="AP48" s="49">
        <f t="shared" si="2"/>
        <v>0</v>
      </c>
      <c r="AQ48" s="302">
        <f>+L48+AD48-AI48</f>
        <v>23076667</v>
      </c>
      <c r="AR48" s="65" t="s">
        <v>87</v>
      </c>
      <c r="AS48" s="68">
        <v>23076667</v>
      </c>
      <c r="AT48" s="65" t="s">
        <v>90</v>
      </c>
      <c r="AU48" s="65">
        <v>0</v>
      </c>
      <c r="AV48" s="75" t="s">
        <v>89</v>
      </c>
      <c r="AW48" s="570">
        <f t="shared" si="3"/>
        <v>18776667</v>
      </c>
      <c r="AX48" s="515">
        <v>4300000</v>
      </c>
      <c r="AY48" s="223">
        <f t="shared" si="4"/>
        <v>0.81366459896483323</v>
      </c>
      <c r="AZ48" s="74">
        <v>0.81366459896483323</v>
      </c>
      <c r="BA48" s="301" t="s">
        <v>89</v>
      </c>
      <c r="BB48" s="65" t="s">
        <v>103</v>
      </c>
      <c r="BC48" s="310" t="s">
        <v>3185</v>
      </c>
      <c r="BD48" s="221" t="s">
        <v>87</v>
      </c>
      <c r="BE48" s="221" t="s">
        <v>87</v>
      </c>
    </row>
    <row r="49" spans="2:57" s="271" customFormat="1" ht="12.75" x14ac:dyDescent="0.2">
      <c r="B49" s="221">
        <v>2025</v>
      </c>
      <c r="C49" s="221">
        <v>891780111</v>
      </c>
      <c r="D49" s="221" t="s">
        <v>78</v>
      </c>
      <c r="E49" s="67" t="s">
        <v>3184</v>
      </c>
      <c r="F49" s="49" t="s">
        <v>3183</v>
      </c>
      <c r="G49" s="306">
        <v>0</v>
      </c>
      <c r="H49" s="65" t="s">
        <v>81</v>
      </c>
      <c r="I49" s="221" t="s">
        <v>127</v>
      </c>
      <c r="J49" s="220" t="s">
        <v>83</v>
      </c>
      <c r="K49" s="67" t="s">
        <v>2547</v>
      </c>
      <c r="L49" s="514">
        <v>19856667</v>
      </c>
      <c r="M49" s="221" t="s">
        <v>85</v>
      </c>
      <c r="N49" s="67" t="s">
        <v>2546</v>
      </c>
      <c r="O49" s="526">
        <v>1082958642</v>
      </c>
      <c r="P49" s="312">
        <v>105</v>
      </c>
      <c r="Q49" s="503">
        <v>45677</v>
      </c>
      <c r="R49" s="497">
        <v>722000000</v>
      </c>
      <c r="S49" s="503">
        <v>45680</v>
      </c>
      <c r="T49" s="303">
        <f>+L49</f>
        <v>19856667</v>
      </c>
      <c r="U49" s="65" t="s">
        <v>87</v>
      </c>
      <c r="V49" s="231">
        <v>85155551</v>
      </c>
      <c r="W49" s="66" t="s">
        <v>2460</v>
      </c>
      <c r="X49" s="547">
        <v>45680</v>
      </c>
      <c r="Y49" s="504">
        <v>45680</v>
      </c>
      <c r="Z49" s="70" t="s">
        <v>89</v>
      </c>
      <c r="AA49" s="504">
        <v>45838</v>
      </c>
      <c r="AB49" s="279">
        <f t="shared" si="0"/>
        <v>158</v>
      </c>
      <c r="AC49" s="65">
        <v>0</v>
      </c>
      <c r="AD49" s="68">
        <v>0</v>
      </c>
      <c r="AE49" s="65">
        <v>0</v>
      </c>
      <c r="AF49" s="78" t="s">
        <v>89</v>
      </c>
      <c r="AG49" s="49">
        <f t="shared" si="1"/>
        <v>0</v>
      </c>
      <c r="AH49" s="65">
        <v>0</v>
      </c>
      <c r="AI49" s="66">
        <v>0</v>
      </c>
      <c r="AJ49" s="70" t="s">
        <v>89</v>
      </c>
      <c r="AK49" s="78" t="s">
        <v>89</v>
      </c>
      <c r="AL49" s="65">
        <v>0</v>
      </c>
      <c r="AM49" s="70" t="s">
        <v>89</v>
      </c>
      <c r="AN49" s="70" t="s">
        <v>89</v>
      </c>
      <c r="AO49" s="70" t="s">
        <v>89</v>
      </c>
      <c r="AP49" s="49">
        <f t="shared" si="2"/>
        <v>0</v>
      </c>
      <c r="AQ49" s="302">
        <f>+L49+AD49-AI49</f>
        <v>19856667</v>
      </c>
      <c r="AR49" s="65" t="s">
        <v>87</v>
      </c>
      <c r="AS49" s="68">
        <v>19856667</v>
      </c>
      <c r="AT49" s="65" t="s">
        <v>90</v>
      </c>
      <c r="AU49" s="65">
        <v>0</v>
      </c>
      <c r="AV49" s="75" t="s">
        <v>89</v>
      </c>
      <c r="AW49" s="570">
        <f t="shared" si="3"/>
        <v>19856667</v>
      </c>
      <c r="AX49" s="515">
        <v>0</v>
      </c>
      <c r="AY49" s="223">
        <f t="shared" si="4"/>
        <v>1</v>
      </c>
      <c r="AZ49" s="74">
        <v>1</v>
      </c>
      <c r="BA49" s="301" t="s">
        <v>89</v>
      </c>
      <c r="BB49" s="65" t="s">
        <v>103</v>
      </c>
      <c r="BC49" s="310" t="s">
        <v>3182</v>
      </c>
      <c r="BD49" s="221" t="s">
        <v>87</v>
      </c>
      <c r="BE49" s="221" t="s">
        <v>87</v>
      </c>
    </row>
    <row r="50" spans="2:57" s="271" customFormat="1" ht="12.75" x14ac:dyDescent="0.2">
      <c r="B50" s="221">
        <v>2025</v>
      </c>
      <c r="C50" s="221">
        <v>891780111</v>
      </c>
      <c r="D50" s="221" t="s">
        <v>78</v>
      </c>
      <c r="E50" s="67" t="s">
        <v>3181</v>
      </c>
      <c r="F50" s="49" t="s">
        <v>3180</v>
      </c>
      <c r="G50" s="306">
        <v>0</v>
      </c>
      <c r="H50" s="65" t="s">
        <v>81</v>
      </c>
      <c r="I50" s="221" t="s">
        <v>127</v>
      </c>
      <c r="J50" s="220" t="s">
        <v>83</v>
      </c>
      <c r="K50" s="67" t="s">
        <v>3179</v>
      </c>
      <c r="L50" s="514">
        <v>20393333</v>
      </c>
      <c r="M50" s="221" t="s">
        <v>85</v>
      </c>
      <c r="N50" s="67" t="s">
        <v>2356</v>
      </c>
      <c r="O50" s="526">
        <v>1082990677</v>
      </c>
      <c r="P50" s="312">
        <v>111</v>
      </c>
      <c r="Q50" s="503">
        <v>45678</v>
      </c>
      <c r="R50" s="497">
        <v>557700000</v>
      </c>
      <c r="S50" s="503">
        <v>45680</v>
      </c>
      <c r="T50" s="303">
        <f>+L50</f>
        <v>20393333</v>
      </c>
      <c r="U50" s="65" t="s">
        <v>87</v>
      </c>
      <c r="V50" s="231">
        <v>1082884010</v>
      </c>
      <c r="W50" s="66" t="s">
        <v>1426</v>
      </c>
      <c r="X50" s="547">
        <v>45680</v>
      </c>
      <c r="Y50" s="504">
        <v>45680</v>
      </c>
      <c r="Z50" s="70" t="s">
        <v>89</v>
      </c>
      <c r="AA50" s="504">
        <v>45838</v>
      </c>
      <c r="AB50" s="279">
        <f t="shared" si="0"/>
        <v>158</v>
      </c>
      <c r="AC50" s="65">
        <v>0</v>
      </c>
      <c r="AD50" s="68">
        <v>0</v>
      </c>
      <c r="AE50" s="65">
        <v>0</v>
      </c>
      <c r="AF50" s="78" t="s">
        <v>89</v>
      </c>
      <c r="AG50" s="49">
        <f t="shared" si="1"/>
        <v>0</v>
      </c>
      <c r="AH50" s="65">
        <v>0</v>
      </c>
      <c r="AI50" s="66">
        <v>0</v>
      </c>
      <c r="AJ50" s="70" t="s">
        <v>89</v>
      </c>
      <c r="AK50" s="78" t="s">
        <v>89</v>
      </c>
      <c r="AL50" s="65">
        <v>0</v>
      </c>
      <c r="AM50" s="70" t="s">
        <v>89</v>
      </c>
      <c r="AN50" s="70" t="s">
        <v>89</v>
      </c>
      <c r="AO50" s="70" t="s">
        <v>89</v>
      </c>
      <c r="AP50" s="49">
        <f t="shared" si="2"/>
        <v>0</v>
      </c>
      <c r="AQ50" s="302">
        <f>+L50+AD50-AI50</f>
        <v>20393333</v>
      </c>
      <c r="AR50" s="65" t="s">
        <v>87</v>
      </c>
      <c r="AS50" s="68">
        <v>20393333</v>
      </c>
      <c r="AT50" s="65" t="s">
        <v>90</v>
      </c>
      <c r="AU50" s="65">
        <v>0</v>
      </c>
      <c r="AV50" s="75" t="s">
        <v>89</v>
      </c>
      <c r="AW50" s="570">
        <f t="shared" si="3"/>
        <v>20393333</v>
      </c>
      <c r="AX50" s="515">
        <v>0</v>
      </c>
      <c r="AY50" s="223">
        <f t="shared" si="4"/>
        <v>1</v>
      </c>
      <c r="AZ50" s="74">
        <v>1</v>
      </c>
      <c r="BA50" s="301" t="s">
        <v>89</v>
      </c>
      <c r="BB50" s="65" t="s">
        <v>103</v>
      </c>
      <c r="BC50" s="310" t="s">
        <v>3178</v>
      </c>
      <c r="BD50" s="221" t="s">
        <v>87</v>
      </c>
      <c r="BE50" s="221" t="s">
        <v>87</v>
      </c>
    </row>
    <row r="51" spans="2:57" s="271" customFormat="1" ht="12.75" x14ac:dyDescent="0.2">
      <c r="B51" s="221">
        <v>2025</v>
      </c>
      <c r="C51" s="221">
        <v>891780111</v>
      </c>
      <c r="D51" s="221" t="s">
        <v>78</v>
      </c>
      <c r="E51" s="67" t="s">
        <v>3177</v>
      </c>
      <c r="F51" s="49" t="s">
        <v>3176</v>
      </c>
      <c r="G51" s="306">
        <v>0</v>
      </c>
      <c r="H51" s="65" t="s">
        <v>81</v>
      </c>
      <c r="I51" s="221" t="s">
        <v>127</v>
      </c>
      <c r="J51" s="220" t="s">
        <v>83</v>
      </c>
      <c r="K51" s="67" t="s">
        <v>3175</v>
      </c>
      <c r="L51" s="514">
        <v>21466667</v>
      </c>
      <c r="M51" s="221" t="s">
        <v>85</v>
      </c>
      <c r="N51" s="67" t="s">
        <v>2346</v>
      </c>
      <c r="O51" s="526">
        <v>1047476135</v>
      </c>
      <c r="P51" s="312">
        <v>111</v>
      </c>
      <c r="Q51" s="503">
        <v>45678</v>
      </c>
      <c r="R51" s="497">
        <v>557700000</v>
      </c>
      <c r="S51" s="503">
        <v>45680</v>
      </c>
      <c r="T51" s="303">
        <f>+L51</f>
        <v>21466667</v>
      </c>
      <c r="U51" s="65" t="s">
        <v>87</v>
      </c>
      <c r="V51" s="231">
        <v>1082884010</v>
      </c>
      <c r="W51" s="66" t="s">
        <v>1426</v>
      </c>
      <c r="X51" s="547">
        <v>45680</v>
      </c>
      <c r="Y51" s="504">
        <v>45680</v>
      </c>
      <c r="Z51" s="70" t="s">
        <v>89</v>
      </c>
      <c r="AA51" s="504">
        <v>45838</v>
      </c>
      <c r="AB51" s="279">
        <f t="shared" si="0"/>
        <v>158</v>
      </c>
      <c r="AC51" s="65">
        <v>0</v>
      </c>
      <c r="AD51" s="68">
        <v>0</v>
      </c>
      <c r="AE51" s="65">
        <v>0</v>
      </c>
      <c r="AF51" s="78" t="s">
        <v>89</v>
      </c>
      <c r="AG51" s="49">
        <f t="shared" si="1"/>
        <v>0</v>
      </c>
      <c r="AH51" s="65">
        <v>0</v>
      </c>
      <c r="AI51" s="66">
        <v>0</v>
      </c>
      <c r="AJ51" s="70" t="s">
        <v>89</v>
      </c>
      <c r="AK51" s="78" t="s">
        <v>89</v>
      </c>
      <c r="AL51" s="65">
        <v>0</v>
      </c>
      <c r="AM51" s="70" t="s">
        <v>89</v>
      </c>
      <c r="AN51" s="70" t="s">
        <v>89</v>
      </c>
      <c r="AO51" s="70" t="s">
        <v>89</v>
      </c>
      <c r="AP51" s="49">
        <f t="shared" si="2"/>
        <v>0</v>
      </c>
      <c r="AQ51" s="302">
        <f>+L51+AD51-AI51</f>
        <v>21466667</v>
      </c>
      <c r="AR51" s="65" t="s">
        <v>87</v>
      </c>
      <c r="AS51" s="68">
        <v>21466667</v>
      </c>
      <c r="AT51" s="65" t="s">
        <v>90</v>
      </c>
      <c r="AU51" s="65">
        <v>0</v>
      </c>
      <c r="AV51" s="75" t="s">
        <v>89</v>
      </c>
      <c r="AW51" s="570">
        <f t="shared" si="3"/>
        <v>21466667</v>
      </c>
      <c r="AX51" s="515">
        <v>0</v>
      </c>
      <c r="AY51" s="223">
        <f t="shared" si="4"/>
        <v>1</v>
      </c>
      <c r="AZ51" s="74">
        <v>1</v>
      </c>
      <c r="BA51" s="301" t="s">
        <v>89</v>
      </c>
      <c r="BB51" s="65" t="s">
        <v>103</v>
      </c>
      <c r="BC51" s="310" t="s">
        <v>3174</v>
      </c>
      <c r="BD51" s="221" t="s">
        <v>87</v>
      </c>
      <c r="BE51" s="221" t="s">
        <v>87</v>
      </c>
    </row>
    <row r="52" spans="2:57" s="271" customFormat="1" ht="12.75" x14ac:dyDescent="0.2">
      <c r="B52" s="221">
        <v>2025</v>
      </c>
      <c r="C52" s="221">
        <v>891780111</v>
      </c>
      <c r="D52" s="221" t="s">
        <v>78</v>
      </c>
      <c r="E52" s="67" t="s">
        <v>3173</v>
      </c>
      <c r="F52" s="49" t="s">
        <v>3172</v>
      </c>
      <c r="G52" s="306">
        <v>0</v>
      </c>
      <c r="H52" s="65" t="s">
        <v>81</v>
      </c>
      <c r="I52" s="221" t="s">
        <v>127</v>
      </c>
      <c r="J52" s="220" t="s">
        <v>83</v>
      </c>
      <c r="K52" s="67" t="s">
        <v>2224</v>
      </c>
      <c r="L52" s="514">
        <v>21000000</v>
      </c>
      <c r="M52" s="221" t="s">
        <v>85</v>
      </c>
      <c r="N52" s="67" t="s">
        <v>2223</v>
      </c>
      <c r="O52" s="526">
        <v>1082943581</v>
      </c>
      <c r="P52" s="312">
        <v>102</v>
      </c>
      <c r="Q52" s="503">
        <v>45677</v>
      </c>
      <c r="R52" s="497">
        <v>1014200000</v>
      </c>
      <c r="S52" s="503">
        <v>45680</v>
      </c>
      <c r="T52" s="303">
        <f>+L52</f>
        <v>21000000</v>
      </c>
      <c r="U52" s="65" t="s">
        <v>87</v>
      </c>
      <c r="V52" s="49">
        <v>57461852</v>
      </c>
      <c r="W52" s="66" t="s">
        <v>3171</v>
      </c>
      <c r="X52" s="547">
        <v>45680</v>
      </c>
      <c r="Y52" s="504">
        <v>45680</v>
      </c>
      <c r="Z52" s="70" t="s">
        <v>89</v>
      </c>
      <c r="AA52" s="504">
        <v>45853</v>
      </c>
      <c r="AB52" s="279">
        <f t="shared" si="0"/>
        <v>173</v>
      </c>
      <c r="AC52" s="65">
        <v>0</v>
      </c>
      <c r="AD52" s="68">
        <v>0</v>
      </c>
      <c r="AE52" s="65">
        <v>0</v>
      </c>
      <c r="AF52" s="78" t="s">
        <v>89</v>
      </c>
      <c r="AG52" s="49">
        <f t="shared" si="1"/>
        <v>0</v>
      </c>
      <c r="AH52" s="65">
        <v>0</v>
      </c>
      <c r="AI52" s="66">
        <v>0</v>
      </c>
      <c r="AJ52" s="70" t="s">
        <v>89</v>
      </c>
      <c r="AK52" s="78" t="s">
        <v>89</v>
      </c>
      <c r="AL52" s="65">
        <v>0</v>
      </c>
      <c r="AM52" s="70" t="s">
        <v>89</v>
      </c>
      <c r="AN52" s="70" t="s">
        <v>89</v>
      </c>
      <c r="AO52" s="70" t="s">
        <v>89</v>
      </c>
      <c r="AP52" s="49">
        <f t="shared" si="2"/>
        <v>0</v>
      </c>
      <c r="AQ52" s="302">
        <f>+L52+AD52-AI52</f>
        <v>21000000</v>
      </c>
      <c r="AR52" s="65" t="s">
        <v>87</v>
      </c>
      <c r="AS52" s="68">
        <v>21000000</v>
      </c>
      <c r="AT52" s="65" t="s">
        <v>90</v>
      </c>
      <c r="AU52" s="65">
        <v>0</v>
      </c>
      <c r="AV52" s="75" t="s">
        <v>89</v>
      </c>
      <c r="AW52" s="570">
        <f t="shared" si="3"/>
        <v>21000000</v>
      </c>
      <c r="AX52" s="515">
        <v>0</v>
      </c>
      <c r="AY52" s="223">
        <f t="shared" si="4"/>
        <v>1</v>
      </c>
      <c r="AZ52" s="74">
        <v>1</v>
      </c>
      <c r="BA52" s="301" t="s">
        <v>89</v>
      </c>
      <c r="BB52" s="65" t="s">
        <v>103</v>
      </c>
      <c r="BC52" s="310" t="s">
        <v>3170</v>
      </c>
      <c r="BD52" s="221" t="s">
        <v>87</v>
      </c>
      <c r="BE52" s="221" t="s">
        <v>87</v>
      </c>
    </row>
    <row r="53" spans="2:57" s="271" customFormat="1" ht="12.75" x14ac:dyDescent="0.2">
      <c r="B53" s="221">
        <v>2025</v>
      </c>
      <c r="C53" s="221">
        <v>891780111</v>
      </c>
      <c r="D53" s="221" t="s">
        <v>78</v>
      </c>
      <c r="E53" s="67" t="s">
        <v>3169</v>
      </c>
      <c r="F53" s="49" t="s">
        <v>3168</v>
      </c>
      <c r="G53" s="306">
        <v>0</v>
      </c>
      <c r="H53" s="65" t="s">
        <v>81</v>
      </c>
      <c r="I53" s="221" t="s">
        <v>127</v>
      </c>
      <c r="J53" s="220" t="s">
        <v>83</v>
      </c>
      <c r="K53" s="67" t="s">
        <v>2497</v>
      </c>
      <c r="L53" s="514">
        <v>22400000</v>
      </c>
      <c r="M53" s="221" t="s">
        <v>85</v>
      </c>
      <c r="N53" s="67" t="s">
        <v>2496</v>
      </c>
      <c r="O53" s="526">
        <v>1082984183</v>
      </c>
      <c r="P53" s="312">
        <v>105</v>
      </c>
      <c r="Q53" s="503">
        <v>45677</v>
      </c>
      <c r="R53" s="497">
        <v>722000000</v>
      </c>
      <c r="S53" s="503">
        <v>45680</v>
      </c>
      <c r="T53" s="303">
        <f>+L53</f>
        <v>22400000</v>
      </c>
      <c r="U53" s="65" t="s">
        <v>87</v>
      </c>
      <c r="V53" s="231">
        <v>85155551</v>
      </c>
      <c r="W53" s="66" t="s">
        <v>2460</v>
      </c>
      <c r="X53" s="547">
        <v>45680</v>
      </c>
      <c r="Y53" s="504">
        <v>45680</v>
      </c>
      <c r="Z53" s="70" t="s">
        <v>89</v>
      </c>
      <c r="AA53" s="504">
        <v>45838</v>
      </c>
      <c r="AB53" s="279">
        <f t="shared" si="0"/>
        <v>158</v>
      </c>
      <c r="AC53" s="65">
        <v>0</v>
      </c>
      <c r="AD53" s="68">
        <v>0</v>
      </c>
      <c r="AE53" s="65">
        <v>0</v>
      </c>
      <c r="AF53" s="78" t="s">
        <v>89</v>
      </c>
      <c r="AG53" s="49">
        <f t="shared" si="1"/>
        <v>0</v>
      </c>
      <c r="AH53" s="65">
        <v>0</v>
      </c>
      <c r="AI53" s="66">
        <v>0</v>
      </c>
      <c r="AJ53" s="70" t="s">
        <v>89</v>
      </c>
      <c r="AK53" s="78" t="s">
        <v>89</v>
      </c>
      <c r="AL53" s="65">
        <v>0</v>
      </c>
      <c r="AM53" s="70" t="s">
        <v>89</v>
      </c>
      <c r="AN53" s="70" t="s">
        <v>89</v>
      </c>
      <c r="AO53" s="70" t="s">
        <v>89</v>
      </c>
      <c r="AP53" s="49">
        <f t="shared" si="2"/>
        <v>0</v>
      </c>
      <c r="AQ53" s="302">
        <f>+L53+AD53-AI53</f>
        <v>22400000</v>
      </c>
      <c r="AR53" s="65" t="s">
        <v>87</v>
      </c>
      <c r="AS53" s="68">
        <v>22400000</v>
      </c>
      <c r="AT53" s="65" t="s">
        <v>90</v>
      </c>
      <c r="AU53" s="65">
        <v>0</v>
      </c>
      <c r="AV53" s="75" t="s">
        <v>89</v>
      </c>
      <c r="AW53" s="570">
        <f t="shared" si="3"/>
        <v>22400000</v>
      </c>
      <c r="AX53" s="515">
        <v>0</v>
      </c>
      <c r="AY53" s="223">
        <f t="shared" si="4"/>
        <v>1</v>
      </c>
      <c r="AZ53" s="74">
        <v>1</v>
      </c>
      <c r="BA53" s="301" t="s">
        <v>89</v>
      </c>
      <c r="BB53" s="65" t="s">
        <v>103</v>
      </c>
      <c r="BC53" s="310" t="s">
        <v>3167</v>
      </c>
      <c r="BD53" s="221" t="s">
        <v>87</v>
      </c>
      <c r="BE53" s="221" t="s">
        <v>87</v>
      </c>
    </row>
    <row r="54" spans="2:57" s="271" customFormat="1" ht="12.75" x14ac:dyDescent="0.2">
      <c r="B54" s="221">
        <v>2025</v>
      </c>
      <c r="C54" s="221">
        <v>891780111</v>
      </c>
      <c r="D54" s="221" t="s">
        <v>78</v>
      </c>
      <c r="E54" s="67" t="s">
        <v>3166</v>
      </c>
      <c r="F54" s="49" t="s">
        <v>3165</v>
      </c>
      <c r="G54" s="306">
        <v>0</v>
      </c>
      <c r="H54" s="65" t="s">
        <v>81</v>
      </c>
      <c r="I54" s="221" t="s">
        <v>127</v>
      </c>
      <c r="J54" s="220" t="s">
        <v>83</v>
      </c>
      <c r="K54" s="67" t="s">
        <v>2512</v>
      </c>
      <c r="L54" s="514">
        <v>19856667</v>
      </c>
      <c r="M54" s="221" t="s">
        <v>85</v>
      </c>
      <c r="N54" s="67" t="s">
        <v>3164</v>
      </c>
      <c r="O54" s="526">
        <v>57445651</v>
      </c>
      <c r="P54" s="312">
        <v>105</v>
      </c>
      <c r="Q54" s="503">
        <v>45677</v>
      </c>
      <c r="R54" s="497">
        <v>722000000</v>
      </c>
      <c r="S54" s="503">
        <v>45680</v>
      </c>
      <c r="T54" s="303">
        <f>+L54</f>
        <v>19856667</v>
      </c>
      <c r="U54" s="65" t="s">
        <v>87</v>
      </c>
      <c r="V54" s="231">
        <v>85155551</v>
      </c>
      <c r="W54" s="66" t="s">
        <v>2460</v>
      </c>
      <c r="X54" s="547">
        <v>45680</v>
      </c>
      <c r="Y54" s="504">
        <v>45680</v>
      </c>
      <c r="Z54" s="70" t="s">
        <v>89</v>
      </c>
      <c r="AA54" s="504">
        <v>45838</v>
      </c>
      <c r="AB54" s="279">
        <f t="shared" si="0"/>
        <v>158</v>
      </c>
      <c r="AC54" s="65">
        <v>0</v>
      </c>
      <c r="AD54" s="68">
        <v>0</v>
      </c>
      <c r="AE54" s="65">
        <v>0</v>
      </c>
      <c r="AF54" s="78" t="s">
        <v>89</v>
      </c>
      <c r="AG54" s="49">
        <f t="shared" si="1"/>
        <v>0</v>
      </c>
      <c r="AH54" s="65">
        <v>0</v>
      </c>
      <c r="AI54" s="66">
        <v>0</v>
      </c>
      <c r="AJ54" s="70" t="s">
        <v>89</v>
      </c>
      <c r="AK54" s="78" t="s">
        <v>89</v>
      </c>
      <c r="AL54" s="65">
        <v>0</v>
      </c>
      <c r="AM54" s="70" t="s">
        <v>89</v>
      </c>
      <c r="AN54" s="70" t="s">
        <v>89</v>
      </c>
      <c r="AO54" s="70" t="s">
        <v>89</v>
      </c>
      <c r="AP54" s="49">
        <f t="shared" si="2"/>
        <v>0</v>
      </c>
      <c r="AQ54" s="302">
        <f>+L54+AD54-AI54</f>
        <v>19856667</v>
      </c>
      <c r="AR54" s="65" t="s">
        <v>87</v>
      </c>
      <c r="AS54" s="68">
        <v>19856667</v>
      </c>
      <c r="AT54" s="65" t="s">
        <v>90</v>
      </c>
      <c r="AU54" s="65">
        <v>0</v>
      </c>
      <c r="AV54" s="75" t="s">
        <v>89</v>
      </c>
      <c r="AW54" s="570">
        <f t="shared" si="3"/>
        <v>19856667</v>
      </c>
      <c r="AX54" s="515">
        <v>0</v>
      </c>
      <c r="AY54" s="223">
        <f t="shared" si="4"/>
        <v>1</v>
      </c>
      <c r="AZ54" s="74">
        <v>1</v>
      </c>
      <c r="BA54" s="301" t="s">
        <v>89</v>
      </c>
      <c r="BB54" s="65" t="s">
        <v>103</v>
      </c>
      <c r="BC54" s="310" t="s">
        <v>3163</v>
      </c>
      <c r="BD54" s="221" t="s">
        <v>87</v>
      </c>
      <c r="BE54" s="221" t="s">
        <v>87</v>
      </c>
    </row>
    <row r="55" spans="2:57" s="271" customFormat="1" ht="12.75" x14ac:dyDescent="0.2">
      <c r="B55" s="221">
        <v>2025</v>
      </c>
      <c r="C55" s="221">
        <v>891780111</v>
      </c>
      <c r="D55" s="221" t="s">
        <v>78</v>
      </c>
      <c r="E55" s="67" t="s">
        <v>3162</v>
      </c>
      <c r="F55" s="49" t="s">
        <v>3161</v>
      </c>
      <c r="G55" s="306">
        <v>0</v>
      </c>
      <c r="H55" s="65" t="s">
        <v>81</v>
      </c>
      <c r="I55" s="221" t="s">
        <v>127</v>
      </c>
      <c r="J55" s="220" t="s">
        <v>83</v>
      </c>
      <c r="K55" s="67" t="s">
        <v>3160</v>
      </c>
      <c r="L55" s="514">
        <v>19856667</v>
      </c>
      <c r="M55" s="221" t="s">
        <v>85</v>
      </c>
      <c r="N55" s="67" t="s">
        <v>2526</v>
      </c>
      <c r="O55" s="526">
        <v>1082887058</v>
      </c>
      <c r="P55" s="312">
        <v>105</v>
      </c>
      <c r="Q55" s="503">
        <v>45677</v>
      </c>
      <c r="R55" s="497">
        <v>722000000</v>
      </c>
      <c r="S55" s="503">
        <v>45680</v>
      </c>
      <c r="T55" s="303">
        <f>+L55</f>
        <v>19856667</v>
      </c>
      <c r="U55" s="65" t="s">
        <v>87</v>
      </c>
      <c r="V55" s="231">
        <v>85155551</v>
      </c>
      <c r="W55" s="66" t="s">
        <v>2460</v>
      </c>
      <c r="X55" s="547">
        <v>45680</v>
      </c>
      <c r="Y55" s="504">
        <v>45680</v>
      </c>
      <c r="Z55" s="70" t="s">
        <v>89</v>
      </c>
      <c r="AA55" s="504">
        <v>45838</v>
      </c>
      <c r="AB55" s="279">
        <f t="shared" si="0"/>
        <v>158</v>
      </c>
      <c r="AC55" s="65">
        <v>0</v>
      </c>
      <c r="AD55" s="68">
        <v>0</v>
      </c>
      <c r="AE55" s="65">
        <v>0</v>
      </c>
      <c r="AF55" s="78" t="s">
        <v>89</v>
      </c>
      <c r="AG55" s="49">
        <f t="shared" si="1"/>
        <v>0</v>
      </c>
      <c r="AH55" s="65">
        <v>0</v>
      </c>
      <c r="AI55" s="66">
        <v>0</v>
      </c>
      <c r="AJ55" s="70" t="s">
        <v>89</v>
      </c>
      <c r="AK55" s="78" t="s">
        <v>89</v>
      </c>
      <c r="AL55" s="65">
        <v>0</v>
      </c>
      <c r="AM55" s="70" t="s">
        <v>89</v>
      </c>
      <c r="AN55" s="70" t="s">
        <v>89</v>
      </c>
      <c r="AO55" s="70" t="s">
        <v>89</v>
      </c>
      <c r="AP55" s="49">
        <f t="shared" si="2"/>
        <v>0</v>
      </c>
      <c r="AQ55" s="302">
        <f>+L55+AD55-AI55</f>
        <v>19856667</v>
      </c>
      <c r="AR55" s="65" t="s">
        <v>87</v>
      </c>
      <c r="AS55" s="68">
        <v>19856667</v>
      </c>
      <c r="AT55" s="65" t="s">
        <v>90</v>
      </c>
      <c r="AU55" s="65">
        <v>0</v>
      </c>
      <c r="AV55" s="75" t="s">
        <v>89</v>
      </c>
      <c r="AW55" s="570">
        <f t="shared" si="3"/>
        <v>19856667</v>
      </c>
      <c r="AX55" s="515">
        <v>0</v>
      </c>
      <c r="AY55" s="223">
        <f t="shared" si="4"/>
        <v>1</v>
      </c>
      <c r="AZ55" s="74">
        <v>1</v>
      </c>
      <c r="BA55" s="301" t="s">
        <v>89</v>
      </c>
      <c r="BB55" s="65" t="s">
        <v>103</v>
      </c>
      <c r="BC55" s="310" t="s">
        <v>3159</v>
      </c>
      <c r="BD55" s="221" t="s">
        <v>87</v>
      </c>
      <c r="BE55" s="221" t="s">
        <v>87</v>
      </c>
    </row>
    <row r="56" spans="2:57" s="271" customFormat="1" ht="12.75" x14ac:dyDescent="0.2">
      <c r="B56" s="221">
        <v>2025</v>
      </c>
      <c r="C56" s="221">
        <v>891780111</v>
      </c>
      <c r="D56" s="221" t="s">
        <v>78</v>
      </c>
      <c r="E56" s="67" t="s">
        <v>3158</v>
      </c>
      <c r="F56" s="49" t="s">
        <v>3157</v>
      </c>
      <c r="G56" s="306">
        <v>0</v>
      </c>
      <c r="H56" s="65" t="s">
        <v>81</v>
      </c>
      <c r="I56" s="221" t="s">
        <v>127</v>
      </c>
      <c r="J56" s="220" t="s">
        <v>83</v>
      </c>
      <c r="K56" s="67" t="s">
        <v>3156</v>
      </c>
      <c r="L56" s="514">
        <v>29150000</v>
      </c>
      <c r="M56" s="221" t="s">
        <v>85</v>
      </c>
      <c r="N56" s="67" t="s">
        <v>2431</v>
      </c>
      <c r="O56" s="526">
        <v>85155278</v>
      </c>
      <c r="P56" s="312">
        <v>111</v>
      </c>
      <c r="Q56" s="503">
        <v>45678</v>
      </c>
      <c r="R56" s="497">
        <v>557700000</v>
      </c>
      <c r="S56" s="503">
        <v>45681</v>
      </c>
      <c r="T56" s="303">
        <f>+L56</f>
        <v>29150000</v>
      </c>
      <c r="U56" s="65" t="s">
        <v>87</v>
      </c>
      <c r="V56" s="231">
        <v>1082884010</v>
      </c>
      <c r="W56" s="66" t="s">
        <v>1426</v>
      </c>
      <c r="X56" s="547">
        <v>45681</v>
      </c>
      <c r="Y56" s="504">
        <v>45681</v>
      </c>
      <c r="Z56" s="70" t="s">
        <v>89</v>
      </c>
      <c r="AA56" s="504">
        <v>45838</v>
      </c>
      <c r="AB56" s="279">
        <f t="shared" si="0"/>
        <v>157</v>
      </c>
      <c r="AC56" s="65">
        <v>0</v>
      </c>
      <c r="AD56" s="68">
        <v>0</v>
      </c>
      <c r="AE56" s="65">
        <v>0</v>
      </c>
      <c r="AF56" s="78" t="s">
        <v>89</v>
      </c>
      <c r="AG56" s="49">
        <f t="shared" si="1"/>
        <v>0</v>
      </c>
      <c r="AH56" s="65">
        <v>0</v>
      </c>
      <c r="AI56" s="66">
        <v>0</v>
      </c>
      <c r="AJ56" s="70" t="s">
        <v>89</v>
      </c>
      <c r="AK56" s="78" t="s">
        <v>89</v>
      </c>
      <c r="AL56" s="65">
        <v>0</v>
      </c>
      <c r="AM56" s="70" t="s">
        <v>89</v>
      </c>
      <c r="AN56" s="70" t="s">
        <v>89</v>
      </c>
      <c r="AO56" s="70" t="s">
        <v>89</v>
      </c>
      <c r="AP56" s="49">
        <f t="shared" si="2"/>
        <v>0</v>
      </c>
      <c r="AQ56" s="302">
        <f>+L56+AD56-AI56</f>
        <v>29150000</v>
      </c>
      <c r="AR56" s="65" t="s">
        <v>87</v>
      </c>
      <c r="AS56" s="68">
        <v>29150000</v>
      </c>
      <c r="AT56" s="65" t="s">
        <v>90</v>
      </c>
      <c r="AU56" s="65">
        <v>0</v>
      </c>
      <c r="AV56" s="75" t="s">
        <v>89</v>
      </c>
      <c r="AW56" s="570">
        <f t="shared" si="3"/>
        <v>29150000</v>
      </c>
      <c r="AX56" s="515">
        <v>0</v>
      </c>
      <c r="AY56" s="223">
        <f t="shared" si="4"/>
        <v>1</v>
      </c>
      <c r="AZ56" s="74">
        <v>1</v>
      </c>
      <c r="BA56" s="301" t="s">
        <v>89</v>
      </c>
      <c r="BB56" s="65" t="s">
        <v>103</v>
      </c>
      <c r="BC56" s="310" t="s">
        <v>3155</v>
      </c>
      <c r="BD56" s="221" t="s">
        <v>87</v>
      </c>
      <c r="BE56" s="221" t="s">
        <v>87</v>
      </c>
    </row>
    <row r="57" spans="2:57" s="271" customFormat="1" ht="12.75" x14ac:dyDescent="0.2">
      <c r="B57" s="221">
        <v>2025</v>
      </c>
      <c r="C57" s="221">
        <v>891780111</v>
      </c>
      <c r="D57" s="221" t="s">
        <v>78</v>
      </c>
      <c r="E57" s="67" t="s">
        <v>3154</v>
      </c>
      <c r="F57" s="49" t="s">
        <v>3153</v>
      </c>
      <c r="G57" s="306">
        <v>0</v>
      </c>
      <c r="H57" s="65" t="s">
        <v>81</v>
      </c>
      <c r="I57" s="221" t="s">
        <v>127</v>
      </c>
      <c r="J57" s="220" t="s">
        <v>83</v>
      </c>
      <c r="K57" s="67" t="s">
        <v>3152</v>
      </c>
      <c r="L57" s="514">
        <v>20350000</v>
      </c>
      <c r="M57" s="221" t="s">
        <v>85</v>
      </c>
      <c r="N57" s="67" t="s">
        <v>2381</v>
      </c>
      <c r="O57" s="526">
        <v>1082958955</v>
      </c>
      <c r="P57" s="312">
        <v>106</v>
      </c>
      <c r="Q57" s="503">
        <v>45677</v>
      </c>
      <c r="R57" s="497">
        <v>450000000</v>
      </c>
      <c r="S57" s="503">
        <v>45681</v>
      </c>
      <c r="T57" s="303">
        <f>+L57</f>
        <v>20350000</v>
      </c>
      <c r="U57" s="65" t="s">
        <v>87</v>
      </c>
      <c r="V57" s="231">
        <v>63563343</v>
      </c>
      <c r="W57" s="66" t="s">
        <v>3001</v>
      </c>
      <c r="X57" s="547">
        <v>45681</v>
      </c>
      <c r="Y57" s="504">
        <v>45681</v>
      </c>
      <c r="Z57" s="70" t="s">
        <v>89</v>
      </c>
      <c r="AA57" s="504">
        <v>45838</v>
      </c>
      <c r="AB57" s="279">
        <f t="shared" si="0"/>
        <v>157</v>
      </c>
      <c r="AC57" s="65">
        <v>0</v>
      </c>
      <c r="AD57" s="68">
        <v>0</v>
      </c>
      <c r="AE57" s="65">
        <v>0</v>
      </c>
      <c r="AF57" s="78" t="s">
        <v>89</v>
      </c>
      <c r="AG57" s="49">
        <f t="shared" si="1"/>
        <v>0</v>
      </c>
      <c r="AH57" s="65">
        <v>0</v>
      </c>
      <c r="AI57" s="66">
        <v>0</v>
      </c>
      <c r="AJ57" s="70" t="s">
        <v>89</v>
      </c>
      <c r="AK57" s="78" t="s">
        <v>89</v>
      </c>
      <c r="AL57" s="65">
        <v>0</v>
      </c>
      <c r="AM57" s="70" t="s">
        <v>89</v>
      </c>
      <c r="AN57" s="70" t="s">
        <v>89</v>
      </c>
      <c r="AO57" s="70" t="s">
        <v>89</v>
      </c>
      <c r="AP57" s="49">
        <f t="shared" si="2"/>
        <v>0</v>
      </c>
      <c r="AQ57" s="302">
        <f>+L57+AD57-AI57</f>
        <v>20350000</v>
      </c>
      <c r="AR57" s="65" t="s">
        <v>87</v>
      </c>
      <c r="AS57" s="68">
        <v>20350000</v>
      </c>
      <c r="AT57" s="65" t="s">
        <v>90</v>
      </c>
      <c r="AU57" s="65">
        <v>0</v>
      </c>
      <c r="AV57" s="75" t="s">
        <v>89</v>
      </c>
      <c r="AW57" s="570">
        <f t="shared" si="3"/>
        <v>20350000</v>
      </c>
      <c r="AX57" s="515">
        <v>0</v>
      </c>
      <c r="AY57" s="223">
        <f t="shared" si="4"/>
        <v>1</v>
      </c>
      <c r="AZ57" s="74">
        <v>1</v>
      </c>
      <c r="BA57" s="301" t="s">
        <v>89</v>
      </c>
      <c r="BB57" s="65" t="s">
        <v>103</v>
      </c>
      <c r="BC57" s="310" t="s">
        <v>3151</v>
      </c>
      <c r="BD57" s="221" t="s">
        <v>87</v>
      </c>
      <c r="BE57" s="221" t="s">
        <v>87</v>
      </c>
    </row>
    <row r="58" spans="2:57" s="271" customFormat="1" ht="12.75" x14ac:dyDescent="0.2">
      <c r="B58" s="221">
        <v>2025</v>
      </c>
      <c r="C58" s="221">
        <v>891780111</v>
      </c>
      <c r="D58" s="221" t="s">
        <v>78</v>
      </c>
      <c r="E58" s="67" t="s">
        <v>3150</v>
      </c>
      <c r="F58" s="49" t="s">
        <v>3149</v>
      </c>
      <c r="G58" s="306">
        <v>0</v>
      </c>
      <c r="H58" s="65" t="s">
        <v>81</v>
      </c>
      <c r="I58" s="221" t="s">
        <v>127</v>
      </c>
      <c r="J58" s="220" t="s">
        <v>83</v>
      </c>
      <c r="K58" s="67" t="s">
        <v>3148</v>
      </c>
      <c r="L58" s="514">
        <v>21466667</v>
      </c>
      <c r="M58" s="221" t="s">
        <v>85</v>
      </c>
      <c r="N58" s="67" t="s">
        <v>2371</v>
      </c>
      <c r="O58" s="526">
        <v>1082957323</v>
      </c>
      <c r="P58" s="312">
        <v>111</v>
      </c>
      <c r="Q58" s="503">
        <v>45678</v>
      </c>
      <c r="R58" s="497">
        <v>557700000</v>
      </c>
      <c r="S58" s="503">
        <v>45681</v>
      </c>
      <c r="T58" s="303">
        <f>+L58</f>
        <v>21466667</v>
      </c>
      <c r="U58" s="65" t="s">
        <v>87</v>
      </c>
      <c r="V58" s="231">
        <v>1082884010</v>
      </c>
      <c r="W58" s="66" t="s">
        <v>1426</v>
      </c>
      <c r="X58" s="547">
        <v>45681</v>
      </c>
      <c r="Y58" s="504">
        <v>45681</v>
      </c>
      <c r="Z58" s="70" t="s">
        <v>89</v>
      </c>
      <c r="AA58" s="504">
        <v>45838</v>
      </c>
      <c r="AB58" s="279">
        <f t="shared" si="0"/>
        <v>157</v>
      </c>
      <c r="AC58" s="65">
        <v>0</v>
      </c>
      <c r="AD58" s="68">
        <v>0</v>
      </c>
      <c r="AE58" s="65">
        <v>0</v>
      </c>
      <c r="AF58" s="78" t="s">
        <v>89</v>
      </c>
      <c r="AG58" s="49">
        <f t="shared" si="1"/>
        <v>0</v>
      </c>
      <c r="AH58" s="65">
        <v>0</v>
      </c>
      <c r="AI58" s="66">
        <v>0</v>
      </c>
      <c r="AJ58" s="70" t="s">
        <v>89</v>
      </c>
      <c r="AK58" s="78" t="s">
        <v>89</v>
      </c>
      <c r="AL58" s="65">
        <v>0</v>
      </c>
      <c r="AM58" s="70" t="s">
        <v>89</v>
      </c>
      <c r="AN58" s="70" t="s">
        <v>89</v>
      </c>
      <c r="AO58" s="70" t="s">
        <v>89</v>
      </c>
      <c r="AP58" s="49">
        <f t="shared" si="2"/>
        <v>0</v>
      </c>
      <c r="AQ58" s="302">
        <f>+L58+AD58-AI58</f>
        <v>21466667</v>
      </c>
      <c r="AR58" s="65" t="s">
        <v>87</v>
      </c>
      <c r="AS58" s="68">
        <v>21466667</v>
      </c>
      <c r="AT58" s="65" t="s">
        <v>90</v>
      </c>
      <c r="AU58" s="65">
        <v>0</v>
      </c>
      <c r="AV58" s="75" t="s">
        <v>89</v>
      </c>
      <c r="AW58" s="570">
        <f t="shared" si="3"/>
        <v>21466667</v>
      </c>
      <c r="AX58" s="515">
        <v>0</v>
      </c>
      <c r="AY58" s="223">
        <f t="shared" si="4"/>
        <v>1</v>
      </c>
      <c r="AZ58" s="74">
        <v>1</v>
      </c>
      <c r="BA58" s="301" t="s">
        <v>89</v>
      </c>
      <c r="BB58" s="65" t="s">
        <v>103</v>
      </c>
      <c r="BC58" s="310" t="s">
        <v>3147</v>
      </c>
      <c r="BD58" s="221" t="s">
        <v>87</v>
      </c>
      <c r="BE58" s="221" t="s">
        <v>87</v>
      </c>
    </row>
    <row r="59" spans="2:57" s="271" customFormat="1" ht="12.75" x14ac:dyDescent="0.2">
      <c r="B59" s="221">
        <v>2025</v>
      </c>
      <c r="C59" s="221">
        <v>891780111</v>
      </c>
      <c r="D59" s="221" t="s">
        <v>78</v>
      </c>
      <c r="E59" s="67" t="s">
        <v>3146</v>
      </c>
      <c r="F59" s="49" t="s">
        <v>3145</v>
      </c>
      <c r="G59" s="306">
        <v>0</v>
      </c>
      <c r="H59" s="65" t="s">
        <v>81</v>
      </c>
      <c r="I59" s="221" t="s">
        <v>127</v>
      </c>
      <c r="J59" s="220" t="s">
        <v>83</v>
      </c>
      <c r="K59" s="67" t="s">
        <v>3144</v>
      </c>
      <c r="L59" s="514">
        <v>20393333</v>
      </c>
      <c r="M59" s="221" t="s">
        <v>85</v>
      </c>
      <c r="N59" s="67" t="s">
        <v>2406</v>
      </c>
      <c r="O59" s="526">
        <v>1082992789</v>
      </c>
      <c r="P59" s="312">
        <v>111</v>
      </c>
      <c r="Q59" s="503">
        <v>45678</v>
      </c>
      <c r="R59" s="497">
        <v>557700000</v>
      </c>
      <c r="S59" s="503">
        <v>45681</v>
      </c>
      <c r="T59" s="303">
        <f>+L59</f>
        <v>20393333</v>
      </c>
      <c r="U59" s="65" t="s">
        <v>87</v>
      </c>
      <c r="V59" s="231">
        <v>1082884010</v>
      </c>
      <c r="W59" s="66" t="s">
        <v>1426</v>
      </c>
      <c r="X59" s="547">
        <v>45681</v>
      </c>
      <c r="Y59" s="504">
        <v>45681</v>
      </c>
      <c r="Z59" s="70" t="s">
        <v>89</v>
      </c>
      <c r="AA59" s="504">
        <v>45838</v>
      </c>
      <c r="AB59" s="279">
        <f t="shared" si="0"/>
        <v>157</v>
      </c>
      <c r="AC59" s="65">
        <v>0</v>
      </c>
      <c r="AD59" s="68">
        <v>0</v>
      </c>
      <c r="AE59" s="65">
        <v>0</v>
      </c>
      <c r="AF59" s="78" t="s">
        <v>89</v>
      </c>
      <c r="AG59" s="49">
        <f t="shared" si="1"/>
        <v>0</v>
      </c>
      <c r="AH59" s="65">
        <v>0</v>
      </c>
      <c r="AI59" s="66">
        <v>0</v>
      </c>
      <c r="AJ59" s="70" t="s">
        <v>89</v>
      </c>
      <c r="AK59" s="78" t="s">
        <v>89</v>
      </c>
      <c r="AL59" s="65">
        <v>0</v>
      </c>
      <c r="AM59" s="70" t="s">
        <v>89</v>
      </c>
      <c r="AN59" s="70" t="s">
        <v>89</v>
      </c>
      <c r="AO59" s="70" t="s">
        <v>89</v>
      </c>
      <c r="AP59" s="49">
        <f t="shared" si="2"/>
        <v>0</v>
      </c>
      <c r="AQ59" s="302">
        <f>+L59+AD59-AI59</f>
        <v>20393333</v>
      </c>
      <c r="AR59" s="65" t="s">
        <v>87</v>
      </c>
      <c r="AS59" s="68">
        <v>20393333</v>
      </c>
      <c r="AT59" s="65" t="s">
        <v>90</v>
      </c>
      <c r="AU59" s="65">
        <v>0</v>
      </c>
      <c r="AV59" s="75" t="s">
        <v>89</v>
      </c>
      <c r="AW59" s="570">
        <f t="shared" si="3"/>
        <v>20393333</v>
      </c>
      <c r="AX59" s="515">
        <v>0</v>
      </c>
      <c r="AY59" s="223">
        <f t="shared" si="4"/>
        <v>1</v>
      </c>
      <c r="AZ59" s="74">
        <v>1</v>
      </c>
      <c r="BA59" s="301" t="s">
        <v>89</v>
      </c>
      <c r="BB59" s="65" t="s">
        <v>103</v>
      </c>
      <c r="BC59" s="310" t="s">
        <v>3143</v>
      </c>
      <c r="BD59" s="221" t="s">
        <v>87</v>
      </c>
      <c r="BE59" s="221" t="s">
        <v>87</v>
      </c>
    </row>
    <row r="60" spans="2:57" s="271" customFormat="1" ht="12.75" x14ac:dyDescent="0.2">
      <c r="B60" s="221">
        <v>2025</v>
      </c>
      <c r="C60" s="221">
        <v>891780111</v>
      </c>
      <c r="D60" s="221" t="s">
        <v>78</v>
      </c>
      <c r="E60" s="67" t="s">
        <v>3142</v>
      </c>
      <c r="F60" s="49" t="s">
        <v>3141</v>
      </c>
      <c r="G60" s="306">
        <v>0</v>
      </c>
      <c r="H60" s="65" t="s">
        <v>81</v>
      </c>
      <c r="I60" s="221" t="s">
        <v>127</v>
      </c>
      <c r="J60" s="220" t="s">
        <v>83</v>
      </c>
      <c r="K60" s="67" t="s">
        <v>3140</v>
      </c>
      <c r="L60" s="514">
        <v>24400000</v>
      </c>
      <c r="M60" s="221" t="s">
        <v>85</v>
      </c>
      <c r="N60" s="67" t="s">
        <v>3139</v>
      </c>
      <c r="O60" s="526">
        <v>57422539</v>
      </c>
      <c r="P60" s="312">
        <v>102</v>
      </c>
      <c r="Q60" s="503">
        <v>45677</v>
      </c>
      <c r="R60" s="497">
        <v>1014200000</v>
      </c>
      <c r="S60" s="503">
        <v>45681</v>
      </c>
      <c r="T60" s="303">
        <f>+L60</f>
        <v>24400000</v>
      </c>
      <c r="U60" s="65" t="s">
        <v>87</v>
      </c>
      <c r="V60" s="49">
        <v>57461777</v>
      </c>
      <c r="W60" s="66" t="s">
        <v>2233</v>
      </c>
      <c r="X60" s="547">
        <v>45681</v>
      </c>
      <c r="Y60" s="504">
        <v>45681</v>
      </c>
      <c r="Z60" s="70" t="s">
        <v>89</v>
      </c>
      <c r="AA60" s="504">
        <v>45853</v>
      </c>
      <c r="AB60" s="279">
        <f t="shared" si="0"/>
        <v>172</v>
      </c>
      <c r="AC60" s="65">
        <v>0</v>
      </c>
      <c r="AD60" s="68">
        <v>0</v>
      </c>
      <c r="AE60" s="65">
        <v>0</v>
      </c>
      <c r="AF60" s="78" t="s">
        <v>89</v>
      </c>
      <c r="AG60" s="49">
        <f t="shared" si="1"/>
        <v>0</v>
      </c>
      <c r="AH60" s="65">
        <v>0</v>
      </c>
      <c r="AI60" s="66">
        <v>0</v>
      </c>
      <c r="AJ60" s="70" t="s">
        <v>89</v>
      </c>
      <c r="AK60" s="78" t="s">
        <v>89</v>
      </c>
      <c r="AL60" s="65">
        <v>0</v>
      </c>
      <c r="AM60" s="70" t="s">
        <v>89</v>
      </c>
      <c r="AN60" s="70" t="s">
        <v>89</v>
      </c>
      <c r="AO60" s="70" t="s">
        <v>89</v>
      </c>
      <c r="AP60" s="49">
        <f t="shared" si="2"/>
        <v>0</v>
      </c>
      <c r="AQ60" s="302">
        <f>+L60+AD60-AI60</f>
        <v>24400000</v>
      </c>
      <c r="AR60" s="65" t="s">
        <v>87</v>
      </c>
      <c r="AS60" s="68">
        <v>24400000</v>
      </c>
      <c r="AT60" s="65" t="s">
        <v>90</v>
      </c>
      <c r="AU60" s="65">
        <v>0</v>
      </c>
      <c r="AV60" s="75" t="s">
        <v>89</v>
      </c>
      <c r="AW60" s="570">
        <f t="shared" si="3"/>
        <v>24400000</v>
      </c>
      <c r="AX60" s="515">
        <v>0</v>
      </c>
      <c r="AY60" s="223">
        <f t="shared" si="4"/>
        <v>1</v>
      </c>
      <c r="AZ60" s="74">
        <v>1</v>
      </c>
      <c r="BA60" s="301" t="s">
        <v>89</v>
      </c>
      <c r="BB60" s="65" t="s">
        <v>103</v>
      </c>
      <c r="BC60" s="310" t="s">
        <v>3138</v>
      </c>
      <c r="BD60" s="221" t="s">
        <v>87</v>
      </c>
      <c r="BE60" s="221" t="s">
        <v>87</v>
      </c>
    </row>
    <row r="61" spans="2:57" s="271" customFormat="1" ht="12.75" x14ac:dyDescent="0.2">
      <c r="B61" s="221">
        <v>2025</v>
      </c>
      <c r="C61" s="221">
        <v>891780111</v>
      </c>
      <c r="D61" s="221" t="s">
        <v>78</v>
      </c>
      <c r="E61" s="67" t="s">
        <v>3137</v>
      </c>
      <c r="F61" s="49" t="s">
        <v>3136</v>
      </c>
      <c r="G61" s="306">
        <v>0</v>
      </c>
      <c r="H61" s="65" t="s">
        <v>81</v>
      </c>
      <c r="I61" s="221" t="s">
        <v>127</v>
      </c>
      <c r="J61" s="220" t="s">
        <v>83</v>
      </c>
      <c r="K61" s="67" t="s">
        <v>2542</v>
      </c>
      <c r="L61" s="514">
        <v>18783333</v>
      </c>
      <c r="M61" s="221" t="s">
        <v>85</v>
      </c>
      <c r="N61" s="67" t="s">
        <v>2541</v>
      </c>
      <c r="O61" s="526">
        <v>1124006778</v>
      </c>
      <c r="P61" s="312">
        <v>105</v>
      </c>
      <c r="Q61" s="503">
        <v>45677</v>
      </c>
      <c r="R61" s="497">
        <v>722000000</v>
      </c>
      <c r="S61" s="503">
        <v>45681</v>
      </c>
      <c r="T61" s="303">
        <f>+L61</f>
        <v>18783333</v>
      </c>
      <c r="U61" s="65" t="s">
        <v>87</v>
      </c>
      <c r="V61" s="231">
        <v>85155551</v>
      </c>
      <c r="W61" s="66" t="s">
        <v>2460</v>
      </c>
      <c r="X61" s="547">
        <v>45681</v>
      </c>
      <c r="Y61" s="504">
        <v>45681</v>
      </c>
      <c r="Z61" s="70" t="s">
        <v>89</v>
      </c>
      <c r="AA61" s="504">
        <v>45838</v>
      </c>
      <c r="AB61" s="279">
        <f t="shared" si="0"/>
        <v>157</v>
      </c>
      <c r="AC61" s="65">
        <v>0</v>
      </c>
      <c r="AD61" s="68">
        <v>0</v>
      </c>
      <c r="AE61" s="65">
        <v>0</v>
      </c>
      <c r="AF61" s="78" t="s">
        <v>89</v>
      </c>
      <c r="AG61" s="49">
        <f t="shared" si="1"/>
        <v>0</v>
      </c>
      <c r="AH61" s="65">
        <v>0</v>
      </c>
      <c r="AI61" s="66">
        <v>0</v>
      </c>
      <c r="AJ61" s="70" t="s">
        <v>89</v>
      </c>
      <c r="AK61" s="78" t="s">
        <v>89</v>
      </c>
      <c r="AL61" s="65">
        <v>0</v>
      </c>
      <c r="AM61" s="70" t="s">
        <v>89</v>
      </c>
      <c r="AN61" s="70" t="s">
        <v>89</v>
      </c>
      <c r="AO61" s="70" t="s">
        <v>89</v>
      </c>
      <c r="AP61" s="49">
        <f t="shared" si="2"/>
        <v>0</v>
      </c>
      <c r="AQ61" s="302">
        <f>+L61+AD61-AI61</f>
        <v>18783333</v>
      </c>
      <c r="AR61" s="65" t="s">
        <v>87</v>
      </c>
      <c r="AS61" s="68">
        <v>18783333</v>
      </c>
      <c r="AT61" s="65" t="s">
        <v>90</v>
      </c>
      <c r="AU61" s="65">
        <v>0</v>
      </c>
      <c r="AV61" s="75" t="s">
        <v>89</v>
      </c>
      <c r="AW61" s="570">
        <f t="shared" si="3"/>
        <v>18783333</v>
      </c>
      <c r="AX61" s="515">
        <v>0</v>
      </c>
      <c r="AY61" s="223">
        <f t="shared" si="4"/>
        <v>1</v>
      </c>
      <c r="AZ61" s="74">
        <v>1</v>
      </c>
      <c r="BA61" s="301" t="s">
        <v>89</v>
      </c>
      <c r="BB61" s="65" t="s">
        <v>103</v>
      </c>
      <c r="BC61" s="310" t="s">
        <v>3135</v>
      </c>
      <c r="BD61" s="221" t="s">
        <v>87</v>
      </c>
      <c r="BE61" s="221" t="s">
        <v>87</v>
      </c>
    </row>
    <row r="62" spans="2:57" s="271" customFormat="1" ht="12.75" x14ac:dyDescent="0.2">
      <c r="B62" s="221">
        <v>2025</v>
      </c>
      <c r="C62" s="221">
        <v>891780111</v>
      </c>
      <c r="D62" s="221" t="s">
        <v>78</v>
      </c>
      <c r="E62" s="67" t="s">
        <v>3134</v>
      </c>
      <c r="F62" s="49" t="s">
        <v>3133</v>
      </c>
      <c r="G62" s="306">
        <v>0</v>
      </c>
      <c r="H62" s="65" t="s">
        <v>81</v>
      </c>
      <c r="I62" s="221" t="s">
        <v>127</v>
      </c>
      <c r="J62" s="220" t="s">
        <v>83</v>
      </c>
      <c r="K62" s="67" t="s">
        <v>2472</v>
      </c>
      <c r="L62" s="514">
        <v>19856667</v>
      </c>
      <c r="M62" s="221" t="s">
        <v>85</v>
      </c>
      <c r="N62" s="67" t="s">
        <v>2471</v>
      </c>
      <c r="O62" s="526">
        <v>1082997057</v>
      </c>
      <c r="P62" s="312">
        <v>105</v>
      </c>
      <c r="Q62" s="503">
        <v>45677</v>
      </c>
      <c r="R62" s="497">
        <v>722000000</v>
      </c>
      <c r="S62" s="503">
        <v>45681</v>
      </c>
      <c r="T62" s="303">
        <f>+L62</f>
        <v>19856667</v>
      </c>
      <c r="U62" s="65" t="s">
        <v>87</v>
      </c>
      <c r="V62" s="231">
        <v>85155551</v>
      </c>
      <c r="W62" s="66" t="s">
        <v>2460</v>
      </c>
      <c r="X62" s="547">
        <v>45681</v>
      </c>
      <c r="Y62" s="504">
        <v>45681</v>
      </c>
      <c r="Z62" s="70" t="s">
        <v>89</v>
      </c>
      <c r="AA62" s="504">
        <v>45838</v>
      </c>
      <c r="AB62" s="279">
        <f t="shared" si="0"/>
        <v>157</v>
      </c>
      <c r="AC62" s="65">
        <v>0</v>
      </c>
      <c r="AD62" s="68">
        <v>0</v>
      </c>
      <c r="AE62" s="65">
        <v>0</v>
      </c>
      <c r="AF62" s="78" t="s">
        <v>89</v>
      </c>
      <c r="AG62" s="49">
        <f t="shared" si="1"/>
        <v>0</v>
      </c>
      <c r="AH62" s="65">
        <v>0</v>
      </c>
      <c r="AI62" s="66">
        <v>0</v>
      </c>
      <c r="AJ62" s="70" t="s">
        <v>89</v>
      </c>
      <c r="AK62" s="78" t="s">
        <v>89</v>
      </c>
      <c r="AL62" s="65">
        <v>0</v>
      </c>
      <c r="AM62" s="70" t="s">
        <v>89</v>
      </c>
      <c r="AN62" s="70" t="s">
        <v>89</v>
      </c>
      <c r="AO62" s="70" t="s">
        <v>89</v>
      </c>
      <c r="AP62" s="49">
        <f t="shared" si="2"/>
        <v>0</v>
      </c>
      <c r="AQ62" s="302">
        <f>+L62+AD62-AI62</f>
        <v>19856667</v>
      </c>
      <c r="AR62" s="65" t="s">
        <v>87</v>
      </c>
      <c r="AS62" s="68">
        <v>19856667</v>
      </c>
      <c r="AT62" s="65" t="s">
        <v>90</v>
      </c>
      <c r="AU62" s="65">
        <v>0</v>
      </c>
      <c r="AV62" s="75" t="s">
        <v>89</v>
      </c>
      <c r="AW62" s="570">
        <f t="shared" si="3"/>
        <v>19856667</v>
      </c>
      <c r="AX62" s="515">
        <v>0</v>
      </c>
      <c r="AY62" s="223">
        <f t="shared" si="4"/>
        <v>1</v>
      </c>
      <c r="AZ62" s="74">
        <v>1</v>
      </c>
      <c r="BA62" s="301" t="s">
        <v>89</v>
      </c>
      <c r="BB62" s="65" t="s">
        <v>103</v>
      </c>
      <c r="BC62" s="310" t="s">
        <v>3132</v>
      </c>
      <c r="BD62" s="221" t="s">
        <v>87</v>
      </c>
      <c r="BE62" s="221" t="s">
        <v>87</v>
      </c>
    </row>
    <row r="63" spans="2:57" s="271" customFormat="1" ht="12.75" x14ac:dyDescent="0.2">
      <c r="B63" s="221">
        <v>2025</v>
      </c>
      <c r="C63" s="221">
        <v>891780111</v>
      </c>
      <c r="D63" s="221" t="s">
        <v>78</v>
      </c>
      <c r="E63" s="67" t="s">
        <v>3131</v>
      </c>
      <c r="F63" s="49" t="s">
        <v>3130</v>
      </c>
      <c r="G63" s="306">
        <v>0</v>
      </c>
      <c r="H63" s="65" t="s">
        <v>81</v>
      </c>
      <c r="I63" s="221" t="s">
        <v>127</v>
      </c>
      <c r="J63" s="220" t="s">
        <v>83</v>
      </c>
      <c r="K63" s="67" t="s">
        <v>3129</v>
      </c>
      <c r="L63" s="514">
        <v>24000000</v>
      </c>
      <c r="M63" s="221" t="s">
        <v>85</v>
      </c>
      <c r="N63" s="67" t="s">
        <v>2301</v>
      </c>
      <c r="O63" s="526">
        <v>1083024229</v>
      </c>
      <c r="P63" s="312">
        <v>102</v>
      </c>
      <c r="Q63" s="503">
        <v>45677</v>
      </c>
      <c r="R63" s="497">
        <v>1014200000</v>
      </c>
      <c r="S63" s="503">
        <v>45681</v>
      </c>
      <c r="T63" s="303">
        <f>+L63</f>
        <v>24000000</v>
      </c>
      <c r="U63" s="65" t="s">
        <v>87</v>
      </c>
      <c r="V63" s="231">
        <v>1082903415</v>
      </c>
      <c r="W63" s="66" t="s">
        <v>2295</v>
      </c>
      <c r="X63" s="547">
        <v>45681</v>
      </c>
      <c r="Y63" s="504">
        <v>45681</v>
      </c>
      <c r="Z63" s="70" t="s">
        <v>89</v>
      </c>
      <c r="AA63" s="504">
        <v>45852</v>
      </c>
      <c r="AB63" s="279">
        <f t="shared" si="0"/>
        <v>171</v>
      </c>
      <c r="AC63" s="65">
        <v>0</v>
      </c>
      <c r="AD63" s="68">
        <v>0</v>
      </c>
      <c r="AE63" s="65">
        <v>0</v>
      </c>
      <c r="AF63" s="78" t="s">
        <v>89</v>
      </c>
      <c r="AG63" s="49">
        <f t="shared" si="1"/>
        <v>0</v>
      </c>
      <c r="AH63" s="65">
        <v>0</v>
      </c>
      <c r="AI63" s="66">
        <v>0</v>
      </c>
      <c r="AJ63" s="70" t="s">
        <v>89</v>
      </c>
      <c r="AK63" s="78" t="s">
        <v>89</v>
      </c>
      <c r="AL63" s="65">
        <v>0</v>
      </c>
      <c r="AM63" s="70" t="s">
        <v>89</v>
      </c>
      <c r="AN63" s="70" t="s">
        <v>89</v>
      </c>
      <c r="AO63" s="70" t="s">
        <v>89</v>
      </c>
      <c r="AP63" s="49">
        <f t="shared" si="2"/>
        <v>0</v>
      </c>
      <c r="AQ63" s="302">
        <f>+L63+AD63-AI63</f>
        <v>24000000</v>
      </c>
      <c r="AR63" s="65" t="s">
        <v>87</v>
      </c>
      <c r="AS63" s="68">
        <v>24000000</v>
      </c>
      <c r="AT63" s="65" t="s">
        <v>90</v>
      </c>
      <c r="AU63" s="65">
        <v>0</v>
      </c>
      <c r="AV63" s="75" t="s">
        <v>89</v>
      </c>
      <c r="AW63" s="570">
        <f t="shared" si="3"/>
        <v>24000000</v>
      </c>
      <c r="AX63" s="515">
        <v>0</v>
      </c>
      <c r="AY63" s="223">
        <f t="shared" si="4"/>
        <v>1</v>
      </c>
      <c r="AZ63" s="74">
        <v>1</v>
      </c>
      <c r="BA63" s="301" t="s">
        <v>89</v>
      </c>
      <c r="BB63" s="65" t="s">
        <v>103</v>
      </c>
      <c r="BC63" s="310" t="s">
        <v>3128</v>
      </c>
      <c r="BD63" s="221" t="s">
        <v>87</v>
      </c>
      <c r="BE63" s="221" t="s">
        <v>87</v>
      </c>
    </row>
    <row r="64" spans="2:57" s="271" customFormat="1" ht="12.75" x14ac:dyDescent="0.2">
      <c r="B64" s="221">
        <v>2025</v>
      </c>
      <c r="C64" s="221">
        <v>891780111</v>
      </c>
      <c r="D64" s="221" t="s">
        <v>78</v>
      </c>
      <c r="E64" s="67" t="s">
        <v>3127</v>
      </c>
      <c r="F64" s="49" t="s">
        <v>3126</v>
      </c>
      <c r="G64" s="306">
        <v>0</v>
      </c>
      <c r="H64" s="65" t="s">
        <v>81</v>
      </c>
      <c r="I64" s="221" t="s">
        <v>127</v>
      </c>
      <c r="J64" s="220" t="s">
        <v>83</v>
      </c>
      <c r="K64" s="67" t="s">
        <v>3125</v>
      </c>
      <c r="L64" s="514">
        <v>39200000</v>
      </c>
      <c r="M64" s="221" t="s">
        <v>85</v>
      </c>
      <c r="N64" s="67" t="s">
        <v>3124</v>
      </c>
      <c r="O64" s="526">
        <v>52695882</v>
      </c>
      <c r="P64" s="312">
        <v>105</v>
      </c>
      <c r="Q64" s="503">
        <v>45677</v>
      </c>
      <c r="R64" s="497">
        <v>722000000</v>
      </c>
      <c r="S64" s="503">
        <v>45684</v>
      </c>
      <c r="T64" s="303">
        <f>+L64</f>
        <v>39200000</v>
      </c>
      <c r="U64" s="65" t="s">
        <v>87</v>
      </c>
      <c r="V64" s="231">
        <v>85155551</v>
      </c>
      <c r="W64" s="66" t="s">
        <v>2460</v>
      </c>
      <c r="X64" s="547">
        <v>45684</v>
      </c>
      <c r="Y64" s="504">
        <v>45684</v>
      </c>
      <c r="Z64" s="70" t="s">
        <v>89</v>
      </c>
      <c r="AA64" s="504">
        <v>45838</v>
      </c>
      <c r="AB64" s="279">
        <f t="shared" si="0"/>
        <v>154</v>
      </c>
      <c r="AC64" s="65">
        <v>0</v>
      </c>
      <c r="AD64" s="68">
        <v>0</v>
      </c>
      <c r="AE64" s="65">
        <v>0</v>
      </c>
      <c r="AF64" s="78" t="s">
        <v>89</v>
      </c>
      <c r="AG64" s="49">
        <f t="shared" si="1"/>
        <v>0</v>
      </c>
      <c r="AH64" s="65">
        <v>0</v>
      </c>
      <c r="AI64" s="66">
        <v>0</v>
      </c>
      <c r="AJ64" s="70" t="s">
        <v>89</v>
      </c>
      <c r="AK64" s="78" t="s">
        <v>89</v>
      </c>
      <c r="AL64" s="65">
        <v>0</v>
      </c>
      <c r="AM64" s="70" t="s">
        <v>89</v>
      </c>
      <c r="AN64" s="70" t="s">
        <v>89</v>
      </c>
      <c r="AO64" s="70" t="s">
        <v>89</v>
      </c>
      <c r="AP64" s="49">
        <f t="shared" si="2"/>
        <v>0</v>
      </c>
      <c r="AQ64" s="302">
        <f>+L64+AD64-AI64</f>
        <v>39200000</v>
      </c>
      <c r="AR64" s="65" t="s">
        <v>87</v>
      </c>
      <c r="AS64" s="68">
        <v>39200000</v>
      </c>
      <c r="AT64" s="65" t="s">
        <v>90</v>
      </c>
      <c r="AU64" s="65">
        <v>0</v>
      </c>
      <c r="AV64" s="75" t="s">
        <v>89</v>
      </c>
      <c r="AW64" s="570">
        <f t="shared" si="3"/>
        <v>39200000</v>
      </c>
      <c r="AX64" s="515">
        <v>0</v>
      </c>
      <c r="AY64" s="223">
        <f t="shared" si="4"/>
        <v>1</v>
      </c>
      <c r="AZ64" s="74">
        <v>1</v>
      </c>
      <c r="BA64" s="301" t="s">
        <v>89</v>
      </c>
      <c r="BB64" s="65" t="s">
        <v>103</v>
      </c>
      <c r="BC64" s="310" t="s">
        <v>3123</v>
      </c>
      <c r="BD64" s="221" t="s">
        <v>87</v>
      </c>
      <c r="BE64" s="221" t="s">
        <v>87</v>
      </c>
    </row>
    <row r="65" spans="2:57" s="271" customFormat="1" ht="12.75" x14ac:dyDescent="0.2">
      <c r="B65" s="221">
        <v>2025</v>
      </c>
      <c r="C65" s="221">
        <v>891780111</v>
      </c>
      <c r="D65" s="221" t="s">
        <v>78</v>
      </c>
      <c r="E65" s="67" t="s">
        <v>3122</v>
      </c>
      <c r="F65" s="49" t="s">
        <v>3121</v>
      </c>
      <c r="G65" s="306">
        <v>0</v>
      </c>
      <c r="H65" s="65" t="s">
        <v>81</v>
      </c>
      <c r="I65" s="221" t="s">
        <v>127</v>
      </c>
      <c r="J65" s="220" t="s">
        <v>83</v>
      </c>
      <c r="K65" s="67" t="s">
        <v>3120</v>
      </c>
      <c r="L65" s="514">
        <v>22133333</v>
      </c>
      <c r="M65" s="221" t="s">
        <v>85</v>
      </c>
      <c r="N65" s="67" t="s">
        <v>2587</v>
      </c>
      <c r="O65" s="526">
        <v>1082935131</v>
      </c>
      <c r="P65" s="312">
        <v>103</v>
      </c>
      <c r="Q65" s="503">
        <v>45677</v>
      </c>
      <c r="R65" s="497">
        <v>712000000</v>
      </c>
      <c r="S65" s="503">
        <v>45684</v>
      </c>
      <c r="T65" s="303">
        <f>+L65</f>
        <v>22133333</v>
      </c>
      <c r="U65" s="65" t="s">
        <v>87</v>
      </c>
      <c r="V65" s="231">
        <v>39049658</v>
      </c>
      <c r="W65" s="66" t="s">
        <v>2566</v>
      </c>
      <c r="X65" s="547">
        <v>45684</v>
      </c>
      <c r="Y65" s="504">
        <v>45684</v>
      </c>
      <c r="Z65" s="70" t="s">
        <v>89</v>
      </c>
      <c r="AA65" s="504">
        <v>45838</v>
      </c>
      <c r="AB65" s="279">
        <f t="shared" si="0"/>
        <v>154</v>
      </c>
      <c r="AC65" s="65">
        <v>0</v>
      </c>
      <c r="AD65" s="68">
        <v>0</v>
      </c>
      <c r="AE65" s="65">
        <v>0</v>
      </c>
      <c r="AF65" s="78" t="s">
        <v>89</v>
      </c>
      <c r="AG65" s="49">
        <f t="shared" si="1"/>
        <v>0</v>
      </c>
      <c r="AH65" s="65">
        <v>0</v>
      </c>
      <c r="AI65" s="66">
        <v>0</v>
      </c>
      <c r="AJ65" s="70" t="s">
        <v>89</v>
      </c>
      <c r="AK65" s="78" t="s">
        <v>89</v>
      </c>
      <c r="AL65" s="65">
        <v>0</v>
      </c>
      <c r="AM65" s="70" t="s">
        <v>89</v>
      </c>
      <c r="AN65" s="70" t="s">
        <v>89</v>
      </c>
      <c r="AO65" s="70" t="s">
        <v>89</v>
      </c>
      <c r="AP65" s="49">
        <f t="shared" si="2"/>
        <v>0</v>
      </c>
      <c r="AQ65" s="302">
        <f>+L65+AD65-AI65</f>
        <v>22133333</v>
      </c>
      <c r="AR65" s="65" t="s">
        <v>87</v>
      </c>
      <c r="AS65" s="68">
        <v>22133333</v>
      </c>
      <c r="AT65" s="65" t="s">
        <v>90</v>
      </c>
      <c r="AU65" s="65">
        <v>0</v>
      </c>
      <c r="AV65" s="75" t="s">
        <v>89</v>
      </c>
      <c r="AW65" s="570">
        <f t="shared" si="3"/>
        <v>22133333</v>
      </c>
      <c r="AX65" s="515">
        <v>0</v>
      </c>
      <c r="AY65" s="223">
        <f t="shared" si="4"/>
        <v>1</v>
      </c>
      <c r="AZ65" s="74">
        <v>1</v>
      </c>
      <c r="BA65" s="301" t="s">
        <v>89</v>
      </c>
      <c r="BB65" s="65" t="s">
        <v>103</v>
      </c>
      <c r="BC65" s="310" t="s">
        <v>3119</v>
      </c>
      <c r="BD65" s="221" t="s">
        <v>87</v>
      </c>
      <c r="BE65" s="221" t="s">
        <v>87</v>
      </c>
    </row>
    <row r="66" spans="2:57" s="271" customFormat="1" ht="12.75" x14ac:dyDescent="0.2">
      <c r="B66" s="221">
        <v>2025</v>
      </c>
      <c r="C66" s="221">
        <v>891780111</v>
      </c>
      <c r="D66" s="221" t="s">
        <v>78</v>
      </c>
      <c r="E66" s="67" t="s">
        <v>3118</v>
      </c>
      <c r="F66" s="49" t="s">
        <v>3117</v>
      </c>
      <c r="G66" s="306">
        <v>0</v>
      </c>
      <c r="H66" s="65" t="s">
        <v>81</v>
      </c>
      <c r="I66" s="221" t="s">
        <v>127</v>
      </c>
      <c r="J66" s="220" t="s">
        <v>83</v>
      </c>
      <c r="K66" s="67" t="s">
        <v>2557</v>
      </c>
      <c r="L66" s="514">
        <v>19856667</v>
      </c>
      <c r="M66" s="221" t="s">
        <v>85</v>
      </c>
      <c r="N66" s="67" t="s">
        <v>3116</v>
      </c>
      <c r="O66" s="526">
        <v>1082936555</v>
      </c>
      <c r="P66" s="312">
        <v>105</v>
      </c>
      <c r="Q66" s="503">
        <v>45677</v>
      </c>
      <c r="R66" s="497">
        <v>722000000</v>
      </c>
      <c r="S66" s="503">
        <v>45684</v>
      </c>
      <c r="T66" s="303">
        <f>+L66</f>
        <v>19856667</v>
      </c>
      <c r="U66" s="65" t="s">
        <v>87</v>
      </c>
      <c r="V66" s="231">
        <v>85155551</v>
      </c>
      <c r="W66" s="66" t="s">
        <v>2460</v>
      </c>
      <c r="X66" s="547">
        <v>45684</v>
      </c>
      <c r="Y66" s="504">
        <v>45684</v>
      </c>
      <c r="Z66" s="70" t="s">
        <v>89</v>
      </c>
      <c r="AA66" s="504">
        <v>45838</v>
      </c>
      <c r="AB66" s="279">
        <f t="shared" si="0"/>
        <v>154</v>
      </c>
      <c r="AC66" s="65">
        <v>0</v>
      </c>
      <c r="AD66" s="68">
        <v>0</v>
      </c>
      <c r="AE66" s="65">
        <v>0</v>
      </c>
      <c r="AF66" s="78" t="s">
        <v>89</v>
      </c>
      <c r="AG66" s="49">
        <f t="shared" si="1"/>
        <v>0</v>
      </c>
      <c r="AH66" s="65">
        <v>0</v>
      </c>
      <c r="AI66" s="66">
        <v>0</v>
      </c>
      <c r="AJ66" s="70" t="s">
        <v>89</v>
      </c>
      <c r="AK66" s="78" t="s">
        <v>89</v>
      </c>
      <c r="AL66" s="65">
        <v>0</v>
      </c>
      <c r="AM66" s="70" t="s">
        <v>89</v>
      </c>
      <c r="AN66" s="70" t="s">
        <v>89</v>
      </c>
      <c r="AO66" s="70" t="s">
        <v>89</v>
      </c>
      <c r="AP66" s="49">
        <f t="shared" si="2"/>
        <v>0</v>
      </c>
      <c r="AQ66" s="302">
        <f>+L66+AD66-AI66</f>
        <v>19856667</v>
      </c>
      <c r="AR66" s="65" t="s">
        <v>87</v>
      </c>
      <c r="AS66" s="68">
        <v>19856667</v>
      </c>
      <c r="AT66" s="65" t="s">
        <v>90</v>
      </c>
      <c r="AU66" s="65">
        <v>0</v>
      </c>
      <c r="AV66" s="75" t="s">
        <v>89</v>
      </c>
      <c r="AW66" s="570">
        <f t="shared" si="3"/>
        <v>19856667</v>
      </c>
      <c r="AX66" s="515">
        <v>0</v>
      </c>
      <c r="AY66" s="223">
        <f t="shared" si="4"/>
        <v>1</v>
      </c>
      <c r="AZ66" s="74">
        <v>1</v>
      </c>
      <c r="BA66" s="301" t="s">
        <v>89</v>
      </c>
      <c r="BB66" s="65" t="s">
        <v>103</v>
      </c>
      <c r="BC66" s="310" t="s">
        <v>3115</v>
      </c>
      <c r="BD66" s="221" t="s">
        <v>87</v>
      </c>
      <c r="BE66" s="221" t="s">
        <v>87</v>
      </c>
    </row>
    <row r="67" spans="2:57" s="271" customFormat="1" ht="12.75" x14ac:dyDescent="0.2">
      <c r="B67" s="221">
        <v>2025</v>
      </c>
      <c r="C67" s="221">
        <v>891780111</v>
      </c>
      <c r="D67" s="221" t="s">
        <v>78</v>
      </c>
      <c r="E67" s="67" t="s">
        <v>3114</v>
      </c>
      <c r="F67" s="49" t="s">
        <v>3113</v>
      </c>
      <c r="G67" s="306">
        <v>0</v>
      </c>
      <c r="H67" s="65" t="s">
        <v>81</v>
      </c>
      <c r="I67" s="221" t="s">
        <v>127</v>
      </c>
      <c r="J67" s="220" t="s">
        <v>83</v>
      </c>
      <c r="K67" s="67" t="s">
        <v>3112</v>
      </c>
      <c r="L67" s="514">
        <v>20393333</v>
      </c>
      <c r="M67" s="221" t="s">
        <v>85</v>
      </c>
      <c r="N67" s="67" t="s">
        <v>2396</v>
      </c>
      <c r="O67" s="526">
        <v>1082944396</v>
      </c>
      <c r="P67" s="312">
        <v>111</v>
      </c>
      <c r="Q67" s="503">
        <v>45678</v>
      </c>
      <c r="R67" s="497">
        <v>557700000</v>
      </c>
      <c r="S67" s="503">
        <v>45684</v>
      </c>
      <c r="T67" s="303">
        <f>+L67</f>
        <v>20393333</v>
      </c>
      <c r="U67" s="65" t="s">
        <v>87</v>
      </c>
      <c r="V67" s="231">
        <v>1082884010</v>
      </c>
      <c r="W67" s="66" t="s">
        <v>1426</v>
      </c>
      <c r="X67" s="547">
        <v>45684</v>
      </c>
      <c r="Y67" s="504">
        <v>45684</v>
      </c>
      <c r="Z67" s="70" t="s">
        <v>89</v>
      </c>
      <c r="AA67" s="504">
        <v>45838</v>
      </c>
      <c r="AB67" s="279">
        <f t="shared" si="0"/>
        <v>154</v>
      </c>
      <c r="AC67" s="65">
        <v>0</v>
      </c>
      <c r="AD67" s="68">
        <v>0</v>
      </c>
      <c r="AE67" s="65">
        <v>0</v>
      </c>
      <c r="AF67" s="78" t="s">
        <v>89</v>
      </c>
      <c r="AG67" s="49">
        <f t="shared" si="1"/>
        <v>0</v>
      </c>
      <c r="AH67" s="65">
        <v>0</v>
      </c>
      <c r="AI67" s="66">
        <v>0</v>
      </c>
      <c r="AJ67" s="70" t="s">
        <v>89</v>
      </c>
      <c r="AK67" s="78" t="s">
        <v>89</v>
      </c>
      <c r="AL67" s="65">
        <v>0</v>
      </c>
      <c r="AM67" s="70" t="s">
        <v>89</v>
      </c>
      <c r="AN67" s="70" t="s">
        <v>89</v>
      </c>
      <c r="AO67" s="70" t="s">
        <v>89</v>
      </c>
      <c r="AP67" s="49">
        <f t="shared" si="2"/>
        <v>0</v>
      </c>
      <c r="AQ67" s="302">
        <f>+L67+AD67-AI67</f>
        <v>20393333</v>
      </c>
      <c r="AR67" s="65" t="s">
        <v>87</v>
      </c>
      <c r="AS67" s="68">
        <v>20393333</v>
      </c>
      <c r="AT67" s="65" t="s">
        <v>90</v>
      </c>
      <c r="AU67" s="65">
        <v>0</v>
      </c>
      <c r="AV67" s="75" t="s">
        <v>89</v>
      </c>
      <c r="AW67" s="570">
        <f t="shared" si="3"/>
        <v>20393333</v>
      </c>
      <c r="AX67" s="515">
        <v>0</v>
      </c>
      <c r="AY67" s="223">
        <f t="shared" si="4"/>
        <v>1</v>
      </c>
      <c r="AZ67" s="74">
        <v>1</v>
      </c>
      <c r="BA67" s="301" t="s">
        <v>89</v>
      </c>
      <c r="BB67" s="65" t="s">
        <v>103</v>
      </c>
      <c r="BC67" s="310" t="s">
        <v>3111</v>
      </c>
      <c r="BD67" s="221" t="s">
        <v>87</v>
      </c>
      <c r="BE67" s="221" t="s">
        <v>87</v>
      </c>
    </row>
    <row r="68" spans="2:57" s="271" customFormat="1" ht="12.75" x14ac:dyDescent="0.2">
      <c r="B68" s="221">
        <v>2025</v>
      </c>
      <c r="C68" s="221">
        <v>891780111</v>
      </c>
      <c r="D68" s="221" t="s">
        <v>78</v>
      </c>
      <c r="E68" s="67" t="s">
        <v>3110</v>
      </c>
      <c r="F68" s="49" t="s">
        <v>3109</v>
      </c>
      <c r="G68" s="306">
        <v>0</v>
      </c>
      <c r="H68" s="65" t="s">
        <v>81</v>
      </c>
      <c r="I68" s="221" t="s">
        <v>127</v>
      </c>
      <c r="J68" s="220" t="s">
        <v>83</v>
      </c>
      <c r="K68" s="67" t="s">
        <v>3108</v>
      </c>
      <c r="L68" s="514">
        <v>24346667</v>
      </c>
      <c r="M68" s="221" t="s">
        <v>85</v>
      </c>
      <c r="N68" s="67" t="s">
        <v>3107</v>
      </c>
      <c r="O68" s="526">
        <v>84454392</v>
      </c>
      <c r="P68" s="312">
        <v>105</v>
      </c>
      <c r="Q68" s="503">
        <v>45677</v>
      </c>
      <c r="R68" s="497">
        <v>722000000</v>
      </c>
      <c r="S68" s="503">
        <v>45684</v>
      </c>
      <c r="T68" s="303">
        <f>+L68</f>
        <v>24346667</v>
      </c>
      <c r="U68" s="65" t="s">
        <v>87</v>
      </c>
      <c r="V68" s="231">
        <v>85155551</v>
      </c>
      <c r="W68" s="66" t="s">
        <v>2460</v>
      </c>
      <c r="X68" s="547">
        <v>45684</v>
      </c>
      <c r="Y68" s="504">
        <v>45684</v>
      </c>
      <c r="Z68" s="70" t="s">
        <v>89</v>
      </c>
      <c r="AA68" s="504">
        <v>45838</v>
      </c>
      <c r="AB68" s="279">
        <f t="shared" si="0"/>
        <v>154</v>
      </c>
      <c r="AC68" s="65">
        <v>0</v>
      </c>
      <c r="AD68" s="68">
        <v>0</v>
      </c>
      <c r="AE68" s="65">
        <v>0</v>
      </c>
      <c r="AF68" s="78" t="s">
        <v>89</v>
      </c>
      <c r="AG68" s="49">
        <f t="shared" si="1"/>
        <v>0</v>
      </c>
      <c r="AH68" s="65">
        <v>0</v>
      </c>
      <c r="AI68" s="66">
        <v>0</v>
      </c>
      <c r="AJ68" s="70" t="s">
        <v>89</v>
      </c>
      <c r="AK68" s="78" t="s">
        <v>89</v>
      </c>
      <c r="AL68" s="65">
        <v>0</v>
      </c>
      <c r="AM68" s="70" t="s">
        <v>89</v>
      </c>
      <c r="AN68" s="70" t="s">
        <v>89</v>
      </c>
      <c r="AO68" s="70" t="s">
        <v>89</v>
      </c>
      <c r="AP68" s="49">
        <f t="shared" si="2"/>
        <v>0</v>
      </c>
      <c r="AQ68" s="302">
        <f>+L68+AD68-AI68</f>
        <v>24346667</v>
      </c>
      <c r="AR68" s="65" t="s">
        <v>87</v>
      </c>
      <c r="AS68" s="68">
        <v>24346667</v>
      </c>
      <c r="AT68" s="65" t="s">
        <v>90</v>
      </c>
      <c r="AU68" s="65">
        <v>0</v>
      </c>
      <c r="AV68" s="75" t="s">
        <v>89</v>
      </c>
      <c r="AW68" s="570">
        <f t="shared" si="3"/>
        <v>24346667</v>
      </c>
      <c r="AX68" s="515">
        <v>0</v>
      </c>
      <c r="AY68" s="223">
        <f t="shared" si="4"/>
        <v>1</v>
      </c>
      <c r="AZ68" s="74">
        <v>1</v>
      </c>
      <c r="BA68" s="301" t="s">
        <v>89</v>
      </c>
      <c r="BB68" s="65" t="s">
        <v>103</v>
      </c>
      <c r="BC68" s="310" t="s">
        <v>3106</v>
      </c>
      <c r="BD68" s="221" t="s">
        <v>87</v>
      </c>
      <c r="BE68" s="221" t="s">
        <v>87</v>
      </c>
    </row>
    <row r="69" spans="2:57" s="271" customFormat="1" ht="12.75" x14ac:dyDescent="0.2">
      <c r="B69" s="221">
        <v>2025</v>
      </c>
      <c r="C69" s="221">
        <v>891780111</v>
      </c>
      <c r="D69" s="221" t="s">
        <v>78</v>
      </c>
      <c r="E69" s="67" t="s">
        <v>3105</v>
      </c>
      <c r="F69" s="49" t="s">
        <v>3104</v>
      </c>
      <c r="G69" s="306">
        <v>0</v>
      </c>
      <c r="H69" s="65" t="s">
        <v>81</v>
      </c>
      <c r="I69" s="221" t="s">
        <v>127</v>
      </c>
      <c r="J69" s="220" t="s">
        <v>83</v>
      </c>
      <c r="K69" s="67" t="s">
        <v>3103</v>
      </c>
      <c r="L69" s="514">
        <v>20400000</v>
      </c>
      <c r="M69" s="221" t="s">
        <v>85</v>
      </c>
      <c r="N69" s="67" t="s">
        <v>2623</v>
      </c>
      <c r="O69" s="526">
        <v>1061800766</v>
      </c>
      <c r="P69" s="312">
        <v>108</v>
      </c>
      <c r="Q69" s="503">
        <v>45677</v>
      </c>
      <c r="R69" s="497">
        <v>123000000</v>
      </c>
      <c r="S69" s="503">
        <v>45684</v>
      </c>
      <c r="T69" s="303">
        <f>+L69</f>
        <v>20400000</v>
      </c>
      <c r="U69" s="65" t="s">
        <v>87</v>
      </c>
      <c r="V69" s="231">
        <v>1082851808</v>
      </c>
      <c r="W69" s="66" t="s">
        <v>2182</v>
      </c>
      <c r="X69" s="547">
        <v>45684</v>
      </c>
      <c r="Y69" s="504">
        <v>45684</v>
      </c>
      <c r="Z69" s="70" t="s">
        <v>89</v>
      </c>
      <c r="AA69" s="504">
        <v>45823</v>
      </c>
      <c r="AB69" s="279">
        <f t="shared" si="0"/>
        <v>139</v>
      </c>
      <c r="AC69" s="65">
        <v>0</v>
      </c>
      <c r="AD69" s="68">
        <v>0</v>
      </c>
      <c r="AE69" s="65">
        <v>0</v>
      </c>
      <c r="AF69" s="78" t="s">
        <v>89</v>
      </c>
      <c r="AG69" s="49">
        <f t="shared" si="1"/>
        <v>0</v>
      </c>
      <c r="AH69" s="65">
        <v>0</v>
      </c>
      <c r="AI69" s="66">
        <v>0</v>
      </c>
      <c r="AJ69" s="70" t="s">
        <v>89</v>
      </c>
      <c r="AK69" s="78" t="s">
        <v>89</v>
      </c>
      <c r="AL69" s="65">
        <v>0</v>
      </c>
      <c r="AM69" s="70" t="s">
        <v>89</v>
      </c>
      <c r="AN69" s="70" t="s">
        <v>89</v>
      </c>
      <c r="AO69" s="70" t="s">
        <v>89</v>
      </c>
      <c r="AP69" s="49">
        <f t="shared" si="2"/>
        <v>0</v>
      </c>
      <c r="AQ69" s="302">
        <f>+L69+AD69-AI69</f>
        <v>20400000</v>
      </c>
      <c r="AR69" s="65" t="s">
        <v>87</v>
      </c>
      <c r="AS69" s="68">
        <v>20400000</v>
      </c>
      <c r="AT69" s="65" t="s">
        <v>90</v>
      </c>
      <c r="AU69" s="65">
        <v>0</v>
      </c>
      <c r="AV69" s="75" t="s">
        <v>89</v>
      </c>
      <c r="AW69" s="570">
        <f t="shared" si="3"/>
        <v>20400000</v>
      </c>
      <c r="AX69" s="515">
        <v>0</v>
      </c>
      <c r="AY69" s="223">
        <f t="shared" si="4"/>
        <v>1</v>
      </c>
      <c r="AZ69" s="74">
        <v>1</v>
      </c>
      <c r="BA69" s="301" t="s">
        <v>89</v>
      </c>
      <c r="BB69" s="65" t="s">
        <v>103</v>
      </c>
      <c r="BC69" s="310" t="s">
        <v>3102</v>
      </c>
      <c r="BD69" s="221" t="s">
        <v>87</v>
      </c>
      <c r="BE69" s="221" t="s">
        <v>87</v>
      </c>
    </row>
    <row r="70" spans="2:57" s="271" customFormat="1" ht="12.75" x14ac:dyDescent="0.2">
      <c r="B70" s="221">
        <v>2025</v>
      </c>
      <c r="C70" s="221">
        <v>891780111</v>
      </c>
      <c r="D70" s="221" t="s">
        <v>78</v>
      </c>
      <c r="E70" s="67" t="s">
        <v>3101</v>
      </c>
      <c r="F70" s="49" t="s">
        <v>3100</v>
      </c>
      <c r="G70" s="306">
        <v>0</v>
      </c>
      <c r="H70" s="65" t="s">
        <v>81</v>
      </c>
      <c r="I70" s="221" t="s">
        <v>127</v>
      </c>
      <c r="J70" s="220" t="s">
        <v>83</v>
      </c>
      <c r="K70" s="67" t="s">
        <v>2492</v>
      </c>
      <c r="L70" s="514">
        <v>19856667</v>
      </c>
      <c r="M70" s="221" t="s">
        <v>85</v>
      </c>
      <c r="N70" s="67" t="s">
        <v>2491</v>
      </c>
      <c r="O70" s="526">
        <v>1143161098</v>
      </c>
      <c r="P70" s="312">
        <v>105</v>
      </c>
      <c r="Q70" s="503">
        <v>45677</v>
      </c>
      <c r="R70" s="497">
        <v>722000000</v>
      </c>
      <c r="S70" s="503">
        <v>45684</v>
      </c>
      <c r="T70" s="303">
        <f>+L70</f>
        <v>19856667</v>
      </c>
      <c r="U70" s="65" t="s">
        <v>87</v>
      </c>
      <c r="V70" s="231">
        <v>85155551</v>
      </c>
      <c r="W70" s="66" t="s">
        <v>2460</v>
      </c>
      <c r="X70" s="547">
        <v>45684</v>
      </c>
      <c r="Y70" s="504">
        <v>45684</v>
      </c>
      <c r="Z70" s="70" t="s">
        <v>89</v>
      </c>
      <c r="AA70" s="504">
        <v>45838</v>
      </c>
      <c r="AB70" s="279">
        <f t="shared" si="0"/>
        <v>154</v>
      </c>
      <c r="AC70" s="65">
        <v>0</v>
      </c>
      <c r="AD70" s="68">
        <v>0</v>
      </c>
      <c r="AE70" s="65">
        <v>0</v>
      </c>
      <c r="AF70" s="78" t="s">
        <v>89</v>
      </c>
      <c r="AG70" s="49">
        <f t="shared" si="1"/>
        <v>0</v>
      </c>
      <c r="AH70" s="65">
        <v>0</v>
      </c>
      <c r="AI70" s="66">
        <v>0</v>
      </c>
      <c r="AJ70" s="70" t="s">
        <v>89</v>
      </c>
      <c r="AK70" s="78" t="s">
        <v>89</v>
      </c>
      <c r="AL70" s="65">
        <v>0</v>
      </c>
      <c r="AM70" s="70" t="s">
        <v>89</v>
      </c>
      <c r="AN70" s="70" t="s">
        <v>89</v>
      </c>
      <c r="AO70" s="70" t="s">
        <v>89</v>
      </c>
      <c r="AP70" s="49">
        <f t="shared" si="2"/>
        <v>0</v>
      </c>
      <c r="AQ70" s="302">
        <f>+L70+AD70-AI70</f>
        <v>19856667</v>
      </c>
      <c r="AR70" s="65" t="s">
        <v>87</v>
      </c>
      <c r="AS70" s="68">
        <v>19856667</v>
      </c>
      <c r="AT70" s="65" t="s">
        <v>90</v>
      </c>
      <c r="AU70" s="65">
        <v>0</v>
      </c>
      <c r="AV70" s="75" t="s">
        <v>89</v>
      </c>
      <c r="AW70" s="570">
        <f t="shared" si="3"/>
        <v>19856667</v>
      </c>
      <c r="AX70" s="515">
        <v>0</v>
      </c>
      <c r="AY70" s="223">
        <f t="shared" si="4"/>
        <v>1</v>
      </c>
      <c r="AZ70" s="74">
        <v>1</v>
      </c>
      <c r="BA70" s="301" t="s">
        <v>89</v>
      </c>
      <c r="BB70" s="65" t="s">
        <v>103</v>
      </c>
      <c r="BC70" s="310" t="s">
        <v>3099</v>
      </c>
      <c r="BD70" s="221" t="s">
        <v>87</v>
      </c>
      <c r="BE70" s="221" t="s">
        <v>87</v>
      </c>
    </row>
    <row r="71" spans="2:57" s="271" customFormat="1" ht="12.75" x14ac:dyDescent="0.2">
      <c r="B71" s="221">
        <v>2025</v>
      </c>
      <c r="C71" s="221">
        <v>891780111</v>
      </c>
      <c r="D71" s="221" t="s">
        <v>78</v>
      </c>
      <c r="E71" s="67" t="s">
        <v>3098</v>
      </c>
      <c r="F71" s="49" t="s">
        <v>3097</v>
      </c>
      <c r="G71" s="306">
        <v>0</v>
      </c>
      <c r="H71" s="65" t="s">
        <v>81</v>
      </c>
      <c r="I71" s="221" t="s">
        <v>127</v>
      </c>
      <c r="J71" s="220" t="s">
        <v>83</v>
      </c>
      <c r="K71" s="67" t="s">
        <v>3096</v>
      </c>
      <c r="L71" s="514">
        <v>16600000</v>
      </c>
      <c r="M71" s="221" t="s">
        <v>85</v>
      </c>
      <c r="N71" s="67" t="s">
        <v>3095</v>
      </c>
      <c r="O71" s="526">
        <v>1082922651</v>
      </c>
      <c r="P71" s="312">
        <v>109</v>
      </c>
      <c r="Q71" s="503">
        <v>45678</v>
      </c>
      <c r="R71" s="497">
        <v>159000000</v>
      </c>
      <c r="S71" s="503">
        <v>45684</v>
      </c>
      <c r="T71" s="303">
        <f>+L71</f>
        <v>16600000</v>
      </c>
      <c r="U71" s="65" t="s">
        <v>87</v>
      </c>
      <c r="V71" s="231">
        <v>36669284</v>
      </c>
      <c r="W71" s="66" t="s">
        <v>1769</v>
      </c>
      <c r="X71" s="547">
        <v>45684</v>
      </c>
      <c r="Y71" s="504">
        <v>45684</v>
      </c>
      <c r="Z71" s="70" t="s">
        <v>89</v>
      </c>
      <c r="AA71" s="504">
        <v>45838</v>
      </c>
      <c r="AB71" s="279">
        <f t="shared" si="0"/>
        <v>154</v>
      </c>
      <c r="AC71" s="65">
        <v>0</v>
      </c>
      <c r="AD71" s="68">
        <v>0</v>
      </c>
      <c r="AE71" s="65">
        <v>0</v>
      </c>
      <c r="AF71" s="78" t="s">
        <v>89</v>
      </c>
      <c r="AG71" s="49">
        <f t="shared" si="1"/>
        <v>0</v>
      </c>
      <c r="AH71" s="65">
        <v>0</v>
      </c>
      <c r="AI71" s="66">
        <v>0</v>
      </c>
      <c r="AJ71" s="70" t="s">
        <v>89</v>
      </c>
      <c r="AK71" s="78" t="s">
        <v>89</v>
      </c>
      <c r="AL71" s="65">
        <v>0</v>
      </c>
      <c r="AM71" s="70" t="s">
        <v>89</v>
      </c>
      <c r="AN71" s="70" t="s">
        <v>89</v>
      </c>
      <c r="AO71" s="70" t="s">
        <v>89</v>
      </c>
      <c r="AP71" s="49">
        <f t="shared" si="2"/>
        <v>0</v>
      </c>
      <c r="AQ71" s="302">
        <f>+L71+AD71-AI71</f>
        <v>16600000</v>
      </c>
      <c r="AR71" s="65" t="s">
        <v>87</v>
      </c>
      <c r="AS71" s="68">
        <v>16600000</v>
      </c>
      <c r="AT71" s="65" t="s">
        <v>90</v>
      </c>
      <c r="AU71" s="65">
        <v>0</v>
      </c>
      <c r="AV71" s="75" t="s">
        <v>89</v>
      </c>
      <c r="AW71" s="570">
        <f t="shared" si="3"/>
        <v>16600000</v>
      </c>
      <c r="AX71" s="515">
        <v>0</v>
      </c>
      <c r="AY71" s="223">
        <f t="shared" si="4"/>
        <v>1</v>
      </c>
      <c r="AZ71" s="74">
        <v>1</v>
      </c>
      <c r="BA71" s="301" t="s">
        <v>89</v>
      </c>
      <c r="BB71" s="65" t="s">
        <v>103</v>
      </c>
      <c r="BC71" s="310" t="s">
        <v>3094</v>
      </c>
      <c r="BD71" s="221" t="s">
        <v>87</v>
      </c>
      <c r="BE71" s="221" t="s">
        <v>87</v>
      </c>
    </row>
    <row r="72" spans="2:57" s="271" customFormat="1" ht="12.75" x14ac:dyDescent="0.2">
      <c r="B72" s="221">
        <v>2025</v>
      </c>
      <c r="C72" s="221">
        <v>891780111</v>
      </c>
      <c r="D72" s="221" t="s">
        <v>78</v>
      </c>
      <c r="E72" s="67" t="s">
        <v>3093</v>
      </c>
      <c r="F72" s="49" t="s">
        <v>3092</v>
      </c>
      <c r="G72" s="306">
        <v>0</v>
      </c>
      <c r="H72" s="65" t="s">
        <v>81</v>
      </c>
      <c r="I72" s="221" t="s">
        <v>127</v>
      </c>
      <c r="J72" s="220" t="s">
        <v>83</v>
      </c>
      <c r="K72" s="67" t="s">
        <v>3091</v>
      </c>
      <c r="L72" s="514">
        <v>20393333</v>
      </c>
      <c r="M72" s="221" t="s">
        <v>85</v>
      </c>
      <c r="N72" s="67" t="s">
        <v>3090</v>
      </c>
      <c r="O72" s="526">
        <v>1082992358</v>
      </c>
      <c r="P72" s="312">
        <v>111</v>
      </c>
      <c r="Q72" s="503">
        <v>45678</v>
      </c>
      <c r="R72" s="497">
        <v>557700000</v>
      </c>
      <c r="S72" s="503">
        <v>45684</v>
      </c>
      <c r="T72" s="303">
        <f>+L72</f>
        <v>20393333</v>
      </c>
      <c r="U72" s="65" t="s">
        <v>87</v>
      </c>
      <c r="V72" s="231">
        <v>1082884010</v>
      </c>
      <c r="W72" s="66" t="s">
        <v>1426</v>
      </c>
      <c r="X72" s="547">
        <v>45684</v>
      </c>
      <c r="Y72" s="504">
        <v>45684</v>
      </c>
      <c r="Z72" s="70" t="s">
        <v>89</v>
      </c>
      <c r="AA72" s="504">
        <v>45838</v>
      </c>
      <c r="AB72" s="279">
        <f t="shared" ref="AB72:AB135" si="5">+IF(Z72="1800-01-01",AA72-Y72,AA72-Z72)</f>
        <v>154</v>
      </c>
      <c r="AC72" s="65">
        <v>0</v>
      </c>
      <c r="AD72" s="68">
        <v>0</v>
      </c>
      <c r="AE72" s="65">
        <v>0</v>
      </c>
      <c r="AF72" s="78" t="s">
        <v>89</v>
      </c>
      <c r="AG72" s="49">
        <f t="shared" ref="AG72:AG135" si="6">+IF(AF72="1800-01-01",0,AF72-AA72)</f>
        <v>0</v>
      </c>
      <c r="AH72" s="65">
        <v>0</v>
      </c>
      <c r="AI72" s="66">
        <v>0</v>
      </c>
      <c r="AJ72" s="70" t="s">
        <v>89</v>
      </c>
      <c r="AK72" s="78" t="s">
        <v>89</v>
      </c>
      <c r="AL72" s="65">
        <v>0</v>
      </c>
      <c r="AM72" s="70" t="s">
        <v>89</v>
      </c>
      <c r="AN72" s="70" t="s">
        <v>89</v>
      </c>
      <c r="AO72" s="70" t="s">
        <v>89</v>
      </c>
      <c r="AP72" s="49">
        <f t="shared" ref="AP72:AP135" si="7">+IF(AM72="1800-01-01",0,AN72-AM72)</f>
        <v>0</v>
      </c>
      <c r="AQ72" s="302">
        <f>+L72+AD72-AI72</f>
        <v>20393333</v>
      </c>
      <c r="AR72" s="65" t="s">
        <v>87</v>
      </c>
      <c r="AS72" s="68">
        <v>20393333</v>
      </c>
      <c r="AT72" s="65" t="s">
        <v>90</v>
      </c>
      <c r="AU72" s="65">
        <v>0</v>
      </c>
      <c r="AV72" s="75" t="s">
        <v>89</v>
      </c>
      <c r="AW72" s="570">
        <f t="shared" ref="AW72:AW135" si="8">+AQ72-AX72</f>
        <v>20393333</v>
      </c>
      <c r="AX72" s="515">
        <v>0</v>
      </c>
      <c r="AY72" s="223">
        <f t="shared" ref="AY72:AY135" si="9">+IFERROR(AW72/AQ72,"_")</f>
        <v>1</v>
      </c>
      <c r="AZ72" s="74">
        <v>1</v>
      </c>
      <c r="BA72" s="301" t="s">
        <v>89</v>
      </c>
      <c r="BB72" s="65" t="s">
        <v>103</v>
      </c>
      <c r="BC72" s="310" t="s">
        <v>3089</v>
      </c>
      <c r="BD72" s="221" t="s">
        <v>87</v>
      </c>
      <c r="BE72" s="221" t="s">
        <v>87</v>
      </c>
    </row>
    <row r="73" spans="2:57" s="271" customFormat="1" ht="12.75" x14ac:dyDescent="0.2">
      <c r="B73" s="221">
        <v>2025</v>
      </c>
      <c r="C73" s="221">
        <v>891780111</v>
      </c>
      <c r="D73" s="221" t="s">
        <v>78</v>
      </c>
      <c r="E73" s="67" t="s">
        <v>3088</v>
      </c>
      <c r="F73" s="49" t="s">
        <v>3087</v>
      </c>
      <c r="G73" s="306">
        <v>0</v>
      </c>
      <c r="H73" s="65" t="s">
        <v>81</v>
      </c>
      <c r="I73" s="221" t="s">
        <v>127</v>
      </c>
      <c r="J73" s="220" t="s">
        <v>83</v>
      </c>
      <c r="K73" s="67" t="s">
        <v>3086</v>
      </c>
      <c r="L73" s="514">
        <v>20393333</v>
      </c>
      <c r="M73" s="221" t="s">
        <v>85</v>
      </c>
      <c r="N73" s="67" t="s">
        <v>2411</v>
      </c>
      <c r="O73" s="526">
        <v>1082890110</v>
      </c>
      <c r="P73" s="312">
        <v>111</v>
      </c>
      <c r="Q73" s="503">
        <v>45678</v>
      </c>
      <c r="R73" s="497">
        <v>557700000</v>
      </c>
      <c r="S73" s="503">
        <v>45684</v>
      </c>
      <c r="T73" s="303">
        <f>+L73</f>
        <v>20393333</v>
      </c>
      <c r="U73" s="65" t="s">
        <v>87</v>
      </c>
      <c r="V73" s="231">
        <v>1082884010</v>
      </c>
      <c r="W73" s="66" t="s">
        <v>1426</v>
      </c>
      <c r="X73" s="547">
        <v>45684</v>
      </c>
      <c r="Y73" s="504">
        <v>45684</v>
      </c>
      <c r="Z73" s="70" t="s">
        <v>89</v>
      </c>
      <c r="AA73" s="504">
        <v>45838</v>
      </c>
      <c r="AB73" s="279">
        <f t="shared" si="5"/>
        <v>154</v>
      </c>
      <c r="AC73" s="65">
        <v>0</v>
      </c>
      <c r="AD73" s="68">
        <v>0</v>
      </c>
      <c r="AE73" s="65">
        <v>0</v>
      </c>
      <c r="AF73" s="78" t="s">
        <v>89</v>
      </c>
      <c r="AG73" s="49">
        <f t="shared" si="6"/>
        <v>0</v>
      </c>
      <c r="AH73" s="65">
        <v>0</v>
      </c>
      <c r="AI73" s="66">
        <v>0</v>
      </c>
      <c r="AJ73" s="70" t="s">
        <v>89</v>
      </c>
      <c r="AK73" s="78" t="s">
        <v>89</v>
      </c>
      <c r="AL73" s="65">
        <v>0</v>
      </c>
      <c r="AM73" s="70" t="s">
        <v>89</v>
      </c>
      <c r="AN73" s="70" t="s">
        <v>89</v>
      </c>
      <c r="AO73" s="70" t="s">
        <v>89</v>
      </c>
      <c r="AP73" s="49">
        <f t="shared" si="7"/>
        <v>0</v>
      </c>
      <c r="AQ73" s="302">
        <f>+L73+AD73-AI73</f>
        <v>20393333</v>
      </c>
      <c r="AR73" s="65" t="s">
        <v>87</v>
      </c>
      <c r="AS73" s="68">
        <v>20393333</v>
      </c>
      <c r="AT73" s="65" t="s">
        <v>90</v>
      </c>
      <c r="AU73" s="65">
        <v>0</v>
      </c>
      <c r="AV73" s="75" t="s">
        <v>89</v>
      </c>
      <c r="AW73" s="570">
        <f t="shared" si="8"/>
        <v>20393333</v>
      </c>
      <c r="AX73" s="515">
        <v>0</v>
      </c>
      <c r="AY73" s="223">
        <f t="shared" si="9"/>
        <v>1</v>
      </c>
      <c r="AZ73" s="74">
        <v>1</v>
      </c>
      <c r="BA73" s="301" t="s">
        <v>89</v>
      </c>
      <c r="BB73" s="65" t="s">
        <v>103</v>
      </c>
      <c r="BC73" s="317" t="s">
        <v>3085</v>
      </c>
      <c r="BD73" s="221" t="s">
        <v>87</v>
      </c>
      <c r="BE73" s="221" t="s">
        <v>87</v>
      </c>
    </row>
    <row r="74" spans="2:57" s="271" customFormat="1" ht="12.75" x14ac:dyDescent="0.2">
      <c r="B74" s="221">
        <v>2025</v>
      </c>
      <c r="C74" s="221">
        <v>891780111</v>
      </c>
      <c r="D74" s="221" t="s">
        <v>78</v>
      </c>
      <c r="E74" s="67" t="s">
        <v>3084</v>
      </c>
      <c r="F74" s="49" t="s">
        <v>3083</v>
      </c>
      <c r="G74" s="306">
        <v>0</v>
      </c>
      <c r="H74" s="65" t="s">
        <v>81</v>
      </c>
      <c r="I74" s="221" t="s">
        <v>127</v>
      </c>
      <c r="J74" s="220" t="s">
        <v>83</v>
      </c>
      <c r="K74" s="67" t="s">
        <v>3082</v>
      </c>
      <c r="L74" s="514">
        <v>13953333</v>
      </c>
      <c r="M74" s="221" t="s">
        <v>85</v>
      </c>
      <c r="N74" s="67" t="s">
        <v>2536</v>
      </c>
      <c r="O74" s="526">
        <v>1004364652</v>
      </c>
      <c r="P74" s="312">
        <v>105</v>
      </c>
      <c r="Q74" s="503">
        <v>45677</v>
      </c>
      <c r="R74" s="497">
        <v>722000000</v>
      </c>
      <c r="S74" s="503">
        <v>45685</v>
      </c>
      <c r="T74" s="303">
        <f>+L74</f>
        <v>13953333</v>
      </c>
      <c r="U74" s="65" t="s">
        <v>87</v>
      </c>
      <c r="V74" s="231">
        <v>85155551</v>
      </c>
      <c r="W74" s="66" t="s">
        <v>2460</v>
      </c>
      <c r="X74" s="547">
        <v>45685</v>
      </c>
      <c r="Y74" s="504">
        <v>45685</v>
      </c>
      <c r="Z74" s="70" t="s">
        <v>89</v>
      </c>
      <c r="AA74" s="504">
        <v>45838</v>
      </c>
      <c r="AB74" s="279">
        <f t="shared" si="5"/>
        <v>153</v>
      </c>
      <c r="AC74" s="65">
        <v>1</v>
      </c>
      <c r="AD74" s="68">
        <v>2700000</v>
      </c>
      <c r="AE74" s="65">
        <v>0</v>
      </c>
      <c r="AF74" s="78" t="s">
        <v>89</v>
      </c>
      <c r="AG74" s="49">
        <f t="shared" si="6"/>
        <v>0</v>
      </c>
      <c r="AH74" s="65">
        <v>0</v>
      </c>
      <c r="AI74" s="66">
        <v>0</v>
      </c>
      <c r="AJ74" s="70" t="s">
        <v>89</v>
      </c>
      <c r="AK74" s="78" t="s">
        <v>89</v>
      </c>
      <c r="AL74" s="65">
        <v>0</v>
      </c>
      <c r="AM74" s="70" t="s">
        <v>89</v>
      </c>
      <c r="AN74" s="70" t="s">
        <v>89</v>
      </c>
      <c r="AO74" s="70" t="s">
        <v>89</v>
      </c>
      <c r="AP74" s="49">
        <f t="shared" si="7"/>
        <v>0</v>
      </c>
      <c r="AQ74" s="302">
        <f>+L74+AD74-AI74</f>
        <v>16653333</v>
      </c>
      <c r="AR74" s="65" t="s">
        <v>87</v>
      </c>
      <c r="AS74" s="68">
        <v>13953333</v>
      </c>
      <c r="AT74" s="65" t="s">
        <v>90</v>
      </c>
      <c r="AU74" s="65">
        <v>0</v>
      </c>
      <c r="AV74" s="75" t="s">
        <v>89</v>
      </c>
      <c r="AW74" s="570">
        <f t="shared" si="8"/>
        <v>16653333</v>
      </c>
      <c r="AX74" s="515">
        <v>0</v>
      </c>
      <c r="AY74" s="223">
        <f t="shared" si="9"/>
        <v>1</v>
      </c>
      <c r="AZ74" s="74">
        <v>1</v>
      </c>
      <c r="BA74" s="301" t="s">
        <v>89</v>
      </c>
      <c r="BB74" s="65" t="s">
        <v>103</v>
      </c>
      <c r="BC74" s="310" t="s">
        <v>3081</v>
      </c>
      <c r="BD74" s="221" t="s">
        <v>87</v>
      </c>
      <c r="BE74" s="221" t="s">
        <v>87</v>
      </c>
    </row>
    <row r="75" spans="2:57" s="271" customFormat="1" ht="12.75" x14ac:dyDescent="0.2">
      <c r="B75" s="221">
        <v>2025</v>
      </c>
      <c r="C75" s="221">
        <v>891780111</v>
      </c>
      <c r="D75" s="221" t="s">
        <v>78</v>
      </c>
      <c r="E75" s="67" t="s">
        <v>3080</v>
      </c>
      <c r="F75" s="49" t="s">
        <v>3079</v>
      </c>
      <c r="G75" s="306">
        <v>0</v>
      </c>
      <c r="H75" s="65" t="s">
        <v>81</v>
      </c>
      <c r="I75" s="221" t="s">
        <v>127</v>
      </c>
      <c r="J75" s="220" t="s">
        <v>83</v>
      </c>
      <c r="K75" s="67" t="s">
        <v>3078</v>
      </c>
      <c r="L75" s="514">
        <v>19856667</v>
      </c>
      <c r="M75" s="221" t="s">
        <v>85</v>
      </c>
      <c r="N75" s="67" t="s">
        <v>2531</v>
      </c>
      <c r="O75" s="526">
        <v>1140863901</v>
      </c>
      <c r="P75" s="312">
        <v>105</v>
      </c>
      <c r="Q75" s="503">
        <v>45677</v>
      </c>
      <c r="R75" s="497">
        <v>722000000</v>
      </c>
      <c r="S75" s="503">
        <v>45685</v>
      </c>
      <c r="T75" s="303">
        <f>+L75</f>
        <v>19856667</v>
      </c>
      <c r="U75" s="65" t="s">
        <v>87</v>
      </c>
      <c r="V75" s="231">
        <v>85155551</v>
      </c>
      <c r="W75" s="66" t="s">
        <v>2460</v>
      </c>
      <c r="X75" s="547">
        <v>45685</v>
      </c>
      <c r="Y75" s="504">
        <v>45685</v>
      </c>
      <c r="Z75" s="70" t="s">
        <v>89</v>
      </c>
      <c r="AA75" s="504">
        <v>45838</v>
      </c>
      <c r="AB75" s="279">
        <f t="shared" si="5"/>
        <v>153</v>
      </c>
      <c r="AC75" s="65">
        <v>0</v>
      </c>
      <c r="AD75" s="68">
        <v>0</v>
      </c>
      <c r="AE75" s="65">
        <v>0</v>
      </c>
      <c r="AF75" s="78" t="s">
        <v>89</v>
      </c>
      <c r="AG75" s="49">
        <f t="shared" si="6"/>
        <v>0</v>
      </c>
      <c r="AH75" s="65">
        <v>0</v>
      </c>
      <c r="AI75" s="66">
        <v>0</v>
      </c>
      <c r="AJ75" s="70" t="s">
        <v>89</v>
      </c>
      <c r="AK75" s="78" t="s">
        <v>89</v>
      </c>
      <c r="AL75" s="65">
        <v>0</v>
      </c>
      <c r="AM75" s="70" t="s">
        <v>89</v>
      </c>
      <c r="AN75" s="70" t="s">
        <v>89</v>
      </c>
      <c r="AO75" s="70" t="s">
        <v>89</v>
      </c>
      <c r="AP75" s="49">
        <f t="shared" si="7"/>
        <v>0</v>
      </c>
      <c r="AQ75" s="302">
        <f>+L75+AD75-AI75</f>
        <v>19856667</v>
      </c>
      <c r="AR75" s="65" t="s">
        <v>87</v>
      </c>
      <c r="AS75" s="68">
        <v>19856667</v>
      </c>
      <c r="AT75" s="65" t="s">
        <v>90</v>
      </c>
      <c r="AU75" s="65">
        <v>0</v>
      </c>
      <c r="AV75" s="75" t="s">
        <v>89</v>
      </c>
      <c r="AW75" s="570">
        <f t="shared" si="8"/>
        <v>19856667</v>
      </c>
      <c r="AX75" s="515">
        <v>0</v>
      </c>
      <c r="AY75" s="223">
        <f t="shared" si="9"/>
        <v>1</v>
      </c>
      <c r="AZ75" s="74">
        <v>1</v>
      </c>
      <c r="BA75" s="301" t="s">
        <v>89</v>
      </c>
      <c r="BB75" s="65" t="s">
        <v>103</v>
      </c>
      <c r="BC75" s="310" t="s">
        <v>3077</v>
      </c>
      <c r="BD75" s="221" t="s">
        <v>87</v>
      </c>
      <c r="BE75" s="221" t="s">
        <v>87</v>
      </c>
    </row>
    <row r="76" spans="2:57" s="271" customFormat="1" ht="12.75" x14ac:dyDescent="0.2">
      <c r="B76" s="221">
        <v>2025</v>
      </c>
      <c r="C76" s="221">
        <v>891780111</v>
      </c>
      <c r="D76" s="221" t="s">
        <v>78</v>
      </c>
      <c r="E76" s="67" t="s">
        <v>3076</v>
      </c>
      <c r="F76" s="49" t="s">
        <v>3075</v>
      </c>
      <c r="G76" s="306">
        <v>0</v>
      </c>
      <c r="H76" s="65" t="s">
        <v>81</v>
      </c>
      <c r="I76" s="221" t="s">
        <v>127</v>
      </c>
      <c r="J76" s="220" t="s">
        <v>83</v>
      </c>
      <c r="K76" s="67" t="s">
        <v>3074</v>
      </c>
      <c r="L76" s="514">
        <v>20393333</v>
      </c>
      <c r="M76" s="221" t="s">
        <v>85</v>
      </c>
      <c r="N76" s="67" t="s">
        <v>3073</v>
      </c>
      <c r="O76" s="526">
        <v>1082979078</v>
      </c>
      <c r="P76" s="312">
        <v>111</v>
      </c>
      <c r="Q76" s="503">
        <v>45678</v>
      </c>
      <c r="R76" s="497">
        <v>557700000</v>
      </c>
      <c r="S76" s="503">
        <v>45685</v>
      </c>
      <c r="T76" s="303">
        <f>+L76</f>
        <v>20393333</v>
      </c>
      <c r="U76" s="65" t="s">
        <v>87</v>
      </c>
      <c r="V76" s="231">
        <v>1082884010</v>
      </c>
      <c r="W76" s="66" t="s">
        <v>1426</v>
      </c>
      <c r="X76" s="547">
        <v>45685</v>
      </c>
      <c r="Y76" s="504">
        <v>45685</v>
      </c>
      <c r="Z76" s="70" t="s">
        <v>89</v>
      </c>
      <c r="AA76" s="504">
        <v>45838</v>
      </c>
      <c r="AB76" s="279">
        <f t="shared" si="5"/>
        <v>153</v>
      </c>
      <c r="AC76" s="65">
        <v>0</v>
      </c>
      <c r="AD76" s="68">
        <v>0</v>
      </c>
      <c r="AE76" s="65">
        <v>0</v>
      </c>
      <c r="AF76" s="78" t="s">
        <v>89</v>
      </c>
      <c r="AG76" s="49">
        <f t="shared" si="6"/>
        <v>0</v>
      </c>
      <c r="AH76" s="65">
        <v>0</v>
      </c>
      <c r="AI76" s="66">
        <v>0</v>
      </c>
      <c r="AJ76" s="70" t="s">
        <v>89</v>
      </c>
      <c r="AK76" s="78" t="s">
        <v>89</v>
      </c>
      <c r="AL76" s="65">
        <v>0</v>
      </c>
      <c r="AM76" s="70" t="s">
        <v>89</v>
      </c>
      <c r="AN76" s="70" t="s">
        <v>89</v>
      </c>
      <c r="AO76" s="70" t="s">
        <v>89</v>
      </c>
      <c r="AP76" s="49">
        <f t="shared" si="7"/>
        <v>0</v>
      </c>
      <c r="AQ76" s="302">
        <f>+L76+AD76-AI76</f>
        <v>20393333</v>
      </c>
      <c r="AR76" s="65" t="s">
        <v>87</v>
      </c>
      <c r="AS76" s="68">
        <v>20393333</v>
      </c>
      <c r="AT76" s="65" t="s">
        <v>90</v>
      </c>
      <c r="AU76" s="65">
        <v>0</v>
      </c>
      <c r="AV76" s="75" t="s">
        <v>89</v>
      </c>
      <c r="AW76" s="570">
        <f t="shared" si="8"/>
        <v>20393333</v>
      </c>
      <c r="AX76" s="515">
        <v>0</v>
      </c>
      <c r="AY76" s="223">
        <f t="shared" si="9"/>
        <v>1</v>
      </c>
      <c r="AZ76" s="74">
        <v>1</v>
      </c>
      <c r="BA76" s="301" t="s">
        <v>89</v>
      </c>
      <c r="BB76" s="65" t="s">
        <v>103</v>
      </c>
      <c r="BC76" s="355" t="s">
        <v>3072</v>
      </c>
      <c r="BD76" s="221" t="s">
        <v>87</v>
      </c>
      <c r="BE76" s="221" t="s">
        <v>87</v>
      </c>
    </row>
    <row r="77" spans="2:57" s="271" customFormat="1" ht="12.75" x14ac:dyDescent="0.2">
      <c r="B77" s="221">
        <v>2025</v>
      </c>
      <c r="C77" s="221">
        <v>891780111</v>
      </c>
      <c r="D77" s="221" t="s">
        <v>78</v>
      </c>
      <c r="E77" s="67" t="s">
        <v>3071</v>
      </c>
      <c r="F77" s="49" t="s">
        <v>3070</v>
      </c>
      <c r="G77" s="306">
        <v>0</v>
      </c>
      <c r="H77" s="65" t="s">
        <v>81</v>
      </c>
      <c r="I77" s="221" t="s">
        <v>127</v>
      </c>
      <c r="J77" s="220" t="s">
        <v>83</v>
      </c>
      <c r="K77" s="67" t="s">
        <v>3069</v>
      </c>
      <c r="L77" s="302">
        <v>16000000</v>
      </c>
      <c r="M77" s="221" t="s">
        <v>85</v>
      </c>
      <c r="N77" s="49" t="s">
        <v>2311</v>
      </c>
      <c r="O77" s="527">
        <v>1083019268</v>
      </c>
      <c r="P77" s="349">
        <v>106</v>
      </c>
      <c r="Q77" s="504">
        <v>45677</v>
      </c>
      <c r="R77" s="498">
        <v>450000000</v>
      </c>
      <c r="S77" s="504">
        <v>45691</v>
      </c>
      <c r="T77" s="303">
        <f>+L77</f>
        <v>16000000</v>
      </c>
      <c r="U77" s="65" t="s">
        <v>87</v>
      </c>
      <c r="V77" s="231">
        <v>63563343</v>
      </c>
      <c r="W77" s="66" t="s">
        <v>3001</v>
      </c>
      <c r="X77" s="547">
        <v>45691</v>
      </c>
      <c r="Y77" s="504">
        <v>45691</v>
      </c>
      <c r="Z77" s="70" t="s">
        <v>89</v>
      </c>
      <c r="AA77" s="504">
        <v>45838</v>
      </c>
      <c r="AB77" s="279">
        <f t="shared" si="5"/>
        <v>147</v>
      </c>
      <c r="AC77" s="65">
        <v>0</v>
      </c>
      <c r="AD77" s="68">
        <v>0</v>
      </c>
      <c r="AE77" s="65">
        <v>0</v>
      </c>
      <c r="AF77" s="78" t="s">
        <v>89</v>
      </c>
      <c r="AG77" s="49">
        <f t="shared" si="6"/>
        <v>0</v>
      </c>
      <c r="AH77" s="65">
        <v>0</v>
      </c>
      <c r="AI77" s="66">
        <v>0</v>
      </c>
      <c r="AJ77" s="70" t="s">
        <v>89</v>
      </c>
      <c r="AK77" s="78" t="s">
        <v>89</v>
      </c>
      <c r="AL77" s="65">
        <v>0</v>
      </c>
      <c r="AM77" s="70" t="s">
        <v>89</v>
      </c>
      <c r="AN77" s="70" t="s">
        <v>89</v>
      </c>
      <c r="AO77" s="70" t="s">
        <v>89</v>
      </c>
      <c r="AP77" s="49">
        <f t="shared" si="7"/>
        <v>0</v>
      </c>
      <c r="AQ77" s="302">
        <f>+L77+AD77-AI77</f>
        <v>16000000</v>
      </c>
      <c r="AR77" s="65" t="s">
        <v>87</v>
      </c>
      <c r="AS77" s="68">
        <v>16000000</v>
      </c>
      <c r="AT77" s="65" t="s">
        <v>90</v>
      </c>
      <c r="AU77" s="65">
        <v>0</v>
      </c>
      <c r="AV77" s="75" t="s">
        <v>89</v>
      </c>
      <c r="AW77" s="570">
        <f t="shared" si="8"/>
        <v>16000000</v>
      </c>
      <c r="AX77" s="515">
        <v>0</v>
      </c>
      <c r="AY77" s="223">
        <f t="shared" si="9"/>
        <v>1</v>
      </c>
      <c r="AZ77" s="74">
        <v>1</v>
      </c>
      <c r="BA77" s="301" t="s">
        <v>89</v>
      </c>
      <c r="BB77" s="65" t="s">
        <v>103</v>
      </c>
      <c r="BC77" s="355" t="s">
        <v>3068</v>
      </c>
      <c r="BD77" s="221" t="s">
        <v>87</v>
      </c>
      <c r="BE77" s="221" t="s">
        <v>87</v>
      </c>
    </row>
    <row r="78" spans="2:57" s="271" customFormat="1" ht="12.75" x14ac:dyDescent="0.2">
      <c r="B78" s="221">
        <v>2025</v>
      </c>
      <c r="C78" s="221">
        <v>891780111</v>
      </c>
      <c r="D78" s="221" t="s">
        <v>78</v>
      </c>
      <c r="E78" s="67" t="s">
        <v>3067</v>
      </c>
      <c r="F78" s="49" t="s">
        <v>3066</v>
      </c>
      <c r="G78" s="306">
        <v>0</v>
      </c>
      <c r="H78" s="65" t="s">
        <v>81</v>
      </c>
      <c r="I78" s="221" t="s">
        <v>127</v>
      </c>
      <c r="J78" s="220" t="s">
        <v>83</v>
      </c>
      <c r="K78" s="67" t="s">
        <v>3065</v>
      </c>
      <c r="L78" s="302">
        <v>20350000</v>
      </c>
      <c r="M78" s="221" t="s">
        <v>85</v>
      </c>
      <c r="N78" s="49" t="s">
        <v>2135</v>
      </c>
      <c r="O78" s="527">
        <v>1082984823</v>
      </c>
      <c r="P78" s="349">
        <v>110</v>
      </c>
      <c r="Q78" s="504">
        <v>45678</v>
      </c>
      <c r="R78" s="498">
        <v>261450000</v>
      </c>
      <c r="S78" s="504">
        <v>45691</v>
      </c>
      <c r="T78" s="303">
        <f>+L78</f>
        <v>20350000</v>
      </c>
      <c r="U78" s="65" t="s">
        <v>87</v>
      </c>
      <c r="V78" s="49">
        <v>77105457</v>
      </c>
      <c r="W78" s="66" t="s">
        <v>2109</v>
      </c>
      <c r="X78" s="547">
        <v>45691</v>
      </c>
      <c r="Y78" s="504">
        <v>45691</v>
      </c>
      <c r="Z78" s="70" t="s">
        <v>89</v>
      </c>
      <c r="AA78" s="504">
        <v>45853</v>
      </c>
      <c r="AB78" s="279">
        <f t="shared" si="5"/>
        <v>162</v>
      </c>
      <c r="AC78" s="65">
        <v>0</v>
      </c>
      <c r="AD78" s="68">
        <v>0</v>
      </c>
      <c r="AE78" s="65">
        <v>0</v>
      </c>
      <c r="AF78" s="78" t="s">
        <v>89</v>
      </c>
      <c r="AG78" s="49">
        <f t="shared" si="6"/>
        <v>0</v>
      </c>
      <c r="AH78" s="65">
        <v>0</v>
      </c>
      <c r="AI78" s="66">
        <v>0</v>
      </c>
      <c r="AJ78" s="70" t="s">
        <v>89</v>
      </c>
      <c r="AK78" s="78" t="s">
        <v>89</v>
      </c>
      <c r="AL78" s="65">
        <v>0</v>
      </c>
      <c r="AM78" s="70" t="s">
        <v>89</v>
      </c>
      <c r="AN78" s="70" t="s">
        <v>89</v>
      </c>
      <c r="AO78" s="70" t="s">
        <v>89</v>
      </c>
      <c r="AP78" s="49">
        <f t="shared" si="7"/>
        <v>0</v>
      </c>
      <c r="AQ78" s="302">
        <f>+L78+AD78-AI78</f>
        <v>20350000</v>
      </c>
      <c r="AR78" s="65" t="s">
        <v>87</v>
      </c>
      <c r="AS78" s="68">
        <v>20350000</v>
      </c>
      <c r="AT78" s="65" t="s">
        <v>90</v>
      </c>
      <c r="AU78" s="65">
        <v>0</v>
      </c>
      <c r="AV78" s="75" t="s">
        <v>89</v>
      </c>
      <c r="AW78" s="570">
        <f t="shared" si="8"/>
        <v>20350000</v>
      </c>
      <c r="AX78" s="515">
        <v>0</v>
      </c>
      <c r="AY78" s="223">
        <f t="shared" si="9"/>
        <v>1</v>
      </c>
      <c r="AZ78" s="74">
        <v>1</v>
      </c>
      <c r="BA78" s="301" t="s">
        <v>89</v>
      </c>
      <c r="BB78" s="65" t="s">
        <v>103</v>
      </c>
      <c r="BC78" s="355" t="s">
        <v>3064</v>
      </c>
      <c r="BD78" s="221" t="s">
        <v>87</v>
      </c>
      <c r="BE78" s="221" t="s">
        <v>87</v>
      </c>
    </row>
    <row r="79" spans="2:57" s="271" customFormat="1" ht="12.75" x14ac:dyDescent="0.2">
      <c r="B79" s="221">
        <v>2025</v>
      </c>
      <c r="C79" s="221">
        <v>891780111</v>
      </c>
      <c r="D79" s="221" t="s">
        <v>78</v>
      </c>
      <c r="E79" s="67" t="s">
        <v>3063</v>
      </c>
      <c r="F79" s="49" t="s">
        <v>3062</v>
      </c>
      <c r="G79" s="306">
        <v>0</v>
      </c>
      <c r="H79" s="65" t="s">
        <v>81</v>
      </c>
      <c r="I79" s="221" t="s">
        <v>127</v>
      </c>
      <c r="J79" s="220" t="s">
        <v>83</v>
      </c>
      <c r="K79" s="67" t="s">
        <v>3061</v>
      </c>
      <c r="L79" s="302">
        <v>18500000</v>
      </c>
      <c r="M79" s="221" t="s">
        <v>85</v>
      </c>
      <c r="N79" s="49" t="s">
        <v>3060</v>
      </c>
      <c r="O79" s="527">
        <v>1082989734</v>
      </c>
      <c r="P79" s="349">
        <v>106</v>
      </c>
      <c r="Q79" s="504">
        <v>45677</v>
      </c>
      <c r="R79" s="498">
        <v>450000000</v>
      </c>
      <c r="S79" s="504">
        <v>45691</v>
      </c>
      <c r="T79" s="303">
        <f>+L79</f>
        <v>18500000</v>
      </c>
      <c r="U79" s="65" t="s">
        <v>87</v>
      </c>
      <c r="V79" s="231">
        <v>63563343</v>
      </c>
      <c r="W79" s="66" t="s">
        <v>3001</v>
      </c>
      <c r="X79" s="547">
        <v>45691</v>
      </c>
      <c r="Y79" s="504">
        <v>45691</v>
      </c>
      <c r="Z79" s="70" t="s">
        <v>89</v>
      </c>
      <c r="AA79" s="504">
        <v>45838</v>
      </c>
      <c r="AB79" s="279">
        <f t="shared" si="5"/>
        <v>147</v>
      </c>
      <c r="AC79" s="65">
        <v>0</v>
      </c>
      <c r="AD79" s="68">
        <v>0</v>
      </c>
      <c r="AE79" s="65">
        <v>0</v>
      </c>
      <c r="AF79" s="78" t="s">
        <v>89</v>
      </c>
      <c r="AG79" s="49">
        <f t="shared" si="6"/>
        <v>0</v>
      </c>
      <c r="AH79" s="65">
        <v>0</v>
      </c>
      <c r="AI79" s="66">
        <v>0</v>
      </c>
      <c r="AJ79" s="70" t="s">
        <v>89</v>
      </c>
      <c r="AK79" s="78" t="s">
        <v>89</v>
      </c>
      <c r="AL79" s="65">
        <v>0</v>
      </c>
      <c r="AM79" s="70" t="s">
        <v>89</v>
      </c>
      <c r="AN79" s="70" t="s">
        <v>89</v>
      </c>
      <c r="AO79" s="70" t="s">
        <v>89</v>
      </c>
      <c r="AP79" s="49">
        <f t="shared" si="7"/>
        <v>0</v>
      </c>
      <c r="AQ79" s="302">
        <f>+L79+AD79-AI79</f>
        <v>18500000</v>
      </c>
      <c r="AR79" s="65" t="s">
        <v>87</v>
      </c>
      <c r="AS79" s="68">
        <v>18500000</v>
      </c>
      <c r="AT79" s="65" t="s">
        <v>90</v>
      </c>
      <c r="AU79" s="65">
        <v>0</v>
      </c>
      <c r="AV79" s="75" t="s">
        <v>89</v>
      </c>
      <c r="AW79" s="570">
        <f t="shared" si="8"/>
        <v>18500000</v>
      </c>
      <c r="AX79" s="515">
        <v>0</v>
      </c>
      <c r="AY79" s="223">
        <f t="shared" si="9"/>
        <v>1</v>
      </c>
      <c r="AZ79" s="74">
        <v>1</v>
      </c>
      <c r="BA79" s="301" t="s">
        <v>89</v>
      </c>
      <c r="BB79" s="65" t="s">
        <v>103</v>
      </c>
      <c r="BC79" s="355" t="s">
        <v>3059</v>
      </c>
      <c r="BD79" s="221" t="s">
        <v>87</v>
      </c>
      <c r="BE79" s="221" t="s">
        <v>87</v>
      </c>
    </row>
    <row r="80" spans="2:57" s="271" customFormat="1" ht="12.75" x14ac:dyDescent="0.2">
      <c r="B80" s="221">
        <v>2025</v>
      </c>
      <c r="C80" s="221">
        <v>891780111</v>
      </c>
      <c r="D80" s="221" t="s">
        <v>78</v>
      </c>
      <c r="E80" s="67" t="s">
        <v>3058</v>
      </c>
      <c r="F80" s="49" t="s">
        <v>3057</v>
      </c>
      <c r="G80" s="306">
        <v>0</v>
      </c>
      <c r="H80" s="65" t="s">
        <v>81</v>
      </c>
      <c r="I80" s="221" t="s">
        <v>127</v>
      </c>
      <c r="J80" s="220" t="s">
        <v>83</v>
      </c>
      <c r="K80" s="67" t="s">
        <v>3056</v>
      </c>
      <c r="L80" s="302">
        <v>18500000</v>
      </c>
      <c r="M80" s="221" t="s">
        <v>85</v>
      </c>
      <c r="N80" s="49" t="s">
        <v>2172</v>
      </c>
      <c r="O80" s="527">
        <v>1103107767</v>
      </c>
      <c r="P80" s="349">
        <v>109</v>
      </c>
      <c r="Q80" s="504">
        <v>45678</v>
      </c>
      <c r="R80" s="498">
        <v>159000000</v>
      </c>
      <c r="S80" s="504">
        <v>45691</v>
      </c>
      <c r="T80" s="303">
        <f>+L80</f>
        <v>18500000</v>
      </c>
      <c r="U80" s="65" t="s">
        <v>87</v>
      </c>
      <c r="V80" s="231">
        <v>36669284</v>
      </c>
      <c r="W80" s="66" t="s">
        <v>1769</v>
      </c>
      <c r="X80" s="547">
        <v>45691</v>
      </c>
      <c r="Y80" s="504">
        <v>45691</v>
      </c>
      <c r="Z80" s="70" t="s">
        <v>89</v>
      </c>
      <c r="AA80" s="504">
        <v>45838</v>
      </c>
      <c r="AB80" s="279">
        <f t="shared" si="5"/>
        <v>147</v>
      </c>
      <c r="AC80" s="65">
        <v>0</v>
      </c>
      <c r="AD80" s="68">
        <v>0</v>
      </c>
      <c r="AE80" s="65">
        <v>0</v>
      </c>
      <c r="AF80" s="78" t="s">
        <v>89</v>
      </c>
      <c r="AG80" s="49">
        <f t="shared" si="6"/>
        <v>0</v>
      </c>
      <c r="AH80" s="65">
        <v>0</v>
      </c>
      <c r="AI80" s="66">
        <v>0</v>
      </c>
      <c r="AJ80" s="70" t="s">
        <v>89</v>
      </c>
      <c r="AK80" s="78" t="s">
        <v>89</v>
      </c>
      <c r="AL80" s="65">
        <v>0</v>
      </c>
      <c r="AM80" s="70" t="s">
        <v>89</v>
      </c>
      <c r="AN80" s="70" t="s">
        <v>89</v>
      </c>
      <c r="AO80" s="70" t="s">
        <v>89</v>
      </c>
      <c r="AP80" s="49">
        <f t="shared" si="7"/>
        <v>0</v>
      </c>
      <c r="AQ80" s="302">
        <f>+L80+AD80-AI80</f>
        <v>18500000</v>
      </c>
      <c r="AR80" s="65" t="s">
        <v>87</v>
      </c>
      <c r="AS80" s="68">
        <v>18500000</v>
      </c>
      <c r="AT80" s="65" t="s">
        <v>90</v>
      </c>
      <c r="AU80" s="65">
        <v>0</v>
      </c>
      <c r="AV80" s="75" t="s">
        <v>89</v>
      </c>
      <c r="AW80" s="570">
        <f t="shared" si="8"/>
        <v>18500000</v>
      </c>
      <c r="AX80" s="515">
        <v>0</v>
      </c>
      <c r="AY80" s="223">
        <f t="shared" si="9"/>
        <v>1</v>
      </c>
      <c r="AZ80" s="74">
        <v>1</v>
      </c>
      <c r="BA80" s="301" t="s">
        <v>89</v>
      </c>
      <c r="BB80" s="65" t="s">
        <v>103</v>
      </c>
      <c r="BC80" s="355" t="s">
        <v>3055</v>
      </c>
      <c r="BD80" s="221" t="s">
        <v>87</v>
      </c>
      <c r="BE80" s="221" t="s">
        <v>87</v>
      </c>
    </row>
    <row r="81" spans="2:57" s="271" customFormat="1" ht="12.75" x14ac:dyDescent="0.2">
      <c r="B81" s="221">
        <v>2025</v>
      </c>
      <c r="C81" s="221">
        <v>891780111</v>
      </c>
      <c r="D81" s="221" t="s">
        <v>78</v>
      </c>
      <c r="E81" s="67" t="s">
        <v>3054</v>
      </c>
      <c r="F81" s="49" t="s">
        <v>3053</v>
      </c>
      <c r="G81" s="306">
        <v>0</v>
      </c>
      <c r="H81" s="65" t="s">
        <v>81</v>
      </c>
      <c r="I81" s="221" t="s">
        <v>127</v>
      </c>
      <c r="J81" s="220" t="s">
        <v>83</v>
      </c>
      <c r="K81" s="67" t="s">
        <v>3052</v>
      </c>
      <c r="L81" s="302">
        <v>16000000</v>
      </c>
      <c r="M81" s="221" t="s">
        <v>85</v>
      </c>
      <c r="N81" s="49" t="s">
        <v>2188</v>
      </c>
      <c r="O81" s="527">
        <v>1082989599</v>
      </c>
      <c r="P81" s="349">
        <v>108</v>
      </c>
      <c r="Q81" s="504">
        <v>45677</v>
      </c>
      <c r="R81" s="498">
        <v>123000000</v>
      </c>
      <c r="S81" s="504">
        <v>45691</v>
      </c>
      <c r="T81" s="303">
        <f>+L81</f>
        <v>16000000</v>
      </c>
      <c r="U81" s="65" t="s">
        <v>87</v>
      </c>
      <c r="V81" s="231">
        <v>1082851808</v>
      </c>
      <c r="W81" s="66" t="s">
        <v>2182</v>
      </c>
      <c r="X81" s="547">
        <v>45691</v>
      </c>
      <c r="Y81" s="504">
        <v>45691</v>
      </c>
      <c r="Z81" s="70" t="s">
        <v>89</v>
      </c>
      <c r="AA81" s="504">
        <v>45838</v>
      </c>
      <c r="AB81" s="279">
        <f t="shared" si="5"/>
        <v>147</v>
      </c>
      <c r="AC81" s="65">
        <v>0</v>
      </c>
      <c r="AD81" s="68">
        <v>0</v>
      </c>
      <c r="AE81" s="65">
        <v>0</v>
      </c>
      <c r="AF81" s="78" t="s">
        <v>89</v>
      </c>
      <c r="AG81" s="49">
        <f t="shared" si="6"/>
        <v>0</v>
      </c>
      <c r="AH81" s="65">
        <v>0</v>
      </c>
      <c r="AI81" s="66">
        <v>0</v>
      </c>
      <c r="AJ81" s="70" t="s">
        <v>89</v>
      </c>
      <c r="AK81" s="78" t="s">
        <v>89</v>
      </c>
      <c r="AL81" s="65">
        <v>0</v>
      </c>
      <c r="AM81" s="70" t="s">
        <v>89</v>
      </c>
      <c r="AN81" s="70" t="s">
        <v>89</v>
      </c>
      <c r="AO81" s="70" t="s">
        <v>89</v>
      </c>
      <c r="AP81" s="49">
        <f t="shared" si="7"/>
        <v>0</v>
      </c>
      <c r="AQ81" s="302">
        <f>+L81+AD81-AI81</f>
        <v>16000000</v>
      </c>
      <c r="AR81" s="65" t="s">
        <v>87</v>
      </c>
      <c r="AS81" s="68">
        <v>16000000</v>
      </c>
      <c r="AT81" s="65" t="s">
        <v>90</v>
      </c>
      <c r="AU81" s="65">
        <v>0</v>
      </c>
      <c r="AV81" s="75" t="s">
        <v>89</v>
      </c>
      <c r="AW81" s="570">
        <f t="shared" si="8"/>
        <v>16000000</v>
      </c>
      <c r="AX81" s="515">
        <v>0</v>
      </c>
      <c r="AY81" s="223">
        <f t="shared" si="9"/>
        <v>1</v>
      </c>
      <c r="AZ81" s="74">
        <v>1</v>
      </c>
      <c r="BA81" s="301" t="s">
        <v>89</v>
      </c>
      <c r="BB81" s="65" t="s">
        <v>103</v>
      </c>
      <c r="BC81" s="355" t="s">
        <v>3051</v>
      </c>
      <c r="BD81" s="221" t="s">
        <v>87</v>
      </c>
      <c r="BE81" s="221" t="s">
        <v>87</v>
      </c>
    </row>
    <row r="82" spans="2:57" s="271" customFormat="1" ht="12.75" x14ac:dyDescent="0.2">
      <c r="B82" s="221">
        <v>2025</v>
      </c>
      <c r="C82" s="221">
        <v>891780111</v>
      </c>
      <c r="D82" s="221" t="s">
        <v>78</v>
      </c>
      <c r="E82" s="67" t="s">
        <v>3050</v>
      </c>
      <c r="F82" s="49" t="s">
        <v>3049</v>
      </c>
      <c r="G82" s="306">
        <v>0</v>
      </c>
      <c r="H82" s="65" t="s">
        <v>81</v>
      </c>
      <c r="I82" s="221" t="s">
        <v>127</v>
      </c>
      <c r="J82" s="220" t="s">
        <v>83</v>
      </c>
      <c r="K82" s="67" t="s">
        <v>3048</v>
      </c>
      <c r="L82" s="302">
        <v>19000000</v>
      </c>
      <c r="M82" s="221" t="s">
        <v>85</v>
      </c>
      <c r="N82" s="49" t="s">
        <v>2401</v>
      </c>
      <c r="O82" s="527">
        <v>1082893928</v>
      </c>
      <c r="P82" s="349">
        <v>111</v>
      </c>
      <c r="Q82" s="504">
        <v>45678</v>
      </c>
      <c r="R82" s="498">
        <v>557700000</v>
      </c>
      <c r="S82" s="504">
        <v>45691</v>
      </c>
      <c r="T82" s="303">
        <f>+L82</f>
        <v>19000000</v>
      </c>
      <c r="U82" s="65" t="s">
        <v>87</v>
      </c>
      <c r="V82" s="231">
        <v>1082884010</v>
      </c>
      <c r="W82" s="66" t="s">
        <v>1426</v>
      </c>
      <c r="X82" s="547">
        <v>45691</v>
      </c>
      <c r="Y82" s="504">
        <v>45691</v>
      </c>
      <c r="Z82" s="70" t="s">
        <v>89</v>
      </c>
      <c r="AA82" s="504">
        <v>45838</v>
      </c>
      <c r="AB82" s="279">
        <f t="shared" si="5"/>
        <v>147</v>
      </c>
      <c r="AC82" s="65">
        <v>0</v>
      </c>
      <c r="AD82" s="68">
        <v>0</v>
      </c>
      <c r="AE82" s="65">
        <v>0</v>
      </c>
      <c r="AF82" s="78" t="s">
        <v>89</v>
      </c>
      <c r="AG82" s="49">
        <f t="shared" si="6"/>
        <v>0</v>
      </c>
      <c r="AH82" s="65">
        <v>0</v>
      </c>
      <c r="AI82" s="66">
        <v>0</v>
      </c>
      <c r="AJ82" s="70" t="s">
        <v>89</v>
      </c>
      <c r="AK82" s="78" t="s">
        <v>89</v>
      </c>
      <c r="AL82" s="65">
        <v>0</v>
      </c>
      <c r="AM82" s="70" t="s">
        <v>89</v>
      </c>
      <c r="AN82" s="70" t="s">
        <v>89</v>
      </c>
      <c r="AO82" s="70" t="s">
        <v>89</v>
      </c>
      <c r="AP82" s="49">
        <f t="shared" si="7"/>
        <v>0</v>
      </c>
      <c r="AQ82" s="302">
        <f>+L82+AD82-AI82</f>
        <v>19000000</v>
      </c>
      <c r="AR82" s="65" t="s">
        <v>87</v>
      </c>
      <c r="AS82" s="68">
        <v>19000000</v>
      </c>
      <c r="AT82" s="65" t="s">
        <v>90</v>
      </c>
      <c r="AU82" s="65">
        <v>0</v>
      </c>
      <c r="AV82" s="75" t="s">
        <v>89</v>
      </c>
      <c r="AW82" s="570">
        <f t="shared" si="8"/>
        <v>19000000</v>
      </c>
      <c r="AX82" s="515">
        <v>0</v>
      </c>
      <c r="AY82" s="223">
        <f t="shared" si="9"/>
        <v>1</v>
      </c>
      <c r="AZ82" s="74">
        <v>1</v>
      </c>
      <c r="BA82" s="301" t="s">
        <v>89</v>
      </c>
      <c r="BB82" s="65" t="s">
        <v>103</v>
      </c>
      <c r="BC82" s="355" t="s">
        <v>3047</v>
      </c>
      <c r="BD82" s="221" t="s">
        <v>87</v>
      </c>
      <c r="BE82" s="221" t="s">
        <v>87</v>
      </c>
    </row>
    <row r="83" spans="2:57" s="271" customFormat="1" ht="12.75" x14ac:dyDescent="0.2">
      <c r="B83" s="221">
        <v>2025</v>
      </c>
      <c r="C83" s="221">
        <v>891780111</v>
      </c>
      <c r="D83" s="221" t="s">
        <v>78</v>
      </c>
      <c r="E83" s="67" t="s">
        <v>3046</v>
      </c>
      <c r="F83" s="49" t="s">
        <v>3045</v>
      </c>
      <c r="G83" s="306">
        <v>0</v>
      </c>
      <c r="H83" s="65" t="s">
        <v>81</v>
      </c>
      <c r="I83" s="221" t="s">
        <v>127</v>
      </c>
      <c r="J83" s="220" t="s">
        <v>83</v>
      </c>
      <c r="K83" s="67" t="s">
        <v>3044</v>
      </c>
      <c r="L83" s="302">
        <v>20350000</v>
      </c>
      <c r="M83" s="221" t="s">
        <v>85</v>
      </c>
      <c r="N83" s="49" t="s">
        <v>2140</v>
      </c>
      <c r="O83" s="527">
        <v>1083467782</v>
      </c>
      <c r="P83" s="349">
        <v>110</v>
      </c>
      <c r="Q83" s="504">
        <v>45678</v>
      </c>
      <c r="R83" s="498">
        <v>261450000</v>
      </c>
      <c r="S83" s="504">
        <v>45691</v>
      </c>
      <c r="T83" s="303">
        <f>+L83</f>
        <v>20350000</v>
      </c>
      <c r="U83" s="65" t="s">
        <v>87</v>
      </c>
      <c r="V83" s="49">
        <v>77105457</v>
      </c>
      <c r="W83" s="66" t="s">
        <v>2109</v>
      </c>
      <c r="X83" s="547">
        <v>45691</v>
      </c>
      <c r="Y83" s="504">
        <v>45691</v>
      </c>
      <c r="Z83" s="70" t="s">
        <v>89</v>
      </c>
      <c r="AA83" s="504">
        <v>45853</v>
      </c>
      <c r="AB83" s="279">
        <f t="shared" si="5"/>
        <v>162</v>
      </c>
      <c r="AC83" s="65">
        <v>0</v>
      </c>
      <c r="AD83" s="68">
        <v>0</v>
      </c>
      <c r="AE83" s="65">
        <v>0</v>
      </c>
      <c r="AF83" s="78" t="s">
        <v>89</v>
      </c>
      <c r="AG83" s="49">
        <f t="shared" si="6"/>
        <v>0</v>
      </c>
      <c r="AH83" s="65">
        <v>0</v>
      </c>
      <c r="AI83" s="66">
        <v>0</v>
      </c>
      <c r="AJ83" s="70" t="s">
        <v>89</v>
      </c>
      <c r="AK83" s="78" t="s">
        <v>89</v>
      </c>
      <c r="AL83" s="65">
        <v>0</v>
      </c>
      <c r="AM83" s="70" t="s">
        <v>89</v>
      </c>
      <c r="AN83" s="70" t="s">
        <v>89</v>
      </c>
      <c r="AO83" s="70" t="s">
        <v>89</v>
      </c>
      <c r="AP83" s="49">
        <f t="shared" si="7"/>
        <v>0</v>
      </c>
      <c r="AQ83" s="302">
        <f>+L83+AD83-AI83</f>
        <v>20350000</v>
      </c>
      <c r="AR83" s="65" t="s">
        <v>87</v>
      </c>
      <c r="AS83" s="68">
        <v>20350000</v>
      </c>
      <c r="AT83" s="65" t="s">
        <v>90</v>
      </c>
      <c r="AU83" s="65">
        <v>0</v>
      </c>
      <c r="AV83" s="75" t="s">
        <v>89</v>
      </c>
      <c r="AW83" s="570">
        <f t="shared" si="8"/>
        <v>20350000</v>
      </c>
      <c r="AX83" s="515">
        <v>0</v>
      </c>
      <c r="AY83" s="223">
        <f t="shared" si="9"/>
        <v>1</v>
      </c>
      <c r="AZ83" s="74">
        <v>1</v>
      </c>
      <c r="BA83" s="301" t="s">
        <v>89</v>
      </c>
      <c r="BB83" s="65" t="s">
        <v>103</v>
      </c>
      <c r="BC83" s="355" t="s">
        <v>3043</v>
      </c>
      <c r="BD83" s="221" t="s">
        <v>87</v>
      </c>
      <c r="BE83" s="221" t="s">
        <v>87</v>
      </c>
    </row>
    <row r="84" spans="2:57" s="271" customFormat="1" ht="12.75" x14ac:dyDescent="0.2">
      <c r="B84" s="221">
        <v>2025</v>
      </c>
      <c r="C84" s="221">
        <v>891780111</v>
      </c>
      <c r="D84" s="221" t="s">
        <v>78</v>
      </c>
      <c r="E84" s="67" t="s">
        <v>3042</v>
      </c>
      <c r="F84" s="49" t="s">
        <v>3041</v>
      </c>
      <c r="G84" s="306">
        <v>0</v>
      </c>
      <c r="H84" s="65" t="s">
        <v>81</v>
      </c>
      <c r="I84" s="221" t="s">
        <v>127</v>
      </c>
      <c r="J84" s="220" t="s">
        <v>83</v>
      </c>
      <c r="K84" s="67" t="s">
        <v>3040</v>
      </c>
      <c r="L84" s="302">
        <v>17000000</v>
      </c>
      <c r="M84" s="221" t="s">
        <v>85</v>
      </c>
      <c r="N84" s="49" t="s">
        <v>2321</v>
      </c>
      <c r="O84" s="527">
        <v>1082907569</v>
      </c>
      <c r="P84" s="349">
        <v>106</v>
      </c>
      <c r="Q84" s="504">
        <v>45677</v>
      </c>
      <c r="R84" s="498">
        <v>450000000</v>
      </c>
      <c r="S84" s="504">
        <v>45691</v>
      </c>
      <c r="T84" s="303">
        <f>+L84</f>
        <v>17000000</v>
      </c>
      <c r="U84" s="65" t="s">
        <v>87</v>
      </c>
      <c r="V84" s="231">
        <v>63563343</v>
      </c>
      <c r="W84" s="66" t="s">
        <v>3001</v>
      </c>
      <c r="X84" s="547">
        <v>45691</v>
      </c>
      <c r="Y84" s="504">
        <v>45691</v>
      </c>
      <c r="Z84" s="70" t="s">
        <v>89</v>
      </c>
      <c r="AA84" s="504">
        <v>45838</v>
      </c>
      <c r="AB84" s="279">
        <f t="shared" si="5"/>
        <v>147</v>
      </c>
      <c r="AC84" s="65">
        <v>0</v>
      </c>
      <c r="AD84" s="68">
        <v>0</v>
      </c>
      <c r="AE84" s="65">
        <v>0</v>
      </c>
      <c r="AF84" s="78" t="s">
        <v>89</v>
      </c>
      <c r="AG84" s="49">
        <f t="shared" si="6"/>
        <v>0</v>
      </c>
      <c r="AH84" s="65">
        <v>0</v>
      </c>
      <c r="AI84" s="66">
        <v>0</v>
      </c>
      <c r="AJ84" s="70" t="s">
        <v>89</v>
      </c>
      <c r="AK84" s="78" t="s">
        <v>89</v>
      </c>
      <c r="AL84" s="65">
        <v>0</v>
      </c>
      <c r="AM84" s="70" t="s">
        <v>89</v>
      </c>
      <c r="AN84" s="70" t="s">
        <v>89</v>
      </c>
      <c r="AO84" s="70" t="s">
        <v>89</v>
      </c>
      <c r="AP84" s="49">
        <f t="shared" si="7"/>
        <v>0</v>
      </c>
      <c r="AQ84" s="302">
        <f>+L84+AD84-AI84</f>
        <v>17000000</v>
      </c>
      <c r="AR84" s="65" t="s">
        <v>87</v>
      </c>
      <c r="AS84" s="68">
        <v>17000000</v>
      </c>
      <c r="AT84" s="65" t="s">
        <v>90</v>
      </c>
      <c r="AU84" s="65">
        <v>0</v>
      </c>
      <c r="AV84" s="75" t="s">
        <v>89</v>
      </c>
      <c r="AW84" s="570">
        <f t="shared" si="8"/>
        <v>17000000</v>
      </c>
      <c r="AX84" s="515">
        <v>0</v>
      </c>
      <c r="AY84" s="223">
        <f t="shared" si="9"/>
        <v>1</v>
      </c>
      <c r="AZ84" s="74">
        <v>1</v>
      </c>
      <c r="BA84" s="301" t="s">
        <v>89</v>
      </c>
      <c r="BB84" s="65" t="s">
        <v>103</v>
      </c>
      <c r="BC84" s="355" t="s">
        <v>3039</v>
      </c>
      <c r="BD84" s="221" t="s">
        <v>87</v>
      </c>
      <c r="BE84" s="221" t="s">
        <v>87</v>
      </c>
    </row>
    <row r="85" spans="2:57" s="271" customFormat="1" ht="12.75" x14ac:dyDescent="0.2">
      <c r="B85" s="221">
        <v>2025</v>
      </c>
      <c r="C85" s="221">
        <v>891780111</v>
      </c>
      <c r="D85" s="221" t="s">
        <v>78</v>
      </c>
      <c r="E85" s="67" t="s">
        <v>3038</v>
      </c>
      <c r="F85" s="49" t="s">
        <v>3037</v>
      </c>
      <c r="G85" s="306">
        <v>0</v>
      </c>
      <c r="H85" s="65" t="s">
        <v>81</v>
      </c>
      <c r="I85" s="221" t="s">
        <v>127</v>
      </c>
      <c r="J85" s="220" t="s">
        <v>83</v>
      </c>
      <c r="K85" s="67" t="s">
        <v>3036</v>
      </c>
      <c r="L85" s="302">
        <v>17000000</v>
      </c>
      <c r="M85" s="221" t="s">
        <v>85</v>
      </c>
      <c r="N85" s="49" t="s">
        <v>3035</v>
      </c>
      <c r="O85" s="527">
        <v>1129504010</v>
      </c>
      <c r="P85" s="349">
        <v>106</v>
      </c>
      <c r="Q85" s="504">
        <v>45677</v>
      </c>
      <c r="R85" s="498">
        <v>450000000</v>
      </c>
      <c r="S85" s="504">
        <v>45691</v>
      </c>
      <c r="T85" s="303">
        <f>+L85</f>
        <v>17000000</v>
      </c>
      <c r="U85" s="65" t="s">
        <v>87</v>
      </c>
      <c r="V85" s="231">
        <v>63563343</v>
      </c>
      <c r="W85" s="66" t="s">
        <v>3001</v>
      </c>
      <c r="X85" s="547">
        <v>45691</v>
      </c>
      <c r="Y85" s="504">
        <v>45691</v>
      </c>
      <c r="Z85" s="70" t="s">
        <v>89</v>
      </c>
      <c r="AA85" s="504">
        <v>45838</v>
      </c>
      <c r="AB85" s="279">
        <f t="shared" si="5"/>
        <v>147</v>
      </c>
      <c r="AC85" s="65">
        <v>0</v>
      </c>
      <c r="AD85" s="68">
        <v>0</v>
      </c>
      <c r="AE85" s="65">
        <v>0</v>
      </c>
      <c r="AF85" s="78" t="s">
        <v>89</v>
      </c>
      <c r="AG85" s="49">
        <f t="shared" si="6"/>
        <v>0</v>
      </c>
      <c r="AH85" s="65">
        <v>0</v>
      </c>
      <c r="AI85" s="66">
        <v>0</v>
      </c>
      <c r="AJ85" s="70" t="s">
        <v>89</v>
      </c>
      <c r="AK85" s="78" t="s">
        <v>89</v>
      </c>
      <c r="AL85" s="65">
        <v>0</v>
      </c>
      <c r="AM85" s="70" t="s">
        <v>89</v>
      </c>
      <c r="AN85" s="70" t="s">
        <v>89</v>
      </c>
      <c r="AO85" s="70" t="s">
        <v>89</v>
      </c>
      <c r="AP85" s="49">
        <f t="shared" si="7"/>
        <v>0</v>
      </c>
      <c r="AQ85" s="302">
        <f>+L85+AD85-AI85</f>
        <v>17000000</v>
      </c>
      <c r="AR85" s="65" t="s">
        <v>87</v>
      </c>
      <c r="AS85" s="68">
        <v>17000000</v>
      </c>
      <c r="AT85" s="65" t="s">
        <v>90</v>
      </c>
      <c r="AU85" s="65">
        <v>0</v>
      </c>
      <c r="AV85" s="75" t="s">
        <v>89</v>
      </c>
      <c r="AW85" s="570">
        <f t="shared" si="8"/>
        <v>17000000</v>
      </c>
      <c r="AX85" s="515">
        <v>0</v>
      </c>
      <c r="AY85" s="223">
        <f t="shared" si="9"/>
        <v>1</v>
      </c>
      <c r="AZ85" s="74">
        <v>1</v>
      </c>
      <c r="BA85" s="301" t="s">
        <v>89</v>
      </c>
      <c r="BB85" s="65" t="s">
        <v>103</v>
      </c>
      <c r="BC85" s="355" t="s">
        <v>3034</v>
      </c>
      <c r="BD85" s="221" t="s">
        <v>87</v>
      </c>
      <c r="BE85" s="221" t="s">
        <v>87</v>
      </c>
    </row>
    <row r="86" spans="2:57" s="271" customFormat="1" ht="12.75" x14ac:dyDescent="0.2">
      <c r="B86" s="221">
        <v>2025</v>
      </c>
      <c r="C86" s="221">
        <v>891780111</v>
      </c>
      <c r="D86" s="221" t="s">
        <v>78</v>
      </c>
      <c r="E86" s="67" t="s">
        <v>3033</v>
      </c>
      <c r="F86" s="49" t="s">
        <v>3032</v>
      </c>
      <c r="G86" s="306">
        <v>0</v>
      </c>
      <c r="H86" s="65" t="s">
        <v>81</v>
      </c>
      <c r="I86" s="221" t="s">
        <v>127</v>
      </c>
      <c r="J86" s="220" t="s">
        <v>83</v>
      </c>
      <c r="K86" s="67" t="s">
        <v>3031</v>
      </c>
      <c r="L86" s="302">
        <v>20000000</v>
      </c>
      <c r="M86" s="221" t="s">
        <v>85</v>
      </c>
      <c r="N86" s="49" t="s">
        <v>2601</v>
      </c>
      <c r="O86" s="527">
        <v>1082984449</v>
      </c>
      <c r="P86" s="349">
        <v>103</v>
      </c>
      <c r="Q86" s="504">
        <v>45677</v>
      </c>
      <c r="R86" s="498">
        <v>712000000</v>
      </c>
      <c r="S86" s="504">
        <v>45691</v>
      </c>
      <c r="T86" s="303">
        <f>+L86</f>
        <v>20000000</v>
      </c>
      <c r="U86" s="65" t="s">
        <v>87</v>
      </c>
      <c r="V86" s="231">
        <v>39049658</v>
      </c>
      <c r="W86" s="66" t="s">
        <v>2566</v>
      </c>
      <c r="X86" s="547">
        <v>45691</v>
      </c>
      <c r="Y86" s="504">
        <v>45691</v>
      </c>
      <c r="Z86" s="70" t="s">
        <v>89</v>
      </c>
      <c r="AA86" s="504">
        <v>45838</v>
      </c>
      <c r="AB86" s="279">
        <f t="shared" si="5"/>
        <v>147</v>
      </c>
      <c r="AC86" s="65">
        <v>0</v>
      </c>
      <c r="AD86" s="68">
        <v>0</v>
      </c>
      <c r="AE86" s="65">
        <v>0</v>
      </c>
      <c r="AF86" s="78" t="s">
        <v>89</v>
      </c>
      <c r="AG86" s="49">
        <f t="shared" si="6"/>
        <v>0</v>
      </c>
      <c r="AH86" s="65">
        <v>0</v>
      </c>
      <c r="AI86" s="66">
        <v>0</v>
      </c>
      <c r="AJ86" s="70" t="s">
        <v>89</v>
      </c>
      <c r="AK86" s="78" t="s">
        <v>89</v>
      </c>
      <c r="AL86" s="65">
        <v>0</v>
      </c>
      <c r="AM86" s="70" t="s">
        <v>89</v>
      </c>
      <c r="AN86" s="70" t="s">
        <v>89</v>
      </c>
      <c r="AO86" s="70" t="s">
        <v>89</v>
      </c>
      <c r="AP86" s="49">
        <f t="shared" si="7"/>
        <v>0</v>
      </c>
      <c r="AQ86" s="302">
        <f>+L86+AD86-AI86</f>
        <v>20000000</v>
      </c>
      <c r="AR86" s="65" t="s">
        <v>87</v>
      </c>
      <c r="AS86" s="68">
        <v>20000000</v>
      </c>
      <c r="AT86" s="65" t="s">
        <v>90</v>
      </c>
      <c r="AU86" s="65">
        <v>0</v>
      </c>
      <c r="AV86" s="75" t="s">
        <v>89</v>
      </c>
      <c r="AW86" s="570">
        <f t="shared" si="8"/>
        <v>20000000</v>
      </c>
      <c r="AX86" s="515">
        <v>0</v>
      </c>
      <c r="AY86" s="223">
        <f t="shared" si="9"/>
        <v>1</v>
      </c>
      <c r="AZ86" s="74">
        <v>1</v>
      </c>
      <c r="BA86" s="301" t="s">
        <v>89</v>
      </c>
      <c r="BB86" s="65" t="s">
        <v>103</v>
      </c>
      <c r="BC86" s="355" t="s">
        <v>3030</v>
      </c>
      <c r="BD86" s="221" t="s">
        <v>87</v>
      </c>
      <c r="BE86" s="221" t="s">
        <v>87</v>
      </c>
    </row>
    <row r="87" spans="2:57" s="271" customFormat="1" ht="12.75" x14ac:dyDescent="0.2">
      <c r="B87" s="221">
        <v>2025</v>
      </c>
      <c r="C87" s="221">
        <v>891780111</v>
      </c>
      <c r="D87" s="221" t="s">
        <v>78</v>
      </c>
      <c r="E87" s="67" t="s">
        <v>3029</v>
      </c>
      <c r="F87" s="49" t="s">
        <v>3028</v>
      </c>
      <c r="G87" s="306">
        <v>0</v>
      </c>
      <c r="H87" s="65" t="s">
        <v>81</v>
      </c>
      <c r="I87" s="221" t="s">
        <v>127</v>
      </c>
      <c r="J87" s="220" t="s">
        <v>83</v>
      </c>
      <c r="K87" s="67" t="s">
        <v>3027</v>
      </c>
      <c r="L87" s="302">
        <v>22000000</v>
      </c>
      <c r="M87" s="221" t="s">
        <v>85</v>
      </c>
      <c r="N87" s="49" t="s">
        <v>2376</v>
      </c>
      <c r="O87" s="527">
        <v>57299250</v>
      </c>
      <c r="P87" s="349">
        <v>106</v>
      </c>
      <c r="Q87" s="504">
        <v>45677</v>
      </c>
      <c r="R87" s="498">
        <v>450000000</v>
      </c>
      <c r="S87" s="504">
        <v>45691</v>
      </c>
      <c r="T87" s="303">
        <f>+L87</f>
        <v>22000000</v>
      </c>
      <c r="U87" s="65" t="s">
        <v>87</v>
      </c>
      <c r="V87" s="231">
        <v>63563343</v>
      </c>
      <c r="W87" s="66" t="s">
        <v>3001</v>
      </c>
      <c r="X87" s="547">
        <v>45691</v>
      </c>
      <c r="Y87" s="504">
        <v>45691</v>
      </c>
      <c r="Z87" s="70" t="s">
        <v>89</v>
      </c>
      <c r="AA87" s="504">
        <v>45838</v>
      </c>
      <c r="AB87" s="279">
        <f t="shared" si="5"/>
        <v>147</v>
      </c>
      <c r="AC87" s="65">
        <v>0</v>
      </c>
      <c r="AD87" s="68">
        <v>0</v>
      </c>
      <c r="AE87" s="65">
        <v>0</v>
      </c>
      <c r="AF87" s="78" t="s">
        <v>89</v>
      </c>
      <c r="AG87" s="49">
        <f t="shared" si="6"/>
        <v>0</v>
      </c>
      <c r="AH87" s="65">
        <v>0</v>
      </c>
      <c r="AI87" s="66">
        <v>0</v>
      </c>
      <c r="AJ87" s="70" t="s">
        <v>89</v>
      </c>
      <c r="AK87" s="78" t="s">
        <v>89</v>
      </c>
      <c r="AL87" s="65">
        <v>0</v>
      </c>
      <c r="AM87" s="70" t="s">
        <v>89</v>
      </c>
      <c r="AN87" s="70" t="s">
        <v>89</v>
      </c>
      <c r="AO87" s="70" t="s">
        <v>89</v>
      </c>
      <c r="AP87" s="49">
        <f t="shared" si="7"/>
        <v>0</v>
      </c>
      <c r="AQ87" s="302">
        <f>+L87+AD87-AI87</f>
        <v>22000000</v>
      </c>
      <c r="AR87" s="65" t="s">
        <v>87</v>
      </c>
      <c r="AS87" s="68">
        <v>22000000</v>
      </c>
      <c r="AT87" s="65" t="s">
        <v>90</v>
      </c>
      <c r="AU87" s="65">
        <v>0</v>
      </c>
      <c r="AV87" s="75" t="s">
        <v>89</v>
      </c>
      <c r="AW87" s="570">
        <f t="shared" si="8"/>
        <v>22000000</v>
      </c>
      <c r="AX87" s="515">
        <v>0</v>
      </c>
      <c r="AY87" s="223">
        <f t="shared" si="9"/>
        <v>1</v>
      </c>
      <c r="AZ87" s="74">
        <v>1</v>
      </c>
      <c r="BA87" s="301" t="s">
        <v>89</v>
      </c>
      <c r="BB87" s="65" t="s">
        <v>103</v>
      </c>
      <c r="BC87" s="355" t="s">
        <v>3026</v>
      </c>
      <c r="BD87" s="221" t="s">
        <v>87</v>
      </c>
      <c r="BE87" s="221" t="s">
        <v>87</v>
      </c>
    </row>
    <row r="88" spans="2:57" s="271" customFormat="1" ht="12.75" x14ac:dyDescent="0.2">
      <c r="B88" s="221">
        <v>2025</v>
      </c>
      <c r="C88" s="221">
        <v>891780111</v>
      </c>
      <c r="D88" s="221" t="s">
        <v>78</v>
      </c>
      <c r="E88" s="67" t="s">
        <v>3025</v>
      </c>
      <c r="F88" s="49" t="s">
        <v>3024</v>
      </c>
      <c r="G88" s="306">
        <v>0</v>
      </c>
      <c r="H88" s="65" t="s">
        <v>81</v>
      </c>
      <c r="I88" s="221" t="s">
        <v>127</v>
      </c>
      <c r="J88" s="220" t="s">
        <v>83</v>
      </c>
      <c r="K88" s="67" t="s">
        <v>3023</v>
      </c>
      <c r="L88" s="302">
        <v>20350000</v>
      </c>
      <c r="M88" s="221" t="s">
        <v>85</v>
      </c>
      <c r="N88" s="49" t="s">
        <v>2130</v>
      </c>
      <c r="O88" s="527">
        <v>57463378</v>
      </c>
      <c r="P88" s="349">
        <v>110</v>
      </c>
      <c r="Q88" s="504">
        <v>45678</v>
      </c>
      <c r="R88" s="498">
        <v>261450000</v>
      </c>
      <c r="S88" s="504">
        <v>45691</v>
      </c>
      <c r="T88" s="303">
        <f>+L88</f>
        <v>20350000</v>
      </c>
      <c r="U88" s="65" t="s">
        <v>87</v>
      </c>
      <c r="V88" s="49">
        <v>77105457</v>
      </c>
      <c r="W88" s="66" t="s">
        <v>2109</v>
      </c>
      <c r="X88" s="547">
        <v>45691</v>
      </c>
      <c r="Y88" s="504">
        <v>45691</v>
      </c>
      <c r="Z88" s="70" t="s">
        <v>89</v>
      </c>
      <c r="AA88" s="504">
        <v>45853</v>
      </c>
      <c r="AB88" s="279">
        <f t="shared" si="5"/>
        <v>162</v>
      </c>
      <c r="AC88" s="65">
        <v>0</v>
      </c>
      <c r="AD88" s="68">
        <v>0</v>
      </c>
      <c r="AE88" s="65">
        <v>0</v>
      </c>
      <c r="AF88" s="78" t="s">
        <v>89</v>
      </c>
      <c r="AG88" s="49">
        <f t="shared" si="6"/>
        <v>0</v>
      </c>
      <c r="AH88" s="65">
        <v>0</v>
      </c>
      <c r="AI88" s="66">
        <v>0</v>
      </c>
      <c r="AJ88" s="70" t="s">
        <v>89</v>
      </c>
      <c r="AK88" s="78" t="s">
        <v>89</v>
      </c>
      <c r="AL88" s="65">
        <v>0</v>
      </c>
      <c r="AM88" s="70" t="s">
        <v>89</v>
      </c>
      <c r="AN88" s="70" t="s">
        <v>89</v>
      </c>
      <c r="AO88" s="70" t="s">
        <v>89</v>
      </c>
      <c r="AP88" s="49">
        <f t="shared" si="7"/>
        <v>0</v>
      </c>
      <c r="AQ88" s="302">
        <f>+L88+AD88-AI88</f>
        <v>20350000</v>
      </c>
      <c r="AR88" s="65" t="s">
        <v>87</v>
      </c>
      <c r="AS88" s="68">
        <v>20350000</v>
      </c>
      <c r="AT88" s="65" t="s">
        <v>90</v>
      </c>
      <c r="AU88" s="65">
        <v>0</v>
      </c>
      <c r="AV88" s="75" t="s">
        <v>89</v>
      </c>
      <c r="AW88" s="570">
        <f t="shared" si="8"/>
        <v>20350000</v>
      </c>
      <c r="AX88" s="515">
        <v>0</v>
      </c>
      <c r="AY88" s="223">
        <f t="shared" si="9"/>
        <v>1</v>
      </c>
      <c r="AZ88" s="74">
        <v>1</v>
      </c>
      <c r="BA88" s="301" t="s">
        <v>89</v>
      </c>
      <c r="BB88" s="65" t="s">
        <v>103</v>
      </c>
      <c r="BC88" s="355" t="s">
        <v>3022</v>
      </c>
      <c r="BD88" s="221" t="s">
        <v>87</v>
      </c>
      <c r="BE88" s="221" t="s">
        <v>87</v>
      </c>
    </row>
    <row r="89" spans="2:57" s="271" customFormat="1" ht="12.75" x14ac:dyDescent="0.2">
      <c r="B89" s="221">
        <v>2025</v>
      </c>
      <c r="C89" s="221">
        <v>891780111</v>
      </c>
      <c r="D89" s="221" t="s">
        <v>78</v>
      </c>
      <c r="E89" s="67" t="s">
        <v>3021</v>
      </c>
      <c r="F89" s="49" t="s">
        <v>3020</v>
      </c>
      <c r="G89" s="306">
        <v>0</v>
      </c>
      <c r="H89" s="65" t="s">
        <v>81</v>
      </c>
      <c r="I89" s="221" t="s">
        <v>127</v>
      </c>
      <c r="J89" s="220" t="s">
        <v>83</v>
      </c>
      <c r="K89" s="67" t="s">
        <v>3019</v>
      </c>
      <c r="L89" s="302">
        <v>17000000</v>
      </c>
      <c r="M89" s="221" t="s">
        <v>85</v>
      </c>
      <c r="N89" s="49" t="s">
        <v>2193</v>
      </c>
      <c r="O89" s="527">
        <v>1020812117</v>
      </c>
      <c r="P89" s="349">
        <v>108</v>
      </c>
      <c r="Q89" s="504">
        <v>45677</v>
      </c>
      <c r="R89" s="498">
        <v>123000000</v>
      </c>
      <c r="S89" s="504">
        <v>45691</v>
      </c>
      <c r="T89" s="303">
        <f>+L89</f>
        <v>17000000</v>
      </c>
      <c r="U89" s="65" t="s">
        <v>87</v>
      </c>
      <c r="V89" s="231">
        <v>1082851808</v>
      </c>
      <c r="W89" s="66" t="s">
        <v>2182</v>
      </c>
      <c r="X89" s="547">
        <v>45691</v>
      </c>
      <c r="Y89" s="504">
        <v>45691</v>
      </c>
      <c r="Z89" s="70" t="s">
        <v>89</v>
      </c>
      <c r="AA89" s="504">
        <v>45838</v>
      </c>
      <c r="AB89" s="279">
        <f t="shared" si="5"/>
        <v>147</v>
      </c>
      <c r="AC89" s="65">
        <v>0</v>
      </c>
      <c r="AD89" s="68">
        <v>0</v>
      </c>
      <c r="AE89" s="65">
        <v>0</v>
      </c>
      <c r="AF89" s="78" t="s">
        <v>89</v>
      </c>
      <c r="AG89" s="49">
        <f t="shared" si="6"/>
        <v>0</v>
      </c>
      <c r="AH89" s="65">
        <v>0</v>
      </c>
      <c r="AI89" s="66">
        <v>0</v>
      </c>
      <c r="AJ89" s="70" t="s">
        <v>89</v>
      </c>
      <c r="AK89" s="78" t="s">
        <v>89</v>
      </c>
      <c r="AL89" s="65">
        <v>0</v>
      </c>
      <c r="AM89" s="70" t="s">
        <v>89</v>
      </c>
      <c r="AN89" s="70" t="s">
        <v>89</v>
      </c>
      <c r="AO89" s="70" t="s">
        <v>89</v>
      </c>
      <c r="AP89" s="49">
        <f t="shared" si="7"/>
        <v>0</v>
      </c>
      <c r="AQ89" s="302">
        <f>+L89+AD89-AI89</f>
        <v>17000000</v>
      </c>
      <c r="AR89" s="65" t="s">
        <v>87</v>
      </c>
      <c r="AS89" s="68">
        <v>17000000</v>
      </c>
      <c r="AT89" s="65" t="s">
        <v>90</v>
      </c>
      <c r="AU89" s="65">
        <v>0</v>
      </c>
      <c r="AV89" s="75" t="s">
        <v>89</v>
      </c>
      <c r="AW89" s="570">
        <f t="shared" si="8"/>
        <v>17000000</v>
      </c>
      <c r="AX89" s="515">
        <v>0</v>
      </c>
      <c r="AY89" s="223">
        <f t="shared" si="9"/>
        <v>1</v>
      </c>
      <c r="AZ89" s="74">
        <v>1</v>
      </c>
      <c r="BA89" s="301" t="s">
        <v>89</v>
      </c>
      <c r="BB89" s="65" t="s">
        <v>103</v>
      </c>
      <c r="BC89" s="355" t="s">
        <v>3018</v>
      </c>
      <c r="BD89" s="221" t="s">
        <v>87</v>
      </c>
      <c r="BE89" s="221" t="s">
        <v>87</v>
      </c>
    </row>
    <row r="90" spans="2:57" s="271" customFormat="1" ht="12.75" x14ac:dyDescent="0.2">
      <c r="B90" s="221">
        <v>2025</v>
      </c>
      <c r="C90" s="221">
        <v>891780111</v>
      </c>
      <c r="D90" s="221" t="s">
        <v>78</v>
      </c>
      <c r="E90" s="67" t="s">
        <v>3017</v>
      </c>
      <c r="F90" s="49" t="s">
        <v>3016</v>
      </c>
      <c r="G90" s="306">
        <v>0</v>
      </c>
      <c r="H90" s="65" t="s">
        <v>81</v>
      </c>
      <c r="I90" s="221" t="s">
        <v>127</v>
      </c>
      <c r="J90" s="220" t="s">
        <v>83</v>
      </c>
      <c r="K90" s="67" t="s">
        <v>3015</v>
      </c>
      <c r="L90" s="302">
        <v>22000000</v>
      </c>
      <c r="M90" s="221" t="s">
        <v>85</v>
      </c>
      <c r="N90" s="49" t="s">
        <v>2245</v>
      </c>
      <c r="O90" s="527">
        <v>1082934092</v>
      </c>
      <c r="P90" s="349">
        <v>102</v>
      </c>
      <c r="Q90" s="504">
        <v>45677</v>
      </c>
      <c r="R90" s="498">
        <v>1014200000</v>
      </c>
      <c r="S90" s="504">
        <v>45691</v>
      </c>
      <c r="T90" s="303">
        <f>+L90</f>
        <v>22000000</v>
      </c>
      <c r="U90" s="65" t="s">
        <v>87</v>
      </c>
      <c r="V90" s="49">
        <v>57435262</v>
      </c>
      <c r="W90" s="66" t="s">
        <v>2244</v>
      </c>
      <c r="X90" s="547">
        <v>45691</v>
      </c>
      <c r="Y90" s="504">
        <v>45691</v>
      </c>
      <c r="Z90" s="70" t="s">
        <v>89</v>
      </c>
      <c r="AA90" s="504">
        <v>45853</v>
      </c>
      <c r="AB90" s="279">
        <f t="shared" si="5"/>
        <v>162</v>
      </c>
      <c r="AC90" s="65">
        <v>0</v>
      </c>
      <c r="AD90" s="68">
        <v>0</v>
      </c>
      <c r="AE90" s="65">
        <v>0</v>
      </c>
      <c r="AF90" s="78" t="s">
        <v>89</v>
      </c>
      <c r="AG90" s="49">
        <f t="shared" si="6"/>
        <v>0</v>
      </c>
      <c r="AH90" s="65">
        <v>0</v>
      </c>
      <c r="AI90" s="66">
        <v>0</v>
      </c>
      <c r="AJ90" s="70" t="s">
        <v>89</v>
      </c>
      <c r="AK90" s="78" t="s">
        <v>89</v>
      </c>
      <c r="AL90" s="65">
        <v>0</v>
      </c>
      <c r="AM90" s="70" t="s">
        <v>89</v>
      </c>
      <c r="AN90" s="70" t="s">
        <v>89</v>
      </c>
      <c r="AO90" s="70" t="s">
        <v>89</v>
      </c>
      <c r="AP90" s="49">
        <f t="shared" si="7"/>
        <v>0</v>
      </c>
      <c r="AQ90" s="302">
        <f>+L90+AD90-AI90</f>
        <v>22000000</v>
      </c>
      <c r="AR90" s="65" t="s">
        <v>87</v>
      </c>
      <c r="AS90" s="68">
        <v>22000000</v>
      </c>
      <c r="AT90" s="65" t="s">
        <v>90</v>
      </c>
      <c r="AU90" s="65">
        <v>0</v>
      </c>
      <c r="AV90" s="75" t="s">
        <v>89</v>
      </c>
      <c r="AW90" s="570">
        <f t="shared" si="8"/>
        <v>22000000</v>
      </c>
      <c r="AX90" s="515">
        <v>0</v>
      </c>
      <c r="AY90" s="223">
        <f t="shared" si="9"/>
        <v>1</v>
      </c>
      <c r="AZ90" s="74">
        <v>1</v>
      </c>
      <c r="BA90" s="301" t="s">
        <v>89</v>
      </c>
      <c r="BB90" s="65" t="s">
        <v>103</v>
      </c>
      <c r="BC90" s="355" t="s">
        <v>3014</v>
      </c>
      <c r="BD90" s="221" t="s">
        <v>87</v>
      </c>
      <c r="BE90" s="221" t="s">
        <v>87</v>
      </c>
    </row>
    <row r="91" spans="2:57" s="271" customFormat="1" ht="12.75" x14ac:dyDescent="0.2">
      <c r="B91" s="221">
        <v>2025</v>
      </c>
      <c r="C91" s="221">
        <v>891780111</v>
      </c>
      <c r="D91" s="221" t="s">
        <v>78</v>
      </c>
      <c r="E91" s="67" t="s">
        <v>3013</v>
      </c>
      <c r="F91" s="49" t="s">
        <v>3012</v>
      </c>
      <c r="G91" s="306">
        <v>0</v>
      </c>
      <c r="H91" s="65" t="s">
        <v>81</v>
      </c>
      <c r="I91" s="221" t="s">
        <v>127</v>
      </c>
      <c r="J91" s="220" t="s">
        <v>83</v>
      </c>
      <c r="K91" s="67" t="s">
        <v>3011</v>
      </c>
      <c r="L91" s="302">
        <v>20350000</v>
      </c>
      <c r="M91" s="221" t="s">
        <v>85</v>
      </c>
      <c r="N91" s="49" t="s">
        <v>2110</v>
      </c>
      <c r="O91" s="527">
        <v>1082982365</v>
      </c>
      <c r="P91" s="349">
        <v>110</v>
      </c>
      <c r="Q91" s="504">
        <v>45678</v>
      </c>
      <c r="R91" s="498">
        <v>261450000</v>
      </c>
      <c r="S91" s="504">
        <v>45691</v>
      </c>
      <c r="T91" s="303">
        <f>+L91</f>
        <v>20350000</v>
      </c>
      <c r="U91" s="65" t="s">
        <v>87</v>
      </c>
      <c r="V91" s="49">
        <v>77105457</v>
      </c>
      <c r="W91" s="66" t="s">
        <v>2109</v>
      </c>
      <c r="X91" s="547">
        <v>45691</v>
      </c>
      <c r="Y91" s="504">
        <v>45691</v>
      </c>
      <c r="Z91" s="70" t="s">
        <v>89</v>
      </c>
      <c r="AA91" s="504">
        <v>45853</v>
      </c>
      <c r="AB91" s="279">
        <f t="shared" si="5"/>
        <v>162</v>
      </c>
      <c r="AC91" s="65">
        <v>0</v>
      </c>
      <c r="AD91" s="68">
        <v>0</v>
      </c>
      <c r="AE91" s="65">
        <v>0</v>
      </c>
      <c r="AF91" s="78" t="s">
        <v>89</v>
      </c>
      <c r="AG91" s="49">
        <f t="shared" si="6"/>
        <v>0</v>
      </c>
      <c r="AH91" s="65">
        <v>0</v>
      </c>
      <c r="AI91" s="66">
        <v>0</v>
      </c>
      <c r="AJ91" s="70" t="s">
        <v>89</v>
      </c>
      <c r="AK91" s="78" t="s">
        <v>89</v>
      </c>
      <c r="AL91" s="65">
        <v>0</v>
      </c>
      <c r="AM91" s="70" t="s">
        <v>89</v>
      </c>
      <c r="AN91" s="70" t="s">
        <v>89</v>
      </c>
      <c r="AO91" s="70" t="s">
        <v>89</v>
      </c>
      <c r="AP91" s="49">
        <f t="shared" si="7"/>
        <v>0</v>
      </c>
      <c r="AQ91" s="302">
        <f>+L91+AD91-AI91</f>
        <v>20350000</v>
      </c>
      <c r="AR91" s="65" t="s">
        <v>87</v>
      </c>
      <c r="AS91" s="68">
        <v>20350000</v>
      </c>
      <c r="AT91" s="65" t="s">
        <v>90</v>
      </c>
      <c r="AU91" s="65">
        <v>0</v>
      </c>
      <c r="AV91" s="75" t="s">
        <v>89</v>
      </c>
      <c r="AW91" s="570">
        <f t="shared" si="8"/>
        <v>20350000</v>
      </c>
      <c r="AX91" s="515">
        <v>0</v>
      </c>
      <c r="AY91" s="223">
        <f t="shared" si="9"/>
        <v>1</v>
      </c>
      <c r="AZ91" s="74">
        <v>1</v>
      </c>
      <c r="BA91" s="301" t="s">
        <v>89</v>
      </c>
      <c r="BB91" s="65" t="s">
        <v>103</v>
      </c>
      <c r="BC91" s="355" t="s">
        <v>3010</v>
      </c>
      <c r="BD91" s="221" t="s">
        <v>87</v>
      </c>
      <c r="BE91" s="221" t="s">
        <v>87</v>
      </c>
    </row>
    <row r="92" spans="2:57" s="271" customFormat="1" ht="12.75" x14ac:dyDescent="0.2">
      <c r="B92" s="221">
        <v>2025</v>
      </c>
      <c r="C92" s="221">
        <v>891780111</v>
      </c>
      <c r="D92" s="221" t="s">
        <v>78</v>
      </c>
      <c r="E92" s="67" t="s">
        <v>3009</v>
      </c>
      <c r="F92" s="49" t="s">
        <v>3008</v>
      </c>
      <c r="G92" s="306">
        <v>0</v>
      </c>
      <c r="H92" s="65" t="s">
        <v>81</v>
      </c>
      <c r="I92" s="221" t="s">
        <v>127</v>
      </c>
      <c r="J92" s="220" t="s">
        <v>83</v>
      </c>
      <c r="K92" s="67" t="s">
        <v>3007</v>
      </c>
      <c r="L92" s="302">
        <v>22500000</v>
      </c>
      <c r="M92" s="221" t="s">
        <v>85</v>
      </c>
      <c r="N92" s="49" t="s">
        <v>3006</v>
      </c>
      <c r="O92" s="527">
        <v>72184073</v>
      </c>
      <c r="P92" s="349">
        <v>109</v>
      </c>
      <c r="Q92" s="504">
        <v>45678</v>
      </c>
      <c r="R92" s="498">
        <v>159000000</v>
      </c>
      <c r="S92" s="504">
        <v>45691</v>
      </c>
      <c r="T92" s="303">
        <f>+L92</f>
        <v>22500000</v>
      </c>
      <c r="U92" s="65" t="s">
        <v>87</v>
      </c>
      <c r="V92" s="231">
        <v>36669284</v>
      </c>
      <c r="W92" s="66" t="s">
        <v>1769</v>
      </c>
      <c r="X92" s="547">
        <v>45691</v>
      </c>
      <c r="Y92" s="504">
        <v>45691</v>
      </c>
      <c r="Z92" s="70" t="s">
        <v>89</v>
      </c>
      <c r="AA92" s="504">
        <v>45838</v>
      </c>
      <c r="AB92" s="279">
        <f t="shared" si="5"/>
        <v>147</v>
      </c>
      <c r="AC92" s="65">
        <v>0</v>
      </c>
      <c r="AD92" s="68">
        <v>0</v>
      </c>
      <c r="AE92" s="65">
        <v>0</v>
      </c>
      <c r="AF92" s="78" t="s">
        <v>89</v>
      </c>
      <c r="AG92" s="49">
        <f t="shared" si="6"/>
        <v>0</v>
      </c>
      <c r="AH92" s="65">
        <v>0</v>
      </c>
      <c r="AI92" s="66">
        <v>0</v>
      </c>
      <c r="AJ92" s="70" t="s">
        <v>89</v>
      </c>
      <c r="AK92" s="78" t="s">
        <v>89</v>
      </c>
      <c r="AL92" s="65">
        <v>0</v>
      </c>
      <c r="AM92" s="70" t="s">
        <v>89</v>
      </c>
      <c r="AN92" s="70" t="s">
        <v>89</v>
      </c>
      <c r="AO92" s="70" t="s">
        <v>89</v>
      </c>
      <c r="AP92" s="49">
        <f t="shared" si="7"/>
        <v>0</v>
      </c>
      <c r="AQ92" s="302">
        <f>+L92+AD92-AI92</f>
        <v>22500000</v>
      </c>
      <c r="AR92" s="65" t="s">
        <v>87</v>
      </c>
      <c r="AS92" s="68">
        <v>22500000</v>
      </c>
      <c r="AT92" s="65" t="s">
        <v>90</v>
      </c>
      <c r="AU92" s="65">
        <v>0</v>
      </c>
      <c r="AV92" s="75" t="s">
        <v>89</v>
      </c>
      <c r="AW92" s="570">
        <f t="shared" si="8"/>
        <v>22500000</v>
      </c>
      <c r="AX92" s="515">
        <v>0</v>
      </c>
      <c r="AY92" s="223">
        <f t="shared" si="9"/>
        <v>1</v>
      </c>
      <c r="AZ92" s="74">
        <v>1</v>
      </c>
      <c r="BA92" s="301" t="s">
        <v>89</v>
      </c>
      <c r="BB92" s="65" t="s">
        <v>103</v>
      </c>
      <c r="BC92" s="355" t="s">
        <v>3005</v>
      </c>
      <c r="BD92" s="221" t="s">
        <v>87</v>
      </c>
      <c r="BE92" s="221" t="s">
        <v>87</v>
      </c>
    </row>
    <row r="93" spans="2:57" s="271" customFormat="1" ht="12.75" x14ac:dyDescent="0.2">
      <c r="B93" s="221">
        <v>2025</v>
      </c>
      <c r="C93" s="221">
        <v>891780111</v>
      </c>
      <c r="D93" s="221" t="s">
        <v>78</v>
      </c>
      <c r="E93" s="67" t="s">
        <v>3004</v>
      </c>
      <c r="F93" s="49" t="s">
        <v>3003</v>
      </c>
      <c r="G93" s="306">
        <v>0</v>
      </c>
      <c r="H93" s="65" t="s">
        <v>81</v>
      </c>
      <c r="I93" s="221" t="s">
        <v>127</v>
      </c>
      <c r="J93" s="220" t="s">
        <v>83</v>
      </c>
      <c r="K93" s="67" t="s">
        <v>3002</v>
      </c>
      <c r="L93" s="302">
        <v>11250000</v>
      </c>
      <c r="M93" s="221" t="s">
        <v>85</v>
      </c>
      <c r="N93" s="49" t="s">
        <v>2316</v>
      </c>
      <c r="O93" s="527">
        <v>1083020320</v>
      </c>
      <c r="P93" s="349">
        <v>106</v>
      </c>
      <c r="Q93" s="504">
        <v>45677</v>
      </c>
      <c r="R93" s="498">
        <v>450000000</v>
      </c>
      <c r="S93" s="504">
        <v>45691</v>
      </c>
      <c r="T93" s="303">
        <f>+L93</f>
        <v>11250000</v>
      </c>
      <c r="U93" s="65" t="s">
        <v>87</v>
      </c>
      <c r="V93" s="231">
        <v>63563343</v>
      </c>
      <c r="W93" s="66" t="s">
        <v>3001</v>
      </c>
      <c r="X93" s="547">
        <v>45691</v>
      </c>
      <c r="Y93" s="504">
        <v>45691</v>
      </c>
      <c r="Z93" s="70" t="s">
        <v>89</v>
      </c>
      <c r="AA93" s="504">
        <v>45838</v>
      </c>
      <c r="AB93" s="279">
        <f t="shared" si="5"/>
        <v>147</v>
      </c>
      <c r="AC93" s="65">
        <v>0</v>
      </c>
      <c r="AD93" s="68">
        <v>0</v>
      </c>
      <c r="AE93" s="65">
        <v>0</v>
      </c>
      <c r="AF93" s="78" t="s">
        <v>89</v>
      </c>
      <c r="AG93" s="49">
        <f t="shared" si="6"/>
        <v>0</v>
      </c>
      <c r="AH93" s="65">
        <v>0</v>
      </c>
      <c r="AI93" s="66">
        <v>0</v>
      </c>
      <c r="AJ93" s="70" t="s">
        <v>89</v>
      </c>
      <c r="AK93" s="78" t="s">
        <v>89</v>
      </c>
      <c r="AL93" s="65">
        <v>0</v>
      </c>
      <c r="AM93" s="70" t="s">
        <v>89</v>
      </c>
      <c r="AN93" s="70" t="s">
        <v>89</v>
      </c>
      <c r="AO93" s="70" t="s">
        <v>89</v>
      </c>
      <c r="AP93" s="49">
        <f t="shared" si="7"/>
        <v>0</v>
      </c>
      <c r="AQ93" s="302">
        <f>+L93+AD93-AI93</f>
        <v>11250000</v>
      </c>
      <c r="AR93" s="65" t="s">
        <v>87</v>
      </c>
      <c r="AS93" s="68">
        <v>11250000</v>
      </c>
      <c r="AT93" s="65" t="s">
        <v>90</v>
      </c>
      <c r="AU93" s="65">
        <v>0</v>
      </c>
      <c r="AV93" s="75" t="s">
        <v>89</v>
      </c>
      <c r="AW93" s="570">
        <f t="shared" si="8"/>
        <v>11250000</v>
      </c>
      <c r="AX93" s="515">
        <v>0</v>
      </c>
      <c r="AY93" s="223">
        <f t="shared" si="9"/>
        <v>1</v>
      </c>
      <c r="AZ93" s="74">
        <v>1</v>
      </c>
      <c r="BA93" s="301" t="s">
        <v>89</v>
      </c>
      <c r="BB93" s="65" t="s">
        <v>103</v>
      </c>
      <c r="BC93" s="355" t="s">
        <v>3000</v>
      </c>
      <c r="BD93" s="221" t="s">
        <v>87</v>
      </c>
      <c r="BE93" s="221" t="s">
        <v>87</v>
      </c>
    </row>
    <row r="94" spans="2:57" s="271" customFormat="1" ht="12.75" x14ac:dyDescent="0.2">
      <c r="B94" s="221">
        <v>2025</v>
      </c>
      <c r="C94" s="221">
        <v>891780111</v>
      </c>
      <c r="D94" s="221" t="s">
        <v>78</v>
      </c>
      <c r="E94" s="67" t="s">
        <v>2999</v>
      </c>
      <c r="F94" s="49" t="s">
        <v>2998</v>
      </c>
      <c r="G94" s="306">
        <v>0</v>
      </c>
      <c r="H94" s="65" t="s">
        <v>81</v>
      </c>
      <c r="I94" s="221" t="s">
        <v>127</v>
      </c>
      <c r="J94" s="220" t="s">
        <v>83</v>
      </c>
      <c r="K94" s="67" t="s">
        <v>2997</v>
      </c>
      <c r="L94" s="302">
        <v>12800000</v>
      </c>
      <c r="M94" s="221" t="s">
        <v>85</v>
      </c>
      <c r="N94" s="49" t="s">
        <v>2688</v>
      </c>
      <c r="O94" s="527">
        <v>1082479622</v>
      </c>
      <c r="P94" s="304">
        <v>107</v>
      </c>
      <c r="Q94" s="403">
        <v>45677</v>
      </c>
      <c r="R94" s="498">
        <v>336700000</v>
      </c>
      <c r="S94" s="403">
        <v>45692</v>
      </c>
      <c r="T94" s="303">
        <f>+L94</f>
        <v>12800000</v>
      </c>
      <c r="U94" s="65" t="s">
        <v>87</v>
      </c>
      <c r="V94" s="231">
        <v>1082903415</v>
      </c>
      <c r="W94" s="66" t="s">
        <v>2295</v>
      </c>
      <c r="X94" s="548">
        <v>45692</v>
      </c>
      <c r="Y94" s="403">
        <v>45692</v>
      </c>
      <c r="Z94" s="70" t="s">
        <v>89</v>
      </c>
      <c r="AA94" s="403">
        <v>45807</v>
      </c>
      <c r="AB94" s="279">
        <f t="shared" si="5"/>
        <v>115</v>
      </c>
      <c r="AC94" s="65">
        <v>0</v>
      </c>
      <c r="AD94" s="68">
        <v>0</v>
      </c>
      <c r="AE94" s="65">
        <v>0</v>
      </c>
      <c r="AF94" s="78" t="s">
        <v>89</v>
      </c>
      <c r="AG94" s="49">
        <f t="shared" si="6"/>
        <v>0</v>
      </c>
      <c r="AH94" s="65">
        <v>0</v>
      </c>
      <c r="AI94" s="66">
        <v>0</v>
      </c>
      <c r="AJ94" s="70" t="s">
        <v>89</v>
      </c>
      <c r="AK94" s="78" t="s">
        <v>89</v>
      </c>
      <c r="AL94" s="65">
        <v>0</v>
      </c>
      <c r="AM94" s="70" t="s">
        <v>89</v>
      </c>
      <c r="AN94" s="70" t="s">
        <v>89</v>
      </c>
      <c r="AO94" s="70" t="s">
        <v>89</v>
      </c>
      <c r="AP94" s="49">
        <f t="shared" si="7"/>
        <v>0</v>
      </c>
      <c r="AQ94" s="302">
        <f>+L94+AD94-AI94</f>
        <v>12800000</v>
      </c>
      <c r="AR94" s="65" t="s">
        <v>87</v>
      </c>
      <c r="AS94" s="68">
        <v>12800000</v>
      </c>
      <c r="AT94" s="65" t="s">
        <v>90</v>
      </c>
      <c r="AU94" s="65">
        <v>0</v>
      </c>
      <c r="AV94" s="75" t="s">
        <v>89</v>
      </c>
      <c r="AW94" s="570">
        <f t="shared" si="8"/>
        <v>12800000</v>
      </c>
      <c r="AX94" s="515">
        <v>0</v>
      </c>
      <c r="AY94" s="223">
        <f t="shared" si="9"/>
        <v>1</v>
      </c>
      <c r="AZ94" s="74">
        <v>1</v>
      </c>
      <c r="BA94" s="301" t="s">
        <v>89</v>
      </c>
      <c r="BB94" s="65" t="s">
        <v>103</v>
      </c>
      <c r="BC94" s="355" t="s">
        <v>2996</v>
      </c>
      <c r="BD94" s="221" t="s">
        <v>87</v>
      </c>
      <c r="BE94" s="221" t="s">
        <v>87</v>
      </c>
    </row>
    <row r="95" spans="2:57" s="271" customFormat="1" ht="12.75" x14ac:dyDescent="0.2">
      <c r="B95" s="221">
        <v>2025</v>
      </c>
      <c r="C95" s="221">
        <v>891780111</v>
      </c>
      <c r="D95" s="221" t="s">
        <v>78</v>
      </c>
      <c r="E95" s="67" t="s">
        <v>2995</v>
      </c>
      <c r="F95" s="49" t="s">
        <v>2994</v>
      </c>
      <c r="G95" s="306">
        <v>0</v>
      </c>
      <c r="H95" s="65" t="s">
        <v>81</v>
      </c>
      <c r="I95" s="221" t="s">
        <v>127</v>
      </c>
      <c r="J95" s="220" t="s">
        <v>83</v>
      </c>
      <c r="K95" s="67" t="s">
        <v>2993</v>
      </c>
      <c r="L95" s="302">
        <v>20000000</v>
      </c>
      <c r="M95" s="221" t="s">
        <v>85</v>
      </c>
      <c r="N95" s="49" t="s">
        <v>2177</v>
      </c>
      <c r="O95" s="527">
        <v>1082920089</v>
      </c>
      <c r="P95" s="304">
        <v>102</v>
      </c>
      <c r="Q95" s="403">
        <v>45677</v>
      </c>
      <c r="R95" s="498">
        <v>1014200000</v>
      </c>
      <c r="S95" s="403">
        <v>45694</v>
      </c>
      <c r="T95" s="303">
        <f>+L95</f>
        <v>20000000</v>
      </c>
      <c r="U95" s="65" t="s">
        <v>87</v>
      </c>
      <c r="V95" s="231">
        <v>1082884010</v>
      </c>
      <c r="W95" s="66" t="s">
        <v>1426</v>
      </c>
      <c r="X95" s="548">
        <v>45694</v>
      </c>
      <c r="Y95" s="403">
        <v>45694</v>
      </c>
      <c r="Z95" s="70" t="s">
        <v>89</v>
      </c>
      <c r="AA95" s="403">
        <v>45843</v>
      </c>
      <c r="AB95" s="279">
        <f t="shared" si="5"/>
        <v>149</v>
      </c>
      <c r="AC95" s="65">
        <v>0</v>
      </c>
      <c r="AD95" s="68">
        <v>0</v>
      </c>
      <c r="AE95" s="65">
        <v>0</v>
      </c>
      <c r="AF95" s="78" t="s">
        <v>89</v>
      </c>
      <c r="AG95" s="49">
        <f t="shared" si="6"/>
        <v>0</v>
      </c>
      <c r="AH95" s="65">
        <v>0</v>
      </c>
      <c r="AI95" s="66">
        <v>0</v>
      </c>
      <c r="AJ95" s="70" t="s">
        <v>89</v>
      </c>
      <c r="AK95" s="78" t="s">
        <v>89</v>
      </c>
      <c r="AL95" s="65">
        <v>0</v>
      </c>
      <c r="AM95" s="70" t="s">
        <v>89</v>
      </c>
      <c r="AN95" s="70" t="s">
        <v>89</v>
      </c>
      <c r="AO95" s="70" t="s">
        <v>89</v>
      </c>
      <c r="AP95" s="49">
        <f t="shared" si="7"/>
        <v>0</v>
      </c>
      <c r="AQ95" s="302">
        <f>+L95+AD95-AI95</f>
        <v>20000000</v>
      </c>
      <c r="AR95" s="65" t="s">
        <v>87</v>
      </c>
      <c r="AS95" s="68">
        <v>20000000</v>
      </c>
      <c r="AT95" s="65" t="s">
        <v>90</v>
      </c>
      <c r="AU95" s="65">
        <v>0</v>
      </c>
      <c r="AV95" s="75" t="s">
        <v>89</v>
      </c>
      <c r="AW95" s="570">
        <f t="shared" si="8"/>
        <v>20000000</v>
      </c>
      <c r="AX95" s="515">
        <v>0</v>
      </c>
      <c r="AY95" s="223">
        <f t="shared" si="9"/>
        <v>1</v>
      </c>
      <c r="AZ95" s="74">
        <v>1</v>
      </c>
      <c r="BA95" s="301" t="s">
        <v>89</v>
      </c>
      <c r="BB95" s="65" t="s">
        <v>103</v>
      </c>
      <c r="BC95" s="355" t="s">
        <v>2992</v>
      </c>
      <c r="BD95" s="221" t="s">
        <v>87</v>
      </c>
      <c r="BE95" s="221" t="s">
        <v>87</v>
      </c>
    </row>
    <row r="96" spans="2:57" s="271" customFormat="1" ht="12.75" x14ac:dyDescent="0.2">
      <c r="B96" s="221">
        <v>2025</v>
      </c>
      <c r="C96" s="221">
        <v>891780111</v>
      </c>
      <c r="D96" s="221" t="s">
        <v>78</v>
      </c>
      <c r="E96" s="67" t="s">
        <v>2991</v>
      </c>
      <c r="F96" s="49" t="s">
        <v>2990</v>
      </c>
      <c r="G96" s="306">
        <v>2023000100072</v>
      </c>
      <c r="H96" s="65" t="s">
        <v>81</v>
      </c>
      <c r="I96" s="221" t="s">
        <v>146</v>
      </c>
      <c r="J96" s="220" t="s">
        <v>83</v>
      </c>
      <c r="K96" s="67" t="s">
        <v>2989</v>
      </c>
      <c r="L96" s="514">
        <v>67860000</v>
      </c>
      <c r="M96" s="221" t="s">
        <v>85</v>
      </c>
      <c r="N96" s="314" t="s">
        <v>2988</v>
      </c>
      <c r="O96" s="526">
        <v>30403213</v>
      </c>
      <c r="P96" s="349">
        <v>53</v>
      </c>
      <c r="Q96" s="504">
        <v>45691</v>
      </c>
      <c r="R96" s="498">
        <v>955418841</v>
      </c>
      <c r="S96" s="504">
        <v>45700</v>
      </c>
      <c r="T96" s="303">
        <f>+L96</f>
        <v>67860000</v>
      </c>
      <c r="U96" s="65" t="s">
        <v>87</v>
      </c>
      <c r="V96" s="231">
        <v>39049658</v>
      </c>
      <c r="W96" s="66" t="s">
        <v>2566</v>
      </c>
      <c r="X96" s="547">
        <v>45700</v>
      </c>
      <c r="Y96" s="504">
        <v>45700</v>
      </c>
      <c r="Z96" s="70" t="s">
        <v>89</v>
      </c>
      <c r="AA96" s="504">
        <v>46069</v>
      </c>
      <c r="AB96" s="279">
        <f t="shared" si="5"/>
        <v>369</v>
      </c>
      <c r="AC96" s="65">
        <v>0</v>
      </c>
      <c r="AD96" s="68">
        <v>0</v>
      </c>
      <c r="AE96" s="65">
        <v>0</v>
      </c>
      <c r="AF96" s="78" t="s">
        <v>89</v>
      </c>
      <c r="AG96" s="49">
        <f t="shared" si="6"/>
        <v>0</v>
      </c>
      <c r="AH96" s="65">
        <v>0</v>
      </c>
      <c r="AI96" s="66">
        <v>0</v>
      </c>
      <c r="AJ96" s="70" t="s">
        <v>89</v>
      </c>
      <c r="AK96" s="78" t="s">
        <v>89</v>
      </c>
      <c r="AL96" s="65">
        <v>0</v>
      </c>
      <c r="AM96" s="70" t="s">
        <v>89</v>
      </c>
      <c r="AN96" s="70" t="s">
        <v>89</v>
      </c>
      <c r="AO96" s="70" t="s">
        <v>89</v>
      </c>
      <c r="AP96" s="49">
        <f t="shared" si="7"/>
        <v>0</v>
      </c>
      <c r="AQ96" s="302">
        <f>+L96+AD96-AI96</f>
        <v>67860000</v>
      </c>
      <c r="AR96" s="65" t="s">
        <v>90</v>
      </c>
      <c r="AS96" s="68">
        <v>0</v>
      </c>
      <c r="AT96" s="65" t="s">
        <v>90</v>
      </c>
      <c r="AU96" s="65">
        <v>0</v>
      </c>
      <c r="AV96" s="75" t="s">
        <v>89</v>
      </c>
      <c r="AW96" s="570">
        <f t="shared" si="8"/>
        <v>32572800</v>
      </c>
      <c r="AX96" s="515">
        <v>35287200</v>
      </c>
      <c r="AY96" s="223">
        <f t="shared" si="9"/>
        <v>0.48</v>
      </c>
      <c r="AZ96" s="74">
        <v>0.48</v>
      </c>
      <c r="BA96" s="301" t="s">
        <v>89</v>
      </c>
      <c r="BB96" s="326" t="s">
        <v>108</v>
      </c>
      <c r="BC96" s="355" t="s">
        <v>2987</v>
      </c>
      <c r="BD96" s="221" t="s">
        <v>87</v>
      </c>
      <c r="BE96" s="221" t="s">
        <v>87</v>
      </c>
    </row>
    <row r="97" spans="2:57" s="271" customFormat="1" ht="12.75" x14ac:dyDescent="0.2">
      <c r="B97" s="221">
        <v>2025</v>
      </c>
      <c r="C97" s="221">
        <v>891780111</v>
      </c>
      <c r="D97" s="221" t="s">
        <v>78</v>
      </c>
      <c r="E97" s="67" t="s">
        <v>2986</v>
      </c>
      <c r="F97" s="49" t="s">
        <v>2985</v>
      </c>
      <c r="G97" s="306">
        <v>2023000100072</v>
      </c>
      <c r="H97" s="65" t="s">
        <v>81</v>
      </c>
      <c r="I97" s="221" t="s">
        <v>146</v>
      </c>
      <c r="J97" s="220" t="s">
        <v>83</v>
      </c>
      <c r="K97" s="67" t="s">
        <v>2984</v>
      </c>
      <c r="L97" s="514">
        <v>67860000</v>
      </c>
      <c r="M97" s="221" t="s">
        <v>85</v>
      </c>
      <c r="N97" s="314" t="s">
        <v>2983</v>
      </c>
      <c r="O97" s="526">
        <v>80056462</v>
      </c>
      <c r="P97" s="349">
        <v>53</v>
      </c>
      <c r="Q97" s="504">
        <v>45691</v>
      </c>
      <c r="R97" s="498">
        <v>955418841</v>
      </c>
      <c r="S97" s="504">
        <v>45700</v>
      </c>
      <c r="T97" s="303">
        <f>+L97</f>
        <v>67860000</v>
      </c>
      <c r="U97" s="65" t="s">
        <v>87</v>
      </c>
      <c r="V97" s="231">
        <v>39049658</v>
      </c>
      <c r="W97" s="66" t="s">
        <v>2566</v>
      </c>
      <c r="X97" s="547">
        <v>45700</v>
      </c>
      <c r="Y97" s="504">
        <v>45700</v>
      </c>
      <c r="Z97" s="70" t="s">
        <v>89</v>
      </c>
      <c r="AA97" s="504">
        <v>46069</v>
      </c>
      <c r="AB97" s="279">
        <f t="shared" si="5"/>
        <v>369</v>
      </c>
      <c r="AC97" s="65">
        <v>0</v>
      </c>
      <c r="AD97" s="68">
        <v>0</v>
      </c>
      <c r="AE97" s="65">
        <v>0</v>
      </c>
      <c r="AF97" s="78" t="s">
        <v>89</v>
      </c>
      <c r="AG97" s="49">
        <f t="shared" si="6"/>
        <v>0</v>
      </c>
      <c r="AH97" s="65">
        <v>0</v>
      </c>
      <c r="AI97" s="66">
        <v>0</v>
      </c>
      <c r="AJ97" s="70" t="s">
        <v>89</v>
      </c>
      <c r="AK97" s="78" t="s">
        <v>89</v>
      </c>
      <c r="AL97" s="65">
        <v>0</v>
      </c>
      <c r="AM97" s="70" t="s">
        <v>89</v>
      </c>
      <c r="AN97" s="70" t="s">
        <v>89</v>
      </c>
      <c r="AO97" s="70" t="s">
        <v>89</v>
      </c>
      <c r="AP97" s="49">
        <f t="shared" si="7"/>
        <v>0</v>
      </c>
      <c r="AQ97" s="302">
        <f>+L97+AD97-AI97</f>
        <v>67860000</v>
      </c>
      <c r="AR97" s="65" t="s">
        <v>90</v>
      </c>
      <c r="AS97" s="68">
        <v>0</v>
      </c>
      <c r="AT97" s="65" t="s">
        <v>90</v>
      </c>
      <c r="AU97" s="65">
        <v>0</v>
      </c>
      <c r="AV97" s="75" t="s">
        <v>89</v>
      </c>
      <c r="AW97" s="570">
        <f t="shared" si="8"/>
        <v>32572800</v>
      </c>
      <c r="AX97" s="515">
        <v>35287200</v>
      </c>
      <c r="AY97" s="223">
        <f t="shared" si="9"/>
        <v>0.48</v>
      </c>
      <c r="AZ97" s="74">
        <v>0.48</v>
      </c>
      <c r="BA97" s="301" t="s">
        <v>89</v>
      </c>
      <c r="BB97" s="65" t="s">
        <v>108</v>
      </c>
      <c r="BC97" s="355" t="s">
        <v>2982</v>
      </c>
      <c r="BD97" s="221" t="s">
        <v>87</v>
      </c>
      <c r="BE97" s="221" t="s">
        <v>87</v>
      </c>
    </row>
    <row r="98" spans="2:57" s="271" customFormat="1" ht="12.75" x14ac:dyDescent="0.2">
      <c r="B98" s="221">
        <v>2025</v>
      </c>
      <c r="C98" s="221">
        <v>891780111</v>
      </c>
      <c r="D98" s="221" t="s">
        <v>78</v>
      </c>
      <c r="E98" s="67" t="s">
        <v>2981</v>
      </c>
      <c r="F98" s="49" t="s">
        <v>2980</v>
      </c>
      <c r="G98" s="306">
        <v>0</v>
      </c>
      <c r="H98" s="65" t="s">
        <v>81</v>
      </c>
      <c r="I98" s="221" t="s">
        <v>127</v>
      </c>
      <c r="J98" s="220" t="s">
        <v>83</v>
      </c>
      <c r="K98" s="67" t="s">
        <v>2979</v>
      </c>
      <c r="L98" s="302">
        <v>19000000</v>
      </c>
      <c r="M98" s="221" t="s">
        <v>85</v>
      </c>
      <c r="N98" s="314" t="s">
        <v>2978</v>
      </c>
      <c r="O98" s="528">
        <v>79542567</v>
      </c>
      <c r="P98" s="349">
        <v>111</v>
      </c>
      <c r="Q98" s="504">
        <v>45678</v>
      </c>
      <c r="R98" s="498">
        <v>557700000</v>
      </c>
      <c r="S98" s="504">
        <v>45705</v>
      </c>
      <c r="T98" s="303">
        <f>+L98</f>
        <v>19000000</v>
      </c>
      <c r="U98" s="65" t="s">
        <v>87</v>
      </c>
      <c r="V98" s="231">
        <v>1082884010</v>
      </c>
      <c r="W98" s="66" t="s">
        <v>1426</v>
      </c>
      <c r="X98" s="547">
        <v>45705</v>
      </c>
      <c r="Y98" s="504">
        <v>45705</v>
      </c>
      <c r="Z98" s="70" t="s">
        <v>89</v>
      </c>
      <c r="AA98" s="504">
        <v>45854</v>
      </c>
      <c r="AB98" s="279">
        <f t="shared" si="5"/>
        <v>149</v>
      </c>
      <c r="AC98" s="65">
        <v>0</v>
      </c>
      <c r="AD98" s="68">
        <v>0</v>
      </c>
      <c r="AE98" s="65">
        <v>0</v>
      </c>
      <c r="AF98" s="78" t="s">
        <v>89</v>
      </c>
      <c r="AG98" s="49">
        <f t="shared" si="6"/>
        <v>0</v>
      </c>
      <c r="AH98" s="65">
        <v>0</v>
      </c>
      <c r="AI98" s="66">
        <v>0</v>
      </c>
      <c r="AJ98" s="70" t="s">
        <v>89</v>
      </c>
      <c r="AK98" s="78" t="s">
        <v>89</v>
      </c>
      <c r="AL98" s="65">
        <v>0</v>
      </c>
      <c r="AM98" s="70" t="s">
        <v>89</v>
      </c>
      <c r="AN98" s="70" t="s">
        <v>89</v>
      </c>
      <c r="AO98" s="70" t="s">
        <v>89</v>
      </c>
      <c r="AP98" s="49">
        <f t="shared" si="7"/>
        <v>0</v>
      </c>
      <c r="AQ98" s="302">
        <f>+L98+AD98-AI98</f>
        <v>19000000</v>
      </c>
      <c r="AR98" s="65" t="s">
        <v>87</v>
      </c>
      <c r="AS98" s="68">
        <v>19000000</v>
      </c>
      <c r="AT98" s="65" t="s">
        <v>90</v>
      </c>
      <c r="AU98" s="65">
        <v>0</v>
      </c>
      <c r="AV98" s="75" t="s">
        <v>89</v>
      </c>
      <c r="AW98" s="570">
        <f t="shared" si="8"/>
        <v>19000000</v>
      </c>
      <c r="AX98" s="515">
        <v>0</v>
      </c>
      <c r="AY98" s="223">
        <f t="shared" si="9"/>
        <v>1</v>
      </c>
      <c r="AZ98" s="74">
        <v>1</v>
      </c>
      <c r="BA98" s="301" t="s">
        <v>89</v>
      </c>
      <c r="BB98" s="65" t="s">
        <v>103</v>
      </c>
      <c r="BC98" s="355" t="s">
        <v>2977</v>
      </c>
      <c r="BD98" s="221" t="s">
        <v>87</v>
      </c>
      <c r="BE98" s="221" t="s">
        <v>87</v>
      </c>
    </row>
    <row r="99" spans="2:57" s="271" customFormat="1" ht="12.75" x14ac:dyDescent="0.2">
      <c r="B99" s="221">
        <v>2025</v>
      </c>
      <c r="C99" s="221">
        <v>891780111</v>
      </c>
      <c r="D99" s="221" t="s">
        <v>78</v>
      </c>
      <c r="E99" s="67" t="s">
        <v>2976</v>
      </c>
      <c r="F99" s="49" t="s">
        <v>2975</v>
      </c>
      <c r="G99" s="306">
        <v>0</v>
      </c>
      <c r="H99" s="65" t="s">
        <v>81</v>
      </c>
      <c r="I99" s="221" t="s">
        <v>127</v>
      </c>
      <c r="J99" s="220" t="s">
        <v>83</v>
      </c>
      <c r="K99" s="67" t="s">
        <v>2974</v>
      </c>
      <c r="L99" s="302">
        <v>15000000</v>
      </c>
      <c r="M99" s="221" t="s">
        <v>85</v>
      </c>
      <c r="N99" s="314" t="s">
        <v>2973</v>
      </c>
      <c r="O99" s="528">
        <v>1082863010</v>
      </c>
      <c r="P99" s="349">
        <v>108</v>
      </c>
      <c r="Q99" s="504">
        <v>45677</v>
      </c>
      <c r="R99" s="498">
        <v>123000000</v>
      </c>
      <c r="S99" s="504">
        <v>45705</v>
      </c>
      <c r="T99" s="303">
        <f>+L99</f>
        <v>15000000</v>
      </c>
      <c r="U99" s="65" t="s">
        <v>87</v>
      </c>
      <c r="V99" s="231">
        <v>1082851808</v>
      </c>
      <c r="W99" s="66" t="s">
        <v>2182</v>
      </c>
      <c r="X99" s="547">
        <v>45705</v>
      </c>
      <c r="Y99" s="504">
        <v>45705</v>
      </c>
      <c r="Z99" s="70" t="s">
        <v>89</v>
      </c>
      <c r="AA99" s="504">
        <v>45868</v>
      </c>
      <c r="AB99" s="279">
        <f t="shared" si="5"/>
        <v>163</v>
      </c>
      <c r="AC99" s="65">
        <v>0</v>
      </c>
      <c r="AD99" s="68">
        <v>0</v>
      </c>
      <c r="AE99" s="65">
        <v>0</v>
      </c>
      <c r="AF99" s="78" t="s">
        <v>89</v>
      </c>
      <c r="AG99" s="49">
        <f t="shared" si="6"/>
        <v>0</v>
      </c>
      <c r="AH99" s="65">
        <v>1</v>
      </c>
      <c r="AI99" s="66">
        <v>7525080</v>
      </c>
      <c r="AJ99" s="70" t="s">
        <v>89</v>
      </c>
      <c r="AK99" s="78" t="s">
        <v>89</v>
      </c>
      <c r="AL99" s="65">
        <v>0</v>
      </c>
      <c r="AM99" s="70" t="s">
        <v>89</v>
      </c>
      <c r="AN99" s="70" t="s">
        <v>89</v>
      </c>
      <c r="AO99" s="70" t="s">
        <v>89</v>
      </c>
      <c r="AP99" s="49">
        <f t="shared" si="7"/>
        <v>0</v>
      </c>
      <c r="AQ99" s="302">
        <f>+L99+AD99-AI99</f>
        <v>7474920</v>
      </c>
      <c r="AR99" s="65" t="s">
        <v>87</v>
      </c>
      <c r="AS99" s="68">
        <v>15000000</v>
      </c>
      <c r="AT99" s="65" t="s">
        <v>90</v>
      </c>
      <c r="AU99" s="65">
        <v>0</v>
      </c>
      <c r="AV99" s="75" t="s">
        <v>89</v>
      </c>
      <c r="AW99" s="570">
        <f t="shared" si="8"/>
        <v>7474920</v>
      </c>
      <c r="AX99" s="515">
        <v>0</v>
      </c>
      <c r="AY99" s="223">
        <f t="shared" si="9"/>
        <v>1</v>
      </c>
      <c r="AZ99" s="223">
        <v>1</v>
      </c>
      <c r="BA99" s="301" t="s">
        <v>89</v>
      </c>
      <c r="BB99" s="65" t="s">
        <v>150</v>
      </c>
      <c r="BC99" s="355" t="s">
        <v>2972</v>
      </c>
      <c r="BD99" s="221" t="s">
        <v>87</v>
      </c>
      <c r="BE99" s="221" t="s">
        <v>87</v>
      </c>
    </row>
    <row r="100" spans="2:57" s="271" customFormat="1" ht="12.75" x14ac:dyDescent="0.2">
      <c r="B100" s="221">
        <v>2025</v>
      </c>
      <c r="C100" s="221">
        <v>891780111</v>
      </c>
      <c r="D100" s="221" t="s">
        <v>78</v>
      </c>
      <c r="E100" s="67" t="s">
        <v>2971</v>
      </c>
      <c r="F100" s="49" t="s">
        <v>2970</v>
      </c>
      <c r="G100" s="306">
        <v>0</v>
      </c>
      <c r="H100" s="65" t="s">
        <v>81</v>
      </c>
      <c r="I100" s="221" t="s">
        <v>146</v>
      </c>
      <c r="J100" s="220" t="s">
        <v>83</v>
      </c>
      <c r="K100" s="67" t="s">
        <v>2969</v>
      </c>
      <c r="L100" s="302">
        <v>6000000</v>
      </c>
      <c r="M100" s="221" t="s">
        <v>85</v>
      </c>
      <c r="N100" s="314" t="s">
        <v>2968</v>
      </c>
      <c r="O100" s="528">
        <v>1221977289</v>
      </c>
      <c r="P100" s="349">
        <v>128</v>
      </c>
      <c r="Q100" s="504">
        <v>45680</v>
      </c>
      <c r="R100" s="498">
        <v>16322800</v>
      </c>
      <c r="S100" s="504">
        <v>45705</v>
      </c>
      <c r="T100" s="303">
        <f>+L100</f>
        <v>6000000</v>
      </c>
      <c r="U100" s="65" t="s">
        <v>87</v>
      </c>
      <c r="V100" s="49">
        <v>7632967</v>
      </c>
      <c r="W100" s="66" t="s">
        <v>2967</v>
      </c>
      <c r="X100" s="547">
        <v>45705</v>
      </c>
      <c r="Y100" s="504">
        <v>45705</v>
      </c>
      <c r="Z100" s="70" t="s">
        <v>89</v>
      </c>
      <c r="AA100" s="504">
        <v>45716</v>
      </c>
      <c r="AB100" s="279">
        <f t="shared" si="5"/>
        <v>11</v>
      </c>
      <c r="AC100" s="65">
        <v>0</v>
      </c>
      <c r="AD100" s="68">
        <v>0</v>
      </c>
      <c r="AE100" s="65">
        <v>0</v>
      </c>
      <c r="AF100" s="78" t="s">
        <v>89</v>
      </c>
      <c r="AG100" s="49">
        <f t="shared" si="6"/>
        <v>0</v>
      </c>
      <c r="AH100" s="65">
        <v>0</v>
      </c>
      <c r="AI100" s="66">
        <v>0</v>
      </c>
      <c r="AJ100" s="70" t="s">
        <v>89</v>
      </c>
      <c r="AK100" s="78" t="s">
        <v>89</v>
      </c>
      <c r="AL100" s="65">
        <v>0</v>
      </c>
      <c r="AM100" s="70" t="s">
        <v>89</v>
      </c>
      <c r="AN100" s="70" t="s">
        <v>89</v>
      </c>
      <c r="AO100" s="70" t="s">
        <v>89</v>
      </c>
      <c r="AP100" s="49">
        <f t="shared" si="7"/>
        <v>0</v>
      </c>
      <c r="AQ100" s="302">
        <f>+L100+AD100-AI100</f>
        <v>6000000</v>
      </c>
      <c r="AR100" s="65" t="s">
        <v>90</v>
      </c>
      <c r="AS100" s="68">
        <v>0</v>
      </c>
      <c r="AT100" s="65" t="s">
        <v>90</v>
      </c>
      <c r="AU100" s="65">
        <v>0</v>
      </c>
      <c r="AV100" s="75" t="s">
        <v>89</v>
      </c>
      <c r="AW100" s="570">
        <f t="shared" si="8"/>
        <v>6000000</v>
      </c>
      <c r="AX100" s="515">
        <v>0</v>
      </c>
      <c r="AY100" s="223">
        <f t="shared" si="9"/>
        <v>1</v>
      </c>
      <c r="AZ100" s="74">
        <v>1</v>
      </c>
      <c r="BA100" s="301" t="s">
        <v>89</v>
      </c>
      <c r="BB100" s="65" t="s">
        <v>103</v>
      </c>
      <c r="BC100" s="355" t="s">
        <v>2966</v>
      </c>
      <c r="BD100" s="221" t="s">
        <v>87</v>
      </c>
      <c r="BE100" s="221" t="s">
        <v>87</v>
      </c>
    </row>
    <row r="101" spans="2:57" s="271" customFormat="1" ht="12.75" x14ac:dyDescent="0.2">
      <c r="B101" s="221">
        <v>2025</v>
      </c>
      <c r="C101" s="221">
        <v>891780111</v>
      </c>
      <c r="D101" s="221" t="s">
        <v>78</v>
      </c>
      <c r="E101" s="67" t="s">
        <v>2965</v>
      </c>
      <c r="F101" s="49" t="s">
        <v>2964</v>
      </c>
      <c r="G101" s="306">
        <v>2023000100072</v>
      </c>
      <c r="H101" s="65" t="s">
        <v>81</v>
      </c>
      <c r="I101" s="221" t="s">
        <v>146</v>
      </c>
      <c r="J101" s="220" t="s">
        <v>83</v>
      </c>
      <c r="K101" s="67" t="s">
        <v>2844</v>
      </c>
      <c r="L101" s="302">
        <v>18480000</v>
      </c>
      <c r="M101" s="221" t="s">
        <v>85</v>
      </c>
      <c r="N101" s="49" t="s">
        <v>2963</v>
      </c>
      <c r="O101" s="528">
        <v>1003039693</v>
      </c>
      <c r="P101" s="349">
        <v>53</v>
      </c>
      <c r="Q101" s="504">
        <v>45691</v>
      </c>
      <c r="R101" s="498">
        <v>955418841</v>
      </c>
      <c r="S101" s="504">
        <v>45708</v>
      </c>
      <c r="T101" s="303">
        <f>+L101</f>
        <v>18480000</v>
      </c>
      <c r="U101" s="65" t="s">
        <v>87</v>
      </c>
      <c r="V101" s="49">
        <v>16078654</v>
      </c>
      <c r="W101" s="66" t="s">
        <v>1398</v>
      </c>
      <c r="X101" s="547">
        <v>45708</v>
      </c>
      <c r="Y101" s="504">
        <v>45708</v>
      </c>
      <c r="Z101" s="70" t="s">
        <v>89</v>
      </c>
      <c r="AA101" s="504">
        <v>45869</v>
      </c>
      <c r="AB101" s="279">
        <f t="shared" si="5"/>
        <v>161</v>
      </c>
      <c r="AC101" s="65">
        <v>0</v>
      </c>
      <c r="AD101" s="68">
        <v>0</v>
      </c>
      <c r="AE101" s="65">
        <v>0</v>
      </c>
      <c r="AF101" s="78" t="s">
        <v>89</v>
      </c>
      <c r="AG101" s="49">
        <f t="shared" si="6"/>
        <v>0</v>
      </c>
      <c r="AH101" s="65">
        <v>0</v>
      </c>
      <c r="AI101" s="66">
        <v>0</v>
      </c>
      <c r="AJ101" s="70" t="s">
        <v>89</v>
      </c>
      <c r="AK101" s="78" t="s">
        <v>89</v>
      </c>
      <c r="AL101" s="65">
        <v>0</v>
      </c>
      <c r="AM101" s="70" t="s">
        <v>89</v>
      </c>
      <c r="AN101" s="70" t="s">
        <v>89</v>
      </c>
      <c r="AO101" s="70" t="s">
        <v>89</v>
      </c>
      <c r="AP101" s="49">
        <f t="shared" si="7"/>
        <v>0</v>
      </c>
      <c r="AQ101" s="302">
        <f>+L101+AD101-AI101</f>
        <v>18480000</v>
      </c>
      <c r="AR101" s="65" t="s">
        <v>90</v>
      </c>
      <c r="AS101" s="68">
        <v>0</v>
      </c>
      <c r="AT101" s="65" t="s">
        <v>90</v>
      </c>
      <c r="AU101" s="65">
        <v>0</v>
      </c>
      <c r="AV101" s="75" t="s">
        <v>89</v>
      </c>
      <c r="AW101" s="570">
        <f t="shared" si="8"/>
        <v>18480000</v>
      </c>
      <c r="AX101" s="515">
        <v>0</v>
      </c>
      <c r="AY101" s="223">
        <f t="shared" si="9"/>
        <v>1</v>
      </c>
      <c r="AZ101" s="74">
        <v>1</v>
      </c>
      <c r="BA101" s="301" t="s">
        <v>89</v>
      </c>
      <c r="BB101" s="65" t="s">
        <v>103</v>
      </c>
      <c r="BC101" s="355" t="s">
        <v>2962</v>
      </c>
      <c r="BD101" s="221" t="s">
        <v>87</v>
      </c>
      <c r="BE101" s="221" t="s">
        <v>87</v>
      </c>
    </row>
    <row r="102" spans="2:57" s="271" customFormat="1" ht="12.75" x14ac:dyDescent="0.2">
      <c r="B102" s="221">
        <v>2025</v>
      </c>
      <c r="C102" s="221">
        <v>891780111</v>
      </c>
      <c r="D102" s="221" t="s">
        <v>78</v>
      </c>
      <c r="E102" s="67" t="s">
        <v>2961</v>
      </c>
      <c r="F102" s="49" t="s">
        <v>2960</v>
      </c>
      <c r="G102" s="306">
        <v>0</v>
      </c>
      <c r="H102" s="65" t="s">
        <v>81</v>
      </c>
      <c r="I102" s="221" t="s">
        <v>127</v>
      </c>
      <c r="J102" s="220" t="s">
        <v>83</v>
      </c>
      <c r="K102" s="67" t="s">
        <v>2959</v>
      </c>
      <c r="L102" s="302">
        <v>18500000</v>
      </c>
      <c r="M102" s="221" t="s">
        <v>85</v>
      </c>
      <c r="N102" s="314" t="s">
        <v>2958</v>
      </c>
      <c r="O102" s="528">
        <v>1083021450</v>
      </c>
      <c r="P102" s="349">
        <v>110</v>
      </c>
      <c r="Q102" s="504">
        <v>45678</v>
      </c>
      <c r="R102" s="498">
        <v>261450000</v>
      </c>
      <c r="S102" s="504">
        <v>45708</v>
      </c>
      <c r="T102" s="303">
        <f>+L102</f>
        <v>18500000</v>
      </c>
      <c r="U102" s="65" t="s">
        <v>87</v>
      </c>
      <c r="V102" s="49">
        <v>77105457</v>
      </c>
      <c r="W102" s="66" t="s">
        <v>2109</v>
      </c>
      <c r="X102" s="547">
        <v>45708</v>
      </c>
      <c r="Y102" s="504">
        <v>45708</v>
      </c>
      <c r="Z102" s="70" t="s">
        <v>89</v>
      </c>
      <c r="AA102" s="504">
        <v>45857</v>
      </c>
      <c r="AB102" s="279">
        <f t="shared" si="5"/>
        <v>149</v>
      </c>
      <c r="AC102" s="65">
        <v>0</v>
      </c>
      <c r="AD102" s="68">
        <v>0</v>
      </c>
      <c r="AE102" s="65">
        <v>0</v>
      </c>
      <c r="AF102" s="78" t="s">
        <v>89</v>
      </c>
      <c r="AG102" s="49">
        <f t="shared" si="6"/>
        <v>0</v>
      </c>
      <c r="AH102" s="65">
        <v>0</v>
      </c>
      <c r="AI102" s="66">
        <v>0</v>
      </c>
      <c r="AJ102" s="70" t="s">
        <v>89</v>
      </c>
      <c r="AK102" s="78" t="s">
        <v>89</v>
      </c>
      <c r="AL102" s="65">
        <v>0</v>
      </c>
      <c r="AM102" s="70" t="s">
        <v>89</v>
      </c>
      <c r="AN102" s="70" t="s">
        <v>89</v>
      </c>
      <c r="AO102" s="70" t="s">
        <v>89</v>
      </c>
      <c r="AP102" s="49">
        <f t="shared" si="7"/>
        <v>0</v>
      </c>
      <c r="AQ102" s="302">
        <f>+L102+AD102-AI102</f>
        <v>18500000</v>
      </c>
      <c r="AR102" s="65" t="s">
        <v>87</v>
      </c>
      <c r="AS102" s="68">
        <v>18500000</v>
      </c>
      <c r="AT102" s="65" t="s">
        <v>90</v>
      </c>
      <c r="AU102" s="65">
        <v>0</v>
      </c>
      <c r="AV102" s="75" t="s">
        <v>89</v>
      </c>
      <c r="AW102" s="570">
        <f t="shared" si="8"/>
        <v>18500000</v>
      </c>
      <c r="AX102" s="515">
        <v>0</v>
      </c>
      <c r="AY102" s="223">
        <f t="shared" si="9"/>
        <v>1</v>
      </c>
      <c r="AZ102" s="74">
        <v>1</v>
      </c>
      <c r="BA102" s="301" t="s">
        <v>89</v>
      </c>
      <c r="BB102" s="65" t="s">
        <v>103</v>
      </c>
      <c r="BC102" s="355" t="s">
        <v>2957</v>
      </c>
      <c r="BD102" s="221" t="s">
        <v>87</v>
      </c>
      <c r="BE102" s="221" t="s">
        <v>87</v>
      </c>
    </row>
    <row r="103" spans="2:57" s="271" customFormat="1" ht="12.75" x14ac:dyDescent="0.2">
      <c r="B103" s="221">
        <v>2025</v>
      </c>
      <c r="C103" s="221">
        <v>891780111</v>
      </c>
      <c r="D103" s="221" t="s">
        <v>78</v>
      </c>
      <c r="E103" s="67" t="s">
        <v>2956</v>
      </c>
      <c r="F103" s="49" t="s">
        <v>2955</v>
      </c>
      <c r="G103" s="306">
        <v>0</v>
      </c>
      <c r="H103" s="65" t="s">
        <v>81</v>
      </c>
      <c r="I103" s="221" t="s">
        <v>127</v>
      </c>
      <c r="J103" s="220" t="s">
        <v>83</v>
      </c>
      <c r="K103" s="67" t="s">
        <v>2954</v>
      </c>
      <c r="L103" s="302">
        <v>5700000</v>
      </c>
      <c r="M103" s="221" t="s">
        <v>85</v>
      </c>
      <c r="N103" s="314" t="s">
        <v>2749</v>
      </c>
      <c r="O103" s="528">
        <v>1082888442</v>
      </c>
      <c r="P103" s="349">
        <v>108</v>
      </c>
      <c r="Q103" s="504">
        <v>45677</v>
      </c>
      <c r="R103" s="498">
        <v>123000000</v>
      </c>
      <c r="S103" s="504">
        <v>45709</v>
      </c>
      <c r="T103" s="303">
        <f>+L103</f>
        <v>5700000</v>
      </c>
      <c r="U103" s="65" t="s">
        <v>87</v>
      </c>
      <c r="V103" s="231">
        <v>1082851808</v>
      </c>
      <c r="W103" s="66" t="s">
        <v>2182</v>
      </c>
      <c r="X103" s="547">
        <v>45709</v>
      </c>
      <c r="Y103" s="504">
        <v>45709</v>
      </c>
      <c r="Z103" s="70" t="s">
        <v>89</v>
      </c>
      <c r="AA103" s="504">
        <v>45767</v>
      </c>
      <c r="AB103" s="279">
        <f t="shared" si="5"/>
        <v>58</v>
      </c>
      <c r="AC103" s="65">
        <v>0</v>
      </c>
      <c r="AD103" s="68">
        <v>0</v>
      </c>
      <c r="AE103" s="65">
        <v>0</v>
      </c>
      <c r="AF103" s="78" t="s">
        <v>89</v>
      </c>
      <c r="AG103" s="49">
        <f t="shared" si="6"/>
        <v>0</v>
      </c>
      <c r="AH103" s="65">
        <v>0</v>
      </c>
      <c r="AI103" s="66">
        <v>0</v>
      </c>
      <c r="AJ103" s="70" t="s">
        <v>89</v>
      </c>
      <c r="AK103" s="78" t="s">
        <v>89</v>
      </c>
      <c r="AL103" s="65">
        <v>0</v>
      </c>
      <c r="AM103" s="70" t="s">
        <v>89</v>
      </c>
      <c r="AN103" s="70" t="s">
        <v>89</v>
      </c>
      <c r="AO103" s="70" t="s">
        <v>89</v>
      </c>
      <c r="AP103" s="49">
        <f t="shared" si="7"/>
        <v>0</v>
      </c>
      <c r="AQ103" s="302">
        <f>+L103+AD103-AI103</f>
        <v>5700000</v>
      </c>
      <c r="AR103" s="65" t="s">
        <v>87</v>
      </c>
      <c r="AS103" s="68">
        <v>5700000</v>
      </c>
      <c r="AT103" s="65" t="s">
        <v>90</v>
      </c>
      <c r="AU103" s="65">
        <v>0</v>
      </c>
      <c r="AV103" s="75" t="s">
        <v>89</v>
      </c>
      <c r="AW103" s="570">
        <f t="shared" si="8"/>
        <v>5700000</v>
      </c>
      <c r="AX103" s="515">
        <v>0</v>
      </c>
      <c r="AY103" s="223">
        <f t="shared" si="9"/>
        <v>1</v>
      </c>
      <c r="AZ103" s="74">
        <v>1</v>
      </c>
      <c r="BA103" s="301" t="s">
        <v>89</v>
      </c>
      <c r="BB103" s="65" t="s">
        <v>103</v>
      </c>
      <c r="BC103" s="355" t="s">
        <v>2953</v>
      </c>
      <c r="BD103" s="221" t="s">
        <v>87</v>
      </c>
      <c r="BE103" s="221" t="s">
        <v>87</v>
      </c>
    </row>
    <row r="104" spans="2:57" s="271" customFormat="1" ht="12.75" x14ac:dyDescent="0.2">
      <c r="B104" s="221">
        <v>2025</v>
      </c>
      <c r="C104" s="221">
        <v>891780111</v>
      </c>
      <c r="D104" s="221" t="s">
        <v>78</v>
      </c>
      <c r="E104" s="67" t="s">
        <v>2952</v>
      </c>
      <c r="F104" s="49" t="s">
        <v>2951</v>
      </c>
      <c r="G104" s="306">
        <v>0</v>
      </c>
      <c r="H104" s="65" t="s">
        <v>81</v>
      </c>
      <c r="I104" s="221" t="s">
        <v>127</v>
      </c>
      <c r="J104" s="220" t="s">
        <v>83</v>
      </c>
      <c r="K104" s="67" t="s">
        <v>2950</v>
      </c>
      <c r="L104" s="302">
        <v>14280000</v>
      </c>
      <c r="M104" s="221" t="s">
        <v>85</v>
      </c>
      <c r="N104" s="314" t="s">
        <v>2336</v>
      </c>
      <c r="O104" s="528">
        <v>84451570</v>
      </c>
      <c r="P104" s="349">
        <v>106</v>
      </c>
      <c r="Q104" s="504">
        <v>45677</v>
      </c>
      <c r="R104" s="498">
        <v>450000000</v>
      </c>
      <c r="S104" s="504">
        <v>45712</v>
      </c>
      <c r="T104" s="303">
        <f>+L104</f>
        <v>14280000</v>
      </c>
      <c r="U104" s="65" t="s">
        <v>87</v>
      </c>
      <c r="V104" s="231">
        <v>63563343</v>
      </c>
      <c r="W104" s="66" t="s">
        <v>1862</v>
      </c>
      <c r="X104" s="547">
        <v>45712</v>
      </c>
      <c r="Y104" s="504">
        <v>45712</v>
      </c>
      <c r="Z104" s="70" t="s">
        <v>89</v>
      </c>
      <c r="AA104" s="504">
        <v>45838</v>
      </c>
      <c r="AB104" s="279">
        <f t="shared" si="5"/>
        <v>126</v>
      </c>
      <c r="AC104" s="65">
        <v>0</v>
      </c>
      <c r="AD104" s="68">
        <v>0</v>
      </c>
      <c r="AE104" s="65">
        <v>0</v>
      </c>
      <c r="AF104" s="78" t="s">
        <v>89</v>
      </c>
      <c r="AG104" s="49">
        <f t="shared" si="6"/>
        <v>0</v>
      </c>
      <c r="AH104" s="65">
        <v>0</v>
      </c>
      <c r="AI104" s="66">
        <v>0</v>
      </c>
      <c r="AJ104" s="70" t="s">
        <v>89</v>
      </c>
      <c r="AK104" s="78" t="s">
        <v>89</v>
      </c>
      <c r="AL104" s="65">
        <v>0</v>
      </c>
      <c r="AM104" s="70" t="s">
        <v>89</v>
      </c>
      <c r="AN104" s="70" t="s">
        <v>89</v>
      </c>
      <c r="AO104" s="70" t="s">
        <v>89</v>
      </c>
      <c r="AP104" s="49">
        <f t="shared" si="7"/>
        <v>0</v>
      </c>
      <c r="AQ104" s="302">
        <f>+L104+AD104-AI104</f>
        <v>14280000</v>
      </c>
      <c r="AR104" s="65" t="s">
        <v>87</v>
      </c>
      <c r="AS104" s="68">
        <v>14280000</v>
      </c>
      <c r="AT104" s="65" t="s">
        <v>90</v>
      </c>
      <c r="AU104" s="65">
        <v>0</v>
      </c>
      <c r="AV104" s="75" t="s">
        <v>89</v>
      </c>
      <c r="AW104" s="570">
        <f t="shared" si="8"/>
        <v>14280000</v>
      </c>
      <c r="AX104" s="515">
        <v>0</v>
      </c>
      <c r="AY104" s="223">
        <f t="shared" si="9"/>
        <v>1</v>
      </c>
      <c r="AZ104" s="74">
        <v>1</v>
      </c>
      <c r="BA104" s="301" t="s">
        <v>89</v>
      </c>
      <c r="BB104" s="65" t="s">
        <v>103</v>
      </c>
      <c r="BC104" s="355" t="s">
        <v>2949</v>
      </c>
      <c r="BD104" s="221" t="s">
        <v>87</v>
      </c>
      <c r="BE104" s="221" t="s">
        <v>87</v>
      </c>
    </row>
    <row r="105" spans="2:57" s="271" customFormat="1" ht="12.75" x14ac:dyDescent="0.2">
      <c r="B105" s="221">
        <v>2025</v>
      </c>
      <c r="C105" s="221">
        <v>891780111</v>
      </c>
      <c r="D105" s="221" t="s">
        <v>78</v>
      </c>
      <c r="E105" s="67" t="s">
        <v>2948</v>
      </c>
      <c r="F105" s="49" t="s">
        <v>2947</v>
      </c>
      <c r="G105" s="306">
        <v>0</v>
      </c>
      <c r="H105" s="65" t="s">
        <v>81</v>
      </c>
      <c r="I105" s="221" t="s">
        <v>127</v>
      </c>
      <c r="J105" s="220" t="s">
        <v>83</v>
      </c>
      <c r="K105" s="67" t="s">
        <v>2946</v>
      </c>
      <c r="L105" s="302">
        <v>12600000</v>
      </c>
      <c r="M105" s="221" t="s">
        <v>85</v>
      </c>
      <c r="N105" s="314" t="s">
        <v>2331</v>
      </c>
      <c r="O105" s="528">
        <v>84453406</v>
      </c>
      <c r="P105" s="349">
        <v>106</v>
      </c>
      <c r="Q105" s="504">
        <v>45677</v>
      </c>
      <c r="R105" s="498">
        <v>450000000</v>
      </c>
      <c r="S105" s="504">
        <v>45712</v>
      </c>
      <c r="T105" s="303">
        <f>+L105</f>
        <v>12600000</v>
      </c>
      <c r="U105" s="65" t="s">
        <v>87</v>
      </c>
      <c r="V105" s="231">
        <v>63563343</v>
      </c>
      <c r="W105" s="66" t="s">
        <v>1862</v>
      </c>
      <c r="X105" s="547">
        <v>45712</v>
      </c>
      <c r="Y105" s="504">
        <v>45712</v>
      </c>
      <c r="Z105" s="70" t="s">
        <v>89</v>
      </c>
      <c r="AA105" s="504">
        <v>45838</v>
      </c>
      <c r="AB105" s="279">
        <f t="shared" si="5"/>
        <v>126</v>
      </c>
      <c r="AC105" s="65">
        <v>0</v>
      </c>
      <c r="AD105" s="68">
        <v>0</v>
      </c>
      <c r="AE105" s="65">
        <v>0</v>
      </c>
      <c r="AF105" s="78" t="s">
        <v>89</v>
      </c>
      <c r="AG105" s="49">
        <f t="shared" si="6"/>
        <v>0</v>
      </c>
      <c r="AH105" s="65">
        <v>0</v>
      </c>
      <c r="AI105" s="66">
        <v>0</v>
      </c>
      <c r="AJ105" s="70" t="s">
        <v>89</v>
      </c>
      <c r="AK105" s="78" t="s">
        <v>89</v>
      </c>
      <c r="AL105" s="65">
        <v>0</v>
      </c>
      <c r="AM105" s="70" t="s">
        <v>89</v>
      </c>
      <c r="AN105" s="70" t="s">
        <v>89</v>
      </c>
      <c r="AO105" s="70" t="s">
        <v>89</v>
      </c>
      <c r="AP105" s="49">
        <f t="shared" si="7"/>
        <v>0</v>
      </c>
      <c r="AQ105" s="302">
        <f>+L105+AD105-AI105</f>
        <v>12600000</v>
      </c>
      <c r="AR105" s="65" t="s">
        <v>87</v>
      </c>
      <c r="AS105" s="68">
        <v>12600000</v>
      </c>
      <c r="AT105" s="65" t="s">
        <v>90</v>
      </c>
      <c r="AU105" s="65">
        <v>0</v>
      </c>
      <c r="AV105" s="75" t="s">
        <v>89</v>
      </c>
      <c r="AW105" s="570">
        <f t="shared" si="8"/>
        <v>12600000</v>
      </c>
      <c r="AX105" s="515">
        <v>0</v>
      </c>
      <c r="AY105" s="223">
        <f t="shared" si="9"/>
        <v>1</v>
      </c>
      <c r="AZ105" s="74">
        <v>1</v>
      </c>
      <c r="BA105" s="301" t="s">
        <v>89</v>
      </c>
      <c r="BB105" s="65" t="s">
        <v>103</v>
      </c>
      <c r="BC105" s="355" t="s">
        <v>2945</v>
      </c>
      <c r="BD105" s="221" t="s">
        <v>87</v>
      </c>
      <c r="BE105" s="221" t="s">
        <v>87</v>
      </c>
    </row>
    <row r="106" spans="2:57" s="271" customFormat="1" ht="12.75" x14ac:dyDescent="0.2">
      <c r="B106" s="221">
        <v>2025</v>
      </c>
      <c r="C106" s="221">
        <v>891780111</v>
      </c>
      <c r="D106" s="221" t="s">
        <v>78</v>
      </c>
      <c r="E106" s="67" t="s">
        <v>2944</v>
      </c>
      <c r="F106" s="49" t="s">
        <v>2943</v>
      </c>
      <c r="G106" s="306">
        <v>0</v>
      </c>
      <c r="H106" s="65" t="s">
        <v>81</v>
      </c>
      <c r="I106" s="221" t="s">
        <v>127</v>
      </c>
      <c r="J106" s="220" t="s">
        <v>83</v>
      </c>
      <c r="K106" s="67" t="s">
        <v>2942</v>
      </c>
      <c r="L106" s="302">
        <v>13008000</v>
      </c>
      <c r="M106" s="221" t="s">
        <v>85</v>
      </c>
      <c r="N106" s="314" t="s">
        <v>2668</v>
      </c>
      <c r="O106" s="528">
        <v>3829900</v>
      </c>
      <c r="P106" s="349">
        <v>344</v>
      </c>
      <c r="Q106" s="504">
        <v>45700</v>
      </c>
      <c r="R106" s="498">
        <v>80000000</v>
      </c>
      <c r="S106" s="504">
        <v>45713</v>
      </c>
      <c r="T106" s="303">
        <f>+L106</f>
        <v>13008000</v>
      </c>
      <c r="U106" s="65" t="s">
        <v>87</v>
      </c>
      <c r="V106" s="231">
        <v>85155551</v>
      </c>
      <c r="W106" s="66" t="s">
        <v>2460</v>
      </c>
      <c r="X106" s="547">
        <v>45713</v>
      </c>
      <c r="Y106" s="504">
        <v>45713</v>
      </c>
      <c r="Z106" s="70" t="s">
        <v>89</v>
      </c>
      <c r="AA106" s="504">
        <v>45771</v>
      </c>
      <c r="AB106" s="279">
        <f t="shared" si="5"/>
        <v>58</v>
      </c>
      <c r="AC106" s="65">
        <v>0</v>
      </c>
      <c r="AD106" s="68">
        <v>0</v>
      </c>
      <c r="AE106" s="65">
        <v>0</v>
      </c>
      <c r="AF106" s="78" t="s">
        <v>89</v>
      </c>
      <c r="AG106" s="49">
        <f t="shared" si="6"/>
        <v>0</v>
      </c>
      <c r="AH106" s="65">
        <v>0</v>
      </c>
      <c r="AI106" s="66">
        <v>0</v>
      </c>
      <c r="AJ106" s="70" t="s">
        <v>89</v>
      </c>
      <c r="AK106" s="78" t="s">
        <v>89</v>
      </c>
      <c r="AL106" s="65">
        <v>0</v>
      </c>
      <c r="AM106" s="70" t="s">
        <v>89</v>
      </c>
      <c r="AN106" s="70" t="s">
        <v>89</v>
      </c>
      <c r="AO106" s="70" t="s">
        <v>89</v>
      </c>
      <c r="AP106" s="49">
        <f t="shared" si="7"/>
        <v>0</v>
      </c>
      <c r="AQ106" s="302">
        <f>+L106+AD106-AI106</f>
        <v>13008000</v>
      </c>
      <c r="AR106" s="65" t="s">
        <v>87</v>
      </c>
      <c r="AS106" s="68">
        <v>13008000</v>
      </c>
      <c r="AT106" s="65" t="s">
        <v>90</v>
      </c>
      <c r="AU106" s="65">
        <v>0</v>
      </c>
      <c r="AV106" s="75" t="s">
        <v>89</v>
      </c>
      <c r="AW106" s="570">
        <f t="shared" si="8"/>
        <v>13008000</v>
      </c>
      <c r="AX106" s="515">
        <v>0</v>
      </c>
      <c r="AY106" s="223">
        <f t="shared" si="9"/>
        <v>1</v>
      </c>
      <c r="AZ106" s="74">
        <v>1</v>
      </c>
      <c r="BA106" s="301" t="s">
        <v>89</v>
      </c>
      <c r="BB106" s="65" t="s">
        <v>103</v>
      </c>
      <c r="BC106" s="355" t="s">
        <v>2941</v>
      </c>
      <c r="BD106" s="221" t="s">
        <v>87</v>
      </c>
      <c r="BE106" s="221" t="s">
        <v>87</v>
      </c>
    </row>
    <row r="107" spans="2:57" s="271" customFormat="1" ht="12.75" x14ac:dyDescent="0.2">
      <c r="B107" s="221">
        <v>2025</v>
      </c>
      <c r="C107" s="221">
        <v>891780111</v>
      </c>
      <c r="D107" s="221" t="s">
        <v>78</v>
      </c>
      <c r="E107" s="67" t="s">
        <v>2940</v>
      </c>
      <c r="F107" s="49" t="s">
        <v>2939</v>
      </c>
      <c r="G107" s="306">
        <v>0</v>
      </c>
      <c r="H107" s="65" t="s">
        <v>81</v>
      </c>
      <c r="I107" s="221" t="s">
        <v>127</v>
      </c>
      <c r="J107" s="220" t="s">
        <v>83</v>
      </c>
      <c r="K107" s="67" t="s">
        <v>2938</v>
      </c>
      <c r="L107" s="515">
        <v>12800000</v>
      </c>
      <c r="M107" s="221" t="s">
        <v>85</v>
      </c>
      <c r="N107" s="351" t="s">
        <v>2937</v>
      </c>
      <c r="O107" s="529">
        <v>1082912748</v>
      </c>
      <c r="P107" s="332">
        <v>110</v>
      </c>
      <c r="Q107" s="404">
        <v>45678</v>
      </c>
      <c r="R107" s="498">
        <v>261450000</v>
      </c>
      <c r="S107" s="404">
        <v>45720</v>
      </c>
      <c r="T107" s="303">
        <f>+L107</f>
        <v>12800000</v>
      </c>
      <c r="U107" s="65" t="s">
        <v>87</v>
      </c>
      <c r="V107" s="49">
        <v>19474750</v>
      </c>
      <c r="W107" s="66" t="s">
        <v>2693</v>
      </c>
      <c r="X107" s="548">
        <v>45720</v>
      </c>
      <c r="Y107" s="403">
        <v>45720</v>
      </c>
      <c r="Z107" s="70" t="s">
        <v>89</v>
      </c>
      <c r="AA107" s="403">
        <v>45838</v>
      </c>
      <c r="AB107" s="279">
        <f t="shared" si="5"/>
        <v>118</v>
      </c>
      <c r="AC107" s="65">
        <v>0</v>
      </c>
      <c r="AD107" s="68">
        <v>0</v>
      </c>
      <c r="AE107" s="65">
        <v>0</v>
      </c>
      <c r="AF107" s="78" t="s">
        <v>89</v>
      </c>
      <c r="AG107" s="49">
        <f t="shared" si="6"/>
        <v>0</v>
      </c>
      <c r="AH107" s="65">
        <v>0</v>
      </c>
      <c r="AI107" s="66">
        <v>0</v>
      </c>
      <c r="AJ107" s="70" t="s">
        <v>89</v>
      </c>
      <c r="AK107" s="78" t="s">
        <v>89</v>
      </c>
      <c r="AL107" s="65">
        <v>0</v>
      </c>
      <c r="AM107" s="70" t="s">
        <v>89</v>
      </c>
      <c r="AN107" s="70" t="s">
        <v>89</v>
      </c>
      <c r="AO107" s="70" t="s">
        <v>89</v>
      </c>
      <c r="AP107" s="49">
        <f t="shared" si="7"/>
        <v>0</v>
      </c>
      <c r="AQ107" s="302">
        <f>+L107+AD107-AI107</f>
        <v>12800000</v>
      </c>
      <c r="AR107" s="65" t="s">
        <v>87</v>
      </c>
      <c r="AS107" s="68">
        <v>12800000</v>
      </c>
      <c r="AT107" s="65" t="s">
        <v>90</v>
      </c>
      <c r="AU107" s="65">
        <v>0</v>
      </c>
      <c r="AV107" s="75" t="s">
        <v>89</v>
      </c>
      <c r="AW107" s="570">
        <f t="shared" si="8"/>
        <v>12800000</v>
      </c>
      <c r="AX107" s="515">
        <v>0</v>
      </c>
      <c r="AY107" s="223">
        <f t="shared" si="9"/>
        <v>1</v>
      </c>
      <c r="AZ107" s="74">
        <v>1</v>
      </c>
      <c r="BA107" s="301" t="s">
        <v>89</v>
      </c>
      <c r="BB107" s="65" t="s">
        <v>103</v>
      </c>
      <c r="BC107" s="310" t="s">
        <v>2936</v>
      </c>
      <c r="BD107" s="221" t="s">
        <v>87</v>
      </c>
      <c r="BE107" s="221" t="s">
        <v>87</v>
      </c>
    </row>
    <row r="108" spans="2:57" s="271" customFormat="1" ht="12.75" x14ac:dyDescent="0.2">
      <c r="B108" s="221">
        <v>2025</v>
      </c>
      <c r="C108" s="221">
        <v>891780111</v>
      </c>
      <c r="D108" s="221" t="s">
        <v>78</v>
      </c>
      <c r="E108" s="67" t="s">
        <v>2935</v>
      </c>
      <c r="F108" s="49" t="s">
        <v>2934</v>
      </c>
      <c r="G108" s="306">
        <v>0</v>
      </c>
      <c r="H108" s="65" t="s">
        <v>81</v>
      </c>
      <c r="I108" s="221" t="s">
        <v>127</v>
      </c>
      <c r="J108" s="220" t="s">
        <v>83</v>
      </c>
      <c r="K108" s="67" t="s">
        <v>2933</v>
      </c>
      <c r="L108" s="515">
        <v>4769730</v>
      </c>
      <c r="M108" s="221" t="s">
        <v>85</v>
      </c>
      <c r="N108" s="351" t="s">
        <v>2932</v>
      </c>
      <c r="O108" s="529">
        <v>1056688337</v>
      </c>
      <c r="P108" s="332">
        <v>255</v>
      </c>
      <c r="Q108" s="404">
        <v>45693</v>
      </c>
      <c r="R108" s="498">
        <v>34388032</v>
      </c>
      <c r="S108" s="404">
        <v>45720</v>
      </c>
      <c r="T108" s="303">
        <f>+L108</f>
        <v>4769730</v>
      </c>
      <c r="U108" s="65" t="s">
        <v>87</v>
      </c>
      <c r="V108" s="49">
        <v>79738530</v>
      </c>
      <c r="W108" s="66" t="s">
        <v>1514</v>
      </c>
      <c r="X108" s="548">
        <v>45720</v>
      </c>
      <c r="Y108" s="403">
        <v>45720</v>
      </c>
      <c r="Z108" s="70" t="s">
        <v>89</v>
      </c>
      <c r="AA108" s="403">
        <v>45736</v>
      </c>
      <c r="AB108" s="279">
        <f t="shared" si="5"/>
        <v>16</v>
      </c>
      <c r="AC108" s="65">
        <v>0</v>
      </c>
      <c r="AD108" s="68">
        <v>0</v>
      </c>
      <c r="AE108" s="65">
        <v>0</v>
      </c>
      <c r="AF108" s="78" t="s">
        <v>89</v>
      </c>
      <c r="AG108" s="49">
        <f t="shared" si="6"/>
        <v>0</v>
      </c>
      <c r="AH108" s="65">
        <v>0</v>
      </c>
      <c r="AI108" s="66">
        <v>0</v>
      </c>
      <c r="AJ108" s="70" t="s">
        <v>89</v>
      </c>
      <c r="AK108" s="78" t="s">
        <v>89</v>
      </c>
      <c r="AL108" s="65">
        <v>0</v>
      </c>
      <c r="AM108" s="70" t="s">
        <v>89</v>
      </c>
      <c r="AN108" s="70" t="s">
        <v>89</v>
      </c>
      <c r="AO108" s="70" t="s">
        <v>89</v>
      </c>
      <c r="AP108" s="49">
        <f t="shared" si="7"/>
        <v>0</v>
      </c>
      <c r="AQ108" s="302">
        <f>+L108+AD108-AI108</f>
        <v>4769730</v>
      </c>
      <c r="AR108" s="65" t="s">
        <v>90</v>
      </c>
      <c r="AS108" s="68">
        <v>0</v>
      </c>
      <c r="AT108" s="65" t="s">
        <v>90</v>
      </c>
      <c r="AU108" s="65">
        <v>0</v>
      </c>
      <c r="AV108" s="75" t="s">
        <v>89</v>
      </c>
      <c r="AW108" s="570">
        <f t="shared" si="8"/>
        <v>4769730</v>
      </c>
      <c r="AX108" s="515">
        <v>0</v>
      </c>
      <c r="AY108" s="223">
        <f t="shared" si="9"/>
        <v>1</v>
      </c>
      <c r="AZ108" s="74">
        <v>1</v>
      </c>
      <c r="BA108" s="301" t="s">
        <v>89</v>
      </c>
      <c r="BB108" s="65" t="s">
        <v>103</v>
      </c>
      <c r="BC108" s="310" t="s">
        <v>2931</v>
      </c>
      <c r="BD108" s="221" t="s">
        <v>87</v>
      </c>
      <c r="BE108" s="221" t="s">
        <v>87</v>
      </c>
    </row>
    <row r="109" spans="2:57" s="271" customFormat="1" ht="12.75" x14ac:dyDescent="0.2">
      <c r="B109" s="221">
        <v>2025</v>
      </c>
      <c r="C109" s="221">
        <v>891780111</v>
      </c>
      <c r="D109" s="221" t="s">
        <v>78</v>
      </c>
      <c r="E109" s="67" t="s">
        <v>2930</v>
      </c>
      <c r="F109" s="49" t="s">
        <v>2929</v>
      </c>
      <c r="G109" s="306">
        <v>2023000100072</v>
      </c>
      <c r="H109" s="65" t="s">
        <v>81</v>
      </c>
      <c r="I109" s="221" t="s">
        <v>146</v>
      </c>
      <c r="J109" s="220" t="s">
        <v>83</v>
      </c>
      <c r="K109" s="67" t="s">
        <v>2928</v>
      </c>
      <c r="L109" s="302">
        <v>35420000</v>
      </c>
      <c r="M109" s="221" t="s">
        <v>85</v>
      </c>
      <c r="N109" s="49" t="s">
        <v>2927</v>
      </c>
      <c r="O109" s="527">
        <v>1083047516</v>
      </c>
      <c r="P109" s="304">
        <v>53</v>
      </c>
      <c r="Q109" s="504">
        <v>45691</v>
      </c>
      <c r="R109" s="498">
        <v>955418841</v>
      </c>
      <c r="S109" s="504">
        <v>45722</v>
      </c>
      <c r="T109" s="303">
        <f>+L109</f>
        <v>35420000</v>
      </c>
      <c r="U109" s="65" t="s">
        <v>87</v>
      </c>
      <c r="V109" s="49">
        <v>16078654</v>
      </c>
      <c r="W109" s="66" t="s">
        <v>1398</v>
      </c>
      <c r="X109" s="547">
        <v>45722</v>
      </c>
      <c r="Y109" s="504">
        <v>45722</v>
      </c>
      <c r="Z109" s="70" t="s">
        <v>89</v>
      </c>
      <c r="AA109" s="504">
        <v>46069</v>
      </c>
      <c r="AB109" s="279">
        <f t="shared" si="5"/>
        <v>347</v>
      </c>
      <c r="AC109" s="65">
        <v>0</v>
      </c>
      <c r="AD109" s="68">
        <v>0</v>
      </c>
      <c r="AE109" s="65">
        <v>0</v>
      </c>
      <c r="AF109" s="78" t="s">
        <v>89</v>
      </c>
      <c r="AG109" s="49">
        <f t="shared" si="6"/>
        <v>0</v>
      </c>
      <c r="AH109" s="65">
        <v>0</v>
      </c>
      <c r="AI109" s="66">
        <v>0</v>
      </c>
      <c r="AJ109" s="70" t="s">
        <v>89</v>
      </c>
      <c r="AK109" s="78" t="s">
        <v>89</v>
      </c>
      <c r="AL109" s="65">
        <v>0</v>
      </c>
      <c r="AM109" s="70" t="s">
        <v>89</v>
      </c>
      <c r="AN109" s="70" t="s">
        <v>89</v>
      </c>
      <c r="AO109" s="70" t="s">
        <v>89</v>
      </c>
      <c r="AP109" s="49">
        <f t="shared" si="7"/>
        <v>0</v>
      </c>
      <c r="AQ109" s="302">
        <f>+L109+AD109-AI109</f>
        <v>35420000</v>
      </c>
      <c r="AR109" s="65" t="s">
        <v>90</v>
      </c>
      <c r="AS109" s="68">
        <v>0</v>
      </c>
      <c r="AT109" s="65" t="s">
        <v>90</v>
      </c>
      <c r="AU109" s="65">
        <v>0</v>
      </c>
      <c r="AV109" s="75" t="s">
        <v>89</v>
      </c>
      <c r="AW109" s="570">
        <f t="shared" si="8"/>
        <v>15400000</v>
      </c>
      <c r="AX109" s="515">
        <v>20020000</v>
      </c>
      <c r="AY109" s="223">
        <f t="shared" si="9"/>
        <v>0.43478260869565216</v>
      </c>
      <c r="AZ109" s="74">
        <v>0.43478260869565216</v>
      </c>
      <c r="BA109" s="301" t="s">
        <v>89</v>
      </c>
      <c r="BB109" s="326" t="s">
        <v>108</v>
      </c>
      <c r="BC109" s="310" t="s">
        <v>2926</v>
      </c>
      <c r="BD109" s="221" t="s">
        <v>87</v>
      </c>
      <c r="BE109" s="221" t="s">
        <v>87</v>
      </c>
    </row>
    <row r="110" spans="2:57" s="271" customFormat="1" ht="12.75" x14ac:dyDescent="0.2">
      <c r="B110" s="221">
        <v>2025</v>
      </c>
      <c r="C110" s="221">
        <v>891780111</v>
      </c>
      <c r="D110" s="221" t="s">
        <v>78</v>
      </c>
      <c r="E110" s="67" t="s">
        <v>2925</v>
      </c>
      <c r="F110" s="49" t="s">
        <v>2924</v>
      </c>
      <c r="G110" s="306">
        <v>2023000100072</v>
      </c>
      <c r="H110" s="65" t="s">
        <v>81</v>
      </c>
      <c r="I110" s="221" t="s">
        <v>146</v>
      </c>
      <c r="J110" s="220" t="s">
        <v>83</v>
      </c>
      <c r="K110" s="67" t="s">
        <v>2923</v>
      </c>
      <c r="L110" s="302">
        <v>35420000</v>
      </c>
      <c r="M110" s="221" t="s">
        <v>85</v>
      </c>
      <c r="N110" s="49" t="s">
        <v>2922</v>
      </c>
      <c r="O110" s="527">
        <v>1082942381</v>
      </c>
      <c r="P110" s="304">
        <v>53</v>
      </c>
      <c r="Q110" s="504">
        <v>45691</v>
      </c>
      <c r="R110" s="498">
        <v>955418841</v>
      </c>
      <c r="S110" s="504">
        <v>45723</v>
      </c>
      <c r="T110" s="303">
        <f>+L110</f>
        <v>35420000</v>
      </c>
      <c r="U110" s="65" t="s">
        <v>87</v>
      </c>
      <c r="V110" s="49">
        <v>16078654</v>
      </c>
      <c r="W110" s="66" t="s">
        <v>1398</v>
      </c>
      <c r="X110" s="547">
        <v>45723</v>
      </c>
      <c r="Y110" s="504">
        <v>45723</v>
      </c>
      <c r="Z110" s="70" t="s">
        <v>89</v>
      </c>
      <c r="AA110" s="504">
        <v>46069</v>
      </c>
      <c r="AB110" s="279">
        <f t="shared" si="5"/>
        <v>346</v>
      </c>
      <c r="AC110" s="65">
        <v>0</v>
      </c>
      <c r="AD110" s="68">
        <v>0</v>
      </c>
      <c r="AE110" s="65">
        <v>0</v>
      </c>
      <c r="AF110" s="78" t="s">
        <v>89</v>
      </c>
      <c r="AG110" s="49">
        <f t="shared" si="6"/>
        <v>0</v>
      </c>
      <c r="AH110" s="65">
        <v>0</v>
      </c>
      <c r="AI110" s="66">
        <v>0</v>
      </c>
      <c r="AJ110" s="70" t="s">
        <v>89</v>
      </c>
      <c r="AK110" s="78" t="s">
        <v>89</v>
      </c>
      <c r="AL110" s="65">
        <v>0</v>
      </c>
      <c r="AM110" s="70" t="s">
        <v>89</v>
      </c>
      <c r="AN110" s="70" t="s">
        <v>89</v>
      </c>
      <c r="AO110" s="70" t="s">
        <v>89</v>
      </c>
      <c r="AP110" s="49">
        <f t="shared" si="7"/>
        <v>0</v>
      </c>
      <c r="AQ110" s="302">
        <f>+L110+AD110-AI110</f>
        <v>35420000</v>
      </c>
      <c r="AR110" s="65" t="s">
        <v>90</v>
      </c>
      <c r="AS110" s="68">
        <v>0</v>
      </c>
      <c r="AT110" s="65" t="s">
        <v>90</v>
      </c>
      <c r="AU110" s="65">
        <v>0</v>
      </c>
      <c r="AV110" s="75" t="s">
        <v>89</v>
      </c>
      <c r="AW110" s="570">
        <f t="shared" si="8"/>
        <v>18480000</v>
      </c>
      <c r="AX110" s="515">
        <v>16940000</v>
      </c>
      <c r="AY110" s="223">
        <f t="shared" si="9"/>
        <v>0.52173913043478259</v>
      </c>
      <c r="AZ110" s="74">
        <v>0.52173913043478259</v>
      </c>
      <c r="BA110" s="301" t="s">
        <v>89</v>
      </c>
      <c r="BB110" s="65" t="s">
        <v>108</v>
      </c>
      <c r="BC110" s="310" t="s">
        <v>2921</v>
      </c>
      <c r="BD110" s="221" t="s">
        <v>87</v>
      </c>
      <c r="BE110" s="221" t="s">
        <v>87</v>
      </c>
    </row>
    <row r="111" spans="2:57" s="271" customFormat="1" ht="12.75" x14ac:dyDescent="0.2">
      <c r="B111" s="221">
        <v>2025</v>
      </c>
      <c r="C111" s="221">
        <v>891780111</v>
      </c>
      <c r="D111" s="221" t="s">
        <v>78</v>
      </c>
      <c r="E111" s="67" t="s">
        <v>2920</v>
      </c>
      <c r="F111" s="49" t="s">
        <v>2919</v>
      </c>
      <c r="G111" s="306">
        <v>0</v>
      </c>
      <c r="H111" s="65" t="s">
        <v>81</v>
      </c>
      <c r="I111" s="221" t="s">
        <v>127</v>
      </c>
      <c r="J111" s="220" t="s">
        <v>83</v>
      </c>
      <c r="K111" s="67" t="s">
        <v>2918</v>
      </c>
      <c r="L111" s="515">
        <v>28277700</v>
      </c>
      <c r="M111" s="221" t="s">
        <v>85</v>
      </c>
      <c r="N111" s="351" t="s">
        <v>2093</v>
      </c>
      <c r="O111" s="529">
        <v>1083017290</v>
      </c>
      <c r="P111" s="332">
        <v>497</v>
      </c>
      <c r="Q111" s="404">
        <v>45715</v>
      </c>
      <c r="R111" s="498">
        <v>149957181</v>
      </c>
      <c r="S111" s="404">
        <v>45727</v>
      </c>
      <c r="T111" s="303">
        <f>+L111</f>
        <v>28277700</v>
      </c>
      <c r="U111" s="65" t="s">
        <v>87</v>
      </c>
      <c r="V111" s="49">
        <v>52705148</v>
      </c>
      <c r="W111" s="66" t="s">
        <v>1754</v>
      </c>
      <c r="X111" s="548">
        <v>45727</v>
      </c>
      <c r="Y111" s="403">
        <v>45727</v>
      </c>
      <c r="Z111" s="70" t="s">
        <v>89</v>
      </c>
      <c r="AA111" s="403">
        <v>45869</v>
      </c>
      <c r="AB111" s="279">
        <f t="shared" si="5"/>
        <v>142</v>
      </c>
      <c r="AC111" s="65">
        <v>0</v>
      </c>
      <c r="AD111" s="68">
        <v>0</v>
      </c>
      <c r="AE111" s="65">
        <v>0</v>
      </c>
      <c r="AF111" s="78" t="s">
        <v>89</v>
      </c>
      <c r="AG111" s="49">
        <f t="shared" si="6"/>
        <v>0</v>
      </c>
      <c r="AH111" s="65">
        <v>0</v>
      </c>
      <c r="AI111" s="66">
        <v>0</v>
      </c>
      <c r="AJ111" s="70" t="s">
        <v>89</v>
      </c>
      <c r="AK111" s="78" t="s">
        <v>89</v>
      </c>
      <c r="AL111" s="65">
        <v>0</v>
      </c>
      <c r="AM111" s="70" t="s">
        <v>89</v>
      </c>
      <c r="AN111" s="70" t="s">
        <v>89</v>
      </c>
      <c r="AO111" s="70" t="s">
        <v>89</v>
      </c>
      <c r="AP111" s="49">
        <f t="shared" si="7"/>
        <v>0</v>
      </c>
      <c r="AQ111" s="302">
        <f>+L111+AD111-AI111</f>
        <v>28277700</v>
      </c>
      <c r="AR111" s="65" t="s">
        <v>90</v>
      </c>
      <c r="AS111" s="68">
        <v>0</v>
      </c>
      <c r="AT111" s="65" t="s">
        <v>90</v>
      </c>
      <c r="AU111" s="65">
        <v>0</v>
      </c>
      <c r="AV111" s="75" t="s">
        <v>89</v>
      </c>
      <c r="AW111" s="570">
        <f t="shared" si="8"/>
        <v>28277700</v>
      </c>
      <c r="AX111" s="515">
        <v>0</v>
      </c>
      <c r="AY111" s="223">
        <f t="shared" si="9"/>
        <v>1</v>
      </c>
      <c r="AZ111" s="74">
        <v>1</v>
      </c>
      <c r="BA111" s="301" t="s">
        <v>89</v>
      </c>
      <c r="BB111" s="65" t="s">
        <v>103</v>
      </c>
      <c r="BC111" s="310" t="s">
        <v>2917</v>
      </c>
      <c r="BD111" s="221" t="s">
        <v>87</v>
      </c>
      <c r="BE111" s="221" t="s">
        <v>87</v>
      </c>
    </row>
    <row r="112" spans="2:57" s="271" customFormat="1" ht="12.75" x14ac:dyDescent="0.2">
      <c r="B112" s="221">
        <v>2025</v>
      </c>
      <c r="C112" s="221">
        <v>891780111</v>
      </c>
      <c r="D112" s="221" t="s">
        <v>78</v>
      </c>
      <c r="E112" s="67" t="s">
        <v>2916</v>
      </c>
      <c r="F112" s="239" t="s">
        <v>2915</v>
      </c>
      <c r="G112" s="306">
        <v>0</v>
      </c>
      <c r="H112" s="65" t="s">
        <v>81</v>
      </c>
      <c r="I112" s="221" t="s">
        <v>127</v>
      </c>
      <c r="J112" s="220" t="s">
        <v>83</v>
      </c>
      <c r="K112" s="67" t="s">
        <v>2914</v>
      </c>
      <c r="L112" s="514">
        <v>11199872</v>
      </c>
      <c r="M112" s="221" t="s">
        <v>85</v>
      </c>
      <c r="N112" s="351" t="s">
        <v>2913</v>
      </c>
      <c r="O112" s="528">
        <v>85448155</v>
      </c>
      <c r="P112" s="312">
        <v>103</v>
      </c>
      <c r="Q112" s="503">
        <v>45677</v>
      </c>
      <c r="R112" s="498">
        <v>712000000</v>
      </c>
      <c r="S112" s="503">
        <v>45728</v>
      </c>
      <c r="T112" s="303">
        <f>+L112</f>
        <v>11199872</v>
      </c>
      <c r="U112" s="65" t="s">
        <v>87</v>
      </c>
      <c r="V112" s="49">
        <v>72255882</v>
      </c>
      <c r="W112" s="66" t="s">
        <v>2912</v>
      </c>
      <c r="X112" s="548">
        <v>45728</v>
      </c>
      <c r="Y112" s="403">
        <v>45728</v>
      </c>
      <c r="Z112" s="70" t="s">
        <v>89</v>
      </c>
      <c r="AA112" s="403">
        <v>45849</v>
      </c>
      <c r="AB112" s="279">
        <f t="shared" si="5"/>
        <v>121</v>
      </c>
      <c r="AC112" s="65">
        <v>0</v>
      </c>
      <c r="AD112" s="68">
        <v>0</v>
      </c>
      <c r="AE112" s="65">
        <v>0</v>
      </c>
      <c r="AF112" s="78" t="s">
        <v>89</v>
      </c>
      <c r="AG112" s="49">
        <f t="shared" si="6"/>
        <v>0</v>
      </c>
      <c r="AH112" s="65">
        <v>0</v>
      </c>
      <c r="AI112" s="66">
        <v>0</v>
      </c>
      <c r="AJ112" s="70" t="s">
        <v>89</v>
      </c>
      <c r="AK112" s="78" t="s">
        <v>89</v>
      </c>
      <c r="AL112" s="65">
        <v>0</v>
      </c>
      <c r="AM112" s="70" t="s">
        <v>89</v>
      </c>
      <c r="AN112" s="70" t="s">
        <v>89</v>
      </c>
      <c r="AO112" s="70" t="s">
        <v>89</v>
      </c>
      <c r="AP112" s="49">
        <f t="shared" si="7"/>
        <v>0</v>
      </c>
      <c r="AQ112" s="302">
        <f>+L112+AD112-AI112</f>
        <v>11199872</v>
      </c>
      <c r="AR112" s="65" t="s">
        <v>87</v>
      </c>
      <c r="AS112" s="68">
        <v>11199872</v>
      </c>
      <c r="AT112" s="65" t="s">
        <v>90</v>
      </c>
      <c r="AU112" s="65">
        <v>0</v>
      </c>
      <c r="AV112" s="75" t="s">
        <v>89</v>
      </c>
      <c r="AW112" s="570">
        <f t="shared" si="8"/>
        <v>11199872</v>
      </c>
      <c r="AX112" s="515">
        <v>0</v>
      </c>
      <c r="AY112" s="223">
        <f t="shared" si="9"/>
        <v>1</v>
      </c>
      <c r="AZ112" s="74">
        <v>1</v>
      </c>
      <c r="BA112" s="301" t="s">
        <v>89</v>
      </c>
      <c r="BB112" s="65" t="s">
        <v>103</v>
      </c>
      <c r="BC112" s="317" t="s">
        <v>2911</v>
      </c>
      <c r="BD112" s="221" t="s">
        <v>87</v>
      </c>
      <c r="BE112" s="221" t="s">
        <v>87</v>
      </c>
    </row>
    <row r="113" spans="2:57" s="271" customFormat="1" ht="12.75" x14ac:dyDescent="0.2">
      <c r="B113" s="221">
        <v>2025</v>
      </c>
      <c r="C113" s="221">
        <v>891780111</v>
      </c>
      <c r="D113" s="221" t="s">
        <v>78</v>
      </c>
      <c r="E113" s="67" t="s">
        <v>2910</v>
      </c>
      <c r="F113" s="239" t="s">
        <v>2909</v>
      </c>
      <c r="G113" s="306">
        <v>0</v>
      </c>
      <c r="H113" s="65" t="s">
        <v>81</v>
      </c>
      <c r="I113" s="221" t="s">
        <v>127</v>
      </c>
      <c r="J113" s="220" t="s">
        <v>83</v>
      </c>
      <c r="K113" s="67" t="s">
        <v>2908</v>
      </c>
      <c r="L113" s="514">
        <v>11400000</v>
      </c>
      <c r="M113" s="221" t="s">
        <v>85</v>
      </c>
      <c r="N113" s="351" t="s">
        <v>2907</v>
      </c>
      <c r="O113" s="528">
        <v>1010062644</v>
      </c>
      <c r="P113" s="312">
        <v>109</v>
      </c>
      <c r="Q113" s="503">
        <v>45678</v>
      </c>
      <c r="R113" s="498">
        <v>159000000</v>
      </c>
      <c r="S113" s="503">
        <v>45728</v>
      </c>
      <c r="T113" s="303">
        <f>+L113</f>
        <v>11400000</v>
      </c>
      <c r="U113" s="65" t="s">
        <v>87</v>
      </c>
      <c r="V113" s="231">
        <v>36669284</v>
      </c>
      <c r="W113" s="66" t="s">
        <v>1769</v>
      </c>
      <c r="X113" s="548">
        <v>45728</v>
      </c>
      <c r="Y113" s="403">
        <v>45728</v>
      </c>
      <c r="Z113" s="70" t="s">
        <v>89</v>
      </c>
      <c r="AA113" s="403">
        <v>45849</v>
      </c>
      <c r="AB113" s="279">
        <f t="shared" si="5"/>
        <v>121</v>
      </c>
      <c r="AC113" s="65">
        <v>0</v>
      </c>
      <c r="AD113" s="68">
        <v>0</v>
      </c>
      <c r="AE113" s="65">
        <v>0</v>
      </c>
      <c r="AF113" s="78" t="s">
        <v>89</v>
      </c>
      <c r="AG113" s="49">
        <f t="shared" si="6"/>
        <v>0</v>
      </c>
      <c r="AH113" s="65">
        <v>0</v>
      </c>
      <c r="AI113" s="66">
        <v>0</v>
      </c>
      <c r="AJ113" s="70" t="s">
        <v>89</v>
      </c>
      <c r="AK113" s="78" t="s">
        <v>89</v>
      </c>
      <c r="AL113" s="65">
        <v>0</v>
      </c>
      <c r="AM113" s="70" t="s">
        <v>89</v>
      </c>
      <c r="AN113" s="70" t="s">
        <v>89</v>
      </c>
      <c r="AO113" s="70" t="s">
        <v>89</v>
      </c>
      <c r="AP113" s="49">
        <f t="shared" si="7"/>
        <v>0</v>
      </c>
      <c r="AQ113" s="302">
        <f>+L113+AD113-AI113</f>
        <v>11400000</v>
      </c>
      <c r="AR113" s="65" t="s">
        <v>87</v>
      </c>
      <c r="AS113" s="68">
        <v>11400000</v>
      </c>
      <c r="AT113" s="65" t="s">
        <v>90</v>
      </c>
      <c r="AU113" s="65">
        <v>0</v>
      </c>
      <c r="AV113" s="75" t="s">
        <v>89</v>
      </c>
      <c r="AW113" s="570">
        <f t="shared" si="8"/>
        <v>11400000</v>
      </c>
      <c r="AX113" s="515">
        <v>0</v>
      </c>
      <c r="AY113" s="223">
        <f t="shared" si="9"/>
        <v>1</v>
      </c>
      <c r="AZ113" s="74">
        <v>1</v>
      </c>
      <c r="BA113" s="301" t="s">
        <v>89</v>
      </c>
      <c r="BB113" s="65" t="s">
        <v>103</v>
      </c>
      <c r="BC113" s="317" t="s">
        <v>2906</v>
      </c>
      <c r="BD113" s="221" t="s">
        <v>87</v>
      </c>
      <c r="BE113" s="221" t="s">
        <v>87</v>
      </c>
    </row>
    <row r="114" spans="2:57" s="271" customFormat="1" ht="12.75" x14ac:dyDescent="0.2">
      <c r="B114" s="221">
        <v>2025</v>
      </c>
      <c r="C114" s="221">
        <v>891780111</v>
      </c>
      <c r="D114" s="221" t="s">
        <v>78</v>
      </c>
      <c r="E114" s="67" t="s">
        <v>2905</v>
      </c>
      <c r="F114" s="239" t="s">
        <v>2904</v>
      </c>
      <c r="G114" s="306">
        <v>0</v>
      </c>
      <c r="H114" s="65" t="s">
        <v>81</v>
      </c>
      <c r="I114" s="221" t="s">
        <v>127</v>
      </c>
      <c r="J114" s="220" t="s">
        <v>83</v>
      </c>
      <c r="K114" s="67" t="s">
        <v>2903</v>
      </c>
      <c r="L114" s="514">
        <v>7069426</v>
      </c>
      <c r="M114" s="221" t="s">
        <v>85</v>
      </c>
      <c r="N114" s="351" t="s">
        <v>2902</v>
      </c>
      <c r="O114" s="528">
        <v>84455243</v>
      </c>
      <c r="P114" s="312">
        <v>497</v>
      </c>
      <c r="Q114" s="503">
        <v>45715</v>
      </c>
      <c r="R114" s="498">
        <v>149957181</v>
      </c>
      <c r="S114" s="503">
        <v>45728</v>
      </c>
      <c r="T114" s="303">
        <f>+L114</f>
        <v>7069426</v>
      </c>
      <c r="U114" s="65" t="s">
        <v>87</v>
      </c>
      <c r="V114" s="49">
        <v>52705148</v>
      </c>
      <c r="W114" s="66" t="s">
        <v>1754</v>
      </c>
      <c r="X114" s="548">
        <v>45728</v>
      </c>
      <c r="Y114" s="403">
        <v>45728</v>
      </c>
      <c r="Z114" s="70" t="s">
        <v>89</v>
      </c>
      <c r="AA114" s="403">
        <v>45788</v>
      </c>
      <c r="AB114" s="279">
        <f t="shared" si="5"/>
        <v>60</v>
      </c>
      <c r="AC114" s="65">
        <v>0</v>
      </c>
      <c r="AD114" s="68">
        <v>0</v>
      </c>
      <c r="AE114" s="65">
        <v>0</v>
      </c>
      <c r="AF114" s="78" t="s">
        <v>89</v>
      </c>
      <c r="AG114" s="49">
        <f t="shared" si="6"/>
        <v>0</v>
      </c>
      <c r="AH114" s="65">
        <v>0</v>
      </c>
      <c r="AI114" s="66">
        <v>0</v>
      </c>
      <c r="AJ114" s="70" t="s">
        <v>89</v>
      </c>
      <c r="AK114" s="78" t="s">
        <v>89</v>
      </c>
      <c r="AL114" s="65">
        <v>0</v>
      </c>
      <c r="AM114" s="70" t="s">
        <v>89</v>
      </c>
      <c r="AN114" s="70" t="s">
        <v>89</v>
      </c>
      <c r="AO114" s="70" t="s">
        <v>89</v>
      </c>
      <c r="AP114" s="49">
        <f t="shared" si="7"/>
        <v>0</v>
      </c>
      <c r="AQ114" s="302">
        <f>+L114+AD114-AI114</f>
        <v>7069426</v>
      </c>
      <c r="AR114" s="65" t="s">
        <v>90</v>
      </c>
      <c r="AS114" s="68">
        <v>0</v>
      </c>
      <c r="AT114" s="65" t="s">
        <v>90</v>
      </c>
      <c r="AU114" s="65">
        <v>0</v>
      </c>
      <c r="AV114" s="75" t="s">
        <v>89</v>
      </c>
      <c r="AW114" s="570">
        <f t="shared" si="8"/>
        <v>7069426</v>
      </c>
      <c r="AX114" s="515">
        <v>0</v>
      </c>
      <c r="AY114" s="223">
        <f t="shared" si="9"/>
        <v>1</v>
      </c>
      <c r="AZ114" s="74">
        <v>1</v>
      </c>
      <c r="BA114" s="301" t="s">
        <v>89</v>
      </c>
      <c r="BB114" s="65" t="s">
        <v>103</v>
      </c>
      <c r="BC114" s="317" t="s">
        <v>2901</v>
      </c>
      <c r="BD114" s="221" t="s">
        <v>87</v>
      </c>
      <c r="BE114" s="221" t="s">
        <v>87</v>
      </c>
    </row>
    <row r="115" spans="2:57" s="271" customFormat="1" ht="12.75" x14ac:dyDescent="0.2">
      <c r="B115" s="221">
        <v>2025</v>
      </c>
      <c r="C115" s="221">
        <v>891780111</v>
      </c>
      <c r="D115" s="221" t="s">
        <v>78</v>
      </c>
      <c r="E115" s="67" t="s">
        <v>2900</v>
      </c>
      <c r="F115" s="49" t="s">
        <v>2899</v>
      </c>
      <c r="G115" s="306">
        <v>0</v>
      </c>
      <c r="H115" s="65" t="s">
        <v>81</v>
      </c>
      <c r="I115" s="221" t="s">
        <v>127</v>
      </c>
      <c r="J115" s="220" t="s">
        <v>83</v>
      </c>
      <c r="K115" s="67" t="s">
        <v>2898</v>
      </c>
      <c r="L115" s="302">
        <v>2800000</v>
      </c>
      <c r="M115" s="221" t="s">
        <v>85</v>
      </c>
      <c r="N115" s="49" t="s">
        <v>2055</v>
      </c>
      <c r="O115" s="527">
        <v>9738364</v>
      </c>
      <c r="P115" s="304">
        <v>651</v>
      </c>
      <c r="Q115" s="504">
        <v>45728</v>
      </c>
      <c r="R115" s="498">
        <v>30360000</v>
      </c>
      <c r="S115" s="504">
        <v>45733</v>
      </c>
      <c r="T115" s="303">
        <f>+L115</f>
        <v>2800000</v>
      </c>
      <c r="U115" s="65" t="s">
        <v>87</v>
      </c>
      <c r="V115" s="49">
        <v>7629414</v>
      </c>
      <c r="W115" s="66" t="s">
        <v>2743</v>
      </c>
      <c r="X115" s="547">
        <v>45733</v>
      </c>
      <c r="Y115" s="504">
        <v>45733</v>
      </c>
      <c r="Z115" s="70" t="s">
        <v>89</v>
      </c>
      <c r="AA115" s="504">
        <v>45747</v>
      </c>
      <c r="AB115" s="279">
        <f t="shared" si="5"/>
        <v>14</v>
      </c>
      <c r="AC115" s="65">
        <v>0</v>
      </c>
      <c r="AD115" s="68">
        <v>0</v>
      </c>
      <c r="AE115" s="65">
        <v>0</v>
      </c>
      <c r="AF115" s="78" t="s">
        <v>89</v>
      </c>
      <c r="AG115" s="49">
        <f t="shared" si="6"/>
        <v>0</v>
      </c>
      <c r="AH115" s="65">
        <v>0</v>
      </c>
      <c r="AI115" s="66">
        <v>0</v>
      </c>
      <c r="AJ115" s="70" t="s">
        <v>89</v>
      </c>
      <c r="AK115" s="78" t="s">
        <v>89</v>
      </c>
      <c r="AL115" s="65">
        <v>0</v>
      </c>
      <c r="AM115" s="70" t="s">
        <v>89</v>
      </c>
      <c r="AN115" s="70" t="s">
        <v>89</v>
      </c>
      <c r="AO115" s="70" t="s">
        <v>89</v>
      </c>
      <c r="AP115" s="49">
        <f t="shared" si="7"/>
        <v>0</v>
      </c>
      <c r="AQ115" s="302">
        <f>+L115+AD115-AI115</f>
        <v>2800000</v>
      </c>
      <c r="AR115" s="65" t="s">
        <v>87</v>
      </c>
      <c r="AS115" s="68">
        <v>2800000</v>
      </c>
      <c r="AT115" s="65" t="s">
        <v>90</v>
      </c>
      <c r="AU115" s="65">
        <v>0</v>
      </c>
      <c r="AV115" s="75" t="s">
        <v>89</v>
      </c>
      <c r="AW115" s="570">
        <f t="shared" si="8"/>
        <v>2800000</v>
      </c>
      <c r="AX115" s="515">
        <v>0</v>
      </c>
      <c r="AY115" s="223">
        <f t="shared" si="9"/>
        <v>1</v>
      </c>
      <c r="AZ115" s="74">
        <v>1</v>
      </c>
      <c r="BA115" s="301" t="s">
        <v>89</v>
      </c>
      <c r="BB115" s="65" t="s">
        <v>103</v>
      </c>
      <c r="BC115" s="308" t="s">
        <v>2897</v>
      </c>
      <c r="BD115" s="221" t="s">
        <v>87</v>
      </c>
      <c r="BE115" s="221" t="s">
        <v>87</v>
      </c>
    </row>
    <row r="116" spans="2:57" s="271" customFormat="1" ht="12.75" x14ac:dyDescent="0.2">
      <c r="B116" s="221">
        <v>2025</v>
      </c>
      <c r="C116" s="221">
        <v>891780111</v>
      </c>
      <c r="D116" s="221" t="s">
        <v>78</v>
      </c>
      <c r="E116" s="67" t="s">
        <v>2896</v>
      </c>
      <c r="F116" s="49" t="s">
        <v>2895</v>
      </c>
      <c r="G116" s="306">
        <v>0</v>
      </c>
      <c r="H116" s="65" t="s">
        <v>81</v>
      </c>
      <c r="I116" s="221" t="s">
        <v>127</v>
      </c>
      <c r="J116" s="220" t="s">
        <v>83</v>
      </c>
      <c r="K116" s="67" t="s">
        <v>2894</v>
      </c>
      <c r="L116" s="302">
        <v>16800000</v>
      </c>
      <c r="M116" s="221" t="s">
        <v>85</v>
      </c>
      <c r="N116" s="49" t="s">
        <v>2893</v>
      </c>
      <c r="O116" s="527">
        <v>1004347590</v>
      </c>
      <c r="P116" s="304">
        <v>671</v>
      </c>
      <c r="Q116" s="504">
        <v>45729</v>
      </c>
      <c r="R116" s="498">
        <v>54426000</v>
      </c>
      <c r="S116" s="403">
        <v>45734</v>
      </c>
      <c r="T116" s="303">
        <f>+L116</f>
        <v>16800000</v>
      </c>
      <c r="U116" s="65" t="s">
        <v>87</v>
      </c>
      <c r="V116" s="49">
        <v>85454369</v>
      </c>
      <c r="W116" s="66" t="s">
        <v>2024</v>
      </c>
      <c r="X116" s="547">
        <v>45734</v>
      </c>
      <c r="Y116" s="504">
        <v>45734</v>
      </c>
      <c r="Z116" s="70" t="s">
        <v>89</v>
      </c>
      <c r="AA116" s="504">
        <v>45868</v>
      </c>
      <c r="AB116" s="279">
        <f t="shared" si="5"/>
        <v>134</v>
      </c>
      <c r="AC116" s="65">
        <v>0</v>
      </c>
      <c r="AD116" s="68">
        <v>0</v>
      </c>
      <c r="AE116" s="65">
        <v>0</v>
      </c>
      <c r="AF116" s="78" t="s">
        <v>89</v>
      </c>
      <c r="AG116" s="49">
        <f t="shared" si="6"/>
        <v>0</v>
      </c>
      <c r="AH116" s="65">
        <v>0</v>
      </c>
      <c r="AI116" s="66">
        <v>0</v>
      </c>
      <c r="AJ116" s="70" t="s">
        <v>89</v>
      </c>
      <c r="AK116" s="78" t="s">
        <v>89</v>
      </c>
      <c r="AL116" s="65">
        <v>0</v>
      </c>
      <c r="AM116" s="70" t="s">
        <v>89</v>
      </c>
      <c r="AN116" s="70" t="s">
        <v>89</v>
      </c>
      <c r="AO116" s="70" t="s">
        <v>89</v>
      </c>
      <c r="AP116" s="49">
        <f t="shared" si="7"/>
        <v>0</v>
      </c>
      <c r="AQ116" s="302">
        <f>+L116+AD116-AI116</f>
        <v>16800000</v>
      </c>
      <c r="AR116" s="65" t="s">
        <v>87</v>
      </c>
      <c r="AS116" s="68">
        <v>16800000</v>
      </c>
      <c r="AT116" s="65" t="s">
        <v>90</v>
      </c>
      <c r="AU116" s="65">
        <v>0</v>
      </c>
      <c r="AV116" s="75" t="s">
        <v>89</v>
      </c>
      <c r="AW116" s="570">
        <f t="shared" si="8"/>
        <v>16800000</v>
      </c>
      <c r="AX116" s="515">
        <v>0</v>
      </c>
      <c r="AY116" s="223">
        <f t="shared" si="9"/>
        <v>1</v>
      </c>
      <c r="AZ116" s="74">
        <v>1</v>
      </c>
      <c r="BA116" s="301" t="s">
        <v>89</v>
      </c>
      <c r="BB116" s="65" t="s">
        <v>103</v>
      </c>
      <c r="BC116" s="308" t="s">
        <v>2892</v>
      </c>
      <c r="BD116" s="221" t="s">
        <v>87</v>
      </c>
      <c r="BE116" s="221" t="s">
        <v>87</v>
      </c>
    </row>
    <row r="117" spans="2:57" s="271" customFormat="1" ht="12.75" x14ac:dyDescent="0.2">
      <c r="B117" s="221">
        <v>2025</v>
      </c>
      <c r="C117" s="221">
        <v>891780111</v>
      </c>
      <c r="D117" s="221" t="s">
        <v>78</v>
      </c>
      <c r="E117" s="67" t="s">
        <v>2891</v>
      </c>
      <c r="F117" s="49" t="s">
        <v>2890</v>
      </c>
      <c r="G117" s="306">
        <v>0</v>
      </c>
      <c r="H117" s="65" t="s">
        <v>81</v>
      </c>
      <c r="I117" s="221" t="s">
        <v>127</v>
      </c>
      <c r="J117" s="220" t="s">
        <v>83</v>
      </c>
      <c r="K117" s="67" t="s">
        <v>2889</v>
      </c>
      <c r="L117" s="302">
        <v>9000000</v>
      </c>
      <c r="M117" s="221" t="s">
        <v>85</v>
      </c>
      <c r="N117" s="49" t="s">
        <v>2888</v>
      </c>
      <c r="O117" s="527">
        <v>7634161</v>
      </c>
      <c r="P117" s="304">
        <v>609</v>
      </c>
      <c r="Q117" s="504">
        <v>45726</v>
      </c>
      <c r="R117" s="498">
        <v>19800000</v>
      </c>
      <c r="S117" s="504">
        <v>45734</v>
      </c>
      <c r="T117" s="303">
        <f>+L117</f>
        <v>9000000</v>
      </c>
      <c r="U117" s="65" t="s">
        <v>87</v>
      </c>
      <c r="V117" s="49">
        <v>21400608</v>
      </c>
      <c r="W117" s="66" t="s">
        <v>2887</v>
      </c>
      <c r="X117" s="547">
        <v>45734</v>
      </c>
      <c r="Y117" s="504">
        <v>45734</v>
      </c>
      <c r="Z117" s="70" t="s">
        <v>89</v>
      </c>
      <c r="AA117" s="504">
        <v>45794</v>
      </c>
      <c r="AB117" s="279">
        <f t="shared" si="5"/>
        <v>60</v>
      </c>
      <c r="AC117" s="65">
        <v>0</v>
      </c>
      <c r="AD117" s="68">
        <v>0</v>
      </c>
      <c r="AE117" s="65">
        <v>0</v>
      </c>
      <c r="AF117" s="78" t="s">
        <v>89</v>
      </c>
      <c r="AG117" s="49">
        <f t="shared" si="6"/>
        <v>0</v>
      </c>
      <c r="AH117" s="65">
        <v>0</v>
      </c>
      <c r="AI117" s="66">
        <v>0</v>
      </c>
      <c r="AJ117" s="70" t="s">
        <v>89</v>
      </c>
      <c r="AK117" s="78" t="s">
        <v>89</v>
      </c>
      <c r="AL117" s="65">
        <v>0</v>
      </c>
      <c r="AM117" s="70" t="s">
        <v>89</v>
      </c>
      <c r="AN117" s="70" t="s">
        <v>89</v>
      </c>
      <c r="AO117" s="70" t="s">
        <v>89</v>
      </c>
      <c r="AP117" s="49">
        <f t="shared" si="7"/>
        <v>0</v>
      </c>
      <c r="AQ117" s="302">
        <f>+L117+AD117-AI117</f>
        <v>9000000</v>
      </c>
      <c r="AR117" s="65" t="s">
        <v>87</v>
      </c>
      <c r="AS117" s="68">
        <v>9000000</v>
      </c>
      <c r="AT117" s="65" t="s">
        <v>90</v>
      </c>
      <c r="AU117" s="65">
        <v>0</v>
      </c>
      <c r="AV117" s="75" t="s">
        <v>89</v>
      </c>
      <c r="AW117" s="570">
        <f t="shared" si="8"/>
        <v>9000000</v>
      </c>
      <c r="AX117" s="515">
        <v>0</v>
      </c>
      <c r="AY117" s="223">
        <f t="shared" si="9"/>
        <v>1</v>
      </c>
      <c r="AZ117" s="74">
        <v>1</v>
      </c>
      <c r="BA117" s="301" t="s">
        <v>89</v>
      </c>
      <c r="BB117" s="65" t="s">
        <v>103</v>
      </c>
      <c r="BC117" s="308" t="s">
        <v>2886</v>
      </c>
      <c r="BD117" s="221" t="s">
        <v>87</v>
      </c>
      <c r="BE117" s="221" t="s">
        <v>87</v>
      </c>
    </row>
    <row r="118" spans="2:57" s="271" customFormat="1" ht="12.75" x14ac:dyDescent="0.2">
      <c r="B118" s="221">
        <v>2025</v>
      </c>
      <c r="C118" s="221">
        <v>891780111</v>
      </c>
      <c r="D118" s="221" t="s">
        <v>78</v>
      </c>
      <c r="E118" s="67" t="s">
        <v>2885</v>
      </c>
      <c r="F118" s="49" t="s">
        <v>2884</v>
      </c>
      <c r="G118" s="306">
        <v>0</v>
      </c>
      <c r="H118" s="65" t="s">
        <v>81</v>
      </c>
      <c r="I118" s="221" t="s">
        <v>127</v>
      </c>
      <c r="J118" s="220" t="s">
        <v>83</v>
      </c>
      <c r="K118" s="67" t="s">
        <v>2883</v>
      </c>
      <c r="L118" s="302">
        <v>12000000</v>
      </c>
      <c r="M118" s="221" t="s">
        <v>85</v>
      </c>
      <c r="N118" s="49" t="s">
        <v>2577</v>
      </c>
      <c r="O118" s="527">
        <v>1020794175</v>
      </c>
      <c r="P118" s="304">
        <v>334</v>
      </c>
      <c r="Q118" s="403">
        <v>45700</v>
      </c>
      <c r="R118" s="498">
        <v>168334402</v>
      </c>
      <c r="S118" s="504">
        <v>45735</v>
      </c>
      <c r="T118" s="303">
        <f>+L118</f>
        <v>12000000</v>
      </c>
      <c r="U118" s="65" t="s">
        <v>87</v>
      </c>
      <c r="V118" s="49">
        <v>51909946</v>
      </c>
      <c r="W118" s="66" t="s">
        <v>2648</v>
      </c>
      <c r="X118" s="547">
        <v>45735</v>
      </c>
      <c r="Y118" s="504">
        <v>45735</v>
      </c>
      <c r="Z118" s="70" t="s">
        <v>89</v>
      </c>
      <c r="AA118" s="504">
        <v>45826</v>
      </c>
      <c r="AB118" s="279">
        <f t="shared" si="5"/>
        <v>91</v>
      </c>
      <c r="AC118" s="65">
        <v>0</v>
      </c>
      <c r="AD118" s="68">
        <v>0</v>
      </c>
      <c r="AE118" s="65">
        <v>0</v>
      </c>
      <c r="AF118" s="78" t="s">
        <v>89</v>
      </c>
      <c r="AG118" s="49">
        <f t="shared" si="6"/>
        <v>0</v>
      </c>
      <c r="AH118" s="65">
        <v>0</v>
      </c>
      <c r="AI118" s="66">
        <v>0</v>
      </c>
      <c r="AJ118" s="70" t="s">
        <v>89</v>
      </c>
      <c r="AK118" s="78" t="s">
        <v>89</v>
      </c>
      <c r="AL118" s="65">
        <v>0</v>
      </c>
      <c r="AM118" s="70" t="s">
        <v>89</v>
      </c>
      <c r="AN118" s="70" t="s">
        <v>89</v>
      </c>
      <c r="AO118" s="70" t="s">
        <v>89</v>
      </c>
      <c r="AP118" s="49">
        <f t="shared" si="7"/>
        <v>0</v>
      </c>
      <c r="AQ118" s="302">
        <f>+L118+AD118-AI118</f>
        <v>12000000</v>
      </c>
      <c r="AR118" s="65" t="s">
        <v>90</v>
      </c>
      <c r="AS118" s="68">
        <v>0</v>
      </c>
      <c r="AT118" s="65" t="s">
        <v>90</v>
      </c>
      <c r="AU118" s="65">
        <v>0</v>
      </c>
      <c r="AV118" s="75" t="s">
        <v>89</v>
      </c>
      <c r="AW118" s="570">
        <f t="shared" si="8"/>
        <v>12000000</v>
      </c>
      <c r="AX118" s="515">
        <v>0</v>
      </c>
      <c r="AY118" s="223">
        <f t="shared" si="9"/>
        <v>1</v>
      </c>
      <c r="AZ118" s="74">
        <v>1</v>
      </c>
      <c r="BA118" s="301" t="s">
        <v>89</v>
      </c>
      <c r="BB118" s="65" t="s">
        <v>103</v>
      </c>
      <c r="BC118" s="308" t="s">
        <v>2882</v>
      </c>
      <c r="BD118" s="221" t="s">
        <v>87</v>
      </c>
      <c r="BE118" s="221" t="s">
        <v>87</v>
      </c>
    </row>
    <row r="119" spans="2:57" s="271" customFormat="1" ht="12.75" x14ac:dyDescent="0.2">
      <c r="B119" s="221">
        <v>2025</v>
      </c>
      <c r="C119" s="221">
        <v>891780111</v>
      </c>
      <c r="D119" s="221" t="s">
        <v>78</v>
      </c>
      <c r="E119" s="67" t="s">
        <v>2881</v>
      </c>
      <c r="F119" s="49" t="s">
        <v>2880</v>
      </c>
      <c r="G119" s="306">
        <v>0</v>
      </c>
      <c r="H119" s="65" t="s">
        <v>81</v>
      </c>
      <c r="I119" s="221" t="s">
        <v>127</v>
      </c>
      <c r="J119" s="220" t="s">
        <v>83</v>
      </c>
      <c r="K119" s="67" t="s">
        <v>2879</v>
      </c>
      <c r="L119" s="302">
        <v>38500000</v>
      </c>
      <c r="M119" s="221" t="s">
        <v>85</v>
      </c>
      <c r="N119" s="49" t="s">
        <v>2878</v>
      </c>
      <c r="O119" s="527">
        <v>1082848824</v>
      </c>
      <c r="P119" s="304">
        <v>748</v>
      </c>
      <c r="Q119" s="504">
        <v>45737</v>
      </c>
      <c r="R119" s="498">
        <v>586727658.21000004</v>
      </c>
      <c r="S119" s="504">
        <v>45741</v>
      </c>
      <c r="T119" s="303">
        <f>+L119</f>
        <v>38500000</v>
      </c>
      <c r="U119" s="65" t="s">
        <v>87</v>
      </c>
      <c r="V119" s="49">
        <v>5056184</v>
      </c>
      <c r="W119" s="66" t="s">
        <v>1582</v>
      </c>
      <c r="X119" s="548">
        <v>45741</v>
      </c>
      <c r="Y119" s="403">
        <v>45741</v>
      </c>
      <c r="Z119" s="70" t="s">
        <v>89</v>
      </c>
      <c r="AA119" s="403">
        <v>46077</v>
      </c>
      <c r="AB119" s="279">
        <f t="shared" si="5"/>
        <v>336</v>
      </c>
      <c r="AC119" s="65">
        <v>0</v>
      </c>
      <c r="AD119" s="68">
        <v>0</v>
      </c>
      <c r="AE119" s="65">
        <v>0</v>
      </c>
      <c r="AF119" s="78" t="s">
        <v>89</v>
      </c>
      <c r="AG119" s="49">
        <f t="shared" si="6"/>
        <v>0</v>
      </c>
      <c r="AH119" s="65">
        <v>0</v>
      </c>
      <c r="AI119" s="66">
        <v>0</v>
      </c>
      <c r="AJ119" s="70" t="s">
        <v>89</v>
      </c>
      <c r="AK119" s="78" t="s">
        <v>89</v>
      </c>
      <c r="AL119" s="65">
        <v>0</v>
      </c>
      <c r="AM119" s="70" t="s">
        <v>89</v>
      </c>
      <c r="AN119" s="70" t="s">
        <v>89</v>
      </c>
      <c r="AO119" s="70" t="s">
        <v>89</v>
      </c>
      <c r="AP119" s="49">
        <f t="shared" si="7"/>
        <v>0</v>
      </c>
      <c r="AQ119" s="302">
        <f>+L119+AD119-AI119</f>
        <v>38500000</v>
      </c>
      <c r="AR119" s="65" t="s">
        <v>90</v>
      </c>
      <c r="AS119" s="68">
        <v>0</v>
      </c>
      <c r="AT119" s="65" t="s">
        <v>90</v>
      </c>
      <c r="AU119" s="65">
        <v>0</v>
      </c>
      <c r="AV119" s="75" t="s">
        <v>89</v>
      </c>
      <c r="AW119" s="570">
        <f t="shared" si="8"/>
        <v>17500000</v>
      </c>
      <c r="AX119" s="515">
        <v>21000000</v>
      </c>
      <c r="AY119" s="223">
        <f t="shared" si="9"/>
        <v>0.45454545454545453</v>
      </c>
      <c r="AZ119" s="74">
        <v>0.45454545454545453</v>
      </c>
      <c r="BA119" s="301" t="s">
        <v>89</v>
      </c>
      <c r="BB119" s="326" t="s">
        <v>108</v>
      </c>
      <c r="BC119" s="308" t="s">
        <v>2877</v>
      </c>
      <c r="BD119" s="221" t="s">
        <v>87</v>
      </c>
      <c r="BE119" s="221" t="s">
        <v>87</v>
      </c>
    </row>
    <row r="120" spans="2:57" s="271" customFormat="1" ht="12.75" x14ac:dyDescent="0.2">
      <c r="B120" s="221">
        <v>2025</v>
      </c>
      <c r="C120" s="221">
        <v>891780111</v>
      </c>
      <c r="D120" s="221" t="s">
        <v>78</v>
      </c>
      <c r="E120" s="67" t="s">
        <v>2876</v>
      </c>
      <c r="F120" s="49" t="s">
        <v>2875</v>
      </c>
      <c r="G120" s="306">
        <v>0</v>
      </c>
      <c r="H120" s="65" t="s">
        <v>81</v>
      </c>
      <c r="I120" s="221" t="s">
        <v>127</v>
      </c>
      <c r="J120" s="220" t="s">
        <v>83</v>
      </c>
      <c r="K120" s="67" t="s">
        <v>2874</v>
      </c>
      <c r="L120" s="302">
        <v>15200000</v>
      </c>
      <c r="M120" s="221" t="s">
        <v>85</v>
      </c>
      <c r="N120" s="49" t="s">
        <v>2873</v>
      </c>
      <c r="O120" s="527">
        <v>1026289806</v>
      </c>
      <c r="P120" s="304">
        <v>334</v>
      </c>
      <c r="Q120" s="504">
        <v>45700</v>
      </c>
      <c r="R120" s="498">
        <v>168334402</v>
      </c>
      <c r="S120" s="504">
        <v>45741</v>
      </c>
      <c r="T120" s="303">
        <f>+L120</f>
        <v>15200000</v>
      </c>
      <c r="U120" s="65" t="s">
        <v>87</v>
      </c>
      <c r="V120" s="49">
        <v>51909946</v>
      </c>
      <c r="W120" s="66" t="s">
        <v>2648</v>
      </c>
      <c r="X120" s="548">
        <v>45741</v>
      </c>
      <c r="Y120" s="403">
        <v>45741</v>
      </c>
      <c r="Z120" s="70" t="s">
        <v>89</v>
      </c>
      <c r="AA120" s="403">
        <v>45862</v>
      </c>
      <c r="AB120" s="279">
        <f t="shared" si="5"/>
        <v>121</v>
      </c>
      <c r="AC120" s="65">
        <v>0</v>
      </c>
      <c r="AD120" s="68">
        <v>0</v>
      </c>
      <c r="AE120" s="65">
        <v>0</v>
      </c>
      <c r="AF120" s="78" t="s">
        <v>89</v>
      </c>
      <c r="AG120" s="49">
        <f t="shared" si="6"/>
        <v>0</v>
      </c>
      <c r="AH120" s="65">
        <v>0</v>
      </c>
      <c r="AI120" s="66">
        <v>0</v>
      </c>
      <c r="AJ120" s="70" t="s">
        <v>89</v>
      </c>
      <c r="AK120" s="78" t="s">
        <v>89</v>
      </c>
      <c r="AL120" s="65">
        <v>0</v>
      </c>
      <c r="AM120" s="70" t="s">
        <v>89</v>
      </c>
      <c r="AN120" s="70" t="s">
        <v>89</v>
      </c>
      <c r="AO120" s="70" t="s">
        <v>89</v>
      </c>
      <c r="AP120" s="49">
        <f t="shared" si="7"/>
        <v>0</v>
      </c>
      <c r="AQ120" s="302">
        <f>+L120+AD120-AI120</f>
        <v>15200000</v>
      </c>
      <c r="AR120" s="65" t="s">
        <v>90</v>
      </c>
      <c r="AS120" s="68">
        <v>0</v>
      </c>
      <c r="AT120" s="65" t="s">
        <v>90</v>
      </c>
      <c r="AU120" s="65">
        <v>0</v>
      </c>
      <c r="AV120" s="75" t="s">
        <v>89</v>
      </c>
      <c r="AW120" s="570">
        <f t="shared" si="8"/>
        <v>15200000</v>
      </c>
      <c r="AX120" s="515">
        <v>0</v>
      </c>
      <c r="AY120" s="223">
        <f t="shared" si="9"/>
        <v>1</v>
      </c>
      <c r="AZ120" s="74">
        <v>1</v>
      </c>
      <c r="BA120" s="301" t="s">
        <v>89</v>
      </c>
      <c r="BB120" s="65" t="s">
        <v>103</v>
      </c>
      <c r="BC120" s="308" t="s">
        <v>2872</v>
      </c>
      <c r="BD120" s="221" t="s">
        <v>87</v>
      </c>
      <c r="BE120" s="221" t="s">
        <v>87</v>
      </c>
    </row>
    <row r="121" spans="2:57" s="271" customFormat="1" ht="12.75" x14ac:dyDescent="0.2">
      <c r="B121" s="221">
        <v>2025</v>
      </c>
      <c r="C121" s="221">
        <v>891780111</v>
      </c>
      <c r="D121" s="221" t="s">
        <v>78</v>
      </c>
      <c r="E121" s="67" t="s">
        <v>2871</v>
      </c>
      <c r="F121" s="49" t="s">
        <v>2870</v>
      </c>
      <c r="G121" s="306">
        <v>0</v>
      </c>
      <c r="H121" s="65" t="s">
        <v>81</v>
      </c>
      <c r="I121" s="221" t="s">
        <v>127</v>
      </c>
      <c r="J121" s="220" t="s">
        <v>83</v>
      </c>
      <c r="K121" s="67" t="s">
        <v>2869</v>
      </c>
      <c r="L121" s="302">
        <v>3100000</v>
      </c>
      <c r="M121" s="221" t="s">
        <v>85</v>
      </c>
      <c r="N121" s="239" t="s">
        <v>2868</v>
      </c>
      <c r="O121" s="527">
        <v>1083041500</v>
      </c>
      <c r="P121" s="312">
        <v>638</v>
      </c>
      <c r="Q121" s="503">
        <v>45728</v>
      </c>
      <c r="R121" s="498">
        <v>46167000</v>
      </c>
      <c r="S121" s="503">
        <v>45748</v>
      </c>
      <c r="T121" s="303">
        <f>+L121</f>
        <v>3100000</v>
      </c>
      <c r="U121" s="65" t="s">
        <v>87</v>
      </c>
      <c r="V121" s="49">
        <v>79600056</v>
      </c>
      <c r="W121" s="66" t="s">
        <v>1652</v>
      </c>
      <c r="X121" s="548">
        <v>45748</v>
      </c>
      <c r="Y121" s="403">
        <v>45748</v>
      </c>
      <c r="Z121" s="70" t="s">
        <v>89</v>
      </c>
      <c r="AA121" s="403">
        <v>45777</v>
      </c>
      <c r="AB121" s="279">
        <f t="shared" si="5"/>
        <v>29</v>
      </c>
      <c r="AC121" s="65">
        <v>0</v>
      </c>
      <c r="AD121" s="68">
        <v>0</v>
      </c>
      <c r="AE121" s="65">
        <v>0</v>
      </c>
      <c r="AF121" s="78" t="s">
        <v>89</v>
      </c>
      <c r="AG121" s="49">
        <f t="shared" si="6"/>
        <v>0</v>
      </c>
      <c r="AH121" s="65">
        <v>0</v>
      </c>
      <c r="AI121" s="66">
        <v>0</v>
      </c>
      <c r="AJ121" s="70" t="s">
        <v>89</v>
      </c>
      <c r="AK121" s="78" t="s">
        <v>89</v>
      </c>
      <c r="AL121" s="65">
        <v>0</v>
      </c>
      <c r="AM121" s="70" t="s">
        <v>89</v>
      </c>
      <c r="AN121" s="70" t="s">
        <v>89</v>
      </c>
      <c r="AO121" s="70" t="s">
        <v>89</v>
      </c>
      <c r="AP121" s="49">
        <f t="shared" si="7"/>
        <v>0</v>
      </c>
      <c r="AQ121" s="302">
        <f>+L121+AD121-AI121</f>
        <v>3100000</v>
      </c>
      <c r="AR121" s="65" t="s">
        <v>87</v>
      </c>
      <c r="AS121" s="68">
        <v>3100000</v>
      </c>
      <c r="AT121" s="65" t="s">
        <v>90</v>
      </c>
      <c r="AU121" s="65">
        <v>0</v>
      </c>
      <c r="AV121" s="75" t="s">
        <v>89</v>
      </c>
      <c r="AW121" s="570">
        <f t="shared" si="8"/>
        <v>3100000</v>
      </c>
      <c r="AX121" s="515">
        <v>0</v>
      </c>
      <c r="AY121" s="223">
        <f t="shared" si="9"/>
        <v>1</v>
      </c>
      <c r="AZ121" s="74">
        <v>1</v>
      </c>
      <c r="BA121" s="301" t="s">
        <v>89</v>
      </c>
      <c r="BB121" s="65" t="s">
        <v>103</v>
      </c>
      <c r="BC121" s="308" t="s">
        <v>2867</v>
      </c>
      <c r="BD121" s="221" t="s">
        <v>87</v>
      </c>
      <c r="BE121" s="221" t="s">
        <v>87</v>
      </c>
    </row>
    <row r="122" spans="2:57" s="271" customFormat="1" ht="12.75" x14ac:dyDescent="0.2">
      <c r="B122" s="221">
        <v>2025</v>
      </c>
      <c r="C122" s="221">
        <v>891780111</v>
      </c>
      <c r="D122" s="221" t="s">
        <v>78</v>
      </c>
      <c r="E122" s="67" t="s">
        <v>2866</v>
      </c>
      <c r="F122" s="49" t="s">
        <v>2865</v>
      </c>
      <c r="G122" s="306">
        <v>0</v>
      </c>
      <c r="H122" s="65" t="s">
        <v>81</v>
      </c>
      <c r="I122" s="221" t="s">
        <v>127</v>
      </c>
      <c r="J122" s="220" t="s">
        <v>83</v>
      </c>
      <c r="K122" s="67" t="s">
        <v>2864</v>
      </c>
      <c r="L122" s="514">
        <v>12600000</v>
      </c>
      <c r="M122" s="221" t="s">
        <v>85</v>
      </c>
      <c r="N122" s="314" t="s">
        <v>2863</v>
      </c>
      <c r="O122" s="526">
        <v>1082856483</v>
      </c>
      <c r="P122" s="312">
        <v>633</v>
      </c>
      <c r="Q122" s="503">
        <v>45728</v>
      </c>
      <c r="R122" s="498">
        <v>39200000</v>
      </c>
      <c r="S122" s="503">
        <v>45748</v>
      </c>
      <c r="T122" s="303">
        <f>+L122</f>
        <v>12600000</v>
      </c>
      <c r="U122" s="65" t="s">
        <v>87</v>
      </c>
      <c r="V122" s="49">
        <v>1082870484</v>
      </c>
      <c r="W122" s="66" t="s">
        <v>2758</v>
      </c>
      <c r="X122" s="548">
        <v>45748</v>
      </c>
      <c r="Y122" s="403">
        <v>45748</v>
      </c>
      <c r="Z122" s="70" t="s">
        <v>89</v>
      </c>
      <c r="AA122" s="403">
        <v>45869</v>
      </c>
      <c r="AB122" s="279">
        <f t="shared" si="5"/>
        <v>121</v>
      </c>
      <c r="AC122" s="65">
        <v>0</v>
      </c>
      <c r="AD122" s="68">
        <v>0</v>
      </c>
      <c r="AE122" s="65">
        <v>0</v>
      </c>
      <c r="AF122" s="78" t="s">
        <v>89</v>
      </c>
      <c r="AG122" s="49">
        <f t="shared" si="6"/>
        <v>0</v>
      </c>
      <c r="AH122" s="65">
        <v>0</v>
      </c>
      <c r="AI122" s="66">
        <v>0</v>
      </c>
      <c r="AJ122" s="70" t="s">
        <v>89</v>
      </c>
      <c r="AK122" s="78" t="s">
        <v>89</v>
      </c>
      <c r="AL122" s="65">
        <v>0</v>
      </c>
      <c r="AM122" s="70" t="s">
        <v>89</v>
      </c>
      <c r="AN122" s="70" t="s">
        <v>89</v>
      </c>
      <c r="AO122" s="70" t="s">
        <v>89</v>
      </c>
      <c r="AP122" s="49">
        <f t="shared" si="7"/>
        <v>0</v>
      </c>
      <c r="AQ122" s="302">
        <f>+L122+AD122-AI122</f>
        <v>12600000</v>
      </c>
      <c r="AR122" s="65" t="s">
        <v>87</v>
      </c>
      <c r="AS122" s="68">
        <v>12600000</v>
      </c>
      <c r="AT122" s="65" t="s">
        <v>90</v>
      </c>
      <c r="AU122" s="65">
        <v>0</v>
      </c>
      <c r="AV122" s="75" t="s">
        <v>89</v>
      </c>
      <c r="AW122" s="570">
        <f t="shared" si="8"/>
        <v>6300000</v>
      </c>
      <c r="AX122" s="572">
        <v>6300000</v>
      </c>
      <c r="AY122" s="223">
        <f t="shared" si="9"/>
        <v>0.5</v>
      </c>
      <c r="AZ122" s="74">
        <v>0.5</v>
      </c>
      <c r="BA122" s="301" t="s">
        <v>89</v>
      </c>
      <c r="BB122" s="65" t="s">
        <v>103</v>
      </c>
      <c r="BC122" s="308" t="s">
        <v>2862</v>
      </c>
      <c r="BD122" s="221" t="s">
        <v>87</v>
      </c>
      <c r="BE122" s="221" t="s">
        <v>87</v>
      </c>
    </row>
    <row r="123" spans="2:57" s="271" customFormat="1" ht="12.75" x14ac:dyDescent="0.2">
      <c r="B123" s="221">
        <v>2025</v>
      </c>
      <c r="C123" s="221">
        <v>891780111</v>
      </c>
      <c r="D123" s="221" t="s">
        <v>78</v>
      </c>
      <c r="E123" s="67" t="s">
        <v>2861</v>
      </c>
      <c r="F123" s="49" t="s">
        <v>2860</v>
      </c>
      <c r="G123" s="306">
        <v>0</v>
      </c>
      <c r="H123" s="65" t="s">
        <v>81</v>
      </c>
      <c r="I123" s="221" t="s">
        <v>127</v>
      </c>
      <c r="J123" s="220" t="s">
        <v>83</v>
      </c>
      <c r="K123" s="67" t="s">
        <v>2859</v>
      </c>
      <c r="L123" s="514">
        <v>23700683</v>
      </c>
      <c r="M123" s="221" t="s">
        <v>85</v>
      </c>
      <c r="N123" s="314" t="s">
        <v>2858</v>
      </c>
      <c r="O123" s="526">
        <v>1083014226</v>
      </c>
      <c r="P123" s="312">
        <v>648</v>
      </c>
      <c r="Q123" s="503">
        <v>45728</v>
      </c>
      <c r="R123" s="498">
        <v>116318913</v>
      </c>
      <c r="S123" s="503">
        <v>45748</v>
      </c>
      <c r="T123" s="303">
        <f>+L123</f>
        <v>23700683</v>
      </c>
      <c r="U123" s="65" t="s">
        <v>87</v>
      </c>
      <c r="V123" s="49">
        <v>5056184</v>
      </c>
      <c r="W123" s="66" t="s">
        <v>1582</v>
      </c>
      <c r="X123" s="548">
        <v>45748</v>
      </c>
      <c r="Y123" s="403">
        <v>45748</v>
      </c>
      <c r="Z123" s="70" t="s">
        <v>89</v>
      </c>
      <c r="AA123" s="403">
        <v>45973</v>
      </c>
      <c r="AB123" s="279">
        <f t="shared" si="5"/>
        <v>225</v>
      </c>
      <c r="AC123" s="65">
        <v>0</v>
      </c>
      <c r="AD123" s="68">
        <v>0</v>
      </c>
      <c r="AE123" s="65">
        <v>0</v>
      </c>
      <c r="AF123" s="78" t="s">
        <v>89</v>
      </c>
      <c r="AG123" s="49">
        <f t="shared" si="6"/>
        <v>0</v>
      </c>
      <c r="AH123" s="65">
        <v>0</v>
      </c>
      <c r="AI123" s="66">
        <v>0</v>
      </c>
      <c r="AJ123" s="70" t="s">
        <v>89</v>
      </c>
      <c r="AK123" s="78" t="s">
        <v>89</v>
      </c>
      <c r="AL123" s="65">
        <v>0</v>
      </c>
      <c r="AM123" s="70" t="s">
        <v>89</v>
      </c>
      <c r="AN123" s="70" t="s">
        <v>89</v>
      </c>
      <c r="AO123" s="70" t="s">
        <v>89</v>
      </c>
      <c r="AP123" s="49">
        <f t="shared" si="7"/>
        <v>0</v>
      </c>
      <c r="AQ123" s="302">
        <f>+L123+AD123-AI123</f>
        <v>23700683</v>
      </c>
      <c r="AR123" s="65" t="s">
        <v>90</v>
      </c>
      <c r="AS123" s="68">
        <v>0</v>
      </c>
      <c r="AT123" s="65" t="s">
        <v>90</v>
      </c>
      <c r="AU123" s="65">
        <v>0</v>
      </c>
      <c r="AV123" s="75" t="s">
        <v>89</v>
      </c>
      <c r="AW123" s="570">
        <f t="shared" si="8"/>
        <v>12811180</v>
      </c>
      <c r="AX123" s="572">
        <v>10889503</v>
      </c>
      <c r="AY123" s="223">
        <f t="shared" si="9"/>
        <v>0.54054054054054057</v>
      </c>
      <c r="AZ123" s="74">
        <v>0.54054054054054057</v>
      </c>
      <c r="BA123" s="301" t="s">
        <v>89</v>
      </c>
      <c r="BB123" s="65" t="s">
        <v>108</v>
      </c>
      <c r="BC123" s="308" t="s">
        <v>2857</v>
      </c>
      <c r="BD123" s="221" t="s">
        <v>87</v>
      </c>
      <c r="BE123" s="221" t="s">
        <v>87</v>
      </c>
    </row>
    <row r="124" spans="2:57" s="271" customFormat="1" ht="12.75" x14ac:dyDescent="0.2">
      <c r="B124" s="221">
        <v>2025</v>
      </c>
      <c r="C124" s="221">
        <v>891780111</v>
      </c>
      <c r="D124" s="221" t="s">
        <v>78</v>
      </c>
      <c r="E124" s="67" t="s">
        <v>2856</v>
      </c>
      <c r="F124" s="49" t="s">
        <v>2855</v>
      </c>
      <c r="G124" s="306">
        <v>2023000100072</v>
      </c>
      <c r="H124" s="65" t="s">
        <v>81</v>
      </c>
      <c r="I124" s="221" t="s">
        <v>146</v>
      </c>
      <c r="J124" s="220" t="s">
        <v>83</v>
      </c>
      <c r="K124" s="67" t="s">
        <v>2854</v>
      </c>
      <c r="L124" s="302">
        <f>17108000+17108000+17108000</f>
        <v>51324000</v>
      </c>
      <c r="M124" s="221" t="s">
        <v>85</v>
      </c>
      <c r="N124" s="239" t="s">
        <v>2853</v>
      </c>
      <c r="O124" s="527">
        <v>1102838856</v>
      </c>
      <c r="P124" s="312">
        <v>53</v>
      </c>
      <c r="Q124" s="503">
        <v>45691</v>
      </c>
      <c r="R124" s="498">
        <v>955418841</v>
      </c>
      <c r="S124" s="503">
        <v>45748</v>
      </c>
      <c r="T124" s="303">
        <f>+L124</f>
        <v>51324000</v>
      </c>
      <c r="U124" s="65" t="s">
        <v>87</v>
      </c>
      <c r="V124" s="49">
        <v>16078654</v>
      </c>
      <c r="W124" s="66" t="s">
        <v>1398</v>
      </c>
      <c r="X124" s="548">
        <v>45748</v>
      </c>
      <c r="Y124" s="403">
        <v>45748</v>
      </c>
      <c r="Z124" s="70" t="s">
        <v>89</v>
      </c>
      <c r="AA124" s="403">
        <v>46069</v>
      </c>
      <c r="AB124" s="279">
        <f t="shared" si="5"/>
        <v>321</v>
      </c>
      <c r="AC124" s="65">
        <v>0</v>
      </c>
      <c r="AD124" s="68">
        <v>0</v>
      </c>
      <c r="AE124" s="65">
        <v>0</v>
      </c>
      <c r="AF124" s="78" t="s">
        <v>89</v>
      </c>
      <c r="AG124" s="49">
        <f t="shared" si="6"/>
        <v>0</v>
      </c>
      <c r="AH124" s="65">
        <v>1</v>
      </c>
      <c r="AI124" s="66">
        <v>31772000</v>
      </c>
      <c r="AJ124" s="70">
        <v>45866</v>
      </c>
      <c r="AK124" s="78" t="s">
        <v>89</v>
      </c>
      <c r="AL124" s="65">
        <v>0</v>
      </c>
      <c r="AM124" s="70" t="s">
        <v>89</v>
      </c>
      <c r="AN124" s="70" t="s">
        <v>89</v>
      </c>
      <c r="AO124" s="70" t="s">
        <v>89</v>
      </c>
      <c r="AP124" s="49">
        <f t="shared" si="7"/>
        <v>0</v>
      </c>
      <c r="AQ124" s="302">
        <f>+L124+AD124-AI124</f>
        <v>19552000</v>
      </c>
      <c r="AR124" s="65" t="s">
        <v>90</v>
      </c>
      <c r="AS124" s="68">
        <v>0</v>
      </c>
      <c r="AT124" s="65" t="s">
        <v>90</v>
      </c>
      <c r="AU124" s="65">
        <v>0</v>
      </c>
      <c r="AV124" s="75" t="s">
        <v>89</v>
      </c>
      <c r="AW124" s="570">
        <f t="shared" si="8"/>
        <v>19552000</v>
      </c>
      <c r="AX124" s="515">
        <v>0</v>
      </c>
      <c r="AY124" s="223">
        <f t="shared" si="9"/>
        <v>1</v>
      </c>
      <c r="AZ124" s="74">
        <v>1</v>
      </c>
      <c r="BA124" s="301" t="s">
        <v>89</v>
      </c>
      <c r="BB124" s="65" t="s">
        <v>150</v>
      </c>
      <c r="BC124" s="308" t="s">
        <v>2852</v>
      </c>
      <c r="BD124" s="221" t="s">
        <v>87</v>
      </c>
      <c r="BE124" s="221" t="s">
        <v>87</v>
      </c>
    </row>
    <row r="125" spans="2:57" s="271" customFormat="1" ht="12.75" x14ac:dyDescent="0.2">
      <c r="B125" s="221">
        <v>2025</v>
      </c>
      <c r="C125" s="221">
        <v>891780111</v>
      </c>
      <c r="D125" s="221" t="s">
        <v>78</v>
      </c>
      <c r="E125" s="67" t="s">
        <v>2851</v>
      </c>
      <c r="F125" s="49" t="s">
        <v>2850</v>
      </c>
      <c r="G125" s="306">
        <v>2023000100072</v>
      </c>
      <c r="H125" s="65" t="s">
        <v>81</v>
      </c>
      <c r="I125" s="221" t="s">
        <v>146</v>
      </c>
      <c r="J125" s="220" t="s">
        <v>83</v>
      </c>
      <c r="K125" s="67" t="s">
        <v>2849</v>
      </c>
      <c r="L125" s="302">
        <f>12133331+12133331+12133331</f>
        <v>36399993</v>
      </c>
      <c r="M125" s="221" t="s">
        <v>85</v>
      </c>
      <c r="N125" s="239" t="s">
        <v>2848</v>
      </c>
      <c r="O125" s="527">
        <v>1082837329</v>
      </c>
      <c r="P125" s="312">
        <v>53</v>
      </c>
      <c r="Q125" s="503">
        <v>45691</v>
      </c>
      <c r="R125" s="498">
        <v>955418841</v>
      </c>
      <c r="S125" s="503">
        <v>45748</v>
      </c>
      <c r="T125" s="303">
        <f>+L125</f>
        <v>36399993</v>
      </c>
      <c r="U125" s="65" t="s">
        <v>87</v>
      </c>
      <c r="V125" s="49">
        <v>16078654</v>
      </c>
      <c r="W125" s="66" t="s">
        <v>1398</v>
      </c>
      <c r="X125" s="548">
        <v>45748</v>
      </c>
      <c r="Y125" s="403">
        <v>45748</v>
      </c>
      <c r="Z125" s="70" t="s">
        <v>89</v>
      </c>
      <c r="AA125" s="403">
        <v>46069</v>
      </c>
      <c r="AB125" s="279">
        <f t="shared" si="5"/>
        <v>321</v>
      </c>
      <c r="AC125" s="65">
        <v>0</v>
      </c>
      <c r="AD125" s="68">
        <v>0</v>
      </c>
      <c r="AE125" s="65">
        <v>0</v>
      </c>
      <c r="AF125" s="78" t="s">
        <v>89</v>
      </c>
      <c r="AG125" s="49">
        <f t="shared" si="6"/>
        <v>0</v>
      </c>
      <c r="AH125" s="65">
        <v>0</v>
      </c>
      <c r="AI125" s="66">
        <v>0</v>
      </c>
      <c r="AJ125" s="70" t="s">
        <v>89</v>
      </c>
      <c r="AK125" s="78" t="s">
        <v>89</v>
      </c>
      <c r="AL125" s="65">
        <v>0</v>
      </c>
      <c r="AM125" s="70" t="s">
        <v>89</v>
      </c>
      <c r="AN125" s="70" t="s">
        <v>89</v>
      </c>
      <c r="AO125" s="70" t="s">
        <v>89</v>
      </c>
      <c r="AP125" s="49">
        <f t="shared" si="7"/>
        <v>0</v>
      </c>
      <c r="AQ125" s="302">
        <f>+L125+AD125-AI125</f>
        <v>36399993</v>
      </c>
      <c r="AR125" s="65" t="s">
        <v>90</v>
      </c>
      <c r="AS125" s="68">
        <v>0</v>
      </c>
      <c r="AT125" s="65" t="s">
        <v>90</v>
      </c>
      <c r="AU125" s="65">
        <v>0</v>
      </c>
      <c r="AV125" s="75" t="s">
        <v>89</v>
      </c>
      <c r="AW125" s="570">
        <f t="shared" si="8"/>
        <v>13866664</v>
      </c>
      <c r="AX125" s="515">
        <v>22533329</v>
      </c>
      <c r="AY125" s="223">
        <f t="shared" si="9"/>
        <v>0.38095238095238093</v>
      </c>
      <c r="AZ125" s="74">
        <v>0.38095238095238093</v>
      </c>
      <c r="BA125" s="301" t="s">
        <v>89</v>
      </c>
      <c r="BB125" s="65" t="s">
        <v>108</v>
      </c>
      <c r="BC125" s="308" t="s">
        <v>2847</v>
      </c>
      <c r="BD125" s="221" t="s">
        <v>87</v>
      </c>
      <c r="BE125" s="221" t="s">
        <v>87</v>
      </c>
    </row>
    <row r="126" spans="2:57" s="271" customFormat="1" ht="12.75" x14ac:dyDescent="0.2">
      <c r="B126" s="221">
        <v>2025</v>
      </c>
      <c r="C126" s="221">
        <v>891780111</v>
      </c>
      <c r="D126" s="221" t="s">
        <v>78</v>
      </c>
      <c r="E126" s="67" t="s">
        <v>2846</v>
      </c>
      <c r="F126" s="49" t="s">
        <v>2845</v>
      </c>
      <c r="G126" s="306">
        <v>2023000100072</v>
      </c>
      <c r="H126" s="65" t="s">
        <v>81</v>
      </c>
      <c r="I126" s="221" t="s">
        <v>146</v>
      </c>
      <c r="J126" s="220" t="s">
        <v>83</v>
      </c>
      <c r="K126" s="67" t="s">
        <v>2844</v>
      </c>
      <c r="L126" s="302">
        <f>6160000+3080000+3080000</f>
        <v>12320000</v>
      </c>
      <c r="M126" s="221" t="s">
        <v>85</v>
      </c>
      <c r="N126" s="239" t="s">
        <v>2115</v>
      </c>
      <c r="O126" s="527">
        <v>1091662627</v>
      </c>
      <c r="P126" s="312">
        <v>53</v>
      </c>
      <c r="Q126" s="503">
        <v>45691</v>
      </c>
      <c r="R126" s="498">
        <v>955418841</v>
      </c>
      <c r="S126" s="503">
        <v>45748</v>
      </c>
      <c r="T126" s="303">
        <f>+L126</f>
        <v>12320000</v>
      </c>
      <c r="U126" s="65" t="s">
        <v>87</v>
      </c>
      <c r="V126" s="49">
        <v>16078654</v>
      </c>
      <c r="W126" s="66" t="s">
        <v>1398</v>
      </c>
      <c r="X126" s="548">
        <v>45748</v>
      </c>
      <c r="Y126" s="403">
        <v>45748</v>
      </c>
      <c r="Z126" s="70" t="s">
        <v>89</v>
      </c>
      <c r="AA126" s="403">
        <v>45869</v>
      </c>
      <c r="AB126" s="279">
        <f t="shared" si="5"/>
        <v>121</v>
      </c>
      <c r="AC126" s="65">
        <v>0</v>
      </c>
      <c r="AD126" s="68">
        <v>0</v>
      </c>
      <c r="AE126" s="65">
        <v>0</v>
      </c>
      <c r="AF126" s="78" t="s">
        <v>89</v>
      </c>
      <c r="AG126" s="49">
        <f t="shared" si="6"/>
        <v>0</v>
      </c>
      <c r="AH126" s="65">
        <v>0</v>
      </c>
      <c r="AI126" s="66">
        <v>0</v>
      </c>
      <c r="AJ126" s="70" t="s">
        <v>89</v>
      </c>
      <c r="AK126" s="78" t="s">
        <v>89</v>
      </c>
      <c r="AL126" s="65">
        <v>0</v>
      </c>
      <c r="AM126" s="70" t="s">
        <v>89</v>
      </c>
      <c r="AN126" s="70" t="s">
        <v>89</v>
      </c>
      <c r="AO126" s="70" t="s">
        <v>89</v>
      </c>
      <c r="AP126" s="49">
        <f t="shared" si="7"/>
        <v>0</v>
      </c>
      <c r="AQ126" s="302">
        <f>+L126+AD126-AI126</f>
        <v>12320000</v>
      </c>
      <c r="AR126" s="65" t="s">
        <v>90</v>
      </c>
      <c r="AS126" s="68">
        <v>0</v>
      </c>
      <c r="AT126" s="65" t="s">
        <v>90</v>
      </c>
      <c r="AU126" s="65">
        <v>0</v>
      </c>
      <c r="AV126" s="75" t="s">
        <v>89</v>
      </c>
      <c r="AW126" s="570">
        <f t="shared" si="8"/>
        <v>9240000</v>
      </c>
      <c r="AX126" s="515">
        <v>3080000</v>
      </c>
      <c r="AY126" s="223">
        <f t="shared" si="9"/>
        <v>0.75</v>
      </c>
      <c r="AZ126" s="74">
        <v>0.75</v>
      </c>
      <c r="BA126" s="301" t="s">
        <v>89</v>
      </c>
      <c r="BB126" s="65" t="s">
        <v>103</v>
      </c>
      <c r="BC126" s="308" t="s">
        <v>2843</v>
      </c>
      <c r="BD126" s="221" t="s">
        <v>87</v>
      </c>
      <c r="BE126" s="221" t="s">
        <v>87</v>
      </c>
    </row>
    <row r="127" spans="2:57" s="271" customFormat="1" ht="12.75" x14ac:dyDescent="0.2">
      <c r="B127" s="221">
        <v>2025</v>
      </c>
      <c r="C127" s="221">
        <v>891780111</v>
      </c>
      <c r="D127" s="221" t="s">
        <v>78</v>
      </c>
      <c r="E127" s="67" t="s">
        <v>2842</v>
      </c>
      <c r="F127" s="49" t="s">
        <v>2841</v>
      </c>
      <c r="G127" s="306">
        <v>2023000100072</v>
      </c>
      <c r="H127" s="65" t="s">
        <v>81</v>
      </c>
      <c r="I127" s="221" t="s">
        <v>146</v>
      </c>
      <c r="J127" s="220" t="s">
        <v>83</v>
      </c>
      <c r="K127" s="67" t="s">
        <v>2840</v>
      </c>
      <c r="L127" s="302">
        <f>21075600+21075600+21075600</f>
        <v>63226800</v>
      </c>
      <c r="M127" s="221" t="s">
        <v>85</v>
      </c>
      <c r="N127" s="239" t="s">
        <v>2839</v>
      </c>
      <c r="O127" s="527">
        <v>1083034004</v>
      </c>
      <c r="P127" s="312">
        <v>53</v>
      </c>
      <c r="Q127" s="503">
        <v>45691</v>
      </c>
      <c r="R127" s="498">
        <v>955418841</v>
      </c>
      <c r="S127" s="503">
        <v>45750</v>
      </c>
      <c r="T127" s="303">
        <f>+L127</f>
        <v>63226800</v>
      </c>
      <c r="U127" s="65" t="s">
        <v>87</v>
      </c>
      <c r="V127" s="49">
        <v>16078654</v>
      </c>
      <c r="W127" s="66" t="s">
        <v>1398</v>
      </c>
      <c r="X127" s="548">
        <v>45750</v>
      </c>
      <c r="Y127" s="403">
        <v>45750</v>
      </c>
      <c r="Z127" s="70" t="s">
        <v>89</v>
      </c>
      <c r="AA127" s="403">
        <v>46069</v>
      </c>
      <c r="AB127" s="279">
        <f t="shared" si="5"/>
        <v>319</v>
      </c>
      <c r="AC127" s="65">
        <v>0</v>
      </c>
      <c r="AD127" s="68">
        <v>0</v>
      </c>
      <c r="AE127" s="65">
        <v>0</v>
      </c>
      <c r="AF127" s="78" t="s">
        <v>89</v>
      </c>
      <c r="AG127" s="49">
        <f t="shared" si="6"/>
        <v>0</v>
      </c>
      <c r="AH127" s="65">
        <v>0</v>
      </c>
      <c r="AI127" s="66">
        <v>0</v>
      </c>
      <c r="AJ127" s="70" t="s">
        <v>89</v>
      </c>
      <c r="AK127" s="78" t="s">
        <v>89</v>
      </c>
      <c r="AL127" s="65">
        <v>0</v>
      </c>
      <c r="AM127" s="70" t="s">
        <v>89</v>
      </c>
      <c r="AN127" s="70" t="s">
        <v>89</v>
      </c>
      <c r="AO127" s="70" t="s">
        <v>89</v>
      </c>
      <c r="AP127" s="49">
        <f t="shared" si="7"/>
        <v>0</v>
      </c>
      <c r="AQ127" s="302">
        <f>+L127+AD127-AI127</f>
        <v>63226800</v>
      </c>
      <c r="AR127" s="65" t="s">
        <v>90</v>
      </c>
      <c r="AS127" s="68">
        <v>0</v>
      </c>
      <c r="AT127" s="65" t="s">
        <v>90</v>
      </c>
      <c r="AU127" s="65">
        <v>0</v>
      </c>
      <c r="AV127" s="75" t="s">
        <v>89</v>
      </c>
      <c r="AW127" s="570">
        <f t="shared" si="8"/>
        <v>24086400</v>
      </c>
      <c r="AX127" s="515">
        <v>39140400</v>
      </c>
      <c r="AY127" s="223">
        <f t="shared" si="9"/>
        <v>0.38095238095238093</v>
      </c>
      <c r="AZ127" s="74">
        <v>0.38095238095238093</v>
      </c>
      <c r="BA127" s="301" t="s">
        <v>89</v>
      </c>
      <c r="BB127" s="309" t="s">
        <v>108</v>
      </c>
      <c r="BC127" s="308" t="s">
        <v>2838</v>
      </c>
      <c r="BD127" s="221" t="s">
        <v>87</v>
      </c>
      <c r="BE127" s="221" t="s">
        <v>87</v>
      </c>
    </row>
    <row r="128" spans="2:57" s="271" customFormat="1" ht="12.75" x14ac:dyDescent="0.2">
      <c r="B128" s="221">
        <v>2025</v>
      </c>
      <c r="C128" s="221">
        <v>891780111</v>
      </c>
      <c r="D128" s="221" t="s">
        <v>78</v>
      </c>
      <c r="E128" s="67" t="s">
        <v>2837</v>
      </c>
      <c r="F128" s="49" t="s">
        <v>2836</v>
      </c>
      <c r="G128" s="306">
        <v>0</v>
      </c>
      <c r="H128" s="65" t="s">
        <v>81</v>
      </c>
      <c r="I128" s="221" t="s">
        <v>127</v>
      </c>
      <c r="J128" s="220" t="s">
        <v>83</v>
      </c>
      <c r="K128" s="67" t="s">
        <v>2835</v>
      </c>
      <c r="L128" s="514">
        <v>8400000</v>
      </c>
      <c r="M128" s="221" t="s">
        <v>85</v>
      </c>
      <c r="N128" s="239" t="s">
        <v>2834</v>
      </c>
      <c r="O128" s="527">
        <v>1004373734</v>
      </c>
      <c r="P128" s="312">
        <v>389</v>
      </c>
      <c r="Q128" s="503">
        <v>45707</v>
      </c>
      <c r="R128" s="498">
        <v>224400000</v>
      </c>
      <c r="S128" s="503">
        <v>45751</v>
      </c>
      <c r="T128" s="303">
        <f>+L128</f>
        <v>8400000</v>
      </c>
      <c r="U128" s="65" t="s">
        <v>87</v>
      </c>
      <c r="V128" s="49">
        <v>52705148</v>
      </c>
      <c r="W128" s="66" t="s">
        <v>2813</v>
      </c>
      <c r="X128" s="548">
        <v>45751</v>
      </c>
      <c r="Y128" s="403">
        <v>45751</v>
      </c>
      <c r="Z128" s="70" t="s">
        <v>89</v>
      </c>
      <c r="AA128" s="403">
        <v>45838</v>
      </c>
      <c r="AB128" s="279">
        <f t="shared" si="5"/>
        <v>87</v>
      </c>
      <c r="AC128" s="65">
        <v>0</v>
      </c>
      <c r="AD128" s="68">
        <v>0</v>
      </c>
      <c r="AE128" s="65">
        <v>0</v>
      </c>
      <c r="AF128" s="78" t="s">
        <v>89</v>
      </c>
      <c r="AG128" s="49">
        <f t="shared" si="6"/>
        <v>0</v>
      </c>
      <c r="AH128" s="65">
        <v>0</v>
      </c>
      <c r="AI128" s="66">
        <v>0</v>
      </c>
      <c r="AJ128" s="70" t="s">
        <v>89</v>
      </c>
      <c r="AK128" s="78" t="s">
        <v>89</v>
      </c>
      <c r="AL128" s="65">
        <v>0</v>
      </c>
      <c r="AM128" s="70" t="s">
        <v>89</v>
      </c>
      <c r="AN128" s="70" t="s">
        <v>89</v>
      </c>
      <c r="AO128" s="70" t="s">
        <v>89</v>
      </c>
      <c r="AP128" s="49">
        <f t="shared" si="7"/>
        <v>0</v>
      </c>
      <c r="AQ128" s="302">
        <f>+L128+AD128-AI128</f>
        <v>8400000</v>
      </c>
      <c r="AR128" s="65" t="s">
        <v>90</v>
      </c>
      <c r="AS128" s="68">
        <v>0</v>
      </c>
      <c r="AT128" s="65" t="s">
        <v>90</v>
      </c>
      <c r="AU128" s="65">
        <v>0</v>
      </c>
      <c r="AV128" s="75" t="s">
        <v>89</v>
      </c>
      <c r="AW128" s="570">
        <f t="shared" si="8"/>
        <v>8400000</v>
      </c>
      <c r="AX128" s="515">
        <v>0</v>
      </c>
      <c r="AY128" s="223">
        <f t="shared" si="9"/>
        <v>1</v>
      </c>
      <c r="AZ128" s="74">
        <v>1</v>
      </c>
      <c r="BA128" s="301" t="s">
        <v>89</v>
      </c>
      <c r="BB128" s="65" t="s">
        <v>103</v>
      </c>
      <c r="BC128" s="308" t="s">
        <v>2833</v>
      </c>
      <c r="BD128" s="221" t="s">
        <v>87</v>
      </c>
      <c r="BE128" s="221" t="s">
        <v>87</v>
      </c>
    </row>
    <row r="129" spans="2:57" s="271" customFormat="1" ht="12.75" x14ac:dyDescent="0.2">
      <c r="B129" s="221">
        <v>2025</v>
      </c>
      <c r="C129" s="221">
        <v>891780111</v>
      </c>
      <c r="D129" s="221" t="s">
        <v>78</v>
      </c>
      <c r="E129" s="67" t="s">
        <v>2832</v>
      </c>
      <c r="F129" s="49" t="s">
        <v>2831</v>
      </c>
      <c r="G129" s="306">
        <v>2023000100072</v>
      </c>
      <c r="H129" s="65" t="s">
        <v>81</v>
      </c>
      <c r="I129" s="221" t="s">
        <v>146</v>
      </c>
      <c r="J129" s="220" t="s">
        <v>83</v>
      </c>
      <c r="K129" s="67" t="s">
        <v>2830</v>
      </c>
      <c r="L129" s="302">
        <f>10139943+17108000+24076057</f>
        <v>51324000</v>
      </c>
      <c r="M129" s="221" t="s">
        <v>85</v>
      </c>
      <c r="N129" s="49" t="s">
        <v>2829</v>
      </c>
      <c r="O129" s="527">
        <v>94512543</v>
      </c>
      <c r="P129" s="312">
        <v>53</v>
      </c>
      <c r="Q129" s="503">
        <v>45691</v>
      </c>
      <c r="R129" s="498">
        <v>955418841</v>
      </c>
      <c r="S129" s="503">
        <v>45751</v>
      </c>
      <c r="T129" s="303">
        <f>+L129</f>
        <v>51324000</v>
      </c>
      <c r="U129" s="65" t="s">
        <v>87</v>
      </c>
      <c r="V129" s="49">
        <v>16078654</v>
      </c>
      <c r="W129" s="66" t="s">
        <v>1398</v>
      </c>
      <c r="X129" s="548">
        <v>45751</v>
      </c>
      <c r="Y129" s="403">
        <v>45751</v>
      </c>
      <c r="Z129" s="70" t="s">
        <v>89</v>
      </c>
      <c r="AA129" s="403">
        <v>46069</v>
      </c>
      <c r="AB129" s="279">
        <f t="shared" si="5"/>
        <v>318</v>
      </c>
      <c r="AC129" s="65">
        <v>0</v>
      </c>
      <c r="AD129" s="68">
        <v>0</v>
      </c>
      <c r="AE129" s="65">
        <v>0</v>
      </c>
      <c r="AF129" s="78" t="s">
        <v>89</v>
      </c>
      <c r="AG129" s="49">
        <f t="shared" si="6"/>
        <v>0</v>
      </c>
      <c r="AH129" s="65">
        <v>0</v>
      </c>
      <c r="AI129" s="66">
        <v>0</v>
      </c>
      <c r="AJ129" s="70" t="s">
        <v>89</v>
      </c>
      <c r="AK129" s="78" t="s">
        <v>89</v>
      </c>
      <c r="AL129" s="65">
        <v>0</v>
      </c>
      <c r="AM129" s="70" t="s">
        <v>89</v>
      </c>
      <c r="AN129" s="70" t="s">
        <v>89</v>
      </c>
      <c r="AO129" s="70" t="s">
        <v>89</v>
      </c>
      <c r="AP129" s="49">
        <f t="shared" si="7"/>
        <v>0</v>
      </c>
      <c r="AQ129" s="302">
        <f>+L129+AD129-AI129</f>
        <v>51324000</v>
      </c>
      <c r="AR129" s="65" t="s">
        <v>90</v>
      </c>
      <c r="AS129" s="68">
        <v>0</v>
      </c>
      <c r="AT129" s="65" t="s">
        <v>90</v>
      </c>
      <c r="AU129" s="65">
        <v>0</v>
      </c>
      <c r="AV129" s="75" t="s">
        <v>89</v>
      </c>
      <c r="AW129" s="570">
        <f t="shared" si="8"/>
        <v>19552000</v>
      </c>
      <c r="AX129" s="515">
        <v>31772000</v>
      </c>
      <c r="AY129" s="223">
        <f t="shared" si="9"/>
        <v>0.38095238095238093</v>
      </c>
      <c r="AZ129" s="74">
        <v>0.38095238095238093</v>
      </c>
      <c r="BA129" s="301" t="s">
        <v>89</v>
      </c>
      <c r="BB129" s="348" t="s">
        <v>108</v>
      </c>
      <c r="BC129" s="308" t="s">
        <v>2828</v>
      </c>
      <c r="BD129" s="221" t="s">
        <v>87</v>
      </c>
      <c r="BE129" s="221" t="s">
        <v>87</v>
      </c>
    </row>
    <row r="130" spans="2:57" s="271" customFormat="1" ht="12.75" x14ac:dyDescent="0.2">
      <c r="B130" s="221">
        <v>2025</v>
      </c>
      <c r="C130" s="221">
        <v>891780111</v>
      </c>
      <c r="D130" s="221" t="s">
        <v>78</v>
      </c>
      <c r="E130" s="67" t="s">
        <v>2827</v>
      </c>
      <c r="F130" s="49" t="s">
        <v>2826</v>
      </c>
      <c r="G130" s="306">
        <v>0</v>
      </c>
      <c r="H130" s="65" t="s">
        <v>81</v>
      </c>
      <c r="I130" s="221" t="s">
        <v>127</v>
      </c>
      <c r="J130" s="220" t="s">
        <v>83</v>
      </c>
      <c r="K130" s="67" t="s">
        <v>2825</v>
      </c>
      <c r="L130" s="514">
        <v>2000000</v>
      </c>
      <c r="M130" s="221" t="s">
        <v>85</v>
      </c>
      <c r="N130" s="314" t="s">
        <v>2824</v>
      </c>
      <c r="O130" s="526">
        <v>1083028827</v>
      </c>
      <c r="P130" s="312">
        <v>648</v>
      </c>
      <c r="Q130" s="503">
        <v>45728</v>
      </c>
      <c r="R130" s="498">
        <v>116318913</v>
      </c>
      <c r="S130" s="503">
        <v>45755</v>
      </c>
      <c r="T130" s="303">
        <f>+L130</f>
        <v>2000000</v>
      </c>
      <c r="U130" s="65" t="s">
        <v>87</v>
      </c>
      <c r="V130" s="49">
        <v>5056184</v>
      </c>
      <c r="W130" s="66" t="s">
        <v>1582</v>
      </c>
      <c r="X130" s="548">
        <v>45755</v>
      </c>
      <c r="Y130" s="403">
        <v>45755</v>
      </c>
      <c r="Z130" s="70" t="s">
        <v>89</v>
      </c>
      <c r="AA130" s="403">
        <v>45777</v>
      </c>
      <c r="AB130" s="279">
        <f t="shared" si="5"/>
        <v>22</v>
      </c>
      <c r="AC130" s="65">
        <v>0</v>
      </c>
      <c r="AD130" s="68">
        <v>0</v>
      </c>
      <c r="AE130" s="65">
        <v>0</v>
      </c>
      <c r="AF130" s="78" t="s">
        <v>89</v>
      </c>
      <c r="AG130" s="49">
        <f t="shared" si="6"/>
        <v>0</v>
      </c>
      <c r="AH130" s="65">
        <v>0</v>
      </c>
      <c r="AI130" s="66">
        <v>0</v>
      </c>
      <c r="AJ130" s="70" t="s">
        <v>89</v>
      </c>
      <c r="AK130" s="78" t="s">
        <v>89</v>
      </c>
      <c r="AL130" s="65">
        <v>0</v>
      </c>
      <c r="AM130" s="70" t="s">
        <v>89</v>
      </c>
      <c r="AN130" s="70" t="s">
        <v>89</v>
      </c>
      <c r="AO130" s="70" t="s">
        <v>89</v>
      </c>
      <c r="AP130" s="49">
        <f t="shared" si="7"/>
        <v>0</v>
      </c>
      <c r="AQ130" s="302">
        <f>+L130+AD130-AI130</f>
        <v>2000000</v>
      </c>
      <c r="AR130" s="65" t="s">
        <v>90</v>
      </c>
      <c r="AS130" s="68">
        <v>0</v>
      </c>
      <c r="AT130" s="65" t="s">
        <v>90</v>
      </c>
      <c r="AU130" s="65">
        <v>0</v>
      </c>
      <c r="AV130" s="75" t="s">
        <v>89</v>
      </c>
      <c r="AW130" s="570">
        <f t="shared" si="8"/>
        <v>2000000</v>
      </c>
      <c r="AX130" s="572">
        <v>0</v>
      </c>
      <c r="AY130" s="223">
        <f t="shared" si="9"/>
        <v>1</v>
      </c>
      <c r="AZ130" s="74">
        <v>1</v>
      </c>
      <c r="BA130" s="301" t="s">
        <v>89</v>
      </c>
      <c r="BB130" s="65" t="s">
        <v>103</v>
      </c>
      <c r="BC130" s="308" t="s">
        <v>2823</v>
      </c>
      <c r="BD130" s="221" t="s">
        <v>87</v>
      </c>
      <c r="BE130" s="221" t="s">
        <v>87</v>
      </c>
    </row>
    <row r="131" spans="2:57" s="271" customFormat="1" ht="12.75" x14ac:dyDescent="0.2">
      <c r="B131" s="221">
        <v>2025</v>
      </c>
      <c r="C131" s="221">
        <v>891780111</v>
      </c>
      <c r="D131" s="221" t="s">
        <v>78</v>
      </c>
      <c r="E131" s="67" t="s">
        <v>2822</v>
      </c>
      <c r="F131" s="49" t="s">
        <v>2821</v>
      </c>
      <c r="G131" s="306">
        <v>0</v>
      </c>
      <c r="H131" s="65" t="s">
        <v>81</v>
      </c>
      <c r="I131" s="221" t="s">
        <v>127</v>
      </c>
      <c r="J131" s="220" t="s">
        <v>83</v>
      </c>
      <c r="K131" s="67" t="s">
        <v>2820</v>
      </c>
      <c r="L131" s="514">
        <v>5400000</v>
      </c>
      <c r="M131" s="221" t="s">
        <v>85</v>
      </c>
      <c r="N131" s="314" t="s">
        <v>2819</v>
      </c>
      <c r="O131" s="526">
        <v>84455146</v>
      </c>
      <c r="P131" s="312">
        <v>651</v>
      </c>
      <c r="Q131" s="503">
        <v>45728</v>
      </c>
      <c r="R131" s="498">
        <v>30360000</v>
      </c>
      <c r="S131" s="503">
        <v>45757</v>
      </c>
      <c r="T131" s="303">
        <f>+L131</f>
        <v>5400000</v>
      </c>
      <c r="U131" s="65" t="s">
        <v>87</v>
      </c>
      <c r="V131" s="49">
        <v>7629414</v>
      </c>
      <c r="W131" s="66" t="s">
        <v>2743</v>
      </c>
      <c r="X131" s="548">
        <v>45757</v>
      </c>
      <c r="Y131" s="403">
        <v>45757</v>
      </c>
      <c r="Z131" s="70" t="s">
        <v>89</v>
      </c>
      <c r="AA131" s="403">
        <v>45777</v>
      </c>
      <c r="AB131" s="279">
        <f t="shared" si="5"/>
        <v>20</v>
      </c>
      <c r="AC131" s="65">
        <v>0</v>
      </c>
      <c r="AD131" s="68">
        <v>0</v>
      </c>
      <c r="AE131" s="65">
        <v>0</v>
      </c>
      <c r="AF131" s="78" t="s">
        <v>89</v>
      </c>
      <c r="AG131" s="49">
        <f t="shared" si="6"/>
        <v>0</v>
      </c>
      <c r="AH131" s="65">
        <v>0</v>
      </c>
      <c r="AI131" s="66">
        <v>0</v>
      </c>
      <c r="AJ131" s="70" t="s">
        <v>89</v>
      </c>
      <c r="AK131" s="78" t="s">
        <v>89</v>
      </c>
      <c r="AL131" s="65">
        <v>0</v>
      </c>
      <c r="AM131" s="70" t="s">
        <v>89</v>
      </c>
      <c r="AN131" s="70" t="s">
        <v>89</v>
      </c>
      <c r="AO131" s="70" t="s">
        <v>89</v>
      </c>
      <c r="AP131" s="49">
        <f t="shared" si="7"/>
        <v>0</v>
      </c>
      <c r="AQ131" s="302">
        <f>+L131+AD131-AI131</f>
        <v>5400000</v>
      </c>
      <c r="AR131" s="65" t="s">
        <v>87</v>
      </c>
      <c r="AS131" s="68">
        <v>5400000</v>
      </c>
      <c r="AT131" s="65" t="s">
        <v>90</v>
      </c>
      <c r="AU131" s="65">
        <v>0</v>
      </c>
      <c r="AV131" s="75" t="s">
        <v>89</v>
      </c>
      <c r="AW131" s="570">
        <f t="shared" si="8"/>
        <v>5400000</v>
      </c>
      <c r="AX131" s="572">
        <v>0</v>
      </c>
      <c r="AY131" s="223">
        <f t="shared" si="9"/>
        <v>1</v>
      </c>
      <c r="AZ131" s="74">
        <v>1</v>
      </c>
      <c r="BA131" s="301" t="s">
        <v>89</v>
      </c>
      <c r="BB131" s="65" t="s">
        <v>103</v>
      </c>
      <c r="BC131" s="308" t="s">
        <v>2818</v>
      </c>
      <c r="BD131" s="221" t="s">
        <v>87</v>
      </c>
      <c r="BE131" s="221" t="s">
        <v>87</v>
      </c>
    </row>
    <row r="132" spans="2:57" s="271" customFormat="1" ht="12.75" x14ac:dyDescent="0.2">
      <c r="B132" s="221">
        <v>2025</v>
      </c>
      <c r="C132" s="221">
        <v>891780111</v>
      </c>
      <c r="D132" s="221" t="s">
        <v>78</v>
      </c>
      <c r="E132" s="67" t="s">
        <v>2817</v>
      </c>
      <c r="F132" s="49" t="s">
        <v>2816</v>
      </c>
      <c r="G132" s="306">
        <v>0</v>
      </c>
      <c r="H132" s="65" t="s">
        <v>81</v>
      </c>
      <c r="I132" s="221" t="s">
        <v>127</v>
      </c>
      <c r="J132" s="220" t="s">
        <v>83</v>
      </c>
      <c r="K132" s="67" t="s">
        <v>2815</v>
      </c>
      <c r="L132" s="514">
        <v>8400000</v>
      </c>
      <c r="M132" s="221" t="s">
        <v>85</v>
      </c>
      <c r="N132" s="314" t="s">
        <v>2814</v>
      </c>
      <c r="O132" s="526">
        <v>1144099423</v>
      </c>
      <c r="P132" s="312">
        <v>389</v>
      </c>
      <c r="Q132" s="503">
        <v>45707</v>
      </c>
      <c r="R132" s="498">
        <v>224400000</v>
      </c>
      <c r="S132" s="503">
        <v>45757</v>
      </c>
      <c r="T132" s="303">
        <f>+L132</f>
        <v>8400000</v>
      </c>
      <c r="U132" s="65" t="s">
        <v>87</v>
      </c>
      <c r="V132" s="49">
        <v>52705148</v>
      </c>
      <c r="W132" s="66" t="s">
        <v>2813</v>
      </c>
      <c r="X132" s="548">
        <v>45757</v>
      </c>
      <c r="Y132" s="403">
        <v>45757</v>
      </c>
      <c r="Z132" s="70" t="s">
        <v>89</v>
      </c>
      <c r="AA132" s="403">
        <v>45838</v>
      </c>
      <c r="AB132" s="279">
        <f t="shared" si="5"/>
        <v>81</v>
      </c>
      <c r="AC132" s="65">
        <v>0</v>
      </c>
      <c r="AD132" s="68">
        <v>0</v>
      </c>
      <c r="AE132" s="65">
        <v>0</v>
      </c>
      <c r="AF132" s="78" t="s">
        <v>89</v>
      </c>
      <c r="AG132" s="49">
        <f t="shared" si="6"/>
        <v>0</v>
      </c>
      <c r="AH132" s="65">
        <v>0</v>
      </c>
      <c r="AI132" s="66">
        <v>0</v>
      </c>
      <c r="AJ132" s="70" t="s">
        <v>89</v>
      </c>
      <c r="AK132" s="78" t="s">
        <v>89</v>
      </c>
      <c r="AL132" s="65">
        <v>0</v>
      </c>
      <c r="AM132" s="70" t="s">
        <v>89</v>
      </c>
      <c r="AN132" s="70" t="s">
        <v>89</v>
      </c>
      <c r="AO132" s="70" t="s">
        <v>89</v>
      </c>
      <c r="AP132" s="49">
        <f t="shared" si="7"/>
        <v>0</v>
      </c>
      <c r="AQ132" s="302">
        <f>+L132+AD132-AI132</f>
        <v>8400000</v>
      </c>
      <c r="AR132" s="65" t="s">
        <v>90</v>
      </c>
      <c r="AS132" s="68">
        <v>0</v>
      </c>
      <c r="AT132" s="65" t="s">
        <v>90</v>
      </c>
      <c r="AU132" s="65">
        <v>0</v>
      </c>
      <c r="AV132" s="75" t="s">
        <v>89</v>
      </c>
      <c r="AW132" s="570">
        <f t="shared" si="8"/>
        <v>8400000</v>
      </c>
      <c r="AX132" s="572">
        <v>0</v>
      </c>
      <c r="AY132" s="223">
        <f t="shared" si="9"/>
        <v>1</v>
      </c>
      <c r="AZ132" s="74">
        <v>1</v>
      </c>
      <c r="BA132" s="301" t="s">
        <v>89</v>
      </c>
      <c r="BB132" s="65" t="s">
        <v>103</v>
      </c>
      <c r="BC132" s="308" t="s">
        <v>2812</v>
      </c>
      <c r="BD132" s="221" t="s">
        <v>87</v>
      </c>
      <c r="BE132" s="221" t="s">
        <v>87</v>
      </c>
    </row>
    <row r="133" spans="2:57" s="271" customFormat="1" ht="12.75" x14ac:dyDescent="0.2">
      <c r="B133" s="221">
        <v>2025</v>
      </c>
      <c r="C133" s="221">
        <v>891780111</v>
      </c>
      <c r="D133" s="221" t="s">
        <v>78</v>
      </c>
      <c r="E133" s="67" t="s">
        <v>2811</v>
      </c>
      <c r="F133" s="49" t="s">
        <v>2810</v>
      </c>
      <c r="G133" s="306">
        <v>2023000100072</v>
      </c>
      <c r="H133" s="65" t="s">
        <v>81</v>
      </c>
      <c r="I133" s="221" t="s">
        <v>146</v>
      </c>
      <c r="J133" s="220" t="s">
        <v>83</v>
      </c>
      <c r="K133" s="67" t="s">
        <v>2809</v>
      </c>
      <c r="L133" s="302">
        <v>51324000</v>
      </c>
      <c r="M133" s="221" t="s">
        <v>85</v>
      </c>
      <c r="N133" s="49" t="s">
        <v>2808</v>
      </c>
      <c r="O133" s="527">
        <v>1082955683</v>
      </c>
      <c r="P133" s="304">
        <v>53</v>
      </c>
      <c r="Q133" s="403">
        <v>45691</v>
      </c>
      <c r="R133" s="498">
        <v>955418841</v>
      </c>
      <c r="S133" s="403">
        <v>45769</v>
      </c>
      <c r="T133" s="303">
        <f>+L133</f>
        <v>51324000</v>
      </c>
      <c r="U133" s="65" t="s">
        <v>87</v>
      </c>
      <c r="V133" s="49">
        <v>16078654</v>
      </c>
      <c r="W133" s="66" t="s">
        <v>1398</v>
      </c>
      <c r="X133" s="548">
        <v>45769</v>
      </c>
      <c r="Y133" s="403">
        <v>45769</v>
      </c>
      <c r="Z133" s="70" t="s">
        <v>89</v>
      </c>
      <c r="AA133" s="403">
        <v>46069</v>
      </c>
      <c r="AB133" s="279">
        <f t="shared" si="5"/>
        <v>300</v>
      </c>
      <c r="AC133" s="65">
        <v>0</v>
      </c>
      <c r="AD133" s="68">
        <v>0</v>
      </c>
      <c r="AE133" s="65">
        <v>0</v>
      </c>
      <c r="AF133" s="78" t="s">
        <v>89</v>
      </c>
      <c r="AG133" s="49">
        <f t="shared" si="6"/>
        <v>0</v>
      </c>
      <c r="AH133" s="65">
        <v>0</v>
      </c>
      <c r="AI133" s="66">
        <v>0</v>
      </c>
      <c r="AJ133" s="70" t="s">
        <v>89</v>
      </c>
      <c r="AK133" s="78" t="s">
        <v>89</v>
      </c>
      <c r="AL133" s="65">
        <v>0</v>
      </c>
      <c r="AM133" s="70" t="s">
        <v>89</v>
      </c>
      <c r="AN133" s="70" t="s">
        <v>89</v>
      </c>
      <c r="AO133" s="70" t="s">
        <v>89</v>
      </c>
      <c r="AP133" s="49">
        <f t="shared" si="7"/>
        <v>0</v>
      </c>
      <c r="AQ133" s="302">
        <f>+L133+AD133-AI133</f>
        <v>51324000</v>
      </c>
      <c r="AR133" s="65" t="s">
        <v>90</v>
      </c>
      <c r="AS133" s="68">
        <v>0</v>
      </c>
      <c r="AT133" s="65" t="s">
        <v>90</v>
      </c>
      <c r="AU133" s="65">
        <v>0</v>
      </c>
      <c r="AV133" s="75" t="s">
        <v>89</v>
      </c>
      <c r="AW133" s="570">
        <f t="shared" si="8"/>
        <v>19552000</v>
      </c>
      <c r="AX133" s="515">
        <v>31772000</v>
      </c>
      <c r="AY133" s="223">
        <f t="shared" si="9"/>
        <v>0.38095238095238093</v>
      </c>
      <c r="AZ133" s="74">
        <v>0.38095238095238093</v>
      </c>
      <c r="BA133" s="301" t="s">
        <v>89</v>
      </c>
      <c r="BB133" s="326" t="s">
        <v>108</v>
      </c>
      <c r="BC133" s="308" t="s">
        <v>2807</v>
      </c>
      <c r="BD133" s="221" t="s">
        <v>87</v>
      </c>
      <c r="BE133" s="221" t="s">
        <v>87</v>
      </c>
    </row>
    <row r="134" spans="2:57" s="271" customFormat="1" ht="12.75" x14ac:dyDescent="0.2">
      <c r="B134" s="221">
        <v>2025</v>
      </c>
      <c r="C134" s="221">
        <v>891780111</v>
      </c>
      <c r="D134" s="221" t="s">
        <v>78</v>
      </c>
      <c r="E134" s="67" t="s">
        <v>2806</v>
      </c>
      <c r="F134" s="49" t="s">
        <v>2805</v>
      </c>
      <c r="G134" s="306">
        <v>2023000100072</v>
      </c>
      <c r="H134" s="65" t="s">
        <v>81</v>
      </c>
      <c r="I134" s="221" t="s">
        <v>146</v>
      </c>
      <c r="J134" s="220" t="s">
        <v>83</v>
      </c>
      <c r="K134" s="67" t="s">
        <v>2804</v>
      </c>
      <c r="L134" s="302">
        <v>51324000</v>
      </c>
      <c r="M134" s="221" t="s">
        <v>85</v>
      </c>
      <c r="N134" s="49" t="s">
        <v>2673</v>
      </c>
      <c r="O134" s="527">
        <v>57299411</v>
      </c>
      <c r="P134" s="304">
        <v>53</v>
      </c>
      <c r="Q134" s="403">
        <v>45691</v>
      </c>
      <c r="R134" s="498">
        <v>955418841</v>
      </c>
      <c r="S134" s="403">
        <v>45769</v>
      </c>
      <c r="T134" s="303">
        <f>+L134</f>
        <v>51324000</v>
      </c>
      <c r="U134" s="65" t="s">
        <v>87</v>
      </c>
      <c r="V134" s="49">
        <v>16078654</v>
      </c>
      <c r="W134" s="66" t="s">
        <v>1398</v>
      </c>
      <c r="X134" s="548">
        <v>45769</v>
      </c>
      <c r="Y134" s="403">
        <v>45769</v>
      </c>
      <c r="Z134" s="70" t="s">
        <v>89</v>
      </c>
      <c r="AA134" s="403">
        <v>46069</v>
      </c>
      <c r="AB134" s="279">
        <f t="shared" si="5"/>
        <v>300</v>
      </c>
      <c r="AC134" s="65">
        <v>0</v>
      </c>
      <c r="AD134" s="68">
        <v>0</v>
      </c>
      <c r="AE134" s="65">
        <v>0</v>
      </c>
      <c r="AF134" s="78" t="s">
        <v>89</v>
      </c>
      <c r="AG134" s="49">
        <f t="shared" si="6"/>
        <v>0</v>
      </c>
      <c r="AH134" s="65">
        <v>0</v>
      </c>
      <c r="AI134" s="66">
        <v>0</v>
      </c>
      <c r="AJ134" s="70" t="s">
        <v>89</v>
      </c>
      <c r="AK134" s="78" t="s">
        <v>89</v>
      </c>
      <c r="AL134" s="65">
        <v>0</v>
      </c>
      <c r="AM134" s="70" t="s">
        <v>89</v>
      </c>
      <c r="AN134" s="70" t="s">
        <v>89</v>
      </c>
      <c r="AO134" s="70" t="s">
        <v>89</v>
      </c>
      <c r="AP134" s="49">
        <f t="shared" si="7"/>
        <v>0</v>
      </c>
      <c r="AQ134" s="302">
        <f>+L134+AD134-AI134</f>
        <v>51324000</v>
      </c>
      <c r="AR134" s="65" t="s">
        <v>90</v>
      </c>
      <c r="AS134" s="68">
        <v>0</v>
      </c>
      <c r="AT134" s="65" t="s">
        <v>90</v>
      </c>
      <c r="AU134" s="65">
        <v>0</v>
      </c>
      <c r="AV134" s="75" t="s">
        <v>89</v>
      </c>
      <c r="AW134" s="570">
        <f t="shared" si="8"/>
        <v>19552000</v>
      </c>
      <c r="AX134" s="515">
        <v>31772000</v>
      </c>
      <c r="AY134" s="223">
        <f t="shared" si="9"/>
        <v>0.38095238095238093</v>
      </c>
      <c r="AZ134" s="74">
        <v>0.38095238095238093</v>
      </c>
      <c r="BA134" s="301" t="s">
        <v>89</v>
      </c>
      <c r="BB134" s="65" t="s">
        <v>108</v>
      </c>
      <c r="BC134" s="308" t="s">
        <v>2803</v>
      </c>
      <c r="BD134" s="221" t="s">
        <v>87</v>
      </c>
      <c r="BE134" s="221" t="s">
        <v>87</v>
      </c>
    </row>
    <row r="135" spans="2:57" s="271" customFormat="1" ht="12.75" x14ac:dyDescent="0.2">
      <c r="B135" s="221">
        <v>2025</v>
      </c>
      <c r="C135" s="221">
        <v>891780111</v>
      </c>
      <c r="D135" s="221" t="s">
        <v>78</v>
      </c>
      <c r="E135" s="67" t="s">
        <v>2802</v>
      </c>
      <c r="F135" s="49" t="s">
        <v>2801</v>
      </c>
      <c r="G135" s="306">
        <v>0</v>
      </c>
      <c r="H135" s="65" t="s">
        <v>81</v>
      </c>
      <c r="I135" s="221" t="s">
        <v>127</v>
      </c>
      <c r="J135" s="220" t="s">
        <v>83</v>
      </c>
      <c r="K135" s="67" t="s">
        <v>2800</v>
      </c>
      <c r="L135" s="302">
        <v>8000000</v>
      </c>
      <c r="M135" s="221" t="s">
        <v>85</v>
      </c>
      <c r="N135" s="49" t="s">
        <v>2799</v>
      </c>
      <c r="O135" s="527">
        <v>1010124615</v>
      </c>
      <c r="P135" s="304">
        <v>106</v>
      </c>
      <c r="Q135" s="403">
        <v>45677</v>
      </c>
      <c r="R135" s="498">
        <v>450000000</v>
      </c>
      <c r="S135" s="403">
        <v>45771</v>
      </c>
      <c r="T135" s="303">
        <f>+L135</f>
        <v>8000000</v>
      </c>
      <c r="U135" s="65" t="s">
        <v>87</v>
      </c>
      <c r="V135" s="231">
        <v>63563343</v>
      </c>
      <c r="W135" s="66" t="s">
        <v>1862</v>
      </c>
      <c r="X135" s="548">
        <v>45771</v>
      </c>
      <c r="Y135" s="403">
        <v>45771</v>
      </c>
      <c r="Z135" s="70" t="s">
        <v>89</v>
      </c>
      <c r="AA135" s="403">
        <v>45831</v>
      </c>
      <c r="AB135" s="279">
        <f t="shared" si="5"/>
        <v>60</v>
      </c>
      <c r="AC135" s="65">
        <v>0</v>
      </c>
      <c r="AD135" s="68">
        <v>0</v>
      </c>
      <c r="AE135" s="65">
        <v>0</v>
      </c>
      <c r="AF135" s="78" t="s">
        <v>89</v>
      </c>
      <c r="AG135" s="49">
        <f t="shared" si="6"/>
        <v>0</v>
      </c>
      <c r="AH135" s="65">
        <v>0</v>
      </c>
      <c r="AI135" s="66">
        <v>0</v>
      </c>
      <c r="AJ135" s="70" t="s">
        <v>89</v>
      </c>
      <c r="AK135" s="78" t="s">
        <v>89</v>
      </c>
      <c r="AL135" s="65">
        <v>0</v>
      </c>
      <c r="AM135" s="70" t="s">
        <v>89</v>
      </c>
      <c r="AN135" s="70" t="s">
        <v>89</v>
      </c>
      <c r="AO135" s="70" t="s">
        <v>89</v>
      </c>
      <c r="AP135" s="49">
        <f t="shared" si="7"/>
        <v>0</v>
      </c>
      <c r="AQ135" s="302">
        <f>+L135+AD135-AI135</f>
        <v>8000000</v>
      </c>
      <c r="AR135" s="65" t="s">
        <v>87</v>
      </c>
      <c r="AS135" s="68">
        <v>8000000</v>
      </c>
      <c r="AT135" s="65" t="s">
        <v>90</v>
      </c>
      <c r="AU135" s="65">
        <v>0</v>
      </c>
      <c r="AV135" s="75" t="s">
        <v>89</v>
      </c>
      <c r="AW135" s="570">
        <f t="shared" si="8"/>
        <v>0</v>
      </c>
      <c r="AX135" s="515">
        <v>8000000</v>
      </c>
      <c r="AY135" s="223">
        <f t="shared" si="9"/>
        <v>0</v>
      </c>
      <c r="AZ135" s="74">
        <v>0</v>
      </c>
      <c r="BA135" s="301" t="s">
        <v>89</v>
      </c>
      <c r="BB135" s="65" t="s">
        <v>103</v>
      </c>
      <c r="BC135" s="308" t="s">
        <v>2798</v>
      </c>
      <c r="BD135" s="221" t="s">
        <v>87</v>
      </c>
      <c r="BE135" s="221" t="s">
        <v>87</v>
      </c>
    </row>
    <row r="136" spans="2:57" s="271" customFormat="1" ht="12.75" x14ac:dyDescent="0.2">
      <c r="B136" s="221">
        <v>2025</v>
      </c>
      <c r="C136" s="221">
        <v>891780111</v>
      </c>
      <c r="D136" s="221" t="s">
        <v>78</v>
      </c>
      <c r="E136" s="67" t="s">
        <v>2797</v>
      </c>
      <c r="F136" s="49" t="s">
        <v>2796</v>
      </c>
      <c r="G136" s="306">
        <v>0</v>
      </c>
      <c r="H136" s="65" t="s">
        <v>81</v>
      </c>
      <c r="I136" s="221" t="s">
        <v>127</v>
      </c>
      <c r="J136" s="220" t="s">
        <v>83</v>
      </c>
      <c r="K136" s="67" t="s">
        <v>2795</v>
      </c>
      <c r="L136" s="302">
        <v>15182900</v>
      </c>
      <c r="M136" s="221" t="s">
        <v>85</v>
      </c>
      <c r="N136" s="49" t="s">
        <v>2794</v>
      </c>
      <c r="O136" s="527">
        <v>51962021</v>
      </c>
      <c r="P136" s="304">
        <v>334</v>
      </c>
      <c r="Q136" s="403">
        <v>45700</v>
      </c>
      <c r="R136" s="498">
        <v>168334402</v>
      </c>
      <c r="S136" s="403">
        <v>45772</v>
      </c>
      <c r="T136" s="303">
        <f>+L136</f>
        <v>15182900</v>
      </c>
      <c r="U136" s="65" t="s">
        <v>87</v>
      </c>
      <c r="V136" s="49">
        <v>51909946</v>
      </c>
      <c r="W136" s="66" t="s">
        <v>2648</v>
      </c>
      <c r="X136" s="548">
        <v>45772</v>
      </c>
      <c r="Y136" s="403">
        <v>45772</v>
      </c>
      <c r="Z136" s="70" t="s">
        <v>89</v>
      </c>
      <c r="AA136" s="403">
        <v>45863</v>
      </c>
      <c r="AB136" s="279">
        <f t="shared" ref="AB136:AB199" si="10">+IF(Z136="1800-01-01",AA136-Y136,AA136-Z136)</f>
        <v>91</v>
      </c>
      <c r="AC136" s="65">
        <v>0</v>
      </c>
      <c r="AD136" s="68">
        <v>0</v>
      </c>
      <c r="AE136" s="65">
        <v>0</v>
      </c>
      <c r="AF136" s="78" t="s">
        <v>89</v>
      </c>
      <c r="AG136" s="49">
        <f t="shared" ref="AG136:AG199" si="11">+IF(AF136="1800-01-01",0,AF136-AA136)</f>
        <v>0</v>
      </c>
      <c r="AH136" s="65">
        <v>0</v>
      </c>
      <c r="AI136" s="66">
        <v>0</v>
      </c>
      <c r="AJ136" s="70" t="s">
        <v>89</v>
      </c>
      <c r="AK136" s="78" t="s">
        <v>89</v>
      </c>
      <c r="AL136" s="65">
        <v>0</v>
      </c>
      <c r="AM136" s="70" t="s">
        <v>89</v>
      </c>
      <c r="AN136" s="70" t="s">
        <v>89</v>
      </c>
      <c r="AO136" s="70" t="s">
        <v>89</v>
      </c>
      <c r="AP136" s="49">
        <f t="shared" ref="AP136:AP199" si="12">+IF(AM136="1800-01-01",0,AN136-AM136)</f>
        <v>0</v>
      </c>
      <c r="AQ136" s="302">
        <f>+L136+AD136-AI136</f>
        <v>15182900</v>
      </c>
      <c r="AR136" s="65" t="s">
        <v>90</v>
      </c>
      <c r="AS136" s="68">
        <v>0</v>
      </c>
      <c r="AT136" s="65" t="s">
        <v>90</v>
      </c>
      <c r="AU136" s="65">
        <v>0</v>
      </c>
      <c r="AV136" s="75" t="s">
        <v>89</v>
      </c>
      <c r="AW136" s="570">
        <f t="shared" ref="AW136:AW199" si="13">+AQ136-AX136</f>
        <v>15182900</v>
      </c>
      <c r="AX136" s="515">
        <v>0</v>
      </c>
      <c r="AY136" s="223">
        <f t="shared" ref="AY136:AY199" si="14">+IFERROR(AW136/AQ136,"_")</f>
        <v>1</v>
      </c>
      <c r="AZ136" s="74">
        <v>1</v>
      </c>
      <c r="BA136" s="301" t="s">
        <v>89</v>
      </c>
      <c r="BB136" s="65" t="s">
        <v>103</v>
      </c>
      <c r="BC136" s="330" t="s">
        <v>2793</v>
      </c>
      <c r="BD136" s="221" t="s">
        <v>87</v>
      </c>
      <c r="BE136" s="221" t="s">
        <v>87</v>
      </c>
    </row>
    <row r="137" spans="2:57" s="271" customFormat="1" ht="12.75" x14ac:dyDescent="0.2">
      <c r="B137" s="221">
        <v>2025</v>
      </c>
      <c r="C137" s="221">
        <v>891780111</v>
      </c>
      <c r="D137" s="221" t="s">
        <v>78</v>
      </c>
      <c r="E137" s="67" t="s">
        <v>2792</v>
      </c>
      <c r="F137" s="49" t="s">
        <v>2791</v>
      </c>
      <c r="G137" s="306">
        <v>0</v>
      </c>
      <c r="H137" s="65" t="s">
        <v>81</v>
      </c>
      <c r="I137" s="221" t="s">
        <v>127</v>
      </c>
      <c r="J137" s="220" t="s">
        <v>83</v>
      </c>
      <c r="K137" s="67" t="s">
        <v>2790</v>
      </c>
      <c r="L137" s="302">
        <v>24521760</v>
      </c>
      <c r="M137" s="221" t="s">
        <v>85</v>
      </c>
      <c r="N137" s="49" t="s">
        <v>2789</v>
      </c>
      <c r="O137" s="527">
        <v>18008594</v>
      </c>
      <c r="P137" s="304">
        <v>582</v>
      </c>
      <c r="Q137" s="403">
        <v>45723</v>
      </c>
      <c r="R137" s="498">
        <v>85000000</v>
      </c>
      <c r="S137" s="403">
        <v>45772</v>
      </c>
      <c r="T137" s="303">
        <f>+L137</f>
        <v>24521760</v>
      </c>
      <c r="U137" s="65" t="s">
        <v>87</v>
      </c>
      <c r="V137" s="49">
        <v>394299</v>
      </c>
      <c r="W137" s="66" t="s">
        <v>1902</v>
      </c>
      <c r="X137" s="548">
        <v>45772</v>
      </c>
      <c r="Y137" s="403">
        <v>45772</v>
      </c>
      <c r="Z137" s="70" t="s">
        <v>89</v>
      </c>
      <c r="AA137" s="403">
        <v>45924</v>
      </c>
      <c r="AB137" s="279">
        <f t="shared" si="10"/>
        <v>152</v>
      </c>
      <c r="AC137" s="65">
        <v>0</v>
      </c>
      <c r="AD137" s="68">
        <v>0</v>
      </c>
      <c r="AE137" s="65">
        <v>0</v>
      </c>
      <c r="AF137" s="78" t="s">
        <v>89</v>
      </c>
      <c r="AG137" s="49">
        <f t="shared" si="11"/>
        <v>0</v>
      </c>
      <c r="AH137" s="65">
        <v>0</v>
      </c>
      <c r="AI137" s="66">
        <v>0</v>
      </c>
      <c r="AJ137" s="70" t="s">
        <v>89</v>
      </c>
      <c r="AK137" s="78" t="s">
        <v>89</v>
      </c>
      <c r="AL137" s="65">
        <v>0</v>
      </c>
      <c r="AM137" s="70" t="s">
        <v>89</v>
      </c>
      <c r="AN137" s="70" t="s">
        <v>89</v>
      </c>
      <c r="AO137" s="70" t="s">
        <v>89</v>
      </c>
      <c r="AP137" s="49">
        <f t="shared" si="12"/>
        <v>0</v>
      </c>
      <c r="AQ137" s="302">
        <f>+L137+AD137-AI137</f>
        <v>24521760</v>
      </c>
      <c r="AR137" s="65" t="s">
        <v>87</v>
      </c>
      <c r="AS137" s="68">
        <v>24521760</v>
      </c>
      <c r="AT137" s="65" t="s">
        <v>90</v>
      </c>
      <c r="AU137" s="65">
        <v>0</v>
      </c>
      <c r="AV137" s="75" t="s">
        <v>89</v>
      </c>
      <c r="AW137" s="570">
        <f t="shared" si="13"/>
        <v>9808704</v>
      </c>
      <c r="AX137" s="515">
        <v>14713056</v>
      </c>
      <c r="AY137" s="223">
        <f t="shared" si="14"/>
        <v>0.4</v>
      </c>
      <c r="AZ137" s="74">
        <v>0.4</v>
      </c>
      <c r="BA137" s="301" t="s">
        <v>89</v>
      </c>
      <c r="BB137" s="326" t="s">
        <v>108</v>
      </c>
      <c r="BC137" s="330" t="s">
        <v>2788</v>
      </c>
      <c r="BD137" s="221" t="s">
        <v>87</v>
      </c>
      <c r="BE137" s="221" t="s">
        <v>87</v>
      </c>
    </row>
    <row r="138" spans="2:57" s="271" customFormat="1" ht="12.75" x14ac:dyDescent="0.2">
      <c r="B138" s="221">
        <v>2025</v>
      </c>
      <c r="C138" s="221">
        <v>891780111</v>
      </c>
      <c r="D138" s="221" t="s">
        <v>78</v>
      </c>
      <c r="E138" s="67" t="s">
        <v>2787</v>
      </c>
      <c r="F138" s="49" t="s">
        <v>2786</v>
      </c>
      <c r="G138" s="306">
        <v>2023000100072</v>
      </c>
      <c r="H138" s="65" t="s">
        <v>81</v>
      </c>
      <c r="I138" s="221" t="s">
        <v>146</v>
      </c>
      <c r="J138" s="220" t="s">
        <v>83</v>
      </c>
      <c r="K138" s="67" t="s">
        <v>2785</v>
      </c>
      <c r="L138" s="302">
        <v>63226800</v>
      </c>
      <c r="M138" s="221" t="s">
        <v>85</v>
      </c>
      <c r="N138" s="49" t="s">
        <v>2784</v>
      </c>
      <c r="O138" s="527">
        <v>30394929</v>
      </c>
      <c r="P138" s="304">
        <v>53</v>
      </c>
      <c r="Q138" s="403">
        <v>45691</v>
      </c>
      <c r="R138" s="498">
        <v>955418841</v>
      </c>
      <c r="S138" s="403">
        <v>45772</v>
      </c>
      <c r="T138" s="303">
        <f>+L138</f>
        <v>63226800</v>
      </c>
      <c r="U138" s="65" t="s">
        <v>87</v>
      </c>
      <c r="V138" s="49">
        <v>16078654</v>
      </c>
      <c r="W138" s="66" t="s">
        <v>1398</v>
      </c>
      <c r="X138" s="548">
        <v>45772</v>
      </c>
      <c r="Y138" s="403">
        <v>45772</v>
      </c>
      <c r="Z138" s="70" t="s">
        <v>89</v>
      </c>
      <c r="AA138" s="403">
        <v>46069</v>
      </c>
      <c r="AB138" s="279">
        <f t="shared" si="10"/>
        <v>297</v>
      </c>
      <c r="AC138" s="65">
        <v>0</v>
      </c>
      <c r="AD138" s="68">
        <v>0</v>
      </c>
      <c r="AE138" s="65">
        <v>0</v>
      </c>
      <c r="AF138" s="78" t="s">
        <v>89</v>
      </c>
      <c r="AG138" s="49">
        <f t="shared" si="11"/>
        <v>0</v>
      </c>
      <c r="AH138" s="65">
        <v>0</v>
      </c>
      <c r="AI138" s="66">
        <v>0</v>
      </c>
      <c r="AJ138" s="70" t="s">
        <v>89</v>
      </c>
      <c r="AK138" s="78" t="s">
        <v>89</v>
      </c>
      <c r="AL138" s="65">
        <v>0</v>
      </c>
      <c r="AM138" s="70" t="s">
        <v>89</v>
      </c>
      <c r="AN138" s="70" t="s">
        <v>89</v>
      </c>
      <c r="AO138" s="70" t="s">
        <v>89</v>
      </c>
      <c r="AP138" s="49">
        <f t="shared" si="12"/>
        <v>0</v>
      </c>
      <c r="AQ138" s="302">
        <f>+L138+AD138-AI138</f>
        <v>63226800</v>
      </c>
      <c r="AR138" s="65" t="s">
        <v>90</v>
      </c>
      <c r="AS138" s="68">
        <v>0</v>
      </c>
      <c r="AT138" s="65" t="s">
        <v>90</v>
      </c>
      <c r="AU138" s="65">
        <v>0</v>
      </c>
      <c r="AV138" s="75" t="s">
        <v>89</v>
      </c>
      <c r="AW138" s="570">
        <f t="shared" si="13"/>
        <v>18064800</v>
      </c>
      <c r="AX138" s="515">
        <v>45162000</v>
      </c>
      <c r="AY138" s="223">
        <f t="shared" si="14"/>
        <v>0.2857142857142857</v>
      </c>
      <c r="AZ138" s="74">
        <v>0.2857142857142857</v>
      </c>
      <c r="BA138" s="301" t="s">
        <v>89</v>
      </c>
      <c r="BB138" s="309" t="s">
        <v>108</v>
      </c>
      <c r="BC138" s="308" t="s">
        <v>2783</v>
      </c>
      <c r="BD138" s="221" t="s">
        <v>87</v>
      </c>
      <c r="BE138" s="221" t="s">
        <v>87</v>
      </c>
    </row>
    <row r="139" spans="2:57" s="271" customFormat="1" ht="12.75" x14ac:dyDescent="0.2">
      <c r="B139" s="221">
        <v>2025</v>
      </c>
      <c r="C139" s="221">
        <v>891780111</v>
      </c>
      <c r="D139" s="221" t="s">
        <v>78</v>
      </c>
      <c r="E139" s="67" t="s">
        <v>2782</v>
      </c>
      <c r="F139" s="49" t="s">
        <v>2781</v>
      </c>
      <c r="G139" s="306">
        <v>0</v>
      </c>
      <c r="H139" s="65" t="s">
        <v>81</v>
      </c>
      <c r="I139" s="221" t="s">
        <v>127</v>
      </c>
      <c r="J139" s="220" t="s">
        <v>83</v>
      </c>
      <c r="K139" s="67" t="s">
        <v>2780</v>
      </c>
      <c r="L139" s="302">
        <v>7500000</v>
      </c>
      <c r="M139" s="221" t="s">
        <v>85</v>
      </c>
      <c r="N139" s="49" t="s">
        <v>2779</v>
      </c>
      <c r="O139" s="527">
        <v>1082942012</v>
      </c>
      <c r="P139" s="304">
        <v>580</v>
      </c>
      <c r="Q139" s="403">
        <v>45723</v>
      </c>
      <c r="R139" s="498">
        <v>42501000</v>
      </c>
      <c r="S139" s="504">
        <v>45772</v>
      </c>
      <c r="T139" s="303">
        <f>+L139</f>
        <v>7500000</v>
      </c>
      <c r="U139" s="65" t="s">
        <v>87</v>
      </c>
      <c r="V139" s="49">
        <v>7141896</v>
      </c>
      <c r="W139" s="66" t="s">
        <v>2699</v>
      </c>
      <c r="X139" s="548">
        <v>45772</v>
      </c>
      <c r="Y139" s="403">
        <v>45772</v>
      </c>
      <c r="Z139" s="70" t="s">
        <v>89</v>
      </c>
      <c r="AA139" s="403">
        <v>45832</v>
      </c>
      <c r="AB139" s="279">
        <f t="shared" si="10"/>
        <v>60</v>
      </c>
      <c r="AC139" s="65">
        <v>0</v>
      </c>
      <c r="AD139" s="68">
        <v>0</v>
      </c>
      <c r="AE139" s="65">
        <v>0</v>
      </c>
      <c r="AF139" s="78" t="s">
        <v>89</v>
      </c>
      <c r="AG139" s="49">
        <f t="shared" si="11"/>
        <v>0</v>
      </c>
      <c r="AH139" s="65">
        <v>0</v>
      </c>
      <c r="AI139" s="66">
        <v>0</v>
      </c>
      <c r="AJ139" s="70" t="s">
        <v>89</v>
      </c>
      <c r="AK139" s="78" t="s">
        <v>89</v>
      </c>
      <c r="AL139" s="65">
        <v>0</v>
      </c>
      <c r="AM139" s="70" t="s">
        <v>89</v>
      </c>
      <c r="AN139" s="70" t="s">
        <v>89</v>
      </c>
      <c r="AO139" s="70" t="s">
        <v>89</v>
      </c>
      <c r="AP139" s="49">
        <f t="shared" si="12"/>
        <v>0</v>
      </c>
      <c r="AQ139" s="302">
        <f>+L139+AD139-AI139</f>
        <v>7500000</v>
      </c>
      <c r="AR139" s="65" t="s">
        <v>87</v>
      </c>
      <c r="AS139" s="68">
        <v>7500000</v>
      </c>
      <c r="AT139" s="65" t="s">
        <v>90</v>
      </c>
      <c r="AU139" s="65">
        <v>0</v>
      </c>
      <c r="AV139" s="75" t="s">
        <v>89</v>
      </c>
      <c r="AW139" s="570">
        <f t="shared" si="13"/>
        <v>7500000</v>
      </c>
      <c r="AX139" s="515">
        <v>0</v>
      </c>
      <c r="AY139" s="223">
        <f t="shared" si="14"/>
        <v>1</v>
      </c>
      <c r="AZ139" s="74">
        <v>1</v>
      </c>
      <c r="BA139" s="301" t="s">
        <v>89</v>
      </c>
      <c r="BB139" s="65" t="s">
        <v>103</v>
      </c>
      <c r="BC139" s="308" t="s">
        <v>2778</v>
      </c>
      <c r="BD139" s="221" t="s">
        <v>87</v>
      </c>
      <c r="BE139" s="221" t="s">
        <v>87</v>
      </c>
    </row>
    <row r="140" spans="2:57" s="271" customFormat="1" ht="12.75" x14ac:dyDescent="0.2">
      <c r="B140" s="221">
        <v>2025</v>
      </c>
      <c r="C140" s="221">
        <v>891780111</v>
      </c>
      <c r="D140" s="221" t="s">
        <v>78</v>
      </c>
      <c r="E140" s="67" t="s">
        <v>2777</v>
      </c>
      <c r="F140" s="230" t="s">
        <v>2776</v>
      </c>
      <c r="G140" s="306">
        <v>0</v>
      </c>
      <c r="H140" s="65" t="s">
        <v>81</v>
      </c>
      <c r="I140" s="221" t="s">
        <v>127</v>
      </c>
      <c r="J140" s="220" t="s">
        <v>83</v>
      </c>
      <c r="K140" s="67" t="s">
        <v>2775</v>
      </c>
      <c r="L140" s="302">
        <v>8000000</v>
      </c>
      <c r="M140" s="221" t="s">
        <v>85</v>
      </c>
      <c r="N140" s="49" t="s">
        <v>2774</v>
      </c>
      <c r="O140" s="527">
        <v>57466283</v>
      </c>
      <c r="P140" s="304">
        <v>638</v>
      </c>
      <c r="Q140" s="403">
        <v>45728</v>
      </c>
      <c r="R140" s="498">
        <v>46167000</v>
      </c>
      <c r="S140" s="504">
        <v>45779</v>
      </c>
      <c r="T140" s="303">
        <f>+L140</f>
        <v>8000000</v>
      </c>
      <c r="U140" s="65" t="s">
        <v>87</v>
      </c>
      <c r="V140" s="227">
        <v>79600056</v>
      </c>
      <c r="W140" s="66" t="s">
        <v>1652</v>
      </c>
      <c r="X140" s="548">
        <v>45779</v>
      </c>
      <c r="Y140" s="403">
        <v>45779</v>
      </c>
      <c r="Z140" s="70" t="s">
        <v>89</v>
      </c>
      <c r="AA140" s="543">
        <v>45808</v>
      </c>
      <c r="AB140" s="279">
        <f t="shared" si="10"/>
        <v>29</v>
      </c>
      <c r="AC140" s="65">
        <v>0</v>
      </c>
      <c r="AD140" s="68">
        <v>0</v>
      </c>
      <c r="AE140" s="65">
        <v>0</v>
      </c>
      <c r="AF140" s="78" t="s">
        <v>89</v>
      </c>
      <c r="AG140" s="49">
        <f t="shared" si="11"/>
        <v>0</v>
      </c>
      <c r="AH140" s="65">
        <v>0</v>
      </c>
      <c r="AI140" s="66">
        <v>0</v>
      </c>
      <c r="AJ140" s="70" t="s">
        <v>89</v>
      </c>
      <c r="AK140" s="78" t="s">
        <v>89</v>
      </c>
      <c r="AL140" s="65">
        <v>0</v>
      </c>
      <c r="AM140" s="70" t="s">
        <v>89</v>
      </c>
      <c r="AN140" s="70" t="s">
        <v>89</v>
      </c>
      <c r="AO140" s="70" t="s">
        <v>89</v>
      </c>
      <c r="AP140" s="49">
        <f t="shared" si="12"/>
        <v>0</v>
      </c>
      <c r="AQ140" s="302">
        <f>+L140+AD140-AI140</f>
        <v>8000000</v>
      </c>
      <c r="AR140" s="65" t="s">
        <v>90</v>
      </c>
      <c r="AS140" s="68">
        <v>0</v>
      </c>
      <c r="AT140" s="65" t="s">
        <v>90</v>
      </c>
      <c r="AU140" s="65">
        <v>0</v>
      </c>
      <c r="AV140" s="75" t="s">
        <v>89</v>
      </c>
      <c r="AW140" s="570">
        <f t="shared" si="13"/>
        <v>8000000</v>
      </c>
      <c r="AX140" s="515">
        <v>0</v>
      </c>
      <c r="AY140" s="223">
        <f t="shared" si="14"/>
        <v>1</v>
      </c>
      <c r="AZ140" s="74">
        <v>1</v>
      </c>
      <c r="BA140" s="301" t="s">
        <v>89</v>
      </c>
      <c r="BB140" s="65" t="s">
        <v>103</v>
      </c>
      <c r="BC140" s="308" t="s">
        <v>2773</v>
      </c>
      <c r="BD140" s="221" t="s">
        <v>87</v>
      </c>
      <c r="BE140" s="221" t="s">
        <v>87</v>
      </c>
    </row>
    <row r="141" spans="2:57" s="271" customFormat="1" ht="12.75" x14ac:dyDescent="0.2">
      <c r="B141" s="221">
        <v>2025</v>
      </c>
      <c r="C141" s="221">
        <v>891780111</v>
      </c>
      <c r="D141" s="221" t="s">
        <v>78</v>
      </c>
      <c r="E141" s="67" t="s">
        <v>2772</v>
      </c>
      <c r="F141" s="230" t="s">
        <v>2771</v>
      </c>
      <c r="G141" s="306">
        <v>0</v>
      </c>
      <c r="H141" s="65" t="s">
        <v>81</v>
      </c>
      <c r="I141" s="221" t="s">
        <v>127</v>
      </c>
      <c r="J141" s="220" t="s">
        <v>83</v>
      </c>
      <c r="K141" s="67" t="s">
        <v>2770</v>
      </c>
      <c r="L141" s="302">
        <v>24000000</v>
      </c>
      <c r="M141" s="221" t="s">
        <v>85</v>
      </c>
      <c r="N141" s="49" t="s">
        <v>2769</v>
      </c>
      <c r="O141" s="527">
        <v>1000032576</v>
      </c>
      <c r="P141" s="304">
        <v>330</v>
      </c>
      <c r="Q141" s="403">
        <v>45699</v>
      </c>
      <c r="R141" s="498">
        <v>111728554</v>
      </c>
      <c r="S141" s="403">
        <v>45779</v>
      </c>
      <c r="T141" s="303">
        <f>+L141</f>
        <v>24000000</v>
      </c>
      <c r="U141" s="65" t="s">
        <v>87</v>
      </c>
      <c r="V141" s="227">
        <v>50897478</v>
      </c>
      <c r="W141" s="66" t="s">
        <v>1825</v>
      </c>
      <c r="X141" s="548">
        <v>45779</v>
      </c>
      <c r="Y141" s="403">
        <v>45779</v>
      </c>
      <c r="Z141" s="70" t="s">
        <v>89</v>
      </c>
      <c r="AA141" s="543">
        <v>46003</v>
      </c>
      <c r="AB141" s="279">
        <f t="shared" si="10"/>
        <v>224</v>
      </c>
      <c r="AC141" s="65">
        <v>0</v>
      </c>
      <c r="AD141" s="68">
        <v>0</v>
      </c>
      <c r="AE141" s="65">
        <v>0</v>
      </c>
      <c r="AF141" s="78" t="s">
        <v>89</v>
      </c>
      <c r="AG141" s="49">
        <f t="shared" si="11"/>
        <v>0</v>
      </c>
      <c r="AH141" s="65">
        <v>0</v>
      </c>
      <c r="AI141" s="66">
        <v>0</v>
      </c>
      <c r="AJ141" s="70" t="s">
        <v>89</v>
      </c>
      <c r="AK141" s="78" t="s">
        <v>89</v>
      </c>
      <c r="AL141" s="65">
        <v>0</v>
      </c>
      <c r="AM141" s="70" t="s">
        <v>89</v>
      </c>
      <c r="AN141" s="70" t="s">
        <v>89</v>
      </c>
      <c r="AO141" s="70" t="s">
        <v>89</v>
      </c>
      <c r="AP141" s="49">
        <f t="shared" si="12"/>
        <v>0</v>
      </c>
      <c r="AQ141" s="302">
        <f>+L141+AD141-AI141</f>
        <v>24000000</v>
      </c>
      <c r="AR141" s="65" t="s">
        <v>87</v>
      </c>
      <c r="AS141" s="68">
        <v>24000000</v>
      </c>
      <c r="AT141" s="65" t="s">
        <v>90</v>
      </c>
      <c r="AU141" s="65">
        <v>0</v>
      </c>
      <c r="AV141" s="75" t="s">
        <v>89</v>
      </c>
      <c r="AW141" s="570">
        <f t="shared" si="13"/>
        <v>9000000</v>
      </c>
      <c r="AX141" s="515">
        <v>15000000</v>
      </c>
      <c r="AY141" s="223">
        <f t="shared" si="14"/>
        <v>0.375</v>
      </c>
      <c r="AZ141" s="74">
        <v>0.375</v>
      </c>
      <c r="BA141" s="301" t="s">
        <v>89</v>
      </c>
      <c r="BB141" s="326" t="s">
        <v>108</v>
      </c>
      <c r="BC141" s="308" t="s">
        <v>2768</v>
      </c>
      <c r="BD141" s="221" t="s">
        <v>87</v>
      </c>
      <c r="BE141" s="221" t="s">
        <v>87</v>
      </c>
    </row>
    <row r="142" spans="2:57" s="271" customFormat="1" ht="12.75" x14ac:dyDescent="0.2">
      <c r="B142" s="221">
        <v>2025</v>
      </c>
      <c r="C142" s="221">
        <v>891780111</v>
      </c>
      <c r="D142" s="221" t="s">
        <v>78</v>
      </c>
      <c r="E142" s="67" t="s">
        <v>2767</v>
      </c>
      <c r="F142" s="230" t="s">
        <v>2766</v>
      </c>
      <c r="G142" s="306">
        <v>0</v>
      </c>
      <c r="H142" s="65" t="s">
        <v>81</v>
      </c>
      <c r="I142" s="221" t="s">
        <v>127</v>
      </c>
      <c r="J142" s="220" t="s">
        <v>83</v>
      </c>
      <c r="K142" s="67" t="s">
        <v>2765</v>
      </c>
      <c r="L142" s="302">
        <v>10284000</v>
      </c>
      <c r="M142" s="221" t="s">
        <v>85</v>
      </c>
      <c r="N142" s="49" t="s">
        <v>2764</v>
      </c>
      <c r="O142" s="527">
        <v>1036619583</v>
      </c>
      <c r="P142" s="304">
        <v>344</v>
      </c>
      <c r="Q142" s="403">
        <v>45700</v>
      </c>
      <c r="R142" s="498">
        <v>80000000</v>
      </c>
      <c r="S142" s="505">
        <v>45782</v>
      </c>
      <c r="T142" s="303">
        <f>+L142</f>
        <v>10284000</v>
      </c>
      <c r="U142" s="65" t="s">
        <v>87</v>
      </c>
      <c r="V142" s="229">
        <v>85155551</v>
      </c>
      <c r="W142" s="66" t="s">
        <v>2460</v>
      </c>
      <c r="X142" s="548">
        <v>45782</v>
      </c>
      <c r="Y142" s="403">
        <v>45782</v>
      </c>
      <c r="Z142" s="70" t="s">
        <v>89</v>
      </c>
      <c r="AA142" s="543">
        <v>45832</v>
      </c>
      <c r="AB142" s="279">
        <f t="shared" si="10"/>
        <v>50</v>
      </c>
      <c r="AC142" s="65">
        <v>0</v>
      </c>
      <c r="AD142" s="68">
        <v>0</v>
      </c>
      <c r="AE142" s="65">
        <v>0</v>
      </c>
      <c r="AF142" s="78" t="s">
        <v>89</v>
      </c>
      <c r="AG142" s="49">
        <f t="shared" si="11"/>
        <v>0</v>
      </c>
      <c r="AH142" s="65">
        <v>0</v>
      </c>
      <c r="AI142" s="66">
        <v>0</v>
      </c>
      <c r="AJ142" s="70" t="s">
        <v>89</v>
      </c>
      <c r="AK142" s="78" t="s">
        <v>89</v>
      </c>
      <c r="AL142" s="65">
        <v>0</v>
      </c>
      <c r="AM142" s="70" t="s">
        <v>89</v>
      </c>
      <c r="AN142" s="70" t="s">
        <v>89</v>
      </c>
      <c r="AO142" s="70" t="s">
        <v>89</v>
      </c>
      <c r="AP142" s="49">
        <f t="shared" si="12"/>
        <v>0</v>
      </c>
      <c r="AQ142" s="302">
        <f>+L142+AD142-AI142</f>
        <v>10284000</v>
      </c>
      <c r="AR142" s="65" t="s">
        <v>87</v>
      </c>
      <c r="AS142" s="68">
        <v>10284000</v>
      </c>
      <c r="AT142" s="65" t="s">
        <v>90</v>
      </c>
      <c r="AU142" s="65">
        <v>0</v>
      </c>
      <c r="AV142" s="75" t="s">
        <v>89</v>
      </c>
      <c r="AW142" s="570">
        <f t="shared" si="13"/>
        <v>10284000</v>
      </c>
      <c r="AX142" s="515">
        <v>0</v>
      </c>
      <c r="AY142" s="223">
        <f t="shared" si="14"/>
        <v>1</v>
      </c>
      <c r="AZ142" s="74">
        <v>1</v>
      </c>
      <c r="BA142" s="301" t="s">
        <v>89</v>
      </c>
      <c r="BB142" s="65" t="s">
        <v>103</v>
      </c>
      <c r="BC142" s="308" t="s">
        <v>2763</v>
      </c>
      <c r="BD142" s="221" t="s">
        <v>87</v>
      </c>
      <c r="BE142" s="221" t="s">
        <v>87</v>
      </c>
    </row>
    <row r="143" spans="2:57" s="271" customFormat="1" ht="12.75" x14ac:dyDescent="0.2">
      <c r="B143" s="221">
        <v>2025</v>
      </c>
      <c r="C143" s="221">
        <v>891780111</v>
      </c>
      <c r="D143" s="221" t="s">
        <v>78</v>
      </c>
      <c r="E143" s="67" t="s">
        <v>2762</v>
      </c>
      <c r="F143" s="230" t="s">
        <v>2761</v>
      </c>
      <c r="G143" s="306">
        <v>0</v>
      </c>
      <c r="H143" s="65" t="s">
        <v>81</v>
      </c>
      <c r="I143" s="221" t="s">
        <v>127</v>
      </c>
      <c r="J143" s="220" t="s">
        <v>83</v>
      </c>
      <c r="K143" s="67" t="s">
        <v>2760</v>
      </c>
      <c r="L143" s="302">
        <v>12600000</v>
      </c>
      <c r="M143" s="221" t="s">
        <v>85</v>
      </c>
      <c r="N143" s="49" t="s">
        <v>2759</v>
      </c>
      <c r="O143" s="527">
        <v>1082872998</v>
      </c>
      <c r="P143" s="304">
        <v>633</v>
      </c>
      <c r="Q143" s="504">
        <v>45728</v>
      </c>
      <c r="R143" s="498">
        <v>39200000</v>
      </c>
      <c r="S143" s="504">
        <v>45782</v>
      </c>
      <c r="T143" s="303">
        <f>+L143</f>
        <v>12600000</v>
      </c>
      <c r="U143" s="65" t="s">
        <v>87</v>
      </c>
      <c r="V143" s="227">
        <v>1082870484</v>
      </c>
      <c r="W143" s="66" t="s">
        <v>2758</v>
      </c>
      <c r="X143" s="548">
        <v>45782</v>
      </c>
      <c r="Y143" s="403">
        <v>45782</v>
      </c>
      <c r="Z143" s="70" t="s">
        <v>89</v>
      </c>
      <c r="AA143" s="543">
        <v>45869</v>
      </c>
      <c r="AB143" s="279">
        <f t="shared" si="10"/>
        <v>87</v>
      </c>
      <c r="AC143" s="65">
        <v>0</v>
      </c>
      <c r="AD143" s="68">
        <v>0</v>
      </c>
      <c r="AE143" s="65">
        <v>0</v>
      </c>
      <c r="AF143" s="78" t="s">
        <v>89</v>
      </c>
      <c r="AG143" s="49">
        <f t="shared" si="11"/>
        <v>0</v>
      </c>
      <c r="AH143" s="65">
        <v>0</v>
      </c>
      <c r="AI143" s="66">
        <v>0</v>
      </c>
      <c r="AJ143" s="70" t="s">
        <v>89</v>
      </c>
      <c r="AK143" s="78" t="s">
        <v>89</v>
      </c>
      <c r="AL143" s="65">
        <v>0</v>
      </c>
      <c r="AM143" s="70" t="s">
        <v>89</v>
      </c>
      <c r="AN143" s="70" t="s">
        <v>89</v>
      </c>
      <c r="AO143" s="70" t="s">
        <v>89</v>
      </c>
      <c r="AP143" s="49">
        <f t="shared" si="12"/>
        <v>0</v>
      </c>
      <c r="AQ143" s="302">
        <f>+L143+AD143-AI143</f>
        <v>12600000</v>
      </c>
      <c r="AR143" s="65" t="s">
        <v>87</v>
      </c>
      <c r="AS143" s="68">
        <v>12600000</v>
      </c>
      <c r="AT143" s="65" t="s">
        <v>90</v>
      </c>
      <c r="AU143" s="65">
        <v>0</v>
      </c>
      <c r="AV143" s="75" t="s">
        <v>89</v>
      </c>
      <c r="AW143" s="570">
        <f t="shared" si="13"/>
        <v>12600000</v>
      </c>
      <c r="AX143" s="515">
        <v>0</v>
      </c>
      <c r="AY143" s="223">
        <f t="shared" si="14"/>
        <v>1</v>
      </c>
      <c r="AZ143" s="74">
        <v>1</v>
      </c>
      <c r="BA143" s="301" t="s">
        <v>89</v>
      </c>
      <c r="BB143" s="65" t="s">
        <v>103</v>
      </c>
      <c r="BC143" s="308" t="s">
        <v>2757</v>
      </c>
      <c r="BD143" s="221" t="s">
        <v>87</v>
      </c>
      <c r="BE143" s="221" t="s">
        <v>87</v>
      </c>
    </row>
    <row r="144" spans="2:57" s="271" customFormat="1" ht="12.75" x14ac:dyDescent="0.2">
      <c r="B144" s="221">
        <v>2025</v>
      </c>
      <c r="C144" s="221">
        <v>891780111</v>
      </c>
      <c r="D144" s="221" t="s">
        <v>78</v>
      </c>
      <c r="E144" s="67" t="s">
        <v>2756</v>
      </c>
      <c r="F144" s="333" t="s">
        <v>2755</v>
      </c>
      <c r="G144" s="306">
        <v>0</v>
      </c>
      <c r="H144" s="65" t="s">
        <v>81</v>
      </c>
      <c r="I144" s="221" t="s">
        <v>127</v>
      </c>
      <c r="J144" s="220" t="s">
        <v>83</v>
      </c>
      <c r="K144" s="67" t="s">
        <v>2754</v>
      </c>
      <c r="L144" s="302">
        <v>8000000</v>
      </c>
      <c r="M144" s="221" t="s">
        <v>85</v>
      </c>
      <c r="N144" s="49" t="s">
        <v>2567</v>
      </c>
      <c r="O144" s="527">
        <v>1083000226</v>
      </c>
      <c r="P144" s="304">
        <v>103</v>
      </c>
      <c r="Q144" s="403">
        <v>45677</v>
      </c>
      <c r="R144" s="498">
        <v>712000000</v>
      </c>
      <c r="S144" s="403">
        <v>45782</v>
      </c>
      <c r="T144" s="303">
        <f>+L144</f>
        <v>8000000</v>
      </c>
      <c r="U144" s="65" t="s">
        <v>87</v>
      </c>
      <c r="V144" s="229">
        <v>39049658</v>
      </c>
      <c r="W144" s="66" t="s">
        <v>2566</v>
      </c>
      <c r="X144" s="548">
        <v>45782</v>
      </c>
      <c r="Y144" s="403">
        <v>45782</v>
      </c>
      <c r="Z144" s="70" t="s">
        <v>89</v>
      </c>
      <c r="AA144" s="543">
        <v>45838</v>
      </c>
      <c r="AB144" s="279">
        <f t="shared" si="10"/>
        <v>56</v>
      </c>
      <c r="AC144" s="65">
        <v>0</v>
      </c>
      <c r="AD144" s="68">
        <v>0</v>
      </c>
      <c r="AE144" s="65">
        <v>0</v>
      </c>
      <c r="AF144" s="78" t="s">
        <v>89</v>
      </c>
      <c r="AG144" s="49">
        <f t="shared" si="11"/>
        <v>0</v>
      </c>
      <c r="AH144" s="65">
        <v>0</v>
      </c>
      <c r="AI144" s="66">
        <v>0</v>
      </c>
      <c r="AJ144" s="70" t="s">
        <v>89</v>
      </c>
      <c r="AK144" s="78" t="s">
        <v>89</v>
      </c>
      <c r="AL144" s="65">
        <v>0</v>
      </c>
      <c r="AM144" s="70" t="s">
        <v>89</v>
      </c>
      <c r="AN144" s="70" t="s">
        <v>89</v>
      </c>
      <c r="AO144" s="70" t="s">
        <v>89</v>
      </c>
      <c r="AP144" s="49">
        <f t="shared" si="12"/>
        <v>0</v>
      </c>
      <c r="AQ144" s="302">
        <f>+L144+AD144-AI144</f>
        <v>8000000</v>
      </c>
      <c r="AR144" s="65" t="s">
        <v>87</v>
      </c>
      <c r="AS144" s="68">
        <v>8000000</v>
      </c>
      <c r="AT144" s="65" t="s">
        <v>90</v>
      </c>
      <c r="AU144" s="65">
        <v>0</v>
      </c>
      <c r="AV144" s="75" t="s">
        <v>89</v>
      </c>
      <c r="AW144" s="570">
        <f t="shared" si="13"/>
        <v>8000000</v>
      </c>
      <c r="AX144" s="515">
        <v>0</v>
      </c>
      <c r="AY144" s="223">
        <f t="shared" si="14"/>
        <v>1</v>
      </c>
      <c r="AZ144" s="74">
        <v>1</v>
      </c>
      <c r="BA144" s="301" t="s">
        <v>89</v>
      </c>
      <c r="BB144" s="65" t="s">
        <v>103</v>
      </c>
      <c r="BC144" s="308" t="s">
        <v>2753</v>
      </c>
      <c r="BD144" s="221" t="s">
        <v>87</v>
      </c>
      <c r="BE144" s="221" t="s">
        <v>87</v>
      </c>
    </row>
    <row r="145" spans="2:57" s="271" customFormat="1" ht="12.75" x14ac:dyDescent="0.2">
      <c r="B145" s="221">
        <v>2025</v>
      </c>
      <c r="C145" s="221">
        <v>891780111</v>
      </c>
      <c r="D145" s="221" t="s">
        <v>78</v>
      </c>
      <c r="E145" s="67" t="s">
        <v>2752</v>
      </c>
      <c r="F145" s="230" t="s">
        <v>2751</v>
      </c>
      <c r="G145" s="306">
        <v>0</v>
      </c>
      <c r="H145" s="65" t="s">
        <v>81</v>
      </c>
      <c r="I145" s="221" t="s">
        <v>127</v>
      </c>
      <c r="J145" s="220" t="s">
        <v>83</v>
      </c>
      <c r="K145" s="67" t="s">
        <v>2750</v>
      </c>
      <c r="L145" s="302">
        <v>5700000</v>
      </c>
      <c r="M145" s="221" t="s">
        <v>85</v>
      </c>
      <c r="N145" s="49" t="s">
        <v>2749</v>
      </c>
      <c r="O145" s="527">
        <v>1082888442</v>
      </c>
      <c r="P145" s="304">
        <v>108</v>
      </c>
      <c r="Q145" s="403">
        <v>45677</v>
      </c>
      <c r="R145" s="498">
        <v>123000000</v>
      </c>
      <c r="S145" s="403">
        <v>45785</v>
      </c>
      <c r="T145" s="303">
        <f>+L145</f>
        <v>5700000</v>
      </c>
      <c r="U145" s="65" t="s">
        <v>87</v>
      </c>
      <c r="V145" s="229">
        <v>1082851808</v>
      </c>
      <c r="W145" s="66" t="s">
        <v>2182</v>
      </c>
      <c r="X145" s="548">
        <v>45785</v>
      </c>
      <c r="Y145" s="403">
        <v>45785</v>
      </c>
      <c r="Z145" s="70" t="s">
        <v>89</v>
      </c>
      <c r="AA145" s="543">
        <v>45838</v>
      </c>
      <c r="AB145" s="279">
        <f t="shared" si="10"/>
        <v>53</v>
      </c>
      <c r="AC145" s="65">
        <v>0</v>
      </c>
      <c r="AD145" s="68">
        <v>0</v>
      </c>
      <c r="AE145" s="65">
        <v>0</v>
      </c>
      <c r="AF145" s="78" t="s">
        <v>89</v>
      </c>
      <c r="AG145" s="49">
        <f t="shared" si="11"/>
        <v>0</v>
      </c>
      <c r="AH145" s="65">
        <v>0</v>
      </c>
      <c r="AI145" s="66">
        <v>0</v>
      </c>
      <c r="AJ145" s="70" t="s">
        <v>89</v>
      </c>
      <c r="AK145" s="78" t="s">
        <v>89</v>
      </c>
      <c r="AL145" s="65">
        <v>0</v>
      </c>
      <c r="AM145" s="70" t="s">
        <v>89</v>
      </c>
      <c r="AN145" s="70" t="s">
        <v>89</v>
      </c>
      <c r="AO145" s="70" t="s">
        <v>89</v>
      </c>
      <c r="AP145" s="49">
        <f t="shared" si="12"/>
        <v>0</v>
      </c>
      <c r="AQ145" s="302">
        <f>+L145+AD145-AI145</f>
        <v>5700000</v>
      </c>
      <c r="AR145" s="65" t="s">
        <v>87</v>
      </c>
      <c r="AS145" s="68">
        <v>5700000</v>
      </c>
      <c r="AT145" s="65" t="s">
        <v>90</v>
      </c>
      <c r="AU145" s="65">
        <v>0</v>
      </c>
      <c r="AV145" s="75" t="s">
        <v>89</v>
      </c>
      <c r="AW145" s="570">
        <f t="shared" si="13"/>
        <v>5700000</v>
      </c>
      <c r="AX145" s="515">
        <v>0</v>
      </c>
      <c r="AY145" s="223">
        <f t="shared" si="14"/>
        <v>1</v>
      </c>
      <c r="AZ145" s="74">
        <v>1</v>
      </c>
      <c r="BA145" s="301" t="s">
        <v>89</v>
      </c>
      <c r="BB145" s="65" t="s">
        <v>103</v>
      </c>
      <c r="BC145" s="308" t="s">
        <v>2748</v>
      </c>
      <c r="BD145" s="221" t="s">
        <v>87</v>
      </c>
      <c r="BE145" s="221" t="s">
        <v>87</v>
      </c>
    </row>
    <row r="146" spans="2:57" s="271" customFormat="1" ht="12.75" x14ac:dyDescent="0.2">
      <c r="B146" s="221">
        <v>2025</v>
      </c>
      <c r="C146" s="221">
        <v>891780111</v>
      </c>
      <c r="D146" s="221" t="s">
        <v>78</v>
      </c>
      <c r="E146" s="67" t="s">
        <v>2747</v>
      </c>
      <c r="F146" s="230" t="s">
        <v>2746</v>
      </c>
      <c r="G146" s="306">
        <v>0</v>
      </c>
      <c r="H146" s="65" t="s">
        <v>81</v>
      </c>
      <c r="I146" s="221" t="s">
        <v>127</v>
      </c>
      <c r="J146" s="220" t="s">
        <v>83</v>
      </c>
      <c r="K146" s="67" t="s">
        <v>2745</v>
      </c>
      <c r="L146" s="302">
        <v>2820000</v>
      </c>
      <c r="M146" s="221" t="s">
        <v>85</v>
      </c>
      <c r="N146" s="49" t="s">
        <v>2744</v>
      </c>
      <c r="O146" s="363">
        <v>1082889287</v>
      </c>
      <c r="P146" s="366">
        <v>651</v>
      </c>
      <c r="Q146" s="506">
        <v>45728</v>
      </c>
      <c r="R146" s="498">
        <v>30360000</v>
      </c>
      <c r="S146" s="506">
        <v>45790</v>
      </c>
      <c r="T146" s="303">
        <f>+L146</f>
        <v>2820000</v>
      </c>
      <c r="U146" s="65" t="s">
        <v>87</v>
      </c>
      <c r="V146" s="227">
        <v>7629414</v>
      </c>
      <c r="W146" s="66" t="s">
        <v>2743</v>
      </c>
      <c r="X146" s="548">
        <v>45790</v>
      </c>
      <c r="Y146" s="403">
        <v>45790</v>
      </c>
      <c r="Z146" s="70" t="s">
        <v>89</v>
      </c>
      <c r="AA146" s="543">
        <v>45820</v>
      </c>
      <c r="AB146" s="279">
        <f t="shared" si="10"/>
        <v>30</v>
      </c>
      <c r="AC146" s="65">
        <v>0</v>
      </c>
      <c r="AD146" s="68">
        <v>0</v>
      </c>
      <c r="AE146" s="65">
        <v>0</v>
      </c>
      <c r="AF146" s="78" t="s">
        <v>89</v>
      </c>
      <c r="AG146" s="49">
        <f t="shared" si="11"/>
        <v>0</v>
      </c>
      <c r="AH146" s="65">
        <v>0</v>
      </c>
      <c r="AI146" s="66">
        <v>0</v>
      </c>
      <c r="AJ146" s="70" t="s">
        <v>89</v>
      </c>
      <c r="AK146" s="78" t="s">
        <v>89</v>
      </c>
      <c r="AL146" s="65">
        <v>0</v>
      </c>
      <c r="AM146" s="70" t="s">
        <v>89</v>
      </c>
      <c r="AN146" s="70" t="s">
        <v>89</v>
      </c>
      <c r="AO146" s="70" t="s">
        <v>89</v>
      </c>
      <c r="AP146" s="49">
        <f t="shared" si="12"/>
        <v>0</v>
      </c>
      <c r="AQ146" s="302">
        <f>+L146+AD146-AI146</f>
        <v>2820000</v>
      </c>
      <c r="AR146" s="65" t="s">
        <v>87</v>
      </c>
      <c r="AS146" s="68">
        <v>2820000</v>
      </c>
      <c r="AT146" s="65" t="s">
        <v>90</v>
      </c>
      <c r="AU146" s="65">
        <v>0</v>
      </c>
      <c r="AV146" s="75" t="s">
        <v>89</v>
      </c>
      <c r="AW146" s="570">
        <f t="shared" si="13"/>
        <v>2820000</v>
      </c>
      <c r="AX146" s="515">
        <v>0</v>
      </c>
      <c r="AY146" s="223">
        <f t="shared" si="14"/>
        <v>1</v>
      </c>
      <c r="AZ146" s="74">
        <v>1</v>
      </c>
      <c r="BA146" s="301" t="s">
        <v>89</v>
      </c>
      <c r="BB146" s="65" t="s">
        <v>103</v>
      </c>
      <c r="BC146" s="308" t="s">
        <v>2742</v>
      </c>
      <c r="BD146" s="221" t="s">
        <v>87</v>
      </c>
      <c r="BE146" s="221" t="s">
        <v>87</v>
      </c>
    </row>
    <row r="147" spans="2:57" s="271" customFormat="1" ht="12.75" x14ac:dyDescent="0.2">
      <c r="B147" s="221">
        <v>2025</v>
      </c>
      <c r="C147" s="221">
        <v>891780111</v>
      </c>
      <c r="D147" s="221" t="s">
        <v>78</v>
      </c>
      <c r="E147" s="67" t="s">
        <v>2741</v>
      </c>
      <c r="F147" s="230" t="s">
        <v>2740</v>
      </c>
      <c r="G147" s="306">
        <v>0</v>
      </c>
      <c r="H147" s="65" t="s">
        <v>81</v>
      </c>
      <c r="I147" s="221" t="s">
        <v>127</v>
      </c>
      <c r="J147" s="220" t="s">
        <v>83</v>
      </c>
      <c r="K147" s="67" t="s">
        <v>2739</v>
      </c>
      <c r="L147" s="302">
        <v>30000000</v>
      </c>
      <c r="M147" s="221" t="s">
        <v>85</v>
      </c>
      <c r="N147" s="49" t="s">
        <v>2738</v>
      </c>
      <c r="O147" s="363">
        <v>1056688337</v>
      </c>
      <c r="P147" s="365">
        <v>1050</v>
      </c>
      <c r="Q147" s="507">
        <v>45785</v>
      </c>
      <c r="R147" s="499">
        <v>121952356</v>
      </c>
      <c r="S147" s="507">
        <v>45790</v>
      </c>
      <c r="T147" s="303">
        <f>+L147</f>
        <v>30000000</v>
      </c>
      <c r="U147" s="65" t="s">
        <v>87</v>
      </c>
      <c r="V147" s="227">
        <v>79738530</v>
      </c>
      <c r="W147" s="66" t="s">
        <v>1514</v>
      </c>
      <c r="X147" s="548">
        <v>45790</v>
      </c>
      <c r="Y147" s="403">
        <v>45790</v>
      </c>
      <c r="Z147" s="70" t="s">
        <v>89</v>
      </c>
      <c r="AA147" s="543">
        <v>46003</v>
      </c>
      <c r="AB147" s="279">
        <f t="shared" si="10"/>
        <v>213</v>
      </c>
      <c r="AC147" s="65">
        <v>0</v>
      </c>
      <c r="AD147" s="68">
        <v>0</v>
      </c>
      <c r="AE147" s="65">
        <v>0</v>
      </c>
      <c r="AF147" s="78" t="s">
        <v>89</v>
      </c>
      <c r="AG147" s="49">
        <f t="shared" si="11"/>
        <v>0</v>
      </c>
      <c r="AH147" s="65">
        <v>0</v>
      </c>
      <c r="AI147" s="66">
        <v>0</v>
      </c>
      <c r="AJ147" s="70" t="s">
        <v>89</v>
      </c>
      <c r="AK147" s="78" t="s">
        <v>89</v>
      </c>
      <c r="AL147" s="65">
        <v>0</v>
      </c>
      <c r="AM147" s="70" t="s">
        <v>89</v>
      </c>
      <c r="AN147" s="70" t="s">
        <v>89</v>
      </c>
      <c r="AO147" s="70" t="s">
        <v>89</v>
      </c>
      <c r="AP147" s="49">
        <f t="shared" si="12"/>
        <v>0</v>
      </c>
      <c r="AQ147" s="302">
        <f>+L147+AD147-AI147</f>
        <v>30000000</v>
      </c>
      <c r="AR147" s="65" t="s">
        <v>90</v>
      </c>
      <c r="AS147" s="68">
        <v>0</v>
      </c>
      <c r="AT147" s="65" t="s">
        <v>90</v>
      </c>
      <c r="AU147" s="65">
        <v>0</v>
      </c>
      <c r="AV147" s="75" t="s">
        <v>89</v>
      </c>
      <c r="AW147" s="570">
        <f t="shared" si="13"/>
        <v>8571428</v>
      </c>
      <c r="AX147" s="515">
        <v>21428572</v>
      </c>
      <c r="AY147" s="223">
        <f t="shared" si="14"/>
        <v>0.28571426666666666</v>
      </c>
      <c r="AZ147" s="74">
        <v>0.28571426666666666</v>
      </c>
      <c r="BA147" s="301" t="s">
        <v>89</v>
      </c>
      <c r="BB147" s="326" t="s">
        <v>108</v>
      </c>
      <c r="BC147" s="308" t="s">
        <v>2737</v>
      </c>
      <c r="BD147" s="221" t="s">
        <v>87</v>
      </c>
      <c r="BE147" s="221" t="s">
        <v>87</v>
      </c>
    </row>
    <row r="148" spans="2:57" s="271" customFormat="1" ht="12.75" x14ac:dyDescent="0.2">
      <c r="B148" s="221">
        <v>2025</v>
      </c>
      <c r="C148" s="221">
        <v>891780111</v>
      </c>
      <c r="D148" s="221" t="s">
        <v>78</v>
      </c>
      <c r="E148" s="67" t="s">
        <v>2736</v>
      </c>
      <c r="F148" s="230" t="s">
        <v>2735</v>
      </c>
      <c r="G148" s="306">
        <v>0</v>
      </c>
      <c r="H148" s="65" t="s">
        <v>81</v>
      </c>
      <c r="I148" s="221" t="s">
        <v>127</v>
      </c>
      <c r="J148" s="220" t="s">
        <v>83</v>
      </c>
      <c r="K148" s="67" t="s">
        <v>2734</v>
      </c>
      <c r="L148" s="302">
        <v>7356528</v>
      </c>
      <c r="M148" s="221" t="s">
        <v>85</v>
      </c>
      <c r="N148" s="49" t="s">
        <v>2733</v>
      </c>
      <c r="O148" s="527">
        <v>1112967100</v>
      </c>
      <c r="P148" s="304">
        <v>582</v>
      </c>
      <c r="Q148" s="403">
        <v>45723</v>
      </c>
      <c r="R148" s="498">
        <v>85000000</v>
      </c>
      <c r="S148" s="503">
        <v>45790</v>
      </c>
      <c r="T148" s="303">
        <f>+L148</f>
        <v>7356528</v>
      </c>
      <c r="U148" s="65" t="s">
        <v>87</v>
      </c>
      <c r="V148" s="227">
        <v>394299</v>
      </c>
      <c r="W148" s="66" t="s">
        <v>1902</v>
      </c>
      <c r="X148" s="548">
        <v>45790</v>
      </c>
      <c r="Y148" s="403">
        <v>45790</v>
      </c>
      <c r="Z148" s="70" t="s">
        <v>89</v>
      </c>
      <c r="AA148" s="543">
        <v>45831</v>
      </c>
      <c r="AB148" s="279">
        <f t="shared" si="10"/>
        <v>41</v>
      </c>
      <c r="AC148" s="65">
        <v>0</v>
      </c>
      <c r="AD148" s="68">
        <v>0</v>
      </c>
      <c r="AE148" s="65">
        <v>0</v>
      </c>
      <c r="AF148" s="78" t="s">
        <v>89</v>
      </c>
      <c r="AG148" s="49">
        <f t="shared" si="11"/>
        <v>0</v>
      </c>
      <c r="AH148" s="65">
        <v>0</v>
      </c>
      <c r="AI148" s="66">
        <v>0</v>
      </c>
      <c r="AJ148" s="70" t="s">
        <v>89</v>
      </c>
      <c r="AK148" s="78" t="s">
        <v>89</v>
      </c>
      <c r="AL148" s="65">
        <v>0</v>
      </c>
      <c r="AM148" s="70" t="s">
        <v>89</v>
      </c>
      <c r="AN148" s="70" t="s">
        <v>89</v>
      </c>
      <c r="AO148" s="70" t="s">
        <v>89</v>
      </c>
      <c r="AP148" s="49">
        <f t="shared" si="12"/>
        <v>0</v>
      </c>
      <c r="AQ148" s="302">
        <f>+L148+AD148-AI148</f>
        <v>7356528</v>
      </c>
      <c r="AR148" s="65" t="s">
        <v>87</v>
      </c>
      <c r="AS148" s="68">
        <v>7356528</v>
      </c>
      <c r="AT148" s="65" t="s">
        <v>90</v>
      </c>
      <c r="AU148" s="65">
        <v>0</v>
      </c>
      <c r="AV148" s="75" t="s">
        <v>89</v>
      </c>
      <c r="AW148" s="570">
        <f t="shared" si="13"/>
        <v>0</v>
      </c>
      <c r="AX148" s="515">
        <v>7356528</v>
      </c>
      <c r="AY148" s="223">
        <f t="shared" si="14"/>
        <v>0</v>
      </c>
      <c r="AZ148" s="74">
        <v>0</v>
      </c>
      <c r="BA148" s="301" t="s">
        <v>89</v>
      </c>
      <c r="BB148" s="65" t="s">
        <v>103</v>
      </c>
      <c r="BC148" s="308" t="s">
        <v>2732</v>
      </c>
      <c r="BD148" s="221" t="s">
        <v>87</v>
      </c>
      <c r="BE148" s="221" t="s">
        <v>87</v>
      </c>
    </row>
    <row r="149" spans="2:57" s="271" customFormat="1" ht="12.75" x14ac:dyDescent="0.2">
      <c r="B149" s="221">
        <v>2025</v>
      </c>
      <c r="C149" s="221">
        <v>891780111</v>
      </c>
      <c r="D149" s="221" t="s">
        <v>78</v>
      </c>
      <c r="E149" s="67" t="s">
        <v>2731</v>
      </c>
      <c r="F149" s="230" t="s">
        <v>2730</v>
      </c>
      <c r="G149" s="306">
        <v>0</v>
      </c>
      <c r="H149" s="65" t="s">
        <v>81</v>
      </c>
      <c r="I149" s="221" t="s">
        <v>127</v>
      </c>
      <c r="J149" s="220" t="s">
        <v>83</v>
      </c>
      <c r="K149" s="67" t="s">
        <v>2729</v>
      </c>
      <c r="L149" s="302">
        <v>8000000</v>
      </c>
      <c r="M149" s="221" t="s">
        <v>85</v>
      </c>
      <c r="N149" s="49" t="s">
        <v>2481</v>
      </c>
      <c r="O149" s="527">
        <v>1082982258</v>
      </c>
      <c r="P149" s="304">
        <v>961</v>
      </c>
      <c r="Q149" s="403">
        <v>45772</v>
      </c>
      <c r="R149" s="498">
        <v>8000000</v>
      </c>
      <c r="S149" s="403">
        <v>45792</v>
      </c>
      <c r="T149" s="303">
        <f>+L149</f>
        <v>8000000</v>
      </c>
      <c r="U149" s="65" t="s">
        <v>87</v>
      </c>
      <c r="V149" s="229">
        <v>85155551</v>
      </c>
      <c r="W149" s="66" t="s">
        <v>2460</v>
      </c>
      <c r="X149" s="548">
        <v>45792</v>
      </c>
      <c r="Y149" s="403">
        <v>45792</v>
      </c>
      <c r="Z149" s="70" t="s">
        <v>89</v>
      </c>
      <c r="AA149" s="543">
        <v>45807</v>
      </c>
      <c r="AB149" s="279">
        <f t="shared" si="10"/>
        <v>15</v>
      </c>
      <c r="AC149" s="65">
        <v>0</v>
      </c>
      <c r="AD149" s="68">
        <v>0</v>
      </c>
      <c r="AE149" s="65">
        <v>0</v>
      </c>
      <c r="AF149" s="78" t="s">
        <v>89</v>
      </c>
      <c r="AG149" s="49">
        <f t="shared" si="11"/>
        <v>0</v>
      </c>
      <c r="AH149" s="65">
        <v>0</v>
      </c>
      <c r="AI149" s="66">
        <v>0</v>
      </c>
      <c r="AJ149" s="70" t="s">
        <v>89</v>
      </c>
      <c r="AK149" s="78" t="s">
        <v>89</v>
      </c>
      <c r="AL149" s="65">
        <v>0</v>
      </c>
      <c r="AM149" s="70" t="s">
        <v>89</v>
      </c>
      <c r="AN149" s="70" t="s">
        <v>89</v>
      </c>
      <c r="AO149" s="70" t="s">
        <v>89</v>
      </c>
      <c r="AP149" s="49">
        <f t="shared" si="12"/>
        <v>0</v>
      </c>
      <c r="AQ149" s="302">
        <f>+L149+AD149-AI149</f>
        <v>8000000</v>
      </c>
      <c r="AR149" s="65" t="s">
        <v>87</v>
      </c>
      <c r="AS149" s="68">
        <v>8000000</v>
      </c>
      <c r="AT149" s="65" t="s">
        <v>90</v>
      </c>
      <c r="AU149" s="65">
        <v>0</v>
      </c>
      <c r="AV149" s="75" t="s">
        <v>89</v>
      </c>
      <c r="AW149" s="570">
        <f t="shared" si="13"/>
        <v>8000000</v>
      </c>
      <c r="AX149" s="515">
        <v>0</v>
      </c>
      <c r="AY149" s="223">
        <f t="shared" si="14"/>
        <v>1</v>
      </c>
      <c r="AZ149" s="74">
        <v>1</v>
      </c>
      <c r="BA149" s="301" t="s">
        <v>89</v>
      </c>
      <c r="BB149" s="65" t="s">
        <v>103</v>
      </c>
      <c r="BC149" s="308" t="s">
        <v>2728</v>
      </c>
      <c r="BD149" s="221" t="s">
        <v>87</v>
      </c>
      <c r="BE149" s="221" t="s">
        <v>87</v>
      </c>
    </row>
    <row r="150" spans="2:57" s="271" customFormat="1" ht="12.75" x14ac:dyDescent="0.2">
      <c r="B150" s="221">
        <v>2025</v>
      </c>
      <c r="C150" s="221">
        <v>891780111</v>
      </c>
      <c r="D150" s="221" t="s">
        <v>78</v>
      </c>
      <c r="E150" s="67" t="s">
        <v>2727</v>
      </c>
      <c r="F150" s="271" t="s">
        <v>2726</v>
      </c>
      <c r="G150" s="306">
        <v>0</v>
      </c>
      <c r="H150" s="65" t="s">
        <v>81</v>
      </c>
      <c r="I150" s="221" t="s">
        <v>127</v>
      </c>
      <c r="J150" s="220" t="s">
        <v>83</v>
      </c>
      <c r="K150" s="67" t="s">
        <v>2725</v>
      </c>
      <c r="L150" s="302">
        <v>26002620</v>
      </c>
      <c r="M150" s="221" t="s">
        <v>85</v>
      </c>
      <c r="N150" s="49" t="s">
        <v>2724</v>
      </c>
      <c r="O150" s="527">
        <v>1083040266</v>
      </c>
      <c r="P150" s="304">
        <v>639</v>
      </c>
      <c r="Q150" s="504">
        <v>45728</v>
      </c>
      <c r="R150" s="498">
        <v>56110186</v>
      </c>
      <c r="S150" s="403">
        <v>45796</v>
      </c>
      <c r="T150" s="303">
        <f>+L150</f>
        <v>26002620</v>
      </c>
      <c r="U150" s="65" t="s">
        <v>87</v>
      </c>
      <c r="V150" s="227">
        <v>36694645</v>
      </c>
      <c r="W150" s="66" t="s">
        <v>2723</v>
      </c>
      <c r="X150" s="548">
        <v>45796</v>
      </c>
      <c r="Y150" s="403">
        <v>45796</v>
      </c>
      <c r="Z150" s="70" t="s">
        <v>89</v>
      </c>
      <c r="AA150" s="543">
        <v>45881</v>
      </c>
      <c r="AB150" s="279">
        <f t="shared" si="10"/>
        <v>85</v>
      </c>
      <c r="AC150" s="65">
        <v>0</v>
      </c>
      <c r="AD150" s="68">
        <v>0</v>
      </c>
      <c r="AE150" s="65">
        <v>0</v>
      </c>
      <c r="AF150" s="78" t="s">
        <v>89</v>
      </c>
      <c r="AG150" s="49">
        <f t="shared" si="11"/>
        <v>0</v>
      </c>
      <c r="AH150" s="65">
        <v>0</v>
      </c>
      <c r="AI150" s="66">
        <v>0</v>
      </c>
      <c r="AJ150" s="70" t="s">
        <v>89</v>
      </c>
      <c r="AK150" s="78" t="s">
        <v>89</v>
      </c>
      <c r="AL150" s="65">
        <v>0</v>
      </c>
      <c r="AM150" s="70" t="s">
        <v>89</v>
      </c>
      <c r="AN150" s="70" t="s">
        <v>89</v>
      </c>
      <c r="AO150" s="70" t="s">
        <v>89</v>
      </c>
      <c r="AP150" s="49">
        <f t="shared" si="12"/>
        <v>0</v>
      </c>
      <c r="AQ150" s="302">
        <f>+L150+AD150-AI150</f>
        <v>26002620</v>
      </c>
      <c r="AR150" s="65" t="s">
        <v>87</v>
      </c>
      <c r="AS150" s="68">
        <v>26002620</v>
      </c>
      <c r="AT150" s="65" t="s">
        <v>90</v>
      </c>
      <c r="AU150" s="65">
        <v>0</v>
      </c>
      <c r="AV150" s="75" t="s">
        <v>89</v>
      </c>
      <c r="AW150" s="570">
        <f t="shared" si="13"/>
        <v>8667540</v>
      </c>
      <c r="AX150" s="515">
        <v>17335080</v>
      </c>
      <c r="AY150" s="223">
        <f t="shared" si="14"/>
        <v>0.33333333333333331</v>
      </c>
      <c r="AZ150" s="74">
        <v>0.33333333333333331</v>
      </c>
      <c r="BA150" s="301" t="s">
        <v>89</v>
      </c>
      <c r="BB150" s="348" t="s">
        <v>103</v>
      </c>
      <c r="BC150" s="308" t="s">
        <v>1543</v>
      </c>
      <c r="BD150" s="221" t="s">
        <v>87</v>
      </c>
      <c r="BE150" s="221" t="s">
        <v>87</v>
      </c>
    </row>
    <row r="151" spans="2:57" s="271" customFormat="1" ht="12.75" x14ac:dyDescent="0.2">
      <c r="B151" s="221">
        <v>2025</v>
      </c>
      <c r="C151" s="221">
        <v>891780111</v>
      </c>
      <c r="D151" s="221" t="s">
        <v>78</v>
      </c>
      <c r="E151" s="67" t="s">
        <v>2722</v>
      </c>
      <c r="F151" s="227" t="s">
        <v>2721</v>
      </c>
      <c r="G151" s="306">
        <v>0</v>
      </c>
      <c r="H151" s="65" t="s">
        <v>81</v>
      </c>
      <c r="I151" s="221" t="s">
        <v>127</v>
      </c>
      <c r="J151" s="220" t="s">
        <v>83</v>
      </c>
      <c r="K151" s="67" t="s">
        <v>2720</v>
      </c>
      <c r="L151" s="302">
        <v>6000000</v>
      </c>
      <c r="M151" s="221" t="s">
        <v>85</v>
      </c>
      <c r="N151" s="49" t="s">
        <v>2719</v>
      </c>
      <c r="O151" s="527">
        <v>1039446580</v>
      </c>
      <c r="P151" s="304">
        <v>109</v>
      </c>
      <c r="Q151" s="504">
        <v>45678</v>
      </c>
      <c r="R151" s="498">
        <v>159000000</v>
      </c>
      <c r="S151" s="503">
        <v>45797</v>
      </c>
      <c r="T151" s="303">
        <f>+L151</f>
        <v>6000000</v>
      </c>
      <c r="U151" s="65" t="s">
        <v>87</v>
      </c>
      <c r="V151" s="229">
        <v>36669284</v>
      </c>
      <c r="W151" s="66" t="s">
        <v>1769</v>
      </c>
      <c r="X151" s="548">
        <v>45797</v>
      </c>
      <c r="Y151" s="403">
        <v>45797</v>
      </c>
      <c r="Z151" s="70" t="s">
        <v>89</v>
      </c>
      <c r="AA151" s="543">
        <v>45857</v>
      </c>
      <c r="AB151" s="279">
        <f t="shared" si="10"/>
        <v>60</v>
      </c>
      <c r="AC151" s="65">
        <v>0</v>
      </c>
      <c r="AD151" s="68">
        <v>0</v>
      </c>
      <c r="AE151" s="65">
        <v>0</v>
      </c>
      <c r="AF151" s="78" t="s">
        <v>89</v>
      </c>
      <c r="AG151" s="49">
        <f t="shared" si="11"/>
        <v>0</v>
      </c>
      <c r="AH151" s="65">
        <v>0</v>
      </c>
      <c r="AI151" s="66">
        <v>0</v>
      </c>
      <c r="AJ151" s="70" t="s">
        <v>89</v>
      </c>
      <c r="AK151" s="78" t="s">
        <v>89</v>
      </c>
      <c r="AL151" s="65">
        <v>0</v>
      </c>
      <c r="AM151" s="70" t="s">
        <v>89</v>
      </c>
      <c r="AN151" s="70" t="s">
        <v>89</v>
      </c>
      <c r="AO151" s="70" t="s">
        <v>89</v>
      </c>
      <c r="AP151" s="49">
        <f t="shared" si="12"/>
        <v>0</v>
      </c>
      <c r="AQ151" s="302">
        <f>+L151+AD151-AI151</f>
        <v>6000000</v>
      </c>
      <c r="AR151" s="65" t="s">
        <v>87</v>
      </c>
      <c r="AS151" s="68">
        <v>6000000</v>
      </c>
      <c r="AT151" s="65" t="s">
        <v>90</v>
      </c>
      <c r="AU151" s="65">
        <v>0</v>
      </c>
      <c r="AV151" s="75" t="s">
        <v>89</v>
      </c>
      <c r="AW151" s="570">
        <f t="shared" si="13"/>
        <v>6000000</v>
      </c>
      <c r="AX151" s="515">
        <v>0</v>
      </c>
      <c r="AY151" s="223">
        <f t="shared" si="14"/>
        <v>1</v>
      </c>
      <c r="AZ151" s="74">
        <v>1</v>
      </c>
      <c r="BA151" s="301" t="s">
        <v>89</v>
      </c>
      <c r="BB151" s="65" t="s">
        <v>103</v>
      </c>
      <c r="BC151" s="308" t="s">
        <v>2718</v>
      </c>
      <c r="BD151" s="221" t="s">
        <v>87</v>
      </c>
      <c r="BE151" s="221" t="s">
        <v>87</v>
      </c>
    </row>
    <row r="152" spans="2:57" s="271" customFormat="1" ht="12.75" x14ac:dyDescent="0.2">
      <c r="B152" s="221">
        <v>2025</v>
      </c>
      <c r="C152" s="221">
        <v>891780111</v>
      </c>
      <c r="D152" s="221" t="s">
        <v>78</v>
      </c>
      <c r="E152" s="67" t="s">
        <v>2717</v>
      </c>
      <c r="F152" s="227" t="s">
        <v>2716</v>
      </c>
      <c r="G152" s="306">
        <v>0</v>
      </c>
      <c r="H152" s="65" t="s">
        <v>81</v>
      </c>
      <c r="I152" s="221" t="s">
        <v>127</v>
      </c>
      <c r="J152" s="220" t="s">
        <v>83</v>
      </c>
      <c r="K152" s="67" t="s">
        <v>2715</v>
      </c>
      <c r="L152" s="302">
        <v>12000000</v>
      </c>
      <c r="M152" s="221" t="s">
        <v>85</v>
      </c>
      <c r="N152" s="49" t="s">
        <v>2065</v>
      </c>
      <c r="O152" s="527">
        <v>57466061</v>
      </c>
      <c r="P152" s="304">
        <v>107</v>
      </c>
      <c r="Q152" s="504">
        <v>45677</v>
      </c>
      <c r="R152" s="498">
        <v>336700000</v>
      </c>
      <c r="S152" s="403">
        <v>45798</v>
      </c>
      <c r="T152" s="303">
        <f>+L152</f>
        <v>12000000</v>
      </c>
      <c r="U152" s="65" t="s">
        <v>87</v>
      </c>
      <c r="V152" s="229">
        <v>1082903415</v>
      </c>
      <c r="W152" s="66" t="s">
        <v>2295</v>
      </c>
      <c r="X152" s="548">
        <v>45798</v>
      </c>
      <c r="Y152" s="403">
        <v>45798</v>
      </c>
      <c r="Z152" s="70" t="s">
        <v>89</v>
      </c>
      <c r="AA152" s="543">
        <v>45889</v>
      </c>
      <c r="AB152" s="279">
        <f t="shared" si="10"/>
        <v>91</v>
      </c>
      <c r="AC152" s="65">
        <v>0</v>
      </c>
      <c r="AD152" s="68">
        <v>0</v>
      </c>
      <c r="AE152" s="65">
        <v>0</v>
      </c>
      <c r="AF152" s="78" t="s">
        <v>89</v>
      </c>
      <c r="AG152" s="49">
        <f t="shared" si="11"/>
        <v>0</v>
      </c>
      <c r="AH152" s="65">
        <v>0</v>
      </c>
      <c r="AI152" s="66">
        <v>0</v>
      </c>
      <c r="AJ152" s="70" t="s">
        <v>89</v>
      </c>
      <c r="AK152" s="78" t="s">
        <v>89</v>
      </c>
      <c r="AL152" s="65">
        <v>0</v>
      </c>
      <c r="AM152" s="70" t="s">
        <v>89</v>
      </c>
      <c r="AN152" s="70" t="s">
        <v>89</v>
      </c>
      <c r="AO152" s="70" t="s">
        <v>89</v>
      </c>
      <c r="AP152" s="49">
        <f t="shared" si="12"/>
        <v>0</v>
      </c>
      <c r="AQ152" s="302">
        <f>+L152+AD152-AI152</f>
        <v>12000000</v>
      </c>
      <c r="AR152" s="65" t="s">
        <v>87</v>
      </c>
      <c r="AS152" s="68">
        <v>12000000</v>
      </c>
      <c r="AT152" s="65" t="s">
        <v>90</v>
      </c>
      <c r="AU152" s="65">
        <v>0</v>
      </c>
      <c r="AV152" s="75" t="s">
        <v>89</v>
      </c>
      <c r="AW152" s="570">
        <f t="shared" si="13"/>
        <v>12000000</v>
      </c>
      <c r="AX152" s="515">
        <v>0</v>
      </c>
      <c r="AY152" s="223">
        <f t="shared" si="14"/>
        <v>1</v>
      </c>
      <c r="AZ152" s="74">
        <v>1</v>
      </c>
      <c r="BA152" s="301" t="s">
        <v>89</v>
      </c>
      <c r="BB152" s="65" t="s">
        <v>103</v>
      </c>
      <c r="BC152" s="308" t="s">
        <v>2714</v>
      </c>
      <c r="BD152" s="221" t="s">
        <v>87</v>
      </c>
      <c r="BE152" s="221" t="s">
        <v>87</v>
      </c>
    </row>
    <row r="153" spans="2:57" s="271" customFormat="1" ht="12.75" x14ac:dyDescent="0.2">
      <c r="B153" s="221">
        <v>2025</v>
      </c>
      <c r="C153" s="221">
        <v>891780111</v>
      </c>
      <c r="D153" s="221" t="s">
        <v>78</v>
      </c>
      <c r="E153" s="67" t="s">
        <v>2713</v>
      </c>
      <c r="F153" s="227" t="s">
        <v>2712</v>
      </c>
      <c r="G153" s="306">
        <v>0</v>
      </c>
      <c r="H153" s="65" t="s">
        <v>81</v>
      </c>
      <c r="I153" s="221" t="s">
        <v>127</v>
      </c>
      <c r="J153" s="220" t="s">
        <v>83</v>
      </c>
      <c r="K153" s="67" t="s">
        <v>2711</v>
      </c>
      <c r="L153" s="302">
        <v>7800000</v>
      </c>
      <c r="M153" s="221" t="s">
        <v>85</v>
      </c>
      <c r="N153" s="49" t="s">
        <v>2710</v>
      </c>
      <c r="O153" s="527">
        <v>1082922161</v>
      </c>
      <c r="P153" s="304">
        <v>111</v>
      </c>
      <c r="Q153" s="504">
        <v>45678</v>
      </c>
      <c r="R153" s="498">
        <v>557700000</v>
      </c>
      <c r="S153" s="403">
        <v>45798</v>
      </c>
      <c r="T153" s="303">
        <f>+L153</f>
        <v>7800000</v>
      </c>
      <c r="U153" s="65" t="s">
        <v>87</v>
      </c>
      <c r="V153" s="229">
        <v>1082884010</v>
      </c>
      <c r="W153" s="66" t="s">
        <v>1426</v>
      </c>
      <c r="X153" s="548">
        <v>45798</v>
      </c>
      <c r="Y153" s="403">
        <v>45798</v>
      </c>
      <c r="Z153" s="70" t="s">
        <v>89</v>
      </c>
      <c r="AA153" s="543">
        <v>45889</v>
      </c>
      <c r="AB153" s="279">
        <f t="shared" si="10"/>
        <v>91</v>
      </c>
      <c r="AC153" s="65">
        <v>0</v>
      </c>
      <c r="AD153" s="68">
        <v>0</v>
      </c>
      <c r="AE153" s="65">
        <v>0</v>
      </c>
      <c r="AF153" s="78" t="s">
        <v>89</v>
      </c>
      <c r="AG153" s="49">
        <f t="shared" si="11"/>
        <v>0</v>
      </c>
      <c r="AH153" s="65">
        <v>0</v>
      </c>
      <c r="AI153" s="66">
        <v>0</v>
      </c>
      <c r="AJ153" s="70" t="s">
        <v>89</v>
      </c>
      <c r="AK153" s="78" t="s">
        <v>89</v>
      </c>
      <c r="AL153" s="65">
        <v>0</v>
      </c>
      <c r="AM153" s="70" t="s">
        <v>89</v>
      </c>
      <c r="AN153" s="70" t="s">
        <v>89</v>
      </c>
      <c r="AO153" s="70" t="s">
        <v>89</v>
      </c>
      <c r="AP153" s="49">
        <f t="shared" si="12"/>
        <v>0</v>
      </c>
      <c r="AQ153" s="302">
        <f>+L153+AD153-AI153</f>
        <v>7800000</v>
      </c>
      <c r="AR153" s="65" t="s">
        <v>87</v>
      </c>
      <c r="AS153" s="68">
        <v>7800000</v>
      </c>
      <c r="AT153" s="65" t="s">
        <v>90</v>
      </c>
      <c r="AU153" s="65">
        <v>0</v>
      </c>
      <c r="AV153" s="75" t="s">
        <v>89</v>
      </c>
      <c r="AW153" s="570">
        <f t="shared" si="13"/>
        <v>7800000</v>
      </c>
      <c r="AX153" s="515">
        <v>0</v>
      </c>
      <c r="AY153" s="223">
        <f t="shared" si="14"/>
        <v>1</v>
      </c>
      <c r="AZ153" s="74">
        <v>1</v>
      </c>
      <c r="BA153" s="301" t="s">
        <v>89</v>
      </c>
      <c r="BB153" s="65" t="s">
        <v>103</v>
      </c>
      <c r="BC153" s="308" t="s">
        <v>2709</v>
      </c>
      <c r="BD153" s="221" t="s">
        <v>87</v>
      </c>
      <c r="BE153" s="221" t="s">
        <v>87</v>
      </c>
    </row>
    <row r="154" spans="2:57" s="271" customFormat="1" ht="12.75" x14ac:dyDescent="0.2">
      <c r="B154" s="221">
        <v>2025</v>
      </c>
      <c r="C154" s="221">
        <v>891780111</v>
      </c>
      <c r="D154" s="221" t="s">
        <v>78</v>
      </c>
      <c r="E154" s="67" t="s">
        <v>2708</v>
      </c>
      <c r="F154" s="227" t="s">
        <v>2707</v>
      </c>
      <c r="G154" s="306">
        <v>0</v>
      </c>
      <c r="H154" s="65" t="s">
        <v>81</v>
      </c>
      <c r="I154" s="221" t="s">
        <v>127</v>
      </c>
      <c r="J154" s="220" t="s">
        <v>83</v>
      </c>
      <c r="K154" s="67" t="s">
        <v>2706</v>
      </c>
      <c r="L154" s="302">
        <v>12000000</v>
      </c>
      <c r="M154" s="221" t="s">
        <v>85</v>
      </c>
      <c r="N154" s="49" t="s">
        <v>2705</v>
      </c>
      <c r="O154" s="527">
        <v>1082875128</v>
      </c>
      <c r="P154" s="304">
        <v>107</v>
      </c>
      <c r="Q154" s="504">
        <v>45677</v>
      </c>
      <c r="R154" s="498">
        <v>336700000</v>
      </c>
      <c r="S154" s="403">
        <v>45798</v>
      </c>
      <c r="T154" s="303">
        <f>+L154</f>
        <v>12000000</v>
      </c>
      <c r="U154" s="65" t="s">
        <v>87</v>
      </c>
      <c r="V154" s="229">
        <v>1082903415</v>
      </c>
      <c r="W154" s="66" t="s">
        <v>2295</v>
      </c>
      <c r="X154" s="548">
        <v>45798</v>
      </c>
      <c r="Y154" s="403">
        <v>45798</v>
      </c>
      <c r="Z154" s="70" t="s">
        <v>89</v>
      </c>
      <c r="AA154" s="543">
        <v>45889</v>
      </c>
      <c r="AB154" s="279">
        <f t="shared" si="10"/>
        <v>91</v>
      </c>
      <c r="AC154" s="65">
        <v>0</v>
      </c>
      <c r="AD154" s="68">
        <v>0</v>
      </c>
      <c r="AE154" s="65">
        <v>0</v>
      </c>
      <c r="AF154" s="78" t="s">
        <v>89</v>
      </c>
      <c r="AG154" s="49">
        <f t="shared" si="11"/>
        <v>0</v>
      </c>
      <c r="AH154" s="65">
        <v>0</v>
      </c>
      <c r="AI154" s="66">
        <v>0</v>
      </c>
      <c r="AJ154" s="70" t="s">
        <v>89</v>
      </c>
      <c r="AK154" s="78" t="s">
        <v>89</v>
      </c>
      <c r="AL154" s="65">
        <v>0</v>
      </c>
      <c r="AM154" s="70" t="s">
        <v>89</v>
      </c>
      <c r="AN154" s="70" t="s">
        <v>89</v>
      </c>
      <c r="AO154" s="70" t="s">
        <v>89</v>
      </c>
      <c r="AP154" s="49">
        <f t="shared" si="12"/>
        <v>0</v>
      </c>
      <c r="AQ154" s="302">
        <f>+L154+AD154-AI154</f>
        <v>12000000</v>
      </c>
      <c r="AR154" s="65" t="s">
        <v>87</v>
      </c>
      <c r="AS154" s="68">
        <v>12000000</v>
      </c>
      <c r="AT154" s="65" t="s">
        <v>90</v>
      </c>
      <c r="AU154" s="65">
        <v>0</v>
      </c>
      <c r="AV154" s="75" t="s">
        <v>89</v>
      </c>
      <c r="AW154" s="570">
        <f t="shared" si="13"/>
        <v>12000000</v>
      </c>
      <c r="AX154" s="515">
        <v>0</v>
      </c>
      <c r="AY154" s="223">
        <f t="shared" si="14"/>
        <v>1</v>
      </c>
      <c r="AZ154" s="74">
        <v>1</v>
      </c>
      <c r="BA154" s="301" t="s">
        <v>89</v>
      </c>
      <c r="BB154" s="65" t="s">
        <v>103</v>
      </c>
      <c r="BC154" s="308" t="s">
        <v>2704</v>
      </c>
      <c r="BD154" s="221" t="s">
        <v>87</v>
      </c>
      <c r="BE154" s="221" t="s">
        <v>87</v>
      </c>
    </row>
    <row r="155" spans="2:57" s="271" customFormat="1" ht="12.75" x14ac:dyDescent="0.2">
      <c r="B155" s="221">
        <v>2025</v>
      </c>
      <c r="C155" s="221">
        <v>891780111</v>
      </c>
      <c r="D155" s="221" t="s">
        <v>78</v>
      </c>
      <c r="E155" s="67" t="s">
        <v>2703</v>
      </c>
      <c r="F155" s="227" t="s">
        <v>2702</v>
      </c>
      <c r="G155" s="306">
        <v>0</v>
      </c>
      <c r="H155" s="65" t="s">
        <v>81</v>
      </c>
      <c r="I155" s="221" t="s">
        <v>127</v>
      </c>
      <c r="J155" s="220" t="s">
        <v>83</v>
      </c>
      <c r="K155" s="67" t="s">
        <v>2701</v>
      </c>
      <c r="L155" s="302">
        <v>6000000</v>
      </c>
      <c r="M155" s="221" t="s">
        <v>85</v>
      </c>
      <c r="N155" s="49" t="s">
        <v>2700</v>
      </c>
      <c r="O155" s="527">
        <v>1082475428</v>
      </c>
      <c r="P155" s="304">
        <v>580</v>
      </c>
      <c r="Q155" s="403">
        <v>45723</v>
      </c>
      <c r="R155" s="498">
        <v>42501000</v>
      </c>
      <c r="S155" s="403">
        <v>45803</v>
      </c>
      <c r="T155" s="303">
        <f>+L155</f>
        <v>6000000</v>
      </c>
      <c r="U155" s="65" t="s">
        <v>87</v>
      </c>
      <c r="V155" s="227">
        <v>7141896</v>
      </c>
      <c r="W155" s="66" t="s">
        <v>2699</v>
      </c>
      <c r="X155" s="548">
        <v>45803</v>
      </c>
      <c r="Y155" s="403">
        <v>45803</v>
      </c>
      <c r="Z155" s="70" t="s">
        <v>89</v>
      </c>
      <c r="AA155" s="543">
        <v>45863</v>
      </c>
      <c r="AB155" s="279">
        <f t="shared" si="10"/>
        <v>60</v>
      </c>
      <c r="AC155" s="65">
        <v>0</v>
      </c>
      <c r="AD155" s="68">
        <v>0</v>
      </c>
      <c r="AE155" s="65">
        <v>0</v>
      </c>
      <c r="AF155" s="78" t="s">
        <v>89</v>
      </c>
      <c r="AG155" s="49">
        <f t="shared" si="11"/>
        <v>0</v>
      </c>
      <c r="AH155" s="65">
        <v>0</v>
      </c>
      <c r="AI155" s="66">
        <v>0</v>
      </c>
      <c r="AJ155" s="70" t="s">
        <v>89</v>
      </c>
      <c r="AK155" s="78" t="s">
        <v>89</v>
      </c>
      <c r="AL155" s="65">
        <v>0</v>
      </c>
      <c r="AM155" s="70" t="s">
        <v>89</v>
      </c>
      <c r="AN155" s="70" t="s">
        <v>89</v>
      </c>
      <c r="AO155" s="70" t="s">
        <v>89</v>
      </c>
      <c r="AP155" s="49">
        <f t="shared" si="12"/>
        <v>0</v>
      </c>
      <c r="AQ155" s="302">
        <f>+L155+AD155-AI155</f>
        <v>6000000</v>
      </c>
      <c r="AR155" s="65" t="s">
        <v>87</v>
      </c>
      <c r="AS155" s="68">
        <v>6000000</v>
      </c>
      <c r="AT155" s="65" t="s">
        <v>90</v>
      </c>
      <c r="AU155" s="65">
        <v>0</v>
      </c>
      <c r="AV155" s="75" t="s">
        <v>89</v>
      </c>
      <c r="AW155" s="570">
        <f t="shared" si="13"/>
        <v>6000000</v>
      </c>
      <c r="AX155" s="515">
        <v>0</v>
      </c>
      <c r="AY155" s="223">
        <f t="shared" si="14"/>
        <v>1</v>
      </c>
      <c r="AZ155" s="74">
        <v>1</v>
      </c>
      <c r="BA155" s="301" t="s">
        <v>89</v>
      </c>
      <c r="BB155" s="65" t="s">
        <v>103</v>
      </c>
      <c r="BC155" s="308" t="s">
        <v>2698</v>
      </c>
      <c r="BD155" s="221" t="s">
        <v>87</v>
      </c>
      <c r="BE155" s="221" t="s">
        <v>87</v>
      </c>
    </row>
    <row r="156" spans="2:57" s="271" customFormat="1" ht="12.75" x14ac:dyDescent="0.2">
      <c r="B156" s="221">
        <v>2025</v>
      </c>
      <c r="C156" s="221">
        <v>891780111</v>
      </c>
      <c r="D156" s="221" t="s">
        <v>78</v>
      </c>
      <c r="E156" s="67" t="s">
        <v>2697</v>
      </c>
      <c r="F156" s="227" t="s">
        <v>2696</v>
      </c>
      <c r="G156" s="306">
        <v>0</v>
      </c>
      <c r="H156" s="65" t="s">
        <v>81</v>
      </c>
      <c r="I156" s="221" t="s">
        <v>127</v>
      </c>
      <c r="J156" s="220" t="s">
        <v>83</v>
      </c>
      <c r="K156" s="67" t="s">
        <v>2695</v>
      </c>
      <c r="L156" s="302">
        <v>8400000</v>
      </c>
      <c r="M156" s="221" t="s">
        <v>85</v>
      </c>
      <c r="N156" s="49" t="s">
        <v>2694</v>
      </c>
      <c r="O156" s="527">
        <v>1018506200</v>
      </c>
      <c r="P156" s="304">
        <v>1101</v>
      </c>
      <c r="Q156" s="504">
        <v>45792</v>
      </c>
      <c r="R156" s="498">
        <v>17289610</v>
      </c>
      <c r="S156" s="403">
        <v>45811</v>
      </c>
      <c r="T156" s="303">
        <f>+L156</f>
        <v>8400000</v>
      </c>
      <c r="U156" s="65" t="s">
        <v>87</v>
      </c>
      <c r="V156" s="227">
        <v>19474750</v>
      </c>
      <c r="W156" s="66" t="s">
        <v>2693</v>
      </c>
      <c r="X156" s="549">
        <v>45811</v>
      </c>
      <c r="Y156" s="403">
        <v>45811</v>
      </c>
      <c r="Z156" s="70" t="s">
        <v>89</v>
      </c>
      <c r="AA156" s="543">
        <v>45838</v>
      </c>
      <c r="AB156" s="279">
        <f t="shared" si="10"/>
        <v>27</v>
      </c>
      <c r="AC156" s="65">
        <v>0</v>
      </c>
      <c r="AD156" s="68">
        <v>0</v>
      </c>
      <c r="AE156" s="65">
        <v>0</v>
      </c>
      <c r="AF156" s="78" t="s">
        <v>89</v>
      </c>
      <c r="AG156" s="49">
        <f t="shared" si="11"/>
        <v>0</v>
      </c>
      <c r="AH156" s="65">
        <v>0</v>
      </c>
      <c r="AI156" s="66">
        <v>0</v>
      </c>
      <c r="AJ156" s="70" t="s">
        <v>89</v>
      </c>
      <c r="AK156" s="78" t="s">
        <v>89</v>
      </c>
      <c r="AL156" s="65">
        <v>0</v>
      </c>
      <c r="AM156" s="70" t="s">
        <v>89</v>
      </c>
      <c r="AN156" s="70" t="s">
        <v>89</v>
      </c>
      <c r="AO156" s="70" t="s">
        <v>89</v>
      </c>
      <c r="AP156" s="49">
        <f t="shared" si="12"/>
        <v>0</v>
      </c>
      <c r="AQ156" s="302">
        <f>+L156+AD156-AI156</f>
        <v>8400000</v>
      </c>
      <c r="AR156" s="65" t="s">
        <v>87</v>
      </c>
      <c r="AS156" s="68">
        <v>8400000</v>
      </c>
      <c r="AT156" s="65" t="s">
        <v>90</v>
      </c>
      <c r="AU156" s="65">
        <v>0</v>
      </c>
      <c r="AV156" s="75" t="s">
        <v>89</v>
      </c>
      <c r="AW156" s="570">
        <f t="shared" si="13"/>
        <v>8400000</v>
      </c>
      <c r="AX156" s="515">
        <v>0</v>
      </c>
      <c r="AY156" s="223">
        <f t="shared" si="14"/>
        <v>1</v>
      </c>
      <c r="AZ156" s="74">
        <v>1</v>
      </c>
      <c r="BA156" s="301" t="s">
        <v>89</v>
      </c>
      <c r="BB156" s="65" t="s">
        <v>103</v>
      </c>
      <c r="BC156" s="354" t="s">
        <v>2692</v>
      </c>
      <c r="BD156" s="221" t="s">
        <v>87</v>
      </c>
      <c r="BE156" s="221" t="s">
        <v>87</v>
      </c>
    </row>
    <row r="157" spans="2:57" s="271" customFormat="1" ht="12.75" x14ac:dyDescent="0.2">
      <c r="B157" s="221">
        <v>2025</v>
      </c>
      <c r="C157" s="221">
        <v>891780111</v>
      </c>
      <c r="D157" s="221" t="s">
        <v>78</v>
      </c>
      <c r="E157" s="67" t="s">
        <v>2691</v>
      </c>
      <c r="F157" s="227" t="s">
        <v>2690</v>
      </c>
      <c r="G157" s="306">
        <v>0</v>
      </c>
      <c r="H157" s="65" t="s">
        <v>81</v>
      </c>
      <c r="I157" s="221" t="s">
        <v>127</v>
      </c>
      <c r="J157" s="220" t="s">
        <v>83</v>
      </c>
      <c r="K157" s="67" t="s">
        <v>2689</v>
      </c>
      <c r="L157" s="302">
        <v>19200000</v>
      </c>
      <c r="M157" s="221" t="s">
        <v>85</v>
      </c>
      <c r="N157" s="49" t="s">
        <v>2688</v>
      </c>
      <c r="O157" s="527">
        <v>1082479622</v>
      </c>
      <c r="P157" s="304">
        <v>107</v>
      </c>
      <c r="Q157" s="403">
        <v>45677</v>
      </c>
      <c r="R157" s="498">
        <v>336700000</v>
      </c>
      <c r="S157" s="403">
        <v>45811</v>
      </c>
      <c r="T157" s="303">
        <f>+L157</f>
        <v>19200000</v>
      </c>
      <c r="U157" s="65" t="s">
        <v>87</v>
      </c>
      <c r="V157" s="227">
        <v>1082903415</v>
      </c>
      <c r="W157" s="66" t="s">
        <v>2295</v>
      </c>
      <c r="X157" s="549">
        <v>45811</v>
      </c>
      <c r="Y157" s="403">
        <v>45811</v>
      </c>
      <c r="Z157" s="70" t="s">
        <v>89</v>
      </c>
      <c r="AA157" s="543">
        <v>45991</v>
      </c>
      <c r="AB157" s="279">
        <f t="shared" si="10"/>
        <v>180</v>
      </c>
      <c r="AC157" s="65">
        <v>0</v>
      </c>
      <c r="AD157" s="68">
        <v>0</v>
      </c>
      <c r="AE157" s="65">
        <v>0</v>
      </c>
      <c r="AF157" s="78" t="s">
        <v>89</v>
      </c>
      <c r="AG157" s="49">
        <f t="shared" si="11"/>
        <v>0</v>
      </c>
      <c r="AH157" s="65">
        <v>0</v>
      </c>
      <c r="AI157" s="66">
        <v>0</v>
      </c>
      <c r="AJ157" s="70" t="s">
        <v>89</v>
      </c>
      <c r="AK157" s="78" t="s">
        <v>89</v>
      </c>
      <c r="AL157" s="65">
        <v>0</v>
      </c>
      <c r="AM157" s="70" t="s">
        <v>89</v>
      </c>
      <c r="AN157" s="70" t="s">
        <v>89</v>
      </c>
      <c r="AO157" s="70" t="s">
        <v>89</v>
      </c>
      <c r="AP157" s="49">
        <f t="shared" si="12"/>
        <v>0</v>
      </c>
      <c r="AQ157" s="302">
        <f>+L157+AD157-AI157</f>
        <v>19200000</v>
      </c>
      <c r="AR157" s="65" t="s">
        <v>87</v>
      </c>
      <c r="AS157" s="68">
        <v>19200000</v>
      </c>
      <c r="AT157" s="65" t="s">
        <v>90</v>
      </c>
      <c r="AU157" s="65">
        <v>0</v>
      </c>
      <c r="AV157" s="75" t="s">
        <v>89</v>
      </c>
      <c r="AW157" s="570">
        <f t="shared" si="13"/>
        <v>9600000</v>
      </c>
      <c r="AX157" s="515">
        <v>9600000</v>
      </c>
      <c r="AY157" s="223">
        <f t="shared" si="14"/>
        <v>0.5</v>
      </c>
      <c r="AZ157" s="74">
        <v>0.5</v>
      </c>
      <c r="BA157" s="301" t="s">
        <v>89</v>
      </c>
      <c r="BB157" s="326" t="s">
        <v>108</v>
      </c>
      <c r="BC157" s="354" t="s">
        <v>2687</v>
      </c>
      <c r="BD157" s="221" t="s">
        <v>87</v>
      </c>
      <c r="BE157" s="221" t="s">
        <v>87</v>
      </c>
    </row>
    <row r="158" spans="2:57" s="271" customFormat="1" ht="12.75" x14ac:dyDescent="0.2">
      <c r="B158" s="221">
        <v>2025</v>
      </c>
      <c r="C158" s="221">
        <v>891780111</v>
      </c>
      <c r="D158" s="221" t="s">
        <v>78</v>
      </c>
      <c r="E158" s="67" t="s">
        <v>2686</v>
      </c>
      <c r="F158" s="227" t="s">
        <v>2685</v>
      </c>
      <c r="G158" s="306">
        <v>0</v>
      </c>
      <c r="H158" s="65" t="s">
        <v>81</v>
      </c>
      <c r="I158" s="221" t="s">
        <v>127</v>
      </c>
      <c r="J158" s="220" t="s">
        <v>83</v>
      </c>
      <c r="K158" s="67" t="s">
        <v>2684</v>
      </c>
      <c r="L158" s="302">
        <v>10000000</v>
      </c>
      <c r="M158" s="221" t="s">
        <v>85</v>
      </c>
      <c r="N158" s="49" t="s">
        <v>2683</v>
      </c>
      <c r="O158" s="527">
        <v>1004358155</v>
      </c>
      <c r="P158" s="304">
        <v>735</v>
      </c>
      <c r="Q158" s="504">
        <v>45735</v>
      </c>
      <c r="R158" s="498">
        <v>200000000</v>
      </c>
      <c r="S158" s="403">
        <v>45812</v>
      </c>
      <c r="T158" s="303">
        <f>+L158</f>
        <v>10000000</v>
      </c>
      <c r="U158" s="65" t="s">
        <v>87</v>
      </c>
      <c r="V158" s="227">
        <v>79738530</v>
      </c>
      <c r="W158" s="66" t="s">
        <v>1514</v>
      </c>
      <c r="X158" s="549">
        <v>45812</v>
      </c>
      <c r="Y158" s="403">
        <v>45812</v>
      </c>
      <c r="Z158" s="70" t="s">
        <v>89</v>
      </c>
      <c r="AA158" s="543">
        <v>45898</v>
      </c>
      <c r="AB158" s="279">
        <f t="shared" si="10"/>
        <v>86</v>
      </c>
      <c r="AC158" s="65">
        <v>0</v>
      </c>
      <c r="AD158" s="68">
        <v>0</v>
      </c>
      <c r="AE158" s="65">
        <v>0</v>
      </c>
      <c r="AF158" s="78" t="s">
        <v>89</v>
      </c>
      <c r="AG158" s="49">
        <f t="shared" si="11"/>
        <v>0</v>
      </c>
      <c r="AH158" s="65">
        <v>0</v>
      </c>
      <c r="AI158" s="66">
        <v>0</v>
      </c>
      <c r="AJ158" s="70" t="s">
        <v>89</v>
      </c>
      <c r="AK158" s="78" t="s">
        <v>89</v>
      </c>
      <c r="AL158" s="65">
        <v>0</v>
      </c>
      <c r="AM158" s="70" t="s">
        <v>89</v>
      </c>
      <c r="AN158" s="70" t="s">
        <v>89</v>
      </c>
      <c r="AO158" s="70" t="s">
        <v>89</v>
      </c>
      <c r="AP158" s="49">
        <f t="shared" si="12"/>
        <v>0</v>
      </c>
      <c r="AQ158" s="302">
        <f>+L158+AD158-AI158</f>
        <v>10000000</v>
      </c>
      <c r="AR158" s="65" t="s">
        <v>87</v>
      </c>
      <c r="AS158" s="68">
        <v>10000000</v>
      </c>
      <c r="AT158" s="65" t="s">
        <v>90</v>
      </c>
      <c r="AU158" s="65">
        <v>0</v>
      </c>
      <c r="AV158" s="75" t="s">
        <v>89</v>
      </c>
      <c r="AW158" s="570">
        <f t="shared" si="13"/>
        <v>10000000</v>
      </c>
      <c r="AX158" s="515">
        <v>0</v>
      </c>
      <c r="AY158" s="223">
        <f t="shared" si="14"/>
        <v>1</v>
      </c>
      <c r="AZ158" s="74">
        <v>1</v>
      </c>
      <c r="BA158" s="301" t="s">
        <v>89</v>
      </c>
      <c r="BB158" s="65" t="s">
        <v>103</v>
      </c>
      <c r="BC158" s="354" t="s">
        <v>2682</v>
      </c>
      <c r="BD158" s="221" t="s">
        <v>87</v>
      </c>
      <c r="BE158" s="221" t="s">
        <v>87</v>
      </c>
    </row>
    <row r="159" spans="2:57" s="271" customFormat="1" ht="12.75" x14ac:dyDescent="0.2">
      <c r="B159" s="221">
        <v>2025</v>
      </c>
      <c r="C159" s="221">
        <v>891780111</v>
      </c>
      <c r="D159" s="221" t="s">
        <v>78</v>
      </c>
      <c r="E159" s="67" t="s">
        <v>2681</v>
      </c>
      <c r="F159" s="227" t="s">
        <v>2680</v>
      </c>
      <c r="G159" s="306">
        <v>0</v>
      </c>
      <c r="H159" s="65" t="s">
        <v>81</v>
      </c>
      <c r="I159" s="221" t="s">
        <v>127</v>
      </c>
      <c r="J159" s="220" t="s">
        <v>83</v>
      </c>
      <c r="K159" s="67" t="s">
        <v>2679</v>
      </c>
      <c r="L159" s="302">
        <v>2380000</v>
      </c>
      <c r="M159" s="221" t="s">
        <v>85</v>
      </c>
      <c r="N159" s="49" t="s">
        <v>2678</v>
      </c>
      <c r="O159" s="527">
        <v>79954583</v>
      </c>
      <c r="P159" s="304">
        <v>736</v>
      </c>
      <c r="Q159" s="403">
        <v>45735</v>
      </c>
      <c r="R159" s="498">
        <v>20988000</v>
      </c>
      <c r="S159" s="403">
        <v>45812</v>
      </c>
      <c r="T159" s="303">
        <f>+L159</f>
        <v>2380000</v>
      </c>
      <c r="U159" s="65" t="s">
        <v>87</v>
      </c>
      <c r="V159" s="227">
        <v>63563343</v>
      </c>
      <c r="W159" s="66" t="s">
        <v>1862</v>
      </c>
      <c r="X159" s="549">
        <v>45812</v>
      </c>
      <c r="Y159" s="403">
        <v>45812</v>
      </c>
      <c r="Z159" s="70" t="s">
        <v>89</v>
      </c>
      <c r="AA159" s="543">
        <v>45841</v>
      </c>
      <c r="AB159" s="279">
        <f t="shared" si="10"/>
        <v>29</v>
      </c>
      <c r="AC159" s="65">
        <v>0</v>
      </c>
      <c r="AD159" s="68">
        <v>0</v>
      </c>
      <c r="AE159" s="65">
        <v>0</v>
      </c>
      <c r="AF159" s="78" t="s">
        <v>89</v>
      </c>
      <c r="AG159" s="49">
        <f t="shared" si="11"/>
        <v>0</v>
      </c>
      <c r="AH159" s="65">
        <v>0</v>
      </c>
      <c r="AI159" s="66">
        <v>0</v>
      </c>
      <c r="AJ159" s="70" t="s">
        <v>89</v>
      </c>
      <c r="AK159" s="78" t="s">
        <v>89</v>
      </c>
      <c r="AL159" s="65">
        <v>0</v>
      </c>
      <c r="AM159" s="70" t="s">
        <v>89</v>
      </c>
      <c r="AN159" s="70" t="s">
        <v>89</v>
      </c>
      <c r="AO159" s="70" t="s">
        <v>89</v>
      </c>
      <c r="AP159" s="49">
        <f t="shared" si="12"/>
        <v>0</v>
      </c>
      <c r="AQ159" s="302">
        <f>+L159+AD159-AI159</f>
        <v>2380000</v>
      </c>
      <c r="AR159" s="65" t="s">
        <v>87</v>
      </c>
      <c r="AS159" s="68">
        <v>2380000</v>
      </c>
      <c r="AT159" s="65" t="s">
        <v>90</v>
      </c>
      <c r="AU159" s="65">
        <v>0</v>
      </c>
      <c r="AV159" s="75" t="s">
        <v>89</v>
      </c>
      <c r="AW159" s="570">
        <f t="shared" si="13"/>
        <v>2380000</v>
      </c>
      <c r="AX159" s="515">
        <v>0</v>
      </c>
      <c r="AY159" s="223">
        <f t="shared" si="14"/>
        <v>1</v>
      </c>
      <c r="AZ159" s="74">
        <v>1</v>
      </c>
      <c r="BA159" s="301" t="s">
        <v>89</v>
      </c>
      <c r="BB159" s="65" t="s">
        <v>103</v>
      </c>
      <c r="BC159" s="354" t="s">
        <v>2677</v>
      </c>
      <c r="BD159" s="221" t="s">
        <v>87</v>
      </c>
      <c r="BE159" s="221" t="s">
        <v>87</v>
      </c>
    </row>
    <row r="160" spans="2:57" s="271" customFormat="1" ht="12.75" x14ac:dyDescent="0.2">
      <c r="B160" s="221">
        <v>2025</v>
      </c>
      <c r="C160" s="221">
        <v>891780111</v>
      </c>
      <c r="D160" s="221" t="s">
        <v>78</v>
      </c>
      <c r="E160" s="67" t="s">
        <v>2676</v>
      </c>
      <c r="F160" s="227" t="s">
        <v>2675</v>
      </c>
      <c r="G160" s="306">
        <v>2023000100072</v>
      </c>
      <c r="H160" s="65" t="s">
        <v>81</v>
      </c>
      <c r="I160" s="221" t="s">
        <v>146</v>
      </c>
      <c r="J160" s="220" t="s">
        <v>83</v>
      </c>
      <c r="K160" s="67" t="s">
        <v>2674</v>
      </c>
      <c r="L160" s="302">
        <v>34787997</v>
      </c>
      <c r="M160" s="221" t="s">
        <v>85</v>
      </c>
      <c r="N160" s="49" t="s">
        <v>2673</v>
      </c>
      <c r="O160" s="527">
        <v>57299411</v>
      </c>
      <c r="P160" s="304">
        <v>80</v>
      </c>
      <c r="Q160" s="403">
        <v>45804</v>
      </c>
      <c r="R160" s="498">
        <v>831230400</v>
      </c>
      <c r="S160" s="403">
        <v>45813</v>
      </c>
      <c r="T160" s="303">
        <f>+L160</f>
        <v>34787997</v>
      </c>
      <c r="U160" s="65" t="s">
        <v>87</v>
      </c>
      <c r="V160" s="227">
        <v>16078654</v>
      </c>
      <c r="W160" s="66" t="s">
        <v>1398</v>
      </c>
      <c r="X160" s="549">
        <v>45813</v>
      </c>
      <c r="Y160" s="403">
        <v>45814</v>
      </c>
      <c r="Z160" s="70" t="s">
        <v>89</v>
      </c>
      <c r="AA160" s="543">
        <v>46081</v>
      </c>
      <c r="AB160" s="279">
        <f t="shared" si="10"/>
        <v>267</v>
      </c>
      <c r="AC160" s="65">
        <v>0</v>
      </c>
      <c r="AD160" s="68">
        <v>0</v>
      </c>
      <c r="AE160" s="65">
        <v>0</v>
      </c>
      <c r="AF160" s="78" t="s">
        <v>89</v>
      </c>
      <c r="AG160" s="49">
        <f t="shared" si="11"/>
        <v>0</v>
      </c>
      <c r="AH160" s="65">
        <v>0</v>
      </c>
      <c r="AI160" s="66">
        <v>0</v>
      </c>
      <c r="AJ160" s="70" t="s">
        <v>89</v>
      </c>
      <c r="AK160" s="78" t="s">
        <v>89</v>
      </c>
      <c r="AL160" s="65">
        <v>0</v>
      </c>
      <c r="AM160" s="70" t="s">
        <v>89</v>
      </c>
      <c r="AN160" s="70" t="s">
        <v>89</v>
      </c>
      <c r="AO160" s="70" t="s">
        <v>89</v>
      </c>
      <c r="AP160" s="49">
        <f t="shared" si="12"/>
        <v>0</v>
      </c>
      <c r="AQ160" s="302">
        <f>+L160+AD160-AI160</f>
        <v>34787997</v>
      </c>
      <c r="AR160" s="65" t="s">
        <v>90</v>
      </c>
      <c r="AS160" s="68">
        <v>0</v>
      </c>
      <c r="AT160" s="65" t="s">
        <v>90</v>
      </c>
      <c r="AU160" s="65">
        <v>0</v>
      </c>
      <c r="AV160" s="75" t="s">
        <v>89</v>
      </c>
      <c r="AW160" s="570">
        <f t="shared" si="13"/>
        <v>7730666</v>
      </c>
      <c r="AX160" s="515">
        <v>27057331</v>
      </c>
      <c r="AY160" s="223">
        <f t="shared" si="14"/>
        <v>0.22222222222222221</v>
      </c>
      <c r="AZ160" s="74">
        <v>0.22222222222222221</v>
      </c>
      <c r="BA160" s="301" t="s">
        <v>89</v>
      </c>
      <c r="BB160" s="326" t="s">
        <v>108</v>
      </c>
      <c r="BC160" s="354" t="s">
        <v>2672</v>
      </c>
      <c r="BD160" s="221" t="s">
        <v>87</v>
      </c>
      <c r="BE160" s="221" t="s">
        <v>87</v>
      </c>
    </row>
    <row r="161" spans="2:57" s="271" customFormat="1" ht="12.75" x14ac:dyDescent="0.2">
      <c r="B161" s="221">
        <v>2025</v>
      </c>
      <c r="C161" s="221">
        <v>891780111</v>
      </c>
      <c r="D161" s="221" t="s">
        <v>78</v>
      </c>
      <c r="E161" s="67" t="s">
        <v>2671</v>
      </c>
      <c r="F161" s="227" t="s">
        <v>2670</v>
      </c>
      <c r="G161" s="306">
        <v>0</v>
      </c>
      <c r="H161" s="65" t="s">
        <v>81</v>
      </c>
      <c r="I161" s="221" t="s">
        <v>127</v>
      </c>
      <c r="J161" s="220" t="s">
        <v>83</v>
      </c>
      <c r="K161" s="67" t="s">
        <v>2669</v>
      </c>
      <c r="L161" s="302">
        <v>5274000</v>
      </c>
      <c r="M161" s="221" t="s">
        <v>85</v>
      </c>
      <c r="N161" s="49" t="s">
        <v>2668</v>
      </c>
      <c r="O161" s="527">
        <v>3829900</v>
      </c>
      <c r="P161" s="304">
        <v>344</v>
      </c>
      <c r="Q161" s="403">
        <v>45700</v>
      </c>
      <c r="R161" s="498">
        <v>80000000</v>
      </c>
      <c r="S161" s="403">
        <v>45814</v>
      </c>
      <c r="T161" s="303">
        <f>+L161</f>
        <v>5274000</v>
      </c>
      <c r="U161" s="65" t="s">
        <v>87</v>
      </c>
      <c r="V161" s="227">
        <v>85155551</v>
      </c>
      <c r="W161" s="66" t="s">
        <v>2460</v>
      </c>
      <c r="X161" s="549">
        <v>45814</v>
      </c>
      <c r="Y161" s="403">
        <v>45814</v>
      </c>
      <c r="Z161" s="70" t="s">
        <v>89</v>
      </c>
      <c r="AA161" s="543">
        <v>45838</v>
      </c>
      <c r="AB161" s="279">
        <f t="shared" si="10"/>
        <v>24</v>
      </c>
      <c r="AC161" s="65">
        <v>0</v>
      </c>
      <c r="AD161" s="68">
        <v>0</v>
      </c>
      <c r="AE161" s="65">
        <v>0</v>
      </c>
      <c r="AF161" s="78" t="s">
        <v>89</v>
      </c>
      <c r="AG161" s="49">
        <f t="shared" si="11"/>
        <v>0</v>
      </c>
      <c r="AH161" s="65">
        <v>0</v>
      </c>
      <c r="AI161" s="66">
        <v>0</v>
      </c>
      <c r="AJ161" s="70" t="s">
        <v>89</v>
      </c>
      <c r="AK161" s="78" t="s">
        <v>89</v>
      </c>
      <c r="AL161" s="65">
        <v>0</v>
      </c>
      <c r="AM161" s="70" t="s">
        <v>89</v>
      </c>
      <c r="AN161" s="70" t="s">
        <v>89</v>
      </c>
      <c r="AO161" s="70" t="s">
        <v>89</v>
      </c>
      <c r="AP161" s="49">
        <f t="shared" si="12"/>
        <v>0</v>
      </c>
      <c r="AQ161" s="302">
        <f>+L161+AD161-AI161</f>
        <v>5274000</v>
      </c>
      <c r="AR161" s="65" t="s">
        <v>87</v>
      </c>
      <c r="AS161" s="68">
        <v>5274000</v>
      </c>
      <c r="AT161" s="65" t="s">
        <v>90</v>
      </c>
      <c r="AU161" s="65">
        <v>0</v>
      </c>
      <c r="AV161" s="75" t="s">
        <v>89</v>
      </c>
      <c r="AW161" s="570">
        <f t="shared" si="13"/>
        <v>0</v>
      </c>
      <c r="AX161" s="515">
        <v>5274000</v>
      </c>
      <c r="AY161" s="223">
        <f t="shared" si="14"/>
        <v>0</v>
      </c>
      <c r="AZ161" s="74">
        <v>0</v>
      </c>
      <c r="BA161" s="301" t="s">
        <v>89</v>
      </c>
      <c r="BB161" s="65" t="s">
        <v>103</v>
      </c>
      <c r="BC161" s="354" t="s">
        <v>2667</v>
      </c>
      <c r="BD161" s="221" t="s">
        <v>87</v>
      </c>
      <c r="BE161" s="221" t="s">
        <v>87</v>
      </c>
    </row>
    <row r="162" spans="2:57" s="271" customFormat="1" ht="12.75" x14ac:dyDescent="0.2">
      <c r="B162" s="221">
        <v>2025</v>
      </c>
      <c r="C162" s="221">
        <v>891780111</v>
      </c>
      <c r="D162" s="221" t="s">
        <v>78</v>
      </c>
      <c r="E162" s="67" t="s">
        <v>2666</v>
      </c>
      <c r="F162" s="227" t="s">
        <v>2665</v>
      </c>
      <c r="G162" s="306">
        <v>2023000100072</v>
      </c>
      <c r="H162" s="65" t="s">
        <v>81</v>
      </c>
      <c r="I162" s="221" t="s">
        <v>146</v>
      </c>
      <c r="J162" s="220" t="s">
        <v>83</v>
      </c>
      <c r="K162" s="67" t="s">
        <v>2664</v>
      </c>
      <c r="L162" s="302">
        <v>41548000</v>
      </c>
      <c r="M162" s="221" t="s">
        <v>85</v>
      </c>
      <c r="N162" s="49" t="s">
        <v>2476</v>
      </c>
      <c r="O162" s="527">
        <v>1140849992</v>
      </c>
      <c r="P162" s="304">
        <v>53</v>
      </c>
      <c r="Q162" s="403">
        <v>45691</v>
      </c>
      <c r="R162" s="498">
        <v>955418841</v>
      </c>
      <c r="S162" s="403">
        <v>45817</v>
      </c>
      <c r="T162" s="303">
        <f>+L162</f>
        <v>41548000</v>
      </c>
      <c r="U162" s="65" t="s">
        <v>87</v>
      </c>
      <c r="V162" s="227">
        <v>16078654</v>
      </c>
      <c r="W162" s="66" t="s">
        <v>1398</v>
      </c>
      <c r="X162" s="549">
        <v>45817</v>
      </c>
      <c r="Y162" s="403">
        <v>45817</v>
      </c>
      <c r="Z162" s="70" t="s">
        <v>89</v>
      </c>
      <c r="AA162" s="543">
        <v>46069</v>
      </c>
      <c r="AB162" s="279">
        <f t="shared" si="10"/>
        <v>252</v>
      </c>
      <c r="AC162" s="65">
        <v>0</v>
      </c>
      <c r="AD162" s="68">
        <v>0</v>
      </c>
      <c r="AE162" s="65">
        <v>0</v>
      </c>
      <c r="AF162" s="78" t="s">
        <v>89</v>
      </c>
      <c r="AG162" s="49">
        <f t="shared" si="11"/>
        <v>0</v>
      </c>
      <c r="AH162" s="65">
        <v>0</v>
      </c>
      <c r="AI162" s="66">
        <v>0</v>
      </c>
      <c r="AJ162" s="70" t="s">
        <v>89</v>
      </c>
      <c r="AK162" s="78" t="s">
        <v>89</v>
      </c>
      <c r="AL162" s="65">
        <v>0</v>
      </c>
      <c r="AM162" s="70" t="s">
        <v>89</v>
      </c>
      <c r="AN162" s="70" t="s">
        <v>89</v>
      </c>
      <c r="AO162" s="70" t="s">
        <v>89</v>
      </c>
      <c r="AP162" s="49">
        <f t="shared" si="12"/>
        <v>0</v>
      </c>
      <c r="AQ162" s="302">
        <f>+L162+AD162-AI162</f>
        <v>41548000</v>
      </c>
      <c r="AR162" s="65" t="s">
        <v>90</v>
      </c>
      <c r="AS162" s="68">
        <v>0</v>
      </c>
      <c r="AT162" s="65" t="s">
        <v>90</v>
      </c>
      <c r="AU162" s="65">
        <v>0</v>
      </c>
      <c r="AV162" s="75" t="s">
        <v>89</v>
      </c>
      <c r="AW162" s="570">
        <f t="shared" si="13"/>
        <v>9776000</v>
      </c>
      <c r="AX162" s="515">
        <v>31772000</v>
      </c>
      <c r="AY162" s="223">
        <f t="shared" si="14"/>
        <v>0.23529411764705882</v>
      </c>
      <c r="AZ162" s="74">
        <v>0.23529411764705882</v>
      </c>
      <c r="BA162" s="301" t="s">
        <v>89</v>
      </c>
      <c r="BB162" s="309" t="s">
        <v>108</v>
      </c>
      <c r="BC162" s="354" t="s">
        <v>2663</v>
      </c>
      <c r="BD162" s="221" t="s">
        <v>87</v>
      </c>
      <c r="BE162" s="221" t="s">
        <v>87</v>
      </c>
    </row>
    <row r="163" spans="2:57" s="271" customFormat="1" ht="12.75" x14ac:dyDescent="0.2">
      <c r="B163" s="221">
        <v>2025</v>
      </c>
      <c r="C163" s="221">
        <v>891780111</v>
      </c>
      <c r="D163" s="221" t="s">
        <v>78</v>
      </c>
      <c r="E163" s="67" t="s">
        <v>2662</v>
      </c>
      <c r="F163" s="227" t="s">
        <v>2661</v>
      </c>
      <c r="G163" s="306">
        <v>0</v>
      </c>
      <c r="H163" s="65" t="s">
        <v>81</v>
      </c>
      <c r="I163" s="221" t="s">
        <v>127</v>
      </c>
      <c r="J163" s="220" t="s">
        <v>83</v>
      </c>
      <c r="K163" s="67" t="s">
        <v>2660</v>
      </c>
      <c r="L163" s="302">
        <v>3000000</v>
      </c>
      <c r="M163" s="221" t="s">
        <v>85</v>
      </c>
      <c r="N163" s="49" t="s">
        <v>2659</v>
      </c>
      <c r="O163" s="527">
        <v>30775766</v>
      </c>
      <c r="P163" s="304">
        <v>328</v>
      </c>
      <c r="Q163" s="403">
        <v>45699</v>
      </c>
      <c r="R163" s="498">
        <v>227018878.68000001</v>
      </c>
      <c r="S163" s="403">
        <v>45818</v>
      </c>
      <c r="T163" s="303">
        <f>+L163</f>
        <v>3000000</v>
      </c>
      <c r="U163" s="65" t="s">
        <v>87</v>
      </c>
      <c r="V163" s="227">
        <v>51909946</v>
      </c>
      <c r="W163" s="66" t="s">
        <v>2648</v>
      </c>
      <c r="X163" s="549">
        <v>45818</v>
      </c>
      <c r="Y163" s="403">
        <v>45818</v>
      </c>
      <c r="Z163" s="70" t="s">
        <v>89</v>
      </c>
      <c r="AA163" s="543">
        <v>45838</v>
      </c>
      <c r="AB163" s="279">
        <f t="shared" si="10"/>
        <v>20</v>
      </c>
      <c r="AC163" s="65">
        <v>0</v>
      </c>
      <c r="AD163" s="68">
        <v>0</v>
      </c>
      <c r="AE163" s="65">
        <v>0</v>
      </c>
      <c r="AF163" s="78" t="s">
        <v>89</v>
      </c>
      <c r="AG163" s="49">
        <f t="shared" si="11"/>
        <v>0</v>
      </c>
      <c r="AH163" s="65">
        <v>0</v>
      </c>
      <c r="AI163" s="66">
        <v>0</v>
      </c>
      <c r="AJ163" s="70" t="s">
        <v>89</v>
      </c>
      <c r="AK163" s="78" t="s">
        <v>89</v>
      </c>
      <c r="AL163" s="65">
        <v>0</v>
      </c>
      <c r="AM163" s="70" t="s">
        <v>89</v>
      </c>
      <c r="AN163" s="70" t="s">
        <v>89</v>
      </c>
      <c r="AO163" s="70" t="s">
        <v>89</v>
      </c>
      <c r="AP163" s="49">
        <f t="shared" si="12"/>
        <v>0</v>
      </c>
      <c r="AQ163" s="302">
        <f>+L163+AD163-AI163</f>
        <v>3000000</v>
      </c>
      <c r="AR163" s="65" t="s">
        <v>90</v>
      </c>
      <c r="AS163" s="68">
        <v>0</v>
      </c>
      <c r="AT163" s="65" t="s">
        <v>90</v>
      </c>
      <c r="AU163" s="65">
        <v>0</v>
      </c>
      <c r="AV163" s="75" t="s">
        <v>89</v>
      </c>
      <c r="AW163" s="570">
        <f t="shared" si="13"/>
        <v>3000000</v>
      </c>
      <c r="AX163" s="515">
        <v>0</v>
      </c>
      <c r="AY163" s="223">
        <f t="shared" si="14"/>
        <v>1</v>
      </c>
      <c r="AZ163" s="74">
        <v>1</v>
      </c>
      <c r="BA163" s="301" t="s">
        <v>89</v>
      </c>
      <c r="BB163" s="65" t="s">
        <v>103</v>
      </c>
      <c r="BC163" s="354" t="s">
        <v>2658</v>
      </c>
      <c r="BD163" s="221" t="s">
        <v>87</v>
      </c>
      <c r="BE163" s="221" t="s">
        <v>87</v>
      </c>
    </row>
    <row r="164" spans="2:57" s="271" customFormat="1" ht="12.75" x14ac:dyDescent="0.2">
      <c r="B164" s="221">
        <v>2025</v>
      </c>
      <c r="C164" s="221">
        <v>891780111</v>
      </c>
      <c r="D164" s="221" t="s">
        <v>78</v>
      </c>
      <c r="E164" s="67" t="s">
        <v>2657</v>
      </c>
      <c r="F164" s="227" t="s">
        <v>2656</v>
      </c>
      <c r="G164" s="306">
        <v>0</v>
      </c>
      <c r="H164" s="65" t="s">
        <v>81</v>
      </c>
      <c r="I164" s="221" t="s">
        <v>127</v>
      </c>
      <c r="J164" s="220" t="s">
        <v>83</v>
      </c>
      <c r="K164" s="67" t="s">
        <v>2655</v>
      </c>
      <c r="L164" s="302">
        <v>9500000</v>
      </c>
      <c r="M164" s="221" t="s">
        <v>85</v>
      </c>
      <c r="N164" s="49" t="s">
        <v>2654</v>
      </c>
      <c r="O164" s="527">
        <v>1007653731</v>
      </c>
      <c r="P164" s="304">
        <v>338</v>
      </c>
      <c r="Q164" s="504">
        <v>45700</v>
      </c>
      <c r="R164" s="498">
        <v>100440048.2</v>
      </c>
      <c r="S164" s="503">
        <v>45824</v>
      </c>
      <c r="T164" s="303">
        <f>+L164</f>
        <v>9500000</v>
      </c>
      <c r="U164" s="65" t="s">
        <v>87</v>
      </c>
      <c r="V164" s="227">
        <v>51909946</v>
      </c>
      <c r="W164" s="66" t="s">
        <v>2648</v>
      </c>
      <c r="X164" s="549">
        <v>45824</v>
      </c>
      <c r="Y164" s="403">
        <v>45824</v>
      </c>
      <c r="Z164" s="70" t="s">
        <v>89</v>
      </c>
      <c r="AA164" s="543">
        <v>45915</v>
      </c>
      <c r="AB164" s="279">
        <f t="shared" si="10"/>
        <v>91</v>
      </c>
      <c r="AC164" s="65">
        <v>0</v>
      </c>
      <c r="AD164" s="68">
        <v>0</v>
      </c>
      <c r="AE164" s="65">
        <v>0</v>
      </c>
      <c r="AF164" s="78" t="s">
        <v>89</v>
      </c>
      <c r="AG164" s="49">
        <f t="shared" si="11"/>
        <v>0</v>
      </c>
      <c r="AH164" s="65">
        <v>0</v>
      </c>
      <c r="AI164" s="66">
        <v>0</v>
      </c>
      <c r="AJ164" s="70" t="s">
        <v>89</v>
      </c>
      <c r="AK164" s="78" t="s">
        <v>89</v>
      </c>
      <c r="AL164" s="65">
        <v>0</v>
      </c>
      <c r="AM164" s="70" t="s">
        <v>89</v>
      </c>
      <c r="AN164" s="70" t="s">
        <v>89</v>
      </c>
      <c r="AO164" s="70" t="s">
        <v>89</v>
      </c>
      <c r="AP164" s="49">
        <f t="shared" si="12"/>
        <v>0</v>
      </c>
      <c r="AQ164" s="302">
        <f>+L164+AD164-AI164</f>
        <v>9500000</v>
      </c>
      <c r="AR164" s="65" t="s">
        <v>90</v>
      </c>
      <c r="AS164" s="68">
        <v>0</v>
      </c>
      <c r="AT164" s="65" t="s">
        <v>90</v>
      </c>
      <c r="AU164" s="65">
        <v>0</v>
      </c>
      <c r="AV164" s="75" t="s">
        <v>89</v>
      </c>
      <c r="AW164" s="570">
        <f t="shared" si="13"/>
        <v>6333334</v>
      </c>
      <c r="AX164" s="515">
        <v>3166666</v>
      </c>
      <c r="AY164" s="223">
        <f t="shared" si="14"/>
        <v>0.66666673684210531</v>
      </c>
      <c r="AZ164" s="74">
        <v>0.66666673684210531</v>
      </c>
      <c r="BA164" s="301" t="s">
        <v>89</v>
      </c>
      <c r="BB164" s="326" t="s">
        <v>108</v>
      </c>
      <c r="BC164" s="354" t="s">
        <v>2653</v>
      </c>
      <c r="BD164" s="221" t="s">
        <v>87</v>
      </c>
      <c r="BE164" s="221" t="s">
        <v>87</v>
      </c>
    </row>
    <row r="165" spans="2:57" s="271" customFormat="1" ht="12.75" x14ac:dyDescent="0.2">
      <c r="B165" s="221">
        <v>2025</v>
      </c>
      <c r="C165" s="221">
        <v>891780111</v>
      </c>
      <c r="D165" s="221" t="s">
        <v>78</v>
      </c>
      <c r="E165" s="67" t="s">
        <v>2652</v>
      </c>
      <c r="F165" s="227" t="s">
        <v>2651</v>
      </c>
      <c r="G165" s="306">
        <v>0</v>
      </c>
      <c r="H165" s="65" t="s">
        <v>81</v>
      </c>
      <c r="I165" s="221" t="s">
        <v>127</v>
      </c>
      <c r="J165" s="220" t="s">
        <v>83</v>
      </c>
      <c r="K165" s="67" t="s">
        <v>2650</v>
      </c>
      <c r="L165" s="302">
        <v>3000000</v>
      </c>
      <c r="M165" s="221" t="s">
        <v>85</v>
      </c>
      <c r="N165" s="49" t="s">
        <v>2649</v>
      </c>
      <c r="O165" s="527">
        <v>1047395690</v>
      </c>
      <c r="P165" s="304">
        <v>328</v>
      </c>
      <c r="Q165" s="503">
        <v>45699</v>
      </c>
      <c r="R165" s="498">
        <v>227018878.68000001</v>
      </c>
      <c r="S165" s="503">
        <v>45824</v>
      </c>
      <c r="T165" s="303">
        <f>+L165</f>
        <v>3000000</v>
      </c>
      <c r="U165" s="65" t="s">
        <v>87</v>
      </c>
      <c r="V165" s="227">
        <v>51909946</v>
      </c>
      <c r="W165" s="66" t="s">
        <v>2648</v>
      </c>
      <c r="X165" s="549">
        <v>45824</v>
      </c>
      <c r="Y165" s="403">
        <v>45824</v>
      </c>
      <c r="Z165" s="70" t="s">
        <v>89</v>
      </c>
      <c r="AA165" s="543">
        <v>45853</v>
      </c>
      <c r="AB165" s="279">
        <f t="shared" si="10"/>
        <v>29</v>
      </c>
      <c r="AC165" s="65">
        <v>0</v>
      </c>
      <c r="AD165" s="68">
        <v>0</v>
      </c>
      <c r="AE165" s="65">
        <v>0</v>
      </c>
      <c r="AF165" s="78" t="s">
        <v>89</v>
      </c>
      <c r="AG165" s="49">
        <f t="shared" si="11"/>
        <v>0</v>
      </c>
      <c r="AH165" s="65">
        <v>0</v>
      </c>
      <c r="AI165" s="66">
        <v>0</v>
      </c>
      <c r="AJ165" s="70" t="s">
        <v>89</v>
      </c>
      <c r="AK165" s="78" t="s">
        <v>89</v>
      </c>
      <c r="AL165" s="65">
        <v>0</v>
      </c>
      <c r="AM165" s="70" t="s">
        <v>89</v>
      </c>
      <c r="AN165" s="70" t="s">
        <v>89</v>
      </c>
      <c r="AO165" s="70" t="s">
        <v>89</v>
      </c>
      <c r="AP165" s="49">
        <f t="shared" si="12"/>
        <v>0</v>
      </c>
      <c r="AQ165" s="302">
        <f>+L165+AD165-AI165</f>
        <v>3000000</v>
      </c>
      <c r="AR165" s="65" t="s">
        <v>90</v>
      </c>
      <c r="AS165" s="68">
        <v>0</v>
      </c>
      <c r="AT165" s="65" t="s">
        <v>90</v>
      </c>
      <c r="AU165" s="65">
        <v>0</v>
      </c>
      <c r="AV165" s="75" t="s">
        <v>89</v>
      </c>
      <c r="AW165" s="570">
        <f t="shared" si="13"/>
        <v>3000000</v>
      </c>
      <c r="AX165" s="515">
        <v>0</v>
      </c>
      <c r="AY165" s="223">
        <f t="shared" si="14"/>
        <v>1</v>
      </c>
      <c r="AZ165" s="74">
        <v>1</v>
      </c>
      <c r="BA165" s="301" t="s">
        <v>89</v>
      </c>
      <c r="BB165" s="65" t="s">
        <v>103</v>
      </c>
      <c r="BC165" s="354" t="s">
        <v>2647</v>
      </c>
      <c r="BD165" s="221" t="s">
        <v>87</v>
      </c>
      <c r="BE165" s="221" t="s">
        <v>87</v>
      </c>
    </row>
    <row r="166" spans="2:57" s="271" customFormat="1" ht="12.75" x14ac:dyDescent="0.2">
      <c r="B166" s="221">
        <v>2025</v>
      </c>
      <c r="C166" s="221">
        <v>891780111</v>
      </c>
      <c r="D166" s="221" t="s">
        <v>78</v>
      </c>
      <c r="E166" s="67" t="s">
        <v>2646</v>
      </c>
      <c r="F166" s="227" t="s">
        <v>2645</v>
      </c>
      <c r="G166" s="306">
        <v>0</v>
      </c>
      <c r="H166" s="65" t="s">
        <v>81</v>
      </c>
      <c r="I166" s="221" t="s">
        <v>127</v>
      </c>
      <c r="J166" s="220" t="s">
        <v>83</v>
      </c>
      <c r="K166" s="67" t="s">
        <v>2644</v>
      </c>
      <c r="L166" s="302">
        <v>5600000</v>
      </c>
      <c r="M166" s="221" t="s">
        <v>85</v>
      </c>
      <c r="N166" s="49" t="s">
        <v>2643</v>
      </c>
      <c r="O166" s="363">
        <v>1082997773</v>
      </c>
      <c r="P166" s="304">
        <v>109</v>
      </c>
      <c r="Q166" s="403">
        <v>45678</v>
      </c>
      <c r="R166" s="498">
        <v>159000000</v>
      </c>
      <c r="S166" s="503">
        <v>45826</v>
      </c>
      <c r="T166" s="303">
        <f>+L166</f>
        <v>5600000</v>
      </c>
      <c r="U166" s="65" t="s">
        <v>87</v>
      </c>
      <c r="V166" s="581">
        <v>36669284</v>
      </c>
      <c r="W166" s="66" t="s">
        <v>1769</v>
      </c>
      <c r="X166" s="549">
        <v>45826</v>
      </c>
      <c r="Y166" s="403">
        <v>45826</v>
      </c>
      <c r="Z166" s="70" t="s">
        <v>89</v>
      </c>
      <c r="AA166" s="543">
        <v>45886</v>
      </c>
      <c r="AB166" s="279">
        <f t="shared" si="10"/>
        <v>60</v>
      </c>
      <c r="AC166" s="65">
        <v>0</v>
      </c>
      <c r="AD166" s="68">
        <v>0</v>
      </c>
      <c r="AE166" s="65">
        <v>0</v>
      </c>
      <c r="AF166" s="78" t="s">
        <v>89</v>
      </c>
      <c r="AG166" s="49">
        <f t="shared" si="11"/>
        <v>0</v>
      </c>
      <c r="AH166" s="65">
        <v>0</v>
      </c>
      <c r="AI166" s="66">
        <v>0</v>
      </c>
      <c r="AJ166" s="70" t="s">
        <v>89</v>
      </c>
      <c r="AK166" s="78" t="s">
        <v>89</v>
      </c>
      <c r="AL166" s="65">
        <v>0</v>
      </c>
      <c r="AM166" s="70" t="s">
        <v>89</v>
      </c>
      <c r="AN166" s="70" t="s">
        <v>89</v>
      </c>
      <c r="AO166" s="70" t="s">
        <v>89</v>
      </c>
      <c r="AP166" s="49">
        <f t="shared" si="12"/>
        <v>0</v>
      </c>
      <c r="AQ166" s="302">
        <f>+L166+AD166-AI166</f>
        <v>5600000</v>
      </c>
      <c r="AR166" s="65" t="s">
        <v>87</v>
      </c>
      <c r="AS166" s="68">
        <v>5600000</v>
      </c>
      <c r="AT166" s="65" t="s">
        <v>90</v>
      </c>
      <c r="AU166" s="65">
        <v>0</v>
      </c>
      <c r="AV166" s="75" t="s">
        <v>89</v>
      </c>
      <c r="AW166" s="570">
        <f t="shared" si="13"/>
        <v>2800000</v>
      </c>
      <c r="AX166" s="515">
        <v>2800000</v>
      </c>
      <c r="AY166" s="223">
        <f t="shared" si="14"/>
        <v>0.5</v>
      </c>
      <c r="AZ166" s="74">
        <v>0.5</v>
      </c>
      <c r="BA166" s="301" t="s">
        <v>89</v>
      </c>
      <c r="BB166" s="65" t="s">
        <v>103</v>
      </c>
      <c r="BC166" s="354" t="s">
        <v>2642</v>
      </c>
      <c r="BD166" s="221" t="s">
        <v>87</v>
      </c>
      <c r="BE166" s="221" t="s">
        <v>87</v>
      </c>
    </row>
    <row r="167" spans="2:57" s="271" customFormat="1" ht="12.75" x14ac:dyDescent="0.2">
      <c r="B167" s="221">
        <v>2025</v>
      </c>
      <c r="C167" s="221">
        <v>891780111</v>
      </c>
      <c r="D167" s="221" t="s">
        <v>78</v>
      </c>
      <c r="E167" s="67" t="s">
        <v>2641</v>
      </c>
      <c r="F167" s="227" t="s">
        <v>2640</v>
      </c>
      <c r="G167" s="306">
        <v>0</v>
      </c>
      <c r="H167" s="65" t="s">
        <v>81</v>
      </c>
      <c r="I167" s="221" t="s">
        <v>127</v>
      </c>
      <c r="J167" s="220" t="s">
        <v>83</v>
      </c>
      <c r="K167" s="67" t="s">
        <v>2639</v>
      </c>
      <c r="L167" s="302">
        <v>10200000</v>
      </c>
      <c r="M167" s="221" t="s">
        <v>85</v>
      </c>
      <c r="N167" s="49" t="s">
        <v>2638</v>
      </c>
      <c r="O167" s="527">
        <v>1004461196</v>
      </c>
      <c r="P167" s="304">
        <v>108</v>
      </c>
      <c r="Q167" s="504">
        <v>45677</v>
      </c>
      <c r="R167" s="498">
        <v>123000000</v>
      </c>
      <c r="S167" s="503">
        <v>45828</v>
      </c>
      <c r="T167" s="303">
        <f>+L167</f>
        <v>10200000</v>
      </c>
      <c r="U167" s="65" t="s">
        <v>87</v>
      </c>
      <c r="V167" s="227">
        <v>1082851808</v>
      </c>
      <c r="W167" s="66" t="s">
        <v>2182</v>
      </c>
      <c r="X167" s="549">
        <v>45828</v>
      </c>
      <c r="Y167" s="403">
        <v>45828</v>
      </c>
      <c r="Z167" s="70" t="s">
        <v>89</v>
      </c>
      <c r="AA167" s="543">
        <v>45915</v>
      </c>
      <c r="AB167" s="279">
        <f t="shared" si="10"/>
        <v>87</v>
      </c>
      <c r="AC167" s="65">
        <v>0</v>
      </c>
      <c r="AD167" s="68">
        <v>0</v>
      </c>
      <c r="AE167" s="65">
        <v>0</v>
      </c>
      <c r="AF167" s="78" t="s">
        <v>89</v>
      </c>
      <c r="AG167" s="49">
        <f t="shared" si="11"/>
        <v>0</v>
      </c>
      <c r="AH167" s="65">
        <v>0</v>
      </c>
      <c r="AI167" s="66">
        <v>0</v>
      </c>
      <c r="AJ167" s="70" t="s">
        <v>89</v>
      </c>
      <c r="AK167" s="78" t="s">
        <v>89</v>
      </c>
      <c r="AL167" s="65">
        <v>0</v>
      </c>
      <c r="AM167" s="70" t="s">
        <v>89</v>
      </c>
      <c r="AN167" s="70" t="s">
        <v>89</v>
      </c>
      <c r="AO167" s="70" t="s">
        <v>89</v>
      </c>
      <c r="AP167" s="49">
        <f t="shared" si="12"/>
        <v>0</v>
      </c>
      <c r="AQ167" s="302">
        <f>+L167+AD167-AI167</f>
        <v>10200000</v>
      </c>
      <c r="AR167" s="65" t="s">
        <v>87</v>
      </c>
      <c r="AS167" s="68">
        <v>10200000</v>
      </c>
      <c r="AT167" s="65" t="s">
        <v>90</v>
      </c>
      <c r="AU167" s="65">
        <v>0</v>
      </c>
      <c r="AV167" s="75" t="s">
        <v>89</v>
      </c>
      <c r="AW167" s="570">
        <f t="shared" si="13"/>
        <v>8500000</v>
      </c>
      <c r="AX167" s="515">
        <v>1700000</v>
      </c>
      <c r="AY167" s="223">
        <f t="shared" si="14"/>
        <v>0.83333333333333337</v>
      </c>
      <c r="AZ167" s="74">
        <v>0.83333333333333337</v>
      </c>
      <c r="BA167" s="301" t="s">
        <v>89</v>
      </c>
      <c r="BB167" s="65" t="s">
        <v>108</v>
      </c>
      <c r="BC167" s="354" t="s">
        <v>2637</v>
      </c>
      <c r="BD167" s="221" t="s">
        <v>87</v>
      </c>
      <c r="BE167" s="221" t="s">
        <v>87</v>
      </c>
    </row>
    <row r="168" spans="2:57" s="271" customFormat="1" ht="12.75" x14ac:dyDescent="0.2">
      <c r="B168" s="221">
        <v>2025</v>
      </c>
      <c r="C168" s="221">
        <v>891780111</v>
      </c>
      <c r="D168" s="221" t="s">
        <v>78</v>
      </c>
      <c r="E168" s="67" t="s">
        <v>2636</v>
      </c>
      <c r="F168" s="227" t="s">
        <v>2635</v>
      </c>
      <c r="G168" s="306">
        <v>0</v>
      </c>
      <c r="H168" s="65" t="s">
        <v>81</v>
      </c>
      <c r="I168" s="221" t="s">
        <v>127</v>
      </c>
      <c r="J168" s="220" t="s">
        <v>83</v>
      </c>
      <c r="K168" s="67" t="s">
        <v>2634</v>
      </c>
      <c r="L168" s="302">
        <v>24000000</v>
      </c>
      <c r="M168" s="221" t="s">
        <v>85</v>
      </c>
      <c r="N168" s="49" t="s">
        <v>2633</v>
      </c>
      <c r="O168" s="527">
        <v>1116499850</v>
      </c>
      <c r="P168" s="304">
        <v>748</v>
      </c>
      <c r="Q168" s="504">
        <v>45737</v>
      </c>
      <c r="R168" s="498">
        <v>586727658.21000004</v>
      </c>
      <c r="S168" s="503">
        <v>45828</v>
      </c>
      <c r="T168" s="303">
        <f>+L168</f>
        <v>24000000</v>
      </c>
      <c r="U168" s="65" t="s">
        <v>87</v>
      </c>
      <c r="V168" s="227">
        <v>5056184</v>
      </c>
      <c r="W168" s="66" t="s">
        <v>1582</v>
      </c>
      <c r="X168" s="549">
        <v>45828</v>
      </c>
      <c r="Y168" s="403">
        <v>45828</v>
      </c>
      <c r="Z168" s="70" t="s">
        <v>89</v>
      </c>
      <c r="AA168" s="543">
        <v>46072</v>
      </c>
      <c r="AB168" s="279">
        <f t="shared" si="10"/>
        <v>244</v>
      </c>
      <c r="AC168" s="65">
        <v>0</v>
      </c>
      <c r="AD168" s="68">
        <v>0</v>
      </c>
      <c r="AE168" s="65">
        <v>0</v>
      </c>
      <c r="AF168" s="78" t="s">
        <v>89</v>
      </c>
      <c r="AG168" s="49">
        <f t="shared" si="11"/>
        <v>0</v>
      </c>
      <c r="AH168" s="65">
        <v>0</v>
      </c>
      <c r="AI168" s="66">
        <v>0</v>
      </c>
      <c r="AJ168" s="70" t="s">
        <v>89</v>
      </c>
      <c r="AK168" s="78" t="s">
        <v>89</v>
      </c>
      <c r="AL168" s="65">
        <v>0</v>
      </c>
      <c r="AM168" s="70" t="s">
        <v>89</v>
      </c>
      <c r="AN168" s="70" t="s">
        <v>89</v>
      </c>
      <c r="AO168" s="70" t="s">
        <v>89</v>
      </c>
      <c r="AP168" s="49">
        <f t="shared" si="12"/>
        <v>0</v>
      </c>
      <c r="AQ168" s="302">
        <f>+L168+AD168-AI168</f>
        <v>24000000</v>
      </c>
      <c r="AR168" s="65" t="s">
        <v>90</v>
      </c>
      <c r="AS168" s="68">
        <v>0</v>
      </c>
      <c r="AT168" s="65" t="s">
        <v>90</v>
      </c>
      <c r="AU168" s="65">
        <v>0</v>
      </c>
      <c r="AV168" s="75" t="s">
        <v>89</v>
      </c>
      <c r="AW168" s="570">
        <f t="shared" si="13"/>
        <v>6000000</v>
      </c>
      <c r="AX168" s="515">
        <v>18000000</v>
      </c>
      <c r="AY168" s="223">
        <f t="shared" si="14"/>
        <v>0.25</v>
      </c>
      <c r="AZ168" s="74">
        <v>0.25</v>
      </c>
      <c r="BA168" s="301" t="s">
        <v>89</v>
      </c>
      <c r="BB168" s="65" t="s">
        <v>108</v>
      </c>
      <c r="BC168" s="354" t="s">
        <v>2632</v>
      </c>
      <c r="BD168" s="221" t="s">
        <v>87</v>
      </c>
      <c r="BE168" s="221" t="s">
        <v>87</v>
      </c>
    </row>
    <row r="169" spans="2:57" s="271" customFormat="1" ht="12.75" x14ac:dyDescent="0.2">
      <c r="B169" s="221">
        <v>2025</v>
      </c>
      <c r="C169" s="221">
        <v>891780111</v>
      </c>
      <c r="D169" s="221" t="s">
        <v>78</v>
      </c>
      <c r="E169" s="67" t="s">
        <v>2631</v>
      </c>
      <c r="F169" s="227" t="s">
        <v>2630</v>
      </c>
      <c r="G169" s="306">
        <v>0</v>
      </c>
      <c r="H169" s="65" t="s">
        <v>81</v>
      </c>
      <c r="I169" s="221" t="s">
        <v>127</v>
      </c>
      <c r="J169" s="220" t="s">
        <v>83</v>
      </c>
      <c r="K169" s="67" t="s">
        <v>2629</v>
      </c>
      <c r="L169" s="302">
        <v>12000000</v>
      </c>
      <c r="M169" s="221" t="s">
        <v>85</v>
      </c>
      <c r="N169" s="49" t="s">
        <v>2628</v>
      </c>
      <c r="O169" s="527">
        <v>1077083950</v>
      </c>
      <c r="P169" s="304">
        <v>108</v>
      </c>
      <c r="Q169" s="504">
        <v>45677</v>
      </c>
      <c r="R169" s="498">
        <v>123000000</v>
      </c>
      <c r="S169" s="503">
        <v>45828</v>
      </c>
      <c r="T169" s="303">
        <f>+L169</f>
        <v>12000000</v>
      </c>
      <c r="U169" s="65" t="s">
        <v>87</v>
      </c>
      <c r="V169" s="227">
        <v>1082851808</v>
      </c>
      <c r="W169" s="66" t="s">
        <v>2182</v>
      </c>
      <c r="X169" s="549">
        <v>45828</v>
      </c>
      <c r="Y169" s="403">
        <v>45828</v>
      </c>
      <c r="Z169" s="70" t="s">
        <v>89</v>
      </c>
      <c r="AA169" s="543">
        <v>45915</v>
      </c>
      <c r="AB169" s="279">
        <f t="shared" si="10"/>
        <v>87</v>
      </c>
      <c r="AC169" s="65">
        <v>0</v>
      </c>
      <c r="AD169" s="68">
        <v>0</v>
      </c>
      <c r="AE169" s="65">
        <v>0</v>
      </c>
      <c r="AF169" s="78" t="s">
        <v>89</v>
      </c>
      <c r="AG169" s="49">
        <f t="shared" si="11"/>
        <v>0</v>
      </c>
      <c r="AH169" s="65">
        <v>0</v>
      </c>
      <c r="AI169" s="66">
        <v>0</v>
      </c>
      <c r="AJ169" s="70" t="s">
        <v>89</v>
      </c>
      <c r="AK169" s="78" t="s">
        <v>89</v>
      </c>
      <c r="AL169" s="65">
        <v>0</v>
      </c>
      <c r="AM169" s="70" t="s">
        <v>89</v>
      </c>
      <c r="AN169" s="70" t="s">
        <v>89</v>
      </c>
      <c r="AO169" s="70" t="s">
        <v>89</v>
      </c>
      <c r="AP169" s="49">
        <f t="shared" si="12"/>
        <v>0</v>
      </c>
      <c r="AQ169" s="302">
        <f>+L169+AD169-AI169</f>
        <v>12000000</v>
      </c>
      <c r="AR169" s="65" t="s">
        <v>87</v>
      </c>
      <c r="AS169" s="68">
        <v>12000000</v>
      </c>
      <c r="AT169" s="65" t="s">
        <v>90</v>
      </c>
      <c r="AU169" s="65">
        <v>0</v>
      </c>
      <c r="AV169" s="75" t="s">
        <v>89</v>
      </c>
      <c r="AW169" s="570">
        <f t="shared" si="13"/>
        <v>10000000</v>
      </c>
      <c r="AX169" s="515">
        <v>2000000</v>
      </c>
      <c r="AY169" s="223">
        <f t="shared" si="14"/>
        <v>0.83333333333333337</v>
      </c>
      <c r="AZ169" s="74">
        <v>0.83333333333333337</v>
      </c>
      <c r="BA169" s="301" t="s">
        <v>89</v>
      </c>
      <c r="BB169" s="65" t="s">
        <v>108</v>
      </c>
      <c r="BC169" s="354" t="s">
        <v>2627</v>
      </c>
      <c r="BD169" s="221" t="s">
        <v>87</v>
      </c>
      <c r="BE169" s="221" t="s">
        <v>87</v>
      </c>
    </row>
    <row r="170" spans="2:57" s="271" customFormat="1" ht="12.75" x14ac:dyDescent="0.2">
      <c r="B170" s="221">
        <v>2025</v>
      </c>
      <c r="C170" s="221">
        <v>891780111</v>
      </c>
      <c r="D170" s="221" t="s">
        <v>78</v>
      </c>
      <c r="E170" s="67" t="s">
        <v>2626</v>
      </c>
      <c r="F170" s="227" t="s">
        <v>2625</v>
      </c>
      <c r="G170" s="306">
        <v>0</v>
      </c>
      <c r="H170" s="65" t="s">
        <v>81</v>
      </c>
      <c r="I170" s="221" t="s">
        <v>127</v>
      </c>
      <c r="J170" s="220" t="s">
        <v>83</v>
      </c>
      <c r="K170" s="67" t="s">
        <v>2624</v>
      </c>
      <c r="L170" s="302">
        <v>12000000</v>
      </c>
      <c r="M170" s="221" t="s">
        <v>85</v>
      </c>
      <c r="N170" s="49" t="s">
        <v>2623</v>
      </c>
      <c r="O170" s="527">
        <v>1061800766</v>
      </c>
      <c r="P170" s="304">
        <v>108</v>
      </c>
      <c r="Q170" s="504">
        <v>45677</v>
      </c>
      <c r="R170" s="498">
        <v>123000000</v>
      </c>
      <c r="S170" s="503">
        <v>45828</v>
      </c>
      <c r="T170" s="303">
        <f>+L170</f>
        <v>12000000</v>
      </c>
      <c r="U170" s="65" t="s">
        <v>87</v>
      </c>
      <c r="V170" s="227">
        <v>1082851808</v>
      </c>
      <c r="W170" s="66" t="s">
        <v>2182</v>
      </c>
      <c r="X170" s="549">
        <v>45828</v>
      </c>
      <c r="Y170" s="403">
        <v>45828</v>
      </c>
      <c r="Z170" s="70" t="s">
        <v>89</v>
      </c>
      <c r="AA170" s="543">
        <v>45915</v>
      </c>
      <c r="AB170" s="279">
        <f t="shared" si="10"/>
        <v>87</v>
      </c>
      <c r="AC170" s="65">
        <v>0</v>
      </c>
      <c r="AD170" s="68">
        <v>0</v>
      </c>
      <c r="AE170" s="65">
        <v>0</v>
      </c>
      <c r="AF170" s="78" t="s">
        <v>89</v>
      </c>
      <c r="AG170" s="49">
        <f t="shared" si="11"/>
        <v>0</v>
      </c>
      <c r="AH170" s="65">
        <v>0</v>
      </c>
      <c r="AI170" s="66">
        <v>0</v>
      </c>
      <c r="AJ170" s="70" t="s">
        <v>89</v>
      </c>
      <c r="AK170" s="78" t="s">
        <v>89</v>
      </c>
      <c r="AL170" s="65">
        <v>0</v>
      </c>
      <c r="AM170" s="70" t="s">
        <v>89</v>
      </c>
      <c r="AN170" s="70" t="s">
        <v>89</v>
      </c>
      <c r="AO170" s="70" t="s">
        <v>89</v>
      </c>
      <c r="AP170" s="49">
        <f t="shared" si="12"/>
        <v>0</v>
      </c>
      <c r="AQ170" s="302">
        <f>+L170+AD170-AI170</f>
        <v>12000000</v>
      </c>
      <c r="AR170" s="65" t="s">
        <v>87</v>
      </c>
      <c r="AS170" s="68">
        <v>12000000</v>
      </c>
      <c r="AT170" s="65" t="s">
        <v>90</v>
      </c>
      <c r="AU170" s="65">
        <v>0</v>
      </c>
      <c r="AV170" s="75" t="s">
        <v>89</v>
      </c>
      <c r="AW170" s="570">
        <f t="shared" si="13"/>
        <v>10000000</v>
      </c>
      <c r="AX170" s="515">
        <v>2000000</v>
      </c>
      <c r="AY170" s="223">
        <f t="shared" si="14"/>
        <v>0.83333333333333337</v>
      </c>
      <c r="AZ170" s="74">
        <v>0.83333333333333337</v>
      </c>
      <c r="BA170" s="301" t="s">
        <v>89</v>
      </c>
      <c r="BB170" s="65" t="s">
        <v>108</v>
      </c>
      <c r="BC170" s="354" t="s">
        <v>2622</v>
      </c>
      <c r="BD170" s="221" t="s">
        <v>87</v>
      </c>
      <c r="BE170" s="221" t="s">
        <v>87</v>
      </c>
    </row>
    <row r="171" spans="2:57" s="271" customFormat="1" ht="12.75" x14ac:dyDescent="0.2">
      <c r="B171" s="221">
        <v>2025</v>
      </c>
      <c r="C171" s="221">
        <v>891780111</v>
      </c>
      <c r="D171" s="221" t="s">
        <v>78</v>
      </c>
      <c r="E171" s="67" t="s">
        <v>2621</v>
      </c>
      <c r="F171" s="227" t="s">
        <v>2620</v>
      </c>
      <c r="G171" s="306">
        <v>2023000100072</v>
      </c>
      <c r="H171" s="65" t="s">
        <v>81</v>
      </c>
      <c r="I171" s="221" t="s">
        <v>146</v>
      </c>
      <c r="J171" s="220" t="s">
        <v>83</v>
      </c>
      <c r="K171" s="67" t="s">
        <v>2619</v>
      </c>
      <c r="L171" s="302">
        <v>23191998</v>
      </c>
      <c r="M171" s="221" t="s">
        <v>85</v>
      </c>
      <c r="N171" s="49" t="s">
        <v>2618</v>
      </c>
      <c r="O171" s="527">
        <v>43552462</v>
      </c>
      <c r="P171" s="304">
        <v>80</v>
      </c>
      <c r="Q171" s="403">
        <v>45804</v>
      </c>
      <c r="R171" s="498">
        <v>831230400</v>
      </c>
      <c r="S171" s="403">
        <v>45832</v>
      </c>
      <c r="T171" s="303">
        <f>+L171</f>
        <v>23191998</v>
      </c>
      <c r="U171" s="65" t="s">
        <v>87</v>
      </c>
      <c r="V171" s="227">
        <v>16078654</v>
      </c>
      <c r="W171" s="66" t="s">
        <v>1398</v>
      </c>
      <c r="X171" s="549">
        <v>45832</v>
      </c>
      <c r="Y171" s="403">
        <v>45832</v>
      </c>
      <c r="Z171" s="70" t="s">
        <v>89</v>
      </c>
      <c r="AA171" s="543">
        <v>45991</v>
      </c>
      <c r="AB171" s="279">
        <f t="shared" si="10"/>
        <v>159</v>
      </c>
      <c r="AC171" s="65">
        <v>0</v>
      </c>
      <c r="AD171" s="68">
        <v>0</v>
      </c>
      <c r="AE171" s="65">
        <v>0</v>
      </c>
      <c r="AF171" s="78" t="s">
        <v>89</v>
      </c>
      <c r="AG171" s="49">
        <f t="shared" si="11"/>
        <v>0</v>
      </c>
      <c r="AH171" s="65">
        <v>0</v>
      </c>
      <c r="AI171" s="66">
        <v>0</v>
      </c>
      <c r="AJ171" s="70" t="s">
        <v>89</v>
      </c>
      <c r="AK171" s="78" t="s">
        <v>89</v>
      </c>
      <c r="AL171" s="65">
        <v>0</v>
      </c>
      <c r="AM171" s="70" t="s">
        <v>89</v>
      </c>
      <c r="AN171" s="70" t="s">
        <v>89</v>
      </c>
      <c r="AO171" s="70" t="s">
        <v>89</v>
      </c>
      <c r="AP171" s="49">
        <f t="shared" si="12"/>
        <v>0</v>
      </c>
      <c r="AQ171" s="302">
        <f>+L171+AD171-AI171</f>
        <v>23191998</v>
      </c>
      <c r="AR171" s="65" t="s">
        <v>90</v>
      </c>
      <c r="AS171" s="68">
        <v>0</v>
      </c>
      <c r="AT171" s="65" t="s">
        <v>90</v>
      </c>
      <c r="AU171" s="65">
        <v>0</v>
      </c>
      <c r="AV171" s="75" t="s">
        <v>89</v>
      </c>
      <c r="AW171" s="570">
        <f t="shared" si="13"/>
        <v>7730666</v>
      </c>
      <c r="AX171" s="515">
        <v>15461332</v>
      </c>
      <c r="AY171" s="223">
        <f t="shared" si="14"/>
        <v>0.33333333333333331</v>
      </c>
      <c r="AZ171" s="74">
        <v>0.33333333333333331</v>
      </c>
      <c r="BA171" s="301" t="s">
        <v>89</v>
      </c>
      <c r="BB171" s="65" t="s">
        <v>108</v>
      </c>
      <c r="BC171" s="354" t="s">
        <v>2617</v>
      </c>
      <c r="BD171" s="221" t="s">
        <v>87</v>
      </c>
      <c r="BE171" s="221" t="s">
        <v>87</v>
      </c>
    </row>
    <row r="172" spans="2:57" s="271" customFormat="1" ht="12.75" x14ac:dyDescent="0.2">
      <c r="B172" s="221">
        <v>2025</v>
      </c>
      <c r="C172" s="221">
        <v>891780111</v>
      </c>
      <c r="D172" s="221" t="s">
        <v>78</v>
      </c>
      <c r="E172" s="67" t="s">
        <v>2616</v>
      </c>
      <c r="F172" s="227" t="s">
        <v>2615</v>
      </c>
      <c r="G172" s="306">
        <v>0</v>
      </c>
      <c r="H172" s="65" t="s">
        <v>81</v>
      </c>
      <c r="I172" s="221" t="s">
        <v>127</v>
      </c>
      <c r="J172" s="220" t="s">
        <v>83</v>
      </c>
      <c r="K172" s="67" t="s">
        <v>2602</v>
      </c>
      <c r="L172" s="516">
        <v>22533333</v>
      </c>
      <c r="M172" s="221" t="s">
        <v>85</v>
      </c>
      <c r="N172" s="49" t="s">
        <v>2614</v>
      </c>
      <c r="O172" s="527">
        <v>36386177</v>
      </c>
      <c r="P172" s="364">
        <v>103</v>
      </c>
      <c r="Q172" s="503">
        <v>45677</v>
      </c>
      <c r="R172" s="498">
        <v>712000000</v>
      </c>
      <c r="S172" s="403">
        <v>45839</v>
      </c>
      <c r="T172" s="303">
        <f>+L172</f>
        <v>22533333</v>
      </c>
      <c r="U172" s="65" t="s">
        <v>87</v>
      </c>
      <c r="V172" s="229">
        <v>39049658</v>
      </c>
      <c r="W172" s="66" t="s">
        <v>2566</v>
      </c>
      <c r="X172" s="549">
        <v>45839</v>
      </c>
      <c r="Y172" s="403">
        <v>45839</v>
      </c>
      <c r="Z172" s="70" t="s">
        <v>89</v>
      </c>
      <c r="AA172" s="543">
        <v>46010</v>
      </c>
      <c r="AB172" s="279">
        <f t="shared" si="10"/>
        <v>171</v>
      </c>
      <c r="AC172" s="65">
        <v>0</v>
      </c>
      <c r="AD172" s="68">
        <v>0</v>
      </c>
      <c r="AE172" s="65">
        <v>0</v>
      </c>
      <c r="AF172" s="78" t="s">
        <v>89</v>
      </c>
      <c r="AG172" s="49">
        <f t="shared" si="11"/>
        <v>0</v>
      </c>
      <c r="AH172" s="65">
        <v>0</v>
      </c>
      <c r="AI172" s="66">
        <v>0</v>
      </c>
      <c r="AJ172" s="70" t="s">
        <v>89</v>
      </c>
      <c r="AK172" s="78" t="s">
        <v>89</v>
      </c>
      <c r="AL172" s="65">
        <v>0</v>
      </c>
      <c r="AM172" s="70" t="s">
        <v>89</v>
      </c>
      <c r="AN172" s="70" t="s">
        <v>89</v>
      </c>
      <c r="AO172" s="70" t="s">
        <v>89</v>
      </c>
      <c r="AP172" s="49">
        <f t="shared" si="12"/>
        <v>0</v>
      </c>
      <c r="AQ172" s="302">
        <f>+L172+AD172-AI172</f>
        <v>22533333</v>
      </c>
      <c r="AR172" s="65" t="s">
        <v>87</v>
      </c>
      <c r="AS172" s="68">
        <v>22533333</v>
      </c>
      <c r="AT172" s="65" t="s">
        <v>90</v>
      </c>
      <c r="AU172" s="65">
        <v>0</v>
      </c>
      <c r="AV172" s="75" t="s">
        <v>89</v>
      </c>
      <c r="AW172" s="570">
        <f t="shared" si="13"/>
        <v>8000000</v>
      </c>
      <c r="AX172" s="515">
        <v>14533333</v>
      </c>
      <c r="AY172" s="223">
        <f t="shared" si="14"/>
        <v>0.35502959105073362</v>
      </c>
      <c r="AZ172" s="74">
        <v>0.35502959105073362</v>
      </c>
      <c r="BA172" s="301" t="s">
        <v>89</v>
      </c>
      <c r="BB172" s="65" t="s">
        <v>108</v>
      </c>
      <c r="BC172" s="354" t="s">
        <v>2613</v>
      </c>
      <c r="BD172" s="221" t="s">
        <v>87</v>
      </c>
      <c r="BE172" s="221" t="s">
        <v>87</v>
      </c>
    </row>
    <row r="173" spans="2:57" s="271" customFormat="1" ht="12.75" x14ac:dyDescent="0.2">
      <c r="B173" s="221">
        <v>2025</v>
      </c>
      <c r="C173" s="221">
        <v>891780111</v>
      </c>
      <c r="D173" s="221" t="s">
        <v>78</v>
      </c>
      <c r="E173" s="67" t="s">
        <v>2612</v>
      </c>
      <c r="F173" s="227" t="s">
        <v>2611</v>
      </c>
      <c r="G173" s="306">
        <v>0</v>
      </c>
      <c r="H173" s="65" t="s">
        <v>81</v>
      </c>
      <c r="I173" s="221" t="s">
        <v>127</v>
      </c>
      <c r="J173" s="220" t="s">
        <v>83</v>
      </c>
      <c r="K173" s="67" t="s">
        <v>2568</v>
      </c>
      <c r="L173" s="516">
        <v>22533333</v>
      </c>
      <c r="M173" s="221" t="s">
        <v>85</v>
      </c>
      <c r="N173" s="49" t="s">
        <v>2610</v>
      </c>
      <c r="O173" s="527">
        <v>1140866481</v>
      </c>
      <c r="P173" s="364">
        <v>103</v>
      </c>
      <c r="Q173" s="503">
        <v>45677</v>
      </c>
      <c r="R173" s="498">
        <v>712000000</v>
      </c>
      <c r="S173" s="403">
        <v>45839</v>
      </c>
      <c r="T173" s="303">
        <f>+L173</f>
        <v>22533333</v>
      </c>
      <c r="U173" s="65" t="s">
        <v>87</v>
      </c>
      <c r="V173" s="229">
        <v>39049658</v>
      </c>
      <c r="W173" s="66" t="s">
        <v>2566</v>
      </c>
      <c r="X173" s="549">
        <v>45839</v>
      </c>
      <c r="Y173" s="403">
        <v>45839</v>
      </c>
      <c r="Z173" s="70" t="s">
        <v>89</v>
      </c>
      <c r="AA173" s="543">
        <v>46010</v>
      </c>
      <c r="AB173" s="279">
        <f t="shared" si="10"/>
        <v>171</v>
      </c>
      <c r="AC173" s="65">
        <v>0</v>
      </c>
      <c r="AD173" s="68">
        <v>0</v>
      </c>
      <c r="AE173" s="65">
        <v>0</v>
      </c>
      <c r="AF173" s="78" t="s">
        <v>89</v>
      </c>
      <c r="AG173" s="49">
        <f t="shared" si="11"/>
        <v>0</v>
      </c>
      <c r="AH173" s="65">
        <v>0</v>
      </c>
      <c r="AI173" s="66">
        <v>0</v>
      </c>
      <c r="AJ173" s="70" t="s">
        <v>89</v>
      </c>
      <c r="AK173" s="78" t="s">
        <v>89</v>
      </c>
      <c r="AL173" s="65">
        <v>0</v>
      </c>
      <c r="AM173" s="70" t="s">
        <v>89</v>
      </c>
      <c r="AN173" s="70" t="s">
        <v>89</v>
      </c>
      <c r="AO173" s="70" t="s">
        <v>89</v>
      </c>
      <c r="AP173" s="49">
        <f t="shared" si="12"/>
        <v>0</v>
      </c>
      <c r="AQ173" s="302">
        <f>+L173+AD173-AI173</f>
        <v>22533333</v>
      </c>
      <c r="AR173" s="65" t="s">
        <v>87</v>
      </c>
      <c r="AS173" s="68">
        <v>22533333</v>
      </c>
      <c r="AT173" s="65" t="s">
        <v>90</v>
      </c>
      <c r="AU173" s="65">
        <v>0</v>
      </c>
      <c r="AV173" s="75" t="s">
        <v>89</v>
      </c>
      <c r="AW173" s="570">
        <f t="shared" si="13"/>
        <v>8000000</v>
      </c>
      <c r="AX173" s="515">
        <v>14533333</v>
      </c>
      <c r="AY173" s="223">
        <f t="shared" si="14"/>
        <v>0.35502959105073362</v>
      </c>
      <c r="AZ173" s="74">
        <v>0.35502959105073362</v>
      </c>
      <c r="BA173" s="301" t="s">
        <v>89</v>
      </c>
      <c r="BB173" s="65" t="s">
        <v>108</v>
      </c>
      <c r="BC173" s="354" t="s">
        <v>2609</v>
      </c>
      <c r="BD173" s="221" t="s">
        <v>87</v>
      </c>
      <c r="BE173" s="221" t="s">
        <v>87</v>
      </c>
    </row>
    <row r="174" spans="2:57" s="271" customFormat="1" ht="12.75" x14ac:dyDescent="0.2">
      <c r="B174" s="221">
        <v>2025</v>
      </c>
      <c r="C174" s="221">
        <v>891780111</v>
      </c>
      <c r="D174" s="221" t="s">
        <v>78</v>
      </c>
      <c r="E174" s="67" t="s">
        <v>2608</v>
      </c>
      <c r="F174" s="227" t="s">
        <v>2607</v>
      </c>
      <c r="G174" s="306">
        <v>0</v>
      </c>
      <c r="H174" s="65" t="s">
        <v>81</v>
      </c>
      <c r="I174" s="221" t="s">
        <v>127</v>
      </c>
      <c r="J174" s="220" t="s">
        <v>83</v>
      </c>
      <c r="K174" s="67" t="s">
        <v>2568</v>
      </c>
      <c r="L174" s="516">
        <v>22533333</v>
      </c>
      <c r="M174" s="221" t="s">
        <v>85</v>
      </c>
      <c r="N174" s="49" t="s">
        <v>2606</v>
      </c>
      <c r="O174" s="527">
        <v>33224219</v>
      </c>
      <c r="P174" s="364">
        <v>103</v>
      </c>
      <c r="Q174" s="503">
        <v>45677</v>
      </c>
      <c r="R174" s="498">
        <v>712000000</v>
      </c>
      <c r="S174" s="403">
        <v>45839</v>
      </c>
      <c r="T174" s="303">
        <f>+L174</f>
        <v>22533333</v>
      </c>
      <c r="U174" s="65" t="s">
        <v>87</v>
      </c>
      <c r="V174" s="229">
        <v>39049658</v>
      </c>
      <c r="W174" s="66" t="s">
        <v>2566</v>
      </c>
      <c r="X174" s="549">
        <v>45839</v>
      </c>
      <c r="Y174" s="403">
        <v>45839</v>
      </c>
      <c r="Z174" s="70" t="s">
        <v>89</v>
      </c>
      <c r="AA174" s="543">
        <v>46010</v>
      </c>
      <c r="AB174" s="279">
        <f t="shared" si="10"/>
        <v>171</v>
      </c>
      <c r="AC174" s="65">
        <v>0</v>
      </c>
      <c r="AD174" s="68">
        <v>0</v>
      </c>
      <c r="AE174" s="65">
        <v>0</v>
      </c>
      <c r="AF174" s="78" t="s">
        <v>89</v>
      </c>
      <c r="AG174" s="49">
        <f t="shared" si="11"/>
        <v>0</v>
      </c>
      <c r="AH174" s="65">
        <v>0</v>
      </c>
      <c r="AI174" s="66">
        <v>0</v>
      </c>
      <c r="AJ174" s="70" t="s">
        <v>89</v>
      </c>
      <c r="AK174" s="78" t="s">
        <v>89</v>
      </c>
      <c r="AL174" s="65">
        <v>0</v>
      </c>
      <c r="AM174" s="70" t="s">
        <v>89</v>
      </c>
      <c r="AN174" s="70" t="s">
        <v>89</v>
      </c>
      <c r="AO174" s="70" t="s">
        <v>89</v>
      </c>
      <c r="AP174" s="49">
        <f t="shared" si="12"/>
        <v>0</v>
      </c>
      <c r="AQ174" s="302">
        <f>+L174+AD174-AI174</f>
        <v>22533333</v>
      </c>
      <c r="AR174" s="65" t="s">
        <v>87</v>
      </c>
      <c r="AS174" s="68">
        <v>22533333</v>
      </c>
      <c r="AT174" s="65" t="s">
        <v>90</v>
      </c>
      <c r="AU174" s="65">
        <v>0</v>
      </c>
      <c r="AV174" s="75" t="s">
        <v>89</v>
      </c>
      <c r="AW174" s="570">
        <f t="shared" si="13"/>
        <v>8000000</v>
      </c>
      <c r="AX174" s="515">
        <v>14533333</v>
      </c>
      <c r="AY174" s="223">
        <f t="shared" si="14"/>
        <v>0.35502959105073362</v>
      </c>
      <c r="AZ174" s="74">
        <v>0.35502959105073362</v>
      </c>
      <c r="BA174" s="301" t="s">
        <v>89</v>
      </c>
      <c r="BB174" s="65" t="s">
        <v>108</v>
      </c>
      <c r="BC174" s="354" t="s">
        <v>2605</v>
      </c>
      <c r="BD174" s="221" t="s">
        <v>87</v>
      </c>
      <c r="BE174" s="221" t="s">
        <v>87</v>
      </c>
    </row>
    <row r="175" spans="2:57" s="271" customFormat="1" ht="12.75" x14ac:dyDescent="0.2">
      <c r="B175" s="221">
        <v>2025</v>
      </c>
      <c r="C175" s="221">
        <v>891780111</v>
      </c>
      <c r="D175" s="221" t="s">
        <v>78</v>
      </c>
      <c r="E175" s="67" t="s">
        <v>2604</v>
      </c>
      <c r="F175" s="227" t="s">
        <v>2603</v>
      </c>
      <c r="G175" s="306">
        <v>0</v>
      </c>
      <c r="H175" s="65" t="s">
        <v>81</v>
      </c>
      <c r="I175" s="221" t="s">
        <v>127</v>
      </c>
      <c r="J175" s="220" t="s">
        <v>83</v>
      </c>
      <c r="K175" s="67" t="s">
        <v>2602</v>
      </c>
      <c r="L175" s="516">
        <v>22533333</v>
      </c>
      <c r="M175" s="221" t="s">
        <v>85</v>
      </c>
      <c r="N175" s="49" t="s">
        <v>2601</v>
      </c>
      <c r="O175" s="527">
        <v>1082984449</v>
      </c>
      <c r="P175" s="364">
        <v>103</v>
      </c>
      <c r="Q175" s="503">
        <v>45677</v>
      </c>
      <c r="R175" s="498">
        <v>712000000</v>
      </c>
      <c r="S175" s="403">
        <v>45839</v>
      </c>
      <c r="T175" s="303">
        <f>+L175</f>
        <v>22533333</v>
      </c>
      <c r="U175" s="65" t="s">
        <v>87</v>
      </c>
      <c r="V175" s="229">
        <v>39049658</v>
      </c>
      <c r="W175" s="66" t="s">
        <v>2566</v>
      </c>
      <c r="X175" s="549">
        <v>45839</v>
      </c>
      <c r="Y175" s="403">
        <v>45839</v>
      </c>
      <c r="Z175" s="70" t="s">
        <v>89</v>
      </c>
      <c r="AA175" s="543">
        <v>46010</v>
      </c>
      <c r="AB175" s="279">
        <f t="shared" si="10"/>
        <v>171</v>
      </c>
      <c r="AC175" s="65">
        <v>0</v>
      </c>
      <c r="AD175" s="68">
        <v>0</v>
      </c>
      <c r="AE175" s="65">
        <v>0</v>
      </c>
      <c r="AF175" s="78" t="s">
        <v>89</v>
      </c>
      <c r="AG175" s="49">
        <f t="shared" si="11"/>
        <v>0</v>
      </c>
      <c r="AH175" s="65">
        <v>0</v>
      </c>
      <c r="AI175" s="66">
        <v>0</v>
      </c>
      <c r="AJ175" s="70" t="s">
        <v>89</v>
      </c>
      <c r="AK175" s="78" t="s">
        <v>89</v>
      </c>
      <c r="AL175" s="65">
        <v>0</v>
      </c>
      <c r="AM175" s="70" t="s">
        <v>89</v>
      </c>
      <c r="AN175" s="70" t="s">
        <v>89</v>
      </c>
      <c r="AO175" s="70" t="s">
        <v>89</v>
      </c>
      <c r="AP175" s="49">
        <f t="shared" si="12"/>
        <v>0</v>
      </c>
      <c r="AQ175" s="302">
        <f>+L175+AD175-AI175</f>
        <v>22533333</v>
      </c>
      <c r="AR175" s="65" t="s">
        <v>87</v>
      </c>
      <c r="AS175" s="68">
        <v>22533333</v>
      </c>
      <c r="AT175" s="65" t="s">
        <v>90</v>
      </c>
      <c r="AU175" s="65">
        <v>0</v>
      </c>
      <c r="AV175" s="75" t="s">
        <v>89</v>
      </c>
      <c r="AW175" s="570">
        <f t="shared" si="13"/>
        <v>8000000</v>
      </c>
      <c r="AX175" s="515">
        <v>14533333</v>
      </c>
      <c r="AY175" s="223">
        <f t="shared" si="14"/>
        <v>0.35502959105073362</v>
      </c>
      <c r="AZ175" s="74">
        <v>0.35502959105073362</v>
      </c>
      <c r="BA175" s="301" t="s">
        <v>89</v>
      </c>
      <c r="BB175" s="65" t="s">
        <v>108</v>
      </c>
      <c r="BC175" s="354" t="s">
        <v>2600</v>
      </c>
      <c r="BD175" s="221" t="s">
        <v>87</v>
      </c>
      <c r="BE175" s="221" t="s">
        <v>87</v>
      </c>
    </row>
    <row r="176" spans="2:57" s="271" customFormat="1" ht="12.75" x14ac:dyDescent="0.2">
      <c r="B176" s="221">
        <v>2025</v>
      </c>
      <c r="C176" s="221">
        <v>891780111</v>
      </c>
      <c r="D176" s="221" t="s">
        <v>78</v>
      </c>
      <c r="E176" s="67" t="s">
        <v>2599</v>
      </c>
      <c r="F176" s="227" t="s">
        <v>2598</v>
      </c>
      <c r="G176" s="306">
        <v>0</v>
      </c>
      <c r="H176" s="65" t="s">
        <v>81</v>
      </c>
      <c r="I176" s="221" t="s">
        <v>127</v>
      </c>
      <c r="J176" s="220" t="s">
        <v>83</v>
      </c>
      <c r="K176" s="67" t="s">
        <v>2597</v>
      </c>
      <c r="L176" s="516">
        <v>22533333</v>
      </c>
      <c r="M176" s="221" t="s">
        <v>85</v>
      </c>
      <c r="N176" s="49" t="s">
        <v>2596</v>
      </c>
      <c r="O176" s="527">
        <v>1082875832</v>
      </c>
      <c r="P176" s="364">
        <v>103</v>
      </c>
      <c r="Q176" s="503">
        <v>45677</v>
      </c>
      <c r="R176" s="498">
        <v>712000000</v>
      </c>
      <c r="S176" s="403">
        <v>45839</v>
      </c>
      <c r="T176" s="303">
        <f>+L176</f>
        <v>22533333</v>
      </c>
      <c r="U176" s="65" t="s">
        <v>87</v>
      </c>
      <c r="V176" s="229">
        <v>39049658</v>
      </c>
      <c r="W176" s="66" t="s">
        <v>2566</v>
      </c>
      <c r="X176" s="549">
        <v>45839</v>
      </c>
      <c r="Y176" s="403">
        <v>45839</v>
      </c>
      <c r="Z176" s="70" t="s">
        <v>89</v>
      </c>
      <c r="AA176" s="543">
        <v>46010</v>
      </c>
      <c r="AB176" s="279">
        <f t="shared" si="10"/>
        <v>171</v>
      </c>
      <c r="AC176" s="65">
        <v>0</v>
      </c>
      <c r="AD176" s="68">
        <v>0</v>
      </c>
      <c r="AE176" s="65">
        <v>0</v>
      </c>
      <c r="AF176" s="78" t="s">
        <v>89</v>
      </c>
      <c r="AG176" s="49">
        <f t="shared" si="11"/>
        <v>0</v>
      </c>
      <c r="AH176" s="65">
        <v>0</v>
      </c>
      <c r="AI176" s="66">
        <v>0</v>
      </c>
      <c r="AJ176" s="70" t="s">
        <v>89</v>
      </c>
      <c r="AK176" s="78" t="s">
        <v>89</v>
      </c>
      <c r="AL176" s="65">
        <v>0</v>
      </c>
      <c r="AM176" s="70" t="s">
        <v>89</v>
      </c>
      <c r="AN176" s="70" t="s">
        <v>89</v>
      </c>
      <c r="AO176" s="70" t="s">
        <v>89</v>
      </c>
      <c r="AP176" s="49">
        <f t="shared" si="12"/>
        <v>0</v>
      </c>
      <c r="AQ176" s="302">
        <f>+L176+AD176-AI176</f>
        <v>22533333</v>
      </c>
      <c r="AR176" s="65" t="s">
        <v>87</v>
      </c>
      <c r="AS176" s="68">
        <v>22533333</v>
      </c>
      <c r="AT176" s="65" t="s">
        <v>90</v>
      </c>
      <c r="AU176" s="65">
        <v>0</v>
      </c>
      <c r="AV176" s="75" t="s">
        <v>89</v>
      </c>
      <c r="AW176" s="570">
        <f t="shared" si="13"/>
        <v>8000000</v>
      </c>
      <c r="AX176" s="515">
        <v>14533333</v>
      </c>
      <c r="AY176" s="223">
        <f t="shared" si="14"/>
        <v>0.35502959105073362</v>
      </c>
      <c r="AZ176" s="74">
        <v>0.35502959105073362</v>
      </c>
      <c r="BA176" s="301" t="s">
        <v>89</v>
      </c>
      <c r="BB176" s="65" t="s">
        <v>108</v>
      </c>
      <c r="BC176" s="354" t="s">
        <v>2595</v>
      </c>
      <c r="BD176" s="221" t="s">
        <v>87</v>
      </c>
      <c r="BE176" s="221" t="s">
        <v>87</v>
      </c>
    </row>
    <row r="177" spans="2:57" s="271" customFormat="1" ht="12.75" x14ac:dyDescent="0.2">
      <c r="B177" s="221">
        <v>2025</v>
      </c>
      <c r="C177" s="221">
        <v>891780111</v>
      </c>
      <c r="D177" s="221" t="s">
        <v>78</v>
      </c>
      <c r="E177" s="67" t="s">
        <v>2594</v>
      </c>
      <c r="F177" s="227" t="s">
        <v>2593</v>
      </c>
      <c r="G177" s="306">
        <v>0</v>
      </c>
      <c r="H177" s="65" t="s">
        <v>81</v>
      </c>
      <c r="I177" s="221" t="s">
        <v>127</v>
      </c>
      <c r="J177" s="220" t="s">
        <v>83</v>
      </c>
      <c r="K177" s="67" t="s">
        <v>2592</v>
      </c>
      <c r="L177" s="516">
        <v>22533333</v>
      </c>
      <c r="M177" s="221" t="s">
        <v>85</v>
      </c>
      <c r="N177" s="49" t="s">
        <v>2591</v>
      </c>
      <c r="O177" s="527">
        <v>57462496</v>
      </c>
      <c r="P177" s="364">
        <v>103</v>
      </c>
      <c r="Q177" s="503">
        <v>45677</v>
      </c>
      <c r="R177" s="498">
        <v>712000000</v>
      </c>
      <c r="S177" s="403">
        <v>45839</v>
      </c>
      <c r="T177" s="303">
        <f>+L177</f>
        <v>22533333</v>
      </c>
      <c r="U177" s="65" t="s">
        <v>87</v>
      </c>
      <c r="V177" s="229">
        <v>39049658</v>
      </c>
      <c r="W177" s="66" t="s">
        <v>2566</v>
      </c>
      <c r="X177" s="549">
        <v>45839</v>
      </c>
      <c r="Y177" s="403">
        <v>45839</v>
      </c>
      <c r="Z177" s="70" t="s">
        <v>89</v>
      </c>
      <c r="AA177" s="543">
        <v>46010</v>
      </c>
      <c r="AB177" s="279">
        <f t="shared" si="10"/>
        <v>171</v>
      </c>
      <c r="AC177" s="65">
        <v>0</v>
      </c>
      <c r="AD177" s="68">
        <v>0</v>
      </c>
      <c r="AE177" s="65">
        <v>0</v>
      </c>
      <c r="AF177" s="78" t="s">
        <v>89</v>
      </c>
      <c r="AG177" s="49">
        <f t="shared" si="11"/>
        <v>0</v>
      </c>
      <c r="AH177" s="65">
        <v>0</v>
      </c>
      <c r="AI177" s="66">
        <v>0</v>
      </c>
      <c r="AJ177" s="70" t="s">
        <v>89</v>
      </c>
      <c r="AK177" s="78" t="s">
        <v>89</v>
      </c>
      <c r="AL177" s="65">
        <v>0</v>
      </c>
      <c r="AM177" s="70" t="s">
        <v>89</v>
      </c>
      <c r="AN177" s="70" t="s">
        <v>89</v>
      </c>
      <c r="AO177" s="70" t="s">
        <v>89</v>
      </c>
      <c r="AP177" s="49">
        <f t="shared" si="12"/>
        <v>0</v>
      </c>
      <c r="AQ177" s="302">
        <f>+L177+AD177-AI177</f>
        <v>22533333</v>
      </c>
      <c r="AR177" s="65" t="s">
        <v>87</v>
      </c>
      <c r="AS177" s="68">
        <v>22533333</v>
      </c>
      <c r="AT177" s="65" t="s">
        <v>90</v>
      </c>
      <c r="AU177" s="65">
        <v>0</v>
      </c>
      <c r="AV177" s="75" t="s">
        <v>89</v>
      </c>
      <c r="AW177" s="570">
        <f t="shared" si="13"/>
        <v>8000000</v>
      </c>
      <c r="AX177" s="515">
        <v>14533333</v>
      </c>
      <c r="AY177" s="223">
        <f t="shared" si="14"/>
        <v>0.35502959105073362</v>
      </c>
      <c r="AZ177" s="74">
        <v>0.35502959105073362</v>
      </c>
      <c r="BA177" s="301" t="s">
        <v>89</v>
      </c>
      <c r="BB177" s="65" t="s">
        <v>108</v>
      </c>
      <c r="BC177" s="354" t="s">
        <v>2590</v>
      </c>
      <c r="BD177" s="221" t="s">
        <v>87</v>
      </c>
      <c r="BE177" s="221" t="s">
        <v>87</v>
      </c>
    </row>
    <row r="178" spans="2:57" s="271" customFormat="1" ht="12.75" x14ac:dyDescent="0.2">
      <c r="B178" s="221">
        <v>2025</v>
      </c>
      <c r="C178" s="221">
        <v>891780111</v>
      </c>
      <c r="D178" s="221" t="s">
        <v>78</v>
      </c>
      <c r="E178" s="67" t="s">
        <v>2589</v>
      </c>
      <c r="F178" s="227" t="s">
        <v>2588</v>
      </c>
      <c r="G178" s="306">
        <v>0</v>
      </c>
      <c r="H178" s="65" t="s">
        <v>81</v>
      </c>
      <c r="I178" s="221" t="s">
        <v>127</v>
      </c>
      <c r="J178" s="220" t="s">
        <v>83</v>
      </c>
      <c r="K178" s="67" t="s">
        <v>2568</v>
      </c>
      <c r="L178" s="516">
        <v>22533333</v>
      </c>
      <c r="M178" s="221" t="s">
        <v>85</v>
      </c>
      <c r="N178" s="49" t="s">
        <v>2587</v>
      </c>
      <c r="O178" s="527">
        <v>1082935131</v>
      </c>
      <c r="P178" s="364">
        <v>103</v>
      </c>
      <c r="Q178" s="503">
        <v>45677</v>
      </c>
      <c r="R178" s="498">
        <v>712000000</v>
      </c>
      <c r="S178" s="403">
        <v>45839</v>
      </c>
      <c r="T178" s="303">
        <f>+L178</f>
        <v>22533333</v>
      </c>
      <c r="U178" s="65" t="s">
        <v>87</v>
      </c>
      <c r="V178" s="229">
        <v>39049658</v>
      </c>
      <c r="W178" s="66" t="s">
        <v>2566</v>
      </c>
      <c r="X178" s="549">
        <v>45839</v>
      </c>
      <c r="Y178" s="403">
        <v>45839</v>
      </c>
      <c r="Z178" s="70" t="s">
        <v>89</v>
      </c>
      <c r="AA178" s="543">
        <v>46010</v>
      </c>
      <c r="AB178" s="279">
        <f t="shared" si="10"/>
        <v>171</v>
      </c>
      <c r="AC178" s="65">
        <v>0</v>
      </c>
      <c r="AD178" s="68">
        <v>0</v>
      </c>
      <c r="AE178" s="65">
        <v>0</v>
      </c>
      <c r="AF178" s="78" t="s">
        <v>89</v>
      </c>
      <c r="AG178" s="49">
        <f t="shared" si="11"/>
        <v>0</v>
      </c>
      <c r="AH178" s="65">
        <v>0</v>
      </c>
      <c r="AI178" s="66">
        <v>0</v>
      </c>
      <c r="AJ178" s="70" t="s">
        <v>89</v>
      </c>
      <c r="AK178" s="78" t="s">
        <v>89</v>
      </c>
      <c r="AL178" s="65">
        <v>0</v>
      </c>
      <c r="AM178" s="70" t="s">
        <v>89</v>
      </c>
      <c r="AN178" s="70" t="s">
        <v>89</v>
      </c>
      <c r="AO178" s="70" t="s">
        <v>89</v>
      </c>
      <c r="AP178" s="49">
        <f t="shared" si="12"/>
        <v>0</v>
      </c>
      <c r="AQ178" s="302">
        <f>+L178+AD178-AI178</f>
        <v>22533333</v>
      </c>
      <c r="AR178" s="65" t="s">
        <v>87</v>
      </c>
      <c r="AS178" s="68">
        <v>22533333</v>
      </c>
      <c r="AT178" s="65" t="s">
        <v>90</v>
      </c>
      <c r="AU178" s="65">
        <v>0</v>
      </c>
      <c r="AV178" s="75" t="s">
        <v>89</v>
      </c>
      <c r="AW178" s="570">
        <f t="shared" si="13"/>
        <v>8000000</v>
      </c>
      <c r="AX178" s="515">
        <v>14533333</v>
      </c>
      <c r="AY178" s="223">
        <f t="shared" si="14"/>
        <v>0.35502959105073362</v>
      </c>
      <c r="AZ178" s="74">
        <v>0.35502959105073362</v>
      </c>
      <c r="BA178" s="301" t="s">
        <v>89</v>
      </c>
      <c r="BB178" s="65" t="s">
        <v>108</v>
      </c>
      <c r="BC178" s="354" t="s">
        <v>2586</v>
      </c>
      <c r="BD178" s="221" t="s">
        <v>87</v>
      </c>
      <c r="BE178" s="221" t="s">
        <v>87</v>
      </c>
    </row>
    <row r="179" spans="2:57" s="271" customFormat="1" ht="12.75" x14ac:dyDescent="0.2">
      <c r="B179" s="221">
        <v>2025</v>
      </c>
      <c r="C179" s="221">
        <v>891780111</v>
      </c>
      <c r="D179" s="221" t="s">
        <v>78</v>
      </c>
      <c r="E179" s="67" t="s">
        <v>2585</v>
      </c>
      <c r="F179" s="227" t="s">
        <v>2584</v>
      </c>
      <c r="G179" s="306">
        <v>0</v>
      </c>
      <c r="H179" s="65" t="s">
        <v>81</v>
      </c>
      <c r="I179" s="221" t="s">
        <v>127</v>
      </c>
      <c r="J179" s="220" t="s">
        <v>83</v>
      </c>
      <c r="K179" s="67" t="s">
        <v>2583</v>
      </c>
      <c r="L179" s="516">
        <v>22533333</v>
      </c>
      <c r="M179" s="221" t="s">
        <v>85</v>
      </c>
      <c r="N179" s="49" t="s">
        <v>2582</v>
      </c>
      <c r="O179" s="527">
        <v>1010074079</v>
      </c>
      <c r="P179" s="364">
        <v>103</v>
      </c>
      <c r="Q179" s="503">
        <v>45677</v>
      </c>
      <c r="R179" s="498">
        <v>712000000</v>
      </c>
      <c r="S179" s="403">
        <v>45839</v>
      </c>
      <c r="T179" s="303">
        <f>+L179</f>
        <v>22533333</v>
      </c>
      <c r="U179" s="65" t="s">
        <v>87</v>
      </c>
      <c r="V179" s="229">
        <v>39049658</v>
      </c>
      <c r="W179" s="66" t="s">
        <v>2566</v>
      </c>
      <c r="X179" s="549">
        <v>45839</v>
      </c>
      <c r="Y179" s="403">
        <v>45839</v>
      </c>
      <c r="Z179" s="70" t="s">
        <v>89</v>
      </c>
      <c r="AA179" s="543">
        <v>46010</v>
      </c>
      <c r="AB179" s="279">
        <f t="shared" si="10"/>
        <v>171</v>
      </c>
      <c r="AC179" s="65">
        <v>0</v>
      </c>
      <c r="AD179" s="68">
        <v>0</v>
      </c>
      <c r="AE179" s="65">
        <v>0</v>
      </c>
      <c r="AF179" s="78" t="s">
        <v>89</v>
      </c>
      <c r="AG179" s="49">
        <f t="shared" si="11"/>
        <v>0</v>
      </c>
      <c r="AH179" s="65">
        <v>0</v>
      </c>
      <c r="AI179" s="66">
        <v>0</v>
      </c>
      <c r="AJ179" s="70" t="s">
        <v>89</v>
      </c>
      <c r="AK179" s="78" t="s">
        <v>89</v>
      </c>
      <c r="AL179" s="65">
        <v>0</v>
      </c>
      <c r="AM179" s="70" t="s">
        <v>89</v>
      </c>
      <c r="AN179" s="70" t="s">
        <v>89</v>
      </c>
      <c r="AO179" s="70" t="s">
        <v>89</v>
      </c>
      <c r="AP179" s="49">
        <f t="shared" si="12"/>
        <v>0</v>
      </c>
      <c r="AQ179" s="302">
        <f>+L179+AD179-AI179</f>
        <v>22533333</v>
      </c>
      <c r="AR179" s="65" t="s">
        <v>87</v>
      </c>
      <c r="AS179" s="68">
        <v>22533333</v>
      </c>
      <c r="AT179" s="65" t="s">
        <v>90</v>
      </c>
      <c r="AU179" s="65">
        <v>0</v>
      </c>
      <c r="AV179" s="75" t="s">
        <v>89</v>
      </c>
      <c r="AW179" s="570">
        <f t="shared" si="13"/>
        <v>8000000</v>
      </c>
      <c r="AX179" s="515">
        <v>14533333</v>
      </c>
      <c r="AY179" s="223">
        <f t="shared" si="14"/>
        <v>0.35502959105073362</v>
      </c>
      <c r="AZ179" s="74">
        <v>0.35502959105073362</v>
      </c>
      <c r="BA179" s="301" t="s">
        <v>89</v>
      </c>
      <c r="BB179" s="65" t="s">
        <v>108</v>
      </c>
      <c r="BC179" s="354" t="s">
        <v>2581</v>
      </c>
      <c r="BD179" s="221" t="s">
        <v>87</v>
      </c>
      <c r="BE179" s="221" t="s">
        <v>87</v>
      </c>
    </row>
    <row r="180" spans="2:57" s="271" customFormat="1" ht="12.75" x14ac:dyDescent="0.2">
      <c r="B180" s="221">
        <v>2025</v>
      </c>
      <c r="C180" s="221">
        <v>891780111</v>
      </c>
      <c r="D180" s="221" t="s">
        <v>78</v>
      </c>
      <c r="E180" s="67" t="s">
        <v>2580</v>
      </c>
      <c r="F180" s="227" t="s">
        <v>2579</v>
      </c>
      <c r="G180" s="306">
        <v>0</v>
      </c>
      <c r="H180" s="65" t="s">
        <v>81</v>
      </c>
      <c r="I180" s="221" t="s">
        <v>127</v>
      </c>
      <c r="J180" s="220" t="s">
        <v>83</v>
      </c>
      <c r="K180" s="67" t="s">
        <v>2578</v>
      </c>
      <c r="L180" s="516">
        <v>24220000</v>
      </c>
      <c r="M180" s="221" t="s">
        <v>85</v>
      </c>
      <c r="N180" s="49" t="s">
        <v>2577</v>
      </c>
      <c r="O180" s="527">
        <v>1020794175</v>
      </c>
      <c r="P180" s="364">
        <v>103</v>
      </c>
      <c r="Q180" s="503">
        <v>45677</v>
      </c>
      <c r="R180" s="498">
        <v>712000000</v>
      </c>
      <c r="S180" s="403">
        <v>45839</v>
      </c>
      <c r="T180" s="303">
        <f>+L180</f>
        <v>24220000</v>
      </c>
      <c r="U180" s="65" t="s">
        <v>87</v>
      </c>
      <c r="V180" s="229">
        <v>39049658</v>
      </c>
      <c r="W180" s="66" t="s">
        <v>2566</v>
      </c>
      <c r="X180" s="549">
        <v>45839</v>
      </c>
      <c r="Y180" s="403">
        <v>45839</v>
      </c>
      <c r="Z180" s="70" t="s">
        <v>89</v>
      </c>
      <c r="AA180" s="543">
        <v>46014</v>
      </c>
      <c r="AB180" s="279">
        <f t="shared" si="10"/>
        <v>175</v>
      </c>
      <c r="AC180" s="65">
        <v>0</v>
      </c>
      <c r="AD180" s="68">
        <v>0</v>
      </c>
      <c r="AE180" s="65">
        <v>0</v>
      </c>
      <c r="AF180" s="78" t="s">
        <v>89</v>
      </c>
      <c r="AG180" s="49">
        <f t="shared" si="11"/>
        <v>0</v>
      </c>
      <c r="AH180" s="65">
        <v>0</v>
      </c>
      <c r="AI180" s="66">
        <v>0</v>
      </c>
      <c r="AJ180" s="70" t="s">
        <v>89</v>
      </c>
      <c r="AK180" s="78" t="s">
        <v>89</v>
      </c>
      <c r="AL180" s="65">
        <v>0</v>
      </c>
      <c r="AM180" s="70" t="s">
        <v>89</v>
      </c>
      <c r="AN180" s="70" t="s">
        <v>89</v>
      </c>
      <c r="AO180" s="70" t="s">
        <v>89</v>
      </c>
      <c r="AP180" s="49">
        <f t="shared" si="12"/>
        <v>0</v>
      </c>
      <c r="AQ180" s="302">
        <f>+L180+AD180-AI180</f>
        <v>24220000</v>
      </c>
      <c r="AR180" s="65" t="s">
        <v>87</v>
      </c>
      <c r="AS180" s="68">
        <v>24220000</v>
      </c>
      <c r="AT180" s="65" t="s">
        <v>90</v>
      </c>
      <c r="AU180" s="65">
        <v>0</v>
      </c>
      <c r="AV180" s="75" t="s">
        <v>89</v>
      </c>
      <c r="AW180" s="570">
        <f t="shared" si="13"/>
        <v>8400000</v>
      </c>
      <c r="AX180" s="515">
        <v>15820000</v>
      </c>
      <c r="AY180" s="223">
        <f t="shared" si="14"/>
        <v>0.34682080924855491</v>
      </c>
      <c r="AZ180" s="74">
        <v>0.34682080924855491</v>
      </c>
      <c r="BA180" s="301" t="s">
        <v>89</v>
      </c>
      <c r="BB180" s="65" t="s">
        <v>108</v>
      </c>
      <c r="BC180" s="354" t="s">
        <v>2576</v>
      </c>
      <c r="BD180" s="221" t="s">
        <v>87</v>
      </c>
      <c r="BE180" s="221" t="s">
        <v>87</v>
      </c>
    </row>
    <row r="181" spans="2:57" s="271" customFormat="1" ht="12.75" x14ac:dyDescent="0.2">
      <c r="B181" s="221">
        <v>2025</v>
      </c>
      <c r="C181" s="221">
        <v>891780111</v>
      </c>
      <c r="D181" s="221" t="s">
        <v>78</v>
      </c>
      <c r="E181" s="67" t="s">
        <v>2575</v>
      </c>
      <c r="F181" s="227" t="s">
        <v>2574</v>
      </c>
      <c r="G181" s="306">
        <v>0</v>
      </c>
      <c r="H181" s="65" t="s">
        <v>81</v>
      </c>
      <c r="I181" s="221" t="s">
        <v>127</v>
      </c>
      <c r="J181" s="220" t="s">
        <v>83</v>
      </c>
      <c r="K181" s="67" t="s">
        <v>2573</v>
      </c>
      <c r="L181" s="516">
        <v>22533333</v>
      </c>
      <c r="M181" s="221" t="s">
        <v>85</v>
      </c>
      <c r="N181" s="49" t="s">
        <v>2572</v>
      </c>
      <c r="O181" s="527">
        <v>1083034324</v>
      </c>
      <c r="P181" s="364">
        <v>103</v>
      </c>
      <c r="Q181" s="503">
        <v>45677</v>
      </c>
      <c r="R181" s="498">
        <v>712000000</v>
      </c>
      <c r="S181" s="403">
        <v>45839</v>
      </c>
      <c r="T181" s="303">
        <f>+L181</f>
        <v>22533333</v>
      </c>
      <c r="U181" s="65" t="s">
        <v>87</v>
      </c>
      <c r="V181" s="229">
        <v>39049658</v>
      </c>
      <c r="W181" s="66" t="s">
        <v>2566</v>
      </c>
      <c r="X181" s="549">
        <v>45839</v>
      </c>
      <c r="Y181" s="403">
        <v>45839</v>
      </c>
      <c r="Z181" s="70" t="s">
        <v>89</v>
      </c>
      <c r="AA181" s="543">
        <v>46010</v>
      </c>
      <c r="AB181" s="279">
        <f t="shared" si="10"/>
        <v>171</v>
      </c>
      <c r="AC181" s="65">
        <v>0</v>
      </c>
      <c r="AD181" s="68">
        <v>0</v>
      </c>
      <c r="AE181" s="65">
        <v>0</v>
      </c>
      <c r="AF181" s="78" t="s">
        <v>89</v>
      </c>
      <c r="AG181" s="49">
        <f t="shared" si="11"/>
        <v>0</v>
      </c>
      <c r="AH181" s="65">
        <v>0</v>
      </c>
      <c r="AI181" s="66">
        <v>0</v>
      </c>
      <c r="AJ181" s="70" t="s">
        <v>89</v>
      </c>
      <c r="AK181" s="78" t="s">
        <v>89</v>
      </c>
      <c r="AL181" s="65">
        <v>0</v>
      </c>
      <c r="AM181" s="70" t="s">
        <v>89</v>
      </c>
      <c r="AN181" s="70" t="s">
        <v>89</v>
      </c>
      <c r="AO181" s="70" t="s">
        <v>89</v>
      </c>
      <c r="AP181" s="49">
        <f t="shared" si="12"/>
        <v>0</v>
      </c>
      <c r="AQ181" s="302">
        <f>+L181+AD181-AI181</f>
        <v>22533333</v>
      </c>
      <c r="AR181" s="65" t="s">
        <v>87</v>
      </c>
      <c r="AS181" s="68">
        <v>22533333</v>
      </c>
      <c r="AT181" s="65" t="s">
        <v>90</v>
      </c>
      <c r="AU181" s="65">
        <v>0</v>
      </c>
      <c r="AV181" s="75" t="s">
        <v>89</v>
      </c>
      <c r="AW181" s="570">
        <f t="shared" si="13"/>
        <v>8000000</v>
      </c>
      <c r="AX181" s="515">
        <v>14533333</v>
      </c>
      <c r="AY181" s="223">
        <f t="shared" si="14"/>
        <v>0.35502959105073362</v>
      </c>
      <c r="AZ181" s="74">
        <v>0.35502959105073362</v>
      </c>
      <c r="BA181" s="301" t="s">
        <v>89</v>
      </c>
      <c r="BB181" s="65" t="s">
        <v>108</v>
      </c>
      <c r="BC181" s="354" t="s">
        <v>2571</v>
      </c>
      <c r="BD181" s="221" t="s">
        <v>87</v>
      </c>
      <c r="BE181" s="221" t="s">
        <v>87</v>
      </c>
    </row>
    <row r="182" spans="2:57" s="271" customFormat="1" ht="12.75" x14ac:dyDescent="0.2">
      <c r="B182" s="221">
        <v>2025</v>
      </c>
      <c r="C182" s="221">
        <v>891780111</v>
      </c>
      <c r="D182" s="221" t="s">
        <v>78</v>
      </c>
      <c r="E182" s="67" t="s">
        <v>2570</v>
      </c>
      <c r="F182" s="227" t="s">
        <v>2569</v>
      </c>
      <c r="G182" s="306">
        <v>0</v>
      </c>
      <c r="H182" s="65" t="s">
        <v>81</v>
      </c>
      <c r="I182" s="221" t="s">
        <v>127</v>
      </c>
      <c r="J182" s="220" t="s">
        <v>83</v>
      </c>
      <c r="K182" s="67" t="s">
        <v>2568</v>
      </c>
      <c r="L182" s="516">
        <v>22533333</v>
      </c>
      <c r="M182" s="221" t="s">
        <v>85</v>
      </c>
      <c r="N182" s="49" t="s">
        <v>2567</v>
      </c>
      <c r="O182" s="527">
        <v>1083000226</v>
      </c>
      <c r="P182" s="364">
        <v>103</v>
      </c>
      <c r="Q182" s="503">
        <v>45677</v>
      </c>
      <c r="R182" s="498">
        <v>712000000</v>
      </c>
      <c r="S182" s="403">
        <v>45839</v>
      </c>
      <c r="T182" s="303">
        <f>+L182</f>
        <v>22533333</v>
      </c>
      <c r="U182" s="65" t="s">
        <v>87</v>
      </c>
      <c r="V182" s="229">
        <v>39049658</v>
      </c>
      <c r="W182" s="66" t="s">
        <v>2566</v>
      </c>
      <c r="X182" s="549">
        <v>45839</v>
      </c>
      <c r="Y182" s="403">
        <v>45839</v>
      </c>
      <c r="Z182" s="70" t="s">
        <v>89</v>
      </c>
      <c r="AA182" s="543">
        <v>46010</v>
      </c>
      <c r="AB182" s="279">
        <f t="shared" si="10"/>
        <v>171</v>
      </c>
      <c r="AC182" s="65">
        <v>0</v>
      </c>
      <c r="AD182" s="68">
        <v>0</v>
      </c>
      <c r="AE182" s="65">
        <v>0</v>
      </c>
      <c r="AF182" s="78" t="s">
        <v>89</v>
      </c>
      <c r="AG182" s="49">
        <f t="shared" si="11"/>
        <v>0</v>
      </c>
      <c r="AH182" s="65">
        <v>0</v>
      </c>
      <c r="AI182" s="66">
        <v>0</v>
      </c>
      <c r="AJ182" s="70" t="s">
        <v>89</v>
      </c>
      <c r="AK182" s="78" t="s">
        <v>89</v>
      </c>
      <c r="AL182" s="65">
        <v>0</v>
      </c>
      <c r="AM182" s="70" t="s">
        <v>89</v>
      </c>
      <c r="AN182" s="70" t="s">
        <v>89</v>
      </c>
      <c r="AO182" s="70" t="s">
        <v>89</v>
      </c>
      <c r="AP182" s="49">
        <f t="shared" si="12"/>
        <v>0</v>
      </c>
      <c r="AQ182" s="302">
        <f>+L182+AD182-AI182</f>
        <v>22533333</v>
      </c>
      <c r="AR182" s="65" t="s">
        <v>87</v>
      </c>
      <c r="AS182" s="68">
        <v>22533333</v>
      </c>
      <c r="AT182" s="65" t="s">
        <v>90</v>
      </c>
      <c r="AU182" s="65">
        <v>0</v>
      </c>
      <c r="AV182" s="75" t="s">
        <v>89</v>
      </c>
      <c r="AW182" s="570">
        <f t="shared" si="13"/>
        <v>8000000</v>
      </c>
      <c r="AX182" s="515">
        <v>14533333</v>
      </c>
      <c r="AY182" s="223">
        <f t="shared" si="14"/>
        <v>0.35502959105073362</v>
      </c>
      <c r="AZ182" s="74">
        <v>0.35502959105073362</v>
      </c>
      <c r="BA182" s="301" t="s">
        <v>89</v>
      </c>
      <c r="BB182" s="65" t="s">
        <v>108</v>
      </c>
      <c r="BC182" s="354" t="s">
        <v>2565</v>
      </c>
      <c r="BD182" s="221" t="s">
        <v>87</v>
      </c>
      <c r="BE182" s="221" t="s">
        <v>87</v>
      </c>
    </row>
    <row r="183" spans="2:57" s="271" customFormat="1" ht="12.75" x14ac:dyDescent="0.2">
      <c r="B183" s="221">
        <v>2025</v>
      </c>
      <c r="C183" s="221">
        <v>891780111</v>
      </c>
      <c r="D183" s="221" t="s">
        <v>78</v>
      </c>
      <c r="E183" s="67" t="s">
        <v>2564</v>
      </c>
      <c r="F183" s="227" t="s">
        <v>2563</v>
      </c>
      <c r="G183" s="306">
        <v>0</v>
      </c>
      <c r="H183" s="65" t="s">
        <v>81</v>
      </c>
      <c r="I183" s="221" t="s">
        <v>127</v>
      </c>
      <c r="J183" s="220" t="s">
        <v>83</v>
      </c>
      <c r="K183" s="67" t="s">
        <v>2562</v>
      </c>
      <c r="L183" s="516">
        <v>10000000</v>
      </c>
      <c r="M183" s="221" t="s">
        <v>85</v>
      </c>
      <c r="N183" s="49" t="s">
        <v>2561</v>
      </c>
      <c r="O183" s="527">
        <v>80069265</v>
      </c>
      <c r="P183" s="304">
        <v>638</v>
      </c>
      <c r="Q183" s="503">
        <v>45728</v>
      </c>
      <c r="R183" s="498">
        <v>46167000</v>
      </c>
      <c r="S183" s="403">
        <v>45839</v>
      </c>
      <c r="T183" s="303">
        <f>+L183</f>
        <v>10000000</v>
      </c>
      <c r="U183" s="65" t="s">
        <v>87</v>
      </c>
      <c r="V183" s="227">
        <v>79600056</v>
      </c>
      <c r="W183" s="66" t="s">
        <v>1652</v>
      </c>
      <c r="X183" s="549">
        <v>45839</v>
      </c>
      <c r="Y183" s="403">
        <v>45839</v>
      </c>
      <c r="Z183" s="70" t="s">
        <v>89</v>
      </c>
      <c r="AA183" s="543">
        <v>45868</v>
      </c>
      <c r="AB183" s="279">
        <f t="shared" si="10"/>
        <v>29</v>
      </c>
      <c r="AC183" s="65">
        <v>0</v>
      </c>
      <c r="AD183" s="68">
        <v>0</v>
      </c>
      <c r="AE183" s="65">
        <v>0</v>
      </c>
      <c r="AF183" s="78" t="s">
        <v>89</v>
      </c>
      <c r="AG183" s="49">
        <f t="shared" si="11"/>
        <v>0</v>
      </c>
      <c r="AH183" s="65">
        <v>0</v>
      </c>
      <c r="AI183" s="66">
        <v>0</v>
      </c>
      <c r="AJ183" s="70" t="s">
        <v>89</v>
      </c>
      <c r="AK183" s="78" t="s">
        <v>89</v>
      </c>
      <c r="AL183" s="65">
        <v>0</v>
      </c>
      <c r="AM183" s="70" t="s">
        <v>89</v>
      </c>
      <c r="AN183" s="70" t="s">
        <v>89</v>
      </c>
      <c r="AO183" s="70" t="s">
        <v>89</v>
      </c>
      <c r="AP183" s="49">
        <f t="shared" si="12"/>
        <v>0</v>
      </c>
      <c r="AQ183" s="302">
        <f>+L183+AD183-AI183</f>
        <v>10000000</v>
      </c>
      <c r="AR183" s="65" t="s">
        <v>87</v>
      </c>
      <c r="AS183" s="68">
        <v>10000000</v>
      </c>
      <c r="AT183" s="65" t="s">
        <v>90</v>
      </c>
      <c r="AU183" s="65">
        <v>0</v>
      </c>
      <c r="AV183" s="75" t="s">
        <v>89</v>
      </c>
      <c r="AW183" s="570">
        <f t="shared" si="13"/>
        <v>10000000</v>
      </c>
      <c r="AX183" s="515">
        <v>0</v>
      </c>
      <c r="AY183" s="223">
        <f t="shared" si="14"/>
        <v>1</v>
      </c>
      <c r="AZ183" s="74">
        <v>1</v>
      </c>
      <c r="BA183" s="301" t="s">
        <v>89</v>
      </c>
      <c r="BB183" s="65" t="s">
        <v>103</v>
      </c>
      <c r="BC183" s="354" t="s">
        <v>2560</v>
      </c>
      <c r="BD183" s="221" t="s">
        <v>87</v>
      </c>
      <c r="BE183" s="221" t="s">
        <v>87</v>
      </c>
    </row>
    <row r="184" spans="2:57" s="271" customFormat="1" ht="12.75" x14ac:dyDescent="0.2">
      <c r="B184" s="221">
        <v>2025</v>
      </c>
      <c r="C184" s="221">
        <v>891780111</v>
      </c>
      <c r="D184" s="221" t="s">
        <v>78</v>
      </c>
      <c r="E184" s="67" t="s">
        <v>2559</v>
      </c>
      <c r="F184" s="227" t="s">
        <v>2558</v>
      </c>
      <c r="G184" s="306">
        <v>0</v>
      </c>
      <c r="H184" s="65" t="s">
        <v>81</v>
      </c>
      <c r="I184" s="221" t="s">
        <v>127</v>
      </c>
      <c r="J184" s="220" t="s">
        <v>83</v>
      </c>
      <c r="K184" s="67" t="s">
        <v>2557</v>
      </c>
      <c r="L184" s="516">
        <v>20843333</v>
      </c>
      <c r="M184" s="221" t="s">
        <v>85</v>
      </c>
      <c r="N184" s="49" t="s">
        <v>2556</v>
      </c>
      <c r="O184" s="527">
        <v>1082936555</v>
      </c>
      <c r="P184" s="364">
        <v>105</v>
      </c>
      <c r="Q184" s="503">
        <v>45677</v>
      </c>
      <c r="R184" s="498">
        <v>722000000</v>
      </c>
      <c r="S184" s="403">
        <v>45839</v>
      </c>
      <c r="T184" s="303">
        <f>+L184</f>
        <v>20843333</v>
      </c>
      <c r="U184" s="65" t="s">
        <v>87</v>
      </c>
      <c r="V184" s="229">
        <v>85155551</v>
      </c>
      <c r="W184" s="66" t="s">
        <v>2460</v>
      </c>
      <c r="X184" s="549">
        <v>45839</v>
      </c>
      <c r="Y184" s="403">
        <v>45839</v>
      </c>
      <c r="Z184" s="70" t="s">
        <v>89</v>
      </c>
      <c r="AA184" s="543">
        <v>46010</v>
      </c>
      <c r="AB184" s="279">
        <f t="shared" si="10"/>
        <v>171</v>
      </c>
      <c r="AC184" s="65">
        <v>0</v>
      </c>
      <c r="AD184" s="68">
        <v>0</v>
      </c>
      <c r="AE184" s="65">
        <v>0</v>
      </c>
      <c r="AF184" s="78" t="s">
        <v>89</v>
      </c>
      <c r="AG184" s="49">
        <f t="shared" si="11"/>
        <v>0</v>
      </c>
      <c r="AH184" s="65">
        <v>0</v>
      </c>
      <c r="AI184" s="66">
        <v>0</v>
      </c>
      <c r="AJ184" s="70" t="s">
        <v>89</v>
      </c>
      <c r="AK184" s="78" t="s">
        <v>89</v>
      </c>
      <c r="AL184" s="65">
        <v>0</v>
      </c>
      <c r="AM184" s="70" t="s">
        <v>89</v>
      </c>
      <c r="AN184" s="70" t="s">
        <v>89</v>
      </c>
      <c r="AO184" s="70" t="s">
        <v>89</v>
      </c>
      <c r="AP184" s="49">
        <f t="shared" si="12"/>
        <v>0</v>
      </c>
      <c r="AQ184" s="302">
        <f>+L184+AD184-AI184</f>
        <v>20843333</v>
      </c>
      <c r="AR184" s="65" t="s">
        <v>87</v>
      </c>
      <c r="AS184" s="68">
        <v>20843333</v>
      </c>
      <c r="AT184" s="65" t="s">
        <v>90</v>
      </c>
      <c r="AU184" s="65">
        <v>0</v>
      </c>
      <c r="AV184" s="75" t="s">
        <v>89</v>
      </c>
      <c r="AW184" s="570">
        <f t="shared" si="13"/>
        <v>7400000</v>
      </c>
      <c r="AX184" s="515">
        <v>13443333</v>
      </c>
      <c r="AY184" s="223">
        <f t="shared" si="14"/>
        <v>0.35502959147656471</v>
      </c>
      <c r="AZ184" s="74">
        <v>0.35502959147656471</v>
      </c>
      <c r="BA184" s="301" t="s">
        <v>89</v>
      </c>
      <c r="BB184" s="65" t="s">
        <v>108</v>
      </c>
      <c r="BC184" s="354" t="s">
        <v>2555</v>
      </c>
      <c r="BD184" s="221" t="s">
        <v>87</v>
      </c>
      <c r="BE184" s="221" t="s">
        <v>87</v>
      </c>
    </row>
    <row r="185" spans="2:57" s="271" customFormat="1" ht="12.75" x14ac:dyDescent="0.2">
      <c r="B185" s="221">
        <v>2025</v>
      </c>
      <c r="C185" s="221">
        <v>891780111</v>
      </c>
      <c r="D185" s="221" t="s">
        <v>78</v>
      </c>
      <c r="E185" s="67" t="s">
        <v>2554</v>
      </c>
      <c r="F185" s="227" t="s">
        <v>2553</v>
      </c>
      <c r="G185" s="306">
        <v>0</v>
      </c>
      <c r="H185" s="65" t="s">
        <v>81</v>
      </c>
      <c r="I185" s="221" t="s">
        <v>127</v>
      </c>
      <c r="J185" s="220" t="s">
        <v>83</v>
      </c>
      <c r="K185" s="67" t="s">
        <v>2552</v>
      </c>
      <c r="L185" s="516">
        <v>25373333</v>
      </c>
      <c r="M185" s="221" t="s">
        <v>85</v>
      </c>
      <c r="N185" s="49" t="s">
        <v>2551</v>
      </c>
      <c r="O185" s="527">
        <v>1082925044</v>
      </c>
      <c r="P185" s="364">
        <v>105</v>
      </c>
      <c r="Q185" s="503">
        <v>45677</v>
      </c>
      <c r="R185" s="498">
        <v>722000000</v>
      </c>
      <c r="S185" s="403">
        <v>45839</v>
      </c>
      <c r="T185" s="303">
        <f>+L185</f>
        <v>25373333</v>
      </c>
      <c r="U185" s="65" t="s">
        <v>87</v>
      </c>
      <c r="V185" s="229">
        <v>85155551</v>
      </c>
      <c r="W185" s="66" t="s">
        <v>2460</v>
      </c>
      <c r="X185" s="549">
        <v>45839</v>
      </c>
      <c r="Y185" s="403">
        <v>45839</v>
      </c>
      <c r="Z185" s="70" t="s">
        <v>89</v>
      </c>
      <c r="AA185" s="543">
        <v>46014</v>
      </c>
      <c r="AB185" s="279">
        <f t="shared" si="10"/>
        <v>175</v>
      </c>
      <c r="AC185" s="65">
        <v>0</v>
      </c>
      <c r="AD185" s="68">
        <v>0</v>
      </c>
      <c r="AE185" s="65">
        <v>0</v>
      </c>
      <c r="AF185" s="78" t="s">
        <v>89</v>
      </c>
      <c r="AG185" s="49">
        <f t="shared" si="11"/>
        <v>0</v>
      </c>
      <c r="AH185" s="65">
        <v>0</v>
      </c>
      <c r="AI185" s="66">
        <v>0</v>
      </c>
      <c r="AJ185" s="70" t="s">
        <v>89</v>
      </c>
      <c r="AK185" s="78" t="s">
        <v>89</v>
      </c>
      <c r="AL185" s="65">
        <v>0</v>
      </c>
      <c r="AM185" s="70" t="s">
        <v>89</v>
      </c>
      <c r="AN185" s="70" t="s">
        <v>89</v>
      </c>
      <c r="AO185" s="70" t="s">
        <v>89</v>
      </c>
      <c r="AP185" s="49">
        <f t="shared" si="12"/>
        <v>0</v>
      </c>
      <c r="AQ185" s="302">
        <f>+L185+AD185-AI185</f>
        <v>25373333</v>
      </c>
      <c r="AR185" s="65" t="s">
        <v>87</v>
      </c>
      <c r="AS185" s="68">
        <v>25373333</v>
      </c>
      <c r="AT185" s="65" t="s">
        <v>90</v>
      </c>
      <c r="AU185" s="65">
        <v>0</v>
      </c>
      <c r="AV185" s="75" t="s">
        <v>89</v>
      </c>
      <c r="AW185" s="570">
        <f t="shared" si="13"/>
        <v>8800000</v>
      </c>
      <c r="AX185" s="515">
        <v>16573333</v>
      </c>
      <c r="AY185" s="223">
        <f t="shared" si="14"/>
        <v>0.34682081380479263</v>
      </c>
      <c r="AZ185" s="74">
        <v>0.34682081380479263</v>
      </c>
      <c r="BA185" s="301" t="s">
        <v>89</v>
      </c>
      <c r="BB185" s="65" t="s">
        <v>108</v>
      </c>
      <c r="BC185" s="354" t="s">
        <v>2550</v>
      </c>
      <c r="BD185" s="221" t="s">
        <v>87</v>
      </c>
      <c r="BE185" s="221" t="s">
        <v>87</v>
      </c>
    </row>
    <row r="186" spans="2:57" s="271" customFormat="1" ht="12.75" x14ac:dyDescent="0.2">
      <c r="B186" s="221">
        <v>2025</v>
      </c>
      <c r="C186" s="221">
        <v>891780111</v>
      </c>
      <c r="D186" s="221" t="s">
        <v>78</v>
      </c>
      <c r="E186" s="67" t="s">
        <v>2549</v>
      </c>
      <c r="F186" s="227" t="s">
        <v>2548</v>
      </c>
      <c r="G186" s="306">
        <v>0</v>
      </c>
      <c r="H186" s="65" t="s">
        <v>81</v>
      </c>
      <c r="I186" s="221" t="s">
        <v>127</v>
      </c>
      <c r="J186" s="220" t="s">
        <v>83</v>
      </c>
      <c r="K186" s="67" t="s">
        <v>2547</v>
      </c>
      <c r="L186" s="516">
        <v>20843333</v>
      </c>
      <c r="M186" s="221" t="s">
        <v>85</v>
      </c>
      <c r="N186" s="49" t="s">
        <v>2546</v>
      </c>
      <c r="O186" s="527">
        <v>1082958642</v>
      </c>
      <c r="P186" s="364">
        <v>105</v>
      </c>
      <c r="Q186" s="503">
        <v>45677</v>
      </c>
      <c r="R186" s="498">
        <v>722000000</v>
      </c>
      <c r="S186" s="403">
        <v>45839</v>
      </c>
      <c r="T186" s="303">
        <f>+L186</f>
        <v>20843333</v>
      </c>
      <c r="U186" s="65" t="s">
        <v>87</v>
      </c>
      <c r="V186" s="229">
        <v>85155551</v>
      </c>
      <c r="W186" s="66" t="s">
        <v>2460</v>
      </c>
      <c r="X186" s="549">
        <v>45839</v>
      </c>
      <c r="Y186" s="403">
        <v>45839</v>
      </c>
      <c r="Z186" s="70" t="s">
        <v>89</v>
      </c>
      <c r="AA186" s="543">
        <v>46010</v>
      </c>
      <c r="AB186" s="279">
        <f t="shared" si="10"/>
        <v>171</v>
      </c>
      <c r="AC186" s="65">
        <v>0</v>
      </c>
      <c r="AD186" s="68">
        <v>0</v>
      </c>
      <c r="AE186" s="65">
        <v>0</v>
      </c>
      <c r="AF186" s="78" t="s">
        <v>89</v>
      </c>
      <c r="AG186" s="49">
        <f t="shared" si="11"/>
        <v>0</v>
      </c>
      <c r="AH186" s="65">
        <v>0</v>
      </c>
      <c r="AI186" s="66">
        <v>0</v>
      </c>
      <c r="AJ186" s="70" t="s">
        <v>89</v>
      </c>
      <c r="AK186" s="78" t="s">
        <v>89</v>
      </c>
      <c r="AL186" s="65">
        <v>0</v>
      </c>
      <c r="AM186" s="70" t="s">
        <v>89</v>
      </c>
      <c r="AN186" s="70" t="s">
        <v>89</v>
      </c>
      <c r="AO186" s="70" t="s">
        <v>89</v>
      </c>
      <c r="AP186" s="49">
        <f t="shared" si="12"/>
        <v>0</v>
      </c>
      <c r="AQ186" s="302">
        <f>+L186+AD186-AI186</f>
        <v>20843333</v>
      </c>
      <c r="AR186" s="65" t="s">
        <v>87</v>
      </c>
      <c r="AS186" s="68">
        <v>20843333</v>
      </c>
      <c r="AT186" s="65" t="s">
        <v>90</v>
      </c>
      <c r="AU186" s="65">
        <v>0</v>
      </c>
      <c r="AV186" s="75" t="s">
        <v>89</v>
      </c>
      <c r="AW186" s="570">
        <f t="shared" si="13"/>
        <v>7400000</v>
      </c>
      <c r="AX186" s="515">
        <v>13443333</v>
      </c>
      <c r="AY186" s="223">
        <f t="shared" si="14"/>
        <v>0.35502959147656471</v>
      </c>
      <c r="AZ186" s="74">
        <v>0.35502959147656471</v>
      </c>
      <c r="BA186" s="301" t="s">
        <v>89</v>
      </c>
      <c r="BB186" s="65" t="s">
        <v>108</v>
      </c>
      <c r="BC186" s="354" t="s">
        <v>2545</v>
      </c>
      <c r="BD186" s="221" t="s">
        <v>87</v>
      </c>
      <c r="BE186" s="221" t="s">
        <v>87</v>
      </c>
    </row>
    <row r="187" spans="2:57" s="271" customFormat="1" ht="12.75" x14ac:dyDescent="0.2">
      <c r="B187" s="221">
        <v>2025</v>
      </c>
      <c r="C187" s="221">
        <v>891780111</v>
      </c>
      <c r="D187" s="221" t="s">
        <v>78</v>
      </c>
      <c r="E187" s="67" t="s">
        <v>2544</v>
      </c>
      <c r="F187" s="227" t="s">
        <v>2543</v>
      </c>
      <c r="G187" s="306">
        <v>0</v>
      </c>
      <c r="H187" s="65" t="s">
        <v>81</v>
      </c>
      <c r="I187" s="221" t="s">
        <v>127</v>
      </c>
      <c r="J187" s="220" t="s">
        <v>83</v>
      </c>
      <c r="K187" s="67" t="s">
        <v>2542</v>
      </c>
      <c r="L187" s="516">
        <v>19716667</v>
      </c>
      <c r="M187" s="221" t="s">
        <v>85</v>
      </c>
      <c r="N187" s="49" t="s">
        <v>2541</v>
      </c>
      <c r="O187" s="527">
        <v>1124006778</v>
      </c>
      <c r="P187" s="364">
        <v>105</v>
      </c>
      <c r="Q187" s="503">
        <v>45677</v>
      </c>
      <c r="R187" s="498">
        <v>722000000</v>
      </c>
      <c r="S187" s="403">
        <v>45839</v>
      </c>
      <c r="T187" s="303">
        <f>+L187</f>
        <v>19716667</v>
      </c>
      <c r="U187" s="65" t="s">
        <v>87</v>
      </c>
      <c r="V187" s="229">
        <v>85155551</v>
      </c>
      <c r="W187" s="66" t="s">
        <v>2460</v>
      </c>
      <c r="X187" s="549">
        <v>45839</v>
      </c>
      <c r="Y187" s="403">
        <v>45839</v>
      </c>
      <c r="Z187" s="70" t="s">
        <v>89</v>
      </c>
      <c r="AA187" s="543">
        <v>46010</v>
      </c>
      <c r="AB187" s="279">
        <f t="shared" si="10"/>
        <v>171</v>
      </c>
      <c r="AC187" s="65">
        <v>0</v>
      </c>
      <c r="AD187" s="68">
        <v>0</v>
      </c>
      <c r="AE187" s="65">
        <v>0</v>
      </c>
      <c r="AF187" s="78" t="s">
        <v>89</v>
      </c>
      <c r="AG187" s="49">
        <f t="shared" si="11"/>
        <v>0</v>
      </c>
      <c r="AH187" s="65">
        <v>0</v>
      </c>
      <c r="AI187" s="66">
        <v>0</v>
      </c>
      <c r="AJ187" s="70" t="s">
        <v>89</v>
      </c>
      <c r="AK187" s="78" t="s">
        <v>89</v>
      </c>
      <c r="AL187" s="65">
        <v>0</v>
      </c>
      <c r="AM187" s="70" t="s">
        <v>89</v>
      </c>
      <c r="AN187" s="70" t="s">
        <v>89</v>
      </c>
      <c r="AO187" s="70" t="s">
        <v>89</v>
      </c>
      <c r="AP187" s="49">
        <f t="shared" si="12"/>
        <v>0</v>
      </c>
      <c r="AQ187" s="302">
        <f>+L187+AD187-AI187</f>
        <v>19716667</v>
      </c>
      <c r="AR187" s="65" t="s">
        <v>87</v>
      </c>
      <c r="AS187" s="68">
        <v>19716667</v>
      </c>
      <c r="AT187" s="65" t="s">
        <v>90</v>
      </c>
      <c r="AU187" s="65">
        <v>0</v>
      </c>
      <c r="AV187" s="75" t="s">
        <v>89</v>
      </c>
      <c r="AW187" s="570">
        <f t="shared" si="13"/>
        <v>7000000</v>
      </c>
      <c r="AX187" s="515">
        <v>12716667</v>
      </c>
      <c r="AY187" s="223">
        <f t="shared" si="14"/>
        <v>0.35502957979662586</v>
      </c>
      <c r="AZ187" s="74">
        <v>0.35502957979662586</v>
      </c>
      <c r="BA187" s="301" t="s">
        <v>89</v>
      </c>
      <c r="BB187" s="65" t="s">
        <v>108</v>
      </c>
      <c r="BC187" s="354" t="s">
        <v>2540</v>
      </c>
      <c r="BD187" s="221" t="s">
        <v>87</v>
      </c>
      <c r="BE187" s="221" t="s">
        <v>87</v>
      </c>
    </row>
    <row r="188" spans="2:57" s="271" customFormat="1" ht="12.75" x14ac:dyDescent="0.2">
      <c r="B188" s="221">
        <v>2025</v>
      </c>
      <c r="C188" s="221">
        <v>891780111</v>
      </c>
      <c r="D188" s="221" t="s">
        <v>78</v>
      </c>
      <c r="E188" s="67" t="s">
        <v>2539</v>
      </c>
      <c r="F188" s="227" t="s">
        <v>2538</v>
      </c>
      <c r="G188" s="306">
        <v>0</v>
      </c>
      <c r="H188" s="65" t="s">
        <v>81</v>
      </c>
      <c r="I188" s="221" t="s">
        <v>127</v>
      </c>
      <c r="J188" s="220" t="s">
        <v>83</v>
      </c>
      <c r="K188" s="67" t="s">
        <v>2537</v>
      </c>
      <c r="L188" s="516">
        <v>19716667</v>
      </c>
      <c r="M188" s="221" t="s">
        <v>85</v>
      </c>
      <c r="N188" s="49" t="s">
        <v>2536</v>
      </c>
      <c r="O188" s="527">
        <v>1004364652</v>
      </c>
      <c r="P188" s="304">
        <v>105</v>
      </c>
      <c r="Q188" s="503">
        <v>45677</v>
      </c>
      <c r="R188" s="498">
        <v>722000000</v>
      </c>
      <c r="S188" s="403">
        <v>45839</v>
      </c>
      <c r="T188" s="303">
        <f>+L188</f>
        <v>19716667</v>
      </c>
      <c r="U188" s="65" t="s">
        <v>87</v>
      </c>
      <c r="V188" s="229">
        <v>85155551</v>
      </c>
      <c r="W188" s="66" t="s">
        <v>2460</v>
      </c>
      <c r="X188" s="549">
        <v>45839</v>
      </c>
      <c r="Y188" s="403">
        <v>45839</v>
      </c>
      <c r="Z188" s="70" t="s">
        <v>89</v>
      </c>
      <c r="AA188" s="543">
        <v>46010</v>
      </c>
      <c r="AB188" s="279">
        <f t="shared" si="10"/>
        <v>171</v>
      </c>
      <c r="AC188" s="65">
        <v>0</v>
      </c>
      <c r="AD188" s="68">
        <v>0</v>
      </c>
      <c r="AE188" s="65">
        <v>0</v>
      </c>
      <c r="AF188" s="78" t="s">
        <v>89</v>
      </c>
      <c r="AG188" s="49">
        <f t="shared" si="11"/>
        <v>0</v>
      </c>
      <c r="AH188" s="65">
        <v>0</v>
      </c>
      <c r="AI188" s="66">
        <v>0</v>
      </c>
      <c r="AJ188" s="70" t="s">
        <v>89</v>
      </c>
      <c r="AK188" s="78" t="s">
        <v>89</v>
      </c>
      <c r="AL188" s="65">
        <v>0</v>
      </c>
      <c r="AM188" s="70" t="s">
        <v>89</v>
      </c>
      <c r="AN188" s="70" t="s">
        <v>89</v>
      </c>
      <c r="AO188" s="70" t="s">
        <v>89</v>
      </c>
      <c r="AP188" s="49">
        <f t="shared" si="12"/>
        <v>0</v>
      </c>
      <c r="AQ188" s="302">
        <f>+L188+AD188-AI188</f>
        <v>19716667</v>
      </c>
      <c r="AR188" s="65" t="s">
        <v>87</v>
      </c>
      <c r="AS188" s="68">
        <v>19716667</v>
      </c>
      <c r="AT188" s="65" t="s">
        <v>90</v>
      </c>
      <c r="AU188" s="65">
        <v>0</v>
      </c>
      <c r="AV188" s="75" t="s">
        <v>89</v>
      </c>
      <c r="AW188" s="570">
        <f t="shared" si="13"/>
        <v>7000000</v>
      </c>
      <c r="AX188" s="515">
        <v>12716667</v>
      </c>
      <c r="AY188" s="223">
        <f t="shared" si="14"/>
        <v>0.35502957979662586</v>
      </c>
      <c r="AZ188" s="74">
        <v>0.35502957979662586</v>
      </c>
      <c r="BA188" s="301" t="s">
        <v>89</v>
      </c>
      <c r="BB188" s="65" t="s">
        <v>108</v>
      </c>
      <c r="BC188" s="354" t="s">
        <v>2535</v>
      </c>
      <c r="BD188" s="221" t="s">
        <v>87</v>
      </c>
      <c r="BE188" s="221" t="s">
        <v>87</v>
      </c>
    </row>
    <row r="189" spans="2:57" s="271" customFormat="1" ht="12.75" x14ac:dyDescent="0.2">
      <c r="B189" s="221">
        <v>2025</v>
      </c>
      <c r="C189" s="221">
        <v>891780111</v>
      </c>
      <c r="D189" s="221" t="s">
        <v>78</v>
      </c>
      <c r="E189" s="67" t="s">
        <v>2534</v>
      </c>
      <c r="F189" s="227" t="s">
        <v>2533</v>
      </c>
      <c r="G189" s="306">
        <v>0</v>
      </c>
      <c r="H189" s="65" t="s">
        <v>81</v>
      </c>
      <c r="I189" s="221" t="s">
        <v>127</v>
      </c>
      <c r="J189" s="220" t="s">
        <v>83</v>
      </c>
      <c r="K189" s="67" t="s">
        <v>2532</v>
      </c>
      <c r="L189" s="516">
        <v>18500000</v>
      </c>
      <c r="M189" s="221" t="s">
        <v>85</v>
      </c>
      <c r="N189" s="49" t="s">
        <v>2531</v>
      </c>
      <c r="O189" s="527">
        <v>1140863901</v>
      </c>
      <c r="P189" s="304">
        <v>105</v>
      </c>
      <c r="Q189" s="503">
        <v>45677</v>
      </c>
      <c r="R189" s="498">
        <v>722000000</v>
      </c>
      <c r="S189" s="403">
        <v>45839</v>
      </c>
      <c r="T189" s="303">
        <f>+L189</f>
        <v>18500000</v>
      </c>
      <c r="U189" s="65" t="s">
        <v>87</v>
      </c>
      <c r="V189" s="229">
        <v>85155551</v>
      </c>
      <c r="W189" s="66" t="s">
        <v>2460</v>
      </c>
      <c r="X189" s="549">
        <v>45839</v>
      </c>
      <c r="Y189" s="403">
        <v>45839</v>
      </c>
      <c r="Z189" s="70" t="s">
        <v>89</v>
      </c>
      <c r="AA189" s="543">
        <v>45991</v>
      </c>
      <c r="AB189" s="279">
        <f t="shared" si="10"/>
        <v>152</v>
      </c>
      <c r="AC189" s="65">
        <v>0</v>
      </c>
      <c r="AD189" s="68">
        <v>0</v>
      </c>
      <c r="AE189" s="65">
        <v>0</v>
      </c>
      <c r="AF189" s="78" t="s">
        <v>89</v>
      </c>
      <c r="AG189" s="49">
        <f t="shared" si="11"/>
        <v>0</v>
      </c>
      <c r="AH189" s="65">
        <v>0</v>
      </c>
      <c r="AI189" s="66">
        <v>0</v>
      </c>
      <c r="AJ189" s="70" t="s">
        <v>89</v>
      </c>
      <c r="AK189" s="78" t="s">
        <v>89</v>
      </c>
      <c r="AL189" s="65">
        <v>0</v>
      </c>
      <c r="AM189" s="70" t="s">
        <v>89</v>
      </c>
      <c r="AN189" s="70" t="s">
        <v>89</v>
      </c>
      <c r="AO189" s="70" t="s">
        <v>89</v>
      </c>
      <c r="AP189" s="49">
        <f t="shared" si="12"/>
        <v>0</v>
      </c>
      <c r="AQ189" s="302">
        <f>+L189+AD189-AI189</f>
        <v>18500000</v>
      </c>
      <c r="AR189" s="65" t="s">
        <v>87</v>
      </c>
      <c r="AS189" s="68">
        <v>18500000</v>
      </c>
      <c r="AT189" s="65" t="s">
        <v>90</v>
      </c>
      <c r="AU189" s="65">
        <v>0</v>
      </c>
      <c r="AV189" s="75" t="s">
        <v>89</v>
      </c>
      <c r="AW189" s="570">
        <f t="shared" si="13"/>
        <v>7400000</v>
      </c>
      <c r="AX189" s="515">
        <v>11100000</v>
      </c>
      <c r="AY189" s="223">
        <f t="shared" si="14"/>
        <v>0.4</v>
      </c>
      <c r="AZ189" s="74">
        <v>0.4</v>
      </c>
      <c r="BA189" s="301" t="s">
        <v>89</v>
      </c>
      <c r="BB189" s="65" t="s">
        <v>108</v>
      </c>
      <c r="BC189" s="354" t="s">
        <v>2530</v>
      </c>
      <c r="BD189" s="221" t="s">
        <v>87</v>
      </c>
      <c r="BE189" s="221" t="s">
        <v>87</v>
      </c>
    </row>
    <row r="190" spans="2:57" s="271" customFormat="1" ht="12.75" x14ac:dyDescent="0.2">
      <c r="B190" s="221">
        <v>2025</v>
      </c>
      <c r="C190" s="221">
        <v>891780111</v>
      </c>
      <c r="D190" s="221" t="s">
        <v>78</v>
      </c>
      <c r="E190" s="67" t="s">
        <v>2529</v>
      </c>
      <c r="F190" s="227" t="s">
        <v>2528</v>
      </c>
      <c r="G190" s="306">
        <v>0</v>
      </c>
      <c r="H190" s="65" t="s">
        <v>81</v>
      </c>
      <c r="I190" s="221" t="s">
        <v>127</v>
      </c>
      <c r="J190" s="220" t="s">
        <v>83</v>
      </c>
      <c r="K190" s="67" t="s">
        <v>2527</v>
      </c>
      <c r="L190" s="516">
        <v>20843333</v>
      </c>
      <c r="M190" s="221" t="s">
        <v>85</v>
      </c>
      <c r="N190" s="49" t="s">
        <v>2526</v>
      </c>
      <c r="O190" s="527">
        <v>1082887058</v>
      </c>
      <c r="P190" s="304">
        <v>105</v>
      </c>
      <c r="Q190" s="503">
        <v>45677</v>
      </c>
      <c r="R190" s="498">
        <v>722000000</v>
      </c>
      <c r="S190" s="403">
        <v>45839</v>
      </c>
      <c r="T190" s="303">
        <f>+L190</f>
        <v>20843333</v>
      </c>
      <c r="U190" s="65" t="s">
        <v>87</v>
      </c>
      <c r="V190" s="229">
        <v>85155551</v>
      </c>
      <c r="W190" s="66" t="s">
        <v>2460</v>
      </c>
      <c r="X190" s="549">
        <v>45839</v>
      </c>
      <c r="Y190" s="403">
        <v>45839</v>
      </c>
      <c r="Z190" s="70" t="s">
        <v>89</v>
      </c>
      <c r="AA190" s="543">
        <v>46010</v>
      </c>
      <c r="AB190" s="279">
        <f t="shared" si="10"/>
        <v>171</v>
      </c>
      <c r="AC190" s="65">
        <v>0</v>
      </c>
      <c r="AD190" s="68">
        <v>0</v>
      </c>
      <c r="AE190" s="65">
        <v>0</v>
      </c>
      <c r="AF190" s="78" t="s">
        <v>89</v>
      </c>
      <c r="AG190" s="49">
        <f t="shared" si="11"/>
        <v>0</v>
      </c>
      <c r="AH190" s="65">
        <v>0</v>
      </c>
      <c r="AI190" s="66">
        <v>0</v>
      </c>
      <c r="AJ190" s="70" t="s">
        <v>89</v>
      </c>
      <c r="AK190" s="78" t="s">
        <v>89</v>
      </c>
      <c r="AL190" s="65">
        <v>0</v>
      </c>
      <c r="AM190" s="70" t="s">
        <v>89</v>
      </c>
      <c r="AN190" s="70" t="s">
        <v>89</v>
      </c>
      <c r="AO190" s="70" t="s">
        <v>89</v>
      </c>
      <c r="AP190" s="49">
        <f t="shared" si="12"/>
        <v>0</v>
      </c>
      <c r="AQ190" s="302">
        <f>+L190+AD190-AI190</f>
        <v>20843333</v>
      </c>
      <c r="AR190" s="65" t="s">
        <v>87</v>
      </c>
      <c r="AS190" s="68">
        <v>20843333</v>
      </c>
      <c r="AT190" s="65" t="s">
        <v>90</v>
      </c>
      <c r="AU190" s="65">
        <v>0</v>
      </c>
      <c r="AV190" s="75" t="s">
        <v>89</v>
      </c>
      <c r="AW190" s="570">
        <f t="shared" si="13"/>
        <v>7400000</v>
      </c>
      <c r="AX190" s="515">
        <v>13443333</v>
      </c>
      <c r="AY190" s="223">
        <f t="shared" si="14"/>
        <v>0.35502959147656471</v>
      </c>
      <c r="AZ190" s="74">
        <v>0.35502959147656471</v>
      </c>
      <c r="BA190" s="301" t="s">
        <v>89</v>
      </c>
      <c r="BB190" s="65" t="s">
        <v>108</v>
      </c>
      <c r="BC190" s="354" t="s">
        <v>2525</v>
      </c>
      <c r="BD190" s="221" t="s">
        <v>87</v>
      </c>
      <c r="BE190" s="221" t="s">
        <v>87</v>
      </c>
    </row>
    <row r="191" spans="2:57" s="271" customFormat="1" ht="12.75" x14ac:dyDescent="0.2">
      <c r="B191" s="221">
        <v>2025</v>
      </c>
      <c r="C191" s="221">
        <v>891780111</v>
      </c>
      <c r="D191" s="221" t="s">
        <v>78</v>
      </c>
      <c r="E191" s="67" t="s">
        <v>2524</v>
      </c>
      <c r="F191" s="227" t="s">
        <v>2523</v>
      </c>
      <c r="G191" s="306">
        <v>0</v>
      </c>
      <c r="H191" s="65" t="s">
        <v>81</v>
      </c>
      <c r="I191" s="221" t="s">
        <v>127</v>
      </c>
      <c r="J191" s="220" t="s">
        <v>83</v>
      </c>
      <c r="K191" s="67" t="s">
        <v>2522</v>
      </c>
      <c r="L191" s="516">
        <v>40366667</v>
      </c>
      <c r="M191" s="221" t="s">
        <v>85</v>
      </c>
      <c r="N191" s="49" t="s">
        <v>2521</v>
      </c>
      <c r="O191" s="527">
        <v>52695882</v>
      </c>
      <c r="P191" s="304">
        <v>105</v>
      </c>
      <c r="Q191" s="503">
        <v>45677</v>
      </c>
      <c r="R191" s="498">
        <v>722000000</v>
      </c>
      <c r="S191" s="403">
        <v>45840</v>
      </c>
      <c r="T191" s="303">
        <f>+L191</f>
        <v>40366667</v>
      </c>
      <c r="U191" s="65" t="s">
        <v>87</v>
      </c>
      <c r="V191" s="229">
        <v>85155551</v>
      </c>
      <c r="W191" s="66" t="s">
        <v>2460</v>
      </c>
      <c r="X191" s="549">
        <v>45840</v>
      </c>
      <c r="Y191" s="403">
        <v>45840</v>
      </c>
      <c r="Z191" s="70" t="s">
        <v>89</v>
      </c>
      <c r="AA191" s="543">
        <v>46014</v>
      </c>
      <c r="AB191" s="279">
        <f t="shared" si="10"/>
        <v>174</v>
      </c>
      <c r="AC191" s="65">
        <v>0</v>
      </c>
      <c r="AD191" s="68">
        <v>0</v>
      </c>
      <c r="AE191" s="65">
        <v>0</v>
      </c>
      <c r="AF191" s="78" t="s">
        <v>89</v>
      </c>
      <c r="AG191" s="49">
        <f t="shared" si="11"/>
        <v>0</v>
      </c>
      <c r="AH191" s="65">
        <v>0</v>
      </c>
      <c r="AI191" s="66">
        <v>0</v>
      </c>
      <c r="AJ191" s="70" t="s">
        <v>89</v>
      </c>
      <c r="AK191" s="78" t="s">
        <v>89</v>
      </c>
      <c r="AL191" s="65">
        <v>0</v>
      </c>
      <c r="AM191" s="70" t="s">
        <v>89</v>
      </c>
      <c r="AN191" s="70" t="s">
        <v>89</v>
      </c>
      <c r="AO191" s="70" t="s">
        <v>89</v>
      </c>
      <c r="AP191" s="49">
        <f t="shared" si="12"/>
        <v>0</v>
      </c>
      <c r="AQ191" s="302">
        <f>+L191+AD191-AI191</f>
        <v>40366667</v>
      </c>
      <c r="AR191" s="65" t="s">
        <v>87</v>
      </c>
      <c r="AS191" s="68">
        <v>40366667</v>
      </c>
      <c r="AT191" s="65" t="s">
        <v>90</v>
      </c>
      <c r="AU191" s="65">
        <v>0</v>
      </c>
      <c r="AV191" s="75" t="s">
        <v>89</v>
      </c>
      <c r="AW191" s="570">
        <f t="shared" si="13"/>
        <v>14000000</v>
      </c>
      <c r="AX191" s="515">
        <v>26366667</v>
      </c>
      <c r="AY191" s="223">
        <f t="shared" si="14"/>
        <v>0.34682080638463414</v>
      </c>
      <c r="AZ191" s="74">
        <v>0.34682080638463414</v>
      </c>
      <c r="BA191" s="301" t="s">
        <v>89</v>
      </c>
      <c r="BB191" s="65" t="s">
        <v>108</v>
      </c>
      <c r="BC191" s="354" t="s">
        <v>2520</v>
      </c>
      <c r="BD191" s="221" t="s">
        <v>87</v>
      </c>
      <c r="BE191" s="221" t="s">
        <v>87</v>
      </c>
    </row>
    <row r="192" spans="2:57" s="271" customFormat="1" ht="12.75" x14ac:dyDescent="0.2">
      <c r="B192" s="221">
        <v>2025</v>
      </c>
      <c r="C192" s="221">
        <v>891780111</v>
      </c>
      <c r="D192" s="221" t="s">
        <v>78</v>
      </c>
      <c r="E192" s="67" t="s">
        <v>2519</v>
      </c>
      <c r="F192" s="227" t="s">
        <v>2518</v>
      </c>
      <c r="G192" s="306">
        <v>0</v>
      </c>
      <c r="H192" s="65" t="s">
        <v>81</v>
      </c>
      <c r="I192" s="221" t="s">
        <v>127</v>
      </c>
      <c r="J192" s="220" t="s">
        <v>83</v>
      </c>
      <c r="K192" s="67" t="s">
        <v>2517</v>
      </c>
      <c r="L192" s="516">
        <v>19716667</v>
      </c>
      <c r="M192" s="221" t="s">
        <v>85</v>
      </c>
      <c r="N192" s="49" t="s">
        <v>2516</v>
      </c>
      <c r="O192" s="527">
        <v>1082868615</v>
      </c>
      <c r="P192" s="304">
        <v>105</v>
      </c>
      <c r="Q192" s="503">
        <v>45677</v>
      </c>
      <c r="R192" s="498">
        <v>722000000</v>
      </c>
      <c r="S192" s="403">
        <v>45840</v>
      </c>
      <c r="T192" s="303">
        <f>+L192</f>
        <v>19716667</v>
      </c>
      <c r="U192" s="65" t="s">
        <v>87</v>
      </c>
      <c r="V192" s="229">
        <v>85155551</v>
      </c>
      <c r="W192" s="66" t="s">
        <v>2460</v>
      </c>
      <c r="X192" s="549">
        <v>45840</v>
      </c>
      <c r="Y192" s="403">
        <v>45840</v>
      </c>
      <c r="Z192" s="70" t="s">
        <v>89</v>
      </c>
      <c r="AA192" s="543">
        <v>46010</v>
      </c>
      <c r="AB192" s="279">
        <f t="shared" si="10"/>
        <v>170</v>
      </c>
      <c r="AC192" s="65">
        <v>0</v>
      </c>
      <c r="AD192" s="68">
        <v>0</v>
      </c>
      <c r="AE192" s="65">
        <v>0</v>
      </c>
      <c r="AF192" s="78" t="s">
        <v>89</v>
      </c>
      <c r="AG192" s="49">
        <f t="shared" si="11"/>
        <v>0</v>
      </c>
      <c r="AH192" s="65">
        <v>0</v>
      </c>
      <c r="AI192" s="66">
        <v>0</v>
      </c>
      <c r="AJ192" s="70" t="s">
        <v>89</v>
      </c>
      <c r="AK192" s="78" t="s">
        <v>89</v>
      </c>
      <c r="AL192" s="65">
        <v>0</v>
      </c>
      <c r="AM192" s="70" t="s">
        <v>89</v>
      </c>
      <c r="AN192" s="70" t="s">
        <v>89</v>
      </c>
      <c r="AO192" s="70" t="s">
        <v>89</v>
      </c>
      <c r="AP192" s="49">
        <f t="shared" si="12"/>
        <v>0</v>
      </c>
      <c r="AQ192" s="302">
        <f>+L192+AD192-AI192</f>
        <v>19716667</v>
      </c>
      <c r="AR192" s="65" t="s">
        <v>87</v>
      </c>
      <c r="AS192" s="68">
        <v>19716667</v>
      </c>
      <c r="AT192" s="65" t="s">
        <v>90</v>
      </c>
      <c r="AU192" s="65">
        <v>0</v>
      </c>
      <c r="AV192" s="75" t="s">
        <v>89</v>
      </c>
      <c r="AW192" s="570">
        <f t="shared" si="13"/>
        <v>7000000</v>
      </c>
      <c r="AX192" s="515">
        <v>12716667</v>
      </c>
      <c r="AY192" s="223">
        <f t="shared" si="14"/>
        <v>0.35502957979662586</v>
      </c>
      <c r="AZ192" s="74">
        <v>0.35502957979662586</v>
      </c>
      <c r="BA192" s="301" t="s">
        <v>89</v>
      </c>
      <c r="BB192" s="65" t="s">
        <v>108</v>
      </c>
      <c r="BC192" s="354" t="s">
        <v>2515</v>
      </c>
      <c r="BD192" s="221" t="s">
        <v>87</v>
      </c>
      <c r="BE192" s="221" t="s">
        <v>87</v>
      </c>
    </row>
    <row r="193" spans="2:57" s="271" customFormat="1" ht="12.75" x14ac:dyDescent="0.2">
      <c r="B193" s="221">
        <v>2025</v>
      </c>
      <c r="C193" s="221">
        <v>891780111</v>
      </c>
      <c r="D193" s="221" t="s">
        <v>78</v>
      </c>
      <c r="E193" s="67" t="s">
        <v>2514</v>
      </c>
      <c r="F193" s="227" t="s">
        <v>2513</v>
      </c>
      <c r="G193" s="306">
        <v>0</v>
      </c>
      <c r="H193" s="65" t="s">
        <v>81</v>
      </c>
      <c r="I193" s="221" t="s">
        <v>127</v>
      </c>
      <c r="J193" s="220" t="s">
        <v>83</v>
      </c>
      <c r="K193" s="67" t="s">
        <v>2512</v>
      </c>
      <c r="L193" s="516">
        <v>20843333</v>
      </c>
      <c r="M193" s="221" t="s">
        <v>85</v>
      </c>
      <c r="N193" s="49" t="s">
        <v>2511</v>
      </c>
      <c r="O193" s="527">
        <v>57445651</v>
      </c>
      <c r="P193" s="304">
        <v>105</v>
      </c>
      <c r="Q193" s="503">
        <v>45677</v>
      </c>
      <c r="R193" s="498">
        <v>722000000</v>
      </c>
      <c r="S193" s="403">
        <v>45840</v>
      </c>
      <c r="T193" s="303">
        <f>+L193</f>
        <v>20843333</v>
      </c>
      <c r="U193" s="65" t="s">
        <v>87</v>
      </c>
      <c r="V193" s="229">
        <v>85155551</v>
      </c>
      <c r="W193" s="66" t="s">
        <v>2460</v>
      </c>
      <c r="X193" s="549">
        <v>45840</v>
      </c>
      <c r="Y193" s="403">
        <v>45840</v>
      </c>
      <c r="Z193" s="70" t="s">
        <v>89</v>
      </c>
      <c r="AA193" s="543">
        <v>46010</v>
      </c>
      <c r="AB193" s="279">
        <f t="shared" si="10"/>
        <v>170</v>
      </c>
      <c r="AC193" s="65">
        <v>0</v>
      </c>
      <c r="AD193" s="68">
        <v>0</v>
      </c>
      <c r="AE193" s="65">
        <v>0</v>
      </c>
      <c r="AF193" s="78" t="s">
        <v>89</v>
      </c>
      <c r="AG193" s="49">
        <f t="shared" si="11"/>
        <v>0</v>
      </c>
      <c r="AH193" s="65">
        <v>0</v>
      </c>
      <c r="AI193" s="66">
        <v>0</v>
      </c>
      <c r="AJ193" s="70" t="s">
        <v>89</v>
      </c>
      <c r="AK193" s="78" t="s">
        <v>89</v>
      </c>
      <c r="AL193" s="65">
        <v>0</v>
      </c>
      <c r="AM193" s="70" t="s">
        <v>89</v>
      </c>
      <c r="AN193" s="70" t="s">
        <v>89</v>
      </c>
      <c r="AO193" s="70" t="s">
        <v>89</v>
      </c>
      <c r="AP193" s="49">
        <f t="shared" si="12"/>
        <v>0</v>
      </c>
      <c r="AQ193" s="302">
        <f>+L193+AD193-AI193</f>
        <v>20843333</v>
      </c>
      <c r="AR193" s="65" t="s">
        <v>87</v>
      </c>
      <c r="AS193" s="68">
        <v>20843333</v>
      </c>
      <c r="AT193" s="65" t="s">
        <v>90</v>
      </c>
      <c r="AU193" s="65">
        <v>0</v>
      </c>
      <c r="AV193" s="75" t="s">
        <v>89</v>
      </c>
      <c r="AW193" s="570">
        <f t="shared" si="13"/>
        <v>7400000</v>
      </c>
      <c r="AX193" s="515">
        <v>13443333</v>
      </c>
      <c r="AY193" s="223">
        <f t="shared" si="14"/>
        <v>0.35502959147656471</v>
      </c>
      <c r="AZ193" s="74">
        <v>0.35502959147656471</v>
      </c>
      <c r="BA193" s="301" t="s">
        <v>89</v>
      </c>
      <c r="BB193" s="65" t="s">
        <v>108</v>
      </c>
      <c r="BC193" s="354" t="s">
        <v>2510</v>
      </c>
      <c r="BD193" s="221" t="s">
        <v>87</v>
      </c>
      <c r="BE193" s="221" t="s">
        <v>87</v>
      </c>
    </row>
    <row r="194" spans="2:57" s="271" customFormat="1" ht="12.75" x14ac:dyDescent="0.2">
      <c r="B194" s="221">
        <v>2025</v>
      </c>
      <c r="C194" s="221">
        <v>891780111</v>
      </c>
      <c r="D194" s="221" t="s">
        <v>78</v>
      </c>
      <c r="E194" s="67" t="s">
        <v>2509</v>
      </c>
      <c r="F194" s="227" t="s">
        <v>2508</v>
      </c>
      <c r="G194" s="306">
        <v>0</v>
      </c>
      <c r="H194" s="65" t="s">
        <v>81</v>
      </c>
      <c r="I194" s="221" t="s">
        <v>127</v>
      </c>
      <c r="J194" s="220" t="s">
        <v>83</v>
      </c>
      <c r="K194" s="67" t="s">
        <v>2507</v>
      </c>
      <c r="L194" s="516">
        <v>18500000</v>
      </c>
      <c r="M194" s="221" t="s">
        <v>85</v>
      </c>
      <c r="N194" s="49" t="s">
        <v>2506</v>
      </c>
      <c r="O194" s="527">
        <v>12617352</v>
      </c>
      <c r="P194" s="304">
        <v>105</v>
      </c>
      <c r="Q194" s="503">
        <v>45677</v>
      </c>
      <c r="R194" s="498">
        <v>722000000</v>
      </c>
      <c r="S194" s="403">
        <v>45840</v>
      </c>
      <c r="T194" s="303">
        <f>+L194</f>
        <v>18500000</v>
      </c>
      <c r="U194" s="65" t="s">
        <v>87</v>
      </c>
      <c r="V194" s="229">
        <v>85155551</v>
      </c>
      <c r="W194" s="66" t="s">
        <v>2460</v>
      </c>
      <c r="X194" s="549">
        <v>45840</v>
      </c>
      <c r="Y194" s="403">
        <v>45840</v>
      </c>
      <c r="Z194" s="70" t="s">
        <v>89</v>
      </c>
      <c r="AA194" s="543">
        <v>45991</v>
      </c>
      <c r="AB194" s="279">
        <f t="shared" si="10"/>
        <v>151</v>
      </c>
      <c r="AC194" s="65">
        <v>0</v>
      </c>
      <c r="AD194" s="68">
        <v>0</v>
      </c>
      <c r="AE194" s="65">
        <v>0</v>
      </c>
      <c r="AF194" s="78" t="s">
        <v>89</v>
      </c>
      <c r="AG194" s="49">
        <f t="shared" si="11"/>
        <v>0</v>
      </c>
      <c r="AH194" s="65">
        <v>0</v>
      </c>
      <c r="AI194" s="66">
        <v>0</v>
      </c>
      <c r="AJ194" s="70" t="s">
        <v>89</v>
      </c>
      <c r="AK194" s="78" t="s">
        <v>89</v>
      </c>
      <c r="AL194" s="65">
        <v>0</v>
      </c>
      <c r="AM194" s="70" t="s">
        <v>89</v>
      </c>
      <c r="AN194" s="70" t="s">
        <v>89</v>
      </c>
      <c r="AO194" s="70" t="s">
        <v>89</v>
      </c>
      <c r="AP194" s="49">
        <f t="shared" si="12"/>
        <v>0</v>
      </c>
      <c r="AQ194" s="302">
        <f>+L194+AD194-AI194</f>
        <v>18500000</v>
      </c>
      <c r="AR194" s="65" t="s">
        <v>87</v>
      </c>
      <c r="AS194" s="68">
        <v>18500000</v>
      </c>
      <c r="AT194" s="65" t="s">
        <v>90</v>
      </c>
      <c r="AU194" s="65">
        <v>0</v>
      </c>
      <c r="AV194" s="75" t="s">
        <v>89</v>
      </c>
      <c r="AW194" s="570">
        <f t="shared" si="13"/>
        <v>7400000</v>
      </c>
      <c r="AX194" s="515">
        <v>11100000</v>
      </c>
      <c r="AY194" s="223">
        <f t="shared" si="14"/>
        <v>0.4</v>
      </c>
      <c r="AZ194" s="74">
        <v>0.4</v>
      </c>
      <c r="BA194" s="301" t="s">
        <v>89</v>
      </c>
      <c r="BB194" s="65" t="s">
        <v>108</v>
      </c>
      <c r="BC194" s="354" t="s">
        <v>2505</v>
      </c>
      <c r="BD194" s="221" t="s">
        <v>87</v>
      </c>
      <c r="BE194" s="221" t="s">
        <v>87</v>
      </c>
    </row>
    <row r="195" spans="2:57" s="271" customFormat="1" ht="12.75" x14ac:dyDescent="0.2">
      <c r="B195" s="221">
        <v>2025</v>
      </c>
      <c r="C195" s="221">
        <v>891780111</v>
      </c>
      <c r="D195" s="221" t="s">
        <v>78</v>
      </c>
      <c r="E195" s="67" t="s">
        <v>2504</v>
      </c>
      <c r="F195" s="227" t="s">
        <v>2503</v>
      </c>
      <c r="G195" s="306">
        <v>0</v>
      </c>
      <c r="H195" s="65" t="s">
        <v>81</v>
      </c>
      <c r="I195" s="221" t="s">
        <v>127</v>
      </c>
      <c r="J195" s="220" t="s">
        <v>83</v>
      </c>
      <c r="K195" s="67" t="s">
        <v>2502</v>
      </c>
      <c r="L195" s="516">
        <v>25373333</v>
      </c>
      <c r="M195" s="221" t="s">
        <v>85</v>
      </c>
      <c r="N195" s="49" t="s">
        <v>2501</v>
      </c>
      <c r="O195" s="527">
        <v>84454392</v>
      </c>
      <c r="P195" s="304">
        <v>105</v>
      </c>
      <c r="Q195" s="503">
        <v>45677</v>
      </c>
      <c r="R195" s="498">
        <v>722000000</v>
      </c>
      <c r="S195" s="403">
        <v>45840</v>
      </c>
      <c r="T195" s="303">
        <f>+L195</f>
        <v>25373333</v>
      </c>
      <c r="U195" s="65" t="s">
        <v>87</v>
      </c>
      <c r="V195" s="229">
        <v>85155551</v>
      </c>
      <c r="W195" s="66" t="s">
        <v>2460</v>
      </c>
      <c r="X195" s="549">
        <v>45840</v>
      </c>
      <c r="Y195" s="403">
        <v>45840</v>
      </c>
      <c r="Z195" s="70" t="s">
        <v>89</v>
      </c>
      <c r="AA195" s="543">
        <v>46014</v>
      </c>
      <c r="AB195" s="279">
        <f t="shared" si="10"/>
        <v>174</v>
      </c>
      <c r="AC195" s="65">
        <v>0</v>
      </c>
      <c r="AD195" s="68">
        <v>0</v>
      </c>
      <c r="AE195" s="65">
        <v>0</v>
      </c>
      <c r="AF195" s="78" t="s">
        <v>89</v>
      </c>
      <c r="AG195" s="49">
        <f t="shared" si="11"/>
        <v>0</v>
      </c>
      <c r="AH195" s="65">
        <v>0</v>
      </c>
      <c r="AI195" s="66">
        <v>0</v>
      </c>
      <c r="AJ195" s="70" t="s">
        <v>89</v>
      </c>
      <c r="AK195" s="78" t="s">
        <v>89</v>
      </c>
      <c r="AL195" s="65">
        <v>0</v>
      </c>
      <c r="AM195" s="70" t="s">
        <v>89</v>
      </c>
      <c r="AN195" s="70" t="s">
        <v>89</v>
      </c>
      <c r="AO195" s="70" t="s">
        <v>89</v>
      </c>
      <c r="AP195" s="49">
        <f t="shared" si="12"/>
        <v>0</v>
      </c>
      <c r="AQ195" s="302">
        <f>+L195+AD195-AI195</f>
        <v>25373333</v>
      </c>
      <c r="AR195" s="65" t="s">
        <v>87</v>
      </c>
      <c r="AS195" s="68">
        <v>25373333</v>
      </c>
      <c r="AT195" s="65" t="s">
        <v>90</v>
      </c>
      <c r="AU195" s="65">
        <v>0</v>
      </c>
      <c r="AV195" s="75" t="s">
        <v>89</v>
      </c>
      <c r="AW195" s="570">
        <f t="shared" si="13"/>
        <v>8800000</v>
      </c>
      <c r="AX195" s="515">
        <v>16573333</v>
      </c>
      <c r="AY195" s="223">
        <f t="shared" si="14"/>
        <v>0.34682081380479263</v>
      </c>
      <c r="AZ195" s="74">
        <v>0.34682081380479263</v>
      </c>
      <c r="BA195" s="301" t="s">
        <v>89</v>
      </c>
      <c r="BB195" s="65" t="s">
        <v>108</v>
      </c>
      <c r="BC195" s="354" t="s">
        <v>2500</v>
      </c>
      <c r="BD195" s="221" t="s">
        <v>87</v>
      </c>
      <c r="BE195" s="221" t="s">
        <v>87</v>
      </c>
    </row>
    <row r="196" spans="2:57" s="271" customFormat="1" ht="12.75" x14ac:dyDescent="0.2">
      <c r="B196" s="221">
        <v>2025</v>
      </c>
      <c r="C196" s="221">
        <v>891780111</v>
      </c>
      <c r="D196" s="221" t="s">
        <v>78</v>
      </c>
      <c r="E196" s="67" t="s">
        <v>2499</v>
      </c>
      <c r="F196" s="227" t="s">
        <v>2498</v>
      </c>
      <c r="G196" s="306">
        <v>0</v>
      </c>
      <c r="H196" s="65" t="s">
        <v>81</v>
      </c>
      <c r="I196" s="221" t="s">
        <v>127</v>
      </c>
      <c r="J196" s="220" t="s">
        <v>83</v>
      </c>
      <c r="K196" s="67" t="s">
        <v>2497</v>
      </c>
      <c r="L196" s="516">
        <v>23066667</v>
      </c>
      <c r="M196" s="221" t="s">
        <v>85</v>
      </c>
      <c r="N196" s="49" t="s">
        <v>2496</v>
      </c>
      <c r="O196" s="527">
        <v>1082984183</v>
      </c>
      <c r="P196" s="304">
        <v>105</v>
      </c>
      <c r="Q196" s="503">
        <v>45677</v>
      </c>
      <c r="R196" s="498">
        <v>722000000</v>
      </c>
      <c r="S196" s="403">
        <v>45840</v>
      </c>
      <c r="T196" s="303">
        <f>+L196</f>
        <v>23066667</v>
      </c>
      <c r="U196" s="65" t="s">
        <v>87</v>
      </c>
      <c r="V196" s="229">
        <v>85155551</v>
      </c>
      <c r="W196" s="66" t="s">
        <v>2460</v>
      </c>
      <c r="X196" s="549">
        <v>45840</v>
      </c>
      <c r="Y196" s="403">
        <v>45840</v>
      </c>
      <c r="Z196" s="70" t="s">
        <v>89</v>
      </c>
      <c r="AA196" s="543">
        <v>46014</v>
      </c>
      <c r="AB196" s="279">
        <f t="shared" si="10"/>
        <v>174</v>
      </c>
      <c r="AC196" s="65">
        <v>0</v>
      </c>
      <c r="AD196" s="68">
        <v>0</v>
      </c>
      <c r="AE196" s="65">
        <v>0</v>
      </c>
      <c r="AF196" s="78" t="s">
        <v>89</v>
      </c>
      <c r="AG196" s="49">
        <f t="shared" si="11"/>
        <v>0</v>
      </c>
      <c r="AH196" s="65">
        <v>0</v>
      </c>
      <c r="AI196" s="66">
        <v>0</v>
      </c>
      <c r="AJ196" s="70" t="s">
        <v>89</v>
      </c>
      <c r="AK196" s="78" t="s">
        <v>89</v>
      </c>
      <c r="AL196" s="65">
        <v>0</v>
      </c>
      <c r="AM196" s="70" t="s">
        <v>89</v>
      </c>
      <c r="AN196" s="70" t="s">
        <v>89</v>
      </c>
      <c r="AO196" s="70" t="s">
        <v>89</v>
      </c>
      <c r="AP196" s="49">
        <f t="shared" si="12"/>
        <v>0</v>
      </c>
      <c r="AQ196" s="302">
        <f>+L196+AD196-AI196</f>
        <v>23066667</v>
      </c>
      <c r="AR196" s="65" t="s">
        <v>87</v>
      </c>
      <c r="AS196" s="68">
        <v>23066667</v>
      </c>
      <c r="AT196" s="65" t="s">
        <v>90</v>
      </c>
      <c r="AU196" s="65">
        <v>0</v>
      </c>
      <c r="AV196" s="75" t="s">
        <v>89</v>
      </c>
      <c r="AW196" s="570">
        <f t="shared" si="13"/>
        <v>8000000</v>
      </c>
      <c r="AX196" s="515">
        <v>15066667</v>
      </c>
      <c r="AY196" s="223">
        <f t="shared" si="14"/>
        <v>0.34682080423669359</v>
      </c>
      <c r="AZ196" s="74">
        <v>0.34682080423669359</v>
      </c>
      <c r="BA196" s="301" t="s">
        <v>89</v>
      </c>
      <c r="BB196" s="65" t="s">
        <v>108</v>
      </c>
      <c r="BC196" s="354" t="s">
        <v>2495</v>
      </c>
      <c r="BD196" s="221" t="s">
        <v>87</v>
      </c>
      <c r="BE196" s="221" t="s">
        <v>87</v>
      </c>
    </row>
    <row r="197" spans="2:57" s="271" customFormat="1" ht="12.75" x14ac:dyDescent="0.2">
      <c r="B197" s="221">
        <v>2025</v>
      </c>
      <c r="C197" s="221">
        <v>891780111</v>
      </c>
      <c r="D197" s="221" t="s">
        <v>78</v>
      </c>
      <c r="E197" s="67" t="s">
        <v>2494</v>
      </c>
      <c r="F197" s="227" t="s">
        <v>2493</v>
      </c>
      <c r="G197" s="306">
        <v>0</v>
      </c>
      <c r="H197" s="65" t="s">
        <v>81</v>
      </c>
      <c r="I197" s="221" t="s">
        <v>127</v>
      </c>
      <c r="J197" s="220" t="s">
        <v>83</v>
      </c>
      <c r="K197" s="67" t="s">
        <v>2492</v>
      </c>
      <c r="L197" s="516">
        <v>18500000</v>
      </c>
      <c r="M197" s="221" t="s">
        <v>85</v>
      </c>
      <c r="N197" s="49" t="s">
        <v>2491</v>
      </c>
      <c r="O197" s="527">
        <v>1143161098</v>
      </c>
      <c r="P197" s="304">
        <v>105</v>
      </c>
      <c r="Q197" s="503">
        <v>45677</v>
      </c>
      <c r="R197" s="498">
        <v>722000000</v>
      </c>
      <c r="S197" s="403">
        <v>45840</v>
      </c>
      <c r="T197" s="303">
        <f>+L197</f>
        <v>18500000</v>
      </c>
      <c r="U197" s="65" t="s">
        <v>87</v>
      </c>
      <c r="V197" s="229">
        <v>85155551</v>
      </c>
      <c r="W197" s="66" t="s">
        <v>2460</v>
      </c>
      <c r="X197" s="549">
        <v>45840</v>
      </c>
      <c r="Y197" s="403">
        <v>45840</v>
      </c>
      <c r="Z197" s="70" t="s">
        <v>89</v>
      </c>
      <c r="AA197" s="543">
        <v>45991</v>
      </c>
      <c r="AB197" s="279">
        <f t="shared" si="10"/>
        <v>151</v>
      </c>
      <c r="AC197" s="65">
        <v>0</v>
      </c>
      <c r="AD197" s="68">
        <v>0</v>
      </c>
      <c r="AE197" s="65">
        <v>0</v>
      </c>
      <c r="AF197" s="78" t="s">
        <v>89</v>
      </c>
      <c r="AG197" s="49">
        <f t="shared" si="11"/>
        <v>0</v>
      </c>
      <c r="AH197" s="65">
        <v>0</v>
      </c>
      <c r="AI197" s="66">
        <v>0</v>
      </c>
      <c r="AJ197" s="70" t="s">
        <v>89</v>
      </c>
      <c r="AK197" s="78" t="s">
        <v>89</v>
      </c>
      <c r="AL197" s="65">
        <v>0</v>
      </c>
      <c r="AM197" s="70" t="s">
        <v>89</v>
      </c>
      <c r="AN197" s="70" t="s">
        <v>89</v>
      </c>
      <c r="AO197" s="70" t="s">
        <v>89</v>
      </c>
      <c r="AP197" s="49">
        <f t="shared" si="12"/>
        <v>0</v>
      </c>
      <c r="AQ197" s="302">
        <f>+L197+AD197-AI197</f>
        <v>18500000</v>
      </c>
      <c r="AR197" s="65" t="s">
        <v>87</v>
      </c>
      <c r="AS197" s="68">
        <v>18500000</v>
      </c>
      <c r="AT197" s="65" t="s">
        <v>90</v>
      </c>
      <c r="AU197" s="65">
        <v>0</v>
      </c>
      <c r="AV197" s="75" t="s">
        <v>89</v>
      </c>
      <c r="AW197" s="570">
        <f t="shared" si="13"/>
        <v>7400000</v>
      </c>
      <c r="AX197" s="515">
        <v>11100000</v>
      </c>
      <c r="AY197" s="223">
        <f t="shared" si="14"/>
        <v>0.4</v>
      </c>
      <c r="AZ197" s="74">
        <v>0.4</v>
      </c>
      <c r="BA197" s="301" t="s">
        <v>89</v>
      </c>
      <c r="BB197" s="65" t="s">
        <v>108</v>
      </c>
      <c r="BC197" s="354" t="s">
        <v>2490</v>
      </c>
      <c r="BD197" s="221" t="s">
        <v>87</v>
      </c>
      <c r="BE197" s="221" t="s">
        <v>87</v>
      </c>
    </row>
    <row r="198" spans="2:57" s="271" customFormat="1" ht="12.75" x14ac:dyDescent="0.2">
      <c r="B198" s="221">
        <v>2025</v>
      </c>
      <c r="C198" s="221">
        <v>891780111</v>
      </c>
      <c r="D198" s="221" t="s">
        <v>78</v>
      </c>
      <c r="E198" s="67" t="s">
        <v>2489</v>
      </c>
      <c r="F198" s="227" t="s">
        <v>2488</v>
      </c>
      <c r="G198" s="306">
        <v>0</v>
      </c>
      <c r="H198" s="65" t="s">
        <v>81</v>
      </c>
      <c r="I198" s="221" t="s">
        <v>127</v>
      </c>
      <c r="J198" s="220" t="s">
        <v>83</v>
      </c>
      <c r="K198" s="67" t="s">
        <v>2487</v>
      </c>
      <c r="L198" s="516">
        <v>23660000</v>
      </c>
      <c r="M198" s="221" t="s">
        <v>85</v>
      </c>
      <c r="N198" s="49" t="s">
        <v>2486</v>
      </c>
      <c r="O198" s="527">
        <v>1084732648</v>
      </c>
      <c r="P198" s="304">
        <v>105</v>
      </c>
      <c r="Q198" s="503">
        <v>45677</v>
      </c>
      <c r="R198" s="498">
        <v>722000000</v>
      </c>
      <c r="S198" s="403">
        <v>45840</v>
      </c>
      <c r="T198" s="303">
        <f>+L198</f>
        <v>23660000</v>
      </c>
      <c r="U198" s="65" t="s">
        <v>87</v>
      </c>
      <c r="V198" s="229">
        <v>85155551</v>
      </c>
      <c r="W198" s="66" t="s">
        <v>2460</v>
      </c>
      <c r="X198" s="549">
        <v>45840</v>
      </c>
      <c r="Y198" s="403">
        <v>45840</v>
      </c>
      <c r="Z198" s="70" t="s">
        <v>89</v>
      </c>
      <c r="AA198" s="550">
        <v>46010</v>
      </c>
      <c r="AB198" s="279">
        <f t="shared" si="10"/>
        <v>170</v>
      </c>
      <c r="AC198" s="65">
        <v>0</v>
      </c>
      <c r="AD198" s="68">
        <v>0</v>
      </c>
      <c r="AE198" s="65">
        <v>0</v>
      </c>
      <c r="AF198" s="78" t="s">
        <v>89</v>
      </c>
      <c r="AG198" s="49">
        <f t="shared" si="11"/>
        <v>0</v>
      </c>
      <c r="AH198" s="65">
        <v>0</v>
      </c>
      <c r="AI198" s="66">
        <v>0</v>
      </c>
      <c r="AJ198" s="70" t="s">
        <v>89</v>
      </c>
      <c r="AK198" s="78" t="s">
        <v>89</v>
      </c>
      <c r="AL198" s="65">
        <v>0</v>
      </c>
      <c r="AM198" s="70" t="s">
        <v>89</v>
      </c>
      <c r="AN198" s="70" t="s">
        <v>89</v>
      </c>
      <c r="AO198" s="70" t="s">
        <v>89</v>
      </c>
      <c r="AP198" s="49">
        <f t="shared" si="12"/>
        <v>0</v>
      </c>
      <c r="AQ198" s="302">
        <f>+L198+AD198-AI198</f>
        <v>23660000</v>
      </c>
      <c r="AR198" s="65" t="s">
        <v>87</v>
      </c>
      <c r="AS198" s="68">
        <v>23660000</v>
      </c>
      <c r="AT198" s="65" t="s">
        <v>90</v>
      </c>
      <c r="AU198" s="65">
        <v>0</v>
      </c>
      <c r="AV198" s="75" t="s">
        <v>89</v>
      </c>
      <c r="AW198" s="570">
        <f t="shared" si="13"/>
        <v>8400000</v>
      </c>
      <c r="AX198" s="515">
        <v>15260000</v>
      </c>
      <c r="AY198" s="223">
        <f t="shared" si="14"/>
        <v>0.35502958579881655</v>
      </c>
      <c r="AZ198" s="74">
        <v>0.35502958579881655</v>
      </c>
      <c r="BA198" s="301" t="s">
        <v>89</v>
      </c>
      <c r="BB198" s="65" t="s">
        <v>108</v>
      </c>
      <c r="BC198" s="354" t="s">
        <v>2485</v>
      </c>
      <c r="BD198" s="221" t="s">
        <v>87</v>
      </c>
      <c r="BE198" s="221" t="s">
        <v>87</v>
      </c>
    </row>
    <row r="199" spans="2:57" s="271" customFormat="1" ht="12.75" x14ac:dyDescent="0.2">
      <c r="B199" s="221">
        <v>2025</v>
      </c>
      <c r="C199" s="221">
        <v>891780111</v>
      </c>
      <c r="D199" s="221" t="s">
        <v>78</v>
      </c>
      <c r="E199" s="67" t="s">
        <v>2484</v>
      </c>
      <c r="F199" s="227" t="s">
        <v>2483</v>
      </c>
      <c r="G199" s="306">
        <v>0</v>
      </c>
      <c r="H199" s="65" t="s">
        <v>81</v>
      </c>
      <c r="I199" s="221" t="s">
        <v>127</v>
      </c>
      <c r="J199" s="220" t="s">
        <v>83</v>
      </c>
      <c r="K199" s="67" t="s">
        <v>2482</v>
      </c>
      <c r="L199" s="516">
        <v>24223333</v>
      </c>
      <c r="M199" s="221" t="s">
        <v>85</v>
      </c>
      <c r="N199" s="49" t="s">
        <v>2481</v>
      </c>
      <c r="O199" s="527">
        <v>1082982258</v>
      </c>
      <c r="P199" s="304">
        <v>105</v>
      </c>
      <c r="Q199" s="503">
        <v>45677</v>
      </c>
      <c r="R199" s="498">
        <v>722000000</v>
      </c>
      <c r="S199" s="403">
        <v>45840</v>
      </c>
      <c r="T199" s="303">
        <f>+L199</f>
        <v>24223333</v>
      </c>
      <c r="U199" s="65" t="s">
        <v>87</v>
      </c>
      <c r="V199" s="229">
        <v>85155551</v>
      </c>
      <c r="W199" s="66" t="s">
        <v>2460</v>
      </c>
      <c r="X199" s="549">
        <v>45840</v>
      </c>
      <c r="Y199" s="403">
        <v>45840</v>
      </c>
      <c r="Z199" s="70" t="s">
        <v>89</v>
      </c>
      <c r="AA199" s="543">
        <v>46010</v>
      </c>
      <c r="AB199" s="279">
        <f t="shared" si="10"/>
        <v>170</v>
      </c>
      <c r="AC199" s="65">
        <v>0</v>
      </c>
      <c r="AD199" s="68">
        <v>0</v>
      </c>
      <c r="AE199" s="65">
        <v>0</v>
      </c>
      <c r="AF199" s="78" t="s">
        <v>89</v>
      </c>
      <c r="AG199" s="49">
        <f t="shared" si="11"/>
        <v>0</v>
      </c>
      <c r="AH199" s="65">
        <v>0</v>
      </c>
      <c r="AI199" s="66">
        <v>0</v>
      </c>
      <c r="AJ199" s="70" t="s">
        <v>89</v>
      </c>
      <c r="AK199" s="78" t="s">
        <v>89</v>
      </c>
      <c r="AL199" s="65">
        <v>0</v>
      </c>
      <c r="AM199" s="70" t="s">
        <v>89</v>
      </c>
      <c r="AN199" s="70" t="s">
        <v>89</v>
      </c>
      <c r="AO199" s="70" t="s">
        <v>89</v>
      </c>
      <c r="AP199" s="49">
        <f t="shared" si="12"/>
        <v>0</v>
      </c>
      <c r="AQ199" s="302">
        <f>+L199+AD199-AI199</f>
        <v>24223333</v>
      </c>
      <c r="AR199" s="65" t="s">
        <v>87</v>
      </c>
      <c r="AS199" s="68">
        <v>24223333</v>
      </c>
      <c r="AT199" s="65" t="s">
        <v>90</v>
      </c>
      <c r="AU199" s="65">
        <v>0</v>
      </c>
      <c r="AV199" s="75" t="s">
        <v>89</v>
      </c>
      <c r="AW199" s="570">
        <f t="shared" si="13"/>
        <v>8600000</v>
      </c>
      <c r="AX199" s="515">
        <v>15623333</v>
      </c>
      <c r="AY199" s="223">
        <f t="shared" si="14"/>
        <v>0.35502959068432077</v>
      </c>
      <c r="AZ199" s="74">
        <v>0.35502959068432077</v>
      </c>
      <c r="BA199" s="301" t="s">
        <v>89</v>
      </c>
      <c r="BB199" s="65" t="s">
        <v>108</v>
      </c>
      <c r="BC199" s="354" t="s">
        <v>2480</v>
      </c>
      <c r="BD199" s="221" t="s">
        <v>87</v>
      </c>
      <c r="BE199" s="221" t="s">
        <v>87</v>
      </c>
    </row>
    <row r="200" spans="2:57" s="271" customFormat="1" ht="12.75" x14ac:dyDescent="0.2">
      <c r="B200" s="221">
        <v>2025</v>
      </c>
      <c r="C200" s="221">
        <v>891780111</v>
      </c>
      <c r="D200" s="221" t="s">
        <v>78</v>
      </c>
      <c r="E200" s="67" t="s">
        <v>2479</v>
      </c>
      <c r="F200" s="227" t="s">
        <v>2478</v>
      </c>
      <c r="G200" s="306">
        <v>0</v>
      </c>
      <c r="H200" s="65" t="s">
        <v>81</v>
      </c>
      <c r="I200" s="221" t="s">
        <v>127</v>
      </c>
      <c r="J200" s="220" t="s">
        <v>83</v>
      </c>
      <c r="K200" s="67" t="s">
        <v>2477</v>
      </c>
      <c r="L200" s="516">
        <v>23066666</v>
      </c>
      <c r="M200" s="221" t="s">
        <v>85</v>
      </c>
      <c r="N200" s="49" t="s">
        <v>2476</v>
      </c>
      <c r="O200" s="527">
        <v>1140849992</v>
      </c>
      <c r="P200" s="304">
        <v>107</v>
      </c>
      <c r="Q200" s="503">
        <v>45677</v>
      </c>
      <c r="R200" s="498">
        <v>336700000</v>
      </c>
      <c r="S200" s="403">
        <v>45840</v>
      </c>
      <c r="T200" s="303">
        <f>+L200</f>
        <v>23066666</v>
      </c>
      <c r="U200" s="65" t="s">
        <v>87</v>
      </c>
      <c r="V200" s="229">
        <v>1082903415</v>
      </c>
      <c r="W200" s="66" t="s">
        <v>2295</v>
      </c>
      <c r="X200" s="549">
        <v>45840</v>
      </c>
      <c r="Y200" s="403">
        <v>45840</v>
      </c>
      <c r="Z200" s="70" t="s">
        <v>89</v>
      </c>
      <c r="AA200" s="543">
        <v>46014</v>
      </c>
      <c r="AB200" s="279">
        <f t="shared" ref="AB200:AB263" si="15">+IF(Z200="1800-01-01",AA200-Y200,AA200-Z200)</f>
        <v>174</v>
      </c>
      <c r="AC200" s="65">
        <v>0</v>
      </c>
      <c r="AD200" s="68">
        <v>0</v>
      </c>
      <c r="AE200" s="65">
        <v>0</v>
      </c>
      <c r="AF200" s="78" t="s">
        <v>89</v>
      </c>
      <c r="AG200" s="49">
        <f t="shared" ref="AG200:AG263" si="16">+IF(AF200="1800-01-01",0,AF200-AA200)</f>
        <v>0</v>
      </c>
      <c r="AH200" s="65">
        <v>0</v>
      </c>
      <c r="AI200" s="66">
        <v>0</v>
      </c>
      <c r="AJ200" s="70" t="s">
        <v>89</v>
      </c>
      <c r="AK200" s="78" t="s">
        <v>89</v>
      </c>
      <c r="AL200" s="65">
        <v>0</v>
      </c>
      <c r="AM200" s="70" t="s">
        <v>89</v>
      </c>
      <c r="AN200" s="70" t="s">
        <v>89</v>
      </c>
      <c r="AO200" s="70" t="s">
        <v>89</v>
      </c>
      <c r="AP200" s="49">
        <f t="shared" ref="AP200:AP263" si="17">+IF(AM200="1800-01-01",0,AN200-AM200)</f>
        <v>0</v>
      </c>
      <c r="AQ200" s="302">
        <f>+L200+AD200-AI200</f>
        <v>23066666</v>
      </c>
      <c r="AR200" s="65" t="s">
        <v>87</v>
      </c>
      <c r="AS200" s="68">
        <v>23066666</v>
      </c>
      <c r="AT200" s="65" t="s">
        <v>90</v>
      </c>
      <c r="AU200" s="65">
        <v>0</v>
      </c>
      <c r="AV200" s="75" t="s">
        <v>89</v>
      </c>
      <c r="AW200" s="570">
        <f t="shared" ref="AW200:AW263" si="18">+AQ200-AX200</f>
        <v>8000000</v>
      </c>
      <c r="AX200" s="515">
        <v>15066666</v>
      </c>
      <c r="AY200" s="223">
        <f t="shared" ref="AY200:AY263" si="19">+IFERROR(AW200/AQ200,"_")</f>
        <v>0.34682081927227804</v>
      </c>
      <c r="AZ200" s="74">
        <v>0.34682081927227804</v>
      </c>
      <c r="BA200" s="301" t="s">
        <v>89</v>
      </c>
      <c r="BB200" s="65" t="s">
        <v>108</v>
      </c>
      <c r="BC200" s="354" t="s">
        <v>2475</v>
      </c>
      <c r="BD200" s="221" t="s">
        <v>87</v>
      </c>
      <c r="BE200" s="221" t="s">
        <v>87</v>
      </c>
    </row>
    <row r="201" spans="2:57" s="271" customFormat="1" ht="12.75" x14ac:dyDescent="0.2">
      <c r="B201" s="221">
        <v>2025</v>
      </c>
      <c r="C201" s="221">
        <v>891780111</v>
      </c>
      <c r="D201" s="221" t="s">
        <v>78</v>
      </c>
      <c r="E201" s="67" t="s">
        <v>2474</v>
      </c>
      <c r="F201" s="227" t="s">
        <v>2473</v>
      </c>
      <c r="G201" s="306">
        <v>0</v>
      </c>
      <c r="H201" s="65" t="s">
        <v>81</v>
      </c>
      <c r="I201" s="221" t="s">
        <v>127</v>
      </c>
      <c r="J201" s="220" t="s">
        <v>83</v>
      </c>
      <c r="K201" s="67" t="s">
        <v>2472</v>
      </c>
      <c r="L201" s="516">
        <v>18130000</v>
      </c>
      <c r="M201" s="221" t="s">
        <v>85</v>
      </c>
      <c r="N201" s="49" t="s">
        <v>2471</v>
      </c>
      <c r="O201" s="527">
        <v>1082997057</v>
      </c>
      <c r="P201" s="304">
        <v>105</v>
      </c>
      <c r="Q201" s="503">
        <v>45677</v>
      </c>
      <c r="R201" s="498">
        <v>722000000</v>
      </c>
      <c r="S201" s="403">
        <v>45840</v>
      </c>
      <c r="T201" s="303">
        <f>+L201</f>
        <v>18130000</v>
      </c>
      <c r="U201" s="65" t="s">
        <v>87</v>
      </c>
      <c r="V201" s="229">
        <v>85155551</v>
      </c>
      <c r="W201" s="66" t="s">
        <v>2460</v>
      </c>
      <c r="X201" s="549">
        <v>45840</v>
      </c>
      <c r="Y201" s="403">
        <v>45840</v>
      </c>
      <c r="Z201" s="70" t="s">
        <v>89</v>
      </c>
      <c r="AA201" s="543">
        <v>45988</v>
      </c>
      <c r="AB201" s="279">
        <f t="shared" si="15"/>
        <v>148</v>
      </c>
      <c r="AC201" s="65">
        <v>0</v>
      </c>
      <c r="AD201" s="68">
        <v>0</v>
      </c>
      <c r="AE201" s="65">
        <v>0</v>
      </c>
      <c r="AF201" s="78" t="s">
        <v>89</v>
      </c>
      <c r="AG201" s="49">
        <f t="shared" si="16"/>
        <v>0</v>
      </c>
      <c r="AH201" s="65">
        <v>0</v>
      </c>
      <c r="AI201" s="66">
        <v>0</v>
      </c>
      <c r="AJ201" s="70" t="s">
        <v>89</v>
      </c>
      <c r="AK201" s="78" t="s">
        <v>89</v>
      </c>
      <c r="AL201" s="65">
        <v>0</v>
      </c>
      <c r="AM201" s="70" t="s">
        <v>89</v>
      </c>
      <c r="AN201" s="70" t="s">
        <v>89</v>
      </c>
      <c r="AO201" s="70" t="s">
        <v>89</v>
      </c>
      <c r="AP201" s="49">
        <f t="shared" si="17"/>
        <v>0</v>
      </c>
      <c r="AQ201" s="302">
        <f>+L201+AD201-AI201</f>
        <v>18130000</v>
      </c>
      <c r="AR201" s="65" t="s">
        <v>87</v>
      </c>
      <c r="AS201" s="68">
        <v>18130000</v>
      </c>
      <c r="AT201" s="65" t="s">
        <v>90</v>
      </c>
      <c r="AU201" s="65">
        <v>0</v>
      </c>
      <c r="AV201" s="75" t="s">
        <v>89</v>
      </c>
      <c r="AW201" s="570">
        <f t="shared" si="18"/>
        <v>7400000</v>
      </c>
      <c r="AX201" s="515">
        <v>10730000</v>
      </c>
      <c r="AY201" s="223">
        <f t="shared" si="19"/>
        <v>0.40816326530612246</v>
      </c>
      <c r="AZ201" s="74">
        <v>0.40816326530612246</v>
      </c>
      <c r="BA201" s="301" t="s">
        <v>89</v>
      </c>
      <c r="BB201" s="65" t="s">
        <v>108</v>
      </c>
      <c r="BC201" s="354" t="s">
        <v>2470</v>
      </c>
      <c r="BD201" s="221" t="s">
        <v>87</v>
      </c>
      <c r="BE201" s="221" t="s">
        <v>87</v>
      </c>
    </row>
    <row r="202" spans="2:57" s="271" customFormat="1" ht="12.75" x14ac:dyDescent="0.2">
      <c r="B202" s="221">
        <v>2025</v>
      </c>
      <c r="C202" s="221">
        <v>891780111</v>
      </c>
      <c r="D202" s="221" t="s">
        <v>78</v>
      </c>
      <c r="E202" s="67" t="s">
        <v>2469</v>
      </c>
      <c r="F202" s="227" t="s">
        <v>2468</v>
      </c>
      <c r="G202" s="306">
        <v>0</v>
      </c>
      <c r="H202" s="65" t="s">
        <v>81</v>
      </c>
      <c r="I202" s="221" t="s">
        <v>127</v>
      </c>
      <c r="J202" s="220" t="s">
        <v>83</v>
      </c>
      <c r="K202" s="67" t="s">
        <v>2467</v>
      </c>
      <c r="L202" s="516">
        <v>21060000</v>
      </c>
      <c r="M202" s="221" t="s">
        <v>85</v>
      </c>
      <c r="N202" s="49" t="s">
        <v>2466</v>
      </c>
      <c r="O202" s="527">
        <v>1104429269</v>
      </c>
      <c r="P202" s="304">
        <v>1388</v>
      </c>
      <c r="Q202" s="503">
        <v>45835</v>
      </c>
      <c r="R202" s="498">
        <v>87600000</v>
      </c>
      <c r="S202" s="403">
        <v>45840</v>
      </c>
      <c r="T202" s="303">
        <f>+L202</f>
        <v>21060000</v>
      </c>
      <c r="U202" s="65" t="s">
        <v>87</v>
      </c>
      <c r="V202" s="227">
        <v>52389076</v>
      </c>
      <c r="W202" s="66" t="s">
        <v>1491</v>
      </c>
      <c r="X202" s="549">
        <v>45840</v>
      </c>
      <c r="Y202" s="403">
        <v>45840</v>
      </c>
      <c r="Z202" s="70" t="s">
        <v>89</v>
      </c>
      <c r="AA202" s="543">
        <v>46003</v>
      </c>
      <c r="AB202" s="279">
        <f t="shared" si="15"/>
        <v>163</v>
      </c>
      <c r="AC202" s="65">
        <v>0</v>
      </c>
      <c r="AD202" s="68">
        <v>0</v>
      </c>
      <c r="AE202" s="65">
        <v>0</v>
      </c>
      <c r="AF202" s="78" t="s">
        <v>89</v>
      </c>
      <c r="AG202" s="49">
        <f t="shared" si="16"/>
        <v>0</v>
      </c>
      <c r="AH202" s="65">
        <v>0</v>
      </c>
      <c r="AI202" s="66">
        <v>0</v>
      </c>
      <c r="AJ202" s="70" t="s">
        <v>89</v>
      </c>
      <c r="AK202" s="78" t="s">
        <v>89</v>
      </c>
      <c r="AL202" s="65">
        <v>0</v>
      </c>
      <c r="AM202" s="70" t="s">
        <v>89</v>
      </c>
      <c r="AN202" s="70" t="s">
        <v>89</v>
      </c>
      <c r="AO202" s="70" t="s">
        <v>89</v>
      </c>
      <c r="AP202" s="49">
        <f t="shared" si="17"/>
        <v>0</v>
      </c>
      <c r="AQ202" s="302">
        <f>+L202+AD202-AI202</f>
        <v>21060000</v>
      </c>
      <c r="AR202" s="65" t="s">
        <v>87</v>
      </c>
      <c r="AS202" s="68">
        <v>21060000</v>
      </c>
      <c r="AT202" s="65" t="s">
        <v>90</v>
      </c>
      <c r="AU202" s="65">
        <v>0</v>
      </c>
      <c r="AV202" s="75" t="s">
        <v>89</v>
      </c>
      <c r="AW202" s="570">
        <f t="shared" si="18"/>
        <v>7800000</v>
      </c>
      <c r="AX202" s="515">
        <v>13260000</v>
      </c>
      <c r="AY202" s="223">
        <f t="shared" si="19"/>
        <v>0.37037037037037035</v>
      </c>
      <c r="AZ202" s="74">
        <v>0.37037037037037035</v>
      </c>
      <c r="BA202" s="301" t="s">
        <v>89</v>
      </c>
      <c r="BB202" s="65" t="s">
        <v>108</v>
      </c>
      <c r="BC202" s="354" t="s">
        <v>2465</v>
      </c>
      <c r="BD202" s="221" t="s">
        <v>87</v>
      </c>
      <c r="BE202" s="221" t="s">
        <v>87</v>
      </c>
    </row>
    <row r="203" spans="2:57" s="271" customFormat="1" ht="12.75" x14ac:dyDescent="0.2">
      <c r="B203" s="221">
        <v>2025</v>
      </c>
      <c r="C203" s="221">
        <v>891780111</v>
      </c>
      <c r="D203" s="221" t="s">
        <v>78</v>
      </c>
      <c r="E203" s="67" t="s">
        <v>2464</v>
      </c>
      <c r="F203" s="227" t="s">
        <v>2463</v>
      </c>
      <c r="G203" s="306">
        <v>0</v>
      </c>
      <c r="H203" s="65" t="s">
        <v>81</v>
      </c>
      <c r="I203" s="221" t="s">
        <v>127</v>
      </c>
      <c r="J203" s="220" t="s">
        <v>83</v>
      </c>
      <c r="K203" s="67" t="s">
        <v>2462</v>
      </c>
      <c r="L203" s="516">
        <v>20843333</v>
      </c>
      <c r="M203" s="221" t="s">
        <v>85</v>
      </c>
      <c r="N203" s="49" t="s">
        <v>2461</v>
      </c>
      <c r="O203" s="527">
        <v>1045710831</v>
      </c>
      <c r="P203" s="304">
        <v>105</v>
      </c>
      <c r="Q203" s="503">
        <v>45677</v>
      </c>
      <c r="R203" s="498">
        <v>722000000</v>
      </c>
      <c r="S203" s="403">
        <v>45840</v>
      </c>
      <c r="T203" s="303">
        <f>+L203</f>
        <v>20843333</v>
      </c>
      <c r="U203" s="65" t="s">
        <v>87</v>
      </c>
      <c r="V203" s="229">
        <v>85155551</v>
      </c>
      <c r="W203" s="66" t="s">
        <v>2460</v>
      </c>
      <c r="X203" s="549">
        <v>45840</v>
      </c>
      <c r="Y203" s="403">
        <v>45840</v>
      </c>
      <c r="Z203" s="70" t="s">
        <v>89</v>
      </c>
      <c r="AA203" s="543">
        <v>46010</v>
      </c>
      <c r="AB203" s="279">
        <f t="shared" si="15"/>
        <v>170</v>
      </c>
      <c r="AC203" s="65">
        <v>0</v>
      </c>
      <c r="AD203" s="68">
        <v>0</v>
      </c>
      <c r="AE203" s="65">
        <v>0</v>
      </c>
      <c r="AF203" s="78" t="s">
        <v>89</v>
      </c>
      <c r="AG203" s="49">
        <f t="shared" si="16"/>
        <v>0</v>
      </c>
      <c r="AH203" s="65">
        <v>0</v>
      </c>
      <c r="AI203" s="66">
        <v>0</v>
      </c>
      <c r="AJ203" s="70" t="s">
        <v>89</v>
      </c>
      <c r="AK203" s="78" t="s">
        <v>89</v>
      </c>
      <c r="AL203" s="65">
        <v>0</v>
      </c>
      <c r="AM203" s="70" t="s">
        <v>89</v>
      </c>
      <c r="AN203" s="70" t="s">
        <v>89</v>
      </c>
      <c r="AO203" s="70" t="s">
        <v>89</v>
      </c>
      <c r="AP203" s="49">
        <f t="shared" si="17"/>
        <v>0</v>
      </c>
      <c r="AQ203" s="302">
        <f>+L203+AD203-AI203</f>
        <v>20843333</v>
      </c>
      <c r="AR203" s="65" t="s">
        <v>87</v>
      </c>
      <c r="AS203" s="68">
        <v>20843333</v>
      </c>
      <c r="AT203" s="65" t="s">
        <v>90</v>
      </c>
      <c r="AU203" s="65">
        <v>0</v>
      </c>
      <c r="AV203" s="75" t="s">
        <v>89</v>
      </c>
      <c r="AW203" s="570">
        <f t="shared" si="18"/>
        <v>7400000</v>
      </c>
      <c r="AX203" s="515">
        <v>13443333</v>
      </c>
      <c r="AY203" s="223">
        <f t="shared" si="19"/>
        <v>0.35502959147656471</v>
      </c>
      <c r="AZ203" s="74">
        <v>0.35502959147656471</v>
      </c>
      <c r="BA203" s="301" t="s">
        <v>89</v>
      </c>
      <c r="BB203" s="65" t="s">
        <v>108</v>
      </c>
      <c r="BC203" s="354" t="s">
        <v>2459</v>
      </c>
      <c r="BD203" s="221" t="s">
        <v>87</v>
      </c>
      <c r="BE203" s="221" t="s">
        <v>87</v>
      </c>
    </row>
    <row r="204" spans="2:57" s="271" customFormat="1" ht="12.75" x14ac:dyDescent="0.2">
      <c r="B204" s="221">
        <v>2025</v>
      </c>
      <c r="C204" s="221">
        <v>891780111</v>
      </c>
      <c r="D204" s="221" t="s">
        <v>78</v>
      </c>
      <c r="E204" s="67" t="s">
        <v>2458</v>
      </c>
      <c r="F204" s="227" t="s">
        <v>2457</v>
      </c>
      <c r="G204" s="306">
        <v>0</v>
      </c>
      <c r="H204" s="65" t="s">
        <v>81</v>
      </c>
      <c r="I204" s="221" t="s">
        <v>127</v>
      </c>
      <c r="J204" s="220" t="s">
        <v>83</v>
      </c>
      <c r="K204" s="67" t="s">
        <v>2437</v>
      </c>
      <c r="L204" s="516">
        <v>20843333</v>
      </c>
      <c r="M204" s="221" t="s">
        <v>85</v>
      </c>
      <c r="N204" s="49" t="s">
        <v>2456</v>
      </c>
      <c r="O204" s="527">
        <v>1083022620</v>
      </c>
      <c r="P204" s="304">
        <v>107</v>
      </c>
      <c r="Q204" s="503">
        <v>45677</v>
      </c>
      <c r="R204" s="498">
        <v>336700000</v>
      </c>
      <c r="S204" s="403">
        <v>45840</v>
      </c>
      <c r="T204" s="303">
        <f>+L204</f>
        <v>20843333</v>
      </c>
      <c r="U204" s="65" t="s">
        <v>87</v>
      </c>
      <c r="V204" s="229">
        <v>1082903415</v>
      </c>
      <c r="W204" s="66" t="s">
        <v>2295</v>
      </c>
      <c r="X204" s="549">
        <v>45840</v>
      </c>
      <c r="Y204" s="403">
        <v>45840</v>
      </c>
      <c r="Z204" s="70" t="s">
        <v>89</v>
      </c>
      <c r="AA204" s="543">
        <v>46010</v>
      </c>
      <c r="AB204" s="279">
        <f t="shared" si="15"/>
        <v>170</v>
      </c>
      <c r="AC204" s="65">
        <v>0</v>
      </c>
      <c r="AD204" s="68">
        <v>0</v>
      </c>
      <c r="AE204" s="65">
        <v>0</v>
      </c>
      <c r="AF204" s="78" t="s">
        <v>89</v>
      </c>
      <c r="AG204" s="49">
        <f t="shared" si="16"/>
        <v>0</v>
      </c>
      <c r="AH204" s="65">
        <v>0</v>
      </c>
      <c r="AI204" s="66">
        <v>0</v>
      </c>
      <c r="AJ204" s="70" t="s">
        <v>89</v>
      </c>
      <c r="AK204" s="78" t="s">
        <v>89</v>
      </c>
      <c r="AL204" s="65">
        <v>0</v>
      </c>
      <c r="AM204" s="70" t="s">
        <v>89</v>
      </c>
      <c r="AN204" s="70" t="s">
        <v>89</v>
      </c>
      <c r="AO204" s="70" t="s">
        <v>89</v>
      </c>
      <c r="AP204" s="49">
        <f t="shared" si="17"/>
        <v>0</v>
      </c>
      <c r="AQ204" s="302">
        <f>+L204+AD204-AI204</f>
        <v>20843333</v>
      </c>
      <c r="AR204" s="65" t="s">
        <v>87</v>
      </c>
      <c r="AS204" s="68">
        <v>20843333</v>
      </c>
      <c r="AT204" s="65" t="s">
        <v>90</v>
      </c>
      <c r="AU204" s="65">
        <v>0</v>
      </c>
      <c r="AV204" s="75" t="s">
        <v>89</v>
      </c>
      <c r="AW204" s="570">
        <f t="shared" si="18"/>
        <v>7400000</v>
      </c>
      <c r="AX204" s="515">
        <v>13443333</v>
      </c>
      <c r="AY204" s="223">
        <f t="shared" si="19"/>
        <v>0.35502959147656471</v>
      </c>
      <c r="AZ204" s="74">
        <v>0.35502959147656471</v>
      </c>
      <c r="BA204" s="301" t="s">
        <v>89</v>
      </c>
      <c r="BB204" s="65" t="s">
        <v>108</v>
      </c>
      <c r="BC204" s="354" t="s">
        <v>2455</v>
      </c>
      <c r="BD204" s="221" t="s">
        <v>87</v>
      </c>
      <c r="BE204" s="221" t="s">
        <v>87</v>
      </c>
    </row>
    <row r="205" spans="2:57" s="271" customFormat="1" ht="12.75" x14ac:dyDescent="0.2">
      <c r="B205" s="221">
        <v>2025</v>
      </c>
      <c r="C205" s="221">
        <v>891780111</v>
      </c>
      <c r="D205" s="221" t="s">
        <v>78</v>
      </c>
      <c r="E205" s="67" t="s">
        <v>2454</v>
      </c>
      <c r="F205" s="227" t="s">
        <v>2453</v>
      </c>
      <c r="G205" s="306">
        <v>0</v>
      </c>
      <c r="H205" s="65" t="s">
        <v>81</v>
      </c>
      <c r="I205" s="221" t="s">
        <v>127</v>
      </c>
      <c r="J205" s="220" t="s">
        <v>83</v>
      </c>
      <c r="K205" s="67" t="s">
        <v>2452</v>
      </c>
      <c r="L205" s="516">
        <v>23220000</v>
      </c>
      <c r="M205" s="221" t="s">
        <v>85</v>
      </c>
      <c r="N205" s="49" t="s">
        <v>2451</v>
      </c>
      <c r="O205" s="527">
        <v>85152793</v>
      </c>
      <c r="P205" s="304">
        <v>107</v>
      </c>
      <c r="Q205" s="503">
        <v>45677</v>
      </c>
      <c r="R205" s="498">
        <v>336700000</v>
      </c>
      <c r="S205" s="403">
        <v>45840</v>
      </c>
      <c r="T205" s="303">
        <f>+L205</f>
        <v>23220000</v>
      </c>
      <c r="U205" s="65" t="s">
        <v>87</v>
      </c>
      <c r="V205" s="229">
        <v>1082903415</v>
      </c>
      <c r="W205" s="66" t="s">
        <v>2295</v>
      </c>
      <c r="X205" s="549">
        <v>45840</v>
      </c>
      <c r="Y205" s="403">
        <v>45840</v>
      </c>
      <c r="Z205" s="70" t="s">
        <v>89</v>
      </c>
      <c r="AA205" s="543">
        <v>46003</v>
      </c>
      <c r="AB205" s="279">
        <f t="shared" si="15"/>
        <v>163</v>
      </c>
      <c r="AC205" s="65">
        <v>0</v>
      </c>
      <c r="AD205" s="68">
        <v>0</v>
      </c>
      <c r="AE205" s="65">
        <v>0</v>
      </c>
      <c r="AF205" s="78" t="s">
        <v>89</v>
      </c>
      <c r="AG205" s="49">
        <f t="shared" si="16"/>
        <v>0</v>
      </c>
      <c r="AH205" s="65">
        <v>0</v>
      </c>
      <c r="AI205" s="66">
        <v>0</v>
      </c>
      <c r="AJ205" s="70" t="s">
        <v>89</v>
      </c>
      <c r="AK205" s="78" t="s">
        <v>89</v>
      </c>
      <c r="AL205" s="65">
        <v>0</v>
      </c>
      <c r="AM205" s="70" t="s">
        <v>89</v>
      </c>
      <c r="AN205" s="70" t="s">
        <v>89</v>
      </c>
      <c r="AO205" s="70" t="s">
        <v>89</v>
      </c>
      <c r="AP205" s="49">
        <f t="shared" si="17"/>
        <v>0</v>
      </c>
      <c r="AQ205" s="302">
        <f>+L205+AD205-AI205</f>
        <v>23220000</v>
      </c>
      <c r="AR205" s="65" t="s">
        <v>87</v>
      </c>
      <c r="AS205" s="68">
        <v>23220000</v>
      </c>
      <c r="AT205" s="65" t="s">
        <v>90</v>
      </c>
      <c r="AU205" s="65">
        <v>0</v>
      </c>
      <c r="AV205" s="75" t="s">
        <v>89</v>
      </c>
      <c r="AW205" s="570">
        <f t="shared" si="18"/>
        <v>8600000</v>
      </c>
      <c r="AX205" s="515">
        <v>14620000</v>
      </c>
      <c r="AY205" s="223">
        <f t="shared" si="19"/>
        <v>0.37037037037037035</v>
      </c>
      <c r="AZ205" s="74">
        <v>0.37037037037037035</v>
      </c>
      <c r="BA205" s="301" t="s">
        <v>89</v>
      </c>
      <c r="BB205" s="65" t="s">
        <v>108</v>
      </c>
      <c r="BC205" s="354" t="s">
        <v>2450</v>
      </c>
      <c r="BD205" s="221" t="s">
        <v>87</v>
      </c>
      <c r="BE205" s="221" t="s">
        <v>87</v>
      </c>
    </row>
    <row r="206" spans="2:57" s="271" customFormat="1" ht="12.75" x14ac:dyDescent="0.2">
      <c r="B206" s="221">
        <v>2025</v>
      </c>
      <c r="C206" s="221">
        <v>891780111</v>
      </c>
      <c r="D206" s="221" t="s">
        <v>78</v>
      </c>
      <c r="E206" s="67" t="s">
        <v>2449</v>
      </c>
      <c r="F206" s="227" t="s">
        <v>2448</v>
      </c>
      <c r="G206" s="306">
        <v>0</v>
      </c>
      <c r="H206" s="65" t="s">
        <v>81</v>
      </c>
      <c r="I206" s="221" t="s">
        <v>127</v>
      </c>
      <c r="J206" s="220" t="s">
        <v>83</v>
      </c>
      <c r="K206" s="67" t="s">
        <v>2447</v>
      </c>
      <c r="L206" s="516">
        <v>21600000</v>
      </c>
      <c r="M206" s="221" t="s">
        <v>85</v>
      </c>
      <c r="N206" s="49" t="s">
        <v>2446</v>
      </c>
      <c r="O206" s="527">
        <v>1082964235</v>
      </c>
      <c r="P206" s="304">
        <v>1388</v>
      </c>
      <c r="Q206" s="503">
        <v>45835</v>
      </c>
      <c r="R206" s="498">
        <v>87600000</v>
      </c>
      <c r="S206" s="403">
        <v>45840</v>
      </c>
      <c r="T206" s="303">
        <f>+L206</f>
        <v>21600000</v>
      </c>
      <c r="U206" s="65" t="s">
        <v>87</v>
      </c>
      <c r="V206" s="227">
        <v>52389076</v>
      </c>
      <c r="W206" s="66" t="s">
        <v>1491</v>
      </c>
      <c r="X206" s="549">
        <v>45840</v>
      </c>
      <c r="Y206" s="403">
        <v>45840</v>
      </c>
      <c r="Z206" s="70" t="s">
        <v>89</v>
      </c>
      <c r="AA206" s="550">
        <v>46003</v>
      </c>
      <c r="AB206" s="279">
        <f t="shared" si="15"/>
        <v>163</v>
      </c>
      <c r="AC206" s="65">
        <v>0</v>
      </c>
      <c r="AD206" s="68">
        <v>0</v>
      </c>
      <c r="AE206" s="65">
        <v>0</v>
      </c>
      <c r="AF206" s="78" t="s">
        <v>89</v>
      </c>
      <c r="AG206" s="49">
        <f t="shared" si="16"/>
        <v>0</v>
      </c>
      <c r="AH206" s="65">
        <v>0</v>
      </c>
      <c r="AI206" s="66">
        <v>0</v>
      </c>
      <c r="AJ206" s="70" t="s">
        <v>89</v>
      </c>
      <c r="AK206" s="78" t="s">
        <v>89</v>
      </c>
      <c r="AL206" s="65">
        <v>0</v>
      </c>
      <c r="AM206" s="70" t="s">
        <v>89</v>
      </c>
      <c r="AN206" s="70" t="s">
        <v>89</v>
      </c>
      <c r="AO206" s="70" t="s">
        <v>89</v>
      </c>
      <c r="AP206" s="49">
        <f t="shared" si="17"/>
        <v>0</v>
      </c>
      <c r="AQ206" s="302">
        <f>+L206+AD206-AI206</f>
        <v>21600000</v>
      </c>
      <c r="AR206" s="65" t="s">
        <v>87</v>
      </c>
      <c r="AS206" s="68">
        <v>21600000</v>
      </c>
      <c r="AT206" s="65" t="s">
        <v>90</v>
      </c>
      <c r="AU206" s="65">
        <v>0</v>
      </c>
      <c r="AV206" s="75" t="s">
        <v>89</v>
      </c>
      <c r="AW206" s="570">
        <f t="shared" si="18"/>
        <v>8000000</v>
      </c>
      <c r="AX206" s="515">
        <v>13600000</v>
      </c>
      <c r="AY206" s="223">
        <f t="shared" si="19"/>
        <v>0.37037037037037035</v>
      </c>
      <c r="AZ206" s="74">
        <v>0.37037037037037035</v>
      </c>
      <c r="BA206" s="301" t="s">
        <v>89</v>
      </c>
      <c r="BB206" s="309" t="s">
        <v>108</v>
      </c>
      <c r="BC206" s="354" t="s">
        <v>2445</v>
      </c>
      <c r="BD206" s="221" t="s">
        <v>87</v>
      </c>
      <c r="BE206" s="221" t="s">
        <v>87</v>
      </c>
    </row>
    <row r="207" spans="2:57" s="271" customFormat="1" ht="12.75" x14ac:dyDescent="0.2">
      <c r="B207" s="221">
        <v>2025</v>
      </c>
      <c r="C207" s="221">
        <v>891780111</v>
      </c>
      <c r="D207" s="221" t="s">
        <v>78</v>
      </c>
      <c r="E207" s="67" t="s">
        <v>2444</v>
      </c>
      <c r="F207" s="227" t="s">
        <v>2443</v>
      </c>
      <c r="G207" s="306">
        <v>2023000100072</v>
      </c>
      <c r="H207" s="65" t="s">
        <v>81</v>
      </c>
      <c r="I207" s="221" t="s">
        <v>146</v>
      </c>
      <c r="J207" s="220" t="s">
        <v>83</v>
      </c>
      <c r="K207" s="67" t="s">
        <v>2442</v>
      </c>
      <c r="L207" s="516">
        <v>24440000</v>
      </c>
      <c r="M207" s="221" t="s">
        <v>85</v>
      </c>
      <c r="N207" s="49" t="s">
        <v>2441</v>
      </c>
      <c r="O207" s="527">
        <v>1083034205</v>
      </c>
      <c r="P207" s="304">
        <v>80</v>
      </c>
      <c r="Q207" s="403">
        <v>45804</v>
      </c>
      <c r="R207" s="498">
        <v>831230400</v>
      </c>
      <c r="S207" s="403">
        <v>45841</v>
      </c>
      <c r="T207" s="303">
        <f>+L207</f>
        <v>24440000</v>
      </c>
      <c r="U207" s="65" t="s">
        <v>87</v>
      </c>
      <c r="V207" s="227">
        <v>16078654</v>
      </c>
      <c r="W207" s="66" t="s">
        <v>1398</v>
      </c>
      <c r="X207" s="549">
        <v>45840</v>
      </c>
      <c r="Y207" s="403">
        <v>45841</v>
      </c>
      <c r="Z207" s="70" t="s">
        <v>89</v>
      </c>
      <c r="AA207" s="543">
        <v>45991</v>
      </c>
      <c r="AB207" s="279">
        <f t="shared" si="15"/>
        <v>150</v>
      </c>
      <c r="AC207" s="65">
        <v>0</v>
      </c>
      <c r="AD207" s="68">
        <v>0</v>
      </c>
      <c r="AE207" s="65">
        <v>0</v>
      </c>
      <c r="AF207" s="78" t="s">
        <v>89</v>
      </c>
      <c r="AG207" s="49">
        <f t="shared" si="16"/>
        <v>0</v>
      </c>
      <c r="AH207" s="65">
        <v>0</v>
      </c>
      <c r="AI207" s="66">
        <v>0</v>
      </c>
      <c r="AJ207" s="70" t="s">
        <v>89</v>
      </c>
      <c r="AK207" s="78" t="s">
        <v>89</v>
      </c>
      <c r="AL207" s="65">
        <v>0</v>
      </c>
      <c r="AM207" s="70" t="s">
        <v>89</v>
      </c>
      <c r="AN207" s="70" t="s">
        <v>89</v>
      </c>
      <c r="AO207" s="70" t="s">
        <v>89</v>
      </c>
      <c r="AP207" s="49">
        <f t="shared" si="17"/>
        <v>0</v>
      </c>
      <c r="AQ207" s="302">
        <f>+L207+AD207-AI207</f>
        <v>24440000</v>
      </c>
      <c r="AR207" s="65" t="s">
        <v>90</v>
      </c>
      <c r="AS207" s="68">
        <v>0</v>
      </c>
      <c r="AT207" s="65" t="s">
        <v>90</v>
      </c>
      <c r="AU207" s="65">
        <v>0</v>
      </c>
      <c r="AV207" s="75" t="s">
        <v>89</v>
      </c>
      <c r="AW207" s="570">
        <f t="shared" si="18"/>
        <v>4888000</v>
      </c>
      <c r="AX207" s="515">
        <v>19552000</v>
      </c>
      <c r="AY207" s="223">
        <f t="shared" si="19"/>
        <v>0.2</v>
      </c>
      <c r="AZ207" s="74">
        <v>0.2</v>
      </c>
      <c r="BA207" s="301" t="s">
        <v>89</v>
      </c>
      <c r="BB207" s="65" t="s">
        <v>108</v>
      </c>
      <c r="BC207" s="354" t="s">
        <v>2440</v>
      </c>
      <c r="BD207" s="221" t="s">
        <v>87</v>
      </c>
      <c r="BE207" s="221" t="s">
        <v>87</v>
      </c>
    </row>
    <row r="208" spans="2:57" s="271" customFormat="1" ht="12.75" x14ac:dyDescent="0.2">
      <c r="B208" s="221">
        <v>2025</v>
      </c>
      <c r="C208" s="221">
        <v>891780111</v>
      </c>
      <c r="D208" s="221" t="s">
        <v>78</v>
      </c>
      <c r="E208" s="67" t="s">
        <v>2439</v>
      </c>
      <c r="F208" s="227" t="s">
        <v>2438</v>
      </c>
      <c r="G208" s="306">
        <v>0</v>
      </c>
      <c r="H208" s="65" t="s">
        <v>81</v>
      </c>
      <c r="I208" s="221" t="s">
        <v>127</v>
      </c>
      <c r="J208" s="220" t="s">
        <v>83</v>
      </c>
      <c r="K208" s="67" t="s">
        <v>2437</v>
      </c>
      <c r="L208" s="516">
        <v>23066666</v>
      </c>
      <c r="M208" s="221" t="s">
        <v>85</v>
      </c>
      <c r="N208" s="49" t="s">
        <v>2436</v>
      </c>
      <c r="O208" s="527">
        <v>1053001646</v>
      </c>
      <c r="P208" s="304">
        <v>107</v>
      </c>
      <c r="Q208" s="503">
        <v>45677</v>
      </c>
      <c r="R208" s="498">
        <v>336700000</v>
      </c>
      <c r="S208" s="403">
        <v>45841</v>
      </c>
      <c r="T208" s="303">
        <f>+L208</f>
        <v>23066666</v>
      </c>
      <c r="U208" s="65" t="s">
        <v>87</v>
      </c>
      <c r="V208" s="229">
        <v>1082903415</v>
      </c>
      <c r="W208" s="66" t="s">
        <v>2295</v>
      </c>
      <c r="X208" s="549">
        <v>45841</v>
      </c>
      <c r="Y208" s="403">
        <v>45841</v>
      </c>
      <c r="Z208" s="70" t="s">
        <v>89</v>
      </c>
      <c r="AA208" s="543">
        <v>46014</v>
      </c>
      <c r="AB208" s="279">
        <f t="shared" si="15"/>
        <v>173</v>
      </c>
      <c r="AC208" s="65">
        <v>0</v>
      </c>
      <c r="AD208" s="68">
        <v>0</v>
      </c>
      <c r="AE208" s="65">
        <v>0</v>
      </c>
      <c r="AF208" s="78" t="s">
        <v>89</v>
      </c>
      <c r="AG208" s="49">
        <f t="shared" si="16"/>
        <v>0</v>
      </c>
      <c r="AH208" s="65">
        <v>0</v>
      </c>
      <c r="AI208" s="66">
        <v>0</v>
      </c>
      <c r="AJ208" s="70" t="s">
        <v>89</v>
      </c>
      <c r="AK208" s="78" t="s">
        <v>89</v>
      </c>
      <c r="AL208" s="65">
        <v>0</v>
      </c>
      <c r="AM208" s="70" t="s">
        <v>89</v>
      </c>
      <c r="AN208" s="70" t="s">
        <v>89</v>
      </c>
      <c r="AO208" s="70" t="s">
        <v>89</v>
      </c>
      <c r="AP208" s="49">
        <f t="shared" si="17"/>
        <v>0</v>
      </c>
      <c r="AQ208" s="302">
        <f>+L208+AD208-AI208</f>
        <v>23066666</v>
      </c>
      <c r="AR208" s="65" t="s">
        <v>87</v>
      </c>
      <c r="AS208" s="68">
        <v>23066666</v>
      </c>
      <c r="AT208" s="65" t="s">
        <v>90</v>
      </c>
      <c r="AU208" s="65">
        <v>0</v>
      </c>
      <c r="AV208" s="75" t="s">
        <v>89</v>
      </c>
      <c r="AW208" s="570">
        <f t="shared" si="18"/>
        <v>8000000</v>
      </c>
      <c r="AX208" s="515">
        <v>15066666</v>
      </c>
      <c r="AY208" s="223">
        <f t="shared" si="19"/>
        <v>0.34682081927227804</v>
      </c>
      <c r="AZ208" s="74">
        <v>0.34682081927227804</v>
      </c>
      <c r="BA208" s="301" t="s">
        <v>89</v>
      </c>
      <c r="BB208" s="326" t="s">
        <v>108</v>
      </c>
      <c r="BC208" s="354" t="s">
        <v>2435</v>
      </c>
      <c r="BD208" s="221" t="s">
        <v>87</v>
      </c>
      <c r="BE208" s="221" t="s">
        <v>87</v>
      </c>
    </row>
    <row r="209" spans="2:57" s="271" customFormat="1" ht="12.75" x14ac:dyDescent="0.2">
      <c r="B209" s="221">
        <v>2025</v>
      </c>
      <c r="C209" s="221">
        <v>891780111</v>
      </c>
      <c r="D209" s="221" t="s">
        <v>78</v>
      </c>
      <c r="E209" s="67" t="s">
        <v>2434</v>
      </c>
      <c r="F209" s="227" t="s">
        <v>2433</v>
      </c>
      <c r="G209" s="306">
        <v>0</v>
      </c>
      <c r="H209" s="65" t="s">
        <v>81</v>
      </c>
      <c r="I209" s="221" t="s">
        <v>127</v>
      </c>
      <c r="J209" s="220" t="s">
        <v>83</v>
      </c>
      <c r="K209" s="67" t="s">
        <v>2432</v>
      </c>
      <c r="L209" s="516">
        <v>30300000</v>
      </c>
      <c r="M209" s="221" t="s">
        <v>85</v>
      </c>
      <c r="N209" s="49" t="s">
        <v>2431</v>
      </c>
      <c r="O209" s="527">
        <v>85155278</v>
      </c>
      <c r="P209" s="304">
        <v>111</v>
      </c>
      <c r="Q209" s="503">
        <v>45678</v>
      </c>
      <c r="R209" s="498">
        <v>557700000</v>
      </c>
      <c r="S209" s="403">
        <v>45841</v>
      </c>
      <c r="T209" s="303">
        <f>+L209</f>
        <v>30300000</v>
      </c>
      <c r="U209" s="65" t="s">
        <v>87</v>
      </c>
      <c r="V209" s="229">
        <v>1082884010</v>
      </c>
      <c r="W209" s="66" t="s">
        <v>1426</v>
      </c>
      <c r="X209" s="549">
        <v>45841</v>
      </c>
      <c r="Y209" s="403">
        <v>45841</v>
      </c>
      <c r="Z209" s="70" t="s">
        <v>89</v>
      </c>
      <c r="AA209" s="543">
        <v>46003</v>
      </c>
      <c r="AB209" s="279">
        <f t="shared" si="15"/>
        <v>162</v>
      </c>
      <c r="AC209" s="65">
        <v>0</v>
      </c>
      <c r="AD209" s="68">
        <v>0</v>
      </c>
      <c r="AE209" s="65">
        <v>0</v>
      </c>
      <c r="AF209" s="78" t="s">
        <v>89</v>
      </c>
      <c r="AG209" s="49">
        <f t="shared" si="16"/>
        <v>0</v>
      </c>
      <c r="AH209" s="65">
        <v>0</v>
      </c>
      <c r="AI209" s="66">
        <v>0</v>
      </c>
      <c r="AJ209" s="70" t="s">
        <v>89</v>
      </c>
      <c r="AK209" s="78" t="s">
        <v>89</v>
      </c>
      <c r="AL209" s="65">
        <v>0</v>
      </c>
      <c r="AM209" s="70" t="s">
        <v>89</v>
      </c>
      <c r="AN209" s="70" t="s">
        <v>89</v>
      </c>
      <c r="AO209" s="70" t="s">
        <v>89</v>
      </c>
      <c r="AP209" s="49">
        <f t="shared" si="17"/>
        <v>0</v>
      </c>
      <c r="AQ209" s="302">
        <f>+L209+AD209-AI209</f>
        <v>30300000</v>
      </c>
      <c r="AR209" s="65" t="s">
        <v>87</v>
      </c>
      <c r="AS209" s="68">
        <v>30300000</v>
      </c>
      <c r="AT209" s="65" t="s">
        <v>90</v>
      </c>
      <c r="AU209" s="65">
        <v>0</v>
      </c>
      <c r="AV209" s="75" t="s">
        <v>89</v>
      </c>
      <c r="AW209" s="570">
        <f t="shared" si="18"/>
        <v>11200000</v>
      </c>
      <c r="AX209" s="515">
        <v>19100000</v>
      </c>
      <c r="AY209" s="223">
        <f t="shared" si="19"/>
        <v>0.36963696369636961</v>
      </c>
      <c r="AZ209" s="74">
        <v>0.36963696369636961</v>
      </c>
      <c r="BA209" s="301" t="s">
        <v>89</v>
      </c>
      <c r="BB209" s="65" t="s">
        <v>108</v>
      </c>
      <c r="BC209" s="354" t="s">
        <v>2430</v>
      </c>
      <c r="BD209" s="221" t="s">
        <v>87</v>
      </c>
      <c r="BE209" s="221" t="s">
        <v>87</v>
      </c>
    </row>
    <row r="210" spans="2:57" s="271" customFormat="1" ht="12.75" x14ac:dyDescent="0.2">
      <c r="B210" s="221">
        <v>2025</v>
      </c>
      <c r="C210" s="221">
        <v>891780111</v>
      </c>
      <c r="D210" s="221" t="s">
        <v>78</v>
      </c>
      <c r="E210" s="67" t="s">
        <v>2429</v>
      </c>
      <c r="F210" s="227" t="s">
        <v>2428</v>
      </c>
      <c r="G210" s="306">
        <v>0</v>
      </c>
      <c r="H210" s="65" t="s">
        <v>81</v>
      </c>
      <c r="I210" s="221" t="s">
        <v>127</v>
      </c>
      <c r="J210" s="220" t="s">
        <v>83</v>
      </c>
      <c r="K210" s="67" t="s">
        <v>2427</v>
      </c>
      <c r="L210" s="516">
        <v>17280000</v>
      </c>
      <c r="M210" s="221" t="s">
        <v>85</v>
      </c>
      <c r="N210" s="49" t="s">
        <v>2426</v>
      </c>
      <c r="O210" s="527">
        <v>1143403843</v>
      </c>
      <c r="P210" s="304">
        <v>1388</v>
      </c>
      <c r="Q210" s="503">
        <v>45835</v>
      </c>
      <c r="R210" s="498">
        <v>87600000</v>
      </c>
      <c r="S210" s="403">
        <v>45841</v>
      </c>
      <c r="T210" s="303">
        <f>+L210</f>
        <v>17280000</v>
      </c>
      <c r="U210" s="65" t="s">
        <v>87</v>
      </c>
      <c r="V210" s="227">
        <v>52389076</v>
      </c>
      <c r="W210" s="66" t="s">
        <v>1491</v>
      </c>
      <c r="X210" s="549">
        <v>45841</v>
      </c>
      <c r="Y210" s="403">
        <v>45841</v>
      </c>
      <c r="Z210" s="70" t="s">
        <v>89</v>
      </c>
      <c r="AA210" s="543">
        <v>46003</v>
      </c>
      <c r="AB210" s="279">
        <f t="shared" si="15"/>
        <v>162</v>
      </c>
      <c r="AC210" s="65">
        <v>0</v>
      </c>
      <c r="AD210" s="68">
        <v>0</v>
      </c>
      <c r="AE210" s="65">
        <v>0</v>
      </c>
      <c r="AF210" s="78" t="s">
        <v>89</v>
      </c>
      <c r="AG210" s="49">
        <f t="shared" si="16"/>
        <v>0</v>
      </c>
      <c r="AH210" s="65">
        <v>0</v>
      </c>
      <c r="AI210" s="66">
        <v>0</v>
      </c>
      <c r="AJ210" s="70" t="s">
        <v>89</v>
      </c>
      <c r="AK210" s="78" t="s">
        <v>89</v>
      </c>
      <c r="AL210" s="65">
        <v>0</v>
      </c>
      <c r="AM210" s="70" t="s">
        <v>89</v>
      </c>
      <c r="AN210" s="70" t="s">
        <v>89</v>
      </c>
      <c r="AO210" s="70" t="s">
        <v>89</v>
      </c>
      <c r="AP210" s="49">
        <f t="shared" si="17"/>
        <v>0</v>
      </c>
      <c r="AQ210" s="302">
        <f>+L210+AD210-AI210</f>
        <v>17280000</v>
      </c>
      <c r="AR210" s="65" t="s">
        <v>87</v>
      </c>
      <c r="AS210" s="68">
        <v>17280000</v>
      </c>
      <c r="AT210" s="65" t="s">
        <v>90</v>
      </c>
      <c r="AU210" s="65">
        <v>0</v>
      </c>
      <c r="AV210" s="75" t="s">
        <v>89</v>
      </c>
      <c r="AW210" s="570">
        <f t="shared" si="18"/>
        <v>6400000</v>
      </c>
      <c r="AX210" s="515">
        <v>10880000</v>
      </c>
      <c r="AY210" s="223">
        <f t="shared" si="19"/>
        <v>0.37037037037037035</v>
      </c>
      <c r="AZ210" s="74">
        <v>0.37037037037037035</v>
      </c>
      <c r="BA210" s="301" t="s">
        <v>89</v>
      </c>
      <c r="BB210" s="65" t="s">
        <v>108</v>
      </c>
      <c r="BC210" s="354" t="s">
        <v>2425</v>
      </c>
      <c r="BD210" s="221" t="s">
        <v>87</v>
      </c>
      <c r="BE210" s="221" t="s">
        <v>87</v>
      </c>
    </row>
    <row r="211" spans="2:57" s="271" customFormat="1" ht="12.75" x14ac:dyDescent="0.2">
      <c r="B211" s="221">
        <v>2025</v>
      </c>
      <c r="C211" s="221">
        <v>891780111</v>
      </c>
      <c r="D211" s="221" t="s">
        <v>78</v>
      </c>
      <c r="E211" s="67" t="s">
        <v>2424</v>
      </c>
      <c r="F211" s="227" t="s">
        <v>2423</v>
      </c>
      <c r="G211" s="306">
        <v>0</v>
      </c>
      <c r="H211" s="65" t="s">
        <v>81</v>
      </c>
      <c r="I211" s="221" t="s">
        <v>127</v>
      </c>
      <c r="J211" s="220" t="s">
        <v>83</v>
      </c>
      <c r="K211" s="67" t="s">
        <v>2422</v>
      </c>
      <c r="L211" s="516">
        <v>24000000</v>
      </c>
      <c r="M211" s="221" t="s">
        <v>85</v>
      </c>
      <c r="N211" s="49" t="s">
        <v>2421</v>
      </c>
      <c r="O211" s="527">
        <v>1082374545</v>
      </c>
      <c r="P211" s="304">
        <v>102</v>
      </c>
      <c r="Q211" s="503">
        <v>45677</v>
      </c>
      <c r="R211" s="498">
        <v>1014200000</v>
      </c>
      <c r="S211" s="403">
        <v>45841</v>
      </c>
      <c r="T211" s="303">
        <f>+L211</f>
        <v>24000000</v>
      </c>
      <c r="U211" s="65" t="s">
        <v>87</v>
      </c>
      <c r="V211" s="227">
        <v>7634885</v>
      </c>
      <c r="W211" s="66" t="s">
        <v>827</v>
      </c>
      <c r="X211" s="549">
        <v>45841</v>
      </c>
      <c r="Y211" s="403">
        <v>45841</v>
      </c>
      <c r="Z211" s="70" t="s">
        <v>89</v>
      </c>
      <c r="AA211" s="543">
        <v>46021</v>
      </c>
      <c r="AB211" s="279">
        <f t="shared" si="15"/>
        <v>180</v>
      </c>
      <c r="AC211" s="65">
        <v>0</v>
      </c>
      <c r="AD211" s="68">
        <v>0</v>
      </c>
      <c r="AE211" s="65">
        <v>0</v>
      </c>
      <c r="AF211" s="78" t="s">
        <v>89</v>
      </c>
      <c r="AG211" s="49">
        <f t="shared" si="16"/>
        <v>0</v>
      </c>
      <c r="AH211" s="65">
        <v>0</v>
      </c>
      <c r="AI211" s="66">
        <v>0</v>
      </c>
      <c r="AJ211" s="70" t="s">
        <v>89</v>
      </c>
      <c r="AK211" s="78" t="s">
        <v>89</v>
      </c>
      <c r="AL211" s="65">
        <v>0</v>
      </c>
      <c r="AM211" s="70" t="s">
        <v>89</v>
      </c>
      <c r="AN211" s="70" t="s">
        <v>89</v>
      </c>
      <c r="AO211" s="70" t="s">
        <v>89</v>
      </c>
      <c r="AP211" s="49">
        <f t="shared" si="17"/>
        <v>0</v>
      </c>
      <c r="AQ211" s="302">
        <f>+L211+AD211-AI211</f>
        <v>24000000</v>
      </c>
      <c r="AR211" s="65" t="s">
        <v>87</v>
      </c>
      <c r="AS211" s="68">
        <v>24000000</v>
      </c>
      <c r="AT211" s="65" t="s">
        <v>90</v>
      </c>
      <c r="AU211" s="65">
        <v>0</v>
      </c>
      <c r="AV211" s="75" t="s">
        <v>89</v>
      </c>
      <c r="AW211" s="570">
        <f t="shared" si="18"/>
        <v>8000000</v>
      </c>
      <c r="AX211" s="515">
        <v>16000000</v>
      </c>
      <c r="AY211" s="223">
        <f t="shared" si="19"/>
        <v>0.33333333333333331</v>
      </c>
      <c r="AZ211" s="74">
        <v>0.33333333333333331</v>
      </c>
      <c r="BA211" s="301" t="s">
        <v>89</v>
      </c>
      <c r="BB211" s="65" t="s">
        <v>108</v>
      </c>
      <c r="BC211" s="354" t="s">
        <v>2420</v>
      </c>
      <c r="BD211" s="221" t="s">
        <v>87</v>
      </c>
      <c r="BE211" s="221" t="s">
        <v>87</v>
      </c>
    </row>
    <row r="212" spans="2:57" s="271" customFormat="1" ht="12.75" x14ac:dyDescent="0.2">
      <c r="B212" s="221">
        <v>2025</v>
      </c>
      <c r="C212" s="221">
        <v>891780111</v>
      </c>
      <c r="D212" s="221" t="s">
        <v>78</v>
      </c>
      <c r="E212" s="67" t="s">
        <v>2419</v>
      </c>
      <c r="F212" s="227" t="s">
        <v>2418</v>
      </c>
      <c r="G212" s="306">
        <v>0</v>
      </c>
      <c r="H212" s="65" t="s">
        <v>81</v>
      </c>
      <c r="I212" s="221" t="s">
        <v>127</v>
      </c>
      <c r="J212" s="220" t="s">
        <v>83</v>
      </c>
      <c r="K212" s="67" t="s">
        <v>2417</v>
      </c>
      <c r="L212" s="516">
        <v>13500000</v>
      </c>
      <c r="M212" s="221" t="s">
        <v>85</v>
      </c>
      <c r="N212" s="49" t="s">
        <v>2416</v>
      </c>
      <c r="O212" s="527">
        <v>1026559851</v>
      </c>
      <c r="P212" s="304">
        <v>735</v>
      </c>
      <c r="Q212" s="503">
        <v>45735</v>
      </c>
      <c r="R212" s="498">
        <v>200000000</v>
      </c>
      <c r="S212" s="403">
        <v>45841</v>
      </c>
      <c r="T212" s="303">
        <f>+L212</f>
        <v>13500000</v>
      </c>
      <c r="U212" s="65" t="s">
        <v>87</v>
      </c>
      <c r="V212" s="227">
        <v>79738530</v>
      </c>
      <c r="W212" s="66" t="s">
        <v>1514</v>
      </c>
      <c r="X212" s="549">
        <v>45841</v>
      </c>
      <c r="Y212" s="403">
        <v>45841</v>
      </c>
      <c r="Z212" s="70" t="s">
        <v>89</v>
      </c>
      <c r="AA212" s="550">
        <v>45930</v>
      </c>
      <c r="AB212" s="279">
        <f t="shared" si="15"/>
        <v>89</v>
      </c>
      <c r="AC212" s="65">
        <v>0</v>
      </c>
      <c r="AD212" s="68">
        <v>0</v>
      </c>
      <c r="AE212" s="65">
        <v>0</v>
      </c>
      <c r="AF212" s="78" t="s">
        <v>89</v>
      </c>
      <c r="AG212" s="49">
        <f t="shared" si="16"/>
        <v>0</v>
      </c>
      <c r="AH212" s="65">
        <v>0</v>
      </c>
      <c r="AI212" s="66">
        <v>0</v>
      </c>
      <c r="AJ212" s="70" t="s">
        <v>89</v>
      </c>
      <c r="AK212" s="78" t="s">
        <v>89</v>
      </c>
      <c r="AL212" s="65">
        <v>0</v>
      </c>
      <c r="AM212" s="70" t="s">
        <v>89</v>
      </c>
      <c r="AN212" s="70" t="s">
        <v>89</v>
      </c>
      <c r="AO212" s="70" t="s">
        <v>89</v>
      </c>
      <c r="AP212" s="49">
        <f t="shared" si="17"/>
        <v>0</v>
      </c>
      <c r="AQ212" s="302">
        <f>+L212+AD212-AI212</f>
        <v>13500000</v>
      </c>
      <c r="AR212" s="65" t="s">
        <v>87</v>
      </c>
      <c r="AS212" s="68">
        <v>13500000</v>
      </c>
      <c r="AT212" s="65" t="s">
        <v>90</v>
      </c>
      <c r="AU212" s="65">
        <v>0</v>
      </c>
      <c r="AV212" s="75" t="s">
        <v>89</v>
      </c>
      <c r="AW212" s="570">
        <f t="shared" si="18"/>
        <v>4500000</v>
      </c>
      <c r="AX212" s="515">
        <v>9000000</v>
      </c>
      <c r="AY212" s="223">
        <f t="shared" si="19"/>
        <v>0.33333333333333331</v>
      </c>
      <c r="AZ212" s="74">
        <v>0.33333333333333331</v>
      </c>
      <c r="BA212" s="301" t="s">
        <v>89</v>
      </c>
      <c r="BB212" s="65" t="s">
        <v>108</v>
      </c>
      <c r="BC212" s="354" t="s">
        <v>2415</v>
      </c>
      <c r="BD212" s="221" t="s">
        <v>87</v>
      </c>
      <c r="BE212" s="221" t="s">
        <v>87</v>
      </c>
    </row>
    <row r="213" spans="2:57" s="271" customFormat="1" ht="12.75" x14ac:dyDescent="0.2">
      <c r="B213" s="221">
        <v>2025</v>
      </c>
      <c r="C213" s="221">
        <v>891780111</v>
      </c>
      <c r="D213" s="221" t="s">
        <v>78</v>
      </c>
      <c r="E213" s="67" t="s">
        <v>2414</v>
      </c>
      <c r="F213" s="227" t="s">
        <v>2413</v>
      </c>
      <c r="G213" s="306">
        <v>0</v>
      </c>
      <c r="H213" s="65" t="s">
        <v>81</v>
      </c>
      <c r="I213" s="221" t="s">
        <v>127</v>
      </c>
      <c r="J213" s="220" t="s">
        <v>83</v>
      </c>
      <c r="K213" s="67" t="s">
        <v>2412</v>
      </c>
      <c r="L213" s="516">
        <v>19760000</v>
      </c>
      <c r="M213" s="221" t="s">
        <v>85</v>
      </c>
      <c r="N213" s="49" t="s">
        <v>2411</v>
      </c>
      <c r="O213" s="527">
        <v>1082890110</v>
      </c>
      <c r="P213" s="304">
        <v>111</v>
      </c>
      <c r="Q213" s="503">
        <v>45678</v>
      </c>
      <c r="R213" s="498">
        <v>557700000</v>
      </c>
      <c r="S213" s="403">
        <v>45845</v>
      </c>
      <c r="T213" s="303">
        <f>+L213</f>
        <v>19760000</v>
      </c>
      <c r="U213" s="65" t="s">
        <v>87</v>
      </c>
      <c r="V213" s="229">
        <v>1082884010</v>
      </c>
      <c r="W213" s="66" t="s">
        <v>1426</v>
      </c>
      <c r="X213" s="549">
        <v>45845</v>
      </c>
      <c r="Y213" s="403">
        <v>45845</v>
      </c>
      <c r="Z213" s="70" t="s">
        <v>89</v>
      </c>
      <c r="AA213" s="543">
        <v>46003</v>
      </c>
      <c r="AB213" s="279">
        <f t="shared" si="15"/>
        <v>158</v>
      </c>
      <c r="AC213" s="65">
        <v>0</v>
      </c>
      <c r="AD213" s="68">
        <v>0</v>
      </c>
      <c r="AE213" s="65">
        <v>0</v>
      </c>
      <c r="AF213" s="78" t="s">
        <v>89</v>
      </c>
      <c r="AG213" s="49">
        <f t="shared" si="16"/>
        <v>0</v>
      </c>
      <c r="AH213" s="65">
        <v>0</v>
      </c>
      <c r="AI213" s="66">
        <v>0</v>
      </c>
      <c r="AJ213" s="70" t="s">
        <v>89</v>
      </c>
      <c r="AK213" s="78" t="s">
        <v>89</v>
      </c>
      <c r="AL213" s="65">
        <v>0</v>
      </c>
      <c r="AM213" s="70" t="s">
        <v>89</v>
      </c>
      <c r="AN213" s="70" t="s">
        <v>89</v>
      </c>
      <c r="AO213" s="70" t="s">
        <v>89</v>
      </c>
      <c r="AP213" s="49">
        <f t="shared" si="17"/>
        <v>0</v>
      </c>
      <c r="AQ213" s="302">
        <f>+L213+AD213-AI213</f>
        <v>19760000</v>
      </c>
      <c r="AR213" s="65" t="s">
        <v>87</v>
      </c>
      <c r="AS213" s="68">
        <v>19760000</v>
      </c>
      <c r="AT213" s="65" t="s">
        <v>90</v>
      </c>
      <c r="AU213" s="65">
        <v>0</v>
      </c>
      <c r="AV213" s="75" t="s">
        <v>89</v>
      </c>
      <c r="AW213" s="570">
        <f t="shared" si="18"/>
        <v>6840000</v>
      </c>
      <c r="AX213" s="515">
        <v>12920000</v>
      </c>
      <c r="AY213" s="223">
        <f t="shared" si="19"/>
        <v>0.34615384615384615</v>
      </c>
      <c r="AZ213" s="74">
        <v>0.34615384615384615</v>
      </c>
      <c r="BA213" s="301" t="s">
        <v>89</v>
      </c>
      <c r="BB213" s="65" t="s">
        <v>108</v>
      </c>
      <c r="BC213" s="354" t="s">
        <v>2410</v>
      </c>
      <c r="BD213" s="221" t="s">
        <v>87</v>
      </c>
      <c r="BE213" s="221" t="s">
        <v>87</v>
      </c>
    </row>
    <row r="214" spans="2:57" s="271" customFormat="1" ht="12.75" x14ac:dyDescent="0.2">
      <c r="B214" s="221">
        <v>2025</v>
      </c>
      <c r="C214" s="221">
        <v>891780111</v>
      </c>
      <c r="D214" s="221" t="s">
        <v>78</v>
      </c>
      <c r="E214" s="67" t="s">
        <v>2409</v>
      </c>
      <c r="F214" s="227" t="s">
        <v>2408</v>
      </c>
      <c r="G214" s="306">
        <v>0</v>
      </c>
      <c r="H214" s="65" t="s">
        <v>81</v>
      </c>
      <c r="I214" s="221" t="s">
        <v>127</v>
      </c>
      <c r="J214" s="220" t="s">
        <v>83</v>
      </c>
      <c r="K214" s="67" t="s">
        <v>2407</v>
      </c>
      <c r="L214" s="516">
        <v>20646667</v>
      </c>
      <c r="M214" s="221" t="s">
        <v>85</v>
      </c>
      <c r="N214" s="49" t="s">
        <v>2406</v>
      </c>
      <c r="O214" s="527">
        <v>1082992789</v>
      </c>
      <c r="P214" s="304">
        <v>111</v>
      </c>
      <c r="Q214" s="503">
        <v>45678</v>
      </c>
      <c r="R214" s="498">
        <v>557700000</v>
      </c>
      <c r="S214" s="403">
        <v>45845</v>
      </c>
      <c r="T214" s="303">
        <f>+L214</f>
        <v>20646667</v>
      </c>
      <c r="U214" s="65" t="s">
        <v>87</v>
      </c>
      <c r="V214" s="229">
        <v>1082884010</v>
      </c>
      <c r="W214" s="66" t="s">
        <v>1426</v>
      </c>
      <c r="X214" s="549">
        <v>45845</v>
      </c>
      <c r="Y214" s="403">
        <v>45845</v>
      </c>
      <c r="Z214" s="70" t="s">
        <v>89</v>
      </c>
      <c r="AA214" s="543">
        <v>46010</v>
      </c>
      <c r="AB214" s="279">
        <f t="shared" si="15"/>
        <v>165</v>
      </c>
      <c r="AC214" s="65">
        <v>0</v>
      </c>
      <c r="AD214" s="68">
        <v>0</v>
      </c>
      <c r="AE214" s="65">
        <v>0</v>
      </c>
      <c r="AF214" s="78" t="s">
        <v>89</v>
      </c>
      <c r="AG214" s="49">
        <f t="shared" si="16"/>
        <v>0</v>
      </c>
      <c r="AH214" s="65">
        <v>0</v>
      </c>
      <c r="AI214" s="66">
        <v>0</v>
      </c>
      <c r="AJ214" s="70" t="s">
        <v>89</v>
      </c>
      <c r="AK214" s="78" t="s">
        <v>89</v>
      </c>
      <c r="AL214" s="65">
        <v>0</v>
      </c>
      <c r="AM214" s="70" t="s">
        <v>89</v>
      </c>
      <c r="AN214" s="70" t="s">
        <v>89</v>
      </c>
      <c r="AO214" s="70" t="s">
        <v>89</v>
      </c>
      <c r="AP214" s="49">
        <f t="shared" si="17"/>
        <v>0</v>
      </c>
      <c r="AQ214" s="302">
        <f>+L214+AD214-AI214</f>
        <v>20646667</v>
      </c>
      <c r="AR214" s="65" t="s">
        <v>87</v>
      </c>
      <c r="AS214" s="68">
        <v>20646667</v>
      </c>
      <c r="AT214" s="65" t="s">
        <v>90</v>
      </c>
      <c r="AU214" s="65">
        <v>0</v>
      </c>
      <c r="AV214" s="75" t="s">
        <v>89</v>
      </c>
      <c r="AW214" s="570">
        <f t="shared" si="18"/>
        <v>6840000</v>
      </c>
      <c r="AX214" s="515">
        <v>13806667</v>
      </c>
      <c r="AY214" s="223">
        <f t="shared" si="19"/>
        <v>0.3312883382097459</v>
      </c>
      <c r="AZ214" s="74">
        <v>0.3312883382097459</v>
      </c>
      <c r="BA214" s="301" t="s">
        <v>89</v>
      </c>
      <c r="BB214" s="65" t="s">
        <v>108</v>
      </c>
      <c r="BC214" s="354" t="s">
        <v>2405</v>
      </c>
      <c r="BD214" s="221" t="s">
        <v>87</v>
      </c>
      <c r="BE214" s="221" t="s">
        <v>87</v>
      </c>
    </row>
    <row r="215" spans="2:57" s="271" customFormat="1" ht="12.75" x14ac:dyDescent="0.2">
      <c r="B215" s="221">
        <v>2025</v>
      </c>
      <c r="C215" s="221">
        <v>891780111</v>
      </c>
      <c r="D215" s="221" t="s">
        <v>78</v>
      </c>
      <c r="E215" s="67" t="s">
        <v>2404</v>
      </c>
      <c r="F215" s="227" t="s">
        <v>2403</v>
      </c>
      <c r="G215" s="306">
        <v>0</v>
      </c>
      <c r="H215" s="65" t="s">
        <v>81</v>
      </c>
      <c r="I215" s="221" t="s">
        <v>127</v>
      </c>
      <c r="J215" s="220" t="s">
        <v>83</v>
      </c>
      <c r="K215" s="67" t="s">
        <v>2402</v>
      </c>
      <c r="L215" s="516">
        <v>19760000</v>
      </c>
      <c r="M215" s="221" t="s">
        <v>85</v>
      </c>
      <c r="N215" s="49" t="s">
        <v>2401</v>
      </c>
      <c r="O215" s="527">
        <v>1082893928</v>
      </c>
      <c r="P215" s="304">
        <v>111</v>
      </c>
      <c r="Q215" s="503">
        <v>45678</v>
      </c>
      <c r="R215" s="498">
        <v>557700000</v>
      </c>
      <c r="S215" s="403">
        <v>45845</v>
      </c>
      <c r="T215" s="303">
        <f>+L215</f>
        <v>19760000</v>
      </c>
      <c r="U215" s="65" t="s">
        <v>87</v>
      </c>
      <c r="V215" s="229">
        <v>1082884010</v>
      </c>
      <c r="W215" s="66" t="s">
        <v>1426</v>
      </c>
      <c r="X215" s="549">
        <v>45845</v>
      </c>
      <c r="Y215" s="403">
        <v>45845</v>
      </c>
      <c r="Z215" s="70" t="s">
        <v>89</v>
      </c>
      <c r="AA215" s="543">
        <v>46003</v>
      </c>
      <c r="AB215" s="279">
        <f t="shared" si="15"/>
        <v>158</v>
      </c>
      <c r="AC215" s="65">
        <v>0</v>
      </c>
      <c r="AD215" s="68">
        <v>0</v>
      </c>
      <c r="AE215" s="65">
        <v>0</v>
      </c>
      <c r="AF215" s="78" t="s">
        <v>89</v>
      </c>
      <c r="AG215" s="49">
        <f t="shared" si="16"/>
        <v>0</v>
      </c>
      <c r="AH215" s="65">
        <v>0</v>
      </c>
      <c r="AI215" s="66">
        <v>0</v>
      </c>
      <c r="AJ215" s="70" t="s">
        <v>89</v>
      </c>
      <c r="AK215" s="78" t="s">
        <v>89</v>
      </c>
      <c r="AL215" s="65">
        <v>0</v>
      </c>
      <c r="AM215" s="70" t="s">
        <v>89</v>
      </c>
      <c r="AN215" s="70" t="s">
        <v>89</v>
      </c>
      <c r="AO215" s="70" t="s">
        <v>89</v>
      </c>
      <c r="AP215" s="49">
        <f t="shared" si="17"/>
        <v>0</v>
      </c>
      <c r="AQ215" s="302">
        <f>+L215+AD215-AI215</f>
        <v>19760000</v>
      </c>
      <c r="AR215" s="65" t="s">
        <v>87</v>
      </c>
      <c r="AS215" s="68">
        <v>19760000</v>
      </c>
      <c r="AT215" s="65" t="s">
        <v>90</v>
      </c>
      <c r="AU215" s="65">
        <v>0</v>
      </c>
      <c r="AV215" s="75" t="s">
        <v>89</v>
      </c>
      <c r="AW215" s="570">
        <f t="shared" si="18"/>
        <v>6840000</v>
      </c>
      <c r="AX215" s="515">
        <v>12920000</v>
      </c>
      <c r="AY215" s="223">
        <f t="shared" si="19"/>
        <v>0.34615384615384615</v>
      </c>
      <c r="AZ215" s="74">
        <v>0.34615384615384615</v>
      </c>
      <c r="BA215" s="301" t="s">
        <v>89</v>
      </c>
      <c r="BB215" s="65" t="s">
        <v>108</v>
      </c>
      <c r="BC215" s="354" t="s">
        <v>2400</v>
      </c>
      <c r="BD215" s="221" t="s">
        <v>87</v>
      </c>
      <c r="BE215" s="221" t="s">
        <v>87</v>
      </c>
    </row>
    <row r="216" spans="2:57" s="271" customFormat="1" ht="12.75" x14ac:dyDescent="0.2">
      <c r="B216" s="221">
        <v>2025</v>
      </c>
      <c r="C216" s="221">
        <v>891780111</v>
      </c>
      <c r="D216" s="221" t="s">
        <v>78</v>
      </c>
      <c r="E216" s="67" t="s">
        <v>2399</v>
      </c>
      <c r="F216" s="227" t="s">
        <v>2398</v>
      </c>
      <c r="G216" s="306">
        <v>0</v>
      </c>
      <c r="H216" s="65" t="s">
        <v>81</v>
      </c>
      <c r="I216" s="221" t="s">
        <v>127</v>
      </c>
      <c r="J216" s="220" t="s">
        <v>83</v>
      </c>
      <c r="K216" s="67" t="s">
        <v>2397</v>
      </c>
      <c r="L216" s="516">
        <v>20646667</v>
      </c>
      <c r="M216" s="221" t="s">
        <v>85</v>
      </c>
      <c r="N216" s="49" t="s">
        <v>2396</v>
      </c>
      <c r="O216" s="527">
        <v>1082944396</v>
      </c>
      <c r="P216" s="304">
        <v>111</v>
      </c>
      <c r="Q216" s="503">
        <v>45678</v>
      </c>
      <c r="R216" s="498">
        <v>557700000</v>
      </c>
      <c r="S216" s="403">
        <v>45845</v>
      </c>
      <c r="T216" s="303">
        <f>+L216</f>
        <v>20646667</v>
      </c>
      <c r="U216" s="65" t="s">
        <v>87</v>
      </c>
      <c r="V216" s="229">
        <v>1082884010</v>
      </c>
      <c r="W216" s="66" t="s">
        <v>1426</v>
      </c>
      <c r="X216" s="549">
        <v>45845</v>
      </c>
      <c r="Y216" s="403">
        <v>45845</v>
      </c>
      <c r="Z216" s="70" t="s">
        <v>89</v>
      </c>
      <c r="AA216" s="543">
        <v>46010</v>
      </c>
      <c r="AB216" s="279">
        <f t="shared" si="15"/>
        <v>165</v>
      </c>
      <c r="AC216" s="65">
        <v>0</v>
      </c>
      <c r="AD216" s="68">
        <v>0</v>
      </c>
      <c r="AE216" s="65">
        <v>0</v>
      </c>
      <c r="AF216" s="78" t="s">
        <v>89</v>
      </c>
      <c r="AG216" s="49">
        <f t="shared" si="16"/>
        <v>0</v>
      </c>
      <c r="AH216" s="65">
        <v>0</v>
      </c>
      <c r="AI216" s="66">
        <v>0</v>
      </c>
      <c r="AJ216" s="70" t="s">
        <v>89</v>
      </c>
      <c r="AK216" s="78" t="s">
        <v>89</v>
      </c>
      <c r="AL216" s="65">
        <v>0</v>
      </c>
      <c r="AM216" s="70" t="s">
        <v>89</v>
      </c>
      <c r="AN216" s="70" t="s">
        <v>89</v>
      </c>
      <c r="AO216" s="70" t="s">
        <v>89</v>
      </c>
      <c r="AP216" s="49">
        <f t="shared" si="17"/>
        <v>0</v>
      </c>
      <c r="AQ216" s="302">
        <f>+L216+AD216-AI216</f>
        <v>20646667</v>
      </c>
      <c r="AR216" s="65" t="s">
        <v>87</v>
      </c>
      <c r="AS216" s="68">
        <v>20646667</v>
      </c>
      <c r="AT216" s="65" t="s">
        <v>90</v>
      </c>
      <c r="AU216" s="65">
        <v>0</v>
      </c>
      <c r="AV216" s="75" t="s">
        <v>89</v>
      </c>
      <c r="AW216" s="570">
        <f t="shared" si="18"/>
        <v>6840000</v>
      </c>
      <c r="AX216" s="515">
        <v>13806667</v>
      </c>
      <c r="AY216" s="223">
        <f t="shared" si="19"/>
        <v>0.3312883382097459</v>
      </c>
      <c r="AZ216" s="74">
        <v>0.3312883382097459</v>
      </c>
      <c r="BA216" s="301" t="s">
        <v>89</v>
      </c>
      <c r="BB216" s="65" t="s">
        <v>108</v>
      </c>
      <c r="BC216" s="354" t="s">
        <v>2395</v>
      </c>
      <c r="BD216" s="221" t="s">
        <v>87</v>
      </c>
      <c r="BE216" s="221" t="s">
        <v>87</v>
      </c>
    </row>
    <row r="217" spans="2:57" s="271" customFormat="1" ht="12.75" x14ac:dyDescent="0.2">
      <c r="B217" s="221">
        <v>2025</v>
      </c>
      <c r="C217" s="221">
        <v>891780111</v>
      </c>
      <c r="D217" s="221" t="s">
        <v>78</v>
      </c>
      <c r="E217" s="67" t="s">
        <v>2394</v>
      </c>
      <c r="F217" s="227" t="s">
        <v>2393</v>
      </c>
      <c r="G217" s="306">
        <v>0</v>
      </c>
      <c r="H217" s="65" t="s">
        <v>81</v>
      </c>
      <c r="I217" s="221" t="s">
        <v>127</v>
      </c>
      <c r="J217" s="220" t="s">
        <v>83</v>
      </c>
      <c r="K217" s="67" t="s">
        <v>2392</v>
      </c>
      <c r="L217" s="517">
        <v>19760000</v>
      </c>
      <c r="M217" s="221" t="s">
        <v>85</v>
      </c>
      <c r="N217" s="49" t="s">
        <v>2391</v>
      </c>
      <c r="O217" s="527">
        <v>1082992358</v>
      </c>
      <c r="P217" s="304">
        <v>111</v>
      </c>
      <c r="Q217" s="503">
        <v>45678</v>
      </c>
      <c r="R217" s="498">
        <v>557700000</v>
      </c>
      <c r="S217" s="403">
        <v>45845</v>
      </c>
      <c r="T217" s="303">
        <f>+L217</f>
        <v>19760000</v>
      </c>
      <c r="U217" s="65" t="s">
        <v>87</v>
      </c>
      <c r="V217" s="229">
        <v>1082884010</v>
      </c>
      <c r="W217" s="66" t="s">
        <v>1426</v>
      </c>
      <c r="X217" s="549">
        <v>45845</v>
      </c>
      <c r="Y217" s="403">
        <v>45845</v>
      </c>
      <c r="Z217" s="70" t="s">
        <v>89</v>
      </c>
      <c r="AA217" s="543">
        <v>46003</v>
      </c>
      <c r="AB217" s="279">
        <f t="shared" si="15"/>
        <v>158</v>
      </c>
      <c r="AC217" s="65">
        <v>0</v>
      </c>
      <c r="AD217" s="68">
        <v>0</v>
      </c>
      <c r="AE217" s="65">
        <v>0</v>
      </c>
      <c r="AF217" s="78" t="s">
        <v>89</v>
      </c>
      <c r="AG217" s="49">
        <f t="shared" si="16"/>
        <v>0</v>
      </c>
      <c r="AH217" s="65">
        <v>0</v>
      </c>
      <c r="AI217" s="66">
        <v>0</v>
      </c>
      <c r="AJ217" s="70" t="s">
        <v>89</v>
      </c>
      <c r="AK217" s="78" t="s">
        <v>89</v>
      </c>
      <c r="AL217" s="65">
        <v>0</v>
      </c>
      <c r="AM217" s="70" t="s">
        <v>89</v>
      </c>
      <c r="AN217" s="70" t="s">
        <v>89</v>
      </c>
      <c r="AO217" s="70" t="s">
        <v>89</v>
      </c>
      <c r="AP217" s="49">
        <f t="shared" si="17"/>
        <v>0</v>
      </c>
      <c r="AQ217" s="302">
        <f>+L217+AD217-AI217</f>
        <v>19760000</v>
      </c>
      <c r="AR217" s="65" t="s">
        <v>87</v>
      </c>
      <c r="AS217" s="68">
        <v>19760000</v>
      </c>
      <c r="AT217" s="65" t="s">
        <v>90</v>
      </c>
      <c r="AU217" s="65">
        <v>0</v>
      </c>
      <c r="AV217" s="75" t="s">
        <v>89</v>
      </c>
      <c r="AW217" s="570">
        <f t="shared" si="18"/>
        <v>6840000</v>
      </c>
      <c r="AX217" s="515">
        <v>12920000</v>
      </c>
      <c r="AY217" s="223">
        <f t="shared" si="19"/>
        <v>0.34615384615384615</v>
      </c>
      <c r="AZ217" s="74">
        <v>0.34615384615384615</v>
      </c>
      <c r="BA217" s="301" t="s">
        <v>89</v>
      </c>
      <c r="BB217" s="65" t="s">
        <v>108</v>
      </c>
      <c r="BC217" s="362" t="s">
        <v>2390</v>
      </c>
      <c r="BD217" s="221" t="s">
        <v>87</v>
      </c>
      <c r="BE217" s="221" t="s">
        <v>87</v>
      </c>
    </row>
    <row r="218" spans="2:57" s="271" customFormat="1" ht="12.75" x14ac:dyDescent="0.2">
      <c r="B218" s="221">
        <v>2025</v>
      </c>
      <c r="C218" s="221">
        <v>891780111</v>
      </c>
      <c r="D218" s="221" t="s">
        <v>78</v>
      </c>
      <c r="E218" s="67" t="s">
        <v>2389</v>
      </c>
      <c r="F218" s="227" t="s">
        <v>2388</v>
      </c>
      <c r="G218" s="306">
        <v>0</v>
      </c>
      <c r="H218" s="65" t="s">
        <v>81</v>
      </c>
      <c r="I218" s="221" t="s">
        <v>127</v>
      </c>
      <c r="J218" s="220" t="s">
        <v>83</v>
      </c>
      <c r="K218" s="67" t="s">
        <v>2387</v>
      </c>
      <c r="L218" s="516">
        <v>20800000</v>
      </c>
      <c r="M218" s="221" t="s">
        <v>85</v>
      </c>
      <c r="N218" s="49" t="s">
        <v>2386</v>
      </c>
      <c r="O218" s="527">
        <v>1082950124</v>
      </c>
      <c r="P218" s="304">
        <v>111</v>
      </c>
      <c r="Q218" s="503">
        <v>45678</v>
      </c>
      <c r="R218" s="498">
        <v>557700000</v>
      </c>
      <c r="S218" s="403">
        <v>45845</v>
      </c>
      <c r="T218" s="303">
        <f>+L218</f>
        <v>20800000</v>
      </c>
      <c r="U218" s="65" t="s">
        <v>87</v>
      </c>
      <c r="V218" s="229">
        <v>1082884010</v>
      </c>
      <c r="W218" s="66" t="s">
        <v>1426</v>
      </c>
      <c r="X218" s="549">
        <v>45845</v>
      </c>
      <c r="Y218" s="403">
        <v>45845</v>
      </c>
      <c r="Z218" s="70" t="s">
        <v>89</v>
      </c>
      <c r="AA218" s="543">
        <v>46003</v>
      </c>
      <c r="AB218" s="279">
        <f t="shared" si="15"/>
        <v>158</v>
      </c>
      <c r="AC218" s="65">
        <v>0</v>
      </c>
      <c r="AD218" s="68">
        <v>0</v>
      </c>
      <c r="AE218" s="65">
        <v>0</v>
      </c>
      <c r="AF218" s="78" t="s">
        <v>89</v>
      </c>
      <c r="AG218" s="49">
        <f t="shared" si="16"/>
        <v>0</v>
      </c>
      <c r="AH218" s="65">
        <v>0</v>
      </c>
      <c r="AI218" s="66">
        <v>0</v>
      </c>
      <c r="AJ218" s="70" t="s">
        <v>89</v>
      </c>
      <c r="AK218" s="78" t="s">
        <v>89</v>
      </c>
      <c r="AL218" s="65">
        <v>0</v>
      </c>
      <c r="AM218" s="70" t="s">
        <v>89</v>
      </c>
      <c r="AN218" s="70" t="s">
        <v>89</v>
      </c>
      <c r="AO218" s="70" t="s">
        <v>89</v>
      </c>
      <c r="AP218" s="49">
        <f t="shared" si="17"/>
        <v>0</v>
      </c>
      <c r="AQ218" s="302">
        <f>+L218+AD218-AI218</f>
        <v>20800000</v>
      </c>
      <c r="AR218" s="65" t="s">
        <v>87</v>
      </c>
      <c r="AS218" s="68">
        <v>20800000</v>
      </c>
      <c r="AT218" s="65" t="s">
        <v>90</v>
      </c>
      <c r="AU218" s="65">
        <v>0</v>
      </c>
      <c r="AV218" s="75" t="s">
        <v>89</v>
      </c>
      <c r="AW218" s="570">
        <f t="shared" si="18"/>
        <v>7200000</v>
      </c>
      <c r="AX218" s="515">
        <v>13600000</v>
      </c>
      <c r="AY218" s="223">
        <f t="shared" si="19"/>
        <v>0.34615384615384615</v>
      </c>
      <c r="AZ218" s="74">
        <v>0.34615384615384615</v>
      </c>
      <c r="BA218" s="301" t="s">
        <v>89</v>
      </c>
      <c r="BB218" s="65" t="s">
        <v>108</v>
      </c>
      <c r="BC218" s="354" t="s">
        <v>2385</v>
      </c>
      <c r="BD218" s="221" t="s">
        <v>87</v>
      </c>
      <c r="BE218" s="221" t="s">
        <v>87</v>
      </c>
    </row>
    <row r="219" spans="2:57" s="271" customFormat="1" ht="12.75" x14ac:dyDescent="0.2">
      <c r="B219" s="221">
        <v>2025</v>
      </c>
      <c r="C219" s="221">
        <v>891780111</v>
      </c>
      <c r="D219" s="221" t="s">
        <v>78</v>
      </c>
      <c r="E219" s="67" t="s">
        <v>2384</v>
      </c>
      <c r="F219" s="227" t="s">
        <v>2383</v>
      </c>
      <c r="G219" s="306">
        <v>0</v>
      </c>
      <c r="H219" s="65" t="s">
        <v>81</v>
      </c>
      <c r="I219" s="221" t="s">
        <v>127</v>
      </c>
      <c r="J219" s="220" t="s">
        <v>83</v>
      </c>
      <c r="K219" s="67" t="s">
        <v>2382</v>
      </c>
      <c r="L219" s="516">
        <v>19240000</v>
      </c>
      <c r="M219" s="221" t="s">
        <v>85</v>
      </c>
      <c r="N219" s="49" t="s">
        <v>2381</v>
      </c>
      <c r="O219" s="527">
        <v>1082958955</v>
      </c>
      <c r="P219" s="304">
        <v>106</v>
      </c>
      <c r="Q219" s="503">
        <v>45677</v>
      </c>
      <c r="R219" s="498">
        <v>450000000</v>
      </c>
      <c r="S219" s="403">
        <v>45845</v>
      </c>
      <c r="T219" s="303">
        <f>+L219</f>
        <v>19240000</v>
      </c>
      <c r="U219" s="65" t="s">
        <v>87</v>
      </c>
      <c r="V219" s="229">
        <v>63563343</v>
      </c>
      <c r="W219" s="66" t="s">
        <v>1862</v>
      </c>
      <c r="X219" s="549">
        <v>45845</v>
      </c>
      <c r="Y219" s="403">
        <v>45845</v>
      </c>
      <c r="Z219" s="70" t="s">
        <v>89</v>
      </c>
      <c r="AA219" s="543">
        <v>46003</v>
      </c>
      <c r="AB219" s="279">
        <f t="shared" si="15"/>
        <v>158</v>
      </c>
      <c r="AC219" s="65">
        <v>0</v>
      </c>
      <c r="AD219" s="68">
        <v>0</v>
      </c>
      <c r="AE219" s="65">
        <v>0</v>
      </c>
      <c r="AF219" s="78" t="s">
        <v>89</v>
      </c>
      <c r="AG219" s="49">
        <f t="shared" si="16"/>
        <v>0</v>
      </c>
      <c r="AH219" s="65">
        <v>0</v>
      </c>
      <c r="AI219" s="66">
        <v>0</v>
      </c>
      <c r="AJ219" s="70" t="s">
        <v>89</v>
      </c>
      <c r="AK219" s="78" t="s">
        <v>89</v>
      </c>
      <c r="AL219" s="65">
        <v>0</v>
      </c>
      <c r="AM219" s="70" t="s">
        <v>89</v>
      </c>
      <c r="AN219" s="70" t="s">
        <v>89</v>
      </c>
      <c r="AO219" s="70" t="s">
        <v>89</v>
      </c>
      <c r="AP219" s="49">
        <f t="shared" si="17"/>
        <v>0</v>
      </c>
      <c r="AQ219" s="302">
        <f>+L219+AD219-AI219</f>
        <v>19240000</v>
      </c>
      <c r="AR219" s="65" t="s">
        <v>87</v>
      </c>
      <c r="AS219" s="68">
        <v>19240000</v>
      </c>
      <c r="AT219" s="65" t="s">
        <v>90</v>
      </c>
      <c r="AU219" s="65">
        <v>0</v>
      </c>
      <c r="AV219" s="75" t="s">
        <v>89</v>
      </c>
      <c r="AW219" s="570">
        <f t="shared" si="18"/>
        <v>6660000</v>
      </c>
      <c r="AX219" s="515">
        <v>12580000</v>
      </c>
      <c r="AY219" s="223">
        <f t="shared" si="19"/>
        <v>0.34615384615384615</v>
      </c>
      <c r="AZ219" s="74">
        <v>0.34615384615384615</v>
      </c>
      <c r="BA219" s="301" t="s">
        <v>89</v>
      </c>
      <c r="BB219" s="65" t="s">
        <v>108</v>
      </c>
      <c r="BC219" s="354" t="s">
        <v>2380</v>
      </c>
      <c r="BD219" s="221" t="s">
        <v>87</v>
      </c>
      <c r="BE219" s="221" t="s">
        <v>87</v>
      </c>
    </row>
    <row r="220" spans="2:57" s="271" customFormat="1" ht="12.75" x14ac:dyDescent="0.2">
      <c r="B220" s="221">
        <v>2025</v>
      </c>
      <c r="C220" s="221">
        <v>891780111</v>
      </c>
      <c r="D220" s="221" t="s">
        <v>78</v>
      </c>
      <c r="E220" s="67" t="s">
        <v>2379</v>
      </c>
      <c r="F220" s="227" t="s">
        <v>2378</v>
      </c>
      <c r="G220" s="306">
        <v>0</v>
      </c>
      <c r="H220" s="65" t="s">
        <v>81</v>
      </c>
      <c r="I220" s="221" t="s">
        <v>127</v>
      </c>
      <c r="J220" s="220" t="s">
        <v>83</v>
      </c>
      <c r="K220" s="67" t="s">
        <v>2377</v>
      </c>
      <c r="L220" s="516">
        <v>22880000</v>
      </c>
      <c r="M220" s="221" t="s">
        <v>85</v>
      </c>
      <c r="N220" s="49" t="s">
        <v>2376</v>
      </c>
      <c r="O220" s="527">
        <v>57299250</v>
      </c>
      <c r="P220" s="304">
        <v>106</v>
      </c>
      <c r="Q220" s="503">
        <v>45677</v>
      </c>
      <c r="R220" s="498">
        <v>450000000</v>
      </c>
      <c r="S220" s="403">
        <v>45845</v>
      </c>
      <c r="T220" s="303">
        <f>+L220</f>
        <v>22880000</v>
      </c>
      <c r="U220" s="65" t="s">
        <v>87</v>
      </c>
      <c r="V220" s="229">
        <v>63563343</v>
      </c>
      <c r="W220" s="66" t="s">
        <v>1862</v>
      </c>
      <c r="X220" s="549">
        <v>45845</v>
      </c>
      <c r="Y220" s="403">
        <v>45845</v>
      </c>
      <c r="Z220" s="70" t="s">
        <v>89</v>
      </c>
      <c r="AA220" s="543">
        <v>46003</v>
      </c>
      <c r="AB220" s="279">
        <f t="shared" si="15"/>
        <v>158</v>
      </c>
      <c r="AC220" s="65">
        <v>0</v>
      </c>
      <c r="AD220" s="68">
        <v>0</v>
      </c>
      <c r="AE220" s="65">
        <v>0</v>
      </c>
      <c r="AF220" s="78" t="s">
        <v>89</v>
      </c>
      <c r="AG220" s="49">
        <f t="shared" si="16"/>
        <v>0</v>
      </c>
      <c r="AH220" s="65">
        <v>0</v>
      </c>
      <c r="AI220" s="66">
        <v>0</v>
      </c>
      <c r="AJ220" s="70" t="s">
        <v>89</v>
      </c>
      <c r="AK220" s="78" t="s">
        <v>89</v>
      </c>
      <c r="AL220" s="65">
        <v>0</v>
      </c>
      <c r="AM220" s="70" t="s">
        <v>89</v>
      </c>
      <c r="AN220" s="70" t="s">
        <v>89</v>
      </c>
      <c r="AO220" s="70" t="s">
        <v>89</v>
      </c>
      <c r="AP220" s="49">
        <f t="shared" si="17"/>
        <v>0</v>
      </c>
      <c r="AQ220" s="302">
        <f>+L220+AD220-AI220</f>
        <v>22880000</v>
      </c>
      <c r="AR220" s="65" t="s">
        <v>87</v>
      </c>
      <c r="AS220" s="68">
        <v>22880000</v>
      </c>
      <c r="AT220" s="65" t="s">
        <v>90</v>
      </c>
      <c r="AU220" s="65">
        <v>0</v>
      </c>
      <c r="AV220" s="75" t="s">
        <v>89</v>
      </c>
      <c r="AW220" s="570">
        <f t="shared" si="18"/>
        <v>3520000</v>
      </c>
      <c r="AX220" s="515">
        <v>19360000</v>
      </c>
      <c r="AY220" s="223">
        <f t="shared" si="19"/>
        <v>0.15384615384615385</v>
      </c>
      <c r="AZ220" s="74">
        <v>0.15384615384615385</v>
      </c>
      <c r="BA220" s="301" t="s">
        <v>89</v>
      </c>
      <c r="BB220" s="65" t="s">
        <v>108</v>
      </c>
      <c r="BC220" s="354" t="s">
        <v>2375</v>
      </c>
      <c r="BD220" s="221" t="s">
        <v>87</v>
      </c>
      <c r="BE220" s="221" t="s">
        <v>87</v>
      </c>
    </row>
    <row r="221" spans="2:57" s="271" customFormat="1" ht="12.75" x14ac:dyDescent="0.2">
      <c r="B221" s="221">
        <v>2025</v>
      </c>
      <c r="C221" s="221">
        <v>891780111</v>
      </c>
      <c r="D221" s="221" t="s">
        <v>78</v>
      </c>
      <c r="E221" s="67" t="s">
        <v>2374</v>
      </c>
      <c r="F221" s="227" t="s">
        <v>2373</v>
      </c>
      <c r="G221" s="306">
        <v>0</v>
      </c>
      <c r="H221" s="65" t="s">
        <v>81</v>
      </c>
      <c r="I221" s="221" t="s">
        <v>127</v>
      </c>
      <c r="J221" s="220" t="s">
        <v>83</v>
      </c>
      <c r="K221" s="67" t="s">
        <v>2372</v>
      </c>
      <c r="L221" s="516">
        <v>20800000</v>
      </c>
      <c r="M221" s="221" t="s">
        <v>85</v>
      </c>
      <c r="N221" s="49" t="s">
        <v>2371</v>
      </c>
      <c r="O221" s="527">
        <v>1082957323</v>
      </c>
      <c r="P221" s="304">
        <v>111</v>
      </c>
      <c r="Q221" s="503">
        <v>45678</v>
      </c>
      <c r="R221" s="498">
        <v>557700000</v>
      </c>
      <c r="S221" s="403">
        <v>45845</v>
      </c>
      <c r="T221" s="303">
        <f>+L221</f>
        <v>20800000</v>
      </c>
      <c r="U221" s="65" t="s">
        <v>87</v>
      </c>
      <c r="V221" s="229">
        <v>1082884010</v>
      </c>
      <c r="W221" s="66" t="s">
        <v>1426</v>
      </c>
      <c r="X221" s="549">
        <v>45845</v>
      </c>
      <c r="Y221" s="403">
        <v>45845</v>
      </c>
      <c r="Z221" s="70" t="s">
        <v>89</v>
      </c>
      <c r="AA221" s="543">
        <v>46003</v>
      </c>
      <c r="AB221" s="279">
        <f t="shared" si="15"/>
        <v>158</v>
      </c>
      <c r="AC221" s="65">
        <v>0</v>
      </c>
      <c r="AD221" s="68">
        <v>0</v>
      </c>
      <c r="AE221" s="65">
        <v>0</v>
      </c>
      <c r="AF221" s="78" t="s">
        <v>89</v>
      </c>
      <c r="AG221" s="49">
        <f t="shared" si="16"/>
        <v>0</v>
      </c>
      <c r="AH221" s="65">
        <v>0</v>
      </c>
      <c r="AI221" s="66">
        <v>0</v>
      </c>
      <c r="AJ221" s="70" t="s">
        <v>89</v>
      </c>
      <c r="AK221" s="78" t="s">
        <v>89</v>
      </c>
      <c r="AL221" s="65">
        <v>0</v>
      </c>
      <c r="AM221" s="70" t="s">
        <v>89</v>
      </c>
      <c r="AN221" s="70" t="s">
        <v>89</v>
      </c>
      <c r="AO221" s="70" t="s">
        <v>89</v>
      </c>
      <c r="AP221" s="49">
        <f t="shared" si="17"/>
        <v>0</v>
      </c>
      <c r="AQ221" s="302">
        <f>+L221+AD221-AI221</f>
        <v>20800000</v>
      </c>
      <c r="AR221" s="65" t="s">
        <v>87</v>
      </c>
      <c r="AS221" s="68">
        <v>20800000</v>
      </c>
      <c r="AT221" s="65" t="s">
        <v>90</v>
      </c>
      <c r="AU221" s="65">
        <v>0</v>
      </c>
      <c r="AV221" s="75" t="s">
        <v>89</v>
      </c>
      <c r="AW221" s="570">
        <f t="shared" si="18"/>
        <v>7200000</v>
      </c>
      <c r="AX221" s="515">
        <v>13600000</v>
      </c>
      <c r="AY221" s="223">
        <f t="shared" si="19"/>
        <v>0.34615384615384615</v>
      </c>
      <c r="AZ221" s="74">
        <v>0.34615384615384615</v>
      </c>
      <c r="BA221" s="301" t="s">
        <v>89</v>
      </c>
      <c r="BB221" s="65" t="s">
        <v>108</v>
      </c>
      <c r="BC221" s="354" t="s">
        <v>2370</v>
      </c>
      <c r="BD221" s="221" t="s">
        <v>87</v>
      </c>
      <c r="BE221" s="221" t="s">
        <v>87</v>
      </c>
    </row>
    <row r="222" spans="2:57" s="271" customFormat="1" ht="12.75" x14ac:dyDescent="0.2">
      <c r="B222" s="221">
        <v>2025</v>
      </c>
      <c r="C222" s="221">
        <v>891780111</v>
      </c>
      <c r="D222" s="221" t="s">
        <v>78</v>
      </c>
      <c r="E222" s="67" t="s">
        <v>2369</v>
      </c>
      <c r="F222" s="227" t="s">
        <v>2368</v>
      </c>
      <c r="G222" s="306">
        <v>0</v>
      </c>
      <c r="H222" s="65" t="s">
        <v>81</v>
      </c>
      <c r="I222" s="221" t="s">
        <v>127</v>
      </c>
      <c r="J222" s="220" t="s">
        <v>83</v>
      </c>
      <c r="K222" s="67" t="s">
        <v>2367</v>
      </c>
      <c r="L222" s="516">
        <v>30780000</v>
      </c>
      <c r="M222" s="221" t="s">
        <v>85</v>
      </c>
      <c r="N222" s="49" t="s">
        <v>2366</v>
      </c>
      <c r="O222" s="527">
        <v>3753843</v>
      </c>
      <c r="P222" s="304">
        <v>109</v>
      </c>
      <c r="Q222" s="503">
        <v>45678</v>
      </c>
      <c r="R222" s="498">
        <v>159000000</v>
      </c>
      <c r="S222" s="403">
        <v>45847</v>
      </c>
      <c r="T222" s="303">
        <f>+L222</f>
        <v>30780000</v>
      </c>
      <c r="U222" s="65" t="s">
        <v>87</v>
      </c>
      <c r="V222" s="229">
        <v>36669284</v>
      </c>
      <c r="W222" s="66" t="s">
        <v>1769</v>
      </c>
      <c r="X222" s="549">
        <v>45847</v>
      </c>
      <c r="Y222" s="403">
        <v>45847</v>
      </c>
      <c r="Z222" s="70" t="s">
        <v>89</v>
      </c>
      <c r="AA222" s="543">
        <v>46010</v>
      </c>
      <c r="AB222" s="279">
        <f t="shared" si="15"/>
        <v>163</v>
      </c>
      <c r="AC222" s="65">
        <v>0</v>
      </c>
      <c r="AD222" s="68">
        <v>0</v>
      </c>
      <c r="AE222" s="65">
        <v>0</v>
      </c>
      <c r="AF222" s="78" t="s">
        <v>89</v>
      </c>
      <c r="AG222" s="49">
        <f t="shared" si="16"/>
        <v>0</v>
      </c>
      <c r="AH222" s="65">
        <v>0</v>
      </c>
      <c r="AI222" s="66">
        <v>0</v>
      </c>
      <c r="AJ222" s="70" t="s">
        <v>89</v>
      </c>
      <c r="AK222" s="78" t="s">
        <v>89</v>
      </c>
      <c r="AL222" s="65">
        <v>0</v>
      </c>
      <c r="AM222" s="70" t="s">
        <v>89</v>
      </c>
      <c r="AN222" s="70" t="s">
        <v>89</v>
      </c>
      <c r="AO222" s="70" t="s">
        <v>89</v>
      </c>
      <c r="AP222" s="49">
        <f t="shared" si="17"/>
        <v>0</v>
      </c>
      <c r="AQ222" s="302">
        <f>+L222+AD222-AI222</f>
        <v>30780000</v>
      </c>
      <c r="AR222" s="65" t="s">
        <v>87</v>
      </c>
      <c r="AS222" s="68">
        <v>30780000</v>
      </c>
      <c r="AT222" s="65" t="s">
        <v>90</v>
      </c>
      <c r="AU222" s="65">
        <v>0</v>
      </c>
      <c r="AV222" s="75" t="s">
        <v>89</v>
      </c>
      <c r="AW222" s="570">
        <f t="shared" si="18"/>
        <v>10070000</v>
      </c>
      <c r="AX222" s="515">
        <v>20710000</v>
      </c>
      <c r="AY222" s="223">
        <f t="shared" si="19"/>
        <v>0.3271604938271605</v>
      </c>
      <c r="AZ222" s="74">
        <v>0.3271604938271605</v>
      </c>
      <c r="BA222" s="301" t="s">
        <v>89</v>
      </c>
      <c r="BB222" s="65" t="s">
        <v>108</v>
      </c>
      <c r="BC222" s="354" t="s">
        <v>2365</v>
      </c>
      <c r="BD222" s="221" t="s">
        <v>87</v>
      </c>
      <c r="BE222" s="221" t="s">
        <v>87</v>
      </c>
    </row>
    <row r="223" spans="2:57" s="271" customFormat="1" ht="12.75" x14ac:dyDescent="0.2">
      <c r="B223" s="221">
        <v>2025</v>
      </c>
      <c r="C223" s="221">
        <v>891780111</v>
      </c>
      <c r="D223" s="221" t="s">
        <v>78</v>
      </c>
      <c r="E223" s="67" t="s">
        <v>2364</v>
      </c>
      <c r="F223" s="227" t="s">
        <v>2363</v>
      </c>
      <c r="G223" s="306">
        <v>0</v>
      </c>
      <c r="H223" s="65" t="s">
        <v>81</v>
      </c>
      <c r="I223" s="221" t="s">
        <v>127</v>
      </c>
      <c r="J223" s="220" t="s">
        <v>83</v>
      </c>
      <c r="K223" s="67" t="s">
        <v>2362</v>
      </c>
      <c r="L223" s="517">
        <v>18900000</v>
      </c>
      <c r="M223" s="221" t="s">
        <v>85</v>
      </c>
      <c r="N223" s="49" t="s">
        <v>2361</v>
      </c>
      <c r="O223" s="527">
        <v>36453856</v>
      </c>
      <c r="P223" s="304">
        <v>1388</v>
      </c>
      <c r="Q223" s="503">
        <v>45835</v>
      </c>
      <c r="R223" s="498">
        <v>87600000</v>
      </c>
      <c r="S223" s="403">
        <v>45847</v>
      </c>
      <c r="T223" s="303">
        <f>+L223</f>
        <v>18900000</v>
      </c>
      <c r="U223" s="65" t="s">
        <v>87</v>
      </c>
      <c r="V223" s="227">
        <v>52389076</v>
      </c>
      <c r="W223" s="66" t="s">
        <v>1491</v>
      </c>
      <c r="X223" s="549">
        <v>45847</v>
      </c>
      <c r="Y223" s="403">
        <v>45847</v>
      </c>
      <c r="Z223" s="70" t="s">
        <v>89</v>
      </c>
      <c r="AA223" s="543">
        <v>46003</v>
      </c>
      <c r="AB223" s="279">
        <f t="shared" si="15"/>
        <v>156</v>
      </c>
      <c r="AC223" s="65">
        <v>0</v>
      </c>
      <c r="AD223" s="68">
        <v>0</v>
      </c>
      <c r="AE223" s="65">
        <v>0</v>
      </c>
      <c r="AF223" s="78" t="s">
        <v>89</v>
      </c>
      <c r="AG223" s="49">
        <f t="shared" si="16"/>
        <v>0</v>
      </c>
      <c r="AH223" s="65">
        <v>0</v>
      </c>
      <c r="AI223" s="66">
        <v>0</v>
      </c>
      <c r="AJ223" s="70" t="s">
        <v>89</v>
      </c>
      <c r="AK223" s="78" t="s">
        <v>89</v>
      </c>
      <c r="AL223" s="65">
        <v>0</v>
      </c>
      <c r="AM223" s="70" t="s">
        <v>89</v>
      </c>
      <c r="AN223" s="70" t="s">
        <v>89</v>
      </c>
      <c r="AO223" s="70" t="s">
        <v>89</v>
      </c>
      <c r="AP223" s="49">
        <f t="shared" si="17"/>
        <v>0</v>
      </c>
      <c r="AQ223" s="302">
        <f>+L223+AD223-AI223</f>
        <v>18900000</v>
      </c>
      <c r="AR223" s="65" t="s">
        <v>87</v>
      </c>
      <c r="AS223" s="68">
        <v>18900000</v>
      </c>
      <c r="AT223" s="65" t="s">
        <v>90</v>
      </c>
      <c r="AU223" s="65">
        <v>0</v>
      </c>
      <c r="AV223" s="75" t="s">
        <v>89</v>
      </c>
      <c r="AW223" s="570">
        <f t="shared" si="18"/>
        <v>7000000</v>
      </c>
      <c r="AX223" s="515">
        <v>11900000</v>
      </c>
      <c r="AY223" s="223">
        <f t="shared" si="19"/>
        <v>0.37037037037037035</v>
      </c>
      <c r="AZ223" s="74">
        <v>0.37037037037037035</v>
      </c>
      <c r="BA223" s="301" t="s">
        <v>89</v>
      </c>
      <c r="BB223" s="65" t="s">
        <v>108</v>
      </c>
      <c r="BC223" s="362" t="s">
        <v>2360</v>
      </c>
      <c r="BD223" s="221" t="s">
        <v>87</v>
      </c>
      <c r="BE223" s="221" t="s">
        <v>87</v>
      </c>
    </row>
    <row r="224" spans="2:57" s="271" customFormat="1" ht="12.75" x14ac:dyDescent="0.2">
      <c r="B224" s="221">
        <v>2025</v>
      </c>
      <c r="C224" s="221">
        <v>891780111</v>
      </c>
      <c r="D224" s="221" t="s">
        <v>78</v>
      </c>
      <c r="E224" s="67" t="s">
        <v>2359</v>
      </c>
      <c r="F224" s="227" t="s">
        <v>2358</v>
      </c>
      <c r="G224" s="306">
        <v>0</v>
      </c>
      <c r="H224" s="65" t="s">
        <v>81</v>
      </c>
      <c r="I224" s="221" t="s">
        <v>127</v>
      </c>
      <c r="J224" s="220" t="s">
        <v>83</v>
      </c>
      <c r="K224" s="67" t="s">
        <v>2357</v>
      </c>
      <c r="L224" s="516">
        <v>21913333</v>
      </c>
      <c r="M224" s="221" t="s">
        <v>85</v>
      </c>
      <c r="N224" s="49" t="s">
        <v>2356</v>
      </c>
      <c r="O224" s="527">
        <v>1082990677</v>
      </c>
      <c r="P224" s="304">
        <v>111</v>
      </c>
      <c r="Q224" s="503">
        <v>45678</v>
      </c>
      <c r="R224" s="498">
        <v>557700000</v>
      </c>
      <c r="S224" s="503">
        <v>45847</v>
      </c>
      <c r="T224" s="303">
        <f>+L224</f>
        <v>21913333</v>
      </c>
      <c r="U224" s="65" t="s">
        <v>87</v>
      </c>
      <c r="V224" s="229">
        <v>1082884010</v>
      </c>
      <c r="W224" s="66" t="s">
        <v>1426</v>
      </c>
      <c r="X224" s="549">
        <v>45847</v>
      </c>
      <c r="Y224" s="403">
        <v>45847</v>
      </c>
      <c r="Z224" s="70" t="s">
        <v>89</v>
      </c>
      <c r="AA224" s="550">
        <v>46014</v>
      </c>
      <c r="AB224" s="279">
        <f t="shared" si="15"/>
        <v>167</v>
      </c>
      <c r="AC224" s="65">
        <v>0</v>
      </c>
      <c r="AD224" s="68">
        <v>0</v>
      </c>
      <c r="AE224" s="65">
        <v>0</v>
      </c>
      <c r="AF224" s="78" t="s">
        <v>89</v>
      </c>
      <c r="AG224" s="49">
        <f t="shared" si="16"/>
        <v>0</v>
      </c>
      <c r="AH224" s="65">
        <v>0</v>
      </c>
      <c r="AI224" s="66">
        <v>0</v>
      </c>
      <c r="AJ224" s="70" t="s">
        <v>89</v>
      </c>
      <c r="AK224" s="78" t="s">
        <v>89</v>
      </c>
      <c r="AL224" s="65">
        <v>0</v>
      </c>
      <c r="AM224" s="70" t="s">
        <v>89</v>
      </c>
      <c r="AN224" s="70" t="s">
        <v>89</v>
      </c>
      <c r="AO224" s="70" t="s">
        <v>89</v>
      </c>
      <c r="AP224" s="49">
        <f t="shared" si="17"/>
        <v>0</v>
      </c>
      <c r="AQ224" s="302">
        <f>+L224+AD224-AI224</f>
        <v>21913333</v>
      </c>
      <c r="AR224" s="65" t="s">
        <v>87</v>
      </c>
      <c r="AS224" s="68">
        <v>21913333</v>
      </c>
      <c r="AT224" s="65" t="s">
        <v>90</v>
      </c>
      <c r="AU224" s="65">
        <v>0</v>
      </c>
      <c r="AV224" s="75" t="s">
        <v>89</v>
      </c>
      <c r="AW224" s="570">
        <f t="shared" si="18"/>
        <v>7600000</v>
      </c>
      <c r="AX224" s="515">
        <v>14313333</v>
      </c>
      <c r="AY224" s="223">
        <f t="shared" si="19"/>
        <v>0.34682081452419855</v>
      </c>
      <c r="AZ224" s="74">
        <v>0.34682081452419855</v>
      </c>
      <c r="BA224" s="301" t="s">
        <v>89</v>
      </c>
      <c r="BB224" s="65" t="s">
        <v>108</v>
      </c>
      <c r="BC224" s="354" t="s">
        <v>2355</v>
      </c>
      <c r="BD224" s="221" t="s">
        <v>87</v>
      </c>
      <c r="BE224" s="221" t="s">
        <v>87</v>
      </c>
    </row>
    <row r="225" spans="2:57" s="271" customFormat="1" ht="12.75" x14ac:dyDescent="0.2">
      <c r="B225" s="221">
        <v>2025</v>
      </c>
      <c r="C225" s="221">
        <v>891780111</v>
      </c>
      <c r="D225" s="221" t="s">
        <v>78</v>
      </c>
      <c r="E225" s="67" t="s">
        <v>2354</v>
      </c>
      <c r="F225" s="227" t="s">
        <v>2353</v>
      </c>
      <c r="G225" s="306">
        <v>0</v>
      </c>
      <c r="H225" s="65" t="s">
        <v>81</v>
      </c>
      <c r="I225" s="221" t="s">
        <v>127</v>
      </c>
      <c r="J225" s="220" t="s">
        <v>83</v>
      </c>
      <c r="K225" s="67" t="s">
        <v>2352</v>
      </c>
      <c r="L225" s="516">
        <v>20646666</v>
      </c>
      <c r="M225" s="221" t="s">
        <v>85</v>
      </c>
      <c r="N225" s="49" t="s">
        <v>2351</v>
      </c>
      <c r="O225" s="527">
        <v>1082979078</v>
      </c>
      <c r="P225" s="304">
        <v>111</v>
      </c>
      <c r="Q225" s="503">
        <v>45678</v>
      </c>
      <c r="R225" s="498">
        <v>557700000</v>
      </c>
      <c r="S225" s="503">
        <v>45849</v>
      </c>
      <c r="T225" s="303">
        <f>+L225</f>
        <v>20646666</v>
      </c>
      <c r="U225" s="65" t="s">
        <v>87</v>
      </c>
      <c r="V225" s="229">
        <v>1082884010</v>
      </c>
      <c r="W225" s="66" t="s">
        <v>1426</v>
      </c>
      <c r="X225" s="549">
        <v>45849</v>
      </c>
      <c r="Y225" s="403">
        <v>45849</v>
      </c>
      <c r="Z225" s="70" t="s">
        <v>89</v>
      </c>
      <c r="AA225" s="550">
        <v>46010</v>
      </c>
      <c r="AB225" s="279">
        <f t="shared" si="15"/>
        <v>161</v>
      </c>
      <c r="AC225" s="65">
        <v>0</v>
      </c>
      <c r="AD225" s="68">
        <v>0</v>
      </c>
      <c r="AE225" s="65">
        <v>0</v>
      </c>
      <c r="AF225" s="78" t="s">
        <v>89</v>
      </c>
      <c r="AG225" s="49">
        <f t="shared" si="16"/>
        <v>0</v>
      </c>
      <c r="AH225" s="65">
        <v>0</v>
      </c>
      <c r="AI225" s="66">
        <v>0</v>
      </c>
      <c r="AJ225" s="70" t="s">
        <v>89</v>
      </c>
      <c r="AK225" s="78" t="s">
        <v>89</v>
      </c>
      <c r="AL225" s="65">
        <v>0</v>
      </c>
      <c r="AM225" s="70" t="s">
        <v>89</v>
      </c>
      <c r="AN225" s="70" t="s">
        <v>89</v>
      </c>
      <c r="AO225" s="70" t="s">
        <v>89</v>
      </c>
      <c r="AP225" s="49">
        <f t="shared" si="17"/>
        <v>0</v>
      </c>
      <c r="AQ225" s="302">
        <f>+L225+AD225-AI225</f>
        <v>20646666</v>
      </c>
      <c r="AR225" s="65" t="s">
        <v>87</v>
      </c>
      <c r="AS225" s="68">
        <v>20646666</v>
      </c>
      <c r="AT225" s="65" t="s">
        <v>90</v>
      </c>
      <c r="AU225" s="65">
        <v>0</v>
      </c>
      <c r="AV225" s="75" t="s">
        <v>89</v>
      </c>
      <c r="AW225" s="570">
        <f t="shared" si="18"/>
        <v>6840000</v>
      </c>
      <c r="AX225" s="515">
        <v>13806666</v>
      </c>
      <c r="AY225" s="223">
        <f t="shared" si="19"/>
        <v>0.3312883542553553</v>
      </c>
      <c r="AZ225" s="74">
        <v>0.3312883542553553</v>
      </c>
      <c r="BA225" s="301" t="s">
        <v>89</v>
      </c>
      <c r="BB225" s="65" t="s">
        <v>108</v>
      </c>
      <c r="BC225" s="354" t="s">
        <v>2350</v>
      </c>
      <c r="BD225" s="221" t="s">
        <v>87</v>
      </c>
      <c r="BE225" s="221" t="s">
        <v>87</v>
      </c>
    </row>
    <row r="226" spans="2:57" s="271" customFormat="1" ht="12.75" x14ac:dyDescent="0.2">
      <c r="B226" s="221">
        <v>2025</v>
      </c>
      <c r="C226" s="221">
        <v>891780111</v>
      </c>
      <c r="D226" s="221" t="s">
        <v>78</v>
      </c>
      <c r="E226" s="67" t="s">
        <v>2349</v>
      </c>
      <c r="F226" s="227" t="s">
        <v>2348</v>
      </c>
      <c r="G226" s="306">
        <v>0</v>
      </c>
      <c r="H226" s="65" t="s">
        <v>81</v>
      </c>
      <c r="I226" s="221" t="s">
        <v>127</v>
      </c>
      <c r="J226" s="220" t="s">
        <v>83</v>
      </c>
      <c r="K226" s="67" t="s">
        <v>2347</v>
      </c>
      <c r="L226" s="516">
        <v>20800000</v>
      </c>
      <c r="M226" s="221" t="s">
        <v>85</v>
      </c>
      <c r="N226" s="49" t="s">
        <v>2346</v>
      </c>
      <c r="O226" s="527">
        <v>1047476135</v>
      </c>
      <c r="P226" s="304">
        <v>111</v>
      </c>
      <c r="Q226" s="503">
        <v>45678</v>
      </c>
      <c r="R226" s="498">
        <v>557700000</v>
      </c>
      <c r="S226" s="503">
        <v>45852</v>
      </c>
      <c r="T226" s="303">
        <f>+L226</f>
        <v>20800000</v>
      </c>
      <c r="U226" s="65" t="s">
        <v>87</v>
      </c>
      <c r="V226" s="229">
        <v>1082884010</v>
      </c>
      <c r="W226" s="66" t="s">
        <v>1426</v>
      </c>
      <c r="X226" s="549">
        <v>45852</v>
      </c>
      <c r="Y226" s="403">
        <v>45852</v>
      </c>
      <c r="Z226" s="70" t="s">
        <v>89</v>
      </c>
      <c r="AA226" s="543">
        <v>46003</v>
      </c>
      <c r="AB226" s="279">
        <f t="shared" si="15"/>
        <v>151</v>
      </c>
      <c r="AC226" s="65">
        <v>0</v>
      </c>
      <c r="AD226" s="68">
        <v>0</v>
      </c>
      <c r="AE226" s="65">
        <v>0</v>
      </c>
      <c r="AF226" s="78" t="s">
        <v>89</v>
      </c>
      <c r="AG226" s="49">
        <f t="shared" si="16"/>
        <v>0</v>
      </c>
      <c r="AH226" s="65">
        <v>0</v>
      </c>
      <c r="AI226" s="66">
        <v>0</v>
      </c>
      <c r="AJ226" s="70" t="s">
        <v>89</v>
      </c>
      <c r="AK226" s="78" t="s">
        <v>89</v>
      </c>
      <c r="AL226" s="65">
        <v>0</v>
      </c>
      <c r="AM226" s="70" t="s">
        <v>89</v>
      </c>
      <c r="AN226" s="70" t="s">
        <v>89</v>
      </c>
      <c r="AO226" s="70" t="s">
        <v>89</v>
      </c>
      <c r="AP226" s="49">
        <f t="shared" si="17"/>
        <v>0</v>
      </c>
      <c r="AQ226" s="302">
        <f>+L226+AD226-AI226</f>
        <v>20800000</v>
      </c>
      <c r="AR226" s="65" t="s">
        <v>87</v>
      </c>
      <c r="AS226" s="68">
        <v>20800000</v>
      </c>
      <c r="AT226" s="65" t="s">
        <v>90</v>
      </c>
      <c r="AU226" s="65">
        <v>0</v>
      </c>
      <c r="AV226" s="75" t="s">
        <v>89</v>
      </c>
      <c r="AW226" s="570">
        <f t="shared" si="18"/>
        <v>7200000</v>
      </c>
      <c r="AX226" s="515">
        <v>13600000</v>
      </c>
      <c r="AY226" s="223">
        <f t="shared" si="19"/>
        <v>0.34615384615384615</v>
      </c>
      <c r="AZ226" s="74">
        <v>0.34615384615384615</v>
      </c>
      <c r="BA226" s="301" t="s">
        <v>89</v>
      </c>
      <c r="BB226" s="65" t="s">
        <v>108</v>
      </c>
      <c r="BC226" s="354" t="s">
        <v>2345</v>
      </c>
      <c r="BD226" s="221" t="s">
        <v>87</v>
      </c>
      <c r="BE226" s="221" t="s">
        <v>87</v>
      </c>
    </row>
    <row r="227" spans="2:57" s="271" customFormat="1" ht="12.75" x14ac:dyDescent="0.2">
      <c r="B227" s="221">
        <v>2025</v>
      </c>
      <c r="C227" s="221">
        <v>891780111</v>
      </c>
      <c r="D227" s="221" t="s">
        <v>78</v>
      </c>
      <c r="E227" s="67" t="s">
        <v>2344</v>
      </c>
      <c r="F227" s="227" t="s">
        <v>2343</v>
      </c>
      <c r="G227" s="306">
        <v>0</v>
      </c>
      <c r="H227" s="65" t="s">
        <v>81</v>
      </c>
      <c r="I227" s="221" t="s">
        <v>127</v>
      </c>
      <c r="J227" s="220" t="s">
        <v>83</v>
      </c>
      <c r="K227" s="67" t="s">
        <v>2342</v>
      </c>
      <c r="L227" s="516">
        <v>18376667</v>
      </c>
      <c r="M227" s="221" t="s">
        <v>85</v>
      </c>
      <c r="N227" s="49" t="s">
        <v>2341</v>
      </c>
      <c r="O227" s="527">
        <v>1082989734</v>
      </c>
      <c r="P227" s="304">
        <v>106</v>
      </c>
      <c r="Q227" s="503">
        <v>45677</v>
      </c>
      <c r="R227" s="498">
        <v>450000000</v>
      </c>
      <c r="S227" s="503">
        <v>45853</v>
      </c>
      <c r="T227" s="303">
        <f>+L227</f>
        <v>18376667</v>
      </c>
      <c r="U227" s="65" t="s">
        <v>87</v>
      </c>
      <c r="V227" s="229">
        <v>63563343</v>
      </c>
      <c r="W227" s="66" t="s">
        <v>1862</v>
      </c>
      <c r="X227" s="549">
        <v>45853</v>
      </c>
      <c r="Y227" s="403">
        <v>45853</v>
      </c>
      <c r="Z227" s="70" t="s">
        <v>89</v>
      </c>
      <c r="AA227" s="543">
        <v>46003</v>
      </c>
      <c r="AB227" s="279">
        <f t="shared" si="15"/>
        <v>150</v>
      </c>
      <c r="AC227" s="65">
        <v>0</v>
      </c>
      <c r="AD227" s="68">
        <v>0</v>
      </c>
      <c r="AE227" s="65">
        <v>0</v>
      </c>
      <c r="AF227" s="78" t="s">
        <v>89</v>
      </c>
      <c r="AG227" s="49">
        <f t="shared" si="16"/>
        <v>0</v>
      </c>
      <c r="AH227" s="65">
        <v>0</v>
      </c>
      <c r="AI227" s="66">
        <v>0</v>
      </c>
      <c r="AJ227" s="70" t="s">
        <v>89</v>
      </c>
      <c r="AK227" s="78" t="s">
        <v>89</v>
      </c>
      <c r="AL227" s="65">
        <v>0</v>
      </c>
      <c r="AM227" s="70" t="s">
        <v>89</v>
      </c>
      <c r="AN227" s="70" t="s">
        <v>89</v>
      </c>
      <c r="AO227" s="70" t="s">
        <v>89</v>
      </c>
      <c r="AP227" s="49">
        <f t="shared" si="17"/>
        <v>0</v>
      </c>
      <c r="AQ227" s="302">
        <f>+L227+AD227-AI227</f>
        <v>18376667</v>
      </c>
      <c r="AR227" s="65" t="s">
        <v>87</v>
      </c>
      <c r="AS227" s="68">
        <v>18376667</v>
      </c>
      <c r="AT227" s="65" t="s">
        <v>90</v>
      </c>
      <c r="AU227" s="65">
        <v>0</v>
      </c>
      <c r="AV227" s="75" t="s">
        <v>89</v>
      </c>
      <c r="AW227" s="570">
        <f t="shared" si="18"/>
        <v>5796666</v>
      </c>
      <c r="AX227" s="515">
        <v>12580001</v>
      </c>
      <c r="AY227" s="223">
        <f t="shared" si="19"/>
        <v>0.31543619961116998</v>
      </c>
      <c r="AZ227" s="74">
        <v>0.31543619961116998</v>
      </c>
      <c r="BA227" s="301" t="s">
        <v>89</v>
      </c>
      <c r="BB227" s="65" t="s">
        <v>108</v>
      </c>
      <c r="BC227" s="354" t="s">
        <v>2340</v>
      </c>
      <c r="BD227" s="221" t="s">
        <v>87</v>
      </c>
      <c r="BE227" s="221" t="s">
        <v>87</v>
      </c>
    </row>
    <row r="228" spans="2:57" s="271" customFormat="1" ht="12.75" x14ac:dyDescent="0.2">
      <c r="B228" s="221">
        <v>2025</v>
      </c>
      <c r="C228" s="221">
        <v>891780111</v>
      </c>
      <c r="D228" s="221" t="s">
        <v>78</v>
      </c>
      <c r="E228" s="67" t="s">
        <v>2339</v>
      </c>
      <c r="F228" s="227" t="s">
        <v>2338</v>
      </c>
      <c r="G228" s="306">
        <v>0</v>
      </c>
      <c r="H228" s="65" t="s">
        <v>81</v>
      </c>
      <c r="I228" s="221" t="s">
        <v>127</v>
      </c>
      <c r="J228" s="220" t="s">
        <v>83</v>
      </c>
      <c r="K228" s="67" t="s">
        <v>2337</v>
      </c>
      <c r="L228" s="516">
        <v>15866667</v>
      </c>
      <c r="M228" s="221" t="s">
        <v>85</v>
      </c>
      <c r="N228" s="49" t="s">
        <v>2336</v>
      </c>
      <c r="O228" s="527">
        <v>84451570</v>
      </c>
      <c r="P228" s="304">
        <v>106</v>
      </c>
      <c r="Q228" s="503">
        <v>45677</v>
      </c>
      <c r="R228" s="498">
        <v>450000000</v>
      </c>
      <c r="S228" s="503">
        <v>45853</v>
      </c>
      <c r="T228" s="303">
        <f>+L228</f>
        <v>15866667</v>
      </c>
      <c r="U228" s="65" t="s">
        <v>87</v>
      </c>
      <c r="V228" s="229">
        <v>63563343</v>
      </c>
      <c r="W228" s="66" t="s">
        <v>1862</v>
      </c>
      <c r="X228" s="549">
        <v>45853</v>
      </c>
      <c r="Y228" s="403">
        <v>45853</v>
      </c>
      <c r="Z228" s="70" t="s">
        <v>89</v>
      </c>
      <c r="AA228" s="543">
        <v>45996</v>
      </c>
      <c r="AB228" s="279">
        <f t="shared" si="15"/>
        <v>143</v>
      </c>
      <c r="AC228" s="65">
        <v>0</v>
      </c>
      <c r="AD228" s="68">
        <v>0</v>
      </c>
      <c r="AE228" s="65">
        <v>0</v>
      </c>
      <c r="AF228" s="78" t="s">
        <v>89</v>
      </c>
      <c r="AG228" s="49">
        <f t="shared" si="16"/>
        <v>0</v>
      </c>
      <c r="AH228" s="65">
        <v>0</v>
      </c>
      <c r="AI228" s="66">
        <v>0</v>
      </c>
      <c r="AJ228" s="70" t="s">
        <v>89</v>
      </c>
      <c r="AK228" s="78" t="s">
        <v>89</v>
      </c>
      <c r="AL228" s="65">
        <v>0</v>
      </c>
      <c r="AM228" s="70" t="s">
        <v>89</v>
      </c>
      <c r="AN228" s="70" t="s">
        <v>89</v>
      </c>
      <c r="AO228" s="70" t="s">
        <v>89</v>
      </c>
      <c r="AP228" s="49">
        <f t="shared" si="17"/>
        <v>0</v>
      </c>
      <c r="AQ228" s="302">
        <f>+L228+AD228-AI228</f>
        <v>15866667</v>
      </c>
      <c r="AR228" s="65" t="s">
        <v>87</v>
      </c>
      <c r="AS228" s="68">
        <v>15866667</v>
      </c>
      <c r="AT228" s="65" t="s">
        <v>90</v>
      </c>
      <c r="AU228" s="65">
        <v>0</v>
      </c>
      <c r="AV228" s="75" t="s">
        <v>89</v>
      </c>
      <c r="AW228" s="570">
        <f t="shared" si="18"/>
        <v>5176353</v>
      </c>
      <c r="AX228" s="515">
        <v>10690314</v>
      </c>
      <c r="AY228" s="223">
        <f t="shared" si="19"/>
        <v>0.32624072844032082</v>
      </c>
      <c r="AZ228" s="74">
        <v>0.32624072844032082</v>
      </c>
      <c r="BA228" s="301" t="s">
        <v>89</v>
      </c>
      <c r="BB228" s="65" t="s">
        <v>108</v>
      </c>
      <c r="BC228" s="354" t="s">
        <v>2335</v>
      </c>
      <c r="BD228" s="221" t="s">
        <v>87</v>
      </c>
      <c r="BE228" s="221" t="s">
        <v>87</v>
      </c>
    </row>
    <row r="229" spans="2:57" s="271" customFormat="1" ht="12.75" x14ac:dyDescent="0.2">
      <c r="B229" s="221">
        <v>2025</v>
      </c>
      <c r="C229" s="221">
        <v>891780111</v>
      </c>
      <c r="D229" s="221" t="s">
        <v>78</v>
      </c>
      <c r="E229" s="67" t="s">
        <v>2334</v>
      </c>
      <c r="F229" s="229" t="s">
        <v>2333</v>
      </c>
      <c r="G229" s="306">
        <v>0</v>
      </c>
      <c r="H229" s="65" t="s">
        <v>81</v>
      </c>
      <c r="I229" s="221" t="s">
        <v>127</v>
      </c>
      <c r="J229" s="220" t="s">
        <v>83</v>
      </c>
      <c r="K229" s="67" t="s">
        <v>2332</v>
      </c>
      <c r="L229" s="518">
        <v>15866667</v>
      </c>
      <c r="M229" s="221" t="s">
        <v>85</v>
      </c>
      <c r="N229" s="231" t="s">
        <v>2331</v>
      </c>
      <c r="O229" s="529">
        <v>84453406</v>
      </c>
      <c r="P229" s="332">
        <v>106</v>
      </c>
      <c r="Q229" s="503">
        <v>45677</v>
      </c>
      <c r="R229" s="500">
        <v>450000000</v>
      </c>
      <c r="S229" s="503">
        <v>45853</v>
      </c>
      <c r="T229" s="303">
        <f>+L229</f>
        <v>15866667</v>
      </c>
      <c r="U229" s="65" t="s">
        <v>87</v>
      </c>
      <c r="V229" s="229">
        <v>63563343</v>
      </c>
      <c r="W229" s="66" t="s">
        <v>1862</v>
      </c>
      <c r="X229" s="551">
        <v>45853</v>
      </c>
      <c r="Y229" s="404">
        <v>45853</v>
      </c>
      <c r="Z229" s="70" t="s">
        <v>89</v>
      </c>
      <c r="AA229" s="509">
        <v>45996</v>
      </c>
      <c r="AB229" s="279">
        <f t="shared" si="15"/>
        <v>143</v>
      </c>
      <c r="AC229" s="65">
        <v>0</v>
      </c>
      <c r="AD229" s="68">
        <v>0</v>
      </c>
      <c r="AE229" s="65">
        <v>0</v>
      </c>
      <c r="AF229" s="78" t="s">
        <v>89</v>
      </c>
      <c r="AG229" s="49">
        <f t="shared" si="16"/>
        <v>0</v>
      </c>
      <c r="AH229" s="65">
        <v>0</v>
      </c>
      <c r="AI229" s="66">
        <v>0</v>
      </c>
      <c r="AJ229" s="70" t="s">
        <v>89</v>
      </c>
      <c r="AK229" s="78" t="s">
        <v>89</v>
      </c>
      <c r="AL229" s="65">
        <v>0</v>
      </c>
      <c r="AM229" s="70" t="s">
        <v>89</v>
      </c>
      <c r="AN229" s="70" t="s">
        <v>89</v>
      </c>
      <c r="AO229" s="70" t="s">
        <v>89</v>
      </c>
      <c r="AP229" s="49">
        <f t="shared" si="17"/>
        <v>0</v>
      </c>
      <c r="AQ229" s="302">
        <f>+L229+AD229-AI229</f>
        <v>15866667</v>
      </c>
      <c r="AR229" s="65" t="s">
        <v>87</v>
      </c>
      <c r="AS229" s="68">
        <v>15866667</v>
      </c>
      <c r="AT229" s="65" t="s">
        <v>90</v>
      </c>
      <c r="AU229" s="65">
        <v>0</v>
      </c>
      <c r="AV229" s="75" t="s">
        <v>89</v>
      </c>
      <c r="AW229" s="570">
        <f t="shared" si="18"/>
        <v>5176358</v>
      </c>
      <c r="AX229" s="515">
        <v>10690309</v>
      </c>
      <c r="AY229" s="223">
        <f t="shared" si="19"/>
        <v>0.32624104356636463</v>
      </c>
      <c r="AZ229" s="74">
        <v>0.32624104356636463</v>
      </c>
      <c r="BA229" s="301" t="s">
        <v>89</v>
      </c>
      <c r="BB229" s="65" t="s">
        <v>108</v>
      </c>
      <c r="BC229" s="307" t="s">
        <v>2330</v>
      </c>
      <c r="BD229" s="221" t="s">
        <v>87</v>
      </c>
      <c r="BE229" s="221" t="s">
        <v>87</v>
      </c>
    </row>
    <row r="230" spans="2:57" s="271" customFormat="1" ht="12.75" x14ac:dyDescent="0.2">
      <c r="B230" s="221">
        <v>2025</v>
      </c>
      <c r="C230" s="221">
        <v>891780111</v>
      </c>
      <c r="D230" s="221" t="s">
        <v>78</v>
      </c>
      <c r="E230" s="67" t="s">
        <v>2329</v>
      </c>
      <c r="F230" s="229" t="s">
        <v>2328</v>
      </c>
      <c r="G230" s="306">
        <v>0</v>
      </c>
      <c r="H230" s="65" t="s">
        <v>81</v>
      </c>
      <c r="I230" s="221" t="s">
        <v>127</v>
      </c>
      <c r="J230" s="220" t="s">
        <v>83</v>
      </c>
      <c r="K230" s="67" t="s">
        <v>2327</v>
      </c>
      <c r="L230" s="518">
        <v>15980000</v>
      </c>
      <c r="M230" s="221" t="s">
        <v>85</v>
      </c>
      <c r="N230" s="231" t="s">
        <v>2326</v>
      </c>
      <c r="O230" s="529">
        <v>1129504010</v>
      </c>
      <c r="P230" s="332">
        <v>106</v>
      </c>
      <c r="Q230" s="503">
        <v>45677</v>
      </c>
      <c r="R230" s="500">
        <v>450000000</v>
      </c>
      <c r="S230" s="503">
        <v>45853</v>
      </c>
      <c r="T230" s="303">
        <f>+L230</f>
        <v>15980000</v>
      </c>
      <c r="U230" s="65" t="s">
        <v>87</v>
      </c>
      <c r="V230" s="229">
        <v>63563343</v>
      </c>
      <c r="W230" s="66" t="s">
        <v>1862</v>
      </c>
      <c r="X230" s="551">
        <v>45853</v>
      </c>
      <c r="Y230" s="404">
        <v>45853</v>
      </c>
      <c r="Z230" s="70" t="s">
        <v>89</v>
      </c>
      <c r="AA230" s="509">
        <v>45996</v>
      </c>
      <c r="AB230" s="279">
        <f t="shared" si="15"/>
        <v>143</v>
      </c>
      <c r="AC230" s="65">
        <v>0</v>
      </c>
      <c r="AD230" s="68">
        <v>0</v>
      </c>
      <c r="AE230" s="65">
        <v>0</v>
      </c>
      <c r="AF230" s="78" t="s">
        <v>89</v>
      </c>
      <c r="AG230" s="49">
        <f t="shared" si="16"/>
        <v>0</v>
      </c>
      <c r="AH230" s="65">
        <v>0</v>
      </c>
      <c r="AI230" s="66">
        <v>0</v>
      </c>
      <c r="AJ230" s="70" t="s">
        <v>89</v>
      </c>
      <c r="AK230" s="78" t="s">
        <v>89</v>
      </c>
      <c r="AL230" s="65">
        <v>0</v>
      </c>
      <c r="AM230" s="70" t="s">
        <v>89</v>
      </c>
      <c r="AN230" s="70" t="s">
        <v>89</v>
      </c>
      <c r="AO230" s="70" t="s">
        <v>89</v>
      </c>
      <c r="AP230" s="49">
        <f t="shared" si="17"/>
        <v>0</v>
      </c>
      <c r="AQ230" s="302">
        <f>+L230+AD230-AI230</f>
        <v>15980000</v>
      </c>
      <c r="AR230" s="65" t="s">
        <v>87</v>
      </c>
      <c r="AS230" s="68">
        <v>15980000</v>
      </c>
      <c r="AT230" s="65" t="s">
        <v>90</v>
      </c>
      <c r="AU230" s="65">
        <v>0</v>
      </c>
      <c r="AV230" s="75" t="s">
        <v>89</v>
      </c>
      <c r="AW230" s="570">
        <f t="shared" si="18"/>
        <v>5213333</v>
      </c>
      <c r="AX230" s="515">
        <v>10766667</v>
      </c>
      <c r="AY230" s="223">
        <f t="shared" si="19"/>
        <v>0.32624111389236543</v>
      </c>
      <c r="AZ230" s="74">
        <v>0.32624111389236543</v>
      </c>
      <c r="BA230" s="301" t="s">
        <v>89</v>
      </c>
      <c r="BB230" s="65" t="s">
        <v>108</v>
      </c>
      <c r="BC230" s="307" t="s">
        <v>2325</v>
      </c>
      <c r="BD230" s="221" t="s">
        <v>87</v>
      </c>
      <c r="BE230" s="221" t="s">
        <v>87</v>
      </c>
    </row>
    <row r="231" spans="2:57" s="271" customFormat="1" ht="12.75" x14ac:dyDescent="0.2">
      <c r="B231" s="221">
        <v>2025</v>
      </c>
      <c r="C231" s="221">
        <v>891780111</v>
      </c>
      <c r="D231" s="221" t="s">
        <v>78</v>
      </c>
      <c r="E231" s="67" t="s">
        <v>2324</v>
      </c>
      <c r="F231" s="229" t="s">
        <v>2323</v>
      </c>
      <c r="G231" s="306">
        <v>0</v>
      </c>
      <c r="H231" s="65" t="s">
        <v>81</v>
      </c>
      <c r="I231" s="221" t="s">
        <v>127</v>
      </c>
      <c r="J231" s="220" t="s">
        <v>83</v>
      </c>
      <c r="K231" s="67" t="s">
        <v>2322</v>
      </c>
      <c r="L231" s="518">
        <v>15980000</v>
      </c>
      <c r="M231" s="221" t="s">
        <v>85</v>
      </c>
      <c r="N231" s="231" t="s">
        <v>2321</v>
      </c>
      <c r="O231" s="529">
        <v>1082907569</v>
      </c>
      <c r="P231" s="332">
        <v>106</v>
      </c>
      <c r="Q231" s="503">
        <v>45677</v>
      </c>
      <c r="R231" s="500">
        <v>450000000</v>
      </c>
      <c r="S231" s="503">
        <v>45853</v>
      </c>
      <c r="T231" s="303">
        <f>+L231</f>
        <v>15980000</v>
      </c>
      <c r="U231" s="65" t="s">
        <v>87</v>
      </c>
      <c r="V231" s="229">
        <v>63563343</v>
      </c>
      <c r="W231" s="66" t="s">
        <v>1862</v>
      </c>
      <c r="X231" s="551">
        <v>45853</v>
      </c>
      <c r="Y231" s="404">
        <v>45853</v>
      </c>
      <c r="Z231" s="70" t="s">
        <v>89</v>
      </c>
      <c r="AA231" s="509">
        <v>45996</v>
      </c>
      <c r="AB231" s="279">
        <f t="shared" si="15"/>
        <v>143</v>
      </c>
      <c r="AC231" s="65">
        <v>0</v>
      </c>
      <c r="AD231" s="68">
        <v>0</v>
      </c>
      <c r="AE231" s="65">
        <v>0</v>
      </c>
      <c r="AF231" s="78" t="s">
        <v>89</v>
      </c>
      <c r="AG231" s="49">
        <f t="shared" si="16"/>
        <v>0</v>
      </c>
      <c r="AH231" s="65">
        <v>0</v>
      </c>
      <c r="AI231" s="66">
        <v>0</v>
      </c>
      <c r="AJ231" s="70" t="s">
        <v>89</v>
      </c>
      <c r="AK231" s="78" t="s">
        <v>89</v>
      </c>
      <c r="AL231" s="65">
        <v>0</v>
      </c>
      <c r="AM231" s="70" t="s">
        <v>89</v>
      </c>
      <c r="AN231" s="70" t="s">
        <v>89</v>
      </c>
      <c r="AO231" s="70" t="s">
        <v>89</v>
      </c>
      <c r="AP231" s="49">
        <f t="shared" si="17"/>
        <v>0</v>
      </c>
      <c r="AQ231" s="302">
        <f>+L231+AD231-AI231</f>
        <v>15980000</v>
      </c>
      <c r="AR231" s="65" t="s">
        <v>87</v>
      </c>
      <c r="AS231" s="68">
        <v>15980000</v>
      </c>
      <c r="AT231" s="65" t="s">
        <v>90</v>
      </c>
      <c r="AU231" s="65">
        <v>0</v>
      </c>
      <c r="AV231" s="75" t="s">
        <v>89</v>
      </c>
      <c r="AW231" s="570">
        <f t="shared" si="18"/>
        <v>5213333</v>
      </c>
      <c r="AX231" s="515">
        <v>10766667</v>
      </c>
      <c r="AY231" s="223">
        <f t="shared" si="19"/>
        <v>0.32624111389236543</v>
      </c>
      <c r="AZ231" s="74">
        <v>0.32624111389236543</v>
      </c>
      <c r="BA231" s="301" t="s">
        <v>89</v>
      </c>
      <c r="BB231" s="65" t="s">
        <v>108</v>
      </c>
      <c r="BC231" s="307" t="s">
        <v>2320</v>
      </c>
      <c r="BD231" s="221" t="s">
        <v>87</v>
      </c>
      <c r="BE231" s="221" t="s">
        <v>87</v>
      </c>
    </row>
    <row r="232" spans="2:57" s="271" customFormat="1" ht="12.75" x14ac:dyDescent="0.2">
      <c r="B232" s="221">
        <v>2025</v>
      </c>
      <c r="C232" s="221">
        <v>891780111</v>
      </c>
      <c r="D232" s="221" t="s">
        <v>78</v>
      </c>
      <c r="E232" s="67" t="s">
        <v>2319</v>
      </c>
      <c r="F232" s="229" t="s">
        <v>2318</v>
      </c>
      <c r="G232" s="306">
        <v>0</v>
      </c>
      <c r="H232" s="65" t="s">
        <v>81</v>
      </c>
      <c r="I232" s="221" t="s">
        <v>127</v>
      </c>
      <c r="J232" s="220" t="s">
        <v>83</v>
      </c>
      <c r="K232" s="67" t="s">
        <v>2317</v>
      </c>
      <c r="L232" s="518">
        <v>10575000</v>
      </c>
      <c r="M232" s="221" t="s">
        <v>85</v>
      </c>
      <c r="N232" s="231" t="s">
        <v>2316</v>
      </c>
      <c r="O232" s="529">
        <v>1083020320</v>
      </c>
      <c r="P232" s="332">
        <v>106</v>
      </c>
      <c r="Q232" s="503">
        <v>45677</v>
      </c>
      <c r="R232" s="500">
        <v>450000000</v>
      </c>
      <c r="S232" s="503">
        <v>45853</v>
      </c>
      <c r="T232" s="303">
        <f>+L232</f>
        <v>10575000</v>
      </c>
      <c r="U232" s="65" t="s">
        <v>87</v>
      </c>
      <c r="V232" s="229">
        <v>63563343</v>
      </c>
      <c r="W232" s="66" t="s">
        <v>1862</v>
      </c>
      <c r="X232" s="551">
        <v>45853</v>
      </c>
      <c r="Y232" s="404">
        <v>45853</v>
      </c>
      <c r="Z232" s="70" t="s">
        <v>89</v>
      </c>
      <c r="AA232" s="509">
        <v>45996</v>
      </c>
      <c r="AB232" s="279">
        <f t="shared" si="15"/>
        <v>143</v>
      </c>
      <c r="AC232" s="65">
        <v>0</v>
      </c>
      <c r="AD232" s="68">
        <v>0</v>
      </c>
      <c r="AE232" s="65">
        <v>0</v>
      </c>
      <c r="AF232" s="78" t="s">
        <v>89</v>
      </c>
      <c r="AG232" s="49">
        <f t="shared" si="16"/>
        <v>0</v>
      </c>
      <c r="AH232" s="65">
        <v>0</v>
      </c>
      <c r="AI232" s="66">
        <v>0</v>
      </c>
      <c r="AJ232" s="70" t="s">
        <v>89</v>
      </c>
      <c r="AK232" s="78" t="s">
        <v>89</v>
      </c>
      <c r="AL232" s="65">
        <v>0</v>
      </c>
      <c r="AM232" s="70" t="s">
        <v>89</v>
      </c>
      <c r="AN232" s="70" t="s">
        <v>89</v>
      </c>
      <c r="AO232" s="70" t="s">
        <v>89</v>
      </c>
      <c r="AP232" s="49">
        <f t="shared" si="17"/>
        <v>0</v>
      </c>
      <c r="AQ232" s="302">
        <f>+L232+AD232-AI232</f>
        <v>10575000</v>
      </c>
      <c r="AR232" s="65" t="s">
        <v>87</v>
      </c>
      <c r="AS232" s="68">
        <v>10575000</v>
      </c>
      <c r="AT232" s="65" t="s">
        <v>90</v>
      </c>
      <c r="AU232" s="65">
        <v>0</v>
      </c>
      <c r="AV232" s="75" t="s">
        <v>89</v>
      </c>
      <c r="AW232" s="570">
        <f t="shared" si="18"/>
        <v>3450000</v>
      </c>
      <c r="AX232" s="515">
        <v>7125000</v>
      </c>
      <c r="AY232" s="223">
        <f t="shared" si="19"/>
        <v>0.32624113475177308</v>
      </c>
      <c r="AZ232" s="74">
        <v>0.32624113475177308</v>
      </c>
      <c r="BA232" s="301" t="s">
        <v>89</v>
      </c>
      <c r="BB232" s="65" t="s">
        <v>108</v>
      </c>
      <c r="BC232" s="307" t="s">
        <v>2315</v>
      </c>
      <c r="BD232" s="221" t="s">
        <v>87</v>
      </c>
      <c r="BE232" s="221" t="s">
        <v>87</v>
      </c>
    </row>
    <row r="233" spans="2:57" s="271" customFormat="1" ht="12.75" x14ac:dyDescent="0.2">
      <c r="B233" s="221">
        <v>2025</v>
      </c>
      <c r="C233" s="221">
        <v>891780111</v>
      </c>
      <c r="D233" s="221" t="s">
        <v>78</v>
      </c>
      <c r="E233" s="67" t="s">
        <v>2314</v>
      </c>
      <c r="F233" s="229" t="s">
        <v>2313</v>
      </c>
      <c r="G233" s="306">
        <v>0</v>
      </c>
      <c r="H233" s="65" t="s">
        <v>81</v>
      </c>
      <c r="I233" s="221" t="s">
        <v>127</v>
      </c>
      <c r="J233" s="220" t="s">
        <v>83</v>
      </c>
      <c r="K233" s="67" t="s">
        <v>2312</v>
      </c>
      <c r="L233" s="518">
        <v>19740000</v>
      </c>
      <c r="M233" s="221" t="s">
        <v>85</v>
      </c>
      <c r="N233" s="231" t="s">
        <v>2311</v>
      </c>
      <c r="O233" s="529">
        <v>1083019268</v>
      </c>
      <c r="P233" s="332">
        <v>106</v>
      </c>
      <c r="Q233" s="503">
        <v>45677</v>
      </c>
      <c r="R233" s="500">
        <v>450000000</v>
      </c>
      <c r="S233" s="503">
        <v>45853</v>
      </c>
      <c r="T233" s="303">
        <f>+L233</f>
        <v>19740000</v>
      </c>
      <c r="U233" s="65" t="s">
        <v>87</v>
      </c>
      <c r="V233" s="229">
        <v>63563343</v>
      </c>
      <c r="W233" s="66" t="s">
        <v>1862</v>
      </c>
      <c r="X233" s="551">
        <v>45853</v>
      </c>
      <c r="Y233" s="404">
        <v>45853</v>
      </c>
      <c r="Z233" s="70" t="s">
        <v>89</v>
      </c>
      <c r="AA233" s="509">
        <v>45996</v>
      </c>
      <c r="AB233" s="279">
        <f t="shared" si="15"/>
        <v>143</v>
      </c>
      <c r="AC233" s="65">
        <v>0</v>
      </c>
      <c r="AD233" s="68">
        <v>0</v>
      </c>
      <c r="AE233" s="65">
        <v>0</v>
      </c>
      <c r="AF233" s="78" t="s">
        <v>89</v>
      </c>
      <c r="AG233" s="49">
        <f t="shared" si="16"/>
        <v>0</v>
      </c>
      <c r="AH233" s="65">
        <v>0</v>
      </c>
      <c r="AI233" s="66">
        <v>0</v>
      </c>
      <c r="AJ233" s="70" t="s">
        <v>89</v>
      </c>
      <c r="AK233" s="78" t="s">
        <v>89</v>
      </c>
      <c r="AL233" s="65">
        <v>0</v>
      </c>
      <c r="AM233" s="70" t="s">
        <v>89</v>
      </c>
      <c r="AN233" s="70" t="s">
        <v>89</v>
      </c>
      <c r="AO233" s="70" t="s">
        <v>89</v>
      </c>
      <c r="AP233" s="49">
        <f t="shared" si="17"/>
        <v>0</v>
      </c>
      <c r="AQ233" s="302">
        <f>+L233+AD233-AI233</f>
        <v>19740000</v>
      </c>
      <c r="AR233" s="65" t="s">
        <v>87</v>
      </c>
      <c r="AS233" s="68">
        <v>19740000</v>
      </c>
      <c r="AT233" s="65" t="s">
        <v>90</v>
      </c>
      <c r="AU233" s="65">
        <v>0</v>
      </c>
      <c r="AV233" s="75" t="s">
        <v>89</v>
      </c>
      <c r="AW233" s="570">
        <f t="shared" si="18"/>
        <v>6440000</v>
      </c>
      <c r="AX233" s="515">
        <v>13300000</v>
      </c>
      <c r="AY233" s="223">
        <f t="shared" si="19"/>
        <v>0.32624113475177308</v>
      </c>
      <c r="AZ233" s="74">
        <v>0.32624113475177308</v>
      </c>
      <c r="BA233" s="301" t="s">
        <v>89</v>
      </c>
      <c r="BB233" s="65" t="s">
        <v>108</v>
      </c>
      <c r="BC233" s="307" t="s">
        <v>2310</v>
      </c>
      <c r="BD233" s="221" t="s">
        <v>87</v>
      </c>
      <c r="BE233" s="221" t="s">
        <v>87</v>
      </c>
    </row>
    <row r="234" spans="2:57" s="271" customFormat="1" ht="12.75" x14ac:dyDescent="0.2">
      <c r="B234" s="221">
        <v>2025</v>
      </c>
      <c r="C234" s="221">
        <v>891780111</v>
      </c>
      <c r="D234" s="221" t="s">
        <v>78</v>
      </c>
      <c r="E234" s="67" t="s">
        <v>2309</v>
      </c>
      <c r="F234" s="229" t="s">
        <v>2308</v>
      </c>
      <c r="G234" s="306">
        <v>0</v>
      </c>
      <c r="H234" s="65" t="s">
        <v>81</v>
      </c>
      <c r="I234" s="221" t="s">
        <v>127</v>
      </c>
      <c r="J234" s="220" t="s">
        <v>83</v>
      </c>
      <c r="K234" s="67" t="s">
        <v>2307</v>
      </c>
      <c r="L234" s="518">
        <v>21066667</v>
      </c>
      <c r="M234" s="221" t="s">
        <v>85</v>
      </c>
      <c r="N234" s="231" t="s">
        <v>2306</v>
      </c>
      <c r="O234" s="529">
        <v>1083023702</v>
      </c>
      <c r="P234" s="332">
        <v>102</v>
      </c>
      <c r="Q234" s="503">
        <v>45677</v>
      </c>
      <c r="R234" s="500">
        <v>1014200000</v>
      </c>
      <c r="S234" s="503">
        <v>45854</v>
      </c>
      <c r="T234" s="303">
        <f>+L234</f>
        <v>21066667</v>
      </c>
      <c r="U234" s="65" t="s">
        <v>87</v>
      </c>
      <c r="V234" s="229">
        <v>1082903415</v>
      </c>
      <c r="W234" s="66" t="s">
        <v>2295</v>
      </c>
      <c r="X234" s="551">
        <v>45854</v>
      </c>
      <c r="Y234" s="404">
        <v>45854</v>
      </c>
      <c r="Z234" s="70" t="s">
        <v>89</v>
      </c>
      <c r="AA234" s="509">
        <v>46014</v>
      </c>
      <c r="AB234" s="279">
        <f t="shared" si="15"/>
        <v>160</v>
      </c>
      <c r="AC234" s="65">
        <v>0</v>
      </c>
      <c r="AD234" s="68">
        <v>0</v>
      </c>
      <c r="AE234" s="65">
        <v>0</v>
      </c>
      <c r="AF234" s="78" t="s">
        <v>89</v>
      </c>
      <c r="AG234" s="49">
        <f t="shared" si="16"/>
        <v>0</v>
      </c>
      <c r="AH234" s="65">
        <v>0</v>
      </c>
      <c r="AI234" s="66">
        <v>0</v>
      </c>
      <c r="AJ234" s="70" t="s">
        <v>89</v>
      </c>
      <c r="AK234" s="78" t="s">
        <v>89</v>
      </c>
      <c r="AL234" s="65">
        <v>0</v>
      </c>
      <c r="AM234" s="70" t="s">
        <v>89</v>
      </c>
      <c r="AN234" s="70" t="s">
        <v>89</v>
      </c>
      <c r="AO234" s="70" t="s">
        <v>89</v>
      </c>
      <c r="AP234" s="49">
        <f t="shared" si="17"/>
        <v>0</v>
      </c>
      <c r="AQ234" s="302">
        <f>+L234+AD234-AI234</f>
        <v>21066667</v>
      </c>
      <c r="AR234" s="65" t="s">
        <v>87</v>
      </c>
      <c r="AS234" s="68">
        <v>21066667</v>
      </c>
      <c r="AT234" s="65" t="s">
        <v>90</v>
      </c>
      <c r="AU234" s="65">
        <v>0</v>
      </c>
      <c r="AV234" s="75" t="s">
        <v>89</v>
      </c>
      <c r="AW234" s="570">
        <f t="shared" si="18"/>
        <v>6133333</v>
      </c>
      <c r="AX234" s="515">
        <v>14933334</v>
      </c>
      <c r="AY234" s="223">
        <f t="shared" si="19"/>
        <v>0.29113922007691106</v>
      </c>
      <c r="AZ234" s="74">
        <v>0.29113922007691106</v>
      </c>
      <c r="BA234" s="301" t="s">
        <v>89</v>
      </c>
      <c r="BB234" s="65" t="s">
        <v>108</v>
      </c>
      <c r="BC234" s="307" t="s">
        <v>2305</v>
      </c>
      <c r="BD234" s="221" t="s">
        <v>87</v>
      </c>
      <c r="BE234" s="221" t="s">
        <v>87</v>
      </c>
    </row>
    <row r="235" spans="2:57" s="271" customFormat="1" ht="12.75" x14ac:dyDescent="0.2">
      <c r="B235" s="221">
        <v>2025</v>
      </c>
      <c r="C235" s="221">
        <v>891780111</v>
      </c>
      <c r="D235" s="221" t="s">
        <v>78</v>
      </c>
      <c r="E235" s="67" t="s">
        <v>2304</v>
      </c>
      <c r="F235" s="229" t="s">
        <v>2303</v>
      </c>
      <c r="G235" s="306">
        <v>0</v>
      </c>
      <c r="H235" s="65" t="s">
        <v>81</v>
      </c>
      <c r="I235" s="221" t="s">
        <v>127</v>
      </c>
      <c r="J235" s="220" t="s">
        <v>83</v>
      </c>
      <c r="K235" s="67" t="s">
        <v>2302</v>
      </c>
      <c r="L235" s="518">
        <v>22000000</v>
      </c>
      <c r="M235" s="221" t="s">
        <v>85</v>
      </c>
      <c r="N235" s="231" t="s">
        <v>2301</v>
      </c>
      <c r="O235" s="529">
        <v>1083024229</v>
      </c>
      <c r="P235" s="332">
        <v>102</v>
      </c>
      <c r="Q235" s="503">
        <v>45677</v>
      </c>
      <c r="R235" s="500">
        <v>1014200000</v>
      </c>
      <c r="S235" s="503">
        <v>45854</v>
      </c>
      <c r="T235" s="303">
        <f>+L235</f>
        <v>22000000</v>
      </c>
      <c r="U235" s="65" t="s">
        <v>87</v>
      </c>
      <c r="V235" s="229">
        <v>1082903415</v>
      </c>
      <c r="W235" s="66" t="s">
        <v>2295</v>
      </c>
      <c r="X235" s="551">
        <v>45854</v>
      </c>
      <c r="Y235" s="404">
        <v>45854</v>
      </c>
      <c r="Z235" s="70" t="s">
        <v>89</v>
      </c>
      <c r="AA235" s="509">
        <v>46021</v>
      </c>
      <c r="AB235" s="279">
        <f t="shared" si="15"/>
        <v>167</v>
      </c>
      <c r="AC235" s="65">
        <v>0</v>
      </c>
      <c r="AD235" s="68">
        <v>0</v>
      </c>
      <c r="AE235" s="65">
        <v>0</v>
      </c>
      <c r="AF235" s="78" t="s">
        <v>89</v>
      </c>
      <c r="AG235" s="49">
        <f t="shared" si="16"/>
        <v>0</v>
      </c>
      <c r="AH235" s="65">
        <v>0</v>
      </c>
      <c r="AI235" s="66">
        <v>0</v>
      </c>
      <c r="AJ235" s="70" t="s">
        <v>89</v>
      </c>
      <c r="AK235" s="78" t="s">
        <v>89</v>
      </c>
      <c r="AL235" s="65">
        <v>0</v>
      </c>
      <c r="AM235" s="70" t="s">
        <v>89</v>
      </c>
      <c r="AN235" s="70" t="s">
        <v>89</v>
      </c>
      <c r="AO235" s="70" t="s">
        <v>89</v>
      </c>
      <c r="AP235" s="49">
        <f t="shared" si="17"/>
        <v>0</v>
      </c>
      <c r="AQ235" s="302">
        <f>+L235+AD235-AI235</f>
        <v>22000000</v>
      </c>
      <c r="AR235" s="65" t="s">
        <v>87</v>
      </c>
      <c r="AS235" s="68">
        <v>22000000</v>
      </c>
      <c r="AT235" s="65" t="s">
        <v>90</v>
      </c>
      <c r="AU235" s="65">
        <v>0</v>
      </c>
      <c r="AV235" s="75" t="s">
        <v>89</v>
      </c>
      <c r="AW235" s="570">
        <f t="shared" si="18"/>
        <v>6000000</v>
      </c>
      <c r="AX235" s="515">
        <v>16000000</v>
      </c>
      <c r="AY235" s="223">
        <f t="shared" si="19"/>
        <v>0.27272727272727271</v>
      </c>
      <c r="AZ235" s="74">
        <v>0.27272727272727271</v>
      </c>
      <c r="BA235" s="301" t="s">
        <v>89</v>
      </c>
      <c r="BB235" s="65" t="s">
        <v>108</v>
      </c>
      <c r="BC235" s="307" t="s">
        <v>2300</v>
      </c>
      <c r="BD235" s="221" t="s">
        <v>87</v>
      </c>
      <c r="BE235" s="221" t="s">
        <v>87</v>
      </c>
    </row>
    <row r="236" spans="2:57" s="271" customFormat="1" ht="12.75" x14ac:dyDescent="0.2">
      <c r="B236" s="221">
        <v>2025</v>
      </c>
      <c r="C236" s="221">
        <v>891780111</v>
      </c>
      <c r="D236" s="221" t="s">
        <v>78</v>
      </c>
      <c r="E236" s="67" t="s">
        <v>2299</v>
      </c>
      <c r="F236" s="229" t="s">
        <v>2298</v>
      </c>
      <c r="G236" s="306">
        <v>0</v>
      </c>
      <c r="H236" s="65" t="s">
        <v>81</v>
      </c>
      <c r="I236" s="221" t="s">
        <v>127</v>
      </c>
      <c r="J236" s="220" t="s">
        <v>83</v>
      </c>
      <c r="K236" s="67" t="s">
        <v>2297</v>
      </c>
      <c r="L236" s="518">
        <v>22000000</v>
      </c>
      <c r="M236" s="221" t="s">
        <v>85</v>
      </c>
      <c r="N236" s="231" t="s">
        <v>2296</v>
      </c>
      <c r="O236" s="529">
        <v>1104435442</v>
      </c>
      <c r="P236" s="332">
        <v>102</v>
      </c>
      <c r="Q236" s="503">
        <v>45677</v>
      </c>
      <c r="R236" s="500">
        <v>1014200000</v>
      </c>
      <c r="S236" s="503">
        <v>45854</v>
      </c>
      <c r="T236" s="303">
        <f>+L236</f>
        <v>22000000</v>
      </c>
      <c r="U236" s="65" t="s">
        <v>87</v>
      </c>
      <c r="V236" s="229">
        <v>1082903415</v>
      </c>
      <c r="W236" s="66" t="s">
        <v>2295</v>
      </c>
      <c r="X236" s="551">
        <v>45854</v>
      </c>
      <c r="Y236" s="404">
        <v>45854</v>
      </c>
      <c r="Z236" s="70" t="s">
        <v>89</v>
      </c>
      <c r="AA236" s="509">
        <v>46021</v>
      </c>
      <c r="AB236" s="279">
        <f t="shared" si="15"/>
        <v>167</v>
      </c>
      <c r="AC236" s="65">
        <v>0</v>
      </c>
      <c r="AD236" s="68">
        <v>0</v>
      </c>
      <c r="AE236" s="65">
        <v>0</v>
      </c>
      <c r="AF236" s="78" t="s">
        <v>89</v>
      </c>
      <c r="AG236" s="49">
        <f t="shared" si="16"/>
        <v>0</v>
      </c>
      <c r="AH236" s="65">
        <v>0</v>
      </c>
      <c r="AI236" s="66">
        <v>0</v>
      </c>
      <c r="AJ236" s="70" t="s">
        <v>89</v>
      </c>
      <c r="AK236" s="78" t="s">
        <v>89</v>
      </c>
      <c r="AL236" s="65">
        <v>0</v>
      </c>
      <c r="AM236" s="70" t="s">
        <v>89</v>
      </c>
      <c r="AN236" s="70" t="s">
        <v>89</v>
      </c>
      <c r="AO236" s="70" t="s">
        <v>89</v>
      </c>
      <c r="AP236" s="49">
        <f t="shared" si="17"/>
        <v>0</v>
      </c>
      <c r="AQ236" s="302">
        <f>+L236+AD236-AI236</f>
        <v>22000000</v>
      </c>
      <c r="AR236" s="65" t="s">
        <v>87</v>
      </c>
      <c r="AS236" s="68">
        <v>22000000</v>
      </c>
      <c r="AT236" s="65" t="s">
        <v>90</v>
      </c>
      <c r="AU236" s="65">
        <v>0</v>
      </c>
      <c r="AV236" s="75" t="s">
        <v>89</v>
      </c>
      <c r="AW236" s="570">
        <f t="shared" si="18"/>
        <v>6000000</v>
      </c>
      <c r="AX236" s="515">
        <v>16000000</v>
      </c>
      <c r="AY236" s="223">
        <f t="shared" si="19"/>
        <v>0.27272727272727271</v>
      </c>
      <c r="AZ236" s="74">
        <v>0.27272727272727271</v>
      </c>
      <c r="BA236" s="301" t="s">
        <v>89</v>
      </c>
      <c r="BB236" s="65" t="s">
        <v>108</v>
      </c>
      <c r="BC236" s="307" t="s">
        <v>2294</v>
      </c>
      <c r="BD236" s="221" t="s">
        <v>87</v>
      </c>
      <c r="BE236" s="221" t="s">
        <v>87</v>
      </c>
    </row>
    <row r="237" spans="2:57" s="271" customFormat="1" ht="12.75" x14ac:dyDescent="0.2">
      <c r="B237" s="221">
        <v>2025</v>
      </c>
      <c r="C237" s="221">
        <v>891780111</v>
      </c>
      <c r="D237" s="221" t="s">
        <v>78</v>
      </c>
      <c r="E237" s="67" t="s">
        <v>2293</v>
      </c>
      <c r="F237" s="229" t="s">
        <v>2292</v>
      </c>
      <c r="G237" s="306">
        <v>0</v>
      </c>
      <c r="H237" s="65" t="s">
        <v>81</v>
      </c>
      <c r="I237" s="221" t="s">
        <v>127</v>
      </c>
      <c r="J237" s="220" t="s">
        <v>83</v>
      </c>
      <c r="K237" s="67" t="s">
        <v>2291</v>
      </c>
      <c r="L237" s="518">
        <v>16200000</v>
      </c>
      <c r="M237" s="221" t="s">
        <v>85</v>
      </c>
      <c r="N237" s="231" t="s">
        <v>2290</v>
      </c>
      <c r="O237" s="529">
        <v>1082922651</v>
      </c>
      <c r="P237" s="332">
        <v>109</v>
      </c>
      <c r="Q237" s="503">
        <v>45678</v>
      </c>
      <c r="R237" s="500">
        <v>159000000</v>
      </c>
      <c r="S237" s="503">
        <v>45854</v>
      </c>
      <c r="T237" s="303">
        <f>+L237</f>
        <v>16200000</v>
      </c>
      <c r="U237" s="65" t="s">
        <v>87</v>
      </c>
      <c r="V237" s="229">
        <v>36669284</v>
      </c>
      <c r="W237" s="66" t="s">
        <v>1769</v>
      </c>
      <c r="X237" s="551">
        <v>45854</v>
      </c>
      <c r="Y237" s="404">
        <v>45854</v>
      </c>
      <c r="Z237" s="70" t="s">
        <v>89</v>
      </c>
      <c r="AA237" s="509">
        <v>46010</v>
      </c>
      <c r="AB237" s="279">
        <f t="shared" si="15"/>
        <v>156</v>
      </c>
      <c r="AC237" s="65">
        <v>0</v>
      </c>
      <c r="AD237" s="68">
        <v>0</v>
      </c>
      <c r="AE237" s="65">
        <v>0</v>
      </c>
      <c r="AF237" s="78" t="s">
        <v>89</v>
      </c>
      <c r="AG237" s="49">
        <f t="shared" si="16"/>
        <v>0</v>
      </c>
      <c r="AH237" s="65">
        <v>0</v>
      </c>
      <c r="AI237" s="66">
        <v>0</v>
      </c>
      <c r="AJ237" s="70" t="s">
        <v>89</v>
      </c>
      <c r="AK237" s="78" t="s">
        <v>89</v>
      </c>
      <c r="AL237" s="65">
        <v>0</v>
      </c>
      <c r="AM237" s="70" t="s">
        <v>89</v>
      </c>
      <c r="AN237" s="70" t="s">
        <v>89</v>
      </c>
      <c r="AO237" s="70" t="s">
        <v>89</v>
      </c>
      <c r="AP237" s="49">
        <f t="shared" si="17"/>
        <v>0</v>
      </c>
      <c r="AQ237" s="302">
        <f>+L237+AD237-AI237</f>
        <v>16200000</v>
      </c>
      <c r="AR237" s="65" t="s">
        <v>87</v>
      </c>
      <c r="AS237" s="68">
        <v>16200000</v>
      </c>
      <c r="AT237" s="65" t="s">
        <v>90</v>
      </c>
      <c r="AU237" s="65">
        <v>0</v>
      </c>
      <c r="AV237" s="75" t="s">
        <v>89</v>
      </c>
      <c r="AW237" s="570">
        <f t="shared" si="18"/>
        <v>5300000</v>
      </c>
      <c r="AX237" s="515">
        <v>10900000</v>
      </c>
      <c r="AY237" s="223">
        <f t="shared" si="19"/>
        <v>0.3271604938271605</v>
      </c>
      <c r="AZ237" s="74">
        <v>0.3271604938271605</v>
      </c>
      <c r="BA237" s="301" t="s">
        <v>89</v>
      </c>
      <c r="BB237" s="65" t="s">
        <v>108</v>
      </c>
      <c r="BC237" s="307" t="s">
        <v>2289</v>
      </c>
      <c r="BD237" s="221" t="s">
        <v>87</v>
      </c>
      <c r="BE237" s="221" t="s">
        <v>87</v>
      </c>
    </row>
    <row r="238" spans="2:57" s="271" customFormat="1" ht="12.75" x14ac:dyDescent="0.2">
      <c r="B238" s="221">
        <v>2025</v>
      </c>
      <c r="C238" s="221">
        <v>891780111</v>
      </c>
      <c r="D238" s="221" t="s">
        <v>78</v>
      </c>
      <c r="E238" s="67" t="s">
        <v>2288</v>
      </c>
      <c r="F238" s="229" t="s">
        <v>2287</v>
      </c>
      <c r="G238" s="306">
        <v>0</v>
      </c>
      <c r="H238" s="65" t="s">
        <v>81</v>
      </c>
      <c r="I238" s="221" t="s">
        <v>127</v>
      </c>
      <c r="J238" s="220" t="s">
        <v>83</v>
      </c>
      <c r="K238" s="67" t="s">
        <v>2286</v>
      </c>
      <c r="L238" s="518">
        <v>25200000</v>
      </c>
      <c r="M238" s="221" t="s">
        <v>85</v>
      </c>
      <c r="N238" s="231" t="s">
        <v>2285</v>
      </c>
      <c r="O238" s="529">
        <v>1081828885</v>
      </c>
      <c r="P238" s="332">
        <v>748</v>
      </c>
      <c r="Q238" s="503">
        <v>45737</v>
      </c>
      <c r="R238" s="500">
        <v>586727658.21000004</v>
      </c>
      <c r="S238" s="503">
        <v>45854</v>
      </c>
      <c r="T238" s="303">
        <f>+L238</f>
        <v>25200000</v>
      </c>
      <c r="U238" s="65" t="s">
        <v>87</v>
      </c>
      <c r="V238" s="229">
        <v>5056184</v>
      </c>
      <c r="W238" s="66" t="s">
        <v>1582</v>
      </c>
      <c r="X238" s="551">
        <v>45854</v>
      </c>
      <c r="Y238" s="404">
        <v>45854</v>
      </c>
      <c r="Z238" s="70" t="s">
        <v>89</v>
      </c>
      <c r="AA238" s="509">
        <v>46068</v>
      </c>
      <c r="AB238" s="279">
        <f t="shared" si="15"/>
        <v>214</v>
      </c>
      <c r="AC238" s="65">
        <v>0</v>
      </c>
      <c r="AD238" s="68">
        <v>0</v>
      </c>
      <c r="AE238" s="65">
        <v>0</v>
      </c>
      <c r="AF238" s="78" t="s">
        <v>89</v>
      </c>
      <c r="AG238" s="49">
        <f t="shared" si="16"/>
        <v>0</v>
      </c>
      <c r="AH238" s="65">
        <v>0</v>
      </c>
      <c r="AI238" s="66">
        <v>0</v>
      </c>
      <c r="AJ238" s="70" t="s">
        <v>89</v>
      </c>
      <c r="AK238" s="78" t="s">
        <v>89</v>
      </c>
      <c r="AL238" s="65">
        <v>0</v>
      </c>
      <c r="AM238" s="70" t="s">
        <v>89</v>
      </c>
      <c r="AN238" s="70" t="s">
        <v>89</v>
      </c>
      <c r="AO238" s="70" t="s">
        <v>89</v>
      </c>
      <c r="AP238" s="49">
        <f t="shared" si="17"/>
        <v>0</v>
      </c>
      <c r="AQ238" s="302">
        <f>+L238+AD238-AI238</f>
        <v>25200000</v>
      </c>
      <c r="AR238" s="65" t="s">
        <v>90</v>
      </c>
      <c r="AS238" s="68">
        <v>0</v>
      </c>
      <c r="AT238" s="65" t="s">
        <v>90</v>
      </c>
      <c r="AU238" s="65">
        <v>0</v>
      </c>
      <c r="AV238" s="75" t="s">
        <v>89</v>
      </c>
      <c r="AW238" s="570">
        <f t="shared" si="18"/>
        <v>3600000</v>
      </c>
      <c r="AX238" s="515">
        <v>21600000</v>
      </c>
      <c r="AY238" s="223">
        <f t="shared" si="19"/>
        <v>0.14285714285714285</v>
      </c>
      <c r="AZ238" s="74">
        <v>0.14285714285714285</v>
      </c>
      <c r="BA238" s="301" t="s">
        <v>89</v>
      </c>
      <c r="BB238" s="65" t="s">
        <v>108</v>
      </c>
      <c r="BC238" s="307" t="s">
        <v>2284</v>
      </c>
      <c r="BD238" s="221" t="s">
        <v>87</v>
      </c>
      <c r="BE238" s="221" t="s">
        <v>87</v>
      </c>
    </row>
    <row r="239" spans="2:57" s="271" customFormat="1" ht="12.75" x14ac:dyDescent="0.2">
      <c r="B239" s="221">
        <v>2025</v>
      </c>
      <c r="C239" s="221">
        <v>891780111</v>
      </c>
      <c r="D239" s="221" t="s">
        <v>78</v>
      </c>
      <c r="E239" s="67" t="s">
        <v>2283</v>
      </c>
      <c r="F239" s="229" t="s">
        <v>2282</v>
      </c>
      <c r="G239" s="306">
        <v>0</v>
      </c>
      <c r="H239" s="65" t="s">
        <v>81</v>
      </c>
      <c r="I239" s="221" t="s">
        <v>127</v>
      </c>
      <c r="J239" s="220" t="s">
        <v>83</v>
      </c>
      <c r="K239" s="67" t="s">
        <v>2281</v>
      </c>
      <c r="L239" s="518">
        <v>32706960</v>
      </c>
      <c r="M239" s="221" t="s">
        <v>85</v>
      </c>
      <c r="N239" s="231" t="s">
        <v>2280</v>
      </c>
      <c r="O239" s="529">
        <v>79395471</v>
      </c>
      <c r="P239" s="332">
        <v>1488</v>
      </c>
      <c r="Q239" s="503">
        <v>45847</v>
      </c>
      <c r="R239" s="500">
        <v>188905334</v>
      </c>
      <c r="S239" s="503">
        <v>45854</v>
      </c>
      <c r="T239" s="303">
        <f>+L239</f>
        <v>32706960</v>
      </c>
      <c r="U239" s="65" t="s">
        <v>87</v>
      </c>
      <c r="V239" s="229">
        <v>85462025</v>
      </c>
      <c r="W239" s="66" t="s">
        <v>2274</v>
      </c>
      <c r="X239" s="551">
        <v>45854</v>
      </c>
      <c r="Y239" s="404">
        <v>45854</v>
      </c>
      <c r="Z239" s="70" t="s">
        <v>89</v>
      </c>
      <c r="AA239" s="509">
        <v>46218</v>
      </c>
      <c r="AB239" s="279">
        <f t="shared" si="15"/>
        <v>364</v>
      </c>
      <c r="AC239" s="65">
        <v>0</v>
      </c>
      <c r="AD239" s="68">
        <v>0</v>
      </c>
      <c r="AE239" s="65">
        <v>0</v>
      </c>
      <c r="AF239" s="78" t="s">
        <v>89</v>
      </c>
      <c r="AG239" s="49">
        <f t="shared" si="16"/>
        <v>0</v>
      </c>
      <c r="AH239" s="65">
        <v>0</v>
      </c>
      <c r="AI239" s="66">
        <v>0</v>
      </c>
      <c r="AJ239" s="70" t="s">
        <v>89</v>
      </c>
      <c r="AK239" s="78" t="s">
        <v>89</v>
      </c>
      <c r="AL239" s="65">
        <v>0</v>
      </c>
      <c r="AM239" s="70" t="s">
        <v>89</v>
      </c>
      <c r="AN239" s="70" t="s">
        <v>89</v>
      </c>
      <c r="AO239" s="70" t="s">
        <v>89</v>
      </c>
      <c r="AP239" s="49">
        <f t="shared" si="17"/>
        <v>0</v>
      </c>
      <c r="AQ239" s="302">
        <f>+L239+AD239-AI239</f>
        <v>32706960</v>
      </c>
      <c r="AR239" s="65" t="s">
        <v>90</v>
      </c>
      <c r="AS239" s="68">
        <v>0</v>
      </c>
      <c r="AT239" s="65" t="s">
        <v>90</v>
      </c>
      <c r="AU239" s="65">
        <v>0</v>
      </c>
      <c r="AV239" s="75" t="s">
        <v>89</v>
      </c>
      <c r="AW239" s="570">
        <f t="shared" si="18"/>
        <v>2725580</v>
      </c>
      <c r="AX239" s="515">
        <v>29981380</v>
      </c>
      <c r="AY239" s="223">
        <f t="shared" si="19"/>
        <v>8.3333333333333329E-2</v>
      </c>
      <c r="AZ239" s="74">
        <v>8.3333333333333329E-2</v>
      </c>
      <c r="BA239" s="301" t="s">
        <v>89</v>
      </c>
      <c r="BB239" s="65" t="s">
        <v>108</v>
      </c>
      <c r="BC239" s="307" t="s">
        <v>2279</v>
      </c>
      <c r="BD239" s="221" t="s">
        <v>87</v>
      </c>
      <c r="BE239" s="221" t="s">
        <v>87</v>
      </c>
    </row>
    <row r="240" spans="2:57" s="271" customFormat="1" ht="12.75" x14ac:dyDescent="0.2">
      <c r="B240" s="221">
        <v>2025</v>
      </c>
      <c r="C240" s="221">
        <v>891780111</v>
      </c>
      <c r="D240" s="221" t="s">
        <v>78</v>
      </c>
      <c r="E240" s="67" t="s">
        <v>2278</v>
      </c>
      <c r="F240" s="229" t="s">
        <v>2277</v>
      </c>
      <c r="G240" s="306">
        <v>0</v>
      </c>
      <c r="H240" s="65" t="s">
        <v>81</v>
      </c>
      <c r="I240" s="221" t="s">
        <v>127</v>
      </c>
      <c r="J240" s="220" t="s">
        <v>83</v>
      </c>
      <c r="K240" s="67" t="s">
        <v>2276</v>
      </c>
      <c r="L240" s="518">
        <v>32706960</v>
      </c>
      <c r="M240" s="221" t="s">
        <v>85</v>
      </c>
      <c r="N240" s="231" t="s">
        <v>2275</v>
      </c>
      <c r="O240" s="529">
        <v>1082968357</v>
      </c>
      <c r="P240" s="332">
        <v>1488</v>
      </c>
      <c r="Q240" s="503">
        <v>45847</v>
      </c>
      <c r="R240" s="500">
        <v>188905334</v>
      </c>
      <c r="S240" s="503">
        <v>45854</v>
      </c>
      <c r="T240" s="303">
        <f>+L240</f>
        <v>32706960</v>
      </c>
      <c r="U240" s="65" t="s">
        <v>87</v>
      </c>
      <c r="V240" s="229">
        <v>85462025</v>
      </c>
      <c r="W240" s="66" t="s">
        <v>2274</v>
      </c>
      <c r="X240" s="551">
        <v>45854</v>
      </c>
      <c r="Y240" s="404">
        <v>45854</v>
      </c>
      <c r="Z240" s="70" t="s">
        <v>89</v>
      </c>
      <c r="AA240" s="509">
        <v>46218</v>
      </c>
      <c r="AB240" s="279">
        <f t="shared" si="15"/>
        <v>364</v>
      </c>
      <c r="AC240" s="65">
        <v>0</v>
      </c>
      <c r="AD240" s="68">
        <v>0</v>
      </c>
      <c r="AE240" s="65">
        <v>0</v>
      </c>
      <c r="AF240" s="78" t="s">
        <v>89</v>
      </c>
      <c r="AG240" s="49">
        <f t="shared" si="16"/>
        <v>0</v>
      </c>
      <c r="AH240" s="65">
        <v>0</v>
      </c>
      <c r="AI240" s="66">
        <v>0</v>
      </c>
      <c r="AJ240" s="70" t="s">
        <v>89</v>
      </c>
      <c r="AK240" s="78" t="s">
        <v>89</v>
      </c>
      <c r="AL240" s="65">
        <v>0</v>
      </c>
      <c r="AM240" s="70" t="s">
        <v>89</v>
      </c>
      <c r="AN240" s="70" t="s">
        <v>89</v>
      </c>
      <c r="AO240" s="70" t="s">
        <v>89</v>
      </c>
      <c r="AP240" s="49">
        <f t="shared" si="17"/>
        <v>0</v>
      </c>
      <c r="AQ240" s="302">
        <f>+L240+AD240-AI240</f>
        <v>32706960</v>
      </c>
      <c r="AR240" s="65" t="s">
        <v>90</v>
      </c>
      <c r="AS240" s="68">
        <v>0</v>
      </c>
      <c r="AT240" s="65" t="s">
        <v>90</v>
      </c>
      <c r="AU240" s="65">
        <v>0</v>
      </c>
      <c r="AV240" s="75" t="s">
        <v>89</v>
      </c>
      <c r="AW240" s="570">
        <f t="shared" si="18"/>
        <v>2725580</v>
      </c>
      <c r="AX240" s="515">
        <v>29981380</v>
      </c>
      <c r="AY240" s="223">
        <f t="shared" si="19"/>
        <v>8.3333333333333329E-2</v>
      </c>
      <c r="AZ240" s="74">
        <v>8.3333333333333329E-2</v>
      </c>
      <c r="BA240" s="301" t="s">
        <v>89</v>
      </c>
      <c r="BB240" s="65" t="s">
        <v>108</v>
      </c>
      <c r="BC240" s="307" t="s">
        <v>2273</v>
      </c>
      <c r="BD240" s="221" t="s">
        <v>87</v>
      </c>
      <c r="BE240" s="221" t="s">
        <v>87</v>
      </c>
    </row>
    <row r="241" spans="2:57" s="271" customFormat="1" ht="12.75" x14ac:dyDescent="0.2">
      <c r="B241" s="221">
        <v>2025</v>
      </c>
      <c r="C241" s="221">
        <v>891780111</v>
      </c>
      <c r="D241" s="221" t="s">
        <v>78</v>
      </c>
      <c r="E241" s="67" t="s">
        <v>2272</v>
      </c>
      <c r="F241" s="229" t="s">
        <v>2271</v>
      </c>
      <c r="G241" s="306">
        <v>0</v>
      </c>
      <c r="H241" s="65" t="s">
        <v>81</v>
      </c>
      <c r="I241" s="221" t="s">
        <v>127</v>
      </c>
      <c r="J241" s="220" t="s">
        <v>83</v>
      </c>
      <c r="K241" s="67" t="s">
        <v>2270</v>
      </c>
      <c r="L241" s="518">
        <v>32450000</v>
      </c>
      <c r="M241" s="221" t="s">
        <v>85</v>
      </c>
      <c r="N241" s="231" t="s">
        <v>2269</v>
      </c>
      <c r="O241" s="529">
        <v>80766019</v>
      </c>
      <c r="P241" s="332">
        <v>102</v>
      </c>
      <c r="Q241" s="503">
        <v>45677</v>
      </c>
      <c r="R241" s="500">
        <v>1014200000</v>
      </c>
      <c r="S241" s="503">
        <v>45854</v>
      </c>
      <c r="T241" s="303">
        <f>+L241</f>
        <v>32450000</v>
      </c>
      <c r="U241" s="65" t="s">
        <v>87</v>
      </c>
      <c r="V241" s="229">
        <v>57461852</v>
      </c>
      <c r="W241" s="66" t="s">
        <v>1980</v>
      </c>
      <c r="X241" s="551">
        <v>45854</v>
      </c>
      <c r="Y241" s="404">
        <v>45854</v>
      </c>
      <c r="Z241" s="70" t="s">
        <v>89</v>
      </c>
      <c r="AA241" s="509">
        <v>46021</v>
      </c>
      <c r="AB241" s="279">
        <f t="shared" si="15"/>
        <v>167</v>
      </c>
      <c r="AC241" s="65">
        <v>0</v>
      </c>
      <c r="AD241" s="68">
        <v>0</v>
      </c>
      <c r="AE241" s="65">
        <v>0</v>
      </c>
      <c r="AF241" s="78" t="s">
        <v>89</v>
      </c>
      <c r="AG241" s="49">
        <f t="shared" si="16"/>
        <v>0</v>
      </c>
      <c r="AH241" s="65">
        <v>0</v>
      </c>
      <c r="AI241" s="66">
        <v>0</v>
      </c>
      <c r="AJ241" s="70" t="s">
        <v>89</v>
      </c>
      <c r="AK241" s="78" t="s">
        <v>89</v>
      </c>
      <c r="AL241" s="65">
        <v>0</v>
      </c>
      <c r="AM241" s="70" t="s">
        <v>89</v>
      </c>
      <c r="AN241" s="70" t="s">
        <v>89</v>
      </c>
      <c r="AO241" s="70" t="s">
        <v>89</v>
      </c>
      <c r="AP241" s="49">
        <f t="shared" si="17"/>
        <v>0</v>
      </c>
      <c r="AQ241" s="302">
        <f>+L241+AD241-AI241</f>
        <v>32450000</v>
      </c>
      <c r="AR241" s="65" t="s">
        <v>87</v>
      </c>
      <c r="AS241" s="68">
        <v>32450000</v>
      </c>
      <c r="AT241" s="65" t="s">
        <v>90</v>
      </c>
      <c r="AU241" s="65">
        <v>0</v>
      </c>
      <c r="AV241" s="75" t="s">
        <v>89</v>
      </c>
      <c r="AW241" s="570">
        <f t="shared" si="18"/>
        <v>8850000</v>
      </c>
      <c r="AX241" s="515">
        <v>23600000</v>
      </c>
      <c r="AY241" s="223">
        <f t="shared" si="19"/>
        <v>0.27272727272727271</v>
      </c>
      <c r="AZ241" s="74">
        <v>0.27272727272727271</v>
      </c>
      <c r="BA241" s="301" t="s">
        <v>89</v>
      </c>
      <c r="BB241" s="65" t="s">
        <v>108</v>
      </c>
      <c r="BC241" s="307" t="s">
        <v>2268</v>
      </c>
      <c r="BD241" s="221" t="s">
        <v>87</v>
      </c>
      <c r="BE241" s="221" t="s">
        <v>87</v>
      </c>
    </row>
    <row r="242" spans="2:57" s="271" customFormat="1" ht="12.75" x14ac:dyDescent="0.2">
      <c r="B242" s="221">
        <v>2025</v>
      </c>
      <c r="C242" s="221">
        <v>891780111</v>
      </c>
      <c r="D242" s="221" t="s">
        <v>78</v>
      </c>
      <c r="E242" s="67" t="s">
        <v>2267</v>
      </c>
      <c r="F242" s="229" t="s">
        <v>2266</v>
      </c>
      <c r="G242" s="306">
        <v>0</v>
      </c>
      <c r="H242" s="65" t="s">
        <v>81</v>
      </c>
      <c r="I242" s="221" t="s">
        <v>127</v>
      </c>
      <c r="J242" s="220" t="s">
        <v>83</v>
      </c>
      <c r="K242" s="67" t="s">
        <v>2265</v>
      </c>
      <c r="L242" s="518">
        <v>22000000</v>
      </c>
      <c r="M242" s="221" t="s">
        <v>85</v>
      </c>
      <c r="N242" s="231" t="s">
        <v>2264</v>
      </c>
      <c r="O242" s="529">
        <v>36694608</v>
      </c>
      <c r="P242" s="332">
        <v>102</v>
      </c>
      <c r="Q242" s="503">
        <v>45677</v>
      </c>
      <c r="R242" s="500">
        <v>1014200000</v>
      </c>
      <c r="S242" s="503">
        <v>45854</v>
      </c>
      <c r="T242" s="303">
        <f>+L242</f>
        <v>22000000</v>
      </c>
      <c r="U242" s="65" t="s">
        <v>87</v>
      </c>
      <c r="V242" s="229">
        <v>57461852</v>
      </c>
      <c r="W242" s="66" t="s">
        <v>1980</v>
      </c>
      <c r="X242" s="551">
        <v>45854</v>
      </c>
      <c r="Y242" s="404">
        <v>45854</v>
      </c>
      <c r="Z242" s="70" t="s">
        <v>89</v>
      </c>
      <c r="AA242" s="509">
        <v>46021</v>
      </c>
      <c r="AB242" s="279">
        <f t="shared" si="15"/>
        <v>167</v>
      </c>
      <c r="AC242" s="65">
        <v>0</v>
      </c>
      <c r="AD242" s="68">
        <v>0</v>
      </c>
      <c r="AE242" s="65">
        <v>0</v>
      </c>
      <c r="AF242" s="78" t="s">
        <v>89</v>
      </c>
      <c r="AG242" s="49">
        <f t="shared" si="16"/>
        <v>0</v>
      </c>
      <c r="AH242" s="65">
        <v>0</v>
      </c>
      <c r="AI242" s="66">
        <v>0</v>
      </c>
      <c r="AJ242" s="70" t="s">
        <v>89</v>
      </c>
      <c r="AK242" s="78" t="s">
        <v>89</v>
      </c>
      <c r="AL242" s="65">
        <v>0</v>
      </c>
      <c r="AM242" s="70" t="s">
        <v>89</v>
      </c>
      <c r="AN242" s="70" t="s">
        <v>89</v>
      </c>
      <c r="AO242" s="70" t="s">
        <v>89</v>
      </c>
      <c r="AP242" s="49">
        <f t="shared" si="17"/>
        <v>0</v>
      </c>
      <c r="AQ242" s="302">
        <f>+L242+AD242-AI242</f>
        <v>22000000</v>
      </c>
      <c r="AR242" s="65" t="s">
        <v>87</v>
      </c>
      <c r="AS242" s="68">
        <v>22000000</v>
      </c>
      <c r="AT242" s="65" t="s">
        <v>90</v>
      </c>
      <c r="AU242" s="65">
        <v>0</v>
      </c>
      <c r="AV242" s="75" t="s">
        <v>89</v>
      </c>
      <c r="AW242" s="570">
        <f t="shared" si="18"/>
        <v>6000000</v>
      </c>
      <c r="AX242" s="515">
        <v>16000000</v>
      </c>
      <c r="AY242" s="223">
        <f t="shared" si="19"/>
        <v>0.27272727272727271</v>
      </c>
      <c r="AZ242" s="74">
        <v>0.27272727272727271</v>
      </c>
      <c r="BA242" s="301" t="s">
        <v>89</v>
      </c>
      <c r="BB242" s="65" t="s">
        <v>108</v>
      </c>
      <c r="BC242" s="307" t="s">
        <v>2263</v>
      </c>
      <c r="BD242" s="221" t="s">
        <v>87</v>
      </c>
      <c r="BE242" s="221" t="s">
        <v>87</v>
      </c>
    </row>
    <row r="243" spans="2:57" s="271" customFormat="1" ht="12.75" x14ac:dyDescent="0.2">
      <c r="B243" s="221">
        <v>2025</v>
      </c>
      <c r="C243" s="221">
        <v>891780111</v>
      </c>
      <c r="D243" s="221" t="s">
        <v>78</v>
      </c>
      <c r="E243" s="67" t="s">
        <v>2262</v>
      </c>
      <c r="F243" s="340" t="s">
        <v>2261</v>
      </c>
      <c r="G243" s="306">
        <v>0</v>
      </c>
      <c r="H243" s="65" t="s">
        <v>81</v>
      </c>
      <c r="I243" s="221" t="s">
        <v>127</v>
      </c>
      <c r="J243" s="220" t="s">
        <v>83</v>
      </c>
      <c r="K243" s="67" t="s">
        <v>2219</v>
      </c>
      <c r="L243" s="518">
        <v>22000000</v>
      </c>
      <c r="M243" s="221" t="s">
        <v>85</v>
      </c>
      <c r="N243" s="336" t="s">
        <v>2260</v>
      </c>
      <c r="O243" s="530">
        <v>1082943812</v>
      </c>
      <c r="P243" s="337">
        <v>102</v>
      </c>
      <c r="Q243" s="503">
        <v>45677</v>
      </c>
      <c r="R243" s="500">
        <v>1014200000</v>
      </c>
      <c r="S243" s="503">
        <v>45854</v>
      </c>
      <c r="T243" s="303">
        <f>+L243</f>
        <v>22000000</v>
      </c>
      <c r="U243" s="65" t="s">
        <v>87</v>
      </c>
      <c r="V243" s="340">
        <v>57461852</v>
      </c>
      <c r="W243" s="66" t="s">
        <v>1980</v>
      </c>
      <c r="X243" s="552">
        <v>45854</v>
      </c>
      <c r="Y243" s="553">
        <v>45854</v>
      </c>
      <c r="Z243" s="70" t="s">
        <v>89</v>
      </c>
      <c r="AA243" s="554">
        <v>46021</v>
      </c>
      <c r="AB243" s="279">
        <f t="shared" si="15"/>
        <v>167</v>
      </c>
      <c r="AC243" s="65">
        <v>0</v>
      </c>
      <c r="AD243" s="68">
        <v>0</v>
      </c>
      <c r="AE243" s="65">
        <v>0</v>
      </c>
      <c r="AF243" s="78" t="s">
        <v>89</v>
      </c>
      <c r="AG243" s="49">
        <f t="shared" si="16"/>
        <v>0</v>
      </c>
      <c r="AH243" s="65">
        <v>0</v>
      </c>
      <c r="AI243" s="66">
        <v>0</v>
      </c>
      <c r="AJ243" s="70" t="s">
        <v>89</v>
      </c>
      <c r="AK243" s="78" t="s">
        <v>89</v>
      </c>
      <c r="AL243" s="65">
        <v>0</v>
      </c>
      <c r="AM243" s="70" t="s">
        <v>89</v>
      </c>
      <c r="AN243" s="70" t="s">
        <v>89</v>
      </c>
      <c r="AO243" s="70" t="s">
        <v>89</v>
      </c>
      <c r="AP243" s="49">
        <f t="shared" si="17"/>
        <v>0</v>
      </c>
      <c r="AQ243" s="302">
        <f>+L243+AD243-AI243</f>
        <v>22000000</v>
      </c>
      <c r="AR243" s="65" t="s">
        <v>87</v>
      </c>
      <c r="AS243" s="68">
        <v>22000000</v>
      </c>
      <c r="AT243" s="65" t="s">
        <v>90</v>
      </c>
      <c r="AU243" s="65">
        <v>0</v>
      </c>
      <c r="AV243" s="75" t="s">
        <v>89</v>
      </c>
      <c r="AW243" s="570">
        <f t="shared" si="18"/>
        <v>6000000</v>
      </c>
      <c r="AX243" s="515">
        <v>16000000</v>
      </c>
      <c r="AY243" s="223">
        <f t="shared" si="19"/>
        <v>0.27272727272727271</v>
      </c>
      <c r="AZ243" s="74">
        <v>0.27272727272727271</v>
      </c>
      <c r="BA243" s="301" t="s">
        <v>89</v>
      </c>
      <c r="BB243" s="65" t="s">
        <v>108</v>
      </c>
      <c r="BC243" s="339" t="s">
        <v>2259</v>
      </c>
      <c r="BD243" s="221" t="s">
        <v>87</v>
      </c>
      <c r="BE243" s="221" t="s">
        <v>87</v>
      </c>
    </row>
    <row r="244" spans="2:57" s="271" customFormat="1" ht="12.75" x14ac:dyDescent="0.2">
      <c r="B244" s="221">
        <v>2025</v>
      </c>
      <c r="C244" s="221">
        <v>891780111</v>
      </c>
      <c r="D244" s="221" t="s">
        <v>78</v>
      </c>
      <c r="E244" s="67" t="s">
        <v>2258</v>
      </c>
      <c r="F244" s="229" t="s">
        <v>2257</v>
      </c>
      <c r="G244" s="306">
        <v>0</v>
      </c>
      <c r="H244" s="65" t="s">
        <v>81</v>
      </c>
      <c r="I244" s="221" t="s">
        <v>127</v>
      </c>
      <c r="J244" s="220" t="s">
        <v>83</v>
      </c>
      <c r="K244" s="67" t="s">
        <v>2256</v>
      </c>
      <c r="L244" s="518">
        <v>22000000</v>
      </c>
      <c r="M244" s="221" t="s">
        <v>85</v>
      </c>
      <c r="N244" s="231" t="s">
        <v>2255</v>
      </c>
      <c r="O244" s="529">
        <v>1082931591</v>
      </c>
      <c r="P244" s="332">
        <v>102</v>
      </c>
      <c r="Q244" s="503">
        <v>45677</v>
      </c>
      <c r="R244" s="500">
        <v>1014200000</v>
      </c>
      <c r="S244" s="503">
        <v>45854</v>
      </c>
      <c r="T244" s="303">
        <f>+L244</f>
        <v>22000000</v>
      </c>
      <c r="U244" s="65" t="s">
        <v>87</v>
      </c>
      <c r="V244" s="229">
        <v>57461852</v>
      </c>
      <c r="W244" s="66" t="s">
        <v>1980</v>
      </c>
      <c r="X244" s="551">
        <v>45854</v>
      </c>
      <c r="Y244" s="404">
        <v>45854</v>
      </c>
      <c r="Z244" s="70" t="s">
        <v>89</v>
      </c>
      <c r="AA244" s="509">
        <v>46021</v>
      </c>
      <c r="AB244" s="279">
        <f t="shared" si="15"/>
        <v>167</v>
      </c>
      <c r="AC244" s="65">
        <v>0</v>
      </c>
      <c r="AD244" s="68">
        <v>0</v>
      </c>
      <c r="AE244" s="65">
        <v>0</v>
      </c>
      <c r="AF244" s="78" t="s">
        <v>89</v>
      </c>
      <c r="AG244" s="49">
        <f t="shared" si="16"/>
        <v>0</v>
      </c>
      <c r="AH244" s="65">
        <v>0</v>
      </c>
      <c r="AI244" s="66">
        <v>0</v>
      </c>
      <c r="AJ244" s="70" t="s">
        <v>89</v>
      </c>
      <c r="AK244" s="78" t="s">
        <v>89</v>
      </c>
      <c r="AL244" s="65">
        <v>0</v>
      </c>
      <c r="AM244" s="70" t="s">
        <v>89</v>
      </c>
      <c r="AN244" s="70" t="s">
        <v>89</v>
      </c>
      <c r="AO244" s="70" t="s">
        <v>89</v>
      </c>
      <c r="AP244" s="49">
        <f t="shared" si="17"/>
        <v>0</v>
      </c>
      <c r="AQ244" s="302">
        <f>+L244+AD244-AI244</f>
        <v>22000000</v>
      </c>
      <c r="AR244" s="65" t="s">
        <v>87</v>
      </c>
      <c r="AS244" s="68">
        <v>22000000</v>
      </c>
      <c r="AT244" s="65" t="s">
        <v>90</v>
      </c>
      <c r="AU244" s="65">
        <v>0</v>
      </c>
      <c r="AV244" s="75" t="s">
        <v>89</v>
      </c>
      <c r="AW244" s="570">
        <f t="shared" si="18"/>
        <v>6000000</v>
      </c>
      <c r="AX244" s="515">
        <v>16000000</v>
      </c>
      <c r="AY244" s="223">
        <f t="shared" si="19"/>
        <v>0.27272727272727271</v>
      </c>
      <c r="AZ244" s="74">
        <v>0.27272727272727271</v>
      </c>
      <c r="BA244" s="301" t="s">
        <v>89</v>
      </c>
      <c r="BB244" s="65" t="s">
        <v>108</v>
      </c>
      <c r="BC244" s="307" t="s">
        <v>2254</v>
      </c>
      <c r="BD244" s="221" t="s">
        <v>87</v>
      </c>
      <c r="BE244" s="221" t="s">
        <v>87</v>
      </c>
    </row>
    <row r="245" spans="2:57" s="271" customFormat="1" ht="12.75" x14ac:dyDescent="0.2">
      <c r="B245" s="221">
        <v>2025</v>
      </c>
      <c r="C245" s="221">
        <v>891780111</v>
      </c>
      <c r="D245" s="221" t="s">
        <v>78</v>
      </c>
      <c r="E245" s="67" t="s">
        <v>2253</v>
      </c>
      <c r="F245" s="229" t="s">
        <v>2252</v>
      </c>
      <c r="G245" s="306">
        <v>0</v>
      </c>
      <c r="H245" s="65" t="s">
        <v>81</v>
      </c>
      <c r="I245" s="221" t="s">
        <v>127</v>
      </c>
      <c r="J245" s="220" t="s">
        <v>83</v>
      </c>
      <c r="K245" s="67" t="s">
        <v>2251</v>
      </c>
      <c r="L245" s="518">
        <v>22000000</v>
      </c>
      <c r="M245" s="221" t="s">
        <v>85</v>
      </c>
      <c r="N245" s="231" t="s">
        <v>2250</v>
      </c>
      <c r="O245" s="529">
        <v>1084788615</v>
      </c>
      <c r="P245" s="332">
        <v>102</v>
      </c>
      <c r="Q245" s="503">
        <v>45677</v>
      </c>
      <c r="R245" s="500">
        <v>1014200000</v>
      </c>
      <c r="S245" s="503">
        <v>45854</v>
      </c>
      <c r="T245" s="303">
        <f>+L245</f>
        <v>22000000</v>
      </c>
      <c r="U245" s="65" t="s">
        <v>87</v>
      </c>
      <c r="V245" s="229">
        <v>57461852</v>
      </c>
      <c r="W245" s="66" t="s">
        <v>1980</v>
      </c>
      <c r="X245" s="551">
        <v>45854</v>
      </c>
      <c r="Y245" s="404">
        <v>45854</v>
      </c>
      <c r="Z245" s="70" t="s">
        <v>89</v>
      </c>
      <c r="AA245" s="509">
        <v>46021</v>
      </c>
      <c r="AB245" s="279">
        <f t="shared" si="15"/>
        <v>167</v>
      </c>
      <c r="AC245" s="65">
        <v>0</v>
      </c>
      <c r="AD245" s="68">
        <v>0</v>
      </c>
      <c r="AE245" s="65">
        <v>0</v>
      </c>
      <c r="AF245" s="78" t="s">
        <v>89</v>
      </c>
      <c r="AG245" s="49">
        <f t="shared" si="16"/>
        <v>0</v>
      </c>
      <c r="AH245" s="65">
        <v>0</v>
      </c>
      <c r="AI245" s="66">
        <v>0</v>
      </c>
      <c r="AJ245" s="70" t="s">
        <v>89</v>
      </c>
      <c r="AK245" s="78" t="s">
        <v>89</v>
      </c>
      <c r="AL245" s="65">
        <v>0</v>
      </c>
      <c r="AM245" s="70" t="s">
        <v>89</v>
      </c>
      <c r="AN245" s="70" t="s">
        <v>89</v>
      </c>
      <c r="AO245" s="70" t="s">
        <v>89</v>
      </c>
      <c r="AP245" s="49">
        <f t="shared" si="17"/>
        <v>0</v>
      </c>
      <c r="AQ245" s="302">
        <f>+L245+AD245-AI245</f>
        <v>22000000</v>
      </c>
      <c r="AR245" s="65" t="s">
        <v>87</v>
      </c>
      <c r="AS245" s="68">
        <v>22000000</v>
      </c>
      <c r="AT245" s="65" t="s">
        <v>90</v>
      </c>
      <c r="AU245" s="65">
        <v>0</v>
      </c>
      <c r="AV245" s="75" t="s">
        <v>89</v>
      </c>
      <c r="AW245" s="570">
        <f t="shared" si="18"/>
        <v>6000000</v>
      </c>
      <c r="AX245" s="515">
        <v>16000000</v>
      </c>
      <c r="AY245" s="223">
        <f t="shared" si="19"/>
        <v>0.27272727272727271</v>
      </c>
      <c r="AZ245" s="74">
        <v>0.27272727272727271</v>
      </c>
      <c r="BA245" s="301" t="s">
        <v>89</v>
      </c>
      <c r="BB245" s="65" t="s">
        <v>108</v>
      </c>
      <c r="BC245" s="307" t="s">
        <v>2249</v>
      </c>
      <c r="BD245" s="221" t="s">
        <v>87</v>
      </c>
      <c r="BE245" s="221" t="s">
        <v>87</v>
      </c>
    </row>
    <row r="246" spans="2:57" s="271" customFormat="1" ht="12.75" x14ac:dyDescent="0.2">
      <c r="B246" s="221">
        <v>2025</v>
      </c>
      <c r="C246" s="221">
        <v>891780111</v>
      </c>
      <c r="D246" s="221" t="s">
        <v>78</v>
      </c>
      <c r="E246" s="67" t="s">
        <v>2248</v>
      </c>
      <c r="F246" s="229" t="s">
        <v>2247</v>
      </c>
      <c r="G246" s="306">
        <v>0</v>
      </c>
      <c r="H246" s="65" t="s">
        <v>81</v>
      </c>
      <c r="I246" s="221" t="s">
        <v>127</v>
      </c>
      <c r="J246" s="220" t="s">
        <v>83</v>
      </c>
      <c r="K246" s="67" t="s">
        <v>2246</v>
      </c>
      <c r="L246" s="518">
        <v>22000000</v>
      </c>
      <c r="M246" s="221" t="s">
        <v>85</v>
      </c>
      <c r="N246" s="231" t="s">
        <v>2245</v>
      </c>
      <c r="O246" s="529">
        <v>1082934092</v>
      </c>
      <c r="P246" s="332">
        <v>102</v>
      </c>
      <c r="Q246" s="503">
        <v>45677</v>
      </c>
      <c r="R246" s="500">
        <v>1014200000</v>
      </c>
      <c r="S246" s="503">
        <v>45854</v>
      </c>
      <c r="T246" s="303">
        <f>+L246</f>
        <v>22000000</v>
      </c>
      <c r="U246" s="65" t="s">
        <v>87</v>
      </c>
      <c r="V246" s="229">
        <v>57435262</v>
      </c>
      <c r="W246" s="66" t="s">
        <v>2244</v>
      </c>
      <c r="X246" s="551">
        <v>45854</v>
      </c>
      <c r="Y246" s="404">
        <v>45854</v>
      </c>
      <c r="Z246" s="70" t="s">
        <v>89</v>
      </c>
      <c r="AA246" s="509">
        <v>46021</v>
      </c>
      <c r="AB246" s="279">
        <f t="shared" si="15"/>
        <v>167</v>
      </c>
      <c r="AC246" s="65">
        <v>0</v>
      </c>
      <c r="AD246" s="68">
        <v>0</v>
      </c>
      <c r="AE246" s="65">
        <v>0</v>
      </c>
      <c r="AF246" s="78" t="s">
        <v>89</v>
      </c>
      <c r="AG246" s="49">
        <f t="shared" si="16"/>
        <v>0</v>
      </c>
      <c r="AH246" s="65">
        <v>0</v>
      </c>
      <c r="AI246" s="66">
        <v>0</v>
      </c>
      <c r="AJ246" s="70" t="s">
        <v>89</v>
      </c>
      <c r="AK246" s="78" t="s">
        <v>89</v>
      </c>
      <c r="AL246" s="65">
        <v>0</v>
      </c>
      <c r="AM246" s="70" t="s">
        <v>89</v>
      </c>
      <c r="AN246" s="70" t="s">
        <v>89</v>
      </c>
      <c r="AO246" s="70" t="s">
        <v>89</v>
      </c>
      <c r="AP246" s="49">
        <f t="shared" si="17"/>
        <v>0</v>
      </c>
      <c r="AQ246" s="302">
        <f>+L246+AD246-AI246</f>
        <v>22000000</v>
      </c>
      <c r="AR246" s="65" t="s">
        <v>87</v>
      </c>
      <c r="AS246" s="68">
        <v>22000000</v>
      </c>
      <c r="AT246" s="65" t="s">
        <v>90</v>
      </c>
      <c r="AU246" s="65">
        <v>0</v>
      </c>
      <c r="AV246" s="75" t="s">
        <v>89</v>
      </c>
      <c r="AW246" s="570">
        <f t="shared" si="18"/>
        <v>6000000</v>
      </c>
      <c r="AX246" s="515">
        <v>16000000</v>
      </c>
      <c r="AY246" s="223">
        <f t="shared" si="19"/>
        <v>0.27272727272727271</v>
      </c>
      <c r="AZ246" s="74">
        <v>0.27272727272727271</v>
      </c>
      <c r="BA246" s="301" t="s">
        <v>89</v>
      </c>
      <c r="BB246" s="65" t="s">
        <v>108</v>
      </c>
      <c r="BC246" s="307" t="s">
        <v>2243</v>
      </c>
      <c r="BD246" s="221" t="s">
        <v>87</v>
      </c>
      <c r="BE246" s="221" t="s">
        <v>87</v>
      </c>
    </row>
    <row r="247" spans="2:57" s="271" customFormat="1" ht="12.75" x14ac:dyDescent="0.2">
      <c r="B247" s="221">
        <v>2025</v>
      </c>
      <c r="C247" s="221">
        <v>891780111</v>
      </c>
      <c r="D247" s="221" t="s">
        <v>78</v>
      </c>
      <c r="E247" s="67" t="s">
        <v>2242</v>
      </c>
      <c r="F247" s="229" t="s">
        <v>2241</v>
      </c>
      <c r="G247" s="306">
        <v>0</v>
      </c>
      <c r="H247" s="65" t="s">
        <v>81</v>
      </c>
      <c r="I247" s="221" t="s">
        <v>127</v>
      </c>
      <c r="J247" s="220" t="s">
        <v>83</v>
      </c>
      <c r="K247" s="67" t="s">
        <v>2240</v>
      </c>
      <c r="L247" s="518">
        <v>22000000</v>
      </c>
      <c r="M247" s="221" t="s">
        <v>85</v>
      </c>
      <c r="N247" s="231" t="s">
        <v>2239</v>
      </c>
      <c r="O247" s="529">
        <v>1082981781</v>
      </c>
      <c r="P247" s="332">
        <v>102</v>
      </c>
      <c r="Q247" s="503">
        <v>45677</v>
      </c>
      <c r="R247" s="500">
        <v>1014200000</v>
      </c>
      <c r="S247" s="503">
        <v>45854</v>
      </c>
      <c r="T247" s="303">
        <f>+L247</f>
        <v>22000000</v>
      </c>
      <c r="U247" s="65" t="s">
        <v>87</v>
      </c>
      <c r="V247" s="229">
        <v>57461852</v>
      </c>
      <c r="W247" s="66" t="s">
        <v>1980</v>
      </c>
      <c r="X247" s="551">
        <v>45854</v>
      </c>
      <c r="Y247" s="404">
        <v>45854</v>
      </c>
      <c r="Z247" s="70" t="s">
        <v>89</v>
      </c>
      <c r="AA247" s="509">
        <v>46021</v>
      </c>
      <c r="AB247" s="279">
        <f t="shared" si="15"/>
        <v>167</v>
      </c>
      <c r="AC247" s="65">
        <v>0</v>
      </c>
      <c r="AD247" s="68">
        <v>0</v>
      </c>
      <c r="AE247" s="65">
        <v>0</v>
      </c>
      <c r="AF247" s="78" t="s">
        <v>89</v>
      </c>
      <c r="AG247" s="49">
        <f t="shared" si="16"/>
        <v>0</v>
      </c>
      <c r="AH247" s="65">
        <v>0</v>
      </c>
      <c r="AI247" s="66">
        <v>0</v>
      </c>
      <c r="AJ247" s="70" t="s">
        <v>89</v>
      </c>
      <c r="AK247" s="78" t="s">
        <v>89</v>
      </c>
      <c r="AL247" s="65">
        <v>0</v>
      </c>
      <c r="AM247" s="70" t="s">
        <v>89</v>
      </c>
      <c r="AN247" s="70" t="s">
        <v>89</v>
      </c>
      <c r="AO247" s="70" t="s">
        <v>89</v>
      </c>
      <c r="AP247" s="49">
        <f t="shared" si="17"/>
        <v>0</v>
      </c>
      <c r="AQ247" s="302">
        <f>+L247+AD247-AI247</f>
        <v>22000000</v>
      </c>
      <c r="AR247" s="65" t="s">
        <v>87</v>
      </c>
      <c r="AS247" s="68">
        <v>22000000</v>
      </c>
      <c r="AT247" s="65" t="s">
        <v>90</v>
      </c>
      <c r="AU247" s="65">
        <v>0</v>
      </c>
      <c r="AV247" s="75" t="s">
        <v>89</v>
      </c>
      <c r="AW247" s="570">
        <f t="shared" si="18"/>
        <v>6000000</v>
      </c>
      <c r="AX247" s="515">
        <v>16000000</v>
      </c>
      <c r="AY247" s="223">
        <f t="shared" si="19"/>
        <v>0.27272727272727271</v>
      </c>
      <c r="AZ247" s="74">
        <v>0.27272727272727271</v>
      </c>
      <c r="BA247" s="301" t="s">
        <v>89</v>
      </c>
      <c r="BB247" s="65" t="s">
        <v>108</v>
      </c>
      <c r="BC247" s="361" t="s">
        <v>2238</v>
      </c>
      <c r="BD247" s="221" t="s">
        <v>87</v>
      </c>
      <c r="BE247" s="221" t="s">
        <v>87</v>
      </c>
    </row>
    <row r="248" spans="2:57" s="271" customFormat="1" ht="12.75" x14ac:dyDescent="0.2">
      <c r="B248" s="221">
        <v>2025</v>
      </c>
      <c r="C248" s="221">
        <v>891780111</v>
      </c>
      <c r="D248" s="221" t="s">
        <v>78</v>
      </c>
      <c r="E248" s="67" t="s">
        <v>2237</v>
      </c>
      <c r="F248" s="229" t="s">
        <v>2236</v>
      </c>
      <c r="G248" s="306">
        <v>0</v>
      </c>
      <c r="H248" s="65" t="s">
        <v>81</v>
      </c>
      <c r="I248" s="221" t="s">
        <v>127</v>
      </c>
      <c r="J248" s="220" t="s">
        <v>83</v>
      </c>
      <c r="K248" s="67" t="s">
        <v>2235</v>
      </c>
      <c r="L248" s="518">
        <v>22000000</v>
      </c>
      <c r="M248" s="221" t="s">
        <v>85</v>
      </c>
      <c r="N248" s="231" t="s">
        <v>2234</v>
      </c>
      <c r="O248" s="529">
        <v>57422539</v>
      </c>
      <c r="P248" s="332">
        <v>102</v>
      </c>
      <c r="Q248" s="503">
        <v>45677</v>
      </c>
      <c r="R248" s="500">
        <v>1014200000</v>
      </c>
      <c r="S248" s="503">
        <v>45854</v>
      </c>
      <c r="T248" s="303">
        <f>+L248</f>
        <v>22000000</v>
      </c>
      <c r="U248" s="65" t="s">
        <v>87</v>
      </c>
      <c r="V248" s="229">
        <v>57461777</v>
      </c>
      <c r="W248" s="66" t="s">
        <v>2233</v>
      </c>
      <c r="X248" s="551">
        <v>45854</v>
      </c>
      <c r="Y248" s="404">
        <v>45854</v>
      </c>
      <c r="Z248" s="70" t="s">
        <v>89</v>
      </c>
      <c r="AA248" s="509">
        <v>46021</v>
      </c>
      <c r="AB248" s="279">
        <f t="shared" si="15"/>
        <v>167</v>
      </c>
      <c r="AC248" s="65">
        <v>0</v>
      </c>
      <c r="AD248" s="68">
        <v>0</v>
      </c>
      <c r="AE248" s="65">
        <v>0</v>
      </c>
      <c r="AF248" s="78" t="s">
        <v>89</v>
      </c>
      <c r="AG248" s="49">
        <f t="shared" si="16"/>
        <v>0</v>
      </c>
      <c r="AH248" s="65">
        <v>0</v>
      </c>
      <c r="AI248" s="66">
        <v>0</v>
      </c>
      <c r="AJ248" s="70" t="s">
        <v>89</v>
      </c>
      <c r="AK248" s="78" t="s">
        <v>89</v>
      </c>
      <c r="AL248" s="65">
        <v>0</v>
      </c>
      <c r="AM248" s="70" t="s">
        <v>89</v>
      </c>
      <c r="AN248" s="70" t="s">
        <v>89</v>
      </c>
      <c r="AO248" s="70" t="s">
        <v>89</v>
      </c>
      <c r="AP248" s="49">
        <f t="shared" si="17"/>
        <v>0</v>
      </c>
      <c r="AQ248" s="302">
        <f>+L248+AD248-AI248</f>
        <v>22000000</v>
      </c>
      <c r="AR248" s="65" t="s">
        <v>87</v>
      </c>
      <c r="AS248" s="68">
        <v>22000000</v>
      </c>
      <c r="AT248" s="65" t="s">
        <v>90</v>
      </c>
      <c r="AU248" s="65">
        <v>0</v>
      </c>
      <c r="AV248" s="75" t="s">
        <v>89</v>
      </c>
      <c r="AW248" s="570">
        <f t="shared" si="18"/>
        <v>6000000</v>
      </c>
      <c r="AX248" s="515">
        <v>16000000</v>
      </c>
      <c r="AY248" s="223">
        <f t="shared" si="19"/>
        <v>0.27272727272727271</v>
      </c>
      <c r="AZ248" s="74">
        <v>0.27272727272727271</v>
      </c>
      <c r="BA248" s="301" t="s">
        <v>89</v>
      </c>
      <c r="BB248" s="65" t="s">
        <v>108</v>
      </c>
      <c r="BC248" s="307" t="s">
        <v>2232</v>
      </c>
      <c r="BD248" s="221" t="s">
        <v>87</v>
      </c>
      <c r="BE248" s="221" t="s">
        <v>87</v>
      </c>
    </row>
    <row r="249" spans="2:57" s="271" customFormat="1" ht="12.75" x14ac:dyDescent="0.2">
      <c r="B249" s="221">
        <v>2025</v>
      </c>
      <c r="C249" s="221">
        <v>891780111</v>
      </c>
      <c r="D249" s="221" t="s">
        <v>78</v>
      </c>
      <c r="E249" s="67" t="s">
        <v>2231</v>
      </c>
      <c r="F249" s="229" t="s">
        <v>2230</v>
      </c>
      <c r="G249" s="306">
        <v>0</v>
      </c>
      <c r="H249" s="65" t="s">
        <v>81</v>
      </c>
      <c r="I249" s="221" t="s">
        <v>127</v>
      </c>
      <c r="J249" s="220" t="s">
        <v>83</v>
      </c>
      <c r="K249" s="67" t="s">
        <v>2229</v>
      </c>
      <c r="L249" s="518">
        <v>22000000</v>
      </c>
      <c r="M249" s="221" t="s">
        <v>85</v>
      </c>
      <c r="N249" s="231" t="s">
        <v>2228</v>
      </c>
      <c r="O249" s="529">
        <v>1082966245</v>
      </c>
      <c r="P249" s="332">
        <v>102</v>
      </c>
      <c r="Q249" s="503">
        <v>45677</v>
      </c>
      <c r="R249" s="500">
        <v>1014200000</v>
      </c>
      <c r="S249" s="503">
        <v>45854</v>
      </c>
      <c r="T249" s="303">
        <f>+L249</f>
        <v>22000000</v>
      </c>
      <c r="U249" s="65" t="s">
        <v>87</v>
      </c>
      <c r="V249" s="229">
        <v>57461852</v>
      </c>
      <c r="W249" s="66" t="s">
        <v>1980</v>
      </c>
      <c r="X249" s="551">
        <v>45854</v>
      </c>
      <c r="Y249" s="404">
        <v>45854</v>
      </c>
      <c r="Z249" s="70" t="s">
        <v>89</v>
      </c>
      <c r="AA249" s="509">
        <v>46021</v>
      </c>
      <c r="AB249" s="279">
        <f t="shared" si="15"/>
        <v>167</v>
      </c>
      <c r="AC249" s="65">
        <v>0</v>
      </c>
      <c r="AD249" s="68">
        <v>0</v>
      </c>
      <c r="AE249" s="65">
        <v>0</v>
      </c>
      <c r="AF249" s="78" t="s">
        <v>89</v>
      </c>
      <c r="AG249" s="49">
        <f t="shared" si="16"/>
        <v>0</v>
      </c>
      <c r="AH249" s="65">
        <v>0</v>
      </c>
      <c r="AI249" s="66">
        <v>0</v>
      </c>
      <c r="AJ249" s="70" t="s">
        <v>89</v>
      </c>
      <c r="AK249" s="78" t="s">
        <v>89</v>
      </c>
      <c r="AL249" s="65">
        <v>0</v>
      </c>
      <c r="AM249" s="70" t="s">
        <v>89</v>
      </c>
      <c r="AN249" s="70" t="s">
        <v>89</v>
      </c>
      <c r="AO249" s="70" t="s">
        <v>89</v>
      </c>
      <c r="AP249" s="49">
        <f t="shared" si="17"/>
        <v>0</v>
      </c>
      <c r="AQ249" s="302">
        <f>+L249+AD249-AI249</f>
        <v>22000000</v>
      </c>
      <c r="AR249" s="65" t="s">
        <v>87</v>
      </c>
      <c r="AS249" s="68">
        <v>22000000</v>
      </c>
      <c r="AT249" s="65" t="s">
        <v>90</v>
      </c>
      <c r="AU249" s="65">
        <v>0</v>
      </c>
      <c r="AV249" s="75" t="s">
        <v>89</v>
      </c>
      <c r="AW249" s="570">
        <f t="shared" si="18"/>
        <v>6000000</v>
      </c>
      <c r="AX249" s="515">
        <v>16000000</v>
      </c>
      <c r="AY249" s="223">
        <f t="shared" si="19"/>
        <v>0.27272727272727271</v>
      </c>
      <c r="AZ249" s="74">
        <v>0.27272727272727271</v>
      </c>
      <c r="BA249" s="301" t="s">
        <v>89</v>
      </c>
      <c r="BB249" s="65" t="s">
        <v>108</v>
      </c>
      <c r="BC249" s="307" t="s">
        <v>2227</v>
      </c>
      <c r="BD249" s="221" t="s">
        <v>87</v>
      </c>
      <c r="BE249" s="221" t="s">
        <v>87</v>
      </c>
    </row>
    <row r="250" spans="2:57" s="271" customFormat="1" ht="12.75" x14ac:dyDescent="0.2">
      <c r="B250" s="221">
        <v>2025</v>
      </c>
      <c r="C250" s="221">
        <v>891780111</v>
      </c>
      <c r="D250" s="221" t="s">
        <v>78</v>
      </c>
      <c r="E250" s="67" t="s">
        <v>2226</v>
      </c>
      <c r="F250" s="229" t="s">
        <v>2225</v>
      </c>
      <c r="G250" s="306">
        <v>0</v>
      </c>
      <c r="H250" s="65" t="s">
        <v>81</v>
      </c>
      <c r="I250" s="221" t="s">
        <v>127</v>
      </c>
      <c r="J250" s="220" t="s">
        <v>83</v>
      </c>
      <c r="K250" s="67" t="s">
        <v>2224</v>
      </c>
      <c r="L250" s="519">
        <v>22000000</v>
      </c>
      <c r="M250" s="221" t="s">
        <v>85</v>
      </c>
      <c r="N250" s="314" t="s">
        <v>2223</v>
      </c>
      <c r="O250" s="341">
        <v>1082943581</v>
      </c>
      <c r="P250" s="332">
        <v>102</v>
      </c>
      <c r="Q250" s="404">
        <v>45677</v>
      </c>
      <c r="R250" s="500">
        <v>1014200000</v>
      </c>
      <c r="S250" s="404">
        <v>45854</v>
      </c>
      <c r="T250" s="303">
        <f>+L250</f>
        <v>22000000</v>
      </c>
      <c r="U250" s="65" t="s">
        <v>87</v>
      </c>
      <c r="V250" s="229">
        <v>57461852</v>
      </c>
      <c r="W250" s="66" t="s">
        <v>1980</v>
      </c>
      <c r="X250" s="551">
        <v>45854</v>
      </c>
      <c r="Y250" s="404">
        <v>45854</v>
      </c>
      <c r="Z250" s="70" t="s">
        <v>89</v>
      </c>
      <c r="AA250" s="509">
        <v>46021</v>
      </c>
      <c r="AB250" s="279">
        <f t="shared" si="15"/>
        <v>167</v>
      </c>
      <c r="AC250" s="65">
        <v>0</v>
      </c>
      <c r="AD250" s="68">
        <v>0</v>
      </c>
      <c r="AE250" s="65">
        <v>0</v>
      </c>
      <c r="AF250" s="78" t="s">
        <v>89</v>
      </c>
      <c r="AG250" s="49">
        <f t="shared" si="16"/>
        <v>0</v>
      </c>
      <c r="AH250" s="65">
        <v>0</v>
      </c>
      <c r="AI250" s="66">
        <v>0</v>
      </c>
      <c r="AJ250" s="70" t="s">
        <v>89</v>
      </c>
      <c r="AK250" s="78" t="s">
        <v>89</v>
      </c>
      <c r="AL250" s="65">
        <v>0</v>
      </c>
      <c r="AM250" s="70" t="s">
        <v>89</v>
      </c>
      <c r="AN250" s="70" t="s">
        <v>89</v>
      </c>
      <c r="AO250" s="70" t="s">
        <v>89</v>
      </c>
      <c r="AP250" s="49">
        <f t="shared" si="17"/>
        <v>0</v>
      </c>
      <c r="AQ250" s="302">
        <f>+L250+AD250-AI250</f>
        <v>22000000</v>
      </c>
      <c r="AR250" s="65" t="s">
        <v>87</v>
      </c>
      <c r="AS250" s="68">
        <v>22000000</v>
      </c>
      <c r="AT250" s="65" t="s">
        <v>90</v>
      </c>
      <c r="AU250" s="65">
        <v>0</v>
      </c>
      <c r="AV250" s="75" t="s">
        <v>89</v>
      </c>
      <c r="AW250" s="570">
        <f t="shared" si="18"/>
        <v>6000000</v>
      </c>
      <c r="AX250" s="515">
        <v>16000000</v>
      </c>
      <c r="AY250" s="223">
        <f t="shared" si="19"/>
        <v>0.27272727272727271</v>
      </c>
      <c r="AZ250" s="74">
        <v>0.27272727272727271</v>
      </c>
      <c r="BA250" s="301" t="s">
        <v>89</v>
      </c>
      <c r="BB250" s="65" t="s">
        <v>108</v>
      </c>
      <c r="BC250" s="307" t="s">
        <v>2222</v>
      </c>
      <c r="BD250" s="221" t="s">
        <v>87</v>
      </c>
      <c r="BE250" s="221" t="s">
        <v>87</v>
      </c>
    </row>
    <row r="251" spans="2:57" s="271" customFormat="1" ht="12.75" x14ac:dyDescent="0.2">
      <c r="B251" s="221">
        <v>2025</v>
      </c>
      <c r="C251" s="221">
        <v>891780111</v>
      </c>
      <c r="D251" s="221" t="s">
        <v>78</v>
      </c>
      <c r="E251" s="67" t="s">
        <v>2221</v>
      </c>
      <c r="F251" s="229" t="s">
        <v>2220</v>
      </c>
      <c r="G251" s="306">
        <v>0</v>
      </c>
      <c r="H251" s="65" t="s">
        <v>81</v>
      </c>
      <c r="I251" s="221" t="s">
        <v>127</v>
      </c>
      <c r="J251" s="220" t="s">
        <v>83</v>
      </c>
      <c r="K251" s="67" t="s">
        <v>2219</v>
      </c>
      <c r="L251" s="519">
        <v>22000000</v>
      </c>
      <c r="M251" s="221" t="s">
        <v>85</v>
      </c>
      <c r="N251" s="314" t="s">
        <v>2218</v>
      </c>
      <c r="O251" s="341">
        <v>1082966865</v>
      </c>
      <c r="P251" s="332">
        <v>102</v>
      </c>
      <c r="Q251" s="404">
        <v>45677</v>
      </c>
      <c r="R251" s="500">
        <v>1014200000</v>
      </c>
      <c r="S251" s="404">
        <v>45854</v>
      </c>
      <c r="T251" s="303">
        <f>+L251</f>
        <v>22000000</v>
      </c>
      <c r="U251" s="65" t="s">
        <v>87</v>
      </c>
      <c r="V251" s="229">
        <v>57461852</v>
      </c>
      <c r="W251" s="66" t="s">
        <v>1980</v>
      </c>
      <c r="X251" s="551">
        <v>45854</v>
      </c>
      <c r="Y251" s="404">
        <v>45854</v>
      </c>
      <c r="Z251" s="70" t="s">
        <v>89</v>
      </c>
      <c r="AA251" s="509">
        <v>46021</v>
      </c>
      <c r="AB251" s="279">
        <f t="shared" si="15"/>
        <v>167</v>
      </c>
      <c r="AC251" s="65">
        <v>0</v>
      </c>
      <c r="AD251" s="68">
        <v>0</v>
      </c>
      <c r="AE251" s="65">
        <v>0</v>
      </c>
      <c r="AF251" s="78" t="s">
        <v>89</v>
      </c>
      <c r="AG251" s="49">
        <f t="shared" si="16"/>
        <v>0</v>
      </c>
      <c r="AH251" s="65">
        <v>0</v>
      </c>
      <c r="AI251" s="66">
        <v>0</v>
      </c>
      <c r="AJ251" s="70" t="s">
        <v>89</v>
      </c>
      <c r="AK251" s="78" t="s">
        <v>89</v>
      </c>
      <c r="AL251" s="65">
        <v>0</v>
      </c>
      <c r="AM251" s="70" t="s">
        <v>89</v>
      </c>
      <c r="AN251" s="70" t="s">
        <v>89</v>
      </c>
      <c r="AO251" s="70" t="s">
        <v>89</v>
      </c>
      <c r="AP251" s="49">
        <f t="shared" si="17"/>
        <v>0</v>
      </c>
      <c r="AQ251" s="302">
        <f>+L251+AD251-AI251</f>
        <v>22000000</v>
      </c>
      <c r="AR251" s="65" t="s">
        <v>87</v>
      </c>
      <c r="AS251" s="68">
        <v>22000000</v>
      </c>
      <c r="AT251" s="65" t="s">
        <v>90</v>
      </c>
      <c r="AU251" s="65">
        <v>0</v>
      </c>
      <c r="AV251" s="75" t="s">
        <v>89</v>
      </c>
      <c r="AW251" s="570">
        <f t="shared" si="18"/>
        <v>6000000</v>
      </c>
      <c r="AX251" s="515">
        <v>16000000</v>
      </c>
      <c r="AY251" s="223">
        <f t="shared" si="19"/>
        <v>0.27272727272727271</v>
      </c>
      <c r="AZ251" s="74">
        <v>0.27272727272727271</v>
      </c>
      <c r="BA251" s="301" t="s">
        <v>89</v>
      </c>
      <c r="BB251" s="65" t="s">
        <v>108</v>
      </c>
      <c r="BC251" s="307" t="s">
        <v>2217</v>
      </c>
      <c r="BD251" s="221" t="s">
        <v>87</v>
      </c>
      <c r="BE251" s="221" t="s">
        <v>87</v>
      </c>
    </row>
    <row r="252" spans="2:57" s="271" customFormat="1" ht="12.75" x14ac:dyDescent="0.2">
      <c r="B252" s="221">
        <v>2025</v>
      </c>
      <c r="C252" s="221">
        <v>891780111</v>
      </c>
      <c r="D252" s="221" t="s">
        <v>78</v>
      </c>
      <c r="E252" s="67" t="s">
        <v>2216</v>
      </c>
      <c r="F252" s="229" t="s">
        <v>2215</v>
      </c>
      <c r="G252" s="306">
        <v>0</v>
      </c>
      <c r="H252" s="65" t="s">
        <v>81</v>
      </c>
      <c r="I252" s="221" t="s">
        <v>127</v>
      </c>
      <c r="J252" s="220" t="s">
        <v>83</v>
      </c>
      <c r="K252" s="67" t="s">
        <v>2214</v>
      </c>
      <c r="L252" s="519">
        <v>22000000</v>
      </c>
      <c r="M252" s="221" t="s">
        <v>85</v>
      </c>
      <c r="N252" s="314" t="s">
        <v>2213</v>
      </c>
      <c r="O252" s="341">
        <v>1075258984</v>
      </c>
      <c r="P252" s="332">
        <v>102</v>
      </c>
      <c r="Q252" s="404">
        <v>45677</v>
      </c>
      <c r="R252" s="500">
        <v>1014200000</v>
      </c>
      <c r="S252" s="404">
        <v>45854</v>
      </c>
      <c r="T252" s="303">
        <f>+L252</f>
        <v>22000000</v>
      </c>
      <c r="U252" s="65" t="s">
        <v>87</v>
      </c>
      <c r="V252" s="229">
        <v>57461852</v>
      </c>
      <c r="W252" s="66" t="s">
        <v>1980</v>
      </c>
      <c r="X252" s="551">
        <v>45854</v>
      </c>
      <c r="Y252" s="404">
        <v>45854</v>
      </c>
      <c r="Z252" s="70" t="s">
        <v>89</v>
      </c>
      <c r="AA252" s="509">
        <v>46021</v>
      </c>
      <c r="AB252" s="279">
        <f t="shared" si="15"/>
        <v>167</v>
      </c>
      <c r="AC252" s="65">
        <v>0</v>
      </c>
      <c r="AD252" s="68">
        <v>0</v>
      </c>
      <c r="AE252" s="65">
        <v>0</v>
      </c>
      <c r="AF252" s="78" t="s">
        <v>89</v>
      </c>
      <c r="AG252" s="49">
        <f t="shared" si="16"/>
        <v>0</v>
      </c>
      <c r="AH252" s="65">
        <v>0</v>
      </c>
      <c r="AI252" s="66">
        <v>0</v>
      </c>
      <c r="AJ252" s="70" t="s">
        <v>89</v>
      </c>
      <c r="AK252" s="78" t="s">
        <v>89</v>
      </c>
      <c r="AL252" s="65">
        <v>0</v>
      </c>
      <c r="AM252" s="70" t="s">
        <v>89</v>
      </c>
      <c r="AN252" s="70" t="s">
        <v>89</v>
      </c>
      <c r="AO252" s="70" t="s">
        <v>89</v>
      </c>
      <c r="AP252" s="49">
        <f t="shared" si="17"/>
        <v>0</v>
      </c>
      <c r="AQ252" s="302">
        <f>+L252+AD252-AI252</f>
        <v>22000000</v>
      </c>
      <c r="AR252" s="65" t="s">
        <v>87</v>
      </c>
      <c r="AS252" s="68">
        <v>22000000</v>
      </c>
      <c r="AT252" s="65" t="s">
        <v>90</v>
      </c>
      <c r="AU252" s="65">
        <v>0</v>
      </c>
      <c r="AV252" s="75" t="s">
        <v>89</v>
      </c>
      <c r="AW252" s="570">
        <f t="shared" si="18"/>
        <v>6000000</v>
      </c>
      <c r="AX252" s="515">
        <v>16000000</v>
      </c>
      <c r="AY252" s="223">
        <f t="shared" si="19"/>
        <v>0.27272727272727271</v>
      </c>
      <c r="AZ252" s="74">
        <v>0.27272727272727271</v>
      </c>
      <c r="BA252" s="301" t="s">
        <v>89</v>
      </c>
      <c r="BB252" s="65" t="s">
        <v>108</v>
      </c>
      <c r="BC252" s="307" t="s">
        <v>2212</v>
      </c>
      <c r="BD252" s="221" t="s">
        <v>87</v>
      </c>
      <c r="BE252" s="221" t="s">
        <v>87</v>
      </c>
    </row>
    <row r="253" spans="2:57" s="271" customFormat="1" ht="12.75" x14ac:dyDescent="0.2">
      <c r="B253" s="221">
        <v>2025</v>
      </c>
      <c r="C253" s="221">
        <v>891780111</v>
      </c>
      <c r="D253" s="221" t="s">
        <v>78</v>
      </c>
      <c r="E253" s="67" t="s">
        <v>2211</v>
      </c>
      <c r="F253" s="229" t="s">
        <v>2210</v>
      </c>
      <c r="G253" s="306">
        <v>0</v>
      </c>
      <c r="H253" s="65" t="s">
        <v>81</v>
      </c>
      <c r="I253" s="221" t="s">
        <v>127</v>
      </c>
      <c r="J253" s="220" t="s">
        <v>83</v>
      </c>
      <c r="K253" s="67" t="s">
        <v>2209</v>
      </c>
      <c r="L253" s="519">
        <v>24750000</v>
      </c>
      <c r="M253" s="221" t="s">
        <v>85</v>
      </c>
      <c r="N253" s="314" t="s">
        <v>2208</v>
      </c>
      <c r="O253" s="341">
        <v>1082944860</v>
      </c>
      <c r="P253" s="332">
        <v>102</v>
      </c>
      <c r="Q253" s="404">
        <v>45677</v>
      </c>
      <c r="R253" s="500">
        <v>1014200000</v>
      </c>
      <c r="S253" s="404">
        <v>45854</v>
      </c>
      <c r="T253" s="303">
        <f>+L253</f>
        <v>24750000</v>
      </c>
      <c r="U253" s="65" t="s">
        <v>87</v>
      </c>
      <c r="V253" s="229">
        <v>57461852</v>
      </c>
      <c r="W253" s="66" t="s">
        <v>1980</v>
      </c>
      <c r="X253" s="551">
        <v>45854</v>
      </c>
      <c r="Y253" s="404">
        <v>45854</v>
      </c>
      <c r="Z253" s="70" t="s">
        <v>89</v>
      </c>
      <c r="AA253" s="509">
        <v>46021</v>
      </c>
      <c r="AB253" s="279">
        <f t="shared" si="15"/>
        <v>167</v>
      </c>
      <c r="AC253" s="65">
        <v>0</v>
      </c>
      <c r="AD253" s="68">
        <v>0</v>
      </c>
      <c r="AE253" s="65">
        <v>0</v>
      </c>
      <c r="AF253" s="78" t="s">
        <v>89</v>
      </c>
      <c r="AG253" s="49">
        <f t="shared" si="16"/>
        <v>0</v>
      </c>
      <c r="AH253" s="65">
        <v>0</v>
      </c>
      <c r="AI253" s="66">
        <v>0</v>
      </c>
      <c r="AJ253" s="70" t="s">
        <v>89</v>
      </c>
      <c r="AK253" s="78" t="s">
        <v>89</v>
      </c>
      <c r="AL253" s="65">
        <v>0</v>
      </c>
      <c r="AM253" s="70" t="s">
        <v>89</v>
      </c>
      <c r="AN253" s="70" t="s">
        <v>89</v>
      </c>
      <c r="AO253" s="70" t="s">
        <v>89</v>
      </c>
      <c r="AP253" s="49">
        <f t="shared" si="17"/>
        <v>0</v>
      </c>
      <c r="AQ253" s="302">
        <f>+L253+AD253-AI253</f>
        <v>24750000</v>
      </c>
      <c r="AR253" s="65" t="s">
        <v>87</v>
      </c>
      <c r="AS253" s="68">
        <v>24750000</v>
      </c>
      <c r="AT253" s="65" t="s">
        <v>90</v>
      </c>
      <c r="AU253" s="65">
        <v>0</v>
      </c>
      <c r="AV253" s="75" t="s">
        <v>89</v>
      </c>
      <c r="AW253" s="570">
        <f t="shared" si="18"/>
        <v>6750000</v>
      </c>
      <c r="AX253" s="515">
        <v>18000000</v>
      </c>
      <c r="AY253" s="223">
        <f t="shared" si="19"/>
        <v>0.27272727272727271</v>
      </c>
      <c r="AZ253" s="74">
        <v>0.27272727272727271</v>
      </c>
      <c r="BA253" s="301" t="s">
        <v>89</v>
      </c>
      <c r="BB253" s="65" t="s">
        <v>108</v>
      </c>
      <c r="BC253" s="307" t="s">
        <v>2207</v>
      </c>
      <c r="BD253" s="221" t="s">
        <v>87</v>
      </c>
      <c r="BE253" s="221" t="s">
        <v>87</v>
      </c>
    </row>
    <row r="254" spans="2:57" s="271" customFormat="1" ht="12.75" x14ac:dyDescent="0.2">
      <c r="B254" s="221">
        <v>2025</v>
      </c>
      <c r="C254" s="221">
        <v>891780111</v>
      </c>
      <c r="D254" s="221" t="s">
        <v>78</v>
      </c>
      <c r="E254" s="67" t="s">
        <v>2206</v>
      </c>
      <c r="F254" s="229" t="s">
        <v>2205</v>
      </c>
      <c r="G254" s="306">
        <v>0</v>
      </c>
      <c r="H254" s="65" t="s">
        <v>81</v>
      </c>
      <c r="I254" s="221" t="s">
        <v>127</v>
      </c>
      <c r="J254" s="220" t="s">
        <v>83</v>
      </c>
      <c r="K254" s="67" t="s">
        <v>2204</v>
      </c>
      <c r="L254" s="519">
        <v>22000000</v>
      </c>
      <c r="M254" s="221" t="s">
        <v>85</v>
      </c>
      <c r="N254" s="314" t="s">
        <v>2203</v>
      </c>
      <c r="O254" s="341">
        <v>1082918527</v>
      </c>
      <c r="P254" s="332">
        <v>102</v>
      </c>
      <c r="Q254" s="404">
        <v>45677</v>
      </c>
      <c r="R254" s="500">
        <v>1014200000</v>
      </c>
      <c r="S254" s="404">
        <v>45855</v>
      </c>
      <c r="T254" s="303">
        <f>+L254</f>
        <v>22000000</v>
      </c>
      <c r="U254" s="65" t="s">
        <v>87</v>
      </c>
      <c r="V254" s="229">
        <v>57461852</v>
      </c>
      <c r="W254" s="66" t="s">
        <v>1980</v>
      </c>
      <c r="X254" s="551">
        <v>45855</v>
      </c>
      <c r="Y254" s="404">
        <v>45855</v>
      </c>
      <c r="Z254" s="70" t="s">
        <v>89</v>
      </c>
      <c r="AA254" s="509">
        <v>46021</v>
      </c>
      <c r="AB254" s="279">
        <f t="shared" si="15"/>
        <v>166</v>
      </c>
      <c r="AC254" s="65">
        <v>0</v>
      </c>
      <c r="AD254" s="68">
        <v>0</v>
      </c>
      <c r="AE254" s="65">
        <v>0</v>
      </c>
      <c r="AF254" s="78" t="s">
        <v>89</v>
      </c>
      <c r="AG254" s="49">
        <f t="shared" si="16"/>
        <v>0</v>
      </c>
      <c r="AH254" s="65">
        <v>0</v>
      </c>
      <c r="AI254" s="66">
        <v>0</v>
      </c>
      <c r="AJ254" s="70" t="s">
        <v>89</v>
      </c>
      <c r="AK254" s="78" t="s">
        <v>89</v>
      </c>
      <c r="AL254" s="65">
        <v>0</v>
      </c>
      <c r="AM254" s="70" t="s">
        <v>89</v>
      </c>
      <c r="AN254" s="70" t="s">
        <v>89</v>
      </c>
      <c r="AO254" s="70" t="s">
        <v>89</v>
      </c>
      <c r="AP254" s="49">
        <f t="shared" si="17"/>
        <v>0</v>
      </c>
      <c r="AQ254" s="302">
        <f>+L254+AD254-AI254</f>
        <v>22000000</v>
      </c>
      <c r="AR254" s="65" t="s">
        <v>87</v>
      </c>
      <c r="AS254" s="68">
        <v>22000000</v>
      </c>
      <c r="AT254" s="65" t="s">
        <v>90</v>
      </c>
      <c r="AU254" s="65">
        <v>0</v>
      </c>
      <c r="AV254" s="75" t="s">
        <v>89</v>
      </c>
      <c r="AW254" s="570">
        <f t="shared" si="18"/>
        <v>6000000</v>
      </c>
      <c r="AX254" s="515">
        <v>16000000</v>
      </c>
      <c r="AY254" s="223">
        <f t="shared" si="19"/>
        <v>0.27272727272727271</v>
      </c>
      <c r="AZ254" s="74">
        <v>0.27272727272727271</v>
      </c>
      <c r="BA254" s="301" t="s">
        <v>89</v>
      </c>
      <c r="BB254" s="65" t="s">
        <v>108</v>
      </c>
      <c r="BC254" s="307" t="s">
        <v>2202</v>
      </c>
      <c r="BD254" s="221" t="s">
        <v>87</v>
      </c>
      <c r="BE254" s="221" t="s">
        <v>87</v>
      </c>
    </row>
    <row r="255" spans="2:57" s="271" customFormat="1" ht="12.75" x14ac:dyDescent="0.2">
      <c r="B255" s="221">
        <v>2025</v>
      </c>
      <c r="C255" s="221">
        <v>891780111</v>
      </c>
      <c r="D255" s="221" t="s">
        <v>78</v>
      </c>
      <c r="E255" s="67" t="s">
        <v>2201</v>
      </c>
      <c r="F255" s="229" t="s">
        <v>2200</v>
      </c>
      <c r="G255" s="306">
        <v>0</v>
      </c>
      <c r="H255" s="65" t="s">
        <v>81</v>
      </c>
      <c r="I255" s="221" t="s">
        <v>127</v>
      </c>
      <c r="J255" s="220" t="s">
        <v>83</v>
      </c>
      <c r="K255" s="67" t="s">
        <v>2199</v>
      </c>
      <c r="L255" s="519">
        <v>16016667</v>
      </c>
      <c r="M255" s="221" t="s">
        <v>85</v>
      </c>
      <c r="N255" s="314" t="s">
        <v>2198</v>
      </c>
      <c r="O255" s="341">
        <v>1082916114</v>
      </c>
      <c r="P255" s="332">
        <v>109</v>
      </c>
      <c r="Q255" s="404">
        <v>45678</v>
      </c>
      <c r="R255" s="500">
        <v>159000000</v>
      </c>
      <c r="S255" s="404">
        <v>45856</v>
      </c>
      <c r="T255" s="303">
        <f>+L255</f>
        <v>16016667</v>
      </c>
      <c r="U255" s="65" t="s">
        <v>87</v>
      </c>
      <c r="V255" s="229">
        <v>36669284</v>
      </c>
      <c r="W255" s="66" t="s">
        <v>1769</v>
      </c>
      <c r="X255" s="551">
        <v>45856</v>
      </c>
      <c r="Y255" s="404">
        <v>45856</v>
      </c>
      <c r="Z255" s="70" t="s">
        <v>89</v>
      </c>
      <c r="AA255" s="509">
        <v>46010</v>
      </c>
      <c r="AB255" s="279">
        <f t="shared" si="15"/>
        <v>154</v>
      </c>
      <c r="AC255" s="65">
        <v>0</v>
      </c>
      <c r="AD255" s="68">
        <v>0</v>
      </c>
      <c r="AE255" s="65">
        <v>0</v>
      </c>
      <c r="AF255" s="78" t="s">
        <v>89</v>
      </c>
      <c r="AG255" s="49">
        <f t="shared" si="16"/>
        <v>0</v>
      </c>
      <c r="AH255" s="65">
        <v>0</v>
      </c>
      <c r="AI255" s="66">
        <v>0</v>
      </c>
      <c r="AJ255" s="70" t="s">
        <v>89</v>
      </c>
      <c r="AK255" s="78" t="s">
        <v>89</v>
      </c>
      <c r="AL255" s="65">
        <v>0</v>
      </c>
      <c r="AM255" s="70" t="s">
        <v>89</v>
      </c>
      <c r="AN255" s="70" t="s">
        <v>89</v>
      </c>
      <c r="AO255" s="70" t="s">
        <v>89</v>
      </c>
      <c r="AP255" s="49">
        <f t="shared" si="17"/>
        <v>0</v>
      </c>
      <c r="AQ255" s="302">
        <f>+L255+AD255-AI255</f>
        <v>16016667</v>
      </c>
      <c r="AR255" s="65" t="s">
        <v>87</v>
      </c>
      <c r="AS255" s="68">
        <v>16016667</v>
      </c>
      <c r="AT255" s="65" t="s">
        <v>90</v>
      </c>
      <c r="AU255" s="65">
        <v>0</v>
      </c>
      <c r="AV255" s="75" t="s">
        <v>89</v>
      </c>
      <c r="AW255" s="570">
        <f t="shared" si="18"/>
        <v>4753333</v>
      </c>
      <c r="AX255" s="515">
        <v>11263334</v>
      </c>
      <c r="AY255" s="223">
        <f t="shared" si="19"/>
        <v>0.29677416656037114</v>
      </c>
      <c r="AZ255" s="74">
        <v>0.29677416656037114</v>
      </c>
      <c r="BA255" s="301" t="s">
        <v>89</v>
      </c>
      <c r="BB255" s="65" t="s">
        <v>108</v>
      </c>
      <c r="BC255" s="307" t="s">
        <v>2197</v>
      </c>
      <c r="BD255" s="221" t="s">
        <v>87</v>
      </c>
      <c r="BE255" s="221" t="s">
        <v>87</v>
      </c>
    </row>
    <row r="256" spans="2:57" s="271" customFormat="1" ht="12.75" x14ac:dyDescent="0.2">
      <c r="B256" s="221">
        <v>2025</v>
      </c>
      <c r="C256" s="221">
        <v>891780111</v>
      </c>
      <c r="D256" s="221" t="s">
        <v>78</v>
      </c>
      <c r="E256" s="67" t="s">
        <v>2196</v>
      </c>
      <c r="F256" s="229" t="s">
        <v>2195</v>
      </c>
      <c r="G256" s="306">
        <v>0</v>
      </c>
      <c r="H256" s="65" t="s">
        <v>81</v>
      </c>
      <c r="I256" s="221" t="s">
        <v>127</v>
      </c>
      <c r="J256" s="220" t="s">
        <v>83</v>
      </c>
      <c r="K256" s="67" t="s">
        <v>2194</v>
      </c>
      <c r="L256" s="519">
        <v>10200000</v>
      </c>
      <c r="M256" s="221" t="s">
        <v>85</v>
      </c>
      <c r="N256" s="314" t="s">
        <v>2193</v>
      </c>
      <c r="O256" s="341">
        <v>1020812117</v>
      </c>
      <c r="P256" s="332">
        <v>1583</v>
      </c>
      <c r="Q256" s="404">
        <v>45855</v>
      </c>
      <c r="R256" s="500">
        <v>28350000</v>
      </c>
      <c r="S256" s="404">
        <v>45856</v>
      </c>
      <c r="T256" s="303">
        <f>+L256</f>
        <v>10200000</v>
      </c>
      <c r="U256" s="65" t="s">
        <v>87</v>
      </c>
      <c r="V256" s="229">
        <v>1082851808</v>
      </c>
      <c r="W256" s="66" t="s">
        <v>2182</v>
      </c>
      <c r="X256" s="551">
        <v>45856</v>
      </c>
      <c r="Y256" s="404">
        <v>45856</v>
      </c>
      <c r="Z256" s="70" t="s">
        <v>89</v>
      </c>
      <c r="AA256" s="509">
        <v>45930</v>
      </c>
      <c r="AB256" s="279">
        <f t="shared" si="15"/>
        <v>74</v>
      </c>
      <c r="AC256" s="65">
        <v>0</v>
      </c>
      <c r="AD256" s="68">
        <v>0</v>
      </c>
      <c r="AE256" s="65">
        <v>0</v>
      </c>
      <c r="AF256" s="78" t="s">
        <v>89</v>
      </c>
      <c r="AG256" s="49">
        <f t="shared" si="16"/>
        <v>0</v>
      </c>
      <c r="AH256" s="65">
        <v>0</v>
      </c>
      <c r="AI256" s="66">
        <v>0</v>
      </c>
      <c r="AJ256" s="70" t="s">
        <v>89</v>
      </c>
      <c r="AK256" s="78" t="s">
        <v>89</v>
      </c>
      <c r="AL256" s="65">
        <v>0</v>
      </c>
      <c r="AM256" s="70" t="s">
        <v>89</v>
      </c>
      <c r="AN256" s="70" t="s">
        <v>89</v>
      </c>
      <c r="AO256" s="70" t="s">
        <v>89</v>
      </c>
      <c r="AP256" s="49">
        <f t="shared" si="17"/>
        <v>0</v>
      </c>
      <c r="AQ256" s="302">
        <f>+L256+AD256-AI256</f>
        <v>10200000</v>
      </c>
      <c r="AR256" s="65" t="s">
        <v>87</v>
      </c>
      <c r="AS256" s="68">
        <v>10200000</v>
      </c>
      <c r="AT256" s="65" t="s">
        <v>90</v>
      </c>
      <c r="AU256" s="65">
        <v>0</v>
      </c>
      <c r="AV256" s="75" t="s">
        <v>89</v>
      </c>
      <c r="AW256" s="570">
        <f t="shared" si="18"/>
        <v>6800000</v>
      </c>
      <c r="AX256" s="515">
        <v>3400000</v>
      </c>
      <c r="AY256" s="223">
        <f t="shared" si="19"/>
        <v>0.66666666666666663</v>
      </c>
      <c r="AZ256" s="74">
        <v>0.66666666666666663</v>
      </c>
      <c r="BA256" s="301" t="s">
        <v>89</v>
      </c>
      <c r="BB256" s="65" t="s">
        <v>108</v>
      </c>
      <c r="BC256" s="307" t="s">
        <v>2192</v>
      </c>
      <c r="BD256" s="221" t="s">
        <v>87</v>
      </c>
      <c r="BE256" s="221" t="s">
        <v>87</v>
      </c>
    </row>
    <row r="257" spans="2:57" s="271" customFormat="1" ht="12.75" x14ac:dyDescent="0.2">
      <c r="B257" s="221">
        <v>2025</v>
      </c>
      <c r="C257" s="221">
        <v>891780111</v>
      </c>
      <c r="D257" s="221" t="s">
        <v>78</v>
      </c>
      <c r="E257" s="67" t="s">
        <v>2191</v>
      </c>
      <c r="F257" s="229" t="s">
        <v>2190</v>
      </c>
      <c r="G257" s="306">
        <v>0</v>
      </c>
      <c r="H257" s="65" t="s">
        <v>81</v>
      </c>
      <c r="I257" s="221" t="s">
        <v>127</v>
      </c>
      <c r="J257" s="220" t="s">
        <v>83</v>
      </c>
      <c r="K257" s="67" t="s">
        <v>2189</v>
      </c>
      <c r="L257" s="519">
        <v>9600000</v>
      </c>
      <c r="M257" s="221" t="s">
        <v>85</v>
      </c>
      <c r="N257" s="314" t="s">
        <v>2188</v>
      </c>
      <c r="O257" s="341">
        <v>1082989599</v>
      </c>
      <c r="P257" s="332">
        <v>1583</v>
      </c>
      <c r="Q257" s="404">
        <v>45855</v>
      </c>
      <c r="R257" s="500">
        <v>28350000</v>
      </c>
      <c r="S257" s="404">
        <v>45856</v>
      </c>
      <c r="T257" s="303">
        <f>+L257</f>
        <v>9600000</v>
      </c>
      <c r="U257" s="65" t="s">
        <v>87</v>
      </c>
      <c r="V257" s="229">
        <v>1082851808</v>
      </c>
      <c r="W257" s="66" t="s">
        <v>2182</v>
      </c>
      <c r="X257" s="551">
        <v>45856</v>
      </c>
      <c r="Y257" s="404">
        <v>45856</v>
      </c>
      <c r="Z257" s="70" t="s">
        <v>89</v>
      </c>
      <c r="AA257" s="509">
        <v>45930</v>
      </c>
      <c r="AB257" s="279">
        <f t="shared" si="15"/>
        <v>74</v>
      </c>
      <c r="AC257" s="65">
        <v>0</v>
      </c>
      <c r="AD257" s="68">
        <v>0</v>
      </c>
      <c r="AE257" s="65">
        <v>0</v>
      </c>
      <c r="AF257" s="78" t="s">
        <v>89</v>
      </c>
      <c r="AG257" s="49">
        <f t="shared" si="16"/>
        <v>0</v>
      </c>
      <c r="AH257" s="65">
        <v>0</v>
      </c>
      <c r="AI257" s="66">
        <v>0</v>
      </c>
      <c r="AJ257" s="70" t="s">
        <v>89</v>
      </c>
      <c r="AK257" s="78" t="s">
        <v>89</v>
      </c>
      <c r="AL257" s="65">
        <v>0</v>
      </c>
      <c r="AM257" s="70" t="s">
        <v>89</v>
      </c>
      <c r="AN257" s="70" t="s">
        <v>89</v>
      </c>
      <c r="AO257" s="70" t="s">
        <v>89</v>
      </c>
      <c r="AP257" s="49">
        <f t="shared" si="17"/>
        <v>0</v>
      </c>
      <c r="AQ257" s="302">
        <f>+L257+AD257-AI257</f>
        <v>9600000</v>
      </c>
      <c r="AR257" s="65" t="s">
        <v>87</v>
      </c>
      <c r="AS257" s="68">
        <v>9600000</v>
      </c>
      <c r="AT257" s="65" t="s">
        <v>90</v>
      </c>
      <c r="AU257" s="65">
        <v>0</v>
      </c>
      <c r="AV257" s="75" t="s">
        <v>89</v>
      </c>
      <c r="AW257" s="570">
        <f t="shared" si="18"/>
        <v>6400000</v>
      </c>
      <c r="AX257" s="515">
        <v>3200000</v>
      </c>
      <c r="AY257" s="223">
        <f t="shared" si="19"/>
        <v>0.66666666666666663</v>
      </c>
      <c r="AZ257" s="74">
        <v>0.66666666666666663</v>
      </c>
      <c r="BA257" s="301" t="s">
        <v>89</v>
      </c>
      <c r="BB257" s="65" t="s">
        <v>108</v>
      </c>
      <c r="BC257" s="307" t="s">
        <v>2187</v>
      </c>
      <c r="BD257" s="221" t="s">
        <v>87</v>
      </c>
      <c r="BE257" s="221" t="s">
        <v>87</v>
      </c>
    </row>
    <row r="258" spans="2:57" s="271" customFormat="1" ht="12.75" x14ac:dyDescent="0.2">
      <c r="B258" s="221">
        <v>2025</v>
      </c>
      <c r="C258" s="221">
        <v>891780111</v>
      </c>
      <c r="D258" s="221" t="s">
        <v>78</v>
      </c>
      <c r="E258" s="67" t="s">
        <v>2186</v>
      </c>
      <c r="F258" s="229" t="s">
        <v>2185</v>
      </c>
      <c r="G258" s="306">
        <v>0</v>
      </c>
      <c r="H258" s="65" t="s">
        <v>81</v>
      </c>
      <c r="I258" s="221" t="s">
        <v>127</v>
      </c>
      <c r="J258" s="220" t="s">
        <v>83</v>
      </c>
      <c r="K258" s="67" t="s">
        <v>2184</v>
      </c>
      <c r="L258" s="519">
        <v>8550000</v>
      </c>
      <c r="M258" s="221" t="s">
        <v>85</v>
      </c>
      <c r="N258" s="314" t="s">
        <v>2183</v>
      </c>
      <c r="O258" s="341">
        <v>1082888442</v>
      </c>
      <c r="P258" s="332">
        <v>1583</v>
      </c>
      <c r="Q258" s="404">
        <v>45855</v>
      </c>
      <c r="R258" s="500">
        <v>28350000</v>
      </c>
      <c r="S258" s="404">
        <v>45856</v>
      </c>
      <c r="T258" s="303">
        <f>+L258</f>
        <v>8550000</v>
      </c>
      <c r="U258" s="65" t="s">
        <v>87</v>
      </c>
      <c r="V258" s="229">
        <v>1082851808</v>
      </c>
      <c r="W258" s="66" t="s">
        <v>2182</v>
      </c>
      <c r="X258" s="551">
        <v>45856</v>
      </c>
      <c r="Y258" s="404">
        <v>45856</v>
      </c>
      <c r="Z258" s="70" t="s">
        <v>89</v>
      </c>
      <c r="AA258" s="509">
        <v>45930</v>
      </c>
      <c r="AB258" s="279">
        <f t="shared" si="15"/>
        <v>74</v>
      </c>
      <c r="AC258" s="65">
        <v>0</v>
      </c>
      <c r="AD258" s="68">
        <v>0</v>
      </c>
      <c r="AE258" s="65">
        <v>0</v>
      </c>
      <c r="AF258" s="78" t="s">
        <v>89</v>
      </c>
      <c r="AG258" s="49">
        <f t="shared" si="16"/>
        <v>0</v>
      </c>
      <c r="AH258" s="65">
        <v>0</v>
      </c>
      <c r="AI258" s="66">
        <v>0</v>
      </c>
      <c r="AJ258" s="70" t="s">
        <v>89</v>
      </c>
      <c r="AK258" s="78" t="s">
        <v>89</v>
      </c>
      <c r="AL258" s="65">
        <v>0</v>
      </c>
      <c r="AM258" s="70" t="s">
        <v>89</v>
      </c>
      <c r="AN258" s="70" t="s">
        <v>89</v>
      </c>
      <c r="AO258" s="70" t="s">
        <v>89</v>
      </c>
      <c r="AP258" s="49">
        <f t="shared" si="17"/>
        <v>0</v>
      </c>
      <c r="AQ258" s="302">
        <f>+L258+AD258-AI258</f>
        <v>8550000</v>
      </c>
      <c r="AR258" s="65" t="s">
        <v>87</v>
      </c>
      <c r="AS258" s="68">
        <v>8550000</v>
      </c>
      <c r="AT258" s="65" t="s">
        <v>90</v>
      </c>
      <c r="AU258" s="65">
        <v>0</v>
      </c>
      <c r="AV258" s="75" t="s">
        <v>89</v>
      </c>
      <c r="AW258" s="570">
        <f t="shared" si="18"/>
        <v>5700000</v>
      </c>
      <c r="AX258" s="515">
        <v>2850000</v>
      </c>
      <c r="AY258" s="223">
        <f t="shared" si="19"/>
        <v>0.66666666666666663</v>
      </c>
      <c r="AZ258" s="74">
        <v>0.66666666666666663</v>
      </c>
      <c r="BA258" s="301" t="s">
        <v>89</v>
      </c>
      <c r="BB258" s="65" t="s">
        <v>108</v>
      </c>
      <c r="BC258" s="307" t="s">
        <v>2181</v>
      </c>
      <c r="BD258" s="221" t="s">
        <v>87</v>
      </c>
      <c r="BE258" s="221" t="s">
        <v>87</v>
      </c>
    </row>
    <row r="259" spans="2:57" s="271" customFormat="1" ht="12.75" x14ac:dyDescent="0.2">
      <c r="B259" s="221">
        <v>2025</v>
      </c>
      <c r="C259" s="221">
        <v>891780111</v>
      </c>
      <c r="D259" s="221" t="s">
        <v>78</v>
      </c>
      <c r="E259" s="67" t="s">
        <v>2180</v>
      </c>
      <c r="F259" s="229" t="s">
        <v>2179</v>
      </c>
      <c r="G259" s="306">
        <v>0</v>
      </c>
      <c r="H259" s="65" t="s">
        <v>81</v>
      </c>
      <c r="I259" s="221" t="s">
        <v>127</v>
      </c>
      <c r="J259" s="220" t="s">
        <v>83</v>
      </c>
      <c r="K259" s="67" t="s">
        <v>2178</v>
      </c>
      <c r="L259" s="518">
        <v>8000000</v>
      </c>
      <c r="M259" s="221" t="s">
        <v>85</v>
      </c>
      <c r="N259" s="231" t="s">
        <v>2177</v>
      </c>
      <c r="O259" s="529">
        <v>1082920089</v>
      </c>
      <c r="P259" s="332">
        <v>102</v>
      </c>
      <c r="Q259" s="404">
        <v>45677</v>
      </c>
      <c r="R259" s="500">
        <v>1014200000</v>
      </c>
      <c r="S259" s="404">
        <v>45859</v>
      </c>
      <c r="T259" s="303">
        <f>+L259</f>
        <v>8000000</v>
      </c>
      <c r="U259" s="65" t="s">
        <v>87</v>
      </c>
      <c r="V259" s="229">
        <v>1082884010</v>
      </c>
      <c r="W259" s="66" t="s">
        <v>1426</v>
      </c>
      <c r="X259" s="551">
        <v>45859</v>
      </c>
      <c r="Y259" s="404">
        <v>45859</v>
      </c>
      <c r="Z259" s="70" t="s">
        <v>89</v>
      </c>
      <c r="AA259" s="508">
        <v>45920</v>
      </c>
      <c r="AB259" s="279">
        <f t="shared" si="15"/>
        <v>61</v>
      </c>
      <c r="AC259" s="65">
        <v>0</v>
      </c>
      <c r="AD259" s="68">
        <v>0</v>
      </c>
      <c r="AE259" s="65">
        <v>0</v>
      </c>
      <c r="AF259" s="78" t="s">
        <v>89</v>
      </c>
      <c r="AG259" s="49">
        <f t="shared" si="16"/>
        <v>0</v>
      </c>
      <c r="AH259" s="65">
        <v>0</v>
      </c>
      <c r="AI259" s="66">
        <v>0</v>
      </c>
      <c r="AJ259" s="70" t="s">
        <v>89</v>
      </c>
      <c r="AK259" s="78" t="s">
        <v>89</v>
      </c>
      <c r="AL259" s="65">
        <v>0</v>
      </c>
      <c r="AM259" s="70" t="s">
        <v>89</v>
      </c>
      <c r="AN259" s="70" t="s">
        <v>89</v>
      </c>
      <c r="AO259" s="70" t="s">
        <v>89</v>
      </c>
      <c r="AP259" s="49">
        <f t="shared" si="17"/>
        <v>0</v>
      </c>
      <c r="AQ259" s="302">
        <f>+L259+AD259-AI259</f>
        <v>8000000</v>
      </c>
      <c r="AR259" s="65" t="s">
        <v>87</v>
      </c>
      <c r="AS259" s="68">
        <v>8000000</v>
      </c>
      <c r="AT259" s="65" t="s">
        <v>90</v>
      </c>
      <c r="AU259" s="65">
        <v>0</v>
      </c>
      <c r="AV259" s="75" t="s">
        <v>89</v>
      </c>
      <c r="AW259" s="570">
        <f t="shared" si="18"/>
        <v>5333334</v>
      </c>
      <c r="AX259" s="515">
        <v>2666666</v>
      </c>
      <c r="AY259" s="223">
        <f t="shared" si="19"/>
        <v>0.66666674999999997</v>
      </c>
      <c r="AZ259" s="74">
        <v>0.66666674999999997</v>
      </c>
      <c r="BA259" s="301" t="s">
        <v>89</v>
      </c>
      <c r="BB259" s="65" t="s">
        <v>108</v>
      </c>
      <c r="BC259" s="307" t="s">
        <v>2176</v>
      </c>
      <c r="BD259" s="221" t="s">
        <v>87</v>
      </c>
      <c r="BE259" s="221" t="s">
        <v>87</v>
      </c>
    </row>
    <row r="260" spans="2:57" s="271" customFormat="1" ht="12.75" x14ac:dyDescent="0.2">
      <c r="B260" s="221">
        <v>2025</v>
      </c>
      <c r="C260" s="221">
        <v>891780111</v>
      </c>
      <c r="D260" s="221" t="s">
        <v>78</v>
      </c>
      <c r="E260" s="67" t="s">
        <v>2175</v>
      </c>
      <c r="F260" s="229" t="s">
        <v>2174</v>
      </c>
      <c r="G260" s="306">
        <v>0</v>
      </c>
      <c r="H260" s="65" t="s">
        <v>81</v>
      </c>
      <c r="I260" s="221" t="s">
        <v>127</v>
      </c>
      <c r="J260" s="220" t="s">
        <v>83</v>
      </c>
      <c r="K260" s="67" t="s">
        <v>2173</v>
      </c>
      <c r="L260" s="518">
        <v>17390000</v>
      </c>
      <c r="M260" s="221" t="s">
        <v>85</v>
      </c>
      <c r="N260" s="231" t="s">
        <v>2172</v>
      </c>
      <c r="O260" s="529">
        <v>1103107767</v>
      </c>
      <c r="P260" s="332">
        <v>109</v>
      </c>
      <c r="Q260" s="404">
        <v>45678</v>
      </c>
      <c r="R260" s="500">
        <v>159000000</v>
      </c>
      <c r="S260" s="404">
        <v>45860</v>
      </c>
      <c r="T260" s="303">
        <f>+L260</f>
        <v>17390000</v>
      </c>
      <c r="U260" s="65" t="s">
        <v>87</v>
      </c>
      <c r="V260" s="229">
        <v>36669284</v>
      </c>
      <c r="W260" s="66" t="s">
        <v>1769</v>
      </c>
      <c r="X260" s="551">
        <v>45860</v>
      </c>
      <c r="Y260" s="404">
        <v>45860</v>
      </c>
      <c r="Z260" s="70" t="s">
        <v>89</v>
      </c>
      <c r="AA260" s="509">
        <v>46003</v>
      </c>
      <c r="AB260" s="279">
        <f t="shared" si="15"/>
        <v>143</v>
      </c>
      <c r="AC260" s="65">
        <v>0</v>
      </c>
      <c r="AD260" s="68">
        <v>0</v>
      </c>
      <c r="AE260" s="65">
        <v>0</v>
      </c>
      <c r="AF260" s="78" t="s">
        <v>89</v>
      </c>
      <c r="AG260" s="49">
        <f t="shared" si="16"/>
        <v>0</v>
      </c>
      <c r="AH260" s="65">
        <v>0</v>
      </c>
      <c r="AI260" s="66">
        <v>0</v>
      </c>
      <c r="AJ260" s="70" t="s">
        <v>89</v>
      </c>
      <c r="AK260" s="78" t="s">
        <v>89</v>
      </c>
      <c r="AL260" s="65">
        <v>0</v>
      </c>
      <c r="AM260" s="70" t="s">
        <v>89</v>
      </c>
      <c r="AN260" s="70" t="s">
        <v>89</v>
      </c>
      <c r="AO260" s="70" t="s">
        <v>89</v>
      </c>
      <c r="AP260" s="49">
        <f t="shared" si="17"/>
        <v>0</v>
      </c>
      <c r="AQ260" s="302">
        <f>+L260+AD260-AI260</f>
        <v>17390000</v>
      </c>
      <c r="AR260" s="65" t="s">
        <v>87</v>
      </c>
      <c r="AS260" s="68">
        <v>17390000</v>
      </c>
      <c r="AT260" s="65" t="s">
        <v>90</v>
      </c>
      <c r="AU260" s="65">
        <v>0</v>
      </c>
      <c r="AV260" s="75" t="s">
        <v>89</v>
      </c>
      <c r="AW260" s="570">
        <f t="shared" si="18"/>
        <v>4810000</v>
      </c>
      <c r="AX260" s="515">
        <v>12580000</v>
      </c>
      <c r="AY260" s="223">
        <f t="shared" si="19"/>
        <v>0.27659574468085107</v>
      </c>
      <c r="AZ260" s="74">
        <v>0.27659574468085107</v>
      </c>
      <c r="BA260" s="301" t="s">
        <v>89</v>
      </c>
      <c r="BB260" s="65" t="s">
        <v>108</v>
      </c>
      <c r="BC260" s="307" t="s">
        <v>2171</v>
      </c>
      <c r="BD260" s="221" t="s">
        <v>87</v>
      </c>
      <c r="BE260" s="221" t="s">
        <v>87</v>
      </c>
    </row>
    <row r="261" spans="2:57" s="271" customFormat="1" ht="12.75" x14ac:dyDescent="0.2">
      <c r="B261" s="221">
        <v>2025</v>
      </c>
      <c r="C261" s="221">
        <v>891780111</v>
      </c>
      <c r="D261" s="221" t="s">
        <v>78</v>
      </c>
      <c r="E261" s="67" t="s">
        <v>2170</v>
      </c>
      <c r="F261" s="229" t="s">
        <v>2169</v>
      </c>
      <c r="G261" s="306">
        <v>0</v>
      </c>
      <c r="H261" s="65" t="s">
        <v>81</v>
      </c>
      <c r="I261" s="221" t="s">
        <v>127</v>
      </c>
      <c r="J261" s="220" t="s">
        <v>83</v>
      </c>
      <c r="K261" s="67" t="s">
        <v>2168</v>
      </c>
      <c r="L261" s="518">
        <v>13395000</v>
      </c>
      <c r="M261" s="221" t="s">
        <v>85</v>
      </c>
      <c r="N261" s="231" t="s">
        <v>2167</v>
      </c>
      <c r="O261" s="529">
        <v>1010062644</v>
      </c>
      <c r="P261" s="332">
        <v>109</v>
      </c>
      <c r="Q261" s="404">
        <v>45678</v>
      </c>
      <c r="R261" s="500">
        <v>159000000</v>
      </c>
      <c r="S261" s="404">
        <v>45860</v>
      </c>
      <c r="T261" s="303">
        <f>+L261</f>
        <v>13395000</v>
      </c>
      <c r="U261" s="65" t="s">
        <v>87</v>
      </c>
      <c r="V261" s="229">
        <v>36669284</v>
      </c>
      <c r="W261" s="66" t="s">
        <v>1769</v>
      </c>
      <c r="X261" s="551">
        <v>45860</v>
      </c>
      <c r="Y261" s="404">
        <v>45860</v>
      </c>
      <c r="Z261" s="70" t="s">
        <v>89</v>
      </c>
      <c r="AA261" s="509">
        <v>46003</v>
      </c>
      <c r="AB261" s="279">
        <f t="shared" si="15"/>
        <v>143</v>
      </c>
      <c r="AC261" s="65">
        <v>0</v>
      </c>
      <c r="AD261" s="68">
        <v>0</v>
      </c>
      <c r="AE261" s="65">
        <v>0</v>
      </c>
      <c r="AF261" s="78" t="s">
        <v>89</v>
      </c>
      <c r="AG261" s="49">
        <f t="shared" si="16"/>
        <v>0</v>
      </c>
      <c r="AH261" s="65">
        <v>0</v>
      </c>
      <c r="AI261" s="66">
        <v>0</v>
      </c>
      <c r="AJ261" s="70" t="s">
        <v>89</v>
      </c>
      <c r="AK261" s="78" t="s">
        <v>89</v>
      </c>
      <c r="AL261" s="65">
        <v>0</v>
      </c>
      <c r="AM261" s="70" t="s">
        <v>89</v>
      </c>
      <c r="AN261" s="70" t="s">
        <v>89</v>
      </c>
      <c r="AO261" s="70" t="s">
        <v>89</v>
      </c>
      <c r="AP261" s="49">
        <f t="shared" si="17"/>
        <v>0</v>
      </c>
      <c r="AQ261" s="302">
        <f>+L261+AD261-AI261</f>
        <v>13395000</v>
      </c>
      <c r="AR261" s="65" t="s">
        <v>87</v>
      </c>
      <c r="AS261" s="68">
        <v>13395000</v>
      </c>
      <c r="AT261" s="65" t="s">
        <v>90</v>
      </c>
      <c r="AU261" s="65">
        <v>0</v>
      </c>
      <c r="AV261" s="75" t="s">
        <v>89</v>
      </c>
      <c r="AW261" s="570">
        <f t="shared" si="18"/>
        <v>3705000</v>
      </c>
      <c r="AX261" s="515">
        <v>9690000</v>
      </c>
      <c r="AY261" s="223">
        <f t="shared" si="19"/>
        <v>0.27659574468085107</v>
      </c>
      <c r="AZ261" s="74">
        <v>0.27659574468085107</v>
      </c>
      <c r="BA261" s="301" t="s">
        <v>89</v>
      </c>
      <c r="BB261" s="65" t="s">
        <v>108</v>
      </c>
      <c r="BC261" s="307" t="s">
        <v>2166</v>
      </c>
      <c r="BD261" s="221" t="s">
        <v>87</v>
      </c>
      <c r="BE261" s="221" t="s">
        <v>87</v>
      </c>
    </row>
    <row r="262" spans="2:57" s="271" customFormat="1" ht="12.75" x14ac:dyDescent="0.2">
      <c r="B262" s="221">
        <v>2025</v>
      </c>
      <c r="C262" s="221">
        <v>891780111</v>
      </c>
      <c r="D262" s="221" t="s">
        <v>78</v>
      </c>
      <c r="E262" s="67" t="s">
        <v>2165</v>
      </c>
      <c r="F262" s="229" t="s">
        <v>2164</v>
      </c>
      <c r="G262" s="306">
        <v>0</v>
      </c>
      <c r="H262" s="65" t="s">
        <v>81</v>
      </c>
      <c r="I262" s="221" t="s">
        <v>127</v>
      </c>
      <c r="J262" s="220" t="s">
        <v>83</v>
      </c>
      <c r="K262" s="67" t="s">
        <v>2163</v>
      </c>
      <c r="L262" s="518">
        <v>12624000</v>
      </c>
      <c r="M262" s="221" t="s">
        <v>85</v>
      </c>
      <c r="N262" s="231" t="s">
        <v>2162</v>
      </c>
      <c r="O262" s="529">
        <v>1079939348</v>
      </c>
      <c r="P262" s="332">
        <v>1340</v>
      </c>
      <c r="Q262" s="404">
        <v>45826</v>
      </c>
      <c r="R262" s="500">
        <v>96700000</v>
      </c>
      <c r="S262" s="404">
        <v>45860</v>
      </c>
      <c r="T262" s="303">
        <f>+L262</f>
        <v>12624000</v>
      </c>
      <c r="U262" s="65" t="s">
        <v>87</v>
      </c>
      <c r="V262" s="227">
        <v>79738530</v>
      </c>
      <c r="W262" s="66" t="s">
        <v>1514</v>
      </c>
      <c r="X262" s="551">
        <v>45860</v>
      </c>
      <c r="Y262" s="404">
        <v>45860</v>
      </c>
      <c r="Z262" s="70" t="s">
        <v>89</v>
      </c>
      <c r="AA262" s="509">
        <v>45982</v>
      </c>
      <c r="AB262" s="279">
        <f t="shared" si="15"/>
        <v>122</v>
      </c>
      <c r="AC262" s="65">
        <v>0</v>
      </c>
      <c r="AD262" s="68">
        <v>0</v>
      </c>
      <c r="AE262" s="65">
        <v>0</v>
      </c>
      <c r="AF262" s="78" t="s">
        <v>89</v>
      </c>
      <c r="AG262" s="49">
        <f t="shared" si="16"/>
        <v>0</v>
      </c>
      <c r="AH262" s="65">
        <v>0</v>
      </c>
      <c r="AI262" s="66">
        <v>0</v>
      </c>
      <c r="AJ262" s="70" t="s">
        <v>89</v>
      </c>
      <c r="AK262" s="78" t="s">
        <v>89</v>
      </c>
      <c r="AL262" s="65">
        <v>0</v>
      </c>
      <c r="AM262" s="70" t="s">
        <v>89</v>
      </c>
      <c r="AN262" s="70" t="s">
        <v>89</v>
      </c>
      <c r="AO262" s="70" t="s">
        <v>89</v>
      </c>
      <c r="AP262" s="49">
        <f t="shared" si="17"/>
        <v>0</v>
      </c>
      <c r="AQ262" s="302">
        <f>+L262+AD262-AI262</f>
        <v>12624000</v>
      </c>
      <c r="AR262" s="65" t="s">
        <v>87</v>
      </c>
      <c r="AS262" s="68">
        <v>12624000</v>
      </c>
      <c r="AT262" s="65" t="s">
        <v>90</v>
      </c>
      <c r="AU262" s="65">
        <v>0</v>
      </c>
      <c r="AV262" s="75" t="s">
        <v>89</v>
      </c>
      <c r="AW262" s="570">
        <f t="shared" si="18"/>
        <v>3156000</v>
      </c>
      <c r="AX262" s="515">
        <v>9468000</v>
      </c>
      <c r="AY262" s="223">
        <f t="shared" si="19"/>
        <v>0.25</v>
      </c>
      <c r="AZ262" s="74">
        <v>0.25</v>
      </c>
      <c r="BA262" s="301" t="s">
        <v>89</v>
      </c>
      <c r="BB262" s="65" t="s">
        <v>108</v>
      </c>
      <c r="BC262" s="307" t="s">
        <v>2161</v>
      </c>
      <c r="BD262" s="221" t="s">
        <v>87</v>
      </c>
      <c r="BE262" s="221" t="s">
        <v>87</v>
      </c>
    </row>
    <row r="263" spans="2:57" s="271" customFormat="1" ht="12.75" x14ac:dyDescent="0.2">
      <c r="B263" s="221">
        <v>2025</v>
      </c>
      <c r="C263" s="221">
        <v>891780111</v>
      </c>
      <c r="D263" s="221" t="s">
        <v>78</v>
      </c>
      <c r="E263" s="67" t="s">
        <v>2160</v>
      </c>
      <c r="F263" s="227" t="s">
        <v>2159</v>
      </c>
      <c r="G263" s="306">
        <v>0</v>
      </c>
      <c r="H263" s="65" t="s">
        <v>81</v>
      </c>
      <c r="I263" s="221" t="s">
        <v>127</v>
      </c>
      <c r="J263" s="220" t="s">
        <v>83</v>
      </c>
      <c r="K263" s="67" t="s">
        <v>2158</v>
      </c>
      <c r="L263" s="516">
        <v>2500000</v>
      </c>
      <c r="M263" s="221" t="s">
        <v>85</v>
      </c>
      <c r="N263" s="49" t="s">
        <v>2157</v>
      </c>
      <c r="O263" s="531">
        <v>57434156</v>
      </c>
      <c r="P263" s="304">
        <v>736</v>
      </c>
      <c r="Q263" s="403">
        <v>45735</v>
      </c>
      <c r="R263" s="498">
        <v>20988000</v>
      </c>
      <c r="S263" s="403">
        <v>45861</v>
      </c>
      <c r="T263" s="303">
        <f>+L263</f>
        <v>2500000</v>
      </c>
      <c r="U263" s="65" t="s">
        <v>87</v>
      </c>
      <c r="V263" s="227">
        <v>1083464086</v>
      </c>
      <c r="W263" s="66" t="s">
        <v>2156</v>
      </c>
      <c r="X263" s="549">
        <v>45861</v>
      </c>
      <c r="Y263" s="403">
        <v>45861</v>
      </c>
      <c r="Z263" s="70" t="s">
        <v>89</v>
      </c>
      <c r="AA263" s="550">
        <v>45891</v>
      </c>
      <c r="AB263" s="279">
        <f t="shared" si="15"/>
        <v>30</v>
      </c>
      <c r="AC263" s="65">
        <v>0</v>
      </c>
      <c r="AD263" s="68">
        <v>0</v>
      </c>
      <c r="AE263" s="65">
        <v>0</v>
      </c>
      <c r="AF263" s="78" t="s">
        <v>89</v>
      </c>
      <c r="AG263" s="49">
        <f t="shared" si="16"/>
        <v>0</v>
      </c>
      <c r="AH263" s="65">
        <v>0</v>
      </c>
      <c r="AI263" s="66">
        <v>0</v>
      </c>
      <c r="AJ263" s="70" t="s">
        <v>89</v>
      </c>
      <c r="AK263" s="78" t="s">
        <v>89</v>
      </c>
      <c r="AL263" s="65">
        <v>0</v>
      </c>
      <c r="AM263" s="70" t="s">
        <v>89</v>
      </c>
      <c r="AN263" s="70" t="s">
        <v>89</v>
      </c>
      <c r="AO263" s="70" t="s">
        <v>89</v>
      </c>
      <c r="AP263" s="49">
        <f t="shared" si="17"/>
        <v>0</v>
      </c>
      <c r="AQ263" s="302">
        <f>+L263+AD263-AI263</f>
        <v>2500000</v>
      </c>
      <c r="AR263" s="65" t="s">
        <v>87</v>
      </c>
      <c r="AS263" s="68">
        <v>2500000</v>
      </c>
      <c r="AT263" s="65" t="s">
        <v>90</v>
      </c>
      <c r="AU263" s="65">
        <v>0</v>
      </c>
      <c r="AV263" s="75" t="s">
        <v>89</v>
      </c>
      <c r="AW263" s="570">
        <f t="shared" si="18"/>
        <v>0</v>
      </c>
      <c r="AX263" s="515">
        <v>2500000</v>
      </c>
      <c r="AY263" s="223">
        <f t="shared" si="19"/>
        <v>0</v>
      </c>
      <c r="AZ263" s="74">
        <v>0</v>
      </c>
      <c r="BA263" s="301" t="s">
        <v>89</v>
      </c>
      <c r="BB263" s="65" t="s">
        <v>103</v>
      </c>
      <c r="BC263" s="354" t="s">
        <v>2155</v>
      </c>
      <c r="BD263" s="221" t="s">
        <v>87</v>
      </c>
      <c r="BE263" s="221" t="s">
        <v>87</v>
      </c>
    </row>
    <row r="264" spans="2:57" s="271" customFormat="1" ht="12.75" x14ac:dyDescent="0.2">
      <c r="B264" s="221">
        <v>2025</v>
      </c>
      <c r="C264" s="221">
        <v>891780111</v>
      </c>
      <c r="D264" s="221" t="s">
        <v>78</v>
      </c>
      <c r="E264" s="67" t="s">
        <v>2154</v>
      </c>
      <c r="F264" s="227" t="s">
        <v>2153</v>
      </c>
      <c r="G264" s="306">
        <v>0</v>
      </c>
      <c r="H264" s="65" t="s">
        <v>81</v>
      </c>
      <c r="I264" s="221" t="s">
        <v>127</v>
      </c>
      <c r="J264" s="220" t="s">
        <v>83</v>
      </c>
      <c r="K264" s="67" t="s">
        <v>2152</v>
      </c>
      <c r="L264" s="516">
        <v>4000000</v>
      </c>
      <c r="M264" s="221" t="s">
        <v>85</v>
      </c>
      <c r="N264" s="49" t="s">
        <v>2151</v>
      </c>
      <c r="O264" s="531">
        <v>1082993709</v>
      </c>
      <c r="P264" s="304">
        <v>898</v>
      </c>
      <c r="Q264" s="504">
        <v>45757</v>
      </c>
      <c r="R264" s="498">
        <v>158574848</v>
      </c>
      <c r="S264" s="403">
        <v>45863</v>
      </c>
      <c r="T264" s="303">
        <f>+L264</f>
        <v>4000000</v>
      </c>
      <c r="U264" s="65" t="s">
        <v>87</v>
      </c>
      <c r="V264" s="227">
        <v>79141011</v>
      </c>
      <c r="W264" s="66" t="s">
        <v>2145</v>
      </c>
      <c r="X264" s="549">
        <v>45863</v>
      </c>
      <c r="Y264" s="403">
        <v>45863</v>
      </c>
      <c r="Z264" s="70" t="s">
        <v>89</v>
      </c>
      <c r="AA264" s="543">
        <v>45893</v>
      </c>
      <c r="AB264" s="279">
        <f t="shared" ref="AB264:AB327" si="20">+IF(Z264="1800-01-01",AA264-Y264,AA264-Z264)</f>
        <v>30</v>
      </c>
      <c r="AC264" s="65">
        <v>0</v>
      </c>
      <c r="AD264" s="68">
        <v>0</v>
      </c>
      <c r="AE264" s="65">
        <v>0</v>
      </c>
      <c r="AF264" s="78" t="s">
        <v>89</v>
      </c>
      <c r="AG264" s="49">
        <f t="shared" ref="AG264:AG302" si="21">+IF(AF264="1800-01-01",0,AF264-AA264)</f>
        <v>0</v>
      </c>
      <c r="AH264" s="65">
        <v>0</v>
      </c>
      <c r="AI264" s="66">
        <v>0</v>
      </c>
      <c r="AJ264" s="70" t="s">
        <v>89</v>
      </c>
      <c r="AK264" s="78" t="s">
        <v>89</v>
      </c>
      <c r="AL264" s="65">
        <v>0</v>
      </c>
      <c r="AM264" s="70" t="s">
        <v>89</v>
      </c>
      <c r="AN264" s="70" t="s">
        <v>89</v>
      </c>
      <c r="AO264" s="70" t="s">
        <v>89</v>
      </c>
      <c r="AP264" s="49">
        <f t="shared" ref="AP264:AP327" si="22">+IF(AM264="1800-01-01",0,AN264-AM264)</f>
        <v>0</v>
      </c>
      <c r="AQ264" s="302">
        <f>+L264+AD264-AI264</f>
        <v>4000000</v>
      </c>
      <c r="AR264" s="65" t="s">
        <v>87</v>
      </c>
      <c r="AS264" s="68">
        <v>4000000</v>
      </c>
      <c r="AT264" s="65" t="s">
        <v>90</v>
      </c>
      <c r="AU264" s="65">
        <v>0</v>
      </c>
      <c r="AV264" s="75" t="s">
        <v>89</v>
      </c>
      <c r="AW264" s="570">
        <f t="shared" ref="AW264:AW279" si="23">+AQ264-AX264</f>
        <v>0</v>
      </c>
      <c r="AX264" s="515">
        <v>4000000</v>
      </c>
      <c r="AY264" s="223">
        <f t="shared" ref="AY264:AY327" si="24">+IFERROR(AW264/AQ264,"_")</f>
        <v>0</v>
      </c>
      <c r="AZ264" s="74">
        <v>0</v>
      </c>
      <c r="BA264" s="301" t="s">
        <v>89</v>
      </c>
      <c r="BB264" s="65" t="s">
        <v>103</v>
      </c>
      <c r="BC264" s="354" t="s">
        <v>2150</v>
      </c>
      <c r="BD264" s="221" t="s">
        <v>87</v>
      </c>
      <c r="BE264" s="221" t="s">
        <v>87</v>
      </c>
    </row>
    <row r="265" spans="2:57" s="271" customFormat="1" ht="12.75" x14ac:dyDescent="0.2">
      <c r="B265" s="221">
        <v>2025</v>
      </c>
      <c r="C265" s="221">
        <v>891780111</v>
      </c>
      <c r="D265" s="221" t="s">
        <v>78</v>
      </c>
      <c r="E265" s="67" t="s">
        <v>2149</v>
      </c>
      <c r="F265" s="227" t="s">
        <v>2148</v>
      </c>
      <c r="G265" s="306">
        <v>0</v>
      </c>
      <c r="H265" s="65" t="s">
        <v>81</v>
      </c>
      <c r="I265" s="221" t="s">
        <v>127</v>
      </c>
      <c r="J265" s="220" t="s">
        <v>83</v>
      </c>
      <c r="K265" s="67" t="s">
        <v>2147</v>
      </c>
      <c r="L265" s="516">
        <v>7000000</v>
      </c>
      <c r="M265" s="221" t="s">
        <v>85</v>
      </c>
      <c r="N265" s="49" t="s">
        <v>2146</v>
      </c>
      <c r="O265" s="531">
        <v>1082958463</v>
      </c>
      <c r="P265" s="304">
        <v>898</v>
      </c>
      <c r="Q265" s="403">
        <v>45757</v>
      </c>
      <c r="R265" s="498">
        <v>158574848</v>
      </c>
      <c r="S265" s="403">
        <v>45863</v>
      </c>
      <c r="T265" s="303">
        <f>+L265</f>
        <v>7000000</v>
      </c>
      <c r="U265" s="65" t="s">
        <v>87</v>
      </c>
      <c r="V265" s="227">
        <v>79141011</v>
      </c>
      <c r="W265" s="66" t="s">
        <v>2145</v>
      </c>
      <c r="X265" s="549">
        <v>45863</v>
      </c>
      <c r="Y265" s="403">
        <v>45863</v>
      </c>
      <c r="Z265" s="70" t="s">
        <v>89</v>
      </c>
      <c r="AA265" s="543">
        <v>45893</v>
      </c>
      <c r="AB265" s="279">
        <f t="shared" si="20"/>
        <v>30</v>
      </c>
      <c r="AC265" s="65">
        <v>0</v>
      </c>
      <c r="AD265" s="68">
        <v>0</v>
      </c>
      <c r="AE265" s="65">
        <v>0</v>
      </c>
      <c r="AF265" s="78" t="s">
        <v>89</v>
      </c>
      <c r="AG265" s="49">
        <f t="shared" si="21"/>
        <v>0</v>
      </c>
      <c r="AH265" s="65">
        <v>0</v>
      </c>
      <c r="AI265" s="66">
        <v>0</v>
      </c>
      <c r="AJ265" s="70" t="s">
        <v>89</v>
      </c>
      <c r="AK265" s="78" t="s">
        <v>89</v>
      </c>
      <c r="AL265" s="65">
        <v>0</v>
      </c>
      <c r="AM265" s="70" t="s">
        <v>89</v>
      </c>
      <c r="AN265" s="70" t="s">
        <v>89</v>
      </c>
      <c r="AO265" s="70" t="s">
        <v>89</v>
      </c>
      <c r="AP265" s="49">
        <f t="shared" si="22"/>
        <v>0</v>
      </c>
      <c r="AQ265" s="302">
        <f>+L265+AD265-AI265</f>
        <v>7000000</v>
      </c>
      <c r="AR265" s="65" t="s">
        <v>87</v>
      </c>
      <c r="AS265" s="68">
        <v>7000000</v>
      </c>
      <c r="AT265" s="65" t="s">
        <v>90</v>
      </c>
      <c r="AU265" s="65">
        <v>0</v>
      </c>
      <c r="AV265" s="75" t="s">
        <v>89</v>
      </c>
      <c r="AW265" s="570">
        <f t="shared" si="23"/>
        <v>0</v>
      </c>
      <c r="AX265" s="515">
        <v>7000000</v>
      </c>
      <c r="AY265" s="223">
        <f t="shared" si="24"/>
        <v>0</v>
      </c>
      <c r="AZ265" s="74">
        <v>0</v>
      </c>
      <c r="BA265" s="301" t="s">
        <v>89</v>
      </c>
      <c r="BB265" s="65" t="s">
        <v>103</v>
      </c>
      <c r="BC265" s="354" t="s">
        <v>2144</v>
      </c>
      <c r="BD265" s="221" t="s">
        <v>87</v>
      </c>
      <c r="BE265" s="221" t="s">
        <v>87</v>
      </c>
    </row>
    <row r="266" spans="2:57" s="271" customFormat="1" ht="12.75" x14ac:dyDescent="0.2">
      <c r="B266" s="221">
        <v>2025</v>
      </c>
      <c r="C266" s="221">
        <v>891780111</v>
      </c>
      <c r="D266" s="221" t="s">
        <v>78</v>
      </c>
      <c r="E266" s="66" t="s">
        <v>2143</v>
      </c>
      <c r="F266" s="230" t="s">
        <v>2142</v>
      </c>
      <c r="G266" s="306">
        <v>0</v>
      </c>
      <c r="H266" s="65" t="s">
        <v>81</v>
      </c>
      <c r="I266" s="221" t="s">
        <v>127</v>
      </c>
      <c r="J266" s="220" t="s">
        <v>83</v>
      </c>
      <c r="K266" s="67" t="s">
        <v>2141</v>
      </c>
      <c r="L266" s="495">
        <v>16280000</v>
      </c>
      <c r="M266" s="221" t="s">
        <v>85</v>
      </c>
      <c r="N266" s="321" t="s">
        <v>2140</v>
      </c>
      <c r="O266" s="538">
        <v>1083467782</v>
      </c>
      <c r="P266" s="319">
        <v>110</v>
      </c>
      <c r="Q266" s="508">
        <v>45678</v>
      </c>
      <c r="R266" s="498">
        <v>261450000</v>
      </c>
      <c r="S266" s="508">
        <v>45870</v>
      </c>
      <c r="T266" s="303">
        <v>16280000</v>
      </c>
      <c r="U266" s="65" t="s">
        <v>87</v>
      </c>
      <c r="V266" s="227">
        <v>77105457</v>
      </c>
      <c r="W266" s="66" t="s">
        <v>2109</v>
      </c>
      <c r="X266" s="543">
        <v>45870</v>
      </c>
      <c r="Y266" s="543">
        <v>45870</v>
      </c>
      <c r="Z266" s="70" t="s">
        <v>89</v>
      </c>
      <c r="AA266" s="543">
        <v>46003</v>
      </c>
      <c r="AB266" s="279">
        <f t="shared" si="20"/>
        <v>133</v>
      </c>
      <c r="AC266" s="65">
        <v>0</v>
      </c>
      <c r="AD266" s="68">
        <v>0</v>
      </c>
      <c r="AE266" s="65">
        <v>0</v>
      </c>
      <c r="AF266" s="78" t="s">
        <v>89</v>
      </c>
      <c r="AG266" s="49">
        <f t="shared" si="21"/>
        <v>0</v>
      </c>
      <c r="AH266" s="65">
        <v>0</v>
      </c>
      <c r="AI266" s="66">
        <v>0</v>
      </c>
      <c r="AJ266" s="70" t="s">
        <v>89</v>
      </c>
      <c r="AK266" s="78" t="s">
        <v>89</v>
      </c>
      <c r="AL266" s="65">
        <v>0</v>
      </c>
      <c r="AM266" s="70" t="s">
        <v>89</v>
      </c>
      <c r="AN266" s="70" t="s">
        <v>89</v>
      </c>
      <c r="AO266" s="70" t="s">
        <v>89</v>
      </c>
      <c r="AP266" s="49">
        <f t="shared" si="22"/>
        <v>0</v>
      </c>
      <c r="AQ266" s="302">
        <f>+L266+AD266-AI266</f>
        <v>16280000</v>
      </c>
      <c r="AR266" s="65" t="s">
        <v>87</v>
      </c>
      <c r="AS266" s="68">
        <v>16280000</v>
      </c>
      <c r="AT266" s="65" t="s">
        <v>90</v>
      </c>
      <c r="AU266" s="65">
        <v>0</v>
      </c>
      <c r="AV266" s="75" t="s">
        <v>89</v>
      </c>
      <c r="AW266" s="570">
        <f t="shared" si="23"/>
        <v>3700000</v>
      </c>
      <c r="AX266" s="515">
        <v>12580000</v>
      </c>
      <c r="AY266" s="223">
        <f t="shared" si="24"/>
        <v>0.22727272727272727</v>
      </c>
      <c r="AZ266" s="74">
        <v>0.22727272727272727</v>
      </c>
      <c r="BA266" s="301" t="s">
        <v>89</v>
      </c>
      <c r="BB266" s="65" t="s">
        <v>108</v>
      </c>
      <c r="BC266" s="230" t="s">
        <v>2139</v>
      </c>
      <c r="BD266" s="221" t="s">
        <v>87</v>
      </c>
      <c r="BE266" s="221" t="s">
        <v>87</v>
      </c>
    </row>
    <row r="267" spans="2:57" s="271" customFormat="1" ht="12.75" x14ac:dyDescent="0.2">
      <c r="B267" s="221">
        <v>2025</v>
      </c>
      <c r="C267" s="221">
        <v>891780111</v>
      </c>
      <c r="D267" s="221" t="s">
        <v>78</v>
      </c>
      <c r="E267" s="66" t="s">
        <v>2138</v>
      </c>
      <c r="F267" s="230" t="s">
        <v>2137</v>
      </c>
      <c r="G267" s="306">
        <v>0</v>
      </c>
      <c r="H267" s="65" t="s">
        <v>81</v>
      </c>
      <c r="I267" s="221" t="s">
        <v>127</v>
      </c>
      <c r="J267" s="220" t="s">
        <v>83</v>
      </c>
      <c r="K267" s="67" t="s">
        <v>2136</v>
      </c>
      <c r="L267" s="495">
        <v>16280000</v>
      </c>
      <c r="M267" s="221" t="s">
        <v>85</v>
      </c>
      <c r="N267" s="321" t="s">
        <v>2135</v>
      </c>
      <c r="O267" s="539">
        <v>1082984823</v>
      </c>
      <c r="P267" s="311">
        <v>110</v>
      </c>
      <c r="Q267" s="509">
        <v>45678</v>
      </c>
      <c r="R267" s="498">
        <v>261450000</v>
      </c>
      <c r="S267" s="509">
        <v>45870</v>
      </c>
      <c r="T267" s="303">
        <v>16280000</v>
      </c>
      <c r="U267" s="65" t="s">
        <v>87</v>
      </c>
      <c r="V267" s="227">
        <v>77105457</v>
      </c>
      <c r="W267" s="66" t="s">
        <v>2109</v>
      </c>
      <c r="X267" s="543">
        <v>45870</v>
      </c>
      <c r="Y267" s="543">
        <v>45870</v>
      </c>
      <c r="Z267" s="70" t="s">
        <v>89</v>
      </c>
      <c r="AA267" s="543">
        <v>46003</v>
      </c>
      <c r="AB267" s="279">
        <f t="shared" si="20"/>
        <v>133</v>
      </c>
      <c r="AC267" s="65">
        <v>0</v>
      </c>
      <c r="AD267" s="68">
        <v>0</v>
      </c>
      <c r="AE267" s="65">
        <v>0</v>
      </c>
      <c r="AF267" s="78" t="s">
        <v>89</v>
      </c>
      <c r="AG267" s="49">
        <f t="shared" si="21"/>
        <v>0</v>
      </c>
      <c r="AH267" s="65">
        <v>0</v>
      </c>
      <c r="AI267" s="66">
        <v>0</v>
      </c>
      <c r="AJ267" s="70" t="s">
        <v>89</v>
      </c>
      <c r="AK267" s="78" t="s">
        <v>89</v>
      </c>
      <c r="AL267" s="65">
        <v>0</v>
      </c>
      <c r="AM267" s="70" t="s">
        <v>89</v>
      </c>
      <c r="AN267" s="70" t="s">
        <v>89</v>
      </c>
      <c r="AO267" s="70" t="s">
        <v>89</v>
      </c>
      <c r="AP267" s="49">
        <f t="shared" si="22"/>
        <v>0</v>
      </c>
      <c r="AQ267" s="302">
        <f>+L267+AD267-AI267</f>
        <v>16280000</v>
      </c>
      <c r="AR267" s="65" t="s">
        <v>87</v>
      </c>
      <c r="AS267" s="68">
        <v>16280000</v>
      </c>
      <c r="AT267" s="65" t="s">
        <v>90</v>
      </c>
      <c r="AU267" s="65">
        <v>0</v>
      </c>
      <c r="AV267" s="75" t="s">
        <v>89</v>
      </c>
      <c r="AW267" s="570">
        <f t="shared" si="23"/>
        <v>3700000</v>
      </c>
      <c r="AX267" s="515">
        <v>12580000</v>
      </c>
      <c r="AY267" s="223">
        <f t="shared" si="24"/>
        <v>0.22727272727272727</v>
      </c>
      <c r="AZ267" s="74">
        <v>0.22727272727272727</v>
      </c>
      <c r="BA267" s="301" t="s">
        <v>89</v>
      </c>
      <c r="BB267" s="65" t="s">
        <v>108</v>
      </c>
      <c r="BC267" s="230" t="s">
        <v>2134</v>
      </c>
      <c r="BD267" s="221" t="s">
        <v>87</v>
      </c>
      <c r="BE267" s="221" t="s">
        <v>87</v>
      </c>
    </row>
    <row r="268" spans="2:57" s="271" customFormat="1" ht="12.75" x14ac:dyDescent="0.2">
      <c r="B268" s="221">
        <v>2025</v>
      </c>
      <c r="C268" s="221">
        <v>891780111</v>
      </c>
      <c r="D268" s="221" t="s">
        <v>78</v>
      </c>
      <c r="E268" s="66" t="s">
        <v>2133</v>
      </c>
      <c r="F268" s="230" t="s">
        <v>2132</v>
      </c>
      <c r="G268" s="306">
        <v>0</v>
      </c>
      <c r="H268" s="65" t="s">
        <v>81</v>
      </c>
      <c r="I268" s="221" t="s">
        <v>127</v>
      </c>
      <c r="J268" s="220" t="s">
        <v>83</v>
      </c>
      <c r="K268" s="67" t="s">
        <v>2131</v>
      </c>
      <c r="L268" s="495">
        <v>16280000</v>
      </c>
      <c r="M268" s="221" t="s">
        <v>85</v>
      </c>
      <c r="N268" s="321" t="s">
        <v>2130</v>
      </c>
      <c r="O268" s="539">
        <v>57463378</v>
      </c>
      <c r="P268" s="311">
        <v>110</v>
      </c>
      <c r="Q268" s="509">
        <v>45678</v>
      </c>
      <c r="R268" s="498">
        <v>261450000</v>
      </c>
      <c r="S268" s="509">
        <v>45870</v>
      </c>
      <c r="T268" s="303">
        <v>16280000</v>
      </c>
      <c r="U268" s="65" t="s">
        <v>87</v>
      </c>
      <c r="V268" s="227">
        <v>77105457</v>
      </c>
      <c r="W268" s="66" t="s">
        <v>2109</v>
      </c>
      <c r="X268" s="543">
        <v>45870</v>
      </c>
      <c r="Y268" s="543">
        <v>45870</v>
      </c>
      <c r="Z268" s="70" t="s">
        <v>89</v>
      </c>
      <c r="AA268" s="543">
        <v>46003</v>
      </c>
      <c r="AB268" s="279">
        <f t="shared" si="20"/>
        <v>133</v>
      </c>
      <c r="AC268" s="65">
        <v>0</v>
      </c>
      <c r="AD268" s="68">
        <v>0</v>
      </c>
      <c r="AE268" s="65">
        <v>0</v>
      </c>
      <c r="AF268" s="78" t="s">
        <v>89</v>
      </c>
      <c r="AG268" s="49">
        <f t="shared" si="21"/>
        <v>0</v>
      </c>
      <c r="AH268" s="65">
        <v>0</v>
      </c>
      <c r="AI268" s="66">
        <v>0</v>
      </c>
      <c r="AJ268" s="70" t="s">
        <v>89</v>
      </c>
      <c r="AK268" s="78" t="s">
        <v>89</v>
      </c>
      <c r="AL268" s="65">
        <v>0</v>
      </c>
      <c r="AM268" s="70" t="s">
        <v>89</v>
      </c>
      <c r="AN268" s="70" t="s">
        <v>89</v>
      </c>
      <c r="AO268" s="70" t="s">
        <v>89</v>
      </c>
      <c r="AP268" s="49">
        <f t="shared" si="22"/>
        <v>0</v>
      </c>
      <c r="AQ268" s="302">
        <f>+L268+AD268-AI268</f>
        <v>16280000</v>
      </c>
      <c r="AR268" s="65" t="s">
        <v>87</v>
      </c>
      <c r="AS268" s="68">
        <v>16280000</v>
      </c>
      <c r="AT268" s="65" t="s">
        <v>90</v>
      </c>
      <c r="AU268" s="65">
        <v>0</v>
      </c>
      <c r="AV268" s="75" t="s">
        <v>89</v>
      </c>
      <c r="AW268" s="570">
        <f t="shared" si="23"/>
        <v>3700000</v>
      </c>
      <c r="AX268" s="515">
        <v>12580000</v>
      </c>
      <c r="AY268" s="223">
        <f t="shared" si="24"/>
        <v>0.22727272727272727</v>
      </c>
      <c r="AZ268" s="74">
        <v>0.22727272727272727</v>
      </c>
      <c r="BA268" s="301" t="s">
        <v>89</v>
      </c>
      <c r="BB268" s="65" t="s">
        <v>108</v>
      </c>
      <c r="BC268" s="230" t="s">
        <v>2129</v>
      </c>
      <c r="BD268" s="221" t="s">
        <v>87</v>
      </c>
      <c r="BE268" s="221" t="s">
        <v>87</v>
      </c>
    </row>
    <row r="269" spans="2:57" s="271" customFormat="1" ht="12.75" x14ac:dyDescent="0.2">
      <c r="B269" s="221">
        <v>2025</v>
      </c>
      <c r="C269" s="221">
        <v>891780111</v>
      </c>
      <c r="D269" s="221" t="s">
        <v>78</v>
      </c>
      <c r="E269" s="66" t="s">
        <v>2128</v>
      </c>
      <c r="F269" s="230" t="s">
        <v>2127</v>
      </c>
      <c r="G269" s="306">
        <v>0</v>
      </c>
      <c r="H269" s="65" t="s">
        <v>81</v>
      </c>
      <c r="I269" s="221" t="s">
        <v>127</v>
      </c>
      <c r="J269" s="220" t="s">
        <v>83</v>
      </c>
      <c r="K269" s="67" t="s">
        <v>2126</v>
      </c>
      <c r="L269" s="495">
        <v>3500000</v>
      </c>
      <c r="M269" s="221" t="s">
        <v>85</v>
      </c>
      <c r="N269" s="321" t="s">
        <v>2125</v>
      </c>
      <c r="O269" s="539">
        <v>1085271788</v>
      </c>
      <c r="P269" s="311">
        <v>328</v>
      </c>
      <c r="Q269" s="509">
        <v>45699</v>
      </c>
      <c r="R269" s="498">
        <v>227018878.68000001</v>
      </c>
      <c r="S269" s="509">
        <v>45870</v>
      </c>
      <c r="T269" s="303">
        <v>3500000</v>
      </c>
      <c r="U269" s="65" t="s">
        <v>87</v>
      </c>
      <c r="V269" s="227">
        <v>51909946</v>
      </c>
      <c r="W269" s="66" t="s">
        <v>1538</v>
      </c>
      <c r="X269" s="543">
        <v>45870</v>
      </c>
      <c r="Y269" s="543">
        <v>45870</v>
      </c>
      <c r="Z269" s="70" t="s">
        <v>89</v>
      </c>
      <c r="AA269" s="543">
        <v>45900</v>
      </c>
      <c r="AB269" s="279">
        <f t="shared" si="20"/>
        <v>30</v>
      </c>
      <c r="AC269" s="65">
        <v>0</v>
      </c>
      <c r="AD269" s="68">
        <v>0</v>
      </c>
      <c r="AE269" s="65">
        <v>0</v>
      </c>
      <c r="AF269" s="78" t="s">
        <v>89</v>
      </c>
      <c r="AG269" s="49">
        <f t="shared" si="21"/>
        <v>0</v>
      </c>
      <c r="AH269" s="65">
        <v>0</v>
      </c>
      <c r="AI269" s="66">
        <v>0</v>
      </c>
      <c r="AJ269" s="70" t="s">
        <v>89</v>
      </c>
      <c r="AK269" s="78" t="s">
        <v>89</v>
      </c>
      <c r="AL269" s="65">
        <v>0</v>
      </c>
      <c r="AM269" s="70" t="s">
        <v>89</v>
      </c>
      <c r="AN269" s="70" t="s">
        <v>89</v>
      </c>
      <c r="AO269" s="70" t="s">
        <v>89</v>
      </c>
      <c r="AP269" s="49">
        <f t="shared" si="22"/>
        <v>0</v>
      </c>
      <c r="AQ269" s="302">
        <f>+L269+AD269-AI269</f>
        <v>3500000</v>
      </c>
      <c r="AR269" s="65" t="s">
        <v>90</v>
      </c>
      <c r="AS269" s="68">
        <v>0</v>
      </c>
      <c r="AT269" s="65" t="s">
        <v>90</v>
      </c>
      <c r="AU269" s="65">
        <v>0</v>
      </c>
      <c r="AV269" s="75" t="s">
        <v>89</v>
      </c>
      <c r="AW269" s="570">
        <f t="shared" si="23"/>
        <v>0</v>
      </c>
      <c r="AX269" s="515">
        <v>3500000</v>
      </c>
      <c r="AY269" s="223">
        <f t="shared" si="24"/>
        <v>0</v>
      </c>
      <c r="AZ269" s="74">
        <v>0</v>
      </c>
      <c r="BA269" s="301" t="s">
        <v>89</v>
      </c>
      <c r="BB269" s="65" t="s">
        <v>103</v>
      </c>
      <c r="BC269" s="230" t="s">
        <v>2124</v>
      </c>
      <c r="BD269" s="221" t="s">
        <v>87</v>
      </c>
      <c r="BE269" s="221" t="s">
        <v>87</v>
      </c>
    </row>
    <row r="270" spans="2:57" s="271" customFormat="1" ht="12.75" x14ac:dyDescent="0.2">
      <c r="B270" s="221">
        <v>2025</v>
      </c>
      <c r="C270" s="221">
        <v>891780111</v>
      </c>
      <c r="D270" s="221" t="s">
        <v>78</v>
      </c>
      <c r="E270" s="66" t="s">
        <v>2123</v>
      </c>
      <c r="F270" s="230" t="s">
        <v>2122</v>
      </c>
      <c r="G270" s="306">
        <v>0</v>
      </c>
      <c r="H270" s="65" t="s">
        <v>81</v>
      </c>
      <c r="I270" s="221" t="s">
        <v>127</v>
      </c>
      <c r="J270" s="220" t="s">
        <v>83</v>
      </c>
      <c r="K270" s="67" t="s">
        <v>2121</v>
      </c>
      <c r="L270" s="495">
        <v>13500000</v>
      </c>
      <c r="M270" s="221" t="s">
        <v>85</v>
      </c>
      <c r="N270" s="321" t="s">
        <v>2120</v>
      </c>
      <c r="O270" s="538">
        <v>72184073</v>
      </c>
      <c r="P270" s="319">
        <v>109</v>
      </c>
      <c r="Q270" s="508">
        <v>45678</v>
      </c>
      <c r="R270" s="500">
        <v>159000000</v>
      </c>
      <c r="S270" s="508">
        <v>45873</v>
      </c>
      <c r="T270" s="303">
        <v>13500000</v>
      </c>
      <c r="U270" s="65" t="s">
        <v>87</v>
      </c>
      <c r="V270" s="229">
        <v>36669284</v>
      </c>
      <c r="W270" s="66" t="s">
        <v>2039</v>
      </c>
      <c r="X270" s="543">
        <v>45873</v>
      </c>
      <c r="Y270" s="543">
        <v>45873</v>
      </c>
      <c r="Z270" s="70" t="s">
        <v>89</v>
      </c>
      <c r="AA270" s="543">
        <v>45961</v>
      </c>
      <c r="AB270" s="279">
        <f t="shared" si="20"/>
        <v>88</v>
      </c>
      <c r="AC270" s="65">
        <v>0</v>
      </c>
      <c r="AD270" s="68">
        <v>0</v>
      </c>
      <c r="AE270" s="65">
        <v>0</v>
      </c>
      <c r="AF270" s="78" t="s">
        <v>89</v>
      </c>
      <c r="AG270" s="49">
        <f t="shared" si="21"/>
        <v>0</v>
      </c>
      <c r="AH270" s="65">
        <v>0</v>
      </c>
      <c r="AI270" s="66">
        <v>0</v>
      </c>
      <c r="AJ270" s="70" t="s">
        <v>89</v>
      </c>
      <c r="AK270" s="78" t="s">
        <v>89</v>
      </c>
      <c r="AL270" s="65">
        <v>0</v>
      </c>
      <c r="AM270" s="70" t="s">
        <v>89</v>
      </c>
      <c r="AN270" s="70" t="s">
        <v>89</v>
      </c>
      <c r="AO270" s="70" t="s">
        <v>89</v>
      </c>
      <c r="AP270" s="49">
        <f t="shared" si="22"/>
        <v>0</v>
      </c>
      <c r="AQ270" s="302">
        <f>+L270+AD270-AI270</f>
        <v>13500000</v>
      </c>
      <c r="AR270" s="65" t="s">
        <v>87</v>
      </c>
      <c r="AS270" s="68">
        <v>13500000</v>
      </c>
      <c r="AT270" s="65" t="s">
        <v>90</v>
      </c>
      <c r="AU270" s="65">
        <v>0</v>
      </c>
      <c r="AV270" s="75" t="s">
        <v>89</v>
      </c>
      <c r="AW270" s="570">
        <f t="shared" si="23"/>
        <v>0</v>
      </c>
      <c r="AX270" s="515">
        <v>13500000</v>
      </c>
      <c r="AY270" s="223">
        <f t="shared" si="24"/>
        <v>0</v>
      </c>
      <c r="AZ270" s="74">
        <v>0</v>
      </c>
      <c r="BA270" s="301" t="s">
        <v>89</v>
      </c>
      <c r="BB270" s="65" t="s">
        <v>108</v>
      </c>
      <c r="BC270" s="230" t="s">
        <v>2119</v>
      </c>
      <c r="BD270" s="221" t="s">
        <v>87</v>
      </c>
      <c r="BE270" s="221" t="s">
        <v>87</v>
      </c>
    </row>
    <row r="271" spans="2:57" s="271" customFormat="1" ht="12.75" x14ac:dyDescent="0.2">
      <c r="B271" s="221">
        <v>2025</v>
      </c>
      <c r="C271" s="221">
        <v>891780111</v>
      </c>
      <c r="D271" s="221" t="s">
        <v>78</v>
      </c>
      <c r="E271" s="66" t="s">
        <v>2118</v>
      </c>
      <c r="F271" s="230" t="s">
        <v>2117</v>
      </c>
      <c r="G271" s="306">
        <v>2023000100072</v>
      </c>
      <c r="H271" s="65" t="s">
        <v>81</v>
      </c>
      <c r="I271" s="221" t="s">
        <v>146</v>
      </c>
      <c r="J271" s="220" t="s">
        <v>83</v>
      </c>
      <c r="K271" s="67" t="s">
        <v>2116</v>
      </c>
      <c r="L271" s="495">
        <v>20020000</v>
      </c>
      <c r="M271" s="221" t="s">
        <v>85</v>
      </c>
      <c r="N271" s="360" t="s">
        <v>2115</v>
      </c>
      <c r="O271" s="540">
        <v>1091662627</v>
      </c>
      <c r="P271" s="359">
        <v>53</v>
      </c>
      <c r="Q271" s="510">
        <v>45691</v>
      </c>
      <c r="R271" s="498">
        <v>955418841</v>
      </c>
      <c r="S271" s="510">
        <v>45874</v>
      </c>
      <c r="T271" s="303">
        <v>20020000</v>
      </c>
      <c r="U271" s="65" t="s">
        <v>87</v>
      </c>
      <c r="V271" s="582">
        <v>16078654</v>
      </c>
      <c r="W271" s="66" t="s">
        <v>1398</v>
      </c>
      <c r="X271" s="543">
        <v>45874</v>
      </c>
      <c r="Y271" s="543">
        <v>45874</v>
      </c>
      <c r="Z271" s="70" t="s">
        <v>89</v>
      </c>
      <c r="AA271" s="555">
        <v>46069</v>
      </c>
      <c r="AB271" s="279">
        <f t="shared" si="20"/>
        <v>195</v>
      </c>
      <c r="AC271" s="65">
        <v>0</v>
      </c>
      <c r="AD271" s="68">
        <v>0</v>
      </c>
      <c r="AE271" s="65">
        <v>0</v>
      </c>
      <c r="AF271" s="78" t="s">
        <v>89</v>
      </c>
      <c r="AG271" s="49">
        <f t="shared" si="21"/>
        <v>0</v>
      </c>
      <c r="AH271" s="65">
        <v>0</v>
      </c>
      <c r="AI271" s="66">
        <v>0</v>
      </c>
      <c r="AJ271" s="70" t="s">
        <v>89</v>
      </c>
      <c r="AK271" s="78" t="s">
        <v>89</v>
      </c>
      <c r="AL271" s="65">
        <v>0</v>
      </c>
      <c r="AM271" s="70" t="s">
        <v>89</v>
      </c>
      <c r="AN271" s="70" t="s">
        <v>89</v>
      </c>
      <c r="AO271" s="70" t="s">
        <v>89</v>
      </c>
      <c r="AP271" s="49">
        <f t="shared" si="22"/>
        <v>0</v>
      </c>
      <c r="AQ271" s="302">
        <f>+L271+AD271-AI271</f>
        <v>20020000</v>
      </c>
      <c r="AR271" s="65" t="s">
        <v>90</v>
      </c>
      <c r="AS271" s="68">
        <v>0</v>
      </c>
      <c r="AT271" s="65" t="s">
        <v>90</v>
      </c>
      <c r="AU271" s="65">
        <v>0</v>
      </c>
      <c r="AV271" s="75" t="s">
        <v>89</v>
      </c>
      <c r="AW271" s="570">
        <f t="shared" si="23"/>
        <v>0</v>
      </c>
      <c r="AX271" s="515">
        <v>20020000</v>
      </c>
      <c r="AY271" s="223">
        <f t="shared" si="24"/>
        <v>0</v>
      </c>
      <c r="AZ271" s="74">
        <v>0</v>
      </c>
      <c r="BA271" s="301" t="s">
        <v>89</v>
      </c>
      <c r="BB271" s="65" t="s">
        <v>108</v>
      </c>
      <c r="BC271" s="230" t="s">
        <v>2114</v>
      </c>
      <c r="BD271" s="221" t="s">
        <v>87</v>
      </c>
      <c r="BE271" s="221" t="s">
        <v>87</v>
      </c>
    </row>
    <row r="272" spans="2:57" s="271" customFormat="1" ht="12.75" x14ac:dyDescent="0.2">
      <c r="B272" s="221">
        <v>2025</v>
      </c>
      <c r="C272" s="221">
        <v>891780111</v>
      </c>
      <c r="D272" s="221" t="s">
        <v>78</v>
      </c>
      <c r="E272" s="66" t="s">
        <v>2113</v>
      </c>
      <c r="F272" s="230" t="s">
        <v>2112</v>
      </c>
      <c r="G272" s="306">
        <v>0</v>
      </c>
      <c r="H272" s="65" t="s">
        <v>81</v>
      </c>
      <c r="I272" s="221" t="s">
        <v>127</v>
      </c>
      <c r="J272" s="220" t="s">
        <v>83</v>
      </c>
      <c r="K272" s="67" t="s">
        <v>2111</v>
      </c>
      <c r="L272" s="495">
        <v>16280000</v>
      </c>
      <c r="M272" s="221" t="s">
        <v>85</v>
      </c>
      <c r="N272" s="321" t="s">
        <v>2110</v>
      </c>
      <c r="O272" s="539">
        <v>1082982365</v>
      </c>
      <c r="P272" s="311">
        <v>110</v>
      </c>
      <c r="Q272" s="509">
        <v>45678</v>
      </c>
      <c r="R272" s="498">
        <v>261450000</v>
      </c>
      <c r="S272" s="509">
        <v>45874</v>
      </c>
      <c r="T272" s="303">
        <v>16280000</v>
      </c>
      <c r="U272" s="65" t="s">
        <v>87</v>
      </c>
      <c r="V272" s="227">
        <v>77105457</v>
      </c>
      <c r="W272" s="66" t="s">
        <v>2109</v>
      </c>
      <c r="X272" s="543">
        <v>45874</v>
      </c>
      <c r="Y272" s="543">
        <v>45874</v>
      </c>
      <c r="Z272" s="70" t="s">
        <v>89</v>
      </c>
      <c r="AA272" s="543">
        <v>46003</v>
      </c>
      <c r="AB272" s="279">
        <f t="shared" si="20"/>
        <v>129</v>
      </c>
      <c r="AC272" s="65">
        <v>0</v>
      </c>
      <c r="AD272" s="68">
        <v>0</v>
      </c>
      <c r="AE272" s="65">
        <v>0</v>
      </c>
      <c r="AF272" s="78" t="s">
        <v>89</v>
      </c>
      <c r="AG272" s="49">
        <f t="shared" si="21"/>
        <v>0</v>
      </c>
      <c r="AH272" s="65">
        <v>0</v>
      </c>
      <c r="AI272" s="66">
        <v>0</v>
      </c>
      <c r="AJ272" s="70" t="s">
        <v>89</v>
      </c>
      <c r="AK272" s="78" t="s">
        <v>89</v>
      </c>
      <c r="AL272" s="65">
        <v>0</v>
      </c>
      <c r="AM272" s="70" t="s">
        <v>89</v>
      </c>
      <c r="AN272" s="70" t="s">
        <v>89</v>
      </c>
      <c r="AO272" s="70" t="s">
        <v>89</v>
      </c>
      <c r="AP272" s="49">
        <f t="shared" si="22"/>
        <v>0</v>
      </c>
      <c r="AQ272" s="302">
        <f>+L272+AD272-AI272</f>
        <v>16280000</v>
      </c>
      <c r="AR272" s="65" t="s">
        <v>87</v>
      </c>
      <c r="AS272" s="68">
        <v>16280000</v>
      </c>
      <c r="AT272" s="65" t="s">
        <v>90</v>
      </c>
      <c r="AU272" s="65">
        <v>0</v>
      </c>
      <c r="AV272" s="75" t="s">
        <v>89</v>
      </c>
      <c r="AW272" s="570">
        <f t="shared" si="23"/>
        <v>3700000</v>
      </c>
      <c r="AX272" s="515">
        <v>12580000</v>
      </c>
      <c r="AY272" s="223">
        <f t="shared" si="24"/>
        <v>0.22727272727272727</v>
      </c>
      <c r="AZ272" s="74">
        <v>0.22727272727272727</v>
      </c>
      <c r="BA272" s="301" t="s">
        <v>89</v>
      </c>
      <c r="BB272" s="65" t="s">
        <v>108</v>
      </c>
      <c r="BC272" s="230" t="s">
        <v>2108</v>
      </c>
      <c r="BD272" s="221" t="s">
        <v>87</v>
      </c>
      <c r="BE272" s="221" t="s">
        <v>87</v>
      </c>
    </row>
    <row r="273" spans="2:57" s="271" customFormat="1" ht="12.75" x14ac:dyDescent="0.2">
      <c r="B273" s="221">
        <v>2025</v>
      </c>
      <c r="C273" s="221">
        <v>891780111</v>
      </c>
      <c r="D273" s="221" t="s">
        <v>78</v>
      </c>
      <c r="E273" s="66" t="s">
        <v>2107</v>
      </c>
      <c r="F273" s="230" t="s">
        <v>2106</v>
      </c>
      <c r="G273" s="306">
        <v>0</v>
      </c>
      <c r="H273" s="65" t="s">
        <v>81</v>
      </c>
      <c r="I273" s="221" t="s">
        <v>127</v>
      </c>
      <c r="J273" s="220" t="s">
        <v>83</v>
      </c>
      <c r="K273" s="67" t="s">
        <v>2105</v>
      </c>
      <c r="L273" s="495">
        <v>2700000</v>
      </c>
      <c r="M273" s="221" t="s">
        <v>85</v>
      </c>
      <c r="N273" s="321" t="s">
        <v>2104</v>
      </c>
      <c r="O273" s="539">
        <v>57298452</v>
      </c>
      <c r="P273" s="311">
        <v>736</v>
      </c>
      <c r="Q273" s="509">
        <v>45735</v>
      </c>
      <c r="R273" s="498">
        <v>20988000</v>
      </c>
      <c r="S273" s="509">
        <v>45874</v>
      </c>
      <c r="T273" s="303">
        <v>2700000</v>
      </c>
      <c r="U273" s="65" t="s">
        <v>87</v>
      </c>
      <c r="V273" s="229">
        <v>63563343</v>
      </c>
      <c r="W273" s="66" t="s">
        <v>2103</v>
      </c>
      <c r="X273" s="543">
        <v>45874</v>
      </c>
      <c r="Y273" s="543">
        <v>45874</v>
      </c>
      <c r="Z273" s="70" t="s">
        <v>89</v>
      </c>
      <c r="AA273" s="543">
        <v>45900</v>
      </c>
      <c r="AB273" s="279">
        <f t="shared" si="20"/>
        <v>26</v>
      </c>
      <c r="AC273" s="65">
        <v>0</v>
      </c>
      <c r="AD273" s="68">
        <v>0</v>
      </c>
      <c r="AE273" s="65">
        <v>0</v>
      </c>
      <c r="AF273" s="78" t="s">
        <v>89</v>
      </c>
      <c r="AG273" s="49">
        <f t="shared" si="21"/>
        <v>0</v>
      </c>
      <c r="AH273" s="65">
        <v>0</v>
      </c>
      <c r="AI273" s="66">
        <v>0</v>
      </c>
      <c r="AJ273" s="70" t="s">
        <v>89</v>
      </c>
      <c r="AK273" s="78" t="s">
        <v>89</v>
      </c>
      <c r="AL273" s="65">
        <v>0</v>
      </c>
      <c r="AM273" s="70" t="s">
        <v>89</v>
      </c>
      <c r="AN273" s="70" t="s">
        <v>89</v>
      </c>
      <c r="AO273" s="70" t="s">
        <v>89</v>
      </c>
      <c r="AP273" s="49">
        <f t="shared" si="22"/>
        <v>0</v>
      </c>
      <c r="AQ273" s="302">
        <f>+L273+AD273-AI273</f>
        <v>2700000</v>
      </c>
      <c r="AR273" s="65" t="s">
        <v>87</v>
      </c>
      <c r="AS273" s="68">
        <v>2700000</v>
      </c>
      <c r="AT273" s="65" t="s">
        <v>90</v>
      </c>
      <c r="AU273" s="65">
        <v>0</v>
      </c>
      <c r="AV273" s="75" t="s">
        <v>89</v>
      </c>
      <c r="AW273" s="570">
        <f t="shared" si="23"/>
        <v>0</v>
      </c>
      <c r="AX273" s="515">
        <v>2700000</v>
      </c>
      <c r="AY273" s="223">
        <f t="shared" si="24"/>
        <v>0</v>
      </c>
      <c r="AZ273" s="74">
        <v>0</v>
      </c>
      <c r="BA273" s="301" t="s">
        <v>89</v>
      </c>
      <c r="BB273" s="65" t="s">
        <v>103</v>
      </c>
      <c r="BC273" s="230" t="s">
        <v>2102</v>
      </c>
      <c r="BD273" s="221" t="s">
        <v>87</v>
      </c>
      <c r="BE273" s="221" t="s">
        <v>87</v>
      </c>
    </row>
    <row r="274" spans="2:57" s="271" customFormat="1" ht="12.75" x14ac:dyDescent="0.2">
      <c r="B274" s="221">
        <v>2025</v>
      </c>
      <c r="C274" s="221">
        <v>891780111</v>
      </c>
      <c r="D274" s="221" t="s">
        <v>78</v>
      </c>
      <c r="E274" s="66" t="s">
        <v>2101</v>
      </c>
      <c r="F274" s="230" t="s">
        <v>2100</v>
      </c>
      <c r="G274" s="306">
        <v>0</v>
      </c>
      <c r="H274" s="65" t="s">
        <v>81</v>
      </c>
      <c r="I274" s="221" t="s">
        <v>127</v>
      </c>
      <c r="J274" s="220" t="s">
        <v>83</v>
      </c>
      <c r="K274" s="67" t="s">
        <v>2099</v>
      </c>
      <c r="L274" s="495">
        <v>7800000</v>
      </c>
      <c r="M274" s="221" t="s">
        <v>85</v>
      </c>
      <c r="N274" s="321" t="s">
        <v>2098</v>
      </c>
      <c r="O274" s="539">
        <v>1004358077</v>
      </c>
      <c r="P274" s="311">
        <v>111</v>
      </c>
      <c r="Q274" s="509">
        <v>45678</v>
      </c>
      <c r="R274" s="498">
        <v>557700000</v>
      </c>
      <c r="S274" s="509">
        <v>45875</v>
      </c>
      <c r="T274" s="303">
        <v>7800000</v>
      </c>
      <c r="U274" s="65" t="s">
        <v>87</v>
      </c>
      <c r="V274" s="229">
        <v>1082884010</v>
      </c>
      <c r="W274" s="66" t="s">
        <v>1426</v>
      </c>
      <c r="X274" s="556">
        <v>45875</v>
      </c>
      <c r="Y274" s="556">
        <v>45875</v>
      </c>
      <c r="Z274" s="70" t="s">
        <v>89</v>
      </c>
      <c r="AA274" s="556">
        <v>45966</v>
      </c>
      <c r="AB274" s="279">
        <f t="shared" si="20"/>
        <v>91</v>
      </c>
      <c r="AC274" s="65">
        <v>0</v>
      </c>
      <c r="AD274" s="68">
        <v>0</v>
      </c>
      <c r="AE274" s="65">
        <v>0</v>
      </c>
      <c r="AF274" s="78" t="s">
        <v>89</v>
      </c>
      <c r="AG274" s="49">
        <f t="shared" si="21"/>
        <v>0</v>
      </c>
      <c r="AH274" s="65">
        <v>0</v>
      </c>
      <c r="AI274" s="66">
        <v>0</v>
      </c>
      <c r="AJ274" s="70" t="s">
        <v>89</v>
      </c>
      <c r="AK274" s="78" t="s">
        <v>89</v>
      </c>
      <c r="AL274" s="65">
        <v>0</v>
      </c>
      <c r="AM274" s="70" t="s">
        <v>89</v>
      </c>
      <c r="AN274" s="70" t="s">
        <v>89</v>
      </c>
      <c r="AO274" s="70" t="s">
        <v>89</v>
      </c>
      <c r="AP274" s="49">
        <f t="shared" si="22"/>
        <v>0</v>
      </c>
      <c r="AQ274" s="302">
        <f>+L274+AD274-AI274</f>
        <v>7800000</v>
      </c>
      <c r="AR274" s="65" t="s">
        <v>87</v>
      </c>
      <c r="AS274" s="68">
        <v>7800000</v>
      </c>
      <c r="AT274" s="65" t="s">
        <v>90</v>
      </c>
      <c r="AU274" s="65">
        <v>0</v>
      </c>
      <c r="AV274" s="75" t="s">
        <v>89</v>
      </c>
      <c r="AW274" s="570">
        <f t="shared" si="23"/>
        <v>2600000</v>
      </c>
      <c r="AX274" s="515">
        <v>5200000</v>
      </c>
      <c r="AY274" s="223">
        <f t="shared" si="24"/>
        <v>0.33333333333333331</v>
      </c>
      <c r="AZ274" s="74">
        <v>0.33333333333333331</v>
      </c>
      <c r="BA274" s="301" t="s">
        <v>89</v>
      </c>
      <c r="BB274" s="65" t="s">
        <v>108</v>
      </c>
      <c r="BC274" s="230" t="s">
        <v>2097</v>
      </c>
      <c r="BD274" s="221" t="s">
        <v>87</v>
      </c>
      <c r="BE274" s="221" t="s">
        <v>87</v>
      </c>
    </row>
    <row r="275" spans="2:57" s="271" customFormat="1" ht="12.75" x14ac:dyDescent="0.2">
      <c r="B275" s="221">
        <v>2025</v>
      </c>
      <c r="C275" s="221">
        <v>891780111</v>
      </c>
      <c r="D275" s="221" t="s">
        <v>78</v>
      </c>
      <c r="E275" s="66" t="s">
        <v>2096</v>
      </c>
      <c r="F275" s="227" t="s">
        <v>2095</v>
      </c>
      <c r="G275" s="306">
        <v>0</v>
      </c>
      <c r="H275" s="65" t="s">
        <v>81</v>
      </c>
      <c r="I275" s="221" t="s">
        <v>127</v>
      </c>
      <c r="J275" s="220" t="s">
        <v>83</v>
      </c>
      <c r="K275" s="67" t="s">
        <v>2094</v>
      </c>
      <c r="L275" s="495">
        <v>30532190</v>
      </c>
      <c r="M275" s="221" t="s">
        <v>85</v>
      </c>
      <c r="N275" s="230" t="s">
        <v>2093</v>
      </c>
      <c r="O275" s="532">
        <v>1083017290</v>
      </c>
      <c r="P275" s="320">
        <v>497</v>
      </c>
      <c r="Q275" s="508">
        <v>45715</v>
      </c>
      <c r="R275" s="498">
        <v>149957181</v>
      </c>
      <c r="S275" s="508">
        <v>45882</v>
      </c>
      <c r="T275" s="303">
        <v>30532190</v>
      </c>
      <c r="U275" s="65" t="s">
        <v>87</v>
      </c>
      <c r="V275" s="227">
        <v>52705148</v>
      </c>
      <c r="W275" s="66" t="s">
        <v>1754</v>
      </c>
      <c r="X275" s="543">
        <v>45882</v>
      </c>
      <c r="Y275" s="543">
        <v>45882</v>
      </c>
      <c r="Z275" s="70" t="s">
        <v>89</v>
      </c>
      <c r="AA275" s="543">
        <v>46022</v>
      </c>
      <c r="AB275" s="279">
        <f t="shared" si="20"/>
        <v>140</v>
      </c>
      <c r="AC275" s="65">
        <v>0</v>
      </c>
      <c r="AD275" s="68">
        <v>0</v>
      </c>
      <c r="AE275" s="65">
        <v>0</v>
      </c>
      <c r="AF275" s="78" t="s">
        <v>89</v>
      </c>
      <c r="AG275" s="49">
        <f t="shared" si="21"/>
        <v>0</v>
      </c>
      <c r="AH275" s="65">
        <v>0</v>
      </c>
      <c r="AI275" s="66">
        <v>0</v>
      </c>
      <c r="AJ275" s="70" t="s">
        <v>89</v>
      </c>
      <c r="AK275" s="78" t="s">
        <v>89</v>
      </c>
      <c r="AL275" s="65">
        <v>0</v>
      </c>
      <c r="AM275" s="70" t="s">
        <v>89</v>
      </c>
      <c r="AN275" s="70" t="s">
        <v>89</v>
      </c>
      <c r="AO275" s="70" t="s">
        <v>89</v>
      </c>
      <c r="AP275" s="49">
        <f t="shared" si="22"/>
        <v>0</v>
      </c>
      <c r="AQ275" s="302">
        <f>+L275+AD275-AI275</f>
        <v>30532190</v>
      </c>
      <c r="AR275" s="65" t="s">
        <v>90</v>
      </c>
      <c r="AS275" s="68">
        <v>0</v>
      </c>
      <c r="AT275" s="65" t="s">
        <v>90</v>
      </c>
      <c r="AU275" s="65">
        <v>0</v>
      </c>
      <c r="AV275" s="75" t="s">
        <v>89</v>
      </c>
      <c r="AW275" s="570">
        <f t="shared" si="23"/>
        <v>0</v>
      </c>
      <c r="AX275" s="515">
        <v>30532190</v>
      </c>
      <c r="AY275" s="223">
        <f t="shared" si="24"/>
        <v>0</v>
      </c>
      <c r="AZ275" s="74">
        <v>0</v>
      </c>
      <c r="BA275" s="301" t="s">
        <v>89</v>
      </c>
      <c r="BB275" s="65" t="s">
        <v>108</v>
      </c>
      <c r="BC275" s="227" t="s">
        <v>2092</v>
      </c>
      <c r="BD275" s="221" t="s">
        <v>87</v>
      </c>
      <c r="BE275" s="221" t="s">
        <v>87</v>
      </c>
    </row>
    <row r="276" spans="2:57" s="271" customFormat="1" ht="12.75" x14ac:dyDescent="0.2">
      <c r="B276" s="221">
        <v>2025</v>
      </c>
      <c r="C276" s="221">
        <v>891780111</v>
      </c>
      <c r="D276" s="221" t="s">
        <v>78</v>
      </c>
      <c r="E276" s="66" t="s">
        <v>2091</v>
      </c>
      <c r="F276" s="227" t="s">
        <v>2090</v>
      </c>
      <c r="G276" s="306">
        <v>0</v>
      </c>
      <c r="H276" s="65" t="s">
        <v>81</v>
      </c>
      <c r="I276" s="221" t="s">
        <v>127</v>
      </c>
      <c r="J276" s="220" t="s">
        <v>83</v>
      </c>
      <c r="K276" s="67" t="s">
        <v>2089</v>
      </c>
      <c r="L276" s="495">
        <v>11400000</v>
      </c>
      <c r="M276" s="221" t="s">
        <v>85</v>
      </c>
      <c r="N276" s="227" t="s">
        <v>2088</v>
      </c>
      <c r="O276" s="532">
        <v>1083048682</v>
      </c>
      <c r="P276" s="320">
        <v>1340</v>
      </c>
      <c r="Q276" s="508">
        <v>45826</v>
      </c>
      <c r="R276" s="500">
        <v>96700000</v>
      </c>
      <c r="S276" s="508">
        <v>45888</v>
      </c>
      <c r="T276" s="303">
        <v>11400000</v>
      </c>
      <c r="U276" s="65" t="s">
        <v>87</v>
      </c>
      <c r="V276" s="229">
        <v>79738530</v>
      </c>
      <c r="W276" s="66" t="s">
        <v>1514</v>
      </c>
      <c r="X276" s="543">
        <v>45888</v>
      </c>
      <c r="Y276" s="543">
        <v>45888</v>
      </c>
      <c r="Z276" s="70" t="s">
        <v>89</v>
      </c>
      <c r="AA276" s="543">
        <v>46009</v>
      </c>
      <c r="AB276" s="279">
        <f t="shared" si="20"/>
        <v>121</v>
      </c>
      <c r="AC276" s="65">
        <v>0</v>
      </c>
      <c r="AD276" s="68">
        <v>0</v>
      </c>
      <c r="AE276" s="65">
        <v>0</v>
      </c>
      <c r="AF276" s="78" t="s">
        <v>89</v>
      </c>
      <c r="AG276" s="49">
        <f t="shared" si="21"/>
        <v>0</v>
      </c>
      <c r="AH276" s="65">
        <v>0</v>
      </c>
      <c r="AI276" s="66">
        <v>0</v>
      </c>
      <c r="AJ276" s="70" t="s">
        <v>89</v>
      </c>
      <c r="AK276" s="78" t="s">
        <v>89</v>
      </c>
      <c r="AL276" s="65">
        <v>0</v>
      </c>
      <c r="AM276" s="70" t="s">
        <v>89</v>
      </c>
      <c r="AN276" s="70" t="s">
        <v>89</v>
      </c>
      <c r="AO276" s="70" t="s">
        <v>89</v>
      </c>
      <c r="AP276" s="49">
        <f t="shared" si="22"/>
        <v>0</v>
      </c>
      <c r="AQ276" s="302">
        <f>+L276+AD276-AI276</f>
        <v>11400000</v>
      </c>
      <c r="AR276" s="65" t="s">
        <v>87</v>
      </c>
      <c r="AS276" s="68">
        <v>11400000</v>
      </c>
      <c r="AT276" s="65" t="s">
        <v>90</v>
      </c>
      <c r="AU276" s="65">
        <v>0</v>
      </c>
      <c r="AV276" s="75" t="s">
        <v>89</v>
      </c>
      <c r="AW276" s="570">
        <f t="shared" si="23"/>
        <v>0</v>
      </c>
      <c r="AX276" s="515">
        <v>11400000</v>
      </c>
      <c r="AY276" s="223">
        <f t="shared" si="24"/>
        <v>0</v>
      </c>
      <c r="AZ276" s="74">
        <v>0</v>
      </c>
      <c r="BA276" s="301" t="s">
        <v>89</v>
      </c>
      <c r="BB276" s="65" t="s">
        <v>108</v>
      </c>
      <c r="BC276" s="227" t="s">
        <v>2087</v>
      </c>
      <c r="BD276" s="221" t="s">
        <v>87</v>
      </c>
      <c r="BE276" s="221" t="s">
        <v>87</v>
      </c>
    </row>
    <row r="277" spans="2:57" s="271" customFormat="1" ht="12.75" x14ac:dyDescent="0.2">
      <c r="B277" s="221">
        <v>2025</v>
      </c>
      <c r="C277" s="221">
        <v>891780111</v>
      </c>
      <c r="D277" s="221" t="s">
        <v>78</v>
      </c>
      <c r="E277" s="66" t="s">
        <v>2086</v>
      </c>
      <c r="F277" s="227" t="s">
        <v>2085</v>
      </c>
      <c r="G277" s="306">
        <v>2023000100072</v>
      </c>
      <c r="H277" s="65" t="s">
        <v>81</v>
      </c>
      <c r="I277" s="221" t="s">
        <v>146</v>
      </c>
      <c r="J277" s="220" t="s">
        <v>83</v>
      </c>
      <c r="K277" s="67" t="s">
        <v>2084</v>
      </c>
      <c r="L277" s="495">
        <v>20020000</v>
      </c>
      <c r="M277" s="221" t="s">
        <v>85</v>
      </c>
      <c r="N277" s="227" t="s">
        <v>2083</v>
      </c>
      <c r="O277" s="532">
        <v>1003039693</v>
      </c>
      <c r="P277" s="320">
        <v>53</v>
      </c>
      <c r="Q277" s="511">
        <v>45691</v>
      </c>
      <c r="R277" s="498">
        <v>955418841</v>
      </c>
      <c r="S277" s="508">
        <v>45888</v>
      </c>
      <c r="T277" s="303">
        <v>20020000</v>
      </c>
      <c r="U277" s="65" t="s">
        <v>87</v>
      </c>
      <c r="V277" s="229">
        <v>16078654</v>
      </c>
      <c r="W277" s="66" t="s">
        <v>2082</v>
      </c>
      <c r="X277" s="543">
        <v>45888</v>
      </c>
      <c r="Y277" s="543">
        <v>45888</v>
      </c>
      <c r="Z277" s="70" t="s">
        <v>89</v>
      </c>
      <c r="AA277" s="543">
        <v>46069</v>
      </c>
      <c r="AB277" s="279">
        <f t="shared" si="20"/>
        <v>181</v>
      </c>
      <c r="AC277" s="65">
        <v>0</v>
      </c>
      <c r="AD277" s="68">
        <v>0</v>
      </c>
      <c r="AE277" s="65">
        <v>0</v>
      </c>
      <c r="AF277" s="78" t="s">
        <v>89</v>
      </c>
      <c r="AG277" s="49">
        <f t="shared" si="21"/>
        <v>0</v>
      </c>
      <c r="AH277" s="65">
        <v>0</v>
      </c>
      <c r="AI277" s="66">
        <v>0</v>
      </c>
      <c r="AJ277" s="70" t="s">
        <v>89</v>
      </c>
      <c r="AK277" s="78" t="s">
        <v>89</v>
      </c>
      <c r="AL277" s="65">
        <v>0</v>
      </c>
      <c r="AM277" s="70" t="s">
        <v>89</v>
      </c>
      <c r="AN277" s="70" t="s">
        <v>89</v>
      </c>
      <c r="AO277" s="70" t="s">
        <v>89</v>
      </c>
      <c r="AP277" s="49">
        <f t="shared" si="22"/>
        <v>0</v>
      </c>
      <c r="AQ277" s="302">
        <f>+L277+AD277-AI277</f>
        <v>20020000</v>
      </c>
      <c r="AR277" s="65" t="s">
        <v>90</v>
      </c>
      <c r="AS277" s="68">
        <v>0</v>
      </c>
      <c r="AT277" s="65" t="s">
        <v>90</v>
      </c>
      <c r="AU277" s="65">
        <v>0</v>
      </c>
      <c r="AV277" s="75" t="s">
        <v>89</v>
      </c>
      <c r="AW277" s="570">
        <f t="shared" si="23"/>
        <v>0</v>
      </c>
      <c r="AX277" s="515">
        <v>20020000</v>
      </c>
      <c r="AY277" s="223">
        <f t="shared" si="24"/>
        <v>0</v>
      </c>
      <c r="AZ277" s="74">
        <v>0</v>
      </c>
      <c r="BA277" s="301" t="s">
        <v>89</v>
      </c>
      <c r="BB277" s="309" t="s">
        <v>108</v>
      </c>
      <c r="BC277" s="227" t="s">
        <v>2081</v>
      </c>
      <c r="BD277" s="221" t="s">
        <v>87</v>
      </c>
      <c r="BE277" s="221" t="s">
        <v>87</v>
      </c>
    </row>
    <row r="278" spans="2:57" s="271" customFormat="1" ht="12.75" x14ac:dyDescent="0.2">
      <c r="B278" s="221">
        <v>2025</v>
      </c>
      <c r="C278" s="221">
        <v>891780111</v>
      </c>
      <c r="D278" s="221" t="s">
        <v>78</v>
      </c>
      <c r="E278" s="66" t="s">
        <v>2080</v>
      </c>
      <c r="F278" s="227" t="s">
        <v>2079</v>
      </c>
      <c r="G278" s="306">
        <v>0</v>
      </c>
      <c r="H278" s="65" t="s">
        <v>81</v>
      </c>
      <c r="I278" s="221" t="s">
        <v>127</v>
      </c>
      <c r="J278" s="220" t="s">
        <v>83</v>
      </c>
      <c r="K278" s="67" t="s">
        <v>2078</v>
      </c>
      <c r="L278" s="495">
        <v>17476920</v>
      </c>
      <c r="M278" s="221" t="s">
        <v>85</v>
      </c>
      <c r="N278" s="227" t="s">
        <v>192</v>
      </c>
      <c r="O278" s="532">
        <v>39143300</v>
      </c>
      <c r="P278" s="320" t="s">
        <v>2077</v>
      </c>
      <c r="Q278" s="543" t="s">
        <v>2076</v>
      </c>
      <c r="R278" s="498" t="s">
        <v>2075</v>
      </c>
      <c r="S278" s="508">
        <v>45890</v>
      </c>
      <c r="T278" s="303">
        <v>17476920</v>
      </c>
      <c r="U278" s="65" t="s">
        <v>87</v>
      </c>
      <c r="V278" s="227">
        <v>51913961</v>
      </c>
      <c r="W278" s="66" t="s">
        <v>1658</v>
      </c>
      <c r="X278" s="557">
        <v>45890</v>
      </c>
      <c r="Y278" s="557">
        <v>45890</v>
      </c>
      <c r="Z278" s="70" t="s">
        <v>89</v>
      </c>
      <c r="AA278" s="557">
        <v>45981</v>
      </c>
      <c r="AB278" s="279">
        <f t="shared" si="20"/>
        <v>91</v>
      </c>
      <c r="AC278" s="65">
        <v>0</v>
      </c>
      <c r="AD278" s="68">
        <v>0</v>
      </c>
      <c r="AE278" s="65">
        <v>0</v>
      </c>
      <c r="AF278" s="78" t="s">
        <v>89</v>
      </c>
      <c r="AG278" s="49">
        <f t="shared" si="21"/>
        <v>0</v>
      </c>
      <c r="AH278" s="65">
        <v>0</v>
      </c>
      <c r="AI278" s="66">
        <v>0</v>
      </c>
      <c r="AJ278" s="70" t="s">
        <v>89</v>
      </c>
      <c r="AK278" s="78" t="s">
        <v>89</v>
      </c>
      <c r="AL278" s="65">
        <v>0</v>
      </c>
      <c r="AM278" s="70" t="s">
        <v>89</v>
      </c>
      <c r="AN278" s="70" t="s">
        <v>89</v>
      </c>
      <c r="AO278" s="70" t="s">
        <v>89</v>
      </c>
      <c r="AP278" s="49">
        <f t="shared" si="22"/>
        <v>0</v>
      </c>
      <c r="AQ278" s="302">
        <f>+L278+AD278-AI278</f>
        <v>17476920</v>
      </c>
      <c r="AR278" s="65" t="s">
        <v>87</v>
      </c>
      <c r="AS278" s="68">
        <v>7830768</v>
      </c>
      <c r="AT278" s="65" t="s">
        <v>90</v>
      </c>
      <c r="AU278" s="65">
        <v>0</v>
      </c>
      <c r="AV278" s="75" t="s">
        <v>89</v>
      </c>
      <c r="AW278" s="570">
        <f t="shared" si="23"/>
        <v>0</v>
      </c>
      <c r="AX278" s="515">
        <v>17476920</v>
      </c>
      <c r="AY278" s="223">
        <f t="shared" si="24"/>
        <v>0</v>
      </c>
      <c r="AZ278" s="74">
        <v>0</v>
      </c>
      <c r="BA278" s="301" t="s">
        <v>89</v>
      </c>
      <c r="BB278" s="65" t="s">
        <v>108</v>
      </c>
      <c r="BC278" s="227" t="s">
        <v>2074</v>
      </c>
      <c r="BD278" s="221" t="s">
        <v>87</v>
      </c>
      <c r="BE278" s="221" t="s">
        <v>87</v>
      </c>
    </row>
    <row r="279" spans="2:57" s="271" customFormat="1" ht="12.75" x14ac:dyDescent="0.2">
      <c r="B279" s="221">
        <v>2025</v>
      </c>
      <c r="C279" s="221">
        <v>891780111</v>
      </c>
      <c r="D279" s="221" t="s">
        <v>78</v>
      </c>
      <c r="E279" s="66" t="s">
        <v>2073</v>
      </c>
      <c r="F279" s="227" t="s">
        <v>2072</v>
      </c>
      <c r="G279" s="306">
        <v>0</v>
      </c>
      <c r="H279" s="65" t="s">
        <v>81</v>
      </c>
      <c r="I279" s="221" t="s">
        <v>127</v>
      </c>
      <c r="J279" s="220" t="s">
        <v>83</v>
      </c>
      <c r="K279" s="67" t="s">
        <v>2071</v>
      </c>
      <c r="L279" s="495">
        <v>15733333</v>
      </c>
      <c r="M279" s="221" t="s">
        <v>85</v>
      </c>
      <c r="N279" s="321" t="s">
        <v>2070</v>
      </c>
      <c r="O279" s="539">
        <v>1082875128</v>
      </c>
      <c r="P279" s="311">
        <v>107</v>
      </c>
      <c r="Q279" s="509">
        <v>45677</v>
      </c>
      <c r="R279" s="498">
        <v>336700000</v>
      </c>
      <c r="S279" s="509">
        <v>45891</v>
      </c>
      <c r="T279" s="303">
        <v>15733333</v>
      </c>
      <c r="U279" s="65" t="s">
        <v>87</v>
      </c>
      <c r="V279" s="229">
        <v>1082903415</v>
      </c>
      <c r="W279" s="66" t="s">
        <v>1437</v>
      </c>
      <c r="X279" s="543">
        <v>45891</v>
      </c>
      <c r="Y279" s="543">
        <v>45891</v>
      </c>
      <c r="Z279" s="70" t="s">
        <v>89</v>
      </c>
      <c r="AA279" s="543">
        <v>46010</v>
      </c>
      <c r="AB279" s="279">
        <f t="shared" si="20"/>
        <v>119</v>
      </c>
      <c r="AC279" s="65">
        <v>0</v>
      </c>
      <c r="AD279" s="68">
        <v>0</v>
      </c>
      <c r="AE279" s="65">
        <v>0</v>
      </c>
      <c r="AF279" s="78" t="s">
        <v>89</v>
      </c>
      <c r="AG279" s="49">
        <f t="shared" si="21"/>
        <v>0</v>
      </c>
      <c r="AH279" s="65">
        <v>0</v>
      </c>
      <c r="AI279" s="66">
        <v>0</v>
      </c>
      <c r="AJ279" s="70" t="s">
        <v>89</v>
      </c>
      <c r="AK279" s="78" t="s">
        <v>89</v>
      </c>
      <c r="AL279" s="65">
        <v>0</v>
      </c>
      <c r="AM279" s="70" t="s">
        <v>89</v>
      </c>
      <c r="AN279" s="70" t="s">
        <v>89</v>
      </c>
      <c r="AO279" s="70" t="s">
        <v>89</v>
      </c>
      <c r="AP279" s="49">
        <f t="shared" si="22"/>
        <v>0</v>
      </c>
      <c r="AQ279" s="305">
        <f>+L279+AD279-AI279</f>
        <v>15733333</v>
      </c>
      <c r="AR279" s="65" t="s">
        <v>87</v>
      </c>
      <c r="AS279" s="68">
        <v>15733333</v>
      </c>
      <c r="AT279" s="65" t="s">
        <v>90</v>
      </c>
      <c r="AU279" s="65">
        <v>0</v>
      </c>
      <c r="AV279" s="75" t="s">
        <v>89</v>
      </c>
      <c r="AW279" s="570">
        <f t="shared" si="23"/>
        <v>1200000</v>
      </c>
      <c r="AX279" s="515">
        <v>14533333</v>
      </c>
      <c r="AY279" s="223">
        <f t="shared" si="24"/>
        <v>7.627118805659297E-2</v>
      </c>
      <c r="AZ279" s="74">
        <v>7.627118805659297E-2</v>
      </c>
      <c r="BA279" s="301" t="s">
        <v>89</v>
      </c>
      <c r="BB279" s="65" t="s">
        <v>108</v>
      </c>
      <c r="BC279" s="227" t="s">
        <v>2069</v>
      </c>
      <c r="BD279" s="221" t="s">
        <v>87</v>
      </c>
      <c r="BE279" s="221" t="s">
        <v>87</v>
      </c>
    </row>
    <row r="280" spans="2:57" s="271" customFormat="1" ht="12.75" x14ac:dyDescent="0.2">
      <c r="B280" s="221">
        <v>2025</v>
      </c>
      <c r="C280" s="221">
        <v>891780111</v>
      </c>
      <c r="D280" s="221" t="s">
        <v>78</v>
      </c>
      <c r="E280" s="66" t="s">
        <v>2068</v>
      </c>
      <c r="F280" s="227" t="s">
        <v>2067</v>
      </c>
      <c r="G280" s="306">
        <v>0</v>
      </c>
      <c r="H280" s="65" t="s">
        <v>81</v>
      </c>
      <c r="I280" s="221" t="s">
        <v>127</v>
      </c>
      <c r="J280" s="220" t="s">
        <v>83</v>
      </c>
      <c r="K280" s="67" t="s">
        <v>2066</v>
      </c>
      <c r="L280" s="495">
        <v>15733333</v>
      </c>
      <c r="M280" s="221" t="s">
        <v>85</v>
      </c>
      <c r="N280" s="321" t="s">
        <v>2065</v>
      </c>
      <c r="O280" s="539">
        <v>57466061</v>
      </c>
      <c r="P280" s="311">
        <v>107</v>
      </c>
      <c r="Q280" s="509">
        <v>45677</v>
      </c>
      <c r="R280" s="498">
        <v>336700000</v>
      </c>
      <c r="S280" s="509">
        <v>45891</v>
      </c>
      <c r="T280" s="303">
        <v>15733333</v>
      </c>
      <c r="U280" s="65" t="s">
        <v>87</v>
      </c>
      <c r="V280" s="229">
        <v>1082903415</v>
      </c>
      <c r="W280" s="66" t="s">
        <v>1437</v>
      </c>
      <c r="X280" s="543">
        <v>45891</v>
      </c>
      <c r="Y280" s="543">
        <v>45891</v>
      </c>
      <c r="Z280" s="70" t="s">
        <v>89</v>
      </c>
      <c r="AA280" s="543">
        <v>46010</v>
      </c>
      <c r="AB280" s="279">
        <f t="shared" si="20"/>
        <v>119</v>
      </c>
      <c r="AC280" s="65">
        <v>0</v>
      </c>
      <c r="AD280" s="68">
        <v>0</v>
      </c>
      <c r="AE280" s="65">
        <v>0</v>
      </c>
      <c r="AF280" s="78" t="s">
        <v>89</v>
      </c>
      <c r="AG280" s="49">
        <f t="shared" si="21"/>
        <v>0</v>
      </c>
      <c r="AH280" s="65">
        <v>0</v>
      </c>
      <c r="AI280" s="66">
        <v>0</v>
      </c>
      <c r="AJ280" s="70" t="s">
        <v>89</v>
      </c>
      <c r="AK280" s="78" t="s">
        <v>89</v>
      </c>
      <c r="AL280" s="65">
        <v>0</v>
      </c>
      <c r="AM280" s="70" t="s">
        <v>89</v>
      </c>
      <c r="AN280" s="70" t="s">
        <v>89</v>
      </c>
      <c r="AO280" s="70" t="s">
        <v>89</v>
      </c>
      <c r="AP280" s="49">
        <f t="shared" si="22"/>
        <v>0</v>
      </c>
      <c r="AQ280" s="302">
        <f>+L280+AD280-AI280</f>
        <v>15733333</v>
      </c>
      <c r="AR280" s="65" t="s">
        <v>87</v>
      </c>
      <c r="AS280" s="68">
        <v>15733333</v>
      </c>
      <c r="AT280" s="65" t="s">
        <v>90</v>
      </c>
      <c r="AU280" s="65">
        <v>0</v>
      </c>
      <c r="AV280" s="75" t="s">
        <v>89</v>
      </c>
      <c r="AW280" s="570">
        <f>+AQ280-AX279</f>
        <v>1200000</v>
      </c>
      <c r="AX280" s="515">
        <v>14533333</v>
      </c>
      <c r="AY280" s="223">
        <f t="shared" si="24"/>
        <v>7.627118805659297E-2</v>
      </c>
      <c r="AZ280" s="74">
        <v>7.627118805659297E-2</v>
      </c>
      <c r="BA280" s="301" t="s">
        <v>89</v>
      </c>
      <c r="BB280" s="65" t="s">
        <v>108</v>
      </c>
      <c r="BC280" s="227" t="s">
        <v>2064</v>
      </c>
      <c r="BD280" s="221" t="s">
        <v>87</v>
      </c>
      <c r="BE280" s="221" t="s">
        <v>87</v>
      </c>
    </row>
    <row r="281" spans="2:57" s="271" customFormat="1" ht="12.75" x14ac:dyDescent="0.2">
      <c r="B281" s="221">
        <v>2025</v>
      </c>
      <c r="C281" s="221">
        <v>891780111</v>
      </c>
      <c r="D281" s="221" t="s">
        <v>78</v>
      </c>
      <c r="E281" s="66" t="s">
        <v>2063</v>
      </c>
      <c r="F281" s="271" t="s">
        <v>2062</v>
      </c>
      <c r="G281" s="306">
        <v>2023000100072</v>
      </c>
      <c r="H281" s="65" t="s">
        <v>81</v>
      </c>
      <c r="I281" s="221" t="s">
        <v>146</v>
      </c>
      <c r="J281" s="220" t="s">
        <v>83</v>
      </c>
      <c r="K281" s="67" t="s">
        <v>2061</v>
      </c>
      <c r="L281" s="495">
        <v>14400000</v>
      </c>
      <c r="M281" s="221" t="s">
        <v>85</v>
      </c>
      <c r="N281" s="358" t="s">
        <v>2060</v>
      </c>
      <c r="O281" s="541">
        <v>1140821174</v>
      </c>
      <c r="P281" s="320">
        <v>80</v>
      </c>
      <c r="Q281" s="543">
        <v>45804</v>
      </c>
      <c r="R281" s="498">
        <v>831230400</v>
      </c>
      <c r="S281" s="509">
        <v>45891</v>
      </c>
      <c r="T281" s="303">
        <v>14400000</v>
      </c>
      <c r="U281" s="65" t="s">
        <v>87</v>
      </c>
      <c r="V281" s="229">
        <v>16078654</v>
      </c>
      <c r="W281" s="66" t="s">
        <v>1398</v>
      </c>
      <c r="X281" s="543">
        <v>45891</v>
      </c>
      <c r="Y281" s="543">
        <v>45894</v>
      </c>
      <c r="Z281" s="70" t="s">
        <v>89</v>
      </c>
      <c r="AA281" s="543">
        <v>45991</v>
      </c>
      <c r="AB281" s="279">
        <f t="shared" si="20"/>
        <v>97</v>
      </c>
      <c r="AC281" s="65">
        <v>0</v>
      </c>
      <c r="AD281" s="68">
        <v>0</v>
      </c>
      <c r="AE281" s="65">
        <v>0</v>
      </c>
      <c r="AF281" s="78" t="s">
        <v>89</v>
      </c>
      <c r="AG281" s="49">
        <f t="shared" si="21"/>
        <v>0</v>
      </c>
      <c r="AH281" s="65">
        <v>0</v>
      </c>
      <c r="AI281" s="66">
        <v>0</v>
      </c>
      <c r="AJ281" s="70" t="s">
        <v>89</v>
      </c>
      <c r="AK281" s="78" t="s">
        <v>89</v>
      </c>
      <c r="AL281" s="65">
        <v>0</v>
      </c>
      <c r="AM281" s="70" t="s">
        <v>89</v>
      </c>
      <c r="AN281" s="70" t="s">
        <v>89</v>
      </c>
      <c r="AO281" s="70" t="s">
        <v>89</v>
      </c>
      <c r="AP281" s="49">
        <f t="shared" si="22"/>
        <v>0</v>
      </c>
      <c r="AQ281" s="302">
        <f>+L281+AD281-AI281</f>
        <v>14400000</v>
      </c>
      <c r="AR281" s="65" t="s">
        <v>90</v>
      </c>
      <c r="AS281" s="68">
        <v>0</v>
      </c>
      <c r="AT281" s="65" t="s">
        <v>90</v>
      </c>
      <c r="AU281" s="65">
        <v>0</v>
      </c>
      <c r="AV281" s="75" t="s">
        <v>89</v>
      </c>
      <c r="AW281" s="570">
        <f t="shared" ref="AW281:AW312" si="25">+AQ281-AX281</f>
        <v>0</v>
      </c>
      <c r="AX281" s="573">
        <v>14400000</v>
      </c>
      <c r="AY281" s="223">
        <f t="shared" si="24"/>
        <v>0</v>
      </c>
      <c r="AZ281" s="74">
        <v>0</v>
      </c>
      <c r="BA281" s="301" t="s">
        <v>89</v>
      </c>
      <c r="BB281" s="309" t="s">
        <v>108</v>
      </c>
      <c r="BC281" s="227" t="s">
        <v>2059</v>
      </c>
      <c r="BD281" s="221" t="s">
        <v>87</v>
      </c>
      <c r="BE281" s="221" t="s">
        <v>87</v>
      </c>
    </row>
    <row r="282" spans="2:57" s="271" customFormat="1" ht="12.75" x14ac:dyDescent="0.2">
      <c r="B282" s="221">
        <v>2025</v>
      </c>
      <c r="C282" s="221">
        <v>891780111</v>
      </c>
      <c r="D282" s="221" t="s">
        <v>78</v>
      </c>
      <c r="E282" s="66" t="s">
        <v>2058</v>
      </c>
      <c r="F282" s="271" t="s">
        <v>2057</v>
      </c>
      <c r="G282" s="306">
        <v>0</v>
      </c>
      <c r="H282" s="65" t="s">
        <v>81</v>
      </c>
      <c r="I282" s="221" t="s">
        <v>127</v>
      </c>
      <c r="J282" s="220" t="s">
        <v>83</v>
      </c>
      <c r="K282" s="67" t="s">
        <v>2056</v>
      </c>
      <c r="L282" s="495">
        <v>7000000</v>
      </c>
      <c r="M282" s="221" t="s">
        <v>85</v>
      </c>
      <c r="N282" s="230" t="s">
        <v>2055</v>
      </c>
      <c r="O282" s="532">
        <v>9738364</v>
      </c>
      <c r="P282" s="357">
        <v>767</v>
      </c>
      <c r="Q282" s="511">
        <v>45742</v>
      </c>
      <c r="R282" s="498">
        <v>160000000</v>
      </c>
      <c r="S282" s="511">
        <v>45894</v>
      </c>
      <c r="T282" s="303">
        <v>7000000</v>
      </c>
      <c r="U282" s="65" t="s">
        <v>87</v>
      </c>
      <c r="V282" s="227">
        <v>84456687</v>
      </c>
      <c r="W282" s="66" t="s">
        <v>2054</v>
      </c>
      <c r="X282" s="543">
        <v>45894</v>
      </c>
      <c r="Y282" s="543">
        <v>45894</v>
      </c>
      <c r="Z282" s="70" t="s">
        <v>89</v>
      </c>
      <c r="AA282" s="543">
        <v>45924</v>
      </c>
      <c r="AB282" s="279">
        <f t="shared" si="20"/>
        <v>30</v>
      </c>
      <c r="AC282" s="65">
        <v>0</v>
      </c>
      <c r="AD282" s="68">
        <v>0</v>
      </c>
      <c r="AE282" s="65">
        <v>0</v>
      </c>
      <c r="AF282" s="78" t="s">
        <v>89</v>
      </c>
      <c r="AG282" s="49">
        <f t="shared" si="21"/>
        <v>0</v>
      </c>
      <c r="AH282" s="65">
        <v>0</v>
      </c>
      <c r="AI282" s="66">
        <v>0</v>
      </c>
      <c r="AJ282" s="70" t="s">
        <v>89</v>
      </c>
      <c r="AK282" s="78" t="s">
        <v>89</v>
      </c>
      <c r="AL282" s="65">
        <v>0</v>
      </c>
      <c r="AM282" s="70" t="s">
        <v>89</v>
      </c>
      <c r="AN282" s="70" t="s">
        <v>89</v>
      </c>
      <c r="AO282" s="70" t="s">
        <v>89</v>
      </c>
      <c r="AP282" s="49">
        <f t="shared" si="22"/>
        <v>0</v>
      </c>
      <c r="AQ282" s="302">
        <f>+L282+AD282-AI282</f>
        <v>7000000</v>
      </c>
      <c r="AR282" s="65" t="s">
        <v>87</v>
      </c>
      <c r="AS282" s="68">
        <v>7000000</v>
      </c>
      <c r="AT282" s="65" t="s">
        <v>90</v>
      </c>
      <c r="AU282" s="65">
        <v>0</v>
      </c>
      <c r="AV282" s="75" t="s">
        <v>89</v>
      </c>
      <c r="AW282" s="570">
        <f t="shared" si="25"/>
        <v>0</v>
      </c>
      <c r="AX282" s="515">
        <v>7000000</v>
      </c>
      <c r="AY282" s="223">
        <f t="shared" si="24"/>
        <v>0</v>
      </c>
      <c r="AZ282" s="74">
        <v>0</v>
      </c>
      <c r="BA282" s="301" t="s">
        <v>89</v>
      </c>
      <c r="BB282" s="65" t="s">
        <v>108</v>
      </c>
      <c r="BC282" s="227" t="s">
        <v>2053</v>
      </c>
      <c r="BD282" s="221" t="s">
        <v>87</v>
      </c>
      <c r="BE282" s="221" t="s">
        <v>87</v>
      </c>
    </row>
    <row r="283" spans="2:57" s="271" customFormat="1" ht="12.75" x14ac:dyDescent="0.2">
      <c r="B283" s="221">
        <v>2025</v>
      </c>
      <c r="C283" s="221">
        <v>891780111</v>
      </c>
      <c r="D283" s="221" t="s">
        <v>78</v>
      </c>
      <c r="E283" s="66" t="s">
        <v>2052</v>
      </c>
      <c r="F283" s="271" t="s">
        <v>2051</v>
      </c>
      <c r="G283" s="306">
        <v>0</v>
      </c>
      <c r="H283" s="65" t="s">
        <v>81</v>
      </c>
      <c r="I283" s="221" t="s">
        <v>127</v>
      </c>
      <c r="J283" s="220" t="s">
        <v>83</v>
      </c>
      <c r="K283" s="67" t="s">
        <v>2050</v>
      </c>
      <c r="L283" s="495">
        <v>6000000</v>
      </c>
      <c r="M283" s="221" t="s">
        <v>85</v>
      </c>
      <c r="N283" s="230" t="s">
        <v>2049</v>
      </c>
      <c r="O283" s="532">
        <v>12635059</v>
      </c>
      <c r="P283" s="357">
        <v>603</v>
      </c>
      <c r="Q283" s="511">
        <v>45726</v>
      </c>
      <c r="R283" s="498">
        <v>6000000</v>
      </c>
      <c r="S283" s="511">
        <v>45894</v>
      </c>
      <c r="T283" s="303">
        <v>6000000</v>
      </c>
      <c r="U283" s="65" t="s">
        <v>87</v>
      </c>
      <c r="V283" s="229">
        <v>94449083</v>
      </c>
      <c r="W283" s="66" t="s">
        <v>1664</v>
      </c>
      <c r="X283" s="543">
        <v>45894</v>
      </c>
      <c r="Y283" s="543">
        <v>45894</v>
      </c>
      <c r="Z283" s="70" t="s">
        <v>89</v>
      </c>
      <c r="AA283" s="543">
        <v>45915</v>
      </c>
      <c r="AB283" s="279">
        <f t="shared" si="20"/>
        <v>21</v>
      </c>
      <c r="AC283" s="65">
        <v>0</v>
      </c>
      <c r="AD283" s="68">
        <v>0</v>
      </c>
      <c r="AE283" s="65">
        <v>0</v>
      </c>
      <c r="AF283" s="78" t="s">
        <v>89</v>
      </c>
      <c r="AG283" s="49">
        <f t="shared" si="21"/>
        <v>0</v>
      </c>
      <c r="AH283" s="65">
        <v>0</v>
      </c>
      <c r="AI283" s="66">
        <v>0</v>
      </c>
      <c r="AJ283" s="70" t="s">
        <v>89</v>
      </c>
      <c r="AK283" s="78" t="s">
        <v>89</v>
      </c>
      <c r="AL283" s="65">
        <v>0</v>
      </c>
      <c r="AM283" s="70" t="s">
        <v>89</v>
      </c>
      <c r="AN283" s="70" t="s">
        <v>89</v>
      </c>
      <c r="AO283" s="70" t="s">
        <v>89</v>
      </c>
      <c r="AP283" s="49">
        <f t="shared" si="22"/>
        <v>0</v>
      </c>
      <c r="AQ283" s="302">
        <f>+L283+AD283-AI283</f>
        <v>6000000</v>
      </c>
      <c r="AR283" s="65" t="s">
        <v>87</v>
      </c>
      <c r="AS283" s="68">
        <v>6000000</v>
      </c>
      <c r="AT283" s="65" t="s">
        <v>90</v>
      </c>
      <c r="AU283" s="65">
        <v>0</v>
      </c>
      <c r="AV283" s="75" t="s">
        <v>89</v>
      </c>
      <c r="AW283" s="570">
        <f t="shared" si="25"/>
        <v>0</v>
      </c>
      <c r="AX283" s="515">
        <v>6000000</v>
      </c>
      <c r="AY283" s="223">
        <f t="shared" si="24"/>
        <v>0</v>
      </c>
      <c r="AZ283" s="74">
        <v>0</v>
      </c>
      <c r="BA283" s="301" t="s">
        <v>89</v>
      </c>
      <c r="BB283" s="65" t="s">
        <v>108</v>
      </c>
      <c r="BC283" s="227" t="s">
        <v>2048</v>
      </c>
      <c r="BD283" s="221" t="s">
        <v>87</v>
      </c>
      <c r="BE283" s="221" t="s">
        <v>87</v>
      </c>
    </row>
    <row r="284" spans="2:57" s="271" customFormat="1" ht="12.75" x14ac:dyDescent="0.2">
      <c r="B284" s="221">
        <v>2025</v>
      </c>
      <c r="C284" s="221">
        <v>891780111</v>
      </c>
      <c r="D284" s="221" t="s">
        <v>78</v>
      </c>
      <c r="E284" s="67" t="s">
        <v>2047</v>
      </c>
      <c r="F284" s="49" t="s">
        <v>2046</v>
      </c>
      <c r="G284" s="306">
        <v>0</v>
      </c>
      <c r="H284" s="65" t="s">
        <v>81</v>
      </c>
      <c r="I284" s="221" t="s">
        <v>127</v>
      </c>
      <c r="J284" s="220" t="s">
        <v>83</v>
      </c>
      <c r="K284" s="67" t="s">
        <v>2045</v>
      </c>
      <c r="L284" s="514">
        <v>14221667</v>
      </c>
      <c r="M284" s="221" t="s">
        <v>85</v>
      </c>
      <c r="N284" s="67" t="s">
        <v>1997</v>
      </c>
      <c r="O284" s="526">
        <v>1079915385</v>
      </c>
      <c r="P284" s="312">
        <v>102</v>
      </c>
      <c r="Q284" s="503">
        <v>45677</v>
      </c>
      <c r="R284" s="497">
        <v>1014200000</v>
      </c>
      <c r="S284" s="503">
        <v>45681</v>
      </c>
      <c r="T284" s="303">
        <f>+L284</f>
        <v>14221667</v>
      </c>
      <c r="U284" s="65" t="s">
        <v>87</v>
      </c>
      <c r="V284" s="231">
        <v>39049658</v>
      </c>
      <c r="W284" s="66" t="s">
        <v>2044</v>
      </c>
      <c r="X284" s="547">
        <v>45681</v>
      </c>
      <c r="Y284" s="504">
        <v>45681</v>
      </c>
      <c r="Z284" s="70" t="s">
        <v>89</v>
      </c>
      <c r="AA284" s="504">
        <v>45838</v>
      </c>
      <c r="AB284" s="279">
        <f t="shared" si="20"/>
        <v>157</v>
      </c>
      <c r="AC284" s="65">
        <v>0</v>
      </c>
      <c r="AD284" s="68">
        <v>0</v>
      </c>
      <c r="AE284" s="65">
        <v>0</v>
      </c>
      <c r="AF284" s="78" t="s">
        <v>89</v>
      </c>
      <c r="AG284" s="49">
        <f t="shared" si="21"/>
        <v>0</v>
      </c>
      <c r="AH284" s="65">
        <v>0</v>
      </c>
      <c r="AI284" s="66">
        <v>0</v>
      </c>
      <c r="AJ284" s="70" t="s">
        <v>89</v>
      </c>
      <c r="AK284" s="78" t="s">
        <v>89</v>
      </c>
      <c r="AL284" s="65">
        <v>0</v>
      </c>
      <c r="AM284" s="70" t="s">
        <v>89</v>
      </c>
      <c r="AN284" s="70" t="s">
        <v>89</v>
      </c>
      <c r="AO284" s="70" t="s">
        <v>89</v>
      </c>
      <c r="AP284" s="49">
        <f t="shared" si="22"/>
        <v>0</v>
      </c>
      <c r="AQ284" s="302">
        <f>+L284+AD284-AI284</f>
        <v>14221667</v>
      </c>
      <c r="AR284" s="65" t="s">
        <v>87</v>
      </c>
      <c r="AS284" s="68">
        <v>14221667</v>
      </c>
      <c r="AT284" s="65" t="s">
        <v>90</v>
      </c>
      <c r="AU284" s="65">
        <v>0</v>
      </c>
      <c r="AV284" s="75" t="s">
        <v>89</v>
      </c>
      <c r="AW284" s="570">
        <f t="shared" si="25"/>
        <v>14221667</v>
      </c>
      <c r="AX284" s="515">
        <v>0</v>
      </c>
      <c r="AY284" s="223">
        <f t="shared" si="24"/>
        <v>1</v>
      </c>
      <c r="AZ284" s="74">
        <v>1</v>
      </c>
      <c r="BA284" s="301" t="s">
        <v>89</v>
      </c>
      <c r="BB284" s="65" t="s">
        <v>103</v>
      </c>
      <c r="BC284" s="356" t="s">
        <v>2043</v>
      </c>
      <c r="BD284" s="221" t="s">
        <v>87</v>
      </c>
      <c r="BE284" s="221" t="s">
        <v>87</v>
      </c>
    </row>
    <row r="285" spans="2:57" s="271" customFormat="1" ht="12.75" x14ac:dyDescent="0.2">
      <c r="B285" s="221">
        <v>2025</v>
      </c>
      <c r="C285" s="221">
        <v>891780111</v>
      </c>
      <c r="D285" s="221" t="s">
        <v>78</v>
      </c>
      <c r="E285" s="67" t="s">
        <v>2042</v>
      </c>
      <c r="F285" s="49" t="s">
        <v>2041</v>
      </c>
      <c r="G285" s="306">
        <v>0</v>
      </c>
      <c r="H285" s="65" t="s">
        <v>81</v>
      </c>
      <c r="I285" s="221" t="s">
        <v>127</v>
      </c>
      <c r="J285" s="220" t="s">
        <v>83</v>
      </c>
      <c r="K285" s="67" t="s">
        <v>2040</v>
      </c>
      <c r="L285" s="514">
        <v>13416667</v>
      </c>
      <c r="M285" s="221" t="s">
        <v>85</v>
      </c>
      <c r="N285" s="67" t="s">
        <v>1992</v>
      </c>
      <c r="O285" s="526">
        <v>84451753</v>
      </c>
      <c r="P285" s="312">
        <v>109</v>
      </c>
      <c r="Q285" s="503">
        <v>45678</v>
      </c>
      <c r="R285" s="497">
        <v>159000000</v>
      </c>
      <c r="S285" s="503">
        <v>45685</v>
      </c>
      <c r="T285" s="303">
        <f>+L285</f>
        <v>13416667</v>
      </c>
      <c r="U285" s="65" t="s">
        <v>87</v>
      </c>
      <c r="V285" s="231">
        <v>36669284</v>
      </c>
      <c r="W285" s="66" t="s">
        <v>2039</v>
      </c>
      <c r="X285" s="547">
        <v>45685</v>
      </c>
      <c r="Y285" s="504">
        <v>45685</v>
      </c>
      <c r="Z285" s="70" t="s">
        <v>89</v>
      </c>
      <c r="AA285" s="504">
        <v>45838</v>
      </c>
      <c r="AB285" s="279">
        <f t="shared" si="20"/>
        <v>153</v>
      </c>
      <c r="AC285" s="65">
        <v>0</v>
      </c>
      <c r="AD285" s="68">
        <v>0</v>
      </c>
      <c r="AE285" s="65">
        <v>0</v>
      </c>
      <c r="AF285" s="78" t="s">
        <v>89</v>
      </c>
      <c r="AG285" s="49">
        <f t="shared" si="21"/>
        <v>0</v>
      </c>
      <c r="AH285" s="65">
        <v>0</v>
      </c>
      <c r="AI285" s="66">
        <v>0</v>
      </c>
      <c r="AJ285" s="70" t="s">
        <v>89</v>
      </c>
      <c r="AK285" s="78" t="s">
        <v>89</v>
      </c>
      <c r="AL285" s="65">
        <v>0</v>
      </c>
      <c r="AM285" s="70" t="s">
        <v>89</v>
      </c>
      <c r="AN285" s="70" t="s">
        <v>89</v>
      </c>
      <c r="AO285" s="70" t="s">
        <v>89</v>
      </c>
      <c r="AP285" s="49">
        <f t="shared" si="22"/>
        <v>0</v>
      </c>
      <c r="AQ285" s="302">
        <f>+L285+AD285-AI285</f>
        <v>13416667</v>
      </c>
      <c r="AR285" s="65" t="s">
        <v>87</v>
      </c>
      <c r="AS285" s="68">
        <v>13416667</v>
      </c>
      <c r="AT285" s="65" t="s">
        <v>90</v>
      </c>
      <c r="AU285" s="65">
        <v>0</v>
      </c>
      <c r="AV285" s="75" t="s">
        <v>89</v>
      </c>
      <c r="AW285" s="570">
        <f t="shared" si="25"/>
        <v>13416667</v>
      </c>
      <c r="AX285" s="515">
        <v>0</v>
      </c>
      <c r="AY285" s="223">
        <f t="shared" si="24"/>
        <v>1</v>
      </c>
      <c r="AZ285" s="74">
        <v>1</v>
      </c>
      <c r="BA285" s="301" t="s">
        <v>89</v>
      </c>
      <c r="BB285" s="65" t="s">
        <v>103</v>
      </c>
      <c r="BC285" s="355" t="s">
        <v>2038</v>
      </c>
      <c r="BD285" s="221" t="s">
        <v>87</v>
      </c>
      <c r="BE285" s="221" t="s">
        <v>87</v>
      </c>
    </row>
    <row r="286" spans="2:57" s="271" customFormat="1" ht="12.75" x14ac:dyDescent="0.2">
      <c r="B286" s="221">
        <v>2025</v>
      </c>
      <c r="C286" s="221">
        <v>891780111</v>
      </c>
      <c r="D286" s="221" t="s">
        <v>78</v>
      </c>
      <c r="E286" s="67" t="s">
        <v>2037</v>
      </c>
      <c r="F286" s="49" t="s">
        <v>2036</v>
      </c>
      <c r="G286" s="306">
        <v>0</v>
      </c>
      <c r="H286" s="65" t="s">
        <v>81</v>
      </c>
      <c r="I286" s="221" t="s">
        <v>127</v>
      </c>
      <c r="J286" s="220" t="s">
        <v>83</v>
      </c>
      <c r="K286" s="67" t="s">
        <v>2035</v>
      </c>
      <c r="L286" s="514">
        <v>7800000</v>
      </c>
      <c r="M286" s="221" t="s">
        <v>85</v>
      </c>
      <c r="N286" s="67" t="s">
        <v>2034</v>
      </c>
      <c r="O286" s="528">
        <v>1004163400</v>
      </c>
      <c r="P286" s="349">
        <v>111</v>
      </c>
      <c r="Q286" s="504">
        <v>45678</v>
      </c>
      <c r="R286" s="498">
        <v>557700000</v>
      </c>
      <c r="S286" s="504">
        <v>45706</v>
      </c>
      <c r="T286" s="303">
        <f>+L286</f>
        <v>7800000</v>
      </c>
      <c r="U286" s="65" t="s">
        <v>87</v>
      </c>
      <c r="V286" s="231">
        <v>1082884010</v>
      </c>
      <c r="W286" s="66" t="s">
        <v>1426</v>
      </c>
      <c r="X286" s="547">
        <v>45706</v>
      </c>
      <c r="Y286" s="504">
        <v>45706</v>
      </c>
      <c r="Z286" s="70" t="s">
        <v>89</v>
      </c>
      <c r="AA286" s="504">
        <v>45794</v>
      </c>
      <c r="AB286" s="279">
        <f t="shared" si="20"/>
        <v>88</v>
      </c>
      <c r="AC286" s="65">
        <v>1</v>
      </c>
      <c r="AD286" s="68">
        <v>3726667</v>
      </c>
      <c r="AE286" s="65">
        <v>0</v>
      </c>
      <c r="AF286" s="78">
        <v>45838</v>
      </c>
      <c r="AG286" s="49">
        <f t="shared" si="21"/>
        <v>44</v>
      </c>
      <c r="AH286" s="65">
        <v>0</v>
      </c>
      <c r="AI286" s="66">
        <v>0</v>
      </c>
      <c r="AJ286" s="70" t="s">
        <v>89</v>
      </c>
      <c r="AK286" s="78" t="s">
        <v>89</v>
      </c>
      <c r="AL286" s="65">
        <v>0</v>
      </c>
      <c r="AM286" s="70" t="s">
        <v>89</v>
      </c>
      <c r="AN286" s="70" t="s">
        <v>89</v>
      </c>
      <c r="AO286" s="70" t="s">
        <v>89</v>
      </c>
      <c r="AP286" s="49">
        <f t="shared" si="22"/>
        <v>0</v>
      </c>
      <c r="AQ286" s="302">
        <f>+L286+AD286-AI286</f>
        <v>11526667</v>
      </c>
      <c r="AR286" s="65" t="s">
        <v>87</v>
      </c>
      <c r="AS286" s="68">
        <v>7800000</v>
      </c>
      <c r="AT286" s="65" t="s">
        <v>90</v>
      </c>
      <c r="AU286" s="65">
        <v>0</v>
      </c>
      <c r="AV286" s="75" t="s">
        <v>89</v>
      </c>
      <c r="AW286" s="570">
        <f t="shared" si="25"/>
        <v>11526667</v>
      </c>
      <c r="AX286" s="515">
        <v>0</v>
      </c>
      <c r="AY286" s="223">
        <f t="shared" si="24"/>
        <v>1</v>
      </c>
      <c r="AZ286" s="74">
        <v>1</v>
      </c>
      <c r="BA286" s="301" t="s">
        <v>89</v>
      </c>
      <c r="BB286" s="65" t="s">
        <v>103</v>
      </c>
      <c r="BC286" s="308" t="s">
        <v>2033</v>
      </c>
      <c r="BD286" s="221" t="s">
        <v>87</v>
      </c>
      <c r="BE286" s="221" t="s">
        <v>87</v>
      </c>
    </row>
    <row r="287" spans="2:57" s="271" customFormat="1" ht="12.75" x14ac:dyDescent="0.2">
      <c r="B287" s="221">
        <v>2025</v>
      </c>
      <c r="C287" s="221">
        <v>891780111</v>
      </c>
      <c r="D287" s="221" t="s">
        <v>78</v>
      </c>
      <c r="E287" s="67" t="s">
        <v>2032</v>
      </c>
      <c r="F287" s="49" t="s">
        <v>2031</v>
      </c>
      <c r="G287" s="306">
        <v>0</v>
      </c>
      <c r="H287" s="65" t="s">
        <v>81</v>
      </c>
      <c r="I287" s="221" t="s">
        <v>127</v>
      </c>
      <c r="J287" s="220" t="s">
        <v>83</v>
      </c>
      <c r="K287" s="67" t="s">
        <v>2030</v>
      </c>
      <c r="L287" s="514">
        <v>16008000</v>
      </c>
      <c r="M287" s="221" t="s">
        <v>85</v>
      </c>
      <c r="N287" s="67" t="s">
        <v>1975</v>
      </c>
      <c r="O287" s="528">
        <v>80875536</v>
      </c>
      <c r="P287" s="349">
        <v>344</v>
      </c>
      <c r="Q287" s="504">
        <v>45700</v>
      </c>
      <c r="R287" s="498">
        <v>80000000</v>
      </c>
      <c r="S287" s="504">
        <v>45707</v>
      </c>
      <c r="T287" s="303">
        <f>+L287</f>
        <v>16008000</v>
      </c>
      <c r="U287" s="65" t="s">
        <v>87</v>
      </c>
      <c r="V287" s="231">
        <v>85155551</v>
      </c>
      <c r="W287" s="66" t="s">
        <v>1442</v>
      </c>
      <c r="X287" s="547">
        <v>45707</v>
      </c>
      <c r="Y287" s="504">
        <v>45707</v>
      </c>
      <c r="Z287" s="70" t="s">
        <v>89</v>
      </c>
      <c r="AA287" s="504">
        <v>45826</v>
      </c>
      <c r="AB287" s="279">
        <f t="shared" si="20"/>
        <v>119</v>
      </c>
      <c r="AC287" s="65">
        <v>0</v>
      </c>
      <c r="AD287" s="68">
        <v>0</v>
      </c>
      <c r="AE287" s="65">
        <v>0</v>
      </c>
      <c r="AF287" s="78" t="s">
        <v>89</v>
      </c>
      <c r="AG287" s="49">
        <f t="shared" si="21"/>
        <v>0</v>
      </c>
      <c r="AH287" s="65">
        <v>0</v>
      </c>
      <c r="AI287" s="66">
        <v>0</v>
      </c>
      <c r="AJ287" s="70" t="s">
        <v>89</v>
      </c>
      <c r="AK287" s="78" t="s">
        <v>89</v>
      </c>
      <c r="AL287" s="65">
        <v>0</v>
      </c>
      <c r="AM287" s="70" t="s">
        <v>89</v>
      </c>
      <c r="AN287" s="70" t="s">
        <v>89</v>
      </c>
      <c r="AO287" s="70" t="s">
        <v>89</v>
      </c>
      <c r="AP287" s="49">
        <f t="shared" si="22"/>
        <v>0</v>
      </c>
      <c r="AQ287" s="302">
        <f>+L287+AD287-AI287</f>
        <v>16008000</v>
      </c>
      <c r="AR287" s="65" t="s">
        <v>87</v>
      </c>
      <c r="AS287" s="68">
        <v>16008000</v>
      </c>
      <c r="AT287" s="65" t="s">
        <v>90</v>
      </c>
      <c r="AU287" s="65">
        <v>0</v>
      </c>
      <c r="AV287" s="75" t="s">
        <v>89</v>
      </c>
      <c r="AW287" s="570">
        <f t="shared" si="25"/>
        <v>16008000</v>
      </c>
      <c r="AX287" s="515">
        <v>0</v>
      </c>
      <c r="AY287" s="223">
        <f t="shared" si="24"/>
        <v>1</v>
      </c>
      <c r="AZ287" s="74">
        <v>1</v>
      </c>
      <c r="BA287" s="301" t="s">
        <v>89</v>
      </c>
      <c r="BB287" s="65" t="s">
        <v>103</v>
      </c>
      <c r="BC287" s="308" t="s">
        <v>2029</v>
      </c>
      <c r="BD287" s="221" t="s">
        <v>87</v>
      </c>
      <c r="BE287" s="221" t="s">
        <v>87</v>
      </c>
    </row>
    <row r="288" spans="2:57" s="271" customFormat="1" ht="12.75" x14ac:dyDescent="0.2">
      <c r="B288" s="221">
        <v>2025</v>
      </c>
      <c r="C288" s="221">
        <v>891780111</v>
      </c>
      <c r="D288" s="221" t="s">
        <v>78</v>
      </c>
      <c r="E288" s="67" t="s">
        <v>2028</v>
      </c>
      <c r="F288" s="49" t="s">
        <v>2027</v>
      </c>
      <c r="G288" s="306">
        <v>0</v>
      </c>
      <c r="H288" s="65" t="s">
        <v>81</v>
      </c>
      <c r="I288" s="221" t="s">
        <v>127</v>
      </c>
      <c r="J288" s="220" t="s">
        <v>83</v>
      </c>
      <c r="K288" s="67" t="s">
        <v>2026</v>
      </c>
      <c r="L288" s="514">
        <v>7000000</v>
      </c>
      <c r="M288" s="221" t="s">
        <v>85</v>
      </c>
      <c r="N288" s="49" t="s">
        <v>2025</v>
      </c>
      <c r="O288" s="531">
        <v>12558237</v>
      </c>
      <c r="P288" s="304">
        <v>671</v>
      </c>
      <c r="Q288" s="504">
        <v>45729</v>
      </c>
      <c r="R288" s="498">
        <v>54426000</v>
      </c>
      <c r="S288" s="504">
        <v>45736</v>
      </c>
      <c r="T288" s="303">
        <f>+L288</f>
        <v>7000000</v>
      </c>
      <c r="U288" s="65" t="s">
        <v>87</v>
      </c>
      <c r="V288" s="49">
        <v>85454369</v>
      </c>
      <c r="W288" s="66" t="s">
        <v>2024</v>
      </c>
      <c r="X288" s="547">
        <v>45736</v>
      </c>
      <c r="Y288" s="504">
        <v>45736</v>
      </c>
      <c r="Z288" s="70" t="s">
        <v>89</v>
      </c>
      <c r="AA288" s="504">
        <v>45868</v>
      </c>
      <c r="AB288" s="279">
        <f t="shared" si="20"/>
        <v>132</v>
      </c>
      <c r="AC288" s="65">
        <v>0</v>
      </c>
      <c r="AD288" s="68">
        <v>0</v>
      </c>
      <c r="AE288" s="65">
        <v>0</v>
      </c>
      <c r="AF288" s="78" t="s">
        <v>89</v>
      </c>
      <c r="AG288" s="49">
        <f t="shared" si="21"/>
        <v>0</v>
      </c>
      <c r="AH288" s="65">
        <v>0</v>
      </c>
      <c r="AI288" s="66">
        <v>0</v>
      </c>
      <c r="AJ288" s="70" t="s">
        <v>89</v>
      </c>
      <c r="AK288" s="78" t="s">
        <v>89</v>
      </c>
      <c r="AL288" s="65">
        <v>0</v>
      </c>
      <c r="AM288" s="70" t="s">
        <v>89</v>
      </c>
      <c r="AN288" s="70" t="s">
        <v>89</v>
      </c>
      <c r="AO288" s="70" t="s">
        <v>89</v>
      </c>
      <c r="AP288" s="49">
        <f t="shared" si="22"/>
        <v>0</v>
      </c>
      <c r="AQ288" s="302">
        <f>+L288+AD288-AI288</f>
        <v>7000000</v>
      </c>
      <c r="AR288" s="65" t="s">
        <v>87</v>
      </c>
      <c r="AS288" s="68">
        <v>7000000</v>
      </c>
      <c r="AT288" s="65" t="s">
        <v>90</v>
      </c>
      <c r="AU288" s="65">
        <v>0</v>
      </c>
      <c r="AV288" s="75" t="s">
        <v>89</v>
      </c>
      <c r="AW288" s="570">
        <f t="shared" si="25"/>
        <v>7000000</v>
      </c>
      <c r="AX288" s="515">
        <v>0</v>
      </c>
      <c r="AY288" s="223">
        <f t="shared" si="24"/>
        <v>1</v>
      </c>
      <c r="AZ288" s="74">
        <v>1</v>
      </c>
      <c r="BA288" s="301" t="s">
        <v>89</v>
      </c>
      <c r="BB288" s="65" t="s">
        <v>103</v>
      </c>
      <c r="BC288" s="308" t="s">
        <v>2023</v>
      </c>
      <c r="BD288" s="221" t="s">
        <v>87</v>
      </c>
      <c r="BE288" s="221" t="s">
        <v>87</v>
      </c>
    </row>
    <row r="289" spans="2:57" s="271" customFormat="1" ht="12.75" x14ac:dyDescent="0.2">
      <c r="B289" s="221">
        <v>2025</v>
      </c>
      <c r="C289" s="221">
        <v>891780111</v>
      </c>
      <c r="D289" s="221" t="s">
        <v>78</v>
      </c>
      <c r="E289" s="67" t="s">
        <v>2022</v>
      </c>
      <c r="F289" s="227" t="s">
        <v>2021</v>
      </c>
      <c r="G289" s="306">
        <v>2023000100072</v>
      </c>
      <c r="H289" s="65" t="s">
        <v>81</v>
      </c>
      <c r="I289" s="221" t="s">
        <v>146</v>
      </c>
      <c r="J289" s="220" t="s">
        <v>83</v>
      </c>
      <c r="K289" s="67" t="s">
        <v>2008</v>
      </c>
      <c r="L289" s="516">
        <v>12247625</v>
      </c>
      <c r="M289" s="221" t="s">
        <v>85</v>
      </c>
      <c r="N289" s="49" t="s">
        <v>2020</v>
      </c>
      <c r="O289" s="363">
        <v>1085113681</v>
      </c>
      <c r="P289" s="304">
        <v>80</v>
      </c>
      <c r="Q289" s="403">
        <v>45804</v>
      </c>
      <c r="R289" s="498">
        <v>831230400</v>
      </c>
      <c r="S289" s="403">
        <v>45839</v>
      </c>
      <c r="T289" s="303">
        <f>+L289</f>
        <v>12247625</v>
      </c>
      <c r="U289" s="65" t="s">
        <v>87</v>
      </c>
      <c r="V289" s="227">
        <v>16078654</v>
      </c>
      <c r="W289" s="66" t="s">
        <v>1398</v>
      </c>
      <c r="X289" s="549">
        <v>45839</v>
      </c>
      <c r="Y289" s="403">
        <v>45839</v>
      </c>
      <c r="Z289" s="70" t="s">
        <v>89</v>
      </c>
      <c r="AA289" s="543">
        <v>45991</v>
      </c>
      <c r="AB289" s="279">
        <f t="shared" si="20"/>
        <v>152</v>
      </c>
      <c r="AC289" s="65">
        <v>0</v>
      </c>
      <c r="AD289" s="68">
        <v>0</v>
      </c>
      <c r="AE289" s="65">
        <v>0</v>
      </c>
      <c r="AF289" s="78" t="s">
        <v>89</v>
      </c>
      <c r="AG289" s="49">
        <f t="shared" si="21"/>
        <v>0</v>
      </c>
      <c r="AH289" s="65">
        <v>0</v>
      </c>
      <c r="AI289" s="66">
        <v>0</v>
      </c>
      <c r="AJ289" s="70" t="s">
        <v>89</v>
      </c>
      <c r="AK289" s="78" t="s">
        <v>89</v>
      </c>
      <c r="AL289" s="65">
        <v>0</v>
      </c>
      <c r="AM289" s="70" t="s">
        <v>89</v>
      </c>
      <c r="AN289" s="70" t="s">
        <v>89</v>
      </c>
      <c r="AO289" s="70" t="s">
        <v>89</v>
      </c>
      <c r="AP289" s="49">
        <f t="shared" si="22"/>
        <v>0</v>
      </c>
      <c r="AQ289" s="302">
        <f>+L289+AD289-AI289</f>
        <v>12247625</v>
      </c>
      <c r="AR289" s="65" t="s">
        <v>90</v>
      </c>
      <c r="AS289" s="68">
        <v>0</v>
      </c>
      <c r="AT289" s="65" t="s">
        <v>90</v>
      </c>
      <c r="AU289" s="65">
        <v>0</v>
      </c>
      <c r="AV289" s="75" t="s">
        <v>89</v>
      </c>
      <c r="AW289" s="570">
        <f t="shared" si="25"/>
        <v>2449525</v>
      </c>
      <c r="AX289" s="515">
        <v>9798100</v>
      </c>
      <c r="AY289" s="223">
        <f t="shared" si="24"/>
        <v>0.2</v>
      </c>
      <c r="AZ289" s="74">
        <v>0.2</v>
      </c>
      <c r="BA289" s="301" t="s">
        <v>89</v>
      </c>
      <c r="BB289" s="65" t="s">
        <v>108</v>
      </c>
      <c r="BC289" s="354" t="s">
        <v>2019</v>
      </c>
      <c r="BD289" s="221" t="s">
        <v>87</v>
      </c>
      <c r="BE289" s="221" t="s">
        <v>87</v>
      </c>
    </row>
    <row r="290" spans="2:57" s="271" customFormat="1" ht="12.75" x14ac:dyDescent="0.2">
      <c r="B290" s="221">
        <v>2025</v>
      </c>
      <c r="C290" s="221">
        <v>891780111</v>
      </c>
      <c r="D290" s="221" t="s">
        <v>78</v>
      </c>
      <c r="E290" s="67" t="s">
        <v>2018</v>
      </c>
      <c r="F290" s="227" t="s">
        <v>2017</v>
      </c>
      <c r="G290" s="306">
        <v>2023000100072</v>
      </c>
      <c r="H290" s="65" t="s">
        <v>81</v>
      </c>
      <c r="I290" s="221" t="s">
        <v>146</v>
      </c>
      <c r="J290" s="220" t="s">
        <v>83</v>
      </c>
      <c r="K290" s="67" t="s">
        <v>2008</v>
      </c>
      <c r="L290" s="516">
        <v>12247625</v>
      </c>
      <c r="M290" s="221" t="s">
        <v>85</v>
      </c>
      <c r="N290" s="49" t="s">
        <v>2016</v>
      </c>
      <c r="O290" s="363">
        <v>1083025159</v>
      </c>
      <c r="P290" s="304">
        <v>80</v>
      </c>
      <c r="Q290" s="403">
        <v>45804</v>
      </c>
      <c r="R290" s="498">
        <v>831230400</v>
      </c>
      <c r="S290" s="403">
        <v>45839</v>
      </c>
      <c r="T290" s="303">
        <f>+L290</f>
        <v>12247625</v>
      </c>
      <c r="U290" s="65" t="s">
        <v>87</v>
      </c>
      <c r="V290" s="227">
        <v>16078654</v>
      </c>
      <c r="W290" s="66" t="s">
        <v>1398</v>
      </c>
      <c r="X290" s="549">
        <v>45839</v>
      </c>
      <c r="Y290" s="403">
        <v>45839</v>
      </c>
      <c r="Z290" s="70" t="s">
        <v>89</v>
      </c>
      <c r="AA290" s="543">
        <v>45991</v>
      </c>
      <c r="AB290" s="279">
        <f t="shared" si="20"/>
        <v>152</v>
      </c>
      <c r="AC290" s="65">
        <v>0</v>
      </c>
      <c r="AD290" s="68">
        <v>0</v>
      </c>
      <c r="AE290" s="65">
        <v>0</v>
      </c>
      <c r="AF290" s="78" t="s">
        <v>89</v>
      </c>
      <c r="AG290" s="49">
        <f t="shared" si="21"/>
        <v>0</v>
      </c>
      <c r="AH290" s="65">
        <v>0</v>
      </c>
      <c r="AI290" s="66">
        <v>0</v>
      </c>
      <c r="AJ290" s="70" t="s">
        <v>89</v>
      </c>
      <c r="AK290" s="78" t="s">
        <v>89</v>
      </c>
      <c r="AL290" s="65">
        <v>0</v>
      </c>
      <c r="AM290" s="70" t="s">
        <v>89</v>
      </c>
      <c r="AN290" s="70" t="s">
        <v>89</v>
      </c>
      <c r="AO290" s="70" t="s">
        <v>89</v>
      </c>
      <c r="AP290" s="49">
        <f t="shared" si="22"/>
        <v>0</v>
      </c>
      <c r="AQ290" s="302">
        <f>+L290+AD290-AI290</f>
        <v>12247625</v>
      </c>
      <c r="AR290" s="65" t="s">
        <v>90</v>
      </c>
      <c r="AS290" s="68">
        <v>0</v>
      </c>
      <c r="AT290" s="65" t="s">
        <v>90</v>
      </c>
      <c r="AU290" s="65">
        <v>0</v>
      </c>
      <c r="AV290" s="75" t="s">
        <v>89</v>
      </c>
      <c r="AW290" s="570">
        <f t="shared" si="25"/>
        <v>2449525</v>
      </c>
      <c r="AX290" s="515">
        <v>9798100</v>
      </c>
      <c r="AY290" s="223">
        <f t="shared" si="24"/>
        <v>0.2</v>
      </c>
      <c r="AZ290" s="74">
        <v>0.2</v>
      </c>
      <c r="BA290" s="301" t="s">
        <v>89</v>
      </c>
      <c r="BB290" s="65" t="s">
        <v>108</v>
      </c>
      <c r="BC290" s="354" t="s">
        <v>2015</v>
      </c>
      <c r="BD290" s="221" t="s">
        <v>87</v>
      </c>
      <c r="BE290" s="221" t="s">
        <v>87</v>
      </c>
    </row>
    <row r="291" spans="2:57" s="271" customFormat="1" ht="12.75" x14ac:dyDescent="0.2">
      <c r="B291" s="221">
        <v>2025</v>
      </c>
      <c r="C291" s="221">
        <v>891780111</v>
      </c>
      <c r="D291" s="221" t="s">
        <v>78</v>
      </c>
      <c r="E291" s="67" t="s">
        <v>2014</v>
      </c>
      <c r="F291" s="227" t="s">
        <v>2013</v>
      </c>
      <c r="G291" s="306">
        <v>2023000100072</v>
      </c>
      <c r="H291" s="65" t="s">
        <v>81</v>
      </c>
      <c r="I291" s="221" t="s">
        <v>146</v>
      </c>
      <c r="J291" s="220" t="s">
        <v>83</v>
      </c>
      <c r="K291" s="67" t="s">
        <v>2008</v>
      </c>
      <c r="L291" s="516">
        <v>12247625</v>
      </c>
      <c r="M291" s="221" t="s">
        <v>85</v>
      </c>
      <c r="N291" s="49" t="s">
        <v>2012</v>
      </c>
      <c r="O291" s="363">
        <v>1003265493</v>
      </c>
      <c r="P291" s="304">
        <v>80</v>
      </c>
      <c r="Q291" s="403">
        <v>45804</v>
      </c>
      <c r="R291" s="498">
        <v>831230400</v>
      </c>
      <c r="S291" s="403">
        <v>45839</v>
      </c>
      <c r="T291" s="303">
        <f>+L291</f>
        <v>12247625</v>
      </c>
      <c r="U291" s="65" t="s">
        <v>87</v>
      </c>
      <c r="V291" s="227">
        <v>16078654</v>
      </c>
      <c r="W291" s="66" t="s">
        <v>1398</v>
      </c>
      <c r="X291" s="549">
        <v>45839</v>
      </c>
      <c r="Y291" s="403">
        <v>45839</v>
      </c>
      <c r="Z291" s="70" t="s">
        <v>89</v>
      </c>
      <c r="AA291" s="543">
        <v>45991</v>
      </c>
      <c r="AB291" s="279">
        <f t="shared" si="20"/>
        <v>152</v>
      </c>
      <c r="AC291" s="65">
        <v>0</v>
      </c>
      <c r="AD291" s="68">
        <v>0</v>
      </c>
      <c r="AE291" s="65">
        <v>0</v>
      </c>
      <c r="AF291" s="78" t="s">
        <v>89</v>
      </c>
      <c r="AG291" s="49">
        <f t="shared" si="21"/>
        <v>0</v>
      </c>
      <c r="AH291" s="65">
        <v>0</v>
      </c>
      <c r="AI291" s="66">
        <v>0</v>
      </c>
      <c r="AJ291" s="70" t="s">
        <v>89</v>
      </c>
      <c r="AK291" s="78" t="s">
        <v>89</v>
      </c>
      <c r="AL291" s="65">
        <v>0</v>
      </c>
      <c r="AM291" s="70" t="s">
        <v>89</v>
      </c>
      <c r="AN291" s="70" t="s">
        <v>89</v>
      </c>
      <c r="AO291" s="70" t="s">
        <v>89</v>
      </c>
      <c r="AP291" s="49">
        <f t="shared" si="22"/>
        <v>0</v>
      </c>
      <c r="AQ291" s="302">
        <f>+L291+AD291-AI291</f>
        <v>12247625</v>
      </c>
      <c r="AR291" s="65" t="s">
        <v>90</v>
      </c>
      <c r="AS291" s="68">
        <v>0</v>
      </c>
      <c r="AT291" s="65" t="s">
        <v>90</v>
      </c>
      <c r="AU291" s="65">
        <v>0</v>
      </c>
      <c r="AV291" s="75" t="s">
        <v>89</v>
      </c>
      <c r="AW291" s="570">
        <f t="shared" si="25"/>
        <v>2449525</v>
      </c>
      <c r="AX291" s="515">
        <v>9798100</v>
      </c>
      <c r="AY291" s="223">
        <f t="shared" si="24"/>
        <v>0.2</v>
      </c>
      <c r="AZ291" s="74">
        <v>0.2</v>
      </c>
      <c r="BA291" s="301" t="s">
        <v>89</v>
      </c>
      <c r="BB291" s="65" t="s">
        <v>108</v>
      </c>
      <c r="BC291" s="354" t="s">
        <v>2011</v>
      </c>
      <c r="BD291" s="221" t="s">
        <v>87</v>
      </c>
      <c r="BE291" s="221" t="s">
        <v>87</v>
      </c>
    </row>
    <row r="292" spans="2:57" s="271" customFormat="1" ht="12.75" x14ac:dyDescent="0.2">
      <c r="B292" s="221">
        <v>2025</v>
      </c>
      <c r="C292" s="221">
        <v>891780111</v>
      </c>
      <c r="D292" s="221" t="s">
        <v>78</v>
      </c>
      <c r="E292" s="67" t="s">
        <v>2010</v>
      </c>
      <c r="F292" s="227" t="s">
        <v>2009</v>
      </c>
      <c r="G292" s="306">
        <v>2023000100072</v>
      </c>
      <c r="H292" s="65" t="s">
        <v>81</v>
      </c>
      <c r="I292" s="221" t="s">
        <v>146</v>
      </c>
      <c r="J292" s="220" t="s">
        <v>83</v>
      </c>
      <c r="K292" s="67" t="s">
        <v>2008</v>
      </c>
      <c r="L292" s="516">
        <v>12247625</v>
      </c>
      <c r="M292" s="221" t="s">
        <v>85</v>
      </c>
      <c r="N292" s="49" t="s">
        <v>2007</v>
      </c>
      <c r="O292" s="363">
        <v>36453305</v>
      </c>
      <c r="P292" s="304">
        <v>80</v>
      </c>
      <c r="Q292" s="403">
        <v>45804</v>
      </c>
      <c r="R292" s="498">
        <v>831230400</v>
      </c>
      <c r="S292" s="403">
        <v>45839</v>
      </c>
      <c r="T292" s="303">
        <f>+L292</f>
        <v>12247625</v>
      </c>
      <c r="U292" s="65" t="s">
        <v>87</v>
      </c>
      <c r="V292" s="227">
        <v>16078654</v>
      </c>
      <c r="W292" s="66" t="s">
        <v>1398</v>
      </c>
      <c r="X292" s="549">
        <v>45839</v>
      </c>
      <c r="Y292" s="403">
        <v>45839</v>
      </c>
      <c r="Z292" s="70" t="s">
        <v>89</v>
      </c>
      <c r="AA292" s="543">
        <v>45991</v>
      </c>
      <c r="AB292" s="279">
        <f t="shared" si="20"/>
        <v>152</v>
      </c>
      <c r="AC292" s="65">
        <v>0</v>
      </c>
      <c r="AD292" s="68">
        <v>0</v>
      </c>
      <c r="AE292" s="65">
        <v>0</v>
      </c>
      <c r="AF292" s="78" t="s">
        <v>89</v>
      </c>
      <c r="AG292" s="49">
        <f t="shared" si="21"/>
        <v>0</v>
      </c>
      <c r="AH292" s="65">
        <v>0</v>
      </c>
      <c r="AI292" s="66">
        <v>0</v>
      </c>
      <c r="AJ292" s="70" t="s">
        <v>89</v>
      </c>
      <c r="AK292" s="78" t="s">
        <v>89</v>
      </c>
      <c r="AL292" s="65">
        <v>0</v>
      </c>
      <c r="AM292" s="70" t="s">
        <v>89</v>
      </c>
      <c r="AN292" s="70" t="s">
        <v>89</v>
      </c>
      <c r="AO292" s="70" t="s">
        <v>89</v>
      </c>
      <c r="AP292" s="49">
        <f t="shared" si="22"/>
        <v>0</v>
      </c>
      <c r="AQ292" s="302">
        <f>+L292+AD292-AI292</f>
        <v>12247625</v>
      </c>
      <c r="AR292" s="65" t="s">
        <v>90</v>
      </c>
      <c r="AS292" s="68">
        <v>0</v>
      </c>
      <c r="AT292" s="65" t="s">
        <v>90</v>
      </c>
      <c r="AU292" s="65">
        <v>0</v>
      </c>
      <c r="AV292" s="75" t="s">
        <v>89</v>
      </c>
      <c r="AW292" s="570">
        <f t="shared" si="25"/>
        <v>2449525</v>
      </c>
      <c r="AX292" s="515">
        <v>9798100</v>
      </c>
      <c r="AY292" s="223">
        <f t="shared" si="24"/>
        <v>0.2</v>
      </c>
      <c r="AZ292" s="74">
        <v>0.2</v>
      </c>
      <c r="BA292" s="301" t="s">
        <v>89</v>
      </c>
      <c r="BB292" s="65" t="s">
        <v>108</v>
      </c>
      <c r="BC292" s="354" t="s">
        <v>2006</v>
      </c>
      <c r="BD292" s="221" t="s">
        <v>87</v>
      </c>
      <c r="BE292" s="221" t="s">
        <v>87</v>
      </c>
    </row>
    <row r="293" spans="2:57" s="271" customFormat="1" ht="12.75" x14ac:dyDescent="0.2">
      <c r="B293" s="221">
        <v>2025</v>
      </c>
      <c r="C293" s="221">
        <v>891780111</v>
      </c>
      <c r="D293" s="221" t="s">
        <v>78</v>
      </c>
      <c r="E293" s="67" t="s">
        <v>2005</v>
      </c>
      <c r="F293" s="227" t="s">
        <v>2004</v>
      </c>
      <c r="G293" s="306">
        <v>0</v>
      </c>
      <c r="H293" s="65" t="s">
        <v>81</v>
      </c>
      <c r="I293" s="221" t="s">
        <v>127</v>
      </c>
      <c r="J293" s="220" t="s">
        <v>83</v>
      </c>
      <c r="K293" s="67" t="s">
        <v>2003</v>
      </c>
      <c r="L293" s="520">
        <v>14560000</v>
      </c>
      <c r="M293" s="221" t="s">
        <v>85</v>
      </c>
      <c r="N293" s="314" t="s">
        <v>2002</v>
      </c>
      <c r="O293" s="526">
        <v>1004163400</v>
      </c>
      <c r="P293" s="304">
        <v>111</v>
      </c>
      <c r="Q293" s="403">
        <v>45678</v>
      </c>
      <c r="R293" s="498">
        <v>557700000</v>
      </c>
      <c r="S293" s="503">
        <v>45845</v>
      </c>
      <c r="T293" s="303">
        <f>+L293</f>
        <v>14560000</v>
      </c>
      <c r="U293" s="65" t="s">
        <v>87</v>
      </c>
      <c r="V293" s="229">
        <v>1082884010</v>
      </c>
      <c r="W293" s="66" t="s">
        <v>1426</v>
      </c>
      <c r="X293" s="549">
        <v>45845</v>
      </c>
      <c r="Y293" s="403">
        <v>45845</v>
      </c>
      <c r="Z293" s="70" t="s">
        <v>89</v>
      </c>
      <c r="AA293" s="543">
        <v>46003</v>
      </c>
      <c r="AB293" s="279">
        <f t="shared" si="20"/>
        <v>158</v>
      </c>
      <c r="AC293" s="65">
        <v>0</v>
      </c>
      <c r="AD293" s="68">
        <v>0</v>
      </c>
      <c r="AE293" s="65">
        <v>0</v>
      </c>
      <c r="AF293" s="78" t="s">
        <v>89</v>
      </c>
      <c r="AG293" s="49">
        <f t="shared" si="21"/>
        <v>0</v>
      </c>
      <c r="AH293" s="65">
        <v>0</v>
      </c>
      <c r="AI293" s="66">
        <v>0</v>
      </c>
      <c r="AJ293" s="70" t="s">
        <v>89</v>
      </c>
      <c r="AK293" s="78" t="s">
        <v>89</v>
      </c>
      <c r="AL293" s="65">
        <v>0</v>
      </c>
      <c r="AM293" s="70" t="s">
        <v>89</v>
      </c>
      <c r="AN293" s="70" t="s">
        <v>89</v>
      </c>
      <c r="AO293" s="70" t="s">
        <v>89</v>
      </c>
      <c r="AP293" s="49">
        <f t="shared" si="22"/>
        <v>0</v>
      </c>
      <c r="AQ293" s="302">
        <f>+L293+AD293-AI293</f>
        <v>14560000</v>
      </c>
      <c r="AR293" s="65" t="s">
        <v>87</v>
      </c>
      <c r="AS293" s="68">
        <v>14560000</v>
      </c>
      <c r="AT293" s="65" t="s">
        <v>90</v>
      </c>
      <c r="AU293" s="65">
        <v>0</v>
      </c>
      <c r="AV293" s="75" t="s">
        <v>89</v>
      </c>
      <c r="AW293" s="570">
        <f t="shared" si="25"/>
        <v>5040000</v>
      </c>
      <c r="AX293" s="515">
        <v>9520000</v>
      </c>
      <c r="AY293" s="223">
        <f t="shared" si="24"/>
        <v>0.34615384615384615</v>
      </c>
      <c r="AZ293" s="74">
        <v>0.34615384615384615</v>
      </c>
      <c r="BA293" s="301" t="s">
        <v>89</v>
      </c>
      <c r="BB293" s="326" t="s">
        <v>108</v>
      </c>
      <c r="BC293" s="354" t="s">
        <v>2001</v>
      </c>
      <c r="BD293" s="221" t="s">
        <v>87</v>
      </c>
      <c r="BE293" s="221" t="s">
        <v>87</v>
      </c>
    </row>
    <row r="294" spans="2:57" s="271" customFormat="1" ht="12.75" x14ac:dyDescent="0.2">
      <c r="B294" s="221">
        <v>2025</v>
      </c>
      <c r="C294" s="221">
        <v>891780111</v>
      </c>
      <c r="D294" s="221" t="s">
        <v>78</v>
      </c>
      <c r="E294" s="67" t="s">
        <v>2000</v>
      </c>
      <c r="F294" s="229" t="s">
        <v>1999</v>
      </c>
      <c r="G294" s="306">
        <v>0</v>
      </c>
      <c r="H294" s="65" t="s">
        <v>81</v>
      </c>
      <c r="I294" s="221" t="s">
        <v>127</v>
      </c>
      <c r="J294" s="220" t="s">
        <v>83</v>
      </c>
      <c r="K294" s="67" t="s">
        <v>1998</v>
      </c>
      <c r="L294" s="520">
        <v>13906667</v>
      </c>
      <c r="M294" s="221" t="s">
        <v>85</v>
      </c>
      <c r="N294" s="314" t="s">
        <v>1997</v>
      </c>
      <c r="O294" s="526">
        <v>1079915385</v>
      </c>
      <c r="P294" s="332">
        <v>102</v>
      </c>
      <c r="Q294" s="404">
        <v>45677</v>
      </c>
      <c r="R294" s="500">
        <v>1014200000</v>
      </c>
      <c r="S294" s="503">
        <v>45853</v>
      </c>
      <c r="T294" s="303">
        <f>+L294</f>
        <v>13906667</v>
      </c>
      <c r="U294" s="65" t="s">
        <v>87</v>
      </c>
      <c r="V294" s="229">
        <v>39049658</v>
      </c>
      <c r="W294" s="66" t="s">
        <v>1986</v>
      </c>
      <c r="X294" s="551">
        <v>45853</v>
      </c>
      <c r="Y294" s="404">
        <v>45853</v>
      </c>
      <c r="Z294" s="70" t="s">
        <v>89</v>
      </c>
      <c r="AA294" s="509">
        <v>46003</v>
      </c>
      <c r="AB294" s="279">
        <f t="shared" si="20"/>
        <v>150</v>
      </c>
      <c r="AC294" s="65">
        <v>0</v>
      </c>
      <c r="AD294" s="68">
        <v>0</v>
      </c>
      <c r="AE294" s="65">
        <v>0</v>
      </c>
      <c r="AF294" s="78" t="s">
        <v>89</v>
      </c>
      <c r="AG294" s="49">
        <f t="shared" si="21"/>
        <v>0</v>
      </c>
      <c r="AH294" s="65">
        <v>0</v>
      </c>
      <c r="AI294" s="66">
        <v>0</v>
      </c>
      <c r="AJ294" s="70" t="s">
        <v>89</v>
      </c>
      <c r="AK294" s="78" t="s">
        <v>89</v>
      </c>
      <c r="AL294" s="65">
        <v>0</v>
      </c>
      <c r="AM294" s="70" t="s">
        <v>89</v>
      </c>
      <c r="AN294" s="70" t="s">
        <v>89</v>
      </c>
      <c r="AO294" s="70" t="s">
        <v>89</v>
      </c>
      <c r="AP294" s="49">
        <f t="shared" si="22"/>
        <v>0</v>
      </c>
      <c r="AQ294" s="302">
        <f>+L294+AD294-AI294</f>
        <v>13906667</v>
      </c>
      <c r="AR294" s="65" t="s">
        <v>87</v>
      </c>
      <c r="AS294" s="68">
        <v>13906667</v>
      </c>
      <c r="AT294" s="65" t="s">
        <v>90</v>
      </c>
      <c r="AU294" s="65">
        <v>0</v>
      </c>
      <c r="AV294" s="75" t="s">
        <v>89</v>
      </c>
      <c r="AW294" s="570">
        <f t="shared" si="25"/>
        <v>4386667</v>
      </c>
      <c r="AX294" s="515">
        <v>9520000</v>
      </c>
      <c r="AY294" s="223">
        <f t="shared" si="24"/>
        <v>0.31543625801926517</v>
      </c>
      <c r="AZ294" s="74">
        <v>0.31543625801926517</v>
      </c>
      <c r="BA294" s="301" t="s">
        <v>89</v>
      </c>
      <c r="BB294" s="65" t="s">
        <v>108</v>
      </c>
      <c r="BC294" s="307" t="s">
        <v>1996</v>
      </c>
      <c r="BD294" s="221" t="s">
        <v>87</v>
      </c>
      <c r="BE294" s="221" t="s">
        <v>87</v>
      </c>
    </row>
    <row r="295" spans="2:57" s="271" customFormat="1" ht="12.75" x14ac:dyDescent="0.2">
      <c r="B295" s="221">
        <v>2025</v>
      </c>
      <c r="C295" s="221">
        <v>891780111</v>
      </c>
      <c r="D295" s="221" t="s">
        <v>78</v>
      </c>
      <c r="E295" s="67" t="s">
        <v>1995</v>
      </c>
      <c r="F295" s="229" t="s">
        <v>1994</v>
      </c>
      <c r="G295" s="306">
        <v>0</v>
      </c>
      <c r="H295" s="65" t="s">
        <v>81</v>
      </c>
      <c r="I295" s="221" t="s">
        <v>127</v>
      </c>
      <c r="J295" s="220" t="s">
        <v>83</v>
      </c>
      <c r="K295" s="67" t="s">
        <v>1993</v>
      </c>
      <c r="L295" s="520">
        <v>13500000</v>
      </c>
      <c r="M295" s="221" t="s">
        <v>85</v>
      </c>
      <c r="N295" s="314" t="s">
        <v>1992</v>
      </c>
      <c r="O295" s="526">
        <v>84451753</v>
      </c>
      <c r="P295" s="332">
        <v>109</v>
      </c>
      <c r="Q295" s="404">
        <v>45678</v>
      </c>
      <c r="R295" s="500">
        <v>159000000</v>
      </c>
      <c r="S295" s="503">
        <v>45854</v>
      </c>
      <c r="T295" s="303">
        <f>+L295</f>
        <v>13500000</v>
      </c>
      <c r="U295" s="65" t="s">
        <v>87</v>
      </c>
      <c r="V295" s="229">
        <v>36669284</v>
      </c>
      <c r="W295" s="66" t="s">
        <v>1769</v>
      </c>
      <c r="X295" s="551">
        <v>45854</v>
      </c>
      <c r="Y295" s="404">
        <v>45854</v>
      </c>
      <c r="Z295" s="70" t="s">
        <v>89</v>
      </c>
      <c r="AA295" s="509">
        <v>46010</v>
      </c>
      <c r="AB295" s="279">
        <f t="shared" si="20"/>
        <v>156</v>
      </c>
      <c r="AC295" s="65">
        <v>0</v>
      </c>
      <c r="AD295" s="68">
        <v>0</v>
      </c>
      <c r="AE295" s="65">
        <v>0</v>
      </c>
      <c r="AF295" s="78" t="s">
        <v>89</v>
      </c>
      <c r="AG295" s="49">
        <f t="shared" si="21"/>
        <v>0</v>
      </c>
      <c r="AH295" s="65">
        <v>0</v>
      </c>
      <c r="AI295" s="66">
        <v>0</v>
      </c>
      <c r="AJ295" s="70" t="s">
        <v>89</v>
      </c>
      <c r="AK295" s="78" t="s">
        <v>89</v>
      </c>
      <c r="AL295" s="65">
        <v>0</v>
      </c>
      <c r="AM295" s="70" t="s">
        <v>89</v>
      </c>
      <c r="AN295" s="70" t="s">
        <v>89</v>
      </c>
      <c r="AO295" s="70" t="s">
        <v>89</v>
      </c>
      <c r="AP295" s="49">
        <f t="shared" si="22"/>
        <v>0</v>
      </c>
      <c r="AQ295" s="302">
        <f>+L295+AD295-AI295</f>
        <v>13500000</v>
      </c>
      <c r="AR295" s="65" t="s">
        <v>87</v>
      </c>
      <c r="AS295" s="68">
        <v>13500000</v>
      </c>
      <c r="AT295" s="65" t="s">
        <v>90</v>
      </c>
      <c r="AU295" s="65">
        <v>0</v>
      </c>
      <c r="AV295" s="75" t="s">
        <v>89</v>
      </c>
      <c r="AW295" s="570">
        <f t="shared" si="25"/>
        <v>4416667</v>
      </c>
      <c r="AX295" s="515">
        <v>9083333</v>
      </c>
      <c r="AY295" s="223">
        <f t="shared" si="24"/>
        <v>0.32716051851851852</v>
      </c>
      <c r="AZ295" s="74">
        <v>0.32716051851851852</v>
      </c>
      <c r="BA295" s="301" t="s">
        <v>89</v>
      </c>
      <c r="BB295" s="65" t="s">
        <v>108</v>
      </c>
      <c r="BC295" s="307" t="s">
        <v>1991</v>
      </c>
      <c r="BD295" s="221" t="s">
        <v>87</v>
      </c>
      <c r="BE295" s="221" t="s">
        <v>87</v>
      </c>
    </row>
    <row r="296" spans="2:57" s="271" customFormat="1" ht="12.75" x14ac:dyDescent="0.2">
      <c r="B296" s="221">
        <v>2025</v>
      </c>
      <c r="C296" s="221">
        <v>891780111</v>
      </c>
      <c r="D296" s="221" t="s">
        <v>78</v>
      </c>
      <c r="E296" s="67" t="s">
        <v>1990</v>
      </c>
      <c r="F296" s="229" t="s">
        <v>1989</v>
      </c>
      <c r="G296" s="306">
        <v>0</v>
      </c>
      <c r="H296" s="65" t="s">
        <v>81</v>
      </c>
      <c r="I296" s="221" t="s">
        <v>127</v>
      </c>
      <c r="J296" s="220" t="s">
        <v>83</v>
      </c>
      <c r="K296" s="67" t="s">
        <v>1988</v>
      </c>
      <c r="L296" s="518">
        <v>7800000</v>
      </c>
      <c r="M296" s="221" t="s">
        <v>85</v>
      </c>
      <c r="N296" s="231" t="s">
        <v>1987</v>
      </c>
      <c r="O296" s="341">
        <v>1004462354</v>
      </c>
      <c r="P296" s="332">
        <v>103</v>
      </c>
      <c r="Q296" s="404">
        <v>45677</v>
      </c>
      <c r="R296" s="500">
        <v>712000000</v>
      </c>
      <c r="S296" s="404">
        <v>45859</v>
      </c>
      <c r="T296" s="303">
        <f>+L296</f>
        <v>7800000</v>
      </c>
      <c r="U296" s="65" t="s">
        <v>87</v>
      </c>
      <c r="V296" s="229">
        <v>39049658</v>
      </c>
      <c r="W296" s="66" t="s">
        <v>1986</v>
      </c>
      <c r="X296" s="551">
        <v>45859</v>
      </c>
      <c r="Y296" s="404">
        <v>45859</v>
      </c>
      <c r="Z296" s="70" t="s">
        <v>89</v>
      </c>
      <c r="AA296" s="509">
        <v>45950</v>
      </c>
      <c r="AB296" s="279">
        <f t="shared" si="20"/>
        <v>91</v>
      </c>
      <c r="AC296" s="65">
        <v>0</v>
      </c>
      <c r="AD296" s="68">
        <v>0</v>
      </c>
      <c r="AE296" s="65">
        <v>0</v>
      </c>
      <c r="AF296" s="78" t="s">
        <v>89</v>
      </c>
      <c r="AG296" s="49">
        <f t="shared" si="21"/>
        <v>0</v>
      </c>
      <c r="AH296" s="65">
        <v>0</v>
      </c>
      <c r="AI296" s="66">
        <v>0</v>
      </c>
      <c r="AJ296" s="70" t="s">
        <v>89</v>
      </c>
      <c r="AK296" s="78" t="s">
        <v>89</v>
      </c>
      <c r="AL296" s="65">
        <v>0</v>
      </c>
      <c r="AM296" s="70" t="s">
        <v>89</v>
      </c>
      <c r="AN296" s="70" t="s">
        <v>89</v>
      </c>
      <c r="AO296" s="70" t="s">
        <v>89</v>
      </c>
      <c r="AP296" s="49">
        <f t="shared" si="22"/>
        <v>0</v>
      </c>
      <c r="AQ296" s="302">
        <f>+L296+AD296-AI296</f>
        <v>7800000</v>
      </c>
      <c r="AR296" s="65" t="s">
        <v>87</v>
      </c>
      <c r="AS296" s="68">
        <v>7800000</v>
      </c>
      <c r="AT296" s="65" t="s">
        <v>90</v>
      </c>
      <c r="AU296" s="65">
        <v>0</v>
      </c>
      <c r="AV296" s="75" t="s">
        <v>89</v>
      </c>
      <c r="AW296" s="570">
        <f t="shared" si="25"/>
        <v>2600000</v>
      </c>
      <c r="AX296" s="515">
        <v>5200000</v>
      </c>
      <c r="AY296" s="223">
        <f t="shared" si="24"/>
        <v>0.33333333333333331</v>
      </c>
      <c r="AZ296" s="74">
        <v>0.33333333333333331</v>
      </c>
      <c r="BA296" s="301" t="s">
        <v>89</v>
      </c>
      <c r="BB296" s="65" t="s">
        <v>108</v>
      </c>
      <c r="BC296" s="307" t="s">
        <v>1985</v>
      </c>
      <c r="BD296" s="221" t="s">
        <v>87</v>
      </c>
      <c r="BE296" s="221" t="s">
        <v>87</v>
      </c>
    </row>
    <row r="297" spans="2:57" s="271" customFormat="1" ht="12.75" x14ac:dyDescent="0.2">
      <c r="B297" s="221">
        <v>2025</v>
      </c>
      <c r="C297" s="221">
        <v>891780111</v>
      </c>
      <c r="D297" s="221" t="s">
        <v>78</v>
      </c>
      <c r="E297" s="67" t="s">
        <v>1984</v>
      </c>
      <c r="F297" s="229" t="s">
        <v>1983</v>
      </c>
      <c r="G297" s="306">
        <v>0</v>
      </c>
      <c r="H297" s="65" t="s">
        <v>81</v>
      </c>
      <c r="I297" s="221" t="s">
        <v>127</v>
      </c>
      <c r="J297" s="220" t="s">
        <v>83</v>
      </c>
      <c r="K297" s="67" t="s">
        <v>1982</v>
      </c>
      <c r="L297" s="518">
        <v>7800000</v>
      </c>
      <c r="M297" s="221" t="s">
        <v>85</v>
      </c>
      <c r="N297" s="231" t="s">
        <v>1981</v>
      </c>
      <c r="O297" s="533">
        <v>1083038362</v>
      </c>
      <c r="P297" s="332">
        <v>102</v>
      </c>
      <c r="Q297" s="404">
        <v>45677</v>
      </c>
      <c r="R297" s="500">
        <v>1014200000</v>
      </c>
      <c r="S297" s="404">
        <v>45859</v>
      </c>
      <c r="T297" s="303">
        <f>+L297</f>
        <v>7800000</v>
      </c>
      <c r="U297" s="65" t="s">
        <v>87</v>
      </c>
      <c r="V297" s="229">
        <v>57461852</v>
      </c>
      <c r="W297" s="66" t="s">
        <v>1980</v>
      </c>
      <c r="X297" s="551">
        <v>45859</v>
      </c>
      <c r="Y297" s="404">
        <v>45859</v>
      </c>
      <c r="Z297" s="70" t="s">
        <v>89</v>
      </c>
      <c r="AA297" s="509">
        <v>45950</v>
      </c>
      <c r="AB297" s="279">
        <f t="shared" si="20"/>
        <v>91</v>
      </c>
      <c r="AC297" s="65">
        <v>0</v>
      </c>
      <c r="AD297" s="68">
        <v>0</v>
      </c>
      <c r="AE297" s="65">
        <v>0</v>
      </c>
      <c r="AF297" s="78" t="s">
        <v>89</v>
      </c>
      <c r="AG297" s="49">
        <f t="shared" si="21"/>
        <v>0</v>
      </c>
      <c r="AH297" s="65">
        <v>0</v>
      </c>
      <c r="AI297" s="66">
        <v>0</v>
      </c>
      <c r="AJ297" s="70" t="s">
        <v>89</v>
      </c>
      <c r="AK297" s="78" t="s">
        <v>89</v>
      </c>
      <c r="AL297" s="65">
        <v>0</v>
      </c>
      <c r="AM297" s="70" t="s">
        <v>89</v>
      </c>
      <c r="AN297" s="70" t="s">
        <v>89</v>
      </c>
      <c r="AO297" s="70" t="s">
        <v>89</v>
      </c>
      <c r="AP297" s="49">
        <f t="shared" si="22"/>
        <v>0</v>
      </c>
      <c r="AQ297" s="302">
        <f>+L297+AD297-AI297</f>
        <v>7800000</v>
      </c>
      <c r="AR297" s="65" t="s">
        <v>87</v>
      </c>
      <c r="AS297" s="68">
        <v>7800000</v>
      </c>
      <c r="AT297" s="65" t="s">
        <v>90</v>
      </c>
      <c r="AU297" s="65">
        <v>0</v>
      </c>
      <c r="AV297" s="75" t="s">
        <v>89</v>
      </c>
      <c r="AW297" s="570">
        <f t="shared" si="25"/>
        <v>3466667</v>
      </c>
      <c r="AX297" s="515">
        <v>4333333</v>
      </c>
      <c r="AY297" s="223">
        <f t="shared" si="24"/>
        <v>0.4444444871794872</v>
      </c>
      <c r="AZ297" s="74">
        <v>0.4444444871794872</v>
      </c>
      <c r="BA297" s="301" t="s">
        <v>89</v>
      </c>
      <c r="BB297" s="65" t="s">
        <v>108</v>
      </c>
      <c r="BC297" s="307" t="s">
        <v>1979</v>
      </c>
      <c r="BD297" s="221" t="s">
        <v>87</v>
      </c>
      <c r="BE297" s="221" t="s">
        <v>87</v>
      </c>
    </row>
    <row r="298" spans="2:57" s="271" customFormat="1" ht="12.75" x14ac:dyDescent="0.2">
      <c r="B298" s="221">
        <v>2025</v>
      </c>
      <c r="C298" s="221">
        <v>891780111</v>
      </c>
      <c r="D298" s="221" t="s">
        <v>78</v>
      </c>
      <c r="E298" s="67" t="s">
        <v>1978</v>
      </c>
      <c r="F298" s="353" t="s">
        <v>1977</v>
      </c>
      <c r="G298" s="306">
        <v>0</v>
      </c>
      <c r="H298" s="65" t="s">
        <v>81</v>
      </c>
      <c r="I298" s="221" t="s">
        <v>127</v>
      </c>
      <c r="J298" s="220" t="s">
        <v>83</v>
      </c>
      <c r="K298" s="67" t="s">
        <v>1976</v>
      </c>
      <c r="L298" s="518">
        <v>15000000</v>
      </c>
      <c r="M298" s="221" t="s">
        <v>85</v>
      </c>
      <c r="N298" s="231" t="s">
        <v>1975</v>
      </c>
      <c r="O298" s="542">
        <v>80875536</v>
      </c>
      <c r="P298" s="332">
        <v>344</v>
      </c>
      <c r="Q298" s="404">
        <v>45700</v>
      </c>
      <c r="R298" s="500">
        <v>80000000</v>
      </c>
      <c r="S298" s="503">
        <v>45861</v>
      </c>
      <c r="T298" s="303">
        <f>+L298</f>
        <v>15000000</v>
      </c>
      <c r="U298" s="65" t="s">
        <v>87</v>
      </c>
      <c r="V298" s="229">
        <v>85155551</v>
      </c>
      <c r="W298" s="66" t="s">
        <v>1442</v>
      </c>
      <c r="X298" s="558">
        <v>45861</v>
      </c>
      <c r="Y298" s="559">
        <v>45861</v>
      </c>
      <c r="Z298" s="70" t="s">
        <v>89</v>
      </c>
      <c r="AA298" s="558">
        <v>45983</v>
      </c>
      <c r="AB298" s="279">
        <f t="shared" si="20"/>
        <v>122</v>
      </c>
      <c r="AC298" s="65">
        <v>0</v>
      </c>
      <c r="AD298" s="68">
        <v>0</v>
      </c>
      <c r="AE298" s="65">
        <v>0</v>
      </c>
      <c r="AF298" s="78" t="s">
        <v>89</v>
      </c>
      <c r="AG298" s="49">
        <f t="shared" si="21"/>
        <v>0</v>
      </c>
      <c r="AH298" s="65">
        <v>0</v>
      </c>
      <c r="AI298" s="66">
        <v>0</v>
      </c>
      <c r="AJ298" s="70" t="s">
        <v>89</v>
      </c>
      <c r="AK298" s="78" t="s">
        <v>89</v>
      </c>
      <c r="AL298" s="65">
        <v>0</v>
      </c>
      <c r="AM298" s="70" t="s">
        <v>89</v>
      </c>
      <c r="AN298" s="70" t="s">
        <v>89</v>
      </c>
      <c r="AO298" s="70" t="s">
        <v>89</v>
      </c>
      <c r="AP298" s="49">
        <f t="shared" si="22"/>
        <v>0</v>
      </c>
      <c r="AQ298" s="302">
        <f>+L298+AD298-AI298</f>
        <v>15000000</v>
      </c>
      <c r="AR298" s="65" t="s">
        <v>87</v>
      </c>
      <c r="AS298" s="68">
        <v>15000000</v>
      </c>
      <c r="AT298" s="65" t="s">
        <v>90</v>
      </c>
      <c r="AU298" s="65">
        <v>0</v>
      </c>
      <c r="AV298" s="75" t="s">
        <v>89</v>
      </c>
      <c r="AW298" s="570">
        <f t="shared" si="25"/>
        <v>0</v>
      </c>
      <c r="AX298" s="515">
        <v>15000000</v>
      </c>
      <c r="AY298" s="223">
        <f t="shared" si="24"/>
        <v>0</v>
      </c>
      <c r="AZ298" s="74">
        <v>0</v>
      </c>
      <c r="BA298" s="301" t="s">
        <v>89</v>
      </c>
      <c r="BB298" s="65" t="s">
        <v>108</v>
      </c>
      <c r="BC298" s="352" t="s">
        <v>1974</v>
      </c>
      <c r="BD298" s="221" t="s">
        <v>87</v>
      </c>
      <c r="BE298" s="221" t="s">
        <v>87</v>
      </c>
    </row>
    <row r="299" spans="2:57" s="271" customFormat="1" ht="12.75" x14ac:dyDescent="0.2">
      <c r="B299" s="221">
        <v>2025</v>
      </c>
      <c r="C299" s="221">
        <v>891780111</v>
      </c>
      <c r="D299" s="221" t="s">
        <v>78</v>
      </c>
      <c r="E299" s="67" t="s">
        <v>1973</v>
      </c>
      <c r="F299" s="49" t="s">
        <v>1972</v>
      </c>
      <c r="G299" s="306">
        <v>0</v>
      </c>
      <c r="H299" s="65" t="s">
        <v>81</v>
      </c>
      <c r="I299" s="221" t="s">
        <v>127</v>
      </c>
      <c r="J299" s="220" t="s">
        <v>126</v>
      </c>
      <c r="K299" s="67" t="s">
        <v>1971</v>
      </c>
      <c r="L299" s="302">
        <v>100000000</v>
      </c>
      <c r="M299" s="221" t="s">
        <v>85</v>
      </c>
      <c r="N299" s="67" t="s">
        <v>1970</v>
      </c>
      <c r="O299" s="527">
        <v>901781602</v>
      </c>
      <c r="P299" s="349">
        <v>226</v>
      </c>
      <c r="Q299" s="504">
        <v>45691</v>
      </c>
      <c r="R299" s="498">
        <v>280000000</v>
      </c>
      <c r="S299" s="504">
        <v>45699</v>
      </c>
      <c r="T299" s="303">
        <f>+L299</f>
        <v>100000000</v>
      </c>
      <c r="U299" s="65" t="s">
        <v>87</v>
      </c>
      <c r="V299" s="231">
        <v>1082884010</v>
      </c>
      <c r="W299" s="66" t="s">
        <v>1426</v>
      </c>
      <c r="X299" s="547">
        <v>45699</v>
      </c>
      <c r="Y299" s="504">
        <v>45699</v>
      </c>
      <c r="Z299" s="70" t="s">
        <v>89</v>
      </c>
      <c r="AA299" s="504">
        <v>45838</v>
      </c>
      <c r="AB299" s="279">
        <f t="shared" si="20"/>
        <v>139</v>
      </c>
      <c r="AC299" s="65">
        <v>0</v>
      </c>
      <c r="AD299" s="68">
        <v>0</v>
      </c>
      <c r="AE299" s="65">
        <v>1</v>
      </c>
      <c r="AF299" s="78">
        <v>46021</v>
      </c>
      <c r="AG299" s="49">
        <f t="shared" si="21"/>
        <v>183</v>
      </c>
      <c r="AH299" s="65">
        <v>0</v>
      </c>
      <c r="AI299" s="66">
        <v>0</v>
      </c>
      <c r="AJ299" s="70" t="s">
        <v>89</v>
      </c>
      <c r="AK299" s="78" t="s">
        <v>89</v>
      </c>
      <c r="AL299" s="65">
        <v>0</v>
      </c>
      <c r="AM299" s="70" t="s">
        <v>89</v>
      </c>
      <c r="AN299" s="70" t="s">
        <v>89</v>
      </c>
      <c r="AO299" s="70" t="s">
        <v>89</v>
      </c>
      <c r="AP299" s="49">
        <f t="shared" si="22"/>
        <v>0</v>
      </c>
      <c r="AQ299" s="302">
        <f>+L299+AD299-AI299</f>
        <v>100000000</v>
      </c>
      <c r="AR299" s="65" t="s">
        <v>87</v>
      </c>
      <c r="AS299" s="68">
        <v>100000000</v>
      </c>
      <c r="AT299" s="65" t="s">
        <v>90</v>
      </c>
      <c r="AU299" s="65">
        <v>0</v>
      </c>
      <c r="AV299" s="75" t="s">
        <v>89</v>
      </c>
      <c r="AW299" s="570">
        <f t="shared" si="25"/>
        <v>99651640</v>
      </c>
      <c r="AX299" s="515">
        <v>348360</v>
      </c>
      <c r="AY299" s="223">
        <f t="shared" si="24"/>
        <v>0.99651639999999997</v>
      </c>
      <c r="AZ299" s="74">
        <v>0.99651639999999997</v>
      </c>
      <c r="BA299" s="301" t="s">
        <v>89</v>
      </c>
      <c r="BB299" s="65" t="s">
        <v>103</v>
      </c>
      <c r="BC299" s="330" t="s">
        <v>1969</v>
      </c>
      <c r="BD299" s="221" t="s">
        <v>87</v>
      </c>
      <c r="BE299" s="221" t="s">
        <v>121</v>
      </c>
    </row>
    <row r="300" spans="2:57" s="271" customFormat="1" ht="12.75" x14ac:dyDescent="0.2">
      <c r="B300" s="221">
        <v>2025</v>
      </c>
      <c r="C300" s="221">
        <v>891780111</v>
      </c>
      <c r="D300" s="221" t="s">
        <v>78</v>
      </c>
      <c r="E300" s="67" t="s">
        <v>1968</v>
      </c>
      <c r="F300" s="49" t="s">
        <v>1967</v>
      </c>
      <c r="G300" s="306">
        <v>0</v>
      </c>
      <c r="H300" s="65" t="s">
        <v>81</v>
      </c>
      <c r="I300" s="221" t="s">
        <v>127</v>
      </c>
      <c r="J300" s="220" t="s">
        <v>126</v>
      </c>
      <c r="K300" s="67" t="s">
        <v>1966</v>
      </c>
      <c r="L300" s="302">
        <v>70000000</v>
      </c>
      <c r="M300" s="221" t="s">
        <v>85</v>
      </c>
      <c r="N300" s="67" t="s">
        <v>1836</v>
      </c>
      <c r="O300" s="527">
        <v>57445330</v>
      </c>
      <c r="P300" s="349">
        <v>225</v>
      </c>
      <c r="Q300" s="504">
        <v>45691</v>
      </c>
      <c r="R300" s="498">
        <v>100000000</v>
      </c>
      <c r="S300" s="504">
        <v>45702</v>
      </c>
      <c r="T300" s="303">
        <f>+L300</f>
        <v>70000000</v>
      </c>
      <c r="U300" s="65" t="s">
        <v>87</v>
      </c>
      <c r="V300" s="49">
        <v>57461852</v>
      </c>
      <c r="W300" s="66" t="s">
        <v>1965</v>
      </c>
      <c r="X300" s="547">
        <v>45702</v>
      </c>
      <c r="Y300" s="504">
        <v>45702</v>
      </c>
      <c r="Z300" s="70" t="s">
        <v>89</v>
      </c>
      <c r="AA300" s="504">
        <v>45882</v>
      </c>
      <c r="AB300" s="279">
        <f t="shared" si="20"/>
        <v>180</v>
      </c>
      <c r="AC300" s="65">
        <v>1</v>
      </c>
      <c r="AD300" s="68">
        <v>30000000</v>
      </c>
      <c r="AE300" s="65">
        <v>0</v>
      </c>
      <c r="AF300" s="78" t="s">
        <v>89</v>
      </c>
      <c r="AG300" s="49">
        <f t="shared" si="21"/>
        <v>0</v>
      </c>
      <c r="AH300" s="65">
        <v>0</v>
      </c>
      <c r="AI300" s="66">
        <v>0</v>
      </c>
      <c r="AJ300" s="70" t="s">
        <v>89</v>
      </c>
      <c r="AK300" s="78" t="s">
        <v>89</v>
      </c>
      <c r="AL300" s="65">
        <v>0</v>
      </c>
      <c r="AM300" s="70" t="s">
        <v>89</v>
      </c>
      <c r="AN300" s="70" t="s">
        <v>89</v>
      </c>
      <c r="AO300" s="70" t="s">
        <v>89</v>
      </c>
      <c r="AP300" s="49">
        <f t="shared" si="22"/>
        <v>0</v>
      </c>
      <c r="AQ300" s="302">
        <f>+L300+AD300-AI300</f>
        <v>100000000</v>
      </c>
      <c r="AR300" s="65" t="s">
        <v>87</v>
      </c>
      <c r="AS300" s="68">
        <v>70000000</v>
      </c>
      <c r="AT300" s="65" t="s">
        <v>90</v>
      </c>
      <c r="AU300" s="65">
        <v>0</v>
      </c>
      <c r="AV300" s="75" t="s">
        <v>89</v>
      </c>
      <c r="AW300" s="570">
        <f t="shared" si="25"/>
        <v>66610500</v>
      </c>
      <c r="AX300" s="515">
        <v>33389500</v>
      </c>
      <c r="AY300" s="223">
        <f t="shared" si="24"/>
        <v>0.66610499999999995</v>
      </c>
      <c r="AZ300" s="74">
        <v>0.66610499999999995</v>
      </c>
      <c r="BA300" s="301" t="s">
        <v>89</v>
      </c>
      <c r="BB300" s="65" t="s">
        <v>103</v>
      </c>
      <c r="BC300" s="308" t="s">
        <v>1964</v>
      </c>
      <c r="BD300" s="221" t="s">
        <v>87</v>
      </c>
      <c r="BE300" s="221" t="s">
        <v>121</v>
      </c>
    </row>
    <row r="301" spans="2:57" s="271" customFormat="1" ht="12.75" x14ac:dyDescent="0.2">
      <c r="B301" s="221">
        <v>2025</v>
      </c>
      <c r="C301" s="221">
        <v>891780111</v>
      </c>
      <c r="D301" s="221" t="s">
        <v>78</v>
      </c>
      <c r="E301" s="67" t="s">
        <v>1963</v>
      </c>
      <c r="F301" s="49" t="s">
        <v>1962</v>
      </c>
      <c r="G301" s="306">
        <v>0</v>
      </c>
      <c r="H301" s="65" t="s">
        <v>81</v>
      </c>
      <c r="I301" s="221" t="s">
        <v>127</v>
      </c>
      <c r="J301" s="220" t="s">
        <v>126</v>
      </c>
      <c r="K301" s="67" t="s">
        <v>1961</v>
      </c>
      <c r="L301" s="514">
        <v>80000000</v>
      </c>
      <c r="M301" s="221" t="s">
        <v>85</v>
      </c>
      <c r="N301" s="67" t="s">
        <v>1960</v>
      </c>
      <c r="O301" s="528">
        <v>1082994721</v>
      </c>
      <c r="P301" s="349">
        <v>226</v>
      </c>
      <c r="Q301" s="504">
        <v>45691</v>
      </c>
      <c r="R301" s="498">
        <v>280000000</v>
      </c>
      <c r="S301" s="504">
        <v>45706</v>
      </c>
      <c r="T301" s="303">
        <f>+L301</f>
        <v>80000000</v>
      </c>
      <c r="U301" s="65" t="s">
        <v>87</v>
      </c>
      <c r="V301" s="231">
        <v>1082884010</v>
      </c>
      <c r="W301" s="66" t="s">
        <v>1426</v>
      </c>
      <c r="X301" s="547">
        <v>45706</v>
      </c>
      <c r="Y301" s="504">
        <v>45706</v>
      </c>
      <c r="Z301" s="70" t="s">
        <v>89</v>
      </c>
      <c r="AA301" s="504">
        <v>45838</v>
      </c>
      <c r="AB301" s="279">
        <f t="shared" si="20"/>
        <v>132</v>
      </c>
      <c r="AC301" s="65">
        <v>0</v>
      </c>
      <c r="AD301" s="68">
        <v>0</v>
      </c>
      <c r="AE301" s="65">
        <v>1</v>
      </c>
      <c r="AF301" s="78">
        <v>46021</v>
      </c>
      <c r="AG301" s="49">
        <f t="shared" si="21"/>
        <v>183</v>
      </c>
      <c r="AH301" s="65">
        <v>0</v>
      </c>
      <c r="AI301" s="66">
        <v>0</v>
      </c>
      <c r="AJ301" s="70" t="s">
        <v>89</v>
      </c>
      <c r="AK301" s="78" t="s">
        <v>89</v>
      </c>
      <c r="AL301" s="65">
        <v>0</v>
      </c>
      <c r="AM301" s="70" t="s">
        <v>89</v>
      </c>
      <c r="AN301" s="70" t="s">
        <v>89</v>
      </c>
      <c r="AO301" s="70" t="s">
        <v>89</v>
      </c>
      <c r="AP301" s="49">
        <f t="shared" si="22"/>
        <v>0</v>
      </c>
      <c r="AQ301" s="302">
        <f>+L301+AD301-AI301</f>
        <v>80000000</v>
      </c>
      <c r="AR301" s="65" t="s">
        <v>87</v>
      </c>
      <c r="AS301" s="68">
        <v>80000000</v>
      </c>
      <c r="AT301" s="65" t="s">
        <v>90</v>
      </c>
      <c r="AU301" s="65">
        <v>0</v>
      </c>
      <c r="AV301" s="75" t="s">
        <v>89</v>
      </c>
      <c r="AW301" s="570">
        <f t="shared" si="25"/>
        <v>12354000</v>
      </c>
      <c r="AX301" s="515">
        <v>67646000</v>
      </c>
      <c r="AY301" s="223">
        <f t="shared" si="24"/>
        <v>0.15442500000000001</v>
      </c>
      <c r="AZ301" s="74">
        <v>0.15442500000000001</v>
      </c>
      <c r="BA301" s="301" t="s">
        <v>89</v>
      </c>
      <c r="BB301" s="65" t="s">
        <v>103</v>
      </c>
      <c r="BC301" s="308" t="s">
        <v>1959</v>
      </c>
      <c r="BD301" s="221" t="s">
        <v>87</v>
      </c>
      <c r="BE301" s="221" t="s">
        <v>121</v>
      </c>
    </row>
    <row r="302" spans="2:57" s="271" customFormat="1" ht="12.75" x14ac:dyDescent="0.2">
      <c r="B302" s="221">
        <v>2025</v>
      </c>
      <c r="C302" s="221">
        <v>891780111</v>
      </c>
      <c r="D302" s="221" t="s">
        <v>78</v>
      </c>
      <c r="E302" s="67" t="s">
        <v>1958</v>
      </c>
      <c r="F302" s="49" t="s">
        <v>1957</v>
      </c>
      <c r="G302" s="306">
        <v>0</v>
      </c>
      <c r="H302" s="65" t="s">
        <v>81</v>
      </c>
      <c r="I302" s="221" t="s">
        <v>127</v>
      </c>
      <c r="J302" s="220" t="s">
        <v>126</v>
      </c>
      <c r="K302" s="67" t="s">
        <v>1956</v>
      </c>
      <c r="L302" s="514">
        <v>100000000</v>
      </c>
      <c r="M302" s="221" t="s">
        <v>85</v>
      </c>
      <c r="N302" s="67" t="s">
        <v>1955</v>
      </c>
      <c r="O302" s="528">
        <v>12561035</v>
      </c>
      <c r="P302" s="349">
        <v>226</v>
      </c>
      <c r="Q302" s="504">
        <v>45691</v>
      </c>
      <c r="R302" s="498">
        <v>280000000</v>
      </c>
      <c r="S302" s="504">
        <v>45713</v>
      </c>
      <c r="T302" s="303">
        <f>+L302</f>
        <v>100000000</v>
      </c>
      <c r="U302" s="65" t="s">
        <v>87</v>
      </c>
      <c r="V302" s="231">
        <v>1082884010</v>
      </c>
      <c r="W302" s="66" t="s">
        <v>1426</v>
      </c>
      <c r="X302" s="547">
        <v>45713</v>
      </c>
      <c r="Y302" s="504">
        <v>45713</v>
      </c>
      <c r="Z302" s="70" t="s">
        <v>89</v>
      </c>
      <c r="AA302" s="504">
        <v>45838</v>
      </c>
      <c r="AB302" s="279">
        <f t="shared" si="20"/>
        <v>125</v>
      </c>
      <c r="AC302" s="65">
        <v>0</v>
      </c>
      <c r="AD302" s="68">
        <v>0</v>
      </c>
      <c r="AE302" s="65">
        <v>1</v>
      </c>
      <c r="AF302" s="78">
        <v>46021</v>
      </c>
      <c r="AG302" s="49">
        <f t="shared" si="21"/>
        <v>183</v>
      </c>
      <c r="AH302" s="65">
        <v>0</v>
      </c>
      <c r="AI302" s="66">
        <v>0</v>
      </c>
      <c r="AJ302" s="70" t="s">
        <v>89</v>
      </c>
      <c r="AK302" s="78" t="s">
        <v>89</v>
      </c>
      <c r="AL302" s="65">
        <v>0</v>
      </c>
      <c r="AM302" s="70" t="s">
        <v>89</v>
      </c>
      <c r="AN302" s="70" t="s">
        <v>89</v>
      </c>
      <c r="AO302" s="70" t="s">
        <v>89</v>
      </c>
      <c r="AP302" s="49">
        <f t="shared" si="22"/>
        <v>0</v>
      </c>
      <c r="AQ302" s="302">
        <f>+L302+AD302-AI302</f>
        <v>100000000</v>
      </c>
      <c r="AR302" s="65" t="s">
        <v>87</v>
      </c>
      <c r="AS302" s="68">
        <v>100000000</v>
      </c>
      <c r="AT302" s="65" t="s">
        <v>90</v>
      </c>
      <c r="AU302" s="65">
        <v>0</v>
      </c>
      <c r="AV302" s="75" t="s">
        <v>89</v>
      </c>
      <c r="AW302" s="570">
        <f t="shared" si="25"/>
        <v>22691682</v>
      </c>
      <c r="AX302" s="515">
        <v>77308318</v>
      </c>
      <c r="AY302" s="223">
        <f t="shared" si="24"/>
        <v>0.22691681999999999</v>
      </c>
      <c r="AZ302" s="74">
        <v>0.22691681999999999</v>
      </c>
      <c r="BA302" s="301" t="s">
        <v>89</v>
      </c>
      <c r="BB302" s="65" t="s">
        <v>103</v>
      </c>
      <c r="BC302" s="308" t="s">
        <v>1954</v>
      </c>
      <c r="BD302" s="221" t="s">
        <v>87</v>
      </c>
      <c r="BE302" s="221" t="s">
        <v>121</v>
      </c>
    </row>
    <row r="303" spans="2:57" s="271" customFormat="1" ht="12.75" x14ac:dyDescent="0.2">
      <c r="B303" s="221">
        <v>2025</v>
      </c>
      <c r="C303" s="221">
        <v>891780111</v>
      </c>
      <c r="D303" s="221" t="s">
        <v>78</v>
      </c>
      <c r="E303" s="67" t="s">
        <v>1953</v>
      </c>
      <c r="F303" s="49" t="s">
        <v>1952</v>
      </c>
      <c r="G303" s="306">
        <v>0</v>
      </c>
      <c r="H303" s="65" t="s">
        <v>81</v>
      </c>
      <c r="I303" s="221" t="s">
        <v>127</v>
      </c>
      <c r="J303" s="220" t="s">
        <v>126</v>
      </c>
      <c r="K303" s="67" t="s">
        <v>1951</v>
      </c>
      <c r="L303" s="515">
        <v>80000000</v>
      </c>
      <c r="M303" s="221" t="s">
        <v>85</v>
      </c>
      <c r="N303" s="351" t="s">
        <v>1950</v>
      </c>
      <c r="O303" s="341">
        <v>800164453</v>
      </c>
      <c r="P303" s="332">
        <v>455</v>
      </c>
      <c r="Q303" s="404">
        <v>45713</v>
      </c>
      <c r="R303" s="498">
        <v>80000000</v>
      </c>
      <c r="S303" s="404">
        <v>45720</v>
      </c>
      <c r="T303" s="303">
        <f>+L303</f>
        <v>80000000</v>
      </c>
      <c r="U303" s="65" t="s">
        <v>87</v>
      </c>
      <c r="V303" s="231">
        <v>1082884010</v>
      </c>
      <c r="W303" s="66" t="s">
        <v>1426</v>
      </c>
      <c r="X303" s="548">
        <v>45720</v>
      </c>
      <c r="Y303" s="403">
        <v>45720</v>
      </c>
      <c r="Z303" s="70" t="s">
        <v>89</v>
      </c>
      <c r="AA303" s="403">
        <v>46021</v>
      </c>
      <c r="AB303" s="279">
        <f t="shared" si="20"/>
        <v>301</v>
      </c>
      <c r="AC303" s="65">
        <v>0</v>
      </c>
      <c r="AD303" s="68">
        <v>0</v>
      </c>
      <c r="AE303" s="65">
        <v>0</v>
      </c>
      <c r="AF303" s="78" t="s">
        <v>89</v>
      </c>
      <c r="AG303" s="49">
        <f>+IF(AF303="1800-01-01",0,AF303-#REF!)</f>
        <v>0</v>
      </c>
      <c r="AH303" s="65">
        <v>0</v>
      </c>
      <c r="AI303" s="66">
        <v>0</v>
      </c>
      <c r="AJ303" s="70" t="s">
        <v>89</v>
      </c>
      <c r="AK303" s="78" t="s">
        <v>89</v>
      </c>
      <c r="AL303" s="65">
        <v>0</v>
      </c>
      <c r="AM303" s="70" t="s">
        <v>89</v>
      </c>
      <c r="AN303" s="70" t="s">
        <v>89</v>
      </c>
      <c r="AO303" s="70" t="s">
        <v>89</v>
      </c>
      <c r="AP303" s="49">
        <f t="shared" si="22"/>
        <v>0</v>
      </c>
      <c r="AQ303" s="302">
        <f>+L303+AD303-AI303</f>
        <v>80000000</v>
      </c>
      <c r="AR303" s="65" t="s">
        <v>87</v>
      </c>
      <c r="AS303" s="68">
        <v>80000000</v>
      </c>
      <c r="AT303" s="65" t="s">
        <v>90</v>
      </c>
      <c r="AU303" s="65">
        <v>0</v>
      </c>
      <c r="AV303" s="75" t="s">
        <v>89</v>
      </c>
      <c r="AW303" s="570">
        <f t="shared" si="25"/>
        <v>50832000</v>
      </c>
      <c r="AX303" s="515">
        <v>29168000</v>
      </c>
      <c r="AY303" s="223">
        <f t="shared" si="24"/>
        <v>0.63539999999999996</v>
      </c>
      <c r="AZ303" s="74">
        <v>0.63539999999999996</v>
      </c>
      <c r="BA303" s="301" t="s">
        <v>89</v>
      </c>
      <c r="BB303" s="65" t="s">
        <v>108</v>
      </c>
      <c r="BC303" s="310" t="s">
        <v>1949</v>
      </c>
      <c r="BD303" s="221" t="s">
        <v>87</v>
      </c>
      <c r="BE303" s="221" t="s">
        <v>121</v>
      </c>
    </row>
    <row r="304" spans="2:57" s="271" customFormat="1" ht="12.75" x14ac:dyDescent="0.2">
      <c r="B304" s="221">
        <v>2025</v>
      </c>
      <c r="C304" s="221">
        <v>891780111</v>
      </c>
      <c r="D304" s="221" t="s">
        <v>78</v>
      </c>
      <c r="E304" s="67" t="s">
        <v>1948</v>
      </c>
      <c r="F304" s="49" t="s">
        <v>1947</v>
      </c>
      <c r="G304" s="306">
        <v>0</v>
      </c>
      <c r="H304" s="65" t="s">
        <v>81</v>
      </c>
      <c r="I304" s="221" t="s">
        <v>127</v>
      </c>
      <c r="J304" s="220" t="s">
        <v>126</v>
      </c>
      <c r="K304" s="67" t="s">
        <v>1946</v>
      </c>
      <c r="L304" s="302">
        <v>30000000</v>
      </c>
      <c r="M304" s="221" t="s">
        <v>85</v>
      </c>
      <c r="N304" s="351" t="s">
        <v>1945</v>
      </c>
      <c r="O304" s="341">
        <v>1082890049</v>
      </c>
      <c r="P304" s="304">
        <v>635</v>
      </c>
      <c r="Q304" s="403">
        <v>45728</v>
      </c>
      <c r="R304" s="498">
        <v>30000000</v>
      </c>
      <c r="S304" s="403">
        <v>45771</v>
      </c>
      <c r="T304" s="303">
        <f>+L304</f>
        <v>30000000</v>
      </c>
      <c r="U304" s="65" t="s">
        <v>87</v>
      </c>
      <c r="V304" s="231">
        <v>85081920</v>
      </c>
      <c r="W304" s="66" t="s">
        <v>1944</v>
      </c>
      <c r="X304" s="547">
        <v>45771</v>
      </c>
      <c r="Y304" s="504">
        <v>45771</v>
      </c>
      <c r="Z304" s="70" t="s">
        <v>89</v>
      </c>
      <c r="AA304" s="504">
        <v>45861</v>
      </c>
      <c r="AB304" s="279">
        <f t="shared" si="20"/>
        <v>90</v>
      </c>
      <c r="AC304" s="65">
        <v>0</v>
      </c>
      <c r="AD304" s="68">
        <v>0</v>
      </c>
      <c r="AE304" s="65">
        <v>0</v>
      </c>
      <c r="AF304" s="78" t="s">
        <v>89</v>
      </c>
      <c r="AG304" s="49">
        <f>+IF(AF304="1800-01-01",0,AF304-AA304)</f>
        <v>0</v>
      </c>
      <c r="AH304" s="65">
        <v>0</v>
      </c>
      <c r="AI304" s="66">
        <v>0</v>
      </c>
      <c r="AJ304" s="70" t="s">
        <v>89</v>
      </c>
      <c r="AK304" s="78" t="s">
        <v>89</v>
      </c>
      <c r="AL304" s="65">
        <v>0</v>
      </c>
      <c r="AM304" s="70" t="s">
        <v>89</v>
      </c>
      <c r="AN304" s="70" t="s">
        <v>89</v>
      </c>
      <c r="AO304" s="70" t="s">
        <v>89</v>
      </c>
      <c r="AP304" s="49">
        <f t="shared" si="22"/>
        <v>0</v>
      </c>
      <c r="AQ304" s="302">
        <f>+L304+AD304-AI304</f>
        <v>30000000</v>
      </c>
      <c r="AR304" s="65" t="s">
        <v>87</v>
      </c>
      <c r="AS304" s="68">
        <v>30000000</v>
      </c>
      <c r="AT304" s="65" t="s">
        <v>90</v>
      </c>
      <c r="AU304" s="65">
        <v>0</v>
      </c>
      <c r="AV304" s="75" t="s">
        <v>89</v>
      </c>
      <c r="AW304" s="570">
        <f t="shared" si="25"/>
        <v>30000000</v>
      </c>
      <c r="AX304" s="515">
        <v>0</v>
      </c>
      <c r="AY304" s="223">
        <f t="shared" si="24"/>
        <v>1</v>
      </c>
      <c r="AZ304" s="74">
        <v>1</v>
      </c>
      <c r="BA304" s="301" t="s">
        <v>89</v>
      </c>
      <c r="BB304" s="65" t="s">
        <v>103</v>
      </c>
      <c r="BC304" s="308" t="s">
        <v>1943</v>
      </c>
      <c r="BD304" s="221" t="s">
        <v>87</v>
      </c>
      <c r="BE304" s="221" t="s">
        <v>121</v>
      </c>
    </row>
    <row r="305" spans="2:57" s="271" customFormat="1" ht="12.75" x14ac:dyDescent="0.2">
      <c r="B305" s="221">
        <v>2025</v>
      </c>
      <c r="C305" s="221">
        <v>891780111</v>
      </c>
      <c r="D305" s="221" t="s">
        <v>78</v>
      </c>
      <c r="E305" s="67" t="s">
        <v>1942</v>
      </c>
      <c r="F305" s="229" t="s">
        <v>1941</v>
      </c>
      <c r="G305" s="306">
        <v>2023000100072</v>
      </c>
      <c r="H305" s="65" t="s">
        <v>81</v>
      </c>
      <c r="I305" s="221" t="s">
        <v>146</v>
      </c>
      <c r="J305" s="220" t="s">
        <v>126</v>
      </c>
      <c r="K305" s="67" t="s">
        <v>1940</v>
      </c>
      <c r="L305" s="518">
        <v>31648320</v>
      </c>
      <c r="M305" s="221" t="s">
        <v>85</v>
      </c>
      <c r="N305" s="351" t="s">
        <v>1939</v>
      </c>
      <c r="O305" s="526">
        <v>900845290</v>
      </c>
      <c r="P305" s="312">
        <v>86</v>
      </c>
      <c r="Q305" s="404">
        <v>45819</v>
      </c>
      <c r="R305" s="500">
        <v>31650000</v>
      </c>
      <c r="S305" s="404">
        <v>45848</v>
      </c>
      <c r="T305" s="350">
        <v>31648320</v>
      </c>
      <c r="U305" s="65" t="s">
        <v>87</v>
      </c>
      <c r="V305" s="229">
        <v>16078654</v>
      </c>
      <c r="W305" s="229" t="s">
        <v>1398</v>
      </c>
      <c r="X305" s="560">
        <v>45847</v>
      </c>
      <c r="Y305" s="503">
        <v>45862</v>
      </c>
      <c r="Z305" s="70" t="s">
        <v>89</v>
      </c>
      <c r="AA305" s="508">
        <v>46356</v>
      </c>
      <c r="AB305" s="279">
        <f t="shared" si="20"/>
        <v>494</v>
      </c>
      <c r="AC305" s="65">
        <v>0</v>
      </c>
      <c r="AD305" s="68">
        <v>0</v>
      </c>
      <c r="AE305" s="65">
        <v>0</v>
      </c>
      <c r="AF305" s="78" t="s">
        <v>89</v>
      </c>
      <c r="AG305" s="49">
        <f>+IF(AF305="1800-01-01",0,AF305-#REF!)</f>
        <v>0</v>
      </c>
      <c r="AH305" s="65">
        <v>0</v>
      </c>
      <c r="AI305" s="66">
        <v>0</v>
      </c>
      <c r="AJ305" s="70" t="s">
        <v>89</v>
      </c>
      <c r="AK305" s="78" t="s">
        <v>89</v>
      </c>
      <c r="AL305" s="65">
        <v>0</v>
      </c>
      <c r="AM305" s="70" t="s">
        <v>89</v>
      </c>
      <c r="AN305" s="70" t="s">
        <v>89</v>
      </c>
      <c r="AO305" s="70" t="s">
        <v>89</v>
      </c>
      <c r="AP305" s="49">
        <f t="shared" si="22"/>
        <v>0</v>
      </c>
      <c r="AQ305" s="302">
        <f>+L305+AD305-AI305</f>
        <v>31648320</v>
      </c>
      <c r="AR305" s="65" t="s">
        <v>90</v>
      </c>
      <c r="AS305" s="68">
        <v>0</v>
      </c>
      <c r="AT305" s="65" t="s">
        <v>90</v>
      </c>
      <c r="AU305" s="65">
        <v>0</v>
      </c>
      <c r="AV305" s="75" t="s">
        <v>89</v>
      </c>
      <c r="AW305" s="570">
        <f t="shared" si="25"/>
        <v>0</v>
      </c>
      <c r="AX305" s="515">
        <v>31648320</v>
      </c>
      <c r="AY305" s="223">
        <f t="shared" si="24"/>
        <v>0</v>
      </c>
      <c r="AZ305" s="74">
        <v>0</v>
      </c>
      <c r="BA305" s="301" t="s">
        <v>89</v>
      </c>
      <c r="BB305" s="65" t="s">
        <v>108</v>
      </c>
      <c r="BC305" s="307" t="s">
        <v>1938</v>
      </c>
      <c r="BD305" s="221" t="s">
        <v>87</v>
      </c>
      <c r="BE305" s="221" t="s">
        <v>121</v>
      </c>
    </row>
    <row r="306" spans="2:57" s="271" customFormat="1" ht="12.75" x14ac:dyDescent="0.2">
      <c r="B306" s="221">
        <v>2025</v>
      </c>
      <c r="C306" s="221">
        <v>891780111</v>
      </c>
      <c r="D306" s="221" t="s">
        <v>78</v>
      </c>
      <c r="E306" s="67" t="s">
        <v>1937</v>
      </c>
      <c r="F306" s="49" t="s">
        <v>1936</v>
      </c>
      <c r="G306" s="306">
        <v>0</v>
      </c>
      <c r="H306" s="65" t="s">
        <v>81</v>
      </c>
      <c r="I306" s="221" t="s">
        <v>127</v>
      </c>
      <c r="J306" s="220" t="s">
        <v>289</v>
      </c>
      <c r="K306" s="67" t="s">
        <v>1935</v>
      </c>
      <c r="L306" s="302">
        <v>12999917</v>
      </c>
      <c r="M306" s="221" t="s">
        <v>85</v>
      </c>
      <c r="N306" s="67" t="s">
        <v>1704</v>
      </c>
      <c r="O306" s="526">
        <v>900428481</v>
      </c>
      <c r="P306" s="312">
        <v>527</v>
      </c>
      <c r="Q306" s="503">
        <v>45720</v>
      </c>
      <c r="R306" s="498">
        <v>345912988</v>
      </c>
      <c r="S306" s="503">
        <v>45723</v>
      </c>
      <c r="T306" s="303">
        <f>+L306</f>
        <v>12999917</v>
      </c>
      <c r="U306" s="65" t="s">
        <v>87</v>
      </c>
      <c r="V306" s="49">
        <v>26670405</v>
      </c>
      <c r="W306" s="66" t="s">
        <v>1692</v>
      </c>
      <c r="X306" s="548">
        <v>45723</v>
      </c>
      <c r="Y306" s="403">
        <v>45723</v>
      </c>
      <c r="Z306" s="70" t="s">
        <v>89</v>
      </c>
      <c r="AA306" s="403">
        <v>45783</v>
      </c>
      <c r="AB306" s="279">
        <f t="shared" si="20"/>
        <v>60</v>
      </c>
      <c r="AC306" s="65">
        <v>0</v>
      </c>
      <c r="AD306" s="68">
        <v>0</v>
      </c>
      <c r="AE306" s="65">
        <v>0</v>
      </c>
      <c r="AF306" s="78" t="s">
        <v>89</v>
      </c>
      <c r="AG306" s="49">
        <f t="shared" ref="AG306:AG337" si="26">+IF(AF306="1800-01-01",0,AF306-AA306)</f>
        <v>0</v>
      </c>
      <c r="AH306" s="65">
        <v>0</v>
      </c>
      <c r="AI306" s="66">
        <v>0</v>
      </c>
      <c r="AJ306" s="70" t="s">
        <v>89</v>
      </c>
      <c r="AK306" s="78" t="s">
        <v>89</v>
      </c>
      <c r="AL306" s="65">
        <v>0</v>
      </c>
      <c r="AM306" s="70" t="s">
        <v>89</v>
      </c>
      <c r="AN306" s="70" t="s">
        <v>89</v>
      </c>
      <c r="AO306" s="70" t="s">
        <v>89</v>
      </c>
      <c r="AP306" s="49">
        <f t="shared" si="22"/>
        <v>0</v>
      </c>
      <c r="AQ306" s="302">
        <f>+L306+AD306-AI306</f>
        <v>12999917</v>
      </c>
      <c r="AR306" s="65" t="s">
        <v>90</v>
      </c>
      <c r="AS306" s="68">
        <v>0</v>
      </c>
      <c r="AT306" s="65" t="s">
        <v>90</v>
      </c>
      <c r="AU306" s="65">
        <v>0</v>
      </c>
      <c r="AV306" s="75" t="s">
        <v>89</v>
      </c>
      <c r="AW306" s="570">
        <f t="shared" si="25"/>
        <v>12999917</v>
      </c>
      <c r="AX306" s="515">
        <v>0</v>
      </c>
      <c r="AY306" s="223">
        <f t="shared" si="24"/>
        <v>1</v>
      </c>
      <c r="AZ306" s="74">
        <v>1</v>
      </c>
      <c r="BA306" s="301" t="s">
        <v>89</v>
      </c>
      <c r="BB306" s="65" t="s">
        <v>103</v>
      </c>
      <c r="BC306" s="310" t="s">
        <v>1934</v>
      </c>
      <c r="BD306" s="221" t="s">
        <v>87</v>
      </c>
      <c r="BE306" s="221" t="s">
        <v>121</v>
      </c>
    </row>
    <row r="307" spans="2:57" s="271" customFormat="1" ht="12.75" x14ac:dyDescent="0.2">
      <c r="B307" s="221">
        <v>2025</v>
      </c>
      <c r="C307" s="221">
        <v>891780111</v>
      </c>
      <c r="D307" s="221" t="s">
        <v>78</v>
      </c>
      <c r="E307" s="67" t="s">
        <v>1933</v>
      </c>
      <c r="F307" s="49" t="s">
        <v>1932</v>
      </c>
      <c r="G307" s="306">
        <v>0</v>
      </c>
      <c r="H307" s="65" t="s">
        <v>81</v>
      </c>
      <c r="I307" s="221" t="s">
        <v>127</v>
      </c>
      <c r="J307" s="220" t="s">
        <v>289</v>
      </c>
      <c r="K307" s="67" t="s">
        <v>1931</v>
      </c>
      <c r="L307" s="302">
        <v>6542800</v>
      </c>
      <c r="M307" s="221" t="s">
        <v>85</v>
      </c>
      <c r="N307" s="67" t="s">
        <v>1930</v>
      </c>
      <c r="O307" s="526">
        <v>830037946</v>
      </c>
      <c r="P307" s="312">
        <v>553</v>
      </c>
      <c r="Q307" s="503">
        <v>45722</v>
      </c>
      <c r="R307" s="498">
        <v>7000000</v>
      </c>
      <c r="S307" s="503">
        <v>45723</v>
      </c>
      <c r="T307" s="303">
        <f>+L307</f>
        <v>6542800</v>
      </c>
      <c r="U307" s="65" t="s">
        <v>87</v>
      </c>
      <c r="V307" s="231">
        <v>1082884010</v>
      </c>
      <c r="W307" s="66" t="s">
        <v>1426</v>
      </c>
      <c r="X307" s="548">
        <v>45723</v>
      </c>
      <c r="Y307" s="403">
        <v>45723</v>
      </c>
      <c r="Z307" s="70" t="s">
        <v>89</v>
      </c>
      <c r="AA307" s="403">
        <v>45723</v>
      </c>
      <c r="AB307" s="279">
        <f t="shared" si="20"/>
        <v>0</v>
      </c>
      <c r="AC307" s="65">
        <v>0</v>
      </c>
      <c r="AD307" s="68">
        <v>0</v>
      </c>
      <c r="AE307" s="65">
        <v>0</v>
      </c>
      <c r="AF307" s="78" t="s">
        <v>89</v>
      </c>
      <c r="AG307" s="49">
        <f t="shared" si="26"/>
        <v>0</v>
      </c>
      <c r="AH307" s="65">
        <v>0</v>
      </c>
      <c r="AI307" s="66">
        <v>0</v>
      </c>
      <c r="AJ307" s="70" t="s">
        <v>89</v>
      </c>
      <c r="AK307" s="78" t="s">
        <v>89</v>
      </c>
      <c r="AL307" s="65">
        <v>0</v>
      </c>
      <c r="AM307" s="70" t="s">
        <v>89</v>
      </c>
      <c r="AN307" s="70" t="s">
        <v>89</v>
      </c>
      <c r="AO307" s="70" t="s">
        <v>89</v>
      </c>
      <c r="AP307" s="49">
        <f t="shared" si="22"/>
        <v>0</v>
      </c>
      <c r="AQ307" s="302">
        <f>+L307+AD307-AI307</f>
        <v>6542800</v>
      </c>
      <c r="AR307" s="65" t="s">
        <v>87</v>
      </c>
      <c r="AS307" s="68">
        <v>6542800</v>
      </c>
      <c r="AT307" s="65" t="s">
        <v>90</v>
      </c>
      <c r="AU307" s="65">
        <v>0</v>
      </c>
      <c r="AV307" s="75" t="s">
        <v>89</v>
      </c>
      <c r="AW307" s="570">
        <f t="shared" si="25"/>
        <v>6542800</v>
      </c>
      <c r="AX307" s="515">
        <v>0</v>
      </c>
      <c r="AY307" s="223">
        <f t="shared" si="24"/>
        <v>1</v>
      </c>
      <c r="AZ307" s="74">
        <v>1</v>
      </c>
      <c r="BA307" s="301" t="s">
        <v>89</v>
      </c>
      <c r="BB307" s="65" t="s">
        <v>103</v>
      </c>
      <c r="BC307" s="310" t="s">
        <v>1929</v>
      </c>
      <c r="BD307" s="221" t="s">
        <v>87</v>
      </c>
      <c r="BE307" s="221" t="s">
        <v>121</v>
      </c>
    </row>
    <row r="308" spans="2:57" s="271" customFormat="1" ht="12.75" x14ac:dyDescent="0.2">
      <c r="B308" s="221">
        <v>2025</v>
      </c>
      <c r="C308" s="221">
        <v>891780111</v>
      </c>
      <c r="D308" s="221" t="s">
        <v>78</v>
      </c>
      <c r="E308" s="67" t="s">
        <v>1928</v>
      </c>
      <c r="F308" s="49" t="s">
        <v>1927</v>
      </c>
      <c r="G308" s="306">
        <v>0</v>
      </c>
      <c r="H308" s="65" t="s">
        <v>81</v>
      </c>
      <c r="I308" s="221" t="s">
        <v>127</v>
      </c>
      <c r="J308" s="220" t="s">
        <v>289</v>
      </c>
      <c r="K308" s="67" t="s">
        <v>1926</v>
      </c>
      <c r="L308" s="302">
        <v>2116035</v>
      </c>
      <c r="M308" s="221" t="s">
        <v>85</v>
      </c>
      <c r="N308" s="67" t="s">
        <v>1925</v>
      </c>
      <c r="O308" s="526">
        <v>900260295</v>
      </c>
      <c r="P308" s="312">
        <v>330</v>
      </c>
      <c r="Q308" s="503">
        <v>45699</v>
      </c>
      <c r="R308" s="498">
        <v>111728554</v>
      </c>
      <c r="S308" s="503">
        <v>45727</v>
      </c>
      <c r="T308" s="303">
        <f>+L308</f>
        <v>2116035</v>
      </c>
      <c r="U308" s="65" t="s">
        <v>87</v>
      </c>
      <c r="V308" s="49">
        <v>50897478</v>
      </c>
      <c r="W308" s="66" t="s">
        <v>1875</v>
      </c>
      <c r="X308" s="548">
        <v>45727</v>
      </c>
      <c r="Y308" s="403">
        <v>45727</v>
      </c>
      <c r="Z308" s="70" t="s">
        <v>89</v>
      </c>
      <c r="AA308" s="403">
        <v>45787</v>
      </c>
      <c r="AB308" s="279">
        <f t="shared" si="20"/>
        <v>60</v>
      </c>
      <c r="AC308" s="65">
        <v>0</v>
      </c>
      <c r="AD308" s="68">
        <v>0</v>
      </c>
      <c r="AE308" s="65">
        <v>0</v>
      </c>
      <c r="AF308" s="78" t="s">
        <v>89</v>
      </c>
      <c r="AG308" s="49">
        <f t="shared" si="26"/>
        <v>0</v>
      </c>
      <c r="AH308" s="65">
        <v>0</v>
      </c>
      <c r="AI308" s="66">
        <v>0</v>
      </c>
      <c r="AJ308" s="70" t="s">
        <v>89</v>
      </c>
      <c r="AK308" s="78" t="s">
        <v>89</v>
      </c>
      <c r="AL308" s="65">
        <v>0</v>
      </c>
      <c r="AM308" s="70" t="s">
        <v>89</v>
      </c>
      <c r="AN308" s="70" t="s">
        <v>89</v>
      </c>
      <c r="AO308" s="70" t="s">
        <v>89</v>
      </c>
      <c r="AP308" s="49">
        <f t="shared" si="22"/>
        <v>0</v>
      </c>
      <c r="AQ308" s="302">
        <f>+L308+AD308-AI308</f>
        <v>2116035</v>
      </c>
      <c r="AR308" s="65" t="s">
        <v>90</v>
      </c>
      <c r="AS308" s="68">
        <v>0</v>
      </c>
      <c r="AT308" s="65" t="s">
        <v>90</v>
      </c>
      <c r="AU308" s="65">
        <v>0</v>
      </c>
      <c r="AV308" s="75" t="s">
        <v>89</v>
      </c>
      <c r="AW308" s="570">
        <f t="shared" si="25"/>
        <v>2116035</v>
      </c>
      <c r="AX308" s="515">
        <v>0</v>
      </c>
      <c r="AY308" s="223">
        <f t="shared" si="24"/>
        <v>1</v>
      </c>
      <c r="AZ308" s="74">
        <v>1</v>
      </c>
      <c r="BA308" s="301" t="s">
        <v>89</v>
      </c>
      <c r="BB308" s="65" t="s">
        <v>103</v>
      </c>
      <c r="BC308" s="310" t="s">
        <v>1924</v>
      </c>
      <c r="BD308" s="221" t="s">
        <v>87</v>
      </c>
      <c r="BE308" s="221" t="s">
        <v>121</v>
      </c>
    </row>
    <row r="309" spans="2:57" s="271" customFormat="1" ht="12.75" x14ac:dyDescent="0.2">
      <c r="B309" s="221">
        <v>2025</v>
      </c>
      <c r="C309" s="221">
        <v>891780111</v>
      </c>
      <c r="D309" s="221" t="s">
        <v>78</v>
      </c>
      <c r="E309" s="67" t="s">
        <v>1923</v>
      </c>
      <c r="F309" s="49" t="s">
        <v>1922</v>
      </c>
      <c r="G309" s="306">
        <v>0</v>
      </c>
      <c r="H309" s="65" t="s">
        <v>81</v>
      </c>
      <c r="I309" s="221" t="s">
        <v>127</v>
      </c>
      <c r="J309" s="220" t="s">
        <v>289</v>
      </c>
      <c r="K309" s="67" t="s">
        <v>1921</v>
      </c>
      <c r="L309" s="302">
        <v>1800000</v>
      </c>
      <c r="M309" s="221" t="s">
        <v>85</v>
      </c>
      <c r="N309" s="67" t="s">
        <v>1836</v>
      </c>
      <c r="O309" s="531">
        <v>57445330</v>
      </c>
      <c r="P309" s="304">
        <v>638</v>
      </c>
      <c r="Q309" s="504">
        <v>45728</v>
      </c>
      <c r="R309" s="498">
        <v>46167000</v>
      </c>
      <c r="S309" s="504">
        <v>45735</v>
      </c>
      <c r="T309" s="303">
        <f>+L309</f>
        <v>1800000</v>
      </c>
      <c r="U309" s="65" t="s">
        <v>87</v>
      </c>
      <c r="V309" s="49">
        <v>79600056</v>
      </c>
      <c r="W309" s="66" t="s">
        <v>1652</v>
      </c>
      <c r="X309" s="547">
        <v>45735</v>
      </c>
      <c r="Y309" s="504">
        <v>45735</v>
      </c>
      <c r="Z309" s="70" t="s">
        <v>89</v>
      </c>
      <c r="AA309" s="504">
        <v>45737</v>
      </c>
      <c r="AB309" s="279">
        <f t="shared" si="20"/>
        <v>2</v>
      </c>
      <c r="AC309" s="65">
        <v>0</v>
      </c>
      <c r="AD309" s="68">
        <v>0</v>
      </c>
      <c r="AE309" s="65">
        <v>0</v>
      </c>
      <c r="AF309" s="78" t="s">
        <v>89</v>
      </c>
      <c r="AG309" s="49">
        <f t="shared" si="26"/>
        <v>0</v>
      </c>
      <c r="AH309" s="65">
        <v>0</v>
      </c>
      <c r="AI309" s="66">
        <v>0</v>
      </c>
      <c r="AJ309" s="70" t="s">
        <v>89</v>
      </c>
      <c r="AK309" s="78" t="s">
        <v>89</v>
      </c>
      <c r="AL309" s="65">
        <v>0</v>
      </c>
      <c r="AM309" s="70" t="s">
        <v>89</v>
      </c>
      <c r="AN309" s="70" t="s">
        <v>89</v>
      </c>
      <c r="AO309" s="70" t="s">
        <v>89</v>
      </c>
      <c r="AP309" s="49">
        <f t="shared" si="22"/>
        <v>0</v>
      </c>
      <c r="AQ309" s="302">
        <f>+L309+AD309-AI309</f>
        <v>1800000</v>
      </c>
      <c r="AR309" s="65" t="s">
        <v>87</v>
      </c>
      <c r="AS309" s="68">
        <v>1800000</v>
      </c>
      <c r="AT309" s="65" t="s">
        <v>90</v>
      </c>
      <c r="AU309" s="65">
        <v>0</v>
      </c>
      <c r="AV309" s="75" t="s">
        <v>89</v>
      </c>
      <c r="AW309" s="570">
        <f t="shared" si="25"/>
        <v>1800000</v>
      </c>
      <c r="AX309" s="515">
        <v>0</v>
      </c>
      <c r="AY309" s="223">
        <f t="shared" si="24"/>
        <v>1</v>
      </c>
      <c r="AZ309" s="74">
        <v>1</v>
      </c>
      <c r="BA309" s="301" t="s">
        <v>89</v>
      </c>
      <c r="BB309" s="65" t="s">
        <v>103</v>
      </c>
      <c r="BC309" s="308" t="s">
        <v>1920</v>
      </c>
      <c r="BD309" s="221" t="s">
        <v>87</v>
      </c>
      <c r="BE309" s="221" t="s">
        <v>121</v>
      </c>
    </row>
    <row r="310" spans="2:57" s="271" customFormat="1" ht="12.75" x14ac:dyDescent="0.2">
      <c r="B310" s="221">
        <v>2025</v>
      </c>
      <c r="C310" s="221">
        <v>891780111</v>
      </c>
      <c r="D310" s="221" t="s">
        <v>78</v>
      </c>
      <c r="E310" s="67" t="s">
        <v>1919</v>
      </c>
      <c r="F310" s="49" t="s">
        <v>1918</v>
      </c>
      <c r="G310" s="306">
        <v>0</v>
      </c>
      <c r="H310" s="65" t="s">
        <v>81</v>
      </c>
      <c r="I310" s="221" t="s">
        <v>127</v>
      </c>
      <c r="J310" s="220" t="s">
        <v>289</v>
      </c>
      <c r="K310" s="67" t="s">
        <v>1917</v>
      </c>
      <c r="L310" s="302">
        <v>3408420</v>
      </c>
      <c r="M310" s="221" t="s">
        <v>85</v>
      </c>
      <c r="N310" s="67" t="s">
        <v>1820</v>
      </c>
      <c r="O310" s="363">
        <v>1082950843</v>
      </c>
      <c r="P310" s="349">
        <v>411</v>
      </c>
      <c r="Q310" s="504">
        <v>45708</v>
      </c>
      <c r="R310" s="498">
        <v>126036470</v>
      </c>
      <c r="S310" s="504">
        <v>45741</v>
      </c>
      <c r="T310" s="303">
        <f>+L310</f>
        <v>3408420</v>
      </c>
      <c r="U310" s="65" t="s">
        <v>87</v>
      </c>
      <c r="V310" s="49">
        <v>51913961</v>
      </c>
      <c r="W310" s="66" t="s">
        <v>173</v>
      </c>
      <c r="X310" s="547">
        <v>45741</v>
      </c>
      <c r="Y310" s="504">
        <v>45741</v>
      </c>
      <c r="Z310" s="70" t="s">
        <v>89</v>
      </c>
      <c r="AA310" s="403">
        <v>45771</v>
      </c>
      <c r="AB310" s="279">
        <f t="shared" si="20"/>
        <v>30</v>
      </c>
      <c r="AC310" s="65">
        <v>0</v>
      </c>
      <c r="AD310" s="68">
        <v>0</v>
      </c>
      <c r="AE310" s="65">
        <v>0</v>
      </c>
      <c r="AF310" s="78" t="s">
        <v>89</v>
      </c>
      <c r="AG310" s="49">
        <f t="shared" si="26"/>
        <v>0</v>
      </c>
      <c r="AH310" s="65">
        <v>0</v>
      </c>
      <c r="AI310" s="66">
        <v>0</v>
      </c>
      <c r="AJ310" s="70" t="s">
        <v>89</v>
      </c>
      <c r="AK310" s="78" t="s">
        <v>89</v>
      </c>
      <c r="AL310" s="65">
        <v>0</v>
      </c>
      <c r="AM310" s="70" t="s">
        <v>89</v>
      </c>
      <c r="AN310" s="70" t="s">
        <v>89</v>
      </c>
      <c r="AO310" s="70" t="s">
        <v>89</v>
      </c>
      <c r="AP310" s="49">
        <f t="shared" si="22"/>
        <v>0</v>
      </c>
      <c r="AQ310" s="302">
        <f>+L310+AD310-AI310</f>
        <v>3408420</v>
      </c>
      <c r="AR310" s="65" t="s">
        <v>90</v>
      </c>
      <c r="AS310" s="68">
        <v>0</v>
      </c>
      <c r="AT310" s="65" t="s">
        <v>90</v>
      </c>
      <c r="AU310" s="65">
        <v>0</v>
      </c>
      <c r="AV310" s="75" t="s">
        <v>89</v>
      </c>
      <c r="AW310" s="570">
        <f t="shared" si="25"/>
        <v>3408420</v>
      </c>
      <c r="AX310" s="515">
        <v>0</v>
      </c>
      <c r="AY310" s="223">
        <f t="shared" si="24"/>
        <v>1</v>
      </c>
      <c r="AZ310" s="74">
        <v>1</v>
      </c>
      <c r="BA310" s="301" t="s">
        <v>89</v>
      </c>
      <c r="BB310" s="65" t="s">
        <v>103</v>
      </c>
      <c r="BC310" s="308" t="s">
        <v>1916</v>
      </c>
      <c r="BD310" s="221" t="s">
        <v>87</v>
      </c>
      <c r="BE310" s="221" t="s">
        <v>121</v>
      </c>
    </row>
    <row r="311" spans="2:57" s="271" customFormat="1" ht="12.75" x14ac:dyDescent="0.2">
      <c r="B311" s="221">
        <v>2025</v>
      </c>
      <c r="C311" s="221">
        <v>891780111</v>
      </c>
      <c r="D311" s="221" t="s">
        <v>78</v>
      </c>
      <c r="E311" s="67" t="s">
        <v>1915</v>
      </c>
      <c r="F311" s="49" t="s">
        <v>1914</v>
      </c>
      <c r="G311" s="306">
        <v>0</v>
      </c>
      <c r="H311" s="65" t="s">
        <v>81</v>
      </c>
      <c r="I311" s="221" t="s">
        <v>127</v>
      </c>
      <c r="J311" s="220" t="s">
        <v>289</v>
      </c>
      <c r="K311" s="67" t="s">
        <v>1913</v>
      </c>
      <c r="L311" s="302">
        <v>38502000</v>
      </c>
      <c r="M311" s="221" t="s">
        <v>85</v>
      </c>
      <c r="N311" s="239" t="s">
        <v>1912</v>
      </c>
      <c r="O311" s="527">
        <v>901528557</v>
      </c>
      <c r="P311" s="312">
        <v>637</v>
      </c>
      <c r="Q311" s="503">
        <v>45728</v>
      </c>
      <c r="R311" s="498">
        <v>38502000</v>
      </c>
      <c r="S311" s="503">
        <v>45754</v>
      </c>
      <c r="T311" s="303">
        <f>+L311</f>
        <v>38502000</v>
      </c>
      <c r="U311" s="65" t="s">
        <v>87</v>
      </c>
      <c r="V311" s="231">
        <v>36669284</v>
      </c>
      <c r="W311" s="49" t="s">
        <v>1769</v>
      </c>
      <c r="X311" s="548">
        <v>45754</v>
      </c>
      <c r="Y311" s="403">
        <v>45754</v>
      </c>
      <c r="Z311" s="70" t="s">
        <v>89</v>
      </c>
      <c r="AA311" s="403">
        <v>45783</v>
      </c>
      <c r="AB311" s="279">
        <f t="shared" si="20"/>
        <v>29</v>
      </c>
      <c r="AC311" s="65">
        <v>0</v>
      </c>
      <c r="AD311" s="68">
        <v>0</v>
      </c>
      <c r="AE311" s="65">
        <v>0</v>
      </c>
      <c r="AF311" s="78" t="s">
        <v>89</v>
      </c>
      <c r="AG311" s="49">
        <f t="shared" si="26"/>
        <v>0</v>
      </c>
      <c r="AH311" s="65">
        <v>0</v>
      </c>
      <c r="AI311" s="66">
        <v>0</v>
      </c>
      <c r="AJ311" s="70" t="s">
        <v>89</v>
      </c>
      <c r="AK311" s="78" t="s">
        <v>89</v>
      </c>
      <c r="AL311" s="65">
        <v>0</v>
      </c>
      <c r="AM311" s="70" t="s">
        <v>89</v>
      </c>
      <c r="AN311" s="70" t="s">
        <v>89</v>
      </c>
      <c r="AO311" s="70" t="s">
        <v>89</v>
      </c>
      <c r="AP311" s="49">
        <f t="shared" si="22"/>
        <v>0</v>
      </c>
      <c r="AQ311" s="302">
        <f>+L311+AD311-AI311</f>
        <v>38502000</v>
      </c>
      <c r="AR311" s="65" t="s">
        <v>87</v>
      </c>
      <c r="AS311" s="68">
        <v>38502000</v>
      </c>
      <c r="AT311" s="65" t="s">
        <v>90</v>
      </c>
      <c r="AU311" s="65">
        <v>0</v>
      </c>
      <c r="AV311" s="75" t="s">
        <v>89</v>
      </c>
      <c r="AW311" s="570">
        <f t="shared" si="25"/>
        <v>38502000</v>
      </c>
      <c r="AX311" s="515">
        <v>0</v>
      </c>
      <c r="AY311" s="223">
        <f t="shared" si="24"/>
        <v>1</v>
      </c>
      <c r="AZ311" s="74">
        <v>1</v>
      </c>
      <c r="BA311" s="301" t="s">
        <v>89</v>
      </c>
      <c r="BB311" s="65" t="s">
        <v>103</v>
      </c>
      <c r="BC311" s="308" t="s">
        <v>1911</v>
      </c>
      <c r="BD311" s="221" t="s">
        <v>87</v>
      </c>
      <c r="BE311" s="221" t="s">
        <v>121</v>
      </c>
    </row>
    <row r="312" spans="2:57" s="271" customFormat="1" ht="12.75" x14ac:dyDescent="0.2">
      <c r="B312" s="221">
        <v>2025</v>
      </c>
      <c r="C312" s="221">
        <v>891780111</v>
      </c>
      <c r="D312" s="221" t="s">
        <v>78</v>
      </c>
      <c r="E312" s="67" t="s">
        <v>1910</v>
      </c>
      <c r="F312" s="49" t="s">
        <v>1909</v>
      </c>
      <c r="G312" s="306">
        <v>0</v>
      </c>
      <c r="H312" s="65" t="s">
        <v>81</v>
      </c>
      <c r="I312" s="221" t="s">
        <v>127</v>
      </c>
      <c r="J312" s="220" t="s">
        <v>289</v>
      </c>
      <c r="K312" s="67" t="s">
        <v>1908</v>
      </c>
      <c r="L312" s="302">
        <v>611505</v>
      </c>
      <c r="M312" s="221" t="s">
        <v>85</v>
      </c>
      <c r="N312" s="239" t="s">
        <v>1589</v>
      </c>
      <c r="O312" s="527">
        <v>900763287</v>
      </c>
      <c r="P312" s="312">
        <v>328</v>
      </c>
      <c r="Q312" s="503">
        <v>45699</v>
      </c>
      <c r="R312" s="498">
        <v>227018878.68000001</v>
      </c>
      <c r="S312" s="503">
        <v>45755</v>
      </c>
      <c r="T312" s="303">
        <f>+L312</f>
        <v>611505</v>
      </c>
      <c r="U312" s="65" t="s">
        <v>87</v>
      </c>
      <c r="V312" s="49">
        <v>51909946</v>
      </c>
      <c r="W312" s="49" t="s">
        <v>1576</v>
      </c>
      <c r="X312" s="548">
        <v>45755</v>
      </c>
      <c r="Y312" s="403">
        <v>45755</v>
      </c>
      <c r="Z312" s="70" t="s">
        <v>89</v>
      </c>
      <c r="AA312" s="403">
        <v>45784</v>
      </c>
      <c r="AB312" s="279">
        <f t="shared" si="20"/>
        <v>29</v>
      </c>
      <c r="AC312" s="65">
        <v>0</v>
      </c>
      <c r="AD312" s="68">
        <v>0</v>
      </c>
      <c r="AE312" s="65">
        <v>0</v>
      </c>
      <c r="AF312" s="78" t="s">
        <v>89</v>
      </c>
      <c r="AG312" s="49">
        <f t="shared" si="26"/>
        <v>0</v>
      </c>
      <c r="AH312" s="65">
        <v>0</v>
      </c>
      <c r="AI312" s="66">
        <v>0</v>
      </c>
      <c r="AJ312" s="70" t="s">
        <v>89</v>
      </c>
      <c r="AK312" s="78" t="s">
        <v>89</v>
      </c>
      <c r="AL312" s="65">
        <v>0</v>
      </c>
      <c r="AM312" s="70" t="s">
        <v>89</v>
      </c>
      <c r="AN312" s="70" t="s">
        <v>89</v>
      </c>
      <c r="AO312" s="70" t="s">
        <v>89</v>
      </c>
      <c r="AP312" s="49">
        <f t="shared" si="22"/>
        <v>0</v>
      </c>
      <c r="AQ312" s="302">
        <f>+L312+AD312-AI312</f>
        <v>611505</v>
      </c>
      <c r="AR312" s="65" t="s">
        <v>90</v>
      </c>
      <c r="AS312" s="68">
        <v>0</v>
      </c>
      <c r="AT312" s="65" t="s">
        <v>90</v>
      </c>
      <c r="AU312" s="65">
        <v>0</v>
      </c>
      <c r="AV312" s="75" t="s">
        <v>89</v>
      </c>
      <c r="AW312" s="570">
        <f t="shared" si="25"/>
        <v>611505</v>
      </c>
      <c r="AX312" s="515">
        <v>0</v>
      </c>
      <c r="AY312" s="223">
        <f t="shared" si="24"/>
        <v>1</v>
      </c>
      <c r="AZ312" s="74">
        <v>1</v>
      </c>
      <c r="BA312" s="301" t="s">
        <v>89</v>
      </c>
      <c r="BB312" s="65" t="s">
        <v>103</v>
      </c>
      <c r="BC312" s="308" t="s">
        <v>1907</v>
      </c>
      <c r="BD312" s="221" t="s">
        <v>87</v>
      </c>
      <c r="BE312" s="221" t="s">
        <v>121</v>
      </c>
    </row>
    <row r="313" spans="2:57" s="271" customFormat="1" ht="12.75" x14ac:dyDescent="0.2">
      <c r="B313" s="221">
        <v>2025</v>
      </c>
      <c r="C313" s="221">
        <v>891780111</v>
      </c>
      <c r="D313" s="221" t="s">
        <v>78</v>
      </c>
      <c r="E313" s="67" t="s">
        <v>1906</v>
      </c>
      <c r="F313" s="49" t="s">
        <v>1905</v>
      </c>
      <c r="G313" s="306">
        <v>0</v>
      </c>
      <c r="H313" s="65" t="s">
        <v>81</v>
      </c>
      <c r="I313" s="221" t="s">
        <v>127</v>
      </c>
      <c r="J313" s="220" t="s">
        <v>289</v>
      </c>
      <c r="K313" s="67" t="s">
        <v>1904</v>
      </c>
      <c r="L313" s="302">
        <v>11120750</v>
      </c>
      <c r="M313" s="221" t="s">
        <v>85</v>
      </c>
      <c r="N313" s="239" t="s">
        <v>1903</v>
      </c>
      <c r="O313" s="527">
        <v>1124010239</v>
      </c>
      <c r="P313" s="312">
        <v>582</v>
      </c>
      <c r="Q313" s="503">
        <v>45723</v>
      </c>
      <c r="R313" s="498">
        <v>85000000</v>
      </c>
      <c r="S313" s="503">
        <v>45756</v>
      </c>
      <c r="T313" s="303">
        <f>+L313</f>
        <v>11120750</v>
      </c>
      <c r="U313" s="65" t="s">
        <v>87</v>
      </c>
      <c r="V313" s="49">
        <v>394299</v>
      </c>
      <c r="W313" s="49" t="s">
        <v>1902</v>
      </c>
      <c r="X313" s="548">
        <v>45756</v>
      </c>
      <c r="Y313" s="403">
        <v>45756</v>
      </c>
      <c r="Z313" s="70" t="s">
        <v>89</v>
      </c>
      <c r="AA313" s="403">
        <v>45816</v>
      </c>
      <c r="AB313" s="279">
        <f t="shared" si="20"/>
        <v>60</v>
      </c>
      <c r="AC313" s="65">
        <v>0</v>
      </c>
      <c r="AD313" s="68">
        <v>0</v>
      </c>
      <c r="AE313" s="65">
        <v>0</v>
      </c>
      <c r="AF313" s="78" t="s">
        <v>89</v>
      </c>
      <c r="AG313" s="49">
        <f t="shared" si="26"/>
        <v>0</v>
      </c>
      <c r="AH313" s="65">
        <v>0</v>
      </c>
      <c r="AI313" s="66">
        <v>0</v>
      </c>
      <c r="AJ313" s="70" t="s">
        <v>89</v>
      </c>
      <c r="AK313" s="78" t="s">
        <v>89</v>
      </c>
      <c r="AL313" s="65">
        <v>0</v>
      </c>
      <c r="AM313" s="70" t="s">
        <v>89</v>
      </c>
      <c r="AN313" s="70" t="s">
        <v>89</v>
      </c>
      <c r="AO313" s="70" t="s">
        <v>89</v>
      </c>
      <c r="AP313" s="49">
        <f t="shared" si="22"/>
        <v>0</v>
      </c>
      <c r="AQ313" s="302">
        <f>+L313+AD313-AI313</f>
        <v>11120750</v>
      </c>
      <c r="AR313" s="65" t="s">
        <v>87</v>
      </c>
      <c r="AS313" s="68">
        <v>11120750</v>
      </c>
      <c r="AT313" s="65" t="s">
        <v>90</v>
      </c>
      <c r="AU313" s="65">
        <v>0</v>
      </c>
      <c r="AV313" s="75" t="s">
        <v>89</v>
      </c>
      <c r="AW313" s="570">
        <f t="shared" ref="AW313:AW344" si="27">+AQ313-AX313</f>
        <v>11120750</v>
      </c>
      <c r="AX313" s="515">
        <v>0</v>
      </c>
      <c r="AY313" s="223">
        <f t="shared" si="24"/>
        <v>1</v>
      </c>
      <c r="AZ313" s="74">
        <v>1</v>
      </c>
      <c r="BA313" s="301" t="s">
        <v>89</v>
      </c>
      <c r="BB313" s="65" t="s">
        <v>103</v>
      </c>
      <c r="BC313" s="308" t="s">
        <v>1901</v>
      </c>
      <c r="BD313" s="221" t="s">
        <v>87</v>
      </c>
      <c r="BE313" s="221" t="s">
        <v>121</v>
      </c>
    </row>
    <row r="314" spans="2:57" s="271" customFormat="1" ht="12.75" x14ac:dyDescent="0.2">
      <c r="B314" s="221">
        <v>2025</v>
      </c>
      <c r="C314" s="221">
        <v>891780111</v>
      </c>
      <c r="D314" s="221" t="s">
        <v>78</v>
      </c>
      <c r="E314" s="67" t="s">
        <v>1900</v>
      </c>
      <c r="F314" s="49" t="s">
        <v>1899</v>
      </c>
      <c r="G314" s="306">
        <v>0</v>
      </c>
      <c r="H314" s="65" t="s">
        <v>81</v>
      </c>
      <c r="I314" s="221" t="s">
        <v>127</v>
      </c>
      <c r="J314" s="220" t="s">
        <v>289</v>
      </c>
      <c r="K314" s="67" t="s">
        <v>1898</v>
      </c>
      <c r="L314" s="302">
        <v>6809180</v>
      </c>
      <c r="M314" s="221" t="s">
        <v>85</v>
      </c>
      <c r="N314" s="49" t="s">
        <v>1679</v>
      </c>
      <c r="O314" s="363">
        <v>830508200</v>
      </c>
      <c r="P314" s="304">
        <v>627</v>
      </c>
      <c r="Q314" s="403">
        <v>45728</v>
      </c>
      <c r="R314" s="498">
        <v>48414265</v>
      </c>
      <c r="S314" s="403">
        <v>45771</v>
      </c>
      <c r="T314" s="303">
        <f>+L314</f>
        <v>6809180</v>
      </c>
      <c r="U314" s="65" t="s">
        <v>87</v>
      </c>
      <c r="V314" s="49">
        <v>7634684</v>
      </c>
      <c r="W314" s="49" t="s">
        <v>1815</v>
      </c>
      <c r="X314" s="548">
        <v>45771</v>
      </c>
      <c r="Y314" s="403">
        <v>45771</v>
      </c>
      <c r="Z314" s="70" t="s">
        <v>89</v>
      </c>
      <c r="AA314" s="403">
        <v>45831</v>
      </c>
      <c r="AB314" s="279">
        <f t="shared" si="20"/>
        <v>60</v>
      </c>
      <c r="AC314" s="65">
        <v>0</v>
      </c>
      <c r="AD314" s="68">
        <v>0</v>
      </c>
      <c r="AE314" s="65">
        <v>0</v>
      </c>
      <c r="AF314" s="78" t="s">
        <v>89</v>
      </c>
      <c r="AG314" s="49">
        <f t="shared" si="26"/>
        <v>0</v>
      </c>
      <c r="AH314" s="65">
        <v>0</v>
      </c>
      <c r="AI314" s="66">
        <v>0</v>
      </c>
      <c r="AJ314" s="70" t="s">
        <v>89</v>
      </c>
      <c r="AK314" s="78" t="s">
        <v>89</v>
      </c>
      <c r="AL314" s="65">
        <v>0</v>
      </c>
      <c r="AM314" s="70" t="s">
        <v>89</v>
      </c>
      <c r="AN314" s="70" t="s">
        <v>89</v>
      </c>
      <c r="AO314" s="70" t="s">
        <v>89</v>
      </c>
      <c r="AP314" s="49">
        <f t="shared" si="22"/>
        <v>0</v>
      </c>
      <c r="AQ314" s="302">
        <f>+L314+AD314-AI314</f>
        <v>6809180</v>
      </c>
      <c r="AR314" s="65" t="s">
        <v>87</v>
      </c>
      <c r="AS314" s="68">
        <v>6809180</v>
      </c>
      <c r="AT314" s="65" t="s">
        <v>90</v>
      </c>
      <c r="AU314" s="65">
        <v>0</v>
      </c>
      <c r="AV314" s="75" t="s">
        <v>89</v>
      </c>
      <c r="AW314" s="570">
        <f t="shared" si="27"/>
        <v>6809180</v>
      </c>
      <c r="AX314" s="515">
        <v>0</v>
      </c>
      <c r="AY314" s="223">
        <f t="shared" si="24"/>
        <v>1</v>
      </c>
      <c r="AZ314" s="74">
        <v>1</v>
      </c>
      <c r="BA314" s="301" t="s">
        <v>89</v>
      </c>
      <c r="BB314" s="65" t="s">
        <v>103</v>
      </c>
      <c r="BC314" s="308" t="s">
        <v>1897</v>
      </c>
      <c r="BD314" s="221" t="s">
        <v>87</v>
      </c>
      <c r="BE314" s="221" t="s">
        <v>121</v>
      </c>
    </row>
    <row r="315" spans="2:57" s="271" customFormat="1" ht="12.75" x14ac:dyDescent="0.2">
      <c r="B315" s="221">
        <v>2025</v>
      </c>
      <c r="C315" s="221">
        <v>891780111</v>
      </c>
      <c r="D315" s="221" t="s">
        <v>78</v>
      </c>
      <c r="E315" s="67" t="s">
        <v>1896</v>
      </c>
      <c r="F315" s="49" t="s">
        <v>1895</v>
      </c>
      <c r="G315" s="306">
        <v>0</v>
      </c>
      <c r="H315" s="65" t="s">
        <v>81</v>
      </c>
      <c r="I315" s="221" t="s">
        <v>127</v>
      </c>
      <c r="J315" s="220" t="s">
        <v>289</v>
      </c>
      <c r="K315" s="67" t="s">
        <v>1894</v>
      </c>
      <c r="L315" s="302">
        <v>3283388</v>
      </c>
      <c r="M315" s="221" t="s">
        <v>85</v>
      </c>
      <c r="N315" s="49" t="s">
        <v>1893</v>
      </c>
      <c r="O315" s="363">
        <v>800160884</v>
      </c>
      <c r="P315" s="304">
        <v>330</v>
      </c>
      <c r="Q315" s="403">
        <v>45699</v>
      </c>
      <c r="R315" s="498">
        <v>111728554</v>
      </c>
      <c r="S315" s="403">
        <v>45771</v>
      </c>
      <c r="T315" s="303">
        <f>+L315</f>
        <v>3283388</v>
      </c>
      <c r="U315" s="65" t="s">
        <v>87</v>
      </c>
      <c r="V315" s="49">
        <v>50897478</v>
      </c>
      <c r="W315" s="49" t="s">
        <v>1825</v>
      </c>
      <c r="X315" s="548">
        <v>45771</v>
      </c>
      <c r="Y315" s="403">
        <v>45771</v>
      </c>
      <c r="Z315" s="70" t="s">
        <v>89</v>
      </c>
      <c r="AA315" s="403">
        <v>45861</v>
      </c>
      <c r="AB315" s="279">
        <f t="shared" si="20"/>
        <v>90</v>
      </c>
      <c r="AC315" s="65">
        <v>0</v>
      </c>
      <c r="AD315" s="68">
        <v>0</v>
      </c>
      <c r="AE315" s="65">
        <v>0</v>
      </c>
      <c r="AF315" s="78" t="s">
        <v>89</v>
      </c>
      <c r="AG315" s="49">
        <f t="shared" si="26"/>
        <v>0</v>
      </c>
      <c r="AH315" s="65">
        <v>0</v>
      </c>
      <c r="AI315" s="66">
        <v>0</v>
      </c>
      <c r="AJ315" s="70" t="s">
        <v>89</v>
      </c>
      <c r="AK315" s="78" t="s">
        <v>89</v>
      </c>
      <c r="AL315" s="65">
        <v>0</v>
      </c>
      <c r="AM315" s="70" t="s">
        <v>89</v>
      </c>
      <c r="AN315" s="70" t="s">
        <v>89</v>
      </c>
      <c r="AO315" s="70" t="s">
        <v>89</v>
      </c>
      <c r="AP315" s="49">
        <f t="shared" si="22"/>
        <v>0</v>
      </c>
      <c r="AQ315" s="302">
        <f>+L315+AD315-AI315</f>
        <v>3283388</v>
      </c>
      <c r="AR315" s="65" t="s">
        <v>90</v>
      </c>
      <c r="AS315" s="68">
        <v>0</v>
      </c>
      <c r="AT315" s="65" t="s">
        <v>90</v>
      </c>
      <c r="AU315" s="65">
        <v>0</v>
      </c>
      <c r="AV315" s="75" t="s">
        <v>89</v>
      </c>
      <c r="AW315" s="570">
        <f t="shared" si="27"/>
        <v>3283388</v>
      </c>
      <c r="AX315" s="515">
        <v>0</v>
      </c>
      <c r="AY315" s="223">
        <f t="shared" si="24"/>
        <v>1</v>
      </c>
      <c r="AZ315" s="74">
        <v>1</v>
      </c>
      <c r="BA315" s="301" t="s">
        <v>89</v>
      </c>
      <c r="BB315" s="65" t="s">
        <v>103</v>
      </c>
      <c r="BC315" s="308" t="s">
        <v>1892</v>
      </c>
      <c r="BD315" s="221" t="s">
        <v>87</v>
      </c>
      <c r="BE315" s="221" t="s">
        <v>121</v>
      </c>
    </row>
    <row r="316" spans="2:57" s="271" customFormat="1" ht="12.75" x14ac:dyDescent="0.2">
      <c r="B316" s="221">
        <v>2025</v>
      </c>
      <c r="C316" s="221">
        <v>891780111</v>
      </c>
      <c r="D316" s="221" t="s">
        <v>78</v>
      </c>
      <c r="E316" s="67" t="s">
        <v>1891</v>
      </c>
      <c r="F316" s="49" t="s">
        <v>1890</v>
      </c>
      <c r="G316" s="306">
        <v>0</v>
      </c>
      <c r="H316" s="65" t="s">
        <v>81</v>
      </c>
      <c r="I316" s="221" t="s">
        <v>127</v>
      </c>
      <c r="J316" s="220" t="s">
        <v>289</v>
      </c>
      <c r="K316" s="67" t="s">
        <v>1889</v>
      </c>
      <c r="L316" s="302">
        <v>1856400</v>
      </c>
      <c r="M316" s="221" t="s">
        <v>85</v>
      </c>
      <c r="N316" s="49" t="s">
        <v>1647</v>
      </c>
      <c r="O316" s="363">
        <v>830145062</v>
      </c>
      <c r="P316" s="304">
        <v>337</v>
      </c>
      <c r="Q316" s="403">
        <v>45700</v>
      </c>
      <c r="R316" s="498">
        <v>123683567</v>
      </c>
      <c r="S316" s="403">
        <v>45771</v>
      </c>
      <c r="T316" s="303">
        <f>+L316</f>
        <v>1856400</v>
      </c>
      <c r="U316" s="65" t="s">
        <v>87</v>
      </c>
      <c r="V316" s="49">
        <v>7597888</v>
      </c>
      <c r="W316" s="49" t="s">
        <v>1831</v>
      </c>
      <c r="X316" s="548">
        <v>45771</v>
      </c>
      <c r="Y316" s="403">
        <v>45771</v>
      </c>
      <c r="Z316" s="70" t="s">
        <v>89</v>
      </c>
      <c r="AA316" s="403">
        <v>45800</v>
      </c>
      <c r="AB316" s="279">
        <f t="shared" si="20"/>
        <v>29</v>
      </c>
      <c r="AC316" s="65">
        <v>0</v>
      </c>
      <c r="AD316" s="68">
        <v>0</v>
      </c>
      <c r="AE316" s="65">
        <v>0</v>
      </c>
      <c r="AF316" s="78" t="s">
        <v>89</v>
      </c>
      <c r="AG316" s="49">
        <f t="shared" si="26"/>
        <v>0</v>
      </c>
      <c r="AH316" s="65">
        <v>0</v>
      </c>
      <c r="AI316" s="66">
        <v>0</v>
      </c>
      <c r="AJ316" s="70" t="s">
        <v>89</v>
      </c>
      <c r="AK316" s="78" t="s">
        <v>89</v>
      </c>
      <c r="AL316" s="65">
        <v>0</v>
      </c>
      <c r="AM316" s="70" t="s">
        <v>89</v>
      </c>
      <c r="AN316" s="70" t="s">
        <v>89</v>
      </c>
      <c r="AO316" s="70" t="s">
        <v>89</v>
      </c>
      <c r="AP316" s="49">
        <f t="shared" si="22"/>
        <v>0</v>
      </c>
      <c r="AQ316" s="302">
        <f>+L316+AD316-AI316</f>
        <v>1856400</v>
      </c>
      <c r="AR316" s="65" t="s">
        <v>90</v>
      </c>
      <c r="AS316" s="68">
        <v>0</v>
      </c>
      <c r="AT316" s="65" t="s">
        <v>90</v>
      </c>
      <c r="AU316" s="65">
        <v>0</v>
      </c>
      <c r="AV316" s="75" t="s">
        <v>89</v>
      </c>
      <c r="AW316" s="570">
        <f t="shared" si="27"/>
        <v>1856400</v>
      </c>
      <c r="AX316" s="515">
        <v>0</v>
      </c>
      <c r="AY316" s="223">
        <f t="shared" si="24"/>
        <v>1</v>
      </c>
      <c r="AZ316" s="74">
        <v>1</v>
      </c>
      <c r="BA316" s="301" t="s">
        <v>89</v>
      </c>
      <c r="BB316" s="65" t="s">
        <v>103</v>
      </c>
      <c r="BC316" s="308" t="s">
        <v>1888</v>
      </c>
      <c r="BD316" s="221" t="s">
        <v>87</v>
      </c>
      <c r="BE316" s="221" t="s">
        <v>121</v>
      </c>
    </row>
    <row r="317" spans="2:57" s="271" customFormat="1" ht="12.75" x14ac:dyDescent="0.2">
      <c r="B317" s="221">
        <v>2025</v>
      </c>
      <c r="C317" s="221">
        <v>891780111</v>
      </c>
      <c r="D317" s="221" t="s">
        <v>78</v>
      </c>
      <c r="E317" s="67" t="s">
        <v>1887</v>
      </c>
      <c r="F317" s="49" t="s">
        <v>1886</v>
      </c>
      <c r="G317" s="306">
        <v>0</v>
      </c>
      <c r="H317" s="65" t="s">
        <v>81</v>
      </c>
      <c r="I317" s="221" t="s">
        <v>127</v>
      </c>
      <c r="J317" s="220" t="s">
        <v>289</v>
      </c>
      <c r="K317" s="67" t="s">
        <v>1885</v>
      </c>
      <c r="L317" s="302">
        <v>5230000</v>
      </c>
      <c r="M317" s="221" t="s">
        <v>85</v>
      </c>
      <c r="N317" s="49" t="s">
        <v>1727</v>
      </c>
      <c r="O317" s="363">
        <v>830025281</v>
      </c>
      <c r="P317" s="304">
        <v>411</v>
      </c>
      <c r="Q317" s="403">
        <v>45708</v>
      </c>
      <c r="R317" s="498">
        <v>126036470</v>
      </c>
      <c r="S317" s="403">
        <v>45772</v>
      </c>
      <c r="T317" s="303">
        <f>+L317</f>
        <v>5230000</v>
      </c>
      <c r="U317" s="65" t="s">
        <v>87</v>
      </c>
      <c r="V317" s="49">
        <v>51913961</v>
      </c>
      <c r="W317" s="49" t="s">
        <v>1658</v>
      </c>
      <c r="X317" s="548">
        <v>45772</v>
      </c>
      <c r="Y317" s="403">
        <v>45772</v>
      </c>
      <c r="Z317" s="70" t="s">
        <v>89</v>
      </c>
      <c r="AA317" s="403">
        <v>45801</v>
      </c>
      <c r="AB317" s="279">
        <f t="shared" si="20"/>
        <v>29</v>
      </c>
      <c r="AC317" s="65">
        <v>0</v>
      </c>
      <c r="AD317" s="68">
        <v>0</v>
      </c>
      <c r="AE317" s="65">
        <v>0</v>
      </c>
      <c r="AF317" s="78" t="s">
        <v>89</v>
      </c>
      <c r="AG317" s="49">
        <f t="shared" si="26"/>
        <v>0</v>
      </c>
      <c r="AH317" s="65">
        <v>0</v>
      </c>
      <c r="AI317" s="66">
        <v>0</v>
      </c>
      <c r="AJ317" s="70" t="s">
        <v>89</v>
      </c>
      <c r="AK317" s="78" t="s">
        <v>89</v>
      </c>
      <c r="AL317" s="65">
        <v>0</v>
      </c>
      <c r="AM317" s="70" t="s">
        <v>89</v>
      </c>
      <c r="AN317" s="70" t="s">
        <v>89</v>
      </c>
      <c r="AO317" s="70" t="s">
        <v>89</v>
      </c>
      <c r="AP317" s="49">
        <f t="shared" si="22"/>
        <v>0</v>
      </c>
      <c r="AQ317" s="302">
        <f>+L317+AD317-AI317</f>
        <v>5230000</v>
      </c>
      <c r="AR317" s="65" t="s">
        <v>90</v>
      </c>
      <c r="AS317" s="68">
        <v>0</v>
      </c>
      <c r="AT317" s="65" t="s">
        <v>90</v>
      </c>
      <c r="AU317" s="65">
        <v>0</v>
      </c>
      <c r="AV317" s="75" t="s">
        <v>89</v>
      </c>
      <c r="AW317" s="570">
        <f t="shared" si="27"/>
        <v>5230000</v>
      </c>
      <c r="AX317" s="515">
        <v>0</v>
      </c>
      <c r="AY317" s="223">
        <f t="shared" si="24"/>
        <v>1</v>
      </c>
      <c r="AZ317" s="74">
        <v>1</v>
      </c>
      <c r="BA317" s="301" t="s">
        <v>89</v>
      </c>
      <c r="BB317" s="65" t="s">
        <v>103</v>
      </c>
      <c r="BC317" s="308" t="s">
        <v>1884</v>
      </c>
      <c r="BD317" s="221" t="s">
        <v>87</v>
      </c>
      <c r="BE317" s="221" t="s">
        <v>121</v>
      </c>
    </row>
    <row r="318" spans="2:57" s="271" customFormat="1" ht="12.75" x14ac:dyDescent="0.2">
      <c r="B318" s="221">
        <v>2025</v>
      </c>
      <c r="C318" s="221">
        <v>891780111</v>
      </c>
      <c r="D318" s="221" t="s">
        <v>78</v>
      </c>
      <c r="E318" s="67" t="s">
        <v>1883</v>
      </c>
      <c r="F318" s="230" t="s">
        <v>1882</v>
      </c>
      <c r="G318" s="306">
        <v>0</v>
      </c>
      <c r="H318" s="65" t="s">
        <v>81</v>
      </c>
      <c r="I318" s="221" t="s">
        <v>127</v>
      </c>
      <c r="J318" s="220" t="s">
        <v>289</v>
      </c>
      <c r="K318" s="67" t="s">
        <v>1881</v>
      </c>
      <c r="L318" s="521">
        <v>6654146</v>
      </c>
      <c r="M318" s="221" t="s">
        <v>85</v>
      </c>
      <c r="N318" s="49" t="s">
        <v>1738</v>
      </c>
      <c r="O318" s="527">
        <v>900763287</v>
      </c>
      <c r="P318" s="304">
        <v>484</v>
      </c>
      <c r="Q318" s="403">
        <v>45714</v>
      </c>
      <c r="R318" s="498">
        <v>55851500</v>
      </c>
      <c r="S318" s="403">
        <v>45779</v>
      </c>
      <c r="T318" s="303">
        <f>+L318</f>
        <v>6654146</v>
      </c>
      <c r="U318" s="65" t="s">
        <v>87</v>
      </c>
      <c r="V318" s="227">
        <v>73164685</v>
      </c>
      <c r="W318" s="49" t="s">
        <v>1841</v>
      </c>
      <c r="X318" s="548">
        <v>45779</v>
      </c>
      <c r="Y318" s="403">
        <v>45779</v>
      </c>
      <c r="Z318" s="70" t="s">
        <v>89</v>
      </c>
      <c r="AA318" s="543">
        <v>45809</v>
      </c>
      <c r="AB318" s="279">
        <f t="shared" si="20"/>
        <v>30</v>
      </c>
      <c r="AC318" s="65">
        <v>0</v>
      </c>
      <c r="AD318" s="68">
        <v>0</v>
      </c>
      <c r="AE318" s="65">
        <v>0</v>
      </c>
      <c r="AF318" s="78" t="s">
        <v>89</v>
      </c>
      <c r="AG318" s="49">
        <f t="shared" si="26"/>
        <v>0</v>
      </c>
      <c r="AH318" s="65">
        <v>0</v>
      </c>
      <c r="AI318" s="66">
        <v>0</v>
      </c>
      <c r="AJ318" s="70" t="s">
        <v>89</v>
      </c>
      <c r="AK318" s="78" t="s">
        <v>89</v>
      </c>
      <c r="AL318" s="65">
        <v>0</v>
      </c>
      <c r="AM318" s="70" t="s">
        <v>89</v>
      </c>
      <c r="AN318" s="70" t="s">
        <v>89</v>
      </c>
      <c r="AO318" s="70" t="s">
        <v>89</v>
      </c>
      <c r="AP318" s="49">
        <f t="shared" si="22"/>
        <v>0</v>
      </c>
      <c r="AQ318" s="302">
        <f>+L318+AD318-AI318</f>
        <v>6654146</v>
      </c>
      <c r="AR318" s="65" t="s">
        <v>87</v>
      </c>
      <c r="AS318" s="68">
        <v>6654146</v>
      </c>
      <c r="AT318" s="65" t="s">
        <v>90</v>
      </c>
      <c r="AU318" s="65">
        <v>0</v>
      </c>
      <c r="AV318" s="75" t="s">
        <v>89</v>
      </c>
      <c r="AW318" s="570">
        <f t="shared" si="27"/>
        <v>6654146</v>
      </c>
      <c r="AX318" s="515">
        <v>0</v>
      </c>
      <c r="AY318" s="223">
        <f t="shared" si="24"/>
        <v>1</v>
      </c>
      <c r="AZ318" s="74">
        <v>1</v>
      </c>
      <c r="BA318" s="301" t="s">
        <v>89</v>
      </c>
      <c r="BB318" s="65" t="s">
        <v>103</v>
      </c>
      <c r="BC318" s="328" t="s">
        <v>1880</v>
      </c>
      <c r="BD318" s="221" t="s">
        <v>87</v>
      </c>
      <c r="BE318" s="221" t="s">
        <v>121</v>
      </c>
    </row>
    <row r="319" spans="2:57" s="271" customFormat="1" ht="12.75" x14ac:dyDescent="0.2">
      <c r="B319" s="221">
        <v>2025</v>
      </c>
      <c r="C319" s="221">
        <v>891780111</v>
      </c>
      <c r="D319" s="221" t="s">
        <v>78</v>
      </c>
      <c r="E319" s="67" t="s">
        <v>1879</v>
      </c>
      <c r="F319" s="230" t="s">
        <v>1878</v>
      </c>
      <c r="G319" s="306">
        <v>0</v>
      </c>
      <c r="H319" s="65" t="s">
        <v>81</v>
      </c>
      <c r="I319" s="221" t="s">
        <v>127</v>
      </c>
      <c r="J319" s="220" t="s">
        <v>289</v>
      </c>
      <c r="K319" s="67" t="s">
        <v>1877</v>
      </c>
      <c r="L319" s="521">
        <v>5018468</v>
      </c>
      <c r="M319" s="221" t="s">
        <v>85</v>
      </c>
      <c r="N319" s="49" t="s">
        <v>1876</v>
      </c>
      <c r="O319" s="527">
        <v>900730558</v>
      </c>
      <c r="P319" s="304">
        <v>330</v>
      </c>
      <c r="Q319" s="403">
        <v>45699</v>
      </c>
      <c r="R319" s="498">
        <v>111728554</v>
      </c>
      <c r="S319" s="503">
        <v>45783</v>
      </c>
      <c r="T319" s="303">
        <f>+L319</f>
        <v>5018468</v>
      </c>
      <c r="U319" s="65" t="s">
        <v>87</v>
      </c>
      <c r="V319" s="227">
        <v>50897478</v>
      </c>
      <c r="W319" s="49" t="s">
        <v>1875</v>
      </c>
      <c r="X319" s="548">
        <v>45783</v>
      </c>
      <c r="Y319" s="403">
        <v>45783</v>
      </c>
      <c r="Z319" s="70" t="s">
        <v>89</v>
      </c>
      <c r="AA319" s="543">
        <v>45843</v>
      </c>
      <c r="AB319" s="279">
        <f t="shared" si="20"/>
        <v>60</v>
      </c>
      <c r="AC319" s="65">
        <v>0</v>
      </c>
      <c r="AD319" s="68">
        <v>0</v>
      </c>
      <c r="AE319" s="65">
        <v>0</v>
      </c>
      <c r="AF319" s="78" t="s">
        <v>89</v>
      </c>
      <c r="AG319" s="49">
        <f t="shared" si="26"/>
        <v>0</v>
      </c>
      <c r="AH319" s="65">
        <v>0</v>
      </c>
      <c r="AI319" s="66">
        <v>0</v>
      </c>
      <c r="AJ319" s="70" t="s">
        <v>89</v>
      </c>
      <c r="AK319" s="78" t="s">
        <v>89</v>
      </c>
      <c r="AL319" s="65">
        <v>0</v>
      </c>
      <c r="AM319" s="70" t="s">
        <v>89</v>
      </c>
      <c r="AN319" s="70" t="s">
        <v>89</v>
      </c>
      <c r="AO319" s="70" t="s">
        <v>89</v>
      </c>
      <c r="AP319" s="49">
        <f t="shared" si="22"/>
        <v>0</v>
      </c>
      <c r="AQ319" s="302">
        <f>+L319+AD319-AI319</f>
        <v>5018468</v>
      </c>
      <c r="AR319" s="65" t="s">
        <v>90</v>
      </c>
      <c r="AS319" s="68">
        <v>0</v>
      </c>
      <c r="AT319" s="65" t="s">
        <v>90</v>
      </c>
      <c r="AU319" s="65">
        <v>0</v>
      </c>
      <c r="AV319" s="75" t="s">
        <v>89</v>
      </c>
      <c r="AW319" s="570">
        <f t="shared" si="27"/>
        <v>5018468</v>
      </c>
      <c r="AX319" s="515">
        <v>0</v>
      </c>
      <c r="AY319" s="223">
        <f t="shared" si="24"/>
        <v>1</v>
      </c>
      <c r="AZ319" s="74">
        <v>1</v>
      </c>
      <c r="BA319" s="301" t="s">
        <v>89</v>
      </c>
      <c r="BB319" s="65" t="s">
        <v>103</v>
      </c>
      <c r="BC319" s="328" t="s">
        <v>1874</v>
      </c>
      <c r="BD319" s="221" t="s">
        <v>87</v>
      </c>
      <c r="BE319" s="221" t="s">
        <v>121</v>
      </c>
    </row>
    <row r="320" spans="2:57" s="271" customFormat="1" ht="12.75" x14ac:dyDescent="0.2">
      <c r="B320" s="221">
        <v>2025</v>
      </c>
      <c r="C320" s="221">
        <v>891780111</v>
      </c>
      <c r="D320" s="221" t="s">
        <v>78</v>
      </c>
      <c r="E320" s="67" t="s">
        <v>1873</v>
      </c>
      <c r="F320" s="230" t="s">
        <v>1872</v>
      </c>
      <c r="G320" s="306">
        <v>0</v>
      </c>
      <c r="H320" s="65" t="s">
        <v>81</v>
      </c>
      <c r="I320" s="221" t="s">
        <v>127</v>
      </c>
      <c r="J320" s="220" t="s">
        <v>289</v>
      </c>
      <c r="K320" s="67" t="s">
        <v>1871</v>
      </c>
      <c r="L320" s="521">
        <v>3700900</v>
      </c>
      <c r="M320" s="221" t="s">
        <v>85</v>
      </c>
      <c r="N320" s="49" t="s">
        <v>1738</v>
      </c>
      <c r="O320" s="527">
        <v>900763287</v>
      </c>
      <c r="P320" s="304">
        <v>338</v>
      </c>
      <c r="Q320" s="403">
        <v>45700</v>
      </c>
      <c r="R320" s="498">
        <v>100440048.2</v>
      </c>
      <c r="S320" s="403">
        <v>45785</v>
      </c>
      <c r="T320" s="303">
        <f>+L320</f>
        <v>3700900</v>
      </c>
      <c r="U320" s="65" t="s">
        <v>87</v>
      </c>
      <c r="V320" s="227">
        <v>51909946</v>
      </c>
      <c r="W320" s="49" t="s">
        <v>1576</v>
      </c>
      <c r="X320" s="548">
        <v>45785</v>
      </c>
      <c r="Y320" s="403">
        <v>45785</v>
      </c>
      <c r="Z320" s="70" t="s">
        <v>89</v>
      </c>
      <c r="AA320" s="543">
        <v>45845</v>
      </c>
      <c r="AB320" s="279">
        <f t="shared" si="20"/>
        <v>60</v>
      </c>
      <c r="AC320" s="65">
        <v>0</v>
      </c>
      <c r="AD320" s="68">
        <v>0</v>
      </c>
      <c r="AE320" s="65">
        <v>0</v>
      </c>
      <c r="AF320" s="78" t="s">
        <v>89</v>
      </c>
      <c r="AG320" s="49">
        <f t="shared" si="26"/>
        <v>0</v>
      </c>
      <c r="AH320" s="65">
        <v>0</v>
      </c>
      <c r="AI320" s="66">
        <v>0</v>
      </c>
      <c r="AJ320" s="70" t="s">
        <v>89</v>
      </c>
      <c r="AK320" s="78" t="s">
        <v>89</v>
      </c>
      <c r="AL320" s="65">
        <v>0</v>
      </c>
      <c r="AM320" s="70" t="s">
        <v>89</v>
      </c>
      <c r="AN320" s="70" t="s">
        <v>89</v>
      </c>
      <c r="AO320" s="70" t="s">
        <v>89</v>
      </c>
      <c r="AP320" s="49">
        <f t="shared" si="22"/>
        <v>0</v>
      </c>
      <c r="AQ320" s="302">
        <f>+L320+AD320-AI320</f>
        <v>3700900</v>
      </c>
      <c r="AR320" s="65" t="s">
        <v>90</v>
      </c>
      <c r="AS320" s="68">
        <v>0</v>
      </c>
      <c r="AT320" s="65" t="s">
        <v>90</v>
      </c>
      <c r="AU320" s="65">
        <v>0</v>
      </c>
      <c r="AV320" s="75" t="s">
        <v>89</v>
      </c>
      <c r="AW320" s="570">
        <f t="shared" si="27"/>
        <v>3700900</v>
      </c>
      <c r="AX320" s="515">
        <v>0</v>
      </c>
      <c r="AY320" s="223">
        <f t="shared" si="24"/>
        <v>1</v>
      </c>
      <c r="AZ320" s="74">
        <v>1</v>
      </c>
      <c r="BA320" s="301" t="s">
        <v>89</v>
      </c>
      <c r="BB320" s="65" t="s">
        <v>103</v>
      </c>
      <c r="BC320" s="328" t="s">
        <v>1870</v>
      </c>
      <c r="BD320" s="221" t="s">
        <v>87</v>
      </c>
      <c r="BE320" s="221" t="s">
        <v>121</v>
      </c>
    </row>
    <row r="321" spans="2:57" s="271" customFormat="1" ht="12.75" x14ac:dyDescent="0.2">
      <c r="B321" s="221">
        <v>2025</v>
      </c>
      <c r="C321" s="221">
        <v>891780111</v>
      </c>
      <c r="D321" s="221" t="s">
        <v>78</v>
      </c>
      <c r="E321" s="67" t="s">
        <v>1869</v>
      </c>
      <c r="F321" s="230" t="s">
        <v>1868</v>
      </c>
      <c r="G321" s="306">
        <v>0</v>
      </c>
      <c r="H321" s="65" t="s">
        <v>81</v>
      </c>
      <c r="I321" s="221" t="s">
        <v>127</v>
      </c>
      <c r="J321" s="220" t="s">
        <v>289</v>
      </c>
      <c r="K321" s="67" t="s">
        <v>1867</v>
      </c>
      <c r="L321" s="521">
        <v>14690550</v>
      </c>
      <c r="M321" s="221" t="s">
        <v>85</v>
      </c>
      <c r="N321" s="49" t="s">
        <v>1847</v>
      </c>
      <c r="O321" s="527">
        <v>830145062</v>
      </c>
      <c r="P321" s="304">
        <v>334</v>
      </c>
      <c r="Q321" s="403">
        <v>45700</v>
      </c>
      <c r="R321" s="498">
        <v>168334402</v>
      </c>
      <c r="S321" s="403">
        <v>45785</v>
      </c>
      <c r="T321" s="303">
        <f>+L321</f>
        <v>14690550</v>
      </c>
      <c r="U321" s="65" t="s">
        <v>87</v>
      </c>
      <c r="V321" s="227">
        <v>51909946</v>
      </c>
      <c r="W321" s="49" t="s">
        <v>1576</v>
      </c>
      <c r="X321" s="548">
        <v>45785</v>
      </c>
      <c r="Y321" s="403">
        <v>45785</v>
      </c>
      <c r="Z321" s="70" t="s">
        <v>89</v>
      </c>
      <c r="AA321" s="543">
        <v>45876</v>
      </c>
      <c r="AB321" s="279">
        <f t="shared" si="20"/>
        <v>91</v>
      </c>
      <c r="AC321" s="65">
        <v>0</v>
      </c>
      <c r="AD321" s="68">
        <v>0</v>
      </c>
      <c r="AE321" s="65">
        <v>0</v>
      </c>
      <c r="AF321" s="78" t="s">
        <v>89</v>
      </c>
      <c r="AG321" s="49">
        <f t="shared" si="26"/>
        <v>0</v>
      </c>
      <c r="AH321" s="65">
        <v>0</v>
      </c>
      <c r="AI321" s="66">
        <v>0</v>
      </c>
      <c r="AJ321" s="70" t="s">
        <v>89</v>
      </c>
      <c r="AK321" s="78" t="s">
        <v>89</v>
      </c>
      <c r="AL321" s="65">
        <v>0</v>
      </c>
      <c r="AM321" s="70" t="s">
        <v>89</v>
      </c>
      <c r="AN321" s="70" t="s">
        <v>89</v>
      </c>
      <c r="AO321" s="70" t="s">
        <v>89</v>
      </c>
      <c r="AP321" s="49">
        <f t="shared" si="22"/>
        <v>0</v>
      </c>
      <c r="AQ321" s="302">
        <f>+L321+AD321-AI321</f>
        <v>14690550</v>
      </c>
      <c r="AR321" s="65" t="s">
        <v>90</v>
      </c>
      <c r="AS321" s="68">
        <v>0</v>
      </c>
      <c r="AT321" s="65" t="s">
        <v>90</v>
      </c>
      <c r="AU321" s="65">
        <v>0</v>
      </c>
      <c r="AV321" s="75" t="s">
        <v>89</v>
      </c>
      <c r="AW321" s="570">
        <f t="shared" si="27"/>
        <v>14690550</v>
      </c>
      <c r="AX321" s="515">
        <v>0</v>
      </c>
      <c r="AY321" s="223">
        <f t="shared" si="24"/>
        <v>1</v>
      </c>
      <c r="AZ321" s="74">
        <v>1</v>
      </c>
      <c r="BA321" s="301" t="s">
        <v>89</v>
      </c>
      <c r="BB321" s="65" t="s">
        <v>103</v>
      </c>
      <c r="BC321" s="328" t="s">
        <v>1866</v>
      </c>
      <c r="BD321" s="221" t="s">
        <v>87</v>
      </c>
      <c r="BE321" s="221" t="s">
        <v>121</v>
      </c>
    </row>
    <row r="322" spans="2:57" s="271" customFormat="1" ht="12.75" x14ac:dyDescent="0.2">
      <c r="B322" s="221">
        <v>2025</v>
      </c>
      <c r="C322" s="221">
        <v>891780111</v>
      </c>
      <c r="D322" s="221" t="s">
        <v>78</v>
      </c>
      <c r="E322" s="67" t="s">
        <v>1865</v>
      </c>
      <c r="F322" s="230" t="s">
        <v>1864</v>
      </c>
      <c r="G322" s="306">
        <v>0</v>
      </c>
      <c r="H322" s="65" t="s">
        <v>81</v>
      </c>
      <c r="I322" s="221" t="s">
        <v>127</v>
      </c>
      <c r="J322" s="220" t="s">
        <v>289</v>
      </c>
      <c r="K322" s="67" t="s">
        <v>1863</v>
      </c>
      <c r="L322" s="521">
        <v>630000</v>
      </c>
      <c r="M322" s="221" t="s">
        <v>85</v>
      </c>
      <c r="N322" s="49" t="s">
        <v>1482</v>
      </c>
      <c r="O322" s="527">
        <v>901367396</v>
      </c>
      <c r="P322" s="304">
        <v>736</v>
      </c>
      <c r="Q322" s="403">
        <v>45735</v>
      </c>
      <c r="R322" s="498">
        <v>20988000</v>
      </c>
      <c r="S322" s="403">
        <v>45786</v>
      </c>
      <c r="T322" s="303">
        <f>+L322</f>
        <v>630000</v>
      </c>
      <c r="U322" s="65" t="s">
        <v>87</v>
      </c>
      <c r="V322" s="229">
        <v>63563343</v>
      </c>
      <c r="W322" s="49" t="s">
        <v>1862</v>
      </c>
      <c r="X322" s="548">
        <v>45786</v>
      </c>
      <c r="Y322" s="403">
        <v>45786</v>
      </c>
      <c r="Z322" s="70" t="s">
        <v>89</v>
      </c>
      <c r="AA322" s="543">
        <v>45816</v>
      </c>
      <c r="AB322" s="279">
        <f t="shared" si="20"/>
        <v>30</v>
      </c>
      <c r="AC322" s="65">
        <v>0</v>
      </c>
      <c r="AD322" s="68">
        <v>0</v>
      </c>
      <c r="AE322" s="65">
        <v>0</v>
      </c>
      <c r="AF322" s="78" t="s">
        <v>89</v>
      </c>
      <c r="AG322" s="49">
        <f t="shared" si="26"/>
        <v>0</v>
      </c>
      <c r="AH322" s="65">
        <v>0</v>
      </c>
      <c r="AI322" s="66">
        <v>0</v>
      </c>
      <c r="AJ322" s="70" t="s">
        <v>89</v>
      </c>
      <c r="AK322" s="78" t="s">
        <v>89</v>
      </c>
      <c r="AL322" s="65">
        <v>0</v>
      </c>
      <c r="AM322" s="70" t="s">
        <v>89</v>
      </c>
      <c r="AN322" s="70" t="s">
        <v>89</v>
      </c>
      <c r="AO322" s="70" t="s">
        <v>89</v>
      </c>
      <c r="AP322" s="49">
        <f t="shared" si="22"/>
        <v>0</v>
      </c>
      <c r="AQ322" s="302">
        <f>+L322+AD322-AI322</f>
        <v>630000</v>
      </c>
      <c r="AR322" s="65" t="s">
        <v>87</v>
      </c>
      <c r="AS322" s="68">
        <v>630000</v>
      </c>
      <c r="AT322" s="65" t="s">
        <v>90</v>
      </c>
      <c r="AU322" s="65">
        <v>0</v>
      </c>
      <c r="AV322" s="75" t="s">
        <v>89</v>
      </c>
      <c r="AW322" s="570">
        <f t="shared" si="27"/>
        <v>630000</v>
      </c>
      <c r="AX322" s="515">
        <v>0</v>
      </c>
      <c r="AY322" s="223">
        <f t="shared" si="24"/>
        <v>1</v>
      </c>
      <c r="AZ322" s="74">
        <v>1</v>
      </c>
      <c r="BA322" s="301" t="s">
        <v>89</v>
      </c>
      <c r="BB322" s="65" t="s">
        <v>103</v>
      </c>
      <c r="BC322" s="328" t="s">
        <v>1861</v>
      </c>
      <c r="BD322" s="221" t="s">
        <v>87</v>
      </c>
      <c r="BE322" s="221" t="s">
        <v>121</v>
      </c>
    </row>
    <row r="323" spans="2:57" s="271" customFormat="1" ht="12.75" x14ac:dyDescent="0.2">
      <c r="B323" s="221">
        <v>2025</v>
      </c>
      <c r="C323" s="221">
        <v>891780111</v>
      </c>
      <c r="D323" s="221" t="s">
        <v>78</v>
      </c>
      <c r="E323" s="67" t="s">
        <v>1860</v>
      </c>
      <c r="F323" s="230" t="s">
        <v>1859</v>
      </c>
      <c r="G323" s="306">
        <v>0</v>
      </c>
      <c r="H323" s="65" t="s">
        <v>81</v>
      </c>
      <c r="I323" s="221" t="s">
        <v>127</v>
      </c>
      <c r="J323" s="220" t="s">
        <v>289</v>
      </c>
      <c r="K323" s="67" t="s">
        <v>1858</v>
      </c>
      <c r="L323" s="521">
        <v>1547000</v>
      </c>
      <c r="M323" s="221" t="s">
        <v>85</v>
      </c>
      <c r="N323" s="49" t="s">
        <v>1857</v>
      </c>
      <c r="O323" s="527">
        <v>70042297</v>
      </c>
      <c r="P323" s="304">
        <v>330</v>
      </c>
      <c r="Q323" s="403">
        <v>45699</v>
      </c>
      <c r="R323" s="498">
        <v>111728554</v>
      </c>
      <c r="S323" s="403">
        <v>45786</v>
      </c>
      <c r="T323" s="303">
        <f>+L323</f>
        <v>1547000</v>
      </c>
      <c r="U323" s="65" t="s">
        <v>87</v>
      </c>
      <c r="V323" s="227">
        <v>50897478</v>
      </c>
      <c r="W323" s="49" t="s">
        <v>1825</v>
      </c>
      <c r="X323" s="548">
        <v>45786</v>
      </c>
      <c r="Y323" s="403">
        <v>45786</v>
      </c>
      <c r="Z323" s="70" t="s">
        <v>89</v>
      </c>
      <c r="AA323" s="543">
        <v>45816</v>
      </c>
      <c r="AB323" s="279">
        <f t="shared" si="20"/>
        <v>30</v>
      </c>
      <c r="AC323" s="65">
        <v>0</v>
      </c>
      <c r="AD323" s="68">
        <v>0</v>
      </c>
      <c r="AE323" s="65">
        <v>0</v>
      </c>
      <c r="AF323" s="78" t="s">
        <v>89</v>
      </c>
      <c r="AG323" s="49">
        <f t="shared" si="26"/>
        <v>0</v>
      </c>
      <c r="AH323" s="65">
        <v>0</v>
      </c>
      <c r="AI323" s="66">
        <v>0</v>
      </c>
      <c r="AJ323" s="70" t="s">
        <v>89</v>
      </c>
      <c r="AK323" s="78" t="s">
        <v>89</v>
      </c>
      <c r="AL323" s="65">
        <v>0</v>
      </c>
      <c r="AM323" s="70" t="s">
        <v>89</v>
      </c>
      <c r="AN323" s="70" t="s">
        <v>89</v>
      </c>
      <c r="AO323" s="70" t="s">
        <v>89</v>
      </c>
      <c r="AP323" s="49">
        <f t="shared" si="22"/>
        <v>0</v>
      </c>
      <c r="AQ323" s="302">
        <f>+L323+AD323-AI323</f>
        <v>1547000</v>
      </c>
      <c r="AR323" s="65" t="s">
        <v>90</v>
      </c>
      <c r="AS323" s="68">
        <v>0</v>
      </c>
      <c r="AT323" s="65" t="s">
        <v>90</v>
      </c>
      <c r="AU323" s="65">
        <v>0</v>
      </c>
      <c r="AV323" s="75" t="s">
        <v>89</v>
      </c>
      <c r="AW323" s="570">
        <f t="shared" si="27"/>
        <v>0</v>
      </c>
      <c r="AX323" s="515">
        <v>1547000</v>
      </c>
      <c r="AY323" s="223">
        <f t="shared" si="24"/>
        <v>0</v>
      </c>
      <c r="AZ323" s="74">
        <v>0</v>
      </c>
      <c r="BA323" s="301" t="s">
        <v>89</v>
      </c>
      <c r="BB323" s="65" t="s">
        <v>103</v>
      </c>
      <c r="BC323" s="328" t="s">
        <v>1856</v>
      </c>
      <c r="BD323" s="221" t="s">
        <v>87</v>
      </c>
      <c r="BE323" s="221" t="s">
        <v>121</v>
      </c>
    </row>
    <row r="324" spans="2:57" s="271" customFormat="1" ht="12.75" x14ac:dyDescent="0.2">
      <c r="B324" s="221">
        <v>2025</v>
      </c>
      <c r="C324" s="221">
        <v>891780111</v>
      </c>
      <c r="D324" s="221" t="s">
        <v>78</v>
      </c>
      <c r="E324" s="67" t="s">
        <v>1855</v>
      </c>
      <c r="F324" s="230" t="s">
        <v>1854</v>
      </c>
      <c r="G324" s="306">
        <v>0</v>
      </c>
      <c r="H324" s="65" t="s">
        <v>81</v>
      </c>
      <c r="I324" s="221" t="s">
        <v>127</v>
      </c>
      <c r="J324" s="220" t="s">
        <v>289</v>
      </c>
      <c r="K324" s="67" t="s">
        <v>1853</v>
      </c>
      <c r="L324" s="521">
        <v>3200000</v>
      </c>
      <c r="M324" s="221" t="s">
        <v>85</v>
      </c>
      <c r="N324" s="49" t="s">
        <v>1738</v>
      </c>
      <c r="O324" s="527">
        <v>900763287</v>
      </c>
      <c r="P324" s="304">
        <v>632</v>
      </c>
      <c r="Q324" s="403">
        <v>45728</v>
      </c>
      <c r="R324" s="498">
        <v>8800000</v>
      </c>
      <c r="S324" s="403">
        <v>45786</v>
      </c>
      <c r="T324" s="303">
        <f>+L324</f>
        <v>3200000</v>
      </c>
      <c r="U324" s="65" t="s">
        <v>87</v>
      </c>
      <c r="V324" s="227">
        <v>1082889541</v>
      </c>
      <c r="W324" s="49" t="s">
        <v>1852</v>
      </c>
      <c r="X324" s="548">
        <v>45786</v>
      </c>
      <c r="Y324" s="403">
        <v>45786</v>
      </c>
      <c r="Z324" s="70" t="s">
        <v>89</v>
      </c>
      <c r="AA324" s="543">
        <v>45816</v>
      </c>
      <c r="AB324" s="279">
        <f t="shared" si="20"/>
        <v>30</v>
      </c>
      <c r="AC324" s="65">
        <v>0</v>
      </c>
      <c r="AD324" s="68">
        <v>0</v>
      </c>
      <c r="AE324" s="65">
        <v>0</v>
      </c>
      <c r="AF324" s="78" t="s">
        <v>89</v>
      </c>
      <c r="AG324" s="49">
        <f t="shared" si="26"/>
        <v>0</v>
      </c>
      <c r="AH324" s="65">
        <v>0</v>
      </c>
      <c r="AI324" s="66">
        <v>0</v>
      </c>
      <c r="AJ324" s="70" t="s">
        <v>89</v>
      </c>
      <c r="AK324" s="78" t="s">
        <v>89</v>
      </c>
      <c r="AL324" s="65">
        <v>0</v>
      </c>
      <c r="AM324" s="70" t="s">
        <v>89</v>
      </c>
      <c r="AN324" s="70" t="s">
        <v>89</v>
      </c>
      <c r="AO324" s="70" t="s">
        <v>89</v>
      </c>
      <c r="AP324" s="49">
        <f t="shared" si="22"/>
        <v>0</v>
      </c>
      <c r="AQ324" s="302">
        <f>+L324+AD324-AI324</f>
        <v>3200000</v>
      </c>
      <c r="AR324" s="65" t="s">
        <v>87</v>
      </c>
      <c r="AS324" s="68">
        <v>3200000</v>
      </c>
      <c r="AT324" s="65" t="s">
        <v>90</v>
      </c>
      <c r="AU324" s="65">
        <v>0</v>
      </c>
      <c r="AV324" s="75" t="s">
        <v>89</v>
      </c>
      <c r="AW324" s="570">
        <f t="shared" si="27"/>
        <v>3200000</v>
      </c>
      <c r="AX324" s="515">
        <v>0</v>
      </c>
      <c r="AY324" s="223">
        <f t="shared" si="24"/>
        <v>1</v>
      </c>
      <c r="AZ324" s="74">
        <v>1</v>
      </c>
      <c r="BA324" s="301" t="s">
        <v>89</v>
      </c>
      <c r="BB324" s="65" t="s">
        <v>103</v>
      </c>
      <c r="BC324" s="328" t="s">
        <v>1851</v>
      </c>
      <c r="BD324" s="221" t="s">
        <v>87</v>
      </c>
      <c r="BE324" s="221" t="s">
        <v>121</v>
      </c>
    </row>
    <row r="325" spans="2:57" s="271" customFormat="1" ht="12.75" x14ac:dyDescent="0.2">
      <c r="B325" s="221">
        <v>2025</v>
      </c>
      <c r="C325" s="221">
        <v>891780111</v>
      </c>
      <c r="D325" s="221" t="s">
        <v>78</v>
      </c>
      <c r="E325" s="67" t="s">
        <v>1850</v>
      </c>
      <c r="F325" s="230" t="s">
        <v>1849</v>
      </c>
      <c r="G325" s="306">
        <v>0</v>
      </c>
      <c r="H325" s="65" t="s">
        <v>81</v>
      </c>
      <c r="I325" s="221" t="s">
        <v>127</v>
      </c>
      <c r="J325" s="220" t="s">
        <v>289</v>
      </c>
      <c r="K325" s="67" t="s">
        <v>1848</v>
      </c>
      <c r="L325" s="521">
        <v>14815500</v>
      </c>
      <c r="M325" s="221" t="s">
        <v>85</v>
      </c>
      <c r="N325" s="49" t="s">
        <v>1847</v>
      </c>
      <c r="O325" s="527">
        <v>830145062</v>
      </c>
      <c r="P325" s="304">
        <v>328</v>
      </c>
      <c r="Q325" s="403">
        <v>45699</v>
      </c>
      <c r="R325" s="498">
        <v>227018878.68000001</v>
      </c>
      <c r="S325" s="403">
        <v>45789</v>
      </c>
      <c r="T325" s="303">
        <f>+L325</f>
        <v>14815500</v>
      </c>
      <c r="U325" s="65" t="s">
        <v>87</v>
      </c>
      <c r="V325" s="227">
        <v>51909946</v>
      </c>
      <c r="W325" s="49" t="s">
        <v>1576</v>
      </c>
      <c r="X325" s="548">
        <v>45789</v>
      </c>
      <c r="Y325" s="403">
        <v>45789</v>
      </c>
      <c r="Z325" s="70" t="s">
        <v>89</v>
      </c>
      <c r="AA325" s="543">
        <v>45880</v>
      </c>
      <c r="AB325" s="279">
        <f t="shared" si="20"/>
        <v>91</v>
      </c>
      <c r="AC325" s="65">
        <v>0</v>
      </c>
      <c r="AD325" s="68">
        <v>0</v>
      </c>
      <c r="AE325" s="65">
        <v>0</v>
      </c>
      <c r="AF325" s="78" t="s">
        <v>89</v>
      </c>
      <c r="AG325" s="49">
        <f t="shared" si="26"/>
        <v>0</v>
      </c>
      <c r="AH325" s="65">
        <v>0</v>
      </c>
      <c r="AI325" s="66">
        <v>0</v>
      </c>
      <c r="AJ325" s="70" t="s">
        <v>89</v>
      </c>
      <c r="AK325" s="78" t="s">
        <v>89</v>
      </c>
      <c r="AL325" s="65">
        <v>0</v>
      </c>
      <c r="AM325" s="70" t="s">
        <v>89</v>
      </c>
      <c r="AN325" s="70" t="s">
        <v>89</v>
      </c>
      <c r="AO325" s="70" t="s">
        <v>89</v>
      </c>
      <c r="AP325" s="49">
        <f t="shared" si="22"/>
        <v>0</v>
      </c>
      <c r="AQ325" s="302">
        <f>+L325+AD325-AI325</f>
        <v>14815500</v>
      </c>
      <c r="AR325" s="65" t="s">
        <v>90</v>
      </c>
      <c r="AS325" s="68">
        <v>0</v>
      </c>
      <c r="AT325" s="65" t="s">
        <v>90</v>
      </c>
      <c r="AU325" s="65">
        <v>0</v>
      </c>
      <c r="AV325" s="75" t="s">
        <v>89</v>
      </c>
      <c r="AW325" s="570">
        <f t="shared" si="27"/>
        <v>14815500</v>
      </c>
      <c r="AX325" s="515">
        <v>0</v>
      </c>
      <c r="AY325" s="223">
        <f t="shared" si="24"/>
        <v>1</v>
      </c>
      <c r="AZ325" s="74">
        <v>1</v>
      </c>
      <c r="BA325" s="301" t="s">
        <v>89</v>
      </c>
      <c r="BB325" s="348" t="s">
        <v>103</v>
      </c>
      <c r="BC325" s="328" t="s">
        <v>1846</v>
      </c>
      <c r="BD325" s="221" t="s">
        <v>87</v>
      </c>
      <c r="BE325" s="221" t="s">
        <v>121</v>
      </c>
    </row>
    <row r="326" spans="2:57" s="271" customFormat="1" ht="12.75" x14ac:dyDescent="0.2">
      <c r="B326" s="221">
        <v>2025</v>
      </c>
      <c r="C326" s="221">
        <v>891780111</v>
      </c>
      <c r="D326" s="221" t="s">
        <v>78</v>
      </c>
      <c r="E326" s="67" t="s">
        <v>1845</v>
      </c>
      <c r="F326" s="230" t="s">
        <v>1844</v>
      </c>
      <c r="G326" s="306">
        <v>0</v>
      </c>
      <c r="H326" s="65" t="s">
        <v>81</v>
      </c>
      <c r="I326" s="221" t="s">
        <v>127</v>
      </c>
      <c r="J326" s="220" t="s">
        <v>289</v>
      </c>
      <c r="K326" s="67" t="s">
        <v>1843</v>
      </c>
      <c r="L326" s="521">
        <v>5926200</v>
      </c>
      <c r="M326" s="221" t="s">
        <v>85</v>
      </c>
      <c r="N326" s="49" t="s">
        <v>1842</v>
      </c>
      <c r="O326" s="527">
        <v>900121223</v>
      </c>
      <c r="P326" s="304">
        <v>484</v>
      </c>
      <c r="Q326" s="403">
        <v>45714</v>
      </c>
      <c r="R326" s="498">
        <v>55851500</v>
      </c>
      <c r="S326" s="403">
        <v>45790</v>
      </c>
      <c r="T326" s="303">
        <f>+L326</f>
        <v>5926200</v>
      </c>
      <c r="U326" s="65" t="s">
        <v>87</v>
      </c>
      <c r="V326" s="227">
        <v>73164685</v>
      </c>
      <c r="W326" s="49" t="s">
        <v>1841</v>
      </c>
      <c r="X326" s="548">
        <v>45790</v>
      </c>
      <c r="Y326" s="403">
        <v>45790</v>
      </c>
      <c r="Z326" s="70" t="s">
        <v>89</v>
      </c>
      <c r="AA326" s="543">
        <v>45820</v>
      </c>
      <c r="AB326" s="279">
        <f t="shared" si="20"/>
        <v>30</v>
      </c>
      <c r="AC326" s="65">
        <v>0</v>
      </c>
      <c r="AD326" s="68">
        <v>0</v>
      </c>
      <c r="AE326" s="65">
        <v>0</v>
      </c>
      <c r="AF326" s="78" t="s">
        <v>89</v>
      </c>
      <c r="AG326" s="49">
        <f t="shared" si="26"/>
        <v>0</v>
      </c>
      <c r="AH326" s="65">
        <v>0</v>
      </c>
      <c r="AI326" s="66">
        <v>0</v>
      </c>
      <c r="AJ326" s="70" t="s">
        <v>89</v>
      </c>
      <c r="AK326" s="78" t="s">
        <v>89</v>
      </c>
      <c r="AL326" s="65">
        <v>0</v>
      </c>
      <c r="AM326" s="70" t="s">
        <v>89</v>
      </c>
      <c r="AN326" s="70" t="s">
        <v>89</v>
      </c>
      <c r="AO326" s="70" t="s">
        <v>89</v>
      </c>
      <c r="AP326" s="49">
        <f t="shared" si="22"/>
        <v>0</v>
      </c>
      <c r="AQ326" s="302">
        <f>+L326+AD326-AI326</f>
        <v>5926200</v>
      </c>
      <c r="AR326" s="65" t="s">
        <v>87</v>
      </c>
      <c r="AS326" s="68">
        <v>5926200</v>
      </c>
      <c r="AT326" s="65" t="s">
        <v>90</v>
      </c>
      <c r="AU326" s="65">
        <v>0</v>
      </c>
      <c r="AV326" s="75" t="s">
        <v>89</v>
      </c>
      <c r="AW326" s="570">
        <f t="shared" si="27"/>
        <v>5926200</v>
      </c>
      <c r="AX326" s="515">
        <v>0</v>
      </c>
      <c r="AY326" s="223">
        <f t="shared" si="24"/>
        <v>1</v>
      </c>
      <c r="AZ326" s="74">
        <v>1</v>
      </c>
      <c r="BA326" s="301" t="s">
        <v>89</v>
      </c>
      <c r="BB326" s="65" t="s">
        <v>103</v>
      </c>
      <c r="BC326" s="328" t="s">
        <v>1840</v>
      </c>
      <c r="BD326" s="221" t="s">
        <v>87</v>
      </c>
      <c r="BE326" s="221" t="s">
        <v>121</v>
      </c>
    </row>
    <row r="327" spans="2:57" s="271" customFormat="1" ht="12.75" x14ac:dyDescent="0.2">
      <c r="B327" s="221">
        <v>2025</v>
      </c>
      <c r="C327" s="221">
        <v>891780111</v>
      </c>
      <c r="D327" s="221" t="s">
        <v>78</v>
      </c>
      <c r="E327" s="67" t="s">
        <v>1839</v>
      </c>
      <c r="F327" s="230" t="s">
        <v>1838</v>
      </c>
      <c r="G327" s="306">
        <v>0</v>
      </c>
      <c r="H327" s="65" t="s">
        <v>81</v>
      </c>
      <c r="I327" s="221" t="s">
        <v>127</v>
      </c>
      <c r="J327" s="220" t="s">
        <v>289</v>
      </c>
      <c r="K327" s="67" t="s">
        <v>1837</v>
      </c>
      <c r="L327" s="521">
        <v>1455000</v>
      </c>
      <c r="M327" s="221" t="s">
        <v>85</v>
      </c>
      <c r="N327" s="49" t="s">
        <v>1836</v>
      </c>
      <c r="O327" s="527">
        <v>57445330</v>
      </c>
      <c r="P327" s="304">
        <v>769</v>
      </c>
      <c r="Q327" s="403">
        <v>45742</v>
      </c>
      <c r="R327" s="498">
        <v>28169770</v>
      </c>
      <c r="S327" s="403">
        <v>45790</v>
      </c>
      <c r="T327" s="303">
        <f>+L327</f>
        <v>1455000</v>
      </c>
      <c r="U327" s="65" t="s">
        <v>87</v>
      </c>
      <c r="V327" s="227">
        <v>32770239</v>
      </c>
      <c r="W327" s="49" t="s">
        <v>689</v>
      </c>
      <c r="X327" s="548">
        <v>45790</v>
      </c>
      <c r="Y327" s="403">
        <v>45791</v>
      </c>
      <c r="Z327" s="70" t="s">
        <v>89</v>
      </c>
      <c r="AA327" s="543">
        <v>45791</v>
      </c>
      <c r="AB327" s="279">
        <f t="shared" si="20"/>
        <v>0</v>
      </c>
      <c r="AC327" s="65">
        <v>0</v>
      </c>
      <c r="AD327" s="68">
        <v>0</v>
      </c>
      <c r="AE327" s="65">
        <v>0</v>
      </c>
      <c r="AF327" s="78" t="s">
        <v>89</v>
      </c>
      <c r="AG327" s="49">
        <f t="shared" si="26"/>
        <v>0</v>
      </c>
      <c r="AH327" s="65">
        <v>0</v>
      </c>
      <c r="AI327" s="66">
        <v>0</v>
      </c>
      <c r="AJ327" s="70" t="s">
        <v>89</v>
      </c>
      <c r="AK327" s="78" t="s">
        <v>89</v>
      </c>
      <c r="AL327" s="65">
        <v>0</v>
      </c>
      <c r="AM327" s="70" t="s">
        <v>89</v>
      </c>
      <c r="AN327" s="70" t="s">
        <v>89</v>
      </c>
      <c r="AO327" s="70" t="s">
        <v>89</v>
      </c>
      <c r="AP327" s="49">
        <f t="shared" si="22"/>
        <v>0</v>
      </c>
      <c r="AQ327" s="302">
        <f>+L327+AD327-AI327</f>
        <v>1455000</v>
      </c>
      <c r="AR327" s="65" t="s">
        <v>87</v>
      </c>
      <c r="AS327" s="68">
        <v>1455000</v>
      </c>
      <c r="AT327" s="65" t="s">
        <v>90</v>
      </c>
      <c r="AU327" s="65">
        <v>0</v>
      </c>
      <c r="AV327" s="75" t="s">
        <v>89</v>
      </c>
      <c r="AW327" s="570">
        <f t="shared" si="27"/>
        <v>1455000</v>
      </c>
      <c r="AX327" s="515">
        <v>0</v>
      </c>
      <c r="AY327" s="223">
        <f t="shared" si="24"/>
        <v>1</v>
      </c>
      <c r="AZ327" s="74">
        <v>1</v>
      </c>
      <c r="BA327" s="301" t="s">
        <v>89</v>
      </c>
      <c r="BB327" s="65" t="s">
        <v>103</v>
      </c>
      <c r="BC327" s="328" t="s">
        <v>1835</v>
      </c>
      <c r="BD327" s="221" t="s">
        <v>87</v>
      </c>
      <c r="BE327" s="221" t="s">
        <v>121</v>
      </c>
    </row>
    <row r="328" spans="2:57" s="271" customFormat="1" ht="12.75" x14ac:dyDescent="0.2">
      <c r="B328" s="221">
        <v>2025</v>
      </c>
      <c r="C328" s="221">
        <v>891780111</v>
      </c>
      <c r="D328" s="221" t="s">
        <v>78</v>
      </c>
      <c r="E328" s="67" t="s">
        <v>1834</v>
      </c>
      <c r="F328" s="230" t="s">
        <v>1833</v>
      </c>
      <c r="G328" s="306">
        <v>0</v>
      </c>
      <c r="H328" s="65" t="s">
        <v>81</v>
      </c>
      <c r="I328" s="221" t="s">
        <v>127</v>
      </c>
      <c r="J328" s="220" t="s">
        <v>289</v>
      </c>
      <c r="K328" s="67" t="s">
        <v>1832</v>
      </c>
      <c r="L328" s="521">
        <v>30000000</v>
      </c>
      <c r="M328" s="221" t="s">
        <v>85</v>
      </c>
      <c r="N328" s="49" t="s">
        <v>1647</v>
      </c>
      <c r="O328" s="527">
        <v>830145062</v>
      </c>
      <c r="P328" s="304">
        <v>337</v>
      </c>
      <c r="Q328" s="403">
        <v>45700</v>
      </c>
      <c r="R328" s="498">
        <v>123683567.40000001</v>
      </c>
      <c r="S328" s="403">
        <v>45790</v>
      </c>
      <c r="T328" s="303">
        <f>+L328</f>
        <v>30000000</v>
      </c>
      <c r="U328" s="65" t="s">
        <v>87</v>
      </c>
      <c r="V328" s="227">
        <v>7597888</v>
      </c>
      <c r="W328" s="49" t="s">
        <v>1831</v>
      </c>
      <c r="X328" s="548">
        <v>45790</v>
      </c>
      <c r="Y328" s="403">
        <v>45790</v>
      </c>
      <c r="Z328" s="70" t="s">
        <v>89</v>
      </c>
      <c r="AA328" s="543">
        <v>45850</v>
      </c>
      <c r="AB328" s="279">
        <f t="shared" ref="AB328:AB391" si="28">+IF(Z328="1800-01-01",AA328-Y328,AA328-Z328)</f>
        <v>60</v>
      </c>
      <c r="AC328" s="65">
        <v>0</v>
      </c>
      <c r="AD328" s="68">
        <v>0</v>
      </c>
      <c r="AE328" s="65">
        <v>0</v>
      </c>
      <c r="AF328" s="78" t="s">
        <v>89</v>
      </c>
      <c r="AG328" s="49">
        <f t="shared" si="26"/>
        <v>0</v>
      </c>
      <c r="AH328" s="65">
        <v>0</v>
      </c>
      <c r="AI328" s="66">
        <v>0</v>
      </c>
      <c r="AJ328" s="70" t="s">
        <v>89</v>
      </c>
      <c r="AK328" s="78" t="s">
        <v>89</v>
      </c>
      <c r="AL328" s="65">
        <v>0</v>
      </c>
      <c r="AM328" s="70" t="s">
        <v>89</v>
      </c>
      <c r="AN328" s="70" t="s">
        <v>89</v>
      </c>
      <c r="AO328" s="70" t="s">
        <v>89</v>
      </c>
      <c r="AP328" s="49">
        <f t="shared" ref="AP328:AP391" si="29">+IF(AM328="1800-01-01",0,AN328-AM328)</f>
        <v>0</v>
      </c>
      <c r="AQ328" s="302">
        <f>+L328+AD328-AI328</f>
        <v>30000000</v>
      </c>
      <c r="AR328" s="65" t="s">
        <v>90</v>
      </c>
      <c r="AS328" s="68">
        <v>0</v>
      </c>
      <c r="AT328" s="65" t="s">
        <v>90</v>
      </c>
      <c r="AU328" s="65">
        <v>0</v>
      </c>
      <c r="AV328" s="75" t="s">
        <v>89</v>
      </c>
      <c r="AW328" s="570">
        <f t="shared" si="27"/>
        <v>30000000</v>
      </c>
      <c r="AX328" s="515">
        <v>0</v>
      </c>
      <c r="AY328" s="223">
        <f t="shared" ref="AY328:AY391" si="30">+IFERROR(AW328/AQ328,"_")</f>
        <v>1</v>
      </c>
      <c r="AZ328" s="74">
        <v>1</v>
      </c>
      <c r="BA328" s="301" t="s">
        <v>89</v>
      </c>
      <c r="BB328" s="65" t="s">
        <v>103</v>
      </c>
      <c r="BC328" s="328" t="s">
        <v>1830</v>
      </c>
      <c r="BD328" s="221" t="s">
        <v>87</v>
      </c>
      <c r="BE328" s="221" t="s">
        <v>121</v>
      </c>
    </row>
    <row r="329" spans="2:57" s="271" customFormat="1" ht="12.75" x14ac:dyDescent="0.2">
      <c r="B329" s="221">
        <v>2025</v>
      </c>
      <c r="C329" s="221">
        <v>891780111</v>
      </c>
      <c r="D329" s="221" t="s">
        <v>78</v>
      </c>
      <c r="E329" s="67" t="s">
        <v>1829</v>
      </c>
      <c r="F329" s="333" t="s">
        <v>1828</v>
      </c>
      <c r="G329" s="306">
        <v>0</v>
      </c>
      <c r="H329" s="65" t="s">
        <v>81</v>
      </c>
      <c r="I329" s="221" t="s">
        <v>127</v>
      </c>
      <c r="J329" s="220" t="s">
        <v>289</v>
      </c>
      <c r="K329" s="67" t="s">
        <v>1827</v>
      </c>
      <c r="L329" s="521">
        <v>10053803</v>
      </c>
      <c r="M329" s="221" t="s">
        <v>85</v>
      </c>
      <c r="N329" s="49" t="s">
        <v>1826</v>
      </c>
      <c r="O329" s="527">
        <v>900754314</v>
      </c>
      <c r="P329" s="304">
        <v>330</v>
      </c>
      <c r="Q329" s="403">
        <v>45699</v>
      </c>
      <c r="R329" s="498">
        <v>111728554</v>
      </c>
      <c r="S329" s="403">
        <v>45793</v>
      </c>
      <c r="T329" s="303">
        <f>+L329</f>
        <v>10053803</v>
      </c>
      <c r="U329" s="65" t="s">
        <v>87</v>
      </c>
      <c r="V329" s="227">
        <v>50897478</v>
      </c>
      <c r="W329" s="49" t="s">
        <v>1825</v>
      </c>
      <c r="X329" s="548">
        <v>45793</v>
      </c>
      <c r="Y329" s="403">
        <v>45793</v>
      </c>
      <c r="Z329" s="70" t="s">
        <v>89</v>
      </c>
      <c r="AA329" s="543">
        <v>45884</v>
      </c>
      <c r="AB329" s="279">
        <f t="shared" si="28"/>
        <v>91</v>
      </c>
      <c r="AC329" s="65">
        <v>0</v>
      </c>
      <c r="AD329" s="68">
        <v>0</v>
      </c>
      <c r="AE329" s="65">
        <v>0</v>
      </c>
      <c r="AF329" s="78" t="s">
        <v>89</v>
      </c>
      <c r="AG329" s="49">
        <f t="shared" si="26"/>
        <v>0</v>
      </c>
      <c r="AH329" s="65">
        <v>0</v>
      </c>
      <c r="AI329" s="66">
        <v>0</v>
      </c>
      <c r="AJ329" s="70" t="s">
        <v>89</v>
      </c>
      <c r="AK329" s="78" t="s">
        <v>89</v>
      </c>
      <c r="AL329" s="65">
        <v>0</v>
      </c>
      <c r="AM329" s="70" t="s">
        <v>89</v>
      </c>
      <c r="AN329" s="70" t="s">
        <v>89</v>
      </c>
      <c r="AO329" s="70" t="s">
        <v>89</v>
      </c>
      <c r="AP329" s="49">
        <f t="shared" si="29"/>
        <v>0</v>
      </c>
      <c r="AQ329" s="302">
        <f>+L329+AD329-AI329</f>
        <v>10053803</v>
      </c>
      <c r="AR329" s="65" t="s">
        <v>90</v>
      </c>
      <c r="AS329" s="68">
        <v>0</v>
      </c>
      <c r="AT329" s="65" t="s">
        <v>90</v>
      </c>
      <c r="AU329" s="65">
        <v>0</v>
      </c>
      <c r="AV329" s="75" t="s">
        <v>89</v>
      </c>
      <c r="AW329" s="570">
        <f t="shared" si="27"/>
        <v>10053803</v>
      </c>
      <c r="AX329" s="515">
        <v>0</v>
      </c>
      <c r="AY329" s="223">
        <f t="shared" si="30"/>
        <v>1</v>
      </c>
      <c r="AZ329" s="74">
        <v>1</v>
      </c>
      <c r="BA329" s="301" t="s">
        <v>89</v>
      </c>
      <c r="BB329" s="65" t="s">
        <v>103</v>
      </c>
      <c r="BC329" s="347" t="s">
        <v>1824</v>
      </c>
      <c r="BD329" s="221" t="s">
        <v>87</v>
      </c>
      <c r="BE329" s="221" t="s">
        <v>121</v>
      </c>
    </row>
    <row r="330" spans="2:57" s="271" customFormat="1" ht="12.75" x14ac:dyDescent="0.2">
      <c r="B330" s="221">
        <v>2025</v>
      </c>
      <c r="C330" s="221">
        <v>891780111</v>
      </c>
      <c r="D330" s="221" t="s">
        <v>78</v>
      </c>
      <c r="E330" s="67" t="s">
        <v>1823</v>
      </c>
      <c r="F330" s="227" t="s">
        <v>1822</v>
      </c>
      <c r="G330" s="306">
        <v>0</v>
      </c>
      <c r="H330" s="65" t="s">
        <v>81</v>
      </c>
      <c r="I330" s="221" t="s">
        <v>127</v>
      </c>
      <c r="J330" s="220" t="s">
        <v>289</v>
      </c>
      <c r="K330" s="67" t="s">
        <v>1821</v>
      </c>
      <c r="L330" s="521">
        <v>3445000</v>
      </c>
      <c r="M330" s="221" t="s">
        <v>85</v>
      </c>
      <c r="N330" s="49" t="s">
        <v>1820</v>
      </c>
      <c r="O330" s="527">
        <v>1082950843</v>
      </c>
      <c r="P330" s="304">
        <v>411</v>
      </c>
      <c r="Q330" s="403">
        <v>45708</v>
      </c>
      <c r="R330" s="498">
        <v>126036470</v>
      </c>
      <c r="S330" s="403">
        <v>45796</v>
      </c>
      <c r="T330" s="303">
        <f>+L330</f>
        <v>3445000</v>
      </c>
      <c r="U330" s="65" t="s">
        <v>87</v>
      </c>
      <c r="V330" s="227">
        <v>51913961</v>
      </c>
      <c r="W330" s="49" t="s">
        <v>173</v>
      </c>
      <c r="X330" s="548">
        <v>45796</v>
      </c>
      <c r="Y330" s="403">
        <v>45796</v>
      </c>
      <c r="Z330" s="70" t="s">
        <v>89</v>
      </c>
      <c r="AA330" s="543">
        <v>45826</v>
      </c>
      <c r="AB330" s="279">
        <f t="shared" si="28"/>
        <v>30</v>
      </c>
      <c r="AC330" s="65">
        <v>0</v>
      </c>
      <c r="AD330" s="68">
        <v>0</v>
      </c>
      <c r="AE330" s="65">
        <v>0</v>
      </c>
      <c r="AF330" s="78" t="s">
        <v>89</v>
      </c>
      <c r="AG330" s="49">
        <f t="shared" si="26"/>
        <v>0</v>
      </c>
      <c r="AH330" s="65">
        <v>0</v>
      </c>
      <c r="AI330" s="66">
        <v>0</v>
      </c>
      <c r="AJ330" s="70" t="s">
        <v>89</v>
      </c>
      <c r="AK330" s="78" t="s">
        <v>89</v>
      </c>
      <c r="AL330" s="65">
        <v>0</v>
      </c>
      <c r="AM330" s="70" t="s">
        <v>89</v>
      </c>
      <c r="AN330" s="70" t="s">
        <v>89</v>
      </c>
      <c r="AO330" s="70" t="s">
        <v>89</v>
      </c>
      <c r="AP330" s="49">
        <f t="shared" si="29"/>
        <v>0</v>
      </c>
      <c r="AQ330" s="302">
        <f>+L330+AD330-AI330</f>
        <v>3445000</v>
      </c>
      <c r="AR330" s="65" t="s">
        <v>90</v>
      </c>
      <c r="AS330" s="68">
        <v>0</v>
      </c>
      <c r="AT330" s="65" t="s">
        <v>90</v>
      </c>
      <c r="AU330" s="65">
        <v>0</v>
      </c>
      <c r="AV330" s="75" t="s">
        <v>89</v>
      </c>
      <c r="AW330" s="570">
        <f t="shared" si="27"/>
        <v>3445000</v>
      </c>
      <c r="AX330" s="515">
        <v>0</v>
      </c>
      <c r="AY330" s="223">
        <f t="shared" si="30"/>
        <v>1</v>
      </c>
      <c r="AZ330" s="74">
        <v>1</v>
      </c>
      <c r="BA330" s="301" t="s">
        <v>89</v>
      </c>
      <c r="BB330" s="65" t="s">
        <v>103</v>
      </c>
      <c r="BC330" s="346" t="s">
        <v>1819</v>
      </c>
      <c r="BD330" s="221" t="s">
        <v>87</v>
      </c>
      <c r="BE330" s="221" t="s">
        <v>121</v>
      </c>
    </row>
    <row r="331" spans="2:57" s="271" customFormat="1" ht="12.75" x14ac:dyDescent="0.2">
      <c r="B331" s="221">
        <v>2025</v>
      </c>
      <c r="C331" s="221">
        <v>891780111</v>
      </c>
      <c r="D331" s="221" t="s">
        <v>78</v>
      </c>
      <c r="E331" s="67" t="s">
        <v>1818</v>
      </c>
      <c r="F331" s="345" t="s">
        <v>1817</v>
      </c>
      <c r="G331" s="306">
        <v>0</v>
      </c>
      <c r="H331" s="65" t="s">
        <v>81</v>
      </c>
      <c r="I331" s="221" t="s">
        <v>127</v>
      </c>
      <c r="J331" s="220" t="s">
        <v>289</v>
      </c>
      <c r="K331" s="67" t="s">
        <v>1816</v>
      </c>
      <c r="L331" s="522">
        <v>102465</v>
      </c>
      <c r="M331" s="221" t="s">
        <v>85</v>
      </c>
      <c r="N331" s="49" t="s">
        <v>1679</v>
      </c>
      <c r="O331" s="535">
        <v>830508200</v>
      </c>
      <c r="P331" s="344">
        <v>627</v>
      </c>
      <c r="Q331" s="544">
        <v>45728</v>
      </c>
      <c r="R331" s="499">
        <v>48414265</v>
      </c>
      <c r="S331" s="507">
        <v>45803</v>
      </c>
      <c r="T331" s="303">
        <f>+L331</f>
        <v>102465</v>
      </c>
      <c r="U331" s="65" t="s">
        <v>87</v>
      </c>
      <c r="V331" s="345">
        <v>7634684</v>
      </c>
      <c r="W331" s="49" t="s">
        <v>1815</v>
      </c>
      <c r="X331" s="561">
        <v>45803</v>
      </c>
      <c r="Y331" s="544">
        <v>45803</v>
      </c>
      <c r="Z331" s="70" t="s">
        <v>89</v>
      </c>
      <c r="AA331" s="556">
        <v>45863</v>
      </c>
      <c r="AB331" s="279">
        <f t="shared" si="28"/>
        <v>60</v>
      </c>
      <c r="AC331" s="65">
        <v>0</v>
      </c>
      <c r="AD331" s="68">
        <v>0</v>
      </c>
      <c r="AE331" s="65">
        <v>0</v>
      </c>
      <c r="AF331" s="78" t="s">
        <v>89</v>
      </c>
      <c r="AG331" s="49">
        <f t="shared" si="26"/>
        <v>0</v>
      </c>
      <c r="AH331" s="65">
        <v>0</v>
      </c>
      <c r="AI331" s="66">
        <v>0</v>
      </c>
      <c r="AJ331" s="70" t="s">
        <v>89</v>
      </c>
      <c r="AK331" s="78" t="s">
        <v>89</v>
      </c>
      <c r="AL331" s="65">
        <v>0</v>
      </c>
      <c r="AM331" s="70" t="s">
        <v>89</v>
      </c>
      <c r="AN331" s="70" t="s">
        <v>89</v>
      </c>
      <c r="AO331" s="70" t="s">
        <v>89</v>
      </c>
      <c r="AP331" s="49">
        <f t="shared" si="29"/>
        <v>0</v>
      </c>
      <c r="AQ331" s="302">
        <f>+L331+AD331-AI331</f>
        <v>102465</v>
      </c>
      <c r="AR331" s="65" t="s">
        <v>87</v>
      </c>
      <c r="AS331" s="68">
        <v>102465</v>
      </c>
      <c r="AT331" s="65" t="s">
        <v>90</v>
      </c>
      <c r="AU331" s="65">
        <v>0</v>
      </c>
      <c r="AV331" s="75" t="s">
        <v>89</v>
      </c>
      <c r="AW331" s="570">
        <f t="shared" si="27"/>
        <v>0</v>
      </c>
      <c r="AX331" s="515">
        <v>102465</v>
      </c>
      <c r="AY331" s="223">
        <f t="shared" si="30"/>
        <v>0</v>
      </c>
      <c r="AZ331" s="74">
        <v>0</v>
      </c>
      <c r="BA331" s="301" t="s">
        <v>89</v>
      </c>
      <c r="BB331" s="65" t="s">
        <v>103</v>
      </c>
      <c r="BC331" s="343" t="s">
        <v>1814</v>
      </c>
      <c r="BD331" s="221" t="s">
        <v>87</v>
      </c>
      <c r="BE331" s="221" t="s">
        <v>121</v>
      </c>
    </row>
    <row r="332" spans="2:57" s="271" customFormat="1" ht="12.75" x14ac:dyDescent="0.2">
      <c r="B332" s="221">
        <v>2025</v>
      </c>
      <c r="C332" s="221">
        <v>891780111</v>
      </c>
      <c r="D332" s="221" t="s">
        <v>78</v>
      </c>
      <c r="E332" s="67" t="s">
        <v>1813</v>
      </c>
      <c r="F332" s="230" t="s">
        <v>1812</v>
      </c>
      <c r="G332" s="306">
        <v>0</v>
      </c>
      <c r="H332" s="65" t="s">
        <v>81</v>
      </c>
      <c r="I332" s="221" t="s">
        <v>127</v>
      </c>
      <c r="J332" s="220" t="s">
        <v>289</v>
      </c>
      <c r="K332" s="67" t="s">
        <v>1811</v>
      </c>
      <c r="L332" s="520">
        <v>34105329</v>
      </c>
      <c r="M332" s="221" t="s">
        <v>85</v>
      </c>
      <c r="N332" s="49" t="s">
        <v>1589</v>
      </c>
      <c r="O332" s="526">
        <v>900763287</v>
      </c>
      <c r="P332" s="312">
        <v>1033</v>
      </c>
      <c r="Q332" s="503">
        <v>45784</v>
      </c>
      <c r="R332" s="498">
        <v>36000000</v>
      </c>
      <c r="S332" s="503">
        <v>45804</v>
      </c>
      <c r="T332" s="303">
        <f>+L332</f>
        <v>34105329</v>
      </c>
      <c r="U332" s="65" t="s">
        <v>87</v>
      </c>
      <c r="V332" s="229">
        <v>85155551</v>
      </c>
      <c r="W332" s="49" t="s">
        <v>1442</v>
      </c>
      <c r="X332" s="548">
        <v>45804</v>
      </c>
      <c r="Y332" s="403">
        <v>45804</v>
      </c>
      <c r="Z332" s="70" t="s">
        <v>89</v>
      </c>
      <c r="AA332" s="543">
        <v>45864</v>
      </c>
      <c r="AB332" s="279">
        <f t="shared" si="28"/>
        <v>60</v>
      </c>
      <c r="AC332" s="65">
        <v>0</v>
      </c>
      <c r="AD332" s="68">
        <v>0</v>
      </c>
      <c r="AE332" s="65">
        <v>0</v>
      </c>
      <c r="AF332" s="78" t="s">
        <v>89</v>
      </c>
      <c r="AG332" s="49">
        <f t="shared" si="26"/>
        <v>0</v>
      </c>
      <c r="AH332" s="65">
        <v>0</v>
      </c>
      <c r="AI332" s="66">
        <v>0</v>
      </c>
      <c r="AJ332" s="70" t="s">
        <v>89</v>
      </c>
      <c r="AK332" s="78" t="s">
        <v>89</v>
      </c>
      <c r="AL332" s="65">
        <v>0</v>
      </c>
      <c r="AM332" s="70" t="s">
        <v>89</v>
      </c>
      <c r="AN332" s="70" t="s">
        <v>89</v>
      </c>
      <c r="AO332" s="70" t="s">
        <v>89</v>
      </c>
      <c r="AP332" s="49">
        <f t="shared" si="29"/>
        <v>0</v>
      </c>
      <c r="AQ332" s="302">
        <f>+L332+AD332-AI332</f>
        <v>34105329</v>
      </c>
      <c r="AR332" s="65" t="s">
        <v>87</v>
      </c>
      <c r="AS332" s="68">
        <v>34105329</v>
      </c>
      <c r="AT332" s="65" t="s">
        <v>90</v>
      </c>
      <c r="AU332" s="65">
        <v>0</v>
      </c>
      <c r="AV332" s="75" t="s">
        <v>89</v>
      </c>
      <c r="AW332" s="570">
        <f t="shared" si="27"/>
        <v>34105329</v>
      </c>
      <c r="AX332" s="515">
        <v>0</v>
      </c>
      <c r="AY332" s="223">
        <f t="shared" si="30"/>
        <v>1</v>
      </c>
      <c r="AZ332" s="74">
        <v>1</v>
      </c>
      <c r="BA332" s="301" t="s">
        <v>89</v>
      </c>
      <c r="BB332" s="65" t="s">
        <v>103</v>
      </c>
      <c r="BC332" s="329" t="s">
        <v>1810</v>
      </c>
      <c r="BD332" s="221" t="s">
        <v>87</v>
      </c>
      <c r="BE332" s="221" t="s">
        <v>121</v>
      </c>
    </row>
    <row r="333" spans="2:57" s="271" customFormat="1" ht="12.75" x14ac:dyDescent="0.2">
      <c r="B333" s="221">
        <v>2025</v>
      </c>
      <c r="C333" s="221">
        <v>891780111</v>
      </c>
      <c r="D333" s="221" t="s">
        <v>78</v>
      </c>
      <c r="E333" s="67" t="s">
        <v>1809</v>
      </c>
      <c r="F333" s="315" t="s">
        <v>1808</v>
      </c>
      <c r="G333" s="306">
        <v>0</v>
      </c>
      <c r="H333" s="65" t="s">
        <v>81</v>
      </c>
      <c r="I333" s="221" t="s">
        <v>127</v>
      </c>
      <c r="J333" s="220" t="s">
        <v>289</v>
      </c>
      <c r="K333" s="67" t="s">
        <v>1807</v>
      </c>
      <c r="L333" s="501">
        <v>5700000</v>
      </c>
      <c r="M333" s="221" t="s">
        <v>85</v>
      </c>
      <c r="N333" s="49" t="s">
        <v>1806</v>
      </c>
      <c r="O333" s="534">
        <v>804000673</v>
      </c>
      <c r="P333" s="312">
        <v>606</v>
      </c>
      <c r="Q333" s="503">
        <v>45726</v>
      </c>
      <c r="R333" s="498">
        <v>15648000</v>
      </c>
      <c r="S333" s="503">
        <v>45811</v>
      </c>
      <c r="T333" s="303">
        <f>+L333</f>
        <v>5700000</v>
      </c>
      <c r="U333" s="65" t="s">
        <v>87</v>
      </c>
      <c r="V333" s="324">
        <v>57466882</v>
      </c>
      <c r="W333" s="49" t="s">
        <v>1805</v>
      </c>
      <c r="X333" s="548">
        <v>45811</v>
      </c>
      <c r="Y333" s="403">
        <v>45811</v>
      </c>
      <c r="Z333" s="70" t="s">
        <v>89</v>
      </c>
      <c r="AA333" s="562">
        <v>45840</v>
      </c>
      <c r="AB333" s="279">
        <f t="shared" si="28"/>
        <v>29</v>
      </c>
      <c r="AC333" s="65">
        <v>0</v>
      </c>
      <c r="AD333" s="68">
        <v>0</v>
      </c>
      <c r="AE333" s="65">
        <v>0</v>
      </c>
      <c r="AF333" s="78" t="s">
        <v>89</v>
      </c>
      <c r="AG333" s="49">
        <f t="shared" si="26"/>
        <v>0</v>
      </c>
      <c r="AH333" s="65">
        <v>0</v>
      </c>
      <c r="AI333" s="66">
        <v>0</v>
      </c>
      <c r="AJ333" s="70" t="s">
        <v>89</v>
      </c>
      <c r="AK333" s="78" t="s">
        <v>89</v>
      </c>
      <c r="AL333" s="65">
        <v>0</v>
      </c>
      <c r="AM333" s="70" t="s">
        <v>89</v>
      </c>
      <c r="AN333" s="70" t="s">
        <v>89</v>
      </c>
      <c r="AO333" s="70" t="s">
        <v>89</v>
      </c>
      <c r="AP333" s="49">
        <f t="shared" si="29"/>
        <v>0</v>
      </c>
      <c r="AQ333" s="302">
        <f>+L333+AD333-AI333</f>
        <v>5700000</v>
      </c>
      <c r="AR333" s="65" t="s">
        <v>87</v>
      </c>
      <c r="AS333" s="331">
        <v>5700000</v>
      </c>
      <c r="AT333" s="65" t="s">
        <v>90</v>
      </c>
      <c r="AU333" s="65">
        <v>0</v>
      </c>
      <c r="AV333" s="75" t="s">
        <v>89</v>
      </c>
      <c r="AW333" s="570">
        <f t="shared" si="27"/>
        <v>0</v>
      </c>
      <c r="AX333" s="515">
        <v>5700000</v>
      </c>
      <c r="AY333" s="223">
        <f t="shared" si="30"/>
        <v>0</v>
      </c>
      <c r="AZ333" s="74">
        <v>0</v>
      </c>
      <c r="BA333" s="301" t="s">
        <v>89</v>
      </c>
      <c r="BB333" s="65" t="s">
        <v>103</v>
      </c>
      <c r="BC333" s="342" t="s">
        <v>1804</v>
      </c>
      <c r="BD333" s="221" t="s">
        <v>87</v>
      </c>
      <c r="BE333" s="221" t="s">
        <v>121</v>
      </c>
    </row>
    <row r="334" spans="2:57" s="271" customFormat="1" ht="12.75" x14ac:dyDescent="0.2">
      <c r="B334" s="221">
        <v>2025</v>
      </c>
      <c r="C334" s="221">
        <v>891780111</v>
      </c>
      <c r="D334" s="221" t="s">
        <v>78</v>
      </c>
      <c r="E334" s="67" t="s">
        <v>1803</v>
      </c>
      <c r="F334" s="315" t="s">
        <v>1802</v>
      </c>
      <c r="G334" s="306">
        <v>0</v>
      </c>
      <c r="H334" s="65" t="s">
        <v>81</v>
      </c>
      <c r="I334" s="221" t="s">
        <v>127</v>
      </c>
      <c r="J334" s="220" t="s">
        <v>289</v>
      </c>
      <c r="K334" s="67" t="s">
        <v>1801</v>
      </c>
      <c r="L334" s="501">
        <v>3082100</v>
      </c>
      <c r="M334" s="221" t="s">
        <v>85</v>
      </c>
      <c r="N334" s="49" t="s">
        <v>1800</v>
      </c>
      <c r="O334" s="534">
        <v>900932314</v>
      </c>
      <c r="P334" s="312">
        <v>1199</v>
      </c>
      <c r="Q334" s="503">
        <v>45806</v>
      </c>
      <c r="R334" s="498">
        <v>3082100</v>
      </c>
      <c r="S334" s="503">
        <v>45811</v>
      </c>
      <c r="T334" s="303">
        <f>+L334</f>
        <v>3082100</v>
      </c>
      <c r="U334" s="65" t="s">
        <v>87</v>
      </c>
      <c r="V334" s="324">
        <v>84452442</v>
      </c>
      <c r="W334" s="49" t="s">
        <v>1432</v>
      </c>
      <c r="X334" s="548">
        <v>45811</v>
      </c>
      <c r="Y334" s="403">
        <v>45811</v>
      </c>
      <c r="Z334" s="70" t="s">
        <v>89</v>
      </c>
      <c r="AA334" s="562">
        <v>45871</v>
      </c>
      <c r="AB334" s="279">
        <f t="shared" si="28"/>
        <v>60</v>
      </c>
      <c r="AC334" s="65">
        <v>0</v>
      </c>
      <c r="AD334" s="68">
        <v>0</v>
      </c>
      <c r="AE334" s="65">
        <v>0</v>
      </c>
      <c r="AF334" s="78" t="s">
        <v>89</v>
      </c>
      <c r="AG334" s="49">
        <f t="shared" si="26"/>
        <v>0</v>
      </c>
      <c r="AH334" s="65">
        <v>0</v>
      </c>
      <c r="AI334" s="66">
        <v>0</v>
      </c>
      <c r="AJ334" s="70" t="s">
        <v>89</v>
      </c>
      <c r="AK334" s="78" t="s">
        <v>89</v>
      </c>
      <c r="AL334" s="65">
        <v>0</v>
      </c>
      <c r="AM334" s="70" t="s">
        <v>89</v>
      </c>
      <c r="AN334" s="70" t="s">
        <v>89</v>
      </c>
      <c r="AO334" s="70" t="s">
        <v>89</v>
      </c>
      <c r="AP334" s="49">
        <f t="shared" si="29"/>
        <v>0</v>
      </c>
      <c r="AQ334" s="302">
        <f>+L334+AD334-AI334</f>
        <v>3082100</v>
      </c>
      <c r="AR334" s="65" t="s">
        <v>87</v>
      </c>
      <c r="AS334" s="331">
        <v>3082100</v>
      </c>
      <c r="AT334" s="65" t="s">
        <v>90</v>
      </c>
      <c r="AU334" s="65">
        <v>0</v>
      </c>
      <c r="AV334" s="75" t="s">
        <v>89</v>
      </c>
      <c r="AW334" s="570">
        <f t="shared" si="27"/>
        <v>3082100</v>
      </c>
      <c r="AX334" s="515">
        <v>0</v>
      </c>
      <c r="AY334" s="223">
        <f t="shared" si="30"/>
        <v>1</v>
      </c>
      <c r="AZ334" s="74">
        <v>1</v>
      </c>
      <c r="BA334" s="301" t="s">
        <v>89</v>
      </c>
      <c r="BB334" s="65" t="s">
        <v>103</v>
      </c>
      <c r="BC334" s="342" t="s">
        <v>1799</v>
      </c>
      <c r="BD334" s="221" t="s">
        <v>87</v>
      </c>
      <c r="BE334" s="221" t="s">
        <v>121</v>
      </c>
    </row>
    <row r="335" spans="2:57" s="271" customFormat="1" ht="12.75" x14ac:dyDescent="0.2">
      <c r="B335" s="221">
        <v>2025</v>
      </c>
      <c r="C335" s="221">
        <v>891780111</v>
      </c>
      <c r="D335" s="221" t="s">
        <v>78</v>
      </c>
      <c r="E335" s="67" t="s">
        <v>1798</v>
      </c>
      <c r="F335" s="315" t="s">
        <v>1797</v>
      </c>
      <c r="G335" s="306">
        <v>0</v>
      </c>
      <c r="H335" s="65" t="s">
        <v>81</v>
      </c>
      <c r="I335" s="221" t="s">
        <v>127</v>
      </c>
      <c r="J335" s="220" t="s">
        <v>289</v>
      </c>
      <c r="K335" s="67" t="s">
        <v>1796</v>
      </c>
      <c r="L335" s="501">
        <v>6845310</v>
      </c>
      <c r="M335" s="221" t="s">
        <v>85</v>
      </c>
      <c r="N335" s="49" t="s">
        <v>1776</v>
      </c>
      <c r="O335" s="534">
        <v>900428481</v>
      </c>
      <c r="P335" s="312">
        <v>898</v>
      </c>
      <c r="Q335" s="503">
        <v>45757</v>
      </c>
      <c r="R335" s="498">
        <v>158574848</v>
      </c>
      <c r="S335" s="503">
        <v>45811</v>
      </c>
      <c r="T335" s="303">
        <f>+L335</f>
        <v>6845310</v>
      </c>
      <c r="U335" s="65" t="s">
        <v>87</v>
      </c>
      <c r="V335" s="324">
        <v>41937205</v>
      </c>
      <c r="W335" s="49" t="s">
        <v>1795</v>
      </c>
      <c r="X335" s="548">
        <v>45811</v>
      </c>
      <c r="Y335" s="403">
        <v>45811</v>
      </c>
      <c r="Z335" s="70" t="s">
        <v>89</v>
      </c>
      <c r="AA335" s="562">
        <v>45871</v>
      </c>
      <c r="AB335" s="279">
        <f t="shared" si="28"/>
        <v>60</v>
      </c>
      <c r="AC335" s="65">
        <v>0</v>
      </c>
      <c r="AD335" s="68">
        <v>0</v>
      </c>
      <c r="AE335" s="65">
        <v>0</v>
      </c>
      <c r="AF335" s="78" t="s">
        <v>89</v>
      </c>
      <c r="AG335" s="49">
        <f t="shared" si="26"/>
        <v>0</v>
      </c>
      <c r="AH335" s="65">
        <v>0</v>
      </c>
      <c r="AI335" s="66">
        <v>0</v>
      </c>
      <c r="AJ335" s="70" t="s">
        <v>89</v>
      </c>
      <c r="AK335" s="78" t="s">
        <v>89</v>
      </c>
      <c r="AL335" s="65">
        <v>0</v>
      </c>
      <c r="AM335" s="70" t="s">
        <v>89</v>
      </c>
      <c r="AN335" s="70" t="s">
        <v>89</v>
      </c>
      <c r="AO335" s="70" t="s">
        <v>89</v>
      </c>
      <c r="AP335" s="49">
        <f t="shared" si="29"/>
        <v>0</v>
      </c>
      <c r="AQ335" s="302">
        <f>+L335+AD335-AI335</f>
        <v>6845310</v>
      </c>
      <c r="AR335" s="65" t="s">
        <v>87</v>
      </c>
      <c r="AS335" s="331">
        <v>6845310</v>
      </c>
      <c r="AT335" s="65" t="s">
        <v>90</v>
      </c>
      <c r="AU335" s="65">
        <v>0</v>
      </c>
      <c r="AV335" s="75" t="s">
        <v>89</v>
      </c>
      <c r="AW335" s="570">
        <f t="shared" si="27"/>
        <v>0</v>
      </c>
      <c r="AX335" s="515">
        <v>6845310</v>
      </c>
      <c r="AY335" s="223">
        <f t="shared" si="30"/>
        <v>0</v>
      </c>
      <c r="AZ335" s="74">
        <v>0</v>
      </c>
      <c r="BA335" s="301" t="s">
        <v>89</v>
      </c>
      <c r="BB335" s="65" t="s">
        <v>103</v>
      </c>
      <c r="BC335" s="342" t="s">
        <v>1794</v>
      </c>
      <c r="BD335" s="221" t="s">
        <v>87</v>
      </c>
      <c r="BE335" s="221" t="s">
        <v>121</v>
      </c>
    </row>
    <row r="336" spans="2:57" s="271" customFormat="1" ht="12.75" x14ac:dyDescent="0.2">
      <c r="B336" s="221">
        <v>2025</v>
      </c>
      <c r="C336" s="221">
        <v>891780111</v>
      </c>
      <c r="D336" s="221" t="s">
        <v>78</v>
      </c>
      <c r="E336" s="67" t="s">
        <v>1793</v>
      </c>
      <c r="F336" s="315" t="s">
        <v>1792</v>
      </c>
      <c r="G336" s="306">
        <v>0</v>
      </c>
      <c r="H336" s="65" t="s">
        <v>81</v>
      </c>
      <c r="I336" s="221" t="s">
        <v>127</v>
      </c>
      <c r="J336" s="220" t="s">
        <v>289</v>
      </c>
      <c r="K336" s="67" t="s">
        <v>1791</v>
      </c>
      <c r="L336" s="501">
        <v>2379405</v>
      </c>
      <c r="M336" s="221" t="s">
        <v>85</v>
      </c>
      <c r="N336" s="49" t="s">
        <v>1679</v>
      </c>
      <c r="O336" s="534">
        <v>830508200</v>
      </c>
      <c r="P336" s="312">
        <v>774</v>
      </c>
      <c r="Q336" s="503">
        <v>45742</v>
      </c>
      <c r="R336" s="498">
        <v>15408766</v>
      </c>
      <c r="S336" s="503">
        <v>45812</v>
      </c>
      <c r="T336" s="303">
        <f>+L336</f>
        <v>2379405</v>
      </c>
      <c r="U336" s="65" t="s">
        <v>87</v>
      </c>
      <c r="V336" s="324">
        <v>52389076</v>
      </c>
      <c r="W336" s="49" t="s">
        <v>1775</v>
      </c>
      <c r="X336" s="548">
        <v>45812</v>
      </c>
      <c r="Y336" s="403">
        <v>45812</v>
      </c>
      <c r="Z336" s="70" t="s">
        <v>89</v>
      </c>
      <c r="AA336" s="562">
        <v>45841</v>
      </c>
      <c r="AB336" s="279">
        <f t="shared" si="28"/>
        <v>29</v>
      </c>
      <c r="AC336" s="65">
        <v>0</v>
      </c>
      <c r="AD336" s="68">
        <v>0</v>
      </c>
      <c r="AE336" s="65">
        <v>0</v>
      </c>
      <c r="AF336" s="78" t="s">
        <v>89</v>
      </c>
      <c r="AG336" s="49">
        <f t="shared" si="26"/>
        <v>0</v>
      </c>
      <c r="AH336" s="65">
        <v>0</v>
      </c>
      <c r="AI336" s="66">
        <v>0</v>
      </c>
      <c r="AJ336" s="70" t="s">
        <v>89</v>
      </c>
      <c r="AK336" s="78" t="s">
        <v>89</v>
      </c>
      <c r="AL336" s="65">
        <v>0</v>
      </c>
      <c r="AM336" s="70" t="s">
        <v>89</v>
      </c>
      <c r="AN336" s="70" t="s">
        <v>89</v>
      </c>
      <c r="AO336" s="70" t="s">
        <v>89</v>
      </c>
      <c r="AP336" s="49">
        <f t="shared" si="29"/>
        <v>0</v>
      </c>
      <c r="AQ336" s="302">
        <f>+L336+AD336-AI336</f>
        <v>2379405</v>
      </c>
      <c r="AR336" s="65" t="s">
        <v>87</v>
      </c>
      <c r="AS336" s="331">
        <v>2379405</v>
      </c>
      <c r="AT336" s="65" t="s">
        <v>90</v>
      </c>
      <c r="AU336" s="65">
        <v>0</v>
      </c>
      <c r="AV336" s="75" t="s">
        <v>89</v>
      </c>
      <c r="AW336" s="570">
        <f t="shared" si="27"/>
        <v>2379405</v>
      </c>
      <c r="AX336" s="515">
        <v>0</v>
      </c>
      <c r="AY336" s="223">
        <f t="shared" si="30"/>
        <v>1</v>
      </c>
      <c r="AZ336" s="74">
        <v>1</v>
      </c>
      <c r="BA336" s="301" t="s">
        <v>89</v>
      </c>
      <c r="BB336" s="65" t="s">
        <v>103</v>
      </c>
      <c r="BC336" s="342" t="s">
        <v>1790</v>
      </c>
      <c r="BD336" s="221" t="s">
        <v>87</v>
      </c>
      <c r="BE336" s="221" t="s">
        <v>121</v>
      </c>
    </row>
    <row r="337" spans="2:57" s="271" customFormat="1" ht="12.75" x14ac:dyDescent="0.2">
      <c r="B337" s="221">
        <v>2025</v>
      </c>
      <c r="C337" s="221">
        <v>891780111</v>
      </c>
      <c r="D337" s="221" t="s">
        <v>78</v>
      </c>
      <c r="E337" s="67" t="s">
        <v>1789</v>
      </c>
      <c r="F337" s="315" t="s">
        <v>1788</v>
      </c>
      <c r="G337" s="306">
        <v>0</v>
      </c>
      <c r="H337" s="65" t="s">
        <v>81</v>
      </c>
      <c r="I337" s="221" t="s">
        <v>127</v>
      </c>
      <c r="J337" s="220" t="s">
        <v>289</v>
      </c>
      <c r="K337" s="67" t="s">
        <v>1787</v>
      </c>
      <c r="L337" s="501">
        <v>1351239</v>
      </c>
      <c r="M337" s="221" t="s">
        <v>85</v>
      </c>
      <c r="N337" s="49" t="s">
        <v>1738</v>
      </c>
      <c r="O337" s="534">
        <v>900763287</v>
      </c>
      <c r="P337" s="312">
        <v>898</v>
      </c>
      <c r="Q337" s="503">
        <v>45757</v>
      </c>
      <c r="R337" s="498">
        <v>158574848</v>
      </c>
      <c r="S337" s="503">
        <v>45817</v>
      </c>
      <c r="T337" s="303">
        <f>+L337</f>
        <v>1351239</v>
      </c>
      <c r="U337" s="65" t="s">
        <v>87</v>
      </c>
      <c r="V337" s="324">
        <v>1082887058</v>
      </c>
      <c r="W337" s="49" t="s">
        <v>1786</v>
      </c>
      <c r="X337" s="548">
        <v>45817</v>
      </c>
      <c r="Y337" s="403">
        <v>45817</v>
      </c>
      <c r="Z337" s="70" t="s">
        <v>89</v>
      </c>
      <c r="AA337" s="562">
        <v>45877</v>
      </c>
      <c r="AB337" s="279">
        <f t="shared" si="28"/>
        <v>60</v>
      </c>
      <c r="AC337" s="65">
        <v>0</v>
      </c>
      <c r="AD337" s="68">
        <v>0</v>
      </c>
      <c r="AE337" s="65">
        <v>0</v>
      </c>
      <c r="AF337" s="78" t="s">
        <v>89</v>
      </c>
      <c r="AG337" s="49">
        <f t="shared" si="26"/>
        <v>0</v>
      </c>
      <c r="AH337" s="65">
        <v>0</v>
      </c>
      <c r="AI337" s="66">
        <v>0</v>
      </c>
      <c r="AJ337" s="70" t="s">
        <v>89</v>
      </c>
      <c r="AK337" s="78" t="s">
        <v>89</v>
      </c>
      <c r="AL337" s="65">
        <v>0</v>
      </c>
      <c r="AM337" s="70" t="s">
        <v>89</v>
      </c>
      <c r="AN337" s="70" t="s">
        <v>89</v>
      </c>
      <c r="AO337" s="70" t="s">
        <v>89</v>
      </c>
      <c r="AP337" s="49">
        <f t="shared" si="29"/>
        <v>0</v>
      </c>
      <c r="AQ337" s="302">
        <f>+L337+AD337-AI337</f>
        <v>1351239</v>
      </c>
      <c r="AR337" s="65" t="s">
        <v>87</v>
      </c>
      <c r="AS337" s="331">
        <v>1351239</v>
      </c>
      <c r="AT337" s="65" t="s">
        <v>90</v>
      </c>
      <c r="AU337" s="65">
        <v>0</v>
      </c>
      <c r="AV337" s="75" t="s">
        <v>89</v>
      </c>
      <c r="AW337" s="570">
        <f t="shared" si="27"/>
        <v>1351239</v>
      </c>
      <c r="AX337" s="515">
        <v>0</v>
      </c>
      <c r="AY337" s="223">
        <f t="shared" si="30"/>
        <v>1</v>
      </c>
      <c r="AZ337" s="74">
        <v>1</v>
      </c>
      <c r="BA337" s="301" t="s">
        <v>89</v>
      </c>
      <c r="BB337" s="65" t="s">
        <v>103</v>
      </c>
      <c r="BC337" s="342" t="s">
        <v>1785</v>
      </c>
      <c r="BD337" s="221" t="s">
        <v>87</v>
      </c>
      <c r="BE337" s="221" t="s">
        <v>121</v>
      </c>
    </row>
    <row r="338" spans="2:57" s="271" customFormat="1" ht="12.75" x14ac:dyDescent="0.2">
      <c r="B338" s="221">
        <v>2025</v>
      </c>
      <c r="C338" s="221">
        <v>891780111</v>
      </c>
      <c r="D338" s="221" t="s">
        <v>78</v>
      </c>
      <c r="E338" s="67" t="s">
        <v>1784</v>
      </c>
      <c r="F338" s="315" t="s">
        <v>1783</v>
      </c>
      <c r="G338" s="306">
        <v>0</v>
      </c>
      <c r="H338" s="65" t="s">
        <v>81</v>
      </c>
      <c r="I338" s="221" t="s">
        <v>127</v>
      </c>
      <c r="J338" s="220" t="s">
        <v>289</v>
      </c>
      <c r="K338" s="67" t="s">
        <v>1782</v>
      </c>
      <c r="L338" s="501">
        <v>56763000</v>
      </c>
      <c r="M338" s="221" t="s">
        <v>85</v>
      </c>
      <c r="N338" s="49" t="s">
        <v>1781</v>
      </c>
      <c r="O338" s="534">
        <v>900815934</v>
      </c>
      <c r="P338" s="312">
        <v>1196</v>
      </c>
      <c r="Q338" s="503">
        <v>45806</v>
      </c>
      <c r="R338" s="498">
        <v>57613000</v>
      </c>
      <c r="S338" s="503">
        <v>45818</v>
      </c>
      <c r="T338" s="303">
        <f>+L338</f>
        <v>56763000</v>
      </c>
      <c r="U338" s="65" t="s">
        <v>87</v>
      </c>
      <c r="V338" s="324">
        <v>5056184</v>
      </c>
      <c r="W338" s="49" t="s">
        <v>1582</v>
      </c>
      <c r="X338" s="548">
        <v>45818</v>
      </c>
      <c r="Y338" s="403">
        <v>45818</v>
      </c>
      <c r="Z338" s="70" t="s">
        <v>89</v>
      </c>
      <c r="AA338" s="562">
        <v>45847</v>
      </c>
      <c r="AB338" s="279">
        <f t="shared" si="28"/>
        <v>29</v>
      </c>
      <c r="AC338" s="65">
        <v>0</v>
      </c>
      <c r="AD338" s="68">
        <v>0</v>
      </c>
      <c r="AE338" s="65">
        <v>0</v>
      </c>
      <c r="AF338" s="78" t="s">
        <v>89</v>
      </c>
      <c r="AG338" s="49">
        <f t="shared" ref="AG338:AG369" si="31">+IF(AF338="1800-01-01",0,AF338-AA338)</f>
        <v>0</v>
      </c>
      <c r="AH338" s="65">
        <v>0</v>
      </c>
      <c r="AI338" s="66">
        <v>0</v>
      </c>
      <c r="AJ338" s="70" t="s">
        <v>89</v>
      </c>
      <c r="AK338" s="78" t="s">
        <v>89</v>
      </c>
      <c r="AL338" s="65">
        <v>0</v>
      </c>
      <c r="AM338" s="70" t="s">
        <v>89</v>
      </c>
      <c r="AN338" s="70" t="s">
        <v>89</v>
      </c>
      <c r="AO338" s="70" t="s">
        <v>89</v>
      </c>
      <c r="AP338" s="49">
        <f t="shared" si="29"/>
        <v>0</v>
      </c>
      <c r="AQ338" s="302">
        <f>+L338+AD338-AI338</f>
        <v>56763000</v>
      </c>
      <c r="AR338" s="65" t="s">
        <v>87</v>
      </c>
      <c r="AS338" s="331">
        <v>56763000</v>
      </c>
      <c r="AT338" s="65" t="s">
        <v>90</v>
      </c>
      <c r="AU338" s="65">
        <v>0</v>
      </c>
      <c r="AV338" s="75" t="s">
        <v>89</v>
      </c>
      <c r="AW338" s="570">
        <f t="shared" si="27"/>
        <v>0</v>
      </c>
      <c r="AX338" s="515">
        <v>56763000</v>
      </c>
      <c r="AY338" s="223">
        <f t="shared" si="30"/>
        <v>0</v>
      </c>
      <c r="AZ338" s="74">
        <v>0</v>
      </c>
      <c r="BA338" s="301" t="s">
        <v>89</v>
      </c>
      <c r="BB338" s="65" t="s">
        <v>103</v>
      </c>
      <c r="BC338" s="342" t="s">
        <v>1780</v>
      </c>
      <c r="BD338" s="221" t="s">
        <v>87</v>
      </c>
      <c r="BE338" s="221" t="s">
        <v>121</v>
      </c>
    </row>
    <row r="339" spans="2:57" s="271" customFormat="1" ht="12.75" x14ac:dyDescent="0.2">
      <c r="B339" s="221">
        <v>2025</v>
      </c>
      <c r="C339" s="221">
        <v>891780111</v>
      </c>
      <c r="D339" s="221" t="s">
        <v>78</v>
      </c>
      <c r="E339" s="67" t="s">
        <v>1779</v>
      </c>
      <c r="F339" s="315" t="s">
        <v>1778</v>
      </c>
      <c r="G339" s="306">
        <v>0</v>
      </c>
      <c r="H339" s="65" t="s">
        <v>81</v>
      </c>
      <c r="I339" s="221" t="s">
        <v>127</v>
      </c>
      <c r="J339" s="220" t="s">
        <v>289</v>
      </c>
      <c r="K339" s="67" t="s">
        <v>1777</v>
      </c>
      <c r="L339" s="501">
        <v>1213800</v>
      </c>
      <c r="M339" s="221" t="s">
        <v>85</v>
      </c>
      <c r="N339" s="49" t="s">
        <v>1776</v>
      </c>
      <c r="O339" s="534">
        <v>900428481</v>
      </c>
      <c r="P339" s="312">
        <v>774</v>
      </c>
      <c r="Q339" s="503">
        <v>45742</v>
      </c>
      <c r="R339" s="498">
        <v>15408766</v>
      </c>
      <c r="S339" s="503">
        <v>45820</v>
      </c>
      <c r="T339" s="303">
        <f>+L339</f>
        <v>1213800</v>
      </c>
      <c r="U339" s="65" t="s">
        <v>87</v>
      </c>
      <c r="V339" s="324">
        <v>52389076</v>
      </c>
      <c r="W339" s="49" t="s">
        <v>1775</v>
      </c>
      <c r="X339" s="548">
        <v>45820</v>
      </c>
      <c r="Y339" s="403">
        <v>45820</v>
      </c>
      <c r="Z339" s="70" t="s">
        <v>89</v>
      </c>
      <c r="AA339" s="562">
        <v>45911</v>
      </c>
      <c r="AB339" s="279">
        <f t="shared" si="28"/>
        <v>91</v>
      </c>
      <c r="AC339" s="65">
        <v>0</v>
      </c>
      <c r="AD339" s="68">
        <v>0</v>
      </c>
      <c r="AE339" s="65">
        <v>0</v>
      </c>
      <c r="AF339" s="78" t="s">
        <v>89</v>
      </c>
      <c r="AG339" s="49">
        <f t="shared" si="31"/>
        <v>0</v>
      </c>
      <c r="AH339" s="65">
        <v>0</v>
      </c>
      <c r="AI339" s="66">
        <v>0</v>
      </c>
      <c r="AJ339" s="70" t="s">
        <v>89</v>
      </c>
      <c r="AK339" s="78" t="s">
        <v>89</v>
      </c>
      <c r="AL339" s="65">
        <v>0</v>
      </c>
      <c r="AM339" s="70" t="s">
        <v>89</v>
      </c>
      <c r="AN339" s="70" t="s">
        <v>89</v>
      </c>
      <c r="AO339" s="70" t="s">
        <v>89</v>
      </c>
      <c r="AP339" s="49">
        <f t="shared" si="29"/>
        <v>0</v>
      </c>
      <c r="AQ339" s="302">
        <f>+L339+AD339-AI339</f>
        <v>1213800</v>
      </c>
      <c r="AR339" s="65" t="s">
        <v>87</v>
      </c>
      <c r="AS339" s="331">
        <v>1213800</v>
      </c>
      <c r="AT339" s="65" t="s">
        <v>90</v>
      </c>
      <c r="AU339" s="65">
        <v>0</v>
      </c>
      <c r="AV339" s="75" t="s">
        <v>89</v>
      </c>
      <c r="AW339" s="570">
        <f t="shared" si="27"/>
        <v>0</v>
      </c>
      <c r="AX339" s="515">
        <v>1213800</v>
      </c>
      <c r="AY339" s="223">
        <f t="shared" si="30"/>
        <v>0</v>
      </c>
      <c r="AZ339" s="74">
        <v>0</v>
      </c>
      <c r="BA339" s="301" t="s">
        <v>89</v>
      </c>
      <c r="BB339" s="65" t="s">
        <v>108</v>
      </c>
      <c r="BC339" s="342" t="s">
        <v>1774</v>
      </c>
      <c r="BD339" s="221" t="s">
        <v>87</v>
      </c>
      <c r="BE339" s="221" t="s">
        <v>121</v>
      </c>
    </row>
    <row r="340" spans="2:57" s="271" customFormat="1" ht="12.75" x14ac:dyDescent="0.2">
      <c r="B340" s="221">
        <v>2025</v>
      </c>
      <c r="C340" s="221">
        <v>891780111</v>
      </c>
      <c r="D340" s="221" t="s">
        <v>78</v>
      </c>
      <c r="E340" s="67" t="s">
        <v>1773</v>
      </c>
      <c r="F340" s="315" t="s">
        <v>1772</v>
      </c>
      <c r="G340" s="306">
        <v>0</v>
      </c>
      <c r="H340" s="65" t="s">
        <v>81</v>
      </c>
      <c r="I340" s="221" t="s">
        <v>127</v>
      </c>
      <c r="J340" s="220" t="s">
        <v>289</v>
      </c>
      <c r="K340" s="67" t="s">
        <v>1771</v>
      </c>
      <c r="L340" s="501">
        <v>10356000</v>
      </c>
      <c r="M340" s="221" t="s">
        <v>85</v>
      </c>
      <c r="N340" s="49" t="s">
        <v>1770</v>
      </c>
      <c r="O340" s="534">
        <v>830037946</v>
      </c>
      <c r="P340" s="312">
        <v>1288</v>
      </c>
      <c r="Q340" s="503">
        <v>45818</v>
      </c>
      <c r="R340" s="498">
        <v>10356000</v>
      </c>
      <c r="S340" s="503">
        <v>45820</v>
      </c>
      <c r="T340" s="303">
        <f>+L340</f>
        <v>10356000</v>
      </c>
      <c r="U340" s="65" t="s">
        <v>87</v>
      </c>
      <c r="V340" s="324">
        <v>36669284</v>
      </c>
      <c r="W340" s="49" t="s">
        <v>1769</v>
      </c>
      <c r="X340" s="548">
        <v>45820</v>
      </c>
      <c r="Y340" s="403">
        <v>45820</v>
      </c>
      <c r="Z340" s="70" t="s">
        <v>89</v>
      </c>
      <c r="AA340" s="562">
        <v>45849</v>
      </c>
      <c r="AB340" s="279">
        <f t="shared" si="28"/>
        <v>29</v>
      </c>
      <c r="AC340" s="65">
        <v>0</v>
      </c>
      <c r="AD340" s="68">
        <v>0</v>
      </c>
      <c r="AE340" s="65">
        <v>0</v>
      </c>
      <c r="AF340" s="78" t="s">
        <v>89</v>
      </c>
      <c r="AG340" s="49">
        <f t="shared" si="31"/>
        <v>0</v>
      </c>
      <c r="AH340" s="65">
        <v>0</v>
      </c>
      <c r="AI340" s="66">
        <v>0</v>
      </c>
      <c r="AJ340" s="70" t="s">
        <v>89</v>
      </c>
      <c r="AK340" s="78" t="s">
        <v>89</v>
      </c>
      <c r="AL340" s="65">
        <v>0</v>
      </c>
      <c r="AM340" s="70" t="s">
        <v>89</v>
      </c>
      <c r="AN340" s="70" t="s">
        <v>89</v>
      </c>
      <c r="AO340" s="70" t="s">
        <v>89</v>
      </c>
      <c r="AP340" s="49">
        <f t="shared" si="29"/>
        <v>0</v>
      </c>
      <c r="AQ340" s="302">
        <f>+L340+AD340-AI340</f>
        <v>10356000</v>
      </c>
      <c r="AR340" s="65" t="s">
        <v>87</v>
      </c>
      <c r="AS340" s="331">
        <v>10356000</v>
      </c>
      <c r="AT340" s="65" t="s">
        <v>90</v>
      </c>
      <c r="AU340" s="65">
        <v>0</v>
      </c>
      <c r="AV340" s="75" t="s">
        <v>89</v>
      </c>
      <c r="AW340" s="570">
        <f t="shared" si="27"/>
        <v>0</v>
      </c>
      <c r="AX340" s="515">
        <v>10356000</v>
      </c>
      <c r="AY340" s="223">
        <f t="shared" si="30"/>
        <v>0</v>
      </c>
      <c r="AZ340" s="74">
        <v>0</v>
      </c>
      <c r="BA340" s="301" t="s">
        <v>89</v>
      </c>
      <c r="BB340" s="65" t="s">
        <v>103</v>
      </c>
      <c r="BC340" s="342" t="s">
        <v>1768</v>
      </c>
      <c r="BD340" s="221" t="s">
        <v>87</v>
      </c>
      <c r="BE340" s="221" t="s">
        <v>121</v>
      </c>
    </row>
    <row r="341" spans="2:57" s="271" customFormat="1" ht="12.75" x14ac:dyDescent="0.2">
      <c r="B341" s="221">
        <v>2025</v>
      </c>
      <c r="C341" s="221">
        <v>891780111</v>
      </c>
      <c r="D341" s="221" t="s">
        <v>78</v>
      </c>
      <c r="E341" s="67" t="s">
        <v>1767</v>
      </c>
      <c r="F341" s="315" t="s">
        <v>1766</v>
      </c>
      <c r="G341" s="306">
        <v>0</v>
      </c>
      <c r="H341" s="65" t="s">
        <v>81</v>
      </c>
      <c r="I341" s="221" t="s">
        <v>127</v>
      </c>
      <c r="J341" s="220" t="s">
        <v>289</v>
      </c>
      <c r="K341" s="67" t="s">
        <v>1765</v>
      </c>
      <c r="L341" s="501">
        <v>11237600</v>
      </c>
      <c r="M341" s="221" t="s">
        <v>85</v>
      </c>
      <c r="N341" s="49" t="s">
        <v>1738</v>
      </c>
      <c r="O341" s="534">
        <v>900763287</v>
      </c>
      <c r="P341" s="312">
        <v>485</v>
      </c>
      <c r="Q341" s="503">
        <v>45714</v>
      </c>
      <c r="R341" s="498">
        <v>34800100</v>
      </c>
      <c r="S341" s="503">
        <v>45821</v>
      </c>
      <c r="T341" s="303">
        <f>+L341</f>
        <v>11237600</v>
      </c>
      <c r="U341" s="65" t="s">
        <v>87</v>
      </c>
      <c r="V341" s="324">
        <v>7632967</v>
      </c>
      <c r="W341" s="49" t="s">
        <v>1764</v>
      </c>
      <c r="X341" s="548">
        <v>45821</v>
      </c>
      <c r="Y341" s="403">
        <v>45821</v>
      </c>
      <c r="Z341" s="70" t="s">
        <v>89</v>
      </c>
      <c r="AA341" s="562">
        <v>45881</v>
      </c>
      <c r="AB341" s="279">
        <f t="shared" si="28"/>
        <v>60</v>
      </c>
      <c r="AC341" s="65">
        <v>0</v>
      </c>
      <c r="AD341" s="68">
        <v>0</v>
      </c>
      <c r="AE341" s="65">
        <v>0</v>
      </c>
      <c r="AF341" s="78" t="s">
        <v>89</v>
      </c>
      <c r="AG341" s="49">
        <f t="shared" si="31"/>
        <v>0</v>
      </c>
      <c r="AH341" s="65">
        <v>0</v>
      </c>
      <c r="AI341" s="66">
        <v>0</v>
      </c>
      <c r="AJ341" s="70" t="s">
        <v>89</v>
      </c>
      <c r="AK341" s="78" t="s">
        <v>89</v>
      </c>
      <c r="AL341" s="65">
        <v>0</v>
      </c>
      <c r="AM341" s="70" t="s">
        <v>89</v>
      </c>
      <c r="AN341" s="70" t="s">
        <v>89</v>
      </c>
      <c r="AO341" s="70" t="s">
        <v>89</v>
      </c>
      <c r="AP341" s="49">
        <f t="shared" si="29"/>
        <v>0</v>
      </c>
      <c r="AQ341" s="302">
        <f>+L341+AD341-AI341</f>
        <v>11237600</v>
      </c>
      <c r="AR341" s="65" t="s">
        <v>87</v>
      </c>
      <c r="AS341" s="331">
        <v>11237600</v>
      </c>
      <c r="AT341" s="65" t="s">
        <v>90</v>
      </c>
      <c r="AU341" s="65">
        <v>0</v>
      </c>
      <c r="AV341" s="75" t="s">
        <v>89</v>
      </c>
      <c r="AW341" s="570">
        <f t="shared" si="27"/>
        <v>11237600</v>
      </c>
      <c r="AX341" s="515">
        <v>0</v>
      </c>
      <c r="AY341" s="223">
        <f t="shared" si="30"/>
        <v>1</v>
      </c>
      <c r="AZ341" s="74">
        <v>1</v>
      </c>
      <c r="BA341" s="301" t="s">
        <v>89</v>
      </c>
      <c r="BB341" s="65" t="s">
        <v>103</v>
      </c>
      <c r="BC341" s="342" t="s">
        <v>1763</v>
      </c>
      <c r="BD341" s="221" t="s">
        <v>87</v>
      </c>
      <c r="BE341" s="221" t="s">
        <v>121</v>
      </c>
    </row>
    <row r="342" spans="2:57" s="271" customFormat="1" ht="12.75" x14ac:dyDescent="0.2">
      <c r="B342" s="221">
        <v>2025</v>
      </c>
      <c r="C342" s="221">
        <v>891780111</v>
      </c>
      <c r="D342" s="221" t="s">
        <v>78</v>
      </c>
      <c r="E342" s="67" t="s">
        <v>1762</v>
      </c>
      <c r="F342" s="315" t="s">
        <v>1761</v>
      </c>
      <c r="G342" s="306">
        <v>0</v>
      </c>
      <c r="H342" s="65" t="s">
        <v>81</v>
      </c>
      <c r="I342" s="221" t="s">
        <v>127</v>
      </c>
      <c r="J342" s="220" t="s">
        <v>289</v>
      </c>
      <c r="K342" s="67" t="s">
        <v>1760</v>
      </c>
      <c r="L342" s="501">
        <v>2245164</v>
      </c>
      <c r="M342" s="221" t="s">
        <v>85</v>
      </c>
      <c r="N342" s="49" t="s">
        <v>1738</v>
      </c>
      <c r="O342" s="534">
        <v>900763287</v>
      </c>
      <c r="P342" s="312">
        <v>259</v>
      </c>
      <c r="Q342" s="503">
        <v>45693</v>
      </c>
      <c r="R342" s="498">
        <v>108022851</v>
      </c>
      <c r="S342" s="503">
        <v>45824</v>
      </c>
      <c r="T342" s="303">
        <f>+L342</f>
        <v>2245164</v>
      </c>
      <c r="U342" s="65" t="s">
        <v>87</v>
      </c>
      <c r="V342" s="324">
        <v>57466882</v>
      </c>
      <c r="W342" s="49" t="s">
        <v>1748</v>
      </c>
      <c r="X342" s="548">
        <v>45824</v>
      </c>
      <c r="Y342" s="403">
        <v>45824</v>
      </c>
      <c r="Z342" s="70" t="s">
        <v>89</v>
      </c>
      <c r="AA342" s="562">
        <v>45915</v>
      </c>
      <c r="AB342" s="279">
        <f t="shared" si="28"/>
        <v>91</v>
      </c>
      <c r="AC342" s="65">
        <v>0</v>
      </c>
      <c r="AD342" s="68">
        <v>0</v>
      </c>
      <c r="AE342" s="65">
        <v>0</v>
      </c>
      <c r="AF342" s="78" t="s">
        <v>89</v>
      </c>
      <c r="AG342" s="49">
        <f t="shared" si="31"/>
        <v>0</v>
      </c>
      <c r="AH342" s="65">
        <v>0</v>
      </c>
      <c r="AI342" s="66">
        <v>0</v>
      </c>
      <c r="AJ342" s="70" t="s">
        <v>89</v>
      </c>
      <c r="AK342" s="78" t="s">
        <v>89</v>
      </c>
      <c r="AL342" s="65">
        <v>0</v>
      </c>
      <c r="AM342" s="70" t="s">
        <v>89</v>
      </c>
      <c r="AN342" s="70" t="s">
        <v>89</v>
      </c>
      <c r="AO342" s="70" t="s">
        <v>89</v>
      </c>
      <c r="AP342" s="49">
        <f t="shared" si="29"/>
        <v>0</v>
      </c>
      <c r="AQ342" s="302">
        <f>+L342+AD342-AI342</f>
        <v>2245164</v>
      </c>
      <c r="AR342" s="65" t="s">
        <v>90</v>
      </c>
      <c r="AS342" s="331">
        <v>0</v>
      </c>
      <c r="AT342" s="65" t="s">
        <v>90</v>
      </c>
      <c r="AU342" s="65">
        <v>0</v>
      </c>
      <c r="AV342" s="75" t="s">
        <v>89</v>
      </c>
      <c r="AW342" s="570">
        <f t="shared" si="27"/>
        <v>0</v>
      </c>
      <c r="AX342" s="515">
        <v>2245164</v>
      </c>
      <c r="AY342" s="223">
        <f t="shared" si="30"/>
        <v>0</v>
      </c>
      <c r="AZ342" s="74">
        <v>0</v>
      </c>
      <c r="BA342" s="301" t="s">
        <v>89</v>
      </c>
      <c r="BB342" s="65" t="s">
        <v>108</v>
      </c>
      <c r="BC342" s="342" t="s">
        <v>1759</v>
      </c>
      <c r="BD342" s="221" t="s">
        <v>87</v>
      </c>
      <c r="BE342" s="221" t="s">
        <v>121</v>
      </c>
    </row>
    <row r="343" spans="2:57" s="271" customFormat="1" ht="12.75" x14ac:dyDescent="0.2">
      <c r="B343" s="221">
        <v>2025</v>
      </c>
      <c r="C343" s="221">
        <v>891780111</v>
      </c>
      <c r="D343" s="221" t="s">
        <v>78</v>
      </c>
      <c r="E343" s="67" t="s">
        <v>1758</v>
      </c>
      <c r="F343" s="315" t="s">
        <v>1757</v>
      </c>
      <c r="G343" s="306">
        <v>0</v>
      </c>
      <c r="H343" s="65" t="s">
        <v>81</v>
      </c>
      <c r="I343" s="221" t="s">
        <v>127</v>
      </c>
      <c r="J343" s="220" t="s">
        <v>289</v>
      </c>
      <c r="K343" s="67" t="s">
        <v>1756</v>
      </c>
      <c r="L343" s="501">
        <v>1873858</v>
      </c>
      <c r="M343" s="221" t="s">
        <v>85</v>
      </c>
      <c r="N343" s="49" t="s">
        <v>1755</v>
      </c>
      <c r="O343" s="534">
        <v>901283655</v>
      </c>
      <c r="P343" s="312">
        <v>767</v>
      </c>
      <c r="Q343" s="503">
        <v>45742</v>
      </c>
      <c r="R343" s="498">
        <v>160000000</v>
      </c>
      <c r="S343" s="503">
        <v>45826</v>
      </c>
      <c r="T343" s="303">
        <f>+L343</f>
        <v>1873858</v>
      </c>
      <c r="U343" s="65" t="s">
        <v>87</v>
      </c>
      <c r="V343" s="324">
        <v>52705148</v>
      </c>
      <c r="W343" s="49" t="s">
        <v>1754</v>
      </c>
      <c r="X343" s="548">
        <v>45826</v>
      </c>
      <c r="Y343" s="403">
        <v>45826</v>
      </c>
      <c r="Z343" s="70" t="s">
        <v>89</v>
      </c>
      <c r="AA343" s="562">
        <v>45855</v>
      </c>
      <c r="AB343" s="279">
        <f t="shared" si="28"/>
        <v>29</v>
      </c>
      <c r="AC343" s="65">
        <v>0</v>
      </c>
      <c r="AD343" s="68">
        <v>0</v>
      </c>
      <c r="AE343" s="65">
        <v>0</v>
      </c>
      <c r="AF343" s="78" t="s">
        <v>89</v>
      </c>
      <c r="AG343" s="49">
        <f t="shared" si="31"/>
        <v>0</v>
      </c>
      <c r="AH343" s="65">
        <v>0</v>
      </c>
      <c r="AI343" s="66">
        <v>0</v>
      </c>
      <c r="AJ343" s="70" t="s">
        <v>89</v>
      </c>
      <c r="AK343" s="78" t="s">
        <v>89</v>
      </c>
      <c r="AL343" s="65">
        <v>0</v>
      </c>
      <c r="AM343" s="70" t="s">
        <v>89</v>
      </c>
      <c r="AN343" s="70" t="s">
        <v>89</v>
      </c>
      <c r="AO343" s="70" t="s">
        <v>89</v>
      </c>
      <c r="AP343" s="49">
        <f t="shared" si="29"/>
        <v>0</v>
      </c>
      <c r="AQ343" s="302">
        <f>+L343+AD343-AI343</f>
        <v>1873858</v>
      </c>
      <c r="AR343" s="65" t="s">
        <v>87</v>
      </c>
      <c r="AS343" s="331">
        <v>1873858</v>
      </c>
      <c r="AT343" s="65" t="s">
        <v>90</v>
      </c>
      <c r="AU343" s="65">
        <v>0</v>
      </c>
      <c r="AV343" s="75" t="s">
        <v>89</v>
      </c>
      <c r="AW343" s="570">
        <f t="shared" si="27"/>
        <v>1873858</v>
      </c>
      <c r="AX343" s="515">
        <v>0</v>
      </c>
      <c r="AY343" s="223">
        <f t="shared" si="30"/>
        <v>1</v>
      </c>
      <c r="AZ343" s="74">
        <v>1</v>
      </c>
      <c r="BA343" s="301" t="s">
        <v>89</v>
      </c>
      <c r="BB343" s="65" t="s">
        <v>103</v>
      </c>
      <c r="BC343" s="342" t="s">
        <v>1753</v>
      </c>
      <c r="BD343" s="221" t="s">
        <v>87</v>
      </c>
      <c r="BE343" s="221" t="s">
        <v>121</v>
      </c>
    </row>
    <row r="344" spans="2:57" s="271" customFormat="1" ht="12.75" x14ac:dyDescent="0.2">
      <c r="B344" s="221">
        <v>2025</v>
      </c>
      <c r="C344" s="221">
        <v>891780111</v>
      </c>
      <c r="D344" s="221" t="s">
        <v>78</v>
      </c>
      <c r="E344" s="67" t="s">
        <v>1752</v>
      </c>
      <c r="F344" s="315" t="s">
        <v>1751</v>
      </c>
      <c r="G344" s="306">
        <v>0</v>
      </c>
      <c r="H344" s="65" t="s">
        <v>81</v>
      </c>
      <c r="I344" s="221" t="s">
        <v>127</v>
      </c>
      <c r="J344" s="220" t="s">
        <v>289</v>
      </c>
      <c r="K344" s="67" t="s">
        <v>1750</v>
      </c>
      <c r="L344" s="501">
        <v>4746555</v>
      </c>
      <c r="M344" s="221" t="s">
        <v>85</v>
      </c>
      <c r="N344" s="49" t="s">
        <v>1749</v>
      </c>
      <c r="O344" s="526">
        <v>900726280</v>
      </c>
      <c r="P344" s="312">
        <v>259</v>
      </c>
      <c r="Q344" s="503">
        <v>45693</v>
      </c>
      <c r="R344" s="498">
        <v>108022851</v>
      </c>
      <c r="S344" s="503">
        <v>45826</v>
      </c>
      <c r="T344" s="303">
        <f>+L344</f>
        <v>4746555</v>
      </c>
      <c r="U344" s="65" t="s">
        <v>87</v>
      </c>
      <c r="V344" s="324">
        <v>57466882</v>
      </c>
      <c r="W344" s="49" t="s">
        <v>1748</v>
      </c>
      <c r="X344" s="548">
        <v>45826</v>
      </c>
      <c r="Y344" s="403">
        <v>45826</v>
      </c>
      <c r="Z344" s="70" t="s">
        <v>89</v>
      </c>
      <c r="AA344" s="562">
        <v>45855</v>
      </c>
      <c r="AB344" s="279">
        <f t="shared" si="28"/>
        <v>29</v>
      </c>
      <c r="AC344" s="65">
        <v>0</v>
      </c>
      <c r="AD344" s="68">
        <v>0</v>
      </c>
      <c r="AE344" s="65">
        <v>0</v>
      </c>
      <c r="AF344" s="78" t="s">
        <v>89</v>
      </c>
      <c r="AG344" s="49">
        <f t="shared" si="31"/>
        <v>0</v>
      </c>
      <c r="AH344" s="65">
        <v>0</v>
      </c>
      <c r="AI344" s="66">
        <v>0</v>
      </c>
      <c r="AJ344" s="70" t="s">
        <v>89</v>
      </c>
      <c r="AK344" s="78" t="s">
        <v>89</v>
      </c>
      <c r="AL344" s="65">
        <v>0</v>
      </c>
      <c r="AM344" s="70" t="s">
        <v>89</v>
      </c>
      <c r="AN344" s="70" t="s">
        <v>89</v>
      </c>
      <c r="AO344" s="70" t="s">
        <v>89</v>
      </c>
      <c r="AP344" s="49">
        <f t="shared" si="29"/>
        <v>0</v>
      </c>
      <c r="AQ344" s="302">
        <f>+L344+AD344-AI344</f>
        <v>4746555</v>
      </c>
      <c r="AR344" s="65" t="s">
        <v>90</v>
      </c>
      <c r="AS344" s="331">
        <v>0</v>
      </c>
      <c r="AT344" s="65" t="s">
        <v>90</v>
      </c>
      <c r="AU344" s="65">
        <v>0</v>
      </c>
      <c r="AV344" s="75" t="s">
        <v>89</v>
      </c>
      <c r="AW344" s="570">
        <f t="shared" si="27"/>
        <v>0</v>
      </c>
      <c r="AX344" s="515">
        <v>4746555</v>
      </c>
      <c r="AY344" s="223">
        <f t="shared" si="30"/>
        <v>0</v>
      </c>
      <c r="AZ344" s="74">
        <v>0</v>
      </c>
      <c r="BA344" s="301" t="s">
        <v>89</v>
      </c>
      <c r="BB344" s="65" t="s">
        <v>103</v>
      </c>
      <c r="BC344" s="342" t="s">
        <v>1747</v>
      </c>
      <c r="BD344" s="221" t="s">
        <v>87</v>
      </c>
      <c r="BE344" s="221" t="s">
        <v>121</v>
      </c>
    </row>
    <row r="345" spans="2:57" s="271" customFormat="1" ht="12.75" x14ac:dyDescent="0.2">
      <c r="B345" s="221">
        <v>2025</v>
      </c>
      <c r="C345" s="221">
        <v>891780111</v>
      </c>
      <c r="D345" s="221" t="s">
        <v>78</v>
      </c>
      <c r="E345" s="67" t="s">
        <v>1746</v>
      </c>
      <c r="F345" s="315" t="s">
        <v>1745</v>
      </c>
      <c r="G345" s="306">
        <v>0</v>
      </c>
      <c r="H345" s="65" t="s">
        <v>81</v>
      </c>
      <c r="I345" s="221" t="s">
        <v>127</v>
      </c>
      <c r="J345" s="220" t="s">
        <v>289</v>
      </c>
      <c r="K345" s="67" t="s">
        <v>1744</v>
      </c>
      <c r="L345" s="501">
        <v>21004280</v>
      </c>
      <c r="M345" s="221" t="s">
        <v>85</v>
      </c>
      <c r="N345" s="49" t="s">
        <v>1743</v>
      </c>
      <c r="O345" s="534">
        <v>900263172</v>
      </c>
      <c r="P345" s="312">
        <v>748</v>
      </c>
      <c r="Q345" s="503">
        <v>45737</v>
      </c>
      <c r="R345" s="498">
        <f>586727658+33238314</f>
        <v>619965972</v>
      </c>
      <c r="S345" s="503">
        <v>45826</v>
      </c>
      <c r="T345" s="303">
        <f>+L345</f>
        <v>21004280</v>
      </c>
      <c r="U345" s="65" t="s">
        <v>87</v>
      </c>
      <c r="V345" s="324">
        <v>5056184</v>
      </c>
      <c r="W345" s="49" t="s">
        <v>1508</v>
      </c>
      <c r="X345" s="548">
        <v>45826</v>
      </c>
      <c r="Y345" s="403">
        <v>45826</v>
      </c>
      <c r="Z345" s="70" t="s">
        <v>89</v>
      </c>
      <c r="AA345" s="562">
        <v>45855</v>
      </c>
      <c r="AB345" s="279">
        <f t="shared" si="28"/>
        <v>29</v>
      </c>
      <c r="AC345" s="65">
        <v>0</v>
      </c>
      <c r="AD345" s="68">
        <v>0</v>
      </c>
      <c r="AE345" s="65">
        <v>0</v>
      </c>
      <c r="AF345" s="78" t="s">
        <v>89</v>
      </c>
      <c r="AG345" s="49">
        <f t="shared" si="31"/>
        <v>0</v>
      </c>
      <c r="AH345" s="65">
        <v>0</v>
      </c>
      <c r="AI345" s="66">
        <v>0</v>
      </c>
      <c r="AJ345" s="70" t="s">
        <v>89</v>
      </c>
      <c r="AK345" s="78" t="s">
        <v>89</v>
      </c>
      <c r="AL345" s="65">
        <v>0</v>
      </c>
      <c r="AM345" s="70" t="s">
        <v>89</v>
      </c>
      <c r="AN345" s="70" t="s">
        <v>89</v>
      </c>
      <c r="AO345" s="70" t="s">
        <v>89</v>
      </c>
      <c r="AP345" s="49">
        <f t="shared" si="29"/>
        <v>0</v>
      </c>
      <c r="AQ345" s="302">
        <f>+L345+AD345-AI345</f>
        <v>21004280</v>
      </c>
      <c r="AR345" s="65" t="s">
        <v>90</v>
      </c>
      <c r="AS345" s="331">
        <v>0</v>
      </c>
      <c r="AT345" s="65" t="s">
        <v>90</v>
      </c>
      <c r="AU345" s="65">
        <v>0</v>
      </c>
      <c r="AV345" s="75" t="s">
        <v>89</v>
      </c>
      <c r="AW345" s="570">
        <f t="shared" ref="AW345:AW376" si="32">+AQ345-AX345</f>
        <v>0</v>
      </c>
      <c r="AX345" s="515">
        <v>21004280</v>
      </c>
      <c r="AY345" s="223">
        <f t="shared" si="30"/>
        <v>0</v>
      </c>
      <c r="AZ345" s="74">
        <v>0</v>
      </c>
      <c r="BA345" s="301" t="s">
        <v>89</v>
      </c>
      <c r="BB345" s="65" t="s">
        <v>103</v>
      </c>
      <c r="BC345" s="342" t="s">
        <v>1742</v>
      </c>
      <c r="BD345" s="221" t="s">
        <v>87</v>
      </c>
      <c r="BE345" s="221" t="s">
        <v>121</v>
      </c>
    </row>
    <row r="346" spans="2:57" s="271" customFormat="1" ht="12.75" x14ac:dyDescent="0.2">
      <c r="B346" s="221">
        <v>2025</v>
      </c>
      <c r="C346" s="221">
        <v>891780111</v>
      </c>
      <c r="D346" s="221" t="s">
        <v>78</v>
      </c>
      <c r="E346" s="67" t="s">
        <v>1741</v>
      </c>
      <c r="F346" s="315" t="s">
        <v>1740</v>
      </c>
      <c r="G346" s="306">
        <v>0</v>
      </c>
      <c r="H346" s="65" t="s">
        <v>81</v>
      </c>
      <c r="I346" s="221" t="s">
        <v>127</v>
      </c>
      <c r="J346" s="220" t="s">
        <v>289</v>
      </c>
      <c r="K346" s="67" t="s">
        <v>1739</v>
      </c>
      <c r="L346" s="501">
        <v>844900</v>
      </c>
      <c r="M346" s="221" t="s">
        <v>85</v>
      </c>
      <c r="N346" s="49" t="s">
        <v>1738</v>
      </c>
      <c r="O346" s="534">
        <v>900763287</v>
      </c>
      <c r="P346" s="312">
        <v>484</v>
      </c>
      <c r="Q346" s="503">
        <v>45714</v>
      </c>
      <c r="R346" s="498">
        <v>55851500</v>
      </c>
      <c r="S346" s="503">
        <v>45827</v>
      </c>
      <c r="T346" s="303">
        <f>+L346</f>
        <v>844900</v>
      </c>
      <c r="U346" s="65" t="s">
        <v>87</v>
      </c>
      <c r="V346" s="324">
        <v>1083464086</v>
      </c>
      <c r="W346" s="49" t="s">
        <v>1737</v>
      </c>
      <c r="X346" s="548">
        <v>45827</v>
      </c>
      <c r="Y346" s="403">
        <v>45827</v>
      </c>
      <c r="Z346" s="70" t="s">
        <v>89</v>
      </c>
      <c r="AA346" s="562">
        <v>45856</v>
      </c>
      <c r="AB346" s="279">
        <f t="shared" si="28"/>
        <v>29</v>
      </c>
      <c r="AC346" s="65">
        <v>0</v>
      </c>
      <c r="AD346" s="68">
        <v>0</v>
      </c>
      <c r="AE346" s="65">
        <v>0</v>
      </c>
      <c r="AF346" s="78" t="s">
        <v>89</v>
      </c>
      <c r="AG346" s="49">
        <f t="shared" si="31"/>
        <v>0</v>
      </c>
      <c r="AH346" s="65">
        <v>0</v>
      </c>
      <c r="AI346" s="66">
        <v>0</v>
      </c>
      <c r="AJ346" s="70" t="s">
        <v>89</v>
      </c>
      <c r="AK346" s="78" t="s">
        <v>89</v>
      </c>
      <c r="AL346" s="65">
        <v>0</v>
      </c>
      <c r="AM346" s="70" t="s">
        <v>89</v>
      </c>
      <c r="AN346" s="70" t="s">
        <v>89</v>
      </c>
      <c r="AO346" s="70" t="s">
        <v>89</v>
      </c>
      <c r="AP346" s="49">
        <f t="shared" si="29"/>
        <v>0</v>
      </c>
      <c r="AQ346" s="302">
        <f>+L346+AD346-AI346</f>
        <v>844900</v>
      </c>
      <c r="AR346" s="65" t="s">
        <v>87</v>
      </c>
      <c r="AS346" s="331">
        <v>844900</v>
      </c>
      <c r="AT346" s="65" t="s">
        <v>90</v>
      </c>
      <c r="AU346" s="65">
        <v>0</v>
      </c>
      <c r="AV346" s="75" t="s">
        <v>89</v>
      </c>
      <c r="AW346" s="570">
        <f t="shared" si="32"/>
        <v>0</v>
      </c>
      <c r="AX346" s="515">
        <v>844900</v>
      </c>
      <c r="AY346" s="223">
        <f t="shared" si="30"/>
        <v>0</v>
      </c>
      <c r="AZ346" s="74">
        <v>0</v>
      </c>
      <c r="BA346" s="301" t="s">
        <v>89</v>
      </c>
      <c r="BB346" s="65" t="s">
        <v>103</v>
      </c>
      <c r="BC346" s="342" t="s">
        <v>1736</v>
      </c>
      <c r="BD346" s="221" t="s">
        <v>87</v>
      </c>
      <c r="BE346" s="221" t="s">
        <v>121</v>
      </c>
    </row>
    <row r="347" spans="2:57" s="271" customFormat="1" ht="12.75" x14ac:dyDescent="0.2">
      <c r="B347" s="221">
        <v>2025</v>
      </c>
      <c r="C347" s="221">
        <v>891780111</v>
      </c>
      <c r="D347" s="221" t="s">
        <v>78</v>
      </c>
      <c r="E347" s="67" t="s">
        <v>1735</v>
      </c>
      <c r="F347" s="315" t="s">
        <v>1734</v>
      </c>
      <c r="G347" s="306">
        <v>0</v>
      </c>
      <c r="H347" s="65" t="s">
        <v>81</v>
      </c>
      <c r="I347" s="221" t="s">
        <v>127</v>
      </c>
      <c r="J347" s="220" t="s">
        <v>289</v>
      </c>
      <c r="K347" s="67" t="s">
        <v>1733</v>
      </c>
      <c r="L347" s="501">
        <v>29200000</v>
      </c>
      <c r="M347" s="221" t="s">
        <v>85</v>
      </c>
      <c r="N347" s="49" t="s">
        <v>1732</v>
      </c>
      <c r="O347" s="534">
        <v>860001911</v>
      </c>
      <c r="P347" s="312">
        <v>1251</v>
      </c>
      <c r="Q347" s="503">
        <v>45812</v>
      </c>
      <c r="R347" s="498">
        <v>72943063</v>
      </c>
      <c r="S347" s="503">
        <v>45828</v>
      </c>
      <c r="T347" s="303">
        <f>+L347</f>
        <v>29200000</v>
      </c>
      <c r="U347" s="65" t="s">
        <v>87</v>
      </c>
      <c r="V347" s="324">
        <v>51913961</v>
      </c>
      <c r="W347" s="49" t="s">
        <v>173</v>
      </c>
      <c r="X347" s="548">
        <v>45828</v>
      </c>
      <c r="Y347" s="403">
        <v>45828</v>
      </c>
      <c r="Z347" s="70" t="s">
        <v>89</v>
      </c>
      <c r="AA347" s="562">
        <v>45888</v>
      </c>
      <c r="AB347" s="279">
        <f t="shared" si="28"/>
        <v>60</v>
      </c>
      <c r="AC347" s="65">
        <v>0</v>
      </c>
      <c r="AD347" s="68">
        <v>0</v>
      </c>
      <c r="AE347" s="65">
        <v>0</v>
      </c>
      <c r="AF347" s="78" t="s">
        <v>89</v>
      </c>
      <c r="AG347" s="49">
        <f t="shared" si="31"/>
        <v>0</v>
      </c>
      <c r="AH347" s="65">
        <v>0</v>
      </c>
      <c r="AI347" s="66">
        <v>0</v>
      </c>
      <c r="AJ347" s="70" t="s">
        <v>89</v>
      </c>
      <c r="AK347" s="78" t="s">
        <v>89</v>
      </c>
      <c r="AL347" s="65">
        <v>0</v>
      </c>
      <c r="AM347" s="70" t="s">
        <v>89</v>
      </c>
      <c r="AN347" s="70" t="s">
        <v>89</v>
      </c>
      <c r="AO347" s="70" t="s">
        <v>89</v>
      </c>
      <c r="AP347" s="49">
        <f t="shared" si="29"/>
        <v>0</v>
      </c>
      <c r="AQ347" s="302">
        <f>+L347+AD347-AI347</f>
        <v>29200000</v>
      </c>
      <c r="AR347" s="65" t="s">
        <v>87</v>
      </c>
      <c r="AS347" s="331">
        <v>29200000</v>
      </c>
      <c r="AT347" s="65" t="s">
        <v>90</v>
      </c>
      <c r="AU347" s="65">
        <v>0</v>
      </c>
      <c r="AV347" s="75" t="s">
        <v>89</v>
      </c>
      <c r="AW347" s="570">
        <f t="shared" si="32"/>
        <v>0</v>
      </c>
      <c r="AX347" s="515">
        <v>29200000</v>
      </c>
      <c r="AY347" s="223">
        <f t="shared" si="30"/>
        <v>0</v>
      </c>
      <c r="AZ347" s="74">
        <v>0</v>
      </c>
      <c r="BA347" s="301" t="s">
        <v>89</v>
      </c>
      <c r="BB347" s="65" t="s">
        <v>103</v>
      </c>
      <c r="BC347" s="342" t="s">
        <v>1731</v>
      </c>
      <c r="BD347" s="221" t="s">
        <v>87</v>
      </c>
      <c r="BE347" s="221" t="s">
        <v>121</v>
      </c>
    </row>
    <row r="348" spans="2:57" s="271" customFormat="1" ht="12.75" x14ac:dyDescent="0.2">
      <c r="B348" s="221">
        <v>2025</v>
      </c>
      <c r="C348" s="221">
        <v>891780111</v>
      </c>
      <c r="D348" s="221" t="s">
        <v>78</v>
      </c>
      <c r="E348" s="67" t="s">
        <v>1730</v>
      </c>
      <c r="F348" s="315" t="s">
        <v>1729</v>
      </c>
      <c r="G348" s="306">
        <v>0</v>
      </c>
      <c r="H348" s="65" t="s">
        <v>81</v>
      </c>
      <c r="I348" s="221" t="s">
        <v>127</v>
      </c>
      <c r="J348" s="220" t="s">
        <v>289</v>
      </c>
      <c r="K348" s="67" t="s">
        <v>1728</v>
      </c>
      <c r="L348" s="501">
        <v>8655000</v>
      </c>
      <c r="M348" s="221" t="s">
        <v>85</v>
      </c>
      <c r="N348" s="49" t="s">
        <v>1727</v>
      </c>
      <c r="O348" s="534">
        <v>830025281</v>
      </c>
      <c r="P348" s="312">
        <v>444</v>
      </c>
      <c r="Q348" s="503">
        <v>45713</v>
      </c>
      <c r="R348" s="498">
        <v>150157413</v>
      </c>
      <c r="S348" s="503">
        <v>45833</v>
      </c>
      <c r="T348" s="303">
        <f>+L348</f>
        <v>8655000</v>
      </c>
      <c r="U348" s="65" t="s">
        <v>87</v>
      </c>
      <c r="V348" s="324">
        <v>33104165</v>
      </c>
      <c r="W348" s="49" t="s">
        <v>1726</v>
      </c>
      <c r="X348" s="548">
        <v>45833</v>
      </c>
      <c r="Y348" s="403">
        <v>45833</v>
      </c>
      <c r="Z348" s="70" t="s">
        <v>89</v>
      </c>
      <c r="AA348" s="562">
        <v>45835</v>
      </c>
      <c r="AB348" s="279">
        <f t="shared" si="28"/>
        <v>2</v>
      </c>
      <c r="AC348" s="65">
        <v>0</v>
      </c>
      <c r="AD348" s="68">
        <v>0</v>
      </c>
      <c r="AE348" s="65">
        <v>0</v>
      </c>
      <c r="AF348" s="78" t="s">
        <v>89</v>
      </c>
      <c r="AG348" s="49">
        <f t="shared" si="31"/>
        <v>0</v>
      </c>
      <c r="AH348" s="65">
        <v>0</v>
      </c>
      <c r="AI348" s="66">
        <v>0</v>
      </c>
      <c r="AJ348" s="70" t="s">
        <v>89</v>
      </c>
      <c r="AK348" s="78" t="s">
        <v>89</v>
      </c>
      <c r="AL348" s="65">
        <v>0</v>
      </c>
      <c r="AM348" s="70" t="s">
        <v>89</v>
      </c>
      <c r="AN348" s="70" t="s">
        <v>89</v>
      </c>
      <c r="AO348" s="70" t="s">
        <v>89</v>
      </c>
      <c r="AP348" s="49">
        <f t="shared" si="29"/>
        <v>0</v>
      </c>
      <c r="AQ348" s="302">
        <f>+L348+AD348-AI348</f>
        <v>8655000</v>
      </c>
      <c r="AR348" s="65" t="s">
        <v>87</v>
      </c>
      <c r="AS348" s="331">
        <v>8655000</v>
      </c>
      <c r="AT348" s="65" t="s">
        <v>90</v>
      </c>
      <c r="AU348" s="65">
        <v>0</v>
      </c>
      <c r="AV348" s="75" t="s">
        <v>89</v>
      </c>
      <c r="AW348" s="570">
        <f t="shared" si="32"/>
        <v>8655000</v>
      </c>
      <c r="AX348" s="515">
        <v>0</v>
      </c>
      <c r="AY348" s="223">
        <f t="shared" si="30"/>
        <v>1</v>
      </c>
      <c r="AZ348" s="74">
        <v>1</v>
      </c>
      <c r="BA348" s="301" t="s">
        <v>89</v>
      </c>
      <c r="BB348" s="65" t="s">
        <v>103</v>
      </c>
      <c r="BC348" s="342" t="s">
        <v>1725</v>
      </c>
      <c r="BD348" s="221" t="s">
        <v>87</v>
      </c>
      <c r="BE348" s="221" t="s">
        <v>121</v>
      </c>
    </row>
    <row r="349" spans="2:57" s="271" customFormat="1" ht="12.75" x14ac:dyDescent="0.2">
      <c r="B349" s="221">
        <v>2025</v>
      </c>
      <c r="C349" s="221">
        <v>891780111</v>
      </c>
      <c r="D349" s="221" t="s">
        <v>78</v>
      </c>
      <c r="E349" s="67" t="s">
        <v>1724</v>
      </c>
      <c r="F349" s="315" t="s">
        <v>1723</v>
      </c>
      <c r="G349" s="306">
        <v>0</v>
      </c>
      <c r="H349" s="65" t="s">
        <v>81</v>
      </c>
      <c r="I349" s="221" t="s">
        <v>127</v>
      </c>
      <c r="J349" s="220" t="s">
        <v>289</v>
      </c>
      <c r="K349" s="67" t="s">
        <v>1722</v>
      </c>
      <c r="L349" s="501">
        <v>995324</v>
      </c>
      <c r="M349" s="221" t="s">
        <v>85</v>
      </c>
      <c r="N349" s="49" t="s">
        <v>1721</v>
      </c>
      <c r="O349" s="534">
        <v>819005564</v>
      </c>
      <c r="P349" s="312">
        <v>328</v>
      </c>
      <c r="Q349" s="503">
        <v>45699</v>
      </c>
      <c r="R349" s="498">
        <v>227018878</v>
      </c>
      <c r="S349" s="503">
        <v>45834</v>
      </c>
      <c r="T349" s="303">
        <f>+L349</f>
        <v>995324</v>
      </c>
      <c r="U349" s="65" t="s">
        <v>87</v>
      </c>
      <c r="V349" s="324">
        <v>51909946</v>
      </c>
      <c r="W349" s="49" t="s">
        <v>1720</v>
      </c>
      <c r="X349" s="548">
        <v>45834</v>
      </c>
      <c r="Y349" s="403">
        <v>45834</v>
      </c>
      <c r="Z349" s="70" t="s">
        <v>89</v>
      </c>
      <c r="AA349" s="562">
        <v>45834</v>
      </c>
      <c r="AB349" s="279">
        <f t="shared" si="28"/>
        <v>0</v>
      </c>
      <c r="AC349" s="65">
        <v>0</v>
      </c>
      <c r="AD349" s="68">
        <v>0</v>
      </c>
      <c r="AE349" s="65">
        <v>0</v>
      </c>
      <c r="AF349" s="78" t="s">
        <v>89</v>
      </c>
      <c r="AG349" s="49">
        <f t="shared" si="31"/>
        <v>0</v>
      </c>
      <c r="AH349" s="65">
        <v>0</v>
      </c>
      <c r="AI349" s="66">
        <v>0</v>
      </c>
      <c r="AJ349" s="70" t="s">
        <v>89</v>
      </c>
      <c r="AK349" s="78" t="s">
        <v>89</v>
      </c>
      <c r="AL349" s="65">
        <v>0</v>
      </c>
      <c r="AM349" s="70" t="s">
        <v>89</v>
      </c>
      <c r="AN349" s="70" t="s">
        <v>89</v>
      </c>
      <c r="AO349" s="70" t="s">
        <v>89</v>
      </c>
      <c r="AP349" s="49">
        <f t="shared" si="29"/>
        <v>0</v>
      </c>
      <c r="AQ349" s="302">
        <f>+L349+AD349-AI349</f>
        <v>995324</v>
      </c>
      <c r="AR349" s="65" t="s">
        <v>87</v>
      </c>
      <c r="AS349" s="331">
        <v>995324</v>
      </c>
      <c r="AT349" s="65" t="s">
        <v>90</v>
      </c>
      <c r="AU349" s="65">
        <v>0</v>
      </c>
      <c r="AV349" s="75" t="s">
        <v>89</v>
      </c>
      <c r="AW349" s="570">
        <f t="shared" si="32"/>
        <v>995324</v>
      </c>
      <c r="AX349" s="515">
        <v>0</v>
      </c>
      <c r="AY349" s="223">
        <f t="shared" si="30"/>
        <v>1</v>
      </c>
      <c r="AZ349" s="74">
        <v>1</v>
      </c>
      <c r="BA349" s="301" t="s">
        <v>89</v>
      </c>
      <c r="BB349" s="65" t="s">
        <v>103</v>
      </c>
      <c r="BC349" s="342" t="s">
        <v>1719</v>
      </c>
      <c r="BD349" s="221" t="s">
        <v>87</v>
      </c>
      <c r="BE349" s="221" t="s">
        <v>121</v>
      </c>
    </row>
    <row r="350" spans="2:57" s="271" customFormat="1" ht="12.75" x14ac:dyDescent="0.2">
      <c r="B350" s="221">
        <v>2025</v>
      </c>
      <c r="C350" s="221">
        <v>891780111</v>
      </c>
      <c r="D350" s="221" t="s">
        <v>78</v>
      </c>
      <c r="E350" s="67" t="s">
        <v>1718</v>
      </c>
      <c r="F350" s="229" t="s">
        <v>1717</v>
      </c>
      <c r="G350" s="306">
        <v>0</v>
      </c>
      <c r="H350" s="65" t="s">
        <v>81</v>
      </c>
      <c r="I350" s="221" t="s">
        <v>127</v>
      </c>
      <c r="J350" s="220" t="s">
        <v>289</v>
      </c>
      <c r="K350" s="67" t="s">
        <v>1716</v>
      </c>
      <c r="L350" s="501">
        <v>1949220</v>
      </c>
      <c r="M350" s="221" t="s">
        <v>85</v>
      </c>
      <c r="N350" s="49" t="s">
        <v>1715</v>
      </c>
      <c r="O350" s="526">
        <v>900967434</v>
      </c>
      <c r="P350" s="312">
        <v>484</v>
      </c>
      <c r="Q350" s="404">
        <v>45714</v>
      </c>
      <c r="R350" s="500">
        <v>55851500</v>
      </c>
      <c r="S350" s="503">
        <v>45853</v>
      </c>
      <c r="T350" s="318">
        <v>1949220</v>
      </c>
      <c r="U350" s="65" t="s">
        <v>87</v>
      </c>
      <c r="V350" s="229">
        <v>1083464086</v>
      </c>
      <c r="W350" s="49" t="s">
        <v>1714</v>
      </c>
      <c r="X350" s="560">
        <v>45853</v>
      </c>
      <c r="Y350" s="503">
        <v>45853</v>
      </c>
      <c r="Z350" s="70" t="s">
        <v>89</v>
      </c>
      <c r="AA350" s="508">
        <v>45883</v>
      </c>
      <c r="AB350" s="279">
        <f t="shared" si="28"/>
        <v>30</v>
      </c>
      <c r="AC350" s="65">
        <v>0</v>
      </c>
      <c r="AD350" s="68">
        <v>0</v>
      </c>
      <c r="AE350" s="65">
        <v>0</v>
      </c>
      <c r="AF350" s="78" t="s">
        <v>89</v>
      </c>
      <c r="AG350" s="49">
        <f t="shared" si="31"/>
        <v>0</v>
      </c>
      <c r="AH350" s="65">
        <v>0</v>
      </c>
      <c r="AI350" s="66">
        <v>0</v>
      </c>
      <c r="AJ350" s="70" t="s">
        <v>89</v>
      </c>
      <c r="AK350" s="78" t="s">
        <v>89</v>
      </c>
      <c r="AL350" s="65">
        <v>0</v>
      </c>
      <c r="AM350" s="70" t="s">
        <v>89</v>
      </c>
      <c r="AN350" s="70" t="s">
        <v>89</v>
      </c>
      <c r="AO350" s="70" t="s">
        <v>89</v>
      </c>
      <c r="AP350" s="49">
        <f t="shared" si="29"/>
        <v>0</v>
      </c>
      <c r="AQ350" s="302">
        <f>+L350+AD350-AI350</f>
        <v>1949220</v>
      </c>
      <c r="AR350" s="65" t="s">
        <v>87</v>
      </c>
      <c r="AS350" s="331">
        <v>1949220</v>
      </c>
      <c r="AT350" s="65" t="s">
        <v>90</v>
      </c>
      <c r="AU350" s="65">
        <v>0</v>
      </c>
      <c r="AV350" s="75" t="s">
        <v>89</v>
      </c>
      <c r="AW350" s="570">
        <f t="shared" si="32"/>
        <v>0</v>
      </c>
      <c r="AX350" s="515">
        <v>1949220</v>
      </c>
      <c r="AY350" s="223">
        <f t="shared" si="30"/>
        <v>0</v>
      </c>
      <c r="AZ350" s="74">
        <v>0</v>
      </c>
      <c r="BA350" s="301" t="s">
        <v>89</v>
      </c>
      <c r="BB350" s="326" t="s">
        <v>103</v>
      </c>
      <c r="BC350" s="307" t="s">
        <v>1713</v>
      </c>
      <c r="BD350" s="221" t="s">
        <v>87</v>
      </c>
      <c r="BE350" s="221" t="s">
        <v>121</v>
      </c>
    </row>
    <row r="351" spans="2:57" s="271" customFormat="1" ht="12.75" x14ac:dyDescent="0.2">
      <c r="B351" s="221">
        <v>2025</v>
      </c>
      <c r="C351" s="221">
        <v>891780111</v>
      </c>
      <c r="D351" s="221" t="s">
        <v>78</v>
      </c>
      <c r="E351" s="67" t="s">
        <v>1712</v>
      </c>
      <c r="F351" s="229" t="s">
        <v>1711</v>
      </c>
      <c r="G351" s="306">
        <v>0</v>
      </c>
      <c r="H351" s="65" t="s">
        <v>81</v>
      </c>
      <c r="I351" s="221" t="s">
        <v>127</v>
      </c>
      <c r="J351" s="220" t="s">
        <v>289</v>
      </c>
      <c r="K351" s="67" t="s">
        <v>1710</v>
      </c>
      <c r="L351" s="501">
        <v>6899858</v>
      </c>
      <c r="M351" s="221" t="s">
        <v>85</v>
      </c>
      <c r="N351" s="49" t="s">
        <v>1589</v>
      </c>
      <c r="O351" s="526">
        <v>900763287</v>
      </c>
      <c r="P351" s="312">
        <v>1229</v>
      </c>
      <c r="Q351" s="404">
        <v>45811</v>
      </c>
      <c r="R351" s="500">
        <v>20000000</v>
      </c>
      <c r="S351" s="503">
        <v>45853</v>
      </c>
      <c r="T351" s="318">
        <v>6899858</v>
      </c>
      <c r="U351" s="65" t="s">
        <v>87</v>
      </c>
      <c r="V351" s="229">
        <v>16497424</v>
      </c>
      <c r="W351" s="49" t="s">
        <v>1709</v>
      </c>
      <c r="X351" s="560">
        <v>45853</v>
      </c>
      <c r="Y351" s="503">
        <v>45853</v>
      </c>
      <c r="Z351" s="70" t="s">
        <v>89</v>
      </c>
      <c r="AA351" s="508">
        <v>45883</v>
      </c>
      <c r="AB351" s="279">
        <f t="shared" si="28"/>
        <v>30</v>
      </c>
      <c r="AC351" s="65">
        <v>0</v>
      </c>
      <c r="AD351" s="68">
        <v>0</v>
      </c>
      <c r="AE351" s="65">
        <v>0</v>
      </c>
      <c r="AF351" s="78" t="s">
        <v>89</v>
      </c>
      <c r="AG351" s="49">
        <f t="shared" si="31"/>
        <v>0</v>
      </c>
      <c r="AH351" s="65">
        <v>0</v>
      </c>
      <c r="AI351" s="66">
        <v>0</v>
      </c>
      <c r="AJ351" s="70" t="s">
        <v>89</v>
      </c>
      <c r="AK351" s="78" t="s">
        <v>89</v>
      </c>
      <c r="AL351" s="65">
        <v>0</v>
      </c>
      <c r="AM351" s="70" t="s">
        <v>89</v>
      </c>
      <c r="AN351" s="70" t="s">
        <v>89</v>
      </c>
      <c r="AO351" s="70" t="s">
        <v>89</v>
      </c>
      <c r="AP351" s="49">
        <f t="shared" si="29"/>
        <v>0</v>
      </c>
      <c r="AQ351" s="302">
        <f>+L351+AD351-AI351</f>
        <v>6899858</v>
      </c>
      <c r="AR351" s="65" t="s">
        <v>87</v>
      </c>
      <c r="AS351" s="331">
        <v>6899858</v>
      </c>
      <c r="AT351" s="65" t="s">
        <v>90</v>
      </c>
      <c r="AU351" s="65">
        <v>0</v>
      </c>
      <c r="AV351" s="75" t="s">
        <v>89</v>
      </c>
      <c r="AW351" s="570">
        <f t="shared" si="32"/>
        <v>6899858</v>
      </c>
      <c r="AX351" s="515">
        <v>0</v>
      </c>
      <c r="AY351" s="223">
        <f t="shared" si="30"/>
        <v>1</v>
      </c>
      <c r="AZ351" s="74">
        <v>1</v>
      </c>
      <c r="BA351" s="301" t="s">
        <v>89</v>
      </c>
      <c r="BB351" s="326" t="s">
        <v>103</v>
      </c>
      <c r="BC351" s="307" t="s">
        <v>1708</v>
      </c>
      <c r="BD351" s="221" t="s">
        <v>87</v>
      </c>
      <c r="BE351" s="221" t="s">
        <v>121</v>
      </c>
    </row>
    <row r="352" spans="2:57" s="271" customFormat="1" ht="12.75" x14ac:dyDescent="0.2">
      <c r="B352" s="221">
        <v>2025</v>
      </c>
      <c r="C352" s="221">
        <v>891780111</v>
      </c>
      <c r="D352" s="221" t="s">
        <v>78</v>
      </c>
      <c r="E352" s="67" t="s">
        <v>1707</v>
      </c>
      <c r="F352" s="229" t="s">
        <v>1706</v>
      </c>
      <c r="G352" s="306">
        <v>0</v>
      </c>
      <c r="H352" s="65" t="s">
        <v>81</v>
      </c>
      <c r="I352" s="221" t="s">
        <v>127</v>
      </c>
      <c r="J352" s="220" t="s">
        <v>289</v>
      </c>
      <c r="K352" s="67" t="s">
        <v>1705</v>
      </c>
      <c r="L352" s="501">
        <v>956760</v>
      </c>
      <c r="M352" s="221" t="s">
        <v>85</v>
      </c>
      <c r="N352" s="49" t="s">
        <v>1704</v>
      </c>
      <c r="O352" s="526">
        <v>900428481</v>
      </c>
      <c r="P352" s="312">
        <v>1209</v>
      </c>
      <c r="Q352" s="404">
        <v>45811</v>
      </c>
      <c r="R352" s="500">
        <v>20000000</v>
      </c>
      <c r="S352" s="503">
        <v>45853</v>
      </c>
      <c r="T352" s="318">
        <v>956760</v>
      </c>
      <c r="U352" s="65" t="s">
        <v>87</v>
      </c>
      <c r="V352" s="229">
        <v>52389076</v>
      </c>
      <c r="W352" s="49" t="s">
        <v>1669</v>
      </c>
      <c r="X352" s="560">
        <v>45853</v>
      </c>
      <c r="Y352" s="503">
        <v>45853</v>
      </c>
      <c r="Z352" s="70" t="s">
        <v>89</v>
      </c>
      <c r="AA352" s="508">
        <v>45914</v>
      </c>
      <c r="AB352" s="279">
        <f t="shared" si="28"/>
        <v>61</v>
      </c>
      <c r="AC352" s="65">
        <v>0</v>
      </c>
      <c r="AD352" s="68">
        <v>0</v>
      </c>
      <c r="AE352" s="65">
        <v>0</v>
      </c>
      <c r="AF352" s="78" t="s">
        <v>89</v>
      </c>
      <c r="AG352" s="49">
        <f t="shared" si="31"/>
        <v>0</v>
      </c>
      <c r="AH352" s="65">
        <v>0</v>
      </c>
      <c r="AI352" s="66">
        <v>0</v>
      </c>
      <c r="AJ352" s="70" t="s">
        <v>89</v>
      </c>
      <c r="AK352" s="78" t="s">
        <v>89</v>
      </c>
      <c r="AL352" s="65">
        <v>0</v>
      </c>
      <c r="AM352" s="70" t="s">
        <v>89</v>
      </c>
      <c r="AN352" s="70" t="s">
        <v>89</v>
      </c>
      <c r="AO352" s="70" t="s">
        <v>89</v>
      </c>
      <c r="AP352" s="49">
        <f t="shared" si="29"/>
        <v>0</v>
      </c>
      <c r="AQ352" s="302">
        <f>+L352+AD352-AI352</f>
        <v>956760</v>
      </c>
      <c r="AR352" s="65" t="s">
        <v>87</v>
      </c>
      <c r="AS352" s="331">
        <v>956760</v>
      </c>
      <c r="AT352" s="65" t="s">
        <v>90</v>
      </c>
      <c r="AU352" s="65">
        <v>0</v>
      </c>
      <c r="AV352" s="75" t="s">
        <v>89</v>
      </c>
      <c r="AW352" s="570">
        <f t="shared" si="32"/>
        <v>0</v>
      </c>
      <c r="AX352" s="515">
        <v>956760</v>
      </c>
      <c r="AY352" s="223">
        <f t="shared" si="30"/>
        <v>0</v>
      </c>
      <c r="AZ352" s="74">
        <v>0</v>
      </c>
      <c r="BA352" s="301" t="s">
        <v>89</v>
      </c>
      <c r="BB352" s="326" t="s">
        <v>108</v>
      </c>
      <c r="BC352" s="307" t="s">
        <v>1703</v>
      </c>
      <c r="BD352" s="221" t="s">
        <v>87</v>
      </c>
      <c r="BE352" s="221" t="s">
        <v>121</v>
      </c>
    </row>
    <row r="353" spans="2:57" s="271" customFormat="1" ht="12.75" x14ac:dyDescent="0.2">
      <c r="B353" s="221">
        <v>2025</v>
      </c>
      <c r="C353" s="221">
        <v>891780111</v>
      </c>
      <c r="D353" s="221" t="s">
        <v>78</v>
      </c>
      <c r="E353" s="67" t="s">
        <v>1702</v>
      </c>
      <c r="F353" s="229" t="s">
        <v>1701</v>
      </c>
      <c r="G353" s="306">
        <v>0</v>
      </c>
      <c r="H353" s="65" t="s">
        <v>81</v>
      </c>
      <c r="I353" s="221" t="s">
        <v>127</v>
      </c>
      <c r="J353" s="220" t="s">
        <v>289</v>
      </c>
      <c r="K353" s="67" t="s">
        <v>1700</v>
      </c>
      <c r="L353" s="501">
        <v>7000000</v>
      </c>
      <c r="M353" s="221" t="s">
        <v>85</v>
      </c>
      <c r="N353" s="49" t="s">
        <v>1699</v>
      </c>
      <c r="O353" s="526">
        <v>806015647</v>
      </c>
      <c r="P353" s="312">
        <v>484</v>
      </c>
      <c r="Q353" s="404">
        <v>45714</v>
      </c>
      <c r="R353" s="500">
        <v>55851500</v>
      </c>
      <c r="S353" s="503">
        <v>45853</v>
      </c>
      <c r="T353" s="318">
        <v>7000000</v>
      </c>
      <c r="U353" s="65" t="s">
        <v>87</v>
      </c>
      <c r="V353" s="229">
        <v>72148417</v>
      </c>
      <c r="W353" s="49" t="s">
        <v>1698</v>
      </c>
      <c r="X353" s="560">
        <v>45853</v>
      </c>
      <c r="Y353" s="503">
        <v>45853</v>
      </c>
      <c r="Z353" s="70" t="s">
        <v>89</v>
      </c>
      <c r="AA353" s="508">
        <v>45883</v>
      </c>
      <c r="AB353" s="279">
        <f t="shared" si="28"/>
        <v>30</v>
      </c>
      <c r="AC353" s="65">
        <v>0</v>
      </c>
      <c r="AD353" s="68">
        <v>0</v>
      </c>
      <c r="AE353" s="65">
        <v>0</v>
      </c>
      <c r="AF353" s="78" t="s">
        <v>89</v>
      </c>
      <c r="AG353" s="49">
        <f t="shared" si="31"/>
        <v>0</v>
      </c>
      <c r="AH353" s="65">
        <v>0</v>
      </c>
      <c r="AI353" s="66">
        <v>0</v>
      </c>
      <c r="AJ353" s="70" t="s">
        <v>89</v>
      </c>
      <c r="AK353" s="78" t="s">
        <v>89</v>
      </c>
      <c r="AL353" s="65">
        <v>0</v>
      </c>
      <c r="AM353" s="70" t="s">
        <v>89</v>
      </c>
      <c r="AN353" s="70" t="s">
        <v>89</v>
      </c>
      <c r="AO353" s="70" t="s">
        <v>89</v>
      </c>
      <c r="AP353" s="49">
        <f t="shared" si="29"/>
        <v>0</v>
      </c>
      <c r="AQ353" s="302">
        <f>+L353+AD353-AI353</f>
        <v>7000000</v>
      </c>
      <c r="AR353" s="65" t="s">
        <v>87</v>
      </c>
      <c r="AS353" s="331">
        <v>7000000</v>
      </c>
      <c r="AT353" s="65" t="s">
        <v>90</v>
      </c>
      <c r="AU353" s="65">
        <v>0</v>
      </c>
      <c r="AV353" s="75" t="s">
        <v>89</v>
      </c>
      <c r="AW353" s="570">
        <f t="shared" si="32"/>
        <v>0</v>
      </c>
      <c r="AX353" s="515">
        <v>7000000</v>
      </c>
      <c r="AY353" s="223">
        <f t="shared" si="30"/>
        <v>0</v>
      </c>
      <c r="AZ353" s="74">
        <v>0</v>
      </c>
      <c r="BA353" s="301" t="s">
        <v>89</v>
      </c>
      <c r="BB353" s="326" t="s">
        <v>103</v>
      </c>
      <c r="BC353" s="307" t="s">
        <v>1697</v>
      </c>
      <c r="BD353" s="221" t="s">
        <v>87</v>
      </c>
      <c r="BE353" s="221" t="s">
        <v>121</v>
      </c>
    </row>
    <row r="354" spans="2:57" s="271" customFormat="1" ht="12.75" x14ac:dyDescent="0.2">
      <c r="B354" s="221">
        <v>2025</v>
      </c>
      <c r="C354" s="221">
        <v>891780111</v>
      </c>
      <c r="D354" s="221" t="s">
        <v>78</v>
      </c>
      <c r="E354" s="67" t="s">
        <v>1696</v>
      </c>
      <c r="F354" s="229" t="s">
        <v>1695</v>
      </c>
      <c r="G354" s="306">
        <v>0</v>
      </c>
      <c r="H354" s="65" t="s">
        <v>81</v>
      </c>
      <c r="I354" s="221" t="s">
        <v>127</v>
      </c>
      <c r="J354" s="220" t="s">
        <v>289</v>
      </c>
      <c r="K354" s="67" t="s">
        <v>1694</v>
      </c>
      <c r="L354" s="501">
        <v>975800</v>
      </c>
      <c r="M354" s="221" t="s">
        <v>85</v>
      </c>
      <c r="N354" s="49" t="s">
        <v>1693</v>
      </c>
      <c r="O354" s="526">
        <v>891702681</v>
      </c>
      <c r="P354" s="312">
        <v>764</v>
      </c>
      <c r="Q354" s="404">
        <v>45742</v>
      </c>
      <c r="R354" s="500">
        <v>52470250</v>
      </c>
      <c r="S354" s="503">
        <v>45853</v>
      </c>
      <c r="T354" s="318">
        <v>975800</v>
      </c>
      <c r="U354" s="65" t="s">
        <v>87</v>
      </c>
      <c r="V354" s="229">
        <v>26670405</v>
      </c>
      <c r="W354" s="49" t="s">
        <v>1692</v>
      </c>
      <c r="X354" s="560">
        <v>45853</v>
      </c>
      <c r="Y354" s="503">
        <v>45853</v>
      </c>
      <c r="Z354" s="70" t="s">
        <v>89</v>
      </c>
      <c r="AA354" s="509">
        <v>45883</v>
      </c>
      <c r="AB354" s="279">
        <f t="shared" si="28"/>
        <v>30</v>
      </c>
      <c r="AC354" s="65">
        <v>0</v>
      </c>
      <c r="AD354" s="68">
        <v>0</v>
      </c>
      <c r="AE354" s="65">
        <v>0</v>
      </c>
      <c r="AF354" s="78" t="s">
        <v>89</v>
      </c>
      <c r="AG354" s="49">
        <f t="shared" si="31"/>
        <v>0</v>
      </c>
      <c r="AH354" s="65">
        <v>0</v>
      </c>
      <c r="AI354" s="66">
        <v>0</v>
      </c>
      <c r="AJ354" s="70" t="s">
        <v>89</v>
      </c>
      <c r="AK354" s="78" t="s">
        <v>89</v>
      </c>
      <c r="AL354" s="65">
        <v>0</v>
      </c>
      <c r="AM354" s="70" t="s">
        <v>89</v>
      </c>
      <c r="AN354" s="70" t="s">
        <v>89</v>
      </c>
      <c r="AO354" s="70" t="s">
        <v>89</v>
      </c>
      <c r="AP354" s="49">
        <f t="shared" si="29"/>
        <v>0</v>
      </c>
      <c r="AQ354" s="302">
        <f>+L354+AD354-AI354</f>
        <v>975800</v>
      </c>
      <c r="AR354" s="65" t="s">
        <v>87</v>
      </c>
      <c r="AS354" s="331">
        <v>975800</v>
      </c>
      <c r="AT354" s="65" t="s">
        <v>90</v>
      </c>
      <c r="AU354" s="65">
        <v>0</v>
      </c>
      <c r="AV354" s="75" t="s">
        <v>89</v>
      </c>
      <c r="AW354" s="570">
        <f t="shared" si="32"/>
        <v>0</v>
      </c>
      <c r="AX354" s="515">
        <v>975800</v>
      </c>
      <c r="AY354" s="223">
        <f t="shared" si="30"/>
        <v>0</v>
      </c>
      <c r="AZ354" s="74">
        <v>0</v>
      </c>
      <c r="BA354" s="301" t="s">
        <v>89</v>
      </c>
      <c r="BB354" s="326" t="s">
        <v>103</v>
      </c>
      <c r="BC354" s="307" t="s">
        <v>1691</v>
      </c>
      <c r="BD354" s="221" t="s">
        <v>87</v>
      </c>
      <c r="BE354" s="221" t="s">
        <v>121</v>
      </c>
    </row>
    <row r="355" spans="2:57" s="271" customFormat="1" ht="12.75" x14ac:dyDescent="0.2">
      <c r="B355" s="221">
        <v>2025</v>
      </c>
      <c r="C355" s="221">
        <v>891780111</v>
      </c>
      <c r="D355" s="221" t="s">
        <v>78</v>
      </c>
      <c r="E355" s="67" t="s">
        <v>1690</v>
      </c>
      <c r="F355" s="340" t="s">
        <v>1689</v>
      </c>
      <c r="G355" s="306">
        <v>0</v>
      </c>
      <c r="H355" s="65" t="s">
        <v>81</v>
      </c>
      <c r="I355" s="221" t="s">
        <v>127</v>
      </c>
      <c r="J355" s="220" t="s">
        <v>289</v>
      </c>
      <c r="K355" s="67" t="s">
        <v>1671</v>
      </c>
      <c r="L355" s="501">
        <v>4724300</v>
      </c>
      <c r="M355" s="221" t="s">
        <v>85</v>
      </c>
      <c r="N355" s="49" t="s">
        <v>1688</v>
      </c>
      <c r="O355" s="533">
        <v>900918150</v>
      </c>
      <c r="P355" s="312">
        <v>1209</v>
      </c>
      <c r="Q355" s="404">
        <v>45811</v>
      </c>
      <c r="R355" s="500">
        <v>20000000</v>
      </c>
      <c r="S355" s="404">
        <v>45860</v>
      </c>
      <c r="T355" s="318">
        <v>4724300</v>
      </c>
      <c r="U355" s="65" t="s">
        <v>87</v>
      </c>
      <c r="V355" s="229">
        <v>52389076</v>
      </c>
      <c r="W355" s="49" t="s">
        <v>1669</v>
      </c>
      <c r="X355" s="560">
        <v>45860</v>
      </c>
      <c r="Y355" s="503">
        <v>45860</v>
      </c>
      <c r="Z355" s="70" t="s">
        <v>89</v>
      </c>
      <c r="AA355" s="508">
        <v>45921</v>
      </c>
      <c r="AB355" s="279">
        <f t="shared" si="28"/>
        <v>61</v>
      </c>
      <c r="AC355" s="65">
        <v>0</v>
      </c>
      <c r="AD355" s="68">
        <v>0</v>
      </c>
      <c r="AE355" s="65">
        <v>0</v>
      </c>
      <c r="AF355" s="78" t="s">
        <v>89</v>
      </c>
      <c r="AG355" s="49">
        <f t="shared" si="31"/>
        <v>0</v>
      </c>
      <c r="AH355" s="65">
        <v>0</v>
      </c>
      <c r="AI355" s="66">
        <v>0</v>
      </c>
      <c r="AJ355" s="70" t="s">
        <v>89</v>
      </c>
      <c r="AK355" s="78" t="s">
        <v>89</v>
      </c>
      <c r="AL355" s="65">
        <v>0</v>
      </c>
      <c r="AM355" s="70" t="s">
        <v>89</v>
      </c>
      <c r="AN355" s="70" t="s">
        <v>89</v>
      </c>
      <c r="AO355" s="70" t="s">
        <v>89</v>
      </c>
      <c r="AP355" s="49">
        <f t="shared" si="29"/>
        <v>0</v>
      </c>
      <c r="AQ355" s="302">
        <f>+L355+AD355-AI355</f>
        <v>4724300</v>
      </c>
      <c r="AR355" s="65" t="s">
        <v>87</v>
      </c>
      <c r="AS355" s="331">
        <v>4724300</v>
      </c>
      <c r="AT355" s="65" t="s">
        <v>90</v>
      </c>
      <c r="AU355" s="65">
        <v>0</v>
      </c>
      <c r="AV355" s="75" t="s">
        <v>89</v>
      </c>
      <c r="AW355" s="570">
        <f t="shared" si="32"/>
        <v>0</v>
      </c>
      <c r="AX355" s="515">
        <v>4724300</v>
      </c>
      <c r="AY355" s="223">
        <f t="shared" si="30"/>
        <v>0</v>
      </c>
      <c r="AZ355" s="74">
        <v>0</v>
      </c>
      <c r="BA355" s="301" t="s">
        <v>89</v>
      </c>
      <c r="BB355" s="326" t="s">
        <v>108</v>
      </c>
      <c r="BC355" s="339" t="s">
        <v>1687</v>
      </c>
      <c r="BD355" s="221" t="s">
        <v>87</v>
      </c>
      <c r="BE355" s="221" t="s">
        <v>121</v>
      </c>
    </row>
    <row r="356" spans="2:57" s="271" customFormat="1" ht="12.75" x14ac:dyDescent="0.2">
      <c r="B356" s="221">
        <v>2025</v>
      </c>
      <c r="C356" s="221">
        <v>891780111</v>
      </c>
      <c r="D356" s="221" t="s">
        <v>78</v>
      </c>
      <c r="E356" s="67" t="s">
        <v>1686</v>
      </c>
      <c r="F356" s="338" t="s">
        <v>1685</v>
      </c>
      <c r="G356" s="306">
        <v>0</v>
      </c>
      <c r="H356" s="65" t="s">
        <v>81</v>
      </c>
      <c r="I356" s="221" t="s">
        <v>127</v>
      </c>
      <c r="J356" s="220" t="s">
        <v>289</v>
      </c>
      <c r="K356" s="67" t="s">
        <v>1684</v>
      </c>
      <c r="L356" s="501">
        <v>11771836</v>
      </c>
      <c r="M356" s="221" t="s">
        <v>85</v>
      </c>
      <c r="N356" s="49" t="s">
        <v>424</v>
      </c>
      <c r="O356" s="536">
        <v>900355024</v>
      </c>
      <c r="P356" s="335">
        <v>1209</v>
      </c>
      <c r="Q356" s="404">
        <v>45811</v>
      </c>
      <c r="R356" s="500">
        <v>20000000</v>
      </c>
      <c r="S356" s="404">
        <v>45860</v>
      </c>
      <c r="T356" s="318">
        <v>11771836</v>
      </c>
      <c r="U356" s="65" t="s">
        <v>87</v>
      </c>
      <c r="V356" s="229">
        <v>52389076</v>
      </c>
      <c r="W356" s="49" t="s">
        <v>1669</v>
      </c>
      <c r="X356" s="563">
        <v>45860</v>
      </c>
      <c r="Y356" s="564">
        <v>45860</v>
      </c>
      <c r="Z356" s="70" t="s">
        <v>89</v>
      </c>
      <c r="AA356" s="565">
        <v>45921</v>
      </c>
      <c r="AB356" s="279">
        <f t="shared" si="28"/>
        <v>61</v>
      </c>
      <c r="AC356" s="65">
        <v>0</v>
      </c>
      <c r="AD356" s="68">
        <v>0</v>
      </c>
      <c r="AE356" s="65">
        <v>0</v>
      </c>
      <c r="AF356" s="78" t="s">
        <v>89</v>
      </c>
      <c r="AG356" s="49">
        <f t="shared" si="31"/>
        <v>0</v>
      </c>
      <c r="AH356" s="65">
        <v>0</v>
      </c>
      <c r="AI356" s="66">
        <v>0</v>
      </c>
      <c r="AJ356" s="70" t="s">
        <v>89</v>
      </c>
      <c r="AK356" s="78" t="s">
        <v>89</v>
      </c>
      <c r="AL356" s="65">
        <v>0</v>
      </c>
      <c r="AM356" s="70" t="s">
        <v>89</v>
      </c>
      <c r="AN356" s="70" t="s">
        <v>89</v>
      </c>
      <c r="AO356" s="70" t="s">
        <v>89</v>
      </c>
      <c r="AP356" s="49">
        <f t="shared" si="29"/>
        <v>0</v>
      </c>
      <c r="AQ356" s="302">
        <f>+L356+AD356-AI356</f>
        <v>11771836</v>
      </c>
      <c r="AR356" s="65" t="s">
        <v>87</v>
      </c>
      <c r="AS356" s="331">
        <v>11771836</v>
      </c>
      <c r="AT356" s="65" t="s">
        <v>90</v>
      </c>
      <c r="AU356" s="65">
        <v>0</v>
      </c>
      <c r="AV356" s="75" t="s">
        <v>89</v>
      </c>
      <c r="AW356" s="570">
        <f t="shared" si="32"/>
        <v>0</v>
      </c>
      <c r="AX356" s="515">
        <v>11771836</v>
      </c>
      <c r="AY356" s="223">
        <f t="shared" si="30"/>
        <v>0</v>
      </c>
      <c r="AZ356" s="74">
        <v>0</v>
      </c>
      <c r="BA356" s="301" t="s">
        <v>89</v>
      </c>
      <c r="BB356" s="326" t="s">
        <v>108</v>
      </c>
      <c r="BC356" s="334" t="s">
        <v>1683</v>
      </c>
      <c r="BD356" s="221" t="s">
        <v>87</v>
      </c>
      <c r="BE356" s="221" t="s">
        <v>121</v>
      </c>
    </row>
    <row r="357" spans="2:57" s="271" customFormat="1" ht="12.75" x14ac:dyDescent="0.2">
      <c r="B357" s="221">
        <v>2025</v>
      </c>
      <c r="C357" s="221">
        <v>891780111</v>
      </c>
      <c r="D357" s="221" t="s">
        <v>78</v>
      </c>
      <c r="E357" s="67" t="s">
        <v>1682</v>
      </c>
      <c r="F357" s="228" t="s">
        <v>1681</v>
      </c>
      <c r="G357" s="306">
        <v>0</v>
      </c>
      <c r="H357" s="65" t="s">
        <v>81</v>
      </c>
      <c r="I357" s="221" t="s">
        <v>127</v>
      </c>
      <c r="J357" s="220" t="s">
        <v>289</v>
      </c>
      <c r="K357" s="67" t="s">
        <v>1680</v>
      </c>
      <c r="L357" s="501">
        <v>3260243</v>
      </c>
      <c r="M357" s="221" t="s">
        <v>85</v>
      </c>
      <c r="N357" s="49" t="s">
        <v>1679</v>
      </c>
      <c r="O357" s="526">
        <v>830508200</v>
      </c>
      <c r="P357" s="312">
        <v>1209</v>
      </c>
      <c r="Q357" s="503">
        <v>45807</v>
      </c>
      <c r="R357" s="500">
        <v>20000000</v>
      </c>
      <c r="S357" s="503">
        <v>45860</v>
      </c>
      <c r="T357" s="318">
        <v>3260243</v>
      </c>
      <c r="U357" s="65" t="s">
        <v>87</v>
      </c>
      <c r="V357" s="229">
        <v>52389076</v>
      </c>
      <c r="W357" s="49" t="s">
        <v>1669</v>
      </c>
      <c r="X357" s="560">
        <v>45860</v>
      </c>
      <c r="Y357" s="503">
        <v>45860</v>
      </c>
      <c r="Z357" s="70" t="s">
        <v>89</v>
      </c>
      <c r="AA357" s="508">
        <v>45890</v>
      </c>
      <c r="AB357" s="279">
        <f t="shared" si="28"/>
        <v>30</v>
      </c>
      <c r="AC357" s="65">
        <v>0</v>
      </c>
      <c r="AD357" s="68">
        <v>0</v>
      </c>
      <c r="AE357" s="65">
        <v>0</v>
      </c>
      <c r="AF357" s="78" t="s">
        <v>89</v>
      </c>
      <c r="AG357" s="49">
        <f t="shared" si="31"/>
        <v>0</v>
      </c>
      <c r="AH357" s="65">
        <v>0</v>
      </c>
      <c r="AI357" s="66">
        <v>0</v>
      </c>
      <c r="AJ357" s="70" t="s">
        <v>89</v>
      </c>
      <c r="AK357" s="78" t="s">
        <v>89</v>
      </c>
      <c r="AL357" s="65">
        <v>0</v>
      </c>
      <c r="AM357" s="70" t="s">
        <v>89</v>
      </c>
      <c r="AN357" s="70" t="s">
        <v>89</v>
      </c>
      <c r="AO357" s="70" t="s">
        <v>89</v>
      </c>
      <c r="AP357" s="49">
        <f t="shared" si="29"/>
        <v>0</v>
      </c>
      <c r="AQ357" s="302">
        <f>+L357+AD357-AI357</f>
        <v>3260243</v>
      </c>
      <c r="AR357" s="65" t="s">
        <v>87</v>
      </c>
      <c r="AS357" s="331">
        <v>3260243</v>
      </c>
      <c r="AT357" s="65" t="s">
        <v>90</v>
      </c>
      <c r="AU357" s="65">
        <v>0</v>
      </c>
      <c r="AV357" s="75" t="s">
        <v>89</v>
      </c>
      <c r="AW357" s="570">
        <f t="shared" si="32"/>
        <v>0</v>
      </c>
      <c r="AX357" s="515">
        <v>3260243</v>
      </c>
      <c r="AY357" s="223">
        <f t="shared" si="30"/>
        <v>0</v>
      </c>
      <c r="AZ357" s="74">
        <v>0</v>
      </c>
      <c r="BA357" s="301" t="s">
        <v>89</v>
      </c>
      <c r="BB357" s="326" t="s">
        <v>103</v>
      </c>
      <c r="BC357" s="322" t="s">
        <v>1678</v>
      </c>
      <c r="BD357" s="221" t="s">
        <v>87</v>
      </c>
      <c r="BE357" s="221" t="s">
        <v>121</v>
      </c>
    </row>
    <row r="358" spans="2:57" s="271" customFormat="1" ht="12.75" x14ac:dyDescent="0.2">
      <c r="B358" s="221">
        <v>2025</v>
      </c>
      <c r="C358" s="221">
        <v>891780111</v>
      </c>
      <c r="D358" s="221" t="s">
        <v>78</v>
      </c>
      <c r="E358" s="67" t="s">
        <v>1677</v>
      </c>
      <c r="F358" s="228" t="s">
        <v>1676</v>
      </c>
      <c r="G358" s="306">
        <v>0</v>
      </c>
      <c r="H358" s="65" t="s">
        <v>81</v>
      </c>
      <c r="I358" s="221" t="s">
        <v>127</v>
      </c>
      <c r="J358" s="220" t="s">
        <v>289</v>
      </c>
      <c r="K358" s="67" t="s">
        <v>1675</v>
      </c>
      <c r="L358" s="501">
        <v>5294296</v>
      </c>
      <c r="M358" s="221" t="s">
        <v>85</v>
      </c>
      <c r="N358" s="49" t="s">
        <v>1607</v>
      </c>
      <c r="O358" s="526">
        <v>805014913</v>
      </c>
      <c r="P358" s="312">
        <v>1209</v>
      </c>
      <c r="Q358" s="503">
        <v>45807</v>
      </c>
      <c r="R358" s="500">
        <v>20000000</v>
      </c>
      <c r="S358" s="503">
        <v>45861</v>
      </c>
      <c r="T358" s="318">
        <v>5294296</v>
      </c>
      <c r="U358" s="65" t="s">
        <v>87</v>
      </c>
      <c r="V358" s="229">
        <v>52389076</v>
      </c>
      <c r="W358" s="49" t="s">
        <v>1669</v>
      </c>
      <c r="X358" s="560">
        <v>45861</v>
      </c>
      <c r="Y358" s="503">
        <v>45861</v>
      </c>
      <c r="Z358" s="70" t="s">
        <v>89</v>
      </c>
      <c r="AA358" s="508">
        <v>45983</v>
      </c>
      <c r="AB358" s="279">
        <f t="shared" si="28"/>
        <v>122</v>
      </c>
      <c r="AC358" s="65">
        <v>0</v>
      </c>
      <c r="AD358" s="68">
        <v>0</v>
      </c>
      <c r="AE358" s="65">
        <v>0</v>
      </c>
      <c r="AF358" s="78" t="s">
        <v>89</v>
      </c>
      <c r="AG358" s="49">
        <f t="shared" si="31"/>
        <v>0</v>
      </c>
      <c r="AH358" s="65">
        <v>0</v>
      </c>
      <c r="AI358" s="66">
        <v>0</v>
      </c>
      <c r="AJ358" s="70" t="s">
        <v>89</v>
      </c>
      <c r="AK358" s="78" t="s">
        <v>89</v>
      </c>
      <c r="AL358" s="65">
        <v>0</v>
      </c>
      <c r="AM358" s="70" t="s">
        <v>89</v>
      </c>
      <c r="AN358" s="70" t="s">
        <v>89</v>
      </c>
      <c r="AO358" s="70" t="s">
        <v>89</v>
      </c>
      <c r="AP358" s="49">
        <f t="shared" si="29"/>
        <v>0</v>
      </c>
      <c r="AQ358" s="302">
        <f>+L358+AD358-AI358</f>
        <v>5294296</v>
      </c>
      <c r="AR358" s="65" t="s">
        <v>87</v>
      </c>
      <c r="AS358" s="331">
        <v>5294296</v>
      </c>
      <c r="AT358" s="65" t="s">
        <v>90</v>
      </c>
      <c r="AU358" s="65">
        <v>0</v>
      </c>
      <c r="AV358" s="75" t="s">
        <v>89</v>
      </c>
      <c r="AW358" s="570">
        <f t="shared" si="32"/>
        <v>0</v>
      </c>
      <c r="AX358" s="515">
        <v>5294296</v>
      </c>
      <c r="AY358" s="223">
        <f t="shared" si="30"/>
        <v>0</v>
      </c>
      <c r="AZ358" s="74">
        <v>0</v>
      </c>
      <c r="BA358" s="301" t="s">
        <v>89</v>
      </c>
      <c r="BB358" s="326" t="s">
        <v>108</v>
      </c>
      <c r="BC358" s="322" t="s">
        <v>1674</v>
      </c>
      <c r="BD358" s="221" t="s">
        <v>87</v>
      </c>
      <c r="BE358" s="221" t="s">
        <v>121</v>
      </c>
    </row>
    <row r="359" spans="2:57" s="271" customFormat="1" ht="12.75" x14ac:dyDescent="0.2">
      <c r="B359" s="221">
        <v>2025</v>
      </c>
      <c r="C359" s="221">
        <v>891780111</v>
      </c>
      <c r="D359" s="221" t="s">
        <v>78</v>
      </c>
      <c r="E359" s="67" t="s">
        <v>1673</v>
      </c>
      <c r="F359" s="228" t="s">
        <v>1672</v>
      </c>
      <c r="G359" s="306">
        <v>0</v>
      </c>
      <c r="H359" s="65" t="s">
        <v>81</v>
      </c>
      <c r="I359" s="221" t="s">
        <v>127</v>
      </c>
      <c r="J359" s="220" t="s">
        <v>289</v>
      </c>
      <c r="K359" s="67" t="s">
        <v>1671</v>
      </c>
      <c r="L359" s="501">
        <v>4820524</v>
      </c>
      <c r="M359" s="221" t="s">
        <v>85</v>
      </c>
      <c r="N359" s="49" t="s">
        <v>1670</v>
      </c>
      <c r="O359" s="341">
        <v>900730558</v>
      </c>
      <c r="P359" s="312">
        <v>1209</v>
      </c>
      <c r="Q359" s="503">
        <v>45807</v>
      </c>
      <c r="R359" s="500">
        <v>20000000</v>
      </c>
      <c r="S359" s="503">
        <v>45861</v>
      </c>
      <c r="T359" s="318">
        <v>4820524</v>
      </c>
      <c r="U359" s="65" t="s">
        <v>87</v>
      </c>
      <c r="V359" s="229">
        <v>52389076</v>
      </c>
      <c r="W359" s="49" t="s">
        <v>1669</v>
      </c>
      <c r="X359" s="560">
        <v>45861</v>
      </c>
      <c r="Y359" s="503">
        <v>45861</v>
      </c>
      <c r="Z359" s="70" t="s">
        <v>89</v>
      </c>
      <c r="AA359" s="508">
        <v>45922</v>
      </c>
      <c r="AB359" s="279">
        <f t="shared" si="28"/>
        <v>61</v>
      </c>
      <c r="AC359" s="65">
        <v>0</v>
      </c>
      <c r="AD359" s="68">
        <v>0</v>
      </c>
      <c r="AE359" s="65">
        <v>0</v>
      </c>
      <c r="AF359" s="78" t="s">
        <v>89</v>
      </c>
      <c r="AG359" s="49">
        <f t="shared" si="31"/>
        <v>0</v>
      </c>
      <c r="AH359" s="65">
        <v>0</v>
      </c>
      <c r="AI359" s="66">
        <v>0</v>
      </c>
      <c r="AJ359" s="70" t="s">
        <v>89</v>
      </c>
      <c r="AK359" s="78" t="s">
        <v>89</v>
      </c>
      <c r="AL359" s="65">
        <v>0</v>
      </c>
      <c r="AM359" s="70" t="s">
        <v>89</v>
      </c>
      <c r="AN359" s="70" t="s">
        <v>89</v>
      </c>
      <c r="AO359" s="70" t="s">
        <v>89</v>
      </c>
      <c r="AP359" s="49">
        <f t="shared" si="29"/>
        <v>0</v>
      </c>
      <c r="AQ359" s="302">
        <f>+L359+AD359-AI359</f>
        <v>4820524</v>
      </c>
      <c r="AR359" s="65" t="s">
        <v>87</v>
      </c>
      <c r="AS359" s="331">
        <v>4820524</v>
      </c>
      <c r="AT359" s="65" t="s">
        <v>90</v>
      </c>
      <c r="AU359" s="65">
        <v>0</v>
      </c>
      <c r="AV359" s="75" t="s">
        <v>89</v>
      </c>
      <c r="AW359" s="570">
        <f t="shared" si="32"/>
        <v>0</v>
      </c>
      <c r="AX359" s="515">
        <v>4820524</v>
      </c>
      <c r="AY359" s="223">
        <f t="shared" si="30"/>
        <v>0</v>
      </c>
      <c r="AZ359" s="74">
        <v>0</v>
      </c>
      <c r="BA359" s="301" t="s">
        <v>89</v>
      </c>
      <c r="BB359" s="326" t="s">
        <v>108</v>
      </c>
      <c r="BC359" s="322" t="s">
        <v>1668</v>
      </c>
      <c r="BD359" s="221" t="s">
        <v>87</v>
      </c>
      <c r="BE359" s="221" t="s">
        <v>121</v>
      </c>
    </row>
    <row r="360" spans="2:57" s="271" customFormat="1" ht="12.75" x14ac:dyDescent="0.2">
      <c r="B360" s="221">
        <v>2025</v>
      </c>
      <c r="C360" s="221">
        <v>891780111</v>
      </c>
      <c r="D360" s="221" t="s">
        <v>78</v>
      </c>
      <c r="E360" s="67" t="s">
        <v>1667</v>
      </c>
      <c r="F360" s="228" t="s">
        <v>1666</v>
      </c>
      <c r="G360" s="306">
        <v>0</v>
      </c>
      <c r="H360" s="65" t="s">
        <v>81</v>
      </c>
      <c r="I360" s="221" t="s">
        <v>127</v>
      </c>
      <c r="J360" s="220" t="s">
        <v>289</v>
      </c>
      <c r="K360" s="67" t="s">
        <v>1665</v>
      </c>
      <c r="L360" s="501">
        <v>6608200</v>
      </c>
      <c r="M360" s="221" t="s">
        <v>85</v>
      </c>
      <c r="N360" s="49" t="s">
        <v>1589</v>
      </c>
      <c r="O360" s="526">
        <v>900763287</v>
      </c>
      <c r="P360" s="312">
        <v>1633</v>
      </c>
      <c r="Q360" s="503">
        <v>45856</v>
      </c>
      <c r="R360" s="500">
        <v>6608200</v>
      </c>
      <c r="S360" s="503">
        <v>45863</v>
      </c>
      <c r="T360" s="318">
        <v>6608200</v>
      </c>
      <c r="U360" s="65" t="s">
        <v>87</v>
      </c>
      <c r="V360" s="229">
        <v>94449083</v>
      </c>
      <c r="W360" s="49" t="s">
        <v>1664</v>
      </c>
      <c r="X360" s="560">
        <v>45863</v>
      </c>
      <c r="Y360" s="503">
        <v>45863</v>
      </c>
      <c r="Z360" s="70" t="s">
        <v>89</v>
      </c>
      <c r="AA360" s="508">
        <v>45924</v>
      </c>
      <c r="AB360" s="279">
        <f t="shared" si="28"/>
        <v>61</v>
      </c>
      <c r="AC360" s="65">
        <v>0</v>
      </c>
      <c r="AD360" s="68">
        <v>0</v>
      </c>
      <c r="AE360" s="65">
        <v>0</v>
      </c>
      <c r="AF360" s="78" t="s">
        <v>89</v>
      </c>
      <c r="AG360" s="49">
        <f t="shared" si="31"/>
        <v>0</v>
      </c>
      <c r="AH360" s="65">
        <v>0</v>
      </c>
      <c r="AI360" s="66">
        <v>0</v>
      </c>
      <c r="AJ360" s="70" t="s">
        <v>89</v>
      </c>
      <c r="AK360" s="78" t="s">
        <v>89</v>
      </c>
      <c r="AL360" s="65">
        <v>0</v>
      </c>
      <c r="AM360" s="70" t="s">
        <v>89</v>
      </c>
      <c r="AN360" s="70" t="s">
        <v>89</v>
      </c>
      <c r="AO360" s="70" t="s">
        <v>89</v>
      </c>
      <c r="AP360" s="49">
        <f t="shared" si="29"/>
        <v>0</v>
      </c>
      <c r="AQ360" s="302">
        <f>+L360+AD360-AI360</f>
        <v>6608200</v>
      </c>
      <c r="AR360" s="65" t="s">
        <v>87</v>
      </c>
      <c r="AS360" s="331">
        <v>6608200</v>
      </c>
      <c r="AT360" s="65" t="s">
        <v>90</v>
      </c>
      <c r="AU360" s="65">
        <v>0</v>
      </c>
      <c r="AV360" s="75" t="s">
        <v>89</v>
      </c>
      <c r="AW360" s="570">
        <f t="shared" si="32"/>
        <v>0</v>
      </c>
      <c r="AX360" s="515">
        <v>6608200</v>
      </c>
      <c r="AY360" s="223">
        <f t="shared" si="30"/>
        <v>0</v>
      </c>
      <c r="AZ360" s="74">
        <v>0</v>
      </c>
      <c r="BA360" s="301" t="s">
        <v>89</v>
      </c>
      <c r="BB360" s="326" t="s">
        <v>108</v>
      </c>
      <c r="BC360" s="322" t="s">
        <v>1663</v>
      </c>
      <c r="BD360" s="221" t="s">
        <v>87</v>
      </c>
      <c r="BE360" s="221" t="s">
        <v>121</v>
      </c>
    </row>
    <row r="361" spans="2:57" s="271" customFormat="1" ht="12.75" x14ac:dyDescent="0.2">
      <c r="B361" s="221">
        <v>2025</v>
      </c>
      <c r="C361" s="221">
        <v>891780111</v>
      </c>
      <c r="D361" s="221" t="s">
        <v>78</v>
      </c>
      <c r="E361" s="229" t="s">
        <v>1662</v>
      </c>
      <c r="F361" s="230" t="s">
        <v>1661</v>
      </c>
      <c r="G361" s="306">
        <v>0</v>
      </c>
      <c r="H361" s="65" t="s">
        <v>81</v>
      </c>
      <c r="I361" s="221" t="s">
        <v>127</v>
      </c>
      <c r="J361" s="220" t="s">
        <v>289</v>
      </c>
      <c r="K361" s="67" t="s">
        <v>1660</v>
      </c>
      <c r="L361" s="501">
        <v>5230000</v>
      </c>
      <c r="M361" s="221" t="s">
        <v>85</v>
      </c>
      <c r="N361" s="49" t="s">
        <v>1659</v>
      </c>
      <c r="O361" s="526">
        <v>830025281</v>
      </c>
      <c r="P361" s="312">
        <v>411</v>
      </c>
      <c r="Q361" s="503">
        <v>45708</v>
      </c>
      <c r="R361" s="498">
        <v>126036470</v>
      </c>
      <c r="S361" s="503">
        <v>45870</v>
      </c>
      <c r="T361" s="318">
        <v>5230000</v>
      </c>
      <c r="U361" s="65" t="s">
        <v>87</v>
      </c>
      <c r="V361" s="324">
        <v>51913961</v>
      </c>
      <c r="W361" s="49" t="s">
        <v>1658</v>
      </c>
      <c r="X361" s="566">
        <v>45870</v>
      </c>
      <c r="Y361" s="503">
        <v>45870</v>
      </c>
      <c r="Z361" s="70" t="s">
        <v>89</v>
      </c>
      <c r="AA361" s="566">
        <v>45900</v>
      </c>
      <c r="AB361" s="279">
        <f t="shared" si="28"/>
        <v>30</v>
      </c>
      <c r="AC361" s="65">
        <v>0</v>
      </c>
      <c r="AD361" s="68">
        <v>0</v>
      </c>
      <c r="AE361" s="65">
        <v>0</v>
      </c>
      <c r="AF361" s="78" t="s">
        <v>89</v>
      </c>
      <c r="AG361" s="49">
        <f t="shared" si="31"/>
        <v>0</v>
      </c>
      <c r="AH361" s="65">
        <v>0</v>
      </c>
      <c r="AI361" s="66">
        <v>0</v>
      </c>
      <c r="AJ361" s="70" t="s">
        <v>89</v>
      </c>
      <c r="AK361" s="78" t="s">
        <v>89</v>
      </c>
      <c r="AL361" s="65">
        <v>0</v>
      </c>
      <c r="AM361" s="70" t="s">
        <v>89</v>
      </c>
      <c r="AN361" s="70" t="s">
        <v>89</v>
      </c>
      <c r="AO361" s="70" t="s">
        <v>89</v>
      </c>
      <c r="AP361" s="49">
        <f t="shared" si="29"/>
        <v>0</v>
      </c>
      <c r="AQ361" s="302">
        <f>+L361+AD361-AI361</f>
        <v>5230000</v>
      </c>
      <c r="AR361" s="65" t="s">
        <v>90</v>
      </c>
      <c r="AS361" s="331">
        <v>0</v>
      </c>
      <c r="AT361" s="65" t="s">
        <v>90</v>
      </c>
      <c r="AU361" s="65">
        <v>0</v>
      </c>
      <c r="AV361" s="75" t="s">
        <v>89</v>
      </c>
      <c r="AW361" s="570">
        <f t="shared" si="32"/>
        <v>0</v>
      </c>
      <c r="AX361" s="515">
        <v>5230000</v>
      </c>
      <c r="AY361" s="223">
        <f t="shared" si="30"/>
        <v>0</v>
      </c>
      <c r="AZ361" s="74">
        <v>0</v>
      </c>
      <c r="BA361" s="301" t="s">
        <v>89</v>
      </c>
      <c r="BB361" s="326" t="s">
        <v>103</v>
      </c>
      <c r="BC361" s="230" t="s">
        <v>1657</v>
      </c>
      <c r="BD361" s="221" t="s">
        <v>87</v>
      </c>
      <c r="BE361" s="221" t="s">
        <v>121</v>
      </c>
    </row>
    <row r="362" spans="2:57" s="271" customFormat="1" ht="12.75" x14ac:dyDescent="0.2">
      <c r="B362" s="221">
        <v>2025</v>
      </c>
      <c r="C362" s="221">
        <v>891780111</v>
      </c>
      <c r="D362" s="221" t="s">
        <v>78</v>
      </c>
      <c r="E362" s="229" t="s">
        <v>1656</v>
      </c>
      <c r="F362" s="333" t="s">
        <v>1655</v>
      </c>
      <c r="G362" s="306">
        <v>0</v>
      </c>
      <c r="H362" s="65" t="s">
        <v>81</v>
      </c>
      <c r="I362" s="221" t="s">
        <v>127</v>
      </c>
      <c r="J362" s="220" t="s">
        <v>289</v>
      </c>
      <c r="K362" s="67" t="s">
        <v>1654</v>
      </c>
      <c r="L362" s="501">
        <v>997220</v>
      </c>
      <c r="M362" s="221" t="s">
        <v>85</v>
      </c>
      <c r="N362" s="49" t="s">
        <v>1653</v>
      </c>
      <c r="O362" s="526">
        <v>900774850</v>
      </c>
      <c r="P362" s="312">
        <v>638</v>
      </c>
      <c r="Q362" s="503">
        <v>45728</v>
      </c>
      <c r="R362" s="498">
        <v>46167000</v>
      </c>
      <c r="S362" s="503">
        <v>45873</v>
      </c>
      <c r="T362" s="318">
        <v>997220</v>
      </c>
      <c r="U362" s="65" t="s">
        <v>87</v>
      </c>
      <c r="V362" s="324">
        <v>79600056</v>
      </c>
      <c r="W362" s="49" t="s">
        <v>1652</v>
      </c>
      <c r="X362" s="566">
        <v>45873</v>
      </c>
      <c r="Y362" s="503">
        <v>45873</v>
      </c>
      <c r="Z362" s="70" t="s">
        <v>89</v>
      </c>
      <c r="AA362" s="566">
        <v>45903</v>
      </c>
      <c r="AB362" s="279">
        <f t="shared" si="28"/>
        <v>30</v>
      </c>
      <c r="AC362" s="65">
        <v>0</v>
      </c>
      <c r="AD362" s="68">
        <v>0</v>
      </c>
      <c r="AE362" s="65">
        <v>0</v>
      </c>
      <c r="AF362" s="78" t="s">
        <v>89</v>
      </c>
      <c r="AG362" s="49">
        <f t="shared" si="31"/>
        <v>0</v>
      </c>
      <c r="AH362" s="65">
        <v>0</v>
      </c>
      <c r="AI362" s="66">
        <v>0</v>
      </c>
      <c r="AJ362" s="70" t="s">
        <v>89</v>
      </c>
      <c r="AK362" s="78" t="s">
        <v>89</v>
      </c>
      <c r="AL362" s="65">
        <v>0</v>
      </c>
      <c r="AM362" s="70" t="s">
        <v>89</v>
      </c>
      <c r="AN362" s="70" t="s">
        <v>89</v>
      </c>
      <c r="AO362" s="70" t="s">
        <v>89</v>
      </c>
      <c r="AP362" s="49">
        <f t="shared" si="29"/>
        <v>0</v>
      </c>
      <c r="AQ362" s="302">
        <f>+L362+AD362-AI362</f>
        <v>997220</v>
      </c>
      <c r="AR362" s="65" t="s">
        <v>87</v>
      </c>
      <c r="AS362" s="331">
        <v>997220</v>
      </c>
      <c r="AT362" s="65" t="s">
        <v>90</v>
      </c>
      <c r="AU362" s="65">
        <v>0</v>
      </c>
      <c r="AV362" s="75" t="s">
        <v>89</v>
      </c>
      <c r="AW362" s="570">
        <f t="shared" si="32"/>
        <v>0</v>
      </c>
      <c r="AX362" s="515">
        <v>997220</v>
      </c>
      <c r="AY362" s="223">
        <f t="shared" si="30"/>
        <v>0</v>
      </c>
      <c r="AZ362" s="74">
        <v>0</v>
      </c>
      <c r="BA362" s="301" t="s">
        <v>89</v>
      </c>
      <c r="BB362" s="326" t="s">
        <v>108</v>
      </c>
      <c r="BC362" s="333" t="s">
        <v>1651</v>
      </c>
      <c r="BD362" s="221" t="s">
        <v>87</v>
      </c>
      <c r="BE362" s="221" t="s">
        <v>121</v>
      </c>
    </row>
    <row r="363" spans="2:57" s="271" customFormat="1" ht="12.75" x14ac:dyDescent="0.2">
      <c r="B363" s="221">
        <v>2025</v>
      </c>
      <c r="C363" s="221">
        <v>891780111</v>
      </c>
      <c r="D363" s="221" t="s">
        <v>78</v>
      </c>
      <c r="E363" s="229" t="s">
        <v>1650</v>
      </c>
      <c r="F363" s="230" t="s">
        <v>1649</v>
      </c>
      <c r="G363" s="306">
        <v>0</v>
      </c>
      <c r="H363" s="65" t="s">
        <v>81</v>
      </c>
      <c r="I363" s="221" t="s">
        <v>127</v>
      </c>
      <c r="J363" s="220" t="s">
        <v>289</v>
      </c>
      <c r="K363" s="67" t="s">
        <v>1648</v>
      </c>
      <c r="L363" s="501">
        <v>901600</v>
      </c>
      <c r="M363" s="221" t="s">
        <v>85</v>
      </c>
      <c r="N363" s="49" t="s">
        <v>1647</v>
      </c>
      <c r="O363" s="526">
        <v>830145062</v>
      </c>
      <c r="P363" s="312">
        <v>774</v>
      </c>
      <c r="Q363" s="503">
        <v>45742</v>
      </c>
      <c r="R363" s="498">
        <v>15408766</v>
      </c>
      <c r="S363" s="503">
        <v>45882</v>
      </c>
      <c r="T363" s="318">
        <v>901600</v>
      </c>
      <c r="U363" s="65" t="s">
        <v>87</v>
      </c>
      <c r="V363" s="324">
        <v>52389076</v>
      </c>
      <c r="W363" s="49" t="s">
        <v>1491</v>
      </c>
      <c r="X363" s="566">
        <v>45882</v>
      </c>
      <c r="Y363" s="503">
        <v>45882</v>
      </c>
      <c r="Z363" s="70" t="s">
        <v>89</v>
      </c>
      <c r="AA363" s="566">
        <v>45912</v>
      </c>
      <c r="AB363" s="279">
        <f t="shared" si="28"/>
        <v>30</v>
      </c>
      <c r="AC363" s="65">
        <v>0</v>
      </c>
      <c r="AD363" s="68">
        <v>0</v>
      </c>
      <c r="AE363" s="65">
        <v>0</v>
      </c>
      <c r="AF363" s="78" t="s">
        <v>89</v>
      </c>
      <c r="AG363" s="49">
        <f t="shared" si="31"/>
        <v>0</v>
      </c>
      <c r="AH363" s="65">
        <v>0</v>
      </c>
      <c r="AI363" s="66">
        <v>0</v>
      </c>
      <c r="AJ363" s="70" t="s">
        <v>89</v>
      </c>
      <c r="AK363" s="78" t="s">
        <v>89</v>
      </c>
      <c r="AL363" s="65">
        <v>0</v>
      </c>
      <c r="AM363" s="70" t="s">
        <v>89</v>
      </c>
      <c r="AN363" s="70" t="s">
        <v>89</v>
      </c>
      <c r="AO363" s="70" t="s">
        <v>89</v>
      </c>
      <c r="AP363" s="49">
        <f t="shared" si="29"/>
        <v>0</v>
      </c>
      <c r="AQ363" s="302">
        <f>+L363+AD363-AI363</f>
        <v>901600</v>
      </c>
      <c r="AR363" s="65" t="s">
        <v>87</v>
      </c>
      <c r="AS363" s="331">
        <v>901600</v>
      </c>
      <c r="AT363" s="65" t="s">
        <v>90</v>
      </c>
      <c r="AU363" s="65">
        <v>0</v>
      </c>
      <c r="AV363" s="75" t="s">
        <v>89</v>
      </c>
      <c r="AW363" s="570">
        <f t="shared" si="32"/>
        <v>0</v>
      </c>
      <c r="AX363" s="515">
        <v>901600</v>
      </c>
      <c r="AY363" s="223">
        <f t="shared" si="30"/>
        <v>0</v>
      </c>
      <c r="AZ363" s="74">
        <v>0</v>
      </c>
      <c r="BA363" s="301" t="s">
        <v>89</v>
      </c>
      <c r="BB363" s="326" t="s">
        <v>108</v>
      </c>
      <c r="BC363" s="230" t="s">
        <v>1646</v>
      </c>
      <c r="BD363" s="221" t="s">
        <v>87</v>
      </c>
      <c r="BE363" s="221" t="s">
        <v>121</v>
      </c>
    </row>
    <row r="364" spans="2:57" s="271" customFormat="1" ht="12.75" x14ac:dyDescent="0.2">
      <c r="B364" s="221">
        <v>2025</v>
      </c>
      <c r="C364" s="221">
        <v>891780111</v>
      </c>
      <c r="D364" s="221" t="s">
        <v>78</v>
      </c>
      <c r="E364" s="229" t="s">
        <v>1645</v>
      </c>
      <c r="F364" s="230" t="s">
        <v>1644</v>
      </c>
      <c r="G364" s="306">
        <v>0</v>
      </c>
      <c r="H364" s="65" t="s">
        <v>81</v>
      </c>
      <c r="I364" s="221" t="s">
        <v>127</v>
      </c>
      <c r="J364" s="220" t="s">
        <v>289</v>
      </c>
      <c r="K364" s="67" t="s">
        <v>1643</v>
      </c>
      <c r="L364" s="501">
        <v>49999040</v>
      </c>
      <c r="M364" s="221" t="s">
        <v>85</v>
      </c>
      <c r="N364" s="49" t="s">
        <v>1642</v>
      </c>
      <c r="O364" s="526">
        <v>901550798</v>
      </c>
      <c r="P364" s="312">
        <v>1605</v>
      </c>
      <c r="Q364" s="503">
        <v>45856</v>
      </c>
      <c r="R364" s="500">
        <v>60000000</v>
      </c>
      <c r="S364" s="503">
        <v>45882</v>
      </c>
      <c r="T364" s="318">
        <v>49999040</v>
      </c>
      <c r="U364" s="65" t="s">
        <v>87</v>
      </c>
      <c r="V364" s="324">
        <v>7630378</v>
      </c>
      <c r="W364" s="49" t="s">
        <v>1641</v>
      </c>
      <c r="X364" s="566">
        <v>45882</v>
      </c>
      <c r="Y364" s="503">
        <v>45882</v>
      </c>
      <c r="Z364" s="70" t="s">
        <v>89</v>
      </c>
      <c r="AA364" s="566">
        <v>45912</v>
      </c>
      <c r="AB364" s="279">
        <f t="shared" si="28"/>
        <v>30</v>
      </c>
      <c r="AC364" s="65">
        <v>0</v>
      </c>
      <c r="AD364" s="68">
        <v>0</v>
      </c>
      <c r="AE364" s="65">
        <v>0</v>
      </c>
      <c r="AF364" s="78" t="s">
        <v>89</v>
      </c>
      <c r="AG364" s="49">
        <f t="shared" si="31"/>
        <v>0</v>
      </c>
      <c r="AH364" s="65">
        <v>0</v>
      </c>
      <c r="AI364" s="66">
        <v>0</v>
      </c>
      <c r="AJ364" s="70" t="s">
        <v>89</v>
      </c>
      <c r="AK364" s="78" t="s">
        <v>89</v>
      </c>
      <c r="AL364" s="65">
        <v>0</v>
      </c>
      <c r="AM364" s="70" t="s">
        <v>89</v>
      </c>
      <c r="AN364" s="70" t="s">
        <v>89</v>
      </c>
      <c r="AO364" s="70" t="s">
        <v>89</v>
      </c>
      <c r="AP364" s="49">
        <f t="shared" si="29"/>
        <v>0</v>
      </c>
      <c r="AQ364" s="302">
        <f>+L364+AD364-AI364</f>
        <v>49999040</v>
      </c>
      <c r="AR364" s="65" t="s">
        <v>87</v>
      </c>
      <c r="AS364" s="331">
        <v>49999040</v>
      </c>
      <c r="AT364" s="65" t="s">
        <v>90</v>
      </c>
      <c r="AU364" s="65">
        <v>0</v>
      </c>
      <c r="AV364" s="75" t="s">
        <v>89</v>
      </c>
      <c r="AW364" s="570">
        <f t="shared" si="32"/>
        <v>49999040</v>
      </c>
      <c r="AX364" s="515">
        <v>0</v>
      </c>
      <c r="AY364" s="223">
        <f t="shared" si="30"/>
        <v>1</v>
      </c>
      <c r="AZ364" s="74">
        <v>1</v>
      </c>
      <c r="BA364" s="301" t="s">
        <v>89</v>
      </c>
      <c r="BB364" s="326" t="s">
        <v>108</v>
      </c>
      <c r="BC364" s="230" t="s">
        <v>1640</v>
      </c>
      <c r="BD364" s="221" t="s">
        <v>87</v>
      </c>
      <c r="BE364" s="221" t="s">
        <v>121</v>
      </c>
    </row>
    <row r="365" spans="2:57" s="271" customFormat="1" ht="12.75" x14ac:dyDescent="0.2">
      <c r="B365" s="221">
        <v>2025</v>
      </c>
      <c r="C365" s="221">
        <v>891780111</v>
      </c>
      <c r="D365" s="221" t="s">
        <v>78</v>
      </c>
      <c r="E365" s="229" t="s">
        <v>1639</v>
      </c>
      <c r="F365" s="227" t="s">
        <v>1638</v>
      </c>
      <c r="G365" s="306">
        <v>0</v>
      </c>
      <c r="H365" s="65" t="s">
        <v>81</v>
      </c>
      <c r="I365" s="221" t="s">
        <v>127</v>
      </c>
      <c r="J365" s="220" t="s">
        <v>289</v>
      </c>
      <c r="K365" s="67" t="s">
        <v>1637</v>
      </c>
      <c r="L365" s="501">
        <v>4200462</v>
      </c>
      <c r="M365" s="221" t="s">
        <v>85</v>
      </c>
      <c r="N365" s="49" t="s">
        <v>1636</v>
      </c>
      <c r="O365" s="526">
        <v>901828497</v>
      </c>
      <c r="P365" s="312">
        <v>328</v>
      </c>
      <c r="Q365" s="503">
        <v>45699</v>
      </c>
      <c r="R365" s="498">
        <v>227018878.68000001</v>
      </c>
      <c r="S365" s="503">
        <v>45884</v>
      </c>
      <c r="T365" s="318">
        <v>4200462</v>
      </c>
      <c r="U365" s="65" t="s">
        <v>87</v>
      </c>
      <c r="V365" s="324">
        <v>51909946</v>
      </c>
      <c r="W365" s="49" t="s">
        <v>1538</v>
      </c>
      <c r="X365" s="566">
        <v>45884</v>
      </c>
      <c r="Y365" s="503">
        <v>45884</v>
      </c>
      <c r="Z365" s="70" t="s">
        <v>89</v>
      </c>
      <c r="AA365" s="566">
        <v>45914</v>
      </c>
      <c r="AB365" s="279">
        <f t="shared" si="28"/>
        <v>30</v>
      </c>
      <c r="AC365" s="65">
        <v>0</v>
      </c>
      <c r="AD365" s="68">
        <v>0</v>
      </c>
      <c r="AE365" s="65">
        <v>0</v>
      </c>
      <c r="AF365" s="78" t="s">
        <v>89</v>
      </c>
      <c r="AG365" s="49">
        <f t="shared" si="31"/>
        <v>0</v>
      </c>
      <c r="AH365" s="65">
        <v>0</v>
      </c>
      <c r="AI365" s="66">
        <v>0</v>
      </c>
      <c r="AJ365" s="70" t="s">
        <v>89</v>
      </c>
      <c r="AK365" s="78" t="s">
        <v>89</v>
      </c>
      <c r="AL365" s="65">
        <v>0</v>
      </c>
      <c r="AM365" s="70" t="s">
        <v>89</v>
      </c>
      <c r="AN365" s="70" t="s">
        <v>89</v>
      </c>
      <c r="AO365" s="70" t="s">
        <v>89</v>
      </c>
      <c r="AP365" s="49">
        <f t="shared" si="29"/>
        <v>0</v>
      </c>
      <c r="AQ365" s="302">
        <f>+L365+AD365-AI365</f>
        <v>4200462</v>
      </c>
      <c r="AR365" s="65" t="s">
        <v>90</v>
      </c>
      <c r="AS365" s="331">
        <v>0</v>
      </c>
      <c r="AT365" s="65" t="s">
        <v>90</v>
      </c>
      <c r="AU365" s="65">
        <v>0</v>
      </c>
      <c r="AV365" s="75" t="s">
        <v>89</v>
      </c>
      <c r="AW365" s="570">
        <f t="shared" si="32"/>
        <v>0</v>
      </c>
      <c r="AX365" s="515">
        <v>4200462</v>
      </c>
      <c r="AY365" s="223">
        <f t="shared" si="30"/>
        <v>0</v>
      </c>
      <c r="AZ365" s="74">
        <v>0</v>
      </c>
      <c r="BA365" s="301" t="s">
        <v>89</v>
      </c>
      <c r="BB365" s="326" t="s">
        <v>108</v>
      </c>
      <c r="BC365" s="227" t="s">
        <v>1635</v>
      </c>
      <c r="BD365" s="221" t="s">
        <v>87</v>
      </c>
      <c r="BE365" s="221" t="s">
        <v>121</v>
      </c>
    </row>
    <row r="366" spans="2:57" s="271" customFormat="1" ht="12.75" x14ac:dyDescent="0.2">
      <c r="B366" s="221">
        <v>2025</v>
      </c>
      <c r="C366" s="221">
        <v>891780111</v>
      </c>
      <c r="D366" s="221" t="s">
        <v>78</v>
      </c>
      <c r="E366" s="229" t="s">
        <v>1634</v>
      </c>
      <c r="F366" s="227" t="s">
        <v>1633</v>
      </c>
      <c r="G366" s="306">
        <v>0</v>
      </c>
      <c r="H366" s="65" t="s">
        <v>81</v>
      </c>
      <c r="I366" s="221" t="s">
        <v>127</v>
      </c>
      <c r="J366" s="220" t="s">
        <v>289</v>
      </c>
      <c r="K366" s="67" t="s">
        <v>1632</v>
      </c>
      <c r="L366" s="501">
        <v>5152700</v>
      </c>
      <c r="M366" s="221" t="s">
        <v>85</v>
      </c>
      <c r="N366" s="49" t="s">
        <v>1631</v>
      </c>
      <c r="O366" s="526">
        <v>900121223</v>
      </c>
      <c r="P366" s="312">
        <v>1340</v>
      </c>
      <c r="Q366" s="503">
        <v>45826</v>
      </c>
      <c r="R366" s="500">
        <v>96700000</v>
      </c>
      <c r="S366" s="503">
        <v>45884</v>
      </c>
      <c r="T366" s="318">
        <v>5152700</v>
      </c>
      <c r="U366" s="65" t="s">
        <v>87</v>
      </c>
      <c r="V366" s="324">
        <v>79738530</v>
      </c>
      <c r="W366" s="49" t="s">
        <v>1514</v>
      </c>
      <c r="X366" s="566">
        <v>45884</v>
      </c>
      <c r="Y366" s="503">
        <v>45884</v>
      </c>
      <c r="Z366" s="70" t="s">
        <v>89</v>
      </c>
      <c r="AA366" s="566">
        <v>45914</v>
      </c>
      <c r="AB366" s="279">
        <f t="shared" si="28"/>
        <v>30</v>
      </c>
      <c r="AC366" s="65">
        <v>0</v>
      </c>
      <c r="AD366" s="68">
        <v>0</v>
      </c>
      <c r="AE366" s="65">
        <v>0</v>
      </c>
      <c r="AF366" s="78" t="s">
        <v>89</v>
      </c>
      <c r="AG366" s="49">
        <f t="shared" si="31"/>
        <v>0</v>
      </c>
      <c r="AH366" s="65">
        <v>0</v>
      </c>
      <c r="AI366" s="66">
        <v>0</v>
      </c>
      <c r="AJ366" s="70" t="s">
        <v>89</v>
      </c>
      <c r="AK366" s="78" t="s">
        <v>89</v>
      </c>
      <c r="AL366" s="65">
        <v>0</v>
      </c>
      <c r="AM366" s="70" t="s">
        <v>89</v>
      </c>
      <c r="AN366" s="70" t="s">
        <v>89</v>
      </c>
      <c r="AO366" s="70" t="s">
        <v>89</v>
      </c>
      <c r="AP366" s="49">
        <f t="shared" si="29"/>
        <v>0</v>
      </c>
      <c r="AQ366" s="302">
        <f>+L366+AD366-AI366</f>
        <v>5152700</v>
      </c>
      <c r="AR366" s="65" t="s">
        <v>87</v>
      </c>
      <c r="AS366" s="331">
        <v>5152700</v>
      </c>
      <c r="AT366" s="65" t="s">
        <v>90</v>
      </c>
      <c r="AU366" s="65">
        <v>0</v>
      </c>
      <c r="AV366" s="75" t="s">
        <v>89</v>
      </c>
      <c r="AW366" s="570">
        <f t="shared" si="32"/>
        <v>0</v>
      </c>
      <c r="AX366" s="515">
        <v>5152700</v>
      </c>
      <c r="AY366" s="223">
        <f t="shared" si="30"/>
        <v>0</v>
      </c>
      <c r="AZ366" s="74">
        <v>0</v>
      </c>
      <c r="BA366" s="301" t="s">
        <v>89</v>
      </c>
      <c r="BB366" s="326" t="s">
        <v>108</v>
      </c>
      <c r="BC366" s="227" t="s">
        <v>1630</v>
      </c>
      <c r="BD366" s="221" t="s">
        <v>87</v>
      </c>
      <c r="BE366" s="221" t="s">
        <v>121</v>
      </c>
    </row>
    <row r="367" spans="2:57" s="271" customFormat="1" ht="12.75" x14ac:dyDescent="0.2">
      <c r="B367" s="221">
        <v>2025</v>
      </c>
      <c r="C367" s="221">
        <v>891780111</v>
      </c>
      <c r="D367" s="221" t="s">
        <v>78</v>
      </c>
      <c r="E367" s="229" t="s">
        <v>1629</v>
      </c>
      <c r="F367" s="227" t="s">
        <v>1628</v>
      </c>
      <c r="G367" s="306">
        <v>0</v>
      </c>
      <c r="H367" s="65" t="s">
        <v>81</v>
      </c>
      <c r="I367" s="221" t="s">
        <v>127</v>
      </c>
      <c r="J367" s="220" t="s">
        <v>289</v>
      </c>
      <c r="K367" s="67" t="s">
        <v>1627</v>
      </c>
      <c r="L367" s="501">
        <v>6783000</v>
      </c>
      <c r="M367" s="221" t="s">
        <v>85</v>
      </c>
      <c r="N367" s="49" t="s">
        <v>1622</v>
      </c>
      <c r="O367" s="526">
        <v>860001911</v>
      </c>
      <c r="P367" s="312">
        <v>1209</v>
      </c>
      <c r="Q367" s="503">
        <v>45807</v>
      </c>
      <c r="R367" s="500">
        <v>20000000</v>
      </c>
      <c r="S367" s="503">
        <v>45884</v>
      </c>
      <c r="T367" s="318">
        <v>6783000</v>
      </c>
      <c r="U367" s="65" t="s">
        <v>87</v>
      </c>
      <c r="V367" s="324">
        <v>52389076</v>
      </c>
      <c r="W367" s="49" t="s">
        <v>1491</v>
      </c>
      <c r="X367" s="566">
        <v>45884</v>
      </c>
      <c r="Y367" s="503">
        <v>45884</v>
      </c>
      <c r="Z367" s="70" t="s">
        <v>89</v>
      </c>
      <c r="AA367" s="566">
        <v>45975</v>
      </c>
      <c r="AB367" s="279">
        <f t="shared" si="28"/>
        <v>91</v>
      </c>
      <c r="AC367" s="65">
        <v>0</v>
      </c>
      <c r="AD367" s="68">
        <v>0</v>
      </c>
      <c r="AE367" s="65">
        <v>0</v>
      </c>
      <c r="AF367" s="78" t="s">
        <v>89</v>
      </c>
      <c r="AG367" s="49">
        <f t="shared" si="31"/>
        <v>0</v>
      </c>
      <c r="AH367" s="65">
        <v>0</v>
      </c>
      <c r="AI367" s="66">
        <v>0</v>
      </c>
      <c r="AJ367" s="70" t="s">
        <v>89</v>
      </c>
      <c r="AK367" s="78" t="s">
        <v>89</v>
      </c>
      <c r="AL367" s="65">
        <v>0</v>
      </c>
      <c r="AM367" s="70" t="s">
        <v>89</v>
      </c>
      <c r="AN367" s="70" t="s">
        <v>89</v>
      </c>
      <c r="AO367" s="70" t="s">
        <v>89</v>
      </c>
      <c r="AP367" s="49">
        <f t="shared" si="29"/>
        <v>0</v>
      </c>
      <c r="AQ367" s="302">
        <f>+L367+AD367-AI367</f>
        <v>6783000</v>
      </c>
      <c r="AR367" s="65" t="s">
        <v>87</v>
      </c>
      <c r="AS367" s="331">
        <v>6783000</v>
      </c>
      <c r="AT367" s="65" t="s">
        <v>90</v>
      </c>
      <c r="AU367" s="65">
        <v>0</v>
      </c>
      <c r="AV367" s="75" t="s">
        <v>89</v>
      </c>
      <c r="AW367" s="570">
        <f t="shared" si="32"/>
        <v>0</v>
      </c>
      <c r="AX367" s="515">
        <v>6783000</v>
      </c>
      <c r="AY367" s="223">
        <f t="shared" si="30"/>
        <v>0</v>
      </c>
      <c r="AZ367" s="74">
        <v>0</v>
      </c>
      <c r="BA367" s="301" t="s">
        <v>89</v>
      </c>
      <c r="BB367" s="326" t="s">
        <v>108</v>
      </c>
      <c r="BC367" s="227" t="s">
        <v>1626</v>
      </c>
      <c r="BD367" s="221" t="s">
        <v>87</v>
      </c>
      <c r="BE367" s="221" t="s">
        <v>121</v>
      </c>
    </row>
    <row r="368" spans="2:57" s="271" customFormat="1" ht="12.75" x14ac:dyDescent="0.2">
      <c r="B368" s="221">
        <v>2025</v>
      </c>
      <c r="C368" s="221">
        <v>891780111</v>
      </c>
      <c r="D368" s="221" t="s">
        <v>78</v>
      </c>
      <c r="E368" s="229" t="s">
        <v>1625</v>
      </c>
      <c r="F368" s="229" t="s">
        <v>1624</v>
      </c>
      <c r="G368" s="306">
        <v>0</v>
      </c>
      <c r="H368" s="65" t="s">
        <v>81</v>
      </c>
      <c r="I368" s="221" t="s">
        <v>127</v>
      </c>
      <c r="J368" s="220" t="s">
        <v>289</v>
      </c>
      <c r="K368" s="67" t="s">
        <v>1623</v>
      </c>
      <c r="L368" s="501">
        <v>7854000</v>
      </c>
      <c r="M368" s="221" t="s">
        <v>85</v>
      </c>
      <c r="N368" s="49" t="s">
        <v>1622</v>
      </c>
      <c r="O368" s="526">
        <v>860001911</v>
      </c>
      <c r="P368" s="312">
        <v>1630</v>
      </c>
      <c r="Q368" s="503">
        <v>45856</v>
      </c>
      <c r="R368" s="500">
        <v>60000000</v>
      </c>
      <c r="S368" s="503">
        <v>45888</v>
      </c>
      <c r="T368" s="318">
        <v>7854000</v>
      </c>
      <c r="U368" s="65" t="s">
        <v>87</v>
      </c>
      <c r="V368" s="324">
        <v>51909946</v>
      </c>
      <c r="W368" s="49" t="s">
        <v>1538</v>
      </c>
      <c r="X368" s="566">
        <v>45888</v>
      </c>
      <c r="Y368" s="503">
        <v>45888</v>
      </c>
      <c r="Z368" s="70" t="s">
        <v>89</v>
      </c>
      <c r="AA368" s="566">
        <v>45948</v>
      </c>
      <c r="AB368" s="279">
        <f t="shared" si="28"/>
        <v>60</v>
      </c>
      <c r="AC368" s="65">
        <v>0</v>
      </c>
      <c r="AD368" s="68">
        <v>0</v>
      </c>
      <c r="AE368" s="65">
        <v>0</v>
      </c>
      <c r="AF368" s="78" t="s">
        <v>89</v>
      </c>
      <c r="AG368" s="49">
        <f t="shared" si="31"/>
        <v>0</v>
      </c>
      <c r="AH368" s="65">
        <v>0</v>
      </c>
      <c r="AI368" s="66">
        <v>0</v>
      </c>
      <c r="AJ368" s="70" t="s">
        <v>89</v>
      </c>
      <c r="AK368" s="78" t="s">
        <v>89</v>
      </c>
      <c r="AL368" s="65">
        <v>0</v>
      </c>
      <c r="AM368" s="70" t="s">
        <v>89</v>
      </c>
      <c r="AN368" s="70" t="s">
        <v>89</v>
      </c>
      <c r="AO368" s="70" t="s">
        <v>89</v>
      </c>
      <c r="AP368" s="49">
        <f t="shared" si="29"/>
        <v>0</v>
      </c>
      <c r="AQ368" s="302">
        <f>+L368+AD368-AI368</f>
        <v>7854000</v>
      </c>
      <c r="AR368" s="65" t="s">
        <v>87</v>
      </c>
      <c r="AS368" s="331">
        <v>7854000</v>
      </c>
      <c r="AT368" s="65" t="s">
        <v>90</v>
      </c>
      <c r="AU368" s="65">
        <v>0</v>
      </c>
      <c r="AV368" s="75" t="s">
        <v>89</v>
      </c>
      <c r="AW368" s="570">
        <f t="shared" si="32"/>
        <v>0</v>
      </c>
      <c r="AX368" s="515">
        <v>7854000</v>
      </c>
      <c r="AY368" s="223">
        <f t="shared" si="30"/>
        <v>0</v>
      </c>
      <c r="AZ368" s="74">
        <v>0</v>
      </c>
      <c r="BA368" s="301" t="s">
        <v>89</v>
      </c>
      <c r="BB368" s="326" t="s">
        <v>108</v>
      </c>
      <c r="BC368" s="229" t="s">
        <v>1621</v>
      </c>
      <c r="BD368" s="221" t="s">
        <v>87</v>
      </c>
      <c r="BE368" s="221" t="s">
        <v>121</v>
      </c>
    </row>
    <row r="369" spans="2:57" s="271" customFormat="1" ht="12.75" x14ac:dyDescent="0.2">
      <c r="B369" s="221">
        <v>2025</v>
      </c>
      <c r="C369" s="221">
        <v>891780111</v>
      </c>
      <c r="D369" s="221" t="s">
        <v>78</v>
      </c>
      <c r="E369" s="229" t="s">
        <v>1620</v>
      </c>
      <c r="F369" s="229" t="s">
        <v>1619</v>
      </c>
      <c r="G369" s="306">
        <v>0</v>
      </c>
      <c r="H369" s="65" t="s">
        <v>81</v>
      </c>
      <c r="I369" s="221" t="s">
        <v>127</v>
      </c>
      <c r="J369" s="220" t="s">
        <v>289</v>
      </c>
      <c r="K369" s="67" t="s">
        <v>1618</v>
      </c>
      <c r="L369" s="501">
        <v>2040579</v>
      </c>
      <c r="M369" s="221" t="s">
        <v>85</v>
      </c>
      <c r="N369" s="49" t="s">
        <v>1617</v>
      </c>
      <c r="O369" s="526">
        <v>800154351</v>
      </c>
      <c r="P369" s="312">
        <v>898</v>
      </c>
      <c r="Q369" s="503">
        <v>45757</v>
      </c>
      <c r="R369" s="498">
        <v>158574848</v>
      </c>
      <c r="S369" s="503">
        <v>45888</v>
      </c>
      <c r="T369" s="318">
        <v>2040579</v>
      </c>
      <c r="U369" s="65" t="s">
        <v>87</v>
      </c>
      <c r="V369" s="324">
        <v>36558315</v>
      </c>
      <c r="W369" s="49" t="s">
        <v>1616</v>
      </c>
      <c r="X369" s="566">
        <v>45888</v>
      </c>
      <c r="Y369" s="503">
        <v>45888</v>
      </c>
      <c r="Z369" s="70" t="s">
        <v>89</v>
      </c>
      <c r="AA369" s="566">
        <v>45918</v>
      </c>
      <c r="AB369" s="279">
        <f t="shared" si="28"/>
        <v>30</v>
      </c>
      <c r="AC369" s="65">
        <v>0</v>
      </c>
      <c r="AD369" s="68">
        <v>0</v>
      </c>
      <c r="AE369" s="65">
        <v>0</v>
      </c>
      <c r="AF369" s="78" t="s">
        <v>89</v>
      </c>
      <c r="AG369" s="49">
        <f t="shared" si="31"/>
        <v>0</v>
      </c>
      <c r="AH369" s="65">
        <v>0</v>
      </c>
      <c r="AI369" s="66">
        <v>0</v>
      </c>
      <c r="AJ369" s="70" t="s">
        <v>89</v>
      </c>
      <c r="AK369" s="78" t="s">
        <v>89</v>
      </c>
      <c r="AL369" s="65">
        <v>0</v>
      </c>
      <c r="AM369" s="70" t="s">
        <v>89</v>
      </c>
      <c r="AN369" s="70" t="s">
        <v>89</v>
      </c>
      <c r="AO369" s="70" t="s">
        <v>89</v>
      </c>
      <c r="AP369" s="49">
        <f t="shared" si="29"/>
        <v>0</v>
      </c>
      <c r="AQ369" s="302">
        <f>+L369+AD369-AI369</f>
        <v>2040579</v>
      </c>
      <c r="AR369" s="65" t="s">
        <v>87</v>
      </c>
      <c r="AS369" s="331">
        <v>2040579</v>
      </c>
      <c r="AT369" s="65" t="s">
        <v>90</v>
      </c>
      <c r="AU369" s="65">
        <v>0</v>
      </c>
      <c r="AV369" s="75" t="s">
        <v>89</v>
      </c>
      <c r="AW369" s="570">
        <f t="shared" si="32"/>
        <v>0</v>
      </c>
      <c r="AX369" s="515">
        <v>2040579</v>
      </c>
      <c r="AY369" s="223">
        <f t="shared" si="30"/>
        <v>0</v>
      </c>
      <c r="AZ369" s="74">
        <v>0</v>
      </c>
      <c r="BA369" s="301" t="s">
        <v>89</v>
      </c>
      <c r="BB369" s="326" t="s">
        <v>108</v>
      </c>
      <c r="BC369" s="229" t="s">
        <v>1615</v>
      </c>
      <c r="BD369" s="221" t="s">
        <v>87</v>
      </c>
      <c r="BE369" s="221" t="s">
        <v>121</v>
      </c>
    </row>
    <row r="370" spans="2:57" s="271" customFormat="1" ht="12.75" x14ac:dyDescent="0.2">
      <c r="B370" s="221">
        <v>2025</v>
      </c>
      <c r="C370" s="221">
        <v>891780111</v>
      </c>
      <c r="D370" s="221" t="s">
        <v>78</v>
      </c>
      <c r="E370" s="229" t="s">
        <v>1614</v>
      </c>
      <c r="F370" s="227" t="s">
        <v>1613</v>
      </c>
      <c r="G370" s="306">
        <v>0</v>
      </c>
      <c r="H370" s="65" t="s">
        <v>81</v>
      </c>
      <c r="I370" s="221" t="s">
        <v>127</v>
      </c>
      <c r="J370" s="220" t="s">
        <v>289</v>
      </c>
      <c r="K370" s="67" t="s">
        <v>1612</v>
      </c>
      <c r="L370" s="501">
        <v>699994</v>
      </c>
      <c r="M370" s="221" t="s">
        <v>85</v>
      </c>
      <c r="N370" s="49" t="s">
        <v>1589</v>
      </c>
      <c r="O370" s="526">
        <v>900763287</v>
      </c>
      <c r="P370" s="312">
        <v>858</v>
      </c>
      <c r="Q370" s="503">
        <v>45750</v>
      </c>
      <c r="R370" s="500">
        <v>16867200</v>
      </c>
      <c r="S370" s="503">
        <v>45890</v>
      </c>
      <c r="T370" s="318">
        <v>699994</v>
      </c>
      <c r="U370" s="65" t="s">
        <v>87</v>
      </c>
      <c r="V370" s="324">
        <v>79316057</v>
      </c>
      <c r="W370" s="49" t="s">
        <v>1475</v>
      </c>
      <c r="X370" s="566">
        <v>45890</v>
      </c>
      <c r="Y370" s="503">
        <v>45890</v>
      </c>
      <c r="Z370" s="70" t="s">
        <v>89</v>
      </c>
      <c r="AA370" s="566">
        <v>45920</v>
      </c>
      <c r="AB370" s="279">
        <f t="shared" si="28"/>
        <v>30</v>
      </c>
      <c r="AC370" s="65">
        <v>0</v>
      </c>
      <c r="AD370" s="68">
        <v>0</v>
      </c>
      <c r="AE370" s="65">
        <v>0</v>
      </c>
      <c r="AF370" s="78" t="s">
        <v>89</v>
      </c>
      <c r="AG370" s="49">
        <f t="shared" ref="AG370:AG401" si="33">+IF(AF370="1800-01-01",0,AF370-AA370)</f>
        <v>0</v>
      </c>
      <c r="AH370" s="65">
        <v>0</v>
      </c>
      <c r="AI370" s="66">
        <v>0</v>
      </c>
      <c r="AJ370" s="70" t="s">
        <v>89</v>
      </c>
      <c r="AK370" s="78" t="s">
        <v>89</v>
      </c>
      <c r="AL370" s="65">
        <v>0</v>
      </c>
      <c r="AM370" s="70" t="s">
        <v>89</v>
      </c>
      <c r="AN370" s="70" t="s">
        <v>89</v>
      </c>
      <c r="AO370" s="70" t="s">
        <v>89</v>
      </c>
      <c r="AP370" s="49">
        <f t="shared" si="29"/>
        <v>0</v>
      </c>
      <c r="AQ370" s="302">
        <f>+L370+AD370-AI370</f>
        <v>699994</v>
      </c>
      <c r="AR370" s="65" t="s">
        <v>87</v>
      </c>
      <c r="AS370" s="331">
        <v>699994</v>
      </c>
      <c r="AT370" s="65" t="s">
        <v>90</v>
      </c>
      <c r="AU370" s="65">
        <v>0</v>
      </c>
      <c r="AV370" s="75" t="s">
        <v>89</v>
      </c>
      <c r="AW370" s="570">
        <f t="shared" si="32"/>
        <v>0</v>
      </c>
      <c r="AX370" s="515">
        <v>699994</v>
      </c>
      <c r="AY370" s="223">
        <f t="shared" si="30"/>
        <v>0</v>
      </c>
      <c r="AZ370" s="74">
        <v>0</v>
      </c>
      <c r="BA370" s="301" t="s">
        <v>89</v>
      </c>
      <c r="BB370" s="326" t="s">
        <v>108</v>
      </c>
      <c r="BC370" s="227" t="s">
        <v>1611</v>
      </c>
      <c r="BD370" s="221" t="s">
        <v>87</v>
      </c>
      <c r="BE370" s="221" t="s">
        <v>121</v>
      </c>
    </row>
    <row r="371" spans="2:57" s="271" customFormat="1" ht="12.75" x14ac:dyDescent="0.2">
      <c r="B371" s="221">
        <v>2025</v>
      </c>
      <c r="C371" s="221">
        <v>891780111</v>
      </c>
      <c r="D371" s="221" t="s">
        <v>78</v>
      </c>
      <c r="E371" s="229" t="s">
        <v>1610</v>
      </c>
      <c r="F371" s="227" t="s">
        <v>1609</v>
      </c>
      <c r="G371" s="306">
        <v>0</v>
      </c>
      <c r="H371" s="65" t="s">
        <v>81</v>
      </c>
      <c r="I371" s="221" t="s">
        <v>127</v>
      </c>
      <c r="J371" s="220" t="s">
        <v>289</v>
      </c>
      <c r="K371" s="67" t="s">
        <v>1608</v>
      </c>
      <c r="L371" s="501">
        <v>1399440</v>
      </c>
      <c r="M371" s="221" t="s">
        <v>85</v>
      </c>
      <c r="N371" s="49" t="s">
        <v>1607</v>
      </c>
      <c r="O371" s="526">
        <v>805014913</v>
      </c>
      <c r="P371" s="312">
        <v>1730</v>
      </c>
      <c r="Q371" s="503">
        <v>45874</v>
      </c>
      <c r="R371" s="500">
        <v>24400000</v>
      </c>
      <c r="S371" s="503">
        <v>45890</v>
      </c>
      <c r="T371" s="318">
        <v>1399440</v>
      </c>
      <c r="U371" s="65" t="s">
        <v>87</v>
      </c>
      <c r="V371" s="324">
        <v>84452442</v>
      </c>
      <c r="W371" s="49" t="s">
        <v>1606</v>
      </c>
      <c r="X371" s="566">
        <v>45890</v>
      </c>
      <c r="Y371" s="503">
        <v>45890</v>
      </c>
      <c r="Z371" s="70" t="s">
        <v>89</v>
      </c>
      <c r="AA371" s="566">
        <v>45981</v>
      </c>
      <c r="AB371" s="279">
        <f t="shared" si="28"/>
        <v>91</v>
      </c>
      <c r="AC371" s="65">
        <v>0</v>
      </c>
      <c r="AD371" s="68">
        <v>0</v>
      </c>
      <c r="AE371" s="65">
        <v>0</v>
      </c>
      <c r="AF371" s="78" t="s">
        <v>89</v>
      </c>
      <c r="AG371" s="49">
        <f t="shared" si="33"/>
        <v>0</v>
      </c>
      <c r="AH371" s="65">
        <v>0</v>
      </c>
      <c r="AI371" s="66">
        <v>0</v>
      </c>
      <c r="AJ371" s="70" t="s">
        <v>89</v>
      </c>
      <c r="AK371" s="78" t="s">
        <v>89</v>
      </c>
      <c r="AL371" s="65">
        <v>0</v>
      </c>
      <c r="AM371" s="70" t="s">
        <v>89</v>
      </c>
      <c r="AN371" s="70" t="s">
        <v>89</v>
      </c>
      <c r="AO371" s="70" t="s">
        <v>89</v>
      </c>
      <c r="AP371" s="49">
        <f t="shared" si="29"/>
        <v>0</v>
      </c>
      <c r="AQ371" s="302">
        <f>+L371+AD371-AI371</f>
        <v>1399440</v>
      </c>
      <c r="AR371" s="65" t="s">
        <v>87</v>
      </c>
      <c r="AS371" s="331">
        <v>1399440</v>
      </c>
      <c r="AT371" s="65" t="s">
        <v>90</v>
      </c>
      <c r="AU371" s="65">
        <v>0</v>
      </c>
      <c r="AV371" s="75" t="s">
        <v>89</v>
      </c>
      <c r="AW371" s="570">
        <f t="shared" si="32"/>
        <v>0</v>
      </c>
      <c r="AX371" s="515">
        <v>1399440</v>
      </c>
      <c r="AY371" s="223">
        <f t="shared" si="30"/>
        <v>0</v>
      </c>
      <c r="AZ371" s="74">
        <v>0</v>
      </c>
      <c r="BA371" s="301" t="s">
        <v>89</v>
      </c>
      <c r="BB371" s="326" t="s">
        <v>108</v>
      </c>
      <c r="BC371" s="227" t="s">
        <v>1605</v>
      </c>
      <c r="BD371" s="221" t="s">
        <v>87</v>
      </c>
      <c r="BE371" s="221" t="s">
        <v>121</v>
      </c>
    </row>
    <row r="372" spans="2:57" s="271" customFormat="1" ht="12.75" x14ac:dyDescent="0.2">
      <c r="B372" s="221">
        <v>2025</v>
      </c>
      <c r="C372" s="221">
        <v>891780111</v>
      </c>
      <c r="D372" s="221" t="s">
        <v>78</v>
      </c>
      <c r="E372" s="229" t="s">
        <v>1604</v>
      </c>
      <c r="F372" s="271" t="s">
        <v>1603</v>
      </c>
      <c r="G372" s="306">
        <v>0</v>
      </c>
      <c r="H372" s="65" t="s">
        <v>81</v>
      </c>
      <c r="I372" s="221" t="s">
        <v>127</v>
      </c>
      <c r="J372" s="220" t="s">
        <v>289</v>
      </c>
      <c r="K372" s="67" t="s">
        <v>1602</v>
      </c>
      <c r="L372" s="501">
        <v>166682355</v>
      </c>
      <c r="M372" s="221" t="s">
        <v>85</v>
      </c>
      <c r="N372" s="49" t="s">
        <v>1601</v>
      </c>
      <c r="O372" s="526">
        <v>900774850</v>
      </c>
      <c r="P372" s="312">
        <v>1287</v>
      </c>
      <c r="Q372" s="503">
        <v>45818</v>
      </c>
      <c r="R372" s="500">
        <f>391509745+145487615</f>
        <v>536997360</v>
      </c>
      <c r="S372" s="503">
        <v>45894</v>
      </c>
      <c r="T372" s="318">
        <v>166682355</v>
      </c>
      <c r="U372" s="65" t="s">
        <v>87</v>
      </c>
      <c r="V372" s="324">
        <v>7632607</v>
      </c>
      <c r="W372" s="49" t="s">
        <v>1600</v>
      </c>
      <c r="X372" s="566">
        <v>45894</v>
      </c>
      <c r="Y372" s="503">
        <v>45894</v>
      </c>
      <c r="Z372" s="70" t="s">
        <v>89</v>
      </c>
      <c r="AA372" s="566">
        <v>46015</v>
      </c>
      <c r="AB372" s="279">
        <f t="shared" si="28"/>
        <v>121</v>
      </c>
      <c r="AC372" s="65">
        <v>0</v>
      </c>
      <c r="AD372" s="68">
        <v>0</v>
      </c>
      <c r="AE372" s="65">
        <v>0</v>
      </c>
      <c r="AF372" s="78" t="s">
        <v>89</v>
      </c>
      <c r="AG372" s="49">
        <f t="shared" si="33"/>
        <v>0</v>
      </c>
      <c r="AH372" s="65">
        <v>0</v>
      </c>
      <c r="AI372" s="66">
        <v>0</v>
      </c>
      <c r="AJ372" s="70" t="s">
        <v>89</v>
      </c>
      <c r="AK372" s="78" t="s">
        <v>89</v>
      </c>
      <c r="AL372" s="65">
        <v>0</v>
      </c>
      <c r="AM372" s="70" t="s">
        <v>89</v>
      </c>
      <c r="AN372" s="70" t="s">
        <v>89</v>
      </c>
      <c r="AO372" s="70" t="s">
        <v>89</v>
      </c>
      <c r="AP372" s="49">
        <f t="shared" si="29"/>
        <v>0</v>
      </c>
      <c r="AQ372" s="302">
        <f>+L372+AD372-AI372</f>
        <v>166682355</v>
      </c>
      <c r="AR372" s="65" t="s">
        <v>90</v>
      </c>
      <c r="AS372" s="331">
        <v>0</v>
      </c>
      <c r="AT372" s="65" t="s">
        <v>90</v>
      </c>
      <c r="AU372" s="65">
        <v>0</v>
      </c>
      <c r="AV372" s="75" t="s">
        <v>89</v>
      </c>
      <c r="AW372" s="570">
        <f t="shared" si="32"/>
        <v>0</v>
      </c>
      <c r="AX372" s="515">
        <v>166682355</v>
      </c>
      <c r="AY372" s="223">
        <f t="shared" si="30"/>
        <v>0</v>
      </c>
      <c r="AZ372" s="74">
        <v>0</v>
      </c>
      <c r="BA372" s="301" t="s">
        <v>89</v>
      </c>
      <c r="BB372" s="326" t="s">
        <v>108</v>
      </c>
      <c r="BC372" s="230" t="s">
        <v>1599</v>
      </c>
      <c r="BD372" s="221" t="s">
        <v>87</v>
      </c>
      <c r="BE372" s="221" t="s">
        <v>121</v>
      </c>
    </row>
    <row r="373" spans="2:57" s="271" customFormat="1" ht="12.75" x14ac:dyDescent="0.2">
      <c r="B373" s="221">
        <v>2025</v>
      </c>
      <c r="C373" s="221">
        <v>891780111</v>
      </c>
      <c r="D373" s="221" t="s">
        <v>78</v>
      </c>
      <c r="E373" s="229" t="s">
        <v>1598</v>
      </c>
      <c r="F373" s="271" t="s">
        <v>1597</v>
      </c>
      <c r="G373" s="306">
        <v>0</v>
      </c>
      <c r="H373" s="65" t="s">
        <v>81</v>
      </c>
      <c r="I373" s="221" t="s">
        <v>127</v>
      </c>
      <c r="J373" s="220" t="s">
        <v>289</v>
      </c>
      <c r="K373" s="67" t="s">
        <v>1596</v>
      </c>
      <c r="L373" s="501">
        <v>3972357</v>
      </c>
      <c r="M373" s="221" t="s">
        <v>85</v>
      </c>
      <c r="N373" s="49" t="s">
        <v>1595</v>
      </c>
      <c r="O373" s="526">
        <v>890115230</v>
      </c>
      <c r="P373" s="312">
        <v>527</v>
      </c>
      <c r="Q373" s="503">
        <v>45720</v>
      </c>
      <c r="R373" s="500">
        <v>345912988</v>
      </c>
      <c r="S373" s="503">
        <v>45895</v>
      </c>
      <c r="T373" s="318">
        <v>3972357</v>
      </c>
      <c r="U373" s="65" t="s">
        <v>87</v>
      </c>
      <c r="V373" s="324">
        <v>52030501</v>
      </c>
      <c r="W373" s="49" t="s">
        <v>1594</v>
      </c>
      <c r="X373" s="566">
        <v>45895</v>
      </c>
      <c r="Y373" s="503">
        <v>45895</v>
      </c>
      <c r="Z373" s="70" t="s">
        <v>89</v>
      </c>
      <c r="AA373" s="566">
        <v>45986</v>
      </c>
      <c r="AB373" s="279">
        <f t="shared" si="28"/>
        <v>91</v>
      </c>
      <c r="AC373" s="65">
        <v>0</v>
      </c>
      <c r="AD373" s="68">
        <v>0</v>
      </c>
      <c r="AE373" s="65">
        <v>0</v>
      </c>
      <c r="AF373" s="78" t="s">
        <v>89</v>
      </c>
      <c r="AG373" s="49">
        <f t="shared" si="33"/>
        <v>0</v>
      </c>
      <c r="AH373" s="65">
        <v>0</v>
      </c>
      <c r="AI373" s="66">
        <v>0</v>
      </c>
      <c r="AJ373" s="70" t="s">
        <v>89</v>
      </c>
      <c r="AK373" s="78" t="s">
        <v>89</v>
      </c>
      <c r="AL373" s="65">
        <v>0</v>
      </c>
      <c r="AM373" s="70" t="s">
        <v>89</v>
      </c>
      <c r="AN373" s="70" t="s">
        <v>89</v>
      </c>
      <c r="AO373" s="70" t="s">
        <v>89</v>
      </c>
      <c r="AP373" s="49">
        <f t="shared" si="29"/>
        <v>0</v>
      </c>
      <c r="AQ373" s="302">
        <f>+L373+AD373-AI373</f>
        <v>3972357</v>
      </c>
      <c r="AR373" s="65" t="s">
        <v>90</v>
      </c>
      <c r="AS373" s="331">
        <v>0</v>
      </c>
      <c r="AT373" s="65" t="s">
        <v>90</v>
      </c>
      <c r="AU373" s="65">
        <v>0</v>
      </c>
      <c r="AV373" s="75" t="s">
        <v>89</v>
      </c>
      <c r="AW373" s="570">
        <f t="shared" si="32"/>
        <v>0</v>
      </c>
      <c r="AX373" s="515">
        <v>3972357</v>
      </c>
      <c r="AY373" s="223">
        <f t="shared" si="30"/>
        <v>0</v>
      </c>
      <c r="AZ373" s="74">
        <v>0</v>
      </c>
      <c r="BA373" s="301" t="s">
        <v>89</v>
      </c>
      <c r="BB373" s="326" t="s">
        <v>108</v>
      </c>
      <c r="BC373" s="230" t="s">
        <v>1593</v>
      </c>
      <c r="BD373" s="221" t="s">
        <v>87</v>
      </c>
      <c r="BE373" s="221" t="s">
        <v>121</v>
      </c>
    </row>
    <row r="374" spans="2:57" s="271" customFormat="1" ht="12.75" x14ac:dyDescent="0.2">
      <c r="B374" s="221">
        <v>2025</v>
      </c>
      <c r="C374" s="221">
        <v>891780111</v>
      </c>
      <c r="D374" s="221" t="s">
        <v>78</v>
      </c>
      <c r="E374" s="229" t="s">
        <v>1592</v>
      </c>
      <c r="F374" s="271" t="s">
        <v>1591</v>
      </c>
      <c r="G374" s="306">
        <v>0</v>
      </c>
      <c r="H374" s="65" t="s">
        <v>81</v>
      </c>
      <c r="I374" s="221" t="s">
        <v>127</v>
      </c>
      <c r="J374" s="220" t="s">
        <v>289</v>
      </c>
      <c r="K374" s="67" t="s">
        <v>1590</v>
      </c>
      <c r="L374" s="501">
        <v>2771617</v>
      </c>
      <c r="M374" s="221" t="s">
        <v>85</v>
      </c>
      <c r="N374" s="49" t="s">
        <v>1589</v>
      </c>
      <c r="O374" s="526">
        <v>900763287</v>
      </c>
      <c r="P374" s="312">
        <v>1654</v>
      </c>
      <c r="Q374" s="503">
        <v>45861</v>
      </c>
      <c r="R374" s="500">
        <v>10000000</v>
      </c>
      <c r="S374" s="503">
        <v>45895</v>
      </c>
      <c r="T374" s="318">
        <v>2771617</v>
      </c>
      <c r="U374" s="65" t="s">
        <v>87</v>
      </c>
      <c r="V374" s="324">
        <v>1082884010</v>
      </c>
      <c r="W374" s="49" t="s">
        <v>1588</v>
      </c>
      <c r="X374" s="566">
        <v>45895</v>
      </c>
      <c r="Y374" s="503">
        <v>45895</v>
      </c>
      <c r="Z374" s="70" t="s">
        <v>89</v>
      </c>
      <c r="AA374" s="566">
        <v>45955</v>
      </c>
      <c r="AB374" s="279">
        <f t="shared" si="28"/>
        <v>60</v>
      </c>
      <c r="AC374" s="65">
        <v>0</v>
      </c>
      <c r="AD374" s="68">
        <v>0</v>
      </c>
      <c r="AE374" s="65">
        <v>0</v>
      </c>
      <c r="AF374" s="78" t="s">
        <v>89</v>
      </c>
      <c r="AG374" s="49">
        <f t="shared" si="33"/>
        <v>0</v>
      </c>
      <c r="AH374" s="65">
        <v>0</v>
      </c>
      <c r="AI374" s="66">
        <v>0</v>
      </c>
      <c r="AJ374" s="70" t="s">
        <v>89</v>
      </c>
      <c r="AK374" s="78" t="s">
        <v>89</v>
      </c>
      <c r="AL374" s="65">
        <v>0</v>
      </c>
      <c r="AM374" s="70" t="s">
        <v>89</v>
      </c>
      <c r="AN374" s="70" t="s">
        <v>89</v>
      </c>
      <c r="AO374" s="70" t="s">
        <v>89</v>
      </c>
      <c r="AP374" s="49">
        <f t="shared" si="29"/>
        <v>0</v>
      </c>
      <c r="AQ374" s="302">
        <f>+L374+AD374-AI374</f>
        <v>2771617</v>
      </c>
      <c r="AR374" s="65" t="s">
        <v>87</v>
      </c>
      <c r="AS374" s="331">
        <v>2771617</v>
      </c>
      <c r="AT374" s="65" t="s">
        <v>90</v>
      </c>
      <c r="AU374" s="65">
        <v>0</v>
      </c>
      <c r="AV374" s="75" t="s">
        <v>89</v>
      </c>
      <c r="AW374" s="570">
        <f t="shared" si="32"/>
        <v>0</v>
      </c>
      <c r="AX374" s="515">
        <v>2771617</v>
      </c>
      <c r="AY374" s="223">
        <f t="shared" si="30"/>
        <v>0</v>
      </c>
      <c r="AZ374" s="74">
        <v>0</v>
      </c>
      <c r="BA374" s="301" t="s">
        <v>89</v>
      </c>
      <c r="BB374" s="326" t="s">
        <v>108</v>
      </c>
      <c r="BC374" s="230" t="s">
        <v>1587</v>
      </c>
      <c r="BD374" s="221" t="s">
        <v>87</v>
      </c>
      <c r="BE374" s="221" t="s">
        <v>121</v>
      </c>
    </row>
    <row r="375" spans="2:57" s="271" customFormat="1" ht="12.75" x14ac:dyDescent="0.2">
      <c r="B375" s="221">
        <v>2025</v>
      </c>
      <c r="C375" s="221">
        <v>891780111</v>
      </c>
      <c r="D375" s="221" t="s">
        <v>78</v>
      </c>
      <c r="E375" s="67" t="s">
        <v>1586</v>
      </c>
      <c r="F375" s="49" t="s">
        <v>1585</v>
      </c>
      <c r="G375" s="306">
        <v>0</v>
      </c>
      <c r="H375" s="65" t="s">
        <v>81</v>
      </c>
      <c r="I375" s="221" t="s">
        <v>127</v>
      </c>
      <c r="J375" s="220" t="s">
        <v>83</v>
      </c>
      <c r="K375" s="67" t="s">
        <v>1584</v>
      </c>
      <c r="L375" s="302">
        <v>2889000</v>
      </c>
      <c r="M375" s="221" t="s">
        <v>85</v>
      </c>
      <c r="N375" s="67" t="s">
        <v>1583</v>
      </c>
      <c r="O375" s="531">
        <v>830052939</v>
      </c>
      <c r="P375" s="304">
        <v>648</v>
      </c>
      <c r="Q375" s="504">
        <v>45728</v>
      </c>
      <c r="R375" s="498">
        <v>116318913</v>
      </c>
      <c r="S375" s="504">
        <v>45741</v>
      </c>
      <c r="T375" s="303">
        <f>+L375</f>
        <v>2889000</v>
      </c>
      <c r="U375" s="65" t="s">
        <v>87</v>
      </c>
      <c r="V375" s="49">
        <v>5056184</v>
      </c>
      <c r="W375" s="66" t="s">
        <v>1582</v>
      </c>
      <c r="X375" s="547">
        <v>45741</v>
      </c>
      <c r="Y375" s="504">
        <v>45741</v>
      </c>
      <c r="Z375" s="70" t="s">
        <v>89</v>
      </c>
      <c r="AA375" s="504">
        <v>45771</v>
      </c>
      <c r="AB375" s="279">
        <f t="shared" si="28"/>
        <v>30</v>
      </c>
      <c r="AC375" s="65">
        <v>0</v>
      </c>
      <c r="AD375" s="68">
        <v>0</v>
      </c>
      <c r="AE375" s="65">
        <v>0</v>
      </c>
      <c r="AF375" s="78" t="s">
        <v>89</v>
      </c>
      <c r="AG375" s="49">
        <f t="shared" si="33"/>
        <v>0</v>
      </c>
      <c r="AH375" s="65">
        <v>0</v>
      </c>
      <c r="AI375" s="66">
        <v>0</v>
      </c>
      <c r="AJ375" s="70" t="s">
        <v>89</v>
      </c>
      <c r="AK375" s="78" t="s">
        <v>89</v>
      </c>
      <c r="AL375" s="65">
        <v>0</v>
      </c>
      <c r="AM375" s="70" t="s">
        <v>89</v>
      </c>
      <c r="AN375" s="70" t="s">
        <v>89</v>
      </c>
      <c r="AO375" s="70" t="s">
        <v>89</v>
      </c>
      <c r="AP375" s="49">
        <f t="shared" si="29"/>
        <v>0</v>
      </c>
      <c r="AQ375" s="302">
        <f>+L375+AD375-AI375</f>
        <v>2889000</v>
      </c>
      <c r="AR375" s="65" t="s">
        <v>90</v>
      </c>
      <c r="AS375" s="68">
        <v>0</v>
      </c>
      <c r="AT375" s="65" t="s">
        <v>90</v>
      </c>
      <c r="AU375" s="65">
        <v>0</v>
      </c>
      <c r="AV375" s="75" t="s">
        <v>89</v>
      </c>
      <c r="AW375" s="570">
        <f t="shared" si="32"/>
        <v>2889000</v>
      </c>
      <c r="AX375" s="515">
        <v>0</v>
      </c>
      <c r="AY375" s="223">
        <f t="shared" si="30"/>
        <v>1</v>
      </c>
      <c r="AZ375" s="74">
        <v>1</v>
      </c>
      <c r="BA375" s="301" t="s">
        <v>89</v>
      </c>
      <c r="BB375" s="65" t="s">
        <v>103</v>
      </c>
      <c r="BC375" s="308" t="s">
        <v>1581</v>
      </c>
      <c r="BD375" s="221" t="s">
        <v>87</v>
      </c>
      <c r="BE375" s="221" t="s">
        <v>121</v>
      </c>
    </row>
    <row r="376" spans="2:57" s="271" customFormat="1" ht="12.75" x14ac:dyDescent="0.2">
      <c r="B376" s="221">
        <v>2025</v>
      </c>
      <c r="C376" s="221">
        <v>891780111</v>
      </c>
      <c r="D376" s="221" t="s">
        <v>78</v>
      </c>
      <c r="E376" s="67" t="s">
        <v>1580</v>
      </c>
      <c r="F376" s="49" t="s">
        <v>1579</v>
      </c>
      <c r="G376" s="306">
        <v>0</v>
      </c>
      <c r="H376" s="65" t="s">
        <v>81</v>
      </c>
      <c r="I376" s="221" t="s">
        <v>127</v>
      </c>
      <c r="J376" s="220" t="s">
        <v>83</v>
      </c>
      <c r="K376" s="67" t="s">
        <v>1578</v>
      </c>
      <c r="L376" s="514">
        <v>18600000</v>
      </c>
      <c r="M376" s="221" t="s">
        <v>85</v>
      </c>
      <c r="N376" s="314" t="s">
        <v>1577</v>
      </c>
      <c r="O376" s="526">
        <v>860007386</v>
      </c>
      <c r="P376" s="312">
        <v>334</v>
      </c>
      <c r="Q376" s="503">
        <v>45700</v>
      </c>
      <c r="R376" s="498">
        <v>168334402</v>
      </c>
      <c r="S376" s="503">
        <v>45748</v>
      </c>
      <c r="T376" s="303">
        <f>+L376</f>
        <v>18600000</v>
      </c>
      <c r="U376" s="65" t="s">
        <v>87</v>
      </c>
      <c r="V376" s="243">
        <v>51909946</v>
      </c>
      <c r="W376" s="66" t="s">
        <v>1576</v>
      </c>
      <c r="X376" s="548">
        <v>45748</v>
      </c>
      <c r="Y376" s="403">
        <v>45748</v>
      </c>
      <c r="Z376" s="70" t="s">
        <v>89</v>
      </c>
      <c r="AA376" s="403">
        <v>45808</v>
      </c>
      <c r="AB376" s="279">
        <f t="shared" si="28"/>
        <v>60</v>
      </c>
      <c r="AC376" s="65">
        <v>0</v>
      </c>
      <c r="AD376" s="68">
        <v>0</v>
      </c>
      <c r="AE376" s="65">
        <v>0</v>
      </c>
      <c r="AF376" s="78" t="s">
        <v>89</v>
      </c>
      <c r="AG376" s="49">
        <f t="shared" si="33"/>
        <v>0</v>
      </c>
      <c r="AH376" s="65">
        <v>0</v>
      </c>
      <c r="AI376" s="66">
        <v>0</v>
      </c>
      <c r="AJ376" s="70" t="s">
        <v>89</v>
      </c>
      <c r="AK376" s="78" t="s">
        <v>89</v>
      </c>
      <c r="AL376" s="65">
        <v>0</v>
      </c>
      <c r="AM376" s="70" t="s">
        <v>89</v>
      </c>
      <c r="AN376" s="70" t="s">
        <v>89</v>
      </c>
      <c r="AO376" s="70" t="s">
        <v>89</v>
      </c>
      <c r="AP376" s="49">
        <f t="shared" si="29"/>
        <v>0</v>
      </c>
      <c r="AQ376" s="302">
        <f>+L376+AD376-AI376</f>
        <v>18600000</v>
      </c>
      <c r="AR376" s="65" t="s">
        <v>90</v>
      </c>
      <c r="AS376" s="68">
        <v>0</v>
      </c>
      <c r="AT376" s="65" t="s">
        <v>90</v>
      </c>
      <c r="AU376" s="65">
        <v>0</v>
      </c>
      <c r="AV376" s="75" t="s">
        <v>89</v>
      </c>
      <c r="AW376" s="570">
        <f t="shared" si="32"/>
        <v>18600000</v>
      </c>
      <c r="AX376" s="515">
        <v>0</v>
      </c>
      <c r="AY376" s="223">
        <f t="shared" si="30"/>
        <v>1</v>
      </c>
      <c r="AZ376" s="74">
        <v>1</v>
      </c>
      <c r="BA376" s="301" t="s">
        <v>89</v>
      </c>
      <c r="BB376" s="65" t="s">
        <v>103</v>
      </c>
      <c r="BC376" s="308" t="s">
        <v>1575</v>
      </c>
      <c r="BD376" s="221" t="s">
        <v>87</v>
      </c>
      <c r="BE376" s="221" t="s">
        <v>121</v>
      </c>
    </row>
    <row r="377" spans="2:57" s="271" customFormat="1" ht="12.75" x14ac:dyDescent="0.2">
      <c r="B377" s="221">
        <v>2025</v>
      </c>
      <c r="C377" s="221">
        <v>891780111</v>
      </c>
      <c r="D377" s="221" t="s">
        <v>78</v>
      </c>
      <c r="E377" s="67" t="s">
        <v>1574</v>
      </c>
      <c r="F377" s="49" t="s">
        <v>1573</v>
      </c>
      <c r="G377" s="306">
        <v>0</v>
      </c>
      <c r="H377" s="65" t="s">
        <v>81</v>
      </c>
      <c r="I377" s="221" t="s">
        <v>127</v>
      </c>
      <c r="J377" s="220" t="s">
        <v>83</v>
      </c>
      <c r="K377" s="67" t="s">
        <v>1572</v>
      </c>
      <c r="L377" s="514">
        <v>60000000</v>
      </c>
      <c r="M377" s="221" t="s">
        <v>85</v>
      </c>
      <c r="N377" s="314" t="s">
        <v>1571</v>
      </c>
      <c r="O377" s="526">
        <v>800176618</v>
      </c>
      <c r="P377" s="312">
        <v>342</v>
      </c>
      <c r="Q377" s="503">
        <v>45700</v>
      </c>
      <c r="R377" s="498">
        <v>60000000</v>
      </c>
      <c r="S377" s="503">
        <v>45750</v>
      </c>
      <c r="T377" s="303">
        <f>+L377</f>
        <v>60000000</v>
      </c>
      <c r="U377" s="65" t="s">
        <v>87</v>
      </c>
      <c r="V377" s="243">
        <v>85155551</v>
      </c>
      <c r="W377" s="66" t="s">
        <v>1556</v>
      </c>
      <c r="X377" s="548">
        <v>45750</v>
      </c>
      <c r="Y377" s="403">
        <v>45750</v>
      </c>
      <c r="Z377" s="70" t="s">
        <v>89</v>
      </c>
      <c r="AA377" s="403">
        <v>45871</v>
      </c>
      <c r="AB377" s="279">
        <f t="shared" si="28"/>
        <v>121</v>
      </c>
      <c r="AC377" s="65">
        <v>0</v>
      </c>
      <c r="AD377" s="68">
        <v>0</v>
      </c>
      <c r="AE377" s="65">
        <v>0</v>
      </c>
      <c r="AF377" s="78" t="s">
        <v>89</v>
      </c>
      <c r="AG377" s="49">
        <f t="shared" si="33"/>
        <v>0</v>
      </c>
      <c r="AH377" s="65">
        <v>0</v>
      </c>
      <c r="AI377" s="66">
        <v>0</v>
      </c>
      <c r="AJ377" s="70" t="s">
        <v>89</v>
      </c>
      <c r="AK377" s="78" t="s">
        <v>89</v>
      </c>
      <c r="AL377" s="65">
        <v>0</v>
      </c>
      <c r="AM377" s="70" t="s">
        <v>89</v>
      </c>
      <c r="AN377" s="70" t="s">
        <v>89</v>
      </c>
      <c r="AO377" s="70" t="s">
        <v>89</v>
      </c>
      <c r="AP377" s="49">
        <f t="shared" si="29"/>
        <v>0</v>
      </c>
      <c r="AQ377" s="302">
        <f>+L377+AD377-AI377</f>
        <v>60000000</v>
      </c>
      <c r="AR377" s="65" t="s">
        <v>87</v>
      </c>
      <c r="AS377" s="68">
        <v>60000000</v>
      </c>
      <c r="AT377" s="65" t="s">
        <v>90</v>
      </c>
      <c r="AU377" s="65">
        <v>0</v>
      </c>
      <c r="AV377" s="75" t="s">
        <v>89</v>
      </c>
      <c r="AW377" s="570">
        <f t="shared" ref="AW377:AW408" si="34">+AQ377-AX377</f>
        <v>60000000</v>
      </c>
      <c r="AX377" s="515">
        <v>0</v>
      </c>
      <c r="AY377" s="223">
        <f t="shared" si="30"/>
        <v>1</v>
      </c>
      <c r="AZ377" s="74">
        <v>1</v>
      </c>
      <c r="BA377" s="301" t="s">
        <v>89</v>
      </c>
      <c r="BB377" s="65" t="s">
        <v>103</v>
      </c>
      <c r="BC377" s="330" t="s">
        <v>1570</v>
      </c>
      <c r="BD377" s="221" t="s">
        <v>87</v>
      </c>
      <c r="BE377" s="221" t="s">
        <v>121</v>
      </c>
    </row>
    <row r="378" spans="2:57" s="271" customFormat="1" ht="12.75" x14ac:dyDescent="0.2">
      <c r="B378" s="221">
        <v>2025</v>
      </c>
      <c r="C378" s="221">
        <v>891780111</v>
      </c>
      <c r="D378" s="221" t="s">
        <v>78</v>
      </c>
      <c r="E378" s="67" t="s">
        <v>1569</v>
      </c>
      <c r="F378" s="49" t="s">
        <v>1568</v>
      </c>
      <c r="G378" s="306">
        <v>0</v>
      </c>
      <c r="H378" s="65" t="s">
        <v>81</v>
      </c>
      <c r="I378" s="221" t="s">
        <v>127</v>
      </c>
      <c r="J378" s="220" t="s">
        <v>83</v>
      </c>
      <c r="K378" s="67" t="s">
        <v>1567</v>
      </c>
      <c r="L378" s="514">
        <v>37174444</v>
      </c>
      <c r="M378" s="221" t="s">
        <v>85</v>
      </c>
      <c r="N378" s="314" t="s">
        <v>1566</v>
      </c>
      <c r="O378" s="526">
        <v>830141610</v>
      </c>
      <c r="P378" s="312">
        <v>770</v>
      </c>
      <c r="Q378" s="503">
        <v>45742</v>
      </c>
      <c r="R378" s="498">
        <v>37200000</v>
      </c>
      <c r="S378" s="503">
        <v>45757</v>
      </c>
      <c r="T378" s="303">
        <f>+L378</f>
        <v>37174444</v>
      </c>
      <c r="U378" s="65" t="s">
        <v>87</v>
      </c>
      <c r="V378" s="243">
        <v>85155551</v>
      </c>
      <c r="W378" s="66" t="s">
        <v>1556</v>
      </c>
      <c r="X378" s="548">
        <v>45757</v>
      </c>
      <c r="Y378" s="403">
        <v>45757</v>
      </c>
      <c r="Z378" s="70" t="s">
        <v>89</v>
      </c>
      <c r="AA378" s="403">
        <v>46121</v>
      </c>
      <c r="AB378" s="279">
        <f t="shared" si="28"/>
        <v>364</v>
      </c>
      <c r="AC378" s="65">
        <v>0</v>
      </c>
      <c r="AD378" s="68">
        <v>0</v>
      </c>
      <c r="AE378" s="65">
        <v>0</v>
      </c>
      <c r="AF378" s="78" t="s">
        <v>89</v>
      </c>
      <c r="AG378" s="49">
        <f t="shared" si="33"/>
        <v>0</v>
      </c>
      <c r="AH378" s="65">
        <v>0</v>
      </c>
      <c r="AI378" s="66">
        <v>0</v>
      </c>
      <c r="AJ378" s="70" t="s">
        <v>89</v>
      </c>
      <c r="AK378" s="78" t="s">
        <v>89</v>
      </c>
      <c r="AL378" s="65">
        <v>0</v>
      </c>
      <c r="AM378" s="70" t="s">
        <v>89</v>
      </c>
      <c r="AN378" s="70" t="s">
        <v>89</v>
      </c>
      <c r="AO378" s="70" t="s">
        <v>89</v>
      </c>
      <c r="AP378" s="49">
        <f t="shared" si="29"/>
        <v>0</v>
      </c>
      <c r="AQ378" s="302">
        <f>+L378+AD378-AI378</f>
        <v>37174444</v>
      </c>
      <c r="AR378" s="65" t="s">
        <v>87</v>
      </c>
      <c r="AS378" s="68">
        <v>37174444</v>
      </c>
      <c r="AT378" s="65" t="s">
        <v>90</v>
      </c>
      <c r="AU378" s="65">
        <v>0</v>
      </c>
      <c r="AV378" s="75" t="s">
        <v>89</v>
      </c>
      <c r="AW378" s="570">
        <f t="shared" si="34"/>
        <v>33456999</v>
      </c>
      <c r="AX378" s="515">
        <v>3717445</v>
      </c>
      <c r="AY378" s="223">
        <f t="shared" si="30"/>
        <v>0.89999998385987967</v>
      </c>
      <c r="AZ378" s="74">
        <v>0.89999998385987967</v>
      </c>
      <c r="BA378" s="301" t="s">
        <v>89</v>
      </c>
      <c r="BB378" s="309" t="s">
        <v>108</v>
      </c>
      <c r="BC378" s="308" t="s">
        <v>1565</v>
      </c>
      <c r="BD378" s="221" t="s">
        <v>87</v>
      </c>
      <c r="BE378" s="221" t="s">
        <v>121</v>
      </c>
    </row>
    <row r="379" spans="2:57" s="271" customFormat="1" ht="12.75" x14ac:dyDescent="0.2">
      <c r="B379" s="221">
        <v>2025</v>
      </c>
      <c r="C379" s="221">
        <v>891780111</v>
      </c>
      <c r="D379" s="221" t="s">
        <v>78</v>
      </c>
      <c r="E379" s="67" t="s">
        <v>1564</v>
      </c>
      <c r="F379" s="49" t="s">
        <v>1563</v>
      </c>
      <c r="G379" s="306">
        <v>0</v>
      </c>
      <c r="H379" s="65" t="s">
        <v>81</v>
      </c>
      <c r="I379" s="221" t="s">
        <v>127</v>
      </c>
      <c r="J379" s="220" t="s">
        <v>83</v>
      </c>
      <c r="K379" s="67" t="s">
        <v>1562</v>
      </c>
      <c r="L379" s="514">
        <v>18212223</v>
      </c>
      <c r="M379" s="221" t="s">
        <v>85</v>
      </c>
      <c r="N379" s="314" t="s">
        <v>1561</v>
      </c>
      <c r="O379" s="526">
        <v>860002464</v>
      </c>
      <c r="P379" s="312">
        <v>772</v>
      </c>
      <c r="Q379" s="503">
        <v>45742</v>
      </c>
      <c r="R379" s="498">
        <v>34370000</v>
      </c>
      <c r="S379" s="503">
        <v>45757</v>
      </c>
      <c r="T379" s="303">
        <f>+L379</f>
        <v>18212223</v>
      </c>
      <c r="U379" s="65" t="s">
        <v>87</v>
      </c>
      <c r="V379" s="243">
        <v>85155551</v>
      </c>
      <c r="W379" s="66" t="s">
        <v>1556</v>
      </c>
      <c r="X379" s="547">
        <v>45757</v>
      </c>
      <c r="Y379" s="403">
        <v>45772</v>
      </c>
      <c r="Z379" s="70" t="s">
        <v>89</v>
      </c>
      <c r="AA379" s="403">
        <v>45788</v>
      </c>
      <c r="AB379" s="279">
        <f t="shared" si="28"/>
        <v>16</v>
      </c>
      <c r="AC379" s="65">
        <v>0</v>
      </c>
      <c r="AD379" s="68">
        <v>0</v>
      </c>
      <c r="AE379" s="65">
        <v>0</v>
      </c>
      <c r="AF379" s="78" t="s">
        <v>89</v>
      </c>
      <c r="AG379" s="49">
        <f t="shared" si="33"/>
        <v>0</v>
      </c>
      <c r="AH379" s="65">
        <v>0</v>
      </c>
      <c r="AI379" s="66">
        <v>0</v>
      </c>
      <c r="AJ379" s="70" t="s">
        <v>89</v>
      </c>
      <c r="AK379" s="78" t="s">
        <v>89</v>
      </c>
      <c r="AL379" s="65">
        <v>0</v>
      </c>
      <c r="AM379" s="70" t="s">
        <v>89</v>
      </c>
      <c r="AN379" s="70" t="s">
        <v>89</v>
      </c>
      <c r="AO379" s="70" t="s">
        <v>89</v>
      </c>
      <c r="AP379" s="49">
        <f t="shared" si="29"/>
        <v>0</v>
      </c>
      <c r="AQ379" s="302">
        <f>+L379+AD379-AI379</f>
        <v>18212223</v>
      </c>
      <c r="AR379" s="65" t="s">
        <v>87</v>
      </c>
      <c r="AS379" s="68">
        <v>18212223</v>
      </c>
      <c r="AT379" s="65" t="s">
        <v>90</v>
      </c>
      <c r="AU379" s="65">
        <v>0</v>
      </c>
      <c r="AV379" s="75" t="s">
        <v>89</v>
      </c>
      <c r="AW379" s="570">
        <f t="shared" si="34"/>
        <v>18212223</v>
      </c>
      <c r="AX379" s="515">
        <v>0</v>
      </c>
      <c r="AY379" s="223">
        <f t="shared" si="30"/>
        <v>1</v>
      </c>
      <c r="AZ379" s="74">
        <v>1</v>
      </c>
      <c r="BA379" s="301" t="s">
        <v>89</v>
      </c>
      <c r="BB379" s="65" t="s">
        <v>103</v>
      </c>
      <c r="BC379" s="308" t="s">
        <v>1560</v>
      </c>
      <c r="BD379" s="221" t="s">
        <v>87</v>
      </c>
      <c r="BE379" s="221" t="s">
        <v>121</v>
      </c>
    </row>
    <row r="380" spans="2:57" s="271" customFormat="1" ht="12.75" x14ac:dyDescent="0.2">
      <c r="B380" s="221">
        <v>2025</v>
      </c>
      <c r="C380" s="221">
        <v>891780111</v>
      </c>
      <c r="D380" s="221" t="s">
        <v>78</v>
      </c>
      <c r="E380" s="67" t="s">
        <v>1559</v>
      </c>
      <c r="F380" s="49" t="s">
        <v>1558</v>
      </c>
      <c r="G380" s="306">
        <v>0</v>
      </c>
      <c r="H380" s="65" t="s">
        <v>81</v>
      </c>
      <c r="I380" s="221" t="s">
        <v>127</v>
      </c>
      <c r="J380" s="220" t="s">
        <v>83</v>
      </c>
      <c r="K380" s="67" t="s">
        <v>1557</v>
      </c>
      <c r="L380" s="514">
        <v>15999550</v>
      </c>
      <c r="M380" s="221" t="s">
        <v>85</v>
      </c>
      <c r="N380" s="314" t="s">
        <v>1503</v>
      </c>
      <c r="O380" s="526">
        <v>901337227</v>
      </c>
      <c r="P380" s="312">
        <v>772</v>
      </c>
      <c r="Q380" s="503">
        <v>45742</v>
      </c>
      <c r="R380" s="498">
        <v>34370000</v>
      </c>
      <c r="S380" s="503">
        <v>45758</v>
      </c>
      <c r="T380" s="303">
        <f>+L380</f>
        <v>15999550</v>
      </c>
      <c r="U380" s="65" t="s">
        <v>87</v>
      </c>
      <c r="V380" s="243">
        <v>85155551</v>
      </c>
      <c r="W380" s="66" t="s">
        <v>1556</v>
      </c>
      <c r="X380" s="547">
        <v>45758</v>
      </c>
      <c r="Y380" s="504">
        <v>45758</v>
      </c>
      <c r="Z380" s="70" t="s">
        <v>89</v>
      </c>
      <c r="AA380" s="504">
        <v>45789</v>
      </c>
      <c r="AB380" s="279">
        <f t="shared" si="28"/>
        <v>31</v>
      </c>
      <c r="AC380" s="65">
        <v>0</v>
      </c>
      <c r="AD380" s="68">
        <v>0</v>
      </c>
      <c r="AE380" s="65">
        <v>0</v>
      </c>
      <c r="AF380" s="78" t="s">
        <v>89</v>
      </c>
      <c r="AG380" s="49">
        <f t="shared" si="33"/>
        <v>0</v>
      </c>
      <c r="AH380" s="65">
        <v>0</v>
      </c>
      <c r="AI380" s="66">
        <v>0</v>
      </c>
      <c r="AJ380" s="70" t="s">
        <v>89</v>
      </c>
      <c r="AK380" s="78" t="s">
        <v>89</v>
      </c>
      <c r="AL380" s="65">
        <v>0</v>
      </c>
      <c r="AM380" s="70" t="s">
        <v>89</v>
      </c>
      <c r="AN380" s="70" t="s">
        <v>89</v>
      </c>
      <c r="AO380" s="70" t="s">
        <v>89</v>
      </c>
      <c r="AP380" s="49">
        <f t="shared" si="29"/>
        <v>0</v>
      </c>
      <c r="AQ380" s="302">
        <f>+L380+AD380-AI380</f>
        <v>15999550</v>
      </c>
      <c r="AR380" s="65" t="s">
        <v>87</v>
      </c>
      <c r="AS380" s="68">
        <v>15999550</v>
      </c>
      <c r="AT380" s="65" t="s">
        <v>90</v>
      </c>
      <c r="AU380" s="65">
        <v>0</v>
      </c>
      <c r="AV380" s="75" t="s">
        <v>89</v>
      </c>
      <c r="AW380" s="570">
        <f t="shared" si="34"/>
        <v>15999550</v>
      </c>
      <c r="AX380" s="515">
        <v>0</v>
      </c>
      <c r="AY380" s="223">
        <f t="shared" si="30"/>
        <v>1</v>
      </c>
      <c r="AZ380" s="74">
        <v>1</v>
      </c>
      <c r="BA380" s="301" t="s">
        <v>89</v>
      </c>
      <c r="BB380" s="65" t="s">
        <v>103</v>
      </c>
      <c r="BC380" s="308" t="s">
        <v>1555</v>
      </c>
      <c r="BD380" s="221" t="s">
        <v>87</v>
      </c>
      <c r="BE380" s="221" t="s">
        <v>121</v>
      </c>
    </row>
    <row r="381" spans="2:57" s="271" customFormat="1" ht="12.75" x14ac:dyDescent="0.2">
      <c r="B381" s="221">
        <v>2025</v>
      </c>
      <c r="C381" s="221">
        <v>891780111</v>
      </c>
      <c r="D381" s="221" t="s">
        <v>78</v>
      </c>
      <c r="E381" s="67" t="s">
        <v>1554</v>
      </c>
      <c r="F381" s="227" t="s">
        <v>1553</v>
      </c>
      <c r="G381" s="306">
        <v>0</v>
      </c>
      <c r="H381" s="65" t="s">
        <v>81</v>
      </c>
      <c r="I381" s="221" t="s">
        <v>127</v>
      </c>
      <c r="J381" s="220" t="s">
        <v>83</v>
      </c>
      <c r="K381" s="67" t="s">
        <v>1552</v>
      </c>
      <c r="L381" s="521">
        <v>5000000</v>
      </c>
      <c r="M381" s="221" t="s">
        <v>85</v>
      </c>
      <c r="N381" s="314" t="s">
        <v>1551</v>
      </c>
      <c r="O381" s="527">
        <v>1000286015</v>
      </c>
      <c r="P381" s="304">
        <v>484</v>
      </c>
      <c r="Q381" s="403">
        <v>45714</v>
      </c>
      <c r="R381" s="498">
        <v>55851500</v>
      </c>
      <c r="S381" s="403">
        <v>45782</v>
      </c>
      <c r="T381" s="303">
        <f>+L381</f>
        <v>5000000</v>
      </c>
      <c r="U381" s="65" t="s">
        <v>87</v>
      </c>
      <c r="V381" s="227">
        <v>22545553</v>
      </c>
      <c r="W381" s="66" t="s">
        <v>1550</v>
      </c>
      <c r="X381" s="548">
        <v>45782</v>
      </c>
      <c r="Y381" s="403">
        <v>45782</v>
      </c>
      <c r="Z381" s="70" t="s">
        <v>89</v>
      </c>
      <c r="AA381" s="550">
        <v>45869</v>
      </c>
      <c r="AB381" s="279">
        <f t="shared" si="28"/>
        <v>87</v>
      </c>
      <c r="AC381" s="65">
        <v>0</v>
      </c>
      <c r="AD381" s="68">
        <v>0</v>
      </c>
      <c r="AE381" s="65">
        <v>0</v>
      </c>
      <c r="AF381" s="78" t="s">
        <v>89</v>
      </c>
      <c r="AG381" s="49">
        <f t="shared" si="33"/>
        <v>0</v>
      </c>
      <c r="AH381" s="65">
        <v>0</v>
      </c>
      <c r="AI381" s="66">
        <v>0</v>
      </c>
      <c r="AJ381" s="70" t="s">
        <v>89</v>
      </c>
      <c r="AK381" s="78" t="s">
        <v>89</v>
      </c>
      <c r="AL381" s="65">
        <v>0</v>
      </c>
      <c r="AM381" s="70" t="s">
        <v>89</v>
      </c>
      <c r="AN381" s="70" t="s">
        <v>89</v>
      </c>
      <c r="AO381" s="70" t="s">
        <v>89</v>
      </c>
      <c r="AP381" s="49">
        <f t="shared" si="29"/>
        <v>0</v>
      </c>
      <c r="AQ381" s="302">
        <f>+L381+AD381-AI381</f>
        <v>5000000</v>
      </c>
      <c r="AR381" s="65" t="s">
        <v>87</v>
      </c>
      <c r="AS381" s="68">
        <v>5000000</v>
      </c>
      <c r="AT381" s="65" t="s">
        <v>90</v>
      </c>
      <c r="AU381" s="65">
        <v>0</v>
      </c>
      <c r="AV381" s="75" t="s">
        <v>89</v>
      </c>
      <c r="AW381" s="570">
        <f t="shared" si="34"/>
        <v>5000000</v>
      </c>
      <c r="AX381" s="515">
        <v>0</v>
      </c>
      <c r="AY381" s="223">
        <f t="shared" si="30"/>
        <v>1</v>
      </c>
      <c r="AZ381" s="74">
        <v>1</v>
      </c>
      <c r="BA381" s="301" t="s">
        <v>89</v>
      </c>
      <c r="BB381" s="65" t="s">
        <v>103</v>
      </c>
      <c r="BC381" s="329" t="s">
        <v>1549</v>
      </c>
      <c r="BD381" s="221" t="s">
        <v>87</v>
      </c>
      <c r="BE381" s="221" t="s">
        <v>121</v>
      </c>
    </row>
    <row r="382" spans="2:57" s="271" customFormat="1" ht="12.75" x14ac:dyDescent="0.2">
      <c r="B382" s="221">
        <v>2025</v>
      </c>
      <c r="C382" s="221">
        <v>891780111</v>
      </c>
      <c r="D382" s="221" t="s">
        <v>78</v>
      </c>
      <c r="E382" s="67" t="s">
        <v>1548</v>
      </c>
      <c r="F382" s="227" t="s">
        <v>1547</v>
      </c>
      <c r="G382" s="306">
        <v>0</v>
      </c>
      <c r="H382" s="65" t="s">
        <v>81</v>
      </c>
      <c r="I382" s="221" t="s">
        <v>127</v>
      </c>
      <c r="J382" s="220" t="s">
        <v>83</v>
      </c>
      <c r="K382" s="67" t="s">
        <v>1546</v>
      </c>
      <c r="L382" s="521">
        <v>2500000</v>
      </c>
      <c r="M382" s="221" t="s">
        <v>85</v>
      </c>
      <c r="N382" s="314" t="s">
        <v>1545</v>
      </c>
      <c r="O382" s="363">
        <v>1083553800</v>
      </c>
      <c r="P382" s="304">
        <v>484</v>
      </c>
      <c r="Q382" s="403">
        <v>45714</v>
      </c>
      <c r="R382" s="498">
        <v>55851500</v>
      </c>
      <c r="S382" s="403">
        <v>45799</v>
      </c>
      <c r="T382" s="303">
        <f>+L382</f>
        <v>2500000</v>
      </c>
      <c r="U382" s="65" t="s">
        <v>87</v>
      </c>
      <c r="V382" s="227">
        <v>1083467679</v>
      </c>
      <c r="W382" s="66" t="s">
        <v>1544</v>
      </c>
      <c r="X382" s="547">
        <v>45799</v>
      </c>
      <c r="Y382" s="504">
        <v>45799</v>
      </c>
      <c r="Z382" s="70" t="s">
        <v>89</v>
      </c>
      <c r="AA382" s="550">
        <v>45829</v>
      </c>
      <c r="AB382" s="279">
        <f t="shared" si="28"/>
        <v>30</v>
      </c>
      <c r="AC382" s="65">
        <v>0</v>
      </c>
      <c r="AD382" s="68">
        <v>0</v>
      </c>
      <c r="AE382" s="65">
        <v>0</v>
      </c>
      <c r="AF382" s="78" t="s">
        <v>89</v>
      </c>
      <c r="AG382" s="49">
        <f t="shared" si="33"/>
        <v>0</v>
      </c>
      <c r="AH382" s="65">
        <v>0</v>
      </c>
      <c r="AI382" s="66">
        <v>0</v>
      </c>
      <c r="AJ382" s="70" t="s">
        <v>89</v>
      </c>
      <c r="AK382" s="78" t="s">
        <v>89</v>
      </c>
      <c r="AL382" s="65">
        <v>0</v>
      </c>
      <c r="AM382" s="70" t="s">
        <v>89</v>
      </c>
      <c r="AN382" s="70" t="s">
        <v>89</v>
      </c>
      <c r="AO382" s="70" t="s">
        <v>89</v>
      </c>
      <c r="AP382" s="49">
        <f t="shared" si="29"/>
        <v>0</v>
      </c>
      <c r="AQ382" s="302">
        <f>+L382+AD382-AI382</f>
        <v>2500000</v>
      </c>
      <c r="AR382" s="65" t="s">
        <v>87</v>
      </c>
      <c r="AS382" s="68">
        <v>2500000</v>
      </c>
      <c r="AT382" s="65" t="s">
        <v>90</v>
      </c>
      <c r="AU382" s="65">
        <v>0</v>
      </c>
      <c r="AV382" s="75" t="s">
        <v>89</v>
      </c>
      <c r="AW382" s="570">
        <f t="shared" si="34"/>
        <v>0</v>
      </c>
      <c r="AX382" s="515">
        <v>2500000</v>
      </c>
      <c r="AY382" s="223">
        <f t="shared" si="30"/>
        <v>0</v>
      </c>
      <c r="AZ382" s="74">
        <v>0</v>
      </c>
      <c r="BA382" s="301" t="s">
        <v>89</v>
      </c>
      <c r="BB382" s="65" t="s">
        <v>103</v>
      </c>
      <c r="BC382" s="328" t="s">
        <v>1543</v>
      </c>
      <c r="BD382" s="221" t="s">
        <v>87</v>
      </c>
      <c r="BE382" s="221" t="s">
        <v>121</v>
      </c>
    </row>
    <row r="383" spans="2:57" s="271" customFormat="1" ht="12.75" x14ac:dyDescent="0.2">
      <c r="B383" s="221">
        <v>2025</v>
      </c>
      <c r="C383" s="221">
        <v>891780111</v>
      </c>
      <c r="D383" s="221" t="s">
        <v>78</v>
      </c>
      <c r="E383" s="67" t="s">
        <v>1542</v>
      </c>
      <c r="F383" s="227" t="s">
        <v>1541</v>
      </c>
      <c r="G383" s="306">
        <v>0</v>
      </c>
      <c r="H383" s="65" t="s">
        <v>81</v>
      </c>
      <c r="I383" s="221" t="s">
        <v>127</v>
      </c>
      <c r="J383" s="220" t="s">
        <v>83</v>
      </c>
      <c r="K383" s="67" t="s">
        <v>1540</v>
      </c>
      <c r="L383" s="498">
        <v>10000000</v>
      </c>
      <c r="M383" s="221" t="s">
        <v>85</v>
      </c>
      <c r="N383" s="49" t="s">
        <v>1539</v>
      </c>
      <c r="O383" s="363">
        <v>900203390</v>
      </c>
      <c r="P383" s="304">
        <v>334</v>
      </c>
      <c r="Q383" s="403">
        <v>45700</v>
      </c>
      <c r="R383" s="498">
        <v>168334402</v>
      </c>
      <c r="S383" s="403">
        <v>45819</v>
      </c>
      <c r="T383" s="303">
        <f>+L383</f>
        <v>10000000</v>
      </c>
      <c r="U383" s="65" t="s">
        <v>87</v>
      </c>
      <c r="V383" s="243">
        <v>51909946</v>
      </c>
      <c r="W383" s="66" t="s">
        <v>1538</v>
      </c>
      <c r="X383" s="549">
        <v>45819</v>
      </c>
      <c r="Y383" s="403">
        <v>45819</v>
      </c>
      <c r="Z383" s="70" t="s">
        <v>89</v>
      </c>
      <c r="AA383" s="543">
        <v>45879</v>
      </c>
      <c r="AB383" s="279">
        <f t="shared" si="28"/>
        <v>60</v>
      </c>
      <c r="AC383" s="65">
        <v>0</v>
      </c>
      <c r="AD383" s="68">
        <v>0</v>
      </c>
      <c r="AE383" s="65">
        <v>0</v>
      </c>
      <c r="AF383" s="78" t="s">
        <v>89</v>
      </c>
      <c r="AG383" s="49">
        <f t="shared" si="33"/>
        <v>0</v>
      </c>
      <c r="AH383" s="65">
        <v>0</v>
      </c>
      <c r="AI383" s="66">
        <v>0</v>
      </c>
      <c r="AJ383" s="70" t="s">
        <v>89</v>
      </c>
      <c r="AK383" s="78" t="s">
        <v>89</v>
      </c>
      <c r="AL383" s="65">
        <v>0</v>
      </c>
      <c r="AM383" s="70" t="s">
        <v>89</v>
      </c>
      <c r="AN383" s="70" t="s">
        <v>89</v>
      </c>
      <c r="AO383" s="70" t="s">
        <v>89</v>
      </c>
      <c r="AP383" s="49">
        <f t="shared" si="29"/>
        <v>0</v>
      </c>
      <c r="AQ383" s="302">
        <f>+L383+AD383-AI383</f>
        <v>10000000</v>
      </c>
      <c r="AR383" s="65" t="s">
        <v>90</v>
      </c>
      <c r="AS383" s="68">
        <v>0</v>
      </c>
      <c r="AT383" s="65" t="s">
        <v>90</v>
      </c>
      <c r="AU383" s="65">
        <v>0</v>
      </c>
      <c r="AV383" s="75" t="s">
        <v>89</v>
      </c>
      <c r="AW383" s="570">
        <f t="shared" si="34"/>
        <v>10000000</v>
      </c>
      <c r="AX383" s="515">
        <v>0</v>
      </c>
      <c r="AY383" s="223">
        <f t="shared" si="30"/>
        <v>1</v>
      </c>
      <c r="AZ383" s="74">
        <v>1</v>
      </c>
      <c r="BA383" s="301" t="s">
        <v>89</v>
      </c>
      <c r="BB383" s="65" t="s">
        <v>103</v>
      </c>
      <c r="BC383" s="325" t="s">
        <v>1537</v>
      </c>
      <c r="BD383" s="221" t="s">
        <v>87</v>
      </c>
      <c r="BE383" s="221" t="s">
        <v>121</v>
      </c>
    </row>
    <row r="384" spans="2:57" s="271" customFormat="1" ht="12.75" x14ac:dyDescent="0.2">
      <c r="B384" s="221">
        <v>2025</v>
      </c>
      <c r="C384" s="221">
        <v>891780111</v>
      </c>
      <c r="D384" s="221" t="s">
        <v>78</v>
      </c>
      <c r="E384" s="67" t="s">
        <v>1536</v>
      </c>
      <c r="F384" s="227" t="s">
        <v>1535</v>
      </c>
      <c r="G384" s="306">
        <v>0</v>
      </c>
      <c r="H384" s="65" t="s">
        <v>81</v>
      </c>
      <c r="I384" s="221" t="s">
        <v>127</v>
      </c>
      <c r="J384" s="220" t="s">
        <v>83</v>
      </c>
      <c r="K384" s="67" t="s">
        <v>1534</v>
      </c>
      <c r="L384" s="498">
        <v>20502000</v>
      </c>
      <c r="M384" s="221" t="s">
        <v>85</v>
      </c>
      <c r="N384" s="49" t="s">
        <v>1533</v>
      </c>
      <c r="O384" s="363">
        <v>900949224</v>
      </c>
      <c r="P384" s="304">
        <v>1100</v>
      </c>
      <c r="Q384" s="503">
        <v>45792</v>
      </c>
      <c r="R384" s="498">
        <v>64852954</v>
      </c>
      <c r="S384" s="503">
        <v>45827</v>
      </c>
      <c r="T384" s="303">
        <f>+L384</f>
        <v>20502000</v>
      </c>
      <c r="U384" s="65" t="s">
        <v>87</v>
      </c>
      <c r="V384" s="227">
        <v>52389076</v>
      </c>
      <c r="W384" s="66" t="s">
        <v>1491</v>
      </c>
      <c r="X384" s="549">
        <v>45827</v>
      </c>
      <c r="Y384" s="403">
        <v>45827</v>
      </c>
      <c r="Z384" s="70" t="s">
        <v>89</v>
      </c>
      <c r="AA384" s="543">
        <v>46022</v>
      </c>
      <c r="AB384" s="279">
        <f t="shared" si="28"/>
        <v>195</v>
      </c>
      <c r="AC384" s="65">
        <v>1</v>
      </c>
      <c r="AD384" s="68">
        <v>4777888</v>
      </c>
      <c r="AE384" s="65">
        <v>0</v>
      </c>
      <c r="AF384" s="78" t="s">
        <v>89</v>
      </c>
      <c r="AG384" s="49">
        <f t="shared" si="33"/>
        <v>0</v>
      </c>
      <c r="AH384" s="65">
        <v>0</v>
      </c>
      <c r="AI384" s="66">
        <v>0</v>
      </c>
      <c r="AJ384" s="70" t="s">
        <v>89</v>
      </c>
      <c r="AK384" s="78" t="s">
        <v>89</v>
      </c>
      <c r="AL384" s="65">
        <v>0</v>
      </c>
      <c r="AM384" s="70" t="s">
        <v>89</v>
      </c>
      <c r="AN384" s="70" t="s">
        <v>89</v>
      </c>
      <c r="AO384" s="70" t="s">
        <v>89</v>
      </c>
      <c r="AP384" s="49">
        <f t="shared" si="29"/>
        <v>0</v>
      </c>
      <c r="AQ384" s="302">
        <f>+L384+AD384-AI384</f>
        <v>25279888</v>
      </c>
      <c r="AR384" s="65" t="s">
        <v>87</v>
      </c>
      <c r="AS384" s="68">
        <v>25279888</v>
      </c>
      <c r="AT384" s="65" t="s">
        <v>90</v>
      </c>
      <c r="AU384" s="65">
        <v>0</v>
      </c>
      <c r="AV384" s="75" t="s">
        <v>89</v>
      </c>
      <c r="AW384" s="570">
        <f t="shared" si="34"/>
        <v>17054481</v>
      </c>
      <c r="AX384" s="515">
        <v>8225407</v>
      </c>
      <c r="AY384" s="223">
        <f t="shared" si="30"/>
        <v>0.67462644612982459</v>
      </c>
      <c r="AZ384" s="74">
        <v>0.67462644612982459</v>
      </c>
      <c r="BA384" s="301" t="s">
        <v>89</v>
      </c>
      <c r="BB384" s="309" t="s">
        <v>108</v>
      </c>
      <c r="BC384" s="325" t="s">
        <v>1532</v>
      </c>
      <c r="BD384" s="221" t="s">
        <v>87</v>
      </c>
      <c r="BE384" s="221" t="s">
        <v>121</v>
      </c>
    </row>
    <row r="385" spans="2:57" s="271" customFormat="1" ht="12.75" x14ac:dyDescent="0.2">
      <c r="B385" s="221">
        <v>2025</v>
      </c>
      <c r="C385" s="221">
        <v>891780111</v>
      </c>
      <c r="D385" s="221" t="s">
        <v>78</v>
      </c>
      <c r="E385" s="67" t="s">
        <v>1531</v>
      </c>
      <c r="F385" s="227" t="s">
        <v>1530</v>
      </c>
      <c r="G385" s="306">
        <v>0</v>
      </c>
      <c r="H385" s="65" t="s">
        <v>81</v>
      </c>
      <c r="I385" s="221" t="s">
        <v>127</v>
      </c>
      <c r="J385" s="220" t="s">
        <v>83</v>
      </c>
      <c r="K385" s="67" t="s">
        <v>1529</v>
      </c>
      <c r="L385" s="498">
        <v>10000000</v>
      </c>
      <c r="M385" s="221" t="s">
        <v>85</v>
      </c>
      <c r="N385" s="49" t="s">
        <v>1498</v>
      </c>
      <c r="O385" s="363">
        <v>39048924</v>
      </c>
      <c r="P385" s="304">
        <v>767</v>
      </c>
      <c r="Q385" s="503">
        <v>45742</v>
      </c>
      <c r="R385" s="498">
        <v>160000000</v>
      </c>
      <c r="S385" s="503">
        <v>45827</v>
      </c>
      <c r="T385" s="303">
        <f>+L385</f>
        <v>10000000</v>
      </c>
      <c r="U385" s="65" t="s">
        <v>87</v>
      </c>
      <c r="V385" s="227">
        <v>85468846</v>
      </c>
      <c r="W385" s="66" t="s">
        <v>1497</v>
      </c>
      <c r="X385" s="549">
        <v>45827</v>
      </c>
      <c r="Y385" s="403">
        <v>45827</v>
      </c>
      <c r="Z385" s="70" t="s">
        <v>89</v>
      </c>
      <c r="AA385" s="543">
        <v>45834</v>
      </c>
      <c r="AB385" s="279">
        <f t="shared" si="28"/>
        <v>7</v>
      </c>
      <c r="AC385" s="65">
        <v>0</v>
      </c>
      <c r="AD385" s="68">
        <v>0</v>
      </c>
      <c r="AE385" s="65">
        <v>0</v>
      </c>
      <c r="AF385" s="78" t="s">
        <v>89</v>
      </c>
      <c r="AG385" s="49">
        <f t="shared" si="33"/>
        <v>0</v>
      </c>
      <c r="AH385" s="65">
        <v>0</v>
      </c>
      <c r="AI385" s="66">
        <v>0</v>
      </c>
      <c r="AJ385" s="70" t="s">
        <v>89</v>
      </c>
      <c r="AK385" s="78" t="s">
        <v>89</v>
      </c>
      <c r="AL385" s="65">
        <v>0</v>
      </c>
      <c r="AM385" s="70" t="s">
        <v>89</v>
      </c>
      <c r="AN385" s="70" t="s">
        <v>89</v>
      </c>
      <c r="AO385" s="70" t="s">
        <v>89</v>
      </c>
      <c r="AP385" s="49">
        <f t="shared" si="29"/>
        <v>0</v>
      </c>
      <c r="AQ385" s="302">
        <f>+L385+AD385-AI385</f>
        <v>10000000</v>
      </c>
      <c r="AR385" s="65" t="s">
        <v>87</v>
      </c>
      <c r="AS385" s="68">
        <v>10000000</v>
      </c>
      <c r="AT385" s="65" t="s">
        <v>90</v>
      </c>
      <c r="AU385" s="65">
        <v>0</v>
      </c>
      <c r="AV385" s="75" t="s">
        <v>89</v>
      </c>
      <c r="AW385" s="570">
        <f t="shared" si="34"/>
        <v>10000000</v>
      </c>
      <c r="AX385" s="515">
        <v>0</v>
      </c>
      <c r="AY385" s="223">
        <f t="shared" si="30"/>
        <v>1</v>
      </c>
      <c r="AZ385" s="74">
        <v>1</v>
      </c>
      <c r="BA385" s="301" t="s">
        <v>89</v>
      </c>
      <c r="BB385" s="65" t="s">
        <v>103</v>
      </c>
      <c r="BC385" s="325" t="s">
        <v>1528</v>
      </c>
      <c r="BD385" s="221" t="s">
        <v>87</v>
      </c>
      <c r="BE385" s="221" t="s">
        <v>121</v>
      </c>
    </row>
    <row r="386" spans="2:57" s="271" customFormat="1" ht="12.75" x14ac:dyDescent="0.2">
      <c r="B386" s="221">
        <v>2025</v>
      </c>
      <c r="C386" s="221">
        <v>891780111</v>
      </c>
      <c r="D386" s="221" t="s">
        <v>78</v>
      </c>
      <c r="E386" s="67" t="s">
        <v>1527</v>
      </c>
      <c r="F386" s="227" t="s">
        <v>1526</v>
      </c>
      <c r="G386" s="306">
        <v>0</v>
      </c>
      <c r="H386" s="65" t="s">
        <v>81</v>
      </c>
      <c r="I386" s="221" t="s">
        <v>127</v>
      </c>
      <c r="J386" s="220" t="s">
        <v>83</v>
      </c>
      <c r="K386" s="67" t="s">
        <v>1525</v>
      </c>
      <c r="L386" s="498">
        <v>50000000</v>
      </c>
      <c r="M386" s="221" t="s">
        <v>85</v>
      </c>
      <c r="N386" s="49" t="s">
        <v>507</v>
      </c>
      <c r="O386" s="363">
        <v>900692909</v>
      </c>
      <c r="P386" s="304">
        <v>1355</v>
      </c>
      <c r="Q386" s="403">
        <v>45828</v>
      </c>
      <c r="R386" s="498">
        <v>50000000</v>
      </c>
      <c r="S386" s="503">
        <v>45834</v>
      </c>
      <c r="T386" s="303">
        <f>+L386</f>
        <v>50000000</v>
      </c>
      <c r="U386" s="65" t="s">
        <v>87</v>
      </c>
      <c r="V386" s="243">
        <v>79738530</v>
      </c>
      <c r="W386" s="66" t="s">
        <v>1514</v>
      </c>
      <c r="X386" s="549">
        <v>45834</v>
      </c>
      <c r="Y386" s="403">
        <v>45834</v>
      </c>
      <c r="Z386" s="70" t="s">
        <v>89</v>
      </c>
      <c r="AA386" s="543">
        <v>45834</v>
      </c>
      <c r="AB386" s="279">
        <f t="shared" si="28"/>
        <v>0</v>
      </c>
      <c r="AC386" s="65">
        <v>0</v>
      </c>
      <c r="AD386" s="68">
        <v>0</v>
      </c>
      <c r="AE386" s="65">
        <v>0</v>
      </c>
      <c r="AF386" s="78" t="s">
        <v>89</v>
      </c>
      <c r="AG386" s="49">
        <f t="shared" si="33"/>
        <v>0</v>
      </c>
      <c r="AH386" s="65">
        <v>0</v>
      </c>
      <c r="AI386" s="66">
        <v>0</v>
      </c>
      <c r="AJ386" s="70" t="s">
        <v>89</v>
      </c>
      <c r="AK386" s="78" t="s">
        <v>89</v>
      </c>
      <c r="AL386" s="65">
        <v>0</v>
      </c>
      <c r="AM386" s="70" t="s">
        <v>89</v>
      </c>
      <c r="AN386" s="70" t="s">
        <v>89</v>
      </c>
      <c r="AO386" s="70" t="s">
        <v>89</v>
      </c>
      <c r="AP386" s="49">
        <f t="shared" si="29"/>
        <v>0</v>
      </c>
      <c r="AQ386" s="302">
        <f>+L386+AD386-AI386</f>
        <v>50000000</v>
      </c>
      <c r="AR386" s="65" t="s">
        <v>87</v>
      </c>
      <c r="AS386" s="68">
        <v>50000000</v>
      </c>
      <c r="AT386" s="65" t="s">
        <v>90</v>
      </c>
      <c r="AU386" s="65">
        <v>0</v>
      </c>
      <c r="AV386" s="75" t="s">
        <v>89</v>
      </c>
      <c r="AW386" s="570">
        <f t="shared" si="34"/>
        <v>50000000</v>
      </c>
      <c r="AX386" s="515">
        <v>0</v>
      </c>
      <c r="AY386" s="223">
        <f t="shared" si="30"/>
        <v>1</v>
      </c>
      <c r="AZ386" s="74">
        <v>1</v>
      </c>
      <c r="BA386" s="301" t="s">
        <v>89</v>
      </c>
      <c r="BB386" s="65" t="s">
        <v>103</v>
      </c>
      <c r="BC386" s="325" t="s">
        <v>1524</v>
      </c>
      <c r="BD386" s="221" t="s">
        <v>87</v>
      </c>
      <c r="BE386" s="221" t="s">
        <v>121</v>
      </c>
    </row>
    <row r="387" spans="2:57" s="271" customFormat="1" ht="12.75" x14ac:dyDescent="0.2">
      <c r="B387" s="221">
        <v>2025</v>
      </c>
      <c r="C387" s="221">
        <v>891780111</v>
      </c>
      <c r="D387" s="221" t="s">
        <v>78</v>
      </c>
      <c r="E387" s="67" t="s">
        <v>1523</v>
      </c>
      <c r="F387" s="325" t="s">
        <v>1522</v>
      </c>
      <c r="G387" s="306">
        <v>0</v>
      </c>
      <c r="H387" s="65" t="s">
        <v>81</v>
      </c>
      <c r="I387" s="221" t="s">
        <v>127</v>
      </c>
      <c r="J387" s="220" t="s">
        <v>83</v>
      </c>
      <c r="K387" s="67" t="s">
        <v>1521</v>
      </c>
      <c r="L387" s="520">
        <v>7000000</v>
      </c>
      <c r="M387" s="221" t="s">
        <v>85</v>
      </c>
      <c r="N387" s="49" t="s">
        <v>1520</v>
      </c>
      <c r="O387" s="526">
        <v>901412778</v>
      </c>
      <c r="P387" s="312">
        <v>566</v>
      </c>
      <c r="Q387" s="503">
        <v>45723</v>
      </c>
      <c r="R387" s="500">
        <v>10000000</v>
      </c>
      <c r="S387" s="503">
        <v>45846</v>
      </c>
      <c r="T387" s="323">
        <v>7000000</v>
      </c>
      <c r="U387" s="65" t="s">
        <v>87</v>
      </c>
      <c r="V387" s="583">
        <v>52709126</v>
      </c>
      <c r="W387" s="66" t="s">
        <v>1519</v>
      </c>
      <c r="X387" s="560">
        <v>45846</v>
      </c>
      <c r="Y387" s="503">
        <v>45846</v>
      </c>
      <c r="Z387" s="70" t="s">
        <v>89</v>
      </c>
      <c r="AA387" s="508">
        <v>45937</v>
      </c>
      <c r="AB387" s="279">
        <f t="shared" si="28"/>
        <v>91</v>
      </c>
      <c r="AC387" s="65">
        <v>0</v>
      </c>
      <c r="AD387" s="68">
        <v>0</v>
      </c>
      <c r="AE387" s="65">
        <v>0</v>
      </c>
      <c r="AF387" s="78" t="s">
        <v>89</v>
      </c>
      <c r="AG387" s="49">
        <f t="shared" si="33"/>
        <v>0</v>
      </c>
      <c r="AH387" s="65">
        <v>0</v>
      </c>
      <c r="AI387" s="66">
        <v>0</v>
      </c>
      <c r="AJ387" s="70" t="s">
        <v>89</v>
      </c>
      <c r="AK387" s="78" t="s">
        <v>89</v>
      </c>
      <c r="AL387" s="65">
        <v>0</v>
      </c>
      <c r="AM387" s="70" t="s">
        <v>89</v>
      </c>
      <c r="AN387" s="70" t="s">
        <v>89</v>
      </c>
      <c r="AO387" s="70" t="s">
        <v>89</v>
      </c>
      <c r="AP387" s="49">
        <f t="shared" si="29"/>
        <v>0</v>
      </c>
      <c r="AQ387" s="302">
        <f>+L387+AD387-AI387</f>
        <v>7000000</v>
      </c>
      <c r="AR387" s="65" t="s">
        <v>87</v>
      </c>
      <c r="AS387" s="68">
        <v>7000000</v>
      </c>
      <c r="AT387" s="65" t="s">
        <v>90</v>
      </c>
      <c r="AU387" s="65">
        <v>0</v>
      </c>
      <c r="AV387" s="75" t="s">
        <v>89</v>
      </c>
      <c r="AW387" s="570">
        <f t="shared" si="34"/>
        <v>3500000</v>
      </c>
      <c r="AX387" s="515">
        <v>3500000</v>
      </c>
      <c r="AY387" s="223">
        <f t="shared" si="30"/>
        <v>0.5</v>
      </c>
      <c r="AZ387" s="74">
        <v>0.5</v>
      </c>
      <c r="BA387" s="301" t="s">
        <v>89</v>
      </c>
      <c r="BB387" s="326" t="s">
        <v>108</v>
      </c>
      <c r="BC387" s="322" t="s">
        <v>1518</v>
      </c>
      <c r="BD387" s="221" t="s">
        <v>87</v>
      </c>
      <c r="BE387" s="221" t="s">
        <v>121</v>
      </c>
    </row>
    <row r="388" spans="2:57" s="271" customFormat="1" ht="12.75" x14ac:dyDescent="0.2">
      <c r="B388" s="221">
        <v>2025</v>
      </c>
      <c r="C388" s="221">
        <v>891780111</v>
      </c>
      <c r="D388" s="221" t="s">
        <v>78</v>
      </c>
      <c r="E388" s="67" t="s">
        <v>1517</v>
      </c>
      <c r="F388" s="325" t="s">
        <v>1516</v>
      </c>
      <c r="G388" s="306">
        <v>0</v>
      </c>
      <c r="H388" s="65" t="s">
        <v>81</v>
      </c>
      <c r="I388" s="221" t="s">
        <v>127</v>
      </c>
      <c r="J388" s="220" t="s">
        <v>83</v>
      </c>
      <c r="K388" s="67" t="s">
        <v>1515</v>
      </c>
      <c r="L388" s="520">
        <v>25000000</v>
      </c>
      <c r="M388" s="221" t="s">
        <v>85</v>
      </c>
      <c r="N388" s="49" t="s">
        <v>325</v>
      </c>
      <c r="O388" s="526">
        <v>7144967</v>
      </c>
      <c r="P388" s="312">
        <v>1641</v>
      </c>
      <c r="Q388" s="503">
        <v>45860</v>
      </c>
      <c r="R388" s="500">
        <v>226991884</v>
      </c>
      <c r="S388" s="503">
        <v>45861</v>
      </c>
      <c r="T388" s="323">
        <v>25000000</v>
      </c>
      <c r="U388" s="65" t="s">
        <v>87</v>
      </c>
      <c r="V388" s="583">
        <v>79738530</v>
      </c>
      <c r="W388" s="66" t="s">
        <v>1514</v>
      </c>
      <c r="X388" s="560">
        <v>45861</v>
      </c>
      <c r="Y388" s="503">
        <v>45861</v>
      </c>
      <c r="Z388" s="70" t="s">
        <v>89</v>
      </c>
      <c r="AA388" s="508">
        <v>46021</v>
      </c>
      <c r="AB388" s="279">
        <f t="shared" si="28"/>
        <v>160</v>
      </c>
      <c r="AC388" s="65">
        <v>0</v>
      </c>
      <c r="AD388" s="68">
        <v>0</v>
      </c>
      <c r="AE388" s="65">
        <v>0</v>
      </c>
      <c r="AF388" s="78" t="s">
        <v>89</v>
      </c>
      <c r="AG388" s="49">
        <f t="shared" si="33"/>
        <v>0</v>
      </c>
      <c r="AH388" s="65">
        <v>0</v>
      </c>
      <c r="AI388" s="66">
        <v>0</v>
      </c>
      <c r="AJ388" s="70" t="s">
        <v>89</v>
      </c>
      <c r="AK388" s="78" t="s">
        <v>89</v>
      </c>
      <c r="AL388" s="65">
        <v>0</v>
      </c>
      <c r="AM388" s="70" t="s">
        <v>89</v>
      </c>
      <c r="AN388" s="70" t="s">
        <v>89</v>
      </c>
      <c r="AO388" s="70" t="s">
        <v>89</v>
      </c>
      <c r="AP388" s="49">
        <f t="shared" si="29"/>
        <v>0</v>
      </c>
      <c r="AQ388" s="302">
        <f>+L388+AD388-AI388</f>
        <v>25000000</v>
      </c>
      <c r="AR388" s="65" t="s">
        <v>87</v>
      </c>
      <c r="AS388" s="68">
        <v>25000000</v>
      </c>
      <c r="AT388" s="65" t="s">
        <v>90</v>
      </c>
      <c r="AU388" s="65">
        <v>0</v>
      </c>
      <c r="AV388" s="75" t="s">
        <v>89</v>
      </c>
      <c r="AW388" s="570">
        <f t="shared" si="34"/>
        <v>0</v>
      </c>
      <c r="AX388" s="515">
        <v>25000000</v>
      </c>
      <c r="AY388" s="223">
        <f t="shared" si="30"/>
        <v>0</v>
      </c>
      <c r="AZ388" s="74">
        <v>0</v>
      </c>
      <c r="BA388" s="301" t="s">
        <v>89</v>
      </c>
      <c r="BB388" s="326" t="s">
        <v>108</v>
      </c>
      <c r="BC388" s="322" t="s">
        <v>1513</v>
      </c>
      <c r="BD388" s="221" t="s">
        <v>87</v>
      </c>
      <c r="BE388" s="221" t="s">
        <v>121</v>
      </c>
    </row>
    <row r="389" spans="2:57" s="271" customFormat="1" ht="12.75" x14ac:dyDescent="0.2">
      <c r="B389" s="221">
        <v>2025</v>
      </c>
      <c r="C389" s="221">
        <v>891780111</v>
      </c>
      <c r="D389" s="221" t="s">
        <v>78</v>
      </c>
      <c r="E389" s="67" t="s">
        <v>1512</v>
      </c>
      <c r="F389" s="325" t="s">
        <v>1511</v>
      </c>
      <c r="G389" s="306">
        <v>0</v>
      </c>
      <c r="H389" s="65" t="s">
        <v>81</v>
      </c>
      <c r="I389" s="221" t="s">
        <v>127</v>
      </c>
      <c r="J389" s="220" t="s">
        <v>83</v>
      </c>
      <c r="K389" s="67" t="s">
        <v>1510</v>
      </c>
      <c r="L389" s="520">
        <v>9598256</v>
      </c>
      <c r="M389" s="221" t="s">
        <v>85</v>
      </c>
      <c r="N389" s="49" t="s">
        <v>1509</v>
      </c>
      <c r="O389" s="526">
        <v>900845290</v>
      </c>
      <c r="P389" s="312">
        <v>748</v>
      </c>
      <c r="Q389" s="503">
        <v>45737</v>
      </c>
      <c r="R389" s="500">
        <v>586727658.21000004</v>
      </c>
      <c r="S389" s="503">
        <v>45861</v>
      </c>
      <c r="T389" s="323">
        <v>9598256</v>
      </c>
      <c r="U389" s="65" t="s">
        <v>87</v>
      </c>
      <c r="V389" s="583">
        <v>5056184</v>
      </c>
      <c r="W389" s="66" t="s">
        <v>1508</v>
      </c>
      <c r="X389" s="560">
        <v>45861</v>
      </c>
      <c r="Y389" s="503">
        <v>45861</v>
      </c>
      <c r="Z389" s="70" t="s">
        <v>89</v>
      </c>
      <c r="AA389" s="508">
        <v>45863</v>
      </c>
      <c r="AB389" s="279">
        <f t="shared" si="28"/>
        <v>2</v>
      </c>
      <c r="AC389" s="65">
        <v>0</v>
      </c>
      <c r="AD389" s="68">
        <v>0</v>
      </c>
      <c r="AE389" s="65">
        <v>0</v>
      </c>
      <c r="AF389" s="78" t="s">
        <v>89</v>
      </c>
      <c r="AG389" s="49">
        <f t="shared" si="33"/>
        <v>0</v>
      </c>
      <c r="AH389" s="65">
        <v>0</v>
      </c>
      <c r="AI389" s="66">
        <v>0</v>
      </c>
      <c r="AJ389" s="70" t="s">
        <v>89</v>
      </c>
      <c r="AK389" s="78" t="s">
        <v>89</v>
      </c>
      <c r="AL389" s="65">
        <v>0</v>
      </c>
      <c r="AM389" s="70" t="s">
        <v>89</v>
      </c>
      <c r="AN389" s="70" t="s">
        <v>89</v>
      </c>
      <c r="AO389" s="70" t="s">
        <v>89</v>
      </c>
      <c r="AP389" s="49">
        <f t="shared" si="29"/>
        <v>0</v>
      </c>
      <c r="AQ389" s="302">
        <f>+L389+AD389-AI389</f>
        <v>9598256</v>
      </c>
      <c r="AR389" s="65" t="s">
        <v>90</v>
      </c>
      <c r="AS389" s="68">
        <v>0</v>
      </c>
      <c r="AT389" s="65" t="s">
        <v>90</v>
      </c>
      <c r="AU389" s="65">
        <v>0</v>
      </c>
      <c r="AV389" s="75" t="s">
        <v>89</v>
      </c>
      <c r="AW389" s="570">
        <f t="shared" si="34"/>
        <v>9598256</v>
      </c>
      <c r="AX389" s="515">
        <v>0</v>
      </c>
      <c r="AY389" s="223">
        <f t="shared" si="30"/>
        <v>1</v>
      </c>
      <c r="AZ389" s="74">
        <v>1</v>
      </c>
      <c r="BA389" s="301" t="s">
        <v>89</v>
      </c>
      <c r="BB389" s="65" t="s">
        <v>103</v>
      </c>
      <c r="BC389" s="322" t="s">
        <v>1507</v>
      </c>
      <c r="BD389" s="221" t="s">
        <v>87</v>
      </c>
      <c r="BE389" s="221" t="s">
        <v>121</v>
      </c>
    </row>
    <row r="390" spans="2:57" s="271" customFormat="1" ht="12.75" x14ac:dyDescent="0.2">
      <c r="B390" s="221">
        <v>2025</v>
      </c>
      <c r="C390" s="221">
        <v>891780111</v>
      </c>
      <c r="D390" s="221" t="s">
        <v>78</v>
      </c>
      <c r="E390" s="67" t="s">
        <v>1506</v>
      </c>
      <c r="F390" s="325" t="s">
        <v>1505</v>
      </c>
      <c r="G390" s="306">
        <v>0</v>
      </c>
      <c r="H390" s="65" t="s">
        <v>81</v>
      </c>
      <c r="I390" s="221" t="s">
        <v>127</v>
      </c>
      <c r="J390" s="220" t="s">
        <v>83</v>
      </c>
      <c r="K390" s="67" t="s">
        <v>1504</v>
      </c>
      <c r="L390" s="520">
        <v>149183160</v>
      </c>
      <c r="M390" s="221" t="s">
        <v>85</v>
      </c>
      <c r="N390" s="49" t="s">
        <v>1503</v>
      </c>
      <c r="O390" s="526">
        <v>901337227</v>
      </c>
      <c r="P390" s="312">
        <v>1590</v>
      </c>
      <c r="Q390" s="503">
        <v>45856</v>
      </c>
      <c r="R390" s="500">
        <v>150000000</v>
      </c>
      <c r="S390" s="503">
        <v>45863</v>
      </c>
      <c r="T390" s="323">
        <v>149183160</v>
      </c>
      <c r="U390" s="65" t="s">
        <v>87</v>
      </c>
      <c r="V390" s="583">
        <v>1082884010</v>
      </c>
      <c r="W390" s="66" t="s">
        <v>1426</v>
      </c>
      <c r="X390" s="560">
        <v>45863</v>
      </c>
      <c r="Y390" s="503">
        <v>45863</v>
      </c>
      <c r="Z390" s="70" t="s">
        <v>89</v>
      </c>
      <c r="AA390" s="508">
        <v>45893</v>
      </c>
      <c r="AB390" s="279">
        <f t="shared" si="28"/>
        <v>30</v>
      </c>
      <c r="AC390" s="65">
        <v>0</v>
      </c>
      <c r="AD390" s="68">
        <v>0</v>
      </c>
      <c r="AE390" s="65">
        <v>0</v>
      </c>
      <c r="AF390" s="78" t="s">
        <v>89</v>
      </c>
      <c r="AG390" s="49">
        <f t="shared" si="33"/>
        <v>0</v>
      </c>
      <c r="AH390" s="65">
        <v>0</v>
      </c>
      <c r="AI390" s="66">
        <v>0</v>
      </c>
      <c r="AJ390" s="70" t="s">
        <v>89</v>
      </c>
      <c r="AK390" s="78" t="s">
        <v>89</v>
      </c>
      <c r="AL390" s="65">
        <v>0</v>
      </c>
      <c r="AM390" s="70" t="s">
        <v>89</v>
      </c>
      <c r="AN390" s="70" t="s">
        <v>89</v>
      </c>
      <c r="AO390" s="70" t="s">
        <v>89</v>
      </c>
      <c r="AP390" s="49">
        <f t="shared" si="29"/>
        <v>0</v>
      </c>
      <c r="AQ390" s="302">
        <f>+L390+AD390-AI390</f>
        <v>149183160</v>
      </c>
      <c r="AR390" s="65" t="s">
        <v>87</v>
      </c>
      <c r="AS390" s="68">
        <v>149183160</v>
      </c>
      <c r="AT390" s="65" t="s">
        <v>90</v>
      </c>
      <c r="AU390" s="65">
        <v>0</v>
      </c>
      <c r="AV390" s="75" t="s">
        <v>89</v>
      </c>
      <c r="AW390" s="570">
        <f t="shared" si="34"/>
        <v>74591580</v>
      </c>
      <c r="AX390" s="515">
        <v>74591580</v>
      </c>
      <c r="AY390" s="223">
        <f t="shared" si="30"/>
        <v>0.5</v>
      </c>
      <c r="AZ390" s="74">
        <v>0.5</v>
      </c>
      <c r="BA390" s="301" t="s">
        <v>89</v>
      </c>
      <c r="BB390" s="65" t="s">
        <v>103</v>
      </c>
      <c r="BC390" s="322" t="s">
        <v>1502</v>
      </c>
      <c r="BD390" s="221" t="s">
        <v>87</v>
      </c>
      <c r="BE390" s="221" t="s">
        <v>121</v>
      </c>
    </row>
    <row r="391" spans="2:57" s="271" customFormat="1" ht="12.75" x14ac:dyDescent="0.2">
      <c r="B391" s="221">
        <v>2025</v>
      </c>
      <c r="C391" s="221">
        <v>891780111</v>
      </c>
      <c r="D391" s="221" t="s">
        <v>78</v>
      </c>
      <c r="E391" s="67" t="s">
        <v>1501</v>
      </c>
      <c r="F391" s="325" t="s">
        <v>1500</v>
      </c>
      <c r="G391" s="306">
        <v>0</v>
      </c>
      <c r="H391" s="65" t="s">
        <v>81</v>
      </c>
      <c r="I391" s="221" t="s">
        <v>127</v>
      </c>
      <c r="J391" s="220" t="s">
        <v>83</v>
      </c>
      <c r="K391" s="67" t="s">
        <v>1499</v>
      </c>
      <c r="L391" s="520">
        <f>6000000+6500000</f>
        <v>12500000</v>
      </c>
      <c r="M391" s="221" t="s">
        <v>85</v>
      </c>
      <c r="N391" s="49" t="s">
        <v>1498</v>
      </c>
      <c r="O391" s="526">
        <v>39048924</v>
      </c>
      <c r="P391" s="312">
        <v>1650</v>
      </c>
      <c r="Q391" s="503">
        <v>45860</v>
      </c>
      <c r="R391" s="500">
        <v>12500000</v>
      </c>
      <c r="S391" s="503">
        <v>45863</v>
      </c>
      <c r="T391" s="323">
        <f>6000000+6500000</f>
        <v>12500000</v>
      </c>
      <c r="U391" s="65" t="s">
        <v>87</v>
      </c>
      <c r="V391" s="583">
        <v>85468846</v>
      </c>
      <c r="W391" s="66" t="s">
        <v>1497</v>
      </c>
      <c r="X391" s="560">
        <v>45863</v>
      </c>
      <c r="Y391" s="503">
        <v>45863</v>
      </c>
      <c r="Z391" s="70" t="s">
        <v>89</v>
      </c>
      <c r="AA391" s="508">
        <v>45869</v>
      </c>
      <c r="AB391" s="279">
        <f t="shared" si="28"/>
        <v>6</v>
      </c>
      <c r="AC391" s="65">
        <v>0</v>
      </c>
      <c r="AD391" s="68">
        <v>0</v>
      </c>
      <c r="AE391" s="65">
        <v>0</v>
      </c>
      <c r="AF391" s="78" t="s">
        <v>89</v>
      </c>
      <c r="AG391" s="49">
        <f t="shared" si="33"/>
        <v>0</v>
      </c>
      <c r="AH391" s="65">
        <v>0</v>
      </c>
      <c r="AI391" s="66">
        <v>0</v>
      </c>
      <c r="AJ391" s="70" t="s">
        <v>89</v>
      </c>
      <c r="AK391" s="78" t="s">
        <v>89</v>
      </c>
      <c r="AL391" s="65">
        <v>0</v>
      </c>
      <c r="AM391" s="70" t="s">
        <v>89</v>
      </c>
      <c r="AN391" s="70" t="s">
        <v>89</v>
      </c>
      <c r="AO391" s="70" t="s">
        <v>89</v>
      </c>
      <c r="AP391" s="49">
        <f t="shared" si="29"/>
        <v>0</v>
      </c>
      <c r="AQ391" s="302">
        <f>+L391+AD391-AI391</f>
        <v>12500000</v>
      </c>
      <c r="AR391" s="65" t="s">
        <v>87</v>
      </c>
      <c r="AS391" s="68">
        <v>12500000</v>
      </c>
      <c r="AT391" s="65" t="s">
        <v>90</v>
      </c>
      <c r="AU391" s="65">
        <v>0</v>
      </c>
      <c r="AV391" s="75" t="s">
        <v>89</v>
      </c>
      <c r="AW391" s="570">
        <f t="shared" si="34"/>
        <v>12500000</v>
      </c>
      <c r="AX391" s="515">
        <v>0</v>
      </c>
      <c r="AY391" s="223">
        <f t="shared" si="30"/>
        <v>1</v>
      </c>
      <c r="AZ391" s="74">
        <v>1</v>
      </c>
      <c r="BA391" s="301" t="s">
        <v>89</v>
      </c>
      <c r="BB391" s="65" t="s">
        <v>103</v>
      </c>
      <c r="BC391" s="322" t="s">
        <v>1496</v>
      </c>
      <c r="BD391" s="221" t="s">
        <v>87</v>
      </c>
      <c r="BE391" s="221" t="s">
        <v>121</v>
      </c>
    </row>
    <row r="392" spans="2:57" s="271" customFormat="1" ht="12.75" x14ac:dyDescent="0.2">
      <c r="B392" s="221">
        <v>2025</v>
      </c>
      <c r="C392" s="221">
        <v>891780111</v>
      </c>
      <c r="D392" s="221" t="s">
        <v>78</v>
      </c>
      <c r="E392" s="66" t="s">
        <v>1495</v>
      </c>
      <c r="F392" s="230" t="s">
        <v>1494</v>
      </c>
      <c r="G392" s="306">
        <v>0</v>
      </c>
      <c r="H392" s="65" t="s">
        <v>81</v>
      </c>
      <c r="I392" s="221" t="s">
        <v>127</v>
      </c>
      <c r="J392" s="220" t="s">
        <v>83</v>
      </c>
      <c r="K392" s="67" t="s">
        <v>1493</v>
      </c>
      <c r="L392" s="501">
        <v>27523066</v>
      </c>
      <c r="M392" s="221" t="s">
        <v>85</v>
      </c>
      <c r="N392" s="230" t="s">
        <v>1492</v>
      </c>
      <c r="O392" s="532">
        <v>860500862</v>
      </c>
      <c r="P392" s="311">
        <v>1100</v>
      </c>
      <c r="Q392" s="509">
        <v>45792</v>
      </c>
      <c r="R392" s="498">
        <v>64852954</v>
      </c>
      <c r="S392" s="509">
        <v>45873</v>
      </c>
      <c r="T392" s="318">
        <v>27523066</v>
      </c>
      <c r="U392" s="65" t="s">
        <v>87</v>
      </c>
      <c r="V392" s="229">
        <v>52389076</v>
      </c>
      <c r="W392" s="66" t="s">
        <v>1491</v>
      </c>
      <c r="X392" s="543">
        <v>45873</v>
      </c>
      <c r="Y392" s="543">
        <v>45873</v>
      </c>
      <c r="Z392" s="70" t="s">
        <v>89</v>
      </c>
      <c r="AA392" s="543">
        <v>45903</v>
      </c>
      <c r="AB392" s="279">
        <f t="shared" ref="AB392:AB409" si="35">+IF(Z392="1800-01-01",AA392-Y392,AA392-Z392)</f>
        <v>30</v>
      </c>
      <c r="AC392" s="65">
        <v>0</v>
      </c>
      <c r="AD392" s="68">
        <v>0</v>
      </c>
      <c r="AE392" s="65">
        <v>0</v>
      </c>
      <c r="AF392" s="78" t="s">
        <v>89</v>
      </c>
      <c r="AG392" s="49">
        <f t="shared" si="33"/>
        <v>0</v>
      </c>
      <c r="AH392" s="65">
        <v>0</v>
      </c>
      <c r="AI392" s="66">
        <v>0</v>
      </c>
      <c r="AJ392" s="70" t="s">
        <v>89</v>
      </c>
      <c r="AK392" s="78" t="s">
        <v>89</v>
      </c>
      <c r="AL392" s="65">
        <v>0</v>
      </c>
      <c r="AM392" s="70" t="s">
        <v>89</v>
      </c>
      <c r="AN392" s="70" t="s">
        <v>89</v>
      </c>
      <c r="AO392" s="70" t="s">
        <v>89</v>
      </c>
      <c r="AP392" s="49">
        <f t="shared" ref="AP392:AP409" si="36">+IF(AM392="1800-01-01",0,AN392-AM392)</f>
        <v>0</v>
      </c>
      <c r="AQ392" s="302">
        <f>+L392+AD392-AI392</f>
        <v>27523066</v>
      </c>
      <c r="AR392" s="65" t="s">
        <v>87</v>
      </c>
      <c r="AS392" s="68">
        <v>27523066</v>
      </c>
      <c r="AT392" s="65" t="s">
        <v>90</v>
      </c>
      <c r="AU392" s="65">
        <v>0</v>
      </c>
      <c r="AV392" s="75" t="s">
        <v>89</v>
      </c>
      <c r="AW392" s="570">
        <f t="shared" si="34"/>
        <v>0</v>
      </c>
      <c r="AX392" s="515">
        <v>27523066</v>
      </c>
      <c r="AY392" s="223">
        <f t="shared" ref="AY392:AY409" si="37">+IFERROR(AW392/AQ392,"_")</f>
        <v>0</v>
      </c>
      <c r="AZ392" s="74">
        <v>0</v>
      </c>
      <c r="BA392" s="301" t="s">
        <v>89</v>
      </c>
      <c r="BB392" s="65" t="s">
        <v>108</v>
      </c>
      <c r="BC392" s="230" t="s">
        <v>1490</v>
      </c>
      <c r="BD392" s="221" t="s">
        <v>87</v>
      </c>
      <c r="BE392" s="221" t="s">
        <v>121</v>
      </c>
    </row>
    <row r="393" spans="2:57" s="271" customFormat="1" ht="12.75" x14ac:dyDescent="0.2">
      <c r="B393" s="221">
        <v>2025</v>
      </c>
      <c r="C393" s="221">
        <v>891780111</v>
      </c>
      <c r="D393" s="221" t="s">
        <v>78</v>
      </c>
      <c r="E393" s="66" t="s">
        <v>1489</v>
      </c>
      <c r="F393" s="229" t="s">
        <v>1488</v>
      </c>
      <c r="G393" s="306">
        <v>0</v>
      </c>
      <c r="H393" s="65" t="s">
        <v>81</v>
      </c>
      <c r="I393" s="221" t="s">
        <v>127</v>
      </c>
      <c r="J393" s="220" t="s">
        <v>83</v>
      </c>
      <c r="K393" s="67" t="s">
        <v>1487</v>
      </c>
      <c r="L393" s="501">
        <v>50000000</v>
      </c>
      <c r="M393" s="221" t="s">
        <v>85</v>
      </c>
      <c r="N393" s="228" t="s">
        <v>1470</v>
      </c>
      <c r="O393" s="537">
        <v>800176618</v>
      </c>
      <c r="P393" s="311">
        <v>1391</v>
      </c>
      <c r="Q393" s="509">
        <v>45835</v>
      </c>
      <c r="R393" s="500">
        <v>50072616</v>
      </c>
      <c r="S393" s="508">
        <v>45884</v>
      </c>
      <c r="T393" s="318">
        <v>50000000</v>
      </c>
      <c r="U393" s="65" t="s">
        <v>87</v>
      </c>
      <c r="V393" s="229">
        <v>85155551</v>
      </c>
      <c r="W393" s="66" t="s">
        <v>1442</v>
      </c>
      <c r="X393" s="509">
        <v>45884</v>
      </c>
      <c r="Y393" s="509">
        <v>45884</v>
      </c>
      <c r="Z393" s="70" t="s">
        <v>89</v>
      </c>
      <c r="AA393" s="509">
        <v>45975</v>
      </c>
      <c r="AB393" s="279">
        <f t="shared" si="35"/>
        <v>91</v>
      </c>
      <c r="AC393" s="65">
        <v>0</v>
      </c>
      <c r="AD393" s="68">
        <v>0</v>
      </c>
      <c r="AE393" s="65">
        <v>0</v>
      </c>
      <c r="AF393" s="78" t="s">
        <v>89</v>
      </c>
      <c r="AG393" s="49">
        <f t="shared" si="33"/>
        <v>0</v>
      </c>
      <c r="AH393" s="65">
        <v>0</v>
      </c>
      <c r="AI393" s="66">
        <v>0</v>
      </c>
      <c r="AJ393" s="70" t="s">
        <v>89</v>
      </c>
      <c r="AK393" s="78" t="s">
        <v>89</v>
      </c>
      <c r="AL393" s="65">
        <v>0</v>
      </c>
      <c r="AM393" s="70" t="s">
        <v>89</v>
      </c>
      <c r="AN393" s="70" t="s">
        <v>89</v>
      </c>
      <c r="AO393" s="70" t="s">
        <v>89</v>
      </c>
      <c r="AP393" s="49">
        <f t="shared" si="36"/>
        <v>0</v>
      </c>
      <c r="AQ393" s="302">
        <f>+L393+AD393-AI393</f>
        <v>50000000</v>
      </c>
      <c r="AR393" s="65" t="s">
        <v>87</v>
      </c>
      <c r="AS393" s="68">
        <v>50000000</v>
      </c>
      <c r="AT393" s="65" t="s">
        <v>90</v>
      </c>
      <c r="AU393" s="65">
        <v>0</v>
      </c>
      <c r="AV393" s="75" t="s">
        <v>89</v>
      </c>
      <c r="AW393" s="570">
        <f t="shared" si="34"/>
        <v>0</v>
      </c>
      <c r="AX393" s="515">
        <v>50000000</v>
      </c>
      <c r="AY393" s="223">
        <f t="shared" si="37"/>
        <v>0</v>
      </c>
      <c r="AZ393" s="74">
        <v>0</v>
      </c>
      <c r="BA393" s="301" t="s">
        <v>89</v>
      </c>
      <c r="BB393" s="65" t="s">
        <v>108</v>
      </c>
      <c r="BC393" s="229" t="s">
        <v>1486</v>
      </c>
      <c r="BD393" s="221" t="s">
        <v>87</v>
      </c>
      <c r="BE393" s="221" t="s">
        <v>121</v>
      </c>
    </row>
    <row r="394" spans="2:57" s="271" customFormat="1" ht="12.75" x14ac:dyDescent="0.2">
      <c r="B394" s="221">
        <v>2025</v>
      </c>
      <c r="C394" s="221">
        <v>891780111</v>
      </c>
      <c r="D394" s="221" t="s">
        <v>78</v>
      </c>
      <c r="E394" s="66" t="s">
        <v>1485</v>
      </c>
      <c r="F394" s="229" t="s">
        <v>1484</v>
      </c>
      <c r="G394" s="306">
        <v>0</v>
      </c>
      <c r="H394" s="65" t="s">
        <v>81</v>
      </c>
      <c r="I394" s="221" t="s">
        <v>127</v>
      </c>
      <c r="J394" s="220" t="s">
        <v>83</v>
      </c>
      <c r="K394" s="67" t="s">
        <v>1483</v>
      </c>
      <c r="L394" s="501">
        <v>1599955</v>
      </c>
      <c r="M394" s="221" t="s">
        <v>85</v>
      </c>
      <c r="N394" s="321" t="s">
        <v>1482</v>
      </c>
      <c r="O394" s="539">
        <v>901367396</v>
      </c>
      <c r="P394" s="311">
        <v>898</v>
      </c>
      <c r="Q394" s="509">
        <v>45757</v>
      </c>
      <c r="R394" s="498">
        <v>158574848</v>
      </c>
      <c r="S394" s="509">
        <v>45889</v>
      </c>
      <c r="T394" s="318">
        <v>1599955</v>
      </c>
      <c r="U394" s="65" t="s">
        <v>87</v>
      </c>
      <c r="V394" s="229">
        <v>39049675</v>
      </c>
      <c r="W394" s="66" t="s">
        <v>1481</v>
      </c>
      <c r="X394" s="509">
        <v>45889</v>
      </c>
      <c r="Y394" s="509">
        <v>45889</v>
      </c>
      <c r="Z394" s="70" t="s">
        <v>89</v>
      </c>
      <c r="AA394" s="509">
        <v>45919</v>
      </c>
      <c r="AB394" s="279">
        <f t="shared" si="35"/>
        <v>30</v>
      </c>
      <c r="AC394" s="65">
        <v>0</v>
      </c>
      <c r="AD394" s="68">
        <v>0</v>
      </c>
      <c r="AE394" s="65">
        <v>0</v>
      </c>
      <c r="AF394" s="78" t="s">
        <v>89</v>
      </c>
      <c r="AG394" s="49">
        <f t="shared" si="33"/>
        <v>0</v>
      </c>
      <c r="AH394" s="65">
        <v>0</v>
      </c>
      <c r="AI394" s="66">
        <v>0</v>
      </c>
      <c r="AJ394" s="70" t="s">
        <v>89</v>
      </c>
      <c r="AK394" s="78" t="s">
        <v>89</v>
      </c>
      <c r="AL394" s="65">
        <v>0</v>
      </c>
      <c r="AM394" s="70" t="s">
        <v>89</v>
      </c>
      <c r="AN394" s="70" t="s">
        <v>89</v>
      </c>
      <c r="AO394" s="70" t="s">
        <v>89</v>
      </c>
      <c r="AP394" s="49">
        <f t="shared" si="36"/>
        <v>0</v>
      </c>
      <c r="AQ394" s="302">
        <f>+L394+AD394-AI394</f>
        <v>1599955</v>
      </c>
      <c r="AR394" s="65" t="s">
        <v>87</v>
      </c>
      <c r="AS394" s="68">
        <v>1599955</v>
      </c>
      <c r="AT394" s="65" t="s">
        <v>90</v>
      </c>
      <c r="AU394" s="65">
        <v>0</v>
      </c>
      <c r="AV394" s="75" t="s">
        <v>89</v>
      </c>
      <c r="AW394" s="570">
        <f t="shared" si="34"/>
        <v>0</v>
      </c>
      <c r="AX394" s="515">
        <v>1599955</v>
      </c>
      <c r="AY394" s="223">
        <f t="shared" si="37"/>
        <v>0</v>
      </c>
      <c r="AZ394" s="74">
        <v>0</v>
      </c>
      <c r="BA394" s="301" t="s">
        <v>89</v>
      </c>
      <c r="BB394" s="65" t="s">
        <v>108</v>
      </c>
      <c r="BC394" s="229" t="s">
        <v>1480</v>
      </c>
      <c r="BD394" s="221" t="s">
        <v>87</v>
      </c>
      <c r="BE394" s="221" t="s">
        <v>121</v>
      </c>
    </row>
    <row r="395" spans="2:57" s="271" customFormat="1" ht="12.75" x14ac:dyDescent="0.2">
      <c r="B395" s="221">
        <v>2025</v>
      </c>
      <c r="C395" s="221">
        <v>891780111</v>
      </c>
      <c r="D395" s="221" t="s">
        <v>78</v>
      </c>
      <c r="E395" s="66" t="s">
        <v>1479</v>
      </c>
      <c r="F395" s="229" t="s">
        <v>1478</v>
      </c>
      <c r="G395" s="306">
        <v>0</v>
      </c>
      <c r="H395" s="65" t="s">
        <v>81</v>
      </c>
      <c r="I395" s="221" t="s">
        <v>127</v>
      </c>
      <c r="J395" s="220" t="s">
        <v>83</v>
      </c>
      <c r="K395" s="67" t="s">
        <v>1477</v>
      </c>
      <c r="L395" s="501">
        <v>9000000</v>
      </c>
      <c r="M395" s="221" t="s">
        <v>85</v>
      </c>
      <c r="N395" s="321" t="s">
        <v>1476</v>
      </c>
      <c r="O395" s="538">
        <v>901071969</v>
      </c>
      <c r="P395" s="319">
        <v>858</v>
      </c>
      <c r="Q395" s="508">
        <v>45750</v>
      </c>
      <c r="R395" s="500">
        <v>16867200</v>
      </c>
      <c r="S395" s="508">
        <v>45890</v>
      </c>
      <c r="T395" s="318">
        <v>9000000</v>
      </c>
      <c r="U395" s="65" t="s">
        <v>87</v>
      </c>
      <c r="V395" s="227">
        <v>79316057</v>
      </c>
      <c r="W395" s="66" t="s">
        <v>1475</v>
      </c>
      <c r="X395" s="509">
        <v>45890</v>
      </c>
      <c r="Y395" s="509">
        <v>45890</v>
      </c>
      <c r="Z395" s="70" t="s">
        <v>89</v>
      </c>
      <c r="AA395" s="509">
        <v>45954</v>
      </c>
      <c r="AB395" s="279">
        <f t="shared" si="35"/>
        <v>64</v>
      </c>
      <c r="AC395" s="65">
        <v>0</v>
      </c>
      <c r="AD395" s="68">
        <v>0</v>
      </c>
      <c r="AE395" s="65">
        <v>0</v>
      </c>
      <c r="AF395" s="78" t="s">
        <v>89</v>
      </c>
      <c r="AG395" s="49">
        <f t="shared" si="33"/>
        <v>0</v>
      </c>
      <c r="AH395" s="65">
        <v>0</v>
      </c>
      <c r="AI395" s="66">
        <v>0</v>
      </c>
      <c r="AJ395" s="70" t="s">
        <v>89</v>
      </c>
      <c r="AK395" s="78" t="s">
        <v>89</v>
      </c>
      <c r="AL395" s="65">
        <v>0</v>
      </c>
      <c r="AM395" s="70" t="s">
        <v>89</v>
      </c>
      <c r="AN395" s="70" t="s">
        <v>89</v>
      </c>
      <c r="AO395" s="70" t="s">
        <v>89</v>
      </c>
      <c r="AP395" s="49">
        <f t="shared" si="36"/>
        <v>0</v>
      </c>
      <c r="AQ395" s="302">
        <f>+L395+AD395-AI395</f>
        <v>9000000</v>
      </c>
      <c r="AR395" s="65" t="s">
        <v>87</v>
      </c>
      <c r="AS395" s="68">
        <v>9000000</v>
      </c>
      <c r="AT395" s="65" t="s">
        <v>90</v>
      </c>
      <c r="AU395" s="65">
        <v>0</v>
      </c>
      <c r="AV395" s="75" t="s">
        <v>89</v>
      </c>
      <c r="AW395" s="570">
        <f t="shared" si="34"/>
        <v>0</v>
      </c>
      <c r="AX395" s="515">
        <v>9000000</v>
      </c>
      <c r="AY395" s="223">
        <f t="shared" si="37"/>
        <v>0</v>
      </c>
      <c r="AZ395" s="74">
        <v>0</v>
      </c>
      <c r="BA395" s="301" t="s">
        <v>89</v>
      </c>
      <c r="BB395" s="65" t="s">
        <v>108</v>
      </c>
      <c r="BC395" s="229" t="s">
        <v>1474</v>
      </c>
      <c r="BD395" s="221" t="s">
        <v>87</v>
      </c>
      <c r="BE395" s="221" t="s">
        <v>121</v>
      </c>
    </row>
    <row r="396" spans="2:57" s="271" customFormat="1" ht="12.75" x14ac:dyDescent="0.2">
      <c r="B396" s="221">
        <v>2025</v>
      </c>
      <c r="C396" s="221">
        <v>891780111</v>
      </c>
      <c r="D396" s="221" t="s">
        <v>78</v>
      </c>
      <c r="E396" s="66" t="s">
        <v>1473</v>
      </c>
      <c r="F396" s="271" t="s">
        <v>1472</v>
      </c>
      <c r="G396" s="306">
        <v>0</v>
      </c>
      <c r="H396" s="65" t="s">
        <v>81</v>
      </c>
      <c r="I396" s="221" t="s">
        <v>127</v>
      </c>
      <c r="J396" s="220" t="s">
        <v>83</v>
      </c>
      <c r="K396" s="67" t="s">
        <v>1471</v>
      </c>
      <c r="L396" s="501">
        <v>7432420</v>
      </c>
      <c r="M396" s="221" t="s">
        <v>85</v>
      </c>
      <c r="N396" s="230" t="s">
        <v>1470</v>
      </c>
      <c r="O396" s="532">
        <v>800176618</v>
      </c>
      <c r="P396" s="319">
        <v>1720</v>
      </c>
      <c r="Q396" s="508">
        <v>45873</v>
      </c>
      <c r="R396" s="500">
        <v>7432500</v>
      </c>
      <c r="S396" s="508">
        <v>45894</v>
      </c>
      <c r="T396" s="318">
        <v>7432420</v>
      </c>
      <c r="U396" s="65" t="s">
        <v>87</v>
      </c>
      <c r="V396" s="229">
        <v>85155551</v>
      </c>
      <c r="W396" s="66" t="s">
        <v>1442</v>
      </c>
      <c r="X396" s="543">
        <v>45894</v>
      </c>
      <c r="Y396" s="543">
        <v>45894</v>
      </c>
      <c r="Z396" s="70" t="s">
        <v>89</v>
      </c>
      <c r="AA396" s="543">
        <v>45898</v>
      </c>
      <c r="AB396" s="279">
        <f t="shared" si="35"/>
        <v>4</v>
      </c>
      <c r="AC396" s="65">
        <v>0</v>
      </c>
      <c r="AD396" s="68">
        <v>0</v>
      </c>
      <c r="AE396" s="65">
        <v>0</v>
      </c>
      <c r="AF396" s="78" t="s">
        <v>89</v>
      </c>
      <c r="AG396" s="49">
        <f t="shared" si="33"/>
        <v>0</v>
      </c>
      <c r="AH396" s="65">
        <v>0</v>
      </c>
      <c r="AI396" s="66">
        <v>0</v>
      </c>
      <c r="AJ396" s="70" t="s">
        <v>89</v>
      </c>
      <c r="AK396" s="78" t="s">
        <v>89</v>
      </c>
      <c r="AL396" s="65">
        <v>0</v>
      </c>
      <c r="AM396" s="70" t="s">
        <v>89</v>
      </c>
      <c r="AN396" s="70" t="s">
        <v>89</v>
      </c>
      <c r="AO396" s="70" t="s">
        <v>89</v>
      </c>
      <c r="AP396" s="49">
        <f t="shared" si="36"/>
        <v>0</v>
      </c>
      <c r="AQ396" s="302">
        <f>+L396+AD396-AI396</f>
        <v>7432420</v>
      </c>
      <c r="AR396" s="65" t="s">
        <v>90</v>
      </c>
      <c r="AS396" s="68">
        <v>0</v>
      </c>
      <c r="AT396" s="65" t="s">
        <v>90</v>
      </c>
      <c r="AU396" s="65">
        <v>0</v>
      </c>
      <c r="AV396" s="75" t="s">
        <v>89</v>
      </c>
      <c r="AW396" s="570">
        <f t="shared" si="34"/>
        <v>0</v>
      </c>
      <c r="AX396" s="515">
        <v>7432420</v>
      </c>
      <c r="AY396" s="223">
        <f t="shared" si="37"/>
        <v>0</v>
      </c>
      <c r="AZ396" s="74">
        <v>0</v>
      </c>
      <c r="BA396" s="301" t="s">
        <v>89</v>
      </c>
      <c r="BB396" s="65" t="s">
        <v>103</v>
      </c>
      <c r="BC396" s="271" t="s">
        <v>1469</v>
      </c>
      <c r="BD396" s="221" t="s">
        <v>87</v>
      </c>
      <c r="BE396" s="221" t="s">
        <v>121</v>
      </c>
    </row>
    <row r="397" spans="2:57" s="271" customFormat="1" ht="12.75" x14ac:dyDescent="0.2">
      <c r="B397" s="221">
        <v>2025</v>
      </c>
      <c r="C397" s="221">
        <v>891780111</v>
      </c>
      <c r="D397" s="221" t="s">
        <v>78</v>
      </c>
      <c r="E397" s="67" t="s">
        <v>1468</v>
      </c>
      <c r="F397" s="49" t="s">
        <v>1467</v>
      </c>
      <c r="G397" s="306">
        <v>2023000100072</v>
      </c>
      <c r="H397" s="65" t="s">
        <v>81</v>
      </c>
      <c r="I397" s="221" t="s">
        <v>146</v>
      </c>
      <c r="J397" s="220" t="s">
        <v>289</v>
      </c>
      <c r="K397" s="67" t="s">
        <v>1466</v>
      </c>
      <c r="L397" s="302">
        <v>468145500</v>
      </c>
      <c r="M397" s="221" t="s">
        <v>85</v>
      </c>
      <c r="N397" s="67" t="s">
        <v>1465</v>
      </c>
      <c r="O397" s="363">
        <v>1148700572</v>
      </c>
      <c r="P397" s="304">
        <v>65</v>
      </c>
      <c r="Q397" s="504">
        <v>45700</v>
      </c>
      <c r="R397" s="498">
        <v>468145500</v>
      </c>
      <c r="S397" s="504">
        <v>45723</v>
      </c>
      <c r="T397" s="303">
        <f>+L397</f>
        <v>468145500</v>
      </c>
      <c r="U397" s="65" t="s">
        <v>87</v>
      </c>
      <c r="V397" s="49">
        <v>16078654</v>
      </c>
      <c r="W397" s="66" t="s">
        <v>1398</v>
      </c>
      <c r="X397" s="547">
        <v>45723</v>
      </c>
      <c r="Y397" s="504">
        <v>45728</v>
      </c>
      <c r="Z397" s="70" t="s">
        <v>89</v>
      </c>
      <c r="AA397" s="504">
        <v>45849</v>
      </c>
      <c r="AB397" s="279">
        <f t="shared" si="35"/>
        <v>121</v>
      </c>
      <c r="AC397" s="65">
        <v>0</v>
      </c>
      <c r="AD397" s="68">
        <v>0</v>
      </c>
      <c r="AE397" s="65">
        <v>0</v>
      </c>
      <c r="AF397" s="78" t="s">
        <v>89</v>
      </c>
      <c r="AG397" s="49">
        <f t="shared" si="33"/>
        <v>0</v>
      </c>
      <c r="AH397" s="65">
        <v>0</v>
      </c>
      <c r="AI397" s="66">
        <v>0</v>
      </c>
      <c r="AJ397" s="70" t="s">
        <v>89</v>
      </c>
      <c r="AK397" s="78" t="s">
        <v>89</v>
      </c>
      <c r="AL397" s="65">
        <v>0</v>
      </c>
      <c r="AM397" s="70" t="s">
        <v>89</v>
      </c>
      <c r="AN397" s="70" t="s">
        <v>89</v>
      </c>
      <c r="AO397" s="70" t="s">
        <v>89</v>
      </c>
      <c r="AP397" s="49">
        <f t="shared" si="36"/>
        <v>0</v>
      </c>
      <c r="AQ397" s="302">
        <f>+L397+AD397-AI397</f>
        <v>468145500</v>
      </c>
      <c r="AR397" s="65" t="s">
        <v>90</v>
      </c>
      <c r="AS397" s="68">
        <v>0</v>
      </c>
      <c r="AT397" s="65" t="s">
        <v>90</v>
      </c>
      <c r="AU397" s="65">
        <v>0</v>
      </c>
      <c r="AV397" s="75" t="s">
        <v>89</v>
      </c>
      <c r="AW397" s="570">
        <f t="shared" si="34"/>
        <v>468145500</v>
      </c>
      <c r="AX397" s="515">
        <v>0</v>
      </c>
      <c r="AY397" s="223">
        <f t="shared" si="37"/>
        <v>1</v>
      </c>
      <c r="AZ397" s="74">
        <v>1</v>
      </c>
      <c r="BA397" s="301" t="s">
        <v>89</v>
      </c>
      <c r="BB397" s="65" t="s">
        <v>103</v>
      </c>
      <c r="BC397" s="308" t="s">
        <v>1464</v>
      </c>
      <c r="BD397" s="221" t="s">
        <v>87</v>
      </c>
      <c r="BE397" s="221" t="s">
        <v>121</v>
      </c>
    </row>
    <row r="398" spans="2:57" s="271" customFormat="1" ht="25.5" customHeight="1" x14ac:dyDescent="0.2">
      <c r="B398" s="221">
        <v>2025</v>
      </c>
      <c r="C398" s="221">
        <v>891780111</v>
      </c>
      <c r="D398" s="221" t="s">
        <v>78</v>
      </c>
      <c r="E398" s="67" t="s">
        <v>1463</v>
      </c>
      <c r="F398" s="49" t="s">
        <v>1462</v>
      </c>
      <c r="G398" s="306">
        <v>2023000100072</v>
      </c>
      <c r="H398" s="65" t="s">
        <v>81</v>
      </c>
      <c r="I398" s="221" t="s">
        <v>146</v>
      </c>
      <c r="J398" s="220" t="s">
        <v>289</v>
      </c>
      <c r="K398" s="67" t="s">
        <v>1461</v>
      </c>
      <c r="L398" s="514">
        <v>1200000000</v>
      </c>
      <c r="M398" s="221" t="s">
        <v>85</v>
      </c>
      <c r="N398" s="67" t="s">
        <v>1460</v>
      </c>
      <c r="O398" s="526" t="s">
        <v>1459</v>
      </c>
      <c r="P398" s="312" t="s">
        <v>1448</v>
      </c>
      <c r="Q398" s="503">
        <v>45693</v>
      </c>
      <c r="R398" s="501" t="s">
        <v>1447</v>
      </c>
      <c r="S398" s="503">
        <v>45706</v>
      </c>
      <c r="T398" s="303">
        <f>+L398</f>
        <v>1200000000</v>
      </c>
      <c r="U398" s="65" t="s">
        <v>87</v>
      </c>
      <c r="V398" s="49">
        <v>16078654</v>
      </c>
      <c r="W398" s="66" t="s">
        <v>1398</v>
      </c>
      <c r="X398" s="547">
        <v>45706</v>
      </c>
      <c r="Y398" s="504">
        <v>45706</v>
      </c>
      <c r="Z398" s="70" t="s">
        <v>89</v>
      </c>
      <c r="AA398" s="504">
        <v>46069</v>
      </c>
      <c r="AB398" s="279">
        <f t="shared" si="35"/>
        <v>363</v>
      </c>
      <c r="AC398" s="65">
        <v>0</v>
      </c>
      <c r="AD398" s="68">
        <v>0</v>
      </c>
      <c r="AE398" s="65">
        <v>0</v>
      </c>
      <c r="AF398" s="78" t="s">
        <v>89</v>
      </c>
      <c r="AG398" s="49">
        <f t="shared" si="33"/>
        <v>0</v>
      </c>
      <c r="AH398" s="65">
        <v>1</v>
      </c>
      <c r="AI398" s="66">
        <v>1200000000</v>
      </c>
      <c r="AJ398" s="70">
        <v>45798</v>
      </c>
      <c r="AK398" s="78" t="s">
        <v>89</v>
      </c>
      <c r="AL398" s="65">
        <v>0</v>
      </c>
      <c r="AM398" s="70" t="s">
        <v>89</v>
      </c>
      <c r="AN398" s="70" t="s">
        <v>89</v>
      </c>
      <c r="AO398" s="70" t="s">
        <v>89</v>
      </c>
      <c r="AP398" s="49">
        <f t="shared" si="36"/>
        <v>0</v>
      </c>
      <c r="AQ398" s="302">
        <f>+L398+AD398-AI398</f>
        <v>0</v>
      </c>
      <c r="AR398" s="65" t="s">
        <v>90</v>
      </c>
      <c r="AS398" s="68">
        <v>0</v>
      </c>
      <c r="AT398" s="65" t="s">
        <v>90</v>
      </c>
      <c r="AU398" s="65">
        <v>0</v>
      </c>
      <c r="AV398" s="75" t="s">
        <v>89</v>
      </c>
      <c r="AW398" s="570">
        <f t="shared" si="34"/>
        <v>0</v>
      </c>
      <c r="AX398" s="515">
        <v>0</v>
      </c>
      <c r="AY398" s="223" t="str">
        <f t="shared" si="37"/>
        <v>_</v>
      </c>
      <c r="AZ398" s="74" t="s">
        <v>1458</v>
      </c>
      <c r="BA398" s="301" t="s">
        <v>89</v>
      </c>
      <c r="BB398" s="65" t="s">
        <v>150</v>
      </c>
      <c r="BC398" s="317" t="s">
        <v>1457</v>
      </c>
      <c r="BD398" s="221" t="s">
        <v>471</v>
      </c>
      <c r="BE398" s="221" t="s">
        <v>121</v>
      </c>
    </row>
    <row r="399" spans="2:57" s="271" customFormat="1" ht="25.5" customHeight="1" x14ac:dyDescent="0.2">
      <c r="B399" s="221">
        <v>2025</v>
      </c>
      <c r="C399" s="221">
        <v>891780111</v>
      </c>
      <c r="D399" s="221" t="s">
        <v>78</v>
      </c>
      <c r="E399" s="67" t="s">
        <v>1456</v>
      </c>
      <c r="F399" s="230" t="s">
        <v>1455</v>
      </c>
      <c r="G399" s="306">
        <v>2023000100072</v>
      </c>
      <c r="H399" s="65" t="s">
        <v>81</v>
      </c>
      <c r="I399" s="221" t="s">
        <v>146</v>
      </c>
      <c r="J399" s="220" t="s">
        <v>289</v>
      </c>
      <c r="K399" s="67" t="s">
        <v>1451</v>
      </c>
      <c r="L399" s="514">
        <v>450000000</v>
      </c>
      <c r="M399" s="221" t="s">
        <v>85</v>
      </c>
      <c r="N399" s="314" t="s">
        <v>1450</v>
      </c>
      <c r="O399" s="527" t="s">
        <v>1449</v>
      </c>
      <c r="P399" s="312" t="s">
        <v>1448</v>
      </c>
      <c r="Q399" s="503">
        <v>45693</v>
      </c>
      <c r="R399" s="501" t="s">
        <v>1447</v>
      </c>
      <c r="S399" s="503">
        <v>45798</v>
      </c>
      <c r="T399" s="303">
        <v>450000000</v>
      </c>
      <c r="U399" s="65" t="s">
        <v>87</v>
      </c>
      <c r="V399" s="49">
        <v>16078655</v>
      </c>
      <c r="W399" s="66" t="s">
        <v>1398</v>
      </c>
      <c r="X399" s="548">
        <v>45798</v>
      </c>
      <c r="Y399" s="543">
        <v>45874</v>
      </c>
      <c r="Z399" s="70" t="s">
        <v>89</v>
      </c>
      <c r="AA399" s="543">
        <v>46069</v>
      </c>
      <c r="AB399" s="279">
        <f t="shared" si="35"/>
        <v>195</v>
      </c>
      <c r="AC399" s="65">
        <v>0</v>
      </c>
      <c r="AD399" s="68">
        <v>0</v>
      </c>
      <c r="AE399" s="65">
        <v>0</v>
      </c>
      <c r="AF399" s="78" t="s">
        <v>89</v>
      </c>
      <c r="AG399" s="49">
        <f t="shared" si="33"/>
        <v>0</v>
      </c>
      <c r="AH399" s="65">
        <v>0</v>
      </c>
      <c r="AI399" s="66">
        <v>0</v>
      </c>
      <c r="AJ399" s="70" t="s">
        <v>89</v>
      </c>
      <c r="AK399" s="78" t="s">
        <v>89</v>
      </c>
      <c r="AL399" s="65">
        <v>0</v>
      </c>
      <c r="AM399" s="70" t="s">
        <v>89</v>
      </c>
      <c r="AN399" s="70" t="s">
        <v>89</v>
      </c>
      <c r="AO399" s="70" t="s">
        <v>89</v>
      </c>
      <c r="AP399" s="49">
        <f t="shared" si="36"/>
        <v>0</v>
      </c>
      <c r="AQ399" s="302">
        <f>+L399+AD399-AI399</f>
        <v>450000000</v>
      </c>
      <c r="AR399" s="65" t="s">
        <v>90</v>
      </c>
      <c r="AS399" s="68">
        <v>0</v>
      </c>
      <c r="AT399" s="65" t="s">
        <v>90</v>
      </c>
      <c r="AU399" s="65">
        <v>0</v>
      </c>
      <c r="AV399" s="75" t="s">
        <v>89</v>
      </c>
      <c r="AW399" s="570">
        <f t="shared" si="34"/>
        <v>0</v>
      </c>
      <c r="AX399" s="515">
        <v>450000000</v>
      </c>
      <c r="AY399" s="223">
        <f t="shared" si="37"/>
        <v>0</v>
      </c>
      <c r="AZ399" s="74">
        <v>0</v>
      </c>
      <c r="BA399" s="301" t="s">
        <v>89</v>
      </c>
      <c r="BB399" s="65" t="s">
        <v>108</v>
      </c>
      <c r="BC399" s="316" t="s">
        <v>1454</v>
      </c>
      <c r="BD399" s="221" t="s">
        <v>87</v>
      </c>
      <c r="BE399" s="221" t="s">
        <v>121</v>
      </c>
    </row>
    <row r="400" spans="2:57" s="271" customFormat="1" ht="25.5" customHeight="1" x14ac:dyDescent="0.2">
      <c r="B400" s="221">
        <v>2025</v>
      </c>
      <c r="C400" s="221">
        <v>891780111</v>
      </c>
      <c r="D400" s="221" t="s">
        <v>78</v>
      </c>
      <c r="E400" s="67" t="s">
        <v>1453</v>
      </c>
      <c r="F400" s="315" t="s">
        <v>1452</v>
      </c>
      <c r="G400" s="306">
        <v>2023000100072</v>
      </c>
      <c r="H400" s="65" t="s">
        <v>81</v>
      </c>
      <c r="I400" s="221" t="s">
        <v>146</v>
      </c>
      <c r="J400" s="220" t="s">
        <v>289</v>
      </c>
      <c r="K400" s="67" t="s">
        <v>1451</v>
      </c>
      <c r="L400" s="514">
        <v>1200000000</v>
      </c>
      <c r="M400" s="221" t="s">
        <v>85</v>
      </c>
      <c r="N400" s="314" t="s">
        <v>1450</v>
      </c>
      <c r="O400" s="527" t="s">
        <v>1449</v>
      </c>
      <c r="P400" s="312" t="s">
        <v>1448</v>
      </c>
      <c r="Q400" s="503">
        <v>45693</v>
      </c>
      <c r="R400" s="501" t="s">
        <v>1447</v>
      </c>
      <c r="S400" s="503">
        <v>45828</v>
      </c>
      <c r="T400" s="303">
        <v>1200000000</v>
      </c>
      <c r="U400" s="65" t="s">
        <v>87</v>
      </c>
      <c r="V400" s="49">
        <v>16078655</v>
      </c>
      <c r="W400" s="66" t="s">
        <v>1398</v>
      </c>
      <c r="X400" s="548">
        <v>45828</v>
      </c>
      <c r="Y400" s="543">
        <v>45874</v>
      </c>
      <c r="Z400" s="70" t="s">
        <v>89</v>
      </c>
      <c r="AA400" s="543">
        <v>46069</v>
      </c>
      <c r="AB400" s="279">
        <f t="shared" si="35"/>
        <v>195</v>
      </c>
      <c r="AC400" s="65">
        <v>0</v>
      </c>
      <c r="AD400" s="68">
        <v>0</v>
      </c>
      <c r="AE400" s="65">
        <v>0</v>
      </c>
      <c r="AF400" s="78" t="s">
        <v>89</v>
      </c>
      <c r="AG400" s="49">
        <f t="shared" si="33"/>
        <v>0</v>
      </c>
      <c r="AH400" s="65">
        <v>0</v>
      </c>
      <c r="AI400" s="66">
        <v>0</v>
      </c>
      <c r="AJ400" s="70" t="s">
        <v>89</v>
      </c>
      <c r="AK400" s="78" t="s">
        <v>89</v>
      </c>
      <c r="AL400" s="65">
        <v>0</v>
      </c>
      <c r="AM400" s="70" t="s">
        <v>89</v>
      </c>
      <c r="AN400" s="70" t="s">
        <v>89</v>
      </c>
      <c r="AO400" s="70" t="s">
        <v>89</v>
      </c>
      <c r="AP400" s="49">
        <f t="shared" si="36"/>
        <v>0</v>
      </c>
      <c r="AQ400" s="302">
        <f>+L400+AD400-AI400</f>
        <v>1200000000</v>
      </c>
      <c r="AR400" s="65" t="s">
        <v>90</v>
      </c>
      <c r="AS400" s="68">
        <v>0</v>
      </c>
      <c r="AT400" s="65" t="s">
        <v>90</v>
      </c>
      <c r="AU400" s="65">
        <v>0</v>
      </c>
      <c r="AV400" s="75" t="s">
        <v>89</v>
      </c>
      <c r="AW400" s="570">
        <f t="shared" si="34"/>
        <v>0</v>
      </c>
      <c r="AX400" s="515">
        <v>1200000000</v>
      </c>
      <c r="AY400" s="223">
        <f t="shared" si="37"/>
        <v>0</v>
      </c>
      <c r="AZ400" s="74">
        <v>0</v>
      </c>
      <c r="BA400" s="301" t="s">
        <v>89</v>
      </c>
      <c r="BB400" s="65" t="s">
        <v>108</v>
      </c>
      <c r="BC400" s="313" t="s">
        <v>1446</v>
      </c>
      <c r="BD400" s="221" t="s">
        <v>87</v>
      </c>
      <c r="BE400" s="221" t="s">
        <v>121</v>
      </c>
    </row>
    <row r="401" spans="2:57" s="271" customFormat="1" ht="12.75" x14ac:dyDescent="0.2">
      <c r="B401" s="221">
        <v>2025</v>
      </c>
      <c r="C401" s="221">
        <v>891780111</v>
      </c>
      <c r="D401" s="221" t="s">
        <v>78</v>
      </c>
      <c r="E401" s="67" t="s">
        <v>1445</v>
      </c>
      <c r="F401" s="49" t="s">
        <v>1444</v>
      </c>
      <c r="G401" s="306">
        <v>0</v>
      </c>
      <c r="H401" s="65" t="s">
        <v>81</v>
      </c>
      <c r="I401" s="221" t="s">
        <v>127</v>
      </c>
      <c r="J401" s="220" t="s">
        <v>289</v>
      </c>
      <c r="K401" s="67" t="s">
        <v>1443</v>
      </c>
      <c r="L401" s="514">
        <v>12927384</v>
      </c>
      <c r="M401" s="221" t="s">
        <v>85</v>
      </c>
      <c r="N401" s="67" t="s">
        <v>1427</v>
      </c>
      <c r="O401" s="526">
        <v>36719980</v>
      </c>
      <c r="P401" s="312">
        <v>340</v>
      </c>
      <c r="Q401" s="503">
        <v>45700</v>
      </c>
      <c r="R401" s="498">
        <v>18000000</v>
      </c>
      <c r="S401" s="503">
        <v>45712</v>
      </c>
      <c r="T401" s="303">
        <f>+L401</f>
        <v>12927384</v>
      </c>
      <c r="U401" s="65" t="s">
        <v>87</v>
      </c>
      <c r="V401" s="231">
        <v>85155551</v>
      </c>
      <c r="W401" s="66" t="s">
        <v>1442</v>
      </c>
      <c r="X401" s="547">
        <v>45712</v>
      </c>
      <c r="Y401" s="504">
        <v>45712</v>
      </c>
      <c r="Z401" s="70" t="s">
        <v>89</v>
      </c>
      <c r="AA401" s="504">
        <v>46076</v>
      </c>
      <c r="AB401" s="279">
        <f t="shared" si="35"/>
        <v>364</v>
      </c>
      <c r="AC401" s="65">
        <v>0</v>
      </c>
      <c r="AD401" s="68">
        <v>0</v>
      </c>
      <c r="AE401" s="65">
        <v>0</v>
      </c>
      <c r="AF401" s="78" t="s">
        <v>89</v>
      </c>
      <c r="AG401" s="49">
        <f t="shared" si="33"/>
        <v>0</v>
      </c>
      <c r="AH401" s="65">
        <v>0</v>
      </c>
      <c r="AI401" s="66">
        <v>0</v>
      </c>
      <c r="AJ401" s="70" t="s">
        <v>89</v>
      </c>
      <c r="AK401" s="78" t="s">
        <v>89</v>
      </c>
      <c r="AL401" s="65">
        <v>0</v>
      </c>
      <c r="AM401" s="70" t="s">
        <v>89</v>
      </c>
      <c r="AN401" s="70" t="s">
        <v>89</v>
      </c>
      <c r="AO401" s="70" t="s">
        <v>89</v>
      </c>
      <c r="AP401" s="49">
        <f t="shared" si="36"/>
        <v>0</v>
      </c>
      <c r="AQ401" s="302">
        <f>+L401+AD401-AI401</f>
        <v>12927384</v>
      </c>
      <c r="AR401" s="65" t="s">
        <v>87</v>
      </c>
      <c r="AS401" s="68">
        <v>12927384</v>
      </c>
      <c r="AT401" s="65" t="s">
        <v>90</v>
      </c>
      <c r="AU401" s="65">
        <v>0</v>
      </c>
      <c r="AV401" s="75" t="s">
        <v>89</v>
      </c>
      <c r="AW401" s="570">
        <f t="shared" si="34"/>
        <v>3231846</v>
      </c>
      <c r="AX401" s="515">
        <v>9695538</v>
      </c>
      <c r="AY401" s="223">
        <f t="shared" si="37"/>
        <v>0.25</v>
      </c>
      <c r="AZ401" s="74">
        <v>0.25</v>
      </c>
      <c r="BA401" s="301" t="s">
        <v>89</v>
      </c>
      <c r="BB401" s="65" t="s">
        <v>108</v>
      </c>
      <c r="BC401" s="310" t="s">
        <v>1441</v>
      </c>
      <c r="BD401" s="221" t="s">
        <v>87</v>
      </c>
      <c r="BE401" s="221" t="s">
        <v>121</v>
      </c>
    </row>
    <row r="402" spans="2:57" s="271" customFormat="1" ht="12.75" x14ac:dyDescent="0.2">
      <c r="B402" s="221">
        <v>2025</v>
      </c>
      <c r="C402" s="221">
        <v>891780111</v>
      </c>
      <c r="D402" s="221" t="s">
        <v>78</v>
      </c>
      <c r="E402" s="67" t="s">
        <v>1440</v>
      </c>
      <c r="F402" s="49" t="s">
        <v>1439</v>
      </c>
      <c r="G402" s="306">
        <v>0</v>
      </c>
      <c r="H402" s="65" t="s">
        <v>81</v>
      </c>
      <c r="I402" s="221" t="s">
        <v>127</v>
      </c>
      <c r="J402" s="220" t="s">
        <v>289</v>
      </c>
      <c r="K402" s="67" t="s">
        <v>1438</v>
      </c>
      <c r="L402" s="514">
        <v>13900416</v>
      </c>
      <c r="M402" s="221" t="s">
        <v>85</v>
      </c>
      <c r="N402" s="67" t="s">
        <v>1427</v>
      </c>
      <c r="O402" s="526">
        <v>36719980</v>
      </c>
      <c r="P402" s="312">
        <v>188</v>
      </c>
      <c r="Q402" s="503">
        <v>45685</v>
      </c>
      <c r="R402" s="498">
        <v>18000000</v>
      </c>
      <c r="S402" s="503">
        <v>45713</v>
      </c>
      <c r="T402" s="303">
        <f>+L402</f>
        <v>13900416</v>
      </c>
      <c r="U402" s="65" t="s">
        <v>87</v>
      </c>
      <c r="V402" s="231">
        <v>1082903415</v>
      </c>
      <c r="W402" s="66" t="s">
        <v>1437</v>
      </c>
      <c r="X402" s="547">
        <v>45713</v>
      </c>
      <c r="Y402" s="504">
        <v>45714</v>
      </c>
      <c r="Z402" s="70" t="s">
        <v>89</v>
      </c>
      <c r="AA402" s="504">
        <v>46078</v>
      </c>
      <c r="AB402" s="279">
        <f t="shared" si="35"/>
        <v>364</v>
      </c>
      <c r="AC402" s="65">
        <v>0</v>
      </c>
      <c r="AD402" s="68">
        <v>0</v>
      </c>
      <c r="AE402" s="65">
        <v>0</v>
      </c>
      <c r="AF402" s="78" t="s">
        <v>89</v>
      </c>
      <c r="AG402" s="49">
        <f t="shared" ref="AG402:AG409" si="38">+IF(AF402="1800-01-01",0,AF402-AA402)</f>
        <v>0</v>
      </c>
      <c r="AH402" s="65">
        <v>0</v>
      </c>
      <c r="AI402" s="66">
        <v>0</v>
      </c>
      <c r="AJ402" s="70" t="s">
        <v>89</v>
      </c>
      <c r="AK402" s="78" t="s">
        <v>89</v>
      </c>
      <c r="AL402" s="65">
        <v>0</v>
      </c>
      <c r="AM402" s="70" t="s">
        <v>89</v>
      </c>
      <c r="AN402" s="70" t="s">
        <v>89</v>
      </c>
      <c r="AO402" s="70" t="s">
        <v>89</v>
      </c>
      <c r="AP402" s="49">
        <f t="shared" si="36"/>
        <v>0</v>
      </c>
      <c r="AQ402" s="302">
        <f>+L402+AD402-AI402</f>
        <v>13900416</v>
      </c>
      <c r="AR402" s="65" t="s">
        <v>87</v>
      </c>
      <c r="AS402" s="68">
        <v>13900416</v>
      </c>
      <c r="AT402" s="65" t="s">
        <v>90</v>
      </c>
      <c r="AU402" s="65">
        <v>0</v>
      </c>
      <c r="AV402" s="75" t="s">
        <v>89</v>
      </c>
      <c r="AW402" s="570">
        <f t="shared" si="34"/>
        <v>4633472</v>
      </c>
      <c r="AX402" s="515">
        <v>9266944</v>
      </c>
      <c r="AY402" s="223">
        <f t="shared" si="37"/>
        <v>0.33333333333333331</v>
      </c>
      <c r="AZ402" s="74">
        <v>0.33333333333333331</v>
      </c>
      <c r="BA402" s="301" t="s">
        <v>89</v>
      </c>
      <c r="BB402" s="65" t="s">
        <v>108</v>
      </c>
      <c r="BC402" s="310" t="s">
        <v>1436</v>
      </c>
      <c r="BD402" s="221" t="s">
        <v>87</v>
      </c>
      <c r="BE402" s="221" t="s">
        <v>121</v>
      </c>
    </row>
    <row r="403" spans="2:57" s="271" customFormat="1" ht="12.75" x14ac:dyDescent="0.2">
      <c r="B403" s="221">
        <v>2025</v>
      </c>
      <c r="C403" s="221">
        <v>891780111</v>
      </c>
      <c r="D403" s="221" t="s">
        <v>78</v>
      </c>
      <c r="E403" s="67" t="s">
        <v>1435</v>
      </c>
      <c r="F403" s="49" t="s">
        <v>1434</v>
      </c>
      <c r="G403" s="306">
        <v>0</v>
      </c>
      <c r="H403" s="65" t="s">
        <v>81</v>
      </c>
      <c r="I403" s="221" t="s">
        <v>127</v>
      </c>
      <c r="J403" s="220" t="s">
        <v>289</v>
      </c>
      <c r="K403" s="67" t="s">
        <v>1433</v>
      </c>
      <c r="L403" s="514">
        <v>13900416</v>
      </c>
      <c r="M403" s="221" t="s">
        <v>85</v>
      </c>
      <c r="N403" s="67" t="s">
        <v>1427</v>
      </c>
      <c r="O403" s="526">
        <v>36719980</v>
      </c>
      <c r="P403" s="312">
        <v>189</v>
      </c>
      <c r="Q403" s="503">
        <v>45685</v>
      </c>
      <c r="R403" s="498">
        <v>18000000</v>
      </c>
      <c r="S403" s="503">
        <v>45713</v>
      </c>
      <c r="T403" s="303">
        <f>+L403</f>
        <v>13900416</v>
      </c>
      <c r="U403" s="65" t="s">
        <v>87</v>
      </c>
      <c r="V403" s="49">
        <v>84452442</v>
      </c>
      <c r="W403" s="66" t="s">
        <v>1432</v>
      </c>
      <c r="X403" s="547">
        <v>45713</v>
      </c>
      <c r="Y403" s="504">
        <v>45717</v>
      </c>
      <c r="Z403" s="70" t="s">
        <v>89</v>
      </c>
      <c r="AA403" s="504">
        <v>46081</v>
      </c>
      <c r="AB403" s="279">
        <f t="shared" si="35"/>
        <v>364</v>
      </c>
      <c r="AC403" s="65">
        <v>0</v>
      </c>
      <c r="AD403" s="68">
        <v>0</v>
      </c>
      <c r="AE403" s="65">
        <v>0</v>
      </c>
      <c r="AF403" s="78" t="s">
        <v>89</v>
      </c>
      <c r="AG403" s="49">
        <f t="shared" si="38"/>
        <v>0</v>
      </c>
      <c r="AH403" s="65">
        <v>0</v>
      </c>
      <c r="AI403" s="66">
        <v>0</v>
      </c>
      <c r="AJ403" s="70" t="s">
        <v>89</v>
      </c>
      <c r="AK403" s="78" t="s">
        <v>89</v>
      </c>
      <c r="AL403" s="65">
        <v>0</v>
      </c>
      <c r="AM403" s="70" t="s">
        <v>89</v>
      </c>
      <c r="AN403" s="70" t="s">
        <v>89</v>
      </c>
      <c r="AO403" s="70" t="s">
        <v>89</v>
      </c>
      <c r="AP403" s="49">
        <f t="shared" si="36"/>
        <v>0</v>
      </c>
      <c r="AQ403" s="302">
        <f>+L403+AD403-AI403</f>
        <v>13900416</v>
      </c>
      <c r="AR403" s="65" t="s">
        <v>87</v>
      </c>
      <c r="AS403" s="68">
        <v>13900416</v>
      </c>
      <c r="AT403" s="65" t="s">
        <v>90</v>
      </c>
      <c r="AU403" s="65">
        <v>0</v>
      </c>
      <c r="AV403" s="75" t="s">
        <v>89</v>
      </c>
      <c r="AW403" s="570">
        <f t="shared" si="34"/>
        <v>5791840</v>
      </c>
      <c r="AX403" s="515">
        <v>8108576</v>
      </c>
      <c r="AY403" s="223">
        <f t="shared" si="37"/>
        <v>0.41666666666666669</v>
      </c>
      <c r="AZ403" s="74">
        <v>0.41666666666666669</v>
      </c>
      <c r="BA403" s="301" t="s">
        <v>89</v>
      </c>
      <c r="BB403" s="65" t="s">
        <v>108</v>
      </c>
      <c r="BC403" s="310" t="s">
        <v>1431</v>
      </c>
      <c r="BD403" s="221" t="s">
        <v>87</v>
      </c>
      <c r="BE403" s="221" t="s">
        <v>121</v>
      </c>
    </row>
    <row r="404" spans="2:57" s="271" customFormat="1" ht="12.75" x14ac:dyDescent="0.2">
      <c r="B404" s="221">
        <v>2025</v>
      </c>
      <c r="C404" s="221">
        <v>891780111</v>
      </c>
      <c r="D404" s="221" t="s">
        <v>78</v>
      </c>
      <c r="E404" s="66" t="s">
        <v>1430</v>
      </c>
      <c r="F404" s="227" t="s">
        <v>1429</v>
      </c>
      <c r="G404" s="306">
        <v>0</v>
      </c>
      <c r="H404" s="65" t="s">
        <v>81</v>
      </c>
      <c r="I404" s="221" t="s">
        <v>127</v>
      </c>
      <c r="J404" s="220" t="s">
        <v>289</v>
      </c>
      <c r="K404" s="67" t="s">
        <v>1428</v>
      </c>
      <c r="L404" s="523">
        <v>1819400</v>
      </c>
      <c r="M404" s="221" t="s">
        <v>85</v>
      </c>
      <c r="N404" s="67" t="s">
        <v>1427</v>
      </c>
      <c r="O404" s="526">
        <v>36719980</v>
      </c>
      <c r="P404" s="312">
        <v>1642</v>
      </c>
      <c r="Q404" s="511">
        <v>45860</v>
      </c>
      <c r="R404" s="498">
        <v>3000000</v>
      </c>
      <c r="S404" s="503">
        <v>45888</v>
      </c>
      <c r="T404" s="303">
        <v>1819400</v>
      </c>
      <c r="U404" s="65" t="s">
        <v>87</v>
      </c>
      <c r="V404" s="229">
        <v>1082884010</v>
      </c>
      <c r="W404" s="66" t="s">
        <v>1426</v>
      </c>
      <c r="X404" s="543">
        <v>45888</v>
      </c>
      <c r="Y404" s="543">
        <v>45888</v>
      </c>
      <c r="Z404" s="70" t="s">
        <v>89</v>
      </c>
      <c r="AA404" s="543">
        <v>45894</v>
      </c>
      <c r="AB404" s="279">
        <f t="shared" si="35"/>
        <v>6</v>
      </c>
      <c r="AC404" s="65">
        <v>0</v>
      </c>
      <c r="AD404" s="68">
        <v>0</v>
      </c>
      <c r="AE404" s="65">
        <v>0</v>
      </c>
      <c r="AF404" s="78" t="s">
        <v>89</v>
      </c>
      <c r="AG404" s="49">
        <f t="shared" si="38"/>
        <v>0</v>
      </c>
      <c r="AH404" s="65">
        <v>0</v>
      </c>
      <c r="AI404" s="66">
        <v>0</v>
      </c>
      <c r="AJ404" s="70" t="s">
        <v>89</v>
      </c>
      <c r="AK404" s="78" t="s">
        <v>89</v>
      </c>
      <c r="AL404" s="65">
        <v>0</v>
      </c>
      <c r="AM404" s="70" t="s">
        <v>89</v>
      </c>
      <c r="AN404" s="70" t="s">
        <v>89</v>
      </c>
      <c r="AO404" s="70" t="s">
        <v>89</v>
      </c>
      <c r="AP404" s="49">
        <f t="shared" si="36"/>
        <v>0</v>
      </c>
      <c r="AQ404" s="302">
        <f>+L404+AD404-AI404</f>
        <v>1819400</v>
      </c>
      <c r="AR404" s="65" t="s">
        <v>87</v>
      </c>
      <c r="AS404" s="68">
        <v>1819400</v>
      </c>
      <c r="AT404" s="65" t="s">
        <v>90</v>
      </c>
      <c r="AU404" s="65">
        <v>0</v>
      </c>
      <c r="AV404" s="75" t="s">
        <v>89</v>
      </c>
      <c r="AW404" s="570">
        <f t="shared" si="34"/>
        <v>0</v>
      </c>
      <c r="AX404" s="515">
        <v>1819400</v>
      </c>
      <c r="AY404" s="223">
        <f t="shared" si="37"/>
        <v>0</v>
      </c>
      <c r="AZ404" s="74">
        <v>0</v>
      </c>
      <c r="BA404" s="301" t="s">
        <v>89</v>
      </c>
      <c r="BB404" s="65" t="s">
        <v>103</v>
      </c>
      <c r="BC404" s="310" t="s">
        <v>1425</v>
      </c>
      <c r="BD404" s="221" t="s">
        <v>87</v>
      </c>
      <c r="BE404" s="221" t="s">
        <v>121</v>
      </c>
    </row>
    <row r="405" spans="2:57" s="271" customFormat="1" ht="12.75" x14ac:dyDescent="0.2">
      <c r="B405" s="221">
        <v>2025</v>
      </c>
      <c r="C405" s="221">
        <v>891780111</v>
      </c>
      <c r="D405" s="221" t="s">
        <v>78</v>
      </c>
      <c r="E405" s="67" t="s">
        <v>1424</v>
      </c>
      <c r="F405" s="49" t="s">
        <v>1423</v>
      </c>
      <c r="G405" s="306">
        <v>2023000100072</v>
      </c>
      <c r="H405" s="65" t="s">
        <v>81</v>
      </c>
      <c r="I405" s="221" t="s">
        <v>146</v>
      </c>
      <c r="J405" s="220" t="s">
        <v>83</v>
      </c>
      <c r="K405" s="67" t="s">
        <v>1422</v>
      </c>
      <c r="L405" s="302">
        <v>92545440</v>
      </c>
      <c r="M405" s="221" t="s">
        <v>85</v>
      </c>
      <c r="N405" s="67" t="s">
        <v>1421</v>
      </c>
      <c r="O405" s="363" t="s">
        <v>1399</v>
      </c>
      <c r="P405" s="304">
        <v>53</v>
      </c>
      <c r="Q405" s="403">
        <v>45691</v>
      </c>
      <c r="R405" s="498">
        <v>955418841</v>
      </c>
      <c r="S405" s="403">
        <v>45751</v>
      </c>
      <c r="T405" s="303">
        <f>+L405</f>
        <v>92545440</v>
      </c>
      <c r="U405" s="65" t="s">
        <v>87</v>
      </c>
      <c r="V405" s="49">
        <v>16078654</v>
      </c>
      <c r="W405" s="49" t="s">
        <v>1398</v>
      </c>
      <c r="X405" s="547">
        <v>45751</v>
      </c>
      <c r="Y405" s="504">
        <v>45751</v>
      </c>
      <c r="Z405" s="70" t="s">
        <v>89</v>
      </c>
      <c r="AA405" s="504">
        <v>46069</v>
      </c>
      <c r="AB405" s="279">
        <f t="shared" si="35"/>
        <v>318</v>
      </c>
      <c r="AC405" s="65">
        <v>0</v>
      </c>
      <c r="AD405" s="68">
        <v>0</v>
      </c>
      <c r="AE405" s="65">
        <v>0</v>
      </c>
      <c r="AF405" s="78" t="s">
        <v>89</v>
      </c>
      <c r="AG405" s="49">
        <f t="shared" si="38"/>
        <v>0</v>
      </c>
      <c r="AH405" s="65">
        <v>0</v>
      </c>
      <c r="AI405" s="66">
        <v>0</v>
      </c>
      <c r="AJ405" s="70" t="s">
        <v>89</v>
      </c>
      <c r="AK405" s="78" t="s">
        <v>89</v>
      </c>
      <c r="AL405" s="65">
        <v>0</v>
      </c>
      <c r="AM405" s="70" t="s">
        <v>89</v>
      </c>
      <c r="AN405" s="70" t="s">
        <v>89</v>
      </c>
      <c r="AO405" s="70" t="s">
        <v>89</v>
      </c>
      <c r="AP405" s="49">
        <f t="shared" si="36"/>
        <v>0</v>
      </c>
      <c r="AQ405" s="302">
        <f>+L405+AD405-AI405</f>
        <v>92545440</v>
      </c>
      <c r="AR405" s="65" t="s">
        <v>90</v>
      </c>
      <c r="AS405" s="68">
        <v>0</v>
      </c>
      <c r="AT405" s="65" t="s">
        <v>90</v>
      </c>
      <c r="AU405" s="65">
        <v>0</v>
      </c>
      <c r="AV405" s="75" t="s">
        <v>89</v>
      </c>
      <c r="AW405" s="570">
        <f t="shared" si="34"/>
        <v>0</v>
      </c>
      <c r="AX405" s="515">
        <v>92545440</v>
      </c>
      <c r="AY405" s="223">
        <f t="shared" si="37"/>
        <v>0</v>
      </c>
      <c r="AZ405" s="74">
        <v>0</v>
      </c>
      <c r="BA405" s="301" t="s">
        <v>89</v>
      </c>
      <c r="BB405" s="65" t="s">
        <v>108</v>
      </c>
      <c r="BC405" s="308" t="s">
        <v>1420</v>
      </c>
      <c r="BD405" s="221" t="s">
        <v>87</v>
      </c>
      <c r="BE405" s="221" t="s">
        <v>87</v>
      </c>
    </row>
    <row r="406" spans="2:57" s="271" customFormat="1" ht="12.75" x14ac:dyDescent="0.2">
      <c r="B406" s="221">
        <v>2025</v>
      </c>
      <c r="C406" s="221">
        <v>891780111</v>
      </c>
      <c r="D406" s="221" t="s">
        <v>78</v>
      </c>
      <c r="E406" s="67" t="s">
        <v>1419</v>
      </c>
      <c r="F406" s="49" t="s">
        <v>1418</v>
      </c>
      <c r="G406" s="306">
        <v>2023000100072</v>
      </c>
      <c r="H406" s="65" t="s">
        <v>81</v>
      </c>
      <c r="I406" s="221" t="s">
        <v>146</v>
      </c>
      <c r="J406" s="220" t="s">
        <v>83</v>
      </c>
      <c r="K406" s="67" t="s">
        <v>1417</v>
      </c>
      <c r="L406" s="302">
        <v>83230368</v>
      </c>
      <c r="M406" s="221" t="s">
        <v>85</v>
      </c>
      <c r="N406" s="67" t="s">
        <v>1416</v>
      </c>
      <c r="O406" s="363" t="s">
        <v>1415</v>
      </c>
      <c r="P406" s="304">
        <v>53</v>
      </c>
      <c r="Q406" s="403">
        <v>45691</v>
      </c>
      <c r="R406" s="498">
        <v>955418841</v>
      </c>
      <c r="S406" s="403">
        <v>45751</v>
      </c>
      <c r="T406" s="303">
        <f>+L406</f>
        <v>83230368</v>
      </c>
      <c r="U406" s="65" t="s">
        <v>87</v>
      </c>
      <c r="V406" s="49">
        <v>16078654</v>
      </c>
      <c r="W406" s="49" t="s">
        <v>1398</v>
      </c>
      <c r="X406" s="547">
        <v>45751</v>
      </c>
      <c r="Y406" s="504">
        <v>45751</v>
      </c>
      <c r="Z406" s="70" t="s">
        <v>89</v>
      </c>
      <c r="AA406" s="504">
        <v>46069</v>
      </c>
      <c r="AB406" s="279">
        <f t="shared" si="35"/>
        <v>318</v>
      </c>
      <c r="AC406" s="65">
        <v>0</v>
      </c>
      <c r="AD406" s="68">
        <v>0</v>
      </c>
      <c r="AE406" s="65">
        <v>0</v>
      </c>
      <c r="AF406" s="78" t="s">
        <v>89</v>
      </c>
      <c r="AG406" s="49">
        <f t="shared" si="38"/>
        <v>0</v>
      </c>
      <c r="AH406" s="65">
        <v>0</v>
      </c>
      <c r="AI406" s="66">
        <v>0</v>
      </c>
      <c r="AJ406" s="70" t="s">
        <v>89</v>
      </c>
      <c r="AK406" s="78" t="s">
        <v>89</v>
      </c>
      <c r="AL406" s="65">
        <v>0</v>
      </c>
      <c r="AM406" s="70" t="s">
        <v>89</v>
      </c>
      <c r="AN406" s="70" t="s">
        <v>89</v>
      </c>
      <c r="AO406" s="70" t="s">
        <v>89</v>
      </c>
      <c r="AP406" s="49">
        <f t="shared" si="36"/>
        <v>0</v>
      </c>
      <c r="AQ406" s="302">
        <f>+L406+AD406-AI406</f>
        <v>83230368</v>
      </c>
      <c r="AR406" s="65" t="s">
        <v>90</v>
      </c>
      <c r="AS406" s="68">
        <v>0</v>
      </c>
      <c r="AT406" s="65" t="s">
        <v>90</v>
      </c>
      <c r="AU406" s="65">
        <v>0</v>
      </c>
      <c r="AV406" s="75" t="s">
        <v>89</v>
      </c>
      <c r="AW406" s="570">
        <f t="shared" si="34"/>
        <v>0</v>
      </c>
      <c r="AX406" s="515">
        <v>83230368</v>
      </c>
      <c r="AY406" s="223">
        <f t="shared" si="37"/>
        <v>0</v>
      </c>
      <c r="AZ406" s="74">
        <v>0</v>
      </c>
      <c r="BA406" s="301" t="s">
        <v>89</v>
      </c>
      <c r="BB406" s="65" t="s">
        <v>108</v>
      </c>
      <c r="BC406" s="308" t="s">
        <v>1414</v>
      </c>
      <c r="BD406" s="221" t="s">
        <v>87</v>
      </c>
      <c r="BE406" s="221" t="s">
        <v>87</v>
      </c>
    </row>
    <row r="407" spans="2:57" s="271" customFormat="1" ht="12.75" x14ac:dyDescent="0.2">
      <c r="B407" s="221">
        <v>2025</v>
      </c>
      <c r="C407" s="221">
        <v>891780111</v>
      </c>
      <c r="D407" s="221" t="s">
        <v>78</v>
      </c>
      <c r="E407" s="67" t="s">
        <v>1413</v>
      </c>
      <c r="F407" s="49" t="s">
        <v>1412</v>
      </c>
      <c r="G407" s="306">
        <v>2023000100072</v>
      </c>
      <c r="H407" s="65" t="s">
        <v>81</v>
      </c>
      <c r="I407" s="221" t="s">
        <v>146</v>
      </c>
      <c r="J407" s="220" t="s">
        <v>83</v>
      </c>
      <c r="K407" s="67" t="s">
        <v>1411</v>
      </c>
      <c r="L407" s="302">
        <v>92545440</v>
      </c>
      <c r="M407" s="221" t="s">
        <v>85</v>
      </c>
      <c r="N407" s="67" t="s">
        <v>1406</v>
      </c>
      <c r="O407" s="363" t="s">
        <v>1405</v>
      </c>
      <c r="P407" s="304">
        <v>53</v>
      </c>
      <c r="Q407" s="403">
        <v>45691</v>
      </c>
      <c r="R407" s="498">
        <v>955418841</v>
      </c>
      <c r="S407" s="403">
        <v>45754</v>
      </c>
      <c r="T407" s="303">
        <f>+L407</f>
        <v>92545440</v>
      </c>
      <c r="U407" s="65" t="s">
        <v>87</v>
      </c>
      <c r="V407" s="49">
        <v>16078654</v>
      </c>
      <c r="W407" s="49" t="s">
        <v>1398</v>
      </c>
      <c r="X407" s="547">
        <v>45754</v>
      </c>
      <c r="Y407" s="504">
        <v>45754</v>
      </c>
      <c r="Z407" s="70" t="s">
        <v>89</v>
      </c>
      <c r="AA407" s="504">
        <v>46069</v>
      </c>
      <c r="AB407" s="279">
        <f t="shared" si="35"/>
        <v>315</v>
      </c>
      <c r="AC407" s="65">
        <v>0</v>
      </c>
      <c r="AD407" s="68">
        <v>0</v>
      </c>
      <c r="AE407" s="65">
        <v>0</v>
      </c>
      <c r="AF407" s="78" t="s">
        <v>89</v>
      </c>
      <c r="AG407" s="49">
        <f t="shared" si="38"/>
        <v>0</v>
      </c>
      <c r="AH407" s="65">
        <v>0</v>
      </c>
      <c r="AI407" s="66">
        <v>0</v>
      </c>
      <c r="AJ407" s="70" t="s">
        <v>89</v>
      </c>
      <c r="AK407" s="78" t="s">
        <v>89</v>
      </c>
      <c r="AL407" s="65">
        <v>0</v>
      </c>
      <c r="AM407" s="70" t="s">
        <v>89</v>
      </c>
      <c r="AN407" s="70" t="s">
        <v>89</v>
      </c>
      <c r="AO407" s="70" t="s">
        <v>89</v>
      </c>
      <c r="AP407" s="49">
        <f t="shared" si="36"/>
        <v>0</v>
      </c>
      <c r="AQ407" s="302">
        <f>+L407+AD407-AI407</f>
        <v>92545440</v>
      </c>
      <c r="AR407" s="65" t="s">
        <v>90</v>
      </c>
      <c r="AS407" s="68">
        <v>0</v>
      </c>
      <c r="AT407" s="65" t="s">
        <v>90</v>
      </c>
      <c r="AU407" s="65">
        <v>0</v>
      </c>
      <c r="AV407" s="75" t="s">
        <v>89</v>
      </c>
      <c r="AW407" s="570">
        <f t="shared" si="34"/>
        <v>0</v>
      </c>
      <c r="AX407" s="515">
        <v>92545440</v>
      </c>
      <c r="AY407" s="223">
        <f t="shared" si="37"/>
        <v>0</v>
      </c>
      <c r="AZ407" s="74">
        <v>0</v>
      </c>
      <c r="BA407" s="301" t="s">
        <v>89</v>
      </c>
      <c r="BB407" s="309" t="s">
        <v>108</v>
      </c>
      <c r="BC407" s="308" t="s">
        <v>1410</v>
      </c>
      <c r="BD407" s="221" t="s">
        <v>87</v>
      </c>
      <c r="BE407" s="221" t="s">
        <v>87</v>
      </c>
    </row>
    <row r="408" spans="2:57" s="271" customFormat="1" ht="12.75" x14ac:dyDescent="0.2">
      <c r="B408" s="221">
        <v>2025</v>
      </c>
      <c r="C408" s="221">
        <v>891780111</v>
      </c>
      <c r="D408" s="221" t="s">
        <v>78</v>
      </c>
      <c r="E408" s="67" t="s">
        <v>1409</v>
      </c>
      <c r="F408" s="49" t="s">
        <v>1408</v>
      </c>
      <c r="G408" s="306">
        <v>2023000100072</v>
      </c>
      <c r="H408" s="65" t="s">
        <v>81</v>
      </c>
      <c r="I408" s="221" t="s">
        <v>146</v>
      </c>
      <c r="J408" s="220" t="s">
        <v>83</v>
      </c>
      <c r="K408" s="67" t="s">
        <v>1407</v>
      </c>
      <c r="L408" s="302">
        <v>108576000</v>
      </c>
      <c r="M408" s="221" t="s">
        <v>85</v>
      </c>
      <c r="N408" s="67" t="s">
        <v>1406</v>
      </c>
      <c r="O408" s="363" t="s">
        <v>1405</v>
      </c>
      <c r="P408" s="304">
        <v>80</v>
      </c>
      <c r="Q408" s="403">
        <v>45804</v>
      </c>
      <c r="R408" s="498">
        <v>831230400</v>
      </c>
      <c r="S408" s="403">
        <v>45847</v>
      </c>
      <c r="T408" s="303">
        <v>108576000</v>
      </c>
      <c r="U408" s="65" t="s">
        <v>87</v>
      </c>
      <c r="V408" s="49">
        <v>16078654</v>
      </c>
      <c r="W408" s="49" t="s">
        <v>1398</v>
      </c>
      <c r="X408" s="547">
        <v>45847</v>
      </c>
      <c r="Y408" s="504">
        <v>45847</v>
      </c>
      <c r="Z408" s="70" t="s">
        <v>89</v>
      </c>
      <c r="AA408" s="504">
        <v>46356</v>
      </c>
      <c r="AB408" s="279">
        <f t="shared" si="35"/>
        <v>509</v>
      </c>
      <c r="AC408" s="65">
        <v>0</v>
      </c>
      <c r="AD408" s="68">
        <v>0</v>
      </c>
      <c r="AE408" s="65">
        <v>0</v>
      </c>
      <c r="AF408" s="78" t="s">
        <v>89</v>
      </c>
      <c r="AG408" s="49">
        <f t="shared" si="38"/>
        <v>0</v>
      </c>
      <c r="AH408" s="65">
        <v>0</v>
      </c>
      <c r="AI408" s="66">
        <v>0</v>
      </c>
      <c r="AJ408" s="70" t="s">
        <v>89</v>
      </c>
      <c r="AK408" s="78" t="s">
        <v>89</v>
      </c>
      <c r="AL408" s="65">
        <v>0</v>
      </c>
      <c r="AM408" s="70" t="s">
        <v>89</v>
      </c>
      <c r="AN408" s="70" t="s">
        <v>89</v>
      </c>
      <c r="AO408" s="70" t="s">
        <v>89</v>
      </c>
      <c r="AP408" s="49">
        <f t="shared" si="36"/>
        <v>0</v>
      </c>
      <c r="AQ408" s="302">
        <f>+L408+AD408-AI408</f>
        <v>108576000</v>
      </c>
      <c r="AR408" s="65" t="s">
        <v>90</v>
      </c>
      <c r="AS408" s="68">
        <v>0</v>
      </c>
      <c r="AT408" s="65" t="s">
        <v>90</v>
      </c>
      <c r="AU408" s="65">
        <v>0</v>
      </c>
      <c r="AV408" s="75" t="s">
        <v>89</v>
      </c>
      <c r="AW408" s="570">
        <f t="shared" si="34"/>
        <v>0</v>
      </c>
      <c r="AX408" s="515">
        <v>108576000</v>
      </c>
      <c r="AY408" s="223">
        <f t="shared" si="37"/>
        <v>0</v>
      </c>
      <c r="AZ408" s="74">
        <v>0</v>
      </c>
      <c r="BA408" s="301" t="s">
        <v>89</v>
      </c>
      <c r="BB408" s="65" t="s">
        <v>108</v>
      </c>
      <c r="BC408" s="307" t="s">
        <v>1404</v>
      </c>
      <c r="BD408" s="221" t="s">
        <v>87</v>
      </c>
      <c r="BE408" s="221" t="s">
        <v>87</v>
      </c>
    </row>
    <row r="409" spans="2:57" s="271" customFormat="1" ht="13.5" thickBot="1" x14ac:dyDescent="0.25">
      <c r="B409" s="221">
        <v>2025</v>
      </c>
      <c r="C409" s="221">
        <v>891780111</v>
      </c>
      <c r="D409" s="221" t="s">
        <v>78</v>
      </c>
      <c r="E409" s="67" t="s">
        <v>1403</v>
      </c>
      <c r="F409" s="49" t="s">
        <v>1402</v>
      </c>
      <c r="G409" s="306">
        <v>2023000100072</v>
      </c>
      <c r="H409" s="65" t="s">
        <v>81</v>
      </c>
      <c r="I409" s="221" t="s">
        <v>146</v>
      </c>
      <c r="J409" s="220" t="s">
        <v>83</v>
      </c>
      <c r="K409" s="67" t="s">
        <v>1401</v>
      </c>
      <c r="L409" s="302">
        <v>108576000</v>
      </c>
      <c r="M409" s="221" t="s">
        <v>85</v>
      </c>
      <c r="N409" s="82" t="s">
        <v>1400</v>
      </c>
      <c r="O409" s="363" t="s">
        <v>1399</v>
      </c>
      <c r="P409" s="304">
        <v>80</v>
      </c>
      <c r="Q409" s="512">
        <v>45804</v>
      </c>
      <c r="R409" s="498">
        <v>831230400</v>
      </c>
      <c r="S409" s="512">
        <v>45863</v>
      </c>
      <c r="T409" s="303">
        <v>108576000</v>
      </c>
      <c r="U409" s="65" t="s">
        <v>87</v>
      </c>
      <c r="V409" s="49">
        <v>16078654</v>
      </c>
      <c r="W409" s="49" t="s">
        <v>1398</v>
      </c>
      <c r="X409" s="547">
        <v>45862</v>
      </c>
      <c r="Y409" s="567">
        <v>45866</v>
      </c>
      <c r="Z409" s="70" t="s">
        <v>89</v>
      </c>
      <c r="AA409" s="504">
        <v>46356</v>
      </c>
      <c r="AB409" s="279">
        <f t="shared" si="35"/>
        <v>490</v>
      </c>
      <c r="AC409" s="65">
        <v>0</v>
      </c>
      <c r="AD409" s="68">
        <v>0</v>
      </c>
      <c r="AE409" s="65">
        <v>0</v>
      </c>
      <c r="AF409" s="78" t="s">
        <v>89</v>
      </c>
      <c r="AG409" s="49">
        <f t="shared" si="38"/>
        <v>0</v>
      </c>
      <c r="AH409" s="65">
        <v>0</v>
      </c>
      <c r="AI409" s="66">
        <v>0</v>
      </c>
      <c r="AJ409" s="70" t="s">
        <v>89</v>
      </c>
      <c r="AK409" s="78" t="s">
        <v>89</v>
      </c>
      <c r="AL409" s="65">
        <v>0</v>
      </c>
      <c r="AM409" s="70" t="s">
        <v>89</v>
      </c>
      <c r="AN409" s="70" t="s">
        <v>89</v>
      </c>
      <c r="AO409" s="70" t="s">
        <v>89</v>
      </c>
      <c r="AP409" s="49">
        <f t="shared" si="36"/>
        <v>0</v>
      </c>
      <c r="AQ409" s="302">
        <f>+L409+AD409-AI409</f>
        <v>108576000</v>
      </c>
      <c r="AR409" s="65" t="s">
        <v>90</v>
      </c>
      <c r="AS409" s="68">
        <v>0</v>
      </c>
      <c r="AT409" s="65" t="s">
        <v>90</v>
      </c>
      <c r="AU409" s="65">
        <v>0</v>
      </c>
      <c r="AV409" s="75" t="s">
        <v>89</v>
      </c>
      <c r="AW409" s="570">
        <f t="shared" ref="AW409" si="39">+AQ409-AX409</f>
        <v>0</v>
      </c>
      <c r="AX409" s="515">
        <v>108576000</v>
      </c>
      <c r="AY409" s="223">
        <f t="shared" si="37"/>
        <v>0</v>
      </c>
      <c r="AZ409" s="74">
        <v>0</v>
      </c>
      <c r="BA409" s="301" t="s">
        <v>89</v>
      </c>
      <c r="BB409" s="81" t="s">
        <v>108</v>
      </c>
      <c r="BC409" s="300" t="s">
        <v>1397</v>
      </c>
      <c r="BD409" s="221" t="s">
        <v>87</v>
      </c>
      <c r="BE409" s="221" t="s">
        <v>87</v>
      </c>
    </row>
    <row r="410" spans="2:57" s="289" customFormat="1" ht="13.5" thickBot="1" x14ac:dyDescent="0.25">
      <c r="B410" s="665" t="s">
        <v>102</v>
      </c>
      <c r="C410" s="666"/>
      <c r="D410" s="667"/>
      <c r="E410" s="394">
        <f>+SUBTOTAL(3,E8:E409)</f>
        <v>402</v>
      </c>
      <c r="F410" s="298"/>
      <c r="G410" s="110"/>
      <c r="H410" s="110"/>
      <c r="I410" s="110"/>
      <c r="J410" s="110"/>
      <c r="K410" s="110"/>
      <c r="L410" s="524">
        <f>SUM(L8:L409)</f>
        <v>11237134448</v>
      </c>
      <c r="M410" s="635"/>
      <c r="N410" s="636"/>
      <c r="O410" s="636"/>
      <c r="P410" s="636"/>
      <c r="Q410" s="671"/>
      <c r="R410" s="636"/>
      <c r="S410" s="671"/>
      <c r="T410" s="636"/>
      <c r="U410" s="636"/>
      <c r="V410" s="636"/>
      <c r="W410" s="636"/>
      <c r="X410" s="671"/>
      <c r="Y410" s="671"/>
      <c r="Z410" s="671"/>
      <c r="AA410" s="671"/>
      <c r="AB410" s="637"/>
      <c r="AC410" s="297">
        <f>SUM(AC8:AC409)</f>
        <v>4</v>
      </c>
      <c r="AD410" s="296">
        <f>SUM(AD8:AD409)</f>
        <v>41204555</v>
      </c>
      <c r="AE410" s="296">
        <f>SUM(AE8:AE409)</f>
        <v>3</v>
      </c>
      <c r="AF410" s="99"/>
      <c r="AG410" s="296">
        <f>SUM(AG8:AG409)</f>
        <v>593</v>
      </c>
      <c r="AH410" s="296">
        <f>SUM(AH8:AH409)</f>
        <v>3</v>
      </c>
      <c r="AI410" s="295">
        <f>SUM(AI8:AI409)</f>
        <v>1239297080</v>
      </c>
      <c r="AJ410" s="294"/>
      <c r="AK410" s="294"/>
      <c r="AL410" s="293">
        <f>SUM(AL8:AL407)</f>
        <v>0</v>
      </c>
      <c r="AM410" s="635"/>
      <c r="AN410" s="636"/>
      <c r="AO410" s="636"/>
      <c r="AP410" s="637"/>
      <c r="AQ410" s="292">
        <f>SUM(AQ8:AQ409)</f>
        <v>10039041923</v>
      </c>
      <c r="AR410" s="99"/>
      <c r="AS410" s="291">
        <f>SUM(AQ410:AR410)</f>
        <v>10039041923</v>
      </c>
      <c r="AT410" s="99"/>
      <c r="AU410" s="290">
        <f>SUM(AU8:AU407)</f>
        <v>0</v>
      </c>
      <c r="AV410" s="99"/>
      <c r="AW410" s="574">
        <f>SUM(AW8:AW407)</f>
        <v>4851581451</v>
      </c>
      <c r="AX410" s="575">
        <f>SUM(AX8:AX409)</f>
        <v>5187460472</v>
      </c>
      <c r="AY410" s="635"/>
      <c r="AZ410" s="636"/>
      <c r="BA410" s="636"/>
      <c r="BB410" s="636"/>
      <c r="BC410" s="636"/>
      <c r="BD410" s="636"/>
      <c r="BE410" s="636"/>
    </row>
  </sheetData>
  <sheetProtection formatCells="0" formatColumns="0" formatRows="0" insertRows="0" deleteRows="0" autoFilter="0"/>
  <mergeCells count="23">
    <mergeCell ref="AT6:AY6"/>
    <mergeCell ref="AZ6:BB6"/>
    <mergeCell ref="BC6:BE6"/>
    <mergeCell ref="B410:D410"/>
    <mergeCell ref="M410:AB410"/>
    <mergeCell ref="AM410:AP410"/>
    <mergeCell ref="AY410:BE410"/>
    <mergeCell ref="U6:W6"/>
    <mergeCell ref="X6:AB6"/>
    <mergeCell ref="AH6:AK6"/>
    <mergeCell ref="AL6:AP6"/>
    <mergeCell ref="AR6:AS6"/>
    <mergeCell ref="B3:C6"/>
    <mergeCell ref="D3:G4"/>
    <mergeCell ref="H3:I5"/>
    <mergeCell ref="F5:G5"/>
    <mergeCell ref="AC5:AP5"/>
    <mergeCell ref="E6:G6"/>
    <mergeCell ref="H6:K6"/>
    <mergeCell ref="N6:O6"/>
    <mergeCell ref="P6:R6"/>
    <mergeCell ref="S6:T6"/>
    <mergeCell ref="AC6:AG6"/>
  </mergeCells>
  <conditionalFormatting sqref="F5 E6">
    <cfRule type="containsText" dxfId="3" priority="6" operator="containsText" text="Seleccione Ordenador">
      <formula>NOT(ISERROR(SEARCH("Seleccione Ordenador",E5)))</formula>
    </cfRule>
  </conditionalFormatting>
  <conditionalFormatting sqref="F12">
    <cfRule type="colorScale" priority="7">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L8:L305 L398:L409">
    <cfRule type="cellIs" dxfId="2" priority="3" operator="greaterThan">
      <formula>$K$5</formula>
    </cfRule>
  </conditionalFormatting>
  <conditionalFormatting sqref="AD8:AD409">
    <cfRule type="cellIs" dxfId="1" priority="2" operator="greaterThan">
      <formula>$T$8/2</formula>
    </cfRule>
  </conditionalFormatting>
  <conditionalFormatting sqref="AW8:AZ279 AB8:AB409 AG8:AG409 AP8:AS409 AX280 AW280:AW281 AY280:AZ281 AW282:AZ409">
    <cfRule type="expression" dxfId="0" priority="4">
      <formula>+_xlfn.ISFORMULA(AB8)</formula>
    </cfRule>
  </conditionalFormatting>
  <dataValidations count="10">
    <dataValidation type="list" allowBlank="1" showInputMessage="1" showErrorMessage="1" sqref="BB8:BB409" xr:uid="{C44730C4-C0C6-49FF-8DEB-A15159EA4A60}">
      <formula1>"Por iniciar,En ejecucion,Suspendido,Terminado,Liquidado"</formula1>
    </dataValidation>
    <dataValidation type="list" allowBlank="1" showInputMessage="1" showErrorMessage="1" sqref="J8:J409" xr:uid="{D1A98427-3640-4360-8E01-C568A4F694B1}">
      <formula1>"CONTRATO DE OBRAS, OTROS TIPOS, PRESTACIÓN DE SERVICIOS, SUMINISTROS"</formula1>
    </dataValidation>
    <dataValidation type="list" allowBlank="1" showInputMessage="1" showErrorMessage="1" sqref="H8:H409" xr:uid="{E48D19D2-FF10-4C1A-873D-8E361B0814F6}">
      <formula1>"OTRO SECTOR"</formula1>
    </dataValidation>
    <dataValidation type="list" allowBlank="1" showInputMessage="1" showErrorMessage="1" sqref="M8:M409" xr:uid="{444B7B0A-3C4F-46CF-9CCD-2275EE2F95E5}">
      <formula1>"DIRECTA"</formula1>
    </dataValidation>
    <dataValidation type="list" allowBlank="1" showInputMessage="1" showErrorMessage="1" sqref="I8:I409" xr:uid="{D80915C5-E48A-4B57-B611-3CB751AF894D}">
      <formula1>"FUNCIONAMIENTO,INVERSION,OTROS"</formula1>
    </dataValidation>
    <dataValidation type="list" allowBlank="1" showInputMessage="1" showErrorMessage="1" sqref="BE8:BE409" xr:uid="{DF87A4E9-29C8-4A9A-8D83-F8C74FF7F8AD}">
      <formula1>"SI,NA por TIPO Contrato"</formula1>
    </dataValidation>
    <dataValidation type="list" allowBlank="1" showInputMessage="1" showErrorMessage="1" sqref="BD8:BD409" xr:uid="{266B5ED1-43EF-49F7-9954-B2996591FCE8}">
      <formula1>"SI,NO HA INICIADO"</formula1>
    </dataValidation>
    <dataValidation type="list" allowBlank="1" showInputMessage="1" showErrorMessage="1" sqref="U8:U409 AR8:AR409 AT8:AT409" xr:uid="{7B338E56-DEE8-4176-BC6B-873C231AAF71}">
      <formula1>"SI,NO"</formula1>
    </dataValidation>
    <dataValidation type="list" allowBlank="1" showInputMessage="1" showErrorMessage="1" errorTitle="ERROR" error="SOLO VALIDO LISTA DESPLEGABLE" promptTitle="ESCOJA EL PERIODO" sqref="F5" xr:uid="{4966CB11-461D-48FA-9936-57D20BD371EB}">
      <formula1>"Seleccione el periodo a presentar,ENERO,FEBRERO,MARZO,ABRIL,MAYO,JUNIO,JULIO,AGOSTO,SEPTIEMBRE,OCTUBRE,NOVIEMBRE,DICIEMBRE"</formula1>
    </dataValidation>
    <dataValidation type="list" allowBlank="1" showInputMessage="1" showErrorMessage="1" sqref="K4" xr:uid="{5178CD73-B5FA-48B2-AEAF-FC3995C9605E}">
      <formula1>"42,250,1000,3000"</formula1>
    </dataValidation>
  </dataValidations>
  <hyperlinks>
    <hyperlink ref="BC76" r:id="rId1" xr:uid="{D04C49C1-7BBE-47CE-BD97-BB7D7C8A7DBA}"/>
    <hyperlink ref="BC285" r:id="rId2" xr:uid="{291255B6-2994-48EC-87E8-7F740A012AD1}"/>
    <hyperlink ref="BC73" r:id="rId3" xr:uid="{E28E5E4F-9EDF-42A6-ABB8-3A9DFF5C63AC}"/>
    <hyperlink ref="BC286" r:id="rId4" xr:uid="{22AFE270-120B-49BC-A54D-4B870808E5BA}"/>
    <hyperlink ref="BC287" r:id="rId5" xr:uid="{640D0B53-388C-4F93-9A20-A18538528EB5}"/>
    <hyperlink ref="BC299" r:id="rId6" xr:uid="{C3025C4A-86E9-4BDE-AA4C-5AF9016EBEC6}"/>
    <hyperlink ref="BC300" r:id="rId7" xr:uid="{C40D837D-800F-4D73-8DC0-FD0B98B38A61}"/>
    <hyperlink ref="BC301" r:id="rId8" xr:uid="{A715C137-0DCF-496A-8DF8-EA3B6DAEF977}"/>
    <hyperlink ref="BC401" r:id="rId9" xr:uid="{5825951F-2653-4699-99B7-218731748B73}"/>
    <hyperlink ref="BC403" r:id="rId10" xr:uid="{E54E6466-9C94-4229-8F9D-2BD67064714F}"/>
    <hyperlink ref="BC302" r:id="rId11" xr:uid="{A1F40389-F017-4373-AFDA-4C838242C652}"/>
    <hyperlink ref="BC398" r:id="rId12" xr:uid="{1B7D66D7-39EE-41BE-AADD-03E84A62C450}"/>
    <hyperlink ref="BC113" r:id="rId13" xr:uid="{2D5FBB32-14EC-415C-B61F-0B36B60B544E}"/>
    <hyperlink ref="BC114" r:id="rId14" xr:uid="{F96429C3-7FE7-49EE-BCC9-5A0029BBF199}"/>
    <hyperlink ref="BC115" r:id="rId15" xr:uid="{4146D439-A94F-4D00-9068-E86C0ECFF356}"/>
    <hyperlink ref="BC116" r:id="rId16" xr:uid="{1BCC14C9-F996-45D5-8487-F5DE64952FF8}"/>
    <hyperlink ref="BC117" r:id="rId17" xr:uid="{22662590-05E8-4083-9A5B-75A9F15025D5}"/>
    <hyperlink ref="BC118" r:id="rId18" xr:uid="{F35005AE-8187-47BE-BB5D-C1A61525148C}"/>
    <hyperlink ref="BC119" r:id="rId19" xr:uid="{D80BE0A7-B892-43A3-9BB4-F846E570F35C}"/>
    <hyperlink ref="BC120" r:id="rId20" xr:uid="{44C49184-7867-4609-9974-BD30387856E6}"/>
    <hyperlink ref="BC309" r:id="rId21" xr:uid="{B4474A40-9378-4C76-8A6A-C88C89665DAB}"/>
    <hyperlink ref="BC310" r:id="rId22" xr:uid="{19038A5D-3401-419E-AFE2-0DA8EF01D932}"/>
    <hyperlink ref="BC375" r:id="rId23" xr:uid="{84C4BEE0-A568-486A-A9DA-B000266653F0}"/>
    <hyperlink ref="BC397" r:id="rId24" xr:uid="{1AC1EA9B-6E5E-4DD6-B38D-16ECEA4163F5}"/>
    <hyperlink ref="BC288" r:id="rId25" xr:uid="{3F4376A2-8222-40DA-9518-74DFDCBEBF0A}"/>
    <hyperlink ref="BC121" r:id="rId26" xr:uid="{F2B85167-6F51-40C2-B90B-E434D5FEC35A}"/>
    <hyperlink ref="BC122" r:id="rId27" xr:uid="{10879E42-0E4A-46F0-AF3E-CB8A427BF4B9}"/>
    <hyperlink ref="BC123" r:id="rId28" xr:uid="{9E93395C-6D9B-496D-9B7C-C9D2B8CEC20F}"/>
    <hyperlink ref="BC124" r:id="rId29" xr:uid="{6E10AF17-0CC7-4A98-912D-29B1392E6232}"/>
    <hyperlink ref="BC125" r:id="rId30" xr:uid="{5CDCFE83-CC6F-4EE5-ABC4-2143E741DF64}"/>
    <hyperlink ref="BC126" r:id="rId31" xr:uid="{1C1456DE-0038-46B2-8ACD-9B55D0A939F5}"/>
    <hyperlink ref="BC127" r:id="rId32" xr:uid="{FF3343BE-6330-4EEC-90F9-29380C1D6511}"/>
    <hyperlink ref="BC128" r:id="rId33" xr:uid="{39E6C0FE-01DC-4561-84B3-164A71710F28}"/>
    <hyperlink ref="BC129" r:id="rId34" xr:uid="{6D643B9F-C9E8-44FD-AE1E-6B8468A75FF4}"/>
    <hyperlink ref="BC130" r:id="rId35" xr:uid="{5678D8B7-C4C7-40E7-BCD2-33709096846D}"/>
    <hyperlink ref="BC131" r:id="rId36" xr:uid="{F24BDDBA-8344-4535-8D52-8EE88D779EC1}"/>
    <hyperlink ref="BC132" r:id="rId37" xr:uid="{821F3947-B26F-4225-AEB5-0DCDE87476F9}"/>
    <hyperlink ref="BC133" r:id="rId38" xr:uid="{3E8F414C-A28D-4C1F-B6DA-48F632C67E3E}"/>
    <hyperlink ref="BC134" r:id="rId39" xr:uid="{4B25BEFD-EE27-4D00-A4D8-8623A3F055F0}"/>
    <hyperlink ref="BC135" r:id="rId40" xr:uid="{FF3EFFEB-5D22-40D9-94F1-6BBFE387CA45}"/>
    <hyperlink ref="BC138" r:id="rId41" xr:uid="{D5D4AF5B-5BD7-4F9D-8031-ABADAE5375F7}"/>
    <hyperlink ref="BC139" r:id="rId42" xr:uid="{2B4BE607-12A3-40D3-985E-06E2B2BA06C1}"/>
    <hyperlink ref="BC137" r:id="rId43" xr:uid="{ACB97E59-965E-4E1E-9149-95F674DAB5CC}"/>
    <hyperlink ref="BC136" r:id="rId44" xr:uid="{AD6D3297-61F8-4413-AFF6-545EAE016680}"/>
    <hyperlink ref="BC311" r:id="rId45" xr:uid="{1D9F2C2C-3CAD-4207-88D2-51069C7401C3}"/>
    <hyperlink ref="BC312" r:id="rId46" xr:uid="{49FE540E-E180-43E3-B87A-414818C6C642}"/>
    <hyperlink ref="BC313" r:id="rId47" xr:uid="{FC558BB2-9529-4BDF-BB34-1DFA8AC7E15F}"/>
    <hyperlink ref="BC314" r:id="rId48" xr:uid="{D72E276D-685B-417D-8A30-2035E9A84BD3}"/>
    <hyperlink ref="BC315" r:id="rId49" xr:uid="{F3BF83D5-FF2D-4651-81E8-AD1FEF1FD576}"/>
    <hyperlink ref="BC316" r:id="rId50" xr:uid="{A6358B2B-9FEA-42B3-BE72-4D5E6747A3FB}"/>
    <hyperlink ref="BC317" r:id="rId51" xr:uid="{0E40A902-352F-45D6-BB60-2C3FE01B47BC}"/>
    <hyperlink ref="BC376" r:id="rId52" xr:uid="{FE638717-A5A2-4D3B-A739-3D689AE3E4E3}"/>
    <hyperlink ref="BC377" r:id="rId53" xr:uid="{C2318B89-3657-40B7-A8FD-019CE5229AC1}"/>
    <hyperlink ref="BC378" r:id="rId54" xr:uid="{C1952917-1480-4753-B62F-5D41E3852C1E}"/>
    <hyperlink ref="BC379" r:id="rId55" xr:uid="{04839728-AC0C-467D-BA84-B703B7C91329}"/>
    <hyperlink ref="BC380" r:id="rId56" xr:uid="{B8F7648B-A429-4D1F-B59D-74EF5BDAA2BA}"/>
    <hyperlink ref="BC304" r:id="rId57" xr:uid="{3726F3E3-509E-4770-8381-BBBB5682A87C}"/>
    <hyperlink ref="BC405" r:id="rId58" xr:uid="{AA323733-3282-42D0-9591-F1D313D19374}"/>
    <hyperlink ref="BC406" r:id="rId59" xr:uid="{13ABC143-43DD-4781-90FD-50A577F2CAFE}"/>
    <hyperlink ref="BC407" r:id="rId60" xr:uid="{5CF39417-354E-4502-8D7A-B377DD9F6592}"/>
    <hyperlink ref="BC330" r:id="rId61" xr:uid="{BE841A64-64A3-4E04-A414-2819A39B5607}"/>
    <hyperlink ref="BC331" r:id="rId62" xr:uid="{D605F938-101E-497B-BF1A-2230AF71BF2E}"/>
    <hyperlink ref="BC332" r:id="rId63" xr:uid="{E0E867AA-55E5-4FB0-A0D4-FBAD4C39FF51}"/>
    <hyperlink ref="BC381" r:id="rId64" xr:uid="{008A0386-2ACC-443B-93EF-6336AAA1BB82}"/>
    <hyperlink ref="BC399" r:id="rId65" xr:uid="{6EB5D650-7409-4E64-840E-08ADD8B89038}"/>
    <hyperlink ref="BC156" r:id="rId66" xr:uid="{2F857074-FF67-4293-8BB6-473F9BA3594B}"/>
    <hyperlink ref="BC157" r:id="rId67" xr:uid="{BB584CA5-5590-4850-9B26-D6F5A7E95634}"/>
    <hyperlink ref="BC158" r:id="rId68" xr:uid="{4B2201F6-7FF2-44C6-91D1-D7D733C2ACAB}"/>
    <hyperlink ref="BC159" r:id="rId69" xr:uid="{0BFD9CE3-2700-4FEA-A90B-403F3E4235B2}"/>
    <hyperlink ref="BC160" r:id="rId70" xr:uid="{B9A70A64-0053-4177-9BFF-702E876C6C3E}"/>
    <hyperlink ref="BC161" r:id="rId71" xr:uid="{6DD35F04-8B4B-4F7C-89A8-36CC85EBB262}"/>
    <hyperlink ref="BC162" r:id="rId72" xr:uid="{E8D5BF2D-357F-4220-84F8-BD75FC924E04}"/>
    <hyperlink ref="BC163" r:id="rId73" xr:uid="{72425E54-72A1-44EC-A11D-A008CC2B7DDF}"/>
    <hyperlink ref="BC164" r:id="rId74" xr:uid="{526C2D02-6EA1-408C-9D2C-8CADD2A93803}"/>
    <hyperlink ref="BC165" r:id="rId75" xr:uid="{4ECB3C70-3FF2-49F6-A2CA-438B45E7BFA9}"/>
    <hyperlink ref="BC166" r:id="rId76" xr:uid="{6BA65DD4-7D15-4EE3-AFF2-1C2861143506}"/>
    <hyperlink ref="BC170" r:id="rId77" xr:uid="{7E7D1B34-2096-46C3-8449-77C1D3AC4268}"/>
    <hyperlink ref="BC168" r:id="rId78" xr:uid="{B2AEF32D-5C82-4421-A7FD-03AB3F26EC6C}"/>
    <hyperlink ref="BC167" r:id="rId79" xr:uid="{D0B633CB-80F2-479D-A221-E9588F07C760}"/>
    <hyperlink ref="BC169" r:id="rId80" xr:uid="{278049AF-2D41-4AEB-925E-630D061F7F18}"/>
    <hyperlink ref="BC171" r:id="rId81" xr:uid="{6677A8C1-9637-4AFC-9163-97F7A6ADABF8}"/>
    <hyperlink ref="BC400" r:id="rId82" xr:uid="{B1582CB1-1DE4-4247-B10D-760A9ECE3262}"/>
    <hyperlink ref="BC172" r:id="rId83" xr:uid="{410B29D2-DC5D-41D8-96C4-68BC868A76CB}"/>
    <hyperlink ref="BC173" r:id="rId84" xr:uid="{69466D7E-0080-4E75-AC48-3A784C6FFA3B}"/>
    <hyperlink ref="BC174" r:id="rId85" xr:uid="{69C8C6AB-3631-4664-AA13-C0F6B6E55C0B}"/>
    <hyperlink ref="BC175" r:id="rId86" xr:uid="{CF97552C-B55A-49EC-847C-3E1D2EE8BCFC}"/>
    <hyperlink ref="BC176" r:id="rId87" xr:uid="{47181808-08A6-42DC-B7AB-784A1E8306F0}"/>
    <hyperlink ref="BC177" r:id="rId88" xr:uid="{5DC935CC-222A-407F-A4C5-E3A8D88A9E69}"/>
    <hyperlink ref="BC178" r:id="rId89" xr:uid="{BDAF88BF-EAA7-464B-B3F7-7059ED1FF272}"/>
    <hyperlink ref="BC179" r:id="rId90" xr:uid="{19F1E5C3-9AD9-4C2B-A915-E175ECB3D768}"/>
    <hyperlink ref="BC180" r:id="rId91" xr:uid="{9BB7140C-6E63-4162-950D-BB238092BC3D}"/>
    <hyperlink ref="BC181" r:id="rId92" xr:uid="{49D353F4-8D4D-4FE5-A9C5-FDBDB6206BBE}"/>
    <hyperlink ref="BC182" r:id="rId93" xr:uid="{9A291856-61AD-4CBB-959B-0E983D98BDF3}"/>
    <hyperlink ref="BC183" r:id="rId94" xr:uid="{6D71173F-AF66-4018-9CFC-AF850B21CE87}"/>
    <hyperlink ref="BC184" r:id="rId95" xr:uid="{60EA900E-EA9E-4303-A12A-F57C42BC4F3E}"/>
    <hyperlink ref="BC185" r:id="rId96" xr:uid="{EF5BF474-981F-4403-AACF-07E19062394F}"/>
    <hyperlink ref="BC186" r:id="rId97" xr:uid="{D7701A6B-34C0-440F-868A-65415B9AA028}"/>
    <hyperlink ref="BC187" r:id="rId98" xr:uid="{961C2148-F362-47CF-B09F-91ED939EA066}"/>
    <hyperlink ref="BC188" r:id="rId99" xr:uid="{D3A03F1E-160B-4157-B364-D8559BF1506D}"/>
    <hyperlink ref="BC189" r:id="rId100" xr:uid="{C9DF1098-8BDA-4A89-8B93-4D55813791CC}"/>
    <hyperlink ref="BC190" r:id="rId101" xr:uid="{A2B810B6-DF56-45FF-89D9-5C314FBA31DF}"/>
    <hyperlink ref="BC191" r:id="rId102" xr:uid="{46B2B5E9-9B03-4C25-B4C1-7752BDF92CB6}"/>
    <hyperlink ref="BC192" r:id="rId103" xr:uid="{29696096-6D45-4666-97A9-4D238933D24C}"/>
    <hyperlink ref="BC193" r:id="rId104" xr:uid="{DE91ADF8-CE2A-46A4-B568-38FA197D4A05}"/>
    <hyperlink ref="BC194" r:id="rId105" xr:uid="{107C653C-942A-49BE-952E-0C6CF7971E1B}"/>
    <hyperlink ref="BC195" r:id="rId106" xr:uid="{6C3CAB4D-B040-44C7-BFDE-5CB3074EB943}"/>
    <hyperlink ref="BC196" r:id="rId107" xr:uid="{1E182F02-9905-42F3-B748-869A0A81E0D7}"/>
    <hyperlink ref="BC197" r:id="rId108" xr:uid="{734AC148-BC5A-457A-89EE-7A1D9DDEFE96}"/>
    <hyperlink ref="BC198" r:id="rId109" xr:uid="{CE09FEC3-9F3F-472D-A45E-D03E3219F00B}"/>
    <hyperlink ref="BC199" r:id="rId110" xr:uid="{C3309159-13CC-4A50-B212-B65B7F64E833}"/>
    <hyperlink ref="BC200" r:id="rId111" xr:uid="{2427C694-5F70-4FA1-BF69-18FBFD53B550}"/>
    <hyperlink ref="BC201" r:id="rId112" xr:uid="{D54DD663-32B4-488F-803D-F97C405EC30C}"/>
    <hyperlink ref="BC202" r:id="rId113" xr:uid="{4F5E3BBD-984B-4E75-BBA9-F1252D90D2FE}"/>
    <hyperlink ref="BC203" r:id="rId114" xr:uid="{DB719A9B-65D9-4521-9E20-A9365486B65A}"/>
    <hyperlink ref="BC204" r:id="rId115" xr:uid="{83BAAE4B-94FE-4B45-8045-374DAF12E40D}"/>
    <hyperlink ref="BC205" r:id="rId116" xr:uid="{B6E1D0A8-52CD-43D4-8481-67016678254F}"/>
    <hyperlink ref="BC206" r:id="rId117" xr:uid="{8DAFD16C-A136-4204-9DBA-08B94C314754}"/>
    <hyperlink ref="BC207" r:id="rId118" xr:uid="{D8185961-2BA9-40BE-8570-D5301949F199}"/>
    <hyperlink ref="BC208" r:id="rId119" xr:uid="{F6C340EC-EF96-4AA4-9EB4-F56D97C020EA}"/>
    <hyperlink ref="BC209" r:id="rId120" xr:uid="{FA8D1AA1-148C-4849-A1C1-F5D1EE986ED5}"/>
    <hyperlink ref="BC210" r:id="rId121" xr:uid="{3367391A-791B-4C5E-B921-7EC95B8C6EB9}"/>
    <hyperlink ref="BC211" r:id="rId122" xr:uid="{7AA49DEA-1C31-4801-8FFE-6FC5986592BC}"/>
    <hyperlink ref="BC212" r:id="rId123" xr:uid="{ABE293D0-F739-49E8-BD4F-D81B084A0731}"/>
    <hyperlink ref="BC213" r:id="rId124" xr:uid="{DC0515CF-B320-4F77-A9C1-01FBC6301DA6}"/>
    <hyperlink ref="BC214" r:id="rId125" xr:uid="{354CB224-6682-4096-87A0-EE67AD2A2005}"/>
    <hyperlink ref="BC215" r:id="rId126" xr:uid="{D253ECB9-2D8A-4E71-B78B-BE6641119AE0}"/>
    <hyperlink ref="BC216" r:id="rId127" xr:uid="{52B2BACB-97E5-4D00-8A9F-8B079776E354}"/>
    <hyperlink ref="BC217" r:id="rId128" xr:uid="{1F7A3DE9-C05A-4E08-B4CE-00128D55FF6F}"/>
    <hyperlink ref="BC218" r:id="rId129" xr:uid="{87F6F665-7380-4167-A6E3-0F34D78A0360}"/>
    <hyperlink ref="BC219" r:id="rId130" xr:uid="{E867D28A-FFA6-438F-89B1-51F151B5C0C2}"/>
    <hyperlink ref="BC220" r:id="rId131" xr:uid="{2CD9DE49-D79F-4641-BA44-6A5C86BA653A}"/>
    <hyperlink ref="BC221" r:id="rId132" xr:uid="{1D1285C6-5A8B-454B-9E87-645510BE4874}"/>
    <hyperlink ref="BC222" r:id="rId133" xr:uid="{864CAE94-C9B8-484A-9AA3-9E0E0167A94C}"/>
    <hyperlink ref="BC223" r:id="rId134" xr:uid="{B4428BD4-77C0-410F-9F47-D26B02808592}"/>
    <hyperlink ref="BC224" r:id="rId135" xr:uid="{FF3715AD-1B62-4490-825A-3F37B4DDCA5E}"/>
    <hyperlink ref="BC225" r:id="rId136" xr:uid="{A9A6FF2D-3B11-4869-B2D0-8BF92DCA3830}"/>
    <hyperlink ref="BC226" r:id="rId137" xr:uid="{FD1FE5CC-B489-4D77-8289-4A2D750F3FED}"/>
    <hyperlink ref="BC227" r:id="rId138" xr:uid="{15779E0C-F29F-4802-B49E-4A5EC742E654}"/>
    <hyperlink ref="BC228" r:id="rId139" xr:uid="{67B2E7BB-ED88-479D-A151-A93A7ABAD3AD}"/>
    <hyperlink ref="BC229" r:id="rId140" xr:uid="{03414561-0344-41B3-ADF7-7799071D000F}"/>
    <hyperlink ref="BC230" r:id="rId141" xr:uid="{0C9BEFC7-9D6F-477E-88BA-7BD95FB6B54B}"/>
    <hyperlink ref="BC231" r:id="rId142" xr:uid="{701F8BB9-B11B-4ABD-A434-C224CFB8F0F4}"/>
    <hyperlink ref="BC232" r:id="rId143" xr:uid="{6398DB18-824F-4015-A2B7-B9BF12893C08}"/>
    <hyperlink ref="BC233" r:id="rId144" xr:uid="{726DBFA1-8A03-4C3A-8801-AE08D84704F4}"/>
    <hyperlink ref="BC234" r:id="rId145" xr:uid="{9E8A8DD6-02A5-4056-B0BA-2946D1C7E7E5}"/>
    <hyperlink ref="BC235" r:id="rId146" xr:uid="{A5570D23-36BE-4124-B1F6-DD07C05A228C}"/>
    <hyperlink ref="BC236" r:id="rId147" xr:uid="{F3C38906-E1EF-4368-8689-403BF6AC1E92}"/>
    <hyperlink ref="BC237" r:id="rId148" xr:uid="{7E7253E5-B82B-4BA8-8167-349E32754AED}"/>
    <hyperlink ref="BC238" r:id="rId149" xr:uid="{F89B6841-ACFF-4FD5-9473-AF8C996EB9F0}"/>
    <hyperlink ref="BC239" r:id="rId150" xr:uid="{81EC99C4-E1D2-4425-9B79-766BA31477C8}"/>
    <hyperlink ref="BC240" r:id="rId151" xr:uid="{D87A45A7-9DDB-4B25-AE63-D5B05BF2E1D7}"/>
    <hyperlink ref="BC241" r:id="rId152" xr:uid="{E5244571-8237-4793-94DA-8ABE8491351A}"/>
    <hyperlink ref="BC242" r:id="rId153" xr:uid="{F9683BC2-B137-4844-8519-AA136A130262}"/>
    <hyperlink ref="BC243" r:id="rId154" xr:uid="{EF7EB288-2AE4-47DF-86A3-6F43A7A525FD}"/>
    <hyperlink ref="BC244" r:id="rId155" xr:uid="{279EA351-FBCB-4199-9CF9-B8C8DA74EBE6}"/>
    <hyperlink ref="BC245" r:id="rId156" xr:uid="{E8F9C358-3209-4916-9B1A-818FE56E6E41}"/>
    <hyperlink ref="BC246" r:id="rId157" xr:uid="{CB5A2007-74F1-4E97-AE76-BA47CB99C8E6}"/>
    <hyperlink ref="BC247" r:id="rId158" xr:uid="{13BAE7A2-38FB-4EB2-8944-82507F0B6726}"/>
    <hyperlink ref="BC248" r:id="rId159" xr:uid="{C539D94D-23BE-44B6-95D5-02564D333FA7}"/>
    <hyperlink ref="BC249" r:id="rId160" xr:uid="{81571332-1DEC-487F-87D6-3508C73A02E3}"/>
    <hyperlink ref="BC251" r:id="rId161" xr:uid="{FA3E2871-D88B-424A-AFAD-7B05154F271F}"/>
    <hyperlink ref="BC250" r:id="rId162" xr:uid="{B706D4F1-C7F4-4074-B465-1803A3DEE609}"/>
    <hyperlink ref="BC252" r:id="rId163" xr:uid="{868DA424-7001-4EB8-82C0-7394BA11A104}"/>
    <hyperlink ref="BC253" r:id="rId164" xr:uid="{A132ABF9-003F-4A54-A6B7-350D9215A159}"/>
    <hyperlink ref="BC254" r:id="rId165" xr:uid="{0FCDCF2E-6689-45DB-9829-3515993C9C12}"/>
    <hyperlink ref="BC255" r:id="rId166" xr:uid="{77F55B2A-832E-47B9-A4FF-5C30929328E6}"/>
    <hyperlink ref="BC256" r:id="rId167" xr:uid="{58BECEB4-8D8F-497C-84AF-0AE3E54E9BF6}"/>
    <hyperlink ref="BC257" r:id="rId168" xr:uid="{0EF37026-CA02-42AC-8241-08D18FC41C49}"/>
    <hyperlink ref="BC258" r:id="rId169" xr:uid="{B11D84C7-7F2D-46E4-86C4-53052BAF16E7}"/>
    <hyperlink ref="BC259" r:id="rId170" xr:uid="{E3C6B7EB-4B4B-4897-88C6-F7AF69C4C4BB}"/>
    <hyperlink ref="BC260" r:id="rId171" xr:uid="{AD3FF9AB-F0A7-49C3-B283-46035B9D688E}"/>
    <hyperlink ref="BC261" r:id="rId172" xr:uid="{9BE84629-A7AF-449A-AD80-AF9E8B06BEE7}"/>
    <hyperlink ref="BC262" r:id="rId173" xr:uid="{61833E43-9484-484C-9889-F96E7BEDACFB}"/>
    <hyperlink ref="BC263" r:id="rId174" xr:uid="{56896269-06B7-4AFF-B6A3-95A456424642}"/>
    <hyperlink ref="BC264" r:id="rId175" xr:uid="{742E0B4A-5F16-4DCA-B523-60EF3A466A2F}"/>
    <hyperlink ref="BC265" r:id="rId176" xr:uid="{CC932EE6-6497-4F8A-869D-6763C2BC6153}"/>
    <hyperlink ref="BC293" r:id="rId177" xr:uid="{A34FB6E4-F697-4243-BFA7-64C72CE896EC}"/>
    <hyperlink ref="BC294" r:id="rId178" xr:uid="{2C3B76D2-9EA6-4882-AD51-B994CB08B56A}"/>
    <hyperlink ref="BC295" r:id="rId179" xr:uid="{463DAF12-3A75-4C35-824E-3FD6CF0DE005}"/>
    <hyperlink ref="BC296" r:id="rId180" xr:uid="{95F9DC6B-CFAD-4D6D-A8BA-86D76806E9B8}"/>
    <hyperlink ref="BC297" r:id="rId181" xr:uid="{338BD0CF-33F4-49D8-9C82-3C9F23F15E3B}"/>
    <hyperlink ref="BC289" r:id="rId182" xr:uid="{9220AD97-D68C-4C62-B794-2A9A951D80C1}"/>
    <hyperlink ref="BC290" r:id="rId183" xr:uid="{EC7343AE-B8C8-42DD-9B0C-77C1B4452108}"/>
    <hyperlink ref="BC291" r:id="rId184" xr:uid="{E33D29CE-D102-4847-8619-F33094F4451A}"/>
    <hyperlink ref="BC292" r:id="rId185" xr:uid="{9E685D0D-80D4-41E6-989E-E4BBA5374869}"/>
    <hyperlink ref="BC298" r:id="rId186" xr:uid="{939FBCA3-1492-4BFD-8050-79939856A817}"/>
    <hyperlink ref="BC350" r:id="rId187" xr:uid="{01FF8330-54C1-43AB-AA7A-2F54F3CAAF53}"/>
    <hyperlink ref="BC351" r:id="rId188" xr:uid="{33B54356-76E6-4753-85F7-336DA5B13D79}"/>
    <hyperlink ref="BC352" r:id="rId189" xr:uid="{1B92ECE7-5C4F-46C1-B751-BF48B423AE7A}"/>
    <hyperlink ref="BC353" r:id="rId190" xr:uid="{6B5DD185-C2FD-4F8D-ACAE-A68EAC9B84A0}"/>
    <hyperlink ref="BC354" r:id="rId191" xr:uid="{A6AEF481-EC56-4AC2-BDCB-759F7B871F1C}"/>
    <hyperlink ref="BC355" r:id="rId192" xr:uid="{B50E6969-8720-4454-AD21-E57C5EE5F194}"/>
    <hyperlink ref="BC356" r:id="rId193" xr:uid="{83E5AF9D-C86B-49BE-B3C1-3D417613E3A5}"/>
    <hyperlink ref="BC357" r:id="rId194" xr:uid="{EA13CFBB-76C7-4B03-BECF-0A90BAEBE590}"/>
    <hyperlink ref="BC358" r:id="rId195" xr:uid="{F0C853BB-919F-450E-8A94-71AD8FD3C78E}"/>
    <hyperlink ref="BC359" r:id="rId196" xr:uid="{268519C9-BF8F-4896-A057-9990F504D70C}"/>
    <hyperlink ref="BC360" r:id="rId197" xr:uid="{C7290A8D-8E1A-43C2-88BD-707404548699}"/>
    <hyperlink ref="BC387" r:id="rId198" xr:uid="{0D994FB6-9179-4F26-92F1-F5EB30808790}"/>
    <hyperlink ref="BC389" r:id="rId199" xr:uid="{8B8384C9-0796-434F-8530-BC0AB3B95C6B}"/>
    <hyperlink ref="BC388" r:id="rId200" xr:uid="{853CA19A-76E8-43FE-B982-5354948F40B0}"/>
    <hyperlink ref="BC390" r:id="rId201" xr:uid="{A72ACC7E-D997-4B7A-8E1C-A651A7CDDE2C}"/>
    <hyperlink ref="BC391" r:id="rId202" xr:uid="{E7B6DC2F-13B4-420F-8D48-550AC42D959C}"/>
    <hyperlink ref="BC408" r:id="rId203" xr:uid="{D5654A5D-2F2D-4B95-A4BE-F8B8C54A4DE3}"/>
    <hyperlink ref="BC409" r:id="rId204" xr:uid="{0FA9231D-BF37-4944-AAF1-366D3AC86735}"/>
    <hyperlink ref="BC305" r:id="rId205" xr:uid="{D92627A0-E5FF-455C-A45B-7CA9153EFE3D}"/>
  </hyperlinks>
  <pageMargins left="0.7" right="0.7" top="0.75" bottom="0.75" header="0.3" footer="0.3"/>
  <pageSetup orientation="portrait" horizontalDpi="300" verticalDpi="300" r:id="rId206"/>
  <ignoredErrors>
    <ignoredError sqref="T8:T409" unlockedFormula="1"/>
    <ignoredError sqref="AG305" formula="1"/>
  </ignoredErrors>
  <drawing r:id="rId20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0A249-7928-4F2F-8D73-46D099A6D62B}">
  <dimension ref="A1:BV119"/>
  <sheetViews>
    <sheetView showGridLines="0" topLeftCell="A3" zoomScaleNormal="100" workbookViewId="0">
      <selection activeCell="BG5" sqref="BG5"/>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9" style="42" customWidth="1"/>
    <col min="7" max="7" width="18.5703125" style="42" customWidth="1"/>
    <col min="8" max="8" width="16.5703125" style="42" customWidth="1"/>
    <col min="9" max="9" width="17.42578125" style="42" customWidth="1"/>
    <col min="10" max="10" width="21.7109375" style="44" customWidth="1"/>
    <col min="11" max="11" width="18.42578125" customWidth="1"/>
    <col min="12" max="12" width="17.5703125" customWidth="1"/>
    <col min="13" max="13" width="13.42578125" customWidth="1"/>
    <col min="14" max="14" width="20.140625" customWidth="1"/>
    <col min="15" max="15" width="16.42578125" customWidth="1"/>
    <col min="16" max="16" width="11.5703125" customWidth="1"/>
    <col min="17" max="17" width="12.42578125" customWidth="1"/>
    <col min="18" max="18" width="11.5703125" customWidth="1"/>
    <col min="19" max="19" width="14.7109375" customWidth="1"/>
    <col min="20" max="20" width="16.140625" customWidth="1"/>
    <col min="21" max="21" width="14.140625" customWidth="1"/>
    <col min="22" max="22" width="14.42578125" customWidth="1"/>
    <col min="23" max="23" width="17.28515625" customWidth="1"/>
    <col min="24" max="24" width="13.85546875" customWidth="1"/>
    <col min="25" max="25" width="14.42578125" customWidth="1"/>
    <col min="26" max="26" width="13.85546875" customWidth="1"/>
    <col min="27" max="27" width="13.5703125" customWidth="1"/>
    <col min="28" max="28" width="13.28515625" customWidth="1"/>
    <col min="29" max="30" width="11.570312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7.85546875" customWidth="1"/>
  </cols>
  <sheetData>
    <row r="1" spans="1:74" ht="7.5" hidden="1" customHeight="1" x14ac:dyDescent="0.25">
      <c r="F1" t="e">
        <f t="array" ref="F1">+B:ADV:K</f>
        <v>#NAME?</v>
      </c>
      <c r="G1"/>
      <c r="H1"/>
      <c r="I1"/>
      <c r="J1"/>
      <c r="W1" s="1"/>
      <c r="AJ1"/>
    </row>
    <row r="2" spans="1:74" ht="11.25" hidden="1" customHeight="1" thickBot="1" x14ac:dyDescent="0.3">
      <c r="F2"/>
      <c r="G2"/>
      <c r="H2" s="2"/>
      <c r="I2"/>
      <c r="J2"/>
      <c r="W2" s="1"/>
      <c r="AJ2"/>
    </row>
    <row r="3" spans="1:74" ht="21" customHeight="1" thickBot="1" x14ac:dyDescent="0.3">
      <c r="B3" s="592"/>
      <c r="C3" s="593"/>
      <c r="D3" s="598" t="s">
        <v>0</v>
      </c>
      <c r="E3" s="599"/>
      <c r="F3" s="599"/>
      <c r="G3" s="600"/>
      <c r="H3" s="609" t="s">
        <v>1</v>
      </c>
      <c r="I3" s="610"/>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594"/>
      <c r="C4" s="595"/>
      <c r="D4" s="601"/>
      <c r="E4" s="602"/>
      <c r="F4" s="602"/>
      <c r="G4" s="603"/>
      <c r="H4" s="611"/>
      <c r="I4" s="612"/>
      <c r="J4" s="39"/>
      <c r="K4" s="3">
        <v>250</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594"/>
      <c r="C5" s="595"/>
      <c r="D5" s="7" t="s">
        <v>4</v>
      </c>
      <c r="E5" s="8"/>
      <c r="F5" s="618" t="s">
        <v>119</v>
      </c>
      <c r="G5" s="618"/>
      <c r="H5" s="613"/>
      <c r="I5" s="614"/>
      <c r="J5" s="39"/>
      <c r="K5" s="10">
        <f>+L6*K4</f>
        <v>355875000</v>
      </c>
      <c r="L5" s="11" t="s">
        <v>5</v>
      </c>
      <c r="M5" s="5"/>
      <c r="N5" s="5"/>
      <c r="O5" s="5"/>
      <c r="P5" s="5"/>
      <c r="Q5" s="5"/>
      <c r="R5" s="5"/>
      <c r="S5" s="5"/>
      <c r="T5" s="5"/>
      <c r="U5" s="5"/>
      <c r="V5" s="5"/>
      <c r="W5" s="6"/>
      <c r="X5" s="6"/>
      <c r="Y5" s="6"/>
      <c r="Z5" s="6"/>
      <c r="AA5" s="6"/>
      <c r="AB5" s="6"/>
      <c r="AC5" s="624" t="s">
        <v>6</v>
      </c>
      <c r="AD5" s="625"/>
      <c r="AE5" s="625"/>
      <c r="AF5" s="625"/>
      <c r="AG5" s="625"/>
      <c r="AH5" s="625"/>
      <c r="AI5" s="625"/>
      <c r="AJ5" s="625"/>
      <c r="AK5" s="625"/>
      <c r="AL5" s="625"/>
      <c r="AM5" s="625"/>
      <c r="AN5" s="625"/>
      <c r="AO5" s="625"/>
      <c r="AP5" s="626"/>
      <c r="AQ5" s="5"/>
      <c r="AR5" s="5"/>
      <c r="AS5" s="5"/>
      <c r="AT5" s="5"/>
      <c r="AU5" s="5"/>
      <c r="AV5" s="5"/>
      <c r="AW5" s="5"/>
      <c r="AX5" s="5"/>
      <c r="AY5" s="5"/>
      <c r="AZ5" s="5"/>
      <c r="BA5" s="5"/>
      <c r="BB5" s="5"/>
      <c r="BC5" s="5"/>
      <c r="BD5" s="5"/>
      <c r="BE5" s="5"/>
    </row>
    <row r="6" spans="1:74" s="12" customFormat="1" ht="31.5" customHeight="1" thickBot="1" x14ac:dyDescent="0.3">
      <c r="B6" s="596"/>
      <c r="C6" s="597"/>
      <c r="D6" s="13" t="s">
        <v>7</v>
      </c>
      <c r="E6" s="630" t="s">
        <v>1187</v>
      </c>
      <c r="F6" s="630"/>
      <c r="G6" s="631"/>
      <c r="H6" s="627" t="s">
        <v>9</v>
      </c>
      <c r="I6" s="628"/>
      <c r="J6" s="628"/>
      <c r="K6" s="629"/>
      <c r="L6" s="33">
        <v>1423500</v>
      </c>
      <c r="M6" s="5"/>
      <c r="N6" s="607" t="s">
        <v>10</v>
      </c>
      <c r="O6" s="617"/>
      <c r="P6" s="607" t="s">
        <v>11</v>
      </c>
      <c r="Q6" s="617"/>
      <c r="R6" s="608"/>
      <c r="S6" s="622" t="s">
        <v>12</v>
      </c>
      <c r="T6" s="623"/>
      <c r="U6" s="607" t="s">
        <v>13</v>
      </c>
      <c r="V6" s="617"/>
      <c r="W6" s="617"/>
      <c r="X6" s="624" t="s">
        <v>14</v>
      </c>
      <c r="Y6" s="625"/>
      <c r="Z6" s="625"/>
      <c r="AA6" s="625"/>
      <c r="AB6" s="626"/>
      <c r="AC6" s="624" t="s">
        <v>15</v>
      </c>
      <c r="AD6" s="625"/>
      <c r="AE6" s="625"/>
      <c r="AF6" s="625"/>
      <c r="AG6" s="626"/>
      <c r="AH6" s="607" t="s">
        <v>16</v>
      </c>
      <c r="AI6" s="617"/>
      <c r="AJ6" s="617"/>
      <c r="AK6" s="608"/>
      <c r="AL6" s="607" t="s">
        <v>17</v>
      </c>
      <c r="AM6" s="617"/>
      <c r="AN6" s="617"/>
      <c r="AO6" s="617"/>
      <c r="AP6" s="608"/>
      <c r="AQ6" s="5"/>
      <c r="AR6" s="607" t="s">
        <v>18</v>
      </c>
      <c r="AS6" s="608"/>
      <c r="AT6" s="607" t="s">
        <v>19</v>
      </c>
      <c r="AU6" s="617"/>
      <c r="AV6" s="617"/>
      <c r="AW6" s="617"/>
      <c r="AX6" s="617"/>
      <c r="AY6" s="608"/>
      <c r="AZ6" s="607" t="s">
        <v>20</v>
      </c>
      <c r="BA6" s="617"/>
      <c r="BB6" s="608"/>
      <c r="BC6" s="607" t="s">
        <v>21</v>
      </c>
      <c r="BD6" s="617"/>
      <c r="BE6" s="608"/>
    </row>
    <row r="7" spans="1:74" s="22" customFormat="1" ht="77.25" thickBot="1" x14ac:dyDescent="0.3">
      <c r="A7" s="14"/>
      <c r="B7" s="193" t="s">
        <v>22</v>
      </c>
      <c r="C7" s="194" t="s">
        <v>23</v>
      </c>
      <c r="D7" s="203" t="s">
        <v>24</v>
      </c>
      <c r="E7" s="204" t="s">
        <v>25</v>
      </c>
      <c r="F7" s="204" t="s">
        <v>26</v>
      </c>
      <c r="G7" s="203" t="s">
        <v>27</v>
      </c>
      <c r="H7" s="193" t="s">
        <v>28</v>
      </c>
      <c r="I7" s="193" t="s">
        <v>29</v>
      </c>
      <c r="J7" s="193" t="s">
        <v>30</v>
      </c>
      <c r="K7" s="193" t="s">
        <v>31</v>
      </c>
      <c r="L7" s="193" t="s">
        <v>32</v>
      </c>
      <c r="M7" s="193" t="s">
        <v>33</v>
      </c>
      <c r="N7" s="193" t="s">
        <v>34</v>
      </c>
      <c r="O7" s="194" t="s">
        <v>35</v>
      </c>
      <c r="P7" s="194" t="s">
        <v>36</v>
      </c>
      <c r="Q7" s="193" t="s">
        <v>37</v>
      </c>
      <c r="R7" s="193" t="s">
        <v>38</v>
      </c>
      <c r="S7" s="193" t="s">
        <v>39</v>
      </c>
      <c r="T7" s="193" t="s">
        <v>40</v>
      </c>
      <c r="U7" s="193" t="s">
        <v>41</v>
      </c>
      <c r="V7" s="194" t="s">
        <v>42</v>
      </c>
      <c r="W7" s="193" t="s">
        <v>43</v>
      </c>
      <c r="X7" s="193" t="s">
        <v>44</v>
      </c>
      <c r="Y7" s="193" t="s">
        <v>45</v>
      </c>
      <c r="Z7" s="193" t="s">
        <v>46</v>
      </c>
      <c r="AA7" s="199" t="s">
        <v>47</v>
      </c>
      <c r="AB7" s="198" t="s">
        <v>48</v>
      </c>
      <c r="AC7" s="193" t="s">
        <v>49</v>
      </c>
      <c r="AD7" s="193" t="s">
        <v>50</v>
      </c>
      <c r="AE7" s="193" t="s">
        <v>51</v>
      </c>
      <c r="AF7" s="199" t="s">
        <v>52</v>
      </c>
      <c r="AG7" s="198" t="s">
        <v>53</v>
      </c>
      <c r="AH7" s="193" t="s">
        <v>54</v>
      </c>
      <c r="AI7" s="193" t="s">
        <v>55</v>
      </c>
      <c r="AJ7" s="199" t="s">
        <v>56</v>
      </c>
      <c r="AK7" s="199" t="s">
        <v>57</v>
      </c>
      <c r="AL7" s="193" t="s">
        <v>58</v>
      </c>
      <c r="AM7" s="199" t="s">
        <v>59</v>
      </c>
      <c r="AN7" s="199" t="s">
        <v>60</v>
      </c>
      <c r="AO7" s="199" t="s">
        <v>61</v>
      </c>
      <c r="AP7" s="198" t="s">
        <v>62</v>
      </c>
      <c r="AQ7" s="198" t="s">
        <v>63</v>
      </c>
      <c r="AR7" s="193" t="s">
        <v>64</v>
      </c>
      <c r="AS7" s="193" t="s">
        <v>65</v>
      </c>
      <c r="AT7" s="193" t="s">
        <v>66</v>
      </c>
      <c r="AU7" s="193" t="s">
        <v>67</v>
      </c>
      <c r="AV7" s="193">
        <v>624000</v>
      </c>
      <c r="AW7" s="197" t="s">
        <v>69</v>
      </c>
      <c r="AX7" s="196" t="s">
        <v>70</v>
      </c>
      <c r="AY7" s="196" t="s">
        <v>71</v>
      </c>
      <c r="AZ7" s="195" t="s">
        <v>72</v>
      </c>
      <c r="BA7" s="193" t="s">
        <v>73</v>
      </c>
      <c r="BB7" s="193" t="s">
        <v>74</v>
      </c>
      <c r="BC7" s="194" t="s">
        <v>75</v>
      </c>
      <c r="BD7" s="194" t="s">
        <v>76</v>
      </c>
      <c r="BE7" s="194" t="s">
        <v>77</v>
      </c>
      <c r="BF7" s="21"/>
      <c r="BG7" s="21"/>
      <c r="BH7" s="21"/>
      <c r="BI7" s="21"/>
      <c r="BJ7" s="21"/>
      <c r="BK7" s="21"/>
      <c r="BL7" s="21"/>
      <c r="BM7" s="21"/>
      <c r="BN7" s="21"/>
      <c r="BO7" s="21"/>
      <c r="BP7" s="21"/>
      <c r="BQ7" s="21"/>
      <c r="BR7" s="21"/>
      <c r="BS7" s="21"/>
      <c r="BT7" s="21"/>
      <c r="BU7" s="21"/>
      <c r="BV7" s="21"/>
    </row>
    <row r="8" spans="1:74" s="12" customFormat="1" ht="12.75" x14ac:dyDescent="0.2">
      <c r="B8" s="50">
        <v>2025</v>
      </c>
      <c r="C8" s="50">
        <v>891780111</v>
      </c>
      <c r="D8" s="50" t="s">
        <v>78</v>
      </c>
      <c r="E8" s="48" t="s">
        <v>1186</v>
      </c>
      <c r="F8" s="232" t="s">
        <v>1185</v>
      </c>
      <c r="G8" s="52">
        <v>0</v>
      </c>
      <c r="H8" s="52" t="s">
        <v>81</v>
      </c>
      <c r="I8" s="50" t="s">
        <v>82</v>
      </c>
      <c r="J8" s="53" t="s">
        <v>83</v>
      </c>
      <c r="K8" s="54" t="s">
        <v>1184</v>
      </c>
      <c r="L8" s="55">
        <v>22620000</v>
      </c>
      <c r="M8" s="50" t="s">
        <v>85</v>
      </c>
      <c r="N8" s="233" t="s">
        <v>935</v>
      </c>
      <c r="O8" s="54">
        <v>1082879378</v>
      </c>
      <c r="P8" s="51">
        <v>43</v>
      </c>
      <c r="Q8" s="59">
        <v>45672</v>
      </c>
      <c r="R8" s="51">
        <v>22620000</v>
      </c>
      <c r="S8" s="59">
        <v>45673</v>
      </c>
      <c r="T8" s="55">
        <v>22620000</v>
      </c>
      <c r="U8" s="52" t="s">
        <v>87</v>
      </c>
      <c r="V8" s="234">
        <v>1082943891</v>
      </c>
      <c r="W8" s="48" t="s">
        <v>744</v>
      </c>
      <c r="X8" s="58">
        <v>45673</v>
      </c>
      <c r="Y8" s="58">
        <v>45673</v>
      </c>
      <c r="Z8" s="58" t="s">
        <v>89</v>
      </c>
      <c r="AA8" s="58">
        <v>45838</v>
      </c>
      <c r="AB8" s="48">
        <f t="shared" ref="AB8:AB39" si="0">+IF(Z8="1800-01-01",AA8-Y8,AA8-Z8)</f>
        <v>165</v>
      </c>
      <c r="AC8" s="52">
        <v>0</v>
      </c>
      <c r="AD8" s="55">
        <v>0</v>
      </c>
      <c r="AE8" s="52">
        <v>0</v>
      </c>
      <c r="AF8" s="57" t="s">
        <v>89</v>
      </c>
      <c r="AG8" s="48">
        <f t="shared" ref="AG8:AG39" si="1">+IF(AF8="1800-01-01",0,AF8-AA8)</f>
        <v>0</v>
      </c>
      <c r="AH8" s="52">
        <v>0</v>
      </c>
      <c r="AI8" s="55">
        <v>0</v>
      </c>
      <c r="AJ8" s="52" t="s">
        <v>89</v>
      </c>
      <c r="AK8" s="59" t="s">
        <v>89</v>
      </c>
      <c r="AL8" s="52">
        <v>0</v>
      </c>
      <c r="AM8" s="59" t="s">
        <v>89</v>
      </c>
      <c r="AN8" s="59" t="s">
        <v>89</v>
      </c>
      <c r="AO8" s="59" t="s">
        <v>89</v>
      </c>
      <c r="AP8" s="48">
        <f t="shared" ref="AP8:AP39" si="2">+IF(AM8="1800-01-01",0,AN8-AM8)</f>
        <v>0</v>
      </c>
      <c r="AQ8" s="48">
        <f>+L8+AD8-AI8</f>
        <v>22620000</v>
      </c>
      <c r="AR8" s="52" t="s">
        <v>87</v>
      </c>
      <c r="AS8" s="55">
        <v>22620000</v>
      </c>
      <c r="AT8" s="52" t="s">
        <v>90</v>
      </c>
      <c r="AU8" s="55">
        <v>0</v>
      </c>
      <c r="AV8" s="60" t="s">
        <v>89</v>
      </c>
      <c r="AW8" s="61">
        <v>22620000</v>
      </c>
      <c r="AX8" s="62">
        <f t="shared" ref="AX8:AX39" si="3">AQ8-AW8</f>
        <v>0</v>
      </c>
      <c r="AY8" s="63">
        <f t="shared" ref="AY8:AY39" si="4">+IFERROR(AW8/AQ8,"_")</f>
        <v>1</v>
      </c>
      <c r="AZ8" s="63">
        <v>1</v>
      </c>
      <c r="BA8" s="60" t="s">
        <v>89</v>
      </c>
      <c r="BB8" s="52" t="s">
        <v>103</v>
      </c>
      <c r="BC8" s="235" t="s">
        <v>1183</v>
      </c>
      <c r="BD8" s="50" t="s">
        <v>87</v>
      </c>
      <c r="BE8" s="50" t="s">
        <v>87</v>
      </c>
    </row>
    <row r="9" spans="1:74" x14ac:dyDescent="0.25">
      <c r="B9" s="221">
        <v>2025</v>
      </c>
      <c r="C9" s="221">
        <v>891780111</v>
      </c>
      <c r="D9" s="221" t="s">
        <v>78</v>
      </c>
      <c r="E9" s="49" t="s">
        <v>1182</v>
      </c>
      <c r="F9" s="49" t="s">
        <v>1181</v>
      </c>
      <c r="G9" s="65">
        <v>0</v>
      </c>
      <c r="H9" s="65" t="s">
        <v>81</v>
      </c>
      <c r="I9" s="221" t="s">
        <v>82</v>
      </c>
      <c r="J9" s="220" t="s">
        <v>83</v>
      </c>
      <c r="K9" s="66" t="s">
        <v>1180</v>
      </c>
      <c r="L9" s="68">
        <v>18920000</v>
      </c>
      <c r="M9" s="221" t="s">
        <v>85</v>
      </c>
      <c r="N9" s="236" t="s">
        <v>915</v>
      </c>
      <c r="O9" s="66">
        <v>36669670</v>
      </c>
      <c r="P9" s="66">
        <v>39</v>
      </c>
      <c r="Q9" s="70">
        <v>45672</v>
      </c>
      <c r="R9" s="66">
        <v>18920000</v>
      </c>
      <c r="S9" s="70">
        <v>45678</v>
      </c>
      <c r="T9" s="68">
        <v>18920000</v>
      </c>
      <c r="U9" s="65" t="s">
        <v>87</v>
      </c>
      <c r="V9" s="237">
        <v>1082900194</v>
      </c>
      <c r="W9" s="49" t="s">
        <v>722</v>
      </c>
      <c r="X9" s="70">
        <v>45678</v>
      </c>
      <c r="Y9" s="70">
        <v>45678</v>
      </c>
      <c r="Z9" s="70" t="s">
        <v>89</v>
      </c>
      <c r="AA9" s="70">
        <v>45838</v>
      </c>
      <c r="AB9" s="49">
        <f t="shared" si="0"/>
        <v>160</v>
      </c>
      <c r="AC9" s="65">
        <v>0</v>
      </c>
      <c r="AD9" s="68">
        <v>0</v>
      </c>
      <c r="AE9" s="65">
        <v>0</v>
      </c>
      <c r="AF9" s="77" t="s">
        <v>89</v>
      </c>
      <c r="AG9" s="49">
        <f t="shared" si="1"/>
        <v>0</v>
      </c>
      <c r="AH9" s="65">
        <v>0</v>
      </c>
      <c r="AI9" s="68">
        <v>0</v>
      </c>
      <c r="AJ9" s="65" t="s">
        <v>89</v>
      </c>
      <c r="AK9" s="78" t="s">
        <v>89</v>
      </c>
      <c r="AL9" s="65">
        <v>0</v>
      </c>
      <c r="AM9" s="65" t="s">
        <v>89</v>
      </c>
      <c r="AN9" s="65" t="s">
        <v>89</v>
      </c>
      <c r="AO9" s="65" t="s">
        <v>89</v>
      </c>
      <c r="AP9" s="49">
        <f t="shared" si="2"/>
        <v>0</v>
      </c>
      <c r="AQ9" s="49">
        <f>+L9+AD9-AI9</f>
        <v>18920000</v>
      </c>
      <c r="AR9" s="65" t="s">
        <v>87</v>
      </c>
      <c r="AS9" s="68">
        <v>18920000</v>
      </c>
      <c r="AT9" s="65" t="s">
        <v>90</v>
      </c>
      <c r="AU9" s="68">
        <v>0</v>
      </c>
      <c r="AV9" s="75" t="s">
        <v>89</v>
      </c>
      <c r="AW9" s="224">
        <v>18920000</v>
      </c>
      <c r="AX9" s="79">
        <f t="shared" si="3"/>
        <v>0</v>
      </c>
      <c r="AY9" s="223">
        <f t="shared" si="4"/>
        <v>1</v>
      </c>
      <c r="AZ9" s="223">
        <v>1</v>
      </c>
      <c r="BA9" s="75" t="s">
        <v>89</v>
      </c>
      <c r="BB9" s="65" t="s">
        <v>103</v>
      </c>
      <c r="BC9" s="238" t="s">
        <v>1179</v>
      </c>
      <c r="BD9" s="221" t="s">
        <v>87</v>
      </c>
      <c r="BE9" s="221" t="s">
        <v>87</v>
      </c>
    </row>
    <row r="10" spans="1:74" x14ac:dyDescent="0.25">
      <c r="B10" s="221">
        <v>2025</v>
      </c>
      <c r="C10" s="221">
        <v>891780111</v>
      </c>
      <c r="D10" s="221" t="s">
        <v>78</v>
      </c>
      <c r="E10" s="49" t="s">
        <v>1178</v>
      </c>
      <c r="F10" s="239" t="s">
        <v>1177</v>
      </c>
      <c r="G10" s="65">
        <v>0</v>
      </c>
      <c r="H10" s="65" t="s">
        <v>81</v>
      </c>
      <c r="I10" s="221" t="s">
        <v>82</v>
      </c>
      <c r="J10" s="220" t="s">
        <v>83</v>
      </c>
      <c r="K10" s="66" t="s">
        <v>1176</v>
      </c>
      <c r="L10" s="68">
        <v>17200000</v>
      </c>
      <c r="M10" s="221" t="s">
        <v>85</v>
      </c>
      <c r="N10" s="240" t="s">
        <v>910</v>
      </c>
      <c r="O10" s="66">
        <v>39047317</v>
      </c>
      <c r="P10" s="66">
        <v>41</v>
      </c>
      <c r="Q10" s="70">
        <v>45672</v>
      </c>
      <c r="R10" s="66">
        <v>17200000</v>
      </c>
      <c r="S10" s="70">
        <v>45678</v>
      </c>
      <c r="T10" s="68">
        <v>17200000</v>
      </c>
      <c r="U10" s="65" t="s">
        <v>87</v>
      </c>
      <c r="V10" s="237">
        <v>7634903</v>
      </c>
      <c r="W10" s="49" t="s">
        <v>711</v>
      </c>
      <c r="X10" s="70">
        <v>45678</v>
      </c>
      <c r="Y10" s="70">
        <v>45678</v>
      </c>
      <c r="Z10" s="70" t="s">
        <v>89</v>
      </c>
      <c r="AA10" s="70">
        <v>45838</v>
      </c>
      <c r="AB10" s="49">
        <f t="shared" si="0"/>
        <v>160</v>
      </c>
      <c r="AC10" s="65">
        <v>0</v>
      </c>
      <c r="AD10" s="68">
        <v>0</v>
      </c>
      <c r="AE10" s="65">
        <v>0</v>
      </c>
      <c r="AF10" s="77" t="s">
        <v>89</v>
      </c>
      <c r="AG10" s="49">
        <f t="shared" si="1"/>
        <v>0</v>
      </c>
      <c r="AH10" s="65">
        <v>0</v>
      </c>
      <c r="AI10" s="68">
        <v>0</v>
      </c>
      <c r="AJ10" s="65" t="s">
        <v>89</v>
      </c>
      <c r="AK10" s="78" t="s">
        <v>89</v>
      </c>
      <c r="AL10" s="65">
        <v>0</v>
      </c>
      <c r="AM10" s="65" t="s">
        <v>89</v>
      </c>
      <c r="AN10" s="65" t="s">
        <v>89</v>
      </c>
      <c r="AO10" s="65" t="s">
        <v>89</v>
      </c>
      <c r="AP10" s="49">
        <f t="shared" si="2"/>
        <v>0</v>
      </c>
      <c r="AQ10" s="49">
        <f>+L10+AD10-AI10</f>
        <v>17200000</v>
      </c>
      <c r="AR10" s="65" t="s">
        <v>87</v>
      </c>
      <c r="AS10" s="68">
        <v>17200000</v>
      </c>
      <c r="AT10" s="65" t="s">
        <v>90</v>
      </c>
      <c r="AU10" s="68">
        <v>0</v>
      </c>
      <c r="AV10" s="75" t="s">
        <v>89</v>
      </c>
      <c r="AW10" s="224">
        <v>17200000</v>
      </c>
      <c r="AX10" s="79">
        <f t="shared" si="3"/>
        <v>0</v>
      </c>
      <c r="AY10" s="223">
        <f t="shared" si="4"/>
        <v>1</v>
      </c>
      <c r="AZ10" s="223">
        <v>1</v>
      </c>
      <c r="BA10" s="75" t="s">
        <v>89</v>
      </c>
      <c r="BB10" s="65" t="s">
        <v>103</v>
      </c>
      <c r="BC10" s="238" t="s">
        <v>1175</v>
      </c>
      <c r="BD10" s="221" t="s">
        <v>87</v>
      </c>
      <c r="BE10" s="221" t="s">
        <v>87</v>
      </c>
    </row>
    <row r="11" spans="1:74" x14ac:dyDescent="0.25">
      <c r="B11" s="221">
        <v>2025</v>
      </c>
      <c r="C11" s="221">
        <v>891780111</v>
      </c>
      <c r="D11" s="221" t="s">
        <v>78</v>
      </c>
      <c r="E11" s="49" t="s">
        <v>1174</v>
      </c>
      <c r="F11" s="239" t="s">
        <v>1173</v>
      </c>
      <c r="G11" s="65">
        <v>0</v>
      </c>
      <c r="H11" s="65" t="s">
        <v>81</v>
      </c>
      <c r="I11" s="221" t="s">
        <v>82</v>
      </c>
      <c r="J11" s="220" t="s">
        <v>83</v>
      </c>
      <c r="K11" s="66" t="s">
        <v>1172</v>
      </c>
      <c r="L11" s="68">
        <v>20640000</v>
      </c>
      <c r="M11" s="221" t="s">
        <v>85</v>
      </c>
      <c r="N11" s="240" t="s">
        <v>905</v>
      </c>
      <c r="O11" s="66">
        <v>85153904</v>
      </c>
      <c r="P11" s="66">
        <v>44</v>
      </c>
      <c r="Q11" s="70">
        <v>45672</v>
      </c>
      <c r="R11" s="66">
        <v>20640000</v>
      </c>
      <c r="S11" s="70">
        <v>45678</v>
      </c>
      <c r="T11" s="68">
        <v>20640000</v>
      </c>
      <c r="U11" s="65" t="s">
        <v>87</v>
      </c>
      <c r="V11" s="237">
        <v>7634903</v>
      </c>
      <c r="W11" s="49" t="s">
        <v>711</v>
      </c>
      <c r="X11" s="70">
        <v>45678</v>
      </c>
      <c r="Y11" s="70">
        <v>45678</v>
      </c>
      <c r="Z11" s="70" t="s">
        <v>89</v>
      </c>
      <c r="AA11" s="70">
        <v>45838</v>
      </c>
      <c r="AB11" s="49">
        <f t="shared" si="0"/>
        <v>160</v>
      </c>
      <c r="AC11" s="65">
        <v>0</v>
      </c>
      <c r="AD11" s="68">
        <v>0</v>
      </c>
      <c r="AE11" s="65">
        <v>0</v>
      </c>
      <c r="AF11" s="77" t="s">
        <v>89</v>
      </c>
      <c r="AG11" s="49">
        <f t="shared" si="1"/>
        <v>0</v>
      </c>
      <c r="AH11" s="65">
        <v>0</v>
      </c>
      <c r="AI11" s="68">
        <v>0</v>
      </c>
      <c r="AJ11" s="65" t="s">
        <v>89</v>
      </c>
      <c r="AK11" s="78" t="s">
        <v>89</v>
      </c>
      <c r="AL11" s="65">
        <v>0</v>
      </c>
      <c r="AM11" s="65" t="s">
        <v>89</v>
      </c>
      <c r="AN11" s="65" t="s">
        <v>89</v>
      </c>
      <c r="AO11" s="65" t="s">
        <v>89</v>
      </c>
      <c r="AP11" s="49">
        <f t="shared" si="2"/>
        <v>0</v>
      </c>
      <c r="AQ11" s="49">
        <f>+L11+AD11-AI11</f>
        <v>20640000</v>
      </c>
      <c r="AR11" s="65" t="s">
        <v>87</v>
      </c>
      <c r="AS11" s="68">
        <v>20640000</v>
      </c>
      <c r="AT11" s="65" t="s">
        <v>90</v>
      </c>
      <c r="AU11" s="68">
        <v>0</v>
      </c>
      <c r="AV11" s="75" t="s">
        <v>89</v>
      </c>
      <c r="AW11" s="224">
        <v>20640000</v>
      </c>
      <c r="AX11" s="79">
        <f t="shared" si="3"/>
        <v>0</v>
      </c>
      <c r="AY11" s="223">
        <f t="shared" si="4"/>
        <v>1</v>
      </c>
      <c r="AZ11" s="223">
        <v>1</v>
      </c>
      <c r="BA11" s="75" t="s">
        <v>89</v>
      </c>
      <c r="BB11" s="65" t="s">
        <v>103</v>
      </c>
      <c r="BC11" s="238" t="s">
        <v>1171</v>
      </c>
      <c r="BD11" s="221" t="s">
        <v>87</v>
      </c>
      <c r="BE11" s="221" t="s">
        <v>87</v>
      </c>
    </row>
    <row r="12" spans="1:74" x14ac:dyDescent="0.25">
      <c r="B12" s="221">
        <v>2025</v>
      </c>
      <c r="C12" s="221">
        <v>891780111</v>
      </c>
      <c r="D12" s="221" t="s">
        <v>78</v>
      </c>
      <c r="E12" s="49" t="s">
        <v>1170</v>
      </c>
      <c r="F12" s="239" t="s">
        <v>1169</v>
      </c>
      <c r="G12" s="65">
        <v>0</v>
      </c>
      <c r="H12" s="65" t="s">
        <v>81</v>
      </c>
      <c r="I12" s="221" t="s">
        <v>82</v>
      </c>
      <c r="J12" s="220" t="s">
        <v>83</v>
      </c>
      <c r="K12" s="66" t="s">
        <v>1168</v>
      </c>
      <c r="L12" s="68">
        <v>17200000</v>
      </c>
      <c r="M12" s="221" t="s">
        <v>85</v>
      </c>
      <c r="N12" s="240" t="s">
        <v>844</v>
      </c>
      <c r="O12" s="237">
        <v>1082858774</v>
      </c>
      <c r="P12" s="66">
        <v>38</v>
      </c>
      <c r="Q12" s="70">
        <v>45672</v>
      </c>
      <c r="R12" s="66">
        <v>17200000</v>
      </c>
      <c r="S12" s="70">
        <v>45678</v>
      </c>
      <c r="T12" s="68">
        <v>17200000</v>
      </c>
      <c r="U12" s="65" t="s">
        <v>87</v>
      </c>
      <c r="V12" s="237">
        <v>1082943891</v>
      </c>
      <c r="W12" s="49" t="s">
        <v>744</v>
      </c>
      <c r="X12" s="70">
        <v>45678</v>
      </c>
      <c r="Y12" s="70">
        <v>45678</v>
      </c>
      <c r="Z12" s="70" t="s">
        <v>89</v>
      </c>
      <c r="AA12" s="70">
        <v>45838</v>
      </c>
      <c r="AB12" s="49">
        <f t="shared" si="0"/>
        <v>160</v>
      </c>
      <c r="AC12" s="65">
        <v>0</v>
      </c>
      <c r="AD12" s="68">
        <v>0</v>
      </c>
      <c r="AE12" s="65">
        <v>0</v>
      </c>
      <c r="AF12" s="77" t="s">
        <v>89</v>
      </c>
      <c r="AG12" s="49">
        <f t="shared" si="1"/>
        <v>0</v>
      </c>
      <c r="AH12" s="65">
        <v>0</v>
      </c>
      <c r="AI12" s="68">
        <v>0</v>
      </c>
      <c r="AJ12" s="65" t="s">
        <v>89</v>
      </c>
      <c r="AK12" s="78" t="s">
        <v>89</v>
      </c>
      <c r="AL12" s="65">
        <v>0</v>
      </c>
      <c r="AM12" s="65" t="s">
        <v>89</v>
      </c>
      <c r="AN12" s="65" t="s">
        <v>89</v>
      </c>
      <c r="AO12" s="65" t="s">
        <v>89</v>
      </c>
      <c r="AP12" s="49">
        <f t="shared" si="2"/>
        <v>0</v>
      </c>
      <c r="AQ12" s="49">
        <f>+L12+AD12-AI12</f>
        <v>17200000</v>
      </c>
      <c r="AR12" s="65" t="s">
        <v>87</v>
      </c>
      <c r="AS12" s="68">
        <v>17200000</v>
      </c>
      <c r="AT12" s="65" t="s">
        <v>90</v>
      </c>
      <c r="AU12" s="68">
        <v>0</v>
      </c>
      <c r="AV12" s="75" t="s">
        <v>89</v>
      </c>
      <c r="AW12" s="224">
        <v>17200000</v>
      </c>
      <c r="AX12" s="79">
        <f t="shared" si="3"/>
        <v>0</v>
      </c>
      <c r="AY12" s="223">
        <f t="shared" si="4"/>
        <v>1</v>
      </c>
      <c r="AZ12" s="223">
        <v>1</v>
      </c>
      <c r="BA12" s="75" t="s">
        <v>89</v>
      </c>
      <c r="BB12" s="65" t="s">
        <v>103</v>
      </c>
      <c r="BC12" s="238" t="s">
        <v>1167</v>
      </c>
      <c r="BD12" s="221" t="s">
        <v>87</v>
      </c>
      <c r="BE12" s="221" t="s">
        <v>87</v>
      </c>
    </row>
    <row r="13" spans="1:74" x14ac:dyDescent="0.25">
      <c r="B13" s="221">
        <v>2025</v>
      </c>
      <c r="C13" s="221">
        <v>891780111</v>
      </c>
      <c r="D13" s="221" t="s">
        <v>78</v>
      </c>
      <c r="E13" s="49" t="s">
        <v>1166</v>
      </c>
      <c r="F13" s="239" t="s">
        <v>1165</v>
      </c>
      <c r="G13" s="65">
        <v>0</v>
      </c>
      <c r="H13" s="65" t="s">
        <v>81</v>
      </c>
      <c r="I13" s="221" t="s">
        <v>82</v>
      </c>
      <c r="J13" s="220" t="s">
        <v>83</v>
      </c>
      <c r="K13" s="66" t="s">
        <v>1164</v>
      </c>
      <c r="L13" s="68">
        <v>16900000</v>
      </c>
      <c r="M13" s="221" t="s">
        <v>85</v>
      </c>
      <c r="N13" s="240" t="s">
        <v>854</v>
      </c>
      <c r="O13" s="66">
        <v>1082891717</v>
      </c>
      <c r="P13" s="66">
        <v>53</v>
      </c>
      <c r="Q13" s="70">
        <v>45672</v>
      </c>
      <c r="R13" s="66">
        <v>16900000</v>
      </c>
      <c r="S13" s="70">
        <v>45678</v>
      </c>
      <c r="T13" s="68">
        <v>16900000</v>
      </c>
      <c r="U13" s="65" t="s">
        <v>87</v>
      </c>
      <c r="V13" s="237">
        <v>1098669877</v>
      </c>
      <c r="W13" s="49" t="s">
        <v>750</v>
      </c>
      <c r="X13" s="70">
        <v>45678</v>
      </c>
      <c r="Y13" s="70">
        <v>45678</v>
      </c>
      <c r="Z13" s="70" t="s">
        <v>89</v>
      </c>
      <c r="AA13" s="70">
        <v>45838</v>
      </c>
      <c r="AB13" s="49">
        <f t="shared" si="0"/>
        <v>160</v>
      </c>
      <c r="AC13" s="65">
        <v>0</v>
      </c>
      <c r="AD13" s="68">
        <v>0</v>
      </c>
      <c r="AE13" s="65">
        <v>0</v>
      </c>
      <c r="AF13" s="77" t="s">
        <v>89</v>
      </c>
      <c r="AG13" s="49">
        <f t="shared" si="1"/>
        <v>0</v>
      </c>
      <c r="AH13" s="65">
        <v>0</v>
      </c>
      <c r="AI13" s="68">
        <v>0</v>
      </c>
      <c r="AJ13" s="65" t="s">
        <v>89</v>
      </c>
      <c r="AK13" s="78" t="s">
        <v>89</v>
      </c>
      <c r="AL13" s="65">
        <v>0</v>
      </c>
      <c r="AM13" s="65" t="s">
        <v>89</v>
      </c>
      <c r="AN13" s="65" t="s">
        <v>89</v>
      </c>
      <c r="AO13" s="65" t="s">
        <v>89</v>
      </c>
      <c r="AP13" s="49">
        <f t="shared" si="2"/>
        <v>0</v>
      </c>
      <c r="AQ13" s="49">
        <f>+L13+AD13-AI13</f>
        <v>16900000</v>
      </c>
      <c r="AR13" s="65" t="s">
        <v>87</v>
      </c>
      <c r="AS13" s="68">
        <v>16900000</v>
      </c>
      <c r="AT13" s="65" t="s">
        <v>90</v>
      </c>
      <c r="AU13" s="68">
        <v>0</v>
      </c>
      <c r="AV13" s="75" t="s">
        <v>89</v>
      </c>
      <c r="AW13" s="224">
        <v>16900000</v>
      </c>
      <c r="AX13" s="79">
        <f t="shared" si="3"/>
        <v>0</v>
      </c>
      <c r="AY13" s="223">
        <f t="shared" si="4"/>
        <v>1</v>
      </c>
      <c r="AZ13" s="223">
        <v>1</v>
      </c>
      <c r="BA13" s="75" t="s">
        <v>89</v>
      </c>
      <c r="BB13" s="65" t="s">
        <v>103</v>
      </c>
      <c r="BC13" s="238" t="s">
        <v>1163</v>
      </c>
      <c r="BD13" s="221" t="s">
        <v>87</v>
      </c>
      <c r="BE13" s="221" t="s">
        <v>87</v>
      </c>
    </row>
    <row r="14" spans="1:74" x14ac:dyDescent="0.25">
      <c r="B14" s="221">
        <v>2025</v>
      </c>
      <c r="C14" s="221">
        <v>891780111</v>
      </c>
      <c r="D14" s="221" t="s">
        <v>78</v>
      </c>
      <c r="E14" s="49" t="s">
        <v>1162</v>
      </c>
      <c r="F14" s="239" t="s">
        <v>1161</v>
      </c>
      <c r="G14" s="65">
        <v>0</v>
      </c>
      <c r="H14" s="65" t="s">
        <v>81</v>
      </c>
      <c r="I14" s="221" t="s">
        <v>82</v>
      </c>
      <c r="J14" s="220" t="s">
        <v>83</v>
      </c>
      <c r="K14" s="66" t="s">
        <v>1160</v>
      </c>
      <c r="L14" s="68">
        <v>15480000</v>
      </c>
      <c r="M14" s="221" t="s">
        <v>85</v>
      </c>
      <c r="N14" s="240" t="s">
        <v>864</v>
      </c>
      <c r="O14" s="66">
        <v>1004374583</v>
      </c>
      <c r="P14" s="66">
        <v>42</v>
      </c>
      <c r="Q14" s="70">
        <v>45672</v>
      </c>
      <c r="R14" s="66">
        <v>15480000</v>
      </c>
      <c r="S14" s="70">
        <v>45678</v>
      </c>
      <c r="T14" s="68">
        <v>15480000</v>
      </c>
      <c r="U14" s="65" t="s">
        <v>87</v>
      </c>
      <c r="V14" s="237">
        <v>36669977</v>
      </c>
      <c r="W14" s="49" t="s">
        <v>833</v>
      </c>
      <c r="X14" s="70">
        <v>45678</v>
      </c>
      <c r="Y14" s="70">
        <v>45678</v>
      </c>
      <c r="Z14" s="70" t="s">
        <v>89</v>
      </c>
      <c r="AA14" s="70">
        <v>45838</v>
      </c>
      <c r="AB14" s="49">
        <f t="shared" si="0"/>
        <v>160</v>
      </c>
      <c r="AC14" s="65">
        <v>0</v>
      </c>
      <c r="AD14" s="68">
        <v>0</v>
      </c>
      <c r="AE14" s="65">
        <v>0</v>
      </c>
      <c r="AF14" s="77" t="s">
        <v>89</v>
      </c>
      <c r="AG14" s="49">
        <f t="shared" si="1"/>
        <v>0</v>
      </c>
      <c r="AH14" s="65">
        <v>0</v>
      </c>
      <c r="AI14" s="68">
        <v>0</v>
      </c>
      <c r="AJ14" s="65" t="s">
        <v>89</v>
      </c>
      <c r="AK14" s="78" t="s">
        <v>89</v>
      </c>
      <c r="AL14" s="65">
        <v>0</v>
      </c>
      <c r="AM14" s="65" t="s">
        <v>89</v>
      </c>
      <c r="AN14" s="65" t="s">
        <v>89</v>
      </c>
      <c r="AO14" s="65" t="s">
        <v>89</v>
      </c>
      <c r="AP14" s="49">
        <f t="shared" si="2"/>
        <v>0</v>
      </c>
      <c r="AQ14" s="49">
        <f>+L14+AD14-AI14</f>
        <v>15480000</v>
      </c>
      <c r="AR14" s="65" t="s">
        <v>87</v>
      </c>
      <c r="AS14" s="68">
        <v>15480000</v>
      </c>
      <c r="AT14" s="65" t="s">
        <v>90</v>
      </c>
      <c r="AU14" s="68">
        <v>0</v>
      </c>
      <c r="AV14" s="75" t="s">
        <v>89</v>
      </c>
      <c r="AW14" s="224">
        <v>15480000</v>
      </c>
      <c r="AX14" s="79">
        <f t="shared" si="3"/>
        <v>0</v>
      </c>
      <c r="AY14" s="223">
        <f t="shared" si="4"/>
        <v>1</v>
      </c>
      <c r="AZ14" s="223">
        <v>1</v>
      </c>
      <c r="BA14" s="75" t="s">
        <v>89</v>
      </c>
      <c r="BB14" s="65" t="s">
        <v>103</v>
      </c>
      <c r="BC14" s="238" t="s">
        <v>1159</v>
      </c>
      <c r="BD14" s="221" t="s">
        <v>87</v>
      </c>
      <c r="BE14" s="221" t="s">
        <v>87</v>
      </c>
    </row>
    <row r="15" spans="1:74" x14ac:dyDescent="0.25">
      <c r="B15" s="221">
        <v>2025</v>
      </c>
      <c r="C15" s="221">
        <v>891780111</v>
      </c>
      <c r="D15" s="221" t="s">
        <v>78</v>
      </c>
      <c r="E15" s="49" t="s">
        <v>1158</v>
      </c>
      <c r="F15" s="239" t="s">
        <v>1157</v>
      </c>
      <c r="G15" s="65">
        <v>0</v>
      </c>
      <c r="H15" s="65" t="s">
        <v>81</v>
      </c>
      <c r="I15" s="221" t="s">
        <v>82</v>
      </c>
      <c r="J15" s="220" t="s">
        <v>83</v>
      </c>
      <c r="K15" s="66" t="s">
        <v>1156</v>
      </c>
      <c r="L15" s="68">
        <v>18600000</v>
      </c>
      <c r="M15" s="221" t="s">
        <v>85</v>
      </c>
      <c r="N15" s="240" t="s">
        <v>895</v>
      </c>
      <c r="O15" s="237">
        <v>36667157</v>
      </c>
      <c r="P15" s="66">
        <v>40</v>
      </c>
      <c r="Q15" s="70">
        <v>45672</v>
      </c>
      <c r="R15" s="66">
        <v>18600000</v>
      </c>
      <c r="S15" s="70">
        <v>45678</v>
      </c>
      <c r="T15" s="68">
        <v>18600000</v>
      </c>
      <c r="U15" s="65" t="s">
        <v>87</v>
      </c>
      <c r="V15" s="237">
        <v>1082900194</v>
      </c>
      <c r="W15" s="49" t="s">
        <v>722</v>
      </c>
      <c r="X15" s="70">
        <v>45678</v>
      </c>
      <c r="Y15" s="70">
        <v>45678</v>
      </c>
      <c r="Z15" s="70" t="s">
        <v>89</v>
      </c>
      <c r="AA15" s="70">
        <v>45838</v>
      </c>
      <c r="AB15" s="49">
        <f t="shared" si="0"/>
        <v>160</v>
      </c>
      <c r="AC15" s="65">
        <v>0</v>
      </c>
      <c r="AD15" s="68">
        <v>0</v>
      </c>
      <c r="AE15" s="65">
        <v>0</v>
      </c>
      <c r="AF15" s="77" t="s">
        <v>89</v>
      </c>
      <c r="AG15" s="49">
        <f t="shared" si="1"/>
        <v>0</v>
      </c>
      <c r="AH15" s="65">
        <v>0</v>
      </c>
      <c r="AI15" s="68">
        <v>0</v>
      </c>
      <c r="AJ15" s="65" t="s">
        <v>89</v>
      </c>
      <c r="AK15" s="78" t="s">
        <v>89</v>
      </c>
      <c r="AL15" s="65">
        <v>0</v>
      </c>
      <c r="AM15" s="65" t="s">
        <v>89</v>
      </c>
      <c r="AN15" s="65" t="s">
        <v>89</v>
      </c>
      <c r="AO15" s="65" t="s">
        <v>89</v>
      </c>
      <c r="AP15" s="49">
        <f t="shared" si="2"/>
        <v>0</v>
      </c>
      <c r="AQ15" s="49">
        <f>+L15+AD15-AI15</f>
        <v>18600000</v>
      </c>
      <c r="AR15" s="65" t="s">
        <v>87</v>
      </c>
      <c r="AS15" s="68">
        <v>18600000</v>
      </c>
      <c r="AT15" s="65" t="s">
        <v>90</v>
      </c>
      <c r="AU15" s="68">
        <v>0</v>
      </c>
      <c r="AV15" s="75" t="s">
        <v>89</v>
      </c>
      <c r="AW15" s="224">
        <v>18600000</v>
      </c>
      <c r="AX15" s="79">
        <f t="shared" si="3"/>
        <v>0</v>
      </c>
      <c r="AY15" s="223">
        <f t="shared" si="4"/>
        <v>1</v>
      </c>
      <c r="AZ15" s="223">
        <v>1</v>
      </c>
      <c r="BA15" s="75" t="s">
        <v>89</v>
      </c>
      <c r="BB15" s="65" t="s">
        <v>103</v>
      </c>
      <c r="BC15" s="238" t="s">
        <v>1155</v>
      </c>
      <c r="BD15" s="221" t="s">
        <v>87</v>
      </c>
      <c r="BE15" s="221" t="s">
        <v>87</v>
      </c>
    </row>
    <row r="16" spans="1:74" x14ac:dyDescent="0.25">
      <c r="B16" s="221">
        <v>2025</v>
      </c>
      <c r="C16" s="221">
        <v>891780111</v>
      </c>
      <c r="D16" s="221" t="s">
        <v>78</v>
      </c>
      <c r="E16" s="49" t="s">
        <v>1154</v>
      </c>
      <c r="F16" s="239" t="s">
        <v>1153</v>
      </c>
      <c r="G16" s="65">
        <v>0</v>
      </c>
      <c r="H16" s="65" t="s">
        <v>81</v>
      </c>
      <c r="I16" s="221" t="s">
        <v>82</v>
      </c>
      <c r="J16" s="220" t="s">
        <v>83</v>
      </c>
      <c r="K16" s="66" t="s">
        <v>1152</v>
      </c>
      <c r="L16" s="68">
        <v>15210000</v>
      </c>
      <c r="M16" s="221" t="s">
        <v>85</v>
      </c>
      <c r="N16" s="240" t="s">
        <v>900</v>
      </c>
      <c r="O16" s="66">
        <v>1216972757</v>
      </c>
      <c r="P16" s="66">
        <v>55</v>
      </c>
      <c r="Q16" s="70">
        <v>45672</v>
      </c>
      <c r="R16" s="66">
        <v>15210000</v>
      </c>
      <c r="S16" s="70">
        <v>45680</v>
      </c>
      <c r="T16" s="68">
        <v>15210000</v>
      </c>
      <c r="U16" s="65" t="s">
        <v>87</v>
      </c>
      <c r="V16" s="237">
        <v>36669977</v>
      </c>
      <c r="W16" s="49" t="s">
        <v>833</v>
      </c>
      <c r="X16" s="70">
        <v>45680</v>
      </c>
      <c r="Y16" s="70">
        <v>45680</v>
      </c>
      <c r="Z16" s="70" t="s">
        <v>89</v>
      </c>
      <c r="AA16" s="70">
        <v>45838</v>
      </c>
      <c r="AB16" s="49">
        <f t="shared" si="0"/>
        <v>158</v>
      </c>
      <c r="AC16" s="65">
        <v>0</v>
      </c>
      <c r="AD16" s="68">
        <v>0</v>
      </c>
      <c r="AE16" s="65">
        <v>0</v>
      </c>
      <c r="AF16" s="77" t="s">
        <v>89</v>
      </c>
      <c r="AG16" s="49">
        <f t="shared" si="1"/>
        <v>0</v>
      </c>
      <c r="AH16" s="65">
        <v>0</v>
      </c>
      <c r="AI16" s="68">
        <v>0</v>
      </c>
      <c r="AJ16" s="65" t="s">
        <v>89</v>
      </c>
      <c r="AK16" s="78" t="s">
        <v>89</v>
      </c>
      <c r="AL16" s="65">
        <v>0</v>
      </c>
      <c r="AM16" s="65" t="s">
        <v>89</v>
      </c>
      <c r="AN16" s="65" t="s">
        <v>89</v>
      </c>
      <c r="AO16" s="65" t="s">
        <v>89</v>
      </c>
      <c r="AP16" s="49">
        <f t="shared" si="2"/>
        <v>0</v>
      </c>
      <c r="AQ16" s="49">
        <f>+L16+AD16-AI16</f>
        <v>15210000</v>
      </c>
      <c r="AR16" s="65" t="s">
        <v>87</v>
      </c>
      <c r="AS16" s="68">
        <v>15210000</v>
      </c>
      <c r="AT16" s="65" t="s">
        <v>90</v>
      </c>
      <c r="AU16" s="68">
        <v>0</v>
      </c>
      <c r="AV16" s="75" t="s">
        <v>89</v>
      </c>
      <c r="AW16" s="224">
        <v>15210000</v>
      </c>
      <c r="AX16" s="79">
        <f t="shared" si="3"/>
        <v>0</v>
      </c>
      <c r="AY16" s="223">
        <f t="shared" si="4"/>
        <v>1</v>
      </c>
      <c r="AZ16" s="223">
        <v>1</v>
      </c>
      <c r="BA16" s="75" t="s">
        <v>89</v>
      </c>
      <c r="BB16" s="65" t="s">
        <v>103</v>
      </c>
      <c r="BC16" s="238" t="s">
        <v>1151</v>
      </c>
      <c r="BD16" s="221" t="s">
        <v>87</v>
      </c>
      <c r="BE16" s="221" t="s">
        <v>87</v>
      </c>
    </row>
    <row r="17" spans="2:57" x14ac:dyDescent="0.25">
      <c r="B17" s="221">
        <v>2025</v>
      </c>
      <c r="C17" s="221">
        <v>891780111</v>
      </c>
      <c r="D17" s="221" t="s">
        <v>78</v>
      </c>
      <c r="E17" s="49" t="s">
        <v>1150</v>
      </c>
      <c r="F17" s="239" t="s">
        <v>1149</v>
      </c>
      <c r="G17" s="65">
        <v>0</v>
      </c>
      <c r="H17" s="65" t="s">
        <v>81</v>
      </c>
      <c r="I17" s="221" t="s">
        <v>82</v>
      </c>
      <c r="J17" s="220" t="s">
        <v>83</v>
      </c>
      <c r="K17" s="66" t="s">
        <v>1148</v>
      </c>
      <c r="L17" s="68">
        <v>17600000</v>
      </c>
      <c r="M17" s="221" t="s">
        <v>85</v>
      </c>
      <c r="N17" s="240" t="s">
        <v>930</v>
      </c>
      <c r="O17" s="66">
        <v>1082846537</v>
      </c>
      <c r="P17" s="66">
        <v>52</v>
      </c>
      <c r="Q17" s="70">
        <v>45672</v>
      </c>
      <c r="R17" s="66">
        <v>17600000</v>
      </c>
      <c r="S17" s="70">
        <v>45680</v>
      </c>
      <c r="T17" s="68">
        <v>17600000</v>
      </c>
      <c r="U17" s="65" t="s">
        <v>87</v>
      </c>
      <c r="V17" s="244">
        <v>36669725</v>
      </c>
      <c r="W17" s="49" t="s">
        <v>706</v>
      </c>
      <c r="X17" s="70">
        <v>45680</v>
      </c>
      <c r="Y17" s="70">
        <v>45680</v>
      </c>
      <c r="Z17" s="70" t="s">
        <v>89</v>
      </c>
      <c r="AA17" s="70">
        <v>45838</v>
      </c>
      <c r="AB17" s="49">
        <f t="shared" si="0"/>
        <v>158</v>
      </c>
      <c r="AC17" s="65">
        <v>0</v>
      </c>
      <c r="AD17" s="68">
        <v>0</v>
      </c>
      <c r="AE17" s="65">
        <v>0</v>
      </c>
      <c r="AF17" s="77" t="s">
        <v>89</v>
      </c>
      <c r="AG17" s="49">
        <f t="shared" si="1"/>
        <v>0</v>
      </c>
      <c r="AH17" s="65">
        <v>0</v>
      </c>
      <c r="AI17" s="68">
        <v>0</v>
      </c>
      <c r="AJ17" s="65" t="s">
        <v>89</v>
      </c>
      <c r="AK17" s="78" t="s">
        <v>89</v>
      </c>
      <c r="AL17" s="65">
        <v>0</v>
      </c>
      <c r="AM17" s="65" t="s">
        <v>89</v>
      </c>
      <c r="AN17" s="65" t="s">
        <v>89</v>
      </c>
      <c r="AO17" s="65" t="s">
        <v>89</v>
      </c>
      <c r="AP17" s="49">
        <f t="shared" si="2"/>
        <v>0</v>
      </c>
      <c r="AQ17" s="49">
        <f>+L17+AD17-AI17</f>
        <v>17600000</v>
      </c>
      <c r="AR17" s="65" t="s">
        <v>87</v>
      </c>
      <c r="AS17" s="68">
        <v>17600000</v>
      </c>
      <c r="AT17" s="65" t="s">
        <v>90</v>
      </c>
      <c r="AU17" s="68">
        <v>0</v>
      </c>
      <c r="AV17" s="75" t="s">
        <v>89</v>
      </c>
      <c r="AW17" s="224">
        <v>17600000</v>
      </c>
      <c r="AX17" s="79">
        <f t="shared" si="3"/>
        <v>0</v>
      </c>
      <c r="AY17" s="223">
        <f t="shared" si="4"/>
        <v>1</v>
      </c>
      <c r="AZ17" s="223">
        <v>1</v>
      </c>
      <c r="BA17" s="75" t="s">
        <v>89</v>
      </c>
      <c r="BB17" s="65" t="s">
        <v>103</v>
      </c>
      <c r="BC17" s="238" t="s">
        <v>1147</v>
      </c>
      <c r="BD17" s="221" t="s">
        <v>87</v>
      </c>
      <c r="BE17" s="221" t="s">
        <v>87</v>
      </c>
    </row>
    <row r="18" spans="2:57" x14ac:dyDescent="0.25">
      <c r="B18" s="221">
        <v>2025</v>
      </c>
      <c r="C18" s="221">
        <v>891780111</v>
      </c>
      <c r="D18" s="221" t="s">
        <v>78</v>
      </c>
      <c r="E18" s="49" t="s">
        <v>1146</v>
      </c>
      <c r="F18" s="239" t="s">
        <v>1145</v>
      </c>
      <c r="G18" s="65">
        <v>0</v>
      </c>
      <c r="H18" s="65" t="s">
        <v>81</v>
      </c>
      <c r="I18" s="221" t="s">
        <v>82</v>
      </c>
      <c r="J18" s="220" t="s">
        <v>83</v>
      </c>
      <c r="K18" s="66" t="s">
        <v>1144</v>
      </c>
      <c r="L18" s="68">
        <v>15210000</v>
      </c>
      <c r="M18" s="221" t="s">
        <v>85</v>
      </c>
      <c r="N18" s="240" t="s">
        <v>859</v>
      </c>
      <c r="O18" s="66">
        <v>1082956756</v>
      </c>
      <c r="P18" s="66">
        <v>54</v>
      </c>
      <c r="Q18" s="70">
        <v>45672</v>
      </c>
      <c r="R18" s="66">
        <v>15210000</v>
      </c>
      <c r="S18" s="70">
        <v>45680</v>
      </c>
      <c r="T18" s="68">
        <v>15210000</v>
      </c>
      <c r="U18" s="65" t="s">
        <v>87</v>
      </c>
      <c r="V18" s="237">
        <v>1082900194</v>
      </c>
      <c r="W18" s="49" t="s">
        <v>722</v>
      </c>
      <c r="X18" s="70">
        <v>45680</v>
      </c>
      <c r="Y18" s="70">
        <v>45680</v>
      </c>
      <c r="Z18" s="70" t="s">
        <v>89</v>
      </c>
      <c r="AA18" s="70">
        <v>45838</v>
      </c>
      <c r="AB18" s="49">
        <f t="shared" si="0"/>
        <v>158</v>
      </c>
      <c r="AC18" s="65">
        <v>0</v>
      </c>
      <c r="AD18" s="68">
        <v>0</v>
      </c>
      <c r="AE18" s="65">
        <v>0</v>
      </c>
      <c r="AF18" s="77" t="s">
        <v>89</v>
      </c>
      <c r="AG18" s="49">
        <f t="shared" si="1"/>
        <v>0</v>
      </c>
      <c r="AH18" s="65">
        <v>0</v>
      </c>
      <c r="AI18" s="68">
        <v>0</v>
      </c>
      <c r="AJ18" s="65" t="s">
        <v>89</v>
      </c>
      <c r="AK18" s="78" t="s">
        <v>89</v>
      </c>
      <c r="AL18" s="65">
        <v>0</v>
      </c>
      <c r="AM18" s="65" t="s">
        <v>89</v>
      </c>
      <c r="AN18" s="65" t="s">
        <v>89</v>
      </c>
      <c r="AO18" s="65" t="s">
        <v>89</v>
      </c>
      <c r="AP18" s="49">
        <f t="shared" si="2"/>
        <v>0</v>
      </c>
      <c r="AQ18" s="49">
        <f>+L18+AD18-AI18</f>
        <v>15210000</v>
      </c>
      <c r="AR18" s="65" t="s">
        <v>87</v>
      </c>
      <c r="AS18" s="68">
        <v>15610000</v>
      </c>
      <c r="AT18" s="65" t="s">
        <v>90</v>
      </c>
      <c r="AU18" s="68">
        <v>0</v>
      </c>
      <c r="AV18" s="75" t="s">
        <v>89</v>
      </c>
      <c r="AW18" s="224">
        <v>15210000</v>
      </c>
      <c r="AX18" s="79">
        <f t="shared" si="3"/>
        <v>0</v>
      </c>
      <c r="AY18" s="223">
        <f t="shared" si="4"/>
        <v>1</v>
      </c>
      <c r="AZ18" s="223">
        <v>1</v>
      </c>
      <c r="BA18" s="75" t="s">
        <v>89</v>
      </c>
      <c r="BB18" s="65" t="s">
        <v>103</v>
      </c>
      <c r="BC18" s="238" t="s">
        <v>1143</v>
      </c>
      <c r="BD18" s="221" t="s">
        <v>87</v>
      </c>
      <c r="BE18" s="221" t="s">
        <v>87</v>
      </c>
    </row>
    <row r="19" spans="2:57" x14ac:dyDescent="0.25">
      <c r="B19" s="221">
        <v>2025</v>
      </c>
      <c r="C19" s="221">
        <v>891780111</v>
      </c>
      <c r="D19" s="221" t="s">
        <v>78</v>
      </c>
      <c r="E19" s="49" t="s">
        <v>1142</v>
      </c>
      <c r="F19" s="239" t="s">
        <v>1141</v>
      </c>
      <c r="G19" s="65">
        <v>0</v>
      </c>
      <c r="H19" s="65" t="s">
        <v>81</v>
      </c>
      <c r="I19" s="221" t="s">
        <v>82</v>
      </c>
      <c r="J19" s="220" t="s">
        <v>83</v>
      </c>
      <c r="K19" s="66" t="s">
        <v>1140</v>
      </c>
      <c r="L19" s="68">
        <v>14300000</v>
      </c>
      <c r="M19" s="221" t="s">
        <v>85</v>
      </c>
      <c r="N19" s="240" t="s">
        <v>1139</v>
      </c>
      <c r="O19" s="66">
        <v>1082981040</v>
      </c>
      <c r="P19" s="66">
        <v>61</v>
      </c>
      <c r="Q19" s="70">
        <v>45672</v>
      </c>
      <c r="R19" s="66">
        <v>14300000</v>
      </c>
      <c r="S19" s="70">
        <v>45680</v>
      </c>
      <c r="T19" s="68">
        <v>14300000</v>
      </c>
      <c r="U19" s="65" t="s">
        <v>87</v>
      </c>
      <c r="V19" s="237">
        <v>36564357</v>
      </c>
      <c r="W19" s="49" t="s">
        <v>733</v>
      </c>
      <c r="X19" s="70">
        <v>45680</v>
      </c>
      <c r="Y19" s="70">
        <v>45680</v>
      </c>
      <c r="Z19" s="70" t="s">
        <v>89</v>
      </c>
      <c r="AA19" s="70">
        <v>45838</v>
      </c>
      <c r="AB19" s="49">
        <f t="shared" si="0"/>
        <v>158</v>
      </c>
      <c r="AC19" s="65">
        <v>0</v>
      </c>
      <c r="AD19" s="68">
        <v>0</v>
      </c>
      <c r="AE19" s="65">
        <v>0</v>
      </c>
      <c r="AF19" s="77" t="s">
        <v>89</v>
      </c>
      <c r="AG19" s="49">
        <f t="shared" si="1"/>
        <v>0</v>
      </c>
      <c r="AH19" s="65">
        <v>0</v>
      </c>
      <c r="AI19" s="68">
        <v>0</v>
      </c>
      <c r="AJ19" s="65" t="s">
        <v>89</v>
      </c>
      <c r="AK19" s="78" t="s">
        <v>89</v>
      </c>
      <c r="AL19" s="65">
        <v>0</v>
      </c>
      <c r="AM19" s="65" t="s">
        <v>89</v>
      </c>
      <c r="AN19" s="65" t="s">
        <v>89</v>
      </c>
      <c r="AO19" s="65" t="s">
        <v>89</v>
      </c>
      <c r="AP19" s="49">
        <f t="shared" si="2"/>
        <v>0</v>
      </c>
      <c r="AQ19" s="49">
        <f>+L19+AD19-AI19</f>
        <v>14300000</v>
      </c>
      <c r="AR19" s="65" t="s">
        <v>87</v>
      </c>
      <c r="AS19" s="68">
        <v>14300000</v>
      </c>
      <c r="AT19" s="65" t="s">
        <v>90</v>
      </c>
      <c r="AU19" s="68">
        <v>0</v>
      </c>
      <c r="AV19" s="75" t="s">
        <v>89</v>
      </c>
      <c r="AW19" s="224">
        <v>14300000</v>
      </c>
      <c r="AX19" s="79">
        <f t="shared" si="3"/>
        <v>0</v>
      </c>
      <c r="AY19" s="223">
        <f t="shared" si="4"/>
        <v>1</v>
      </c>
      <c r="AZ19" s="223">
        <v>1</v>
      </c>
      <c r="BA19" s="75" t="s">
        <v>89</v>
      </c>
      <c r="BB19" s="65" t="s">
        <v>103</v>
      </c>
      <c r="BC19" s="238" t="s">
        <v>1138</v>
      </c>
      <c r="BD19" s="221" t="s">
        <v>87</v>
      </c>
      <c r="BE19" s="221" t="s">
        <v>87</v>
      </c>
    </row>
    <row r="20" spans="2:57" x14ac:dyDescent="0.25">
      <c r="B20" s="221">
        <v>2025</v>
      </c>
      <c r="C20" s="221">
        <v>891780111</v>
      </c>
      <c r="D20" s="221" t="s">
        <v>78</v>
      </c>
      <c r="E20" s="49" t="s">
        <v>1137</v>
      </c>
      <c r="F20" s="239" t="s">
        <v>1136</v>
      </c>
      <c r="G20" s="65">
        <v>0</v>
      </c>
      <c r="H20" s="65" t="s">
        <v>81</v>
      </c>
      <c r="I20" s="221" t="s">
        <v>82</v>
      </c>
      <c r="J20" s="220" t="s">
        <v>83</v>
      </c>
      <c r="K20" s="66" t="s">
        <v>1135</v>
      </c>
      <c r="L20" s="68">
        <v>16500000</v>
      </c>
      <c r="M20" s="221" t="s">
        <v>85</v>
      </c>
      <c r="N20" s="240" t="s">
        <v>828</v>
      </c>
      <c r="O20" s="66">
        <v>57433908</v>
      </c>
      <c r="P20" s="66">
        <v>56</v>
      </c>
      <c r="Q20" s="70">
        <v>45672</v>
      </c>
      <c r="R20" s="66">
        <v>16500000</v>
      </c>
      <c r="S20" s="70">
        <v>45680</v>
      </c>
      <c r="T20" s="68">
        <v>16500000</v>
      </c>
      <c r="U20" s="65" t="s">
        <v>87</v>
      </c>
      <c r="V20" s="245">
        <v>7634885</v>
      </c>
      <c r="W20" s="49" t="s">
        <v>827</v>
      </c>
      <c r="X20" s="70">
        <v>45680</v>
      </c>
      <c r="Y20" s="70">
        <v>45680</v>
      </c>
      <c r="Z20" s="70" t="s">
        <v>89</v>
      </c>
      <c r="AA20" s="70">
        <v>45838</v>
      </c>
      <c r="AB20" s="49">
        <f t="shared" si="0"/>
        <v>158</v>
      </c>
      <c r="AC20" s="65">
        <v>0</v>
      </c>
      <c r="AD20" s="68">
        <v>0</v>
      </c>
      <c r="AE20" s="65">
        <v>0</v>
      </c>
      <c r="AF20" s="77" t="s">
        <v>89</v>
      </c>
      <c r="AG20" s="49">
        <f t="shared" si="1"/>
        <v>0</v>
      </c>
      <c r="AH20" s="65">
        <v>0</v>
      </c>
      <c r="AI20" s="68">
        <v>0</v>
      </c>
      <c r="AJ20" s="65" t="s">
        <v>89</v>
      </c>
      <c r="AK20" s="78" t="s">
        <v>89</v>
      </c>
      <c r="AL20" s="65">
        <v>0</v>
      </c>
      <c r="AM20" s="65" t="s">
        <v>89</v>
      </c>
      <c r="AN20" s="65" t="s">
        <v>89</v>
      </c>
      <c r="AO20" s="65" t="s">
        <v>89</v>
      </c>
      <c r="AP20" s="49">
        <f t="shared" si="2"/>
        <v>0</v>
      </c>
      <c r="AQ20" s="49">
        <f>+L20+AD20-AI20</f>
        <v>16500000</v>
      </c>
      <c r="AR20" s="65" t="s">
        <v>87</v>
      </c>
      <c r="AS20" s="68">
        <v>16500000</v>
      </c>
      <c r="AT20" s="65" t="s">
        <v>90</v>
      </c>
      <c r="AU20" s="68">
        <v>0</v>
      </c>
      <c r="AV20" s="75" t="s">
        <v>89</v>
      </c>
      <c r="AW20" s="49">
        <v>16500000</v>
      </c>
      <c r="AX20" s="79">
        <f t="shared" si="3"/>
        <v>0</v>
      </c>
      <c r="AY20" s="223">
        <f t="shared" si="4"/>
        <v>1</v>
      </c>
      <c r="AZ20" s="223">
        <v>1</v>
      </c>
      <c r="BA20" s="75" t="s">
        <v>89</v>
      </c>
      <c r="BB20" s="65" t="s">
        <v>103</v>
      </c>
      <c r="BC20" s="238" t="s">
        <v>1134</v>
      </c>
      <c r="BD20" s="221" t="s">
        <v>87</v>
      </c>
      <c r="BE20" s="221" t="s">
        <v>87</v>
      </c>
    </row>
    <row r="21" spans="2:57" ht="17.45" customHeight="1" x14ac:dyDescent="0.25">
      <c r="B21" s="221">
        <v>2025</v>
      </c>
      <c r="C21" s="221">
        <v>891780111</v>
      </c>
      <c r="D21" s="221" t="s">
        <v>78</v>
      </c>
      <c r="E21" s="49" t="s">
        <v>1133</v>
      </c>
      <c r="F21" s="239" t="s">
        <v>1132</v>
      </c>
      <c r="G21" s="65">
        <v>0</v>
      </c>
      <c r="H21" s="65" t="s">
        <v>81</v>
      </c>
      <c r="I21" s="221" t="s">
        <v>82</v>
      </c>
      <c r="J21" s="220" t="s">
        <v>83</v>
      </c>
      <c r="K21" s="66" t="s">
        <v>1131</v>
      </c>
      <c r="L21" s="68">
        <v>14300000</v>
      </c>
      <c r="M21" s="221" t="s">
        <v>85</v>
      </c>
      <c r="N21" s="240" t="s">
        <v>849</v>
      </c>
      <c r="O21" s="66">
        <v>1221971911</v>
      </c>
      <c r="P21" s="66">
        <v>45</v>
      </c>
      <c r="Q21" s="70">
        <v>45672</v>
      </c>
      <c r="R21" s="66">
        <v>14300000</v>
      </c>
      <c r="S21" s="70">
        <v>45680</v>
      </c>
      <c r="T21" s="68">
        <v>14300000</v>
      </c>
      <c r="U21" s="65" t="s">
        <v>87</v>
      </c>
      <c r="V21" s="237">
        <v>1098669877</v>
      </c>
      <c r="W21" s="49" t="s">
        <v>750</v>
      </c>
      <c r="X21" s="70">
        <v>45680</v>
      </c>
      <c r="Y21" s="70">
        <v>45680</v>
      </c>
      <c r="Z21" s="70" t="s">
        <v>89</v>
      </c>
      <c r="AA21" s="70">
        <v>45838</v>
      </c>
      <c r="AB21" s="49">
        <f t="shared" si="0"/>
        <v>158</v>
      </c>
      <c r="AC21" s="65">
        <v>0</v>
      </c>
      <c r="AD21" s="68">
        <v>0</v>
      </c>
      <c r="AE21" s="65">
        <v>0</v>
      </c>
      <c r="AF21" s="77" t="s">
        <v>89</v>
      </c>
      <c r="AG21" s="49">
        <f t="shared" si="1"/>
        <v>0</v>
      </c>
      <c r="AH21" s="65">
        <v>0</v>
      </c>
      <c r="AI21" s="68">
        <v>0</v>
      </c>
      <c r="AJ21" s="65" t="s">
        <v>89</v>
      </c>
      <c r="AK21" s="78" t="s">
        <v>89</v>
      </c>
      <c r="AL21" s="65">
        <v>0</v>
      </c>
      <c r="AM21" s="65" t="s">
        <v>89</v>
      </c>
      <c r="AN21" s="65" t="s">
        <v>89</v>
      </c>
      <c r="AO21" s="65" t="s">
        <v>89</v>
      </c>
      <c r="AP21" s="49">
        <f t="shared" si="2"/>
        <v>0</v>
      </c>
      <c r="AQ21" s="49">
        <f>+L21+AD21-AI21</f>
        <v>14300000</v>
      </c>
      <c r="AR21" s="65" t="s">
        <v>87</v>
      </c>
      <c r="AS21" s="68">
        <v>14300000</v>
      </c>
      <c r="AT21" s="65" t="s">
        <v>90</v>
      </c>
      <c r="AU21" s="68">
        <v>0</v>
      </c>
      <c r="AV21" s="75" t="s">
        <v>89</v>
      </c>
      <c r="AW21" s="49">
        <v>14300000</v>
      </c>
      <c r="AX21" s="79">
        <f t="shared" si="3"/>
        <v>0</v>
      </c>
      <c r="AY21" s="223">
        <f t="shared" si="4"/>
        <v>1</v>
      </c>
      <c r="AZ21" s="223">
        <v>1</v>
      </c>
      <c r="BA21" s="75" t="s">
        <v>89</v>
      </c>
      <c r="BB21" s="65" t="s">
        <v>103</v>
      </c>
      <c r="BC21" s="238" t="s">
        <v>1130</v>
      </c>
      <c r="BD21" s="221" t="s">
        <v>87</v>
      </c>
      <c r="BE21" s="221" t="s">
        <v>87</v>
      </c>
    </row>
    <row r="22" spans="2:57" x14ac:dyDescent="0.25">
      <c r="B22" s="221">
        <v>2025</v>
      </c>
      <c r="C22" s="221">
        <v>891780111</v>
      </c>
      <c r="D22" s="221" t="s">
        <v>78</v>
      </c>
      <c r="E22" s="49" t="s">
        <v>1129</v>
      </c>
      <c r="F22" s="239" t="s">
        <v>1128</v>
      </c>
      <c r="G22" s="65">
        <v>0</v>
      </c>
      <c r="H22" s="65" t="s">
        <v>81</v>
      </c>
      <c r="I22" s="221" t="s">
        <v>82</v>
      </c>
      <c r="J22" s="220" t="s">
        <v>83</v>
      </c>
      <c r="K22" s="66" t="s">
        <v>1127</v>
      </c>
      <c r="L22" s="68">
        <v>13200000</v>
      </c>
      <c r="M22" s="221" t="s">
        <v>85</v>
      </c>
      <c r="N22" s="240" t="s">
        <v>807</v>
      </c>
      <c r="O22" s="66">
        <v>1080021566</v>
      </c>
      <c r="P22" s="66">
        <v>64</v>
      </c>
      <c r="Q22" s="70">
        <v>45672</v>
      </c>
      <c r="R22" s="66">
        <v>13200000</v>
      </c>
      <c r="S22" s="70">
        <v>45680</v>
      </c>
      <c r="T22" s="68">
        <v>13200000</v>
      </c>
      <c r="U22" s="65" t="s">
        <v>87</v>
      </c>
      <c r="V22" s="237">
        <v>1082900194</v>
      </c>
      <c r="W22" s="49" t="s">
        <v>722</v>
      </c>
      <c r="X22" s="70">
        <v>45680</v>
      </c>
      <c r="Y22" s="70">
        <v>45680</v>
      </c>
      <c r="Z22" s="70" t="s">
        <v>89</v>
      </c>
      <c r="AA22" s="70">
        <v>45838</v>
      </c>
      <c r="AB22" s="49">
        <f t="shared" si="0"/>
        <v>158</v>
      </c>
      <c r="AC22" s="65">
        <v>0</v>
      </c>
      <c r="AD22" s="68">
        <v>0</v>
      </c>
      <c r="AE22" s="65">
        <v>0</v>
      </c>
      <c r="AF22" s="77" t="s">
        <v>89</v>
      </c>
      <c r="AG22" s="49">
        <f t="shared" si="1"/>
        <v>0</v>
      </c>
      <c r="AH22" s="65">
        <v>0</v>
      </c>
      <c r="AI22" s="68">
        <v>0</v>
      </c>
      <c r="AJ22" s="65" t="s">
        <v>89</v>
      </c>
      <c r="AK22" s="78" t="s">
        <v>89</v>
      </c>
      <c r="AL22" s="65">
        <v>0</v>
      </c>
      <c r="AM22" s="65" t="s">
        <v>89</v>
      </c>
      <c r="AN22" s="65" t="s">
        <v>89</v>
      </c>
      <c r="AO22" s="65" t="s">
        <v>89</v>
      </c>
      <c r="AP22" s="49">
        <f t="shared" si="2"/>
        <v>0</v>
      </c>
      <c r="AQ22" s="49">
        <f>+L22+AD22-AI22</f>
        <v>13200000</v>
      </c>
      <c r="AR22" s="65" t="s">
        <v>87</v>
      </c>
      <c r="AS22" s="68">
        <v>13200000</v>
      </c>
      <c r="AT22" s="65" t="s">
        <v>90</v>
      </c>
      <c r="AU22" s="68">
        <v>0</v>
      </c>
      <c r="AV22" s="75" t="s">
        <v>89</v>
      </c>
      <c r="AW22" s="49">
        <v>13200000</v>
      </c>
      <c r="AX22" s="79">
        <f t="shared" si="3"/>
        <v>0</v>
      </c>
      <c r="AY22" s="223">
        <f t="shared" si="4"/>
        <v>1</v>
      </c>
      <c r="AZ22" s="223">
        <v>1</v>
      </c>
      <c r="BA22" s="75" t="s">
        <v>89</v>
      </c>
      <c r="BB22" s="65" t="s">
        <v>103</v>
      </c>
      <c r="BC22" s="238" t="s">
        <v>1126</v>
      </c>
      <c r="BD22" s="221" t="s">
        <v>87</v>
      </c>
      <c r="BE22" s="221" t="s">
        <v>87</v>
      </c>
    </row>
    <row r="23" spans="2:57" x14ac:dyDescent="0.25">
      <c r="B23" s="221">
        <v>2025</v>
      </c>
      <c r="C23" s="221">
        <v>891780111</v>
      </c>
      <c r="D23" s="221" t="s">
        <v>78</v>
      </c>
      <c r="E23" s="49" t="s">
        <v>1125</v>
      </c>
      <c r="F23" s="239" t="s">
        <v>1124</v>
      </c>
      <c r="G23" s="65">
        <v>0</v>
      </c>
      <c r="H23" s="65" t="s">
        <v>81</v>
      </c>
      <c r="I23" s="221" t="s">
        <v>82</v>
      </c>
      <c r="J23" s="220" t="s">
        <v>83</v>
      </c>
      <c r="K23" s="66" t="s">
        <v>1123</v>
      </c>
      <c r="L23" s="68">
        <v>16900000</v>
      </c>
      <c r="M23" s="221" t="s">
        <v>85</v>
      </c>
      <c r="N23" s="240" t="s">
        <v>802</v>
      </c>
      <c r="O23" s="66">
        <v>1082886783</v>
      </c>
      <c r="P23" s="66">
        <v>60</v>
      </c>
      <c r="Q23" s="70">
        <v>45672</v>
      </c>
      <c r="R23" s="66">
        <v>16900000</v>
      </c>
      <c r="S23" s="70">
        <v>45680</v>
      </c>
      <c r="T23" s="68">
        <v>16900000</v>
      </c>
      <c r="U23" s="65" t="s">
        <v>87</v>
      </c>
      <c r="V23" s="237">
        <v>7634903</v>
      </c>
      <c r="W23" s="49" t="s">
        <v>711</v>
      </c>
      <c r="X23" s="70">
        <v>45680</v>
      </c>
      <c r="Y23" s="70">
        <v>45680</v>
      </c>
      <c r="Z23" s="70" t="s">
        <v>89</v>
      </c>
      <c r="AA23" s="70">
        <v>45838</v>
      </c>
      <c r="AB23" s="49">
        <f t="shared" si="0"/>
        <v>158</v>
      </c>
      <c r="AC23" s="65">
        <v>0</v>
      </c>
      <c r="AD23" s="68">
        <v>0</v>
      </c>
      <c r="AE23" s="65">
        <v>0</v>
      </c>
      <c r="AF23" s="77" t="s">
        <v>89</v>
      </c>
      <c r="AG23" s="49">
        <f t="shared" si="1"/>
        <v>0</v>
      </c>
      <c r="AH23" s="65">
        <v>0</v>
      </c>
      <c r="AI23" s="68">
        <v>0</v>
      </c>
      <c r="AJ23" s="65" t="s">
        <v>89</v>
      </c>
      <c r="AK23" s="78" t="s">
        <v>89</v>
      </c>
      <c r="AL23" s="65">
        <v>0</v>
      </c>
      <c r="AM23" s="65" t="s">
        <v>89</v>
      </c>
      <c r="AN23" s="65" t="s">
        <v>89</v>
      </c>
      <c r="AO23" s="65" t="s">
        <v>89</v>
      </c>
      <c r="AP23" s="49">
        <f t="shared" si="2"/>
        <v>0</v>
      </c>
      <c r="AQ23" s="49">
        <f>+L23+AD23-AI23</f>
        <v>16900000</v>
      </c>
      <c r="AR23" s="65" t="s">
        <v>87</v>
      </c>
      <c r="AS23" s="68">
        <v>16900000</v>
      </c>
      <c r="AT23" s="65" t="s">
        <v>90</v>
      </c>
      <c r="AU23" s="68">
        <v>0</v>
      </c>
      <c r="AV23" s="75" t="s">
        <v>89</v>
      </c>
      <c r="AW23" s="49">
        <v>16900000</v>
      </c>
      <c r="AX23" s="79">
        <f t="shared" si="3"/>
        <v>0</v>
      </c>
      <c r="AY23" s="223">
        <f t="shared" si="4"/>
        <v>1</v>
      </c>
      <c r="AZ23" s="223">
        <v>1</v>
      </c>
      <c r="BA23" s="75" t="s">
        <v>89</v>
      </c>
      <c r="BB23" s="65" t="s">
        <v>103</v>
      </c>
      <c r="BC23" s="238" t="s">
        <v>1122</v>
      </c>
      <c r="BD23" s="221" t="s">
        <v>87</v>
      </c>
      <c r="BE23" s="221" t="s">
        <v>87</v>
      </c>
    </row>
    <row r="24" spans="2:57" ht="18" customHeight="1" x14ac:dyDescent="0.25">
      <c r="B24" s="221">
        <v>2025</v>
      </c>
      <c r="C24" s="221">
        <v>891780111</v>
      </c>
      <c r="D24" s="221" t="s">
        <v>78</v>
      </c>
      <c r="E24" s="49" t="s">
        <v>1121</v>
      </c>
      <c r="F24" s="239" t="s">
        <v>1120</v>
      </c>
      <c r="G24" s="65">
        <v>0</v>
      </c>
      <c r="H24" s="65" t="s">
        <v>81</v>
      </c>
      <c r="I24" s="221" t="s">
        <v>82</v>
      </c>
      <c r="J24" s="220" t="s">
        <v>83</v>
      </c>
      <c r="K24" s="246" t="s">
        <v>1119</v>
      </c>
      <c r="L24" s="68">
        <v>17050000</v>
      </c>
      <c r="M24" s="221" t="s">
        <v>85</v>
      </c>
      <c r="N24" s="240" t="s">
        <v>880</v>
      </c>
      <c r="O24" s="66">
        <v>85150568</v>
      </c>
      <c r="P24" s="66">
        <v>48</v>
      </c>
      <c r="Q24" s="70">
        <v>45672</v>
      </c>
      <c r="R24" s="66">
        <v>17050000</v>
      </c>
      <c r="S24" s="70">
        <v>45680</v>
      </c>
      <c r="T24" s="68">
        <v>17050000</v>
      </c>
      <c r="U24" s="65" t="s">
        <v>87</v>
      </c>
      <c r="V24" s="244">
        <v>36669725</v>
      </c>
      <c r="W24" s="49" t="s">
        <v>706</v>
      </c>
      <c r="X24" s="70">
        <v>45680</v>
      </c>
      <c r="Y24" s="70">
        <v>45680</v>
      </c>
      <c r="Z24" s="70" t="s">
        <v>89</v>
      </c>
      <c r="AA24" s="70">
        <v>45838</v>
      </c>
      <c r="AB24" s="49">
        <f t="shared" si="0"/>
        <v>158</v>
      </c>
      <c r="AC24" s="65">
        <v>0</v>
      </c>
      <c r="AD24" s="68">
        <v>0</v>
      </c>
      <c r="AE24" s="65">
        <v>0</v>
      </c>
      <c r="AF24" s="77" t="s">
        <v>89</v>
      </c>
      <c r="AG24" s="49">
        <f t="shared" si="1"/>
        <v>0</v>
      </c>
      <c r="AH24" s="65">
        <v>0</v>
      </c>
      <c r="AI24" s="68">
        <v>0</v>
      </c>
      <c r="AJ24" s="65" t="s">
        <v>89</v>
      </c>
      <c r="AK24" s="78" t="s">
        <v>89</v>
      </c>
      <c r="AL24" s="65">
        <v>0</v>
      </c>
      <c r="AM24" s="65" t="s">
        <v>89</v>
      </c>
      <c r="AN24" s="65" t="s">
        <v>89</v>
      </c>
      <c r="AO24" s="65" t="s">
        <v>89</v>
      </c>
      <c r="AP24" s="49">
        <f t="shared" si="2"/>
        <v>0</v>
      </c>
      <c r="AQ24" s="49">
        <f>+L24+AD24-AI24</f>
        <v>17050000</v>
      </c>
      <c r="AR24" s="65" t="s">
        <v>87</v>
      </c>
      <c r="AS24" s="68">
        <v>17050000</v>
      </c>
      <c r="AT24" s="65" t="s">
        <v>90</v>
      </c>
      <c r="AU24" s="68">
        <v>0</v>
      </c>
      <c r="AV24" s="75" t="s">
        <v>89</v>
      </c>
      <c r="AW24" s="49">
        <v>17050000</v>
      </c>
      <c r="AX24" s="79">
        <f t="shared" si="3"/>
        <v>0</v>
      </c>
      <c r="AY24" s="223">
        <f t="shared" si="4"/>
        <v>1</v>
      </c>
      <c r="AZ24" s="223">
        <v>1</v>
      </c>
      <c r="BA24" s="75" t="s">
        <v>89</v>
      </c>
      <c r="BB24" s="65" t="s">
        <v>103</v>
      </c>
      <c r="BC24" s="238" t="s">
        <v>1118</v>
      </c>
      <c r="BD24" s="221" t="s">
        <v>87</v>
      </c>
      <c r="BE24" s="221" t="s">
        <v>87</v>
      </c>
    </row>
    <row r="25" spans="2:57" x14ac:dyDescent="0.25">
      <c r="B25" s="221">
        <v>2025</v>
      </c>
      <c r="C25" s="221">
        <v>891780111</v>
      </c>
      <c r="D25" s="221" t="s">
        <v>78</v>
      </c>
      <c r="E25" s="49" t="s">
        <v>1117</v>
      </c>
      <c r="F25" s="239" t="s">
        <v>1116</v>
      </c>
      <c r="G25" s="65">
        <v>0</v>
      </c>
      <c r="H25" s="65" t="s">
        <v>81</v>
      </c>
      <c r="I25" s="221" t="s">
        <v>82</v>
      </c>
      <c r="J25" s="220" t="s">
        <v>83</v>
      </c>
      <c r="K25" s="66" t="s">
        <v>1115</v>
      </c>
      <c r="L25" s="68">
        <v>15800000</v>
      </c>
      <c r="M25" s="221" t="s">
        <v>85</v>
      </c>
      <c r="N25" s="240" t="s">
        <v>874</v>
      </c>
      <c r="O25" s="66">
        <v>1083040456</v>
      </c>
      <c r="P25" s="66">
        <v>59</v>
      </c>
      <c r="Q25" s="70">
        <v>45672</v>
      </c>
      <c r="R25" s="66">
        <v>15800000</v>
      </c>
      <c r="S25" s="70">
        <v>45680</v>
      </c>
      <c r="T25" s="68">
        <v>15800000</v>
      </c>
      <c r="U25" s="65" t="s">
        <v>87</v>
      </c>
      <c r="V25" s="237">
        <v>12561250</v>
      </c>
      <c r="W25" s="237" t="s">
        <v>701</v>
      </c>
      <c r="X25" s="70">
        <v>45680</v>
      </c>
      <c r="Y25" s="70">
        <v>45680</v>
      </c>
      <c r="Z25" s="70" t="s">
        <v>89</v>
      </c>
      <c r="AA25" s="70">
        <v>45838</v>
      </c>
      <c r="AB25" s="49">
        <f t="shared" si="0"/>
        <v>158</v>
      </c>
      <c r="AC25" s="65">
        <v>0</v>
      </c>
      <c r="AD25" s="68">
        <v>0</v>
      </c>
      <c r="AE25" s="65">
        <v>0</v>
      </c>
      <c r="AF25" s="77" t="s">
        <v>89</v>
      </c>
      <c r="AG25" s="49">
        <f t="shared" si="1"/>
        <v>0</v>
      </c>
      <c r="AH25" s="65">
        <v>0</v>
      </c>
      <c r="AI25" s="68">
        <v>0</v>
      </c>
      <c r="AJ25" s="65" t="s">
        <v>89</v>
      </c>
      <c r="AK25" s="78" t="s">
        <v>89</v>
      </c>
      <c r="AL25" s="65">
        <v>0</v>
      </c>
      <c r="AM25" s="65" t="s">
        <v>89</v>
      </c>
      <c r="AN25" s="65" t="s">
        <v>89</v>
      </c>
      <c r="AO25" s="65" t="s">
        <v>89</v>
      </c>
      <c r="AP25" s="49">
        <f t="shared" si="2"/>
        <v>0</v>
      </c>
      <c r="AQ25" s="49">
        <f>+L25+AD25-AI25</f>
        <v>15800000</v>
      </c>
      <c r="AR25" s="65" t="s">
        <v>87</v>
      </c>
      <c r="AS25" s="68">
        <v>15800000</v>
      </c>
      <c r="AT25" s="65" t="s">
        <v>90</v>
      </c>
      <c r="AU25" s="68">
        <v>0</v>
      </c>
      <c r="AV25" s="75" t="s">
        <v>89</v>
      </c>
      <c r="AW25" s="49">
        <v>15800000</v>
      </c>
      <c r="AX25" s="79">
        <f t="shared" si="3"/>
        <v>0</v>
      </c>
      <c r="AY25" s="223">
        <f t="shared" si="4"/>
        <v>1</v>
      </c>
      <c r="AZ25" s="223">
        <v>1</v>
      </c>
      <c r="BA25" s="75" t="s">
        <v>89</v>
      </c>
      <c r="BB25" s="65" t="s">
        <v>103</v>
      </c>
      <c r="BC25" s="238" t="s">
        <v>1114</v>
      </c>
      <c r="BD25" s="221" t="s">
        <v>87</v>
      </c>
      <c r="BE25" s="221" t="s">
        <v>87</v>
      </c>
    </row>
    <row r="26" spans="2:57" x14ac:dyDescent="0.25">
      <c r="B26" s="221">
        <v>2025</v>
      </c>
      <c r="C26" s="221">
        <v>891780111</v>
      </c>
      <c r="D26" s="221" t="s">
        <v>78</v>
      </c>
      <c r="E26" s="49" t="s">
        <v>1113</v>
      </c>
      <c r="F26" s="239" t="s">
        <v>1112</v>
      </c>
      <c r="G26" s="65">
        <v>0</v>
      </c>
      <c r="H26" s="65" t="s">
        <v>81</v>
      </c>
      <c r="I26" s="221" t="s">
        <v>82</v>
      </c>
      <c r="J26" s="220" t="s">
        <v>83</v>
      </c>
      <c r="K26" s="66" t="s">
        <v>1111</v>
      </c>
      <c r="L26" s="68">
        <v>14850000</v>
      </c>
      <c r="M26" s="221" t="s">
        <v>85</v>
      </c>
      <c r="N26" s="240" t="s">
        <v>757</v>
      </c>
      <c r="O26" s="66">
        <v>57464026</v>
      </c>
      <c r="P26" s="66">
        <v>47</v>
      </c>
      <c r="Q26" s="70">
        <v>45672</v>
      </c>
      <c r="R26" s="66">
        <v>14850000</v>
      </c>
      <c r="S26" s="70">
        <v>45680</v>
      </c>
      <c r="T26" s="68">
        <v>14850000</v>
      </c>
      <c r="U26" s="65" t="s">
        <v>87</v>
      </c>
      <c r="V26" s="237">
        <v>1082900194</v>
      </c>
      <c r="W26" s="49" t="s">
        <v>722</v>
      </c>
      <c r="X26" s="70">
        <v>45680</v>
      </c>
      <c r="Y26" s="70">
        <v>45680</v>
      </c>
      <c r="Z26" s="70" t="s">
        <v>89</v>
      </c>
      <c r="AA26" s="70">
        <v>45838</v>
      </c>
      <c r="AB26" s="49">
        <f t="shared" si="0"/>
        <v>158</v>
      </c>
      <c r="AC26" s="65">
        <v>0</v>
      </c>
      <c r="AD26" s="68">
        <v>0</v>
      </c>
      <c r="AE26" s="65">
        <v>0</v>
      </c>
      <c r="AF26" s="77" t="s">
        <v>89</v>
      </c>
      <c r="AG26" s="49">
        <f t="shared" si="1"/>
        <v>0</v>
      </c>
      <c r="AH26" s="65">
        <v>0</v>
      </c>
      <c r="AI26" s="68">
        <v>0</v>
      </c>
      <c r="AJ26" s="65" t="s">
        <v>89</v>
      </c>
      <c r="AK26" s="78" t="s">
        <v>89</v>
      </c>
      <c r="AL26" s="65">
        <v>0</v>
      </c>
      <c r="AM26" s="65" t="s">
        <v>89</v>
      </c>
      <c r="AN26" s="65" t="s">
        <v>89</v>
      </c>
      <c r="AO26" s="65" t="s">
        <v>89</v>
      </c>
      <c r="AP26" s="49">
        <f t="shared" si="2"/>
        <v>0</v>
      </c>
      <c r="AQ26" s="49">
        <f>+L26+AD26-AI26</f>
        <v>14850000</v>
      </c>
      <c r="AR26" s="65" t="s">
        <v>87</v>
      </c>
      <c r="AS26" s="68">
        <v>14850000</v>
      </c>
      <c r="AT26" s="65" t="s">
        <v>90</v>
      </c>
      <c r="AU26" s="68">
        <v>0</v>
      </c>
      <c r="AV26" s="75" t="s">
        <v>89</v>
      </c>
      <c r="AW26" s="49">
        <v>14850000</v>
      </c>
      <c r="AX26" s="79">
        <f t="shared" si="3"/>
        <v>0</v>
      </c>
      <c r="AY26" s="223">
        <f t="shared" si="4"/>
        <v>1</v>
      </c>
      <c r="AZ26" s="223">
        <v>1</v>
      </c>
      <c r="BA26" s="75" t="s">
        <v>89</v>
      </c>
      <c r="BB26" s="65" t="s">
        <v>103</v>
      </c>
      <c r="BC26" s="238" t="s">
        <v>1110</v>
      </c>
      <c r="BD26" s="221" t="s">
        <v>87</v>
      </c>
      <c r="BE26" s="221" t="s">
        <v>87</v>
      </c>
    </row>
    <row r="27" spans="2:57" x14ac:dyDescent="0.25">
      <c r="B27" s="221">
        <v>2025</v>
      </c>
      <c r="C27" s="221">
        <v>891780111</v>
      </c>
      <c r="D27" s="221" t="s">
        <v>78</v>
      </c>
      <c r="E27" s="49" t="s">
        <v>1109</v>
      </c>
      <c r="F27" s="239" t="s">
        <v>1108</v>
      </c>
      <c r="G27" s="65">
        <v>0</v>
      </c>
      <c r="H27" s="65" t="s">
        <v>81</v>
      </c>
      <c r="I27" s="221" t="s">
        <v>82</v>
      </c>
      <c r="J27" s="220" t="s">
        <v>83</v>
      </c>
      <c r="K27" s="66" t="s">
        <v>1107</v>
      </c>
      <c r="L27" s="68">
        <v>16500000</v>
      </c>
      <c r="M27" s="221" t="s">
        <v>85</v>
      </c>
      <c r="N27" s="240" t="s">
        <v>767</v>
      </c>
      <c r="O27" s="66">
        <v>36552616</v>
      </c>
      <c r="P27" s="66">
        <v>46</v>
      </c>
      <c r="Q27" s="70">
        <v>45672</v>
      </c>
      <c r="R27" s="66">
        <v>16500000</v>
      </c>
      <c r="S27" s="70">
        <v>45680</v>
      </c>
      <c r="T27" s="68">
        <v>16500000</v>
      </c>
      <c r="U27" s="65" t="s">
        <v>87</v>
      </c>
      <c r="V27" s="237">
        <v>7634903</v>
      </c>
      <c r="W27" s="49" t="s">
        <v>711</v>
      </c>
      <c r="X27" s="70">
        <v>45680</v>
      </c>
      <c r="Y27" s="70">
        <v>45680</v>
      </c>
      <c r="Z27" s="70" t="s">
        <v>89</v>
      </c>
      <c r="AA27" s="70">
        <v>45838</v>
      </c>
      <c r="AB27" s="49">
        <f t="shared" si="0"/>
        <v>158</v>
      </c>
      <c r="AC27" s="65">
        <v>0</v>
      </c>
      <c r="AD27" s="68">
        <v>0</v>
      </c>
      <c r="AE27" s="65">
        <v>0</v>
      </c>
      <c r="AF27" s="77" t="s">
        <v>89</v>
      </c>
      <c r="AG27" s="49">
        <f t="shared" si="1"/>
        <v>0</v>
      </c>
      <c r="AH27" s="65">
        <v>0</v>
      </c>
      <c r="AI27" s="68">
        <v>0</v>
      </c>
      <c r="AJ27" s="65" t="s">
        <v>89</v>
      </c>
      <c r="AK27" s="78" t="s">
        <v>89</v>
      </c>
      <c r="AL27" s="65">
        <v>0</v>
      </c>
      <c r="AM27" s="65" t="s">
        <v>89</v>
      </c>
      <c r="AN27" s="65" t="s">
        <v>89</v>
      </c>
      <c r="AO27" s="65" t="s">
        <v>89</v>
      </c>
      <c r="AP27" s="49">
        <f t="shared" si="2"/>
        <v>0</v>
      </c>
      <c r="AQ27" s="49">
        <f>+L27+AD27-AI27</f>
        <v>16500000</v>
      </c>
      <c r="AR27" s="65" t="s">
        <v>87</v>
      </c>
      <c r="AS27" s="68">
        <v>16500000</v>
      </c>
      <c r="AT27" s="65" t="s">
        <v>90</v>
      </c>
      <c r="AU27" s="68">
        <v>0</v>
      </c>
      <c r="AV27" s="75" t="s">
        <v>89</v>
      </c>
      <c r="AW27" s="49">
        <v>16500000</v>
      </c>
      <c r="AX27" s="79">
        <f t="shared" si="3"/>
        <v>0</v>
      </c>
      <c r="AY27" s="223">
        <f t="shared" si="4"/>
        <v>1</v>
      </c>
      <c r="AZ27" s="223">
        <v>1</v>
      </c>
      <c r="BA27" s="75" t="s">
        <v>89</v>
      </c>
      <c r="BB27" s="65" t="s">
        <v>103</v>
      </c>
      <c r="BC27" s="238" t="s">
        <v>1106</v>
      </c>
      <c r="BD27" s="221" t="s">
        <v>87</v>
      </c>
      <c r="BE27" s="221" t="s">
        <v>87</v>
      </c>
    </row>
    <row r="28" spans="2:57" ht="18" customHeight="1" x14ac:dyDescent="0.25">
      <c r="B28" s="221">
        <v>2025</v>
      </c>
      <c r="C28" s="221">
        <v>891780111</v>
      </c>
      <c r="D28" s="221" t="s">
        <v>78</v>
      </c>
      <c r="E28" s="49" t="s">
        <v>1105</v>
      </c>
      <c r="F28" s="239" t="s">
        <v>1104</v>
      </c>
      <c r="G28" s="65">
        <v>0</v>
      </c>
      <c r="H28" s="65" t="s">
        <v>81</v>
      </c>
      <c r="I28" s="221" t="s">
        <v>82</v>
      </c>
      <c r="J28" s="220" t="s">
        <v>83</v>
      </c>
      <c r="K28" s="66" t="s">
        <v>835</v>
      </c>
      <c r="L28" s="68">
        <v>13750000</v>
      </c>
      <c r="M28" s="221" t="s">
        <v>85</v>
      </c>
      <c r="N28" s="240" t="s">
        <v>834</v>
      </c>
      <c r="O28" s="66">
        <v>85450968</v>
      </c>
      <c r="P28" s="66">
        <v>57</v>
      </c>
      <c r="Q28" s="70">
        <v>45672</v>
      </c>
      <c r="R28" s="66">
        <v>13750000</v>
      </c>
      <c r="S28" s="70">
        <v>45680</v>
      </c>
      <c r="T28" s="68">
        <v>13750000</v>
      </c>
      <c r="U28" s="65" t="s">
        <v>87</v>
      </c>
      <c r="V28" s="237">
        <v>36669977</v>
      </c>
      <c r="W28" s="49" t="s">
        <v>833</v>
      </c>
      <c r="X28" s="70">
        <v>45680</v>
      </c>
      <c r="Y28" s="70">
        <v>45680</v>
      </c>
      <c r="Z28" s="70" t="s">
        <v>89</v>
      </c>
      <c r="AA28" s="70">
        <v>45838</v>
      </c>
      <c r="AB28" s="49">
        <f t="shared" si="0"/>
        <v>158</v>
      </c>
      <c r="AC28" s="65">
        <v>0</v>
      </c>
      <c r="AD28" s="68">
        <v>0</v>
      </c>
      <c r="AE28" s="65">
        <v>0</v>
      </c>
      <c r="AF28" s="77" t="s">
        <v>89</v>
      </c>
      <c r="AG28" s="49">
        <f t="shared" si="1"/>
        <v>0</v>
      </c>
      <c r="AH28" s="65">
        <v>0</v>
      </c>
      <c r="AI28" s="68">
        <v>0</v>
      </c>
      <c r="AJ28" s="65" t="s">
        <v>89</v>
      </c>
      <c r="AK28" s="78" t="s">
        <v>89</v>
      </c>
      <c r="AL28" s="65">
        <v>0</v>
      </c>
      <c r="AM28" s="65" t="s">
        <v>89</v>
      </c>
      <c r="AN28" s="65" t="s">
        <v>89</v>
      </c>
      <c r="AO28" s="65" t="s">
        <v>89</v>
      </c>
      <c r="AP28" s="49">
        <f t="shared" si="2"/>
        <v>0</v>
      </c>
      <c r="AQ28" s="49">
        <f>+L28+AD28-AI28</f>
        <v>13750000</v>
      </c>
      <c r="AR28" s="65" t="s">
        <v>87</v>
      </c>
      <c r="AS28" s="68">
        <v>13750000</v>
      </c>
      <c r="AT28" s="65" t="s">
        <v>90</v>
      </c>
      <c r="AU28" s="68">
        <v>0</v>
      </c>
      <c r="AV28" s="75" t="s">
        <v>89</v>
      </c>
      <c r="AW28" s="49">
        <v>13750000</v>
      </c>
      <c r="AX28" s="79">
        <f t="shared" si="3"/>
        <v>0</v>
      </c>
      <c r="AY28" s="223">
        <f t="shared" si="4"/>
        <v>1</v>
      </c>
      <c r="AZ28" s="223">
        <v>1</v>
      </c>
      <c r="BA28" s="75" t="s">
        <v>89</v>
      </c>
      <c r="BB28" s="65" t="s">
        <v>103</v>
      </c>
      <c r="BC28" s="238" t="s">
        <v>1103</v>
      </c>
      <c r="BD28" s="221" t="s">
        <v>87</v>
      </c>
      <c r="BE28" s="221" t="s">
        <v>87</v>
      </c>
    </row>
    <row r="29" spans="2:57" x14ac:dyDescent="0.25">
      <c r="B29" s="221">
        <v>2025</v>
      </c>
      <c r="C29" s="221">
        <v>891780111</v>
      </c>
      <c r="D29" s="221" t="s">
        <v>78</v>
      </c>
      <c r="E29" s="49" t="s">
        <v>1102</v>
      </c>
      <c r="F29" s="239" t="s">
        <v>1101</v>
      </c>
      <c r="G29" s="65">
        <v>0</v>
      </c>
      <c r="H29" s="65" t="s">
        <v>81</v>
      </c>
      <c r="I29" s="221" t="s">
        <v>82</v>
      </c>
      <c r="J29" s="220" t="s">
        <v>83</v>
      </c>
      <c r="K29" s="66" t="s">
        <v>1100</v>
      </c>
      <c r="L29" s="68">
        <v>13200000</v>
      </c>
      <c r="M29" s="221" t="s">
        <v>85</v>
      </c>
      <c r="N29" s="240" t="s">
        <v>885</v>
      </c>
      <c r="O29" s="66">
        <v>1082867770</v>
      </c>
      <c r="P29" s="66">
        <v>63</v>
      </c>
      <c r="Q29" s="70">
        <v>45672</v>
      </c>
      <c r="R29" s="66">
        <v>13200000</v>
      </c>
      <c r="S29" s="70">
        <v>45684</v>
      </c>
      <c r="T29" s="68">
        <v>13200000</v>
      </c>
      <c r="U29" s="65" t="s">
        <v>87</v>
      </c>
      <c r="V29" s="237">
        <v>36669977</v>
      </c>
      <c r="W29" s="49" t="s">
        <v>833</v>
      </c>
      <c r="X29" s="70">
        <v>45684</v>
      </c>
      <c r="Y29" s="70">
        <v>45684</v>
      </c>
      <c r="Z29" s="70" t="s">
        <v>89</v>
      </c>
      <c r="AA29" s="70">
        <v>45838</v>
      </c>
      <c r="AB29" s="49">
        <f t="shared" si="0"/>
        <v>154</v>
      </c>
      <c r="AC29" s="65">
        <v>0</v>
      </c>
      <c r="AD29" s="68">
        <v>0</v>
      </c>
      <c r="AE29" s="65">
        <v>0</v>
      </c>
      <c r="AF29" s="77" t="s">
        <v>89</v>
      </c>
      <c r="AG29" s="49">
        <f t="shared" si="1"/>
        <v>0</v>
      </c>
      <c r="AH29" s="65">
        <v>0</v>
      </c>
      <c r="AI29" s="68">
        <v>0</v>
      </c>
      <c r="AJ29" s="65" t="s">
        <v>89</v>
      </c>
      <c r="AK29" s="78" t="s">
        <v>89</v>
      </c>
      <c r="AL29" s="65">
        <v>0</v>
      </c>
      <c r="AM29" s="65" t="s">
        <v>89</v>
      </c>
      <c r="AN29" s="65" t="s">
        <v>89</v>
      </c>
      <c r="AO29" s="65" t="s">
        <v>89</v>
      </c>
      <c r="AP29" s="49">
        <f t="shared" si="2"/>
        <v>0</v>
      </c>
      <c r="AQ29" s="49">
        <f>+L29+AD29-AI29</f>
        <v>13200000</v>
      </c>
      <c r="AR29" s="65" t="s">
        <v>87</v>
      </c>
      <c r="AS29" s="68">
        <v>13200000</v>
      </c>
      <c r="AT29" s="65" t="s">
        <v>90</v>
      </c>
      <c r="AU29" s="68">
        <v>0</v>
      </c>
      <c r="AV29" s="75" t="s">
        <v>89</v>
      </c>
      <c r="AW29" s="49">
        <v>13200000</v>
      </c>
      <c r="AX29" s="79">
        <f t="shared" si="3"/>
        <v>0</v>
      </c>
      <c r="AY29" s="223">
        <f t="shared" si="4"/>
        <v>1</v>
      </c>
      <c r="AZ29" s="223">
        <v>1</v>
      </c>
      <c r="BA29" s="75" t="s">
        <v>89</v>
      </c>
      <c r="BB29" s="65" t="s">
        <v>103</v>
      </c>
      <c r="BC29" s="238" t="s">
        <v>1099</v>
      </c>
      <c r="BD29" s="221" t="s">
        <v>87</v>
      </c>
      <c r="BE29" s="221" t="s">
        <v>87</v>
      </c>
    </row>
    <row r="30" spans="2:57" x14ac:dyDescent="0.25">
      <c r="B30" s="221">
        <v>2025</v>
      </c>
      <c r="C30" s="221">
        <v>891780111</v>
      </c>
      <c r="D30" s="221" t="s">
        <v>78</v>
      </c>
      <c r="E30" s="49" t="s">
        <v>1098</v>
      </c>
      <c r="F30" s="239" t="s">
        <v>1097</v>
      </c>
      <c r="G30" s="65">
        <v>0</v>
      </c>
      <c r="H30" s="65" t="s">
        <v>81</v>
      </c>
      <c r="I30" s="221" t="s">
        <v>82</v>
      </c>
      <c r="J30" s="220" t="s">
        <v>83</v>
      </c>
      <c r="K30" s="66" t="s">
        <v>1096</v>
      </c>
      <c r="L30" s="68">
        <v>13750000</v>
      </c>
      <c r="M30" s="221" t="s">
        <v>85</v>
      </c>
      <c r="N30" s="240" t="s">
        <v>762</v>
      </c>
      <c r="O30" s="66">
        <v>1007832682</v>
      </c>
      <c r="P30" s="66">
        <v>49</v>
      </c>
      <c r="Q30" s="70">
        <v>45672</v>
      </c>
      <c r="R30" s="66">
        <v>13750000</v>
      </c>
      <c r="S30" s="70">
        <v>45684</v>
      </c>
      <c r="T30" s="68">
        <v>13750000</v>
      </c>
      <c r="U30" s="65" t="s">
        <v>87</v>
      </c>
      <c r="V30" s="237">
        <v>12561250</v>
      </c>
      <c r="W30" s="237" t="s">
        <v>701</v>
      </c>
      <c r="X30" s="70">
        <v>45684</v>
      </c>
      <c r="Y30" s="70">
        <v>45684</v>
      </c>
      <c r="Z30" s="70" t="s">
        <v>89</v>
      </c>
      <c r="AA30" s="70">
        <v>45838</v>
      </c>
      <c r="AB30" s="49">
        <f t="shared" si="0"/>
        <v>154</v>
      </c>
      <c r="AC30" s="65">
        <v>0</v>
      </c>
      <c r="AD30" s="68">
        <v>0</v>
      </c>
      <c r="AE30" s="65">
        <v>0</v>
      </c>
      <c r="AF30" s="77" t="s">
        <v>89</v>
      </c>
      <c r="AG30" s="49">
        <f t="shared" si="1"/>
        <v>0</v>
      </c>
      <c r="AH30" s="65">
        <v>0</v>
      </c>
      <c r="AI30" s="68">
        <v>0</v>
      </c>
      <c r="AJ30" s="65" t="s">
        <v>89</v>
      </c>
      <c r="AK30" s="78" t="s">
        <v>89</v>
      </c>
      <c r="AL30" s="65">
        <v>0</v>
      </c>
      <c r="AM30" s="65" t="s">
        <v>89</v>
      </c>
      <c r="AN30" s="65" t="s">
        <v>89</v>
      </c>
      <c r="AO30" s="65" t="s">
        <v>89</v>
      </c>
      <c r="AP30" s="49">
        <f t="shared" si="2"/>
        <v>0</v>
      </c>
      <c r="AQ30" s="49">
        <f>+L30+AD30-AI30</f>
        <v>13750000</v>
      </c>
      <c r="AR30" s="65" t="s">
        <v>87</v>
      </c>
      <c r="AS30" s="68">
        <v>13750000</v>
      </c>
      <c r="AT30" s="65" t="s">
        <v>90</v>
      </c>
      <c r="AU30" s="68">
        <v>0</v>
      </c>
      <c r="AV30" s="75" t="s">
        <v>89</v>
      </c>
      <c r="AW30" s="49">
        <v>13750000</v>
      </c>
      <c r="AX30" s="79">
        <f t="shared" si="3"/>
        <v>0</v>
      </c>
      <c r="AY30" s="223">
        <f t="shared" si="4"/>
        <v>1</v>
      </c>
      <c r="AZ30" s="223">
        <v>1</v>
      </c>
      <c r="BA30" s="75" t="s">
        <v>89</v>
      </c>
      <c r="BB30" s="65" t="s">
        <v>103</v>
      </c>
      <c r="BC30" s="238" t="s">
        <v>1095</v>
      </c>
      <c r="BD30" s="221" t="s">
        <v>87</v>
      </c>
      <c r="BE30" s="221" t="s">
        <v>87</v>
      </c>
    </row>
    <row r="31" spans="2:57" s="163" customFormat="1" ht="18" customHeight="1" x14ac:dyDescent="0.25">
      <c r="B31" s="221">
        <v>2025</v>
      </c>
      <c r="C31" s="221">
        <v>891780111</v>
      </c>
      <c r="D31" s="221" t="s">
        <v>78</v>
      </c>
      <c r="E31" s="231" t="s">
        <v>1094</v>
      </c>
      <c r="F31" s="242" t="s">
        <v>1093</v>
      </c>
      <c r="G31" s="221">
        <v>0</v>
      </c>
      <c r="H31" s="221" t="s">
        <v>81</v>
      </c>
      <c r="I31" s="221" t="s">
        <v>82</v>
      </c>
      <c r="J31" s="220" t="s">
        <v>83</v>
      </c>
      <c r="K31" s="76" t="s">
        <v>1092</v>
      </c>
      <c r="L31" s="247">
        <v>15950000</v>
      </c>
      <c r="M31" s="221" t="s">
        <v>85</v>
      </c>
      <c r="N31" s="248" t="s">
        <v>920</v>
      </c>
      <c r="O31" s="249">
        <v>26767399</v>
      </c>
      <c r="P31" s="76">
        <v>62</v>
      </c>
      <c r="Q31" s="78">
        <v>45672</v>
      </c>
      <c r="R31" s="76">
        <v>15950000</v>
      </c>
      <c r="S31" s="78">
        <v>45684</v>
      </c>
      <c r="T31" s="247">
        <v>15950000</v>
      </c>
      <c r="U31" s="221" t="s">
        <v>87</v>
      </c>
      <c r="V31" s="249">
        <v>1082943891</v>
      </c>
      <c r="W31" s="231" t="s">
        <v>744</v>
      </c>
      <c r="X31" s="78">
        <v>45684</v>
      </c>
      <c r="Y31" s="78">
        <v>45684</v>
      </c>
      <c r="Z31" s="78" t="s">
        <v>89</v>
      </c>
      <c r="AA31" s="78">
        <v>45838</v>
      </c>
      <c r="AB31" s="231">
        <f t="shared" si="0"/>
        <v>154</v>
      </c>
      <c r="AC31" s="221">
        <v>0</v>
      </c>
      <c r="AD31" s="247">
        <v>0</v>
      </c>
      <c r="AE31" s="221">
        <v>0</v>
      </c>
      <c r="AF31" s="77" t="s">
        <v>89</v>
      </c>
      <c r="AG31" s="231">
        <f t="shared" si="1"/>
        <v>0</v>
      </c>
      <c r="AH31" s="221">
        <v>0</v>
      </c>
      <c r="AI31" s="247">
        <v>0</v>
      </c>
      <c r="AJ31" s="221" t="s">
        <v>89</v>
      </c>
      <c r="AK31" s="78" t="s">
        <v>89</v>
      </c>
      <c r="AL31" s="221">
        <v>0</v>
      </c>
      <c r="AM31" s="221" t="s">
        <v>89</v>
      </c>
      <c r="AN31" s="221" t="s">
        <v>89</v>
      </c>
      <c r="AO31" s="221" t="s">
        <v>89</v>
      </c>
      <c r="AP31" s="231">
        <f t="shared" si="2"/>
        <v>0</v>
      </c>
      <c r="AQ31" s="231">
        <f>+L31+AD31-AI31</f>
        <v>15950000</v>
      </c>
      <c r="AR31" s="221" t="s">
        <v>87</v>
      </c>
      <c r="AS31" s="247">
        <v>15950000</v>
      </c>
      <c r="AT31" s="221" t="s">
        <v>90</v>
      </c>
      <c r="AU31" s="247">
        <v>0</v>
      </c>
      <c r="AV31" s="75" t="s">
        <v>89</v>
      </c>
      <c r="AW31" s="231">
        <v>15950000</v>
      </c>
      <c r="AX31" s="79">
        <f t="shared" si="3"/>
        <v>0</v>
      </c>
      <c r="AY31" s="223">
        <f t="shared" si="4"/>
        <v>1</v>
      </c>
      <c r="AZ31" s="223">
        <v>1</v>
      </c>
      <c r="BA31" s="75" t="s">
        <v>89</v>
      </c>
      <c r="BB31" s="221" t="s">
        <v>103</v>
      </c>
      <c r="BC31" s="250" t="s">
        <v>1091</v>
      </c>
      <c r="BD31" s="221" t="s">
        <v>87</v>
      </c>
      <c r="BE31" s="221" t="s">
        <v>87</v>
      </c>
    </row>
    <row r="32" spans="2:57" x14ac:dyDescent="0.25">
      <c r="B32" s="221">
        <v>2025</v>
      </c>
      <c r="C32" s="221">
        <v>891780111</v>
      </c>
      <c r="D32" s="221" t="s">
        <v>78</v>
      </c>
      <c r="E32" s="49" t="s">
        <v>1090</v>
      </c>
      <c r="F32" s="239" t="s">
        <v>1089</v>
      </c>
      <c r="G32" s="65">
        <v>0</v>
      </c>
      <c r="H32" s="65" t="s">
        <v>81</v>
      </c>
      <c r="I32" s="221" t="s">
        <v>82</v>
      </c>
      <c r="J32" s="220" t="s">
        <v>83</v>
      </c>
      <c r="K32" s="66" t="s">
        <v>823</v>
      </c>
      <c r="L32" s="68">
        <v>19800000</v>
      </c>
      <c r="M32" s="221" t="s">
        <v>85</v>
      </c>
      <c r="N32" s="240" t="s">
        <v>822</v>
      </c>
      <c r="O32" s="66">
        <v>85466955</v>
      </c>
      <c r="P32" s="66">
        <v>58</v>
      </c>
      <c r="Q32" s="70">
        <v>45672</v>
      </c>
      <c r="R32" s="66">
        <v>19800000</v>
      </c>
      <c r="S32" s="70">
        <v>45684</v>
      </c>
      <c r="T32" s="68">
        <v>19800000</v>
      </c>
      <c r="U32" s="65" t="s">
        <v>87</v>
      </c>
      <c r="V32" s="237">
        <v>7634903</v>
      </c>
      <c r="W32" s="49" t="s">
        <v>711</v>
      </c>
      <c r="X32" s="70">
        <v>45684</v>
      </c>
      <c r="Y32" s="70">
        <v>45684</v>
      </c>
      <c r="Z32" s="70" t="s">
        <v>89</v>
      </c>
      <c r="AA32" s="70">
        <v>45838</v>
      </c>
      <c r="AB32" s="49">
        <f t="shared" si="0"/>
        <v>154</v>
      </c>
      <c r="AC32" s="65">
        <v>0</v>
      </c>
      <c r="AD32" s="68">
        <v>0</v>
      </c>
      <c r="AE32" s="65">
        <v>0</v>
      </c>
      <c r="AF32" s="77" t="s">
        <v>89</v>
      </c>
      <c r="AG32" s="49">
        <f t="shared" si="1"/>
        <v>0</v>
      </c>
      <c r="AH32" s="65">
        <v>0</v>
      </c>
      <c r="AI32" s="68">
        <v>0</v>
      </c>
      <c r="AJ32" s="65" t="s">
        <v>89</v>
      </c>
      <c r="AK32" s="78" t="s">
        <v>89</v>
      </c>
      <c r="AL32" s="65">
        <v>0</v>
      </c>
      <c r="AM32" s="65" t="s">
        <v>89</v>
      </c>
      <c r="AN32" s="65" t="s">
        <v>89</v>
      </c>
      <c r="AO32" s="65" t="s">
        <v>89</v>
      </c>
      <c r="AP32" s="49">
        <f t="shared" si="2"/>
        <v>0</v>
      </c>
      <c r="AQ32" s="49">
        <f>+L32+AD32-AI32</f>
        <v>19800000</v>
      </c>
      <c r="AR32" s="65" t="s">
        <v>87</v>
      </c>
      <c r="AS32" s="68">
        <v>19800000</v>
      </c>
      <c r="AT32" s="65" t="s">
        <v>90</v>
      </c>
      <c r="AU32" s="68">
        <v>0</v>
      </c>
      <c r="AV32" s="75" t="s">
        <v>89</v>
      </c>
      <c r="AW32" s="49">
        <v>19800000</v>
      </c>
      <c r="AX32" s="79">
        <f t="shared" si="3"/>
        <v>0</v>
      </c>
      <c r="AY32" s="223">
        <f t="shared" si="4"/>
        <v>1</v>
      </c>
      <c r="AZ32" s="223">
        <v>1</v>
      </c>
      <c r="BA32" s="75" t="s">
        <v>89</v>
      </c>
      <c r="BB32" s="65" t="s">
        <v>103</v>
      </c>
      <c r="BC32" s="238" t="s">
        <v>1088</v>
      </c>
      <c r="BD32" s="221" t="s">
        <v>87</v>
      </c>
      <c r="BE32" s="221" t="s">
        <v>87</v>
      </c>
    </row>
    <row r="33" spans="2:57" ht="17.45" customHeight="1" x14ac:dyDescent="0.25">
      <c r="B33" s="221">
        <v>2025</v>
      </c>
      <c r="C33" s="221">
        <v>891780111</v>
      </c>
      <c r="D33" s="221" t="s">
        <v>78</v>
      </c>
      <c r="E33" s="49" t="s">
        <v>1087</v>
      </c>
      <c r="F33" s="239" t="s">
        <v>1086</v>
      </c>
      <c r="G33" s="65">
        <v>0</v>
      </c>
      <c r="H33" s="65" t="s">
        <v>81</v>
      </c>
      <c r="I33" s="221" t="s">
        <v>82</v>
      </c>
      <c r="J33" s="220" t="s">
        <v>83</v>
      </c>
      <c r="K33" s="246" t="s">
        <v>1085</v>
      </c>
      <c r="L33" s="68">
        <v>14300000</v>
      </c>
      <c r="M33" s="221" t="s">
        <v>85</v>
      </c>
      <c r="N33" s="240" t="s">
        <v>792</v>
      </c>
      <c r="O33" s="66">
        <v>1004347197</v>
      </c>
      <c r="P33" s="66">
        <v>50</v>
      </c>
      <c r="Q33" s="70">
        <v>45672</v>
      </c>
      <c r="R33" s="66">
        <v>14300000</v>
      </c>
      <c r="S33" s="70">
        <v>45684</v>
      </c>
      <c r="T33" s="68">
        <v>14300000</v>
      </c>
      <c r="U33" s="65" t="s">
        <v>87</v>
      </c>
      <c r="V33" s="237">
        <v>12561250</v>
      </c>
      <c r="W33" s="237" t="s">
        <v>701</v>
      </c>
      <c r="X33" s="70">
        <v>45684</v>
      </c>
      <c r="Y33" s="70">
        <v>45684</v>
      </c>
      <c r="Z33" s="70" t="s">
        <v>89</v>
      </c>
      <c r="AA33" s="70">
        <v>45838</v>
      </c>
      <c r="AB33" s="49">
        <f t="shared" si="0"/>
        <v>154</v>
      </c>
      <c r="AC33" s="65">
        <v>0</v>
      </c>
      <c r="AD33" s="68">
        <v>0</v>
      </c>
      <c r="AE33" s="65">
        <v>0</v>
      </c>
      <c r="AF33" s="77" t="s">
        <v>89</v>
      </c>
      <c r="AG33" s="49">
        <f t="shared" si="1"/>
        <v>0</v>
      </c>
      <c r="AH33" s="65">
        <v>0</v>
      </c>
      <c r="AI33" s="68">
        <v>0</v>
      </c>
      <c r="AJ33" s="65" t="s">
        <v>89</v>
      </c>
      <c r="AK33" s="78" t="s">
        <v>89</v>
      </c>
      <c r="AL33" s="65">
        <v>0</v>
      </c>
      <c r="AM33" s="65" t="s">
        <v>89</v>
      </c>
      <c r="AN33" s="65" t="s">
        <v>89</v>
      </c>
      <c r="AO33" s="65" t="s">
        <v>89</v>
      </c>
      <c r="AP33" s="49">
        <f t="shared" si="2"/>
        <v>0</v>
      </c>
      <c r="AQ33" s="49">
        <f>+L33+AD33-AI33</f>
        <v>14300000</v>
      </c>
      <c r="AR33" s="65" t="s">
        <v>87</v>
      </c>
      <c r="AS33" s="68">
        <v>14300000</v>
      </c>
      <c r="AT33" s="65" t="s">
        <v>90</v>
      </c>
      <c r="AU33" s="68">
        <v>0</v>
      </c>
      <c r="AV33" s="75" t="s">
        <v>89</v>
      </c>
      <c r="AW33" s="49">
        <v>14300000</v>
      </c>
      <c r="AX33" s="79">
        <f t="shared" si="3"/>
        <v>0</v>
      </c>
      <c r="AY33" s="223">
        <f t="shared" si="4"/>
        <v>1</v>
      </c>
      <c r="AZ33" s="223">
        <v>1</v>
      </c>
      <c r="BA33" s="75" t="s">
        <v>89</v>
      </c>
      <c r="BB33" s="65" t="s">
        <v>103</v>
      </c>
      <c r="BC33" s="238" t="s">
        <v>1084</v>
      </c>
      <c r="BD33" s="221" t="s">
        <v>87</v>
      </c>
      <c r="BE33" s="221" t="s">
        <v>87</v>
      </c>
    </row>
    <row r="34" spans="2:57" x14ac:dyDescent="0.25">
      <c r="B34" s="221">
        <v>2025</v>
      </c>
      <c r="C34" s="221">
        <v>891780111</v>
      </c>
      <c r="D34" s="221" t="s">
        <v>78</v>
      </c>
      <c r="E34" s="49" t="s">
        <v>1083</v>
      </c>
      <c r="F34" s="239" t="s">
        <v>1082</v>
      </c>
      <c r="G34" s="65">
        <v>0</v>
      </c>
      <c r="H34" s="65" t="s">
        <v>81</v>
      </c>
      <c r="I34" s="221" t="s">
        <v>82</v>
      </c>
      <c r="J34" s="220" t="s">
        <v>83</v>
      </c>
      <c r="K34" s="66" t="s">
        <v>1081</v>
      </c>
      <c r="L34" s="68">
        <v>14850000</v>
      </c>
      <c r="M34" s="221" t="s">
        <v>85</v>
      </c>
      <c r="N34" s="240" t="s">
        <v>1080</v>
      </c>
      <c r="O34" s="66">
        <v>57423259</v>
      </c>
      <c r="P34" s="66">
        <v>51</v>
      </c>
      <c r="Q34" s="70">
        <v>45672</v>
      </c>
      <c r="R34" s="66">
        <v>14850000</v>
      </c>
      <c r="S34" s="70">
        <v>45684</v>
      </c>
      <c r="T34" s="68">
        <v>14850000</v>
      </c>
      <c r="U34" s="65" t="s">
        <v>1079</v>
      </c>
      <c r="V34" s="237">
        <v>1098669877</v>
      </c>
      <c r="W34" s="49" t="s">
        <v>750</v>
      </c>
      <c r="X34" s="70">
        <v>45684</v>
      </c>
      <c r="Y34" s="70">
        <v>45684</v>
      </c>
      <c r="Z34" s="70" t="s">
        <v>89</v>
      </c>
      <c r="AA34" s="70">
        <v>45838</v>
      </c>
      <c r="AB34" s="49">
        <f t="shared" si="0"/>
        <v>154</v>
      </c>
      <c r="AC34" s="65">
        <v>0</v>
      </c>
      <c r="AD34" s="68">
        <v>0</v>
      </c>
      <c r="AE34" s="65">
        <v>0</v>
      </c>
      <c r="AF34" s="77" t="s">
        <v>89</v>
      </c>
      <c r="AG34" s="49">
        <f t="shared" si="1"/>
        <v>0</v>
      </c>
      <c r="AH34" s="65">
        <v>0</v>
      </c>
      <c r="AI34" s="68">
        <v>0</v>
      </c>
      <c r="AJ34" s="65" t="s">
        <v>89</v>
      </c>
      <c r="AK34" s="78" t="s">
        <v>89</v>
      </c>
      <c r="AL34" s="65">
        <v>0</v>
      </c>
      <c r="AM34" s="65" t="s">
        <v>89</v>
      </c>
      <c r="AN34" s="65" t="s">
        <v>89</v>
      </c>
      <c r="AO34" s="65" t="s">
        <v>89</v>
      </c>
      <c r="AP34" s="49">
        <f t="shared" si="2"/>
        <v>0</v>
      </c>
      <c r="AQ34" s="49">
        <f>+L34+AD34-AI34</f>
        <v>14850000</v>
      </c>
      <c r="AR34" s="65" t="s">
        <v>87</v>
      </c>
      <c r="AS34" s="68">
        <v>14850000</v>
      </c>
      <c r="AT34" s="65" t="s">
        <v>90</v>
      </c>
      <c r="AU34" s="68">
        <v>0</v>
      </c>
      <c r="AV34" s="75" t="s">
        <v>89</v>
      </c>
      <c r="AW34" s="49">
        <v>14850000</v>
      </c>
      <c r="AX34" s="79">
        <f t="shared" si="3"/>
        <v>0</v>
      </c>
      <c r="AY34" s="223">
        <f t="shared" si="4"/>
        <v>1</v>
      </c>
      <c r="AZ34" s="223">
        <v>1</v>
      </c>
      <c r="BA34" s="75" t="s">
        <v>89</v>
      </c>
      <c r="BB34" s="65" t="s">
        <v>103</v>
      </c>
      <c r="BC34" s="238" t="s">
        <v>1078</v>
      </c>
      <c r="BD34" s="221" t="s">
        <v>87</v>
      </c>
      <c r="BE34" s="221" t="s">
        <v>87</v>
      </c>
    </row>
    <row r="35" spans="2:57" x14ac:dyDescent="0.25">
      <c r="B35" s="221">
        <v>2025</v>
      </c>
      <c r="C35" s="221">
        <v>891780111</v>
      </c>
      <c r="D35" s="221" t="s">
        <v>78</v>
      </c>
      <c r="E35" s="67" t="s">
        <v>1077</v>
      </c>
      <c r="F35" s="67" t="s">
        <v>1076</v>
      </c>
      <c r="G35" s="65">
        <v>0</v>
      </c>
      <c r="H35" s="65" t="s">
        <v>81</v>
      </c>
      <c r="I35" s="221" t="s">
        <v>82</v>
      </c>
      <c r="J35" s="220" t="s">
        <v>83</v>
      </c>
      <c r="K35" s="66" t="s">
        <v>1075</v>
      </c>
      <c r="L35" s="68">
        <v>12220000</v>
      </c>
      <c r="M35" s="221" t="s">
        <v>85</v>
      </c>
      <c r="N35" s="240" t="s">
        <v>782</v>
      </c>
      <c r="O35" s="66">
        <v>1020736975</v>
      </c>
      <c r="P35" s="66">
        <v>284</v>
      </c>
      <c r="Q35" s="70">
        <v>45695</v>
      </c>
      <c r="R35" s="66">
        <v>12220000</v>
      </c>
      <c r="S35" s="70">
        <v>45698</v>
      </c>
      <c r="T35" s="68">
        <v>12220000</v>
      </c>
      <c r="U35" s="65" t="s">
        <v>87</v>
      </c>
      <c r="V35" s="244">
        <v>36669725</v>
      </c>
      <c r="W35" s="49" t="s">
        <v>706</v>
      </c>
      <c r="X35" s="70">
        <v>45698</v>
      </c>
      <c r="Y35" s="70">
        <v>45698</v>
      </c>
      <c r="Z35" s="65" t="s">
        <v>89</v>
      </c>
      <c r="AA35" s="70">
        <v>45838</v>
      </c>
      <c r="AB35" s="49">
        <f t="shared" si="0"/>
        <v>140</v>
      </c>
      <c r="AC35" s="65">
        <v>0</v>
      </c>
      <c r="AD35" s="68">
        <v>0</v>
      </c>
      <c r="AE35" s="65">
        <v>0</v>
      </c>
      <c r="AF35" s="77" t="s">
        <v>89</v>
      </c>
      <c r="AG35" s="49">
        <f t="shared" si="1"/>
        <v>0</v>
      </c>
      <c r="AH35" s="65">
        <v>0</v>
      </c>
      <c r="AI35" s="68">
        <v>0</v>
      </c>
      <c r="AJ35" s="65" t="s">
        <v>89</v>
      </c>
      <c r="AK35" s="78" t="s">
        <v>89</v>
      </c>
      <c r="AL35" s="65">
        <v>0</v>
      </c>
      <c r="AM35" s="65" t="s">
        <v>89</v>
      </c>
      <c r="AN35" s="65" t="s">
        <v>89</v>
      </c>
      <c r="AO35" s="65" t="s">
        <v>89</v>
      </c>
      <c r="AP35" s="49">
        <f t="shared" si="2"/>
        <v>0</v>
      </c>
      <c r="AQ35" s="49">
        <f>+L35+AD35-AI35</f>
        <v>12220000</v>
      </c>
      <c r="AR35" s="65" t="s">
        <v>87</v>
      </c>
      <c r="AS35" s="68">
        <v>12220000</v>
      </c>
      <c r="AT35" s="65" t="s">
        <v>90</v>
      </c>
      <c r="AU35" s="68">
        <v>0</v>
      </c>
      <c r="AV35" s="75" t="s">
        <v>89</v>
      </c>
      <c r="AW35" s="49">
        <v>12220000</v>
      </c>
      <c r="AX35" s="79">
        <f t="shared" si="3"/>
        <v>0</v>
      </c>
      <c r="AY35" s="223">
        <f t="shared" si="4"/>
        <v>1</v>
      </c>
      <c r="AZ35" s="223">
        <v>1</v>
      </c>
      <c r="BA35" s="75" t="s">
        <v>89</v>
      </c>
      <c r="BB35" s="65" t="s">
        <v>103</v>
      </c>
      <c r="BC35" s="238" t="s">
        <v>1074</v>
      </c>
      <c r="BD35" s="221" t="s">
        <v>87</v>
      </c>
      <c r="BE35" s="221" t="s">
        <v>87</v>
      </c>
    </row>
    <row r="36" spans="2:57" x14ac:dyDescent="0.25">
      <c r="B36" s="221">
        <v>2025</v>
      </c>
      <c r="C36" s="221">
        <v>891780111</v>
      </c>
      <c r="D36" s="221" t="s">
        <v>78</v>
      </c>
      <c r="E36" s="67" t="s">
        <v>1073</v>
      </c>
      <c r="F36" s="67" t="s">
        <v>1072</v>
      </c>
      <c r="G36" s="65">
        <v>0</v>
      </c>
      <c r="H36" s="65" t="s">
        <v>81</v>
      </c>
      <c r="I36" s="221" t="s">
        <v>82</v>
      </c>
      <c r="J36" s="220" t="s">
        <v>83</v>
      </c>
      <c r="K36" s="66" t="s">
        <v>1071</v>
      </c>
      <c r="L36" s="68">
        <v>11000000</v>
      </c>
      <c r="M36" s="221" t="s">
        <v>85</v>
      </c>
      <c r="N36" s="240" t="s">
        <v>1070</v>
      </c>
      <c r="O36" s="66">
        <v>1051669865</v>
      </c>
      <c r="P36" s="66">
        <v>278</v>
      </c>
      <c r="Q36" s="70">
        <v>45695</v>
      </c>
      <c r="R36" s="66">
        <v>11000000</v>
      </c>
      <c r="S36" s="70">
        <v>45698</v>
      </c>
      <c r="T36" s="68">
        <v>11000000</v>
      </c>
      <c r="U36" s="65" t="s">
        <v>87</v>
      </c>
      <c r="V36" s="237">
        <v>1082943891</v>
      </c>
      <c r="W36" s="49" t="s">
        <v>744</v>
      </c>
      <c r="X36" s="70">
        <v>45698</v>
      </c>
      <c r="Y36" s="70">
        <v>45698</v>
      </c>
      <c r="Z36" s="65" t="s">
        <v>89</v>
      </c>
      <c r="AA36" s="70">
        <v>45838</v>
      </c>
      <c r="AB36" s="49">
        <f t="shared" si="0"/>
        <v>140</v>
      </c>
      <c r="AC36" s="65">
        <v>0</v>
      </c>
      <c r="AD36" s="68">
        <v>0</v>
      </c>
      <c r="AE36" s="65">
        <v>0</v>
      </c>
      <c r="AF36" s="77" t="s">
        <v>89</v>
      </c>
      <c r="AG36" s="49">
        <f t="shared" si="1"/>
        <v>0</v>
      </c>
      <c r="AH36" s="65">
        <v>1</v>
      </c>
      <c r="AI36" s="68">
        <v>7920000</v>
      </c>
      <c r="AJ36" s="70">
        <v>45727</v>
      </c>
      <c r="AK36" s="78">
        <v>45728</v>
      </c>
      <c r="AL36" s="65">
        <v>0</v>
      </c>
      <c r="AM36" s="65" t="s">
        <v>89</v>
      </c>
      <c r="AN36" s="65" t="s">
        <v>89</v>
      </c>
      <c r="AO36" s="65" t="s">
        <v>89</v>
      </c>
      <c r="AP36" s="49">
        <f t="shared" si="2"/>
        <v>0</v>
      </c>
      <c r="AQ36" s="49">
        <f>+L36+AD36-AI36</f>
        <v>3080000</v>
      </c>
      <c r="AR36" s="65" t="s">
        <v>87</v>
      </c>
      <c r="AS36" s="68">
        <v>11000000</v>
      </c>
      <c r="AT36" s="65" t="s">
        <v>90</v>
      </c>
      <c r="AU36" s="68">
        <v>0</v>
      </c>
      <c r="AV36" s="75" t="s">
        <v>89</v>
      </c>
      <c r="AW36" s="224">
        <v>3080000</v>
      </c>
      <c r="AX36" s="79">
        <f t="shared" si="3"/>
        <v>0</v>
      </c>
      <c r="AY36" s="223">
        <f t="shared" si="4"/>
        <v>1</v>
      </c>
      <c r="AZ36" s="223">
        <v>1</v>
      </c>
      <c r="BA36" s="78">
        <v>45758</v>
      </c>
      <c r="BB36" s="65" t="s">
        <v>150</v>
      </c>
      <c r="BC36" s="238" t="s">
        <v>1069</v>
      </c>
      <c r="BD36" s="221" t="s">
        <v>87</v>
      </c>
      <c r="BE36" s="221" t="s">
        <v>87</v>
      </c>
    </row>
    <row r="37" spans="2:57" x14ac:dyDescent="0.25">
      <c r="B37" s="221">
        <v>2025</v>
      </c>
      <c r="C37" s="221">
        <v>891780111</v>
      </c>
      <c r="D37" s="221" t="s">
        <v>78</v>
      </c>
      <c r="E37" s="67" t="s">
        <v>1068</v>
      </c>
      <c r="F37" s="67" t="s">
        <v>1067</v>
      </c>
      <c r="G37" s="65">
        <v>0</v>
      </c>
      <c r="H37" s="65" t="s">
        <v>81</v>
      </c>
      <c r="I37" s="221" t="s">
        <v>82</v>
      </c>
      <c r="J37" s="220" t="s">
        <v>83</v>
      </c>
      <c r="K37" s="66" t="s">
        <v>891</v>
      </c>
      <c r="L37" s="49">
        <v>13250000</v>
      </c>
      <c r="M37" s="221" t="s">
        <v>85</v>
      </c>
      <c r="N37" s="236" t="s">
        <v>890</v>
      </c>
      <c r="O37" s="66">
        <v>1082915461</v>
      </c>
      <c r="P37" s="66">
        <v>286</v>
      </c>
      <c r="Q37" s="70">
        <v>45695</v>
      </c>
      <c r="R37" s="66">
        <v>13250000</v>
      </c>
      <c r="S37" s="70">
        <v>45699</v>
      </c>
      <c r="T37" s="66">
        <v>13250000</v>
      </c>
      <c r="U37" s="65" t="s">
        <v>87</v>
      </c>
      <c r="V37" s="237">
        <v>12561250</v>
      </c>
      <c r="W37" s="237" t="s">
        <v>701</v>
      </c>
      <c r="X37" s="70">
        <v>45699</v>
      </c>
      <c r="Y37" s="70">
        <v>45699</v>
      </c>
      <c r="Z37" s="65" t="s">
        <v>89</v>
      </c>
      <c r="AA37" s="70">
        <v>45838</v>
      </c>
      <c r="AB37" s="49">
        <f t="shared" si="0"/>
        <v>139</v>
      </c>
      <c r="AC37" s="65">
        <v>0</v>
      </c>
      <c r="AD37" s="68">
        <v>0</v>
      </c>
      <c r="AE37" s="65">
        <v>0</v>
      </c>
      <c r="AF37" s="77" t="s">
        <v>89</v>
      </c>
      <c r="AG37" s="49">
        <f t="shared" si="1"/>
        <v>0</v>
      </c>
      <c r="AH37" s="65">
        <v>0</v>
      </c>
      <c r="AI37" s="68">
        <v>0</v>
      </c>
      <c r="AJ37" s="65" t="s">
        <v>89</v>
      </c>
      <c r="AK37" s="78" t="s">
        <v>89</v>
      </c>
      <c r="AL37" s="65">
        <v>0</v>
      </c>
      <c r="AM37" s="65" t="s">
        <v>89</v>
      </c>
      <c r="AN37" s="65" t="s">
        <v>89</v>
      </c>
      <c r="AO37" s="65" t="s">
        <v>89</v>
      </c>
      <c r="AP37" s="49">
        <f t="shared" si="2"/>
        <v>0</v>
      </c>
      <c r="AQ37" s="49">
        <f>+L37+AD37-AI37</f>
        <v>13250000</v>
      </c>
      <c r="AR37" s="65" t="s">
        <v>87</v>
      </c>
      <c r="AS37" s="49">
        <v>13250000</v>
      </c>
      <c r="AT37" s="65" t="s">
        <v>90</v>
      </c>
      <c r="AU37" s="68">
        <v>0</v>
      </c>
      <c r="AV37" s="75" t="s">
        <v>89</v>
      </c>
      <c r="AW37" s="224">
        <v>13250000</v>
      </c>
      <c r="AX37" s="79">
        <f t="shared" si="3"/>
        <v>0</v>
      </c>
      <c r="AY37" s="223">
        <f t="shared" si="4"/>
        <v>1</v>
      </c>
      <c r="AZ37" s="223">
        <v>1</v>
      </c>
      <c r="BA37" s="75" t="s">
        <v>89</v>
      </c>
      <c r="BB37" s="65" t="s">
        <v>103</v>
      </c>
      <c r="BC37" s="238" t="s">
        <v>1066</v>
      </c>
      <c r="BD37" s="221" t="s">
        <v>87</v>
      </c>
      <c r="BE37" s="221" t="s">
        <v>87</v>
      </c>
    </row>
    <row r="38" spans="2:57" x14ac:dyDescent="0.25">
      <c r="B38" s="221">
        <v>2025</v>
      </c>
      <c r="C38" s="221">
        <v>891780111</v>
      </c>
      <c r="D38" s="221" t="s">
        <v>78</v>
      </c>
      <c r="E38" s="67" t="s">
        <v>1065</v>
      </c>
      <c r="F38" s="67" t="s">
        <v>1064</v>
      </c>
      <c r="G38" s="65">
        <v>0</v>
      </c>
      <c r="H38" s="65" t="s">
        <v>81</v>
      </c>
      <c r="I38" s="221" t="s">
        <v>82</v>
      </c>
      <c r="J38" s="220" t="s">
        <v>83</v>
      </c>
      <c r="K38" s="66" t="s">
        <v>1063</v>
      </c>
      <c r="L38" s="49">
        <v>7950000</v>
      </c>
      <c r="M38" s="221" t="s">
        <v>85</v>
      </c>
      <c r="N38" s="236" t="s">
        <v>839</v>
      </c>
      <c r="O38" s="66">
        <v>36724297</v>
      </c>
      <c r="P38" s="66">
        <v>288</v>
      </c>
      <c r="Q38" s="70">
        <v>45695</v>
      </c>
      <c r="R38" s="66">
        <v>7950000</v>
      </c>
      <c r="S38" s="70">
        <v>45699</v>
      </c>
      <c r="T38" s="66">
        <v>7950000</v>
      </c>
      <c r="U38" s="65" t="s">
        <v>87</v>
      </c>
      <c r="V38" s="237">
        <v>1082943891</v>
      </c>
      <c r="W38" s="49" t="s">
        <v>744</v>
      </c>
      <c r="X38" s="70">
        <v>45699</v>
      </c>
      <c r="Y38" s="70">
        <v>45699</v>
      </c>
      <c r="Z38" s="65" t="s">
        <v>89</v>
      </c>
      <c r="AA38" s="70">
        <v>45777</v>
      </c>
      <c r="AB38" s="49">
        <f t="shared" si="0"/>
        <v>78</v>
      </c>
      <c r="AC38" s="65">
        <v>1</v>
      </c>
      <c r="AD38" s="68">
        <v>3975000</v>
      </c>
      <c r="AE38" s="65">
        <v>1</v>
      </c>
      <c r="AF38" s="77">
        <v>45817</v>
      </c>
      <c r="AG38" s="49">
        <f t="shared" si="1"/>
        <v>40</v>
      </c>
      <c r="AH38" s="65">
        <v>0</v>
      </c>
      <c r="AI38" s="68">
        <v>0</v>
      </c>
      <c r="AJ38" s="65" t="s">
        <v>89</v>
      </c>
      <c r="AK38" s="78" t="s">
        <v>89</v>
      </c>
      <c r="AL38" s="65">
        <v>0</v>
      </c>
      <c r="AM38" s="65" t="s">
        <v>89</v>
      </c>
      <c r="AN38" s="65" t="s">
        <v>89</v>
      </c>
      <c r="AO38" s="65" t="s">
        <v>89</v>
      </c>
      <c r="AP38" s="49">
        <f t="shared" si="2"/>
        <v>0</v>
      </c>
      <c r="AQ38" s="49">
        <f>+L38+AD38-AI38</f>
        <v>11925000</v>
      </c>
      <c r="AR38" s="65" t="s">
        <v>87</v>
      </c>
      <c r="AS38" s="49">
        <v>7950000</v>
      </c>
      <c r="AT38" s="65" t="s">
        <v>90</v>
      </c>
      <c r="AU38" s="68">
        <v>0</v>
      </c>
      <c r="AV38" s="75" t="s">
        <v>89</v>
      </c>
      <c r="AW38" s="224">
        <v>11925000</v>
      </c>
      <c r="AX38" s="79">
        <f t="shared" si="3"/>
        <v>0</v>
      </c>
      <c r="AY38" s="223">
        <f t="shared" si="4"/>
        <v>1</v>
      </c>
      <c r="AZ38" s="223">
        <v>1</v>
      </c>
      <c r="BA38" s="75" t="s">
        <v>89</v>
      </c>
      <c r="BB38" s="65" t="s">
        <v>103</v>
      </c>
      <c r="BC38" s="238" t="s">
        <v>1062</v>
      </c>
      <c r="BD38" s="221" t="s">
        <v>87</v>
      </c>
      <c r="BE38" s="221" t="s">
        <v>87</v>
      </c>
    </row>
    <row r="39" spans="2:57" x14ac:dyDescent="0.25">
      <c r="B39" s="221">
        <v>2025</v>
      </c>
      <c r="C39" s="221">
        <v>891780111</v>
      </c>
      <c r="D39" s="221" t="s">
        <v>78</v>
      </c>
      <c r="E39" s="67" t="s">
        <v>1061</v>
      </c>
      <c r="F39" s="67" t="s">
        <v>1060</v>
      </c>
      <c r="G39" s="65">
        <v>0</v>
      </c>
      <c r="H39" s="65" t="s">
        <v>81</v>
      </c>
      <c r="I39" s="221" t="s">
        <v>82</v>
      </c>
      <c r="J39" s="220" t="s">
        <v>83</v>
      </c>
      <c r="K39" s="66" t="s">
        <v>1059</v>
      </c>
      <c r="L39" s="49">
        <v>13250000</v>
      </c>
      <c r="M39" s="221" t="s">
        <v>85</v>
      </c>
      <c r="N39" s="236" t="s">
        <v>734</v>
      </c>
      <c r="O39" s="66">
        <v>1085040743</v>
      </c>
      <c r="P39" s="66">
        <v>280</v>
      </c>
      <c r="Q39" s="70">
        <v>45695</v>
      </c>
      <c r="R39" s="66">
        <v>13250000</v>
      </c>
      <c r="S39" s="70">
        <v>45699</v>
      </c>
      <c r="T39" s="66">
        <v>13250000</v>
      </c>
      <c r="U39" s="65" t="s">
        <v>87</v>
      </c>
      <c r="V39" s="237">
        <v>36564357</v>
      </c>
      <c r="W39" s="49" t="s">
        <v>733</v>
      </c>
      <c r="X39" s="70">
        <v>45699</v>
      </c>
      <c r="Y39" s="70">
        <v>45699</v>
      </c>
      <c r="Z39" s="65" t="s">
        <v>89</v>
      </c>
      <c r="AA39" s="70">
        <v>45838</v>
      </c>
      <c r="AB39" s="49">
        <f t="shared" si="0"/>
        <v>139</v>
      </c>
      <c r="AC39" s="65">
        <v>0</v>
      </c>
      <c r="AD39" s="68">
        <v>0</v>
      </c>
      <c r="AE39" s="65">
        <v>0</v>
      </c>
      <c r="AF39" s="77" t="s">
        <v>89</v>
      </c>
      <c r="AG39" s="49">
        <f t="shared" si="1"/>
        <v>0</v>
      </c>
      <c r="AH39" s="65">
        <v>0</v>
      </c>
      <c r="AI39" s="68">
        <v>0</v>
      </c>
      <c r="AJ39" s="65" t="s">
        <v>89</v>
      </c>
      <c r="AK39" s="78" t="s">
        <v>89</v>
      </c>
      <c r="AL39" s="65">
        <v>0</v>
      </c>
      <c r="AM39" s="65" t="s">
        <v>89</v>
      </c>
      <c r="AN39" s="65" t="s">
        <v>89</v>
      </c>
      <c r="AO39" s="65" t="s">
        <v>89</v>
      </c>
      <c r="AP39" s="49">
        <f t="shared" si="2"/>
        <v>0</v>
      </c>
      <c r="AQ39" s="49">
        <f>+L39+AD39-AI39</f>
        <v>13250000</v>
      </c>
      <c r="AR39" s="65" t="s">
        <v>87</v>
      </c>
      <c r="AS39" s="49">
        <v>13250000</v>
      </c>
      <c r="AT39" s="65" t="s">
        <v>90</v>
      </c>
      <c r="AU39" s="68">
        <v>0</v>
      </c>
      <c r="AV39" s="75" t="s">
        <v>89</v>
      </c>
      <c r="AW39" s="224">
        <v>13250000</v>
      </c>
      <c r="AX39" s="79">
        <f t="shared" si="3"/>
        <v>0</v>
      </c>
      <c r="AY39" s="223">
        <f t="shared" si="4"/>
        <v>1</v>
      </c>
      <c r="AZ39" s="223">
        <v>1</v>
      </c>
      <c r="BA39" s="75" t="s">
        <v>89</v>
      </c>
      <c r="BB39" s="65" t="s">
        <v>103</v>
      </c>
      <c r="BC39" s="238" t="s">
        <v>1058</v>
      </c>
      <c r="BD39" s="221" t="s">
        <v>87</v>
      </c>
      <c r="BE39" s="221" t="s">
        <v>87</v>
      </c>
    </row>
    <row r="40" spans="2:57" x14ac:dyDescent="0.25">
      <c r="B40" s="221">
        <v>2025</v>
      </c>
      <c r="C40" s="221">
        <v>891780111</v>
      </c>
      <c r="D40" s="221" t="s">
        <v>78</v>
      </c>
      <c r="E40" s="67" t="s">
        <v>1057</v>
      </c>
      <c r="F40" s="67" t="s">
        <v>1056</v>
      </c>
      <c r="G40" s="65">
        <v>0</v>
      </c>
      <c r="H40" s="65" t="s">
        <v>81</v>
      </c>
      <c r="I40" s="221" t="s">
        <v>82</v>
      </c>
      <c r="J40" s="220" t="s">
        <v>83</v>
      </c>
      <c r="K40" s="66" t="s">
        <v>1055</v>
      </c>
      <c r="L40" s="49">
        <v>15400000</v>
      </c>
      <c r="M40" s="221" t="s">
        <v>85</v>
      </c>
      <c r="N40" s="236" t="s">
        <v>728</v>
      </c>
      <c r="O40" s="66">
        <v>1221972088</v>
      </c>
      <c r="P40" s="66">
        <v>283</v>
      </c>
      <c r="Q40" s="70">
        <v>45695</v>
      </c>
      <c r="R40" s="66">
        <v>15400000</v>
      </c>
      <c r="S40" s="70">
        <v>45700</v>
      </c>
      <c r="T40" s="66">
        <v>15400000</v>
      </c>
      <c r="U40" s="65" t="s">
        <v>87</v>
      </c>
      <c r="V40" s="237">
        <v>7634903</v>
      </c>
      <c r="W40" s="49" t="s">
        <v>711</v>
      </c>
      <c r="X40" s="70">
        <v>45700</v>
      </c>
      <c r="Y40" s="70">
        <v>45700</v>
      </c>
      <c r="Z40" s="65" t="s">
        <v>89</v>
      </c>
      <c r="AA40" s="70">
        <v>45838</v>
      </c>
      <c r="AB40" s="49">
        <f t="shared" ref="AB40:AB71" si="5">+IF(Z40="1800-01-01",AA40-Y40,AA40-Z40)</f>
        <v>138</v>
      </c>
      <c r="AC40" s="65">
        <v>0</v>
      </c>
      <c r="AD40" s="68">
        <v>0</v>
      </c>
      <c r="AE40" s="65">
        <v>0</v>
      </c>
      <c r="AF40" s="77" t="s">
        <v>89</v>
      </c>
      <c r="AG40" s="49">
        <f t="shared" ref="AG40:AG71" si="6">+IF(AF40="1800-01-01",0,AF40-AA40)</f>
        <v>0</v>
      </c>
      <c r="AH40" s="65">
        <v>0</v>
      </c>
      <c r="AI40" s="68">
        <v>0</v>
      </c>
      <c r="AJ40" s="65" t="s">
        <v>89</v>
      </c>
      <c r="AK40" s="78" t="s">
        <v>89</v>
      </c>
      <c r="AL40" s="65">
        <v>0</v>
      </c>
      <c r="AM40" s="65" t="s">
        <v>89</v>
      </c>
      <c r="AN40" s="65" t="s">
        <v>89</v>
      </c>
      <c r="AO40" s="65" t="s">
        <v>89</v>
      </c>
      <c r="AP40" s="49">
        <f t="shared" ref="AP40:AP71" si="7">+IF(AM40="1800-01-01",0,AN40-AM40)</f>
        <v>0</v>
      </c>
      <c r="AQ40" s="49">
        <f>+L40+AD40-AI40</f>
        <v>15400000</v>
      </c>
      <c r="AR40" s="65" t="s">
        <v>87</v>
      </c>
      <c r="AS40" s="49">
        <v>12400000</v>
      </c>
      <c r="AT40" s="65" t="s">
        <v>90</v>
      </c>
      <c r="AU40" s="68">
        <v>0</v>
      </c>
      <c r="AV40" s="75" t="s">
        <v>89</v>
      </c>
      <c r="AW40" s="224">
        <v>15400000</v>
      </c>
      <c r="AX40" s="79">
        <f t="shared" ref="AX40:AX71" si="8">AQ40-AW40</f>
        <v>0</v>
      </c>
      <c r="AY40" s="223">
        <f t="shared" ref="AY40:AY71" si="9">+IFERROR(AW40/AQ40,"_")</f>
        <v>1</v>
      </c>
      <c r="AZ40" s="223">
        <v>1</v>
      </c>
      <c r="BA40" s="75" t="s">
        <v>89</v>
      </c>
      <c r="BB40" s="65" t="s">
        <v>103</v>
      </c>
      <c r="BC40" s="238" t="s">
        <v>1054</v>
      </c>
      <c r="BD40" s="221" t="s">
        <v>87</v>
      </c>
      <c r="BE40" s="221" t="s">
        <v>87</v>
      </c>
    </row>
    <row r="41" spans="2:57" x14ac:dyDescent="0.25">
      <c r="B41" s="221">
        <v>2025</v>
      </c>
      <c r="C41" s="221">
        <v>891780111</v>
      </c>
      <c r="D41" s="221" t="s">
        <v>78</v>
      </c>
      <c r="E41" s="67" t="s">
        <v>1053</v>
      </c>
      <c r="F41" s="67" t="s">
        <v>1052</v>
      </c>
      <c r="G41" s="65">
        <v>0</v>
      </c>
      <c r="H41" s="65" t="s">
        <v>81</v>
      </c>
      <c r="I41" s="221" t="s">
        <v>82</v>
      </c>
      <c r="J41" s="220" t="s">
        <v>83</v>
      </c>
      <c r="K41" s="66" t="s">
        <v>1051</v>
      </c>
      <c r="L41" s="49">
        <v>12000000</v>
      </c>
      <c r="M41" s="221" t="s">
        <v>85</v>
      </c>
      <c r="N41" s="236" t="s">
        <v>787</v>
      </c>
      <c r="O41" s="66">
        <v>1083569978</v>
      </c>
      <c r="P41" s="66">
        <v>289</v>
      </c>
      <c r="Q41" s="70">
        <v>45695</v>
      </c>
      <c r="R41" s="66">
        <v>12000000</v>
      </c>
      <c r="S41" s="70">
        <v>45700</v>
      </c>
      <c r="T41" s="66">
        <v>12000000</v>
      </c>
      <c r="U41" s="65" t="s">
        <v>87</v>
      </c>
      <c r="V41" s="237">
        <v>1082900194</v>
      </c>
      <c r="W41" s="49" t="s">
        <v>722</v>
      </c>
      <c r="X41" s="70">
        <v>45700</v>
      </c>
      <c r="Y41" s="70">
        <v>45700</v>
      </c>
      <c r="Z41" s="65" t="s">
        <v>89</v>
      </c>
      <c r="AA41" s="70">
        <v>45838</v>
      </c>
      <c r="AB41" s="49">
        <f t="shared" si="5"/>
        <v>138</v>
      </c>
      <c r="AC41" s="65">
        <v>0</v>
      </c>
      <c r="AD41" s="68">
        <v>0</v>
      </c>
      <c r="AE41" s="65">
        <v>0</v>
      </c>
      <c r="AF41" s="77" t="s">
        <v>89</v>
      </c>
      <c r="AG41" s="49">
        <f t="shared" si="6"/>
        <v>0</v>
      </c>
      <c r="AH41" s="65">
        <v>0</v>
      </c>
      <c r="AI41" s="68">
        <v>0</v>
      </c>
      <c r="AJ41" s="65" t="s">
        <v>89</v>
      </c>
      <c r="AK41" s="78" t="s">
        <v>89</v>
      </c>
      <c r="AL41" s="65">
        <v>0</v>
      </c>
      <c r="AM41" s="65" t="s">
        <v>89</v>
      </c>
      <c r="AN41" s="65" t="s">
        <v>89</v>
      </c>
      <c r="AO41" s="65" t="s">
        <v>89</v>
      </c>
      <c r="AP41" s="49">
        <f t="shared" si="7"/>
        <v>0</v>
      </c>
      <c r="AQ41" s="49">
        <f>+L41+AD41-AI41</f>
        <v>12000000</v>
      </c>
      <c r="AR41" s="65" t="s">
        <v>87</v>
      </c>
      <c r="AS41" s="49">
        <v>12000000</v>
      </c>
      <c r="AT41" s="65" t="s">
        <v>90</v>
      </c>
      <c r="AU41" s="68">
        <v>0</v>
      </c>
      <c r="AV41" s="75" t="s">
        <v>89</v>
      </c>
      <c r="AW41" s="224">
        <v>12000000</v>
      </c>
      <c r="AX41" s="79">
        <f t="shared" si="8"/>
        <v>0</v>
      </c>
      <c r="AY41" s="223">
        <f t="shared" si="9"/>
        <v>1</v>
      </c>
      <c r="AZ41" s="223">
        <v>1</v>
      </c>
      <c r="BA41" s="75" t="s">
        <v>89</v>
      </c>
      <c r="BB41" s="65" t="s">
        <v>103</v>
      </c>
      <c r="BC41" s="238" t="s">
        <v>1050</v>
      </c>
      <c r="BD41" s="221" t="s">
        <v>87</v>
      </c>
      <c r="BE41" s="221" t="s">
        <v>87</v>
      </c>
    </row>
    <row r="42" spans="2:57" x14ac:dyDescent="0.25">
      <c r="B42" s="221">
        <v>2025</v>
      </c>
      <c r="C42" s="221">
        <v>891780111</v>
      </c>
      <c r="D42" s="221" t="s">
        <v>78</v>
      </c>
      <c r="E42" s="67" t="s">
        <v>1049</v>
      </c>
      <c r="F42" s="67" t="s">
        <v>1048</v>
      </c>
      <c r="G42" s="65">
        <v>0</v>
      </c>
      <c r="H42" s="65" t="s">
        <v>81</v>
      </c>
      <c r="I42" s="221" t="s">
        <v>82</v>
      </c>
      <c r="J42" s="220" t="s">
        <v>83</v>
      </c>
      <c r="K42" s="66" t="s">
        <v>1047</v>
      </c>
      <c r="L42" s="49">
        <v>11500000</v>
      </c>
      <c r="M42" s="221" t="s">
        <v>85</v>
      </c>
      <c r="N42" s="236" t="s">
        <v>723</v>
      </c>
      <c r="O42" s="66">
        <v>1062905980</v>
      </c>
      <c r="P42" s="66">
        <v>281</v>
      </c>
      <c r="Q42" s="70">
        <v>45695</v>
      </c>
      <c r="R42" s="66">
        <v>11500000</v>
      </c>
      <c r="S42" s="70">
        <v>45700</v>
      </c>
      <c r="T42" s="66">
        <v>11500000</v>
      </c>
      <c r="U42" s="65" t="s">
        <v>87</v>
      </c>
      <c r="V42" s="237">
        <v>1082900194</v>
      </c>
      <c r="W42" s="49" t="s">
        <v>722</v>
      </c>
      <c r="X42" s="70">
        <v>45700</v>
      </c>
      <c r="Y42" s="70">
        <v>45700</v>
      </c>
      <c r="Z42" s="65" t="s">
        <v>89</v>
      </c>
      <c r="AA42" s="70">
        <v>45838</v>
      </c>
      <c r="AB42" s="49">
        <f t="shared" si="5"/>
        <v>138</v>
      </c>
      <c r="AC42" s="65">
        <v>0</v>
      </c>
      <c r="AD42" s="68">
        <v>0</v>
      </c>
      <c r="AE42" s="65">
        <v>0</v>
      </c>
      <c r="AF42" s="77" t="s">
        <v>89</v>
      </c>
      <c r="AG42" s="49">
        <f t="shared" si="6"/>
        <v>0</v>
      </c>
      <c r="AH42" s="65">
        <v>0</v>
      </c>
      <c r="AI42" s="68">
        <v>0</v>
      </c>
      <c r="AJ42" s="65" t="s">
        <v>89</v>
      </c>
      <c r="AK42" s="78" t="s">
        <v>89</v>
      </c>
      <c r="AL42" s="65">
        <v>0</v>
      </c>
      <c r="AM42" s="65" t="s">
        <v>89</v>
      </c>
      <c r="AN42" s="65" t="s">
        <v>89</v>
      </c>
      <c r="AO42" s="65" t="s">
        <v>89</v>
      </c>
      <c r="AP42" s="49">
        <f t="shared" si="7"/>
        <v>0</v>
      </c>
      <c r="AQ42" s="49">
        <f>+L42+AD42-AI42</f>
        <v>11500000</v>
      </c>
      <c r="AR42" s="65" t="s">
        <v>87</v>
      </c>
      <c r="AS42" s="49">
        <v>11500000</v>
      </c>
      <c r="AT42" s="65" t="s">
        <v>90</v>
      </c>
      <c r="AU42" s="68">
        <v>0</v>
      </c>
      <c r="AV42" s="75" t="s">
        <v>89</v>
      </c>
      <c r="AW42" s="224">
        <v>11500000</v>
      </c>
      <c r="AX42" s="79">
        <f t="shared" si="8"/>
        <v>0</v>
      </c>
      <c r="AY42" s="223">
        <f t="shared" si="9"/>
        <v>1</v>
      </c>
      <c r="AZ42" s="223">
        <v>1</v>
      </c>
      <c r="BA42" s="75" t="s">
        <v>89</v>
      </c>
      <c r="BB42" s="65" t="s">
        <v>103</v>
      </c>
      <c r="BC42" s="238" t="s">
        <v>1046</v>
      </c>
      <c r="BD42" s="221" t="s">
        <v>87</v>
      </c>
      <c r="BE42" s="221" t="s">
        <v>87</v>
      </c>
    </row>
    <row r="43" spans="2:57" x14ac:dyDescent="0.25">
      <c r="B43" s="221">
        <v>2025</v>
      </c>
      <c r="C43" s="221">
        <v>891780111</v>
      </c>
      <c r="D43" s="221" t="s">
        <v>78</v>
      </c>
      <c r="E43" s="49" t="s">
        <v>1045</v>
      </c>
      <c r="F43" s="67" t="s">
        <v>1044</v>
      </c>
      <c r="G43" s="65">
        <v>0</v>
      </c>
      <c r="H43" s="65" t="s">
        <v>81</v>
      </c>
      <c r="I43" s="221" t="s">
        <v>82</v>
      </c>
      <c r="J43" s="220" t="s">
        <v>83</v>
      </c>
      <c r="K43" s="66" t="s">
        <v>818</v>
      </c>
      <c r="L43" s="49">
        <v>16000000</v>
      </c>
      <c r="M43" s="221" t="s">
        <v>85</v>
      </c>
      <c r="N43" s="236" t="s">
        <v>817</v>
      </c>
      <c r="O43" s="66">
        <v>1100627031</v>
      </c>
      <c r="P43" s="66">
        <v>282</v>
      </c>
      <c r="Q43" s="65" t="s">
        <v>1043</v>
      </c>
      <c r="R43" s="66">
        <v>16000000</v>
      </c>
      <c r="S43" s="70">
        <v>45707</v>
      </c>
      <c r="T43" s="66">
        <v>16000000</v>
      </c>
      <c r="U43" s="65" t="s">
        <v>87</v>
      </c>
      <c r="V43" s="237">
        <v>36564357</v>
      </c>
      <c r="W43" s="49" t="s">
        <v>733</v>
      </c>
      <c r="X43" s="70">
        <v>45707</v>
      </c>
      <c r="Y43" s="70">
        <v>45707</v>
      </c>
      <c r="Z43" s="65" t="s">
        <v>89</v>
      </c>
      <c r="AA43" s="70">
        <v>45838</v>
      </c>
      <c r="AB43" s="49">
        <f t="shared" si="5"/>
        <v>131</v>
      </c>
      <c r="AC43" s="65">
        <v>0</v>
      </c>
      <c r="AD43" s="68">
        <v>0</v>
      </c>
      <c r="AE43" s="65">
        <v>0</v>
      </c>
      <c r="AF43" s="77" t="s">
        <v>89</v>
      </c>
      <c r="AG43" s="49">
        <f t="shared" si="6"/>
        <v>0</v>
      </c>
      <c r="AH43" s="65">
        <v>0</v>
      </c>
      <c r="AI43" s="68">
        <v>0</v>
      </c>
      <c r="AJ43" s="65" t="s">
        <v>89</v>
      </c>
      <c r="AK43" s="78" t="s">
        <v>89</v>
      </c>
      <c r="AL43" s="65">
        <v>0</v>
      </c>
      <c r="AM43" s="65" t="s">
        <v>89</v>
      </c>
      <c r="AN43" s="65" t="s">
        <v>89</v>
      </c>
      <c r="AO43" s="65" t="s">
        <v>89</v>
      </c>
      <c r="AP43" s="49">
        <f t="shared" si="7"/>
        <v>0</v>
      </c>
      <c r="AQ43" s="49">
        <f>+L43+AD43-AI43</f>
        <v>16000000</v>
      </c>
      <c r="AR43" s="65" t="s">
        <v>87</v>
      </c>
      <c r="AS43" s="49">
        <v>16000000</v>
      </c>
      <c r="AT43" s="65" t="s">
        <v>90</v>
      </c>
      <c r="AU43" s="68">
        <v>0</v>
      </c>
      <c r="AV43" s="75" t="s">
        <v>89</v>
      </c>
      <c r="AW43" s="224">
        <v>16000000</v>
      </c>
      <c r="AX43" s="79">
        <f t="shared" si="8"/>
        <v>0</v>
      </c>
      <c r="AY43" s="223">
        <f t="shared" si="9"/>
        <v>1</v>
      </c>
      <c r="AZ43" s="223">
        <v>1</v>
      </c>
      <c r="BA43" s="75" t="s">
        <v>89</v>
      </c>
      <c r="BB43" s="65" t="s">
        <v>103</v>
      </c>
      <c r="BC43" s="238" t="s">
        <v>1042</v>
      </c>
      <c r="BD43" s="221" t="s">
        <v>87</v>
      </c>
      <c r="BE43" s="221" t="s">
        <v>87</v>
      </c>
    </row>
    <row r="44" spans="2:57" x14ac:dyDescent="0.25">
      <c r="B44" s="221">
        <v>2025</v>
      </c>
      <c r="C44" s="221">
        <v>891780111</v>
      </c>
      <c r="D44" s="221" t="s">
        <v>78</v>
      </c>
      <c r="E44" s="49" t="s">
        <v>1041</v>
      </c>
      <c r="F44" s="67" t="s">
        <v>1040</v>
      </c>
      <c r="G44" s="65">
        <v>0</v>
      </c>
      <c r="H44" s="65" t="s">
        <v>81</v>
      </c>
      <c r="I44" s="221" t="s">
        <v>82</v>
      </c>
      <c r="J44" s="220" t="s">
        <v>83</v>
      </c>
      <c r="K44" s="66" t="s">
        <v>1039</v>
      </c>
      <c r="L44" s="49">
        <v>10600000</v>
      </c>
      <c r="M44" s="221" t="s">
        <v>85</v>
      </c>
      <c r="N44" s="236" t="s">
        <v>717</v>
      </c>
      <c r="O44" s="66">
        <v>1140873445</v>
      </c>
      <c r="P44" s="66">
        <v>287</v>
      </c>
      <c r="Q44" s="70">
        <v>45695</v>
      </c>
      <c r="R44" s="66">
        <v>10600000</v>
      </c>
      <c r="S44" s="70">
        <v>45707</v>
      </c>
      <c r="T44" s="66">
        <v>10600000</v>
      </c>
      <c r="U44" s="65" t="s">
        <v>87</v>
      </c>
      <c r="V44" s="237">
        <v>7634903</v>
      </c>
      <c r="W44" s="49" t="s">
        <v>711</v>
      </c>
      <c r="X44" s="70">
        <v>45707</v>
      </c>
      <c r="Y44" s="70">
        <v>45707</v>
      </c>
      <c r="Z44" s="65" t="s">
        <v>89</v>
      </c>
      <c r="AA44" s="70">
        <v>45808</v>
      </c>
      <c r="AB44" s="49">
        <f t="shared" si="5"/>
        <v>101</v>
      </c>
      <c r="AC44" s="65">
        <v>0</v>
      </c>
      <c r="AD44" s="68">
        <v>0</v>
      </c>
      <c r="AE44" s="65">
        <v>0</v>
      </c>
      <c r="AF44" s="77" t="s">
        <v>89</v>
      </c>
      <c r="AG44" s="49">
        <f t="shared" si="6"/>
        <v>0</v>
      </c>
      <c r="AH44" s="65">
        <v>0</v>
      </c>
      <c r="AI44" s="68">
        <v>0</v>
      </c>
      <c r="AJ44" s="65" t="s">
        <v>89</v>
      </c>
      <c r="AK44" s="78" t="s">
        <v>89</v>
      </c>
      <c r="AL44" s="65">
        <v>0</v>
      </c>
      <c r="AM44" s="65" t="s">
        <v>89</v>
      </c>
      <c r="AN44" s="65" t="s">
        <v>89</v>
      </c>
      <c r="AO44" s="65" t="s">
        <v>89</v>
      </c>
      <c r="AP44" s="49">
        <f t="shared" si="7"/>
        <v>0</v>
      </c>
      <c r="AQ44" s="49">
        <f>+L44+AD44-AI44</f>
        <v>10600000</v>
      </c>
      <c r="AR44" s="65" t="s">
        <v>87</v>
      </c>
      <c r="AS44" s="49">
        <v>10600000</v>
      </c>
      <c r="AT44" s="65" t="s">
        <v>90</v>
      </c>
      <c r="AU44" s="68">
        <v>0</v>
      </c>
      <c r="AV44" s="75" t="s">
        <v>89</v>
      </c>
      <c r="AW44" s="224">
        <v>10600000</v>
      </c>
      <c r="AX44" s="79">
        <f t="shared" si="8"/>
        <v>0</v>
      </c>
      <c r="AY44" s="223">
        <f t="shared" si="9"/>
        <v>1</v>
      </c>
      <c r="AZ44" s="223">
        <v>1</v>
      </c>
      <c r="BA44" s="75" t="s">
        <v>89</v>
      </c>
      <c r="BB44" s="65" t="s">
        <v>103</v>
      </c>
      <c r="BC44" s="238" t="s">
        <v>1038</v>
      </c>
      <c r="BD44" s="221" t="s">
        <v>87</v>
      </c>
      <c r="BE44" s="221" t="s">
        <v>87</v>
      </c>
    </row>
    <row r="45" spans="2:57" x14ac:dyDescent="0.25">
      <c r="B45" s="221">
        <v>2025</v>
      </c>
      <c r="C45" s="221">
        <v>891780111</v>
      </c>
      <c r="D45" s="221" t="s">
        <v>78</v>
      </c>
      <c r="E45" s="49" t="s">
        <v>1037</v>
      </c>
      <c r="F45" s="67" t="s">
        <v>1036</v>
      </c>
      <c r="G45" s="65">
        <v>0</v>
      </c>
      <c r="H45" s="65" t="s">
        <v>81</v>
      </c>
      <c r="I45" s="221" t="s">
        <v>82</v>
      </c>
      <c r="J45" s="220" t="s">
        <v>83</v>
      </c>
      <c r="K45" s="66" t="s">
        <v>1035</v>
      </c>
      <c r="L45" s="49">
        <v>16500000</v>
      </c>
      <c r="M45" s="221" t="s">
        <v>85</v>
      </c>
      <c r="N45" s="236" t="s">
        <v>777</v>
      </c>
      <c r="O45" s="66">
        <v>1129567153</v>
      </c>
      <c r="P45" s="66">
        <v>285</v>
      </c>
      <c r="Q45" s="70">
        <v>45695</v>
      </c>
      <c r="R45" s="66">
        <v>16500000</v>
      </c>
      <c r="S45" s="70">
        <v>45709</v>
      </c>
      <c r="T45" s="66">
        <v>16500000</v>
      </c>
      <c r="U45" s="65" t="s">
        <v>87</v>
      </c>
      <c r="V45" s="237">
        <v>7634903</v>
      </c>
      <c r="W45" s="49" t="s">
        <v>711</v>
      </c>
      <c r="X45" s="70">
        <v>45709</v>
      </c>
      <c r="Y45" s="70">
        <v>45709</v>
      </c>
      <c r="Z45" s="65" t="s">
        <v>89</v>
      </c>
      <c r="AA45" s="70">
        <v>45838</v>
      </c>
      <c r="AB45" s="49">
        <f t="shared" si="5"/>
        <v>129</v>
      </c>
      <c r="AC45" s="65">
        <v>0</v>
      </c>
      <c r="AD45" s="68">
        <v>0</v>
      </c>
      <c r="AE45" s="65">
        <v>0</v>
      </c>
      <c r="AF45" s="77" t="s">
        <v>89</v>
      </c>
      <c r="AG45" s="49">
        <f t="shared" si="6"/>
        <v>0</v>
      </c>
      <c r="AH45" s="65">
        <v>0</v>
      </c>
      <c r="AI45" s="68">
        <v>0</v>
      </c>
      <c r="AJ45" s="65" t="s">
        <v>89</v>
      </c>
      <c r="AK45" s="78" t="s">
        <v>89</v>
      </c>
      <c r="AL45" s="65">
        <v>0</v>
      </c>
      <c r="AM45" s="65" t="s">
        <v>89</v>
      </c>
      <c r="AN45" s="65" t="s">
        <v>89</v>
      </c>
      <c r="AO45" s="65" t="s">
        <v>89</v>
      </c>
      <c r="AP45" s="49">
        <f t="shared" si="7"/>
        <v>0</v>
      </c>
      <c r="AQ45" s="49">
        <f>+L45+AD45-AI45</f>
        <v>16500000</v>
      </c>
      <c r="AR45" s="65" t="s">
        <v>87</v>
      </c>
      <c r="AS45" s="49">
        <v>16500000</v>
      </c>
      <c r="AT45" s="65" t="s">
        <v>90</v>
      </c>
      <c r="AU45" s="68">
        <v>0</v>
      </c>
      <c r="AV45" s="75" t="s">
        <v>89</v>
      </c>
      <c r="AW45" s="224">
        <v>16500000</v>
      </c>
      <c r="AX45" s="79">
        <f t="shared" si="8"/>
        <v>0</v>
      </c>
      <c r="AY45" s="223">
        <f t="shared" si="9"/>
        <v>1</v>
      </c>
      <c r="AZ45" s="223">
        <v>1</v>
      </c>
      <c r="BA45" s="75" t="s">
        <v>89</v>
      </c>
      <c r="BB45" s="65" t="s">
        <v>103</v>
      </c>
      <c r="BC45" s="238" t="s">
        <v>1034</v>
      </c>
      <c r="BD45" s="221" t="s">
        <v>87</v>
      </c>
      <c r="BE45" s="221" t="s">
        <v>87</v>
      </c>
    </row>
    <row r="46" spans="2:57" x14ac:dyDescent="0.25">
      <c r="B46" s="221">
        <v>2025</v>
      </c>
      <c r="C46" s="221">
        <v>891780111</v>
      </c>
      <c r="D46" s="221" t="s">
        <v>78</v>
      </c>
      <c r="E46" s="67" t="s">
        <v>1033</v>
      </c>
      <c r="F46" s="67" t="s">
        <v>1032</v>
      </c>
      <c r="G46" s="65">
        <v>0</v>
      </c>
      <c r="H46" s="65" t="s">
        <v>81</v>
      </c>
      <c r="I46" s="221" t="s">
        <v>82</v>
      </c>
      <c r="J46" s="220" t="s">
        <v>126</v>
      </c>
      <c r="K46" s="66" t="s">
        <v>1031</v>
      </c>
      <c r="L46" s="68">
        <v>70000000</v>
      </c>
      <c r="M46" s="221" t="s">
        <v>85</v>
      </c>
      <c r="N46" s="240" t="s">
        <v>1030</v>
      </c>
      <c r="O46" s="66">
        <v>900489512</v>
      </c>
      <c r="P46" s="66">
        <v>428</v>
      </c>
      <c r="Q46" s="70">
        <v>45709</v>
      </c>
      <c r="R46" s="66">
        <v>70000000</v>
      </c>
      <c r="S46" s="70">
        <v>45713</v>
      </c>
      <c r="T46" s="68">
        <v>70000000</v>
      </c>
      <c r="U46" s="65" t="s">
        <v>87</v>
      </c>
      <c r="V46" s="237">
        <v>1082943891</v>
      </c>
      <c r="W46" s="49" t="s">
        <v>744</v>
      </c>
      <c r="X46" s="70">
        <v>45713</v>
      </c>
      <c r="Y46" s="70">
        <v>45714</v>
      </c>
      <c r="Z46" s="65" t="s">
        <v>89</v>
      </c>
      <c r="AA46" s="70">
        <v>45955</v>
      </c>
      <c r="AB46" s="49">
        <f t="shared" si="5"/>
        <v>241</v>
      </c>
      <c r="AC46" s="65">
        <v>0</v>
      </c>
      <c r="AD46" s="68">
        <v>0</v>
      </c>
      <c r="AE46" s="65">
        <v>0</v>
      </c>
      <c r="AF46" s="77" t="s">
        <v>89</v>
      </c>
      <c r="AG46" s="49">
        <f t="shared" si="6"/>
        <v>0</v>
      </c>
      <c r="AH46" s="65">
        <v>0</v>
      </c>
      <c r="AI46" s="68">
        <v>0</v>
      </c>
      <c r="AJ46" s="65" t="s">
        <v>89</v>
      </c>
      <c r="AK46" s="78" t="s">
        <v>89</v>
      </c>
      <c r="AL46" s="65">
        <v>0</v>
      </c>
      <c r="AM46" s="65" t="s">
        <v>89</v>
      </c>
      <c r="AN46" s="65" t="s">
        <v>89</v>
      </c>
      <c r="AO46" s="65" t="s">
        <v>89</v>
      </c>
      <c r="AP46" s="49">
        <f t="shared" si="7"/>
        <v>0</v>
      </c>
      <c r="AQ46" s="49">
        <f>+L46+AD46-AI46</f>
        <v>70000000</v>
      </c>
      <c r="AR46" s="65" t="s">
        <v>87</v>
      </c>
      <c r="AS46" s="68">
        <v>70000000</v>
      </c>
      <c r="AT46" s="65" t="s">
        <v>90</v>
      </c>
      <c r="AU46" s="68">
        <v>0</v>
      </c>
      <c r="AV46" s="75" t="s">
        <v>89</v>
      </c>
      <c r="AW46" s="224">
        <v>38658266.399999999</v>
      </c>
      <c r="AX46" s="79">
        <f t="shared" si="8"/>
        <v>31341733.600000001</v>
      </c>
      <c r="AY46" s="223">
        <f t="shared" si="9"/>
        <v>0.5522609485714286</v>
      </c>
      <c r="AZ46" s="223">
        <v>0.55000000000000004</v>
      </c>
      <c r="BA46" s="75" t="s">
        <v>89</v>
      </c>
      <c r="BB46" s="65" t="s">
        <v>108</v>
      </c>
      <c r="BC46" s="238" t="s">
        <v>1029</v>
      </c>
      <c r="BD46" s="221" t="s">
        <v>87</v>
      </c>
      <c r="BE46" s="221" t="s">
        <v>121</v>
      </c>
    </row>
    <row r="47" spans="2:57" x14ac:dyDescent="0.25">
      <c r="B47" s="221">
        <v>2025</v>
      </c>
      <c r="C47" s="221">
        <v>891780111</v>
      </c>
      <c r="D47" s="221" t="s">
        <v>78</v>
      </c>
      <c r="E47" s="49" t="s">
        <v>1028</v>
      </c>
      <c r="F47" s="239" t="s">
        <v>1027</v>
      </c>
      <c r="G47" s="65">
        <v>0</v>
      </c>
      <c r="H47" s="65" t="s">
        <v>81</v>
      </c>
      <c r="I47" s="221" t="s">
        <v>82</v>
      </c>
      <c r="J47" s="220" t="s">
        <v>289</v>
      </c>
      <c r="K47" s="66" t="s">
        <v>1026</v>
      </c>
      <c r="L47" s="49">
        <v>18900000</v>
      </c>
      <c r="M47" s="221" t="s">
        <v>85</v>
      </c>
      <c r="N47" s="236" t="s">
        <v>1025</v>
      </c>
      <c r="O47" s="251">
        <v>26870452</v>
      </c>
      <c r="P47" s="66">
        <v>524</v>
      </c>
      <c r="Q47" s="70">
        <v>45720</v>
      </c>
      <c r="R47" s="66">
        <v>18900000</v>
      </c>
      <c r="S47" s="70">
        <v>45722</v>
      </c>
      <c r="T47" s="66">
        <v>18900000</v>
      </c>
      <c r="U47" s="65" t="s">
        <v>87</v>
      </c>
      <c r="V47" s="237">
        <v>1082943891</v>
      </c>
      <c r="W47" s="49" t="s">
        <v>744</v>
      </c>
      <c r="X47" s="70">
        <v>45722</v>
      </c>
      <c r="Y47" s="70">
        <v>45722</v>
      </c>
      <c r="Z47" s="65" t="s">
        <v>89</v>
      </c>
      <c r="AA47" s="70">
        <v>45935</v>
      </c>
      <c r="AB47" s="49">
        <f t="shared" si="5"/>
        <v>213</v>
      </c>
      <c r="AC47" s="65">
        <v>0</v>
      </c>
      <c r="AD47" s="68">
        <v>0</v>
      </c>
      <c r="AE47" s="65">
        <v>0</v>
      </c>
      <c r="AF47" s="77" t="s">
        <v>89</v>
      </c>
      <c r="AG47" s="49">
        <f t="shared" si="6"/>
        <v>0</v>
      </c>
      <c r="AH47" s="65">
        <v>0</v>
      </c>
      <c r="AI47" s="68">
        <v>0</v>
      </c>
      <c r="AJ47" s="65" t="s">
        <v>89</v>
      </c>
      <c r="AK47" s="78" t="s">
        <v>89</v>
      </c>
      <c r="AL47" s="65">
        <v>0</v>
      </c>
      <c r="AM47" s="65" t="s">
        <v>89</v>
      </c>
      <c r="AN47" s="65" t="s">
        <v>89</v>
      </c>
      <c r="AO47" s="65" t="s">
        <v>89</v>
      </c>
      <c r="AP47" s="49">
        <f t="shared" si="7"/>
        <v>0</v>
      </c>
      <c r="AQ47" s="49">
        <f>+L47+AD47-AI47</f>
        <v>18900000</v>
      </c>
      <c r="AR47" s="65" t="s">
        <v>87</v>
      </c>
      <c r="AS47" s="49">
        <v>18900000</v>
      </c>
      <c r="AT47" s="65" t="s">
        <v>90</v>
      </c>
      <c r="AU47" s="68">
        <v>0</v>
      </c>
      <c r="AV47" s="75" t="s">
        <v>89</v>
      </c>
      <c r="AW47" s="224">
        <v>12600000</v>
      </c>
      <c r="AX47" s="79">
        <f t="shared" si="8"/>
        <v>6300000</v>
      </c>
      <c r="AY47" s="223">
        <f t="shared" si="9"/>
        <v>0.66666666666666663</v>
      </c>
      <c r="AZ47" s="223">
        <v>0.67</v>
      </c>
      <c r="BA47" s="75" t="s">
        <v>89</v>
      </c>
      <c r="BB47" s="65" t="s">
        <v>108</v>
      </c>
      <c r="BC47" s="238" t="s">
        <v>1024</v>
      </c>
      <c r="BD47" s="221" t="s">
        <v>87</v>
      </c>
      <c r="BE47" s="221" t="s">
        <v>121</v>
      </c>
    </row>
    <row r="48" spans="2:57" x14ac:dyDescent="0.25">
      <c r="B48" s="221">
        <v>2025</v>
      </c>
      <c r="C48" s="221">
        <v>891780111</v>
      </c>
      <c r="D48" s="221" t="s">
        <v>78</v>
      </c>
      <c r="E48" s="49" t="s">
        <v>1023</v>
      </c>
      <c r="F48" s="239" t="s">
        <v>1022</v>
      </c>
      <c r="G48" s="65">
        <v>0</v>
      </c>
      <c r="H48" s="65" t="s">
        <v>81</v>
      </c>
      <c r="I48" s="221" t="s">
        <v>82</v>
      </c>
      <c r="J48" s="220" t="s">
        <v>83</v>
      </c>
      <c r="K48" s="66" t="s">
        <v>1021</v>
      </c>
      <c r="L48" s="49">
        <v>9200000</v>
      </c>
      <c r="M48" s="221" t="s">
        <v>85</v>
      </c>
      <c r="N48" s="236" t="s">
        <v>1020</v>
      </c>
      <c r="O48" s="251">
        <v>1082933362</v>
      </c>
      <c r="P48" s="66">
        <v>682</v>
      </c>
      <c r="Q48" s="70">
        <v>45730</v>
      </c>
      <c r="R48" s="66">
        <v>9200000</v>
      </c>
      <c r="S48" s="70">
        <v>45730</v>
      </c>
      <c r="T48" s="66">
        <v>9200000</v>
      </c>
      <c r="U48" s="65" t="s">
        <v>87</v>
      </c>
      <c r="V48" s="237">
        <v>7634903</v>
      </c>
      <c r="W48" s="49" t="s">
        <v>711</v>
      </c>
      <c r="X48" s="70">
        <v>45730</v>
      </c>
      <c r="Y48" s="70">
        <v>45730</v>
      </c>
      <c r="Z48" s="65" t="s">
        <v>89</v>
      </c>
      <c r="AA48" s="70">
        <v>45838</v>
      </c>
      <c r="AB48" s="49">
        <f t="shared" si="5"/>
        <v>108</v>
      </c>
      <c r="AC48" s="65">
        <v>0</v>
      </c>
      <c r="AD48" s="68">
        <v>0</v>
      </c>
      <c r="AE48" s="65">
        <v>0</v>
      </c>
      <c r="AF48" s="77" t="s">
        <v>89</v>
      </c>
      <c r="AG48" s="49">
        <f t="shared" si="6"/>
        <v>0</v>
      </c>
      <c r="AH48" s="65">
        <v>0</v>
      </c>
      <c r="AI48" s="68">
        <v>0</v>
      </c>
      <c r="AJ48" s="65" t="s">
        <v>89</v>
      </c>
      <c r="AK48" s="78" t="s">
        <v>89</v>
      </c>
      <c r="AL48" s="65">
        <v>0</v>
      </c>
      <c r="AM48" s="65" t="s">
        <v>89</v>
      </c>
      <c r="AN48" s="65" t="s">
        <v>89</v>
      </c>
      <c r="AO48" s="65" t="s">
        <v>89</v>
      </c>
      <c r="AP48" s="49">
        <f t="shared" si="7"/>
        <v>0</v>
      </c>
      <c r="AQ48" s="49">
        <f>+L48+AD48-AI48</f>
        <v>9200000</v>
      </c>
      <c r="AR48" s="65" t="s">
        <v>87</v>
      </c>
      <c r="AS48" s="49">
        <v>9200000</v>
      </c>
      <c r="AT48" s="65" t="s">
        <v>90</v>
      </c>
      <c r="AU48" s="68">
        <v>0</v>
      </c>
      <c r="AV48" s="75" t="s">
        <v>89</v>
      </c>
      <c r="AW48" s="224">
        <v>9200000</v>
      </c>
      <c r="AX48" s="79">
        <f t="shared" si="8"/>
        <v>0</v>
      </c>
      <c r="AY48" s="223">
        <f t="shared" si="9"/>
        <v>1</v>
      </c>
      <c r="AZ48" s="223">
        <v>1</v>
      </c>
      <c r="BA48" s="75" t="s">
        <v>89</v>
      </c>
      <c r="BB48" s="65" t="s">
        <v>103</v>
      </c>
      <c r="BC48" s="238" t="s">
        <v>1019</v>
      </c>
      <c r="BD48" s="221" t="s">
        <v>87</v>
      </c>
      <c r="BE48" s="221" t="s">
        <v>87</v>
      </c>
    </row>
    <row r="49" spans="2:57" x14ac:dyDescent="0.25">
      <c r="B49" s="221">
        <v>2025</v>
      </c>
      <c r="C49" s="221">
        <v>891780111</v>
      </c>
      <c r="D49" s="221" t="s">
        <v>78</v>
      </c>
      <c r="E49" s="49" t="s">
        <v>1018</v>
      </c>
      <c r="F49" s="239" t="s">
        <v>1017</v>
      </c>
      <c r="G49" s="65">
        <v>0</v>
      </c>
      <c r="H49" s="65" t="s">
        <v>81</v>
      </c>
      <c r="I49" s="221" t="s">
        <v>82</v>
      </c>
      <c r="J49" s="220" t="s">
        <v>83</v>
      </c>
      <c r="K49" s="66" t="s">
        <v>1016</v>
      </c>
      <c r="L49" s="49">
        <v>8325000</v>
      </c>
      <c r="M49" s="221" t="s">
        <v>85</v>
      </c>
      <c r="N49" s="236" t="s">
        <v>752</v>
      </c>
      <c r="O49" s="252">
        <v>1083565949</v>
      </c>
      <c r="P49" s="66">
        <v>683</v>
      </c>
      <c r="Q49" s="70">
        <v>45730</v>
      </c>
      <c r="R49" s="66">
        <v>8325000</v>
      </c>
      <c r="S49" s="70">
        <v>45730</v>
      </c>
      <c r="T49" s="66">
        <v>8325000</v>
      </c>
      <c r="U49" s="65" t="s">
        <v>87</v>
      </c>
      <c r="V49" s="237">
        <v>1098669877</v>
      </c>
      <c r="W49" s="49" t="s">
        <v>750</v>
      </c>
      <c r="X49" s="70">
        <v>45730</v>
      </c>
      <c r="Y49" s="70">
        <v>45730</v>
      </c>
      <c r="Z49" s="65" t="s">
        <v>89</v>
      </c>
      <c r="AA49" s="70">
        <v>45838</v>
      </c>
      <c r="AB49" s="49">
        <f t="shared" si="5"/>
        <v>108</v>
      </c>
      <c r="AC49" s="65">
        <v>0</v>
      </c>
      <c r="AD49" s="68">
        <v>0</v>
      </c>
      <c r="AE49" s="65">
        <v>0</v>
      </c>
      <c r="AF49" s="77" t="s">
        <v>89</v>
      </c>
      <c r="AG49" s="49">
        <f t="shared" si="6"/>
        <v>0</v>
      </c>
      <c r="AH49" s="65">
        <v>0</v>
      </c>
      <c r="AI49" s="68">
        <v>0</v>
      </c>
      <c r="AJ49" s="65" t="s">
        <v>89</v>
      </c>
      <c r="AK49" s="78" t="s">
        <v>89</v>
      </c>
      <c r="AL49" s="65">
        <v>0</v>
      </c>
      <c r="AM49" s="65" t="s">
        <v>89</v>
      </c>
      <c r="AN49" s="65" t="s">
        <v>89</v>
      </c>
      <c r="AO49" s="65" t="s">
        <v>89</v>
      </c>
      <c r="AP49" s="49">
        <f t="shared" si="7"/>
        <v>0</v>
      </c>
      <c r="AQ49" s="49">
        <f>+L49+AD49-AI49</f>
        <v>8325000</v>
      </c>
      <c r="AR49" s="65" t="s">
        <v>87</v>
      </c>
      <c r="AS49" s="49">
        <v>8325000</v>
      </c>
      <c r="AT49" s="65" t="s">
        <v>90</v>
      </c>
      <c r="AU49" s="68">
        <v>0</v>
      </c>
      <c r="AV49" s="75" t="s">
        <v>89</v>
      </c>
      <c r="AW49" s="224">
        <v>8325000</v>
      </c>
      <c r="AX49" s="79">
        <f t="shared" si="8"/>
        <v>0</v>
      </c>
      <c r="AY49" s="223">
        <f t="shared" si="9"/>
        <v>1</v>
      </c>
      <c r="AZ49" s="223">
        <v>1</v>
      </c>
      <c r="BA49" s="75" t="s">
        <v>89</v>
      </c>
      <c r="BB49" s="65" t="s">
        <v>103</v>
      </c>
      <c r="BC49" s="238" t="s">
        <v>1015</v>
      </c>
      <c r="BD49" s="221" t="s">
        <v>87</v>
      </c>
      <c r="BE49" s="221" t="s">
        <v>87</v>
      </c>
    </row>
    <row r="50" spans="2:57" x14ac:dyDescent="0.25">
      <c r="B50" s="221">
        <v>2025</v>
      </c>
      <c r="C50" s="221">
        <v>891780111</v>
      </c>
      <c r="D50" s="221" t="s">
        <v>78</v>
      </c>
      <c r="E50" s="49" t="s">
        <v>1014</v>
      </c>
      <c r="F50" s="239" t="s">
        <v>1013</v>
      </c>
      <c r="G50" s="65">
        <v>0</v>
      </c>
      <c r="H50" s="65" t="s">
        <v>81</v>
      </c>
      <c r="I50" s="221" t="s">
        <v>82</v>
      </c>
      <c r="J50" s="220" t="s">
        <v>83</v>
      </c>
      <c r="K50" s="66" t="s">
        <v>1012</v>
      </c>
      <c r="L50" s="49">
        <v>10600000</v>
      </c>
      <c r="M50" s="221" t="s">
        <v>85</v>
      </c>
      <c r="N50" s="236" t="s">
        <v>1011</v>
      </c>
      <c r="O50" s="66">
        <v>1082991681</v>
      </c>
      <c r="P50" s="66">
        <v>680</v>
      </c>
      <c r="Q50" s="70">
        <v>45730</v>
      </c>
      <c r="R50" s="66">
        <v>10600000</v>
      </c>
      <c r="S50" s="70">
        <v>45730</v>
      </c>
      <c r="T50" s="66">
        <v>10600000</v>
      </c>
      <c r="U50" s="65" t="s">
        <v>87</v>
      </c>
      <c r="V50" s="237">
        <v>1082900194</v>
      </c>
      <c r="W50" s="49" t="s">
        <v>722</v>
      </c>
      <c r="X50" s="70">
        <v>45730</v>
      </c>
      <c r="Y50" s="70">
        <v>45730</v>
      </c>
      <c r="Z50" s="65" t="s">
        <v>89</v>
      </c>
      <c r="AA50" s="70">
        <v>45838</v>
      </c>
      <c r="AB50" s="49">
        <f t="shared" si="5"/>
        <v>108</v>
      </c>
      <c r="AC50" s="65">
        <v>0</v>
      </c>
      <c r="AD50" s="68">
        <v>0</v>
      </c>
      <c r="AE50" s="65">
        <v>0</v>
      </c>
      <c r="AF50" s="77" t="s">
        <v>89</v>
      </c>
      <c r="AG50" s="49">
        <f t="shared" si="6"/>
        <v>0</v>
      </c>
      <c r="AH50" s="65">
        <v>0</v>
      </c>
      <c r="AI50" s="68">
        <v>0</v>
      </c>
      <c r="AJ50" s="65" t="s">
        <v>89</v>
      </c>
      <c r="AK50" s="78" t="s">
        <v>89</v>
      </c>
      <c r="AL50" s="65">
        <v>0</v>
      </c>
      <c r="AM50" s="65" t="s">
        <v>89</v>
      </c>
      <c r="AN50" s="65" t="s">
        <v>89</v>
      </c>
      <c r="AO50" s="65" t="s">
        <v>89</v>
      </c>
      <c r="AP50" s="49">
        <f t="shared" si="7"/>
        <v>0</v>
      </c>
      <c r="AQ50" s="49">
        <f>+L50+AD50-AI50</f>
        <v>10600000</v>
      </c>
      <c r="AR50" s="65" t="s">
        <v>87</v>
      </c>
      <c r="AS50" s="49">
        <v>10600000</v>
      </c>
      <c r="AT50" s="65" t="s">
        <v>90</v>
      </c>
      <c r="AU50" s="68">
        <v>0</v>
      </c>
      <c r="AV50" s="75" t="s">
        <v>89</v>
      </c>
      <c r="AW50" s="224">
        <v>10600000</v>
      </c>
      <c r="AX50" s="79">
        <f t="shared" si="8"/>
        <v>0</v>
      </c>
      <c r="AY50" s="223">
        <f t="shared" si="9"/>
        <v>1</v>
      </c>
      <c r="AZ50" s="223">
        <v>1</v>
      </c>
      <c r="BA50" s="75" t="s">
        <v>89</v>
      </c>
      <c r="BB50" s="65" t="s">
        <v>103</v>
      </c>
      <c r="BC50" s="238" t="s">
        <v>1010</v>
      </c>
      <c r="BD50" s="221" t="s">
        <v>87</v>
      </c>
      <c r="BE50" s="221" t="s">
        <v>87</v>
      </c>
    </row>
    <row r="51" spans="2:57" x14ac:dyDescent="0.25">
      <c r="B51" s="221">
        <v>2025</v>
      </c>
      <c r="C51" s="221">
        <v>891780111</v>
      </c>
      <c r="D51" s="221" t="s">
        <v>78</v>
      </c>
      <c r="E51" s="49" t="s">
        <v>1009</v>
      </c>
      <c r="F51" s="239" t="s">
        <v>1008</v>
      </c>
      <c r="G51" s="65">
        <v>0</v>
      </c>
      <c r="H51" s="65" t="s">
        <v>81</v>
      </c>
      <c r="I51" s="221" t="s">
        <v>82</v>
      </c>
      <c r="J51" s="220" t="s">
        <v>83</v>
      </c>
      <c r="K51" s="66" t="s">
        <v>1007</v>
      </c>
      <c r="L51" s="49">
        <v>11360000</v>
      </c>
      <c r="M51" s="221" t="s">
        <v>85</v>
      </c>
      <c r="N51" s="236" t="s">
        <v>812</v>
      </c>
      <c r="O51" s="66">
        <v>1221964687</v>
      </c>
      <c r="P51" s="66">
        <v>681</v>
      </c>
      <c r="Q51" s="70">
        <v>45730</v>
      </c>
      <c r="R51" s="66">
        <v>11360000</v>
      </c>
      <c r="S51" s="70">
        <v>45730</v>
      </c>
      <c r="T51" s="68">
        <v>11360000</v>
      </c>
      <c r="U51" s="65" t="s">
        <v>87</v>
      </c>
      <c r="V51" s="244">
        <v>36669725</v>
      </c>
      <c r="W51" s="49" t="s">
        <v>706</v>
      </c>
      <c r="X51" s="70">
        <v>45730</v>
      </c>
      <c r="Y51" s="70">
        <v>45730</v>
      </c>
      <c r="Z51" s="65" t="s">
        <v>89</v>
      </c>
      <c r="AA51" s="70">
        <v>45838</v>
      </c>
      <c r="AB51" s="49">
        <f t="shared" si="5"/>
        <v>108</v>
      </c>
      <c r="AC51" s="65">
        <v>0</v>
      </c>
      <c r="AD51" s="68">
        <v>0</v>
      </c>
      <c r="AE51" s="65">
        <v>0</v>
      </c>
      <c r="AF51" s="77" t="s">
        <v>89</v>
      </c>
      <c r="AG51" s="49">
        <f t="shared" si="6"/>
        <v>0</v>
      </c>
      <c r="AH51" s="65">
        <v>0</v>
      </c>
      <c r="AI51" s="68">
        <v>0</v>
      </c>
      <c r="AJ51" s="65" t="s">
        <v>89</v>
      </c>
      <c r="AK51" s="78" t="s">
        <v>89</v>
      </c>
      <c r="AL51" s="65">
        <v>0</v>
      </c>
      <c r="AM51" s="65" t="s">
        <v>89</v>
      </c>
      <c r="AN51" s="65" t="s">
        <v>89</v>
      </c>
      <c r="AO51" s="65" t="s">
        <v>89</v>
      </c>
      <c r="AP51" s="49">
        <f t="shared" si="7"/>
        <v>0</v>
      </c>
      <c r="AQ51" s="49">
        <f>+L51+AD51-AI51</f>
        <v>11360000</v>
      </c>
      <c r="AR51" s="65" t="s">
        <v>87</v>
      </c>
      <c r="AS51" s="49">
        <v>11360000</v>
      </c>
      <c r="AT51" s="65" t="s">
        <v>90</v>
      </c>
      <c r="AU51" s="68">
        <v>0</v>
      </c>
      <c r="AV51" s="75" t="s">
        <v>89</v>
      </c>
      <c r="AW51" s="224">
        <v>11360000</v>
      </c>
      <c r="AX51" s="79">
        <f t="shared" si="8"/>
        <v>0</v>
      </c>
      <c r="AY51" s="223">
        <f t="shared" si="9"/>
        <v>1</v>
      </c>
      <c r="AZ51" s="223">
        <v>1</v>
      </c>
      <c r="BA51" s="75" t="s">
        <v>89</v>
      </c>
      <c r="BB51" s="65" t="s">
        <v>103</v>
      </c>
      <c r="BC51" s="238" t="s">
        <v>1006</v>
      </c>
      <c r="BD51" s="221" t="s">
        <v>87</v>
      </c>
      <c r="BE51" s="221" t="s">
        <v>87</v>
      </c>
    </row>
    <row r="52" spans="2:57" x14ac:dyDescent="0.25">
      <c r="B52" s="221">
        <v>2025</v>
      </c>
      <c r="C52" s="221">
        <v>891780111</v>
      </c>
      <c r="D52" s="221" t="s">
        <v>78</v>
      </c>
      <c r="E52" s="49" t="s">
        <v>1005</v>
      </c>
      <c r="F52" s="239" t="s">
        <v>1004</v>
      </c>
      <c r="G52" s="65">
        <v>0</v>
      </c>
      <c r="H52" s="65" t="s">
        <v>81</v>
      </c>
      <c r="I52" s="221" t="s">
        <v>82</v>
      </c>
      <c r="J52" s="220" t="s">
        <v>83</v>
      </c>
      <c r="K52" s="66" t="s">
        <v>1003</v>
      </c>
      <c r="L52" s="49">
        <v>5625000</v>
      </c>
      <c r="M52" s="221" t="s">
        <v>85</v>
      </c>
      <c r="N52" s="236" t="s">
        <v>739</v>
      </c>
      <c r="O52" s="68">
        <v>1193225410</v>
      </c>
      <c r="P52" s="66">
        <v>754</v>
      </c>
      <c r="Q52" s="70">
        <v>45741</v>
      </c>
      <c r="R52" s="66">
        <v>7875000</v>
      </c>
      <c r="S52" s="70">
        <v>45742</v>
      </c>
      <c r="T52" s="68">
        <v>5625000</v>
      </c>
      <c r="U52" s="65" t="s">
        <v>87</v>
      </c>
      <c r="V52" s="237">
        <v>1082900194</v>
      </c>
      <c r="W52" s="49" t="s">
        <v>722</v>
      </c>
      <c r="X52" s="70">
        <v>45742</v>
      </c>
      <c r="Y52" s="70">
        <v>45742</v>
      </c>
      <c r="Z52" s="65" t="s">
        <v>89</v>
      </c>
      <c r="AA52" s="70">
        <v>45808</v>
      </c>
      <c r="AB52" s="49">
        <f t="shared" si="5"/>
        <v>66</v>
      </c>
      <c r="AC52" s="65">
        <v>1</v>
      </c>
      <c r="AD52" s="68">
        <v>2250000</v>
      </c>
      <c r="AE52" s="65">
        <v>1</v>
      </c>
      <c r="AF52" s="77">
        <v>45838</v>
      </c>
      <c r="AG52" s="49">
        <f t="shared" si="6"/>
        <v>30</v>
      </c>
      <c r="AH52" s="65">
        <v>0</v>
      </c>
      <c r="AI52" s="68">
        <v>0</v>
      </c>
      <c r="AJ52" s="65" t="s">
        <v>89</v>
      </c>
      <c r="AK52" s="78" t="s">
        <v>89</v>
      </c>
      <c r="AL52" s="65">
        <v>0</v>
      </c>
      <c r="AM52" s="65" t="s">
        <v>89</v>
      </c>
      <c r="AN52" s="65" t="s">
        <v>89</v>
      </c>
      <c r="AO52" s="65" t="s">
        <v>89</v>
      </c>
      <c r="AP52" s="49">
        <f t="shared" si="7"/>
        <v>0</v>
      </c>
      <c r="AQ52" s="49">
        <f>+L52+AD52-AI52</f>
        <v>7875000</v>
      </c>
      <c r="AR52" s="65" t="s">
        <v>87</v>
      </c>
      <c r="AS52" s="49">
        <v>56250000</v>
      </c>
      <c r="AT52" s="65" t="s">
        <v>90</v>
      </c>
      <c r="AU52" s="68">
        <v>0</v>
      </c>
      <c r="AV52" s="75" t="s">
        <v>89</v>
      </c>
      <c r="AW52" s="224">
        <v>7875000</v>
      </c>
      <c r="AX52" s="79">
        <f t="shared" si="8"/>
        <v>0</v>
      </c>
      <c r="AY52" s="223">
        <f t="shared" si="9"/>
        <v>1</v>
      </c>
      <c r="AZ52" s="223">
        <v>1</v>
      </c>
      <c r="BA52" s="75" t="s">
        <v>89</v>
      </c>
      <c r="BB52" s="65" t="s">
        <v>103</v>
      </c>
      <c r="BC52" s="238" t="s">
        <v>1002</v>
      </c>
      <c r="BD52" s="221" t="s">
        <v>87</v>
      </c>
      <c r="BE52" s="221" t="s">
        <v>87</v>
      </c>
    </row>
    <row r="53" spans="2:57" x14ac:dyDescent="0.25">
      <c r="B53" s="221">
        <v>2025</v>
      </c>
      <c r="C53" s="221">
        <v>891780111</v>
      </c>
      <c r="D53" s="221" t="s">
        <v>78</v>
      </c>
      <c r="E53" s="49" t="s">
        <v>1001</v>
      </c>
      <c r="F53" s="239" t="s">
        <v>1000</v>
      </c>
      <c r="G53" s="65">
        <v>0</v>
      </c>
      <c r="H53" s="65" t="s">
        <v>81</v>
      </c>
      <c r="I53" s="221" t="s">
        <v>82</v>
      </c>
      <c r="J53" s="220" t="s">
        <v>126</v>
      </c>
      <c r="K53" s="66" t="s">
        <v>999</v>
      </c>
      <c r="L53" s="49">
        <v>70000000</v>
      </c>
      <c r="M53" s="221" t="s">
        <v>85</v>
      </c>
      <c r="N53" s="236" t="s">
        <v>998</v>
      </c>
      <c r="O53" s="66">
        <v>900173983</v>
      </c>
      <c r="P53" s="66">
        <v>788</v>
      </c>
      <c r="Q53" s="70">
        <v>45743</v>
      </c>
      <c r="R53" s="66">
        <v>70000000</v>
      </c>
      <c r="S53" s="70">
        <v>45755</v>
      </c>
      <c r="T53" s="68">
        <v>70000000</v>
      </c>
      <c r="U53" s="65" t="s">
        <v>87</v>
      </c>
      <c r="V53" s="237">
        <v>1082943891</v>
      </c>
      <c r="W53" s="49" t="s">
        <v>744</v>
      </c>
      <c r="X53" s="70">
        <v>45755</v>
      </c>
      <c r="Y53" s="70">
        <v>45756</v>
      </c>
      <c r="Z53" s="65" t="s">
        <v>89</v>
      </c>
      <c r="AA53" s="70">
        <v>45969</v>
      </c>
      <c r="AB53" s="49">
        <f t="shared" si="5"/>
        <v>213</v>
      </c>
      <c r="AC53" s="65">
        <v>0</v>
      </c>
      <c r="AD53" s="68">
        <v>0</v>
      </c>
      <c r="AE53" s="65">
        <v>0</v>
      </c>
      <c r="AF53" s="77" t="s">
        <v>89</v>
      </c>
      <c r="AG53" s="49">
        <f t="shared" si="6"/>
        <v>0</v>
      </c>
      <c r="AH53" s="65">
        <v>0</v>
      </c>
      <c r="AI53" s="68">
        <v>0</v>
      </c>
      <c r="AJ53" s="65" t="s">
        <v>89</v>
      </c>
      <c r="AK53" s="78" t="s">
        <v>89</v>
      </c>
      <c r="AL53" s="65">
        <v>0</v>
      </c>
      <c r="AM53" s="65" t="s">
        <v>89</v>
      </c>
      <c r="AN53" s="65" t="s">
        <v>89</v>
      </c>
      <c r="AO53" s="65" t="s">
        <v>89</v>
      </c>
      <c r="AP53" s="49">
        <f t="shared" si="7"/>
        <v>0</v>
      </c>
      <c r="AQ53" s="49">
        <f>+L53+AD53-AI53</f>
        <v>70000000</v>
      </c>
      <c r="AR53" s="65" t="s">
        <v>87</v>
      </c>
      <c r="AS53" s="49">
        <v>70000000</v>
      </c>
      <c r="AT53" s="65" t="s">
        <v>90</v>
      </c>
      <c r="AU53" s="68">
        <v>0</v>
      </c>
      <c r="AV53" s="75" t="s">
        <v>89</v>
      </c>
      <c r="AW53" s="224">
        <v>20308120</v>
      </c>
      <c r="AX53" s="79">
        <f t="shared" si="8"/>
        <v>49691880</v>
      </c>
      <c r="AY53" s="223">
        <f t="shared" si="9"/>
        <v>0.29011599999999999</v>
      </c>
      <c r="AZ53" s="223">
        <v>0.28999999999999998</v>
      </c>
      <c r="BA53" s="75" t="s">
        <v>89</v>
      </c>
      <c r="BB53" s="65" t="s">
        <v>108</v>
      </c>
      <c r="BC53" s="238" t="s">
        <v>997</v>
      </c>
      <c r="BD53" s="221" t="s">
        <v>87</v>
      </c>
      <c r="BE53" s="221" t="s">
        <v>121</v>
      </c>
    </row>
    <row r="54" spans="2:57" x14ac:dyDescent="0.25">
      <c r="B54" s="221">
        <v>2025</v>
      </c>
      <c r="C54" s="221">
        <v>891780111</v>
      </c>
      <c r="D54" s="221" t="s">
        <v>78</v>
      </c>
      <c r="E54" s="49" t="s">
        <v>996</v>
      </c>
      <c r="F54" s="239" t="s">
        <v>995</v>
      </c>
      <c r="G54" s="65">
        <v>0</v>
      </c>
      <c r="H54" s="65" t="s">
        <v>81</v>
      </c>
      <c r="I54" s="221" t="s">
        <v>82</v>
      </c>
      <c r="J54" s="220" t="s">
        <v>83</v>
      </c>
      <c r="K54" s="66" t="s">
        <v>994</v>
      </c>
      <c r="L54" s="49">
        <v>11250000</v>
      </c>
      <c r="M54" s="221" t="s">
        <v>85</v>
      </c>
      <c r="N54" s="236" t="s">
        <v>993</v>
      </c>
      <c r="O54" s="66">
        <v>39048685</v>
      </c>
      <c r="P54" s="66">
        <v>753</v>
      </c>
      <c r="Q54" s="70">
        <v>45741</v>
      </c>
      <c r="R54" s="66">
        <v>11250000</v>
      </c>
      <c r="S54" s="70">
        <v>45757</v>
      </c>
      <c r="T54" s="68">
        <v>11250000</v>
      </c>
      <c r="U54" s="65" t="s">
        <v>87</v>
      </c>
      <c r="V54" s="237">
        <v>12561250</v>
      </c>
      <c r="W54" s="237" t="s">
        <v>701</v>
      </c>
      <c r="X54" s="70">
        <v>45757</v>
      </c>
      <c r="Y54" s="70">
        <v>45757</v>
      </c>
      <c r="Z54" s="65" t="s">
        <v>89</v>
      </c>
      <c r="AA54" s="70">
        <v>45807</v>
      </c>
      <c r="AB54" s="49">
        <f t="shared" si="5"/>
        <v>50</v>
      </c>
      <c r="AC54" s="65">
        <v>0</v>
      </c>
      <c r="AD54" s="68">
        <v>0</v>
      </c>
      <c r="AE54" s="65">
        <v>0</v>
      </c>
      <c r="AF54" s="77" t="s">
        <v>89</v>
      </c>
      <c r="AG54" s="49">
        <f t="shared" si="6"/>
        <v>0</v>
      </c>
      <c r="AH54" s="65">
        <v>0</v>
      </c>
      <c r="AI54" s="68">
        <v>0</v>
      </c>
      <c r="AJ54" s="65" t="s">
        <v>89</v>
      </c>
      <c r="AK54" s="78" t="s">
        <v>89</v>
      </c>
      <c r="AL54" s="65">
        <v>0</v>
      </c>
      <c r="AM54" s="65" t="s">
        <v>89</v>
      </c>
      <c r="AN54" s="65" t="s">
        <v>89</v>
      </c>
      <c r="AO54" s="65" t="s">
        <v>89</v>
      </c>
      <c r="AP54" s="49">
        <f t="shared" si="7"/>
        <v>0</v>
      </c>
      <c r="AQ54" s="49">
        <f>+L54+AD54-AI54</f>
        <v>11250000</v>
      </c>
      <c r="AR54" s="65" t="s">
        <v>87</v>
      </c>
      <c r="AS54" s="49">
        <v>11250000</v>
      </c>
      <c r="AT54" s="65" t="s">
        <v>90</v>
      </c>
      <c r="AU54" s="68">
        <v>0</v>
      </c>
      <c r="AV54" s="75" t="s">
        <v>89</v>
      </c>
      <c r="AW54" s="224">
        <v>11250000</v>
      </c>
      <c r="AX54" s="79">
        <f t="shared" si="8"/>
        <v>0</v>
      </c>
      <c r="AY54" s="223">
        <f t="shared" si="9"/>
        <v>1</v>
      </c>
      <c r="AZ54" s="223">
        <v>1</v>
      </c>
      <c r="BA54" s="75" t="s">
        <v>89</v>
      </c>
      <c r="BB54" s="65" t="s">
        <v>103</v>
      </c>
      <c r="BC54" s="238" t="s">
        <v>992</v>
      </c>
      <c r="BD54" s="221" t="s">
        <v>87</v>
      </c>
      <c r="BE54" s="221" t="s">
        <v>87</v>
      </c>
    </row>
    <row r="55" spans="2:57" x14ac:dyDescent="0.25">
      <c r="B55" s="221">
        <v>2025</v>
      </c>
      <c r="C55" s="221">
        <v>891780111</v>
      </c>
      <c r="D55" s="221" t="s">
        <v>78</v>
      </c>
      <c r="E55" s="49" t="s">
        <v>991</v>
      </c>
      <c r="F55" s="239" t="s">
        <v>990</v>
      </c>
      <c r="G55" s="65">
        <v>0</v>
      </c>
      <c r="H55" s="65" t="s">
        <v>81</v>
      </c>
      <c r="I55" s="221" t="s">
        <v>82</v>
      </c>
      <c r="J55" s="220" t="s">
        <v>83</v>
      </c>
      <c r="K55" s="66" t="s">
        <v>989</v>
      </c>
      <c r="L55" s="49">
        <v>7875000</v>
      </c>
      <c r="M55" s="221" t="s">
        <v>85</v>
      </c>
      <c r="N55" s="236" t="s">
        <v>869</v>
      </c>
      <c r="O55" s="66">
        <v>1100628981</v>
      </c>
      <c r="P55" s="66">
        <v>755</v>
      </c>
      <c r="Q55" s="70">
        <v>45741</v>
      </c>
      <c r="R55" s="66">
        <v>7875000</v>
      </c>
      <c r="S55" s="70">
        <v>45757</v>
      </c>
      <c r="T55" s="68">
        <v>7875000</v>
      </c>
      <c r="U55" s="65" t="s">
        <v>87</v>
      </c>
      <c r="V55" s="237">
        <v>7634903</v>
      </c>
      <c r="W55" s="49" t="s">
        <v>711</v>
      </c>
      <c r="X55" s="70">
        <v>45757</v>
      </c>
      <c r="Y55" s="70">
        <v>45757</v>
      </c>
      <c r="Z55" s="65" t="s">
        <v>89</v>
      </c>
      <c r="AA55" s="70">
        <v>45838</v>
      </c>
      <c r="AB55" s="49">
        <f t="shared" si="5"/>
        <v>81</v>
      </c>
      <c r="AC55" s="65">
        <v>0</v>
      </c>
      <c r="AD55" s="68">
        <v>0</v>
      </c>
      <c r="AE55" s="65">
        <v>0</v>
      </c>
      <c r="AF55" s="77" t="s">
        <v>89</v>
      </c>
      <c r="AG55" s="49">
        <f t="shared" si="6"/>
        <v>0</v>
      </c>
      <c r="AH55" s="65">
        <v>0</v>
      </c>
      <c r="AI55" s="68">
        <v>0</v>
      </c>
      <c r="AJ55" s="65" t="s">
        <v>89</v>
      </c>
      <c r="AK55" s="78" t="s">
        <v>89</v>
      </c>
      <c r="AL55" s="65">
        <v>0</v>
      </c>
      <c r="AM55" s="65" t="s">
        <v>89</v>
      </c>
      <c r="AN55" s="65" t="s">
        <v>89</v>
      </c>
      <c r="AO55" s="65" t="s">
        <v>89</v>
      </c>
      <c r="AP55" s="49">
        <f t="shared" si="7"/>
        <v>0</v>
      </c>
      <c r="AQ55" s="49">
        <f>+L55+AD55-AI55</f>
        <v>7875000</v>
      </c>
      <c r="AR55" s="65" t="s">
        <v>87</v>
      </c>
      <c r="AS55" s="49">
        <v>7875000</v>
      </c>
      <c r="AT55" s="65" t="s">
        <v>90</v>
      </c>
      <c r="AU55" s="68">
        <v>0</v>
      </c>
      <c r="AV55" s="75" t="s">
        <v>89</v>
      </c>
      <c r="AW55" s="224">
        <v>7875000</v>
      </c>
      <c r="AX55" s="79">
        <f t="shared" si="8"/>
        <v>0</v>
      </c>
      <c r="AY55" s="223">
        <f t="shared" si="9"/>
        <v>1</v>
      </c>
      <c r="AZ55" s="223">
        <v>1</v>
      </c>
      <c r="BA55" s="75" t="s">
        <v>89</v>
      </c>
      <c r="BB55" s="65" t="s">
        <v>103</v>
      </c>
      <c r="BC55" s="238" t="s">
        <v>988</v>
      </c>
      <c r="BD55" s="221" t="s">
        <v>87</v>
      </c>
      <c r="BE55" s="221" t="s">
        <v>87</v>
      </c>
    </row>
    <row r="56" spans="2:57" x14ac:dyDescent="0.25">
      <c r="B56" s="221">
        <v>2025</v>
      </c>
      <c r="C56" s="221">
        <v>891780111</v>
      </c>
      <c r="D56" s="221" t="s">
        <v>78</v>
      </c>
      <c r="E56" s="49" t="s">
        <v>987</v>
      </c>
      <c r="F56" s="239" t="s">
        <v>986</v>
      </c>
      <c r="G56" s="65">
        <v>0</v>
      </c>
      <c r="H56" s="65" t="s">
        <v>81</v>
      </c>
      <c r="I56" s="221" t="s">
        <v>82</v>
      </c>
      <c r="J56" s="220" t="s">
        <v>83</v>
      </c>
      <c r="K56" s="66" t="s">
        <v>985</v>
      </c>
      <c r="L56" s="49">
        <v>9468000</v>
      </c>
      <c r="M56" s="221" t="s">
        <v>85</v>
      </c>
      <c r="N56" s="236" t="s">
        <v>984</v>
      </c>
      <c r="O56" s="66">
        <v>19588680</v>
      </c>
      <c r="P56" s="66">
        <v>907</v>
      </c>
      <c r="Q56" s="70">
        <v>45758</v>
      </c>
      <c r="R56" s="66">
        <v>9768000</v>
      </c>
      <c r="S56" s="70">
        <v>45758</v>
      </c>
      <c r="T56" s="68">
        <v>9768000</v>
      </c>
      <c r="U56" s="65" t="s">
        <v>87</v>
      </c>
      <c r="V56" s="244">
        <v>36669725</v>
      </c>
      <c r="W56" s="49" t="s">
        <v>706</v>
      </c>
      <c r="X56" s="70">
        <v>45758</v>
      </c>
      <c r="Y56" s="70">
        <v>45758</v>
      </c>
      <c r="Z56" s="65" t="s">
        <v>89</v>
      </c>
      <c r="AA56" s="70">
        <v>45838</v>
      </c>
      <c r="AB56" s="49">
        <f t="shared" si="5"/>
        <v>80</v>
      </c>
      <c r="AC56" s="65">
        <v>0</v>
      </c>
      <c r="AD56" s="68">
        <v>0</v>
      </c>
      <c r="AE56" s="65">
        <v>0</v>
      </c>
      <c r="AF56" s="77" t="s">
        <v>89</v>
      </c>
      <c r="AG56" s="49">
        <f t="shared" si="6"/>
        <v>0</v>
      </c>
      <c r="AH56" s="65">
        <v>0</v>
      </c>
      <c r="AI56" s="68">
        <v>0</v>
      </c>
      <c r="AJ56" s="65" t="s">
        <v>89</v>
      </c>
      <c r="AK56" s="78" t="s">
        <v>89</v>
      </c>
      <c r="AL56" s="65">
        <v>0</v>
      </c>
      <c r="AM56" s="65" t="s">
        <v>89</v>
      </c>
      <c r="AN56" s="65" t="s">
        <v>89</v>
      </c>
      <c r="AO56" s="65" t="s">
        <v>89</v>
      </c>
      <c r="AP56" s="49">
        <f t="shared" si="7"/>
        <v>0</v>
      </c>
      <c r="AQ56" s="49">
        <f>+L56+AD56-AI56</f>
        <v>9468000</v>
      </c>
      <c r="AR56" s="65" t="s">
        <v>87</v>
      </c>
      <c r="AS56" s="49">
        <v>9468000</v>
      </c>
      <c r="AT56" s="65" t="s">
        <v>90</v>
      </c>
      <c r="AU56" s="68">
        <v>0</v>
      </c>
      <c r="AV56" s="75" t="s">
        <v>89</v>
      </c>
      <c r="AW56" s="224">
        <v>9468000</v>
      </c>
      <c r="AX56" s="79">
        <f t="shared" si="8"/>
        <v>0</v>
      </c>
      <c r="AY56" s="223">
        <f t="shared" si="9"/>
        <v>1</v>
      </c>
      <c r="AZ56" s="223">
        <v>1</v>
      </c>
      <c r="BA56" s="75" t="s">
        <v>89</v>
      </c>
      <c r="BB56" s="65" t="s">
        <v>103</v>
      </c>
      <c r="BC56" s="238" t="s">
        <v>983</v>
      </c>
      <c r="BD56" s="221" t="s">
        <v>87</v>
      </c>
      <c r="BE56" s="221" t="s">
        <v>87</v>
      </c>
    </row>
    <row r="57" spans="2:57" x14ac:dyDescent="0.25">
      <c r="B57" s="221">
        <v>2025</v>
      </c>
      <c r="C57" s="221">
        <v>891780111</v>
      </c>
      <c r="D57" s="221" t="s">
        <v>78</v>
      </c>
      <c r="E57" s="49" t="s">
        <v>982</v>
      </c>
      <c r="F57" s="239" t="s">
        <v>981</v>
      </c>
      <c r="G57" s="65">
        <v>0</v>
      </c>
      <c r="H57" s="65" t="s">
        <v>81</v>
      </c>
      <c r="I57" s="221" t="s">
        <v>82</v>
      </c>
      <c r="J57" s="220" t="s">
        <v>83</v>
      </c>
      <c r="K57" s="66" t="s">
        <v>980</v>
      </c>
      <c r="L57" s="49">
        <v>5625000</v>
      </c>
      <c r="M57" s="221" t="s">
        <v>85</v>
      </c>
      <c r="N57" s="236" t="s">
        <v>979</v>
      </c>
      <c r="O57" s="66">
        <v>1004373598</v>
      </c>
      <c r="P57" s="66">
        <v>756</v>
      </c>
      <c r="Q57" s="70">
        <v>45772</v>
      </c>
      <c r="R57" s="66">
        <v>5625000</v>
      </c>
      <c r="S57" s="70">
        <v>45769</v>
      </c>
      <c r="T57" s="68">
        <v>5625000</v>
      </c>
      <c r="U57" s="65" t="s">
        <v>87</v>
      </c>
      <c r="V57" s="237">
        <v>7634903</v>
      </c>
      <c r="W57" s="49" t="s">
        <v>711</v>
      </c>
      <c r="X57" s="70">
        <v>45769</v>
      </c>
      <c r="Y57" s="70">
        <v>45769</v>
      </c>
      <c r="Z57" s="65" t="s">
        <v>89</v>
      </c>
      <c r="AA57" s="70">
        <v>45838</v>
      </c>
      <c r="AB57" s="49">
        <f t="shared" si="5"/>
        <v>69</v>
      </c>
      <c r="AC57" s="65">
        <v>0</v>
      </c>
      <c r="AD57" s="68">
        <v>0</v>
      </c>
      <c r="AE57" s="65">
        <v>0</v>
      </c>
      <c r="AF57" s="77" t="s">
        <v>89</v>
      </c>
      <c r="AG57" s="49">
        <f t="shared" si="6"/>
        <v>0</v>
      </c>
      <c r="AH57" s="65">
        <v>0</v>
      </c>
      <c r="AI57" s="68">
        <v>0</v>
      </c>
      <c r="AJ57" s="65" t="s">
        <v>89</v>
      </c>
      <c r="AK57" s="78" t="s">
        <v>89</v>
      </c>
      <c r="AL57" s="65">
        <v>0</v>
      </c>
      <c r="AM57" s="65" t="s">
        <v>89</v>
      </c>
      <c r="AN57" s="65" t="s">
        <v>89</v>
      </c>
      <c r="AO57" s="65" t="s">
        <v>89</v>
      </c>
      <c r="AP57" s="49">
        <f t="shared" si="7"/>
        <v>0</v>
      </c>
      <c r="AQ57" s="49">
        <f>+L57+AD57-AI57</f>
        <v>5625000</v>
      </c>
      <c r="AR57" s="65" t="s">
        <v>87</v>
      </c>
      <c r="AS57" s="49">
        <v>5625000</v>
      </c>
      <c r="AT57" s="65" t="s">
        <v>90</v>
      </c>
      <c r="AU57" s="68">
        <v>0</v>
      </c>
      <c r="AV57" s="75" t="s">
        <v>89</v>
      </c>
      <c r="AW57" s="224">
        <v>5625000</v>
      </c>
      <c r="AX57" s="79">
        <f t="shared" si="8"/>
        <v>0</v>
      </c>
      <c r="AY57" s="223">
        <f t="shared" si="9"/>
        <v>1</v>
      </c>
      <c r="AZ57" s="223">
        <v>1</v>
      </c>
      <c r="BA57" s="75" t="s">
        <v>89</v>
      </c>
      <c r="BB57" s="65" t="s">
        <v>103</v>
      </c>
      <c r="BC57" s="238" t="s">
        <v>978</v>
      </c>
      <c r="BD57" s="221" t="s">
        <v>87</v>
      </c>
      <c r="BE57" s="221" t="s">
        <v>87</v>
      </c>
    </row>
    <row r="58" spans="2:57" x14ac:dyDescent="0.25">
      <c r="B58" s="221">
        <v>2025</v>
      </c>
      <c r="C58" s="221">
        <v>891780111</v>
      </c>
      <c r="D58" s="221" t="s">
        <v>78</v>
      </c>
      <c r="E58" s="49" t="s">
        <v>977</v>
      </c>
      <c r="F58" s="239" t="s">
        <v>976</v>
      </c>
      <c r="G58" s="65">
        <v>0</v>
      </c>
      <c r="H58" s="65" t="s">
        <v>81</v>
      </c>
      <c r="I58" s="221" t="s">
        <v>82</v>
      </c>
      <c r="J58" s="220" t="s">
        <v>83</v>
      </c>
      <c r="K58" s="66" t="s">
        <v>975</v>
      </c>
      <c r="L58" s="49">
        <v>4500000</v>
      </c>
      <c r="M58" s="221" t="s">
        <v>85</v>
      </c>
      <c r="N58" s="236" t="s">
        <v>797</v>
      </c>
      <c r="O58" s="252">
        <v>1006639062</v>
      </c>
      <c r="P58" s="66">
        <v>1018</v>
      </c>
      <c r="Q58" s="70">
        <v>45783</v>
      </c>
      <c r="R58" s="66">
        <v>4500000</v>
      </c>
      <c r="S58" s="70">
        <v>45786</v>
      </c>
      <c r="T58" s="68">
        <v>4500000</v>
      </c>
      <c r="U58" s="65" t="s">
        <v>87</v>
      </c>
      <c r="V58" s="237">
        <v>1082900194</v>
      </c>
      <c r="W58" s="49" t="s">
        <v>722</v>
      </c>
      <c r="X58" s="70">
        <v>45786</v>
      </c>
      <c r="Y58" s="70">
        <v>45786</v>
      </c>
      <c r="Z58" s="65" t="s">
        <v>89</v>
      </c>
      <c r="AA58" s="70">
        <v>45838</v>
      </c>
      <c r="AB58" s="49">
        <f t="shared" si="5"/>
        <v>52</v>
      </c>
      <c r="AC58" s="65">
        <v>0</v>
      </c>
      <c r="AD58" s="68">
        <v>0</v>
      </c>
      <c r="AE58" s="65">
        <v>0</v>
      </c>
      <c r="AF58" s="77" t="s">
        <v>89</v>
      </c>
      <c r="AG58" s="49">
        <f t="shared" si="6"/>
        <v>0</v>
      </c>
      <c r="AH58" s="65">
        <v>0</v>
      </c>
      <c r="AI58" s="68">
        <v>0</v>
      </c>
      <c r="AJ58" s="65" t="s">
        <v>89</v>
      </c>
      <c r="AK58" s="78" t="s">
        <v>89</v>
      </c>
      <c r="AL58" s="65">
        <v>0</v>
      </c>
      <c r="AM58" s="65" t="s">
        <v>89</v>
      </c>
      <c r="AN58" s="65" t="s">
        <v>89</v>
      </c>
      <c r="AO58" s="65" t="s">
        <v>89</v>
      </c>
      <c r="AP58" s="49">
        <f t="shared" si="7"/>
        <v>0</v>
      </c>
      <c r="AQ58" s="49">
        <f>+L58+AD58-AI58</f>
        <v>4500000</v>
      </c>
      <c r="AR58" s="65" t="s">
        <v>87</v>
      </c>
      <c r="AS58" s="49">
        <v>4500000</v>
      </c>
      <c r="AT58" s="65" t="s">
        <v>90</v>
      </c>
      <c r="AU58" s="68">
        <v>0</v>
      </c>
      <c r="AV58" s="75" t="s">
        <v>89</v>
      </c>
      <c r="AW58" s="224">
        <v>4500000</v>
      </c>
      <c r="AX58" s="79">
        <f t="shared" si="8"/>
        <v>0</v>
      </c>
      <c r="AY58" s="223">
        <f t="shared" si="9"/>
        <v>1</v>
      </c>
      <c r="AZ58" s="223">
        <v>1</v>
      </c>
      <c r="BA58" s="75" t="s">
        <v>89</v>
      </c>
      <c r="BB58" s="65" t="s">
        <v>103</v>
      </c>
      <c r="BC58" s="238" t="s">
        <v>974</v>
      </c>
      <c r="BD58" s="221" t="s">
        <v>87</v>
      </c>
      <c r="BE58" s="221" t="s">
        <v>87</v>
      </c>
    </row>
    <row r="59" spans="2:57" x14ac:dyDescent="0.25">
      <c r="B59" s="221">
        <v>2025</v>
      </c>
      <c r="C59" s="221">
        <v>891780111</v>
      </c>
      <c r="D59" s="221" t="s">
        <v>78</v>
      </c>
      <c r="E59" s="49" t="s">
        <v>973</v>
      </c>
      <c r="F59" s="239" t="s">
        <v>972</v>
      </c>
      <c r="G59" s="65">
        <v>0</v>
      </c>
      <c r="H59" s="65" t="s">
        <v>81</v>
      </c>
      <c r="I59" s="221" t="s">
        <v>82</v>
      </c>
      <c r="J59" s="220" t="s">
        <v>289</v>
      </c>
      <c r="K59" s="66" t="s">
        <v>971</v>
      </c>
      <c r="L59" s="49">
        <v>12000000</v>
      </c>
      <c r="M59" s="221" t="s">
        <v>85</v>
      </c>
      <c r="N59" s="236" t="s">
        <v>970</v>
      </c>
      <c r="O59" s="252">
        <v>33201287</v>
      </c>
      <c r="P59" s="66">
        <v>1046</v>
      </c>
      <c r="Q59" s="70">
        <v>45785</v>
      </c>
      <c r="R59" s="66">
        <v>12000000</v>
      </c>
      <c r="S59" s="70">
        <v>45786</v>
      </c>
      <c r="T59" s="68">
        <v>12000000</v>
      </c>
      <c r="U59" s="65" t="s">
        <v>87</v>
      </c>
      <c r="V59" s="237">
        <v>1082943891</v>
      </c>
      <c r="W59" s="49" t="s">
        <v>744</v>
      </c>
      <c r="X59" s="70">
        <v>45786</v>
      </c>
      <c r="Y59" s="70">
        <v>45786</v>
      </c>
      <c r="Z59" s="65" t="s">
        <v>89</v>
      </c>
      <c r="AA59" s="70">
        <v>45938</v>
      </c>
      <c r="AB59" s="49">
        <f t="shared" si="5"/>
        <v>152</v>
      </c>
      <c r="AC59" s="65">
        <v>0</v>
      </c>
      <c r="AD59" s="68">
        <v>0</v>
      </c>
      <c r="AE59" s="65">
        <v>0</v>
      </c>
      <c r="AF59" s="77" t="s">
        <v>89</v>
      </c>
      <c r="AG59" s="49">
        <f t="shared" si="6"/>
        <v>0</v>
      </c>
      <c r="AH59" s="65">
        <v>0</v>
      </c>
      <c r="AI59" s="68">
        <v>0</v>
      </c>
      <c r="AJ59" s="65" t="s">
        <v>89</v>
      </c>
      <c r="AK59" s="78" t="s">
        <v>89</v>
      </c>
      <c r="AL59" s="65">
        <v>0</v>
      </c>
      <c r="AM59" s="65" t="s">
        <v>89</v>
      </c>
      <c r="AN59" s="65" t="s">
        <v>89</v>
      </c>
      <c r="AO59" s="65" t="s">
        <v>89</v>
      </c>
      <c r="AP59" s="49">
        <f t="shared" si="7"/>
        <v>0</v>
      </c>
      <c r="AQ59" s="49">
        <f>+L59+AD59-AI59</f>
        <v>12000000</v>
      </c>
      <c r="AR59" s="65" t="s">
        <v>87</v>
      </c>
      <c r="AS59" s="49">
        <v>12000000</v>
      </c>
      <c r="AT59" s="65" t="s">
        <v>90</v>
      </c>
      <c r="AU59" s="68">
        <v>0</v>
      </c>
      <c r="AV59" s="75" t="s">
        <v>89</v>
      </c>
      <c r="AW59" s="224">
        <v>3000000</v>
      </c>
      <c r="AX59" s="79">
        <f t="shared" si="8"/>
        <v>9000000</v>
      </c>
      <c r="AY59" s="223">
        <f t="shared" si="9"/>
        <v>0.25</v>
      </c>
      <c r="AZ59" s="223">
        <v>0.25</v>
      </c>
      <c r="BA59" s="75" t="s">
        <v>89</v>
      </c>
      <c r="BB59" s="65" t="s">
        <v>108</v>
      </c>
      <c r="BC59" s="238" t="s">
        <v>969</v>
      </c>
      <c r="BD59" s="221" t="s">
        <v>87</v>
      </c>
      <c r="BE59" s="221" t="s">
        <v>121</v>
      </c>
    </row>
    <row r="60" spans="2:57" x14ac:dyDescent="0.25">
      <c r="B60" s="221">
        <v>2025</v>
      </c>
      <c r="C60" s="221">
        <v>891780111</v>
      </c>
      <c r="D60" s="221" t="s">
        <v>78</v>
      </c>
      <c r="E60" s="49" t="s">
        <v>968</v>
      </c>
      <c r="F60" s="253" t="s">
        <v>967</v>
      </c>
      <c r="G60" s="65">
        <v>0</v>
      </c>
      <c r="H60" s="65" t="s">
        <v>81</v>
      </c>
      <c r="I60" s="221" t="s">
        <v>82</v>
      </c>
      <c r="J60" s="220" t="s">
        <v>83</v>
      </c>
      <c r="K60" s="66" t="s">
        <v>966</v>
      </c>
      <c r="L60" s="49">
        <v>7950000</v>
      </c>
      <c r="M60" s="221" t="s">
        <v>85</v>
      </c>
      <c r="N60" s="236" t="s">
        <v>965</v>
      </c>
      <c r="O60" s="66">
        <v>1221979389</v>
      </c>
      <c r="P60" s="66">
        <v>1124</v>
      </c>
      <c r="Q60" s="70">
        <v>45432</v>
      </c>
      <c r="R60" s="66">
        <v>7950000</v>
      </c>
      <c r="S60" s="70">
        <v>45804</v>
      </c>
      <c r="T60" s="68">
        <v>7950000</v>
      </c>
      <c r="U60" s="65" t="s">
        <v>87</v>
      </c>
      <c r="V60" s="237">
        <v>1098669877</v>
      </c>
      <c r="W60" s="49" t="s">
        <v>750</v>
      </c>
      <c r="X60" s="70">
        <v>45804</v>
      </c>
      <c r="Y60" s="70">
        <v>45804</v>
      </c>
      <c r="Z60" s="65" t="s">
        <v>89</v>
      </c>
      <c r="AA60" s="70">
        <v>45884</v>
      </c>
      <c r="AB60" s="49">
        <f t="shared" si="5"/>
        <v>80</v>
      </c>
      <c r="AC60" s="65">
        <v>1</v>
      </c>
      <c r="AD60" s="68">
        <v>950000</v>
      </c>
      <c r="AE60" s="65">
        <v>1</v>
      </c>
      <c r="AF60" s="77">
        <v>45899</v>
      </c>
      <c r="AG60" s="49">
        <f t="shared" si="6"/>
        <v>15</v>
      </c>
      <c r="AH60" s="65">
        <v>0</v>
      </c>
      <c r="AI60" s="68">
        <v>0</v>
      </c>
      <c r="AJ60" s="65" t="s">
        <v>89</v>
      </c>
      <c r="AK60" s="78" t="s">
        <v>89</v>
      </c>
      <c r="AL60" s="65">
        <v>0</v>
      </c>
      <c r="AM60" s="65" t="s">
        <v>89</v>
      </c>
      <c r="AN60" s="65" t="s">
        <v>89</v>
      </c>
      <c r="AO60" s="65" t="s">
        <v>89</v>
      </c>
      <c r="AP60" s="49">
        <f t="shared" si="7"/>
        <v>0</v>
      </c>
      <c r="AQ60" s="49">
        <f>+L60+AD60-AI60</f>
        <v>8900000</v>
      </c>
      <c r="AR60" s="65" t="s">
        <v>87</v>
      </c>
      <c r="AS60" s="49">
        <v>8900000</v>
      </c>
      <c r="AT60" s="65" t="s">
        <v>90</v>
      </c>
      <c r="AU60" s="68">
        <v>0</v>
      </c>
      <c r="AV60" s="75" t="s">
        <v>89</v>
      </c>
      <c r="AW60" s="224">
        <v>6625000</v>
      </c>
      <c r="AX60" s="79">
        <f t="shared" si="8"/>
        <v>2275000</v>
      </c>
      <c r="AY60" s="223">
        <f t="shared" si="9"/>
        <v>0.7443820224719101</v>
      </c>
      <c r="AZ60" s="223">
        <v>1</v>
      </c>
      <c r="BA60" s="75" t="s">
        <v>89</v>
      </c>
      <c r="BB60" s="65" t="s">
        <v>103</v>
      </c>
      <c r="BC60" s="238" t="s">
        <v>964</v>
      </c>
      <c r="BD60" s="221" t="s">
        <v>87</v>
      </c>
      <c r="BE60" s="221" t="s">
        <v>87</v>
      </c>
    </row>
    <row r="61" spans="2:57" x14ac:dyDescent="0.25">
      <c r="B61" s="221">
        <v>2025</v>
      </c>
      <c r="C61" s="221">
        <v>891780111</v>
      </c>
      <c r="D61" s="221" t="s">
        <v>78</v>
      </c>
      <c r="E61" s="49" t="s">
        <v>963</v>
      </c>
      <c r="F61" s="253" t="s">
        <v>962</v>
      </c>
      <c r="G61" s="65">
        <v>0</v>
      </c>
      <c r="H61" s="65" t="s">
        <v>81</v>
      </c>
      <c r="I61" s="221" t="s">
        <v>127</v>
      </c>
      <c r="J61" s="220" t="s">
        <v>289</v>
      </c>
      <c r="K61" s="254" t="s">
        <v>961</v>
      </c>
      <c r="L61" s="49">
        <v>169301300</v>
      </c>
      <c r="M61" s="221" t="s">
        <v>85</v>
      </c>
      <c r="N61" s="49" t="s">
        <v>960</v>
      </c>
      <c r="O61" s="252">
        <v>901550798</v>
      </c>
      <c r="P61" s="66">
        <v>1157</v>
      </c>
      <c r="Q61" s="70">
        <v>45434</v>
      </c>
      <c r="R61" s="66">
        <v>170000000</v>
      </c>
      <c r="S61" s="70">
        <v>45812</v>
      </c>
      <c r="T61" s="68">
        <v>169301300</v>
      </c>
      <c r="U61" s="65" t="s">
        <v>87</v>
      </c>
      <c r="V61" s="237">
        <v>1082943891</v>
      </c>
      <c r="W61" s="49" t="s">
        <v>744</v>
      </c>
      <c r="X61" s="70">
        <v>45812</v>
      </c>
      <c r="Y61" s="70">
        <v>45814</v>
      </c>
      <c r="Z61" s="65" t="s">
        <v>89</v>
      </c>
      <c r="AA61" s="70">
        <v>45843</v>
      </c>
      <c r="AB61" s="49">
        <f t="shared" si="5"/>
        <v>29</v>
      </c>
      <c r="AC61" s="65">
        <v>0</v>
      </c>
      <c r="AD61" s="68">
        <v>0</v>
      </c>
      <c r="AE61" s="65">
        <v>0</v>
      </c>
      <c r="AF61" s="77" t="s">
        <v>89</v>
      </c>
      <c r="AG61" s="49">
        <f t="shared" si="6"/>
        <v>0</v>
      </c>
      <c r="AH61" s="65">
        <v>0</v>
      </c>
      <c r="AI61" s="68">
        <v>0</v>
      </c>
      <c r="AJ61" s="65" t="s">
        <v>89</v>
      </c>
      <c r="AK61" s="78" t="s">
        <v>89</v>
      </c>
      <c r="AL61" s="65">
        <v>0</v>
      </c>
      <c r="AM61" s="65" t="s">
        <v>89</v>
      </c>
      <c r="AN61" s="65" t="s">
        <v>89</v>
      </c>
      <c r="AO61" s="65" t="s">
        <v>89</v>
      </c>
      <c r="AP61" s="49">
        <f t="shared" si="7"/>
        <v>0</v>
      </c>
      <c r="AQ61" s="49">
        <f>+L61+AD61-AI61</f>
        <v>169301300</v>
      </c>
      <c r="AR61" s="65" t="s">
        <v>87</v>
      </c>
      <c r="AS61" s="49">
        <v>169301300</v>
      </c>
      <c r="AT61" s="65" t="s">
        <v>87</v>
      </c>
      <c r="AU61" s="68">
        <v>84650650</v>
      </c>
      <c r="AV61" s="75" t="s">
        <v>89</v>
      </c>
      <c r="AW61" s="224">
        <v>169301300</v>
      </c>
      <c r="AX61" s="79">
        <f t="shared" si="8"/>
        <v>0</v>
      </c>
      <c r="AY61" s="223">
        <f t="shared" si="9"/>
        <v>1</v>
      </c>
      <c r="AZ61" s="223">
        <v>1</v>
      </c>
      <c r="BA61" s="75" t="s">
        <v>89</v>
      </c>
      <c r="BB61" s="65" t="s">
        <v>103</v>
      </c>
      <c r="BC61" s="238" t="s">
        <v>959</v>
      </c>
      <c r="BD61" s="221" t="s">
        <v>87</v>
      </c>
      <c r="BE61" s="221" t="s">
        <v>121</v>
      </c>
    </row>
    <row r="62" spans="2:57" x14ac:dyDescent="0.25">
      <c r="B62" s="221">
        <v>2025</v>
      </c>
      <c r="C62" s="221">
        <v>891780111</v>
      </c>
      <c r="D62" s="221" t="s">
        <v>78</v>
      </c>
      <c r="E62" s="49" t="s">
        <v>958</v>
      </c>
      <c r="F62" s="253" t="s">
        <v>957</v>
      </c>
      <c r="G62" s="65">
        <v>0</v>
      </c>
      <c r="H62" s="65" t="s">
        <v>81</v>
      </c>
      <c r="I62" s="221" t="s">
        <v>82</v>
      </c>
      <c r="J62" s="220" t="s">
        <v>126</v>
      </c>
      <c r="K62" s="66" t="s">
        <v>956</v>
      </c>
      <c r="L62" s="49">
        <v>38000000</v>
      </c>
      <c r="M62" s="221" t="s">
        <v>85</v>
      </c>
      <c r="N62" s="49" t="s">
        <v>955</v>
      </c>
      <c r="O62" s="252">
        <v>900811823</v>
      </c>
      <c r="P62" s="66">
        <v>1095</v>
      </c>
      <c r="Q62" s="70">
        <v>45792</v>
      </c>
      <c r="R62" s="66">
        <v>38000000</v>
      </c>
      <c r="S62" s="70">
        <v>45813</v>
      </c>
      <c r="T62" s="68">
        <v>38000000</v>
      </c>
      <c r="U62" s="65" t="s">
        <v>87</v>
      </c>
      <c r="V62" s="237">
        <v>1082943891</v>
      </c>
      <c r="W62" s="49" t="s">
        <v>744</v>
      </c>
      <c r="X62" s="70">
        <v>45813</v>
      </c>
      <c r="Y62" s="70">
        <v>45813</v>
      </c>
      <c r="Z62" s="65" t="s">
        <v>89</v>
      </c>
      <c r="AA62" s="70">
        <v>45995</v>
      </c>
      <c r="AB62" s="49">
        <f t="shared" si="5"/>
        <v>182</v>
      </c>
      <c r="AC62" s="65">
        <v>0</v>
      </c>
      <c r="AD62" s="68">
        <v>0</v>
      </c>
      <c r="AE62" s="65">
        <v>0</v>
      </c>
      <c r="AF62" s="77" t="s">
        <v>89</v>
      </c>
      <c r="AG62" s="49">
        <f t="shared" si="6"/>
        <v>0</v>
      </c>
      <c r="AH62" s="65">
        <v>0</v>
      </c>
      <c r="AI62" s="68">
        <v>0</v>
      </c>
      <c r="AJ62" s="65" t="s">
        <v>89</v>
      </c>
      <c r="AK62" s="78" t="s">
        <v>89</v>
      </c>
      <c r="AL62" s="65">
        <v>0</v>
      </c>
      <c r="AM62" s="65" t="s">
        <v>89</v>
      </c>
      <c r="AN62" s="65" t="s">
        <v>89</v>
      </c>
      <c r="AO62" s="65" t="s">
        <v>89</v>
      </c>
      <c r="AP62" s="49">
        <f t="shared" si="7"/>
        <v>0</v>
      </c>
      <c r="AQ62" s="49">
        <f>+L62+AD62-AI62</f>
        <v>38000000</v>
      </c>
      <c r="AR62" s="65" t="s">
        <v>87</v>
      </c>
      <c r="AS62" s="49">
        <v>38000000</v>
      </c>
      <c r="AT62" s="65" t="s">
        <v>90</v>
      </c>
      <c r="AU62" s="68">
        <v>0</v>
      </c>
      <c r="AV62" s="75" t="s">
        <v>89</v>
      </c>
      <c r="AW62" s="224">
        <v>0</v>
      </c>
      <c r="AX62" s="79">
        <f t="shared" si="8"/>
        <v>38000000</v>
      </c>
      <c r="AY62" s="223">
        <f t="shared" si="9"/>
        <v>0</v>
      </c>
      <c r="AZ62" s="255">
        <v>0</v>
      </c>
      <c r="BA62" s="75" t="s">
        <v>89</v>
      </c>
      <c r="BB62" s="65" t="s">
        <v>108</v>
      </c>
      <c r="BC62" s="238" t="s">
        <v>954</v>
      </c>
      <c r="BD62" s="221" t="s">
        <v>87</v>
      </c>
      <c r="BE62" s="221" t="s">
        <v>121</v>
      </c>
    </row>
    <row r="63" spans="2:57" x14ac:dyDescent="0.25">
      <c r="B63" s="221">
        <v>2025</v>
      </c>
      <c r="C63" s="221">
        <v>891780111</v>
      </c>
      <c r="D63" s="221" t="s">
        <v>78</v>
      </c>
      <c r="E63" s="49" t="s">
        <v>953</v>
      </c>
      <c r="F63" s="253" t="s">
        <v>952</v>
      </c>
      <c r="G63" s="65">
        <v>0</v>
      </c>
      <c r="H63" s="65" t="s">
        <v>81</v>
      </c>
      <c r="I63" s="221" t="s">
        <v>82</v>
      </c>
      <c r="J63" s="220" t="s">
        <v>289</v>
      </c>
      <c r="K63" s="66" t="s">
        <v>951</v>
      </c>
      <c r="L63" s="49">
        <v>34955060</v>
      </c>
      <c r="M63" s="221" t="s">
        <v>85</v>
      </c>
      <c r="N63" s="49" t="s">
        <v>950</v>
      </c>
      <c r="O63" s="252">
        <v>900929189</v>
      </c>
      <c r="P63" s="66">
        <v>1177</v>
      </c>
      <c r="Q63" s="70">
        <v>45805</v>
      </c>
      <c r="R63" s="66">
        <v>34955060</v>
      </c>
      <c r="S63" s="70">
        <v>45818</v>
      </c>
      <c r="T63" s="68">
        <v>34955060</v>
      </c>
      <c r="U63" s="65" t="s">
        <v>87</v>
      </c>
      <c r="V63" s="237">
        <v>1082943891</v>
      </c>
      <c r="W63" s="49" t="s">
        <v>744</v>
      </c>
      <c r="X63" s="70">
        <v>45817</v>
      </c>
      <c r="Y63" s="70">
        <v>45818</v>
      </c>
      <c r="Z63" s="65" t="s">
        <v>89</v>
      </c>
      <c r="AA63" s="70">
        <v>45863</v>
      </c>
      <c r="AB63" s="49">
        <f t="shared" si="5"/>
        <v>45</v>
      </c>
      <c r="AC63" s="65">
        <v>0</v>
      </c>
      <c r="AD63" s="68">
        <v>0</v>
      </c>
      <c r="AE63" s="65">
        <v>0</v>
      </c>
      <c r="AF63" s="77" t="s">
        <v>89</v>
      </c>
      <c r="AG63" s="49">
        <f t="shared" si="6"/>
        <v>0</v>
      </c>
      <c r="AH63" s="65">
        <v>0</v>
      </c>
      <c r="AI63" s="68">
        <v>0</v>
      </c>
      <c r="AJ63" s="65" t="s">
        <v>89</v>
      </c>
      <c r="AK63" s="78" t="s">
        <v>89</v>
      </c>
      <c r="AL63" s="65">
        <v>0</v>
      </c>
      <c r="AM63" s="65" t="s">
        <v>89</v>
      </c>
      <c r="AN63" s="65" t="s">
        <v>89</v>
      </c>
      <c r="AO63" s="65" t="s">
        <v>89</v>
      </c>
      <c r="AP63" s="49">
        <f t="shared" si="7"/>
        <v>0</v>
      </c>
      <c r="AQ63" s="49">
        <f>+L63+AD63-AI63</f>
        <v>34955060</v>
      </c>
      <c r="AR63" s="65" t="s">
        <v>87</v>
      </c>
      <c r="AS63" s="49">
        <v>34955060</v>
      </c>
      <c r="AT63" s="65" t="s">
        <v>90</v>
      </c>
      <c r="AU63" s="68">
        <v>0</v>
      </c>
      <c r="AV63" s="75" t="s">
        <v>89</v>
      </c>
      <c r="AW63" s="224">
        <v>34955060</v>
      </c>
      <c r="AX63" s="79">
        <f t="shared" si="8"/>
        <v>0</v>
      </c>
      <c r="AY63" s="223">
        <f t="shared" si="9"/>
        <v>1</v>
      </c>
      <c r="AZ63" s="255">
        <v>1</v>
      </c>
      <c r="BA63" s="75" t="s">
        <v>89</v>
      </c>
      <c r="BB63" s="65" t="s">
        <v>103</v>
      </c>
      <c r="BC63" s="238" t="s">
        <v>949</v>
      </c>
      <c r="BD63" s="221" t="s">
        <v>87</v>
      </c>
      <c r="BE63" s="221" t="s">
        <v>121</v>
      </c>
    </row>
    <row r="64" spans="2:57" x14ac:dyDescent="0.25">
      <c r="B64" s="221">
        <v>2025</v>
      </c>
      <c r="C64" s="221">
        <v>891780111</v>
      </c>
      <c r="D64" s="221" t="s">
        <v>78</v>
      </c>
      <c r="E64" s="49" t="s">
        <v>948</v>
      </c>
      <c r="F64" s="256" t="s">
        <v>947</v>
      </c>
      <c r="G64" s="65">
        <v>0</v>
      </c>
      <c r="H64" s="65" t="s">
        <v>81</v>
      </c>
      <c r="I64" s="221" t="s">
        <v>82</v>
      </c>
      <c r="J64" s="220" t="s">
        <v>83</v>
      </c>
      <c r="K64" s="66" t="s">
        <v>946</v>
      </c>
      <c r="L64" s="49">
        <v>2650000</v>
      </c>
      <c r="M64" s="221" t="s">
        <v>85</v>
      </c>
      <c r="N64" s="49" t="s">
        <v>945</v>
      </c>
      <c r="O64" s="252">
        <v>1004348005</v>
      </c>
      <c r="P64" s="66">
        <v>1352</v>
      </c>
      <c r="Q64" s="70">
        <v>45828</v>
      </c>
      <c r="R64" s="66">
        <v>2650000</v>
      </c>
      <c r="S64" s="70">
        <v>45833</v>
      </c>
      <c r="T64" s="68">
        <v>2650000</v>
      </c>
      <c r="U64" s="65" t="s">
        <v>87</v>
      </c>
      <c r="V64" s="237">
        <v>1082900194</v>
      </c>
      <c r="W64" s="49" t="s">
        <v>722</v>
      </c>
      <c r="X64" s="70">
        <v>45833</v>
      </c>
      <c r="Y64" s="70">
        <v>45833</v>
      </c>
      <c r="Z64" s="65" t="s">
        <v>89</v>
      </c>
      <c r="AA64" s="70">
        <v>45853</v>
      </c>
      <c r="AB64" s="49">
        <f t="shared" si="5"/>
        <v>20</v>
      </c>
      <c r="AC64" s="65">
        <v>0</v>
      </c>
      <c r="AD64" s="68">
        <v>0</v>
      </c>
      <c r="AE64" s="65">
        <v>0</v>
      </c>
      <c r="AF64" s="77" t="s">
        <v>89</v>
      </c>
      <c r="AG64" s="49">
        <f t="shared" si="6"/>
        <v>0</v>
      </c>
      <c r="AH64" s="65">
        <v>0</v>
      </c>
      <c r="AI64" s="68">
        <v>0</v>
      </c>
      <c r="AJ64" s="65" t="s">
        <v>89</v>
      </c>
      <c r="AK64" s="78" t="s">
        <v>89</v>
      </c>
      <c r="AL64" s="65">
        <v>0</v>
      </c>
      <c r="AM64" s="65" t="s">
        <v>89</v>
      </c>
      <c r="AN64" s="65" t="s">
        <v>89</v>
      </c>
      <c r="AO64" s="65" t="s">
        <v>89</v>
      </c>
      <c r="AP64" s="49">
        <f t="shared" si="7"/>
        <v>0</v>
      </c>
      <c r="AQ64" s="49">
        <f>+L64+AD64-AI64</f>
        <v>2650000</v>
      </c>
      <c r="AR64" s="65" t="s">
        <v>87</v>
      </c>
      <c r="AS64" s="49">
        <v>2650000</v>
      </c>
      <c r="AT64" s="65" t="s">
        <v>90</v>
      </c>
      <c r="AU64" s="68">
        <v>0</v>
      </c>
      <c r="AV64" s="75" t="s">
        <v>89</v>
      </c>
      <c r="AW64" s="224">
        <v>2650000</v>
      </c>
      <c r="AX64" s="79">
        <f t="shared" si="8"/>
        <v>0</v>
      </c>
      <c r="AY64" s="223">
        <f t="shared" si="9"/>
        <v>1</v>
      </c>
      <c r="AZ64" s="255">
        <v>1</v>
      </c>
      <c r="BA64" s="75" t="s">
        <v>89</v>
      </c>
      <c r="BB64" s="65" t="s">
        <v>103</v>
      </c>
      <c r="BC64" s="238" t="s">
        <v>944</v>
      </c>
      <c r="BD64" s="221" t="s">
        <v>87</v>
      </c>
      <c r="BE64" s="221" t="s">
        <v>87</v>
      </c>
    </row>
    <row r="65" spans="2:57" x14ac:dyDescent="0.25">
      <c r="B65" s="221">
        <v>2025</v>
      </c>
      <c r="C65" s="221">
        <v>891780111</v>
      </c>
      <c r="D65" s="221" t="s">
        <v>78</v>
      </c>
      <c r="E65" s="49" t="s">
        <v>943</v>
      </c>
      <c r="F65" s="256" t="s">
        <v>942</v>
      </c>
      <c r="G65" s="65">
        <v>0</v>
      </c>
      <c r="H65" s="65" t="s">
        <v>81</v>
      </c>
      <c r="I65" s="221" t="s">
        <v>82</v>
      </c>
      <c r="J65" s="220" t="s">
        <v>83</v>
      </c>
      <c r="K65" s="66" t="s">
        <v>941</v>
      </c>
      <c r="L65" s="49">
        <v>14575000</v>
      </c>
      <c r="M65" s="221" t="s">
        <v>85</v>
      </c>
      <c r="N65" s="49" t="s">
        <v>940</v>
      </c>
      <c r="O65" s="66">
        <v>36696283</v>
      </c>
      <c r="P65" s="66">
        <v>1350</v>
      </c>
      <c r="Q65" s="70">
        <v>45828</v>
      </c>
      <c r="R65" s="66">
        <v>14575000</v>
      </c>
      <c r="S65" s="70">
        <v>45835</v>
      </c>
      <c r="T65" s="68">
        <v>14575000</v>
      </c>
      <c r="U65" s="65" t="s">
        <v>87</v>
      </c>
      <c r="V65" s="237">
        <v>36669977</v>
      </c>
      <c r="W65" s="49" t="s">
        <v>833</v>
      </c>
      <c r="X65" s="70">
        <v>45835</v>
      </c>
      <c r="Y65" s="70">
        <v>45835</v>
      </c>
      <c r="Z65" s="65" t="s">
        <v>89</v>
      </c>
      <c r="AA65" s="70">
        <v>45991</v>
      </c>
      <c r="AB65" s="49">
        <f t="shared" si="5"/>
        <v>156</v>
      </c>
      <c r="AC65" s="65">
        <v>0</v>
      </c>
      <c r="AD65" s="68">
        <v>0</v>
      </c>
      <c r="AE65" s="65">
        <v>0</v>
      </c>
      <c r="AF65" s="77" t="s">
        <v>89</v>
      </c>
      <c r="AG65" s="49">
        <f t="shared" si="6"/>
        <v>0</v>
      </c>
      <c r="AH65" s="65">
        <v>0</v>
      </c>
      <c r="AI65" s="68">
        <v>0</v>
      </c>
      <c r="AJ65" s="65" t="s">
        <v>89</v>
      </c>
      <c r="AK65" s="78" t="s">
        <v>89</v>
      </c>
      <c r="AL65" s="65">
        <v>0</v>
      </c>
      <c r="AM65" s="65" t="s">
        <v>89</v>
      </c>
      <c r="AN65" s="65" t="s">
        <v>89</v>
      </c>
      <c r="AO65" s="65" t="s">
        <v>89</v>
      </c>
      <c r="AP65" s="49">
        <f t="shared" si="7"/>
        <v>0</v>
      </c>
      <c r="AQ65" s="49">
        <f>+L65+AD65-AI65</f>
        <v>14575000</v>
      </c>
      <c r="AR65" s="65" t="s">
        <v>87</v>
      </c>
      <c r="AS65" s="49">
        <v>14575000</v>
      </c>
      <c r="AT65" s="65" t="s">
        <v>90</v>
      </c>
      <c r="AU65" s="68">
        <v>0</v>
      </c>
      <c r="AV65" s="75" t="s">
        <v>89</v>
      </c>
      <c r="AW65" s="224">
        <v>3975000</v>
      </c>
      <c r="AX65" s="79">
        <f t="shared" si="8"/>
        <v>10600000</v>
      </c>
      <c r="AY65" s="223">
        <f t="shared" si="9"/>
        <v>0.27272727272727271</v>
      </c>
      <c r="AZ65" s="255">
        <v>0.27</v>
      </c>
      <c r="BA65" s="75" t="s">
        <v>89</v>
      </c>
      <c r="BB65" s="65" t="s">
        <v>108</v>
      </c>
      <c r="BC65" s="238" t="s">
        <v>939</v>
      </c>
      <c r="BD65" s="221" t="s">
        <v>87</v>
      </c>
      <c r="BE65" s="221" t="s">
        <v>87</v>
      </c>
    </row>
    <row r="66" spans="2:57" x14ac:dyDescent="0.25">
      <c r="B66" s="221">
        <v>2025</v>
      </c>
      <c r="C66" s="221">
        <v>891780111</v>
      </c>
      <c r="D66" s="221" t="s">
        <v>78</v>
      </c>
      <c r="E66" s="49" t="s">
        <v>938</v>
      </c>
      <c r="F66" s="253" t="s">
        <v>937</v>
      </c>
      <c r="G66" s="65">
        <v>0</v>
      </c>
      <c r="H66" s="65" t="s">
        <v>81</v>
      </c>
      <c r="I66" s="221" t="s">
        <v>82</v>
      </c>
      <c r="J66" s="220" t="s">
        <v>83</v>
      </c>
      <c r="K66" s="66" t="s">
        <v>936</v>
      </c>
      <c r="L66" s="49">
        <v>21190000</v>
      </c>
      <c r="M66" s="221" t="s">
        <v>85</v>
      </c>
      <c r="N66" s="236" t="s">
        <v>935</v>
      </c>
      <c r="O66" s="76">
        <v>1082879378</v>
      </c>
      <c r="P66" s="66">
        <v>1492</v>
      </c>
      <c r="Q66" s="70">
        <v>45848</v>
      </c>
      <c r="R66" s="66">
        <v>21190000</v>
      </c>
      <c r="S66" s="70">
        <v>45852</v>
      </c>
      <c r="T66" s="68">
        <v>21190000</v>
      </c>
      <c r="U66" s="65" t="s">
        <v>87</v>
      </c>
      <c r="V66" s="237">
        <v>1082943891</v>
      </c>
      <c r="W66" s="49" t="s">
        <v>744</v>
      </c>
      <c r="X66" s="70">
        <v>45852</v>
      </c>
      <c r="Y66" s="70">
        <v>45852</v>
      </c>
      <c r="Z66" s="65" t="s">
        <v>89</v>
      </c>
      <c r="AA66" s="70">
        <v>46006</v>
      </c>
      <c r="AB66" s="49">
        <f t="shared" si="5"/>
        <v>154</v>
      </c>
      <c r="AC66" s="65">
        <v>0</v>
      </c>
      <c r="AD66" s="68">
        <v>0</v>
      </c>
      <c r="AE66" s="65">
        <v>0</v>
      </c>
      <c r="AF66" s="77" t="s">
        <v>89</v>
      </c>
      <c r="AG66" s="49">
        <f t="shared" si="6"/>
        <v>0</v>
      </c>
      <c r="AH66" s="65">
        <v>0</v>
      </c>
      <c r="AI66" s="68">
        <v>0</v>
      </c>
      <c r="AJ66" s="65" t="s">
        <v>89</v>
      </c>
      <c r="AK66" s="78" t="s">
        <v>89</v>
      </c>
      <c r="AL66" s="65">
        <v>0</v>
      </c>
      <c r="AM66" s="65" t="s">
        <v>89</v>
      </c>
      <c r="AN66" s="65" t="s">
        <v>89</v>
      </c>
      <c r="AO66" s="65" t="s">
        <v>89</v>
      </c>
      <c r="AP66" s="49">
        <f t="shared" si="7"/>
        <v>0</v>
      </c>
      <c r="AQ66" s="49">
        <f>+L66+AD66-AI66</f>
        <v>21190000</v>
      </c>
      <c r="AR66" s="65" t="s">
        <v>87</v>
      </c>
      <c r="AS66" s="49">
        <v>21190000</v>
      </c>
      <c r="AT66" s="65" t="s">
        <v>90</v>
      </c>
      <c r="AU66" s="68">
        <v>0</v>
      </c>
      <c r="AV66" s="75" t="s">
        <v>89</v>
      </c>
      <c r="AW66" s="224">
        <v>3640000</v>
      </c>
      <c r="AX66" s="79">
        <f t="shared" si="8"/>
        <v>17550000</v>
      </c>
      <c r="AY66" s="223">
        <f t="shared" si="9"/>
        <v>0.17177914110429449</v>
      </c>
      <c r="AZ66" s="223">
        <v>0.17</v>
      </c>
      <c r="BA66" s="75" t="s">
        <v>89</v>
      </c>
      <c r="BB66" s="65" t="s">
        <v>108</v>
      </c>
      <c r="BC66" s="263" t="s">
        <v>934</v>
      </c>
      <c r="BD66" s="221" t="s">
        <v>87</v>
      </c>
      <c r="BE66" s="221" t="s">
        <v>87</v>
      </c>
    </row>
    <row r="67" spans="2:57" x14ac:dyDescent="0.25">
      <c r="B67" s="221">
        <v>2025</v>
      </c>
      <c r="C67" s="221">
        <v>891780111</v>
      </c>
      <c r="D67" s="221" t="s">
        <v>78</v>
      </c>
      <c r="E67" s="49" t="s">
        <v>933</v>
      </c>
      <c r="F67" s="253" t="s">
        <v>932</v>
      </c>
      <c r="G67" s="65">
        <v>0</v>
      </c>
      <c r="H67" s="65" t="s">
        <v>81</v>
      </c>
      <c r="I67" s="221" t="s">
        <v>82</v>
      </c>
      <c r="J67" s="220" t="s">
        <v>83</v>
      </c>
      <c r="K67" s="66" t="s">
        <v>931</v>
      </c>
      <c r="L67" s="49">
        <v>16853000</v>
      </c>
      <c r="M67" s="221" t="s">
        <v>85</v>
      </c>
      <c r="N67" s="236" t="s">
        <v>930</v>
      </c>
      <c r="O67" s="66">
        <v>1082846537</v>
      </c>
      <c r="P67" s="66">
        <v>1531</v>
      </c>
      <c r="Q67" s="70">
        <v>45849</v>
      </c>
      <c r="R67" s="66">
        <v>16853000</v>
      </c>
      <c r="S67" s="70">
        <v>45853</v>
      </c>
      <c r="T67" s="68">
        <v>16853000</v>
      </c>
      <c r="U67" s="65" t="s">
        <v>87</v>
      </c>
      <c r="V67" s="237">
        <v>84457116</v>
      </c>
      <c r="W67" s="49" t="s">
        <v>879</v>
      </c>
      <c r="X67" s="70">
        <v>45853</v>
      </c>
      <c r="Y67" s="70">
        <v>45853</v>
      </c>
      <c r="Z67" s="65" t="s">
        <v>89</v>
      </c>
      <c r="AA67" s="70">
        <v>46006</v>
      </c>
      <c r="AB67" s="49">
        <f t="shared" si="5"/>
        <v>153</v>
      </c>
      <c r="AC67" s="65">
        <v>0</v>
      </c>
      <c r="AD67" s="68">
        <v>0</v>
      </c>
      <c r="AE67" s="65">
        <v>0</v>
      </c>
      <c r="AF67" s="77" t="s">
        <v>89</v>
      </c>
      <c r="AG67" s="49">
        <f t="shared" si="6"/>
        <v>0</v>
      </c>
      <c r="AH67" s="65">
        <v>0</v>
      </c>
      <c r="AI67" s="68">
        <v>0</v>
      </c>
      <c r="AJ67" s="65" t="s">
        <v>89</v>
      </c>
      <c r="AK67" s="78" t="s">
        <v>89</v>
      </c>
      <c r="AL67" s="65">
        <v>0</v>
      </c>
      <c r="AM67" s="65" t="s">
        <v>89</v>
      </c>
      <c r="AN67" s="65" t="s">
        <v>89</v>
      </c>
      <c r="AO67" s="65" t="s">
        <v>89</v>
      </c>
      <c r="AP67" s="49">
        <f t="shared" si="7"/>
        <v>0</v>
      </c>
      <c r="AQ67" s="49">
        <f>+L67+AD67-AI67</f>
        <v>16853000</v>
      </c>
      <c r="AR67" s="65" t="s">
        <v>87</v>
      </c>
      <c r="AS67" s="49">
        <v>16853000</v>
      </c>
      <c r="AT67" s="65" t="s">
        <v>90</v>
      </c>
      <c r="AU67" s="68">
        <v>0</v>
      </c>
      <c r="AV67" s="75" t="s">
        <v>89</v>
      </c>
      <c r="AW67" s="224">
        <v>2453000</v>
      </c>
      <c r="AX67" s="79">
        <f t="shared" si="8"/>
        <v>14400000</v>
      </c>
      <c r="AY67" s="223">
        <f t="shared" si="9"/>
        <v>0.14555272058387231</v>
      </c>
      <c r="AZ67" s="223">
        <v>0.15</v>
      </c>
      <c r="BA67" s="75" t="s">
        <v>89</v>
      </c>
      <c r="BB67" s="65" t="s">
        <v>108</v>
      </c>
      <c r="BC67" s="263" t="s">
        <v>929</v>
      </c>
      <c r="BD67" s="221" t="s">
        <v>87</v>
      </c>
      <c r="BE67" s="221" t="s">
        <v>87</v>
      </c>
    </row>
    <row r="68" spans="2:57" x14ac:dyDescent="0.25">
      <c r="B68" s="221">
        <v>2025</v>
      </c>
      <c r="C68" s="221">
        <v>891780111</v>
      </c>
      <c r="D68" s="221" t="s">
        <v>78</v>
      </c>
      <c r="E68" s="49" t="s">
        <v>928</v>
      </c>
      <c r="F68" s="253" t="s">
        <v>927</v>
      </c>
      <c r="G68" s="65">
        <v>0</v>
      </c>
      <c r="H68" s="65" t="s">
        <v>81</v>
      </c>
      <c r="I68" s="221" t="s">
        <v>82</v>
      </c>
      <c r="J68" s="220" t="s">
        <v>83</v>
      </c>
      <c r="K68" s="66" t="s">
        <v>926</v>
      </c>
      <c r="L68" s="49">
        <v>13693000</v>
      </c>
      <c r="M68" s="221" t="s">
        <v>85</v>
      </c>
      <c r="N68" s="236" t="s">
        <v>925</v>
      </c>
      <c r="O68" s="66">
        <v>1082981040</v>
      </c>
      <c r="P68" s="66">
        <v>1534</v>
      </c>
      <c r="Q68" s="70">
        <v>45849</v>
      </c>
      <c r="R68" s="66">
        <v>13683000</v>
      </c>
      <c r="S68" s="70">
        <v>45853</v>
      </c>
      <c r="T68" s="68">
        <v>13693000</v>
      </c>
      <c r="U68" s="65" t="s">
        <v>87</v>
      </c>
      <c r="V68" s="237">
        <v>36564357</v>
      </c>
      <c r="W68" s="49" t="s">
        <v>733</v>
      </c>
      <c r="X68" s="70">
        <v>45853</v>
      </c>
      <c r="Y68" s="70">
        <v>45853</v>
      </c>
      <c r="Z68" s="65" t="s">
        <v>89</v>
      </c>
      <c r="AA68" s="70">
        <v>46006</v>
      </c>
      <c r="AB68" s="49">
        <f t="shared" si="5"/>
        <v>153</v>
      </c>
      <c r="AC68" s="65">
        <v>0</v>
      </c>
      <c r="AD68" s="68">
        <v>0</v>
      </c>
      <c r="AE68" s="65">
        <v>0</v>
      </c>
      <c r="AF68" s="77" t="s">
        <v>89</v>
      </c>
      <c r="AG68" s="49">
        <f t="shared" si="6"/>
        <v>0</v>
      </c>
      <c r="AH68" s="65">
        <v>0</v>
      </c>
      <c r="AI68" s="68">
        <v>0</v>
      </c>
      <c r="AJ68" s="65" t="s">
        <v>89</v>
      </c>
      <c r="AK68" s="78" t="s">
        <v>89</v>
      </c>
      <c r="AL68" s="65">
        <v>0</v>
      </c>
      <c r="AM68" s="65" t="s">
        <v>89</v>
      </c>
      <c r="AN68" s="65" t="s">
        <v>89</v>
      </c>
      <c r="AO68" s="65" t="s">
        <v>89</v>
      </c>
      <c r="AP68" s="49">
        <f t="shared" si="7"/>
        <v>0</v>
      </c>
      <c r="AQ68" s="49">
        <f>+L68+AD68-AI68</f>
        <v>13693000</v>
      </c>
      <c r="AR68" s="65" t="s">
        <v>87</v>
      </c>
      <c r="AS68" s="49">
        <v>13693000</v>
      </c>
      <c r="AT68" s="65" t="s">
        <v>90</v>
      </c>
      <c r="AU68" s="68">
        <v>0</v>
      </c>
      <c r="AV68" s="75" t="s">
        <v>89</v>
      </c>
      <c r="AW68" s="224">
        <v>1993000</v>
      </c>
      <c r="AX68" s="79">
        <f t="shared" si="8"/>
        <v>11700000</v>
      </c>
      <c r="AY68" s="223">
        <f t="shared" si="9"/>
        <v>0.14554882056525231</v>
      </c>
      <c r="AZ68" s="223">
        <v>0.15</v>
      </c>
      <c r="BA68" s="75" t="s">
        <v>89</v>
      </c>
      <c r="BB68" s="65" t="s">
        <v>108</v>
      </c>
      <c r="BC68" s="263" t="s">
        <v>924</v>
      </c>
      <c r="BD68" s="221" t="s">
        <v>87</v>
      </c>
      <c r="BE68" s="221" t="s">
        <v>87</v>
      </c>
    </row>
    <row r="69" spans="2:57" ht="18" customHeight="1" x14ac:dyDescent="0.25">
      <c r="B69" s="221">
        <v>2025</v>
      </c>
      <c r="C69" s="221">
        <v>891780111</v>
      </c>
      <c r="D69" s="221" t="s">
        <v>78</v>
      </c>
      <c r="E69" s="236" t="s">
        <v>923</v>
      </c>
      <c r="F69" s="253" t="s">
        <v>922</v>
      </c>
      <c r="G69" s="65">
        <v>0</v>
      </c>
      <c r="H69" s="65" t="s">
        <v>81</v>
      </c>
      <c r="I69" s="221" t="s">
        <v>82</v>
      </c>
      <c r="J69" s="220" t="s">
        <v>83</v>
      </c>
      <c r="K69" s="66" t="s">
        <v>921</v>
      </c>
      <c r="L69" s="49">
        <v>15273000</v>
      </c>
      <c r="M69" s="221" t="s">
        <v>85</v>
      </c>
      <c r="N69" s="236" t="s">
        <v>920</v>
      </c>
      <c r="O69" s="249">
        <v>26767399</v>
      </c>
      <c r="P69" s="66">
        <v>1518</v>
      </c>
      <c r="Q69" s="70">
        <v>45849</v>
      </c>
      <c r="R69" s="66">
        <v>15273000</v>
      </c>
      <c r="S69" s="70">
        <v>45853</v>
      </c>
      <c r="T69" s="68">
        <v>15273000</v>
      </c>
      <c r="U69" s="65" t="s">
        <v>87</v>
      </c>
      <c r="V69" s="237">
        <v>1082943891</v>
      </c>
      <c r="W69" s="49" t="s">
        <v>744</v>
      </c>
      <c r="X69" s="70">
        <v>45853</v>
      </c>
      <c r="Y69" s="70">
        <v>45853</v>
      </c>
      <c r="Z69" s="65" t="s">
        <v>89</v>
      </c>
      <c r="AA69" s="70">
        <v>46006</v>
      </c>
      <c r="AB69" s="49">
        <f t="shared" si="5"/>
        <v>153</v>
      </c>
      <c r="AC69" s="65">
        <v>0</v>
      </c>
      <c r="AD69" s="68">
        <v>0</v>
      </c>
      <c r="AE69" s="65">
        <v>0</v>
      </c>
      <c r="AF69" s="77" t="s">
        <v>89</v>
      </c>
      <c r="AG69" s="49">
        <f t="shared" si="6"/>
        <v>0</v>
      </c>
      <c r="AH69" s="65">
        <v>0</v>
      </c>
      <c r="AI69" s="68">
        <v>0</v>
      </c>
      <c r="AJ69" s="65" t="s">
        <v>89</v>
      </c>
      <c r="AK69" s="78" t="s">
        <v>89</v>
      </c>
      <c r="AL69" s="65">
        <v>0</v>
      </c>
      <c r="AM69" s="65" t="s">
        <v>89</v>
      </c>
      <c r="AN69" s="65" t="s">
        <v>89</v>
      </c>
      <c r="AO69" s="65" t="s">
        <v>89</v>
      </c>
      <c r="AP69" s="49">
        <f t="shared" si="7"/>
        <v>0</v>
      </c>
      <c r="AQ69" s="49">
        <f>+L69+AD69-AI69</f>
        <v>15273000</v>
      </c>
      <c r="AR69" s="65" t="s">
        <v>87</v>
      </c>
      <c r="AS69" s="49">
        <v>15273000</v>
      </c>
      <c r="AT69" s="65" t="s">
        <v>90</v>
      </c>
      <c r="AU69" s="68">
        <v>0</v>
      </c>
      <c r="AV69" s="75" t="s">
        <v>89</v>
      </c>
      <c r="AW69" s="224">
        <v>2223000</v>
      </c>
      <c r="AX69" s="79">
        <f t="shared" si="8"/>
        <v>13050000</v>
      </c>
      <c r="AY69" s="223">
        <f t="shared" si="9"/>
        <v>0.145550972304066</v>
      </c>
      <c r="AZ69" s="223">
        <v>0.15</v>
      </c>
      <c r="BA69" s="75" t="s">
        <v>89</v>
      </c>
      <c r="BB69" s="65" t="s">
        <v>108</v>
      </c>
      <c r="BC69" s="263" t="s">
        <v>919</v>
      </c>
      <c r="BD69" s="221" t="s">
        <v>87</v>
      </c>
      <c r="BE69" s="221" t="s">
        <v>87</v>
      </c>
    </row>
    <row r="70" spans="2:57" x14ac:dyDescent="0.25">
      <c r="B70" s="221">
        <v>2025</v>
      </c>
      <c r="C70" s="221">
        <v>891780111</v>
      </c>
      <c r="D70" s="221" t="s">
        <v>78</v>
      </c>
      <c r="E70" s="236" t="s">
        <v>918</v>
      </c>
      <c r="F70" s="253" t="s">
        <v>917</v>
      </c>
      <c r="G70" s="65">
        <v>0</v>
      </c>
      <c r="H70" s="65" t="s">
        <v>81</v>
      </c>
      <c r="I70" s="221" t="s">
        <v>82</v>
      </c>
      <c r="J70" s="220" t="s">
        <v>83</v>
      </c>
      <c r="K70" s="66" t="s">
        <v>916</v>
      </c>
      <c r="L70" s="49">
        <v>17930000</v>
      </c>
      <c r="M70" s="221" t="s">
        <v>85</v>
      </c>
      <c r="N70" s="236" t="s">
        <v>915</v>
      </c>
      <c r="O70" s="66">
        <v>36669670</v>
      </c>
      <c r="P70" s="66">
        <v>1522</v>
      </c>
      <c r="Q70" s="70">
        <v>45849</v>
      </c>
      <c r="R70" s="66">
        <v>17930000</v>
      </c>
      <c r="S70" s="70">
        <v>45853</v>
      </c>
      <c r="T70" s="68">
        <v>17930000</v>
      </c>
      <c r="U70" s="65" t="s">
        <v>87</v>
      </c>
      <c r="V70" s="237">
        <v>1082900194</v>
      </c>
      <c r="W70" s="49" t="s">
        <v>722</v>
      </c>
      <c r="X70" s="70">
        <v>45853</v>
      </c>
      <c r="Y70" s="70">
        <v>45853</v>
      </c>
      <c r="Z70" s="65" t="s">
        <v>89</v>
      </c>
      <c r="AA70" s="70">
        <v>46006</v>
      </c>
      <c r="AB70" s="49">
        <f t="shared" si="5"/>
        <v>153</v>
      </c>
      <c r="AC70" s="65">
        <v>0</v>
      </c>
      <c r="AD70" s="68">
        <v>0</v>
      </c>
      <c r="AE70" s="65">
        <v>0</v>
      </c>
      <c r="AF70" s="77" t="s">
        <v>89</v>
      </c>
      <c r="AG70" s="49">
        <f t="shared" si="6"/>
        <v>0</v>
      </c>
      <c r="AH70" s="65">
        <v>0</v>
      </c>
      <c r="AI70" s="68">
        <v>0</v>
      </c>
      <c r="AJ70" s="65" t="s">
        <v>89</v>
      </c>
      <c r="AK70" s="78" t="s">
        <v>89</v>
      </c>
      <c r="AL70" s="65">
        <v>0</v>
      </c>
      <c r="AM70" s="65" t="s">
        <v>89</v>
      </c>
      <c r="AN70" s="65" t="s">
        <v>89</v>
      </c>
      <c r="AO70" s="65" t="s">
        <v>89</v>
      </c>
      <c r="AP70" s="49">
        <f t="shared" si="7"/>
        <v>0</v>
      </c>
      <c r="AQ70" s="49">
        <f>+L70+AD70-AI70</f>
        <v>17930000</v>
      </c>
      <c r="AR70" s="65" t="s">
        <v>87</v>
      </c>
      <c r="AS70" s="49">
        <v>17930000</v>
      </c>
      <c r="AT70" s="65" t="s">
        <v>90</v>
      </c>
      <c r="AU70" s="68">
        <v>0</v>
      </c>
      <c r="AV70" s="75" t="s">
        <v>89</v>
      </c>
      <c r="AW70" s="224">
        <v>3080000</v>
      </c>
      <c r="AX70" s="79">
        <f t="shared" si="8"/>
        <v>14850000</v>
      </c>
      <c r="AY70" s="223">
        <f t="shared" si="9"/>
        <v>0.17177914110429449</v>
      </c>
      <c r="AZ70" s="223">
        <v>0.17</v>
      </c>
      <c r="BA70" s="75" t="s">
        <v>89</v>
      </c>
      <c r="BB70" s="65" t="s">
        <v>108</v>
      </c>
      <c r="BC70" s="263" t="s">
        <v>914</v>
      </c>
      <c r="BD70" s="221" t="s">
        <v>87</v>
      </c>
      <c r="BE70" s="221" t="s">
        <v>87</v>
      </c>
    </row>
    <row r="71" spans="2:57" x14ac:dyDescent="0.25">
      <c r="B71" s="221">
        <v>2025</v>
      </c>
      <c r="C71" s="221">
        <v>891780111</v>
      </c>
      <c r="D71" s="221" t="s">
        <v>78</v>
      </c>
      <c r="E71" s="236" t="s">
        <v>913</v>
      </c>
      <c r="F71" s="253" t="s">
        <v>912</v>
      </c>
      <c r="G71" s="65">
        <v>0</v>
      </c>
      <c r="H71" s="65" t="s">
        <v>81</v>
      </c>
      <c r="I71" s="221" t="s">
        <v>82</v>
      </c>
      <c r="J71" s="220" t="s">
        <v>83</v>
      </c>
      <c r="K71" s="66" t="s">
        <v>911</v>
      </c>
      <c r="L71" s="49">
        <v>16300000</v>
      </c>
      <c r="M71" s="221" t="s">
        <v>85</v>
      </c>
      <c r="N71" s="236" t="s">
        <v>910</v>
      </c>
      <c r="O71" s="66">
        <v>39047317</v>
      </c>
      <c r="P71" s="66">
        <v>1529</v>
      </c>
      <c r="Q71" s="70">
        <v>45849</v>
      </c>
      <c r="R71" s="66">
        <v>16300000</v>
      </c>
      <c r="S71" s="70">
        <v>45853</v>
      </c>
      <c r="T71" s="68">
        <v>16300000</v>
      </c>
      <c r="U71" s="65" t="s">
        <v>87</v>
      </c>
      <c r="V71" s="237">
        <v>7634903</v>
      </c>
      <c r="W71" s="49" t="s">
        <v>711</v>
      </c>
      <c r="X71" s="70">
        <v>45853</v>
      </c>
      <c r="Y71" s="70">
        <v>45853</v>
      </c>
      <c r="Z71" s="65" t="s">
        <v>89</v>
      </c>
      <c r="AA71" s="70">
        <v>46006</v>
      </c>
      <c r="AB71" s="49">
        <f t="shared" si="5"/>
        <v>153</v>
      </c>
      <c r="AC71" s="65">
        <v>0</v>
      </c>
      <c r="AD71" s="68">
        <v>0</v>
      </c>
      <c r="AE71" s="65">
        <v>0</v>
      </c>
      <c r="AF71" s="77" t="s">
        <v>89</v>
      </c>
      <c r="AG71" s="49">
        <f t="shared" si="6"/>
        <v>0</v>
      </c>
      <c r="AH71" s="65">
        <v>0</v>
      </c>
      <c r="AI71" s="68">
        <v>0</v>
      </c>
      <c r="AJ71" s="65" t="s">
        <v>89</v>
      </c>
      <c r="AK71" s="78" t="s">
        <v>89</v>
      </c>
      <c r="AL71" s="65">
        <v>0</v>
      </c>
      <c r="AM71" s="65" t="s">
        <v>89</v>
      </c>
      <c r="AN71" s="65" t="s">
        <v>89</v>
      </c>
      <c r="AO71" s="65" t="s">
        <v>89</v>
      </c>
      <c r="AP71" s="49">
        <f t="shared" si="7"/>
        <v>0</v>
      </c>
      <c r="AQ71" s="49">
        <f>+L71+AD71-AI71</f>
        <v>16300000</v>
      </c>
      <c r="AR71" s="65" t="s">
        <v>87</v>
      </c>
      <c r="AS71" s="49">
        <v>16300000</v>
      </c>
      <c r="AT71" s="65" t="s">
        <v>90</v>
      </c>
      <c r="AU71" s="68">
        <v>0</v>
      </c>
      <c r="AV71" s="75" t="s">
        <v>89</v>
      </c>
      <c r="AW71" s="224">
        <v>2800000</v>
      </c>
      <c r="AX71" s="79">
        <f t="shared" si="8"/>
        <v>13500000</v>
      </c>
      <c r="AY71" s="223">
        <f t="shared" si="9"/>
        <v>0.17177914110429449</v>
      </c>
      <c r="AZ71" s="223">
        <v>0.17</v>
      </c>
      <c r="BA71" s="75" t="s">
        <v>89</v>
      </c>
      <c r="BB71" s="65" t="s">
        <v>108</v>
      </c>
      <c r="BC71" s="263" t="s">
        <v>909</v>
      </c>
      <c r="BD71" s="221" t="s">
        <v>87</v>
      </c>
      <c r="BE71" s="221" t="s">
        <v>87</v>
      </c>
    </row>
    <row r="72" spans="2:57" x14ac:dyDescent="0.25">
      <c r="B72" s="221">
        <v>2025</v>
      </c>
      <c r="C72" s="221">
        <v>891780111</v>
      </c>
      <c r="D72" s="221" t="s">
        <v>78</v>
      </c>
      <c r="E72" s="236" t="s">
        <v>908</v>
      </c>
      <c r="F72" s="253" t="s">
        <v>907</v>
      </c>
      <c r="G72" s="65">
        <v>0</v>
      </c>
      <c r="H72" s="65" t="s">
        <v>81</v>
      </c>
      <c r="I72" s="221" t="s">
        <v>82</v>
      </c>
      <c r="J72" s="220" t="s">
        <v>83</v>
      </c>
      <c r="K72" s="66" t="s">
        <v>906</v>
      </c>
      <c r="L72" s="49">
        <v>19560000</v>
      </c>
      <c r="M72" s="221" t="s">
        <v>85</v>
      </c>
      <c r="N72" s="49" t="s">
        <v>905</v>
      </c>
      <c r="O72" s="66">
        <v>85153904</v>
      </c>
      <c r="P72" s="66">
        <v>1525</v>
      </c>
      <c r="Q72" s="70">
        <v>45849</v>
      </c>
      <c r="R72" s="66">
        <v>19560000</v>
      </c>
      <c r="S72" s="70">
        <v>45859</v>
      </c>
      <c r="T72" s="68">
        <v>19560000</v>
      </c>
      <c r="U72" s="65" t="s">
        <v>87</v>
      </c>
      <c r="V72" s="237">
        <v>7634903</v>
      </c>
      <c r="W72" s="49" t="s">
        <v>711</v>
      </c>
      <c r="X72" s="70">
        <v>45855</v>
      </c>
      <c r="Y72" s="70">
        <v>45859</v>
      </c>
      <c r="Z72" s="65" t="s">
        <v>89</v>
      </c>
      <c r="AA72" s="70">
        <v>46006</v>
      </c>
      <c r="AB72" s="49">
        <f t="shared" ref="AB72:AB103" si="10">+IF(Z72="1800-01-01",AA72-Y72,AA72-Z72)</f>
        <v>147</v>
      </c>
      <c r="AC72" s="65">
        <v>0</v>
      </c>
      <c r="AD72" s="68">
        <v>0</v>
      </c>
      <c r="AE72" s="65">
        <v>0</v>
      </c>
      <c r="AF72" s="77" t="s">
        <v>89</v>
      </c>
      <c r="AG72" s="49">
        <f t="shared" ref="AG72:AG103" si="11">+IF(AF72="1800-01-01",0,AF72-AA72)</f>
        <v>0</v>
      </c>
      <c r="AH72" s="65">
        <v>0</v>
      </c>
      <c r="AI72" s="68">
        <v>0</v>
      </c>
      <c r="AJ72" s="65" t="s">
        <v>89</v>
      </c>
      <c r="AK72" s="78" t="s">
        <v>89</v>
      </c>
      <c r="AL72" s="65">
        <v>0</v>
      </c>
      <c r="AM72" s="65" t="s">
        <v>89</v>
      </c>
      <c r="AN72" s="65" t="s">
        <v>89</v>
      </c>
      <c r="AO72" s="65" t="s">
        <v>89</v>
      </c>
      <c r="AP72" s="49">
        <f t="shared" ref="AP72:AP103" si="12">+IF(AM72="1800-01-01",0,AN72-AM72)</f>
        <v>0</v>
      </c>
      <c r="AQ72" s="49">
        <f>+L72+AD72-AI72</f>
        <v>19560000</v>
      </c>
      <c r="AR72" s="65" t="s">
        <v>87</v>
      </c>
      <c r="AS72" s="49">
        <v>19560000</v>
      </c>
      <c r="AT72" s="65" t="s">
        <v>90</v>
      </c>
      <c r="AU72" s="68">
        <v>0</v>
      </c>
      <c r="AV72" s="75" t="s">
        <v>89</v>
      </c>
      <c r="AW72" s="224">
        <v>3360000</v>
      </c>
      <c r="AX72" s="79">
        <f t="shared" ref="AX72:AX103" si="13">AQ72-AW72</f>
        <v>16200000</v>
      </c>
      <c r="AY72" s="223">
        <f t="shared" ref="AY72:AY103" si="14">+IFERROR(AW72/AQ72,"_")</f>
        <v>0.17177914110429449</v>
      </c>
      <c r="AZ72" s="223">
        <v>0.17</v>
      </c>
      <c r="BA72" s="75" t="s">
        <v>89</v>
      </c>
      <c r="BB72" s="65" t="s">
        <v>108</v>
      </c>
      <c r="BC72" s="263" t="s">
        <v>904</v>
      </c>
      <c r="BD72" s="221" t="s">
        <v>87</v>
      </c>
      <c r="BE72" s="221" t="s">
        <v>87</v>
      </c>
    </row>
    <row r="73" spans="2:57" x14ac:dyDescent="0.25">
      <c r="B73" s="221">
        <v>2025</v>
      </c>
      <c r="C73" s="221">
        <v>891780111</v>
      </c>
      <c r="D73" s="221" t="s">
        <v>78</v>
      </c>
      <c r="E73" s="236" t="s">
        <v>903</v>
      </c>
      <c r="F73" s="256" t="s">
        <v>902</v>
      </c>
      <c r="G73" s="65">
        <v>0</v>
      </c>
      <c r="H73" s="65" t="s">
        <v>81</v>
      </c>
      <c r="I73" s="221" t="s">
        <v>82</v>
      </c>
      <c r="J73" s="220" t="s">
        <v>83</v>
      </c>
      <c r="K73" s="66" t="s">
        <v>901</v>
      </c>
      <c r="L73" s="49">
        <v>14670000</v>
      </c>
      <c r="M73" s="221" t="s">
        <v>85</v>
      </c>
      <c r="N73" s="49" t="s">
        <v>900</v>
      </c>
      <c r="O73" s="66">
        <v>1216972757</v>
      </c>
      <c r="P73" s="66">
        <v>1528</v>
      </c>
      <c r="Q73" s="70">
        <v>45849</v>
      </c>
      <c r="R73" s="66">
        <v>14670000</v>
      </c>
      <c r="S73" s="70">
        <v>45855</v>
      </c>
      <c r="T73" s="68">
        <v>14670000</v>
      </c>
      <c r="U73" s="65" t="s">
        <v>87</v>
      </c>
      <c r="V73" s="237">
        <v>36669977</v>
      </c>
      <c r="W73" s="49" t="s">
        <v>833</v>
      </c>
      <c r="X73" s="70">
        <v>45855</v>
      </c>
      <c r="Y73" s="70">
        <v>45855</v>
      </c>
      <c r="Z73" s="65" t="s">
        <v>89</v>
      </c>
      <c r="AA73" s="70">
        <v>46006</v>
      </c>
      <c r="AB73" s="49">
        <f t="shared" si="10"/>
        <v>151</v>
      </c>
      <c r="AC73" s="65">
        <v>0</v>
      </c>
      <c r="AD73" s="68">
        <v>0</v>
      </c>
      <c r="AE73" s="65">
        <v>0</v>
      </c>
      <c r="AF73" s="77" t="s">
        <v>89</v>
      </c>
      <c r="AG73" s="49">
        <f t="shared" si="11"/>
        <v>0</v>
      </c>
      <c r="AH73" s="65">
        <v>0</v>
      </c>
      <c r="AI73" s="68">
        <v>0</v>
      </c>
      <c r="AJ73" s="65" t="s">
        <v>89</v>
      </c>
      <c r="AK73" s="78" t="s">
        <v>89</v>
      </c>
      <c r="AL73" s="65">
        <v>0</v>
      </c>
      <c r="AM73" s="65" t="s">
        <v>89</v>
      </c>
      <c r="AN73" s="65" t="s">
        <v>89</v>
      </c>
      <c r="AO73" s="65" t="s">
        <v>89</v>
      </c>
      <c r="AP73" s="49">
        <f t="shared" si="12"/>
        <v>0</v>
      </c>
      <c r="AQ73" s="49">
        <f>+L73+AD73-AI73</f>
        <v>14670000</v>
      </c>
      <c r="AR73" s="65" t="s">
        <v>87</v>
      </c>
      <c r="AS73" s="49">
        <v>14670000</v>
      </c>
      <c r="AT73" s="65" t="s">
        <v>90</v>
      </c>
      <c r="AU73" s="68">
        <v>0</v>
      </c>
      <c r="AV73" s="75" t="s">
        <v>89</v>
      </c>
      <c r="AW73" s="224">
        <v>2520000</v>
      </c>
      <c r="AX73" s="79">
        <f t="shared" si="13"/>
        <v>12150000</v>
      </c>
      <c r="AY73" s="223">
        <f t="shared" si="14"/>
        <v>0.17177914110429449</v>
      </c>
      <c r="AZ73" s="223">
        <v>0.17</v>
      </c>
      <c r="BA73" s="75" t="s">
        <v>89</v>
      </c>
      <c r="BB73" s="65" t="s">
        <v>108</v>
      </c>
      <c r="BC73" s="263" t="s">
        <v>899</v>
      </c>
      <c r="BD73" s="221" t="s">
        <v>87</v>
      </c>
      <c r="BE73" s="221" t="s">
        <v>87</v>
      </c>
    </row>
    <row r="74" spans="2:57" x14ac:dyDescent="0.25">
      <c r="B74" s="221">
        <v>2025</v>
      </c>
      <c r="C74" s="221">
        <v>891780111</v>
      </c>
      <c r="D74" s="221" t="s">
        <v>78</v>
      </c>
      <c r="E74" s="236" t="s">
        <v>898</v>
      </c>
      <c r="F74" s="256" t="s">
        <v>897</v>
      </c>
      <c r="G74" s="65">
        <v>0</v>
      </c>
      <c r="H74" s="65" t="s">
        <v>81</v>
      </c>
      <c r="I74" s="221" t="s">
        <v>82</v>
      </c>
      <c r="J74" s="220" t="s">
        <v>83</v>
      </c>
      <c r="K74" s="66" t="s">
        <v>896</v>
      </c>
      <c r="L74" s="49">
        <v>17930000</v>
      </c>
      <c r="M74" s="221" t="s">
        <v>85</v>
      </c>
      <c r="N74" s="49" t="s">
        <v>895</v>
      </c>
      <c r="O74" s="237">
        <v>36667157</v>
      </c>
      <c r="P74" s="66">
        <v>1530</v>
      </c>
      <c r="Q74" s="70">
        <v>45849</v>
      </c>
      <c r="R74" s="66">
        <v>17930000</v>
      </c>
      <c r="S74" s="70">
        <v>45855</v>
      </c>
      <c r="T74" s="68">
        <v>17930000</v>
      </c>
      <c r="U74" s="65" t="s">
        <v>87</v>
      </c>
      <c r="V74" s="237">
        <v>1082900194</v>
      </c>
      <c r="W74" s="49" t="s">
        <v>722</v>
      </c>
      <c r="X74" s="70">
        <v>45855</v>
      </c>
      <c r="Y74" s="70">
        <v>45855</v>
      </c>
      <c r="Z74" s="65" t="s">
        <v>89</v>
      </c>
      <c r="AA74" s="70">
        <v>46006</v>
      </c>
      <c r="AB74" s="49">
        <f t="shared" si="10"/>
        <v>151</v>
      </c>
      <c r="AC74" s="65">
        <v>0</v>
      </c>
      <c r="AD74" s="68">
        <v>0</v>
      </c>
      <c r="AE74" s="65">
        <v>0</v>
      </c>
      <c r="AF74" s="77" t="s">
        <v>89</v>
      </c>
      <c r="AG74" s="49">
        <f t="shared" si="11"/>
        <v>0</v>
      </c>
      <c r="AH74" s="65">
        <v>0</v>
      </c>
      <c r="AI74" s="68">
        <v>0</v>
      </c>
      <c r="AJ74" s="65" t="s">
        <v>89</v>
      </c>
      <c r="AK74" s="78" t="s">
        <v>89</v>
      </c>
      <c r="AL74" s="65">
        <v>0</v>
      </c>
      <c r="AM74" s="65" t="s">
        <v>89</v>
      </c>
      <c r="AN74" s="65" t="s">
        <v>89</v>
      </c>
      <c r="AO74" s="65" t="s">
        <v>89</v>
      </c>
      <c r="AP74" s="49">
        <f t="shared" si="12"/>
        <v>0</v>
      </c>
      <c r="AQ74" s="49">
        <f>+L74+AD74-AI74</f>
        <v>17930000</v>
      </c>
      <c r="AR74" s="65" t="s">
        <v>87</v>
      </c>
      <c r="AS74" s="49">
        <v>17930000</v>
      </c>
      <c r="AT74" s="65" t="s">
        <v>90</v>
      </c>
      <c r="AU74" s="68">
        <v>0</v>
      </c>
      <c r="AV74" s="75" t="s">
        <v>89</v>
      </c>
      <c r="AW74" s="224">
        <v>3080000</v>
      </c>
      <c r="AX74" s="79">
        <f t="shared" si="13"/>
        <v>14850000</v>
      </c>
      <c r="AY74" s="223">
        <f t="shared" si="14"/>
        <v>0.17177914110429449</v>
      </c>
      <c r="AZ74" s="223">
        <v>0.17</v>
      </c>
      <c r="BA74" s="75" t="s">
        <v>89</v>
      </c>
      <c r="BB74" s="65" t="s">
        <v>108</v>
      </c>
      <c r="BC74" s="263" t="s">
        <v>894</v>
      </c>
      <c r="BD74" s="221" t="s">
        <v>87</v>
      </c>
      <c r="BE74" s="221" t="s">
        <v>87</v>
      </c>
    </row>
    <row r="75" spans="2:57" x14ac:dyDescent="0.25">
      <c r="B75" s="221">
        <v>2025</v>
      </c>
      <c r="C75" s="221">
        <v>891780111</v>
      </c>
      <c r="D75" s="221" t="s">
        <v>78</v>
      </c>
      <c r="E75" s="236" t="s">
        <v>893</v>
      </c>
      <c r="F75" s="256" t="s">
        <v>892</v>
      </c>
      <c r="G75" s="65">
        <v>0</v>
      </c>
      <c r="H75" s="65" t="s">
        <v>81</v>
      </c>
      <c r="I75" s="221" t="s">
        <v>82</v>
      </c>
      <c r="J75" s="220" t="s">
        <v>83</v>
      </c>
      <c r="K75" s="66" t="s">
        <v>891</v>
      </c>
      <c r="L75" s="49">
        <v>13957000</v>
      </c>
      <c r="M75" s="221" t="s">
        <v>85</v>
      </c>
      <c r="N75" s="49" t="s">
        <v>890</v>
      </c>
      <c r="O75" s="66">
        <v>1082915461</v>
      </c>
      <c r="P75" s="66">
        <v>1526</v>
      </c>
      <c r="Q75" s="70">
        <v>45849</v>
      </c>
      <c r="R75" s="66">
        <v>13957000</v>
      </c>
      <c r="S75" s="70">
        <v>45855</v>
      </c>
      <c r="T75" s="68">
        <v>13957000</v>
      </c>
      <c r="U75" s="65" t="s">
        <v>87</v>
      </c>
      <c r="V75" s="237">
        <v>12561250</v>
      </c>
      <c r="W75" s="237" t="s">
        <v>701</v>
      </c>
      <c r="X75" s="70">
        <v>45855</v>
      </c>
      <c r="Y75" s="70">
        <v>45855</v>
      </c>
      <c r="Z75" s="65" t="s">
        <v>89</v>
      </c>
      <c r="AA75" s="70">
        <v>46006</v>
      </c>
      <c r="AB75" s="49">
        <f t="shared" si="10"/>
        <v>151</v>
      </c>
      <c r="AC75" s="65">
        <v>0</v>
      </c>
      <c r="AD75" s="68">
        <v>0</v>
      </c>
      <c r="AE75" s="65">
        <v>0</v>
      </c>
      <c r="AF75" s="77" t="s">
        <v>89</v>
      </c>
      <c r="AG75" s="49">
        <f t="shared" si="11"/>
        <v>0</v>
      </c>
      <c r="AH75" s="65">
        <v>0</v>
      </c>
      <c r="AI75" s="68">
        <v>0</v>
      </c>
      <c r="AJ75" s="65" t="s">
        <v>89</v>
      </c>
      <c r="AK75" s="78" t="s">
        <v>89</v>
      </c>
      <c r="AL75" s="65">
        <v>0</v>
      </c>
      <c r="AM75" s="65" t="s">
        <v>89</v>
      </c>
      <c r="AN75" s="65" t="s">
        <v>89</v>
      </c>
      <c r="AO75" s="65" t="s">
        <v>89</v>
      </c>
      <c r="AP75" s="49">
        <f t="shared" si="12"/>
        <v>0</v>
      </c>
      <c r="AQ75" s="49">
        <f>+L75+AD75-AI75</f>
        <v>13957000</v>
      </c>
      <c r="AR75" s="65" t="s">
        <v>87</v>
      </c>
      <c r="AS75" s="49">
        <v>13957000</v>
      </c>
      <c r="AT75" s="65" t="s">
        <v>90</v>
      </c>
      <c r="AU75" s="68">
        <v>0</v>
      </c>
      <c r="AV75" s="75" t="s">
        <v>89</v>
      </c>
      <c r="AW75" s="224">
        <v>2032000</v>
      </c>
      <c r="AX75" s="79">
        <f t="shared" si="13"/>
        <v>11925000</v>
      </c>
      <c r="AY75" s="223">
        <f t="shared" si="14"/>
        <v>0.14559002650999497</v>
      </c>
      <c r="AZ75" s="223">
        <v>0.15</v>
      </c>
      <c r="BA75" s="75" t="s">
        <v>89</v>
      </c>
      <c r="BB75" s="65" t="s">
        <v>108</v>
      </c>
      <c r="BC75" s="263" t="s">
        <v>889</v>
      </c>
      <c r="BD75" s="221" t="s">
        <v>87</v>
      </c>
      <c r="BE75" s="221" t="s">
        <v>87</v>
      </c>
    </row>
    <row r="76" spans="2:57" x14ac:dyDescent="0.25">
      <c r="B76" s="221">
        <v>2025</v>
      </c>
      <c r="C76" s="221">
        <v>891780111</v>
      </c>
      <c r="D76" s="221" t="s">
        <v>78</v>
      </c>
      <c r="E76" s="236" t="s">
        <v>888</v>
      </c>
      <c r="F76" s="256" t="s">
        <v>887</v>
      </c>
      <c r="G76" s="65">
        <v>0</v>
      </c>
      <c r="H76" s="65" t="s">
        <v>81</v>
      </c>
      <c r="I76" s="221" t="s">
        <v>82</v>
      </c>
      <c r="J76" s="220" t="s">
        <v>83</v>
      </c>
      <c r="K76" s="66" t="s">
        <v>886</v>
      </c>
      <c r="L76" s="49">
        <v>12640000</v>
      </c>
      <c r="M76" s="221" t="s">
        <v>85</v>
      </c>
      <c r="N76" s="240" t="s">
        <v>885</v>
      </c>
      <c r="O76" s="66">
        <v>1082867770</v>
      </c>
      <c r="P76" s="66">
        <v>1527</v>
      </c>
      <c r="Q76" s="70">
        <v>45849</v>
      </c>
      <c r="R76" s="66">
        <v>12640000</v>
      </c>
      <c r="S76" s="70">
        <v>45855</v>
      </c>
      <c r="T76" s="68">
        <v>12640000</v>
      </c>
      <c r="U76" s="65" t="s">
        <v>87</v>
      </c>
      <c r="V76" s="237">
        <v>36669977</v>
      </c>
      <c r="W76" s="49" t="s">
        <v>833</v>
      </c>
      <c r="X76" s="70">
        <v>45855</v>
      </c>
      <c r="Y76" s="70">
        <v>45855</v>
      </c>
      <c r="Z76" s="65" t="s">
        <v>89</v>
      </c>
      <c r="AA76" s="70">
        <v>46006</v>
      </c>
      <c r="AB76" s="49">
        <f t="shared" si="10"/>
        <v>151</v>
      </c>
      <c r="AC76" s="65">
        <v>0</v>
      </c>
      <c r="AD76" s="68">
        <v>0</v>
      </c>
      <c r="AE76" s="65">
        <v>0</v>
      </c>
      <c r="AF76" s="77" t="s">
        <v>89</v>
      </c>
      <c r="AG76" s="49">
        <f t="shared" si="11"/>
        <v>0</v>
      </c>
      <c r="AH76" s="65">
        <v>0</v>
      </c>
      <c r="AI76" s="68">
        <v>0</v>
      </c>
      <c r="AJ76" s="65" t="s">
        <v>89</v>
      </c>
      <c r="AK76" s="78" t="s">
        <v>89</v>
      </c>
      <c r="AL76" s="65">
        <v>0</v>
      </c>
      <c r="AM76" s="65" t="s">
        <v>89</v>
      </c>
      <c r="AN76" s="65" t="s">
        <v>89</v>
      </c>
      <c r="AO76" s="65" t="s">
        <v>89</v>
      </c>
      <c r="AP76" s="49">
        <f t="shared" si="12"/>
        <v>0</v>
      </c>
      <c r="AQ76" s="49">
        <f>+L76+AD76-AI76</f>
        <v>12640000</v>
      </c>
      <c r="AR76" s="65" t="s">
        <v>87</v>
      </c>
      <c r="AS76" s="49">
        <v>12640000</v>
      </c>
      <c r="AT76" s="65" t="s">
        <v>90</v>
      </c>
      <c r="AU76" s="68">
        <v>0</v>
      </c>
      <c r="AV76" s="75" t="s">
        <v>89</v>
      </c>
      <c r="AW76" s="224">
        <v>1840000</v>
      </c>
      <c r="AX76" s="79">
        <f t="shared" si="13"/>
        <v>10800000</v>
      </c>
      <c r="AY76" s="223">
        <f t="shared" si="14"/>
        <v>0.14556962025316456</v>
      </c>
      <c r="AZ76" s="223">
        <v>0.15</v>
      </c>
      <c r="BA76" s="75" t="s">
        <v>89</v>
      </c>
      <c r="BB76" s="65" t="s">
        <v>108</v>
      </c>
      <c r="BC76" s="263" t="s">
        <v>884</v>
      </c>
      <c r="BD76" s="221" t="s">
        <v>87</v>
      </c>
      <c r="BE76" s="221" t="s">
        <v>87</v>
      </c>
    </row>
    <row r="77" spans="2:57" ht="14.25" customHeight="1" x14ac:dyDescent="0.25">
      <c r="B77" s="221">
        <v>2025</v>
      </c>
      <c r="C77" s="221">
        <v>891780111</v>
      </c>
      <c r="D77" s="221" t="s">
        <v>78</v>
      </c>
      <c r="E77" s="236" t="s">
        <v>883</v>
      </c>
      <c r="F77" s="256" t="s">
        <v>882</v>
      </c>
      <c r="G77" s="65">
        <v>0</v>
      </c>
      <c r="H77" s="65" t="s">
        <v>81</v>
      </c>
      <c r="I77" s="221" t="s">
        <v>82</v>
      </c>
      <c r="J77" s="220" t="s">
        <v>83</v>
      </c>
      <c r="K77" s="246" t="s">
        <v>881</v>
      </c>
      <c r="L77" s="49">
        <v>18473000</v>
      </c>
      <c r="M77" s="221" t="s">
        <v>85</v>
      </c>
      <c r="N77" s="49" t="s">
        <v>880</v>
      </c>
      <c r="O77" s="66">
        <v>85150568</v>
      </c>
      <c r="P77" s="66">
        <v>1532</v>
      </c>
      <c r="Q77" s="70">
        <v>45849</v>
      </c>
      <c r="R77" s="66">
        <v>18473000</v>
      </c>
      <c r="S77" s="70">
        <v>45855</v>
      </c>
      <c r="T77" s="68">
        <v>18473000</v>
      </c>
      <c r="U77" s="65" t="s">
        <v>87</v>
      </c>
      <c r="V77" s="237">
        <v>84457116</v>
      </c>
      <c r="W77" s="49" t="s">
        <v>879</v>
      </c>
      <c r="X77" s="70">
        <v>45855</v>
      </c>
      <c r="Y77" s="70">
        <v>45855</v>
      </c>
      <c r="Z77" s="65" t="s">
        <v>89</v>
      </c>
      <c r="AA77" s="70">
        <v>46006</v>
      </c>
      <c r="AB77" s="49">
        <f t="shared" si="10"/>
        <v>151</v>
      </c>
      <c r="AC77" s="65">
        <v>0</v>
      </c>
      <c r="AD77" s="68">
        <v>0</v>
      </c>
      <c r="AE77" s="65">
        <v>0</v>
      </c>
      <c r="AF77" s="77" t="s">
        <v>89</v>
      </c>
      <c r="AG77" s="49">
        <f t="shared" si="11"/>
        <v>0</v>
      </c>
      <c r="AH77" s="65">
        <v>0</v>
      </c>
      <c r="AI77" s="68">
        <v>0</v>
      </c>
      <c r="AJ77" s="65" t="s">
        <v>89</v>
      </c>
      <c r="AK77" s="78" t="s">
        <v>89</v>
      </c>
      <c r="AL77" s="65">
        <v>0</v>
      </c>
      <c r="AM77" s="65" t="s">
        <v>89</v>
      </c>
      <c r="AN77" s="65" t="s">
        <v>89</v>
      </c>
      <c r="AO77" s="65" t="s">
        <v>89</v>
      </c>
      <c r="AP77" s="49">
        <f t="shared" si="12"/>
        <v>0</v>
      </c>
      <c r="AQ77" s="49">
        <f>+L77+AD77-AI77</f>
        <v>18473000</v>
      </c>
      <c r="AR77" s="65" t="s">
        <v>87</v>
      </c>
      <c r="AS77" s="49">
        <v>18473000</v>
      </c>
      <c r="AT77" s="65" t="s">
        <v>90</v>
      </c>
      <c r="AU77" s="68">
        <v>0</v>
      </c>
      <c r="AV77" s="75" t="s">
        <v>89</v>
      </c>
      <c r="AW77" s="224">
        <v>4525000</v>
      </c>
      <c r="AX77" s="79">
        <f t="shared" si="13"/>
        <v>13948000</v>
      </c>
      <c r="AY77" s="223">
        <f t="shared" si="14"/>
        <v>0.24495209224273265</v>
      </c>
      <c r="AZ77" s="223">
        <v>0.24</v>
      </c>
      <c r="BA77" s="75" t="s">
        <v>89</v>
      </c>
      <c r="BB77" s="65" t="s">
        <v>108</v>
      </c>
      <c r="BC77" s="263" t="s">
        <v>878</v>
      </c>
      <c r="BD77" s="221" t="s">
        <v>87</v>
      </c>
      <c r="BE77" s="221" t="s">
        <v>87</v>
      </c>
    </row>
    <row r="78" spans="2:57" x14ac:dyDescent="0.25">
      <c r="B78" s="221">
        <v>2025</v>
      </c>
      <c r="C78" s="221">
        <v>891780111</v>
      </c>
      <c r="D78" s="221" t="s">
        <v>78</v>
      </c>
      <c r="E78" s="236" t="s">
        <v>877</v>
      </c>
      <c r="F78" s="256" t="s">
        <v>876</v>
      </c>
      <c r="G78" s="65">
        <v>0</v>
      </c>
      <c r="H78" s="65" t="s">
        <v>81</v>
      </c>
      <c r="I78" s="221" t="s">
        <v>82</v>
      </c>
      <c r="J78" s="220" t="s">
        <v>83</v>
      </c>
      <c r="K78" s="66" t="s">
        <v>875</v>
      </c>
      <c r="L78" s="49">
        <v>14747000</v>
      </c>
      <c r="M78" s="221" t="s">
        <v>85</v>
      </c>
      <c r="N78" s="49" t="s">
        <v>874</v>
      </c>
      <c r="O78" s="66">
        <v>1083040456</v>
      </c>
      <c r="P78" s="66">
        <v>1533</v>
      </c>
      <c r="Q78" s="70">
        <v>45849</v>
      </c>
      <c r="R78" s="66">
        <v>14747000</v>
      </c>
      <c r="S78" s="70">
        <v>45855</v>
      </c>
      <c r="T78" s="68">
        <v>14747000</v>
      </c>
      <c r="U78" s="65" t="s">
        <v>87</v>
      </c>
      <c r="V78" s="237">
        <v>12561250</v>
      </c>
      <c r="W78" s="237" t="s">
        <v>701</v>
      </c>
      <c r="X78" s="70">
        <v>45855</v>
      </c>
      <c r="Y78" s="70">
        <v>45855</v>
      </c>
      <c r="Z78" s="65" t="s">
        <v>89</v>
      </c>
      <c r="AA78" s="70">
        <v>46006</v>
      </c>
      <c r="AB78" s="49">
        <f t="shared" si="10"/>
        <v>151</v>
      </c>
      <c r="AC78" s="65">
        <v>0</v>
      </c>
      <c r="AD78" s="68">
        <v>0</v>
      </c>
      <c r="AE78" s="65">
        <v>0</v>
      </c>
      <c r="AF78" s="77" t="s">
        <v>89</v>
      </c>
      <c r="AG78" s="49">
        <f t="shared" si="11"/>
        <v>0</v>
      </c>
      <c r="AH78" s="65">
        <v>0</v>
      </c>
      <c r="AI78" s="68">
        <v>0</v>
      </c>
      <c r="AJ78" s="65" t="s">
        <v>89</v>
      </c>
      <c r="AK78" s="78" t="s">
        <v>89</v>
      </c>
      <c r="AL78" s="65">
        <v>0</v>
      </c>
      <c r="AM78" s="65" t="s">
        <v>89</v>
      </c>
      <c r="AN78" s="65" t="s">
        <v>89</v>
      </c>
      <c r="AO78" s="65" t="s">
        <v>89</v>
      </c>
      <c r="AP78" s="49">
        <f t="shared" si="12"/>
        <v>0</v>
      </c>
      <c r="AQ78" s="49">
        <f>+L78+AD78-AI78</f>
        <v>14747000</v>
      </c>
      <c r="AR78" s="65" t="s">
        <v>87</v>
      </c>
      <c r="AS78" s="49">
        <v>14747000</v>
      </c>
      <c r="AT78" s="65" t="s">
        <v>90</v>
      </c>
      <c r="AU78" s="68">
        <v>0</v>
      </c>
      <c r="AV78" s="75" t="s">
        <v>89</v>
      </c>
      <c r="AW78" s="224">
        <v>2147000</v>
      </c>
      <c r="AX78" s="79">
        <f t="shared" si="13"/>
        <v>12600000</v>
      </c>
      <c r="AY78" s="223">
        <f t="shared" si="14"/>
        <v>0.14558893334237472</v>
      </c>
      <c r="AZ78" s="223">
        <v>0.15</v>
      </c>
      <c r="BA78" s="75" t="s">
        <v>89</v>
      </c>
      <c r="BB78" s="65" t="s">
        <v>108</v>
      </c>
      <c r="BC78" s="263" t="s">
        <v>873</v>
      </c>
      <c r="BD78" s="221" t="s">
        <v>87</v>
      </c>
      <c r="BE78" s="221" t="s">
        <v>87</v>
      </c>
    </row>
    <row r="79" spans="2:57" x14ac:dyDescent="0.25">
      <c r="B79" s="221">
        <v>2025</v>
      </c>
      <c r="C79" s="221">
        <v>891780111</v>
      </c>
      <c r="D79" s="221" t="s">
        <v>78</v>
      </c>
      <c r="E79" s="236" t="s">
        <v>872</v>
      </c>
      <c r="F79" s="256" t="s">
        <v>871</v>
      </c>
      <c r="G79" s="65">
        <v>0</v>
      </c>
      <c r="H79" s="65" t="s">
        <v>81</v>
      </c>
      <c r="I79" s="221" t="s">
        <v>82</v>
      </c>
      <c r="J79" s="220" t="s">
        <v>83</v>
      </c>
      <c r="K79" s="66" t="s">
        <v>870</v>
      </c>
      <c r="L79" s="49">
        <v>11850000</v>
      </c>
      <c r="M79" s="221" t="s">
        <v>85</v>
      </c>
      <c r="N79" s="236" t="s">
        <v>869</v>
      </c>
      <c r="O79" s="66">
        <v>1100628981</v>
      </c>
      <c r="P79" s="66">
        <v>1536</v>
      </c>
      <c r="Q79" s="70">
        <v>45849</v>
      </c>
      <c r="R79" s="66">
        <v>11850000</v>
      </c>
      <c r="S79" s="70">
        <v>45855</v>
      </c>
      <c r="T79" s="68">
        <v>11850000</v>
      </c>
      <c r="U79" s="65" t="s">
        <v>87</v>
      </c>
      <c r="V79" s="237">
        <v>7634903</v>
      </c>
      <c r="W79" s="49" t="s">
        <v>711</v>
      </c>
      <c r="X79" s="70">
        <v>45855</v>
      </c>
      <c r="Y79" s="70">
        <v>45855</v>
      </c>
      <c r="Z79" s="65" t="s">
        <v>89</v>
      </c>
      <c r="AA79" s="70">
        <v>45986</v>
      </c>
      <c r="AB79" s="49">
        <f t="shared" si="10"/>
        <v>131</v>
      </c>
      <c r="AC79" s="65">
        <v>0</v>
      </c>
      <c r="AD79" s="68">
        <v>0</v>
      </c>
      <c r="AE79" s="65">
        <v>0</v>
      </c>
      <c r="AF79" s="77" t="s">
        <v>89</v>
      </c>
      <c r="AG79" s="49">
        <f t="shared" si="11"/>
        <v>0</v>
      </c>
      <c r="AH79" s="65">
        <v>0</v>
      </c>
      <c r="AI79" s="68">
        <v>0</v>
      </c>
      <c r="AJ79" s="65" t="s">
        <v>89</v>
      </c>
      <c r="AK79" s="78" t="s">
        <v>89</v>
      </c>
      <c r="AL79" s="65">
        <v>0</v>
      </c>
      <c r="AM79" s="65" t="s">
        <v>89</v>
      </c>
      <c r="AN79" s="65" t="s">
        <v>89</v>
      </c>
      <c r="AO79" s="65" t="s">
        <v>89</v>
      </c>
      <c r="AP79" s="49">
        <f t="shared" si="12"/>
        <v>0</v>
      </c>
      <c r="AQ79" s="49">
        <f>+L79+AD79-AI79</f>
        <v>11850000</v>
      </c>
      <c r="AR79" s="65" t="s">
        <v>87</v>
      </c>
      <c r="AS79" s="49">
        <v>11850000</v>
      </c>
      <c r="AT79" s="65" t="s">
        <v>90</v>
      </c>
      <c r="AU79" s="68">
        <v>0</v>
      </c>
      <c r="AV79" s="75" t="s">
        <v>89</v>
      </c>
      <c r="AW79" s="224">
        <v>1787000</v>
      </c>
      <c r="AX79" s="79">
        <f t="shared" si="13"/>
        <v>10063000</v>
      </c>
      <c r="AY79" s="223">
        <f t="shared" si="14"/>
        <v>0.15080168776371308</v>
      </c>
      <c r="AZ79" s="223">
        <v>0.15</v>
      </c>
      <c r="BA79" s="75" t="s">
        <v>89</v>
      </c>
      <c r="BB79" s="65" t="s">
        <v>108</v>
      </c>
      <c r="BC79" s="263" t="s">
        <v>868</v>
      </c>
      <c r="BD79" s="221" t="s">
        <v>87</v>
      </c>
      <c r="BE79" s="221" t="s">
        <v>87</v>
      </c>
    </row>
    <row r="80" spans="2:57" x14ac:dyDescent="0.25">
      <c r="B80" s="221">
        <v>2025</v>
      </c>
      <c r="C80" s="221">
        <v>891780111</v>
      </c>
      <c r="D80" s="221" t="s">
        <v>78</v>
      </c>
      <c r="E80" s="236" t="s">
        <v>867</v>
      </c>
      <c r="F80" s="256" t="s">
        <v>866</v>
      </c>
      <c r="G80" s="65">
        <v>0</v>
      </c>
      <c r="H80" s="65" t="s">
        <v>81</v>
      </c>
      <c r="I80" s="221" t="s">
        <v>82</v>
      </c>
      <c r="J80" s="220" t="s">
        <v>83</v>
      </c>
      <c r="K80" s="66" t="s">
        <v>865</v>
      </c>
      <c r="L80" s="49">
        <v>14670000</v>
      </c>
      <c r="M80" s="221" t="s">
        <v>85</v>
      </c>
      <c r="N80" s="49" t="s">
        <v>864</v>
      </c>
      <c r="O80" s="66">
        <v>1004374583</v>
      </c>
      <c r="P80" s="66">
        <v>1521</v>
      </c>
      <c r="Q80" s="70">
        <v>45849</v>
      </c>
      <c r="R80" s="66">
        <v>14670000</v>
      </c>
      <c r="S80" s="70">
        <v>45855</v>
      </c>
      <c r="T80" s="68">
        <v>14670000</v>
      </c>
      <c r="U80" s="65" t="s">
        <v>87</v>
      </c>
      <c r="V80" s="237">
        <v>36669977</v>
      </c>
      <c r="W80" s="49" t="s">
        <v>833</v>
      </c>
      <c r="X80" s="70">
        <v>45855</v>
      </c>
      <c r="Y80" s="70">
        <v>45855</v>
      </c>
      <c r="Z80" s="65" t="s">
        <v>89</v>
      </c>
      <c r="AA80" s="70">
        <v>46006</v>
      </c>
      <c r="AB80" s="49">
        <f t="shared" si="10"/>
        <v>151</v>
      </c>
      <c r="AC80" s="65">
        <v>0</v>
      </c>
      <c r="AD80" s="68">
        <v>0</v>
      </c>
      <c r="AE80" s="65">
        <v>0</v>
      </c>
      <c r="AF80" s="77" t="s">
        <v>89</v>
      </c>
      <c r="AG80" s="49">
        <f t="shared" si="11"/>
        <v>0</v>
      </c>
      <c r="AH80" s="65">
        <v>0</v>
      </c>
      <c r="AI80" s="68">
        <v>0</v>
      </c>
      <c r="AJ80" s="65" t="s">
        <v>89</v>
      </c>
      <c r="AK80" s="78" t="s">
        <v>89</v>
      </c>
      <c r="AL80" s="65">
        <v>0</v>
      </c>
      <c r="AM80" s="65" t="s">
        <v>89</v>
      </c>
      <c r="AN80" s="65" t="s">
        <v>89</v>
      </c>
      <c r="AO80" s="65" t="s">
        <v>89</v>
      </c>
      <c r="AP80" s="49">
        <f t="shared" si="12"/>
        <v>0</v>
      </c>
      <c r="AQ80" s="49">
        <f>+L80+AD80-AI80</f>
        <v>14670000</v>
      </c>
      <c r="AR80" s="65" t="s">
        <v>87</v>
      </c>
      <c r="AS80" s="49">
        <v>14670000</v>
      </c>
      <c r="AT80" s="65" t="s">
        <v>90</v>
      </c>
      <c r="AU80" s="68">
        <v>0</v>
      </c>
      <c r="AV80" s="75" t="s">
        <v>89</v>
      </c>
      <c r="AW80" s="224">
        <v>2520000</v>
      </c>
      <c r="AX80" s="79">
        <f t="shared" si="13"/>
        <v>12150000</v>
      </c>
      <c r="AY80" s="223">
        <f t="shared" si="14"/>
        <v>0.17177914110429449</v>
      </c>
      <c r="AZ80" s="223">
        <v>0.17</v>
      </c>
      <c r="BA80" s="75" t="s">
        <v>89</v>
      </c>
      <c r="BB80" s="65" t="s">
        <v>108</v>
      </c>
      <c r="BC80" s="263" t="s">
        <v>863</v>
      </c>
      <c r="BD80" s="221" t="s">
        <v>87</v>
      </c>
      <c r="BE80" s="221" t="s">
        <v>87</v>
      </c>
    </row>
    <row r="81" spans="2:57" x14ac:dyDescent="0.25">
      <c r="B81" s="221">
        <v>2025</v>
      </c>
      <c r="C81" s="221">
        <v>891780111</v>
      </c>
      <c r="D81" s="221" t="s">
        <v>78</v>
      </c>
      <c r="E81" s="236" t="s">
        <v>862</v>
      </c>
      <c r="F81" s="256" t="s">
        <v>861</v>
      </c>
      <c r="G81" s="65">
        <v>0</v>
      </c>
      <c r="H81" s="65" t="s">
        <v>81</v>
      </c>
      <c r="I81" s="221" t="s">
        <v>82</v>
      </c>
      <c r="J81" s="220" t="s">
        <v>83</v>
      </c>
      <c r="K81" s="66" t="s">
        <v>860</v>
      </c>
      <c r="L81" s="49">
        <v>14670000</v>
      </c>
      <c r="M81" s="221" t="s">
        <v>85</v>
      </c>
      <c r="N81" s="49" t="s">
        <v>859</v>
      </c>
      <c r="O81" s="66">
        <v>1082956756</v>
      </c>
      <c r="P81" s="66">
        <v>1524</v>
      </c>
      <c r="Q81" s="70">
        <v>45849</v>
      </c>
      <c r="R81" s="66">
        <v>14670000</v>
      </c>
      <c r="S81" s="70">
        <v>45855</v>
      </c>
      <c r="T81" s="68">
        <v>14670000</v>
      </c>
      <c r="U81" s="65" t="s">
        <v>87</v>
      </c>
      <c r="V81" s="237">
        <v>1082900194</v>
      </c>
      <c r="W81" s="49" t="s">
        <v>722</v>
      </c>
      <c r="X81" s="70">
        <v>45855</v>
      </c>
      <c r="Y81" s="70">
        <v>45855</v>
      </c>
      <c r="Z81" s="65" t="s">
        <v>89</v>
      </c>
      <c r="AA81" s="70">
        <v>46006</v>
      </c>
      <c r="AB81" s="49">
        <f t="shared" si="10"/>
        <v>151</v>
      </c>
      <c r="AC81" s="65">
        <v>0</v>
      </c>
      <c r="AD81" s="68">
        <v>0</v>
      </c>
      <c r="AE81" s="65">
        <v>0</v>
      </c>
      <c r="AF81" s="77" t="s">
        <v>89</v>
      </c>
      <c r="AG81" s="49">
        <f t="shared" si="11"/>
        <v>0</v>
      </c>
      <c r="AH81" s="65">
        <v>0</v>
      </c>
      <c r="AI81" s="68">
        <v>0</v>
      </c>
      <c r="AJ81" s="65" t="s">
        <v>89</v>
      </c>
      <c r="AK81" s="78" t="s">
        <v>89</v>
      </c>
      <c r="AL81" s="65">
        <v>0</v>
      </c>
      <c r="AM81" s="65" t="s">
        <v>89</v>
      </c>
      <c r="AN81" s="65" t="s">
        <v>89</v>
      </c>
      <c r="AO81" s="65" t="s">
        <v>89</v>
      </c>
      <c r="AP81" s="49">
        <f t="shared" si="12"/>
        <v>0</v>
      </c>
      <c r="AQ81" s="49">
        <f>+L81+AD81-AI81</f>
        <v>14670000</v>
      </c>
      <c r="AR81" s="65" t="s">
        <v>87</v>
      </c>
      <c r="AS81" s="49">
        <v>14670000</v>
      </c>
      <c r="AT81" s="65" t="s">
        <v>90</v>
      </c>
      <c r="AU81" s="68">
        <v>0</v>
      </c>
      <c r="AV81" s="75" t="s">
        <v>89</v>
      </c>
      <c r="AW81" s="224">
        <v>2520000</v>
      </c>
      <c r="AX81" s="79">
        <f t="shared" si="13"/>
        <v>12150000</v>
      </c>
      <c r="AY81" s="223">
        <f t="shared" si="14"/>
        <v>0.17177914110429449</v>
      </c>
      <c r="AZ81" s="223">
        <v>0.17</v>
      </c>
      <c r="BA81" s="75" t="s">
        <v>89</v>
      </c>
      <c r="BB81" s="65" t="s">
        <v>108</v>
      </c>
      <c r="BC81" s="263" t="s">
        <v>858</v>
      </c>
      <c r="BD81" s="221" t="s">
        <v>87</v>
      </c>
      <c r="BE81" s="221" t="s">
        <v>87</v>
      </c>
    </row>
    <row r="82" spans="2:57" x14ac:dyDescent="0.25">
      <c r="B82" s="221">
        <v>2025</v>
      </c>
      <c r="C82" s="221">
        <v>891780111</v>
      </c>
      <c r="D82" s="221" t="s">
        <v>78</v>
      </c>
      <c r="E82" s="236" t="s">
        <v>857</v>
      </c>
      <c r="F82" s="256" t="s">
        <v>856</v>
      </c>
      <c r="G82" s="65">
        <v>0</v>
      </c>
      <c r="H82" s="65" t="s">
        <v>81</v>
      </c>
      <c r="I82" s="221" t="s">
        <v>82</v>
      </c>
      <c r="J82" s="220" t="s">
        <v>83</v>
      </c>
      <c r="K82" s="66" t="s">
        <v>855</v>
      </c>
      <c r="L82" s="49">
        <v>16300000</v>
      </c>
      <c r="M82" s="221" t="s">
        <v>85</v>
      </c>
      <c r="N82" s="49" t="s">
        <v>854</v>
      </c>
      <c r="O82" s="66">
        <v>1082891717</v>
      </c>
      <c r="P82" s="66">
        <v>1520</v>
      </c>
      <c r="Q82" s="70">
        <v>45849</v>
      </c>
      <c r="R82" s="66">
        <v>16300000</v>
      </c>
      <c r="S82" s="70">
        <v>45849</v>
      </c>
      <c r="T82" s="68">
        <v>16300000</v>
      </c>
      <c r="U82" s="65" t="s">
        <v>87</v>
      </c>
      <c r="V82" s="237">
        <v>1098669877</v>
      </c>
      <c r="W82" s="49" t="s">
        <v>750</v>
      </c>
      <c r="X82" s="70">
        <v>45855</v>
      </c>
      <c r="Y82" s="70">
        <v>45855</v>
      </c>
      <c r="Z82" s="65" t="s">
        <v>89</v>
      </c>
      <c r="AA82" s="70">
        <v>46006</v>
      </c>
      <c r="AB82" s="49">
        <f t="shared" si="10"/>
        <v>151</v>
      </c>
      <c r="AC82" s="65">
        <v>0</v>
      </c>
      <c r="AD82" s="68">
        <v>0</v>
      </c>
      <c r="AE82" s="65">
        <v>0</v>
      </c>
      <c r="AF82" s="77" t="s">
        <v>89</v>
      </c>
      <c r="AG82" s="49">
        <f t="shared" si="11"/>
        <v>0</v>
      </c>
      <c r="AH82" s="65">
        <v>0</v>
      </c>
      <c r="AI82" s="68">
        <v>0</v>
      </c>
      <c r="AJ82" s="65" t="s">
        <v>89</v>
      </c>
      <c r="AK82" s="78" t="s">
        <v>89</v>
      </c>
      <c r="AL82" s="65">
        <v>0</v>
      </c>
      <c r="AM82" s="65" t="s">
        <v>89</v>
      </c>
      <c r="AN82" s="65" t="s">
        <v>89</v>
      </c>
      <c r="AO82" s="65" t="s">
        <v>89</v>
      </c>
      <c r="AP82" s="49">
        <f t="shared" si="12"/>
        <v>0</v>
      </c>
      <c r="AQ82" s="49">
        <f>+L82+AD82-AI82</f>
        <v>16300000</v>
      </c>
      <c r="AR82" s="65" t="s">
        <v>87</v>
      </c>
      <c r="AS82" s="49">
        <v>16300000</v>
      </c>
      <c r="AT82" s="65" t="s">
        <v>90</v>
      </c>
      <c r="AU82" s="68">
        <v>0</v>
      </c>
      <c r="AV82" s="75" t="s">
        <v>89</v>
      </c>
      <c r="AW82" s="224">
        <v>2800000</v>
      </c>
      <c r="AX82" s="79">
        <f t="shared" si="13"/>
        <v>13500000</v>
      </c>
      <c r="AY82" s="223">
        <f t="shared" si="14"/>
        <v>0.17177914110429449</v>
      </c>
      <c r="AZ82" s="223">
        <v>0.17</v>
      </c>
      <c r="BA82" s="75" t="s">
        <v>89</v>
      </c>
      <c r="BB82" s="65" t="s">
        <v>108</v>
      </c>
      <c r="BC82" s="263" t="s">
        <v>853</v>
      </c>
      <c r="BD82" s="221" t="s">
        <v>87</v>
      </c>
      <c r="BE82" s="221" t="s">
        <v>87</v>
      </c>
    </row>
    <row r="83" spans="2:57" ht="15" customHeight="1" x14ac:dyDescent="0.25">
      <c r="B83" s="221">
        <v>2025</v>
      </c>
      <c r="C83" s="221">
        <v>891780111</v>
      </c>
      <c r="D83" s="221" t="s">
        <v>78</v>
      </c>
      <c r="E83" s="236" t="s">
        <v>852</v>
      </c>
      <c r="F83" s="256" t="s">
        <v>851</v>
      </c>
      <c r="G83" s="65">
        <v>0</v>
      </c>
      <c r="H83" s="65" t="s">
        <v>81</v>
      </c>
      <c r="I83" s="221" t="s">
        <v>82</v>
      </c>
      <c r="J83" s="220" t="s">
        <v>83</v>
      </c>
      <c r="K83" s="66" t="s">
        <v>850</v>
      </c>
      <c r="L83" s="49">
        <v>14127000</v>
      </c>
      <c r="M83" s="221" t="s">
        <v>85</v>
      </c>
      <c r="N83" s="49" t="s">
        <v>849</v>
      </c>
      <c r="O83" s="66">
        <v>1221971911</v>
      </c>
      <c r="P83" s="66">
        <v>1537</v>
      </c>
      <c r="Q83" s="70">
        <v>45849</v>
      </c>
      <c r="R83" s="66">
        <v>14127000</v>
      </c>
      <c r="S83" s="70">
        <v>45855</v>
      </c>
      <c r="T83" s="68">
        <v>14127000</v>
      </c>
      <c r="U83" s="65" t="s">
        <v>87</v>
      </c>
      <c r="V83" s="237">
        <v>1098669877</v>
      </c>
      <c r="W83" s="49" t="s">
        <v>750</v>
      </c>
      <c r="X83" s="70">
        <v>45855</v>
      </c>
      <c r="Y83" s="70">
        <v>45855</v>
      </c>
      <c r="Z83" s="65" t="s">
        <v>89</v>
      </c>
      <c r="AA83" s="70">
        <v>46006</v>
      </c>
      <c r="AB83" s="49">
        <f t="shared" si="10"/>
        <v>151</v>
      </c>
      <c r="AC83" s="65">
        <v>0</v>
      </c>
      <c r="AD83" s="68">
        <v>0</v>
      </c>
      <c r="AE83" s="65">
        <v>0</v>
      </c>
      <c r="AF83" s="77" t="s">
        <v>89</v>
      </c>
      <c r="AG83" s="49">
        <f t="shared" si="11"/>
        <v>0</v>
      </c>
      <c r="AH83" s="65">
        <v>0</v>
      </c>
      <c r="AI83" s="68">
        <v>0</v>
      </c>
      <c r="AJ83" s="65" t="s">
        <v>89</v>
      </c>
      <c r="AK83" s="78" t="s">
        <v>89</v>
      </c>
      <c r="AL83" s="65">
        <v>0</v>
      </c>
      <c r="AM83" s="65" t="s">
        <v>89</v>
      </c>
      <c r="AN83" s="65" t="s">
        <v>89</v>
      </c>
      <c r="AO83" s="65" t="s">
        <v>89</v>
      </c>
      <c r="AP83" s="49">
        <f t="shared" si="12"/>
        <v>0</v>
      </c>
      <c r="AQ83" s="49">
        <f>+L83+AD83-AI83</f>
        <v>14127000</v>
      </c>
      <c r="AR83" s="65" t="s">
        <v>87</v>
      </c>
      <c r="AS83" s="49">
        <v>14127000</v>
      </c>
      <c r="AT83" s="65" t="s">
        <v>90</v>
      </c>
      <c r="AU83" s="68">
        <v>0</v>
      </c>
      <c r="AV83" s="75" t="s">
        <v>89</v>
      </c>
      <c r="AW83" s="224">
        <v>2427000</v>
      </c>
      <c r="AX83" s="79">
        <f t="shared" si="13"/>
        <v>11700000</v>
      </c>
      <c r="AY83" s="223">
        <f t="shared" si="14"/>
        <v>0.17179868337226586</v>
      </c>
      <c r="AZ83" s="223">
        <v>0.17</v>
      </c>
      <c r="BA83" s="75" t="s">
        <v>89</v>
      </c>
      <c r="BB83" s="65" t="s">
        <v>108</v>
      </c>
      <c r="BC83" s="263" t="s">
        <v>848</v>
      </c>
      <c r="BD83" s="221" t="s">
        <v>87</v>
      </c>
      <c r="BE83" s="221" t="s">
        <v>87</v>
      </c>
    </row>
    <row r="84" spans="2:57" x14ac:dyDescent="0.25">
      <c r="B84" s="221">
        <v>2025</v>
      </c>
      <c r="C84" s="221">
        <v>891780111</v>
      </c>
      <c r="D84" s="221" t="s">
        <v>78</v>
      </c>
      <c r="E84" s="236" t="s">
        <v>847</v>
      </c>
      <c r="F84" s="256" t="s">
        <v>846</v>
      </c>
      <c r="G84" s="65">
        <v>0</v>
      </c>
      <c r="H84" s="65" t="s">
        <v>81</v>
      </c>
      <c r="I84" s="221" t="s">
        <v>82</v>
      </c>
      <c r="J84" s="220" t="s">
        <v>83</v>
      </c>
      <c r="K84" s="66" t="s">
        <v>845</v>
      </c>
      <c r="L84" s="49">
        <v>16300000</v>
      </c>
      <c r="M84" s="221" t="s">
        <v>85</v>
      </c>
      <c r="N84" s="49" t="s">
        <v>844</v>
      </c>
      <c r="O84" s="237">
        <v>1082858774</v>
      </c>
      <c r="P84" s="66">
        <v>1519</v>
      </c>
      <c r="Q84" s="70">
        <v>45849</v>
      </c>
      <c r="R84" s="66">
        <v>16300000</v>
      </c>
      <c r="S84" s="70">
        <v>45855</v>
      </c>
      <c r="T84" s="68">
        <v>16300000</v>
      </c>
      <c r="U84" s="65" t="s">
        <v>87</v>
      </c>
      <c r="V84" s="237">
        <v>1082943891</v>
      </c>
      <c r="W84" s="49" t="s">
        <v>744</v>
      </c>
      <c r="X84" s="70">
        <v>45855</v>
      </c>
      <c r="Y84" s="70">
        <v>45855</v>
      </c>
      <c r="Z84" s="65" t="s">
        <v>89</v>
      </c>
      <c r="AA84" s="70">
        <v>46006</v>
      </c>
      <c r="AB84" s="49">
        <f t="shared" si="10"/>
        <v>151</v>
      </c>
      <c r="AC84" s="65">
        <v>0</v>
      </c>
      <c r="AD84" s="68">
        <v>0</v>
      </c>
      <c r="AE84" s="65">
        <v>0</v>
      </c>
      <c r="AF84" s="77" t="s">
        <v>89</v>
      </c>
      <c r="AG84" s="49">
        <f t="shared" si="11"/>
        <v>0</v>
      </c>
      <c r="AH84" s="65">
        <v>0</v>
      </c>
      <c r="AI84" s="68">
        <v>0</v>
      </c>
      <c r="AJ84" s="65" t="s">
        <v>89</v>
      </c>
      <c r="AK84" s="78" t="s">
        <v>89</v>
      </c>
      <c r="AL84" s="65">
        <v>0</v>
      </c>
      <c r="AM84" s="65" t="s">
        <v>89</v>
      </c>
      <c r="AN84" s="65" t="s">
        <v>89</v>
      </c>
      <c r="AO84" s="65" t="s">
        <v>89</v>
      </c>
      <c r="AP84" s="49">
        <f t="shared" si="12"/>
        <v>0</v>
      </c>
      <c r="AQ84" s="49">
        <f>+L84+AD84-AI84</f>
        <v>16300000</v>
      </c>
      <c r="AR84" s="65" t="s">
        <v>87</v>
      </c>
      <c r="AS84" s="49">
        <v>16300000</v>
      </c>
      <c r="AT84" s="65" t="s">
        <v>90</v>
      </c>
      <c r="AU84" s="68">
        <v>0</v>
      </c>
      <c r="AV84" s="75" t="s">
        <v>89</v>
      </c>
      <c r="AW84" s="224">
        <v>2800000</v>
      </c>
      <c r="AX84" s="79">
        <f t="shared" si="13"/>
        <v>13500000</v>
      </c>
      <c r="AY84" s="223">
        <f t="shared" si="14"/>
        <v>0.17177914110429449</v>
      </c>
      <c r="AZ84" s="223">
        <v>0.17</v>
      </c>
      <c r="BA84" s="75" t="s">
        <v>89</v>
      </c>
      <c r="BB84" s="65" t="s">
        <v>108</v>
      </c>
      <c r="BC84" s="263" t="s">
        <v>843</v>
      </c>
      <c r="BD84" s="221" t="s">
        <v>87</v>
      </c>
      <c r="BE84" s="221" t="s">
        <v>87</v>
      </c>
    </row>
    <row r="85" spans="2:57" x14ac:dyDescent="0.25">
      <c r="B85" s="221">
        <v>2025</v>
      </c>
      <c r="C85" s="221">
        <v>891780111</v>
      </c>
      <c r="D85" s="221" t="s">
        <v>78</v>
      </c>
      <c r="E85" s="236" t="s">
        <v>842</v>
      </c>
      <c r="F85" s="256" t="s">
        <v>841</v>
      </c>
      <c r="G85" s="65">
        <v>0</v>
      </c>
      <c r="H85" s="65" t="s">
        <v>81</v>
      </c>
      <c r="I85" s="221" t="s">
        <v>82</v>
      </c>
      <c r="J85" s="220" t="s">
        <v>83</v>
      </c>
      <c r="K85" s="66" t="s">
        <v>840</v>
      </c>
      <c r="L85" s="49">
        <v>13957000</v>
      </c>
      <c r="M85" s="221" t="s">
        <v>85</v>
      </c>
      <c r="N85" s="49" t="s">
        <v>839</v>
      </c>
      <c r="O85" s="66">
        <v>36724297</v>
      </c>
      <c r="P85" s="66">
        <v>1523</v>
      </c>
      <c r="Q85" s="70">
        <v>45849</v>
      </c>
      <c r="R85" s="66">
        <v>13957000</v>
      </c>
      <c r="S85" s="70">
        <v>45855</v>
      </c>
      <c r="T85" s="68">
        <v>13957000</v>
      </c>
      <c r="U85" s="65" t="s">
        <v>87</v>
      </c>
      <c r="V85" s="237">
        <v>1082943891</v>
      </c>
      <c r="W85" s="49" t="s">
        <v>744</v>
      </c>
      <c r="X85" s="70">
        <v>45855</v>
      </c>
      <c r="Y85" s="70">
        <v>45855</v>
      </c>
      <c r="Z85" s="65" t="s">
        <v>89</v>
      </c>
      <c r="AA85" s="70">
        <v>46006</v>
      </c>
      <c r="AB85" s="49">
        <f t="shared" si="10"/>
        <v>151</v>
      </c>
      <c r="AC85" s="65">
        <v>0</v>
      </c>
      <c r="AD85" s="68">
        <v>0</v>
      </c>
      <c r="AE85" s="65">
        <v>0</v>
      </c>
      <c r="AF85" s="77" t="s">
        <v>89</v>
      </c>
      <c r="AG85" s="49">
        <f t="shared" si="11"/>
        <v>0</v>
      </c>
      <c r="AH85" s="65">
        <v>0</v>
      </c>
      <c r="AI85" s="68">
        <v>0</v>
      </c>
      <c r="AJ85" s="65" t="s">
        <v>89</v>
      </c>
      <c r="AK85" s="78" t="s">
        <v>89</v>
      </c>
      <c r="AL85" s="65">
        <v>0</v>
      </c>
      <c r="AM85" s="65" t="s">
        <v>89</v>
      </c>
      <c r="AN85" s="65" t="s">
        <v>89</v>
      </c>
      <c r="AO85" s="65" t="s">
        <v>89</v>
      </c>
      <c r="AP85" s="49">
        <f t="shared" si="12"/>
        <v>0</v>
      </c>
      <c r="AQ85" s="49">
        <f>+L85+AD85-AI85</f>
        <v>13957000</v>
      </c>
      <c r="AR85" s="65" t="s">
        <v>87</v>
      </c>
      <c r="AS85" s="49">
        <v>13957000</v>
      </c>
      <c r="AT85" s="65" t="s">
        <v>90</v>
      </c>
      <c r="AU85" s="68">
        <v>0</v>
      </c>
      <c r="AV85" s="75" t="s">
        <v>89</v>
      </c>
      <c r="AW85" s="224">
        <v>2032000</v>
      </c>
      <c r="AX85" s="79">
        <f t="shared" si="13"/>
        <v>11925000</v>
      </c>
      <c r="AY85" s="223">
        <f t="shared" si="14"/>
        <v>0.14559002650999497</v>
      </c>
      <c r="AZ85" s="223">
        <v>0.15</v>
      </c>
      <c r="BA85" s="75" t="s">
        <v>89</v>
      </c>
      <c r="BB85" s="65" t="s">
        <v>108</v>
      </c>
      <c r="BC85" s="263" t="s">
        <v>838</v>
      </c>
      <c r="BD85" s="221" t="s">
        <v>87</v>
      </c>
      <c r="BE85" s="221" t="s">
        <v>87</v>
      </c>
    </row>
    <row r="86" spans="2:57" ht="15.75" customHeight="1" x14ac:dyDescent="0.25">
      <c r="B86" s="221">
        <v>2025</v>
      </c>
      <c r="C86" s="221">
        <v>891780111</v>
      </c>
      <c r="D86" s="221" t="s">
        <v>78</v>
      </c>
      <c r="E86" s="236" t="s">
        <v>837</v>
      </c>
      <c r="F86" s="256" t="s">
        <v>836</v>
      </c>
      <c r="G86" s="65">
        <v>0</v>
      </c>
      <c r="H86" s="65" t="s">
        <v>81</v>
      </c>
      <c r="I86" s="221" t="s">
        <v>82</v>
      </c>
      <c r="J86" s="220" t="s">
        <v>83</v>
      </c>
      <c r="K86" s="66" t="s">
        <v>835</v>
      </c>
      <c r="L86" s="49">
        <v>12500000</v>
      </c>
      <c r="M86" s="221" t="s">
        <v>85</v>
      </c>
      <c r="N86" s="240" t="s">
        <v>834</v>
      </c>
      <c r="O86" s="66">
        <v>85450968</v>
      </c>
      <c r="P86" s="66">
        <v>1611</v>
      </c>
      <c r="Q86" s="70">
        <v>45856</v>
      </c>
      <c r="R86" s="66">
        <v>12500000</v>
      </c>
      <c r="S86" s="70">
        <v>45861</v>
      </c>
      <c r="T86" s="68">
        <v>12500000</v>
      </c>
      <c r="U86" s="65" t="s">
        <v>87</v>
      </c>
      <c r="V86" s="237">
        <v>36669977</v>
      </c>
      <c r="W86" s="49" t="s">
        <v>833</v>
      </c>
      <c r="X86" s="70">
        <v>45861</v>
      </c>
      <c r="Y86" s="70">
        <v>45861</v>
      </c>
      <c r="Z86" s="65" t="s">
        <v>89</v>
      </c>
      <c r="AA86" s="70">
        <v>46006</v>
      </c>
      <c r="AB86" s="49">
        <f t="shared" si="10"/>
        <v>145</v>
      </c>
      <c r="AC86" s="65">
        <v>0</v>
      </c>
      <c r="AD86" s="68">
        <v>0</v>
      </c>
      <c r="AE86" s="65">
        <v>0</v>
      </c>
      <c r="AF86" s="77" t="s">
        <v>89</v>
      </c>
      <c r="AG86" s="49">
        <f t="shared" si="11"/>
        <v>0</v>
      </c>
      <c r="AH86" s="65">
        <v>0</v>
      </c>
      <c r="AI86" s="68">
        <v>0</v>
      </c>
      <c r="AJ86" s="65" t="s">
        <v>89</v>
      </c>
      <c r="AK86" s="78" t="s">
        <v>89</v>
      </c>
      <c r="AL86" s="65">
        <v>0</v>
      </c>
      <c r="AM86" s="65" t="s">
        <v>89</v>
      </c>
      <c r="AN86" s="65" t="s">
        <v>89</v>
      </c>
      <c r="AO86" s="65" t="s">
        <v>89</v>
      </c>
      <c r="AP86" s="49">
        <f t="shared" si="12"/>
        <v>0</v>
      </c>
      <c r="AQ86" s="49">
        <f>+L86+AD86-AI86</f>
        <v>12500000</v>
      </c>
      <c r="AR86" s="65" t="s">
        <v>87</v>
      </c>
      <c r="AS86" s="49">
        <v>12500000</v>
      </c>
      <c r="AT86" s="65" t="s">
        <v>90</v>
      </c>
      <c r="AU86" s="68">
        <v>0</v>
      </c>
      <c r="AV86" s="75" t="s">
        <v>89</v>
      </c>
      <c r="AW86" s="224">
        <v>1250000</v>
      </c>
      <c r="AX86" s="79">
        <f t="shared" si="13"/>
        <v>11250000</v>
      </c>
      <c r="AY86" s="223">
        <f t="shared" si="14"/>
        <v>0.1</v>
      </c>
      <c r="AZ86" s="223">
        <v>0.1</v>
      </c>
      <c r="BA86" s="75" t="s">
        <v>89</v>
      </c>
      <c r="BB86" s="65" t="s">
        <v>108</v>
      </c>
      <c r="BC86" s="263" t="s">
        <v>832</v>
      </c>
      <c r="BD86" s="221" t="s">
        <v>87</v>
      </c>
      <c r="BE86" s="221" t="s">
        <v>87</v>
      </c>
    </row>
    <row r="87" spans="2:57" x14ac:dyDescent="0.25">
      <c r="B87" s="221">
        <v>2025</v>
      </c>
      <c r="C87" s="221">
        <v>891780111</v>
      </c>
      <c r="D87" s="221" t="s">
        <v>78</v>
      </c>
      <c r="E87" s="236" t="s">
        <v>831</v>
      </c>
      <c r="F87" s="256" t="s">
        <v>830</v>
      </c>
      <c r="G87" s="65">
        <v>0</v>
      </c>
      <c r="H87" s="65" t="s">
        <v>81</v>
      </c>
      <c r="I87" s="221" t="s">
        <v>82</v>
      </c>
      <c r="J87" s="220" t="s">
        <v>83</v>
      </c>
      <c r="K87" s="66" t="s">
        <v>829</v>
      </c>
      <c r="L87" s="49">
        <v>15000000</v>
      </c>
      <c r="M87" s="221" t="s">
        <v>85</v>
      </c>
      <c r="N87" s="236" t="s">
        <v>828</v>
      </c>
      <c r="O87" s="66">
        <v>57433908</v>
      </c>
      <c r="P87" s="66">
        <v>1610</v>
      </c>
      <c r="Q87" s="70">
        <v>45856</v>
      </c>
      <c r="R87" s="66">
        <v>15000000</v>
      </c>
      <c r="S87" s="70">
        <v>45861</v>
      </c>
      <c r="T87" s="68">
        <v>15000000</v>
      </c>
      <c r="U87" s="65" t="s">
        <v>87</v>
      </c>
      <c r="V87" s="245">
        <v>7634885</v>
      </c>
      <c r="W87" s="49" t="s">
        <v>827</v>
      </c>
      <c r="X87" s="70">
        <v>45861</v>
      </c>
      <c r="Y87" s="70">
        <v>45861</v>
      </c>
      <c r="Z87" s="65" t="s">
        <v>89</v>
      </c>
      <c r="AA87" s="70">
        <v>46006</v>
      </c>
      <c r="AB87" s="49">
        <f t="shared" si="10"/>
        <v>145</v>
      </c>
      <c r="AC87" s="65">
        <v>0</v>
      </c>
      <c r="AD87" s="68">
        <v>0</v>
      </c>
      <c r="AE87" s="65">
        <v>0</v>
      </c>
      <c r="AF87" s="77" t="s">
        <v>89</v>
      </c>
      <c r="AG87" s="49">
        <f t="shared" si="11"/>
        <v>0</v>
      </c>
      <c r="AH87" s="65">
        <v>0</v>
      </c>
      <c r="AI87" s="68">
        <v>0</v>
      </c>
      <c r="AJ87" s="65" t="s">
        <v>89</v>
      </c>
      <c r="AK87" s="78" t="s">
        <v>89</v>
      </c>
      <c r="AL87" s="65">
        <v>0</v>
      </c>
      <c r="AM87" s="65" t="s">
        <v>89</v>
      </c>
      <c r="AN87" s="65" t="s">
        <v>89</v>
      </c>
      <c r="AO87" s="65" t="s">
        <v>89</v>
      </c>
      <c r="AP87" s="49">
        <f t="shared" si="12"/>
        <v>0</v>
      </c>
      <c r="AQ87" s="49">
        <f>+L87+AD87-AI87</f>
        <v>15000000</v>
      </c>
      <c r="AR87" s="65" t="s">
        <v>87</v>
      </c>
      <c r="AS87" s="49">
        <v>15000000</v>
      </c>
      <c r="AT87" s="65" t="s">
        <v>90</v>
      </c>
      <c r="AU87" s="68">
        <v>0</v>
      </c>
      <c r="AV87" s="75" t="s">
        <v>89</v>
      </c>
      <c r="AW87" s="224">
        <v>1500000</v>
      </c>
      <c r="AX87" s="79">
        <f t="shared" si="13"/>
        <v>13500000</v>
      </c>
      <c r="AY87" s="223">
        <f t="shared" si="14"/>
        <v>0.1</v>
      </c>
      <c r="AZ87" s="223">
        <v>0.1</v>
      </c>
      <c r="BA87" s="75" t="s">
        <v>89</v>
      </c>
      <c r="BB87" s="65" t="s">
        <v>108</v>
      </c>
      <c r="BC87" s="263" t="s">
        <v>826</v>
      </c>
      <c r="BD87" s="221" t="s">
        <v>87</v>
      </c>
      <c r="BE87" s="221" t="s">
        <v>87</v>
      </c>
    </row>
    <row r="88" spans="2:57" x14ac:dyDescent="0.25">
      <c r="B88" s="221">
        <v>2025</v>
      </c>
      <c r="C88" s="221">
        <v>891780111</v>
      </c>
      <c r="D88" s="221" t="s">
        <v>78</v>
      </c>
      <c r="E88" s="236" t="s">
        <v>825</v>
      </c>
      <c r="F88" s="256" t="s">
        <v>824</v>
      </c>
      <c r="G88" s="65">
        <v>0</v>
      </c>
      <c r="H88" s="65" t="s">
        <v>81</v>
      </c>
      <c r="I88" s="221" t="s">
        <v>82</v>
      </c>
      <c r="J88" s="220" t="s">
        <v>83</v>
      </c>
      <c r="K88" s="66" t="s">
        <v>823</v>
      </c>
      <c r="L88" s="49">
        <v>18960000</v>
      </c>
      <c r="M88" s="221" t="s">
        <v>85</v>
      </c>
      <c r="N88" s="236" t="s">
        <v>822</v>
      </c>
      <c r="O88" s="66">
        <v>85466955</v>
      </c>
      <c r="P88" s="66">
        <v>1613</v>
      </c>
      <c r="Q88" s="70">
        <v>45856</v>
      </c>
      <c r="R88" s="66">
        <v>18960000</v>
      </c>
      <c r="S88" s="70">
        <v>45861</v>
      </c>
      <c r="T88" s="68">
        <v>18960000</v>
      </c>
      <c r="U88" s="65" t="s">
        <v>87</v>
      </c>
      <c r="V88" s="237">
        <v>7634903</v>
      </c>
      <c r="W88" s="49" t="s">
        <v>711</v>
      </c>
      <c r="X88" s="70">
        <v>45861</v>
      </c>
      <c r="Y88" s="70">
        <v>45861</v>
      </c>
      <c r="Z88" s="65" t="s">
        <v>89</v>
      </c>
      <c r="AA88" s="70">
        <v>46006</v>
      </c>
      <c r="AB88" s="49">
        <f t="shared" si="10"/>
        <v>145</v>
      </c>
      <c r="AC88" s="65">
        <v>0</v>
      </c>
      <c r="AD88" s="68">
        <v>0</v>
      </c>
      <c r="AE88" s="65">
        <v>0</v>
      </c>
      <c r="AF88" s="77" t="s">
        <v>89</v>
      </c>
      <c r="AG88" s="49">
        <f t="shared" si="11"/>
        <v>0</v>
      </c>
      <c r="AH88" s="65">
        <v>0</v>
      </c>
      <c r="AI88" s="68">
        <v>0</v>
      </c>
      <c r="AJ88" s="65" t="s">
        <v>89</v>
      </c>
      <c r="AK88" s="78" t="s">
        <v>89</v>
      </c>
      <c r="AL88" s="65">
        <v>0</v>
      </c>
      <c r="AM88" s="65" t="s">
        <v>89</v>
      </c>
      <c r="AN88" s="65" t="s">
        <v>89</v>
      </c>
      <c r="AO88" s="65" t="s">
        <v>89</v>
      </c>
      <c r="AP88" s="49">
        <f t="shared" si="12"/>
        <v>0</v>
      </c>
      <c r="AQ88" s="49">
        <f>+L88+AD88-AI88</f>
        <v>18960000</v>
      </c>
      <c r="AR88" s="65" t="s">
        <v>87</v>
      </c>
      <c r="AS88" s="49">
        <v>18960000</v>
      </c>
      <c r="AT88" s="65" t="s">
        <v>90</v>
      </c>
      <c r="AU88" s="68">
        <v>0</v>
      </c>
      <c r="AV88" s="75" t="s">
        <v>89</v>
      </c>
      <c r="AW88" s="224">
        <v>2760000</v>
      </c>
      <c r="AX88" s="79">
        <f t="shared" si="13"/>
        <v>16200000</v>
      </c>
      <c r="AY88" s="223">
        <f t="shared" si="14"/>
        <v>0.14556962025316456</v>
      </c>
      <c r="AZ88" s="223">
        <v>0.15</v>
      </c>
      <c r="BA88" s="75" t="s">
        <v>89</v>
      </c>
      <c r="BB88" s="65" t="s">
        <v>108</v>
      </c>
      <c r="BC88" s="263" t="s">
        <v>821</v>
      </c>
      <c r="BD88" s="221" t="s">
        <v>87</v>
      </c>
      <c r="BE88" s="221" t="s">
        <v>87</v>
      </c>
    </row>
    <row r="89" spans="2:57" x14ac:dyDescent="0.25">
      <c r="B89" s="221">
        <v>2025</v>
      </c>
      <c r="C89" s="221">
        <v>891780111</v>
      </c>
      <c r="D89" s="221" t="s">
        <v>78</v>
      </c>
      <c r="E89" s="236" t="s">
        <v>820</v>
      </c>
      <c r="F89" s="256" t="s">
        <v>819</v>
      </c>
      <c r="G89" s="65">
        <v>0</v>
      </c>
      <c r="H89" s="65" t="s">
        <v>81</v>
      </c>
      <c r="I89" s="221" t="s">
        <v>82</v>
      </c>
      <c r="J89" s="220" t="s">
        <v>83</v>
      </c>
      <c r="K89" s="66" t="s">
        <v>818</v>
      </c>
      <c r="L89" s="49">
        <v>16000000</v>
      </c>
      <c r="M89" s="221" t="s">
        <v>85</v>
      </c>
      <c r="N89" s="236" t="s">
        <v>817</v>
      </c>
      <c r="O89" s="66">
        <v>1100627031</v>
      </c>
      <c r="P89" s="66">
        <v>1614</v>
      </c>
      <c r="Q89" s="70">
        <v>45856</v>
      </c>
      <c r="R89" s="66">
        <v>16000000</v>
      </c>
      <c r="S89" s="70">
        <v>45861</v>
      </c>
      <c r="T89" s="68">
        <v>16000000</v>
      </c>
      <c r="U89" s="65" t="s">
        <v>87</v>
      </c>
      <c r="V89" s="237">
        <v>36564357</v>
      </c>
      <c r="W89" s="49" t="s">
        <v>733</v>
      </c>
      <c r="X89" s="70">
        <v>45861</v>
      </c>
      <c r="Y89" s="70">
        <v>45861</v>
      </c>
      <c r="Z89" s="65" t="s">
        <v>89</v>
      </c>
      <c r="AA89" s="70">
        <v>46006</v>
      </c>
      <c r="AB89" s="49">
        <f t="shared" si="10"/>
        <v>145</v>
      </c>
      <c r="AC89" s="65">
        <v>0</v>
      </c>
      <c r="AD89" s="68">
        <v>0</v>
      </c>
      <c r="AE89" s="65">
        <v>0</v>
      </c>
      <c r="AF89" s="77" t="s">
        <v>89</v>
      </c>
      <c r="AG89" s="49">
        <f t="shared" si="11"/>
        <v>0</v>
      </c>
      <c r="AH89" s="65">
        <v>0</v>
      </c>
      <c r="AI89" s="68">
        <v>0</v>
      </c>
      <c r="AJ89" s="65" t="s">
        <v>89</v>
      </c>
      <c r="AK89" s="78" t="s">
        <v>89</v>
      </c>
      <c r="AL89" s="65">
        <v>0</v>
      </c>
      <c r="AM89" s="65" t="s">
        <v>89</v>
      </c>
      <c r="AN89" s="65" t="s">
        <v>89</v>
      </c>
      <c r="AO89" s="65" t="s">
        <v>89</v>
      </c>
      <c r="AP89" s="49">
        <f t="shared" si="12"/>
        <v>0</v>
      </c>
      <c r="AQ89" s="49">
        <f>+L89+AD89-AI89</f>
        <v>16000000</v>
      </c>
      <c r="AR89" s="65" t="s">
        <v>87</v>
      </c>
      <c r="AS89" s="49">
        <v>16000000</v>
      </c>
      <c r="AT89" s="65" t="s">
        <v>90</v>
      </c>
      <c r="AU89" s="68">
        <v>0</v>
      </c>
      <c r="AV89" s="75" t="s">
        <v>89</v>
      </c>
      <c r="AW89" s="224">
        <v>1600000</v>
      </c>
      <c r="AX89" s="79">
        <f t="shared" si="13"/>
        <v>14400000</v>
      </c>
      <c r="AY89" s="223">
        <f t="shared" si="14"/>
        <v>0.1</v>
      </c>
      <c r="AZ89" s="223">
        <v>0.1</v>
      </c>
      <c r="BA89" s="75" t="s">
        <v>89</v>
      </c>
      <c r="BB89" s="65" t="s">
        <v>108</v>
      </c>
      <c r="BC89" s="263" t="s">
        <v>816</v>
      </c>
      <c r="BD89" s="221" t="s">
        <v>87</v>
      </c>
      <c r="BE89" s="221" t="s">
        <v>87</v>
      </c>
    </row>
    <row r="90" spans="2:57" x14ac:dyDescent="0.25">
      <c r="B90" s="221">
        <v>2025</v>
      </c>
      <c r="C90" s="221">
        <v>891780111</v>
      </c>
      <c r="D90" s="221" t="s">
        <v>78</v>
      </c>
      <c r="E90" s="236" t="s">
        <v>815</v>
      </c>
      <c r="F90" s="256" t="s">
        <v>814</v>
      </c>
      <c r="G90" s="65">
        <v>0</v>
      </c>
      <c r="H90" s="65" t="s">
        <v>81</v>
      </c>
      <c r="I90" s="221" t="s">
        <v>82</v>
      </c>
      <c r="J90" s="220" t="s">
        <v>83</v>
      </c>
      <c r="K90" s="66" t="s">
        <v>813</v>
      </c>
      <c r="L90" s="49">
        <v>15780000</v>
      </c>
      <c r="M90" s="221" t="s">
        <v>85</v>
      </c>
      <c r="N90" s="236" t="s">
        <v>812</v>
      </c>
      <c r="O90" s="66">
        <v>1221964687</v>
      </c>
      <c r="P90" s="66">
        <v>1616</v>
      </c>
      <c r="Q90" s="70">
        <v>45856</v>
      </c>
      <c r="R90" s="66">
        <v>15780000</v>
      </c>
      <c r="S90" s="70">
        <v>45861</v>
      </c>
      <c r="T90" s="68">
        <v>15780000</v>
      </c>
      <c r="U90" s="65" t="s">
        <v>87</v>
      </c>
      <c r="V90" s="244">
        <v>36669725</v>
      </c>
      <c r="W90" s="49" t="s">
        <v>706</v>
      </c>
      <c r="X90" s="70">
        <v>45861</v>
      </c>
      <c r="Y90" s="70">
        <v>45861</v>
      </c>
      <c r="Z90" s="65" t="s">
        <v>89</v>
      </c>
      <c r="AA90" s="70">
        <v>46006</v>
      </c>
      <c r="AB90" s="49">
        <f t="shared" si="10"/>
        <v>145</v>
      </c>
      <c r="AC90" s="65">
        <v>0</v>
      </c>
      <c r="AD90" s="68">
        <v>0</v>
      </c>
      <c r="AE90" s="65">
        <v>0</v>
      </c>
      <c r="AF90" s="77" t="s">
        <v>89</v>
      </c>
      <c r="AG90" s="49">
        <f t="shared" si="11"/>
        <v>0</v>
      </c>
      <c r="AH90" s="65">
        <v>0</v>
      </c>
      <c r="AI90" s="68">
        <v>0</v>
      </c>
      <c r="AJ90" s="65" t="s">
        <v>89</v>
      </c>
      <c r="AK90" s="78" t="s">
        <v>89</v>
      </c>
      <c r="AL90" s="65">
        <v>0</v>
      </c>
      <c r="AM90" s="65" t="s">
        <v>89</v>
      </c>
      <c r="AN90" s="65" t="s">
        <v>89</v>
      </c>
      <c r="AO90" s="65" t="s">
        <v>89</v>
      </c>
      <c r="AP90" s="49">
        <f t="shared" si="12"/>
        <v>0</v>
      </c>
      <c r="AQ90" s="49">
        <f>+L90+AD90-AI90</f>
        <v>15780000</v>
      </c>
      <c r="AR90" s="65" t="s">
        <v>87</v>
      </c>
      <c r="AS90" s="49">
        <v>15780000</v>
      </c>
      <c r="AT90" s="65" t="s">
        <v>90</v>
      </c>
      <c r="AU90" s="68">
        <v>0</v>
      </c>
      <c r="AV90" s="75" t="s">
        <v>89</v>
      </c>
      <c r="AW90" s="224">
        <v>1578000</v>
      </c>
      <c r="AX90" s="79">
        <f t="shared" si="13"/>
        <v>14202000</v>
      </c>
      <c r="AY90" s="223">
        <f t="shared" si="14"/>
        <v>0.1</v>
      </c>
      <c r="AZ90" s="223">
        <v>0.1</v>
      </c>
      <c r="BA90" s="75" t="s">
        <v>89</v>
      </c>
      <c r="BB90" s="65" t="s">
        <v>108</v>
      </c>
      <c r="BC90" s="263" t="s">
        <v>811</v>
      </c>
      <c r="BD90" s="221" t="s">
        <v>87</v>
      </c>
      <c r="BE90" s="221" t="s">
        <v>87</v>
      </c>
    </row>
    <row r="91" spans="2:57" x14ac:dyDescent="0.25">
      <c r="B91" s="221">
        <v>2025</v>
      </c>
      <c r="C91" s="221">
        <v>891780111</v>
      </c>
      <c r="D91" s="221" t="s">
        <v>78</v>
      </c>
      <c r="E91" s="236" t="s">
        <v>810</v>
      </c>
      <c r="F91" s="256" t="s">
        <v>809</v>
      </c>
      <c r="G91" s="65">
        <v>0</v>
      </c>
      <c r="H91" s="65" t="s">
        <v>81</v>
      </c>
      <c r="I91" s="221" t="s">
        <v>82</v>
      </c>
      <c r="J91" s="220" t="s">
        <v>83</v>
      </c>
      <c r="K91" s="66" t="s">
        <v>808</v>
      </c>
      <c r="L91" s="49">
        <v>12000000</v>
      </c>
      <c r="M91" s="221" t="s">
        <v>85</v>
      </c>
      <c r="N91" s="236" t="s">
        <v>807</v>
      </c>
      <c r="O91" s="66">
        <v>1080021566</v>
      </c>
      <c r="P91" s="66">
        <v>1609</v>
      </c>
      <c r="Q91" s="70">
        <v>45856</v>
      </c>
      <c r="R91" s="66">
        <v>12000000</v>
      </c>
      <c r="S91" s="70">
        <v>45861</v>
      </c>
      <c r="T91" s="68">
        <v>12000000</v>
      </c>
      <c r="U91" s="65" t="s">
        <v>87</v>
      </c>
      <c r="V91" s="237">
        <v>7634903</v>
      </c>
      <c r="W91" s="49" t="s">
        <v>711</v>
      </c>
      <c r="X91" s="70">
        <v>45861</v>
      </c>
      <c r="Y91" s="70">
        <v>45861</v>
      </c>
      <c r="Z91" s="65" t="s">
        <v>89</v>
      </c>
      <c r="AA91" s="70">
        <v>46006</v>
      </c>
      <c r="AB91" s="49">
        <f t="shared" si="10"/>
        <v>145</v>
      </c>
      <c r="AC91" s="65">
        <v>0</v>
      </c>
      <c r="AD91" s="68">
        <v>0</v>
      </c>
      <c r="AE91" s="65">
        <v>0</v>
      </c>
      <c r="AF91" s="77" t="s">
        <v>89</v>
      </c>
      <c r="AG91" s="49">
        <f t="shared" si="11"/>
        <v>0</v>
      </c>
      <c r="AH91" s="65">
        <v>0</v>
      </c>
      <c r="AI91" s="68">
        <v>0</v>
      </c>
      <c r="AJ91" s="65" t="s">
        <v>89</v>
      </c>
      <c r="AK91" s="78" t="s">
        <v>89</v>
      </c>
      <c r="AL91" s="65">
        <v>0</v>
      </c>
      <c r="AM91" s="65" t="s">
        <v>89</v>
      </c>
      <c r="AN91" s="65" t="s">
        <v>89</v>
      </c>
      <c r="AO91" s="65" t="s">
        <v>89</v>
      </c>
      <c r="AP91" s="49">
        <f t="shared" si="12"/>
        <v>0</v>
      </c>
      <c r="AQ91" s="49">
        <f>+L91+AD91-AI91</f>
        <v>12000000</v>
      </c>
      <c r="AR91" s="65" t="s">
        <v>87</v>
      </c>
      <c r="AS91" s="49">
        <v>12000000</v>
      </c>
      <c r="AT91" s="65" t="s">
        <v>90</v>
      </c>
      <c r="AU91" s="68">
        <v>0</v>
      </c>
      <c r="AV91" s="75" t="s">
        <v>89</v>
      </c>
      <c r="AW91" s="224">
        <v>1200000</v>
      </c>
      <c r="AX91" s="79">
        <f t="shared" si="13"/>
        <v>10800000</v>
      </c>
      <c r="AY91" s="223">
        <f t="shared" si="14"/>
        <v>0.1</v>
      </c>
      <c r="AZ91" s="223">
        <v>0.1</v>
      </c>
      <c r="BA91" s="75" t="s">
        <v>89</v>
      </c>
      <c r="BB91" s="65" t="s">
        <v>108</v>
      </c>
      <c r="BC91" s="263" t="s">
        <v>806</v>
      </c>
      <c r="BD91" s="221" t="s">
        <v>87</v>
      </c>
      <c r="BE91" s="221" t="s">
        <v>87</v>
      </c>
    </row>
    <row r="92" spans="2:57" x14ac:dyDescent="0.25">
      <c r="B92" s="221">
        <v>2025</v>
      </c>
      <c r="C92" s="221">
        <v>891780111</v>
      </c>
      <c r="D92" s="221" t="s">
        <v>78</v>
      </c>
      <c r="E92" s="236" t="s">
        <v>805</v>
      </c>
      <c r="F92" s="256" t="s">
        <v>804</v>
      </c>
      <c r="G92" s="65">
        <v>0</v>
      </c>
      <c r="H92" s="65" t="s">
        <v>81</v>
      </c>
      <c r="I92" s="221" t="s">
        <v>82</v>
      </c>
      <c r="J92" s="220" t="s">
        <v>83</v>
      </c>
      <c r="K92" s="66" t="s">
        <v>803</v>
      </c>
      <c r="L92" s="49">
        <v>16300000</v>
      </c>
      <c r="M92" s="221" t="s">
        <v>85</v>
      </c>
      <c r="N92" s="236" t="s">
        <v>802</v>
      </c>
      <c r="O92" s="66">
        <v>1082886783</v>
      </c>
      <c r="P92" s="66">
        <v>1535</v>
      </c>
      <c r="Q92" s="70">
        <v>45849</v>
      </c>
      <c r="R92" s="66">
        <v>16300000</v>
      </c>
      <c r="S92" s="70">
        <v>45862</v>
      </c>
      <c r="T92" s="68">
        <v>16300000</v>
      </c>
      <c r="U92" s="65" t="s">
        <v>87</v>
      </c>
      <c r="V92" s="237">
        <v>7634903</v>
      </c>
      <c r="W92" s="49" t="s">
        <v>711</v>
      </c>
      <c r="X92" s="70">
        <v>45862</v>
      </c>
      <c r="Y92" s="70">
        <v>45862</v>
      </c>
      <c r="Z92" s="65" t="s">
        <v>89</v>
      </c>
      <c r="AA92" s="70">
        <v>46006</v>
      </c>
      <c r="AB92" s="49">
        <f t="shared" si="10"/>
        <v>144</v>
      </c>
      <c r="AC92" s="65">
        <v>0</v>
      </c>
      <c r="AD92" s="68">
        <v>0</v>
      </c>
      <c r="AE92" s="65">
        <v>0</v>
      </c>
      <c r="AF92" s="77" t="s">
        <v>89</v>
      </c>
      <c r="AG92" s="49">
        <f t="shared" si="11"/>
        <v>0</v>
      </c>
      <c r="AH92" s="65">
        <v>0</v>
      </c>
      <c r="AI92" s="68">
        <v>0</v>
      </c>
      <c r="AJ92" s="65" t="s">
        <v>89</v>
      </c>
      <c r="AK92" s="78" t="s">
        <v>89</v>
      </c>
      <c r="AL92" s="65">
        <v>0</v>
      </c>
      <c r="AM92" s="65" t="s">
        <v>89</v>
      </c>
      <c r="AN92" s="65" t="s">
        <v>89</v>
      </c>
      <c r="AO92" s="65" t="s">
        <v>89</v>
      </c>
      <c r="AP92" s="49">
        <f t="shared" si="12"/>
        <v>0</v>
      </c>
      <c r="AQ92" s="49">
        <f>+L92+AD92-AI92</f>
        <v>16300000</v>
      </c>
      <c r="AR92" s="65" t="s">
        <v>87</v>
      </c>
      <c r="AS92" s="49">
        <v>16300000</v>
      </c>
      <c r="AT92" s="65" t="s">
        <v>90</v>
      </c>
      <c r="AU92" s="68">
        <v>0</v>
      </c>
      <c r="AV92" s="75" t="s">
        <v>89</v>
      </c>
      <c r="AW92" s="224">
        <v>2800000</v>
      </c>
      <c r="AX92" s="79">
        <f t="shared" si="13"/>
        <v>13500000</v>
      </c>
      <c r="AY92" s="223">
        <f t="shared" si="14"/>
        <v>0.17177914110429449</v>
      </c>
      <c r="AZ92" s="223">
        <v>0.17</v>
      </c>
      <c r="BA92" s="75" t="s">
        <v>89</v>
      </c>
      <c r="BB92" s="65" t="s">
        <v>108</v>
      </c>
      <c r="BC92" s="263" t="s">
        <v>801</v>
      </c>
      <c r="BD92" s="221" t="s">
        <v>87</v>
      </c>
      <c r="BE92" s="221" t="s">
        <v>87</v>
      </c>
    </row>
    <row r="93" spans="2:57" x14ac:dyDescent="0.25">
      <c r="B93" s="221">
        <v>2025</v>
      </c>
      <c r="C93" s="221">
        <v>891780111</v>
      </c>
      <c r="D93" s="221" t="s">
        <v>78</v>
      </c>
      <c r="E93" s="236" t="s">
        <v>800</v>
      </c>
      <c r="F93" s="256" t="s">
        <v>799</v>
      </c>
      <c r="G93" s="65">
        <v>0</v>
      </c>
      <c r="H93" s="65" t="s">
        <v>81</v>
      </c>
      <c r="I93" s="221" t="s">
        <v>82</v>
      </c>
      <c r="J93" s="220" t="s">
        <v>83</v>
      </c>
      <c r="K93" s="66" t="s">
        <v>798</v>
      </c>
      <c r="L93" s="49">
        <v>11250000</v>
      </c>
      <c r="M93" s="221" t="s">
        <v>85</v>
      </c>
      <c r="N93" s="236" t="s">
        <v>797</v>
      </c>
      <c r="O93" s="252">
        <v>1006639062</v>
      </c>
      <c r="P93" s="66">
        <v>1617</v>
      </c>
      <c r="Q93" s="70">
        <v>45856</v>
      </c>
      <c r="R93" s="66">
        <v>11250000</v>
      </c>
      <c r="S93" s="70">
        <v>45862</v>
      </c>
      <c r="T93" s="68">
        <v>11250000</v>
      </c>
      <c r="U93" s="65" t="s">
        <v>87</v>
      </c>
      <c r="V93" s="237">
        <v>1082900194</v>
      </c>
      <c r="W93" s="49" t="s">
        <v>722</v>
      </c>
      <c r="X93" s="70">
        <v>45862</v>
      </c>
      <c r="Y93" s="70">
        <v>45862</v>
      </c>
      <c r="Z93" s="65" t="s">
        <v>89</v>
      </c>
      <c r="AA93" s="70">
        <v>46006</v>
      </c>
      <c r="AB93" s="49">
        <f t="shared" si="10"/>
        <v>144</v>
      </c>
      <c r="AC93" s="65">
        <v>0</v>
      </c>
      <c r="AD93" s="68">
        <v>0</v>
      </c>
      <c r="AE93" s="65">
        <v>0</v>
      </c>
      <c r="AF93" s="77" t="s">
        <v>89</v>
      </c>
      <c r="AG93" s="49">
        <f t="shared" si="11"/>
        <v>0</v>
      </c>
      <c r="AH93" s="65">
        <v>0</v>
      </c>
      <c r="AI93" s="68">
        <v>0</v>
      </c>
      <c r="AJ93" s="65" t="s">
        <v>89</v>
      </c>
      <c r="AK93" s="78" t="s">
        <v>89</v>
      </c>
      <c r="AL93" s="65">
        <v>0</v>
      </c>
      <c r="AM93" s="65" t="s">
        <v>89</v>
      </c>
      <c r="AN93" s="65" t="s">
        <v>89</v>
      </c>
      <c r="AO93" s="65" t="s">
        <v>89</v>
      </c>
      <c r="AP93" s="49">
        <f t="shared" si="12"/>
        <v>0</v>
      </c>
      <c r="AQ93" s="49">
        <f>+L93+AD93-AI93</f>
        <v>11250000</v>
      </c>
      <c r="AR93" s="65" t="s">
        <v>87</v>
      </c>
      <c r="AS93" s="49">
        <v>11250000</v>
      </c>
      <c r="AT93" s="65" t="s">
        <v>90</v>
      </c>
      <c r="AU93" s="68">
        <v>0</v>
      </c>
      <c r="AV93" s="75" t="s">
        <v>89</v>
      </c>
      <c r="AW93" s="224">
        <v>1125000</v>
      </c>
      <c r="AX93" s="79">
        <f t="shared" si="13"/>
        <v>10125000</v>
      </c>
      <c r="AY93" s="223">
        <f t="shared" si="14"/>
        <v>0.1</v>
      </c>
      <c r="AZ93" s="223">
        <v>0.1</v>
      </c>
      <c r="BA93" s="75" t="s">
        <v>89</v>
      </c>
      <c r="BB93" s="65" t="s">
        <v>108</v>
      </c>
      <c r="BC93" s="263" t="s">
        <v>796</v>
      </c>
      <c r="BD93" s="221" t="s">
        <v>87</v>
      </c>
      <c r="BE93" s="221" t="s">
        <v>87</v>
      </c>
    </row>
    <row r="94" spans="2:57" x14ac:dyDescent="0.25">
      <c r="B94" s="221">
        <v>2025</v>
      </c>
      <c r="C94" s="221">
        <v>891780111</v>
      </c>
      <c r="D94" s="221" t="s">
        <v>78</v>
      </c>
      <c r="E94" s="236" t="s">
        <v>795</v>
      </c>
      <c r="F94" s="256" t="s">
        <v>794</v>
      </c>
      <c r="G94" s="65">
        <v>0</v>
      </c>
      <c r="H94" s="65" t="s">
        <v>81</v>
      </c>
      <c r="I94" s="221" t="s">
        <v>82</v>
      </c>
      <c r="J94" s="220" t="s">
        <v>83</v>
      </c>
      <c r="K94" s="66" t="s">
        <v>793</v>
      </c>
      <c r="L94" s="49">
        <v>13000000</v>
      </c>
      <c r="M94" s="221" t="s">
        <v>85</v>
      </c>
      <c r="N94" s="236" t="s">
        <v>792</v>
      </c>
      <c r="O94" s="66">
        <v>1004347197</v>
      </c>
      <c r="P94" s="66">
        <v>1619</v>
      </c>
      <c r="Q94" s="70">
        <v>45856</v>
      </c>
      <c r="R94" s="66">
        <v>13000000</v>
      </c>
      <c r="S94" s="70">
        <v>45862</v>
      </c>
      <c r="T94" s="68">
        <v>13000000</v>
      </c>
      <c r="U94" s="65" t="s">
        <v>87</v>
      </c>
      <c r="V94" s="237">
        <v>12561250</v>
      </c>
      <c r="W94" s="237" t="s">
        <v>701</v>
      </c>
      <c r="X94" s="70">
        <v>45862</v>
      </c>
      <c r="Y94" s="70">
        <v>45862</v>
      </c>
      <c r="Z94" s="65" t="s">
        <v>89</v>
      </c>
      <c r="AA94" s="70">
        <v>46006</v>
      </c>
      <c r="AB94" s="49">
        <f t="shared" si="10"/>
        <v>144</v>
      </c>
      <c r="AC94" s="65">
        <v>0</v>
      </c>
      <c r="AD94" s="68">
        <v>0</v>
      </c>
      <c r="AE94" s="65">
        <v>0</v>
      </c>
      <c r="AF94" s="77" t="s">
        <v>89</v>
      </c>
      <c r="AG94" s="49">
        <f t="shared" si="11"/>
        <v>0</v>
      </c>
      <c r="AH94" s="65">
        <v>0</v>
      </c>
      <c r="AI94" s="68">
        <v>0</v>
      </c>
      <c r="AJ94" s="65" t="s">
        <v>89</v>
      </c>
      <c r="AK94" s="78" t="s">
        <v>89</v>
      </c>
      <c r="AL94" s="65">
        <v>0</v>
      </c>
      <c r="AM94" s="65" t="s">
        <v>89</v>
      </c>
      <c r="AN94" s="65" t="s">
        <v>89</v>
      </c>
      <c r="AO94" s="65" t="s">
        <v>89</v>
      </c>
      <c r="AP94" s="49">
        <f t="shared" si="12"/>
        <v>0</v>
      </c>
      <c r="AQ94" s="49">
        <f>+L94+AD94-AI94</f>
        <v>13000000</v>
      </c>
      <c r="AR94" s="65" t="s">
        <v>87</v>
      </c>
      <c r="AS94" s="49">
        <v>13000000</v>
      </c>
      <c r="AT94" s="65" t="s">
        <v>90</v>
      </c>
      <c r="AU94" s="68">
        <v>0</v>
      </c>
      <c r="AV94" s="75" t="s">
        <v>89</v>
      </c>
      <c r="AW94" s="224">
        <v>1300000</v>
      </c>
      <c r="AX94" s="79">
        <f t="shared" si="13"/>
        <v>11700000</v>
      </c>
      <c r="AY94" s="223">
        <f t="shared" si="14"/>
        <v>0.1</v>
      </c>
      <c r="AZ94" s="223">
        <v>0.1</v>
      </c>
      <c r="BA94" s="75" t="s">
        <v>89</v>
      </c>
      <c r="BB94" s="65" t="s">
        <v>108</v>
      </c>
      <c r="BC94" s="263" t="s">
        <v>791</v>
      </c>
      <c r="BD94" s="221" t="s">
        <v>87</v>
      </c>
      <c r="BE94" s="221" t="s">
        <v>87</v>
      </c>
    </row>
    <row r="95" spans="2:57" x14ac:dyDescent="0.25">
      <c r="B95" s="221">
        <v>2025</v>
      </c>
      <c r="C95" s="221">
        <v>891780111</v>
      </c>
      <c r="D95" s="221" t="s">
        <v>78</v>
      </c>
      <c r="E95" s="236" t="s">
        <v>790</v>
      </c>
      <c r="F95" s="256" t="s">
        <v>789</v>
      </c>
      <c r="G95" s="65">
        <v>0</v>
      </c>
      <c r="H95" s="65" t="s">
        <v>81</v>
      </c>
      <c r="I95" s="221" t="s">
        <v>82</v>
      </c>
      <c r="J95" s="220" t="s">
        <v>83</v>
      </c>
      <c r="K95" s="66" t="s">
        <v>788</v>
      </c>
      <c r="L95" s="49">
        <v>12000000</v>
      </c>
      <c r="M95" s="221" t="s">
        <v>85</v>
      </c>
      <c r="N95" s="236" t="s">
        <v>787</v>
      </c>
      <c r="O95" s="66">
        <v>1083569978</v>
      </c>
      <c r="P95" s="66">
        <v>1612</v>
      </c>
      <c r="Q95" s="70">
        <v>45856</v>
      </c>
      <c r="R95" s="66">
        <v>12000000</v>
      </c>
      <c r="S95" s="70">
        <v>45863</v>
      </c>
      <c r="T95" s="68">
        <v>12000000</v>
      </c>
      <c r="U95" s="65" t="s">
        <v>87</v>
      </c>
      <c r="V95" s="237">
        <v>1082900194</v>
      </c>
      <c r="W95" s="49" t="s">
        <v>722</v>
      </c>
      <c r="X95" s="70">
        <v>45863</v>
      </c>
      <c r="Y95" s="70">
        <v>45863</v>
      </c>
      <c r="Z95" s="65" t="s">
        <v>89</v>
      </c>
      <c r="AA95" s="70">
        <v>46006</v>
      </c>
      <c r="AB95" s="49">
        <f t="shared" si="10"/>
        <v>143</v>
      </c>
      <c r="AC95" s="65">
        <v>0</v>
      </c>
      <c r="AD95" s="68">
        <v>0</v>
      </c>
      <c r="AE95" s="65">
        <v>0</v>
      </c>
      <c r="AF95" s="77" t="s">
        <v>89</v>
      </c>
      <c r="AG95" s="49">
        <f t="shared" si="11"/>
        <v>0</v>
      </c>
      <c r="AH95" s="65">
        <v>0</v>
      </c>
      <c r="AI95" s="68">
        <v>0</v>
      </c>
      <c r="AJ95" s="65" t="s">
        <v>89</v>
      </c>
      <c r="AK95" s="78" t="s">
        <v>89</v>
      </c>
      <c r="AL95" s="65">
        <v>0</v>
      </c>
      <c r="AM95" s="65" t="s">
        <v>89</v>
      </c>
      <c r="AN95" s="65" t="s">
        <v>89</v>
      </c>
      <c r="AO95" s="65" t="s">
        <v>89</v>
      </c>
      <c r="AP95" s="49">
        <f t="shared" si="12"/>
        <v>0</v>
      </c>
      <c r="AQ95" s="49">
        <f>+L95+AD95-AI95</f>
        <v>12000000</v>
      </c>
      <c r="AR95" s="65" t="s">
        <v>87</v>
      </c>
      <c r="AS95" s="49">
        <v>12000000</v>
      </c>
      <c r="AT95" s="65" t="s">
        <v>90</v>
      </c>
      <c r="AU95" s="68">
        <v>0</v>
      </c>
      <c r="AV95" s="75" t="s">
        <v>89</v>
      </c>
      <c r="AW95" s="224">
        <v>1200000</v>
      </c>
      <c r="AX95" s="79">
        <f t="shared" si="13"/>
        <v>10800000</v>
      </c>
      <c r="AY95" s="223">
        <f t="shared" si="14"/>
        <v>0.1</v>
      </c>
      <c r="AZ95" s="223">
        <v>0.1</v>
      </c>
      <c r="BA95" s="75" t="s">
        <v>89</v>
      </c>
      <c r="BB95" s="65" t="s">
        <v>108</v>
      </c>
      <c r="BC95" s="263" t="s">
        <v>786</v>
      </c>
      <c r="BD95" s="221" t="s">
        <v>87</v>
      </c>
      <c r="BE95" s="221" t="s">
        <v>87</v>
      </c>
    </row>
    <row r="96" spans="2:57" x14ac:dyDescent="0.25">
      <c r="B96" s="221">
        <v>2025</v>
      </c>
      <c r="C96" s="221">
        <v>891780111</v>
      </c>
      <c r="D96" s="221" t="s">
        <v>78</v>
      </c>
      <c r="E96" s="236" t="s">
        <v>785</v>
      </c>
      <c r="F96" s="256" t="s">
        <v>784</v>
      </c>
      <c r="G96" s="65">
        <v>0</v>
      </c>
      <c r="H96" s="65" t="s">
        <v>81</v>
      </c>
      <c r="I96" s="221" t="s">
        <v>82</v>
      </c>
      <c r="J96" s="220" t="s">
        <v>83</v>
      </c>
      <c r="K96" s="66" t="s">
        <v>783</v>
      </c>
      <c r="L96" s="49">
        <v>13000000</v>
      </c>
      <c r="M96" s="221" t="s">
        <v>85</v>
      </c>
      <c r="N96" s="236" t="s">
        <v>782</v>
      </c>
      <c r="O96" s="66">
        <v>1020736975</v>
      </c>
      <c r="P96" s="66">
        <v>1682</v>
      </c>
      <c r="Q96" s="70">
        <v>45863</v>
      </c>
      <c r="R96" s="66">
        <v>13000000</v>
      </c>
      <c r="S96" s="70">
        <v>45863</v>
      </c>
      <c r="T96" s="68">
        <v>13000000</v>
      </c>
      <c r="U96" s="65" t="s">
        <v>87</v>
      </c>
      <c r="V96" s="244">
        <v>36669725</v>
      </c>
      <c r="W96" s="49" t="s">
        <v>706</v>
      </c>
      <c r="X96" s="70">
        <v>45863</v>
      </c>
      <c r="Y96" s="70">
        <v>45863</v>
      </c>
      <c r="Z96" s="65" t="s">
        <v>89</v>
      </c>
      <c r="AA96" s="70">
        <v>46006</v>
      </c>
      <c r="AB96" s="49">
        <f t="shared" si="10"/>
        <v>143</v>
      </c>
      <c r="AC96" s="65">
        <v>0</v>
      </c>
      <c r="AD96" s="68">
        <v>0</v>
      </c>
      <c r="AE96" s="65">
        <v>0</v>
      </c>
      <c r="AF96" s="77" t="s">
        <v>89</v>
      </c>
      <c r="AG96" s="49">
        <f t="shared" si="11"/>
        <v>0</v>
      </c>
      <c r="AH96" s="65">
        <v>0</v>
      </c>
      <c r="AI96" s="68">
        <v>0</v>
      </c>
      <c r="AJ96" s="65" t="s">
        <v>89</v>
      </c>
      <c r="AK96" s="78" t="s">
        <v>89</v>
      </c>
      <c r="AL96" s="65">
        <v>0</v>
      </c>
      <c r="AM96" s="65" t="s">
        <v>89</v>
      </c>
      <c r="AN96" s="65" t="s">
        <v>89</v>
      </c>
      <c r="AO96" s="65" t="s">
        <v>89</v>
      </c>
      <c r="AP96" s="49">
        <f t="shared" si="12"/>
        <v>0</v>
      </c>
      <c r="AQ96" s="49">
        <f>+L96+AD96-AI96</f>
        <v>13000000</v>
      </c>
      <c r="AR96" s="65" t="s">
        <v>87</v>
      </c>
      <c r="AS96" s="49">
        <v>13000000</v>
      </c>
      <c r="AT96" s="65" t="s">
        <v>90</v>
      </c>
      <c r="AU96" s="68">
        <v>0</v>
      </c>
      <c r="AV96" s="75" t="s">
        <v>89</v>
      </c>
      <c r="AW96" s="224">
        <v>1300000</v>
      </c>
      <c r="AX96" s="79">
        <f t="shared" si="13"/>
        <v>11700000</v>
      </c>
      <c r="AY96" s="223">
        <f t="shared" si="14"/>
        <v>0.1</v>
      </c>
      <c r="AZ96" s="223">
        <v>0.1</v>
      </c>
      <c r="BA96" s="75" t="s">
        <v>89</v>
      </c>
      <c r="BB96" s="65" t="s">
        <v>108</v>
      </c>
      <c r="BC96" s="263" t="s">
        <v>781</v>
      </c>
      <c r="BD96" s="221" t="s">
        <v>87</v>
      </c>
      <c r="BE96" s="221" t="s">
        <v>87</v>
      </c>
    </row>
    <row r="97" spans="2:57" x14ac:dyDescent="0.25">
      <c r="B97" s="221">
        <v>2025</v>
      </c>
      <c r="C97" s="221">
        <v>891780111</v>
      </c>
      <c r="D97" s="221" t="s">
        <v>78</v>
      </c>
      <c r="E97" s="236" t="s">
        <v>780</v>
      </c>
      <c r="F97" s="256" t="s">
        <v>779</v>
      </c>
      <c r="G97" s="65">
        <v>0</v>
      </c>
      <c r="H97" s="65" t="s">
        <v>81</v>
      </c>
      <c r="I97" s="221" t="s">
        <v>82</v>
      </c>
      <c r="J97" s="220" t="s">
        <v>83</v>
      </c>
      <c r="K97" s="66" t="s">
        <v>778</v>
      </c>
      <c r="L97" s="49">
        <v>15000000</v>
      </c>
      <c r="M97" s="221" t="s">
        <v>85</v>
      </c>
      <c r="N97" s="236" t="s">
        <v>777</v>
      </c>
      <c r="O97" s="66">
        <v>1129567153</v>
      </c>
      <c r="P97" s="66">
        <v>1681</v>
      </c>
      <c r="Q97" s="70">
        <v>45863</v>
      </c>
      <c r="R97" s="66">
        <v>15000000</v>
      </c>
      <c r="S97" s="70">
        <v>45863</v>
      </c>
      <c r="T97" s="68">
        <v>15000000</v>
      </c>
      <c r="U97" s="65" t="s">
        <v>87</v>
      </c>
      <c r="V97" s="237">
        <v>7634903</v>
      </c>
      <c r="W97" s="49" t="s">
        <v>711</v>
      </c>
      <c r="X97" s="70">
        <v>45863</v>
      </c>
      <c r="Y97" s="70">
        <v>45863</v>
      </c>
      <c r="Z97" s="65" t="s">
        <v>89</v>
      </c>
      <c r="AA97" s="70">
        <v>46006</v>
      </c>
      <c r="AB97" s="49">
        <f t="shared" si="10"/>
        <v>143</v>
      </c>
      <c r="AC97" s="65">
        <v>0</v>
      </c>
      <c r="AD97" s="68">
        <v>0</v>
      </c>
      <c r="AE97" s="65">
        <v>0</v>
      </c>
      <c r="AF97" s="77" t="s">
        <v>89</v>
      </c>
      <c r="AG97" s="49">
        <f t="shared" si="11"/>
        <v>0</v>
      </c>
      <c r="AH97" s="65">
        <v>0</v>
      </c>
      <c r="AI97" s="68">
        <v>0</v>
      </c>
      <c r="AJ97" s="65" t="s">
        <v>89</v>
      </c>
      <c r="AK97" s="78" t="s">
        <v>89</v>
      </c>
      <c r="AL97" s="65">
        <v>0</v>
      </c>
      <c r="AM97" s="65" t="s">
        <v>89</v>
      </c>
      <c r="AN97" s="65" t="s">
        <v>89</v>
      </c>
      <c r="AO97" s="65" t="s">
        <v>89</v>
      </c>
      <c r="AP97" s="49">
        <f t="shared" si="12"/>
        <v>0</v>
      </c>
      <c r="AQ97" s="49">
        <f>+L97+AD97-AI97</f>
        <v>15000000</v>
      </c>
      <c r="AR97" s="65" t="s">
        <v>87</v>
      </c>
      <c r="AS97" s="49">
        <v>15000000</v>
      </c>
      <c r="AT97" s="65" t="s">
        <v>90</v>
      </c>
      <c r="AU97" s="68">
        <v>0</v>
      </c>
      <c r="AV97" s="75" t="s">
        <v>89</v>
      </c>
      <c r="AW97" s="224">
        <v>1500000</v>
      </c>
      <c r="AX97" s="79">
        <f t="shared" si="13"/>
        <v>13500000</v>
      </c>
      <c r="AY97" s="223">
        <f t="shared" si="14"/>
        <v>0.1</v>
      </c>
      <c r="AZ97" s="223">
        <v>0.1</v>
      </c>
      <c r="BA97" s="75" t="s">
        <v>89</v>
      </c>
      <c r="BB97" s="65" t="s">
        <v>108</v>
      </c>
      <c r="BC97" s="263" t="s">
        <v>776</v>
      </c>
      <c r="BD97" s="221" t="s">
        <v>87</v>
      </c>
      <c r="BE97" s="221" t="s">
        <v>87</v>
      </c>
    </row>
    <row r="98" spans="2:57" x14ac:dyDescent="0.25">
      <c r="B98" s="221">
        <v>2025</v>
      </c>
      <c r="C98" s="221">
        <v>891780111</v>
      </c>
      <c r="D98" s="221" t="s">
        <v>78</v>
      </c>
      <c r="E98" s="236" t="s">
        <v>775</v>
      </c>
      <c r="F98" s="256" t="s">
        <v>774</v>
      </c>
      <c r="G98" s="65">
        <v>0</v>
      </c>
      <c r="H98" s="65" t="s">
        <v>81</v>
      </c>
      <c r="I98" s="221" t="s">
        <v>82</v>
      </c>
      <c r="J98" s="220" t="s">
        <v>83</v>
      </c>
      <c r="K98" s="66" t="s">
        <v>773</v>
      </c>
      <c r="L98" s="49">
        <v>11250000</v>
      </c>
      <c r="M98" s="221" t="s">
        <v>85</v>
      </c>
      <c r="N98" s="236" t="s">
        <v>772</v>
      </c>
      <c r="O98" s="252">
        <v>1149451304</v>
      </c>
      <c r="P98" s="66">
        <v>1618</v>
      </c>
      <c r="Q98" s="70">
        <v>45856</v>
      </c>
      <c r="R98" s="66">
        <v>11250000</v>
      </c>
      <c r="S98" s="70">
        <v>45863</v>
      </c>
      <c r="T98" s="68">
        <v>11250000</v>
      </c>
      <c r="U98" s="65" t="s">
        <v>87</v>
      </c>
      <c r="V98" s="237">
        <v>12561250</v>
      </c>
      <c r="W98" s="237" t="s">
        <v>701</v>
      </c>
      <c r="X98" s="70">
        <v>45863</v>
      </c>
      <c r="Y98" s="70">
        <v>45863</v>
      </c>
      <c r="Z98" s="65" t="s">
        <v>89</v>
      </c>
      <c r="AA98" s="70">
        <v>46006</v>
      </c>
      <c r="AB98" s="49">
        <f t="shared" si="10"/>
        <v>143</v>
      </c>
      <c r="AC98" s="65">
        <v>0</v>
      </c>
      <c r="AD98" s="68">
        <v>0</v>
      </c>
      <c r="AE98" s="65">
        <v>0</v>
      </c>
      <c r="AF98" s="77" t="s">
        <v>89</v>
      </c>
      <c r="AG98" s="49">
        <f t="shared" si="11"/>
        <v>0</v>
      </c>
      <c r="AH98" s="65">
        <v>0</v>
      </c>
      <c r="AI98" s="68">
        <v>0</v>
      </c>
      <c r="AJ98" s="65" t="s">
        <v>89</v>
      </c>
      <c r="AK98" s="78" t="s">
        <v>89</v>
      </c>
      <c r="AL98" s="65">
        <v>0</v>
      </c>
      <c r="AM98" s="65" t="s">
        <v>89</v>
      </c>
      <c r="AN98" s="65" t="s">
        <v>89</v>
      </c>
      <c r="AO98" s="65" t="s">
        <v>89</v>
      </c>
      <c r="AP98" s="49">
        <f t="shared" si="12"/>
        <v>0</v>
      </c>
      <c r="AQ98" s="49">
        <f>+L98+AD98-AI98</f>
        <v>11250000</v>
      </c>
      <c r="AR98" s="65" t="s">
        <v>87</v>
      </c>
      <c r="AS98" s="49">
        <v>11250000</v>
      </c>
      <c r="AT98" s="65" t="s">
        <v>90</v>
      </c>
      <c r="AU98" s="68">
        <v>0</v>
      </c>
      <c r="AV98" s="75" t="s">
        <v>89</v>
      </c>
      <c r="AW98" s="224">
        <v>1125000</v>
      </c>
      <c r="AX98" s="79">
        <f t="shared" si="13"/>
        <v>10125000</v>
      </c>
      <c r="AY98" s="223">
        <f t="shared" si="14"/>
        <v>0.1</v>
      </c>
      <c r="AZ98" s="223">
        <v>0.1</v>
      </c>
      <c r="BA98" s="75" t="s">
        <v>89</v>
      </c>
      <c r="BB98" s="65" t="s">
        <v>108</v>
      </c>
      <c r="BC98" s="263" t="s">
        <v>771</v>
      </c>
      <c r="BD98" s="221" t="s">
        <v>87</v>
      </c>
      <c r="BE98" s="221" t="s">
        <v>87</v>
      </c>
    </row>
    <row r="99" spans="2:57" x14ac:dyDescent="0.25">
      <c r="B99" s="221">
        <v>2025</v>
      </c>
      <c r="C99" s="221">
        <v>891780111</v>
      </c>
      <c r="D99" s="221" t="s">
        <v>78</v>
      </c>
      <c r="E99" s="236" t="s">
        <v>770</v>
      </c>
      <c r="F99" s="256" t="s">
        <v>769</v>
      </c>
      <c r="G99" s="65">
        <v>0</v>
      </c>
      <c r="H99" s="65" t="s">
        <v>81</v>
      </c>
      <c r="I99" s="221" t="s">
        <v>82</v>
      </c>
      <c r="J99" s="220" t="s">
        <v>83</v>
      </c>
      <c r="K99" s="66" t="s">
        <v>768</v>
      </c>
      <c r="L99" s="49">
        <v>15000000</v>
      </c>
      <c r="M99" s="221" t="s">
        <v>85</v>
      </c>
      <c r="N99" s="240" t="s">
        <v>767</v>
      </c>
      <c r="O99" s="66">
        <v>36552616</v>
      </c>
      <c r="P99" s="66">
        <v>1683</v>
      </c>
      <c r="Q99" s="70">
        <v>45863</v>
      </c>
      <c r="R99" s="66">
        <v>15000000</v>
      </c>
      <c r="S99" s="70">
        <v>45863</v>
      </c>
      <c r="T99" s="68">
        <v>15000000</v>
      </c>
      <c r="U99" s="65" t="s">
        <v>87</v>
      </c>
      <c r="V99" s="237">
        <v>7634903</v>
      </c>
      <c r="W99" s="49" t="s">
        <v>711</v>
      </c>
      <c r="X99" s="70">
        <v>45863</v>
      </c>
      <c r="Y99" s="70">
        <v>45863</v>
      </c>
      <c r="Z99" s="65" t="s">
        <v>89</v>
      </c>
      <c r="AA99" s="70">
        <v>46006</v>
      </c>
      <c r="AB99" s="49">
        <f t="shared" si="10"/>
        <v>143</v>
      </c>
      <c r="AC99" s="65">
        <v>0</v>
      </c>
      <c r="AD99" s="68">
        <v>0</v>
      </c>
      <c r="AE99" s="65">
        <v>0</v>
      </c>
      <c r="AF99" s="77" t="s">
        <v>89</v>
      </c>
      <c r="AG99" s="49">
        <f t="shared" si="11"/>
        <v>0</v>
      </c>
      <c r="AH99" s="65">
        <v>0</v>
      </c>
      <c r="AI99" s="68">
        <v>0</v>
      </c>
      <c r="AJ99" s="65" t="s">
        <v>89</v>
      </c>
      <c r="AK99" s="78" t="s">
        <v>89</v>
      </c>
      <c r="AL99" s="65">
        <v>0</v>
      </c>
      <c r="AM99" s="65" t="s">
        <v>89</v>
      </c>
      <c r="AN99" s="65" t="s">
        <v>89</v>
      </c>
      <c r="AO99" s="65" t="s">
        <v>89</v>
      </c>
      <c r="AP99" s="49">
        <f t="shared" si="12"/>
        <v>0</v>
      </c>
      <c r="AQ99" s="49">
        <f>+L99+AD99-AI99</f>
        <v>15000000</v>
      </c>
      <c r="AR99" s="65" t="s">
        <v>87</v>
      </c>
      <c r="AS99" s="49">
        <v>15000000</v>
      </c>
      <c r="AT99" s="65" t="s">
        <v>90</v>
      </c>
      <c r="AU99" s="68">
        <v>0</v>
      </c>
      <c r="AV99" s="75" t="s">
        <v>89</v>
      </c>
      <c r="AW99" s="224">
        <v>1500000</v>
      </c>
      <c r="AX99" s="79">
        <f t="shared" si="13"/>
        <v>13500000</v>
      </c>
      <c r="AY99" s="223">
        <f t="shared" si="14"/>
        <v>0.1</v>
      </c>
      <c r="AZ99" s="223">
        <v>0.1</v>
      </c>
      <c r="BA99" s="75" t="s">
        <v>89</v>
      </c>
      <c r="BB99" s="65" t="s">
        <v>108</v>
      </c>
      <c r="BC99" s="263" t="s">
        <v>766</v>
      </c>
      <c r="BD99" s="221" t="s">
        <v>87</v>
      </c>
      <c r="BE99" s="221" t="s">
        <v>87</v>
      </c>
    </row>
    <row r="100" spans="2:57" x14ac:dyDescent="0.25">
      <c r="B100" s="221">
        <v>2025</v>
      </c>
      <c r="C100" s="221">
        <v>891780111</v>
      </c>
      <c r="D100" s="221" t="s">
        <v>78</v>
      </c>
      <c r="E100" s="236" t="s">
        <v>765</v>
      </c>
      <c r="F100" s="256" t="s">
        <v>764</v>
      </c>
      <c r="G100" s="65">
        <v>0</v>
      </c>
      <c r="H100" s="65" t="s">
        <v>81</v>
      </c>
      <c r="I100" s="221" t="s">
        <v>82</v>
      </c>
      <c r="J100" s="220" t="s">
        <v>83</v>
      </c>
      <c r="K100" s="66" t="s">
        <v>763</v>
      </c>
      <c r="L100" s="49">
        <v>12500000</v>
      </c>
      <c r="M100" s="221" t="s">
        <v>85</v>
      </c>
      <c r="N100" s="240" t="s">
        <v>762</v>
      </c>
      <c r="O100" s="66">
        <v>1007832682</v>
      </c>
      <c r="P100" s="66">
        <v>1615</v>
      </c>
      <c r="Q100" s="70">
        <v>45856</v>
      </c>
      <c r="R100" s="66">
        <v>12500000</v>
      </c>
      <c r="S100" s="70">
        <v>45866</v>
      </c>
      <c r="T100" s="68">
        <v>12500000</v>
      </c>
      <c r="U100" s="65" t="s">
        <v>87</v>
      </c>
      <c r="V100" s="237">
        <v>12561250</v>
      </c>
      <c r="W100" s="237" t="s">
        <v>701</v>
      </c>
      <c r="X100" s="70">
        <v>45866</v>
      </c>
      <c r="Y100" s="70">
        <v>45866</v>
      </c>
      <c r="Z100" s="65" t="s">
        <v>89</v>
      </c>
      <c r="AA100" s="70">
        <v>46006</v>
      </c>
      <c r="AB100" s="49">
        <f t="shared" si="10"/>
        <v>140</v>
      </c>
      <c r="AC100" s="65">
        <v>0</v>
      </c>
      <c r="AD100" s="68">
        <v>0</v>
      </c>
      <c r="AE100" s="65">
        <v>0</v>
      </c>
      <c r="AF100" s="77" t="s">
        <v>89</v>
      </c>
      <c r="AG100" s="49">
        <f t="shared" si="11"/>
        <v>0</v>
      </c>
      <c r="AH100" s="65">
        <v>0</v>
      </c>
      <c r="AI100" s="68">
        <v>0</v>
      </c>
      <c r="AJ100" s="65" t="s">
        <v>89</v>
      </c>
      <c r="AK100" s="78" t="s">
        <v>89</v>
      </c>
      <c r="AL100" s="65">
        <v>0</v>
      </c>
      <c r="AM100" s="65" t="s">
        <v>89</v>
      </c>
      <c r="AN100" s="65" t="s">
        <v>89</v>
      </c>
      <c r="AO100" s="65" t="s">
        <v>89</v>
      </c>
      <c r="AP100" s="49">
        <f t="shared" si="12"/>
        <v>0</v>
      </c>
      <c r="AQ100" s="49">
        <f>+L100+AD100-AI100</f>
        <v>12500000</v>
      </c>
      <c r="AR100" s="65" t="s">
        <v>87</v>
      </c>
      <c r="AS100" s="49">
        <v>12500000</v>
      </c>
      <c r="AT100" s="65" t="s">
        <v>90</v>
      </c>
      <c r="AU100" s="68">
        <v>0</v>
      </c>
      <c r="AV100" s="75" t="s">
        <v>89</v>
      </c>
      <c r="AW100" s="224">
        <v>1250000</v>
      </c>
      <c r="AX100" s="79">
        <f t="shared" si="13"/>
        <v>11250000</v>
      </c>
      <c r="AY100" s="223">
        <f t="shared" si="14"/>
        <v>0.1</v>
      </c>
      <c r="AZ100" s="223">
        <v>0.1</v>
      </c>
      <c r="BA100" s="75" t="s">
        <v>89</v>
      </c>
      <c r="BB100" s="65" t="s">
        <v>108</v>
      </c>
      <c r="BC100" s="263" t="s">
        <v>761</v>
      </c>
      <c r="BD100" s="221" t="s">
        <v>87</v>
      </c>
      <c r="BE100" s="221" t="s">
        <v>87</v>
      </c>
    </row>
    <row r="101" spans="2:57" x14ac:dyDescent="0.25">
      <c r="B101" s="221">
        <v>2025</v>
      </c>
      <c r="C101" s="221">
        <v>891780111</v>
      </c>
      <c r="D101" s="221" t="s">
        <v>78</v>
      </c>
      <c r="E101" s="49" t="s">
        <v>760</v>
      </c>
      <c r="F101" s="256" t="s">
        <v>759</v>
      </c>
      <c r="G101" s="65">
        <v>0</v>
      </c>
      <c r="H101" s="65" t="s">
        <v>81</v>
      </c>
      <c r="I101" s="221" t="s">
        <v>82</v>
      </c>
      <c r="J101" s="220" t="s">
        <v>83</v>
      </c>
      <c r="K101" s="66" t="s">
        <v>758</v>
      </c>
      <c r="L101" s="49">
        <v>12150000</v>
      </c>
      <c r="M101" s="221" t="s">
        <v>85</v>
      </c>
      <c r="N101" s="49" t="s">
        <v>757</v>
      </c>
      <c r="O101" s="66">
        <v>57464026</v>
      </c>
      <c r="P101" s="66">
        <v>1620</v>
      </c>
      <c r="Q101" s="70">
        <v>45856</v>
      </c>
      <c r="R101" s="66">
        <v>12150000</v>
      </c>
      <c r="S101" s="70">
        <v>45875</v>
      </c>
      <c r="T101" s="68">
        <v>12150000</v>
      </c>
      <c r="U101" s="65" t="s">
        <v>87</v>
      </c>
      <c r="V101" s="237">
        <v>1098669877</v>
      </c>
      <c r="W101" s="49" t="s">
        <v>750</v>
      </c>
      <c r="X101" s="70">
        <v>45875</v>
      </c>
      <c r="Y101" s="70">
        <v>45875</v>
      </c>
      <c r="Z101" s="65" t="s">
        <v>89</v>
      </c>
      <c r="AA101" s="70">
        <v>46006</v>
      </c>
      <c r="AB101" s="49">
        <f t="shared" si="10"/>
        <v>131</v>
      </c>
      <c r="AC101" s="65">
        <v>0</v>
      </c>
      <c r="AD101" s="68">
        <v>0</v>
      </c>
      <c r="AE101" s="65">
        <v>0</v>
      </c>
      <c r="AF101" s="77" t="s">
        <v>89</v>
      </c>
      <c r="AG101" s="49">
        <f t="shared" si="11"/>
        <v>0</v>
      </c>
      <c r="AH101" s="65">
        <v>0</v>
      </c>
      <c r="AI101" s="68">
        <v>0</v>
      </c>
      <c r="AJ101" s="65" t="s">
        <v>89</v>
      </c>
      <c r="AK101" s="78" t="s">
        <v>89</v>
      </c>
      <c r="AL101" s="65">
        <v>0</v>
      </c>
      <c r="AM101" s="65" t="s">
        <v>89</v>
      </c>
      <c r="AN101" s="65" t="s">
        <v>89</v>
      </c>
      <c r="AO101" s="65" t="s">
        <v>89</v>
      </c>
      <c r="AP101" s="49">
        <f t="shared" si="12"/>
        <v>0</v>
      </c>
      <c r="AQ101" s="49">
        <f>+L101+AD101-AI101</f>
        <v>12150000</v>
      </c>
      <c r="AR101" s="65" t="s">
        <v>87</v>
      </c>
      <c r="AS101" s="49">
        <v>12150000</v>
      </c>
      <c r="AT101" s="65" t="s">
        <v>90</v>
      </c>
      <c r="AU101" s="68">
        <v>0</v>
      </c>
      <c r="AV101" s="75" t="s">
        <v>89</v>
      </c>
      <c r="AW101" s="224">
        <v>0</v>
      </c>
      <c r="AX101" s="79">
        <f t="shared" si="13"/>
        <v>12150000</v>
      </c>
      <c r="AY101" s="223">
        <f t="shared" si="14"/>
        <v>0</v>
      </c>
      <c r="AZ101" s="223">
        <v>0</v>
      </c>
      <c r="BA101" s="75" t="s">
        <v>89</v>
      </c>
      <c r="BB101" s="65" t="s">
        <v>108</v>
      </c>
      <c r="BC101" s="263" t="s">
        <v>756</v>
      </c>
      <c r="BD101" s="221" t="s">
        <v>87</v>
      </c>
      <c r="BE101" s="221" t="s">
        <v>87</v>
      </c>
    </row>
    <row r="102" spans="2:57" x14ac:dyDescent="0.25">
      <c r="B102" s="221">
        <v>2025</v>
      </c>
      <c r="C102" s="221">
        <v>891780111</v>
      </c>
      <c r="D102" s="221" t="s">
        <v>78</v>
      </c>
      <c r="E102" s="49" t="s">
        <v>755</v>
      </c>
      <c r="F102" s="256" t="s">
        <v>754</v>
      </c>
      <c r="G102" s="65">
        <v>0</v>
      </c>
      <c r="H102" s="65" t="s">
        <v>81</v>
      </c>
      <c r="I102" s="221" t="s">
        <v>82</v>
      </c>
      <c r="J102" s="220" t="s">
        <v>83</v>
      </c>
      <c r="K102" s="66" t="s">
        <v>753</v>
      </c>
      <c r="L102" s="49">
        <v>10125000</v>
      </c>
      <c r="M102" s="221" t="s">
        <v>85</v>
      </c>
      <c r="N102" s="49" t="s">
        <v>752</v>
      </c>
      <c r="O102" s="252">
        <v>1083565949</v>
      </c>
      <c r="P102" s="66">
        <v>1608</v>
      </c>
      <c r="Q102" s="70">
        <v>45856</v>
      </c>
      <c r="R102" s="66">
        <v>11250000</v>
      </c>
      <c r="S102" s="70" t="s">
        <v>751</v>
      </c>
      <c r="T102" s="68">
        <v>10125000</v>
      </c>
      <c r="U102" s="65" t="s">
        <v>87</v>
      </c>
      <c r="V102" s="237">
        <v>1098669877</v>
      </c>
      <c r="W102" s="49" t="s">
        <v>750</v>
      </c>
      <c r="X102" s="70">
        <v>45881</v>
      </c>
      <c r="Y102" s="70">
        <v>45881</v>
      </c>
      <c r="Z102" s="65" t="s">
        <v>89</v>
      </c>
      <c r="AA102" s="70">
        <v>46006</v>
      </c>
      <c r="AB102" s="49">
        <f t="shared" si="10"/>
        <v>125</v>
      </c>
      <c r="AC102" s="65">
        <v>0</v>
      </c>
      <c r="AD102" s="68">
        <v>0</v>
      </c>
      <c r="AE102" s="65">
        <v>0</v>
      </c>
      <c r="AF102" s="77" t="s">
        <v>89</v>
      </c>
      <c r="AG102" s="49">
        <f t="shared" si="11"/>
        <v>0</v>
      </c>
      <c r="AH102" s="65">
        <v>0</v>
      </c>
      <c r="AI102" s="68">
        <v>0</v>
      </c>
      <c r="AJ102" s="65" t="s">
        <v>89</v>
      </c>
      <c r="AK102" s="78" t="s">
        <v>89</v>
      </c>
      <c r="AL102" s="65">
        <v>0</v>
      </c>
      <c r="AM102" s="65" t="s">
        <v>89</v>
      </c>
      <c r="AN102" s="65" t="s">
        <v>89</v>
      </c>
      <c r="AO102" s="65" t="s">
        <v>89</v>
      </c>
      <c r="AP102" s="49">
        <f t="shared" si="12"/>
        <v>0</v>
      </c>
      <c r="AQ102" s="49">
        <f>+L102+AD102-AI102</f>
        <v>10125000</v>
      </c>
      <c r="AR102" s="65" t="s">
        <v>87</v>
      </c>
      <c r="AS102" s="49">
        <v>10125000</v>
      </c>
      <c r="AT102" s="65" t="s">
        <v>90</v>
      </c>
      <c r="AU102" s="68">
        <v>0</v>
      </c>
      <c r="AV102" s="75" t="s">
        <v>89</v>
      </c>
      <c r="AW102" s="224">
        <v>0</v>
      </c>
      <c r="AX102" s="79">
        <f t="shared" si="13"/>
        <v>10125000</v>
      </c>
      <c r="AY102" s="223">
        <f t="shared" si="14"/>
        <v>0</v>
      </c>
      <c r="AZ102" s="223">
        <v>0</v>
      </c>
      <c r="BA102" s="75" t="s">
        <v>89</v>
      </c>
      <c r="BB102" s="65" t="s">
        <v>108</v>
      </c>
      <c r="BC102" s="263" t="s">
        <v>749</v>
      </c>
      <c r="BD102" s="221" t="s">
        <v>87</v>
      </c>
      <c r="BE102" s="221" t="s">
        <v>87</v>
      </c>
    </row>
    <row r="103" spans="2:57" x14ac:dyDescent="0.25">
      <c r="B103" s="221">
        <v>2025</v>
      </c>
      <c r="C103" s="221">
        <v>891780111</v>
      </c>
      <c r="D103" s="221" t="s">
        <v>78</v>
      </c>
      <c r="E103" s="49" t="s">
        <v>748</v>
      </c>
      <c r="F103" s="256" t="s">
        <v>747</v>
      </c>
      <c r="G103" s="65">
        <v>0</v>
      </c>
      <c r="H103" s="65" t="s">
        <v>81</v>
      </c>
      <c r="I103" s="221" t="s">
        <v>127</v>
      </c>
      <c r="J103" s="220" t="s">
        <v>289</v>
      </c>
      <c r="K103" s="66" t="s">
        <v>746</v>
      </c>
      <c r="L103" s="49">
        <v>24568290</v>
      </c>
      <c r="M103" s="221" t="s">
        <v>85</v>
      </c>
      <c r="N103" s="49" t="s">
        <v>745</v>
      </c>
      <c r="O103" s="66">
        <v>890916911</v>
      </c>
      <c r="P103" s="66">
        <v>1156</v>
      </c>
      <c r="Q103" s="70">
        <v>45799</v>
      </c>
      <c r="R103" s="66">
        <v>35000000</v>
      </c>
      <c r="S103" s="70">
        <v>45881</v>
      </c>
      <c r="T103" s="68">
        <v>24568290</v>
      </c>
      <c r="U103" s="65" t="s">
        <v>87</v>
      </c>
      <c r="V103" s="237">
        <v>1082943891</v>
      </c>
      <c r="W103" s="49" t="s">
        <v>744</v>
      </c>
      <c r="X103" s="70">
        <v>45881</v>
      </c>
      <c r="Y103" s="70">
        <v>45888</v>
      </c>
      <c r="Z103" s="65" t="s">
        <v>89</v>
      </c>
      <c r="AA103" s="70">
        <v>45918</v>
      </c>
      <c r="AB103" s="49">
        <f t="shared" si="10"/>
        <v>30</v>
      </c>
      <c r="AC103" s="65">
        <v>0</v>
      </c>
      <c r="AD103" s="68">
        <v>0</v>
      </c>
      <c r="AE103" s="65">
        <v>0</v>
      </c>
      <c r="AF103" s="77" t="s">
        <v>89</v>
      </c>
      <c r="AG103" s="49">
        <f t="shared" si="11"/>
        <v>0</v>
      </c>
      <c r="AH103" s="65">
        <v>0</v>
      </c>
      <c r="AI103" s="68">
        <v>0</v>
      </c>
      <c r="AJ103" s="65" t="s">
        <v>89</v>
      </c>
      <c r="AK103" s="78" t="s">
        <v>89</v>
      </c>
      <c r="AL103" s="65">
        <v>0</v>
      </c>
      <c r="AM103" s="65" t="s">
        <v>89</v>
      </c>
      <c r="AN103" s="65" t="s">
        <v>89</v>
      </c>
      <c r="AO103" s="65" t="s">
        <v>89</v>
      </c>
      <c r="AP103" s="49">
        <f t="shared" si="12"/>
        <v>0</v>
      </c>
      <c r="AQ103" s="49">
        <f>+L103+AD103-AI103</f>
        <v>24568290</v>
      </c>
      <c r="AR103" s="65" t="s">
        <v>87</v>
      </c>
      <c r="AS103" s="49">
        <v>24568000</v>
      </c>
      <c r="AT103" s="65" t="s">
        <v>90</v>
      </c>
      <c r="AU103" s="68">
        <v>0</v>
      </c>
      <c r="AV103" s="75" t="s">
        <v>89</v>
      </c>
      <c r="AW103" s="224">
        <v>0</v>
      </c>
      <c r="AX103" s="79">
        <f t="shared" si="13"/>
        <v>24568290</v>
      </c>
      <c r="AY103" s="223">
        <f t="shared" si="14"/>
        <v>0</v>
      </c>
      <c r="AZ103" s="223">
        <v>0</v>
      </c>
      <c r="BA103" s="75" t="s">
        <v>89</v>
      </c>
      <c r="BB103" s="65" t="s">
        <v>108</v>
      </c>
      <c r="BC103" s="263" t="s">
        <v>743</v>
      </c>
      <c r="BD103" s="221" t="s">
        <v>87</v>
      </c>
      <c r="BE103" s="221" t="s">
        <v>121</v>
      </c>
    </row>
    <row r="104" spans="2:57" x14ac:dyDescent="0.25">
      <c r="B104" s="221">
        <v>2025</v>
      </c>
      <c r="C104" s="221">
        <v>891780111</v>
      </c>
      <c r="D104" s="221" t="s">
        <v>78</v>
      </c>
      <c r="E104" s="49" t="s">
        <v>742</v>
      </c>
      <c r="F104" s="256" t="s">
        <v>741</v>
      </c>
      <c r="G104" s="65">
        <v>0</v>
      </c>
      <c r="H104" s="65" t="s">
        <v>81</v>
      </c>
      <c r="I104" s="221" t="s">
        <v>82</v>
      </c>
      <c r="J104" s="220" t="s">
        <v>83</v>
      </c>
      <c r="K104" s="66" t="s">
        <v>740</v>
      </c>
      <c r="L104" s="261">
        <v>9000000</v>
      </c>
      <c r="M104" s="221" t="s">
        <v>85</v>
      </c>
      <c r="N104" s="49" t="s">
        <v>739</v>
      </c>
      <c r="O104" s="68">
        <v>1193225410</v>
      </c>
      <c r="P104" s="66">
        <v>1802</v>
      </c>
      <c r="Q104" s="70">
        <v>45883</v>
      </c>
      <c r="R104" s="66">
        <v>9000000</v>
      </c>
      <c r="S104" s="70">
        <v>45891</v>
      </c>
      <c r="T104" s="68">
        <v>9000000</v>
      </c>
      <c r="U104" s="65" t="s">
        <v>87</v>
      </c>
      <c r="V104" s="237">
        <v>1082900194</v>
      </c>
      <c r="W104" s="49" t="s">
        <v>722</v>
      </c>
      <c r="X104" s="70">
        <v>45891</v>
      </c>
      <c r="Y104" s="70">
        <v>45891</v>
      </c>
      <c r="Z104" s="65" t="s">
        <v>89</v>
      </c>
      <c r="AA104" s="70">
        <v>45991</v>
      </c>
      <c r="AB104" s="49">
        <f t="shared" ref="AB104:AB111" si="15">+IF(Z104="1800-01-01",AA104-Y104,AA104-Z104)</f>
        <v>100</v>
      </c>
      <c r="AC104" s="65">
        <v>0</v>
      </c>
      <c r="AD104" s="68">
        <v>0</v>
      </c>
      <c r="AE104" s="65">
        <v>0</v>
      </c>
      <c r="AF104" s="77" t="s">
        <v>89</v>
      </c>
      <c r="AG104" s="49">
        <f t="shared" ref="AG104:AG111" si="16">+IF(AF104="1800-01-01",0,AF104-AA104)</f>
        <v>0</v>
      </c>
      <c r="AH104" s="65">
        <v>0</v>
      </c>
      <c r="AI104" s="68">
        <v>0</v>
      </c>
      <c r="AJ104" s="65" t="s">
        <v>89</v>
      </c>
      <c r="AK104" s="78" t="s">
        <v>89</v>
      </c>
      <c r="AL104" s="65">
        <v>0</v>
      </c>
      <c r="AM104" s="65" t="s">
        <v>89</v>
      </c>
      <c r="AN104" s="65" t="s">
        <v>89</v>
      </c>
      <c r="AO104" s="65" t="s">
        <v>89</v>
      </c>
      <c r="AP104" s="49">
        <f t="shared" ref="AP104:AP111" si="17">+IF(AM104="1800-01-01",0,AN104-AM104)</f>
        <v>0</v>
      </c>
      <c r="AQ104" s="49">
        <f>+L104+AD104-AI104</f>
        <v>9000000</v>
      </c>
      <c r="AR104" s="65" t="s">
        <v>87</v>
      </c>
      <c r="AS104" s="49">
        <v>9000000</v>
      </c>
      <c r="AT104" s="65" t="s">
        <v>90</v>
      </c>
      <c r="AU104" s="68">
        <v>0</v>
      </c>
      <c r="AV104" s="75" t="s">
        <v>89</v>
      </c>
      <c r="AW104" s="224">
        <v>0</v>
      </c>
      <c r="AX104" s="79">
        <f t="shared" ref="AX104:AX111" si="18">AQ104-AW104</f>
        <v>9000000</v>
      </c>
      <c r="AY104" s="223">
        <f t="shared" ref="AY104:AY111" si="19">+IFERROR(AW104/AQ104,"_")</f>
        <v>0</v>
      </c>
      <c r="AZ104" s="223">
        <v>0</v>
      </c>
      <c r="BA104" s="75" t="s">
        <v>89</v>
      </c>
      <c r="BB104" s="65" t="s">
        <v>108</v>
      </c>
      <c r="BC104" s="263" t="s">
        <v>738</v>
      </c>
      <c r="BD104" s="221" t="s">
        <v>87</v>
      </c>
      <c r="BE104" s="221" t="s">
        <v>87</v>
      </c>
    </row>
    <row r="105" spans="2:57" x14ac:dyDescent="0.25">
      <c r="B105" s="221">
        <v>2025</v>
      </c>
      <c r="C105" s="221">
        <v>891780111</v>
      </c>
      <c r="D105" s="221" t="s">
        <v>78</v>
      </c>
      <c r="E105" s="49" t="s">
        <v>737</v>
      </c>
      <c r="F105" s="256" t="s">
        <v>736</v>
      </c>
      <c r="G105" s="65">
        <v>0</v>
      </c>
      <c r="H105" s="65" t="s">
        <v>81</v>
      </c>
      <c r="I105" s="221" t="s">
        <v>82</v>
      </c>
      <c r="J105" s="220" t="s">
        <v>83</v>
      </c>
      <c r="K105" s="66" t="s">
        <v>735</v>
      </c>
      <c r="L105" s="49">
        <v>12600000</v>
      </c>
      <c r="M105" s="221" t="s">
        <v>85</v>
      </c>
      <c r="N105" s="49" t="s">
        <v>734</v>
      </c>
      <c r="O105" s="66">
        <v>1085040743</v>
      </c>
      <c r="P105" s="66">
        <v>1800</v>
      </c>
      <c r="Q105" s="70">
        <v>45883</v>
      </c>
      <c r="R105" s="66">
        <v>12600000</v>
      </c>
      <c r="S105" s="70">
        <v>45891</v>
      </c>
      <c r="T105" s="68">
        <v>12600000</v>
      </c>
      <c r="U105" s="65" t="s">
        <v>87</v>
      </c>
      <c r="V105" s="237">
        <v>36564357</v>
      </c>
      <c r="W105" s="49" t="s">
        <v>733</v>
      </c>
      <c r="X105" s="70">
        <v>45891</v>
      </c>
      <c r="Y105" s="70">
        <v>45891</v>
      </c>
      <c r="Z105" s="65" t="s">
        <v>89</v>
      </c>
      <c r="AA105" s="70">
        <v>46006</v>
      </c>
      <c r="AB105" s="49">
        <f t="shared" si="15"/>
        <v>115</v>
      </c>
      <c r="AC105" s="65">
        <v>0</v>
      </c>
      <c r="AD105" s="68">
        <v>0</v>
      </c>
      <c r="AE105" s="65">
        <v>0</v>
      </c>
      <c r="AF105" s="77" t="s">
        <v>89</v>
      </c>
      <c r="AG105" s="49">
        <f t="shared" si="16"/>
        <v>0</v>
      </c>
      <c r="AH105" s="65">
        <v>0</v>
      </c>
      <c r="AI105" s="68">
        <v>0</v>
      </c>
      <c r="AJ105" s="65" t="s">
        <v>89</v>
      </c>
      <c r="AK105" s="78" t="s">
        <v>89</v>
      </c>
      <c r="AL105" s="65">
        <v>0</v>
      </c>
      <c r="AM105" s="65" t="s">
        <v>89</v>
      </c>
      <c r="AN105" s="65" t="s">
        <v>89</v>
      </c>
      <c r="AO105" s="65" t="s">
        <v>89</v>
      </c>
      <c r="AP105" s="49">
        <f t="shared" si="17"/>
        <v>0</v>
      </c>
      <c r="AQ105" s="49">
        <f>+L105+AD105-AI105</f>
        <v>12600000</v>
      </c>
      <c r="AR105" s="65" t="s">
        <v>87</v>
      </c>
      <c r="AS105" s="49">
        <v>12600000</v>
      </c>
      <c r="AT105" s="65" t="s">
        <v>90</v>
      </c>
      <c r="AU105" s="68">
        <v>0</v>
      </c>
      <c r="AV105" s="75" t="s">
        <v>89</v>
      </c>
      <c r="AW105" s="224">
        <v>0</v>
      </c>
      <c r="AX105" s="79">
        <f t="shared" si="18"/>
        <v>12600000</v>
      </c>
      <c r="AY105" s="223">
        <f t="shared" si="19"/>
        <v>0</v>
      </c>
      <c r="AZ105" s="223">
        <v>0</v>
      </c>
      <c r="BA105" s="75" t="s">
        <v>89</v>
      </c>
      <c r="BB105" s="65" t="s">
        <v>108</v>
      </c>
      <c r="BC105" s="263" t="s">
        <v>732</v>
      </c>
      <c r="BD105" s="221" t="s">
        <v>87</v>
      </c>
      <c r="BE105" s="221" t="s">
        <v>87</v>
      </c>
    </row>
    <row r="106" spans="2:57" x14ac:dyDescent="0.25">
      <c r="B106" s="221">
        <v>2025</v>
      </c>
      <c r="C106" s="221">
        <v>891780111</v>
      </c>
      <c r="D106" s="221" t="s">
        <v>78</v>
      </c>
      <c r="E106" s="49" t="s">
        <v>731</v>
      </c>
      <c r="F106" s="256" t="s">
        <v>730</v>
      </c>
      <c r="G106" s="65">
        <v>0</v>
      </c>
      <c r="H106" s="65" t="s">
        <v>81</v>
      </c>
      <c r="I106" s="221" t="s">
        <v>82</v>
      </c>
      <c r="J106" s="220" t="s">
        <v>83</v>
      </c>
      <c r="K106" s="66" t="s">
        <v>729</v>
      </c>
      <c r="L106" s="49">
        <v>12600000</v>
      </c>
      <c r="M106" s="221" t="s">
        <v>85</v>
      </c>
      <c r="N106" s="49" t="s">
        <v>728</v>
      </c>
      <c r="O106" s="66">
        <v>1221972088</v>
      </c>
      <c r="P106" s="66">
        <v>1801</v>
      </c>
      <c r="Q106" s="70">
        <v>45883</v>
      </c>
      <c r="R106" s="66">
        <v>12600000</v>
      </c>
      <c r="S106" s="70">
        <v>45891</v>
      </c>
      <c r="T106" s="68">
        <v>12600000</v>
      </c>
      <c r="U106" s="65" t="s">
        <v>87</v>
      </c>
      <c r="V106" s="237">
        <v>7634903</v>
      </c>
      <c r="W106" s="49" t="s">
        <v>711</v>
      </c>
      <c r="X106" s="70">
        <v>45891</v>
      </c>
      <c r="Y106" s="70">
        <v>45891</v>
      </c>
      <c r="Z106" s="65" t="s">
        <v>89</v>
      </c>
      <c r="AA106" s="70">
        <v>46006</v>
      </c>
      <c r="AB106" s="49">
        <f t="shared" si="15"/>
        <v>115</v>
      </c>
      <c r="AC106" s="65">
        <v>0</v>
      </c>
      <c r="AD106" s="68">
        <v>0</v>
      </c>
      <c r="AE106" s="65">
        <v>0</v>
      </c>
      <c r="AF106" s="77" t="s">
        <v>89</v>
      </c>
      <c r="AG106" s="49">
        <f t="shared" si="16"/>
        <v>0</v>
      </c>
      <c r="AH106" s="65">
        <v>0</v>
      </c>
      <c r="AI106" s="68">
        <v>0</v>
      </c>
      <c r="AJ106" s="65" t="s">
        <v>89</v>
      </c>
      <c r="AK106" s="78" t="s">
        <v>89</v>
      </c>
      <c r="AL106" s="65">
        <v>0</v>
      </c>
      <c r="AM106" s="65" t="s">
        <v>89</v>
      </c>
      <c r="AN106" s="65" t="s">
        <v>89</v>
      </c>
      <c r="AO106" s="65" t="s">
        <v>89</v>
      </c>
      <c r="AP106" s="49">
        <f t="shared" si="17"/>
        <v>0</v>
      </c>
      <c r="AQ106" s="49">
        <f>+L106+AD106-AI106</f>
        <v>12600000</v>
      </c>
      <c r="AR106" s="65" t="s">
        <v>87</v>
      </c>
      <c r="AS106" s="49">
        <v>12600000</v>
      </c>
      <c r="AT106" s="65" t="s">
        <v>90</v>
      </c>
      <c r="AU106" s="68">
        <v>0</v>
      </c>
      <c r="AV106" s="75" t="s">
        <v>89</v>
      </c>
      <c r="AW106" s="224">
        <v>0</v>
      </c>
      <c r="AX106" s="79">
        <f t="shared" si="18"/>
        <v>12600000</v>
      </c>
      <c r="AY106" s="223">
        <f t="shared" si="19"/>
        <v>0</v>
      </c>
      <c r="AZ106" s="223">
        <v>0</v>
      </c>
      <c r="BA106" s="75" t="s">
        <v>89</v>
      </c>
      <c r="BB106" s="65" t="s">
        <v>108</v>
      </c>
      <c r="BC106" s="263" t="s">
        <v>727</v>
      </c>
      <c r="BD106" s="221" t="s">
        <v>87</v>
      </c>
      <c r="BE106" s="221" t="s">
        <v>87</v>
      </c>
    </row>
    <row r="107" spans="2:57" x14ac:dyDescent="0.25">
      <c r="B107" s="221">
        <v>2025</v>
      </c>
      <c r="C107" s="221">
        <v>891780111</v>
      </c>
      <c r="D107" s="221" t="s">
        <v>78</v>
      </c>
      <c r="E107" s="49" t="s">
        <v>726</v>
      </c>
      <c r="F107" s="256" t="s">
        <v>725</v>
      </c>
      <c r="G107" s="65">
        <v>0</v>
      </c>
      <c r="H107" s="65" t="s">
        <v>81</v>
      </c>
      <c r="I107" s="221" t="s">
        <v>82</v>
      </c>
      <c r="J107" s="220" t="s">
        <v>83</v>
      </c>
      <c r="K107" s="66" t="s">
        <v>724</v>
      </c>
      <c r="L107" s="49">
        <v>10350000</v>
      </c>
      <c r="M107" s="221" t="s">
        <v>85</v>
      </c>
      <c r="N107" s="49" t="s">
        <v>723</v>
      </c>
      <c r="O107" s="66">
        <v>1062905980</v>
      </c>
      <c r="P107" s="66">
        <v>1799</v>
      </c>
      <c r="Q107" s="70">
        <v>45883</v>
      </c>
      <c r="R107" s="66">
        <v>10350000</v>
      </c>
      <c r="S107" s="70">
        <v>45891</v>
      </c>
      <c r="T107" s="68">
        <v>10350000</v>
      </c>
      <c r="U107" s="65" t="s">
        <v>87</v>
      </c>
      <c r="V107" s="237">
        <v>1082900194</v>
      </c>
      <c r="W107" s="49" t="s">
        <v>722</v>
      </c>
      <c r="X107" s="70">
        <v>45891</v>
      </c>
      <c r="Y107" s="70">
        <v>45891</v>
      </c>
      <c r="Z107" s="65" t="s">
        <v>89</v>
      </c>
      <c r="AA107" s="70">
        <v>46006</v>
      </c>
      <c r="AB107" s="49">
        <f t="shared" si="15"/>
        <v>115</v>
      </c>
      <c r="AC107" s="65">
        <v>0</v>
      </c>
      <c r="AD107" s="68">
        <v>0</v>
      </c>
      <c r="AE107" s="65">
        <v>0</v>
      </c>
      <c r="AF107" s="77" t="s">
        <v>89</v>
      </c>
      <c r="AG107" s="49">
        <f t="shared" si="16"/>
        <v>0</v>
      </c>
      <c r="AH107" s="65">
        <v>0</v>
      </c>
      <c r="AI107" s="68">
        <v>0</v>
      </c>
      <c r="AJ107" s="65" t="s">
        <v>89</v>
      </c>
      <c r="AK107" s="78" t="s">
        <v>89</v>
      </c>
      <c r="AL107" s="65">
        <v>0</v>
      </c>
      <c r="AM107" s="65" t="s">
        <v>89</v>
      </c>
      <c r="AN107" s="65" t="s">
        <v>89</v>
      </c>
      <c r="AO107" s="65" t="s">
        <v>89</v>
      </c>
      <c r="AP107" s="49">
        <f t="shared" si="17"/>
        <v>0</v>
      </c>
      <c r="AQ107" s="49">
        <f>+L107+AD107-AI107</f>
        <v>10350000</v>
      </c>
      <c r="AR107" s="65" t="s">
        <v>87</v>
      </c>
      <c r="AS107" s="49">
        <v>10350000</v>
      </c>
      <c r="AT107" s="65" t="s">
        <v>90</v>
      </c>
      <c r="AU107" s="68">
        <v>0</v>
      </c>
      <c r="AV107" s="75" t="s">
        <v>89</v>
      </c>
      <c r="AW107" s="224">
        <v>0</v>
      </c>
      <c r="AX107" s="79">
        <f t="shared" si="18"/>
        <v>10350000</v>
      </c>
      <c r="AY107" s="223">
        <f t="shared" si="19"/>
        <v>0</v>
      </c>
      <c r="AZ107" s="223">
        <v>0</v>
      </c>
      <c r="BA107" s="75" t="s">
        <v>89</v>
      </c>
      <c r="BB107" s="65" t="s">
        <v>108</v>
      </c>
      <c r="BC107" s="263" t="s">
        <v>721</v>
      </c>
      <c r="BD107" s="221" t="s">
        <v>87</v>
      </c>
      <c r="BE107" s="221" t="s">
        <v>87</v>
      </c>
    </row>
    <row r="108" spans="2:57" x14ac:dyDescent="0.25">
      <c r="B108" s="221">
        <v>2025</v>
      </c>
      <c r="C108" s="221">
        <v>891780111</v>
      </c>
      <c r="D108" s="221" t="s">
        <v>78</v>
      </c>
      <c r="E108" s="49" t="s">
        <v>720</v>
      </c>
      <c r="F108" s="256" t="s">
        <v>719</v>
      </c>
      <c r="G108" s="65">
        <v>0</v>
      </c>
      <c r="H108" s="65" t="s">
        <v>81</v>
      </c>
      <c r="I108" s="221" t="s">
        <v>82</v>
      </c>
      <c r="J108" s="220" t="s">
        <v>83</v>
      </c>
      <c r="K108" s="66" t="s">
        <v>718</v>
      </c>
      <c r="L108" s="49">
        <v>9275000</v>
      </c>
      <c r="M108" s="221" t="s">
        <v>85</v>
      </c>
      <c r="N108" s="49" t="s">
        <v>717</v>
      </c>
      <c r="O108" s="66">
        <v>1140873445</v>
      </c>
      <c r="P108" s="66">
        <v>1795</v>
      </c>
      <c r="Q108" s="70">
        <v>45883</v>
      </c>
      <c r="R108" s="66">
        <v>9275000</v>
      </c>
      <c r="S108" s="70">
        <v>45891</v>
      </c>
      <c r="T108" s="68">
        <v>9275000</v>
      </c>
      <c r="U108" s="65" t="s">
        <v>87</v>
      </c>
      <c r="V108" s="237">
        <v>7634903</v>
      </c>
      <c r="W108" s="49" t="s">
        <v>711</v>
      </c>
      <c r="X108" s="70">
        <v>45891</v>
      </c>
      <c r="Y108" s="70">
        <v>45891</v>
      </c>
      <c r="Z108" s="65" t="s">
        <v>89</v>
      </c>
      <c r="AA108" s="70">
        <v>46006</v>
      </c>
      <c r="AB108" s="49">
        <f t="shared" si="15"/>
        <v>115</v>
      </c>
      <c r="AC108" s="65">
        <v>0</v>
      </c>
      <c r="AD108" s="68">
        <v>0</v>
      </c>
      <c r="AE108" s="65">
        <v>0</v>
      </c>
      <c r="AF108" s="77" t="s">
        <v>89</v>
      </c>
      <c r="AG108" s="49">
        <f t="shared" si="16"/>
        <v>0</v>
      </c>
      <c r="AH108" s="65">
        <v>0</v>
      </c>
      <c r="AI108" s="68">
        <v>0</v>
      </c>
      <c r="AJ108" s="65" t="s">
        <v>89</v>
      </c>
      <c r="AK108" s="78" t="s">
        <v>89</v>
      </c>
      <c r="AL108" s="65">
        <v>0</v>
      </c>
      <c r="AM108" s="65" t="s">
        <v>89</v>
      </c>
      <c r="AN108" s="65" t="s">
        <v>89</v>
      </c>
      <c r="AO108" s="65" t="s">
        <v>89</v>
      </c>
      <c r="AP108" s="49">
        <f t="shared" si="17"/>
        <v>0</v>
      </c>
      <c r="AQ108" s="49">
        <f>+L108+AD108-AI108</f>
        <v>9275000</v>
      </c>
      <c r="AR108" s="65" t="s">
        <v>87</v>
      </c>
      <c r="AS108" s="49">
        <v>9275000</v>
      </c>
      <c r="AT108" s="65" t="s">
        <v>90</v>
      </c>
      <c r="AU108" s="68">
        <v>0</v>
      </c>
      <c r="AV108" s="75" t="s">
        <v>89</v>
      </c>
      <c r="AW108" s="224">
        <v>0</v>
      </c>
      <c r="AX108" s="79">
        <f t="shared" si="18"/>
        <v>9275000</v>
      </c>
      <c r="AY108" s="223">
        <f t="shared" si="19"/>
        <v>0</v>
      </c>
      <c r="AZ108" s="223">
        <v>0</v>
      </c>
      <c r="BA108" s="75" t="s">
        <v>89</v>
      </c>
      <c r="BB108" s="65" t="s">
        <v>108</v>
      </c>
      <c r="BC108" s="263" t="s">
        <v>716</v>
      </c>
      <c r="BD108" s="221" t="s">
        <v>87</v>
      </c>
      <c r="BE108" s="221" t="s">
        <v>87</v>
      </c>
    </row>
    <row r="109" spans="2:57" x14ac:dyDescent="0.25">
      <c r="B109" s="221">
        <v>2025</v>
      </c>
      <c r="C109" s="221">
        <v>891780111</v>
      </c>
      <c r="D109" s="221" t="s">
        <v>78</v>
      </c>
      <c r="E109" s="49" t="s">
        <v>715</v>
      </c>
      <c r="F109" s="256" t="s">
        <v>714</v>
      </c>
      <c r="G109" s="65">
        <v>0</v>
      </c>
      <c r="H109" s="65" t="s">
        <v>81</v>
      </c>
      <c r="I109" s="221" t="s">
        <v>82</v>
      </c>
      <c r="J109" s="220" t="s">
        <v>83</v>
      </c>
      <c r="K109" s="66" t="s">
        <v>713</v>
      </c>
      <c r="L109" s="49">
        <v>5300000</v>
      </c>
      <c r="M109" s="221" t="s">
        <v>85</v>
      </c>
      <c r="N109" s="49" t="s">
        <v>712</v>
      </c>
      <c r="O109" s="66">
        <v>1082994823</v>
      </c>
      <c r="P109" s="66">
        <v>1918</v>
      </c>
      <c r="Q109" s="70">
        <v>45896</v>
      </c>
      <c r="R109" s="66">
        <v>5300000</v>
      </c>
      <c r="S109" s="70">
        <v>45896</v>
      </c>
      <c r="T109" s="68">
        <v>5300000</v>
      </c>
      <c r="U109" s="65" t="s">
        <v>87</v>
      </c>
      <c r="V109" s="237">
        <v>7634903</v>
      </c>
      <c r="W109" s="49" t="s">
        <v>711</v>
      </c>
      <c r="X109" s="70">
        <v>45896</v>
      </c>
      <c r="Y109" s="70">
        <v>45896</v>
      </c>
      <c r="Z109" s="65" t="s">
        <v>89</v>
      </c>
      <c r="AA109" s="70">
        <v>45930</v>
      </c>
      <c r="AB109" s="49">
        <f t="shared" si="15"/>
        <v>34</v>
      </c>
      <c r="AC109" s="65">
        <v>0</v>
      </c>
      <c r="AD109" s="68">
        <v>0</v>
      </c>
      <c r="AE109" s="65">
        <v>0</v>
      </c>
      <c r="AF109" s="77" t="s">
        <v>89</v>
      </c>
      <c r="AG109" s="49">
        <f t="shared" si="16"/>
        <v>0</v>
      </c>
      <c r="AH109" s="65">
        <v>0</v>
      </c>
      <c r="AI109" s="68">
        <v>0</v>
      </c>
      <c r="AJ109" s="65" t="s">
        <v>89</v>
      </c>
      <c r="AK109" s="78" t="s">
        <v>89</v>
      </c>
      <c r="AL109" s="65">
        <v>0</v>
      </c>
      <c r="AM109" s="65" t="s">
        <v>89</v>
      </c>
      <c r="AN109" s="65" t="s">
        <v>89</v>
      </c>
      <c r="AO109" s="65" t="s">
        <v>89</v>
      </c>
      <c r="AP109" s="49">
        <f t="shared" si="17"/>
        <v>0</v>
      </c>
      <c r="AQ109" s="49">
        <f>+L109+AD109-AI109</f>
        <v>5300000</v>
      </c>
      <c r="AR109" s="65" t="s">
        <v>87</v>
      </c>
      <c r="AS109" s="49">
        <v>5300000</v>
      </c>
      <c r="AT109" s="65" t="s">
        <v>90</v>
      </c>
      <c r="AU109" s="68">
        <v>0</v>
      </c>
      <c r="AV109" s="75" t="s">
        <v>89</v>
      </c>
      <c r="AW109" s="224">
        <v>0</v>
      </c>
      <c r="AX109" s="79">
        <f t="shared" si="18"/>
        <v>5300000</v>
      </c>
      <c r="AY109" s="223">
        <f t="shared" si="19"/>
        <v>0</v>
      </c>
      <c r="AZ109" s="223">
        <v>0</v>
      </c>
      <c r="BA109" s="75" t="s">
        <v>89</v>
      </c>
      <c r="BB109" s="65" t="s">
        <v>108</v>
      </c>
      <c r="BC109" s="263" t="s">
        <v>710</v>
      </c>
      <c r="BD109" s="221" t="s">
        <v>87</v>
      </c>
      <c r="BE109" s="221" t="s">
        <v>87</v>
      </c>
    </row>
    <row r="110" spans="2:57" x14ac:dyDescent="0.25">
      <c r="B110" s="221">
        <v>2025</v>
      </c>
      <c r="C110" s="221">
        <v>891780111</v>
      </c>
      <c r="D110" s="221" t="s">
        <v>78</v>
      </c>
      <c r="E110" s="49" t="s">
        <v>14486</v>
      </c>
      <c r="F110" s="256" t="s">
        <v>709</v>
      </c>
      <c r="G110" s="65">
        <v>0</v>
      </c>
      <c r="H110" s="65" t="s">
        <v>81</v>
      </c>
      <c r="I110" s="221" t="s">
        <v>82</v>
      </c>
      <c r="J110" s="220" t="s">
        <v>83</v>
      </c>
      <c r="K110" s="66" t="s">
        <v>708</v>
      </c>
      <c r="L110" s="49">
        <v>14100000</v>
      </c>
      <c r="M110" s="221" t="s">
        <v>85</v>
      </c>
      <c r="N110" s="49" t="s">
        <v>707</v>
      </c>
      <c r="O110" s="66">
        <v>57294456</v>
      </c>
      <c r="P110" s="66">
        <v>1920</v>
      </c>
      <c r="Q110" s="70">
        <v>45896</v>
      </c>
      <c r="R110" s="66">
        <v>14100000</v>
      </c>
      <c r="S110" s="70">
        <v>45896</v>
      </c>
      <c r="T110" s="68">
        <v>14100000</v>
      </c>
      <c r="U110" s="65" t="s">
        <v>87</v>
      </c>
      <c r="V110" s="244">
        <v>36669725</v>
      </c>
      <c r="W110" s="49" t="s">
        <v>706</v>
      </c>
      <c r="X110" s="70">
        <v>45896</v>
      </c>
      <c r="Y110" s="70">
        <v>45896</v>
      </c>
      <c r="Z110" s="65" t="s">
        <v>89</v>
      </c>
      <c r="AA110" s="70">
        <v>46011</v>
      </c>
      <c r="AB110" s="49">
        <f t="shared" si="15"/>
        <v>115</v>
      </c>
      <c r="AC110" s="65">
        <v>0</v>
      </c>
      <c r="AD110" s="68">
        <v>0</v>
      </c>
      <c r="AE110" s="65">
        <v>0</v>
      </c>
      <c r="AF110" s="77" t="s">
        <v>89</v>
      </c>
      <c r="AG110" s="49">
        <f t="shared" si="16"/>
        <v>0</v>
      </c>
      <c r="AH110" s="65">
        <v>0</v>
      </c>
      <c r="AI110" s="68">
        <v>0</v>
      </c>
      <c r="AJ110" s="65" t="s">
        <v>89</v>
      </c>
      <c r="AK110" s="78" t="s">
        <v>89</v>
      </c>
      <c r="AL110" s="65">
        <v>0</v>
      </c>
      <c r="AM110" s="65" t="s">
        <v>89</v>
      </c>
      <c r="AN110" s="65" t="s">
        <v>89</v>
      </c>
      <c r="AO110" s="65" t="s">
        <v>89</v>
      </c>
      <c r="AP110" s="49">
        <f t="shared" si="17"/>
        <v>0</v>
      </c>
      <c r="AQ110" s="49">
        <f>+L110+AD110-AI110</f>
        <v>14100000</v>
      </c>
      <c r="AR110" s="65" t="s">
        <v>87</v>
      </c>
      <c r="AS110" s="49">
        <v>14100000</v>
      </c>
      <c r="AT110" s="65" t="s">
        <v>90</v>
      </c>
      <c r="AU110" s="68">
        <v>0</v>
      </c>
      <c r="AV110" s="75" t="s">
        <v>89</v>
      </c>
      <c r="AW110" s="224">
        <v>0</v>
      </c>
      <c r="AX110" s="79">
        <f t="shared" si="18"/>
        <v>14100000</v>
      </c>
      <c r="AY110" s="223">
        <f t="shared" si="19"/>
        <v>0</v>
      </c>
      <c r="AZ110" s="223">
        <v>0</v>
      </c>
      <c r="BA110" s="75" t="s">
        <v>89</v>
      </c>
      <c r="BB110" s="65" t="s">
        <v>108</v>
      </c>
      <c r="BC110" s="263" t="s">
        <v>705</v>
      </c>
      <c r="BD110" s="221" t="s">
        <v>87</v>
      </c>
      <c r="BE110" s="221" t="s">
        <v>87</v>
      </c>
    </row>
    <row r="111" spans="2:57" ht="15.75" thickBot="1" x14ac:dyDescent="0.3">
      <c r="B111" s="217">
        <v>2025</v>
      </c>
      <c r="C111" s="217">
        <v>891780111</v>
      </c>
      <c r="D111" s="217" t="s">
        <v>78</v>
      </c>
      <c r="E111" s="86" t="s">
        <v>14485</v>
      </c>
      <c r="F111" s="262" t="s">
        <v>704</v>
      </c>
      <c r="G111" s="81">
        <v>0</v>
      </c>
      <c r="H111" s="81" t="s">
        <v>81</v>
      </c>
      <c r="I111" s="217" t="s">
        <v>82</v>
      </c>
      <c r="J111" s="219" t="s">
        <v>83</v>
      </c>
      <c r="K111" s="83" t="s">
        <v>703</v>
      </c>
      <c r="L111" s="86">
        <v>11300000</v>
      </c>
      <c r="M111" s="217" t="s">
        <v>85</v>
      </c>
      <c r="N111" s="86" t="s">
        <v>702</v>
      </c>
      <c r="O111" s="83">
        <v>1221967678</v>
      </c>
      <c r="P111" s="83">
        <v>1919</v>
      </c>
      <c r="Q111" s="85">
        <v>45896</v>
      </c>
      <c r="R111" s="83">
        <v>11300000</v>
      </c>
      <c r="S111" s="85">
        <v>45896</v>
      </c>
      <c r="T111" s="84">
        <v>11300000</v>
      </c>
      <c r="U111" s="81" t="s">
        <v>87</v>
      </c>
      <c r="V111" s="257">
        <v>12561250</v>
      </c>
      <c r="W111" s="257" t="s">
        <v>701</v>
      </c>
      <c r="X111" s="85">
        <v>45896</v>
      </c>
      <c r="Y111" s="85">
        <v>45896</v>
      </c>
      <c r="Z111" s="81" t="s">
        <v>89</v>
      </c>
      <c r="AA111" s="85">
        <v>46011</v>
      </c>
      <c r="AB111" s="86">
        <f t="shared" si="15"/>
        <v>115</v>
      </c>
      <c r="AC111" s="81">
        <v>0</v>
      </c>
      <c r="AD111" s="84">
        <v>0</v>
      </c>
      <c r="AE111" s="81">
        <v>0</v>
      </c>
      <c r="AF111" s="87" t="s">
        <v>89</v>
      </c>
      <c r="AG111" s="86">
        <f t="shared" si="16"/>
        <v>0</v>
      </c>
      <c r="AH111" s="81">
        <v>0</v>
      </c>
      <c r="AI111" s="84">
        <v>0</v>
      </c>
      <c r="AJ111" s="81" t="s">
        <v>89</v>
      </c>
      <c r="AK111" s="88" t="s">
        <v>89</v>
      </c>
      <c r="AL111" s="81">
        <v>0</v>
      </c>
      <c r="AM111" s="81" t="s">
        <v>89</v>
      </c>
      <c r="AN111" s="81" t="s">
        <v>89</v>
      </c>
      <c r="AO111" s="81" t="s">
        <v>89</v>
      </c>
      <c r="AP111" s="86">
        <f t="shared" si="17"/>
        <v>0</v>
      </c>
      <c r="AQ111" s="86">
        <f>+L111+AD111-AI111</f>
        <v>11300000</v>
      </c>
      <c r="AR111" s="81" t="s">
        <v>87</v>
      </c>
      <c r="AS111" s="86">
        <v>11300000</v>
      </c>
      <c r="AT111" s="81" t="s">
        <v>90</v>
      </c>
      <c r="AU111" s="84">
        <v>0</v>
      </c>
      <c r="AV111" s="214" t="s">
        <v>89</v>
      </c>
      <c r="AW111" s="258">
        <v>0</v>
      </c>
      <c r="AX111" s="91">
        <f t="shared" si="18"/>
        <v>11300000</v>
      </c>
      <c r="AY111" s="215">
        <f t="shared" si="19"/>
        <v>0</v>
      </c>
      <c r="AZ111" s="215">
        <v>0</v>
      </c>
      <c r="BA111" s="214" t="s">
        <v>89</v>
      </c>
      <c r="BB111" s="81" t="s">
        <v>108</v>
      </c>
      <c r="BC111" s="264" t="s">
        <v>700</v>
      </c>
      <c r="BD111" s="217" t="s">
        <v>87</v>
      </c>
      <c r="BE111" s="217" t="s">
        <v>87</v>
      </c>
    </row>
    <row r="112" spans="2:57" s="23" customFormat="1" ht="15.75" thickBot="1" x14ac:dyDescent="0.3">
      <c r="B112" s="632" t="s">
        <v>102</v>
      </c>
      <c r="C112" s="633"/>
      <c r="D112" s="634"/>
      <c r="E112" s="114">
        <f>+SUBTOTAL(3,E8:E111)</f>
        <v>104</v>
      </c>
      <c r="F112" s="101"/>
      <c r="G112" s="100"/>
      <c r="H112" s="100"/>
      <c r="I112" s="100"/>
      <c r="J112" s="226"/>
      <c r="K112" s="110"/>
      <c r="L112" s="109">
        <f>SUM(L8:L111)</f>
        <v>1758407650</v>
      </c>
      <c r="M112" s="635"/>
      <c r="N112" s="636"/>
      <c r="O112" s="636"/>
      <c r="P112" s="636"/>
      <c r="Q112" s="636"/>
      <c r="R112" s="636"/>
      <c r="S112" s="636"/>
      <c r="T112" s="636"/>
      <c r="U112" s="636"/>
      <c r="V112" s="636"/>
      <c r="W112" s="636"/>
      <c r="X112" s="636"/>
      <c r="Y112" s="636"/>
      <c r="Z112" s="636"/>
      <c r="AA112" s="636"/>
      <c r="AB112" s="637"/>
      <c r="AC112" s="106">
        <f>SUM(AC8:AC111)</f>
        <v>3</v>
      </c>
      <c r="AD112" s="104">
        <f>SUM(AD8:AD111)</f>
        <v>7175000</v>
      </c>
      <c r="AE112" s="104">
        <f>SUM(AE8:AE111)</f>
        <v>3</v>
      </c>
      <c r="AF112" s="99"/>
      <c r="AG112" s="104">
        <f>SUM(AG8:AG111)</f>
        <v>85</v>
      </c>
      <c r="AH112" s="104">
        <f>SUM(AH8:AH111)</f>
        <v>1</v>
      </c>
      <c r="AI112" s="108">
        <f>SUM(AI8:AI111)</f>
        <v>7920000</v>
      </c>
      <c r="AJ112" s="99"/>
      <c r="AK112" s="99"/>
      <c r="AL112" s="107">
        <f>SUM(AL8:AL111)</f>
        <v>0</v>
      </c>
      <c r="AM112" s="635"/>
      <c r="AN112" s="636"/>
      <c r="AO112" s="636"/>
      <c r="AP112" s="637"/>
      <c r="AQ112" s="106">
        <f>SUM(AQ8:AQ111)</f>
        <v>1757662650</v>
      </c>
      <c r="AR112" s="99"/>
      <c r="AS112" s="105">
        <f>SUM(AQ112:AR112)</f>
        <v>1757662650</v>
      </c>
      <c r="AT112" s="99"/>
      <c r="AU112" s="104">
        <f>SUM(AU8:AU111)</f>
        <v>84650650</v>
      </c>
      <c r="AV112" s="99"/>
      <c r="AW112" s="103">
        <f>SUM(AW8:AW111)</f>
        <v>1030022746.4</v>
      </c>
      <c r="AX112" s="102">
        <f>SUM(AX8:AX111)</f>
        <v>727639903.60000002</v>
      </c>
      <c r="AY112" s="635"/>
      <c r="AZ112" s="636"/>
      <c r="BA112" s="636"/>
      <c r="BB112" s="636"/>
      <c r="BC112" s="636"/>
      <c r="BD112" s="636"/>
      <c r="BE112" s="636"/>
    </row>
    <row r="117" spans="4:28" x14ac:dyDescent="0.25">
      <c r="F117" s="42" t="s">
        <v>699</v>
      </c>
      <c r="AB117" t="s">
        <v>698</v>
      </c>
    </row>
    <row r="119" spans="4:28" x14ac:dyDescent="0.25">
      <c r="D119" s="23"/>
    </row>
  </sheetData>
  <sheetProtection formatCells="0" formatColumns="0" formatRows="0" insertRows="0" deleteRows="0" autoFilter="0"/>
  <mergeCells count="23">
    <mergeCell ref="AT6:AY6"/>
    <mergeCell ref="AZ6:BB6"/>
    <mergeCell ref="BC6:BE6"/>
    <mergeCell ref="B112:D112"/>
    <mergeCell ref="M112:AB112"/>
    <mergeCell ref="AM112:AP112"/>
    <mergeCell ref="AY112:BE112"/>
    <mergeCell ref="U6:W6"/>
    <mergeCell ref="X6:AB6"/>
    <mergeCell ref="AH6:AK6"/>
    <mergeCell ref="AL6:AP6"/>
    <mergeCell ref="AR6:AS6"/>
    <mergeCell ref="B3:C6"/>
    <mergeCell ref="D3:G4"/>
    <mergeCell ref="H3:I5"/>
    <mergeCell ref="F5:G5"/>
    <mergeCell ref="AC5:AP5"/>
    <mergeCell ref="E6:G6"/>
    <mergeCell ref="H6:K6"/>
    <mergeCell ref="N6:O6"/>
    <mergeCell ref="P6:R6"/>
    <mergeCell ref="S6:T6"/>
    <mergeCell ref="AC6:AG6"/>
  </mergeCells>
  <conditionalFormatting sqref="F5 E6">
    <cfRule type="containsText" dxfId="77" priority="25" operator="containsText" text="Seleccione Ordenador">
      <formula>NOT(ISERROR(SEARCH("Seleccione Ordenador",E5)))</formula>
    </cfRule>
  </conditionalFormatting>
  <conditionalFormatting sqref="F8:F65 F72">
    <cfRule type="duplicateValues" dxfId="76" priority="26"/>
  </conditionalFormatting>
  <conditionalFormatting sqref="F12">
    <cfRule type="colorScale" priority="23">
      <colorScale>
        <cfvo type="min"/>
        <cfvo type="max"/>
        <color theme="5" tint="0.59999389629810485"/>
        <color rgb="FFFFEF9C"/>
      </colorScale>
    </cfRule>
  </conditionalFormatting>
  <conditionalFormatting sqref="F5:G5">
    <cfRule type="colorScale" priority="24">
      <colorScale>
        <cfvo type="min"/>
        <cfvo type="percentile" val="50"/>
        <cfvo type="max"/>
        <color rgb="FFF8696B"/>
        <color rgb="FFFFEB84"/>
        <color rgb="FF63BE7B"/>
      </colorScale>
    </cfRule>
  </conditionalFormatting>
  <conditionalFormatting sqref="L8:L111">
    <cfRule type="cellIs" dxfId="75" priority="8" operator="greaterThan">
      <formula>$K$5</formula>
    </cfRule>
  </conditionalFormatting>
  <conditionalFormatting sqref="AB8:AB111 AG8:AG111 AP47:AR111">
    <cfRule type="expression" dxfId="74" priority="12">
      <formula>+_xlfn.ISFORMULA(AB8)</formula>
    </cfRule>
  </conditionalFormatting>
  <conditionalFormatting sqref="AD8:AD111">
    <cfRule type="cellIs" dxfId="73" priority="11" operator="greaterThan">
      <formula>$L$8/2</formula>
    </cfRule>
  </conditionalFormatting>
  <conditionalFormatting sqref="AP8:AS36 AP37:AR45">
    <cfRule type="expression" dxfId="72" priority="22">
      <formula>+_xlfn.ISFORMULA(AP8)</formula>
    </cfRule>
  </conditionalFormatting>
  <conditionalFormatting sqref="AP46:AS46">
    <cfRule type="expression" dxfId="71" priority="14">
      <formula>+_xlfn.ISFORMULA(AP46)</formula>
    </cfRule>
  </conditionalFormatting>
  <conditionalFormatting sqref="AS37:AS45">
    <cfRule type="cellIs" dxfId="70" priority="15" operator="greaterThan">
      <formula>$K$5</formula>
    </cfRule>
  </conditionalFormatting>
  <conditionalFormatting sqref="AS47:AS111">
    <cfRule type="cellIs" dxfId="69" priority="2" operator="greaterThan">
      <formula>$K$5</formula>
    </cfRule>
  </conditionalFormatting>
  <conditionalFormatting sqref="AX8:AZ111">
    <cfRule type="expression" dxfId="68" priority="9">
      <formula>+_xlfn.ISFORMULA(AX8)</formula>
    </cfRule>
  </conditionalFormatting>
  <dataValidations count="10">
    <dataValidation type="list" allowBlank="1" showInputMessage="1" showErrorMessage="1" sqref="J8:J111" xr:uid="{E7A9C9E7-DE94-46C8-8377-071CD8EBEE03}">
      <formula1>"CONTRATO DE OBRAS, OTROS TIPOS, PRESTACIÓN DE SERVICIOS, SUMINISTROS"</formula1>
    </dataValidation>
    <dataValidation type="list" allowBlank="1" showInputMessage="1" showErrorMessage="1" sqref="BB8:BB111" xr:uid="{710E2DD7-61D0-4E62-A3C6-AEFCC6FF5019}">
      <formula1>"Por iniciar,En ejecucion,Suspendido,Terminado,Liquidado"</formula1>
    </dataValidation>
    <dataValidation type="list" allowBlank="1" showInputMessage="1" showErrorMessage="1" sqref="H8:H111" xr:uid="{5A9EFBB8-C624-4F07-A0DC-11B15CEA5B3F}">
      <formula1>"OTRO SECTOR"</formula1>
    </dataValidation>
    <dataValidation type="list" allowBlank="1" showInputMessage="1" showErrorMessage="1" sqref="M8:M111" xr:uid="{26AE0D68-759B-44CD-93D1-9DB11753A1FC}">
      <formula1>"DIRECTA"</formula1>
    </dataValidation>
    <dataValidation type="list" allowBlank="1" showInputMessage="1" showErrorMessage="1" sqref="I8:I111" xr:uid="{7E75AB28-86BA-4858-80CC-C622AE9674DE}">
      <formula1>"FUNCIONAMIENTO,INVERSION,OTROS"</formula1>
    </dataValidation>
    <dataValidation type="list" allowBlank="1" showInputMessage="1" showErrorMessage="1" sqref="BE8:BE111" xr:uid="{FFE8C2B8-696F-459D-97B8-E4FA07FC2845}">
      <formula1>"SI,NA por TIPO Contrato"</formula1>
    </dataValidation>
    <dataValidation type="list" allowBlank="1" showInputMessage="1" showErrorMessage="1" sqref="BD8:BD111" xr:uid="{9E55C0BD-5B24-4454-8112-11A5F77AA6D0}">
      <formula1>"SI,NO HA INICIADO"</formula1>
    </dataValidation>
    <dataValidation type="list" allowBlank="1" showInputMessage="1" showErrorMessage="1" errorTitle="ERROR" error="SOLO VALIDO LISTA DESPLEGABLE" promptTitle="ESCOJA EL PERIODO" sqref="F5" xr:uid="{3CFDC9C9-5167-470B-8EF5-BC94997150BF}">
      <formula1>"Seleccione el periodo a presentar,ENERO,FEBRERO,MARZO,ABRIL,MAYO,JUNIO,JULIO,AGOSTO,SEPTIEMBRE,OCTUBRE,NOVIEMBRE,DICIEMBRE"</formula1>
    </dataValidation>
    <dataValidation type="list" allowBlank="1" showInputMessage="1" showErrorMessage="1" sqref="K4" xr:uid="{B12857F1-3009-47A8-82C2-E72EDE6E8D98}">
      <formula1>"42,250,1000,3000"</formula1>
    </dataValidation>
    <dataValidation type="list" allowBlank="1" showInputMessage="1" showErrorMessage="1" sqref="U8:U33 AR8:AR111 AT8:AT111" xr:uid="{1D5DA47A-ABD5-4CC2-8EE4-D7BB90079DCC}">
      <formula1>"SI,NO"</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10F3B-38B0-4F1B-B6AA-3E3E50FA5501}">
  <dimension ref="A1:BV250"/>
  <sheetViews>
    <sheetView showGridLines="0" zoomScaleNormal="100" workbookViewId="0">
      <selection activeCell="H7" sqref="H7"/>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85546875" customWidth="1"/>
    <col min="6" max="6" width="15.7109375" style="42" customWidth="1"/>
    <col min="7" max="7" width="15.85546875" style="42" customWidth="1"/>
    <col min="8" max="8" width="16.5703125" style="42" customWidth="1"/>
    <col min="9" max="9" width="17.42578125" style="42" customWidth="1"/>
    <col min="10" max="10" width="17.42578125" style="44" customWidth="1"/>
    <col min="11" max="11" width="18.42578125" customWidth="1"/>
    <col min="12" max="12" width="16.140625" customWidth="1"/>
    <col min="13" max="13" width="13.42578125" customWidth="1"/>
    <col min="14" max="14" width="16.140625" customWidth="1"/>
    <col min="15" max="15" width="16.42578125" customWidth="1"/>
    <col min="16" max="16" width="11.42578125" customWidth="1"/>
    <col min="17" max="17" width="14.7109375" customWidth="1"/>
    <col min="18" max="18" width="15.5703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2.7109375" customWidth="1"/>
    <col min="28" max="28" width="13.28515625" customWidth="1"/>
    <col min="29" max="29" width="11.42578125" customWidth="1"/>
    <col min="30"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0" width="13.28515625" customWidth="1"/>
    <col min="41" max="41" width="12.5703125" customWidth="1"/>
    <col min="42" max="42" width="14" customWidth="1"/>
    <col min="43" max="45" width="14.85546875" customWidth="1"/>
    <col min="46" max="46" width="12.5703125" customWidth="1"/>
    <col min="47" max="47" width="13.7109375" customWidth="1"/>
    <col min="48" max="48" width="17.85546875" customWidth="1"/>
    <col min="49" max="50" width="12" customWidth="1"/>
    <col min="51" max="51" width="15.42578125" customWidth="1"/>
    <col min="52" max="52" width="14.5703125" customWidth="1"/>
    <col min="53" max="53" width="15.7109375" customWidth="1"/>
    <col min="54" max="54" width="12.42578125" customWidth="1"/>
    <col min="57" max="57" width="19.8554687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592"/>
      <c r="C3" s="593"/>
      <c r="D3" s="598" t="s">
        <v>0</v>
      </c>
      <c r="E3" s="599"/>
      <c r="F3" s="599"/>
      <c r="G3" s="600"/>
      <c r="H3" s="609" t="s">
        <v>1</v>
      </c>
      <c r="I3" s="610"/>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594"/>
      <c r="C4" s="595"/>
      <c r="D4" s="601"/>
      <c r="E4" s="602"/>
      <c r="F4" s="602"/>
      <c r="G4" s="603"/>
      <c r="H4" s="611"/>
      <c r="I4" s="612"/>
      <c r="J4" s="39"/>
      <c r="K4" s="3">
        <v>250</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594"/>
      <c r="C5" s="595"/>
      <c r="D5" s="7" t="s">
        <v>4</v>
      </c>
      <c r="E5" s="8"/>
      <c r="F5" s="618" t="s">
        <v>119</v>
      </c>
      <c r="G5" s="618"/>
      <c r="H5" s="613"/>
      <c r="I5" s="614"/>
      <c r="J5" s="39"/>
      <c r="K5" s="10">
        <f>+L6*K4</f>
        <v>355875000</v>
      </c>
      <c r="L5" s="11" t="s">
        <v>5</v>
      </c>
      <c r="M5" s="5"/>
      <c r="N5" s="5"/>
      <c r="O5" s="5"/>
      <c r="P5" s="5"/>
      <c r="Q5" s="5"/>
      <c r="R5" s="5"/>
      <c r="S5" s="5"/>
      <c r="T5" s="5"/>
      <c r="U5" s="5"/>
      <c r="V5" s="5"/>
      <c r="W5" s="6"/>
      <c r="X5" s="6"/>
      <c r="Y5" s="6"/>
      <c r="Z5" s="6"/>
      <c r="AA5" s="6"/>
      <c r="AB5" s="6"/>
      <c r="AC5" s="624" t="s">
        <v>6</v>
      </c>
      <c r="AD5" s="625"/>
      <c r="AE5" s="625"/>
      <c r="AF5" s="625"/>
      <c r="AG5" s="625"/>
      <c r="AH5" s="625"/>
      <c r="AI5" s="625"/>
      <c r="AJ5" s="625"/>
      <c r="AK5" s="625"/>
      <c r="AL5" s="625"/>
      <c r="AM5" s="625"/>
      <c r="AN5" s="625"/>
      <c r="AO5" s="625"/>
      <c r="AP5" s="626"/>
      <c r="AQ5" s="5"/>
      <c r="AR5" s="5"/>
      <c r="AS5" s="5"/>
      <c r="AT5" s="5"/>
      <c r="AU5" s="5"/>
      <c r="AV5" s="5"/>
      <c r="AW5" s="5"/>
      <c r="AX5" s="5"/>
      <c r="AY5" s="5"/>
      <c r="AZ5" s="5"/>
      <c r="BA5" s="5"/>
      <c r="BB5" s="5"/>
      <c r="BC5" s="5"/>
      <c r="BD5" s="5"/>
      <c r="BE5" s="5"/>
    </row>
    <row r="6" spans="1:74" s="12" customFormat="1" ht="31.5" customHeight="1" thickBot="1" x14ac:dyDescent="0.3">
      <c r="B6" s="596"/>
      <c r="C6" s="597"/>
      <c r="D6" s="13" t="s">
        <v>7</v>
      </c>
      <c r="E6" s="638" t="s">
        <v>15631</v>
      </c>
      <c r="F6" s="638"/>
      <c r="G6" s="639"/>
      <c r="H6" s="627" t="s">
        <v>9</v>
      </c>
      <c r="I6" s="628"/>
      <c r="J6" s="628"/>
      <c r="K6" s="629"/>
      <c r="L6" s="33">
        <v>1423500</v>
      </c>
      <c r="M6" s="5"/>
      <c r="N6" s="607" t="s">
        <v>10</v>
      </c>
      <c r="O6" s="617"/>
      <c r="P6" s="607" t="s">
        <v>11</v>
      </c>
      <c r="Q6" s="617"/>
      <c r="R6" s="608"/>
      <c r="S6" s="622" t="s">
        <v>12</v>
      </c>
      <c r="T6" s="623"/>
      <c r="U6" s="607" t="s">
        <v>13</v>
      </c>
      <c r="V6" s="617"/>
      <c r="W6" s="617"/>
      <c r="X6" s="624" t="s">
        <v>14</v>
      </c>
      <c r="Y6" s="625"/>
      <c r="Z6" s="625"/>
      <c r="AA6" s="625"/>
      <c r="AB6" s="626"/>
      <c r="AC6" s="624" t="s">
        <v>15</v>
      </c>
      <c r="AD6" s="625"/>
      <c r="AE6" s="625"/>
      <c r="AF6" s="625"/>
      <c r="AG6" s="626"/>
      <c r="AH6" s="607" t="s">
        <v>15630</v>
      </c>
      <c r="AI6" s="617"/>
      <c r="AJ6" s="617"/>
      <c r="AK6" s="608"/>
      <c r="AL6" s="607" t="s">
        <v>17</v>
      </c>
      <c r="AM6" s="617"/>
      <c r="AN6" s="617"/>
      <c r="AO6" s="617"/>
      <c r="AP6" s="608"/>
      <c r="AQ6" s="5"/>
      <c r="AR6" s="607" t="s">
        <v>18</v>
      </c>
      <c r="AS6" s="608"/>
      <c r="AT6" s="607" t="s">
        <v>19</v>
      </c>
      <c r="AU6" s="617"/>
      <c r="AV6" s="617"/>
      <c r="AW6" s="617"/>
      <c r="AX6" s="617"/>
      <c r="AY6" s="608"/>
      <c r="AZ6" s="607" t="s">
        <v>20</v>
      </c>
      <c r="BA6" s="617"/>
      <c r="BB6" s="608"/>
      <c r="BC6" s="607" t="s">
        <v>21</v>
      </c>
      <c r="BD6" s="617"/>
      <c r="BE6" s="608"/>
    </row>
    <row r="7" spans="1:74" s="22" customFormat="1" ht="77.25" thickBot="1" x14ac:dyDescent="0.3">
      <c r="A7" s="14"/>
      <c r="B7" s="15" t="s">
        <v>22</v>
      </c>
      <c r="C7" s="16" t="s">
        <v>23</v>
      </c>
      <c r="D7" s="17" t="s">
        <v>24</v>
      </c>
      <c r="E7" s="18" t="s">
        <v>25</v>
      </c>
      <c r="F7" s="18" t="s">
        <v>26</v>
      </c>
      <c r="G7" s="17" t="s">
        <v>27</v>
      </c>
      <c r="H7" s="15" t="s">
        <v>28</v>
      </c>
      <c r="I7" s="15" t="s">
        <v>29</v>
      </c>
      <c r="J7" s="15" t="s">
        <v>30</v>
      </c>
      <c r="K7" s="15" t="s">
        <v>31</v>
      </c>
      <c r="L7" s="15" t="s">
        <v>32</v>
      </c>
      <c r="M7" s="15" t="s">
        <v>33</v>
      </c>
      <c r="N7" s="15" t="s">
        <v>34</v>
      </c>
      <c r="O7" s="16" t="s">
        <v>35</v>
      </c>
      <c r="P7" s="16" t="s">
        <v>36</v>
      </c>
      <c r="Q7" s="15" t="s">
        <v>37</v>
      </c>
      <c r="R7" s="15" t="s">
        <v>38</v>
      </c>
      <c r="S7" s="15" t="s">
        <v>39</v>
      </c>
      <c r="T7" s="15" t="s">
        <v>40</v>
      </c>
      <c r="U7" s="15" t="s">
        <v>41</v>
      </c>
      <c r="V7" s="16" t="s">
        <v>42</v>
      </c>
      <c r="W7" s="15" t="s">
        <v>43</v>
      </c>
      <c r="X7" s="15" t="s">
        <v>44</v>
      </c>
      <c r="Y7" s="15" t="s">
        <v>45</v>
      </c>
      <c r="Z7" s="15" t="s">
        <v>46</v>
      </c>
      <c r="AA7" s="19" t="s">
        <v>47</v>
      </c>
      <c r="AB7" s="35" t="s">
        <v>48</v>
      </c>
      <c r="AC7" s="15" t="s">
        <v>49</v>
      </c>
      <c r="AD7" s="15" t="s">
        <v>50</v>
      </c>
      <c r="AE7" s="15" t="s">
        <v>51</v>
      </c>
      <c r="AF7" s="19" t="s">
        <v>15629</v>
      </c>
      <c r="AG7" s="35" t="s">
        <v>53</v>
      </c>
      <c r="AH7" s="15" t="s">
        <v>15628</v>
      </c>
      <c r="AI7" s="15" t="s">
        <v>55</v>
      </c>
      <c r="AJ7" s="19" t="s">
        <v>56</v>
      </c>
      <c r="AK7" s="19" t="s">
        <v>57</v>
      </c>
      <c r="AL7" s="15" t="s">
        <v>58</v>
      </c>
      <c r="AM7" s="19" t="s">
        <v>59</v>
      </c>
      <c r="AN7" s="19" t="s">
        <v>60</v>
      </c>
      <c r="AO7" s="19" t="s">
        <v>15627</v>
      </c>
      <c r="AP7" s="35" t="s">
        <v>62</v>
      </c>
      <c r="AQ7" s="35" t="s">
        <v>63</v>
      </c>
      <c r="AR7" s="15" t="s">
        <v>64</v>
      </c>
      <c r="AS7" s="15" t="s">
        <v>65</v>
      </c>
      <c r="AT7" s="15" t="s">
        <v>66</v>
      </c>
      <c r="AU7" s="15" t="s">
        <v>67</v>
      </c>
      <c r="AV7" s="15" t="s">
        <v>68</v>
      </c>
      <c r="AW7" s="20" t="s">
        <v>69</v>
      </c>
      <c r="AX7" s="36" t="s">
        <v>70</v>
      </c>
      <c r="AY7" s="36" t="s">
        <v>71</v>
      </c>
      <c r="AZ7" s="37" t="s">
        <v>72</v>
      </c>
      <c r="BA7" s="15" t="s">
        <v>73</v>
      </c>
      <c r="BB7" s="15" t="s">
        <v>74</v>
      </c>
      <c r="BC7" s="16" t="s">
        <v>75</v>
      </c>
      <c r="BD7" s="16" t="s">
        <v>76</v>
      </c>
      <c r="BE7" s="16" t="s">
        <v>77</v>
      </c>
      <c r="BF7" s="21"/>
      <c r="BG7" s="21"/>
      <c r="BH7" s="21"/>
      <c r="BI7" s="21"/>
      <c r="BJ7" s="21"/>
      <c r="BK7" s="21"/>
      <c r="BL7" s="21"/>
      <c r="BM7" s="21"/>
      <c r="BN7" s="21"/>
      <c r="BO7" s="21"/>
      <c r="BP7" s="21"/>
      <c r="BQ7" s="21"/>
      <c r="BR7" s="21"/>
      <c r="BS7" s="21"/>
      <c r="BT7" s="21"/>
      <c r="BU7" s="21"/>
      <c r="BV7" s="21"/>
    </row>
    <row r="8" spans="1:74" s="12" customFormat="1" ht="12.75" x14ac:dyDescent="0.2">
      <c r="B8" s="50">
        <v>2025</v>
      </c>
      <c r="C8" s="50">
        <v>891780111</v>
      </c>
      <c r="D8" s="50" t="s">
        <v>78</v>
      </c>
      <c r="E8" s="56" t="s">
        <v>15626</v>
      </c>
      <c r="F8" s="52" t="s">
        <v>15625</v>
      </c>
      <c r="G8" s="52">
        <v>0</v>
      </c>
      <c r="H8" s="52" t="s">
        <v>81</v>
      </c>
      <c r="I8" s="50" t="s">
        <v>82</v>
      </c>
      <c r="J8" s="53" t="s">
        <v>83</v>
      </c>
      <c r="K8" s="56" t="s">
        <v>15624</v>
      </c>
      <c r="L8" s="428">
        <v>85200000</v>
      </c>
      <c r="M8" s="50" t="s">
        <v>85</v>
      </c>
      <c r="N8" s="51" t="s">
        <v>15623</v>
      </c>
      <c r="O8" s="55">
        <v>900933437</v>
      </c>
      <c r="P8" s="55">
        <v>29</v>
      </c>
      <c r="Q8" s="259">
        <v>45670</v>
      </c>
      <c r="R8" s="428">
        <v>85200000</v>
      </c>
      <c r="S8" s="259">
        <v>45678</v>
      </c>
      <c r="T8" s="428">
        <v>85200000</v>
      </c>
      <c r="U8" s="52" t="s">
        <v>87</v>
      </c>
      <c r="V8" s="591">
        <v>7633815</v>
      </c>
      <c r="W8" s="590" t="s">
        <v>8803</v>
      </c>
      <c r="X8" s="589">
        <v>45678</v>
      </c>
      <c r="Y8" s="259">
        <v>45680</v>
      </c>
      <c r="Z8" s="259">
        <v>45678</v>
      </c>
      <c r="AA8" s="259">
        <v>45686</v>
      </c>
      <c r="AB8" s="48">
        <f t="shared" ref="AB8:AB71" si="0">+IF(Z8="1800-01-01",AA8-Y8,AA8-Z8)</f>
        <v>8</v>
      </c>
      <c r="AC8" s="55">
        <v>0</v>
      </c>
      <c r="AD8" s="55">
        <v>0</v>
      </c>
      <c r="AE8" s="55">
        <v>0</v>
      </c>
      <c r="AF8" s="59" t="s">
        <v>89</v>
      </c>
      <c r="AG8" s="48">
        <f t="shared" ref="AG8:AG71" si="1">+IF(AF8="1800-01-01",0,AF8-AA8)</f>
        <v>0</v>
      </c>
      <c r="AH8" s="55">
        <v>0</v>
      </c>
      <c r="AI8" s="55">
        <v>0</v>
      </c>
      <c r="AJ8" s="52" t="s">
        <v>89</v>
      </c>
      <c r="AK8" s="59" t="s">
        <v>89</v>
      </c>
      <c r="AL8" s="55">
        <v>0</v>
      </c>
      <c r="AM8" s="59" t="s">
        <v>89</v>
      </c>
      <c r="AN8" s="59" t="s">
        <v>89</v>
      </c>
      <c r="AO8" s="59" t="s">
        <v>89</v>
      </c>
      <c r="AP8" s="48">
        <f t="shared" ref="AP8:AP71" si="2">+IF(AM8="1800-01-01",0,AN8-AM8)</f>
        <v>0</v>
      </c>
      <c r="AQ8" s="48">
        <f t="shared" ref="AQ8:AQ71" si="3">+L8+AD8-AI8</f>
        <v>85200000</v>
      </c>
      <c r="AR8" s="52" t="s">
        <v>87</v>
      </c>
      <c r="AS8" s="55">
        <v>85200000</v>
      </c>
      <c r="AT8" s="52" t="s">
        <v>90</v>
      </c>
      <c r="AU8" s="55">
        <v>0</v>
      </c>
      <c r="AV8" s="60" t="s">
        <v>89</v>
      </c>
      <c r="AW8" s="61">
        <v>2000000</v>
      </c>
      <c r="AX8" s="62">
        <f t="shared" ref="AX8:AX71" si="4">AQ8-AW8</f>
        <v>83200000</v>
      </c>
      <c r="AY8" s="63">
        <f t="shared" ref="AY8:AY71" si="5">+IFERROR(AW8/AQ8,"_")</f>
        <v>2.3474178403755867E-2</v>
      </c>
      <c r="AZ8" s="64">
        <v>1</v>
      </c>
      <c r="BA8" s="60" t="s">
        <v>89</v>
      </c>
      <c r="BB8" s="52" t="s">
        <v>103</v>
      </c>
      <c r="BC8" s="54" t="s">
        <v>15622</v>
      </c>
      <c r="BD8" s="50" t="s">
        <v>87</v>
      </c>
      <c r="BE8" s="50" t="s">
        <v>121</v>
      </c>
    </row>
    <row r="9" spans="1:74" x14ac:dyDescent="0.25">
      <c r="B9" s="65">
        <v>2025</v>
      </c>
      <c r="C9" s="65">
        <v>891780111</v>
      </c>
      <c r="D9" s="65" t="s">
        <v>78</v>
      </c>
      <c r="E9" s="67" t="s">
        <v>15621</v>
      </c>
      <c r="F9" s="65" t="s">
        <v>15620</v>
      </c>
      <c r="G9" s="65">
        <v>0</v>
      </c>
      <c r="H9" s="65" t="s">
        <v>81</v>
      </c>
      <c r="I9" s="221" t="s">
        <v>82</v>
      </c>
      <c r="J9" s="220" t="s">
        <v>83</v>
      </c>
      <c r="K9" s="67" t="s">
        <v>15619</v>
      </c>
      <c r="L9" s="424">
        <v>257324254</v>
      </c>
      <c r="M9" s="221" t="s">
        <v>85</v>
      </c>
      <c r="N9" s="66" t="s">
        <v>14958</v>
      </c>
      <c r="O9" s="68">
        <v>901237267</v>
      </c>
      <c r="P9" s="68">
        <v>24</v>
      </c>
      <c r="Q9" s="260">
        <v>45670</v>
      </c>
      <c r="R9" s="424">
        <v>257324254</v>
      </c>
      <c r="S9" s="260">
        <v>45678</v>
      </c>
      <c r="T9" s="424">
        <v>257324254</v>
      </c>
      <c r="U9" s="65" t="s">
        <v>87</v>
      </c>
      <c r="V9" s="402">
        <v>7633815</v>
      </c>
      <c r="W9" s="242" t="s">
        <v>8803</v>
      </c>
      <c r="X9" s="587">
        <v>45678</v>
      </c>
      <c r="Y9" s="260">
        <v>45680</v>
      </c>
      <c r="Z9" s="260">
        <v>45679</v>
      </c>
      <c r="AA9" s="260">
        <v>45685</v>
      </c>
      <c r="AB9" s="49">
        <f t="shared" si="0"/>
        <v>6</v>
      </c>
      <c r="AC9" s="68">
        <v>0</v>
      </c>
      <c r="AD9" s="68">
        <v>0</v>
      </c>
      <c r="AE9" s="68">
        <v>0</v>
      </c>
      <c r="AF9" s="78" t="s">
        <v>89</v>
      </c>
      <c r="AG9" s="49">
        <f t="shared" si="1"/>
        <v>0</v>
      </c>
      <c r="AH9" s="68">
        <v>0</v>
      </c>
      <c r="AI9" s="68">
        <v>0</v>
      </c>
      <c r="AJ9" s="65" t="s">
        <v>89</v>
      </c>
      <c r="AK9" s="78" t="s">
        <v>89</v>
      </c>
      <c r="AL9" s="68">
        <v>0</v>
      </c>
      <c r="AM9" s="78" t="s">
        <v>89</v>
      </c>
      <c r="AN9" s="78" t="s">
        <v>89</v>
      </c>
      <c r="AO9" s="78" t="s">
        <v>89</v>
      </c>
      <c r="AP9" s="49">
        <f t="shared" si="2"/>
        <v>0</v>
      </c>
      <c r="AQ9" s="49">
        <f t="shared" si="3"/>
        <v>257324254</v>
      </c>
      <c r="AR9" s="65" t="s">
        <v>87</v>
      </c>
      <c r="AS9" s="68">
        <v>257324254</v>
      </c>
      <c r="AT9" s="65" t="s">
        <v>90</v>
      </c>
      <c r="AU9" s="68">
        <v>0</v>
      </c>
      <c r="AV9" s="75" t="s">
        <v>89</v>
      </c>
      <c r="AW9" s="224">
        <v>257324254</v>
      </c>
      <c r="AX9" s="79">
        <f t="shared" si="4"/>
        <v>0</v>
      </c>
      <c r="AY9" s="223">
        <f t="shared" si="5"/>
        <v>1</v>
      </c>
      <c r="AZ9" s="74">
        <v>1</v>
      </c>
      <c r="BA9" s="75" t="s">
        <v>89</v>
      </c>
      <c r="BB9" s="65" t="s">
        <v>103</v>
      </c>
      <c r="BC9" s="76" t="s">
        <v>15618</v>
      </c>
      <c r="BD9" s="221" t="s">
        <v>87</v>
      </c>
      <c r="BE9" s="221" t="s">
        <v>121</v>
      </c>
    </row>
    <row r="10" spans="1:74" x14ac:dyDescent="0.25">
      <c r="B10" s="65">
        <v>2025</v>
      </c>
      <c r="C10" s="65">
        <v>891780111</v>
      </c>
      <c r="D10" s="65" t="s">
        <v>78</v>
      </c>
      <c r="E10" s="67" t="s">
        <v>15617</v>
      </c>
      <c r="F10" s="65" t="s">
        <v>15616</v>
      </c>
      <c r="G10" s="65">
        <v>0</v>
      </c>
      <c r="H10" s="65" t="s">
        <v>81</v>
      </c>
      <c r="I10" s="221" t="s">
        <v>82</v>
      </c>
      <c r="J10" s="220" t="s">
        <v>83</v>
      </c>
      <c r="K10" s="67" t="s">
        <v>15615</v>
      </c>
      <c r="L10" s="424">
        <v>120000000</v>
      </c>
      <c r="M10" s="221" t="s">
        <v>85</v>
      </c>
      <c r="N10" s="66" t="s">
        <v>15614</v>
      </c>
      <c r="O10" s="68">
        <v>819007190</v>
      </c>
      <c r="P10" s="68">
        <v>88</v>
      </c>
      <c r="Q10" s="260">
        <v>45677</v>
      </c>
      <c r="R10" s="424">
        <v>120000000</v>
      </c>
      <c r="S10" s="260">
        <v>45681</v>
      </c>
      <c r="T10" s="424">
        <v>120000000</v>
      </c>
      <c r="U10" s="65" t="s">
        <v>87</v>
      </c>
      <c r="V10" s="402">
        <v>85459497</v>
      </c>
      <c r="W10" s="242" t="s">
        <v>540</v>
      </c>
      <c r="X10" s="587">
        <v>45681</v>
      </c>
      <c r="Y10" s="260">
        <v>45684</v>
      </c>
      <c r="Z10" s="587">
        <v>45684</v>
      </c>
      <c r="AA10" s="260">
        <v>45721</v>
      </c>
      <c r="AB10" s="49">
        <f t="shared" si="0"/>
        <v>37</v>
      </c>
      <c r="AC10" s="68">
        <v>0</v>
      </c>
      <c r="AD10" s="68">
        <v>0</v>
      </c>
      <c r="AE10" s="68">
        <v>0</v>
      </c>
      <c r="AF10" s="78" t="s">
        <v>89</v>
      </c>
      <c r="AG10" s="49">
        <f t="shared" si="1"/>
        <v>0</v>
      </c>
      <c r="AH10" s="68">
        <v>0</v>
      </c>
      <c r="AI10" s="68">
        <v>0</v>
      </c>
      <c r="AJ10" s="65" t="s">
        <v>89</v>
      </c>
      <c r="AK10" s="78" t="s">
        <v>89</v>
      </c>
      <c r="AL10" s="68">
        <v>0</v>
      </c>
      <c r="AM10" s="78" t="s">
        <v>89</v>
      </c>
      <c r="AN10" s="78" t="s">
        <v>89</v>
      </c>
      <c r="AO10" s="78" t="s">
        <v>89</v>
      </c>
      <c r="AP10" s="49">
        <f t="shared" si="2"/>
        <v>0</v>
      </c>
      <c r="AQ10" s="49">
        <f t="shared" si="3"/>
        <v>120000000</v>
      </c>
      <c r="AR10" s="65" t="s">
        <v>87</v>
      </c>
      <c r="AS10" s="68">
        <v>120000000</v>
      </c>
      <c r="AT10" s="65" t="s">
        <v>90</v>
      </c>
      <c r="AU10" s="68">
        <v>0</v>
      </c>
      <c r="AV10" s="75" t="s">
        <v>89</v>
      </c>
      <c r="AW10" s="224">
        <v>119648305</v>
      </c>
      <c r="AX10" s="79">
        <f t="shared" si="4"/>
        <v>351695</v>
      </c>
      <c r="AY10" s="223">
        <f t="shared" si="5"/>
        <v>0.99706920833333335</v>
      </c>
      <c r="AZ10" s="74">
        <v>1</v>
      </c>
      <c r="BA10" s="75" t="s">
        <v>89</v>
      </c>
      <c r="BB10" s="65" t="s">
        <v>103</v>
      </c>
      <c r="BC10" s="76" t="s">
        <v>15613</v>
      </c>
      <c r="BD10" s="221" t="s">
        <v>87</v>
      </c>
      <c r="BE10" s="221" t="s">
        <v>121</v>
      </c>
    </row>
    <row r="11" spans="1:74" x14ac:dyDescent="0.25">
      <c r="B11" s="65">
        <v>2025</v>
      </c>
      <c r="C11" s="65">
        <v>891780111</v>
      </c>
      <c r="D11" s="65" t="s">
        <v>78</v>
      </c>
      <c r="E11" s="67" t="s">
        <v>15612</v>
      </c>
      <c r="F11" s="80" t="s">
        <v>15611</v>
      </c>
      <c r="G11" s="65">
        <v>0</v>
      </c>
      <c r="H11" s="65" t="s">
        <v>81</v>
      </c>
      <c r="I11" s="221" t="s">
        <v>82</v>
      </c>
      <c r="J11" s="220" t="s">
        <v>83</v>
      </c>
      <c r="K11" s="67" t="s">
        <v>15610</v>
      </c>
      <c r="L11" s="424">
        <v>200000000</v>
      </c>
      <c r="M11" s="221" t="s">
        <v>85</v>
      </c>
      <c r="N11" s="66" t="s">
        <v>14934</v>
      </c>
      <c r="O11" s="68">
        <v>900774850</v>
      </c>
      <c r="P11" s="68">
        <v>116</v>
      </c>
      <c r="Q11" s="260">
        <v>45679</v>
      </c>
      <c r="R11" s="424">
        <v>200000000</v>
      </c>
      <c r="S11" s="260">
        <v>45687</v>
      </c>
      <c r="T11" s="424">
        <v>200000000</v>
      </c>
      <c r="U11" s="65" t="s">
        <v>87</v>
      </c>
      <c r="V11" s="402">
        <v>85465146</v>
      </c>
      <c r="W11" s="242" t="s">
        <v>14545</v>
      </c>
      <c r="X11" s="587">
        <v>45687</v>
      </c>
      <c r="Y11" s="260">
        <v>45687</v>
      </c>
      <c r="Z11" s="587">
        <v>45687</v>
      </c>
      <c r="AA11" s="260">
        <v>45838</v>
      </c>
      <c r="AB11" s="49">
        <f t="shared" si="0"/>
        <v>151</v>
      </c>
      <c r="AC11" s="68">
        <v>1</v>
      </c>
      <c r="AD11" s="68">
        <v>60000000</v>
      </c>
      <c r="AE11" s="68">
        <v>0</v>
      </c>
      <c r="AF11" s="78">
        <v>45883</v>
      </c>
      <c r="AG11" s="49">
        <f t="shared" si="1"/>
        <v>45</v>
      </c>
      <c r="AH11" s="68">
        <v>1</v>
      </c>
      <c r="AI11" s="68">
        <v>589932</v>
      </c>
      <c r="AJ11" s="70">
        <v>45880</v>
      </c>
      <c r="AK11" s="78" t="s">
        <v>89</v>
      </c>
      <c r="AL11" s="68">
        <v>0</v>
      </c>
      <c r="AM11" s="78" t="s">
        <v>89</v>
      </c>
      <c r="AN11" s="78" t="s">
        <v>89</v>
      </c>
      <c r="AO11" s="78" t="s">
        <v>89</v>
      </c>
      <c r="AP11" s="49">
        <f t="shared" si="2"/>
        <v>0</v>
      </c>
      <c r="AQ11" s="49">
        <f t="shared" si="3"/>
        <v>259410068</v>
      </c>
      <c r="AR11" s="65" t="s">
        <v>87</v>
      </c>
      <c r="AS11" s="68">
        <v>200000000</v>
      </c>
      <c r="AT11" s="65" t="s">
        <v>90</v>
      </c>
      <c r="AU11" s="68">
        <v>0</v>
      </c>
      <c r="AV11" s="75" t="s">
        <v>89</v>
      </c>
      <c r="AW11" s="224">
        <v>63512471</v>
      </c>
      <c r="AX11" s="79">
        <f t="shared" si="4"/>
        <v>195897597</v>
      </c>
      <c r="AY11" s="223">
        <f t="shared" si="5"/>
        <v>0.2448342560089071</v>
      </c>
      <c r="AZ11" s="74">
        <v>0.32</v>
      </c>
      <c r="BA11" s="75" t="s">
        <v>89</v>
      </c>
      <c r="BB11" s="65" t="s">
        <v>150</v>
      </c>
      <c r="BC11" s="76" t="s">
        <v>15609</v>
      </c>
      <c r="BD11" s="221" t="s">
        <v>87</v>
      </c>
      <c r="BE11" s="221" t="s">
        <v>121</v>
      </c>
    </row>
    <row r="12" spans="1:74" x14ac:dyDescent="0.25">
      <c r="B12" s="65">
        <v>2025</v>
      </c>
      <c r="C12" s="65">
        <v>891780111</v>
      </c>
      <c r="D12" s="65" t="s">
        <v>78</v>
      </c>
      <c r="E12" s="67" t="s">
        <v>15608</v>
      </c>
      <c r="F12" s="65" t="s">
        <v>15607</v>
      </c>
      <c r="G12" s="65">
        <v>0</v>
      </c>
      <c r="H12" s="65" t="s">
        <v>81</v>
      </c>
      <c r="I12" s="221" t="s">
        <v>82</v>
      </c>
      <c r="J12" s="220" t="s">
        <v>83</v>
      </c>
      <c r="K12" s="67" t="s">
        <v>15606</v>
      </c>
      <c r="L12" s="424">
        <v>130000000</v>
      </c>
      <c r="M12" s="221" t="s">
        <v>85</v>
      </c>
      <c r="N12" s="66" t="s">
        <v>14815</v>
      </c>
      <c r="O12" s="68">
        <v>900200085</v>
      </c>
      <c r="P12" s="68">
        <v>166</v>
      </c>
      <c r="Q12" s="260">
        <v>45684</v>
      </c>
      <c r="R12" s="424">
        <v>130000000</v>
      </c>
      <c r="S12" s="260">
        <v>45688</v>
      </c>
      <c r="T12" s="424">
        <v>130000000</v>
      </c>
      <c r="U12" s="65" t="s">
        <v>87</v>
      </c>
      <c r="V12" s="402">
        <v>85459497</v>
      </c>
      <c r="W12" s="242" t="s">
        <v>540</v>
      </c>
      <c r="X12" s="587">
        <v>45688</v>
      </c>
      <c r="Y12" s="260">
        <v>45688</v>
      </c>
      <c r="Z12" s="587">
        <v>45688</v>
      </c>
      <c r="AA12" s="260">
        <v>45721</v>
      </c>
      <c r="AB12" s="49">
        <f t="shared" si="0"/>
        <v>33</v>
      </c>
      <c r="AC12" s="68">
        <v>0</v>
      </c>
      <c r="AD12" s="68">
        <v>0</v>
      </c>
      <c r="AE12" s="68">
        <v>0</v>
      </c>
      <c r="AF12" s="78" t="s">
        <v>89</v>
      </c>
      <c r="AG12" s="49">
        <f t="shared" si="1"/>
        <v>0</v>
      </c>
      <c r="AH12" s="68">
        <v>0</v>
      </c>
      <c r="AI12" s="68">
        <v>0</v>
      </c>
      <c r="AJ12" s="65" t="s">
        <v>89</v>
      </c>
      <c r="AK12" s="78" t="s">
        <v>89</v>
      </c>
      <c r="AL12" s="68">
        <v>0</v>
      </c>
      <c r="AM12" s="78" t="s">
        <v>89</v>
      </c>
      <c r="AN12" s="78" t="s">
        <v>89</v>
      </c>
      <c r="AO12" s="78" t="s">
        <v>89</v>
      </c>
      <c r="AP12" s="49">
        <f t="shared" si="2"/>
        <v>0</v>
      </c>
      <c r="AQ12" s="49">
        <f t="shared" si="3"/>
        <v>130000000</v>
      </c>
      <c r="AR12" s="65" t="s">
        <v>87</v>
      </c>
      <c r="AS12" s="68">
        <v>130000000</v>
      </c>
      <c r="AT12" s="65" t="s">
        <v>90</v>
      </c>
      <c r="AU12" s="68">
        <v>0</v>
      </c>
      <c r="AV12" s="75" t="s">
        <v>89</v>
      </c>
      <c r="AW12" s="224">
        <v>129998517.88</v>
      </c>
      <c r="AX12" s="79">
        <f t="shared" si="4"/>
        <v>1482.1200000047684</v>
      </c>
      <c r="AY12" s="223">
        <f t="shared" si="5"/>
        <v>0.99998859907692306</v>
      </c>
      <c r="AZ12" s="74">
        <v>1</v>
      </c>
      <c r="BA12" s="75" t="s">
        <v>89</v>
      </c>
      <c r="BB12" s="65" t="s">
        <v>103</v>
      </c>
      <c r="BC12" s="76" t="s">
        <v>15605</v>
      </c>
      <c r="BD12" s="221" t="s">
        <v>87</v>
      </c>
      <c r="BE12" s="221" t="s">
        <v>121</v>
      </c>
    </row>
    <row r="13" spans="1:74" x14ac:dyDescent="0.25">
      <c r="B13" s="65">
        <v>2025</v>
      </c>
      <c r="C13" s="65">
        <v>891780111</v>
      </c>
      <c r="D13" s="65" t="s">
        <v>78</v>
      </c>
      <c r="E13" s="67" t="s">
        <v>15604</v>
      </c>
      <c r="F13" s="65" t="s">
        <v>15603</v>
      </c>
      <c r="G13" s="65">
        <v>0</v>
      </c>
      <c r="H13" s="65" t="s">
        <v>81</v>
      </c>
      <c r="I13" s="221" t="s">
        <v>82</v>
      </c>
      <c r="J13" s="220" t="s">
        <v>83</v>
      </c>
      <c r="K13" s="67" t="s">
        <v>15602</v>
      </c>
      <c r="L13" s="424">
        <v>300000000</v>
      </c>
      <c r="M13" s="221" t="s">
        <v>85</v>
      </c>
      <c r="N13" s="66" t="s">
        <v>15033</v>
      </c>
      <c r="O13" s="68">
        <v>901279448</v>
      </c>
      <c r="P13" s="68" t="s">
        <v>15601</v>
      </c>
      <c r="Q13" s="260" t="s">
        <v>15600</v>
      </c>
      <c r="R13" s="424">
        <v>300000000</v>
      </c>
      <c r="S13" s="260">
        <v>45688</v>
      </c>
      <c r="T13" s="424">
        <v>300000000</v>
      </c>
      <c r="U13" s="65" t="s">
        <v>87</v>
      </c>
      <c r="V13" s="402">
        <v>85459497</v>
      </c>
      <c r="W13" s="242" t="s">
        <v>540</v>
      </c>
      <c r="X13" s="587">
        <v>45688</v>
      </c>
      <c r="Y13" s="260">
        <v>45688</v>
      </c>
      <c r="Z13" s="587">
        <v>45688</v>
      </c>
      <c r="AA13" s="260">
        <v>45838</v>
      </c>
      <c r="AB13" s="49">
        <f t="shared" si="0"/>
        <v>150</v>
      </c>
      <c r="AC13" s="68">
        <v>1</v>
      </c>
      <c r="AD13" s="267">
        <v>50000000</v>
      </c>
      <c r="AE13" s="68">
        <v>1</v>
      </c>
      <c r="AF13" s="78">
        <v>45853</v>
      </c>
      <c r="AG13" s="49">
        <f t="shared" si="1"/>
        <v>15</v>
      </c>
      <c r="AH13" s="68">
        <v>0</v>
      </c>
      <c r="AI13" s="68">
        <v>0</v>
      </c>
      <c r="AJ13" s="65" t="s">
        <v>89</v>
      </c>
      <c r="AK13" s="78" t="s">
        <v>89</v>
      </c>
      <c r="AL13" s="68">
        <v>0</v>
      </c>
      <c r="AM13" s="78" t="s">
        <v>89</v>
      </c>
      <c r="AN13" s="78" t="s">
        <v>89</v>
      </c>
      <c r="AO13" s="78" t="s">
        <v>89</v>
      </c>
      <c r="AP13" s="49">
        <f t="shared" si="2"/>
        <v>0</v>
      </c>
      <c r="AQ13" s="49">
        <f t="shared" si="3"/>
        <v>350000000</v>
      </c>
      <c r="AR13" s="65" t="s">
        <v>87</v>
      </c>
      <c r="AS13" s="68">
        <v>300000000</v>
      </c>
      <c r="AT13" s="65" t="s">
        <v>90</v>
      </c>
      <c r="AU13" s="68">
        <v>0</v>
      </c>
      <c r="AV13" s="75" t="s">
        <v>89</v>
      </c>
      <c r="AW13" s="224">
        <v>136911200.03999999</v>
      </c>
      <c r="AX13" s="79">
        <f t="shared" si="4"/>
        <v>213088799.96000001</v>
      </c>
      <c r="AY13" s="223">
        <f t="shared" si="5"/>
        <v>0.39117485725714285</v>
      </c>
      <c r="AZ13" s="74">
        <v>0.46</v>
      </c>
      <c r="BA13" s="75" t="s">
        <v>89</v>
      </c>
      <c r="BB13" s="65" t="s">
        <v>103</v>
      </c>
      <c r="BC13" s="76" t="s">
        <v>15599</v>
      </c>
      <c r="BD13" s="221" t="s">
        <v>87</v>
      </c>
      <c r="BE13" s="221" t="s">
        <v>121</v>
      </c>
    </row>
    <row r="14" spans="1:74" x14ac:dyDescent="0.25">
      <c r="B14" s="65">
        <v>2025</v>
      </c>
      <c r="C14" s="65">
        <v>891780111</v>
      </c>
      <c r="D14" s="65" t="s">
        <v>78</v>
      </c>
      <c r="E14" s="67" t="s">
        <v>15598</v>
      </c>
      <c r="F14" s="65" t="s">
        <v>15597</v>
      </c>
      <c r="G14" s="65">
        <v>0</v>
      </c>
      <c r="H14" s="65" t="s">
        <v>81</v>
      </c>
      <c r="I14" s="221" t="s">
        <v>82</v>
      </c>
      <c r="J14" s="220" t="s">
        <v>83</v>
      </c>
      <c r="K14" s="67" t="s">
        <v>15596</v>
      </c>
      <c r="L14" s="424">
        <v>214525000</v>
      </c>
      <c r="M14" s="221" t="s">
        <v>85</v>
      </c>
      <c r="N14" s="66" t="s">
        <v>15013</v>
      </c>
      <c r="O14" s="68">
        <v>901050213</v>
      </c>
      <c r="P14" s="68">
        <v>194</v>
      </c>
      <c r="Q14" s="260">
        <v>45320</v>
      </c>
      <c r="R14" s="424">
        <v>214525000</v>
      </c>
      <c r="S14" s="260">
        <v>45691</v>
      </c>
      <c r="T14" s="424">
        <v>214525000</v>
      </c>
      <c r="U14" s="65" t="s">
        <v>87</v>
      </c>
      <c r="V14" s="402">
        <v>72175282</v>
      </c>
      <c r="W14" s="242" t="s">
        <v>318</v>
      </c>
      <c r="X14" s="587">
        <v>45691</v>
      </c>
      <c r="Y14" s="260">
        <v>45691</v>
      </c>
      <c r="Z14" s="587">
        <v>45691</v>
      </c>
      <c r="AA14" s="260">
        <v>45841</v>
      </c>
      <c r="AB14" s="49">
        <f t="shared" si="0"/>
        <v>150</v>
      </c>
      <c r="AC14" s="68">
        <v>0</v>
      </c>
      <c r="AD14" s="68">
        <v>0</v>
      </c>
      <c r="AE14" s="68">
        <v>0</v>
      </c>
      <c r="AF14" s="78" t="s">
        <v>89</v>
      </c>
      <c r="AG14" s="49">
        <f t="shared" si="1"/>
        <v>0</v>
      </c>
      <c r="AH14" s="68">
        <v>0</v>
      </c>
      <c r="AI14" s="68">
        <v>0</v>
      </c>
      <c r="AJ14" s="65" t="s">
        <v>89</v>
      </c>
      <c r="AK14" s="78" t="s">
        <v>89</v>
      </c>
      <c r="AL14" s="68">
        <v>0</v>
      </c>
      <c r="AM14" s="78" t="s">
        <v>89</v>
      </c>
      <c r="AN14" s="78" t="s">
        <v>89</v>
      </c>
      <c r="AO14" s="78" t="s">
        <v>89</v>
      </c>
      <c r="AP14" s="49">
        <f t="shared" si="2"/>
        <v>0</v>
      </c>
      <c r="AQ14" s="49">
        <f t="shared" si="3"/>
        <v>214525000</v>
      </c>
      <c r="AR14" s="65" t="s">
        <v>87</v>
      </c>
      <c r="AS14" s="68">
        <v>214525000</v>
      </c>
      <c r="AT14" s="65" t="s">
        <v>90</v>
      </c>
      <c r="AU14" s="68">
        <v>0</v>
      </c>
      <c r="AV14" s="75" t="s">
        <v>89</v>
      </c>
      <c r="AW14" s="224">
        <v>128175000.54000001</v>
      </c>
      <c r="AX14" s="79">
        <f t="shared" si="4"/>
        <v>86349999.459999993</v>
      </c>
      <c r="AY14" s="223">
        <f t="shared" si="5"/>
        <v>0.59748281337839415</v>
      </c>
      <c r="AZ14" s="74">
        <v>1</v>
      </c>
      <c r="BA14" s="75" t="s">
        <v>89</v>
      </c>
      <c r="BB14" s="65" t="s">
        <v>103</v>
      </c>
      <c r="BC14" s="76" t="s">
        <v>15595</v>
      </c>
      <c r="BD14" s="221" t="s">
        <v>87</v>
      </c>
      <c r="BE14" s="221" t="s">
        <v>121</v>
      </c>
    </row>
    <row r="15" spans="1:74" x14ac:dyDescent="0.25">
      <c r="B15" s="65">
        <v>2025</v>
      </c>
      <c r="C15" s="65">
        <v>891780111</v>
      </c>
      <c r="D15" s="65" t="s">
        <v>78</v>
      </c>
      <c r="E15" s="67" t="s">
        <v>15594</v>
      </c>
      <c r="F15" s="65" t="s">
        <v>15593</v>
      </c>
      <c r="G15" s="65">
        <v>0</v>
      </c>
      <c r="H15" s="65" t="s">
        <v>81</v>
      </c>
      <c r="I15" s="221" t="s">
        <v>82</v>
      </c>
      <c r="J15" s="220" t="s">
        <v>83</v>
      </c>
      <c r="K15" s="67" t="s">
        <v>15592</v>
      </c>
      <c r="L15" s="424">
        <v>180000000</v>
      </c>
      <c r="M15" s="221" t="s">
        <v>85</v>
      </c>
      <c r="N15" s="66" t="s">
        <v>15591</v>
      </c>
      <c r="O15" s="68">
        <v>900749054</v>
      </c>
      <c r="P15" s="68">
        <v>190</v>
      </c>
      <c r="Q15" s="260">
        <v>45686</v>
      </c>
      <c r="R15" s="424">
        <v>180000000</v>
      </c>
      <c r="S15" s="260">
        <v>45692</v>
      </c>
      <c r="T15" s="424">
        <v>180000000</v>
      </c>
      <c r="U15" s="65" t="s">
        <v>87</v>
      </c>
      <c r="V15" s="402">
        <v>85459497</v>
      </c>
      <c r="W15" s="242" t="s">
        <v>540</v>
      </c>
      <c r="X15" s="587">
        <v>45692</v>
      </c>
      <c r="Y15" s="260">
        <v>45698</v>
      </c>
      <c r="Z15" s="587">
        <v>45694</v>
      </c>
      <c r="AA15" s="260">
        <v>45746</v>
      </c>
      <c r="AB15" s="49">
        <f t="shared" si="0"/>
        <v>52</v>
      </c>
      <c r="AC15" s="68">
        <v>0</v>
      </c>
      <c r="AD15" s="68">
        <v>0</v>
      </c>
      <c r="AE15" s="68">
        <v>0</v>
      </c>
      <c r="AF15" s="78" t="s">
        <v>89</v>
      </c>
      <c r="AG15" s="49">
        <f t="shared" si="1"/>
        <v>0</v>
      </c>
      <c r="AH15" s="68">
        <v>0</v>
      </c>
      <c r="AI15" s="68">
        <v>0</v>
      </c>
      <c r="AJ15" s="65" t="s">
        <v>89</v>
      </c>
      <c r="AK15" s="78" t="s">
        <v>89</v>
      </c>
      <c r="AL15" s="68">
        <v>0</v>
      </c>
      <c r="AM15" s="78" t="s">
        <v>89</v>
      </c>
      <c r="AN15" s="78" t="s">
        <v>89</v>
      </c>
      <c r="AO15" s="78" t="s">
        <v>89</v>
      </c>
      <c r="AP15" s="49">
        <f t="shared" si="2"/>
        <v>0</v>
      </c>
      <c r="AQ15" s="49">
        <f t="shared" si="3"/>
        <v>180000000</v>
      </c>
      <c r="AR15" s="65" t="s">
        <v>87</v>
      </c>
      <c r="AS15" s="68">
        <v>180000000</v>
      </c>
      <c r="AT15" s="65" t="s">
        <v>87</v>
      </c>
      <c r="AU15" s="68">
        <v>36000000</v>
      </c>
      <c r="AV15" s="260">
        <v>45698</v>
      </c>
      <c r="AW15" s="224">
        <v>175085715</v>
      </c>
      <c r="AX15" s="79">
        <f t="shared" si="4"/>
        <v>4914285</v>
      </c>
      <c r="AY15" s="223">
        <f t="shared" si="5"/>
        <v>0.97269841666666668</v>
      </c>
      <c r="AZ15" s="74">
        <v>1</v>
      </c>
      <c r="BA15" s="75" t="s">
        <v>89</v>
      </c>
      <c r="BB15" s="65" t="s">
        <v>103</v>
      </c>
      <c r="BC15" s="76" t="s">
        <v>15590</v>
      </c>
      <c r="BD15" s="221" t="s">
        <v>87</v>
      </c>
      <c r="BE15" s="221" t="s">
        <v>121</v>
      </c>
    </row>
    <row r="16" spans="1:74" s="12" customFormat="1" ht="12.75" x14ac:dyDescent="0.2">
      <c r="B16" s="65">
        <v>2025</v>
      </c>
      <c r="C16" s="65">
        <v>891780111</v>
      </c>
      <c r="D16" s="65" t="s">
        <v>78</v>
      </c>
      <c r="E16" s="67" t="s">
        <v>15589</v>
      </c>
      <c r="F16" s="65" t="s">
        <v>15588</v>
      </c>
      <c r="G16" s="65">
        <v>0</v>
      </c>
      <c r="H16" s="65" t="s">
        <v>81</v>
      </c>
      <c r="I16" s="221" t="s">
        <v>82</v>
      </c>
      <c r="J16" s="220" t="s">
        <v>83</v>
      </c>
      <c r="K16" s="67" t="s">
        <v>15587</v>
      </c>
      <c r="L16" s="424">
        <v>9265935</v>
      </c>
      <c r="M16" s="221" t="s">
        <v>85</v>
      </c>
      <c r="N16" s="66" t="s">
        <v>14546</v>
      </c>
      <c r="O16" s="68">
        <v>901039840</v>
      </c>
      <c r="P16" s="68">
        <v>199</v>
      </c>
      <c r="Q16" s="260">
        <v>45687</v>
      </c>
      <c r="R16" s="424">
        <v>9265935</v>
      </c>
      <c r="S16" s="260">
        <v>45693</v>
      </c>
      <c r="T16" s="424">
        <v>9265935</v>
      </c>
      <c r="U16" s="65" t="s">
        <v>87</v>
      </c>
      <c r="V16" s="402">
        <v>85465146</v>
      </c>
      <c r="W16" s="242" t="s">
        <v>14545</v>
      </c>
      <c r="X16" s="587">
        <v>45693</v>
      </c>
      <c r="Y16" s="260">
        <v>45693</v>
      </c>
      <c r="Z16" s="587" t="s">
        <v>89</v>
      </c>
      <c r="AA16" s="260">
        <v>45694</v>
      </c>
      <c r="AB16" s="49">
        <f t="shared" si="0"/>
        <v>1</v>
      </c>
      <c r="AC16" s="68">
        <v>0</v>
      </c>
      <c r="AD16" s="68">
        <v>0</v>
      </c>
      <c r="AE16" s="68">
        <v>0</v>
      </c>
      <c r="AF16" s="78" t="s">
        <v>89</v>
      </c>
      <c r="AG16" s="49">
        <f t="shared" si="1"/>
        <v>0</v>
      </c>
      <c r="AH16" s="68">
        <v>0</v>
      </c>
      <c r="AI16" s="68">
        <v>0</v>
      </c>
      <c r="AJ16" s="65" t="s">
        <v>89</v>
      </c>
      <c r="AK16" s="78" t="s">
        <v>89</v>
      </c>
      <c r="AL16" s="68">
        <v>0</v>
      </c>
      <c r="AM16" s="78" t="s">
        <v>89</v>
      </c>
      <c r="AN16" s="78" t="s">
        <v>89</v>
      </c>
      <c r="AO16" s="78" t="s">
        <v>89</v>
      </c>
      <c r="AP16" s="49">
        <f t="shared" si="2"/>
        <v>0</v>
      </c>
      <c r="AQ16" s="49">
        <f t="shared" si="3"/>
        <v>9265935</v>
      </c>
      <c r="AR16" s="65" t="s">
        <v>87</v>
      </c>
      <c r="AS16" s="68">
        <v>9265935</v>
      </c>
      <c r="AT16" s="65" t="s">
        <v>90</v>
      </c>
      <c r="AU16" s="68">
        <v>0</v>
      </c>
      <c r="AV16" s="75" t="s">
        <v>89</v>
      </c>
      <c r="AW16" s="224">
        <v>9265935</v>
      </c>
      <c r="AX16" s="79">
        <f t="shared" si="4"/>
        <v>0</v>
      </c>
      <c r="AY16" s="223">
        <f t="shared" si="5"/>
        <v>1</v>
      </c>
      <c r="AZ16" s="74">
        <v>1</v>
      </c>
      <c r="BA16" s="75" t="s">
        <v>89</v>
      </c>
      <c r="BB16" s="65" t="s">
        <v>103</v>
      </c>
      <c r="BC16" s="76" t="s">
        <v>15586</v>
      </c>
      <c r="BD16" s="221" t="s">
        <v>87</v>
      </c>
      <c r="BE16" s="221" t="s">
        <v>121</v>
      </c>
    </row>
    <row r="17" spans="2:57" s="12" customFormat="1" ht="12.75" x14ac:dyDescent="0.2">
      <c r="B17" s="65">
        <v>2025</v>
      </c>
      <c r="C17" s="65">
        <v>891780111</v>
      </c>
      <c r="D17" s="65" t="s">
        <v>78</v>
      </c>
      <c r="E17" s="67" t="s">
        <v>15585</v>
      </c>
      <c r="F17" s="65" t="s">
        <v>15584</v>
      </c>
      <c r="G17" s="65">
        <v>0</v>
      </c>
      <c r="H17" s="65" t="s">
        <v>81</v>
      </c>
      <c r="I17" s="221" t="s">
        <v>127</v>
      </c>
      <c r="J17" s="220" t="s">
        <v>83</v>
      </c>
      <c r="K17" s="67" t="s">
        <v>15583</v>
      </c>
      <c r="L17" s="424">
        <v>166067206</v>
      </c>
      <c r="M17" s="221" t="s">
        <v>85</v>
      </c>
      <c r="N17" s="66" t="s">
        <v>14944</v>
      </c>
      <c r="O17" s="68">
        <v>85469738</v>
      </c>
      <c r="P17" s="68">
        <v>251</v>
      </c>
      <c r="Q17" s="260">
        <v>45693</v>
      </c>
      <c r="R17" s="424">
        <v>166067206</v>
      </c>
      <c r="S17" s="260">
        <v>45694</v>
      </c>
      <c r="T17" s="424">
        <v>166067206</v>
      </c>
      <c r="U17" s="65" t="s">
        <v>87</v>
      </c>
      <c r="V17" s="402">
        <v>72175282</v>
      </c>
      <c r="W17" s="242" t="s">
        <v>318</v>
      </c>
      <c r="X17" s="587">
        <v>45694</v>
      </c>
      <c r="Y17" s="260">
        <v>45694</v>
      </c>
      <c r="Z17" s="587">
        <v>45694</v>
      </c>
      <c r="AA17" s="260">
        <v>45875</v>
      </c>
      <c r="AB17" s="49">
        <f t="shared" si="0"/>
        <v>181</v>
      </c>
      <c r="AC17" s="68">
        <v>0</v>
      </c>
      <c r="AD17" s="68">
        <v>0</v>
      </c>
      <c r="AE17" s="68">
        <v>0</v>
      </c>
      <c r="AF17" s="78" t="s">
        <v>89</v>
      </c>
      <c r="AG17" s="49">
        <f t="shared" si="1"/>
        <v>0</v>
      </c>
      <c r="AH17" s="68">
        <v>0</v>
      </c>
      <c r="AI17" s="68">
        <v>0</v>
      </c>
      <c r="AJ17" s="65" t="s">
        <v>89</v>
      </c>
      <c r="AK17" s="78" t="s">
        <v>89</v>
      </c>
      <c r="AL17" s="68">
        <v>0</v>
      </c>
      <c r="AM17" s="78" t="s">
        <v>89</v>
      </c>
      <c r="AN17" s="78" t="s">
        <v>89</v>
      </c>
      <c r="AO17" s="78" t="s">
        <v>89</v>
      </c>
      <c r="AP17" s="49">
        <f t="shared" si="2"/>
        <v>0</v>
      </c>
      <c r="AQ17" s="49">
        <f t="shared" si="3"/>
        <v>166067206</v>
      </c>
      <c r="AR17" s="65" t="s">
        <v>87</v>
      </c>
      <c r="AS17" s="68">
        <v>166067206</v>
      </c>
      <c r="AT17" s="65" t="s">
        <v>90</v>
      </c>
      <c r="AU17" s="68">
        <v>0</v>
      </c>
      <c r="AV17" s="75" t="s">
        <v>89</v>
      </c>
      <c r="AW17" s="224">
        <v>83033602.980000004</v>
      </c>
      <c r="AX17" s="79">
        <f t="shared" si="4"/>
        <v>83033603.019999996</v>
      </c>
      <c r="AY17" s="223">
        <f t="shared" si="5"/>
        <v>0.49999999987956684</v>
      </c>
      <c r="AZ17" s="74">
        <v>1</v>
      </c>
      <c r="BA17" s="75" t="s">
        <v>89</v>
      </c>
      <c r="BB17" s="65" t="s">
        <v>103</v>
      </c>
      <c r="BC17" s="76" t="s">
        <v>15582</v>
      </c>
      <c r="BD17" s="221" t="s">
        <v>87</v>
      </c>
      <c r="BE17" s="221" t="s">
        <v>121</v>
      </c>
    </row>
    <row r="18" spans="2:57" s="12" customFormat="1" ht="12.75" x14ac:dyDescent="0.2">
      <c r="B18" s="65">
        <v>2025</v>
      </c>
      <c r="C18" s="65">
        <v>891780111</v>
      </c>
      <c r="D18" s="65" t="s">
        <v>78</v>
      </c>
      <c r="E18" s="67" t="s">
        <v>15581</v>
      </c>
      <c r="F18" s="65" t="s">
        <v>15580</v>
      </c>
      <c r="G18" s="65">
        <v>0</v>
      </c>
      <c r="H18" s="65" t="s">
        <v>81</v>
      </c>
      <c r="I18" s="221" t="s">
        <v>82</v>
      </c>
      <c r="J18" s="220" t="s">
        <v>83</v>
      </c>
      <c r="K18" s="67" t="s">
        <v>15579</v>
      </c>
      <c r="L18" s="424">
        <v>101424057</v>
      </c>
      <c r="M18" s="221" t="s">
        <v>85</v>
      </c>
      <c r="N18" s="66" t="s">
        <v>15578</v>
      </c>
      <c r="O18" s="68">
        <v>901504428</v>
      </c>
      <c r="P18" s="68">
        <v>87</v>
      </c>
      <c r="Q18" s="260">
        <v>45677</v>
      </c>
      <c r="R18" s="424">
        <v>101424390.2</v>
      </c>
      <c r="S18" s="260">
        <v>45694</v>
      </c>
      <c r="T18" s="424">
        <v>101424057</v>
      </c>
      <c r="U18" s="65" t="s">
        <v>87</v>
      </c>
      <c r="V18" s="402">
        <v>85467461</v>
      </c>
      <c r="W18" s="242" t="s">
        <v>494</v>
      </c>
      <c r="X18" s="587">
        <v>45694</v>
      </c>
      <c r="Y18" s="260">
        <v>45695</v>
      </c>
      <c r="Z18" s="587">
        <v>45695</v>
      </c>
      <c r="AA18" s="260">
        <v>45968</v>
      </c>
      <c r="AB18" s="49">
        <f t="shared" si="0"/>
        <v>273</v>
      </c>
      <c r="AC18" s="68">
        <v>0</v>
      </c>
      <c r="AD18" s="68">
        <v>0</v>
      </c>
      <c r="AE18" s="68">
        <v>0</v>
      </c>
      <c r="AF18" s="78" t="s">
        <v>89</v>
      </c>
      <c r="AG18" s="49">
        <f t="shared" si="1"/>
        <v>0</v>
      </c>
      <c r="AH18" s="68">
        <v>0</v>
      </c>
      <c r="AI18" s="68">
        <v>0</v>
      </c>
      <c r="AJ18" s="65" t="s">
        <v>89</v>
      </c>
      <c r="AK18" s="78" t="s">
        <v>89</v>
      </c>
      <c r="AL18" s="68">
        <v>0</v>
      </c>
      <c r="AM18" s="78" t="s">
        <v>89</v>
      </c>
      <c r="AN18" s="78" t="s">
        <v>89</v>
      </c>
      <c r="AO18" s="78" t="s">
        <v>89</v>
      </c>
      <c r="AP18" s="49">
        <f t="shared" si="2"/>
        <v>0</v>
      </c>
      <c r="AQ18" s="49">
        <f t="shared" si="3"/>
        <v>101424057</v>
      </c>
      <c r="AR18" s="65" t="s">
        <v>87</v>
      </c>
      <c r="AS18" s="68">
        <v>101424057</v>
      </c>
      <c r="AT18" s="65" t="s">
        <v>90</v>
      </c>
      <c r="AU18" s="68">
        <v>0</v>
      </c>
      <c r="AV18" s="75" t="s">
        <v>89</v>
      </c>
      <c r="AW18" s="224">
        <v>53727809</v>
      </c>
      <c r="AX18" s="79">
        <f t="shared" si="4"/>
        <v>47696248</v>
      </c>
      <c r="AY18" s="223">
        <f t="shared" si="5"/>
        <v>0.5297343706138673</v>
      </c>
      <c r="AZ18" s="74">
        <v>0.53</v>
      </c>
      <c r="BA18" s="75" t="s">
        <v>89</v>
      </c>
      <c r="BB18" s="65" t="s">
        <v>108</v>
      </c>
      <c r="BC18" s="76" t="s">
        <v>15577</v>
      </c>
      <c r="BD18" s="221" t="s">
        <v>87</v>
      </c>
      <c r="BE18" s="221" t="s">
        <v>121</v>
      </c>
    </row>
    <row r="19" spans="2:57" s="12" customFormat="1" ht="12.75" x14ac:dyDescent="0.2">
      <c r="B19" s="65">
        <v>2025</v>
      </c>
      <c r="C19" s="65">
        <v>891780111</v>
      </c>
      <c r="D19" s="65" t="s">
        <v>78</v>
      </c>
      <c r="E19" s="67" t="s">
        <v>15576</v>
      </c>
      <c r="F19" s="65" t="s">
        <v>15575</v>
      </c>
      <c r="G19" s="65">
        <v>0</v>
      </c>
      <c r="H19" s="65" t="s">
        <v>81</v>
      </c>
      <c r="I19" s="221" t="s">
        <v>82</v>
      </c>
      <c r="J19" s="220" t="s">
        <v>83</v>
      </c>
      <c r="K19" s="67" t="s">
        <v>15574</v>
      </c>
      <c r="L19" s="424">
        <v>20495029</v>
      </c>
      <c r="M19" s="221" t="s">
        <v>85</v>
      </c>
      <c r="N19" s="66" t="s">
        <v>15573</v>
      </c>
      <c r="O19" s="68">
        <v>900738632</v>
      </c>
      <c r="P19" s="68">
        <v>100</v>
      </c>
      <c r="Q19" s="260">
        <v>45677</v>
      </c>
      <c r="R19" s="424">
        <v>20495029</v>
      </c>
      <c r="S19" s="260">
        <v>45695</v>
      </c>
      <c r="T19" s="424">
        <v>20495029</v>
      </c>
      <c r="U19" s="65" t="s">
        <v>87</v>
      </c>
      <c r="V19" s="402">
        <v>85151631</v>
      </c>
      <c r="W19" s="242" t="s">
        <v>14499</v>
      </c>
      <c r="X19" s="587">
        <v>45695</v>
      </c>
      <c r="Y19" s="260">
        <v>45705</v>
      </c>
      <c r="Z19" s="587">
        <v>45695</v>
      </c>
      <c r="AA19" s="260">
        <v>45744</v>
      </c>
      <c r="AB19" s="49">
        <f t="shared" si="0"/>
        <v>49</v>
      </c>
      <c r="AC19" s="68">
        <v>0</v>
      </c>
      <c r="AD19" s="68">
        <v>0</v>
      </c>
      <c r="AE19" s="68">
        <v>0</v>
      </c>
      <c r="AF19" s="78" t="s">
        <v>89</v>
      </c>
      <c r="AG19" s="49">
        <f t="shared" si="1"/>
        <v>0</v>
      </c>
      <c r="AH19" s="68">
        <v>0</v>
      </c>
      <c r="AI19" s="68">
        <v>0</v>
      </c>
      <c r="AJ19" s="65" t="s">
        <v>89</v>
      </c>
      <c r="AK19" s="78" t="s">
        <v>89</v>
      </c>
      <c r="AL19" s="68">
        <v>0</v>
      </c>
      <c r="AM19" s="78" t="s">
        <v>89</v>
      </c>
      <c r="AN19" s="78" t="s">
        <v>89</v>
      </c>
      <c r="AO19" s="78" t="s">
        <v>89</v>
      </c>
      <c r="AP19" s="49">
        <f t="shared" si="2"/>
        <v>0</v>
      </c>
      <c r="AQ19" s="49">
        <f t="shared" si="3"/>
        <v>20495029</v>
      </c>
      <c r="AR19" s="65" t="s">
        <v>87</v>
      </c>
      <c r="AS19" s="68">
        <v>20495029</v>
      </c>
      <c r="AT19" s="65" t="s">
        <v>87</v>
      </c>
      <c r="AU19" s="68">
        <v>10247514.5</v>
      </c>
      <c r="AV19" s="260">
        <v>45705</v>
      </c>
      <c r="AW19" s="224">
        <v>20495029</v>
      </c>
      <c r="AX19" s="79">
        <f t="shared" si="4"/>
        <v>0</v>
      </c>
      <c r="AY19" s="223">
        <f t="shared" si="5"/>
        <v>1</v>
      </c>
      <c r="AZ19" s="74">
        <v>1</v>
      </c>
      <c r="BA19" s="75" t="s">
        <v>89</v>
      </c>
      <c r="BB19" s="65" t="s">
        <v>103</v>
      </c>
      <c r="BC19" s="76" t="s">
        <v>15572</v>
      </c>
      <c r="BD19" s="221" t="s">
        <v>87</v>
      </c>
      <c r="BE19" s="221" t="s">
        <v>121</v>
      </c>
    </row>
    <row r="20" spans="2:57" s="12" customFormat="1" ht="12.75" x14ac:dyDescent="0.2">
      <c r="B20" s="65">
        <v>2025</v>
      </c>
      <c r="C20" s="65">
        <v>891780111</v>
      </c>
      <c r="D20" s="65" t="s">
        <v>78</v>
      </c>
      <c r="E20" s="67" t="s">
        <v>15571</v>
      </c>
      <c r="F20" s="65" t="s">
        <v>15570</v>
      </c>
      <c r="G20" s="65">
        <v>0</v>
      </c>
      <c r="H20" s="65" t="s">
        <v>81</v>
      </c>
      <c r="I20" s="221" t="s">
        <v>82</v>
      </c>
      <c r="J20" s="220" t="s">
        <v>83</v>
      </c>
      <c r="K20" s="67" t="s">
        <v>15569</v>
      </c>
      <c r="L20" s="424">
        <v>89636750</v>
      </c>
      <c r="M20" s="221" t="s">
        <v>85</v>
      </c>
      <c r="N20" s="66" t="s">
        <v>14546</v>
      </c>
      <c r="O20" s="68">
        <v>901039840</v>
      </c>
      <c r="P20" s="68">
        <v>228</v>
      </c>
      <c r="Q20" s="260">
        <v>45692</v>
      </c>
      <c r="R20" s="424">
        <v>89636750</v>
      </c>
      <c r="S20" s="260">
        <v>45695</v>
      </c>
      <c r="T20" s="424">
        <v>89636750</v>
      </c>
      <c r="U20" s="65" t="s">
        <v>87</v>
      </c>
      <c r="V20" s="402">
        <v>85465146</v>
      </c>
      <c r="W20" s="242" t="s">
        <v>14545</v>
      </c>
      <c r="X20" s="587">
        <v>45695</v>
      </c>
      <c r="Y20" s="260">
        <v>45699</v>
      </c>
      <c r="Z20" s="587">
        <v>45695</v>
      </c>
      <c r="AA20" s="260">
        <v>45736</v>
      </c>
      <c r="AB20" s="49">
        <f t="shared" si="0"/>
        <v>41</v>
      </c>
      <c r="AC20" s="68">
        <v>0</v>
      </c>
      <c r="AD20" s="68">
        <v>0</v>
      </c>
      <c r="AE20" s="68">
        <v>0</v>
      </c>
      <c r="AF20" s="78" t="s">
        <v>89</v>
      </c>
      <c r="AG20" s="49">
        <f t="shared" si="1"/>
        <v>0</v>
      </c>
      <c r="AH20" s="68">
        <v>0</v>
      </c>
      <c r="AI20" s="68">
        <v>0</v>
      </c>
      <c r="AJ20" s="65" t="s">
        <v>89</v>
      </c>
      <c r="AK20" s="78" t="s">
        <v>89</v>
      </c>
      <c r="AL20" s="68">
        <v>0</v>
      </c>
      <c r="AM20" s="78" t="s">
        <v>89</v>
      </c>
      <c r="AN20" s="78" t="s">
        <v>89</v>
      </c>
      <c r="AO20" s="78" t="s">
        <v>89</v>
      </c>
      <c r="AP20" s="49">
        <f t="shared" si="2"/>
        <v>0</v>
      </c>
      <c r="AQ20" s="49">
        <f t="shared" si="3"/>
        <v>89636750</v>
      </c>
      <c r="AR20" s="65" t="s">
        <v>87</v>
      </c>
      <c r="AS20" s="68">
        <v>89636750</v>
      </c>
      <c r="AT20" s="65" t="s">
        <v>87</v>
      </c>
      <c r="AU20" s="68">
        <v>44818375</v>
      </c>
      <c r="AV20" s="260">
        <v>45699</v>
      </c>
      <c r="AW20" s="224">
        <v>89636750</v>
      </c>
      <c r="AX20" s="79">
        <f t="shared" si="4"/>
        <v>0</v>
      </c>
      <c r="AY20" s="223">
        <f t="shared" si="5"/>
        <v>1</v>
      </c>
      <c r="AZ20" s="74">
        <v>1</v>
      </c>
      <c r="BA20" s="75" t="s">
        <v>89</v>
      </c>
      <c r="BB20" s="65" t="s">
        <v>103</v>
      </c>
      <c r="BC20" s="76" t="s">
        <v>15568</v>
      </c>
      <c r="BD20" s="221" t="s">
        <v>87</v>
      </c>
      <c r="BE20" s="221" t="s">
        <v>121</v>
      </c>
    </row>
    <row r="21" spans="2:57" s="12" customFormat="1" ht="12.75" x14ac:dyDescent="0.2">
      <c r="B21" s="65">
        <v>2025</v>
      </c>
      <c r="C21" s="65">
        <v>891780111</v>
      </c>
      <c r="D21" s="65" t="s">
        <v>78</v>
      </c>
      <c r="E21" s="67" t="s">
        <v>15567</v>
      </c>
      <c r="F21" s="65" t="s">
        <v>15566</v>
      </c>
      <c r="G21" s="65">
        <v>0</v>
      </c>
      <c r="H21" s="65" t="s">
        <v>81</v>
      </c>
      <c r="I21" s="221" t="s">
        <v>82</v>
      </c>
      <c r="J21" s="220" t="s">
        <v>83</v>
      </c>
      <c r="K21" s="67" t="s">
        <v>15565</v>
      </c>
      <c r="L21" s="424">
        <v>85127000</v>
      </c>
      <c r="M21" s="221" t="s">
        <v>85</v>
      </c>
      <c r="N21" s="66" t="s">
        <v>14726</v>
      </c>
      <c r="O21" s="68">
        <v>900726297</v>
      </c>
      <c r="P21" s="68">
        <v>229</v>
      </c>
      <c r="Q21" s="260">
        <v>45692</v>
      </c>
      <c r="R21" s="424">
        <v>85127000</v>
      </c>
      <c r="S21" s="260">
        <v>45698</v>
      </c>
      <c r="T21" s="424">
        <v>85127000</v>
      </c>
      <c r="U21" s="65" t="s">
        <v>87</v>
      </c>
      <c r="V21" s="402">
        <v>85465146</v>
      </c>
      <c r="W21" s="242" t="s">
        <v>14545</v>
      </c>
      <c r="X21" s="587">
        <v>45698</v>
      </c>
      <c r="Y21" s="260">
        <v>45698</v>
      </c>
      <c r="Z21" s="587">
        <v>45698</v>
      </c>
      <c r="AA21" s="260">
        <v>45701</v>
      </c>
      <c r="AB21" s="49">
        <f t="shared" si="0"/>
        <v>3</v>
      </c>
      <c r="AC21" s="68">
        <v>0</v>
      </c>
      <c r="AD21" s="68">
        <v>0</v>
      </c>
      <c r="AE21" s="68">
        <v>0</v>
      </c>
      <c r="AF21" s="78" t="s">
        <v>89</v>
      </c>
      <c r="AG21" s="49">
        <f t="shared" si="1"/>
        <v>0</v>
      </c>
      <c r="AH21" s="68">
        <v>0</v>
      </c>
      <c r="AI21" s="68">
        <v>0</v>
      </c>
      <c r="AJ21" s="65" t="s">
        <v>89</v>
      </c>
      <c r="AK21" s="78" t="s">
        <v>89</v>
      </c>
      <c r="AL21" s="68">
        <v>0</v>
      </c>
      <c r="AM21" s="78" t="s">
        <v>89</v>
      </c>
      <c r="AN21" s="78" t="s">
        <v>89</v>
      </c>
      <c r="AO21" s="78" t="s">
        <v>89</v>
      </c>
      <c r="AP21" s="49">
        <f t="shared" si="2"/>
        <v>0</v>
      </c>
      <c r="AQ21" s="49">
        <f t="shared" si="3"/>
        <v>85127000</v>
      </c>
      <c r="AR21" s="65" t="s">
        <v>87</v>
      </c>
      <c r="AS21" s="68">
        <v>85127000</v>
      </c>
      <c r="AT21" s="65" t="s">
        <v>90</v>
      </c>
      <c r="AU21" s="68">
        <v>0</v>
      </c>
      <c r="AV21" s="75" t="s">
        <v>89</v>
      </c>
      <c r="AW21" s="224">
        <v>47463500</v>
      </c>
      <c r="AX21" s="79">
        <f t="shared" si="4"/>
        <v>37663500</v>
      </c>
      <c r="AY21" s="223">
        <f t="shared" si="5"/>
        <v>0.55756105583422411</v>
      </c>
      <c r="AZ21" s="74">
        <v>1</v>
      </c>
      <c r="BA21" s="75" t="s">
        <v>89</v>
      </c>
      <c r="BB21" s="65" t="s">
        <v>103</v>
      </c>
      <c r="BC21" s="76" t="s">
        <v>15564</v>
      </c>
      <c r="BD21" s="221" t="s">
        <v>87</v>
      </c>
      <c r="BE21" s="221" t="s">
        <v>121</v>
      </c>
    </row>
    <row r="22" spans="2:57" s="12" customFormat="1" ht="12.75" x14ac:dyDescent="0.2">
      <c r="B22" s="65">
        <v>2025</v>
      </c>
      <c r="C22" s="65">
        <v>891780111</v>
      </c>
      <c r="D22" s="65" t="s">
        <v>78</v>
      </c>
      <c r="E22" s="67" t="s">
        <v>15563</v>
      </c>
      <c r="F22" s="65" t="s">
        <v>15562</v>
      </c>
      <c r="G22" s="65">
        <v>0</v>
      </c>
      <c r="H22" s="65" t="s">
        <v>81</v>
      </c>
      <c r="I22" s="221" t="s">
        <v>82</v>
      </c>
      <c r="J22" s="220" t="s">
        <v>83</v>
      </c>
      <c r="K22" s="67" t="s">
        <v>15561</v>
      </c>
      <c r="L22" s="424">
        <v>180000000</v>
      </c>
      <c r="M22" s="221" t="s">
        <v>85</v>
      </c>
      <c r="N22" s="66" t="s">
        <v>14726</v>
      </c>
      <c r="O22" s="68">
        <v>900726297</v>
      </c>
      <c r="P22" s="68">
        <v>125</v>
      </c>
      <c r="Q22" s="260">
        <v>45686</v>
      </c>
      <c r="R22" s="424">
        <v>180000000</v>
      </c>
      <c r="S22" s="260">
        <v>45698</v>
      </c>
      <c r="T22" s="424">
        <v>180000000</v>
      </c>
      <c r="U22" s="65" t="s">
        <v>87</v>
      </c>
      <c r="V22" s="402">
        <v>85467461</v>
      </c>
      <c r="W22" s="242" t="s">
        <v>494</v>
      </c>
      <c r="X22" s="587">
        <v>45698</v>
      </c>
      <c r="Y22" s="260">
        <v>45698</v>
      </c>
      <c r="Z22" s="587">
        <v>45698</v>
      </c>
      <c r="AA22" s="260">
        <v>45848</v>
      </c>
      <c r="AB22" s="49">
        <f t="shared" si="0"/>
        <v>150</v>
      </c>
      <c r="AC22" s="68">
        <v>0</v>
      </c>
      <c r="AD22" s="68">
        <v>0</v>
      </c>
      <c r="AE22" s="68">
        <v>0</v>
      </c>
      <c r="AF22" s="78" t="s">
        <v>89</v>
      </c>
      <c r="AG22" s="49">
        <f t="shared" si="1"/>
        <v>0</v>
      </c>
      <c r="AH22" s="68">
        <v>0</v>
      </c>
      <c r="AI22" s="68">
        <v>0</v>
      </c>
      <c r="AJ22" s="65" t="s">
        <v>89</v>
      </c>
      <c r="AK22" s="78" t="s">
        <v>89</v>
      </c>
      <c r="AL22" s="68">
        <v>0</v>
      </c>
      <c r="AM22" s="78" t="s">
        <v>89</v>
      </c>
      <c r="AN22" s="78" t="s">
        <v>89</v>
      </c>
      <c r="AO22" s="78" t="s">
        <v>89</v>
      </c>
      <c r="AP22" s="49">
        <f t="shared" si="2"/>
        <v>0</v>
      </c>
      <c r="AQ22" s="49">
        <f t="shared" si="3"/>
        <v>180000000</v>
      </c>
      <c r="AR22" s="65" t="s">
        <v>87</v>
      </c>
      <c r="AS22" s="68">
        <v>180000000</v>
      </c>
      <c r="AT22" s="65" t="s">
        <v>90</v>
      </c>
      <c r="AU22" s="68">
        <v>0</v>
      </c>
      <c r="AV22" s="75" t="s">
        <v>89</v>
      </c>
      <c r="AW22" s="224">
        <v>179502172.15000001</v>
      </c>
      <c r="AX22" s="79">
        <f t="shared" si="4"/>
        <v>497827.84999999404</v>
      </c>
      <c r="AY22" s="223">
        <f t="shared" si="5"/>
        <v>0.99723428972222228</v>
      </c>
      <c r="AZ22" s="74">
        <v>1</v>
      </c>
      <c r="BA22" s="75" t="s">
        <v>89</v>
      </c>
      <c r="BB22" s="65" t="s">
        <v>103</v>
      </c>
      <c r="BC22" s="76" t="s">
        <v>15560</v>
      </c>
      <c r="BD22" s="221" t="s">
        <v>87</v>
      </c>
      <c r="BE22" s="221" t="s">
        <v>121</v>
      </c>
    </row>
    <row r="23" spans="2:57" s="12" customFormat="1" ht="12.75" x14ac:dyDescent="0.2">
      <c r="B23" s="65">
        <v>2025</v>
      </c>
      <c r="C23" s="65">
        <v>891780111</v>
      </c>
      <c r="D23" s="65" t="s">
        <v>78</v>
      </c>
      <c r="E23" s="67" t="s">
        <v>15559</v>
      </c>
      <c r="F23" s="65" t="s">
        <v>15558</v>
      </c>
      <c r="G23" s="65">
        <v>0</v>
      </c>
      <c r="H23" s="65" t="s">
        <v>81</v>
      </c>
      <c r="I23" s="221" t="s">
        <v>82</v>
      </c>
      <c r="J23" s="220" t="s">
        <v>83</v>
      </c>
      <c r="K23" s="67" t="s">
        <v>14940</v>
      </c>
      <c r="L23" s="424">
        <v>50000000</v>
      </c>
      <c r="M23" s="221" t="s">
        <v>85</v>
      </c>
      <c r="N23" s="66" t="s">
        <v>14939</v>
      </c>
      <c r="O23" s="68">
        <v>7144250</v>
      </c>
      <c r="P23" s="68">
        <v>260</v>
      </c>
      <c r="Q23" s="260">
        <v>45693</v>
      </c>
      <c r="R23" s="424">
        <v>50000000</v>
      </c>
      <c r="S23" s="260">
        <v>45699</v>
      </c>
      <c r="T23" s="424">
        <v>50000000</v>
      </c>
      <c r="U23" s="65" t="s">
        <v>87</v>
      </c>
      <c r="V23" s="402">
        <v>85459497</v>
      </c>
      <c r="W23" s="242" t="s">
        <v>540</v>
      </c>
      <c r="X23" s="587">
        <v>45699</v>
      </c>
      <c r="Y23" s="260">
        <v>45705</v>
      </c>
      <c r="Z23" s="587">
        <v>45699</v>
      </c>
      <c r="AA23" s="260">
        <v>45869</v>
      </c>
      <c r="AB23" s="49">
        <f t="shared" si="0"/>
        <v>170</v>
      </c>
      <c r="AC23" s="68">
        <v>0</v>
      </c>
      <c r="AD23" s="68">
        <v>0</v>
      </c>
      <c r="AE23" s="68">
        <v>0</v>
      </c>
      <c r="AF23" s="78" t="s">
        <v>89</v>
      </c>
      <c r="AG23" s="49">
        <f t="shared" si="1"/>
        <v>0</v>
      </c>
      <c r="AH23" s="68">
        <v>0</v>
      </c>
      <c r="AI23" s="68">
        <v>0</v>
      </c>
      <c r="AJ23" s="65" t="s">
        <v>89</v>
      </c>
      <c r="AK23" s="78" t="s">
        <v>89</v>
      </c>
      <c r="AL23" s="68">
        <v>0</v>
      </c>
      <c r="AM23" s="78" t="s">
        <v>89</v>
      </c>
      <c r="AN23" s="78" t="s">
        <v>89</v>
      </c>
      <c r="AO23" s="78" t="s">
        <v>89</v>
      </c>
      <c r="AP23" s="49">
        <f t="shared" si="2"/>
        <v>0</v>
      </c>
      <c r="AQ23" s="49">
        <f t="shared" si="3"/>
        <v>50000000</v>
      </c>
      <c r="AR23" s="65" t="s">
        <v>87</v>
      </c>
      <c r="AS23" s="68">
        <v>50000000</v>
      </c>
      <c r="AT23" s="65" t="s">
        <v>87</v>
      </c>
      <c r="AU23" s="68">
        <v>15000000</v>
      </c>
      <c r="AV23" s="260">
        <v>45705</v>
      </c>
      <c r="AW23" s="224">
        <v>29882500</v>
      </c>
      <c r="AX23" s="79">
        <f t="shared" si="4"/>
        <v>20117500</v>
      </c>
      <c r="AY23" s="223">
        <f t="shared" si="5"/>
        <v>0.59765000000000001</v>
      </c>
      <c r="AZ23" s="74">
        <v>1</v>
      </c>
      <c r="BA23" s="75" t="s">
        <v>89</v>
      </c>
      <c r="BB23" s="65" t="s">
        <v>103</v>
      </c>
      <c r="BC23" s="76" t="s">
        <v>15557</v>
      </c>
      <c r="BD23" s="221" t="s">
        <v>87</v>
      </c>
      <c r="BE23" s="221" t="s">
        <v>121</v>
      </c>
    </row>
    <row r="24" spans="2:57" s="12" customFormat="1" ht="12.75" x14ac:dyDescent="0.2">
      <c r="B24" s="65">
        <v>2025</v>
      </c>
      <c r="C24" s="65">
        <v>891780111</v>
      </c>
      <c r="D24" s="65" t="s">
        <v>78</v>
      </c>
      <c r="E24" s="67" t="s">
        <v>15556</v>
      </c>
      <c r="F24" s="65" t="s">
        <v>15555</v>
      </c>
      <c r="G24" s="65">
        <v>0</v>
      </c>
      <c r="H24" s="65" t="s">
        <v>81</v>
      </c>
      <c r="I24" s="221" t="s">
        <v>82</v>
      </c>
      <c r="J24" s="220" t="s">
        <v>83</v>
      </c>
      <c r="K24" s="67" t="s">
        <v>15554</v>
      </c>
      <c r="L24" s="424">
        <v>21000000</v>
      </c>
      <c r="M24" s="221" t="s">
        <v>85</v>
      </c>
      <c r="N24" s="66" t="s">
        <v>15553</v>
      </c>
      <c r="O24" s="68">
        <v>85445321</v>
      </c>
      <c r="P24" s="68">
        <v>268</v>
      </c>
      <c r="Q24" s="260">
        <v>45694</v>
      </c>
      <c r="R24" s="424">
        <v>21000000</v>
      </c>
      <c r="S24" s="260">
        <v>45700</v>
      </c>
      <c r="T24" s="424">
        <v>21000000</v>
      </c>
      <c r="U24" s="65" t="s">
        <v>87</v>
      </c>
      <c r="V24" s="402">
        <v>85459497</v>
      </c>
      <c r="W24" s="242" t="s">
        <v>540</v>
      </c>
      <c r="X24" s="587">
        <v>45700</v>
      </c>
      <c r="Y24" s="260">
        <v>45700</v>
      </c>
      <c r="Z24" s="587" t="s">
        <v>89</v>
      </c>
      <c r="AA24" s="260">
        <v>45737</v>
      </c>
      <c r="AB24" s="49">
        <f t="shared" si="0"/>
        <v>37</v>
      </c>
      <c r="AC24" s="68">
        <v>0</v>
      </c>
      <c r="AD24" s="68">
        <v>0</v>
      </c>
      <c r="AE24" s="68">
        <v>0</v>
      </c>
      <c r="AF24" s="78" t="s">
        <v>89</v>
      </c>
      <c r="AG24" s="49">
        <f t="shared" si="1"/>
        <v>0</v>
      </c>
      <c r="AH24" s="68">
        <v>0</v>
      </c>
      <c r="AI24" s="68">
        <v>0</v>
      </c>
      <c r="AJ24" s="65" t="s">
        <v>89</v>
      </c>
      <c r="AK24" s="78" t="s">
        <v>89</v>
      </c>
      <c r="AL24" s="68">
        <v>0</v>
      </c>
      <c r="AM24" s="78" t="s">
        <v>89</v>
      </c>
      <c r="AN24" s="78" t="s">
        <v>89</v>
      </c>
      <c r="AO24" s="78" t="s">
        <v>89</v>
      </c>
      <c r="AP24" s="49">
        <f t="shared" si="2"/>
        <v>0</v>
      </c>
      <c r="AQ24" s="49">
        <f t="shared" si="3"/>
        <v>21000000</v>
      </c>
      <c r="AR24" s="65" t="s">
        <v>87</v>
      </c>
      <c r="AS24" s="68">
        <v>21000000</v>
      </c>
      <c r="AT24" s="65" t="s">
        <v>90</v>
      </c>
      <c r="AU24" s="68">
        <v>0</v>
      </c>
      <c r="AV24" s="75" t="s">
        <v>89</v>
      </c>
      <c r="AW24" s="224">
        <v>21000000</v>
      </c>
      <c r="AX24" s="79">
        <f t="shared" si="4"/>
        <v>0</v>
      </c>
      <c r="AY24" s="223">
        <f t="shared" si="5"/>
        <v>1</v>
      </c>
      <c r="AZ24" s="74">
        <v>1</v>
      </c>
      <c r="BA24" s="75" t="s">
        <v>89</v>
      </c>
      <c r="BB24" s="65" t="s">
        <v>103</v>
      </c>
      <c r="BC24" s="76" t="s">
        <v>15552</v>
      </c>
      <c r="BD24" s="221" t="s">
        <v>87</v>
      </c>
      <c r="BE24" s="221" t="s">
        <v>121</v>
      </c>
    </row>
    <row r="25" spans="2:57" s="12" customFormat="1" ht="12.75" x14ac:dyDescent="0.2">
      <c r="B25" s="65">
        <v>2025</v>
      </c>
      <c r="C25" s="65">
        <v>891780111</v>
      </c>
      <c r="D25" s="65" t="s">
        <v>78</v>
      </c>
      <c r="E25" s="67" t="s">
        <v>15551</v>
      </c>
      <c r="F25" s="65" t="s">
        <v>15550</v>
      </c>
      <c r="G25" s="65">
        <v>0</v>
      </c>
      <c r="H25" s="65" t="s">
        <v>81</v>
      </c>
      <c r="I25" s="221" t="s">
        <v>127</v>
      </c>
      <c r="J25" s="220" t="s">
        <v>83</v>
      </c>
      <c r="K25" s="67" t="s">
        <v>15549</v>
      </c>
      <c r="L25" s="424">
        <v>15741000</v>
      </c>
      <c r="M25" s="221" t="s">
        <v>85</v>
      </c>
      <c r="N25" s="66" t="s">
        <v>15548</v>
      </c>
      <c r="O25" s="68">
        <v>802002279</v>
      </c>
      <c r="P25" s="68">
        <v>169</v>
      </c>
      <c r="Q25" s="260">
        <v>45684</v>
      </c>
      <c r="R25" s="424">
        <v>15741000</v>
      </c>
      <c r="S25" s="260">
        <v>45701</v>
      </c>
      <c r="T25" s="424">
        <v>15741000</v>
      </c>
      <c r="U25" s="65" t="s">
        <v>87</v>
      </c>
      <c r="V25" s="402">
        <v>36557666</v>
      </c>
      <c r="W25" s="242" t="s">
        <v>8339</v>
      </c>
      <c r="X25" s="587">
        <v>45701</v>
      </c>
      <c r="Y25" s="260">
        <v>45708</v>
      </c>
      <c r="Z25" s="587">
        <v>45708</v>
      </c>
      <c r="AA25" s="260">
        <v>46021</v>
      </c>
      <c r="AB25" s="49">
        <f t="shared" si="0"/>
        <v>313</v>
      </c>
      <c r="AC25" s="68">
        <v>0</v>
      </c>
      <c r="AD25" s="68">
        <v>0</v>
      </c>
      <c r="AE25" s="68">
        <v>0</v>
      </c>
      <c r="AF25" s="78" t="s">
        <v>89</v>
      </c>
      <c r="AG25" s="49">
        <f t="shared" si="1"/>
        <v>0</v>
      </c>
      <c r="AH25" s="68">
        <v>0</v>
      </c>
      <c r="AI25" s="68">
        <v>0</v>
      </c>
      <c r="AJ25" s="65" t="s">
        <v>89</v>
      </c>
      <c r="AK25" s="78" t="s">
        <v>89</v>
      </c>
      <c r="AL25" s="68">
        <v>0</v>
      </c>
      <c r="AM25" s="78" t="s">
        <v>89</v>
      </c>
      <c r="AN25" s="78" t="s">
        <v>89</v>
      </c>
      <c r="AO25" s="78" t="s">
        <v>89</v>
      </c>
      <c r="AP25" s="49">
        <f t="shared" si="2"/>
        <v>0</v>
      </c>
      <c r="AQ25" s="49">
        <f t="shared" si="3"/>
        <v>15741000</v>
      </c>
      <c r="AR25" s="65" t="s">
        <v>87</v>
      </c>
      <c r="AS25" s="68">
        <v>15741000</v>
      </c>
      <c r="AT25" s="65" t="s">
        <v>90</v>
      </c>
      <c r="AU25" s="68">
        <v>0</v>
      </c>
      <c r="AV25" s="75" t="s">
        <v>89</v>
      </c>
      <c r="AW25" s="224">
        <v>2862000</v>
      </c>
      <c r="AX25" s="79">
        <f t="shared" si="4"/>
        <v>12879000</v>
      </c>
      <c r="AY25" s="223">
        <f t="shared" si="5"/>
        <v>0.18181818181818182</v>
      </c>
      <c r="AZ25" s="74">
        <v>0.18</v>
      </c>
      <c r="BA25" s="75" t="s">
        <v>89</v>
      </c>
      <c r="BB25" s="65" t="s">
        <v>108</v>
      </c>
      <c r="BC25" s="76" t="s">
        <v>15547</v>
      </c>
      <c r="BD25" s="221" t="s">
        <v>87</v>
      </c>
      <c r="BE25" s="221" t="s">
        <v>121</v>
      </c>
    </row>
    <row r="26" spans="2:57" s="12" customFormat="1" ht="12.75" x14ac:dyDescent="0.2">
      <c r="B26" s="65">
        <v>2025</v>
      </c>
      <c r="C26" s="65">
        <v>891780111</v>
      </c>
      <c r="D26" s="65" t="s">
        <v>78</v>
      </c>
      <c r="E26" s="67" t="s">
        <v>15546</v>
      </c>
      <c r="F26" s="65" t="s">
        <v>15545</v>
      </c>
      <c r="G26" s="65">
        <v>0</v>
      </c>
      <c r="H26" s="65" t="s">
        <v>81</v>
      </c>
      <c r="I26" s="221" t="s">
        <v>82</v>
      </c>
      <c r="J26" s="220" t="s">
        <v>83</v>
      </c>
      <c r="K26" s="67" t="s">
        <v>15544</v>
      </c>
      <c r="L26" s="424">
        <v>28000000</v>
      </c>
      <c r="M26" s="221" t="s">
        <v>85</v>
      </c>
      <c r="N26" s="66" t="s">
        <v>15543</v>
      </c>
      <c r="O26" s="68">
        <v>85472129</v>
      </c>
      <c r="P26" s="68">
        <v>263</v>
      </c>
      <c r="Q26" s="260">
        <v>45693</v>
      </c>
      <c r="R26" s="424">
        <v>28000000</v>
      </c>
      <c r="S26" s="260">
        <v>45701</v>
      </c>
      <c r="T26" s="424">
        <v>28000000</v>
      </c>
      <c r="U26" s="65" t="s">
        <v>87</v>
      </c>
      <c r="V26" s="402">
        <v>85459497</v>
      </c>
      <c r="W26" s="242" t="s">
        <v>540</v>
      </c>
      <c r="X26" s="587">
        <v>45701</v>
      </c>
      <c r="Y26" s="260">
        <v>45701</v>
      </c>
      <c r="Z26" s="587" t="s">
        <v>89</v>
      </c>
      <c r="AA26" s="260">
        <v>46022</v>
      </c>
      <c r="AB26" s="49">
        <f t="shared" si="0"/>
        <v>321</v>
      </c>
      <c r="AC26" s="68">
        <v>0</v>
      </c>
      <c r="AD26" s="68">
        <v>0</v>
      </c>
      <c r="AE26" s="68">
        <v>0</v>
      </c>
      <c r="AF26" s="78" t="s">
        <v>89</v>
      </c>
      <c r="AG26" s="49">
        <f t="shared" si="1"/>
        <v>0</v>
      </c>
      <c r="AH26" s="68">
        <v>0</v>
      </c>
      <c r="AI26" s="68">
        <v>0</v>
      </c>
      <c r="AJ26" s="65" t="s">
        <v>89</v>
      </c>
      <c r="AK26" s="78" t="s">
        <v>89</v>
      </c>
      <c r="AL26" s="68">
        <v>0</v>
      </c>
      <c r="AM26" s="78" t="s">
        <v>89</v>
      </c>
      <c r="AN26" s="78" t="s">
        <v>89</v>
      </c>
      <c r="AO26" s="78" t="s">
        <v>89</v>
      </c>
      <c r="AP26" s="49">
        <f t="shared" si="2"/>
        <v>0</v>
      </c>
      <c r="AQ26" s="49">
        <f t="shared" si="3"/>
        <v>28000000</v>
      </c>
      <c r="AR26" s="65" t="s">
        <v>87</v>
      </c>
      <c r="AS26" s="68">
        <v>28000000</v>
      </c>
      <c r="AT26" s="65" t="s">
        <v>90</v>
      </c>
      <c r="AU26" s="68">
        <v>0</v>
      </c>
      <c r="AV26" s="75" t="s">
        <v>89</v>
      </c>
      <c r="AW26" s="224">
        <v>14226000</v>
      </c>
      <c r="AX26" s="79">
        <f t="shared" si="4"/>
        <v>13774000</v>
      </c>
      <c r="AY26" s="223">
        <f t="shared" si="5"/>
        <v>0.50807142857142862</v>
      </c>
      <c r="AZ26" s="74">
        <v>0.51</v>
      </c>
      <c r="BA26" s="75" t="s">
        <v>89</v>
      </c>
      <c r="BB26" s="65" t="s">
        <v>108</v>
      </c>
      <c r="BC26" s="76" t="s">
        <v>15542</v>
      </c>
      <c r="BD26" s="221" t="s">
        <v>87</v>
      </c>
      <c r="BE26" s="221" t="s">
        <v>121</v>
      </c>
    </row>
    <row r="27" spans="2:57" s="12" customFormat="1" ht="12.75" x14ac:dyDescent="0.2">
      <c r="B27" s="65">
        <v>2025</v>
      </c>
      <c r="C27" s="65">
        <v>891780111</v>
      </c>
      <c r="D27" s="65" t="s">
        <v>78</v>
      </c>
      <c r="E27" s="67" t="s">
        <v>15541</v>
      </c>
      <c r="F27" s="65" t="s">
        <v>15540</v>
      </c>
      <c r="G27" s="65">
        <v>0</v>
      </c>
      <c r="H27" s="65" t="s">
        <v>81</v>
      </c>
      <c r="I27" s="221" t="s">
        <v>82</v>
      </c>
      <c r="J27" s="220" t="s">
        <v>83</v>
      </c>
      <c r="K27" s="67" t="s">
        <v>15539</v>
      </c>
      <c r="L27" s="424">
        <v>183750000</v>
      </c>
      <c r="M27" s="221" t="s">
        <v>85</v>
      </c>
      <c r="N27" s="66" t="s">
        <v>15538</v>
      </c>
      <c r="O27" s="68">
        <v>901617504</v>
      </c>
      <c r="P27" s="68">
        <v>202</v>
      </c>
      <c r="Q27" s="260">
        <v>45687</v>
      </c>
      <c r="R27" s="424">
        <v>183750000</v>
      </c>
      <c r="S27" s="260">
        <v>45702</v>
      </c>
      <c r="T27" s="424">
        <v>183750000</v>
      </c>
      <c r="U27" s="65" t="s">
        <v>87</v>
      </c>
      <c r="V27" s="402">
        <v>72175282</v>
      </c>
      <c r="W27" s="242" t="s">
        <v>318</v>
      </c>
      <c r="X27" s="587">
        <v>45702</v>
      </c>
      <c r="Y27" s="260">
        <v>45702</v>
      </c>
      <c r="Z27" s="587">
        <v>45702</v>
      </c>
      <c r="AA27" s="260">
        <v>46022</v>
      </c>
      <c r="AB27" s="49">
        <f t="shared" si="0"/>
        <v>320</v>
      </c>
      <c r="AC27" s="68">
        <v>0</v>
      </c>
      <c r="AD27" s="68">
        <v>0</v>
      </c>
      <c r="AE27" s="68">
        <v>0</v>
      </c>
      <c r="AF27" s="78" t="s">
        <v>89</v>
      </c>
      <c r="AG27" s="49">
        <f t="shared" si="1"/>
        <v>0</v>
      </c>
      <c r="AH27" s="68">
        <v>0</v>
      </c>
      <c r="AI27" s="68">
        <v>0</v>
      </c>
      <c r="AJ27" s="65" t="s">
        <v>89</v>
      </c>
      <c r="AK27" s="78" t="s">
        <v>89</v>
      </c>
      <c r="AL27" s="68">
        <v>0</v>
      </c>
      <c r="AM27" s="78" t="s">
        <v>89</v>
      </c>
      <c r="AN27" s="78" t="s">
        <v>89</v>
      </c>
      <c r="AO27" s="78" t="s">
        <v>89</v>
      </c>
      <c r="AP27" s="49">
        <f t="shared" si="2"/>
        <v>0</v>
      </c>
      <c r="AQ27" s="49">
        <f t="shared" si="3"/>
        <v>183750000</v>
      </c>
      <c r="AR27" s="65" t="s">
        <v>87</v>
      </c>
      <c r="AS27" s="68">
        <v>183750000</v>
      </c>
      <c r="AT27" s="65" t="s">
        <v>90</v>
      </c>
      <c r="AU27" s="68">
        <v>0</v>
      </c>
      <c r="AV27" s="75" t="s">
        <v>89</v>
      </c>
      <c r="AW27" s="224">
        <v>25864531</v>
      </c>
      <c r="AX27" s="79">
        <f t="shared" si="4"/>
        <v>157885469</v>
      </c>
      <c r="AY27" s="223">
        <f t="shared" si="5"/>
        <v>0.14075935238095238</v>
      </c>
      <c r="AZ27" s="74">
        <v>0.14000000000000001</v>
      </c>
      <c r="BA27" s="75" t="s">
        <v>89</v>
      </c>
      <c r="BB27" s="65" t="s">
        <v>108</v>
      </c>
      <c r="BC27" s="76" t="s">
        <v>15537</v>
      </c>
      <c r="BD27" s="221" t="s">
        <v>87</v>
      </c>
      <c r="BE27" s="221" t="s">
        <v>121</v>
      </c>
    </row>
    <row r="28" spans="2:57" s="12" customFormat="1" ht="12.75" x14ac:dyDescent="0.2">
      <c r="B28" s="65">
        <v>2025</v>
      </c>
      <c r="C28" s="65">
        <v>891780111</v>
      </c>
      <c r="D28" s="65" t="s">
        <v>78</v>
      </c>
      <c r="E28" s="67" t="s">
        <v>15536</v>
      </c>
      <c r="F28" s="65" t="s">
        <v>15535</v>
      </c>
      <c r="G28" s="65">
        <v>0</v>
      </c>
      <c r="H28" s="65" t="s">
        <v>81</v>
      </c>
      <c r="I28" s="221" t="s">
        <v>127</v>
      </c>
      <c r="J28" s="220" t="s">
        <v>83</v>
      </c>
      <c r="K28" s="67" t="s">
        <v>15521</v>
      </c>
      <c r="L28" s="424">
        <v>16692220</v>
      </c>
      <c r="M28" s="221" t="s">
        <v>85</v>
      </c>
      <c r="N28" s="66" t="s">
        <v>15534</v>
      </c>
      <c r="O28" s="68">
        <v>901208973</v>
      </c>
      <c r="P28" s="68">
        <v>315</v>
      </c>
      <c r="Q28" s="260">
        <v>45699</v>
      </c>
      <c r="R28" s="424">
        <v>315060339</v>
      </c>
      <c r="S28" s="260">
        <v>45702</v>
      </c>
      <c r="T28" s="424">
        <v>16692220</v>
      </c>
      <c r="U28" s="65" t="s">
        <v>87</v>
      </c>
      <c r="V28" s="402">
        <v>72175282</v>
      </c>
      <c r="W28" s="242" t="s">
        <v>318</v>
      </c>
      <c r="X28" s="587">
        <v>45702</v>
      </c>
      <c r="Y28" s="260">
        <v>45702</v>
      </c>
      <c r="Z28" s="587" t="s">
        <v>89</v>
      </c>
      <c r="AA28" s="260">
        <v>45822</v>
      </c>
      <c r="AB28" s="49">
        <f t="shared" si="0"/>
        <v>120</v>
      </c>
      <c r="AC28" s="68">
        <v>0</v>
      </c>
      <c r="AD28" s="68">
        <v>0</v>
      </c>
      <c r="AE28" s="68">
        <v>0</v>
      </c>
      <c r="AF28" s="78" t="s">
        <v>89</v>
      </c>
      <c r="AG28" s="49">
        <f t="shared" si="1"/>
        <v>0</v>
      </c>
      <c r="AH28" s="68">
        <v>0</v>
      </c>
      <c r="AI28" s="68">
        <v>0</v>
      </c>
      <c r="AJ28" s="65" t="s">
        <v>89</v>
      </c>
      <c r="AK28" s="78" t="s">
        <v>89</v>
      </c>
      <c r="AL28" s="68">
        <v>0</v>
      </c>
      <c r="AM28" s="78" t="s">
        <v>89</v>
      </c>
      <c r="AN28" s="78" t="s">
        <v>89</v>
      </c>
      <c r="AO28" s="78" t="s">
        <v>89</v>
      </c>
      <c r="AP28" s="49">
        <f t="shared" si="2"/>
        <v>0</v>
      </c>
      <c r="AQ28" s="49">
        <f t="shared" si="3"/>
        <v>16692220</v>
      </c>
      <c r="AR28" s="65" t="s">
        <v>87</v>
      </c>
      <c r="AS28" s="68">
        <v>16692220</v>
      </c>
      <c r="AT28" s="65" t="s">
        <v>90</v>
      </c>
      <c r="AU28" s="68">
        <v>0</v>
      </c>
      <c r="AV28" s="75" t="s">
        <v>89</v>
      </c>
      <c r="AW28" s="224">
        <v>4173055</v>
      </c>
      <c r="AX28" s="79">
        <f t="shared" si="4"/>
        <v>12519165</v>
      </c>
      <c r="AY28" s="223">
        <f t="shared" si="5"/>
        <v>0.25</v>
      </c>
      <c r="AZ28" s="74">
        <v>1</v>
      </c>
      <c r="BA28" s="75" t="s">
        <v>89</v>
      </c>
      <c r="BB28" s="65" t="s">
        <v>103</v>
      </c>
      <c r="BC28" s="76" t="s">
        <v>15533</v>
      </c>
      <c r="BD28" s="221" t="s">
        <v>87</v>
      </c>
      <c r="BE28" s="221" t="s">
        <v>121</v>
      </c>
    </row>
    <row r="29" spans="2:57" s="12" customFormat="1" ht="12.75" x14ac:dyDescent="0.2">
      <c r="B29" s="65">
        <v>2025</v>
      </c>
      <c r="C29" s="65">
        <v>891780111</v>
      </c>
      <c r="D29" s="65" t="s">
        <v>78</v>
      </c>
      <c r="E29" s="67" t="s">
        <v>15532</v>
      </c>
      <c r="F29" s="65" t="s">
        <v>15531</v>
      </c>
      <c r="G29" s="65">
        <v>0</v>
      </c>
      <c r="H29" s="65" t="s">
        <v>81</v>
      </c>
      <c r="I29" s="221" t="s">
        <v>127</v>
      </c>
      <c r="J29" s="220" t="s">
        <v>83</v>
      </c>
      <c r="K29" s="67" t="s">
        <v>15530</v>
      </c>
      <c r="L29" s="424">
        <v>29390256</v>
      </c>
      <c r="M29" s="221" t="s">
        <v>85</v>
      </c>
      <c r="N29" s="66" t="s">
        <v>14983</v>
      </c>
      <c r="O29" s="68">
        <v>819003317</v>
      </c>
      <c r="P29" s="68">
        <v>315</v>
      </c>
      <c r="Q29" s="260">
        <v>45699</v>
      </c>
      <c r="R29" s="424">
        <v>315060339</v>
      </c>
      <c r="S29" s="260">
        <v>45705</v>
      </c>
      <c r="T29" s="424">
        <v>29390256</v>
      </c>
      <c r="U29" s="65" t="s">
        <v>87</v>
      </c>
      <c r="V29" s="402">
        <v>72175282</v>
      </c>
      <c r="W29" s="242" t="s">
        <v>318</v>
      </c>
      <c r="X29" s="587">
        <v>45705</v>
      </c>
      <c r="Y29" s="260">
        <v>45705</v>
      </c>
      <c r="Z29" s="587">
        <v>45688</v>
      </c>
      <c r="AA29" s="260">
        <v>45825</v>
      </c>
      <c r="AB29" s="49">
        <f t="shared" si="0"/>
        <v>137</v>
      </c>
      <c r="AC29" s="68">
        <v>0</v>
      </c>
      <c r="AD29" s="68">
        <v>0</v>
      </c>
      <c r="AE29" s="68">
        <v>0</v>
      </c>
      <c r="AF29" s="78" t="s">
        <v>89</v>
      </c>
      <c r="AG29" s="49">
        <f t="shared" si="1"/>
        <v>0</v>
      </c>
      <c r="AH29" s="68">
        <v>0</v>
      </c>
      <c r="AI29" s="68">
        <v>0</v>
      </c>
      <c r="AJ29" s="65" t="s">
        <v>89</v>
      </c>
      <c r="AK29" s="78" t="s">
        <v>89</v>
      </c>
      <c r="AL29" s="68">
        <v>0</v>
      </c>
      <c r="AM29" s="78" t="s">
        <v>89</v>
      </c>
      <c r="AN29" s="78" t="s">
        <v>89</v>
      </c>
      <c r="AO29" s="78" t="s">
        <v>89</v>
      </c>
      <c r="AP29" s="49">
        <f t="shared" si="2"/>
        <v>0</v>
      </c>
      <c r="AQ29" s="49">
        <f t="shared" si="3"/>
        <v>29390256</v>
      </c>
      <c r="AR29" s="65" t="s">
        <v>87</v>
      </c>
      <c r="AS29" s="68">
        <v>29390256</v>
      </c>
      <c r="AT29" s="65" t="s">
        <v>90</v>
      </c>
      <c r="AU29" s="68">
        <v>0</v>
      </c>
      <c r="AV29" s="75" t="s">
        <v>89</v>
      </c>
      <c r="AW29" s="224">
        <v>14695128</v>
      </c>
      <c r="AX29" s="79">
        <f t="shared" si="4"/>
        <v>14695128</v>
      </c>
      <c r="AY29" s="223">
        <f t="shared" si="5"/>
        <v>0.5</v>
      </c>
      <c r="AZ29" s="74">
        <v>1</v>
      </c>
      <c r="BA29" s="75" t="s">
        <v>89</v>
      </c>
      <c r="BB29" s="65" t="s">
        <v>103</v>
      </c>
      <c r="BC29" s="76" t="s">
        <v>15529</v>
      </c>
      <c r="BD29" s="221" t="s">
        <v>87</v>
      </c>
      <c r="BE29" s="221" t="s">
        <v>121</v>
      </c>
    </row>
    <row r="30" spans="2:57" s="12" customFormat="1" ht="12.75" x14ac:dyDescent="0.2">
      <c r="B30" s="65">
        <v>2025</v>
      </c>
      <c r="C30" s="65">
        <v>891780111</v>
      </c>
      <c r="D30" s="65" t="s">
        <v>78</v>
      </c>
      <c r="E30" s="67" t="s">
        <v>15528</v>
      </c>
      <c r="F30" s="65" t="s">
        <v>15527</v>
      </c>
      <c r="G30" s="65">
        <v>0</v>
      </c>
      <c r="H30" s="65" t="s">
        <v>81</v>
      </c>
      <c r="I30" s="221" t="s">
        <v>127</v>
      </c>
      <c r="J30" s="220" t="s">
        <v>83</v>
      </c>
      <c r="K30" s="67" t="s">
        <v>15526</v>
      </c>
      <c r="L30" s="424">
        <v>12709872</v>
      </c>
      <c r="M30" s="221" t="s">
        <v>85</v>
      </c>
      <c r="N30" s="66" t="s">
        <v>15525</v>
      </c>
      <c r="O30" s="68">
        <v>85477624</v>
      </c>
      <c r="P30" s="68">
        <v>310</v>
      </c>
      <c r="Q30" s="260">
        <v>45699</v>
      </c>
      <c r="R30" s="424">
        <v>12709872</v>
      </c>
      <c r="S30" s="260">
        <v>45705</v>
      </c>
      <c r="T30" s="424">
        <v>12709872</v>
      </c>
      <c r="U30" s="65" t="s">
        <v>87</v>
      </c>
      <c r="V30" s="402">
        <v>72175282</v>
      </c>
      <c r="W30" s="242" t="s">
        <v>318</v>
      </c>
      <c r="X30" s="587">
        <v>45705</v>
      </c>
      <c r="Y30" s="260">
        <v>45705</v>
      </c>
      <c r="Z30" s="587" t="s">
        <v>89</v>
      </c>
      <c r="AA30" s="260">
        <v>45825</v>
      </c>
      <c r="AB30" s="49">
        <f t="shared" si="0"/>
        <v>120</v>
      </c>
      <c r="AC30" s="68">
        <v>0</v>
      </c>
      <c r="AD30" s="68">
        <v>0</v>
      </c>
      <c r="AE30" s="68">
        <v>0</v>
      </c>
      <c r="AF30" s="78" t="s">
        <v>89</v>
      </c>
      <c r="AG30" s="49">
        <f t="shared" si="1"/>
        <v>0</v>
      </c>
      <c r="AH30" s="68">
        <v>0</v>
      </c>
      <c r="AI30" s="68">
        <v>0</v>
      </c>
      <c r="AJ30" s="65" t="s">
        <v>89</v>
      </c>
      <c r="AK30" s="78" t="s">
        <v>89</v>
      </c>
      <c r="AL30" s="68">
        <v>0</v>
      </c>
      <c r="AM30" s="78" t="s">
        <v>89</v>
      </c>
      <c r="AN30" s="78" t="s">
        <v>89</v>
      </c>
      <c r="AO30" s="78" t="s">
        <v>89</v>
      </c>
      <c r="AP30" s="49">
        <f t="shared" si="2"/>
        <v>0</v>
      </c>
      <c r="AQ30" s="49">
        <f t="shared" si="3"/>
        <v>12709872</v>
      </c>
      <c r="AR30" s="65" t="s">
        <v>87</v>
      </c>
      <c r="AS30" s="68">
        <v>12709872</v>
      </c>
      <c r="AT30" s="65" t="s">
        <v>90</v>
      </c>
      <c r="AU30" s="68">
        <v>0</v>
      </c>
      <c r="AV30" s="75" t="s">
        <v>89</v>
      </c>
      <c r="AW30" s="224">
        <v>6354936</v>
      </c>
      <c r="AX30" s="79">
        <f t="shared" si="4"/>
        <v>6354936</v>
      </c>
      <c r="AY30" s="223">
        <f t="shared" si="5"/>
        <v>0.5</v>
      </c>
      <c r="AZ30" s="74">
        <v>1</v>
      </c>
      <c r="BA30" s="75" t="s">
        <v>89</v>
      </c>
      <c r="BB30" s="65" t="s">
        <v>103</v>
      </c>
      <c r="BC30" s="76" t="s">
        <v>15524</v>
      </c>
      <c r="BD30" s="221" t="s">
        <v>87</v>
      </c>
      <c r="BE30" s="221" t="s">
        <v>121</v>
      </c>
    </row>
    <row r="31" spans="2:57" s="12" customFormat="1" ht="12.75" x14ac:dyDescent="0.2">
      <c r="B31" s="65">
        <v>2025</v>
      </c>
      <c r="C31" s="65">
        <v>891780111</v>
      </c>
      <c r="D31" s="65" t="s">
        <v>78</v>
      </c>
      <c r="E31" s="67" t="s">
        <v>15523</v>
      </c>
      <c r="F31" s="65" t="s">
        <v>15522</v>
      </c>
      <c r="G31" s="65">
        <v>0</v>
      </c>
      <c r="H31" s="65" t="s">
        <v>81</v>
      </c>
      <c r="I31" s="221" t="s">
        <v>127</v>
      </c>
      <c r="J31" s="220" t="s">
        <v>83</v>
      </c>
      <c r="K31" s="67" t="s">
        <v>15521</v>
      </c>
      <c r="L31" s="424">
        <v>41249484</v>
      </c>
      <c r="M31" s="221" t="s">
        <v>85</v>
      </c>
      <c r="N31" s="66" t="s">
        <v>15520</v>
      </c>
      <c r="O31" s="68">
        <v>900053241</v>
      </c>
      <c r="P31" s="68">
        <v>315</v>
      </c>
      <c r="Q31" s="260">
        <v>45699</v>
      </c>
      <c r="R31" s="424">
        <v>315060339</v>
      </c>
      <c r="S31" s="260">
        <v>45705</v>
      </c>
      <c r="T31" s="424">
        <v>41249484</v>
      </c>
      <c r="U31" s="65" t="s">
        <v>87</v>
      </c>
      <c r="V31" s="402">
        <v>72175282</v>
      </c>
      <c r="W31" s="242" t="s">
        <v>318</v>
      </c>
      <c r="X31" s="587">
        <v>45705</v>
      </c>
      <c r="Y31" s="260">
        <v>45705</v>
      </c>
      <c r="Z31" s="587" t="s">
        <v>89</v>
      </c>
      <c r="AA31" s="260">
        <v>45825</v>
      </c>
      <c r="AB31" s="49">
        <f t="shared" si="0"/>
        <v>120</v>
      </c>
      <c r="AC31" s="68">
        <v>0</v>
      </c>
      <c r="AD31" s="68">
        <v>0</v>
      </c>
      <c r="AE31" s="68">
        <v>0</v>
      </c>
      <c r="AF31" s="78" t="s">
        <v>89</v>
      </c>
      <c r="AG31" s="49">
        <f t="shared" si="1"/>
        <v>0</v>
      </c>
      <c r="AH31" s="68">
        <v>0</v>
      </c>
      <c r="AI31" s="68">
        <v>0</v>
      </c>
      <c r="AJ31" s="65" t="s">
        <v>89</v>
      </c>
      <c r="AK31" s="78" t="s">
        <v>89</v>
      </c>
      <c r="AL31" s="68">
        <v>0</v>
      </c>
      <c r="AM31" s="78" t="s">
        <v>89</v>
      </c>
      <c r="AN31" s="78" t="s">
        <v>89</v>
      </c>
      <c r="AO31" s="78" t="s">
        <v>89</v>
      </c>
      <c r="AP31" s="49">
        <f t="shared" si="2"/>
        <v>0</v>
      </c>
      <c r="AQ31" s="49">
        <f t="shared" si="3"/>
        <v>41249484</v>
      </c>
      <c r="AR31" s="65" t="s">
        <v>87</v>
      </c>
      <c r="AS31" s="68">
        <v>41249484</v>
      </c>
      <c r="AT31" s="65" t="s">
        <v>90</v>
      </c>
      <c r="AU31" s="68">
        <v>0</v>
      </c>
      <c r="AV31" s="75" t="s">
        <v>89</v>
      </c>
      <c r="AW31" s="224">
        <v>20624742</v>
      </c>
      <c r="AX31" s="79">
        <f t="shared" si="4"/>
        <v>20624742</v>
      </c>
      <c r="AY31" s="223">
        <f t="shared" si="5"/>
        <v>0.5</v>
      </c>
      <c r="AZ31" s="74">
        <v>1</v>
      </c>
      <c r="BA31" s="75" t="s">
        <v>89</v>
      </c>
      <c r="BB31" s="65" t="s">
        <v>103</v>
      </c>
      <c r="BC31" s="76" t="s">
        <v>15519</v>
      </c>
      <c r="BD31" s="221" t="s">
        <v>87</v>
      </c>
      <c r="BE31" s="221" t="s">
        <v>121</v>
      </c>
    </row>
    <row r="32" spans="2:57" s="12" customFormat="1" ht="12.75" x14ac:dyDescent="0.2">
      <c r="B32" s="65">
        <v>2025</v>
      </c>
      <c r="C32" s="65">
        <v>891780111</v>
      </c>
      <c r="D32" s="65" t="s">
        <v>78</v>
      </c>
      <c r="E32" s="67" t="s">
        <v>15518</v>
      </c>
      <c r="F32" s="65" t="s">
        <v>15517</v>
      </c>
      <c r="G32" s="65">
        <v>0</v>
      </c>
      <c r="H32" s="65" t="s">
        <v>81</v>
      </c>
      <c r="I32" s="221" t="s">
        <v>127</v>
      </c>
      <c r="J32" s="220" t="s">
        <v>83</v>
      </c>
      <c r="K32" s="67" t="s">
        <v>15516</v>
      </c>
      <c r="L32" s="424">
        <v>49215600</v>
      </c>
      <c r="M32" s="221" t="s">
        <v>85</v>
      </c>
      <c r="N32" s="66" t="s">
        <v>15515</v>
      </c>
      <c r="O32" s="68">
        <v>39048924</v>
      </c>
      <c r="P32" s="68">
        <v>314</v>
      </c>
      <c r="Q32" s="260">
        <v>45699</v>
      </c>
      <c r="R32" s="424">
        <v>49215600</v>
      </c>
      <c r="S32" s="260">
        <v>45706</v>
      </c>
      <c r="T32" s="424">
        <v>49215600</v>
      </c>
      <c r="U32" s="65" t="s">
        <v>87</v>
      </c>
      <c r="V32" s="402">
        <v>85152695</v>
      </c>
      <c r="W32" s="242" t="s">
        <v>162</v>
      </c>
      <c r="X32" s="587">
        <v>45706</v>
      </c>
      <c r="Y32" s="260">
        <v>45708</v>
      </c>
      <c r="Z32" s="587">
        <v>45708</v>
      </c>
      <c r="AA32" s="260">
        <v>45808</v>
      </c>
      <c r="AB32" s="49">
        <f t="shared" si="0"/>
        <v>100</v>
      </c>
      <c r="AC32" s="68">
        <v>0</v>
      </c>
      <c r="AD32" s="68">
        <v>0</v>
      </c>
      <c r="AE32" s="68">
        <v>0</v>
      </c>
      <c r="AF32" s="78" t="s">
        <v>89</v>
      </c>
      <c r="AG32" s="49">
        <f t="shared" si="1"/>
        <v>0</v>
      </c>
      <c r="AH32" s="68">
        <v>0</v>
      </c>
      <c r="AI32" s="68">
        <v>0</v>
      </c>
      <c r="AJ32" s="65" t="s">
        <v>89</v>
      </c>
      <c r="AK32" s="78" t="s">
        <v>89</v>
      </c>
      <c r="AL32" s="68">
        <v>0</v>
      </c>
      <c r="AM32" s="78" t="s">
        <v>89</v>
      </c>
      <c r="AN32" s="78" t="s">
        <v>89</v>
      </c>
      <c r="AO32" s="78" t="s">
        <v>89</v>
      </c>
      <c r="AP32" s="49">
        <f t="shared" si="2"/>
        <v>0</v>
      </c>
      <c r="AQ32" s="49">
        <f t="shared" si="3"/>
        <v>49215600</v>
      </c>
      <c r="AR32" s="65" t="s">
        <v>87</v>
      </c>
      <c r="AS32" s="68">
        <v>49215600</v>
      </c>
      <c r="AT32" s="65" t="s">
        <v>90</v>
      </c>
      <c r="AU32" s="68">
        <v>0</v>
      </c>
      <c r="AV32" s="75" t="s">
        <v>89</v>
      </c>
      <c r="AW32" s="224">
        <v>19111400</v>
      </c>
      <c r="AX32" s="79">
        <f t="shared" si="4"/>
        <v>30104200</v>
      </c>
      <c r="AY32" s="223">
        <f t="shared" si="5"/>
        <v>0.38831996358878079</v>
      </c>
      <c r="AZ32" s="74">
        <v>1</v>
      </c>
      <c r="BA32" s="75" t="s">
        <v>89</v>
      </c>
      <c r="BB32" s="65" t="s">
        <v>103</v>
      </c>
      <c r="BC32" s="76" t="s">
        <v>15514</v>
      </c>
      <c r="BD32" s="221" t="s">
        <v>87</v>
      </c>
      <c r="BE32" s="221" t="s">
        <v>121</v>
      </c>
    </row>
    <row r="33" spans="2:57" s="12" customFormat="1" ht="12.75" x14ac:dyDescent="0.2">
      <c r="B33" s="65">
        <v>2025</v>
      </c>
      <c r="C33" s="65">
        <v>891780111</v>
      </c>
      <c r="D33" s="65" t="s">
        <v>78</v>
      </c>
      <c r="E33" s="67" t="s">
        <v>15513</v>
      </c>
      <c r="F33" s="65" t="s">
        <v>15512</v>
      </c>
      <c r="G33" s="65">
        <v>0</v>
      </c>
      <c r="H33" s="65" t="s">
        <v>81</v>
      </c>
      <c r="I33" s="221" t="s">
        <v>82</v>
      </c>
      <c r="J33" s="220" t="s">
        <v>83</v>
      </c>
      <c r="K33" s="67" t="s">
        <v>15511</v>
      </c>
      <c r="L33" s="424">
        <v>29279950</v>
      </c>
      <c r="M33" s="221" t="s">
        <v>85</v>
      </c>
      <c r="N33" s="66" t="s">
        <v>15095</v>
      </c>
      <c r="O33" s="68">
        <v>900794405</v>
      </c>
      <c r="P33" s="68">
        <v>306</v>
      </c>
      <c r="Q33" s="260">
        <v>45698</v>
      </c>
      <c r="R33" s="424">
        <v>29279950</v>
      </c>
      <c r="S33" s="260">
        <v>45706</v>
      </c>
      <c r="T33" s="424">
        <v>29279950</v>
      </c>
      <c r="U33" s="65" t="s">
        <v>87</v>
      </c>
      <c r="V33" s="402">
        <v>85467461</v>
      </c>
      <c r="W33" s="242" t="s">
        <v>494</v>
      </c>
      <c r="X33" s="587">
        <v>45706</v>
      </c>
      <c r="Y33" s="260">
        <v>45713</v>
      </c>
      <c r="Z33" s="587">
        <v>45713</v>
      </c>
      <c r="AA33" s="260">
        <v>45755</v>
      </c>
      <c r="AB33" s="49">
        <f t="shared" si="0"/>
        <v>42</v>
      </c>
      <c r="AC33" s="68">
        <v>0</v>
      </c>
      <c r="AD33" s="68">
        <v>0</v>
      </c>
      <c r="AE33" s="68">
        <v>0</v>
      </c>
      <c r="AF33" s="78" t="s">
        <v>89</v>
      </c>
      <c r="AG33" s="49">
        <f t="shared" si="1"/>
        <v>0</v>
      </c>
      <c r="AH33" s="68">
        <v>0</v>
      </c>
      <c r="AI33" s="68">
        <v>0</v>
      </c>
      <c r="AJ33" s="65" t="s">
        <v>89</v>
      </c>
      <c r="AK33" s="78" t="s">
        <v>89</v>
      </c>
      <c r="AL33" s="68">
        <v>0</v>
      </c>
      <c r="AM33" s="78" t="s">
        <v>89</v>
      </c>
      <c r="AN33" s="78" t="s">
        <v>89</v>
      </c>
      <c r="AO33" s="78" t="s">
        <v>89</v>
      </c>
      <c r="AP33" s="49">
        <f t="shared" si="2"/>
        <v>0</v>
      </c>
      <c r="AQ33" s="49">
        <f t="shared" si="3"/>
        <v>29279950</v>
      </c>
      <c r="AR33" s="65" t="s">
        <v>87</v>
      </c>
      <c r="AS33" s="68">
        <v>29279950</v>
      </c>
      <c r="AT33" s="65" t="s">
        <v>90</v>
      </c>
      <c r="AU33" s="68">
        <v>0</v>
      </c>
      <c r="AV33" s="75" t="s">
        <v>89</v>
      </c>
      <c r="AW33" s="224">
        <v>0</v>
      </c>
      <c r="AX33" s="79">
        <f t="shared" si="4"/>
        <v>29279950</v>
      </c>
      <c r="AY33" s="223">
        <f t="shared" si="5"/>
        <v>0</v>
      </c>
      <c r="AZ33" s="74">
        <v>1</v>
      </c>
      <c r="BA33" s="75" t="s">
        <v>89</v>
      </c>
      <c r="BB33" s="65" t="s">
        <v>103</v>
      </c>
      <c r="BC33" s="76" t="s">
        <v>15510</v>
      </c>
      <c r="BD33" s="221" t="s">
        <v>87</v>
      </c>
      <c r="BE33" s="221" t="s">
        <v>121</v>
      </c>
    </row>
    <row r="34" spans="2:57" s="12" customFormat="1" ht="12.75" x14ac:dyDescent="0.2">
      <c r="B34" s="65">
        <v>2025</v>
      </c>
      <c r="C34" s="65">
        <v>891780111</v>
      </c>
      <c r="D34" s="65" t="s">
        <v>78</v>
      </c>
      <c r="E34" s="67" t="s">
        <v>15509</v>
      </c>
      <c r="F34" s="65" t="s">
        <v>15508</v>
      </c>
      <c r="G34" s="65">
        <v>0</v>
      </c>
      <c r="H34" s="65" t="s">
        <v>81</v>
      </c>
      <c r="I34" s="221" t="s">
        <v>127</v>
      </c>
      <c r="J34" s="220" t="s">
        <v>83</v>
      </c>
      <c r="K34" s="67" t="s">
        <v>15507</v>
      </c>
      <c r="L34" s="424">
        <v>20624604</v>
      </c>
      <c r="M34" s="221" t="s">
        <v>85</v>
      </c>
      <c r="N34" s="66" t="s">
        <v>15042</v>
      </c>
      <c r="O34" s="68">
        <v>901758426</v>
      </c>
      <c r="P34" s="68">
        <v>315</v>
      </c>
      <c r="Q34" s="260">
        <v>45699</v>
      </c>
      <c r="R34" s="424">
        <v>315060339</v>
      </c>
      <c r="S34" s="260">
        <v>45707</v>
      </c>
      <c r="T34" s="424">
        <v>20624604</v>
      </c>
      <c r="U34" s="65" t="s">
        <v>87</v>
      </c>
      <c r="V34" s="402">
        <v>72175282</v>
      </c>
      <c r="W34" s="242" t="s">
        <v>318</v>
      </c>
      <c r="X34" s="587">
        <v>45707</v>
      </c>
      <c r="Y34" s="260">
        <v>45707</v>
      </c>
      <c r="Z34" s="587" t="s">
        <v>89</v>
      </c>
      <c r="AA34" s="260">
        <v>45827</v>
      </c>
      <c r="AB34" s="49">
        <f t="shared" si="0"/>
        <v>120</v>
      </c>
      <c r="AC34" s="68">
        <v>0</v>
      </c>
      <c r="AD34" s="68">
        <v>0</v>
      </c>
      <c r="AE34" s="68">
        <v>0</v>
      </c>
      <c r="AF34" s="78" t="s">
        <v>89</v>
      </c>
      <c r="AG34" s="49">
        <f t="shared" si="1"/>
        <v>0</v>
      </c>
      <c r="AH34" s="68">
        <v>0</v>
      </c>
      <c r="AI34" s="68">
        <v>0</v>
      </c>
      <c r="AJ34" s="65" t="s">
        <v>89</v>
      </c>
      <c r="AK34" s="78" t="s">
        <v>89</v>
      </c>
      <c r="AL34" s="68">
        <v>0</v>
      </c>
      <c r="AM34" s="78" t="s">
        <v>89</v>
      </c>
      <c r="AN34" s="78" t="s">
        <v>89</v>
      </c>
      <c r="AO34" s="78" t="s">
        <v>89</v>
      </c>
      <c r="AP34" s="49">
        <f t="shared" si="2"/>
        <v>0</v>
      </c>
      <c r="AQ34" s="49">
        <f t="shared" si="3"/>
        <v>20624604</v>
      </c>
      <c r="AR34" s="65" t="s">
        <v>87</v>
      </c>
      <c r="AS34" s="68">
        <v>20624604</v>
      </c>
      <c r="AT34" s="65" t="s">
        <v>90</v>
      </c>
      <c r="AU34" s="68">
        <v>0</v>
      </c>
      <c r="AV34" s="75" t="s">
        <v>89</v>
      </c>
      <c r="AW34" s="224">
        <v>10312302</v>
      </c>
      <c r="AX34" s="79">
        <f t="shared" si="4"/>
        <v>10312302</v>
      </c>
      <c r="AY34" s="223">
        <f t="shared" si="5"/>
        <v>0.5</v>
      </c>
      <c r="AZ34" s="74">
        <v>1</v>
      </c>
      <c r="BA34" s="75" t="s">
        <v>89</v>
      </c>
      <c r="BB34" s="65" t="s">
        <v>103</v>
      </c>
      <c r="BC34" s="76" t="s">
        <v>15506</v>
      </c>
      <c r="BD34" s="221" t="s">
        <v>87</v>
      </c>
      <c r="BE34" s="221" t="s">
        <v>121</v>
      </c>
    </row>
    <row r="35" spans="2:57" s="12" customFormat="1" ht="12.75" x14ac:dyDescent="0.2">
      <c r="B35" s="65">
        <v>2025</v>
      </c>
      <c r="C35" s="65">
        <v>891780111</v>
      </c>
      <c r="D35" s="65" t="s">
        <v>78</v>
      </c>
      <c r="E35" s="67" t="s">
        <v>15505</v>
      </c>
      <c r="F35" s="65" t="s">
        <v>15504</v>
      </c>
      <c r="G35" s="65">
        <v>0</v>
      </c>
      <c r="H35" s="65" t="s">
        <v>81</v>
      </c>
      <c r="I35" s="221" t="s">
        <v>82</v>
      </c>
      <c r="J35" s="220" t="s">
        <v>83</v>
      </c>
      <c r="K35" s="67" t="s">
        <v>15503</v>
      </c>
      <c r="L35" s="424">
        <v>42731200</v>
      </c>
      <c r="M35" s="221" t="s">
        <v>85</v>
      </c>
      <c r="N35" s="66" t="s">
        <v>14721</v>
      </c>
      <c r="O35" s="68">
        <v>900146629</v>
      </c>
      <c r="P35" s="68">
        <v>333</v>
      </c>
      <c r="Q35" s="260">
        <v>45700</v>
      </c>
      <c r="R35" s="424">
        <v>42731200</v>
      </c>
      <c r="S35" s="260">
        <v>45707</v>
      </c>
      <c r="T35" s="424">
        <v>42731200</v>
      </c>
      <c r="U35" s="65" t="s">
        <v>87</v>
      </c>
      <c r="V35" s="402">
        <v>85459497</v>
      </c>
      <c r="W35" s="242" t="s">
        <v>540</v>
      </c>
      <c r="X35" s="587">
        <v>45707</v>
      </c>
      <c r="Y35" s="260">
        <v>45707</v>
      </c>
      <c r="Z35" s="587" t="s">
        <v>89</v>
      </c>
      <c r="AA35" s="260">
        <v>46022</v>
      </c>
      <c r="AB35" s="49">
        <f t="shared" si="0"/>
        <v>315</v>
      </c>
      <c r="AC35" s="68">
        <v>0</v>
      </c>
      <c r="AD35" s="68">
        <v>0</v>
      </c>
      <c r="AE35" s="68">
        <v>0</v>
      </c>
      <c r="AF35" s="78" t="s">
        <v>89</v>
      </c>
      <c r="AG35" s="49">
        <f t="shared" si="1"/>
        <v>0</v>
      </c>
      <c r="AH35" s="68">
        <v>0</v>
      </c>
      <c r="AI35" s="68">
        <v>0</v>
      </c>
      <c r="AJ35" s="65" t="s">
        <v>89</v>
      </c>
      <c r="AK35" s="78" t="s">
        <v>89</v>
      </c>
      <c r="AL35" s="68">
        <v>0</v>
      </c>
      <c r="AM35" s="78" t="s">
        <v>89</v>
      </c>
      <c r="AN35" s="78" t="s">
        <v>89</v>
      </c>
      <c r="AO35" s="78" t="s">
        <v>89</v>
      </c>
      <c r="AP35" s="49">
        <f t="shared" si="2"/>
        <v>0</v>
      </c>
      <c r="AQ35" s="49">
        <f t="shared" si="3"/>
        <v>42731200</v>
      </c>
      <c r="AR35" s="65" t="s">
        <v>87</v>
      </c>
      <c r="AS35" s="68">
        <v>42731200</v>
      </c>
      <c r="AT35" s="65" t="s">
        <v>90</v>
      </c>
      <c r="AU35" s="68">
        <v>0</v>
      </c>
      <c r="AV35" s="75" t="s">
        <v>89</v>
      </c>
      <c r="AW35" s="224">
        <v>29020530</v>
      </c>
      <c r="AX35" s="79">
        <f t="shared" si="4"/>
        <v>13710670</v>
      </c>
      <c r="AY35" s="223">
        <f t="shared" si="5"/>
        <v>0.67914147040101847</v>
      </c>
      <c r="AZ35" s="74">
        <v>0.68</v>
      </c>
      <c r="BA35" s="75" t="s">
        <v>89</v>
      </c>
      <c r="BB35" s="65" t="s">
        <v>108</v>
      </c>
      <c r="BC35" s="76" t="s">
        <v>15502</v>
      </c>
      <c r="BD35" s="221" t="s">
        <v>87</v>
      </c>
      <c r="BE35" s="221" t="s">
        <v>121</v>
      </c>
    </row>
    <row r="36" spans="2:57" s="12" customFormat="1" ht="12.75" x14ac:dyDescent="0.2">
      <c r="B36" s="65">
        <v>2025</v>
      </c>
      <c r="C36" s="65">
        <v>891780111</v>
      </c>
      <c r="D36" s="65" t="s">
        <v>78</v>
      </c>
      <c r="E36" s="67" t="s">
        <v>15501</v>
      </c>
      <c r="F36" s="65" t="s">
        <v>15500</v>
      </c>
      <c r="G36" s="65">
        <v>0</v>
      </c>
      <c r="H36" s="65" t="s">
        <v>81</v>
      </c>
      <c r="I36" s="221" t="s">
        <v>127</v>
      </c>
      <c r="J36" s="220" t="s">
        <v>83</v>
      </c>
      <c r="K36" s="67" t="s">
        <v>15499</v>
      </c>
      <c r="L36" s="424">
        <v>15468559</v>
      </c>
      <c r="M36" s="221" t="s">
        <v>85</v>
      </c>
      <c r="N36" s="66" t="s">
        <v>15498</v>
      </c>
      <c r="O36" s="68">
        <v>901146763</v>
      </c>
      <c r="P36" s="68">
        <v>315</v>
      </c>
      <c r="Q36" s="260">
        <v>45699</v>
      </c>
      <c r="R36" s="424">
        <v>315060339</v>
      </c>
      <c r="S36" s="260">
        <v>45708</v>
      </c>
      <c r="T36" s="424">
        <v>15468559</v>
      </c>
      <c r="U36" s="65" t="s">
        <v>87</v>
      </c>
      <c r="V36" s="402">
        <v>72175282</v>
      </c>
      <c r="W36" s="242" t="s">
        <v>318</v>
      </c>
      <c r="X36" s="587">
        <v>45708</v>
      </c>
      <c r="Y36" s="260">
        <v>45708</v>
      </c>
      <c r="Z36" s="587" t="s">
        <v>89</v>
      </c>
      <c r="AA36" s="260">
        <v>45828</v>
      </c>
      <c r="AB36" s="49">
        <f t="shared" si="0"/>
        <v>120</v>
      </c>
      <c r="AC36" s="68">
        <v>0</v>
      </c>
      <c r="AD36" s="68">
        <v>0</v>
      </c>
      <c r="AE36" s="68">
        <v>0</v>
      </c>
      <c r="AF36" s="78" t="s">
        <v>89</v>
      </c>
      <c r="AG36" s="49">
        <f t="shared" si="1"/>
        <v>0</v>
      </c>
      <c r="AH36" s="68">
        <v>0</v>
      </c>
      <c r="AI36" s="68">
        <v>0</v>
      </c>
      <c r="AJ36" s="65" t="s">
        <v>89</v>
      </c>
      <c r="AK36" s="78" t="s">
        <v>89</v>
      </c>
      <c r="AL36" s="68">
        <v>0</v>
      </c>
      <c r="AM36" s="78" t="s">
        <v>89</v>
      </c>
      <c r="AN36" s="78" t="s">
        <v>89</v>
      </c>
      <c r="AO36" s="78" t="s">
        <v>89</v>
      </c>
      <c r="AP36" s="49">
        <f t="shared" si="2"/>
        <v>0</v>
      </c>
      <c r="AQ36" s="49">
        <f t="shared" si="3"/>
        <v>15468559</v>
      </c>
      <c r="AR36" s="65" t="s">
        <v>87</v>
      </c>
      <c r="AS36" s="68">
        <v>15468559</v>
      </c>
      <c r="AT36" s="65" t="s">
        <v>90</v>
      </c>
      <c r="AU36" s="68">
        <v>0</v>
      </c>
      <c r="AV36" s="75" t="s">
        <v>89</v>
      </c>
      <c r="AW36" s="224">
        <v>7734278</v>
      </c>
      <c r="AX36" s="79">
        <f t="shared" si="4"/>
        <v>7734281</v>
      </c>
      <c r="AY36" s="223">
        <f t="shared" si="5"/>
        <v>0.49999990302910569</v>
      </c>
      <c r="AZ36" s="74">
        <v>1</v>
      </c>
      <c r="BA36" s="75" t="s">
        <v>89</v>
      </c>
      <c r="BB36" s="65" t="s">
        <v>103</v>
      </c>
      <c r="BC36" s="76" t="s">
        <v>15497</v>
      </c>
      <c r="BD36" s="221" t="s">
        <v>87</v>
      </c>
      <c r="BE36" s="221" t="s">
        <v>121</v>
      </c>
    </row>
    <row r="37" spans="2:57" s="12" customFormat="1" ht="12.75" x14ac:dyDescent="0.2">
      <c r="B37" s="65">
        <v>2025</v>
      </c>
      <c r="C37" s="65">
        <v>891780111</v>
      </c>
      <c r="D37" s="65" t="s">
        <v>78</v>
      </c>
      <c r="E37" s="67" t="s">
        <v>15496</v>
      </c>
      <c r="F37" s="65" t="s">
        <v>15495</v>
      </c>
      <c r="G37" s="65">
        <v>0</v>
      </c>
      <c r="H37" s="65" t="s">
        <v>81</v>
      </c>
      <c r="I37" s="221" t="s">
        <v>82</v>
      </c>
      <c r="J37" s="220" t="s">
        <v>83</v>
      </c>
      <c r="K37" s="67" t="s">
        <v>15494</v>
      </c>
      <c r="L37" s="424">
        <v>59333400</v>
      </c>
      <c r="M37" s="221" t="s">
        <v>85</v>
      </c>
      <c r="N37" s="66" t="s">
        <v>15285</v>
      </c>
      <c r="O37" s="68">
        <v>901346015</v>
      </c>
      <c r="P37" s="68">
        <v>244</v>
      </c>
      <c r="Q37" s="260">
        <v>45692</v>
      </c>
      <c r="R37" s="424">
        <v>59333400</v>
      </c>
      <c r="S37" s="260">
        <v>45708</v>
      </c>
      <c r="T37" s="424">
        <v>59333400</v>
      </c>
      <c r="U37" s="65" t="s">
        <v>87</v>
      </c>
      <c r="V37" s="402">
        <v>85467461</v>
      </c>
      <c r="W37" s="242" t="s">
        <v>494</v>
      </c>
      <c r="X37" s="587">
        <v>45708</v>
      </c>
      <c r="Y37" s="260">
        <v>45708</v>
      </c>
      <c r="Z37" s="587">
        <v>45708</v>
      </c>
      <c r="AA37" s="260">
        <v>45737</v>
      </c>
      <c r="AB37" s="49">
        <f t="shared" si="0"/>
        <v>29</v>
      </c>
      <c r="AC37" s="68">
        <v>0</v>
      </c>
      <c r="AD37" s="68">
        <v>0</v>
      </c>
      <c r="AE37" s="68">
        <v>0</v>
      </c>
      <c r="AF37" s="78" t="s">
        <v>89</v>
      </c>
      <c r="AG37" s="49">
        <f t="shared" si="1"/>
        <v>0</v>
      </c>
      <c r="AH37" s="68">
        <v>0</v>
      </c>
      <c r="AI37" s="68">
        <v>0</v>
      </c>
      <c r="AJ37" s="65" t="s">
        <v>89</v>
      </c>
      <c r="AK37" s="78" t="s">
        <v>89</v>
      </c>
      <c r="AL37" s="68">
        <v>0</v>
      </c>
      <c r="AM37" s="78" t="s">
        <v>89</v>
      </c>
      <c r="AN37" s="78" t="s">
        <v>89</v>
      </c>
      <c r="AO37" s="78" t="s">
        <v>89</v>
      </c>
      <c r="AP37" s="49">
        <f t="shared" si="2"/>
        <v>0</v>
      </c>
      <c r="AQ37" s="49">
        <f t="shared" si="3"/>
        <v>59333400</v>
      </c>
      <c r="AR37" s="65" t="s">
        <v>87</v>
      </c>
      <c r="AS37" s="68">
        <v>59333400</v>
      </c>
      <c r="AT37" s="65" t="s">
        <v>90</v>
      </c>
      <c r="AU37" s="68">
        <v>0</v>
      </c>
      <c r="AV37" s="75" t="s">
        <v>89</v>
      </c>
      <c r="AW37" s="224">
        <v>59333400</v>
      </c>
      <c r="AX37" s="79">
        <f t="shared" si="4"/>
        <v>0</v>
      </c>
      <c r="AY37" s="223">
        <f t="shared" si="5"/>
        <v>1</v>
      </c>
      <c r="AZ37" s="74">
        <v>1</v>
      </c>
      <c r="BA37" s="75" t="s">
        <v>89</v>
      </c>
      <c r="BB37" s="65" t="s">
        <v>103</v>
      </c>
      <c r="BC37" s="76" t="s">
        <v>15493</v>
      </c>
      <c r="BD37" s="221" t="s">
        <v>87</v>
      </c>
      <c r="BE37" s="221" t="s">
        <v>121</v>
      </c>
    </row>
    <row r="38" spans="2:57" s="12" customFormat="1" ht="12.75" x14ac:dyDescent="0.2">
      <c r="B38" s="65">
        <v>2025</v>
      </c>
      <c r="C38" s="65">
        <v>891780111</v>
      </c>
      <c r="D38" s="65" t="s">
        <v>78</v>
      </c>
      <c r="E38" s="67" t="s">
        <v>15492</v>
      </c>
      <c r="F38" s="65" t="s">
        <v>15491</v>
      </c>
      <c r="G38" s="65">
        <v>0</v>
      </c>
      <c r="H38" s="65" t="s">
        <v>81</v>
      </c>
      <c r="I38" s="221" t="s">
        <v>127</v>
      </c>
      <c r="J38" s="220" t="s">
        <v>83</v>
      </c>
      <c r="K38" s="67" t="s">
        <v>15490</v>
      </c>
      <c r="L38" s="424">
        <v>8765512</v>
      </c>
      <c r="M38" s="221" t="s">
        <v>85</v>
      </c>
      <c r="N38" s="66" t="s">
        <v>15489</v>
      </c>
      <c r="O38" s="68">
        <v>860014923</v>
      </c>
      <c r="P38" s="68">
        <v>315</v>
      </c>
      <c r="Q38" s="260">
        <v>45699</v>
      </c>
      <c r="R38" s="424">
        <v>315060339</v>
      </c>
      <c r="S38" s="260">
        <v>45708</v>
      </c>
      <c r="T38" s="424">
        <v>8765512</v>
      </c>
      <c r="U38" s="65" t="s">
        <v>87</v>
      </c>
      <c r="V38" s="402">
        <v>72175282</v>
      </c>
      <c r="W38" s="242" t="s">
        <v>318</v>
      </c>
      <c r="X38" s="587">
        <v>45708</v>
      </c>
      <c r="Y38" s="260">
        <v>45708</v>
      </c>
      <c r="Z38" s="587" t="s">
        <v>89</v>
      </c>
      <c r="AA38" s="260">
        <v>45828</v>
      </c>
      <c r="AB38" s="49">
        <f t="shared" si="0"/>
        <v>120</v>
      </c>
      <c r="AC38" s="68">
        <v>0</v>
      </c>
      <c r="AD38" s="68">
        <v>0</v>
      </c>
      <c r="AE38" s="68">
        <v>0</v>
      </c>
      <c r="AF38" s="78" t="s">
        <v>89</v>
      </c>
      <c r="AG38" s="49">
        <f t="shared" si="1"/>
        <v>0</v>
      </c>
      <c r="AH38" s="68">
        <v>0</v>
      </c>
      <c r="AI38" s="68">
        <v>0</v>
      </c>
      <c r="AJ38" s="65" t="s">
        <v>89</v>
      </c>
      <c r="AK38" s="78" t="s">
        <v>89</v>
      </c>
      <c r="AL38" s="68">
        <v>0</v>
      </c>
      <c r="AM38" s="78" t="s">
        <v>89</v>
      </c>
      <c r="AN38" s="78" t="s">
        <v>89</v>
      </c>
      <c r="AO38" s="78" t="s">
        <v>89</v>
      </c>
      <c r="AP38" s="49">
        <f t="shared" si="2"/>
        <v>0</v>
      </c>
      <c r="AQ38" s="49">
        <f t="shared" si="3"/>
        <v>8765512</v>
      </c>
      <c r="AR38" s="65" t="s">
        <v>87</v>
      </c>
      <c r="AS38" s="68">
        <v>8765512</v>
      </c>
      <c r="AT38" s="65" t="s">
        <v>90</v>
      </c>
      <c r="AU38" s="68">
        <v>0</v>
      </c>
      <c r="AV38" s="75" t="s">
        <v>89</v>
      </c>
      <c r="AW38" s="224">
        <v>0</v>
      </c>
      <c r="AX38" s="79">
        <f t="shared" si="4"/>
        <v>8765512</v>
      </c>
      <c r="AY38" s="223">
        <f t="shared" si="5"/>
        <v>0</v>
      </c>
      <c r="AZ38" s="74">
        <v>1</v>
      </c>
      <c r="BA38" s="75" t="s">
        <v>89</v>
      </c>
      <c r="BB38" s="65" t="s">
        <v>103</v>
      </c>
      <c r="BC38" s="76" t="s">
        <v>15488</v>
      </c>
      <c r="BD38" s="221" t="s">
        <v>87</v>
      </c>
      <c r="BE38" s="221" t="s">
        <v>121</v>
      </c>
    </row>
    <row r="39" spans="2:57" s="12" customFormat="1" ht="12.75" x14ac:dyDescent="0.2">
      <c r="B39" s="65">
        <v>2025</v>
      </c>
      <c r="C39" s="65">
        <v>891780111</v>
      </c>
      <c r="D39" s="65" t="s">
        <v>78</v>
      </c>
      <c r="E39" s="67" t="s">
        <v>15487</v>
      </c>
      <c r="F39" s="65" t="s">
        <v>15486</v>
      </c>
      <c r="G39" s="65">
        <v>0</v>
      </c>
      <c r="H39" s="65" t="s">
        <v>81</v>
      </c>
      <c r="I39" s="221" t="s">
        <v>127</v>
      </c>
      <c r="J39" s="220" t="s">
        <v>83</v>
      </c>
      <c r="K39" s="67" t="s">
        <v>15485</v>
      </c>
      <c r="L39" s="424">
        <v>20000000</v>
      </c>
      <c r="M39" s="221" t="s">
        <v>85</v>
      </c>
      <c r="N39" s="66" t="s">
        <v>15484</v>
      </c>
      <c r="O39" s="68">
        <v>901086965</v>
      </c>
      <c r="P39" s="68">
        <v>315</v>
      </c>
      <c r="Q39" s="260">
        <v>45699</v>
      </c>
      <c r="R39" s="424">
        <v>315060339</v>
      </c>
      <c r="S39" s="260">
        <v>45708</v>
      </c>
      <c r="T39" s="424">
        <v>20000000</v>
      </c>
      <c r="U39" s="65" t="s">
        <v>87</v>
      </c>
      <c r="V39" s="402">
        <v>72175282</v>
      </c>
      <c r="W39" s="242" t="s">
        <v>318</v>
      </c>
      <c r="X39" s="587">
        <v>45708</v>
      </c>
      <c r="Y39" s="260">
        <v>45708</v>
      </c>
      <c r="Z39" s="587" t="s">
        <v>89</v>
      </c>
      <c r="AA39" s="260">
        <v>45828</v>
      </c>
      <c r="AB39" s="49">
        <f t="shared" si="0"/>
        <v>120</v>
      </c>
      <c r="AC39" s="68">
        <v>0</v>
      </c>
      <c r="AD39" s="68">
        <v>0</v>
      </c>
      <c r="AE39" s="68">
        <v>0</v>
      </c>
      <c r="AF39" s="78" t="s">
        <v>89</v>
      </c>
      <c r="AG39" s="49">
        <f t="shared" si="1"/>
        <v>0</v>
      </c>
      <c r="AH39" s="68">
        <v>0</v>
      </c>
      <c r="AI39" s="68">
        <v>0</v>
      </c>
      <c r="AJ39" s="65" t="s">
        <v>89</v>
      </c>
      <c r="AK39" s="78" t="s">
        <v>89</v>
      </c>
      <c r="AL39" s="68">
        <v>0</v>
      </c>
      <c r="AM39" s="78" t="s">
        <v>89</v>
      </c>
      <c r="AN39" s="78" t="s">
        <v>89</v>
      </c>
      <c r="AO39" s="78" t="s">
        <v>89</v>
      </c>
      <c r="AP39" s="49">
        <f t="shared" si="2"/>
        <v>0</v>
      </c>
      <c r="AQ39" s="49">
        <f t="shared" si="3"/>
        <v>20000000</v>
      </c>
      <c r="AR39" s="65" t="s">
        <v>87</v>
      </c>
      <c r="AS39" s="68">
        <v>20000000</v>
      </c>
      <c r="AT39" s="65" t="s">
        <v>90</v>
      </c>
      <c r="AU39" s="68">
        <v>0</v>
      </c>
      <c r="AV39" s="75" t="s">
        <v>89</v>
      </c>
      <c r="AW39" s="224">
        <v>10000000</v>
      </c>
      <c r="AX39" s="79">
        <f t="shared" si="4"/>
        <v>10000000</v>
      </c>
      <c r="AY39" s="223">
        <f t="shared" si="5"/>
        <v>0.5</v>
      </c>
      <c r="AZ39" s="74">
        <v>1</v>
      </c>
      <c r="BA39" s="75" t="s">
        <v>89</v>
      </c>
      <c r="BB39" s="65" t="s">
        <v>103</v>
      </c>
      <c r="BC39" s="76" t="s">
        <v>15483</v>
      </c>
      <c r="BD39" s="221" t="s">
        <v>87</v>
      </c>
      <c r="BE39" s="221" t="s">
        <v>121</v>
      </c>
    </row>
    <row r="40" spans="2:57" s="12" customFormat="1" ht="12.75" x14ac:dyDescent="0.2">
      <c r="B40" s="65">
        <v>2025</v>
      </c>
      <c r="C40" s="65">
        <v>891780111</v>
      </c>
      <c r="D40" s="65" t="s">
        <v>78</v>
      </c>
      <c r="E40" s="67" t="s">
        <v>15482</v>
      </c>
      <c r="F40" s="65" t="s">
        <v>15481</v>
      </c>
      <c r="G40" s="65">
        <v>0</v>
      </c>
      <c r="H40" s="65" t="s">
        <v>81</v>
      </c>
      <c r="I40" s="221" t="s">
        <v>127</v>
      </c>
      <c r="J40" s="220" t="s">
        <v>83</v>
      </c>
      <c r="K40" s="67" t="s">
        <v>15480</v>
      </c>
      <c r="L40" s="424">
        <v>36960000</v>
      </c>
      <c r="M40" s="221" t="s">
        <v>85</v>
      </c>
      <c r="N40" s="66" t="s">
        <v>15479</v>
      </c>
      <c r="O40" s="68">
        <v>900244687</v>
      </c>
      <c r="P40" s="68">
        <v>315</v>
      </c>
      <c r="Q40" s="260">
        <v>45699</v>
      </c>
      <c r="R40" s="424">
        <v>315060339</v>
      </c>
      <c r="S40" s="260">
        <v>45712</v>
      </c>
      <c r="T40" s="424">
        <v>36960000</v>
      </c>
      <c r="U40" s="65" t="s">
        <v>87</v>
      </c>
      <c r="V40" s="402">
        <v>72175282</v>
      </c>
      <c r="W40" s="242" t="s">
        <v>318</v>
      </c>
      <c r="X40" s="587">
        <v>45712</v>
      </c>
      <c r="Y40" s="260">
        <v>45712</v>
      </c>
      <c r="Z40" s="587" t="s">
        <v>89</v>
      </c>
      <c r="AA40" s="260">
        <v>45832</v>
      </c>
      <c r="AB40" s="49">
        <f t="shared" si="0"/>
        <v>120</v>
      </c>
      <c r="AC40" s="68">
        <v>0</v>
      </c>
      <c r="AD40" s="68">
        <v>0</v>
      </c>
      <c r="AE40" s="68">
        <v>0</v>
      </c>
      <c r="AF40" s="78" t="s">
        <v>89</v>
      </c>
      <c r="AG40" s="49">
        <f t="shared" si="1"/>
        <v>0</v>
      </c>
      <c r="AH40" s="68">
        <v>0</v>
      </c>
      <c r="AI40" s="68">
        <v>0</v>
      </c>
      <c r="AJ40" s="65" t="s">
        <v>89</v>
      </c>
      <c r="AK40" s="78" t="s">
        <v>89</v>
      </c>
      <c r="AL40" s="68">
        <v>0</v>
      </c>
      <c r="AM40" s="78" t="s">
        <v>89</v>
      </c>
      <c r="AN40" s="78" t="s">
        <v>89</v>
      </c>
      <c r="AO40" s="78" t="s">
        <v>89</v>
      </c>
      <c r="AP40" s="49">
        <f t="shared" si="2"/>
        <v>0</v>
      </c>
      <c r="AQ40" s="49">
        <f t="shared" si="3"/>
        <v>36960000</v>
      </c>
      <c r="AR40" s="65" t="s">
        <v>87</v>
      </c>
      <c r="AS40" s="68">
        <v>36960000</v>
      </c>
      <c r="AT40" s="65" t="s">
        <v>90</v>
      </c>
      <c r="AU40" s="68">
        <v>0</v>
      </c>
      <c r="AV40" s="75" t="s">
        <v>89</v>
      </c>
      <c r="AW40" s="224">
        <v>18480000</v>
      </c>
      <c r="AX40" s="79">
        <f t="shared" si="4"/>
        <v>18480000</v>
      </c>
      <c r="AY40" s="223">
        <f t="shared" si="5"/>
        <v>0.5</v>
      </c>
      <c r="AZ40" s="74">
        <v>1</v>
      </c>
      <c r="BA40" s="75" t="s">
        <v>89</v>
      </c>
      <c r="BB40" s="65" t="s">
        <v>103</v>
      </c>
      <c r="BC40" s="76" t="s">
        <v>15478</v>
      </c>
      <c r="BD40" s="221" t="s">
        <v>87</v>
      </c>
      <c r="BE40" s="221" t="s">
        <v>121</v>
      </c>
    </row>
    <row r="41" spans="2:57" s="12" customFormat="1" ht="12.75" x14ac:dyDescent="0.2">
      <c r="B41" s="65">
        <v>2025</v>
      </c>
      <c r="C41" s="65">
        <v>891780111</v>
      </c>
      <c r="D41" s="65" t="s">
        <v>78</v>
      </c>
      <c r="E41" s="67" t="s">
        <v>15477</v>
      </c>
      <c r="F41" s="65" t="s">
        <v>15476</v>
      </c>
      <c r="G41" s="65">
        <v>0</v>
      </c>
      <c r="H41" s="65" t="s">
        <v>81</v>
      </c>
      <c r="I41" s="221" t="s">
        <v>127</v>
      </c>
      <c r="J41" s="220" t="s">
        <v>83</v>
      </c>
      <c r="K41" s="67" t="s">
        <v>15475</v>
      </c>
      <c r="L41" s="424">
        <v>20624743</v>
      </c>
      <c r="M41" s="221" t="s">
        <v>85</v>
      </c>
      <c r="N41" s="66" t="s">
        <v>15474</v>
      </c>
      <c r="O41" s="68">
        <v>900839919</v>
      </c>
      <c r="P41" s="68">
        <v>315</v>
      </c>
      <c r="Q41" s="260">
        <v>45699</v>
      </c>
      <c r="R41" s="424">
        <v>315060339</v>
      </c>
      <c r="S41" s="260">
        <v>45712</v>
      </c>
      <c r="T41" s="424">
        <v>20624743</v>
      </c>
      <c r="U41" s="65" t="s">
        <v>87</v>
      </c>
      <c r="V41" s="402">
        <v>72175282</v>
      </c>
      <c r="W41" s="242" t="s">
        <v>318</v>
      </c>
      <c r="X41" s="587">
        <v>45712</v>
      </c>
      <c r="Y41" s="260">
        <v>45712</v>
      </c>
      <c r="Z41" s="587" t="s">
        <v>89</v>
      </c>
      <c r="AA41" s="260">
        <v>45832</v>
      </c>
      <c r="AB41" s="49">
        <f t="shared" si="0"/>
        <v>120</v>
      </c>
      <c r="AC41" s="68">
        <v>0</v>
      </c>
      <c r="AD41" s="68">
        <v>0</v>
      </c>
      <c r="AE41" s="68">
        <v>0</v>
      </c>
      <c r="AF41" s="78" t="s">
        <v>89</v>
      </c>
      <c r="AG41" s="49">
        <f t="shared" si="1"/>
        <v>0</v>
      </c>
      <c r="AH41" s="68">
        <v>0</v>
      </c>
      <c r="AI41" s="68">
        <v>0</v>
      </c>
      <c r="AJ41" s="65" t="s">
        <v>89</v>
      </c>
      <c r="AK41" s="78" t="s">
        <v>89</v>
      </c>
      <c r="AL41" s="68">
        <v>0</v>
      </c>
      <c r="AM41" s="78" t="s">
        <v>89</v>
      </c>
      <c r="AN41" s="78" t="s">
        <v>89</v>
      </c>
      <c r="AO41" s="78" t="s">
        <v>89</v>
      </c>
      <c r="AP41" s="49">
        <f t="shared" si="2"/>
        <v>0</v>
      </c>
      <c r="AQ41" s="49">
        <f t="shared" si="3"/>
        <v>20624743</v>
      </c>
      <c r="AR41" s="65" t="s">
        <v>87</v>
      </c>
      <c r="AS41" s="68">
        <v>20624743</v>
      </c>
      <c r="AT41" s="65" t="s">
        <v>90</v>
      </c>
      <c r="AU41" s="68">
        <v>0</v>
      </c>
      <c r="AV41" s="75" t="s">
        <v>89</v>
      </c>
      <c r="AW41" s="224">
        <v>10312370</v>
      </c>
      <c r="AX41" s="79">
        <f t="shared" si="4"/>
        <v>10312373</v>
      </c>
      <c r="AY41" s="223">
        <f t="shared" si="5"/>
        <v>0.49999992727182102</v>
      </c>
      <c r="AZ41" s="74">
        <v>1</v>
      </c>
      <c r="BA41" s="75" t="s">
        <v>89</v>
      </c>
      <c r="BB41" s="65" t="s">
        <v>103</v>
      </c>
      <c r="BC41" s="76" t="s">
        <v>15473</v>
      </c>
      <c r="BD41" s="221" t="s">
        <v>87</v>
      </c>
      <c r="BE41" s="221" t="s">
        <v>121</v>
      </c>
    </row>
    <row r="42" spans="2:57" s="12" customFormat="1" ht="12.75" x14ac:dyDescent="0.2">
      <c r="B42" s="65">
        <v>2025</v>
      </c>
      <c r="C42" s="65">
        <v>891780111</v>
      </c>
      <c r="D42" s="65" t="s">
        <v>78</v>
      </c>
      <c r="E42" s="67" t="s">
        <v>15472</v>
      </c>
      <c r="F42" s="65" t="s">
        <v>15471</v>
      </c>
      <c r="G42" s="65">
        <v>0</v>
      </c>
      <c r="H42" s="65" t="s">
        <v>81</v>
      </c>
      <c r="I42" s="221" t="s">
        <v>127</v>
      </c>
      <c r="J42" s="220" t="s">
        <v>83</v>
      </c>
      <c r="K42" s="67" t="s">
        <v>15470</v>
      </c>
      <c r="L42" s="424">
        <v>12000000</v>
      </c>
      <c r="M42" s="221" t="s">
        <v>85</v>
      </c>
      <c r="N42" s="66" t="s">
        <v>15469</v>
      </c>
      <c r="O42" s="68">
        <v>901794993</v>
      </c>
      <c r="P42" s="68">
        <v>315</v>
      </c>
      <c r="Q42" s="260">
        <v>45699</v>
      </c>
      <c r="R42" s="424">
        <v>315060339</v>
      </c>
      <c r="S42" s="260">
        <v>45712</v>
      </c>
      <c r="T42" s="424">
        <v>12000000</v>
      </c>
      <c r="U42" s="65" t="s">
        <v>87</v>
      </c>
      <c r="V42" s="402">
        <v>72175282</v>
      </c>
      <c r="W42" s="242" t="s">
        <v>318</v>
      </c>
      <c r="X42" s="587">
        <v>45712</v>
      </c>
      <c r="Y42" s="260">
        <v>45712</v>
      </c>
      <c r="Z42" s="587" t="s">
        <v>89</v>
      </c>
      <c r="AA42" s="260">
        <v>45832</v>
      </c>
      <c r="AB42" s="49">
        <f t="shared" si="0"/>
        <v>120</v>
      </c>
      <c r="AC42" s="68">
        <v>0</v>
      </c>
      <c r="AD42" s="68">
        <v>0</v>
      </c>
      <c r="AE42" s="68">
        <v>0</v>
      </c>
      <c r="AF42" s="78" t="s">
        <v>89</v>
      </c>
      <c r="AG42" s="49">
        <f t="shared" si="1"/>
        <v>0</v>
      </c>
      <c r="AH42" s="68">
        <v>0</v>
      </c>
      <c r="AI42" s="68">
        <v>0</v>
      </c>
      <c r="AJ42" s="65" t="s">
        <v>89</v>
      </c>
      <c r="AK42" s="78" t="s">
        <v>89</v>
      </c>
      <c r="AL42" s="68">
        <v>0</v>
      </c>
      <c r="AM42" s="78" t="s">
        <v>89</v>
      </c>
      <c r="AN42" s="78" t="s">
        <v>89</v>
      </c>
      <c r="AO42" s="78" t="s">
        <v>89</v>
      </c>
      <c r="AP42" s="49">
        <f t="shared" si="2"/>
        <v>0</v>
      </c>
      <c r="AQ42" s="49">
        <f t="shared" si="3"/>
        <v>12000000</v>
      </c>
      <c r="AR42" s="65" t="s">
        <v>87</v>
      </c>
      <c r="AS42" s="68">
        <v>12000000</v>
      </c>
      <c r="AT42" s="65" t="s">
        <v>90</v>
      </c>
      <c r="AU42" s="68">
        <v>0</v>
      </c>
      <c r="AV42" s="75" t="s">
        <v>89</v>
      </c>
      <c r="AW42" s="224">
        <v>6000000</v>
      </c>
      <c r="AX42" s="79">
        <f t="shared" si="4"/>
        <v>6000000</v>
      </c>
      <c r="AY42" s="223">
        <f t="shared" si="5"/>
        <v>0.5</v>
      </c>
      <c r="AZ42" s="74">
        <v>1</v>
      </c>
      <c r="BA42" s="75" t="s">
        <v>89</v>
      </c>
      <c r="BB42" s="65" t="s">
        <v>103</v>
      </c>
      <c r="BC42" s="76" t="s">
        <v>15468</v>
      </c>
      <c r="BD42" s="221" t="s">
        <v>87</v>
      </c>
      <c r="BE42" s="221" t="s">
        <v>121</v>
      </c>
    </row>
    <row r="43" spans="2:57" s="12" customFormat="1" ht="12.75" x14ac:dyDescent="0.2">
      <c r="B43" s="65">
        <v>2025</v>
      </c>
      <c r="C43" s="65">
        <v>891780111</v>
      </c>
      <c r="D43" s="65" t="s">
        <v>78</v>
      </c>
      <c r="E43" s="67" t="s">
        <v>15467</v>
      </c>
      <c r="F43" s="65" t="s">
        <v>15466</v>
      </c>
      <c r="G43" s="65">
        <v>0</v>
      </c>
      <c r="H43" s="65" t="s">
        <v>81</v>
      </c>
      <c r="I43" s="221" t="s">
        <v>127</v>
      </c>
      <c r="J43" s="220" t="s">
        <v>83</v>
      </c>
      <c r="K43" s="67" t="s">
        <v>15465</v>
      </c>
      <c r="L43" s="424">
        <v>23202837</v>
      </c>
      <c r="M43" s="221" t="s">
        <v>85</v>
      </c>
      <c r="N43" s="66" t="s">
        <v>15464</v>
      </c>
      <c r="O43" s="68">
        <v>900246064</v>
      </c>
      <c r="P43" s="68">
        <v>315</v>
      </c>
      <c r="Q43" s="260">
        <v>45699</v>
      </c>
      <c r="R43" s="424">
        <v>315060339</v>
      </c>
      <c r="S43" s="260">
        <v>45712</v>
      </c>
      <c r="T43" s="424">
        <v>23202837</v>
      </c>
      <c r="U43" s="65" t="s">
        <v>87</v>
      </c>
      <c r="V43" s="402">
        <v>72175282</v>
      </c>
      <c r="W43" s="242" t="s">
        <v>318</v>
      </c>
      <c r="X43" s="587">
        <v>45712</v>
      </c>
      <c r="Y43" s="260">
        <v>45712</v>
      </c>
      <c r="Z43" s="587" t="s">
        <v>89</v>
      </c>
      <c r="AA43" s="260">
        <v>45832</v>
      </c>
      <c r="AB43" s="49">
        <f t="shared" si="0"/>
        <v>120</v>
      </c>
      <c r="AC43" s="68">
        <v>0</v>
      </c>
      <c r="AD43" s="68">
        <v>0</v>
      </c>
      <c r="AE43" s="68">
        <v>0</v>
      </c>
      <c r="AF43" s="78" t="s">
        <v>89</v>
      </c>
      <c r="AG43" s="49">
        <f t="shared" si="1"/>
        <v>0</v>
      </c>
      <c r="AH43" s="68">
        <v>0</v>
      </c>
      <c r="AI43" s="68">
        <v>0</v>
      </c>
      <c r="AJ43" s="65" t="s">
        <v>89</v>
      </c>
      <c r="AK43" s="78" t="s">
        <v>89</v>
      </c>
      <c r="AL43" s="68">
        <v>0</v>
      </c>
      <c r="AM43" s="78" t="s">
        <v>89</v>
      </c>
      <c r="AN43" s="78" t="s">
        <v>89</v>
      </c>
      <c r="AO43" s="78" t="s">
        <v>89</v>
      </c>
      <c r="AP43" s="49">
        <f t="shared" si="2"/>
        <v>0</v>
      </c>
      <c r="AQ43" s="49">
        <f t="shared" si="3"/>
        <v>23202837</v>
      </c>
      <c r="AR43" s="65" t="s">
        <v>87</v>
      </c>
      <c r="AS43" s="68">
        <v>23202837</v>
      </c>
      <c r="AT43" s="65" t="s">
        <v>90</v>
      </c>
      <c r="AU43" s="68">
        <v>0</v>
      </c>
      <c r="AV43" s="75" t="s">
        <v>89</v>
      </c>
      <c r="AW43" s="224">
        <v>11601418</v>
      </c>
      <c r="AX43" s="79">
        <f t="shared" si="4"/>
        <v>11601419</v>
      </c>
      <c r="AY43" s="223">
        <f t="shared" si="5"/>
        <v>0.49999997845091099</v>
      </c>
      <c r="AZ43" s="74">
        <v>1</v>
      </c>
      <c r="BA43" s="75" t="s">
        <v>89</v>
      </c>
      <c r="BB43" s="65" t="s">
        <v>103</v>
      </c>
      <c r="BC43" s="76" t="s">
        <v>15463</v>
      </c>
      <c r="BD43" s="221" t="s">
        <v>87</v>
      </c>
      <c r="BE43" s="221" t="s">
        <v>121</v>
      </c>
    </row>
    <row r="44" spans="2:57" s="12" customFormat="1" ht="12.75" x14ac:dyDescent="0.2">
      <c r="B44" s="65">
        <v>2025</v>
      </c>
      <c r="C44" s="65">
        <v>891780111</v>
      </c>
      <c r="D44" s="65" t="s">
        <v>78</v>
      </c>
      <c r="E44" s="67" t="s">
        <v>15462</v>
      </c>
      <c r="F44" s="65" t="s">
        <v>15461</v>
      </c>
      <c r="G44" s="65">
        <v>0</v>
      </c>
      <c r="H44" s="65" t="s">
        <v>81</v>
      </c>
      <c r="I44" s="221" t="s">
        <v>82</v>
      </c>
      <c r="J44" s="220" t="s">
        <v>83</v>
      </c>
      <c r="K44" s="67" t="s">
        <v>15460</v>
      </c>
      <c r="L44" s="424">
        <v>27427200</v>
      </c>
      <c r="M44" s="221" t="s">
        <v>85</v>
      </c>
      <c r="N44" s="66" t="s">
        <v>15459</v>
      </c>
      <c r="O44" s="68">
        <v>900570454</v>
      </c>
      <c r="P44" s="68">
        <v>366</v>
      </c>
      <c r="Q44" s="260">
        <v>45702</v>
      </c>
      <c r="R44" s="424">
        <v>27427200</v>
      </c>
      <c r="S44" s="260">
        <v>45712</v>
      </c>
      <c r="T44" s="424">
        <v>27427200</v>
      </c>
      <c r="U44" s="65" t="s">
        <v>87</v>
      </c>
      <c r="V44" s="402">
        <v>85465146</v>
      </c>
      <c r="W44" s="242" t="s">
        <v>14545</v>
      </c>
      <c r="X44" s="587">
        <v>45712</v>
      </c>
      <c r="Y44" s="260">
        <v>45712</v>
      </c>
      <c r="Z44" s="587" t="s">
        <v>89</v>
      </c>
      <c r="AA44" s="260">
        <v>46076</v>
      </c>
      <c r="AB44" s="49">
        <f t="shared" si="0"/>
        <v>364</v>
      </c>
      <c r="AC44" s="68">
        <v>0</v>
      </c>
      <c r="AD44" s="68">
        <v>0</v>
      </c>
      <c r="AE44" s="68">
        <v>0</v>
      </c>
      <c r="AF44" s="78" t="s">
        <v>89</v>
      </c>
      <c r="AG44" s="49">
        <f t="shared" si="1"/>
        <v>0</v>
      </c>
      <c r="AH44" s="68">
        <v>0</v>
      </c>
      <c r="AI44" s="68">
        <v>0</v>
      </c>
      <c r="AJ44" s="65" t="s">
        <v>89</v>
      </c>
      <c r="AK44" s="78" t="s">
        <v>89</v>
      </c>
      <c r="AL44" s="68">
        <v>0</v>
      </c>
      <c r="AM44" s="78" t="s">
        <v>89</v>
      </c>
      <c r="AN44" s="78" t="s">
        <v>89</v>
      </c>
      <c r="AO44" s="78" t="s">
        <v>89</v>
      </c>
      <c r="AP44" s="49">
        <f t="shared" si="2"/>
        <v>0</v>
      </c>
      <c r="AQ44" s="49">
        <f t="shared" si="3"/>
        <v>27427200</v>
      </c>
      <c r="AR44" s="65" t="s">
        <v>87</v>
      </c>
      <c r="AS44" s="68">
        <v>24427200</v>
      </c>
      <c r="AT44" s="65" t="s">
        <v>90</v>
      </c>
      <c r="AU44" s="68">
        <v>0</v>
      </c>
      <c r="AV44" s="75" t="s">
        <v>89</v>
      </c>
      <c r="AW44" s="224">
        <v>6857256</v>
      </c>
      <c r="AX44" s="79">
        <f t="shared" si="4"/>
        <v>20569944</v>
      </c>
      <c r="AY44" s="223">
        <f t="shared" si="5"/>
        <v>0.25001662583129158</v>
      </c>
      <c r="AZ44" s="74">
        <v>0.25</v>
      </c>
      <c r="BA44" s="75" t="s">
        <v>89</v>
      </c>
      <c r="BB44" s="65" t="s">
        <v>108</v>
      </c>
      <c r="BC44" s="76" t="s">
        <v>15458</v>
      </c>
      <c r="BD44" s="221" t="s">
        <v>87</v>
      </c>
      <c r="BE44" s="221" t="s">
        <v>121</v>
      </c>
    </row>
    <row r="45" spans="2:57" s="12" customFormat="1" ht="12.75" x14ac:dyDescent="0.2">
      <c r="B45" s="65">
        <v>2025</v>
      </c>
      <c r="C45" s="65">
        <v>891780111</v>
      </c>
      <c r="D45" s="65" t="s">
        <v>78</v>
      </c>
      <c r="E45" s="67" t="s">
        <v>15457</v>
      </c>
      <c r="F45" s="65" t="s">
        <v>15456</v>
      </c>
      <c r="G45" s="65">
        <v>0</v>
      </c>
      <c r="H45" s="65" t="s">
        <v>81</v>
      </c>
      <c r="I45" s="221" t="s">
        <v>82</v>
      </c>
      <c r="J45" s="220" t="s">
        <v>83</v>
      </c>
      <c r="K45" s="67" t="s">
        <v>15455</v>
      </c>
      <c r="L45" s="424">
        <v>63937510</v>
      </c>
      <c r="M45" s="221" t="s">
        <v>85</v>
      </c>
      <c r="N45" s="66" t="s">
        <v>15454</v>
      </c>
      <c r="O45" s="68">
        <v>901458487</v>
      </c>
      <c r="P45" s="68">
        <v>215</v>
      </c>
      <c r="Q45" s="260">
        <v>45691</v>
      </c>
      <c r="R45" s="424">
        <v>63937510</v>
      </c>
      <c r="S45" s="260">
        <v>45714</v>
      </c>
      <c r="T45" s="424">
        <v>63937510</v>
      </c>
      <c r="U45" s="65" t="s">
        <v>87</v>
      </c>
      <c r="V45" s="402">
        <v>85467461</v>
      </c>
      <c r="W45" s="242" t="s">
        <v>494</v>
      </c>
      <c r="X45" s="587">
        <v>45714</v>
      </c>
      <c r="Y45" s="260">
        <v>45714</v>
      </c>
      <c r="Z45" s="587">
        <v>45714</v>
      </c>
      <c r="AA45" s="260">
        <v>46022</v>
      </c>
      <c r="AB45" s="49">
        <f t="shared" si="0"/>
        <v>308</v>
      </c>
      <c r="AC45" s="68">
        <v>0</v>
      </c>
      <c r="AD45" s="68">
        <v>0</v>
      </c>
      <c r="AE45" s="68">
        <v>0</v>
      </c>
      <c r="AF45" s="78" t="s">
        <v>89</v>
      </c>
      <c r="AG45" s="49">
        <f t="shared" si="1"/>
        <v>0</v>
      </c>
      <c r="AH45" s="68">
        <v>0</v>
      </c>
      <c r="AI45" s="68">
        <v>0</v>
      </c>
      <c r="AJ45" s="65" t="s">
        <v>89</v>
      </c>
      <c r="AK45" s="78" t="s">
        <v>89</v>
      </c>
      <c r="AL45" s="68">
        <v>0</v>
      </c>
      <c r="AM45" s="78" t="s">
        <v>89</v>
      </c>
      <c r="AN45" s="78" t="s">
        <v>89</v>
      </c>
      <c r="AO45" s="78" t="s">
        <v>89</v>
      </c>
      <c r="AP45" s="49">
        <f t="shared" si="2"/>
        <v>0</v>
      </c>
      <c r="AQ45" s="49">
        <f t="shared" si="3"/>
        <v>63937510</v>
      </c>
      <c r="AR45" s="65" t="s">
        <v>87</v>
      </c>
      <c r="AS45" s="68">
        <v>63937510</v>
      </c>
      <c r="AT45" s="65" t="s">
        <v>90</v>
      </c>
      <c r="AU45" s="68">
        <v>0</v>
      </c>
      <c r="AV45" s="75" t="s">
        <v>89</v>
      </c>
      <c r="AW45" s="224">
        <v>17873800</v>
      </c>
      <c r="AX45" s="79">
        <f t="shared" si="4"/>
        <v>46063710</v>
      </c>
      <c r="AY45" s="223">
        <f t="shared" si="5"/>
        <v>0.2795510804221184</v>
      </c>
      <c r="AZ45" s="74">
        <v>0.28000000000000003</v>
      </c>
      <c r="BA45" s="75" t="s">
        <v>89</v>
      </c>
      <c r="BB45" s="65" t="s">
        <v>108</v>
      </c>
      <c r="BC45" s="76" t="s">
        <v>15453</v>
      </c>
      <c r="BD45" s="221" t="s">
        <v>87</v>
      </c>
      <c r="BE45" s="221" t="s">
        <v>121</v>
      </c>
    </row>
    <row r="46" spans="2:57" s="12" customFormat="1" ht="12.75" x14ac:dyDescent="0.2">
      <c r="B46" s="65">
        <v>2025</v>
      </c>
      <c r="C46" s="65">
        <v>891780111</v>
      </c>
      <c r="D46" s="65" t="s">
        <v>78</v>
      </c>
      <c r="E46" s="67" t="s">
        <v>15452</v>
      </c>
      <c r="F46" s="65" t="s">
        <v>15451</v>
      </c>
      <c r="G46" s="65">
        <v>0</v>
      </c>
      <c r="H46" s="65" t="s">
        <v>81</v>
      </c>
      <c r="I46" s="221" t="s">
        <v>127</v>
      </c>
      <c r="J46" s="220" t="s">
        <v>83</v>
      </c>
      <c r="K46" s="67" t="s">
        <v>15450</v>
      </c>
      <c r="L46" s="424">
        <v>10500000</v>
      </c>
      <c r="M46" s="221" t="s">
        <v>85</v>
      </c>
      <c r="N46" s="66" t="s">
        <v>15449</v>
      </c>
      <c r="O46" s="68">
        <v>901251648</v>
      </c>
      <c r="P46" s="68">
        <v>315</v>
      </c>
      <c r="Q46" s="260">
        <v>45699</v>
      </c>
      <c r="R46" s="424">
        <v>315060339</v>
      </c>
      <c r="S46" s="260">
        <v>45705</v>
      </c>
      <c r="T46" s="424">
        <v>10500000</v>
      </c>
      <c r="U46" s="65" t="s">
        <v>87</v>
      </c>
      <c r="V46" s="402">
        <v>72175282</v>
      </c>
      <c r="W46" s="242" t="s">
        <v>318</v>
      </c>
      <c r="X46" s="587">
        <v>45715</v>
      </c>
      <c r="Y46" s="260">
        <v>45715</v>
      </c>
      <c r="Z46" s="587" t="s">
        <v>89</v>
      </c>
      <c r="AA46" s="260">
        <v>45835</v>
      </c>
      <c r="AB46" s="49">
        <f t="shared" si="0"/>
        <v>120</v>
      </c>
      <c r="AC46" s="68">
        <v>0</v>
      </c>
      <c r="AD46" s="68">
        <v>0</v>
      </c>
      <c r="AE46" s="68">
        <v>0</v>
      </c>
      <c r="AF46" s="78" t="s">
        <v>89</v>
      </c>
      <c r="AG46" s="49">
        <f t="shared" si="1"/>
        <v>0</v>
      </c>
      <c r="AH46" s="68">
        <v>0</v>
      </c>
      <c r="AI46" s="68">
        <v>0</v>
      </c>
      <c r="AJ46" s="65" t="s">
        <v>89</v>
      </c>
      <c r="AK46" s="78" t="s">
        <v>89</v>
      </c>
      <c r="AL46" s="68">
        <v>0</v>
      </c>
      <c r="AM46" s="78" t="s">
        <v>89</v>
      </c>
      <c r="AN46" s="78" t="s">
        <v>89</v>
      </c>
      <c r="AO46" s="78" t="s">
        <v>89</v>
      </c>
      <c r="AP46" s="49">
        <f t="shared" si="2"/>
        <v>0</v>
      </c>
      <c r="AQ46" s="49">
        <f t="shared" si="3"/>
        <v>10500000</v>
      </c>
      <c r="AR46" s="65" t="s">
        <v>87</v>
      </c>
      <c r="AS46" s="68">
        <v>10500000</v>
      </c>
      <c r="AT46" s="65" t="s">
        <v>90</v>
      </c>
      <c r="AU46" s="68">
        <v>0</v>
      </c>
      <c r="AV46" s="75" t="s">
        <v>89</v>
      </c>
      <c r="AW46" s="224">
        <v>5250000</v>
      </c>
      <c r="AX46" s="79">
        <f t="shared" si="4"/>
        <v>5250000</v>
      </c>
      <c r="AY46" s="223">
        <f t="shared" si="5"/>
        <v>0.5</v>
      </c>
      <c r="AZ46" s="74">
        <v>1</v>
      </c>
      <c r="BA46" s="75" t="s">
        <v>89</v>
      </c>
      <c r="BB46" s="65" t="s">
        <v>103</v>
      </c>
      <c r="BC46" s="76" t="s">
        <v>15448</v>
      </c>
      <c r="BD46" s="221" t="s">
        <v>87</v>
      </c>
      <c r="BE46" s="221" t="s">
        <v>121</v>
      </c>
    </row>
    <row r="47" spans="2:57" s="12" customFormat="1" ht="12.75" x14ac:dyDescent="0.2">
      <c r="B47" s="65">
        <v>2025</v>
      </c>
      <c r="C47" s="65">
        <v>891780111</v>
      </c>
      <c r="D47" s="65" t="s">
        <v>78</v>
      </c>
      <c r="E47" s="67" t="s">
        <v>15447</v>
      </c>
      <c r="F47" s="65" t="s">
        <v>15442</v>
      </c>
      <c r="G47" s="65">
        <v>0</v>
      </c>
      <c r="H47" s="65" t="s">
        <v>81</v>
      </c>
      <c r="I47" s="221" t="s">
        <v>82</v>
      </c>
      <c r="J47" s="220" t="s">
        <v>83</v>
      </c>
      <c r="K47" s="67" t="s">
        <v>15446</v>
      </c>
      <c r="L47" s="424">
        <v>98000000</v>
      </c>
      <c r="M47" s="221" t="s">
        <v>85</v>
      </c>
      <c r="N47" s="66" t="s">
        <v>15445</v>
      </c>
      <c r="O47" s="68">
        <v>900880521</v>
      </c>
      <c r="P47" s="68">
        <v>459</v>
      </c>
      <c r="Q47" s="260">
        <v>45714</v>
      </c>
      <c r="R47" s="424">
        <v>98000000</v>
      </c>
      <c r="S47" s="260">
        <v>45716</v>
      </c>
      <c r="T47" s="424">
        <v>98000000</v>
      </c>
      <c r="U47" s="65" t="s">
        <v>87</v>
      </c>
      <c r="V47" s="402">
        <v>57444673</v>
      </c>
      <c r="W47" s="242" t="s">
        <v>8387</v>
      </c>
      <c r="X47" s="587">
        <v>45716</v>
      </c>
      <c r="Y47" s="260">
        <v>45717</v>
      </c>
      <c r="Z47" s="587">
        <v>45716</v>
      </c>
      <c r="AA47" s="260">
        <v>46053</v>
      </c>
      <c r="AB47" s="49">
        <f t="shared" si="0"/>
        <v>337</v>
      </c>
      <c r="AC47" s="68">
        <v>0</v>
      </c>
      <c r="AD47" s="68">
        <v>0</v>
      </c>
      <c r="AE47" s="68">
        <v>0</v>
      </c>
      <c r="AF47" s="78" t="s">
        <v>89</v>
      </c>
      <c r="AG47" s="49">
        <f t="shared" si="1"/>
        <v>0</v>
      </c>
      <c r="AH47" s="68">
        <v>0</v>
      </c>
      <c r="AI47" s="68">
        <v>0</v>
      </c>
      <c r="AJ47" s="65" t="s">
        <v>89</v>
      </c>
      <c r="AK47" s="78" t="s">
        <v>89</v>
      </c>
      <c r="AL47" s="68">
        <v>0</v>
      </c>
      <c r="AM47" s="78" t="s">
        <v>89</v>
      </c>
      <c r="AN47" s="78" t="s">
        <v>89</v>
      </c>
      <c r="AO47" s="78" t="s">
        <v>89</v>
      </c>
      <c r="AP47" s="49">
        <f t="shared" si="2"/>
        <v>0</v>
      </c>
      <c r="AQ47" s="49">
        <f t="shared" si="3"/>
        <v>98000000</v>
      </c>
      <c r="AR47" s="65" t="s">
        <v>87</v>
      </c>
      <c r="AS47" s="68">
        <v>98000000</v>
      </c>
      <c r="AT47" s="65" t="s">
        <v>90</v>
      </c>
      <c r="AU47" s="68">
        <v>0</v>
      </c>
      <c r="AV47" s="75" t="s">
        <v>89</v>
      </c>
      <c r="AW47" s="224">
        <v>47873594.979999997</v>
      </c>
      <c r="AX47" s="79">
        <f t="shared" si="4"/>
        <v>50126405.020000003</v>
      </c>
      <c r="AY47" s="223">
        <f t="shared" si="5"/>
        <v>0.48850607122448975</v>
      </c>
      <c r="AZ47" s="74">
        <v>0.49</v>
      </c>
      <c r="BA47" s="75" t="s">
        <v>89</v>
      </c>
      <c r="BB47" s="65" t="s">
        <v>108</v>
      </c>
      <c r="BC47" s="76" t="s">
        <v>15444</v>
      </c>
      <c r="BD47" s="221" t="s">
        <v>87</v>
      </c>
      <c r="BE47" s="221" t="s">
        <v>121</v>
      </c>
    </row>
    <row r="48" spans="2:57" s="12" customFormat="1" ht="12.75" x14ac:dyDescent="0.2">
      <c r="B48" s="65">
        <v>2025</v>
      </c>
      <c r="C48" s="65">
        <v>891780111</v>
      </c>
      <c r="D48" s="65" t="s">
        <v>78</v>
      </c>
      <c r="E48" s="67" t="s">
        <v>15443</v>
      </c>
      <c r="F48" s="65" t="s">
        <v>15442</v>
      </c>
      <c r="G48" s="65">
        <v>0</v>
      </c>
      <c r="H48" s="65" t="s">
        <v>81</v>
      </c>
      <c r="I48" s="221" t="s">
        <v>82</v>
      </c>
      <c r="J48" s="220" t="s">
        <v>83</v>
      </c>
      <c r="K48" s="67" t="s">
        <v>15441</v>
      </c>
      <c r="L48" s="424">
        <v>247201260</v>
      </c>
      <c r="M48" s="221" t="s">
        <v>85</v>
      </c>
      <c r="N48" s="66" t="s">
        <v>15440</v>
      </c>
      <c r="O48" s="68">
        <v>901572832</v>
      </c>
      <c r="P48" s="68">
        <v>458</v>
      </c>
      <c r="Q48" s="260">
        <v>45714</v>
      </c>
      <c r="R48" s="424">
        <v>247201260</v>
      </c>
      <c r="S48" s="260">
        <v>45720</v>
      </c>
      <c r="T48" s="424">
        <v>247201260</v>
      </c>
      <c r="U48" s="65" t="s">
        <v>87</v>
      </c>
      <c r="V48" s="402">
        <v>85465146</v>
      </c>
      <c r="W48" s="242" t="s">
        <v>14545</v>
      </c>
      <c r="X48" s="587">
        <v>45720</v>
      </c>
      <c r="Y48" s="260">
        <v>45721</v>
      </c>
      <c r="Z48" s="587">
        <v>45716</v>
      </c>
      <c r="AA48" s="260">
        <v>45723</v>
      </c>
      <c r="AB48" s="49">
        <f t="shared" si="0"/>
        <v>7</v>
      </c>
      <c r="AC48" s="68">
        <v>0</v>
      </c>
      <c r="AD48" s="68">
        <v>0</v>
      </c>
      <c r="AE48" s="68">
        <v>0</v>
      </c>
      <c r="AF48" s="78" t="s">
        <v>89</v>
      </c>
      <c r="AG48" s="49">
        <f t="shared" si="1"/>
        <v>0</v>
      </c>
      <c r="AH48" s="68">
        <v>0</v>
      </c>
      <c r="AI48" s="68">
        <v>0</v>
      </c>
      <c r="AJ48" s="65" t="s">
        <v>89</v>
      </c>
      <c r="AK48" s="78" t="s">
        <v>89</v>
      </c>
      <c r="AL48" s="68">
        <v>0</v>
      </c>
      <c r="AM48" s="78" t="s">
        <v>89</v>
      </c>
      <c r="AN48" s="78" t="s">
        <v>89</v>
      </c>
      <c r="AO48" s="78" t="s">
        <v>89</v>
      </c>
      <c r="AP48" s="49">
        <f t="shared" si="2"/>
        <v>0</v>
      </c>
      <c r="AQ48" s="49">
        <f t="shared" si="3"/>
        <v>247201260</v>
      </c>
      <c r="AR48" s="65" t="s">
        <v>87</v>
      </c>
      <c r="AS48" s="68">
        <v>247201260</v>
      </c>
      <c r="AT48" s="65" t="s">
        <v>90</v>
      </c>
      <c r="AU48" s="68">
        <v>0</v>
      </c>
      <c r="AV48" s="75" t="s">
        <v>89</v>
      </c>
      <c r="AW48" s="224">
        <v>247201260</v>
      </c>
      <c r="AX48" s="79">
        <f t="shared" si="4"/>
        <v>0</v>
      </c>
      <c r="AY48" s="223">
        <f t="shared" si="5"/>
        <v>1</v>
      </c>
      <c r="AZ48" s="74">
        <v>1</v>
      </c>
      <c r="BA48" s="75" t="s">
        <v>89</v>
      </c>
      <c r="BB48" s="65" t="s">
        <v>103</v>
      </c>
      <c r="BC48" s="76" t="s">
        <v>15439</v>
      </c>
      <c r="BD48" s="221" t="s">
        <v>87</v>
      </c>
      <c r="BE48" s="221" t="s">
        <v>121</v>
      </c>
    </row>
    <row r="49" spans="2:57" s="12" customFormat="1" ht="12.75" x14ac:dyDescent="0.2">
      <c r="B49" s="65">
        <v>2025</v>
      </c>
      <c r="C49" s="65">
        <v>891780111</v>
      </c>
      <c r="D49" s="65" t="s">
        <v>78</v>
      </c>
      <c r="E49" s="67" t="s">
        <v>15438</v>
      </c>
      <c r="F49" s="65" t="s">
        <v>15437</v>
      </c>
      <c r="G49" s="65">
        <v>0</v>
      </c>
      <c r="H49" s="65" t="s">
        <v>81</v>
      </c>
      <c r="I49" s="221" t="s">
        <v>127</v>
      </c>
      <c r="J49" s="220" t="s">
        <v>83</v>
      </c>
      <c r="K49" s="67" t="s">
        <v>15436</v>
      </c>
      <c r="L49" s="424">
        <v>23968208</v>
      </c>
      <c r="M49" s="221" t="s">
        <v>85</v>
      </c>
      <c r="N49" s="66" t="s">
        <v>601</v>
      </c>
      <c r="O49" s="68">
        <v>79418273</v>
      </c>
      <c r="P49" s="68">
        <v>315</v>
      </c>
      <c r="Q49" s="260">
        <v>45699</v>
      </c>
      <c r="R49" s="424">
        <v>315060339</v>
      </c>
      <c r="S49" s="260">
        <v>45721</v>
      </c>
      <c r="T49" s="424">
        <v>23968208</v>
      </c>
      <c r="U49" s="65" t="s">
        <v>87</v>
      </c>
      <c r="V49" s="402">
        <v>72175282</v>
      </c>
      <c r="W49" s="242" t="s">
        <v>318</v>
      </c>
      <c r="X49" s="587">
        <v>45721</v>
      </c>
      <c r="Y49" s="260">
        <v>45721</v>
      </c>
      <c r="Z49" s="587" t="s">
        <v>89</v>
      </c>
      <c r="AA49" s="260">
        <v>45843</v>
      </c>
      <c r="AB49" s="49">
        <f t="shared" si="0"/>
        <v>122</v>
      </c>
      <c r="AC49" s="68">
        <v>0</v>
      </c>
      <c r="AD49" s="68">
        <v>0</v>
      </c>
      <c r="AE49" s="68">
        <v>0</v>
      </c>
      <c r="AF49" s="78" t="s">
        <v>89</v>
      </c>
      <c r="AG49" s="49">
        <f t="shared" si="1"/>
        <v>0</v>
      </c>
      <c r="AH49" s="68">
        <v>0</v>
      </c>
      <c r="AI49" s="68">
        <v>0</v>
      </c>
      <c r="AJ49" s="65" t="s">
        <v>89</v>
      </c>
      <c r="AK49" s="78" t="s">
        <v>89</v>
      </c>
      <c r="AL49" s="68">
        <v>0</v>
      </c>
      <c r="AM49" s="78" t="s">
        <v>89</v>
      </c>
      <c r="AN49" s="78" t="s">
        <v>89</v>
      </c>
      <c r="AO49" s="78" t="s">
        <v>89</v>
      </c>
      <c r="AP49" s="49">
        <f t="shared" si="2"/>
        <v>0</v>
      </c>
      <c r="AQ49" s="49">
        <f t="shared" si="3"/>
        <v>23968208</v>
      </c>
      <c r="AR49" s="65" t="s">
        <v>87</v>
      </c>
      <c r="AS49" s="68">
        <v>23968208</v>
      </c>
      <c r="AT49" s="65" t="s">
        <v>90</v>
      </c>
      <c r="AU49" s="68">
        <v>0</v>
      </c>
      <c r="AV49" s="75" t="s">
        <v>89</v>
      </c>
      <c r="AW49" s="224">
        <v>23968207</v>
      </c>
      <c r="AX49" s="79">
        <f t="shared" si="4"/>
        <v>1</v>
      </c>
      <c r="AY49" s="223">
        <f t="shared" si="5"/>
        <v>0.99999995827806565</v>
      </c>
      <c r="AZ49" s="74">
        <v>1</v>
      </c>
      <c r="BA49" s="75" t="s">
        <v>89</v>
      </c>
      <c r="BB49" s="65" t="s">
        <v>103</v>
      </c>
      <c r="BC49" s="76" t="s">
        <v>15435</v>
      </c>
      <c r="BD49" s="221" t="s">
        <v>87</v>
      </c>
      <c r="BE49" s="221" t="s">
        <v>121</v>
      </c>
    </row>
    <row r="50" spans="2:57" s="12" customFormat="1" ht="12.75" x14ac:dyDescent="0.2">
      <c r="B50" s="65">
        <v>2025</v>
      </c>
      <c r="C50" s="65">
        <v>891780111</v>
      </c>
      <c r="D50" s="65" t="s">
        <v>78</v>
      </c>
      <c r="E50" s="67" t="s">
        <v>15434</v>
      </c>
      <c r="F50" s="65" t="s">
        <v>15433</v>
      </c>
      <c r="G50" s="65">
        <v>0</v>
      </c>
      <c r="H50" s="65" t="s">
        <v>81</v>
      </c>
      <c r="I50" s="221" t="s">
        <v>82</v>
      </c>
      <c r="J50" s="220" t="s">
        <v>83</v>
      </c>
      <c r="K50" s="67" t="s">
        <v>15432</v>
      </c>
      <c r="L50" s="424">
        <v>308550000</v>
      </c>
      <c r="M50" s="221" t="s">
        <v>85</v>
      </c>
      <c r="N50" s="66" t="s">
        <v>15431</v>
      </c>
      <c r="O50" s="68">
        <v>900435931</v>
      </c>
      <c r="P50" s="68">
        <v>427</v>
      </c>
      <c r="Q50" s="260">
        <v>45709</v>
      </c>
      <c r="R50" s="424">
        <v>308550000</v>
      </c>
      <c r="S50" s="260">
        <v>45722</v>
      </c>
      <c r="T50" s="424">
        <v>308550000</v>
      </c>
      <c r="U50" s="65" t="s">
        <v>87</v>
      </c>
      <c r="V50" s="402">
        <v>1082868728</v>
      </c>
      <c r="W50" s="242" t="s">
        <v>8398</v>
      </c>
      <c r="X50" s="587">
        <v>45722</v>
      </c>
      <c r="Y50" s="260">
        <v>45726</v>
      </c>
      <c r="Z50" s="587">
        <v>45726</v>
      </c>
      <c r="AA50" s="260">
        <v>46091</v>
      </c>
      <c r="AB50" s="49">
        <f t="shared" si="0"/>
        <v>365</v>
      </c>
      <c r="AC50" s="68">
        <v>0</v>
      </c>
      <c r="AD50" s="68">
        <v>0</v>
      </c>
      <c r="AE50" s="68">
        <v>0</v>
      </c>
      <c r="AF50" s="78" t="s">
        <v>89</v>
      </c>
      <c r="AG50" s="49">
        <f t="shared" si="1"/>
        <v>0</v>
      </c>
      <c r="AH50" s="68">
        <v>0</v>
      </c>
      <c r="AI50" s="68">
        <v>0</v>
      </c>
      <c r="AJ50" s="65" t="s">
        <v>89</v>
      </c>
      <c r="AK50" s="78" t="s">
        <v>89</v>
      </c>
      <c r="AL50" s="68">
        <v>0</v>
      </c>
      <c r="AM50" s="78" t="s">
        <v>89</v>
      </c>
      <c r="AN50" s="78" t="s">
        <v>89</v>
      </c>
      <c r="AO50" s="78" t="s">
        <v>89</v>
      </c>
      <c r="AP50" s="49">
        <f t="shared" si="2"/>
        <v>0</v>
      </c>
      <c r="AQ50" s="49">
        <f t="shared" si="3"/>
        <v>308550000</v>
      </c>
      <c r="AR50" s="65" t="s">
        <v>87</v>
      </c>
      <c r="AS50" s="68">
        <v>308550000</v>
      </c>
      <c r="AT50" s="65" t="s">
        <v>90</v>
      </c>
      <c r="AU50" s="68">
        <v>0</v>
      </c>
      <c r="AV50" s="75" t="s">
        <v>89</v>
      </c>
      <c r="AW50" s="224">
        <v>0</v>
      </c>
      <c r="AX50" s="79">
        <f t="shared" si="4"/>
        <v>308550000</v>
      </c>
      <c r="AY50" s="223">
        <f t="shared" si="5"/>
        <v>0</v>
      </c>
      <c r="AZ50" s="74">
        <v>0</v>
      </c>
      <c r="BA50" s="75" t="s">
        <v>89</v>
      </c>
      <c r="BB50" s="65" t="s">
        <v>108</v>
      </c>
      <c r="BC50" s="76" t="s">
        <v>15430</v>
      </c>
      <c r="BD50" s="221" t="s">
        <v>87</v>
      </c>
      <c r="BE50" s="221" t="s">
        <v>121</v>
      </c>
    </row>
    <row r="51" spans="2:57" s="12" customFormat="1" ht="12.75" x14ac:dyDescent="0.2">
      <c r="B51" s="65">
        <v>2025</v>
      </c>
      <c r="C51" s="65">
        <v>891780111</v>
      </c>
      <c r="D51" s="65" t="s">
        <v>78</v>
      </c>
      <c r="E51" s="67" t="s">
        <v>15429</v>
      </c>
      <c r="F51" s="65" t="s">
        <v>15428</v>
      </c>
      <c r="G51" s="65">
        <v>0</v>
      </c>
      <c r="H51" s="65" t="s">
        <v>81</v>
      </c>
      <c r="I51" s="221" t="s">
        <v>82</v>
      </c>
      <c r="J51" s="220" t="s">
        <v>83</v>
      </c>
      <c r="K51" s="67" t="s">
        <v>15427</v>
      </c>
      <c r="L51" s="424">
        <v>3712800</v>
      </c>
      <c r="M51" s="221" t="s">
        <v>85</v>
      </c>
      <c r="N51" s="66" t="s">
        <v>15404</v>
      </c>
      <c r="O51" s="68">
        <v>900499033</v>
      </c>
      <c r="P51" s="68">
        <v>531</v>
      </c>
      <c r="Q51" s="260">
        <v>45720</v>
      </c>
      <c r="R51" s="424">
        <v>3712800</v>
      </c>
      <c r="S51" s="260">
        <v>45722</v>
      </c>
      <c r="T51" s="424">
        <v>3712800</v>
      </c>
      <c r="U51" s="65" t="s">
        <v>87</v>
      </c>
      <c r="V51" s="402">
        <v>85467461</v>
      </c>
      <c r="W51" s="242" t="s">
        <v>494</v>
      </c>
      <c r="X51" s="587">
        <v>45722</v>
      </c>
      <c r="Y51" s="260">
        <v>45723</v>
      </c>
      <c r="Z51" s="587" t="s">
        <v>89</v>
      </c>
      <c r="AA51" s="260">
        <v>46087</v>
      </c>
      <c r="AB51" s="49">
        <f t="shared" si="0"/>
        <v>364</v>
      </c>
      <c r="AC51" s="68">
        <v>0</v>
      </c>
      <c r="AD51" s="68">
        <v>0</v>
      </c>
      <c r="AE51" s="68">
        <v>0</v>
      </c>
      <c r="AF51" s="78" t="s">
        <v>89</v>
      </c>
      <c r="AG51" s="49">
        <f t="shared" si="1"/>
        <v>0</v>
      </c>
      <c r="AH51" s="68">
        <v>0</v>
      </c>
      <c r="AI51" s="68">
        <v>0</v>
      </c>
      <c r="AJ51" s="65" t="s">
        <v>89</v>
      </c>
      <c r="AK51" s="78" t="s">
        <v>89</v>
      </c>
      <c r="AL51" s="68">
        <v>0</v>
      </c>
      <c r="AM51" s="78" t="s">
        <v>89</v>
      </c>
      <c r="AN51" s="78" t="s">
        <v>89</v>
      </c>
      <c r="AO51" s="78" t="s">
        <v>89</v>
      </c>
      <c r="AP51" s="49">
        <f t="shared" si="2"/>
        <v>0</v>
      </c>
      <c r="AQ51" s="49">
        <f t="shared" si="3"/>
        <v>3712800</v>
      </c>
      <c r="AR51" s="65" t="s">
        <v>87</v>
      </c>
      <c r="AS51" s="68">
        <v>3712800</v>
      </c>
      <c r="AT51" s="65" t="s">
        <v>90</v>
      </c>
      <c r="AU51" s="68">
        <v>0</v>
      </c>
      <c r="AV51" s="75" t="s">
        <v>89</v>
      </c>
      <c r="AW51" s="224">
        <v>0</v>
      </c>
      <c r="AX51" s="79">
        <f t="shared" si="4"/>
        <v>3712800</v>
      </c>
      <c r="AY51" s="223">
        <f t="shared" si="5"/>
        <v>0</v>
      </c>
      <c r="AZ51" s="74">
        <v>0</v>
      </c>
      <c r="BA51" s="75" t="s">
        <v>89</v>
      </c>
      <c r="BB51" s="65" t="s">
        <v>108</v>
      </c>
      <c r="BC51" s="76" t="s">
        <v>15426</v>
      </c>
      <c r="BD51" s="221" t="s">
        <v>87</v>
      </c>
      <c r="BE51" s="221" t="s">
        <v>121</v>
      </c>
    </row>
    <row r="52" spans="2:57" s="12" customFormat="1" ht="12.75" x14ac:dyDescent="0.2">
      <c r="B52" s="65">
        <v>2025</v>
      </c>
      <c r="C52" s="65">
        <v>891780111</v>
      </c>
      <c r="D52" s="65" t="s">
        <v>78</v>
      </c>
      <c r="E52" s="67" t="s">
        <v>15425</v>
      </c>
      <c r="F52" s="65" t="s">
        <v>15424</v>
      </c>
      <c r="G52" s="65">
        <v>0</v>
      </c>
      <c r="H52" s="65" t="s">
        <v>81</v>
      </c>
      <c r="I52" s="221" t="s">
        <v>82</v>
      </c>
      <c r="J52" s="220" t="s">
        <v>83</v>
      </c>
      <c r="K52" s="67" t="s">
        <v>15423</v>
      </c>
      <c r="L52" s="424">
        <v>10800000</v>
      </c>
      <c r="M52" s="221" t="s">
        <v>85</v>
      </c>
      <c r="N52" s="66" t="s">
        <v>15422</v>
      </c>
      <c r="O52" s="68">
        <v>901146796</v>
      </c>
      <c r="P52" s="68">
        <v>463</v>
      </c>
      <c r="Q52" s="260">
        <v>45714</v>
      </c>
      <c r="R52" s="424">
        <v>10800000</v>
      </c>
      <c r="S52" s="260">
        <v>45722</v>
      </c>
      <c r="T52" s="424">
        <v>10800000</v>
      </c>
      <c r="U52" s="65" t="s">
        <v>87</v>
      </c>
      <c r="V52" s="402">
        <v>85465146</v>
      </c>
      <c r="W52" s="242" t="s">
        <v>14545</v>
      </c>
      <c r="X52" s="587">
        <v>45722</v>
      </c>
      <c r="Y52" s="260">
        <v>45722</v>
      </c>
      <c r="Z52" s="587" t="s">
        <v>89</v>
      </c>
      <c r="AA52" s="260">
        <v>45727</v>
      </c>
      <c r="AB52" s="49">
        <f t="shared" si="0"/>
        <v>5</v>
      </c>
      <c r="AC52" s="68">
        <v>0</v>
      </c>
      <c r="AD52" s="68">
        <v>0</v>
      </c>
      <c r="AE52" s="68">
        <v>0</v>
      </c>
      <c r="AF52" s="78" t="s">
        <v>89</v>
      </c>
      <c r="AG52" s="49">
        <f t="shared" si="1"/>
        <v>0</v>
      </c>
      <c r="AH52" s="68">
        <v>0</v>
      </c>
      <c r="AI52" s="68">
        <v>0</v>
      </c>
      <c r="AJ52" s="65" t="s">
        <v>89</v>
      </c>
      <c r="AK52" s="78" t="s">
        <v>89</v>
      </c>
      <c r="AL52" s="68">
        <v>0</v>
      </c>
      <c r="AM52" s="78" t="s">
        <v>89</v>
      </c>
      <c r="AN52" s="78" t="s">
        <v>89</v>
      </c>
      <c r="AO52" s="78" t="s">
        <v>89</v>
      </c>
      <c r="AP52" s="49">
        <f t="shared" si="2"/>
        <v>0</v>
      </c>
      <c r="AQ52" s="49">
        <f t="shared" si="3"/>
        <v>10800000</v>
      </c>
      <c r="AR52" s="65" t="s">
        <v>87</v>
      </c>
      <c r="AS52" s="68">
        <v>10800000</v>
      </c>
      <c r="AT52" s="65" t="s">
        <v>90</v>
      </c>
      <c r="AU52" s="68">
        <v>0</v>
      </c>
      <c r="AV52" s="75" t="s">
        <v>89</v>
      </c>
      <c r="AW52" s="224">
        <v>10799999.699999999</v>
      </c>
      <c r="AX52" s="79">
        <f t="shared" si="4"/>
        <v>0.30000000074505806</v>
      </c>
      <c r="AY52" s="223">
        <f t="shared" si="5"/>
        <v>0.99999997222222214</v>
      </c>
      <c r="AZ52" s="74">
        <v>1</v>
      </c>
      <c r="BA52" s="75" t="s">
        <v>89</v>
      </c>
      <c r="BB52" s="65" t="s">
        <v>103</v>
      </c>
      <c r="BC52" s="76" t="s">
        <v>15421</v>
      </c>
      <c r="BD52" s="221" t="s">
        <v>87</v>
      </c>
      <c r="BE52" s="221" t="s">
        <v>121</v>
      </c>
    </row>
    <row r="53" spans="2:57" s="12" customFormat="1" ht="12.75" x14ac:dyDescent="0.2">
      <c r="B53" s="65">
        <v>2025</v>
      </c>
      <c r="C53" s="65">
        <v>891780111</v>
      </c>
      <c r="D53" s="65" t="s">
        <v>78</v>
      </c>
      <c r="E53" s="67" t="s">
        <v>15420</v>
      </c>
      <c r="F53" s="65" t="s">
        <v>15419</v>
      </c>
      <c r="G53" s="65">
        <v>0</v>
      </c>
      <c r="H53" s="65" t="s">
        <v>81</v>
      </c>
      <c r="I53" s="221" t="s">
        <v>82</v>
      </c>
      <c r="J53" s="220" t="s">
        <v>83</v>
      </c>
      <c r="K53" s="67" t="s">
        <v>15418</v>
      </c>
      <c r="L53" s="424">
        <v>146300000</v>
      </c>
      <c r="M53" s="221" t="s">
        <v>85</v>
      </c>
      <c r="N53" s="66" t="s">
        <v>6277</v>
      </c>
      <c r="O53" s="68">
        <v>85469041</v>
      </c>
      <c r="P53" s="68">
        <v>293</v>
      </c>
      <c r="Q53" s="260">
        <v>45695</v>
      </c>
      <c r="R53" s="424">
        <v>146300000</v>
      </c>
      <c r="S53" s="260">
        <v>45727</v>
      </c>
      <c r="T53" s="424">
        <v>146300000</v>
      </c>
      <c r="U53" s="65" t="s">
        <v>87</v>
      </c>
      <c r="V53" s="402">
        <v>36665858</v>
      </c>
      <c r="W53" s="242" t="s">
        <v>10109</v>
      </c>
      <c r="X53" s="587">
        <v>45727</v>
      </c>
      <c r="Y53" s="260">
        <v>45735</v>
      </c>
      <c r="Z53" s="587">
        <v>45729</v>
      </c>
      <c r="AA53" s="260">
        <v>46022</v>
      </c>
      <c r="AB53" s="49">
        <f t="shared" si="0"/>
        <v>293</v>
      </c>
      <c r="AC53" s="68">
        <v>0</v>
      </c>
      <c r="AD53" s="68">
        <v>0</v>
      </c>
      <c r="AE53" s="68">
        <v>0</v>
      </c>
      <c r="AF53" s="78" t="s">
        <v>89</v>
      </c>
      <c r="AG53" s="49">
        <f t="shared" si="1"/>
        <v>0</v>
      </c>
      <c r="AH53" s="68">
        <v>0</v>
      </c>
      <c r="AI53" s="68">
        <v>0</v>
      </c>
      <c r="AJ53" s="65" t="s">
        <v>89</v>
      </c>
      <c r="AK53" s="78" t="s">
        <v>89</v>
      </c>
      <c r="AL53" s="68">
        <v>0</v>
      </c>
      <c r="AM53" s="78" t="s">
        <v>89</v>
      </c>
      <c r="AN53" s="78" t="s">
        <v>89</v>
      </c>
      <c r="AO53" s="78" t="s">
        <v>89</v>
      </c>
      <c r="AP53" s="49">
        <f t="shared" si="2"/>
        <v>0</v>
      </c>
      <c r="AQ53" s="49">
        <f t="shared" si="3"/>
        <v>146300000</v>
      </c>
      <c r="AR53" s="65" t="s">
        <v>87</v>
      </c>
      <c r="AS53" s="68">
        <v>146300000</v>
      </c>
      <c r="AT53" s="65" t="s">
        <v>90</v>
      </c>
      <c r="AU53" s="68">
        <v>0</v>
      </c>
      <c r="AV53" s="75" t="s">
        <v>89</v>
      </c>
      <c r="AW53" s="224">
        <v>0</v>
      </c>
      <c r="AX53" s="79">
        <f t="shared" si="4"/>
        <v>146300000</v>
      </c>
      <c r="AY53" s="223">
        <f t="shared" si="5"/>
        <v>0</v>
      </c>
      <c r="AZ53" s="74">
        <v>0</v>
      </c>
      <c r="BA53" s="75" t="s">
        <v>89</v>
      </c>
      <c r="BB53" s="65" t="s">
        <v>108</v>
      </c>
      <c r="BC53" s="76" t="s">
        <v>15417</v>
      </c>
      <c r="BD53" s="221" t="s">
        <v>87</v>
      </c>
      <c r="BE53" s="221" t="s">
        <v>121</v>
      </c>
    </row>
    <row r="54" spans="2:57" s="12" customFormat="1" ht="12.75" x14ac:dyDescent="0.2">
      <c r="B54" s="65">
        <v>2025</v>
      </c>
      <c r="C54" s="65">
        <v>891780111</v>
      </c>
      <c r="D54" s="65" t="s">
        <v>78</v>
      </c>
      <c r="E54" s="67" t="s">
        <v>15416</v>
      </c>
      <c r="F54" s="65" t="s">
        <v>15415</v>
      </c>
      <c r="G54" s="65">
        <v>0</v>
      </c>
      <c r="H54" s="65" t="s">
        <v>81</v>
      </c>
      <c r="I54" s="221" t="s">
        <v>82</v>
      </c>
      <c r="J54" s="220" t="s">
        <v>83</v>
      </c>
      <c r="K54" s="67" t="s">
        <v>15414</v>
      </c>
      <c r="L54" s="424">
        <v>2320000</v>
      </c>
      <c r="M54" s="221" t="s">
        <v>85</v>
      </c>
      <c r="N54" s="66" t="s">
        <v>15413</v>
      </c>
      <c r="O54" s="68">
        <v>85475929</v>
      </c>
      <c r="P54" s="68">
        <v>34</v>
      </c>
      <c r="Q54" s="260">
        <v>45671</v>
      </c>
      <c r="R54" s="424">
        <v>2320000</v>
      </c>
      <c r="S54" s="260">
        <v>45727</v>
      </c>
      <c r="T54" s="424">
        <v>2320000</v>
      </c>
      <c r="U54" s="65" t="s">
        <v>87</v>
      </c>
      <c r="V54" s="402">
        <v>12621405</v>
      </c>
      <c r="W54" s="242" t="s">
        <v>8409</v>
      </c>
      <c r="X54" s="587">
        <v>45727</v>
      </c>
      <c r="Y54" s="260">
        <v>45727</v>
      </c>
      <c r="Z54" s="587" t="s">
        <v>89</v>
      </c>
      <c r="AA54" s="260">
        <v>46010</v>
      </c>
      <c r="AB54" s="49">
        <f t="shared" si="0"/>
        <v>283</v>
      </c>
      <c r="AC54" s="68">
        <v>0</v>
      </c>
      <c r="AD54" s="68">
        <v>0</v>
      </c>
      <c r="AE54" s="68">
        <v>0</v>
      </c>
      <c r="AF54" s="78" t="s">
        <v>89</v>
      </c>
      <c r="AG54" s="49">
        <f t="shared" si="1"/>
        <v>0</v>
      </c>
      <c r="AH54" s="68">
        <v>0</v>
      </c>
      <c r="AI54" s="68">
        <v>0</v>
      </c>
      <c r="AJ54" s="65" t="s">
        <v>89</v>
      </c>
      <c r="AK54" s="78" t="s">
        <v>89</v>
      </c>
      <c r="AL54" s="68">
        <v>0</v>
      </c>
      <c r="AM54" s="78" t="s">
        <v>89</v>
      </c>
      <c r="AN54" s="78" t="s">
        <v>89</v>
      </c>
      <c r="AO54" s="78" t="s">
        <v>89</v>
      </c>
      <c r="AP54" s="49">
        <f t="shared" si="2"/>
        <v>0</v>
      </c>
      <c r="AQ54" s="49">
        <f t="shared" si="3"/>
        <v>2320000</v>
      </c>
      <c r="AR54" s="65" t="s">
        <v>87</v>
      </c>
      <c r="AS54" s="68">
        <v>2320000</v>
      </c>
      <c r="AT54" s="65" t="s">
        <v>90</v>
      </c>
      <c r="AU54" s="68">
        <v>0</v>
      </c>
      <c r="AV54" s="75" t="s">
        <v>89</v>
      </c>
      <c r="AW54" s="224">
        <v>0</v>
      </c>
      <c r="AX54" s="79">
        <f t="shared" si="4"/>
        <v>2320000</v>
      </c>
      <c r="AY54" s="223">
        <f t="shared" si="5"/>
        <v>0</v>
      </c>
      <c r="AZ54" s="74">
        <v>0</v>
      </c>
      <c r="BA54" s="75" t="s">
        <v>89</v>
      </c>
      <c r="BB54" s="65" t="s">
        <v>108</v>
      </c>
      <c r="BC54" s="76" t="s">
        <v>15412</v>
      </c>
      <c r="BD54" s="221" t="s">
        <v>87</v>
      </c>
      <c r="BE54" s="221" t="s">
        <v>121</v>
      </c>
    </row>
    <row r="55" spans="2:57" s="12" customFormat="1" ht="12.75" x14ac:dyDescent="0.2">
      <c r="B55" s="65">
        <v>2025</v>
      </c>
      <c r="C55" s="65">
        <v>891780111</v>
      </c>
      <c r="D55" s="65" t="s">
        <v>78</v>
      </c>
      <c r="E55" s="67" t="s">
        <v>15411</v>
      </c>
      <c r="F55" s="65" t="s">
        <v>15410</v>
      </c>
      <c r="G55" s="65">
        <v>0</v>
      </c>
      <c r="H55" s="65" t="s">
        <v>81</v>
      </c>
      <c r="I55" s="221" t="s">
        <v>82</v>
      </c>
      <c r="J55" s="220" t="s">
        <v>83</v>
      </c>
      <c r="K55" s="67" t="s">
        <v>15409</v>
      </c>
      <c r="L55" s="424">
        <v>200000000</v>
      </c>
      <c r="M55" s="221" t="s">
        <v>85</v>
      </c>
      <c r="N55" s="66" t="s">
        <v>1263</v>
      </c>
      <c r="O55" s="68">
        <v>1082881269</v>
      </c>
      <c r="P55" s="68">
        <v>445</v>
      </c>
      <c r="Q55" s="260">
        <v>45713</v>
      </c>
      <c r="R55" s="424">
        <v>200000000</v>
      </c>
      <c r="S55" s="260">
        <v>45727</v>
      </c>
      <c r="T55" s="424">
        <v>200000000</v>
      </c>
      <c r="U55" s="65" t="s">
        <v>87</v>
      </c>
      <c r="V55" s="402">
        <v>72175282</v>
      </c>
      <c r="W55" s="242" t="s">
        <v>318</v>
      </c>
      <c r="X55" s="587">
        <v>45727</v>
      </c>
      <c r="Y55" s="260">
        <v>45727</v>
      </c>
      <c r="Z55" s="587">
        <v>45727</v>
      </c>
      <c r="AA55" s="260">
        <v>46022</v>
      </c>
      <c r="AB55" s="49">
        <f t="shared" si="0"/>
        <v>295</v>
      </c>
      <c r="AC55" s="68">
        <v>0</v>
      </c>
      <c r="AD55" s="68">
        <v>0</v>
      </c>
      <c r="AE55" s="68">
        <v>0</v>
      </c>
      <c r="AF55" s="78" t="s">
        <v>89</v>
      </c>
      <c r="AG55" s="49">
        <f t="shared" si="1"/>
        <v>0</v>
      </c>
      <c r="AH55" s="68">
        <v>0</v>
      </c>
      <c r="AI55" s="68">
        <v>0</v>
      </c>
      <c r="AJ55" s="65" t="s">
        <v>89</v>
      </c>
      <c r="AK55" s="78" t="s">
        <v>89</v>
      </c>
      <c r="AL55" s="68">
        <v>0</v>
      </c>
      <c r="AM55" s="78" t="s">
        <v>89</v>
      </c>
      <c r="AN55" s="78" t="s">
        <v>89</v>
      </c>
      <c r="AO55" s="78" t="s">
        <v>89</v>
      </c>
      <c r="AP55" s="49">
        <f t="shared" si="2"/>
        <v>0</v>
      </c>
      <c r="AQ55" s="49">
        <f t="shared" si="3"/>
        <v>200000000</v>
      </c>
      <c r="AR55" s="65" t="s">
        <v>87</v>
      </c>
      <c r="AS55" s="68">
        <v>200000000</v>
      </c>
      <c r="AT55" s="65" t="s">
        <v>90</v>
      </c>
      <c r="AU55" s="68">
        <v>0</v>
      </c>
      <c r="AV55" s="75" t="s">
        <v>89</v>
      </c>
      <c r="AW55" s="224">
        <v>68863872</v>
      </c>
      <c r="AX55" s="79">
        <f t="shared" si="4"/>
        <v>131136128</v>
      </c>
      <c r="AY55" s="223">
        <f t="shared" si="5"/>
        <v>0.34431936000000002</v>
      </c>
      <c r="AZ55" s="74">
        <v>0.34</v>
      </c>
      <c r="BA55" s="75" t="s">
        <v>89</v>
      </c>
      <c r="BB55" s="65" t="s">
        <v>108</v>
      </c>
      <c r="BC55" s="76" t="s">
        <v>15408</v>
      </c>
      <c r="BD55" s="221" t="s">
        <v>87</v>
      </c>
      <c r="BE55" s="221" t="s">
        <v>121</v>
      </c>
    </row>
    <row r="56" spans="2:57" s="12" customFormat="1" ht="12.75" x14ac:dyDescent="0.2">
      <c r="B56" s="65">
        <v>2025</v>
      </c>
      <c r="C56" s="65">
        <v>891780111</v>
      </c>
      <c r="D56" s="65" t="s">
        <v>78</v>
      </c>
      <c r="E56" s="67" t="s">
        <v>15407</v>
      </c>
      <c r="F56" s="65" t="s">
        <v>15406</v>
      </c>
      <c r="G56" s="65">
        <v>0</v>
      </c>
      <c r="H56" s="65" t="s">
        <v>81</v>
      </c>
      <c r="I56" s="221" t="s">
        <v>82</v>
      </c>
      <c r="J56" s="220" t="s">
        <v>83</v>
      </c>
      <c r="K56" s="67" t="s">
        <v>15405</v>
      </c>
      <c r="L56" s="424">
        <v>4712400</v>
      </c>
      <c r="M56" s="221" t="s">
        <v>85</v>
      </c>
      <c r="N56" s="66" t="s">
        <v>15404</v>
      </c>
      <c r="O56" s="68">
        <v>900499033</v>
      </c>
      <c r="P56" s="68">
        <v>532</v>
      </c>
      <c r="Q56" s="260">
        <v>45721</v>
      </c>
      <c r="R56" s="424">
        <v>4712400</v>
      </c>
      <c r="S56" s="260">
        <v>45728</v>
      </c>
      <c r="T56" s="424">
        <v>4712400</v>
      </c>
      <c r="U56" s="65" t="s">
        <v>87</v>
      </c>
      <c r="V56" s="402">
        <v>85467461</v>
      </c>
      <c r="W56" s="242" t="s">
        <v>494</v>
      </c>
      <c r="X56" s="587">
        <v>45728</v>
      </c>
      <c r="Y56" s="260">
        <v>45730</v>
      </c>
      <c r="Z56" s="587" t="s">
        <v>89</v>
      </c>
      <c r="AA56" s="260">
        <v>45730</v>
      </c>
      <c r="AB56" s="49">
        <f t="shared" si="0"/>
        <v>0</v>
      </c>
      <c r="AC56" s="68">
        <v>0</v>
      </c>
      <c r="AD56" s="68">
        <v>0</v>
      </c>
      <c r="AE56" s="68">
        <v>0</v>
      </c>
      <c r="AF56" s="78" t="s">
        <v>89</v>
      </c>
      <c r="AG56" s="49">
        <f t="shared" si="1"/>
        <v>0</v>
      </c>
      <c r="AH56" s="68">
        <v>0</v>
      </c>
      <c r="AI56" s="68">
        <v>0</v>
      </c>
      <c r="AJ56" s="65" t="s">
        <v>89</v>
      </c>
      <c r="AK56" s="78" t="s">
        <v>89</v>
      </c>
      <c r="AL56" s="68">
        <v>0</v>
      </c>
      <c r="AM56" s="78" t="s">
        <v>89</v>
      </c>
      <c r="AN56" s="78" t="s">
        <v>89</v>
      </c>
      <c r="AO56" s="78" t="s">
        <v>89</v>
      </c>
      <c r="AP56" s="49">
        <f t="shared" si="2"/>
        <v>0</v>
      </c>
      <c r="AQ56" s="49">
        <f t="shared" si="3"/>
        <v>4712400</v>
      </c>
      <c r="AR56" s="65" t="s">
        <v>87</v>
      </c>
      <c r="AS56" s="68">
        <v>4712400</v>
      </c>
      <c r="AT56" s="65" t="s">
        <v>90</v>
      </c>
      <c r="AU56" s="68">
        <v>0</v>
      </c>
      <c r="AV56" s="75" t="s">
        <v>89</v>
      </c>
      <c r="AW56" s="224">
        <v>0</v>
      </c>
      <c r="AX56" s="79">
        <f t="shared" si="4"/>
        <v>4712400</v>
      </c>
      <c r="AY56" s="223">
        <f t="shared" si="5"/>
        <v>0</v>
      </c>
      <c r="AZ56" s="74">
        <v>1</v>
      </c>
      <c r="BA56" s="75" t="s">
        <v>89</v>
      </c>
      <c r="BB56" s="65" t="s">
        <v>103</v>
      </c>
      <c r="BC56" s="76" t="s">
        <v>15403</v>
      </c>
      <c r="BD56" s="221" t="s">
        <v>87</v>
      </c>
      <c r="BE56" s="221" t="s">
        <v>121</v>
      </c>
    </row>
    <row r="57" spans="2:57" s="12" customFormat="1" ht="12.75" x14ac:dyDescent="0.2">
      <c r="B57" s="65">
        <v>2025</v>
      </c>
      <c r="C57" s="65">
        <v>891780111</v>
      </c>
      <c r="D57" s="65" t="s">
        <v>78</v>
      </c>
      <c r="E57" s="67" t="s">
        <v>15402</v>
      </c>
      <c r="F57" s="65" t="s">
        <v>15401</v>
      </c>
      <c r="G57" s="65">
        <v>0</v>
      </c>
      <c r="H57" s="65" t="s">
        <v>81</v>
      </c>
      <c r="I57" s="221" t="s">
        <v>82</v>
      </c>
      <c r="J57" s="220" t="s">
        <v>83</v>
      </c>
      <c r="K57" s="67" t="s">
        <v>15400</v>
      </c>
      <c r="L57" s="424">
        <v>33000000</v>
      </c>
      <c r="M57" s="221" t="s">
        <v>85</v>
      </c>
      <c r="N57" s="66" t="s">
        <v>15399</v>
      </c>
      <c r="O57" s="68">
        <v>901204044</v>
      </c>
      <c r="P57" s="68">
        <v>491</v>
      </c>
      <c r="Q57" s="260">
        <v>45715</v>
      </c>
      <c r="R57" s="424">
        <v>33000000</v>
      </c>
      <c r="S57" s="260">
        <v>45728</v>
      </c>
      <c r="T57" s="424">
        <v>33000000</v>
      </c>
      <c r="U57" s="65" t="s">
        <v>87</v>
      </c>
      <c r="V57" s="402">
        <v>7633815</v>
      </c>
      <c r="W57" s="242" t="s">
        <v>8803</v>
      </c>
      <c r="X57" s="587">
        <v>45728</v>
      </c>
      <c r="Y57" s="260">
        <v>45729</v>
      </c>
      <c r="Z57" s="587">
        <v>45729</v>
      </c>
      <c r="AA57" s="260">
        <v>45730</v>
      </c>
      <c r="AB57" s="49">
        <f t="shared" si="0"/>
        <v>1</v>
      </c>
      <c r="AC57" s="68">
        <v>0</v>
      </c>
      <c r="AD57" s="68">
        <v>0</v>
      </c>
      <c r="AE57" s="68">
        <v>0</v>
      </c>
      <c r="AF57" s="78" t="s">
        <v>89</v>
      </c>
      <c r="AG57" s="49">
        <f t="shared" si="1"/>
        <v>0</v>
      </c>
      <c r="AH57" s="68">
        <v>0</v>
      </c>
      <c r="AI57" s="68">
        <v>0</v>
      </c>
      <c r="AJ57" s="65" t="s">
        <v>89</v>
      </c>
      <c r="AK57" s="78" t="s">
        <v>89</v>
      </c>
      <c r="AL57" s="68">
        <v>0</v>
      </c>
      <c r="AM57" s="78" t="s">
        <v>89</v>
      </c>
      <c r="AN57" s="78" t="s">
        <v>89</v>
      </c>
      <c r="AO57" s="78" t="s">
        <v>89</v>
      </c>
      <c r="AP57" s="49">
        <f t="shared" si="2"/>
        <v>0</v>
      </c>
      <c r="AQ57" s="49">
        <f t="shared" si="3"/>
        <v>33000000</v>
      </c>
      <c r="AR57" s="65" t="s">
        <v>87</v>
      </c>
      <c r="AS57" s="68">
        <v>33000000</v>
      </c>
      <c r="AT57" s="65" t="s">
        <v>90</v>
      </c>
      <c r="AU57" s="68">
        <v>0</v>
      </c>
      <c r="AV57" s="75" t="s">
        <v>89</v>
      </c>
      <c r="AW57" s="224">
        <v>33000000</v>
      </c>
      <c r="AX57" s="79">
        <f t="shared" si="4"/>
        <v>0</v>
      </c>
      <c r="AY57" s="223">
        <f t="shared" si="5"/>
        <v>1</v>
      </c>
      <c r="AZ57" s="74">
        <v>1</v>
      </c>
      <c r="BA57" s="75" t="s">
        <v>89</v>
      </c>
      <c r="BB57" s="65" t="s">
        <v>103</v>
      </c>
      <c r="BC57" s="76" t="s">
        <v>15398</v>
      </c>
      <c r="BD57" s="221" t="s">
        <v>87</v>
      </c>
      <c r="BE57" s="221" t="s">
        <v>121</v>
      </c>
    </row>
    <row r="58" spans="2:57" s="12" customFormat="1" ht="12.75" x14ac:dyDescent="0.2">
      <c r="B58" s="65">
        <v>2025</v>
      </c>
      <c r="C58" s="65">
        <v>891780111</v>
      </c>
      <c r="D58" s="65" t="s">
        <v>78</v>
      </c>
      <c r="E58" s="67" t="s">
        <v>15397</v>
      </c>
      <c r="F58" s="65" t="s">
        <v>15396</v>
      </c>
      <c r="G58" s="65">
        <v>0</v>
      </c>
      <c r="H58" s="65" t="s">
        <v>81</v>
      </c>
      <c r="I58" s="221" t="s">
        <v>82</v>
      </c>
      <c r="J58" s="220" t="s">
        <v>83</v>
      </c>
      <c r="K58" s="67" t="s">
        <v>15395</v>
      </c>
      <c r="L58" s="424">
        <v>70000000</v>
      </c>
      <c r="M58" s="221" t="s">
        <v>85</v>
      </c>
      <c r="N58" s="66" t="s">
        <v>15394</v>
      </c>
      <c r="O58" s="68">
        <v>900724151</v>
      </c>
      <c r="P58" s="68">
        <v>85</v>
      </c>
      <c r="Q58" s="260">
        <v>45677</v>
      </c>
      <c r="R58" s="424">
        <v>70000000</v>
      </c>
      <c r="S58" s="260">
        <v>45729</v>
      </c>
      <c r="T58" s="424">
        <v>70000000</v>
      </c>
      <c r="U58" s="65" t="s">
        <v>87</v>
      </c>
      <c r="V58" s="402">
        <v>85466528</v>
      </c>
      <c r="W58" s="242" t="s">
        <v>14602</v>
      </c>
      <c r="X58" s="587">
        <v>45729</v>
      </c>
      <c r="Y58" s="260">
        <v>45730</v>
      </c>
      <c r="Z58" s="587" t="s">
        <v>89</v>
      </c>
      <c r="AA58" s="260">
        <v>46022</v>
      </c>
      <c r="AB58" s="49">
        <f t="shared" si="0"/>
        <v>292</v>
      </c>
      <c r="AC58" s="68">
        <v>0</v>
      </c>
      <c r="AD58" s="68">
        <v>0</v>
      </c>
      <c r="AE58" s="68">
        <v>0</v>
      </c>
      <c r="AF58" s="78" t="s">
        <v>89</v>
      </c>
      <c r="AG58" s="49">
        <f t="shared" si="1"/>
        <v>0</v>
      </c>
      <c r="AH58" s="68">
        <v>0</v>
      </c>
      <c r="AI58" s="68">
        <v>0</v>
      </c>
      <c r="AJ58" s="65" t="s">
        <v>89</v>
      </c>
      <c r="AK58" s="78" t="s">
        <v>89</v>
      </c>
      <c r="AL58" s="68">
        <v>0</v>
      </c>
      <c r="AM58" s="78" t="s">
        <v>89</v>
      </c>
      <c r="AN58" s="78" t="s">
        <v>89</v>
      </c>
      <c r="AO58" s="78" t="s">
        <v>89</v>
      </c>
      <c r="AP58" s="49">
        <f t="shared" si="2"/>
        <v>0</v>
      </c>
      <c r="AQ58" s="49">
        <f t="shared" si="3"/>
        <v>70000000</v>
      </c>
      <c r="AR58" s="65" t="s">
        <v>87</v>
      </c>
      <c r="AS58" s="68">
        <v>70000000</v>
      </c>
      <c r="AT58" s="65" t="s">
        <v>90</v>
      </c>
      <c r="AU58" s="68">
        <v>0</v>
      </c>
      <c r="AV58" s="75" t="s">
        <v>89</v>
      </c>
      <c r="AW58" s="224">
        <v>41498000</v>
      </c>
      <c r="AX58" s="79">
        <f t="shared" si="4"/>
        <v>28502000</v>
      </c>
      <c r="AY58" s="223">
        <f t="shared" si="5"/>
        <v>0.59282857142857148</v>
      </c>
      <c r="AZ58" s="74">
        <v>0.59</v>
      </c>
      <c r="BA58" s="75" t="s">
        <v>89</v>
      </c>
      <c r="BB58" s="65" t="s">
        <v>108</v>
      </c>
      <c r="BC58" s="76" t="s">
        <v>15393</v>
      </c>
      <c r="BD58" s="221" t="s">
        <v>87</v>
      </c>
      <c r="BE58" s="221" t="s">
        <v>121</v>
      </c>
    </row>
    <row r="59" spans="2:57" s="12" customFormat="1" ht="12.75" x14ac:dyDescent="0.2">
      <c r="B59" s="65">
        <v>2025</v>
      </c>
      <c r="C59" s="65">
        <v>891780111</v>
      </c>
      <c r="D59" s="65" t="s">
        <v>78</v>
      </c>
      <c r="E59" s="67" t="s">
        <v>15392</v>
      </c>
      <c r="F59" s="65" t="s">
        <v>15391</v>
      </c>
      <c r="G59" s="65">
        <v>0</v>
      </c>
      <c r="H59" s="65" t="s">
        <v>81</v>
      </c>
      <c r="I59" s="221" t="s">
        <v>82</v>
      </c>
      <c r="J59" s="220" t="s">
        <v>83</v>
      </c>
      <c r="K59" s="67" t="s">
        <v>15390</v>
      </c>
      <c r="L59" s="424">
        <v>120456000</v>
      </c>
      <c r="M59" s="221" t="s">
        <v>85</v>
      </c>
      <c r="N59" s="66" t="s">
        <v>15389</v>
      </c>
      <c r="O59" s="68">
        <v>901578681</v>
      </c>
      <c r="P59" s="68">
        <v>494</v>
      </c>
      <c r="Q59" s="260">
        <v>45715</v>
      </c>
      <c r="R59" s="424">
        <v>120456000</v>
      </c>
      <c r="S59" s="260">
        <v>45729</v>
      </c>
      <c r="T59" s="424">
        <v>120456000</v>
      </c>
      <c r="U59" s="65" t="s">
        <v>87</v>
      </c>
      <c r="V59" s="402">
        <v>7633815</v>
      </c>
      <c r="W59" s="242" t="s">
        <v>8803</v>
      </c>
      <c r="X59" s="587">
        <v>45729</v>
      </c>
      <c r="Y59" s="260">
        <v>45730</v>
      </c>
      <c r="Z59" s="587">
        <v>45729</v>
      </c>
      <c r="AA59" s="260">
        <v>45733</v>
      </c>
      <c r="AB59" s="49">
        <f t="shared" si="0"/>
        <v>4</v>
      </c>
      <c r="AC59" s="68">
        <v>0</v>
      </c>
      <c r="AD59" s="68">
        <v>0</v>
      </c>
      <c r="AE59" s="68">
        <v>0</v>
      </c>
      <c r="AF59" s="78" t="s">
        <v>89</v>
      </c>
      <c r="AG59" s="49">
        <f t="shared" si="1"/>
        <v>0</v>
      </c>
      <c r="AH59" s="68">
        <v>0</v>
      </c>
      <c r="AI59" s="68">
        <v>0</v>
      </c>
      <c r="AJ59" s="65" t="s">
        <v>89</v>
      </c>
      <c r="AK59" s="78" t="s">
        <v>89</v>
      </c>
      <c r="AL59" s="68">
        <v>0</v>
      </c>
      <c r="AM59" s="78" t="s">
        <v>89</v>
      </c>
      <c r="AN59" s="78" t="s">
        <v>89</v>
      </c>
      <c r="AO59" s="78" t="s">
        <v>89</v>
      </c>
      <c r="AP59" s="49">
        <f t="shared" si="2"/>
        <v>0</v>
      </c>
      <c r="AQ59" s="49">
        <f t="shared" si="3"/>
        <v>120456000</v>
      </c>
      <c r="AR59" s="65" t="s">
        <v>87</v>
      </c>
      <c r="AS59" s="68">
        <v>120456000</v>
      </c>
      <c r="AT59" s="65" t="s">
        <v>90</v>
      </c>
      <c r="AU59" s="68">
        <v>0</v>
      </c>
      <c r="AV59" s="75" t="s">
        <v>89</v>
      </c>
      <c r="AW59" s="224">
        <v>120456000</v>
      </c>
      <c r="AX59" s="79">
        <f t="shared" si="4"/>
        <v>0</v>
      </c>
      <c r="AY59" s="223">
        <f t="shared" si="5"/>
        <v>1</v>
      </c>
      <c r="AZ59" s="74">
        <v>1</v>
      </c>
      <c r="BA59" s="75" t="s">
        <v>89</v>
      </c>
      <c r="BB59" s="65" t="s">
        <v>103</v>
      </c>
      <c r="BC59" s="76" t="s">
        <v>15388</v>
      </c>
      <c r="BD59" s="221" t="s">
        <v>87</v>
      </c>
      <c r="BE59" s="221" t="s">
        <v>121</v>
      </c>
    </row>
    <row r="60" spans="2:57" s="12" customFormat="1" ht="12.75" x14ac:dyDescent="0.2">
      <c r="B60" s="65">
        <v>2025</v>
      </c>
      <c r="C60" s="65">
        <v>891780111</v>
      </c>
      <c r="D60" s="65" t="s">
        <v>78</v>
      </c>
      <c r="E60" s="67" t="s">
        <v>15387</v>
      </c>
      <c r="F60" s="65" t="s">
        <v>15386</v>
      </c>
      <c r="G60" s="65">
        <v>0</v>
      </c>
      <c r="H60" s="65" t="s">
        <v>81</v>
      </c>
      <c r="I60" s="221" t="s">
        <v>82</v>
      </c>
      <c r="J60" s="220" t="s">
        <v>83</v>
      </c>
      <c r="K60" s="67" t="s">
        <v>15385</v>
      </c>
      <c r="L60" s="424">
        <v>22030880</v>
      </c>
      <c r="M60" s="221" t="s">
        <v>85</v>
      </c>
      <c r="N60" s="66" t="s">
        <v>15384</v>
      </c>
      <c r="O60" s="68">
        <v>860012336</v>
      </c>
      <c r="P60" s="68">
        <v>473</v>
      </c>
      <c r="Q60" s="260">
        <v>45714</v>
      </c>
      <c r="R60" s="424">
        <v>22030880</v>
      </c>
      <c r="S60" s="260">
        <v>45729</v>
      </c>
      <c r="T60" s="424">
        <v>22030880</v>
      </c>
      <c r="U60" s="65" t="s">
        <v>87</v>
      </c>
      <c r="V60" s="402">
        <v>21400608</v>
      </c>
      <c r="W60" s="242" t="s">
        <v>2887</v>
      </c>
      <c r="X60" s="587">
        <v>45729</v>
      </c>
      <c r="Y60" s="260">
        <v>45754</v>
      </c>
      <c r="Z60" s="587" t="s">
        <v>89</v>
      </c>
      <c r="AA60" s="260">
        <v>45937</v>
      </c>
      <c r="AB60" s="49">
        <f t="shared" si="0"/>
        <v>183</v>
      </c>
      <c r="AC60" s="68">
        <v>0</v>
      </c>
      <c r="AD60" s="68">
        <v>0</v>
      </c>
      <c r="AE60" s="68">
        <v>0</v>
      </c>
      <c r="AF60" s="78" t="s">
        <v>89</v>
      </c>
      <c r="AG60" s="49">
        <f t="shared" si="1"/>
        <v>0</v>
      </c>
      <c r="AH60" s="68">
        <v>0</v>
      </c>
      <c r="AI60" s="68">
        <v>0</v>
      </c>
      <c r="AJ60" s="65" t="s">
        <v>89</v>
      </c>
      <c r="AK60" s="78" t="s">
        <v>89</v>
      </c>
      <c r="AL60" s="68">
        <v>0</v>
      </c>
      <c r="AM60" s="78" t="s">
        <v>89</v>
      </c>
      <c r="AN60" s="78" t="s">
        <v>89</v>
      </c>
      <c r="AO60" s="78" t="s">
        <v>89</v>
      </c>
      <c r="AP60" s="49">
        <f t="shared" si="2"/>
        <v>0</v>
      </c>
      <c r="AQ60" s="49">
        <f t="shared" si="3"/>
        <v>22030880</v>
      </c>
      <c r="AR60" s="65" t="s">
        <v>87</v>
      </c>
      <c r="AS60" s="68">
        <v>22030880</v>
      </c>
      <c r="AT60" s="65" t="s">
        <v>90</v>
      </c>
      <c r="AU60" s="68">
        <v>0</v>
      </c>
      <c r="AV60" s="75" t="s">
        <v>89</v>
      </c>
      <c r="AW60" s="224">
        <v>22030800</v>
      </c>
      <c r="AX60" s="79">
        <f t="shared" si="4"/>
        <v>80</v>
      </c>
      <c r="AY60" s="223">
        <f t="shared" si="5"/>
        <v>0.99999636873334152</v>
      </c>
      <c r="AZ60" s="74">
        <v>1</v>
      </c>
      <c r="BA60" s="75" t="s">
        <v>89</v>
      </c>
      <c r="BB60" s="65" t="s">
        <v>103</v>
      </c>
      <c r="BC60" s="76" t="s">
        <v>15383</v>
      </c>
      <c r="BD60" s="221" t="s">
        <v>87</v>
      </c>
      <c r="BE60" s="221" t="s">
        <v>121</v>
      </c>
    </row>
    <row r="61" spans="2:57" s="12" customFormat="1" ht="12.75" x14ac:dyDescent="0.2">
      <c r="B61" s="65">
        <v>2025</v>
      </c>
      <c r="C61" s="65">
        <v>891780111</v>
      </c>
      <c r="D61" s="65" t="s">
        <v>78</v>
      </c>
      <c r="E61" s="67" t="s">
        <v>15382</v>
      </c>
      <c r="F61" s="65" t="s">
        <v>15381</v>
      </c>
      <c r="G61" s="65">
        <v>0</v>
      </c>
      <c r="H61" s="65" t="s">
        <v>81</v>
      </c>
      <c r="I61" s="221" t="s">
        <v>127</v>
      </c>
      <c r="J61" s="220" t="s">
        <v>83</v>
      </c>
      <c r="K61" s="67" t="s">
        <v>15380</v>
      </c>
      <c r="L61" s="424">
        <v>15468560</v>
      </c>
      <c r="M61" s="221" t="s">
        <v>85</v>
      </c>
      <c r="N61" s="66" t="s">
        <v>15379</v>
      </c>
      <c r="O61" s="68">
        <v>57293412</v>
      </c>
      <c r="P61" s="68">
        <v>315</v>
      </c>
      <c r="Q61" s="260">
        <v>45699</v>
      </c>
      <c r="R61" s="424">
        <v>315060339</v>
      </c>
      <c r="S61" s="260">
        <v>45730</v>
      </c>
      <c r="T61" s="424">
        <v>15468560</v>
      </c>
      <c r="U61" s="65" t="s">
        <v>87</v>
      </c>
      <c r="V61" s="402">
        <v>72175282</v>
      </c>
      <c r="W61" s="242" t="s">
        <v>318</v>
      </c>
      <c r="X61" s="587">
        <v>45730</v>
      </c>
      <c r="Y61" s="260">
        <v>45730</v>
      </c>
      <c r="Z61" s="587" t="s">
        <v>89</v>
      </c>
      <c r="AA61" s="260">
        <v>45852</v>
      </c>
      <c r="AB61" s="49">
        <f t="shared" si="0"/>
        <v>122</v>
      </c>
      <c r="AC61" s="68">
        <v>0</v>
      </c>
      <c r="AD61" s="68">
        <v>0</v>
      </c>
      <c r="AE61" s="68">
        <v>0</v>
      </c>
      <c r="AF61" s="78" t="s">
        <v>89</v>
      </c>
      <c r="AG61" s="49">
        <f t="shared" si="1"/>
        <v>0</v>
      </c>
      <c r="AH61" s="68">
        <v>0</v>
      </c>
      <c r="AI61" s="68">
        <v>0</v>
      </c>
      <c r="AJ61" s="65" t="s">
        <v>89</v>
      </c>
      <c r="AK61" s="78" t="s">
        <v>89</v>
      </c>
      <c r="AL61" s="68">
        <v>0</v>
      </c>
      <c r="AM61" s="78" t="s">
        <v>89</v>
      </c>
      <c r="AN61" s="78" t="s">
        <v>89</v>
      </c>
      <c r="AO61" s="78" t="s">
        <v>89</v>
      </c>
      <c r="AP61" s="49">
        <f t="shared" si="2"/>
        <v>0</v>
      </c>
      <c r="AQ61" s="49">
        <f t="shared" si="3"/>
        <v>15468560</v>
      </c>
      <c r="AR61" s="65" t="s">
        <v>87</v>
      </c>
      <c r="AS61" s="68">
        <v>15468560</v>
      </c>
      <c r="AT61" s="65" t="s">
        <v>90</v>
      </c>
      <c r="AU61" s="68">
        <v>0</v>
      </c>
      <c r="AV61" s="75" t="s">
        <v>89</v>
      </c>
      <c r="AW61" s="224">
        <v>3867140</v>
      </c>
      <c r="AX61" s="79">
        <f t="shared" si="4"/>
        <v>11601420</v>
      </c>
      <c r="AY61" s="223">
        <f t="shared" si="5"/>
        <v>0.25</v>
      </c>
      <c r="AZ61" s="74">
        <v>1</v>
      </c>
      <c r="BA61" s="75" t="s">
        <v>89</v>
      </c>
      <c r="BB61" s="65" t="s">
        <v>103</v>
      </c>
      <c r="BC61" s="76" t="s">
        <v>15378</v>
      </c>
      <c r="BD61" s="221" t="s">
        <v>87</v>
      </c>
      <c r="BE61" s="221" t="s">
        <v>121</v>
      </c>
    </row>
    <row r="62" spans="2:57" s="12" customFormat="1" ht="12.75" x14ac:dyDescent="0.2">
      <c r="B62" s="65">
        <v>2025</v>
      </c>
      <c r="C62" s="65">
        <v>891780111</v>
      </c>
      <c r="D62" s="65" t="s">
        <v>78</v>
      </c>
      <c r="E62" s="67" t="s">
        <v>15377</v>
      </c>
      <c r="F62" s="65" t="s">
        <v>15376</v>
      </c>
      <c r="G62" s="65">
        <v>0</v>
      </c>
      <c r="H62" s="65" t="s">
        <v>81</v>
      </c>
      <c r="I62" s="221" t="s">
        <v>82</v>
      </c>
      <c r="J62" s="220" t="s">
        <v>83</v>
      </c>
      <c r="K62" s="67" t="s">
        <v>15375</v>
      </c>
      <c r="L62" s="424">
        <v>76032075</v>
      </c>
      <c r="M62" s="221" t="s">
        <v>85</v>
      </c>
      <c r="N62" s="66" t="s">
        <v>15374</v>
      </c>
      <c r="O62" s="68">
        <v>900197421</v>
      </c>
      <c r="P62" s="68">
        <v>365</v>
      </c>
      <c r="Q62" s="260">
        <v>45702</v>
      </c>
      <c r="R62" s="424">
        <v>76032075</v>
      </c>
      <c r="S62" s="260">
        <v>45730</v>
      </c>
      <c r="T62" s="424">
        <v>76032075</v>
      </c>
      <c r="U62" s="65" t="s">
        <v>87</v>
      </c>
      <c r="V62" s="402">
        <v>85467461</v>
      </c>
      <c r="W62" s="242" t="s">
        <v>494</v>
      </c>
      <c r="X62" s="587">
        <v>45730</v>
      </c>
      <c r="Y62" s="260">
        <v>45741</v>
      </c>
      <c r="Z62" s="587">
        <v>45741</v>
      </c>
      <c r="AA62" s="260">
        <v>45750</v>
      </c>
      <c r="AB62" s="49">
        <f t="shared" si="0"/>
        <v>9</v>
      </c>
      <c r="AC62" s="68">
        <v>0</v>
      </c>
      <c r="AD62" s="68">
        <v>0</v>
      </c>
      <c r="AE62" s="68">
        <v>0</v>
      </c>
      <c r="AF62" s="78">
        <v>45785</v>
      </c>
      <c r="AG62" s="49">
        <f t="shared" si="1"/>
        <v>35</v>
      </c>
      <c r="AH62" s="68">
        <v>0</v>
      </c>
      <c r="AI62" s="68">
        <v>0</v>
      </c>
      <c r="AJ62" s="65" t="s">
        <v>89</v>
      </c>
      <c r="AK62" s="78" t="s">
        <v>89</v>
      </c>
      <c r="AL62" s="68">
        <v>0</v>
      </c>
      <c r="AM62" s="78" t="s">
        <v>89</v>
      </c>
      <c r="AN62" s="78" t="s">
        <v>89</v>
      </c>
      <c r="AO62" s="78" t="s">
        <v>89</v>
      </c>
      <c r="AP62" s="49">
        <f t="shared" si="2"/>
        <v>0</v>
      </c>
      <c r="AQ62" s="49">
        <f t="shared" si="3"/>
        <v>76032075</v>
      </c>
      <c r="AR62" s="65" t="s">
        <v>87</v>
      </c>
      <c r="AS62" s="68">
        <v>76032075</v>
      </c>
      <c r="AT62" s="65" t="s">
        <v>90</v>
      </c>
      <c r="AU62" s="68">
        <v>0</v>
      </c>
      <c r="AV62" s="75" t="s">
        <v>89</v>
      </c>
      <c r="AW62" s="224">
        <v>76032075</v>
      </c>
      <c r="AX62" s="79">
        <f t="shared" si="4"/>
        <v>0</v>
      </c>
      <c r="AY62" s="223">
        <f t="shared" si="5"/>
        <v>1</v>
      </c>
      <c r="AZ62" s="74">
        <v>1</v>
      </c>
      <c r="BA62" s="75" t="s">
        <v>89</v>
      </c>
      <c r="BB62" s="65" t="s">
        <v>103</v>
      </c>
      <c r="BC62" s="76" t="s">
        <v>15373</v>
      </c>
      <c r="BD62" s="221" t="s">
        <v>87</v>
      </c>
      <c r="BE62" s="221" t="s">
        <v>121</v>
      </c>
    </row>
    <row r="63" spans="2:57" s="12" customFormat="1" ht="12.75" x14ac:dyDescent="0.2">
      <c r="B63" s="65">
        <v>2025</v>
      </c>
      <c r="C63" s="65">
        <v>891780111</v>
      </c>
      <c r="D63" s="65" t="s">
        <v>78</v>
      </c>
      <c r="E63" s="67" t="s">
        <v>15372</v>
      </c>
      <c r="F63" s="65" t="s">
        <v>15371</v>
      </c>
      <c r="G63" s="65">
        <v>0</v>
      </c>
      <c r="H63" s="65" t="s">
        <v>81</v>
      </c>
      <c r="I63" s="221" t="s">
        <v>82</v>
      </c>
      <c r="J63" s="220" t="s">
        <v>83</v>
      </c>
      <c r="K63" s="67" t="s">
        <v>15370</v>
      </c>
      <c r="L63" s="424">
        <v>17728620</v>
      </c>
      <c r="M63" s="221" t="s">
        <v>85</v>
      </c>
      <c r="N63" s="66" t="s">
        <v>15090</v>
      </c>
      <c r="O63" s="68">
        <v>900512750</v>
      </c>
      <c r="P63" s="68">
        <v>535</v>
      </c>
      <c r="Q63" s="260">
        <v>45721</v>
      </c>
      <c r="R63" s="424">
        <v>17728620</v>
      </c>
      <c r="S63" s="260">
        <v>45733</v>
      </c>
      <c r="T63" s="424">
        <v>17728620</v>
      </c>
      <c r="U63" s="65" t="s">
        <v>87</v>
      </c>
      <c r="V63" s="402">
        <v>85467461</v>
      </c>
      <c r="W63" s="242" t="s">
        <v>494</v>
      </c>
      <c r="X63" s="587">
        <v>45733</v>
      </c>
      <c r="Y63" s="260">
        <v>45733</v>
      </c>
      <c r="Z63" s="587">
        <v>45733</v>
      </c>
      <c r="AA63" s="260">
        <v>45777</v>
      </c>
      <c r="AB63" s="49">
        <f t="shared" si="0"/>
        <v>44</v>
      </c>
      <c r="AC63" s="68">
        <v>0</v>
      </c>
      <c r="AD63" s="68">
        <v>0</v>
      </c>
      <c r="AE63" s="68">
        <v>0</v>
      </c>
      <c r="AF63" s="78" t="s">
        <v>89</v>
      </c>
      <c r="AG63" s="49">
        <f t="shared" si="1"/>
        <v>0</v>
      </c>
      <c r="AH63" s="68">
        <v>0</v>
      </c>
      <c r="AI63" s="68">
        <v>0</v>
      </c>
      <c r="AJ63" s="65" t="s">
        <v>89</v>
      </c>
      <c r="AK63" s="78" t="s">
        <v>89</v>
      </c>
      <c r="AL63" s="68">
        <v>0</v>
      </c>
      <c r="AM63" s="78" t="s">
        <v>89</v>
      </c>
      <c r="AN63" s="78" t="s">
        <v>89</v>
      </c>
      <c r="AO63" s="78" t="s">
        <v>89</v>
      </c>
      <c r="AP63" s="49">
        <f t="shared" si="2"/>
        <v>0</v>
      </c>
      <c r="AQ63" s="49">
        <f t="shared" si="3"/>
        <v>17728620</v>
      </c>
      <c r="AR63" s="65" t="s">
        <v>87</v>
      </c>
      <c r="AS63" s="68">
        <v>17728620</v>
      </c>
      <c r="AT63" s="65" t="s">
        <v>90</v>
      </c>
      <c r="AU63" s="68">
        <v>0</v>
      </c>
      <c r="AV63" s="75" t="s">
        <v>89</v>
      </c>
      <c r="AW63" s="224">
        <v>17728620</v>
      </c>
      <c r="AX63" s="79">
        <f t="shared" si="4"/>
        <v>0</v>
      </c>
      <c r="AY63" s="223">
        <f t="shared" si="5"/>
        <v>1</v>
      </c>
      <c r="AZ63" s="74">
        <v>1</v>
      </c>
      <c r="BA63" s="75" t="s">
        <v>89</v>
      </c>
      <c r="BB63" s="65" t="s">
        <v>103</v>
      </c>
      <c r="BC63" s="76" t="s">
        <v>15369</v>
      </c>
      <c r="BD63" s="221" t="s">
        <v>87</v>
      </c>
      <c r="BE63" s="221" t="s">
        <v>121</v>
      </c>
    </row>
    <row r="64" spans="2:57" s="12" customFormat="1" ht="12.75" x14ac:dyDescent="0.2">
      <c r="B64" s="65">
        <v>2025</v>
      </c>
      <c r="C64" s="65">
        <v>891780111</v>
      </c>
      <c r="D64" s="65" t="s">
        <v>78</v>
      </c>
      <c r="E64" s="67" t="s">
        <v>15368</v>
      </c>
      <c r="F64" s="65" t="s">
        <v>15367</v>
      </c>
      <c r="G64" s="65">
        <v>0</v>
      </c>
      <c r="H64" s="65" t="s">
        <v>81</v>
      </c>
      <c r="I64" s="221" t="s">
        <v>82</v>
      </c>
      <c r="J64" s="220" t="s">
        <v>83</v>
      </c>
      <c r="K64" s="67" t="s">
        <v>15366</v>
      </c>
      <c r="L64" s="424">
        <v>119226200</v>
      </c>
      <c r="M64" s="221" t="s">
        <v>85</v>
      </c>
      <c r="N64" s="66" t="s">
        <v>15365</v>
      </c>
      <c r="O64" s="68">
        <v>84457251</v>
      </c>
      <c r="P64" s="68">
        <v>538</v>
      </c>
      <c r="Q64" s="260">
        <v>45721</v>
      </c>
      <c r="R64" s="424">
        <v>119226200</v>
      </c>
      <c r="S64" s="260">
        <v>45734</v>
      </c>
      <c r="T64" s="424">
        <v>119226200</v>
      </c>
      <c r="U64" s="65" t="s">
        <v>87</v>
      </c>
      <c r="V64" s="402">
        <v>85459497</v>
      </c>
      <c r="W64" s="242" t="s">
        <v>540</v>
      </c>
      <c r="X64" s="587">
        <v>45734</v>
      </c>
      <c r="Y64" s="260">
        <v>45735</v>
      </c>
      <c r="Z64" s="587">
        <v>45735</v>
      </c>
      <c r="AA64" s="260">
        <v>46022</v>
      </c>
      <c r="AB64" s="49">
        <f t="shared" si="0"/>
        <v>287</v>
      </c>
      <c r="AC64" s="68">
        <v>0</v>
      </c>
      <c r="AD64" s="68">
        <v>0</v>
      </c>
      <c r="AE64" s="68">
        <v>0</v>
      </c>
      <c r="AF64" s="78" t="s">
        <v>89</v>
      </c>
      <c r="AG64" s="49">
        <f t="shared" si="1"/>
        <v>0</v>
      </c>
      <c r="AH64" s="68">
        <v>0</v>
      </c>
      <c r="AI64" s="68">
        <v>0</v>
      </c>
      <c r="AJ64" s="65" t="s">
        <v>89</v>
      </c>
      <c r="AK64" s="78" t="s">
        <v>89</v>
      </c>
      <c r="AL64" s="68">
        <v>0</v>
      </c>
      <c r="AM64" s="78" t="s">
        <v>89</v>
      </c>
      <c r="AN64" s="78" t="s">
        <v>89</v>
      </c>
      <c r="AO64" s="78" t="s">
        <v>89</v>
      </c>
      <c r="AP64" s="49">
        <f t="shared" si="2"/>
        <v>0</v>
      </c>
      <c r="AQ64" s="49">
        <f t="shared" si="3"/>
        <v>119226200</v>
      </c>
      <c r="AR64" s="65" t="s">
        <v>87</v>
      </c>
      <c r="AS64" s="68">
        <v>119226200</v>
      </c>
      <c r="AT64" s="65" t="s">
        <v>90</v>
      </c>
      <c r="AU64" s="68">
        <v>0</v>
      </c>
      <c r="AV64" s="75" t="s">
        <v>89</v>
      </c>
      <c r="AW64" s="224">
        <v>41497036</v>
      </c>
      <c r="AX64" s="79">
        <f t="shared" si="4"/>
        <v>77729164</v>
      </c>
      <c r="AY64" s="223">
        <f t="shared" si="5"/>
        <v>0.34805299506316567</v>
      </c>
      <c r="AZ64" s="74">
        <v>0.35</v>
      </c>
      <c r="BA64" s="75" t="s">
        <v>89</v>
      </c>
      <c r="BB64" s="65" t="s">
        <v>108</v>
      </c>
      <c r="BC64" s="76" t="s">
        <v>15364</v>
      </c>
      <c r="BD64" s="221" t="s">
        <v>87</v>
      </c>
      <c r="BE64" s="221" t="s">
        <v>121</v>
      </c>
    </row>
    <row r="65" spans="2:57" s="12" customFormat="1" ht="12.75" x14ac:dyDescent="0.2">
      <c r="B65" s="65">
        <v>2025</v>
      </c>
      <c r="C65" s="65">
        <v>891780111</v>
      </c>
      <c r="D65" s="65" t="s">
        <v>78</v>
      </c>
      <c r="E65" s="67" t="s">
        <v>15363</v>
      </c>
      <c r="F65" s="65" t="s">
        <v>15362</v>
      </c>
      <c r="G65" s="65">
        <v>0</v>
      </c>
      <c r="H65" s="65" t="s">
        <v>81</v>
      </c>
      <c r="I65" s="221" t="s">
        <v>82</v>
      </c>
      <c r="J65" s="220" t="s">
        <v>83</v>
      </c>
      <c r="K65" s="67" t="s">
        <v>15361</v>
      </c>
      <c r="L65" s="424">
        <v>12337000</v>
      </c>
      <c r="M65" s="221" t="s">
        <v>85</v>
      </c>
      <c r="N65" s="66" t="s">
        <v>15360</v>
      </c>
      <c r="O65" s="68">
        <v>85455127</v>
      </c>
      <c r="P65" s="68">
        <v>464</v>
      </c>
      <c r="Q65" s="260">
        <v>45714</v>
      </c>
      <c r="R65" s="424">
        <v>12337000</v>
      </c>
      <c r="S65" s="260">
        <v>45736</v>
      </c>
      <c r="T65" s="424">
        <v>12337000</v>
      </c>
      <c r="U65" s="65" t="s">
        <v>87</v>
      </c>
      <c r="V65" s="402">
        <v>85459497</v>
      </c>
      <c r="W65" s="242" t="s">
        <v>540</v>
      </c>
      <c r="X65" s="587">
        <v>45736</v>
      </c>
      <c r="Y65" s="260">
        <v>45737</v>
      </c>
      <c r="Z65" s="587">
        <v>45737</v>
      </c>
      <c r="AA65" s="260">
        <v>45869</v>
      </c>
      <c r="AB65" s="49">
        <f t="shared" si="0"/>
        <v>132</v>
      </c>
      <c r="AC65" s="68">
        <v>1</v>
      </c>
      <c r="AD65" s="68">
        <v>6150000</v>
      </c>
      <c r="AE65" s="68">
        <v>0</v>
      </c>
      <c r="AF65" s="78" t="s">
        <v>89</v>
      </c>
      <c r="AG65" s="49">
        <f t="shared" si="1"/>
        <v>0</v>
      </c>
      <c r="AH65" s="68">
        <v>0</v>
      </c>
      <c r="AI65" s="68">
        <v>0</v>
      </c>
      <c r="AJ65" s="65" t="s">
        <v>89</v>
      </c>
      <c r="AK65" s="78" t="s">
        <v>89</v>
      </c>
      <c r="AL65" s="68">
        <v>0</v>
      </c>
      <c r="AM65" s="78" t="s">
        <v>89</v>
      </c>
      <c r="AN65" s="78" t="s">
        <v>89</v>
      </c>
      <c r="AO65" s="78" t="s">
        <v>89</v>
      </c>
      <c r="AP65" s="49">
        <f t="shared" si="2"/>
        <v>0</v>
      </c>
      <c r="AQ65" s="49">
        <f t="shared" si="3"/>
        <v>18487000</v>
      </c>
      <c r="AR65" s="65" t="s">
        <v>87</v>
      </c>
      <c r="AS65" s="68">
        <v>12337000</v>
      </c>
      <c r="AT65" s="65" t="s">
        <v>90</v>
      </c>
      <c r="AU65" s="68">
        <v>0</v>
      </c>
      <c r="AV65" s="75" t="s">
        <v>89</v>
      </c>
      <c r="AW65" s="224">
        <v>11380000</v>
      </c>
      <c r="AX65" s="79">
        <f t="shared" si="4"/>
        <v>7107000</v>
      </c>
      <c r="AY65" s="223">
        <f t="shared" si="5"/>
        <v>0.61556769621896468</v>
      </c>
      <c r="AZ65" s="74">
        <v>1</v>
      </c>
      <c r="BA65" s="75" t="s">
        <v>89</v>
      </c>
      <c r="BB65" s="65" t="s">
        <v>103</v>
      </c>
      <c r="BC65" s="76" t="s">
        <v>15359</v>
      </c>
      <c r="BD65" s="221" t="s">
        <v>87</v>
      </c>
      <c r="BE65" s="221" t="s">
        <v>121</v>
      </c>
    </row>
    <row r="66" spans="2:57" s="12" customFormat="1" ht="12.75" x14ac:dyDescent="0.2">
      <c r="B66" s="65">
        <v>2025</v>
      </c>
      <c r="C66" s="65">
        <v>891780111</v>
      </c>
      <c r="D66" s="65" t="s">
        <v>78</v>
      </c>
      <c r="E66" s="67" t="s">
        <v>15358</v>
      </c>
      <c r="F66" s="65" t="s">
        <v>15357</v>
      </c>
      <c r="G66" s="65">
        <v>0</v>
      </c>
      <c r="H66" s="65" t="s">
        <v>81</v>
      </c>
      <c r="I66" s="221" t="s">
        <v>82</v>
      </c>
      <c r="J66" s="220" t="s">
        <v>83</v>
      </c>
      <c r="K66" s="67" t="s">
        <v>15356</v>
      </c>
      <c r="L66" s="424">
        <v>50921000</v>
      </c>
      <c r="M66" s="221" t="s">
        <v>85</v>
      </c>
      <c r="N66" s="66" t="s">
        <v>15057</v>
      </c>
      <c r="O66" s="68">
        <v>901246775</v>
      </c>
      <c r="P66" s="68">
        <v>696</v>
      </c>
      <c r="Q66" s="260">
        <v>45733</v>
      </c>
      <c r="R66" s="424">
        <v>50921000</v>
      </c>
      <c r="S66" s="260">
        <v>45736</v>
      </c>
      <c r="T66" s="424">
        <v>50921000</v>
      </c>
      <c r="U66" s="65" t="s">
        <v>87</v>
      </c>
      <c r="V66" s="402">
        <v>85465146</v>
      </c>
      <c r="W66" s="242" t="s">
        <v>14545</v>
      </c>
      <c r="X66" s="587">
        <v>45736</v>
      </c>
      <c r="Y66" s="260">
        <v>45737</v>
      </c>
      <c r="Z66" s="587">
        <v>45737</v>
      </c>
      <c r="AA66" s="260">
        <v>45749</v>
      </c>
      <c r="AB66" s="49">
        <f t="shared" si="0"/>
        <v>12</v>
      </c>
      <c r="AC66" s="68">
        <v>0</v>
      </c>
      <c r="AD66" s="68">
        <v>0</v>
      </c>
      <c r="AE66" s="68">
        <v>0</v>
      </c>
      <c r="AF66" s="78" t="s">
        <v>89</v>
      </c>
      <c r="AG66" s="49">
        <f t="shared" si="1"/>
        <v>0</v>
      </c>
      <c r="AH66" s="68">
        <v>0</v>
      </c>
      <c r="AI66" s="68">
        <v>0</v>
      </c>
      <c r="AJ66" s="65" t="s">
        <v>89</v>
      </c>
      <c r="AK66" s="78" t="s">
        <v>89</v>
      </c>
      <c r="AL66" s="68">
        <v>0</v>
      </c>
      <c r="AM66" s="78" t="s">
        <v>89</v>
      </c>
      <c r="AN66" s="78" t="s">
        <v>89</v>
      </c>
      <c r="AO66" s="78" t="s">
        <v>89</v>
      </c>
      <c r="AP66" s="49">
        <f t="shared" si="2"/>
        <v>0</v>
      </c>
      <c r="AQ66" s="49">
        <f t="shared" si="3"/>
        <v>50921000</v>
      </c>
      <c r="AR66" s="65" t="s">
        <v>87</v>
      </c>
      <c r="AS66" s="68">
        <v>50921000</v>
      </c>
      <c r="AT66" s="65" t="s">
        <v>90</v>
      </c>
      <c r="AU66" s="68">
        <v>0</v>
      </c>
      <c r="AV66" s="75" t="s">
        <v>89</v>
      </c>
      <c r="AW66" s="224">
        <v>50921000</v>
      </c>
      <c r="AX66" s="79">
        <f t="shared" si="4"/>
        <v>0</v>
      </c>
      <c r="AY66" s="223">
        <f t="shared" si="5"/>
        <v>1</v>
      </c>
      <c r="AZ66" s="74">
        <v>1</v>
      </c>
      <c r="BA66" s="75" t="s">
        <v>89</v>
      </c>
      <c r="BB66" s="65" t="s">
        <v>103</v>
      </c>
      <c r="BC66" s="76" t="s">
        <v>15355</v>
      </c>
      <c r="BD66" s="221" t="s">
        <v>87</v>
      </c>
      <c r="BE66" s="221" t="s">
        <v>121</v>
      </c>
    </row>
    <row r="67" spans="2:57" s="12" customFormat="1" ht="12.75" x14ac:dyDescent="0.2">
      <c r="B67" s="65">
        <v>2025</v>
      </c>
      <c r="C67" s="65">
        <v>891780111</v>
      </c>
      <c r="D67" s="65" t="s">
        <v>78</v>
      </c>
      <c r="E67" s="67" t="s">
        <v>15354</v>
      </c>
      <c r="F67" s="65" t="s">
        <v>15353</v>
      </c>
      <c r="G67" s="65">
        <v>0</v>
      </c>
      <c r="H67" s="65" t="s">
        <v>81</v>
      </c>
      <c r="I67" s="221" t="s">
        <v>82</v>
      </c>
      <c r="J67" s="220" t="s">
        <v>83</v>
      </c>
      <c r="K67" s="67" t="s">
        <v>15352</v>
      </c>
      <c r="L67" s="424">
        <v>180000000</v>
      </c>
      <c r="M67" s="221" t="s">
        <v>85</v>
      </c>
      <c r="N67" s="66" t="s">
        <v>14754</v>
      </c>
      <c r="O67" s="68">
        <v>901550798</v>
      </c>
      <c r="P67" s="68">
        <v>578</v>
      </c>
      <c r="Q67" s="260">
        <v>45723</v>
      </c>
      <c r="R67" s="424">
        <v>180000000</v>
      </c>
      <c r="S67" s="260">
        <v>45737</v>
      </c>
      <c r="T67" s="424">
        <v>180000000</v>
      </c>
      <c r="U67" s="65" t="s">
        <v>87</v>
      </c>
      <c r="V67" s="402">
        <v>85467461</v>
      </c>
      <c r="W67" s="242" t="s">
        <v>494</v>
      </c>
      <c r="X67" s="587">
        <v>45737</v>
      </c>
      <c r="Y67" s="260">
        <v>45737</v>
      </c>
      <c r="Z67" s="587">
        <v>45737</v>
      </c>
      <c r="AA67" s="260">
        <v>45890</v>
      </c>
      <c r="AB67" s="49">
        <f t="shared" si="0"/>
        <v>153</v>
      </c>
      <c r="AC67" s="68">
        <v>1</v>
      </c>
      <c r="AD67" s="68">
        <v>75000000</v>
      </c>
      <c r="AE67" s="68">
        <v>0</v>
      </c>
      <c r="AF67" s="78">
        <v>45951</v>
      </c>
      <c r="AG67" s="49">
        <f t="shared" si="1"/>
        <v>61</v>
      </c>
      <c r="AH67" s="68">
        <v>0</v>
      </c>
      <c r="AI67" s="68">
        <v>0</v>
      </c>
      <c r="AJ67" s="65" t="s">
        <v>89</v>
      </c>
      <c r="AK67" s="78" t="s">
        <v>89</v>
      </c>
      <c r="AL67" s="68">
        <v>0</v>
      </c>
      <c r="AM67" s="78" t="s">
        <v>89</v>
      </c>
      <c r="AN67" s="78" t="s">
        <v>89</v>
      </c>
      <c r="AO67" s="78" t="s">
        <v>89</v>
      </c>
      <c r="AP67" s="49">
        <f t="shared" si="2"/>
        <v>0</v>
      </c>
      <c r="AQ67" s="49">
        <f t="shared" si="3"/>
        <v>255000000</v>
      </c>
      <c r="AR67" s="65" t="s">
        <v>87</v>
      </c>
      <c r="AS67" s="68">
        <v>180000000</v>
      </c>
      <c r="AT67" s="65" t="s">
        <v>90</v>
      </c>
      <c r="AU67" s="68">
        <v>0</v>
      </c>
      <c r="AV67" s="75" t="s">
        <v>89</v>
      </c>
      <c r="AW67" s="224">
        <v>101791410</v>
      </c>
      <c r="AX67" s="79">
        <f t="shared" si="4"/>
        <v>153208590</v>
      </c>
      <c r="AY67" s="223">
        <f t="shared" si="5"/>
        <v>0.39918199999999998</v>
      </c>
      <c r="AZ67" s="74">
        <v>1</v>
      </c>
      <c r="BA67" s="75" t="s">
        <v>89</v>
      </c>
      <c r="BB67" s="65" t="s">
        <v>108</v>
      </c>
      <c r="BC67" s="76" t="s">
        <v>15351</v>
      </c>
      <c r="BD67" s="221" t="s">
        <v>87</v>
      </c>
      <c r="BE67" s="221" t="s">
        <v>121</v>
      </c>
    </row>
    <row r="68" spans="2:57" s="12" customFormat="1" ht="12.75" x14ac:dyDescent="0.2">
      <c r="B68" s="65">
        <v>2025</v>
      </c>
      <c r="C68" s="65">
        <v>891780111</v>
      </c>
      <c r="D68" s="65" t="s">
        <v>78</v>
      </c>
      <c r="E68" s="67" t="s">
        <v>15350</v>
      </c>
      <c r="F68" s="65" t="s">
        <v>15349</v>
      </c>
      <c r="G68" s="65">
        <v>0</v>
      </c>
      <c r="H68" s="65" t="s">
        <v>81</v>
      </c>
      <c r="I68" s="221" t="s">
        <v>82</v>
      </c>
      <c r="J68" s="220" t="s">
        <v>83</v>
      </c>
      <c r="K68" s="67" t="s">
        <v>15348</v>
      </c>
      <c r="L68" s="424">
        <v>79088058</v>
      </c>
      <c r="M68" s="221" t="s">
        <v>85</v>
      </c>
      <c r="N68" s="66" t="s">
        <v>15347</v>
      </c>
      <c r="O68" s="68">
        <v>800177588</v>
      </c>
      <c r="P68" s="68">
        <v>667</v>
      </c>
      <c r="Q68" s="260">
        <v>45729</v>
      </c>
      <c r="R68" s="424">
        <v>79088058</v>
      </c>
      <c r="S68" s="260">
        <v>45737</v>
      </c>
      <c r="T68" s="424">
        <v>79088058</v>
      </c>
      <c r="U68" s="65" t="s">
        <v>87</v>
      </c>
      <c r="V68" s="402">
        <v>85465146</v>
      </c>
      <c r="W68" s="242" t="s">
        <v>14545</v>
      </c>
      <c r="X68" s="587">
        <v>45737</v>
      </c>
      <c r="Y68" s="260">
        <v>45742</v>
      </c>
      <c r="Z68" s="587">
        <v>45742</v>
      </c>
      <c r="AA68" s="260">
        <v>45751</v>
      </c>
      <c r="AB68" s="49">
        <f t="shared" si="0"/>
        <v>9</v>
      </c>
      <c r="AC68" s="68">
        <v>0</v>
      </c>
      <c r="AD68" s="68">
        <v>0</v>
      </c>
      <c r="AE68" s="68">
        <v>0</v>
      </c>
      <c r="AF68" s="78" t="s">
        <v>89</v>
      </c>
      <c r="AG68" s="49">
        <f t="shared" si="1"/>
        <v>0</v>
      </c>
      <c r="AH68" s="68">
        <v>0</v>
      </c>
      <c r="AI68" s="68">
        <v>0</v>
      </c>
      <c r="AJ68" s="65" t="s">
        <v>89</v>
      </c>
      <c r="AK68" s="78" t="s">
        <v>89</v>
      </c>
      <c r="AL68" s="68">
        <v>0</v>
      </c>
      <c r="AM68" s="78" t="s">
        <v>89</v>
      </c>
      <c r="AN68" s="78" t="s">
        <v>89</v>
      </c>
      <c r="AO68" s="78" t="s">
        <v>89</v>
      </c>
      <c r="AP68" s="49">
        <f t="shared" si="2"/>
        <v>0</v>
      </c>
      <c r="AQ68" s="49">
        <f t="shared" si="3"/>
        <v>79088058</v>
      </c>
      <c r="AR68" s="65" t="s">
        <v>87</v>
      </c>
      <c r="AS68" s="68">
        <v>79088058</v>
      </c>
      <c r="AT68" s="65" t="s">
        <v>90</v>
      </c>
      <c r="AU68" s="68">
        <v>0</v>
      </c>
      <c r="AV68" s="75" t="s">
        <v>89</v>
      </c>
      <c r="AW68" s="224">
        <v>79088058</v>
      </c>
      <c r="AX68" s="79">
        <f t="shared" si="4"/>
        <v>0</v>
      </c>
      <c r="AY68" s="223">
        <f t="shared" si="5"/>
        <v>1</v>
      </c>
      <c r="AZ68" s="74">
        <v>1</v>
      </c>
      <c r="BA68" s="75" t="s">
        <v>89</v>
      </c>
      <c r="BB68" s="65" t="s">
        <v>103</v>
      </c>
      <c r="BC68" s="76" t="s">
        <v>15346</v>
      </c>
      <c r="BD68" s="221" t="s">
        <v>87</v>
      </c>
      <c r="BE68" s="221" t="s">
        <v>121</v>
      </c>
    </row>
    <row r="69" spans="2:57" s="12" customFormat="1" ht="12.75" x14ac:dyDescent="0.2">
      <c r="B69" s="65">
        <v>2025</v>
      </c>
      <c r="C69" s="65">
        <v>891780111</v>
      </c>
      <c r="D69" s="65" t="s">
        <v>78</v>
      </c>
      <c r="E69" s="67" t="s">
        <v>15345</v>
      </c>
      <c r="F69" s="65" t="s">
        <v>15344</v>
      </c>
      <c r="G69" s="65">
        <v>0</v>
      </c>
      <c r="H69" s="65" t="s">
        <v>81</v>
      </c>
      <c r="I69" s="221" t="s">
        <v>82</v>
      </c>
      <c r="J69" s="220" t="s">
        <v>83</v>
      </c>
      <c r="K69" s="67" t="s">
        <v>15343</v>
      </c>
      <c r="L69" s="424">
        <v>188797000</v>
      </c>
      <c r="M69" s="221" t="s">
        <v>85</v>
      </c>
      <c r="N69" s="66" t="s">
        <v>15057</v>
      </c>
      <c r="O69" s="68">
        <v>901246775</v>
      </c>
      <c r="P69" s="68">
        <v>714</v>
      </c>
      <c r="Q69" s="260">
        <v>45735</v>
      </c>
      <c r="R69" s="424">
        <v>188797000</v>
      </c>
      <c r="S69" s="260">
        <v>45742</v>
      </c>
      <c r="T69" s="424">
        <v>188797000</v>
      </c>
      <c r="U69" s="65" t="s">
        <v>87</v>
      </c>
      <c r="V69" s="402">
        <v>85465146</v>
      </c>
      <c r="W69" s="242" t="s">
        <v>14545</v>
      </c>
      <c r="X69" s="587">
        <v>45742</v>
      </c>
      <c r="Y69" s="260">
        <v>45742</v>
      </c>
      <c r="Z69" s="587">
        <v>45742</v>
      </c>
      <c r="AA69" s="260">
        <v>45751</v>
      </c>
      <c r="AB69" s="49">
        <f t="shared" si="0"/>
        <v>9</v>
      </c>
      <c r="AC69" s="68">
        <v>0</v>
      </c>
      <c r="AD69" s="68">
        <v>0</v>
      </c>
      <c r="AE69" s="68">
        <v>0</v>
      </c>
      <c r="AF69" s="78" t="s">
        <v>89</v>
      </c>
      <c r="AG69" s="49">
        <f t="shared" si="1"/>
        <v>0</v>
      </c>
      <c r="AH69" s="68">
        <v>0</v>
      </c>
      <c r="AI69" s="68">
        <v>0</v>
      </c>
      <c r="AJ69" s="65" t="s">
        <v>89</v>
      </c>
      <c r="AK69" s="78" t="s">
        <v>89</v>
      </c>
      <c r="AL69" s="68">
        <v>0</v>
      </c>
      <c r="AM69" s="78" t="s">
        <v>89</v>
      </c>
      <c r="AN69" s="78" t="s">
        <v>89</v>
      </c>
      <c r="AO69" s="78" t="s">
        <v>89</v>
      </c>
      <c r="AP69" s="49">
        <f t="shared" si="2"/>
        <v>0</v>
      </c>
      <c r="AQ69" s="49">
        <f t="shared" si="3"/>
        <v>188797000</v>
      </c>
      <c r="AR69" s="65" t="s">
        <v>87</v>
      </c>
      <c r="AS69" s="68">
        <v>188797000</v>
      </c>
      <c r="AT69" s="65" t="s">
        <v>90</v>
      </c>
      <c r="AU69" s="68">
        <v>0</v>
      </c>
      <c r="AV69" s="75" t="s">
        <v>89</v>
      </c>
      <c r="AW69" s="224">
        <v>188797000</v>
      </c>
      <c r="AX69" s="79">
        <f t="shared" si="4"/>
        <v>0</v>
      </c>
      <c r="AY69" s="223">
        <f t="shared" si="5"/>
        <v>1</v>
      </c>
      <c r="AZ69" s="74">
        <v>1</v>
      </c>
      <c r="BA69" s="75" t="s">
        <v>89</v>
      </c>
      <c r="BB69" s="65" t="s">
        <v>103</v>
      </c>
      <c r="BC69" s="76" t="s">
        <v>15342</v>
      </c>
      <c r="BD69" s="221" t="s">
        <v>87</v>
      </c>
      <c r="BE69" s="221" t="s">
        <v>121</v>
      </c>
    </row>
    <row r="70" spans="2:57" s="12" customFormat="1" ht="12.75" x14ac:dyDescent="0.2">
      <c r="B70" s="65">
        <v>2025</v>
      </c>
      <c r="C70" s="65">
        <v>891780111</v>
      </c>
      <c r="D70" s="65" t="s">
        <v>78</v>
      </c>
      <c r="E70" s="67" t="s">
        <v>15341</v>
      </c>
      <c r="F70" s="65" t="s">
        <v>15340</v>
      </c>
      <c r="G70" s="65">
        <v>0</v>
      </c>
      <c r="H70" s="65" t="s">
        <v>81</v>
      </c>
      <c r="I70" s="221" t="s">
        <v>127</v>
      </c>
      <c r="J70" s="220" t="s">
        <v>83</v>
      </c>
      <c r="K70" s="67" t="s">
        <v>15339</v>
      </c>
      <c r="L70" s="424">
        <v>15106014</v>
      </c>
      <c r="M70" s="221" t="s">
        <v>85</v>
      </c>
      <c r="N70" s="66" t="s">
        <v>15338</v>
      </c>
      <c r="O70" s="68">
        <v>900938372</v>
      </c>
      <c r="P70" s="68">
        <v>315</v>
      </c>
      <c r="Q70" s="260">
        <v>45699</v>
      </c>
      <c r="R70" s="424">
        <v>315060339</v>
      </c>
      <c r="S70" s="260">
        <v>45742</v>
      </c>
      <c r="T70" s="424">
        <v>15106014</v>
      </c>
      <c r="U70" s="65" t="s">
        <v>87</v>
      </c>
      <c r="V70" s="402">
        <v>72175282</v>
      </c>
      <c r="W70" s="242" t="s">
        <v>318</v>
      </c>
      <c r="X70" s="587">
        <v>45742</v>
      </c>
      <c r="Y70" s="260">
        <v>45742</v>
      </c>
      <c r="Z70" s="587" t="s">
        <v>89</v>
      </c>
      <c r="AA70" s="260">
        <v>45834</v>
      </c>
      <c r="AB70" s="49">
        <f t="shared" si="0"/>
        <v>92</v>
      </c>
      <c r="AC70" s="68">
        <v>0</v>
      </c>
      <c r="AD70" s="68">
        <v>0</v>
      </c>
      <c r="AE70" s="68">
        <v>0</v>
      </c>
      <c r="AF70" s="78" t="s">
        <v>89</v>
      </c>
      <c r="AG70" s="49">
        <f t="shared" si="1"/>
        <v>0</v>
      </c>
      <c r="AH70" s="68">
        <v>0</v>
      </c>
      <c r="AI70" s="68">
        <v>0</v>
      </c>
      <c r="AJ70" s="65" t="s">
        <v>89</v>
      </c>
      <c r="AK70" s="78" t="s">
        <v>89</v>
      </c>
      <c r="AL70" s="68">
        <v>0</v>
      </c>
      <c r="AM70" s="78" t="s">
        <v>89</v>
      </c>
      <c r="AN70" s="78" t="s">
        <v>89</v>
      </c>
      <c r="AO70" s="78" t="s">
        <v>89</v>
      </c>
      <c r="AP70" s="49">
        <f t="shared" si="2"/>
        <v>0</v>
      </c>
      <c r="AQ70" s="49">
        <f t="shared" si="3"/>
        <v>15106014</v>
      </c>
      <c r="AR70" s="65" t="s">
        <v>87</v>
      </c>
      <c r="AS70" s="68">
        <v>15106014</v>
      </c>
      <c r="AT70" s="65" t="s">
        <v>90</v>
      </c>
      <c r="AU70" s="68">
        <v>0</v>
      </c>
      <c r="AV70" s="75" t="s">
        <v>89</v>
      </c>
      <c r="AW70" s="224">
        <v>10070676</v>
      </c>
      <c r="AX70" s="79">
        <f t="shared" si="4"/>
        <v>5035338</v>
      </c>
      <c r="AY70" s="223">
        <f t="shared" si="5"/>
        <v>0.66666666666666663</v>
      </c>
      <c r="AZ70" s="74">
        <v>1</v>
      </c>
      <c r="BA70" s="75" t="s">
        <v>89</v>
      </c>
      <c r="BB70" s="65" t="s">
        <v>103</v>
      </c>
      <c r="BC70" s="76" t="s">
        <v>15337</v>
      </c>
      <c r="BD70" s="221" t="s">
        <v>87</v>
      </c>
      <c r="BE70" s="221" t="s">
        <v>121</v>
      </c>
    </row>
    <row r="71" spans="2:57" s="12" customFormat="1" ht="12.75" x14ac:dyDescent="0.2">
      <c r="B71" s="65">
        <v>2025</v>
      </c>
      <c r="C71" s="65">
        <v>891780111</v>
      </c>
      <c r="D71" s="65" t="s">
        <v>78</v>
      </c>
      <c r="E71" s="67" t="s">
        <v>15336</v>
      </c>
      <c r="F71" s="65" t="s">
        <v>15335</v>
      </c>
      <c r="G71" s="65">
        <v>0</v>
      </c>
      <c r="H71" s="65" t="s">
        <v>81</v>
      </c>
      <c r="I71" s="221" t="s">
        <v>127</v>
      </c>
      <c r="J71" s="220" t="s">
        <v>83</v>
      </c>
      <c r="K71" s="67" t="s">
        <v>15334</v>
      </c>
      <c r="L71" s="424">
        <v>106387077</v>
      </c>
      <c r="M71" s="221" t="s">
        <v>85</v>
      </c>
      <c r="N71" s="66" t="s">
        <v>15003</v>
      </c>
      <c r="O71" s="68">
        <v>900692909</v>
      </c>
      <c r="P71" s="68">
        <v>782</v>
      </c>
      <c r="Q71" s="260">
        <v>45742</v>
      </c>
      <c r="R71" s="424">
        <v>106387077</v>
      </c>
      <c r="S71" s="260">
        <v>45743</v>
      </c>
      <c r="T71" s="424">
        <v>106387077</v>
      </c>
      <c r="U71" s="65" t="s">
        <v>87</v>
      </c>
      <c r="V71" s="402">
        <v>36724655</v>
      </c>
      <c r="W71" s="242" t="s">
        <v>324</v>
      </c>
      <c r="X71" s="587">
        <v>45743</v>
      </c>
      <c r="Y71" s="260">
        <v>45744</v>
      </c>
      <c r="Z71" s="587">
        <v>45743</v>
      </c>
      <c r="AA71" s="260">
        <v>45745</v>
      </c>
      <c r="AB71" s="49">
        <f t="shared" si="0"/>
        <v>2</v>
      </c>
      <c r="AC71" s="68">
        <v>0</v>
      </c>
      <c r="AD71" s="68">
        <v>0</v>
      </c>
      <c r="AE71" s="68">
        <v>0</v>
      </c>
      <c r="AF71" s="78" t="s">
        <v>89</v>
      </c>
      <c r="AG71" s="49">
        <f t="shared" si="1"/>
        <v>0</v>
      </c>
      <c r="AH71" s="68">
        <v>0</v>
      </c>
      <c r="AI71" s="68">
        <v>0</v>
      </c>
      <c r="AJ71" s="65" t="s">
        <v>89</v>
      </c>
      <c r="AK71" s="78" t="s">
        <v>89</v>
      </c>
      <c r="AL71" s="68">
        <v>0</v>
      </c>
      <c r="AM71" s="78" t="s">
        <v>89</v>
      </c>
      <c r="AN71" s="78" t="s">
        <v>89</v>
      </c>
      <c r="AO71" s="78" t="s">
        <v>89</v>
      </c>
      <c r="AP71" s="49">
        <f t="shared" si="2"/>
        <v>0</v>
      </c>
      <c r="AQ71" s="49">
        <f t="shared" si="3"/>
        <v>106387077</v>
      </c>
      <c r="AR71" s="65" t="s">
        <v>87</v>
      </c>
      <c r="AS71" s="68">
        <v>106387077</v>
      </c>
      <c r="AT71" s="65" t="s">
        <v>90</v>
      </c>
      <c r="AU71" s="68">
        <v>0</v>
      </c>
      <c r="AV71" s="75" t="s">
        <v>89</v>
      </c>
      <c r="AW71" s="224">
        <v>106387077</v>
      </c>
      <c r="AX71" s="79">
        <f t="shared" si="4"/>
        <v>0</v>
      </c>
      <c r="AY71" s="223">
        <f t="shared" si="5"/>
        <v>1</v>
      </c>
      <c r="AZ71" s="74">
        <v>1</v>
      </c>
      <c r="BA71" s="75" t="s">
        <v>89</v>
      </c>
      <c r="BB71" s="65" t="s">
        <v>103</v>
      </c>
      <c r="BC71" s="76" t="s">
        <v>15333</v>
      </c>
      <c r="BD71" s="221" t="s">
        <v>87</v>
      </c>
      <c r="BE71" s="221" t="s">
        <v>121</v>
      </c>
    </row>
    <row r="72" spans="2:57" s="12" customFormat="1" ht="12.75" x14ac:dyDescent="0.2">
      <c r="B72" s="65">
        <v>2025</v>
      </c>
      <c r="C72" s="65">
        <v>891780111</v>
      </c>
      <c r="D72" s="65" t="s">
        <v>78</v>
      </c>
      <c r="E72" s="67" t="s">
        <v>15332</v>
      </c>
      <c r="F72" s="65" t="s">
        <v>15331</v>
      </c>
      <c r="G72" s="65">
        <v>0</v>
      </c>
      <c r="H72" s="65" t="s">
        <v>81</v>
      </c>
      <c r="I72" s="221" t="s">
        <v>82</v>
      </c>
      <c r="J72" s="220" t="s">
        <v>83</v>
      </c>
      <c r="K72" s="67" t="s">
        <v>15330</v>
      </c>
      <c r="L72" s="424">
        <v>7829000</v>
      </c>
      <c r="M72" s="221" t="s">
        <v>85</v>
      </c>
      <c r="N72" s="66" t="s">
        <v>15329</v>
      </c>
      <c r="O72" s="68">
        <v>900026333</v>
      </c>
      <c r="P72" s="68">
        <v>712</v>
      </c>
      <c r="Q72" s="260">
        <v>45735</v>
      </c>
      <c r="R72" s="424">
        <v>7829000</v>
      </c>
      <c r="S72" s="260">
        <v>45751</v>
      </c>
      <c r="T72" s="424">
        <v>7829000</v>
      </c>
      <c r="U72" s="65" t="s">
        <v>87</v>
      </c>
      <c r="V72" s="402">
        <v>7633815</v>
      </c>
      <c r="W72" s="242" t="s">
        <v>8803</v>
      </c>
      <c r="X72" s="587">
        <v>45751</v>
      </c>
      <c r="Y72" s="260">
        <v>45754</v>
      </c>
      <c r="Z72" s="587">
        <v>45754</v>
      </c>
      <c r="AA72" s="260">
        <v>45758</v>
      </c>
      <c r="AB72" s="49">
        <f t="shared" ref="AB72:AB135" si="6">+IF(Z72="1800-01-01",AA72-Y72,AA72-Z72)</f>
        <v>4</v>
      </c>
      <c r="AC72" s="68">
        <v>0</v>
      </c>
      <c r="AD72" s="68">
        <v>0</v>
      </c>
      <c r="AE72" s="68">
        <v>0</v>
      </c>
      <c r="AF72" s="78" t="s">
        <v>89</v>
      </c>
      <c r="AG72" s="49">
        <f t="shared" ref="AG72:AG135" si="7">+IF(AF72="1800-01-01",0,AF72-AA72)</f>
        <v>0</v>
      </c>
      <c r="AH72" s="68">
        <v>0</v>
      </c>
      <c r="AI72" s="68">
        <v>0</v>
      </c>
      <c r="AJ72" s="65" t="s">
        <v>89</v>
      </c>
      <c r="AK72" s="78" t="s">
        <v>89</v>
      </c>
      <c r="AL72" s="68">
        <v>0</v>
      </c>
      <c r="AM72" s="78" t="s">
        <v>89</v>
      </c>
      <c r="AN72" s="78" t="s">
        <v>89</v>
      </c>
      <c r="AO72" s="78" t="s">
        <v>89</v>
      </c>
      <c r="AP72" s="49">
        <f t="shared" ref="AP72:AP135" si="8">+IF(AM72="1800-01-01",0,AN72-AM72)</f>
        <v>0</v>
      </c>
      <c r="AQ72" s="49">
        <f t="shared" ref="AQ72:AQ135" si="9">+L72+AD72-AI72</f>
        <v>7829000</v>
      </c>
      <c r="AR72" s="65" t="s">
        <v>87</v>
      </c>
      <c r="AS72" s="68">
        <v>7829000</v>
      </c>
      <c r="AT72" s="65" t="s">
        <v>90</v>
      </c>
      <c r="AU72" s="68">
        <v>0</v>
      </c>
      <c r="AV72" s="75" t="s">
        <v>89</v>
      </c>
      <c r="AW72" s="224">
        <v>0</v>
      </c>
      <c r="AX72" s="79">
        <f t="shared" ref="AX72:AX135" si="10">AQ72-AW72</f>
        <v>7829000</v>
      </c>
      <c r="AY72" s="223">
        <f t="shared" ref="AY72:AY135" si="11">+IFERROR(AW72/AQ72,"_")</f>
        <v>0</v>
      </c>
      <c r="AZ72" s="74">
        <v>1</v>
      </c>
      <c r="BA72" s="75" t="s">
        <v>89</v>
      </c>
      <c r="BB72" s="65" t="s">
        <v>103</v>
      </c>
      <c r="BC72" s="76" t="s">
        <v>15328</v>
      </c>
      <c r="BD72" s="221" t="s">
        <v>87</v>
      </c>
      <c r="BE72" s="221" t="s">
        <v>121</v>
      </c>
    </row>
    <row r="73" spans="2:57" s="12" customFormat="1" ht="12.75" x14ac:dyDescent="0.2">
      <c r="B73" s="65">
        <v>2025</v>
      </c>
      <c r="C73" s="65">
        <v>891780111</v>
      </c>
      <c r="D73" s="65" t="s">
        <v>78</v>
      </c>
      <c r="E73" s="67" t="s">
        <v>15327</v>
      </c>
      <c r="F73" s="65" t="s">
        <v>15326</v>
      </c>
      <c r="G73" s="65">
        <v>0</v>
      </c>
      <c r="H73" s="65" t="s">
        <v>81</v>
      </c>
      <c r="I73" s="221" t="s">
        <v>82</v>
      </c>
      <c r="J73" s="220" t="s">
        <v>83</v>
      </c>
      <c r="K73" s="67" t="s">
        <v>15325</v>
      </c>
      <c r="L73" s="424">
        <v>55000000</v>
      </c>
      <c r="M73" s="221" t="s">
        <v>85</v>
      </c>
      <c r="N73" s="66" t="s">
        <v>15324</v>
      </c>
      <c r="O73" s="68">
        <v>12627106</v>
      </c>
      <c r="P73" s="68">
        <v>776</v>
      </c>
      <c r="Q73" s="260">
        <v>45742</v>
      </c>
      <c r="R73" s="424">
        <v>55000000</v>
      </c>
      <c r="S73" s="260">
        <v>45751</v>
      </c>
      <c r="T73" s="424">
        <v>55000000</v>
      </c>
      <c r="U73" s="65" t="s">
        <v>87</v>
      </c>
      <c r="V73" s="402">
        <v>85459497</v>
      </c>
      <c r="W73" s="242" t="s">
        <v>540</v>
      </c>
      <c r="X73" s="587">
        <v>45751</v>
      </c>
      <c r="Y73" s="260">
        <v>45757</v>
      </c>
      <c r="Z73" s="587">
        <v>45751</v>
      </c>
      <c r="AA73" s="260">
        <v>45869</v>
      </c>
      <c r="AB73" s="49">
        <f t="shared" si="6"/>
        <v>118</v>
      </c>
      <c r="AC73" s="68">
        <v>0</v>
      </c>
      <c r="AD73" s="68">
        <v>0</v>
      </c>
      <c r="AE73" s="68">
        <v>0</v>
      </c>
      <c r="AF73" s="78" t="s">
        <v>89</v>
      </c>
      <c r="AG73" s="49">
        <f t="shared" si="7"/>
        <v>0</v>
      </c>
      <c r="AH73" s="68">
        <v>0</v>
      </c>
      <c r="AI73" s="68">
        <v>0</v>
      </c>
      <c r="AJ73" s="65" t="s">
        <v>89</v>
      </c>
      <c r="AK73" s="78" t="s">
        <v>89</v>
      </c>
      <c r="AL73" s="68">
        <v>0</v>
      </c>
      <c r="AM73" s="78" t="s">
        <v>89</v>
      </c>
      <c r="AN73" s="78" t="s">
        <v>89</v>
      </c>
      <c r="AO73" s="78" t="s">
        <v>89</v>
      </c>
      <c r="AP73" s="49">
        <f t="shared" si="8"/>
        <v>0</v>
      </c>
      <c r="AQ73" s="49">
        <f t="shared" si="9"/>
        <v>55000000</v>
      </c>
      <c r="AR73" s="65" t="s">
        <v>87</v>
      </c>
      <c r="AS73" s="68">
        <v>55000000</v>
      </c>
      <c r="AT73" s="65" t="s">
        <v>87</v>
      </c>
      <c r="AU73" s="68">
        <v>16500000</v>
      </c>
      <c r="AV73" s="587">
        <v>45757</v>
      </c>
      <c r="AW73" s="224">
        <v>55000000</v>
      </c>
      <c r="AX73" s="79">
        <f t="shared" si="10"/>
        <v>0</v>
      </c>
      <c r="AY73" s="223">
        <f t="shared" si="11"/>
        <v>1</v>
      </c>
      <c r="AZ73" s="74">
        <v>1</v>
      </c>
      <c r="BA73" s="75" t="s">
        <v>89</v>
      </c>
      <c r="BB73" s="65" t="s">
        <v>103</v>
      </c>
      <c r="BC73" s="76" t="s">
        <v>15323</v>
      </c>
      <c r="BD73" s="221" t="s">
        <v>87</v>
      </c>
      <c r="BE73" s="221" t="s">
        <v>121</v>
      </c>
    </row>
    <row r="74" spans="2:57" s="12" customFormat="1" ht="12.75" x14ac:dyDescent="0.2">
      <c r="B74" s="65">
        <v>2025</v>
      </c>
      <c r="C74" s="65">
        <v>891780111</v>
      </c>
      <c r="D74" s="65" t="s">
        <v>78</v>
      </c>
      <c r="E74" s="67" t="s">
        <v>15322</v>
      </c>
      <c r="F74" s="65" t="s">
        <v>15321</v>
      </c>
      <c r="G74" s="65">
        <v>0</v>
      </c>
      <c r="H74" s="65" t="s">
        <v>81</v>
      </c>
      <c r="I74" s="221" t="s">
        <v>82</v>
      </c>
      <c r="J74" s="220" t="s">
        <v>83</v>
      </c>
      <c r="K74" s="67" t="s">
        <v>15320</v>
      </c>
      <c r="L74" s="424">
        <v>81383048</v>
      </c>
      <c r="M74" s="221" t="s">
        <v>85</v>
      </c>
      <c r="N74" s="66" t="s">
        <v>15319</v>
      </c>
      <c r="O74" s="68">
        <v>800005009</v>
      </c>
      <c r="P74" s="68">
        <v>797</v>
      </c>
      <c r="Q74" s="260">
        <v>45743</v>
      </c>
      <c r="R74" s="424">
        <v>81383048</v>
      </c>
      <c r="S74" s="260">
        <v>45755</v>
      </c>
      <c r="T74" s="424">
        <v>81383048</v>
      </c>
      <c r="U74" s="65" t="s">
        <v>87</v>
      </c>
      <c r="V74" s="402">
        <v>85467461</v>
      </c>
      <c r="W74" s="242" t="s">
        <v>494</v>
      </c>
      <c r="X74" s="587">
        <v>45755</v>
      </c>
      <c r="Y74" s="260">
        <v>45756</v>
      </c>
      <c r="Z74" s="587">
        <v>45756</v>
      </c>
      <c r="AA74" s="260">
        <v>45847</v>
      </c>
      <c r="AB74" s="49">
        <f t="shared" si="6"/>
        <v>91</v>
      </c>
      <c r="AC74" s="68">
        <v>0</v>
      </c>
      <c r="AD74" s="68">
        <v>0</v>
      </c>
      <c r="AE74" s="68">
        <v>0</v>
      </c>
      <c r="AF74" s="78" t="s">
        <v>89</v>
      </c>
      <c r="AG74" s="49">
        <f t="shared" si="7"/>
        <v>0</v>
      </c>
      <c r="AH74" s="68">
        <v>0</v>
      </c>
      <c r="AI74" s="68">
        <v>0</v>
      </c>
      <c r="AJ74" s="65" t="s">
        <v>89</v>
      </c>
      <c r="AK74" s="78" t="s">
        <v>89</v>
      </c>
      <c r="AL74" s="68">
        <v>0</v>
      </c>
      <c r="AM74" s="78" t="s">
        <v>89</v>
      </c>
      <c r="AN74" s="78" t="s">
        <v>89</v>
      </c>
      <c r="AO74" s="78" t="s">
        <v>89</v>
      </c>
      <c r="AP74" s="49">
        <f t="shared" si="8"/>
        <v>0</v>
      </c>
      <c r="AQ74" s="49">
        <f t="shared" si="9"/>
        <v>81383048</v>
      </c>
      <c r="AR74" s="65" t="s">
        <v>87</v>
      </c>
      <c r="AS74" s="68">
        <v>81383048</v>
      </c>
      <c r="AT74" s="65" t="s">
        <v>90</v>
      </c>
      <c r="AU74" s="68">
        <v>0</v>
      </c>
      <c r="AV74" s="75" t="s">
        <v>89</v>
      </c>
      <c r="AW74" s="224">
        <v>81383048</v>
      </c>
      <c r="AX74" s="79">
        <f t="shared" si="10"/>
        <v>0</v>
      </c>
      <c r="AY74" s="223">
        <f t="shared" si="11"/>
        <v>1</v>
      </c>
      <c r="AZ74" s="74">
        <v>1</v>
      </c>
      <c r="BA74" s="75" t="s">
        <v>89</v>
      </c>
      <c r="BB74" s="65" t="s">
        <v>103</v>
      </c>
      <c r="BC74" s="76" t="s">
        <v>15318</v>
      </c>
      <c r="BD74" s="221" t="s">
        <v>87</v>
      </c>
      <c r="BE74" s="221" t="s">
        <v>121</v>
      </c>
    </row>
    <row r="75" spans="2:57" s="12" customFormat="1" ht="12.75" x14ac:dyDescent="0.2">
      <c r="B75" s="65">
        <v>2025</v>
      </c>
      <c r="C75" s="65">
        <v>891780111</v>
      </c>
      <c r="D75" s="65" t="s">
        <v>78</v>
      </c>
      <c r="E75" s="67" t="s">
        <v>15317</v>
      </c>
      <c r="F75" s="65" t="s">
        <v>15316</v>
      </c>
      <c r="G75" s="65">
        <v>0</v>
      </c>
      <c r="H75" s="65" t="s">
        <v>81</v>
      </c>
      <c r="I75" s="221" t="s">
        <v>82</v>
      </c>
      <c r="J75" s="220" t="s">
        <v>83</v>
      </c>
      <c r="K75" s="67" t="s">
        <v>15315</v>
      </c>
      <c r="L75" s="424">
        <v>60000000</v>
      </c>
      <c r="M75" s="221" t="s">
        <v>85</v>
      </c>
      <c r="N75" s="66" t="s">
        <v>15314</v>
      </c>
      <c r="O75" s="68">
        <v>802005601</v>
      </c>
      <c r="P75" s="68">
        <v>752</v>
      </c>
      <c r="Q75" s="260">
        <v>45741</v>
      </c>
      <c r="R75" s="424">
        <v>60000000</v>
      </c>
      <c r="S75" s="260">
        <v>45755</v>
      </c>
      <c r="T75" s="424">
        <v>60000000</v>
      </c>
      <c r="U75" s="65" t="s">
        <v>87</v>
      </c>
      <c r="V75" s="402">
        <v>85459497</v>
      </c>
      <c r="W75" s="242" t="s">
        <v>540</v>
      </c>
      <c r="X75" s="587">
        <v>45755</v>
      </c>
      <c r="Y75" s="260">
        <v>45757</v>
      </c>
      <c r="Z75" s="587">
        <v>45757</v>
      </c>
      <c r="AA75" s="260">
        <v>45869</v>
      </c>
      <c r="AB75" s="49">
        <f t="shared" si="6"/>
        <v>112</v>
      </c>
      <c r="AC75" s="68">
        <v>0</v>
      </c>
      <c r="AD75" s="68">
        <v>0</v>
      </c>
      <c r="AE75" s="68">
        <v>0</v>
      </c>
      <c r="AF75" s="78" t="s">
        <v>89</v>
      </c>
      <c r="AG75" s="49">
        <f t="shared" si="7"/>
        <v>0</v>
      </c>
      <c r="AH75" s="68">
        <v>0</v>
      </c>
      <c r="AI75" s="68">
        <v>0</v>
      </c>
      <c r="AJ75" s="65" t="s">
        <v>89</v>
      </c>
      <c r="AK75" s="78" t="s">
        <v>89</v>
      </c>
      <c r="AL75" s="68">
        <v>0</v>
      </c>
      <c r="AM75" s="78" t="s">
        <v>89</v>
      </c>
      <c r="AN75" s="78" t="s">
        <v>89</v>
      </c>
      <c r="AO75" s="78" t="s">
        <v>89</v>
      </c>
      <c r="AP75" s="49">
        <f t="shared" si="8"/>
        <v>0</v>
      </c>
      <c r="AQ75" s="49">
        <f t="shared" si="9"/>
        <v>60000000</v>
      </c>
      <c r="AR75" s="65" t="s">
        <v>87</v>
      </c>
      <c r="AS75" s="68">
        <v>60000000</v>
      </c>
      <c r="AT75" s="65" t="s">
        <v>90</v>
      </c>
      <c r="AU75" s="68">
        <v>0</v>
      </c>
      <c r="AV75" s="75" t="s">
        <v>89</v>
      </c>
      <c r="AW75" s="224">
        <v>59999800</v>
      </c>
      <c r="AX75" s="79">
        <f t="shared" si="10"/>
        <v>200</v>
      </c>
      <c r="AY75" s="223">
        <f t="shared" si="11"/>
        <v>0.99999666666666664</v>
      </c>
      <c r="AZ75" s="74">
        <v>1</v>
      </c>
      <c r="BA75" s="75" t="s">
        <v>89</v>
      </c>
      <c r="BB75" s="65" t="s">
        <v>103</v>
      </c>
      <c r="BC75" s="76" t="s">
        <v>15313</v>
      </c>
      <c r="BD75" s="221" t="s">
        <v>87</v>
      </c>
      <c r="BE75" s="221" t="s">
        <v>121</v>
      </c>
    </row>
    <row r="76" spans="2:57" s="12" customFormat="1" ht="12.75" x14ac:dyDescent="0.2">
      <c r="B76" s="65">
        <v>2025</v>
      </c>
      <c r="C76" s="65">
        <v>891780111</v>
      </c>
      <c r="D76" s="65" t="s">
        <v>78</v>
      </c>
      <c r="E76" s="67" t="s">
        <v>15312</v>
      </c>
      <c r="F76" s="65" t="s">
        <v>15311</v>
      </c>
      <c r="G76" s="65">
        <v>0</v>
      </c>
      <c r="H76" s="65" t="s">
        <v>81</v>
      </c>
      <c r="I76" s="221" t="s">
        <v>82</v>
      </c>
      <c r="J76" s="220" t="s">
        <v>83</v>
      </c>
      <c r="K76" s="67" t="s">
        <v>15310</v>
      </c>
      <c r="L76" s="424">
        <v>35000000</v>
      </c>
      <c r="M76" s="221" t="s">
        <v>85</v>
      </c>
      <c r="N76" s="66" t="s">
        <v>15309</v>
      </c>
      <c r="O76" s="68">
        <v>800185306</v>
      </c>
      <c r="P76" s="68">
        <v>666</v>
      </c>
      <c r="Q76" s="260">
        <v>45729</v>
      </c>
      <c r="R76" s="424">
        <v>65000000</v>
      </c>
      <c r="S76" s="260">
        <v>45756</v>
      </c>
      <c r="T76" s="424">
        <v>35000000</v>
      </c>
      <c r="U76" s="65" t="s">
        <v>87</v>
      </c>
      <c r="V76" s="402">
        <v>57444673</v>
      </c>
      <c r="W76" s="242" t="s">
        <v>8387</v>
      </c>
      <c r="X76" s="587">
        <v>45756</v>
      </c>
      <c r="Y76" s="260">
        <v>45756</v>
      </c>
      <c r="Z76" s="587" t="s">
        <v>89</v>
      </c>
      <c r="AA76" s="260">
        <v>46022</v>
      </c>
      <c r="AB76" s="49">
        <f t="shared" si="6"/>
        <v>266</v>
      </c>
      <c r="AC76" s="68">
        <v>0</v>
      </c>
      <c r="AD76" s="68">
        <v>0</v>
      </c>
      <c r="AE76" s="68">
        <v>0</v>
      </c>
      <c r="AF76" s="78" t="s">
        <v>89</v>
      </c>
      <c r="AG76" s="49">
        <f t="shared" si="7"/>
        <v>0</v>
      </c>
      <c r="AH76" s="68">
        <v>0</v>
      </c>
      <c r="AI76" s="68">
        <v>0</v>
      </c>
      <c r="AJ76" s="65" t="s">
        <v>89</v>
      </c>
      <c r="AK76" s="78" t="s">
        <v>89</v>
      </c>
      <c r="AL76" s="68">
        <v>0</v>
      </c>
      <c r="AM76" s="78" t="s">
        <v>89</v>
      </c>
      <c r="AN76" s="78" t="s">
        <v>89</v>
      </c>
      <c r="AO76" s="78" t="s">
        <v>89</v>
      </c>
      <c r="AP76" s="49">
        <f t="shared" si="8"/>
        <v>0</v>
      </c>
      <c r="AQ76" s="49">
        <f t="shared" si="9"/>
        <v>35000000</v>
      </c>
      <c r="AR76" s="65" t="s">
        <v>87</v>
      </c>
      <c r="AS76" s="68">
        <v>35000000</v>
      </c>
      <c r="AT76" s="65" t="s">
        <v>90</v>
      </c>
      <c r="AU76" s="68">
        <v>0</v>
      </c>
      <c r="AV76" s="75" t="s">
        <v>89</v>
      </c>
      <c r="AW76" s="224">
        <v>9305346</v>
      </c>
      <c r="AX76" s="79">
        <f t="shared" si="10"/>
        <v>25694654</v>
      </c>
      <c r="AY76" s="223">
        <f t="shared" si="11"/>
        <v>0.26586702857142858</v>
      </c>
      <c r="AZ76" s="74">
        <v>0.27</v>
      </c>
      <c r="BA76" s="75" t="s">
        <v>89</v>
      </c>
      <c r="BB76" s="65" t="s">
        <v>108</v>
      </c>
      <c r="BC76" s="76" t="s">
        <v>15308</v>
      </c>
      <c r="BD76" s="221" t="s">
        <v>87</v>
      </c>
      <c r="BE76" s="221" t="s">
        <v>121</v>
      </c>
    </row>
    <row r="77" spans="2:57" s="12" customFormat="1" ht="12.75" x14ac:dyDescent="0.2">
      <c r="B77" s="65">
        <v>2025</v>
      </c>
      <c r="C77" s="65">
        <v>891780111</v>
      </c>
      <c r="D77" s="65" t="s">
        <v>78</v>
      </c>
      <c r="E77" s="67" t="s">
        <v>15307</v>
      </c>
      <c r="F77" s="65" t="s">
        <v>15306</v>
      </c>
      <c r="G77" s="65">
        <v>0</v>
      </c>
      <c r="H77" s="65" t="s">
        <v>81</v>
      </c>
      <c r="I77" s="221" t="s">
        <v>127</v>
      </c>
      <c r="J77" s="220" t="s">
        <v>83</v>
      </c>
      <c r="K77" s="67" t="s">
        <v>15305</v>
      </c>
      <c r="L77" s="424">
        <v>23920000</v>
      </c>
      <c r="M77" s="221" t="s">
        <v>85</v>
      </c>
      <c r="N77" s="66" t="s">
        <v>14654</v>
      </c>
      <c r="O77" s="68">
        <v>901676410</v>
      </c>
      <c r="P77" s="68">
        <v>721</v>
      </c>
      <c r="Q77" s="260">
        <v>45735</v>
      </c>
      <c r="R77" s="424">
        <v>23920000</v>
      </c>
      <c r="S77" s="260">
        <v>45757</v>
      </c>
      <c r="T77" s="424">
        <v>23920000</v>
      </c>
      <c r="U77" s="65" t="s">
        <v>87</v>
      </c>
      <c r="V77" s="402">
        <v>85152695</v>
      </c>
      <c r="W77" s="242" t="s">
        <v>162</v>
      </c>
      <c r="X77" s="587">
        <v>45757</v>
      </c>
      <c r="Y77" s="260">
        <v>45757</v>
      </c>
      <c r="Z77" s="587">
        <v>45757</v>
      </c>
      <c r="AA77" s="260">
        <v>45823</v>
      </c>
      <c r="AB77" s="49">
        <f t="shared" si="6"/>
        <v>66</v>
      </c>
      <c r="AC77" s="68">
        <v>0</v>
      </c>
      <c r="AD77" s="68">
        <v>0</v>
      </c>
      <c r="AE77" s="68">
        <v>0</v>
      </c>
      <c r="AF77" s="78" t="s">
        <v>89</v>
      </c>
      <c r="AG77" s="49">
        <f t="shared" si="7"/>
        <v>0</v>
      </c>
      <c r="AH77" s="68">
        <v>0</v>
      </c>
      <c r="AI77" s="68">
        <v>0</v>
      </c>
      <c r="AJ77" s="65" t="s">
        <v>89</v>
      </c>
      <c r="AK77" s="78" t="s">
        <v>89</v>
      </c>
      <c r="AL77" s="68">
        <v>0</v>
      </c>
      <c r="AM77" s="78" t="s">
        <v>89</v>
      </c>
      <c r="AN77" s="78" t="s">
        <v>89</v>
      </c>
      <c r="AO77" s="78" t="s">
        <v>89</v>
      </c>
      <c r="AP77" s="49">
        <f t="shared" si="8"/>
        <v>0</v>
      </c>
      <c r="AQ77" s="49">
        <f t="shared" si="9"/>
        <v>23920000</v>
      </c>
      <c r="AR77" s="65" t="s">
        <v>87</v>
      </c>
      <c r="AS77" s="68">
        <v>23920000</v>
      </c>
      <c r="AT77" s="65" t="s">
        <v>90</v>
      </c>
      <c r="AU77" s="68">
        <v>0</v>
      </c>
      <c r="AV77" s="75" t="s">
        <v>89</v>
      </c>
      <c r="AW77" s="224">
        <v>23883000</v>
      </c>
      <c r="AX77" s="79">
        <f t="shared" si="10"/>
        <v>37000</v>
      </c>
      <c r="AY77" s="223">
        <f t="shared" si="11"/>
        <v>0.99845317725752514</v>
      </c>
      <c r="AZ77" s="74">
        <v>1</v>
      </c>
      <c r="BA77" s="75" t="s">
        <v>89</v>
      </c>
      <c r="BB77" s="65" t="s">
        <v>103</v>
      </c>
      <c r="BC77" s="76" t="s">
        <v>15304</v>
      </c>
      <c r="BD77" s="221" t="s">
        <v>87</v>
      </c>
      <c r="BE77" s="221" t="s">
        <v>121</v>
      </c>
    </row>
    <row r="78" spans="2:57" s="12" customFormat="1" ht="12.75" x14ac:dyDescent="0.2">
      <c r="B78" s="65">
        <v>2025</v>
      </c>
      <c r="C78" s="65">
        <v>891780111</v>
      </c>
      <c r="D78" s="65" t="s">
        <v>78</v>
      </c>
      <c r="E78" s="67" t="s">
        <v>15303</v>
      </c>
      <c r="F78" s="65" t="s">
        <v>15302</v>
      </c>
      <c r="G78" s="65">
        <v>0</v>
      </c>
      <c r="H78" s="65" t="s">
        <v>81</v>
      </c>
      <c r="I78" s="221" t="s">
        <v>82</v>
      </c>
      <c r="J78" s="220" t="s">
        <v>83</v>
      </c>
      <c r="K78" s="67" t="s">
        <v>15301</v>
      </c>
      <c r="L78" s="424">
        <v>22000000</v>
      </c>
      <c r="M78" s="221" t="s">
        <v>85</v>
      </c>
      <c r="N78" s="66" t="s">
        <v>15300</v>
      </c>
      <c r="O78" s="68">
        <v>900971565</v>
      </c>
      <c r="P78" s="68">
        <v>746</v>
      </c>
      <c r="Q78" s="260">
        <v>45737</v>
      </c>
      <c r="R78" s="424">
        <v>22000000</v>
      </c>
      <c r="S78" s="260">
        <v>45758</v>
      </c>
      <c r="T78" s="424">
        <v>22000000</v>
      </c>
      <c r="U78" s="65" t="s">
        <v>87</v>
      </c>
      <c r="V78" s="402">
        <v>7633815</v>
      </c>
      <c r="W78" s="242" t="s">
        <v>8803</v>
      </c>
      <c r="X78" s="587">
        <v>45758</v>
      </c>
      <c r="Y78" s="260">
        <v>45769</v>
      </c>
      <c r="Z78" s="587">
        <v>45769</v>
      </c>
      <c r="AA78" s="260">
        <v>45805</v>
      </c>
      <c r="AB78" s="49">
        <f t="shared" si="6"/>
        <v>36</v>
      </c>
      <c r="AC78" s="68">
        <v>0</v>
      </c>
      <c r="AD78" s="68">
        <v>0</v>
      </c>
      <c r="AE78" s="68">
        <v>0</v>
      </c>
      <c r="AF78" s="78" t="s">
        <v>89</v>
      </c>
      <c r="AG78" s="49">
        <f t="shared" si="7"/>
        <v>0</v>
      </c>
      <c r="AH78" s="68">
        <v>0</v>
      </c>
      <c r="AI78" s="68">
        <v>0</v>
      </c>
      <c r="AJ78" s="65" t="s">
        <v>89</v>
      </c>
      <c r="AK78" s="78" t="s">
        <v>89</v>
      </c>
      <c r="AL78" s="68">
        <v>0</v>
      </c>
      <c r="AM78" s="78" t="s">
        <v>89</v>
      </c>
      <c r="AN78" s="78" t="s">
        <v>89</v>
      </c>
      <c r="AO78" s="78" t="s">
        <v>89</v>
      </c>
      <c r="AP78" s="49">
        <f t="shared" si="8"/>
        <v>0</v>
      </c>
      <c r="AQ78" s="49">
        <f t="shared" si="9"/>
        <v>22000000</v>
      </c>
      <c r="AR78" s="65" t="s">
        <v>87</v>
      </c>
      <c r="AS78" s="68">
        <v>22000000</v>
      </c>
      <c r="AT78" s="65" t="s">
        <v>90</v>
      </c>
      <c r="AU78" s="68">
        <v>0</v>
      </c>
      <c r="AV78" s="75" t="s">
        <v>89</v>
      </c>
      <c r="AW78" s="224">
        <v>22000000</v>
      </c>
      <c r="AX78" s="79">
        <f t="shared" si="10"/>
        <v>0</v>
      </c>
      <c r="AY78" s="223">
        <f t="shared" si="11"/>
        <v>1</v>
      </c>
      <c r="AZ78" s="74">
        <v>1</v>
      </c>
      <c r="BA78" s="75" t="s">
        <v>89</v>
      </c>
      <c r="BB78" s="65" t="s">
        <v>103</v>
      </c>
      <c r="BC78" s="76" t="s">
        <v>15299</v>
      </c>
      <c r="BD78" s="221" t="s">
        <v>87</v>
      </c>
      <c r="BE78" s="221" t="s">
        <v>121</v>
      </c>
    </row>
    <row r="79" spans="2:57" s="12" customFormat="1" ht="12.75" x14ac:dyDescent="0.2">
      <c r="B79" s="65">
        <v>2025</v>
      </c>
      <c r="C79" s="65">
        <v>891780111</v>
      </c>
      <c r="D79" s="65" t="s">
        <v>78</v>
      </c>
      <c r="E79" s="67" t="s">
        <v>15298</v>
      </c>
      <c r="F79" s="65" t="s">
        <v>15297</v>
      </c>
      <c r="G79" s="65">
        <v>0</v>
      </c>
      <c r="H79" s="65" t="s">
        <v>81</v>
      </c>
      <c r="I79" s="221" t="s">
        <v>82</v>
      </c>
      <c r="J79" s="220" t="s">
        <v>83</v>
      </c>
      <c r="K79" s="67" t="s">
        <v>15296</v>
      </c>
      <c r="L79" s="424">
        <v>102073500</v>
      </c>
      <c r="M79" s="221" t="s">
        <v>85</v>
      </c>
      <c r="N79" s="66" t="s">
        <v>15295</v>
      </c>
      <c r="O79" s="68">
        <v>900557235</v>
      </c>
      <c r="P79" s="68">
        <v>836</v>
      </c>
      <c r="Q79" s="260">
        <v>45749</v>
      </c>
      <c r="R79" s="424">
        <v>102073500</v>
      </c>
      <c r="S79" s="260">
        <v>45758</v>
      </c>
      <c r="T79" s="424">
        <v>102073500</v>
      </c>
      <c r="U79" s="65" t="s">
        <v>87</v>
      </c>
      <c r="V79" s="402">
        <v>7633815</v>
      </c>
      <c r="W79" s="242" t="s">
        <v>8803</v>
      </c>
      <c r="X79" s="587">
        <v>45758</v>
      </c>
      <c r="Y79" s="260">
        <v>45761</v>
      </c>
      <c r="Z79" s="587">
        <v>45761</v>
      </c>
      <c r="AA79" s="260">
        <v>45762</v>
      </c>
      <c r="AB79" s="49">
        <f t="shared" si="6"/>
        <v>1</v>
      </c>
      <c r="AC79" s="68">
        <v>0</v>
      </c>
      <c r="AD79" s="68">
        <v>0</v>
      </c>
      <c r="AE79" s="68">
        <v>0</v>
      </c>
      <c r="AF79" s="78" t="s">
        <v>89</v>
      </c>
      <c r="AG79" s="49">
        <f t="shared" si="7"/>
        <v>0</v>
      </c>
      <c r="AH79" s="68">
        <v>0</v>
      </c>
      <c r="AI79" s="68">
        <v>0</v>
      </c>
      <c r="AJ79" s="65" t="s">
        <v>89</v>
      </c>
      <c r="AK79" s="78" t="s">
        <v>89</v>
      </c>
      <c r="AL79" s="68">
        <v>0</v>
      </c>
      <c r="AM79" s="78" t="s">
        <v>89</v>
      </c>
      <c r="AN79" s="78" t="s">
        <v>89</v>
      </c>
      <c r="AO79" s="78" t="s">
        <v>89</v>
      </c>
      <c r="AP79" s="49">
        <f t="shared" si="8"/>
        <v>0</v>
      </c>
      <c r="AQ79" s="49">
        <f t="shared" si="9"/>
        <v>102073500</v>
      </c>
      <c r="AR79" s="65" t="s">
        <v>87</v>
      </c>
      <c r="AS79" s="68">
        <v>102073500</v>
      </c>
      <c r="AT79" s="65" t="s">
        <v>90</v>
      </c>
      <c r="AU79" s="68">
        <v>0</v>
      </c>
      <c r="AV79" s="75" t="s">
        <v>89</v>
      </c>
      <c r="AW79" s="224">
        <v>102073500</v>
      </c>
      <c r="AX79" s="79">
        <f t="shared" si="10"/>
        <v>0</v>
      </c>
      <c r="AY79" s="223">
        <f t="shared" si="11"/>
        <v>1</v>
      </c>
      <c r="AZ79" s="74">
        <v>1</v>
      </c>
      <c r="BA79" s="75" t="s">
        <v>89</v>
      </c>
      <c r="BB79" s="65" t="s">
        <v>103</v>
      </c>
      <c r="BC79" s="76" t="s">
        <v>15294</v>
      </c>
      <c r="BD79" s="221" t="s">
        <v>87</v>
      </c>
      <c r="BE79" s="221" t="s">
        <v>121</v>
      </c>
    </row>
    <row r="80" spans="2:57" s="12" customFormat="1" ht="12.75" x14ac:dyDescent="0.2">
      <c r="B80" s="65">
        <v>2025</v>
      </c>
      <c r="C80" s="65">
        <v>891780111</v>
      </c>
      <c r="D80" s="65" t="s">
        <v>78</v>
      </c>
      <c r="E80" s="67" t="s">
        <v>15293</v>
      </c>
      <c r="F80" s="65" t="s">
        <v>15292</v>
      </c>
      <c r="G80" s="65">
        <v>0</v>
      </c>
      <c r="H80" s="65" t="s">
        <v>81</v>
      </c>
      <c r="I80" s="221" t="s">
        <v>82</v>
      </c>
      <c r="J80" s="220" t="s">
        <v>83</v>
      </c>
      <c r="K80" s="67" t="s">
        <v>15291</v>
      </c>
      <c r="L80" s="424">
        <v>28822990</v>
      </c>
      <c r="M80" s="221" t="s">
        <v>85</v>
      </c>
      <c r="N80" s="66" t="s">
        <v>15290</v>
      </c>
      <c r="O80" s="68">
        <v>900716340</v>
      </c>
      <c r="P80" s="68">
        <v>887</v>
      </c>
      <c r="Q80" s="260">
        <v>45757</v>
      </c>
      <c r="R80" s="424">
        <v>28822990</v>
      </c>
      <c r="S80" s="260">
        <v>45770</v>
      </c>
      <c r="T80" s="424">
        <v>28822990</v>
      </c>
      <c r="U80" s="65" t="s">
        <v>87</v>
      </c>
      <c r="V80" s="402">
        <v>85465146</v>
      </c>
      <c r="W80" s="242" t="s">
        <v>14545</v>
      </c>
      <c r="X80" s="587">
        <v>45770</v>
      </c>
      <c r="Y80" s="260">
        <v>45771</v>
      </c>
      <c r="Z80" s="587">
        <v>45771</v>
      </c>
      <c r="AA80" s="260">
        <v>45777</v>
      </c>
      <c r="AB80" s="49">
        <f t="shared" si="6"/>
        <v>6</v>
      </c>
      <c r="AC80" s="68">
        <v>0</v>
      </c>
      <c r="AD80" s="68">
        <v>0</v>
      </c>
      <c r="AE80" s="68">
        <v>0</v>
      </c>
      <c r="AF80" s="78" t="s">
        <v>89</v>
      </c>
      <c r="AG80" s="49">
        <f t="shared" si="7"/>
        <v>0</v>
      </c>
      <c r="AH80" s="68">
        <v>0</v>
      </c>
      <c r="AI80" s="68">
        <v>0</v>
      </c>
      <c r="AJ80" s="65" t="s">
        <v>89</v>
      </c>
      <c r="AK80" s="78" t="s">
        <v>89</v>
      </c>
      <c r="AL80" s="68">
        <v>0</v>
      </c>
      <c r="AM80" s="78" t="s">
        <v>89</v>
      </c>
      <c r="AN80" s="78" t="s">
        <v>89</v>
      </c>
      <c r="AO80" s="78" t="s">
        <v>89</v>
      </c>
      <c r="AP80" s="49">
        <f t="shared" si="8"/>
        <v>0</v>
      </c>
      <c r="AQ80" s="49">
        <f t="shared" si="9"/>
        <v>28822990</v>
      </c>
      <c r="AR80" s="65" t="s">
        <v>87</v>
      </c>
      <c r="AS80" s="68">
        <v>28822990</v>
      </c>
      <c r="AT80" s="65" t="s">
        <v>90</v>
      </c>
      <c r="AU80" s="68">
        <v>0</v>
      </c>
      <c r="AV80" s="75" t="s">
        <v>89</v>
      </c>
      <c r="AW80" s="224">
        <v>28822990</v>
      </c>
      <c r="AX80" s="79">
        <f t="shared" si="10"/>
        <v>0</v>
      </c>
      <c r="AY80" s="223">
        <f t="shared" si="11"/>
        <v>1</v>
      </c>
      <c r="AZ80" s="74">
        <v>1</v>
      </c>
      <c r="BA80" s="75" t="s">
        <v>89</v>
      </c>
      <c r="BB80" s="65" t="s">
        <v>103</v>
      </c>
      <c r="BC80" s="76" t="s">
        <v>15289</v>
      </c>
      <c r="BD80" s="221" t="s">
        <v>87</v>
      </c>
      <c r="BE80" s="221" t="s">
        <v>121</v>
      </c>
    </row>
    <row r="81" spans="2:57" s="12" customFormat="1" ht="12.75" x14ac:dyDescent="0.2">
      <c r="B81" s="65">
        <v>2025</v>
      </c>
      <c r="C81" s="65">
        <v>891780111</v>
      </c>
      <c r="D81" s="65" t="s">
        <v>78</v>
      </c>
      <c r="E81" s="67" t="s">
        <v>15288</v>
      </c>
      <c r="F81" s="65" t="s">
        <v>15287</v>
      </c>
      <c r="G81" s="65">
        <v>0</v>
      </c>
      <c r="H81" s="65" t="s">
        <v>81</v>
      </c>
      <c r="I81" s="221" t="s">
        <v>82</v>
      </c>
      <c r="J81" s="220" t="s">
        <v>83</v>
      </c>
      <c r="K81" s="67" t="s">
        <v>15286</v>
      </c>
      <c r="L81" s="424">
        <v>62891500</v>
      </c>
      <c r="M81" s="221" t="s">
        <v>85</v>
      </c>
      <c r="N81" s="66" t="s">
        <v>15285</v>
      </c>
      <c r="O81" s="68">
        <v>901346015</v>
      </c>
      <c r="P81" s="68">
        <v>879</v>
      </c>
      <c r="Q81" s="260">
        <v>45756</v>
      </c>
      <c r="R81" s="424">
        <v>62891500</v>
      </c>
      <c r="S81" s="260">
        <v>45772</v>
      </c>
      <c r="T81" s="424">
        <v>62891500</v>
      </c>
      <c r="U81" s="65" t="s">
        <v>87</v>
      </c>
      <c r="V81" s="402">
        <v>85467461</v>
      </c>
      <c r="W81" s="242" t="s">
        <v>494</v>
      </c>
      <c r="X81" s="587">
        <v>45772</v>
      </c>
      <c r="Y81" s="260">
        <v>45782</v>
      </c>
      <c r="Z81" s="587">
        <v>45772</v>
      </c>
      <c r="AA81" s="260">
        <v>45824</v>
      </c>
      <c r="AB81" s="49">
        <f t="shared" si="6"/>
        <v>52</v>
      </c>
      <c r="AC81" s="68">
        <v>0</v>
      </c>
      <c r="AD81" s="68">
        <v>0</v>
      </c>
      <c r="AE81" s="68">
        <v>0</v>
      </c>
      <c r="AF81" s="78" t="s">
        <v>89</v>
      </c>
      <c r="AG81" s="49">
        <f t="shared" si="7"/>
        <v>0</v>
      </c>
      <c r="AH81" s="68">
        <v>0</v>
      </c>
      <c r="AI81" s="68">
        <v>0</v>
      </c>
      <c r="AJ81" s="65" t="s">
        <v>89</v>
      </c>
      <c r="AK81" s="78" t="s">
        <v>89</v>
      </c>
      <c r="AL81" s="68">
        <v>0</v>
      </c>
      <c r="AM81" s="78" t="s">
        <v>89</v>
      </c>
      <c r="AN81" s="78" t="s">
        <v>89</v>
      </c>
      <c r="AO81" s="78" t="s">
        <v>89</v>
      </c>
      <c r="AP81" s="49">
        <f t="shared" si="8"/>
        <v>0</v>
      </c>
      <c r="AQ81" s="49">
        <f t="shared" si="9"/>
        <v>62891500</v>
      </c>
      <c r="AR81" s="65" t="s">
        <v>87</v>
      </c>
      <c r="AS81" s="68">
        <v>62891500</v>
      </c>
      <c r="AT81" s="65" t="s">
        <v>87</v>
      </c>
      <c r="AU81" s="68">
        <v>18867450</v>
      </c>
      <c r="AV81" s="75" t="s">
        <v>89</v>
      </c>
      <c r="AW81" s="224">
        <v>62891500</v>
      </c>
      <c r="AX81" s="79">
        <f t="shared" si="10"/>
        <v>0</v>
      </c>
      <c r="AY81" s="223">
        <f t="shared" si="11"/>
        <v>1</v>
      </c>
      <c r="AZ81" s="74">
        <v>1</v>
      </c>
      <c r="BA81" s="75" t="s">
        <v>89</v>
      </c>
      <c r="BB81" s="65" t="s">
        <v>103</v>
      </c>
      <c r="BC81" s="76" t="s">
        <v>15284</v>
      </c>
      <c r="BD81" s="221" t="s">
        <v>87</v>
      </c>
      <c r="BE81" s="221" t="s">
        <v>121</v>
      </c>
    </row>
    <row r="82" spans="2:57" s="12" customFormat="1" ht="12.75" x14ac:dyDescent="0.2">
      <c r="B82" s="65">
        <v>2025</v>
      </c>
      <c r="C82" s="65">
        <v>891780111</v>
      </c>
      <c r="D82" s="65" t="s">
        <v>78</v>
      </c>
      <c r="E82" s="67" t="s">
        <v>15283</v>
      </c>
      <c r="F82" s="65" t="s">
        <v>15282</v>
      </c>
      <c r="G82" s="65">
        <v>0</v>
      </c>
      <c r="H82" s="65" t="s">
        <v>81</v>
      </c>
      <c r="I82" s="221" t="s">
        <v>82</v>
      </c>
      <c r="J82" s="220" t="s">
        <v>83</v>
      </c>
      <c r="K82" s="67" t="s">
        <v>15281</v>
      </c>
      <c r="L82" s="424">
        <v>19187812</v>
      </c>
      <c r="M82" s="221" t="s">
        <v>85</v>
      </c>
      <c r="N82" s="66" t="s">
        <v>15280</v>
      </c>
      <c r="O82" s="68">
        <v>901199543</v>
      </c>
      <c r="P82" s="68">
        <v>800</v>
      </c>
      <c r="Q82" s="260">
        <v>45743</v>
      </c>
      <c r="R82" s="424">
        <v>19187812</v>
      </c>
      <c r="S82" s="260">
        <v>45776</v>
      </c>
      <c r="T82" s="424">
        <v>19187812</v>
      </c>
      <c r="U82" s="65" t="s">
        <v>87</v>
      </c>
      <c r="V82" s="402">
        <v>85467461</v>
      </c>
      <c r="W82" s="242" t="s">
        <v>494</v>
      </c>
      <c r="X82" s="587">
        <v>45776</v>
      </c>
      <c r="Y82" s="260">
        <v>45797</v>
      </c>
      <c r="Z82" s="587">
        <v>45777</v>
      </c>
      <c r="AA82" s="260">
        <v>45848</v>
      </c>
      <c r="AB82" s="49">
        <f t="shared" si="6"/>
        <v>71</v>
      </c>
      <c r="AC82" s="68">
        <v>0</v>
      </c>
      <c r="AD82" s="68">
        <v>0</v>
      </c>
      <c r="AE82" s="68">
        <v>0</v>
      </c>
      <c r="AF82" s="78" t="s">
        <v>89</v>
      </c>
      <c r="AG82" s="49">
        <f t="shared" si="7"/>
        <v>0</v>
      </c>
      <c r="AH82" s="68">
        <v>0</v>
      </c>
      <c r="AI82" s="68">
        <v>0</v>
      </c>
      <c r="AJ82" s="65" t="s">
        <v>89</v>
      </c>
      <c r="AK82" s="78" t="s">
        <v>89</v>
      </c>
      <c r="AL82" s="68">
        <v>0</v>
      </c>
      <c r="AM82" s="78" t="s">
        <v>89</v>
      </c>
      <c r="AN82" s="78" t="s">
        <v>89</v>
      </c>
      <c r="AO82" s="78" t="s">
        <v>89</v>
      </c>
      <c r="AP82" s="49">
        <f t="shared" si="8"/>
        <v>0</v>
      </c>
      <c r="AQ82" s="49">
        <f t="shared" si="9"/>
        <v>19187812</v>
      </c>
      <c r="AR82" s="65" t="s">
        <v>87</v>
      </c>
      <c r="AS82" s="68">
        <v>19187812</v>
      </c>
      <c r="AT82" s="65" t="s">
        <v>87</v>
      </c>
      <c r="AU82" s="68">
        <v>9593906</v>
      </c>
      <c r="AV82" s="75" t="s">
        <v>89</v>
      </c>
      <c r="AW82" s="224">
        <v>19187812</v>
      </c>
      <c r="AX82" s="79">
        <f t="shared" si="10"/>
        <v>0</v>
      </c>
      <c r="AY82" s="223">
        <f t="shared" si="11"/>
        <v>1</v>
      </c>
      <c r="AZ82" s="74">
        <v>1</v>
      </c>
      <c r="BA82" s="75" t="s">
        <v>89</v>
      </c>
      <c r="BB82" s="65" t="s">
        <v>103</v>
      </c>
      <c r="BC82" s="76" t="s">
        <v>15279</v>
      </c>
      <c r="BD82" s="221" t="s">
        <v>87</v>
      </c>
      <c r="BE82" s="221" t="s">
        <v>121</v>
      </c>
    </row>
    <row r="83" spans="2:57" s="12" customFormat="1" ht="12.75" x14ac:dyDescent="0.2">
      <c r="B83" s="65">
        <v>2025</v>
      </c>
      <c r="C83" s="65">
        <v>891780111</v>
      </c>
      <c r="D83" s="65" t="s">
        <v>78</v>
      </c>
      <c r="E83" s="67" t="s">
        <v>15278</v>
      </c>
      <c r="F83" s="65" t="s">
        <v>15277</v>
      </c>
      <c r="G83" s="65">
        <v>0</v>
      </c>
      <c r="H83" s="65" t="s">
        <v>81</v>
      </c>
      <c r="I83" s="221" t="s">
        <v>82</v>
      </c>
      <c r="J83" s="220" t="s">
        <v>83</v>
      </c>
      <c r="K83" s="67" t="s">
        <v>15276</v>
      </c>
      <c r="L83" s="424">
        <v>161934152</v>
      </c>
      <c r="M83" s="221" t="s">
        <v>85</v>
      </c>
      <c r="N83" s="66" t="s">
        <v>15275</v>
      </c>
      <c r="O83" s="68">
        <v>901660024</v>
      </c>
      <c r="P83" s="68">
        <v>939</v>
      </c>
      <c r="Q83" s="260">
        <v>45771</v>
      </c>
      <c r="R83" s="424">
        <v>161934152</v>
      </c>
      <c r="S83" s="260">
        <v>45777</v>
      </c>
      <c r="T83" s="424">
        <v>161934152</v>
      </c>
      <c r="U83" s="65" t="s">
        <v>87</v>
      </c>
      <c r="V83" s="402">
        <v>85152695</v>
      </c>
      <c r="W83" s="242" t="s">
        <v>162</v>
      </c>
      <c r="X83" s="587">
        <v>45777</v>
      </c>
      <c r="Y83" s="260">
        <v>45783</v>
      </c>
      <c r="Z83" s="587">
        <v>45779</v>
      </c>
      <c r="AA83" s="260">
        <v>45786</v>
      </c>
      <c r="AB83" s="49">
        <f t="shared" si="6"/>
        <v>7</v>
      </c>
      <c r="AC83" s="68">
        <v>1</v>
      </c>
      <c r="AD83" s="68">
        <v>40000000</v>
      </c>
      <c r="AE83" s="68">
        <v>0</v>
      </c>
      <c r="AF83" s="78" t="s">
        <v>89</v>
      </c>
      <c r="AG83" s="49">
        <f t="shared" si="7"/>
        <v>0</v>
      </c>
      <c r="AH83" s="68">
        <v>0</v>
      </c>
      <c r="AI83" s="68">
        <v>0</v>
      </c>
      <c r="AJ83" s="65" t="s">
        <v>89</v>
      </c>
      <c r="AK83" s="78" t="s">
        <v>89</v>
      </c>
      <c r="AL83" s="68">
        <v>0</v>
      </c>
      <c r="AM83" s="78" t="s">
        <v>89</v>
      </c>
      <c r="AN83" s="78" t="s">
        <v>89</v>
      </c>
      <c r="AO83" s="78" t="s">
        <v>89</v>
      </c>
      <c r="AP83" s="49">
        <f t="shared" si="8"/>
        <v>0</v>
      </c>
      <c r="AQ83" s="49">
        <f t="shared" si="9"/>
        <v>201934152</v>
      </c>
      <c r="AR83" s="65" t="s">
        <v>87</v>
      </c>
      <c r="AS83" s="68">
        <v>161934152</v>
      </c>
      <c r="AT83" s="65" t="s">
        <v>87</v>
      </c>
      <c r="AU83" s="68">
        <v>80967076</v>
      </c>
      <c r="AV83" s="75" t="s">
        <v>89</v>
      </c>
      <c r="AW83" s="224">
        <v>201934152</v>
      </c>
      <c r="AX83" s="79">
        <f t="shared" si="10"/>
        <v>0</v>
      </c>
      <c r="AY83" s="223">
        <f t="shared" si="11"/>
        <v>1</v>
      </c>
      <c r="AZ83" s="74">
        <v>1</v>
      </c>
      <c r="BA83" s="75" t="s">
        <v>89</v>
      </c>
      <c r="BB83" s="65" t="s">
        <v>103</v>
      </c>
      <c r="BC83" s="76" t="s">
        <v>15274</v>
      </c>
      <c r="BD83" s="221" t="s">
        <v>87</v>
      </c>
      <c r="BE83" s="221" t="s">
        <v>121</v>
      </c>
    </row>
    <row r="84" spans="2:57" s="12" customFormat="1" ht="12.75" x14ac:dyDescent="0.2">
      <c r="B84" s="65">
        <v>2025</v>
      </c>
      <c r="C84" s="65">
        <v>891780111</v>
      </c>
      <c r="D84" s="65" t="s">
        <v>78</v>
      </c>
      <c r="E84" s="67" t="s">
        <v>15273</v>
      </c>
      <c r="F84" s="65" t="s">
        <v>15272</v>
      </c>
      <c r="G84" s="65">
        <v>0</v>
      </c>
      <c r="H84" s="65" t="s">
        <v>81</v>
      </c>
      <c r="I84" s="221" t="s">
        <v>82</v>
      </c>
      <c r="J84" s="220" t="s">
        <v>83</v>
      </c>
      <c r="K84" s="67" t="s">
        <v>15271</v>
      </c>
      <c r="L84" s="424">
        <v>116000000</v>
      </c>
      <c r="M84" s="221" t="s">
        <v>85</v>
      </c>
      <c r="N84" s="66" t="s">
        <v>15270</v>
      </c>
      <c r="O84" s="68">
        <v>900775606</v>
      </c>
      <c r="P84" s="68">
        <v>880</v>
      </c>
      <c r="Q84" s="260">
        <v>45756</v>
      </c>
      <c r="R84" s="424">
        <v>206000000</v>
      </c>
      <c r="S84" s="260">
        <v>45777</v>
      </c>
      <c r="T84" s="424">
        <v>116000000</v>
      </c>
      <c r="U84" s="65" t="s">
        <v>87</v>
      </c>
      <c r="V84" s="402">
        <v>85459497</v>
      </c>
      <c r="W84" s="242" t="s">
        <v>540</v>
      </c>
      <c r="X84" s="587">
        <v>45777</v>
      </c>
      <c r="Y84" s="260">
        <v>45779</v>
      </c>
      <c r="Z84" s="587">
        <v>45777</v>
      </c>
      <c r="AA84" s="260">
        <v>46022</v>
      </c>
      <c r="AB84" s="49">
        <f t="shared" si="6"/>
        <v>245</v>
      </c>
      <c r="AC84" s="68">
        <v>0</v>
      </c>
      <c r="AD84" s="68">
        <v>0</v>
      </c>
      <c r="AE84" s="68">
        <v>0</v>
      </c>
      <c r="AF84" s="78" t="s">
        <v>89</v>
      </c>
      <c r="AG84" s="49">
        <f t="shared" si="7"/>
        <v>0</v>
      </c>
      <c r="AH84" s="68">
        <v>0</v>
      </c>
      <c r="AI84" s="68">
        <v>0</v>
      </c>
      <c r="AJ84" s="65" t="s">
        <v>89</v>
      </c>
      <c r="AK84" s="78" t="s">
        <v>89</v>
      </c>
      <c r="AL84" s="68">
        <v>0</v>
      </c>
      <c r="AM84" s="78" t="s">
        <v>89</v>
      </c>
      <c r="AN84" s="78" t="s">
        <v>89</v>
      </c>
      <c r="AO84" s="78" t="s">
        <v>89</v>
      </c>
      <c r="AP84" s="49">
        <f t="shared" si="8"/>
        <v>0</v>
      </c>
      <c r="AQ84" s="49">
        <f t="shared" si="9"/>
        <v>116000000</v>
      </c>
      <c r="AR84" s="65" t="s">
        <v>87</v>
      </c>
      <c r="AS84" s="68">
        <v>116000000</v>
      </c>
      <c r="AT84" s="65" t="s">
        <v>90</v>
      </c>
      <c r="AU84" s="68">
        <v>0</v>
      </c>
      <c r="AV84" s="75" t="s">
        <v>89</v>
      </c>
      <c r="AW84" s="224">
        <v>82666920</v>
      </c>
      <c r="AX84" s="79">
        <f t="shared" si="10"/>
        <v>33333080</v>
      </c>
      <c r="AY84" s="223">
        <f t="shared" si="11"/>
        <v>0.71264586206896552</v>
      </c>
      <c r="AZ84" s="74">
        <v>0.71</v>
      </c>
      <c r="BA84" s="75" t="s">
        <v>89</v>
      </c>
      <c r="BB84" s="65" t="s">
        <v>108</v>
      </c>
      <c r="BC84" s="76" t="s">
        <v>15269</v>
      </c>
      <c r="BD84" s="221" t="s">
        <v>87</v>
      </c>
      <c r="BE84" s="221" t="s">
        <v>121</v>
      </c>
    </row>
    <row r="85" spans="2:57" s="12" customFormat="1" ht="12.75" x14ac:dyDescent="0.2">
      <c r="B85" s="65">
        <v>2025</v>
      </c>
      <c r="C85" s="65">
        <v>891780111</v>
      </c>
      <c r="D85" s="65" t="s">
        <v>78</v>
      </c>
      <c r="E85" s="67" t="s">
        <v>15268</v>
      </c>
      <c r="F85" s="65" t="s">
        <v>15267</v>
      </c>
      <c r="G85" s="65">
        <v>0</v>
      </c>
      <c r="H85" s="65" t="s">
        <v>81</v>
      </c>
      <c r="I85" s="221" t="s">
        <v>82</v>
      </c>
      <c r="J85" s="220" t="s">
        <v>83</v>
      </c>
      <c r="K85" s="67" t="s">
        <v>15266</v>
      </c>
      <c r="L85" s="424">
        <v>26200000</v>
      </c>
      <c r="M85" s="221" t="s">
        <v>85</v>
      </c>
      <c r="N85" s="66" t="s">
        <v>15265</v>
      </c>
      <c r="O85" s="68">
        <v>900129305</v>
      </c>
      <c r="P85" s="68">
        <v>950</v>
      </c>
      <c r="Q85" s="260">
        <v>45771</v>
      </c>
      <c r="R85" s="424">
        <v>26200000</v>
      </c>
      <c r="S85" s="260">
        <v>45777</v>
      </c>
      <c r="T85" s="424">
        <v>26200000</v>
      </c>
      <c r="U85" s="65" t="s">
        <v>87</v>
      </c>
      <c r="V85" s="402">
        <v>7633815</v>
      </c>
      <c r="W85" s="242" t="s">
        <v>8803</v>
      </c>
      <c r="X85" s="587">
        <v>45777</v>
      </c>
      <c r="Y85" s="260">
        <v>45779</v>
      </c>
      <c r="Z85" s="587">
        <v>45779</v>
      </c>
      <c r="AA85" s="260">
        <v>45785</v>
      </c>
      <c r="AB85" s="49">
        <f t="shared" si="6"/>
        <v>6</v>
      </c>
      <c r="AC85" s="68">
        <v>0</v>
      </c>
      <c r="AD85" s="68">
        <v>0</v>
      </c>
      <c r="AE85" s="68">
        <v>0</v>
      </c>
      <c r="AF85" s="78" t="s">
        <v>89</v>
      </c>
      <c r="AG85" s="49">
        <f t="shared" si="7"/>
        <v>0</v>
      </c>
      <c r="AH85" s="68">
        <v>0</v>
      </c>
      <c r="AI85" s="68">
        <v>0</v>
      </c>
      <c r="AJ85" s="65" t="s">
        <v>89</v>
      </c>
      <c r="AK85" s="78" t="s">
        <v>89</v>
      </c>
      <c r="AL85" s="68">
        <v>0</v>
      </c>
      <c r="AM85" s="78" t="s">
        <v>89</v>
      </c>
      <c r="AN85" s="78" t="s">
        <v>89</v>
      </c>
      <c r="AO85" s="78" t="s">
        <v>89</v>
      </c>
      <c r="AP85" s="49">
        <f t="shared" si="8"/>
        <v>0</v>
      </c>
      <c r="AQ85" s="49">
        <f t="shared" si="9"/>
        <v>26200000</v>
      </c>
      <c r="AR85" s="65" t="s">
        <v>87</v>
      </c>
      <c r="AS85" s="68">
        <v>26200000</v>
      </c>
      <c r="AT85" s="65" t="s">
        <v>90</v>
      </c>
      <c r="AU85" s="68">
        <v>0</v>
      </c>
      <c r="AV85" s="75" t="s">
        <v>89</v>
      </c>
      <c r="AW85" s="224">
        <v>26200000</v>
      </c>
      <c r="AX85" s="79">
        <f t="shared" si="10"/>
        <v>0</v>
      </c>
      <c r="AY85" s="223">
        <f t="shared" si="11"/>
        <v>1</v>
      </c>
      <c r="AZ85" s="74">
        <v>1</v>
      </c>
      <c r="BA85" s="75" t="s">
        <v>89</v>
      </c>
      <c r="BB85" s="65" t="s">
        <v>103</v>
      </c>
      <c r="BC85" s="76" t="s">
        <v>15264</v>
      </c>
      <c r="BD85" s="221" t="s">
        <v>87</v>
      </c>
      <c r="BE85" s="221" t="s">
        <v>121</v>
      </c>
    </row>
    <row r="86" spans="2:57" s="12" customFormat="1" ht="12.75" x14ac:dyDescent="0.2">
      <c r="B86" s="65">
        <v>2025</v>
      </c>
      <c r="C86" s="65">
        <v>891780111</v>
      </c>
      <c r="D86" s="65" t="s">
        <v>78</v>
      </c>
      <c r="E86" s="67" t="s">
        <v>15263</v>
      </c>
      <c r="F86" s="65" t="s">
        <v>15262</v>
      </c>
      <c r="G86" s="65">
        <v>0</v>
      </c>
      <c r="H86" s="65" t="s">
        <v>81</v>
      </c>
      <c r="I86" s="221" t="s">
        <v>127</v>
      </c>
      <c r="J86" s="220" t="s">
        <v>83</v>
      </c>
      <c r="K86" s="67" t="s">
        <v>15261</v>
      </c>
      <c r="L86" s="424">
        <v>228150247</v>
      </c>
      <c r="M86" s="221" t="s">
        <v>85</v>
      </c>
      <c r="N86" s="66" t="s">
        <v>15003</v>
      </c>
      <c r="O86" s="68">
        <v>900692909</v>
      </c>
      <c r="P86" s="68">
        <v>964</v>
      </c>
      <c r="Q86" s="260">
        <v>45775</v>
      </c>
      <c r="R86" s="424">
        <v>1274921120</v>
      </c>
      <c r="S86" s="260">
        <v>45777</v>
      </c>
      <c r="T86" s="424">
        <v>228150247</v>
      </c>
      <c r="U86" s="65" t="s">
        <v>87</v>
      </c>
      <c r="V86" s="402">
        <v>85152695</v>
      </c>
      <c r="W86" s="242" t="s">
        <v>162</v>
      </c>
      <c r="X86" s="587">
        <v>45777</v>
      </c>
      <c r="Y86" s="260">
        <v>45786</v>
      </c>
      <c r="Z86" s="587">
        <v>45777</v>
      </c>
      <c r="AA86" s="260">
        <v>45786</v>
      </c>
      <c r="AB86" s="49">
        <f t="shared" si="6"/>
        <v>9</v>
      </c>
      <c r="AC86" s="68">
        <v>0</v>
      </c>
      <c r="AD86" s="68">
        <v>0</v>
      </c>
      <c r="AE86" s="68">
        <v>0</v>
      </c>
      <c r="AF86" s="78" t="s">
        <v>89</v>
      </c>
      <c r="AG86" s="49">
        <f t="shared" si="7"/>
        <v>0</v>
      </c>
      <c r="AH86" s="68">
        <v>0</v>
      </c>
      <c r="AI86" s="68">
        <v>0</v>
      </c>
      <c r="AJ86" s="65" t="s">
        <v>89</v>
      </c>
      <c r="AK86" s="78" t="s">
        <v>89</v>
      </c>
      <c r="AL86" s="68">
        <v>0</v>
      </c>
      <c r="AM86" s="78" t="s">
        <v>89</v>
      </c>
      <c r="AN86" s="78" t="s">
        <v>89</v>
      </c>
      <c r="AO86" s="78" t="s">
        <v>89</v>
      </c>
      <c r="AP86" s="49">
        <f t="shared" si="8"/>
        <v>0</v>
      </c>
      <c r="AQ86" s="49">
        <f t="shared" si="9"/>
        <v>228150247</v>
      </c>
      <c r="AR86" s="65" t="s">
        <v>87</v>
      </c>
      <c r="AS86" s="68">
        <v>228150247</v>
      </c>
      <c r="AT86" s="65" t="s">
        <v>87</v>
      </c>
      <c r="AU86" s="68">
        <v>114075123.5</v>
      </c>
      <c r="AV86" s="75" t="s">
        <v>89</v>
      </c>
      <c r="AW86" s="224">
        <v>228150247</v>
      </c>
      <c r="AX86" s="79">
        <f t="shared" si="10"/>
        <v>0</v>
      </c>
      <c r="AY86" s="223">
        <f t="shared" si="11"/>
        <v>1</v>
      </c>
      <c r="AZ86" s="74">
        <v>1</v>
      </c>
      <c r="BA86" s="75" t="s">
        <v>89</v>
      </c>
      <c r="BB86" s="65" t="s">
        <v>103</v>
      </c>
      <c r="BC86" s="76" t="s">
        <v>15260</v>
      </c>
      <c r="BD86" s="221" t="s">
        <v>87</v>
      </c>
      <c r="BE86" s="221" t="s">
        <v>121</v>
      </c>
    </row>
    <row r="87" spans="2:57" s="12" customFormat="1" ht="12.75" x14ac:dyDescent="0.2">
      <c r="B87" s="65">
        <v>2025</v>
      </c>
      <c r="C87" s="65">
        <v>891780111</v>
      </c>
      <c r="D87" s="65" t="s">
        <v>78</v>
      </c>
      <c r="E87" s="67" t="s">
        <v>15259</v>
      </c>
      <c r="F87" s="65" t="s">
        <v>15258</v>
      </c>
      <c r="G87" s="65">
        <v>0</v>
      </c>
      <c r="H87" s="65" t="s">
        <v>81</v>
      </c>
      <c r="I87" s="221" t="s">
        <v>82</v>
      </c>
      <c r="J87" s="220" t="s">
        <v>83</v>
      </c>
      <c r="K87" s="67" t="s">
        <v>15257</v>
      </c>
      <c r="L87" s="424">
        <v>7004209</v>
      </c>
      <c r="M87" s="221" t="s">
        <v>85</v>
      </c>
      <c r="N87" s="66" t="s">
        <v>15256</v>
      </c>
      <c r="O87" s="68">
        <v>800162678</v>
      </c>
      <c r="P87" s="68">
        <v>848</v>
      </c>
      <c r="Q87" s="260">
        <v>45750</v>
      </c>
      <c r="R87" s="424">
        <v>7004209</v>
      </c>
      <c r="S87" s="260">
        <v>45783</v>
      </c>
      <c r="T87" s="424">
        <v>7004209</v>
      </c>
      <c r="U87" s="65" t="s">
        <v>87</v>
      </c>
      <c r="V87" s="402">
        <v>85465146</v>
      </c>
      <c r="W87" s="242" t="s">
        <v>14545</v>
      </c>
      <c r="X87" s="587">
        <v>45783</v>
      </c>
      <c r="Y87" s="260">
        <v>45783</v>
      </c>
      <c r="Z87" s="587" t="s">
        <v>89</v>
      </c>
      <c r="AA87" s="260">
        <v>45787</v>
      </c>
      <c r="AB87" s="49">
        <f t="shared" si="6"/>
        <v>4</v>
      </c>
      <c r="AC87" s="68">
        <v>0</v>
      </c>
      <c r="AD87" s="68">
        <v>0</v>
      </c>
      <c r="AE87" s="68">
        <v>0</v>
      </c>
      <c r="AF87" s="78" t="s">
        <v>89</v>
      </c>
      <c r="AG87" s="49">
        <f t="shared" si="7"/>
        <v>0</v>
      </c>
      <c r="AH87" s="68">
        <v>0</v>
      </c>
      <c r="AI87" s="68">
        <v>0</v>
      </c>
      <c r="AJ87" s="65" t="s">
        <v>89</v>
      </c>
      <c r="AK87" s="78" t="s">
        <v>89</v>
      </c>
      <c r="AL87" s="68">
        <v>0</v>
      </c>
      <c r="AM87" s="78" t="s">
        <v>89</v>
      </c>
      <c r="AN87" s="78" t="s">
        <v>89</v>
      </c>
      <c r="AO87" s="78" t="s">
        <v>89</v>
      </c>
      <c r="AP87" s="49">
        <f t="shared" si="8"/>
        <v>0</v>
      </c>
      <c r="AQ87" s="49">
        <f t="shared" si="9"/>
        <v>7004209</v>
      </c>
      <c r="AR87" s="65" t="s">
        <v>87</v>
      </c>
      <c r="AS87" s="68">
        <v>7004209</v>
      </c>
      <c r="AT87" s="65" t="s">
        <v>90</v>
      </c>
      <c r="AU87" s="68">
        <v>0</v>
      </c>
      <c r="AV87" s="75" t="s">
        <v>89</v>
      </c>
      <c r="AW87" s="224">
        <v>7004209</v>
      </c>
      <c r="AX87" s="79">
        <f t="shared" si="10"/>
        <v>0</v>
      </c>
      <c r="AY87" s="223">
        <f t="shared" si="11"/>
        <v>1</v>
      </c>
      <c r="AZ87" s="74">
        <v>1</v>
      </c>
      <c r="BA87" s="75" t="s">
        <v>89</v>
      </c>
      <c r="BB87" s="65" t="s">
        <v>103</v>
      </c>
      <c r="BC87" s="76" t="s">
        <v>15255</v>
      </c>
      <c r="BD87" s="221" t="s">
        <v>87</v>
      </c>
      <c r="BE87" s="221" t="s">
        <v>121</v>
      </c>
    </row>
    <row r="88" spans="2:57" s="12" customFormat="1" ht="12.75" x14ac:dyDescent="0.2">
      <c r="B88" s="65">
        <v>2025</v>
      </c>
      <c r="C88" s="65">
        <v>891780111</v>
      </c>
      <c r="D88" s="65" t="s">
        <v>78</v>
      </c>
      <c r="E88" s="67" t="s">
        <v>15254</v>
      </c>
      <c r="F88" s="65" t="s">
        <v>15253</v>
      </c>
      <c r="G88" s="65">
        <v>0</v>
      </c>
      <c r="H88" s="65" t="s">
        <v>81</v>
      </c>
      <c r="I88" s="221" t="s">
        <v>82</v>
      </c>
      <c r="J88" s="220" t="s">
        <v>83</v>
      </c>
      <c r="K88" s="67" t="s">
        <v>15252</v>
      </c>
      <c r="L88" s="424">
        <v>20401360</v>
      </c>
      <c r="M88" s="221" t="s">
        <v>85</v>
      </c>
      <c r="N88" s="66" t="s">
        <v>14726</v>
      </c>
      <c r="O88" s="68">
        <v>900726297</v>
      </c>
      <c r="P88" s="68">
        <v>1038</v>
      </c>
      <c r="Q88" s="260">
        <v>45784</v>
      </c>
      <c r="R88" s="424">
        <v>20401360</v>
      </c>
      <c r="S88" s="260">
        <v>45790</v>
      </c>
      <c r="T88" s="424">
        <v>20401360</v>
      </c>
      <c r="U88" s="65" t="s">
        <v>87</v>
      </c>
      <c r="V88" s="402">
        <v>85465146</v>
      </c>
      <c r="W88" s="242" t="s">
        <v>14545</v>
      </c>
      <c r="X88" s="587">
        <v>45790</v>
      </c>
      <c r="Y88" s="260">
        <v>45790</v>
      </c>
      <c r="Z88" s="587">
        <v>45790</v>
      </c>
      <c r="AA88" s="260">
        <v>45794</v>
      </c>
      <c r="AB88" s="49">
        <f t="shared" si="6"/>
        <v>4</v>
      </c>
      <c r="AC88" s="68">
        <v>0</v>
      </c>
      <c r="AD88" s="68">
        <v>0</v>
      </c>
      <c r="AE88" s="68">
        <v>0</v>
      </c>
      <c r="AF88" s="78" t="s">
        <v>89</v>
      </c>
      <c r="AG88" s="49">
        <f t="shared" si="7"/>
        <v>0</v>
      </c>
      <c r="AH88" s="68">
        <v>0</v>
      </c>
      <c r="AI88" s="68">
        <v>0</v>
      </c>
      <c r="AJ88" s="65" t="s">
        <v>89</v>
      </c>
      <c r="AK88" s="78" t="s">
        <v>89</v>
      </c>
      <c r="AL88" s="68">
        <v>0</v>
      </c>
      <c r="AM88" s="78" t="s">
        <v>89</v>
      </c>
      <c r="AN88" s="78" t="s">
        <v>89</v>
      </c>
      <c r="AO88" s="78" t="s">
        <v>89</v>
      </c>
      <c r="AP88" s="49">
        <f t="shared" si="8"/>
        <v>0</v>
      </c>
      <c r="AQ88" s="49">
        <f t="shared" si="9"/>
        <v>20401360</v>
      </c>
      <c r="AR88" s="65" t="s">
        <v>87</v>
      </c>
      <c r="AS88" s="68">
        <v>20401360</v>
      </c>
      <c r="AT88" s="65" t="s">
        <v>90</v>
      </c>
      <c r="AU88" s="68">
        <v>0</v>
      </c>
      <c r="AV88" s="75" t="s">
        <v>89</v>
      </c>
      <c r="AW88" s="224">
        <v>20401360</v>
      </c>
      <c r="AX88" s="79">
        <f t="shared" si="10"/>
        <v>0</v>
      </c>
      <c r="AY88" s="223">
        <f t="shared" si="11"/>
        <v>1</v>
      </c>
      <c r="AZ88" s="74">
        <v>1</v>
      </c>
      <c r="BA88" s="75" t="s">
        <v>89</v>
      </c>
      <c r="BB88" s="65" t="s">
        <v>103</v>
      </c>
      <c r="BC88" s="588" t="s">
        <v>15251</v>
      </c>
      <c r="BD88" s="221" t="s">
        <v>87</v>
      </c>
      <c r="BE88" s="221" t="s">
        <v>121</v>
      </c>
    </row>
    <row r="89" spans="2:57" s="12" customFormat="1" ht="12.75" x14ac:dyDescent="0.2">
      <c r="B89" s="65">
        <v>2025</v>
      </c>
      <c r="C89" s="65">
        <v>891780111</v>
      </c>
      <c r="D89" s="65" t="s">
        <v>78</v>
      </c>
      <c r="E89" s="67" t="s">
        <v>15250</v>
      </c>
      <c r="F89" s="65" t="s">
        <v>15249</v>
      </c>
      <c r="G89" s="65">
        <v>0</v>
      </c>
      <c r="H89" s="65" t="s">
        <v>81</v>
      </c>
      <c r="I89" s="221" t="s">
        <v>82</v>
      </c>
      <c r="J89" s="220" t="s">
        <v>83</v>
      </c>
      <c r="K89" s="67" t="s">
        <v>15248</v>
      </c>
      <c r="L89" s="424">
        <v>30381282</v>
      </c>
      <c r="M89" s="221" t="s">
        <v>85</v>
      </c>
      <c r="N89" s="66" t="s">
        <v>15247</v>
      </c>
      <c r="O89" s="68">
        <v>900239396</v>
      </c>
      <c r="P89" s="68">
        <v>909</v>
      </c>
      <c r="Q89" s="260">
        <v>45768</v>
      </c>
      <c r="R89" s="424">
        <v>30381282</v>
      </c>
      <c r="S89" s="260">
        <v>45790</v>
      </c>
      <c r="T89" s="424">
        <v>30381282</v>
      </c>
      <c r="U89" s="65" t="s">
        <v>87</v>
      </c>
      <c r="V89" s="402">
        <v>85465146</v>
      </c>
      <c r="W89" s="242" t="s">
        <v>14545</v>
      </c>
      <c r="X89" s="587">
        <v>45790</v>
      </c>
      <c r="Y89" s="260">
        <v>45793</v>
      </c>
      <c r="Z89" s="587">
        <v>45793</v>
      </c>
      <c r="AA89" s="260">
        <v>45797</v>
      </c>
      <c r="AB89" s="49">
        <f t="shared" si="6"/>
        <v>4</v>
      </c>
      <c r="AC89" s="68">
        <v>0</v>
      </c>
      <c r="AD89" s="68">
        <v>0</v>
      </c>
      <c r="AE89" s="68">
        <v>0</v>
      </c>
      <c r="AF89" s="78" t="s">
        <v>89</v>
      </c>
      <c r="AG89" s="49">
        <f t="shared" si="7"/>
        <v>0</v>
      </c>
      <c r="AH89" s="68">
        <v>0</v>
      </c>
      <c r="AI89" s="68">
        <v>0</v>
      </c>
      <c r="AJ89" s="65" t="s">
        <v>89</v>
      </c>
      <c r="AK89" s="78" t="s">
        <v>89</v>
      </c>
      <c r="AL89" s="68">
        <v>0</v>
      </c>
      <c r="AM89" s="78" t="s">
        <v>89</v>
      </c>
      <c r="AN89" s="78" t="s">
        <v>89</v>
      </c>
      <c r="AO89" s="78" t="s">
        <v>89</v>
      </c>
      <c r="AP89" s="49">
        <f t="shared" si="8"/>
        <v>0</v>
      </c>
      <c r="AQ89" s="49">
        <f t="shared" si="9"/>
        <v>30381282</v>
      </c>
      <c r="AR89" s="65" t="s">
        <v>87</v>
      </c>
      <c r="AS89" s="68">
        <v>30381282</v>
      </c>
      <c r="AT89" s="65" t="s">
        <v>90</v>
      </c>
      <c r="AU89" s="68">
        <v>0</v>
      </c>
      <c r="AV89" s="75" t="s">
        <v>89</v>
      </c>
      <c r="AW89" s="224">
        <v>30381282</v>
      </c>
      <c r="AX89" s="79">
        <f t="shared" si="10"/>
        <v>0</v>
      </c>
      <c r="AY89" s="223">
        <f t="shared" si="11"/>
        <v>1</v>
      </c>
      <c r="AZ89" s="74">
        <v>1</v>
      </c>
      <c r="BA89" s="75" t="s">
        <v>89</v>
      </c>
      <c r="BB89" s="65" t="s">
        <v>103</v>
      </c>
      <c r="BC89" s="76" t="s">
        <v>15246</v>
      </c>
      <c r="BD89" s="221" t="s">
        <v>87</v>
      </c>
      <c r="BE89" s="221" t="s">
        <v>121</v>
      </c>
    </row>
    <row r="90" spans="2:57" s="12" customFormat="1" ht="12.75" x14ac:dyDescent="0.2">
      <c r="B90" s="65">
        <v>2025</v>
      </c>
      <c r="C90" s="65">
        <v>891780111</v>
      </c>
      <c r="D90" s="65" t="s">
        <v>78</v>
      </c>
      <c r="E90" s="67" t="s">
        <v>15245</v>
      </c>
      <c r="F90" s="65" t="s">
        <v>15244</v>
      </c>
      <c r="G90" s="65">
        <v>0</v>
      </c>
      <c r="H90" s="65" t="s">
        <v>81</v>
      </c>
      <c r="I90" s="221" t="s">
        <v>82</v>
      </c>
      <c r="J90" s="220" t="s">
        <v>83</v>
      </c>
      <c r="K90" s="67" t="s">
        <v>15243</v>
      </c>
      <c r="L90" s="424">
        <v>80000000</v>
      </c>
      <c r="M90" s="221" t="s">
        <v>85</v>
      </c>
      <c r="N90" s="66" t="s">
        <v>1263</v>
      </c>
      <c r="O90" s="68">
        <v>1082881269</v>
      </c>
      <c r="P90" s="68">
        <v>765</v>
      </c>
      <c r="Q90" s="260">
        <v>45742</v>
      </c>
      <c r="R90" s="424">
        <v>80000000</v>
      </c>
      <c r="S90" s="260">
        <v>45790</v>
      </c>
      <c r="T90" s="424">
        <v>80000000</v>
      </c>
      <c r="U90" s="65" t="s">
        <v>87</v>
      </c>
      <c r="V90" s="402">
        <v>57400977</v>
      </c>
      <c r="W90" s="242" t="s">
        <v>15242</v>
      </c>
      <c r="X90" s="587">
        <v>45790</v>
      </c>
      <c r="Y90" s="260">
        <v>45791</v>
      </c>
      <c r="Z90" s="587">
        <v>45791</v>
      </c>
      <c r="AA90" s="260">
        <v>46022</v>
      </c>
      <c r="AB90" s="49">
        <f t="shared" si="6"/>
        <v>231</v>
      </c>
      <c r="AC90" s="68">
        <v>0</v>
      </c>
      <c r="AD90" s="68">
        <v>0</v>
      </c>
      <c r="AE90" s="68">
        <v>0</v>
      </c>
      <c r="AF90" s="78" t="s">
        <v>89</v>
      </c>
      <c r="AG90" s="49">
        <f t="shared" si="7"/>
        <v>0</v>
      </c>
      <c r="AH90" s="68">
        <v>0</v>
      </c>
      <c r="AI90" s="68">
        <v>0</v>
      </c>
      <c r="AJ90" s="65" t="s">
        <v>89</v>
      </c>
      <c r="AK90" s="78" t="s">
        <v>89</v>
      </c>
      <c r="AL90" s="68">
        <v>0</v>
      </c>
      <c r="AM90" s="78" t="s">
        <v>89</v>
      </c>
      <c r="AN90" s="78" t="s">
        <v>89</v>
      </c>
      <c r="AO90" s="78" t="s">
        <v>89</v>
      </c>
      <c r="AP90" s="49">
        <f t="shared" si="8"/>
        <v>0</v>
      </c>
      <c r="AQ90" s="49">
        <f t="shared" si="9"/>
        <v>80000000</v>
      </c>
      <c r="AR90" s="65" t="s">
        <v>87</v>
      </c>
      <c r="AS90" s="68">
        <v>80000000</v>
      </c>
      <c r="AT90" s="65" t="s">
        <v>90</v>
      </c>
      <c r="AU90" s="68">
        <v>0</v>
      </c>
      <c r="AV90" s="75" t="s">
        <v>89</v>
      </c>
      <c r="AW90" s="224">
        <v>33145070</v>
      </c>
      <c r="AX90" s="79">
        <f t="shared" si="10"/>
        <v>46854930</v>
      </c>
      <c r="AY90" s="223">
        <f t="shared" si="11"/>
        <v>0.41431337499999998</v>
      </c>
      <c r="AZ90" s="74">
        <v>0.41</v>
      </c>
      <c r="BA90" s="75" t="s">
        <v>89</v>
      </c>
      <c r="BB90" s="65" t="s">
        <v>108</v>
      </c>
      <c r="BC90" s="76" t="s">
        <v>15241</v>
      </c>
      <c r="BD90" s="221" t="s">
        <v>87</v>
      </c>
      <c r="BE90" s="221" t="s">
        <v>121</v>
      </c>
    </row>
    <row r="91" spans="2:57" s="12" customFormat="1" ht="12.75" x14ac:dyDescent="0.2">
      <c r="B91" s="65">
        <v>2025</v>
      </c>
      <c r="C91" s="65">
        <v>891780111</v>
      </c>
      <c r="D91" s="65" t="s">
        <v>78</v>
      </c>
      <c r="E91" s="67" t="s">
        <v>15240</v>
      </c>
      <c r="F91" s="65" t="s">
        <v>15239</v>
      </c>
      <c r="G91" s="65">
        <v>0</v>
      </c>
      <c r="H91" s="65" t="s">
        <v>81</v>
      </c>
      <c r="I91" s="221" t="s">
        <v>82</v>
      </c>
      <c r="J91" s="220" t="s">
        <v>83</v>
      </c>
      <c r="K91" s="67" t="s">
        <v>15238</v>
      </c>
      <c r="L91" s="424">
        <v>21000000</v>
      </c>
      <c r="M91" s="221" t="s">
        <v>85</v>
      </c>
      <c r="N91" s="66" t="s">
        <v>15042</v>
      </c>
      <c r="O91" s="68">
        <v>901758426</v>
      </c>
      <c r="P91" s="68">
        <v>1065</v>
      </c>
      <c r="Q91" s="260">
        <v>45789</v>
      </c>
      <c r="R91" s="424">
        <v>73500000</v>
      </c>
      <c r="S91" s="260">
        <v>45790</v>
      </c>
      <c r="T91" s="424">
        <v>21000000</v>
      </c>
      <c r="U91" s="65" t="s">
        <v>87</v>
      </c>
      <c r="V91" s="402">
        <v>72175282</v>
      </c>
      <c r="W91" s="242" t="s">
        <v>318</v>
      </c>
      <c r="X91" s="587">
        <v>45790</v>
      </c>
      <c r="Y91" s="260">
        <v>45803</v>
      </c>
      <c r="Z91" s="587" t="s">
        <v>89</v>
      </c>
      <c r="AA91" s="260">
        <v>45823</v>
      </c>
      <c r="AB91" s="49">
        <f t="shared" si="6"/>
        <v>20</v>
      </c>
      <c r="AC91" s="68">
        <v>0</v>
      </c>
      <c r="AD91" s="68">
        <v>0</v>
      </c>
      <c r="AE91" s="68">
        <v>0</v>
      </c>
      <c r="AF91" s="78" t="s">
        <v>89</v>
      </c>
      <c r="AG91" s="49">
        <f t="shared" si="7"/>
        <v>0</v>
      </c>
      <c r="AH91" s="68">
        <v>0</v>
      </c>
      <c r="AI91" s="68">
        <v>0</v>
      </c>
      <c r="AJ91" s="65" t="s">
        <v>89</v>
      </c>
      <c r="AK91" s="78" t="s">
        <v>89</v>
      </c>
      <c r="AL91" s="68">
        <v>0</v>
      </c>
      <c r="AM91" s="78" t="s">
        <v>89</v>
      </c>
      <c r="AN91" s="78" t="s">
        <v>89</v>
      </c>
      <c r="AO91" s="78" t="s">
        <v>89</v>
      </c>
      <c r="AP91" s="49">
        <f t="shared" si="8"/>
        <v>0</v>
      </c>
      <c r="AQ91" s="49">
        <f t="shared" si="9"/>
        <v>21000000</v>
      </c>
      <c r="AR91" s="65" t="s">
        <v>87</v>
      </c>
      <c r="AS91" s="68">
        <v>21000000</v>
      </c>
      <c r="AT91" s="65" t="s">
        <v>90</v>
      </c>
      <c r="AU91" s="68">
        <v>0</v>
      </c>
      <c r="AV91" s="75" t="s">
        <v>89</v>
      </c>
      <c r="AW91" s="224">
        <v>21000000</v>
      </c>
      <c r="AX91" s="79">
        <f t="shared" si="10"/>
        <v>0</v>
      </c>
      <c r="AY91" s="223">
        <f t="shared" si="11"/>
        <v>1</v>
      </c>
      <c r="AZ91" s="74">
        <v>1</v>
      </c>
      <c r="BA91" s="75" t="s">
        <v>89</v>
      </c>
      <c r="BB91" s="65" t="s">
        <v>103</v>
      </c>
      <c r="BC91" s="76" t="s">
        <v>15237</v>
      </c>
      <c r="BD91" s="221" t="s">
        <v>87</v>
      </c>
      <c r="BE91" s="221" t="s">
        <v>121</v>
      </c>
    </row>
    <row r="92" spans="2:57" s="12" customFormat="1" ht="12.75" x14ac:dyDescent="0.2">
      <c r="B92" s="65">
        <v>2025</v>
      </c>
      <c r="C92" s="65">
        <v>891780111</v>
      </c>
      <c r="D92" s="65" t="s">
        <v>78</v>
      </c>
      <c r="E92" s="67" t="s">
        <v>15236</v>
      </c>
      <c r="F92" s="65" t="s">
        <v>15235</v>
      </c>
      <c r="G92" s="65">
        <v>0</v>
      </c>
      <c r="H92" s="65" t="s">
        <v>81</v>
      </c>
      <c r="I92" s="221" t="s">
        <v>82</v>
      </c>
      <c r="J92" s="220" t="s">
        <v>83</v>
      </c>
      <c r="K92" s="67" t="s">
        <v>15234</v>
      </c>
      <c r="L92" s="424">
        <v>11650000</v>
      </c>
      <c r="M92" s="221" t="s">
        <v>85</v>
      </c>
      <c r="N92" s="66" t="s">
        <v>15233</v>
      </c>
      <c r="O92" s="68">
        <v>901159454</v>
      </c>
      <c r="P92" s="68">
        <v>1016</v>
      </c>
      <c r="Q92" s="260">
        <v>45782</v>
      </c>
      <c r="R92" s="424">
        <v>11650000</v>
      </c>
      <c r="S92" s="260">
        <v>45791</v>
      </c>
      <c r="T92" s="424">
        <v>11650000</v>
      </c>
      <c r="U92" s="65" t="s">
        <v>87</v>
      </c>
      <c r="V92" s="402">
        <v>7633815</v>
      </c>
      <c r="W92" s="242" t="s">
        <v>8803</v>
      </c>
      <c r="X92" s="587">
        <v>45791</v>
      </c>
      <c r="Y92" s="260">
        <v>45791</v>
      </c>
      <c r="Z92" s="587" t="s">
        <v>89</v>
      </c>
      <c r="AA92" s="260">
        <v>45975</v>
      </c>
      <c r="AB92" s="49">
        <f t="shared" si="6"/>
        <v>184</v>
      </c>
      <c r="AC92" s="68">
        <v>0</v>
      </c>
      <c r="AD92" s="68">
        <v>0</v>
      </c>
      <c r="AE92" s="68">
        <v>0</v>
      </c>
      <c r="AF92" s="78" t="s">
        <v>89</v>
      </c>
      <c r="AG92" s="49">
        <f t="shared" si="7"/>
        <v>0</v>
      </c>
      <c r="AH92" s="68">
        <v>0</v>
      </c>
      <c r="AI92" s="68">
        <v>0</v>
      </c>
      <c r="AJ92" s="65" t="s">
        <v>89</v>
      </c>
      <c r="AK92" s="78" t="s">
        <v>89</v>
      </c>
      <c r="AL92" s="68">
        <v>0</v>
      </c>
      <c r="AM92" s="78" t="s">
        <v>89</v>
      </c>
      <c r="AN92" s="78" t="s">
        <v>89</v>
      </c>
      <c r="AO92" s="78" t="s">
        <v>89</v>
      </c>
      <c r="AP92" s="49">
        <f t="shared" si="8"/>
        <v>0</v>
      </c>
      <c r="AQ92" s="49">
        <f t="shared" si="9"/>
        <v>11650000</v>
      </c>
      <c r="AR92" s="65" t="s">
        <v>87</v>
      </c>
      <c r="AS92" s="68">
        <v>11650000</v>
      </c>
      <c r="AT92" s="65" t="s">
        <v>90</v>
      </c>
      <c r="AU92" s="68">
        <v>0</v>
      </c>
      <c r="AV92" s="75" t="s">
        <v>89</v>
      </c>
      <c r="AW92" s="224">
        <v>0</v>
      </c>
      <c r="AX92" s="79">
        <f t="shared" si="10"/>
        <v>11650000</v>
      </c>
      <c r="AY92" s="223">
        <f t="shared" si="11"/>
        <v>0</v>
      </c>
      <c r="AZ92" s="74">
        <v>0</v>
      </c>
      <c r="BA92" s="75" t="s">
        <v>89</v>
      </c>
      <c r="BB92" s="65" t="s">
        <v>108</v>
      </c>
      <c r="BC92" s="76" t="s">
        <v>15232</v>
      </c>
      <c r="BD92" s="221" t="s">
        <v>87</v>
      </c>
      <c r="BE92" s="221" t="s">
        <v>121</v>
      </c>
    </row>
    <row r="93" spans="2:57" s="12" customFormat="1" ht="12.75" x14ac:dyDescent="0.2">
      <c r="B93" s="65">
        <v>2025</v>
      </c>
      <c r="C93" s="65">
        <v>891780111</v>
      </c>
      <c r="D93" s="65" t="s">
        <v>78</v>
      </c>
      <c r="E93" s="67" t="s">
        <v>15231</v>
      </c>
      <c r="F93" s="65" t="s">
        <v>15230</v>
      </c>
      <c r="G93" s="65">
        <v>0</v>
      </c>
      <c r="H93" s="65" t="s">
        <v>81</v>
      </c>
      <c r="I93" s="221" t="s">
        <v>82</v>
      </c>
      <c r="J93" s="220" t="s">
        <v>83</v>
      </c>
      <c r="K93" s="67" t="s">
        <v>15229</v>
      </c>
      <c r="L93" s="424">
        <v>68231090</v>
      </c>
      <c r="M93" s="221" t="s">
        <v>85</v>
      </c>
      <c r="N93" s="66" t="s">
        <v>15228</v>
      </c>
      <c r="O93" s="68">
        <v>900047589</v>
      </c>
      <c r="P93" s="68">
        <v>1066</v>
      </c>
      <c r="Q93" s="260">
        <v>45789</v>
      </c>
      <c r="R93" s="424">
        <v>68231100</v>
      </c>
      <c r="S93" s="260">
        <v>45792</v>
      </c>
      <c r="T93" s="424">
        <v>68231090</v>
      </c>
      <c r="U93" s="65" t="s">
        <v>87</v>
      </c>
      <c r="V93" s="402">
        <v>72175282</v>
      </c>
      <c r="W93" s="242" t="s">
        <v>318</v>
      </c>
      <c r="X93" s="587">
        <v>45792</v>
      </c>
      <c r="Y93" s="260">
        <v>45792</v>
      </c>
      <c r="Z93" s="587" t="s">
        <v>89</v>
      </c>
      <c r="AA93" s="260">
        <v>45824</v>
      </c>
      <c r="AB93" s="49">
        <f t="shared" si="6"/>
        <v>32</v>
      </c>
      <c r="AC93" s="68">
        <v>0</v>
      </c>
      <c r="AD93" s="68">
        <v>0</v>
      </c>
      <c r="AE93" s="68">
        <v>0</v>
      </c>
      <c r="AF93" s="78" t="s">
        <v>89</v>
      </c>
      <c r="AG93" s="49">
        <f t="shared" si="7"/>
        <v>0</v>
      </c>
      <c r="AH93" s="68">
        <v>0</v>
      </c>
      <c r="AI93" s="68">
        <v>0</v>
      </c>
      <c r="AJ93" s="65" t="s">
        <v>89</v>
      </c>
      <c r="AK93" s="78" t="s">
        <v>89</v>
      </c>
      <c r="AL93" s="68">
        <v>0</v>
      </c>
      <c r="AM93" s="78" t="s">
        <v>89</v>
      </c>
      <c r="AN93" s="78" t="s">
        <v>89</v>
      </c>
      <c r="AO93" s="78" t="s">
        <v>89</v>
      </c>
      <c r="AP93" s="49">
        <f t="shared" si="8"/>
        <v>0</v>
      </c>
      <c r="AQ93" s="49">
        <f t="shared" si="9"/>
        <v>68231090</v>
      </c>
      <c r="AR93" s="65" t="s">
        <v>87</v>
      </c>
      <c r="AS93" s="68">
        <v>68231090</v>
      </c>
      <c r="AT93" s="65" t="s">
        <v>90</v>
      </c>
      <c r="AU93" s="68">
        <v>0</v>
      </c>
      <c r="AV93" s="75" t="s">
        <v>89</v>
      </c>
      <c r="AW93" s="224">
        <v>68231090</v>
      </c>
      <c r="AX93" s="79">
        <f t="shared" si="10"/>
        <v>0</v>
      </c>
      <c r="AY93" s="223">
        <f t="shared" si="11"/>
        <v>1</v>
      </c>
      <c r="AZ93" s="74">
        <v>1</v>
      </c>
      <c r="BA93" s="75" t="s">
        <v>89</v>
      </c>
      <c r="BB93" s="65" t="s">
        <v>103</v>
      </c>
      <c r="BC93" s="76" t="s">
        <v>15227</v>
      </c>
      <c r="BD93" s="221" t="s">
        <v>87</v>
      </c>
      <c r="BE93" s="221" t="s">
        <v>121</v>
      </c>
    </row>
    <row r="94" spans="2:57" s="12" customFormat="1" ht="12.75" x14ac:dyDescent="0.2">
      <c r="B94" s="65">
        <v>2025</v>
      </c>
      <c r="C94" s="65">
        <v>891780111</v>
      </c>
      <c r="D94" s="65" t="s">
        <v>78</v>
      </c>
      <c r="E94" s="67" t="s">
        <v>15226</v>
      </c>
      <c r="F94" s="65" t="s">
        <v>15225</v>
      </c>
      <c r="G94" s="65">
        <v>0</v>
      </c>
      <c r="H94" s="65" t="s">
        <v>81</v>
      </c>
      <c r="I94" s="221" t="s">
        <v>82</v>
      </c>
      <c r="J94" s="220" t="s">
        <v>83</v>
      </c>
      <c r="K94" s="67" t="s">
        <v>15224</v>
      </c>
      <c r="L94" s="424">
        <v>3689000</v>
      </c>
      <c r="M94" s="221" t="s">
        <v>85</v>
      </c>
      <c r="N94" s="66" t="s">
        <v>15223</v>
      </c>
      <c r="O94" s="68">
        <v>900966150</v>
      </c>
      <c r="P94" s="68">
        <v>921</v>
      </c>
      <c r="Q94" s="260">
        <v>45769</v>
      </c>
      <c r="R94" s="424">
        <v>3689000</v>
      </c>
      <c r="S94" s="260">
        <v>45792</v>
      </c>
      <c r="T94" s="424">
        <v>3689000</v>
      </c>
      <c r="U94" s="65" t="s">
        <v>87</v>
      </c>
      <c r="V94" s="402">
        <v>84450555</v>
      </c>
      <c r="W94" s="242" t="s">
        <v>15222</v>
      </c>
      <c r="X94" s="587">
        <v>45792</v>
      </c>
      <c r="Y94" s="260">
        <v>45792</v>
      </c>
      <c r="Z94" s="587" t="s">
        <v>89</v>
      </c>
      <c r="AA94" s="260">
        <v>45811</v>
      </c>
      <c r="AB94" s="49">
        <f t="shared" si="6"/>
        <v>19</v>
      </c>
      <c r="AC94" s="68">
        <v>0</v>
      </c>
      <c r="AD94" s="68">
        <v>0</v>
      </c>
      <c r="AE94" s="68">
        <v>0</v>
      </c>
      <c r="AF94" s="78" t="s">
        <v>89</v>
      </c>
      <c r="AG94" s="49">
        <f t="shared" si="7"/>
        <v>0</v>
      </c>
      <c r="AH94" s="68">
        <v>0</v>
      </c>
      <c r="AI94" s="68">
        <v>0</v>
      </c>
      <c r="AJ94" s="65" t="s">
        <v>89</v>
      </c>
      <c r="AK94" s="78" t="s">
        <v>89</v>
      </c>
      <c r="AL94" s="68">
        <v>0</v>
      </c>
      <c r="AM94" s="78" t="s">
        <v>89</v>
      </c>
      <c r="AN94" s="78" t="s">
        <v>89</v>
      </c>
      <c r="AO94" s="78" t="s">
        <v>89</v>
      </c>
      <c r="AP94" s="49">
        <f t="shared" si="8"/>
        <v>0</v>
      </c>
      <c r="AQ94" s="49">
        <f t="shared" si="9"/>
        <v>3689000</v>
      </c>
      <c r="AR94" s="65" t="s">
        <v>87</v>
      </c>
      <c r="AS94" s="68">
        <v>3689000</v>
      </c>
      <c r="AT94" s="65" t="s">
        <v>90</v>
      </c>
      <c r="AU94" s="68">
        <v>0</v>
      </c>
      <c r="AV94" s="75" t="s">
        <v>89</v>
      </c>
      <c r="AW94" s="224">
        <v>3689000</v>
      </c>
      <c r="AX94" s="79">
        <f t="shared" si="10"/>
        <v>0</v>
      </c>
      <c r="AY94" s="223">
        <f t="shared" si="11"/>
        <v>1</v>
      </c>
      <c r="AZ94" s="74">
        <v>1</v>
      </c>
      <c r="BA94" s="75" t="s">
        <v>89</v>
      </c>
      <c r="BB94" s="65" t="s">
        <v>103</v>
      </c>
      <c r="BC94" s="76" t="s">
        <v>1543</v>
      </c>
      <c r="BD94" s="221" t="s">
        <v>87</v>
      </c>
      <c r="BE94" s="221" t="s">
        <v>121</v>
      </c>
    </row>
    <row r="95" spans="2:57" s="12" customFormat="1" ht="12.75" x14ac:dyDescent="0.2">
      <c r="B95" s="65">
        <v>2025</v>
      </c>
      <c r="C95" s="65">
        <v>891780111</v>
      </c>
      <c r="D95" s="65" t="s">
        <v>78</v>
      </c>
      <c r="E95" s="67" t="s">
        <v>15221</v>
      </c>
      <c r="F95" s="65" t="s">
        <v>15220</v>
      </c>
      <c r="G95" s="65">
        <v>0</v>
      </c>
      <c r="H95" s="65" t="s">
        <v>81</v>
      </c>
      <c r="I95" s="221" t="s">
        <v>82</v>
      </c>
      <c r="J95" s="220" t="s">
        <v>83</v>
      </c>
      <c r="K95" s="67" t="s">
        <v>15219</v>
      </c>
      <c r="L95" s="424">
        <v>21000000</v>
      </c>
      <c r="M95" s="221" t="s">
        <v>85</v>
      </c>
      <c r="N95" s="66" t="s">
        <v>14988</v>
      </c>
      <c r="O95" s="68">
        <v>860001022</v>
      </c>
      <c r="P95" s="68">
        <v>1065</v>
      </c>
      <c r="Q95" s="260">
        <v>45789</v>
      </c>
      <c r="R95" s="424">
        <v>73500000</v>
      </c>
      <c r="S95" s="260">
        <v>45792</v>
      </c>
      <c r="T95" s="424">
        <v>21000000</v>
      </c>
      <c r="U95" s="65" t="s">
        <v>87</v>
      </c>
      <c r="V95" s="402">
        <v>72175282</v>
      </c>
      <c r="W95" s="242" t="s">
        <v>318</v>
      </c>
      <c r="X95" s="587">
        <v>45792</v>
      </c>
      <c r="Y95" s="260">
        <v>45812</v>
      </c>
      <c r="Z95" s="587" t="s">
        <v>89</v>
      </c>
      <c r="AA95" s="260">
        <v>45821</v>
      </c>
      <c r="AB95" s="49">
        <f t="shared" si="6"/>
        <v>9</v>
      </c>
      <c r="AC95" s="68">
        <v>0</v>
      </c>
      <c r="AD95" s="68">
        <v>0</v>
      </c>
      <c r="AE95" s="68">
        <v>0</v>
      </c>
      <c r="AF95" s="78" t="s">
        <v>89</v>
      </c>
      <c r="AG95" s="49">
        <f t="shared" si="7"/>
        <v>0</v>
      </c>
      <c r="AH95" s="68">
        <v>0</v>
      </c>
      <c r="AI95" s="68">
        <v>0</v>
      </c>
      <c r="AJ95" s="65" t="s">
        <v>89</v>
      </c>
      <c r="AK95" s="78" t="s">
        <v>89</v>
      </c>
      <c r="AL95" s="68">
        <v>0</v>
      </c>
      <c r="AM95" s="78" t="s">
        <v>89</v>
      </c>
      <c r="AN95" s="78" t="s">
        <v>89</v>
      </c>
      <c r="AO95" s="78" t="s">
        <v>89</v>
      </c>
      <c r="AP95" s="49">
        <f t="shared" si="8"/>
        <v>0</v>
      </c>
      <c r="AQ95" s="49">
        <f t="shared" si="9"/>
        <v>21000000</v>
      </c>
      <c r="AR95" s="65" t="s">
        <v>87</v>
      </c>
      <c r="AS95" s="68">
        <v>21000000</v>
      </c>
      <c r="AT95" s="65" t="s">
        <v>90</v>
      </c>
      <c r="AU95" s="68">
        <v>0</v>
      </c>
      <c r="AV95" s="75" t="s">
        <v>89</v>
      </c>
      <c r="AW95" s="224">
        <v>21000000</v>
      </c>
      <c r="AX95" s="79">
        <f t="shared" si="10"/>
        <v>0</v>
      </c>
      <c r="AY95" s="223">
        <f t="shared" si="11"/>
        <v>1</v>
      </c>
      <c r="AZ95" s="74">
        <v>1</v>
      </c>
      <c r="BA95" s="75" t="s">
        <v>89</v>
      </c>
      <c r="BB95" s="65" t="s">
        <v>103</v>
      </c>
      <c r="BC95" s="76" t="s">
        <v>15218</v>
      </c>
      <c r="BD95" s="221" t="s">
        <v>87</v>
      </c>
      <c r="BE95" s="221" t="s">
        <v>121</v>
      </c>
    </row>
    <row r="96" spans="2:57" s="12" customFormat="1" ht="12.75" x14ac:dyDescent="0.2">
      <c r="B96" s="65">
        <v>2025</v>
      </c>
      <c r="C96" s="65">
        <v>891780111</v>
      </c>
      <c r="D96" s="65" t="s">
        <v>78</v>
      </c>
      <c r="E96" s="67" t="s">
        <v>15217</v>
      </c>
      <c r="F96" s="65" t="s">
        <v>15216</v>
      </c>
      <c r="G96" s="65">
        <v>0</v>
      </c>
      <c r="H96" s="65" t="s">
        <v>81</v>
      </c>
      <c r="I96" s="221" t="s">
        <v>82</v>
      </c>
      <c r="J96" s="220" t="s">
        <v>83</v>
      </c>
      <c r="K96" s="67" t="s">
        <v>15215</v>
      </c>
      <c r="L96" s="424">
        <v>9450000</v>
      </c>
      <c r="M96" s="221" t="s">
        <v>85</v>
      </c>
      <c r="N96" s="66" t="s">
        <v>14983</v>
      </c>
      <c r="O96" s="68">
        <v>819003317</v>
      </c>
      <c r="P96" s="68">
        <v>1065</v>
      </c>
      <c r="Q96" s="260">
        <v>45789</v>
      </c>
      <c r="R96" s="424">
        <v>73500000</v>
      </c>
      <c r="S96" s="260">
        <v>45793</v>
      </c>
      <c r="T96" s="424">
        <v>9450000</v>
      </c>
      <c r="U96" s="65" t="s">
        <v>87</v>
      </c>
      <c r="V96" s="402">
        <v>72175282</v>
      </c>
      <c r="W96" s="242" t="s">
        <v>318</v>
      </c>
      <c r="X96" s="587">
        <v>45793</v>
      </c>
      <c r="Y96" s="260">
        <v>45804</v>
      </c>
      <c r="Z96" s="587" t="s">
        <v>89</v>
      </c>
      <c r="AA96" s="260">
        <v>45821</v>
      </c>
      <c r="AB96" s="49">
        <f t="shared" si="6"/>
        <v>17</v>
      </c>
      <c r="AC96" s="68">
        <v>0</v>
      </c>
      <c r="AD96" s="68">
        <v>0</v>
      </c>
      <c r="AE96" s="68">
        <v>0</v>
      </c>
      <c r="AF96" s="78" t="s">
        <v>89</v>
      </c>
      <c r="AG96" s="49">
        <f t="shared" si="7"/>
        <v>0</v>
      </c>
      <c r="AH96" s="68">
        <v>0</v>
      </c>
      <c r="AI96" s="68">
        <v>0</v>
      </c>
      <c r="AJ96" s="65" t="s">
        <v>89</v>
      </c>
      <c r="AK96" s="78" t="s">
        <v>89</v>
      </c>
      <c r="AL96" s="68">
        <v>0</v>
      </c>
      <c r="AM96" s="78" t="s">
        <v>89</v>
      </c>
      <c r="AN96" s="78" t="s">
        <v>89</v>
      </c>
      <c r="AO96" s="78" t="s">
        <v>89</v>
      </c>
      <c r="AP96" s="49">
        <f t="shared" si="8"/>
        <v>0</v>
      </c>
      <c r="AQ96" s="49">
        <f t="shared" si="9"/>
        <v>9450000</v>
      </c>
      <c r="AR96" s="65" t="s">
        <v>87</v>
      </c>
      <c r="AS96" s="68">
        <v>9450000</v>
      </c>
      <c r="AT96" s="65" t="s">
        <v>90</v>
      </c>
      <c r="AU96" s="68">
        <v>0</v>
      </c>
      <c r="AV96" s="75" t="s">
        <v>89</v>
      </c>
      <c r="AW96" s="224">
        <v>9450000</v>
      </c>
      <c r="AX96" s="79">
        <f t="shared" si="10"/>
        <v>0</v>
      </c>
      <c r="AY96" s="223">
        <f t="shared" si="11"/>
        <v>1</v>
      </c>
      <c r="AZ96" s="74">
        <v>1</v>
      </c>
      <c r="BA96" s="75" t="s">
        <v>89</v>
      </c>
      <c r="BB96" s="65" t="s">
        <v>103</v>
      </c>
      <c r="BC96" s="76" t="s">
        <v>15214</v>
      </c>
      <c r="BD96" s="221" t="s">
        <v>87</v>
      </c>
      <c r="BE96" s="221" t="s">
        <v>121</v>
      </c>
    </row>
    <row r="97" spans="2:57" s="12" customFormat="1" ht="12.75" x14ac:dyDescent="0.2">
      <c r="B97" s="65">
        <v>2025</v>
      </c>
      <c r="C97" s="65">
        <v>891780111</v>
      </c>
      <c r="D97" s="65" t="s">
        <v>78</v>
      </c>
      <c r="E97" s="67" t="s">
        <v>15213</v>
      </c>
      <c r="F97" s="65" t="s">
        <v>15212</v>
      </c>
      <c r="G97" s="65">
        <v>0</v>
      </c>
      <c r="H97" s="65" t="s">
        <v>81</v>
      </c>
      <c r="I97" s="221" t="s">
        <v>82</v>
      </c>
      <c r="J97" s="220" t="s">
        <v>83</v>
      </c>
      <c r="K97" s="67" t="s">
        <v>15211</v>
      </c>
      <c r="L97" s="424">
        <v>7350000</v>
      </c>
      <c r="M97" s="221" t="s">
        <v>85</v>
      </c>
      <c r="N97" s="66" t="s">
        <v>15210</v>
      </c>
      <c r="O97" s="68">
        <v>819005027</v>
      </c>
      <c r="P97" s="68">
        <v>1065</v>
      </c>
      <c r="Q97" s="260">
        <v>45789</v>
      </c>
      <c r="R97" s="424">
        <v>73500000</v>
      </c>
      <c r="S97" s="260">
        <v>45793</v>
      </c>
      <c r="T97" s="424">
        <v>7350000</v>
      </c>
      <c r="U97" s="65" t="s">
        <v>87</v>
      </c>
      <c r="V97" s="402">
        <v>72175282</v>
      </c>
      <c r="W97" s="242" t="s">
        <v>318</v>
      </c>
      <c r="X97" s="587">
        <v>45793</v>
      </c>
      <c r="Y97" s="260">
        <v>45807</v>
      </c>
      <c r="Z97" s="587" t="s">
        <v>89</v>
      </c>
      <c r="AA97" s="260">
        <v>45817</v>
      </c>
      <c r="AB97" s="49">
        <f t="shared" si="6"/>
        <v>10</v>
      </c>
      <c r="AC97" s="68">
        <v>0</v>
      </c>
      <c r="AD97" s="68">
        <v>0</v>
      </c>
      <c r="AE97" s="68">
        <v>0</v>
      </c>
      <c r="AF97" s="78" t="s">
        <v>89</v>
      </c>
      <c r="AG97" s="49">
        <f t="shared" si="7"/>
        <v>0</v>
      </c>
      <c r="AH97" s="68">
        <v>0</v>
      </c>
      <c r="AI97" s="68">
        <v>0</v>
      </c>
      <c r="AJ97" s="65" t="s">
        <v>89</v>
      </c>
      <c r="AK97" s="78" t="s">
        <v>89</v>
      </c>
      <c r="AL97" s="68">
        <v>0</v>
      </c>
      <c r="AM97" s="78" t="s">
        <v>89</v>
      </c>
      <c r="AN97" s="78" t="s">
        <v>89</v>
      </c>
      <c r="AO97" s="78" t="s">
        <v>89</v>
      </c>
      <c r="AP97" s="49">
        <f t="shared" si="8"/>
        <v>0</v>
      </c>
      <c r="AQ97" s="49">
        <f t="shared" si="9"/>
        <v>7350000</v>
      </c>
      <c r="AR97" s="65" t="s">
        <v>87</v>
      </c>
      <c r="AS97" s="68">
        <v>7350000</v>
      </c>
      <c r="AT97" s="65" t="s">
        <v>90</v>
      </c>
      <c r="AU97" s="68">
        <v>0</v>
      </c>
      <c r="AV97" s="75" t="s">
        <v>89</v>
      </c>
      <c r="AW97" s="224">
        <v>7350000</v>
      </c>
      <c r="AX97" s="79">
        <f t="shared" si="10"/>
        <v>0</v>
      </c>
      <c r="AY97" s="223">
        <f t="shared" si="11"/>
        <v>1</v>
      </c>
      <c r="AZ97" s="74">
        <v>1</v>
      </c>
      <c r="BA97" s="75" t="s">
        <v>89</v>
      </c>
      <c r="BB97" s="65" t="s">
        <v>103</v>
      </c>
      <c r="BC97" s="76" t="s">
        <v>15209</v>
      </c>
      <c r="BD97" s="221" t="s">
        <v>87</v>
      </c>
      <c r="BE97" s="221" t="s">
        <v>121</v>
      </c>
    </row>
    <row r="98" spans="2:57" s="12" customFormat="1" ht="12.75" x14ac:dyDescent="0.2">
      <c r="B98" s="65">
        <v>2025</v>
      </c>
      <c r="C98" s="65">
        <v>891780111</v>
      </c>
      <c r="D98" s="65" t="s">
        <v>78</v>
      </c>
      <c r="E98" s="67" t="s">
        <v>15208</v>
      </c>
      <c r="F98" s="65" t="s">
        <v>15207</v>
      </c>
      <c r="G98" s="65">
        <v>0</v>
      </c>
      <c r="H98" s="65" t="s">
        <v>81</v>
      </c>
      <c r="I98" s="221" t="s">
        <v>127</v>
      </c>
      <c r="J98" s="220" t="s">
        <v>83</v>
      </c>
      <c r="K98" s="67" t="s">
        <v>15206</v>
      </c>
      <c r="L98" s="424">
        <v>10000000</v>
      </c>
      <c r="M98" s="221" t="s">
        <v>85</v>
      </c>
      <c r="N98" s="66" t="s">
        <v>15205</v>
      </c>
      <c r="O98" s="68">
        <v>901419009</v>
      </c>
      <c r="P98" s="68">
        <v>1003</v>
      </c>
      <c r="Q98" s="260">
        <v>45779</v>
      </c>
      <c r="R98" s="424">
        <v>10000000</v>
      </c>
      <c r="S98" s="260">
        <v>45797</v>
      </c>
      <c r="T98" s="424">
        <v>10000000</v>
      </c>
      <c r="U98" s="65" t="s">
        <v>87</v>
      </c>
      <c r="V98" s="402">
        <v>85152695</v>
      </c>
      <c r="W98" s="242" t="s">
        <v>162</v>
      </c>
      <c r="X98" s="587">
        <v>45797</v>
      </c>
      <c r="Y98" s="260">
        <v>45798</v>
      </c>
      <c r="Z98" s="587">
        <v>45798</v>
      </c>
      <c r="AA98" s="260">
        <v>46021</v>
      </c>
      <c r="AB98" s="49">
        <f t="shared" si="6"/>
        <v>223</v>
      </c>
      <c r="AC98" s="68">
        <v>0</v>
      </c>
      <c r="AD98" s="68">
        <v>0</v>
      </c>
      <c r="AE98" s="68">
        <v>0</v>
      </c>
      <c r="AF98" s="78" t="s">
        <v>89</v>
      </c>
      <c r="AG98" s="49">
        <f t="shared" si="7"/>
        <v>0</v>
      </c>
      <c r="AH98" s="68">
        <v>0</v>
      </c>
      <c r="AI98" s="68">
        <v>0</v>
      </c>
      <c r="AJ98" s="65" t="s">
        <v>89</v>
      </c>
      <c r="AK98" s="78" t="s">
        <v>89</v>
      </c>
      <c r="AL98" s="68">
        <v>0</v>
      </c>
      <c r="AM98" s="78" t="s">
        <v>89</v>
      </c>
      <c r="AN98" s="78" t="s">
        <v>89</v>
      </c>
      <c r="AO98" s="78" t="s">
        <v>89</v>
      </c>
      <c r="AP98" s="49">
        <f t="shared" si="8"/>
        <v>0</v>
      </c>
      <c r="AQ98" s="49">
        <f t="shared" si="9"/>
        <v>10000000</v>
      </c>
      <c r="AR98" s="65" t="s">
        <v>87</v>
      </c>
      <c r="AS98" s="68">
        <v>10000000</v>
      </c>
      <c r="AT98" s="65" t="s">
        <v>90</v>
      </c>
      <c r="AU98" s="68">
        <v>0</v>
      </c>
      <c r="AV98" s="75" t="s">
        <v>89</v>
      </c>
      <c r="AW98" s="224">
        <v>9212998</v>
      </c>
      <c r="AX98" s="79">
        <f t="shared" si="10"/>
        <v>787002</v>
      </c>
      <c r="AY98" s="223">
        <f t="shared" si="11"/>
        <v>0.9212998</v>
      </c>
      <c r="AZ98" s="74">
        <v>0.92</v>
      </c>
      <c r="BA98" s="75" t="s">
        <v>89</v>
      </c>
      <c r="BB98" s="65" t="s">
        <v>108</v>
      </c>
      <c r="BC98" s="76" t="s">
        <v>15204</v>
      </c>
      <c r="BD98" s="221" t="s">
        <v>87</v>
      </c>
      <c r="BE98" s="221" t="s">
        <v>121</v>
      </c>
    </row>
    <row r="99" spans="2:57" s="12" customFormat="1" ht="12.75" x14ac:dyDescent="0.2">
      <c r="B99" s="65">
        <v>2025</v>
      </c>
      <c r="C99" s="65">
        <v>891780111</v>
      </c>
      <c r="D99" s="65" t="s">
        <v>78</v>
      </c>
      <c r="E99" s="67" t="s">
        <v>15203</v>
      </c>
      <c r="F99" s="65" t="s">
        <v>15202</v>
      </c>
      <c r="G99" s="65">
        <v>0</v>
      </c>
      <c r="H99" s="65" t="s">
        <v>81</v>
      </c>
      <c r="I99" s="221" t="s">
        <v>82</v>
      </c>
      <c r="J99" s="220" t="s">
        <v>83</v>
      </c>
      <c r="K99" s="67" t="s">
        <v>15201</v>
      </c>
      <c r="L99" s="424">
        <v>13028400</v>
      </c>
      <c r="M99" s="221" t="s">
        <v>85</v>
      </c>
      <c r="N99" s="66" t="s">
        <v>15200</v>
      </c>
      <c r="O99" s="68">
        <v>830122983</v>
      </c>
      <c r="P99" s="68">
        <v>1064</v>
      </c>
      <c r="Q99" s="260">
        <v>45789</v>
      </c>
      <c r="R99" s="424">
        <v>13028400</v>
      </c>
      <c r="S99" s="260">
        <v>45798</v>
      </c>
      <c r="T99" s="424">
        <v>13028400</v>
      </c>
      <c r="U99" s="65" t="s">
        <v>87</v>
      </c>
      <c r="V99" s="402">
        <v>85465146</v>
      </c>
      <c r="W99" s="242" t="s">
        <v>14545</v>
      </c>
      <c r="X99" s="587">
        <v>45798</v>
      </c>
      <c r="Y99" s="260">
        <v>45798</v>
      </c>
      <c r="Z99" s="587" t="s">
        <v>89</v>
      </c>
      <c r="AA99" s="260">
        <v>45806</v>
      </c>
      <c r="AB99" s="49">
        <f t="shared" si="6"/>
        <v>8</v>
      </c>
      <c r="AC99" s="68">
        <v>0</v>
      </c>
      <c r="AD99" s="68">
        <v>0</v>
      </c>
      <c r="AE99" s="68">
        <v>0</v>
      </c>
      <c r="AF99" s="78" t="s">
        <v>89</v>
      </c>
      <c r="AG99" s="49">
        <f t="shared" si="7"/>
        <v>0</v>
      </c>
      <c r="AH99" s="68">
        <v>0</v>
      </c>
      <c r="AI99" s="68">
        <v>0</v>
      </c>
      <c r="AJ99" s="65" t="s">
        <v>89</v>
      </c>
      <c r="AK99" s="78" t="s">
        <v>89</v>
      </c>
      <c r="AL99" s="68">
        <v>0</v>
      </c>
      <c r="AM99" s="78" t="s">
        <v>89</v>
      </c>
      <c r="AN99" s="78" t="s">
        <v>89</v>
      </c>
      <c r="AO99" s="78" t="s">
        <v>89</v>
      </c>
      <c r="AP99" s="49">
        <f t="shared" si="8"/>
        <v>0</v>
      </c>
      <c r="AQ99" s="49">
        <f t="shared" si="9"/>
        <v>13028400</v>
      </c>
      <c r="AR99" s="65" t="s">
        <v>87</v>
      </c>
      <c r="AS99" s="68">
        <v>13028400</v>
      </c>
      <c r="AT99" s="65" t="s">
        <v>90</v>
      </c>
      <c r="AU99" s="68">
        <v>0</v>
      </c>
      <c r="AV99" s="75" t="s">
        <v>89</v>
      </c>
      <c r="AW99" s="224">
        <v>13028400</v>
      </c>
      <c r="AX99" s="79">
        <f t="shared" si="10"/>
        <v>0</v>
      </c>
      <c r="AY99" s="223">
        <f t="shared" si="11"/>
        <v>1</v>
      </c>
      <c r="AZ99" s="74">
        <v>1</v>
      </c>
      <c r="BA99" s="75" t="s">
        <v>89</v>
      </c>
      <c r="BB99" s="65" t="s">
        <v>103</v>
      </c>
      <c r="BC99" s="76" t="s">
        <v>15199</v>
      </c>
      <c r="BD99" s="221" t="s">
        <v>87</v>
      </c>
      <c r="BE99" s="221" t="s">
        <v>121</v>
      </c>
    </row>
    <row r="100" spans="2:57" s="12" customFormat="1" ht="12.75" x14ac:dyDescent="0.2">
      <c r="B100" s="65">
        <v>2025</v>
      </c>
      <c r="C100" s="65">
        <v>891780111</v>
      </c>
      <c r="D100" s="65" t="s">
        <v>78</v>
      </c>
      <c r="E100" s="67" t="s">
        <v>15198</v>
      </c>
      <c r="F100" s="65" t="s">
        <v>15197</v>
      </c>
      <c r="G100" s="65">
        <v>0</v>
      </c>
      <c r="H100" s="65" t="s">
        <v>81</v>
      </c>
      <c r="I100" s="221" t="s">
        <v>127</v>
      </c>
      <c r="J100" s="220" t="s">
        <v>83</v>
      </c>
      <c r="K100" s="67" t="s">
        <v>15196</v>
      </c>
      <c r="L100" s="424">
        <v>59139900</v>
      </c>
      <c r="M100" s="221" t="s">
        <v>85</v>
      </c>
      <c r="N100" s="66" t="s">
        <v>15195</v>
      </c>
      <c r="O100" s="68">
        <v>71603569</v>
      </c>
      <c r="P100" s="68">
        <v>937</v>
      </c>
      <c r="Q100" s="260">
        <v>45771</v>
      </c>
      <c r="R100" s="424">
        <v>59139900</v>
      </c>
      <c r="S100" s="260">
        <v>45800</v>
      </c>
      <c r="T100" s="424">
        <v>59139900</v>
      </c>
      <c r="U100" s="65" t="s">
        <v>87</v>
      </c>
      <c r="V100" s="402">
        <v>1082889541</v>
      </c>
      <c r="W100" s="242" t="s">
        <v>1852</v>
      </c>
      <c r="X100" s="587">
        <v>45800</v>
      </c>
      <c r="Y100" s="260">
        <v>45800</v>
      </c>
      <c r="Z100" s="587" t="s">
        <v>89</v>
      </c>
      <c r="AA100" s="260">
        <v>46076</v>
      </c>
      <c r="AB100" s="49">
        <f t="shared" si="6"/>
        <v>276</v>
      </c>
      <c r="AC100" s="68">
        <v>0</v>
      </c>
      <c r="AD100" s="68">
        <v>0</v>
      </c>
      <c r="AE100" s="68">
        <v>0</v>
      </c>
      <c r="AF100" s="78" t="s">
        <v>89</v>
      </c>
      <c r="AG100" s="49">
        <f t="shared" si="7"/>
        <v>0</v>
      </c>
      <c r="AH100" s="68">
        <v>0</v>
      </c>
      <c r="AI100" s="68">
        <v>0</v>
      </c>
      <c r="AJ100" s="65" t="s">
        <v>89</v>
      </c>
      <c r="AK100" s="78" t="s">
        <v>89</v>
      </c>
      <c r="AL100" s="68">
        <v>0</v>
      </c>
      <c r="AM100" s="78" t="s">
        <v>89</v>
      </c>
      <c r="AN100" s="78" t="s">
        <v>89</v>
      </c>
      <c r="AO100" s="78" t="s">
        <v>89</v>
      </c>
      <c r="AP100" s="49">
        <f t="shared" si="8"/>
        <v>0</v>
      </c>
      <c r="AQ100" s="49">
        <f t="shared" si="9"/>
        <v>59139900</v>
      </c>
      <c r="AR100" s="65" t="s">
        <v>87</v>
      </c>
      <c r="AS100" s="68">
        <v>59139900</v>
      </c>
      <c r="AT100" s="65" t="s">
        <v>90</v>
      </c>
      <c r="AU100" s="68">
        <v>0</v>
      </c>
      <c r="AV100" s="75" t="s">
        <v>89</v>
      </c>
      <c r="AW100" s="224">
        <v>6571100</v>
      </c>
      <c r="AX100" s="79">
        <f t="shared" si="10"/>
        <v>52568800</v>
      </c>
      <c r="AY100" s="223">
        <f t="shared" si="11"/>
        <v>0.1111111111111111</v>
      </c>
      <c r="AZ100" s="74">
        <v>1</v>
      </c>
      <c r="BA100" s="75" t="s">
        <v>89</v>
      </c>
      <c r="BB100" s="65" t="s">
        <v>108</v>
      </c>
      <c r="BC100" s="588" t="s">
        <v>1543</v>
      </c>
      <c r="BD100" s="221" t="s">
        <v>87</v>
      </c>
      <c r="BE100" s="221" t="s">
        <v>121</v>
      </c>
    </row>
    <row r="101" spans="2:57" s="12" customFormat="1" ht="12.75" x14ac:dyDescent="0.2">
      <c r="B101" s="65">
        <v>2025</v>
      </c>
      <c r="C101" s="65">
        <v>891780111</v>
      </c>
      <c r="D101" s="65" t="s">
        <v>78</v>
      </c>
      <c r="E101" s="67" t="s">
        <v>15194</v>
      </c>
      <c r="F101" s="65" t="s">
        <v>15193</v>
      </c>
      <c r="G101" s="65">
        <v>0</v>
      </c>
      <c r="H101" s="65" t="s">
        <v>81</v>
      </c>
      <c r="I101" s="221" t="s">
        <v>82</v>
      </c>
      <c r="J101" s="220" t="s">
        <v>83</v>
      </c>
      <c r="K101" s="67" t="s">
        <v>15192</v>
      </c>
      <c r="L101" s="424">
        <v>6300000</v>
      </c>
      <c r="M101" s="221" t="s">
        <v>85</v>
      </c>
      <c r="N101" s="66" t="s">
        <v>15191</v>
      </c>
      <c r="O101" s="68">
        <v>900405295</v>
      </c>
      <c r="P101" s="68">
        <v>1065</v>
      </c>
      <c r="Q101" s="260">
        <v>45789</v>
      </c>
      <c r="R101" s="424">
        <v>73500000</v>
      </c>
      <c r="S101" s="260">
        <v>45804</v>
      </c>
      <c r="T101" s="424">
        <v>6300000</v>
      </c>
      <c r="U101" s="65" t="s">
        <v>87</v>
      </c>
      <c r="V101" s="402">
        <v>72175282</v>
      </c>
      <c r="W101" s="242" t="s">
        <v>318</v>
      </c>
      <c r="X101" s="587">
        <v>45804</v>
      </c>
      <c r="Y101" s="260">
        <v>45811</v>
      </c>
      <c r="Z101" s="587" t="s">
        <v>89</v>
      </c>
      <c r="AA101" s="260">
        <v>45818</v>
      </c>
      <c r="AB101" s="49">
        <f t="shared" si="6"/>
        <v>7</v>
      </c>
      <c r="AC101" s="68">
        <v>0</v>
      </c>
      <c r="AD101" s="68">
        <v>0</v>
      </c>
      <c r="AE101" s="68">
        <v>0</v>
      </c>
      <c r="AF101" s="78" t="s">
        <v>89</v>
      </c>
      <c r="AG101" s="49">
        <f t="shared" si="7"/>
        <v>0</v>
      </c>
      <c r="AH101" s="68">
        <v>0</v>
      </c>
      <c r="AI101" s="68">
        <v>0</v>
      </c>
      <c r="AJ101" s="65" t="s">
        <v>89</v>
      </c>
      <c r="AK101" s="78" t="s">
        <v>89</v>
      </c>
      <c r="AL101" s="68">
        <v>0</v>
      </c>
      <c r="AM101" s="78" t="s">
        <v>89</v>
      </c>
      <c r="AN101" s="78" t="s">
        <v>89</v>
      </c>
      <c r="AO101" s="78" t="s">
        <v>89</v>
      </c>
      <c r="AP101" s="49">
        <f t="shared" si="8"/>
        <v>0</v>
      </c>
      <c r="AQ101" s="49">
        <f t="shared" si="9"/>
        <v>6300000</v>
      </c>
      <c r="AR101" s="65" t="s">
        <v>87</v>
      </c>
      <c r="AS101" s="68">
        <v>6300000</v>
      </c>
      <c r="AT101" s="65" t="s">
        <v>90</v>
      </c>
      <c r="AU101" s="68">
        <v>0</v>
      </c>
      <c r="AV101" s="75" t="s">
        <v>89</v>
      </c>
      <c r="AW101" s="224">
        <v>6300000</v>
      </c>
      <c r="AX101" s="79">
        <f t="shared" si="10"/>
        <v>0</v>
      </c>
      <c r="AY101" s="223">
        <f t="shared" si="11"/>
        <v>1</v>
      </c>
      <c r="AZ101" s="74">
        <v>1</v>
      </c>
      <c r="BA101" s="75" t="s">
        <v>89</v>
      </c>
      <c r="BB101" s="65" t="s">
        <v>103</v>
      </c>
      <c r="BC101" s="76" t="s">
        <v>15190</v>
      </c>
      <c r="BD101" s="221" t="s">
        <v>87</v>
      </c>
      <c r="BE101" s="221" t="s">
        <v>121</v>
      </c>
    </row>
    <row r="102" spans="2:57" s="12" customFormat="1" ht="12.75" x14ac:dyDescent="0.2">
      <c r="B102" s="65">
        <v>2025</v>
      </c>
      <c r="C102" s="65">
        <v>891780111</v>
      </c>
      <c r="D102" s="65" t="s">
        <v>78</v>
      </c>
      <c r="E102" s="67" t="s">
        <v>15189</v>
      </c>
      <c r="F102" s="65" t="s">
        <v>15188</v>
      </c>
      <c r="G102" s="65">
        <v>0</v>
      </c>
      <c r="H102" s="65" t="s">
        <v>81</v>
      </c>
      <c r="I102" s="221" t="s">
        <v>82</v>
      </c>
      <c r="J102" s="220" t="s">
        <v>83</v>
      </c>
      <c r="K102" s="67" t="s">
        <v>15187</v>
      </c>
      <c r="L102" s="424">
        <v>8400000</v>
      </c>
      <c r="M102" s="221" t="s">
        <v>85</v>
      </c>
      <c r="N102" s="66" t="s">
        <v>15186</v>
      </c>
      <c r="O102" s="68">
        <v>890100477</v>
      </c>
      <c r="P102" s="68">
        <v>1065</v>
      </c>
      <c r="Q102" s="260">
        <v>45789</v>
      </c>
      <c r="R102" s="424">
        <v>73500000</v>
      </c>
      <c r="S102" s="260">
        <v>45806</v>
      </c>
      <c r="T102" s="424">
        <v>8400000</v>
      </c>
      <c r="U102" s="65" t="s">
        <v>87</v>
      </c>
      <c r="V102" s="402">
        <v>72175282</v>
      </c>
      <c r="W102" s="242" t="s">
        <v>318</v>
      </c>
      <c r="X102" s="587">
        <v>45806</v>
      </c>
      <c r="Y102" s="260">
        <v>45813</v>
      </c>
      <c r="Z102" s="587" t="s">
        <v>89</v>
      </c>
      <c r="AA102" s="260">
        <v>45823</v>
      </c>
      <c r="AB102" s="49">
        <f t="shared" si="6"/>
        <v>10</v>
      </c>
      <c r="AC102" s="68">
        <v>0</v>
      </c>
      <c r="AD102" s="68">
        <v>0</v>
      </c>
      <c r="AE102" s="68">
        <v>0</v>
      </c>
      <c r="AF102" s="78" t="s">
        <v>89</v>
      </c>
      <c r="AG102" s="49">
        <f t="shared" si="7"/>
        <v>0</v>
      </c>
      <c r="AH102" s="68">
        <v>0</v>
      </c>
      <c r="AI102" s="68">
        <v>0</v>
      </c>
      <c r="AJ102" s="65" t="s">
        <v>89</v>
      </c>
      <c r="AK102" s="78" t="s">
        <v>89</v>
      </c>
      <c r="AL102" s="68">
        <v>0</v>
      </c>
      <c r="AM102" s="78" t="s">
        <v>89</v>
      </c>
      <c r="AN102" s="78" t="s">
        <v>89</v>
      </c>
      <c r="AO102" s="78" t="s">
        <v>89</v>
      </c>
      <c r="AP102" s="49">
        <f t="shared" si="8"/>
        <v>0</v>
      </c>
      <c r="AQ102" s="49">
        <f t="shared" si="9"/>
        <v>8400000</v>
      </c>
      <c r="AR102" s="65" t="s">
        <v>87</v>
      </c>
      <c r="AS102" s="68">
        <v>8400000</v>
      </c>
      <c r="AT102" s="65" t="s">
        <v>90</v>
      </c>
      <c r="AU102" s="68">
        <v>0</v>
      </c>
      <c r="AV102" s="75" t="s">
        <v>89</v>
      </c>
      <c r="AW102" s="224">
        <v>8400000</v>
      </c>
      <c r="AX102" s="79">
        <f t="shared" si="10"/>
        <v>0</v>
      </c>
      <c r="AY102" s="223">
        <f t="shared" si="11"/>
        <v>1</v>
      </c>
      <c r="AZ102" s="74">
        <v>1</v>
      </c>
      <c r="BA102" s="75" t="s">
        <v>89</v>
      </c>
      <c r="BB102" s="65" t="s">
        <v>103</v>
      </c>
      <c r="BC102" s="76" t="s">
        <v>15185</v>
      </c>
      <c r="BD102" s="221" t="s">
        <v>87</v>
      </c>
      <c r="BE102" s="221" t="s">
        <v>121</v>
      </c>
    </row>
    <row r="103" spans="2:57" s="12" customFormat="1" ht="12.75" x14ac:dyDescent="0.2">
      <c r="B103" s="65">
        <v>2025</v>
      </c>
      <c r="C103" s="65">
        <v>891780111</v>
      </c>
      <c r="D103" s="65" t="s">
        <v>78</v>
      </c>
      <c r="E103" s="67" t="s">
        <v>15184</v>
      </c>
      <c r="F103" s="65" t="s">
        <v>15183</v>
      </c>
      <c r="G103" s="65">
        <v>0</v>
      </c>
      <c r="H103" s="65" t="s">
        <v>81</v>
      </c>
      <c r="I103" s="221" t="s">
        <v>82</v>
      </c>
      <c r="J103" s="220" t="s">
        <v>83</v>
      </c>
      <c r="K103" s="67" t="s">
        <v>15182</v>
      </c>
      <c r="L103" s="424">
        <v>143571120</v>
      </c>
      <c r="M103" s="221" t="s">
        <v>85</v>
      </c>
      <c r="N103" s="66" t="s">
        <v>15181</v>
      </c>
      <c r="O103" s="68">
        <v>900530916</v>
      </c>
      <c r="P103" s="68">
        <v>1161</v>
      </c>
      <c r="Q103" s="260">
        <v>45800</v>
      </c>
      <c r="R103" s="424">
        <v>143571120</v>
      </c>
      <c r="S103" s="260">
        <v>45806</v>
      </c>
      <c r="T103" s="424">
        <v>143571120</v>
      </c>
      <c r="U103" s="65" t="s">
        <v>87</v>
      </c>
      <c r="V103" s="402">
        <v>85465146</v>
      </c>
      <c r="W103" s="242" t="s">
        <v>14545</v>
      </c>
      <c r="X103" s="587">
        <v>45806</v>
      </c>
      <c r="Y103" s="260">
        <v>45812</v>
      </c>
      <c r="Z103" s="260">
        <v>45812</v>
      </c>
      <c r="AA103" s="260">
        <v>45813</v>
      </c>
      <c r="AB103" s="49">
        <f t="shared" si="6"/>
        <v>1</v>
      </c>
      <c r="AC103" s="68">
        <v>0</v>
      </c>
      <c r="AD103" s="68">
        <v>0</v>
      </c>
      <c r="AE103" s="68">
        <v>0</v>
      </c>
      <c r="AF103" s="78" t="s">
        <v>89</v>
      </c>
      <c r="AG103" s="49">
        <f t="shared" si="7"/>
        <v>0</v>
      </c>
      <c r="AH103" s="68">
        <v>0</v>
      </c>
      <c r="AI103" s="68">
        <v>0</v>
      </c>
      <c r="AJ103" s="65" t="s">
        <v>89</v>
      </c>
      <c r="AK103" s="78" t="s">
        <v>89</v>
      </c>
      <c r="AL103" s="68">
        <v>0</v>
      </c>
      <c r="AM103" s="78" t="s">
        <v>89</v>
      </c>
      <c r="AN103" s="78" t="s">
        <v>89</v>
      </c>
      <c r="AO103" s="78" t="s">
        <v>89</v>
      </c>
      <c r="AP103" s="49">
        <f t="shared" si="8"/>
        <v>0</v>
      </c>
      <c r="AQ103" s="49">
        <f t="shared" si="9"/>
        <v>143571120</v>
      </c>
      <c r="AR103" s="65" t="s">
        <v>87</v>
      </c>
      <c r="AS103" s="68">
        <v>143571120</v>
      </c>
      <c r="AT103" s="65" t="s">
        <v>90</v>
      </c>
      <c r="AU103" s="68">
        <v>0</v>
      </c>
      <c r="AV103" s="75" t="s">
        <v>89</v>
      </c>
      <c r="AW103" s="224">
        <v>143571120</v>
      </c>
      <c r="AX103" s="79">
        <f t="shared" si="10"/>
        <v>0</v>
      </c>
      <c r="AY103" s="223">
        <f t="shared" si="11"/>
        <v>1</v>
      </c>
      <c r="AZ103" s="74">
        <v>1</v>
      </c>
      <c r="BA103" s="75" t="s">
        <v>89</v>
      </c>
      <c r="BB103" s="65" t="s">
        <v>103</v>
      </c>
      <c r="BC103" s="76" t="s">
        <v>15180</v>
      </c>
      <c r="BD103" s="221" t="s">
        <v>87</v>
      </c>
      <c r="BE103" s="221" t="s">
        <v>121</v>
      </c>
    </row>
    <row r="104" spans="2:57" s="12" customFormat="1" ht="12.75" x14ac:dyDescent="0.2">
      <c r="B104" s="65">
        <v>2025</v>
      </c>
      <c r="C104" s="65">
        <v>891780111</v>
      </c>
      <c r="D104" s="65" t="s">
        <v>78</v>
      </c>
      <c r="E104" s="67" t="s">
        <v>15179</v>
      </c>
      <c r="F104" s="65" t="s">
        <v>15178</v>
      </c>
      <c r="G104" s="65">
        <v>0</v>
      </c>
      <c r="H104" s="65" t="s">
        <v>81</v>
      </c>
      <c r="I104" s="221" t="s">
        <v>127</v>
      </c>
      <c r="J104" s="220" t="s">
        <v>83</v>
      </c>
      <c r="K104" s="67" t="s">
        <v>15177</v>
      </c>
      <c r="L104" s="424">
        <v>75898200</v>
      </c>
      <c r="M104" s="221" t="s">
        <v>85</v>
      </c>
      <c r="N104" s="66" t="s">
        <v>15176</v>
      </c>
      <c r="O104" s="68">
        <v>900594210</v>
      </c>
      <c r="P104" s="68">
        <v>1110</v>
      </c>
      <c r="Q104" s="260">
        <v>45792</v>
      </c>
      <c r="R104" s="424">
        <v>76000000</v>
      </c>
      <c r="S104" s="260">
        <v>45806</v>
      </c>
      <c r="T104" s="424">
        <v>75898200</v>
      </c>
      <c r="U104" s="65" t="s">
        <v>87</v>
      </c>
      <c r="V104" s="402">
        <v>36724655</v>
      </c>
      <c r="W104" s="242" t="s">
        <v>324</v>
      </c>
      <c r="X104" s="587">
        <v>45806</v>
      </c>
      <c r="Y104" s="260">
        <v>45812</v>
      </c>
      <c r="Z104" s="587">
        <v>45807</v>
      </c>
      <c r="AA104" s="260">
        <v>46177</v>
      </c>
      <c r="AB104" s="49">
        <f t="shared" si="6"/>
        <v>370</v>
      </c>
      <c r="AC104" s="68">
        <v>0</v>
      </c>
      <c r="AD104" s="68">
        <v>0</v>
      </c>
      <c r="AE104" s="68">
        <v>0</v>
      </c>
      <c r="AF104" s="78" t="s">
        <v>89</v>
      </c>
      <c r="AG104" s="49">
        <f t="shared" si="7"/>
        <v>0</v>
      </c>
      <c r="AH104" s="68">
        <v>0</v>
      </c>
      <c r="AI104" s="68">
        <v>0</v>
      </c>
      <c r="AJ104" s="65" t="s">
        <v>89</v>
      </c>
      <c r="AK104" s="78" t="s">
        <v>89</v>
      </c>
      <c r="AL104" s="68">
        <v>0</v>
      </c>
      <c r="AM104" s="78" t="s">
        <v>89</v>
      </c>
      <c r="AN104" s="78" t="s">
        <v>89</v>
      </c>
      <c r="AO104" s="78" t="s">
        <v>89</v>
      </c>
      <c r="AP104" s="49">
        <f t="shared" si="8"/>
        <v>0</v>
      </c>
      <c r="AQ104" s="49">
        <f t="shared" si="9"/>
        <v>75898200</v>
      </c>
      <c r="AR104" s="65" t="s">
        <v>87</v>
      </c>
      <c r="AS104" s="68">
        <v>75898200</v>
      </c>
      <c r="AT104" s="65" t="s">
        <v>90</v>
      </c>
      <c r="AU104" s="68">
        <v>0</v>
      </c>
      <c r="AV104" s="75" t="s">
        <v>89</v>
      </c>
      <c r="AW104" s="224">
        <v>12649700</v>
      </c>
      <c r="AX104" s="79">
        <f t="shared" si="10"/>
        <v>63248500</v>
      </c>
      <c r="AY104" s="223">
        <f t="shared" si="11"/>
        <v>0.16666666666666666</v>
      </c>
      <c r="AZ104" s="74">
        <v>1</v>
      </c>
      <c r="BA104" s="75" t="s">
        <v>89</v>
      </c>
      <c r="BB104" s="65" t="s">
        <v>108</v>
      </c>
      <c r="BC104" s="76" t="s">
        <v>15175</v>
      </c>
      <c r="BD104" s="221" t="s">
        <v>87</v>
      </c>
      <c r="BE104" s="221" t="s">
        <v>121</v>
      </c>
    </row>
    <row r="105" spans="2:57" s="12" customFormat="1" ht="12.75" x14ac:dyDescent="0.2">
      <c r="B105" s="65">
        <v>2025</v>
      </c>
      <c r="C105" s="65">
        <v>891780111</v>
      </c>
      <c r="D105" s="65" t="s">
        <v>78</v>
      </c>
      <c r="E105" s="67" t="s">
        <v>15174</v>
      </c>
      <c r="F105" s="65" t="s">
        <v>15173</v>
      </c>
      <c r="G105" s="65">
        <v>0</v>
      </c>
      <c r="H105" s="65" t="s">
        <v>81</v>
      </c>
      <c r="I105" s="221" t="s">
        <v>82</v>
      </c>
      <c r="J105" s="220" t="s">
        <v>83</v>
      </c>
      <c r="K105" s="67" t="s">
        <v>15172</v>
      </c>
      <c r="L105" s="424">
        <v>40000000</v>
      </c>
      <c r="M105" s="221" t="s">
        <v>85</v>
      </c>
      <c r="N105" s="66" t="s">
        <v>15171</v>
      </c>
      <c r="O105" s="68">
        <v>802012828</v>
      </c>
      <c r="P105" s="68">
        <v>880</v>
      </c>
      <c r="Q105" s="260">
        <v>45756</v>
      </c>
      <c r="R105" s="424">
        <v>206000000</v>
      </c>
      <c r="S105" s="260">
        <v>45807</v>
      </c>
      <c r="T105" s="424">
        <v>40000000</v>
      </c>
      <c r="U105" s="65" t="s">
        <v>87</v>
      </c>
      <c r="V105" s="402">
        <v>85459497</v>
      </c>
      <c r="W105" s="242" t="s">
        <v>540</v>
      </c>
      <c r="X105" s="587">
        <v>45807</v>
      </c>
      <c r="Y105" s="260">
        <v>45807</v>
      </c>
      <c r="Z105" s="587" t="s">
        <v>89</v>
      </c>
      <c r="AA105" s="260">
        <v>46022</v>
      </c>
      <c r="AB105" s="49">
        <f t="shared" si="6"/>
        <v>215</v>
      </c>
      <c r="AC105" s="68">
        <v>0</v>
      </c>
      <c r="AD105" s="68">
        <v>0</v>
      </c>
      <c r="AE105" s="68">
        <v>0</v>
      </c>
      <c r="AF105" s="78" t="s">
        <v>89</v>
      </c>
      <c r="AG105" s="49">
        <f t="shared" si="7"/>
        <v>0</v>
      </c>
      <c r="AH105" s="68">
        <v>0</v>
      </c>
      <c r="AI105" s="68">
        <v>0</v>
      </c>
      <c r="AJ105" s="65" t="s">
        <v>89</v>
      </c>
      <c r="AK105" s="78" t="s">
        <v>89</v>
      </c>
      <c r="AL105" s="68">
        <v>0</v>
      </c>
      <c r="AM105" s="78" t="s">
        <v>89</v>
      </c>
      <c r="AN105" s="78" t="s">
        <v>89</v>
      </c>
      <c r="AO105" s="78" t="s">
        <v>89</v>
      </c>
      <c r="AP105" s="49">
        <f t="shared" si="8"/>
        <v>0</v>
      </c>
      <c r="AQ105" s="49">
        <f t="shared" si="9"/>
        <v>40000000</v>
      </c>
      <c r="AR105" s="65" t="s">
        <v>87</v>
      </c>
      <c r="AS105" s="68">
        <v>40000000</v>
      </c>
      <c r="AT105" s="65" t="s">
        <v>90</v>
      </c>
      <c r="AU105" s="68">
        <v>0</v>
      </c>
      <c r="AV105" s="75" t="s">
        <v>89</v>
      </c>
      <c r="AW105" s="224">
        <v>0</v>
      </c>
      <c r="AX105" s="79">
        <f t="shared" si="10"/>
        <v>40000000</v>
      </c>
      <c r="AY105" s="223">
        <f t="shared" si="11"/>
        <v>0</v>
      </c>
      <c r="AZ105" s="74">
        <v>0</v>
      </c>
      <c r="BA105" s="75" t="s">
        <v>89</v>
      </c>
      <c r="BB105" s="65" t="s">
        <v>108</v>
      </c>
      <c r="BC105" s="76" t="s">
        <v>15170</v>
      </c>
      <c r="BD105" s="221" t="s">
        <v>87</v>
      </c>
      <c r="BE105" s="221" t="s">
        <v>121</v>
      </c>
    </row>
    <row r="106" spans="2:57" s="12" customFormat="1" ht="12.75" x14ac:dyDescent="0.2">
      <c r="B106" s="65">
        <v>2025</v>
      </c>
      <c r="C106" s="65">
        <v>891780111</v>
      </c>
      <c r="D106" s="65" t="s">
        <v>78</v>
      </c>
      <c r="E106" s="67" t="s">
        <v>15169</v>
      </c>
      <c r="F106" s="65" t="s">
        <v>15168</v>
      </c>
      <c r="G106" s="65">
        <v>0</v>
      </c>
      <c r="H106" s="65" t="s">
        <v>81</v>
      </c>
      <c r="I106" s="221" t="s">
        <v>82</v>
      </c>
      <c r="J106" s="220" t="s">
        <v>83</v>
      </c>
      <c r="K106" s="67" t="s">
        <v>15167</v>
      </c>
      <c r="L106" s="424">
        <v>57750000</v>
      </c>
      <c r="M106" s="221" t="s">
        <v>85</v>
      </c>
      <c r="N106" s="66" t="s">
        <v>15166</v>
      </c>
      <c r="O106" s="68">
        <v>830121696</v>
      </c>
      <c r="P106" s="68">
        <v>1160</v>
      </c>
      <c r="Q106" s="260">
        <v>45800</v>
      </c>
      <c r="R106" s="424">
        <v>57750000</v>
      </c>
      <c r="S106" s="260">
        <v>45813</v>
      </c>
      <c r="T106" s="424">
        <v>57750000</v>
      </c>
      <c r="U106" s="65" t="s">
        <v>87</v>
      </c>
      <c r="V106" s="402">
        <v>85465146</v>
      </c>
      <c r="W106" s="242" t="s">
        <v>14545</v>
      </c>
      <c r="X106" s="587">
        <v>45813</v>
      </c>
      <c r="Y106" s="260">
        <v>45826</v>
      </c>
      <c r="Z106" s="587">
        <v>45826</v>
      </c>
      <c r="AA106" s="260">
        <v>45827</v>
      </c>
      <c r="AB106" s="49">
        <f t="shared" si="6"/>
        <v>1</v>
      </c>
      <c r="AC106" s="68">
        <v>0</v>
      </c>
      <c r="AD106" s="68">
        <v>0</v>
      </c>
      <c r="AE106" s="68">
        <v>0</v>
      </c>
      <c r="AF106" s="78" t="s">
        <v>89</v>
      </c>
      <c r="AG106" s="49">
        <f t="shared" si="7"/>
        <v>0</v>
      </c>
      <c r="AH106" s="68">
        <v>0</v>
      </c>
      <c r="AI106" s="68">
        <v>0</v>
      </c>
      <c r="AJ106" s="65" t="s">
        <v>89</v>
      </c>
      <c r="AK106" s="78" t="s">
        <v>89</v>
      </c>
      <c r="AL106" s="68">
        <v>0</v>
      </c>
      <c r="AM106" s="78" t="s">
        <v>89</v>
      </c>
      <c r="AN106" s="78" t="s">
        <v>89</v>
      </c>
      <c r="AO106" s="78" t="s">
        <v>89</v>
      </c>
      <c r="AP106" s="49">
        <f t="shared" si="8"/>
        <v>0</v>
      </c>
      <c r="AQ106" s="49">
        <f t="shared" si="9"/>
        <v>57750000</v>
      </c>
      <c r="AR106" s="65" t="s">
        <v>87</v>
      </c>
      <c r="AS106" s="68">
        <v>57750000</v>
      </c>
      <c r="AT106" s="65" t="s">
        <v>90</v>
      </c>
      <c r="AU106" s="68">
        <v>0</v>
      </c>
      <c r="AV106" s="75" t="s">
        <v>89</v>
      </c>
      <c r="AW106" s="224">
        <v>57750000</v>
      </c>
      <c r="AX106" s="79">
        <f t="shared" si="10"/>
        <v>0</v>
      </c>
      <c r="AY106" s="223">
        <f t="shared" si="11"/>
        <v>1</v>
      </c>
      <c r="AZ106" s="74">
        <v>1</v>
      </c>
      <c r="BA106" s="75" t="s">
        <v>89</v>
      </c>
      <c r="BB106" s="65" t="s">
        <v>103</v>
      </c>
      <c r="BC106" s="76" t="s">
        <v>15165</v>
      </c>
      <c r="BD106" s="221" t="s">
        <v>87</v>
      </c>
      <c r="BE106" s="221" t="s">
        <v>121</v>
      </c>
    </row>
    <row r="107" spans="2:57" s="12" customFormat="1" ht="12.75" x14ac:dyDescent="0.2">
      <c r="B107" s="65">
        <v>2025</v>
      </c>
      <c r="C107" s="65">
        <v>891780111</v>
      </c>
      <c r="D107" s="65" t="s">
        <v>78</v>
      </c>
      <c r="E107" s="67" t="s">
        <v>15164</v>
      </c>
      <c r="F107" s="65" t="s">
        <v>15163</v>
      </c>
      <c r="G107" s="65">
        <v>0</v>
      </c>
      <c r="H107" s="65" t="s">
        <v>81</v>
      </c>
      <c r="I107" s="221" t="s">
        <v>127</v>
      </c>
      <c r="J107" s="220" t="s">
        <v>83</v>
      </c>
      <c r="K107" s="67" t="s">
        <v>15162</v>
      </c>
      <c r="L107" s="424">
        <v>172788000</v>
      </c>
      <c r="M107" s="221" t="s">
        <v>85</v>
      </c>
      <c r="N107" s="66" t="s">
        <v>520</v>
      </c>
      <c r="O107" s="68">
        <v>85471449</v>
      </c>
      <c r="P107" s="68">
        <v>1245</v>
      </c>
      <c r="Q107" s="260">
        <v>45811</v>
      </c>
      <c r="R107" s="424">
        <v>172788000</v>
      </c>
      <c r="S107" s="260">
        <v>45814</v>
      </c>
      <c r="T107" s="424">
        <v>172788000</v>
      </c>
      <c r="U107" s="65" t="s">
        <v>87</v>
      </c>
      <c r="V107" s="402">
        <v>36564011</v>
      </c>
      <c r="W107" s="242" t="s">
        <v>8705</v>
      </c>
      <c r="X107" s="587">
        <v>45814</v>
      </c>
      <c r="Y107" s="260">
        <v>45821</v>
      </c>
      <c r="Z107" s="587">
        <v>45817</v>
      </c>
      <c r="AA107" s="260">
        <v>45822</v>
      </c>
      <c r="AB107" s="49">
        <f t="shared" si="6"/>
        <v>5</v>
      </c>
      <c r="AC107" s="68">
        <v>0</v>
      </c>
      <c r="AD107" s="68">
        <v>0</v>
      </c>
      <c r="AE107" s="68">
        <v>0</v>
      </c>
      <c r="AF107" s="78" t="s">
        <v>89</v>
      </c>
      <c r="AG107" s="49">
        <f t="shared" si="7"/>
        <v>0</v>
      </c>
      <c r="AH107" s="68">
        <v>0</v>
      </c>
      <c r="AI107" s="68">
        <v>0</v>
      </c>
      <c r="AJ107" s="65" t="s">
        <v>89</v>
      </c>
      <c r="AK107" s="78" t="s">
        <v>89</v>
      </c>
      <c r="AL107" s="68">
        <v>0</v>
      </c>
      <c r="AM107" s="78" t="s">
        <v>89</v>
      </c>
      <c r="AN107" s="78" t="s">
        <v>89</v>
      </c>
      <c r="AO107" s="78" t="s">
        <v>89</v>
      </c>
      <c r="AP107" s="49">
        <f t="shared" si="8"/>
        <v>0</v>
      </c>
      <c r="AQ107" s="49">
        <f t="shared" si="9"/>
        <v>172788000</v>
      </c>
      <c r="AR107" s="65" t="s">
        <v>87</v>
      </c>
      <c r="AS107" s="68">
        <v>172788000</v>
      </c>
      <c r="AT107" s="65" t="s">
        <v>87</v>
      </c>
      <c r="AU107" s="68">
        <v>86394000</v>
      </c>
      <c r="AV107" s="260">
        <v>45818</v>
      </c>
      <c r="AW107" s="224">
        <v>0</v>
      </c>
      <c r="AX107" s="79">
        <f t="shared" si="10"/>
        <v>172788000</v>
      </c>
      <c r="AY107" s="223">
        <f t="shared" si="11"/>
        <v>0</v>
      </c>
      <c r="AZ107" s="74">
        <v>1</v>
      </c>
      <c r="BA107" s="75" t="s">
        <v>89</v>
      </c>
      <c r="BB107" s="65" t="s">
        <v>103</v>
      </c>
      <c r="BC107" s="76" t="s">
        <v>15161</v>
      </c>
      <c r="BD107" s="221" t="s">
        <v>87</v>
      </c>
      <c r="BE107" s="221" t="s">
        <v>121</v>
      </c>
    </row>
    <row r="108" spans="2:57" s="12" customFormat="1" ht="12.75" x14ac:dyDescent="0.2">
      <c r="B108" s="65">
        <v>2025</v>
      </c>
      <c r="C108" s="65">
        <v>891780111</v>
      </c>
      <c r="D108" s="65" t="s">
        <v>78</v>
      </c>
      <c r="E108" s="67" t="s">
        <v>15160</v>
      </c>
      <c r="F108" s="65" t="s">
        <v>15159</v>
      </c>
      <c r="G108" s="65">
        <v>0</v>
      </c>
      <c r="H108" s="65" t="s">
        <v>81</v>
      </c>
      <c r="I108" s="221" t="s">
        <v>127</v>
      </c>
      <c r="J108" s="220" t="s">
        <v>83</v>
      </c>
      <c r="K108" s="67" t="s">
        <v>15158</v>
      </c>
      <c r="L108" s="424">
        <v>160716051</v>
      </c>
      <c r="M108" s="221" t="s">
        <v>85</v>
      </c>
      <c r="N108" s="66" t="s">
        <v>15003</v>
      </c>
      <c r="O108" s="68">
        <v>900692909</v>
      </c>
      <c r="P108" s="68">
        <v>1244</v>
      </c>
      <c r="Q108" s="260">
        <v>45811</v>
      </c>
      <c r="R108" s="424">
        <v>160716051</v>
      </c>
      <c r="S108" s="260">
        <v>45814</v>
      </c>
      <c r="T108" s="424">
        <v>160716051</v>
      </c>
      <c r="U108" s="65" t="s">
        <v>87</v>
      </c>
      <c r="V108" s="402">
        <v>36564011</v>
      </c>
      <c r="W108" s="242" t="s">
        <v>8705</v>
      </c>
      <c r="X108" s="587">
        <v>45814</v>
      </c>
      <c r="Y108" s="260">
        <v>45821</v>
      </c>
      <c r="Z108" s="587">
        <v>45814</v>
      </c>
      <c r="AA108" s="260">
        <v>45822</v>
      </c>
      <c r="AB108" s="49">
        <f t="shared" si="6"/>
        <v>8</v>
      </c>
      <c r="AC108" s="68">
        <v>0</v>
      </c>
      <c r="AD108" s="68">
        <v>0</v>
      </c>
      <c r="AE108" s="68">
        <v>0</v>
      </c>
      <c r="AF108" s="78" t="s">
        <v>89</v>
      </c>
      <c r="AG108" s="49">
        <f t="shared" si="7"/>
        <v>0</v>
      </c>
      <c r="AH108" s="68">
        <v>0</v>
      </c>
      <c r="AI108" s="68">
        <v>0</v>
      </c>
      <c r="AJ108" s="65" t="s">
        <v>89</v>
      </c>
      <c r="AK108" s="78" t="s">
        <v>89</v>
      </c>
      <c r="AL108" s="68">
        <v>0</v>
      </c>
      <c r="AM108" s="78" t="s">
        <v>89</v>
      </c>
      <c r="AN108" s="78" t="s">
        <v>89</v>
      </c>
      <c r="AO108" s="78" t="s">
        <v>89</v>
      </c>
      <c r="AP108" s="49">
        <f t="shared" si="8"/>
        <v>0</v>
      </c>
      <c r="AQ108" s="49">
        <f t="shared" si="9"/>
        <v>160716051</v>
      </c>
      <c r="AR108" s="65" t="s">
        <v>87</v>
      </c>
      <c r="AS108" s="68">
        <v>160716051</v>
      </c>
      <c r="AT108" s="65" t="s">
        <v>87</v>
      </c>
      <c r="AU108" s="68">
        <v>80358025.5</v>
      </c>
      <c r="AV108" s="260">
        <v>45818</v>
      </c>
      <c r="AW108" s="224">
        <v>160716051</v>
      </c>
      <c r="AX108" s="79">
        <f t="shared" si="10"/>
        <v>0</v>
      </c>
      <c r="AY108" s="223">
        <f t="shared" si="11"/>
        <v>1</v>
      </c>
      <c r="AZ108" s="74">
        <v>1</v>
      </c>
      <c r="BA108" s="75" t="s">
        <v>89</v>
      </c>
      <c r="BB108" s="65" t="s">
        <v>103</v>
      </c>
      <c r="BC108" s="76" t="s">
        <v>15157</v>
      </c>
      <c r="BD108" s="221" t="s">
        <v>87</v>
      </c>
      <c r="BE108" s="221" t="s">
        <v>121</v>
      </c>
    </row>
    <row r="109" spans="2:57" s="12" customFormat="1" ht="12.75" x14ac:dyDescent="0.2">
      <c r="B109" s="65">
        <v>2025</v>
      </c>
      <c r="C109" s="65">
        <v>891780111</v>
      </c>
      <c r="D109" s="65" t="s">
        <v>78</v>
      </c>
      <c r="E109" s="67" t="s">
        <v>15156</v>
      </c>
      <c r="F109" s="65" t="s">
        <v>15155</v>
      </c>
      <c r="G109" s="65">
        <v>0</v>
      </c>
      <c r="H109" s="65" t="s">
        <v>81</v>
      </c>
      <c r="I109" s="221" t="s">
        <v>82</v>
      </c>
      <c r="J109" s="220" t="s">
        <v>83</v>
      </c>
      <c r="K109" s="67" t="s">
        <v>15154</v>
      </c>
      <c r="L109" s="424">
        <v>8000000</v>
      </c>
      <c r="M109" s="221" t="s">
        <v>85</v>
      </c>
      <c r="N109" s="66" t="s">
        <v>14983</v>
      </c>
      <c r="O109" s="68">
        <v>819003317</v>
      </c>
      <c r="P109" s="68">
        <v>661</v>
      </c>
      <c r="Q109" s="260">
        <v>45729</v>
      </c>
      <c r="R109" s="424">
        <v>8000000</v>
      </c>
      <c r="S109" s="260">
        <v>45818</v>
      </c>
      <c r="T109" s="424">
        <v>8000000</v>
      </c>
      <c r="U109" s="65" t="s">
        <v>87</v>
      </c>
      <c r="V109" s="402">
        <v>36724655</v>
      </c>
      <c r="W109" s="242" t="s">
        <v>324</v>
      </c>
      <c r="X109" s="587">
        <v>45818</v>
      </c>
      <c r="Y109" s="260">
        <v>45818</v>
      </c>
      <c r="Z109" s="587" t="s">
        <v>89</v>
      </c>
      <c r="AA109" s="260">
        <v>46022</v>
      </c>
      <c r="AB109" s="49">
        <f t="shared" si="6"/>
        <v>204</v>
      </c>
      <c r="AC109" s="68">
        <v>0</v>
      </c>
      <c r="AD109" s="68">
        <v>0</v>
      </c>
      <c r="AE109" s="68">
        <v>0</v>
      </c>
      <c r="AF109" s="78" t="s">
        <v>89</v>
      </c>
      <c r="AG109" s="49">
        <f t="shared" si="7"/>
        <v>0</v>
      </c>
      <c r="AH109" s="68">
        <v>0</v>
      </c>
      <c r="AI109" s="68">
        <v>0</v>
      </c>
      <c r="AJ109" s="65" t="s">
        <v>89</v>
      </c>
      <c r="AK109" s="78" t="s">
        <v>89</v>
      </c>
      <c r="AL109" s="68">
        <v>0</v>
      </c>
      <c r="AM109" s="78" t="s">
        <v>89</v>
      </c>
      <c r="AN109" s="78" t="s">
        <v>89</v>
      </c>
      <c r="AO109" s="78" t="s">
        <v>89</v>
      </c>
      <c r="AP109" s="49">
        <f t="shared" si="8"/>
        <v>0</v>
      </c>
      <c r="AQ109" s="49">
        <f t="shared" si="9"/>
        <v>8000000</v>
      </c>
      <c r="AR109" s="65" t="s">
        <v>87</v>
      </c>
      <c r="AS109" s="68">
        <v>8000000</v>
      </c>
      <c r="AT109" s="65" t="s">
        <v>90</v>
      </c>
      <c r="AU109" s="68">
        <v>0</v>
      </c>
      <c r="AV109" s="75" t="s">
        <v>89</v>
      </c>
      <c r="AW109" s="224">
        <v>0</v>
      </c>
      <c r="AX109" s="79">
        <f t="shared" si="10"/>
        <v>8000000</v>
      </c>
      <c r="AY109" s="223">
        <f t="shared" si="11"/>
        <v>0</v>
      </c>
      <c r="AZ109" s="74">
        <v>0</v>
      </c>
      <c r="BA109" s="75" t="s">
        <v>89</v>
      </c>
      <c r="BB109" s="65" t="s">
        <v>108</v>
      </c>
      <c r="BC109" s="76" t="s">
        <v>15153</v>
      </c>
      <c r="BD109" s="221" t="s">
        <v>87</v>
      </c>
      <c r="BE109" s="221" t="s">
        <v>121</v>
      </c>
    </row>
    <row r="110" spans="2:57" s="12" customFormat="1" ht="12.75" x14ac:dyDescent="0.2">
      <c r="B110" s="65">
        <v>2025</v>
      </c>
      <c r="C110" s="65">
        <v>891780111</v>
      </c>
      <c r="D110" s="65" t="s">
        <v>78</v>
      </c>
      <c r="E110" s="67" t="s">
        <v>15152</v>
      </c>
      <c r="F110" s="65" t="s">
        <v>15151</v>
      </c>
      <c r="G110" s="65">
        <v>0</v>
      </c>
      <c r="H110" s="65" t="s">
        <v>81</v>
      </c>
      <c r="I110" s="221" t="s">
        <v>82</v>
      </c>
      <c r="J110" s="220" t="s">
        <v>83</v>
      </c>
      <c r="K110" s="67" t="s">
        <v>15150</v>
      </c>
      <c r="L110" s="424">
        <v>80589890</v>
      </c>
      <c r="M110" s="221" t="s">
        <v>85</v>
      </c>
      <c r="N110" s="66" t="s">
        <v>14784</v>
      </c>
      <c r="O110" s="68">
        <v>901051111</v>
      </c>
      <c r="P110" s="68">
        <v>1215</v>
      </c>
      <c r="Q110" s="260">
        <v>45811</v>
      </c>
      <c r="R110" s="424">
        <v>80589890</v>
      </c>
      <c r="S110" s="260">
        <v>45818</v>
      </c>
      <c r="T110" s="424">
        <v>80589890</v>
      </c>
      <c r="U110" s="65" t="s">
        <v>87</v>
      </c>
      <c r="V110" s="402">
        <v>85465146</v>
      </c>
      <c r="W110" s="242" t="s">
        <v>14545</v>
      </c>
      <c r="X110" s="587">
        <v>45818</v>
      </c>
      <c r="Y110" s="260">
        <v>45835</v>
      </c>
      <c r="Z110" s="587">
        <v>45835</v>
      </c>
      <c r="AA110" s="260">
        <v>45839</v>
      </c>
      <c r="AB110" s="49">
        <f t="shared" si="6"/>
        <v>4</v>
      </c>
      <c r="AC110" s="68">
        <v>0</v>
      </c>
      <c r="AD110" s="68">
        <v>0</v>
      </c>
      <c r="AE110" s="68">
        <v>0</v>
      </c>
      <c r="AF110" s="78" t="s">
        <v>89</v>
      </c>
      <c r="AG110" s="49">
        <f t="shared" si="7"/>
        <v>0</v>
      </c>
      <c r="AH110" s="68">
        <v>0</v>
      </c>
      <c r="AI110" s="68">
        <v>0</v>
      </c>
      <c r="AJ110" s="65" t="s">
        <v>89</v>
      </c>
      <c r="AK110" s="78" t="s">
        <v>89</v>
      </c>
      <c r="AL110" s="68">
        <v>0</v>
      </c>
      <c r="AM110" s="78" t="s">
        <v>89</v>
      </c>
      <c r="AN110" s="78" t="s">
        <v>89</v>
      </c>
      <c r="AO110" s="78" t="s">
        <v>89</v>
      </c>
      <c r="AP110" s="49">
        <f t="shared" si="8"/>
        <v>0</v>
      </c>
      <c r="AQ110" s="49">
        <f t="shared" si="9"/>
        <v>80589890</v>
      </c>
      <c r="AR110" s="65" t="s">
        <v>87</v>
      </c>
      <c r="AS110" s="68">
        <v>80589890</v>
      </c>
      <c r="AT110" s="65" t="s">
        <v>90</v>
      </c>
      <c r="AU110" s="68">
        <v>0</v>
      </c>
      <c r="AV110" s="75" t="s">
        <v>89</v>
      </c>
      <c r="AW110" s="224">
        <v>80589890</v>
      </c>
      <c r="AX110" s="79">
        <f t="shared" si="10"/>
        <v>0</v>
      </c>
      <c r="AY110" s="223">
        <f t="shared" si="11"/>
        <v>1</v>
      </c>
      <c r="AZ110" s="74">
        <v>1</v>
      </c>
      <c r="BA110" s="75" t="s">
        <v>89</v>
      </c>
      <c r="BB110" s="65" t="s">
        <v>103</v>
      </c>
      <c r="BC110" s="76" t="s">
        <v>15149</v>
      </c>
      <c r="BD110" s="221" t="s">
        <v>87</v>
      </c>
      <c r="BE110" s="221" t="s">
        <v>121</v>
      </c>
    </row>
    <row r="111" spans="2:57" s="12" customFormat="1" ht="12.75" x14ac:dyDescent="0.2">
      <c r="B111" s="65">
        <v>2025</v>
      </c>
      <c r="C111" s="65">
        <v>891780111</v>
      </c>
      <c r="D111" s="65" t="s">
        <v>78</v>
      </c>
      <c r="E111" s="67" t="s">
        <v>15148</v>
      </c>
      <c r="F111" s="65" t="s">
        <v>15147</v>
      </c>
      <c r="G111" s="65">
        <v>0</v>
      </c>
      <c r="H111" s="65" t="s">
        <v>81</v>
      </c>
      <c r="I111" s="221" t="s">
        <v>82</v>
      </c>
      <c r="J111" s="220" t="s">
        <v>83</v>
      </c>
      <c r="K111" s="67" t="s">
        <v>15146</v>
      </c>
      <c r="L111" s="424">
        <v>10000000</v>
      </c>
      <c r="M111" s="221" t="s">
        <v>85</v>
      </c>
      <c r="N111" s="66" t="s">
        <v>15145</v>
      </c>
      <c r="O111" s="68">
        <v>1082997386</v>
      </c>
      <c r="P111" s="68">
        <v>1191</v>
      </c>
      <c r="Q111" s="260">
        <v>45806</v>
      </c>
      <c r="R111" s="424">
        <v>10000000</v>
      </c>
      <c r="S111" s="260">
        <v>45818</v>
      </c>
      <c r="T111" s="424">
        <v>10000000</v>
      </c>
      <c r="U111" s="65" t="s">
        <v>87</v>
      </c>
      <c r="V111" s="402">
        <v>7633815</v>
      </c>
      <c r="W111" s="242" t="s">
        <v>8803</v>
      </c>
      <c r="X111" s="587">
        <v>45818</v>
      </c>
      <c r="Y111" s="260">
        <v>45820</v>
      </c>
      <c r="Z111" s="587" t="s">
        <v>89</v>
      </c>
      <c r="AA111" s="260">
        <v>46022</v>
      </c>
      <c r="AB111" s="49">
        <f t="shared" si="6"/>
        <v>202</v>
      </c>
      <c r="AC111" s="68">
        <v>0</v>
      </c>
      <c r="AD111" s="68">
        <v>0</v>
      </c>
      <c r="AE111" s="68">
        <v>0</v>
      </c>
      <c r="AF111" s="78" t="s">
        <v>89</v>
      </c>
      <c r="AG111" s="49">
        <f t="shared" si="7"/>
        <v>0</v>
      </c>
      <c r="AH111" s="68">
        <v>0</v>
      </c>
      <c r="AI111" s="68">
        <v>0</v>
      </c>
      <c r="AJ111" s="65" t="s">
        <v>89</v>
      </c>
      <c r="AK111" s="78" t="s">
        <v>89</v>
      </c>
      <c r="AL111" s="68">
        <v>0</v>
      </c>
      <c r="AM111" s="78" t="s">
        <v>89</v>
      </c>
      <c r="AN111" s="78" t="s">
        <v>89</v>
      </c>
      <c r="AO111" s="78" t="s">
        <v>89</v>
      </c>
      <c r="AP111" s="49">
        <f t="shared" si="8"/>
        <v>0</v>
      </c>
      <c r="AQ111" s="49">
        <f t="shared" si="9"/>
        <v>10000000</v>
      </c>
      <c r="AR111" s="65" t="s">
        <v>87</v>
      </c>
      <c r="AS111" s="68">
        <v>10000000</v>
      </c>
      <c r="AT111" s="65" t="s">
        <v>90</v>
      </c>
      <c r="AU111" s="68">
        <v>0</v>
      </c>
      <c r="AV111" s="75" t="s">
        <v>89</v>
      </c>
      <c r="AW111" s="224">
        <v>0</v>
      </c>
      <c r="AX111" s="79">
        <f t="shared" si="10"/>
        <v>10000000</v>
      </c>
      <c r="AY111" s="223">
        <f t="shared" si="11"/>
        <v>0</v>
      </c>
      <c r="AZ111" s="74">
        <v>0</v>
      </c>
      <c r="BA111" s="75" t="s">
        <v>89</v>
      </c>
      <c r="BB111" s="65" t="s">
        <v>108</v>
      </c>
      <c r="BC111" s="76" t="s">
        <v>15144</v>
      </c>
      <c r="BD111" s="221" t="s">
        <v>87</v>
      </c>
      <c r="BE111" s="221" t="s">
        <v>121</v>
      </c>
    </row>
    <row r="112" spans="2:57" s="12" customFormat="1" ht="12.75" x14ac:dyDescent="0.2">
      <c r="B112" s="65">
        <v>2025</v>
      </c>
      <c r="C112" s="65">
        <v>891780111</v>
      </c>
      <c r="D112" s="65" t="s">
        <v>78</v>
      </c>
      <c r="E112" s="67" t="s">
        <v>15143</v>
      </c>
      <c r="F112" s="65" t="s">
        <v>15142</v>
      </c>
      <c r="G112" s="65">
        <v>0</v>
      </c>
      <c r="H112" s="65" t="s">
        <v>81</v>
      </c>
      <c r="I112" s="221" t="s">
        <v>82</v>
      </c>
      <c r="J112" s="220" t="s">
        <v>83</v>
      </c>
      <c r="K112" s="67" t="s">
        <v>15141</v>
      </c>
      <c r="L112" s="424">
        <v>63952100</v>
      </c>
      <c r="M112" s="221" t="s">
        <v>85</v>
      </c>
      <c r="N112" s="66" t="s">
        <v>14716</v>
      </c>
      <c r="O112" s="68">
        <v>900795369</v>
      </c>
      <c r="P112" s="68">
        <v>1250</v>
      </c>
      <c r="Q112" s="260">
        <v>45812</v>
      </c>
      <c r="R112" s="424">
        <v>63952100</v>
      </c>
      <c r="S112" s="260">
        <v>45819</v>
      </c>
      <c r="T112" s="424">
        <v>63952100</v>
      </c>
      <c r="U112" s="65" t="s">
        <v>87</v>
      </c>
      <c r="V112" s="402">
        <v>85465146</v>
      </c>
      <c r="W112" s="242" t="s">
        <v>14545</v>
      </c>
      <c r="X112" s="587">
        <v>45819</v>
      </c>
      <c r="Y112" s="260">
        <v>45826</v>
      </c>
      <c r="Z112" s="587">
        <v>45826</v>
      </c>
      <c r="AA112" s="260">
        <v>45830</v>
      </c>
      <c r="AB112" s="49">
        <f t="shared" si="6"/>
        <v>4</v>
      </c>
      <c r="AC112" s="68">
        <v>0</v>
      </c>
      <c r="AD112" s="68">
        <v>0</v>
      </c>
      <c r="AE112" s="68">
        <v>0</v>
      </c>
      <c r="AF112" s="78" t="s">
        <v>89</v>
      </c>
      <c r="AG112" s="49">
        <f t="shared" si="7"/>
        <v>0</v>
      </c>
      <c r="AH112" s="68">
        <v>0</v>
      </c>
      <c r="AI112" s="68">
        <v>0</v>
      </c>
      <c r="AJ112" s="65" t="s">
        <v>89</v>
      </c>
      <c r="AK112" s="78" t="s">
        <v>89</v>
      </c>
      <c r="AL112" s="68">
        <v>0</v>
      </c>
      <c r="AM112" s="78" t="s">
        <v>89</v>
      </c>
      <c r="AN112" s="78" t="s">
        <v>89</v>
      </c>
      <c r="AO112" s="78" t="s">
        <v>89</v>
      </c>
      <c r="AP112" s="49">
        <f t="shared" si="8"/>
        <v>0</v>
      </c>
      <c r="AQ112" s="49">
        <f t="shared" si="9"/>
        <v>63952100</v>
      </c>
      <c r="AR112" s="65" t="s">
        <v>87</v>
      </c>
      <c r="AS112" s="68">
        <v>63952100</v>
      </c>
      <c r="AT112" s="65" t="s">
        <v>90</v>
      </c>
      <c r="AU112" s="68">
        <v>0</v>
      </c>
      <c r="AV112" s="75" t="s">
        <v>89</v>
      </c>
      <c r="AW112" s="224">
        <v>63952100</v>
      </c>
      <c r="AX112" s="79">
        <f t="shared" si="10"/>
        <v>0</v>
      </c>
      <c r="AY112" s="223">
        <f t="shared" si="11"/>
        <v>1</v>
      </c>
      <c r="AZ112" s="74">
        <v>1</v>
      </c>
      <c r="BA112" s="75" t="s">
        <v>89</v>
      </c>
      <c r="BB112" s="65" t="s">
        <v>103</v>
      </c>
      <c r="BC112" s="76" t="s">
        <v>15140</v>
      </c>
      <c r="BD112" s="221" t="s">
        <v>87</v>
      </c>
      <c r="BE112" s="221" t="s">
        <v>121</v>
      </c>
    </row>
    <row r="113" spans="2:57" s="12" customFormat="1" ht="12.75" x14ac:dyDescent="0.2">
      <c r="B113" s="65">
        <v>2025</v>
      </c>
      <c r="C113" s="65">
        <v>891780111</v>
      </c>
      <c r="D113" s="65" t="s">
        <v>78</v>
      </c>
      <c r="E113" s="67" t="s">
        <v>15139</v>
      </c>
      <c r="F113" s="65" t="s">
        <v>15138</v>
      </c>
      <c r="G113" s="65">
        <v>0</v>
      </c>
      <c r="H113" s="65" t="s">
        <v>81</v>
      </c>
      <c r="I113" s="221" t="s">
        <v>82</v>
      </c>
      <c r="J113" s="220" t="s">
        <v>83</v>
      </c>
      <c r="K113" s="67" t="s">
        <v>15137</v>
      </c>
      <c r="L113" s="424">
        <v>100580000</v>
      </c>
      <c r="M113" s="221" t="s">
        <v>85</v>
      </c>
      <c r="N113" s="66" t="s">
        <v>15136</v>
      </c>
      <c r="O113" s="68">
        <v>900637852</v>
      </c>
      <c r="P113" s="68">
        <v>1260</v>
      </c>
      <c r="Q113" s="260">
        <v>45813</v>
      </c>
      <c r="R113" s="424">
        <v>100580000</v>
      </c>
      <c r="S113" s="260">
        <v>45820</v>
      </c>
      <c r="T113" s="424">
        <v>100580000</v>
      </c>
      <c r="U113" s="65" t="s">
        <v>87</v>
      </c>
      <c r="V113" s="402">
        <v>7633815</v>
      </c>
      <c r="W113" s="242" t="s">
        <v>8803</v>
      </c>
      <c r="X113" s="587">
        <v>45820</v>
      </c>
      <c r="Y113" s="260">
        <v>45821</v>
      </c>
      <c r="Z113" s="587">
        <v>45821</v>
      </c>
      <c r="AA113" s="260">
        <v>45827</v>
      </c>
      <c r="AB113" s="49">
        <f t="shared" si="6"/>
        <v>6</v>
      </c>
      <c r="AC113" s="68">
        <v>0</v>
      </c>
      <c r="AD113" s="68">
        <v>0</v>
      </c>
      <c r="AE113" s="68">
        <v>0</v>
      </c>
      <c r="AF113" s="78" t="s">
        <v>89</v>
      </c>
      <c r="AG113" s="49">
        <f t="shared" si="7"/>
        <v>0</v>
      </c>
      <c r="AH113" s="68">
        <v>0</v>
      </c>
      <c r="AI113" s="68">
        <v>0</v>
      </c>
      <c r="AJ113" s="65" t="s">
        <v>89</v>
      </c>
      <c r="AK113" s="78" t="s">
        <v>89</v>
      </c>
      <c r="AL113" s="68">
        <v>0</v>
      </c>
      <c r="AM113" s="78" t="s">
        <v>89</v>
      </c>
      <c r="AN113" s="78" t="s">
        <v>89</v>
      </c>
      <c r="AO113" s="78" t="s">
        <v>89</v>
      </c>
      <c r="AP113" s="49">
        <f t="shared" si="8"/>
        <v>0</v>
      </c>
      <c r="AQ113" s="49">
        <f t="shared" si="9"/>
        <v>100580000</v>
      </c>
      <c r="AR113" s="65" t="s">
        <v>87</v>
      </c>
      <c r="AS113" s="68">
        <v>100580000</v>
      </c>
      <c r="AT113" s="65" t="s">
        <v>90</v>
      </c>
      <c r="AU113" s="68">
        <v>0</v>
      </c>
      <c r="AV113" s="75" t="s">
        <v>89</v>
      </c>
      <c r="AW113" s="224">
        <v>0</v>
      </c>
      <c r="AX113" s="79">
        <f t="shared" si="10"/>
        <v>100580000</v>
      </c>
      <c r="AY113" s="223">
        <f t="shared" si="11"/>
        <v>0</v>
      </c>
      <c r="AZ113" s="74">
        <v>1</v>
      </c>
      <c r="BA113" s="75" t="s">
        <v>89</v>
      </c>
      <c r="BB113" s="65" t="s">
        <v>103</v>
      </c>
      <c r="BC113" s="76" t="s">
        <v>15135</v>
      </c>
      <c r="BD113" s="221" t="s">
        <v>87</v>
      </c>
      <c r="BE113" s="221" t="s">
        <v>121</v>
      </c>
    </row>
    <row r="114" spans="2:57" s="12" customFormat="1" ht="12.75" x14ac:dyDescent="0.2">
      <c r="B114" s="65">
        <v>2025</v>
      </c>
      <c r="C114" s="65">
        <v>891780111</v>
      </c>
      <c r="D114" s="65" t="s">
        <v>78</v>
      </c>
      <c r="E114" s="67" t="s">
        <v>15134</v>
      </c>
      <c r="F114" s="65" t="s">
        <v>15133</v>
      </c>
      <c r="G114" s="65">
        <v>0</v>
      </c>
      <c r="H114" s="65" t="s">
        <v>81</v>
      </c>
      <c r="I114" s="221" t="s">
        <v>82</v>
      </c>
      <c r="J114" s="220" t="s">
        <v>83</v>
      </c>
      <c r="K114" s="67" t="s">
        <v>15132</v>
      </c>
      <c r="L114" s="424">
        <v>45000000</v>
      </c>
      <c r="M114" s="221" t="s">
        <v>85</v>
      </c>
      <c r="N114" s="66" t="s">
        <v>15131</v>
      </c>
      <c r="O114" s="68">
        <v>819005937</v>
      </c>
      <c r="P114" s="68">
        <v>1279</v>
      </c>
      <c r="Q114" s="260">
        <v>45817</v>
      </c>
      <c r="R114" s="424">
        <v>45000000</v>
      </c>
      <c r="S114" s="260">
        <v>45828</v>
      </c>
      <c r="T114" s="424">
        <v>45000000</v>
      </c>
      <c r="U114" s="65" t="s">
        <v>87</v>
      </c>
      <c r="V114" s="402">
        <v>85459497</v>
      </c>
      <c r="W114" s="242" t="s">
        <v>540</v>
      </c>
      <c r="X114" s="587">
        <v>45828</v>
      </c>
      <c r="Y114" s="260">
        <v>45832</v>
      </c>
      <c r="Z114" s="587">
        <v>45832</v>
      </c>
      <c r="AA114" s="260">
        <v>45869</v>
      </c>
      <c r="AB114" s="49">
        <f t="shared" si="6"/>
        <v>37</v>
      </c>
      <c r="AC114" s="68">
        <v>0</v>
      </c>
      <c r="AD114" s="68">
        <v>0</v>
      </c>
      <c r="AE114" s="68">
        <v>0</v>
      </c>
      <c r="AF114" s="78" t="s">
        <v>89</v>
      </c>
      <c r="AG114" s="49">
        <f t="shared" si="7"/>
        <v>0</v>
      </c>
      <c r="AH114" s="68">
        <v>0</v>
      </c>
      <c r="AI114" s="68">
        <v>0</v>
      </c>
      <c r="AJ114" s="65" t="s">
        <v>89</v>
      </c>
      <c r="AK114" s="78" t="s">
        <v>89</v>
      </c>
      <c r="AL114" s="68">
        <v>0</v>
      </c>
      <c r="AM114" s="78" t="s">
        <v>89</v>
      </c>
      <c r="AN114" s="78" t="s">
        <v>89</v>
      </c>
      <c r="AO114" s="78" t="s">
        <v>89</v>
      </c>
      <c r="AP114" s="49">
        <f t="shared" si="8"/>
        <v>0</v>
      </c>
      <c r="AQ114" s="49">
        <f t="shared" si="9"/>
        <v>45000000</v>
      </c>
      <c r="AR114" s="65" t="s">
        <v>87</v>
      </c>
      <c r="AS114" s="68">
        <v>45000000</v>
      </c>
      <c r="AT114" s="65" t="s">
        <v>90</v>
      </c>
      <c r="AU114" s="68">
        <v>0</v>
      </c>
      <c r="AV114" s="75" t="s">
        <v>89</v>
      </c>
      <c r="AW114" s="224">
        <v>0</v>
      </c>
      <c r="AX114" s="79">
        <f t="shared" si="10"/>
        <v>45000000</v>
      </c>
      <c r="AY114" s="223">
        <f t="shared" si="11"/>
        <v>0</v>
      </c>
      <c r="AZ114" s="74">
        <v>1</v>
      </c>
      <c r="BA114" s="75" t="s">
        <v>89</v>
      </c>
      <c r="BB114" s="65" t="s">
        <v>103</v>
      </c>
      <c r="BC114" s="76" t="s">
        <v>15130</v>
      </c>
      <c r="BD114" s="221" t="s">
        <v>87</v>
      </c>
      <c r="BE114" s="221" t="s">
        <v>121</v>
      </c>
    </row>
    <row r="115" spans="2:57" s="12" customFormat="1" ht="12.75" x14ac:dyDescent="0.2">
      <c r="B115" s="65">
        <v>2025</v>
      </c>
      <c r="C115" s="65">
        <v>891780111</v>
      </c>
      <c r="D115" s="65" t="s">
        <v>78</v>
      </c>
      <c r="E115" s="67" t="s">
        <v>15129</v>
      </c>
      <c r="F115" s="65" t="s">
        <v>15128</v>
      </c>
      <c r="G115" s="65">
        <v>0</v>
      </c>
      <c r="H115" s="65" t="s">
        <v>81</v>
      </c>
      <c r="I115" s="221" t="s">
        <v>127</v>
      </c>
      <c r="J115" s="220" t="s">
        <v>83</v>
      </c>
      <c r="K115" s="67" t="s">
        <v>15127</v>
      </c>
      <c r="L115" s="424">
        <v>51116800</v>
      </c>
      <c r="M115" s="221" t="s">
        <v>85</v>
      </c>
      <c r="N115" s="66" t="s">
        <v>1498</v>
      </c>
      <c r="O115" s="68">
        <v>39048924</v>
      </c>
      <c r="P115" s="68">
        <v>1347</v>
      </c>
      <c r="Q115" s="260">
        <v>45826</v>
      </c>
      <c r="R115" s="424">
        <v>51116800</v>
      </c>
      <c r="S115" s="260">
        <v>45835</v>
      </c>
      <c r="T115" s="424">
        <v>51116800</v>
      </c>
      <c r="U115" s="65" t="s">
        <v>87</v>
      </c>
      <c r="V115" s="402">
        <v>85152695</v>
      </c>
      <c r="W115" s="242" t="s">
        <v>162</v>
      </c>
      <c r="X115" s="587">
        <v>45835</v>
      </c>
      <c r="Y115" s="260">
        <v>45835</v>
      </c>
      <c r="Z115" s="587">
        <v>45835</v>
      </c>
      <c r="AA115" s="260">
        <v>46006</v>
      </c>
      <c r="AB115" s="49">
        <f t="shared" si="6"/>
        <v>171</v>
      </c>
      <c r="AC115" s="68">
        <v>0</v>
      </c>
      <c r="AD115" s="68">
        <v>0</v>
      </c>
      <c r="AE115" s="68">
        <v>0</v>
      </c>
      <c r="AF115" s="78" t="s">
        <v>89</v>
      </c>
      <c r="AG115" s="49">
        <f t="shared" si="7"/>
        <v>0</v>
      </c>
      <c r="AH115" s="68">
        <v>0</v>
      </c>
      <c r="AI115" s="68">
        <v>0</v>
      </c>
      <c r="AJ115" s="65" t="s">
        <v>89</v>
      </c>
      <c r="AK115" s="78" t="s">
        <v>89</v>
      </c>
      <c r="AL115" s="68">
        <v>0</v>
      </c>
      <c r="AM115" s="78" t="s">
        <v>89</v>
      </c>
      <c r="AN115" s="78" t="s">
        <v>89</v>
      </c>
      <c r="AO115" s="78" t="s">
        <v>89</v>
      </c>
      <c r="AP115" s="49">
        <f t="shared" si="8"/>
        <v>0</v>
      </c>
      <c r="AQ115" s="49">
        <f t="shared" si="9"/>
        <v>51116800</v>
      </c>
      <c r="AR115" s="65" t="s">
        <v>87</v>
      </c>
      <c r="AS115" s="68">
        <v>51116800</v>
      </c>
      <c r="AT115" s="65" t="s">
        <v>90</v>
      </c>
      <c r="AU115" s="68">
        <v>0</v>
      </c>
      <c r="AV115" s="75" t="s">
        <v>89</v>
      </c>
      <c r="AW115" s="224">
        <v>8377600</v>
      </c>
      <c r="AX115" s="79">
        <f t="shared" si="10"/>
        <v>42739200</v>
      </c>
      <c r="AY115" s="223">
        <f t="shared" si="11"/>
        <v>0.16389132340052587</v>
      </c>
      <c r="AZ115" s="74">
        <v>0.16</v>
      </c>
      <c r="BA115" s="75" t="s">
        <v>89</v>
      </c>
      <c r="BB115" s="65" t="s">
        <v>108</v>
      </c>
      <c r="BC115" s="76" t="s">
        <v>15126</v>
      </c>
      <c r="BD115" s="221" t="s">
        <v>87</v>
      </c>
      <c r="BE115" s="221" t="s">
        <v>121</v>
      </c>
    </row>
    <row r="116" spans="2:57" s="12" customFormat="1" ht="12.75" x14ac:dyDescent="0.2">
      <c r="B116" s="65">
        <v>2025</v>
      </c>
      <c r="C116" s="65">
        <v>891780111</v>
      </c>
      <c r="D116" s="65" t="s">
        <v>78</v>
      </c>
      <c r="E116" s="67" t="s">
        <v>15125</v>
      </c>
      <c r="F116" s="65" t="s">
        <v>15124</v>
      </c>
      <c r="G116" s="65">
        <v>0</v>
      </c>
      <c r="H116" s="65" t="s">
        <v>81</v>
      </c>
      <c r="I116" s="221" t="s">
        <v>82</v>
      </c>
      <c r="J116" s="220" t="s">
        <v>83</v>
      </c>
      <c r="K116" s="67" t="s">
        <v>15123</v>
      </c>
      <c r="L116" s="424">
        <v>61285000</v>
      </c>
      <c r="M116" s="221" t="s">
        <v>85</v>
      </c>
      <c r="N116" s="66" t="s">
        <v>14958</v>
      </c>
      <c r="O116" s="68">
        <v>901237267</v>
      </c>
      <c r="P116" s="68">
        <v>1371</v>
      </c>
      <c r="Q116" s="260">
        <v>45833</v>
      </c>
      <c r="R116" s="424">
        <v>61285000</v>
      </c>
      <c r="S116" s="260">
        <v>45840</v>
      </c>
      <c r="T116" s="424">
        <v>61285000</v>
      </c>
      <c r="U116" s="65" t="s">
        <v>87</v>
      </c>
      <c r="V116" s="402">
        <v>7633815</v>
      </c>
      <c r="W116" s="242" t="s">
        <v>8803</v>
      </c>
      <c r="X116" s="587">
        <v>45840</v>
      </c>
      <c r="Y116" s="260">
        <v>45842</v>
      </c>
      <c r="Z116" s="587">
        <v>45842</v>
      </c>
      <c r="AA116" s="260">
        <v>45847</v>
      </c>
      <c r="AB116" s="49">
        <f t="shared" si="6"/>
        <v>5</v>
      </c>
      <c r="AC116" s="68">
        <v>0</v>
      </c>
      <c r="AD116" s="68">
        <v>0</v>
      </c>
      <c r="AE116" s="68">
        <v>0</v>
      </c>
      <c r="AF116" s="78" t="s">
        <v>89</v>
      </c>
      <c r="AG116" s="49">
        <f t="shared" si="7"/>
        <v>0</v>
      </c>
      <c r="AH116" s="68">
        <v>0</v>
      </c>
      <c r="AI116" s="68">
        <v>0</v>
      </c>
      <c r="AJ116" s="65" t="s">
        <v>89</v>
      </c>
      <c r="AK116" s="78" t="s">
        <v>89</v>
      </c>
      <c r="AL116" s="68">
        <v>0</v>
      </c>
      <c r="AM116" s="78" t="s">
        <v>89</v>
      </c>
      <c r="AN116" s="78" t="s">
        <v>89</v>
      </c>
      <c r="AO116" s="78" t="s">
        <v>89</v>
      </c>
      <c r="AP116" s="49">
        <f t="shared" si="8"/>
        <v>0</v>
      </c>
      <c r="AQ116" s="49">
        <f t="shared" si="9"/>
        <v>61285000</v>
      </c>
      <c r="AR116" s="65" t="s">
        <v>87</v>
      </c>
      <c r="AS116" s="68">
        <v>612585000</v>
      </c>
      <c r="AT116" s="65" t="s">
        <v>90</v>
      </c>
      <c r="AU116" s="68">
        <v>0</v>
      </c>
      <c r="AV116" s="75" t="s">
        <v>89</v>
      </c>
      <c r="AW116" s="224">
        <v>0</v>
      </c>
      <c r="AX116" s="79">
        <f t="shared" si="10"/>
        <v>61285000</v>
      </c>
      <c r="AY116" s="223">
        <f t="shared" si="11"/>
        <v>0</v>
      </c>
      <c r="AZ116" s="74">
        <v>1</v>
      </c>
      <c r="BA116" s="75" t="s">
        <v>89</v>
      </c>
      <c r="BB116" s="65" t="s">
        <v>103</v>
      </c>
      <c r="BC116" s="76" t="s">
        <v>15122</v>
      </c>
      <c r="BD116" s="221" t="s">
        <v>87</v>
      </c>
      <c r="BE116" s="221" t="s">
        <v>121</v>
      </c>
    </row>
    <row r="117" spans="2:57" s="12" customFormat="1" ht="12.75" x14ac:dyDescent="0.2">
      <c r="B117" s="65">
        <v>2025</v>
      </c>
      <c r="C117" s="65">
        <v>891780111</v>
      </c>
      <c r="D117" s="65" t="s">
        <v>78</v>
      </c>
      <c r="E117" s="67" t="s">
        <v>15121</v>
      </c>
      <c r="F117" s="65" t="s">
        <v>15120</v>
      </c>
      <c r="G117" s="65">
        <v>0</v>
      </c>
      <c r="H117" s="65" t="s">
        <v>81</v>
      </c>
      <c r="I117" s="221" t="s">
        <v>127</v>
      </c>
      <c r="J117" s="220" t="s">
        <v>83</v>
      </c>
      <c r="K117" s="67" t="s">
        <v>15119</v>
      </c>
      <c r="L117" s="424">
        <v>54490930</v>
      </c>
      <c r="M117" s="221" t="s">
        <v>85</v>
      </c>
      <c r="N117" s="66" t="s">
        <v>15003</v>
      </c>
      <c r="O117" s="68">
        <v>900692909</v>
      </c>
      <c r="P117" s="68">
        <v>1399</v>
      </c>
      <c r="Q117" s="260">
        <v>45839</v>
      </c>
      <c r="R117" s="424">
        <v>54490930</v>
      </c>
      <c r="S117" s="260">
        <v>45840</v>
      </c>
      <c r="T117" s="424">
        <v>54490930</v>
      </c>
      <c r="U117" s="65" t="s">
        <v>87</v>
      </c>
      <c r="V117" s="402">
        <v>36724655</v>
      </c>
      <c r="W117" s="242" t="s">
        <v>324</v>
      </c>
      <c r="X117" s="587">
        <v>45840</v>
      </c>
      <c r="Y117" s="260">
        <v>45841</v>
      </c>
      <c r="Z117" s="587">
        <v>45842</v>
      </c>
      <c r="AA117" s="260">
        <v>45842</v>
      </c>
      <c r="AB117" s="49">
        <f t="shared" si="6"/>
        <v>0</v>
      </c>
      <c r="AC117" s="68">
        <v>1</v>
      </c>
      <c r="AD117" s="424">
        <v>5407581</v>
      </c>
      <c r="AE117" s="68">
        <v>0</v>
      </c>
      <c r="AF117" s="78" t="s">
        <v>89</v>
      </c>
      <c r="AG117" s="49">
        <f t="shared" si="7"/>
        <v>0</v>
      </c>
      <c r="AH117" s="68">
        <v>0</v>
      </c>
      <c r="AI117" s="68">
        <v>0</v>
      </c>
      <c r="AJ117" s="65" t="s">
        <v>89</v>
      </c>
      <c r="AK117" s="78" t="s">
        <v>89</v>
      </c>
      <c r="AL117" s="68">
        <v>0</v>
      </c>
      <c r="AM117" s="78" t="s">
        <v>89</v>
      </c>
      <c r="AN117" s="78" t="s">
        <v>89</v>
      </c>
      <c r="AO117" s="78" t="s">
        <v>89</v>
      </c>
      <c r="AP117" s="49">
        <f t="shared" si="8"/>
        <v>0</v>
      </c>
      <c r="AQ117" s="49">
        <f t="shared" si="9"/>
        <v>59898511</v>
      </c>
      <c r="AR117" s="65" t="s">
        <v>87</v>
      </c>
      <c r="AS117" s="68">
        <v>59898511</v>
      </c>
      <c r="AT117" s="65" t="s">
        <v>87</v>
      </c>
      <c r="AU117" s="68">
        <v>27245465</v>
      </c>
      <c r="AV117" s="260">
        <v>45841</v>
      </c>
      <c r="AW117" s="224">
        <v>59898511</v>
      </c>
      <c r="AX117" s="79">
        <f t="shared" si="10"/>
        <v>0</v>
      </c>
      <c r="AY117" s="223">
        <f t="shared" si="11"/>
        <v>1</v>
      </c>
      <c r="AZ117" s="74">
        <v>1</v>
      </c>
      <c r="BA117" s="75" t="s">
        <v>89</v>
      </c>
      <c r="BB117" s="65" t="s">
        <v>103</v>
      </c>
      <c r="BC117" s="76" t="s">
        <v>15118</v>
      </c>
      <c r="BD117" s="221" t="s">
        <v>87</v>
      </c>
      <c r="BE117" s="221" t="s">
        <v>121</v>
      </c>
    </row>
    <row r="118" spans="2:57" s="12" customFormat="1" ht="12.75" x14ac:dyDescent="0.2">
      <c r="B118" s="65">
        <v>2025</v>
      </c>
      <c r="C118" s="65">
        <v>891780111</v>
      </c>
      <c r="D118" s="65" t="s">
        <v>78</v>
      </c>
      <c r="E118" s="67" t="s">
        <v>15117</v>
      </c>
      <c r="F118" s="65" t="s">
        <v>15116</v>
      </c>
      <c r="G118" s="65">
        <v>0</v>
      </c>
      <c r="H118" s="65" t="s">
        <v>81</v>
      </c>
      <c r="I118" s="221" t="s">
        <v>82</v>
      </c>
      <c r="J118" s="220" t="s">
        <v>83</v>
      </c>
      <c r="K118" s="67" t="s">
        <v>15115</v>
      </c>
      <c r="L118" s="424">
        <v>39999994</v>
      </c>
      <c r="M118" s="221" t="s">
        <v>85</v>
      </c>
      <c r="N118" s="66" t="s">
        <v>15114</v>
      </c>
      <c r="O118" s="68">
        <v>901467992</v>
      </c>
      <c r="P118" s="68">
        <v>1049</v>
      </c>
      <c r="Q118" s="260">
        <v>45785</v>
      </c>
      <c r="R118" s="424">
        <v>40000000</v>
      </c>
      <c r="S118" s="260">
        <v>45841</v>
      </c>
      <c r="T118" s="424">
        <v>39999994</v>
      </c>
      <c r="U118" s="65" t="s">
        <v>87</v>
      </c>
      <c r="V118" s="402">
        <v>72221403</v>
      </c>
      <c r="W118" s="242" t="s">
        <v>14587</v>
      </c>
      <c r="X118" s="587">
        <v>45841</v>
      </c>
      <c r="Y118" s="260">
        <v>45849</v>
      </c>
      <c r="Z118" s="587">
        <v>45848</v>
      </c>
      <c r="AA118" s="260">
        <v>46022</v>
      </c>
      <c r="AB118" s="49">
        <f t="shared" si="6"/>
        <v>174</v>
      </c>
      <c r="AC118" s="68">
        <v>0</v>
      </c>
      <c r="AD118" s="68">
        <v>0</v>
      </c>
      <c r="AE118" s="68">
        <v>0</v>
      </c>
      <c r="AF118" s="78" t="s">
        <v>89</v>
      </c>
      <c r="AG118" s="49">
        <f t="shared" si="7"/>
        <v>0</v>
      </c>
      <c r="AH118" s="68">
        <v>0</v>
      </c>
      <c r="AI118" s="68">
        <v>0</v>
      </c>
      <c r="AJ118" s="65" t="s">
        <v>89</v>
      </c>
      <c r="AK118" s="78" t="s">
        <v>89</v>
      </c>
      <c r="AL118" s="68">
        <v>0</v>
      </c>
      <c r="AM118" s="78" t="s">
        <v>89</v>
      </c>
      <c r="AN118" s="78" t="s">
        <v>89</v>
      </c>
      <c r="AO118" s="78" t="s">
        <v>89</v>
      </c>
      <c r="AP118" s="49">
        <f t="shared" si="8"/>
        <v>0</v>
      </c>
      <c r="AQ118" s="49">
        <f t="shared" si="9"/>
        <v>39999994</v>
      </c>
      <c r="AR118" s="65" t="s">
        <v>87</v>
      </c>
      <c r="AS118" s="68">
        <v>39999994</v>
      </c>
      <c r="AT118" s="65" t="s">
        <v>90</v>
      </c>
      <c r="AU118" s="68">
        <v>0</v>
      </c>
      <c r="AV118" s="75" t="s">
        <v>89</v>
      </c>
      <c r="AW118" s="224">
        <v>0</v>
      </c>
      <c r="AX118" s="79">
        <f t="shared" si="10"/>
        <v>39999994</v>
      </c>
      <c r="AY118" s="223">
        <f t="shared" si="11"/>
        <v>0</v>
      </c>
      <c r="AZ118" s="74">
        <v>0</v>
      </c>
      <c r="BA118" s="75" t="s">
        <v>89</v>
      </c>
      <c r="BB118" s="65" t="s">
        <v>108</v>
      </c>
      <c r="BC118" s="76" t="s">
        <v>15113</v>
      </c>
      <c r="BD118" s="221" t="s">
        <v>87</v>
      </c>
      <c r="BE118" s="221" t="s">
        <v>121</v>
      </c>
    </row>
    <row r="119" spans="2:57" s="12" customFormat="1" ht="12.75" x14ac:dyDescent="0.2">
      <c r="B119" s="65">
        <v>2025</v>
      </c>
      <c r="C119" s="65">
        <v>891780111</v>
      </c>
      <c r="D119" s="65" t="s">
        <v>78</v>
      </c>
      <c r="E119" s="67" t="s">
        <v>15112</v>
      </c>
      <c r="F119" s="65" t="s">
        <v>15111</v>
      </c>
      <c r="G119" s="65">
        <v>0</v>
      </c>
      <c r="H119" s="65" t="s">
        <v>81</v>
      </c>
      <c r="I119" s="221" t="s">
        <v>82</v>
      </c>
      <c r="J119" s="220" t="s">
        <v>83</v>
      </c>
      <c r="K119" s="67" t="s">
        <v>15110</v>
      </c>
      <c r="L119" s="424">
        <v>61101000</v>
      </c>
      <c r="M119" s="221" t="s">
        <v>85</v>
      </c>
      <c r="N119" s="66" t="s">
        <v>15109</v>
      </c>
      <c r="O119" s="68">
        <v>860042209</v>
      </c>
      <c r="P119" s="68">
        <v>1192</v>
      </c>
      <c r="Q119" s="260">
        <v>45806</v>
      </c>
      <c r="R119" s="424">
        <v>61101000</v>
      </c>
      <c r="S119" s="260">
        <v>45846</v>
      </c>
      <c r="T119" s="424">
        <v>61101000</v>
      </c>
      <c r="U119" s="65" t="s">
        <v>87</v>
      </c>
      <c r="V119" s="402">
        <v>7633815</v>
      </c>
      <c r="W119" s="242" t="s">
        <v>8803</v>
      </c>
      <c r="X119" s="587">
        <v>45846</v>
      </c>
      <c r="Y119" s="260">
        <v>45847</v>
      </c>
      <c r="Z119" s="587">
        <v>45847</v>
      </c>
      <c r="AA119" s="260">
        <v>45853</v>
      </c>
      <c r="AB119" s="49">
        <f t="shared" si="6"/>
        <v>6</v>
      </c>
      <c r="AC119" s="68">
        <v>0</v>
      </c>
      <c r="AD119" s="68">
        <v>0</v>
      </c>
      <c r="AE119" s="68">
        <v>0</v>
      </c>
      <c r="AF119" s="78" t="s">
        <v>89</v>
      </c>
      <c r="AG119" s="49">
        <f t="shared" si="7"/>
        <v>0</v>
      </c>
      <c r="AH119" s="68">
        <v>0</v>
      </c>
      <c r="AI119" s="68">
        <v>0</v>
      </c>
      <c r="AJ119" s="65" t="s">
        <v>89</v>
      </c>
      <c r="AK119" s="78" t="s">
        <v>89</v>
      </c>
      <c r="AL119" s="68">
        <v>0</v>
      </c>
      <c r="AM119" s="78" t="s">
        <v>89</v>
      </c>
      <c r="AN119" s="78" t="s">
        <v>89</v>
      </c>
      <c r="AO119" s="78" t="s">
        <v>89</v>
      </c>
      <c r="AP119" s="49">
        <f t="shared" si="8"/>
        <v>0</v>
      </c>
      <c r="AQ119" s="49">
        <f t="shared" si="9"/>
        <v>61101000</v>
      </c>
      <c r="AR119" s="65" t="s">
        <v>87</v>
      </c>
      <c r="AS119" s="68">
        <v>61101000</v>
      </c>
      <c r="AT119" s="65" t="s">
        <v>90</v>
      </c>
      <c r="AU119" s="68">
        <v>0</v>
      </c>
      <c r="AV119" s="75" t="s">
        <v>89</v>
      </c>
      <c r="AW119" s="224">
        <v>61101000</v>
      </c>
      <c r="AX119" s="79">
        <f t="shared" si="10"/>
        <v>0</v>
      </c>
      <c r="AY119" s="223">
        <f t="shared" si="11"/>
        <v>1</v>
      </c>
      <c r="AZ119" s="74">
        <v>1</v>
      </c>
      <c r="BA119" s="75" t="s">
        <v>89</v>
      </c>
      <c r="BB119" s="65" t="s">
        <v>103</v>
      </c>
      <c r="BC119" s="76" t="s">
        <v>15108</v>
      </c>
      <c r="BD119" s="221" t="s">
        <v>87</v>
      </c>
      <c r="BE119" s="221" t="s">
        <v>121</v>
      </c>
    </row>
    <row r="120" spans="2:57" s="12" customFormat="1" ht="12.75" x14ac:dyDescent="0.2">
      <c r="B120" s="65">
        <v>2025</v>
      </c>
      <c r="C120" s="65">
        <v>891780111</v>
      </c>
      <c r="D120" s="65" t="s">
        <v>78</v>
      </c>
      <c r="E120" s="67" t="s">
        <v>15107</v>
      </c>
      <c r="F120" s="65" t="s">
        <v>15106</v>
      </c>
      <c r="G120" s="65">
        <v>0</v>
      </c>
      <c r="H120" s="65" t="s">
        <v>81</v>
      </c>
      <c r="I120" s="221" t="s">
        <v>82</v>
      </c>
      <c r="J120" s="220" t="s">
        <v>83</v>
      </c>
      <c r="K120" s="67" t="s">
        <v>15105</v>
      </c>
      <c r="L120" s="424">
        <v>133850312</v>
      </c>
      <c r="M120" s="221" t="s">
        <v>85</v>
      </c>
      <c r="N120" s="66" t="s">
        <v>15003</v>
      </c>
      <c r="O120" s="68">
        <v>900692909</v>
      </c>
      <c r="P120" s="68">
        <v>1421</v>
      </c>
      <c r="Q120" s="260">
        <v>45840</v>
      </c>
      <c r="R120" s="424">
        <v>133850312</v>
      </c>
      <c r="S120" s="260">
        <v>45846</v>
      </c>
      <c r="T120" s="424">
        <v>133850312</v>
      </c>
      <c r="U120" s="65" t="s">
        <v>87</v>
      </c>
      <c r="V120" s="402">
        <v>72175282</v>
      </c>
      <c r="W120" s="242" t="s">
        <v>318</v>
      </c>
      <c r="X120" s="587">
        <v>45846</v>
      </c>
      <c r="Y120" s="260">
        <v>45846</v>
      </c>
      <c r="Z120" s="587">
        <v>45846</v>
      </c>
      <c r="AA120" s="260">
        <v>45996</v>
      </c>
      <c r="AB120" s="49">
        <f t="shared" si="6"/>
        <v>150</v>
      </c>
      <c r="AC120" s="68">
        <v>0</v>
      </c>
      <c r="AD120" s="68">
        <v>0</v>
      </c>
      <c r="AE120" s="68">
        <v>0</v>
      </c>
      <c r="AF120" s="78" t="s">
        <v>89</v>
      </c>
      <c r="AG120" s="49">
        <f t="shared" si="7"/>
        <v>0</v>
      </c>
      <c r="AH120" s="68">
        <v>0</v>
      </c>
      <c r="AI120" s="68">
        <v>0</v>
      </c>
      <c r="AJ120" s="65" t="s">
        <v>89</v>
      </c>
      <c r="AK120" s="78" t="s">
        <v>89</v>
      </c>
      <c r="AL120" s="68">
        <v>0</v>
      </c>
      <c r="AM120" s="78" t="s">
        <v>89</v>
      </c>
      <c r="AN120" s="78" t="s">
        <v>89</v>
      </c>
      <c r="AO120" s="78" t="s">
        <v>89</v>
      </c>
      <c r="AP120" s="49">
        <f t="shared" si="8"/>
        <v>0</v>
      </c>
      <c r="AQ120" s="49">
        <f t="shared" si="9"/>
        <v>133850312</v>
      </c>
      <c r="AR120" s="65" t="s">
        <v>87</v>
      </c>
      <c r="AS120" s="68">
        <v>133850312</v>
      </c>
      <c r="AT120" s="65" t="s">
        <v>90</v>
      </c>
      <c r="AU120" s="68">
        <v>0</v>
      </c>
      <c r="AV120" s="75" t="s">
        <v>89</v>
      </c>
      <c r="AW120" s="224">
        <v>33462578</v>
      </c>
      <c r="AX120" s="79">
        <f t="shared" si="10"/>
        <v>100387734</v>
      </c>
      <c r="AY120" s="223">
        <f t="shared" si="11"/>
        <v>0.25</v>
      </c>
      <c r="AZ120" s="74">
        <v>0.25</v>
      </c>
      <c r="BA120" s="75" t="s">
        <v>89</v>
      </c>
      <c r="BB120" s="65" t="s">
        <v>108</v>
      </c>
      <c r="BC120" s="76" t="s">
        <v>15104</v>
      </c>
      <c r="BD120" s="221" t="s">
        <v>87</v>
      </c>
      <c r="BE120" s="221" t="s">
        <v>121</v>
      </c>
    </row>
    <row r="121" spans="2:57" s="12" customFormat="1" ht="12.75" x14ac:dyDescent="0.2">
      <c r="B121" s="65">
        <v>2025</v>
      </c>
      <c r="C121" s="65">
        <v>891780111</v>
      </c>
      <c r="D121" s="65" t="s">
        <v>78</v>
      </c>
      <c r="E121" s="67" t="s">
        <v>15103</v>
      </c>
      <c r="F121" s="65" t="s">
        <v>15102</v>
      </c>
      <c r="G121" s="65">
        <v>0</v>
      </c>
      <c r="H121" s="65" t="s">
        <v>81</v>
      </c>
      <c r="I121" s="221" t="s">
        <v>82</v>
      </c>
      <c r="J121" s="220" t="s">
        <v>83</v>
      </c>
      <c r="K121" s="67" t="s">
        <v>15101</v>
      </c>
      <c r="L121" s="424">
        <v>11000000</v>
      </c>
      <c r="M121" s="221" t="s">
        <v>85</v>
      </c>
      <c r="N121" s="66" t="s">
        <v>15100</v>
      </c>
      <c r="O121" s="68">
        <v>12549201</v>
      </c>
      <c r="P121" s="68">
        <v>360</v>
      </c>
      <c r="Q121" s="260">
        <v>45702</v>
      </c>
      <c r="R121" s="424">
        <v>11000000</v>
      </c>
      <c r="S121" s="260">
        <v>45848</v>
      </c>
      <c r="T121" s="424">
        <v>11000000</v>
      </c>
      <c r="U121" s="65" t="s">
        <v>87</v>
      </c>
      <c r="V121" s="402">
        <v>85459497</v>
      </c>
      <c r="W121" s="242" t="s">
        <v>540</v>
      </c>
      <c r="X121" s="587">
        <v>45848</v>
      </c>
      <c r="Y121" s="260">
        <v>45848</v>
      </c>
      <c r="Z121" s="587" t="s">
        <v>89</v>
      </c>
      <c r="AA121" s="260">
        <v>46022</v>
      </c>
      <c r="AB121" s="49">
        <f t="shared" si="6"/>
        <v>174</v>
      </c>
      <c r="AC121" s="68">
        <v>0</v>
      </c>
      <c r="AD121" s="68">
        <v>0</v>
      </c>
      <c r="AE121" s="68">
        <v>0</v>
      </c>
      <c r="AF121" s="78" t="s">
        <v>89</v>
      </c>
      <c r="AG121" s="49">
        <f t="shared" si="7"/>
        <v>0</v>
      </c>
      <c r="AH121" s="68">
        <v>0</v>
      </c>
      <c r="AI121" s="68">
        <v>0</v>
      </c>
      <c r="AJ121" s="65" t="s">
        <v>89</v>
      </c>
      <c r="AK121" s="78" t="s">
        <v>89</v>
      </c>
      <c r="AL121" s="68">
        <v>0</v>
      </c>
      <c r="AM121" s="78" t="s">
        <v>89</v>
      </c>
      <c r="AN121" s="78" t="s">
        <v>89</v>
      </c>
      <c r="AO121" s="78" t="s">
        <v>89</v>
      </c>
      <c r="AP121" s="49">
        <f t="shared" si="8"/>
        <v>0</v>
      </c>
      <c r="AQ121" s="49">
        <f t="shared" si="9"/>
        <v>11000000</v>
      </c>
      <c r="AR121" s="65" t="s">
        <v>87</v>
      </c>
      <c r="AS121" s="68">
        <v>11000000</v>
      </c>
      <c r="AT121" s="65" t="s">
        <v>90</v>
      </c>
      <c r="AU121" s="68">
        <v>0</v>
      </c>
      <c r="AV121" s="75" t="s">
        <v>89</v>
      </c>
      <c r="AW121" s="224">
        <v>0</v>
      </c>
      <c r="AX121" s="79">
        <f t="shared" si="10"/>
        <v>11000000</v>
      </c>
      <c r="AY121" s="223">
        <f t="shared" si="11"/>
        <v>0</v>
      </c>
      <c r="AZ121" s="74">
        <v>0</v>
      </c>
      <c r="BA121" s="75" t="s">
        <v>89</v>
      </c>
      <c r="BB121" s="65" t="s">
        <v>108</v>
      </c>
      <c r="BC121" s="76" t="s">
        <v>15099</v>
      </c>
      <c r="BD121" s="221" t="s">
        <v>87</v>
      </c>
      <c r="BE121" s="221" t="s">
        <v>121</v>
      </c>
    </row>
    <row r="122" spans="2:57" s="12" customFormat="1" ht="12.75" x14ac:dyDescent="0.2">
      <c r="B122" s="65">
        <v>2025</v>
      </c>
      <c r="C122" s="65">
        <v>891780111</v>
      </c>
      <c r="D122" s="65" t="s">
        <v>78</v>
      </c>
      <c r="E122" s="67" t="s">
        <v>15098</v>
      </c>
      <c r="F122" s="65" t="s">
        <v>15097</v>
      </c>
      <c r="G122" s="65">
        <v>0</v>
      </c>
      <c r="H122" s="65" t="s">
        <v>81</v>
      </c>
      <c r="I122" s="221" t="s">
        <v>82</v>
      </c>
      <c r="J122" s="220" t="s">
        <v>83</v>
      </c>
      <c r="K122" s="67" t="s">
        <v>15096</v>
      </c>
      <c r="L122" s="424">
        <v>4260200</v>
      </c>
      <c r="M122" s="221" t="s">
        <v>85</v>
      </c>
      <c r="N122" s="66" t="s">
        <v>15095</v>
      </c>
      <c r="O122" s="68">
        <v>900794405</v>
      </c>
      <c r="P122" s="68">
        <v>1339</v>
      </c>
      <c r="Q122" s="260">
        <v>45826</v>
      </c>
      <c r="R122" s="424">
        <v>4260200</v>
      </c>
      <c r="S122" s="260">
        <v>45848</v>
      </c>
      <c r="T122" s="424">
        <v>4260200</v>
      </c>
      <c r="U122" s="65" t="s">
        <v>87</v>
      </c>
      <c r="V122" s="402">
        <v>85467461</v>
      </c>
      <c r="W122" s="242" t="s">
        <v>494</v>
      </c>
      <c r="X122" s="587">
        <v>45848</v>
      </c>
      <c r="Y122" s="260">
        <v>45849</v>
      </c>
      <c r="Z122" s="587">
        <v>45849</v>
      </c>
      <c r="AA122" s="260">
        <v>45894</v>
      </c>
      <c r="AB122" s="49">
        <f t="shared" si="6"/>
        <v>45</v>
      </c>
      <c r="AC122" s="68">
        <v>0</v>
      </c>
      <c r="AD122" s="68">
        <v>0</v>
      </c>
      <c r="AE122" s="68">
        <v>0</v>
      </c>
      <c r="AF122" s="78" t="s">
        <v>89</v>
      </c>
      <c r="AG122" s="49">
        <f t="shared" si="7"/>
        <v>0</v>
      </c>
      <c r="AH122" s="68">
        <v>0</v>
      </c>
      <c r="AI122" s="68">
        <v>0</v>
      </c>
      <c r="AJ122" s="65" t="s">
        <v>89</v>
      </c>
      <c r="AK122" s="78" t="s">
        <v>89</v>
      </c>
      <c r="AL122" s="68">
        <v>0</v>
      </c>
      <c r="AM122" s="78" t="s">
        <v>89</v>
      </c>
      <c r="AN122" s="78" t="s">
        <v>89</v>
      </c>
      <c r="AO122" s="78" t="s">
        <v>89</v>
      </c>
      <c r="AP122" s="49">
        <f t="shared" si="8"/>
        <v>0</v>
      </c>
      <c r="AQ122" s="49">
        <f t="shared" si="9"/>
        <v>4260200</v>
      </c>
      <c r="AR122" s="65" t="s">
        <v>87</v>
      </c>
      <c r="AS122" s="68">
        <v>4260200</v>
      </c>
      <c r="AT122" s="65" t="s">
        <v>90</v>
      </c>
      <c r="AU122" s="68">
        <v>0</v>
      </c>
      <c r="AV122" s="75" t="s">
        <v>89</v>
      </c>
      <c r="AW122" s="224">
        <v>0</v>
      </c>
      <c r="AX122" s="79">
        <f t="shared" si="10"/>
        <v>4260200</v>
      </c>
      <c r="AY122" s="223">
        <f t="shared" si="11"/>
        <v>0</v>
      </c>
      <c r="AZ122" s="74">
        <v>1</v>
      </c>
      <c r="BA122" s="75" t="s">
        <v>89</v>
      </c>
      <c r="BB122" s="65" t="s">
        <v>103</v>
      </c>
      <c r="BC122" s="76" t="s">
        <v>15094</v>
      </c>
      <c r="BD122" s="221" t="s">
        <v>87</v>
      </c>
      <c r="BE122" s="221" t="s">
        <v>121</v>
      </c>
    </row>
    <row r="123" spans="2:57" s="12" customFormat="1" ht="12.75" x14ac:dyDescent="0.2">
      <c r="B123" s="65">
        <v>2025</v>
      </c>
      <c r="C123" s="65">
        <v>891780111</v>
      </c>
      <c r="D123" s="65" t="s">
        <v>78</v>
      </c>
      <c r="E123" s="67" t="s">
        <v>15093</v>
      </c>
      <c r="F123" s="65" t="s">
        <v>15092</v>
      </c>
      <c r="G123" s="65">
        <v>0</v>
      </c>
      <c r="H123" s="65" t="s">
        <v>81</v>
      </c>
      <c r="I123" s="221" t="s">
        <v>82</v>
      </c>
      <c r="J123" s="220" t="s">
        <v>83</v>
      </c>
      <c r="K123" s="67" t="s">
        <v>15091</v>
      </c>
      <c r="L123" s="424">
        <v>5049170</v>
      </c>
      <c r="M123" s="221" t="s">
        <v>85</v>
      </c>
      <c r="N123" s="66" t="s">
        <v>15090</v>
      </c>
      <c r="O123" s="68">
        <v>900512750</v>
      </c>
      <c r="P123" s="68">
        <v>1154</v>
      </c>
      <c r="Q123" s="260">
        <v>45799</v>
      </c>
      <c r="R123" s="424">
        <v>5049170</v>
      </c>
      <c r="S123" s="260">
        <v>45849</v>
      </c>
      <c r="T123" s="424">
        <v>5049170</v>
      </c>
      <c r="U123" s="65" t="s">
        <v>87</v>
      </c>
      <c r="V123" s="402">
        <v>85467461</v>
      </c>
      <c r="W123" s="242" t="s">
        <v>494</v>
      </c>
      <c r="X123" s="587">
        <v>45849</v>
      </c>
      <c r="Y123" s="260">
        <v>45855</v>
      </c>
      <c r="Z123" s="587">
        <v>45855</v>
      </c>
      <c r="AA123" s="260">
        <v>45898</v>
      </c>
      <c r="AB123" s="49">
        <f t="shared" si="6"/>
        <v>43</v>
      </c>
      <c r="AC123" s="68">
        <v>0</v>
      </c>
      <c r="AD123" s="68">
        <v>0</v>
      </c>
      <c r="AE123" s="68">
        <v>0</v>
      </c>
      <c r="AF123" s="78" t="s">
        <v>89</v>
      </c>
      <c r="AG123" s="49">
        <f t="shared" si="7"/>
        <v>0</v>
      </c>
      <c r="AH123" s="68">
        <v>0</v>
      </c>
      <c r="AI123" s="68">
        <v>0</v>
      </c>
      <c r="AJ123" s="65" t="s">
        <v>89</v>
      </c>
      <c r="AK123" s="78" t="s">
        <v>89</v>
      </c>
      <c r="AL123" s="68">
        <v>0</v>
      </c>
      <c r="AM123" s="78" t="s">
        <v>89</v>
      </c>
      <c r="AN123" s="78" t="s">
        <v>89</v>
      </c>
      <c r="AO123" s="78" t="s">
        <v>89</v>
      </c>
      <c r="AP123" s="49">
        <f t="shared" si="8"/>
        <v>0</v>
      </c>
      <c r="AQ123" s="49">
        <f t="shared" si="9"/>
        <v>5049170</v>
      </c>
      <c r="AR123" s="65" t="s">
        <v>87</v>
      </c>
      <c r="AS123" s="68">
        <v>5049170</v>
      </c>
      <c r="AT123" s="65" t="s">
        <v>90</v>
      </c>
      <c r="AU123" s="68">
        <v>0</v>
      </c>
      <c r="AV123" s="75" t="s">
        <v>89</v>
      </c>
      <c r="AW123" s="224">
        <v>0</v>
      </c>
      <c r="AX123" s="79">
        <f t="shared" si="10"/>
        <v>5049170</v>
      </c>
      <c r="AY123" s="223">
        <f t="shared" si="11"/>
        <v>0</v>
      </c>
      <c r="AZ123" s="74">
        <v>1</v>
      </c>
      <c r="BA123" s="75" t="s">
        <v>89</v>
      </c>
      <c r="BB123" s="65" t="s">
        <v>103</v>
      </c>
      <c r="BC123" s="76" t="s">
        <v>15089</v>
      </c>
      <c r="BD123" s="221" t="s">
        <v>87</v>
      </c>
      <c r="BE123" s="221" t="s">
        <v>121</v>
      </c>
    </row>
    <row r="124" spans="2:57" s="12" customFormat="1" ht="12.75" x14ac:dyDescent="0.2">
      <c r="B124" s="65">
        <v>2025</v>
      </c>
      <c r="C124" s="65">
        <v>891780111</v>
      </c>
      <c r="D124" s="65" t="s">
        <v>78</v>
      </c>
      <c r="E124" s="67" t="s">
        <v>15088</v>
      </c>
      <c r="F124" s="65" t="s">
        <v>15087</v>
      </c>
      <c r="G124" s="65">
        <v>0</v>
      </c>
      <c r="H124" s="65" t="s">
        <v>81</v>
      </c>
      <c r="I124" s="221" t="s">
        <v>82</v>
      </c>
      <c r="J124" s="220" t="s">
        <v>83</v>
      </c>
      <c r="K124" s="67" t="s">
        <v>15086</v>
      </c>
      <c r="L124" s="424">
        <v>34816782</v>
      </c>
      <c r="M124" s="221" t="s">
        <v>85</v>
      </c>
      <c r="N124" s="66" t="s">
        <v>15085</v>
      </c>
      <c r="O124" s="68">
        <v>901625133</v>
      </c>
      <c r="P124" s="68">
        <v>1298</v>
      </c>
      <c r="Q124" s="260">
        <v>45819</v>
      </c>
      <c r="R124" s="424">
        <v>34816782</v>
      </c>
      <c r="S124" s="260">
        <v>45849</v>
      </c>
      <c r="T124" s="424">
        <v>34816782</v>
      </c>
      <c r="U124" s="65" t="s">
        <v>87</v>
      </c>
      <c r="V124" s="402">
        <v>85151631</v>
      </c>
      <c r="W124" s="242" t="s">
        <v>14499</v>
      </c>
      <c r="X124" s="587">
        <v>45849</v>
      </c>
      <c r="Y124" s="260">
        <v>45855</v>
      </c>
      <c r="Z124" s="587">
        <v>45852</v>
      </c>
      <c r="AA124" s="260">
        <v>46022</v>
      </c>
      <c r="AB124" s="49">
        <f t="shared" si="6"/>
        <v>170</v>
      </c>
      <c r="AC124" s="68">
        <v>0</v>
      </c>
      <c r="AD124" s="68">
        <v>0</v>
      </c>
      <c r="AE124" s="68">
        <v>0</v>
      </c>
      <c r="AF124" s="78" t="s">
        <v>89</v>
      </c>
      <c r="AG124" s="49">
        <f t="shared" si="7"/>
        <v>0</v>
      </c>
      <c r="AH124" s="68">
        <v>0</v>
      </c>
      <c r="AI124" s="68">
        <v>0</v>
      </c>
      <c r="AJ124" s="65" t="s">
        <v>89</v>
      </c>
      <c r="AK124" s="78" t="s">
        <v>89</v>
      </c>
      <c r="AL124" s="68">
        <v>0</v>
      </c>
      <c r="AM124" s="78" t="s">
        <v>89</v>
      </c>
      <c r="AN124" s="78" t="s">
        <v>89</v>
      </c>
      <c r="AO124" s="78" t="s">
        <v>89</v>
      </c>
      <c r="AP124" s="49">
        <f t="shared" si="8"/>
        <v>0</v>
      </c>
      <c r="AQ124" s="49">
        <f t="shared" si="9"/>
        <v>34816782</v>
      </c>
      <c r="AR124" s="65" t="s">
        <v>87</v>
      </c>
      <c r="AS124" s="68">
        <v>34816782</v>
      </c>
      <c r="AT124" s="65" t="s">
        <v>90</v>
      </c>
      <c r="AU124" s="68">
        <v>0</v>
      </c>
      <c r="AV124" s="75" t="s">
        <v>89</v>
      </c>
      <c r="AW124" s="224">
        <v>0</v>
      </c>
      <c r="AX124" s="79">
        <f t="shared" si="10"/>
        <v>34816782</v>
      </c>
      <c r="AY124" s="223">
        <f t="shared" si="11"/>
        <v>0</v>
      </c>
      <c r="AZ124" s="74">
        <v>0</v>
      </c>
      <c r="BA124" s="75" t="s">
        <v>89</v>
      </c>
      <c r="BB124" s="65" t="s">
        <v>108</v>
      </c>
      <c r="BC124" s="76" t="s">
        <v>15084</v>
      </c>
      <c r="BD124" s="221" t="s">
        <v>87</v>
      </c>
      <c r="BE124" s="221" t="s">
        <v>121</v>
      </c>
    </row>
    <row r="125" spans="2:57" s="12" customFormat="1" ht="12.75" x14ac:dyDescent="0.2">
      <c r="B125" s="65">
        <v>2025</v>
      </c>
      <c r="C125" s="65">
        <v>891780111</v>
      </c>
      <c r="D125" s="65" t="s">
        <v>78</v>
      </c>
      <c r="E125" s="67" t="s">
        <v>15083</v>
      </c>
      <c r="F125" s="65" t="s">
        <v>15082</v>
      </c>
      <c r="G125" s="65">
        <v>0</v>
      </c>
      <c r="H125" s="65" t="s">
        <v>81</v>
      </c>
      <c r="I125" s="221" t="s">
        <v>82</v>
      </c>
      <c r="J125" s="220" t="s">
        <v>83</v>
      </c>
      <c r="K125" s="67" t="s">
        <v>15081</v>
      </c>
      <c r="L125" s="424">
        <v>74590390</v>
      </c>
      <c r="M125" s="221" t="s">
        <v>85</v>
      </c>
      <c r="N125" s="66" t="s">
        <v>14830</v>
      </c>
      <c r="O125" s="68">
        <v>901851072</v>
      </c>
      <c r="P125" s="68">
        <v>1403</v>
      </c>
      <c r="Q125" s="260">
        <v>45840</v>
      </c>
      <c r="R125" s="424">
        <v>74590390</v>
      </c>
      <c r="S125" s="260">
        <v>45852</v>
      </c>
      <c r="T125" s="424">
        <v>74590390</v>
      </c>
      <c r="U125" s="65" t="s">
        <v>87</v>
      </c>
      <c r="V125" s="402">
        <v>85467461</v>
      </c>
      <c r="W125" s="242" t="s">
        <v>494</v>
      </c>
      <c r="X125" s="587">
        <v>45852</v>
      </c>
      <c r="Y125" s="260">
        <v>45852</v>
      </c>
      <c r="Z125" s="587">
        <v>45852</v>
      </c>
      <c r="AA125" s="260">
        <v>45881</v>
      </c>
      <c r="AB125" s="49">
        <f t="shared" si="6"/>
        <v>29</v>
      </c>
      <c r="AC125" s="68">
        <v>0</v>
      </c>
      <c r="AD125" s="68">
        <v>0</v>
      </c>
      <c r="AE125" s="68">
        <v>0</v>
      </c>
      <c r="AF125" s="78" t="s">
        <v>89</v>
      </c>
      <c r="AG125" s="49">
        <f t="shared" si="7"/>
        <v>0</v>
      </c>
      <c r="AH125" s="68">
        <v>0</v>
      </c>
      <c r="AI125" s="68">
        <v>0</v>
      </c>
      <c r="AJ125" s="65" t="s">
        <v>89</v>
      </c>
      <c r="AK125" s="78" t="s">
        <v>89</v>
      </c>
      <c r="AL125" s="68">
        <v>0</v>
      </c>
      <c r="AM125" s="78" t="s">
        <v>89</v>
      </c>
      <c r="AN125" s="78" t="s">
        <v>89</v>
      </c>
      <c r="AO125" s="78" t="s">
        <v>89</v>
      </c>
      <c r="AP125" s="49">
        <f t="shared" si="8"/>
        <v>0</v>
      </c>
      <c r="AQ125" s="49">
        <f t="shared" si="9"/>
        <v>74590390</v>
      </c>
      <c r="AR125" s="65" t="s">
        <v>87</v>
      </c>
      <c r="AS125" s="68">
        <v>74590390</v>
      </c>
      <c r="AT125" s="65" t="s">
        <v>90</v>
      </c>
      <c r="AU125" s="68">
        <v>0</v>
      </c>
      <c r="AV125" s="75" t="s">
        <v>89</v>
      </c>
      <c r="AW125" s="224">
        <v>74590390</v>
      </c>
      <c r="AX125" s="79">
        <f t="shared" si="10"/>
        <v>0</v>
      </c>
      <c r="AY125" s="223">
        <f t="shared" si="11"/>
        <v>1</v>
      </c>
      <c r="AZ125" s="74">
        <v>1</v>
      </c>
      <c r="BA125" s="75" t="s">
        <v>89</v>
      </c>
      <c r="BB125" s="65" t="s">
        <v>103</v>
      </c>
      <c r="BC125" s="76" t="s">
        <v>15080</v>
      </c>
      <c r="BD125" s="221" t="s">
        <v>87</v>
      </c>
      <c r="BE125" s="221" t="s">
        <v>121</v>
      </c>
    </row>
    <row r="126" spans="2:57" s="12" customFormat="1" ht="12.75" x14ac:dyDescent="0.2">
      <c r="B126" s="65">
        <v>2025</v>
      </c>
      <c r="C126" s="65">
        <v>891780111</v>
      </c>
      <c r="D126" s="65" t="s">
        <v>78</v>
      </c>
      <c r="E126" s="67" t="s">
        <v>15079</v>
      </c>
      <c r="F126" s="65" t="s">
        <v>15078</v>
      </c>
      <c r="G126" s="65">
        <v>0</v>
      </c>
      <c r="H126" s="65" t="s">
        <v>81</v>
      </c>
      <c r="I126" s="221" t="s">
        <v>82</v>
      </c>
      <c r="J126" s="220" t="s">
        <v>83</v>
      </c>
      <c r="K126" s="67" t="s">
        <v>15077</v>
      </c>
      <c r="L126" s="424">
        <v>68173500</v>
      </c>
      <c r="M126" s="221" t="s">
        <v>85</v>
      </c>
      <c r="N126" s="66" t="s">
        <v>15076</v>
      </c>
      <c r="O126" s="68">
        <v>830074291</v>
      </c>
      <c r="P126" s="68">
        <v>1464</v>
      </c>
      <c r="Q126" s="260">
        <v>45846</v>
      </c>
      <c r="R126" s="424">
        <v>68173500</v>
      </c>
      <c r="S126" s="260">
        <v>45852</v>
      </c>
      <c r="T126" s="424">
        <v>68173500</v>
      </c>
      <c r="U126" s="65" t="s">
        <v>87</v>
      </c>
      <c r="V126" s="402">
        <v>7633815</v>
      </c>
      <c r="W126" s="242" t="s">
        <v>8803</v>
      </c>
      <c r="X126" s="587">
        <v>45852</v>
      </c>
      <c r="Y126" s="260">
        <v>45853</v>
      </c>
      <c r="Z126" s="587">
        <v>45853</v>
      </c>
      <c r="AA126" s="260">
        <v>45859</v>
      </c>
      <c r="AB126" s="49">
        <f t="shared" si="6"/>
        <v>6</v>
      </c>
      <c r="AC126" s="68">
        <v>0</v>
      </c>
      <c r="AD126" s="68">
        <v>0</v>
      </c>
      <c r="AE126" s="68">
        <v>0</v>
      </c>
      <c r="AF126" s="78" t="s">
        <v>89</v>
      </c>
      <c r="AG126" s="49">
        <f t="shared" si="7"/>
        <v>0</v>
      </c>
      <c r="AH126" s="68">
        <v>0</v>
      </c>
      <c r="AI126" s="68">
        <v>0</v>
      </c>
      <c r="AJ126" s="65" t="s">
        <v>89</v>
      </c>
      <c r="AK126" s="78" t="s">
        <v>89</v>
      </c>
      <c r="AL126" s="68">
        <v>0</v>
      </c>
      <c r="AM126" s="78" t="s">
        <v>89</v>
      </c>
      <c r="AN126" s="78" t="s">
        <v>89</v>
      </c>
      <c r="AO126" s="78" t="s">
        <v>89</v>
      </c>
      <c r="AP126" s="49">
        <f t="shared" si="8"/>
        <v>0</v>
      </c>
      <c r="AQ126" s="49">
        <f t="shared" si="9"/>
        <v>68173500</v>
      </c>
      <c r="AR126" s="65" t="s">
        <v>87</v>
      </c>
      <c r="AS126" s="68">
        <v>68173500</v>
      </c>
      <c r="AT126" s="65" t="s">
        <v>90</v>
      </c>
      <c r="AU126" s="68">
        <v>0</v>
      </c>
      <c r="AV126" s="75" t="s">
        <v>89</v>
      </c>
      <c r="AW126" s="224">
        <v>0</v>
      </c>
      <c r="AX126" s="79">
        <f t="shared" si="10"/>
        <v>68173500</v>
      </c>
      <c r="AY126" s="223">
        <f t="shared" si="11"/>
        <v>0</v>
      </c>
      <c r="AZ126" s="74">
        <v>1</v>
      </c>
      <c r="BA126" s="75" t="s">
        <v>89</v>
      </c>
      <c r="BB126" s="65" t="s">
        <v>103</v>
      </c>
      <c r="BC126" s="76" t="s">
        <v>15075</v>
      </c>
      <c r="BD126" s="221" t="s">
        <v>87</v>
      </c>
      <c r="BE126" s="221" t="s">
        <v>121</v>
      </c>
    </row>
    <row r="127" spans="2:57" s="12" customFormat="1" ht="12.75" x14ac:dyDescent="0.2">
      <c r="B127" s="65">
        <v>2025</v>
      </c>
      <c r="C127" s="65">
        <v>891780111</v>
      </c>
      <c r="D127" s="65" t="s">
        <v>78</v>
      </c>
      <c r="E127" s="67" t="s">
        <v>15074</v>
      </c>
      <c r="F127" s="65" t="s">
        <v>15073</v>
      </c>
      <c r="G127" s="65">
        <v>0</v>
      </c>
      <c r="H127" s="65" t="s">
        <v>81</v>
      </c>
      <c r="I127" s="221" t="s">
        <v>127</v>
      </c>
      <c r="J127" s="220" t="s">
        <v>83</v>
      </c>
      <c r="K127" s="67" t="s">
        <v>15072</v>
      </c>
      <c r="L127" s="424">
        <v>100000000</v>
      </c>
      <c r="M127" s="221" t="s">
        <v>85</v>
      </c>
      <c r="N127" s="66" t="s">
        <v>15071</v>
      </c>
      <c r="O127" s="68">
        <v>901535489</v>
      </c>
      <c r="P127" s="68">
        <v>1461</v>
      </c>
      <c r="Q127" s="260">
        <v>45846</v>
      </c>
      <c r="R127" s="424">
        <v>100000000</v>
      </c>
      <c r="S127" s="260">
        <v>45853</v>
      </c>
      <c r="T127" s="424">
        <v>100000000</v>
      </c>
      <c r="U127" s="65" t="s">
        <v>87</v>
      </c>
      <c r="V127" s="402">
        <v>72175282</v>
      </c>
      <c r="W127" s="242" t="s">
        <v>318</v>
      </c>
      <c r="X127" s="587">
        <v>45853</v>
      </c>
      <c r="Y127" s="260">
        <v>45860</v>
      </c>
      <c r="Z127" s="587">
        <v>45853</v>
      </c>
      <c r="AA127" s="260">
        <v>45884</v>
      </c>
      <c r="AB127" s="49">
        <f t="shared" si="6"/>
        <v>31</v>
      </c>
      <c r="AC127" s="68">
        <v>0</v>
      </c>
      <c r="AD127" s="68">
        <v>0</v>
      </c>
      <c r="AE127" s="68">
        <v>0</v>
      </c>
      <c r="AF127" s="78" t="s">
        <v>89</v>
      </c>
      <c r="AG127" s="49">
        <f t="shared" si="7"/>
        <v>0</v>
      </c>
      <c r="AH127" s="68">
        <v>0</v>
      </c>
      <c r="AI127" s="68">
        <v>0</v>
      </c>
      <c r="AJ127" s="65" t="s">
        <v>89</v>
      </c>
      <c r="AK127" s="78" t="s">
        <v>89</v>
      </c>
      <c r="AL127" s="68">
        <v>0</v>
      </c>
      <c r="AM127" s="78" t="s">
        <v>89</v>
      </c>
      <c r="AN127" s="78" t="s">
        <v>89</v>
      </c>
      <c r="AO127" s="78" t="s">
        <v>89</v>
      </c>
      <c r="AP127" s="49">
        <f t="shared" si="8"/>
        <v>0</v>
      </c>
      <c r="AQ127" s="49">
        <f t="shared" si="9"/>
        <v>100000000</v>
      </c>
      <c r="AR127" s="65" t="s">
        <v>87</v>
      </c>
      <c r="AS127" s="68">
        <v>100000000</v>
      </c>
      <c r="AT127" s="65" t="s">
        <v>87</v>
      </c>
      <c r="AU127" s="68">
        <v>50000000</v>
      </c>
      <c r="AV127" s="260">
        <v>45860</v>
      </c>
      <c r="AW127" s="224">
        <v>0</v>
      </c>
      <c r="AX127" s="79">
        <f t="shared" si="10"/>
        <v>100000000</v>
      </c>
      <c r="AY127" s="223">
        <f t="shared" si="11"/>
        <v>0</v>
      </c>
      <c r="AZ127" s="74">
        <v>1</v>
      </c>
      <c r="BA127" s="75" t="s">
        <v>89</v>
      </c>
      <c r="BB127" s="65" t="s">
        <v>103</v>
      </c>
      <c r="BC127" s="76" t="s">
        <v>15070</v>
      </c>
      <c r="BD127" s="221" t="s">
        <v>87</v>
      </c>
      <c r="BE127" s="221" t="s">
        <v>121</v>
      </c>
    </row>
    <row r="128" spans="2:57" s="12" customFormat="1" ht="12.75" x14ac:dyDescent="0.2">
      <c r="B128" s="65">
        <v>2025</v>
      </c>
      <c r="C128" s="65">
        <v>891780111</v>
      </c>
      <c r="D128" s="65" t="s">
        <v>78</v>
      </c>
      <c r="E128" s="67" t="s">
        <v>15069</v>
      </c>
      <c r="F128" s="65" t="s">
        <v>15068</v>
      </c>
      <c r="G128" s="65">
        <v>0</v>
      </c>
      <c r="H128" s="65" t="s">
        <v>81</v>
      </c>
      <c r="I128" s="221" t="s">
        <v>82</v>
      </c>
      <c r="J128" s="220" t="s">
        <v>83</v>
      </c>
      <c r="K128" s="67" t="s">
        <v>15067</v>
      </c>
      <c r="L128" s="424">
        <v>191599436</v>
      </c>
      <c r="M128" s="221" t="s">
        <v>85</v>
      </c>
      <c r="N128" s="66" t="s">
        <v>15066</v>
      </c>
      <c r="O128" s="68">
        <v>901493378</v>
      </c>
      <c r="P128" s="68">
        <v>1401</v>
      </c>
      <c r="Q128" s="260">
        <v>45839</v>
      </c>
      <c r="R128" s="424">
        <v>191599437</v>
      </c>
      <c r="S128" s="260">
        <v>45854</v>
      </c>
      <c r="T128" s="424">
        <v>191599436</v>
      </c>
      <c r="U128" s="65" t="s">
        <v>87</v>
      </c>
      <c r="V128" s="402">
        <v>85459497</v>
      </c>
      <c r="W128" s="242" t="s">
        <v>540</v>
      </c>
      <c r="X128" s="587">
        <v>45854</v>
      </c>
      <c r="Y128" s="260">
        <v>45855</v>
      </c>
      <c r="Z128" s="587">
        <v>45855</v>
      </c>
      <c r="AA128" s="260">
        <v>45905</v>
      </c>
      <c r="AB128" s="49">
        <f t="shared" si="6"/>
        <v>50</v>
      </c>
      <c r="AC128" s="68">
        <v>0</v>
      </c>
      <c r="AD128" s="68">
        <v>0</v>
      </c>
      <c r="AE128" s="68">
        <v>0</v>
      </c>
      <c r="AF128" s="78" t="s">
        <v>89</v>
      </c>
      <c r="AG128" s="49">
        <f t="shared" si="7"/>
        <v>0</v>
      </c>
      <c r="AH128" s="68">
        <v>0</v>
      </c>
      <c r="AI128" s="68">
        <v>0</v>
      </c>
      <c r="AJ128" s="65" t="s">
        <v>89</v>
      </c>
      <c r="AK128" s="78" t="s">
        <v>89</v>
      </c>
      <c r="AL128" s="68">
        <v>0</v>
      </c>
      <c r="AM128" s="78" t="s">
        <v>89</v>
      </c>
      <c r="AN128" s="78" t="s">
        <v>89</v>
      </c>
      <c r="AO128" s="78" t="s">
        <v>89</v>
      </c>
      <c r="AP128" s="49">
        <f t="shared" si="8"/>
        <v>0</v>
      </c>
      <c r="AQ128" s="49">
        <f t="shared" si="9"/>
        <v>191599436</v>
      </c>
      <c r="AR128" s="65" t="s">
        <v>87</v>
      </c>
      <c r="AS128" s="68">
        <v>191599436</v>
      </c>
      <c r="AT128" s="65" t="s">
        <v>87</v>
      </c>
      <c r="AU128" s="68">
        <v>95799718</v>
      </c>
      <c r="AV128" s="260">
        <v>45870</v>
      </c>
      <c r="AW128" s="224">
        <v>0</v>
      </c>
      <c r="AX128" s="79">
        <f t="shared" si="10"/>
        <v>191599436</v>
      </c>
      <c r="AY128" s="223">
        <f t="shared" si="11"/>
        <v>0</v>
      </c>
      <c r="AZ128" s="74">
        <v>0</v>
      </c>
      <c r="BA128" s="75" t="s">
        <v>89</v>
      </c>
      <c r="BB128" s="65" t="s">
        <v>108</v>
      </c>
      <c r="BC128" s="76" t="s">
        <v>15065</v>
      </c>
      <c r="BD128" s="221" t="s">
        <v>87</v>
      </c>
      <c r="BE128" s="221" t="s">
        <v>121</v>
      </c>
    </row>
    <row r="129" spans="2:57" s="12" customFormat="1" ht="12.75" x14ac:dyDescent="0.2">
      <c r="B129" s="65">
        <v>2025</v>
      </c>
      <c r="C129" s="65">
        <v>891780111</v>
      </c>
      <c r="D129" s="65" t="s">
        <v>78</v>
      </c>
      <c r="E129" s="67" t="s">
        <v>15064</v>
      </c>
      <c r="F129" s="65" t="s">
        <v>15063</v>
      </c>
      <c r="G129" s="65">
        <v>0</v>
      </c>
      <c r="H129" s="65" t="s">
        <v>81</v>
      </c>
      <c r="I129" s="221" t="s">
        <v>82</v>
      </c>
      <c r="J129" s="220" t="s">
        <v>83</v>
      </c>
      <c r="K129" s="67" t="s">
        <v>15062</v>
      </c>
      <c r="L129" s="424">
        <v>49218400</v>
      </c>
      <c r="M129" s="221" t="s">
        <v>85</v>
      </c>
      <c r="N129" s="66" t="s">
        <v>15057</v>
      </c>
      <c r="O129" s="68">
        <v>901246775</v>
      </c>
      <c r="P129" s="68">
        <v>1486</v>
      </c>
      <c r="Q129" s="260">
        <v>45847</v>
      </c>
      <c r="R129" s="424">
        <v>49218400</v>
      </c>
      <c r="S129" s="260">
        <v>45855</v>
      </c>
      <c r="T129" s="424">
        <v>49218400</v>
      </c>
      <c r="U129" s="65" t="s">
        <v>87</v>
      </c>
      <c r="V129" s="402">
        <v>85465146</v>
      </c>
      <c r="W129" s="242" t="s">
        <v>14545</v>
      </c>
      <c r="X129" s="587">
        <v>45855</v>
      </c>
      <c r="Y129" s="260">
        <v>45859</v>
      </c>
      <c r="Z129" s="587">
        <v>45859</v>
      </c>
      <c r="AA129" s="260">
        <v>45867</v>
      </c>
      <c r="AB129" s="49">
        <f t="shared" si="6"/>
        <v>8</v>
      </c>
      <c r="AC129" s="68">
        <v>0</v>
      </c>
      <c r="AD129" s="68">
        <v>0</v>
      </c>
      <c r="AE129" s="68">
        <v>0</v>
      </c>
      <c r="AF129" s="78" t="s">
        <v>89</v>
      </c>
      <c r="AG129" s="49">
        <f t="shared" si="7"/>
        <v>0</v>
      </c>
      <c r="AH129" s="68">
        <v>0</v>
      </c>
      <c r="AI129" s="68">
        <v>0</v>
      </c>
      <c r="AJ129" s="65" t="s">
        <v>89</v>
      </c>
      <c r="AK129" s="78" t="s">
        <v>89</v>
      </c>
      <c r="AL129" s="68">
        <v>0</v>
      </c>
      <c r="AM129" s="78" t="s">
        <v>89</v>
      </c>
      <c r="AN129" s="78" t="s">
        <v>89</v>
      </c>
      <c r="AO129" s="78" t="s">
        <v>89</v>
      </c>
      <c r="AP129" s="49">
        <f t="shared" si="8"/>
        <v>0</v>
      </c>
      <c r="AQ129" s="49">
        <f t="shared" si="9"/>
        <v>49218400</v>
      </c>
      <c r="AR129" s="65" t="s">
        <v>87</v>
      </c>
      <c r="AS129" s="68">
        <v>49218400</v>
      </c>
      <c r="AT129" s="65" t="s">
        <v>90</v>
      </c>
      <c r="AU129" s="68">
        <v>0</v>
      </c>
      <c r="AV129" s="75" t="s">
        <v>89</v>
      </c>
      <c r="AW129" s="224">
        <v>49218400</v>
      </c>
      <c r="AX129" s="79">
        <f t="shared" si="10"/>
        <v>0</v>
      </c>
      <c r="AY129" s="223">
        <f t="shared" si="11"/>
        <v>1</v>
      </c>
      <c r="AZ129" s="74">
        <v>1</v>
      </c>
      <c r="BA129" s="75" t="s">
        <v>89</v>
      </c>
      <c r="BB129" s="65" t="s">
        <v>103</v>
      </c>
      <c r="BC129" s="76" t="s">
        <v>15061</v>
      </c>
      <c r="BD129" s="221" t="s">
        <v>87</v>
      </c>
      <c r="BE129" s="221" t="s">
        <v>121</v>
      </c>
    </row>
    <row r="130" spans="2:57" s="12" customFormat="1" ht="12.75" x14ac:dyDescent="0.2">
      <c r="B130" s="65">
        <v>2025</v>
      </c>
      <c r="C130" s="65">
        <v>891780111</v>
      </c>
      <c r="D130" s="65" t="s">
        <v>78</v>
      </c>
      <c r="E130" s="67" t="s">
        <v>15060</v>
      </c>
      <c r="F130" s="65" t="s">
        <v>15059</v>
      </c>
      <c r="G130" s="65">
        <v>0</v>
      </c>
      <c r="H130" s="65" t="s">
        <v>81</v>
      </c>
      <c r="I130" s="221" t="s">
        <v>82</v>
      </c>
      <c r="J130" s="220" t="s">
        <v>83</v>
      </c>
      <c r="K130" s="67" t="s">
        <v>15058</v>
      </c>
      <c r="L130" s="424">
        <v>83181000</v>
      </c>
      <c r="M130" s="221" t="s">
        <v>85</v>
      </c>
      <c r="N130" s="66" t="s">
        <v>15057</v>
      </c>
      <c r="O130" s="68">
        <v>901246775</v>
      </c>
      <c r="P130" s="68">
        <v>1485</v>
      </c>
      <c r="Q130" s="260">
        <v>45847</v>
      </c>
      <c r="R130" s="424">
        <v>83181000</v>
      </c>
      <c r="S130" s="260">
        <v>45855</v>
      </c>
      <c r="T130" s="424">
        <v>83181000</v>
      </c>
      <c r="U130" s="65" t="s">
        <v>87</v>
      </c>
      <c r="V130" s="402">
        <v>85465146</v>
      </c>
      <c r="W130" s="242" t="s">
        <v>14545</v>
      </c>
      <c r="X130" s="587">
        <v>45855</v>
      </c>
      <c r="Y130" s="260">
        <v>45859</v>
      </c>
      <c r="Z130" s="587">
        <v>45859</v>
      </c>
      <c r="AA130" s="260">
        <v>45863</v>
      </c>
      <c r="AB130" s="49">
        <f t="shared" si="6"/>
        <v>4</v>
      </c>
      <c r="AC130" s="68">
        <v>0</v>
      </c>
      <c r="AD130" s="68">
        <v>0</v>
      </c>
      <c r="AE130" s="68">
        <v>0</v>
      </c>
      <c r="AF130" s="78" t="s">
        <v>89</v>
      </c>
      <c r="AG130" s="49">
        <f t="shared" si="7"/>
        <v>0</v>
      </c>
      <c r="AH130" s="68">
        <v>0</v>
      </c>
      <c r="AI130" s="68">
        <v>0</v>
      </c>
      <c r="AJ130" s="65" t="s">
        <v>89</v>
      </c>
      <c r="AK130" s="78" t="s">
        <v>89</v>
      </c>
      <c r="AL130" s="68">
        <v>0</v>
      </c>
      <c r="AM130" s="78" t="s">
        <v>89</v>
      </c>
      <c r="AN130" s="78" t="s">
        <v>89</v>
      </c>
      <c r="AO130" s="78" t="s">
        <v>89</v>
      </c>
      <c r="AP130" s="49">
        <f t="shared" si="8"/>
        <v>0</v>
      </c>
      <c r="AQ130" s="49">
        <f t="shared" si="9"/>
        <v>83181000</v>
      </c>
      <c r="AR130" s="65" t="s">
        <v>87</v>
      </c>
      <c r="AS130" s="68">
        <v>83181000</v>
      </c>
      <c r="AT130" s="65" t="s">
        <v>90</v>
      </c>
      <c r="AU130" s="68">
        <v>0</v>
      </c>
      <c r="AV130" s="75" t="s">
        <v>89</v>
      </c>
      <c r="AW130" s="224">
        <v>83181000</v>
      </c>
      <c r="AX130" s="79">
        <f t="shared" si="10"/>
        <v>0</v>
      </c>
      <c r="AY130" s="223">
        <f t="shared" si="11"/>
        <v>1</v>
      </c>
      <c r="AZ130" s="74">
        <v>1</v>
      </c>
      <c r="BA130" s="75" t="s">
        <v>89</v>
      </c>
      <c r="BB130" s="65" t="s">
        <v>103</v>
      </c>
      <c r="BC130" s="76" t="s">
        <v>15056</v>
      </c>
      <c r="BD130" s="221" t="s">
        <v>87</v>
      </c>
      <c r="BE130" s="221" t="s">
        <v>121</v>
      </c>
    </row>
    <row r="131" spans="2:57" s="12" customFormat="1" ht="12.75" x14ac:dyDescent="0.2">
      <c r="B131" s="65">
        <v>2025</v>
      </c>
      <c r="C131" s="65">
        <v>891780111</v>
      </c>
      <c r="D131" s="65" t="s">
        <v>78</v>
      </c>
      <c r="E131" s="67" t="s">
        <v>15055</v>
      </c>
      <c r="F131" s="65" t="s">
        <v>15054</v>
      </c>
      <c r="G131" s="65">
        <v>0</v>
      </c>
      <c r="H131" s="65" t="s">
        <v>81</v>
      </c>
      <c r="I131" s="221" t="s">
        <v>127</v>
      </c>
      <c r="J131" s="220" t="s">
        <v>83</v>
      </c>
      <c r="K131" s="67" t="s">
        <v>15053</v>
      </c>
      <c r="L131" s="424">
        <v>30000000</v>
      </c>
      <c r="M131" s="221" t="s">
        <v>85</v>
      </c>
      <c r="N131" s="66" t="s">
        <v>15003</v>
      </c>
      <c r="O131" s="68">
        <v>900692909</v>
      </c>
      <c r="P131" s="68">
        <v>1574</v>
      </c>
      <c r="Q131" s="260">
        <v>45854</v>
      </c>
      <c r="R131" s="424">
        <v>30000000</v>
      </c>
      <c r="S131" s="260">
        <v>45856</v>
      </c>
      <c r="T131" s="424">
        <v>30000000</v>
      </c>
      <c r="U131" s="65" t="s">
        <v>87</v>
      </c>
      <c r="V131" s="402">
        <v>63563343</v>
      </c>
      <c r="W131" s="242" t="s">
        <v>15052</v>
      </c>
      <c r="X131" s="587">
        <v>45856</v>
      </c>
      <c r="Y131" s="260">
        <v>45856</v>
      </c>
      <c r="Z131" s="587">
        <v>45856</v>
      </c>
      <c r="AA131" s="260">
        <v>45857</v>
      </c>
      <c r="AB131" s="49">
        <f t="shared" si="6"/>
        <v>1</v>
      </c>
      <c r="AC131" s="68">
        <v>0</v>
      </c>
      <c r="AD131" s="68">
        <v>0</v>
      </c>
      <c r="AE131" s="68">
        <v>0</v>
      </c>
      <c r="AF131" s="78" t="s">
        <v>89</v>
      </c>
      <c r="AG131" s="49">
        <f t="shared" si="7"/>
        <v>0</v>
      </c>
      <c r="AH131" s="68">
        <v>0</v>
      </c>
      <c r="AI131" s="68">
        <v>0</v>
      </c>
      <c r="AJ131" s="65" t="s">
        <v>89</v>
      </c>
      <c r="AK131" s="78" t="s">
        <v>89</v>
      </c>
      <c r="AL131" s="68">
        <v>0</v>
      </c>
      <c r="AM131" s="78" t="s">
        <v>89</v>
      </c>
      <c r="AN131" s="78" t="s">
        <v>89</v>
      </c>
      <c r="AO131" s="78" t="s">
        <v>89</v>
      </c>
      <c r="AP131" s="49">
        <f t="shared" si="8"/>
        <v>0</v>
      </c>
      <c r="AQ131" s="49">
        <f t="shared" si="9"/>
        <v>30000000</v>
      </c>
      <c r="AR131" s="65" t="s">
        <v>87</v>
      </c>
      <c r="AS131" s="68">
        <v>30000000</v>
      </c>
      <c r="AT131" s="65" t="s">
        <v>90</v>
      </c>
      <c r="AU131" s="68">
        <v>0</v>
      </c>
      <c r="AV131" s="75" t="s">
        <v>89</v>
      </c>
      <c r="AW131" s="224">
        <v>30000000</v>
      </c>
      <c r="AX131" s="79">
        <f t="shared" si="10"/>
        <v>0</v>
      </c>
      <c r="AY131" s="223">
        <f t="shared" si="11"/>
        <v>1</v>
      </c>
      <c r="AZ131" s="74">
        <v>1</v>
      </c>
      <c r="BA131" s="75" t="s">
        <v>89</v>
      </c>
      <c r="BB131" s="65" t="s">
        <v>103</v>
      </c>
      <c r="BC131" s="76" t="s">
        <v>15051</v>
      </c>
      <c r="BD131" s="221" t="s">
        <v>87</v>
      </c>
      <c r="BE131" s="221" t="s">
        <v>121</v>
      </c>
    </row>
    <row r="132" spans="2:57" s="12" customFormat="1" ht="12.75" x14ac:dyDescent="0.2">
      <c r="B132" s="65">
        <v>2025</v>
      </c>
      <c r="C132" s="65">
        <v>891780111</v>
      </c>
      <c r="D132" s="65" t="s">
        <v>78</v>
      </c>
      <c r="E132" s="67" t="s">
        <v>15050</v>
      </c>
      <c r="F132" s="65" t="s">
        <v>15049</v>
      </c>
      <c r="G132" s="65">
        <v>0</v>
      </c>
      <c r="H132" s="65" t="s">
        <v>81</v>
      </c>
      <c r="I132" s="221" t="s">
        <v>82</v>
      </c>
      <c r="J132" s="220" t="s">
        <v>83</v>
      </c>
      <c r="K132" s="67" t="s">
        <v>15048</v>
      </c>
      <c r="L132" s="424">
        <v>16412820</v>
      </c>
      <c r="M132" s="221" t="s">
        <v>85</v>
      </c>
      <c r="N132" s="66" t="s">
        <v>15047</v>
      </c>
      <c r="O132" s="68">
        <v>900566742</v>
      </c>
      <c r="P132" s="68">
        <v>1509</v>
      </c>
      <c r="Q132" s="260">
        <v>45849</v>
      </c>
      <c r="R132" s="424">
        <v>16412820</v>
      </c>
      <c r="S132" s="260">
        <v>45856</v>
      </c>
      <c r="T132" s="424">
        <v>16412820</v>
      </c>
      <c r="U132" s="65" t="s">
        <v>87</v>
      </c>
      <c r="V132" s="402">
        <v>7633815</v>
      </c>
      <c r="W132" s="242" t="s">
        <v>8803</v>
      </c>
      <c r="X132" s="587">
        <v>45856</v>
      </c>
      <c r="Y132" s="260">
        <v>45856</v>
      </c>
      <c r="Z132" s="587">
        <v>45856</v>
      </c>
      <c r="AA132" s="260">
        <v>45862</v>
      </c>
      <c r="AB132" s="49">
        <f t="shared" si="6"/>
        <v>6</v>
      </c>
      <c r="AC132" s="68">
        <v>0</v>
      </c>
      <c r="AD132" s="68">
        <v>0</v>
      </c>
      <c r="AE132" s="68">
        <v>0</v>
      </c>
      <c r="AF132" s="78" t="s">
        <v>89</v>
      </c>
      <c r="AG132" s="49">
        <f t="shared" si="7"/>
        <v>0</v>
      </c>
      <c r="AH132" s="68">
        <v>0</v>
      </c>
      <c r="AI132" s="68">
        <v>0</v>
      </c>
      <c r="AJ132" s="65" t="s">
        <v>89</v>
      </c>
      <c r="AK132" s="78" t="s">
        <v>89</v>
      </c>
      <c r="AL132" s="68">
        <v>0</v>
      </c>
      <c r="AM132" s="78" t="s">
        <v>89</v>
      </c>
      <c r="AN132" s="78" t="s">
        <v>89</v>
      </c>
      <c r="AO132" s="78" t="s">
        <v>89</v>
      </c>
      <c r="AP132" s="49">
        <f t="shared" si="8"/>
        <v>0</v>
      </c>
      <c r="AQ132" s="49">
        <f t="shared" si="9"/>
        <v>16412820</v>
      </c>
      <c r="AR132" s="65" t="s">
        <v>87</v>
      </c>
      <c r="AS132" s="68">
        <v>16412820</v>
      </c>
      <c r="AT132" s="65" t="s">
        <v>90</v>
      </c>
      <c r="AU132" s="68">
        <v>0</v>
      </c>
      <c r="AV132" s="75" t="s">
        <v>89</v>
      </c>
      <c r="AW132" s="224">
        <v>0</v>
      </c>
      <c r="AX132" s="79">
        <f t="shared" si="10"/>
        <v>16412820</v>
      </c>
      <c r="AY132" s="223">
        <f t="shared" si="11"/>
        <v>0</v>
      </c>
      <c r="AZ132" s="74">
        <v>1</v>
      </c>
      <c r="BA132" s="75" t="s">
        <v>89</v>
      </c>
      <c r="BB132" s="65" t="s">
        <v>103</v>
      </c>
      <c r="BC132" s="76" t="s">
        <v>15046</v>
      </c>
      <c r="BD132" s="221" t="s">
        <v>87</v>
      </c>
      <c r="BE132" s="221" t="s">
        <v>121</v>
      </c>
    </row>
    <row r="133" spans="2:57" s="12" customFormat="1" ht="13.5" customHeight="1" x14ac:dyDescent="0.2">
      <c r="B133" s="65">
        <v>2025</v>
      </c>
      <c r="C133" s="65">
        <v>891780111</v>
      </c>
      <c r="D133" s="65" t="s">
        <v>78</v>
      </c>
      <c r="E133" s="67" t="s">
        <v>15045</v>
      </c>
      <c r="F133" s="65" t="s">
        <v>15044</v>
      </c>
      <c r="G133" s="65">
        <v>0</v>
      </c>
      <c r="H133" s="65" t="s">
        <v>81</v>
      </c>
      <c r="I133" s="221" t="s">
        <v>127</v>
      </c>
      <c r="J133" s="220" t="s">
        <v>83</v>
      </c>
      <c r="K133" s="67" t="s">
        <v>15043</v>
      </c>
      <c r="L133" s="424">
        <v>45000000</v>
      </c>
      <c r="M133" s="221" t="s">
        <v>85</v>
      </c>
      <c r="N133" s="66" t="s">
        <v>15042</v>
      </c>
      <c r="O133" s="68">
        <v>901758426</v>
      </c>
      <c r="P133" s="68">
        <v>1556</v>
      </c>
      <c r="Q133" s="260">
        <v>45853</v>
      </c>
      <c r="R133" s="424">
        <v>80000000</v>
      </c>
      <c r="S133" s="260">
        <v>45860</v>
      </c>
      <c r="T133" s="424">
        <v>45000000</v>
      </c>
      <c r="U133" s="65" t="s">
        <v>87</v>
      </c>
      <c r="V133" s="402">
        <v>72175282</v>
      </c>
      <c r="W133" s="242" t="s">
        <v>318</v>
      </c>
      <c r="X133" s="587">
        <v>45860</v>
      </c>
      <c r="Y133" s="260">
        <v>45867</v>
      </c>
      <c r="Z133" s="587" t="s">
        <v>89</v>
      </c>
      <c r="AA133" s="260">
        <v>45867</v>
      </c>
      <c r="AB133" s="49">
        <f t="shared" si="6"/>
        <v>0</v>
      </c>
      <c r="AC133" s="68">
        <v>0</v>
      </c>
      <c r="AD133" s="68">
        <v>0</v>
      </c>
      <c r="AE133" s="68">
        <v>0</v>
      </c>
      <c r="AF133" s="78" t="s">
        <v>89</v>
      </c>
      <c r="AG133" s="49">
        <f t="shared" si="7"/>
        <v>0</v>
      </c>
      <c r="AH133" s="68">
        <v>0</v>
      </c>
      <c r="AI133" s="68">
        <v>0</v>
      </c>
      <c r="AJ133" s="65" t="s">
        <v>89</v>
      </c>
      <c r="AK133" s="78" t="s">
        <v>89</v>
      </c>
      <c r="AL133" s="68">
        <v>0</v>
      </c>
      <c r="AM133" s="78" t="s">
        <v>89</v>
      </c>
      <c r="AN133" s="78" t="s">
        <v>89</v>
      </c>
      <c r="AO133" s="78" t="s">
        <v>89</v>
      </c>
      <c r="AP133" s="49">
        <f t="shared" si="8"/>
        <v>0</v>
      </c>
      <c r="AQ133" s="49">
        <f t="shared" si="9"/>
        <v>45000000</v>
      </c>
      <c r="AR133" s="65" t="s">
        <v>87</v>
      </c>
      <c r="AS133" s="68">
        <v>45000000</v>
      </c>
      <c r="AT133" s="65" t="s">
        <v>90</v>
      </c>
      <c r="AU133" s="68">
        <v>0</v>
      </c>
      <c r="AV133" s="75" t="s">
        <v>89</v>
      </c>
      <c r="AW133" s="224">
        <v>0</v>
      </c>
      <c r="AX133" s="79">
        <f t="shared" si="10"/>
        <v>45000000</v>
      </c>
      <c r="AY133" s="223">
        <f t="shared" si="11"/>
        <v>0</v>
      </c>
      <c r="AZ133" s="74">
        <v>1</v>
      </c>
      <c r="BA133" s="75" t="s">
        <v>89</v>
      </c>
      <c r="BB133" s="65" t="s">
        <v>103</v>
      </c>
      <c r="BC133" s="76" t="s">
        <v>15041</v>
      </c>
      <c r="BD133" s="221" t="s">
        <v>87</v>
      </c>
      <c r="BE133" s="221" t="s">
        <v>121</v>
      </c>
    </row>
    <row r="134" spans="2:57" s="12" customFormat="1" ht="12.75" x14ac:dyDescent="0.2">
      <c r="B134" s="65">
        <v>2025</v>
      </c>
      <c r="C134" s="65">
        <v>891780111</v>
      </c>
      <c r="D134" s="65" t="s">
        <v>78</v>
      </c>
      <c r="E134" s="67" t="s">
        <v>15040</v>
      </c>
      <c r="F134" s="65" t="s">
        <v>15039</v>
      </c>
      <c r="G134" s="65">
        <v>0</v>
      </c>
      <c r="H134" s="65" t="s">
        <v>81</v>
      </c>
      <c r="I134" s="221" t="s">
        <v>127</v>
      </c>
      <c r="J134" s="220" t="s">
        <v>83</v>
      </c>
      <c r="K134" s="67" t="s">
        <v>15038</v>
      </c>
      <c r="L134" s="424">
        <v>17000000</v>
      </c>
      <c r="M134" s="221" t="s">
        <v>85</v>
      </c>
      <c r="N134" s="66" t="s">
        <v>14983</v>
      </c>
      <c r="O134" s="68">
        <v>819003317</v>
      </c>
      <c r="P134" s="68">
        <v>1556</v>
      </c>
      <c r="Q134" s="260">
        <v>45853</v>
      </c>
      <c r="R134" s="424">
        <v>80000000</v>
      </c>
      <c r="S134" s="260">
        <v>45860</v>
      </c>
      <c r="T134" s="424">
        <v>17000000</v>
      </c>
      <c r="U134" s="65" t="s">
        <v>87</v>
      </c>
      <c r="V134" s="402">
        <v>72175282</v>
      </c>
      <c r="W134" s="242" t="s">
        <v>318</v>
      </c>
      <c r="X134" s="587">
        <v>45860</v>
      </c>
      <c r="Y134" s="260">
        <v>45867</v>
      </c>
      <c r="Z134" s="587" t="s">
        <v>89</v>
      </c>
      <c r="AA134" s="260">
        <v>45867</v>
      </c>
      <c r="AB134" s="49">
        <f t="shared" si="6"/>
        <v>0</v>
      </c>
      <c r="AC134" s="68">
        <v>0</v>
      </c>
      <c r="AD134" s="68">
        <v>0</v>
      </c>
      <c r="AE134" s="68">
        <v>0</v>
      </c>
      <c r="AF134" s="78" t="s">
        <v>89</v>
      </c>
      <c r="AG134" s="49">
        <f t="shared" si="7"/>
        <v>0</v>
      </c>
      <c r="AH134" s="68">
        <v>0</v>
      </c>
      <c r="AI134" s="68">
        <v>0</v>
      </c>
      <c r="AJ134" s="65" t="s">
        <v>89</v>
      </c>
      <c r="AK134" s="78" t="s">
        <v>89</v>
      </c>
      <c r="AL134" s="68">
        <v>0</v>
      </c>
      <c r="AM134" s="78" t="s">
        <v>89</v>
      </c>
      <c r="AN134" s="78" t="s">
        <v>89</v>
      </c>
      <c r="AO134" s="78" t="s">
        <v>89</v>
      </c>
      <c r="AP134" s="49">
        <f t="shared" si="8"/>
        <v>0</v>
      </c>
      <c r="AQ134" s="49">
        <f t="shared" si="9"/>
        <v>17000000</v>
      </c>
      <c r="AR134" s="65" t="s">
        <v>87</v>
      </c>
      <c r="AS134" s="68">
        <v>17000000</v>
      </c>
      <c r="AT134" s="65" t="s">
        <v>90</v>
      </c>
      <c r="AU134" s="68">
        <v>0</v>
      </c>
      <c r="AV134" s="75" t="s">
        <v>89</v>
      </c>
      <c r="AW134" s="224">
        <v>0</v>
      </c>
      <c r="AX134" s="79">
        <f t="shared" si="10"/>
        <v>17000000</v>
      </c>
      <c r="AY134" s="223">
        <f t="shared" si="11"/>
        <v>0</v>
      </c>
      <c r="AZ134" s="74">
        <v>1</v>
      </c>
      <c r="BA134" s="75" t="s">
        <v>89</v>
      </c>
      <c r="BB134" s="65" t="s">
        <v>103</v>
      </c>
      <c r="BC134" s="76" t="s">
        <v>15037</v>
      </c>
      <c r="BD134" s="221" t="s">
        <v>87</v>
      </c>
      <c r="BE134" s="221" t="s">
        <v>121</v>
      </c>
    </row>
    <row r="135" spans="2:57" s="12" customFormat="1" ht="12.75" x14ac:dyDescent="0.2">
      <c r="B135" s="65">
        <v>2025</v>
      </c>
      <c r="C135" s="65">
        <v>891780111</v>
      </c>
      <c r="D135" s="65" t="s">
        <v>78</v>
      </c>
      <c r="E135" s="67" t="s">
        <v>15036</v>
      </c>
      <c r="F135" s="65" t="s">
        <v>15035</v>
      </c>
      <c r="G135" s="65">
        <v>0</v>
      </c>
      <c r="H135" s="65" t="s">
        <v>81</v>
      </c>
      <c r="I135" s="221" t="s">
        <v>82</v>
      </c>
      <c r="J135" s="220" t="s">
        <v>83</v>
      </c>
      <c r="K135" s="67" t="s">
        <v>15034</v>
      </c>
      <c r="L135" s="424">
        <v>300000000</v>
      </c>
      <c r="M135" s="221" t="s">
        <v>85</v>
      </c>
      <c r="N135" s="66" t="s">
        <v>15033</v>
      </c>
      <c r="O135" s="68">
        <v>901279448</v>
      </c>
      <c r="P135" s="68" t="s">
        <v>15032</v>
      </c>
      <c r="Q135" s="260">
        <v>45849</v>
      </c>
      <c r="R135" s="424">
        <v>300000000</v>
      </c>
      <c r="S135" s="260">
        <v>45860</v>
      </c>
      <c r="T135" s="424">
        <v>300000000</v>
      </c>
      <c r="U135" s="65" t="s">
        <v>87</v>
      </c>
      <c r="V135" s="402">
        <v>85459497</v>
      </c>
      <c r="W135" s="242" t="s">
        <v>540</v>
      </c>
      <c r="X135" s="587">
        <v>45860</v>
      </c>
      <c r="Y135" s="260">
        <v>45861</v>
      </c>
      <c r="Z135" s="587">
        <v>45861</v>
      </c>
      <c r="AA135" s="260">
        <v>46022</v>
      </c>
      <c r="AB135" s="49">
        <f t="shared" si="6"/>
        <v>161</v>
      </c>
      <c r="AC135" s="68">
        <v>1</v>
      </c>
      <c r="AD135" s="68">
        <v>5000000</v>
      </c>
      <c r="AE135" s="68">
        <v>0</v>
      </c>
      <c r="AF135" s="78" t="s">
        <v>89</v>
      </c>
      <c r="AG135" s="49">
        <f t="shared" si="7"/>
        <v>0</v>
      </c>
      <c r="AH135" s="68">
        <v>0</v>
      </c>
      <c r="AI135" s="68">
        <v>0</v>
      </c>
      <c r="AJ135" s="65" t="s">
        <v>89</v>
      </c>
      <c r="AK135" s="78" t="s">
        <v>89</v>
      </c>
      <c r="AL135" s="68">
        <v>0</v>
      </c>
      <c r="AM135" s="78" t="s">
        <v>89</v>
      </c>
      <c r="AN135" s="78" t="s">
        <v>89</v>
      </c>
      <c r="AO135" s="78" t="s">
        <v>89</v>
      </c>
      <c r="AP135" s="49">
        <f t="shared" si="8"/>
        <v>0</v>
      </c>
      <c r="AQ135" s="49">
        <f t="shared" si="9"/>
        <v>305000000</v>
      </c>
      <c r="AR135" s="65" t="s">
        <v>87</v>
      </c>
      <c r="AS135" s="68">
        <v>305000000</v>
      </c>
      <c r="AT135" s="65" t="s">
        <v>90</v>
      </c>
      <c r="AU135" s="68">
        <v>0</v>
      </c>
      <c r="AV135" s="75" t="s">
        <v>89</v>
      </c>
      <c r="AW135" s="224">
        <v>0</v>
      </c>
      <c r="AX135" s="79">
        <f t="shared" si="10"/>
        <v>305000000</v>
      </c>
      <c r="AY135" s="223">
        <f t="shared" si="11"/>
        <v>0</v>
      </c>
      <c r="AZ135" s="74">
        <v>0</v>
      </c>
      <c r="BA135" s="75" t="s">
        <v>89</v>
      </c>
      <c r="BB135" s="65" t="s">
        <v>108</v>
      </c>
      <c r="BC135" s="76" t="s">
        <v>15031</v>
      </c>
      <c r="BD135" s="221" t="s">
        <v>87</v>
      </c>
      <c r="BE135" s="221" t="s">
        <v>121</v>
      </c>
    </row>
    <row r="136" spans="2:57" s="12" customFormat="1" ht="12.75" x14ac:dyDescent="0.2">
      <c r="B136" s="65">
        <v>2025</v>
      </c>
      <c r="C136" s="65">
        <v>891780111</v>
      </c>
      <c r="D136" s="65" t="s">
        <v>78</v>
      </c>
      <c r="E136" s="67" t="s">
        <v>15030</v>
      </c>
      <c r="F136" s="65" t="s">
        <v>15029</v>
      </c>
      <c r="G136" s="65">
        <v>0</v>
      </c>
      <c r="H136" s="65" t="s">
        <v>81</v>
      </c>
      <c r="I136" s="221" t="s">
        <v>127</v>
      </c>
      <c r="J136" s="220" t="s">
        <v>83</v>
      </c>
      <c r="K136" s="67" t="s">
        <v>15028</v>
      </c>
      <c r="L136" s="424">
        <v>56515368</v>
      </c>
      <c r="M136" s="221" t="s">
        <v>85</v>
      </c>
      <c r="N136" s="66" t="s">
        <v>15003</v>
      </c>
      <c r="O136" s="68">
        <v>900692909</v>
      </c>
      <c r="P136" s="68">
        <v>1623</v>
      </c>
      <c r="Q136" s="260">
        <v>45856</v>
      </c>
      <c r="R136" s="424">
        <v>56515368</v>
      </c>
      <c r="S136" s="260">
        <v>45860</v>
      </c>
      <c r="T136" s="424">
        <v>56515368</v>
      </c>
      <c r="U136" s="65" t="s">
        <v>87</v>
      </c>
      <c r="V136" s="402">
        <v>36669284</v>
      </c>
      <c r="W136" s="242" t="s">
        <v>2039</v>
      </c>
      <c r="X136" s="587">
        <v>45860</v>
      </c>
      <c r="Y136" s="260">
        <v>45861</v>
      </c>
      <c r="Z136" s="587">
        <v>45861</v>
      </c>
      <c r="AA136" s="260">
        <v>45861</v>
      </c>
      <c r="AB136" s="49">
        <f t="shared" ref="AB136:AB199" si="12">+IF(Z136="1800-01-01",AA136-Y136,AA136-Z136)</f>
        <v>0</v>
      </c>
      <c r="AC136" s="68">
        <v>0</v>
      </c>
      <c r="AD136" s="68">
        <v>0</v>
      </c>
      <c r="AE136" s="68">
        <v>0</v>
      </c>
      <c r="AF136" s="78" t="s">
        <v>89</v>
      </c>
      <c r="AG136" s="49">
        <f t="shared" ref="AG136:AG199" si="13">+IF(AF136="1800-01-01",0,AF136-AA136)</f>
        <v>0</v>
      </c>
      <c r="AH136" s="68">
        <v>0</v>
      </c>
      <c r="AI136" s="68">
        <v>0</v>
      </c>
      <c r="AJ136" s="65" t="s">
        <v>89</v>
      </c>
      <c r="AK136" s="78" t="s">
        <v>89</v>
      </c>
      <c r="AL136" s="68">
        <v>0</v>
      </c>
      <c r="AM136" s="78" t="s">
        <v>89</v>
      </c>
      <c r="AN136" s="78" t="s">
        <v>89</v>
      </c>
      <c r="AO136" s="78" t="s">
        <v>89</v>
      </c>
      <c r="AP136" s="49">
        <f t="shared" ref="AP136:AP199" si="14">+IF(AM136="1800-01-01",0,AN136-AM136)</f>
        <v>0</v>
      </c>
      <c r="AQ136" s="49">
        <f t="shared" ref="AQ136:AQ199" si="15">+L136+AD136-AI136</f>
        <v>56515368</v>
      </c>
      <c r="AR136" s="65" t="s">
        <v>87</v>
      </c>
      <c r="AS136" s="68">
        <v>56515368</v>
      </c>
      <c r="AT136" s="65" t="s">
        <v>90</v>
      </c>
      <c r="AU136" s="68">
        <v>0</v>
      </c>
      <c r="AV136" s="75" t="s">
        <v>89</v>
      </c>
      <c r="AW136" s="224">
        <v>56515368</v>
      </c>
      <c r="AX136" s="79">
        <f t="shared" ref="AX136:AX199" si="16">AQ136-AW136</f>
        <v>0</v>
      </c>
      <c r="AY136" s="223">
        <f t="shared" ref="AY136:AY199" si="17">+IFERROR(AW136/AQ136,"_")</f>
        <v>1</v>
      </c>
      <c r="AZ136" s="74">
        <v>1</v>
      </c>
      <c r="BA136" s="75" t="s">
        <v>89</v>
      </c>
      <c r="BB136" s="65" t="s">
        <v>103</v>
      </c>
      <c r="BC136" s="76" t="s">
        <v>15027</v>
      </c>
      <c r="BD136" s="221" t="s">
        <v>87</v>
      </c>
      <c r="BE136" s="221" t="s">
        <v>121</v>
      </c>
    </row>
    <row r="137" spans="2:57" s="12" customFormat="1" ht="12.75" x14ac:dyDescent="0.2">
      <c r="B137" s="65">
        <v>2025</v>
      </c>
      <c r="C137" s="65">
        <v>891780111</v>
      </c>
      <c r="D137" s="65" t="s">
        <v>78</v>
      </c>
      <c r="E137" s="67" t="s">
        <v>15026</v>
      </c>
      <c r="F137" s="65" t="s">
        <v>15025</v>
      </c>
      <c r="G137" s="65">
        <v>0</v>
      </c>
      <c r="H137" s="65" t="s">
        <v>81</v>
      </c>
      <c r="I137" s="221" t="s">
        <v>127</v>
      </c>
      <c r="J137" s="220" t="s">
        <v>83</v>
      </c>
      <c r="K137" s="67" t="s">
        <v>15024</v>
      </c>
      <c r="L137" s="424">
        <v>20001940</v>
      </c>
      <c r="M137" s="221" t="s">
        <v>85</v>
      </c>
      <c r="N137" s="66" t="s">
        <v>15023</v>
      </c>
      <c r="O137" s="68">
        <v>7144967</v>
      </c>
      <c r="P137" s="68">
        <v>1586</v>
      </c>
      <c r="Q137" s="260">
        <v>45856</v>
      </c>
      <c r="R137" s="424">
        <v>20001940</v>
      </c>
      <c r="S137" s="260">
        <v>45860</v>
      </c>
      <c r="T137" s="424">
        <v>20001940</v>
      </c>
      <c r="U137" s="65" t="s">
        <v>87</v>
      </c>
      <c r="V137" s="402">
        <v>36669284</v>
      </c>
      <c r="W137" s="242" t="s">
        <v>2039</v>
      </c>
      <c r="X137" s="587">
        <v>45860</v>
      </c>
      <c r="Y137" s="260">
        <v>45861</v>
      </c>
      <c r="Z137" s="587">
        <v>45861</v>
      </c>
      <c r="AA137" s="260">
        <v>45861</v>
      </c>
      <c r="AB137" s="49">
        <f t="shared" si="12"/>
        <v>0</v>
      </c>
      <c r="AC137" s="68">
        <v>0</v>
      </c>
      <c r="AD137" s="68">
        <v>0</v>
      </c>
      <c r="AE137" s="68">
        <v>0</v>
      </c>
      <c r="AF137" s="78" t="s">
        <v>89</v>
      </c>
      <c r="AG137" s="49">
        <f t="shared" si="13"/>
        <v>0</v>
      </c>
      <c r="AH137" s="68">
        <v>0</v>
      </c>
      <c r="AI137" s="68">
        <v>0</v>
      </c>
      <c r="AJ137" s="65" t="s">
        <v>89</v>
      </c>
      <c r="AK137" s="78" t="s">
        <v>89</v>
      </c>
      <c r="AL137" s="68">
        <v>0</v>
      </c>
      <c r="AM137" s="78" t="s">
        <v>89</v>
      </c>
      <c r="AN137" s="78" t="s">
        <v>89</v>
      </c>
      <c r="AO137" s="78" t="s">
        <v>89</v>
      </c>
      <c r="AP137" s="49">
        <f t="shared" si="14"/>
        <v>0</v>
      </c>
      <c r="AQ137" s="49">
        <f t="shared" si="15"/>
        <v>20001940</v>
      </c>
      <c r="AR137" s="65" t="s">
        <v>87</v>
      </c>
      <c r="AS137" s="68">
        <v>20001940</v>
      </c>
      <c r="AT137" s="65" t="s">
        <v>90</v>
      </c>
      <c r="AU137" s="68">
        <v>0</v>
      </c>
      <c r="AV137" s="75" t="s">
        <v>89</v>
      </c>
      <c r="AW137" s="224">
        <v>20001940</v>
      </c>
      <c r="AX137" s="79">
        <f t="shared" si="16"/>
        <v>0</v>
      </c>
      <c r="AY137" s="223">
        <f t="shared" si="17"/>
        <v>1</v>
      </c>
      <c r="AZ137" s="74">
        <v>1</v>
      </c>
      <c r="BA137" s="75" t="s">
        <v>89</v>
      </c>
      <c r="BB137" s="65" t="s">
        <v>103</v>
      </c>
      <c r="BC137" s="76" t="s">
        <v>15022</v>
      </c>
      <c r="BD137" s="221" t="s">
        <v>87</v>
      </c>
      <c r="BE137" s="221" t="s">
        <v>121</v>
      </c>
    </row>
    <row r="138" spans="2:57" s="12" customFormat="1" ht="12.75" x14ac:dyDescent="0.2">
      <c r="B138" s="65">
        <v>2025</v>
      </c>
      <c r="C138" s="65">
        <v>891780111</v>
      </c>
      <c r="D138" s="65" t="s">
        <v>78</v>
      </c>
      <c r="E138" s="67" t="s">
        <v>15021</v>
      </c>
      <c r="F138" s="65" t="s">
        <v>15020</v>
      </c>
      <c r="G138" s="65">
        <v>0</v>
      </c>
      <c r="H138" s="65" t="s">
        <v>81</v>
      </c>
      <c r="I138" s="221" t="s">
        <v>127</v>
      </c>
      <c r="J138" s="220" t="s">
        <v>83</v>
      </c>
      <c r="K138" s="67" t="s">
        <v>15019</v>
      </c>
      <c r="L138" s="424">
        <v>32359077.379999999</v>
      </c>
      <c r="M138" s="221" t="s">
        <v>85</v>
      </c>
      <c r="N138" s="66" t="s">
        <v>15018</v>
      </c>
      <c r="O138" s="68">
        <v>900855931</v>
      </c>
      <c r="P138" s="68">
        <v>1563</v>
      </c>
      <c r="Q138" s="260">
        <v>45853</v>
      </c>
      <c r="R138" s="424">
        <v>32359078</v>
      </c>
      <c r="S138" s="260">
        <v>45860</v>
      </c>
      <c r="T138" s="424">
        <v>32359077.379999999</v>
      </c>
      <c r="U138" s="65" t="s">
        <v>87</v>
      </c>
      <c r="V138" s="402">
        <v>15443332</v>
      </c>
      <c r="W138" s="242" t="s">
        <v>10231</v>
      </c>
      <c r="X138" s="587">
        <v>45860</v>
      </c>
      <c r="Y138" s="260">
        <v>45860</v>
      </c>
      <c r="Z138" s="587" t="s">
        <v>89</v>
      </c>
      <c r="AA138" s="260">
        <v>45864</v>
      </c>
      <c r="AB138" s="49">
        <f t="shared" si="12"/>
        <v>4</v>
      </c>
      <c r="AC138" s="68">
        <v>0</v>
      </c>
      <c r="AD138" s="68">
        <v>0</v>
      </c>
      <c r="AE138" s="68">
        <v>0</v>
      </c>
      <c r="AF138" s="78" t="s">
        <v>89</v>
      </c>
      <c r="AG138" s="49">
        <f t="shared" si="13"/>
        <v>0</v>
      </c>
      <c r="AH138" s="68">
        <v>0</v>
      </c>
      <c r="AI138" s="68">
        <v>0</v>
      </c>
      <c r="AJ138" s="65" t="s">
        <v>89</v>
      </c>
      <c r="AK138" s="78" t="s">
        <v>89</v>
      </c>
      <c r="AL138" s="68">
        <v>0</v>
      </c>
      <c r="AM138" s="78" t="s">
        <v>89</v>
      </c>
      <c r="AN138" s="78" t="s">
        <v>89</v>
      </c>
      <c r="AO138" s="78" t="s">
        <v>89</v>
      </c>
      <c r="AP138" s="49">
        <f t="shared" si="14"/>
        <v>0</v>
      </c>
      <c r="AQ138" s="49">
        <f t="shared" si="15"/>
        <v>32359077.379999999</v>
      </c>
      <c r="AR138" s="65" t="s">
        <v>87</v>
      </c>
      <c r="AS138" s="68">
        <v>32359077.379999999</v>
      </c>
      <c r="AT138" s="65" t="s">
        <v>90</v>
      </c>
      <c r="AU138" s="68">
        <v>0</v>
      </c>
      <c r="AV138" s="75" t="s">
        <v>89</v>
      </c>
      <c r="AW138" s="224">
        <v>32359077</v>
      </c>
      <c r="AX138" s="79">
        <f t="shared" si="16"/>
        <v>0.37999999895691872</v>
      </c>
      <c r="AY138" s="223">
        <f t="shared" si="17"/>
        <v>0.99999998825677272</v>
      </c>
      <c r="AZ138" s="74">
        <v>1</v>
      </c>
      <c r="BA138" s="75" t="s">
        <v>89</v>
      </c>
      <c r="BB138" s="65" t="s">
        <v>103</v>
      </c>
      <c r="BC138" s="76" t="s">
        <v>15017</v>
      </c>
      <c r="BD138" s="221" t="s">
        <v>87</v>
      </c>
      <c r="BE138" s="221" t="s">
        <v>121</v>
      </c>
    </row>
    <row r="139" spans="2:57" s="12" customFormat="1" ht="12.75" x14ac:dyDescent="0.2">
      <c r="B139" s="65">
        <v>2025</v>
      </c>
      <c r="C139" s="65">
        <v>891780111</v>
      </c>
      <c r="D139" s="65" t="s">
        <v>78</v>
      </c>
      <c r="E139" s="67" t="s">
        <v>15016</v>
      </c>
      <c r="F139" s="65" t="s">
        <v>15015</v>
      </c>
      <c r="G139" s="65">
        <v>0</v>
      </c>
      <c r="H139" s="65" t="s">
        <v>81</v>
      </c>
      <c r="I139" s="221" t="s">
        <v>82</v>
      </c>
      <c r="J139" s="220" t="s">
        <v>83</v>
      </c>
      <c r="K139" s="67" t="s">
        <v>15014</v>
      </c>
      <c r="L139" s="424">
        <v>214525000</v>
      </c>
      <c r="M139" s="221" t="s">
        <v>85</v>
      </c>
      <c r="N139" s="66" t="s">
        <v>15013</v>
      </c>
      <c r="O139" s="68">
        <v>901050213</v>
      </c>
      <c r="P139" s="68">
        <v>1566</v>
      </c>
      <c r="Q139" s="260">
        <v>45854</v>
      </c>
      <c r="R139" s="424">
        <v>214525000</v>
      </c>
      <c r="S139" s="260">
        <v>45861</v>
      </c>
      <c r="T139" s="424">
        <v>214525000</v>
      </c>
      <c r="U139" s="65" t="s">
        <v>87</v>
      </c>
      <c r="V139" s="402">
        <v>72175282</v>
      </c>
      <c r="W139" s="242" t="s">
        <v>318</v>
      </c>
      <c r="X139" s="587">
        <v>45861</v>
      </c>
      <c r="Y139" s="260">
        <v>45861</v>
      </c>
      <c r="Z139" s="587">
        <v>45861</v>
      </c>
      <c r="AA139" s="260">
        <v>46014</v>
      </c>
      <c r="AB139" s="49">
        <f t="shared" si="12"/>
        <v>153</v>
      </c>
      <c r="AC139" s="68">
        <v>0</v>
      </c>
      <c r="AD139" s="68">
        <v>0</v>
      </c>
      <c r="AE139" s="68">
        <v>0</v>
      </c>
      <c r="AF139" s="78" t="s">
        <v>89</v>
      </c>
      <c r="AG139" s="49">
        <f t="shared" si="13"/>
        <v>0</v>
      </c>
      <c r="AH139" s="68">
        <v>0</v>
      </c>
      <c r="AI139" s="68">
        <v>0</v>
      </c>
      <c r="AJ139" s="65" t="s">
        <v>89</v>
      </c>
      <c r="AK139" s="78" t="s">
        <v>89</v>
      </c>
      <c r="AL139" s="68">
        <v>0</v>
      </c>
      <c r="AM139" s="78" t="s">
        <v>89</v>
      </c>
      <c r="AN139" s="78" t="s">
        <v>89</v>
      </c>
      <c r="AO139" s="78" t="s">
        <v>89</v>
      </c>
      <c r="AP139" s="49">
        <f t="shared" si="14"/>
        <v>0</v>
      </c>
      <c r="AQ139" s="49">
        <f t="shared" si="15"/>
        <v>214525000</v>
      </c>
      <c r="AR139" s="65" t="s">
        <v>87</v>
      </c>
      <c r="AS139" s="68">
        <v>214525000</v>
      </c>
      <c r="AT139" s="65" t="s">
        <v>90</v>
      </c>
      <c r="AU139" s="68">
        <v>0</v>
      </c>
      <c r="AV139" s="75" t="s">
        <v>89</v>
      </c>
      <c r="AW139" s="224">
        <v>0</v>
      </c>
      <c r="AX139" s="79">
        <f t="shared" si="16"/>
        <v>214525000</v>
      </c>
      <c r="AY139" s="223">
        <f t="shared" si="17"/>
        <v>0</v>
      </c>
      <c r="AZ139" s="74">
        <v>0</v>
      </c>
      <c r="BA139" s="75" t="s">
        <v>89</v>
      </c>
      <c r="BB139" s="65" t="s">
        <v>108</v>
      </c>
      <c r="BC139" s="76" t="s">
        <v>15012</v>
      </c>
      <c r="BD139" s="221" t="s">
        <v>87</v>
      </c>
      <c r="BE139" s="221" t="s">
        <v>121</v>
      </c>
    </row>
    <row r="140" spans="2:57" s="12" customFormat="1" ht="12.75" x14ac:dyDescent="0.2">
      <c r="B140" s="65">
        <v>2025</v>
      </c>
      <c r="C140" s="65">
        <v>891780111</v>
      </c>
      <c r="D140" s="65" t="s">
        <v>78</v>
      </c>
      <c r="E140" s="67" t="s">
        <v>15011</v>
      </c>
      <c r="F140" s="65" t="s">
        <v>15010</v>
      </c>
      <c r="G140" s="65">
        <v>0</v>
      </c>
      <c r="H140" s="65" t="s">
        <v>81</v>
      </c>
      <c r="I140" s="221" t="s">
        <v>127</v>
      </c>
      <c r="J140" s="220" t="s">
        <v>83</v>
      </c>
      <c r="K140" s="67" t="s">
        <v>15009</v>
      </c>
      <c r="L140" s="424">
        <v>14280000</v>
      </c>
      <c r="M140" s="221" t="s">
        <v>85</v>
      </c>
      <c r="N140" s="66" t="s">
        <v>15008</v>
      </c>
      <c r="O140" s="68">
        <v>890903910</v>
      </c>
      <c r="P140" s="68">
        <v>1573</v>
      </c>
      <c r="Q140" s="260">
        <v>45854</v>
      </c>
      <c r="R140" s="424">
        <v>14280000</v>
      </c>
      <c r="S140" s="260">
        <v>45862</v>
      </c>
      <c r="T140" s="424">
        <v>14280000</v>
      </c>
      <c r="U140" s="65" t="s">
        <v>87</v>
      </c>
      <c r="V140" s="402">
        <v>72175282</v>
      </c>
      <c r="W140" s="242" t="s">
        <v>318</v>
      </c>
      <c r="X140" s="587">
        <v>45862</v>
      </c>
      <c r="Y140" s="260">
        <v>45866</v>
      </c>
      <c r="Z140" s="587" t="s">
        <v>89</v>
      </c>
      <c r="AA140" s="260">
        <v>45866</v>
      </c>
      <c r="AB140" s="49">
        <f t="shared" si="12"/>
        <v>0</v>
      </c>
      <c r="AC140" s="68">
        <v>0</v>
      </c>
      <c r="AD140" s="68">
        <v>0</v>
      </c>
      <c r="AE140" s="68">
        <v>0</v>
      </c>
      <c r="AF140" s="78" t="s">
        <v>89</v>
      </c>
      <c r="AG140" s="49">
        <f t="shared" si="13"/>
        <v>0</v>
      </c>
      <c r="AH140" s="68">
        <v>0</v>
      </c>
      <c r="AI140" s="68">
        <v>0</v>
      </c>
      <c r="AJ140" s="65" t="s">
        <v>89</v>
      </c>
      <c r="AK140" s="78" t="s">
        <v>89</v>
      </c>
      <c r="AL140" s="68">
        <v>0</v>
      </c>
      <c r="AM140" s="78" t="s">
        <v>89</v>
      </c>
      <c r="AN140" s="78" t="s">
        <v>89</v>
      </c>
      <c r="AO140" s="78" t="s">
        <v>89</v>
      </c>
      <c r="AP140" s="49">
        <f t="shared" si="14"/>
        <v>0</v>
      </c>
      <c r="AQ140" s="49">
        <f t="shared" si="15"/>
        <v>14280000</v>
      </c>
      <c r="AR140" s="65" t="s">
        <v>87</v>
      </c>
      <c r="AS140" s="68">
        <v>14280000</v>
      </c>
      <c r="AT140" s="65" t="s">
        <v>90</v>
      </c>
      <c r="AU140" s="68">
        <v>0</v>
      </c>
      <c r="AV140" s="75" t="s">
        <v>89</v>
      </c>
      <c r="AW140" s="224">
        <v>0</v>
      </c>
      <c r="AX140" s="79">
        <f t="shared" si="16"/>
        <v>14280000</v>
      </c>
      <c r="AY140" s="223">
        <f t="shared" si="17"/>
        <v>0</v>
      </c>
      <c r="AZ140" s="74">
        <v>1</v>
      </c>
      <c r="BA140" s="75" t="s">
        <v>89</v>
      </c>
      <c r="BB140" s="65" t="s">
        <v>103</v>
      </c>
      <c r="BC140" s="76" t="s">
        <v>15007</v>
      </c>
      <c r="BD140" s="221" t="s">
        <v>87</v>
      </c>
      <c r="BE140" s="221" t="s">
        <v>121</v>
      </c>
    </row>
    <row r="141" spans="2:57" s="12" customFormat="1" ht="12.75" x14ac:dyDescent="0.2">
      <c r="B141" s="65">
        <v>2025</v>
      </c>
      <c r="C141" s="65">
        <v>891780111</v>
      </c>
      <c r="D141" s="65" t="s">
        <v>78</v>
      </c>
      <c r="E141" s="67" t="s">
        <v>15006</v>
      </c>
      <c r="F141" s="65" t="s">
        <v>15005</v>
      </c>
      <c r="G141" s="65">
        <v>0</v>
      </c>
      <c r="H141" s="65" t="s">
        <v>81</v>
      </c>
      <c r="I141" s="221" t="s">
        <v>127</v>
      </c>
      <c r="J141" s="220" t="s">
        <v>83</v>
      </c>
      <c r="K141" s="67" t="s">
        <v>15004</v>
      </c>
      <c r="L141" s="424">
        <v>50000000</v>
      </c>
      <c r="M141" s="221" t="s">
        <v>85</v>
      </c>
      <c r="N141" s="66" t="s">
        <v>15003</v>
      </c>
      <c r="O141" s="68">
        <v>900692909</v>
      </c>
      <c r="P141" s="68">
        <v>1661</v>
      </c>
      <c r="Q141" s="260">
        <v>45861</v>
      </c>
      <c r="R141" s="424">
        <v>50000000</v>
      </c>
      <c r="S141" s="260">
        <v>45863</v>
      </c>
      <c r="T141" s="424">
        <v>50000000</v>
      </c>
      <c r="U141" s="65" t="s">
        <v>87</v>
      </c>
      <c r="V141" s="402">
        <v>79738530</v>
      </c>
      <c r="W141" s="242" t="s">
        <v>1514</v>
      </c>
      <c r="X141" s="587">
        <v>45863</v>
      </c>
      <c r="Y141" s="260">
        <v>45865</v>
      </c>
      <c r="Z141" s="587">
        <v>45863</v>
      </c>
      <c r="AA141" s="260">
        <v>45865</v>
      </c>
      <c r="AB141" s="49">
        <f t="shared" si="12"/>
        <v>2</v>
      </c>
      <c r="AC141" s="68">
        <v>1</v>
      </c>
      <c r="AD141" s="68">
        <v>25000000</v>
      </c>
      <c r="AE141" s="68">
        <v>0</v>
      </c>
      <c r="AF141" s="78" t="s">
        <v>89</v>
      </c>
      <c r="AG141" s="49">
        <f t="shared" si="13"/>
        <v>0</v>
      </c>
      <c r="AH141" s="68">
        <v>0</v>
      </c>
      <c r="AI141" s="68">
        <v>0</v>
      </c>
      <c r="AJ141" s="65" t="s">
        <v>89</v>
      </c>
      <c r="AK141" s="78" t="s">
        <v>89</v>
      </c>
      <c r="AL141" s="68">
        <v>0</v>
      </c>
      <c r="AM141" s="78" t="s">
        <v>89</v>
      </c>
      <c r="AN141" s="78" t="s">
        <v>89</v>
      </c>
      <c r="AO141" s="78" t="s">
        <v>89</v>
      </c>
      <c r="AP141" s="49">
        <f t="shared" si="14"/>
        <v>0</v>
      </c>
      <c r="AQ141" s="49">
        <f t="shared" si="15"/>
        <v>75000000</v>
      </c>
      <c r="AR141" s="65" t="s">
        <v>87</v>
      </c>
      <c r="AS141" s="68">
        <v>75000000</v>
      </c>
      <c r="AT141" s="65" t="s">
        <v>90</v>
      </c>
      <c r="AU141" s="68">
        <v>0</v>
      </c>
      <c r="AV141" s="75" t="s">
        <v>89</v>
      </c>
      <c r="AW141" s="224">
        <v>75000000</v>
      </c>
      <c r="AX141" s="79">
        <f t="shared" si="16"/>
        <v>0</v>
      </c>
      <c r="AY141" s="223">
        <f t="shared" si="17"/>
        <v>1</v>
      </c>
      <c r="AZ141" s="74">
        <v>1</v>
      </c>
      <c r="BA141" s="75" t="s">
        <v>89</v>
      </c>
      <c r="BB141" s="65" t="s">
        <v>103</v>
      </c>
      <c r="BC141" s="76" t="s">
        <v>15002</v>
      </c>
      <c r="BD141" s="221" t="s">
        <v>87</v>
      </c>
      <c r="BE141" s="221" t="s">
        <v>121</v>
      </c>
    </row>
    <row r="142" spans="2:57" s="12" customFormat="1" ht="12.75" x14ac:dyDescent="0.2">
      <c r="B142" s="65">
        <v>2025</v>
      </c>
      <c r="C142" s="65">
        <v>891780111</v>
      </c>
      <c r="D142" s="65" t="s">
        <v>78</v>
      </c>
      <c r="E142" s="67" t="s">
        <v>15001</v>
      </c>
      <c r="F142" s="65" t="s">
        <v>15000</v>
      </c>
      <c r="G142" s="65">
        <v>0</v>
      </c>
      <c r="H142" s="65" t="s">
        <v>81</v>
      </c>
      <c r="I142" s="221" t="s">
        <v>127</v>
      </c>
      <c r="J142" s="220" t="s">
        <v>83</v>
      </c>
      <c r="K142" s="67" t="s">
        <v>14999</v>
      </c>
      <c r="L142" s="424">
        <v>18000000</v>
      </c>
      <c r="M142" s="221" t="s">
        <v>85</v>
      </c>
      <c r="N142" s="66" t="s">
        <v>14998</v>
      </c>
      <c r="O142" s="68">
        <v>860007590</v>
      </c>
      <c r="P142" s="68">
        <v>1556</v>
      </c>
      <c r="Q142" s="260">
        <v>45853</v>
      </c>
      <c r="R142" s="424">
        <v>80000000</v>
      </c>
      <c r="S142" s="260">
        <v>45863</v>
      </c>
      <c r="T142" s="424">
        <v>18000000</v>
      </c>
      <c r="U142" s="65" t="s">
        <v>87</v>
      </c>
      <c r="V142" s="402">
        <v>72175282</v>
      </c>
      <c r="W142" s="242" t="s">
        <v>318</v>
      </c>
      <c r="X142" s="587">
        <v>45863</v>
      </c>
      <c r="Y142" s="260">
        <v>45863</v>
      </c>
      <c r="Z142" s="587" t="s">
        <v>89</v>
      </c>
      <c r="AA142" s="260">
        <v>45874</v>
      </c>
      <c r="AB142" s="49">
        <f t="shared" si="12"/>
        <v>11</v>
      </c>
      <c r="AC142" s="68">
        <v>0</v>
      </c>
      <c r="AD142" s="68">
        <v>0</v>
      </c>
      <c r="AE142" s="68">
        <v>0</v>
      </c>
      <c r="AF142" s="78" t="s">
        <v>89</v>
      </c>
      <c r="AG142" s="49">
        <f t="shared" si="13"/>
        <v>0</v>
      </c>
      <c r="AH142" s="68">
        <v>0</v>
      </c>
      <c r="AI142" s="68">
        <v>0</v>
      </c>
      <c r="AJ142" s="65" t="s">
        <v>89</v>
      </c>
      <c r="AK142" s="78" t="s">
        <v>89</v>
      </c>
      <c r="AL142" s="68">
        <v>0</v>
      </c>
      <c r="AM142" s="78" t="s">
        <v>89</v>
      </c>
      <c r="AN142" s="78" t="s">
        <v>89</v>
      </c>
      <c r="AO142" s="78" t="s">
        <v>89</v>
      </c>
      <c r="AP142" s="49">
        <f t="shared" si="14"/>
        <v>0</v>
      </c>
      <c r="AQ142" s="49">
        <f t="shared" si="15"/>
        <v>18000000</v>
      </c>
      <c r="AR142" s="65" t="s">
        <v>87</v>
      </c>
      <c r="AS142" s="68">
        <v>18000000</v>
      </c>
      <c r="AT142" s="65" t="s">
        <v>90</v>
      </c>
      <c r="AU142" s="68">
        <v>0</v>
      </c>
      <c r="AV142" s="75" t="s">
        <v>89</v>
      </c>
      <c r="AW142" s="224">
        <v>0</v>
      </c>
      <c r="AX142" s="79">
        <f t="shared" si="16"/>
        <v>18000000</v>
      </c>
      <c r="AY142" s="223">
        <f t="shared" si="17"/>
        <v>0</v>
      </c>
      <c r="AZ142" s="74">
        <v>1</v>
      </c>
      <c r="BA142" s="75" t="s">
        <v>89</v>
      </c>
      <c r="BB142" s="65" t="s">
        <v>103</v>
      </c>
      <c r="BC142" s="76" t="s">
        <v>14997</v>
      </c>
      <c r="BD142" s="221" t="s">
        <v>87</v>
      </c>
      <c r="BE142" s="221" t="s">
        <v>121</v>
      </c>
    </row>
    <row r="143" spans="2:57" s="12" customFormat="1" ht="12.75" x14ac:dyDescent="0.2">
      <c r="B143" s="65">
        <v>2025</v>
      </c>
      <c r="C143" s="65">
        <v>891780111</v>
      </c>
      <c r="D143" s="65" t="s">
        <v>78</v>
      </c>
      <c r="E143" s="67" t="s">
        <v>14996</v>
      </c>
      <c r="F143" s="65" t="s">
        <v>14995</v>
      </c>
      <c r="G143" s="65">
        <v>0</v>
      </c>
      <c r="H143" s="65" t="s">
        <v>81</v>
      </c>
      <c r="I143" s="221" t="s">
        <v>82</v>
      </c>
      <c r="J143" s="220" t="s">
        <v>83</v>
      </c>
      <c r="K143" s="67" t="s">
        <v>14994</v>
      </c>
      <c r="L143" s="424">
        <v>24961717</v>
      </c>
      <c r="M143" s="221" t="s">
        <v>85</v>
      </c>
      <c r="N143" s="66" t="s">
        <v>14993</v>
      </c>
      <c r="O143" s="68">
        <v>830089928</v>
      </c>
      <c r="P143" s="68">
        <v>1655</v>
      </c>
      <c r="Q143" s="260">
        <v>45861</v>
      </c>
      <c r="R143" s="424">
        <v>24961717</v>
      </c>
      <c r="S143" s="260">
        <v>45870</v>
      </c>
      <c r="T143" s="424">
        <v>24961717</v>
      </c>
      <c r="U143" s="65" t="s">
        <v>87</v>
      </c>
      <c r="V143" s="402">
        <v>7633815</v>
      </c>
      <c r="W143" s="242" t="s">
        <v>8803</v>
      </c>
      <c r="X143" s="587">
        <v>45870</v>
      </c>
      <c r="Y143" s="260">
        <v>45870</v>
      </c>
      <c r="Z143" s="587" t="s">
        <v>89</v>
      </c>
      <c r="AA143" s="260">
        <v>46003</v>
      </c>
      <c r="AB143" s="49">
        <f t="shared" si="12"/>
        <v>133</v>
      </c>
      <c r="AC143" s="68">
        <v>0</v>
      </c>
      <c r="AD143" s="68">
        <v>0</v>
      </c>
      <c r="AE143" s="68">
        <v>0</v>
      </c>
      <c r="AF143" s="78" t="s">
        <v>89</v>
      </c>
      <c r="AG143" s="49">
        <f t="shared" si="13"/>
        <v>0</v>
      </c>
      <c r="AH143" s="68">
        <v>0</v>
      </c>
      <c r="AI143" s="68">
        <v>0</v>
      </c>
      <c r="AJ143" s="65" t="s">
        <v>89</v>
      </c>
      <c r="AK143" s="78" t="s">
        <v>89</v>
      </c>
      <c r="AL143" s="68">
        <v>0</v>
      </c>
      <c r="AM143" s="78" t="s">
        <v>89</v>
      </c>
      <c r="AN143" s="78" t="s">
        <v>89</v>
      </c>
      <c r="AO143" s="78" t="s">
        <v>89</v>
      </c>
      <c r="AP143" s="49">
        <f t="shared" si="14"/>
        <v>0</v>
      </c>
      <c r="AQ143" s="49">
        <f t="shared" si="15"/>
        <v>24961717</v>
      </c>
      <c r="AR143" s="65" t="s">
        <v>87</v>
      </c>
      <c r="AS143" s="68">
        <v>24961717</v>
      </c>
      <c r="AT143" s="65" t="s">
        <v>90</v>
      </c>
      <c r="AU143" s="68">
        <v>0</v>
      </c>
      <c r="AV143" s="75" t="s">
        <v>89</v>
      </c>
      <c r="AW143" s="224">
        <v>0</v>
      </c>
      <c r="AX143" s="79">
        <f t="shared" si="16"/>
        <v>24961717</v>
      </c>
      <c r="AY143" s="223">
        <f t="shared" si="17"/>
        <v>0</v>
      </c>
      <c r="AZ143" s="74">
        <v>0</v>
      </c>
      <c r="BA143" s="75" t="s">
        <v>89</v>
      </c>
      <c r="BB143" s="65" t="s">
        <v>108</v>
      </c>
      <c r="BC143" s="76" t="s">
        <v>14992</v>
      </c>
      <c r="BD143" s="221" t="s">
        <v>87</v>
      </c>
      <c r="BE143" s="221" t="s">
        <v>121</v>
      </c>
    </row>
    <row r="144" spans="2:57" s="12" customFormat="1" ht="12.75" x14ac:dyDescent="0.2">
      <c r="B144" s="65">
        <v>2025</v>
      </c>
      <c r="C144" s="65">
        <v>891780111</v>
      </c>
      <c r="D144" s="65" t="s">
        <v>78</v>
      </c>
      <c r="E144" s="67" t="s">
        <v>14991</v>
      </c>
      <c r="F144" s="65" t="s">
        <v>14990</v>
      </c>
      <c r="G144" s="65">
        <v>0</v>
      </c>
      <c r="H144" s="65" t="s">
        <v>81</v>
      </c>
      <c r="I144" s="221" t="s">
        <v>82</v>
      </c>
      <c r="J144" s="220" t="s">
        <v>83</v>
      </c>
      <c r="K144" s="67" t="s">
        <v>14989</v>
      </c>
      <c r="L144" s="424">
        <v>1547800</v>
      </c>
      <c r="M144" s="221" t="s">
        <v>85</v>
      </c>
      <c r="N144" s="66" t="s">
        <v>14988</v>
      </c>
      <c r="O144" s="68">
        <v>860001022</v>
      </c>
      <c r="P144" s="68">
        <v>1378</v>
      </c>
      <c r="Q144" s="260">
        <v>45834</v>
      </c>
      <c r="R144" s="424">
        <v>27226200</v>
      </c>
      <c r="S144" s="260">
        <v>45880</v>
      </c>
      <c r="T144" s="424">
        <v>1547800</v>
      </c>
      <c r="U144" s="65" t="s">
        <v>87</v>
      </c>
      <c r="V144" s="402">
        <v>72175282</v>
      </c>
      <c r="W144" s="242" t="s">
        <v>318</v>
      </c>
      <c r="X144" s="587">
        <v>45880</v>
      </c>
      <c r="Y144" s="260">
        <v>45880</v>
      </c>
      <c r="Z144" s="587" t="s">
        <v>89</v>
      </c>
      <c r="AA144" s="260">
        <v>45882</v>
      </c>
      <c r="AB144" s="49">
        <f t="shared" si="12"/>
        <v>2</v>
      </c>
      <c r="AC144" s="68">
        <v>0</v>
      </c>
      <c r="AD144" s="68">
        <v>0</v>
      </c>
      <c r="AE144" s="68">
        <v>0</v>
      </c>
      <c r="AF144" s="78" t="s">
        <v>89</v>
      </c>
      <c r="AG144" s="49">
        <f t="shared" si="13"/>
        <v>0</v>
      </c>
      <c r="AH144" s="68">
        <v>0</v>
      </c>
      <c r="AI144" s="68">
        <v>0</v>
      </c>
      <c r="AJ144" s="65" t="s">
        <v>89</v>
      </c>
      <c r="AK144" s="78" t="s">
        <v>89</v>
      </c>
      <c r="AL144" s="68">
        <v>0</v>
      </c>
      <c r="AM144" s="78" t="s">
        <v>89</v>
      </c>
      <c r="AN144" s="78" t="s">
        <v>89</v>
      </c>
      <c r="AO144" s="78" t="s">
        <v>89</v>
      </c>
      <c r="AP144" s="49">
        <f t="shared" si="14"/>
        <v>0</v>
      </c>
      <c r="AQ144" s="49">
        <f t="shared" si="15"/>
        <v>1547800</v>
      </c>
      <c r="AR144" s="65" t="s">
        <v>87</v>
      </c>
      <c r="AS144" s="68">
        <v>1547800</v>
      </c>
      <c r="AT144" s="65" t="s">
        <v>90</v>
      </c>
      <c r="AU144" s="68">
        <v>0</v>
      </c>
      <c r="AV144" s="75" t="s">
        <v>89</v>
      </c>
      <c r="AW144" s="224">
        <v>1547800</v>
      </c>
      <c r="AX144" s="79">
        <f t="shared" si="16"/>
        <v>0</v>
      </c>
      <c r="AY144" s="223">
        <f t="shared" si="17"/>
        <v>1</v>
      </c>
      <c r="AZ144" s="74">
        <v>1</v>
      </c>
      <c r="BA144" s="75" t="s">
        <v>89</v>
      </c>
      <c r="BB144" s="65" t="s">
        <v>103</v>
      </c>
      <c r="BC144" s="76" t="s">
        <v>14987</v>
      </c>
      <c r="BD144" s="221" t="s">
        <v>87</v>
      </c>
      <c r="BE144" s="221" t="s">
        <v>121</v>
      </c>
    </row>
    <row r="145" spans="2:57" s="12" customFormat="1" ht="12.75" x14ac:dyDescent="0.2">
      <c r="B145" s="65">
        <v>2025</v>
      </c>
      <c r="C145" s="65">
        <v>891780111</v>
      </c>
      <c r="D145" s="65" t="s">
        <v>78</v>
      </c>
      <c r="E145" s="67" t="s">
        <v>14986</v>
      </c>
      <c r="F145" s="65" t="s">
        <v>14985</v>
      </c>
      <c r="G145" s="65">
        <v>0</v>
      </c>
      <c r="H145" s="65" t="s">
        <v>81</v>
      </c>
      <c r="I145" s="221" t="s">
        <v>82</v>
      </c>
      <c r="J145" s="220" t="s">
        <v>83</v>
      </c>
      <c r="K145" s="67" t="s">
        <v>14984</v>
      </c>
      <c r="L145" s="424">
        <v>2000000</v>
      </c>
      <c r="M145" s="221" t="s">
        <v>85</v>
      </c>
      <c r="N145" s="66" t="s">
        <v>14983</v>
      </c>
      <c r="O145" s="68">
        <v>819003317</v>
      </c>
      <c r="P145" s="68">
        <v>1378</v>
      </c>
      <c r="Q145" s="260">
        <v>45834</v>
      </c>
      <c r="R145" s="424">
        <v>27226200</v>
      </c>
      <c r="S145" s="260">
        <v>45881</v>
      </c>
      <c r="T145" s="424">
        <v>2000000</v>
      </c>
      <c r="U145" s="65" t="s">
        <v>87</v>
      </c>
      <c r="V145" s="402">
        <v>72175282</v>
      </c>
      <c r="W145" s="242" t="s">
        <v>318</v>
      </c>
      <c r="X145" s="587">
        <v>45881</v>
      </c>
      <c r="Y145" s="260">
        <v>45881</v>
      </c>
      <c r="Z145" s="587" t="s">
        <v>89</v>
      </c>
      <c r="AA145" s="260">
        <v>45883</v>
      </c>
      <c r="AB145" s="49">
        <f t="shared" si="12"/>
        <v>2</v>
      </c>
      <c r="AC145" s="68">
        <v>0</v>
      </c>
      <c r="AD145" s="68">
        <v>0</v>
      </c>
      <c r="AE145" s="68">
        <v>0</v>
      </c>
      <c r="AF145" s="78" t="s">
        <v>89</v>
      </c>
      <c r="AG145" s="49">
        <f t="shared" si="13"/>
        <v>0</v>
      </c>
      <c r="AH145" s="68">
        <v>0</v>
      </c>
      <c r="AI145" s="68">
        <v>0</v>
      </c>
      <c r="AJ145" s="65" t="s">
        <v>89</v>
      </c>
      <c r="AK145" s="78" t="s">
        <v>89</v>
      </c>
      <c r="AL145" s="68">
        <v>0</v>
      </c>
      <c r="AM145" s="78" t="s">
        <v>89</v>
      </c>
      <c r="AN145" s="78" t="s">
        <v>89</v>
      </c>
      <c r="AO145" s="78" t="s">
        <v>89</v>
      </c>
      <c r="AP145" s="49">
        <f t="shared" si="14"/>
        <v>0</v>
      </c>
      <c r="AQ145" s="49">
        <f t="shared" si="15"/>
        <v>2000000</v>
      </c>
      <c r="AR145" s="65" t="s">
        <v>87</v>
      </c>
      <c r="AS145" s="68">
        <v>2000000</v>
      </c>
      <c r="AT145" s="65" t="s">
        <v>90</v>
      </c>
      <c r="AU145" s="68">
        <v>0</v>
      </c>
      <c r="AV145" s="75" t="s">
        <v>89</v>
      </c>
      <c r="AW145" s="224">
        <v>0</v>
      </c>
      <c r="AX145" s="79">
        <f t="shared" si="16"/>
        <v>2000000</v>
      </c>
      <c r="AY145" s="223">
        <f t="shared" si="17"/>
        <v>0</v>
      </c>
      <c r="AZ145" s="74">
        <v>1</v>
      </c>
      <c r="BA145" s="75" t="s">
        <v>89</v>
      </c>
      <c r="BB145" s="65" t="s">
        <v>103</v>
      </c>
      <c r="BC145" s="76" t="s">
        <v>14982</v>
      </c>
      <c r="BD145" s="221" t="s">
        <v>87</v>
      </c>
      <c r="BE145" s="221" t="s">
        <v>121</v>
      </c>
    </row>
    <row r="146" spans="2:57" s="12" customFormat="1" ht="12.75" x14ac:dyDescent="0.2">
      <c r="B146" s="65">
        <v>2025</v>
      </c>
      <c r="C146" s="65">
        <v>891780111</v>
      </c>
      <c r="D146" s="65" t="s">
        <v>78</v>
      </c>
      <c r="E146" s="67" t="s">
        <v>14981</v>
      </c>
      <c r="F146" s="65" t="s">
        <v>14980</v>
      </c>
      <c r="G146" s="65">
        <v>0</v>
      </c>
      <c r="H146" s="65" t="s">
        <v>81</v>
      </c>
      <c r="I146" s="221" t="s">
        <v>82</v>
      </c>
      <c r="J146" s="220" t="s">
        <v>83</v>
      </c>
      <c r="K146" s="67" t="s">
        <v>14979</v>
      </c>
      <c r="L146" s="424">
        <v>66415000</v>
      </c>
      <c r="M146" s="221" t="s">
        <v>85</v>
      </c>
      <c r="N146" s="66" t="s">
        <v>14978</v>
      </c>
      <c r="O146" s="68">
        <v>900243200</v>
      </c>
      <c r="P146" s="68">
        <v>1721</v>
      </c>
      <c r="Q146" s="260">
        <v>45873</v>
      </c>
      <c r="R146" s="424">
        <v>66415000</v>
      </c>
      <c r="S146" s="260">
        <v>45882</v>
      </c>
      <c r="T146" s="424">
        <v>66415000</v>
      </c>
      <c r="U146" s="65" t="s">
        <v>87</v>
      </c>
      <c r="V146" s="402">
        <v>7633815</v>
      </c>
      <c r="W146" s="242" t="s">
        <v>8803</v>
      </c>
      <c r="X146" s="587">
        <v>45882</v>
      </c>
      <c r="Y146" s="260">
        <v>45898</v>
      </c>
      <c r="Z146" s="587">
        <v>45898</v>
      </c>
      <c r="AA146" s="260">
        <v>45903</v>
      </c>
      <c r="AB146" s="49">
        <f t="shared" si="12"/>
        <v>5</v>
      </c>
      <c r="AC146" s="68">
        <v>0</v>
      </c>
      <c r="AD146" s="68">
        <v>0</v>
      </c>
      <c r="AE146" s="68">
        <v>0</v>
      </c>
      <c r="AF146" s="78" t="s">
        <v>89</v>
      </c>
      <c r="AG146" s="49">
        <f t="shared" si="13"/>
        <v>0</v>
      </c>
      <c r="AH146" s="68">
        <v>0</v>
      </c>
      <c r="AI146" s="68">
        <v>0</v>
      </c>
      <c r="AJ146" s="65" t="s">
        <v>89</v>
      </c>
      <c r="AK146" s="78" t="s">
        <v>89</v>
      </c>
      <c r="AL146" s="68">
        <v>0</v>
      </c>
      <c r="AM146" s="78" t="s">
        <v>89</v>
      </c>
      <c r="AN146" s="78" t="s">
        <v>89</v>
      </c>
      <c r="AO146" s="78" t="s">
        <v>89</v>
      </c>
      <c r="AP146" s="49">
        <f t="shared" si="14"/>
        <v>0</v>
      </c>
      <c r="AQ146" s="49">
        <f t="shared" si="15"/>
        <v>66415000</v>
      </c>
      <c r="AR146" s="65" t="s">
        <v>87</v>
      </c>
      <c r="AS146" s="68">
        <v>66415000</v>
      </c>
      <c r="AT146" s="65" t="s">
        <v>90</v>
      </c>
      <c r="AU146" s="68">
        <v>0</v>
      </c>
      <c r="AV146" s="75" t="s">
        <v>89</v>
      </c>
      <c r="AW146" s="224">
        <v>0</v>
      </c>
      <c r="AX146" s="79">
        <f t="shared" si="16"/>
        <v>66415000</v>
      </c>
      <c r="AY146" s="223">
        <f t="shared" si="17"/>
        <v>0</v>
      </c>
      <c r="AZ146" s="74">
        <v>0</v>
      </c>
      <c r="BA146" s="75" t="s">
        <v>89</v>
      </c>
      <c r="BB146" s="65" t="s">
        <v>108</v>
      </c>
      <c r="BC146" s="76" t="s">
        <v>14977</v>
      </c>
      <c r="BD146" s="221" t="s">
        <v>87</v>
      </c>
      <c r="BE146" s="221" t="s">
        <v>121</v>
      </c>
    </row>
    <row r="147" spans="2:57" s="12" customFormat="1" ht="12.75" x14ac:dyDescent="0.2">
      <c r="B147" s="65">
        <v>2025</v>
      </c>
      <c r="C147" s="65">
        <v>891780111</v>
      </c>
      <c r="D147" s="65" t="s">
        <v>78</v>
      </c>
      <c r="E147" s="67" t="s">
        <v>14976</v>
      </c>
      <c r="F147" s="65" t="s">
        <v>14975</v>
      </c>
      <c r="G147" s="65">
        <v>0</v>
      </c>
      <c r="H147" s="65" t="s">
        <v>81</v>
      </c>
      <c r="I147" s="221" t="s">
        <v>82</v>
      </c>
      <c r="J147" s="220" t="s">
        <v>83</v>
      </c>
      <c r="K147" s="67" t="s">
        <v>14974</v>
      </c>
      <c r="L147" s="424">
        <v>11531100</v>
      </c>
      <c r="M147" s="221" t="s">
        <v>85</v>
      </c>
      <c r="N147" s="66" t="s">
        <v>14973</v>
      </c>
      <c r="O147" s="68">
        <v>800240039</v>
      </c>
      <c r="P147" s="68">
        <v>1570</v>
      </c>
      <c r="Q147" s="260">
        <v>45854</v>
      </c>
      <c r="R147" s="424">
        <v>11531100</v>
      </c>
      <c r="S147" s="260">
        <v>45883</v>
      </c>
      <c r="T147" s="424">
        <v>11531100</v>
      </c>
      <c r="U147" s="65" t="s">
        <v>87</v>
      </c>
      <c r="V147" s="402">
        <v>85467461</v>
      </c>
      <c r="W147" s="242" t="s">
        <v>494</v>
      </c>
      <c r="X147" s="587">
        <v>45883</v>
      </c>
      <c r="Y147" s="260">
        <v>45890</v>
      </c>
      <c r="Z147" s="587">
        <v>45890</v>
      </c>
      <c r="AA147" s="260">
        <v>45896</v>
      </c>
      <c r="AB147" s="49">
        <f t="shared" si="12"/>
        <v>6</v>
      </c>
      <c r="AC147" s="68">
        <v>0</v>
      </c>
      <c r="AD147" s="68">
        <v>0</v>
      </c>
      <c r="AE147" s="68">
        <v>0</v>
      </c>
      <c r="AF147" s="78" t="s">
        <v>89</v>
      </c>
      <c r="AG147" s="49">
        <f t="shared" si="13"/>
        <v>0</v>
      </c>
      <c r="AH147" s="68">
        <v>0</v>
      </c>
      <c r="AI147" s="68">
        <v>0</v>
      </c>
      <c r="AJ147" s="65" t="s">
        <v>89</v>
      </c>
      <c r="AK147" s="78" t="s">
        <v>89</v>
      </c>
      <c r="AL147" s="68">
        <v>0</v>
      </c>
      <c r="AM147" s="78" t="s">
        <v>89</v>
      </c>
      <c r="AN147" s="78" t="s">
        <v>89</v>
      </c>
      <c r="AO147" s="78" t="s">
        <v>89</v>
      </c>
      <c r="AP147" s="49">
        <f t="shared" si="14"/>
        <v>0</v>
      </c>
      <c r="AQ147" s="49">
        <f t="shared" si="15"/>
        <v>11531100</v>
      </c>
      <c r="AR147" s="65" t="s">
        <v>87</v>
      </c>
      <c r="AS147" s="68">
        <v>11531100</v>
      </c>
      <c r="AT147" s="65" t="s">
        <v>90</v>
      </c>
      <c r="AU147" s="68">
        <v>0</v>
      </c>
      <c r="AV147" s="75" t="s">
        <v>89</v>
      </c>
      <c r="AW147" s="224">
        <v>0</v>
      </c>
      <c r="AX147" s="79">
        <f t="shared" si="16"/>
        <v>11531100</v>
      </c>
      <c r="AY147" s="223">
        <f t="shared" si="17"/>
        <v>0</v>
      </c>
      <c r="AZ147" s="74">
        <v>1</v>
      </c>
      <c r="BA147" s="75" t="s">
        <v>89</v>
      </c>
      <c r="BB147" s="65" t="s">
        <v>103</v>
      </c>
      <c r="BC147" s="76" t="s">
        <v>14972</v>
      </c>
      <c r="BD147" s="221" t="s">
        <v>87</v>
      </c>
      <c r="BE147" s="221" t="s">
        <v>121</v>
      </c>
    </row>
    <row r="148" spans="2:57" s="12" customFormat="1" ht="12.75" x14ac:dyDescent="0.2">
      <c r="B148" s="65">
        <v>2025</v>
      </c>
      <c r="C148" s="65">
        <v>891780111</v>
      </c>
      <c r="D148" s="65" t="s">
        <v>78</v>
      </c>
      <c r="E148" s="67" t="s">
        <v>14971</v>
      </c>
      <c r="F148" s="65" t="s">
        <v>14970</v>
      </c>
      <c r="G148" s="65">
        <v>0</v>
      </c>
      <c r="H148" s="65" t="s">
        <v>81</v>
      </c>
      <c r="I148" s="221" t="s">
        <v>82</v>
      </c>
      <c r="J148" s="220" t="s">
        <v>83</v>
      </c>
      <c r="K148" s="67" t="s">
        <v>14969</v>
      </c>
      <c r="L148" s="424">
        <v>116620000</v>
      </c>
      <c r="M148" s="221" t="s">
        <v>85</v>
      </c>
      <c r="N148" s="66" t="s">
        <v>14968</v>
      </c>
      <c r="O148" s="68">
        <v>900121223</v>
      </c>
      <c r="P148" s="68">
        <v>1768</v>
      </c>
      <c r="Q148" s="260">
        <v>45880</v>
      </c>
      <c r="R148" s="424">
        <v>116620000</v>
      </c>
      <c r="S148" s="260">
        <v>45883</v>
      </c>
      <c r="T148" s="424">
        <v>116620000</v>
      </c>
      <c r="U148" s="65" t="s">
        <v>87</v>
      </c>
      <c r="V148" s="402">
        <v>85465146</v>
      </c>
      <c r="W148" s="242" t="s">
        <v>14545</v>
      </c>
      <c r="X148" s="587">
        <v>45883</v>
      </c>
      <c r="Y148" s="260">
        <v>45888</v>
      </c>
      <c r="Z148" s="587">
        <v>45888</v>
      </c>
      <c r="AA148" s="260">
        <v>45897</v>
      </c>
      <c r="AB148" s="49">
        <f t="shared" si="12"/>
        <v>9</v>
      </c>
      <c r="AC148" s="68">
        <v>0</v>
      </c>
      <c r="AD148" s="68">
        <v>0</v>
      </c>
      <c r="AE148" s="68">
        <v>0</v>
      </c>
      <c r="AF148" s="78" t="s">
        <v>89</v>
      </c>
      <c r="AG148" s="49">
        <f t="shared" si="13"/>
        <v>0</v>
      </c>
      <c r="AH148" s="68">
        <v>0</v>
      </c>
      <c r="AI148" s="68">
        <v>0</v>
      </c>
      <c r="AJ148" s="65" t="s">
        <v>89</v>
      </c>
      <c r="AK148" s="78" t="s">
        <v>89</v>
      </c>
      <c r="AL148" s="68">
        <v>0</v>
      </c>
      <c r="AM148" s="78" t="s">
        <v>89</v>
      </c>
      <c r="AN148" s="78" t="s">
        <v>89</v>
      </c>
      <c r="AO148" s="78" t="s">
        <v>89</v>
      </c>
      <c r="AP148" s="49">
        <f t="shared" si="14"/>
        <v>0</v>
      </c>
      <c r="AQ148" s="49">
        <f t="shared" si="15"/>
        <v>116620000</v>
      </c>
      <c r="AR148" s="65" t="s">
        <v>87</v>
      </c>
      <c r="AS148" s="68">
        <v>116620000</v>
      </c>
      <c r="AT148" s="65" t="s">
        <v>90</v>
      </c>
      <c r="AU148" s="68">
        <v>0</v>
      </c>
      <c r="AV148" s="75" t="s">
        <v>89</v>
      </c>
      <c r="AW148" s="224">
        <v>0</v>
      </c>
      <c r="AX148" s="79">
        <f t="shared" si="16"/>
        <v>116620000</v>
      </c>
      <c r="AY148" s="223">
        <f t="shared" si="17"/>
        <v>0</v>
      </c>
      <c r="AZ148" s="74">
        <v>1</v>
      </c>
      <c r="BA148" s="75" t="s">
        <v>89</v>
      </c>
      <c r="BB148" s="65" t="s">
        <v>103</v>
      </c>
      <c r="BC148" s="76" t="s">
        <v>14967</v>
      </c>
      <c r="BD148" s="221" t="s">
        <v>87</v>
      </c>
      <c r="BE148" s="221" t="s">
        <v>121</v>
      </c>
    </row>
    <row r="149" spans="2:57" s="12" customFormat="1" ht="12.75" x14ac:dyDescent="0.2">
      <c r="B149" s="65">
        <v>2025</v>
      </c>
      <c r="C149" s="65">
        <v>891780111</v>
      </c>
      <c r="D149" s="65" t="s">
        <v>78</v>
      </c>
      <c r="E149" s="67" t="s">
        <v>14966</v>
      </c>
      <c r="F149" s="65" t="s">
        <v>14965</v>
      </c>
      <c r="G149" s="65">
        <v>0</v>
      </c>
      <c r="H149" s="65" t="s">
        <v>81</v>
      </c>
      <c r="I149" s="221" t="s">
        <v>82</v>
      </c>
      <c r="J149" s="220" t="s">
        <v>83</v>
      </c>
      <c r="K149" s="67" t="s">
        <v>14964</v>
      </c>
      <c r="L149" s="424">
        <v>2000493</v>
      </c>
      <c r="M149" s="221" t="s">
        <v>85</v>
      </c>
      <c r="N149" s="66" t="s">
        <v>14963</v>
      </c>
      <c r="O149" s="68">
        <v>830048145</v>
      </c>
      <c r="P149" s="68">
        <v>1712</v>
      </c>
      <c r="Q149" s="260">
        <v>45870</v>
      </c>
      <c r="R149" s="424">
        <v>2000493</v>
      </c>
      <c r="S149" s="260">
        <v>45888</v>
      </c>
      <c r="T149" s="424">
        <v>2000493</v>
      </c>
      <c r="U149" s="65" t="s">
        <v>87</v>
      </c>
      <c r="V149" s="402">
        <v>85465146</v>
      </c>
      <c r="W149" s="242" t="s">
        <v>14545</v>
      </c>
      <c r="X149" s="587">
        <v>45888</v>
      </c>
      <c r="Y149" s="260" t="s">
        <v>89</v>
      </c>
      <c r="Z149" s="587" t="s">
        <v>89</v>
      </c>
      <c r="AA149" s="587" t="s">
        <v>89</v>
      </c>
      <c r="AB149" s="49" t="e">
        <f t="shared" si="12"/>
        <v>#VALUE!</v>
      </c>
      <c r="AC149" s="68">
        <v>0</v>
      </c>
      <c r="AD149" s="68">
        <v>0</v>
      </c>
      <c r="AE149" s="68">
        <v>0</v>
      </c>
      <c r="AF149" s="78" t="s">
        <v>89</v>
      </c>
      <c r="AG149" s="49">
        <f t="shared" si="13"/>
        <v>0</v>
      </c>
      <c r="AH149" s="68">
        <v>0</v>
      </c>
      <c r="AI149" s="68">
        <v>0</v>
      </c>
      <c r="AJ149" s="65" t="s">
        <v>89</v>
      </c>
      <c r="AK149" s="78" t="s">
        <v>89</v>
      </c>
      <c r="AL149" s="68">
        <v>0</v>
      </c>
      <c r="AM149" s="78" t="s">
        <v>89</v>
      </c>
      <c r="AN149" s="78" t="s">
        <v>89</v>
      </c>
      <c r="AO149" s="78" t="s">
        <v>89</v>
      </c>
      <c r="AP149" s="49">
        <f t="shared" si="14"/>
        <v>0</v>
      </c>
      <c r="AQ149" s="49">
        <f t="shared" si="15"/>
        <v>2000493</v>
      </c>
      <c r="AR149" s="65" t="s">
        <v>87</v>
      </c>
      <c r="AS149" s="68">
        <v>2000493</v>
      </c>
      <c r="AT149" s="65" t="s">
        <v>90</v>
      </c>
      <c r="AU149" s="68">
        <v>0</v>
      </c>
      <c r="AV149" s="75" t="s">
        <v>89</v>
      </c>
      <c r="AW149" s="224">
        <v>0</v>
      </c>
      <c r="AX149" s="79">
        <f t="shared" si="16"/>
        <v>2000493</v>
      </c>
      <c r="AY149" s="223">
        <f t="shared" si="17"/>
        <v>0</v>
      </c>
      <c r="AZ149" s="74">
        <v>0</v>
      </c>
      <c r="BA149" s="75" t="s">
        <v>89</v>
      </c>
      <c r="BB149" s="65" t="s">
        <v>473</v>
      </c>
      <c r="BC149" s="76" t="s">
        <v>14962</v>
      </c>
      <c r="BD149" s="221" t="s">
        <v>87</v>
      </c>
      <c r="BE149" s="221" t="s">
        <v>121</v>
      </c>
    </row>
    <row r="150" spans="2:57" s="12" customFormat="1" ht="12.75" x14ac:dyDescent="0.2">
      <c r="B150" s="65">
        <v>2025</v>
      </c>
      <c r="C150" s="65">
        <v>891780111</v>
      </c>
      <c r="D150" s="65" t="s">
        <v>78</v>
      </c>
      <c r="E150" s="67" t="s">
        <v>14961</v>
      </c>
      <c r="F150" s="65" t="s">
        <v>14960</v>
      </c>
      <c r="G150" s="65">
        <v>0</v>
      </c>
      <c r="H150" s="65" t="s">
        <v>81</v>
      </c>
      <c r="I150" s="221" t="s">
        <v>82</v>
      </c>
      <c r="J150" s="220" t="s">
        <v>83</v>
      </c>
      <c r="K150" s="67" t="s">
        <v>14959</v>
      </c>
      <c r="L150" s="424">
        <v>169970570</v>
      </c>
      <c r="M150" s="221" t="s">
        <v>85</v>
      </c>
      <c r="N150" s="66" t="s">
        <v>14958</v>
      </c>
      <c r="O150" s="68">
        <v>901237267</v>
      </c>
      <c r="P150" s="68">
        <v>1722</v>
      </c>
      <c r="Q150" s="260">
        <v>45873</v>
      </c>
      <c r="R150" s="424">
        <v>169970570</v>
      </c>
      <c r="S150" s="260">
        <v>45889</v>
      </c>
      <c r="T150" s="424">
        <v>169970570</v>
      </c>
      <c r="U150" s="65" t="s">
        <v>87</v>
      </c>
      <c r="V150" s="402">
        <v>7633815</v>
      </c>
      <c r="W150" s="242" t="s">
        <v>8803</v>
      </c>
      <c r="X150" s="587">
        <v>45889</v>
      </c>
      <c r="Y150" s="260">
        <v>45889</v>
      </c>
      <c r="Z150" s="587">
        <v>45889</v>
      </c>
      <c r="AA150" s="260">
        <v>45896</v>
      </c>
      <c r="AB150" s="49">
        <f t="shared" si="12"/>
        <v>7</v>
      </c>
      <c r="AC150" s="68">
        <v>0</v>
      </c>
      <c r="AD150" s="68">
        <v>0</v>
      </c>
      <c r="AE150" s="68">
        <v>0</v>
      </c>
      <c r="AF150" s="78" t="s">
        <v>89</v>
      </c>
      <c r="AG150" s="49">
        <f t="shared" si="13"/>
        <v>0</v>
      </c>
      <c r="AH150" s="68">
        <v>0</v>
      </c>
      <c r="AI150" s="68">
        <v>0</v>
      </c>
      <c r="AJ150" s="65" t="s">
        <v>89</v>
      </c>
      <c r="AK150" s="78" t="s">
        <v>89</v>
      </c>
      <c r="AL150" s="68">
        <v>0</v>
      </c>
      <c r="AM150" s="78" t="s">
        <v>89</v>
      </c>
      <c r="AN150" s="78" t="s">
        <v>89</v>
      </c>
      <c r="AO150" s="78" t="s">
        <v>89</v>
      </c>
      <c r="AP150" s="49">
        <f t="shared" si="14"/>
        <v>0</v>
      </c>
      <c r="AQ150" s="49">
        <f t="shared" si="15"/>
        <v>169970570</v>
      </c>
      <c r="AR150" s="65" t="s">
        <v>87</v>
      </c>
      <c r="AS150" s="68">
        <v>169970570</v>
      </c>
      <c r="AT150" s="65" t="s">
        <v>90</v>
      </c>
      <c r="AU150" s="68">
        <v>0</v>
      </c>
      <c r="AV150" s="75" t="s">
        <v>89</v>
      </c>
      <c r="AW150" s="224">
        <v>0</v>
      </c>
      <c r="AX150" s="79">
        <f t="shared" si="16"/>
        <v>169970570</v>
      </c>
      <c r="AY150" s="223">
        <f t="shared" si="17"/>
        <v>0</v>
      </c>
      <c r="AZ150" s="74">
        <v>1</v>
      </c>
      <c r="BA150" s="75" t="s">
        <v>89</v>
      </c>
      <c r="BB150" s="65" t="s">
        <v>103</v>
      </c>
      <c r="BC150" s="76" t="s">
        <v>14957</v>
      </c>
      <c r="BD150" s="221" t="s">
        <v>87</v>
      </c>
      <c r="BE150" s="221" t="s">
        <v>121</v>
      </c>
    </row>
    <row r="151" spans="2:57" s="12" customFormat="1" ht="12.75" x14ac:dyDescent="0.2">
      <c r="B151" s="65">
        <v>2025</v>
      </c>
      <c r="C151" s="65">
        <v>891780111</v>
      </c>
      <c r="D151" s="65" t="s">
        <v>78</v>
      </c>
      <c r="E151" s="67" t="s">
        <v>14956</v>
      </c>
      <c r="F151" s="65" t="s">
        <v>14955</v>
      </c>
      <c r="G151" s="65">
        <v>0</v>
      </c>
      <c r="H151" s="65" t="s">
        <v>81</v>
      </c>
      <c r="I151" s="221" t="s">
        <v>82</v>
      </c>
      <c r="J151" s="220" t="s">
        <v>83</v>
      </c>
      <c r="K151" s="67" t="s">
        <v>14954</v>
      </c>
      <c r="L151" s="424">
        <v>9586640</v>
      </c>
      <c r="M151" s="221" t="s">
        <v>85</v>
      </c>
      <c r="N151" s="66" t="s">
        <v>14716</v>
      </c>
      <c r="O151" s="68">
        <v>900795369</v>
      </c>
      <c r="P151" s="68">
        <v>1765</v>
      </c>
      <c r="Q151" s="260">
        <v>45880</v>
      </c>
      <c r="R151" s="424">
        <v>9586640</v>
      </c>
      <c r="S151" s="260">
        <v>45889</v>
      </c>
      <c r="T151" s="424">
        <v>9586640</v>
      </c>
      <c r="U151" s="65" t="s">
        <v>87</v>
      </c>
      <c r="V151" s="402">
        <v>85465146</v>
      </c>
      <c r="W151" s="242" t="s">
        <v>14545</v>
      </c>
      <c r="X151" s="587">
        <v>45889</v>
      </c>
      <c r="Y151" s="260">
        <v>45889</v>
      </c>
      <c r="Z151" s="587" t="s">
        <v>89</v>
      </c>
      <c r="AA151" s="260">
        <v>45891</v>
      </c>
      <c r="AB151" s="49">
        <f t="shared" si="12"/>
        <v>2</v>
      </c>
      <c r="AC151" s="68">
        <v>0</v>
      </c>
      <c r="AD151" s="68">
        <v>0</v>
      </c>
      <c r="AE151" s="68">
        <v>0</v>
      </c>
      <c r="AF151" s="78" t="s">
        <v>89</v>
      </c>
      <c r="AG151" s="49">
        <f t="shared" si="13"/>
        <v>0</v>
      </c>
      <c r="AH151" s="68">
        <v>0</v>
      </c>
      <c r="AI151" s="68">
        <v>0</v>
      </c>
      <c r="AJ151" s="65" t="s">
        <v>89</v>
      </c>
      <c r="AK151" s="78" t="s">
        <v>89</v>
      </c>
      <c r="AL151" s="68">
        <v>0</v>
      </c>
      <c r="AM151" s="78" t="s">
        <v>89</v>
      </c>
      <c r="AN151" s="78" t="s">
        <v>89</v>
      </c>
      <c r="AO151" s="78" t="s">
        <v>89</v>
      </c>
      <c r="AP151" s="49">
        <f t="shared" si="14"/>
        <v>0</v>
      </c>
      <c r="AQ151" s="49">
        <f t="shared" si="15"/>
        <v>9586640</v>
      </c>
      <c r="AR151" s="65" t="s">
        <v>87</v>
      </c>
      <c r="AS151" s="68">
        <v>9586640</v>
      </c>
      <c r="AT151" s="65" t="s">
        <v>90</v>
      </c>
      <c r="AU151" s="68">
        <v>0</v>
      </c>
      <c r="AV151" s="75" t="s">
        <v>89</v>
      </c>
      <c r="AW151" s="224">
        <v>0</v>
      </c>
      <c r="AX151" s="79">
        <f t="shared" si="16"/>
        <v>9586640</v>
      </c>
      <c r="AY151" s="223">
        <f t="shared" si="17"/>
        <v>0</v>
      </c>
      <c r="AZ151" s="74">
        <v>1</v>
      </c>
      <c r="BA151" s="75" t="s">
        <v>89</v>
      </c>
      <c r="BB151" s="65" t="s">
        <v>103</v>
      </c>
      <c r="BC151" s="76" t="s">
        <v>14953</v>
      </c>
      <c r="BD151" s="221" t="s">
        <v>87</v>
      </c>
      <c r="BE151" s="221" t="s">
        <v>121</v>
      </c>
    </row>
    <row r="152" spans="2:57" s="12" customFormat="1" ht="12.75" x14ac:dyDescent="0.2">
      <c r="B152" s="65">
        <v>2025</v>
      </c>
      <c r="C152" s="65">
        <v>891780111</v>
      </c>
      <c r="D152" s="65" t="s">
        <v>78</v>
      </c>
      <c r="E152" s="67" t="s">
        <v>14952</v>
      </c>
      <c r="F152" s="65" t="s">
        <v>14951</v>
      </c>
      <c r="G152" s="65">
        <v>0</v>
      </c>
      <c r="H152" s="65" t="s">
        <v>81</v>
      </c>
      <c r="I152" s="221" t="s">
        <v>82</v>
      </c>
      <c r="J152" s="220" t="s">
        <v>83</v>
      </c>
      <c r="K152" s="67" t="s">
        <v>14950</v>
      </c>
      <c r="L152" s="424">
        <v>15000000</v>
      </c>
      <c r="M152" s="221" t="s">
        <v>85</v>
      </c>
      <c r="N152" s="66" t="s">
        <v>14949</v>
      </c>
      <c r="O152" s="68">
        <v>891702681</v>
      </c>
      <c r="P152" s="68">
        <v>1622</v>
      </c>
      <c r="Q152" s="260">
        <v>45856</v>
      </c>
      <c r="R152" s="424">
        <v>15000000</v>
      </c>
      <c r="S152" s="260">
        <v>45891</v>
      </c>
      <c r="T152" s="424">
        <v>15000000</v>
      </c>
      <c r="U152" s="65" t="s">
        <v>87</v>
      </c>
      <c r="V152" s="402">
        <v>72221403</v>
      </c>
      <c r="W152" s="242" t="s">
        <v>14587</v>
      </c>
      <c r="X152" s="587">
        <v>45891</v>
      </c>
      <c r="Y152" s="260">
        <v>45891</v>
      </c>
      <c r="Z152" s="587" t="s">
        <v>89</v>
      </c>
      <c r="AA152" s="260">
        <v>46022</v>
      </c>
      <c r="AB152" s="49">
        <f t="shared" si="12"/>
        <v>131</v>
      </c>
      <c r="AC152" s="68">
        <v>0</v>
      </c>
      <c r="AD152" s="68">
        <v>0</v>
      </c>
      <c r="AE152" s="68">
        <v>0</v>
      </c>
      <c r="AF152" s="78" t="s">
        <v>89</v>
      </c>
      <c r="AG152" s="49">
        <f t="shared" si="13"/>
        <v>0</v>
      </c>
      <c r="AH152" s="68">
        <v>0</v>
      </c>
      <c r="AI152" s="68">
        <v>0</v>
      </c>
      <c r="AJ152" s="65" t="s">
        <v>89</v>
      </c>
      <c r="AK152" s="78" t="s">
        <v>89</v>
      </c>
      <c r="AL152" s="68">
        <v>0</v>
      </c>
      <c r="AM152" s="78" t="s">
        <v>89</v>
      </c>
      <c r="AN152" s="78" t="s">
        <v>89</v>
      </c>
      <c r="AO152" s="78" t="s">
        <v>89</v>
      </c>
      <c r="AP152" s="49">
        <f t="shared" si="14"/>
        <v>0</v>
      </c>
      <c r="AQ152" s="49">
        <f t="shared" si="15"/>
        <v>15000000</v>
      </c>
      <c r="AR152" s="65" t="s">
        <v>87</v>
      </c>
      <c r="AS152" s="68">
        <v>15000000</v>
      </c>
      <c r="AT152" s="65" t="s">
        <v>90</v>
      </c>
      <c r="AU152" s="68">
        <v>0</v>
      </c>
      <c r="AV152" s="75" t="s">
        <v>89</v>
      </c>
      <c r="AW152" s="224">
        <v>0</v>
      </c>
      <c r="AX152" s="79">
        <f t="shared" si="16"/>
        <v>15000000</v>
      </c>
      <c r="AY152" s="223">
        <f t="shared" si="17"/>
        <v>0</v>
      </c>
      <c r="AZ152" s="74">
        <v>0</v>
      </c>
      <c r="BA152" s="75" t="s">
        <v>89</v>
      </c>
      <c r="BB152" s="65" t="s">
        <v>108</v>
      </c>
      <c r="BC152" s="76" t="s">
        <v>14948</v>
      </c>
      <c r="BD152" s="221" t="s">
        <v>87</v>
      </c>
      <c r="BE152" s="221" t="s">
        <v>121</v>
      </c>
    </row>
    <row r="153" spans="2:57" s="12" customFormat="1" ht="12.75" x14ac:dyDescent="0.2">
      <c r="B153" s="65">
        <v>2025</v>
      </c>
      <c r="C153" s="65">
        <v>891780111</v>
      </c>
      <c r="D153" s="65" t="s">
        <v>78</v>
      </c>
      <c r="E153" s="67" t="s">
        <v>14947</v>
      </c>
      <c r="F153" s="65" t="s">
        <v>14946</v>
      </c>
      <c r="G153" s="65">
        <v>0</v>
      </c>
      <c r="H153" s="65" t="s">
        <v>81</v>
      </c>
      <c r="I153" s="221" t="s">
        <v>127</v>
      </c>
      <c r="J153" s="220" t="s">
        <v>83</v>
      </c>
      <c r="K153" s="67" t="s">
        <v>14945</v>
      </c>
      <c r="L153" s="424">
        <v>138389339</v>
      </c>
      <c r="M153" s="221" t="s">
        <v>85</v>
      </c>
      <c r="N153" s="66" t="s">
        <v>14944</v>
      </c>
      <c r="O153" s="68">
        <v>85469738</v>
      </c>
      <c r="P153" s="68">
        <v>1788</v>
      </c>
      <c r="Q153" s="260">
        <v>45882</v>
      </c>
      <c r="R153" s="424">
        <v>138389339</v>
      </c>
      <c r="S153" s="260">
        <v>45895</v>
      </c>
      <c r="T153" s="424">
        <v>138389339</v>
      </c>
      <c r="U153" s="65" t="s">
        <v>87</v>
      </c>
      <c r="V153" s="402">
        <v>72175282</v>
      </c>
      <c r="W153" s="242" t="s">
        <v>318</v>
      </c>
      <c r="X153" s="587">
        <v>45895</v>
      </c>
      <c r="Y153" s="260">
        <v>45895</v>
      </c>
      <c r="Z153" s="587">
        <v>45895</v>
      </c>
      <c r="AA153" s="260">
        <v>46048</v>
      </c>
      <c r="AB153" s="49">
        <f t="shared" si="12"/>
        <v>153</v>
      </c>
      <c r="AC153" s="68">
        <v>0</v>
      </c>
      <c r="AD153" s="68">
        <v>0</v>
      </c>
      <c r="AE153" s="68">
        <v>0</v>
      </c>
      <c r="AF153" s="78" t="s">
        <v>89</v>
      </c>
      <c r="AG153" s="49">
        <f t="shared" si="13"/>
        <v>0</v>
      </c>
      <c r="AH153" s="68">
        <v>0</v>
      </c>
      <c r="AI153" s="68">
        <v>0</v>
      </c>
      <c r="AJ153" s="65" t="s">
        <v>89</v>
      </c>
      <c r="AK153" s="78" t="s">
        <v>89</v>
      </c>
      <c r="AL153" s="68">
        <v>0</v>
      </c>
      <c r="AM153" s="78" t="s">
        <v>89</v>
      </c>
      <c r="AN153" s="78" t="s">
        <v>89</v>
      </c>
      <c r="AO153" s="78" t="s">
        <v>89</v>
      </c>
      <c r="AP153" s="49">
        <f t="shared" si="14"/>
        <v>0</v>
      </c>
      <c r="AQ153" s="49">
        <f t="shared" si="15"/>
        <v>138389339</v>
      </c>
      <c r="AR153" s="65" t="s">
        <v>87</v>
      </c>
      <c r="AS153" s="68">
        <v>138389339</v>
      </c>
      <c r="AT153" s="65" t="s">
        <v>90</v>
      </c>
      <c r="AU153" s="68">
        <v>0</v>
      </c>
      <c r="AV153" s="75" t="s">
        <v>89</v>
      </c>
      <c r="AW153" s="224">
        <v>0</v>
      </c>
      <c r="AX153" s="79">
        <f t="shared" si="16"/>
        <v>138389339</v>
      </c>
      <c r="AY153" s="223">
        <f t="shared" si="17"/>
        <v>0</v>
      </c>
      <c r="AZ153" s="74">
        <v>0</v>
      </c>
      <c r="BA153" s="75" t="s">
        <v>89</v>
      </c>
      <c r="BB153" s="65" t="s">
        <v>108</v>
      </c>
      <c r="BC153" s="76" t="s">
        <v>14943</v>
      </c>
      <c r="BD153" s="221" t="s">
        <v>87</v>
      </c>
      <c r="BE153" s="221" t="s">
        <v>121</v>
      </c>
    </row>
    <row r="154" spans="2:57" s="12" customFormat="1" ht="12.75" x14ac:dyDescent="0.2">
      <c r="B154" s="65">
        <v>2025</v>
      </c>
      <c r="C154" s="65">
        <v>891780111</v>
      </c>
      <c r="D154" s="65" t="s">
        <v>78</v>
      </c>
      <c r="E154" s="67" t="s">
        <v>14942</v>
      </c>
      <c r="F154" s="65" t="s">
        <v>14941</v>
      </c>
      <c r="G154" s="65">
        <v>0</v>
      </c>
      <c r="H154" s="65" t="s">
        <v>81</v>
      </c>
      <c r="I154" s="221" t="s">
        <v>82</v>
      </c>
      <c r="J154" s="220" t="s">
        <v>83</v>
      </c>
      <c r="K154" s="67" t="s">
        <v>14940</v>
      </c>
      <c r="L154" s="424">
        <v>50000000</v>
      </c>
      <c r="M154" s="221" t="s">
        <v>85</v>
      </c>
      <c r="N154" s="66" t="s">
        <v>14939</v>
      </c>
      <c r="O154" s="68">
        <v>7144250</v>
      </c>
      <c r="P154" s="68">
        <v>1839</v>
      </c>
      <c r="Q154" s="260">
        <v>45889</v>
      </c>
      <c r="R154" s="424">
        <v>50000000</v>
      </c>
      <c r="S154" s="260">
        <v>45896</v>
      </c>
      <c r="T154" s="424">
        <v>50000000</v>
      </c>
      <c r="U154" s="65" t="s">
        <v>87</v>
      </c>
      <c r="V154" s="402">
        <v>85459497</v>
      </c>
      <c r="W154" s="242" t="s">
        <v>540</v>
      </c>
      <c r="X154" s="587">
        <v>45896</v>
      </c>
      <c r="Y154" s="260" t="s">
        <v>89</v>
      </c>
      <c r="Z154" s="587">
        <v>45896</v>
      </c>
      <c r="AA154" s="260" t="s">
        <v>89</v>
      </c>
      <c r="AB154" s="49" t="e">
        <f t="shared" si="12"/>
        <v>#VALUE!</v>
      </c>
      <c r="AC154" s="68">
        <v>0</v>
      </c>
      <c r="AD154" s="68">
        <v>0</v>
      </c>
      <c r="AE154" s="68">
        <v>0</v>
      </c>
      <c r="AF154" s="78" t="s">
        <v>89</v>
      </c>
      <c r="AG154" s="49">
        <f t="shared" si="13"/>
        <v>0</v>
      </c>
      <c r="AH154" s="68">
        <v>0</v>
      </c>
      <c r="AI154" s="68">
        <v>0</v>
      </c>
      <c r="AJ154" s="65" t="s">
        <v>89</v>
      </c>
      <c r="AK154" s="78" t="s">
        <v>89</v>
      </c>
      <c r="AL154" s="68">
        <v>0</v>
      </c>
      <c r="AM154" s="78" t="s">
        <v>89</v>
      </c>
      <c r="AN154" s="78" t="s">
        <v>89</v>
      </c>
      <c r="AO154" s="78" t="s">
        <v>89</v>
      </c>
      <c r="AP154" s="49">
        <f t="shared" si="14"/>
        <v>0</v>
      </c>
      <c r="AQ154" s="49">
        <f t="shared" si="15"/>
        <v>50000000</v>
      </c>
      <c r="AR154" s="65" t="s">
        <v>87</v>
      </c>
      <c r="AS154" s="68">
        <v>50000000</v>
      </c>
      <c r="AT154" s="65" t="s">
        <v>87</v>
      </c>
      <c r="AU154" s="68">
        <v>15000000</v>
      </c>
      <c r="AV154" s="75" t="s">
        <v>89</v>
      </c>
      <c r="AW154" s="224">
        <v>0</v>
      </c>
      <c r="AX154" s="79">
        <f t="shared" si="16"/>
        <v>50000000</v>
      </c>
      <c r="AY154" s="223">
        <f t="shared" si="17"/>
        <v>0</v>
      </c>
      <c r="AZ154" s="74">
        <v>0</v>
      </c>
      <c r="BA154" s="75" t="s">
        <v>89</v>
      </c>
      <c r="BB154" s="65" t="s">
        <v>473</v>
      </c>
      <c r="BC154" s="76" t="s">
        <v>14938</v>
      </c>
      <c r="BD154" s="221" t="s">
        <v>87</v>
      </c>
      <c r="BE154" s="221" t="s">
        <v>121</v>
      </c>
    </row>
    <row r="155" spans="2:57" s="12" customFormat="1" ht="12.75" x14ac:dyDescent="0.2">
      <c r="B155" s="65">
        <v>2025</v>
      </c>
      <c r="C155" s="65">
        <v>891780111</v>
      </c>
      <c r="D155" s="65" t="s">
        <v>78</v>
      </c>
      <c r="E155" s="67" t="s">
        <v>14937</v>
      </c>
      <c r="F155" s="65" t="s">
        <v>14936</v>
      </c>
      <c r="G155" s="65">
        <v>0</v>
      </c>
      <c r="H155" s="65" t="s">
        <v>81</v>
      </c>
      <c r="I155" s="221" t="s">
        <v>82</v>
      </c>
      <c r="J155" s="220" t="s">
        <v>83</v>
      </c>
      <c r="K155" s="67" t="s">
        <v>14935</v>
      </c>
      <c r="L155" s="424">
        <v>200000000</v>
      </c>
      <c r="M155" s="221" t="s">
        <v>85</v>
      </c>
      <c r="N155" s="66" t="s">
        <v>14934</v>
      </c>
      <c r="O155" s="68">
        <v>900774850</v>
      </c>
      <c r="P155" s="68">
        <v>1846</v>
      </c>
      <c r="Q155" s="260">
        <v>45889</v>
      </c>
      <c r="R155" s="424">
        <v>200000000</v>
      </c>
      <c r="S155" s="260">
        <v>45898</v>
      </c>
      <c r="T155" s="424">
        <v>200000000</v>
      </c>
      <c r="U155" s="65" t="s">
        <v>87</v>
      </c>
      <c r="V155" s="402">
        <v>85465146</v>
      </c>
      <c r="W155" s="242" t="s">
        <v>14545</v>
      </c>
      <c r="X155" s="587">
        <v>45898</v>
      </c>
      <c r="Y155" s="260">
        <v>45898</v>
      </c>
      <c r="Z155" s="587">
        <v>45898</v>
      </c>
      <c r="AA155" s="260">
        <v>46022</v>
      </c>
      <c r="AB155" s="49">
        <f t="shared" si="12"/>
        <v>124</v>
      </c>
      <c r="AC155" s="68">
        <v>0</v>
      </c>
      <c r="AD155" s="68">
        <v>0</v>
      </c>
      <c r="AE155" s="68">
        <v>0</v>
      </c>
      <c r="AF155" s="78" t="s">
        <v>89</v>
      </c>
      <c r="AG155" s="49">
        <f t="shared" si="13"/>
        <v>0</v>
      </c>
      <c r="AH155" s="68">
        <v>0</v>
      </c>
      <c r="AI155" s="68">
        <v>0</v>
      </c>
      <c r="AJ155" s="65" t="s">
        <v>89</v>
      </c>
      <c r="AK155" s="78" t="s">
        <v>89</v>
      </c>
      <c r="AL155" s="68">
        <v>0</v>
      </c>
      <c r="AM155" s="78" t="s">
        <v>89</v>
      </c>
      <c r="AN155" s="78" t="s">
        <v>89</v>
      </c>
      <c r="AO155" s="78" t="s">
        <v>89</v>
      </c>
      <c r="AP155" s="49">
        <f t="shared" si="14"/>
        <v>0</v>
      </c>
      <c r="AQ155" s="49">
        <f t="shared" si="15"/>
        <v>200000000</v>
      </c>
      <c r="AR155" s="65" t="s">
        <v>87</v>
      </c>
      <c r="AS155" s="68">
        <v>200000000</v>
      </c>
      <c r="AT155" s="65" t="s">
        <v>90</v>
      </c>
      <c r="AU155" s="68">
        <v>0</v>
      </c>
      <c r="AV155" s="75" t="s">
        <v>89</v>
      </c>
      <c r="AW155" s="224">
        <v>0</v>
      </c>
      <c r="AX155" s="79">
        <f t="shared" si="16"/>
        <v>200000000</v>
      </c>
      <c r="AY155" s="223">
        <f t="shared" si="17"/>
        <v>0</v>
      </c>
      <c r="AZ155" s="74">
        <v>0</v>
      </c>
      <c r="BA155" s="75" t="s">
        <v>89</v>
      </c>
      <c r="BB155" s="65" t="s">
        <v>108</v>
      </c>
      <c r="BC155" s="76" t="s">
        <v>14933</v>
      </c>
      <c r="BD155" s="221" t="s">
        <v>87</v>
      </c>
      <c r="BE155" s="221" t="s">
        <v>121</v>
      </c>
    </row>
    <row r="156" spans="2:57" x14ac:dyDescent="0.25">
      <c r="B156" s="65">
        <v>2025</v>
      </c>
      <c r="C156" s="65">
        <v>891780111</v>
      </c>
      <c r="D156" s="65" t="s">
        <v>78</v>
      </c>
      <c r="E156" s="67" t="s">
        <v>14932</v>
      </c>
      <c r="F156" s="65" t="s">
        <v>14931</v>
      </c>
      <c r="G156" s="65">
        <v>0</v>
      </c>
      <c r="H156" s="65" t="s">
        <v>81</v>
      </c>
      <c r="I156" s="221" t="s">
        <v>82</v>
      </c>
      <c r="J156" s="220" t="s">
        <v>289</v>
      </c>
      <c r="K156" s="67" t="s">
        <v>14930</v>
      </c>
      <c r="L156" s="424">
        <v>15528100</v>
      </c>
      <c r="M156" s="221" t="s">
        <v>85</v>
      </c>
      <c r="N156" s="66" t="s">
        <v>14765</v>
      </c>
      <c r="O156" s="68">
        <v>860035467</v>
      </c>
      <c r="P156" s="68">
        <v>101</v>
      </c>
      <c r="Q156" s="260">
        <v>45677</v>
      </c>
      <c r="R156" s="424">
        <v>15528100</v>
      </c>
      <c r="S156" s="260">
        <v>45693</v>
      </c>
      <c r="T156" s="424">
        <v>15528100</v>
      </c>
      <c r="U156" s="65" t="s">
        <v>87</v>
      </c>
      <c r="V156" s="402">
        <v>85467461</v>
      </c>
      <c r="W156" s="242" t="s">
        <v>494</v>
      </c>
      <c r="X156" s="587">
        <v>45693</v>
      </c>
      <c r="Y156" s="260">
        <v>45693</v>
      </c>
      <c r="Z156" s="587" t="s">
        <v>89</v>
      </c>
      <c r="AA156" s="260">
        <v>45756</v>
      </c>
      <c r="AB156" s="49">
        <f t="shared" si="12"/>
        <v>63</v>
      </c>
      <c r="AC156" s="68">
        <v>0</v>
      </c>
      <c r="AD156" s="68">
        <v>0</v>
      </c>
      <c r="AE156" s="68">
        <v>0</v>
      </c>
      <c r="AF156" s="78" t="s">
        <v>89</v>
      </c>
      <c r="AG156" s="49">
        <f t="shared" si="13"/>
        <v>0</v>
      </c>
      <c r="AH156" s="68">
        <v>0</v>
      </c>
      <c r="AI156" s="68">
        <v>0</v>
      </c>
      <c r="AJ156" s="65" t="s">
        <v>89</v>
      </c>
      <c r="AK156" s="78" t="s">
        <v>89</v>
      </c>
      <c r="AL156" s="68">
        <v>0</v>
      </c>
      <c r="AM156" s="78" t="s">
        <v>89</v>
      </c>
      <c r="AN156" s="78" t="s">
        <v>89</v>
      </c>
      <c r="AO156" s="78" t="s">
        <v>89</v>
      </c>
      <c r="AP156" s="49">
        <f t="shared" si="14"/>
        <v>0</v>
      </c>
      <c r="AQ156" s="49">
        <f t="shared" si="15"/>
        <v>15528100</v>
      </c>
      <c r="AR156" s="65" t="s">
        <v>87</v>
      </c>
      <c r="AS156" s="68">
        <v>15528100</v>
      </c>
      <c r="AT156" s="65" t="s">
        <v>90</v>
      </c>
      <c r="AU156" s="68">
        <v>0</v>
      </c>
      <c r="AV156" s="75" t="s">
        <v>89</v>
      </c>
      <c r="AW156" s="224">
        <v>15528100</v>
      </c>
      <c r="AX156" s="79">
        <f t="shared" si="16"/>
        <v>0</v>
      </c>
      <c r="AY156" s="223">
        <f t="shared" si="17"/>
        <v>1</v>
      </c>
      <c r="AZ156" s="74">
        <v>1</v>
      </c>
      <c r="BA156" s="75" t="s">
        <v>89</v>
      </c>
      <c r="BB156" s="65" t="s">
        <v>103</v>
      </c>
      <c r="BC156" s="76" t="s">
        <v>14929</v>
      </c>
      <c r="BD156" s="221" t="s">
        <v>87</v>
      </c>
      <c r="BE156" s="221" t="s">
        <v>121</v>
      </c>
    </row>
    <row r="157" spans="2:57" x14ac:dyDescent="0.25">
      <c r="B157" s="65">
        <v>2025</v>
      </c>
      <c r="C157" s="65">
        <v>891780111</v>
      </c>
      <c r="D157" s="65" t="s">
        <v>78</v>
      </c>
      <c r="E157" s="67" t="s">
        <v>14928</v>
      </c>
      <c r="F157" s="65" t="s">
        <v>14927</v>
      </c>
      <c r="G157" s="65">
        <v>0</v>
      </c>
      <c r="H157" s="65" t="s">
        <v>81</v>
      </c>
      <c r="I157" s="221" t="s">
        <v>82</v>
      </c>
      <c r="J157" s="220" t="s">
        <v>289</v>
      </c>
      <c r="K157" s="67" t="s">
        <v>14926</v>
      </c>
      <c r="L157" s="424">
        <v>198283750</v>
      </c>
      <c r="M157" s="221" t="s">
        <v>85</v>
      </c>
      <c r="N157" s="66" t="s">
        <v>14546</v>
      </c>
      <c r="O157" s="68">
        <v>901039840</v>
      </c>
      <c r="P157" s="68">
        <v>239</v>
      </c>
      <c r="Q157" s="260">
        <v>45692</v>
      </c>
      <c r="R157" s="424">
        <v>198283750</v>
      </c>
      <c r="S157" s="260">
        <v>45695</v>
      </c>
      <c r="T157" s="424">
        <v>198283750</v>
      </c>
      <c r="U157" s="65" t="s">
        <v>87</v>
      </c>
      <c r="V157" s="402">
        <v>85465146</v>
      </c>
      <c r="W157" s="242" t="s">
        <v>14545</v>
      </c>
      <c r="X157" s="587">
        <v>45695</v>
      </c>
      <c r="Y157" s="260">
        <v>45699</v>
      </c>
      <c r="Z157" s="587">
        <v>45695</v>
      </c>
      <c r="AA157" s="260">
        <v>45748</v>
      </c>
      <c r="AB157" s="49">
        <f t="shared" si="12"/>
        <v>53</v>
      </c>
      <c r="AC157" s="68">
        <v>0</v>
      </c>
      <c r="AD157" s="68">
        <v>0</v>
      </c>
      <c r="AE157" s="68">
        <v>0</v>
      </c>
      <c r="AF157" s="78" t="s">
        <v>89</v>
      </c>
      <c r="AG157" s="49">
        <f t="shared" si="13"/>
        <v>0</v>
      </c>
      <c r="AH157" s="68">
        <v>0</v>
      </c>
      <c r="AI157" s="68">
        <v>0</v>
      </c>
      <c r="AJ157" s="65" t="s">
        <v>89</v>
      </c>
      <c r="AK157" s="78" t="s">
        <v>89</v>
      </c>
      <c r="AL157" s="68">
        <v>0</v>
      </c>
      <c r="AM157" s="78" t="s">
        <v>89</v>
      </c>
      <c r="AN157" s="78" t="s">
        <v>89</v>
      </c>
      <c r="AO157" s="78" t="s">
        <v>89</v>
      </c>
      <c r="AP157" s="49">
        <f t="shared" si="14"/>
        <v>0</v>
      </c>
      <c r="AQ157" s="49">
        <f t="shared" si="15"/>
        <v>198283750</v>
      </c>
      <c r="AR157" s="65" t="s">
        <v>87</v>
      </c>
      <c r="AS157" s="68">
        <v>198283750</v>
      </c>
      <c r="AT157" s="65" t="s">
        <v>87</v>
      </c>
      <c r="AU157" s="68">
        <v>99141875</v>
      </c>
      <c r="AV157" s="75" t="s">
        <v>89</v>
      </c>
      <c r="AW157" s="224">
        <v>198283750</v>
      </c>
      <c r="AX157" s="79">
        <f t="shared" si="16"/>
        <v>0</v>
      </c>
      <c r="AY157" s="223">
        <f t="shared" si="17"/>
        <v>1</v>
      </c>
      <c r="AZ157" s="74">
        <v>1</v>
      </c>
      <c r="BA157" s="75" t="s">
        <v>89</v>
      </c>
      <c r="BB157" s="65" t="s">
        <v>103</v>
      </c>
      <c r="BC157" s="76" t="s">
        <v>14925</v>
      </c>
      <c r="BD157" s="221" t="s">
        <v>87</v>
      </c>
      <c r="BE157" s="221" t="s">
        <v>121</v>
      </c>
    </row>
    <row r="158" spans="2:57" s="12" customFormat="1" ht="12.75" x14ac:dyDescent="0.2">
      <c r="B158" s="65">
        <v>2025</v>
      </c>
      <c r="C158" s="65">
        <v>891780111</v>
      </c>
      <c r="D158" s="65" t="s">
        <v>78</v>
      </c>
      <c r="E158" s="67" t="s">
        <v>14924</v>
      </c>
      <c r="F158" s="65" t="s">
        <v>14923</v>
      </c>
      <c r="G158" s="65">
        <v>0</v>
      </c>
      <c r="H158" s="65" t="s">
        <v>81</v>
      </c>
      <c r="I158" s="221" t="s">
        <v>127</v>
      </c>
      <c r="J158" s="220" t="s">
        <v>289</v>
      </c>
      <c r="K158" s="67" t="s">
        <v>14922</v>
      </c>
      <c r="L158" s="424">
        <v>11791603</v>
      </c>
      <c r="M158" s="221" t="s">
        <v>85</v>
      </c>
      <c r="N158" s="66" t="s">
        <v>452</v>
      </c>
      <c r="O158" s="68">
        <v>84450925</v>
      </c>
      <c r="P158" s="68">
        <v>237</v>
      </c>
      <c r="Q158" s="260">
        <v>45692</v>
      </c>
      <c r="R158" s="424">
        <v>11791603</v>
      </c>
      <c r="S158" s="260">
        <v>45698</v>
      </c>
      <c r="T158" s="424">
        <v>11791603</v>
      </c>
      <c r="U158" s="65" t="s">
        <v>87</v>
      </c>
      <c r="V158" s="402">
        <v>85459497</v>
      </c>
      <c r="W158" s="242" t="s">
        <v>540</v>
      </c>
      <c r="X158" s="587">
        <v>45698</v>
      </c>
      <c r="Y158" s="260">
        <v>45698</v>
      </c>
      <c r="Z158" s="587" t="s">
        <v>89</v>
      </c>
      <c r="AA158" s="260">
        <v>45702</v>
      </c>
      <c r="AB158" s="49">
        <f t="shared" si="12"/>
        <v>4</v>
      </c>
      <c r="AC158" s="68">
        <v>0</v>
      </c>
      <c r="AD158" s="68">
        <v>0</v>
      </c>
      <c r="AE158" s="68">
        <v>0</v>
      </c>
      <c r="AF158" s="78" t="s">
        <v>89</v>
      </c>
      <c r="AG158" s="49">
        <f t="shared" si="13"/>
        <v>0</v>
      </c>
      <c r="AH158" s="68">
        <v>0</v>
      </c>
      <c r="AI158" s="68">
        <v>0</v>
      </c>
      <c r="AJ158" s="65" t="s">
        <v>89</v>
      </c>
      <c r="AK158" s="78" t="s">
        <v>89</v>
      </c>
      <c r="AL158" s="68">
        <v>0</v>
      </c>
      <c r="AM158" s="78" t="s">
        <v>89</v>
      </c>
      <c r="AN158" s="78" t="s">
        <v>89</v>
      </c>
      <c r="AO158" s="78" t="s">
        <v>89</v>
      </c>
      <c r="AP158" s="49">
        <f t="shared" si="14"/>
        <v>0</v>
      </c>
      <c r="AQ158" s="49">
        <f t="shared" si="15"/>
        <v>11791603</v>
      </c>
      <c r="AR158" s="65" t="s">
        <v>87</v>
      </c>
      <c r="AS158" s="68">
        <v>11791603</v>
      </c>
      <c r="AT158" s="65" t="s">
        <v>90</v>
      </c>
      <c r="AU158" s="68">
        <v>0</v>
      </c>
      <c r="AV158" s="75" t="s">
        <v>89</v>
      </c>
      <c r="AW158" s="224">
        <v>11791603</v>
      </c>
      <c r="AX158" s="79">
        <f t="shared" si="16"/>
        <v>0</v>
      </c>
      <c r="AY158" s="223">
        <f t="shared" si="17"/>
        <v>1</v>
      </c>
      <c r="AZ158" s="74">
        <v>1</v>
      </c>
      <c r="BA158" s="75" t="s">
        <v>89</v>
      </c>
      <c r="BB158" s="65" t="s">
        <v>103</v>
      </c>
      <c r="BC158" s="76" t="s">
        <v>14921</v>
      </c>
      <c r="BD158" s="221" t="s">
        <v>87</v>
      </c>
      <c r="BE158" s="221" t="s">
        <v>121</v>
      </c>
    </row>
    <row r="159" spans="2:57" s="12" customFormat="1" ht="12.75" x14ac:dyDescent="0.2">
      <c r="B159" s="65">
        <v>2025</v>
      </c>
      <c r="C159" s="65">
        <v>891780111</v>
      </c>
      <c r="D159" s="65" t="s">
        <v>78</v>
      </c>
      <c r="E159" s="67" t="s">
        <v>14920</v>
      </c>
      <c r="F159" s="65" t="s">
        <v>14919</v>
      </c>
      <c r="G159" s="65">
        <v>0</v>
      </c>
      <c r="H159" s="65" t="s">
        <v>81</v>
      </c>
      <c r="I159" s="221" t="s">
        <v>127</v>
      </c>
      <c r="J159" s="220" t="s">
        <v>289</v>
      </c>
      <c r="K159" s="67" t="s">
        <v>14918</v>
      </c>
      <c r="L159" s="424">
        <v>14160000</v>
      </c>
      <c r="M159" s="221" t="s">
        <v>85</v>
      </c>
      <c r="N159" s="66" t="s">
        <v>14749</v>
      </c>
      <c r="O159" s="68">
        <v>17956722</v>
      </c>
      <c r="P159" s="68">
        <v>243</v>
      </c>
      <c r="Q159" s="260">
        <v>45692</v>
      </c>
      <c r="R159" s="424">
        <v>14160000</v>
      </c>
      <c r="S159" s="260">
        <v>45700</v>
      </c>
      <c r="T159" s="424">
        <v>14160000</v>
      </c>
      <c r="U159" s="65" t="s">
        <v>87</v>
      </c>
      <c r="V159" s="402">
        <v>15443332</v>
      </c>
      <c r="W159" s="242" t="s">
        <v>10231</v>
      </c>
      <c r="X159" s="587">
        <v>45700</v>
      </c>
      <c r="Y159" s="260">
        <v>45700</v>
      </c>
      <c r="Z159" s="587" t="s">
        <v>89</v>
      </c>
      <c r="AA159" s="260">
        <v>45707</v>
      </c>
      <c r="AB159" s="49">
        <f t="shared" si="12"/>
        <v>7</v>
      </c>
      <c r="AC159" s="68">
        <v>0</v>
      </c>
      <c r="AD159" s="68">
        <v>0</v>
      </c>
      <c r="AE159" s="68">
        <v>0</v>
      </c>
      <c r="AF159" s="78" t="s">
        <v>89</v>
      </c>
      <c r="AG159" s="49">
        <f t="shared" si="13"/>
        <v>0</v>
      </c>
      <c r="AH159" s="68">
        <v>0</v>
      </c>
      <c r="AI159" s="68">
        <v>0</v>
      </c>
      <c r="AJ159" s="65" t="s">
        <v>89</v>
      </c>
      <c r="AK159" s="78" t="s">
        <v>89</v>
      </c>
      <c r="AL159" s="68">
        <v>0</v>
      </c>
      <c r="AM159" s="78" t="s">
        <v>89</v>
      </c>
      <c r="AN159" s="78" t="s">
        <v>89</v>
      </c>
      <c r="AO159" s="78" t="s">
        <v>89</v>
      </c>
      <c r="AP159" s="49">
        <f t="shared" si="14"/>
        <v>0</v>
      </c>
      <c r="AQ159" s="49">
        <f t="shared" si="15"/>
        <v>14160000</v>
      </c>
      <c r="AR159" s="65" t="s">
        <v>87</v>
      </c>
      <c r="AS159" s="68">
        <v>14160000</v>
      </c>
      <c r="AT159" s="65" t="s">
        <v>90</v>
      </c>
      <c r="AU159" s="68">
        <v>0</v>
      </c>
      <c r="AV159" s="75" t="s">
        <v>89</v>
      </c>
      <c r="AW159" s="224">
        <v>14160000</v>
      </c>
      <c r="AX159" s="79">
        <f t="shared" si="16"/>
        <v>0</v>
      </c>
      <c r="AY159" s="223">
        <f t="shared" si="17"/>
        <v>1</v>
      </c>
      <c r="AZ159" s="74">
        <v>1</v>
      </c>
      <c r="BA159" s="75" t="s">
        <v>89</v>
      </c>
      <c r="BB159" s="65" t="s">
        <v>103</v>
      </c>
      <c r="BC159" s="76" t="s">
        <v>14917</v>
      </c>
      <c r="BD159" s="221" t="s">
        <v>87</v>
      </c>
      <c r="BE159" s="221" t="s">
        <v>121</v>
      </c>
    </row>
    <row r="160" spans="2:57" s="12" customFormat="1" ht="12.75" x14ac:dyDescent="0.2">
      <c r="B160" s="65">
        <v>2025</v>
      </c>
      <c r="C160" s="65">
        <v>891780111</v>
      </c>
      <c r="D160" s="65" t="s">
        <v>78</v>
      </c>
      <c r="E160" s="67" t="s">
        <v>14916</v>
      </c>
      <c r="F160" s="65" t="s">
        <v>14913</v>
      </c>
      <c r="G160" s="65">
        <v>0</v>
      </c>
      <c r="H160" s="65" t="s">
        <v>81</v>
      </c>
      <c r="I160" s="221" t="s">
        <v>82</v>
      </c>
      <c r="J160" s="220" t="s">
        <v>289</v>
      </c>
      <c r="K160" s="67" t="s">
        <v>14915</v>
      </c>
      <c r="L160" s="424">
        <v>68852448</v>
      </c>
      <c r="M160" s="221" t="s">
        <v>85</v>
      </c>
      <c r="N160" s="66" t="s">
        <v>14873</v>
      </c>
      <c r="O160" s="68">
        <v>800109197</v>
      </c>
      <c r="P160" s="68">
        <v>218</v>
      </c>
      <c r="Q160" s="260">
        <v>45691</v>
      </c>
      <c r="R160" s="424">
        <v>68852448</v>
      </c>
      <c r="S160" s="260">
        <v>45701</v>
      </c>
      <c r="T160" s="424">
        <v>68852448</v>
      </c>
      <c r="U160" s="65" t="s">
        <v>87</v>
      </c>
      <c r="V160" s="402">
        <v>85467461</v>
      </c>
      <c r="W160" s="242" t="s">
        <v>494</v>
      </c>
      <c r="X160" s="587">
        <v>45701</v>
      </c>
      <c r="Y160" s="260">
        <v>45702</v>
      </c>
      <c r="Z160" s="587">
        <v>45702</v>
      </c>
      <c r="AA160" s="260">
        <v>45721</v>
      </c>
      <c r="AB160" s="49">
        <f t="shared" si="12"/>
        <v>19</v>
      </c>
      <c r="AC160" s="68">
        <v>0</v>
      </c>
      <c r="AD160" s="68">
        <v>0</v>
      </c>
      <c r="AE160" s="68">
        <v>0</v>
      </c>
      <c r="AF160" s="78" t="s">
        <v>89</v>
      </c>
      <c r="AG160" s="49">
        <f t="shared" si="13"/>
        <v>0</v>
      </c>
      <c r="AH160" s="68">
        <v>0</v>
      </c>
      <c r="AI160" s="68">
        <v>0</v>
      </c>
      <c r="AJ160" s="65" t="s">
        <v>89</v>
      </c>
      <c r="AK160" s="78" t="s">
        <v>89</v>
      </c>
      <c r="AL160" s="68">
        <v>0</v>
      </c>
      <c r="AM160" s="78" t="s">
        <v>89</v>
      </c>
      <c r="AN160" s="78" t="s">
        <v>89</v>
      </c>
      <c r="AO160" s="78" t="s">
        <v>89</v>
      </c>
      <c r="AP160" s="49">
        <f t="shared" si="14"/>
        <v>0</v>
      </c>
      <c r="AQ160" s="49">
        <f t="shared" si="15"/>
        <v>68852448</v>
      </c>
      <c r="AR160" s="65" t="s">
        <v>87</v>
      </c>
      <c r="AS160" s="68">
        <v>68852448</v>
      </c>
      <c r="AT160" s="65" t="s">
        <v>90</v>
      </c>
      <c r="AU160" s="68">
        <v>0</v>
      </c>
      <c r="AV160" s="75" t="s">
        <v>89</v>
      </c>
      <c r="AW160" s="224">
        <v>68852448</v>
      </c>
      <c r="AX160" s="79">
        <f t="shared" si="16"/>
        <v>0</v>
      </c>
      <c r="AY160" s="223">
        <f t="shared" si="17"/>
        <v>1</v>
      </c>
      <c r="AZ160" s="74">
        <v>1</v>
      </c>
      <c r="BA160" s="75" t="s">
        <v>89</v>
      </c>
      <c r="BB160" s="65" t="s">
        <v>103</v>
      </c>
      <c r="BC160" s="76" t="s">
        <v>14911</v>
      </c>
      <c r="BD160" s="221" t="s">
        <v>87</v>
      </c>
      <c r="BE160" s="221" t="s">
        <v>121</v>
      </c>
    </row>
    <row r="161" spans="2:57" s="12" customFormat="1" ht="12.75" x14ac:dyDescent="0.2">
      <c r="B161" s="65">
        <v>2025</v>
      </c>
      <c r="C161" s="65">
        <v>891780111</v>
      </c>
      <c r="D161" s="65" t="s">
        <v>78</v>
      </c>
      <c r="E161" s="67" t="s">
        <v>14914</v>
      </c>
      <c r="F161" s="65" t="s">
        <v>14913</v>
      </c>
      <c r="G161" s="65">
        <v>0</v>
      </c>
      <c r="H161" s="65" t="s">
        <v>81</v>
      </c>
      <c r="I161" s="221" t="s">
        <v>127</v>
      </c>
      <c r="J161" s="220" t="s">
        <v>289</v>
      </c>
      <c r="K161" s="67" t="s">
        <v>14912</v>
      </c>
      <c r="L161" s="424">
        <v>132556480</v>
      </c>
      <c r="M161" s="221" t="s">
        <v>85</v>
      </c>
      <c r="N161" s="66" t="s">
        <v>14557</v>
      </c>
      <c r="O161" s="68">
        <v>900763287</v>
      </c>
      <c r="P161" s="68">
        <v>305</v>
      </c>
      <c r="Q161" s="260">
        <v>45698</v>
      </c>
      <c r="R161" s="424">
        <v>132556480</v>
      </c>
      <c r="S161" s="260">
        <v>45707</v>
      </c>
      <c r="T161" s="424">
        <v>132556480</v>
      </c>
      <c r="U161" s="65" t="s">
        <v>87</v>
      </c>
      <c r="V161" s="402">
        <v>85467461</v>
      </c>
      <c r="W161" s="242" t="s">
        <v>494</v>
      </c>
      <c r="X161" s="587">
        <v>45707</v>
      </c>
      <c r="Y161" s="260">
        <v>45707</v>
      </c>
      <c r="Z161" s="587">
        <v>45707</v>
      </c>
      <c r="AA161" s="260">
        <v>45720</v>
      </c>
      <c r="AB161" s="49">
        <f t="shared" si="12"/>
        <v>13</v>
      </c>
      <c r="AC161" s="68">
        <v>0</v>
      </c>
      <c r="AD161" s="68">
        <v>0</v>
      </c>
      <c r="AE161" s="68">
        <v>0</v>
      </c>
      <c r="AF161" s="78" t="s">
        <v>89</v>
      </c>
      <c r="AG161" s="49">
        <f t="shared" si="13"/>
        <v>0</v>
      </c>
      <c r="AH161" s="68">
        <v>0</v>
      </c>
      <c r="AI161" s="68">
        <v>0</v>
      </c>
      <c r="AJ161" s="65" t="s">
        <v>89</v>
      </c>
      <c r="AK161" s="78" t="s">
        <v>89</v>
      </c>
      <c r="AL161" s="68">
        <v>0</v>
      </c>
      <c r="AM161" s="78" t="s">
        <v>89</v>
      </c>
      <c r="AN161" s="78" t="s">
        <v>89</v>
      </c>
      <c r="AO161" s="78" t="s">
        <v>89</v>
      </c>
      <c r="AP161" s="49">
        <f t="shared" si="14"/>
        <v>0</v>
      </c>
      <c r="AQ161" s="49">
        <f t="shared" si="15"/>
        <v>132556480</v>
      </c>
      <c r="AR161" s="65" t="s">
        <v>87</v>
      </c>
      <c r="AS161" s="68">
        <v>132556480</v>
      </c>
      <c r="AT161" s="65" t="s">
        <v>90</v>
      </c>
      <c r="AU161" s="68">
        <v>0</v>
      </c>
      <c r="AV161" s="75" t="s">
        <v>89</v>
      </c>
      <c r="AW161" s="224">
        <v>132556480</v>
      </c>
      <c r="AX161" s="79">
        <f t="shared" si="16"/>
        <v>0</v>
      </c>
      <c r="AY161" s="223">
        <f t="shared" si="17"/>
        <v>1</v>
      </c>
      <c r="AZ161" s="74">
        <v>1</v>
      </c>
      <c r="BA161" s="75" t="s">
        <v>89</v>
      </c>
      <c r="BB161" s="65" t="s">
        <v>103</v>
      </c>
      <c r="BC161" s="76" t="s">
        <v>14911</v>
      </c>
      <c r="BD161" s="221" t="s">
        <v>87</v>
      </c>
      <c r="BE161" s="221" t="s">
        <v>121</v>
      </c>
    </row>
    <row r="162" spans="2:57" s="12" customFormat="1" ht="12.75" x14ac:dyDescent="0.2">
      <c r="B162" s="65">
        <v>2025</v>
      </c>
      <c r="C162" s="65">
        <v>891780111</v>
      </c>
      <c r="D162" s="65" t="s">
        <v>78</v>
      </c>
      <c r="E162" s="67" t="s">
        <v>14910</v>
      </c>
      <c r="F162" s="65" t="s">
        <v>14909</v>
      </c>
      <c r="G162" s="65">
        <v>0</v>
      </c>
      <c r="H162" s="65" t="s">
        <v>81</v>
      </c>
      <c r="I162" s="221" t="s">
        <v>127</v>
      </c>
      <c r="J162" s="220" t="s">
        <v>289</v>
      </c>
      <c r="K162" s="67" t="s">
        <v>14722</v>
      </c>
      <c r="L162" s="424">
        <v>15113000</v>
      </c>
      <c r="M162" s="221" t="s">
        <v>85</v>
      </c>
      <c r="N162" s="66" t="s">
        <v>14721</v>
      </c>
      <c r="O162" s="68">
        <v>900146629</v>
      </c>
      <c r="P162" s="68">
        <v>327</v>
      </c>
      <c r="Q162" s="260">
        <v>45699</v>
      </c>
      <c r="R162" s="424">
        <v>15113000</v>
      </c>
      <c r="S162" s="260">
        <v>45708</v>
      </c>
      <c r="T162" s="424">
        <v>15113000</v>
      </c>
      <c r="U162" s="65" t="s">
        <v>87</v>
      </c>
      <c r="V162" s="402">
        <v>85459497</v>
      </c>
      <c r="W162" s="242" t="s">
        <v>540</v>
      </c>
      <c r="X162" s="587">
        <v>45708</v>
      </c>
      <c r="Y162" s="260">
        <v>45708</v>
      </c>
      <c r="Z162" s="587" t="s">
        <v>89</v>
      </c>
      <c r="AA162" s="260">
        <v>45712</v>
      </c>
      <c r="AB162" s="49">
        <f t="shared" si="12"/>
        <v>4</v>
      </c>
      <c r="AC162" s="68">
        <v>0</v>
      </c>
      <c r="AD162" s="68">
        <v>0</v>
      </c>
      <c r="AE162" s="68">
        <v>0</v>
      </c>
      <c r="AF162" s="78" t="s">
        <v>89</v>
      </c>
      <c r="AG162" s="49">
        <f t="shared" si="13"/>
        <v>0</v>
      </c>
      <c r="AH162" s="68">
        <v>0</v>
      </c>
      <c r="AI162" s="68">
        <v>0</v>
      </c>
      <c r="AJ162" s="65" t="s">
        <v>89</v>
      </c>
      <c r="AK162" s="78" t="s">
        <v>89</v>
      </c>
      <c r="AL162" s="68">
        <v>0</v>
      </c>
      <c r="AM162" s="78" t="s">
        <v>89</v>
      </c>
      <c r="AN162" s="78" t="s">
        <v>89</v>
      </c>
      <c r="AO162" s="78" t="s">
        <v>89</v>
      </c>
      <c r="AP162" s="49">
        <f t="shared" si="14"/>
        <v>0</v>
      </c>
      <c r="AQ162" s="49">
        <f t="shared" si="15"/>
        <v>15113000</v>
      </c>
      <c r="AR162" s="65" t="s">
        <v>87</v>
      </c>
      <c r="AS162" s="68">
        <v>15113000</v>
      </c>
      <c r="AT162" s="65" t="s">
        <v>90</v>
      </c>
      <c r="AU162" s="68">
        <v>0</v>
      </c>
      <c r="AV162" s="75" t="s">
        <v>89</v>
      </c>
      <c r="AW162" s="224">
        <v>15113000</v>
      </c>
      <c r="AX162" s="79">
        <f t="shared" si="16"/>
        <v>0</v>
      </c>
      <c r="AY162" s="223">
        <f t="shared" si="17"/>
        <v>1</v>
      </c>
      <c r="AZ162" s="74">
        <v>1</v>
      </c>
      <c r="BA162" s="75" t="s">
        <v>89</v>
      </c>
      <c r="BB162" s="65" t="s">
        <v>103</v>
      </c>
      <c r="BC162" s="76" t="s">
        <v>14908</v>
      </c>
      <c r="BD162" s="221" t="s">
        <v>87</v>
      </c>
      <c r="BE162" s="221" t="s">
        <v>121</v>
      </c>
    </row>
    <row r="163" spans="2:57" s="12" customFormat="1" ht="12.75" x14ac:dyDescent="0.2">
      <c r="B163" s="65">
        <v>2025</v>
      </c>
      <c r="C163" s="65">
        <v>891780111</v>
      </c>
      <c r="D163" s="65" t="s">
        <v>78</v>
      </c>
      <c r="E163" s="67" t="s">
        <v>14907</v>
      </c>
      <c r="F163" s="65" t="s">
        <v>14906</v>
      </c>
      <c r="G163" s="65">
        <v>0</v>
      </c>
      <c r="H163" s="65" t="s">
        <v>81</v>
      </c>
      <c r="I163" s="221" t="s">
        <v>127</v>
      </c>
      <c r="J163" s="220" t="s">
        <v>289</v>
      </c>
      <c r="K163" s="67" t="s">
        <v>14905</v>
      </c>
      <c r="L163" s="424">
        <v>171538500</v>
      </c>
      <c r="M163" s="221" t="s">
        <v>85</v>
      </c>
      <c r="N163" s="66" t="s">
        <v>14678</v>
      </c>
      <c r="O163" s="68">
        <v>901550798</v>
      </c>
      <c r="P163" s="68">
        <v>387</v>
      </c>
      <c r="Q163" s="260">
        <v>45707</v>
      </c>
      <c r="R163" s="424">
        <v>171538500</v>
      </c>
      <c r="S163" s="260">
        <v>45712</v>
      </c>
      <c r="T163" s="424">
        <v>171538500</v>
      </c>
      <c r="U163" s="65" t="s">
        <v>87</v>
      </c>
      <c r="V163" s="402">
        <v>85465146</v>
      </c>
      <c r="W163" s="242" t="s">
        <v>14545</v>
      </c>
      <c r="X163" s="587">
        <v>45712</v>
      </c>
      <c r="Y163" s="260">
        <v>45714</v>
      </c>
      <c r="Z163" s="587">
        <v>45712</v>
      </c>
      <c r="AA163" s="260">
        <v>45720</v>
      </c>
      <c r="AB163" s="49">
        <f t="shared" si="12"/>
        <v>8</v>
      </c>
      <c r="AC163" s="68">
        <v>0</v>
      </c>
      <c r="AD163" s="68">
        <v>0</v>
      </c>
      <c r="AE163" s="68">
        <v>0</v>
      </c>
      <c r="AF163" s="78" t="s">
        <v>89</v>
      </c>
      <c r="AG163" s="49">
        <f t="shared" si="13"/>
        <v>0</v>
      </c>
      <c r="AH163" s="68">
        <v>0</v>
      </c>
      <c r="AI163" s="68">
        <v>0</v>
      </c>
      <c r="AJ163" s="65" t="s">
        <v>89</v>
      </c>
      <c r="AK163" s="78" t="s">
        <v>89</v>
      </c>
      <c r="AL163" s="68">
        <v>0</v>
      </c>
      <c r="AM163" s="78" t="s">
        <v>89</v>
      </c>
      <c r="AN163" s="78" t="s">
        <v>89</v>
      </c>
      <c r="AO163" s="78" t="s">
        <v>89</v>
      </c>
      <c r="AP163" s="49">
        <f t="shared" si="14"/>
        <v>0</v>
      </c>
      <c r="AQ163" s="49">
        <f t="shared" si="15"/>
        <v>171538500</v>
      </c>
      <c r="AR163" s="65" t="s">
        <v>87</v>
      </c>
      <c r="AS163" s="68">
        <v>171538500</v>
      </c>
      <c r="AT163" s="65" t="s">
        <v>87</v>
      </c>
      <c r="AU163" s="68">
        <v>85769250</v>
      </c>
      <c r="AV163" s="75" t="s">
        <v>89</v>
      </c>
      <c r="AW163" s="224">
        <v>171538500</v>
      </c>
      <c r="AX163" s="79">
        <f t="shared" si="16"/>
        <v>0</v>
      </c>
      <c r="AY163" s="223">
        <f t="shared" si="17"/>
        <v>1</v>
      </c>
      <c r="AZ163" s="74">
        <v>1</v>
      </c>
      <c r="BA163" s="75" t="s">
        <v>89</v>
      </c>
      <c r="BB163" s="65" t="s">
        <v>103</v>
      </c>
      <c r="BC163" s="76" t="s">
        <v>14904</v>
      </c>
      <c r="BD163" s="221" t="s">
        <v>87</v>
      </c>
      <c r="BE163" s="221" t="s">
        <v>121</v>
      </c>
    </row>
    <row r="164" spans="2:57" s="12" customFormat="1" ht="12.75" x14ac:dyDescent="0.2">
      <c r="B164" s="65">
        <v>2025</v>
      </c>
      <c r="C164" s="65">
        <v>891780111</v>
      </c>
      <c r="D164" s="65" t="s">
        <v>78</v>
      </c>
      <c r="E164" s="67" t="s">
        <v>14903</v>
      </c>
      <c r="F164" s="65" t="s">
        <v>14902</v>
      </c>
      <c r="G164" s="65">
        <v>0</v>
      </c>
      <c r="H164" s="65" t="s">
        <v>81</v>
      </c>
      <c r="I164" s="221" t="s">
        <v>82</v>
      </c>
      <c r="J164" s="220" t="s">
        <v>289</v>
      </c>
      <c r="K164" s="67" t="s">
        <v>14901</v>
      </c>
      <c r="L164" s="424">
        <v>9997190</v>
      </c>
      <c r="M164" s="221" t="s">
        <v>85</v>
      </c>
      <c r="N164" s="66" t="s">
        <v>14900</v>
      </c>
      <c r="O164" s="68">
        <v>860524772</v>
      </c>
      <c r="P164" s="68">
        <v>151</v>
      </c>
      <c r="Q164" s="260">
        <v>45681</v>
      </c>
      <c r="R164" s="424">
        <v>9997190</v>
      </c>
      <c r="S164" s="260">
        <v>45712</v>
      </c>
      <c r="T164" s="424">
        <v>9997190</v>
      </c>
      <c r="U164" s="65" t="s">
        <v>87</v>
      </c>
      <c r="V164" s="402">
        <v>85467461</v>
      </c>
      <c r="W164" s="242" t="s">
        <v>494</v>
      </c>
      <c r="X164" s="587">
        <v>45712</v>
      </c>
      <c r="Y164" s="260">
        <v>45712</v>
      </c>
      <c r="Z164" s="587" t="s">
        <v>89</v>
      </c>
      <c r="AA164" s="260">
        <v>45750</v>
      </c>
      <c r="AB164" s="49">
        <f t="shared" si="12"/>
        <v>38</v>
      </c>
      <c r="AC164" s="68">
        <v>0</v>
      </c>
      <c r="AD164" s="68">
        <v>0</v>
      </c>
      <c r="AE164" s="68">
        <v>0</v>
      </c>
      <c r="AF164" s="78" t="s">
        <v>89</v>
      </c>
      <c r="AG164" s="49">
        <f t="shared" si="13"/>
        <v>0</v>
      </c>
      <c r="AH164" s="68">
        <v>0</v>
      </c>
      <c r="AI164" s="68">
        <v>0</v>
      </c>
      <c r="AJ164" s="65" t="s">
        <v>89</v>
      </c>
      <c r="AK164" s="78" t="s">
        <v>89</v>
      </c>
      <c r="AL164" s="68">
        <v>0</v>
      </c>
      <c r="AM164" s="78" t="s">
        <v>89</v>
      </c>
      <c r="AN164" s="78" t="s">
        <v>89</v>
      </c>
      <c r="AO164" s="78" t="s">
        <v>89</v>
      </c>
      <c r="AP164" s="49">
        <f t="shared" si="14"/>
        <v>0</v>
      </c>
      <c r="AQ164" s="49">
        <f t="shared" si="15"/>
        <v>9997190</v>
      </c>
      <c r="AR164" s="65" t="s">
        <v>87</v>
      </c>
      <c r="AS164" s="68">
        <v>9997190</v>
      </c>
      <c r="AT164" s="65" t="s">
        <v>90</v>
      </c>
      <c r="AU164" s="68">
        <v>0</v>
      </c>
      <c r="AV164" s="75" t="s">
        <v>89</v>
      </c>
      <c r="AW164" s="224">
        <v>9997190</v>
      </c>
      <c r="AX164" s="79">
        <f t="shared" si="16"/>
        <v>0</v>
      </c>
      <c r="AY164" s="223">
        <f t="shared" si="17"/>
        <v>1</v>
      </c>
      <c r="AZ164" s="74">
        <v>1</v>
      </c>
      <c r="BA164" s="75" t="s">
        <v>89</v>
      </c>
      <c r="BB164" s="65" t="s">
        <v>103</v>
      </c>
      <c r="BC164" s="76" t="s">
        <v>14899</v>
      </c>
      <c r="BD164" s="221" t="s">
        <v>87</v>
      </c>
      <c r="BE164" s="221" t="s">
        <v>121</v>
      </c>
    </row>
    <row r="165" spans="2:57" x14ac:dyDescent="0.25">
      <c r="B165" s="65">
        <v>2025</v>
      </c>
      <c r="C165" s="65">
        <v>891780111</v>
      </c>
      <c r="D165" s="65" t="s">
        <v>78</v>
      </c>
      <c r="E165" s="67" t="s">
        <v>14898</v>
      </c>
      <c r="F165" s="65" t="s">
        <v>14897</v>
      </c>
      <c r="G165" s="65">
        <v>0</v>
      </c>
      <c r="H165" s="65" t="s">
        <v>81</v>
      </c>
      <c r="I165" s="221" t="s">
        <v>82</v>
      </c>
      <c r="J165" s="220" t="s">
        <v>289</v>
      </c>
      <c r="K165" s="67" t="s">
        <v>14896</v>
      </c>
      <c r="L165" s="424">
        <v>32796400</v>
      </c>
      <c r="M165" s="221" t="s">
        <v>85</v>
      </c>
      <c r="N165" s="66" t="s">
        <v>14895</v>
      </c>
      <c r="O165" s="68">
        <v>79415098</v>
      </c>
      <c r="P165" s="68">
        <v>367</v>
      </c>
      <c r="Q165" s="260">
        <v>45705</v>
      </c>
      <c r="R165" s="424">
        <v>32796400</v>
      </c>
      <c r="S165" s="260">
        <v>45712</v>
      </c>
      <c r="T165" s="424">
        <v>32796400</v>
      </c>
      <c r="U165" s="65" t="s">
        <v>87</v>
      </c>
      <c r="V165" s="402">
        <v>36665858</v>
      </c>
      <c r="W165" s="242" t="s">
        <v>10109</v>
      </c>
      <c r="X165" s="587">
        <v>45712</v>
      </c>
      <c r="Y165" s="260">
        <v>45712</v>
      </c>
      <c r="Z165" s="587" t="s">
        <v>89</v>
      </c>
      <c r="AA165" s="260">
        <v>45763</v>
      </c>
      <c r="AB165" s="49">
        <f t="shared" si="12"/>
        <v>51</v>
      </c>
      <c r="AC165" s="68">
        <v>0</v>
      </c>
      <c r="AD165" s="68">
        <v>0</v>
      </c>
      <c r="AE165" s="68">
        <v>0</v>
      </c>
      <c r="AF165" s="78" t="s">
        <v>89</v>
      </c>
      <c r="AG165" s="49">
        <f t="shared" si="13"/>
        <v>0</v>
      </c>
      <c r="AH165" s="68">
        <v>0</v>
      </c>
      <c r="AI165" s="68">
        <v>0</v>
      </c>
      <c r="AJ165" s="65" t="s">
        <v>89</v>
      </c>
      <c r="AK165" s="78" t="s">
        <v>89</v>
      </c>
      <c r="AL165" s="68">
        <v>0</v>
      </c>
      <c r="AM165" s="78" t="s">
        <v>89</v>
      </c>
      <c r="AN165" s="78" t="s">
        <v>89</v>
      </c>
      <c r="AO165" s="78" t="s">
        <v>89</v>
      </c>
      <c r="AP165" s="49">
        <f t="shared" si="14"/>
        <v>0</v>
      </c>
      <c r="AQ165" s="49">
        <f t="shared" si="15"/>
        <v>32796400</v>
      </c>
      <c r="AR165" s="65" t="s">
        <v>87</v>
      </c>
      <c r="AS165" s="68">
        <v>32796400</v>
      </c>
      <c r="AT165" s="65" t="s">
        <v>90</v>
      </c>
      <c r="AU165" s="68">
        <v>0</v>
      </c>
      <c r="AV165" s="75" t="s">
        <v>89</v>
      </c>
      <c r="AW165" s="224">
        <v>32796400</v>
      </c>
      <c r="AX165" s="79">
        <f t="shared" si="16"/>
        <v>0</v>
      </c>
      <c r="AY165" s="223">
        <f t="shared" si="17"/>
        <v>1</v>
      </c>
      <c r="AZ165" s="74">
        <v>1</v>
      </c>
      <c r="BA165" s="75" t="s">
        <v>89</v>
      </c>
      <c r="BB165" s="65" t="s">
        <v>103</v>
      </c>
      <c r="BC165" s="76" t="s">
        <v>14894</v>
      </c>
      <c r="BD165" s="221" t="s">
        <v>87</v>
      </c>
      <c r="BE165" s="221" t="s">
        <v>121</v>
      </c>
    </row>
    <row r="166" spans="2:57" x14ac:dyDescent="0.25">
      <c r="B166" s="65">
        <v>2025</v>
      </c>
      <c r="C166" s="65">
        <v>891780111</v>
      </c>
      <c r="D166" s="65" t="s">
        <v>78</v>
      </c>
      <c r="E166" s="67" t="s">
        <v>14893</v>
      </c>
      <c r="F166" s="65" t="s">
        <v>14892</v>
      </c>
      <c r="G166" s="65">
        <v>0</v>
      </c>
      <c r="H166" s="65" t="s">
        <v>81</v>
      </c>
      <c r="I166" s="221" t="s">
        <v>82</v>
      </c>
      <c r="J166" s="220" t="s">
        <v>289</v>
      </c>
      <c r="K166" s="67" t="s">
        <v>14891</v>
      </c>
      <c r="L166" s="424">
        <v>10504889</v>
      </c>
      <c r="M166" s="221" t="s">
        <v>85</v>
      </c>
      <c r="N166" s="66" t="s">
        <v>14890</v>
      </c>
      <c r="O166" s="68">
        <v>800177584</v>
      </c>
      <c r="P166" s="68">
        <v>117</v>
      </c>
      <c r="Q166" s="260">
        <v>45710</v>
      </c>
      <c r="R166" s="424">
        <v>10504889</v>
      </c>
      <c r="S166" s="260">
        <v>45714</v>
      </c>
      <c r="T166" s="424">
        <v>10504889</v>
      </c>
      <c r="U166" s="65" t="s">
        <v>87</v>
      </c>
      <c r="V166" s="402">
        <v>85467461</v>
      </c>
      <c r="W166" s="242" t="s">
        <v>494</v>
      </c>
      <c r="X166" s="587">
        <v>45714</v>
      </c>
      <c r="Y166" s="260">
        <v>45714</v>
      </c>
      <c r="Z166" s="587" t="s">
        <v>89</v>
      </c>
      <c r="AA166" s="260">
        <v>45727</v>
      </c>
      <c r="AB166" s="49">
        <f t="shared" si="12"/>
        <v>13</v>
      </c>
      <c r="AC166" s="68">
        <v>0</v>
      </c>
      <c r="AD166" s="68">
        <v>0</v>
      </c>
      <c r="AE166" s="68">
        <v>0</v>
      </c>
      <c r="AF166" s="78" t="s">
        <v>89</v>
      </c>
      <c r="AG166" s="49">
        <f t="shared" si="13"/>
        <v>0</v>
      </c>
      <c r="AH166" s="68">
        <v>0</v>
      </c>
      <c r="AI166" s="68">
        <v>0</v>
      </c>
      <c r="AJ166" s="65" t="s">
        <v>89</v>
      </c>
      <c r="AK166" s="78" t="s">
        <v>89</v>
      </c>
      <c r="AL166" s="68">
        <v>0</v>
      </c>
      <c r="AM166" s="78" t="s">
        <v>89</v>
      </c>
      <c r="AN166" s="78" t="s">
        <v>89</v>
      </c>
      <c r="AO166" s="78" t="s">
        <v>89</v>
      </c>
      <c r="AP166" s="49">
        <f t="shared" si="14"/>
        <v>0</v>
      </c>
      <c r="AQ166" s="49">
        <f t="shared" si="15"/>
        <v>10504889</v>
      </c>
      <c r="AR166" s="65" t="s">
        <v>87</v>
      </c>
      <c r="AS166" s="68">
        <v>10504889</v>
      </c>
      <c r="AT166" s="65" t="s">
        <v>90</v>
      </c>
      <c r="AU166" s="68">
        <v>0</v>
      </c>
      <c r="AV166" s="75" t="s">
        <v>89</v>
      </c>
      <c r="AW166" s="224">
        <v>10504889</v>
      </c>
      <c r="AX166" s="79">
        <f t="shared" si="16"/>
        <v>0</v>
      </c>
      <c r="AY166" s="223">
        <f t="shared" si="17"/>
        <v>1</v>
      </c>
      <c r="AZ166" s="74">
        <v>1</v>
      </c>
      <c r="BA166" s="75" t="s">
        <v>89</v>
      </c>
      <c r="BB166" s="65" t="s">
        <v>103</v>
      </c>
      <c r="BC166" s="76" t="s">
        <v>14889</v>
      </c>
      <c r="BD166" s="221" t="s">
        <v>87</v>
      </c>
      <c r="BE166" s="221" t="s">
        <v>121</v>
      </c>
    </row>
    <row r="167" spans="2:57" x14ac:dyDescent="0.25">
      <c r="B167" s="65">
        <v>2025</v>
      </c>
      <c r="C167" s="65">
        <v>891780111</v>
      </c>
      <c r="D167" s="65" t="s">
        <v>78</v>
      </c>
      <c r="E167" s="67" t="s">
        <v>14888</v>
      </c>
      <c r="F167" s="65" t="s">
        <v>14887</v>
      </c>
      <c r="G167" s="65">
        <v>0</v>
      </c>
      <c r="H167" s="65" t="s">
        <v>81</v>
      </c>
      <c r="I167" s="221" t="s">
        <v>127</v>
      </c>
      <c r="J167" s="220" t="s">
        <v>289</v>
      </c>
      <c r="K167" s="67" t="s">
        <v>14886</v>
      </c>
      <c r="L167" s="424">
        <v>67760000</v>
      </c>
      <c r="M167" s="221" t="s">
        <v>85</v>
      </c>
      <c r="N167" s="66" t="s">
        <v>325</v>
      </c>
      <c r="O167" s="68">
        <v>7144967</v>
      </c>
      <c r="P167" s="68">
        <v>379</v>
      </c>
      <c r="Q167" s="260">
        <v>45706</v>
      </c>
      <c r="R167" s="424">
        <v>67760000</v>
      </c>
      <c r="S167" s="260">
        <v>45714</v>
      </c>
      <c r="T167" s="424">
        <v>67760000</v>
      </c>
      <c r="U167" s="65" t="s">
        <v>87</v>
      </c>
      <c r="V167" s="402">
        <v>57461216</v>
      </c>
      <c r="W167" s="242" t="s">
        <v>8478</v>
      </c>
      <c r="X167" s="587">
        <v>45714</v>
      </c>
      <c r="Y167" s="260">
        <v>45721</v>
      </c>
      <c r="Z167" s="260">
        <v>45715</v>
      </c>
      <c r="AA167" s="260">
        <v>45721</v>
      </c>
      <c r="AB167" s="49">
        <f t="shared" si="12"/>
        <v>6</v>
      </c>
      <c r="AC167" s="68">
        <v>0</v>
      </c>
      <c r="AD167" s="68">
        <v>0</v>
      </c>
      <c r="AE167" s="68">
        <v>0</v>
      </c>
      <c r="AF167" s="78" t="s">
        <v>89</v>
      </c>
      <c r="AG167" s="49">
        <f t="shared" si="13"/>
        <v>0</v>
      </c>
      <c r="AH167" s="68">
        <v>0</v>
      </c>
      <c r="AI167" s="68">
        <v>0</v>
      </c>
      <c r="AJ167" s="65" t="s">
        <v>89</v>
      </c>
      <c r="AK167" s="78" t="s">
        <v>89</v>
      </c>
      <c r="AL167" s="68">
        <v>0</v>
      </c>
      <c r="AM167" s="78" t="s">
        <v>89</v>
      </c>
      <c r="AN167" s="78" t="s">
        <v>89</v>
      </c>
      <c r="AO167" s="78" t="s">
        <v>89</v>
      </c>
      <c r="AP167" s="49">
        <f t="shared" si="14"/>
        <v>0</v>
      </c>
      <c r="AQ167" s="49">
        <f t="shared" si="15"/>
        <v>67760000</v>
      </c>
      <c r="AR167" s="65" t="s">
        <v>87</v>
      </c>
      <c r="AS167" s="68">
        <v>67760000</v>
      </c>
      <c r="AT167" s="65" t="s">
        <v>90</v>
      </c>
      <c r="AU167" s="68">
        <v>0</v>
      </c>
      <c r="AV167" s="75" t="s">
        <v>89</v>
      </c>
      <c r="AW167" s="224">
        <v>67760000</v>
      </c>
      <c r="AX167" s="79">
        <f t="shared" si="16"/>
        <v>0</v>
      </c>
      <c r="AY167" s="223">
        <f t="shared" si="17"/>
        <v>1</v>
      </c>
      <c r="AZ167" s="74">
        <v>1</v>
      </c>
      <c r="BA167" s="75" t="s">
        <v>89</v>
      </c>
      <c r="BB167" s="65" t="s">
        <v>103</v>
      </c>
      <c r="BC167" s="76" t="s">
        <v>14885</v>
      </c>
      <c r="BD167" s="221" t="s">
        <v>87</v>
      </c>
      <c r="BE167" s="221" t="s">
        <v>121</v>
      </c>
    </row>
    <row r="168" spans="2:57" x14ac:dyDescent="0.25">
      <c r="B168" s="65">
        <v>2025</v>
      </c>
      <c r="C168" s="65">
        <v>891780111</v>
      </c>
      <c r="D168" s="65" t="s">
        <v>78</v>
      </c>
      <c r="E168" s="67" t="s">
        <v>14884</v>
      </c>
      <c r="F168" s="65" t="s">
        <v>14883</v>
      </c>
      <c r="G168" s="65">
        <v>0</v>
      </c>
      <c r="H168" s="65" t="s">
        <v>81</v>
      </c>
      <c r="I168" s="221" t="s">
        <v>82</v>
      </c>
      <c r="J168" s="220" t="s">
        <v>289</v>
      </c>
      <c r="K168" s="67" t="s">
        <v>14882</v>
      </c>
      <c r="L168" s="424">
        <v>25384104</v>
      </c>
      <c r="M168" s="221" t="s">
        <v>85</v>
      </c>
      <c r="N168" s="66" t="s">
        <v>14659</v>
      </c>
      <c r="O168" s="68">
        <v>901283655</v>
      </c>
      <c r="P168" s="68">
        <v>492</v>
      </c>
      <c r="Q168" s="260">
        <v>45715</v>
      </c>
      <c r="R168" s="424">
        <v>25384104</v>
      </c>
      <c r="S168" s="260">
        <v>45723</v>
      </c>
      <c r="T168" s="424">
        <v>25384104</v>
      </c>
      <c r="U168" s="65" t="s">
        <v>87</v>
      </c>
      <c r="V168" s="402">
        <v>36665858</v>
      </c>
      <c r="W168" s="242" t="s">
        <v>10109</v>
      </c>
      <c r="X168" s="587">
        <v>45723</v>
      </c>
      <c r="Y168" s="260">
        <v>45723</v>
      </c>
      <c r="Z168" s="260" t="s">
        <v>89</v>
      </c>
      <c r="AA168" s="260">
        <v>45752</v>
      </c>
      <c r="AB168" s="49">
        <f t="shared" si="12"/>
        <v>29</v>
      </c>
      <c r="AC168" s="68">
        <v>0</v>
      </c>
      <c r="AD168" s="68">
        <v>0</v>
      </c>
      <c r="AE168" s="68">
        <v>0</v>
      </c>
      <c r="AF168" s="78" t="s">
        <v>89</v>
      </c>
      <c r="AG168" s="49">
        <f t="shared" si="13"/>
        <v>0</v>
      </c>
      <c r="AH168" s="68">
        <v>0</v>
      </c>
      <c r="AI168" s="68">
        <v>0</v>
      </c>
      <c r="AJ168" s="65" t="s">
        <v>89</v>
      </c>
      <c r="AK168" s="78" t="s">
        <v>89</v>
      </c>
      <c r="AL168" s="68">
        <v>0</v>
      </c>
      <c r="AM168" s="78" t="s">
        <v>89</v>
      </c>
      <c r="AN168" s="78" t="s">
        <v>89</v>
      </c>
      <c r="AO168" s="78" t="s">
        <v>89</v>
      </c>
      <c r="AP168" s="49">
        <f t="shared" si="14"/>
        <v>0</v>
      </c>
      <c r="AQ168" s="49">
        <f t="shared" si="15"/>
        <v>25384104</v>
      </c>
      <c r="AR168" s="65" t="s">
        <v>87</v>
      </c>
      <c r="AS168" s="68">
        <v>25384104</v>
      </c>
      <c r="AT168" s="65" t="s">
        <v>90</v>
      </c>
      <c r="AU168" s="68">
        <v>0</v>
      </c>
      <c r="AV168" s="75" t="s">
        <v>89</v>
      </c>
      <c r="AW168" s="224">
        <v>25384044.699999999</v>
      </c>
      <c r="AX168" s="79">
        <f t="shared" si="16"/>
        <v>59.300000000745058</v>
      </c>
      <c r="AY168" s="223">
        <f t="shared" si="17"/>
        <v>0.99999766389233191</v>
      </c>
      <c r="AZ168" s="74">
        <v>1</v>
      </c>
      <c r="BA168" s="75" t="s">
        <v>89</v>
      </c>
      <c r="BB168" s="65" t="s">
        <v>103</v>
      </c>
      <c r="BC168" s="76" t="s">
        <v>14881</v>
      </c>
      <c r="BD168" s="221" t="s">
        <v>87</v>
      </c>
      <c r="BE168" s="221" t="s">
        <v>121</v>
      </c>
    </row>
    <row r="169" spans="2:57" x14ac:dyDescent="0.25">
      <c r="B169" s="65">
        <v>2025</v>
      </c>
      <c r="C169" s="65">
        <v>891780111</v>
      </c>
      <c r="D169" s="65" t="s">
        <v>78</v>
      </c>
      <c r="E169" s="67" t="s">
        <v>14880</v>
      </c>
      <c r="F169" s="65" t="s">
        <v>14879</v>
      </c>
      <c r="G169" s="65">
        <v>0</v>
      </c>
      <c r="H169" s="65" t="s">
        <v>81</v>
      </c>
      <c r="I169" s="221" t="s">
        <v>127</v>
      </c>
      <c r="J169" s="220" t="s">
        <v>289</v>
      </c>
      <c r="K169" s="67" t="s">
        <v>14878</v>
      </c>
      <c r="L169" s="424">
        <v>15699670</v>
      </c>
      <c r="M169" s="221" t="s">
        <v>85</v>
      </c>
      <c r="N169" s="66" t="s">
        <v>14557</v>
      </c>
      <c r="O169" s="68">
        <v>900763287</v>
      </c>
      <c r="P169" s="68">
        <v>430</v>
      </c>
      <c r="Q169" s="260">
        <v>45712</v>
      </c>
      <c r="R169" s="424">
        <v>15699670</v>
      </c>
      <c r="S169" s="260">
        <v>45723</v>
      </c>
      <c r="T169" s="424">
        <v>15699670</v>
      </c>
      <c r="U169" s="65" t="s">
        <v>87</v>
      </c>
      <c r="V169" s="402">
        <v>36665858</v>
      </c>
      <c r="W169" s="242" t="s">
        <v>10109</v>
      </c>
      <c r="X169" s="587">
        <v>45723</v>
      </c>
      <c r="Y169" s="260">
        <v>45723</v>
      </c>
      <c r="Z169" s="260" t="s">
        <v>89</v>
      </c>
      <c r="AA169" s="260">
        <v>45744</v>
      </c>
      <c r="AB169" s="49">
        <f t="shared" si="12"/>
        <v>21</v>
      </c>
      <c r="AC169" s="68">
        <v>0</v>
      </c>
      <c r="AD169" s="68">
        <v>0</v>
      </c>
      <c r="AE169" s="68">
        <v>0</v>
      </c>
      <c r="AF169" s="78" t="s">
        <v>89</v>
      </c>
      <c r="AG169" s="49">
        <f t="shared" si="13"/>
        <v>0</v>
      </c>
      <c r="AH169" s="68">
        <v>0</v>
      </c>
      <c r="AI169" s="68">
        <v>0</v>
      </c>
      <c r="AJ169" s="65" t="s">
        <v>89</v>
      </c>
      <c r="AK169" s="78" t="s">
        <v>89</v>
      </c>
      <c r="AL169" s="68">
        <v>0</v>
      </c>
      <c r="AM169" s="78" t="s">
        <v>89</v>
      </c>
      <c r="AN169" s="78" t="s">
        <v>89</v>
      </c>
      <c r="AO169" s="78" t="s">
        <v>89</v>
      </c>
      <c r="AP169" s="49">
        <f t="shared" si="14"/>
        <v>0</v>
      </c>
      <c r="AQ169" s="49">
        <f t="shared" si="15"/>
        <v>15699670</v>
      </c>
      <c r="AR169" s="65" t="s">
        <v>87</v>
      </c>
      <c r="AS169" s="68">
        <v>15699670</v>
      </c>
      <c r="AT169" s="65" t="s">
        <v>90</v>
      </c>
      <c r="AU169" s="68">
        <v>0</v>
      </c>
      <c r="AV169" s="75" t="s">
        <v>89</v>
      </c>
      <c r="AW169" s="224">
        <v>15699670</v>
      </c>
      <c r="AX169" s="79">
        <f t="shared" si="16"/>
        <v>0</v>
      </c>
      <c r="AY169" s="223">
        <f t="shared" si="17"/>
        <v>1</v>
      </c>
      <c r="AZ169" s="74">
        <v>1</v>
      </c>
      <c r="BA169" s="75" t="s">
        <v>89</v>
      </c>
      <c r="BB169" s="65" t="s">
        <v>103</v>
      </c>
      <c r="BC169" s="76" t="s">
        <v>14877</v>
      </c>
      <c r="BD169" s="221" t="s">
        <v>87</v>
      </c>
      <c r="BE169" s="221" t="s">
        <v>121</v>
      </c>
    </row>
    <row r="170" spans="2:57" x14ac:dyDescent="0.25">
      <c r="B170" s="65">
        <v>2025</v>
      </c>
      <c r="C170" s="65">
        <v>891780111</v>
      </c>
      <c r="D170" s="65" t="s">
        <v>78</v>
      </c>
      <c r="E170" s="67" t="s">
        <v>14876</v>
      </c>
      <c r="F170" s="65" t="s">
        <v>14875</v>
      </c>
      <c r="G170" s="65">
        <v>0</v>
      </c>
      <c r="H170" s="65" t="s">
        <v>81</v>
      </c>
      <c r="I170" s="221" t="s">
        <v>127</v>
      </c>
      <c r="J170" s="220" t="s">
        <v>289</v>
      </c>
      <c r="K170" s="67" t="s">
        <v>14874</v>
      </c>
      <c r="L170" s="424">
        <v>68040630</v>
      </c>
      <c r="M170" s="221" t="s">
        <v>85</v>
      </c>
      <c r="N170" s="66" t="s">
        <v>14873</v>
      </c>
      <c r="O170" s="68">
        <v>800109197</v>
      </c>
      <c r="P170" s="68">
        <v>413</v>
      </c>
      <c r="Q170" s="260">
        <v>45708</v>
      </c>
      <c r="R170" s="424">
        <v>68040630</v>
      </c>
      <c r="S170" s="260">
        <v>45726</v>
      </c>
      <c r="T170" s="424">
        <v>68040630</v>
      </c>
      <c r="U170" s="65" t="s">
        <v>87</v>
      </c>
      <c r="V170" s="402">
        <v>85467461</v>
      </c>
      <c r="W170" s="242" t="s">
        <v>494</v>
      </c>
      <c r="X170" s="587">
        <v>45726</v>
      </c>
      <c r="Y170" s="260">
        <v>45727</v>
      </c>
      <c r="Z170" s="260">
        <v>45727</v>
      </c>
      <c r="AA170" s="260">
        <v>45747</v>
      </c>
      <c r="AB170" s="49">
        <f t="shared" si="12"/>
        <v>20</v>
      </c>
      <c r="AC170" s="68">
        <v>0</v>
      </c>
      <c r="AD170" s="68">
        <v>0</v>
      </c>
      <c r="AE170" s="68">
        <v>0</v>
      </c>
      <c r="AF170" s="78" t="s">
        <v>89</v>
      </c>
      <c r="AG170" s="49">
        <f t="shared" si="13"/>
        <v>0</v>
      </c>
      <c r="AH170" s="68">
        <v>0</v>
      </c>
      <c r="AI170" s="68">
        <v>0</v>
      </c>
      <c r="AJ170" s="65" t="s">
        <v>89</v>
      </c>
      <c r="AK170" s="78" t="s">
        <v>89</v>
      </c>
      <c r="AL170" s="68">
        <v>0</v>
      </c>
      <c r="AM170" s="78" t="s">
        <v>89</v>
      </c>
      <c r="AN170" s="78" t="s">
        <v>89</v>
      </c>
      <c r="AO170" s="78" t="s">
        <v>89</v>
      </c>
      <c r="AP170" s="49">
        <f t="shared" si="14"/>
        <v>0</v>
      </c>
      <c r="AQ170" s="49">
        <f t="shared" si="15"/>
        <v>68040630</v>
      </c>
      <c r="AR170" s="65" t="s">
        <v>87</v>
      </c>
      <c r="AS170" s="68">
        <v>68040630</v>
      </c>
      <c r="AT170" s="65" t="s">
        <v>90</v>
      </c>
      <c r="AU170" s="68">
        <v>0</v>
      </c>
      <c r="AV170" s="75" t="s">
        <v>89</v>
      </c>
      <c r="AW170" s="224">
        <v>68040630</v>
      </c>
      <c r="AX170" s="79">
        <f t="shared" si="16"/>
        <v>0</v>
      </c>
      <c r="AY170" s="223">
        <f t="shared" si="17"/>
        <v>1</v>
      </c>
      <c r="AZ170" s="74">
        <v>1</v>
      </c>
      <c r="BA170" s="75" t="s">
        <v>89</v>
      </c>
      <c r="BB170" s="65" t="s">
        <v>103</v>
      </c>
      <c r="BC170" s="76" t="s">
        <v>14872</v>
      </c>
      <c r="BD170" s="221" t="s">
        <v>87</v>
      </c>
      <c r="BE170" s="221" t="s">
        <v>121</v>
      </c>
    </row>
    <row r="171" spans="2:57" x14ac:dyDescent="0.25">
      <c r="B171" s="65">
        <v>2025</v>
      </c>
      <c r="C171" s="65">
        <v>891780111</v>
      </c>
      <c r="D171" s="65" t="s">
        <v>78</v>
      </c>
      <c r="E171" s="67" t="s">
        <v>14871</v>
      </c>
      <c r="F171" s="65" t="s">
        <v>14870</v>
      </c>
      <c r="G171" s="65">
        <v>0</v>
      </c>
      <c r="H171" s="65" t="s">
        <v>81</v>
      </c>
      <c r="I171" s="221" t="s">
        <v>127</v>
      </c>
      <c r="J171" s="220" t="s">
        <v>289</v>
      </c>
      <c r="K171" s="67" t="s">
        <v>14869</v>
      </c>
      <c r="L171" s="424">
        <v>45000000</v>
      </c>
      <c r="M171" s="221" t="s">
        <v>85</v>
      </c>
      <c r="N171" s="66" t="s">
        <v>14692</v>
      </c>
      <c r="O171" s="68">
        <v>901660591</v>
      </c>
      <c r="P171" s="68">
        <v>436</v>
      </c>
      <c r="Q171" s="260">
        <v>45712</v>
      </c>
      <c r="R171" s="424">
        <v>45000000</v>
      </c>
      <c r="S171" s="260">
        <v>45726</v>
      </c>
      <c r="T171" s="424">
        <v>45000000</v>
      </c>
      <c r="U171" s="65" t="s">
        <v>87</v>
      </c>
      <c r="V171" s="402">
        <v>36665858</v>
      </c>
      <c r="W171" s="242" t="s">
        <v>10109</v>
      </c>
      <c r="X171" s="587">
        <v>45726</v>
      </c>
      <c r="Y171" s="260">
        <v>45726</v>
      </c>
      <c r="Z171" s="260">
        <v>45731</v>
      </c>
      <c r="AA171" s="260">
        <v>45754</v>
      </c>
      <c r="AB171" s="49">
        <f t="shared" si="12"/>
        <v>23</v>
      </c>
      <c r="AC171" s="68">
        <v>0</v>
      </c>
      <c r="AD171" s="68">
        <v>0</v>
      </c>
      <c r="AE171" s="68">
        <v>0</v>
      </c>
      <c r="AF171" s="78">
        <v>45821</v>
      </c>
      <c r="AG171" s="49">
        <f t="shared" si="13"/>
        <v>67</v>
      </c>
      <c r="AH171" s="68">
        <v>0</v>
      </c>
      <c r="AI171" s="68">
        <v>0</v>
      </c>
      <c r="AJ171" s="65" t="s">
        <v>89</v>
      </c>
      <c r="AK171" s="78" t="s">
        <v>89</v>
      </c>
      <c r="AL171" s="68">
        <v>0</v>
      </c>
      <c r="AM171" s="78" t="s">
        <v>89</v>
      </c>
      <c r="AN171" s="78" t="s">
        <v>89</v>
      </c>
      <c r="AO171" s="78" t="s">
        <v>89</v>
      </c>
      <c r="AP171" s="49">
        <f t="shared" si="14"/>
        <v>0</v>
      </c>
      <c r="AQ171" s="49">
        <f t="shared" si="15"/>
        <v>45000000</v>
      </c>
      <c r="AR171" s="65" t="s">
        <v>87</v>
      </c>
      <c r="AS171" s="68">
        <v>45000000</v>
      </c>
      <c r="AT171" s="65" t="s">
        <v>90</v>
      </c>
      <c r="AU171" s="68">
        <v>0</v>
      </c>
      <c r="AV171" s="75" t="s">
        <v>89</v>
      </c>
      <c r="AW171" s="224">
        <v>45000000</v>
      </c>
      <c r="AX171" s="79">
        <f t="shared" si="16"/>
        <v>0</v>
      </c>
      <c r="AY171" s="223">
        <f t="shared" si="17"/>
        <v>1</v>
      </c>
      <c r="AZ171" s="74">
        <v>1</v>
      </c>
      <c r="BA171" s="75" t="s">
        <v>89</v>
      </c>
      <c r="BB171" s="65" t="s">
        <v>103</v>
      </c>
      <c r="BC171" s="76" t="s">
        <v>14868</v>
      </c>
      <c r="BD171" s="221" t="s">
        <v>87</v>
      </c>
      <c r="BE171" s="221" t="s">
        <v>121</v>
      </c>
    </row>
    <row r="172" spans="2:57" x14ac:dyDescent="0.25">
      <c r="B172" s="65">
        <v>2025</v>
      </c>
      <c r="C172" s="65">
        <v>891780111</v>
      </c>
      <c r="D172" s="65" t="s">
        <v>78</v>
      </c>
      <c r="E172" s="67" t="s">
        <v>14867</v>
      </c>
      <c r="F172" s="65" t="s">
        <v>14866</v>
      </c>
      <c r="G172" s="65">
        <v>0</v>
      </c>
      <c r="H172" s="65" t="s">
        <v>81</v>
      </c>
      <c r="I172" s="221" t="s">
        <v>127</v>
      </c>
      <c r="J172" s="220" t="s">
        <v>289</v>
      </c>
      <c r="K172" s="67" t="s">
        <v>14865</v>
      </c>
      <c r="L172" s="424">
        <v>19511240</v>
      </c>
      <c r="M172" s="221" t="s">
        <v>85</v>
      </c>
      <c r="N172" s="66" t="s">
        <v>14864</v>
      </c>
      <c r="O172" s="68">
        <v>901068907</v>
      </c>
      <c r="P172" s="68">
        <v>525</v>
      </c>
      <c r="Q172" s="260">
        <v>45720</v>
      </c>
      <c r="R172" s="424">
        <v>19726336</v>
      </c>
      <c r="S172" s="260">
        <v>45730</v>
      </c>
      <c r="T172" s="424">
        <v>19511240</v>
      </c>
      <c r="U172" s="65" t="s">
        <v>87</v>
      </c>
      <c r="V172" s="402">
        <v>85151631</v>
      </c>
      <c r="W172" s="242" t="s">
        <v>14499</v>
      </c>
      <c r="X172" s="587">
        <v>45730</v>
      </c>
      <c r="Y172" s="260">
        <v>45730</v>
      </c>
      <c r="Z172" s="260">
        <v>45734</v>
      </c>
      <c r="AA172" s="260">
        <v>45736</v>
      </c>
      <c r="AB172" s="49">
        <f t="shared" si="12"/>
        <v>2</v>
      </c>
      <c r="AC172" s="68">
        <v>0</v>
      </c>
      <c r="AD172" s="68">
        <v>0</v>
      </c>
      <c r="AE172" s="68">
        <v>0</v>
      </c>
      <c r="AF172" s="78" t="s">
        <v>89</v>
      </c>
      <c r="AG172" s="49">
        <f t="shared" si="13"/>
        <v>0</v>
      </c>
      <c r="AH172" s="68">
        <v>0</v>
      </c>
      <c r="AI172" s="68">
        <v>0</v>
      </c>
      <c r="AJ172" s="65" t="s">
        <v>89</v>
      </c>
      <c r="AK172" s="78" t="s">
        <v>89</v>
      </c>
      <c r="AL172" s="68">
        <v>0</v>
      </c>
      <c r="AM172" s="78" t="s">
        <v>89</v>
      </c>
      <c r="AN172" s="78" t="s">
        <v>89</v>
      </c>
      <c r="AO172" s="78" t="s">
        <v>89</v>
      </c>
      <c r="AP172" s="49">
        <f t="shared" si="14"/>
        <v>0</v>
      </c>
      <c r="AQ172" s="49">
        <f t="shared" si="15"/>
        <v>19511240</v>
      </c>
      <c r="AR172" s="65" t="s">
        <v>87</v>
      </c>
      <c r="AS172" s="68">
        <v>19511240</v>
      </c>
      <c r="AT172" s="65" t="s">
        <v>90</v>
      </c>
      <c r="AU172" s="68">
        <v>0</v>
      </c>
      <c r="AV172" s="75" t="s">
        <v>89</v>
      </c>
      <c r="AW172" s="224">
        <v>19511240</v>
      </c>
      <c r="AX172" s="79">
        <f t="shared" si="16"/>
        <v>0</v>
      </c>
      <c r="AY172" s="223">
        <f t="shared" si="17"/>
        <v>1</v>
      </c>
      <c r="AZ172" s="74">
        <v>1</v>
      </c>
      <c r="BA172" s="75" t="s">
        <v>89</v>
      </c>
      <c r="BB172" s="65" t="s">
        <v>103</v>
      </c>
      <c r="BC172" s="76" t="s">
        <v>14863</v>
      </c>
      <c r="BD172" s="221" t="s">
        <v>87</v>
      </c>
      <c r="BE172" s="221" t="s">
        <v>121</v>
      </c>
    </row>
    <row r="173" spans="2:57" x14ac:dyDescent="0.25">
      <c r="B173" s="65">
        <v>2025</v>
      </c>
      <c r="C173" s="65">
        <v>891780111</v>
      </c>
      <c r="D173" s="65" t="s">
        <v>78</v>
      </c>
      <c r="E173" s="67" t="s">
        <v>14862</v>
      </c>
      <c r="F173" s="65" t="s">
        <v>14861</v>
      </c>
      <c r="G173" s="65">
        <v>0</v>
      </c>
      <c r="H173" s="65" t="s">
        <v>81</v>
      </c>
      <c r="I173" s="221" t="s">
        <v>127</v>
      </c>
      <c r="J173" s="220" t="s">
        <v>289</v>
      </c>
      <c r="K173" s="67" t="s">
        <v>14860</v>
      </c>
      <c r="L173" s="424">
        <v>48538553</v>
      </c>
      <c r="M173" s="221" t="s">
        <v>85</v>
      </c>
      <c r="N173" s="66" t="s">
        <v>14659</v>
      </c>
      <c r="O173" s="68">
        <v>901283655</v>
      </c>
      <c r="P173" s="68" t="s">
        <v>14859</v>
      </c>
      <c r="Q173" s="260">
        <v>45715</v>
      </c>
      <c r="R173" s="424">
        <v>48538553</v>
      </c>
      <c r="S173" s="260">
        <v>45733</v>
      </c>
      <c r="T173" s="424">
        <v>48538553</v>
      </c>
      <c r="U173" s="65" t="s">
        <v>87</v>
      </c>
      <c r="V173" s="402">
        <v>36665858</v>
      </c>
      <c r="W173" s="242" t="s">
        <v>10109</v>
      </c>
      <c r="X173" s="587">
        <v>45733</v>
      </c>
      <c r="Y173" s="260">
        <v>45734</v>
      </c>
      <c r="Z173" s="260" t="s">
        <v>89</v>
      </c>
      <c r="AA173" s="260">
        <v>45762</v>
      </c>
      <c r="AB173" s="49">
        <f t="shared" si="12"/>
        <v>28</v>
      </c>
      <c r="AC173" s="68">
        <v>0</v>
      </c>
      <c r="AD173" s="68">
        <v>0</v>
      </c>
      <c r="AE173" s="68">
        <v>0</v>
      </c>
      <c r="AF173" s="78" t="s">
        <v>89</v>
      </c>
      <c r="AG173" s="49">
        <f t="shared" si="13"/>
        <v>0</v>
      </c>
      <c r="AH173" s="68">
        <v>0</v>
      </c>
      <c r="AI173" s="68">
        <v>0</v>
      </c>
      <c r="AJ173" s="65" t="s">
        <v>89</v>
      </c>
      <c r="AK173" s="78" t="s">
        <v>89</v>
      </c>
      <c r="AL173" s="68">
        <v>0</v>
      </c>
      <c r="AM173" s="78" t="s">
        <v>89</v>
      </c>
      <c r="AN173" s="78" t="s">
        <v>89</v>
      </c>
      <c r="AO173" s="78" t="s">
        <v>89</v>
      </c>
      <c r="AP173" s="49">
        <f t="shared" si="14"/>
        <v>0</v>
      </c>
      <c r="AQ173" s="49">
        <f t="shared" si="15"/>
        <v>48538553</v>
      </c>
      <c r="AR173" s="65" t="s">
        <v>87</v>
      </c>
      <c r="AS173" s="68">
        <v>48538553</v>
      </c>
      <c r="AT173" s="65" t="s">
        <v>90</v>
      </c>
      <c r="AU173" s="68">
        <v>0</v>
      </c>
      <c r="AV173" s="75" t="s">
        <v>89</v>
      </c>
      <c r="AW173" s="224">
        <v>48538553</v>
      </c>
      <c r="AX173" s="79">
        <f t="shared" si="16"/>
        <v>0</v>
      </c>
      <c r="AY173" s="223">
        <f t="shared" si="17"/>
        <v>1</v>
      </c>
      <c r="AZ173" s="74">
        <v>1</v>
      </c>
      <c r="BA173" s="75" t="s">
        <v>89</v>
      </c>
      <c r="BB173" s="65" t="s">
        <v>103</v>
      </c>
      <c r="BC173" s="76" t="s">
        <v>14858</v>
      </c>
      <c r="BD173" s="221" t="s">
        <v>87</v>
      </c>
      <c r="BE173" s="221" t="s">
        <v>121</v>
      </c>
    </row>
    <row r="174" spans="2:57" x14ac:dyDescent="0.25">
      <c r="B174" s="65">
        <v>2025</v>
      </c>
      <c r="C174" s="65">
        <v>891780111</v>
      </c>
      <c r="D174" s="65" t="s">
        <v>78</v>
      </c>
      <c r="E174" s="67" t="s">
        <v>14857</v>
      </c>
      <c r="F174" s="65" t="s">
        <v>14856</v>
      </c>
      <c r="G174" s="65">
        <v>0</v>
      </c>
      <c r="H174" s="65" t="s">
        <v>81</v>
      </c>
      <c r="I174" s="221" t="s">
        <v>127</v>
      </c>
      <c r="J174" s="220" t="s">
        <v>289</v>
      </c>
      <c r="K174" s="67" t="s">
        <v>14855</v>
      </c>
      <c r="L174" s="424">
        <v>1466080</v>
      </c>
      <c r="M174" s="221" t="s">
        <v>85</v>
      </c>
      <c r="N174" s="66" t="s">
        <v>1715</v>
      </c>
      <c r="O174" s="68">
        <v>900967434</v>
      </c>
      <c r="P174" s="68">
        <v>590</v>
      </c>
      <c r="Q174" s="260">
        <v>45726</v>
      </c>
      <c r="R174" s="424">
        <v>1466080</v>
      </c>
      <c r="S174" s="260">
        <v>45743</v>
      </c>
      <c r="T174" s="424">
        <v>1466080</v>
      </c>
      <c r="U174" s="65" t="s">
        <v>87</v>
      </c>
      <c r="V174" s="402">
        <v>36665858</v>
      </c>
      <c r="W174" s="242" t="s">
        <v>10109</v>
      </c>
      <c r="X174" s="587">
        <v>45743</v>
      </c>
      <c r="Y174" s="260">
        <v>45743</v>
      </c>
      <c r="Z174" s="260">
        <v>45751</v>
      </c>
      <c r="AA174" s="260">
        <v>45778</v>
      </c>
      <c r="AB174" s="49">
        <f t="shared" si="12"/>
        <v>27</v>
      </c>
      <c r="AC174" s="68">
        <v>0</v>
      </c>
      <c r="AD174" s="68">
        <v>0</v>
      </c>
      <c r="AE174" s="68">
        <v>0</v>
      </c>
      <c r="AF174" s="78" t="s">
        <v>89</v>
      </c>
      <c r="AG174" s="49">
        <f t="shared" si="13"/>
        <v>0</v>
      </c>
      <c r="AH174" s="68">
        <v>0</v>
      </c>
      <c r="AI174" s="68">
        <v>0</v>
      </c>
      <c r="AJ174" s="65" t="s">
        <v>89</v>
      </c>
      <c r="AK174" s="78" t="s">
        <v>89</v>
      </c>
      <c r="AL174" s="68">
        <v>0</v>
      </c>
      <c r="AM174" s="78" t="s">
        <v>89</v>
      </c>
      <c r="AN174" s="78" t="s">
        <v>89</v>
      </c>
      <c r="AO174" s="78" t="s">
        <v>89</v>
      </c>
      <c r="AP174" s="49">
        <f t="shared" si="14"/>
        <v>0</v>
      </c>
      <c r="AQ174" s="49">
        <f t="shared" si="15"/>
        <v>1466080</v>
      </c>
      <c r="AR174" s="65" t="s">
        <v>87</v>
      </c>
      <c r="AS174" s="68">
        <v>1466080</v>
      </c>
      <c r="AT174" s="65" t="s">
        <v>90</v>
      </c>
      <c r="AU174" s="68">
        <v>0</v>
      </c>
      <c r="AV174" s="75" t="s">
        <v>89</v>
      </c>
      <c r="AW174" s="224">
        <v>1466080</v>
      </c>
      <c r="AX174" s="79">
        <f t="shared" si="16"/>
        <v>0</v>
      </c>
      <c r="AY174" s="223">
        <f t="shared" si="17"/>
        <v>1</v>
      </c>
      <c r="AZ174" s="74">
        <v>1</v>
      </c>
      <c r="BA174" s="75" t="s">
        <v>89</v>
      </c>
      <c r="BB174" s="65" t="s">
        <v>103</v>
      </c>
      <c r="BC174" s="76" t="s">
        <v>14854</v>
      </c>
      <c r="BD174" s="221" t="s">
        <v>87</v>
      </c>
      <c r="BE174" s="221" t="s">
        <v>121</v>
      </c>
    </row>
    <row r="175" spans="2:57" x14ac:dyDescent="0.25">
      <c r="B175" s="65">
        <v>2025</v>
      </c>
      <c r="C175" s="65">
        <v>891780111</v>
      </c>
      <c r="D175" s="65" t="s">
        <v>78</v>
      </c>
      <c r="E175" s="67" t="s">
        <v>14853</v>
      </c>
      <c r="F175" s="65" t="s">
        <v>14852</v>
      </c>
      <c r="G175" s="65">
        <v>0</v>
      </c>
      <c r="H175" s="65" t="s">
        <v>81</v>
      </c>
      <c r="I175" s="221" t="s">
        <v>82</v>
      </c>
      <c r="J175" s="220" t="s">
        <v>289</v>
      </c>
      <c r="K175" s="67" t="s">
        <v>14851</v>
      </c>
      <c r="L175" s="424">
        <v>18990000</v>
      </c>
      <c r="M175" s="221" t="s">
        <v>85</v>
      </c>
      <c r="N175" s="66" t="s">
        <v>14850</v>
      </c>
      <c r="O175" s="68">
        <v>57349307</v>
      </c>
      <c r="P175" s="68">
        <v>612</v>
      </c>
      <c r="Q175" s="260">
        <v>45727</v>
      </c>
      <c r="R175" s="424">
        <v>18990000</v>
      </c>
      <c r="S175" s="260">
        <v>45749</v>
      </c>
      <c r="T175" s="424">
        <v>18990000</v>
      </c>
      <c r="U175" s="65" t="s">
        <v>87</v>
      </c>
      <c r="V175" s="402">
        <v>36665858</v>
      </c>
      <c r="W175" s="242" t="s">
        <v>10109</v>
      </c>
      <c r="X175" s="587">
        <v>45749</v>
      </c>
      <c r="Y175" s="260">
        <v>45749</v>
      </c>
      <c r="Z175" s="260" t="s">
        <v>89</v>
      </c>
      <c r="AA175" s="260">
        <v>45762</v>
      </c>
      <c r="AB175" s="49">
        <f t="shared" si="12"/>
        <v>13</v>
      </c>
      <c r="AC175" s="68">
        <v>0</v>
      </c>
      <c r="AD175" s="68">
        <v>0</v>
      </c>
      <c r="AE175" s="68">
        <v>0</v>
      </c>
      <c r="AF175" s="78" t="s">
        <v>89</v>
      </c>
      <c r="AG175" s="49">
        <f t="shared" si="13"/>
        <v>0</v>
      </c>
      <c r="AH175" s="68">
        <v>0</v>
      </c>
      <c r="AI175" s="68">
        <v>0</v>
      </c>
      <c r="AJ175" s="65" t="s">
        <v>89</v>
      </c>
      <c r="AK175" s="78" t="s">
        <v>89</v>
      </c>
      <c r="AL175" s="68">
        <v>0</v>
      </c>
      <c r="AM175" s="78" t="s">
        <v>89</v>
      </c>
      <c r="AN175" s="78" t="s">
        <v>89</v>
      </c>
      <c r="AO175" s="78" t="s">
        <v>89</v>
      </c>
      <c r="AP175" s="49">
        <f t="shared" si="14"/>
        <v>0</v>
      </c>
      <c r="AQ175" s="49">
        <f t="shared" si="15"/>
        <v>18990000</v>
      </c>
      <c r="AR175" s="65" t="s">
        <v>87</v>
      </c>
      <c r="AS175" s="68">
        <v>18990000</v>
      </c>
      <c r="AT175" s="65" t="s">
        <v>90</v>
      </c>
      <c r="AU175" s="68">
        <v>0</v>
      </c>
      <c r="AV175" s="75" t="s">
        <v>89</v>
      </c>
      <c r="AW175" s="224">
        <v>18990000</v>
      </c>
      <c r="AX175" s="79">
        <f t="shared" si="16"/>
        <v>0</v>
      </c>
      <c r="AY175" s="223">
        <f t="shared" si="17"/>
        <v>1</v>
      </c>
      <c r="AZ175" s="74">
        <v>1</v>
      </c>
      <c r="BA175" s="75" t="s">
        <v>89</v>
      </c>
      <c r="BB175" s="65" t="s">
        <v>103</v>
      </c>
      <c r="BC175" s="76" t="s">
        <v>14849</v>
      </c>
      <c r="BD175" s="221" t="s">
        <v>87</v>
      </c>
      <c r="BE175" s="221" t="s">
        <v>121</v>
      </c>
    </row>
    <row r="176" spans="2:57" x14ac:dyDescent="0.25">
      <c r="B176" s="65">
        <v>2025</v>
      </c>
      <c r="C176" s="65">
        <v>891780111</v>
      </c>
      <c r="D176" s="65" t="s">
        <v>78</v>
      </c>
      <c r="E176" s="67" t="s">
        <v>14848</v>
      </c>
      <c r="F176" s="65" t="s">
        <v>14847</v>
      </c>
      <c r="G176" s="65">
        <v>0</v>
      </c>
      <c r="H176" s="65" t="s">
        <v>81</v>
      </c>
      <c r="I176" s="221" t="s">
        <v>82</v>
      </c>
      <c r="J176" s="220" t="s">
        <v>289</v>
      </c>
      <c r="K176" s="67" t="s">
        <v>14846</v>
      </c>
      <c r="L176" s="424">
        <v>40248642</v>
      </c>
      <c r="M176" s="221" t="s">
        <v>85</v>
      </c>
      <c r="N176" s="66" t="s">
        <v>14845</v>
      </c>
      <c r="O176" s="68">
        <v>7629009</v>
      </c>
      <c r="P176" s="68">
        <v>649</v>
      </c>
      <c r="Q176" s="260">
        <v>45728</v>
      </c>
      <c r="R176" s="424">
        <v>40248642</v>
      </c>
      <c r="S176" s="260">
        <v>45751</v>
      </c>
      <c r="T176" s="424">
        <v>40248642</v>
      </c>
      <c r="U176" s="65" t="s">
        <v>87</v>
      </c>
      <c r="V176" s="402">
        <v>85450705</v>
      </c>
      <c r="W176" s="242" t="s">
        <v>14844</v>
      </c>
      <c r="X176" s="587">
        <v>45751</v>
      </c>
      <c r="Y176" s="260">
        <v>45751</v>
      </c>
      <c r="Z176" s="260" t="s">
        <v>89</v>
      </c>
      <c r="AA176" s="260">
        <v>45765</v>
      </c>
      <c r="AB176" s="49">
        <f t="shared" si="12"/>
        <v>14</v>
      </c>
      <c r="AC176" s="68">
        <v>0</v>
      </c>
      <c r="AD176" s="68">
        <v>0</v>
      </c>
      <c r="AE176" s="68">
        <v>0</v>
      </c>
      <c r="AF176" s="78" t="s">
        <v>89</v>
      </c>
      <c r="AG176" s="49">
        <f t="shared" si="13"/>
        <v>0</v>
      </c>
      <c r="AH176" s="68">
        <v>0</v>
      </c>
      <c r="AI176" s="68">
        <v>0</v>
      </c>
      <c r="AJ176" s="65" t="s">
        <v>89</v>
      </c>
      <c r="AK176" s="78" t="s">
        <v>89</v>
      </c>
      <c r="AL176" s="68">
        <v>0</v>
      </c>
      <c r="AM176" s="78" t="s">
        <v>89</v>
      </c>
      <c r="AN176" s="78" t="s">
        <v>89</v>
      </c>
      <c r="AO176" s="78" t="s">
        <v>89</v>
      </c>
      <c r="AP176" s="49">
        <f t="shared" si="14"/>
        <v>0</v>
      </c>
      <c r="AQ176" s="49">
        <f t="shared" si="15"/>
        <v>40248642</v>
      </c>
      <c r="AR176" s="65" t="s">
        <v>87</v>
      </c>
      <c r="AS176" s="68">
        <v>40248642</v>
      </c>
      <c r="AT176" s="65" t="s">
        <v>90</v>
      </c>
      <c r="AU176" s="68">
        <v>0</v>
      </c>
      <c r="AV176" s="75" t="s">
        <v>89</v>
      </c>
      <c r="AW176" s="224">
        <v>40248642</v>
      </c>
      <c r="AX176" s="79">
        <f t="shared" si="16"/>
        <v>0</v>
      </c>
      <c r="AY176" s="223">
        <f t="shared" si="17"/>
        <v>1</v>
      </c>
      <c r="AZ176" s="74">
        <v>1</v>
      </c>
      <c r="BA176" s="75" t="s">
        <v>89</v>
      </c>
      <c r="BB176" s="65" t="s">
        <v>103</v>
      </c>
      <c r="BC176" s="76" t="s">
        <v>14843</v>
      </c>
      <c r="BD176" s="221" t="s">
        <v>87</v>
      </c>
      <c r="BE176" s="221" t="s">
        <v>121</v>
      </c>
    </row>
    <row r="177" spans="2:57" x14ac:dyDescent="0.25">
      <c r="B177" s="65">
        <v>2025</v>
      </c>
      <c r="C177" s="65">
        <v>891780111</v>
      </c>
      <c r="D177" s="65" t="s">
        <v>78</v>
      </c>
      <c r="E177" s="67" t="s">
        <v>14842</v>
      </c>
      <c r="F177" s="65" t="s">
        <v>14841</v>
      </c>
      <c r="G177" s="65">
        <v>0</v>
      </c>
      <c r="H177" s="65" t="s">
        <v>81</v>
      </c>
      <c r="I177" s="221" t="s">
        <v>127</v>
      </c>
      <c r="J177" s="220" t="s">
        <v>289</v>
      </c>
      <c r="K177" s="67" t="s">
        <v>14840</v>
      </c>
      <c r="L177" s="424">
        <v>124259967.79000001</v>
      </c>
      <c r="M177" s="221" t="s">
        <v>85</v>
      </c>
      <c r="N177" s="66" t="s">
        <v>14839</v>
      </c>
      <c r="O177" s="68">
        <v>900593451</v>
      </c>
      <c r="P177" s="68">
        <v>809</v>
      </c>
      <c r="Q177" s="260">
        <v>45744</v>
      </c>
      <c r="R177" s="424">
        <v>124259967.79000001</v>
      </c>
      <c r="S177" s="260">
        <v>45751</v>
      </c>
      <c r="T177" s="424">
        <v>124259967.79000001</v>
      </c>
      <c r="U177" s="65" t="s">
        <v>87</v>
      </c>
      <c r="V177" s="402">
        <v>85467461</v>
      </c>
      <c r="W177" s="242" t="s">
        <v>494</v>
      </c>
      <c r="X177" s="587">
        <v>45751</v>
      </c>
      <c r="Y177" s="260">
        <v>45757</v>
      </c>
      <c r="Z177" s="260">
        <v>45757</v>
      </c>
      <c r="AA177" s="260">
        <v>45772</v>
      </c>
      <c r="AB177" s="49">
        <f t="shared" si="12"/>
        <v>15</v>
      </c>
      <c r="AC177" s="68">
        <v>0</v>
      </c>
      <c r="AD177" s="68">
        <v>0</v>
      </c>
      <c r="AE177" s="68">
        <v>0</v>
      </c>
      <c r="AF177" s="78" t="s">
        <v>89</v>
      </c>
      <c r="AG177" s="49">
        <f t="shared" si="13"/>
        <v>0</v>
      </c>
      <c r="AH177" s="68">
        <v>0</v>
      </c>
      <c r="AI177" s="68">
        <v>0</v>
      </c>
      <c r="AJ177" s="65" t="s">
        <v>89</v>
      </c>
      <c r="AK177" s="78" t="s">
        <v>89</v>
      </c>
      <c r="AL177" s="68">
        <v>0</v>
      </c>
      <c r="AM177" s="78" t="s">
        <v>89</v>
      </c>
      <c r="AN177" s="78" t="s">
        <v>89</v>
      </c>
      <c r="AO177" s="78" t="s">
        <v>89</v>
      </c>
      <c r="AP177" s="49">
        <f t="shared" si="14"/>
        <v>0</v>
      </c>
      <c r="AQ177" s="49">
        <f t="shared" si="15"/>
        <v>124259967.79000001</v>
      </c>
      <c r="AR177" s="65" t="s">
        <v>87</v>
      </c>
      <c r="AS177" s="68">
        <v>124259967.79000001</v>
      </c>
      <c r="AT177" s="65" t="s">
        <v>90</v>
      </c>
      <c r="AU177" s="68">
        <v>0</v>
      </c>
      <c r="AV177" s="75" t="s">
        <v>89</v>
      </c>
      <c r="AW177" s="224">
        <v>124259968</v>
      </c>
      <c r="AX177" s="79">
        <f t="shared" si="16"/>
        <v>-0.20999999344348907</v>
      </c>
      <c r="AY177" s="223">
        <f t="shared" si="17"/>
        <v>1.0000000016900052</v>
      </c>
      <c r="AZ177" s="74">
        <v>1</v>
      </c>
      <c r="BA177" s="75" t="s">
        <v>89</v>
      </c>
      <c r="BB177" s="65" t="s">
        <v>103</v>
      </c>
      <c r="BC177" s="76" t="s">
        <v>14838</v>
      </c>
      <c r="BD177" s="221" t="s">
        <v>87</v>
      </c>
      <c r="BE177" s="221" t="s">
        <v>121</v>
      </c>
    </row>
    <row r="178" spans="2:57" x14ac:dyDescent="0.25">
      <c r="B178" s="65">
        <v>2025</v>
      </c>
      <c r="C178" s="65">
        <v>891780111</v>
      </c>
      <c r="D178" s="65" t="s">
        <v>78</v>
      </c>
      <c r="E178" s="67" t="s">
        <v>14837</v>
      </c>
      <c r="F178" s="65" t="s">
        <v>14836</v>
      </c>
      <c r="G178" s="65">
        <v>0</v>
      </c>
      <c r="H178" s="65" t="s">
        <v>81</v>
      </c>
      <c r="I178" s="221" t="s">
        <v>127</v>
      </c>
      <c r="J178" s="220" t="s">
        <v>289</v>
      </c>
      <c r="K178" s="67" t="s">
        <v>14835</v>
      </c>
      <c r="L178" s="424">
        <v>350079500</v>
      </c>
      <c r="M178" s="221" t="s">
        <v>85</v>
      </c>
      <c r="N178" s="66" t="s">
        <v>14546</v>
      </c>
      <c r="O178" s="68">
        <v>901039840</v>
      </c>
      <c r="P178" s="68">
        <v>866</v>
      </c>
      <c r="Q178" s="260">
        <v>45751</v>
      </c>
      <c r="R178" s="424">
        <v>350279500</v>
      </c>
      <c r="S178" s="260">
        <v>45755</v>
      </c>
      <c r="T178" s="424">
        <v>350079500</v>
      </c>
      <c r="U178" s="65" t="s">
        <v>87</v>
      </c>
      <c r="V178" s="402">
        <v>85465146</v>
      </c>
      <c r="W178" s="242" t="s">
        <v>14545</v>
      </c>
      <c r="X178" s="587">
        <v>45755</v>
      </c>
      <c r="Y178" s="260">
        <v>45757</v>
      </c>
      <c r="Z178" s="260">
        <v>45755</v>
      </c>
      <c r="AA178" s="260">
        <v>45772</v>
      </c>
      <c r="AB178" s="49">
        <f t="shared" si="12"/>
        <v>17</v>
      </c>
      <c r="AC178" s="68">
        <v>0</v>
      </c>
      <c r="AD178" s="68">
        <v>0</v>
      </c>
      <c r="AE178" s="68">
        <v>0</v>
      </c>
      <c r="AF178" s="78" t="s">
        <v>89</v>
      </c>
      <c r="AG178" s="49">
        <f t="shared" si="13"/>
        <v>0</v>
      </c>
      <c r="AH178" s="68">
        <v>0</v>
      </c>
      <c r="AI178" s="68">
        <v>0</v>
      </c>
      <c r="AJ178" s="65" t="s">
        <v>89</v>
      </c>
      <c r="AK178" s="78" t="s">
        <v>89</v>
      </c>
      <c r="AL178" s="68">
        <v>0</v>
      </c>
      <c r="AM178" s="78" t="s">
        <v>89</v>
      </c>
      <c r="AN178" s="78" t="s">
        <v>89</v>
      </c>
      <c r="AO178" s="78" t="s">
        <v>89</v>
      </c>
      <c r="AP178" s="49">
        <f t="shared" si="14"/>
        <v>0</v>
      </c>
      <c r="AQ178" s="49">
        <f t="shared" si="15"/>
        <v>350079500</v>
      </c>
      <c r="AR178" s="65" t="s">
        <v>87</v>
      </c>
      <c r="AS178" s="68">
        <v>350079500</v>
      </c>
      <c r="AT178" s="65" t="s">
        <v>87</v>
      </c>
      <c r="AU178" s="68">
        <v>175039750</v>
      </c>
      <c r="AV178" s="260">
        <v>45757</v>
      </c>
      <c r="AW178" s="224">
        <v>350079500</v>
      </c>
      <c r="AX178" s="79">
        <f t="shared" si="16"/>
        <v>0</v>
      </c>
      <c r="AY178" s="223">
        <f t="shared" si="17"/>
        <v>1</v>
      </c>
      <c r="AZ178" s="74">
        <v>1</v>
      </c>
      <c r="BA178" s="75" t="s">
        <v>89</v>
      </c>
      <c r="BB178" s="65" t="s">
        <v>103</v>
      </c>
      <c r="BC178" s="76" t="s">
        <v>14834</v>
      </c>
      <c r="BD178" s="221" t="s">
        <v>87</v>
      </c>
      <c r="BE178" s="221" t="s">
        <v>121</v>
      </c>
    </row>
    <row r="179" spans="2:57" x14ac:dyDescent="0.25">
      <c r="B179" s="65">
        <v>2025</v>
      </c>
      <c r="C179" s="65">
        <v>891780111</v>
      </c>
      <c r="D179" s="65" t="s">
        <v>78</v>
      </c>
      <c r="E179" s="67" t="s">
        <v>14833</v>
      </c>
      <c r="F179" s="65" t="s">
        <v>14832</v>
      </c>
      <c r="G179" s="65">
        <v>0</v>
      </c>
      <c r="H179" s="65" t="s">
        <v>81</v>
      </c>
      <c r="I179" s="221" t="s">
        <v>127</v>
      </c>
      <c r="J179" s="220" t="s">
        <v>289</v>
      </c>
      <c r="K179" s="67" t="s">
        <v>14831</v>
      </c>
      <c r="L179" s="424">
        <v>85499834</v>
      </c>
      <c r="M179" s="221" t="s">
        <v>85</v>
      </c>
      <c r="N179" s="66" t="s">
        <v>14830</v>
      </c>
      <c r="O179" s="68">
        <v>901851072</v>
      </c>
      <c r="P179" s="68">
        <v>805</v>
      </c>
      <c r="Q179" s="260">
        <v>45744</v>
      </c>
      <c r="R179" s="424">
        <v>85499834</v>
      </c>
      <c r="S179" s="260">
        <v>45757</v>
      </c>
      <c r="T179" s="424">
        <v>85499834</v>
      </c>
      <c r="U179" s="65" t="s">
        <v>87</v>
      </c>
      <c r="V179" s="402">
        <v>85467461</v>
      </c>
      <c r="W179" s="242" t="s">
        <v>494</v>
      </c>
      <c r="X179" s="587">
        <v>45757</v>
      </c>
      <c r="Y179" s="260">
        <v>45757</v>
      </c>
      <c r="Z179" s="260">
        <v>45757</v>
      </c>
      <c r="AA179" s="260">
        <v>45803</v>
      </c>
      <c r="AB179" s="49">
        <f t="shared" si="12"/>
        <v>46</v>
      </c>
      <c r="AC179" s="68">
        <v>0</v>
      </c>
      <c r="AD179" s="68">
        <v>0</v>
      </c>
      <c r="AE179" s="68">
        <v>0</v>
      </c>
      <c r="AF179" s="78" t="s">
        <v>89</v>
      </c>
      <c r="AG179" s="49">
        <f t="shared" si="13"/>
        <v>0</v>
      </c>
      <c r="AH179" s="68">
        <v>0</v>
      </c>
      <c r="AI179" s="68">
        <v>0</v>
      </c>
      <c r="AJ179" s="65" t="s">
        <v>89</v>
      </c>
      <c r="AK179" s="78" t="s">
        <v>89</v>
      </c>
      <c r="AL179" s="68">
        <v>0</v>
      </c>
      <c r="AM179" s="78" t="s">
        <v>89</v>
      </c>
      <c r="AN179" s="78" t="s">
        <v>89</v>
      </c>
      <c r="AO179" s="78" t="s">
        <v>89</v>
      </c>
      <c r="AP179" s="49">
        <f t="shared" si="14"/>
        <v>0</v>
      </c>
      <c r="AQ179" s="49">
        <f t="shared" si="15"/>
        <v>85499834</v>
      </c>
      <c r="AR179" s="65" t="s">
        <v>87</v>
      </c>
      <c r="AS179" s="68">
        <v>85499834</v>
      </c>
      <c r="AT179" s="65" t="s">
        <v>90</v>
      </c>
      <c r="AU179" s="68">
        <v>0</v>
      </c>
      <c r="AV179" s="75" t="s">
        <v>89</v>
      </c>
      <c r="AW179" s="224">
        <v>85499834</v>
      </c>
      <c r="AX179" s="79">
        <f t="shared" si="16"/>
        <v>0</v>
      </c>
      <c r="AY179" s="223">
        <f t="shared" si="17"/>
        <v>1</v>
      </c>
      <c r="AZ179" s="74">
        <v>1</v>
      </c>
      <c r="BA179" s="75" t="s">
        <v>89</v>
      </c>
      <c r="BB179" s="65" t="s">
        <v>103</v>
      </c>
      <c r="BC179" s="76" t="s">
        <v>14829</v>
      </c>
      <c r="BD179" s="221" t="s">
        <v>87</v>
      </c>
      <c r="BE179" s="221" t="s">
        <v>121</v>
      </c>
    </row>
    <row r="180" spans="2:57" x14ac:dyDescent="0.25">
      <c r="B180" s="65">
        <v>2025</v>
      </c>
      <c r="C180" s="65">
        <v>891780111</v>
      </c>
      <c r="D180" s="65" t="s">
        <v>78</v>
      </c>
      <c r="E180" s="67" t="s">
        <v>14828</v>
      </c>
      <c r="F180" s="65" t="s">
        <v>14827</v>
      </c>
      <c r="G180" s="65">
        <v>0</v>
      </c>
      <c r="H180" s="65" t="s">
        <v>81</v>
      </c>
      <c r="I180" s="221" t="s">
        <v>82</v>
      </c>
      <c r="J180" s="220" t="s">
        <v>289</v>
      </c>
      <c r="K180" s="67" t="s">
        <v>14826</v>
      </c>
      <c r="L180" s="424">
        <v>36482603.5</v>
      </c>
      <c r="M180" s="221" t="s">
        <v>85</v>
      </c>
      <c r="N180" s="66" t="s">
        <v>14825</v>
      </c>
      <c r="O180" s="68">
        <v>901682201</v>
      </c>
      <c r="P180" s="68">
        <v>647</v>
      </c>
      <c r="Q180" s="260">
        <v>45728</v>
      </c>
      <c r="R180" s="424">
        <v>43823827</v>
      </c>
      <c r="S180" s="260">
        <v>45769</v>
      </c>
      <c r="T180" s="424">
        <v>36482603.5</v>
      </c>
      <c r="U180" s="65" t="s">
        <v>87</v>
      </c>
      <c r="V180" s="402">
        <v>85467461</v>
      </c>
      <c r="W180" s="242" t="s">
        <v>494</v>
      </c>
      <c r="X180" s="587">
        <v>45769</v>
      </c>
      <c r="Y180" s="260">
        <v>45769</v>
      </c>
      <c r="Z180" s="260" t="s">
        <v>89</v>
      </c>
      <c r="AA180" s="260">
        <v>45812</v>
      </c>
      <c r="AB180" s="49">
        <f t="shared" si="12"/>
        <v>43</v>
      </c>
      <c r="AC180" s="68">
        <v>0</v>
      </c>
      <c r="AD180" s="68">
        <v>0</v>
      </c>
      <c r="AE180" s="68">
        <v>0</v>
      </c>
      <c r="AF180" s="78" t="s">
        <v>89</v>
      </c>
      <c r="AG180" s="49">
        <f t="shared" si="13"/>
        <v>0</v>
      </c>
      <c r="AH180" s="68">
        <v>0</v>
      </c>
      <c r="AI180" s="68">
        <v>0</v>
      </c>
      <c r="AJ180" s="65" t="s">
        <v>89</v>
      </c>
      <c r="AK180" s="78" t="s">
        <v>89</v>
      </c>
      <c r="AL180" s="68">
        <v>0</v>
      </c>
      <c r="AM180" s="78" t="s">
        <v>89</v>
      </c>
      <c r="AN180" s="78" t="s">
        <v>89</v>
      </c>
      <c r="AO180" s="78" t="s">
        <v>89</v>
      </c>
      <c r="AP180" s="49">
        <f t="shared" si="14"/>
        <v>0</v>
      </c>
      <c r="AQ180" s="49">
        <f t="shared" si="15"/>
        <v>36482603.5</v>
      </c>
      <c r="AR180" s="65" t="s">
        <v>87</v>
      </c>
      <c r="AS180" s="68">
        <v>36482603.5</v>
      </c>
      <c r="AT180" s="65" t="s">
        <v>90</v>
      </c>
      <c r="AU180" s="68">
        <v>0</v>
      </c>
      <c r="AV180" s="75" t="s">
        <v>89</v>
      </c>
      <c r="AW180" s="224">
        <v>36482603.5</v>
      </c>
      <c r="AX180" s="79">
        <f t="shared" si="16"/>
        <v>0</v>
      </c>
      <c r="AY180" s="223">
        <f t="shared" si="17"/>
        <v>1</v>
      </c>
      <c r="AZ180" s="74">
        <v>1</v>
      </c>
      <c r="BA180" s="75" t="s">
        <v>89</v>
      </c>
      <c r="BB180" s="65" t="s">
        <v>103</v>
      </c>
      <c r="BC180" s="76" t="s">
        <v>14824</v>
      </c>
      <c r="BD180" s="221" t="s">
        <v>87</v>
      </c>
      <c r="BE180" s="221" t="s">
        <v>121</v>
      </c>
    </row>
    <row r="181" spans="2:57" x14ac:dyDescent="0.25">
      <c r="B181" s="65">
        <v>2025</v>
      </c>
      <c r="C181" s="65">
        <v>891780111</v>
      </c>
      <c r="D181" s="65" t="s">
        <v>78</v>
      </c>
      <c r="E181" s="67" t="s">
        <v>14823</v>
      </c>
      <c r="F181" s="65" t="s">
        <v>14822</v>
      </c>
      <c r="G181" s="65">
        <v>0</v>
      </c>
      <c r="H181" s="65" t="s">
        <v>81</v>
      </c>
      <c r="I181" s="221" t="s">
        <v>82</v>
      </c>
      <c r="J181" s="220" t="s">
        <v>289</v>
      </c>
      <c r="K181" s="67" t="s">
        <v>14821</v>
      </c>
      <c r="L181" s="424">
        <v>72991939</v>
      </c>
      <c r="M181" s="221" t="s">
        <v>85</v>
      </c>
      <c r="N181" s="66" t="s">
        <v>14820</v>
      </c>
      <c r="O181" s="68">
        <v>805004671</v>
      </c>
      <c r="P181" s="68">
        <v>799</v>
      </c>
      <c r="Q181" s="260">
        <v>45743</v>
      </c>
      <c r="R181" s="424">
        <v>72991939</v>
      </c>
      <c r="S181" s="260">
        <v>45783</v>
      </c>
      <c r="T181" s="424">
        <v>72991939</v>
      </c>
      <c r="U181" s="65" t="s">
        <v>87</v>
      </c>
      <c r="V181" s="402">
        <v>85467461</v>
      </c>
      <c r="W181" s="242" t="s">
        <v>494</v>
      </c>
      <c r="X181" s="587">
        <v>45783</v>
      </c>
      <c r="Y181" s="260">
        <v>45789</v>
      </c>
      <c r="Z181" s="260">
        <v>45789</v>
      </c>
      <c r="AA181" s="260">
        <v>45919</v>
      </c>
      <c r="AB181" s="49">
        <f t="shared" si="12"/>
        <v>130</v>
      </c>
      <c r="AC181" s="68">
        <v>0</v>
      </c>
      <c r="AD181" s="68">
        <v>0</v>
      </c>
      <c r="AE181" s="68">
        <v>0</v>
      </c>
      <c r="AF181" s="78" t="s">
        <v>89</v>
      </c>
      <c r="AG181" s="49">
        <f t="shared" si="13"/>
        <v>0</v>
      </c>
      <c r="AH181" s="68">
        <v>0</v>
      </c>
      <c r="AI181" s="68">
        <v>0</v>
      </c>
      <c r="AJ181" s="65" t="s">
        <v>89</v>
      </c>
      <c r="AK181" s="78" t="s">
        <v>89</v>
      </c>
      <c r="AL181" s="68">
        <v>0</v>
      </c>
      <c r="AM181" s="78" t="s">
        <v>89</v>
      </c>
      <c r="AN181" s="78" t="s">
        <v>89</v>
      </c>
      <c r="AO181" s="78" t="s">
        <v>89</v>
      </c>
      <c r="AP181" s="49">
        <f t="shared" si="14"/>
        <v>0</v>
      </c>
      <c r="AQ181" s="49">
        <f t="shared" si="15"/>
        <v>72991939</v>
      </c>
      <c r="AR181" s="65" t="s">
        <v>87</v>
      </c>
      <c r="AS181" s="68">
        <v>72991939</v>
      </c>
      <c r="AT181" s="65" t="s">
        <v>90</v>
      </c>
      <c r="AU181" s="68">
        <v>0</v>
      </c>
      <c r="AV181" s="75" t="s">
        <v>89</v>
      </c>
      <c r="AW181" s="224"/>
      <c r="AX181" s="79">
        <f t="shared" si="16"/>
        <v>72991939</v>
      </c>
      <c r="AY181" s="223">
        <f t="shared" si="17"/>
        <v>0</v>
      </c>
      <c r="AZ181" s="74">
        <v>0</v>
      </c>
      <c r="BA181" s="75" t="s">
        <v>89</v>
      </c>
      <c r="BB181" s="65" t="s">
        <v>108</v>
      </c>
      <c r="BC181" s="76" t="s">
        <v>14819</v>
      </c>
      <c r="BD181" s="221" t="s">
        <v>87</v>
      </c>
      <c r="BE181" s="221" t="s">
        <v>121</v>
      </c>
    </row>
    <row r="182" spans="2:57" x14ac:dyDescent="0.25">
      <c r="B182" s="65">
        <v>2025</v>
      </c>
      <c r="C182" s="65">
        <v>891780111</v>
      </c>
      <c r="D182" s="65" t="s">
        <v>78</v>
      </c>
      <c r="E182" s="67" t="s">
        <v>14818</v>
      </c>
      <c r="F182" s="65" t="s">
        <v>14817</v>
      </c>
      <c r="G182" s="65">
        <v>0</v>
      </c>
      <c r="H182" s="65" t="s">
        <v>81</v>
      </c>
      <c r="I182" s="221" t="s">
        <v>127</v>
      </c>
      <c r="J182" s="220" t="s">
        <v>289</v>
      </c>
      <c r="K182" s="67" t="s">
        <v>14816</v>
      </c>
      <c r="L182" s="424">
        <v>354999899</v>
      </c>
      <c r="M182" s="221" t="s">
        <v>85</v>
      </c>
      <c r="N182" s="66" t="s">
        <v>14815</v>
      </c>
      <c r="O182" s="68">
        <v>900200085</v>
      </c>
      <c r="P182" s="68">
        <v>986</v>
      </c>
      <c r="Q182" s="260">
        <v>45777</v>
      </c>
      <c r="R182" s="424">
        <v>354999899</v>
      </c>
      <c r="S182" s="260">
        <v>45784</v>
      </c>
      <c r="T182" s="424">
        <v>354999899</v>
      </c>
      <c r="U182" s="65" t="s">
        <v>87</v>
      </c>
      <c r="V182" s="402">
        <v>85459497</v>
      </c>
      <c r="W182" s="242" t="s">
        <v>540</v>
      </c>
      <c r="X182" s="587">
        <v>45784</v>
      </c>
      <c r="Y182" s="260">
        <v>45784</v>
      </c>
      <c r="Z182" s="260">
        <v>45784</v>
      </c>
      <c r="AA182" s="260">
        <v>45803</v>
      </c>
      <c r="AB182" s="49">
        <f t="shared" si="12"/>
        <v>19</v>
      </c>
      <c r="AC182" s="68">
        <v>0</v>
      </c>
      <c r="AD182" s="68">
        <v>0</v>
      </c>
      <c r="AE182" s="68">
        <v>0</v>
      </c>
      <c r="AF182" s="78" t="s">
        <v>89</v>
      </c>
      <c r="AG182" s="49">
        <f t="shared" si="13"/>
        <v>0</v>
      </c>
      <c r="AH182" s="68">
        <v>0</v>
      </c>
      <c r="AI182" s="68">
        <v>0</v>
      </c>
      <c r="AJ182" s="65" t="s">
        <v>89</v>
      </c>
      <c r="AK182" s="78" t="s">
        <v>89</v>
      </c>
      <c r="AL182" s="68">
        <v>0</v>
      </c>
      <c r="AM182" s="78" t="s">
        <v>89</v>
      </c>
      <c r="AN182" s="78" t="s">
        <v>89</v>
      </c>
      <c r="AO182" s="78" t="s">
        <v>89</v>
      </c>
      <c r="AP182" s="49">
        <f t="shared" si="14"/>
        <v>0</v>
      </c>
      <c r="AQ182" s="49">
        <f t="shared" si="15"/>
        <v>354999899</v>
      </c>
      <c r="AR182" s="65" t="s">
        <v>87</v>
      </c>
      <c r="AS182" s="68">
        <v>354999899</v>
      </c>
      <c r="AT182" s="65" t="s">
        <v>90</v>
      </c>
      <c r="AU182" s="68">
        <v>0</v>
      </c>
      <c r="AV182" s="75" t="s">
        <v>89</v>
      </c>
      <c r="AW182" s="224">
        <v>354999899</v>
      </c>
      <c r="AX182" s="79">
        <f t="shared" si="16"/>
        <v>0</v>
      </c>
      <c r="AY182" s="223">
        <f t="shared" si="17"/>
        <v>1</v>
      </c>
      <c r="AZ182" s="74">
        <v>1</v>
      </c>
      <c r="BA182" s="75" t="s">
        <v>89</v>
      </c>
      <c r="BB182" s="65" t="s">
        <v>103</v>
      </c>
      <c r="BC182" s="76" t="s">
        <v>14814</v>
      </c>
      <c r="BD182" s="221" t="s">
        <v>87</v>
      </c>
      <c r="BE182" s="221" t="s">
        <v>121</v>
      </c>
    </row>
    <row r="183" spans="2:57" x14ac:dyDescent="0.25">
      <c r="B183" s="65">
        <v>2025</v>
      </c>
      <c r="C183" s="65">
        <v>891780111</v>
      </c>
      <c r="D183" s="65" t="s">
        <v>78</v>
      </c>
      <c r="E183" s="67" t="s">
        <v>14813</v>
      </c>
      <c r="F183" s="65" t="s">
        <v>14812</v>
      </c>
      <c r="G183" s="65">
        <v>0</v>
      </c>
      <c r="H183" s="65" t="s">
        <v>81</v>
      </c>
      <c r="I183" s="221" t="s">
        <v>127</v>
      </c>
      <c r="J183" s="220" t="s">
        <v>289</v>
      </c>
      <c r="K183" s="67" t="s">
        <v>14811</v>
      </c>
      <c r="L183" s="424">
        <v>18564000</v>
      </c>
      <c r="M183" s="221" t="s">
        <v>85</v>
      </c>
      <c r="N183" s="66" t="s">
        <v>14810</v>
      </c>
      <c r="O183" s="68">
        <v>39047099</v>
      </c>
      <c r="P183" s="68">
        <v>1029</v>
      </c>
      <c r="Q183" s="260">
        <v>45783</v>
      </c>
      <c r="R183" s="424">
        <v>18564000</v>
      </c>
      <c r="S183" s="260">
        <v>45784</v>
      </c>
      <c r="T183" s="424">
        <v>18564000</v>
      </c>
      <c r="U183" s="65" t="s">
        <v>87</v>
      </c>
      <c r="V183" s="402">
        <v>85459497</v>
      </c>
      <c r="W183" s="242" t="s">
        <v>540</v>
      </c>
      <c r="X183" s="587">
        <v>45784</v>
      </c>
      <c r="Y183" s="260">
        <v>45784</v>
      </c>
      <c r="Z183" s="260" t="s">
        <v>89</v>
      </c>
      <c r="AA183" s="260">
        <v>45785</v>
      </c>
      <c r="AB183" s="49">
        <f t="shared" si="12"/>
        <v>1</v>
      </c>
      <c r="AC183" s="68">
        <v>0</v>
      </c>
      <c r="AD183" s="68">
        <v>0</v>
      </c>
      <c r="AE183" s="68">
        <v>0</v>
      </c>
      <c r="AF183" s="78" t="s">
        <v>89</v>
      </c>
      <c r="AG183" s="49">
        <f t="shared" si="13"/>
        <v>0</v>
      </c>
      <c r="AH183" s="68">
        <v>0</v>
      </c>
      <c r="AI183" s="68">
        <v>0</v>
      </c>
      <c r="AJ183" s="65" t="s">
        <v>89</v>
      </c>
      <c r="AK183" s="78" t="s">
        <v>89</v>
      </c>
      <c r="AL183" s="68">
        <v>0</v>
      </c>
      <c r="AM183" s="78" t="s">
        <v>89</v>
      </c>
      <c r="AN183" s="78" t="s">
        <v>89</v>
      </c>
      <c r="AO183" s="78" t="s">
        <v>89</v>
      </c>
      <c r="AP183" s="49">
        <f t="shared" si="14"/>
        <v>0</v>
      </c>
      <c r="AQ183" s="49">
        <f t="shared" si="15"/>
        <v>18564000</v>
      </c>
      <c r="AR183" s="65" t="s">
        <v>87</v>
      </c>
      <c r="AS183" s="68">
        <v>18564000</v>
      </c>
      <c r="AT183" s="65" t="s">
        <v>90</v>
      </c>
      <c r="AU183" s="68">
        <v>0</v>
      </c>
      <c r="AV183" s="75" t="s">
        <v>89</v>
      </c>
      <c r="AW183" s="224">
        <v>18564000</v>
      </c>
      <c r="AX183" s="79">
        <f t="shared" si="16"/>
        <v>0</v>
      </c>
      <c r="AY183" s="223">
        <f t="shared" si="17"/>
        <v>1</v>
      </c>
      <c r="AZ183" s="74">
        <v>1</v>
      </c>
      <c r="BA183" s="75" t="s">
        <v>89</v>
      </c>
      <c r="BB183" s="65" t="s">
        <v>103</v>
      </c>
      <c r="BC183" s="76" t="s">
        <v>14809</v>
      </c>
      <c r="BD183" s="221" t="s">
        <v>87</v>
      </c>
      <c r="BE183" s="221" t="s">
        <v>121</v>
      </c>
    </row>
    <row r="184" spans="2:57" x14ac:dyDescent="0.25">
      <c r="B184" s="65">
        <v>2025</v>
      </c>
      <c r="C184" s="65">
        <v>891780111</v>
      </c>
      <c r="D184" s="65" t="s">
        <v>78</v>
      </c>
      <c r="E184" s="67" t="s">
        <v>14808</v>
      </c>
      <c r="F184" s="65" t="s">
        <v>14807</v>
      </c>
      <c r="G184" s="65">
        <v>0</v>
      </c>
      <c r="H184" s="65" t="s">
        <v>81</v>
      </c>
      <c r="I184" s="221" t="s">
        <v>82</v>
      </c>
      <c r="J184" s="220" t="s">
        <v>289</v>
      </c>
      <c r="K184" s="67" t="s">
        <v>14806</v>
      </c>
      <c r="L184" s="424">
        <v>7341223.5</v>
      </c>
      <c r="M184" s="221" t="s">
        <v>85</v>
      </c>
      <c r="N184" s="66" t="s">
        <v>14608</v>
      </c>
      <c r="O184" s="68">
        <v>901692815</v>
      </c>
      <c r="P184" s="68">
        <v>647</v>
      </c>
      <c r="Q184" s="260">
        <v>45728</v>
      </c>
      <c r="R184" s="424">
        <v>43823827</v>
      </c>
      <c r="S184" s="260">
        <v>45790</v>
      </c>
      <c r="T184" s="424">
        <v>7341223.5</v>
      </c>
      <c r="U184" s="65" t="s">
        <v>87</v>
      </c>
      <c r="V184" s="402">
        <v>85467461</v>
      </c>
      <c r="W184" s="242" t="s">
        <v>494</v>
      </c>
      <c r="X184" s="587">
        <v>45790</v>
      </c>
      <c r="Y184" s="260">
        <v>45790</v>
      </c>
      <c r="Z184" s="260" t="s">
        <v>89</v>
      </c>
      <c r="AA184" s="260">
        <v>45796</v>
      </c>
      <c r="AB184" s="49">
        <f t="shared" si="12"/>
        <v>6</v>
      </c>
      <c r="AC184" s="68">
        <v>0</v>
      </c>
      <c r="AD184" s="68">
        <v>0</v>
      </c>
      <c r="AE184" s="68">
        <v>0</v>
      </c>
      <c r="AF184" s="78" t="s">
        <v>89</v>
      </c>
      <c r="AG184" s="49">
        <f t="shared" si="13"/>
        <v>0</v>
      </c>
      <c r="AH184" s="68">
        <v>0</v>
      </c>
      <c r="AI184" s="68">
        <v>0</v>
      </c>
      <c r="AJ184" s="65" t="s">
        <v>89</v>
      </c>
      <c r="AK184" s="78" t="s">
        <v>89</v>
      </c>
      <c r="AL184" s="68">
        <v>0</v>
      </c>
      <c r="AM184" s="78" t="s">
        <v>89</v>
      </c>
      <c r="AN184" s="78" t="s">
        <v>89</v>
      </c>
      <c r="AO184" s="78" t="s">
        <v>89</v>
      </c>
      <c r="AP184" s="49">
        <f t="shared" si="14"/>
        <v>0</v>
      </c>
      <c r="AQ184" s="49">
        <f t="shared" si="15"/>
        <v>7341223.5</v>
      </c>
      <c r="AR184" s="65" t="s">
        <v>87</v>
      </c>
      <c r="AS184" s="68">
        <v>7341223.5</v>
      </c>
      <c r="AT184" s="65" t="s">
        <v>90</v>
      </c>
      <c r="AU184" s="68">
        <v>0</v>
      </c>
      <c r="AV184" s="75" t="s">
        <v>89</v>
      </c>
      <c r="AW184" s="224">
        <v>6599153</v>
      </c>
      <c r="AX184" s="79">
        <f t="shared" si="16"/>
        <v>742070.5</v>
      </c>
      <c r="AY184" s="223">
        <f t="shared" si="17"/>
        <v>0.89891732624677612</v>
      </c>
      <c r="AZ184" s="74">
        <v>1</v>
      </c>
      <c r="BA184" s="75" t="s">
        <v>89</v>
      </c>
      <c r="BB184" s="65" t="s">
        <v>103</v>
      </c>
      <c r="BC184" s="76" t="s">
        <v>14805</v>
      </c>
      <c r="BD184" s="221" t="s">
        <v>87</v>
      </c>
      <c r="BE184" s="221" t="s">
        <v>121</v>
      </c>
    </row>
    <row r="185" spans="2:57" x14ac:dyDescent="0.25">
      <c r="B185" s="65">
        <v>2025</v>
      </c>
      <c r="C185" s="65">
        <v>891780111</v>
      </c>
      <c r="D185" s="65" t="s">
        <v>78</v>
      </c>
      <c r="E185" s="67" t="s">
        <v>14804</v>
      </c>
      <c r="F185" s="279" t="s">
        <v>14803</v>
      </c>
      <c r="G185" s="65">
        <v>0</v>
      </c>
      <c r="H185" s="65" t="s">
        <v>81</v>
      </c>
      <c r="I185" s="221" t="s">
        <v>127</v>
      </c>
      <c r="J185" s="220" t="s">
        <v>289</v>
      </c>
      <c r="K185" s="67" t="s">
        <v>14802</v>
      </c>
      <c r="L185" s="424">
        <v>99603000</v>
      </c>
      <c r="M185" s="221" t="s">
        <v>85</v>
      </c>
      <c r="N185" s="66" t="s">
        <v>14654</v>
      </c>
      <c r="O185" s="68">
        <v>901676410</v>
      </c>
      <c r="P185" s="68">
        <v>1078</v>
      </c>
      <c r="Q185" s="260">
        <v>45790</v>
      </c>
      <c r="R185" s="424">
        <v>99603000</v>
      </c>
      <c r="S185" s="260">
        <v>45793</v>
      </c>
      <c r="T185" s="424">
        <v>99603000</v>
      </c>
      <c r="U185" s="65" t="s">
        <v>87</v>
      </c>
      <c r="V185" s="402">
        <v>36665858</v>
      </c>
      <c r="W185" s="242" t="s">
        <v>10109</v>
      </c>
      <c r="X185" s="587">
        <v>45793</v>
      </c>
      <c r="Y185" s="260">
        <v>45800</v>
      </c>
      <c r="Z185" s="260">
        <v>45794</v>
      </c>
      <c r="AA185" s="260">
        <v>45839</v>
      </c>
      <c r="AB185" s="49">
        <f t="shared" si="12"/>
        <v>45</v>
      </c>
      <c r="AC185" s="68">
        <v>0</v>
      </c>
      <c r="AD185" s="68">
        <v>0</v>
      </c>
      <c r="AE185" s="68">
        <v>0</v>
      </c>
      <c r="AF185" s="78" t="s">
        <v>89</v>
      </c>
      <c r="AG185" s="49">
        <f t="shared" si="13"/>
        <v>0</v>
      </c>
      <c r="AH185" s="68">
        <v>0</v>
      </c>
      <c r="AI185" s="68">
        <v>0</v>
      </c>
      <c r="AJ185" s="65" t="s">
        <v>89</v>
      </c>
      <c r="AK185" s="78" t="s">
        <v>89</v>
      </c>
      <c r="AL185" s="68">
        <v>0</v>
      </c>
      <c r="AM185" s="78" t="s">
        <v>89</v>
      </c>
      <c r="AN185" s="78" t="s">
        <v>89</v>
      </c>
      <c r="AO185" s="78" t="s">
        <v>89</v>
      </c>
      <c r="AP185" s="49">
        <f t="shared" si="14"/>
        <v>0</v>
      </c>
      <c r="AQ185" s="49">
        <f t="shared" si="15"/>
        <v>99603000</v>
      </c>
      <c r="AR185" s="65" t="s">
        <v>87</v>
      </c>
      <c r="AS185" s="68">
        <v>99603000</v>
      </c>
      <c r="AT185" s="65" t="s">
        <v>87</v>
      </c>
      <c r="AU185" s="68">
        <v>39841200</v>
      </c>
      <c r="AV185" s="260">
        <v>45799</v>
      </c>
      <c r="AW185" s="224"/>
      <c r="AX185" s="79">
        <f t="shared" si="16"/>
        <v>99603000</v>
      </c>
      <c r="AY185" s="223">
        <f t="shared" si="17"/>
        <v>0</v>
      </c>
      <c r="AZ185" s="74">
        <v>1</v>
      </c>
      <c r="BA185" s="75" t="s">
        <v>89</v>
      </c>
      <c r="BB185" s="65" t="s">
        <v>103</v>
      </c>
      <c r="BC185" s="76" t="s">
        <v>14801</v>
      </c>
      <c r="BD185" s="221" t="s">
        <v>87</v>
      </c>
      <c r="BE185" s="221" t="s">
        <v>121</v>
      </c>
    </row>
    <row r="186" spans="2:57" x14ac:dyDescent="0.25">
      <c r="B186" s="65">
        <v>2025</v>
      </c>
      <c r="C186" s="65">
        <v>891780111</v>
      </c>
      <c r="D186" s="65" t="s">
        <v>78</v>
      </c>
      <c r="E186" s="67" t="s">
        <v>14800</v>
      </c>
      <c r="F186" s="65" t="s">
        <v>14799</v>
      </c>
      <c r="G186" s="65">
        <v>0</v>
      </c>
      <c r="H186" s="65" t="s">
        <v>81</v>
      </c>
      <c r="I186" s="221" t="s">
        <v>127</v>
      </c>
      <c r="J186" s="220" t="s">
        <v>289</v>
      </c>
      <c r="K186" s="67" t="s">
        <v>14798</v>
      </c>
      <c r="L186" s="424">
        <v>19345320</v>
      </c>
      <c r="M186" s="221" t="s">
        <v>85</v>
      </c>
      <c r="N186" s="66" t="s">
        <v>14797</v>
      </c>
      <c r="O186" s="68">
        <v>900291781</v>
      </c>
      <c r="P186" s="68">
        <v>1015</v>
      </c>
      <c r="Q186" s="260">
        <v>45782</v>
      </c>
      <c r="R186" s="424">
        <v>19345320</v>
      </c>
      <c r="S186" s="260">
        <v>45796</v>
      </c>
      <c r="T186" s="424">
        <v>19345320</v>
      </c>
      <c r="U186" s="65" t="s">
        <v>87</v>
      </c>
      <c r="V186" s="402">
        <v>7633815</v>
      </c>
      <c r="W186" s="242" t="s">
        <v>8803</v>
      </c>
      <c r="X186" s="587">
        <v>45796</v>
      </c>
      <c r="Y186" s="260">
        <v>45796</v>
      </c>
      <c r="Z186" s="260" t="s">
        <v>89</v>
      </c>
      <c r="AA186" s="260">
        <v>45854</v>
      </c>
      <c r="AB186" s="49">
        <f t="shared" si="12"/>
        <v>58</v>
      </c>
      <c r="AC186" s="68">
        <v>0</v>
      </c>
      <c r="AD186" s="68">
        <v>0</v>
      </c>
      <c r="AE186" s="68">
        <v>0</v>
      </c>
      <c r="AF186" s="78" t="s">
        <v>89</v>
      </c>
      <c r="AG186" s="49">
        <f t="shared" si="13"/>
        <v>0</v>
      </c>
      <c r="AH186" s="68">
        <v>0</v>
      </c>
      <c r="AI186" s="68">
        <v>0</v>
      </c>
      <c r="AJ186" s="65" t="s">
        <v>89</v>
      </c>
      <c r="AK186" s="78" t="s">
        <v>89</v>
      </c>
      <c r="AL186" s="68">
        <v>0</v>
      </c>
      <c r="AM186" s="78" t="s">
        <v>89</v>
      </c>
      <c r="AN186" s="78" t="s">
        <v>89</v>
      </c>
      <c r="AO186" s="78" t="s">
        <v>89</v>
      </c>
      <c r="AP186" s="49">
        <f t="shared" si="14"/>
        <v>0</v>
      </c>
      <c r="AQ186" s="49">
        <f t="shared" si="15"/>
        <v>19345320</v>
      </c>
      <c r="AR186" s="65" t="s">
        <v>87</v>
      </c>
      <c r="AS186" s="68">
        <v>19345320</v>
      </c>
      <c r="AT186" s="65" t="s">
        <v>90</v>
      </c>
      <c r="AU186" s="68">
        <v>0</v>
      </c>
      <c r="AV186" s="75" t="s">
        <v>89</v>
      </c>
      <c r="AW186" s="224"/>
      <c r="AX186" s="79">
        <f t="shared" si="16"/>
        <v>19345320</v>
      </c>
      <c r="AY186" s="223">
        <f t="shared" si="17"/>
        <v>0</v>
      </c>
      <c r="AZ186" s="74">
        <v>1</v>
      </c>
      <c r="BA186" s="75" t="s">
        <v>89</v>
      </c>
      <c r="BB186" s="65" t="s">
        <v>103</v>
      </c>
      <c r="BC186" s="49" t="s">
        <v>14796</v>
      </c>
      <c r="BD186" s="221" t="s">
        <v>87</v>
      </c>
      <c r="BE186" s="221" t="s">
        <v>121</v>
      </c>
    </row>
    <row r="187" spans="2:57" x14ac:dyDescent="0.25">
      <c r="B187" s="65">
        <v>2025</v>
      </c>
      <c r="C187" s="65">
        <v>891780111</v>
      </c>
      <c r="D187" s="65" t="s">
        <v>78</v>
      </c>
      <c r="E187" s="67" t="s">
        <v>14795</v>
      </c>
      <c r="F187" s="65" t="s">
        <v>14794</v>
      </c>
      <c r="G187" s="65">
        <v>0</v>
      </c>
      <c r="H187" s="65" t="s">
        <v>81</v>
      </c>
      <c r="I187" s="221" t="s">
        <v>127</v>
      </c>
      <c r="J187" s="220" t="s">
        <v>289</v>
      </c>
      <c r="K187" s="67" t="s">
        <v>14793</v>
      </c>
      <c r="L187" s="424">
        <v>27259639</v>
      </c>
      <c r="M187" s="221" t="s">
        <v>85</v>
      </c>
      <c r="N187" s="66" t="s">
        <v>14735</v>
      </c>
      <c r="O187" s="68">
        <v>36725337</v>
      </c>
      <c r="P187" s="68">
        <v>1111</v>
      </c>
      <c r="Q187" s="260">
        <v>45792</v>
      </c>
      <c r="R187" s="424">
        <v>27259639</v>
      </c>
      <c r="S187" s="260">
        <v>45800</v>
      </c>
      <c r="T187" s="424">
        <v>27259639</v>
      </c>
      <c r="U187" s="65" t="s">
        <v>87</v>
      </c>
      <c r="V187" s="402">
        <v>36665858</v>
      </c>
      <c r="W187" s="242" t="s">
        <v>10109</v>
      </c>
      <c r="X187" s="587">
        <v>45800</v>
      </c>
      <c r="Y187" s="260">
        <v>45800</v>
      </c>
      <c r="Z187" s="260" t="s">
        <v>89</v>
      </c>
      <c r="AA187" s="260">
        <v>45807</v>
      </c>
      <c r="AB187" s="49">
        <f t="shared" si="12"/>
        <v>7</v>
      </c>
      <c r="AC187" s="68">
        <v>0</v>
      </c>
      <c r="AD187" s="68">
        <v>0</v>
      </c>
      <c r="AE187" s="68">
        <v>0</v>
      </c>
      <c r="AF187" s="78" t="s">
        <v>89</v>
      </c>
      <c r="AG187" s="49">
        <f t="shared" si="13"/>
        <v>0</v>
      </c>
      <c r="AH187" s="68">
        <v>0</v>
      </c>
      <c r="AI187" s="68">
        <v>0</v>
      </c>
      <c r="AJ187" s="65" t="s">
        <v>89</v>
      </c>
      <c r="AK187" s="78" t="s">
        <v>89</v>
      </c>
      <c r="AL187" s="68">
        <v>0</v>
      </c>
      <c r="AM187" s="78" t="s">
        <v>89</v>
      </c>
      <c r="AN187" s="78" t="s">
        <v>89</v>
      </c>
      <c r="AO187" s="78" t="s">
        <v>89</v>
      </c>
      <c r="AP187" s="49">
        <f t="shared" si="14"/>
        <v>0</v>
      </c>
      <c r="AQ187" s="49">
        <f t="shared" si="15"/>
        <v>27259639</v>
      </c>
      <c r="AR187" s="65" t="s">
        <v>87</v>
      </c>
      <c r="AS187" s="68">
        <v>27259639</v>
      </c>
      <c r="AT187" s="65" t="s">
        <v>90</v>
      </c>
      <c r="AU187" s="68">
        <v>0</v>
      </c>
      <c r="AV187" s="75" t="s">
        <v>89</v>
      </c>
      <c r="AW187" s="224">
        <v>27259639</v>
      </c>
      <c r="AX187" s="79">
        <f t="shared" si="16"/>
        <v>0</v>
      </c>
      <c r="AY187" s="223">
        <f t="shared" si="17"/>
        <v>1</v>
      </c>
      <c r="AZ187" s="74">
        <v>1</v>
      </c>
      <c r="BA187" s="75" t="s">
        <v>89</v>
      </c>
      <c r="BB187" s="65" t="s">
        <v>103</v>
      </c>
      <c r="BC187" s="76" t="s">
        <v>14792</v>
      </c>
      <c r="BD187" s="221" t="s">
        <v>87</v>
      </c>
      <c r="BE187" s="221" t="s">
        <v>121</v>
      </c>
    </row>
    <row r="188" spans="2:57" x14ac:dyDescent="0.25">
      <c r="B188" s="65">
        <v>2025</v>
      </c>
      <c r="C188" s="65">
        <v>891780111</v>
      </c>
      <c r="D188" s="65" t="s">
        <v>78</v>
      </c>
      <c r="E188" s="67" t="s">
        <v>14791</v>
      </c>
      <c r="F188" s="65" t="s">
        <v>14790</v>
      </c>
      <c r="G188" s="65">
        <v>0</v>
      </c>
      <c r="H188" s="65" t="s">
        <v>81</v>
      </c>
      <c r="I188" s="221" t="s">
        <v>127</v>
      </c>
      <c r="J188" s="220" t="s">
        <v>289</v>
      </c>
      <c r="K188" s="67" t="s">
        <v>14789</v>
      </c>
      <c r="L188" s="424">
        <v>123206650</v>
      </c>
      <c r="M188" s="221" t="s">
        <v>85</v>
      </c>
      <c r="N188" s="66" t="s">
        <v>14557</v>
      </c>
      <c r="O188" s="68">
        <v>900763287</v>
      </c>
      <c r="P188" s="68">
        <v>1174</v>
      </c>
      <c r="Q188" s="260">
        <v>45804</v>
      </c>
      <c r="R188" s="424">
        <v>123206650</v>
      </c>
      <c r="S188" s="260">
        <v>45813</v>
      </c>
      <c r="T188" s="424">
        <v>123206650</v>
      </c>
      <c r="U188" s="65" t="s">
        <v>87</v>
      </c>
      <c r="V188" s="402">
        <v>85465146</v>
      </c>
      <c r="W188" s="242" t="s">
        <v>14545</v>
      </c>
      <c r="X188" s="587">
        <v>45813</v>
      </c>
      <c r="Y188" s="260">
        <v>45813</v>
      </c>
      <c r="Z188" s="260">
        <v>45813</v>
      </c>
      <c r="AA188" s="260">
        <v>45819</v>
      </c>
      <c r="AB188" s="49">
        <f t="shared" si="12"/>
        <v>6</v>
      </c>
      <c r="AC188" s="68">
        <v>0</v>
      </c>
      <c r="AD188" s="68">
        <v>0</v>
      </c>
      <c r="AE188" s="68">
        <v>0</v>
      </c>
      <c r="AF188" s="78" t="s">
        <v>89</v>
      </c>
      <c r="AG188" s="49">
        <f t="shared" si="13"/>
        <v>0</v>
      </c>
      <c r="AH188" s="68">
        <v>0</v>
      </c>
      <c r="AI188" s="68">
        <v>0</v>
      </c>
      <c r="AJ188" s="65" t="s">
        <v>89</v>
      </c>
      <c r="AK188" s="78" t="s">
        <v>89</v>
      </c>
      <c r="AL188" s="68">
        <v>0</v>
      </c>
      <c r="AM188" s="78" t="s">
        <v>89</v>
      </c>
      <c r="AN188" s="78" t="s">
        <v>89</v>
      </c>
      <c r="AO188" s="78" t="s">
        <v>89</v>
      </c>
      <c r="AP188" s="49">
        <f t="shared" si="14"/>
        <v>0</v>
      </c>
      <c r="AQ188" s="49">
        <f t="shared" si="15"/>
        <v>123206650</v>
      </c>
      <c r="AR188" s="65" t="s">
        <v>87</v>
      </c>
      <c r="AS188" s="68">
        <v>123206650</v>
      </c>
      <c r="AT188" s="65" t="s">
        <v>90</v>
      </c>
      <c r="AU188" s="68">
        <v>0</v>
      </c>
      <c r="AV188" s="75" t="s">
        <v>89</v>
      </c>
      <c r="AW188" s="224">
        <v>123206650</v>
      </c>
      <c r="AX188" s="79">
        <f t="shared" si="16"/>
        <v>0</v>
      </c>
      <c r="AY188" s="223">
        <f t="shared" si="17"/>
        <v>1</v>
      </c>
      <c r="AZ188" s="74">
        <v>1</v>
      </c>
      <c r="BA188" s="75" t="s">
        <v>89</v>
      </c>
      <c r="BB188" s="65" t="s">
        <v>103</v>
      </c>
      <c r="BC188" s="76" t="s">
        <v>14788</v>
      </c>
      <c r="BD188" s="221" t="s">
        <v>87</v>
      </c>
      <c r="BE188" s="221" t="s">
        <v>121</v>
      </c>
    </row>
    <row r="189" spans="2:57" x14ac:dyDescent="0.25">
      <c r="B189" s="65">
        <v>2025</v>
      </c>
      <c r="C189" s="65">
        <v>891780111</v>
      </c>
      <c r="D189" s="65" t="s">
        <v>78</v>
      </c>
      <c r="E189" s="67" t="s">
        <v>14787</v>
      </c>
      <c r="F189" s="65" t="s">
        <v>14786</v>
      </c>
      <c r="G189" s="65">
        <v>0</v>
      </c>
      <c r="H189" s="65" t="s">
        <v>81</v>
      </c>
      <c r="I189" s="221" t="s">
        <v>82</v>
      </c>
      <c r="J189" s="220" t="s">
        <v>289</v>
      </c>
      <c r="K189" s="67" t="s">
        <v>14785</v>
      </c>
      <c r="L189" s="424">
        <v>37922206</v>
      </c>
      <c r="M189" s="221" t="s">
        <v>85</v>
      </c>
      <c r="N189" s="66" t="s">
        <v>14784</v>
      </c>
      <c r="O189" s="68">
        <v>901051111</v>
      </c>
      <c r="P189" s="68">
        <v>1140</v>
      </c>
      <c r="Q189" s="260">
        <v>45798</v>
      </c>
      <c r="R189" s="424">
        <v>39132436</v>
      </c>
      <c r="S189" s="260">
        <v>45818</v>
      </c>
      <c r="T189" s="424">
        <v>37922206</v>
      </c>
      <c r="U189" s="65" t="s">
        <v>87</v>
      </c>
      <c r="V189" s="402">
        <v>85467461</v>
      </c>
      <c r="W189" s="242" t="s">
        <v>494</v>
      </c>
      <c r="X189" s="587">
        <v>45818</v>
      </c>
      <c r="Y189" s="260">
        <v>45818</v>
      </c>
      <c r="Z189" s="260" t="s">
        <v>89</v>
      </c>
      <c r="AA189" s="260">
        <v>45832</v>
      </c>
      <c r="AB189" s="49">
        <f t="shared" si="12"/>
        <v>14</v>
      </c>
      <c r="AC189" s="68">
        <v>0</v>
      </c>
      <c r="AD189" s="68">
        <v>0</v>
      </c>
      <c r="AE189" s="68">
        <v>0</v>
      </c>
      <c r="AF189" s="78" t="s">
        <v>89</v>
      </c>
      <c r="AG189" s="49">
        <f t="shared" si="13"/>
        <v>0</v>
      </c>
      <c r="AH189" s="68">
        <v>0</v>
      </c>
      <c r="AI189" s="68">
        <v>0</v>
      </c>
      <c r="AJ189" s="65" t="s">
        <v>89</v>
      </c>
      <c r="AK189" s="78" t="s">
        <v>89</v>
      </c>
      <c r="AL189" s="68">
        <v>0</v>
      </c>
      <c r="AM189" s="78" t="s">
        <v>89</v>
      </c>
      <c r="AN189" s="78" t="s">
        <v>89</v>
      </c>
      <c r="AO189" s="78" t="s">
        <v>89</v>
      </c>
      <c r="AP189" s="49">
        <f t="shared" si="14"/>
        <v>0</v>
      </c>
      <c r="AQ189" s="49">
        <f t="shared" si="15"/>
        <v>37922206</v>
      </c>
      <c r="AR189" s="65" t="s">
        <v>87</v>
      </c>
      <c r="AS189" s="68">
        <v>37922206</v>
      </c>
      <c r="AT189" s="65" t="s">
        <v>90</v>
      </c>
      <c r="AU189" s="68">
        <v>0</v>
      </c>
      <c r="AV189" s="75" t="s">
        <v>89</v>
      </c>
      <c r="AW189" s="224">
        <v>37922206</v>
      </c>
      <c r="AX189" s="79">
        <f t="shared" si="16"/>
        <v>0</v>
      </c>
      <c r="AY189" s="223">
        <f t="shared" si="17"/>
        <v>1</v>
      </c>
      <c r="AZ189" s="74">
        <v>1</v>
      </c>
      <c r="BA189" s="75" t="s">
        <v>89</v>
      </c>
      <c r="BB189" s="65" t="s">
        <v>103</v>
      </c>
      <c r="BC189" s="76" t="s">
        <v>14783</v>
      </c>
      <c r="BD189" s="221" t="s">
        <v>87</v>
      </c>
      <c r="BE189" s="221" t="s">
        <v>121</v>
      </c>
    </row>
    <row r="190" spans="2:57" x14ac:dyDescent="0.25">
      <c r="B190" s="65">
        <v>2025</v>
      </c>
      <c r="C190" s="65">
        <v>891780111</v>
      </c>
      <c r="D190" s="65" t="s">
        <v>78</v>
      </c>
      <c r="E190" s="67" t="s">
        <v>14782</v>
      </c>
      <c r="F190" s="65" t="s">
        <v>14781</v>
      </c>
      <c r="G190" s="65">
        <v>0</v>
      </c>
      <c r="H190" s="65" t="s">
        <v>81</v>
      </c>
      <c r="I190" s="221" t="s">
        <v>127</v>
      </c>
      <c r="J190" s="220" t="s">
        <v>289</v>
      </c>
      <c r="K190" s="67" t="s">
        <v>14780</v>
      </c>
      <c r="L190" s="424">
        <v>1399397</v>
      </c>
      <c r="M190" s="221" t="s">
        <v>85</v>
      </c>
      <c r="N190" s="66" t="s">
        <v>950</v>
      </c>
      <c r="O190" s="68">
        <v>900929189</v>
      </c>
      <c r="P190" s="68">
        <v>1164</v>
      </c>
      <c r="Q190" s="260">
        <v>45803</v>
      </c>
      <c r="R190" s="424">
        <v>1400000</v>
      </c>
      <c r="S190" s="260">
        <v>45818</v>
      </c>
      <c r="T190" s="424">
        <v>1399397</v>
      </c>
      <c r="U190" s="65" t="s">
        <v>87</v>
      </c>
      <c r="V190" s="402">
        <v>1082868728</v>
      </c>
      <c r="W190" s="242" t="s">
        <v>8398</v>
      </c>
      <c r="X190" s="587">
        <v>45818</v>
      </c>
      <c r="Y190" s="260">
        <v>45818</v>
      </c>
      <c r="Z190" s="260" t="s">
        <v>89</v>
      </c>
      <c r="AA190" s="260">
        <v>45832</v>
      </c>
      <c r="AB190" s="49">
        <f t="shared" si="12"/>
        <v>14</v>
      </c>
      <c r="AC190" s="68">
        <v>0</v>
      </c>
      <c r="AD190" s="68">
        <v>0</v>
      </c>
      <c r="AE190" s="68">
        <v>0</v>
      </c>
      <c r="AF190" s="78" t="s">
        <v>89</v>
      </c>
      <c r="AG190" s="49">
        <f t="shared" si="13"/>
        <v>0</v>
      </c>
      <c r="AH190" s="68">
        <v>0</v>
      </c>
      <c r="AI190" s="68">
        <v>0</v>
      </c>
      <c r="AJ190" s="65" t="s">
        <v>89</v>
      </c>
      <c r="AK190" s="78" t="s">
        <v>89</v>
      </c>
      <c r="AL190" s="68">
        <v>0</v>
      </c>
      <c r="AM190" s="78" t="s">
        <v>89</v>
      </c>
      <c r="AN190" s="78" t="s">
        <v>89</v>
      </c>
      <c r="AO190" s="78" t="s">
        <v>89</v>
      </c>
      <c r="AP190" s="49">
        <f t="shared" si="14"/>
        <v>0</v>
      </c>
      <c r="AQ190" s="49">
        <f t="shared" si="15"/>
        <v>1399397</v>
      </c>
      <c r="AR190" s="65" t="s">
        <v>87</v>
      </c>
      <c r="AS190" s="68">
        <v>1399397</v>
      </c>
      <c r="AT190" s="65" t="s">
        <v>90</v>
      </c>
      <c r="AU190" s="68">
        <v>0</v>
      </c>
      <c r="AV190" s="75" t="s">
        <v>89</v>
      </c>
      <c r="AW190" s="224"/>
      <c r="AX190" s="79">
        <f t="shared" si="16"/>
        <v>1399397</v>
      </c>
      <c r="AY190" s="223">
        <f t="shared" si="17"/>
        <v>0</v>
      </c>
      <c r="AZ190" s="74">
        <v>1</v>
      </c>
      <c r="BA190" s="75" t="s">
        <v>89</v>
      </c>
      <c r="BB190" s="65" t="s">
        <v>103</v>
      </c>
      <c r="BC190" s="76" t="s">
        <v>14779</v>
      </c>
      <c r="BD190" s="221" t="s">
        <v>87</v>
      </c>
      <c r="BE190" s="221" t="s">
        <v>121</v>
      </c>
    </row>
    <row r="191" spans="2:57" x14ac:dyDescent="0.25">
      <c r="B191" s="65">
        <v>2025</v>
      </c>
      <c r="C191" s="65">
        <v>891780111</v>
      </c>
      <c r="D191" s="65" t="s">
        <v>78</v>
      </c>
      <c r="E191" s="67" t="s">
        <v>14778</v>
      </c>
      <c r="F191" s="65" t="s">
        <v>14777</v>
      </c>
      <c r="G191" s="65">
        <v>0</v>
      </c>
      <c r="H191" s="65" t="s">
        <v>81</v>
      </c>
      <c r="I191" s="221" t="s">
        <v>82</v>
      </c>
      <c r="J191" s="220" t="s">
        <v>289</v>
      </c>
      <c r="K191" s="67" t="s">
        <v>14776</v>
      </c>
      <c r="L191" s="424">
        <v>38380000</v>
      </c>
      <c r="M191" s="221" t="s">
        <v>85</v>
      </c>
      <c r="N191" s="66" t="s">
        <v>14775</v>
      </c>
      <c r="O191" s="68">
        <v>13888420</v>
      </c>
      <c r="P191" s="68">
        <v>1175</v>
      </c>
      <c r="Q191" s="260">
        <v>45804</v>
      </c>
      <c r="R191" s="424">
        <v>38380000</v>
      </c>
      <c r="S191" s="260">
        <v>45821</v>
      </c>
      <c r="T191" s="424">
        <v>38380000</v>
      </c>
      <c r="U191" s="65" t="s">
        <v>87</v>
      </c>
      <c r="V191" s="402">
        <v>72221403</v>
      </c>
      <c r="W191" s="242" t="s">
        <v>14587</v>
      </c>
      <c r="X191" s="587">
        <v>45821</v>
      </c>
      <c r="Y191" s="260">
        <v>45821</v>
      </c>
      <c r="Z191" s="260" t="s">
        <v>89</v>
      </c>
      <c r="AA191" s="260">
        <v>45850</v>
      </c>
      <c r="AB191" s="49">
        <f t="shared" si="12"/>
        <v>29</v>
      </c>
      <c r="AC191" s="68">
        <v>0</v>
      </c>
      <c r="AD191" s="68">
        <v>0</v>
      </c>
      <c r="AE191" s="68">
        <v>0</v>
      </c>
      <c r="AF191" s="78" t="s">
        <v>89</v>
      </c>
      <c r="AG191" s="49">
        <f t="shared" si="13"/>
        <v>0</v>
      </c>
      <c r="AH191" s="68">
        <v>0</v>
      </c>
      <c r="AI191" s="68">
        <v>0</v>
      </c>
      <c r="AJ191" s="65" t="s">
        <v>89</v>
      </c>
      <c r="AK191" s="78" t="s">
        <v>89</v>
      </c>
      <c r="AL191" s="68">
        <v>0</v>
      </c>
      <c r="AM191" s="78" t="s">
        <v>89</v>
      </c>
      <c r="AN191" s="78" t="s">
        <v>89</v>
      </c>
      <c r="AO191" s="78" t="s">
        <v>89</v>
      </c>
      <c r="AP191" s="49">
        <f t="shared" si="14"/>
        <v>0</v>
      </c>
      <c r="AQ191" s="49">
        <f t="shared" si="15"/>
        <v>38380000</v>
      </c>
      <c r="AR191" s="65" t="s">
        <v>87</v>
      </c>
      <c r="AS191" s="68">
        <v>38380000</v>
      </c>
      <c r="AT191" s="65" t="s">
        <v>90</v>
      </c>
      <c r="AU191" s="68">
        <v>0</v>
      </c>
      <c r="AV191" s="75" t="s">
        <v>89</v>
      </c>
      <c r="AW191" s="224">
        <v>38380000</v>
      </c>
      <c r="AX191" s="79">
        <f t="shared" si="16"/>
        <v>0</v>
      </c>
      <c r="AY191" s="223">
        <f t="shared" si="17"/>
        <v>1</v>
      </c>
      <c r="AZ191" s="74">
        <v>1</v>
      </c>
      <c r="BA191" s="75" t="s">
        <v>89</v>
      </c>
      <c r="BB191" s="65" t="s">
        <v>103</v>
      </c>
      <c r="BC191" s="76" t="s">
        <v>14774</v>
      </c>
      <c r="BD191" s="221" t="s">
        <v>87</v>
      </c>
      <c r="BE191" s="221" t="s">
        <v>121</v>
      </c>
    </row>
    <row r="192" spans="2:57" x14ac:dyDescent="0.25">
      <c r="B192" s="65">
        <v>2025</v>
      </c>
      <c r="C192" s="65">
        <v>891780111</v>
      </c>
      <c r="D192" s="65" t="s">
        <v>78</v>
      </c>
      <c r="E192" s="67" t="s">
        <v>14773</v>
      </c>
      <c r="F192" s="65" t="s">
        <v>14772</v>
      </c>
      <c r="G192" s="65">
        <v>0</v>
      </c>
      <c r="H192" s="65" t="s">
        <v>81</v>
      </c>
      <c r="I192" s="221" t="s">
        <v>82</v>
      </c>
      <c r="J192" s="220" t="s">
        <v>289</v>
      </c>
      <c r="K192" s="67" t="s">
        <v>14771</v>
      </c>
      <c r="L192" s="424">
        <v>55465900</v>
      </c>
      <c r="M192" s="221" t="s">
        <v>85</v>
      </c>
      <c r="N192" s="66" t="s">
        <v>14770</v>
      </c>
      <c r="O192" s="68">
        <v>901024882</v>
      </c>
      <c r="P192" s="68">
        <v>1216</v>
      </c>
      <c r="Q192" s="260">
        <v>45811</v>
      </c>
      <c r="R192" s="424">
        <v>56794416</v>
      </c>
      <c r="S192" s="260">
        <v>45827</v>
      </c>
      <c r="T192" s="424">
        <v>55465900</v>
      </c>
      <c r="U192" s="65" t="s">
        <v>87</v>
      </c>
      <c r="V192" s="402">
        <v>85467461</v>
      </c>
      <c r="W192" s="242" t="s">
        <v>494</v>
      </c>
      <c r="X192" s="587">
        <v>45827</v>
      </c>
      <c r="Y192" s="260">
        <v>45827</v>
      </c>
      <c r="Z192" s="260">
        <v>45827</v>
      </c>
      <c r="AA192" s="260">
        <v>45841</v>
      </c>
      <c r="AB192" s="49">
        <f t="shared" si="12"/>
        <v>14</v>
      </c>
      <c r="AC192" s="68">
        <v>0</v>
      </c>
      <c r="AD192" s="68">
        <v>0</v>
      </c>
      <c r="AE192" s="68">
        <v>0</v>
      </c>
      <c r="AF192" s="78" t="s">
        <v>89</v>
      </c>
      <c r="AG192" s="49">
        <f t="shared" si="13"/>
        <v>0</v>
      </c>
      <c r="AH192" s="68">
        <v>0</v>
      </c>
      <c r="AI192" s="68">
        <v>0</v>
      </c>
      <c r="AJ192" s="65" t="s">
        <v>89</v>
      </c>
      <c r="AK192" s="78" t="s">
        <v>89</v>
      </c>
      <c r="AL192" s="68">
        <v>0</v>
      </c>
      <c r="AM192" s="78" t="s">
        <v>89</v>
      </c>
      <c r="AN192" s="78" t="s">
        <v>89</v>
      </c>
      <c r="AO192" s="78" t="s">
        <v>89</v>
      </c>
      <c r="AP192" s="49">
        <f t="shared" si="14"/>
        <v>0</v>
      </c>
      <c r="AQ192" s="49">
        <f t="shared" si="15"/>
        <v>55465900</v>
      </c>
      <c r="AR192" s="65" t="s">
        <v>87</v>
      </c>
      <c r="AS192" s="68">
        <v>55465900</v>
      </c>
      <c r="AT192" s="65" t="s">
        <v>90</v>
      </c>
      <c r="AU192" s="68">
        <v>0</v>
      </c>
      <c r="AV192" s="75" t="s">
        <v>89</v>
      </c>
      <c r="AW192" s="224">
        <v>55465900</v>
      </c>
      <c r="AX192" s="79">
        <f t="shared" si="16"/>
        <v>0</v>
      </c>
      <c r="AY192" s="223">
        <f t="shared" si="17"/>
        <v>1</v>
      </c>
      <c r="AZ192" s="74">
        <v>1</v>
      </c>
      <c r="BA192" s="75" t="s">
        <v>89</v>
      </c>
      <c r="BB192" s="65" t="s">
        <v>103</v>
      </c>
      <c r="BC192" s="76" t="s">
        <v>14769</v>
      </c>
      <c r="BD192" s="221" t="s">
        <v>87</v>
      </c>
      <c r="BE192" s="221" t="s">
        <v>121</v>
      </c>
    </row>
    <row r="193" spans="2:57" x14ac:dyDescent="0.25">
      <c r="B193" s="65">
        <v>2025</v>
      </c>
      <c r="C193" s="65">
        <v>891780111</v>
      </c>
      <c r="D193" s="65" t="s">
        <v>78</v>
      </c>
      <c r="E193" s="67" t="s">
        <v>14768</v>
      </c>
      <c r="F193" s="65" t="s">
        <v>14767</v>
      </c>
      <c r="G193" s="65">
        <v>0</v>
      </c>
      <c r="H193" s="65" t="s">
        <v>81</v>
      </c>
      <c r="I193" s="221" t="s">
        <v>82</v>
      </c>
      <c r="J193" s="220" t="s">
        <v>289</v>
      </c>
      <c r="K193" s="67" t="s">
        <v>14766</v>
      </c>
      <c r="L193" s="424">
        <v>50999300</v>
      </c>
      <c r="M193" s="221" t="s">
        <v>85</v>
      </c>
      <c r="N193" s="66" t="s">
        <v>14765</v>
      </c>
      <c r="O193" s="68">
        <v>860035467</v>
      </c>
      <c r="P193" s="68">
        <v>1410</v>
      </c>
      <c r="Q193" s="260">
        <v>45840</v>
      </c>
      <c r="R193" s="424">
        <v>50999300</v>
      </c>
      <c r="S193" s="260">
        <v>45841</v>
      </c>
      <c r="T193" s="424">
        <v>50999300</v>
      </c>
      <c r="U193" s="65" t="s">
        <v>87</v>
      </c>
      <c r="V193" s="402">
        <v>45691169</v>
      </c>
      <c r="W193" s="242" t="s">
        <v>14764</v>
      </c>
      <c r="X193" s="587">
        <v>45841</v>
      </c>
      <c r="Y193" s="260">
        <v>45842</v>
      </c>
      <c r="Z193" s="260">
        <v>45841</v>
      </c>
      <c r="AA193" s="260">
        <v>45846</v>
      </c>
      <c r="AB193" s="49">
        <f t="shared" si="12"/>
        <v>5</v>
      </c>
      <c r="AC193" s="68">
        <v>0</v>
      </c>
      <c r="AD193" s="68">
        <v>0</v>
      </c>
      <c r="AE193" s="68">
        <v>0</v>
      </c>
      <c r="AF193" s="78" t="s">
        <v>89</v>
      </c>
      <c r="AG193" s="49">
        <f t="shared" si="13"/>
        <v>0</v>
      </c>
      <c r="AH193" s="68">
        <v>0</v>
      </c>
      <c r="AI193" s="68">
        <v>0</v>
      </c>
      <c r="AJ193" s="65" t="s">
        <v>89</v>
      </c>
      <c r="AK193" s="78" t="s">
        <v>89</v>
      </c>
      <c r="AL193" s="68">
        <v>0</v>
      </c>
      <c r="AM193" s="78" t="s">
        <v>89</v>
      </c>
      <c r="AN193" s="78" t="s">
        <v>89</v>
      </c>
      <c r="AO193" s="78" t="s">
        <v>89</v>
      </c>
      <c r="AP193" s="49">
        <f t="shared" si="14"/>
        <v>0</v>
      </c>
      <c r="AQ193" s="49">
        <f t="shared" si="15"/>
        <v>50999300</v>
      </c>
      <c r="AR193" s="65" t="s">
        <v>87</v>
      </c>
      <c r="AS193" s="68">
        <v>50999300</v>
      </c>
      <c r="AT193" s="65" t="s">
        <v>90</v>
      </c>
      <c r="AU193" s="68">
        <v>0</v>
      </c>
      <c r="AV193" s="75" t="s">
        <v>89</v>
      </c>
      <c r="AW193" s="224">
        <v>50999300</v>
      </c>
      <c r="AX193" s="79">
        <f t="shared" si="16"/>
        <v>0</v>
      </c>
      <c r="AY193" s="223">
        <f t="shared" si="17"/>
        <v>1</v>
      </c>
      <c r="AZ193" s="74">
        <v>1</v>
      </c>
      <c r="BA193" s="75" t="s">
        <v>89</v>
      </c>
      <c r="BB193" s="65" t="s">
        <v>103</v>
      </c>
      <c r="BC193" s="76" t="s">
        <v>14763</v>
      </c>
      <c r="BD193" s="221" t="s">
        <v>87</v>
      </c>
      <c r="BE193" s="221" t="s">
        <v>121</v>
      </c>
    </row>
    <row r="194" spans="2:57" x14ac:dyDescent="0.25">
      <c r="B194" s="65">
        <v>2025</v>
      </c>
      <c r="C194" s="65">
        <v>891780111</v>
      </c>
      <c r="D194" s="65" t="s">
        <v>78</v>
      </c>
      <c r="E194" s="67" t="s">
        <v>14762</v>
      </c>
      <c r="F194" s="65" t="s">
        <v>14761</v>
      </c>
      <c r="G194" s="65">
        <v>0</v>
      </c>
      <c r="H194" s="65" t="s">
        <v>81</v>
      </c>
      <c r="I194" s="221" t="s">
        <v>127</v>
      </c>
      <c r="J194" s="220" t="s">
        <v>289</v>
      </c>
      <c r="K194" s="67" t="s">
        <v>14760</v>
      </c>
      <c r="L194" s="424">
        <v>75168945</v>
      </c>
      <c r="M194" s="221" t="s">
        <v>85</v>
      </c>
      <c r="N194" s="66" t="s">
        <v>14759</v>
      </c>
      <c r="O194" s="68">
        <v>800219876</v>
      </c>
      <c r="P194" s="68">
        <v>1386</v>
      </c>
      <c r="Q194" s="260">
        <v>45835</v>
      </c>
      <c r="R194" s="424">
        <v>75168945</v>
      </c>
      <c r="S194" s="260">
        <v>45841</v>
      </c>
      <c r="T194" s="424">
        <v>75168945</v>
      </c>
      <c r="U194" s="65" t="s">
        <v>87</v>
      </c>
      <c r="V194" s="402">
        <v>36724655</v>
      </c>
      <c r="W194" s="242" t="s">
        <v>324</v>
      </c>
      <c r="X194" s="587">
        <v>45841</v>
      </c>
      <c r="Y194" s="260">
        <v>45841</v>
      </c>
      <c r="Z194" s="260" t="s">
        <v>89</v>
      </c>
      <c r="AA194" s="260">
        <v>45861</v>
      </c>
      <c r="AB194" s="49">
        <f t="shared" si="12"/>
        <v>20</v>
      </c>
      <c r="AC194" s="68">
        <v>0</v>
      </c>
      <c r="AD194" s="68">
        <v>0</v>
      </c>
      <c r="AE194" s="68">
        <v>0</v>
      </c>
      <c r="AF194" s="78" t="s">
        <v>89</v>
      </c>
      <c r="AG194" s="49">
        <f t="shared" si="13"/>
        <v>0</v>
      </c>
      <c r="AH194" s="68">
        <v>0</v>
      </c>
      <c r="AI194" s="68">
        <v>0</v>
      </c>
      <c r="AJ194" s="65" t="s">
        <v>89</v>
      </c>
      <c r="AK194" s="78" t="s">
        <v>89</v>
      </c>
      <c r="AL194" s="68">
        <v>0</v>
      </c>
      <c r="AM194" s="78" t="s">
        <v>89</v>
      </c>
      <c r="AN194" s="78" t="s">
        <v>89</v>
      </c>
      <c r="AO194" s="78" t="s">
        <v>89</v>
      </c>
      <c r="AP194" s="49">
        <f t="shared" si="14"/>
        <v>0</v>
      </c>
      <c r="AQ194" s="49">
        <f t="shared" si="15"/>
        <v>75168945</v>
      </c>
      <c r="AR194" s="65" t="s">
        <v>87</v>
      </c>
      <c r="AS194" s="68">
        <v>75168945</v>
      </c>
      <c r="AT194" s="65" t="s">
        <v>90</v>
      </c>
      <c r="AU194" s="68">
        <v>0</v>
      </c>
      <c r="AV194" s="75" t="s">
        <v>89</v>
      </c>
      <c r="AW194" s="224"/>
      <c r="AX194" s="79">
        <f t="shared" si="16"/>
        <v>75168945</v>
      </c>
      <c r="AY194" s="223">
        <f t="shared" si="17"/>
        <v>0</v>
      </c>
      <c r="AZ194" s="74">
        <v>1</v>
      </c>
      <c r="BA194" s="75" t="s">
        <v>89</v>
      </c>
      <c r="BB194" s="65" t="s">
        <v>103</v>
      </c>
      <c r="BC194" s="76" t="s">
        <v>14758</v>
      </c>
      <c r="BD194" s="221" t="s">
        <v>87</v>
      </c>
      <c r="BE194" s="221" t="s">
        <v>121</v>
      </c>
    </row>
    <row r="195" spans="2:57" x14ac:dyDescent="0.25">
      <c r="B195" s="65">
        <v>2025</v>
      </c>
      <c r="C195" s="65">
        <v>891780111</v>
      </c>
      <c r="D195" s="65" t="s">
        <v>78</v>
      </c>
      <c r="E195" s="67" t="s">
        <v>14757</v>
      </c>
      <c r="F195" s="65" t="s">
        <v>14756</v>
      </c>
      <c r="G195" s="65">
        <v>0</v>
      </c>
      <c r="H195" s="65" t="s">
        <v>81</v>
      </c>
      <c r="I195" s="221" t="s">
        <v>82</v>
      </c>
      <c r="J195" s="220" t="s">
        <v>289</v>
      </c>
      <c r="K195" s="67" t="s">
        <v>14755</v>
      </c>
      <c r="L195" s="424">
        <v>120523200</v>
      </c>
      <c r="M195" s="221" t="s">
        <v>85</v>
      </c>
      <c r="N195" s="66" t="s">
        <v>14754</v>
      </c>
      <c r="O195" s="68">
        <v>901550798</v>
      </c>
      <c r="P195" s="68">
        <v>1400</v>
      </c>
      <c r="Q195" s="260">
        <v>45839</v>
      </c>
      <c r="R195" s="424">
        <v>120523200</v>
      </c>
      <c r="S195" s="260">
        <v>45846</v>
      </c>
      <c r="T195" s="424">
        <v>120523200</v>
      </c>
      <c r="U195" s="65" t="s">
        <v>87</v>
      </c>
      <c r="V195" s="402">
        <v>85465146</v>
      </c>
      <c r="W195" s="242" t="s">
        <v>14545</v>
      </c>
      <c r="X195" s="587">
        <v>45846</v>
      </c>
      <c r="Y195" s="260">
        <v>45846</v>
      </c>
      <c r="Z195" s="260">
        <v>45846</v>
      </c>
      <c r="AA195" s="260">
        <v>45866</v>
      </c>
      <c r="AB195" s="49">
        <f t="shared" si="12"/>
        <v>20</v>
      </c>
      <c r="AC195" s="68">
        <v>0</v>
      </c>
      <c r="AD195" s="68">
        <v>0</v>
      </c>
      <c r="AE195" s="68">
        <v>0</v>
      </c>
      <c r="AF195" s="78" t="s">
        <v>89</v>
      </c>
      <c r="AG195" s="49">
        <f t="shared" si="13"/>
        <v>0</v>
      </c>
      <c r="AH195" s="68">
        <v>0</v>
      </c>
      <c r="AI195" s="68">
        <v>0</v>
      </c>
      <c r="AJ195" s="65" t="s">
        <v>89</v>
      </c>
      <c r="AK195" s="78" t="s">
        <v>89</v>
      </c>
      <c r="AL195" s="68">
        <v>0</v>
      </c>
      <c r="AM195" s="78" t="s">
        <v>89</v>
      </c>
      <c r="AN195" s="78" t="s">
        <v>89</v>
      </c>
      <c r="AO195" s="78" t="s">
        <v>89</v>
      </c>
      <c r="AP195" s="49">
        <f t="shared" si="14"/>
        <v>0</v>
      </c>
      <c r="AQ195" s="49">
        <f t="shared" si="15"/>
        <v>120523200</v>
      </c>
      <c r="AR195" s="65" t="s">
        <v>87</v>
      </c>
      <c r="AS195" s="68">
        <v>120523200</v>
      </c>
      <c r="AT195" s="65" t="s">
        <v>90</v>
      </c>
      <c r="AU195" s="68">
        <v>0</v>
      </c>
      <c r="AV195" s="75" t="s">
        <v>89</v>
      </c>
      <c r="AW195" s="224">
        <v>120523200</v>
      </c>
      <c r="AX195" s="79">
        <f t="shared" si="16"/>
        <v>0</v>
      </c>
      <c r="AY195" s="223">
        <f t="shared" si="17"/>
        <v>1</v>
      </c>
      <c r="AZ195" s="74">
        <v>1</v>
      </c>
      <c r="BA195" s="75" t="s">
        <v>89</v>
      </c>
      <c r="BB195" s="65" t="s">
        <v>103</v>
      </c>
      <c r="BC195" s="76" t="s">
        <v>14753</v>
      </c>
      <c r="BD195" s="221" t="s">
        <v>87</v>
      </c>
      <c r="BE195" s="221" t="s">
        <v>121</v>
      </c>
    </row>
    <row r="196" spans="2:57" x14ac:dyDescent="0.25">
      <c r="B196" s="65">
        <v>2025</v>
      </c>
      <c r="C196" s="65">
        <v>891780111</v>
      </c>
      <c r="D196" s="65" t="s">
        <v>78</v>
      </c>
      <c r="E196" s="67" t="s">
        <v>14752</v>
      </c>
      <c r="F196" s="65" t="s">
        <v>14751</v>
      </c>
      <c r="G196" s="65">
        <v>0</v>
      </c>
      <c r="H196" s="65" t="s">
        <v>81</v>
      </c>
      <c r="I196" s="221" t="s">
        <v>127</v>
      </c>
      <c r="J196" s="220" t="s">
        <v>289</v>
      </c>
      <c r="K196" s="67" t="s">
        <v>14750</v>
      </c>
      <c r="L196" s="424">
        <v>34000000</v>
      </c>
      <c r="M196" s="221" t="s">
        <v>85</v>
      </c>
      <c r="N196" s="66" t="s">
        <v>14749</v>
      </c>
      <c r="O196" s="68">
        <v>17956722</v>
      </c>
      <c r="P196" s="68">
        <v>1496</v>
      </c>
      <c r="Q196" s="260">
        <v>45848</v>
      </c>
      <c r="R196" s="424">
        <v>34000000</v>
      </c>
      <c r="S196" s="260">
        <v>45853</v>
      </c>
      <c r="T196" s="424">
        <v>34000000</v>
      </c>
      <c r="U196" s="65" t="s">
        <v>87</v>
      </c>
      <c r="V196" s="402">
        <v>15443332</v>
      </c>
      <c r="W196" s="242" t="s">
        <v>10231</v>
      </c>
      <c r="X196" s="587">
        <v>45853</v>
      </c>
      <c r="Y196" s="260">
        <v>45860</v>
      </c>
      <c r="Z196" s="260">
        <v>45854</v>
      </c>
      <c r="AA196" s="260">
        <v>45881</v>
      </c>
      <c r="AB196" s="49">
        <f t="shared" si="12"/>
        <v>27</v>
      </c>
      <c r="AC196" s="68">
        <v>0</v>
      </c>
      <c r="AD196" s="68">
        <v>0</v>
      </c>
      <c r="AE196" s="68">
        <v>0</v>
      </c>
      <c r="AF196" s="78" t="s">
        <v>89</v>
      </c>
      <c r="AG196" s="49">
        <f t="shared" si="13"/>
        <v>0</v>
      </c>
      <c r="AH196" s="68">
        <v>0</v>
      </c>
      <c r="AI196" s="68">
        <v>0</v>
      </c>
      <c r="AJ196" s="65" t="s">
        <v>89</v>
      </c>
      <c r="AK196" s="78" t="s">
        <v>89</v>
      </c>
      <c r="AL196" s="68">
        <v>0</v>
      </c>
      <c r="AM196" s="78" t="s">
        <v>89</v>
      </c>
      <c r="AN196" s="78" t="s">
        <v>89</v>
      </c>
      <c r="AO196" s="78" t="s">
        <v>89</v>
      </c>
      <c r="AP196" s="49">
        <f t="shared" si="14"/>
        <v>0</v>
      </c>
      <c r="AQ196" s="49">
        <f t="shared" si="15"/>
        <v>34000000</v>
      </c>
      <c r="AR196" s="65" t="s">
        <v>87</v>
      </c>
      <c r="AS196" s="68">
        <v>34000000</v>
      </c>
      <c r="AT196" s="65" t="s">
        <v>87</v>
      </c>
      <c r="AU196" s="68">
        <v>17000000</v>
      </c>
      <c r="AV196" s="260">
        <v>45855</v>
      </c>
      <c r="AW196" s="224">
        <v>0</v>
      </c>
      <c r="AX196" s="79">
        <f t="shared" si="16"/>
        <v>34000000</v>
      </c>
      <c r="AY196" s="223">
        <f t="shared" si="17"/>
        <v>0</v>
      </c>
      <c r="AZ196" s="74">
        <v>1</v>
      </c>
      <c r="BA196" s="75" t="s">
        <v>89</v>
      </c>
      <c r="BB196" s="65" t="s">
        <v>103</v>
      </c>
      <c r="BC196" s="76" t="s">
        <v>14748</v>
      </c>
      <c r="BD196" s="221" t="s">
        <v>87</v>
      </c>
      <c r="BE196" s="221" t="s">
        <v>121</v>
      </c>
    </row>
    <row r="197" spans="2:57" x14ac:dyDescent="0.25">
      <c r="B197" s="65">
        <v>2025</v>
      </c>
      <c r="C197" s="65">
        <v>891780111</v>
      </c>
      <c r="D197" s="65" t="s">
        <v>78</v>
      </c>
      <c r="E197" s="67" t="s">
        <v>14747</v>
      </c>
      <c r="F197" s="65" t="s">
        <v>14746</v>
      </c>
      <c r="G197" s="65">
        <v>0</v>
      </c>
      <c r="H197" s="65" t="s">
        <v>81</v>
      </c>
      <c r="I197" s="221" t="s">
        <v>127</v>
      </c>
      <c r="J197" s="220" t="s">
        <v>289</v>
      </c>
      <c r="K197" s="67" t="s">
        <v>14745</v>
      </c>
      <c r="L197" s="424">
        <v>15647310</v>
      </c>
      <c r="M197" s="221" t="s">
        <v>85</v>
      </c>
      <c r="N197" s="66" t="s">
        <v>14557</v>
      </c>
      <c r="O197" s="68">
        <v>900763287</v>
      </c>
      <c r="P197" s="68">
        <v>1564</v>
      </c>
      <c r="Q197" s="260">
        <v>45854</v>
      </c>
      <c r="R197" s="424">
        <v>15647310</v>
      </c>
      <c r="S197" s="260">
        <v>45860</v>
      </c>
      <c r="T197" s="424">
        <v>15647310</v>
      </c>
      <c r="U197" s="65" t="s">
        <v>87</v>
      </c>
      <c r="V197" s="402">
        <v>36665858</v>
      </c>
      <c r="W197" s="242" t="s">
        <v>10109</v>
      </c>
      <c r="X197" s="587">
        <v>45860</v>
      </c>
      <c r="Y197" s="260">
        <v>45860</v>
      </c>
      <c r="Z197" s="260" t="s">
        <v>89</v>
      </c>
      <c r="AA197" s="260">
        <v>45889</v>
      </c>
      <c r="AB197" s="49">
        <f t="shared" si="12"/>
        <v>29</v>
      </c>
      <c r="AC197" s="68">
        <v>0</v>
      </c>
      <c r="AD197" s="68">
        <v>0</v>
      </c>
      <c r="AE197" s="68">
        <v>0</v>
      </c>
      <c r="AF197" s="78" t="s">
        <v>89</v>
      </c>
      <c r="AG197" s="49">
        <f t="shared" si="13"/>
        <v>0</v>
      </c>
      <c r="AH197" s="68">
        <v>0</v>
      </c>
      <c r="AI197" s="68">
        <v>0</v>
      </c>
      <c r="AJ197" s="65" t="s">
        <v>89</v>
      </c>
      <c r="AK197" s="78" t="s">
        <v>89</v>
      </c>
      <c r="AL197" s="68">
        <v>0</v>
      </c>
      <c r="AM197" s="78" t="s">
        <v>89</v>
      </c>
      <c r="AN197" s="78" t="s">
        <v>89</v>
      </c>
      <c r="AO197" s="78" t="s">
        <v>89</v>
      </c>
      <c r="AP197" s="49">
        <f t="shared" si="14"/>
        <v>0</v>
      </c>
      <c r="AQ197" s="49">
        <f t="shared" si="15"/>
        <v>15647310</v>
      </c>
      <c r="AR197" s="65" t="s">
        <v>87</v>
      </c>
      <c r="AS197" s="68">
        <v>15647310</v>
      </c>
      <c r="AT197" s="65" t="s">
        <v>90</v>
      </c>
      <c r="AU197" s="68">
        <v>0</v>
      </c>
      <c r="AV197" s="75" t="s">
        <v>89</v>
      </c>
      <c r="AW197" s="224">
        <v>15647310</v>
      </c>
      <c r="AX197" s="79">
        <f t="shared" si="16"/>
        <v>0</v>
      </c>
      <c r="AY197" s="223">
        <f t="shared" si="17"/>
        <v>1</v>
      </c>
      <c r="AZ197" s="74">
        <v>1</v>
      </c>
      <c r="BA197" s="75" t="s">
        <v>89</v>
      </c>
      <c r="BB197" s="65" t="s">
        <v>103</v>
      </c>
      <c r="BC197" s="76" t="s">
        <v>14744</v>
      </c>
      <c r="BD197" s="221" t="s">
        <v>87</v>
      </c>
      <c r="BE197" s="221" t="s">
        <v>121</v>
      </c>
    </row>
    <row r="198" spans="2:57" x14ac:dyDescent="0.25">
      <c r="B198" s="65">
        <v>2025</v>
      </c>
      <c r="C198" s="65">
        <v>891780111</v>
      </c>
      <c r="D198" s="65" t="s">
        <v>78</v>
      </c>
      <c r="E198" s="67" t="s">
        <v>14743</v>
      </c>
      <c r="F198" s="65" t="s">
        <v>14742</v>
      </c>
      <c r="G198" s="65">
        <v>0</v>
      </c>
      <c r="H198" s="65" t="s">
        <v>81</v>
      </c>
      <c r="I198" s="221" t="s">
        <v>127</v>
      </c>
      <c r="J198" s="220" t="s">
        <v>289</v>
      </c>
      <c r="K198" s="67" t="s">
        <v>14741</v>
      </c>
      <c r="L198" s="424">
        <v>27298600</v>
      </c>
      <c r="M198" s="221" t="s">
        <v>85</v>
      </c>
      <c r="N198" s="66" t="s">
        <v>14740</v>
      </c>
      <c r="O198" s="68">
        <v>890934680</v>
      </c>
      <c r="P198" s="68">
        <v>1511</v>
      </c>
      <c r="Q198" s="260">
        <v>45849</v>
      </c>
      <c r="R198" s="424">
        <v>27298600</v>
      </c>
      <c r="S198" s="260">
        <v>45860</v>
      </c>
      <c r="T198" s="424">
        <v>27298600</v>
      </c>
      <c r="U198" s="65" t="s">
        <v>87</v>
      </c>
      <c r="V198" s="402">
        <v>85467461</v>
      </c>
      <c r="W198" s="242" t="s">
        <v>494</v>
      </c>
      <c r="X198" s="587">
        <v>45860</v>
      </c>
      <c r="Y198" s="260">
        <v>45862</v>
      </c>
      <c r="Z198" s="260">
        <v>45862</v>
      </c>
      <c r="AA198" s="260">
        <v>45863</v>
      </c>
      <c r="AB198" s="49">
        <f t="shared" si="12"/>
        <v>1</v>
      </c>
      <c r="AC198" s="68">
        <v>0</v>
      </c>
      <c r="AD198" s="68">
        <v>0</v>
      </c>
      <c r="AE198" s="68">
        <v>0</v>
      </c>
      <c r="AF198" s="78" t="s">
        <v>89</v>
      </c>
      <c r="AG198" s="49">
        <f t="shared" si="13"/>
        <v>0</v>
      </c>
      <c r="AH198" s="68">
        <v>0</v>
      </c>
      <c r="AI198" s="68">
        <v>0</v>
      </c>
      <c r="AJ198" s="65" t="s">
        <v>89</v>
      </c>
      <c r="AK198" s="78" t="s">
        <v>89</v>
      </c>
      <c r="AL198" s="68">
        <v>0</v>
      </c>
      <c r="AM198" s="78" t="s">
        <v>89</v>
      </c>
      <c r="AN198" s="78" t="s">
        <v>89</v>
      </c>
      <c r="AO198" s="78" t="s">
        <v>89</v>
      </c>
      <c r="AP198" s="49">
        <f t="shared" si="14"/>
        <v>0</v>
      </c>
      <c r="AQ198" s="49">
        <f t="shared" si="15"/>
        <v>27298600</v>
      </c>
      <c r="AR198" s="65" t="s">
        <v>87</v>
      </c>
      <c r="AS198" s="68">
        <v>27298600</v>
      </c>
      <c r="AT198" s="65" t="s">
        <v>90</v>
      </c>
      <c r="AU198" s="68">
        <v>0</v>
      </c>
      <c r="AV198" s="75" t="s">
        <v>89</v>
      </c>
      <c r="AW198" s="224">
        <v>0</v>
      </c>
      <c r="AX198" s="79">
        <f t="shared" si="16"/>
        <v>27298600</v>
      </c>
      <c r="AY198" s="223">
        <f t="shared" si="17"/>
        <v>0</v>
      </c>
      <c r="AZ198" s="74">
        <v>1</v>
      </c>
      <c r="BA198" s="75" t="s">
        <v>89</v>
      </c>
      <c r="BB198" s="65" t="s">
        <v>103</v>
      </c>
      <c r="BC198" s="76" t="s">
        <v>14739</v>
      </c>
      <c r="BD198" s="221" t="s">
        <v>87</v>
      </c>
      <c r="BE198" s="221" t="s">
        <v>121</v>
      </c>
    </row>
    <row r="199" spans="2:57" x14ac:dyDescent="0.25">
      <c r="B199" s="65">
        <v>2025</v>
      </c>
      <c r="C199" s="65">
        <v>891780111</v>
      </c>
      <c r="D199" s="65" t="s">
        <v>78</v>
      </c>
      <c r="E199" s="67" t="s">
        <v>14738</v>
      </c>
      <c r="F199" s="65" t="s">
        <v>14737</v>
      </c>
      <c r="G199" s="65">
        <v>0</v>
      </c>
      <c r="H199" s="65" t="s">
        <v>81</v>
      </c>
      <c r="I199" s="221" t="s">
        <v>127</v>
      </c>
      <c r="J199" s="220" t="s">
        <v>289</v>
      </c>
      <c r="K199" s="67" t="s">
        <v>14736</v>
      </c>
      <c r="L199" s="424">
        <v>10732080</v>
      </c>
      <c r="M199" s="221" t="s">
        <v>85</v>
      </c>
      <c r="N199" s="66" t="s">
        <v>14735</v>
      </c>
      <c r="O199" s="68">
        <v>36725337</v>
      </c>
      <c r="P199" s="68">
        <v>1493</v>
      </c>
      <c r="Q199" s="260">
        <v>45848</v>
      </c>
      <c r="R199" s="424">
        <v>10732080</v>
      </c>
      <c r="S199" s="260">
        <v>45860</v>
      </c>
      <c r="T199" s="424">
        <v>10732080</v>
      </c>
      <c r="U199" s="65" t="s">
        <v>87</v>
      </c>
      <c r="V199" s="402">
        <v>36665858</v>
      </c>
      <c r="W199" s="242" t="s">
        <v>10109</v>
      </c>
      <c r="X199" s="587">
        <v>45860</v>
      </c>
      <c r="Y199" s="260">
        <v>45860</v>
      </c>
      <c r="Z199" s="260" t="s">
        <v>89</v>
      </c>
      <c r="AA199" s="260">
        <v>45867</v>
      </c>
      <c r="AB199" s="49">
        <f t="shared" si="12"/>
        <v>7</v>
      </c>
      <c r="AC199" s="68">
        <v>0</v>
      </c>
      <c r="AD199" s="68">
        <v>0</v>
      </c>
      <c r="AE199" s="68">
        <v>0</v>
      </c>
      <c r="AF199" s="78" t="s">
        <v>89</v>
      </c>
      <c r="AG199" s="49">
        <f t="shared" si="13"/>
        <v>0</v>
      </c>
      <c r="AH199" s="68">
        <v>0</v>
      </c>
      <c r="AI199" s="68">
        <v>0</v>
      </c>
      <c r="AJ199" s="65" t="s">
        <v>89</v>
      </c>
      <c r="AK199" s="78" t="s">
        <v>89</v>
      </c>
      <c r="AL199" s="68">
        <v>0</v>
      </c>
      <c r="AM199" s="78" t="s">
        <v>89</v>
      </c>
      <c r="AN199" s="78" t="s">
        <v>89</v>
      </c>
      <c r="AO199" s="78" t="s">
        <v>89</v>
      </c>
      <c r="AP199" s="49">
        <f t="shared" si="14"/>
        <v>0</v>
      </c>
      <c r="AQ199" s="49">
        <f t="shared" si="15"/>
        <v>10732080</v>
      </c>
      <c r="AR199" s="65" t="s">
        <v>87</v>
      </c>
      <c r="AS199" s="68">
        <v>10732080</v>
      </c>
      <c r="AT199" s="65" t="s">
        <v>90</v>
      </c>
      <c r="AU199" s="68">
        <v>0</v>
      </c>
      <c r="AV199" s="75" t="s">
        <v>89</v>
      </c>
      <c r="AW199" s="224">
        <v>10732080</v>
      </c>
      <c r="AX199" s="79">
        <f t="shared" si="16"/>
        <v>0</v>
      </c>
      <c r="AY199" s="223">
        <f t="shared" si="17"/>
        <v>1</v>
      </c>
      <c r="AZ199" s="74">
        <v>1</v>
      </c>
      <c r="BA199" s="75" t="s">
        <v>89</v>
      </c>
      <c r="BB199" s="65" t="s">
        <v>103</v>
      </c>
      <c r="BC199" s="76" t="s">
        <v>14734</v>
      </c>
      <c r="BD199" s="221" t="s">
        <v>87</v>
      </c>
      <c r="BE199" s="221" t="s">
        <v>121</v>
      </c>
    </row>
    <row r="200" spans="2:57" x14ac:dyDescent="0.25">
      <c r="B200" s="65">
        <v>2025</v>
      </c>
      <c r="C200" s="65">
        <v>891780111</v>
      </c>
      <c r="D200" s="65" t="s">
        <v>78</v>
      </c>
      <c r="E200" s="67" t="s">
        <v>14733</v>
      </c>
      <c r="F200" s="65" t="s">
        <v>14732</v>
      </c>
      <c r="G200" s="65">
        <v>0</v>
      </c>
      <c r="H200" s="65" t="s">
        <v>81</v>
      </c>
      <c r="I200" s="221" t="s">
        <v>127</v>
      </c>
      <c r="J200" s="220" t="s">
        <v>289</v>
      </c>
      <c r="K200" s="67" t="s">
        <v>14731</v>
      </c>
      <c r="L200" s="424">
        <v>14990430</v>
      </c>
      <c r="M200" s="221" t="s">
        <v>85</v>
      </c>
      <c r="N200" s="66" t="s">
        <v>14557</v>
      </c>
      <c r="O200" s="68">
        <v>900763287</v>
      </c>
      <c r="P200" s="68">
        <v>1491</v>
      </c>
      <c r="Q200" s="260">
        <v>45847</v>
      </c>
      <c r="R200" s="424">
        <v>14990430</v>
      </c>
      <c r="S200" s="260">
        <v>45860</v>
      </c>
      <c r="T200" s="424">
        <v>14990430</v>
      </c>
      <c r="U200" s="65" t="s">
        <v>87</v>
      </c>
      <c r="V200" s="402">
        <v>36665858</v>
      </c>
      <c r="W200" s="242" t="s">
        <v>10109</v>
      </c>
      <c r="X200" s="587">
        <v>45860</v>
      </c>
      <c r="Y200" s="260">
        <v>45860</v>
      </c>
      <c r="Z200" s="260" t="s">
        <v>89</v>
      </c>
      <c r="AA200" s="260">
        <v>45881</v>
      </c>
      <c r="AB200" s="49">
        <f t="shared" ref="AB200:AB249" si="18">+IF(Z200="1800-01-01",AA200-Y200,AA200-Z200)</f>
        <v>21</v>
      </c>
      <c r="AC200" s="68">
        <v>0</v>
      </c>
      <c r="AD200" s="68">
        <v>0</v>
      </c>
      <c r="AE200" s="68">
        <v>0</v>
      </c>
      <c r="AF200" s="78" t="s">
        <v>89</v>
      </c>
      <c r="AG200" s="49">
        <f t="shared" ref="AG200:AG249" si="19">+IF(AF200="1800-01-01",0,AF200-AA200)</f>
        <v>0</v>
      </c>
      <c r="AH200" s="68">
        <v>0</v>
      </c>
      <c r="AI200" s="68">
        <v>0</v>
      </c>
      <c r="AJ200" s="65" t="s">
        <v>89</v>
      </c>
      <c r="AK200" s="78" t="s">
        <v>89</v>
      </c>
      <c r="AL200" s="68">
        <v>0</v>
      </c>
      <c r="AM200" s="78" t="s">
        <v>89</v>
      </c>
      <c r="AN200" s="78" t="s">
        <v>89</v>
      </c>
      <c r="AO200" s="78" t="s">
        <v>89</v>
      </c>
      <c r="AP200" s="49">
        <f t="shared" ref="AP200:AP249" si="20">+IF(AM200="1800-01-01",0,AN200-AM200)</f>
        <v>0</v>
      </c>
      <c r="AQ200" s="49">
        <f t="shared" ref="AQ200:AQ249" si="21">+L200+AD200-AI200</f>
        <v>14990430</v>
      </c>
      <c r="AR200" s="65" t="s">
        <v>87</v>
      </c>
      <c r="AS200" s="68">
        <v>14990430</v>
      </c>
      <c r="AT200" s="65" t="s">
        <v>90</v>
      </c>
      <c r="AU200" s="68">
        <v>0</v>
      </c>
      <c r="AV200" s="75" t="s">
        <v>89</v>
      </c>
      <c r="AW200" s="224">
        <v>0</v>
      </c>
      <c r="AX200" s="79">
        <f t="shared" ref="AX200:AX249" si="22">AQ200-AW200</f>
        <v>14990430</v>
      </c>
      <c r="AY200" s="223">
        <f t="shared" ref="AY200:AY249" si="23">+IFERROR(AW200/AQ200,"_")</f>
        <v>0</v>
      </c>
      <c r="AZ200" s="74">
        <v>1</v>
      </c>
      <c r="BA200" s="75" t="s">
        <v>89</v>
      </c>
      <c r="BB200" s="65" t="s">
        <v>103</v>
      </c>
      <c r="BC200" s="76" t="s">
        <v>14730</v>
      </c>
      <c r="BD200" s="221" t="s">
        <v>87</v>
      </c>
      <c r="BE200" s="221" t="s">
        <v>121</v>
      </c>
    </row>
    <row r="201" spans="2:57" x14ac:dyDescent="0.25">
      <c r="B201" s="65">
        <v>2025</v>
      </c>
      <c r="C201" s="65">
        <v>891780111</v>
      </c>
      <c r="D201" s="65" t="s">
        <v>78</v>
      </c>
      <c r="E201" s="67" t="s">
        <v>14729</v>
      </c>
      <c r="F201" s="65" t="s">
        <v>14728</v>
      </c>
      <c r="G201" s="65">
        <v>0</v>
      </c>
      <c r="H201" s="65" t="s">
        <v>81</v>
      </c>
      <c r="I201" s="221" t="s">
        <v>127</v>
      </c>
      <c r="J201" s="220" t="s">
        <v>289</v>
      </c>
      <c r="K201" s="67" t="s">
        <v>14727</v>
      </c>
      <c r="L201" s="424">
        <v>40936000</v>
      </c>
      <c r="M201" s="221" t="s">
        <v>85</v>
      </c>
      <c r="N201" s="66" t="s">
        <v>14726</v>
      </c>
      <c r="O201" s="68">
        <v>900726297</v>
      </c>
      <c r="P201" s="68">
        <v>1651</v>
      </c>
      <c r="Q201" s="260">
        <v>45861</v>
      </c>
      <c r="R201" s="424">
        <v>40936000</v>
      </c>
      <c r="S201" s="260">
        <v>45863</v>
      </c>
      <c r="T201" s="424">
        <v>40936000</v>
      </c>
      <c r="U201" s="65" t="s">
        <v>87</v>
      </c>
      <c r="V201" s="402">
        <v>85465146</v>
      </c>
      <c r="W201" s="242" t="s">
        <v>14545</v>
      </c>
      <c r="X201" s="587">
        <v>45863</v>
      </c>
      <c r="Y201" s="260">
        <v>45863</v>
      </c>
      <c r="Z201" s="260">
        <v>45863</v>
      </c>
      <c r="AA201" s="260">
        <v>45867</v>
      </c>
      <c r="AB201" s="49">
        <f t="shared" si="18"/>
        <v>4</v>
      </c>
      <c r="AC201" s="68">
        <v>0</v>
      </c>
      <c r="AD201" s="68">
        <v>0</v>
      </c>
      <c r="AE201" s="68">
        <v>0</v>
      </c>
      <c r="AF201" s="78" t="s">
        <v>89</v>
      </c>
      <c r="AG201" s="49">
        <f t="shared" si="19"/>
        <v>0</v>
      </c>
      <c r="AH201" s="68">
        <v>0</v>
      </c>
      <c r="AI201" s="68">
        <v>0</v>
      </c>
      <c r="AJ201" s="65" t="s">
        <v>89</v>
      </c>
      <c r="AK201" s="78" t="s">
        <v>89</v>
      </c>
      <c r="AL201" s="68">
        <v>0</v>
      </c>
      <c r="AM201" s="78" t="s">
        <v>89</v>
      </c>
      <c r="AN201" s="78" t="s">
        <v>89</v>
      </c>
      <c r="AO201" s="78" t="s">
        <v>89</v>
      </c>
      <c r="AP201" s="49">
        <f t="shared" si="20"/>
        <v>0</v>
      </c>
      <c r="AQ201" s="49">
        <f t="shared" si="21"/>
        <v>40936000</v>
      </c>
      <c r="AR201" s="65" t="s">
        <v>87</v>
      </c>
      <c r="AS201" s="68">
        <v>40936000</v>
      </c>
      <c r="AT201" s="65" t="s">
        <v>90</v>
      </c>
      <c r="AU201" s="68">
        <v>0</v>
      </c>
      <c r="AV201" s="75" t="s">
        <v>89</v>
      </c>
      <c r="AW201" s="224">
        <v>40936000</v>
      </c>
      <c r="AX201" s="79">
        <f t="shared" si="22"/>
        <v>0</v>
      </c>
      <c r="AY201" s="223">
        <f t="shared" si="23"/>
        <v>1</v>
      </c>
      <c r="AZ201" s="74">
        <v>1</v>
      </c>
      <c r="BA201" s="75" t="s">
        <v>89</v>
      </c>
      <c r="BB201" s="65" t="s">
        <v>103</v>
      </c>
      <c r="BC201" s="76" t="s">
        <v>14725</v>
      </c>
      <c r="BD201" s="221" t="s">
        <v>87</v>
      </c>
      <c r="BE201" s="221" t="s">
        <v>121</v>
      </c>
    </row>
    <row r="202" spans="2:57" x14ac:dyDescent="0.25">
      <c r="B202" s="65">
        <v>2025</v>
      </c>
      <c r="C202" s="65">
        <v>891780111</v>
      </c>
      <c r="D202" s="65" t="s">
        <v>78</v>
      </c>
      <c r="E202" s="67" t="s">
        <v>14724</v>
      </c>
      <c r="F202" s="65" t="s">
        <v>14723</v>
      </c>
      <c r="G202" s="65">
        <v>0</v>
      </c>
      <c r="H202" s="65" t="s">
        <v>81</v>
      </c>
      <c r="I202" s="221" t="s">
        <v>127</v>
      </c>
      <c r="J202" s="220" t="s">
        <v>289</v>
      </c>
      <c r="K202" s="67" t="s">
        <v>14722</v>
      </c>
      <c r="L202" s="424">
        <v>19492200</v>
      </c>
      <c r="M202" s="221" t="s">
        <v>85</v>
      </c>
      <c r="N202" s="66" t="s">
        <v>14721</v>
      </c>
      <c r="O202" s="68">
        <v>900146629</v>
      </c>
      <c r="P202" s="68">
        <v>1644</v>
      </c>
      <c r="Q202" s="260">
        <v>45860</v>
      </c>
      <c r="R202" s="424">
        <v>19492200</v>
      </c>
      <c r="S202" s="260">
        <v>45874</v>
      </c>
      <c r="T202" s="424">
        <v>19492200</v>
      </c>
      <c r="U202" s="65" t="s">
        <v>87</v>
      </c>
      <c r="V202" s="402">
        <v>85459497</v>
      </c>
      <c r="W202" s="242" t="s">
        <v>540</v>
      </c>
      <c r="X202" s="587">
        <v>45874</v>
      </c>
      <c r="Y202" s="260">
        <v>45874</v>
      </c>
      <c r="Z202" s="260" t="s">
        <v>89</v>
      </c>
      <c r="AA202" s="260">
        <v>45912</v>
      </c>
      <c r="AB202" s="49">
        <f t="shared" si="18"/>
        <v>38</v>
      </c>
      <c r="AC202" s="68">
        <v>0</v>
      </c>
      <c r="AD202" s="68">
        <v>0</v>
      </c>
      <c r="AE202" s="68">
        <v>0</v>
      </c>
      <c r="AF202" s="78" t="s">
        <v>89</v>
      </c>
      <c r="AG202" s="49">
        <f t="shared" si="19"/>
        <v>0</v>
      </c>
      <c r="AH202" s="68">
        <v>0</v>
      </c>
      <c r="AI202" s="68">
        <v>0</v>
      </c>
      <c r="AJ202" s="65" t="s">
        <v>89</v>
      </c>
      <c r="AK202" s="78" t="s">
        <v>89</v>
      </c>
      <c r="AL202" s="68">
        <v>0</v>
      </c>
      <c r="AM202" s="78" t="s">
        <v>89</v>
      </c>
      <c r="AN202" s="78" t="s">
        <v>89</v>
      </c>
      <c r="AO202" s="78" t="s">
        <v>89</v>
      </c>
      <c r="AP202" s="49">
        <f t="shared" si="20"/>
        <v>0</v>
      </c>
      <c r="AQ202" s="49">
        <f t="shared" si="21"/>
        <v>19492200</v>
      </c>
      <c r="AR202" s="65" t="s">
        <v>87</v>
      </c>
      <c r="AS202" s="68">
        <v>19492200</v>
      </c>
      <c r="AT202" s="65" t="s">
        <v>90</v>
      </c>
      <c r="AU202" s="68">
        <v>0</v>
      </c>
      <c r="AV202" s="75" t="s">
        <v>89</v>
      </c>
      <c r="AW202" s="224">
        <v>0</v>
      </c>
      <c r="AX202" s="79">
        <f t="shared" si="22"/>
        <v>19492200</v>
      </c>
      <c r="AY202" s="223">
        <f t="shared" si="23"/>
        <v>0</v>
      </c>
      <c r="AZ202" s="74">
        <v>0</v>
      </c>
      <c r="BA202" s="75" t="s">
        <v>89</v>
      </c>
      <c r="BB202" s="65" t="s">
        <v>108</v>
      </c>
      <c r="BC202" s="76" t="s">
        <v>14720</v>
      </c>
      <c r="BD202" s="221" t="s">
        <v>87</v>
      </c>
      <c r="BE202" s="221" t="s">
        <v>121</v>
      </c>
    </row>
    <row r="203" spans="2:57" x14ac:dyDescent="0.25">
      <c r="B203" s="65">
        <v>2025</v>
      </c>
      <c r="C203" s="65">
        <v>891780111</v>
      </c>
      <c r="D203" s="65" t="s">
        <v>78</v>
      </c>
      <c r="E203" s="67" t="s">
        <v>14719</v>
      </c>
      <c r="F203" s="65" t="s">
        <v>14718</v>
      </c>
      <c r="G203" s="65">
        <v>0</v>
      </c>
      <c r="H203" s="65" t="s">
        <v>81</v>
      </c>
      <c r="I203" s="221" t="s">
        <v>127</v>
      </c>
      <c r="J203" s="220" t="s">
        <v>289</v>
      </c>
      <c r="K203" s="67" t="s">
        <v>14717</v>
      </c>
      <c r="L203" s="424">
        <v>8791000</v>
      </c>
      <c r="M203" s="221" t="s">
        <v>85</v>
      </c>
      <c r="N203" s="66" t="s">
        <v>14716</v>
      </c>
      <c r="O203" s="68">
        <v>900795369</v>
      </c>
      <c r="P203" s="68">
        <v>1710</v>
      </c>
      <c r="Q203" s="260">
        <v>45870</v>
      </c>
      <c r="R203" s="424">
        <v>8791000</v>
      </c>
      <c r="S203" s="260">
        <v>45874</v>
      </c>
      <c r="T203" s="424">
        <v>8791000</v>
      </c>
      <c r="U203" s="65" t="s">
        <v>87</v>
      </c>
      <c r="V203" s="402">
        <v>85465146</v>
      </c>
      <c r="W203" s="242" t="s">
        <v>14545</v>
      </c>
      <c r="X203" s="587">
        <v>45874</v>
      </c>
      <c r="Y203" s="260">
        <v>45874</v>
      </c>
      <c r="Z203" s="260" t="s">
        <v>89</v>
      </c>
      <c r="AA203" s="260">
        <v>45877</v>
      </c>
      <c r="AB203" s="49">
        <f t="shared" si="18"/>
        <v>3</v>
      </c>
      <c r="AC203" s="68">
        <v>0</v>
      </c>
      <c r="AD203" s="68">
        <v>0</v>
      </c>
      <c r="AE203" s="68">
        <v>0</v>
      </c>
      <c r="AF203" s="78" t="s">
        <v>89</v>
      </c>
      <c r="AG203" s="49">
        <f t="shared" si="19"/>
        <v>0</v>
      </c>
      <c r="AH203" s="68">
        <v>0</v>
      </c>
      <c r="AI203" s="68">
        <v>0</v>
      </c>
      <c r="AJ203" s="65" t="s">
        <v>89</v>
      </c>
      <c r="AK203" s="78" t="s">
        <v>89</v>
      </c>
      <c r="AL203" s="68">
        <v>0</v>
      </c>
      <c r="AM203" s="78" t="s">
        <v>89</v>
      </c>
      <c r="AN203" s="78" t="s">
        <v>89</v>
      </c>
      <c r="AO203" s="78" t="s">
        <v>89</v>
      </c>
      <c r="AP203" s="49">
        <f t="shared" si="20"/>
        <v>0</v>
      </c>
      <c r="AQ203" s="49">
        <f t="shared" si="21"/>
        <v>8791000</v>
      </c>
      <c r="AR203" s="65" t="s">
        <v>87</v>
      </c>
      <c r="AS203" s="68">
        <v>8791000</v>
      </c>
      <c r="AT203" s="65" t="s">
        <v>90</v>
      </c>
      <c r="AU203" s="68">
        <v>0</v>
      </c>
      <c r="AV203" s="75" t="s">
        <v>89</v>
      </c>
      <c r="AW203" s="224">
        <v>0</v>
      </c>
      <c r="AX203" s="79">
        <f t="shared" si="22"/>
        <v>8791000</v>
      </c>
      <c r="AY203" s="223">
        <f t="shared" si="23"/>
        <v>0</v>
      </c>
      <c r="AZ203" s="74">
        <v>1</v>
      </c>
      <c r="BA203" s="75" t="s">
        <v>89</v>
      </c>
      <c r="BB203" s="65" t="s">
        <v>103</v>
      </c>
      <c r="BC203" s="76" t="s">
        <v>14715</v>
      </c>
      <c r="BD203" s="221" t="s">
        <v>87</v>
      </c>
      <c r="BE203" s="221" t="s">
        <v>121</v>
      </c>
    </row>
    <row r="204" spans="2:57" x14ac:dyDescent="0.25">
      <c r="B204" s="65">
        <v>2025</v>
      </c>
      <c r="C204" s="65">
        <v>891780111</v>
      </c>
      <c r="D204" s="65" t="s">
        <v>78</v>
      </c>
      <c r="E204" s="67" t="s">
        <v>14714</v>
      </c>
      <c r="F204" s="65" t="s">
        <v>14713</v>
      </c>
      <c r="G204" s="65">
        <v>0</v>
      </c>
      <c r="H204" s="65" t="s">
        <v>81</v>
      </c>
      <c r="I204" s="221" t="s">
        <v>127</v>
      </c>
      <c r="J204" s="220" t="s">
        <v>289</v>
      </c>
      <c r="K204" s="67" t="s">
        <v>14712</v>
      </c>
      <c r="L204" s="424">
        <v>178744902</v>
      </c>
      <c r="M204" s="221" t="s">
        <v>85</v>
      </c>
      <c r="N204" s="66" t="s">
        <v>14711</v>
      </c>
      <c r="O204" s="68">
        <v>901669664</v>
      </c>
      <c r="P204" s="68">
        <v>1149</v>
      </c>
      <c r="Q204" s="260">
        <v>45799</v>
      </c>
      <c r="R204" s="424">
        <v>178744902</v>
      </c>
      <c r="S204" s="260">
        <v>45875</v>
      </c>
      <c r="T204" s="424">
        <v>178744902</v>
      </c>
      <c r="U204" s="65" t="s">
        <v>87</v>
      </c>
      <c r="V204" s="402">
        <v>15443332</v>
      </c>
      <c r="W204" s="242" t="s">
        <v>10231</v>
      </c>
      <c r="X204" s="587">
        <v>45875</v>
      </c>
      <c r="Y204" s="260">
        <v>45888</v>
      </c>
      <c r="Z204" s="260">
        <v>45875</v>
      </c>
      <c r="AA204" s="260">
        <v>45949</v>
      </c>
      <c r="AB204" s="49">
        <f t="shared" si="18"/>
        <v>74</v>
      </c>
      <c r="AC204" s="68">
        <v>0</v>
      </c>
      <c r="AD204" s="68">
        <v>0</v>
      </c>
      <c r="AE204" s="68">
        <v>0</v>
      </c>
      <c r="AF204" s="78" t="s">
        <v>89</v>
      </c>
      <c r="AG204" s="49">
        <f t="shared" si="19"/>
        <v>0</v>
      </c>
      <c r="AH204" s="68">
        <v>0</v>
      </c>
      <c r="AI204" s="68">
        <v>0</v>
      </c>
      <c r="AJ204" s="65" t="s">
        <v>89</v>
      </c>
      <c r="AK204" s="78" t="s">
        <v>89</v>
      </c>
      <c r="AL204" s="68">
        <v>0</v>
      </c>
      <c r="AM204" s="78" t="s">
        <v>89</v>
      </c>
      <c r="AN204" s="78" t="s">
        <v>89</v>
      </c>
      <c r="AO204" s="78" t="s">
        <v>89</v>
      </c>
      <c r="AP204" s="49">
        <f t="shared" si="20"/>
        <v>0</v>
      </c>
      <c r="AQ204" s="49">
        <f t="shared" si="21"/>
        <v>178744902</v>
      </c>
      <c r="AR204" s="65" t="s">
        <v>87</v>
      </c>
      <c r="AS204" s="68">
        <v>178744902</v>
      </c>
      <c r="AT204" s="65" t="s">
        <v>87</v>
      </c>
      <c r="AU204" s="68">
        <v>89372451</v>
      </c>
      <c r="AV204" s="260">
        <v>45884</v>
      </c>
      <c r="AW204" s="224">
        <v>0</v>
      </c>
      <c r="AX204" s="79">
        <f t="shared" si="22"/>
        <v>178744902</v>
      </c>
      <c r="AY204" s="223">
        <f t="shared" si="23"/>
        <v>0</v>
      </c>
      <c r="AZ204" s="74">
        <v>0</v>
      </c>
      <c r="BA204" s="75" t="s">
        <v>89</v>
      </c>
      <c r="BB204" s="65" t="s">
        <v>108</v>
      </c>
      <c r="BC204" s="76" t="s">
        <v>14710</v>
      </c>
      <c r="BD204" s="221" t="s">
        <v>87</v>
      </c>
      <c r="BE204" s="221" t="s">
        <v>121</v>
      </c>
    </row>
    <row r="205" spans="2:57" x14ac:dyDescent="0.25">
      <c r="B205" s="65">
        <v>2025</v>
      </c>
      <c r="C205" s="65">
        <v>891780111</v>
      </c>
      <c r="D205" s="65" t="s">
        <v>78</v>
      </c>
      <c r="E205" s="67" t="s">
        <v>14709</v>
      </c>
      <c r="F205" s="65" t="s">
        <v>14708</v>
      </c>
      <c r="G205" s="65">
        <v>0</v>
      </c>
      <c r="H205" s="65" t="s">
        <v>81</v>
      </c>
      <c r="I205" s="221" t="s">
        <v>127</v>
      </c>
      <c r="J205" s="220" t="s">
        <v>289</v>
      </c>
      <c r="K205" s="67" t="s">
        <v>14707</v>
      </c>
      <c r="L205" s="424">
        <v>121219350</v>
      </c>
      <c r="M205" s="221" t="s">
        <v>85</v>
      </c>
      <c r="N205" s="66" t="s">
        <v>14546</v>
      </c>
      <c r="O205" s="68">
        <v>901039840</v>
      </c>
      <c r="P205" s="68">
        <v>1757</v>
      </c>
      <c r="Q205" s="260">
        <v>45877</v>
      </c>
      <c r="R205" s="424">
        <v>121219350</v>
      </c>
      <c r="S205" s="260">
        <v>45882</v>
      </c>
      <c r="T205" s="424">
        <v>121219350</v>
      </c>
      <c r="U205" s="65" t="s">
        <v>87</v>
      </c>
      <c r="V205" s="402">
        <v>85467461</v>
      </c>
      <c r="W205" s="242" t="s">
        <v>494</v>
      </c>
      <c r="X205" s="587">
        <v>45882</v>
      </c>
      <c r="Y205" s="260">
        <v>45882</v>
      </c>
      <c r="Z205" s="260" t="s">
        <v>89</v>
      </c>
      <c r="AA205" s="260">
        <v>45889</v>
      </c>
      <c r="AB205" s="49">
        <f t="shared" si="18"/>
        <v>7</v>
      </c>
      <c r="AC205" s="68">
        <v>0</v>
      </c>
      <c r="AD205" s="68">
        <v>0</v>
      </c>
      <c r="AE205" s="68">
        <v>0</v>
      </c>
      <c r="AF205" s="78" t="s">
        <v>89</v>
      </c>
      <c r="AG205" s="49">
        <f t="shared" si="19"/>
        <v>0</v>
      </c>
      <c r="AH205" s="68">
        <v>0</v>
      </c>
      <c r="AI205" s="68">
        <v>0</v>
      </c>
      <c r="AJ205" s="65" t="s">
        <v>89</v>
      </c>
      <c r="AK205" s="78" t="s">
        <v>89</v>
      </c>
      <c r="AL205" s="68">
        <v>0</v>
      </c>
      <c r="AM205" s="78" t="s">
        <v>89</v>
      </c>
      <c r="AN205" s="78" t="s">
        <v>89</v>
      </c>
      <c r="AO205" s="78" t="s">
        <v>89</v>
      </c>
      <c r="AP205" s="49">
        <f t="shared" si="20"/>
        <v>0</v>
      </c>
      <c r="AQ205" s="49">
        <f t="shared" si="21"/>
        <v>121219350</v>
      </c>
      <c r="AR205" s="65" t="s">
        <v>87</v>
      </c>
      <c r="AS205" s="68">
        <v>121219350</v>
      </c>
      <c r="AT205" s="65" t="s">
        <v>90</v>
      </c>
      <c r="AU205" s="68">
        <v>0</v>
      </c>
      <c r="AV205" s="75" t="s">
        <v>89</v>
      </c>
      <c r="AW205" s="224">
        <v>0</v>
      </c>
      <c r="AX205" s="79">
        <f t="shared" si="22"/>
        <v>121219350</v>
      </c>
      <c r="AY205" s="223">
        <f t="shared" si="23"/>
        <v>0</v>
      </c>
      <c r="AZ205" s="74">
        <v>1</v>
      </c>
      <c r="BA205" s="75" t="s">
        <v>89</v>
      </c>
      <c r="BB205" s="65" t="s">
        <v>103</v>
      </c>
      <c r="BC205" s="76" t="s">
        <v>14706</v>
      </c>
      <c r="BD205" s="221" t="s">
        <v>87</v>
      </c>
      <c r="BE205" s="221" t="s">
        <v>121</v>
      </c>
    </row>
    <row r="206" spans="2:57" x14ac:dyDescent="0.25">
      <c r="B206" s="65">
        <v>2025</v>
      </c>
      <c r="C206" s="65">
        <v>891780111</v>
      </c>
      <c r="D206" s="65" t="s">
        <v>78</v>
      </c>
      <c r="E206" s="67" t="s">
        <v>14705</v>
      </c>
      <c r="F206" s="65" t="s">
        <v>14704</v>
      </c>
      <c r="G206" s="65">
        <v>0</v>
      </c>
      <c r="H206" s="65" t="s">
        <v>81</v>
      </c>
      <c r="I206" s="221" t="s">
        <v>127</v>
      </c>
      <c r="J206" s="220" t="s">
        <v>289</v>
      </c>
      <c r="K206" s="67" t="s">
        <v>14703</v>
      </c>
      <c r="L206" s="424">
        <v>6690386</v>
      </c>
      <c r="M206" s="221" t="s">
        <v>85</v>
      </c>
      <c r="N206" s="66" t="s">
        <v>14702</v>
      </c>
      <c r="O206" s="68">
        <v>860518299</v>
      </c>
      <c r="P206" s="68">
        <v>1571</v>
      </c>
      <c r="Q206" s="260">
        <v>45854</v>
      </c>
      <c r="R206" s="424">
        <v>6690386</v>
      </c>
      <c r="S206" s="260">
        <v>45891</v>
      </c>
      <c r="T206" s="424">
        <v>6690386</v>
      </c>
      <c r="U206" s="65" t="s">
        <v>87</v>
      </c>
      <c r="V206" s="402">
        <v>36665858</v>
      </c>
      <c r="W206" s="242" t="s">
        <v>10109</v>
      </c>
      <c r="X206" s="587">
        <v>45891</v>
      </c>
      <c r="Y206" s="260">
        <v>45891</v>
      </c>
      <c r="Z206" s="260" t="s">
        <v>89</v>
      </c>
      <c r="AA206" s="260">
        <v>45904</v>
      </c>
      <c r="AB206" s="49">
        <f t="shared" si="18"/>
        <v>13</v>
      </c>
      <c r="AC206" s="68">
        <v>0</v>
      </c>
      <c r="AD206" s="68">
        <v>0</v>
      </c>
      <c r="AE206" s="68">
        <v>0</v>
      </c>
      <c r="AF206" s="78" t="s">
        <v>89</v>
      </c>
      <c r="AG206" s="49">
        <f t="shared" si="19"/>
        <v>0</v>
      </c>
      <c r="AH206" s="68">
        <v>0</v>
      </c>
      <c r="AI206" s="68">
        <v>0</v>
      </c>
      <c r="AJ206" s="65" t="s">
        <v>89</v>
      </c>
      <c r="AK206" s="78" t="s">
        <v>89</v>
      </c>
      <c r="AL206" s="68">
        <v>0</v>
      </c>
      <c r="AM206" s="78" t="s">
        <v>89</v>
      </c>
      <c r="AN206" s="78" t="s">
        <v>89</v>
      </c>
      <c r="AO206" s="78" t="s">
        <v>89</v>
      </c>
      <c r="AP206" s="49">
        <f t="shared" si="20"/>
        <v>0</v>
      </c>
      <c r="AQ206" s="49">
        <f t="shared" si="21"/>
        <v>6690386</v>
      </c>
      <c r="AR206" s="65" t="s">
        <v>87</v>
      </c>
      <c r="AS206" s="68">
        <v>6690386</v>
      </c>
      <c r="AT206" s="65" t="s">
        <v>90</v>
      </c>
      <c r="AU206" s="68">
        <v>0</v>
      </c>
      <c r="AV206" s="75" t="s">
        <v>89</v>
      </c>
      <c r="AW206" s="224">
        <v>0</v>
      </c>
      <c r="AX206" s="79">
        <f t="shared" si="22"/>
        <v>6690386</v>
      </c>
      <c r="AY206" s="223">
        <f t="shared" si="23"/>
        <v>0</v>
      </c>
      <c r="AZ206" s="74">
        <v>0</v>
      </c>
      <c r="BA206" s="75" t="s">
        <v>89</v>
      </c>
      <c r="BB206" s="65" t="s">
        <v>108</v>
      </c>
      <c r="BC206" s="76" t="s">
        <v>14701</v>
      </c>
      <c r="BD206" s="221" t="s">
        <v>87</v>
      </c>
      <c r="BE206" s="221" t="s">
        <v>121</v>
      </c>
    </row>
    <row r="207" spans="2:57" x14ac:dyDescent="0.25">
      <c r="B207" s="65">
        <v>2025</v>
      </c>
      <c r="C207" s="65">
        <v>891780111</v>
      </c>
      <c r="D207" s="65" t="s">
        <v>78</v>
      </c>
      <c r="E207" s="67" t="s">
        <v>14700</v>
      </c>
      <c r="F207" s="65" t="s">
        <v>14699</v>
      </c>
      <c r="G207" s="65">
        <v>0</v>
      </c>
      <c r="H207" s="65" t="s">
        <v>81</v>
      </c>
      <c r="I207" s="221" t="s">
        <v>127</v>
      </c>
      <c r="J207" s="220" t="s">
        <v>289</v>
      </c>
      <c r="K207" s="67" t="s">
        <v>14698</v>
      </c>
      <c r="L207" s="424">
        <v>117458950</v>
      </c>
      <c r="M207" s="221" t="s">
        <v>85</v>
      </c>
      <c r="N207" s="66" t="s">
        <v>14697</v>
      </c>
      <c r="O207" s="68">
        <v>901068907</v>
      </c>
      <c r="P207" s="68">
        <v>1763</v>
      </c>
      <c r="Q207" s="260">
        <v>45880</v>
      </c>
      <c r="R207" s="424">
        <v>117458950</v>
      </c>
      <c r="S207" s="260">
        <v>45891</v>
      </c>
      <c r="T207" s="424">
        <v>117458950</v>
      </c>
      <c r="U207" s="65" t="s">
        <v>87</v>
      </c>
      <c r="V207" s="402">
        <v>85467461</v>
      </c>
      <c r="W207" s="242" t="s">
        <v>494</v>
      </c>
      <c r="X207" s="587">
        <v>45891</v>
      </c>
      <c r="Y207" s="260" t="s">
        <v>89</v>
      </c>
      <c r="Z207" s="260">
        <v>45894</v>
      </c>
      <c r="AA207" s="260" t="s">
        <v>89</v>
      </c>
      <c r="AB207" s="49" t="e">
        <f t="shared" si="18"/>
        <v>#VALUE!</v>
      </c>
      <c r="AC207" s="68">
        <v>0</v>
      </c>
      <c r="AD207" s="68">
        <v>0</v>
      </c>
      <c r="AE207" s="68">
        <v>0</v>
      </c>
      <c r="AF207" s="78" t="s">
        <v>89</v>
      </c>
      <c r="AG207" s="49">
        <f t="shared" si="19"/>
        <v>0</v>
      </c>
      <c r="AH207" s="68">
        <v>0</v>
      </c>
      <c r="AI207" s="68">
        <v>0</v>
      </c>
      <c r="AJ207" s="65" t="s">
        <v>89</v>
      </c>
      <c r="AK207" s="78" t="s">
        <v>89</v>
      </c>
      <c r="AL207" s="68">
        <v>0</v>
      </c>
      <c r="AM207" s="78" t="s">
        <v>89</v>
      </c>
      <c r="AN207" s="78" t="s">
        <v>89</v>
      </c>
      <c r="AO207" s="78" t="s">
        <v>89</v>
      </c>
      <c r="AP207" s="49">
        <f t="shared" si="20"/>
        <v>0</v>
      </c>
      <c r="AQ207" s="49">
        <f t="shared" si="21"/>
        <v>117458950</v>
      </c>
      <c r="AR207" s="65" t="s">
        <v>87</v>
      </c>
      <c r="AS207" s="68">
        <v>117458950</v>
      </c>
      <c r="AT207" s="65" t="s">
        <v>87</v>
      </c>
      <c r="AU207" s="68">
        <v>58729475</v>
      </c>
      <c r="AV207" s="75" t="s">
        <v>89</v>
      </c>
      <c r="AW207" s="224">
        <v>0</v>
      </c>
      <c r="AX207" s="79">
        <f t="shared" si="22"/>
        <v>117458950</v>
      </c>
      <c r="AY207" s="223">
        <f t="shared" si="23"/>
        <v>0</v>
      </c>
      <c r="AZ207" s="74">
        <v>0</v>
      </c>
      <c r="BA207" s="75" t="s">
        <v>89</v>
      </c>
      <c r="BB207" s="65" t="s">
        <v>473</v>
      </c>
      <c r="BC207" s="76" t="s">
        <v>14696</v>
      </c>
      <c r="BD207" s="221" t="s">
        <v>87</v>
      </c>
      <c r="BE207" s="221" t="s">
        <v>121</v>
      </c>
    </row>
    <row r="208" spans="2:57" x14ac:dyDescent="0.25">
      <c r="B208" s="65">
        <v>2025</v>
      </c>
      <c r="C208" s="65">
        <v>891780111</v>
      </c>
      <c r="D208" s="65" t="s">
        <v>78</v>
      </c>
      <c r="E208" s="67" t="s">
        <v>14695</v>
      </c>
      <c r="F208" s="65" t="s">
        <v>14694</v>
      </c>
      <c r="G208" s="65">
        <v>0</v>
      </c>
      <c r="H208" s="65" t="s">
        <v>81</v>
      </c>
      <c r="I208" s="221" t="s">
        <v>127</v>
      </c>
      <c r="J208" s="220" t="s">
        <v>289</v>
      </c>
      <c r="K208" s="67" t="s">
        <v>14693</v>
      </c>
      <c r="L208" s="424">
        <v>19816208.440000001</v>
      </c>
      <c r="M208" s="221" t="s">
        <v>85</v>
      </c>
      <c r="N208" s="66" t="s">
        <v>14692</v>
      </c>
      <c r="O208" s="68">
        <v>901660591</v>
      </c>
      <c r="P208" s="68">
        <v>1746</v>
      </c>
      <c r="Q208" s="260">
        <v>45875</v>
      </c>
      <c r="R208" s="424">
        <v>19816208.440000001</v>
      </c>
      <c r="S208" s="260">
        <v>45896</v>
      </c>
      <c r="T208" s="424">
        <v>19816208.440000001</v>
      </c>
      <c r="U208" s="65" t="s">
        <v>87</v>
      </c>
      <c r="V208" s="402">
        <v>72175282</v>
      </c>
      <c r="W208" s="242" t="s">
        <v>318</v>
      </c>
      <c r="X208" s="587">
        <v>45896</v>
      </c>
      <c r="Y208" s="260">
        <v>45898</v>
      </c>
      <c r="Z208" s="260">
        <v>45898</v>
      </c>
      <c r="AA208" s="260">
        <v>45912</v>
      </c>
      <c r="AB208" s="49">
        <f t="shared" si="18"/>
        <v>14</v>
      </c>
      <c r="AC208" s="68">
        <v>0</v>
      </c>
      <c r="AD208" s="68">
        <v>0</v>
      </c>
      <c r="AE208" s="68">
        <v>0</v>
      </c>
      <c r="AF208" s="78" t="s">
        <v>89</v>
      </c>
      <c r="AG208" s="49">
        <f t="shared" si="19"/>
        <v>0</v>
      </c>
      <c r="AH208" s="68">
        <v>0</v>
      </c>
      <c r="AI208" s="68">
        <v>0</v>
      </c>
      <c r="AJ208" s="65" t="s">
        <v>89</v>
      </c>
      <c r="AK208" s="78" t="s">
        <v>89</v>
      </c>
      <c r="AL208" s="68">
        <v>0</v>
      </c>
      <c r="AM208" s="78" t="s">
        <v>89</v>
      </c>
      <c r="AN208" s="78" t="s">
        <v>89</v>
      </c>
      <c r="AO208" s="78" t="s">
        <v>89</v>
      </c>
      <c r="AP208" s="49">
        <f t="shared" si="20"/>
        <v>0</v>
      </c>
      <c r="AQ208" s="49">
        <f t="shared" si="21"/>
        <v>19816208.440000001</v>
      </c>
      <c r="AR208" s="65" t="s">
        <v>87</v>
      </c>
      <c r="AS208" s="68">
        <v>19816208.440000001</v>
      </c>
      <c r="AT208" s="65" t="s">
        <v>90</v>
      </c>
      <c r="AU208" s="68">
        <v>0</v>
      </c>
      <c r="AV208" s="75" t="s">
        <v>89</v>
      </c>
      <c r="AW208" s="224">
        <v>0</v>
      </c>
      <c r="AX208" s="79">
        <f t="shared" si="22"/>
        <v>19816208.440000001</v>
      </c>
      <c r="AY208" s="223">
        <f t="shared" si="23"/>
        <v>0</v>
      </c>
      <c r="AZ208" s="74">
        <v>0</v>
      </c>
      <c r="BA208" s="75" t="s">
        <v>89</v>
      </c>
      <c r="BB208" s="65" t="s">
        <v>108</v>
      </c>
      <c r="BC208" s="76" t="s">
        <v>14691</v>
      </c>
      <c r="BD208" s="221" t="s">
        <v>87</v>
      </c>
      <c r="BE208" s="221" t="s">
        <v>121</v>
      </c>
    </row>
    <row r="209" spans="2:57" x14ac:dyDescent="0.25">
      <c r="B209" s="65">
        <v>2025</v>
      </c>
      <c r="C209" s="65">
        <v>891780111</v>
      </c>
      <c r="D209" s="65" t="s">
        <v>78</v>
      </c>
      <c r="E209" s="67" t="s">
        <v>14690</v>
      </c>
      <c r="F209" s="65" t="s">
        <v>14689</v>
      </c>
      <c r="G209" s="65">
        <v>0</v>
      </c>
      <c r="H209" s="65" t="s">
        <v>81</v>
      </c>
      <c r="I209" s="221" t="s">
        <v>127</v>
      </c>
      <c r="J209" s="220" t="s">
        <v>289</v>
      </c>
      <c r="K209" s="67" t="s">
        <v>14688</v>
      </c>
      <c r="L209" s="424">
        <v>26145247</v>
      </c>
      <c r="M209" s="221" t="s">
        <v>85</v>
      </c>
      <c r="N209" s="66" t="s">
        <v>14687</v>
      </c>
      <c r="O209" s="68">
        <v>84450925</v>
      </c>
      <c r="P209" s="68">
        <v>1803</v>
      </c>
      <c r="Q209" s="260">
        <v>45883</v>
      </c>
      <c r="R209" s="424">
        <v>26145247</v>
      </c>
      <c r="S209" s="260">
        <v>45896</v>
      </c>
      <c r="T209" s="424">
        <v>26145247</v>
      </c>
      <c r="U209" s="65" t="s">
        <v>87</v>
      </c>
      <c r="V209" s="402">
        <v>85459497</v>
      </c>
      <c r="W209" s="242" t="s">
        <v>540</v>
      </c>
      <c r="X209" s="587">
        <v>45896</v>
      </c>
      <c r="Y209" s="260" t="s">
        <v>89</v>
      </c>
      <c r="Z209" s="260">
        <v>45897</v>
      </c>
      <c r="AA209" s="260" t="s">
        <v>89</v>
      </c>
      <c r="AB209" s="49" t="e">
        <f t="shared" si="18"/>
        <v>#VALUE!</v>
      </c>
      <c r="AC209" s="68">
        <v>0</v>
      </c>
      <c r="AD209" s="68">
        <v>0</v>
      </c>
      <c r="AE209" s="68">
        <v>0</v>
      </c>
      <c r="AF209" s="78" t="s">
        <v>89</v>
      </c>
      <c r="AG209" s="49">
        <f t="shared" si="19"/>
        <v>0</v>
      </c>
      <c r="AH209" s="68">
        <v>0</v>
      </c>
      <c r="AI209" s="68">
        <v>0</v>
      </c>
      <c r="AJ209" s="65" t="s">
        <v>89</v>
      </c>
      <c r="AK209" s="78" t="s">
        <v>89</v>
      </c>
      <c r="AL209" s="68">
        <v>0</v>
      </c>
      <c r="AM209" s="78" t="s">
        <v>89</v>
      </c>
      <c r="AN209" s="78" t="s">
        <v>89</v>
      </c>
      <c r="AO209" s="78" t="s">
        <v>89</v>
      </c>
      <c r="AP209" s="49">
        <f t="shared" si="20"/>
        <v>0</v>
      </c>
      <c r="AQ209" s="49">
        <f t="shared" si="21"/>
        <v>26145247</v>
      </c>
      <c r="AR209" s="65" t="s">
        <v>87</v>
      </c>
      <c r="AS209" s="68">
        <v>26145247</v>
      </c>
      <c r="AT209" s="65" t="s">
        <v>87</v>
      </c>
      <c r="AU209" s="68">
        <v>7843574.0999999996</v>
      </c>
      <c r="AV209" s="75" t="s">
        <v>89</v>
      </c>
      <c r="AW209" s="224">
        <v>0</v>
      </c>
      <c r="AX209" s="79">
        <f t="shared" si="22"/>
        <v>26145247</v>
      </c>
      <c r="AY209" s="223">
        <f t="shared" si="23"/>
        <v>0</v>
      </c>
      <c r="AZ209" s="74">
        <v>0</v>
      </c>
      <c r="BA209" s="75" t="s">
        <v>89</v>
      </c>
      <c r="BB209" s="65" t="s">
        <v>473</v>
      </c>
      <c r="BC209" s="76" t="s">
        <v>14686</v>
      </c>
      <c r="BD209" s="221" t="s">
        <v>87</v>
      </c>
      <c r="BE209" s="221" t="s">
        <v>121</v>
      </c>
    </row>
    <row r="210" spans="2:57" x14ac:dyDescent="0.25">
      <c r="B210" s="65">
        <v>2025</v>
      </c>
      <c r="C210" s="65">
        <v>891780111</v>
      </c>
      <c r="D210" s="65" t="s">
        <v>78</v>
      </c>
      <c r="E210" s="67" t="s">
        <v>14685</v>
      </c>
      <c r="F210" s="65" t="s">
        <v>14684</v>
      </c>
      <c r="G210" s="65">
        <v>0</v>
      </c>
      <c r="H210" s="65" t="s">
        <v>81</v>
      </c>
      <c r="I210" s="221" t="s">
        <v>82</v>
      </c>
      <c r="J210" s="220" t="s">
        <v>126</v>
      </c>
      <c r="K210" s="67" t="s">
        <v>14683</v>
      </c>
      <c r="L210" s="424">
        <v>150000000</v>
      </c>
      <c r="M210" s="221" t="s">
        <v>85</v>
      </c>
      <c r="N210" s="66" t="s">
        <v>14682</v>
      </c>
      <c r="O210" s="68">
        <v>811009788</v>
      </c>
      <c r="P210" s="68">
        <v>35</v>
      </c>
      <c r="Q210" s="260">
        <v>45671</v>
      </c>
      <c r="R210" s="424">
        <v>150000000</v>
      </c>
      <c r="S210" s="260">
        <v>45680</v>
      </c>
      <c r="T210" s="424">
        <v>150000000</v>
      </c>
      <c r="U210" s="65" t="s">
        <v>87</v>
      </c>
      <c r="V210" s="402">
        <v>85459497</v>
      </c>
      <c r="W210" s="242" t="s">
        <v>540</v>
      </c>
      <c r="X210" s="587">
        <v>45680</v>
      </c>
      <c r="Y210" s="260">
        <v>45681</v>
      </c>
      <c r="Z210" s="587" t="s">
        <v>89</v>
      </c>
      <c r="AA210" s="260">
        <v>45869</v>
      </c>
      <c r="AB210" s="49">
        <f t="shared" si="18"/>
        <v>188</v>
      </c>
      <c r="AC210" s="68">
        <v>0</v>
      </c>
      <c r="AD210" s="68">
        <v>0</v>
      </c>
      <c r="AE210" s="68">
        <v>1</v>
      </c>
      <c r="AF210" s="260">
        <v>45900</v>
      </c>
      <c r="AG210" s="49">
        <f t="shared" si="19"/>
        <v>31</v>
      </c>
      <c r="AH210" s="68">
        <v>0</v>
      </c>
      <c r="AI210" s="68">
        <v>0</v>
      </c>
      <c r="AJ210" s="65" t="s">
        <v>89</v>
      </c>
      <c r="AK210" s="78" t="s">
        <v>89</v>
      </c>
      <c r="AL210" s="68">
        <v>0</v>
      </c>
      <c r="AM210" s="78" t="s">
        <v>89</v>
      </c>
      <c r="AN210" s="78" t="s">
        <v>89</v>
      </c>
      <c r="AO210" s="78" t="s">
        <v>89</v>
      </c>
      <c r="AP210" s="49">
        <f t="shared" si="20"/>
        <v>0</v>
      </c>
      <c r="AQ210" s="49">
        <f t="shared" si="21"/>
        <v>150000000</v>
      </c>
      <c r="AR210" s="65" t="s">
        <v>87</v>
      </c>
      <c r="AS210" s="68">
        <v>150000000</v>
      </c>
      <c r="AT210" s="65" t="s">
        <v>87</v>
      </c>
      <c r="AU210" s="68">
        <v>0</v>
      </c>
      <c r="AV210" s="75" t="s">
        <v>89</v>
      </c>
      <c r="AW210" s="224">
        <v>40291856</v>
      </c>
      <c r="AX210" s="79">
        <f t="shared" si="22"/>
        <v>109708144</v>
      </c>
      <c r="AY210" s="223">
        <f t="shared" si="23"/>
        <v>0.26861237333333332</v>
      </c>
      <c r="AZ210" s="74">
        <v>1</v>
      </c>
      <c r="BA210" s="75" t="s">
        <v>89</v>
      </c>
      <c r="BB210" s="65" t="s">
        <v>103</v>
      </c>
      <c r="BC210" s="76" t="s">
        <v>14681</v>
      </c>
      <c r="BD210" s="221" t="s">
        <v>87</v>
      </c>
      <c r="BE210" s="221" t="s">
        <v>121</v>
      </c>
    </row>
    <row r="211" spans="2:57" x14ac:dyDescent="0.25">
      <c r="B211" s="65">
        <v>2025</v>
      </c>
      <c r="C211" s="65">
        <v>891780111</v>
      </c>
      <c r="D211" s="65" t="s">
        <v>78</v>
      </c>
      <c r="E211" s="67" t="s">
        <v>14680</v>
      </c>
      <c r="F211" s="65" t="s">
        <v>14679</v>
      </c>
      <c r="G211" s="65">
        <v>0</v>
      </c>
      <c r="H211" s="65" t="s">
        <v>81</v>
      </c>
      <c r="I211" s="221" t="s">
        <v>82</v>
      </c>
      <c r="J211" s="220" t="s">
        <v>126</v>
      </c>
      <c r="K211" s="67" t="s">
        <v>14547</v>
      </c>
      <c r="L211" s="424">
        <v>200000000</v>
      </c>
      <c r="M211" s="221" t="s">
        <v>85</v>
      </c>
      <c r="N211" s="66" t="s">
        <v>14678</v>
      </c>
      <c r="O211" s="68">
        <v>901550798</v>
      </c>
      <c r="P211" s="68">
        <v>68</v>
      </c>
      <c r="Q211" s="260">
        <v>45674</v>
      </c>
      <c r="R211" s="424">
        <v>200000000</v>
      </c>
      <c r="S211" s="260">
        <v>45680</v>
      </c>
      <c r="T211" s="424">
        <v>200000000</v>
      </c>
      <c r="U211" s="65" t="s">
        <v>87</v>
      </c>
      <c r="V211" s="402">
        <v>85465146</v>
      </c>
      <c r="W211" s="242" t="s">
        <v>14545</v>
      </c>
      <c r="X211" s="587">
        <v>45680</v>
      </c>
      <c r="Y211" s="260">
        <v>45681</v>
      </c>
      <c r="Z211" s="587">
        <v>45681</v>
      </c>
      <c r="AA211" s="260">
        <v>45838</v>
      </c>
      <c r="AB211" s="49">
        <f t="shared" si="18"/>
        <v>157</v>
      </c>
      <c r="AC211" s="68">
        <v>1</v>
      </c>
      <c r="AD211" s="68">
        <v>94000000</v>
      </c>
      <c r="AE211" s="68">
        <v>0</v>
      </c>
      <c r="AF211" s="78" t="s">
        <v>89</v>
      </c>
      <c r="AG211" s="49">
        <f t="shared" si="19"/>
        <v>0</v>
      </c>
      <c r="AH211" s="68">
        <v>0</v>
      </c>
      <c r="AI211" s="68">
        <v>0</v>
      </c>
      <c r="AJ211" s="65" t="s">
        <v>89</v>
      </c>
      <c r="AK211" s="78" t="s">
        <v>89</v>
      </c>
      <c r="AL211" s="68">
        <v>0</v>
      </c>
      <c r="AM211" s="78" t="s">
        <v>89</v>
      </c>
      <c r="AN211" s="78" t="s">
        <v>89</v>
      </c>
      <c r="AO211" s="78" t="s">
        <v>89</v>
      </c>
      <c r="AP211" s="49">
        <f t="shared" si="20"/>
        <v>0</v>
      </c>
      <c r="AQ211" s="49">
        <f t="shared" si="21"/>
        <v>294000000</v>
      </c>
      <c r="AR211" s="65" t="s">
        <v>87</v>
      </c>
      <c r="AS211" s="68">
        <v>200000000</v>
      </c>
      <c r="AT211" s="65" t="s">
        <v>87</v>
      </c>
      <c r="AU211" s="68">
        <v>0</v>
      </c>
      <c r="AV211" s="75" t="s">
        <v>89</v>
      </c>
      <c r="AW211" s="224">
        <v>194540010</v>
      </c>
      <c r="AX211" s="79">
        <f t="shared" si="22"/>
        <v>99459990</v>
      </c>
      <c r="AY211" s="223">
        <f t="shared" si="23"/>
        <v>0.66170071428571431</v>
      </c>
      <c r="AZ211" s="74">
        <v>1</v>
      </c>
      <c r="BA211" s="75" t="s">
        <v>89</v>
      </c>
      <c r="BB211" s="65" t="s">
        <v>103</v>
      </c>
      <c r="BC211" s="76" t="s">
        <v>14677</v>
      </c>
      <c r="BD211" s="221" t="s">
        <v>87</v>
      </c>
      <c r="BE211" s="221" t="s">
        <v>121</v>
      </c>
    </row>
    <row r="212" spans="2:57" x14ac:dyDescent="0.25">
      <c r="B212" s="65">
        <v>2025</v>
      </c>
      <c r="C212" s="65">
        <v>891780111</v>
      </c>
      <c r="D212" s="65" t="s">
        <v>78</v>
      </c>
      <c r="E212" s="67" t="s">
        <v>14676</v>
      </c>
      <c r="F212" s="65" t="s">
        <v>14675</v>
      </c>
      <c r="G212" s="65">
        <v>0</v>
      </c>
      <c r="H212" s="65" t="s">
        <v>81</v>
      </c>
      <c r="I212" s="221" t="s">
        <v>82</v>
      </c>
      <c r="J212" s="220" t="s">
        <v>126</v>
      </c>
      <c r="K212" s="67" t="s">
        <v>14674</v>
      </c>
      <c r="L212" s="424">
        <v>325000000</v>
      </c>
      <c r="M212" s="221" t="s">
        <v>85</v>
      </c>
      <c r="N212" s="66" t="s">
        <v>14673</v>
      </c>
      <c r="O212" s="68">
        <v>900513041</v>
      </c>
      <c r="P212" s="68">
        <v>165</v>
      </c>
      <c r="Q212" s="260">
        <v>45684</v>
      </c>
      <c r="R212" s="424">
        <v>325000000</v>
      </c>
      <c r="S212" s="260">
        <v>45691</v>
      </c>
      <c r="T212" s="424">
        <v>325000000</v>
      </c>
      <c r="U212" s="65" t="s">
        <v>87</v>
      </c>
      <c r="V212" s="402">
        <v>85459497</v>
      </c>
      <c r="W212" s="242" t="s">
        <v>540</v>
      </c>
      <c r="X212" s="587">
        <v>45691</v>
      </c>
      <c r="Y212" s="260">
        <v>45692</v>
      </c>
      <c r="Z212" s="587">
        <v>45692</v>
      </c>
      <c r="AA212" s="260">
        <v>45869</v>
      </c>
      <c r="AB212" s="49">
        <f t="shared" si="18"/>
        <v>177</v>
      </c>
      <c r="AC212" s="68">
        <v>0</v>
      </c>
      <c r="AD212" s="68">
        <v>30000000</v>
      </c>
      <c r="AE212" s="68">
        <v>0</v>
      </c>
      <c r="AF212" s="78" t="s">
        <v>89</v>
      </c>
      <c r="AG212" s="49">
        <f t="shared" si="19"/>
        <v>0</v>
      </c>
      <c r="AH212" s="68">
        <v>0</v>
      </c>
      <c r="AI212" s="68">
        <v>0</v>
      </c>
      <c r="AJ212" s="65" t="s">
        <v>89</v>
      </c>
      <c r="AK212" s="78" t="s">
        <v>89</v>
      </c>
      <c r="AL212" s="68">
        <v>0</v>
      </c>
      <c r="AM212" s="78" t="s">
        <v>89</v>
      </c>
      <c r="AN212" s="78" t="s">
        <v>89</v>
      </c>
      <c r="AO212" s="78" t="s">
        <v>89</v>
      </c>
      <c r="AP212" s="49">
        <f t="shared" si="20"/>
        <v>0</v>
      </c>
      <c r="AQ212" s="49">
        <f t="shared" si="21"/>
        <v>355000000</v>
      </c>
      <c r="AR212" s="65" t="s">
        <v>87</v>
      </c>
      <c r="AS212" s="68">
        <v>325000000</v>
      </c>
      <c r="AT212" s="65" t="s">
        <v>90</v>
      </c>
      <c r="AU212" s="68">
        <v>0</v>
      </c>
      <c r="AV212" s="75" t="s">
        <v>89</v>
      </c>
      <c r="AW212" s="224">
        <v>248638337.12</v>
      </c>
      <c r="AX212" s="79">
        <f t="shared" si="22"/>
        <v>106361662.88</v>
      </c>
      <c r="AY212" s="223">
        <f t="shared" si="23"/>
        <v>0.70038968202816898</v>
      </c>
      <c r="AZ212" s="74">
        <v>1</v>
      </c>
      <c r="BA212" s="75" t="s">
        <v>89</v>
      </c>
      <c r="BB212" s="65" t="s">
        <v>103</v>
      </c>
      <c r="BC212" s="76" t="s">
        <v>14672</v>
      </c>
      <c r="BD212" s="221" t="s">
        <v>87</v>
      </c>
      <c r="BE212" s="221" t="s">
        <v>121</v>
      </c>
    </row>
    <row r="213" spans="2:57" x14ac:dyDescent="0.25">
      <c r="B213" s="65">
        <v>2025</v>
      </c>
      <c r="C213" s="65">
        <v>891780111</v>
      </c>
      <c r="D213" s="65" t="s">
        <v>78</v>
      </c>
      <c r="E213" s="67" t="s">
        <v>14671</v>
      </c>
      <c r="F213" s="65" t="s">
        <v>14670</v>
      </c>
      <c r="G213" s="65">
        <v>0</v>
      </c>
      <c r="H213" s="65" t="s">
        <v>81</v>
      </c>
      <c r="I213" s="221" t="s">
        <v>82</v>
      </c>
      <c r="J213" s="220" t="s">
        <v>126</v>
      </c>
      <c r="K213" s="67" t="s">
        <v>14669</v>
      </c>
      <c r="L213" s="424">
        <v>40647875</v>
      </c>
      <c r="M213" s="221" t="s">
        <v>85</v>
      </c>
      <c r="N213" s="66" t="s">
        <v>14668</v>
      </c>
      <c r="O213" s="68">
        <v>900489512</v>
      </c>
      <c r="P213" s="68">
        <v>317</v>
      </c>
      <c r="Q213" s="260">
        <v>45699</v>
      </c>
      <c r="R213" s="424">
        <v>40647875</v>
      </c>
      <c r="S213" s="260">
        <v>45707</v>
      </c>
      <c r="T213" s="424">
        <v>40647875</v>
      </c>
      <c r="U213" s="65" t="s">
        <v>87</v>
      </c>
      <c r="V213" s="402">
        <v>4978990</v>
      </c>
      <c r="W213" s="242" t="s">
        <v>1189</v>
      </c>
      <c r="X213" s="587">
        <v>45707</v>
      </c>
      <c r="Y213" s="260">
        <v>45707</v>
      </c>
      <c r="Z213" s="587" t="s">
        <v>89</v>
      </c>
      <c r="AA213" s="260">
        <v>45838</v>
      </c>
      <c r="AB213" s="49">
        <f t="shared" si="18"/>
        <v>131</v>
      </c>
      <c r="AC213" s="68">
        <v>0</v>
      </c>
      <c r="AD213" s="68">
        <v>0</v>
      </c>
      <c r="AE213" s="68">
        <v>0</v>
      </c>
      <c r="AF213" s="78" t="s">
        <v>89</v>
      </c>
      <c r="AG213" s="49">
        <f t="shared" si="19"/>
        <v>0</v>
      </c>
      <c r="AH213" s="68">
        <v>0</v>
      </c>
      <c r="AI213" s="68">
        <v>0</v>
      </c>
      <c r="AJ213" s="65" t="s">
        <v>89</v>
      </c>
      <c r="AK213" s="78" t="s">
        <v>89</v>
      </c>
      <c r="AL213" s="68">
        <v>0</v>
      </c>
      <c r="AM213" s="78" t="s">
        <v>89</v>
      </c>
      <c r="AN213" s="78" t="s">
        <v>89</v>
      </c>
      <c r="AO213" s="78" t="s">
        <v>89</v>
      </c>
      <c r="AP213" s="49">
        <f t="shared" si="20"/>
        <v>0</v>
      </c>
      <c r="AQ213" s="49">
        <f t="shared" si="21"/>
        <v>40647875</v>
      </c>
      <c r="AR213" s="65" t="s">
        <v>87</v>
      </c>
      <c r="AS213" s="68">
        <v>40647875</v>
      </c>
      <c r="AT213" s="65" t="s">
        <v>90</v>
      </c>
      <c r="AU213" s="68">
        <v>0</v>
      </c>
      <c r="AV213" s="75" t="s">
        <v>89</v>
      </c>
      <c r="AW213" s="224">
        <v>34036750</v>
      </c>
      <c r="AX213" s="79">
        <f t="shared" si="22"/>
        <v>6611125</v>
      </c>
      <c r="AY213" s="223">
        <f t="shared" si="23"/>
        <v>0.8373561963571281</v>
      </c>
      <c r="AZ213" s="74">
        <v>1</v>
      </c>
      <c r="BA213" s="75" t="s">
        <v>89</v>
      </c>
      <c r="BB213" s="65" t="s">
        <v>103</v>
      </c>
      <c r="BC213" s="76" t="s">
        <v>14667</v>
      </c>
      <c r="BD213" s="221" t="s">
        <v>87</v>
      </c>
      <c r="BE213" s="221" t="s">
        <v>121</v>
      </c>
    </row>
    <row r="214" spans="2:57" x14ac:dyDescent="0.25">
      <c r="B214" s="65">
        <v>2025</v>
      </c>
      <c r="C214" s="65">
        <v>891780111</v>
      </c>
      <c r="D214" s="65" t="s">
        <v>78</v>
      </c>
      <c r="E214" s="67" t="s">
        <v>14666</v>
      </c>
      <c r="F214" s="65" t="s">
        <v>14665</v>
      </c>
      <c r="G214" s="65">
        <v>0</v>
      </c>
      <c r="H214" s="65" t="s">
        <v>81</v>
      </c>
      <c r="I214" s="221" t="s">
        <v>82</v>
      </c>
      <c r="J214" s="220" t="s">
        <v>126</v>
      </c>
      <c r="K214" s="67" t="s">
        <v>14664</v>
      </c>
      <c r="L214" s="424">
        <v>140000000</v>
      </c>
      <c r="M214" s="221" t="s">
        <v>85</v>
      </c>
      <c r="N214" s="66" t="s">
        <v>14557</v>
      </c>
      <c r="O214" s="68">
        <v>900763287</v>
      </c>
      <c r="P214" s="68">
        <v>331</v>
      </c>
      <c r="Q214" s="260">
        <v>45700</v>
      </c>
      <c r="R214" s="424">
        <v>140000000</v>
      </c>
      <c r="S214" s="260">
        <v>45712</v>
      </c>
      <c r="T214" s="424">
        <v>140000000</v>
      </c>
      <c r="U214" s="65" t="s">
        <v>87</v>
      </c>
      <c r="V214" s="402">
        <v>36665858</v>
      </c>
      <c r="W214" s="242" t="s">
        <v>10109</v>
      </c>
      <c r="X214" s="587">
        <v>45712</v>
      </c>
      <c r="Y214" s="260">
        <v>45712</v>
      </c>
      <c r="Z214" s="587">
        <v>45712</v>
      </c>
      <c r="AA214" s="260">
        <v>46022</v>
      </c>
      <c r="AB214" s="49">
        <f t="shared" si="18"/>
        <v>310</v>
      </c>
      <c r="AC214" s="68">
        <v>0</v>
      </c>
      <c r="AD214" s="68">
        <v>0</v>
      </c>
      <c r="AE214" s="68">
        <v>0</v>
      </c>
      <c r="AF214" s="78" t="s">
        <v>89</v>
      </c>
      <c r="AG214" s="49">
        <f t="shared" si="19"/>
        <v>0</v>
      </c>
      <c r="AH214" s="68">
        <v>0</v>
      </c>
      <c r="AI214" s="68">
        <v>0</v>
      </c>
      <c r="AJ214" s="65" t="s">
        <v>89</v>
      </c>
      <c r="AK214" s="78" t="s">
        <v>89</v>
      </c>
      <c r="AL214" s="68">
        <v>0</v>
      </c>
      <c r="AM214" s="78" t="s">
        <v>89</v>
      </c>
      <c r="AN214" s="78" t="s">
        <v>89</v>
      </c>
      <c r="AO214" s="78" t="s">
        <v>89</v>
      </c>
      <c r="AP214" s="49">
        <f t="shared" si="20"/>
        <v>0</v>
      </c>
      <c r="AQ214" s="49">
        <f t="shared" si="21"/>
        <v>140000000</v>
      </c>
      <c r="AR214" s="65" t="s">
        <v>87</v>
      </c>
      <c r="AS214" s="68">
        <v>140000000</v>
      </c>
      <c r="AT214" s="65" t="s">
        <v>90</v>
      </c>
      <c r="AU214" s="68">
        <v>0</v>
      </c>
      <c r="AV214" s="75" t="s">
        <v>89</v>
      </c>
      <c r="AW214" s="224">
        <v>56580993</v>
      </c>
      <c r="AX214" s="79">
        <f t="shared" si="22"/>
        <v>83419007</v>
      </c>
      <c r="AY214" s="223">
        <f t="shared" si="23"/>
        <v>0.40414994999999998</v>
      </c>
      <c r="AZ214" s="74">
        <v>0.4</v>
      </c>
      <c r="BA214" s="75" t="s">
        <v>89</v>
      </c>
      <c r="BB214" s="65" t="s">
        <v>108</v>
      </c>
      <c r="BC214" s="76" t="s">
        <v>14663</v>
      </c>
      <c r="BD214" s="221" t="s">
        <v>87</v>
      </c>
      <c r="BE214" s="221" t="s">
        <v>121</v>
      </c>
    </row>
    <row r="215" spans="2:57" x14ac:dyDescent="0.25">
      <c r="B215" s="65">
        <v>2025</v>
      </c>
      <c r="C215" s="65">
        <v>891780111</v>
      </c>
      <c r="D215" s="65" t="s">
        <v>78</v>
      </c>
      <c r="E215" s="67" t="s">
        <v>14662</v>
      </c>
      <c r="F215" s="65" t="s">
        <v>14661</v>
      </c>
      <c r="G215" s="65">
        <v>0</v>
      </c>
      <c r="H215" s="65" t="s">
        <v>81</v>
      </c>
      <c r="I215" s="221" t="s">
        <v>82</v>
      </c>
      <c r="J215" s="220" t="s">
        <v>126</v>
      </c>
      <c r="K215" s="67" t="s">
        <v>14660</v>
      </c>
      <c r="L215" s="424">
        <v>120000000</v>
      </c>
      <c r="M215" s="221" t="s">
        <v>85</v>
      </c>
      <c r="N215" s="66" t="s">
        <v>14659</v>
      </c>
      <c r="O215" s="68">
        <v>901283655</v>
      </c>
      <c r="P215" s="68">
        <v>435</v>
      </c>
      <c r="Q215" s="260">
        <v>45712</v>
      </c>
      <c r="R215" s="424">
        <v>120000000</v>
      </c>
      <c r="S215" s="260">
        <v>45722</v>
      </c>
      <c r="T215" s="424">
        <v>120000000</v>
      </c>
      <c r="U215" s="65" t="s">
        <v>87</v>
      </c>
      <c r="V215" s="402">
        <v>36665858</v>
      </c>
      <c r="W215" s="242" t="s">
        <v>10109</v>
      </c>
      <c r="X215" s="587">
        <v>45722</v>
      </c>
      <c r="Y215" s="260">
        <v>45723</v>
      </c>
      <c r="Z215" s="587">
        <v>45723</v>
      </c>
      <c r="AA215" s="260">
        <v>46022</v>
      </c>
      <c r="AB215" s="49">
        <f t="shared" si="18"/>
        <v>299</v>
      </c>
      <c r="AC215" s="68">
        <v>0</v>
      </c>
      <c r="AD215" s="68">
        <v>0</v>
      </c>
      <c r="AE215" s="68">
        <v>0</v>
      </c>
      <c r="AF215" s="78" t="s">
        <v>89</v>
      </c>
      <c r="AG215" s="49">
        <f t="shared" si="19"/>
        <v>0</v>
      </c>
      <c r="AH215" s="68">
        <v>0</v>
      </c>
      <c r="AI215" s="68">
        <v>0</v>
      </c>
      <c r="AJ215" s="65" t="s">
        <v>89</v>
      </c>
      <c r="AK215" s="78" t="s">
        <v>89</v>
      </c>
      <c r="AL215" s="68">
        <v>0</v>
      </c>
      <c r="AM215" s="78" t="s">
        <v>89</v>
      </c>
      <c r="AN215" s="78" t="s">
        <v>89</v>
      </c>
      <c r="AO215" s="78" t="s">
        <v>89</v>
      </c>
      <c r="AP215" s="49">
        <f t="shared" si="20"/>
        <v>0</v>
      </c>
      <c r="AQ215" s="49">
        <f t="shared" si="21"/>
        <v>120000000</v>
      </c>
      <c r="AR215" s="65" t="s">
        <v>87</v>
      </c>
      <c r="AS215" s="68">
        <v>120000000</v>
      </c>
      <c r="AT215" s="65" t="s">
        <v>90</v>
      </c>
      <c r="AU215" s="68">
        <v>0</v>
      </c>
      <c r="AV215" s="75" t="s">
        <v>89</v>
      </c>
      <c r="AW215" s="224">
        <v>52279677.289999999</v>
      </c>
      <c r="AX215" s="79">
        <f t="shared" si="22"/>
        <v>67720322.710000008</v>
      </c>
      <c r="AY215" s="223">
        <f t="shared" si="23"/>
        <v>0.43566397741666668</v>
      </c>
      <c r="AZ215" s="74">
        <v>0.43566397741666668</v>
      </c>
      <c r="BA215" s="75" t="s">
        <v>89</v>
      </c>
      <c r="BB215" s="65" t="s">
        <v>108</v>
      </c>
      <c r="BC215" s="76" t="s">
        <v>14658</v>
      </c>
      <c r="BD215" s="221" t="s">
        <v>87</v>
      </c>
      <c r="BE215" s="221" t="s">
        <v>121</v>
      </c>
    </row>
    <row r="216" spans="2:57" x14ac:dyDescent="0.25">
      <c r="B216" s="65">
        <v>2025</v>
      </c>
      <c r="C216" s="65">
        <v>891780111</v>
      </c>
      <c r="D216" s="65" t="s">
        <v>78</v>
      </c>
      <c r="E216" s="67" t="s">
        <v>14657</v>
      </c>
      <c r="F216" s="65" t="s">
        <v>14656</v>
      </c>
      <c r="G216" s="65">
        <v>0</v>
      </c>
      <c r="H216" s="65" t="s">
        <v>81</v>
      </c>
      <c r="I216" s="221" t="s">
        <v>127</v>
      </c>
      <c r="J216" s="220" t="s">
        <v>126</v>
      </c>
      <c r="K216" s="67" t="s">
        <v>14655</v>
      </c>
      <c r="L216" s="424">
        <v>80071682</v>
      </c>
      <c r="M216" s="221" t="s">
        <v>85</v>
      </c>
      <c r="N216" s="66" t="s">
        <v>14654</v>
      </c>
      <c r="O216" s="68">
        <v>901676410</v>
      </c>
      <c r="P216" s="68">
        <v>470</v>
      </c>
      <c r="Q216" s="260">
        <v>45714</v>
      </c>
      <c r="R216" s="424">
        <v>80071682</v>
      </c>
      <c r="S216" s="260">
        <v>45728</v>
      </c>
      <c r="T216" s="424">
        <v>80071682</v>
      </c>
      <c r="U216" s="65" t="s">
        <v>87</v>
      </c>
      <c r="V216" s="402">
        <v>85152695</v>
      </c>
      <c r="W216" s="242" t="s">
        <v>162</v>
      </c>
      <c r="X216" s="587">
        <v>45728</v>
      </c>
      <c r="Y216" s="260">
        <v>45734</v>
      </c>
      <c r="Z216" s="587">
        <v>45734</v>
      </c>
      <c r="AA216" s="260">
        <v>46021</v>
      </c>
      <c r="AB216" s="49">
        <f t="shared" si="18"/>
        <v>287</v>
      </c>
      <c r="AC216" s="68">
        <v>0</v>
      </c>
      <c r="AD216" s="68">
        <v>0</v>
      </c>
      <c r="AE216" s="68">
        <v>0</v>
      </c>
      <c r="AF216" s="78" t="s">
        <v>89</v>
      </c>
      <c r="AG216" s="49">
        <f t="shared" si="19"/>
        <v>0</v>
      </c>
      <c r="AH216" s="68">
        <v>0</v>
      </c>
      <c r="AI216" s="68">
        <v>0</v>
      </c>
      <c r="AJ216" s="65" t="s">
        <v>89</v>
      </c>
      <c r="AK216" s="78" t="s">
        <v>89</v>
      </c>
      <c r="AL216" s="68">
        <v>0</v>
      </c>
      <c r="AM216" s="78" t="s">
        <v>89</v>
      </c>
      <c r="AN216" s="78" t="s">
        <v>89</v>
      </c>
      <c r="AO216" s="78" t="s">
        <v>89</v>
      </c>
      <c r="AP216" s="49">
        <f t="shared" si="20"/>
        <v>0</v>
      </c>
      <c r="AQ216" s="49">
        <f t="shared" si="21"/>
        <v>80071682</v>
      </c>
      <c r="AR216" s="65" t="s">
        <v>87</v>
      </c>
      <c r="AS216" s="68">
        <v>80071682</v>
      </c>
      <c r="AT216" s="65" t="s">
        <v>90</v>
      </c>
      <c r="AU216" s="68">
        <v>0</v>
      </c>
      <c r="AV216" s="75" t="s">
        <v>89</v>
      </c>
      <c r="AW216" s="224">
        <v>0</v>
      </c>
      <c r="AX216" s="79">
        <f t="shared" si="22"/>
        <v>80071682</v>
      </c>
      <c r="AY216" s="223">
        <f t="shared" si="23"/>
        <v>0</v>
      </c>
      <c r="AZ216" s="74">
        <v>0</v>
      </c>
      <c r="BA216" s="75" t="s">
        <v>89</v>
      </c>
      <c r="BB216" s="65" t="s">
        <v>108</v>
      </c>
      <c r="BC216" s="76" t="s">
        <v>14653</v>
      </c>
      <c r="BD216" s="221" t="s">
        <v>87</v>
      </c>
      <c r="BE216" s="221" t="s">
        <v>121</v>
      </c>
    </row>
    <row r="217" spans="2:57" x14ac:dyDescent="0.25">
      <c r="B217" s="65">
        <v>2025</v>
      </c>
      <c r="C217" s="65">
        <v>891780111</v>
      </c>
      <c r="D217" s="65" t="s">
        <v>78</v>
      </c>
      <c r="E217" s="67" t="s">
        <v>14652</v>
      </c>
      <c r="F217" s="65" t="s">
        <v>14651</v>
      </c>
      <c r="G217" s="65">
        <v>0</v>
      </c>
      <c r="H217" s="65" t="s">
        <v>81</v>
      </c>
      <c r="I217" s="221" t="s">
        <v>82</v>
      </c>
      <c r="J217" s="220" t="s">
        <v>126</v>
      </c>
      <c r="K217" s="67" t="s">
        <v>14650</v>
      </c>
      <c r="L217" s="424">
        <v>278444829.67000002</v>
      </c>
      <c r="M217" s="221" t="s">
        <v>85</v>
      </c>
      <c r="N217" s="66" t="s">
        <v>14649</v>
      </c>
      <c r="O217" s="68">
        <v>890115230</v>
      </c>
      <c r="P217" s="68">
        <v>477</v>
      </c>
      <c r="Q217" s="260">
        <v>45714</v>
      </c>
      <c r="R217" s="424">
        <v>323611759.83999997</v>
      </c>
      <c r="S217" s="260">
        <v>45730</v>
      </c>
      <c r="T217" s="424">
        <v>278444829.67000002</v>
      </c>
      <c r="U217" s="65" t="s">
        <v>87</v>
      </c>
      <c r="V217" s="402">
        <v>85467461</v>
      </c>
      <c r="W217" s="242" t="s">
        <v>494</v>
      </c>
      <c r="X217" s="587">
        <v>45730</v>
      </c>
      <c r="Y217" s="260">
        <v>45733</v>
      </c>
      <c r="Z217" s="587">
        <v>45733</v>
      </c>
      <c r="AA217" s="260">
        <v>45914</v>
      </c>
      <c r="AB217" s="49">
        <f t="shared" si="18"/>
        <v>181</v>
      </c>
      <c r="AC217" s="68">
        <v>0</v>
      </c>
      <c r="AD217" s="68">
        <v>0</v>
      </c>
      <c r="AE217" s="68">
        <v>0</v>
      </c>
      <c r="AF217" s="78" t="s">
        <v>89</v>
      </c>
      <c r="AG217" s="49">
        <f t="shared" si="19"/>
        <v>0</v>
      </c>
      <c r="AH217" s="68">
        <v>0</v>
      </c>
      <c r="AI217" s="68">
        <v>0</v>
      </c>
      <c r="AJ217" s="65" t="s">
        <v>89</v>
      </c>
      <c r="AK217" s="78" t="s">
        <v>89</v>
      </c>
      <c r="AL217" s="68">
        <v>0</v>
      </c>
      <c r="AM217" s="78" t="s">
        <v>89</v>
      </c>
      <c r="AN217" s="78" t="s">
        <v>89</v>
      </c>
      <c r="AO217" s="78" t="s">
        <v>89</v>
      </c>
      <c r="AP217" s="49">
        <f t="shared" si="20"/>
        <v>0</v>
      </c>
      <c r="AQ217" s="49">
        <f t="shared" si="21"/>
        <v>278444829.67000002</v>
      </c>
      <c r="AR217" s="65" t="s">
        <v>87</v>
      </c>
      <c r="AS217" s="68">
        <v>278444829.67000002</v>
      </c>
      <c r="AT217" s="65" t="s">
        <v>90</v>
      </c>
      <c r="AU217" s="68">
        <v>0</v>
      </c>
      <c r="AV217" s="75" t="s">
        <v>89</v>
      </c>
      <c r="AW217" s="224">
        <v>0</v>
      </c>
      <c r="AX217" s="79">
        <f t="shared" si="22"/>
        <v>278444829.67000002</v>
      </c>
      <c r="AY217" s="223">
        <f t="shared" si="23"/>
        <v>0</v>
      </c>
      <c r="AZ217" s="74">
        <v>0</v>
      </c>
      <c r="BA217" s="75" t="s">
        <v>89</v>
      </c>
      <c r="BB217" s="65" t="s">
        <v>108</v>
      </c>
      <c r="BC217" s="76" t="s">
        <v>14648</v>
      </c>
      <c r="BD217" s="221" t="s">
        <v>87</v>
      </c>
      <c r="BE217" s="221" t="s">
        <v>121</v>
      </c>
    </row>
    <row r="218" spans="2:57" x14ac:dyDescent="0.25">
      <c r="B218" s="65">
        <v>2025</v>
      </c>
      <c r="C218" s="65">
        <v>891780111</v>
      </c>
      <c r="D218" s="65" t="s">
        <v>78</v>
      </c>
      <c r="E218" s="67" t="s">
        <v>14647</v>
      </c>
      <c r="F218" s="65" t="s">
        <v>14646</v>
      </c>
      <c r="G218" s="65">
        <v>0</v>
      </c>
      <c r="H218" s="65" t="s">
        <v>81</v>
      </c>
      <c r="I218" s="221" t="s">
        <v>82</v>
      </c>
      <c r="J218" s="220" t="s">
        <v>126</v>
      </c>
      <c r="K218" s="67" t="s">
        <v>14645</v>
      </c>
      <c r="L218" s="424">
        <v>4080000</v>
      </c>
      <c r="M218" s="221" t="s">
        <v>85</v>
      </c>
      <c r="N218" s="66" t="s">
        <v>14535</v>
      </c>
      <c r="O218" s="68">
        <v>36549782</v>
      </c>
      <c r="P218" s="68">
        <v>625</v>
      </c>
      <c r="Q218" s="260">
        <v>45727</v>
      </c>
      <c r="R218" s="424">
        <v>4095000</v>
      </c>
      <c r="S218" s="260">
        <v>45734</v>
      </c>
      <c r="T218" s="424">
        <v>4080000</v>
      </c>
      <c r="U218" s="65" t="s">
        <v>87</v>
      </c>
      <c r="V218" s="402">
        <v>72175282</v>
      </c>
      <c r="W218" s="242" t="s">
        <v>318</v>
      </c>
      <c r="X218" s="587">
        <v>45734</v>
      </c>
      <c r="Y218" s="260">
        <v>45734</v>
      </c>
      <c r="Z218" s="587" t="s">
        <v>89</v>
      </c>
      <c r="AA218" s="260">
        <v>46022</v>
      </c>
      <c r="AB218" s="49">
        <f t="shared" si="18"/>
        <v>288</v>
      </c>
      <c r="AC218" s="68">
        <v>0</v>
      </c>
      <c r="AD218" s="68">
        <v>0</v>
      </c>
      <c r="AE218" s="68">
        <v>0</v>
      </c>
      <c r="AF218" s="78" t="s">
        <v>89</v>
      </c>
      <c r="AG218" s="49">
        <f t="shared" si="19"/>
        <v>0</v>
      </c>
      <c r="AH218" s="68">
        <v>0</v>
      </c>
      <c r="AI218" s="68">
        <v>0</v>
      </c>
      <c r="AJ218" s="65" t="s">
        <v>89</v>
      </c>
      <c r="AK218" s="78" t="s">
        <v>89</v>
      </c>
      <c r="AL218" s="68">
        <v>0</v>
      </c>
      <c r="AM218" s="78" t="s">
        <v>89</v>
      </c>
      <c r="AN218" s="78" t="s">
        <v>89</v>
      </c>
      <c r="AO218" s="78" t="s">
        <v>89</v>
      </c>
      <c r="AP218" s="49">
        <f t="shared" si="20"/>
        <v>0</v>
      </c>
      <c r="AQ218" s="49">
        <f t="shared" si="21"/>
        <v>4080000</v>
      </c>
      <c r="AR218" s="65" t="s">
        <v>87</v>
      </c>
      <c r="AS218" s="68">
        <v>4080000</v>
      </c>
      <c r="AT218" s="65" t="s">
        <v>90</v>
      </c>
      <c r="AU218" s="68">
        <v>0</v>
      </c>
      <c r="AV218" s="75" t="s">
        <v>89</v>
      </c>
      <c r="AW218" s="224">
        <v>0</v>
      </c>
      <c r="AX218" s="79">
        <f t="shared" si="22"/>
        <v>4080000</v>
      </c>
      <c r="AY218" s="223">
        <f t="shared" si="23"/>
        <v>0</v>
      </c>
      <c r="AZ218" s="74">
        <v>0</v>
      </c>
      <c r="BA218" s="75" t="s">
        <v>89</v>
      </c>
      <c r="BB218" s="65" t="s">
        <v>108</v>
      </c>
      <c r="BC218" s="76" t="s">
        <v>14644</v>
      </c>
      <c r="BD218" s="221" t="s">
        <v>87</v>
      </c>
      <c r="BE218" s="221" t="s">
        <v>121</v>
      </c>
    </row>
    <row r="219" spans="2:57" x14ac:dyDescent="0.25">
      <c r="B219" s="65">
        <v>2025</v>
      </c>
      <c r="C219" s="65">
        <v>891780111</v>
      </c>
      <c r="D219" s="65" t="s">
        <v>78</v>
      </c>
      <c r="E219" s="67" t="s">
        <v>14643</v>
      </c>
      <c r="F219" s="65" t="s">
        <v>14642</v>
      </c>
      <c r="G219" s="65">
        <v>0</v>
      </c>
      <c r="H219" s="65" t="s">
        <v>81</v>
      </c>
      <c r="I219" s="221" t="s">
        <v>82</v>
      </c>
      <c r="J219" s="220" t="s">
        <v>126</v>
      </c>
      <c r="K219" s="67" t="s">
        <v>14641</v>
      </c>
      <c r="L219" s="424">
        <v>40000000</v>
      </c>
      <c r="M219" s="221" t="s">
        <v>85</v>
      </c>
      <c r="N219" s="66" t="s">
        <v>14640</v>
      </c>
      <c r="O219" s="68">
        <v>891700742</v>
      </c>
      <c r="P219" s="68">
        <v>313</v>
      </c>
      <c r="Q219" s="260">
        <v>45703</v>
      </c>
      <c r="R219" s="424">
        <v>40000000</v>
      </c>
      <c r="S219" s="260">
        <v>45737</v>
      </c>
      <c r="T219" s="424">
        <v>40000000</v>
      </c>
      <c r="U219" s="65" t="s">
        <v>87</v>
      </c>
      <c r="V219" s="402">
        <v>36665858</v>
      </c>
      <c r="W219" s="242" t="s">
        <v>10109</v>
      </c>
      <c r="X219" s="587">
        <v>45737</v>
      </c>
      <c r="Y219" s="260">
        <v>45741</v>
      </c>
      <c r="Z219" s="587" t="s">
        <v>89</v>
      </c>
      <c r="AA219" s="260">
        <v>46022</v>
      </c>
      <c r="AB219" s="49">
        <f t="shared" si="18"/>
        <v>281</v>
      </c>
      <c r="AC219" s="68">
        <v>0</v>
      </c>
      <c r="AD219" s="68">
        <v>0</v>
      </c>
      <c r="AE219" s="68">
        <v>0</v>
      </c>
      <c r="AF219" s="78" t="s">
        <v>89</v>
      </c>
      <c r="AG219" s="49">
        <f t="shared" si="19"/>
        <v>0</v>
      </c>
      <c r="AH219" s="68">
        <v>0</v>
      </c>
      <c r="AI219" s="68">
        <v>0</v>
      </c>
      <c r="AJ219" s="65" t="s">
        <v>89</v>
      </c>
      <c r="AK219" s="78" t="s">
        <v>89</v>
      </c>
      <c r="AL219" s="68">
        <v>0</v>
      </c>
      <c r="AM219" s="78" t="s">
        <v>89</v>
      </c>
      <c r="AN219" s="78" t="s">
        <v>89</v>
      </c>
      <c r="AO219" s="78" t="s">
        <v>89</v>
      </c>
      <c r="AP219" s="49">
        <f t="shared" si="20"/>
        <v>0</v>
      </c>
      <c r="AQ219" s="49">
        <f t="shared" si="21"/>
        <v>40000000</v>
      </c>
      <c r="AR219" s="65" t="s">
        <v>87</v>
      </c>
      <c r="AS219" s="68">
        <v>40000000</v>
      </c>
      <c r="AT219" s="65" t="s">
        <v>90</v>
      </c>
      <c r="AU219" s="68">
        <v>0</v>
      </c>
      <c r="AV219" s="75" t="s">
        <v>89</v>
      </c>
      <c r="AW219" s="224">
        <v>6938400</v>
      </c>
      <c r="AX219" s="79">
        <f t="shared" si="22"/>
        <v>33061600</v>
      </c>
      <c r="AY219" s="223">
        <f t="shared" si="23"/>
        <v>0.17346</v>
      </c>
      <c r="AZ219" s="74">
        <v>0.17</v>
      </c>
      <c r="BA219" s="75" t="s">
        <v>89</v>
      </c>
      <c r="BB219" s="65" t="s">
        <v>108</v>
      </c>
      <c r="BC219" s="76" t="s">
        <v>14639</v>
      </c>
      <c r="BD219" s="221" t="s">
        <v>87</v>
      </c>
      <c r="BE219" s="221" t="s">
        <v>121</v>
      </c>
    </row>
    <row r="220" spans="2:57" x14ac:dyDescent="0.25">
      <c r="B220" s="65">
        <v>2025</v>
      </c>
      <c r="C220" s="65">
        <v>891780111</v>
      </c>
      <c r="D220" s="65" t="s">
        <v>78</v>
      </c>
      <c r="E220" s="67" t="s">
        <v>14638</v>
      </c>
      <c r="F220" s="65" t="s">
        <v>14637</v>
      </c>
      <c r="G220" s="65">
        <v>0</v>
      </c>
      <c r="H220" s="65" t="s">
        <v>81</v>
      </c>
      <c r="I220" s="221" t="s">
        <v>127</v>
      </c>
      <c r="J220" s="220" t="s">
        <v>126</v>
      </c>
      <c r="K220" s="67" t="s">
        <v>14636</v>
      </c>
      <c r="L220" s="424">
        <v>28000000</v>
      </c>
      <c r="M220" s="221" t="s">
        <v>85</v>
      </c>
      <c r="N220" s="66" t="s">
        <v>950</v>
      </c>
      <c r="O220" s="68">
        <v>900929189</v>
      </c>
      <c r="P220" s="68">
        <v>583</v>
      </c>
      <c r="Q220" s="260">
        <v>45726</v>
      </c>
      <c r="R220" s="424">
        <v>28000000</v>
      </c>
      <c r="S220" s="260">
        <v>45742</v>
      </c>
      <c r="T220" s="424">
        <v>28000000</v>
      </c>
      <c r="U220" s="65" t="s">
        <v>87</v>
      </c>
      <c r="V220" s="402">
        <v>36724655</v>
      </c>
      <c r="W220" s="242" t="s">
        <v>324</v>
      </c>
      <c r="X220" s="587">
        <v>45742</v>
      </c>
      <c r="Y220" s="260">
        <v>45743</v>
      </c>
      <c r="Z220" s="587" t="s">
        <v>89</v>
      </c>
      <c r="AA220" s="260">
        <v>46022</v>
      </c>
      <c r="AB220" s="49">
        <f t="shared" si="18"/>
        <v>279</v>
      </c>
      <c r="AC220" s="68">
        <v>0</v>
      </c>
      <c r="AD220" s="68">
        <v>0</v>
      </c>
      <c r="AE220" s="68">
        <v>0</v>
      </c>
      <c r="AF220" s="78" t="s">
        <v>89</v>
      </c>
      <c r="AG220" s="49">
        <f t="shared" si="19"/>
        <v>0</v>
      </c>
      <c r="AH220" s="68">
        <v>0</v>
      </c>
      <c r="AI220" s="68">
        <v>0</v>
      </c>
      <c r="AJ220" s="65" t="s">
        <v>89</v>
      </c>
      <c r="AK220" s="78" t="s">
        <v>89</v>
      </c>
      <c r="AL220" s="68">
        <v>0</v>
      </c>
      <c r="AM220" s="78" t="s">
        <v>89</v>
      </c>
      <c r="AN220" s="78" t="s">
        <v>89</v>
      </c>
      <c r="AO220" s="78" t="s">
        <v>89</v>
      </c>
      <c r="AP220" s="49">
        <f t="shared" si="20"/>
        <v>0</v>
      </c>
      <c r="AQ220" s="49">
        <f t="shared" si="21"/>
        <v>28000000</v>
      </c>
      <c r="AR220" s="65" t="s">
        <v>87</v>
      </c>
      <c r="AS220" s="68">
        <v>28000000</v>
      </c>
      <c r="AT220" s="65" t="s">
        <v>90</v>
      </c>
      <c r="AU220" s="68">
        <v>0</v>
      </c>
      <c r="AV220" s="75" t="s">
        <v>89</v>
      </c>
      <c r="AW220" s="224">
        <v>0</v>
      </c>
      <c r="AX220" s="79">
        <f t="shared" si="22"/>
        <v>28000000</v>
      </c>
      <c r="AY220" s="223">
        <f t="shared" si="23"/>
        <v>0</v>
      </c>
      <c r="AZ220" s="74">
        <v>0</v>
      </c>
      <c r="BA220" s="75" t="s">
        <v>89</v>
      </c>
      <c r="BB220" s="65" t="s">
        <v>108</v>
      </c>
      <c r="BC220" s="76" t="s">
        <v>14635</v>
      </c>
      <c r="BD220" s="221" t="s">
        <v>87</v>
      </c>
      <c r="BE220" s="221" t="s">
        <v>121</v>
      </c>
    </row>
    <row r="221" spans="2:57" x14ac:dyDescent="0.25">
      <c r="B221" s="65">
        <v>2025</v>
      </c>
      <c r="C221" s="65">
        <v>891780111</v>
      </c>
      <c r="D221" s="65" t="s">
        <v>78</v>
      </c>
      <c r="E221" s="67" t="s">
        <v>14634</v>
      </c>
      <c r="F221" s="65" t="s">
        <v>14633</v>
      </c>
      <c r="G221" s="65">
        <v>0</v>
      </c>
      <c r="H221" s="65" t="s">
        <v>81</v>
      </c>
      <c r="I221" s="221" t="s">
        <v>127</v>
      </c>
      <c r="J221" s="220" t="s">
        <v>126</v>
      </c>
      <c r="K221" s="67" t="s">
        <v>14632</v>
      </c>
      <c r="L221" s="424">
        <v>45000000</v>
      </c>
      <c r="M221" s="221" t="s">
        <v>85</v>
      </c>
      <c r="N221" s="66" t="s">
        <v>14613</v>
      </c>
      <c r="O221" s="68">
        <v>819005003</v>
      </c>
      <c r="P221" s="68">
        <v>450</v>
      </c>
      <c r="Q221" s="260">
        <v>45713</v>
      </c>
      <c r="R221" s="424">
        <v>45000000</v>
      </c>
      <c r="S221" s="260">
        <v>45742</v>
      </c>
      <c r="T221" s="424">
        <v>45000000</v>
      </c>
      <c r="U221" s="65" t="s">
        <v>87</v>
      </c>
      <c r="V221" s="402">
        <v>36557666</v>
      </c>
      <c r="W221" s="242" t="s">
        <v>8339</v>
      </c>
      <c r="X221" s="587">
        <v>45742</v>
      </c>
      <c r="Y221" s="260">
        <v>45743</v>
      </c>
      <c r="Z221" s="587">
        <v>45743</v>
      </c>
      <c r="AA221" s="260">
        <v>45808</v>
      </c>
      <c r="AB221" s="49">
        <f t="shared" si="18"/>
        <v>65</v>
      </c>
      <c r="AC221" s="68">
        <v>0</v>
      </c>
      <c r="AD221" s="68">
        <v>0</v>
      </c>
      <c r="AE221" s="68">
        <v>0</v>
      </c>
      <c r="AF221" s="78" t="s">
        <v>89</v>
      </c>
      <c r="AG221" s="49">
        <f t="shared" si="19"/>
        <v>0</v>
      </c>
      <c r="AH221" s="68">
        <v>0</v>
      </c>
      <c r="AI221" s="68">
        <v>0</v>
      </c>
      <c r="AJ221" s="65" t="s">
        <v>89</v>
      </c>
      <c r="AK221" s="78" t="s">
        <v>89</v>
      </c>
      <c r="AL221" s="68">
        <v>0</v>
      </c>
      <c r="AM221" s="78" t="s">
        <v>89</v>
      </c>
      <c r="AN221" s="78" t="s">
        <v>89</v>
      </c>
      <c r="AO221" s="78" t="s">
        <v>89</v>
      </c>
      <c r="AP221" s="49">
        <f t="shared" si="20"/>
        <v>0</v>
      </c>
      <c r="AQ221" s="49">
        <f t="shared" si="21"/>
        <v>45000000</v>
      </c>
      <c r="AR221" s="65" t="s">
        <v>87</v>
      </c>
      <c r="AS221" s="68">
        <v>45000000</v>
      </c>
      <c r="AT221" s="65" t="s">
        <v>90</v>
      </c>
      <c r="AU221" s="68">
        <v>0</v>
      </c>
      <c r="AV221" s="75" t="s">
        <v>89</v>
      </c>
      <c r="AW221" s="224">
        <v>11862020</v>
      </c>
      <c r="AX221" s="79">
        <f t="shared" si="22"/>
        <v>33137980</v>
      </c>
      <c r="AY221" s="223">
        <f t="shared" si="23"/>
        <v>0.26360044444444447</v>
      </c>
      <c r="AZ221" s="74">
        <v>1</v>
      </c>
      <c r="BA221" s="75" t="s">
        <v>89</v>
      </c>
      <c r="BB221" s="65" t="s">
        <v>103</v>
      </c>
      <c r="BC221" s="76" t="s">
        <v>14631</v>
      </c>
      <c r="BD221" s="221" t="s">
        <v>87</v>
      </c>
      <c r="BE221" s="221" t="s">
        <v>121</v>
      </c>
    </row>
    <row r="222" spans="2:57" x14ac:dyDescent="0.25">
      <c r="B222" s="65">
        <v>2025</v>
      </c>
      <c r="C222" s="65">
        <v>891780111</v>
      </c>
      <c r="D222" s="65" t="s">
        <v>78</v>
      </c>
      <c r="E222" s="67" t="s">
        <v>14630</v>
      </c>
      <c r="F222" s="65" t="s">
        <v>14629</v>
      </c>
      <c r="G222" s="65">
        <v>0</v>
      </c>
      <c r="H222" s="65" t="s">
        <v>81</v>
      </c>
      <c r="I222" s="221" t="s">
        <v>82</v>
      </c>
      <c r="J222" s="220" t="s">
        <v>126</v>
      </c>
      <c r="K222" s="67" t="s">
        <v>14628</v>
      </c>
      <c r="L222" s="424">
        <v>71517670</v>
      </c>
      <c r="M222" s="221" t="s">
        <v>85</v>
      </c>
      <c r="N222" s="66" t="s">
        <v>14627</v>
      </c>
      <c r="O222" s="68">
        <v>890101977</v>
      </c>
      <c r="P222" s="68">
        <v>477</v>
      </c>
      <c r="Q222" s="260">
        <v>45714</v>
      </c>
      <c r="R222" s="424">
        <v>323611759.83999997</v>
      </c>
      <c r="S222" s="260">
        <v>45744</v>
      </c>
      <c r="T222" s="424">
        <v>71517670</v>
      </c>
      <c r="U222" s="65" t="s">
        <v>87</v>
      </c>
      <c r="V222" s="402">
        <v>85467461</v>
      </c>
      <c r="W222" s="242" t="s">
        <v>494</v>
      </c>
      <c r="X222" s="587">
        <v>45744</v>
      </c>
      <c r="Y222" s="260">
        <v>45744</v>
      </c>
      <c r="Z222" s="587">
        <v>45744</v>
      </c>
      <c r="AA222" s="260">
        <v>45897</v>
      </c>
      <c r="AB222" s="49">
        <f t="shared" si="18"/>
        <v>153</v>
      </c>
      <c r="AC222" s="68">
        <v>0</v>
      </c>
      <c r="AD222" s="68">
        <v>0</v>
      </c>
      <c r="AE222" s="68">
        <v>0</v>
      </c>
      <c r="AF222" s="78" t="s">
        <v>89</v>
      </c>
      <c r="AG222" s="49">
        <f t="shared" si="19"/>
        <v>0</v>
      </c>
      <c r="AH222" s="68">
        <v>0</v>
      </c>
      <c r="AI222" s="68">
        <v>0</v>
      </c>
      <c r="AJ222" s="65" t="s">
        <v>89</v>
      </c>
      <c r="AK222" s="78" t="s">
        <v>89</v>
      </c>
      <c r="AL222" s="68">
        <v>0</v>
      </c>
      <c r="AM222" s="78" t="s">
        <v>89</v>
      </c>
      <c r="AN222" s="78" t="s">
        <v>89</v>
      </c>
      <c r="AO222" s="78" t="s">
        <v>89</v>
      </c>
      <c r="AP222" s="49">
        <f t="shared" si="20"/>
        <v>0</v>
      </c>
      <c r="AQ222" s="49">
        <f t="shared" si="21"/>
        <v>71517670</v>
      </c>
      <c r="AR222" s="65" t="s">
        <v>87</v>
      </c>
      <c r="AS222" s="68">
        <v>71517670</v>
      </c>
      <c r="AT222" s="65" t="s">
        <v>90</v>
      </c>
      <c r="AU222" s="68">
        <v>0</v>
      </c>
      <c r="AV222" s="75" t="s">
        <v>89</v>
      </c>
      <c r="AW222" s="224">
        <v>0</v>
      </c>
      <c r="AX222" s="79">
        <f t="shared" si="22"/>
        <v>71517670</v>
      </c>
      <c r="AY222" s="223">
        <f t="shared" si="23"/>
        <v>0</v>
      </c>
      <c r="AZ222" s="74">
        <v>1</v>
      </c>
      <c r="BA222" s="75" t="s">
        <v>89</v>
      </c>
      <c r="BB222" s="65" t="s">
        <v>103</v>
      </c>
      <c r="BC222" s="76" t="s">
        <v>14626</v>
      </c>
      <c r="BD222" s="221" t="s">
        <v>87</v>
      </c>
      <c r="BE222" s="221" t="s">
        <v>121</v>
      </c>
    </row>
    <row r="223" spans="2:57" x14ac:dyDescent="0.25">
      <c r="B223" s="65">
        <v>2025</v>
      </c>
      <c r="C223" s="65">
        <v>891780111</v>
      </c>
      <c r="D223" s="65" t="s">
        <v>78</v>
      </c>
      <c r="E223" s="67" t="s">
        <v>14625</v>
      </c>
      <c r="F223" s="65" t="s">
        <v>14624</v>
      </c>
      <c r="G223" s="65">
        <v>0</v>
      </c>
      <c r="H223" s="65" t="s">
        <v>81</v>
      </c>
      <c r="I223" s="221" t="s">
        <v>127</v>
      </c>
      <c r="J223" s="220" t="s">
        <v>126</v>
      </c>
      <c r="K223" s="67" t="s">
        <v>14623</v>
      </c>
      <c r="L223" s="424">
        <v>52999625</v>
      </c>
      <c r="M223" s="221" t="s">
        <v>85</v>
      </c>
      <c r="N223" s="66" t="s">
        <v>950</v>
      </c>
      <c r="O223" s="68">
        <v>900929189</v>
      </c>
      <c r="P223" s="68">
        <v>738</v>
      </c>
      <c r="Q223" s="260">
        <v>45736</v>
      </c>
      <c r="R223" s="424">
        <v>52999625</v>
      </c>
      <c r="S223" s="260">
        <v>45748</v>
      </c>
      <c r="T223" s="424">
        <v>52999625</v>
      </c>
      <c r="U223" s="65" t="s">
        <v>87</v>
      </c>
      <c r="V223" s="402">
        <v>85152695</v>
      </c>
      <c r="W223" s="242" t="s">
        <v>162</v>
      </c>
      <c r="X223" s="587">
        <v>45748</v>
      </c>
      <c r="Y223" s="260">
        <v>45748</v>
      </c>
      <c r="Z223" s="587">
        <v>45748</v>
      </c>
      <c r="AA223" s="260">
        <v>45869</v>
      </c>
      <c r="AB223" s="49">
        <f t="shared" si="18"/>
        <v>121</v>
      </c>
      <c r="AC223" s="68">
        <v>1</v>
      </c>
      <c r="AD223" s="68">
        <v>26499000</v>
      </c>
      <c r="AE223" s="68">
        <v>0</v>
      </c>
      <c r="AF223" s="78" t="s">
        <v>89</v>
      </c>
      <c r="AG223" s="49">
        <f t="shared" si="19"/>
        <v>0</v>
      </c>
      <c r="AH223" s="68">
        <v>0</v>
      </c>
      <c r="AI223" s="68">
        <v>0</v>
      </c>
      <c r="AJ223" s="65" t="s">
        <v>89</v>
      </c>
      <c r="AK223" s="78" t="s">
        <v>89</v>
      </c>
      <c r="AL223" s="68">
        <v>0</v>
      </c>
      <c r="AM223" s="78" t="s">
        <v>89</v>
      </c>
      <c r="AN223" s="78" t="s">
        <v>89</v>
      </c>
      <c r="AO223" s="78" t="s">
        <v>89</v>
      </c>
      <c r="AP223" s="49">
        <f t="shared" si="20"/>
        <v>0</v>
      </c>
      <c r="AQ223" s="49">
        <f t="shared" si="21"/>
        <v>79498625</v>
      </c>
      <c r="AR223" s="65" t="s">
        <v>87</v>
      </c>
      <c r="AS223" s="68">
        <v>52999625</v>
      </c>
      <c r="AT223" s="65" t="s">
        <v>90</v>
      </c>
      <c r="AU223" s="68">
        <v>0</v>
      </c>
      <c r="AV223" s="75" t="s">
        <v>89</v>
      </c>
      <c r="AW223" s="224">
        <v>0</v>
      </c>
      <c r="AX223" s="79">
        <f t="shared" si="22"/>
        <v>79498625</v>
      </c>
      <c r="AY223" s="223">
        <f t="shared" si="23"/>
        <v>0</v>
      </c>
      <c r="AZ223" s="74">
        <v>1</v>
      </c>
      <c r="BA223" s="75" t="s">
        <v>89</v>
      </c>
      <c r="BB223" s="65" t="s">
        <v>103</v>
      </c>
      <c r="BC223" s="76" t="s">
        <v>14622</v>
      </c>
      <c r="BD223" s="221" t="s">
        <v>87</v>
      </c>
      <c r="BE223" s="221" t="s">
        <v>121</v>
      </c>
    </row>
    <row r="224" spans="2:57" x14ac:dyDescent="0.25">
      <c r="B224" s="65">
        <v>2025</v>
      </c>
      <c r="C224" s="65">
        <v>891780111</v>
      </c>
      <c r="D224" s="65" t="s">
        <v>78</v>
      </c>
      <c r="E224" s="67" t="s">
        <v>14621</v>
      </c>
      <c r="F224" s="65" t="s">
        <v>14620</v>
      </c>
      <c r="G224" s="65">
        <v>0</v>
      </c>
      <c r="H224" s="65" t="s">
        <v>81</v>
      </c>
      <c r="I224" s="221" t="s">
        <v>82</v>
      </c>
      <c r="J224" s="220" t="s">
        <v>126</v>
      </c>
      <c r="K224" s="67" t="s">
        <v>14619</v>
      </c>
      <c r="L224" s="424">
        <v>12612100</v>
      </c>
      <c r="M224" s="221" t="s">
        <v>85</v>
      </c>
      <c r="N224" s="66" t="s">
        <v>14618</v>
      </c>
      <c r="O224" s="68">
        <v>819004970</v>
      </c>
      <c r="P224" s="68">
        <v>623</v>
      </c>
      <c r="Q224" s="260">
        <v>45727</v>
      </c>
      <c r="R224" s="424">
        <v>12612100</v>
      </c>
      <c r="S224" s="260">
        <v>45748</v>
      </c>
      <c r="T224" s="424">
        <v>12612100</v>
      </c>
      <c r="U224" s="65" t="s">
        <v>87</v>
      </c>
      <c r="V224" s="402">
        <v>85467461</v>
      </c>
      <c r="W224" s="242" t="s">
        <v>494</v>
      </c>
      <c r="X224" s="587">
        <v>45748</v>
      </c>
      <c r="Y224" s="260">
        <v>45748</v>
      </c>
      <c r="Z224" s="587" t="s">
        <v>89</v>
      </c>
      <c r="AA224" s="260">
        <v>46022</v>
      </c>
      <c r="AB224" s="49">
        <f t="shared" si="18"/>
        <v>274</v>
      </c>
      <c r="AC224" s="68">
        <v>0</v>
      </c>
      <c r="AD224" s="68">
        <v>0</v>
      </c>
      <c r="AE224" s="68">
        <v>0</v>
      </c>
      <c r="AF224" s="78" t="s">
        <v>89</v>
      </c>
      <c r="AG224" s="49">
        <f t="shared" si="19"/>
        <v>0</v>
      </c>
      <c r="AH224" s="68">
        <v>0</v>
      </c>
      <c r="AI224" s="68">
        <v>0</v>
      </c>
      <c r="AJ224" s="65" t="s">
        <v>89</v>
      </c>
      <c r="AK224" s="78" t="s">
        <v>89</v>
      </c>
      <c r="AL224" s="68">
        <v>0</v>
      </c>
      <c r="AM224" s="78" t="s">
        <v>89</v>
      </c>
      <c r="AN224" s="78" t="s">
        <v>89</v>
      </c>
      <c r="AO224" s="78" t="s">
        <v>89</v>
      </c>
      <c r="AP224" s="49">
        <f t="shared" si="20"/>
        <v>0</v>
      </c>
      <c r="AQ224" s="49">
        <f t="shared" si="21"/>
        <v>12612100</v>
      </c>
      <c r="AR224" s="65" t="s">
        <v>87</v>
      </c>
      <c r="AS224" s="68">
        <v>12612100</v>
      </c>
      <c r="AT224" s="65" t="s">
        <v>90</v>
      </c>
      <c r="AU224" s="68">
        <v>0</v>
      </c>
      <c r="AV224" s="75" t="s">
        <v>89</v>
      </c>
      <c r="AW224" s="224">
        <v>0</v>
      </c>
      <c r="AX224" s="79">
        <f t="shared" si="22"/>
        <v>12612100</v>
      </c>
      <c r="AY224" s="223">
        <f t="shared" si="23"/>
        <v>0</v>
      </c>
      <c r="AZ224" s="74">
        <v>0</v>
      </c>
      <c r="BA224" s="75" t="s">
        <v>89</v>
      </c>
      <c r="BB224" s="65" t="s">
        <v>108</v>
      </c>
      <c r="BC224" s="76" t="s">
        <v>14617</v>
      </c>
      <c r="BD224" s="221" t="s">
        <v>87</v>
      </c>
      <c r="BE224" s="221" t="s">
        <v>121</v>
      </c>
    </row>
    <row r="225" spans="2:57" x14ac:dyDescent="0.25">
      <c r="B225" s="65">
        <v>2025</v>
      </c>
      <c r="C225" s="65">
        <v>891780111</v>
      </c>
      <c r="D225" s="65" t="s">
        <v>78</v>
      </c>
      <c r="E225" s="67" t="s">
        <v>14616</v>
      </c>
      <c r="F225" s="65" t="s">
        <v>14615</v>
      </c>
      <c r="G225" s="65">
        <v>0</v>
      </c>
      <c r="H225" s="65" t="s">
        <v>81</v>
      </c>
      <c r="I225" s="221" t="s">
        <v>82</v>
      </c>
      <c r="J225" s="220" t="s">
        <v>126</v>
      </c>
      <c r="K225" s="67" t="s">
        <v>14614</v>
      </c>
      <c r="L225" s="424">
        <v>212148468</v>
      </c>
      <c r="M225" s="221" t="s">
        <v>85</v>
      </c>
      <c r="N225" s="66" t="s">
        <v>14613</v>
      </c>
      <c r="O225" s="68">
        <v>819005003</v>
      </c>
      <c r="P225" s="68">
        <v>665</v>
      </c>
      <c r="Q225" s="260">
        <v>45729</v>
      </c>
      <c r="R225" s="424">
        <v>212148468</v>
      </c>
      <c r="S225" s="260">
        <v>45750</v>
      </c>
      <c r="T225" s="424">
        <v>212148468</v>
      </c>
      <c r="U225" s="65" t="s">
        <v>87</v>
      </c>
      <c r="V225" s="402">
        <v>45476408</v>
      </c>
      <c r="W225" s="242" t="s">
        <v>8784</v>
      </c>
      <c r="X225" s="587">
        <v>45750</v>
      </c>
      <c r="Y225" s="260">
        <v>45750</v>
      </c>
      <c r="Z225" s="587">
        <v>45750</v>
      </c>
      <c r="AA225" s="260">
        <v>46022</v>
      </c>
      <c r="AB225" s="49">
        <f t="shared" si="18"/>
        <v>272</v>
      </c>
      <c r="AC225" s="68">
        <v>0</v>
      </c>
      <c r="AD225" s="68">
        <v>0</v>
      </c>
      <c r="AE225" s="68">
        <v>0</v>
      </c>
      <c r="AF225" s="78" t="s">
        <v>89</v>
      </c>
      <c r="AG225" s="49">
        <f t="shared" si="19"/>
        <v>0</v>
      </c>
      <c r="AH225" s="68">
        <v>0</v>
      </c>
      <c r="AI225" s="68">
        <v>0</v>
      </c>
      <c r="AJ225" s="65" t="s">
        <v>89</v>
      </c>
      <c r="AK225" s="78" t="s">
        <v>89</v>
      </c>
      <c r="AL225" s="68">
        <v>0</v>
      </c>
      <c r="AM225" s="78" t="s">
        <v>89</v>
      </c>
      <c r="AN225" s="78" t="s">
        <v>89</v>
      </c>
      <c r="AO225" s="78" t="s">
        <v>89</v>
      </c>
      <c r="AP225" s="49">
        <f t="shared" si="20"/>
        <v>0</v>
      </c>
      <c r="AQ225" s="49">
        <f t="shared" si="21"/>
        <v>212148468</v>
      </c>
      <c r="AR225" s="65" t="s">
        <v>87</v>
      </c>
      <c r="AS225" s="68">
        <v>212148468</v>
      </c>
      <c r="AT225" s="65" t="s">
        <v>90</v>
      </c>
      <c r="AU225" s="68">
        <v>0</v>
      </c>
      <c r="AV225" s="75" t="s">
        <v>89</v>
      </c>
      <c r="AW225" s="224">
        <v>60278599</v>
      </c>
      <c r="AX225" s="79">
        <f t="shared" si="22"/>
        <v>151869869</v>
      </c>
      <c r="AY225" s="223">
        <f t="shared" si="23"/>
        <v>0.28413402919317804</v>
      </c>
      <c r="AZ225" s="74">
        <v>0.28000000000000003</v>
      </c>
      <c r="BA225" s="75" t="s">
        <v>89</v>
      </c>
      <c r="BB225" s="65" t="s">
        <v>108</v>
      </c>
      <c r="BC225" s="76" t="s">
        <v>14612</v>
      </c>
      <c r="BD225" s="221" t="s">
        <v>87</v>
      </c>
      <c r="BE225" s="221" t="s">
        <v>121</v>
      </c>
    </row>
    <row r="226" spans="2:57" x14ac:dyDescent="0.25">
      <c r="B226" s="65">
        <v>2025</v>
      </c>
      <c r="C226" s="65">
        <v>891780111</v>
      </c>
      <c r="D226" s="65" t="s">
        <v>78</v>
      </c>
      <c r="E226" s="67" t="s">
        <v>14611</v>
      </c>
      <c r="F226" s="65" t="s">
        <v>14610</v>
      </c>
      <c r="G226" s="65">
        <v>0</v>
      </c>
      <c r="H226" s="65" t="s">
        <v>81</v>
      </c>
      <c r="I226" s="221" t="s">
        <v>82</v>
      </c>
      <c r="J226" s="220" t="s">
        <v>126</v>
      </c>
      <c r="K226" s="67" t="s">
        <v>14609</v>
      </c>
      <c r="L226" s="424">
        <v>47469586</v>
      </c>
      <c r="M226" s="221" t="s">
        <v>85</v>
      </c>
      <c r="N226" s="66" t="s">
        <v>14608</v>
      </c>
      <c r="O226" s="68">
        <v>901692815</v>
      </c>
      <c r="P226" s="68">
        <v>798</v>
      </c>
      <c r="Q226" s="260">
        <v>45743</v>
      </c>
      <c r="R226" s="424">
        <v>47469586</v>
      </c>
      <c r="S226" s="260">
        <v>45754</v>
      </c>
      <c r="T226" s="424">
        <v>47469586</v>
      </c>
      <c r="U226" s="65" t="s">
        <v>87</v>
      </c>
      <c r="V226" s="402">
        <v>85467461</v>
      </c>
      <c r="W226" s="242" t="s">
        <v>494</v>
      </c>
      <c r="X226" s="587">
        <v>45754</v>
      </c>
      <c r="Y226" s="260">
        <v>45755</v>
      </c>
      <c r="Z226" s="587">
        <v>45755</v>
      </c>
      <c r="AA226" s="260">
        <v>45807</v>
      </c>
      <c r="AB226" s="49">
        <f t="shared" si="18"/>
        <v>52</v>
      </c>
      <c r="AC226" s="68">
        <v>0</v>
      </c>
      <c r="AD226" s="68">
        <v>0</v>
      </c>
      <c r="AE226" s="68">
        <v>0</v>
      </c>
      <c r="AF226" s="78" t="s">
        <v>89</v>
      </c>
      <c r="AG226" s="49">
        <f t="shared" si="19"/>
        <v>0</v>
      </c>
      <c r="AH226" s="68">
        <v>0</v>
      </c>
      <c r="AI226" s="68">
        <v>0</v>
      </c>
      <c r="AJ226" s="65" t="s">
        <v>89</v>
      </c>
      <c r="AK226" s="78" t="s">
        <v>89</v>
      </c>
      <c r="AL226" s="68">
        <v>0</v>
      </c>
      <c r="AM226" s="78" t="s">
        <v>89</v>
      </c>
      <c r="AN226" s="78" t="s">
        <v>89</v>
      </c>
      <c r="AO226" s="78" t="s">
        <v>89</v>
      </c>
      <c r="AP226" s="49">
        <f t="shared" si="20"/>
        <v>0</v>
      </c>
      <c r="AQ226" s="49">
        <f t="shared" si="21"/>
        <v>47469586</v>
      </c>
      <c r="AR226" s="65" t="s">
        <v>87</v>
      </c>
      <c r="AS226" s="68">
        <v>47469586</v>
      </c>
      <c r="AT226" s="65" t="s">
        <v>90</v>
      </c>
      <c r="AU226" s="68">
        <v>0</v>
      </c>
      <c r="AV226" s="75" t="s">
        <v>89</v>
      </c>
      <c r="AW226" s="224">
        <v>0</v>
      </c>
      <c r="AX226" s="79">
        <f t="shared" si="22"/>
        <v>47469586</v>
      </c>
      <c r="AY226" s="223">
        <f t="shared" si="23"/>
        <v>0</v>
      </c>
      <c r="AZ226" s="74">
        <v>1</v>
      </c>
      <c r="BA226" s="75" t="s">
        <v>89</v>
      </c>
      <c r="BB226" s="65" t="s">
        <v>103</v>
      </c>
      <c r="BC226" s="76" t="s">
        <v>14607</v>
      </c>
      <c r="BD226" s="221" t="s">
        <v>87</v>
      </c>
      <c r="BE226" s="221" t="s">
        <v>121</v>
      </c>
    </row>
    <row r="227" spans="2:57" x14ac:dyDescent="0.25">
      <c r="B227" s="65">
        <v>2025</v>
      </c>
      <c r="C227" s="65">
        <v>891780111</v>
      </c>
      <c r="D227" s="65" t="s">
        <v>78</v>
      </c>
      <c r="E227" s="67" t="s">
        <v>14606</v>
      </c>
      <c r="F227" s="65" t="s">
        <v>14605</v>
      </c>
      <c r="G227" s="65">
        <v>0</v>
      </c>
      <c r="H227" s="65" t="s">
        <v>81</v>
      </c>
      <c r="I227" s="221" t="s">
        <v>82</v>
      </c>
      <c r="J227" s="220" t="s">
        <v>126</v>
      </c>
      <c r="K227" s="67" t="s">
        <v>14604</v>
      </c>
      <c r="L227" s="424">
        <v>139554095</v>
      </c>
      <c r="M227" s="221" t="s">
        <v>85</v>
      </c>
      <c r="N227" s="66" t="s">
        <v>14603</v>
      </c>
      <c r="O227" s="68">
        <v>901380948</v>
      </c>
      <c r="P227" s="68">
        <v>863</v>
      </c>
      <c r="Q227" s="260">
        <v>45751</v>
      </c>
      <c r="R227" s="424">
        <v>139554095</v>
      </c>
      <c r="S227" s="260">
        <v>45777</v>
      </c>
      <c r="T227" s="424">
        <v>139554095</v>
      </c>
      <c r="U227" s="65" t="s">
        <v>87</v>
      </c>
      <c r="V227" s="402">
        <v>85466528</v>
      </c>
      <c r="W227" s="242" t="s">
        <v>14602</v>
      </c>
      <c r="X227" s="587">
        <v>45777</v>
      </c>
      <c r="Y227" s="587">
        <v>45779</v>
      </c>
      <c r="Z227" s="587">
        <v>45779</v>
      </c>
      <c r="AA227" s="260">
        <v>46022</v>
      </c>
      <c r="AB227" s="49">
        <f t="shared" si="18"/>
        <v>243</v>
      </c>
      <c r="AC227" s="68">
        <v>0</v>
      </c>
      <c r="AD227" s="68">
        <v>0</v>
      </c>
      <c r="AE227" s="68">
        <v>0</v>
      </c>
      <c r="AF227" s="78" t="s">
        <v>89</v>
      </c>
      <c r="AG227" s="49">
        <f t="shared" si="19"/>
        <v>0</v>
      </c>
      <c r="AH227" s="68">
        <v>0</v>
      </c>
      <c r="AI227" s="68">
        <v>0</v>
      </c>
      <c r="AJ227" s="65" t="s">
        <v>89</v>
      </c>
      <c r="AK227" s="78" t="s">
        <v>89</v>
      </c>
      <c r="AL227" s="68">
        <v>0</v>
      </c>
      <c r="AM227" s="78" t="s">
        <v>89</v>
      </c>
      <c r="AN227" s="78" t="s">
        <v>89</v>
      </c>
      <c r="AO227" s="78" t="s">
        <v>89</v>
      </c>
      <c r="AP227" s="49">
        <f t="shared" si="20"/>
        <v>0</v>
      </c>
      <c r="AQ227" s="49">
        <f t="shared" si="21"/>
        <v>139554095</v>
      </c>
      <c r="AR227" s="65" t="s">
        <v>87</v>
      </c>
      <c r="AS227" s="68">
        <v>139554095</v>
      </c>
      <c r="AT227" s="65" t="s">
        <v>90</v>
      </c>
      <c r="AU227" s="68">
        <v>0</v>
      </c>
      <c r="AV227" s="75" t="s">
        <v>89</v>
      </c>
      <c r="AW227" s="224">
        <v>0</v>
      </c>
      <c r="AX227" s="79">
        <f t="shared" si="22"/>
        <v>139554095</v>
      </c>
      <c r="AY227" s="223">
        <f t="shared" si="23"/>
        <v>0</v>
      </c>
      <c r="AZ227" s="74">
        <v>0</v>
      </c>
      <c r="BA227" s="75" t="s">
        <v>89</v>
      </c>
      <c r="BB227" s="65" t="s">
        <v>108</v>
      </c>
      <c r="BC227" s="588" t="s">
        <v>14601</v>
      </c>
      <c r="BD227" s="221" t="s">
        <v>87</v>
      </c>
      <c r="BE227" s="221" t="s">
        <v>121</v>
      </c>
    </row>
    <row r="228" spans="2:57" x14ac:dyDescent="0.25">
      <c r="B228" s="65">
        <v>2025</v>
      </c>
      <c r="C228" s="65">
        <v>891780111</v>
      </c>
      <c r="D228" s="65" t="s">
        <v>78</v>
      </c>
      <c r="E228" s="67" t="s">
        <v>14600</v>
      </c>
      <c r="F228" s="65" t="s">
        <v>14599</v>
      </c>
      <c r="G228" s="65">
        <v>0</v>
      </c>
      <c r="H228" s="65" t="s">
        <v>81</v>
      </c>
      <c r="I228" s="221" t="s">
        <v>127</v>
      </c>
      <c r="J228" s="220" t="s">
        <v>126</v>
      </c>
      <c r="K228" s="67" t="s">
        <v>14598</v>
      </c>
      <c r="L228" s="424">
        <v>8000000</v>
      </c>
      <c r="M228" s="221" t="s">
        <v>85</v>
      </c>
      <c r="N228" s="66" t="s">
        <v>14578</v>
      </c>
      <c r="O228" s="68">
        <v>900127349</v>
      </c>
      <c r="P228" s="68">
        <v>990</v>
      </c>
      <c r="Q228" s="260">
        <v>45779</v>
      </c>
      <c r="R228" s="424">
        <v>8000000</v>
      </c>
      <c r="S228" s="260">
        <v>45784</v>
      </c>
      <c r="T228" s="424">
        <v>8000000</v>
      </c>
      <c r="U228" s="65" t="s">
        <v>87</v>
      </c>
      <c r="V228" s="402">
        <v>85152695</v>
      </c>
      <c r="W228" s="242" t="s">
        <v>162</v>
      </c>
      <c r="X228" s="587">
        <v>45784</v>
      </c>
      <c r="Y228" s="587">
        <v>45784</v>
      </c>
      <c r="Z228" s="587">
        <v>45784</v>
      </c>
      <c r="AA228" s="260">
        <v>45807</v>
      </c>
      <c r="AB228" s="49">
        <f t="shared" si="18"/>
        <v>23</v>
      </c>
      <c r="AC228" s="68">
        <v>0</v>
      </c>
      <c r="AD228" s="68">
        <v>0</v>
      </c>
      <c r="AE228" s="68">
        <v>0</v>
      </c>
      <c r="AF228" s="78" t="s">
        <v>89</v>
      </c>
      <c r="AG228" s="49">
        <f t="shared" si="19"/>
        <v>0</v>
      </c>
      <c r="AH228" s="68">
        <v>0</v>
      </c>
      <c r="AI228" s="68">
        <v>0</v>
      </c>
      <c r="AJ228" s="65" t="s">
        <v>89</v>
      </c>
      <c r="AK228" s="78" t="s">
        <v>89</v>
      </c>
      <c r="AL228" s="68">
        <v>0</v>
      </c>
      <c r="AM228" s="78" t="s">
        <v>89</v>
      </c>
      <c r="AN228" s="78" t="s">
        <v>89</v>
      </c>
      <c r="AO228" s="78" t="s">
        <v>89</v>
      </c>
      <c r="AP228" s="49">
        <f t="shared" si="20"/>
        <v>0</v>
      </c>
      <c r="AQ228" s="49">
        <f t="shared" si="21"/>
        <v>8000000</v>
      </c>
      <c r="AR228" s="65" t="s">
        <v>87</v>
      </c>
      <c r="AS228" s="68">
        <v>8000000</v>
      </c>
      <c r="AT228" s="65" t="s">
        <v>90</v>
      </c>
      <c r="AU228" s="68">
        <v>0</v>
      </c>
      <c r="AV228" s="75" t="s">
        <v>89</v>
      </c>
      <c r="AW228" s="224">
        <v>0</v>
      </c>
      <c r="AX228" s="79">
        <f t="shared" si="22"/>
        <v>8000000</v>
      </c>
      <c r="AY228" s="223">
        <f t="shared" si="23"/>
        <v>0</v>
      </c>
      <c r="AZ228" s="74">
        <v>1</v>
      </c>
      <c r="BA228" s="75" t="s">
        <v>89</v>
      </c>
      <c r="BB228" s="65" t="s">
        <v>103</v>
      </c>
      <c r="BC228" s="588" t="s">
        <v>14597</v>
      </c>
      <c r="BD228" s="221" t="s">
        <v>87</v>
      </c>
      <c r="BE228" s="221" t="s">
        <v>121</v>
      </c>
    </row>
    <row r="229" spans="2:57" x14ac:dyDescent="0.25">
      <c r="B229" s="65">
        <v>2025</v>
      </c>
      <c r="C229" s="65">
        <v>891780111</v>
      </c>
      <c r="D229" s="65" t="s">
        <v>78</v>
      </c>
      <c r="E229" s="67" t="s">
        <v>14596</v>
      </c>
      <c r="F229" s="65" t="s">
        <v>14595</v>
      </c>
      <c r="G229" s="65">
        <v>0</v>
      </c>
      <c r="H229" s="65" t="s">
        <v>81</v>
      </c>
      <c r="I229" s="221" t="s">
        <v>82</v>
      </c>
      <c r="J229" s="220" t="s">
        <v>126</v>
      </c>
      <c r="K229" s="67" t="s">
        <v>14594</v>
      </c>
      <c r="L229" s="424">
        <v>40000000</v>
      </c>
      <c r="M229" s="221" t="s">
        <v>85</v>
      </c>
      <c r="N229" s="66" t="s">
        <v>14593</v>
      </c>
      <c r="O229" s="68">
        <v>901295924</v>
      </c>
      <c r="P229" s="68">
        <v>383</v>
      </c>
      <c r="Q229" s="260">
        <v>45706</v>
      </c>
      <c r="R229" s="424">
        <v>40000000</v>
      </c>
      <c r="S229" s="260">
        <v>45785</v>
      </c>
      <c r="T229" s="424">
        <v>40000000</v>
      </c>
      <c r="U229" s="65" t="s">
        <v>87</v>
      </c>
      <c r="V229" s="402">
        <v>36665858</v>
      </c>
      <c r="W229" s="242" t="s">
        <v>10109</v>
      </c>
      <c r="X229" s="587">
        <v>45785</v>
      </c>
      <c r="Y229" s="587">
        <v>45785</v>
      </c>
      <c r="Z229" s="587" t="s">
        <v>89</v>
      </c>
      <c r="AA229" s="260">
        <v>46022</v>
      </c>
      <c r="AB229" s="49">
        <f t="shared" si="18"/>
        <v>237</v>
      </c>
      <c r="AC229" s="68">
        <v>0</v>
      </c>
      <c r="AD229" s="68">
        <v>0</v>
      </c>
      <c r="AE229" s="68">
        <v>0</v>
      </c>
      <c r="AF229" s="78" t="s">
        <v>89</v>
      </c>
      <c r="AG229" s="49">
        <f t="shared" si="19"/>
        <v>0</v>
      </c>
      <c r="AH229" s="68">
        <v>0</v>
      </c>
      <c r="AI229" s="68">
        <v>0</v>
      </c>
      <c r="AJ229" s="65" t="s">
        <v>89</v>
      </c>
      <c r="AK229" s="78" t="s">
        <v>89</v>
      </c>
      <c r="AL229" s="68">
        <v>0</v>
      </c>
      <c r="AM229" s="78" t="s">
        <v>89</v>
      </c>
      <c r="AN229" s="78" t="s">
        <v>89</v>
      </c>
      <c r="AO229" s="78" t="s">
        <v>89</v>
      </c>
      <c r="AP229" s="49">
        <f t="shared" si="20"/>
        <v>0</v>
      </c>
      <c r="AQ229" s="49">
        <f t="shared" si="21"/>
        <v>40000000</v>
      </c>
      <c r="AR229" s="65" t="s">
        <v>87</v>
      </c>
      <c r="AS229" s="68">
        <v>40000000</v>
      </c>
      <c r="AT229" s="65" t="s">
        <v>90</v>
      </c>
      <c r="AU229" s="68">
        <v>0</v>
      </c>
      <c r="AV229" s="75" t="s">
        <v>89</v>
      </c>
      <c r="AW229" s="224">
        <v>0</v>
      </c>
      <c r="AX229" s="79">
        <f t="shared" si="22"/>
        <v>40000000</v>
      </c>
      <c r="AY229" s="223">
        <f t="shared" si="23"/>
        <v>0</v>
      </c>
      <c r="AZ229" s="74">
        <v>0</v>
      </c>
      <c r="BA229" s="75" t="s">
        <v>89</v>
      </c>
      <c r="BB229" s="65" t="s">
        <v>108</v>
      </c>
      <c r="BC229" s="588" t="s">
        <v>14592</v>
      </c>
      <c r="BD229" s="221" t="s">
        <v>87</v>
      </c>
      <c r="BE229" s="221" t="s">
        <v>121</v>
      </c>
    </row>
    <row r="230" spans="2:57" x14ac:dyDescent="0.25">
      <c r="B230" s="65">
        <v>2025</v>
      </c>
      <c r="C230" s="65">
        <v>891780111</v>
      </c>
      <c r="D230" s="65" t="s">
        <v>78</v>
      </c>
      <c r="E230" s="67" t="s">
        <v>14591</v>
      </c>
      <c r="F230" s="65" t="s">
        <v>14590</v>
      </c>
      <c r="G230" s="65">
        <v>0</v>
      </c>
      <c r="H230" s="65" t="s">
        <v>81</v>
      </c>
      <c r="I230" s="221" t="s">
        <v>82</v>
      </c>
      <c r="J230" s="220" t="s">
        <v>126</v>
      </c>
      <c r="K230" s="67" t="s">
        <v>14589</v>
      </c>
      <c r="L230" s="424">
        <v>20000000</v>
      </c>
      <c r="M230" s="221" t="s">
        <v>85</v>
      </c>
      <c r="N230" s="66" t="s">
        <v>14588</v>
      </c>
      <c r="O230" s="68">
        <v>901825895</v>
      </c>
      <c r="P230" s="68">
        <v>1119</v>
      </c>
      <c r="Q230" s="260">
        <v>45797</v>
      </c>
      <c r="R230" s="424">
        <v>20000000</v>
      </c>
      <c r="S230" s="260">
        <v>45820</v>
      </c>
      <c r="T230" s="424">
        <v>20000000</v>
      </c>
      <c r="U230" s="65" t="s">
        <v>87</v>
      </c>
      <c r="V230" s="402">
        <v>72221403</v>
      </c>
      <c r="W230" s="242" t="s">
        <v>14587</v>
      </c>
      <c r="X230" s="587">
        <v>45820</v>
      </c>
      <c r="Y230" s="587">
        <v>45821</v>
      </c>
      <c r="Z230" s="587" t="s">
        <v>89</v>
      </c>
      <c r="AA230" s="260">
        <v>46022</v>
      </c>
      <c r="AB230" s="49">
        <f t="shared" si="18"/>
        <v>201</v>
      </c>
      <c r="AC230" s="68">
        <v>1</v>
      </c>
      <c r="AD230" s="68">
        <v>10000000</v>
      </c>
      <c r="AE230" s="68">
        <v>0</v>
      </c>
      <c r="AF230" s="78" t="s">
        <v>89</v>
      </c>
      <c r="AG230" s="49">
        <f t="shared" si="19"/>
        <v>0</v>
      </c>
      <c r="AH230" s="68">
        <v>0</v>
      </c>
      <c r="AI230" s="68">
        <v>0</v>
      </c>
      <c r="AJ230" s="65" t="s">
        <v>89</v>
      </c>
      <c r="AK230" s="78" t="s">
        <v>89</v>
      </c>
      <c r="AL230" s="68">
        <v>0</v>
      </c>
      <c r="AM230" s="78" t="s">
        <v>89</v>
      </c>
      <c r="AN230" s="78" t="s">
        <v>89</v>
      </c>
      <c r="AO230" s="78" t="s">
        <v>89</v>
      </c>
      <c r="AP230" s="49">
        <f t="shared" si="20"/>
        <v>0</v>
      </c>
      <c r="AQ230" s="49">
        <f t="shared" si="21"/>
        <v>30000000</v>
      </c>
      <c r="AR230" s="65" t="s">
        <v>87</v>
      </c>
      <c r="AS230" s="68">
        <v>20000000</v>
      </c>
      <c r="AT230" s="65" t="s">
        <v>90</v>
      </c>
      <c r="AU230" s="68">
        <v>0</v>
      </c>
      <c r="AV230" s="75" t="s">
        <v>89</v>
      </c>
      <c r="AW230" s="224">
        <v>0</v>
      </c>
      <c r="AX230" s="79">
        <f t="shared" si="22"/>
        <v>30000000</v>
      </c>
      <c r="AY230" s="223">
        <f t="shared" si="23"/>
        <v>0</v>
      </c>
      <c r="AZ230" s="74">
        <v>0</v>
      </c>
      <c r="BA230" s="75" t="s">
        <v>89</v>
      </c>
      <c r="BB230" s="65" t="s">
        <v>108</v>
      </c>
      <c r="BC230" s="588" t="s">
        <v>14586</v>
      </c>
      <c r="BD230" s="221" t="s">
        <v>87</v>
      </c>
      <c r="BE230" s="221" t="s">
        <v>121</v>
      </c>
    </row>
    <row r="231" spans="2:57" x14ac:dyDescent="0.25">
      <c r="B231" s="65">
        <v>2025</v>
      </c>
      <c r="C231" s="65">
        <v>891780111</v>
      </c>
      <c r="D231" s="65" t="s">
        <v>78</v>
      </c>
      <c r="E231" s="67" t="s">
        <v>14585</v>
      </c>
      <c r="F231" s="65" t="s">
        <v>14584</v>
      </c>
      <c r="G231" s="65">
        <v>0</v>
      </c>
      <c r="H231" s="65" t="s">
        <v>81</v>
      </c>
      <c r="I231" s="221" t="s">
        <v>127</v>
      </c>
      <c r="J231" s="220" t="s">
        <v>126</v>
      </c>
      <c r="K231" s="67" t="s">
        <v>14583</v>
      </c>
      <c r="L231" s="424">
        <v>63960120</v>
      </c>
      <c r="M231" s="221" t="s">
        <v>85</v>
      </c>
      <c r="N231" s="66" t="s">
        <v>950</v>
      </c>
      <c r="O231" s="68">
        <v>900929189</v>
      </c>
      <c r="P231" s="68">
        <v>1344</v>
      </c>
      <c r="Q231" s="260">
        <v>45826</v>
      </c>
      <c r="R231" s="424">
        <v>63960120</v>
      </c>
      <c r="S231" s="260">
        <v>45834</v>
      </c>
      <c r="T231" s="424">
        <v>63960120</v>
      </c>
      <c r="U231" s="65" t="s">
        <v>87</v>
      </c>
      <c r="V231" s="402">
        <v>85152695</v>
      </c>
      <c r="W231" s="242" t="s">
        <v>162</v>
      </c>
      <c r="X231" s="587">
        <v>45834</v>
      </c>
      <c r="Y231" s="587">
        <v>45834</v>
      </c>
      <c r="Z231" s="587">
        <v>45834</v>
      </c>
      <c r="AA231" s="260">
        <v>45991</v>
      </c>
      <c r="AB231" s="49">
        <f t="shared" si="18"/>
        <v>157</v>
      </c>
      <c r="AC231" s="68">
        <v>0</v>
      </c>
      <c r="AD231" s="68">
        <v>0</v>
      </c>
      <c r="AE231" s="68">
        <v>0</v>
      </c>
      <c r="AF231" s="78" t="s">
        <v>89</v>
      </c>
      <c r="AG231" s="49">
        <f t="shared" si="19"/>
        <v>0</v>
      </c>
      <c r="AH231" s="68">
        <v>0</v>
      </c>
      <c r="AI231" s="68">
        <v>0</v>
      </c>
      <c r="AJ231" s="65" t="s">
        <v>89</v>
      </c>
      <c r="AK231" s="78" t="s">
        <v>89</v>
      </c>
      <c r="AL231" s="68">
        <v>0</v>
      </c>
      <c r="AM231" s="78" t="s">
        <v>89</v>
      </c>
      <c r="AN231" s="78" t="s">
        <v>89</v>
      </c>
      <c r="AO231" s="78" t="s">
        <v>89</v>
      </c>
      <c r="AP231" s="49">
        <f t="shared" si="20"/>
        <v>0</v>
      </c>
      <c r="AQ231" s="49">
        <f t="shared" si="21"/>
        <v>63960120</v>
      </c>
      <c r="AR231" s="65" t="s">
        <v>87</v>
      </c>
      <c r="AS231" s="68">
        <v>63960120</v>
      </c>
      <c r="AT231" s="65" t="s">
        <v>90</v>
      </c>
      <c r="AU231" s="68">
        <v>0</v>
      </c>
      <c r="AV231" s="75" t="s">
        <v>89</v>
      </c>
      <c r="AW231" s="224">
        <v>0</v>
      </c>
      <c r="AX231" s="79">
        <f t="shared" si="22"/>
        <v>63960120</v>
      </c>
      <c r="AY231" s="223">
        <f t="shared" si="23"/>
        <v>0</v>
      </c>
      <c r="AZ231" s="74">
        <v>0</v>
      </c>
      <c r="BA231" s="75" t="s">
        <v>89</v>
      </c>
      <c r="BB231" s="65" t="s">
        <v>108</v>
      </c>
      <c r="BC231" s="588" t="s">
        <v>14582</v>
      </c>
      <c r="BD231" s="221" t="s">
        <v>87</v>
      </c>
      <c r="BE231" s="221" t="s">
        <v>121</v>
      </c>
    </row>
    <row r="232" spans="2:57" x14ac:dyDescent="0.25">
      <c r="B232" s="65">
        <v>2025</v>
      </c>
      <c r="C232" s="65">
        <v>891780111</v>
      </c>
      <c r="D232" s="65" t="s">
        <v>78</v>
      </c>
      <c r="E232" s="67" t="s">
        <v>14581</v>
      </c>
      <c r="F232" s="65" t="s">
        <v>14580</v>
      </c>
      <c r="G232" s="65">
        <v>0</v>
      </c>
      <c r="H232" s="65" t="s">
        <v>81</v>
      </c>
      <c r="I232" s="221" t="s">
        <v>127</v>
      </c>
      <c r="J232" s="220" t="s">
        <v>126</v>
      </c>
      <c r="K232" s="67" t="s">
        <v>14579</v>
      </c>
      <c r="L232" s="424">
        <v>5000000</v>
      </c>
      <c r="M232" s="221" t="s">
        <v>85</v>
      </c>
      <c r="N232" s="66" t="s">
        <v>14578</v>
      </c>
      <c r="O232" s="68">
        <v>900127349</v>
      </c>
      <c r="P232" s="68">
        <v>1346</v>
      </c>
      <c r="Q232" s="260">
        <v>45826</v>
      </c>
      <c r="R232" s="424">
        <v>5000000</v>
      </c>
      <c r="S232" s="260">
        <v>45840</v>
      </c>
      <c r="T232" s="424">
        <v>5000000</v>
      </c>
      <c r="U232" s="65" t="s">
        <v>87</v>
      </c>
      <c r="V232" s="402">
        <v>85152695</v>
      </c>
      <c r="W232" s="242" t="s">
        <v>162</v>
      </c>
      <c r="X232" s="587">
        <v>45840</v>
      </c>
      <c r="Y232" s="587">
        <v>45846</v>
      </c>
      <c r="Z232" s="587">
        <v>45842</v>
      </c>
      <c r="AA232" s="260">
        <v>45960</v>
      </c>
      <c r="AB232" s="49">
        <f t="shared" si="18"/>
        <v>118</v>
      </c>
      <c r="AC232" s="68">
        <v>0</v>
      </c>
      <c r="AD232" s="68">
        <v>0</v>
      </c>
      <c r="AE232" s="68">
        <v>0</v>
      </c>
      <c r="AF232" s="78" t="s">
        <v>89</v>
      </c>
      <c r="AG232" s="49">
        <f t="shared" si="19"/>
        <v>0</v>
      </c>
      <c r="AH232" s="68">
        <v>0</v>
      </c>
      <c r="AI232" s="68">
        <v>0</v>
      </c>
      <c r="AJ232" s="65" t="s">
        <v>89</v>
      </c>
      <c r="AK232" s="78" t="s">
        <v>89</v>
      </c>
      <c r="AL232" s="68">
        <v>0</v>
      </c>
      <c r="AM232" s="78" t="s">
        <v>89</v>
      </c>
      <c r="AN232" s="78" t="s">
        <v>89</v>
      </c>
      <c r="AO232" s="78" t="s">
        <v>89</v>
      </c>
      <c r="AP232" s="49">
        <f t="shared" si="20"/>
        <v>0</v>
      </c>
      <c r="AQ232" s="49">
        <f t="shared" si="21"/>
        <v>5000000</v>
      </c>
      <c r="AR232" s="65" t="s">
        <v>87</v>
      </c>
      <c r="AS232" s="68">
        <v>5000000</v>
      </c>
      <c r="AT232" s="65" t="s">
        <v>90</v>
      </c>
      <c r="AU232" s="68">
        <v>0</v>
      </c>
      <c r="AV232" s="75" t="s">
        <v>89</v>
      </c>
      <c r="AW232" s="224">
        <v>0</v>
      </c>
      <c r="AX232" s="79">
        <f t="shared" si="22"/>
        <v>5000000</v>
      </c>
      <c r="AY232" s="223">
        <f t="shared" si="23"/>
        <v>0</v>
      </c>
      <c r="AZ232" s="74">
        <v>0</v>
      </c>
      <c r="BA232" s="75" t="s">
        <v>89</v>
      </c>
      <c r="BB232" s="65" t="s">
        <v>108</v>
      </c>
      <c r="BC232" s="588" t="s">
        <v>14577</v>
      </c>
      <c r="BD232" s="221" t="s">
        <v>87</v>
      </c>
      <c r="BE232" s="221" t="s">
        <v>121</v>
      </c>
    </row>
    <row r="233" spans="2:57" x14ac:dyDescent="0.25">
      <c r="B233" s="65">
        <v>2025</v>
      </c>
      <c r="C233" s="65">
        <v>891780111</v>
      </c>
      <c r="D233" s="65" t="s">
        <v>78</v>
      </c>
      <c r="E233" s="67" t="s">
        <v>14576</v>
      </c>
      <c r="F233" s="65" t="s">
        <v>14575</v>
      </c>
      <c r="G233" s="65">
        <v>0</v>
      </c>
      <c r="H233" s="65" t="s">
        <v>81</v>
      </c>
      <c r="I233" s="221" t="s">
        <v>82</v>
      </c>
      <c r="J233" s="220" t="s">
        <v>126</v>
      </c>
      <c r="K233" s="67" t="s">
        <v>14574</v>
      </c>
      <c r="L233" s="424">
        <v>15000000</v>
      </c>
      <c r="M233" s="221" t="s">
        <v>85</v>
      </c>
      <c r="N233" s="66" t="s">
        <v>14573</v>
      </c>
      <c r="O233" s="68">
        <v>900432536</v>
      </c>
      <c r="P233" s="68">
        <v>977</v>
      </c>
      <c r="Q233" s="260">
        <v>45776</v>
      </c>
      <c r="R233" s="424">
        <v>15000000</v>
      </c>
      <c r="S233" s="260">
        <v>45846</v>
      </c>
      <c r="T233" s="424">
        <v>15000000</v>
      </c>
      <c r="U233" s="65" t="s">
        <v>87</v>
      </c>
      <c r="V233" s="402">
        <v>36724655</v>
      </c>
      <c r="W233" s="242" t="s">
        <v>324</v>
      </c>
      <c r="X233" s="587">
        <v>45846</v>
      </c>
      <c r="Y233" s="587">
        <v>45846</v>
      </c>
      <c r="Z233" s="587" t="s">
        <v>89</v>
      </c>
      <c r="AA233" s="260">
        <v>46022</v>
      </c>
      <c r="AB233" s="49">
        <f t="shared" si="18"/>
        <v>176</v>
      </c>
      <c r="AC233" s="68">
        <v>0</v>
      </c>
      <c r="AD233" s="68">
        <v>0</v>
      </c>
      <c r="AE233" s="68">
        <v>0</v>
      </c>
      <c r="AF233" s="78" t="s">
        <v>89</v>
      </c>
      <c r="AG233" s="49">
        <f t="shared" si="19"/>
        <v>0</v>
      </c>
      <c r="AH233" s="68">
        <v>0</v>
      </c>
      <c r="AI233" s="68">
        <v>0</v>
      </c>
      <c r="AJ233" s="65" t="s">
        <v>89</v>
      </c>
      <c r="AK233" s="78" t="s">
        <v>89</v>
      </c>
      <c r="AL233" s="68">
        <v>0</v>
      </c>
      <c r="AM233" s="78" t="s">
        <v>89</v>
      </c>
      <c r="AN233" s="78" t="s">
        <v>89</v>
      </c>
      <c r="AO233" s="78" t="s">
        <v>89</v>
      </c>
      <c r="AP233" s="49">
        <f t="shared" si="20"/>
        <v>0</v>
      </c>
      <c r="AQ233" s="49">
        <f t="shared" si="21"/>
        <v>15000000</v>
      </c>
      <c r="AR233" s="65" t="s">
        <v>87</v>
      </c>
      <c r="AS233" s="68">
        <v>15000000</v>
      </c>
      <c r="AT233" s="65" t="s">
        <v>90</v>
      </c>
      <c r="AU233" s="68">
        <v>0</v>
      </c>
      <c r="AV233" s="75" t="s">
        <v>89</v>
      </c>
      <c r="AW233" s="224">
        <v>0</v>
      </c>
      <c r="AX233" s="79">
        <f t="shared" si="22"/>
        <v>15000000</v>
      </c>
      <c r="AY233" s="223">
        <f t="shared" si="23"/>
        <v>0</v>
      </c>
      <c r="AZ233" s="74">
        <v>0</v>
      </c>
      <c r="BA233" s="75" t="s">
        <v>89</v>
      </c>
      <c r="BB233" s="65" t="s">
        <v>108</v>
      </c>
      <c r="BC233" s="588" t="s">
        <v>14572</v>
      </c>
      <c r="BD233" s="221" t="s">
        <v>87</v>
      </c>
      <c r="BE233" s="221" t="s">
        <v>121</v>
      </c>
    </row>
    <row r="234" spans="2:57" x14ac:dyDescent="0.25">
      <c r="B234" s="65">
        <v>2025</v>
      </c>
      <c r="C234" s="65">
        <v>891780111</v>
      </c>
      <c r="D234" s="65" t="s">
        <v>78</v>
      </c>
      <c r="E234" s="67" t="s">
        <v>14571</v>
      </c>
      <c r="F234" s="65" t="s">
        <v>14570</v>
      </c>
      <c r="G234" s="65">
        <v>0</v>
      </c>
      <c r="H234" s="65" t="s">
        <v>81</v>
      </c>
      <c r="I234" s="221" t="s">
        <v>82</v>
      </c>
      <c r="J234" s="220" t="s">
        <v>126</v>
      </c>
      <c r="K234" s="67" t="s">
        <v>14569</v>
      </c>
      <c r="L234" s="424">
        <v>320000000</v>
      </c>
      <c r="M234" s="221" t="s">
        <v>85</v>
      </c>
      <c r="N234" s="66" t="s">
        <v>14568</v>
      </c>
      <c r="O234" s="68">
        <v>900331965</v>
      </c>
      <c r="P234" s="68">
        <v>1389</v>
      </c>
      <c r="Q234" s="260">
        <v>45835</v>
      </c>
      <c r="R234" s="424">
        <v>320000000</v>
      </c>
      <c r="S234" s="260">
        <v>45852</v>
      </c>
      <c r="T234" s="424">
        <v>320000000</v>
      </c>
      <c r="U234" s="65" t="s">
        <v>87</v>
      </c>
      <c r="V234" s="402">
        <v>85459497</v>
      </c>
      <c r="W234" s="242" t="s">
        <v>540</v>
      </c>
      <c r="X234" s="587">
        <v>45852</v>
      </c>
      <c r="Y234" s="587">
        <v>45852</v>
      </c>
      <c r="Z234" s="587">
        <v>45852</v>
      </c>
      <c r="AA234" s="260">
        <v>46022</v>
      </c>
      <c r="AB234" s="49">
        <f t="shared" si="18"/>
        <v>170</v>
      </c>
      <c r="AC234" s="68">
        <v>0</v>
      </c>
      <c r="AD234" s="68">
        <v>0</v>
      </c>
      <c r="AE234" s="68">
        <v>0</v>
      </c>
      <c r="AF234" s="78" t="s">
        <v>89</v>
      </c>
      <c r="AG234" s="49">
        <f t="shared" si="19"/>
        <v>0</v>
      </c>
      <c r="AH234" s="68">
        <v>0</v>
      </c>
      <c r="AI234" s="68">
        <v>0</v>
      </c>
      <c r="AJ234" s="65" t="s">
        <v>89</v>
      </c>
      <c r="AK234" s="78" t="s">
        <v>89</v>
      </c>
      <c r="AL234" s="68">
        <v>0</v>
      </c>
      <c r="AM234" s="78" t="s">
        <v>89</v>
      </c>
      <c r="AN234" s="78" t="s">
        <v>89</v>
      </c>
      <c r="AO234" s="78" t="s">
        <v>89</v>
      </c>
      <c r="AP234" s="49">
        <f t="shared" si="20"/>
        <v>0</v>
      </c>
      <c r="AQ234" s="49">
        <f t="shared" si="21"/>
        <v>320000000</v>
      </c>
      <c r="AR234" s="65" t="s">
        <v>87</v>
      </c>
      <c r="AS234" s="68">
        <v>320000000</v>
      </c>
      <c r="AT234" s="65" t="s">
        <v>90</v>
      </c>
      <c r="AU234" s="68">
        <v>0</v>
      </c>
      <c r="AV234" s="75" t="s">
        <v>89</v>
      </c>
      <c r="AW234" s="224">
        <v>0</v>
      </c>
      <c r="AX234" s="79">
        <f t="shared" si="22"/>
        <v>320000000</v>
      </c>
      <c r="AY234" s="223">
        <f t="shared" si="23"/>
        <v>0</v>
      </c>
      <c r="AZ234" s="74">
        <v>0</v>
      </c>
      <c r="BA234" s="75" t="s">
        <v>89</v>
      </c>
      <c r="BB234" s="65" t="s">
        <v>108</v>
      </c>
      <c r="BC234" s="588" t="s">
        <v>14567</v>
      </c>
      <c r="BD234" s="221" t="s">
        <v>87</v>
      </c>
      <c r="BE234" s="221" t="s">
        <v>121</v>
      </c>
    </row>
    <row r="235" spans="2:57" x14ac:dyDescent="0.25">
      <c r="B235" s="65">
        <v>2025</v>
      </c>
      <c r="C235" s="65">
        <v>891780111</v>
      </c>
      <c r="D235" s="65" t="s">
        <v>78</v>
      </c>
      <c r="E235" s="67" t="s">
        <v>14566</v>
      </c>
      <c r="F235" s="65" t="s">
        <v>14565</v>
      </c>
      <c r="G235" s="65">
        <v>0</v>
      </c>
      <c r="H235" s="65" t="s">
        <v>81</v>
      </c>
      <c r="I235" s="221" t="s">
        <v>82</v>
      </c>
      <c r="J235" s="220" t="s">
        <v>126</v>
      </c>
      <c r="K235" s="67" t="s">
        <v>14564</v>
      </c>
      <c r="L235" s="424">
        <v>13055000</v>
      </c>
      <c r="M235" s="221" t="s">
        <v>85</v>
      </c>
      <c r="N235" s="66" t="s">
        <v>14563</v>
      </c>
      <c r="O235" s="68">
        <v>1004369370</v>
      </c>
      <c r="P235" s="68">
        <v>1302</v>
      </c>
      <c r="Q235" s="260">
        <v>45820</v>
      </c>
      <c r="R235" s="424">
        <v>13055000</v>
      </c>
      <c r="S235" s="260">
        <v>45863</v>
      </c>
      <c r="T235" s="424">
        <v>13055000</v>
      </c>
      <c r="U235" s="65" t="s">
        <v>87</v>
      </c>
      <c r="V235" s="402">
        <v>36693503</v>
      </c>
      <c r="W235" s="242" t="s">
        <v>14562</v>
      </c>
      <c r="X235" s="587">
        <v>45863</v>
      </c>
      <c r="Y235" s="587">
        <v>45863</v>
      </c>
      <c r="Z235" s="587" t="s">
        <v>89</v>
      </c>
      <c r="AA235" s="260">
        <v>46022</v>
      </c>
      <c r="AB235" s="49">
        <f t="shared" si="18"/>
        <v>159</v>
      </c>
      <c r="AC235" s="68">
        <v>0</v>
      </c>
      <c r="AD235" s="68">
        <v>0</v>
      </c>
      <c r="AE235" s="68">
        <v>0</v>
      </c>
      <c r="AF235" s="78" t="s">
        <v>89</v>
      </c>
      <c r="AG235" s="49">
        <f t="shared" si="19"/>
        <v>0</v>
      </c>
      <c r="AH235" s="68">
        <v>0</v>
      </c>
      <c r="AI235" s="68">
        <v>0</v>
      </c>
      <c r="AJ235" s="65" t="s">
        <v>89</v>
      </c>
      <c r="AK235" s="78" t="s">
        <v>89</v>
      </c>
      <c r="AL235" s="68">
        <v>0</v>
      </c>
      <c r="AM235" s="78" t="s">
        <v>89</v>
      </c>
      <c r="AN235" s="78" t="s">
        <v>89</v>
      </c>
      <c r="AO235" s="78" t="s">
        <v>89</v>
      </c>
      <c r="AP235" s="49">
        <f t="shared" si="20"/>
        <v>0</v>
      </c>
      <c r="AQ235" s="49">
        <f t="shared" si="21"/>
        <v>13055000</v>
      </c>
      <c r="AR235" s="65" t="s">
        <v>87</v>
      </c>
      <c r="AS235" s="68">
        <v>13055000</v>
      </c>
      <c r="AT235" s="65" t="s">
        <v>90</v>
      </c>
      <c r="AU235" s="68">
        <v>0</v>
      </c>
      <c r="AV235" s="75" t="s">
        <v>89</v>
      </c>
      <c r="AW235" s="224">
        <v>0</v>
      </c>
      <c r="AX235" s="79">
        <f t="shared" si="22"/>
        <v>13055000</v>
      </c>
      <c r="AY235" s="223">
        <f t="shared" si="23"/>
        <v>0</v>
      </c>
      <c r="AZ235" s="74">
        <v>0</v>
      </c>
      <c r="BA235" s="75" t="s">
        <v>89</v>
      </c>
      <c r="BB235" s="65" t="s">
        <v>108</v>
      </c>
      <c r="BC235" s="588" t="s">
        <v>14561</v>
      </c>
      <c r="BD235" s="221" t="s">
        <v>87</v>
      </c>
      <c r="BE235" s="221" t="s">
        <v>121</v>
      </c>
    </row>
    <row r="236" spans="2:57" x14ac:dyDescent="0.25">
      <c r="B236" s="65">
        <v>2025</v>
      </c>
      <c r="C236" s="65">
        <v>891780111</v>
      </c>
      <c r="D236" s="65" t="s">
        <v>78</v>
      </c>
      <c r="E236" s="67" t="s">
        <v>14560</v>
      </c>
      <c r="F236" s="65" t="s">
        <v>14559</v>
      </c>
      <c r="G236" s="65">
        <v>0</v>
      </c>
      <c r="H236" s="65" t="s">
        <v>81</v>
      </c>
      <c r="I236" s="221" t="s">
        <v>82</v>
      </c>
      <c r="J236" s="220" t="s">
        <v>126</v>
      </c>
      <c r="K236" s="67" t="s">
        <v>14558</v>
      </c>
      <c r="L236" s="424">
        <v>100000000</v>
      </c>
      <c r="M236" s="221" t="s">
        <v>85</v>
      </c>
      <c r="N236" s="66" t="s">
        <v>14557</v>
      </c>
      <c r="O236" s="68">
        <v>900763287</v>
      </c>
      <c r="P236" s="68">
        <v>1640</v>
      </c>
      <c r="Q236" s="260">
        <v>45860</v>
      </c>
      <c r="R236" s="424">
        <v>100000000</v>
      </c>
      <c r="S236" s="260">
        <v>45869</v>
      </c>
      <c r="T236" s="424">
        <v>100000000</v>
      </c>
      <c r="U236" s="65" t="s">
        <v>87</v>
      </c>
      <c r="V236" s="402">
        <v>36665858</v>
      </c>
      <c r="W236" s="242" t="s">
        <v>10109</v>
      </c>
      <c r="X236" s="587">
        <v>45869</v>
      </c>
      <c r="Y236" s="587">
        <v>45869</v>
      </c>
      <c r="Z236" s="587">
        <v>45869</v>
      </c>
      <c r="AA236" s="260">
        <v>46022</v>
      </c>
      <c r="AB236" s="49">
        <f t="shared" si="18"/>
        <v>153</v>
      </c>
      <c r="AC236" s="68">
        <v>0</v>
      </c>
      <c r="AD236" s="68">
        <v>0</v>
      </c>
      <c r="AE236" s="68">
        <v>0</v>
      </c>
      <c r="AF236" s="78" t="s">
        <v>89</v>
      </c>
      <c r="AG236" s="49">
        <f t="shared" si="19"/>
        <v>0</v>
      </c>
      <c r="AH236" s="68">
        <v>0</v>
      </c>
      <c r="AI236" s="68">
        <v>0</v>
      </c>
      <c r="AJ236" s="65" t="s">
        <v>89</v>
      </c>
      <c r="AK236" s="78" t="s">
        <v>89</v>
      </c>
      <c r="AL236" s="68">
        <v>0</v>
      </c>
      <c r="AM236" s="78" t="s">
        <v>89</v>
      </c>
      <c r="AN236" s="78" t="s">
        <v>89</v>
      </c>
      <c r="AO236" s="78" t="s">
        <v>89</v>
      </c>
      <c r="AP236" s="49">
        <f t="shared" si="20"/>
        <v>0</v>
      </c>
      <c r="AQ236" s="49">
        <f t="shared" si="21"/>
        <v>100000000</v>
      </c>
      <c r="AR236" s="65" t="s">
        <v>87</v>
      </c>
      <c r="AS236" s="68">
        <v>100000000</v>
      </c>
      <c r="AT236" s="65" t="s">
        <v>90</v>
      </c>
      <c r="AU236" s="68">
        <v>0</v>
      </c>
      <c r="AV236" s="75" t="s">
        <v>89</v>
      </c>
      <c r="AW236" s="224">
        <v>0</v>
      </c>
      <c r="AX236" s="79">
        <f t="shared" si="22"/>
        <v>100000000</v>
      </c>
      <c r="AY236" s="223">
        <f t="shared" si="23"/>
        <v>0</v>
      </c>
      <c r="AZ236" s="74">
        <v>0</v>
      </c>
      <c r="BA236" s="75" t="s">
        <v>89</v>
      </c>
      <c r="BB236" s="65" t="s">
        <v>108</v>
      </c>
      <c r="BC236" s="588" t="s">
        <v>14556</v>
      </c>
      <c r="BD236" s="221" t="s">
        <v>87</v>
      </c>
      <c r="BE236" s="221" t="s">
        <v>121</v>
      </c>
    </row>
    <row r="237" spans="2:57" x14ac:dyDescent="0.25">
      <c r="B237" s="65">
        <v>2025</v>
      </c>
      <c r="C237" s="65">
        <v>891780111</v>
      </c>
      <c r="D237" s="65" t="s">
        <v>78</v>
      </c>
      <c r="E237" s="67" t="s">
        <v>14555</v>
      </c>
      <c r="F237" s="65" t="s">
        <v>14554</v>
      </c>
      <c r="G237" s="65">
        <v>0</v>
      </c>
      <c r="H237" s="65" t="s">
        <v>81</v>
      </c>
      <c r="I237" s="221" t="s">
        <v>82</v>
      </c>
      <c r="J237" s="220" t="s">
        <v>126</v>
      </c>
      <c r="K237" s="67" t="s">
        <v>14553</v>
      </c>
      <c r="L237" s="424">
        <v>40000000</v>
      </c>
      <c r="M237" s="221" t="s">
        <v>85</v>
      </c>
      <c r="N237" s="66" t="s">
        <v>14552</v>
      </c>
      <c r="O237" s="68">
        <v>900489512</v>
      </c>
      <c r="P237" s="68">
        <v>1679</v>
      </c>
      <c r="Q237" s="260">
        <v>45863</v>
      </c>
      <c r="R237" s="424">
        <v>40000000</v>
      </c>
      <c r="S237" s="260">
        <v>45875</v>
      </c>
      <c r="T237" s="424">
        <v>40000000</v>
      </c>
      <c r="U237" s="65" t="s">
        <v>87</v>
      </c>
      <c r="V237" s="402">
        <v>7144175</v>
      </c>
      <c r="W237" s="242" t="s">
        <v>14551</v>
      </c>
      <c r="X237" s="587">
        <v>45875</v>
      </c>
      <c r="Y237" s="587">
        <v>45875</v>
      </c>
      <c r="Z237" s="587" t="s">
        <v>89</v>
      </c>
      <c r="AA237" s="260">
        <v>45991</v>
      </c>
      <c r="AB237" s="49">
        <f t="shared" si="18"/>
        <v>116</v>
      </c>
      <c r="AC237" s="68">
        <v>0</v>
      </c>
      <c r="AD237" s="68">
        <v>0</v>
      </c>
      <c r="AE237" s="68">
        <v>0</v>
      </c>
      <c r="AF237" s="78" t="s">
        <v>89</v>
      </c>
      <c r="AG237" s="49">
        <f t="shared" si="19"/>
        <v>0</v>
      </c>
      <c r="AH237" s="68">
        <v>0</v>
      </c>
      <c r="AI237" s="68">
        <v>0</v>
      </c>
      <c r="AJ237" s="65" t="s">
        <v>89</v>
      </c>
      <c r="AK237" s="78" t="s">
        <v>89</v>
      </c>
      <c r="AL237" s="68">
        <v>0</v>
      </c>
      <c r="AM237" s="78" t="s">
        <v>89</v>
      </c>
      <c r="AN237" s="78" t="s">
        <v>89</v>
      </c>
      <c r="AO237" s="78" t="s">
        <v>89</v>
      </c>
      <c r="AP237" s="49">
        <f t="shared" si="20"/>
        <v>0</v>
      </c>
      <c r="AQ237" s="49">
        <f t="shared" si="21"/>
        <v>40000000</v>
      </c>
      <c r="AR237" s="65" t="s">
        <v>87</v>
      </c>
      <c r="AS237" s="68">
        <v>40000000</v>
      </c>
      <c r="AT237" s="65" t="s">
        <v>90</v>
      </c>
      <c r="AU237" s="68">
        <v>0</v>
      </c>
      <c r="AV237" s="75" t="s">
        <v>89</v>
      </c>
      <c r="AW237" s="224">
        <v>0</v>
      </c>
      <c r="AX237" s="79">
        <f t="shared" si="22"/>
        <v>40000000</v>
      </c>
      <c r="AY237" s="223">
        <f t="shared" si="23"/>
        <v>0</v>
      </c>
      <c r="AZ237" s="74">
        <v>0</v>
      </c>
      <c r="BA237" s="75" t="s">
        <v>89</v>
      </c>
      <c r="BB237" s="65" t="s">
        <v>108</v>
      </c>
      <c r="BC237" s="588" t="s">
        <v>14550</v>
      </c>
      <c r="BD237" s="221" t="s">
        <v>87</v>
      </c>
      <c r="BE237" s="221" t="s">
        <v>121</v>
      </c>
    </row>
    <row r="238" spans="2:57" x14ac:dyDescent="0.25">
      <c r="B238" s="65">
        <v>2025</v>
      </c>
      <c r="C238" s="65">
        <v>891780111</v>
      </c>
      <c r="D238" s="65" t="s">
        <v>78</v>
      </c>
      <c r="E238" s="67" t="s">
        <v>14549</v>
      </c>
      <c r="F238" s="65" t="s">
        <v>14548</v>
      </c>
      <c r="G238" s="65">
        <v>0</v>
      </c>
      <c r="H238" s="65" t="s">
        <v>81</v>
      </c>
      <c r="I238" s="221" t="s">
        <v>82</v>
      </c>
      <c r="J238" s="220" t="s">
        <v>126</v>
      </c>
      <c r="K238" s="67" t="s">
        <v>14547</v>
      </c>
      <c r="L238" s="424">
        <v>180000000</v>
      </c>
      <c r="M238" s="221" t="s">
        <v>85</v>
      </c>
      <c r="N238" s="66" t="s">
        <v>14546</v>
      </c>
      <c r="O238" s="68">
        <v>901039840</v>
      </c>
      <c r="P238" s="68">
        <v>1734</v>
      </c>
      <c r="Q238" s="260">
        <v>45875</v>
      </c>
      <c r="R238" s="424">
        <v>180000000</v>
      </c>
      <c r="S238" s="260">
        <v>45880</v>
      </c>
      <c r="T238" s="424">
        <v>180000000</v>
      </c>
      <c r="U238" s="65" t="s">
        <v>87</v>
      </c>
      <c r="V238" s="402">
        <v>85465146</v>
      </c>
      <c r="W238" s="242" t="s">
        <v>14545</v>
      </c>
      <c r="X238" s="587">
        <v>45880</v>
      </c>
      <c r="Y238" s="587">
        <v>45880</v>
      </c>
      <c r="Z238" s="587">
        <v>45880</v>
      </c>
      <c r="AA238" s="260">
        <v>46022</v>
      </c>
      <c r="AB238" s="49">
        <f t="shared" si="18"/>
        <v>142</v>
      </c>
      <c r="AC238" s="68">
        <v>0</v>
      </c>
      <c r="AD238" s="68">
        <v>0</v>
      </c>
      <c r="AE238" s="68">
        <v>0</v>
      </c>
      <c r="AF238" s="78" t="s">
        <v>89</v>
      </c>
      <c r="AG238" s="49">
        <f t="shared" si="19"/>
        <v>0</v>
      </c>
      <c r="AH238" s="68">
        <v>0</v>
      </c>
      <c r="AI238" s="68">
        <v>0</v>
      </c>
      <c r="AJ238" s="65" t="s">
        <v>89</v>
      </c>
      <c r="AK238" s="78" t="s">
        <v>89</v>
      </c>
      <c r="AL238" s="68">
        <v>0</v>
      </c>
      <c r="AM238" s="78" t="s">
        <v>89</v>
      </c>
      <c r="AN238" s="78" t="s">
        <v>89</v>
      </c>
      <c r="AO238" s="78" t="s">
        <v>89</v>
      </c>
      <c r="AP238" s="49">
        <f t="shared" si="20"/>
        <v>0</v>
      </c>
      <c r="AQ238" s="49">
        <f t="shared" si="21"/>
        <v>180000000</v>
      </c>
      <c r="AR238" s="65" t="s">
        <v>87</v>
      </c>
      <c r="AS238" s="68">
        <v>180000000</v>
      </c>
      <c r="AT238" s="65" t="s">
        <v>90</v>
      </c>
      <c r="AU238" s="68">
        <v>0</v>
      </c>
      <c r="AV238" s="75" t="s">
        <v>89</v>
      </c>
      <c r="AW238" s="224">
        <v>0</v>
      </c>
      <c r="AX238" s="79">
        <f t="shared" si="22"/>
        <v>180000000</v>
      </c>
      <c r="AY238" s="223">
        <f t="shared" si="23"/>
        <v>0</v>
      </c>
      <c r="AZ238" s="74">
        <v>0</v>
      </c>
      <c r="BA238" s="75" t="s">
        <v>89</v>
      </c>
      <c r="BB238" s="65" t="s">
        <v>108</v>
      </c>
      <c r="BC238" s="588" t="s">
        <v>14544</v>
      </c>
      <c r="BD238" s="221" t="s">
        <v>87</v>
      </c>
      <c r="BE238" s="221" t="s">
        <v>121</v>
      </c>
    </row>
    <row r="239" spans="2:57" x14ac:dyDescent="0.25">
      <c r="B239" s="65">
        <v>2025</v>
      </c>
      <c r="C239" s="65">
        <v>891780111</v>
      </c>
      <c r="D239" s="65" t="s">
        <v>78</v>
      </c>
      <c r="E239" s="67" t="s">
        <v>14543</v>
      </c>
      <c r="F239" s="65" t="s">
        <v>14542</v>
      </c>
      <c r="G239" s="65">
        <v>0</v>
      </c>
      <c r="H239" s="65" t="s">
        <v>81</v>
      </c>
      <c r="I239" s="221" t="s">
        <v>82</v>
      </c>
      <c r="J239" s="220" t="s">
        <v>126</v>
      </c>
      <c r="K239" s="67" t="s">
        <v>14541</v>
      </c>
      <c r="L239" s="424">
        <v>30000000</v>
      </c>
      <c r="M239" s="221" t="s">
        <v>85</v>
      </c>
      <c r="N239" s="66" t="s">
        <v>14540</v>
      </c>
      <c r="O239" s="68">
        <v>900414638</v>
      </c>
      <c r="P239" s="68">
        <v>818</v>
      </c>
      <c r="Q239" s="260">
        <v>45747</v>
      </c>
      <c r="R239" s="424">
        <v>30000000</v>
      </c>
      <c r="S239" s="260">
        <v>45888</v>
      </c>
      <c r="T239" s="424">
        <v>30000000</v>
      </c>
      <c r="U239" s="65" t="s">
        <v>87</v>
      </c>
      <c r="V239" s="402">
        <v>36665858</v>
      </c>
      <c r="W239" s="242" t="s">
        <v>10109</v>
      </c>
      <c r="X239" s="587">
        <v>45888</v>
      </c>
      <c r="Y239" s="587">
        <v>45888</v>
      </c>
      <c r="Z239" s="587" t="s">
        <v>89</v>
      </c>
      <c r="AA239" s="260">
        <v>46022</v>
      </c>
      <c r="AB239" s="49">
        <f t="shared" si="18"/>
        <v>134</v>
      </c>
      <c r="AC239" s="68">
        <v>0</v>
      </c>
      <c r="AD239" s="68">
        <v>0</v>
      </c>
      <c r="AE239" s="68">
        <v>0</v>
      </c>
      <c r="AF239" s="78" t="s">
        <v>89</v>
      </c>
      <c r="AG239" s="49">
        <f t="shared" si="19"/>
        <v>0</v>
      </c>
      <c r="AH239" s="68">
        <v>0</v>
      </c>
      <c r="AI239" s="68">
        <v>0</v>
      </c>
      <c r="AJ239" s="65" t="s">
        <v>89</v>
      </c>
      <c r="AK239" s="78" t="s">
        <v>89</v>
      </c>
      <c r="AL239" s="68">
        <v>0</v>
      </c>
      <c r="AM239" s="78" t="s">
        <v>89</v>
      </c>
      <c r="AN239" s="78" t="s">
        <v>89</v>
      </c>
      <c r="AO239" s="78" t="s">
        <v>89</v>
      </c>
      <c r="AP239" s="49">
        <f t="shared" si="20"/>
        <v>0</v>
      </c>
      <c r="AQ239" s="49">
        <f t="shared" si="21"/>
        <v>30000000</v>
      </c>
      <c r="AR239" s="65" t="s">
        <v>87</v>
      </c>
      <c r="AS239" s="68">
        <v>30000000</v>
      </c>
      <c r="AT239" s="65" t="s">
        <v>90</v>
      </c>
      <c r="AU239" s="68">
        <v>0</v>
      </c>
      <c r="AV239" s="75" t="s">
        <v>89</v>
      </c>
      <c r="AW239" s="224">
        <v>0</v>
      </c>
      <c r="AX239" s="79">
        <f t="shared" si="22"/>
        <v>30000000</v>
      </c>
      <c r="AY239" s="223">
        <f t="shared" si="23"/>
        <v>0</v>
      </c>
      <c r="AZ239" s="74">
        <v>0</v>
      </c>
      <c r="BA239" s="75" t="s">
        <v>89</v>
      </c>
      <c r="BB239" s="65" t="s">
        <v>108</v>
      </c>
      <c r="BC239" s="588" t="s">
        <v>14539</v>
      </c>
      <c r="BD239" s="221" t="s">
        <v>87</v>
      </c>
      <c r="BE239" s="221" t="s">
        <v>121</v>
      </c>
    </row>
    <row r="240" spans="2:57" x14ac:dyDescent="0.25">
      <c r="B240" s="65">
        <v>2025</v>
      </c>
      <c r="C240" s="65">
        <v>891780111</v>
      </c>
      <c r="D240" s="65" t="s">
        <v>78</v>
      </c>
      <c r="E240" s="67" t="s">
        <v>14538</v>
      </c>
      <c r="F240" s="65" t="s">
        <v>14537</v>
      </c>
      <c r="G240" s="65">
        <v>0</v>
      </c>
      <c r="H240" s="65" t="s">
        <v>81</v>
      </c>
      <c r="I240" s="221" t="s">
        <v>82</v>
      </c>
      <c r="J240" s="220" t="s">
        <v>126</v>
      </c>
      <c r="K240" s="67" t="s">
        <v>14536</v>
      </c>
      <c r="L240" s="424">
        <v>15000000</v>
      </c>
      <c r="M240" s="221" t="s">
        <v>85</v>
      </c>
      <c r="N240" s="66" t="s">
        <v>14535</v>
      </c>
      <c r="O240" s="68">
        <v>36549782</v>
      </c>
      <c r="P240" s="68">
        <v>1336</v>
      </c>
      <c r="Q240" s="260">
        <v>45826</v>
      </c>
      <c r="R240" s="424">
        <v>15000000</v>
      </c>
      <c r="S240" s="260">
        <v>45896</v>
      </c>
      <c r="T240" s="424">
        <v>15000000</v>
      </c>
      <c r="U240" s="65" t="s">
        <v>87</v>
      </c>
      <c r="V240" s="402">
        <v>36724655</v>
      </c>
      <c r="W240" s="242" t="s">
        <v>324</v>
      </c>
      <c r="X240" s="587">
        <v>45896</v>
      </c>
      <c r="Y240" s="587">
        <v>45896</v>
      </c>
      <c r="Z240" s="587" t="s">
        <v>89</v>
      </c>
      <c r="AA240" s="260">
        <v>46022</v>
      </c>
      <c r="AB240" s="49">
        <f t="shared" si="18"/>
        <v>126</v>
      </c>
      <c r="AC240" s="68">
        <v>0</v>
      </c>
      <c r="AD240" s="68">
        <v>0</v>
      </c>
      <c r="AE240" s="68">
        <v>0</v>
      </c>
      <c r="AF240" s="78" t="s">
        <v>89</v>
      </c>
      <c r="AG240" s="49">
        <f t="shared" si="19"/>
        <v>0</v>
      </c>
      <c r="AH240" s="68">
        <v>0</v>
      </c>
      <c r="AI240" s="68">
        <v>0</v>
      </c>
      <c r="AJ240" s="65" t="s">
        <v>89</v>
      </c>
      <c r="AK240" s="78" t="s">
        <v>89</v>
      </c>
      <c r="AL240" s="68">
        <v>0</v>
      </c>
      <c r="AM240" s="78" t="s">
        <v>89</v>
      </c>
      <c r="AN240" s="78" t="s">
        <v>89</v>
      </c>
      <c r="AO240" s="78" t="s">
        <v>89</v>
      </c>
      <c r="AP240" s="49">
        <f t="shared" si="20"/>
        <v>0</v>
      </c>
      <c r="AQ240" s="49">
        <f t="shared" si="21"/>
        <v>15000000</v>
      </c>
      <c r="AR240" s="65" t="s">
        <v>87</v>
      </c>
      <c r="AS240" s="68">
        <v>15000000</v>
      </c>
      <c r="AT240" s="65" t="s">
        <v>90</v>
      </c>
      <c r="AU240" s="68">
        <v>0</v>
      </c>
      <c r="AV240" s="75" t="s">
        <v>89</v>
      </c>
      <c r="AW240" s="224">
        <v>0</v>
      </c>
      <c r="AX240" s="79">
        <f t="shared" si="22"/>
        <v>15000000</v>
      </c>
      <c r="AY240" s="223">
        <f t="shared" si="23"/>
        <v>0</v>
      </c>
      <c r="AZ240" s="74">
        <v>0</v>
      </c>
      <c r="BA240" s="75" t="s">
        <v>89</v>
      </c>
      <c r="BB240" s="65" t="s">
        <v>108</v>
      </c>
      <c r="BC240" s="588" t="s">
        <v>14534</v>
      </c>
      <c r="BD240" s="221" t="s">
        <v>87</v>
      </c>
      <c r="BE240" s="221" t="s">
        <v>121</v>
      </c>
    </row>
    <row r="241" spans="2:57" x14ac:dyDescent="0.25">
      <c r="B241" s="65">
        <v>2025</v>
      </c>
      <c r="C241" s="65">
        <v>891780111</v>
      </c>
      <c r="D241" s="65" t="s">
        <v>78</v>
      </c>
      <c r="E241" s="67" t="s">
        <v>14533</v>
      </c>
      <c r="F241" s="65" t="s">
        <v>14532</v>
      </c>
      <c r="G241" s="65">
        <v>0</v>
      </c>
      <c r="H241" s="65" t="s">
        <v>81</v>
      </c>
      <c r="I241" s="221" t="s">
        <v>82</v>
      </c>
      <c r="J241" s="220" t="s">
        <v>479</v>
      </c>
      <c r="K241" s="67" t="s">
        <v>14531</v>
      </c>
      <c r="L241" s="424">
        <v>352000000</v>
      </c>
      <c r="M241" s="221" t="s">
        <v>85</v>
      </c>
      <c r="N241" s="66" t="s">
        <v>14530</v>
      </c>
      <c r="O241" s="68">
        <v>901765197</v>
      </c>
      <c r="P241" s="68">
        <v>134</v>
      </c>
      <c r="Q241" s="260">
        <v>45680</v>
      </c>
      <c r="R241" s="424">
        <v>352000000</v>
      </c>
      <c r="S241" s="260">
        <v>45712</v>
      </c>
      <c r="T241" s="424">
        <v>352000000</v>
      </c>
      <c r="U241" s="65" t="s">
        <v>87</v>
      </c>
      <c r="V241" s="402">
        <v>19616595</v>
      </c>
      <c r="W241" s="242" t="s">
        <v>14488</v>
      </c>
      <c r="X241" s="587">
        <v>45712</v>
      </c>
      <c r="Y241" s="260">
        <v>45716</v>
      </c>
      <c r="Z241" s="587">
        <v>45712</v>
      </c>
      <c r="AA241" s="260">
        <v>45775</v>
      </c>
      <c r="AB241" s="49">
        <f t="shared" si="18"/>
        <v>63</v>
      </c>
      <c r="AC241" s="68">
        <v>1</v>
      </c>
      <c r="AD241" s="68">
        <v>130000000</v>
      </c>
      <c r="AE241" s="68">
        <v>2</v>
      </c>
      <c r="AF241" s="78">
        <v>45855</v>
      </c>
      <c r="AG241" s="49">
        <f t="shared" si="19"/>
        <v>80</v>
      </c>
      <c r="AH241" s="68">
        <v>0</v>
      </c>
      <c r="AI241" s="68">
        <v>0</v>
      </c>
      <c r="AJ241" s="65" t="s">
        <v>89</v>
      </c>
      <c r="AK241" s="78" t="s">
        <v>89</v>
      </c>
      <c r="AL241" s="68">
        <v>0</v>
      </c>
      <c r="AM241" s="78" t="s">
        <v>89</v>
      </c>
      <c r="AN241" s="78" t="s">
        <v>89</v>
      </c>
      <c r="AO241" s="78" t="s">
        <v>89</v>
      </c>
      <c r="AP241" s="49">
        <f t="shared" si="20"/>
        <v>0</v>
      </c>
      <c r="AQ241" s="49">
        <f t="shared" si="21"/>
        <v>482000000</v>
      </c>
      <c r="AR241" s="65" t="s">
        <v>87</v>
      </c>
      <c r="AS241" s="68">
        <v>352000000</v>
      </c>
      <c r="AT241" s="65" t="s">
        <v>87</v>
      </c>
      <c r="AU241" s="68">
        <v>176000000</v>
      </c>
      <c r="AV241" s="75" t="s">
        <v>89</v>
      </c>
      <c r="AW241" s="224">
        <v>242997940.19</v>
      </c>
      <c r="AX241" s="79">
        <f t="shared" si="22"/>
        <v>239002059.81</v>
      </c>
      <c r="AY241" s="223">
        <f t="shared" si="23"/>
        <v>0.50414510412863067</v>
      </c>
      <c r="AZ241" s="74">
        <v>1</v>
      </c>
      <c r="BA241" s="75" t="s">
        <v>89</v>
      </c>
      <c r="BB241" s="65" t="s">
        <v>103</v>
      </c>
      <c r="BC241" s="76" t="s">
        <v>14529</v>
      </c>
      <c r="BD241" s="221" t="s">
        <v>87</v>
      </c>
      <c r="BE241" s="221" t="s">
        <v>121</v>
      </c>
    </row>
    <row r="242" spans="2:57" x14ac:dyDescent="0.25">
      <c r="B242" s="65">
        <v>2025</v>
      </c>
      <c r="C242" s="65">
        <v>891780111</v>
      </c>
      <c r="D242" s="65" t="s">
        <v>78</v>
      </c>
      <c r="E242" s="67" t="s">
        <v>14528</v>
      </c>
      <c r="F242" s="65" t="s">
        <v>14527</v>
      </c>
      <c r="G242" s="65">
        <v>0</v>
      </c>
      <c r="H242" s="65" t="s">
        <v>81</v>
      </c>
      <c r="I242" s="221" t="s">
        <v>127</v>
      </c>
      <c r="J242" s="220" t="s">
        <v>479</v>
      </c>
      <c r="K242" s="67" t="s">
        <v>14526</v>
      </c>
      <c r="L242" s="424">
        <v>72320640</v>
      </c>
      <c r="M242" s="221" t="s">
        <v>85</v>
      </c>
      <c r="N242" s="66" t="s">
        <v>14525</v>
      </c>
      <c r="O242" s="68">
        <v>901468858</v>
      </c>
      <c r="P242" s="68">
        <v>504</v>
      </c>
      <c r="Q242" s="260">
        <v>45715</v>
      </c>
      <c r="R242" s="424">
        <v>73320640</v>
      </c>
      <c r="S242" s="260">
        <v>45716</v>
      </c>
      <c r="T242" s="424">
        <v>73320640</v>
      </c>
      <c r="U242" s="65" t="s">
        <v>87</v>
      </c>
      <c r="V242" s="402">
        <v>15443332</v>
      </c>
      <c r="W242" s="242" t="s">
        <v>10231</v>
      </c>
      <c r="X242" s="587">
        <v>45716</v>
      </c>
      <c r="Y242" s="260">
        <v>45721</v>
      </c>
      <c r="Z242" s="260">
        <v>45721</v>
      </c>
      <c r="AA242" s="260">
        <v>45735</v>
      </c>
      <c r="AB242" s="49">
        <f t="shared" si="18"/>
        <v>14</v>
      </c>
      <c r="AC242" s="68">
        <v>0</v>
      </c>
      <c r="AD242" s="68">
        <v>0</v>
      </c>
      <c r="AE242" s="68">
        <v>0</v>
      </c>
      <c r="AF242" s="78" t="s">
        <v>89</v>
      </c>
      <c r="AG242" s="49">
        <f t="shared" si="19"/>
        <v>0</v>
      </c>
      <c r="AH242" s="68">
        <v>0</v>
      </c>
      <c r="AI242" s="68">
        <v>0</v>
      </c>
      <c r="AJ242" s="65" t="s">
        <v>89</v>
      </c>
      <c r="AK242" s="78" t="s">
        <v>89</v>
      </c>
      <c r="AL242" s="68">
        <v>0</v>
      </c>
      <c r="AM242" s="78" t="s">
        <v>89</v>
      </c>
      <c r="AN242" s="78" t="s">
        <v>89</v>
      </c>
      <c r="AO242" s="78" t="s">
        <v>89</v>
      </c>
      <c r="AP242" s="49">
        <f t="shared" si="20"/>
        <v>0</v>
      </c>
      <c r="AQ242" s="49">
        <f t="shared" si="21"/>
        <v>72320640</v>
      </c>
      <c r="AR242" s="65" t="s">
        <v>87</v>
      </c>
      <c r="AS242" s="68">
        <v>73320640</v>
      </c>
      <c r="AT242" s="65" t="s">
        <v>90</v>
      </c>
      <c r="AU242" s="68">
        <v>0</v>
      </c>
      <c r="AV242" s="75" t="s">
        <v>89</v>
      </c>
      <c r="AW242" s="224">
        <v>72320640</v>
      </c>
      <c r="AX242" s="79">
        <f t="shared" si="22"/>
        <v>0</v>
      </c>
      <c r="AY242" s="223">
        <f t="shared" si="23"/>
        <v>1</v>
      </c>
      <c r="AZ242" s="74">
        <v>1</v>
      </c>
      <c r="BA242" s="75" t="s">
        <v>89</v>
      </c>
      <c r="BB242" s="65" t="s">
        <v>103</v>
      </c>
      <c r="BC242" s="76" t="s">
        <v>14524</v>
      </c>
      <c r="BD242" s="221" t="s">
        <v>87</v>
      </c>
      <c r="BE242" s="221" t="s">
        <v>121</v>
      </c>
    </row>
    <row r="243" spans="2:57" x14ac:dyDescent="0.25">
      <c r="B243" s="65">
        <v>2025</v>
      </c>
      <c r="C243" s="65">
        <v>891780111</v>
      </c>
      <c r="D243" s="65" t="s">
        <v>78</v>
      </c>
      <c r="E243" s="67" t="s">
        <v>14523</v>
      </c>
      <c r="F243" s="65" t="s">
        <v>14522</v>
      </c>
      <c r="G243" s="65">
        <v>0</v>
      </c>
      <c r="H243" s="65" t="s">
        <v>81</v>
      </c>
      <c r="I243" s="221" t="s">
        <v>127</v>
      </c>
      <c r="J243" s="220" t="s">
        <v>479</v>
      </c>
      <c r="K243" s="67" t="s">
        <v>14521</v>
      </c>
      <c r="L243" s="424">
        <v>76500000</v>
      </c>
      <c r="M243" s="221" t="s">
        <v>85</v>
      </c>
      <c r="N243" s="66" t="s">
        <v>14520</v>
      </c>
      <c r="O243" s="68">
        <v>901883078</v>
      </c>
      <c r="P243" s="68">
        <v>1000</v>
      </c>
      <c r="Q243" s="260">
        <v>45779</v>
      </c>
      <c r="R243" s="424">
        <v>76500000</v>
      </c>
      <c r="S243" s="260">
        <v>45793</v>
      </c>
      <c r="T243" s="424">
        <v>76500000</v>
      </c>
      <c r="U243" s="65" t="s">
        <v>87</v>
      </c>
      <c r="V243" s="402">
        <v>15443332</v>
      </c>
      <c r="W243" s="242" t="s">
        <v>10231</v>
      </c>
      <c r="X243" s="587">
        <v>45793</v>
      </c>
      <c r="Y243" s="260">
        <v>45812</v>
      </c>
      <c r="Z243" s="260">
        <v>45804</v>
      </c>
      <c r="AA243" s="260">
        <v>45846</v>
      </c>
      <c r="AB243" s="49">
        <f t="shared" si="18"/>
        <v>42</v>
      </c>
      <c r="AC243" s="68">
        <v>0</v>
      </c>
      <c r="AD243" s="68">
        <v>0</v>
      </c>
      <c r="AE243" s="68">
        <v>0</v>
      </c>
      <c r="AF243" s="78" t="s">
        <v>89</v>
      </c>
      <c r="AG243" s="49">
        <f t="shared" si="19"/>
        <v>0</v>
      </c>
      <c r="AH243" s="68">
        <v>0</v>
      </c>
      <c r="AI243" s="68">
        <v>0</v>
      </c>
      <c r="AJ243" s="65" t="s">
        <v>89</v>
      </c>
      <c r="AK243" s="78" t="s">
        <v>89</v>
      </c>
      <c r="AL243" s="68">
        <v>0</v>
      </c>
      <c r="AM243" s="78" t="s">
        <v>89</v>
      </c>
      <c r="AN243" s="78" t="s">
        <v>89</v>
      </c>
      <c r="AO243" s="78" t="s">
        <v>89</v>
      </c>
      <c r="AP243" s="49">
        <f t="shared" si="20"/>
        <v>0</v>
      </c>
      <c r="AQ243" s="49">
        <f t="shared" si="21"/>
        <v>76500000</v>
      </c>
      <c r="AR243" s="65" t="s">
        <v>87</v>
      </c>
      <c r="AS243" s="68">
        <v>76500000</v>
      </c>
      <c r="AT243" s="65" t="s">
        <v>87</v>
      </c>
      <c r="AU243" s="68">
        <v>38250000</v>
      </c>
      <c r="AV243" s="260">
        <v>45811</v>
      </c>
      <c r="AW243" s="224">
        <v>0</v>
      </c>
      <c r="AX243" s="79">
        <f t="shared" si="22"/>
        <v>76500000</v>
      </c>
      <c r="AY243" s="223">
        <f t="shared" si="23"/>
        <v>0</v>
      </c>
      <c r="AZ243" s="74">
        <v>1</v>
      </c>
      <c r="BA243" s="75" t="s">
        <v>89</v>
      </c>
      <c r="BB243" s="65" t="s">
        <v>103</v>
      </c>
      <c r="BC243" s="76" t="s">
        <v>14519</v>
      </c>
      <c r="BD243" s="221" t="s">
        <v>87</v>
      </c>
      <c r="BE243" s="221" t="s">
        <v>121</v>
      </c>
    </row>
    <row r="244" spans="2:57" x14ac:dyDescent="0.25">
      <c r="B244" s="65">
        <v>2025</v>
      </c>
      <c r="C244" s="65">
        <v>891780111</v>
      </c>
      <c r="D244" s="65" t="s">
        <v>78</v>
      </c>
      <c r="E244" s="67" t="s">
        <v>14518</v>
      </c>
      <c r="F244" s="65" t="s">
        <v>14517</v>
      </c>
      <c r="G244" s="65">
        <v>0</v>
      </c>
      <c r="H244" s="65" t="s">
        <v>81</v>
      </c>
      <c r="I244" s="221" t="s">
        <v>82</v>
      </c>
      <c r="J244" s="220" t="s">
        <v>479</v>
      </c>
      <c r="K244" s="67" t="s">
        <v>14516</v>
      </c>
      <c r="L244" s="424">
        <v>47234021</v>
      </c>
      <c r="M244" s="221" t="s">
        <v>85</v>
      </c>
      <c r="N244" s="66" t="s">
        <v>14515</v>
      </c>
      <c r="O244" s="68">
        <v>12628207</v>
      </c>
      <c r="P244" s="68">
        <v>993</v>
      </c>
      <c r="Q244" s="260">
        <v>45779</v>
      </c>
      <c r="R244" s="424">
        <v>47234021</v>
      </c>
      <c r="S244" s="260">
        <v>45813</v>
      </c>
      <c r="T244" s="424">
        <v>47234021</v>
      </c>
      <c r="U244" s="65" t="s">
        <v>87</v>
      </c>
      <c r="V244" s="402">
        <v>15443332</v>
      </c>
      <c r="W244" s="242" t="s">
        <v>10231</v>
      </c>
      <c r="X244" s="587">
        <v>45813</v>
      </c>
      <c r="Y244" s="260">
        <v>45833</v>
      </c>
      <c r="Z244" s="260">
        <v>45817</v>
      </c>
      <c r="AA244" s="260">
        <v>45872</v>
      </c>
      <c r="AB244" s="49">
        <f t="shared" si="18"/>
        <v>55</v>
      </c>
      <c r="AC244" s="68">
        <v>0</v>
      </c>
      <c r="AD244" s="68">
        <v>0</v>
      </c>
      <c r="AE244" s="68">
        <v>1</v>
      </c>
      <c r="AF244" s="78">
        <v>45892</v>
      </c>
      <c r="AG244" s="49">
        <f t="shared" si="19"/>
        <v>20</v>
      </c>
      <c r="AH244" s="68">
        <v>0</v>
      </c>
      <c r="AI244" s="68">
        <v>0</v>
      </c>
      <c r="AJ244" s="65" t="s">
        <v>89</v>
      </c>
      <c r="AK244" s="78" t="s">
        <v>89</v>
      </c>
      <c r="AL244" s="68">
        <v>0</v>
      </c>
      <c r="AM244" s="78" t="s">
        <v>89</v>
      </c>
      <c r="AN244" s="78" t="s">
        <v>89</v>
      </c>
      <c r="AO244" s="78" t="s">
        <v>89</v>
      </c>
      <c r="AP244" s="49">
        <f t="shared" si="20"/>
        <v>0</v>
      </c>
      <c r="AQ244" s="49">
        <f t="shared" si="21"/>
        <v>47234021</v>
      </c>
      <c r="AR244" s="65" t="s">
        <v>87</v>
      </c>
      <c r="AS244" s="68">
        <v>47234021</v>
      </c>
      <c r="AT244" s="65" t="s">
        <v>87</v>
      </c>
      <c r="AU244" s="68">
        <v>18893608.400000002</v>
      </c>
      <c r="AV244" s="260">
        <v>45826</v>
      </c>
      <c r="AW244" s="68">
        <v>18893608.400000002</v>
      </c>
      <c r="AX244" s="79">
        <f t="shared" si="22"/>
        <v>28340412.599999998</v>
      </c>
      <c r="AY244" s="223">
        <f t="shared" si="23"/>
        <v>0.4</v>
      </c>
      <c r="AZ244" s="74">
        <v>1</v>
      </c>
      <c r="BA244" s="75" t="s">
        <v>89</v>
      </c>
      <c r="BB244" s="65" t="s">
        <v>103</v>
      </c>
      <c r="BC244" s="76" t="s">
        <v>14514</v>
      </c>
      <c r="BD244" s="221" t="s">
        <v>87</v>
      </c>
      <c r="BE244" s="221" t="s">
        <v>121</v>
      </c>
    </row>
    <row r="245" spans="2:57" x14ac:dyDescent="0.25">
      <c r="B245" s="65">
        <v>2025</v>
      </c>
      <c r="C245" s="65">
        <v>891780111</v>
      </c>
      <c r="D245" s="65" t="s">
        <v>78</v>
      </c>
      <c r="E245" s="67" t="s">
        <v>14513</v>
      </c>
      <c r="F245" s="65" t="s">
        <v>14512</v>
      </c>
      <c r="G245" s="65">
        <v>0</v>
      </c>
      <c r="H245" s="65" t="s">
        <v>81</v>
      </c>
      <c r="I245" s="221" t="s">
        <v>127</v>
      </c>
      <c r="J245" s="220" t="s">
        <v>479</v>
      </c>
      <c r="K245" s="67" t="s">
        <v>14511</v>
      </c>
      <c r="L245" s="424">
        <v>128007655.64</v>
      </c>
      <c r="M245" s="221" t="s">
        <v>85</v>
      </c>
      <c r="N245" s="66" t="s">
        <v>14510</v>
      </c>
      <c r="O245" s="68">
        <v>901245249</v>
      </c>
      <c r="P245" s="68">
        <v>1183</v>
      </c>
      <c r="Q245" s="260">
        <v>45805</v>
      </c>
      <c r="R245" s="424">
        <v>128007655.64</v>
      </c>
      <c r="S245" s="260">
        <v>45835</v>
      </c>
      <c r="T245" s="424">
        <v>128007655.64</v>
      </c>
      <c r="U245" s="65" t="s">
        <v>87</v>
      </c>
      <c r="V245" s="402">
        <v>15443332</v>
      </c>
      <c r="W245" s="242" t="s">
        <v>10231</v>
      </c>
      <c r="X245" s="587">
        <v>45835</v>
      </c>
      <c r="Y245" s="260">
        <v>45853</v>
      </c>
      <c r="Z245" s="260">
        <v>45842</v>
      </c>
      <c r="AA245" s="260">
        <v>45884</v>
      </c>
      <c r="AB245" s="49">
        <f t="shared" si="18"/>
        <v>42</v>
      </c>
      <c r="AC245" s="68">
        <v>0</v>
      </c>
      <c r="AD245" s="68">
        <v>0</v>
      </c>
      <c r="AE245" s="68">
        <v>0</v>
      </c>
      <c r="AF245" s="78" t="s">
        <v>89</v>
      </c>
      <c r="AG245" s="49">
        <f t="shared" si="19"/>
        <v>0</v>
      </c>
      <c r="AH245" s="68">
        <v>0</v>
      </c>
      <c r="AI245" s="68">
        <v>0</v>
      </c>
      <c r="AJ245" s="65" t="s">
        <v>89</v>
      </c>
      <c r="AK245" s="78" t="s">
        <v>89</v>
      </c>
      <c r="AL245" s="68">
        <v>0</v>
      </c>
      <c r="AM245" s="78" t="s">
        <v>89</v>
      </c>
      <c r="AN245" s="78" t="s">
        <v>89</v>
      </c>
      <c r="AO245" s="78" t="s">
        <v>89</v>
      </c>
      <c r="AP245" s="49">
        <f t="shared" si="20"/>
        <v>0</v>
      </c>
      <c r="AQ245" s="49">
        <f t="shared" si="21"/>
        <v>128007655.64</v>
      </c>
      <c r="AR245" s="65" t="s">
        <v>87</v>
      </c>
      <c r="AS245" s="68">
        <v>128007655.64</v>
      </c>
      <c r="AT245" s="65" t="s">
        <v>90</v>
      </c>
      <c r="AU245" s="68">
        <v>0</v>
      </c>
      <c r="AV245" s="260" t="s">
        <v>89</v>
      </c>
      <c r="AW245" s="224">
        <v>0</v>
      </c>
      <c r="AX245" s="79">
        <f t="shared" si="22"/>
        <v>128007655.64</v>
      </c>
      <c r="AY245" s="223">
        <f t="shared" si="23"/>
        <v>0</v>
      </c>
      <c r="AZ245" s="74">
        <v>1</v>
      </c>
      <c r="BA245" s="75" t="s">
        <v>89</v>
      </c>
      <c r="BB245" s="65" t="s">
        <v>103</v>
      </c>
      <c r="BC245" s="76" t="s">
        <v>14509</v>
      </c>
      <c r="BD245" s="221" t="s">
        <v>87</v>
      </c>
      <c r="BE245" s="221" t="s">
        <v>121</v>
      </c>
    </row>
    <row r="246" spans="2:57" x14ac:dyDescent="0.25">
      <c r="B246" s="65">
        <v>2025</v>
      </c>
      <c r="C246" s="65">
        <v>891780111</v>
      </c>
      <c r="D246" s="65" t="s">
        <v>78</v>
      </c>
      <c r="E246" s="67" t="s">
        <v>14508</v>
      </c>
      <c r="F246" s="65" t="s">
        <v>14507</v>
      </c>
      <c r="G246" s="65">
        <v>0</v>
      </c>
      <c r="H246" s="65" t="s">
        <v>81</v>
      </c>
      <c r="I246" s="221" t="s">
        <v>127</v>
      </c>
      <c r="J246" s="220" t="s">
        <v>479</v>
      </c>
      <c r="K246" s="67" t="s">
        <v>14506</v>
      </c>
      <c r="L246" s="424">
        <v>315012422.80000001</v>
      </c>
      <c r="M246" s="221" t="s">
        <v>85</v>
      </c>
      <c r="N246" s="66" t="s">
        <v>14505</v>
      </c>
      <c r="O246" s="68">
        <v>900999758</v>
      </c>
      <c r="P246" s="68">
        <v>1148</v>
      </c>
      <c r="Q246" s="260">
        <v>45799</v>
      </c>
      <c r="R246" s="424">
        <v>315090507</v>
      </c>
      <c r="S246" s="260">
        <v>45854</v>
      </c>
      <c r="T246" s="424">
        <v>315012422.80000001</v>
      </c>
      <c r="U246" s="65" t="s">
        <v>87</v>
      </c>
      <c r="V246" s="402">
        <v>15443332</v>
      </c>
      <c r="W246" s="242" t="s">
        <v>10231</v>
      </c>
      <c r="X246" s="587">
        <v>45854</v>
      </c>
      <c r="Y246" s="260">
        <v>45854</v>
      </c>
      <c r="Z246" s="260">
        <v>45854</v>
      </c>
      <c r="AA246" s="260">
        <v>45928</v>
      </c>
      <c r="AB246" s="49">
        <f t="shared" si="18"/>
        <v>74</v>
      </c>
      <c r="AC246" s="68">
        <v>0</v>
      </c>
      <c r="AD246" s="68">
        <v>0</v>
      </c>
      <c r="AE246" s="68">
        <v>0</v>
      </c>
      <c r="AF246" s="78" t="s">
        <v>89</v>
      </c>
      <c r="AG246" s="49">
        <f t="shared" si="19"/>
        <v>0</v>
      </c>
      <c r="AH246" s="68">
        <v>0</v>
      </c>
      <c r="AI246" s="68">
        <v>0</v>
      </c>
      <c r="AJ246" s="65" t="s">
        <v>89</v>
      </c>
      <c r="AK246" s="78" t="s">
        <v>89</v>
      </c>
      <c r="AL246" s="68">
        <v>0</v>
      </c>
      <c r="AM246" s="78" t="s">
        <v>89</v>
      </c>
      <c r="AN246" s="78" t="s">
        <v>89</v>
      </c>
      <c r="AO246" s="78" t="s">
        <v>89</v>
      </c>
      <c r="AP246" s="49">
        <f t="shared" si="20"/>
        <v>0</v>
      </c>
      <c r="AQ246" s="49">
        <f t="shared" si="21"/>
        <v>315012422.80000001</v>
      </c>
      <c r="AR246" s="65" t="s">
        <v>87</v>
      </c>
      <c r="AS246" s="68">
        <v>315012422.80000001</v>
      </c>
      <c r="AT246" s="65" t="s">
        <v>87</v>
      </c>
      <c r="AU246" s="68">
        <v>126004969.12</v>
      </c>
      <c r="AV246" s="260">
        <v>45873</v>
      </c>
      <c r="AW246" s="224">
        <v>0</v>
      </c>
      <c r="AX246" s="79">
        <f t="shared" si="22"/>
        <v>315012422.80000001</v>
      </c>
      <c r="AY246" s="223">
        <f t="shared" si="23"/>
        <v>0</v>
      </c>
      <c r="AZ246" s="74">
        <v>0</v>
      </c>
      <c r="BA246" s="75" t="s">
        <v>89</v>
      </c>
      <c r="BB246" s="65" t="s">
        <v>108</v>
      </c>
      <c r="BC246" s="76" t="s">
        <v>14504</v>
      </c>
      <c r="BD246" s="221" t="s">
        <v>87</v>
      </c>
      <c r="BE246" s="221" t="s">
        <v>121</v>
      </c>
    </row>
    <row r="247" spans="2:57" x14ac:dyDescent="0.25">
      <c r="B247" s="65">
        <v>2025</v>
      </c>
      <c r="C247" s="65">
        <v>891780111</v>
      </c>
      <c r="D247" s="65" t="s">
        <v>78</v>
      </c>
      <c r="E247" s="67" t="s">
        <v>14503</v>
      </c>
      <c r="F247" s="65" t="s">
        <v>14502</v>
      </c>
      <c r="G247" s="65">
        <v>0</v>
      </c>
      <c r="H247" s="65" t="s">
        <v>81</v>
      </c>
      <c r="I247" s="221" t="s">
        <v>127</v>
      </c>
      <c r="J247" s="220" t="s">
        <v>479</v>
      </c>
      <c r="K247" s="67" t="s">
        <v>14501</v>
      </c>
      <c r="L247" s="424">
        <v>137705365</v>
      </c>
      <c r="M247" s="221" t="s">
        <v>85</v>
      </c>
      <c r="N247" s="66" t="s">
        <v>14500</v>
      </c>
      <c r="O247" s="68">
        <v>901673302</v>
      </c>
      <c r="P247" s="68">
        <v>1625</v>
      </c>
      <c r="Q247" s="260">
        <v>45856</v>
      </c>
      <c r="R247" s="424">
        <v>137705365</v>
      </c>
      <c r="S247" s="260">
        <v>45862</v>
      </c>
      <c r="T247" s="424">
        <v>137705365</v>
      </c>
      <c r="U247" s="65" t="s">
        <v>87</v>
      </c>
      <c r="V247" s="402">
        <v>85151631</v>
      </c>
      <c r="W247" s="242" t="s">
        <v>14499</v>
      </c>
      <c r="X247" s="587">
        <v>45862</v>
      </c>
      <c r="Y247" s="260">
        <v>45863</v>
      </c>
      <c r="Z247" s="260">
        <v>45863</v>
      </c>
      <c r="AA247" s="260">
        <v>45867</v>
      </c>
      <c r="AB247" s="49">
        <f t="shared" si="18"/>
        <v>4</v>
      </c>
      <c r="AC247" s="68">
        <v>0</v>
      </c>
      <c r="AD247" s="68">
        <v>0</v>
      </c>
      <c r="AE247" s="68">
        <v>0</v>
      </c>
      <c r="AF247" s="78" t="s">
        <v>89</v>
      </c>
      <c r="AG247" s="49">
        <f t="shared" si="19"/>
        <v>0</v>
      </c>
      <c r="AH247" s="68">
        <v>0</v>
      </c>
      <c r="AI247" s="68">
        <v>0</v>
      </c>
      <c r="AJ247" s="65" t="s">
        <v>89</v>
      </c>
      <c r="AK247" s="78" t="s">
        <v>89</v>
      </c>
      <c r="AL247" s="68">
        <v>0</v>
      </c>
      <c r="AM247" s="78" t="s">
        <v>89</v>
      </c>
      <c r="AN247" s="78" t="s">
        <v>89</v>
      </c>
      <c r="AO247" s="78" t="s">
        <v>89</v>
      </c>
      <c r="AP247" s="49">
        <f t="shared" si="20"/>
        <v>0</v>
      </c>
      <c r="AQ247" s="49">
        <f t="shared" si="21"/>
        <v>137705365</v>
      </c>
      <c r="AR247" s="65" t="s">
        <v>87</v>
      </c>
      <c r="AS247" s="68">
        <v>137705365</v>
      </c>
      <c r="AT247" s="65" t="s">
        <v>90</v>
      </c>
      <c r="AU247" s="68">
        <v>0</v>
      </c>
      <c r="AV247" s="260" t="s">
        <v>89</v>
      </c>
      <c r="AW247" s="224">
        <v>0</v>
      </c>
      <c r="AX247" s="79">
        <f t="shared" si="22"/>
        <v>137705365</v>
      </c>
      <c r="AY247" s="223">
        <f t="shared" si="23"/>
        <v>0</v>
      </c>
      <c r="AZ247" s="74">
        <v>1</v>
      </c>
      <c r="BA247" s="75" t="s">
        <v>89</v>
      </c>
      <c r="BB247" s="65" t="s">
        <v>103</v>
      </c>
      <c r="BC247" s="76" t="s">
        <v>14498</v>
      </c>
      <c r="BD247" s="221" t="s">
        <v>87</v>
      </c>
      <c r="BE247" s="221" t="s">
        <v>121</v>
      </c>
    </row>
    <row r="248" spans="2:57" x14ac:dyDescent="0.25">
      <c r="B248" s="65">
        <v>2025</v>
      </c>
      <c r="C248" s="65">
        <v>891780111</v>
      </c>
      <c r="D248" s="65" t="s">
        <v>78</v>
      </c>
      <c r="E248" s="67" t="s">
        <v>14497</v>
      </c>
      <c r="F248" s="65" t="s">
        <v>14496</v>
      </c>
      <c r="G248" s="65">
        <v>0</v>
      </c>
      <c r="H248" s="65" t="s">
        <v>81</v>
      </c>
      <c r="I248" s="221" t="s">
        <v>127</v>
      </c>
      <c r="J248" s="220" t="s">
        <v>479</v>
      </c>
      <c r="K248" s="67" t="s">
        <v>14495</v>
      </c>
      <c r="L248" s="424">
        <v>35798150</v>
      </c>
      <c r="M248" s="221" t="s">
        <v>85</v>
      </c>
      <c r="N248" s="66" t="s">
        <v>14494</v>
      </c>
      <c r="O248" s="68">
        <v>901735597</v>
      </c>
      <c r="P248" s="68">
        <v>1632</v>
      </c>
      <c r="Q248" s="260">
        <v>45856</v>
      </c>
      <c r="R248" s="424">
        <v>35798150</v>
      </c>
      <c r="S248" s="260">
        <v>45866</v>
      </c>
      <c r="T248" s="424">
        <v>35798150</v>
      </c>
      <c r="U248" s="65" t="s">
        <v>87</v>
      </c>
      <c r="V248" s="402">
        <v>15443332</v>
      </c>
      <c r="W248" s="242" t="s">
        <v>10231</v>
      </c>
      <c r="X248" s="587">
        <v>45866</v>
      </c>
      <c r="Y248" s="260">
        <v>45875</v>
      </c>
      <c r="Z248" s="260">
        <v>45869</v>
      </c>
      <c r="AA248" s="260">
        <v>45877</v>
      </c>
      <c r="AB248" s="49">
        <f t="shared" si="18"/>
        <v>8</v>
      </c>
      <c r="AC248" s="68">
        <v>0</v>
      </c>
      <c r="AD248" s="68">
        <v>0</v>
      </c>
      <c r="AE248" s="68">
        <v>0</v>
      </c>
      <c r="AF248" s="78" t="s">
        <v>89</v>
      </c>
      <c r="AG248" s="49">
        <f t="shared" si="19"/>
        <v>0</v>
      </c>
      <c r="AH248" s="68">
        <v>0</v>
      </c>
      <c r="AI248" s="68">
        <v>0</v>
      </c>
      <c r="AJ248" s="65" t="s">
        <v>89</v>
      </c>
      <c r="AK248" s="78" t="s">
        <v>89</v>
      </c>
      <c r="AL248" s="68">
        <v>0</v>
      </c>
      <c r="AM248" s="78" t="s">
        <v>89</v>
      </c>
      <c r="AN248" s="78" t="s">
        <v>89</v>
      </c>
      <c r="AO248" s="78" t="s">
        <v>89</v>
      </c>
      <c r="AP248" s="49">
        <f t="shared" si="20"/>
        <v>0</v>
      </c>
      <c r="AQ248" s="49">
        <f t="shared" si="21"/>
        <v>35798150</v>
      </c>
      <c r="AR248" s="65" t="s">
        <v>87</v>
      </c>
      <c r="AS248" s="68">
        <v>35798150</v>
      </c>
      <c r="AT248" s="65" t="s">
        <v>87</v>
      </c>
      <c r="AU248" s="68">
        <v>17899075</v>
      </c>
      <c r="AV248" s="260" t="s">
        <v>89</v>
      </c>
      <c r="AW248" s="224">
        <v>0</v>
      </c>
      <c r="AX248" s="79">
        <f t="shared" si="22"/>
        <v>35798150</v>
      </c>
      <c r="AY248" s="223">
        <f t="shared" si="23"/>
        <v>0</v>
      </c>
      <c r="AZ248" s="74">
        <v>1</v>
      </c>
      <c r="BA248" s="75" t="s">
        <v>89</v>
      </c>
      <c r="BB248" s="65" t="s">
        <v>103</v>
      </c>
      <c r="BC248" s="76" t="s">
        <v>14493</v>
      </c>
      <c r="BD248" s="221" t="s">
        <v>87</v>
      </c>
      <c r="BE248" s="221" t="s">
        <v>121</v>
      </c>
    </row>
    <row r="249" spans="2:57" ht="15.75" thickBot="1" x14ac:dyDescent="0.3">
      <c r="B249" s="81">
        <v>2025</v>
      </c>
      <c r="C249" s="81">
        <v>891780111</v>
      </c>
      <c r="D249" s="81" t="s">
        <v>78</v>
      </c>
      <c r="E249" s="82" t="s">
        <v>14492</v>
      </c>
      <c r="F249" s="81" t="s">
        <v>14491</v>
      </c>
      <c r="G249" s="81">
        <v>0</v>
      </c>
      <c r="H249" s="81" t="s">
        <v>81</v>
      </c>
      <c r="I249" s="217" t="s">
        <v>127</v>
      </c>
      <c r="J249" s="219" t="s">
        <v>479</v>
      </c>
      <c r="K249" s="82" t="s">
        <v>14490</v>
      </c>
      <c r="L249" s="492">
        <v>352398602.32999998</v>
      </c>
      <c r="M249" s="217" t="s">
        <v>85</v>
      </c>
      <c r="N249" s="83" t="s">
        <v>14489</v>
      </c>
      <c r="O249" s="84">
        <v>901753214</v>
      </c>
      <c r="P249" s="84">
        <v>45890</v>
      </c>
      <c r="Q249" s="216">
        <v>45890</v>
      </c>
      <c r="R249" s="492">
        <v>352426362.81</v>
      </c>
      <c r="S249" s="216">
        <v>45898</v>
      </c>
      <c r="T249" s="492">
        <v>352398602.32999998</v>
      </c>
      <c r="U249" s="81" t="s">
        <v>87</v>
      </c>
      <c r="V249" s="586">
        <v>19616595</v>
      </c>
      <c r="W249" s="585" t="s">
        <v>14488</v>
      </c>
      <c r="X249" s="584">
        <v>45898</v>
      </c>
      <c r="Y249" s="584" t="s">
        <v>89</v>
      </c>
      <c r="Z249" s="584" t="s">
        <v>89</v>
      </c>
      <c r="AA249" s="584" t="s">
        <v>89</v>
      </c>
      <c r="AB249" s="86" t="e">
        <f t="shared" si="18"/>
        <v>#VALUE!</v>
      </c>
      <c r="AC249" s="84">
        <v>0</v>
      </c>
      <c r="AD249" s="84">
        <v>0</v>
      </c>
      <c r="AE249" s="84">
        <v>0</v>
      </c>
      <c r="AF249" s="88" t="s">
        <v>89</v>
      </c>
      <c r="AG249" s="86">
        <f t="shared" si="19"/>
        <v>0</v>
      </c>
      <c r="AH249" s="84">
        <v>0</v>
      </c>
      <c r="AI249" s="84">
        <v>0</v>
      </c>
      <c r="AJ249" s="81" t="s">
        <v>89</v>
      </c>
      <c r="AK249" s="88" t="s">
        <v>89</v>
      </c>
      <c r="AL249" s="84">
        <v>0</v>
      </c>
      <c r="AM249" s="88" t="s">
        <v>89</v>
      </c>
      <c r="AN249" s="88" t="s">
        <v>89</v>
      </c>
      <c r="AO249" s="88" t="s">
        <v>89</v>
      </c>
      <c r="AP249" s="86">
        <f t="shared" si="20"/>
        <v>0</v>
      </c>
      <c r="AQ249" s="86">
        <f t="shared" si="21"/>
        <v>352398602.32999998</v>
      </c>
      <c r="AR249" s="81" t="s">
        <v>87</v>
      </c>
      <c r="AS249" s="84">
        <v>352398602.32999998</v>
      </c>
      <c r="AT249" s="81" t="s">
        <v>90</v>
      </c>
      <c r="AU249" s="84">
        <v>0</v>
      </c>
      <c r="AV249" s="216" t="s">
        <v>89</v>
      </c>
      <c r="AW249" s="258">
        <v>0</v>
      </c>
      <c r="AX249" s="79">
        <f t="shared" si="22"/>
        <v>352398602.32999998</v>
      </c>
      <c r="AY249" s="215">
        <f t="shared" si="23"/>
        <v>0</v>
      </c>
      <c r="AZ249" s="93">
        <v>0</v>
      </c>
      <c r="BA249" s="214" t="s">
        <v>89</v>
      </c>
      <c r="BB249" s="81" t="s">
        <v>473</v>
      </c>
      <c r="BC249" s="218" t="s">
        <v>14487</v>
      </c>
      <c r="BD249" s="217" t="s">
        <v>87</v>
      </c>
      <c r="BE249" s="217" t="s">
        <v>121</v>
      </c>
    </row>
    <row r="250" spans="2:57" s="23" customFormat="1" ht="15.75" thickBot="1" x14ac:dyDescent="0.3">
      <c r="B250" s="619" t="s">
        <v>102</v>
      </c>
      <c r="C250" s="620"/>
      <c r="D250" s="621"/>
      <c r="E250" s="30">
        <f>+SUBTOTAL(3,E8:E249)</f>
        <v>242</v>
      </c>
      <c r="F250" s="41"/>
      <c r="G250" s="40"/>
      <c r="H250" s="40"/>
      <c r="I250" s="40"/>
      <c r="J250" s="43"/>
      <c r="K250" s="24"/>
      <c r="L250" s="45">
        <f>SUM(L8:L249)</f>
        <v>17869679333.050003</v>
      </c>
      <c r="M250" s="604"/>
      <c r="N250" s="605"/>
      <c r="O250" s="605"/>
      <c r="P250" s="605"/>
      <c r="Q250" s="605"/>
      <c r="R250" s="605"/>
      <c r="S250" s="605"/>
      <c r="T250" s="605"/>
      <c r="U250" s="605"/>
      <c r="V250" s="605"/>
      <c r="W250" s="605"/>
      <c r="X250" s="605"/>
      <c r="Y250" s="605"/>
      <c r="Z250" s="605"/>
      <c r="AA250" s="605"/>
      <c r="AB250" s="606"/>
      <c r="AC250" s="27">
        <f>SUM(AC8:AC249)</f>
        <v>12</v>
      </c>
      <c r="AD250" s="26">
        <f>SUM(AD8:AD249)</f>
        <v>557056581</v>
      </c>
      <c r="AE250" s="26">
        <f>SUM(AE8:AE249)</f>
        <v>5</v>
      </c>
      <c r="AF250" s="25"/>
      <c r="AG250" s="26">
        <f>SUM(AG8:AG249)</f>
        <v>354</v>
      </c>
      <c r="AH250" s="26">
        <f>SUM(AH8:AH249)</f>
        <v>1</v>
      </c>
      <c r="AI250" s="28">
        <f>SUM(AI8:AI249)</f>
        <v>589932</v>
      </c>
      <c r="AJ250" s="25"/>
      <c r="AK250" s="25"/>
      <c r="AL250" s="29">
        <f>SUM(AL8:AL249)</f>
        <v>0</v>
      </c>
      <c r="AM250" s="604"/>
      <c r="AN250" s="605"/>
      <c r="AO250" s="605"/>
      <c r="AP250" s="606"/>
      <c r="AQ250" s="27">
        <f>SUM(AQ8:AQ249)</f>
        <v>18426145982.049999</v>
      </c>
      <c r="AR250" s="25"/>
      <c r="AS250" s="34">
        <f>SUM(AS8:AS249)</f>
        <v>18454386914.049999</v>
      </c>
      <c r="AT250" s="25"/>
      <c r="AU250" s="26">
        <f>SUM(AU8:AU249)</f>
        <v>1650651881.1199999</v>
      </c>
      <c r="AV250" s="25"/>
      <c r="AW250" s="31">
        <f>SUM(AW8:AW249)</f>
        <v>9092724375.4700012</v>
      </c>
      <c r="AX250" s="32">
        <f>SUM(AX8:AX249)</f>
        <v>9333421606.5800018</v>
      </c>
      <c r="AY250" s="604"/>
      <c r="AZ250" s="605"/>
      <c r="BA250" s="605"/>
      <c r="BB250" s="605"/>
      <c r="BC250" s="605"/>
      <c r="BD250" s="605"/>
      <c r="BE250" s="605"/>
    </row>
  </sheetData>
  <sheetProtection formatCells="0" formatColumns="0" formatRows="0" insertRows="0" deleteRows="0" autoFilter="0"/>
  <mergeCells count="23">
    <mergeCell ref="AR6:AS6"/>
    <mergeCell ref="B3:C6"/>
    <mergeCell ref="D3:G4"/>
    <mergeCell ref="H3:I5"/>
    <mergeCell ref="AT6:AY6"/>
    <mergeCell ref="F5:G5"/>
    <mergeCell ref="AC5:AP5"/>
    <mergeCell ref="AZ6:BB6"/>
    <mergeCell ref="BC6:BE6"/>
    <mergeCell ref="B250:D250"/>
    <mergeCell ref="M250:AB250"/>
    <mergeCell ref="AM250:AP250"/>
    <mergeCell ref="AY250:BE250"/>
    <mergeCell ref="U6:W6"/>
    <mergeCell ref="X6:AB6"/>
    <mergeCell ref="AC6:AG6"/>
    <mergeCell ref="E6:G6"/>
    <mergeCell ref="H6:K6"/>
    <mergeCell ref="N6:O6"/>
    <mergeCell ref="P6:R6"/>
    <mergeCell ref="S6:T6"/>
    <mergeCell ref="AH6:AK6"/>
    <mergeCell ref="AL6:AP6"/>
  </mergeCells>
  <conditionalFormatting sqref="F5 E6">
    <cfRule type="containsText" dxfId="67" priority="6" operator="containsText" text="Seleccione Ordenador">
      <formula>NOT(ISERROR(SEARCH("Seleccione Ordenador",E5)))</formula>
    </cfRule>
  </conditionalFormatting>
  <conditionalFormatting sqref="F12">
    <cfRule type="colorScale" priority="4">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AB8:AB249 AG8:AG249 AP8:AS249 AX8:AZ249">
    <cfRule type="expression" dxfId="66" priority="1">
      <formula>+_xlfn.ISFORMULA(AB8)</formula>
    </cfRule>
  </conditionalFormatting>
  <conditionalFormatting sqref="AD8:AD116">
    <cfRule type="cellIs" dxfId="65" priority="3" operator="greaterThan">
      <formula>$L$13/2</formula>
    </cfRule>
  </conditionalFormatting>
  <conditionalFormatting sqref="AD118:AD249">
    <cfRule type="cellIs" dxfId="64" priority="2" operator="greaterThan">
      <formula>$L$13/2</formula>
    </cfRule>
  </conditionalFormatting>
  <dataValidations count="10">
    <dataValidation type="list" allowBlank="1" showInputMessage="1" showErrorMessage="1" sqref="BB8:BB249" xr:uid="{55161EE5-A190-44B6-A4A9-991D51B986AC}">
      <formula1>"Por iniciar,En ejecucion,Suspendido,Terminado,Liquidado"</formula1>
    </dataValidation>
    <dataValidation type="list" allowBlank="1" showInputMessage="1" showErrorMessage="1" sqref="J8:J249" xr:uid="{1004B544-CCAB-4CD5-B2EF-2B7BFBE97E71}">
      <formula1>"CONTRATO DE OBRAS, OTROS TIPOS, PRESTACIÓN DE SERVICIOS, SUMINISTROS"</formula1>
    </dataValidation>
    <dataValidation type="list" allowBlank="1" showInputMessage="1" showErrorMessage="1" sqref="H8:H249" xr:uid="{811CEF15-3267-46C5-BFC8-D254D4AB2AEB}">
      <formula1>"OTRO SECTOR"</formula1>
    </dataValidation>
    <dataValidation type="list" allowBlank="1" showInputMessage="1" showErrorMessage="1" sqref="M8:M249" xr:uid="{C48F42D4-4E56-4C60-A5D3-74A275E142D5}">
      <formula1>"DIRECTA"</formula1>
    </dataValidation>
    <dataValidation type="list" allowBlank="1" showInputMessage="1" showErrorMessage="1" sqref="I8:I249" xr:uid="{654DAEA5-4AE3-4638-8A22-BE34D6DABDE3}">
      <formula1>"FUNCIONAMIENTO,INVERSION,OTROS"</formula1>
    </dataValidation>
    <dataValidation type="list" allowBlank="1" showInputMessage="1" showErrorMessage="1" sqref="BE8:BE249" xr:uid="{CA0AE04E-2D98-431C-9397-105AFFD13456}">
      <formula1>"SI,NA por TIPO Contrato"</formula1>
    </dataValidation>
    <dataValidation type="list" allowBlank="1" showInputMessage="1" showErrorMessage="1" sqref="BD8:BD249" xr:uid="{EC2EC99C-07BE-4428-A406-272DD1E274AB}">
      <formula1>"SI,NO HA INICIADO"</formula1>
    </dataValidation>
    <dataValidation type="list" allowBlank="1" showInputMessage="1" showErrorMessage="1" sqref="AT8:AT249 U8:U249 AR8:AR249" xr:uid="{93043F4D-36F5-486C-9B14-FA283311FA51}">
      <formula1>"SI,NO"</formula1>
    </dataValidation>
    <dataValidation type="list" allowBlank="1" showInputMessage="1" showErrorMessage="1" errorTitle="ERROR" error="SOLO VALIDO LISTA DESPLEGABLE" promptTitle="ESCOJA EL PERIODO" sqref="F5" xr:uid="{9ED74BA1-2700-4ECE-8F48-5D84857E678E}">
      <formula1>"Seleccione el periodo a presentar,ENERO,FEBRERO,MARZO,ABRIL,MAYO,JUNIO,JULIO,AGOSTO,SEPTIEMBRE,OCTUBRE,NOVIEMBRE,DICIEMBRE"</formula1>
    </dataValidation>
    <dataValidation type="list" allowBlank="1" showInputMessage="1" showErrorMessage="1" sqref="K4" xr:uid="{81CFA6E1-B54F-453A-BD2A-B05BB7F60597}">
      <formula1>"42,250,1000,3000"</formula1>
    </dataValidation>
  </dataValidations>
  <hyperlinks>
    <hyperlink ref="BC227" r:id="rId1" xr:uid="{6F8C1FA0-54EE-4248-A7C6-864945FB00DD}"/>
    <hyperlink ref="BC88" r:id="rId2" xr:uid="{E76FD0ED-4DCF-4AEF-9623-AA5F1A2561C3}"/>
    <hyperlink ref="BC100" r:id="rId3" xr:uid="{9C2FCBA9-04B5-48D7-A63D-26CD86E9ADF9}"/>
  </hyperlinks>
  <pageMargins left="0.7" right="0.7" top="0.75" bottom="0.75" header="0.3" footer="0.3"/>
  <pageSetup orientation="portrait" horizontalDpi="300" verticalDpi="300"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BE4B8-64E8-4DB2-8902-5501D4AB48A7}">
  <dimension ref="A1:BV14"/>
  <sheetViews>
    <sheetView showGridLines="0" zoomScaleNormal="100" workbookViewId="0">
      <selection activeCell="BM10" sqref="BM10"/>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2" customWidth="1"/>
    <col min="7" max="7" width="15.85546875" style="42" customWidth="1"/>
    <col min="8" max="8" width="16.5703125" style="42" customWidth="1"/>
    <col min="9" max="9" width="17.42578125" style="42" customWidth="1"/>
    <col min="10" max="10" width="17.42578125" style="44" customWidth="1"/>
    <col min="11" max="11" width="18.42578125" customWidth="1"/>
    <col min="12"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592"/>
      <c r="C3" s="593"/>
      <c r="D3" s="598" t="s">
        <v>0</v>
      </c>
      <c r="E3" s="599"/>
      <c r="F3" s="599"/>
      <c r="G3" s="600"/>
      <c r="H3" s="609" t="s">
        <v>1</v>
      </c>
      <c r="I3" s="610"/>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594"/>
      <c r="C4" s="595"/>
      <c r="D4" s="601"/>
      <c r="E4" s="602"/>
      <c r="F4" s="602"/>
      <c r="G4" s="603"/>
      <c r="H4" s="611"/>
      <c r="I4" s="612"/>
      <c r="J4" s="39"/>
      <c r="K4" s="3">
        <v>42</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594"/>
      <c r="C5" s="595"/>
      <c r="D5" s="7" t="s">
        <v>4</v>
      </c>
      <c r="E5" s="8"/>
      <c r="F5" s="618" t="s">
        <v>119</v>
      </c>
      <c r="G5" s="618"/>
      <c r="H5" s="613"/>
      <c r="I5" s="614"/>
      <c r="J5" s="39"/>
      <c r="K5" s="10">
        <f>+L6*K4</f>
        <v>59787000</v>
      </c>
      <c r="L5" s="11" t="s">
        <v>5</v>
      </c>
      <c r="M5" s="5"/>
      <c r="N5" s="5"/>
      <c r="O5" s="5"/>
      <c r="P5" s="5"/>
      <c r="Q5" s="5"/>
      <c r="R5" s="5"/>
      <c r="S5" s="5"/>
      <c r="T5" s="5"/>
      <c r="U5" s="5"/>
      <c r="V5" s="5"/>
      <c r="W5" s="6"/>
      <c r="X5" s="6"/>
      <c r="Y5" s="6"/>
      <c r="Z5" s="6"/>
      <c r="AA5" s="6"/>
      <c r="AB5" s="6"/>
      <c r="AC5" s="624" t="s">
        <v>6</v>
      </c>
      <c r="AD5" s="625"/>
      <c r="AE5" s="625"/>
      <c r="AF5" s="625"/>
      <c r="AG5" s="625"/>
      <c r="AH5" s="625"/>
      <c r="AI5" s="625"/>
      <c r="AJ5" s="625"/>
      <c r="AK5" s="625"/>
      <c r="AL5" s="625"/>
      <c r="AM5" s="625"/>
      <c r="AN5" s="625"/>
      <c r="AO5" s="625"/>
      <c r="AP5" s="626"/>
      <c r="AQ5" s="5"/>
      <c r="AR5" s="5"/>
      <c r="AS5" s="5"/>
      <c r="AT5" s="5"/>
      <c r="AU5" s="5"/>
      <c r="AV5" s="5"/>
      <c r="AW5" s="5"/>
      <c r="AX5" s="5"/>
      <c r="AY5" s="5"/>
      <c r="AZ5" s="5"/>
      <c r="BA5" s="5"/>
      <c r="BB5" s="5"/>
      <c r="BC5" s="5"/>
      <c r="BD5" s="5"/>
      <c r="BE5" s="5"/>
    </row>
    <row r="6" spans="1:74" s="12" customFormat="1" ht="31.5" customHeight="1" thickBot="1" x14ac:dyDescent="0.3">
      <c r="B6" s="596"/>
      <c r="C6" s="597"/>
      <c r="D6" s="13" t="s">
        <v>7</v>
      </c>
      <c r="E6" s="638" t="s">
        <v>8</v>
      </c>
      <c r="F6" s="638"/>
      <c r="G6" s="639"/>
      <c r="H6" s="627" t="s">
        <v>9</v>
      </c>
      <c r="I6" s="628"/>
      <c r="J6" s="628"/>
      <c r="K6" s="629"/>
      <c r="L6" s="33">
        <v>1423500</v>
      </c>
      <c r="M6" s="5"/>
      <c r="N6" s="607" t="s">
        <v>10</v>
      </c>
      <c r="O6" s="617"/>
      <c r="P6" s="607" t="s">
        <v>11</v>
      </c>
      <c r="Q6" s="617"/>
      <c r="R6" s="608"/>
      <c r="S6" s="622" t="s">
        <v>12</v>
      </c>
      <c r="T6" s="623"/>
      <c r="U6" s="607" t="s">
        <v>13</v>
      </c>
      <c r="V6" s="617"/>
      <c r="W6" s="617"/>
      <c r="X6" s="624" t="s">
        <v>14</v>
      </c>
      <c r="Y6" s="625"/>
      <c r="Z6" s="625"/>
      <c r="AA6" s="625"/>
      <c r="AB6" s="626"/>
      <c r="AC6" s="624" t="s">
        <v>15</v>
      </c>
      <c r="AD6" s="625"/>
      <c r="AE6" s="625"/>
      <c r="AF6" s="625"/>
      <c r="AG6" s="626"/>
      <c r="AH6" s="607" t="s">
        <v>16</v>
      </c>
      <c r="AI6" s="617"/>
      <c r="AJ6" s="617"/>
      <c r="AK6" s="608"/>
      <c r="AL6" s="607" t="s">
        <v>17</v>
      </c>
      <c r="AM6" s="617"/>
      <c r="AN6" s="617"/>
      <c r="AO6" s="617"/>
      <c r="AP6" s="608"/>
      <c r="AQ6" s="5"/>
      <c r="AR6" s="607" t="s">
        <v>18</v>
      </c>
      <c r="AS6" s="608"/>
      <c r="AT6" s="607" t="s">
        <v>19</v>
      </c>
      <c r="AU6" s="617"/>
      <c r="AV6" s="617"/>
      <c r="AW6" s="617"/>
      <c r="AX6" s="617"/>
      <c r="AY6" s="608"/>
      <c r="AZ6" s="607" t="s">
        <v>20</v>
      </c>
      <c r="BA6" s="617"/>
      <c r="BB6" s="608"/>
      <c r="BC6" s="607" t="s">
        <v>21</v>
      </c>
      <c r="BD6" s="617"/>
      <c r="BE6" s="608"/>
    </row>
    <row r="7" spans="1:74" s="22" customFormat="1" ht="77.25" thickBot="1" x14ac:dyDescent="0.3">
      <c r="A7" s="14"/>
      <c r="B7" s="15" t="s">
        <v>22</v>
      </c>
      <c r="C7" s="16" t="s">
        <v>23</v>
      </c>
      <c r="D7" s="17" t="s">
        <v>24</v>
      </c>
      <c r="E7" s="18" t="s">
        <v>25</v>
      </c>
      <c r="F7" s="18" t="s">
        <v>26</v>
      </c>
      <c r="G7" s="17" t="s">
        <v>27</v>
      </c>
      <c r="H7" s="15" t="s">
        <v>28</v>
      </c>
      <c r="I7" s="15" t="s">
        <v>29</v>
      </c>
      <c r="J7" s="15" t="s">
        <v>30</v>
      </c>
      <c r="K7" s="15" t="s">
        <v>31</v>
      </c>
      <c r="L7" s="15" t="s">
        <v>32</v>
      </c>
      <c r="M7" s="15" t="s">
        <v>33</v>
      </c>
      <c r="N7" s="15" t="s">
        <v>34</v>
      </c>
      <c r="O7" s="16" t="s">
        <v>35</v>
      </c>
      <c r="P7" s="16" t="s">
        <v>36</v>
      </c>
      <c r="Q7" s="15" t="s">
        <v>37</v>
      </c>
      <c r="R7" s="15" t="s">
        <v>38</v>
      </c>
      <c r="S7" s="15" t="s">
        <v>39</v>
      </c>
      <c r="T7" s="15" t="s">
        <v>40</v>
      </c>
      <c r="U7" s="15" t="s">
        <v>41</v>
      </c>
      <c r="V7" s="16" t="s">
        <v>42</v>
      </c>
      <c r="W7" s="15" t="s">
        <v>43</v>
      </c>
      <c r="X7" s="15" t="s">
        <v>44</v>
      </c>
      <c r="Y7" s="15" t="s">
        <v>45</v>
      </c>
      <c r="Z7" s="15" t="s">
        <v>46</v>
      </c>
      <c r="AA7" s="19" t="s">
        <v>47</v>
      </c>
      <c r="AB7" s="35" t="s">
        <v>48</v>
      </c>
      <c r="AC7" s="15" t="s">
        <v>49</v>
      </c>
      <c r="AD7" s="15" t="s">
        <v>50</v>
      </c>
      <c r="AE7" s="15" t="s">
        <v>51</v>
      </c>
      <c r="AF7" s="19" t="s">
        <v>52</v>
      </c>
      <c r="AG7" s="35" t="s">
        <v>53</v>
      </c>
      <c r="AH7" s="15" t="s">
        <v>54</v>
      </c>
      <c r="AI7" s="15" t="s">
        <v>55</v>
      </c>
      <c r="AJ7" s="19" t="s">
        <v>56</v>
      </c>
      <c r="AK7" s="19" t="s">
        <v>57</v>
      </c>
      <c r="AL7" s="15" t="s">
        <v>58</v>
      </c>
      <c r="AM7" s="19" t="s">
        <v>59</v>
      </c>
      <c r="AN7" s="19" t="s">
        <v>60</v>
      </c>
      <c r="AO7" s="19" t="s">
        <v>61</v>
      </c>
      <c r="AP7" s="35" t="s">
        <v>62</v>
      </c>
      <c r="AQ7" s="35" t="s">
        <v>63</v>
      </c>
      <c r="AR7" s="15" t="s">
        <v>64</v>
      </c>
      <c r="AS7" s="15" t="s">
        <v>65</v>
      </c>
      <c r="AT7" s="15" t="s">
        <v>66</v>
      </c>
      <c r="AU7" s="15" t="s">
        <v>67</v>
      </c>
      <c r="AV7" s="15" t="s">
        <v>68</v>
      </c>
      <c r="AW7" s="20" t="s">
        <v>69</v>
      </c>
      <c r="AX7" s="36" t="s">
        <v>70</v>
      </c>
      <c r="AY7" s="36" t="s">
        <v>71</v>
      </c>
      <c r="AZ7" s="37" t="s">
        <v>72</v>
      </c>
      <c r="BA7" s="15" t="s">
        <v>73</v>
      </c>
      <c r="BB7" s="15" t="s">
        <v>74</v>
      </c>
      <c r="BC7" s="16" t="s">
        <v>75</v>
      </c>
      <c r="BD7" s="16" t="s">
        <v>76</v>
      </c>
      <c r="BE7" s="16" t="s">
        <v>77</v>
      </c>
      <c r="BF7" s="21"/>
      <c r="BG7" s="21"/>
      <c r="BH7" s="21"/>
      <c r="BI7" s="21"/>
      <c r="BJ7" s="21"/>
      <c r="BK7" s="21"/>
      <c r="BL7" s="21"/>
      <c r="BM7" s="21"/>
      <c r="BN7" s="21"/>
      <c r="BO7" s="21"/>
      <c r="BP7" s="21"/>
      <c r="BQ7" s="21"/>
      <c r="BR7" s="21"/>
      <c r="BS7" s="21"/>
      <c r="BT7" s="21"/>
      <c r="BU7" s="21"/>
      <c r="BV7" s="21"/>
    </row>
    <row r="8" spans="1:74" s="12" customFormat="1" ht="12.75" x14ac:dyDescent="0.2">
      <c r="B8" s="50">
        <v>2025</v>
      </c>
      <c r="C8" s="50">
        <v>891780111</v>
      </c>
      <c r="D8" s="50" t="s">
        <v>78</v>
      </c>
      <c r="E8" s="51" t="s">
        <v>79</v>
      </c>
      <c r="F8" s="52" t="s">
        <v>80</v>
      </c>
      <c r="G8" s="52">
        <v>0</v>
      </c>
      <c r="H8" s="52" t="s">
        <v>81</v>
      </c>
      <c r="I8" s="50" t="s">
        <v>82</v>
      </c>
      <c r="J8" s="53" t="s">
        <v>83</v>
      </c>
      <c r="K8" s="54" t="s">
        <v>84</v>
      </c>
      <c r="L8" s="55">
        <v>19096000</v>
      </c>
      <c r="M8" s="50" t="s">
        <v>85</v>
      </c>
      <c r="N8" s="54" t="s">
        <v>86</v>
      </c>
      <c r="O8" s="54">
        <v>1082862655</v>
      </c>
      <c r="P8" s="51">
        <v>65</v>
      </c>
      <c r="Q8" s="59">
        <v>45673</v>
      </c>
      <c r="R8" s="51">
        <v>19096000</v>
      </c>
      <c r="S8" s="59">
        <v>45678</v>
      </c>
      <c r="T8" s="55">
        <v>19096000</v>
      </c>
      <c r="U8" s="52" t="s">
        <v>87</v>
      </c>
      <c r="V8" s="55">
        <v>12548945</v>
      </c>
      <c r="W8" s="53" t="s">
        <v>88</v>
      </c>
      <c r="X8" s="58">
        <v>45678</v>
      </c>
      <c r="Y8" s="58">
        <v>45678</v>
      </c>
      <c r="Z8" s="58" t="s">
        <v>89</v>
      </c>
      <c r="AA8" s="58">
        <v>45826</v>
      </c>
      <c r="AB8" s="48">
        <f>+IF(Z8="1800-01-01",AA8-Y8,AA8-Z8)</f>
        <v>148</v>
      </c>
      <c r="AC8" s="52">
        <v>0</v>
      </c>
      <c r="AD8" s="55">
        <v>0</v>
      </c>
      <c r="AE8" s="52">
        <v>0</v>
      </c>
      <c r="AF8" s="57" t="s">
        <v>89</v>
      </c>
      <c r="AG8" s="48">
        <f>+IF(AF8="1800-01-01",0,AF8-AA8)</f>
        <v>0</v>
      </c>
      <c r="AH8" s="52">
        <v>0</v>
      </c>
      <c r="AI8" s="55">
        <v>0</v>
      </c>
      <c r="AJ8" s="52" t="s">
        <v>89</v>
      </c>
      <c r="AK8" s="59" t="s">
        <v>89</v>
      </c>
      <c r="AL8" s="52">
        <v>0</v>
      </c>
      <c r="AM8" s="59" t="s">
        <v>89</v>
      </c>
      <c r="AN8" s="59" t="s">
        <v>89</v>
      </c>
      <c r="AO8" s="59" t="s">
        <v>89</v>
      </c>
      <c r="AP8" s="48">
        <f>+IF(AM8="1800-01-01",0,AN8-AM8)</f>
        <v>0</v>
      </c>
      <c r="AQ8" s="48">
        <f>+L8+AD8-AI8</f>
        <v>19096000</v>
      </c>
      <c r="AR8" s="52" t="s">
        <v>87</v>
      </c>
      <c r="AS8" s="55">
        <v>19096000</v>
      </c>
      <c r="AT8" s="52" t="s">
        <v>90</v>
      </c>
      <c r="AU8" s="55">
        <v>0</v>
      </c>
      <c r="AV8" s="60" t="s">
        <v>89</v>
      </c>
      <c r="AW8" s="61">
        <v>19096000</v>
      </c>
      <c r="AX8" s="62">
        <f>AQ8-AW8</f>
        <v>0</v>
      </c>
      <c r="AY8" s="63">
        <f>+IFERROR(AW8/AQ8,"_")</f>
        <v>1</v>
      </c>
      <c r="AZ8" s="64">
        <v>1</v>
      </c>
      <c r="BA8" s="60" t="s">
        <v>89</v>
      </c>
      <c r="BB8" s="52" t="s">
        <v>103</v>
      </c>
      <c r="BC8" s="48" t="s">
        <v>91</v>
      </c>
      <c r="BD8" s="50" t="s">
        <v>87</v>
      </c>
      <c r="BE8" s="50" t="s">
        <v>87</v>
      </c>
    </row>
    <row r="9" spans="1:74" x14ac:dyDescent="0.25">
      <c r="B9" s="65">
        <v>2025</v>
      </c>
      <c r="C9" s="65">
        <v>891780111</v>
      </c>
      <c r="D9" s="65" t="s">
        <v>78</v>
      </c>
      <c r="E9" s="66" t="s">
        <v>92</v>
      </c>
      <c r="F9" s="65" t="s">
        <v>93</v>
      </c>
      <c r="G9" s="65">
        <v>0</v>
      </c>
      <c r="H9" s="65" t="s">
        <v>81</v>
      </c>
      <c r="I9" s="65" t="s">
        <v>82</v>
      </c>
      <c r="J9" s="67" t="s">
        <v>83</v>
      </c>
      <c r="K9" s="66" t="s">
        <v>94</v>
      </c>
      <c r="L9" s="68">
        <v>19096000</v>
      </c>
      <c r="M9" s="65" t="s">
        <v>85</v>
      </c>
      <c r="N9" s="66" t="s">
        <v>95</v>
      </c>
      <c r="O9" s="66">
        <v>1082907794</v>
      </c>
      <c r="P9" s="66">
        <v>66</v>
      </c>
      <c r="Q9" s="70">
        <v>45673</v>
      </c>
      <c r="R9" s="66">
        <v>19096000</v>
      </c>
      <c r="S9" s="70">
        <v>45678</v>
      </c>
      <c r="T9" s="68">
        <v>19096000</v>
      </c>
      <c r="U9" s="65" t="s">
        <v>87</v>
      </c>
      <c r="V9" s="68">
        <v>72148417</v>
      </c>
      <c r="W9" s="67" t="s">
        <v>96</v>
      </c>
      <c r="X9" s="70">
        <v>45678</v>
      </c>
      <c r="Y9" s="70">
        <v>45678</v>
      </c>
      <c r="Z9" s="70" t="s">
        <v>89</v>
      </c>
      <c r="AA9" s="70">
        <v>45826</v>
      </c>
      <c r="AB9" s="49">
        <f t="shared" ref="AB9:AB13" si="0">+IF(Z9="1800-01-01",AA9-Y9,AA9-Z9)</f>
        <v>148</v>
      </c>
      <c r="AC9" s="65">
        <v>0</v>
      </c>
      <c r="AD9" s="68">
        <v>0</v>
      </c>
      <c r="AE9" s="65">
        <v>0</v>
      </c>
      <c r="AF9" s="65" t="s">
        <v>89</v>
      </c>
      <c r="AG9" s="49">
        <f t="shared" ref="AG9:AG13" si="1">+IF(AF9="1800-01-01",0,AF9-AA9)</f>
        <v>0</v>
      </c>
      <c r="AH9" s="65">
        <v>0</v>
      </c>
      <c r="AI9" s="68">
        <v>0</v>
      </c>
      <c r="AJ9" s="65" t="s">
        <v>89</v>
      </c>
      <c r="AK9" s="65" t="s">
        <v>89</v>
      </c>
      <c r="AL9" s="65">
        <v>0</v>
      </c>
      <c r="AM9" s="65" t="s">
        <v>89</v>
      </c>
      <c r="AN9" s="65" t="s">
        <v>89</v>
      </c>
      <c r="AO9" s="65" t="s">
        <v>89</v>
      </c>
      <c r="AP9" s="49">
        <f t="shared" ref="AP9:AP13" si="2">+IF(AM9="1800-01-01",0,AN9-AM9)</f>
        <v>0</v>
      </c>
      <c r="AQ9" s="49">
        <f>+L9+AD9-AI9</f>
        <v>19096000</v>
      </c>
      <c r="AR9" s="65" t="s">
        <v>87</v>
      </c>
      <c r="AS9" s="68">
        <v>19096000</v>
      </c>
      <c r="AT9" s="65" t="s">
        <v>90</v>
      </c>
      <c r="AU9" s="68">
        <v>0</v>
      </c>
      <c r="AV9" s="65" t="s">
        <v>89</v>
      </c>
      <c r="AW9" s="71">
        <v>19096000</v>
      </c>
      <c r="AX9" s="72">
        <v>0</v>
      </c>
      <c r="AY9" s="73">
        <v>1</v>
      </c>
      <c r="AZ9" s="74">
        <v>1</v>
      </c>
      <c r="BA9" s="75" t="s">
        <v>89</v>
      </c>
      <c r="BB9" s="65" t="s">
        <v>103</v>
      </c>
      <c r="BC9" s="66" t="s">
        <v>97</v>
      </c>
      <c r="BD9" s="65" t="s">
        <v>87</v>
      </c>
      <c r="BE9" s="65" t="s">
        <v>87</v>
      </c>
    </row>
    <row r="10" spans="1:74" x14ac:dyDescent="0.25">
      <c r="B10" s="65">
        <v>2025</v>
      </c>
      <c r="C10" s="65">
        <v>891780111</v>
      </c>
      <c r="D10" s="65" t="s">
        <v>78</v>
      </c>
      <c r="E10" s="67" t="s">
        <v>98</v>
      </c>
      <c r="F10" s="49" t="s">
        <v>99</v>
      </c>
      <c r="G10" s="65">
        <v>0</v>
      </c>
      <c r="H10" s="65" t="s">
        <v>81</v>
      </c>
      <c r="I10" s="65" t="s">
        <v>82</v>
      </c>
      <c r="J10" s="67" t="s">
        <v>83</v>
      </c>
      <c r="K10" s="66" t="s">
        <v>100</v>
      </c>
      <c r="L10" s="68">
        <v>4000000</v>
      </c>
      <c r="M10" s="65" t="s">
        <v>85</v>
      </c>
      <c r="N10" s="66" t="s">
        <v>86</v>
      </c>
      <c r="O10" s="76">
        <v>1082862655</v>
      </c>
      <c r="P10" s="66">
        <v>1008</v>
      </c>
      <c r="Q10" s="70">
        <v>45782</v>
      </c>
      <c r="R10" s="66">
        <v>4000000</v>
      </c>
      <c r="S10" s="70">
        <v>45806</v>
      </c>
      <c r="T10" s="66">
        <v>4000000</v>
      </c>
      <c r="U10" s="70" t="s">
        <v>87</v>
      </c>
      <c r="V10" s="68">
        <v>12548945</v>
      </c>
      <c r="W10" s="67" t="s">
        <v>88</v>
      </c>
      <c r="X10" s="70">
        <v>45806</v>
      </c>
      <c r="Y10" s="70">
        <v>45811</v>
      </c>
      <c r="Z10" s="70" t="s">
        <v>89</v>
      </c>
      <c r="AA10" s="70">
        <v>45838</v>
      </c>
      <c r="AB10" s="49">
        <f t="shared" si="0"/>
        <v>27</v>
      </c>
      <c r="AC10" s="65">
        <v>0</v>
      </c>
      <c r="AD10" s="68">
        <v>0</v>
      </c>
      <c r="AE10" s="65">
        <v>0</v>
      </c>
      <c r="AF10" s="77" t="s">
        <v>89</v>
      </c>
      <c r="AG10" s="49">
        <f t="shared" si="1"/>
        <v>0</v>
      </c>
      <c r="AH10" s="65">
        <v>0</v>
      </c>
      <c r="AI10" s="68">
        <v>0</v>
      </c>
      <c r="AJ10" s="65" t="s">
        <v>89</v>
      </c>
      <c r="AK10" s="65" t="s">
        <v>89</v>
      </c>
      <c r="AL10" s="65">
        <v>0</v>
      </c>
      <c r="AM10" s="78" t="s">
        <v>89</v>
      </c>
      <c r="AN10" s="78" t="s">
        <v>89</v>
      </c>
      <c r="AO10" s="78" t="s">
        <v>89</v>
      </c>
      <c r="AP10" s="49">
        <f>+IF(AM10="1800-01-01",0,AN10-AM10)</f>
        <v>0</v>
      </c>
      <c r="AQ10" s="49">
        <f>+L10+AD10-AI10</f>
        <v>4000000</v>
      </c>
      <c r="AR10" s="65" t="s">
        <v>87</v>
      </c>
      <c r="AS10" s="68">
        <v>4000000</v>
      </c>
      <c r="AT10" s="65" t="s">
        <v>90</v>
      </c>
      <c r="AU10" s="68">
        <v>0</v>
      </c>
      <c r="AV10" s="78" t="s">
        <v>89</v>
      </c>
      <c r="AW10" s="71">
        <v>4000000</v>
      </c>
      <c r="AX10" s="79">
        <f t="shared" ref="AX10:AX13" si="3">AQ10-AW10</f>
        <v>0</v>
      </c>
      <c r="AY10" s="73">
        <v>1</v>
      </c>
      <c r="AZ10" s="74">
        <v>1</v>
      </c>
      <c r="BA10" s="75" t="s">
        <v>89</v>
      </c>
      <c r="BB10" s="65" t="s">
        <v>103</v>
      </c>
      <c r="BC10" s="66" t="s">
        <v>101</v>
      </c>
      <c r="BD10" s="65" t="s">
        <v>87</v>
      </c>
      <c r="BE10" s="65" t="s">
        <v>87</v>
      </c>
    </row>
    <row r="11" spans="1:74" x14ac:dyDescent="0.25">
      <c r="B11" s="65">
        <v>2025</v>
      </c>
      <c r="C11" s="65">
        <v>891780111</v>
      </c>
      <c r="D11" s="65" t="s">
        <v>78</v>
      </c>
      <c r="E11" s="67" t="s">
        <v>104</v>
      </c>
      <c r="F11" s="80" t="s">
        <v>105</v>
      </c>
      <c r="G11" s="65">
        <v>0</v>
      </c>
      <c r="H11" s="65" t="s">
        <v>81</v>
      </c>
      <c r="I11" s="65" t="s">
        <v>82</v>
      </c>
      <c r="J11" s="67" t="s">
        <v>83</v>
      </c>
      <c r="K11" s="66" t="s">
        <v>106</v>
      </c>
      <c r="L11" s="68">
        <v>20625000</v>
      </c>
      <c r="M11" s="65" t="s">
        <v>85</v>
      </c>
      <c r="N11" s="66" t="s">
        <v>107</v>
      </c>
      <c r="O11" s="66">
        <v>1100547297</v>
      </c>
      <c r="P11" s="66">
        <v>1318</v>
      </c>
      <c r="Q11" s="70">
        <v>45824</v>
      </c>
      <c r="R11" s="66">
        <v>20625000</v>
      </c>
      <c r="S11" s="70">
        <v>45828</v>
      </c>
      <c r="T11" s="68">
        <v>20625000</v>
      </c>
      <c r="U11" s="65" t="s">
        <v>87</v>
      </c>
      <c r="V11" s="68">
        <v>12548945</v>
      </c>
      <c r="W11" s="67" t="s">
        <v>88</v>
      </c>
      <c r="X11" s="70">
        <v>45828</v>
      </c>
      <c r="Y11" s="70">
        <v>45839</v>
      </c>
      <c r="Z11" s="70" t="s">
        <v>89</v>
      </c>
      <c r="AA11" s="70">
        <v>46006</v>
      </c>
      <c r="AB11" s="49">
        <f t="shared" si="0"/>
        <v>167</v>
      </c>
      <c r="AC11" s="65">
        <v>0</v>
      </c>
      <c r="AD11" s="68">
        <v>0</v>
      </c>
      <c r="AE11" s="65">
        <v>0</v>
      </c>
      <c r="AF11" s="77" t="s">
        <v>89</v>
      </c>
      <c r="AG11" s="49">
        <f t="shared" si="1"/>
        <v>0</v>
      </c>
      <c r="AH11" s="65">
        <v>0</v>
      </c>
      <c r="AI11" s="68">
        <v>0</v>
      </c>
      <c r="AJ11" s="65" t="s">
        <v>89</v>
      </c>
      <c r="AK11" s="65" t="s">
        <v>89</v>
      </c>
      <c r="AL11" s="65">
        <v>0</v>
      </c>
      <c r="AM11" s="78" t="s">
        <v>89</v>
      </c>
      <c r="AN11" s="78" t="s">
        <v>89</v>
      </c>
      <c r="AO11" s="78" t="s">
        <v>89</v>
      </c>
      <c r="AP11" s="49">
        <f>+IF(AM11="1800-01-01",0,AN11-AM11)</f>
        <v>0</v>
      </c>
      <c r="AQ11" s="49">
        <f>+L11+AD11-AI11</f>
        <v>20625000</v>
      </c>
      <c r="AR11" s="65" t="s">
        <v>87</v>
      </c>
      <c r="AS11" s="68">
        <v>20625000</v>
      </c>
      <c r="AT11" s="65" t="s">
        <v>90</v>
      </c>
      <c r="AU11" s="68">
        <v>0</v>
      </c>
      <c r="AV11" s="78" t="s">
        <v>89</v>
      </c>
      <c r="AW11" s="71">
        <v>7500000</v>
      </c>
      <c r="AX11" s="79">
        <f t="shared" si="3"/>
        <v>13125000</v>
      </c>
      <c r="AY11" s="73">
        <v>0.36</v>
      </c>
      <c r="AZ11" s="74">
        <v>0.36</v>
      </c>
      <c r="BA11" s="78" t="s">
        <v>89</v>
      </c>
      <c r="BB11" s="65" t="s">
        <v>108</v>
      </c>
      <c r="BC11" s="69" t="s">
        <v>109</v>
      </c>
      <c r="BD11" s="65" t="s">
        <v>87</v>
      </c>
      <c r="BE11" s="65" t="s">
        <v>87</v>
      </c>
    </row>
    <row r="12" spans="1:74" x14ac:dyDescent="0.25">
      <c r="B12" s="65">
        <v>2025</v>
      </c>
      <c r="C12" s="65">
        <v>891780111</v>
      </c>
      <c r="D12" s="65" t="s">
        <v>78</v>
      </c>
      <c r="E12" s="67" t="s">
        <v>110</v>
      </c>
      <c r="F12" s="65" t="s">
        <v>112</v>
      </c>
      <c r="G12" s="65">
        <v>0</v>
      </c>
      <c r="H12" s="65" t="s">
        <v>81</v>
      </c>
      <c r="I12" s="65" t="s">
        <v>82</v>
      </c>
      <c r="J12" s="67" t="s">
        <v>83</v>
      </c>
      <c r="K12" s="66" t="s">
        <v>113</v>
      </c>
      <c r="L12" s="68">
        <v>19096000</v>
      </c>
      <c r="M12" s="65" t="s">
        <v>85</v>
      </c>
      <c r="N12" s="66" t="s">
        <v>114</v>
      </c>
      <c r="O12" s="76">
        <v>1082862655</v>
      </c>
      <c r="P12" s="66">
        <v>1353</v>
      </c>
      <c r="Q12" s="70">
        <v>45828</v>
      </c>
      <c r="R12" s="66">
        <v>19096000</v>
      </c>
      <c r="S12" s="70">
        <v>45841</v>
      </c>
      <c r="T12" s="68">
        <v>19096000</v>
      </c>
      <c r="U12" s="65" t="s">
        <v>87</v>
      </c>
      <c r="V12" s="68">
        <v>12548945</v>
      </c>
      <c r="W12" s="67" t="s">
        <v>88</v>
      </c>
      <c r="X12" s="70">
        <v>45841</v>
      </c>
      <c r="Y12" s="70">
        <v>45841</v>
      </c>
      <c r="Z12" s="70" t="s">
        <v>89</v>
      </c>
      <c r="AA12" s="70">
        <v>46006</v>
      </c>
      <c r="AB12" s="49">
        <f t="shared" si="0"/>
        <v>165</v>
      </c>
      <c r="AC12" s="65">
        <v>0</v>
      </c>
      <c r="AD12" s="68">
        <v>0</v>
      </c>
      <c r="AE12" s="65">
        <v>0</v>
      </c>
      <c r="AF12" s="77" t="s">
        <v>89</v>
      </c>
      <c r="AG12" s="49">
        <f t="shared" si="1"/>
        <v>0</v>
      </c>
      <c r="AH12" s="65">
        <v>1</v>
      </c>
      <c r="AI12" s="68">
        <v>12152000</v>
      </c>
      <c r="AJ12" s="70">
        <v>45899</v>
      </c>
      <c r="AK12" s="65" t="s">
        <v>89</v>
      </c>
      <c r="AL12" s="65">
        <v>0</v>
      </c>
      <c r="AM12" s="78" t="s">
        <v>89</v>
      </c>
      <c r="AN12" s="78" t="s">
        <v>89</v>
      </c>
      <c r="AO12" s="78" t="s">
        <v>89</v>
      </c>
      <c r="AP12" s="49">
        <f t="shared" si="2"/>
        <v>0</v>
      </c>
      <c r="AQ12" s="49">
        <f>+L12+AD12-AI12</f>
        <v>6944000</v>
      </c>
      <c r="AR12" s="65" t="s">
        <v>87</v>
      </c>
      <c r="AS12" s="68">
        <v>19096000</v>
      </c>
      <c r="AT12" s="65" t="s">
        <v>90</v>
      </c>
      <c r="AU12" s="68">
        <v>0</v>
      </c>
      <c r="AV12" s="78" t="s">
        <v>89</v>
      </c>
      <c r="AW12" s="71">
        <v>6944000</v>
      </c>
      <c r="AX12" s="79">
        <f t="shared" si="3"/>
        <v>0</v>
      </c>
      <c r="AY12" s="73">
        <v>0.36</v>
      </c>
      <c r="AZ12" s="74">
        <v>0.36</v>
      </c>
      <c r="BA12" s="78" t="s">
        <v>89</v>
      </c>
      <c r="BB12" s="65" t="s">
        <v>108</v>
      </c>
      <c r="BC12" s="66" t="s">
        <v>115</v>
      </c>
      <c r="BD12" s="65" t="s">
        <v>87</v>
      </c>
      <c r="BE12" s="65" t="s">
        <v>87</v>
      </c>
    </row>
    <row r="13" spans="1:74" ht="15.75" thickBot="1" x14ac:dyDescent="0.3">
      <c r="B13" s="81">
        <v>2025</v>
      </c>
      <c r="C13" s="81">
        <v>891780111</v>
      </c>
      <c r="D13" s="81" t="s">
        <v>78</v>
      </c>
      <c r="E13" s="82" t="s">
        <v>111</v>
      </c>
      <c r="F13" s="81" t="s">
        <v>116</v>
      </c>
      <c r="G13" s="81">
        <v>0</v>
      </c>
      <c r="H13" s="81" t="s">
        <v>81</v>
      </c>
      <c r="I13" s="81" t="s">
        <v>82</v>
      </c>
      <c r="J13" s="82" t="s">
        <v>117</v>
      </c>
      <c r="K13" s="66" t="s">
        <v>120</v>
      </c>
      <c r="L13" s="84">
        <v>19096000</v>
      </c>
      <c r="M13" s="81" t="s">
        <v>85</v>
      </c>
      <c r="N13" s="83" t="s">
        <v>95</v>
      </c>
      <c r="O13" s="83">
        <v>1082907794</v>
      </c>
      <c r="P13" s="83">
        <v>1354</v>
      </c>
      <c r="Q13" s="85">
        <v>45828</v>
      </c>
      <c r="R13" s="83">
        <v>19096000</v>
      </c>
      <c r="S13" s="85">
        <v>45841</v>
      </c>
      <c r="T13" s="84">
        <v>19096000</v>
      </c>
      <c r="U13" s="81" t="s">
        <v>87</v>
      </c>
      <c r="V13" s="84">
        <v>72148417</v>
      </c>
      <c r="W13" s="82" t="s">
        <v>96</v>
      </c>
      <c r="X13" s="85">
        <v>45841</v>
      </c>
      <c r="Y13" s="85">
        <v>45841</v>
      </c>
      <c r="Z13" s="85" t="s">
        <v>89</v>
      </c>
      <c r="AA13" s="85">
        <v>46006</v>
      </c>
      <c r="AB13" s="86">
        <f t="shared" si="0"/>
        <v>165</v>
      </c>
      <c r="AC13" s="81">
        <v>0</v>
      </c>
      <c r="AD13" s="84">
        <v>0</v>
      </c>
      <c r="AE13" s="81">
        <v>0</v>
      </c>
      <c r="AF13" s="87" t="s">
        <v>89</v>
      </c>
      <c r="AG13" s="86">
        <f t="shared" si="1"/>
        <v>0</v>
      </c>
      <c r="AH13" s="81">
        <v>0</v>
      </c>
      <c r="AI13" s="84">
        <v>0</v>
      </c>
      <c r="AJ13" s="81" t="s">
        <v>89</v>
      </c>
      <c r="AK13" s="81" t="s">
        <v>89</v>
      </c>
      <c r="AL13" s="81">
        <v>0</v>
      </c>
      <c r="AM13" s="88" t="s">
        <v>89</v>
      </c>
      <c r="AN13" s="88" t="s">
        <v>89</v>
      </c>
      <c r="AO13" s="88" t="s">
        <v>89</v>
      </c>
      <c r="AP13" s="86">
        <f t="shared" si="2"/>
        <v>0</v>
      </c>
      <c r="AQ13" s="89">
        <v>19096000</v>
      </c>
      <c r="AR13" s="81" t="s">
        <v>87</v>
      </c>
      <c r="AS13" s="84">
        <v>19096000</v>
      </c>
      <c r="AT13" s="81" t="s">
        <v>90</v>
      </c>
      <c r="AU13" s="84">
        <v>0</v>
      </c>
      <c r="AV13" s="88" t="s">
        <v>89</v>
      </c>
      <c r="AW13" s="90">
        <v>6944000</v>
      </c>
      <c r="AX13" s="91">
        <f t="shared" si="3"/>
        <v>12152000</v>
      </c>
      <c r="AY13" s="92">
        <v>0.36</v>
      </c>
      <c r="AZ13" s="93">
        <v>0.36</v>
      </c>
      <c r="BA13" s="88" t="s">
        <v>89</v>
      </c>
      <c r="BB13" s="81" t="s">
        <v>108</v>
      </c>
      <c r="BC13" s="83" t="s">
        <v>118</v>
      </c>
      <c r="BD13" s="81" t="s">
        <v>87</v>
      </c>
      <c r="BE13" s="81" t="s">
        <v>87</v>
      </c>
    </row>
    <row r="14" spans="1:74" s="23" customFormat="1" ht="15.75" thickBot="1" x14ac:dyDescent="0.3">
      <c r="B14" s="619" t="s">
        <v>102</v>
      </c>
      <c r="C14" s="620"/>
      <c r="D14" s="621"/>
      <c r="E14" s="30">
        <f>+SUBTOTAL(3,E8:E13)</f>
        <v>6</v>
      </c>
      <c r="F14" s="41"/>
      <c r="G14" s="40"/>
      <c r="H14" s="40"/>
      <c r="I14" s="40"/>
      <c r="J14" s="43"/>
      <c r="K14" s="24"/>
      <c r="L14" s="45">
        <f>SUM(L8:L13)</f>
        <v>101009000</v>
      </c>
      <c r="M14" s="604"/>
      <c r="N14" s="605"/>
      <c r="O14" s="605"/>
      <c r="P14" s="605"/>
      <c r="Q14" s="605"/>
      <c r="R14" s="605"/>
      <c r="S14" s="605"/>
      <c r="T14" s="605"/>
      <c r="U14" s="605"/>
      <c r="V14" s="605"/>
      <c r="W14" s="605"/>
      <c r="X14" s="605"/>
      <c r="Y14" s="605"/>
      <c r="Z14" s="605"/>
      <c r="AA14" s="605"/>
      <c r="AB14" s="606"/>
      <c r="AC14" s="27">
        <f>SUM(AC8:AC13)</f>
        <v>0</v>
      </c>
      <c r="AD14" s="26">
        <f>SUM(AD8:AD13)</f>
        <v>0</v>
      </c>
      <c r="AE14" s="26">
        <f>SUM(AE8:AE13)</f>
        <v>0</v>
      </c>
      <c r="AF14" s="25"/>
      <c r="AG14" s="26">
        <f>SUM(AG8:AG13)</f>
        <v>0</v>
      </c>
      <c r="AH14" s="26">
        <f>SUM(AH8:AH13)</f>
        <v>1</v>
      </c>
      <c r="AI14" s="28">
        <f>SUM(AI8:AI13)</f>
        <v>12152000</v>
      </c>
      <c r="AJ14" s="25"/>
      <c r="AK14" s="25"/>
      <c r="AL14" s="29">
        <f>SUM(AL8:AL13)</f>
        <v>0</v>
      </c>
      <c r="AM14" s="604"/>
      <c r="AN14" s="605"/>
      <c r="AO14" s="605"/>
      <c r="AP14" s="606"/>
      <c r="AQ14" s="27">
        <f>SUM(AQ8:AQ13)</f>
        <v>88857000</v>
      </c>
      <c r="AR14" s="25"/>
      <c r="AS14" s="34">
        <f>SUM(AQ14:AR14)</f>
        <v>88857000</v>
      </c>
      <c r="AT14" s="25"/>
      <c r="AU14" s="26">
        <f>SUM(AU8:AU13)</f>
        <v>0</v>
      </c>
      <c r="AV14" s="25"/>
      <c r="AW14" s="31">
        <f>SUM(AW8:AW13)</f>
        <v>63580000</v>
      </c>
      <c r="AX14" s="32">
        <f>SUM(AX8:AX13)</f>
        <v>25277000</v>
      </c>
      <c r="AY14" s="604"/>
      <c r="AZ14" s="605"/>
      <c r="BA14" s="605"/>
      <c r="BB14" s="605"/>
      <c r="BC14" s="605"/>
      <c r="BD14" s="605"/>
      <c r="BE14" s="605"/>
    </row>
  </sheetData>
  <sheetProtection formatCells="0" formatColumns="0" formatRows="0" insertRows="0" deleteRows="0" autoFilter="0"/>
  <mergeCells count="23">
    <mergeCell ref="B14:D14"/>
    <mergeCell ref="M14:AB14"/>
    <mergeCell ref="BC6:BE6"/>
    <mergeCell ref="N6:O6"/>
    <mergeCell ref="P6:R6"/>
    <mergeCell ref="S6:T6"/>
    <mergeCell ref="AM14:AP14"/>
    <mergeCell ref="U6:W6"/>
    <mergeCell ref="X6:AB6"/>
    <mergeCell ref="AC6:AG6"/>
    <mergeCell ref="AH6:AK6"/>
    <mergeCell ref="AL6:AP6"/>
    <mergeCell ref="B3:C6"/>
    <mergeCell ref="D3:G4"/>
    <mergeCell ref="AY14:BE14"/>
    <mergeCell ref="H3:I5"/>
    <mergeCell ref="E6:G6"/>
    <mergeCell ref="AZ6:BB6"/>
    <mergeCell ref="F5:G5"/>
    <mergeCell ref="AC5:AP5"/>
    <mergeCell ref="H6:K6"/>
    <mergeCell ref="AT6:AY6"/>
    <mergeCell ref="AR6:AS6"/>
  </mergeCells>
  <phoneticPr fontId="15" type="noConversion"/>
  <conditionalFormatting sqref="F5 E6">
    <cfRule type="containsText" dxfId="63" priority="19" operator="containsText" text="Seleccione Ordenador">
      <formula>NOT(ISERROR(SEARCH("Seleccione Ordenador",E5)))</formula>
    </cfRule>
  </conditionalFormatting>
  <conditionalFormatting sqref="F12">
    <cfRule type="colorScale" priority="17">
      <colorScale>
        <cfvo type="min"/>
        <cfvo type="max"/>
        <color theme="5" tint="0.59999389629810485"/>
        <color rgb="FFFFEF9C"/>
      </colorScale>
    </cfRule>
  </conditionalFormatting>
  <conditionalFormatting sqref="F5:G5">
    <cfRule type="colorScale" priority="18">
      <colorScale>
        <cfvo type="min"/>
        <cfvo type="percentile" val="50"/>
        <cfvo type="max"/>
        <color rgb="FFF8696B"/>
        <color rgb="FFFFEB84"/>
        <color rgb="FF63BE7B"/>
      </colorScale>
    </cfRule>
  </conditionalFormatting>
  <conditionalFormatting sqref="L8:L13">
    <cfRule type="cellIs" dxfId="62" priority="4" operator="greaterThan">
      <formula>$K$5</formula>
    </cfRule>
  </conditionalFormatting>
  <conditionalFormatting sqref="AB8:AB13 AG8:AG13 AP8:AS13 AX8:AZ13">
    <cfRule type="expression" dxfId="61" priority="10">
      <formula>+_xlfn.ISFORMULA(AB8)</formula>
    </cfRule>
  </conditionalFormatting>
  <conditionalFormatting sqref="AD8:AD13">
    <cfRule type="cellIs" dxfId="60" priority="3" operator="greaterThan">
      <formula>$L$8/2</formula>
    </cfRule>
  </conditionalFormatting>
  <dataValidations count="10">
    <dataValidation type="list" allowBlank="1" showInputMessage="1" showErrorMessage="1" sqref="U8 AT8 AR8:AR13" xr:uid="{301B71B2-D3E4-4E77-88BC-DCB7485E0C66}">
      <formula1>"SI,NO"</formula1>
    </dataValidation>
    <dataValidation type="list" allowBlank="1" showInputMessage="1" showErrorMessage="1" sqref="K4" xr:uid="{119A65B2-1C8E-4B58-BB14-57AEDBCBD383}">
      <formula1>"42,250,1000,3000"</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BD8" xr:uid="{C999323E-82E4-4B22-A9EA-DF4DDEFC5E8D}">
      <formula1>"SI,NO HA INICIADO"</formula1>
    </dataValidation>
    <dataValidation type="list" allowBlank="1" showInputMessage="1" showErrorMessage="1" sqref="BE8" xr:uid="{7299B4FF-1FDF-4CCF-8E6C-D62CC1F07AC6}">
      <formula1>"SI,NA por TIPO Contrato"</formula1>
    </dataValidation>
    <dataValidation type="list" allowBlank="1" showInputMessage="1" showErrorMessage="1" sqref="I8" xr:uid="{824282D2-6949-47C9-9CE1-93CEB98509B5}">
      <formula1>"FUNCIONAMIENTO,INVERSION,OTROS"</formula1>
    </dataValidation>
    <dataValidation type="list" allowBlank="1" showInputMessage="1" showErrorMessage="1" sqref="M8" xr:uid="{EE8EE2F2-8BC1-46D7-B28C-9776309D777D}">
      <formula1>"DIRECTA"</formula1>
    </dataValidation>
    <dataValidation type="list" allowBlank="1" showInputMessage="1" showErrorMessage="1" sqref="H8" xr:uid="{0702C2A5-72D9-4820-8D3B-D816F8654FDD}">
      <formula1>"OTRO SECTOR"</formula1>
    </dataValidation>
    <dataValidation type="list" allowBlank="1" showInputMessage="1" showErrorMessage="1" sqref="BB8:BB13" xr:uid="{63DA7620-CE4C-4F8A-896E-61CFBC4FF58E}">
      <formula1>"Por iniciar,En ejecucion,Suspendido,Terminado,Liquidado"</formula1>
    </dataValidation>
    <dataValidation type="list" allowBlank="1" showInputMessage="1" showErrorMessage="1" sqref="J8" xr:uid="{FAF74885-72D6-4561-BE2D-B13692DE44E5}">
      <formula1>"CONTRATO DE OBRAS, OTROS TIPOS, PRESTACIÓN DE SERVICIOS, SUMINISTROS"</formula1>
    </dataValidation>
  </dataValidations>
  <hyperlinks>
    <hyperlink ref="BC11" r:id="rId1" xr:uid="{1E40CCB1-1A67-420E-9A86-70EB31DBFC61}"/>
  </hyperlinks>
  <pageMargins left="0.7" right="0.7" top="0.75" bottom="0.75" header="0.3" footer="0.3"/>
  <pageSetup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084CA-3A6C-429E-840D-7BA6225F7E5E}">
  <dimension ref="A1:XEX51"/>
  <sheetViews>
    <sheetView showGridLines="0" workbookViewId="0">
      <selection activeCell="BO7" sqref="BO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2" customWidth="1"/>
    <col min="7" max="7" width="15.85546875" style="42" customWidth="1"/>
    <col min="8" max="8" width="16.5703125" style="42" customWidth="1"/>
    <col min="9" max="9" width="17.42578125" style="42" customWidth="1"/>
    <col min="10" max="10" width="17.42578125" style="44"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1.42578125" customWidth="1"/>
    <col min="50" max="52" width="12" customWidth="1"/>
    <col min="53" max="53" width="14.42578125" customWidth="1"/>
    <col min="54" max="54" width="12.42578125" customWidth="1"/>
    <col min="57" max="57" width="16.28515625" style="42"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592"/>
      <c r="C3" s="593"/>
      <c r="D3" s="598" t="s">
        <v>0</v>
      </c>
      <c r="E3" s="599"/>
      <c r="F3" s="599"/>
      <c r="G3" s="600"/>
      <c r="H3" s="609" t="s">
        <v>1</v>
      </c>
      <c r="I3" s="610"/>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382"/>
    </row>
    <row r="4" spans="1:74" ht="28.5" customHeight="1" thickBot="1" x14ac:dyDescent="0.3">
      <c r="B4" s="594"/>
      <c r="C4" s="595"/>
      <c r="D4" s="601"/>
      <c r="E4" s="602"/>
      <c r="F4" s="602"/>
      <c r="G4" s="603"/>
      <c r="H4" s="611"/>
      <c r="I4" s="612"/>
      <c r="J4" s="39"/>
      <c r="K4" s="3">
        <v>42</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382"/>
    </row>
    <row r="5" spans="1:74" ht="23.25" customHeight="1" thickBot="1" x14ac:dyDescent="0.3">
      <c r="B5" s="594"/>
      <c r="C5" s="595"/>
      <c r="D5" s="7" t="s">
        <v>4</v>
      </c>
      <c r="E5" s="8"/>
      <c r="F5" s="618" t="s">
        <v>119</v>
      </c>
      <c r="G5" s="618"/>
      <c r="H5" s="613"/>
      <c r="I5" s="614"/>
      <c r="J5" s="39"/>
      <c r="K5" s="10">
        <f>+L6*K4</f>
        <v>59787000</v>
      </c>
      <c r="L5" s="11" t="s">
        <v>5</v>
      </c>
      <c r="M5" s="5"/>
      <c r="N5" s="5"/>
      <c r="O5" s="5"/>
      <c r="P5" s="5"/>
      <c r="Q5" s="5"/>
      <c r="R5" s="5"/>
      <c r="S5" s="5"/>
      <c r="T5" s="5"/>
      <c r="U5" s="5"/>
      <c r="V5" s="5"/>
      <c r="W5" s="6"/>
      <c r="X5" s="6"/>
      <c r="Y5" s="6"/>
      <c r="Z5" s="6"/>
      <c r="AA5" s="6"/>
      <c r="AB5" s="6"/>
      <c r="AC5" s="624" t="s">
        <v>6</v>
      </c>
      <c r="AD5" s="625"/>
      <c r="AE5" s="625"/>
      <c r="AF5" s="625"/>
      <c r="AG5" s="625"/>
      <c r="AH5" s="625"/>
      <c r="AI5" s="625"/>
      <c r="AJ5" s="625"/>
      <c r="AK5" s="625"/>
      <c r="AL5" s="625"/>
      <c r="AM5" s="625"/>
      <c r="AN5" s="625"/>
      <c r="AO5" s="625"/>
      <c r="AP5" s="626"/>
      <c r="AQ5" s="5"/>
      <c r="AR5" s="5"/>
      <c r="AS5" s="5"/>
      <c r="AT5" s="5"/>
      <c r="AU5" s="5"/>
      <c r="AV5" s="5"/>
      <c r="AW5" s="5"/>
      <c r="AX5" s="5"/>
      <c r="AY5" s="5"/>
      <c r="AZ5" s="5"/>
      <c r="BA5" s="5"/>
      <c r="BB5" s="5"/>
      <c r="BC5" s="5"/>
      <c r="BD5" s="5"/>
      <c r="BE5" s="382"/>
    </row>
    <row r="6" spans="1:74" s="12" customFormat="1" ht="31.5" customHeight="1" thickBot="1" x14ac:dyDescent="0.3">
      <c r="B6" s="596"/>
      <c r="C6" s="597"/>
      <c r="D6" s="13" t="s">
        <v>7</v>
      </c>
      <c r="E6" s="638" t="s">
        <v>8337</v>
      </c>
      <c r="F6" s="638"/>
      <c r="G6" s="639"/>
      <c r="H6" s="627" t="s">
        <v>9</v>
      </c>
      <c r="I6" s="628"/>
      <c r="J6" s="628"/>
      <c r="K6" s="629"/>
      <c r="L6" s="33">
        <v>1423500</v>
      </c>
      <c r="M6" s="5"/>
      <c r="N6" s="607" t="s">
        <v>10</v>
      </c>
      <c r="O6" s="617"/>
      <c r="P6" s="607" t="s">
        <v>11</v>
      </c>
      <c r="Q6" s="617"/>
      <c r="R6" s="608"/>
      <c r="S6" s="622" t="s">
        <v>12</v>
      </c>
      <c r="T6" s="623"/>
      <c r="U6" s="607" t="s">
        <v>13</v>
      </c>
      <c r="V6" s="617"/>
      <c r="W6" s="617"/>
      <c r="X6" s="624" t="s">
        <v>14</v>
      </c>
      <c r="Y6" s="625"/>
      <c r="Z6" s="625"/>
      <c r="AA6" s="625"/>
      <c r="AB6" s="626"/>
      <c r="AC6" s="624" t="s">
        <v>15</v>
      </c>
      <c r="AD6" s="625"/>
      <c r="AE6" s="625"/>
      <c r="AF6" s="625"/>
      <c r="AG6" s="626"/>
      <c r="AH6" s="607" t="s">
        <v>16</v>
      </c>
      <c r="AI6" s="617"/>
      <c r="AJ6" s="617"/>
      <c r="AK6" s="608"/>
      <c r="AL6" s="607" t="s">
        <v>17</v>
      </c>
      <c r="AM6" s="617"/>
      <c r="AN6" s="617"/>
      <c r="AO6" s="617"/>
      <c r="AP6" s="608"/>
      <c r="AQ6" s="5"/>
      <c r="AR6" s="607" t="s">
        <v>18</v>
      </c>
      <c r="AS6" s="608"/>
      <c r="AT6" s="607" t="s">
        <v>19</v>
      </c>
      <c r="AU6" s="617"/>
      <c r="AV6" s="617"/>
      <c r="AW6" s="617"/>
      <c r="AX6" s="617"/>
      <c r="AY6" s="608"/>
      <c r="AZ6" s="607" t="s">
        <v>20</v>
      </c>
      <c r="BA6" s="617"/>
      <c r="BB6" s="608"/>
      <c r="BC6" s="607" t="s">
        <v>21</v>
      </c>
      <c r="BD6" s="617"/>
      <c r="BE6" s="608"/>
    </row>
    <row r="7" spans="1:74" s="22" customFormat="1" ht="77.25" thickBot="1" x14ac:dyDescent="0.3">
      <c r="A7" s="14"/>
      <c r="B7" s="15" t="s">
        <v>22</v>
      </c>
      <c r="C7" s="16" t="s">
        <v>23</v>
      </c>
      <c r="D7" s="17" t="s">
        <v>24</v>
      </c>
      <c r="E7" s="18" t="s">
        <v>25</v>
      </c>
      <c r="F7" s="18" t="s">
        <v>26</v>
      </c>
      <c r="G7" s="17" t="s">
        <v>27</v>
      </c>
      <c r="H7" s="15" t="s">
        <v>28</v>
      </c>
      <c r="I7" s="15" t="s">
        <v>29</v>
      </c>
      <c r="J7" s="15" t="s">
        <v>30</v>
      </c>
      <c r="K7" s="15" t="s">
        <v>31</v>
      </c>
      <c r="L7" s="15" t="s">
        <v>32</v>
      </c>
      <c r="M7" s="15" t="s">
        <v>33</v>
      </c>
      <c r="N7" s="15" t="s">
        <v>34</v>
      </c>
      <c r="O7" s="16" t="s">
        <v>35</v>
      </c>
      <c r="P7" s="16" t="s">
        <v>36</v>
      </c>
      <c r="Q7" s="15" t="s">
        <v>37</v>
      </c>
      <c r="R7" s="15" t="s">
        <v>38</v>
      </c>
      <c r="S7" s="15" t="s">
        <v>39</v>
      </c>
      <c r="T7" s="15" t="s">
        <v>40</v>
      </c>
      <c r="U7" s="15" t="s">
        <v>41</v>
      </c>
      <c r="V7" s="16" t="s">
        <v>42</v>
      </c>
      <c r="W7" s="15" t="s">
        <v>43</v>
      </c>
      <c r="X7" s="15" t="s">
        <v>44</v>
      </c>
      <c r="Y7" s="15" t="s">
        <v>45</v>
      </c>
      <c r="Z7" s="15" t="s">
        <v>46</v>
      </c>
      <c r="AA7" s="19" t="s">
        <v>47</v>
      </c>
      <c r="AB7" s="35" t="s">
        <v>48</v>
      </c>
      <c r="AC7" s="15" t="s">
        <v>49</v>
      </c>
      <c r="AD7" s="15" t="s">
        <v>50</v>
      </c>
      <c r="AE7" s="15" t="s">
        <v>51</v>
      </c>
      <c r="AF7" s="19" t="s">
        <v>52</v>
      </c>
      <c r="AG7" s="35" t="s">
        <v>53</v>
      </c>
      <c r="AH7" s="15" t="s">
        <v>54</v>
      </c>
      <c r="AI7" s="15" t="s">
        <v>55</v>
      </c>
      <c r="AJ7" s="19" t="s">
        <v>56</v>
      </c>
      <c r="AK7" s="19" t="s">
        <v>57</v>
      </c>
      <c r="AL7" s="15" t="s">
        <v>58</v>
      </c>
      <c r="AM7" s="19" t="s">
        <v>59</v>
      </c>
      <c r="AN7" s="19" t="s">
        <v>60</v>
      </c>
      <c r="AO7" s="19" t="s">
        <v>61</v>
      </c>
      <c r="AP7" s="35" t="s">
        <v>62</v>
      </c>
      <c r="AQ7" s="35" t="s">
        <v>63</v>
      </c>
      <c r="AR7" s="15" t="s">
        <v>64</v>
      </c>
      <c r="AS7" s="15" t="s">
        <v>65</v>
      </c>
      <c r="AT7" s="15" t="s">
        <v>66</v>
      </c>
      <c r="AU7" s="15" t="s">
        <v>67</v>
      </c>
      <c r="AV7" s="15" t="s">
        <v>68</v>
      </c>
      <c r="AW7" s="20" t="s">
        <v>69</v>
      </c>
      <c r="AX7" s="36" t="s">
        <v>70</v>
      </c>
      <c r="AY7" s="36" t="s">
        <v>71</v>
      </c>
      <c r="AZ7" s="37" t="s">
        <v>72</v>
      </c>
      <c r="BA7" s="15" t="s">
        <v>73</v>
      </c>
      <c r="BB7" s="15" t="s">
        <v>74</v>
      </c>
      <c r="BC7" s="16" t="s">
        <v>75</v>
      </c>
      <c r="BD7" s="16" t="s">
        <v>76</v>
      </c>
      <c r="BE7" s="16" t="s">
        <v>77</v>
      </c>
      <c r="BF7" s="21"/>
      <c r="BG7" s="21"/>
      <c r="BH7" s="21"/>
      <c r="BI7" s="21"/>
      <c r="BJ7" s="21"/>
      <c r="BK7" s="21"/>
      <c r="BL7" s="21"/>
      <c r="BM7" s="21"/>
      <c r="BN7" s="21"/>
      <c r="BO7" s="21"/>
      <c r="BP7" s="21"/>
      <c r="BQ7" s="21"/>
      <c r="BR7" s="21"/>
      <c r="BS7" s="21"/>
      <c r="BT7" s="21"/>
      <c r="BU7" s="21"/>
      <c r="BV7" s="21"/>
    </row>
    <row r="8" spans="1:74" s="12" customFormat="1" ht="12.75" x14ac:dyDescent="0.2">
      <c r="B8" s="50">
        <v>2025</v>
      </c>
      <c r="C8" s="50">
        <v>891780111</v>
      </c>
      <c r="D8" s="50" t="s">
        <v>78</v>
      </c>
      <c r="E8" s="56" t="s">
        <v>8336</v>
      </c>
      <c r="F8" s="52" t="s">
        <v>8335</v>
      </c>
      <c r="G8" s="52">
        <v>0</v>
      </c>
      <c r="H8" s="52" t="s">
        <v>81</v>
      </c>
      <c r="I8" s="50" t="s">
        <v>82</v>
      </c>
      <c r="J8" s="53" t="s">
        <v>83</v>
      </c>
      <c r="K8" s="54" t="s">
        <v>8334</v>
      </c>
      <c r="L8" s="55">
        <v>18542333</v>
      </c>
      <c r="M8" s="50" t="s">
        <v>85</v>
      </c>
      <c r="N8" s="54" t="s">
        <v>8190</v>
      </c>
      <c r="O8" s="54">
        <v>1124059331</v>
      </c>
      <c r="P8" s="51">
        <v>82</v>
      </c>
      <c r="Q8" s="59">
        <v>45672</v>
      </c>
      <c r="R8" s="51">
        <v>194746333</v>
      </c>
      <c r="S8" s="59">
        <v>45678</v>
      </c>
      <c r="T8" s="55">
        <v>18542333</v>
      </c>
      <c r="U8" s="52" t="s">
        <v>87</v>
      </c>
      <c r="V8" s="55">
        <v>12550144</v>
      </c>
      <c r="W8" s="53" t="s">
        <v>8313</v>
      </c>
      <c r="X8" s="58">
        <v>45678</v>
      </c>
      <c r="Y8" s="58">
        <v>45678</v>
      </c>
      <c r="Z8" s="58" t="s">
        <v>89</v>
      </c>
      <c r="AA8" s="58">
        <v>45808</v>
      </c>
      <c r="AB8" s="48">
        <f t="shared" ref="AB8:AB50" si="0">+IF(Z8="1800-01-01",AA8-Y8,AA8-Z8)</f>
        <v>130</v>
      </c>
      <c r="AC8" s="52">
        <v>1</v>
      </c>
      <c r="AD8" s="55">
        <v>3890000</v>
      </c>
      <c r="AE8" s="52">
        <v>0</v>
      </c>
      <c r="AF8" s="59">
        <v>45838</v>
      </c>
      <c r="AG8" s="48">
        <f t="shared" ref="AG8:AG50" si="1">+IF(AF8="1800-01-01",0,AF8-AA8)</f>
        <v>30</v>
      </c>
      <c r="AH8" s="52">
        <v>0</v>
      </c>
      <c r="AI8" s="55">
        <v>0</v>
      </c>
      <c r="AJ8" s="52" t="s">
        <v>89</v>
      </c>
      <c r="AK8" s="59" t="s">
        <v>89</v>
      </c>
      <c r="AL8" s="52">
        <v>0</v>
      </c>
      <c r="AM8" s="59" t="s">
        <v>89</v>
      </c>
      <c r="AN8" s="59" t="s">
        <v>89</v>
      </c>
      <c r="AO8" s="59" t="s">
        <v>89</v>
      </c>
      <c r="AP8" s="48">
        <f t="shared" ref="AP8:AP50" si="2">+IF(AM8="1800-01-01",0,AN8-AM8)</f>
        <v>0</v>
      </c>
      <c r="AQ8" s="48">
        <f>+L8+AD8-AI8</f>
        <v>22432333</v>
      </c>
      <c r="AR8" s="52" t="s">
        <v>87</v>
      </c>
      <c r="AS8" s="55">
        <v>18542333</v>
      </c>
      <c r="AT8" s="52" t="s">
        <v>90</v>
      </c>
      <c r="AU8" s="55">
        <v>0</v>
      </c>
      <c r="AV8" s="60" t="s">
        <v>89</v>
      </c>
      <c r="AW8" s="61">
        <v>22432333</v>
      </c>
      <c r="AX8" s="62">
        <f t="shared" ref="AX8:AX50" si="3">AQ8-AW8</f>
        <v>0</v>
      </c>
      <c r="AY8" s="63">
        <f t="shared" ref="AY8:AY50" si="4">+IFERROR(AW8/AQ8,"_")</f>
        <v>1</v>
      </c>
      <c r="AZ8" s="64">
        <v>1</v>
      </c>
      <c r="BA8" s="60" t="s">
        <v>89</v>
      </c>
      <c r="BB8" s="52" t="s">
        <v>103</v>
      </c>
      <c r="BC8" s="408" t="s">
        <v>8333</v>
      </c>
      <c r="BD8" s="50" t="s">
        <v>87</v>
      </c>
      <c r="BE8" s="50" t="s">
        <v>87</v>
      </c>
    </row>
    <row r="9" spans="1:74" x14ac:dyDescent="0.25">
      <c r="B9" s="221">
        <v>2025</v>
      </c>
      <c r="C9" s="221">
        <v>891780111</v>
      </c>
      <c r="D9" s="221" t="s">
        <v>78</v>
      </c>
      <c r="E9" s="67" t="s">
        <v>8332</v>
      </c>
      <c r="F9" s="65" t="s">
        <v>8331</v>
      </c>
      <c r="G9" s="65">
        <v>0</v>
      </c>
      <c r="H9" s="65" t="s">
        <v>81</v>
      </c>
      <c r="I9" s="221" t="s">
        <v>82</v>
      </c>
      <c r="J9" s="220" t="s">
        <v>83</v>
      </c>
      <c r="K9" s="66" t="s">
        <v>8330</v>
      </c>
      <c r="L9" s="68">
        <v>18542333</v>
      </c>
      <c r="M9" s="221" t="s">
        <v>85</v>
      </c>
      <c r="N9" s="66" t="s">
        <v>8203</v>
      </c>
      <c r="O9" s="66">
        <v>1079933607</v>
      </c>
      <c r="P9" s="66">
        <v>82</v>
      </c>
      <c r="Q9" s="78">
        <v>45672</v>
      </c>
      <c r="R9" s="66">
        <v>194746333</v>
      </c>
      <c r="S9" s="78">
        <v>45678</v>
      </c>
      <c r="T9" s="68">
        <v>18542333</v>
      </c>
      <c r="U9" s="65" t="s">
        <v>87</v>
      </c>
      <c r="V9" s="68">
        <v>12550144</v>
      </c>
      <c r="W9" s="220" t="s">
        <v>8313</v>
      </c>
      <c r="X9" s="70">
        <v>45678</v>
      </c>
      <c r="Y9" s="70">
        <v>45678</v>
      </c>
      <c r="Z9" s="70" t="s">
        <v>89</v>
      </c>
      <c r="AA9" s="70">
        <v>45808</v>
      </c>
      <c r="AB9" s="49">
        <f t="shared" si="0"/>
        <v>130</v>
      </c>
      <c r="AC9" s="65">
        <v>1</v>
      </c>
      <c r="AD9" s="68">
        <v>3890000</v>
      </c>
      <c r="AE9" s="65">
        <v>0</v>
      </c>
      <c r="AF9" s="78">
        <v>45838</v>
      </c>
      <c r="AG9" s="49">
        <f t="shared" si="1"/>
        <v>30</v>
      </c>
      <c r="AH9" s="65">
        <v>0</v>
      </c>
      <c r="AI9" s="68">
        <v>0</v>
      </c>
      <c r="AJ9" s="65" t="s">
        <v>89</v>
      </c>
      <c r="AK9" s="78" t="s">
        <v>89</v>
      </c>
      <c r="AL9" s="65">
        <v>0</v>
      </c>
      <c r="AM9" s="78" t="s">
        <v>89</v>
      </c>
      <c r="AN9" s="78" t="s">
        <v>89</v>
      </c>
      <c r="AO9" s="78" t="s">
        <v>89</v>
      </c>
      <c r="AP9" s="49">
        <f t="shared" si="2"/>
        <v>0</v>
      </c>
      <c r="AQ9" s="49">
        <f>+L9+AD9-AI9</f>
        <v>22432333</v>
      </c>
      <c r="AR9" s="65" t="s">
        <v>87</v>
      </c>
      <c r="AS9" s="68">
        <v>18542333</v>
      </c>
      <c r="AT9" s="65" t="s">
        <v>90</v>
      </c>
      <c r="AU9" s="68">
        <v>0</v>
      </c>
      <c r="AV9" s="75" t="s">
        <v>89</v>
      </c>
      <c r="AW9" s="224">
        <v>22432333</v>
      </c>
      <c r="AX9" s="79">
        <f t="shared" si="3"/>
        <v>0</v>
      </c>
      <c r="AY9" s="223">
        <f t="shared" si="4"/>
        <v>1</v>
      </c>
      <c r="AZ9" s="74">
        <v>1</v>
      </c>
      <c r="BA9" s="75" t="s">
        <v>89</v>
      </c>
      <c r="BB9" s="65" t="s">
        <v>103</v>
      </c>
      <c r="BC9" s="400" t="s">
        <v>8329</v>
      </c>
      <c r="BD9" s="221" t="s">
        <v>87</v>
      </c>
      <c r="BE9" s="221" t="s">
        <v>87</v>
      </c>
    </row>
    <row r="10" spans="1:74" x14ac:dyDescent="0.25">
      <c r="B10" s="221">
        <v>2025</v>
      </c>
      <c r="C10" s="221">
        <v>891780111</v>
      </c>
      <c r="D10" s="221" t="s">
        <v>78</v>
      </c>
      <c r="E10" s="67" t="s">
        <v>8328</v>
      </c>
      <c r="F10" s="65" t="s">
        <v>8327</v>
      </c>
      <c r="G10" s="65">
        <v>0</v>
      </c>
      <c r="H10" s="65" t="s">
        <v>81</v>
      </c>
      <c r="I10" s="221" t="s">
        <v>82</v>
      </c>
      <c r="J10" s="220" t="s">
        <v>83</v>
      </c>
      <c r="K10" s="66" t="s">
        <v>8326</v>
      </c>
      <c r="L10" s="68">
        <v>18542333</v>
      </c>
      <c r="M10" s="221" t="s">
        <v>85</v>
      </c>
      <c r="N10" s="66" t="s">
        <v>8325</v>
      </c>
      <c r="O10" s="66">
        <v>1081761629</v>
      </c>
      <c r="P10" s="66">
        <v>82</v>
      </c>
      <c r="Q10" s="78">
        <v>45672</v>
      </c>
      <c r="R10" s="66">
        <v>194746333</v>
      </c>
      <c r="S10" s="78">
        <v>45678</v>
      </c>
      <c r="T10" s="68">
        <v>18542333</v>
      </c>
      <c r="U10" s="65" t="s">
        <v>87</v>
      </c>
      <c r="V10" s="68">
        <v>12550144</v>
      </c>
      <c r="W10" s="220" t="s">
        <v>8313</v>
      </c>
      <c r="X10" s="70">
        <v>45678</v>
      </c>
      <c r="Y10" s="70">
        <v>45678</v>
      </c>
      <c r="Z10" s="70" t="s">
        <v>89</v>
      </c>
      <c r="AA10" s="70">
        <v>45808</v>
      </c>
      <c r="AB10" s="49">
        <f t="shared" si="0"/>
        <v>130</v>
      </c>
      <c r="AC10" s="65">
        <v>0</v>
      </c>
      <c r="AD10" s="68">
        <v>0</v>
      </c>
      <c r="AE10" s="65">
        <v>0</v>
      </c>
      <c r="AF10" s="78" t="s">
        <v>89</v>
      </c>
      <c r="AG10" s="49">
        <f t="shared" si="1"/>
        <v>0</v>
      </c>
      <c r="AH10" s="65">
        <v>1</v>
      </c>
      <c r="AI10" s="68">
        <v>11310000</v>
      </c>
      <c r="AJ10" s="70">
        <v>45705</v>
      </c>
      <c r="AK10" s="78">
        <v>45705</v>
      </c>
      <c r="AL10" s="65">
        <v>0</v>
      </c>
      <c r="AM10" s="78" t="s">
        <v>89</v>
      </c>
      <c r="AN10" s="78" t="s">
        <v>89</v>
      </c>
      <c r="AO10" s="78" t="s">
        <v>89</v>
      </c>
      <c r="AP10" s="49">
        <f t="shared" si="2"/>
        <v>0</v>
      </c>
      <c r="AQ10" s="49">
        <f>+L10+AD10-AI10</f>
        <v>7232333</v>
      </c>
      <c r="AR10" s="65" t="s">
        <v>87</v>
      </c>
      <c r="AS10" s="68">
        <v>18542333</v>
      </c>
      <c r="AT10" s="65" t="s">
        <v>90</v>
      </c>
      <c r="AU10" s="68">
        <v>0</v>
      </c>
      <c r="AV10" s="75" t="s">
        <v>89</v>
      </c>
      <c r="AW10" s="224">
        <v>7232333</v>
      </c>
      <c r="AX10" s="79">
        <f t="shared" si="3"/>
        <v>0</v>
      </c>
      <c r="AY10" s="223">
        <f t="shared" si="4"/>
        <v>1</v>
      </c>
      <c r="AZ10" s="74">
        <v>1</v>
      </c>
      <c r="BA10" s="75" t="s">
        <v>89</v>
      </c>
      <c r="BB10" s="65" t="s">
        <v>150</v>
      </c>
      <c r="BC10" s="400" t="s">
        <v>8324</v>
      </c>
      <c r="BD10" s="221" t="s">
        <v>87</v>
      </c>
      <c r="BE10" s="221" t="s">
        <v>87</v>
      </c>
    </row>
    <row r="11" spans="1:74" x14ac:dyDescent="0.25">
      <c r="B11" s="221">
        <v>2025</v>
      </c>
      <c r="C11" s="221">
        <v>891780111</v>
      </c>
      <c r="D11" s="221" t="s">
        <v>78</v>
      </c>
      <c r="E11" s="67" t="s">
        <v>8323</v>
      </c>
      <c r="F11" s="80" t="s">
        <v>8322</v>
      </c>
      <c r="G11" s="65">
        <v>0</v>
      </c>
      <c r="H11" s="65" t="s">
        <v>81</v>
      </c>
      <c r="I11" s="221" t="s">
        <v>82</v>
      </c>
      <c r="J11" s="220" t="s">
        <v>83</v>
      </c>
      <c r="K11" s="66" t="s">
        <v>8318</v>
      </c>
      <c r="L11" s="68">
        <v>19450000</v>
      </c>
      <c r="M11" s="221" t="s">
        <v>85</v>
      </c>
      <c r="N11" s="66" t="s">
        <v>8185</v>
      </c>
      <c r="O11" s="66">
        <v>1007558518</v>
      </c>
      <c r="P11" s="66">
        <v>82</v>
      </c>
      <c r="Q11" s="78">
        <v>45672</v>
      </c>
      <c r="R11" s="66">
        <v>194746333</v>
      </c>
      <c r="S11" s="78">
        <v>45678</v>
      </c>
      <c r="T11" s="68">
        <v>19450000</v>
      </c>
      <c r="U11" s="65" t="s">
        <v>87</v>
      </c>
      <c r="V11" s="68">
        <v>12550144</v>
      </c>
      <c r="W11" s="220" t="s">
        <v>8313</v>
      </c>
      <c r="X11" s="70">
        <v>45678</v>
      </c>
      <c r="Y11" s="70">
        <v>45678</v>
      </c>
      <c r="Z11" s="70" t="s">
        <v>89</v>
      </c>
      <c r="AA11" s="70">
        <v>45808</v>
      </c>
      <c r="AB11" s="49">
        <f t="shared" si="0"/>
        <v>130</v>
      </c>
      <c r="AC11" s="65">
        <v>1</v>
      </c>
      <c r="AD11" s="68">
        <v>3890000</v>
      </c>
      <c r="AE11" s="65">
        <v>0</v>
      </c>
      <c r="AF11" s="78">
        <v>45838</v>
      </c>
      <c r="AG11" s="49">
        <f t="shared" si="1"/>
        <v>30</v>
      </c>
      <c r="AH11" s="65">
        <v>0</v>
      </c>
      <c r="AI11" s="68">
        <v>0</v>
      </c>
      <c r="AJ11" s="65" t="s">
        <v>89</v>
      </c>
      <c r="AK11" s="78" t="s">
        <v>89</v>
      </c>
      <c r="AL11" s="65">
        <v>0</v>
      </c>
      <c r="AM11" s="78" t="s">
        <v>89</v>
      </c>
      <c r="AN11" s="78" t="s">
        <v>89</v>
      </c>
      <c r="AO11" s="78" t="s">
        <v>89</v>
      </c>
      <c r="AP11" s="49">
        <f t="shared" si="2"/>
        <v>0</v>
      </c>
      <c r="AQ11" s="49">
        <f>+L11+AD11-AI11</f>
        <v>23340000</v>
      </c>
      <c r="AR11" s="65" t="s">
        <v>87</v>
      </c>
      <c r="AS11" s="68">
        <v>19450000</v>
      </c>
      <c r="AT11" s="65" t="s">
        <v>90</v>
      </c>
      <c r="AU11" s="68">
        <v>0</v>
      </c>
      <c r="AV11" s="75" t="s">
        <v>89</v>
      </c>
      <c r="AW11" s="224">
        <v>23340000</v>
      </c>
      <c r="AX11" s="79">
        <f t="shared" si="3"/>
        <v>0</v>
      </c>
      <c r="AY11" s="223">
        <f t="shared" si="4"/>
        <v>1</v>
      </c>
      <c r="AZ11" s="74">
        <v>1</v>
      </c>
      <c r="BA11" s="75" t="s">
        <v>89</v>
      </c>
      <c r="BB11" s="65" t="s">
        <v>103</v>
      </c>
      <c r="BC11" s="400" t="s">
        <v>8321</v>
      </c>
      <c r="BD11" s="221" t="s">
        <v>87</v>
      </c>
      <c r="BE11" s="221" t="s">
        <v>87</v>
      </c>
    </row>
    <row r="12" spans="1:74" x14ac:dyDescent="0.25">
      <c r="B12" s="221">
        <v>2025</v>
      </c>
      <c r="C12" s="221">
        <v>891780111</v>
      </c>
      <c r="D12" s="221" t="s">
        <v>78</v>
      </c>
      <c r="E12" s="67" t="s">
        <v>8320</v>
      </c>
      <c r="F12" s="65" t="s">
        <v>8319</v>
      </c>
      <c r="G12" s="65">
        <v>0</v>
      </c>
      <c r="H12" s="65" t="s">
        <v>81</v>
      </c>
      <c r="I12" s="221" t="s">
        <v>82</v>
      </c>
      <c r="J12" s="220" t="s">
        <v>83</v>
      </c>
      <c r="K12" s="66" t="s">
        <v>8318</v>
      </c>
      <c r="L12" s="68">
        <v>18542333</v>
      </c>
      <c r="M12" s="221" t="s">
        <v>85</v>
      </c>
      <c r="N12" s="66" t="s">
        <v>8199</v>
      </c>
      <c r="O12" s="66">
        <v>1083024578</v>
      </c>
      <c r="P12" s="66">
        <v>82</v>
      </c>
      <c r="Q12" s="78">
        <v>45672</v>
      </c>
      <c r="R12" s="66">
        <v>194746333</v>
      </c>
      <c r="S12" s="78">
        <v>45678</v>
      </c>
      <c r="T12" s="68">
        <v>18542333</v>
      </c>
      <c r="U12" s="65" t="s">
        <v>87</v>
      </c>
      <c r="V12" s="68">
        <v>12550144</v>
      </c>
      <c r="W12" s="220" t="s">
        <v>8313</v>
      </c>
      <c r="X12" s="70">
        <v>45678</v>
      </c>
      <c r="Y12" s="70">
        <v>45678</v>
      </c>
      <c r="Z12" s="70" t="s">
        <v>89</v>
      </c>
      <c r="AA12" s="70">
        <v>45808</v>
      </c>
      <c r="AB12" s="49">
        <f t="shared" si="0"/>
        <v>130</v>
      </c>
      <c r="AC12" s="65">
        <v>1</v>
      </c>
      <c r="AD12" s="68">
        <v>3890000</v>
      </c>
      <c r="AE12" s="65">
        <v>0</v>
      </c>
      <c r="AF12" s="78">
        <v>45838</v>
      </c>
      <c r="AG12" s="49">
        <f t="shared" si="1"/>
        <v>30</v>
      </c>
      <c r="AH12" s="65">
        <v>0</v>
      </c>
      <c r="AI12" s="68">
        <v>0</v>
      </c>
      <c r="AJ12" s="65" t="s">
        <v>89</v>
      </c>
      <c r="AK12" s="78" t="s">
        <v>89</v>
      </c>
      <c r="AL12" s="65">
        <v>0</v>
      </c>
      <c r="AM12" s="78" t="s">
        <v>89</v>
      </c>
      <c r="AN12" s="78" t="s">
        <v>89</v>
      </c>
      <c r="AO12" s="78" t="s">
        <v>89</v>
      </c>
      <c r="AP12" s="49">
        <f t="shared" si="2"/>
        <v>0</v>
      </c>
      <c r="AQ12" s="49">
        <f>+L12+AD12-AI12</f>
        <v>22432333</v>
      </c>
      <c r="AR12" s="65" t="s">
        <v>87</v>
      </c>
      <c r="AS12" s="68">
        <v>18542333</v>
      </c>
      <c r="AT12" s="65" t="s">
        <v>90</v>
      </c>
      <c r="AU12" s="68">
        <v>0</v>
      </c>
      <c r="AV12" s="75" t="s">
        <v>89</v>
      </c>
      <c r="AW12" s="224">
        <v>22432333</v>
      </c>
      <c r="AX12" s="79">
        <f t="shared" si="3"/>
        <v>0</v>
      </c>
      <c r="AY12" s="223">
        <f t="shared" si="4"/>
        <v>1</v>
      </c>
      <c r="AZ12" s="74">
        <v>1</v>
      </c>
      <c r="BA12" s="75" t="s">
        <v>89</v>
      </c>
      <c r="BB12" s="65" t="s">
        <v>103</v>
      </c>
      <c r="BC12" s="400" t="s">
        <v>8312</v>
      </c>
      <c r="BD12" s="221" t="s">
        <v>87</v>
      </c>
      <c r="BE12" s="221" t="s">
        <v>87</v>
      </c>
    </row>
    <row r="13" spans="1:74" x14ac:dyDescent="0.25">
      <c r="B13" s="221">
        <v>2025</v>
      </c>
      <c r="C13" s="221">
        <v>891780111</v>
      </c>
      <c r="D13" s="221" t="s">
        <v>78</v>
      </c>
      <c r="E13" s="67" t="s">
        <v>8317</v>
      </c>
      <c r="F13" s="65" t="s">
        <v>8316</v>
      </c>
      <c r="G13" s="65">
        <v>0</v>
      </c>
      <c r="H13" s="65" t="s">
        <v>81</v>
      </c>
      <c r="I13" s="221" t="s">
        <v>82</v>
      </c>
      <c r="J13" s="220" t="s">
        <v>83</v>
      </c>
      <c r="K13" s="66" t="s">
        <v>8315</v>
      </c>
      <c r="L13" s="68">
        <v>18542333</v>
      </c>
      <c r="M13" s="221" t="s">
        <v>85</v>
      </c>
      <c r="N13" s="66" t="s">
        <v>8314</v>
      </c>
      <c r="O13" s="66">
        <v>1083433806</v>
      </c>
      <c r="P13" s="66">
        <v>82</v>
      </c>
      <c r="Q13" s="78">
        <v>45672</v>
      </c>
      <c r="R13" s="66">
        <v>194746333</v>
      </c>
      <c r="S13" s="78">
        <v>45678</v>
      </c>
      <c r="T13" s="68">
        <v>18542333</v>
      </c>
      <c r="U13" s="65" t="s">
        <v>87</v>
      </c>
      <c r="V13" s="68">
        <v>12550144</v>
      </c>
      <c r="W13" s="220" t="s">
        <v>8313</v>
      </c>
      <c r="X13" s="70">
        <v>45678</v>
      </c>
      <c r="Y13" s="70">
        <v>45678</v>
      </c>
      <c r="Z13" s="70" t="s">
        <v>89</v>
      </c>
      <c r="AA13" s="70">
        <v>45808</v>
      </c>
      <c r="AB13" s="49">
        <f t="shared" si="0"/>
        <v>130</v>
      </c>
      <c r="AC13" s="65">
        <v>0</v>
      </c>
      <c r="AD13" s="68">
        <v>0</v>
      </c>
      <c r="AE13" s="65">
        <v>0</v>
      </c>
      <c r="AF13" s="78" t="s">
        <v>89</v>
      </c>
      <c r="AG13" s="49">
        <f t="shared" si="1"/>
        <v>0</v>
      </c>
      <c r="AH13" s="65">
        <v>0</v>
      </c>
      <c r="AI13" s="68">
        <v>0</v>
      </c>
      <c r="AJ13" s="65" t="s">
        <v>89</v>
      </c>
      <c r="AK13" s="78" t="s">
        <v>89</v>
      </c>
      <c r="AL13" s="65">
        <v>0</v>
      </c>
      <c r="AM13" s="78" t="s">
        <v>89</v>
      </c>
      <c r="AN13" s="78" t="s">
        <v>89</v>
      </c>
      <c r="AO13" s="78" t="s">
        <v>89</v>
      </c>
      <c r="AP13" s="49">
        <f t="shared" si="2"/>
        <v>0</v>
      </c>
      <c r="AQ13" s="49">
        <f>+L13+AD13-AI13</f>
        <v>18542333</v>
      </c>
      <c r="AR13" s="65" t="s">
        <v>87</v>
      </c>
      <c r="AS13" s="68">
        <v>18542333</v>
      </c>
      <c r="AT13" s="65" t="s">
        <v>90</v>
      </c>
      <c r="AU13" s="68">
        <v>0</v>
      </c>
      <c r="AV13" s="75" t="s">
        <v>89</v>
      </c>
      <c r="AW13" s="68">
        <v>18542333</v>
      </c>
      <c r="AX13" s="79">
        <f t="shared" si="3"/>
        <v>0</v>
      </c>
      <c r="AY13" s="223">
        <f t="shared" si="4"/>
        <v>1</v>
      </c>
      <c r="AZ13" s="74">
        <v>1</v>
      </c>
      <c r="BA13" s="75" t="s">
        <v>89</v>
      </c>
      <c r="BB13" s="65" t="s">
        <v>103</v>
      </c>
      <c r="BC13" s="400" t="s">
        <v>8312</v>
      </c>
      <c r="BD13" s="221" t="s">
        <v>87</v>
      </c>
      <c r="BE13" s="221" t="s">
        <v>87</v>
      </c>
    </row>
    <row r="14" spans="1:74" x14ac:dyDescent="0.25">
      <c r="B14" s="221">
        <v>2025</v>
      </c>
      <c r="C14" s="221">
        <v>891780111</v>
      </c>
      <c r="D14" s="221" t="s">
        <v>78</v>
      </c>
      <c r="E14" s="67" t="s">
        <v>8311</v>
      </c>
      <c r="F14" s="65" t="s">
        <v>8310</v>
      </c>
      <c r="G14" s="65">
        <v>0</v>
      </c>
      <c r="H14" s="65" t="s">
        <v>81</v>
      </c>
      <c r="I14" s="221" t="s">
        <v>82</v>
      </c>
      <c r="J14" s="220" t="s">
        <v>83</v>
      </c>
      <c r="K14" s="66" t="s">
        <v>8309</v>
      </c>
      <c r="L14" s="68">
        <v>6500000</v>
      </c>
      <c r="M14" s="221" t="s">
        <v>85</v>
      </c>
      <c r="N14" s="66" t="s">
        <v>8308</v>
      </c>
      <c r="O14" s="66">
        <v>12560114</v>
      </c>
      <c r="P14" s="66">
        <v>82</v>
      </c>
      <c r="Q14" s="78">
        <v>45672</v>
      </c>
      <c r="R14" s="66">
        <v>194746333</v>
      </c>
      <c r="S14" s="78">
        <v>45678</v>
      </c>
      <c r="T14" s="68">
        <v>6500000</v>
      </c>
      <c r="U14" s="65" t="s">
        <v>87</v>
      </c>
      <c r="V14" s="68">
        <v>57420478</v>
      </c>
      <c r="W14" s="67" t="s">
        <v>8151</v>
      </c>
      <c r="X14" s="70">
        <v>45678</v>
      </c>
      <c r="Y14" s="70">
        <v>45678</v>
      </c>
      <c r="Z14" s="70" t="s">
        <v>89</v>
      </c>
      <c r="AA14" s="70">
        <v>45688</v>
      </c>
      <c r="AB14" s="49">
        <f t="shared" si="0"/>
        <v>10</v>
      </c>
      <c r="AC14" s="65">
        <v>0</v>
      </c>
      <c r="AD14" s="68">
        <v>0</v>
      </c>
      <c r="AE14" s="65">
        <v>0</v>
      </c>
      <c r="AF14" s="78" t="s">
        <v>89</v>
      </c>
      <c r="AG14" s="49">
        <f t="shared" si="1"/>
        <v>0</v>
      </c>
      <c r="AH14" s="65">
        <v>0</v>
      </c>
      <c r="AI14" s="68">
        <v>0</v>
      </c>
      <c r="AJ14" s="65" t="s">
        <v>89</v>
      </c>
      <c r="AK14" s="78" t="s">
        <v>89</v>
      </c>
      <c r="AL14" s="65">
        <v>0</v>
      </c>
      <c r="AM14" s="78" t="s">
        <v>89</v>
      </c>
      <c r="AN14" s="78" t="s">
        <v>89</v>
      </c>
      <c r="AO14" s="78" t="s">
        <v>89</v>
      </c>
      <c r="AP14" s="49">
        <f t="shared" si="2"/>
        <v>0</v>
      </c>
      <c r="AQ14" s="49">
        <f>+L14+AD14-AI14</f>
        <v>6500000</v>
      </c>
      <c r="AR14" s="65" t="s">
        <v>87</v>
      </c>
      <c r="AS14" s="68">
        <v>6500000</v>
      </c>
      <c r="AT14" s="65" t="s">
        <v>90</v>
      </c>
      <c r="AU14" s="68">
        <v>0</v>
      </c>
      <c r="AV14" s="75" t="s">
        <v>89</v>
      </c>
      <c r="AW14" s="224">
        <v>6500000</v>
      </c>
      <c r="AX14" s="79">
        <f t="shared" si="3"/>
        <v>0</v>
      </c>
      <c r="AY14" s="223">
        <f t="shared" si="4"/>
        <v>1</v>
      </c>
      <c r="AZ14" s="74">
        <v>1</v>
      </c>
      <c r="BA14" s="75" t="s">
        <v>89</v>
      </c>
      <c r="BB14" s="65" t="s">
        <v>103</v>
      </c>
      <c r="BC14" s="400" t="s">
        <v>8307</v>
      </c>
      <c r="BD14" s="221" t="s">
        <v>87</v>
      </c>
      <c r="BE14" s="221" t="s">
        <v>87</v>
      </c>
    </row>
    <row r="15" spans="1:74" x14ac:dyDescent="0.25">
      <c r="B15" s="221">
        <v>2025</v>
      </c>
      <c r="C15" s="221">
        <v>891780111</v>
      </c>
      <c r="D15" s="221" t="s">
        <v>78</v>
      </c>
      <c r="E15" s="67" t="s">
        <v>8306</v>
      </c>
      <c r="F15" s="65" t="s">
        <v>8305</v>
      </c>
      <c r="G15" s="65">
        <v>0</v>
      </c>
      <c r="H15" s="65" t="s">
        <v>81</v>
      </c>
      <c r="I15" s="221" t="s">
        <v>82</v>
      </c>
      <c r="J15" s="220" t="s">
        <v>83</v>
      </c>
      <c r="K15" s="66" t="s">
        <v>8304</v>
      </c>
      <c r="L15" s="68">
        <v>6500000</v>
      </c>
      <c r="M15" s="221" t="s">
        <v>85</v>
      </c>
      <c r="N15" s="66" t="s">
        <v>8303</v>
      </c>
      <c r="O15" s="66">
        <v>36552092</v>
      </c>
      <c r="P15" s="66">
        <v>82</v>
      </c>
      <c r="Q15" s="78">
        <v>45672</v>
      </c>
      <c r="R15" s="66">
        <v>194746333</v>
      </c>
      <c r="S15" s="78">
        <v>45678</v>
      </c>
      <c r="T15" s="68">
        <v>6500000</v>
      </c>
      <c r="U15" s="65" t="s">
        <v>87</v>
      </c>
      <c r="V15" s="68">
        <v>57420478</v>
      </c>
      <c r="W15" s="67" t="s">
        <v>8151</v>
      </c>
      <c r="X15" s="70">
        <v>45678</v>
      </c>
      <c r="Y15" s="70">
        <v>45678</v>
      </c>
      <c r="Z15" s="70" t="s">
        <v>89</v>
      </c>
      <c r="AA15" s="70">
        <v>45688</v>
      </c>
      <c r="AB15" s="49">
        <f t="shared" si="0"/>
        <v>10</v>
      </c>
      <c r="AC15" s="65">
        <v>0</v>
      </c>
      <c r="AD15" s="68">
        <v>0</v>
      </c>
      <c r="AE15" s="65">
        <v>0</v>
      </c>
      <c r="AF15" s="78" t="s">
        <v>89</v>
      </c>
      <c r="AG15" s="49">
        <f t="shared" si="1"/>
        <v>0</v>
      </c>
      <c r="AH15" s="65">
        <v>0</v>
      </c>
      <c r="AI15" s="68">
        <v>0</v>
      </c>
      <c r="AJ15" s="65" t="s">
        <v>89</v>
      </c>
      <c r="AK15" s="78" t="s">
        <v>89</v>
      </c>
      <c r="AL15" s="65">
        <v>0</v>
      </c>
      <c r="AM15" s="78" t="s">
        <v>89</v>
      </c>
      <c r="AN15" s="78" t="s">
        <v>89</v>
      </c>
      <c r="AO15" s="78" t="s">
        <v>89</v>
      </c>
      <c r="AP15" s="49">
        <f t="shared" si="2"/>
        <v>0</v>
      </c>
      <c r="AQ15" s="49">
        <f>+L15+AD15-AI15</f>
        <v>6500000</v>
      </c>
      <c r="AR15" s="65" t="s">
        <v>87</v>
      </c>
      <c r="AS15" s="68">
        <v>6500000</v>
      </c>
      <c r="AT15" s="65" t="s">
        <v>90</v>
      </c>
      <c r="AU15" s="68">
        <v>0</v>
      </c>
      <c r="AV15" s="75" t="s">
        <v>89</v>
      </c>
      <c r="AW15" s="224">
        <v>6500000</v>
      </c>
      <c r="AX15" s="79">
        <f t="shared" si="3"/>
        <v>0</v>
      </c>
      <c r="AY15" s="223">
        <f t="shared" si="4"/>
        <v>1</v>
      </c>
      <c r="AZ15" s="74">
        <v>1</v>
      </c>
      <c r="BA15" s="75" t="s">
        <v>89</v>
      </c>
      <c r="BB15" s="65" t="s">
        <v>103</v>
      </c>
      <c r="BC15" s="400" t="s">
        <v>8302</v>
      </c>
      <c r="BD15" s="221" t="s">
        <v>87</v>
      </c>
      <c r="BE15" s="221" t="s">
        <v>87</v>
      </c>
    </row>
    <row r="16" spans="1:74" x14ac:dyDescent="0.25">
      <c r="B16" s="221">
        <v>2025</v>
      </c>
      <c r="C16" s="221">
        <v>891780111</v>
      </c>
      <c r="D16" s="221" t="s">
        <v>78</v>
      </c>
      <c r="E16" s="67" t="s">
        <v>8301</v>
      </c>
      <c r="F16" s="65" t="s">
        <v>8300</v>
      </c>
      <c r="G16" s="65">
        <v>0</v>
      </c>
      <c r="H16" s="65" t="s">
        <v>81</v>
      </c>
      <c r="I16" s="221" t="s">
        <v>82</v>
      </c>
      <c r="J16" s="220" t="s">
        <v>83</v>
      </c>
      <c r="K16" s="66" t="s">
        <v>8299</v>
      </c>
      <c r="L16" s="68">
        <v>6500000</v>
      </c>
      <c r="M16" s="221" t="s">
        <v>85</v>
      </c>
      <c r="N16" s="66" t="s">
        <v>8298</v>
      </c>
      <c r="O16" s="66">
        <v>1082866554</v>
      </c>
      <c r="P16" s="66">
        <v>82</v>
      </c>
      <c r="Q16" s="78">
        <v>45672</v>
      </c>
      <c r="R16" s="66">
        <v>194746333</v>
      </c>
      <c r="S16" s="78">
        <v>45678</v>
      </c>
      <c r="T16" s="68">
        <v>6500000</v>
      </c>
      <c r="U16" s="65" t="s">
        <v>87</v>
      </c>
      <c r="V16" s="68">
        <v>57420478</v>
      </c>
      <c r="W16" s="67" t="s">
        <v>8151</v>
      </c>
      <c r="X16" s="70">
        <v>45678</v>
      </c>
      <c r="Y16" s="70">
        <v>45678</v>
      </c>
      <c r="Z16" s="70" t="s">
        <v>89</v>
      </c>
      <c r="AA16" s="70">
        <v>45688</v>
      </c>
      <c r="AB16" s="49">
        <f t="shared" si="0"/>
        <v>10</v>
      </c>
      <c r="AC16" s="65">
        <v>0</v>
      </c>
      <c r="AD16" s="68">
        <v>0</v>
      </c>
      <c r="AE16" s="65">
        <v>0</v>
      </c>
      <c r="AF16" s="78" t="s">
        <v>89</v>
      </c>
      <c r="AG16" s="49">
        <f t="shared" si="1"/>
        <v>0</v>
      </c>
      <c r="AH16" s="65">
        <v>0</v>
      </c>
      <c r="AI16" s="68">
        <v>0</v>
      </c>
      <c r="AJ16" s="65" t="s">
        <v>89</v>
      </c>
      <c r="AK16" s="78" t="s">
        <v>89</v>
      </c>
      <c r="AL16" s="65">
        <v>0</v>
      </c>
      <c r="AM16" s="78" t="s">
        <v>89</v>
      </c>
      <c r="AN16" s="78" t="s">
        <v>89</v>
      </c>
      <c r="AO16" s="78" t="s">
        <v>89</v>
      </c>
      <c r="AP16" s="49">
        <f t="shared" si="2"/>
        <v>0</v>
      </c>
      <c r="AQ16" s="49">
        <f>+L16+AD16-AI16</f>
        <v>6500000</v>
      </c>
      <c r="AR16" s="65" t="s">
        <v>87</v>
      </c>
      <c r="AS16" s="68">
        <v>6500000</v>
      </c>
      <c r="AT16" s="65" t="s">
        <v>90</v>
      </c>
      <c r="AU16" s="68">
        <v>0</v>
      </c>
      <c r="AV16" s="75" t="s">
        <v>89</v>
      </c>
      <c r="AW16" s="224">
        <v>6500000</v>
      </c>
      <c r="AX16" s="79">
        <f t="shared" si="3"/>
        <v>0</v>
      </c>
      <c r="AY16" s="223">
        <f t="shared" si="4"/>
        <v>1</v>
      </c>
      <c r="AZ16" s="74">
        <v>1</v>
      </c>
      <c r="BA16" s="75" t="s">
        <v>89</v>
      </c>
      <c r="BB16" s="65" t="s">
        <v>103</v>
      </c>
      <c r="BC16" s="400" t="s">
        <v>8297</v>
      </c>
      <c r="BD16" s="221" t="s">
        <v>87</v>
      </c>
      <c r="BE16" s="221" t="s">
        <v>87</v>
      </c>
    </row>
    <row r="17" spans="2:57" x14ac:dyDescent="0.25">
      <c r="B17" s="221">
        <v>2025</v>
      </c>
      <c r="C17" s="221">
        <v>891780111</v>
      </c>
      <c r="D17" s="221" t="s">
        <v>78</v>
      </c>
      <c r="E17" s="67" t="s">
        <v>8296</v>
      </c>
      <c r="F17" s="65" t="s">
        <v>8295</v>
      </c>
      <c r="G17" s="65">
        <v>0</v>
      </c>
      <c r="H17" s="65" t="s">
        <v>81</v>
      </c>
      <c r="I17" s="221" t="s">
        <v>82</v>
      </c>
      <c r="J17" s="220" t="s">
        <v>83</v>
      </c>
      <c r="K17" s="66" t="s">
        <v>8294</v>
      </c>
      <c r="L17" s="68">
        <v>6500000</v>
      </c>
      <c r="M17" s="221" t="s">
        <v>85</v>
      </c>
      <c r="N17" s="66" t="s">
        <v>8293</v>
      </c>
      <c r="O17" s="66">
        <v>35602858</v>
      </c>
      <c r="P17" s="66">
        <v>82</v>
      </c>
      <c r="Q17" s="78">
        <v>45672</v>
      </c>
      <c r="R17" s="66">
        <v>194746333</v>
      </c>
      <c r="S17" s="78">
        <v>45678</v>
      </c>
      <c r="T17" s="68">
        <v>6500000</v>
      </c>
      <c r="U17" s="65" t="s">
        <v>87</v>
      </c>
      <c r="V17" s="68">
        <v>57420478</v>
      </c>
      <c r="W17" s="67" t="s">
        <v>8151</v>
      </c>
      <c r="X17" s="70">
        <v>45686</v>
      </c>
      <c r="Y17" s="70">
        <v>45686</v>
      </c>
      <c r="Z17" s="70" t="s">
        <v>89</v>
      </c>
      <c r="AA17" s="70">
        <v>45695</v>
      </c>
      <c r="AB17" s="49">
        <f t="shared" si="0"/>
        <v>9</v>
      </c>
      <c r="AC17" s="65">
        <v>0</v>
      </c>
      <c r="AD17" s="68">
        <v>0</v>
      </c>
      <c r="AE17" s="65">
        <v>0</v>
      </c>
      <c r="AF17" s="78" t="s">
        <v>89</v>
      </c>
      <c r="AG17" s="49">
        <f t="shared" si="1"/>
        <v>0</v>
      </c>
      <c r="AH17" s="65">
        <v>0</v>
      </c>
      <c r="AI17" s="68">
        <v>0</v>
      </c>
      <c r="AJ17" s="65" t="s">
        <v>89</v>
      </c>
      <c r="AK17" s="78" t="s">
        <v>89</v>
      </c>
      <c r="AL17" s="65">
        <v>0</v>
      </c>
      <c r="AM17" s="78" t="s">
        <v>89</v>
      </c>
      <c r="AN17" s="78" t="s">
        <v>89</v>
      </c>
      <c r="AO17" s="78" t="s">
        <v>89</v>
      </c>
      <c r="AP17" s="49">
        <f t="shared" si="2"/>
        <v>0</v>
      </c>
      <c r="AQ17" s="49">
        <f>+L17+AD17-AI17</f>
        <v>6500000</v>
      </c>
      <c r="AR17" s="65" t="s">
        <v>87</v>
      </c>
      <c r="AS17" s="68">
        <v>6500000</v>
      </c>
      <c r="AT17" s="65" t="s">
        <v>90</v>
      </c>
      <c r="AU17" s="68">
        <v>0</v>
      </c>
      <c r="AV17" s="75" t="s">
        <v>89</v>
      </c>
      <c r="AW17" s="224">
        <v>6500000</v>
      </c>
      <c r="AX17" s="79">
        <f t="shared" si="3"/>
        <v>0</v>
      </c>
      <c r="AY17" s="223">
        <f t="shared" si="4"/>
        <v>1</v>
      </c>
      <c r="AZ17" s="74">
        <v>1</v>
      </c>
      <c r="BA17" s="75" t="s">
        <v>89</v>
      </c>
      <c r="BB17" s="65" t="s">
        <v>103</v>
      </c>
      <c r="BC17" s="400" t="s">
        <v>8292</v>
      </c>
      <c r="BD17" s="221" t="s">
        <v>87</v>
      </c>
      <c r="BE17" s="221" t="s">
        <v>87</v>
      </c>
    </row>
    <row r="18" spans="2:57" x14ac:dyDescent="0.25">
      <c r="B18" s="221">
        <v>2025</v>
      </c>
      <c r="C18" s="221">
        <v>891780111</v>
      </c>
      <c r="D18" s="221" t="s">
        <v>78</v>
      </c>
      <c r="E18" s="67" t="s">
        <v>8291</v>
      </c>
      <c r="F18" s="65" t="s">
        <v>8290</v>
      </c>
      <c r="G18" s="65">
        <v>0</v>
      </c>
      <c r="H18" s="65" t="s">
        <v>81</v>
      </c>
      <c r="I18" s="221" t="s">
        <v>82</v>
      </c>
      <c r="J18" s="220" t="s">
        <v>83</v>
      </c>
      <c r="K18" s="66" t="s">
        <v>8289</v>
      </c>
      <c r="L18" s="68">
        <v>6500000</v>
      </c>
      <c r="M18" s="221" t="s">
        <v>85</v>
      </c>
      <c r="N18" s="66" t="s">
        <v>8288</v>
      </c>
      <c r="O18" s="66">
        <v>26666767</v>
      </c>
      <c r="P18" s="66">
        <v>82</v>
      </c>
      <c r="Q18" s="78">
        <v>45672</v>
      </c>
      <c r="R18" s="66">
        <v>194746333</v>
      </c>
      <c r="S18" s="78">
        <v>45678</v>
      </c>
      <c r="T18" s="68">
        <v>6500000</v>
      </c>
      <c r="U18" s="65" t="s">
        <v>87</v>
      </c>
      <c r="V18" s="68">
        <v>57420478</v>
      </c>
      <c r="W18" s="67" t="s">
        <v>8151</v>
      </c>
      <c r="X18" s="70">
        <v>45686</v>
      </c>
      <c r="Y18" s="70">
        <v>45686</v>
      </c>
      <c r="Z18" s="70" t="s">
        <v>89</v>
      </c>
      <c r="AA18" s="70">
        <v>45695</v>
      </c>
      <c r="AB18" s="49">
        <f t="shared" si="0"/>
        <v>9</v>
      </c>
      <c r="AC18" s="65">
        <v>0</v>
      </c>
      <c r="AD18" s="68">
        <v>0</v>
      </c>
      <c r="AE18" s="65">
        <v>0</v>
      </c>
      <c r="AF18" s="78" t="s">
        <v>89</v>
      </c>
      <c r="AG18" s="49">
        <f t="shared" si="1"/>
        <v>0</v>
      </c>
      <c r="AH18" s="65">
        <v>0</v>
      </c>
      <c r="AI18" s="68">
        <v>0</v>
      </c>
      <c r="AJ18" s="65" t="s">
        <v>89</v>
      </c>
      <c r="AK18" s="78" t="s">
        <v>89</v>
      </c>
      <c r="AL18" s="65">
        <v>0</v>
      </c>
      <c r="AM18" s="78" t="s">
        <v>89</v>
      </c>
      <c r="AN18" s="78" t="s">
        <v>89</v>
      </c>
      <c r="AO18" s="78" t="s">
        <v>89</v>
      </c>
      <c r="AP18" s="49">
        <f t="shared" si="2"/>
        <v>0</v>
      </c>
      <c r="AQ18" s="49">
        <f>+L18+AD18-AI18</f>
        <v>6500000</v>
      </c>
      <c r="AR18" s="65" t="s">
        <v>87</v>
      </c>
      <c r="AS18" s="68">
        <v>6500000</v>
      </c>
      <c r="AT18" s="65" t="s">
        <v>90</v>
      </c>
      <c r="AU18" s="68">
        <v>0</v>
      </c>
      <c r="AV18" s="75" t="s">
        <v>89</v>
      </c>
      <c r="AW18" s="224">
        <v>6500000</v>
      </c>
      <c r="AX18" s="79">
        <f t="shared" si="3"/>
        <v>0</v>
      </c>
      <c r="AY18" s="223">
        <f t="shared" si="4"/>
        <v>1</v>
      </c>
      <c r="AZ18" s="74">
        <v>1</v>
      </c>
      <c r="BA18" s="75" t="s">
        <v>89</v>
      </c>
      <c r="BB18" s="65" t="s">
        <v>103</v>
      </c>
      <c r="BC18" s="400" t="s">
        <v>8287</v>
      </c>
      <c r="BD18" s="221" t="s">
        <v>87</v>
      </c>
      <c r="BE18" s="221" t="s">
        <v>87</v>
      </c>
    </row>
    <row r="19" spans="2:57" x14ac:dyDescent="0.25">
      <c r="B19" s="221">
        <v>2025</v>
      </c>
      <c r="C19" s="221">
        <v>891780111</v>
      </c>
      <c r="D19" s="221" t="s">
        <v>78</v>
      </c>
      <c r="E19" s="67" t="s">
        <v>8286</v>
      </c>
      <c r="F19" s="65" t="s">
        <v>8285</v>
      </c>
      <c r="G19" s="65">
        <v>0</v>
      </c>
      <c r="H19" s="65" t="s">
        <v>81</v>
      </c>
      <c r="I19" s="221" t="s">
        <v>82</v>
      </c>
      <c r="J19" s="220" t="s">
        <v>83</v>
      </c>
      <c r="K19" s="66" t="s">
        <v>8284</v>
      </c>
      <c r="L19" s="68">
        <v>24750000</v>
      </c>
      <c r="M19" s="221" t="s">
        <v>85</v>
      </c>
      <c r="N19" s="66" t="s">
        <v>8176</v>
      </c>
      <c r="O19" s="66">
        <v>1082944854</v>
      </c>
      <c r="P19" s="66">
        <v>271</v>
      </c>
      <c r="Q19" s="78">
        <v>45690</v>
      </c>
      <c r="R19" s="66">
        <v>27500000</v>
      </c>
      <c r="S19" s="78">
        <v>45700</v>
      </c>
      <c r="T19" s="68">
        <v>24750000</v>
      </c>
      <c r="U19" s="65" t="s">
        <v>87</v>
      </c>
      <c r="V19" s="68">
        <v>85472735</v>
      </c>
      <c r="W19" s="67" t="s">
        <v>8170</v>
      </c>
      <c r="X19" s="70">
        <v>45699</v>
      </c>
      <c r="Y19" s="70">
        <v>45700</v>
      </c>
      <c r="Z19" s="70" t="s">
        <v>89</v>
      </c>
      <c r="AA19" s="70">
        <v>45838</v>
      </c>
      <c r="AB19" s="49">
        <f t="shared" si="0"/>
        <v>138</v>
      </c>
      <c r="AC19" s="65">
        <v>0</v>
      </c>
      <c r="AD19" s="68">
        <v>0</v>
      </c>
      <c r="AE19" s="65">
        <v>0</v>
      </c>
      <c r="AF19" s="78" t="s">
        <v>89</v>
      </c>
      <c r="AG19" s="49">
        <f t="shared" si="1"/>
        <v>0</v>
      </c>
      <c r="AH19" s="65">
        <v>0</v>
      </c>
      <c r="AI19" s="68">
        <v>0</v>
      </c>
      <c r="AJ19" s="65" t="s">
        <v>89</v>
      </c>
      <c r="AK19" s="78" t="s">
        <v>89</v>
      </c>
      <c r="AL19" s="65">
        <v>0</v>
      </c>
      <c r="AM19" s="78" t="s">
        <v>89</v>
      </c>
      <c r="AN19" s="78" t="s">
        <v>89</v>
      </c>
      <c r="AO19" s="78" t="s">
        <v>89</v>
      </c>
      <c r="AP19" s="49">
        <f t="shared" si="2"/>
        <v>0</v>
      </c>
      <c r="AQ19" s="49">
        <f>+L19+AD19-AI19</f>
        <v>24750000</v>
      </c>
      <c r="AR19" s="65" t="s">
        <v>87</v>
      </c>
      <c r="AS19" s="68">
        <v>24750000</v>
      </c>
      <c r="AT19" s="65" t="s">
        <v>90</v>
      </c>
      <c r="AU19" s="68">
        <v>0</v>
      </c>
      <c r="AV19" s="75" t="s">
        <v>89</v>
      </c>
      <c r="AW19" s="68">
        <v>24750000</v>
      </c>
      <c r="AX19" s="79">
        <f t="shared" si="3"/>
        <v>0</v>
      </c>
      <c r="AY19" s="223">
        <f t="shared" si="4"/>
        <v>1</v>
      </c>
      <c r="AZ19" s="74">
        <v>1</v>
      </c>
      <c r="BA19" s="75" t="s">
        <v>89</v>
      </c>
      <c r="BB19" s="65" t="s">
        <v>103</v>
      </c>
      <c r="BC19" s="400" t="s">
        <v>8283</v>
      </c>
      <c r="BD19" s="221" t="s">
        <v>87</v>
      </c>
      <c r="BE19" s="221" t="s">
        <v>87</v>
      </c>
    </row>
    <row r="20" spans="2:57" x14ac:dyDescent="0.25">
      <c r="B20" s="221">
        <v>2025</v>
      </c>
      <c r="C20" s="221">
        <v>891780111</v>
      </c>
      <c r="D20" s="221" t="s">
        <v>78</v>
      </c>
      <c r="E20" s="67" t="s">
        <v>8282</v>
      </c>
      <c r="F20" s="65" t="s">
        <v>8281</v>
      </c>
      <c r="G20" s="65">
        <v>0</v>
      </c>
      <c r="H20" s="65" t="s">
        <v>81</v>
      </c>
      <c r="I20" s="221" t="s">
        <v>82</v>
      </c>
      <c r="J20" s="220" t="s">
        <v>83</v>
      </c>
      <c r="K20" s="66" t="s">
        <v>8280</v>
      </c>
      <c r="L20" s="68">
        <v>24750000</v>
      </c>
      <c r="M20" s="221" t="s">
        <v>85</v>
      </c>
      <c r="N20" s="66" t="s">
        <v>8171</v>
      </c>
      <c r="O20" s="66">
        <v>1082988307</v>
      </c>
      <c r="P20" s="66">
        <v>272</v>
      </c>
      <c r="Q20" s="78">
        <v>45690</v>
      </c>
      <c r="R20" s="66">
        <v>27500000</v>
      </c>
      <c r="S20" s="78">
        <v>45700</v>
      </c>
      <c r="T20" s="68">
        <v>24750000</v>
      </c>
      <c r="U20" s="65" t="s">
        <v>87</v>
      </c>
      <c r="V20" s="68">
        <v>85472735</v>
      </c>
      <c r="W20" s="67" t="s">
        <v>8170</v>
      </c>
      <c r="X20" s="70">
        <v>45699</v>
      </c>
      <c r="Y20" s="70">
        <v>45700</v>
      </c>
      <c r="Z20" s="70" t="s">
        <v>89</v>
      </c>
      <c r="AA20" s="70">
        <v>45838</v>
      </c>
      <c r="AB20" s="49">
        <f t="shared" si="0"/>
        <v>138</v>
      </c>
      <c r="AC20" s="65">
        <v>0</v>
      </c>
      <c r="AD20" s="68">
        <v>0</v>
      </c>
      <c r="AE20" s="65">
        <v>0</v>
      </c>
      <c r="AF20" s="78" t="s">
        <v>89</v>
      </c>
      <c r="AG20" s="49">
        <f t="shared" si="1"/>
        <v>0</v>
      </c>
      <c r="AH20" s="65">
        <v>0</v>
      </c>
      <c r="AI20" s="68">
        <v>0</v>
      </c>
      <c r="AJ20" s="65" t="s">
        <v>89</v>
      </c>
      <c r="AK20" s="78" t="s">
        <v>89</v>
      </c>
      <c r="AL20" s="65">
        <v>0</v>
      </c>
      <c r="AM20" s="78" t="s">
        <v>89</v>
      </c>
      <c r="AN20" s="78" t="s">
        <v>89</v>
      </c>
      <c r="AO20" s="78" t="s">
        <v>89</v>
      </c>
      <c r="AP20" s="49">
        <f t="shared" si="2"/>
        <v>0</v>
      </c>
      <c r="AQ20" s="49">
        <f>+L20+AD20-AI20</f>
        <v>24750000</v>
      </c>
      <c r="AR20" s="65" t="s">
        <v>87</v>
      </c>
      <c r="AS20" s="68">
        <v>24750000</v>
      </c>
      <c r="AT20" s="65" t="s">
        <v>90</v>
      </c>
      <c r="AU20" s="68">
        <v>0</v>
      </c>
      <c r="AV20" s="75" t="s">
        <v>89</v>
      </c>
      <c r="AW20" s="68">
        <v>24750000</v>
      </c>
      <c r="AX20" s="79">
        <f t="shared" si="3"/>
        <v>0</v>
      </c>
      <c r="AY20" s="223">
        <f t="shared" si="4"/>
        <v>1</v>
      </c>
      <c r="AZ20" s="74">
        <v>1</v>
      </c>
      <c r="BA20" s="75" t="s">
        <v>89</v>
      </c>
      <c r="BB20" s="65" t="s">
        <v>103</v>
      </c>
      <c r="BC20" s="400" t="s">
        <v>8279</v>
      </c>
      <c r="BD20" s="221" t="s">
        <v>87</v>
      </c>
      <c r="BE20" s="221" t="s">
        <v>87</v>
      </c>
    </row>
    <row r="21" spans="2:57" x14ac:dyDescent="0.25">
      <c r="B21" s="221">
        <v>2025</v>
      </c>
      <c r="C21" s="221">
        <v>891780111</v>
      </c>
      <c r="D21" s="221" t="s">
        <v>78</v>
      </c>
      <c r="E21" s="67" t="s">
        <v>8278</v>
      </c>
      <c r="F21" s="65" t="s">
        <v>8277</v>
      </c>
      <c r="G21" s="65">
        <v>0</v>
      </c>
      <c r="H21" s="65" t="s">
        <v>81</v>
      </c>
      <c r="I21" s="221" t="s">
        <v>82</v>
      </c>
      <c r="J21" s="220" t="s">
        <v>83</v>
      </c>
      <c r="K21" s="66" t="s">
        <v>8276</v>
      </c>
      <c r="L21" s="68">
        <v>15560000</v>
      </c>
      <c r="M21" s="221" t="s">
        <v>85</v>
      </c>
      <c r="N21" s="66" t="s">
        <v>8207</v>
      </c>
      <c r="O21" s="66">
        <v>9878209</v>
      </c>
      <c r="P21" s="66">
        <v>82</v>
      </c>
      <c r="Q21" s="78">
        <v>45672</v>
      </c>
      <c r="R21" s="66">
        <v>194746333</v>
      </c>
      <c r="S21" s="78">
        <v>45701</v>
      </c>
      <c r="T21" s="68">
        <v>15560000</v>
      </c>
      <c r="U21" s="65" t="s">
        <v>87</v>
      </c>
      <c r="V21" s="68">
        <v>57420478</v>
      </c>
      <c r="W21" s="67" t="s">
        <v>8151</v>
      </c>
      <c r="X21" s="70">
        <v>45701</v>
      </c>
      <c r="Y21" s="70">
        <v>45701</v>
      </c>
      <c r="Z21" s="70" t="s">
        <v>89</v>
      </c>
      <c r="AA21" s="70">
        <v>45808</v>
      </c>
      <c r="AB21" s="49">
        <f t="shared" si="0"/>
        <v>107</v>
      </c>
      <c r="AC21" s="65">
        <v>1</v>
      </c>
      <c r="AD21" s="68">
        <v>3890000</v>
      </c>
      <c r="AE21" s="65">
        <v>0</v>
      </c>
      <c r="AF21" s="78">
        <v>45838</v>
      </c>
      <c r="AG21" s="49">
        <f t="shared" si="1"/>
        <v>30</v>
      </c>
      <c r="AH21" s="65">
        <v>0</v>
      </c>
      <c r="AI21" s="68">
        <v>0</v>
      </c>
      <c r="AJ21" s="65" t="s">
        <v>89</v>
      </c>
      <c r="AK21" s="78" t="s">
        <v>89</v>
      </c>
      <c r="AL21" s="65">
        <v>0</v>
      </c>
      <c r="AM21" s="78" t="s">
        <v>89</v>
      </c>
      <c r="AN21" s="78" t="s">
        <v>89</v>
      </c>
      <c r="AO21" s="78" t="s">
        <v>89</v>
      </c>
      <c r="AP21" s="49">
        <f t="shared" si="2"/>
        <v>0</v>
      </c>
      <c r="AQ21" s="49">
        <f>+L21+AD21-AI21</f>
        <v>19450000</v>
      </c>
      <c r="AR21" s="65" t="s">
        <v>87</v>
      </c>
      <c r="AS21" s="68">
        <v>15560000</v>
      </c>
      <c r="AT21" s="65" t="s">
        <v>90</v>
      </c>
      <c r="AU21" s="68">
        <v>0</v>
      </c>
      <c r="AV21" s="75" t="s">
        <v>89</v>
      </c>
      <c r="AW21" s="267">
        <v>19450000</v>
      </c>
      <c r="AX21" s="79">
        <f t="shared" si="3"/>
        <v>0</v>
      </c>
      <c r="AY21" s="223">
        <f t="shared" si="4"/>
        <v>1</v>
      </c>
      <c r="AZ21" s="74">
        <v>1</v>
      </c>
      <c r="BA21" s="75" t="s">
        <v>89</v>
      </c>
      <c r="BB21" s="65" t="s">
        <v>103</v>
      </c>
      <c r="BC21" s="400" t="s">
        <v>8272</v>
      </c>
      <c r="BD21" s="221" t="s">
        <v>87</v>
      </c>
      <c r="BE21" s="221" t="s">
        <v>87</v>
      </c>
    </row>
    <row r="22" spans="2:57" x14ac:dyDescent="0.25">
      <c r="B22" s="221">
        <v>2025</v>
      </c>
      <c r="C22" s="221">
        <v>891780111</v>
      </c>
      <c r="D22" s="221" t="s">
        <v>78</v>
      </c>
      <c r="E22" s="67" t="s">
        <v>8275</v>
      </c>
      <c r="F22" s="65" t="s">
        <v>8274</v>
      </c>
      <c r="G22" s="65">
        <v>0</v>
      </c>
      <c r="H22" s="65" t="s">
        <v>81</v>
      </c>
      <c r="I22" s="221" t="s">
        <v>82</v>
      </c>
      <c r="J22" s="220" t="s">
        <v>83</v>
      </c>
      <c r="K22" s="66" t="s">
        <v>8273</v>
      </c>
      <c r="L22" s="68">
        <v>14850000</v>
      </c>
      <c r="M22" s="221" t="s">
        <v>85</v>
      </c>
      <c r="N22" s="66" t="s">
        <v>8180</v>
      </c>
      <c r="O22" s="66">
        <v>39046134</v>
      </c>
      <c r="P22" s="66">
        <v>319</v>
      </c>
      <c r="Q22" s="70">
        <v>45699</v>
      </c>
      <c r="R22" s="66">
        <v>29700000</v>
      </c>
      <c r="S22" s="70">
        <v>45702</v>
      </c>
      <c r="T22" s="68">
        <v>14850000</v>
      </c>
      <c r="U22" s="65" t="s">
        <v>87</v>
      </c>
      <c r="V22" s="68">
        <v>57420478</v>
      </c>
      <c r="W22" s="67" t="s">
        <v>8151</v>
      </c>
      <c r="X22" s="70">
        <v>45702</v>
      </c>
      <c r="Y22" s="70">
        <v>45702</v>
      </c>
      <c r="Z22" s="70" t="s">
        <v>89</v>
      </c>
      <c r="AA22" s="70">
        <v>45838</v>
      </c>
      <c r="AB22" s="49">
        <f t="shared" si="0"/>
        <v>136</v>
      </c>
      <c r="AC22" s="65">
        <v>0</v>
      </c>
      <c r="AD22" s="68">
        <v>0</v>
      </c>
      <c r="AE22" s="65">
        <v>0</v>
      </c>
      <c r="AF22" s="78" t="s">
        <v>89</v>
      </c>
      <c r="AG22" s="49">
        <f t="shared" si="1"/>
        <v>0</v>
      </c>
      <c r="AH22" s="65">
        <v>0</v>
      </c>
      <c r="AI22" s="68">
        <v>0</v>
      </c>
      <c r="AJ22" s="65" t="s">
        <v>89</v>
      </c>
      <c r="AK22" s="78" t="s">
        <v>89</v>
      </c>
      <c r="AL22" s="65">
        <v>0</v>
      </c>
      <c r="AM22" s="78" t="s">
        <v>89</v>
      </c>
      <c r="AN22" s="78" t="s">
        <v>89</v>
      </c>
      <c r="AO22" s="78" t="s">
        <v>89</v>
      </c>
      <c r="AP22" s="49">
        <f t="shared" si="2"/>
        <v>0</v>
      </c>
      <c r="AQ22" s="49">
        <f>+L22+AD22-AI22</f>
        <v>14850000</v>
      </c>
      <c r="AR22" s="65" t="s">
        <v>87</v>
      </c>
      <c r="AS22" s="68">
        <v>14850000</v>
      </c>
      <c r="AT22" s="65" t="s">
        <v>90</v>
      </c>
      <c r="AU22" s="68">
        <v>0</v>
      </c>
      <c r="AV22" s="75" t="s">
        <v>89</v>
      </c>
      <c r="AW22" s="68">
        <v>14850000</v>
      </c>
      <c r="AX22" s="79">
        <f t="shared" si="3"/>
        <v>0</v>
      </c>
      <c r="AY22" s="223">
        <f t="shared" si="4"/>
        <v>1</v>
      </c>
      <c r="AZ22" s="74">
        <v>1</v>
      </c>
      <c r="BA22" s="75" t="s">
        <v>89</v>
      </c>
      <c r="BB22" s="65" t="s">
        <v>103</v>
      </c>
      <c r="BC22" s="400" t="s">
        <v>8272</v>
      </c>
      <c r="BD22" s="221" t="s">
        <v>87</v>
      </c>
      <c r="BE22" s="221" t="s">
        <v>87</v>
      </c>
    </row>
    <row r="23" spans="2:57" x14ac:dyDescent="0.25">
      <c r="B23" s="221">
        <v>2025</v>
      </c>
      <c r="C23" s="221">
        <v>891780111</v>
      </c>
      <c r="D23" s="221" t="s">
        <v>78</v>
      </c>
      <c r="E23" s="67" t="s">
        <v>8271</v>
      </c>
      <c r="F23" s="65" t="s">
        <v>8270</v>
      </c>
      <c r="G23" s="65">
        <v>0</v>
      </c>
      <c r="H23" s="65" t="s">
        <v>81</v>
      </c>
      <c r="I23" s="221" t="s">
        <v>82</v>
      </c>
      <c r="J23" s="220" t="s">
        <v>83</v>
      </c>
      <c r="K23" s="66" t="s">
        <v>8269</v>
      </c>
      <c r="L23" s="68">
        <v>28550000</v>
      </c>
      <c r="M23" s="221" t="s">
        <v>85</v>
      </c>
      <c r="N23" s="66" t="s">
        <v>8157</v>
      </c>
      <c r="O23" s="66">
        <v>36726367</v>
      </c>
      <c r="P23" s="66">
        <v>353</v>
      </c>
      <c r="Q23" s="70">
        <v>45701</v>
      </c>
      <c r="R23" s="66">
        <v>28550000</v>
      </c>
      <c r="S23" s="70">
        <v>45706</v>
      </c>
      <c r="T23" s="68">
        <v>28550000</v>
      </c>
      <c r="U23" s="65" t="s">
        <v>87</v>
      </c>
      <c r="V23" s="68">
        <v>1083044087</v>
      </c>
      <c r="W23" s="67" t="s">
        <v>8145</v>
      </c>
      <c r="X23" s="70">
        <v>45706</v>
      </c>
      <c r="Y23" s="70">
        <v>45706</v>
      </c>
      <c r="Z23" s="70" t="s">
        <v>89</v>
      </c>
      <c r="AA23" s="70">
        <v>45838</v>
      </c>
      <c r="AB23" s="49">
        <f t="shared" si="0"/>
        <v>132</v>
      </c>
      <c r="AC23" s="65">
        <v>0</v>
      </c>
      <c r="AD23" s="68">
        <v>0</v>
      </c>
      <c r="AE23" s="65">
        <v>0</v>
      </c>
      <c r="AF23" s="78" t="s">
        <v>89</v>
      </c>
      <c r="AG23" s="49">
        <f t="shared" si="1"/>
        <v>0</v>
      </c>
      <c r="AH23" s="65">
        <v>0</v>
      </c>
      <c r="AI23" s="68">
        <v>0</v>
      </c>
      <c r="AJ23" s="65" t="s">
        <v>89</v>
      </c>
      <c r="AK23" s="78" t="s">
        <v>89</v>
      </c>
      <c r="AL23" s="65">
        <v>0</v>
      </c>
      <c r="AM23" s="78" t="s">
        <v>89</v>
      </c>
      <c r="AN23" s="78" t="s">
        <v>89</v>
      </c>
      <c r="AO23" s="78" t="s">
        <v>89</v>
      </c>
      <c r="AP23" s="49">
        <f t="shared" si="2"/>
        <v>0</v>
      </c>
      <c r="AQ23" s="49">
        <f>+L23+AD23-AI23</f>
        <v>28550000</v>
      </c>
      <c r="AR23" s="65" t="s">
        <v>87</v>
      </c>
      <c r="AS23" s="68">
        <v>28550000</v>
      </c>
      <c r="AT23" s="65" t="s">
        <v>90</v>
      </c>
      <c r="AU23" s="68">
        <v>0</v>
      </c>
      <c r="AV23" s="75" t="s">
        <v>89</v>
      </c>
      <c r="AW23" s="68">
        <v>28550000</v>
      </c>
      <c r="AX23" s="79">
        <f t="shared" si="3"/>
        <v>0</v>
      </c>
      <c r="AY23" s="223">
        <f t="shared" si="4"/>
        <v>1</v>
      </c>
      <c r="AZ23" s="74">
        <v>1</v>
      </c>
      <c r="BA23" s="75" t="s">
        <v>89</v>
      </c>
      <c r="BB23" s="65" t="s">
        <v>103</v>
      </c>
      <c r="BC23" s="400" t="s">
        <v>8268</v>
      </c>
      <c r="BD23" s="221" t="s">
        <v>87</v>
      </c>
      <c r="BE23" s="221" t="s">
        <v>87</v>
      </c>
    </row>
    <row r="24" spans="2:57" x14ac:dyDescent="0.25">
      <c r="B24" s="221">
        <v>2025</v>
      </c>
      <c r="C24" s="221">
        <v>891780111</v>
      </c>
      <c r="D24" s="221" t="s">
        <v>78</v>
      </c>
      <c r="E24" s="67" t="s">
        <v>8267</v>
      </c>
      <c r="F24" s="65" t="s">
        <v>8266</v>
      </c>
      <c r="G24" s="65">
        <v>0</v>
      </c>
      <c r="H24" s="65" t="s">
        <v>81</v>
      </c>
      <c r="I24" s="221" t="s">
        <v>82</v>
      </c>
      <c r="J24" s="220" t="s">
        <v>83</v>
      </c>
      <c r="K24" s="66" t="s">
        <v>8265</v>
      </c>
      <c r="L24" s="68">
        <v>15560000</v>
      </c>
      <c r="M24" s="221" t="s">
        <v>85</v>
      </c>
      <c r="N24" s="66" t="s">
        <v>8211</v>
      </c>
      <c r="O24" s="66">
        <v>1082852722</v>
      </c>
      <c r="P24" s="66">
        <v>82</v>
      </c>
      <c r="Q24" s="78">
        <v>45672</v>
      </c>
      <c r="R24" s="66">
        <v>194746333</v>
      </c>
      <c r="S24" s="70">
        <v>45706</v>
      </c>
      <c r="T24" s="68">
        <v>15560000</v>
      </c>
      <c r="U24" s="65" t="s">
        <v>87</v>
      </c>
      <c r="V24" s="68">
        <v>57420478</v>
      </c>
      <c r="W24" s="67" t="s">
        <v>8151</v>
      </c>
      <c r="X24" s="70">
        <v>45706</v>
      </c>
      <c r="Y24" s="70">
        <v>45706</v>
      </c>
      <c r="Z24" s="70" t="s">
        <v>89</v>
      </c>
      <c r="AA24" s="70">
        <v>45808</v>
      </c>
      <c r="AB24" s="49">
        <f t="shared" si="0"/>
        <v>102</v>
      </c>
      <c r="AC24" s="65">
        <v>1</v>
      </c>
      <c r="AD24" s="68">
        <v>3890000</v>
      </c>
      <c r="AE24" s="65">
        <v>0</v>
      </c>
      <c r="AF24" s="78">
        <v>45838</v>
      </c>
      <c r="AG24" s="49">
        <f t="shared" si="1"/>
        <v>30</v>
      </c>
      <c r="AH24" s="65">
        <v>0</v>
      </c>
      <c r="AI24" s="68">
        <v>0</v>
      </c>
      <c r="AJ24" s="65" t="s">
        <v>89</v>
      </c>
      <c r="AK24" s="78" t="s">
        <v>89</v>
      </c>
      <c r="AL24" s="65">
        <v>0</v>
      </c>
      <c r="AM24" s="78" t="s">
        <v>89</v>
      </c>
      <c r="AN24" s="78" t="s">
        <v>89</v>
      </c>
      <c r="AO24" s="78" t="s">
        <v>89</v>
      </c>
      <c r="AP24" s="49">
        <f t="shared" si="2"/>
        <v>0</v>
      </c>
      <c r="AQ24" s="49">
        <f>+L24+AD24-AI24</f>
        <v>19450000</v>
      </c>
      <c r="AR24" s="65" t="s">
        <v>87</v>
      </c>
      <c r="AS24" s="68">
        <v>15550000</v>
      </c>
      <c r="AT24" s="65" t="s">
        <v>90</v>
      </c>
      <c r="AU24" s="68">
        <v>0</v>
      </c>
      <c r="AV24" s="75" t="s">
        <v>89</v>
      </c>
      <c r="AW24" s="267">
        <v>19450000</v>
      </c>
      <c r="AX24" s="79">
        <f t="shared" si="3"/>
        <v>0</v>
      </c>
      <c r="AY24" s="223">
        <f t="shared" si="4"/>
        <v>1</v>
      </c>
      <c r="AZ24" s="74">
        <v>1</v>
      </c>
      <c r="BA24" s="75" t="s">
        <v>89</v>
      </c>
      <c r="BB24" s="65" t="s">
        <v>103</v>
      </c>
      <c r="BC24" s="400" t="s">
        <v>8264</v>
      </c>
      <c r="BD24" s="221" t="s">
        <v>87</v>
      </c>
      <c r="BE24" s="221" t="s">
        <v>87</v>
      </c>
    </row>
    <row r="25" spans="2:57" x14ac:dyDescent="0.25">
      <c r="B25" s="221">
        <v>2025</v>
      </c>
      <c r="C25" s="221">
        <v>891780111</v>
      </c>
      <c r="D25" s="221" t="s">
        <v>78</v>
      </c>
      <c r="E25" s="67" t="s">
        <v>8263</v>
      </c>
      <c r="F25" s="65" t="s">
        <v>8262</v>
      </c>
      <c r="G25" s="65">
        <v>0</v>
      </c>
      <c r="H25" s="65" t="s">
        <v>81</v>
      </c>
      <c r="I25" s="221" t="s">
        <v>82</v>
      </c>
      <c r="J25" s="220" t="s">
        <v>83</v>
      </c>
      <c r="K25" s="66" t="s">
        <v>8261</v>
      </c>
      <c r="L25" s="68">
        <v>14850000</v>
      </c>
      <c r="M25" s="221" t="s">
        <v>85</v>
      </c>
      <c r="N25" s="66" t="s">
        <v>8260</v>
      </c>
      <c r="O25" s="66">
        <v>57434101</v>
      </c>
      <c r="P25" s="66">
        <v>350</v>
      </c>
      <c r="Q25" s="70">
        <v>45701</v>
      </c>
      <c r="R25" s="66">
        <v>14850000</v>
      </c>
      <c r="S25" s="70">
        <v>45707</v>
      </c>
      <c r="T25" s="68">
        <v>14850000</v>
      </c>
      <c r="U25" s="65" t="s">
        <v>87</v>
      </c>
      <c r="V25" s="68">
        <v>57420478</v>
      </c>
      <c r="W25" s="67" t="s">
        <v>8151</v>
      </c>
      <c r="X25" s="70">
        <v>45707</v>
      </c>
      <c r="Y25" s="70">
        <v>45707</v>
      </c>
      <c r="Z25" s="70" t="s">
        <v>89</v>
      </c>
      <c r="AA25" s="70">
        <v>45838</v>
      </c>
      <c r="AB25" s="49">
        <f t="shared" si="0"/>
        <v>131</v>
      </c>
      <c r="AC25" s="65">
        <v>0</v>
      </c>
      <c r="AD25" s="68">
        <v>0</v>
      </c>
      <c r="AE25" s="65">
        <v>0</v>
      </c>
      <c r="AF25" s="78" t="s">
        <v>89</v>
      </c>
      <c r="AG25" s="49">
        <f t="shared" si="1"/>
        <v>0</v>
      </c>
      <c r="AH25" s="65">
        <v>1</v>
      </c>
      <c r="AI25" s="68">
        <v>8100000</v>
      </c>
      <c r="AJ25" s="70">
        <v>45766</v>
      </c>
      <c r="AK25" s="78" t="s">
        <v>89</v>
      </c>
      <c r="AL25" s="65">
        <v>0</v>
      </c>
      <c r="AM25" s="78" t="s">
        <v>89</v>
      </c>
      <c r="AN25" s="78" t="s">
        <v>89</v>
      </c>
      <c r="AO25" s="78" t="s">
        <v>89</v>
      </c>
      <c r="AP25" s="49">
        <f t="shared" si="2"/>
        <v>0</v>
      </c>
      <c r="AQ25" s="49">
        <f>+L25+AD25-AI25</f>
        <v>6750000</v>
      </c>
      <c r="AR25" s="65" t="s">
        <v>87</v>
      </c>
      <c r="AS25" s="68">
        <v>14850000</v>
      </c>
      <c r="AT25" s="65" t="s">
        <v>90</v>
      </c>
      <c r="AU25" s="68">
        <v>0</v>
      </c>
      <c r="AV25" s="75" t="s">
        <v>89</v>
      </c>
      <c r="AW25" s="267">
        <v>6750000</v>
      </c>
      <c r="AX25" s="79">
        <f t="shared" si="3"/>
        <v>0</v>
      </c>
      <c r="AY25" s="223">
        <f t="shared" si="4"/>
        <v>1</v>
      </c>
      <c r="AZ25" s="74">
        <v>1</v>
      </c>
      <c r="BA25" s="75" t="s">
        <v>89</v>
      </c>
      <c r="BB25" s="65" t="s">
        <v>150</v>
      </c>
      <c r="BC25" s="400" t="s">
        <v>8259</v>
      </c>
      <c r="BD25" s="221" t="s">
        <v>87</v>
      </c>
      <c r="BE25" s="221" t="s">
        <v>87</v>
      </c>
    </row>
    <row r="26" spans="2:57" x14ac:dyDescent="0.25">
      <c r="B26" s="221">
        <v>2025</v>
      </c>
      <c r="C26" s="221">
        <v>891780111</v>
      </c>
      <c r="D26" s="221" t="s">
        <v>78</v>
      </c>
      <c r="E26" s="67" t="s">
        <v>8258</v>
      </c>
      <c r="F26" s="65" t="s">
        <v>8257</v>
      </c>
      <c r="G26" s="65">
        <v>0</v>
      </c>
      <c r="H26" s="65" t="s">
        <v>81</v>
      </c>
      <c r="I26" s="221" t="s">
        <v>82</v>
      </c>
      <c r="J26" s="220" t="s">
        <v>83</v>
      </c>
      <c r="K26" s="66" t="s">
        <v>8256</v>
      </c>
      <c r="L26" s="68">
        <v>15560000</v>
      </c>
      <c r="M26" s="221" t="s">
        <v>85</v>
      </c>
      <c r="N26" s="66" t="s">
        <v>8195</v>
      </c>
      <c r="O26" s="66">
        <v>1083001858</v>
      </c>
      <c r="P26" s="66">
        <v>82</v>
      </c>
      <c r="Q26" s="78">
        <v>45672</v>
      </c>
      <c r="R26" s="66">
        <v>194746333</v>
      </c>
      <c r="S26" s="70">
        <v>45707</v>
      </c>
      <c r="T26" s="68">
        <v>15560000</v>
      </c>
      <c r="U26" s="65" t="s">
        <v>87</v>
      </c>
      <c r="V26" s="68">
        <v>12542472</v>
      </c>
      <c r="W26" s="67" t="s">
        <v>8194</v>
      </c>
      <c r="X26" s="70">
        <v>45707</v>
      </c>
      <c r="Y26" s="70">
        <v>45707</v>
      </c>
      <c r="Z26" s="70" t="s">
        <v>89</v>
      </c>
      <c r="AA26" s="70">
        <v>45808</v>
      </c>
      <c r="AB26" s="49">
        <f t="shared" si="0"/>
        <v>101</v>
      </c>
      <c r="AC26" s="65">
        <v>1</v>
      </c>
      <c r="AD26" s="68">
        <v>3890000</v>
      </c>
      <c r="AE26" s="65">
        <v>0</v>
      </c>
      <c r="AF26" s="78">
        <v>45838</v>
      </c>
      <c r="AG26" s="49">
        <f t="shared" si="1"/>
        <v>30</v>
      </c>
      <c r="AH26" s="65">
        <v>0</v>
      </c>
      <c r="AI26" s="68">
        <v>0</v>
      </c>
      <c r="AJ26" s="65" t="s">
        <v>89</v>
      </c>
      <c r="AK26" s="78" t="s">
        <v>89</v>
      </c>
      <c r="AL26" s="65">
        <v>0</v>
      </c>
      <c r="AM26" s="78" t="s">
        <v>89</v>
      </c>
      <c r="AN26" s="78" t="s">
        <v>89</v>
      </c>
      <c r="AO26" s="78" t="s">
        <v>89</v>
      </c>
      <c r="AP26" s="49">
        <f t="shared" si="2"/>
        <v>0</v>
      </c>
      <c r="AQ26" s="49">
        <f>+L26+AD26-AI26</f>
        <v>19450000</v>
      </c>
      <c r="AR26" s="65" t="s">
        <v>87</v>
      </c>
      <c r="AS26" s="68">
        <v>15560000</v>
      </c>
      <c r="AT26" s="65" t="s">
        <v>90</v>
      </c>
      <c r="AU26" s="68">
        <v>0</v>
      </c>
      <c r="AV26" s="75" t="s">
        <v>89</v>
      </c>
      <c r="AW26" s="224">
        <v>19450000</v>
      </c>
      <c r="AX26" s="79">
        <f t="shared" si="3"/>
        <v>0</v>
      </c>
      <c r="AY26" s="223">
        <f t="shared" si="4"/>
        <v>1</v>
      </c>
      <c r="AZ26" s="74">
        <v>1</v>
      </c>
      <c r="BA26" s="75" t="s">
        <v>89</v>
      </c>
      <c r="BB26" s="65" t="s">
        <v>103</v>
      </c>
      <c r="BC26" s="400" t="s">
        <v>8255</v>
      </c>
      <c r="BD26" s="221" t="s">
        <v>87</v>
      </c>
      <c r="BE26" s="221" t="s">
        <v>87</v>
      </c>
    </row>
    <row r="27" spans="2:57" x14ac:dyDescent="0.25">
      <c r="B27" s="221">
        <v>2025</v>
      </c>
      <c r="C27" s="221">
        <v>891780111</v>
      </c>
      <c r="D27" s="221" t="s">
        <v>78</v>
      </c>
      <c r="E27" s="67" t="s">
        <v>8254</v>
      </c>
      <c r="F27" s="65" t="s">
        <v>8253</v>
      </c>
      <c r="G27" s="65">
        <v>0</v>
      </c>
      <c r="H27" s="65" t="s">
        <v>81</v>
      </c>
      <c r="I27" s="221" t="s">
        <v>82</v>
      </c>
      <c r="J27" s="220" t="s">
        <v>83</v>
      </c>
      <c r="K27" s="66" t="s">
        <v>8252</v>
      </c>
      <c r="L27" s="68">
        <v>16200000</v>
      </c>
      <c r="M27" s="221" t="s">
        <v>85</v>
      </c>
      <c r="N27" s="66" t="s">
        <v>8135</v>
      </c>
      <c r="O27" s="66">
        <v>1221979591</v>
      </c>
      <c r="P27" s="66">
        <v>418</v>
      </c>
      <c r="Q27" s="70">
        <v>45709</v>
      </c>
      <c r="R27" s="66">
        <v>16200000</v>
      </c>
      <c r="S27" s="70">
        <v>45713</v>
      </c>
      <c r="T27" s="68">
        <v>16200000</v>
      </c>
      <c r="U27" s="65" t="s">
        <v>87</v>
      </c>
      <c r="V27" s="68">
        <v>57420478</v>
      </c>
      <c r="W27" s="67" t="s">
        <v>8151</v>
      </c>
      <c r="X27" s="70">
        <v>45713</v>
      </c>
      <c r="Y27" s="70">
        <v>45713</v>
      </c>
      <c r="Z27" s="70" t="s">
        <v>89</v>
      </c>
      <c r="AA27" s="70">
        <v>45838</v>
      </c>
      <c r="AB27" s="49">
        <f t="shared" si="0"/>
        <v>125</v>
      </c>
      <c r="AC27" s="65">
        <v>0</v>
      </c>
      <c r="AD27" s="68">
        <v>0</v>
      </c>
      <c r="AE27" s="65">
        <v>0</v>
      </c>
      <c r="AF27" s="78" t="s">
        <v>89</v>
      </c>
      <c r="AG27" s="49">
        <f t="shared" si="1"/>
        <v>0</v>
      </c>
      <c r="AH27" s="65">
        <v>0</v>
      </c>
      <c r="AI27" s="68">
        <v>0</v>
      </c>
      <c r="AJ27" s="65" t="s">
        <v>89</v>
      </c>
      <c r="AK27" s="78" t="s">
        <v>89</v>
      </c>
      <c r="AL27" s="65">
        <v>0</v>
      </c>
      <c r="AM27" s="78" t="s">
        <v>89</v>
      </c>
      <c r="AN27" s="78" t="s">
        <v>89</v>
      </c>
      <c r="AO27" s="78" t="s">
        <v>89</v>
      </c>
      <c r="AP27" s="49">
        <f t="shared" si="2"/>
        <v>0</v>
      </c>
      <c r="AQ27" s="49">
        <f>+L27+AD27-AI27</f>
        <v>16200000</v>
      </c>
      <c r="AR27" s="65" t="s">
        <v>87</v>
      </c>
      <c r="AS27" s="68">
        <v>16200000</v>
      </c>
      <c r="AT27" s="65" t="s">
        <v>90</v>
      </c>
      <c r="AU27" s="68">
        <v>0</v>
      </c>
      <c r="AV27" s="75" t="s">
        <v>89</v>
      </c>
      <c r="AW27" s="68">
        <v>16200000</v>
      </c>
      <c r="AX27" s="79">
        <f t="shared" si="3"/>
        <v>0</v>
      </c>
      <c r="AY27" s="223">
        <f t="shared" si="4"/>
        <v>1</v>
      </c>
      <c r="AZ27" s="74">
        <v>1</v>
      </c>
      <c r="BA27" s="75" t="s">
        <v>89</v>
      </c>
      <c r="BB27" s="65" t="s">
        <v>103</v>
      </c>
      <c r="BC27" s="400" t="s">
        <v>8251</v>
      </c>
      <c r="BD27" s="221" t="s">
        <v>87</v>
      </c>
      <c r="BE27" s="221" t="s">
        <v>87</v>
      </c>
    </row>
    <row r="28" spans="2:57" x14ac:dyDescent="0.25">
      <c r="B28" s="221">
        <v>2025</v>
      </c>
      <c r="C28" s="221">
        <v>891780111</v>
      </c>
      <c r="D28" s="221" t="s">
        <v>78</v>
      </c>
      <c r="E28" s="67" t="s">
        <v>8250</v>
      </c>
      <c r="F28" s="65" t="s">
        <v>8249</v>
      </c>
      <c r="G28" s="65">
        <v>0</v>
      </c>
      <c r="H28" s="65" t="s">
        <v>81</v>
      </c>
      <c r="I28" s="221" t="s">
        <v>82</v>
      </c>
      <c r="J28" s="220" t="s">
        <v>83</v>
      </c>
      <c r="K28" s="66" t="s">
        <v>8248</v>
      </c>
      <c r="L28" s="68">
        <v>30000000</v>
      </c>
      <c r="M28" s="221" t="s">
        <v>85</v>
      </c>
      <c r="N28" s="66" t="s">
        <v>8247</v>
      </c>
      <c r="O28" s="66">
        <v>901094352</v>
      </c>
      <c r="P28" s="66">
        <v>419</v>
      </c>
      <c r="Q28" s="70">
        <v>45709</v>
      </c>
      <c r="R28" s="66">
        <v>30000000</v>
      </c>
      <c r="S28" s="70">
        <v>45713</v>
      </c>
      <c r="T28" s="68">
        <v>30000000</v>
      </c>
      <c r="U28" s="65" t="s">
        <v>87</v>
      </c>
      <c r="V28" s="68">
        <v>57420478</v>
      </c>
      <c r="W28" s="67" t="s">
        <v>8151</v>
      </c>
      <c r="X28" s="70">
        <v>45713</v>
      </c>
      <c r="Y28" s="70">
        <v>45713</v>
      </c>
      <c r="Z28" s="70" t="s">
        <v>89</v>
      </c>
      <c r="AA28" s="70">
        <v>46022</v>
      </c>
      <c r="AB28" s="49">
        <f t="shared" si="0"/>
        <v>309</v>
      </c>
      <c r="AC28" s="65">
        <v>0</v>
      </c>
      <c r="AD28" s="68">
        <v>0</v>
      </c>
      <c r="AE28" s="65">
        <v>0</v>
      </c>
      <c r="AF28" s="78" t="s">
        <v>89</v>
      </c>
      <c r="AG28" s="49">
        <f t="shared" si="1"/>
        <v>0</v>
      </c>
      <c r="AH28" s="65">
        <v>0</v>
      </c>
      <c r="AI28" s="68">
        <v>0</v>
      </c>
      <c r="AJ28" s="65" t="s">
        <v>89</v>
      </c>
      <c r="AK28" s="78" t="s">
        <v>89</v>
      </c>
      <c r="AL28" s="65">
        <v>0</v>
      </c>
      <c r="AM28" s="78" t="s">
        <v>89</v>
      </c>
      <c r="AN28" s="78" t="s">
        <v>89</v>
      </c>
      <c r="AO28" s="78" t="s">
        <v>89</v>
      </c>
      <c r="AP28" s="49">
        <f t="shared" si="2"/>
        <v>0</v>
      </c>
      <c r="AQ28" s="49">
        <f>+L28+AD28-AI28</f>
        <v>30000000</v>
      </c>
      <c r="AR28" s="65" t="s">
        <v>87</v>
      </c>
      <c r="AS28" s="68">
        <v>30000000</v>
      </c>
      <c r="AT28" s="65" t="s">
        <v>90</v>
      </c>
      <c r="AU28" s="68">
        <v>0</v>
      </c>
      <c r="AV28" s="75" t="s">
        <v>89</v>
      </c>
      <c r="AW28" s="68">
        <v>5583459</v>
      </c>
      <c r="AX28" s="79">
        <f t="shared" si="3"/>
        <v>24416541</v>
      </c>
      <c r="AY28" s="223">
        <f t="shared" si="4"/>
        <v>0.18611530000000001</v>
      </c>
      <c r="AZ28" s="74">
        <v>0.18611530000000001</v>
      </c>
      <c r="BA28" s="75" t="s">
        <v>89</v>
      </c>
      <c r="BB28" s="65" t="s">
        <v>108</v>
      </c>
      <c r="BC28" s="400" t="s">
        <v>8246</v>
      </c>
      <c r="BD28" s="65" t="s">
        <v>87</v>
      </c>
      <c r="BE28" s="65" t="s">
        <v>121</v>
      </c>
    </row>
    <row r="29" spans="2:57" x14ac:dyDescent="0.25">
      <c r="B29" s="221">
        <v>2025</v>
      </c>
      <c r="C29" s="221">
        <v>891780111</v>
      </c>
      <c r="D29" s="221" t="s">
        <v>78</v>
      </c>
      <c r="E29" s="67" t="s">
        <v>8245</v>
      </c>
      <c r="F29" s="65" t="s">
        <v>8244</v>
      </c>
      <c r="G29" s="65">
        <v>0</v>
      </c>
      <c r="H29" s="65" t="s">
        <v>81</v>
      </c>
      <c r="I29" s="221" t="s">
        <v>82</v>
      </c>
      <c r="J29" s="220" t="s">
        <v>83</v>
      </c>
      <c r="K29" s="66" t="s">
        <v>8243</v>
      </c>
      <c r="L29" s="68">
        <v>15000000</v>
      </c>
      <c r="M29" s="221" t="s">
        <v>85</v>
      </c>
      <c r="N29" s="66" t="s">
        <v>8242</v>
      </c>
      <c r="O29" s="66">
        <v>901238253</v>
      </c>
      <c r="P29" s="66">
        <v>420</v>
      </c>
      <c r="Q29" s="70">
        <v>45709</v>
      </c>
      <c r="R29" s="66">
        <v>15000000</v>
      </c>
      <c r="S29" s="70">
        <v>45713</v>
      </c>
      <c r="T29" s="68">
        <v>15000000</v>
      </c>
      <c r="U29" s="65" t="s">
        <v>87</v>
      </c>
      <c r="V29" s="68">
        <v>57420478</v>
      </c>
      <c r="W29" s="67" t="s">
        <v>8151</v>
      </c>
      <c r="X29" s="70">
        <v>45713</v>
      </c>
      <c r="Y29" s="70">
        <v>45713</v>
      </c>
      <c r="Z29" s="70" t="s">
        <v>89</v>
      </c>
      <c r="AA29" s="70">
        <v>46022</v>
      </c>
      <c r="AB29" s="49">
        <f t="shared" si="0"/>
        <v>309</v>
      </c>
      <c r="AC29" s="65">
        <v>0</v>
      </c>
      <c r="AD29" s="68">
        <v>0</v>
      </c>
      <c r="AE29" s="65">
        <v>0</v>
      </c>
      <c r="AF29" s="78" t="s">
        <v>89</v>
      </c>
      <c r="AG29" s="49">
        <f t="shared" si="1"/>
        <v>0</v>
      </c>
      <c r="AH29" s="65">
        <v>0</v>
      </c>
      <c r="AI29" s="68">
        <v>0</v>
      </c>
      <c r="AJ29" s="65" t="s">
        <v>89</v>
      </c>
      <c r="AK29" s="78" t="s">
        <v>89</v>
      </c>
      <c r="AL29" s="65">
        <v>0</v>
      </c>
      <c r="AM29" s="78" t="s">
        <v>89</v>
      </c>
      <c r="AN29" s="78" t="s">
        <v>89</v>
      </c>
      <c r="AO29" s="78" t="s">
        <v>89</v>
      </c>
      <c r="AP29" s="49">
        <f t="shared" si="2"/>
        <v>0</v>
      </c>
      <c r="AQ29" s="49">
        <f>+L29+AD29-AI29</f>
        <v>15000000</v>
      </c>
      <c r="AR29" s="65" t="s">
        <v>87</v>
      </c>
      <c r="AS29" s="68">
        <v>15000000</v>
      </c>
      <c r="AT29" s="65" t="s">
        <v>90</v>
      </c>
      <c r="AU29" s="68">
        <v>0</v>
      </c>
      <c r="AV29" s="75" t="s">
        <v>89</v>
      </c>
      <c r="AW29" s="267">
        <v>3950039.52</v>
      </c>
      <c r="AX29" s="79">
        <f t="shared" si="3"/>
        <v>11049960.48</v>
      </c>
      <c r="AY29" s="223">
        <f t="shared" si="4"/>
        <v>0.26333596799999998</v>
      </c>
      <c r="AZ29" s="74">
        <v>0.26333596799999998</v>
      </c>
      <c r="BA29" s="75" t="s">
        <v>89</v>
      </c>
      <c r="BB29" s="65" t="s">
        <v>108</v>
      </c>
      <c r="BC29" s="400" t="s">
        <v>8241</v>
      </c>
      <c r="BD29" s="65" t="s">
        <v>87</v>
      </c>
      <c r="BE29" s="65" t="s">
        <v>121</v>
      </c>
    </row>
    <row r="30" spans="2:57" x14ac:dyDescent="0.25">
      <c r="B30" s="221">
        <v>2025</v>
      </c>
      <c r="C30" s="221">
        <v>891780111</v>
      </c>
      <c r="D30" s="221" t="s">
        <v>78</v>
      </c>
      <c r="E30" s="67" t="s">
        <v>8240</v>
      </c>
      <c r="F30" s="65" t="s">
        <v>8239</v>
      </c>
      <c r="G30" s="65">
        <v>0</v>
      </c>
      <c r="H30" s="65" t="s">
        <v>81</v>
      </c>
      <c r="I30" s="221" t="s">
        <v>82</v>
      </c>
      <c r="J30" s="220" t="s">
        <v>83</v>
      </c>
      <c r="K30" s="66" t="s">
        <v>8238</v>
      </c>
      <c r="L30" s="68">
        <v>18000000</v>
      </c>
      <c r="M30" s="221" t="s">
        <v>85</v>
      </c>
      <c r="N30" s="66" t="s">
        <v>8146</v>
      </c>
      <c r="O30" s="66">
        <v>1082997207</v>
      </c>
      <c r="P30" s="66">
        <v>585</v>
      </c>
      <c r="Q30" s="70">
        <v>45726</v>
      </c>
      <c r="R30" s="66">
        <v>18000000</v>
      </c>
      <c r="S30" s="70">
        <v>45728</v>
      </c>
      <c r="T30" s="68">
        <v>18000000</v>
      </c>
      <c r="U30" s="65" t="s">
        <v>87</v>
      </c>
      <c r="V30" s="68">
        <v>1083044087</v>
      </c>
      <c r="W30" s="67" t="s">
        <v>8145</v>
      </c>
      <c r="X30" s="70">
        <v>45728</v>
      </c>
      <c r="Y30" s="70">
        <v>45728</v>
      </c>
      <c r="Z30" s="70" t="s">
        <v>89</v>
      </c>
      <c r="AA30" s="70">
        <v>45838</v>
      </c>
      <c r="AB30" s="49">
        <f t="shared" si="0"/>
        <v>110</v>
      </c>
      <c r="AC30" s="65">
        <v>0</v>
      </c>
      <c r="AD30" s="68">
        <v>0</v>
      </c>
      <c r="AE30" s="65">
        <v>0</v>
      </c>
      <c r="AF30" s="78" t="s">
        <v>89</v>
      </c>
      <c r="AG30" s="49">
        <f t="shared" si="1"/>
        <v>0</v>
      </c>
      <c r="AH30" s="65">
        <v>0</v>
      </c>
      <c r="AI30" s="68">
        <v>0</v>
      </c>
      <c r="AJ30" s="65" t="s">
        <v>89</v>
      </c>
      <c r="AK30" s="78" t="s">
        <v>89</v>
      </c>
      <c r="AL30" s="65">
        <v>0</v>
      </c>
      <c r="AM30" s="78" t="s">
        <v>89</v>
      </c>
      <c r="AN30" s="78" t="s">
        <v>89</v>
      </c>
      <c r="AO30" s="78" t="s">
        <v>89</v>
      </c>
      <c r="AP30" s="49">
        <f t="shared" si="2"/>
        <v>0</v>
      </c>
      <c r="AQ30" s="49">
        <f>+L30+AD30-AI30</f>
        <v>18000000</v>
      </c>
      <c r="AR30" s="65" t="s">
        <v>87</v>
      </c>
      <c r="AS30" s="68">
        <v>18000000</v>
      </c>
      <c r="AT30" s="65" t="s">
        <v>90</v>
      </c>
      <c r="AU30" s="68">
        <v>0</v>
      </c>
      <c r="AV30" s="75" t="s">
        <v>89</v>
      </c>
      <c r="AW30" s="68">
        <v>18000000</v>
      </c>
      <c r="AX30" s="79">
        <f t="shared" si="3"/>
        <v>0</v>
      </c>
      <c r="AY30" s="223">
        <f t="shared" si="4"/>
        <v>1</v>
      </c>
      <c r="AZ30" s="74">
        <v>1</v>
      </c>
      <c r="BA30" s="75" t="s">
        <v>89</v>
      </c>
      <c r="BB30" s="65" t="s">
        <v>103</v>
      </c>
      <c r="BC30" s="400" t="s">
        <v>8237</v>
      </c>
      <c r="BD30" s="221" t="s">
        <v>87</v>
      </c>
      <c r="BE30" s="221" t="s">
        <v>87</v>
      </c>
    </row>
    <row r="31" spans="2:57" x14ac:dyDescent="0.25">
      <c r="B31" s="221">
        <v>2025</v>
      </c>
      <c r="C31" s="221">
        <v>891780111</v>
      </c>
      <c r="D31" s="221" t="s">
        <v>78</v>
      </c>
      <c r="E31" s="67" t="s">
        <v>8236</v>
      </c>
      <c r="F31" s="65" t="s">
        <v>8235</v>
      </c>
      <c r="G31" s="65">
        <v>0</v>
      </c>
      <c r="H31" s="65" t="s">
        <v>81</v>
      </c>
      <c r="I31" s="221" t="s">
        <v>82</v>
      </c>
      <c r="J31" s="220" t="s">
        <v>83</v>
      </c>
      <c r="K31" s="66" t="s">
        <v>8234</v>
      </c>
      <c r="L31" s="68">
        <v>12510000</v>
      </c>
      <c r="M31" s="221" t="s">
        <v>85</v>
      </c>
      <c r="N31" s="66" t="s">
        <v>8152</v>
      </c>
      <c r="O31" s="66">
        <v>1083014502</v>
      </c>
      <c r="P31" s="66">
        <v>422</v>
      </c>
      <c r="Q31" s="70">
        <v>45709</v>
      </c>
      <c r="R31" s="66">
        <v>12510000</v>
      </c>
      <c r="S31" s="70">
        <v>45729</v>
      </c>
      <c r="T31" s="68">
        <v>12510000</v>
      </c>
      <c r="U31" s="65" t="s">
        <v>87</v>
      </c>
      <c r="V31" s="68">
        <v>85472735</v>
      </c>
      <c r="W31" s="67" t="s">
        <v>8170</v>
      </c>
      <c r="X31" s="70">
        <v>45729</v>
      </c>
      <c r="Y31" s="70">
        <v>45729</v>
      </c>
      <c r="Z31" s="70" t="s">
        <v>89</v>
      </c>
      <c r="AA31" s="70">
        <v>45838</v>
      </c>
      <c r="AB31" s="49">
        <f t="shared" si="0"/>
        <v>109</v>
      </c>
      <c r="AC31" s="65">
        <v>0</v>
      </c>
      <c r="AD31" s="68">
        <v>0</v>
      </c>
      <c r="AE31" s="65">
        <v>0</v>
      </c>
      <c r="AF31" s="78" t="s">
        <v>89</v>
      </c>
      <c r="AG31" s="49">
        <f t="shared" si="1"/>
        <v>0</v>
      </c>
      <c r="AH31" s="65">
        <v>0</v>
      </c>
      <c r="AI31" s="68">
        <v>0</v>
      </c>
      <c r="AJ31" s="65" t="s">
        <v>89</v>
      </c>
      <c r="AK31" s="78" t="s">
        <v>89</v>
      </c>
      <c r="AL31" s="65">
        <v>0</v>
      </c>
      <c r="AM31" s="78" t="s">
        <v>89</v>
      </c>
      <c r="AN31" s="78" t="s">
        <v>89</v>
      </c>
      <c r="AO31" s="78" t="s">
        <v>89</v>
      </c>
      <c r="AP31" s="49">
        <f t="shared" si="2"/>
        <v>0</v>
      </c>
      <c r="AQ31" s="49">
        <f>+L31+AD31-AI31</f>
        <v>12510000</v>
      </c>
      <c r="AR31" s="65" t="s">
        <v>87</v>
      </c>
      <c r="AS31" s="68">
        <v>12510000</v>
      </c>
      <c r="AT31" s="65" t="s">
        <v>90</v>
      </c>
      <c r="AU31" s="68">
        <v>0</v>
      </c>
      <c r="AV31" s="75" t="s">
        <v>89</v>
      </c>
      <c r="AW31" s="267">
        <v>12510000</v>
      </c>
      <c r="AX31" s="79">
        <f t="shared" si="3"/>
        <v>0</v>
      </c>
      <c r="AY31" s="223">
        <f t="shared" si="4"/>
        <v>1</v>
      </c>
      <c r="AZ31" s="74">
        <v>1</v>
      </c>
      <c r="BA31" s="75" t="s">
        <v>89</v>
      </c>
      <c r="BB31" s="65" t="s">
        <v>103</v>
      </c>
      <c r="BC31" s="400" t="s">
        <v>8233</v>
      </c>
      <c r="BD31" s="221" t="s">
        <v>87</v>
      </c>
      <c r="BE31" s="221" t="s">
        <v>87</v>
      </c>
    </row>
    <row r="32" spans="2:57" x14ac:dyDescent="0.25">
      <c r="B32" s="221">
        <v>2025</v>
      </c>
      <c r="C32" s="221">
        <v>891780111</v>
      </c>
      <c r="D32" s="221" t="s">
        <v>78</v>
      </c>
      <c r="E32" s="67" t="s">
        <v>8232</v>
      </c>
      <c r="F32" s="65" t="s">
        <v>8231</v>
      </c>
      <c r="G32" s="65">
        <v>0</v>
      </c>
      <c r="H32" s="65" t="s">
        <v>81</v>
      </c>
      <c r="I32" s="221" t="s">
        <v>82</v>
      </c>
      <c r="J32" s="220" t="s">
        <v>83</v>
      </c>
      <c r="K32" s="66" t="s">
        <v>8230</v>
      </c>
      <c r="L32" s="68">
        <v>7350000</v>
      </c>
      <c r="M32" s="221" t="s">
        <v>85</v>
      </c>
      <c r="N32" s="66" t="s">
        <v>8229</v>
      </c>
      <c r="O32" s="66">
        <v>26668186</v>
      </c>
      <c r="P32" s="66">
        <v>421</v>
      </c>
      <c r="Q32" s="70">
        <v>45709</v>
      </c>
      <c r="R32" s="66">
        <v>7350000</v>
      </c>
      <c r="S32" s="70">
        <v>45730</v>
      </c>
      <c r="T32" s="68">
        <v>7350000</v>
      </c>
      <c r="U32" s="65" t="s">
        <v>87</v>
      </c>
      <c r="V32" s="68">
        <v>1083044087</v>
      </c>
      <c r="W32" s="67" t="s">
        <v>8145</v>
      </c>
      <c r="X32" s="70">
        <v>45729</v>
      </c>
      <c r="Y32" s="70">
        <v>45730</v>
      </c>
      <c r="Z32" s="70" t="s">
        <v>89</v>
      </c>
      <c r="AA32" s="70">
        <v>45821</v>
      </c>
      <c r="AB32" s="49">
        <f t="shared" si="0"/>
        <v>91</v>
      </c>
      <c r="AC32" s="65">
        <v>0</v>
      </c>
      <c r="AD32" s="68">
        <v>0</v>
      </c>
      <c r="AE32" s="65">
        <v>0</v>
      </c>
      <c r="AF32" s="78" t="s">
        <v>89</v>
      </c>
      <c r="AG32" s="49">
        <f t="shared" si="1"/>
        <v>0</v>
      </c>
      <c r="AH32" s="65">
        <v>0</v>
      </c>
      <c r="AI32" s="68">
        <v>0</v>
      </c>
      <c r="AJ32" s="65" t="s">
        <v>89</v>
      </c>
      <c r="AK32" s="78" t="s">
        <v>89</v>
      </c>
      <c r="AL32" s="65">
        <v>0</v>
      </c>
      <c r="AM32" s="78" t="s">
        <v>89</v>
      </c>
      <c r="AN32" s="78" t="s">
        <v>89</v>
      </c>
      <c r="AO32" s="78" t="s">
        <v>89</v>
      </c>
      <c r="AP32" s="49">
        <f t="shared" si="2"/>
        <v>0</v>
      </c>
      <c r="AQ32" s="49">
        <f>+L32+AD32-AI32</f>
        <v>7350000</v>
      </c>
      <c r="AR32" s="65" t="s">
        <v>87</v>
      </c>
      <c r="AS32" s="68">
        <v>7350000</v>
      </c>
      <c r="AT32" s="65" t="s">
        <v>90</v>
      </c>
      <c r="AU32" s="68">
        <v>0</v>
      </c>
      <c r="AV32" s="75" t="s">
        <v>89</v>
      </c>
      <c r="AW32" s="267">
        <v>7350000</v>
      </c>
      <c r="AX32" s="79">
        <f t="shared" si="3"/>
        <v>0</v>
      </c>
      <c r="AY32" s="223">
        <f t="shared" si="4"/>
        <v>1</v>
      </c>
      <c r="AZ32" s="74">
        <v>1</v>
      </c>
      <c r="BA32" s="75" t="s">
        <v>89</v>
      </c>
      <c r="BB32" s="65" t="s">
        <v>103</v>
      </c>
      <c r="BC32" s="400" t="s">
        <v>8228</v>
      </c>
      <c r="BD32" s="221" t="s">
        <v>87</v>
      </c>
      <c r="BE32" s="221" t="s">
        <v>87</v>
      </c>
    </row>
    <row r="33" spans="2:16378" x14ac:dyDescent="0.25">
      <c r="B33" s="221">
        <v>2025</v>
      </c>
      <c r="C33" s="221">
        <v>891780111</v>
      </c>
      <c r="D33" s="221" t="s">
        <v>78</v>
      </c>
      <c r="E33" s="67" t="s">
        <v>8227</v>
      </c>
      <c r="F33" s="65" t="s">
        <v>8226</v>
      </c>
      <c r="G33" s="65">
        <v>0</v>
      </c>
      <c r="H33" s="65" t="s">
        <v>81</v>
      </c>
      <c r="I33" s="221" t="s">
        <v>82</v>
      </c>
      <c r="J33" s="220" t="s">
        <v>83</v>
      </c>
      <c r="K33" s="66" t="s">
        <v>8225</v>
      </c>
      <c r="L33" s="68">
        <v>10800000</v>
      </c>
      <c r="M33" s="221" t="s">
        <v>85</v>
      </c>
      <c r="N33" s="66" t="s">
        <v>8166</v>
      </c>
      <c r="O33" s="66">
        <v>1083468618</v>
      </c>
      <c r="P33" s="66">
        <v>584</v>
      </c>
      <c r="Q33" s="70">
        <v>45726</v>
      </c>
      <c r="R33" s="66">
        <v>10800000</v>
      </c>
      <c r="S33" s="70">
        <v>45729</v>
      </c>
      <c r="T33" s="68">
        <v>10800000</v>
      </c>
      <c r="U33" s="65" t="s">
        <v>87</v>
      </c>
      <c r="V33" s="68">
        <v>57420478</v>
      </c>
      <c r="W33" s="67" t="s">
        <v>8151</v>
      </c>
      <c r="X33" s="70">
        <v>45729</v>
      </c>
      <c r="Y33" s="70">
        <v>45729</v>
      </c>
      <c r="Z33" s="70" t="s">
        <v>89</v>
      </c>
      <c r="AA33" s="70">
        <v>45838</v>
      </c>
      <c r="AB33" s="49">
        <f t="shared" si="0"/>
        <v>109</v>
      </c>
      <c r="AC33" s="65">
        <v>0</v>
      </c>
      <c r="AD33" s="68">
        <v>0</v>
      </c>
      <c r="AE33" s="65">
        <v>0</v>
      </c>
      <c r="AF33" s="78" t="s">
        <v>89</v>
      </c>
      <c r="AG33" s="49">
        <f t="shared" si="1"/>
        <v>0</v>
      </c>
      <c r="AH33" s="65">
        <v>0</v>
      </c>
      <c r="AI33" s="68">
        <v>0</v>
      </c>
      <c r="AJ33" s="65" t="s">
        <v>89</v>
      </c>
      <c r="AK33" s="78" t="s">
        <v>89</v>
      </c>
      <c r="AL33" s="65">
        <v>0</v>
      </c>
      <c r="AM33" s="78" t="s">
        <v>89</v>
      </c>
      <c r="AN33" s="78" t="s">
        <v>89</v>
      </c>
      <c r="AO33" s="78" t="s">
        <v>89</v>
      </c>
      <c r="AP33" s="49">
        <f t="shared" si="2"/>
        <v>0</v>
      </c>
      <c r="AQ33" s="49">
        <f>+L33+AD33-AI33</f>
        <v>10800000</v>
      </c>
      <c r="AR33" s="65" t="s">
        <v>87</v>
      </c>
      <c r="AS33" s="68">
        <v>10800000</v>
      </c>
      <c r="AT33" s="65" t="s">
        <v>90</v>
      </c>
      <c r="AU33" s="68">
        <v>0</v>
      </c>
      <c r="AV33" s="75" t="s">
        <v>89</v>
      </c>
      <c r="AW33" s="267">
        <v>10800000</v>
      </c>
      <c r="AX33" s="79">
        <f t="shared" si="3"/>
        <v>0</v>
      </c>
      <c r="AY33" s="223">
        <f t="shared" si="4"/>
        <v>1</v>
      </c>
      <c r="AZ33" s="74">
        <v>1</v>
      </c>
      <c r="BA33" s="75" t="s">
        <v>89</v>
      </c>
      <c r="BB33" s="65" t="s">
        <v>103</v>
      </c>
      <c r="BC33" s="400" t="s">
        <v>8224</v>
      </c>
      <c r="BD33" s="221" t="s">
        <v>87</v>
      </c>
      <c r="BE33" s="221" t="s">
        <v>87</v>
      </c>
    </row>
    <row r="34" spans="2:16378" x14ac:dyDescent="0.25">
      <c r="B34" s="221">
        <v>2025</v>
      </c>
      <c r="C34" s="221">
        <v>891780111</v>
      </c>
      <c r="D34" s="221" t="s">
        <v>78</v>
      </c>
      <c r="E34" s="67" t="s">
        <v>8223</v>
      </c>
      <c r="F34" s="65" t="s">
        <v>8222</v>
      </c>
      <c r="G34" s="65">
        <v>0</v>
      </c>
      <c r="H34" s="65" t="s">
        <v>81</v>
      </c>
      <c r="I34" s="221" t="s">
        <v>82</v>
      </c>
      <c r="J34" s="220" t="s">
        <v>83</v>
      </c>
      <c r="K34" s="66" t="s">
        <v>8221</v>
      </c>
      <c r="L34" s="68">
        <v>14998760</v>
      </c>
      <c r="M34" s="221" t="s">
        <v>85</v>
      </c>
      <c r="N34" s="66" t="s">
        <v>8220</v>
      </c>
      <c r="O34" s="66">
        <v>12557025</v>
      </c>
      <c r="P34" s="66">
        <v>417</v>
      </c>
      <c r="Q34" s="70">
        <v>45709</v>
      </c>
      <c r="R34" s="66">
        <v>15000000</v>
      </c>
      <c r="S34" s="70">
        <v>45826</v>
      </c>
      <c r="T34" s="68">
        <v>14998760</v>
      </c>
      <c r="U34" s="65" t="s">
        <v>87</v>
      </c>
      <c r="V34" s="68">
        <v>57420478</v>
      </c>
      <c r="W34" s="67" t="s">
        <v>8151</v>
      </c>
      <c r="X34" s="70">
        <v>45826</v>
      </c>
      <c r="Y34" s="70">
        <v>45826</v>
      </c>
      <c r="Z34" s="70" t="s">
        <v>89</v>
      </c>
      <c r="AA34" s="70">
        <v>46022</v>
      </c>
      <c r="AB34" s="49">
        <f t="shared" si="0"/>
        <v>196</v>
      </c>
      <c r="AC34" s="65">
        <v>0</v>
      </c>
      <c r="AD34" s="68">
        <v>0</v>
      </c>
      <c r="AE34" s="65">
        <v>0</v>
      </c>
      <c r="AF34" s="78" t="s">
        <v>89</v>
      </c>
      <c r="AG34" s="49">
        <f t="shared" si="1"/>
        <v>0</v>
      </c>
      <c r="AH34" s="65">
        <v>0</v>
      </c>
      <c r="AI34" s="68">
        <v>0</v>
      </c>
      <c r="AJ34" s="65" t="s">
        <v>89</v>
      </c>
      <c r="AK34" s="78" t="s">
        <v>89</v>
      </c>
      <c r="AL34" s="65">
        <v>0</v>
      </c>
      <c r="AM34" s="78" t="s">
        <v>89</v>
      </c>
      <c r="AN34" s="78" t="s">
        <v>89</v>
      </c>
      <c r="AO34" s="78" t="s">
        <v>89</v>
      </c>
      <c r="AP34" s="49">
        <f t="shared" si="2"/>
        <v>0</v>
      </c>
      <c r="AQ34" s="49">
        <f>+L34+AD34-AI34</f>
        <v>14998760</v>
      </c>
      <c r="AR34" s="65" t="s">
        <v>87</v>
      </c>
      <c r="AS34" s="68">
        <v>14998760</v>
      </c>
      <c r="AT34" s="65" t="s">
        <v>90</v>
      </c>
      <c r="AU34" s="68">
        <v>0</v>
      </c>
      <c r="AV34" s="75" t="s">
        <v>89</v>
      </c>
      <c r="AW34" s="267">
        <v>9605680</v>
      </c>
      <c r="AX34" s="79">
        <f t="shared" si="3"/>
        <v>5393080</v>
      </c>
      <c r="AY34" s="223">
        <f t="shared" si="4"/>
        <v>0.64043160901301177</v>
      </c>
      <c r="AZ34" s="74">
        <v>0.64043160901301177</v>
      </c>
      <c r="BA34" s="75" t="s">
        <v>89</v>
      </c>
      <c r="BB34" s="65" t="s">
        <v>108</v>
      </c>
      <c r="BC34" s="400" t="s">
        <v>8219</v>
      </c>
      <c r="BD34" s="65" t="s">
        <v>87</v>
      </c>
      <c r="BE34" s="65" t="s">
        <v>121</v>
      </c>
    </row>
    <row r="35" spans="2:16378" x14ac:dyDescent="0.25">
      <c r="B35" s="221">
        <v>2025</v>
      </c>
      <c r="C35" s="221">
        <v>891780111</v>
      </c>
      <c r="D35" s="221" t="s">
        <v>78</v>
      </c>
      <c r="E35" s="67" t="s">
        <v>8218</v>
      </c>
      <c r="F35" s="65" t="s">
        <v>8217</v>
      </c>
      <c r="G35" s="65">
        <v>0</v>
      </c>
      <c r="H35" s="65" t="s">
        <v>81</v>
      </c>
      <c r="I35" s="221" t="s">
        <v>82</v>
      </c>
      <c r="J35" s="220" t="s">
        <v>83</v>
      </c>
      <c r="K35" s="66" t="s">
        <v>8216</v>
      </c>
      <c r="L35" s="68">
        <v>18283000</v>
      </c>
      <c r="M35" s="221" t="s">
        <v>85</v>
      </c>
      <c r="N35" s="66" t="s">
        <v>8215</v>
      </c>
      <c r="O35" s="66">
        <v>1083014970</v>
      </c>
      <c r="P35" s="66">
        <v>82</v>
      </c>
      <c r="Q35" s="70">
        <v>45672</v>
      </c>
      <c r="R35" s="66">
        <v>194746333</v>
      </c>
      <c r="S35" s="70">
        <v>45833</v>
      </c>
      <c r="T35" s="68">
        <v>18283000</v>
      </c>
      <c r="U35" s="65" t="s">
        <v>87</v>
      </c>
      <c r="V35" s="68">
        <v>1082924652</v>
      </c>
      <c r="W35" s="67" t="s">
        <v>8184</v>
      </c>
      <c r="X35" s="70">
        <v>45833</v>
      </c>
      <c r="Y35" s="70">
        <v>45833</v>
      </c>
      <c r="Z35" s="70" t="s">
        <v>89</v>
      </c>
      <c r="AA35" s="70">
        <v>45961</v>
      </c>
      <c r="AB35" s="49">
        <f t="shared" si="0"/>
        <v>128</v>
      </c>
      <c r="AC35" s="65">
        <v>0</v>
      </c>
      <c r="AD35" s="68">
        <v>0</v>
      </c>
      <c r="AE35" s="65">
        <v>0</v>
      </c>
      <c r="AF35" s="78" t="s">
        <v>89</v>
      </c>
      <c r="AG35" s="49">
        <f t="shared" si="1"/>
        <v>0</v>
      </c>
      <c r="AH35" s="65">
        <v>0</v>
      </c>
      <c r="AI35" s="68">
        <v>0</v>
      </c>
      <c r="AJ35" s="65" t="s">
        <v>89</v>
      </c>
      <c r="AK35" s="78" t="s">
        <v>89</v>
      </c>
      <c r="AL35" s="65">
        <v>0</v>
      </c>
      <c r="AM35" s="78" t="s">
        <v>89</v>
      </c>
      <c r="AN35" s="78" t="s">
        <v>89</v>
      </c>
      <c r="AO35" s="78" t="s">
        <v>89</v>
      </c>
      <c r="AP35" s="49">
        <f t="shared" si="2"/>
        <v>0</v>
      </c>
      <c r="AQ35" s="49">
        <f>+L35+AD35-AI35</f>
        <v>18283000</v>
      </c>
      <c r="AR35" s="65" t="s">
        <v>87</v>
      </c>
      <c r="AS35" s="68">
        <v>18283000</v>
      </c>
      <c r="AT35" s="65" t="s">
        <v>90</v>
      </c>
      <c r="AU35" s="68">
        <v>0</v>
      </c>
      <c r="AV35" s="75" t="s">
        <v>89</v>
      </c>
      <c r="AW35" s="267">
        <v>11043000</v>
      </c>
      <c r="AX35" s="79">
        <f t="shared" si="3"/>
        <v>7240000</v>
      </c>
      <c r="AY35" s="223">
        <f t="shared" si="4"/>
        <v>0.60400371930208385</v>
      </c>
      <c r="AZ35" s="74">
        <v>0.60400371930208385</v>
      </c>
      <c r="BA35" s="75" t="s">
        <v>89</v>
      </c>
      <c r="BB35" s="65" t="s">
        <v>108</v>
      </c>
      <c r="BC35" s="400" t="s">
        <v>8214</v>
      </c>
      <c r="BD35" s="65" t="s">
        <v>87</v>
      </c>
      <c r="BE35" s="65" t="s">
        <v>87</v>
      </c>
      <c r="BF35" s="449"/>
      <c r="BG35" s="449"/>
      <c r="BH35" s="450"/>
      <c r="BI35" s="451"/>
      <c r="BJ35" s="451"/>
      <c r="BK35" s="451"/>
      <c r="BL35" s="449"/>
      <c r="BM35" s="452"/>
      <c r="BN35" s="453"/>
      <c r="BO35" s="454"/>
      <c r="BP35" s="449"/>
      <c r="BQ35" s="453"/>
      <c r="BR35" s="453"/>
      <c r="BS35" s="450"/>
      <c r="BT35" s="454"/>
      <c r="BU35" s="455"/>
      <c r="BV35" s="453"/>
      <c r="BW35" s="456"/>
      <c r="BX35" s="453"/>
      <c r="BY35" s="456"/>
      <c r="BZ35" s="454"/>
      <c r="CA35" s="451"/>
      <c r="CB35" s="454"/>
      <c r="CC35" s="450"/>
      <c r="CD35" s="456"/>
      <c r="CE35" s="456"/>
      <c r="CF35" s="456"/>
      <c r="CG35" s="456"/>
      <c r="CH35" s="271"/>
      <c r="CI35" s="451"/>
      <c r="CJ35" s="454"/>
      <c r="CK35" s="451"/>
      <c r="CL35" s="457"/>
      <c r="CM35" s="271"/>
      <c r="CN35" s="451"/>
      <c r="CO35" s="454"/>
      <c r="CP35" s="451"/>
      <c r="CQ35" s="457"/>
      <c r="CR35" s="451"/>
      <c r="CS35" s="457"/>
      <c r="CT35" s="457"/>
      <c r="CU35" s="457"/>
      <c r="CV35" s="271"/>
      <c r="CW35" s="271"/>
      <c r="CX35" s="451"/>
      <c r="CY35" s="454"/>
      <c r="CZ35" s="451"/>
      <c r="DA35" s="454"/>
      <c r="DB35" s="458"/>
      <c r="DC35" s="459"/>
      <c r="DD35" s="460"/>
      <c r="DE35" s="461"/>
      <c r="DF35" s="462"/>
      <c r="DG35" s="458"/>
      <c r="DH35" s="451"/>
      <c r="DI35" s="463"/>
      <c r="DJ35" s="451"/>
      <c r="DK35" s="451"/>
      <c r="DL35" s="453"/>
      <c r="DN35" s="449"/>
      <c r="DO35" s="449"/>
      <c r="DP35" s="449"/>
      <c r="DQ35" s="450"/>
      <c r="DR35" s="451"/>
      <c r="DS35" s="451"/>
      <c r="DT35" s="451"/>
      <c r="DU35" s="449"/>
      <c r="DV35" s="452"/>
      <c r="DW35" s="453"/>
      <c r="DX35" s="454"/>
      <c r="DY35" s="449"/>
      <c r="DZ35" s="453"/>
      <c r="EA35" s="453"/>
      <c r="EB35" s="450"/>
      <c r="EC35" s="454"/>
      <c r="ED35" s="455"/>
      <c r="EE35" s="453"/>
      <c r="EF35" s="456"/>
      <c r="EG35" s="453"/>
      <c r="EH35" s="456"/>
      <c r="EI35" s="454"/>
      <c r="EJ35" s="451"/>
      <c r="EK35" s="454"/>
      <c r="EL35" s="450"/>
      <c r="EM35" s="456"/>
      <c r="EN35" s="456"/>
      <c r="EO35" s="456"/>
      <c r="EP35" s="456"/>
      <c r="EQ35" s="271"/>
      <c r="ER35" s="451"/>
      <c r="ES35" s="454"/>
      <c r="ET35" s="451"/>
      <c r="EU35" s="457"/>
      <c r="EV35" s="271"/>
      <c r="EW35" s="451"/>
      <c r="EX35" s="454"/>
      <c r="EY35" s="451"/>
      <c r="EZ35" s="457"/>
      <c r="FA35" s="451"/>
      <c r="FB35" s="457"/>
      <c r="FC35" s="457"/>
      <c r="FD35" s="457"/>
      <c r="FE35" s="271"/>
      <c r="FF35" s="271"/>
      <c r="FG35" s="451"/>
      <c r="FH35" s="454"/>
      <c r="FI35" s="451"/>
      <c r="FJ35" s="454"/>
      <c r="FK35" s="458"/>
      <c r="FL35" s="459"/>
      <c r="FM35" s="460"/>
      <c r="FN35" s="461"/>
      <c r="FO35" s="462"/>
      <c r="FP35" s="458"/>
      <c r="FQ35" s="451"/>
      <c r="FR35" s="463"/>
      <c r="FS35" s="451"/>
      <c r="FT35" s="451"/>
      <c r="FU35" s="453"/>
      <c r="FW35" s="449"/>
      <c r="FX35" s="449"/>
      <c r="FY35" s="449"/>
      <c r="FZ35" s="450"/>
      <c r="GA35" s="451"/>
      <c r="GB35" s="451"/>
      <c r="GC35" s="451"/>
      <c r="GD35" s="449"/>
      <c r="GE35" s="452"/>
      <c r="GF35" s="453"/>
      <c r="GG35" s="454"/>
      <c r="GH35" s="449"/>
      <c r="GI35" s="453"/>
      <c r="GJ35" s="453"/>
      <c r="GK35" s="450"/>
      <c r="GL35" s="454"/>
      <c r="GM35" s="455"/>
      <c r="GN35" s="453"/>
      <c r="GO35" s="456"/>
      <c r="GP35" s="453"/>
      <c r="GQ35" s="456"/>
      <c r="GR35" s="454"/>
      <c r="GS35" s="451"/>
      <c r="GT35" s="454"/>
      <c r="GU35" s="450"/>
      <c r="GV35" s="456"/>
      <c r="GW35" s="456"/>
      <c r="GX35" s="456"/>
      <c r="GY35" s="456"/>
      <c r="GZ35" s="271"/>
      <c r="HA35" s="451"/>
      <c r="HB35" s="454"/>
      <c r="HC35" s="451"/>
      <c r="HD35" s="457"/>
      <c r="HE35" s="271"/>
      <c r="HF35" s="451"/>
      <c r="HG35" s="454"/>
      <c r="HH35" s="451"/>
      <c r="HI35" s="457"/>
      <c r="HJ35" s="451"/>
      <c r="HK35" s="457"/>
      <c r="HL35" s="457"/>
      <c r="HM35" s="457"/>
      <c r="HN35" s="271"/>
      <c r="HO35" s="271"/>
      <c r="HP35" s="451"/>
      <c r="HQ35" s="454"/>
      <c r="HR35" s="451"/>
      <c r="HS35" s="454"/>
      <c r="HT35" s="458"/>
      <c r="HU35" s="459"/>
      <c r="HV35" s="460"/>
      <c r="HW35" s="461"/>
      <c r="HX35" s="462"/>
      <c r="HY35" s="458"/>
      <c r="HZ35" s="451"/>
      <c r="IA35" s="463"/>
      <c r="IB35" s="451"/>
      <c r="IC35" s="451"/>
      <c r="ID35" s="453"/>
      <c r="IF35" s="449"/>
      <c r="IG35" s="449"/>
      <c r="IH35" s="449"/>
      <c r="II35" s="450"/>
      <c r="IJ35" s="451"/>
      <c r="IK35" s="451"/>
      <c r="IL35" s="451"/>
      <c r="IM35" s="449"/>
      <c r="IN35" s="452"/>
      <c r="IO35" s="453"/>
      <c r="IP35" s="454"/>
      <c r="IQ35" s="449"/>
      <c r="IR35" s="453"/>
      <c r="IS35" s="453"/>
      <c r="IT35" s="450"/>
      <c r="IU35" s="454"/>
      <c r="IV35" s="455"/>
      <c r="IW35" s="453"/>
      <c r="IX35" s="456"/>
      <c r="IY35" s="453"/>
      <c r="IZ35" s="456"/>
      <c r="JA35" s="454"/>
      <c r="JB35" s="451"/>
      <c r="JC35" s="454"/>
      <c r="JD35" s="450"/>
      <c r="JE35" s="456"/>
      <c r="JF35" s="456"/>
      <c r="JG35" s="456"/>
      <c r="JH35" s="456"/>
      <c r="JI35" s="271"/>
      <c r="JJ35" s="451"/>
      <c r="JK35" s="454"/>
      <c r="JL35" s="451"/>
      <c r="JM35" s="457"/>
      <c r="JN35" s="271"/>
      <c r="JO35" s="451"/>
      <c r="JP35" s="454"/>
      <c r="JQ35" s="451"/>
      <c r="JR35" s="457"/>
      <c r="JS35" s="451"/>
      <c r="JT35" s="457"/>
      <c r="JU35" s="457"/>
      <c r="JV35" s="457"/>
      <c r="JW35" s="271"/>
      <c r="JX35" s="271"/>
      <c r="JY35" s="451"/>
      <c r="JZ35" s="454"/>
      <c r="KA35" s="451"/>
      <c r="KB35" s="454"/>
      <c r="KC35" s="458"/>
      <c r="KD35" s="459"/>
      <c r="KE35" s="460"/>
      <c r="KF35" s="461"/>
      <c r="KG35" s="462"/>
      <c r="KH35" s="458"/>
      <c r="KI35" s="451"/>
      <c r="KJ35" s="463"/>
      <c r="KK35" s="451"/>
      <c r="KL35" s="451"/>
      <c r="KM35" s="453"/>
      <c r="KO35" s="449"/>
      <c r="KP35" s="449"/>
      <c r="KQ35" s="449"/>
      <c r="KR35" s="450"/>
      <c r="KS35" s="451"/>
      <c r="KT35" s="451"/>
      <c r="KU35" s="451"/>
      <c r="KV35" s="449"/>
      <c r="KW35" s="452"/>
      <c r="KX35" s="453"/>
      <c r="KY35" s="454"/>
      <c r="KZ35" s="449"/>
      <c r="LA35" s="453"/>
      <c r="LB35" s="453"/>
      <c r="LC35" s="450"/>
      <c r="LD35" s="454"/>
      <c r="LE35" s="455"/>
      <c r="LF35" s="453"/>
      <c r="LG35" s="456"/>
      <c r="LH35" s="453"/>
      <c r="LI35" s="456"/>
      <c r="LJ35" s="454"/>
      <c r="LK35" s="451"/>
      <c r="LL35" s="454"/>
      <c r="LM35" s="450"/>
      <c r="LN35" s="456"/>
      <c r="LO35" s="456"/>
      <c r="LP35" s="456"/>
      <c r="LQ35" s="456"/>
      <c r="LR35" s="271"/>
      <c r="LS35" s="451"/>
      <c r="LT35" s="454"/>
      <c r="LU35" s="451"/>
      <c r="LV35" s="457"/>
      <c r="LW35" s="271"/>
      <c r="LX35" s="451"/>
      <c r="LY35" s="454"/>
      <c r="LZ35" s="451"/>
      <c r="MA35" s="457"/>
      <c r="MB35" s="451"/>
      <c r="MC35" s="457"/>
      <c r="MD35" s="457"/>
      <c r="ME35" s="457"/>
      <c r="MF35" s="271"/>
      <c r="MG35" s="271"/>
      <c r="MH35" s="451"/>
      <c r="MI35" s="454"/>
      <c r="MJ35" s="451"/>
      <c r="MK35" s="454"/>
      <c r="ML35" s="458"/>
      <c r="MM35" s="459"/>
      <c r="MN35" s="460"/>
      <c r="MO35" s="461"/>
      <c r="MP35" s="462"/>
      <c r="MQ35" s="458"/>
      <c r="MR35" s="451"/>
      <c r="MS35" s="463"/>
      <c r="MT35" s="451"/>
      <c r="MU35" s="451"/>
      <c r="MV35" s="453"/>
      <c r="MX35" s="449"/>
      <c r="MY35" s="449"/>
      <c r="MZ35" s="449"/>
      <c r="NA35" s="450"/>
      <c r="NB35" s="451"/>
      <c r="NC35" s="451"/>
      <c r="ND35" s="451"/>
      <c r="NE35" s="449"/>
      <c r="NF35" s="452"/>
      <c r="NG35" s="453"/>
      <c r="NH35" s="454"/>
      <c r="NI35" s="449"/>
      <c r="NJ35" s="453"/>
      <c r="NK35" s="453"/>
      <c r="NL35" s="450"/>
      <c r="NM35" s="454"/>
      <c r="NN35" s="455"/>
      <c r="NO35" s="453"/>
      <c r="NP35" s="456"/>
      <c r="NQ35" s="453"/>
      <c r="NR35" s="456"/>
      <c r="NS35" s="454"/>
      <c r="NT35" s="451"/>
      <c r="NU35" s="454"/>
      <c r="NV35" s="450"/>
      <c r="NW35" s="456"/>
      <c r="NX35" s="456"/>
      <c r="NY35" s="456"/>
      <c r="NZ35" s="456"/>
      <c r="OA35" s="271"/>
      <c r="OB35" s="451"/>
      <c r="OC35" s="454"/>
      <c r="OD35" s="451"/>
      <c r="OE35" s="457"/>
      <c r="OF35" s="271"/>
      <c r="OG35" s="451"/>
      <c r="OH35" s="454"/>
      <c r="OI35" s="451"/>
      <c r="OJ35" s="457"/>
      <c r="OK35" s="451"/>
      <c r="OL35" s="457"/>
      <c r="OM35" s="457"/>
      <c r="ON35" s="457"/>
      <c r="OO35" s="271"/>
      <c r="OP35" s="271"/>
      <c r="OQ35" s="451"/>
      <c r="OR35" s="454"/>
      <c r="OS35" s="451"/>
      <c r="OT35" s="454"/>
      <c r="OU35" s="458"/>
      <c r="OV35" s="459"/>
      <c r="OW35" s="460"/>
      <c r="OX35" s="461"/>
      <c r="OY35" s="462"/>
      <c r="OZ35" s="458"/>
      <c r="PA35" s="451"/>
      <c r="PB35" s="463"/>
      <c r="PC35" s="451"/>
      <c r="PD35" s="451"/>
      <c r="PE35" s="453"/>
      <c r="PG35" s="449"/>
      <c r="PH35" s="449"/>
      <c r="PI35" s="449"/>
      <c r="PJ35" s="450"/>
      <c r="PK35" s="451"/>
      <c r="PL35" s="451"/>
      <c r="PM35" s="451"/>
      <c r="PN35" s="449"/>
      <c r="PO35" s="452"/>
      <c r="PP35" s="453"/>
      <c r="PQ35" s="454"/>
      <c r="PR35" s="449"/>
      <c r="PS35" s="453"/>
      <c r="PT35" s="453"/>
      <c r="PU35" s="450"/>
      <c r="PV35" s="454"/>
      <c r="PW35" s="455"/>
      <c r="PX35" s="453"/>
      <c r="PY35" s="456"/>
      <c r="PZ35" s="453"/>
      <c r="QA35" s="456"/>
      <c r="QB35" s="454"/>
      <c r="QC35" s="451"/>
      <c r="QD35" s="454"/>
      <c r="QE35" s="450"/>
      <c r="QF35" s="456"/>
      <c r="QG35" s="456"/>
      <c r="QH35" s="456"/>
      <c r="QI35" s="456"/>
      <c r="QJ35" s="271"/>
      <c r="QK35" s="451"/>
      <c r="QL35" s="454"/>
      <c r="QM35" s="451"/>
      <c r="QN35" s="457"/>
      <c r="QO35" s="271"/>
      <c r="QP35" s="451"/>
      <c r="QQ35" s="454"/>
      <c r="QR35" s="451"/>
      <c r="QS35" s="457"/>
      <c r="QT35" s="451"/>
      <c r="QU35" s="457"/>
      <c r="QV35" s="457"/>
      <c r="QW35" s="457"/>
      <c r="QX35" s="271"/>
      <c r="QY35" s="271"/>
      <c r="QZ35" s="451"/>
      <c r="RA35" s="454"/>
      <c r="RB35" s="451"/>
      <c r="RC35" s="454"/>
      <c r="RD35" s="458"/>
      <c r="RE35" s="459"/>
      <c r="RF35" s="460"/>
      <c r="RG35" s="461"/>
      <c r="RH35" s="462"/>
      <c r="RI35" s="458"/>
      <c r="RJ35" s="451"/>
      <c r="RK35" s="463"/>
      <c r="RL35" s="451"/>
      <c r="RM35" s="451"/>
      <c r="RN35" s="453"/>
      <c r="RP35" s="449"/>
      <c r="RQ35" s="449"/>
      <c r="RR35" s="449"/>
      <c r="RS35" s="450"/>
      <c r="RT35" s="451"/>
      <c r="RU35" s="451"/>
      <c r="RV35" s="451"/>
      <c r="RW35" s="449"/>
      <c r="RX35" s="452"/>
      <c r="RY35" s="453"/>
      <c r="RZ35" s="454"/>
      <c r="SA35" s="449"/>
      <c r="SB35" s="453"/>
      <c r="SC35" s="453"/>
      <c r="SD35" s="450"/>
      <c r="SE35" s="454"/>
      <c r="SF35" s="455"/>
      <c r="SG35" s="453"/>
      <c r="SH35" s="456"/>
      <c r="SI35" s="453"/>
      <c r="SJ35" s="456"/>
      <c r="SK35" s="454"/>
      <c r="SL35" s="451"/>
      <c r="SM35" s="454"/>
      <c r="SN35" s="450"/>
      <c r="SO35" s="456"/>
      <c r="SP35" s="456"/>
      <c r="SQ35" s="456"/>
      <c r="SR35" s="456"/>
      <c r="SS35" s="271"/>
      <c r="ST35" s="451"/>
      <c r="SU35" s="454"/>
      <c r="SV35" s="451"/>
      <c r="SW35" s="457"/>
      <c r="SX35" s="271"/>
      <c r="SY35" s="451"/>
      <c r="SZ35" s="454"/>
      <c r="TA35" s="451"/>
      <c r="TB35" s="457"/>
      <c r="TC35" s="451"/>
      <c r="TD35" s="457"/>
      <c r="TE35" s="457"/>
      <c r="TF35" s="457"/>
      <c r="TG35" s="271"/>
      <c r="TH35" s="271"/>
      <c r="TI35" s="451"/>
      <c r="TJ35" s="454"/>
      <c r="TK35" s="451"/>
      <c r="TL35" s="454"/>
      <c r="TM35" s="458"/>
      <c r="TN35" s="459"/>
      <c r="TO35" s="460"/>
      <c r="TP35" s="461"/>
      <c r="TQ35" s="462"/>
      <c r="TR35" s="458"/>
      <c r="TS35" s="451"/>
      <c r="TT35" s="463"/>
      <c r="TU35" s="451"/>
      <c r="TV35" s="451"/>
      <c r="TW35" s="453"/>
      <c r="TY35" s="449"/>
      <c r="TZ35" s="449"/>
      <c r="UA35" s="449"/>
      <c r="UB35" s="450"/>
      <c r="UC35" s="451"/>
      <c r="UD35" s="451"/>
      <c r="UE35" s="451"/>
      <c r="UF35" s="449"/>
      <c r="UG35" s="452"/>
      <c r="UH35" s="453"/>
      <c r="UI35" s="454"/>
      <c r="UJ35" s="449"/>
      <c r="UK35" s="453"/>
      <c r="UL35" s="453"/>
      <c r="UM35" s="450"/>
      <c r="UN35" s="454"/>
      <c r="UO35" s="455"/>
      <c r="UP35" s="453"/>
      <c r="UQ35" s="456"/>
      <c r="UR35" s="453"/>
      <c r="US35" s="456"/>
      <c r="UT35" s="454"/>
      <c r="UU35" s="451"/>
      <c r="UV35" s="454"/>
      <c r="UW35" s="450"/>
      <c r="UX35" s="456"/>
      <c r="UY35" s="456"/>
      <c r="UZ35" s="456"/>
      <c r="VA35" s="456"/>
      <c r="VB35" s="271"/>
      <c r="VC35" s="451"/>
      <c r="VD35" s="454"/>
      <c r="VE35" s="451"/>
      <c r="VF35" s="457"/>
      <c r="VG35" s="271"/>
      <c r="VH35" s="451"/>
      <c r="VI35" s="454"/>
      <c r="VJ35" s="451"/>
      <c r="VK35" s="457"/>
      <c r="VL35" s="451"/>
      <c r="VM35" s="457"/>
      <c r="VN35" s="457"/>
      <c r="VO35" s="457"/>
      <c r="VP35" s="271"/>
      <c r="VQ35" s="271"/>
      <c r="VR35" s="451"/>
      <c r="VS35" s="454"/>
      <c r="VT35" s="451"/>
      <c r="VU35" s="454"/>
      <c r="VV35" s="458"/>
      <c r="VW35" s="459"/>
      <c r="VX35" s="460"/>
      <c r="VY35" s="461"/>
      <c r="VZ35" s="462"/>
      <c r="WA35" s="458"/>
      <c r="WB35" s="451"/>
      <c r="WC35" s="463"/>
      <c r="WD35" s="451"/>
      <c r="WE35" s="451"/>
      <c r="WF35" s="453"/>
      <c r="WH35" s="449"/>
      <c r="WI35" s="449"/>
      <c r="WJ35" s="449"/>
      <c r="WK35" s="450"/>
      <c r="WL35" s="451"/>
      <c r="WM35" s="451"/>
      <c r="WN35" s="451"/>
      <c r="WO35" s="449"/>
      <c r="WP35" s="452"/>
      <c r="WQ35" s="453"/>
      <c r="WR35" s="454"/>
      <c r="WS35" s="449"/>
      <c r="WT35" s="453"/>
      <c r="WU35" s="453"/>
      <c r="WV35" s="450"/>
      <c r="WW35" s="454"/>
      <c r="WX35" s="455"/>
      <c r="WY35" s="453"/>
      <c r="WZ35" s="456"/>
      <c r="XA35" s="453"/>
      <c r="XB35" s="456"/>
      <c r="XC35" s="454"/>
      <c r="XD35" s="451"/>
      <c r="XE35" s="454"/>
      <c r="XF35" s="450"/>
      <c r="XG35" s="456"/>
      <c r="XH35" s="456"/>
      <c r="XI35" s="456"/>
      <c r="XJ35" s="456"/>
      <c r="XK35" s="271"/>
      <c r="XL35" s="451"/>
      <c r="XM35" s="454"/>
      <c r="XN35" s="451"/>
      <c r="XO35" s="457"/>
      <c r="XP35" s="271"/>
      <c r="XQ35" s="451"/>
      <c r="XR35" s="454"/>
      <c r="XS35" s="451"/>
      <c r="XT35" s="457"/>
      <c r="XU35" s="451"/>
      <c r="XV35" s="457"/>
      <c r="XW35" s="457"/>
      <c r="XX35" s="457"/>
      <c r="XY35" s="271"/>
      <c r="XZ35" s="271"/>
      <c r="YA35" s="451"/>
      <c r="YB35" s="454"/>
      <c r="YC35" s="451"/>
      <c r="YD35" s="454"/>
      <c r="YE35" s="458"/>
      <c r="YF35" s="459"/>
      <c r="YG35" s="460"/>
      <c r="YH35" s="461"/>
      <c r="YI35" s="462"/>
      <c r="YJ35" s="458"/>
      <c r="YK35" s="451"/>
      <c r="YL35" s="463"/>
      <c r="YM35" s="451"/>
      <c r="YN35" s="451"/>
      <c r="YO35" s="453"/>
      <c r="YQ35" s="449"/>
      <c r="YR35" s="449"/>
      <c r="YS35" s="449"/>
      <c r="YT35" s="450"/>
      <c r="YU35" s="451"/>
      <c r="YV35" s="451"/>
      <c r="YW35" s="451"/>
      <c r="YX35" s="449"/>
      <c r="YY35" s="452"/>
      <c r="YZ35" s="453"/>
      <c r="ZA35" s="454"/>
      <c r="ZB35" s="449"/>
      <c r="ZC35" s="453"/>
      <c r="ZD35" s="453"/>
      <c r="ZE35" s="450"/>
      <c r="ZF35" s="454"/>
      <c r="ZG35" s="455"/>
      <c r="ZH35" s="453"/>
      <c r="ZI35" s="456"/>
      <c r="ZJ35" s="453"/>
      <c r="ZK35" s="456"/>
      <c r="ZL35" s="454"/>
      <c r="ZM35" s="451"/>
      <c r="ZN35" s="454"/>
      <c r="ZO35" s="450"/>
      <c r="ZP35" s="456"/>
      <c r="ZQ35" s="456"/>
      <c r="ZR35" s="456"/>
      <c r="ZS35" s="456"/>
      <c r="ZT35" s="271"/>
      <c r="ZU35" s="451"/>
      <c r="ZV35" s="454"/>
      <c r="ZW35" s="451"/>
      <c r="ZX35" s="457"/>
      <c r="ZY35" s="271"/>
      <c r="ZZ35" s="451"/>
      <c r="AAA35" s="454"/>
      <c r="AAB35" s="451"/>
      <c r="AAC35" s="457"/>
      <c r="AAD35" s="451"/>
      <c r="AAE35" s="457"/>
      <c r="AAF35" s="457"/>
      <c r="AAG35" s="457"/>
      <c r="AAH35" s="271"/>
      <c r="AAI35" s="271"/>
      <c r="AAJ35" s="451"/>
      <c r="AAK35" s="454"/>
      <c r="AAL35" s="451"/>
      <c r="AAM35" s="454"/>
      <c r="AAN35" s="458"/>
      <c r="AAO35" s="459"/>
      <c r="AAP35" s="460"/>
      <c r="AAQ35" s="461"/>
      <c r="AAR35" s="462"/>
      <c r="AAS35" s="458"/>
      <c r="AAT35" s="451"/>
      <c r="AAU35" s="463"/>
      <c r="AAV35" s="451"/>
      <c r="AAW35" s="451"/>
      <c r="AAX35" s="453"/>
      <c r="AAZ35" s="449"/>
      <c r="ABA35" s="449"/>
      <c r="ABB35" s="449"/>
      <c r="ABC35" s="450"/>
      <c r="ABD35" s="451"/>
      <c r="ABE35" s="451"/>
      <c r="ABF35" s="451"/>
      <c r="ABG35" s="449"/>
      <c r="ABH35" s="452"/>
      <c r="ABI35" s="453"/>
      <c r="ABJ35" s="454"/>
      <c r="ABK35" s="449"/>
      <c r="ABL35" s="453"/>
      <c r="ABM35" s="453"/>
      <c r="ABN35" s="450"/>
      <c r="ABO35" s="454"/>
      <c r="ABP35" s="455"/>
      <c r="ABQ35" s="453"/>
      <c r="ABR35" s="456"/>
      <c r="ABS35" s="453"/>
      <c r="ABT35" s="456"/>
      <c r="ABU35" s="454"/>
      <c r="ABV35" s="451"/>
      <c r="ABW35" s="454"/>
      <c r="ABX35" s="450"/>
      <c r="ABY35" s="456"/>
      <c r="ABZ35" s="456"/>
      <c r="ACA35" s="456"/>
      <c r="ACB35" s="456"/>
      <c r="ACC35" s="271"/>
      <c r="ACD35" s="451"/>
      <c r="ACE35" s="454"/>
      <c r="ACF35" s="451"/>
      <c r="ACG35" s="457"/>
      <c r="ACH35" s="271"/>
      <c r="ACI35" s="451"/>
      <c r="ACJ35" s="454"/>
      <c r="ACK35" s="451"/>
      <c r="ACL35" s="457"/>
      <c r="ACM35" s="451"/>
      <c r="ACN35" s="457"/>
      <c r="ACO35" s="457"/>
      <c r="ACP35" s="457"/>
      <c r="ACQ35" s="271"/>
      <c r="ACR35" s="271"/>
      <c r="ACS35" s="451"/>
      <c r="ACT35" s="454"/>
      <c r="ACU35" s="451"/>
      <c r="ACV35" s="454"/>
      <c r="ACW35" s="458"/>
      <c r="ACX35" s="459"/>
      <c r="ACY35" s="460"/>
      <c r="ACZ35" s="461"/>
      <c r="ADA35" s="462"/>
      <c r="ADB35" s="458"/>
      <c r="ADC35" s="451"/>
      <c r="ADD35" s="463"/>
      <c r="ADE35" s="451"/>
      <c r="ADF35" s="451"/>
      <c r="ADG35" s="453"/>
      <c r="ADI35" s="449"/>
      <c r="ADJ35" s="449"/>
      <c r="ADK35" s="449"/>
      <c r="ADL35" s="450"/>
      <c r="ADM35" s="451"/>
      <c r="ADN35" s="451"/>
      <c r="ADO35" s="451"/>
      <c r="ADP35" s="449"/>
      <c r="ADQ35" s="452"/>
      <c r="ADR35" s="453"/>
      <c r="ADS35" s="454"/>
      <c r="ADT35" s="449"/>
      <c r="ADU35" s="453"/>
      <c r="ADV35" s="453"/>
      <c r="ADW35" s="450"/>
      <c r="ADX35" s="454"/>
      <c r="ADY35" s="455"/>
      <c r="ADZ35" s="453"/>
      <c r="AEA35" s="456"/>
      <c r="AEB35" s="453"/>
      <c r="AEC35" s="456"/>
      <c r="AED35" s="454"/>
      <c r="AEE35" s="451"/>
      <c r="AEF35" s="454"/>
      <c r="AEG35" s="450"/>
      <c r="AEH35" s="456"/>
      <c r="AEI35" s="456"/>
      <c r="AEJ35" s="456"/>
      <c r="AEK35" s="456"/>
      <c r="AEL35" s="271"/>
      <c r="AEM35" s="451"/>
      <c r="AEN35" s="454"/>
      <c r="AEO35" s="451"/>
      <c r="AEP35" s="457"/>
      <c r="AEQ35" s="271"/>
      <c r="AER35" s="451"/>
      <c r="AES35" s="454"/>
      <c r="AET35" s="451"/>
      <c r="AEU35" s="457"/>
      <c r="AEV35" s="451"/>
      <c r="AEW35" s="457"/>
      <c r="AEX35" s="457"/>
      <c r="AEY35" s="457"/>
      <c r="AEZ35" s="271"/>
      <c r="AFA35" s="271"/>
      <c r="AFB35" s="451"/>
      <c r="AFC35" s="454"/>
      <c r="AFD35" s="451"/>
      <c r="AFE35" s="454"/>
      <c r="AFF35" s="458"/>
      <c r="AFG35" s="459"/>
      <c r="AFH35" s="460"/>
      <c r="AFI35" s="461"/>
      <c r="AFJ35" s="462"/>
      <c r="AFK35" s="458"/>
      <c r="AFL35" s="451"/>
      <c r="AFM35" s="463"/>
      <c r="AFN35" s="451"/>
      <c r="AFO35" s="451"/>
      <c r="AFP35" s="453"/>
      <c r="AFR35" s="449"/>
      <c r="AFS35" s="449"/>
      <c r="AFT35" s="449"/>
      <c r="AFU35" s="450"/>
      <c r="AFV35" s="451"/>
      <c r="AFW35" s="451"/>
      <c r="AFX35" s="451"/>
      <c r="AFY35" s="449"/>
      <c r="AFZ35" s="452"/>
      <c r="AGA35" s="453"/>
      <c r="AGB35" s="454"/>
      <c r="AGC35" s="449"/>
      <c r="AGD35" s="453"/>
      <c r="AGE35" s="453"/>
      <c r="AGF35" s="450"/>
      <c r="AGG35" s="454"/>
      <c r="AGH35" s="455"/>
      <c r="AGI35" s="453"/>
      <c r="AGJ35" s="456"/>
      <c r="AGK35" s="453"/>
      <c r="AGL35" s="456"/>
      <c r="AGM35" s="454"/>
      <c r="AGN35" s="451"/>
      <c r="AGO35" s="454"/>
      <c r="AGP35" s="450"/>
      <c r="AGQ35" s="456"/>
      <c r="AGR35" s="456"/>
      <c r="AGS35" s="456"/>
      <c r="AGT35" s="456"/>
      <c r="AGU35" s="271"/>
      <c r="AGV35" s="451"/>
      <c r="AGW35" s="454"/>
      <c r="AGX35" s="451"/>
      <c r="AGY35" s="457"/>
      <c r="AGZ35" s="271"/>
      <c r="AHA35" s="451"/>
      <c r="AHB35" s="454"/>
      <c r="AHC35" s="451"/>
      <c r="AHD35" s="457"/>
      <c r="AHE35" s="451"/>
      <c r="AHF35" s="457"/>
      <c r="AHG35" s="457"/>
      <c r="AHH35" s="457"/>
      <c r="AHI35" s="271"/>
      <c r="AHJ35" s="271"/>
      <c r="AHK35" s="451"/>
      <c r="AHL35" s="454"/>
      <c r="AHM35" s="451"/>
      <c r="AHN35" s="454"/>
      <c r="AHO35" s="458"/>
      <c r="AHP35" s="459"/>
      <c r="AHQ35" s="460"/>
      <c r="AHR35" s="461"/>
      <c r="AHS35" s="462"/>
      <c r="AHT35" s="458"/>
      <c r="AHU35" s="451"/>
      <c r="AHV35" s="463"/>
      <c r="AHW35" s="451"/>
      <c r="AHX35" s="451"/>
      <c r="AHY35" s="453"/>
      <c r="AIA35" s="449"/>
      <c r="AIB35" s="449"/>
      <c r="AIC35" s="449"/>
      <c r="AID35" s="450"/>
      <c r="AIE35" s="451"/>
      <c r="AIF35" s="451"/>
      <c r="AIG35" s="451"/>
      <c r="AIH35" s="449"/>
      <c r="AII35" s="452"/>
      <c r="AIJ35" s="453"/>
      <c r="AIK35" s="454"/>
      <c r="AIL35" s="449"/>
      <c r="AIM35" s="453"/>
      <c r="AIN35" s="453"/>
      <c r="AIO35" s="450"/>
      <c r="AIP35" s="454"/>
      <c r="AIQ35" s="455"/>
      <c r="AIR35" s="453"/>
      <c r="AIS35" s="456"/>
      <c r="AIT35" s="453"/>
      <c r="AIU35" s="456"/>
      <c r="AIV35" s="454"/>
      <c r="AIW35" s="451"/>
      <c r="AIX35" s="454"/>
      <c r="AIY35" s="450"/>
      <c r="AIZ35" s="456"/>
      <c r="AJA35" s="456"/>
      <c r="AJB35" s="456"/>
      <c r="AJC35" s="456"/>
      <c r="AJD35" s="271"/>
      <c r="AJE35" s="451"/>
      <c r="AJF35" s="454"/>
      <c r="AJG35" s="451"/>
      <c r="AJH35" s="457"/>
      <c r="AJI35" s="271"/>
      <c r="AJJ35" s="451"/>
      <c r="AJK35" s="454"/>
      <c r="AJL35" s="451"/>
      <c r="AJM35" s="457"/>
      <c r="AJN35" s="451"/>
      <c r="AJO35" s="457"/>
      <c r="AJP35" s="457"/>
      <c r="AJQ35" s="457"/>
      <c r="AJR35" s="271"/>
      <c r="AJS35" s="271"/>
      <c r="AJT35" s="451"/>
      <c r="AJU35" s="454"/>
      <c r="AJV35" s="451"/>
      <c r="AJW35" s="454"/>
      <c r="AJX35" s="458"/>
      <c r="AJY35" s="459"/>
      <c r="AJZ35" s="460"/>
      <c r="AKA35" s="461"/>
      <c r="AKB35" s="462"/>
      <c r="AKC35" s="458"/>
      <c r="AKD35" s="451"/>
      <c r="AKE35" s="463"/>
      <c r="AKF35" s="451"/>
      <c r="AKG35" s="451"/>
      <c r="AKH35" s="453"/>
      <c r="AKJ35" s="449"/>
      <c r="AKK35" s="449"/>
      <c r="AKL35" s="449"/>
      <c r="AKM35" s="450"/>
      <c r="AKN35" s="451"/>
      <c r="AKO35" s="451"/>
      <c r="AKP35" s="451"/>
      <c r="AKQ35" s="449"/>
      <c r="AKR35" s="452"/>
      <c r="AKS35" s="453"/>
      <c r="AKT35" s="454"/>
      <c r="AKU35" s="449"/>
      <c r="AKV35" s="453"/>
      <c r="AKW35" s="453"/>
      <c r="AKX35" s="450"/>
      <c r="AKY35" s="454"/>
      <c r="AKZ35" s="455"/>
      <c r="ALA35" s="453"/>
      <c r="ALB35" s="456"/>
      <c r="ALC35" s="453"/>
      <c r="ALD35" s="456"/>
      <c r="ALE35" s="454"/>
      <c r="ALF35" s="451"/>
      <c r="ALG35" s="454"/>
      <c r="ALH35" s="450"/>
      <c r="ALI35" s="456"/>
      <c r="ALJ35" s="456"/>
      <c r="ALK35" s="456"/>
      <c r="ALL35" s="456"/>
      <c r="ALM35" s="271"/>
      <c r="ALN35" s="451"/>
      <c r="ALO35" s="454"/>
      <c r="ALP35" s="451"/>
      <c r="ALQ35" s="457"/>
      <c r="ALR35" s="271"/>
      <c r="ALS35" s="451"/>
      <c r="ALT35" s="454"/>
      <c r="ALU35" s="451"/>
      <c r="ALV35" s="457"/>
      <c r="ALW35" s="451"/>
      <c r="ALX35" s="457"/>
      <c r="ALY35" s="457"/>
      <c r="ALZ35" s="457"/>
      <c r="AMA35" s="271"/>
      <c r="AMB35" s="271"/>
      <c r="AMC35" s="451"/>
      <c r="AMD35" s="454"/>
      <c r="AME35" s="451"/>
      <c r="AMF35" s="454"/>
      <c r="AMG35" s="458"/>
      <c r="AMH35" s="459"/>
      <c r="AMI35" s="460"/>
      <c r="AMJ35" s="461"/>
      <c r="AMK35" s="462"/>
      <c r="AML35" s="458"/>
      <c r="AMM35" s="451"/>
      <c r="AMN35" s="463"/>
      <c r="AMO35" s="451"/>
      <c r="AMP35" s="451"/>
      <c r="AMQ35" s="453"/>
      <c r="AMS35" s="449"/>
      <c r="AMT35" s="449"/>
      <c r="AMU35" s="449"/>
      <c r="AMV35" s="450"/>
      <c r="AMW35" s="451"/>
      <c r="AMX35" s="451"/>
      <c r="AMY35" s="451"/>
      <c r="AMZ35" s="449"/>
      <c r="ANA35" s="452"/>
      <c r="ANB35" s="453"/>
      <c r="ANC35" s="454"/>
      <c r="AND35" s="449"/>
      <c r="ANE35" s="453"/>
      <c r="ANF35" s="453"/>
      <c r="ANG35" s="450"/>
      <c r="ANH35" s="454"/>
      <c r="ANI35" s="455"/>
      <c r="ANJ35" s="453"/>
      <c r="ANK35" s="456"/>
      <c r="ANL35" s="453"/>
      <c r="ANM35" s="456"/>
      <c r="ANN35" s="454"/>
      <c r="ANO35" s="451"/>
      <c r="ANP35" s="454"/>
      <c r="ANQ35" s="450"/>
      <c r="ANR35" s="456"/>
      <c r="ANS35" s="456"/>
      <c r="ANT35" s="456"/>
      <c r="ANU35" s="456"/>
      <c r="ANV35" s="271"/>
      <c r="ANW35" s="451"/>
      <c r="ANX35" s="454"/>
      <c r="ANY35" s="451"/>
      <c r="ANZ35" s="457"/>
      <c r="AOA35" s="271"/>
      <c r="AOB35" s="451"/>
      <c r="AOC35" s="454"/>
      <c r="AOD35" s="451"/>
      <c r="AOE35" s="457"/>
      <c r="AOF35" s="451"/>
      <c r="AOG35" s="457"/>
      <c r="AOH35" s="457"/>
      <c r="AOI35" s="457"/>
      <c r="AOJ35" s="271"/>
      <c r="AOK35" s="271"/>
      <c r="AOL35" s="451"/>
      <c r="AOM35" s="454"/>
      <c r="AON35" s="451"/>
      <c r="AOO35" s="454"/>
      <c r="AOP35" s="458"/>
      <c r="AOQ35" s="459"/>
      <c r="AOR35" s="460"/>
      <c r="AOS35" s="461"/>
      <c r="AOT35" s="462"/>
      <c r="AOU35" s="458"/>
      <c r="AOV35" s="451"/>
      <c r="AOW35" s="463"/>
      <c r="AOX35" s="451"/>
      <c r="AOY35" s="451"/>
      <c r="AOZ35" s="453"/>
      <c r="APB35" s="449"/>
      <c r="APC35" s="449"/>
      <c r="APD35" s="449"/>
      <c r="APE35" s="450"/>
      <c r="APF35" s="451"/>
      <c r="APG35" s="451"/>
      <c r="APH35" s="451"/>
      <c r="API35" s="449"/>
      <c r="APJ35" s="452"/>
      <c r="APK35" s="453"/>
      <c r="APL35" s="454"/>
      <c r="APM35" s="449"/>
      <c r="APN35" s="453"/>
      <c r="APO35" s="453"/>
      <c r="APP35" s="450"/>
      <c r="APQ35" s="454"/>
      <c r="APR35" s="455"/>
      <c r="APS35" s="453"/>
      <c r="APT35" s="456"/>
      <c r="APU35" s="453"/>
      <c r="APV35" s="456"/>
      <c r="APW35" s="454"/>
      <c r="APX35" s="451"/>
      <c r="APY35" s="454"/>
      <c r="APZ35" s="450"/>
      <c r="AQA35" s="456"/>
      <c r="AQB35" s="456"/>
      <c r="AQC35" s="456"/>
      <c r="AQD35" s="456"/>
      <c r="AQE35" s="271"/>
      <c r="AQF35" s="451"/>
      <c r="AQG35" s="454"/>
      <c r="AQH35" s="451"/>
      <c r="AQI35" s="457"/>
      <c r="AQJ35" s="271"/>
      <c r="AQK35" s="451"/>
      <c r="AQL35" s="454"/>
      <c r="AQM35" s="451"/>
      <c r="AQN35" s="457"/>
      <c r="AQO35" s="451"/>
      <c r="AQP35" s="457"/>
      <c r="AQQ35" s="457"/>
      <c r="AQR35" s="457"/>
      <c r="AQS35" s="271"/>
      <c r="AQT35" s="271"/>
      <c r="AQU35" s="451"/>
      <c r="AQV35" s="454"/>
      <c r="AQW35" s="451"/>
      <c r="AQX35" s="454"/>
      <c r="AQY35" s="458"/>
      <c r="AQZ35" s="459"/>
      <c r="ARA35" s="460"/>
      <c r="ARB35" s="461"/>
      <c r="ARC35" s="462"/>
      <c r="ARD35" s="458"/>
      <c r="ARE35" s="451"/>
      <c r="ARF35" s="463"/>
      <c r="ARG35" s="451"/>
      <c r="ARH35" s="451"/>
      <c r="ARI35" s="453"/>
      <c r="ARK35" s="449"/>
      <c r="ARL35" s="449"/>
      <c r="ARM35" s="449"/>
      <c r="ARN35" s="450"/>
      <c r="ARO35" s="451"/>
      <c r="ARP35" s="451"/>
      <c r="ARQ35" s="451"/>
      <c r="ARR35" s="449"/>
      <c r="ARS35" s="452"/>
      <c r="ART35" s="453"/>
      <c r="ARU35" s="454"/>
      <c r="ARV35" s="449"/>
      <c r="ARW35" s="453"/>
      <c r="ARX35" s="453"/>
      <c r="ARY35" s="450"/>
      <c r="ARZ35" s="454"/>
      <c r="ASA35" s="455"/>
      <c r="ASB35" s="453"/>
      <c r="ASC35" s="456"/>
      <c r="ASD35" s="453"/>
      <c r="ASE35" s="456"/>
      <c r="ASF35" s="454"/>
      <c r="ASG35" s="451"/>
      <c r="ASH35" s="454"/>
      <c r="ASI35" s="450"/>
      <c r="ASJ35" s="456"/>
      <c r="ASK35" s="456"/>
      <c r="ASL35" s="456"/>
      <c r="ASM35" s="456"/>
      <c r="ASN35" s="271"/>
      <c r="ASO35" s="451"/>
      <c r="ASP35" s="454"/>
      <c r="ASQ35" s="451"/>
      <c r="ASR35" s="457"/>
      <c r="ASS35" s="271"/>
      <c r="AST35" s="451"/>
      <c r="ASU35" s="454"/>
      <c r="ASV35" s="451"/>
      <c r="ASW35" s="457"/>
      <c r="ASX35" s="451"/>
      <c r="ASY35" s="457"/>
      <c r="ASZ35" s="457"/>
      <c r="ATA35" s="457"/>
      <c r="ATB35" s="271"/>
      <c r="ATC35" s="271"/>
      <c r="ATD35" s="451"/>
      <c r="ATE35" s="454"/>
      <c r="ATF35" s="451"/>
      <c r="ATG35" s="454"/>
      <c r="ATH35" s="458"/>
      <c r="ATI35" s="459"/>
      <c r="ATJ35" s="460"/>
      <c r="ATK35" s="461"/>
      <c r="ATL35" s="462"/>
      <c r="ATM35" s="458"/>
      <c r="ATN35" s="451"/>
      <c r="ATO35" s="463"/>
      <c r="ATP35" s="451"/>
      <c r="ATQ35" s="451"/>
      <c r="ATR35" s="453"/>
      <c r="ATT35" s="449"/>
      <c r="ATU35" s="449"/>
      <c r="ATV35" s="449"/>
      <c r="ATW35" s="450"/>
      <c r="ATX35" s="451"/>
      <c r="ATY35" s="451"/>
      <c r="ATZ35" s="451"/>
      <c r="AUA35" s="449"/>
      <c r="AUB35" s="452"/>
      <c r="AUC35" s="453"/>
      <c r="AUD35" s="454"/>
      <c r="AUE35" s="449"/>
      <c r="AUF35" s="453"/>
      <c r="AUG35" s="453"/>
      <c r="AUH35" s="450"/>
      <c r="AUI35" s="454"/>
      <c r="AUJ35" s="455"/>
      <c r="AUK35" s="453"/>
      <c r="AUL35" s="456"/>
      <c r="AUM35" s="453"/>
      <c r="AUN35" s="456"/>
      <c r="AUO35" s="454"/>
      <c r="AUP35" s="451"/>
      <c r="AUQ35" s="454"/>
      <c r="AUR35" s="450"/>
      <c r="AUS35" s="456"/>
      <c r="AUT35" s="456"/>
      <c r="AUU35" s="456"/>
      <c r="AUV35" s="456"/>
      <c r="AUW35" s="271"/>
      <c r="AUX35" s="451"/>
      <c r="AUY35" s="454"/>
      <c r="AUZ35" s="451"/>
      <c r="AVA35" s="457"/>
      <c r="AVB35" s="271"/>
      <c r="AVC35" s="451"/>
      <c r="AVD35" s="454"/>
      <c r="AVE35" s="451"/>
      <c r="AVF35" s="457"/>
      <c r="AVG35" s="451"/>
      <c r="AVH35" s="457"/>
      <c r="AVI35" s="457"/>
      <c r="AVJ35" s="457"/>
      <c r="AVK35" s="271"/>
      <c r="AVL35" s="271"/>
      <c r="AVM35" s="451"/>
      <c r="AVN35" s="454"/>
      <c r="AVO35" s="451"/>
      <c r="AVP35" s="454"/>
      <c r="AVQ35" s="458"/>
      <c r="AVR35" s="459"/>
      <c r="AVS35" s="460"/>
      <c r="AVT35" s="461"/>
      <c r="AVU35" s="462"/>
      <c r="AVV35" s="458"/>
      <c r="AVW35" s="451"/>
      <c r="AVX35" s="463"/>
      <c r="AVY35" s="451"/>
      <c r="AVZ35" s="451"/>
      <c r="AWA35" s="453"/>
      <c r="AWC35" s="449"/>
      <c r="AWD35" s="449"/>
      <c r="AWE35" s="449"/>
      <c r="AWF35" s="450"/>
      <c r="AWG35" s="451"/>
      <c r="AWH35" s="451"/>
      <c r="AWI35" s="451"/>
      <c r="AWJ35" s="449"/>
      <c r="AWK35" s="452"/>
      <c r="AWL35" s="453"/>
      <c r="AWM35" s="454"/>
      <c r="AWN35" s="449"/>
      <c r="AWO35" s="453"/>
      <c r="AWP35" s="453"/>
      <c r="AWQ35" s="450"/>
      <c r="AWR35" s="454"/>
      <c r="AWS35" s="455"/>
      <c r="AWT35" s="453"/>
      <c r="AWU35" s="456"/>
      <c r="AWV35" s="453"/>
      <c r="AWW35" s="456"/>
      <c r="AWX35" s="454"/>
      <c r="AWY35" s="451"/>
      <c r="AWZ35" s="454"/>
      <c r="AXA35" s="450"/>
      <c r="AXB35" s="456"/>
      <c r="AXC35" s="456"/>
      <c r="AXD35" s="456"/>
      <c r="AXE35" s="456"/>
      <c r="AXF35" s="271"/>
      <c r="AXG35" s="451"/>
      <c r="AXH35" s="454"/>
      <c r="AXI35" s="451"/>
      <c r="AXJ35" s="457"/>
      <c r="AXK35" s="271"/>
      <c r="AXL35" s="451"/>
      <c r="AXM35" s="454"/>
      <c r="AXN35" s="451"/>
      <c r="AXO35" s="457"/>
      <c r="AXP35" s="451"/>
      <c r="AXQ35" s="457"/>
      <c r="AXR35" s="457"/>
      <c r="AXS35" s="457"/>
      <c r="AXT35" s="271"/>
      <c r="AXU35" s="271"/>
      <c r="AXV35" s="451"/>
      <c r="AXW35" s="454"/>
      <c r="AXX35" s="451"/>
      <c r="AXY35" s="454"/>
      <c r="AXZ35" s="458"/>
      <c r="AYA35" s="459"/>
      <c r="AYB35" s="460"/>
      <c r="AYC35" s="461"/>
      <c r="AYD35" s="462"/>
      <c r="AYE35" s="458"/>
      <c r="AYF35" s="451"/>
      <c r="AYG35" s="463"/>
      <c r="AYH35" s="451"/>
      <c r="AYI35" s="451"/>
      <c r="AYJ35" s="453"/>
      <c r="AYL35" s="449"/>
      <c r="AYM35" s="449"/>
      <c r="AYN35" s="449"/>
      <c r="AYO35" s="450"/>
      <c r="AYP35" s="451"/>
      <c r="AYQ35" s="451"/>
      <c r="AYR35" s="451"/>
      <c r="AYS35" s="449"/>
      <c r="AYT35" s="452"/>
      <c r="AYU35" s="453"/>
      <c r="AYV35" s="454"/>
      <c r="AYW35" s="449"/>
      <c r="AYX35" s="453"/>
      <c r="AYY35" s="453"/>
      <c r="AYZ35" s="450"/>
      <c r="AZA35" s="454"/>
      <c r="AZB35" s="455"/>
      <c r="AZC35" s="453"/>
      <c r="AZD35" s="456"/>
      <c r="AZE35" s="453"/>
      <c r="AZF35" s="456"/>
      <c r="AZG35" s="454"/>
      <c r="AZH35" s="451"/>
      <c r="AZI35" s="454"/>
      <c r="AZJ35" s="450"/>
      <c r="AZK35" s="456"/>
      <c r="AZL35" s="456"/>
      <c r="AZM35" s="456"/>
      <c r="AZN35" s="456"/>
      <c r="AZO35" s="271"/>
      <c r="AZP35" s="451"/>
      <c r="AZQ35" s="454"/>
      <c r="AZR35" s="451"/>
      <c r="AZS35" s="457"/>
      <c r="AZT35" s="271"/>
      <c r="AZU35" s="451"/>
      <c r="AZV35" s="454"/>
      <c r="AZW35" s="451"/>
      <c r="AZX35" s="457"/>
      <c r="AZY35" s="451"/>
      <c r="AZZ35" s="457"/>
      <c r="BAA35" s="457"/>
      <c r="BAB35" s="457"/>
      <c r="BAC35" s="271"/>
      <c r="BAD35" s="271"/>
      <c r="BAE35" s="451"/>
      <c r="BAF35" s="454"/>
      <c r="BAG35" s="451"/>
      <c r="BAH35" s="454"/>
      <c r="BAI35" s="458"/>
      <c r="BAJ35" s="459"/>
      <c r="BAK35" s="460"/>
      <c r="BAL35" s="461"/>
      <c r="BAM35" s="462"/>
      <c r="BAN35" s="458"/>
      <c r="BAO35" s="451"/>
      <c r="BAP35" s="463"/>
      <c r="BAQ35" s="451"/>
      <c r="BAR35" s="451"/>
      <c r="BAS35" s="453"/>
      <c r="BAU35" s="449"/>
      <c r="BAV35" s="449"/>
      <c r="BAW35" s="449"/>
      <c r="BAX35" s="450"/>
      <c r="BAY35" s="451"/>
      <c r="BAZ35" s="451"/>
      <c r="BBA35" s="451"/>
      <c r="BBB35" s="449"/>
      <c r="BBC35" s="452"/>
      <c r="BBD35" s="453"/>
      <c r="BBE35" s="454"/>
      <c r="BBF35" s="449"/>
      <c r="BBG35" s="453"/>
      <c r="BBH35" s="453"/>
      <c r="BBI35" s="450"/>
      <c r="BBJ35" s="454"/>
      <c r="BBK35" s="455"/>
      <c r="BBL35" s="453"/>
      <c r="BBM35" s="456"/>
      <c r="BBN35" s="453"/>
      <c r="BBO35" s="456"/>
      <c r="BBP35" s="454"/>
      <c r="BBQ35" s="451"/>
      <c r="BBR35" s="454"/>
      <c r="BBS35" s="450"/>
      <c r="BBT35" s="456"/>
      <c r="BBU35" s="456"/>
      <c r="BBV35" s="456"/>
      <c r="BBW35" s="456"/>
      <c r="BBX35" s="271"/>
      <c r="BBY35" s="451"/>
      <c r="BBZ35" s="454"/>
      <c r="BCA35" s="451"/>
      <c r="BCB35" s="457"/>
      <c r="BCC35" s="271"/>
      <c r="BCD35" s="451"/>
      <c r="BCE35" s="454"/>
      <c r="BCF35" s="451"/>
      <c r="BCG35" s="457"/>
      <c r="BCH35" s="451"/>
      <c r="BCI35" s="457"/>
      <c r="BCJ35" s="457"/>
      <c r="BCK35" s="457"/>
      <c r="BCL35" s="271"/>
      <c r="BCM35" s="271"/>
      <c r="BCN35" s="451"/>
      <c r="BCO35" s="454"/>
      <c r="BCP35" s="451"/>
      <c r="BCQ35" s="454"/>
      <c r="BCR35" s="458"/>
      <c r="BCS35" s="459"/>
      <c r="BCT35" s="460"/>
      <c r="BCU35" s="461"/>
      <c r="BCV35" s="462"/>
      <c r="BCW35" s="458"/>
      <c r="BCX35" s="451"/>
      <c r="BCY35" s="463"/>
      <c r="BCZ35" s="451"/>
      <c r="BDA35" s="451"/>
      <c r="BDB35" s="453"/>
      <c r="BDD35" s="449"/>
      <c r="BDE35" s="449"/>
      <c r="BDF35" s="449"/>
      <c r="BDG35" s="450"/>
      <c r="BDH35" s="451"/>
      <c r="BDI35" s="451"/>
      <c r="BDJ35" s="451"/>
      <c r="BDK35" s="449"/>
      <c r="BDL35" s="452"/>
      <c r="BDM35" s="453"/>
      <c r="BDN35" s="454"/>
      <c r="BDO35" s="449"/>
      <c r="BDP35" s="453"/>
      <c r="BDQ35" s="453"/>
      <c r="BDR35" s="450"/>
      <c r="BDS35" s="454"/>
      <c r="BDT35" s="455"/>
      <c r="BDU35" s="453"/>
      <c r="BDV35" s="456"/>
      <c r="BDW35" s="453"/>
      <c r="BDX35" s="456"/>
      <c r="BDY35" s="454"/>
      <c r="BDZ35" s="451"/>
      <c r="BEA35" s="454"/>
      <c r="BEB35" s="450"/>
      <c r="BEC35" s="456"/>
      <c r="BED35" s="456"/>
      <c r="BEE35" s="456"/>
      <c r="BEF35" s="456"/>
      <c r="BEG35" s="271"/>
      <c r="BEH35" s="451"/>
      <c r="BEI35" s="454"/>
      <c r="BEJ35" s="451"/>
      <c r="BEK35" s="457"/>
      <c r="BEL35" s="271"/>
      <c r="BEM35" s="451"/>
      <c r="BEN35" s="454"/>
      <c r="BEO35" s="451"/>
      <c r="BEP35" s="457"/>
      <c r="BEQ35" s="451"/>
      <c r="BER35" s="457"/>
      <c r="BES35" s="457"/>
      <c r="BET35" s="457"/>
      <c r="BEU35" s="271"/>
      <c r="BEV35" s="271"/>
      <c r="BEW35" s="451"/>
      <c r="BEX35" s="454"/>
      <c r="BEY35" s="451"/>
      <c r="BEZ35" s="454"/>
      <c r="BFA35" s="458"/>
      <c r="BFB35" s="459"/>
      <c r="BFC35" s="460"/>
      <c r="BFD35" s="461"/>
      <c r="BFE35" s="462"/>
      <c r="BFF35" s="458"/>
      <c r="BFG35" s="451"/>
      <c r="BFH35" s="463"/>
      <c r="BFI35" s="451"/>
      <c r="BFJ35" s="451"/>
      <c r="BFK35" s="453"/>
      <c r="BFM35" s="449"/>
      <c r="BFN35" s="449"/>
      <c r="BFO35" s="449"/>
      <c r="BFP35" s="450"/>
      <c r="BFQ35" s="451"/>
      <c r="BFR35" s="451"/>
      <c r="BFS35" s="451"/>
      <c r="BFT35" s="449"/>
      <c r="BFU35" s="452"/>
      <c r="BFV35" s="453"/>
      <c r="BFW35" s="454"/>
      <c r="BFX35" s="449"/>
      <c r="BFY35" s="453"/>
      <c r="BFZ35" s="453"/>
      <c r="BGA35" s="450"/>
      <c r="BGB35" s="454"/>
      <c r="BGC35" s="455"/>
      <c r="BGD35" s="453"/>
      <c r="BGE35" s="456"/>
      <c r="BGF35" s="453"/>
      <c r="BGG35" s="456"/>
      <c r="BGH35" s="454"/>
      <c r="BGI35" s="451"/>
      <c r="BGJ35" s="454"/>
      <c r="BGK35" s="450"/>
      <c r="BGL35" s="456"/>
      <c r="BGM35" s="456"/>
      <c r="BGN35" s="456"/>
      <c r="BGO35" s="456"/>
      <c r="BGP35" s="271"/>
      <c r="BGQ35" s="451"/>
      <c r="BGR35" s="454"/>
      <c r="BGS35" s="451"/>
      <c r="BGT35" s="457"/>
      <c r="BGU35" s="271"/>
      <c r="BGV35" s="451"/>
      <c r="BGW35" s="454"/>
      <c r="BGX35" s="451"/>
      <c r="BGY35" s="457"/>
      <c r="BGZ35" s="451"/>
      <c r="BHA35" s="457"/>
      <c r="BHB35" s="457"/>
      <c r="BHC35" s="457"/>
      <c r="BHD35" s="271"/>
      <c r="BHE35" s="271"/>
      <c r="BHF35" s="451"/>
      <c r="BHG35" s="454"/>
      <c r="BHH35" s="451"/>
      <c r="BHI35" s="454"/>
      <c r="BHJ35" s="458"/>
      <c r="BHK35" s="459"/>
      <c r="BHL35" s="460"/>
      <c r="BHM35" s="461"/>
      <c r="BHN35" s="462"/>
      <c r="BHO35" s="458"/>
      <c r="BHP35" s="451"/>
      <c r="BHQ35" s="463"/>
      <c r="BHR35" s="451"/>
      <c r="BHS35" s="451"/>
      <c r="BHT35" s="453"/>
      <c r="BHV35" s="449"/>
      <c r="BHW35" s="449"/>
      <c r="BHX35" s="449"/>
      <c r="BHY35" s="450"/>
      <c r="BHZ35" s="451"/>
      <c r="BIA35" s="451"/>
      <c r="BIB35" s="451"/>
      <c r="BIC35" s="449"/>
      <c r="BID35" s="452"/>
      <c r="BIE35" s="453"/>
      <c r="BIF35" s="454"/>
      <c r="BIG35" s="449"/>
      <c r="BIH35" s="453"/>
      <c r="BII35" s="453"/>
      <c r="BIJ35" s="450"/>
      <c r="BIK35" s="454"/>
      <c r="BIL35" s="455"/>
      <c r="BIM35" s="453"/>
      <c r="BIN35" s="456"/>
      <c r="BIO35" s="453"/>
      <c r="BIP35" s="456"/>
      <c r="BIQ35" s="454"/>
      <c r="BIR35" s="451"/>
      <c r="BIS35" s="454"/>
      <c r="BIT35" s="450"/>
      <c r="BIU35" s="456"/>
      <c r="BIV35" s="456"/>
      <c r="BIW35" s="456"/>
      <c r="BIX35" s="456"/>
      <c r="BIY35" s="271"/>
      <c r="BIZ35" s="451"/>
      <c r="BJA35" s="454"/>
      <c r="BJB35" s="451"/>
      <c r="BJC35" s="457"/>
      <c r="BJD35" s="271"/>
      <c r="BJE35" s="451"/>
      <c r="BJF35" s="454"/>
      <c r="BJG35" s="451"/>
      <c r="BJH35" s="457"/>
      <c r="BJI35" s="451"/>
      <c r="BJJ35" s="457"/>
      <c r="BJK35" s="457"/>
      <c r="BJL35" s="457"/>
      <c r="BJM35" s="271"/>
      <c r="BJN35" s="271"/>
      <c r="BJO35" s="451"/>
      <c r="BJP35" s="454"/>
      <c r="BJQ35" s="451"/>
      <c r="BJR35" s="454"/>
      <c r="BJS35" s="458"/>
      <c r="BJT35" s="459"/>
      <c r="BJU35" s="460"/>
      <c r="BJV35" s="461"/>
      <c r="BJW35" s="462"/>
      <c r="BJX35" s="458"/>
      <c r="BJY35" s="451"/>
      <c r="BJZ35" s="463"/>
      <c r="BKA35" s="451"/>
      <c r="BKB35" s="451"/>
      <c r="BKC35" s="453"/>
      <c r="BKE35" s="449"/>
      <c r="BKF35" s="449"/>
      <c r="BKG35" s="449"/>
      <c r="BKH35" s="450"/>
      <c r="BKI35" s="451"/>
      <c r="BKJ35" s="451"/>
      <c r="BKK35" s="451"/>
      <c r="BKL35" s="449"/>
      <c r="BKM35" s="452"/>
      <c r="BKN35" s="453"/>
      <c r="BKO35" s="454"/>
      <c r="BKP35" s="449"/>
      <c r="BKQ35" s="453"/>
      <c r="BKR35" s="453"/>
      <c r="BKS35" s="450"/>
      <c r="BKT35" s="454"/>
      <c r="BKU35" s="455"/>
      <c r="BKV35" s="453"/>
      <c r="BKW35" s="456"/>
      <c r="BKX35" s="453"/>
      <c r="BKY35" s="456"/>
      <c r="BKZ35" s="454"/>
      <c r="BLA35" s="451"/>
      <c r="BLB35" s="454"/>
      <c r="BLC35" s="450"/>
      <c r="BLD35" s="456"/>
      <c r="BLE35" s="456"/>
      <c r="BLF35" s="456"/>
      <c r="BLG35" s="456"/>
      <c r="BLH35" s="271"/>
      <c r="BLI35" s="451"/>
      <c r="BLJ35" s="454"/>
      <c r="BLK35" s="451"/>
      <c r="BLL35" s="457"/>
      <c r="BLM35" s="271"/>
      <c r="BLN35" s="451"/>
      <c r="BLO35" s="454"/>
      <c r="BLP35" s="451"/>
      <c r="BLQ35" s="457"/>
      <c r="BLR35" s="451"/>
      <c r="BLS35" s="457"/>
      <c r="BLT35" s="457"/>
      <c r="BLU35" s="457"/>
      <c r="BLV35" s="271"/>
      <c r="BLW35" s="271"/>
      <c r="BLX35" s="451"/>
      <c r="BLY35" s="454"/>
      <c r="BLZ35" s="451"/>
      <c r="BMA35" s="454"/>
      <c r="BMB35" s="458"/>
      <c r="BMC35" s="459"/>
      <c r="BMD35" s="460"/>
      <c r="BME35" s="461"/>
      <c r="BMF35" s="462"/>
      <c r="BMG35" s="458"/>
      <c r="BMH35" s="451"/>
      <c r="BMI35" s="463"/>
      <c r="BMJ35" s="451"/>
      <c r="BMK35" s="451"/>
      <c r="BML35" s="453"/>
      <c r="BMN35" s="449"/>
      <c r="BMO35" s="449"/>
      <c r="BMP35" s="449"/>
      <c r="BMQ35" s="450"/>
      <c r="BMR35" s="451"/>
      <c r="BMS35" s="451"/>
      <c r="BMT35" s="451"/>
      <c r="BMU35" s="449"/>
      <c r="BMV35" s="452"/>
      <c r="BMW35" s="453"/>
      <c r="BMX35" s="454"/>
      <c r="BMY35" s="449"/>
      <c r="BMZ35" s="453"/>
      <c r="BNA35" s="453"/>
      <c r="BNB35" s="450"/>
      <c r="BNC35" s="454"/>
      <c r="BND35" s="455"/>
      <c r="BNE35" s="453"/>
      <c r="BNF35" s="456"/>
      <c r="BNG35" s="453"/>
      <c r="BNH35" s="456"/>
      <c r="BNI35" s="454"/>
      <c r="BNJ35" s="451"/>
      <c r="BNK35" s="454"/>
      <c r="BNL35" s="450"/>
      <c r="BNM35" s="456"/>
      <c r="BNN35" s="456"/>
      <c r="BNO35" s="456"/>
      <c r="BNP35" s="456"/>
      <c r="BNQ35" s="271"/>
      <c r="BNR35" s="451"/>
      <c r="BNS35" s="454"/>
      <c r="BNT35" s="451"/>
      <c r="BNU35" s="457"/>
      <c r="BNV35" s="271"/>
      <c r="BNW35" s="451"/>
      <c r="BNX35" s="454"/>
      <c r="BNY35" s="451"/>
      <c r="BNZ35" s="457"/>
      <c r="BOA35" s="451"/>
      <c r="BOB35" s="457"/>
      <c r="BOC35" s="457"/>
      <c r="BOD35" s="457"/>
      <c r="BOE35" s="271"/>
      <c r="BOF35" s="271"/>
      <c r="BOG35" s="451"/>
      <c r="BOH35" s="454"/>
      <c r="BOI35" s="451"/>
      <c r="BOJ35" s="454"/>
      <c r="BOK35" s="458"/>
      <c r="BOL35" s="459"/>
      <c r="BOM35" s="460"/>
      <c r="BON35" s="461"/>
      <c r="BOO35" s="462"/>
      <c r="BOP35" s="458"/>
      <c r="BOQ35" s="451"/>
      <c r="BOR35" s="463"/>
      <c r="BOS35" s="451"/>
      <c r="BOT35" s="451"/>
      <c r="BOU35" s="453"/>
      <c r="BOW35" s="449"/>
      <c r="BOX35" s="449"/>
      <c r="BOY35" s="449"/>
      <c r="BOZ35" s="450"/>
      <c r="BPA35" s="451"/>
      <c r="BPB35" s="451"/>
      <c r="BPC35" s="451"/>
      <c r="BPD35" s="449"/>
      <c r="BPE35" s="452"/>
      <c r="BPF35" s="453"/>
      <c r="BPG35" s="454"/>
      <c r="BPH35" s="449"/>
      <c r="BPI35" s="453"/>
      <c r="BPJ35" s="453"/>
      <c r="BPK35" s="450"/>
      <c r="BPL35" s="454"/>
      <c r="BPM35" s="455"/>
      <c r="BPN35" s="453"/>
      <c r="BPO35" s="456"/>
      <c r="BPP35" s="453"/>
      <c r="BPQ35" s="456"/>
      <c r="BPR35" s="454"/>
      <c r="BPS35" s="451"/>
      <c r="BPT35" s="454"/>
      <c r="BPU35" s="450"/>
      <c r="BPV35" s="456"/>
      <c r="BPW35" s="456"/>
      <c r="BPX35" s="456"/>
      <c r="BPY35" s="456"/>
      <c r="BPZ35" s="271"/>
      <c r="BQA35" s="451"/>
      <c r="BQB35" s="454"/>
      <c r="BQC35" s="451"/>
      <c r="BQD35" s="457"/>
      <c r="BQE35" s="271"/>
      <c r="BQF35" s="451"/>
      <c r="BQG35" s="454"/>
      <c r="BQH35" s="451"/>
      <c r="BQI35" s="457"/>
      <c r="BQJ35" s="451"/>
      <c r="BQK35" s="457"/>
      <c r="BQL35" s="457"/>
      <c r="BQM35" s="457"/>
      <c r="BQN35" s="271"/>
      <c r="BQO35" s="271"/>
      <c r="BQP35" s="451"/>
      <c r="BQQ35" s="454"/>
      <c r="BQR35" s="451"/>
      <c r="BQS35" s="454"/>
      <c r="BQT35" s="458"/>
      <c r="BQU35" s="459"/>
      <c r="BQV35" s="460"/>
      <c r="BQW35" s="461"/>
      <c r="BQX35" s="462"/>
      <c r="BQY35" s="458"/>
      <c r="BQZ35" s="451"/>
      <c r="BRA35" s="463"/>
      <c r="BRB35" s="451"/>
      <c r="BRC35" s="451"/>
      <c r="BRD35" s="453"/>
      <c r="BRF35" s="449"/>
      <c r="BRG35" s="449"/>
      <c r="BRH35" s="449"/>
      <c r="BRI35" s="450"/>
      <c r="BRJ35" s="451"/>
      <c r="BRK35" s="451"/>
      <c r="BRL35" s="451"/>
      <c r="BRM35" s="449"/>
      <c r="BRN35" s="452"/>
      <c r="BRO35" s="453"/>
      <c r="BRP35" s="454"/>
      <c r="BRQ35" s="449"/>
      <c r="BRR35" s="453"/>
      <c r="BRS35" s="453"/>
      <c r="BRT35" s="450"/>
      <c r="BRU35" s="454"/>
      <c r="BRV35" s="455"/>
      <c r="BRW35" s="453"/>
      <c r="BRX35" s="456"/>
      <c r="BRY35" s="453"/>
      <c r="BRZ35" s="456"/>
      <c r="BSA35" s="454"/>
      <c r="BSB35" s="451"/>
      <c r="BSC35" s="454"/>
      <c r="BSD35" s="450"/>
      <c r="BSE35" s="456"/>
      <c r="BSF35" s="456"/>
      <c r="BSG35" s="456"/>
      <c r="BSH35" s="456"/>
      <c r="BSI35" s="271"/>
      <c r="BSJ35" s="451"/>
      <c r="BSK35" s="454"/>
      <c r="BSL35" s="451"/>
      <c r="BSM35" s="457"/>
      <c r="BSN35" s="271"/>
      <c r="BSO35" s="451"/>
      <c r="BSP35" s="454"/>
      <c r="BSQ35" s="451"/>
      <c r="BSR35" s="457"/>
      <c r="BSS35" s="451"/>
      <c r="BST35" s="457"/>
      <c r="BSU35" s="457"/>
      <c r="BSV35" s="457"/>
      <c r="BSW35" s="271"/>
      <c r="BSX35" s="271"/>
      <c r="BSY35" s="451"/>
      <c r="BSZ35" s="454"/>
      <c r="BTA35" s="451"/>
      <c r="BTB35" s="454"/>
      <c r="BTC35" s="458"/>
      <c r="BTD35" s="459"/>
      <c r="BTE35" s="460"/>
      <c r="BTF35" s="461"/>
      <c r="BTG35" s="462"/>
      <c r="BTH35" s="458"/>
      <c r="BTI35" s="451"/>
      <c r="BTJ35" s="463"/>
      <c r="BTK35" s="451"/>
      <c r="BTL35" s="451"/>
      <c r="BTM35" s="453"/>
      <c r="BTO35" s="449"/>
      <c r="BTP35" s="449"/>
      <c r="BTQ35" s="449"/>
      <c r="BTR35" s="450"/>
      <c r="BTS35" s="451"/>
      <c r="BTT35" s="451"/>
      <c r="BTU35" s="451"/>
      <c r="BTV35" s="449"/>
      <c r="BTW35" s="452"/>
      <c r="BTX35" s="453"/>
      <c r="BTY35" s="454"/>
      <c r="BTZ35" s="449"/>
      <c r="BUA35" s="453"/>
      <c r="BUB35" s="453"/>
      <c r="BUC35" s="450"/>
      <c r="BUD35" s="454"/>
      <c r="BUE35" s="455"/>
      <c r="BUF35" s="453"/>
      <c r="BUG35" s="456"/>
      <c r="BUH35" s="453"/>
      <c r="BUI35" s="456"/>
      <c r="BUJ35" s="454"/>
      <c r="BUK35" s="451"/>
      <c r="BUL35" s="454"/>
      <c r="BUM35" s="450"/>
      <c r="BUN35" s="456"/>
      <c r="BUO35" s="456"/>
      <c r="BUP35" s="456"/>
      <c r="BUQ35" s="456"/>
      <c r="BUR35" s="271"/>
      <c r="BUS35" s="451"/>
      <c r="BUT35" s="454"/>
      <c r="BUU35" s="451"/>
      <c r="BUV35" s="457"/>
      <c r="BUW35" s="271"/>
      <c r="BUX35" s="451"/>
      <c r="BUY35" s="454"/>
      <c r="BUZ35" s="451"/>
      <c r="BVA35" s="457"/>
      <c r="BVB35" s="451"/>
      <c r="BVC35" s="457"/>
      <c r="BVD35" s="457"/>
      <c r="BVE35" s="457"/>
      <c r="BVF35" s="271"/>
      <c r="BVG35" s="271"/>
      <c r="BVH35" s="451"/>
      <c r="BVI35" s="454"/>
      <c r="BVJ35" s="451"/>
      <c r="BVK35" s="454"/>
      <c r="BVL35" s="458"/>
      <c r="BVM35" s="459"/>
      <c r="BVN35" s="460"/>
      <c r="BVO35" s="461"/>
      <c r="BVP35" s="462"/>
      <c r="BVQ35" s="458"/>
      <c r="BVR35" s="451"/>
      <c r="BVS35" s="463"/>
      <c r="BVT35" s="451"/>
      <c r="BVU35" s="451"/>
      <c r="BVV35" s="453"/>
      <c r="BVX35" s="449"/>
      <c r="BVY35" s="449"/>
      <c r="BVZ35" s="449"/>
      <c r="BWA35" s="450"/>
      <c r="BWB35" s="451"/>
      <c r="BWC35" s="451"/>
      <c r="BWD35" s="451"/>
      <c r="BWE35" s="449"/>
      <c r="BWF35" s="452"/>
      <c r="BWG35" s="453"/>
      <c r="BWH35" s="454"/>
      <c r="BWI35" s="449"/>
      <c r="BWJ35" s="453"/>
      <c r="BWK35" s="453"/>
      <c r="BWL35" s="450"/>
      <c r="BWM35" s="454"/>
      <c r="BWN35" s="455"/>
      <c r="BWO35" s="453"/>
      <c r="BWP35" s="456"/>
      <c r="BWQ35" s="453"/>
      <c r="BWR35" s="456"/>
      <c r="BWS35" s="454"/>
      <c r="BWT35" s="451"/>
      <c r="BWU35" s="454"/>
      <c r="BWV35" s="450"/>
      <c r="BWW35" s="456"/>
      <c r="BWX35" s="456"/>
      <c r="BWY35" s="456"/>
      <c r="BWZ35" s="456"/>
      <c r="BXA35" s="271"/>
      <c r="BXB35" s="451"/>
      <c r="BXC35" s="454"/>
      <c r="BXD35" s="451"/>
      <c r="BXE35" s="457"/>
      <c r="BXF35" s="271"/>
      <c r="BXG35" s="451"/>
      <c r="BXH35" s="454"/>
      <c r="BXI35" s="451"/>
      <c r="BXJ35" s="457"/>
      <c r="BXK35" s="451"/>
      <c r="BXL35" s="457"/>
      <c r="BXM35" s="457"/>
      <c r="BXN35" s="457"/>
      <c r="BXO35" s="271"/>
      <c r="BXP35" s="271"/>
      <c r="BXQ35" s="451"/>
      <c r="BXR35" s="454"/>
      <c r="BXS35" s="451"/>
      <c r="BXT35" s="454"/>
      <c r="BXU35" s="458"/>
      <c r="BXV35" s="459"/>
      <c r="BXW35" s="460"/>
      <c r="BXX35" s="461"/>
      <c r="BXY35" s="462"/>
      <c r="BXZ35" s="458"/>
      <c r="BYA35" s="451"/>
      <c r="BYB35" s="463"/>
      <c r="BYC35" s="451"/>
      <c r="BYD35" s="451"/>
      <c r="BYE35" s="453"/>
      <c r="BYG35" s="449"/>
      <c r="BYH35" s="449"/>
      <c r="BYI35" s="449"/>
      <c r="BYJ35" s="450"/>
      <c r="BYK35" s="451"/>
      <c r="BYL35" s="451"/>
      <c r="BYM35" s="451"/>
      <c r="BYN35" s="449"/>
      <c r="BYO35" s="452"/>
      <c r="BYP35" s="453"/>
      <c r="BYQ35" s="454"/>
      <c r="BYR35" s="449"/>
      <c r="BYS35" s="453"/>
      <c r="BYT35" s="453"/>
      <c r="BYU35" s="450"/>
      <c r="BYV35" s="454"/>
      <c r="BYW35" s="455"/>
      <c r="BYX35" s="453"/>
      <c r="BYY35" s="456"/>
      <c r="BYZ35" s="453"/>
      <c r="BZA35" s="456"/>
      <c r="BZB35" s="454"/>
      <c r="BZC35" s="451"/>
      <c r="BZD35" s="454"/>
      <c r="BZE35" s="450"/>
      <c r="BZF35" s="456"/>
      <c r="BZG35" s="456"/>
      <c r="BZH35" s="456"/>
      <c r="BZI35" s="456"/>
      <c r="BZJ35" s="271"/>
      <c r="BZK35" s="451"/>
      <c r="BZL35" s="454"/>
      <c r="BZM35" s="451"/>
      <c r="BZN35" s="457"/>
      <c r="BZO35" s="271"/>
      <c r="BZP35" s="451"/>
      <c r="BZQ35" s="454"/>
      <c r="BZR35" s="451"/>
      <c r="BZS35" s="457"/>
      <c r="BZT35" s="451"/>
      <c r="BZU35" s="457"/>
      <c r="BZV35" s="457"/>
      <c r="BZW35" s="457"/>
      <c r="BZX35" s="271"/>
      <c r="BZY35" s="271"/>
      <c r="BZZ35" s="451"/>
      <c r="CAA35" s="454"/>
      <c r="CAB35" s="451"/>
      <c r="CAC35" s="454"/>
      <c r="CAD35" s="458"/>
      <c r="CAE35" s="459"/>
      <c r="CAF35" s="460"/>
      <c r="CAG35" s="461"/>
      <c r="CAH35" s="462"/>
      <c r="CAI35" s="458"/>
      <c r="CAJ35" s="451"/>
      <c r="CAK35" s="463"/>
      <c r="CAL35" s="451"/>
      <c r="CAM35" s="451"/>
      <c r="CAN35" s="453"/>
      <c r="CAP35" s="449"/>
      <c r="CAQ35" s="449"/>
      <c r="CAR35" s="449"/>
      <c r="CAS35" s="450"/>
      <c r="CAT35" s="451"/>
      <c r="CAU35" s="451"/>
      <c r="CAV35" s="451"/>
      <c r="CAW35" s="449"/>
      <c r="CAX35" s="452"/>
      <c r="CAY35" s="453"/>
      <c r="CAZ35" s="454"/>
      <c r="CBA35" s="449"/>
      <c r="CBB35" s="453"/>
      <c r="CBC35" s="453"/>
      <c r="CBD35" s="450"/>
      <c r="CBE35" s="454"/>
      <c r="CBF35" s="455"/>
      <c r="CBG35" s="453"/>
      <c r="CBH35" s="456"/>
      <c r="CBI35" s="453"/>
      <c r="CBJ35" s="456"/>
      <c r="CBK35" s="454"/>
      <c r="CBL35" s="451"/>
      <c r="CBM35" s="454"/>
      <c r="CBN35" s="450"/>
      <c r="CBO35" s="456"/>
      <c r="CBP35" s="456"/>
      <c r="CBQ35" s="456"/>
      <c r="CBR35" s="456"/>
      <c r="CBS35" s="271"/>
      <c r="CBT35" s="451"/>
      <c r="CBU35" s="454"/>
      <c r="CBV35" s="451"/>
      <c r="CBW35" s="457"/>
      <c r="CBX35" s="271"/>
      <c r="CBY35" s="451"/>
      <c r="CBZ35" s="454"/>
      <c r="CCA35" s="451"/>
      <c r="CCB35" s="457"/>
      <c r="CCC35" s="451"/>
      <c r="CCD35" s="457"/>
      <c r="CCE35" s="457"/>
      <c r="CCF35" s="457"/>
      <c r="CCG35" s="271"/>
      <c r="CCH35" s="271"/>
      <c r="CCI35" s="451"/>
      <c r="CCJ35" s="454"/>
      <c r="CCK35" s="451"/>
      <c r="CCL35" s="454"/>
      <c r="CCM35" s="458"/>
      <c r="CCN35" s="459"/>
      <c r="CCO35" s="460"/>
      <c r="CCP35" s="461"/>
      <c r="CCQ35" s="462"/>
      <c r="CCR35" s="458"/>
      <c r="CCS35" s="451"/>
      <c r="CCT35" s="463"/>
      <c r="CCU35" s="451"/>
      <c r="CCV35" s="451"/>
      <c r="CCW35" s="453"/>
      <c r="CCY35" s="449"/>
      <c r="CCZ35" s="449"/>
      <c r="CDA35" s="449"/>
      <c r="CDB35" s="450"/>
      <c r="CDC35" s="451"/>
      <c r="CDD35" s="451"/>
      <c r="CDE35" s="451"/>
      <c r="CDF35" s="449"/>
      <c r="CDG35" s="452"/>
      <c r="CDH35" s="453"/>
      <c r="CDI35" s="454"/>
      <c r="CDJ35" s="449"/>
      <c r="CDK35" s="453"/>
      <c r="CDL35" s="453"/>
      <c r="CDM35" s="450"/>
      <c r="CDN35" s="454"/>
      <c r="CDO35" s="455"/>
      <c r="CDP35" s="453"/>
      <c r="CDQ35" s="456"/>
      <c r="CDR35" s="453"/>
      <c r="CDS35" s="456"/>
      <c r="CDT35" s="454"/>
      <c r="CDU35" s="451"/>
      <c r="CDV35" s="454"/>
      <c r="CDW35" s="450"/>
      <c r="CDX35" s="456"/>
      <c r="CDY35" s="456"/>
      <c r="CDZ35" s="456"/>
      <c r="CEA35" s="456"/>
      <c r="CEB35" s="271"/>
      <c r="CEC35" s="451"/>
      <c r="CED35" s="454"/>
      <c r="CEE35" s="451"/>
      <c r="CEF35" s="457"/>
      <c r="CEG35" s="271"/>
      <c r="CEH35" s="451"/>
      <c r="CEI35" s="454"/>
      <c r="CEJ35" s="451"/>
      <c r="CEK35" s="457"/>
      <c r="CEL35" s="451"/>
      <c r="CEM35" s="457"/>
      <c r="CEN35" s="457"/>
      <c r="CEO35" s="457"/>
      <c r="CEP35" s="271"/>
      <c r="CEQ35" s="271"/>
      <c r="CER35" s="451"/>
      <c r="CES35" s="454"/>
      <c r="CET35" s="451"/>
      <c r="CEU35" s="454"/>
      <c r="CEV35" s="458"/>
      <c r="CEW35" s="459"/>
      <c r="CEX35" s="460"/>
      <c r="CEY35" s="461"/>
      <c r="CEZ35" s="462"/>
      <c r="CFA35" s="458"/>
      <c r="CFB35" s="451"/>
      <c r="CFC35" s="463"/>
      <c r="CFD35" s="451"/>
      <c r="CFE35" s="451"/>
      <c r="CFF35" s="453"/>
      <c r="CFH35" s="449"/>
      <c r="CFI35" s="449"/>
      <c r="CFJ35" s="449"/>
      <c r="CFK35" s="450"/>
      <c r="CFL35" s="451"/>
      <c r="CFM35" s="451"/>
      <c r="CFN35" s="451"/>
      <c r="CFO35" s="449"/>
      <c r="CFP35" s="452"/>
      <c r="CFQ35" s="453"/>
      <c r="CFR35" s="454"/>
      <c r="CFS35" s="449"/>
      <c r="CFT35" s="453"/>
      <c r="CFU35" s="453"/>
      <c r="CFV35" s="450"/>
      <c r="CFW35" s="454"/>
      <c r="CFX35" s="455"/>
      <c r="CFY35" s="453"/>
      <c r="CFZ35" s="456"/>
      <c r="CGA35" s="453"/>
      <c r="CGB35" s="456"/>
      <c r="CGC35" s="454"/>
      <c r="CGD35" s="451"/>
      <c r="CGE35" s="454"/>
      <c r="CGF35" s="450"/>
      <c r="CGG35" s="456"/>
      <c r="CGH35" s="456"/>
      <c r="CGI35" s="456"/>
      <c r="CGJ35" s="456"/>
      <c r="CGK35" s="271"/>
      <c r="CGL35" s="451"/>
      <c r="CGM35" s="454"/>
      <c r="CGN35" s="451"/>
      <c r="CGO35" s="457"/>
      <c r="CGP35" s="271"/>
      <c r="CGQ35" s="451"/>
      <c r="CGR35" s="454"/>
      <c r="CGS35" s="451"/>
      <c r="CGT35" s="457"/>
      <c r="CGU35" s="451"/>
      <c r="CGV35" s="457"/>
      <c r="CGW35" s="457"/>
      <c r="CGX35" s="457"/>
      <c r="CGY35" s="271"/>
      <c r="CGZ35" s="271"/>
      <c r="CHA35" s="451"/>
      <c r="CHB35" s="454"/>
      <c r="CHC35" s="451"/>
      <c r="CHD35" s="454"/>
      <c r="CHE35" s="458"/>
      <c r="CHF35" s="459"/>
      <c r="CHG35" s="460"/>
      <c r="CHH35" s="461"/>
      <c r="CHI35" s="462"/>
      <c r="CHJ35" s="458"/>
      <c r="CHK35" s="451"/>
      <c r="CHL35" s="463"/>
      <c r="CHM35" s="451"/>
      <c r="CHN35" s="451"/>
      <c r="CHO35" s="453"/>
      <c r="CHQ35" s="449"/>
      <c r="CHR35" s="449"/>
      <c r="CHS35" s="449"/>
      <c r="CHT35" s="450"/>
      <c r="CHU35" s="451"/>
      <c r="CHV35" s="451"/>
      <c r="CHW35" s="451"/>
      <c r="CHX35" s="449"/>
      <c r="CHY35" s="452"/>
      <c r="CHZ35" s="453"/>
      <c r="CIA35" s="454"/>
      <c r="CIB35" s="449"/>
      <c r="CIC35" s="453"/>
      <c r="CID35" s="453"/>
      <c r="CIE35" s="450"/>
      <c r="CIF35" s="454"/>
      <c r="CIG35" s="455"/>
      <c r="CIH35" s="453"/>
      <c r="CII35" s="456"/>
      <c r="CIJ35" s="453"/>
      <c r="CIK35" s="456"/>
      <c r="CIL35" s="454"/>
      <c r="CIM35" s="451"/>
      <c r="CIN35" s="454"/>
      <c r="CIO35" s="450"/>
      <c r="CIP35" s="456"/>
      <c r="CIQ35" s="456"/>
      <c r="CIR35" s="456"/>
      <c r="CIS35" s="456"/>
      <c r="CIT35" s="271"/>
      <c r="CIU35" s="451"/>
      <c r="CIV35" s="454"/>
      <c r="CIW35" s="451"/>
      <c r="CIX35" s="457"/>
      <c r="CIY35" s="271"/>
      <c r="CIZ35" s="451"/>
      <c r="CJA35" s="454"/>
      <c r="CJB35" s="451"/>
      <c r="CJC35" s="457"/>
      <c r="CJD35" s="451"/>
      <c r="CJE35" s="457"/>
      <c r="CJF35" s="457"/>
      <c r="CJG35" s="457"/>
      <c r="CJH35" s="271"/>
      <c r="CJI35" s="271"/>
      <c r="CJJ35" s="451"/>
      <c r="CJK35" s="454"/>
      <c r="CJL35" s="451"/>
      <c r="CJM35" s="454"/>
      <c r="CJN35" s="458"/>
      <c r="CJO35" s="459"/>
      <c r="CJP35" s="460"/>
      <c r="CJQ35" s="461"/>
      <c r="CJR35" s="462"/>
      <c r="CJS35" s="458"/>
      <c r="CJT35" s="451"/>
      <c r="CJU35" s="463"/>
      <c r="CJV35" s="451"/>
      <c r="CJW35" s="451"/>
      <c r="CJX35" s="453"/>
      <c r="CJZ35" s="449"/>
      <c r="CKA35" s="449"/>
      <c r="CKB35" s="449"/>
      <c r="CKC35" s="450"/>
      <c r="CKD35" s="451"/>
      <c r="CKE35" s="451"/>
      <c r="CKF35" s="451"/>
      <c r="CKG35" s="449"/>
      <c r="CKH35" s="452"/>
      <c r="CKI35" s="453"/>
      <c r="CKJ35" s="454"/>
      <c r="CKK35" s="449"/>
      <c r="CKL35" s="453"/>
      <c r="CKM35" s="453"/>
      <c r="CKN35" s="450"/>
      <c r="CKO35" s="454"/>
      <c r="CKP35" s="455"/>
      <c r="CKQ35" s="453"/>
      <c r="CKR35" s="456"/>
      <c r="CKS35" s="453"/>
      <c r="CKT35" s="456"/>
      <c r="CKU35" s="454"/>
      <c r="CKV35" s="451"/>
      <c r="CKW35" s="454"/>
      <c r="CKX35" s="450"/>
      <c r="CKY35" s="456"/>
      <c r="CKZ35" s="456"/>
      <c r="CLA35" s="456"/>
      <c r="CLB35" s="456"/>
      <c r="CLC35" s="271"/>
      <c r="CLD35" s="451"/>
      <c r="CLE35" s="454"/>
      <c r="CLF35" s="451"/>
      <c r="CLG35" s="457"/>
      <c r="CLH35" s="271"/>
      <c r="CLI35" s="451"/>
      <c r="CLJ35" s="454"/>
      <c r="CLK35" s="451"/>
      <c r="CLL35" s="457"/>
      <c r="CLM35" s="451"/>
      <c r="CLN35" s="457"/>
      <c r="CLO35" s="457"/>
      <c r="CLP35" s="457"/>
      <c r="CLQ35" s="271"/>
      <c r="CLR35" s="271"/>
      <c r="CLS35" s="451"/>
      <c r="CLT35" s="454"/>
      <c r="CLU35" s="451"/>
      <c r="CLV35" s="454"/>
      <c r="CLW35" s="458"/>
      <c r="CLX35" s="459"/>
      <c r="CLY35" s="460"/>
      <c r="CLZ35" s="461"/>
      <c r="CMA35" s="462"/>
      <c r="CMB35" s="458"/>
      <c r="CMC35" s="451"/>
      <c r="CMD35" s="463"/>
      <c r="CME35" s="451"/>
      <c r="CMF35" s="451"/>
      <c r="CMG35" s="453"/>
      <c r="CMI35" s="449"/>
      <c r="CMJ35" s="449"/>
      <c r="CMK35" s="449"/>
      <c r="CML35" s="450"/>
      <c r="CMM35" s="451"/>
      <c r="CMN35" s="451"/>
      <c r="CMO35" s="451"/>
      <c r="CMP35" s="449"/>
      <c r="CMQ35" s="452"/>
      <c r="CMR35" s="453"/>
      <c r="CMS35" s="454"/>
      <c r="CMT35" s="449"/>
      <c r="CMU35" s="453"/>
      <c r="CMV35" s="453"/>
      <c r="CMW35" s="450"/>
      <c r="CMX35" s="454"/>
      <c r="CMY35" s="455"/>
      <c r="CMZ35" s="453"/>
      <c r="CNA35" s="456"/>
      <c r="CNB35" s="453"/>
      <c r="CNC35" s="456"/>
      <c r="CND35" s="454"/>
      <c r="CNE35" s="451"/>
      <c r="CNF35" s="454"/>
      <c r="CNG35" s="450"/>
      <c r="CNH35" s="456"/>
      <c r="CNI35" s="456"/>
      <c r="CNJ35" s="456"/>
      <c r="CNK35" s="456"/>
      <c r="CNL35" s="271"/>
      <c r="CNM35" s="451"/>
      <c r="CNN35" s="454"/>
      <c r="CNO35" s="451"/>
      <c r="CNP35" s="457"/>
      <c r="CNQ35" s="271"/>
      <c r="CNR35" s="451"/>
      <c r="CNS35" s="454"/>
      <c r="CNT35" s="451"/>
      <c r="CNU35" s="457"/>
      <c r="CNV35" s="451"/>
      <c r="CNW35" s="457"/>
      <c r="CNX35" s="457"/>
      <c r="CNY35" s="457"/>
      <c r="CNZ35" s="271"/>
      <c r="COA35" s="271"/>
      <c r="COB35" s="451"/>
      <c r="COC35" s="454"/>
      <c r="COD35" s="451"/>
      <c r="COE35" s="454"/>
      <c r="COF35" s="458"/>
      <c r="COG35" s="459"/>
      <c r="COH35" s="460"/>
      <c r="COI35" s="461"/>
      <c r="COJ35" s="462"/>
      <c r="COK35" s="458"/>
      <c r="COL35" s="451"/>
      <c r="COM35" s="463"/>
      <c r="CON35" s="451"/>
      <c r="COO35" s="451"/>
      <c r="COP35" s="453"/>
      <c r="COR35" s="449"/>
      <c r="COS35" s="449"/>
      <c r="COT35" s="449"/>
      <c r="COU35" s="450"/>
      <c r="COV35" s="451"/>
      <c r="COW35" s="451"/>
      <c r="COX35" s="451"/>
      <c r="COY35" s="449"/>
      <c r="COZ35" s="452"/>
      <c r="CPA35" s="453"/>
      <c r="CPB35" s="454"/>
      <c r="CPC35" s="449"/>
      <c r="CPD35" s="453"/>
      <c r="CPE35" s="453"/>
      <c r="CPF35" s="450"/>
      <c r="CPG35" s="454"/>
      <c r="CPH35" s="455"/>
      <c r="CPI35" s="453"/>
      <c r="CPJ35" s="456"/>
      <c r="CPK35" s="453"/>
      <c r="CPL35" s="456"/>
      <c r="CPM35" s="454"/>
      <c r="CPN35" s="451"/>
      <c r="CPO35" s="454"/>
      <c r="CPP35" s="450"/>
      <c r="CPQ35" s="456"/>
      <c r="CPR35" s="456"/>
      <c r="CPS35" s="456"/>
      <c r="CPT35" s="456"/>
      <c r="CPU35" s="271"/>
      <c r="CPV35" s="451"/>
      <c r="CPW35" s="454"/>
      <c r="CPX35" s="451"/>
      <c r="CPY35" s="457"/>
      <c r="CPZ35" s="271"/>
      <c r="CQA35" s="451"/>
      <c r="CQB35" s="454"/>
      <c r="CQC35" s="451"/>
      <c r="CQD35" s="457"/>
      <c r="CQE35" s="451"/>
      <c r="CQF35" s="457"/>
      <c r="CQG35" s="457"/>
      <c r="CQH35" s="457"/>
      <c r="CQI35" s="271"/>
      <c r="CQJ35" s="271"/>
      <c r="CQK35" s="451"/>
      <c r="CQL35" s="454"/>
      <c r="CQM35" s="451"/>
      <c r="CQN35" s="454"/>
      <c r="CQO35" s="458"/>
      <c r="CQP35" s="459"/>
      <c r="CQQ35" s="460"/>
      <c r="CQR35" s="461"/>
      <c r="CQS35" s="462"/>
      <c r="CQT35" s="458"/>
      <c r="CQU35" s="451"/>
      <c r="CQV35" s="463"/>
      <c r="CQW35" s="451"/>
      <c r="CQX35" s="451"/>
      <c r="CQY35" s="453"/>
      <c r="CRA35" s="449"/>
      <c r="CRB35" s="449"/>
      <c r="CRC35" s="449"/>
      <c r="CRD35" s="450"/>
      <c r="CRE35" s="451"/>
      <c r="CRF35" s="451"/>
      <c r="CRG35" s="451"/>
      <c r="CRH35" s="449"/>
      <c r="CRI35" s="452"/>
      <c r="CRJ35" s="453"/>
      <c r="CRK35" s="454"/>
      <c r="CRL35" s="449"/>
      <c r="CRM35" s="453"/>
      <c r="CRN35" s="453"/>
      <c r="CRO35" s="450"/>
      <c r="CRP35" s="454"/>
      <c r="CRQ35" s="455"/>
      <c r="CRR35" s="453"/>
      <c r="CRS35" s="456"/>
      <c r="CRT35" s="453"/>
      <c r="CRU35" s="456"/>
      <c r="CRV35" s="454"/>
      <c r="CRW35" s="451"/>
      <c r="CRX35" s="454"/>
      <c r="CRY35" s="450"/>
      <c r="CRZ35" s="456"/>
      <c r="CSA35" s="456"/>
      <c r="CSB35" s="456"/>
      <c r="CSC35" s="456"/>
      <c r="CSD35" s="271"/>
      <c r="CSE35" s="451"/>
      <c r="CSF35" s="454"/>
      <c r="CSG35" s="451"/>
      <c r="CSH35" s="457"/>
      <c r="CSI35" s="271"/>
      <c r="CSJ35" s="451"/>
      <c r="CSK35" s="454"/>
      <c r="CSL35" s="451"/>
      <c r="CSM35" s="457"/>
      <c r="CSN35" s="451"/>
      <c r="CSO35" s="457"/>
      <c r="CSP35" s="457"/>
      <c r="CSQ35" s="457"/>
      <c r="CSR35" s="271"/>
      <c r="CSS35" s="271"/>
      <c r="CST35" s="451"/>
      <c r="CSU35" s="454"/>
      <c r="CSV35" s="451"/>
      <c r="CSW35" s="454"/>
      <c r="CSX35" s="458"/>
      <c r="CSY35" s="459"/>
      <c r="CSZ35" s="460"/>
      <c r="CTA35" s="461"/>
      <c r="CTB35" s="462"/>
      <c r="CTC35" s="458"/>
      <c r="CTD35" s="451"/>
      <c r="CTE35" s="463"/>
      <c r="CTF35" s="451"/>
      <c r="CTG35" s="451"/>
      <c r="CTH35" s="453"/>
      <c r="CTJ35" s="449"/>
      <c r="CTK35" s="449"/>
      <c r="CTL35" s="449"/>
      <c r="CTM35" s="450"/>
      <c r="CTN35" s="451"/>
      <c r="CTO35" s="451"/>
      <c r="CTP35" s="451"/>
      <c r="CTQ35" s="449"/>
      <c r="CTR35" s="452"/>
      <c r="CTS35" s="453"/>
      <c r="CTT35" s="454"/>
      <c r="CTU35" s="449"/>
      <c r="CTV35" s="453"/>
      <c r="CTW35" s="453"/>
      <c r="CTX35" s="450"/>
      <c r="CTY35" s="454"/>
      <c r="CTZ35" s="455"/>
      <c r="CUA35" s="453"/>
      <c r="CUB35" s="456"/>
      <c r="CUC35" s="453"/>
      <c r="CUD35" s="456"/>
      <c r="CUE35" s="454"/>
      <c r="CUF35" s="451"/>
      <c r="CUG35" s="454"/>
      <c r="CUH35" s="450"/>
      <c r="CUI35" s="456"/>
      <c r="CUJ35" s="456"/>
      <c r="CUK35" s="456"/>
      <c r="CUL35" s="456"/>
      <c r="CUM35" s="271"/>
      <c r="CUN35" s="451"/>
      <c r="CUO35" s="454"/>
      <c r="CUP35" s="451"/>
      <c r="CUQ35" s="457"/>
      <c r="CUR35" s="271"/>
      <c r="CUS35" s="451"/>
      <c r="CUT35" s="454"/>
      <c r="CUU35" s="451"/>
      <c r="CUV35" s="457"/>
      <c r="CUW35" s="451"/>
      <c r="CUX35" s="457"/>
      <c r="CUY35" s="457"/>
      <c r="CUZ35" s="457"/>
      <c r="CVA35" s="271"/>
      <c r="CVB35" s="271"/>
      <c r="CVC35" s="451"/>
      <c r="CVD35" s="454"/>
      <c r="CVE35" s="451"/>
      <c r="CVF35" s="454"/>
      <c r="CVG35" s="458"/>
      <c r="CVH35" s="459"/>
      <c r="CVI35" s="460"/>
      <c r="CVJ35" s="461"/>
      <c r="CVK35" s="462"/>
      <c r="CVL35" s="458"/>
      <c r="CVM35" s="451"/>
      <c r="CVN35" s="463"/>
      <c r="CVO35" s="451"/>
      <c r="CVP35" s="451"/>
      <c r="CVQ35" s="453"/>
      <c r="CVS35" s="449"/>
      <c r="CVT35" s="449"/>
      <c r="CVU35" s="449"/>
      <c r="CVV35" s="450"/>
      <c r="CVW35" s="451"/>
      <c r="CVX35" s="451"/>
      <c r="CVY35" s="451"/>
      <c r="CVZ35" s="449"/>
      <c r="CWA35" s="452"/>
      <c r="CWB35" s="453"/>
      <c r="CWC35" s="454"/>
      <c r="CWD35" s="449"/>
      <c r="CWE35" s="453"/>
      <c r="CWF35" s="453"/>
      <c r="CWG35" s="450"/>
      <c r="CWH35" s="454"/>
      <c r="CWI35" s="455"/>
      <c r="CWJ35" s="453"/>
      <c r="CWK35" s="456"/>
      <c r="CWL35" s="453"/>
      <c r="CWM35" s="456"/>
      <c r="CWN35" s="454"/>
      <c r="CWO35" s="451"/>
      <c r="CWP35" s="454"/>
      <c r="CWQ35" s="450"/>
      <c r="CWR35" s="456"/>
      <c r="CWS35" s="456"/>
      <c r="CWT35" s="456"/>
      <c r="CWU35" s="456"/>
      <c r="CWV35" s="271"/>
      <c r="CWW35" s="451"/>
      <c r="CWX35" s="454"/>
      <c r="CWY35" s="451"/>
      <c r="CWZ35" s="457"/>
      <c r="CXA35" s="271"/>
      <c r="CXB35" s="451"/>
      <c r="CXC35" s="454"/>
      <c r="CXD35" s="451"/>
      <c r="CXE35" s="457"/>
      <c r="CXF35" s="451"/>
      <c r="CXG35" s="457"/>
      <c r="CXH35" s="457"/>
      <c r="CXI35" s="457"/>
      <c r="CXJ35" s="271"/>
      <c r="CXK35" s="271"/>
      <c r="CXL35" s="451"/>
      <c r="CXM35" s="454"/>
      <c r="CXN35" s="451"/>
      <c r="CXO35" s="454"/>
      <c r="CXP35" s="458"/>
      <c r="CXQ35" s="459"/>
      <c r="CXR35" s="460"/>
      <c r="CXS35" s="461"/>
      <c r="CXT35" s="462"/>
      <c r="CXU35" s="458"/>
      <c r="CXV35" s="451"/>
      <c r="CXW35" s="463"/>
      <c r="CXX35" s="451"/>
      <c r="CXY35" s="451"/>
      <c r="CXZ35" s="453"/>
      <c r="CYB35" s="449"/>
      <c r="CYC35" s="449"/>
      <c r="CYD35" s="449"/>
      <c r="CYE35" s="450"/>
      <c r="CYF35" s="451"/>
      <c r="CYG35" s="451"/>
      <c r="CYH35" s="451"/>
      <c r="CYI35" s="449"/>
      <c r="CYJ35" s="452"/>
      <c r="CYK35" s="453"/>
      <c r="CYL35" s="454"/>
      <c r="CYM35" s="449"/>
      <c r="CYN35" s="453"/>
      <c r="CYO35" s="453"/>
      <c r="CYP35" s="450"/>
      <c r="CYQ35" s="454"/>
      <c r="CYR35" s="455"/>
      <c r="CYS35" s="453"/>
      <c r="CYT35" s="456"/>
      <c r="CYU35" s="453"/>
      <c r="CYV35" s="456"/>
      <c r="CYW35" s="454"/>
      <c r="CYX35" s="451"/>
      <c r="CYY35" s="454"/>
      <c r="CYZ35" s="450"/>
      <c r="CZA35" s="456"/>
      <c r="CZB35" s="456"/>
      <c r="CZC35" s="456"/>
      <c r="CZD35" s="456"/>
      <c r="CZE35" s="271"/>
      <c r="CZF35" s="451"/>
      <c r="CZG35" s="454"/>
      <c r="CZH35" s="451"/>
      <c r="CZI35" s="457"/>
      <c r="CZJ35" s="271"/>
      <c r="CZK35" s="451"/>
      <c r="CZL35" s="454"/>
      <c r="CZM35" s="451"/>
      <c r="CZN35" s="457"/>
      <c r="CZO35" s="451"/>
      <c r="CZP35" s="457"/>
      <c r="CZQ35" s="457"/>
      <c r="CZR35" s="457"/>
      <c r="CZS35" s="271"/>
      <c r="CZT35" s="271"/>
      <c r="CZU35" s="451"/>
      <c r="CZV35" s="454"/>
      <c r="CZW35" s="451"/>
      <c r="CZX35" s="454"/>
      <c r="CZY35" s="458"/>
      <c r="CZZ35" s="459"/>
      <c r="DAA35" s="460"/>
      <c r="DAB35" s="461"/>
      <c r="DAC35" s="462"/>
      <c r="DAD35" s="458"/>
      <c r="DAE35" s="451"/>
      <c r="DAF35" s="463"/>
      <c r="DAG35" s="451"/>
      <c r="DAH35" s="451"/>
      <c r="DAI35" s="453"/>
      <c r="DAK35" s="449"/>
      <c r="DAL35" s="449"/>
      <c r="DAM35" s="449"/>
      <c r="DAN35" s="450"/>
      <c r="DAO35" s="451"/>
      <c r="DAP35" s="451"/>
      <c r="DAQ35" s="451"/>
      <c r="DAR35" s="449"/>
      <c r="DAS35" s="452"/>
      <c r="DAT35" s="453"/>
      <c r="DAU35" s="454"/>
      <c r="DAV35" s="449"/>
      <c r="DAW35" s="453"/>
      <c r="DAX35" s="453"/>
      <c r="DAY35" s="450"/>
      <c r="DAZ35" s="454"/>
      <c r="DBA35" s="455"/>
      <c r="DBB35" s="453"/>
      <c r="DBC35" s="456"/>
      <c r="DBD35" s="453"/>
      <c r="DBE35" s="456"/>
      <c r="DBF35" s="454"/>
      <c r="DBG35" s="451"/>
      <c r="DBH35" s="454"/>
      <c r="DBI35" s="450"/>
      <c r="DBJ35" s="456"/>
      <c r="DBK35" s="456"/>
      <c r="DBL35" s="456"/>
      <c r="DBM35" s="456"/>
      <c r="DBN35" s="271"/>
      <c r="DBO35" s="451"/>
      <c r="DBP35" s="454"/>
      <c r="DBQ35" s="451"/>
      <c r="DBR35" s="457"/>
      <c r="DBS35" s="271"/>
      <c r="DBT35" s="451"/>
      <c r="DBU35" s="454"/>
      <c r="DBV35" s="451"/>
      <c r="DBW35" s="457"/>
      <c r="DBX35" s="451"/>
      <c r="DBY35" s="457"/>
      <c r="DBZ35" s="457"/>
      <c r="DCA35" s="457"/>
      <c r="DCB35" s="271"/>
      <c r="DCC35" s="271"/>
      <c r="DCD35" s="451"/>
      <c r="DCE35" s="454"/>
      <c r="DCF35" s="451"/>
      <c r="DCG35" s="454"/>
      <c r="DCH35" s="458"/>
      <c r="DCI35" s="459"/>
      <c r="DCJ35" s="460"/>
      <c r="DCK35" s="461"/>
      <c r="DCL35" s="462"/>
      <c r="DCM35" s="458"/>
      <c r="DCN35" s="451"/>
      <c r="DCO35" s="463"/>
      <c r="DCP35" s="451"/>
      <c r="DCQ35" s="451"/>
      <c r="DCR35" s="453"/>
      <c r="DCT35" s="449"/>
      <c r="DCU35" s="449"/>
      <c r="DCV35" s="449"/>
      <c r="DCW35" s="450"/>
      <c r="DCX35" s="451"/>
      <c r="DCY35" s="451"/>
      <c r="DCZ35" s="451"/>
      <c r="DDA35" s="449"/>
      <c r="DDB35" s="452"/>
      <c r="DDC35" s="453"/>
      <c r="DDD35" s="454"/>
      <c r="DDE35" s="449"/>
      <c r="DDF35" s="453"/>
      <c r="DDG35" s="453"/>
      <c r="DDH35" s="450"/>
      <c r="DDI35" s="454"/>
      <c r="DDJ35" s="455"/>
      <c r="DDK35" s="453"/>
      <c r="DDL35" s="456"/>
      <c r="DDM35" s="453"/>
      <c r="DDN35" s="456"/>
      <c r="DDO35" s="454"/>
      <c r="DDP35" s="451"/>
      <c r="DDQ35" s="454"/>
      <c r="DDR35" s="450"/>
      <c r="DDS35" s="456"/>
      <c r="DDT35" s="456"/>
      <c r="DDU35" s="456"/>
      <c r="DDV35" s="456"/>
      <c r="DDW35" s="271"/>
      <c r="DDX35" s="451"/>
      <c r="DDY35" s="454"/>
      <c r="DDZ35" s="451"/>
      <c r="DEA35" s="457"/>
      <c r="DEB35" s="271"/>
      <c r="DEC35" s="451"/>
      <c r="DED35" s="454"/>
      <c r="DEE35" s="451"/>
      <c r="DEF35" s="457"/>
      <c r="DEG35" s="451"/>
      <c r="DEH35" s="457"/>
      <c r="DEI35" s="457"/>
      <c r="DEJ35" s="457"/>
      <c r="DEK35" s="271"/>
      <c r="DEL35" s="271"/>
      <c r="DEM35" s="451"/>
      <c r="DEN35" s="454"/>
      <c r="DEO35" s="451"/>
      <c r="DEP35" s="454"/>
      <c r="DEQ35" s="458"/>
      <c r="DER35" s="459"/>
      <c r="DES35" s="460"/>
      <c r="DET35" s="461"/>
      <c r="DEU35" s="462"/>
      <c r="DEV35" s="458"/>
      <c r="DEW35" s="451"/>
      <c r="DEX35" s="463"/>
      <c r="DEY35" s="451"/>
      <c r="DEZ35" s="451"/>
      <c r="DFA35" s="453"/>
      <c r="DFC35" s="449"/>
      <c r="DFD35" s="449"/>
      <c r="DFE35" s="449"/>
      <c r="DFF35" s="450"/>
      <c r="DFG35" s="451"/>
      <c r="DFH35" s="451"/>
      <c r="DFI35" s="451"/>
      <c r="DFJ35" s="449"/>
      <c r="DFK35" s="452"/>
      <c r="DFL35" s="453"/>
      <c r="DFM35" s="454"/>
      <c r="DFN35" s="449"/>
      <c r="DFO35" s="453"/>
      <c r="DFP35" s="453"/>
      <c r="DFQ35" s="450"/>
      <c r="DFR35" s="454"/>
      <c r="DFS35" s="455"/>
      <c r="DFT35" s="453"/>
      <c r="DFU35" s="456"/>
      <c r="DFV35" s="453"/>
      <c r="DFW35" s="456"/>
      <c r="DFX35" s="454"/>
      <c r="DFY35" s="451"/>
      <c r="DFZ35" s="454"/>
      <c r="DGA35" s="450"/>
      <c r="DGB35" s="456"/>
      <c r="DGC35" s="456"/>
      <c r="DGD35" s="456"/>
      <c r="DGE35" s="456"/>
      <c r="DGF35" s="271"/>
      <c r="DGG35" s="451"/>
      <c r="DGH35" s="454"/>
      <c r="DGI35" s="451"/>
      <c r="DGJ35" s="457"/>
      <c r="DGK35" s="271"/>
      <c r="DGL35" s="451"/>
      <c r="DGM35" s="454"/>
      <c r="DGN35" s="451"/>
      <c r="DGO35" s="457"/>
      <c r="DGP35" s="451"/>
      <c r="DGQ35" s="457"/>
      <c r="DGR35" s="457"/>
      <c r="DGS35" s="457"/>
      <c r="DGT35" s="271"/>
      <c r="DGU35" s="271"/>
      <c r="DGV35" s="451"/>
      <c r="DGW35" s="454"/>
      <c r="DGX35" s="451"/>
      <c r="DGY35" s="454"/>
      <c r="DGZ35" s="458"/>
      <c r="DHA35" s="459"/>
      <c r="DHB35" s="460"/>
      <c r="DHC35" s="461"/>
      <c r="DHD35" s="462"/>
      <c r="DHE35" s="458"/>
      <c r="DHF35" s="451"/>
      <c r="DHG35" s="463"/>
      <c r="DHH35" s="451"/>
      <c r="DHI35" s="451"/>
      <c r="DHJ35" s="453"/>
      <c r="DHL35" s="449"/>
      <c r="DHM35" s="449"/>
      <c r="DHN35" s="449"/>
      <c r="DHO35" s="450"/>
      <c r="DHP35" s="451"/>
      <c r="DHQ35" s="451"/>
      <c r="DHR35" s="451"/>
      <c r="DHS35" s="449"/>
      <c r="DHT35" s="452"/>
      <c r="DHU35" s="453"/>
      <c r="DHV35" s="454"/>
      <c r="DHW35" s="449"/>
      <c r="DHX35" s="453"/>
      <c r="DHY35" s="453"/>
      <c r="DHZ35" s="450"/>
      <c r="DIA35" s="454"/>
      <c r="DIB35" s="455"/>
      <c r="DIC35" s="453"/>
      <c r="DID35" s="456"/>
      <c r="DIE35" s="453"/>
      <c r="DIF35" s="456"/>
      <c r="DIG35" s="454"/>
      <c r="DIH35" s="451"/>
      <c r="DII35" s="454"/>
      <c r="DIJ35" s="450"/>
      <c r="DIK35" s="456"/>
      <c r="DIL35" s="456"/>
      <c r="DIM35" s="456"/>
      <c r="DIN35" s="456"/>
      <c r="DIO35" s="271"/>
      <c r="DIP35" s="451"/>
      <c r="DIQ35" s="454"/>
      <c r="DIR35" s="451"/>
      <c r="DIS35" s="457"/>
      <c r="DIT35" s="271"/>
      <c r="DIU35" s="451"/>
      <c r="DIV35" s="454"/>
      <c r="DIW35" s="451"/>
      <c r="DIX35" s="457"/>
      <c r="DIY35" s="451"/>
      <c r="DIZ35" s="457"/>
      <c r="DJA35" s="457"/>
      <c r="DJB35" s="457"/>
      <c r="DJC35" s="271"/>
      <c r="DJD35" s="271"/>
      <c r="DJE35" s="451"/>
      <c r="DJF35" s="454"/>
      <c r="DJG35" s="451"/>
      <c r="DJH35" s="454"/>
      <c r="DJI35" s="458"/>
      <c r="DJJ35" s="459"/>
      <c r="DJK35" s="460"/>
      <c r="DJL35" s="461"/>
      <c r="DJM35" s="462"/>
      <c r="DJN35" s="458"/>
      <c r="DJO35" s="451"/>
      <c r="DJP35" s="463"/>
      <c r="DJQ35" s="451"/>
      <c r="DJR35" s="451"/>
      <c r="DJS35" s="453"/>
      <c r="DJU35" s="449"/>
      <c r="DJV35" s="449"/>
      <c r="DJW35" s="449"/>
      <c r="DJX35" s="450"/>
      <c r="DJY35" s="451"/>
      <c r="DJZ35" s="451"/>
      <c r="DKA35" s="451"/>
      <c r="DKB35" s="449"/>
      <c r="DKC35" s="452"/>
      <c r="DKD35" s="453"/>
      <c r="DKE35" s="454"/>
      <c r="DKF35" s="449"/>
      <c r="DKG35" s="453"/>
      <c r="DKH35" s="453"/>
      <c r="DKI35" s="450"/>
      <c r="DKJ35" s="454"/>
      <c r="DKK35" s="455"/>
      <c r="DKL35" s="453"/>
      <c r="DKM35" s="456"/>
      <c r="DKN35" s="453"/>
      <c r="DKO35" s="456"/>
      <c r="DKP35" s="454"/>
      <c r="DKQ35" s="451"/>
      <c r="DKR35" s="454"/>
      <c r="DKS35" s="450"/>
      <c r="DKT35" s="456"/>
      <c r="DKU35" s="456"/>
      <c r="DKV35" s="456"/>
      <c r="DKW35" s="456"/>
      <c r="DKX35" s="271"/>
      <c r="DKY35" s="451"/>
      <c r="DKZ35" s="454"/>
      <c r="DLA35" s="451"/>
      <c r="DLB35" s="457"/>
      <c r="DLC35" s="271"/>
      <c r="DLD35" s="451"/>
      <c r="DLE35" s="454"/>
      <c r="DLF35" s="451"/>
      <c r="DLG35" s="457"/>
      <c r="DLH35" s="451"/>
      <c r="DLI35" s="457"/>
      <c r="DLJ35" s="457"/>
      <c r="DLK35" s="457"/>
      <c r="DLL35" s="271"/>
      <c r="DLM35" s="271"/>
      <c r="DLN35" s="451"/>
      <c r="DLO35" s="454"/>
      <c r="DLP35" s="451"/>
      <c r="DLQ35" s="454"/>
      <c r="DLR35" s="458"/>
      <c r="DLS35" s="459"/>
      <c r="DLT35" s="460"/>
      <c r="DLU35" s="461"/>
      <c r="DLV35" s="462"/>
      <c r="DLW35" s="458"/>
      <c r="DLX35" s="451"/>
      <c r="DLY35" s="463"/>
      <c r="DLZ35" s="451"/>
      <c r="DMA35" s="451"/>
      <c r="DMB35" s="453"/>
      <c r="DMD35" s="449"/>
      <c r="DME35" s="449"/>
      <c r="DMF35" s="449"/>
      <c r="DMG35" s="450"/>
      <c r="DMH35" s="451"/>
      <c r="DMI35" s="451"/>
      <c r="DMJ35" s="451"/>
      <c r="DMK35" s="449"/>
      <c r="DML35" s="452"/>
      <c r="DMM35" s="453"/>
      <c r="DMN35" s="454"/>
      <c r="DMO35" s="449"/>
      <c r="DMP35" s="453"/>
      <c r="DMQ35" s="453"/>
      <c r="DMR35" s="450"/>
      <c r="DMS35" s="454"/>
      <c r="DMT35" s="455"/>
      <c r="DMU35" s="453"/>
      <c r="DMV35" s="456"/>
      <c r="DMW35" s="453"/>
      <c r="DMX35" s="456"/>
      <c r="DMY35" s="454"/>
      <c r="DMZ35" s="451"/>
      <c r="DNA35" s="454"/>
      <c r="DNB35" s="450"/>
      <c r="DNC35" s="456"/>
      <c r="DND35" s="456"/>
      <c r="DNE35" s="456"/>
      <c r="DNF35" s="456"/>
      <c r="DNG35" s="271"/>
      <c r="DNH35" s="451"/>
      <c r="DNI35" s="454"/>
      <c r="DNJ35" s="451"/>
      <c r="DNK35" s="457"/>
      <c r="DNL35" s="271"/>
      <c r="DNM35" s="451"/>
      <c r="DNN35" s="454"/>
      <c r="DNO35" s="451"/>
      <c r="DNP35" s="457"/>
      <c r="DNQ35" s="451"/>
      <c r="DNR35" s="457"/>
      <c r="DNS35" s="457"/>
      <c r="DNT35" s="457"/>
      <c r="DNU35" s="271"/>
      <c r="DNV35" s="271"/>
      <c r="DNW35" s="451"/>
      <c r="DNX35" s="454"/>
      <c r="DNY35" s="451"/>
      <c r="DNZ35" s="454"/>
      <c r="DOA35" s="458"/>
      <c r="DOB35" s="459"/>
      <c r="DOC35" s="460"/>
      <c r="DOD35" s="461"/>
      <c r="DOE35" s="462"/>
      <c r="DOF35" s="458"/>
      <c r="DOG35" s="451"/>
      <c r="DOH35" s="463"/>
      <c r="DOI35" s="451"/>
      <c r="DOJ35" s="451"/>
      <c r="DOK35" s="453"/>
      <c r="DOM35" s="449"/>
      <c r="DON35" s="449"/>
      <c r="DOO35" s="449"/>
      <c r="DOP35" s="450"/>
      <c r="DOQ35" s="451"/>
      <c r="DOR35" s="451"/>
      <c r="DOS35" s="451"/>
      <c r="DOT35" s="449"/>
      <c r="DOU35" s="452"/>
      <c r="DOV35" s="453"/>
      <c r="DOW35" s="454"/>
      <c r="DOX35" s="449"/>
      <c r="DOY35" s="453"/>
      <c r="DOZ35" s="453"/>
      <c r="DPA35" s="450"/>
      <c r="DPB35" s="454"/>
      <c r="DPC35" s="455"/>
      <c r="DPD35" s="453"/>
      <c r="DPE35" s="456"/>
      <c r="DPF35" s="453"/>
      <c r="DPG35" s="456"/>
      <c r="DPH35" s="454"/>
      <c r="DPI35" s="451"/>
      <c r="DPJ35" s="454"/>
      <c r="DPK35" s="450"/>
      <c r="DPL35" s="456"/>
      <c r="DPM35" s="456"/>
      <c r="DPN35" s="456"/>
      <c r="DPO35" s="456"/>
      <c r="DPP35" s="271"/>
      <c r="DPQ35" s="451"/>
      <c r="DPR35" s="454"/>
      <c r="DPS35" s="451"/>
      <c r="DPT35" s="457"/>
      <c r="DPU35" s="271"/>
      <c r="DPV35" s="451"/>
      <c r="DPW35" s="454"/>
      <c r="DPX35" s="451"/>
      <c r="DPY35" s="457"/>
      <c r="DPZ35" s="451"/>
      <c r="DQA35" s="457"/>
      <c r="DQB35" s="457"/>
      <c r="DQC35" s="457"/>
      <c r="DQD35" s="271"/>
      <c r="DQE35" s="271"/>
      <c r="DQF35" s="451"/>
      <c r="DQG35" s="454"/>
      <c r="DQH35" s="451"/>
      <c r="DQI35" s="454"/>
      <c r="DQJ35" s="458"/>
      <c r="DQK35" s="459"/>
      <c r="DQL35" s="460"/>
      <c r="DQM35" s="461"/>
      <c r="DQN35" s="462"/>
      <c r="DQO35" s="458"/>
      <c r="DQP35" s="451"/>
      <c r="DQQ35" s="463"/>
      <c r="DQR35" s="451"/>
      <c r="DQS35" s="451"/>
      <c r="DQT35" s="453"/>
      <c r="DQV35" s="449"/>
      <c r="DQW35" s="449"/>
      <c r="DQX35" s="449"/>
      <c r="DQY35" s="450"/>
      <c r="DQZ35" s="451"/>
      <c r="DRA35" s="451"/>
      <c r="DRB35" s="451"/>
      <c r="DRC35" s="449"/>
      <c r="DRD35" s="452"/>
      <c r="DRE35" s="453"/>
      <c r="DRF35" s="454"/>
      <c r="DRG35" s="449"/>
      <c r="DRH35" s="453"/>
      <c r="DRI35" s="453"/>
      <c r="DRJ35" s="450"/>
      <c r="DRK35" s="454"/>
      <c r="DRL35" s="455"/>
      <c r="DRM35" s="453"/>
      <c r="DRN35" s="456"/>
      <c r="DRO35" s="453"/>
      <c r="DRP35" s="456"/>
      <c r="DRQ35" s="454"/>
      <c r="DRR35" s="451"/>
      <c r="DRS35" s="454"/>
      <c r="DRT35" s="450"/>
      <c r="DRU35" s="456"/>
      <c r="DRV35" s="456"/>
      <c r="DRW35" s="456"/>
      <c r="DRX35" s="456"/>
      <c r="DRY35" s="271"/>
      <c r="DRZ35" s="451"/>
      <c r="DSA35" s="454"/>
      <c r="DSB35" s="451"/>
      <c r="DSC35" s="457"/>
      <c r="DSD35" s="271"/>
      <c r="DSE35" s="451"/>
      <c r="DSF35" s="454"/>
      <c r="DSG35" s="451"/>
      <c r="DSH35" s="457"/>
      <c r="DSI35" s="451"/>
      <c r="DSJ35" s="457"/>
      <c r="DSK35" s="457"/>
      <c r="DSL35" s="457"/>
      <c r="DSM35" s="271"/>
      <c r="DSN35" s="271"/>
      <c r="DSO35" s="451"/>
      <c r="DSP35" s="454"/>
      <c r="DSQ35" s="451"/>
      <c r="DSR35" s="454"/>
      <c r="DSS35" s="458"/>
      <c r="DST35" s="459"/>
      <c r="DSU35" s="460"/>
      <c r="DSV35" s="461"/>
      <c r="DSW35" s="462"/>
      <c r="DSX35" s="458"/>
      <c r="DSY35" s="451"/>
      <c r="DSZ35" s="463"/>
      <c r="DTA35" s="451"/>
      <c r="DTB35" s="451"/>
      <c r="DTC35" s="453"/>
      <c r="DTE35" s="449"/>
      <c r="DTF35" s="449"/>
      <c r="DTG35" s="449"/>
      <c r="DTH35" s="450"/>
      <c r="DTI35" s="451"/>
      <c r="DTJ35" s="451"/>
      <c r="DTK35" s="451"/>
      <c r="DTL35" s="449"/>
      <c r="DTM35" s="452"/>
      <c r="DTN35" s="453"/>
      <c r="DTO35" s="454"/>
      <c r="DTP35" s="449"/>
      <c r="DTQ35" s="453"/>
      <c r="DTR35" s="453"/>
      <c r="DTS35" s="450"/>
      <c r="DTT35" s="454"/>
      <c r="DTU35" s="455"/>
      <c r="DTV35" s="453"/>
      <c r="DTW35" s="456"/>
      <c r="DTX35" s="453"/>
      <c r="DTY35" s="456"/>
      <c r="DTZ35" s="454"/>
      <c r="DUA35" s="451"/>
      <c r="DUB35" s="454"/>
      <c r="DUC35" s="450"/>
      <c r="DUD35" s="456"/>
      <c r="DUE35" s="456"/>
      <c r="DUF35" s="456"/>
      <c r="DUG35" s="456"/>
      <c r="DUH35" s="271"/>
      <c r="DUI35" s="451"/>
      <c r="DUJ35" s="454"/>
      <c r="DUK35" s="451"/>
      <c r="DUL35" s="457"/>
      <c r="DUM35" s="271"/>
      <c r="DUN35" s="451"/>
      <c r="DUO35" s="454"/>
      <c r="DUP35" s="451"/>
      <c r="DUQ35" s="457"/>
      <c r="DUR35" s="451"/>
      <c r="DUS35" s="457"/>
      <c r="DUT35" s="457"/>
      <c r="DUU35" s="457"/>
      <c r="DUV35" s="271"/>
      <c r="DUW35" s="271"/>
      <c r="DUX35" s="451"/>
      <c r="DUY35" s="454"/>
      <c r="DUZ35" s="451"/>
      <c r="DVA35" s="454"/>
      <c r="DVB35" s="458"/>
      <c r="DVC35" s="459"/>
      <c r="DVD35" s="460"/>
      <c r="DVE35" s="461"/>
      <c r="DVF35" s="462"/>
      <c r="DVG35" s="458"/>
      <c r="DVH35" s="451"/>
      <c r="DVI35" s="463"/>
      <c r="DVJ35" s="451"/>
      <c r="DVK35" s="451"/>
      <c r="DVL35" s="453"/>
      <c r="DVN35" s="449"/>
      <c r="DVO35" s="449"/>
      <c r="DVP35" s="449"/>
      <c r="DVQ35" s="450"/>
      <c r="DVR35" s="451"/>
      <c r="DVS35" s="451"/>
      <c r="DVT35" s="451"/>
      <c r="DVU35" s="449"/>
      <c r="DVV35" s="452"/>
      <c r="DVW35" s="453"/>
      <c r="DVX35" s="454"/>
      <c r="DVY35" s="449"/>
      <c r="DVZ35" s="453"/>
      <c r="DWA35" s="453"/>
      <c r="DWB35" s="450"/>
      <c r="DWC35" s="454"/>
      <c r="DWD35" s="455"/>
      <c r="DWE35" s="453"/>
      <c r="DWF35" s="456"/>
      <c r="DWG35" s="453"/>
      <c r="DWH35" s="456"/>
      <c r="DWI35" s="454"/>
      <c r="DWJ35" s="451"/>
      <c r="DWK35" s="454"/>
      <c r="DWL35" s="450"/>
      <c r="DWM35" s="456"/>
      <c r="DWN35" s="456"/>
      <c r="DWO35" s="456"/>
      <c r="DWP35" s="456"/>
      <c r="DWQ35" s="271"/>
      <c r="DWR35" s="451"/>
      <c r="DWS35" s="454"/>
      <c r="DWT35" s="451"/>
      <c r="DWU35" s="457"/>
      <c r="DWV35" s="271"/>
      <c r="DWW35" s="451"/>
      <c r="DWX35" s="454"/>
      <c r="DWY35" s="451"/>
      <c r="DWZ35" s="457"/>
      <c r="DXA35" s="451"/>
      <c r="DXB35" s="457"/>
      <c r="DXC35" s="457"/>
      <c r="DXD35" s="457"/>
      <c r="DXE35" s="271"/>
      <c r="DXF35" s="271"/>
      <c r="DXG35" s="451"/>
      <c r="DXH35" s="454"/>
      <c r="DXI35" s="451"/>
      <c r="DXJ35" s="454"/>
      <c r="DXK35" s="458"/>
      <c r="DXL35" s="459"/>
      <c r="DXM35" s="460"/>
      <c r="DXN35" s="461"/>
      <c r="DXO35" s="462"/>
      <c r="DXP35" s="458"/>
      <c r="DXQ35" s="451"/>
      <c r="DXR35" s="463"/>
      <c r="DXS35" s="451"/>
      <c r="DXT35" s="451"/>
      <c r="DXU35" s="453"/>
      <c r="DXW35" s="449"/>
      <c r="DXX35" s="449"/>
      <c r="DXY35" s="449"/>
      <c r="DXZ35" s="450"/>
      <c r="DYA35" s="451"/>
      <c r="DYB35" s="451"/>
      <c r="DYC35" s="451"/>
      <c r="DYD35" s="449"/>
      <c r="DYE35" s="452"/>
      <c r="DYF35" s="453"/>
      <c r="DYG35" s="454"/>
      <c r="DYH35" s="449"/>
      <c r="DYI35" s="453"/>
      <c r="DYJ35" s="453"/>
      <c r="DYK35" s="450"/>
      <c r="DYL35" s="454"/>
      <c r="DYM35" s="455"/>
      <c r="DYN35" s="453"/>
      <c r="DYO35" s="456"/>
      <c r="DYP35" s="453"/>
      <c r="DYQ35" s="456"/>
      <c r="DYR35" s="454"/>
      <c r="DYS35" s="451"/>
      <c r="DYT35" s="454"/>
      <c r="DYU35" s="450"/>
      <c r="DYV35" s="456"/>
      <c r="DYW35" s="456"/>
      <c r="DYX35" s="456"/>
      <c r="DYY35" s="456"/>
      <c r="DYZ35" s="271"/>
      <c r="DZA35" s="451"/>
      <c r="DZB35" s="454"/>
      <c r="DZC35" s="451"/>
      <c r="DZD35" s="457"/>
      <c r="DZE35" s="271"/>
      <c r="DZF35" s="451"/>
      <c r="DZG35" s="454"/>
      <c r="DZH35" s="451"/>
      <c r="DZI35" s="457"/>
      <c r="DZJ35" s="451"/>
      <c r="DZK35" s="457"/>
      <c r="DZL35" s="457"/>
      <c r="DZM35" s="457"/>
      <c r="DZN35" s="271"/>
      <c r="DZO35" s="271"/>
      <c r="DZP35" s="451"/>
      <c r="DZQ35" s="454"/>
      <c r="DZR35" s="451"/>
      <c r="DZS35" s="454"/>
      <c r="DZT35" s="458"/>
      <c r="DZU35" s="459"/>
      <c r="DZV35" s="460"/>
      <c r="DZW35" s="461"/>
      <c r="DZX35" s="462"/>
      <c r="DZY35" s="458"/>
      <c r="DZZ35" s="451"/>
      <c r="EAA35" s="463"/>
      <c r="EAB35" s="451"/>
      <c r="EAC35" s="451"/>
      <c r="EAD35" s="453"/>
      <c r="EAF35" s="449"/>
      <c r="EAG35" s="449"/>
      <c r="EAH35" s="449"/>
      <c r="EAI35" s="450"/>
      <c r="EAJ35" s="451"/>
      <c r="EAK35" s="451"/>
      <c r="EAL35" s="451"/>
      <c r="EAM35" s="449"/>
      <c r="EAN35" s="452"/>
      <c r="EAO35" s="453"/>
      <c r="EAP35" s="454"/>
      <c r="EAQ35" s="449"/>
      <c r="EAR35" s="453"/>
      <c r="EAS35" s="453"/>
      <c r="EAT35" s="450"/>
      <c r="EAU35" s="454"/>
      <c r="EAV35" s="455"/>
      <c r="EAW35" s="453"/>
      <c r="EAX35" s="456"/>
      <c r="EAY35" s="453"/>
      <c r="EAZ35" s="456"/>
      <c r="EBA35" s="454"/>
      <c r="EBB35" s="451"/>
      <c r="EBC35" s="454"/>
      <c r="EBD35" s="450"/>
      <c r="EBE35" s="456"/>
      <c r="EBF35" s="456"/>
      <c r="EBG35" s="456"/>
      <c r="EBH35" s="456"/>
      <c r="EBI35" s="271"/>
      <c r="EBJ35" s="451"/>
      <c r="EBK35" s="454"/>
      <c r="EBL35" s="451"/>
      <c r="EBM35" s="457"/>
      <c r="EBN35" s="271"/>
      <c r="EBO35" s="451"/>
      <c r="EBP35" s="454"/>
      <c r="EBQ35" s="451"/>
      <c r="EBR35" s="457"/>
      <c r="EBS35" s="451"/>
      <c r="EBT35" s="457"/>
      <c r="EBU35" s="457"/>
      <c r="EBV35" s="457"/>
      <c r="EBW35" s="271"/>
      <c r="EBX35" s="271"/>
      <c r="EBY35" s="451"/>
      <c r="EBZ35" s="454"/>
      <c r="ECA35" s="451"/>
      <c r="ECB35" s="454"/>
      <c r="ECC35" s="458"/>
      <c r="ECD35" s="459"/>
      <c r="ECE35" s="460"/>
      <c r="ECF35" s="461"/>
      <c r="ECG35" s="462"/>
      <c r="ECH35" s="458"/>
      <c r="ECI35" s="451"/>
      <c r="ECJ35" s="463"/>
      <c r="ECK35" s="451"/>
      <c r="ECL35" s="451"/>
      <c r="ECM35" s="453"/>
      <c r="ECO35" s="449"/>
      <c r="ECP35" s="449"/>
      <c r="ECQ35" s="449"/>
      <c r="ECR35" s="450"/>
      <c r="ECS35" s="451"/>
      <c r="ECT35" s="451"/>
      <c r="ECU35" s="451"/>
      <c r="ECV35" s="449"/>
      <c r="ECW35" s="452"/>
      <c r="ECX35" s="453"/>
      <c r="ECY35" s="454"/>
      <c r="ECZ35" s="449"/>
      <c r="EDA35" s="453"/>
      <c r="EDB35" s="453"/>
      <c r="EDC35" s="450"/>
      <c r="EDD35" s="454"/>
      <c r="EDE35" s="455"/>
      <c r="EDF35" s="453"/>
      <c r="EDG35" s="456"/>
      <c r="EDH35" s="453"/>
      <c r="EDI35" s="456"/>
      <c r="EDJ35" s="454"/>
      <c r="EDK35" s="451"/>
      <c r="EDL35" s="454"/>
      <c r="EDM35" s="450"/>
      <c r="EDN35" s="456"/>
      <c r="EDO35" s="456"/>
      <c r="EDP35" s="456"/>
      <c r="EDQ35" s="456"/>
      <c r="EDR35" s="271"/>
      <c r="EDS35" s="451"/>
      <c r="EDT35" s="454"/>
      <c r="EDU35" s="451"/>
      <c r="EDV35" s="457"/>
      <c r="EDW35" s="271"/>
      <c r="EDX35" s="451"/>
      <c r="EDY35" s="454"/>
      <c r="EDZ35" s="451"/>
      <c r="EEA35" s="457"/>
      <c r="EEB35" s="451"/>
      <c r="EEC35" s="457"/>
      <c r="EED35" s="457"/>
      <c r="EEE35" s="457"/>
      <c r="EEF35" s="271"/>
      <c r="EEG35" s="271"/>
      <c r="EEH35" s="451"/>
      <c r="EEI35" s="454"/>
      <c r="EEJ35" s="451"/>
      <c r="EEK35" s="454"/>
      <c r="EEL35" s="458"/>
      <c r="EEM35" s="459"/>
      <c r="EEN35" s="460"/>
      <c r="EEO35" s="461"/>
      <c r="EEP35" s="462"/>
      <c r="EEQ35" s="458"/>
      <c r="EER35" s="451"/>
      <c r="EES35" s="463"/>
      <c r="EET35" s="451"/>
      <c r="EEU35" s="451"/>
      <c r="EEV35" s="453"/>
      <c r="EEX35" s="449"/>
      <c r="EEY35" s="449"/>
      <c r="EEZ35" s="449"/>
      <c r="EFA35" s="450"/>
      <c r="EFB35" s="451"/>
      <c r="EFC35" s="451"/>
      <c r="EFD35" s="451"/>
      <c r="EFE35" s="449"/>
      <c r="EFF35" s="452"/>
      <c r="EFG35" s="453"/>
      <c r="EFH35" s="454"/>
      <c r="EFI35" s="449"/>
      <c r="EFJ35" s="453"/>
      <c r="EFK35" s="453"/>
      <c r="EFL35" s="450"/>
      <c r="EFM35" s="454"/>
      <c r="EFN35" s="455"/>
      <c r="EFO35" s="453"/>
      <c r="EFP35" s="456"/>
      <c r="EFQ35" s="453"/>
      <c r="EFR35" s="456"/>
      <c r="EFS35" s="454"/>
      <c r="EFT35" s="451"/>
      <c r="EFU35" s="454"/>
      <c r="EFV35" s="450"/>
      <c r="EFW35" s="456"/>
      <c r="EFX35" s="456"/>
      <c r="EFY35" s="456"/>
      <c r="EFZ35" s="456"/>
      <c r="EGA35" s="271"/>
      <c r="EGB35" s="451"/>
      <c r="EGC35" s="454"/>
      <c r="EGD35" s="451"/>
      <c r="EGE35" s="457"/>
      <c r="EGF35" s="271"/>
      <c r="EGG35" s="451"/>
      <c r="EGH35" s="454"/>
      <c r="EGI35" s="451"/>
      <c r="EGJ35" s="457"/>
      <c r="EGK35" s="451"/>
      <c r="EGL35" s="457"/>
      <c r="EGM35" s="457"/>
      <c r="EGN35" s="457"/>
      <c r="EGO35" s="271"/>
      <c r="EGP35" s="271"/>
      <c r="EGQ35" s="451"/>
      <c r="EGR35" s="454"/>
      <c r="EGS35" s="451"/>
      <c r="EGT35" s="454"/>
      <c r="EGU35" s="458"/>
      <c r="EGV35" s="459"/>
      <c r="EGW35" s="460"/>
      <c r="EGX35" s="461"/>
      <c r="EGY35" s="462"/>
      <c r="EGZ35" s="458"/>
      <c r="EHA35" s="451"/>
      <c r="EHB35" s="463"/>
      <c r="EHC35" s="451"/>
      <c r="EHD35" s="451"/>
      <c r="EHE35" s="453"/>
      <c r="EHG35" s="449"/>
      <c r="EHH35" s="449"/>
      <c r="EHI35" s="449"/>
      <c r="EHJ35" s="450"/>
      <c r="EHK35" s="451"/>
      <c r="EHL35" s="451"/>
      <c r="EHM35" s="451"/>
      <c r="EHN35" s="449"/>
      <c r="EHO35" s="452"/>
      <c r="EHP35" s="453"/>
      <c r="EHQ35" s="454"/>
      <c r="EHR35" s="449"/>
      <c r="EHS35" s="453"/>
      <c r="EHT35" s="453"/>
      <c r="EHU35" s="450"/>
      <c r="EHV35" s="454"/>
      <c r="EHW35" s="455"/>
      <c r="EHX35" s="453"/>
      <c r="EHY35" s="456"/>
      <c r="EHZ35" s="453"/>
      <c r="EIA35" s="456"/>
      <c r="EIB35" s="454"/>
      <c r="EIC35" s="451"/>
      <c r="EID35" s="454"/>
      <c r="EIE35" s="450"/>
      <c r="EIF35" s="456"/>
      <c r="EIG35" s="456"/>
      <c r="EIH35" s="456"/>
      <c r="EII35" s="456"/>
      <c r="EIJ35" s="271"/>
      <c r="EIK35" s="451"/>
      <c r="EIL35" s="454"/>
      <c r="EIM35" s="451"/>
      <c r="EIN35" s="457"/>
      <c r="EIO35" s="271"/>
      <c r="EIP35" s="451"/>
      <c r="EIQ35" s="454"/>
      <c r="EIR35" s="451"/>
      <c r="EIS35" s="457"/>
      <c r="EIT35" s="451"/>
      <c r="EIU35" s="457"/>
      <c r="EIV35" s="457"/>
      <c r="EIW35" s="457"/>
      <c r="EIX35" s="271"/>
      <c r="EIY35" s="271"/>
      <c r="EIZ35" s="451"/>
      <c r="EJA35" s="454"/>
      <c r="EJB35" s="451"/>
      <c r="EJC35" s="454"/>
      <c r="EJD35" s="458"/>
      <c r="EJE35" s="459"/>
      <c r="EJF35" s="460"/>
      <c r="EJG35" s="461"/>
      <c r="EJH35" s="462"/>
      <c r="EJI35" s="458"/>
      <c r="EJJ35" s="451"/>
      <c r="EJK35" s="463"/>
      <c r="EJL35" s="451"/>
      <c r="EJM35" s="451"/>
      <c r="EJN35" s="453"/>
      <c r="EJP35" s="449"/>
      <c r="EJQ35" s="449"/>
      <c r="EJR35" s="449"/>
      <c r="EJS35" s="450"/>
      <c r="EJT35" s="451"/>
      <c r="EJU35" s="451"/>
      <c r="EJV35" s="451"/>
      <c r="EJW35" s="449"/>
      <c r="EJX35" s="452"/>
      <c r="EJY35" s="453"/>
      <c r="EJZ35" s="454"/>
      <c r="EKA35" s="449"/>
      <c r="EKB35" s="453"/>
      <c r="EKC35" s="453"/>
      <c r="EKD35" s="450"/>
      <c r="EKE35" s="454"/>
      <c r="EKF35" s="455"/>
      <c r="EKG35" s="453"/>
      <c r="EKH35" s="456"/>
      <c r="EKI35" s="453"/>
      <c r="EKJ35" s="456"/>
      <c r="EKK35" s="454"/>
      <c r="EKL35" s="451"/>
      <c r="EKM35" s="454"/>
      <c r="EKN35" s="450"/>
      <c r="EKO35" s="456"/>
      <c r="EKP35" s="456"/>
      <c r="EKQ35" s="456"/>
      <c r="EKR35" s="456"/>
      <c r="EKS35" s="271"/>
      <c r="EKT35" s="451"/>
      <c r="EKU35" s="454"/>
      <c r="EKV35" s="451"/>
      <c r="EKW35" s="457"/>
      <c r="EKX35" s="271"/>
      <c r="EKY35" s="451"/>
      <c r="EKZ35" s="454"/>
      <c r="ELA35" s="451"/>
      <c r="ELB35" s="457"/>
      <c r="ELC35" s="451"/>
      <c r="ELD35" s="457"/>
      <c r="ELE35" s="457"/>
      <c r="ELF35" s="457"/>
      <c r="ELG35" s="271"/>
      <c r="ELH35" s="271"/>
      <c r="ELI35" s="451"/>
      <c r="ELJ35" s="454"/>
      <c r="ELK35" s="451"/>
      <c r="ELL35" s="454"/>
      <c r="ELM35" s="458"/>
      <c r="ELN35" s="459"/>
      <c r="ELO35" s="460"/>
      <c r="ELP35" s="461"/>
      <c r="ELQ35" s="462"/>
      <c r="ELR35" s="458"/>
      <c r="ELS35" s="451"/>
      <c r="ELT35" s="463"/>
      <c r="ELU35" s="451"/>
      <c r="ELV35" s="451"/>
      <c r="ELW35" s="453"/>
      <c r="ELY35" s="449"/>
      <c r="ELZ35" s="449"/>
      <c r="EMA35" s="449"/>
      <c r="EMB35" s="450"/>
      <c r="EMC35" s="451"/>
      <c r="EMD35" s="451"/>
      <c r="EME35" s="451"/>
      <c r="EMF35" s="449"/>
      <c r="EMG35" s="452"/>
      <c r="EMH35" s="453"/>
      <c r="EMI35" s="454"/>
      <c r="EMJ35" s="449"/>
      <c r="EMK35" s="453"/>
      <c r="EML35" s="453"/>
      <c r="EMM35" s="450"/>
      <c r="EMN35" s="454"/>
      <c r="EMO35" s="455"/>
      <c r="EMP35" s="453"/>
      <c r="EMQ35" s="456"/>
      <c r="EMR35" s="453"/>
      <c r="EMS35" s="456"/>
      <c r="EMT35" s="454"/>
      <c r="EMU35" s="451"/>
      <c r="EMV35" s="454"/>
      <c r="EMW35" s="450"/>
      <c r="EMX35" s="456"/>
      <c r="EMY35" s="456"/>
      <c r="EMZ35" s="456"/>
      <c r="ENA35" s="456"/>
      <c r="ENB35" s="271"/>
      <c r="ENC35" s="451"/>
      <c r="END35" s="454"/>
      <c r="ENE35" s="451"/>
      <c r="ENF35" s="457"/>
      <c r="ENG35" s="271"/>
      <c r="ENH35" s="451"/>
      <c r="ENI35" s="454"/>
      <c r="ENJ35" s="451"/>
      <c r="ENK35" s="457"/>
      <c r="ENL35" s="451"/>
      <c r="ENM35" s="457"/>
      <c r="ENN35" s="457"/>
      <c r="ENO35" s="457"/>
      <c r="ENP35" s="271"/>
      <c r="ENQ35" s="271"/>
      <c r="ENR35" s="451"/>
      <c r="ENS35" s="454"/>
      <c r="ENT35" s="451"/>
      <c r="ENU35" s="454"/>
      <c r="ENV35" s="458"/>
      <c r="ENW35" s="459"/>
      <c r="ENX35" s="460"/>
      <c r="ENY35" s="461"/>
      <c r="ENZ35" s="462"/>
      <c r="EOA35" s="458"/>
      <c r="EOB35" s="451"/>
      <c r="EOC35" s="463"/>
      <c r="EOD35" s="451"/>
      <c r="EOE35" s="451"/>
      <c r="EOF35" s="453"/>
      <c r="EOH35" s="449"/>
      <c r="EOI35" s="449"/>
      <c r="EOJ35" s="449"/>
      <c r="EOK35" s="450"/>
      <c r="EOL35" s="451"/>
      <c r="EOM35" s="451"/>
      <c r="EON35" s="451"/>
      <c r="EOO35" s="449"/>
      <c r="EOP35" s="452"/>
      <c r="EOQ35" s="453"/>
      <c r="EOR35" s="454"/>
      <c r="EOS35" s="449"/>
      <c r="EOT35" s="453"/>
      <c r="EOU35" s="453"/>
      <c r="EOV35" s="450"/>
      <c r="EOW35" s="454"/>
      <c r="EOX35" s="455"/>
      <c r="EOY35" s="453"/>
      <c r="EOZ35" s="456"/>
      <c r="EPA35" s="453"/>
      <c r="EPB35" s="456"/>
      <c r="EPC35" s="454"/>
      <c r="EPD35" s="451"/>
      <c r="EPE35" s="454"/>
      <c r="EPF35" s="450"/>
      <c r="EPG35" s="456"/>
      <c r="EPH35" s="456"/>
      <c r="EPI35" s="456"/>
      <c r="EPJ35" s="456"/>
      <c r="EPK35" s="271"/>
      <c r="EPL35" s="451"/>
      <c r="EPM35" s="454"/>
      <c r="EPN35" s="451"/>
      <c r="EPO35" s="457"/>
      <c r="EPP35" s="271"/>
      <c r="EPQ35" s="451"/>
      <c r="EPR35" s="454"/>
      <c r="EPS35" s="451"/>
      <c r="EPT35" s="457"/>
      <c r="EPU35" s="451"/>
      <c r="EPV35" s="457"/>
      <c r="EPW35" s="457"/>
      <c r="EPX35" s="457"/>
      <c r="EPY35" s="271"/>
      <c r="EPZ35" s="271"/>
      <c r="EQA35" s="451"/>
      <c r="EQB35" s="454"/>
      <c r="EQC35" s="451"/>
      <c r="EQD35" s="454"/>
      <c r="EQE35" s="458"/>
      <c r="EQF35" s="459"/>
      <c r="EQG35" s="460"/>
      <c r="EQH35" s="461"/>
      <c r="EQI35" s="462"/>
      <c r="EQJ35" s="458"/>
      <c r="EQK35" s="451"/>
      <c r="EQL35" s="463"/>
      <c r="EQM35" s="451"/>
      <c r="EQN35" s="451"/>
      <c r="EQO35" s="453"/>
      <c r="EQQ35" s="449"/>
      <c r="EQR35" s="449"/>
      <c r="EQS35" s="449"/>
      <c r="EQT35" s="450"/>
      <c r="EQU35" s="451"/>
      <c r="EQV35" s="451"/>
      <c r="EQW35" s="451"/>
      <c r="EQX35" s="449"/>
      <c r="EQY35" s="452"/>
      <c r="EQZ35" s="453"/>
      <c r="ERA35" s="454"/>
      <c r="ERB35" s="449"/>
      <c r="ERC35" s="453"/>
      <c r="ERD35" s="453"/>
      <c r="ERE35" s="450"/>
      <c r="ERF35" s="454"/>
      <c r="ERG35" s="455"/>
      <c r="ERH35" s="453"/>
      <c r="ERI35" s="456"/>
      <c r="ERJ35" s="453"/>
      <c r="ERK35" s="456"/>
      <c r="ERL35" s="454"/>
      <c r="ERM35" s="451"/>
      <c r="ERN35" s="454"/>
      <c r="ERO35" s="450"/>
      <c r="ERP35" s="456"/>
      <c r="ERQ35" s="456"/>
      <c r="ERR35" s="456"/>
      <c r="ERS35" s="456"/>
      <c r="ERT35" s="271"/>
      <c r="ERU35" s="451"/>
      <c r="ERV35" s="454"/>
      <c r="ERW35" s="451"/>
      <c r="ERX35" s="457"/>
      <c r="ERY35" s="271"/>
      <c r="ERZ35" s="451"/>
      <c r="ESA35" s="454"/>
      <c r="ESB35" s="451"/>
      <c r="ESC35" s="457"/>
      <c r="ESD35" s="451"/>
      <c r="ESE35" s="457"/>
      <c r="ESF35" s="457"/>
      <c r="ESG35" s="457"/>
      <c r="ESH35" s="271"/>
      <c r="ESI35" s="271"/>
      <c r="ESJ35" s="451"/>
      <c r="ESK35" s="454"/>
      <c r="ESL35" s="451"/>
      <c r="ESM35" s="454"/>
      <c r="ESN35" s="458"/>
      <c r="ESO35" s="459"/>
      <c r="ESP35" s="460"/>
      <c r="ESQ35" s="461"/>
      <c r="ESR35" s="462"/>
      <c r="ESS35" s="458"/>
      <c r="EST35" s="451"/>
      <c r="ESU35" s="463"/>
      <c r="ESV35" s="451"/>
      <c r="ESW35" s="451"/>
      <c r="ESX35" s="453"/>
      <c r="ESZ35" s="449"/>
      <c r="ETA35" s="449"/>
      <c r="ETB35" s="449"/>
      <c r="ETC35" s="450"/>
      <c r="ETD35" s="451"/>
      <c r="ETE35" s="451"/>
      <c r="ETF35" s="451"/>
      <c r="ETG35" s="449"/>
      <c r="ETH35" s="452"/>
      <c r="ETI35" s="453"/>
      <c r="ETJ35" s="454"/>
      <c r="ETK35" s="449"/>
      <c r="ETL35" s="453"/>
      <c r="ETM35" s="453"/>
      <c r="ETN35" s="450"/>
      <c r="ETO35" s="454"/>
      <c r="ETP35" s="455"/>
      <c r="ETQ35" s="453"/>
      <c r="ETR35" s="456"/>
      <c r="ETS35" s="453"/>
      <c r="ETT35" s="456"/>
      <c r="ETU35" s="454"/>
      <c r="ETV35" s="451"/>
      <c r="ETW35" s="454"/>
      <c r="ETX35" s="450"/>
      <c r="ETY35" s="456"/>
      <c r="ETZ35" s="456"/>
      <c r="EUA35" s="456"/>
      <c r="EUB35" s="456"/>
      <c r="EUC35" s="271"/>
      <c r="EUD35" s="451"/>
      <c r="EUE35" s="454"/>
      <c r="EUF35" s="451"/>
      <c r="EUG35" s="457"/>
      <c r="EUH35" s="271"/>
      <c r="EUI35" s="451"/>
      <c r="EUJ35" s="454"/>
      <c r="EUK35" s="451"/>
      <c r="EUL35" s="457"/>
      <c r="EUM35" s="451"/>
      <c r="EUN35" s="457"/>
      <c r="EUO35" s="457"/>
      <c r="EUP35" s="457"/>
      <c r="EUQ35" s="271"/>
      <c r="EUR35" s="271"/>
      <c r="EUS35" s="451"/>
      <c r="EUT35" s="454"/>
      <c r="EUU35" s="451"/>
      <c r="EUV35" s="454"/>
      <c r="EUW35" s="458"/>
      <c r="EUX35" s="459"/>
      <c r="EUY35" s="460"/>
      <c r="EUZ35" s="461"/>
      <c r="EVA35" s="462"/>
      <c r="EVB35" s="458"/>
      <c r="EVC35" s="451"/>
      <c r="EVD35" s="463"/>
      <c r="EVE35" s="451"/>
      <c r="EVF35" s="451"/>
      <c r="EVG35" s="453"/>
      <c r="EVI35" s="449"/>
      <c r="EVJ35" s="449"/>
      <c r="EVK35" s="449"/>
      <c r="EVL35" s="450"/>
      <c r="EVM35" s="451"/>
      <c r="EVN35" s="451"/>
      <c r="EVO35" s="451"/>
      <c r="EVP35" s="449"/>
      <c r="EVQ35" s="452"/>
      <c r="EVR35" s="453"/>
      <c r="EVS35" s="454"/>
      <c r="EVT35" s="449"/>
      <c r="EVU35" s="453"/>
      <c r="EVV35" s="453"/>
      <c r="EVW35" s="450"/>
      <c r="EVX35" s="454"/>
      <c r="EVY35" s="455"/>
      <c r="EVZ35" s="453"/>
      <c r="EWA35" s="456"/>
      <c r="EWB35" s="453"/>
      <c r="EWC35" s="456"/>
      <c r="EWD35" s="454"/>
      <c r="EWE35" s="451"/>
      <c r="EWF35" s="454"/>
      <c r="EWG35" s="450"/>
      <c r="EWH35" s="456"/>
      <c r="EWI35" s="456"/>
      <c r="EWJ35" s="456"/>
      <c r="EWK35" s="456"/>
      <c r="EWL35" s="271"/>
      <c r="EWM35" s="451"/>
      <c r="EWN35" s="454"/>
      <c r="EWO35" s="451"/>
      <c r="EWP35" s="457"/>
      <c r="EWQ35" s="271"/>
      <c r="EWR35" s="451"/>
      <c r="EWS35" s="454"/>
      <c r="EWT35" s="451"/>
      <c r="EWU35" s="457"/>
      <c r="EWV35" s="451"/>
      <c r="EWW35" s="457"/>
      <c r="EWX35" s="457"/>
      <c r="EWY35" s="457"/>
      <c r="EWZ35" s="271"/>
      <c r="EXA35" s="271"/>
      <c r="EXB35" s="451"/>
      <c r="EXC35" s="454"/>
      <c r="EXD35" s="451"/>
      <c r="EXE35" s="454"/>
      <c r="EXF35" s="458"/>
      <c r="EXG35" s="459"/>
      <c r="EXH35" s="460"/>
      <c r="EXI35" s="461"/>
      <c r="EXJ35" s="462"/>
      <c r="EXK35" s="458"/>
      <c r="EXL35" s="451"/>
      <c r="EXM35" s="463"/>
      <c r="EXN35" s="451"/>
      <c r="EXO35" s="451"/>
      <c r="EXP35" s="453"/>
      <c r="EXR35" s="449"/>
      <c r="EXS35" s="449"/>
      <c r="EXT35" s="449"/>
      <c r="EXU35" s="450"/>
      <c r="EXV35" s="451"/>
      <c r="EXW35" s="451"/>
      <c r="EXX35" s="451"/>
      <c r="EXY35" s="449"/>
      <c r="EXZ35" s="452"/>
      <c r="EYA35" s="453"/>
      <c r="EYB35" s="454"/>
      <c r="EYC35" s="449"/>
      <c r="EYD35" s="453"/>
      <c r="EYE35" s="453"/>
      <c r="EYF35" s="450"/>
      <c r="EYG35" s="454"/>
      <c r="EYH35" s="455"/>
      <c r="EYI35" s="453"/>
      <c r="EYJ35" s="456"/>
      <c r="EYK35" s="453"/>
      <c r="EYL35" s="456"/>
      <c r="EYM35" s="454"/>
      <c r="EYN35" s="451"/>
      <c r="EYO35" s="454"/>
      <c r="EYP35" s="450"/>
      <c r="EYQ35" s="456"/>
      <c r="EYR35" s="456"/>
      <c r="EYS35" s="456"/>
      <c r="EYT35" s="456"/>
      <c r="EYU35" s="271"/>
      <c r="EYV35" s="451"/>
      <c r="EYW35" s="454"/>
      <c r="EYX35" s="451"/>
      <c r="EYY35" s="457"/>
      <c r="EYZ35" s="271"/>
      <c r="EZA35" s="451"/>
      <c r="EZB35" s="454"/>
      <c r="EZC35" s="451"/>
      <c r="EZD35" s="457"/>
      <c r="EZE35" s="451"/>
      <c r="EZF35" s="457"/>
      <c r="EZG35" s="457"/>
      <c r="EZH35" s="457"/>
      <c r="EZI35" s="271"/>
      <c r="EZJ35" s="271"/>
      <c r="EZK35" s="451"/>
      <c r="EZL35" s="454"/>
      <c r="EZM35" s="451"/>
      <c r="EZN35" s="454"/>
      <c r="EZO35" s="458"/>
      <c r="EZP35" s="459"/>
      <c r="EZQ35" s="460"/>
      <c r="EZR35" s="461"/>
      <c r="EZS35" s="462"/>
      <c r="EZT35" s="458"/>
      <c r="EZU35" s="451"/>
      <c r="EZV35" s="463"/>
      <c r="EZW35" s="451"/>
      <c r="EZX35" s="451"/>
      <c r="EZY35" s="453"/>
      <c r="FAA35" s="449"/>
      <c r="FAB35" s="449"/>
      <c r="FAC35" s="449"/>
      <c r="FAD35" s="450"/>
      <c r="FAE35" s="451"/>
      <c r="FAF35" s="451"/>
      <c r="FAG35" s="451"/>
      <c r="FAH35" s="449"/>
      <c r="FAI35" s="452"/>
      <c r="FAJ35" s="453"/>
      <c r="FAK35" s="454"/>
      <c r="FAL35" s="449"/>
      <c r="FAM35" s="453"/>
      <c r="FAN35" s="453"/>
      <c r="FAO35" s="450"/>
      <c r="FAP35" s="454"/>
      <c r="FAQ35" s="455"/>
      <c r="FAR35" s="453"/>
      <c r="FAS35" s="456"/>
      <c r="FAT35" s="453"/>
      <c r="FAU35" s="456"/>
      <c r="FAV35" s="454"/>
      <c r="FAW35" s="451"/>
      <c r="FAX35" s="454"/>
      <c r="FAY35" s="450"/>
      <c r="FAZ35" s="456"/>
      <c r="FBA35" s="456"/>
      <c r="FBB35" s="456"/>
      <c r="FBC35" s="456"/>
      <c r="FBD35" s="271"/>
      <c r="FBE35" s="451"/>
      <c r="FBF35" s="454"/>
      <c r="FBG35" s="451"/>
      <c r="FBH35" s="457"/>
      <c r="FBI35" s="271"/>
      <c r="FBJ35" s="451"/>
      <c r="FBK35" s="454"/>
      <c r="FBL35" s="451"/>
      <c r="FBM35" s="457"/>
      <c r="FBN35" s="451"/>
      <c r="FBO35" s="457"/>
      <c r="FBP35" s="457"/>
      <c r="FBQ35" s="457"/>
      <c r="FBR35" s="271"/>
      <c r="FBS35" s="271"/>
      <c r="FBT35" s="451"/>
      <c r="FBU35" s="454"/>
      <c r="FBV35" s="451"/>
      <c r="FBW35" s="454"/>
      <c r="FBX35" s="458"/>
      <c r="FBY35" s="459"/>
      <c r="FBZ35" s="460"/>
      <c r="FCA35" s="461"/>
      <c r="FCB35" s="462"/>
      <c r="FCC35" s="458"/>
      <c r="FCD35" s="451"/>
      <c r="FCE35" s="463"/>
      <c r="FCF35" s="451"/>
      <c r="FCG35" s="451"/>
      <c r="FCH35" s="453"/>
      <c r="FCJ35" s="449"/>
      <c r="FCK35" s="449"/>
      <c r="FCL35" s="449"/>
      <c r="FCM35" s="450"/>
      <c r="FCN35" s="451"/>
      <c r="FCO35" s="451"/>
      <c r="FCP35" s="451"/>
      <c r="FCQ35" s="449"/>
      <c r="FCR35" s="452"/>
      <c r="FCS35" s="453"/>
      <c r="FCT35" s="454"/>
      <c r="FCU35" s="449"/>
      <c r="FCV35" s="453"/>
      <c r="FCW35" s="453"/>
      <c r="FCX35" s="450"/>
      <c r="FCY35" s="454"/>
      <c r="FCZ35" s="455"/>
      <c r="FDA35" s="453"/>
      <c r="FDB35" s="456"/>
      <c r="FDC35" s="453"/>
      <c r="FDD35" s="456"/>
      <c r="FDE35" s="454"/>
      <c r="FDF35" s="451"/>
      <c r="FDG35" s="454"/>
      <c r="FDH35" s="450"/>
      <c r="FDI35" s="456"/>
      <c r="FDJ35" s="456"/>
      <c r="FDK35" s="456"/>
      <c r="FDL35" s="456"/>
      <c r="FDM35" s="271"/>
      <c r="FDN35" s="451"/>
      <c r="FDO35" s="454"/>
      <c r="FDP35" s="451"/>
      <c r="FDQ35" s="457"/>
      <c r="FDR35" s="271"/>
      <c r="FDS35" s="451"/>
      <c r="FDT35" s="454"/>
      <c r="FDU35" s="451"/>
      <c r="FDV35" s="457"/>
      <c r="FDW35" s="451"/>
      <c r="FDX35" s="457"/>
      <c r="FDY35" s="457"/>
      <c r="FDZ35" s="457"/>
      <c r="FEA35" s="271"/>
      <c r="FEB35" s="271"/>
      <c r="FEC35" s="451"/>
      <c r="FED35" s="454"/>
      <c r="FEE35" s="451"/>
      <c r="FEF35" s="454"/>
      <c r="FEG35" s="458"/>
      <c r="FEH35" s="459"/>
      <c r="FEI35" s="460"/>
      <c r="FEJ35" s="461"/>
      <c r="FEK35" s="462"/>
      <c r="FEL35" s="458"/>
      <c r="FEM35" s="451"/>
      <c r="FEN35" s="463"/>
      <c r="FEO35" s="451"/>
      <c r="FEP35" s="451"/>
      <c r="FEQ35" s="453"/>
      <c r="FES35" s="449"/>
      <c r="FET35" s="449"/>
      <c r="FEU35" s="449"/>
      <c r="FEV35" s="450"/>
      <c r="FEW35" s="451"/>
      <c r="FEX35" s="451"/>
      <c r="FEY35" s="451"/>
      <c r="FEZ35" s="449"/>
      <c r="FFA35" s="452"/>
      <c r="FFB35" s="453"/>
      <c r="FFC35" s="454"/>
      <c r="FFD35" s="449"/>
      <c r="FFE35" s="453"/>
      <c r="FFF35" s="453"/>
      <c r="FFG35" s="450"/>
      <c r="FFH35" s="454"/>
      <c r="FFI35" s="455"/>
      <c r="FFJ35" s="453"/>
      <c r="FFK35" s="456"/>
      <c r="FFL35" s="453"/>
      <c r="FFM35" s="456"/>
      <c r="FFN35" s="454"/>
      <c r="FFO35" s="451"/>
      <c r="FFP35" s="454"/>
      <c r="FFQ35" s="450"/>
      <c r="FFR35" s="456"/>
      <c r="FFS35" s="456"/>
      <c r="FFT35" s="456"/>
      <c r="FFU35" s="456"/>
      <c r="FFV35" s="271"/>
      <c r="FFW35" s="451"/>
      <c r="FFX35" s="454"/>
      <c r="FFY35" s="451"/>
      <c r="FFZ35" s="457"/>
      <c r="FGA35" s="271"/>
      <c r="FGB35" s="451"/>
      <c r="FGC35" s="454"/>
      <c r="FGD35" s="451"/>
      <c r="FGE35" s="457"/>
      <c r="FGF35" s="451"/>
      <c r="FGG35" s="457"/>
      <c r="FGH35" s="457"/>
      <c r="FGI35" s="457"/>
      <c r="FGJ35" s="271"/>
      <c r="FGK35" s="271"/>
      <c r="FGL35" s="451"/>
      <c r="FGM35" s="454"/>
      <c r="FGN35" s="451"/>
      <c r="FGO35" s="454"/>
      <c r="FGP35" s="458"/>
      <c r="FGQ35" s="459"/>
      <c r="FGR35" s="460"/>
      <c r="FGS35" s="461"/>
      <c r="FGT35" s="462"/>
      <c r="FGU35" s="458"/>
      <c r="FGV35" s="451"/>
      <c r="FGW35" s="463"/>
      <c r="FGX35" s="451"/>
      <c r="FGY35" s="451"/>
      <c r="FGZ35" s="453"/>
      <c r="FHB35" s="449"/>
      <c r="FHC35" s="449"/>
      <c r="FHD35" s="449"/>
      <c r="FHE35" s="450"/>
      <c r="FHF35" s="451"/>
      <c r="FHG35" s="451"/>
      <c r="FHH35" s="451"/>
      <c r="FHI35" s="449"/>
      <c r="FHJ35" s="452"/>
      <c r="FHK35" s="453"/>
      <c r="FHL35" s="454"/>
      <c r="FHM35" s="449"/>
      <c r="FHN35" s="453"/>
      <c r="FHO35" s="453"/>
      <c r="FHP35" s="450"/>
      <c r="FHQ35" s="454"/>
      <c r="FHR35" s="455"/>
      <c r="FHS35" s="453"/>
      <c r="FHT35" s="456"/>
      <c r="FHU35" s="453"/>
      <c r="FHV35" s="456"/>
      <c r="FHW35" s="454"/>
      <c r="FHX35" s="451"/>
      <c r="FHY35" s="454"/>
      <c r="FHZ35" s="450"/>
      <c r="FIA35" s="456"/>
      <c r="FIB35" s="456"/>
      <c r="FIC35" s="456"/>
      <c r="FID35" s="456"/>
      <c r="FIE35" s="271"/>
      <c r="FIF35" s="451"/>
      <c r="FIG35" s="454"/>
      <c r="FIH35" s="451"/>
      <c r="FII35" s="457"/>
      <c r="FIJ35" s="271"/>
      <c r="FIK35" s="451"/>
      <c r="FIL35" s="454"/>
      <c r="FIM35" s="451"/>
      <c r="FIN35" s="457"/>
      <c r="FIO35" s="451"/>
      <c r="FIP35" s="457"/>
      <c r="FIQ35" s="457"/>
      <c r="FIR35" s="457"/>
      <c r="FIS35" s="271"/>
      <c r="FIT35" s="271"/>
      <c r="FIU35" s="451"/>
      <c r="FIV35" s="454"/>
      <c r="FIW35" s="451"/>
      <c r="FIX35" s="454"/>
      <c r="FIY35" s="458"/>
      <c r="FIZ35" s="459"/>
      <c r="FJA35" s="460"/>
      <c r="FJB35" s="461"/>
      <c r="FJC35" s="462"/>
      <c r="FJD35" s="458"/>
      <c r="FJE35" s="451"/>
      <c r="FJF35" s="463"/>
      <c r="FJG35" s="451"/>
      <c r="FJH35" s="451"/>
      <c r="FJI35" s="453"/>
      <c r="FJK35" s="449"/>
      <c r="FJL35" s="449"/>
      <c r="FJM35" s="449"/>
      <c r="FJN35" s="450"/>
      <c r="FJO35" s="451"/>
      <c r="FJP35" s="451"/>
      <c r="FJQ35" s="451"/>
      <c r="FJR35" s="449"/>
      <c r="FJS35" s="452"/>
      <c r="FJT35" s="453"/>
      <c r="FJU35" s="454"/>
      <c r="FJV35" s="449"/>
      <c r="FJW35" s="453"/>
      <c r="FJX35" s="453"/>
      <c r="FJY35" s="450"/>
      <c r="FJZ35" s="454"/>
      <c r="FKA35" s="455"/>
      <c r="FKB35" s="453"/>
      <c r="FKC35" s="456"/>
      <c r="FKD35" s="453"/>
      <c r="FKE35" s="456"/>
      <c r="FKF35" s="454"/>
      <c r="FKG35" s="451"/>
      <c r="FKH35" s="454"/>
      <c r="FKI35" s="450"/>
      <c r="FKJ35" s="456"/>
      <c r="FKK35" s="456"/>
      <c r="FKL35" s="456"/>
      <c r="FKM35" s="456"/>
      <c r="FKN35" s="271"/>
      <c r="FKO35" s="451"/>
      <c r="FKP35" s="454"/>
      <c r="FKQ35" s="451"/>
      <c r="FKR35" s="457"/>
      <c r="FKS35" s="271"/>
      <c r="FKT35" s="451"/>
      <c r="FKU35" s="454"/>
      <c r="FKV35" s="451"/>
      <c r="FKW35" s="457"/>
      <c r="FKX35" s="451"/>
      <c r="FKY35" s="457"/>
      <c r="FKZ35" s="457"/>
      <c r="FLA35" s="457"/>
      <c r="FLB35" s="271"/>
      <c r="FLC35" s="271"/>
      <c r="FLD35" s="451"/>
      <c r="FLE35" s="454"/>
      <c r="FLF35" s="451"/>
      <c r="FLG35" s="454"/>
      <c r="FLH35" s="458"/>
      <c r="FLI35" s="459"/>
      <c r="FLJ35" s="460"/>
      <c r="FLK35" s="461"/>
      <c r="FLL35" s="462"/>
      <c r="FLM35" s="458"/>
      <c r="FLN35" s="451"/>
      <c r="FLO35" s="463"/>
      <c r="FLP35" s="451"/>
      <c r="FLQ35" s="451"/>
      <c r="FLR35" s="453"/>
      <c r="FLT35" s="449"/>
      <c r="FLU35" s="449"/>
      <c r="FLV35" s="449"/>
      <c r="FLW35" s="450"/>
      <c r="FLX35" s="451"/>
      <c r="FLY35" s="451"/>
      <c r="FLZ35" s="451"/>
      <c r="FMA35" s="449"/>
      <c r="FMB35" s="452"/>
      <c r="FMC35" s="453"/>
      <c r="FMD35" s="454"/>
      <c r="FME35" s="449"/>
      <c r="FMF35" s="453"/>
      <c r="FMG35" s="453"/>
      <c r="FMH35" s="450"/>
      <c r="FMI35" s="454"/>
      <c r="FMJ35" s="455"/>
      <c r="FMK35" s="453"/>
      <c r="FML35" s="456"/>
      <c r="FMM35" s="453"/>
      <c r="FMN35" s="456"/>
      <c r="FMO35" s="454"/>
      <c r="FMP35" s="451"/>
      <c r="FMQ35" s="454"/>
      <c r="FMR35" s="450"/>
      <c r="FMS35" s="456"/>
      <c r="FMT35" s="456"/>
      <c r="FMU35" s="456"/>
      <c r="FMV35" s="456"/>
      <c r="FMW35" s="271"/>
      <c r="FMX35" s="451"/>
      <c r="FMY35" s="454"/>
      <c r="FMZ35" s="451"/>
      <c r="FNA35" s="457"/>
      <c r="FNB35" s="271"/>
      <c r="FNC35" s="451"/>
      <c r="FND35" s="454"/>
      <c r="FNE35" s="451"/>
      <c r="FNF35" s="457"/>
      <c r="FNG35" s="451"/>
      <c r="FNH35" s="457"/>
      <c r="FNI35" s="457"/>
      <c r="FNJ35" s="457"/>
      <c r="FNK35" s="271"/>
      <c r="FNL35" s="271"/>
      <c r="FNM35" s="451"/>
      <c r="FNN35" s="454"/>
      <c r="FNO35" s="451"/>
      <c r="FNP35" s="454"/>
      <c r="FNQ35" s="458"/>
      <c r="FNR35" s="459"/>
      <c r="FNS35" s="460"/>
      <c r="FNT35" s="461"/>
      <c r="FNU35" s="462"/>
      <c r="FNV35" s="458"/>
      <c r="FNW35" s="451"/>
      <c r="FNX35" s="463"/>
      <c r="FNY35" s="451"/>
      <c r="FNZ35" s="451"/>
      <c r="FOA35" s="453"/>
      <c r="FOC35" s="449"/>
      <c r="FOD35" s="449"/>
      <c r="FOE35" s="449"/>
      <c r="FOF35" s="450"/>
      <c r="FOG35" s="451"/>
      <c r="FOH35" s="451"/>
      <c r="FOI35" s="451"/>
      <c r="FOJ35" s="449"/>
      <c r="FOK35" s="452"/>
      <c r="FOL35" s="453"/>
      <c r="FOM35" s="454"/>
      <c r="FON35" s="449"/>
      <c r="FOO35" s="453"/>
      <c r="FOP35" s="453"/>
      <c r="FOQ35" s="450"/>
      <c r="FOR35" s="454"/>
      <c r="FOS35" s="455"/>
      <c r="FOT35" s="453"/>
      <c r="FOU35" s="456"/>
      <c r="FOV35" s="453"/>
      <c r="FOW35" s="456"/>
      <c r="FOX35" s="454"/>
      <c r="FOY35" s="451"/>
      <c r="FOZ35" s="454"/>
      <c r="FPA35" s="450"/>
      <c r="FPB35" s="456"/>
      <c r="FPC35" s="456"/>
      <c r="FPD35" s="456"/>
      <c r="FPE35" s="456"/>
      <c r="FPF35" s="271"/>
      <c r="FPG35" s="451"/>
      <c r="FPH35" s="454"/>
      <c r="FPI35" s="451"/>
      <c r="FPJ35" s="457"/>
      <c r="FPK35" s="271"/>
      <c r="FPL35" s="451"/>
      <c r="FPM35" s="454"/>
      <c r="FPN35" s="451"/>
      <c r="FPO35" s="457"/>
      <c r="FPP35" s="451"/>
      <c r="FPQ35" s="457"/>
      <c r="FPR35" s="457"/>
      <c r="FPS35" s="457"/>
      <c r="FPT35" s="271"/>
      <c r="FPU35" s="271"/>
      <c r="FPV35" s="451"/>
      <c r="FPW35" s="454"/>
      <c r="FPX35" s="451"/>
      <c r="FPY35" s="454"/>
      <c r="FPZ35" s="458"/>
      <c r="FQA35" s="459"/>
      <c r="FQB35" s="460"/>
      <c r="FQC35" s="461"/>
      <c r="FQD35" s="462"/>
      <c r="FQE35" s="458"/>
      <c r="FQF35" s="451"/>
      <c r="FQG35" s="463"/>
      <c r="FQH35" s="451"/>
      <c r="FQI35" s="451"/>
      <c r="FQJ35" s="453"/>
      <c r="FQL35" s="449"/>
      <c r="FQM35" s="449"/>
      <c r="FQN35" s="449"/>
      <c r="FQO35" s="450"/>
      <c r="FQP35" s="451"/>
      <c r="FQQ35" s="451"/>
      <c r="FQR35" s="451"/>
      <c r="FQS35" s="449"/>
      <c r="FQT35" s="452"/>
      <c r="FQU35" s="453"/>
      <c r="FQV35" s="454"/>
      <c r="FQW35" s="449"/>
      <c r="FQX35" s="453"/>
      <c r="FQY35" s="453"/>
      <c r="FQZ35" s="450"/>
      <c r="FRA35" s="454"/>
      <c r="FRB35" s="455"/>
      <c r="FRC35" s="453"/>
      <c r="FRD35" s="456"/>
      <c r="FRE35" s="453"/>
      <c r="FRF35" s="456"/>
      <c r="FRG35" s="454"/>
      <c r="FRH35" s="451"/>
      <c r="FRI35" s="454"/>
      <c r="FRJ35" s="450"/>
      <c r="FRK35" s="456"/>
      <c r="FRL35" s="456"/>
      <c r="FRM35" s="456"/>
      <c r="FRN35" s="456"/>
      <c r="FRO35" s="271"/>
      <c r="FRP35" s="451"/>
      <c r="FRQ35" s="454"/>
      <c r="FRR35" s="451"/>
      <c r="FRS35" s="457"/>
      <c r="FRT35" s="271"/>
      <c r="FRU35" s="451"/>
      <c r="FRV35" s="454"/>
      <c r="FRW35" s="451"/>
      <c r="FRX35" s="457"/>
      <c r="FRY35" s="451"/>
      <c r="FRZ35" s="457"/>
      <c r="FSA35" s="457"/>
      <c r="FSB35" s="457"/>
      <c r="FSC35" s="271"/>
      <c r="FSD35" s="271"/>
      <c r="FSE35" s="451"/>
      <c r="FSF35" s="454"/>
      <c r="FSG35" s="451"/>
      <c r="FSH35" s="454"/>
      <c r="FSI35" s="458"/>
      <c r="FSJ35" s="459"/>
      <c r="FSK35" s="460"/>
      <c r="FSL35" s="461"/>
      <c r="FSM35" s="462"/>
      <c r="FSN35" s="458"/>
      <c r="FSO35" s="451"/>
      <c r="FSP35" s="463"/>
      <c r="FSQ35" s="451"/>
      <c r="FSR35" s="451"/>
      <c r="FSS35" s="453"/>
      <c r="FSU35" s="449"/>
      <c r="FSV35" s="449"/>
      <c r="FSW35" s="449"/>
      <c r="FSX35" s="450"/>
      <c r="FSY35" s="451"/>
      <c r="FSZ35" s="451"/>
      <c r="FTA35" s="451"/>
      <c r="FTB35" s="449"/>
      <c r="FTC35" s="452"/>
      <c r="FTD35" s="453"/>
      <c r="FTE35" s="454"/>
      <c r="FTF35" s="449"/>
      <c r="FTG35" s="453"/>
      <c r="FTH35" s="453"/>
      <c r="FTI35" s="450"/>
      <c r="FTJ35" s="454"/>
      <c r="FTK35" s="455"/>
      <c r="FTL35" s="453"/>
      <c r="FTM35" s="456"/>
      <c r="FTN35" s="453"/>
      <c r="FTO35" s="456"/>
      <c r="FTP35" s="454"/>
      <c r="FTQ35" s="451"/>
      <c r="FTR35" s="454"/>
      <c r="FTS35" s="450"/>
      <c r="FTT35" s="456"/>
      <c r="FTU35" s="456"/>
      <c r="FTV35" s="456"/>
      <c r="FTW35" s="456"/>
      <c r="FTX35" s="271"/>
      <c r="FTY35" s="451"/>
      <c r="FTZ35" s="454"/>
      <c r="FUA35" s="451"/>
      <c r="FUB35" s="457"/>
      <c r="FUC35" s="271"/>
      <c r="FUD35" s="451"/>
      <c r="FUE35" s="454"/>
      <c r="FUF35" s="451"/>
      <c r="FUG35" s="457"/>
      <c r="FUH35" s="451"/>
      <c r="FUI35" s="457"/>
      <c r="FUJ35" s="457"/>
      <c r="FUK35" s="457"/>
      <c r="FUL35" s="271"/>
      <c r="FUM35" s="271"/>
      <c r="FUN35" s="451"/>
      <c r="FUO35" s="454"/>
      <c r="FUP35" s="451"/>
      <c r="FUQ35" s="454"/>
      <c r="FUR35" s="458"/>
      <c r="FUS35" s="459"/>
      <c r="FUT35" s="460"/>
      <c r="FUU35" s="461"/>
      <c r="FUV35" s="462"/>
      <c r="FUW35" s="458"/>
      <c r="FUX35" s="451"/>
      <c r="FUY35" s="463"/>
      <c r="FUZ35" s="451"/>
      <c r="FVA35" s="451"/>
      <c r="FVB35" s="453"/>
      <c r="FVD35" s="449"/>
      <c r="FVE35" s="449"/>
      <c r="FVF35" s="449"/>
      <c r="FVG35" s="450"/>
      <c r="FVH35" s="451"/>
      <c r="FVI35" s="451"/>
      <c r="FVJ35" s="451"/>
      <c r="FVK35" s="449"/>
      <c r="FVL35" s="452"/>
      <c r="FVM35" s="453"/>
      <c r="FVN35" s="454"/>
      <c r="FVO35" s="449"/>
      <c r="FVP35" s="453"/>
      <c r="FVQ35" s="453"/>
      <c r="FVR35" s="450"/>
      <c r="FVS35" s="454"/>
      <c r="FVT35" s="455"/>
      <c r="FVU35" s="453"/>
      <c r="FVV35" s="456"/>
      <c r="FVW35" s="453"/>
      <c r="FVX35" s="456"/>
      <c r="FVY35" s="454"/>
      <c r="FVZ35" s="451"/>
      <c r="FWA35" s="454"/>
      <c r="FWB35" s="450"/>
      <c r="FWC35" s="456"/>
      <c r="FWD35" s="456"/>
      <c r="FWE35" s="456"/>
      <c r="FWF35" s="456"/>
      <c r="FWG35" s="271"/>
      <c r="FWH35" s="451"/>
      <c r="FWI35" s="454"/>
      <c r="FWJ35" s="451"/>
      <c r="FWK35" s="457"/>
      <c r="FWL35" s="271"/>
      <c r="FWM35" s="451"/>
      <c r="FWN35" s="454"/>
      <c r="FWO35" s="451"/>
      <c r="FWP35" s="457"/>
      <c r="FWQ35" s="451"/>
      <c r="FWR35" s="457"/>
      <c r="FWS35" s="457"/>
      <c r="FWT35" s="457"/>
      <c r="FWU35" s="271"/>
      <c r="FWV35" s="271"/>
      <c r="FWW35" s="451"/>
      <c r="FWX35" s="454"/>
      <c r="FWY35" s="451"/>
      <c r="FWZ35" s="454"/>
      <c r="FXA35" s="458"/>
      <c r="FXB35" s="459"/>
      <c r="FXC35" s="460"/>
      <c r="FXD35" s="461"/>
      <c r="FXE35" s="462"/>
      <c r="FXF35" s="458"/>
      <c r="FXG35" s="451"/>
      <c r="FXH35" s="463"/>
      <c r="FXI35" s="451"/>
      <c r="FXJ35" s="451"/>
      <c r="FXK35" s="453"/>
      <c r="FXM35" s="449"/>
      <c r="FXN35" s="449"/>
      <c r="FXO35" s="449"/>
      <c r="FXP35" s="450"/>
      <c r="FXQ35" s="451"/>
      <c r="FXR35" s="451"/>
      <c r="FXS35" s="451"/>
      <c r="FXT35" s="449"/>
      <c r="FXU35" s="452"/>
      <c r="FXV35" s="453"/>
      <c r="FXW35" s="454"/>
      <c r="FXX35" s="449"/>
      <c r="FXY35" s="453"/>
      <c r="FXZ35" s="453"/>
      <c r="FYA35" s="450"/>
      <c r="FYB35" s="454"/>
      <c r="FYC35" s="455"/>
      <c r="FYD35" s="453"/>
      <c r="FYE35" s="456"/>
      <c r="FYF35" s="453"/>
      <c r="FYG35" s="456"/>
      <c r="FYH35" s="454"/>
      <c r="FYI35" s="451"/>
      <c r="FYJ35" s="454"/>
      <c r="FYK35" s="450"/>
      <c r="FYL35" s="456"/>
      <c r="FYM35" s="456"/>
      <c r="FYN35" s="456"/>
      <c r="FYO35" s="456"/>
      <c r="FYP35" s="271"/>
      <c r="FYQ35" s="451"/>
      <c r="FYR35" s="454"/>
      <c r="FYS35" s="451"/>
      <c r="FYT35" s="457"/>
      <c r="FYU35" s="271"/>
      <c r="FYV35" s="451"/>
      <c r="FYW35" s="454"/>
      <c r="FYX35" s="451"/>
      <c r="FYY35" s="457"/>
      <c r="FYZ35" s="451"/>
      <c r="FZA35" s="457"/>
      <c r="FZB35" s="457"/>
      <c r="FZC35" s="457"/>
      <c r="FZD35" s="271"/>
      <c r="FZE35" s="271"/>
      <c r="FZF35" s="451"/>
      <c r="FZG35" s="454"/>
      <c r="FZH35" s="451"/>
      <c r="FZI35" s="454"/>
      <c r="FZJ35" s="458"/>
      <c r="FZK35" s="459"/>
      <c r="FZL35" s="460"/>
      <c r="FZM35" s="461"/>
      <c r="FZN35" s="462"/>
      <c r="FZO35" s="458"/>
      <c r="FZP35" s="451"/>
      <c r="FZQ35" s="463"/>
      <c r="FZR35" s="451"/>
      <c r="FZS35" s="451"/>
      <c r="FZT35" s="453"/>
      <c r="FZV35" s="449"/>
      <c r="FZW35" s="449"/>
      <c r="FZX35" s="449"/>
      <c r="FZY35" s="450"/>
      <c r="FZZ35" s="451"/>
      <c r="GAA35" s="451"/>
      <c r="GAB35" s="451"/>
      <c r="GAC35" s="449"/>
      <c r="GAD35" s="452"/>
      <c r="GAE35" s="453"/>
      <c r="GAF35" s="454"/>
      <c r="GAG35" s="449"/>
      <c r="GAH35" s="453"/>
      <c r="GAI35" s="453"/>
      <c r="GAJ35" s="450"/>
      <c r="GAK35" s="454"/>
      <c r="GAL35" s="455"/>
      <c r="GAM35" s="453"/>
      <c r="GAN35" s="456"/>
      <c r="GAO35" s="453"/>
      <c r="GAP35" s="456"/>
      <c r="GAQ35" s="454"/>
      <c r="GAR35" s="451"/>
      <c r="GAS35" s="454"/>
      <c r="GAT35" s="450"/>
      <c r="GAU35" s="456"/>
      <c r="GAV35" s="456"/>
      <c r="GAW35" s="456"/>
      <c r="GAX35" s="456"/>
      <c r="GAY35" s="271"/>
      <c r="GAZ35" s="451"/>
      <c r="GBA35" s="454"/>
      <c r="GBB35" s="451"/>
      <c r="GBC35" s="457"/>
      <c r="GBD35" s="271"/>
      <c r="GBE35" s="451"/>
      <c r="GBF35" s="454"/>
      <c r="GBG35" s="451"/>
      <c r="GBH35" s="457"/>
      <c r="GBI35" s="451"/>
      <c r="GBJ35" s="457"/>
      <c r="GBK35" s="457"/>
      <c r="GBL35" s="457"/>
      <c r="GBM35" s="271"/>
      <c r="GBN35" s="271"/>
      <c r="GBO35" s="451"/>
      <c r="GBP35" s="454"/>
      <c r="GBQ35" s="451"/>
      <c r="GBR35" s="454"/>
      <c r="GBS35" s="458"/>
      <c r="GBT35" s="459"/>
      <c r="GBU35" s="460"/>
      <c r="GBV35" s="461"/>
      <c r="GBW35" s="462"/>
      <c r="GBX35" s="458"/>
      <c r="GBY35" s="451"/>
      <c r="GBZ35" s="463"/>
      <c r="GCA35" s="451"/>
      <c r="GCB35" s="451"/>
      <c r="GCC35" s="453"/>
      <c r="GCE35" s="449"/>
      <c r="GCF35" s="449"/>
      <c r="GCG35" s="449"/>
      <c r="GCH35" s="450"/>
      <c r="GCI35" s="451"/>
      <c r="GCJ35" s="451"/>
      <c r="GCK35" s="451"/>
      <c r="GCL35" s="449"/>
      <c r="GCM35" s="452"/>
      <c r="GCN35" s="453"/>
      <c r="GCO35" s="454"/>
      <c r="GCP35" s="449"/>
      <c r="GCQ35" s="453"/>
      <c r="GCR35" s="453"/>
      <c r="GCS35" s="450"/>
      <c r="GCT35" s="454"/>
      <c r="GCU35" s="455"/>
      <c r="GCV35" s="453"/>
      <c r="GCW35" s="456"/>
      <c r="GCX35" s="453"/>
      <c r="GCY35" s="456"/>
      <c r="GCZ35" s="454"/>
      <c r="GDA35" s="451"/>
      <c r="GDB35" s="454"/>
      <c r="GDC35" s="450"/>
      <c r="GDD35" s="456"/>
      <c r="GDE35" s="456"/>
      <c r="GDF35" s="456"/>
      <c r="GDG35" s="456"/>
      <c r="GDH35" s="271"/>
      <c r="GDI35" s="451"/>
      <c r="GDJ35" s="454"/>
      <c r="GDK35" s="451"/>
      <c r="GDL35" s="457"/>
      <c r="GDM35" s="271"/>
      <c r="GDN35" s="451"/>
      <c r="GDO35" s="454"/>
      <c r="GDP35" s="451"/>
      <c r="GDQ35" s="457"/>
      <c r="GDR35" s="451"/>
      <c r="GDS35" s="457"/>
      <c r="GDT35" s="457"/>
      <c r="GDU35" s="457"/>
      <c r="GDV35" s="271"/>
      <c r="GDW35" s="271"/>
      <c r="GDX35" s="451"/>
      <c r="GDY35" s="454"/>
      <c r="GDZ35" s="451"/>
      <c r="GEA35" s="454"/>
      <c r="GEB35" s="458"/>
      <c r="GEC35" s="459"/>
      <c r="GED35" s="460"/>
      <c r="GEE35" s="461"/>
      <c r="GEF35" s="462"/>
      <c r="GEG35" s="458"/>
      <c r="GEH35" s="451"/>
      <c r="GEI35" s="463"/>
      <c r="GEJ35" s="451"/>
      <c r="GEK35" s="451"/>
      <c r="GEL35" s="453"/>
      <c r="GEN35" s="449"/>
      <c r="GEO35" s="449"/>
      <c r="GEP35" s="449"/>
      <c r="GEQ35" s="450"/>
      <c r="GER35" s="451"/>
      <c r="GES35" s="451"/>
      <c r="GET35" s="451"/>
      <c r="GEU35" s="449"/>
      <c r="GEV35" s="452"/>
      <c r="GEW35" s="453"/>
      <c r="GEX35" s="454"/>
      <c r="GEY35" s="449"/>
      <c r="GEZ35" s="453"/>
      <c r="GFA35" s="453"/>
      <c r="GFB35" s="450"/>
      <c r="GFC35" s="454"/>
      <c r="GFD35" s="455"/>
      <c r="GFE35" s="453"/>
      <c r="GFF35" s="456"/>
      <c r="GFG35" s="453"/>
      <c r="GFH35" s="456"/>
      <c r="GFI35" s="454"/>
      <c r="GFJ35" s="451"/>
      <c r="GFK35" s="454"/>
      <c r="GFL35" s="450"/>
      <c r="GFM35" s="456"/>
      <c r="GFN35" s="456"/>
      <c r="GFO35" s="456"/>
      <c r="GFP35" s="456"/>
      <c r="GFQ35" s="271"/>
      <c r="GFR35" s="451"/>
      <c r="GFS35" s="454"/>
      <c r="GFT35" s="451"/>
      <c r="GFU35" s="457"/>
      <c r="GFV35" s="271"/>
      <c r="GFW35" s="451"/>
      <c r="GFX35" s="454"/>
      <c r="GFY35" s="451"/>
      <c r="GFZ35" s="457"/>
      <c r="GGA35" s="451"/>
      <c r="GGB35" s="457"/>
      <c r="GGC35" s="457"/>
      <c r="GGD35" s="457"/>
      <c r="GGE35" s="271"/>
      <c r="GGF35" s="271"/>
      <c r="GGG35" s="451"/>
      <c r="GGH35" s="454"/>
      <c r="GGI35" s="451"/>
      <c r="GGJ35" s="454"/>
      <c r="GGK35" s="458"/>
      <c r="GGL35" s="459"/>
      <c r="GGM35" s="460"/>
      <c r="GGN35" s="461"/>
      <c r="GGO35" s="462"/>
      <c r="GGP35" s="458"/>
      <c r="GGQ35" s="451"/>
      <c r="GGR35" s="463"/>
      <c r="GGS35" s="451"/>
      <c r="GGT35" s="451"/>
      <c r="GGU35" s="453"/>
      <c r="GGW35" s="449"/>
      <c r="GGX35" s="449"/>
      <c r="GGY35" s="449"/>
      <c r="GGZ35" s="450"/>
      <c r="GHA35" s="451"/>
      <c r="GHB35" s="451"/>
      <c r="GHC35" s="451"/>
      <c r="GHD35" s="449"/>
      <c r="GHE35" s="452"/>
      <c r="GHF35" s="453"/>
      <c r="GHG35" s="454"/>
      <c r="GHH35" s="449"/>
      <c r="GHI35" s="453"/>
      <c r="GHJ35" s="453"/>
      <c r="GHK35" s="450"/>
      <c r="GHL35" s="454"/>
      <c r="GHM35" s="455"/>
      <c r="GHN35" s="453"/>
      <c r="GHO35" s="456"/>
      <c r="GHP35" s="453"/>
      <c r="GHQ35" s="456"/>
      <c r="GHR35" s="454"/>
      <c r="GHS35" s="451"/>
      <c r="GHT35" s="454"/>
      <c r="GHU35" s="450"/>
      <c r="GHV35" s="456"/>
      <c r="GHW35" s="456"/>
      <c r="GHX35" s="456"/>
      <c r="GHY35" s="456"/>
      <c r="GHZ35" s="271"/>
      <c r="GIA35" s="451"/>
      <c r="GIB35" s="454"/>
      <c r="GIC35" s="451"/>
      <c r="GID35" s="457"/>
      <c r="GIE35" s="271"/>
      <c r="GIF35" s="451"/>
      <c r="GIG35" s="454"/>
      <c r="GIH35" s="451"/>
      <c r="GII35" s="457"/>
      <c r="GIJ35" s="451"/>
      <c r="GIK35" s="457"/>
      <c r="GIL35" s="457"/>
      <c r="GIM35" s="457"/>
      <c r="GIN35" s="271"/>
      <c r="GIO35" s="271"/>
      <c r="GIP35" s="451"/>
      <c r="GIQ35" s="454"/>
      <c r="GIR35" s="451"/>
      <c r="GIS35" s="454"/>
      <c r="GIT35" s="458"/>
      <c r="GIU35" s="459"/>
      <c r="GIV35" s="460"/>
      <c r="GIW35" s="461"/>
      <c r="GIX35" s="462"/>
      <c r="GIY35" s="458"/>
      <c r="GIZ35" s="451"/>
      <c r="GJA35" s="463"/>
      <c r="GJB35" s="451"/>
      <c r="GJC35" s="451"/>
      <c r="GJD35" s="453"/>
      <c r="GJF35" s="449"/>
      <c r="GJG35" s="449"/>
      <c r="GJH35" s="449"/>
      <c r="GJI35" s="450"/>
      <c r="GJJ35" s="451"/>
      <c r="GJK35" s="451"/>
      <c r="GJL35" s="451"/>
      <c r="GJM35" s="449"/>
      <c r="GJN35" s="452"/>
      <c r="GJO35" s="453"/>
      <c r="GJP35" s="454"/>
      <c r="GJQ35" s="449"/>
      <c r="GJR35" s="453"/>
      <c r="GJS35" s="453"/>
      <c r="GJT35" s="450"/>
      <c r="GJU35" s="454"/>
      <c r="GJV35" s="455"/>
      <c r="GJW35" s="453"/>
      <c r="GJX35" s="456"/>
      <c r="GJY35" s="453"/>
      <c r="GJZ35" s="456"/>
      <c r="GKA35" s="454"/>
      <c r="GKB35" s="451"/>
      <c r="GKC35" s="454"/>
      <c r="GKD35" s="450"/>
      <c r="GKE35" s="456"/>
      <c r="GKF35" s="456"/>
      <c r="GKG35" s="456"/>
      <c r="GKH35" s="456"/>
      <c r="GKI35" s="271"/>
      <c r="GKJ35" s="451"/>
      <c r="GKK35" s="454"/>
      <c r="GKL35" s="451"/>
      <c r="GKM35" s="457"/>
      <c r="GKN35" s="271"/>
      <c r="GKO35" s="451"/>
      <c r="GKP35" s="454"/>
      <c r="GKQ35" s="451"/>
      <c r="GKR35" s="457"/>
      <c r="GKS35" s="451"/>
      <c r="GKT35" s="457"/>
      <c r="GKU35" s="457"/>
      <c r="GKV35" s="457"/>
      <c r="GKW35" s="271"/>
      <c r="GKX35" s="271"/>
      <c r="GKY35" s="451"/>
      <c r="GKZ35" s="454"/>
      <c r="GLA35" s="451"/>
      <c r="GLB35" s="454"/>
      <c r="GLC35" s="458"/>
      <c r="GLD35" s="459"/>
      <c r="GLE35" s="460"/>
      <c r="GLF35" s="461"/>
      <c r="GLG35" s="462"/>
      <c r="GLH35" s="458"/>
      <c r="GLI35" s="451"/>
      <c r="GLJ35" s="463"/>
      <c r="GLK35" s="451"/>
      <c r="GLL35" s="451"/>
      <c r="GLM35" s="453"/>
      <c r="GLO35" s="449"/>
      <c r="GLP35" s="449"/>
      <c r="GLQ35" s="449"/>
      <c r="GLR35" s="450"/>
      <c r="GLS35" s="451"/>
      <c r="GLT35" s="451"/>
      <c r="GLU35" s="451"/>
      <c r="GLV35" s="449"/>
      <c r="GLW35" s="452"/>
      <c r="GLX35" s="453"/>
      <c r="GLY35" s="454"/>
      <c r="GLZ35" s="449"/>
      <c r="GMA35" s="453"/>
      <c r="GMB35" s="453"/>
      <c r="GMC35" s="450"/>
      <c r="GMD35" s="454"/>
      <c r="GME35" s="455"/>
      <c r="GMF35" s="453"/>
      <c r="GMG35" s="456"/>
      <c r="GMH35" s="453"/>
      <c r="GMI35" s="456"/>
      <c r="GMJ35" s="454"/>
      <c r="GMK35" s="451"/>
      <c r="GML35" s="454"/>
      <c r="GMM35" s="450"/>
      <c r="GMN35" s="456"/>
      <c r="GMO35" s="456"/>
      <c r="GMP35" s="456"/>
      <c r="GMQ35" s="456"/>
      <c r="GMR35" s="271"/>
      <c r="GMS35" s="451"/>
      <c r="GMT35" s="454"/>
      <c r="GMU35" s="451"/>
      <c r="GMV35" s="457"/>
      <c r="GMW35" s="271"/>
      <c r="GMX35" s="451"/>
      <c r="GMY35" s="454"/>
      <c r="GMZ35" s="451"/>
      <c r="GNA35" s="457"/>
      <c r="GNB35" s="451"/>
      <c r="GNC35" s="457"/>
      <c r="GND35" s="457"/>
      <c r="GNE35" s="457"/>
      <c r="GNF35" s="271"/>
      <c r="GNG35" s="271"/>
      <c r="GNH35" s="451"/>
      <c r="GNI35" s="454"/>
      <c r="GNJ35" s="451"/>
      <c r="GNK35" s="454"/>
      <c r="GNL35" s="458"/>
      <c r="GNM35" s="459"/>
      <c r="GNN35" s="460"/>
      <c r="GNO35" s="461"/>
      <c r="GNP35" s="462"/>
      <c r="GNQ35" s="458"/>
      <c r="GNR35" s="451"/>
      <c r="GNS35" s="463"/>
      <c r="GNT35" s="451"/>
      <c r="GNU35" s="451"/>
      <c r="GNV35" s="453"/>
      <c r="GNX35" s="449"/>
      <c r="GNY35" s="449"/>
      <c r="GNZ35" s="449"/>
      <c r="GOA35" s="450"/>
      <c r="GOB35" s="451"/>
      <c r="GOC35" s="451"/>
      <c r="GOD35" s="451"/>
      <c r="GOE35" s="449"/>
      <c r="GOF35" s="452"/>
      <c r="GOG35" s="453"/>
      <c r="GOH35" s="454"/>
      <c r="GOI35" s="449"/>
      <c r="GOJ35" s="453"/>
      <c r="GOK35" s="453"/>
      <c r="GOL35" s="450"/>
      <c r="GOM35" s="454"/>
      <c r="GON35" s="455"/>
      <c r="GOO35" s="453"/>
      <c r="GOP35" s="456"/>
      <c r="GOQ35" s="453"/>
      <c r="GOR35" s="456"/>
      <c r="GOS35" s="454"/>
      <c r="GOT35" s="451"/>
      <c r="GOU35" s="454"/>
      <c r="GOV35" s="450"/>
      <c r="GOW35" s="456"/>
      <c r="GOX35" s="456"/>
      <c r="GOY35" s="456"/>
      <c r="GOZ35" s="456"/>
      <c r="GPA35" s="271"/>
      <c r="GPB35" s="451"/>
      <c r="GPC35" s="454"/>
      <c r="GPD35" s="451"/>
      <c r="GPE35" s="457"/>
      <c r="GPF35" s="271"/>
      <c r="GPG35" s="451"/>
      <c r="GPH35" s="454"/>
      <c r="GPI35" s="451"/>
      <c r="GPJ35" s="457"/>
      <c r="GPK35" s="451"/>
      <c r="GPL35" s="457"/>
      <c r="GPM35" s="457"/>
      <c r="GPN35" s="457"/>
      <c r="GPO35" s="271"/>
      <c r="GPP35" s="271"/>
      <c r="GPQ35" s="451"/>
      <c r="GPR35" s="454"/>
      <c r="GPS35" s="451"/>
      <c r="GPT35" s="454"/>
      <c r="GPU35" s="458"/>
      <c r="GPV35" s="459"/>
      <c r="GPW35" s="460"/>
      <c r="GPX35" s="461"/>
      <c r="GPY35" s="462"/>
      <c r="GPZ35" s="458"/>
      <c r="GQA35" s="451"/>
      <c r="GQB35" s="463"/>
      <c r="GQC35" s="451"/>
      <c r="GQD35" s="451"/>
      <c r="GQE35" s="453"/>
      <c r="GQG35" s="449"/>
      <c r="GQH35" s="449"/>
      <c r="GQI35" s="449"/>
      <c r="GQJ35" s="450"/>
      <c r="GQK35" s="451"/>
      <c r="GQL35" s="451"/>
      <c r="GQM35" s="451"/>
      <c r="GQN35" s="449"/>
      <c r="GQO35" s="452"/>
      <c r="GQP35" s="453"/>
      <c r="GQQ35" s="454"/>
      <c r="GQR35" s="449"/>
      <c r="GQS35" s="453"/>
      <c r="GQT35" s="453"/>
      <c r="GQU35" s="450"/>
      <c r="GQV35" s="454"/>
      <c r="GQW35" s="455"/>
      <c r="GQX35" s="453"/>
      <c r="GQY35" s="456"/>
      <c r="GQZ35" s="453"/>
      <c r="GRA35" s="456"/>
      <c r="GRB35" s="454"/>
      <c r="GRC35" s="451"/>
      <c r="GRD35" s="454"/>
      <c r="GRE35" s="450"/>
      <c r="GRF35" s="456"/>
      <c r="GRG35" s="456"/>
      <c r="GRH35" s="456"/>
      <c r="GRI35" s="456"/>
      <c r="GRJ35" s="271"/>
      <c r="GRK35" s="451"/>
      <c r="GRL35" s="454"/>
      <c r="GRM35" s="451"/>
      <c r="GRN35" s="457"/>
      <c r="GRO35" s="271"/>
      <c r="GRP35" s="451"/>
      <c r="GRQ35" s="454"/>
      <c r="GRR35" s="451"/>
      <c r="GRS35" s="457"/>
      <c r="GRT35" s="451"/>
      <c r="GRU35" s="457"/>
      <c r="GRV35" s="457"/>
      <c r="GRW35" s="457"/>
      <c r="GRX35" s="271"/>
      <c r="GRY35" s="271"/>
      <c r="GRZ35" s="451"/>
      <c r="GSA35" s="454"/>
      <c r="GSB35" s="451"/>
      <c r="GSC35" s="454"/>
      <c r="GSD35" s="458"/>
      <c r="GSE35" s="459"/>
      <c r="GSF35" s="460"/>
      <c r="GSG35" s="461"/>
      <c r="GSH35" s="462"/>
      <c r="GSI35" s="458"/>
      <c r="GSJ35" s="451"/>
      <c r="GSK35" s="463"/>
      <c r="GSL35" s="451"/>
      <c r="GSM35" s="451"/>
      <c r="GSN35" s="453"/>
      <c r="GSP35" s="449"/>
      <c r="GSQ35" s="449"/>
      <c r="GSR35" s="449"/>
      <c r="GSS35" s="450"/>
      <c r="GST35" s="451"/>
      <c r="GSU35" s="451"/>
      <c r="GSV35" s="451"/>
      <c r="GSW35" s="449"/>
      <c r="GSX35" s="452"/>
      <c r="GSY35" s="453"/>
      <c r="GSZ35" s="454"/>
      <c r="GTA35" s="449"/>
      <c r="GTB35" s="453"/>
      <c r="GTC35" s="453"/>
      <c r="GTD35" s="450"/>
      <c r="GTE35" s="454"/>
      <c r="GTF35" s="455"/>
      <c r="GTG35" s="453"/>
      <c r="GTH35" s="456"/>
      <c r="GTI35" s="453"/>
      <c r="GTJ35" s="456"/>
      <c r="GTK35" s="454"/>
      <c r="GTL35" s="451"/>
      <c r="GTM35" s="454"/>
      <c r="GTN35" s="450"/>
      <c r="GTO35" s="456"/>
      <c r="GTP35" s="456"/>
      <c r="GTQ35" s="456"/>
      <c r="GTR35" s="456"/>
      <c r="GTS35" s="271"/>
      <c r="GTT35" s="451"/>
      <c r="GTU35" s="454"/>
      <c r="GTV35" s="451"/>
      <c r="GTW35" s="457"/>
      <c r="GTX35" s="271"/>
      <c r="GTY35" s="451"/>
      <c r="GTZ35" s="454"/>
      <c r="GUA35" s="451"/>
      <c r="GUB35" s="457"/>
      <c r="GUC35" s="451"/>
      <c r="GUD35" s="457"/>
      <c r="GUE35" s="457"/>
      <c r="GUF35" s="457"/>
      <c r="GUG35" s="271"/>
      <c r="GUH35" s="271"/>
      <c r="GUI35" s="451"/>
      <c r="GUJ35" s="454"/>
      <c r="GUK35" s="451"/>
      <c r="GUL35" s="454"/>
      <c r="GUM35" s="458"/>
      <c r="GUN35" s="459"/>
      <c r="GUO35" s="460"/>
      <c r="GUP35" s="461"/>
      <c r="GUQ35" s="462"/>
      <c r="GUR35" s="458"/>
      <c r="GUS35" s="451"/>
      <c r="GUT35" s="463"/>
      <c r="GUU35" s="451"/>
      <c r="GUV35" s="451"/>
      <c r="GUW35" s="453"/>
      <c r="GUY35" s="449"/>
      <c r="GUZ35" s="449"/>
      <c r="GVA35" s="449"/>
      <c r="GVB35" s="450"/>
      <c r="GVC35" s="451"/>
      <c r="GVD35" s="451"/>
      <c r="GVE35" s="451"/>
      <c r="GVF35" s="449"/>
      <c r="GVG35" s="452"/>
      <c r="GVH35" s="453"/>
      <c r="GVI35" s="454"/>
      <c r="GVJ35" s="449"/>
      <c r="GVK35" s="453"/>
      <c r="GVL35" s="453"/>
      <c r="GVM35" s="450"/>
      <c r="GVN35" s="454"/>
      <c r="GVO35" s="455"/>
      <c r="GVP35" s="453"/>
      <c r="GVQ35" s="456"/>
      <c r="GVR35" s="453"/>
      <c r="GVS35" s="456"/>
      <c r="GVT35" s="454"/>
      <c r="GVU35" s="451"/>
      <c r="GVV35" s="454"/>
      <c r="GVW35" s="450"/>
      <c r="GVX35" s="456"/>
      <c r="GVY35" s="456"/>
      <c r="GVZ35" s="456"/>
      <c r="GWA35" s="456"/>
      <c r="GWB35" s="271"/>
      <c r="GWC35" s="451"/>
      <c r="GWD35" s="454"/>
      <c r="GWE35" s="451"/>
      <c r="GWF35" s="457"/>
      <c r="GWG35" s="271"/>
      <c r="GWH35" s="451"/>
      <c r="GWI35" s="454"/>
      <c r="GWJ35" s="451"/>
      <c r="GWK35" s="457"/>
      <c r="GWL35" s="451"/>
      <c r="GWM35" s="457"/>
      <c r="GWN35" s="457"/>
      <c r="GWO35" s="457"/>
      <c r="GWP35" s="271"/>
      <c r="GWQ35" s="271"/>
      <c r="GWR35" s="451"/>
      <c r="GWS35" s="454"/>
      <c r="GWT35" s="451"/>
      <c r="GWU35" s="454"/>
      <c r="GWV35" s="458"/>
      <c r="GWW35" s="459"/>
      <c r="GWX35" s="460"/>
      <c r="GWY35" s="461"/>
      <c r="GWZ35" s="462"/>
      <c r="GXA35" s="458"/>
      <c r="GXB35" s="451"/>
      <c r="GXC35" s="463"/>
      <c r="GXD35" s="451"/>
      <c r="GXE35" s="451"/>
      <c r="GXF35" s="453"/>
      <c r="GXH35" s="449"/>
      <c r="GXI35" s="449"/>
      <c r="GXJ35" s="449"/>
      <c r="GXK35" s="450"/>
      <c r="GXL35" s="451"/>
      <c r="GXM35" s="451"/>
      <c r="GXN35" s="451"/>
      <c r="GXO35" s="449"/>
      <c r="GXP35" s="452"/>
      <c r="GXQ35" s="453"/>
      <c r="GXR35" s="454"/>
      <c r="GXS35" s="449"/>
      <c r="GXT35" s="453"/>
      <c r="GXU35" s="453"/>
      <c r="GXV35" s="450"/>
      <c r="GXW35" s="454"/>
      <c r="GXX35" s="455"/>
      <c r="GXY35" s="453"/>
      <c r="GXZ35" s="456"/>
      <c r="GYA35" s="453"/>
      <c r="GYB35" s="456"/>
      <c r="GYC35" s="454"/>
      <c r="GYD35" s="451"/>
      <c r="GYE35" s="454"/>
      <c r="GYF35" s="450"/>
      <c r="GYG35" s="456"/>
      <c r="GYH35" s="456"/>
      <c r="GYI35" s="456"/>
      <c r="GYJ35" s="456"/>
      <c r="GYK35" s="271"/>
      <c r="GYL35" s="451"/>
      <c r="GYM35" s="454"/>
      <c r="GYN35" s="451"/>
      <c r="GYO35" s="457"/>
      <c r="GYP35" s="271"/>
      <c r="GYQ35" s="451"/>
      <c r="GYR35" s="454"/>
      <c r="GYS35" s="451"/>
      <c r="GYT35" s="457"/>
      <c r="GYU35" s="451"/>
      <c r="GYV35" s="457"/>
      <c r="GYW35" s="457"/>
      <c r="GYX35" s="457"/>
      <c r="GYY35" s="271"/>
      <c r="GYZ35" s="271"/>
      <c r="GZA35" s="451"/>
      <c r="GZB35" s="454"/>
      <c r="GZC35" s="451"/>
      <c r="GZD35" s="454"/>
      <c r="GZE35" s="458"/>
      <c r="GZF35" s="459"/>
      <c r="GZG35" s="460"/>
      <c r="GZH35" s="461"/>
      <c r="GZI35" s="462"/>
      <c r="GZJ35" s="458"/>
      <c r="GZK35" s="451"/>
      <c r="GZL35" s="463"/>
      <c r="GZM35" s="451"/>
      <c r="GZN35" s="451"/>
      <c r="GZO35" s="453"/>
      <c r="GZQ35" s="449"/>
      <c r="GZR35" s="449"/>
      <c r="GZS35" s="449"/>
      <c r="GZT35" s="450"/>
      <c r="GZU35" s="451"/>
      <c r="GZV35" s="451"/>
      <c r="GZW35" s="451"/>
      <c r="GZX35" s="449"/>
      <c r="GZY35" s="452"/>
      <c r="GZZ35" s="453"/>
      <c r="HAA35" s="454"/>
      <c r="HAB35" s="449"/>
      <c r="HAC35" s="453"/>
      <c r="HAD35" s="453"/>
      <c r="HAE35" s="450"/>
      <c r="HAF35" s="454"/>
      <c r="HAG35" s="455"/>
      <c r="HAH35" s="453"/>
      <c r="HAI35" s="456"/>
      <c r="HAJ35" s="453"/>
      <c r="HAK35" s="456"/>
      <c r="HAL35" s="454"/>
      <c r="HAM35" s="451"/>
      <c r="HAN35" s="454"/>
      <c r="HAO35" s="450"/>
      <c r="HAP35" s="456"/>
      <c r="HAQ35" s="456"/>
      <c r="HAR35" s="456"/>
      <c r="HAS35" s="456"/>
      <c r="HAT35" s="271"/>
      <c r="HAU35" s="451"/>
      <c r="HAV35" s="454"/>
      <c r="HAW35" s="451"/>
      <c r="HAX35" s="457"/>
      <c r="HAY35" s="271"/>
      <c r="HAZ35" s="451"/>
      <c r="HBA35" s="454"/>
      <c r="HBB35" s="451"/>
      <c r="HBC35" s="457"/>
      <c r="HBD35" s="451"/>
      <c r="HBE35" s="457"/>
      <c r="HBF35" s="457"/>
      <c r="HBG35" s="457"/>
      <c r="HBH35" s="271"/>
      <c r="HBI35" s="271"/>
      <c r="HBJ35" s="451"/>
      <c r="HBK35" s="454"/>
      <c r="HBL35" s="451"/>
      <c r="HBM35" s="454"/>
      <c r="HBN35" s="458"/>
      <c r="HBO35" s="459"/>
      <c r="HBP35" s="460"/>
      <c r="HBQ35" s="461"/>
      <c r="HBR35" s="462"/>
      <c r="HBS35" s="458"/>
      <c r="HBT35" s="451"/>
      <c r="HBU35" s="463"/>
      <c r="HBV35" s="451"/>
      <c r="HBW35" s="451"/>
      <c r="HBX35" s="453"/>
      <c r="HBZ35" s="449"/>
      <c r="HCA35" s="449"/>
      <c r="HCB35" s="449"/>
      <c r="HCC35" s="450"/>
      <c r="HCD35" s="451"/>
      <c r="HCE35" s="451"/>
      <c r="HCF35" s="451"/>
      <c r="HCG35" s="449"/>
      <c r="HCH35" s="452"/>
      <c r="HCI35" s="453"/>
      <c r="HCJ35" s="454"/>
      <c r="HCK35" s="449"/>
      <c r="HCL35" s="453"/>
      <c r="HCM35" s="453"/>
      <c r="HCN35" s="450"/>
      <c r="HCO35" s="454"/>
      <c r="HCP35" s="455"/>
      <c r="HCQ35" s="453"/>
      <c r="HCR35" s="456"/>
      <c r="HCS35" s="453"/>
      <c r="HCT35" s="456"/>
      <c r="HCU35" s="454"/>
      <c r="HCV35" s="451"/>
      <c r="HCW35" s="454"/>
      <c r="HCX35" s="450"/>
      <c r="HCY35" s="456"/>
      <c r="HCZ35" s="456"/>
      <c r="HDA35" s="456"/>
      <c r="HDB35" s="456"/>
      <c r="HDC35" s="271"/>
      <c r="HDD35" s="451"/>
      <c r="HDE35" s="454"/>
      <c r="HDF35" s="451"/>
      <c r="HDG35" s="457"/>
      <c r="HDH35" s="271"/>
      <c r="HDI35" s="451"/>
      <c r="HDJ35" s="454"/>
      <c r="HDK35" s="451"/>
      <c r="HDL35" s="457"/>
      <c r="HDM35" s="451"/>
      <c r="HDN35" s="457"/>
      <c r="HDO35" s="457"/>
      <c r="HDP35" s="457"/>
      <c r="HDQ35" s="271"/>
      <c r="HDR35" s="271"/>
      <c r="HDS35" s="451"/>
      <c r="HDT35" s="454"/>
      <c r="HDU35" s="451"/>
      <c r="HDV35" s="454"/>
      <c r="HDW35" s="458"/>
      <c r="HDX35" s="459"/>
      <c r="HDY35" s="460"/>
      <c r="HDZ35" s="461"/>
      <c r="HEA35" s="462"/>
      <c r="HEB35" s="458"/>
      <c r="HEC35" s="451"/>
      <c r="HED35" s="463"/>
      <c r="HEE35" s="451"/>
      <c r="HEF35" s="451"/>
      <c r="HEG35" s="453"/>
      <c r="HEI35" s="449"/>
      <c r="HEJ35" s="449"/>
      <c r="HEK35" s="449"/>
      <c r="HEL35" s="450"/>
      <c r="HEM35" s="451"/>
      <c r="HEN35" s="451"/>
      <c r="HEO35" s="451"/>
      <c r="HEP35" s="449"/>
      <c r="HEQ35" s="452"/>
      <c r="HER35" s="453"/>
      <c r="HES35" s="454"/>
      <c r="HET35" s="449"/>
      <c r="HEU35" s="453"/>
      <c r="HEV35" s="453"/>
      <c r="HEW35" s="450"/>
      <c r="HEX35" s="454"/>
      <c r="HEY35" s="455"/>
      <c r="HEZ35" s="453"/>
      <c r="HFA35" s="456"/>
      <c r="HFB35" s="453"/>
      <c r="HFC35" s="456"/>
      <c r="HFD35" s="454"/>
      <c r="HFE35" s="451"/>
      <c r="HFF35" s="454"/>
      <c r="HFG35" s="450"/>
      <c r="HFH35" s="456"/>
      <c r="HFI35" s="456"/>
      <c r="HFJ35" s="456"/>
      <c r="HFK35" s="456"/>
      <c r="HFL35" s="271"/>
      <c r="HFM35" s="451"/>
      <c r="HFN35" s="454"/>
      <c r="HFO35" s="451"/>
      <c r="HFP35" s="457"/>
      <c r="HFQ35" s="271"/>
      <c r="HFR35" s="451"/>
      <c r="HFS35" s="454"/>
      <c r="HFT35" s="451"/>
      <c r="HFU35" s="457"/>
      <c r="HFV35" s="451"/>
      <c r="HFW35" s="457"/>
      <c r="HFX35" s="457"/>
      <c r="HFY35" s="457"/>
      <c r="HFZ35" s="271"/>
      <c r="HGA35" s="271"/>
      <c r="HGB35" s="451"/>
      <c r="HGC35" s="454"/>
      <c r="HGD35" s="451"/>
      <c r="HGE35" s="454"/>
      <c r="HGF35" s="458"/>
      <c r="HGG35" s="459"/>
      <c r="HGH35" s="460"/>
      <c r="HGI35" s="461"/>
      <c r="HGJ35" s="462"/>
      <c r="HGK35" s="458"/>
      <c r="HGL35" s="451"/>
      <c r="HGM35" s="463"/>
      <c r="HGN35" s="451"/>
      <c r="HGO35" s="451"/>
      <c r="HGP35" s="453"/>
      <c r="HGR35" s="449"/>
      <c r="HGS35" s="449"/>
      <c r="HGT35" s="449"/>
      <c r="HGU35" s="450"/>
      <c r="HGV35" s="451"/>
      <c r="HGW35" s="451"/>
      <c r="HGX35" s="451"/>
      <c r="HGY35" s="449"/>
      <c r="HGZ35" s="452"/>
      <c r="HHA35" s="453"/>
      <c r="HHB35" s="454"/>
      <c r="HHC35" s="449"/>
      <c r="HHD35" s="453"/>
      <c r="HHE35" s="453"/>
      <c r="HHF35" s="450"/>
      <c r="HHG35" s="454"/>
      <c r="HHH35" s="455"/>
      <c r="HHI35" s="453"/>
      <c r="HHJ35" s="456"/>
      <c r="HHK35" s="453"/>
      <c r="HHL35" s="456"/>
      <c r="HHM35" s="454"/>
      <c r="HHN35" s="451"/>
      <c r="HHO35" s="454"/>
      <c r="HHP35" s="450"/>
      <c r="HHQ35" s="456"/>
      <c r="HHR35" s="456"/>
      <c r="HHS35" s="456"/>
      <c r="HHT35" s="456"/>
      <c r="HHU35" s="271"/>
      <c r="HHV35" s="451"/>
      <c r="HHW35" s="454"/>
      <c r="HHX35" s="451"/>
      <c r="HHY35" s="457"/>
      <c r="HHZ35" s="271"/>
      <c r="HIA35" s="451"/>
      <c r="HIB35" s="454"/>
      <c r="HIC35" s="451"/>
      <c r="HID35" s="457"/>
      <c r="HIE35" s="451"/>
      <c r="HIF35" s="457"/>
      <c r="HIG35" s="457"/>
      <c r="HIH35" s="457"/>
      <c r="HII35" s="271"/>
      <c r="HIJ35" s="271"/>
      <c r="HIK35" s="451"/>
      <c r="HIL35" s="454"/>
      <c r="HIM35" s="451"/>
      <c r="HIN35" s="454"/>
      <c r="HIO35" s="458"/>
      <c r="HIP35" s="459"/>
      <c r="HIQ35" s="460"/>
      <c r="HIR35" s="461"/>
      <c r="HIS35" s="462"/>
      <c r="HIT35" s="458"/>
      <c r="HIU35" s="451"/>
      <c r="HIV35" s="463"/>
      <c r="HIW35" s="451"/>
      <c r="HIX35" s="451"/>
      <c r="HIY35" s="453"/>
      <c r="HJA35" s="449"/>
      <c r="HJB35" s="449"/>
      <c r="HJC35" s="449"/>
      <c r="HJD35" s="450"/>
      <c r="HJE35" s="451"/>
      <c r="HJF35" s="451"/>
      <c r="HJG35" s="451"/>
      <c r="HJH35" s="449"/>
      <c r="HJI35" s="452"/>
      <c r="HJJ35" s="453"/>
      <c r="HJK35" s="454"/>
      <c r="HJL35" s="449"/>
      <c r="HJM35" s="453"/>
      <c r="HJN35" s="453"/>
      <c r="HJO35" s="450"/>
      <c r="HJP35" s="454"/>
      <c r="HJQ35" s="455"/>
      <c r="HJR35" s="453"/>
      <c r="HJS35" s="456"/>
      <c r="HJT35" s="453"/>
      <c r="HJU35" s="456"/>
      <c r="HJV35" s="454"/>
      <c r="HJW35" s="451"/>
      <c r="HJX35" s="454"/>
      <c r="HJY35" s="450"/>
      <c r="HJZ35" s="456"/>
      <c r="HKA35" s="456"/>
      <c r="HKB35" s="456"/>
      <c r="HKC35" s="456"/>
      <c r="HKD35" s="271"/>
      <c r="HKE35" s="451"/>
      <c r="HKF35" s="454"/>
      <c r="HKG35" s="451"/>
      <c r="HKH35" s="457"/>
      <c r="HKI35" s="271"/>
      <c r="HKJ35" s="451"/>
      <c r="HKK35" s="454"/>
      <c r="HKL35" s="451"/>
      <c r="HKM35" s="457"/>
      <c r="HKN35" s="451"/>
      <c r="HKO35" s="457"/>
      <c r="HKP35" s="457"/>
      <c r="HKQ35" s="457"/>
      <c r="HKR35" s="271"/>
      <c r="HKS35" s="271"/>
      <c r="HKT35" s="451"/>
      <c r="HKU35" s="454"/>
      <c r="HKV35" s="451"/>
      <c r="HKW35" s="454"/>
      <c r="HKX35" s="458"/>
      <c r="HKY35" s="459"/>
      <c r="HKZ35" s="460"/>
      <c r="HLA35" s="461"/>
      <c r="HLB35" s="462"/>
      <c r="HLC35" s="458"/>
      <c r="HLD35" s="451"/>
      <c r="HLE35" s="463"/>
      <c r="HLF35" s="451"/>
      <c r="HLG35" s="451"/>
      <c r="HLH35" s="453"/>
      <c r="HLJ35" s="449"/>
      <c r="HLK35" s="449"/>
      <c r="HLL35" s="449"/>
      <c r="HLM35" s="450"/>
      <c r="HLN35" s="451"/>
      <c r="HLO35" s="451"/>
      <c r="HLP35" s="451"/>
      <c r="HLQ35" s="449"/>
      <c r="HLR35" s="452"/>
      <c r="HLS35" s="453"/>
      <c r="HLT35" s="454"/>
      <c r="HLU35" s="449"/>
      <c r="HLV35" s="453"/>
      <c r="HLW35" s="453"/>
      <c r="HLX35" s="450"/>
      <c r="HLY35" s="454"/>
      <c r="HLZ35" s="455"/>
      <c r="HMA35" s="453"/>
      <c r="HMB35" s="456"/>
      <c r="HMC35" s="453"/>
      <c r="HMD35" s="456"/>
      <c r="HME35" s="454"/>
      <c r="HMF35" s="451"/>
      <c r="HMG35" s="454"/>
      <c r="HMH35" s="450"/>
      <c r="HMI35" s="456"/>
      <c r="HMJ35" s="456"/>
      <c r="HMK35" s="456"/>
      <c r="HML35" s="456"/>
      <c r="HMM35" s="271"/>
      <c r="HMN35" s="451"/>
      <c r="HMO35" s="454"/>
      <c r="HMP35" s="451"/>
      <c r="HMQ35" s="457"/>
      <c r="HMR35" s="271"/>
      <c r="HMS35" s="451"/>
      <c r="HMT35" s="454"/>
      <c r="HMU35" s="451"/>
      <c r="HMV35" s="457"/>
      <c r="HMW35" s="451"/>
      <c r="HMX35" s="457"/>
      <c r="HMY35" s="457"/>
      <c r="HMZ35" s="457"/>
      <c r="HNA35" s="271"/>
      <c r="HNB35" s="271"/>
      <c r="HNC35" s="451"/>
      <c r="HND35" s="454"/>
      <c r="HNE35" s="451"/>
      <c r="HNF35" s="454"/>
      <c r="HNG35" s="458"/>
      <c r="HNH35" s="459"/>
      <c r="HNI35" s="460"/>
      <c r="HNJ35" s="461"/>
      <c r="HNK35" s="462"/>
      <c r="HNL35" s="458"/>
      <c r="HNM35" s="451"/>
      <c r="HNN35" s="463"/>
      <c r="HNO35" s="451"/>
      <c r="HNP35" s="451"/>
      <c r="HNQ35" s="453"/>
      <c r="HNS35" s="449"/>
      <c r="HNT35" s="449"/>
      <c r="HNU35" s="449"/>
      <c r="HNV35" s="450"/>
      <c r="HNW35" s="451"/>
      <c r="HNX35" s="451"/>
      <c r="HNY35" s="451"/>
      <c r="HNZ35" s="449"/>
      <c r="HOA35" s="452"/>
      <c r="HOB35" s="453"/>
      <c r="HOC35" s="454"/>
      <c r="HOD35" s="449"/>
      <c r="HOE35" s="453"/>
      <c r="HOF35" s="453"/>
      <c r="HOG35" s="450"/>
      <c r="HOH35" s="454"/>
      <c r="HOI35" s="455"/>
      <c r="HOJ35" s="453"/>
      <c r="HOK35" s="456"/>
      <c r="HOL35" s="453"/>
      <c r="HOM35" s="456"/>
      <c r="HON35" s="454"/>
      <c r="HOO35" s="451"/>
      <c r="HOP35" s="454"/>
      <c r="HOQ35" s="450"/>
      <c r="HOR35" s="456"/>
      <c r="HOS35" s="456"/>
      <c r="HOT35" s="456"/>
      <c r="HOU35" s="456"/>
      <c r="HOV35" s="271"/>
      <c r="HOW35" s="451"/>
      <c r="HOX35" s="454"/>
      <c r="HOY35" s="451"/>
      <c r="HOZ35" s="457"/>
      <c r="HPA35" s="271"/>
      <c r="HPB35" s="451"/>
      <c r="HPC35" s="454"/>
      <c r="HPD35" s="451"/>
      <c r="HPE35" s="457"/>
      <c r="HPF35" s="451"/>
      <c r="HPG35" s="457"/>
      <c r="HPH35" s="457"/>
      <c r="HPI35" s="457"/>
      <c r="HPJ35" s="271"/>
      <c r="HPK35" s="271"/>
      <c r="HPL35" s="451"/>
      <c r="HPM35" s="454"/>
      <c r="HPN35" s="451"/>
      <c r="HPO35" s="454"/>
      <c r="HPP35" s="458"/>
      <c r="HPQ35" s="459"/>
      <c r="HPR35" s="460"/>
      <c r="HPS35" s="461"/>
      <c r="HPT35" s="462"/>
      <c r="HPU35" s="458"/>
      <c r="HPV35" s="451"/>
      <c r="HPW35" s="463"/>
      <c r="HPX35" s="451"/>
      <c r="HPY35" s="451"/>
      <c r="HPZ35" s="453"/>
      <c r="HQB35" s="449"/>
      <c r="HQC35" s="449"/>
      <c r="HQD35" s="449"/>
      <c r="HQE35" s="450"/>
      <c r="HQF35" s="451"/>
      <c r="HQG35" s="451"/>
      <c r="HQH35" s="451"/>
      <c r="HQI35" s="449"/>
      <c r="HQJ35" s="452"/>
      <c r="HQK35" s="453"/>
      <c r="HQL35" s="454"/>
      <c r="HQM35" s="449"/>
      <c r="HQN35" s="453"/>
      <c r="HQO35" s="453"/>
      <c r="HQP35" s="450"/>
      <c r="HQQ35" s="454"/>
      <c r="HQR35" s="455"/>
      <c r="HQS35" s="453"/>
      <c r="HQT35" s="456"/>
      <c r="HQU35" s="453"/>
      <c r="HQV35" s="456"/>
      <c r="HQW35" s="454"/>
      <c r="HQX35" s="451"/>
      <c r="HQY35" s="454"/>
      <c r="HQZ35" s="450"/>
      <c r="HRA35" s="456"/>
      <c r="HRB35" s="456"/>
      <c r="HRC35" s="456"/>
      <c r="HRD35" s="456"/>
      <c r="HRE35" s="271"/>
      <c r="HRF35" s="451"/>
      <c r="HRG35" s="454"/>
      <c r="HRH35" s="451"/>
      <c r="HRI35" s="457"/>
      <c r="HRJ35" s="271"/>
      <c r="HRK35" s="451"/>
      <c r="HRL35" s="454"/>
      <c r="HRM35" s="451"/>
      <c r="HRN35" s="457"/>
      <c r="HRO35" s="451"/>
      <c r="HRP35" s="457"/>
      <c r="HRQ35" s="457"/>
      <c r="HRR35" s="457"/>
      <c r="HRS35" s="271"/>
      <c r="HRT35" s="271"/>
      <c r="HRU35" s="451"/>
      <c r="HRV35" s="454"/>
      <c r="HRW35" s="451"/>
      <c r="HRX35" s="454"/>
      <c r="HRY35" s="458"/>
      <c r="HRZ35" s="459"/>
      <c r="HSA35" s="460"/>
      <c r="HSB35" s="461"/>
      <c r="HSC35" s="462"/>
      <c r="HSD35" s="458"/>
      <c r="HSE35" s="451"/>
      <c r="HSF35" s="463"/>
      <c r="HSG35" s="451"/>
      <c r="HSH35" s="451"/>
      <c r="HSI35" s="453"/>
      <c r="HSK35" s="449"/>
      <c r="HSL35" s="449"/>
      <c r="HSM35" s="449"/>
      <c r="HSN35" s="450"/>
      <c r="HSO35" s="451"/>
      <c r="HSP35" s="451"/>
      <c r="HSQ35" s="451"/>
      <c r="HSR35" s="449"/>
      <c r="HSS35" s="452"/>
      <c r="HST35" s="453"/>
      <c r="HSU35" s="454"/>
      <c r="HSV35" s="449"/>
      <c r="HSW35" s="453"/>
      <c r="HSX35" s="453"/>
      <c r="HSY35" s="450"/>
      <c r="HSZ35" s="454"/>
      <c r="HTA35" s="455"/>
      <c r="HTB35" s="453"/>
      <c r="HTC35" s="456"/>
      <c r="HTD35" s="453"/>
      <c r="HTE35" s="456"/>
      <c r="HTF35" s="454"/>
      <c r="HTG35" s="451"/>
      <c r="HTH35" s="454"/>
      <c r="HTI35" s="450"/>
      <c r="HTJ35" s="456"/>
      <c r="HTK35" s="456"/>
      <c r="HTL35" s="456"/>
      <c r="HTM35" s="456"/>
      <c r="HTN35" s="271"/>
      <c r="HTO35" s="451"/>
      <c r="HTP35" s="454"/>
      <c r="HTQ35" s="451"/>
      <c r="HTR35" s="457"/>
      <c r="HTS35" s="271"/>
      <c r="HTT35" s="451"/>
      <c r="HTU35" s="454"/>
      <c r="HTV35" s="451"/>
      <c r="HTW35" s="457"/>
      <c r="HTX35" s="451"/>
      <c r="HTY35" s="457"/>
      <c r="HTZ35" s="457"/>
      <c r="HUA35" s="457"/>
      <c r="HUB35" s="271"/>
      <c r="HUC35" s="271"/>
      <c r="HUD35" s="451"/>
      <c r="HUE35" s="454"/>
      <c r="HUF35" s="451"/>
      <c r="HUG35" s="454"/>
      <c r="HUH35" s="458"/>
      <c r="HUI35" s="459"/>
      <c r="HUJ35" s="460"/>
      <c r="HUK35" s="461"/>
      <c r="HUL35" s="462"/>
      <c r="HUM35" s="458"/>
      <c r="HUN35" s="451"/>
      <c r="HUO35" s="463"/>
      <c r="HUP35" s="451"/>
      <c r="HUQ35" s="451"/>
      <c r="HUR35" s="453"/>
      <c r="HUT35" s="449"/>
      <c r="HUU35" s="449"/>
      <c r="HUV35" s="449"/>
      <c r="HUW35" s="450"/>
      <c r="HUX35" s="451"/>
      <c r="HUY35" s="451"/>
      <c r="HUZ35" s="451"/>
      <c r="HVA35" s="449"/>
      <c r="HVB35" s="452"/>
      <c r="HVC35" s="453"/>
      <c r="HVD35" s="454"/>
      <c r="HVE35" s="449"/>
      <c r="HVF35" s="453"/>
      <c r="HVG35" s="453"/>
      <c r="HVH35" s="450"/>
      <c r="HVI35" s="454"/>
      <c r="HVJ35" s="455"/>
      <c r="HVK35" s="453"/>
      <c r="HVL35" s="456"/>
      <c r="HVM35" s="453"/>
      <c r="HVN35" s="456"/>
      <c r="HVO35" s="454"/>
      <c r="HVP35" s="451"/>
      <c r="HVQ35" s="454"/>
      <c r="HVR35" s="450"/>
      <c r="HVS35" s="456"/>
      <c r="HVT35" s="456"/>
      <c r="HVU35" s="456"/>
      <c r="HVV35" s="456"/>
      <c r="HVW35" s="271"/>
      <c r="HVX35" s="451"/>
      <c r="HVY35" s="454"/>
      <c r="HVZ35" s="451"/>
      <c r="HWA35" s="457"/>
      <c r="HWB35" s="271"/>
      <c r="HWC35" s="451"/>
      <c r="HWD35" s="454"/>
      <c r="HWE35" s="451"/>
      <c r="HWF35" s="457"/>
      <c r="HWG35" s="451"/>
      <c r="HWH35" s="457"/>
      <c r="HWI35" s="457"/>
      <c r="HWJ35" s="457"/>
      <c r="HWK35" s="271"/>
      <c r="HWL35" s="271"/>
      <c r="HWM35" s="451"/>
      <c r="HWN35" s="454"/>
      <c r="HWO35" s="451"/>
      <c r="HWP35" s="454"/>
      <c r="HWQ35" s="458"/>
      <c r="HWR35" s="459"/>
      <c r="HWS35" s="460"/>
      <c r="HWT35" s="461"/>
      <c r="HWU35" s="462"/>
      <c r="HWV35" s="458"/>
      <c r="HWW35" s="451"/>
      <c r="HWX35" s="463"/>
      <c r="HWY35" s="451"/>
      <c r="HWZ35" s="451"/>
      <c r="HXA35" s="453"/>
      <c r="HXC35" s="449"/>
      <c r="HXD35" s="449"/>
      <c r="HXE35" s="449"/>
      <c r="HXF35" s="450"/>
      <c r="HXG35" s="451"/>
      <c r="HXH35" s="451"/>
      <c r="HXI35" s="451"/>
      <c r="HXJ35" s="449"/>
      <c r="HXK35" s="452"/>
      <c r="HXL35" s="453"/>
      <c r="HXM35" s="454"/>
      <c r="HXN35" s="449"/>
      <c r="HXO35" s="453"/>
      <c r="HXP35" s="453"/>
      <c r="HXQ35" s="450"/>
      <c r="HXR35" s="454"/>
      <c r="HXS35" s="455"/>
      <c r="HXT35" s="453"/>
      <c r="HXU35" s="456"/>
      <c r="HXV35" s="453"/>
      <c r="HXW35" s="456"/>
      <c r="HXX35" s="454"/>
      <c r="HXY35" s="451"/>
      <c r="HXZ35" s="454"/>
      <c r="HYA35" s="450"/>
      <c r="HYB35" s="456"/>
      <c r="HYC35" s="456"/>
      <c r="HYD35" s="456"/>
      <c r="HYE35" s="456"/>
      <c r="HYF35" s="271"/>
      <c r="HYG35" s="451"/>
      <c r="HYH35" s="454"/>
      <c r="HYI35" s="451"/>
      <c r="HYJ35" s="457"/>
      <c r="HYK35" s="271"/>
      <c r="HYL35" s="451"/>
      <c r="HYM35" s="454"/>
      <c r="HYN35" s="451"/>
      <c r="HYO35" s="457"/>
      <c r="HYP35" s="451"/>
      <c r="HYQ35" s="457"/>
      <c r="HYR35" s="457"/>
      <c r="HYS35" s="457"/>
      <c r="HYT35" s="271"/>
      <c r="HYU35" s="271"/>
      <c r="HYV35" s="451"/>
      <c r="HYW35" s="454"/>
      <c r="HYX35" s="451"/>
      <c r="HYY35" s="454"/>
      <c r="HYZ35" s="458"/>
      <c r="HZA35" s="459"/>
      <c r="HZB35" s="460"/>
      <c r="HZC35" s="461"/>
      <c r="HZD35" s="462"/>
      <c r="HZE35" s="458"/>
      <c r="HZF35" s="451"/>
      <c r="HZG35" s="463"/>
      <c r="HZH35" s="451"/>
      <c r="HZI35" s="451"/>
      <c r="HZJ35" s="453"/>
      <c r="HZL35" s="449"/>
      <c r="HZM35" s="449"/>
      <c r="HZN35" s="449"/>
      <c r="HZO35" s="450"/>
      <c r="HZP35" s="451"/>
      <c r="HZQ35" s="451"/>
      <c r="HZR35" s="451"/>
      <c r="HZS35" s="449"/>
      <c r="HZT35" s="452"/>
      <c r="HZU35" s="453"/>
      <c r="HZV35" s="454"/>
      <c r="HZW35" s="449"/>
      <c r="HZX35" s="453"/>
      <c r="HZY35" s="453"/>
      <c r="HZZ35" s="450"/>
      <c r="IAA35" s="454"/>
      <c r="IAB35" s="455"/>
      <c r="IAC35" s="453"/>
      <c r="IAD35" s="456"/>
      <c r="IAE35" s="453"/>
      <c r="IAF35" s="456"/>
      <c r="IAG35" s="454"/>
      <c r="IAH35" s="451"/>
      <c r="IAI35" s="454"/>
      <c r="IAJ35" s="450"/>
      <c r="IAK35" s="456"/>
      <c r="IAL35" s="456"/>
      <c r="IAM35" s="456"/>
      <c r="IAN35" s="456"/>
      <c r="IAO35" s="271"/>
      <c r="IAP35" s="451"/>
      <c r="IAQ35" s="454"/>
      <c r="IAR35" s="451"/>
      <c r="IAS35" s="457"/>
      <c r="IAT35" s="271"/>
      <c r="IAU35" s="451"/>
      <c r="IAV35" s="454"/>
      <c r="IAW35" s="451"/>
      <c r="IAX35" s="457"/>
      <c r="IAY35" s="451"/>
      <c r="IAZ35" s="457"/>
      <c r="IBA35" s="457"/>
      <c r="IBB35" s="457"/>
      <c r="IBC35" s="271"/>
      <c r="IBD35" s="271"/>
      <c r="IBE35" s="451"/>
      <c r="IBF35" s="454"/>
      <c r="IBG35" s="451"/>
      <c r="IBH35" s="454"/>
      <c r="IBI35" s="458"/>
      <c r="IBJ35" s="459"/>
      <c r="IBK35" s="460"/>
      <c r="IBL35" s="461"/>
      <c r="IBM35" s="462"/>
      <c r="IBN35" s="458"/>
      <c r="IBO35" s="451"/>
      <c r="IBP35" s="463"/>
      <c r="IBQ35" s="451"/>
      <c r="IBR35" s="451"/>
      <c r="IBS35" s="453"/>
      <c r="IBU35" s="449"/>
      <c r="IBV35" s="449"/>
      <c r="IBW35" s="449"/>
      <c r="IBX35" s="450"/>
      <c r="IBY35" s="451"/>
      <c r="IBZ35" s="451"/>
      <c r="ICA35" s="451"/>
      <c r="ICB35" s="449"/>
      <c r="ICC35" s="452"/>
      <c r="ICD35" s="453"/>
      <c r="ICE35" s="454"/>
      <c r="ICF35" s="449"/>
      <c r="ICG35" s="453"/>
      <c r="ICH35" s="453"/>
      <c r="ICI35" s="450"/>
      <c r="ICJ35" s="454"/>
      <c r="ICK35" s="455"/>
      <c r="ICL35" s="453"/>
      <c r="ICM35" s="456"/>
      <c r="ICN35" s="453"/>
      <c r="ICO35" s="456"/>
      <c r="ICP35" s="454"/>
      <c r="ICQ35" s="451"/>
      <c r="ICR35" s="454"/>
      <c r="ICS35" s="450"/>
      <c r="ICT35" s="456"/>
      <c r="ICU35" s="456"/>
      <c r="ICV35" s="456"/>
      <c r="ICW35" s="456"/>
      <c r="ICX35" s="271"/>
      <c r="ICY35" s="451"/>
      <c r="ICZ35" s="454"/>
      <c r="IDA35" s="451"/>
      <c r="IDB35" s="457"/>
      <c r="IDC35" s="271"/>
      <c r="IDD35" s="451"/>
      <c r="IDE35" s="454"/>
      <c r="IDF35" s="451"/>
      <c r="IDG35" s="457"/>
      <c r="IDH35" s="451"/>
      <c r="IDI35" s="457"/>
      <c r="IDJ35" s="457"/>
      <c r="IDK35" s="457"/>
      <c r="IDL35" s="271"/>
      <c r="IDM35" s="271"/>
      <c r="IDN35" s="451"/>
      <c r="IDO35" s="454"/>
      <c r="IDP35" s="451"/>
      <c r="IDQ35" s="454"/>
      <c r="IDR35" s="458"/>
      <c r="IDS35" s="459"/>
      <c r="IDT35" s="460"/>
      <c r="IDU35" s="461"/>
      <c r="IDV35" s="462"/>
      <c r="IDW35" s="458"/>
      <c r="IDX35" s="451"/>
      <c r="IDY35" s="463"/>
      <c r="IDZ35" s="451"/>
      <c r="IEA35" s="451"/>
      <c r="IEB35" s="453"/>
      <c r="IED35" s="449"/>
      <c r="IEE35" s="449"/>
      <c r="IEF35" s="449"/>
      <c r="IEG35" s="450"/>
      <c r="IEH35" s="451"/>
      <c r="IEI35" s="451"/>
      <c r="IEJ35" s="451"/>
      <c r="IEK35" s="449"/>
      <c r="IEL35" s="452"/>
      <c r="IEM35" s="453"/>
      <c r="IEN35" s="454"/>
      <c r="IEO35" s="449"/>
      <c r="IEP35" s="453"/>
      <c r="IEQ35" s="453"/>
      <c r="IER35" s="450"/>
      <c r="IES35" s="454"/>
      <c r="IET35" s="455"/>
      <c r="IEU35" s="453"/>
      <c r="IEV35" s="456"/>
      <c r="IEW35" s="453"/>
      <c r="IEX35" s="456"/>
      <c r="IEY35" s="454"/>
      <c r="IEZ35" s="451"/>
      <c r="IFA35" s="454"/>
      <c r="IFB35" s="450"/>
      <c r="IFC35" s="456"/>
      <c r="IFD35" s="456"/>
      <c r="IFE35" s="456"/>
      <c r="IFF35" s="456"/>
      <c r="IFG35" s="271"/>
      <c r="IFH35" s="451"/>
      <c r="IFI35" s="454"/>
      <c r="IFJ35" s="451"/>
      <c r="IFK35" s="457"/>
      <c r="IFL35" s="271"/>
      <c r="IFM35" s="451"/>
      <c r="IFN35" s="454"/>
      <c r="IFO35" s="451"/>
      <c r="IFP35" s="457"/>
      <c r="IFQ35" s="451"/>
      <c r="IFR35" s="457"/>
      <c r="IFS35" s="457"/>
      <c r="IFT35" s="457"/>
      <c r="IFU35" s="271"/>
      <c r="IFV35" s="271"/>
      <c r="IFW35" s="451"/>
      <c r="IFX35" s="454"/>
      <c r="IFY35" s="451"/>
      <c r="IFZ35" s="454"/>
      <c r="IGA35" s="458"/>
      <c r="IGB35" s="459"/>
      <c r="IGC35" s="460"/>
      <c r="IGD35" s="461"/>
      <c r="IGE35" s="462"/>
      <c r="IGF35" s="458"/>
      <c r="IGG35" s="451"/>
      <c r="IGH35" s="463"/>
      <c r="IGI35" s="451"/>
      <c r="IGJ35" s="451"/>
      <c r="IGK35" s="453"/>
      <c r="IGM35" s="449"/>
      <c r="IGN35" s="449"/>
      <c r="IGO35" s="449"/>
      <c r="IGP35" s="450"/>
      <c r="IGQ35" s="451"/>
      <c r="IGR35" s="451"/>
      <c r="IGS35" s="451"/>
      <c r="IGT35" s="449"/>
      <c r="IGU35" s="452"/>
      <c r="IGV35" s="453"/>
      <c r="IGW35" s="454"/>
      <c r="IGX35" s="449"/>
      <c r="IGY35" s="453"/>
      <c r="IGZ35" s="453"/>
      <c r="IHA35" s="450"/>
      <c r="IHB35" s="454"/>
      <c r="IHC35" s="455"/>
      <c r="IHD35" s="453"/>
      <c r="IHE35" s="456"/>
      <c r="IHF35" s="453"/>
      <c r="IHG35" s="456"/>
      <c r="IHH35" s="454"/>
      <c r="IHI35" s="451"/>
      <c r="IHJ35" s="454"/>
      <c r="IHK35" s="450"/>
      <c r="IHL35" s="456"/>
      <c r="IHM35" s="456"/>
      <c r="IHN35" s="456"/>
      <c r="IHO35" s="456"/>
      <c r="IHP35" s="271"/>
      <c r="IHQ35" s="451"/>
      <c r="IHR35" s="454"/>
      <c r="IHS35" s="451"/>
      <c r="IHT35" s="457"/>
      <c r="IHU35" s="271"/>
      <c r="IHV35" s="451"/>
      <c r="IHW35" s="454"/>
      <c r="IHX35" s="451"/>
      <c r="IHY35" s="457"/>
      <c r="IHZ35" s="451"/>
      <c r="IIA35" s="457"/>
      <c r="IIB35" s="457"/>
      <c r="IIC35" s="457"/>
      <c r="IID35" s="271"/>
      <c r="IIE35" s="271"/>
      <c r="IIF35" s="451"/>
      <c r="IIG35" s="454"/>
      <c r="IIH35" s="451"/>
      <c r="III35" s="454"/>
      <c r="IIJ35" s="458"/>
      <c r="IIK35" s="459"/>
      <c r="IIL35" s="460"/>
      <c r="IIM35" s="461"/>
      <c r="IIN35" s="462"/>
      <c r="IIO35" s="458"/>
      <c r="IIP35" s="451"/>
      <c r="IIQ35" s="463"/>
      <c r="IIR35" s="451"/>
      <c r="IIS35" s="451"/>
      <c r="IIT35" s="453"/>
      <c r="IIV35" s="449"/>
      <c r="IIW35" s="449"/>
      <c r="IIX35" s="449"/>
      <c r="IIY35" s="450"/>
      <c r="IIZ35" s="451"/>
      <c r="IJA35" s="451"/>
      <c r="IJB35" s="451"/>
      <c r="IJC35" s="449"/>
      <c r="IJD35" s="452"/>
      <c r="IJE35" s="453"/>
      <c r="IJF35" s="454"/>
      <c r="IJG35" s="449"/>
      <c r="IJH35" s="453"/>
      <c r="IJI35" s="453"/>
      <c r="IJJ35" s="450"/>
      <c r="IJK35" s="454"/>
      <c r="IJL35" s="455"/>
      <c r="IJM35" s="453"/>
      <c r="IJN35" s="456"/>
      <c r="IJO35" s="453"/>
      <c r="IJP35" s="456"/>
      <c r="IJQ35" s="454"/>
      <c r="IJR35" s="451"/>
      <c r="IJS35" s="454"/>
      <c r="IJT35" s="450"/>
      <c r="IJU35" s="456"/>
      <c r="IJV35" s="456"/>
      <c r="IJW35" s="456"/>
      <c r="IJX35" s="456"/>
      <c r="IJY35" s="271"/>
      <c r="IJZ35" s="451"/>
      <c r="IKA35" s="454"/>
      <c r="IKB35" s="451"/>
      <c r="IKC35" s="457"/>
      <c r="IKD35" s="271"/>
      <c r="IKE35" s="451"/>
      <c r="IKF35" s="454"/>
      <c r="IKG35" s="451"/>
      <c r="IKH35" s="457"/>
      <c r="IKI35" s="451"/>
      <c r="IKJ35" s="457"/>
      <c r="IKK35" s="457"/>
      <c r="IKL35" s="457"/>
      <c r="IKM35" s="271"/>
      <c r="IKN35" s="271"/>
      <c r="IKO35" s="451"/>
      <c r="IKP35" s="454"/>
      <c r="IKQ35" s="451"/>
      <c r="IKR35" s="454"/>
      <c r="IKS35" s="458"/>
      <c r="IKT35" s="459"/>
      <c r="IKU35" s="460"/>
      <c r="IKV35" s="461"/>
      <c r="IKW35" s="462"/>
      <c r="IKX35" s="458"/>
      <c r="IKY35" s="451"/>
      <c r="IKZ35" s="463"/>
      <c r="ILA35" s="451"/>
      <c r="ILB35" s="451"/>
      <c r="ILC35" s="453"/>
      <c r="ILE35" s="449"/>
      <c r="ILF35" s="449"/>
      <c r="ILG35" s="449"/>
      <c r="ILH35" s="450"/>
      <c r="ILI35" s="451"/>
      <c r="ILJ35" s="451"/>
      <c r="ILK35" s="451"/>
      <c r="ILL35" s="449"/>
      <c r="ILM35" s="452"/>
      <c r="ILN35" s="453"/>
      <c r="ILO35" s="454"/>
      <c r="ILP35" s="449"/>
      <c r="ILQ35" s="453"/>
      <c r="ILR35" s="453"/>
      <c r="ILS35" s="450"/>
      <c r="ILT35" s="454"/>
      <c r="ILU35" s="455"/>
      <c r="ILV35" s="453"/>
      <c r="ILW35" s="456"/>
      <c r="ILX35" s="453"/>
      <c r="ILY35" s="456"/>
      <c r="ILZ35" s="454"/>
      <c r="IMA35" s="451"/>
      <c r="IMB35" s="454"/>
      <c r="IMC35" s="450"/>
      <c r="IMD35" s="456"/>
      <c r="IME35" s="456"/>
      <c r="IMF35" s="456"/>
      <c r="IMG35" s="456"/>
      <c r="IMH35" s="271"/>
      <c r="IMI35" s="451"/>
      <c r="IMJ35" s="454"/>
      <c r="IMK35" s="451"/>
      <c r="IML35" s="457"/>
      <c r="IMM35" s="271"/>
      <c r="IMN35" s="451"/>
      <c r="IMO35" s="454"/>
      <c r="IMP35" s="451"/>
      <c r="IMQ35" s="457"/>
      <c r="IMR35" s="451"/>
      <c r="IMS35" s="457"/>
      <c r="IMT35" s="457"/>
      <c r="IMU35" s="457"/>
      <c r="IMV35" s="271"/>
      <c r="IMW35" s="271"/>
      <c r="IMX35" s="451"/>
      <c r="IMY35" s="454"/>
      <c r="IMZ35" s="451"/>
      <c r="INA35" s="454"/>
      <c r="INB35" s="458"/>
      <c r="INC35" s="459"/>
      <c r="IND35" s="460"/>
      <c r="INE35" s="461"/>
      <c r="INF35" s="462"/>
      <c r="ING35" s="458"/>
      <c r="INH35" s="451"/>
      <c r="INI35" s="463"/>
      <c r="INJ35" s="451"/>
      <c r="INK35" s="451"/>
      <c r="INL35" s="453"/>
      <c r="INN35" s="449"/>
      <c r="INO35" s="449"/>
      <c r="INP35" s="449"/>
      <c r="INQ35" s="450"/>
      <c r="INR35" s="451"/>
      <c r="INS35" s="451"/>
      <c r="INT35" s="451"/>
      <c r="INU35" s="449"/>
      <c r="INV35" s="452"/>
      <c r="INW35" s="453"/>
      <c r="INX35" s="454"/>
      <c r="INY35" s="449"/>
      <c r="INZ35" s="453"/>
      <c r="IOA35" s="453"/>
      <c r="IOB35" s="450"/>
      <c r="IOC35" s="454"/>
      <c r="IOD35" s="455"/>
      <c r="IOE35" s="453"/>
      <c r="IOF35" s="456"/>
      <c r="IOG35" s="453"/>
      <c r="IOH35" s="456"/>
      <c r="IOI35" s="454"/>
      <c r="IOJ35" s="451"/>
      <c r="IOK35" s="454"/>
      <c r="IOL35" s="450"/>
      <c r="IOM35" s="456"/>
      <c r="ION35" s="456"/>
      <c r="IOO35" s="456"/>
      <c r="IOP35" s="456"/>
      <c r="IOQ35" s="271"/>
      <c r="IOR35" s="451"/>
      <c r="IOS35" s="454"/>
      <c r="IOT35" s="451"/>
      <c r="IOU35" s="457"/>
      <c r="IOV35" s="271"/>
      <c r="IOW35" s="451"/>
      <c r="IOX35" s="454"/>
      <c r="IOY35" s="451"/>
      <c r="IOZ35" s="457"/>
      <c r="IPA35" s="451"/>
      <c r="IPB35" s="457"/>
      <c r="IPC35" s="457"/>
      <c r="IPD35" s="457"/>
      <c r="IPE35" s="271"/>
      <c r="IPF35" s="271"/>
      <c r="IPG35" s="451"/>
      <c r="IPH35" s="454"/>
      <c r="IPI35" s="451"/>
      <c r="IPJ35" s="454"/>
      <c r="IPK35" s="458"/>
      <c r="IPL35" s="459"/>
      <c r="IPM35" s="460"/>
      <c r="IPN35" s="461"/>
      <c r="IPO35" s="462"/>
      <c r="IPP35" s="458"/>
      <c r="IPQ35" s="451"/>
      <c r="IPR35" s="463"/>
      <c r="IPS35" s="451"/>
      <c r="IPT35" s="451"/>
      <c r="IPU35" s="453"/>
      <c r="IPW35" s="449"/>
      <c r="IPX35" s="449"/>
      <c r="IPY35" s="449"/>
      <c r="IPZ35" s="450"/>
      <c r="IQA35" s="451"/>
      <c r="IQB35" s="451"/>
      <c r="IQC35" s="451"/>
      <c r="IQD35" s="449"/>
      <c r="IQE35" s="452"/>
      <c r="IQF35" s="453"/>
      <c r="IQG35" s="454"/>
      <c r="IQH35" s="449"/>
      <c r="IQI35" s="453"/>
      <c r="IQJ35" s="453"/>
      <c r="IQK35" s="450"/>
      <c r="IQL35" s="454"/>
      <c r="IQM35" s="455"/>
      <c r="IQN35" s="453"/>
      <c r="IQO35" s="456"/>
      <c r="IQP35" s="453"/>
      <c r="IQQ35" s="456"/>
      <c r="IQR35" s="454"/>
      <c r="IQS35" s="451"/>
      <c r="IQT35" s="454"/>
      <c r="IQU35" s="450"/>
      <c r="IQV35" s="456"/>
      <c r="IQW35" s="456"/>
      <c r="IQX35" s="456"/>
      <c r="IQY35" s="456"/>
      <c r="IQZ35" s="271"/>
      <c r="IRA35" s="451"/>
      <c r="IRB35" s="454"/>
      <c r="IRC35" s="451"/>
      <c r="IRD35" s="457"/>
      <c r="IRE35" s="271"/>
      <c r="IRF35" s="451"/>
      <c r="IRG35" s="454"/>
      <c r="IRH35" s="451"/>
      <c r="IRI35" s="457"/>
      <c r="IRJ35" s="451"/>
      <c r="IRK35" s="457"/>
      <c r="IRL35" s="457"/>
      <c r="IRM35" s="457"/>
      <c r="IRN35" s="271"/>
      <c r="IRO35" s="271"/>
      <c r="IRP35" s="451"/>
      <c r="IRQ35" s="454"/>
      <c r="IRR35" s="451"/>
      <c r="IRS35" s="454"/>
      <c r="IRT35" s="458"/>
      <c r="IRU35" s="459"/>
      <c r="IRV35" s="460"/>
      <c r="IRW35" s="461"/>
      <c r="IRX35" s="462"/>
      <c r="IRY35" s="458"/>
      <c r="IRZ35" s="451"/>
      <c r="ISA35" s="463"/>
      <c r="ISB35" s="451"/>
      <c r="ISC35" s="451"/>
      <c r="ISD35" s="453"/>
      <c r="ISF35" s="449"/>
      <c r="ISG35" s="449"/>
      <c r="ISH35" s="449"/>
      <c r="ISI35" s="450"/>
      <c r="ISJ35" s="451"/>
      <c r="ISK35" s="451"/>
      <c r="ISL35" s="451"/>
      <c r="ISM35" s="449"/>
      <c r="ISN35" s="452"/>
      <c r="ISO35" s="453"/>
      <c r="ISP35" s="454"/>
      <c r="ISQ35" s="449"/>
      <c r="ISR35" s="453"/>
      <c r="ISS35" s="453"/>
      <c r="IST35" s="450"/>
      <c r="ISU35" s="454"/>
      <c r="ISV35" s="455"/>
      <c r="ISW35" s="453"/>
      <c r="ISX35" s="456"/>
      <c r="ISY35" s="453"/>
      <c r="ISZ35" s="456"/>
      <c r="ITA35" s="454"/>
      <c r="ITB35" s="451"/>
      <c r="ITC35" s="454"/>
      <c r="ITD35" s="450"/>
      <c r="ITE35" s="456"/>
      <c r="ITF35" s="456"/>
      <c r="ITG35" s="456"/>
      <c r="ITH35" s="456"/>
      <c r="ITI35" s="271"/>
      <c r="ITJ35" s="451"/>
      <c r="ITK35" s="454"/>
      <c r="ITL35" s="451"/>
      <c r="ITM35" s="457"/>
      <c r="ITN35" s="271"/>
      <c r="ITO35" s="451"/>
      <c r="ITP35" s="454"/>
      <c r="ITQ35" s="451"/>
      <c r="ITR35" s="457"/>
      <c r="ITS35" s="451"/>
      <c r="ITT35" s="457"/>
      <c r="ITU35" s="457"/>
      <c r="ITV35" s="457"/>
      <c r="ITW35" s="271"/>
      <c r="ITX35" s="271"/>
      <c r="ITY35" s="451"/>
      <c r="ITZ35" s="454"/>
      <c r="IUA35" s="451"/>
      <c r="IUB35" s="454"/>
      <c r="IUC35" s="458"/>
      <c r="IUD35" s="459"/>
      <c r="IUE35" s="460"/>
      <c r="IUF35" s="461"/>
      <c r="IUG35" s="462"/>
      <c r="IUH35" s="458"/>
      <c r="IUI35" s="451"/>
      <c r="IUJ35" s="463"/>
      <c r="IUK35" s="451"/>
      <c r="IUL35" s="451"/>
      <c r="IUM35" s="453"/>
      <c r="IUO35" s="449"/>
      <c r="IUP35" s="449"/>
      <c r="IUQ35" s="449"/>
      <c r="IUR35" s="450"/>
      <c r="IUS35" s="451"/>
      <c r="IUT35" s="451"/>
      <c r="IUU35" s="451"/>
      <c r="IUV35" s="449"/>
      <c r="IUW35" s="452"/>
      <c r="IUX35" s="453"/>
      <c r="IUY35" s="454"/>
      <c r="IUZ35" s="449"/>
      <c r="IVA35" s="453"/>
      <c r="IVB35" s="453"/>
      <c r="IVC35" s="450"/>
      <c r="IVD35" s="454"/>
      <c r="IVE35" s="455"/>
      <c r="IVF35" s="453"/>
      <c r="IVG35" s="456"/>
      <c r="IVH35" s="453"/>
      <c r="IVI35" s="456"/>
      <c r="IVJ35" s="454"/>
      <c r="IVK35" s="451"/>
      <c r="IVL35" s="454"/>
      <c r="IVM35" s="450"/>
      <c r="IVN35" s="456"/>
      <c r="IVO35" s="456"/>
      <c r="IVP35" s="456"/>
      <c r="IVQ35" s="456"/>
      <c r="IVR35" s="271"/>
      <c r="IVS35" s="451"/>
      <c r="IVT35" s="454"/>
      <c r="IVU35" s="451"/>
      <c r="IVV35" s="457"/>
      <c r="IVW35" s="271"/>
      <c r="IVX35" s="451"/>
      <c r="IVY35" s="454"/>
      <c r="IVZ35" s="451"/>
      <c r="IWA35" s="457"/>
      <c r="IWB35" s="451"/>
      <c r="IWC35" s="457"/>
      <c r="IWD35" s="457"/>
      <c r="IWE35" s="457"/>
      <c r="IWF35" s="271"/>
      <c r="IWG35" s="271"/>
      <c r="IWH35" s="451"/>
      <c r="IWI35" s="454"/>
      <c r="IWJ35" s="451"/>
      <c r="IWK35" s="454"/>
      <c r="IWL35" s="458"/>
      <c r="IWM35" s="459"/>
      <c r="IWN35" s="460"/>
      <c r="IWO35" s="461"/>
      <c r="IWP35" s="462"/>
      <c r="IWQ35" s="458"/>
      <c r="IWR35" s="451"/>
      <c r="IWS35" s="463"/>
      <c r="IWT35" s="451"/>
      <c r="IWU35" s="451"/>
      <c r="IWV35" s="453"/>
      <c r="IWX35" s="449"/>
      <c r="IWY35" s="449"/>
      <c r="IWZ35" s="449"/>
      <c r="IXA35" s="450"/>
      <c r="IXB35" s="451"/>
      <c r="IXC35" s="451"/>
      <c r="IXD35" s="451"/>
      <c r="IXE35" s="449"/>
      <c r="IXF35" s="452"/>
      <c r="IXG35" s="453"/>
      <c r="IXH35" s="454"/>
      <c r="IXI35" s="449"/>
      <c r="IXJ35" s="453"/>
      <c r="IXK35" s="453"/>
      <c r="IXL35" s="450"/>
      <c r="IXM35" s="454"/>
      <c r="IXN35" s="455"/>
      <c r="IXO35" s="453"/>
      <c r="IXP35" s="456"/>
      <c r="IXQ35" s="453"/>
      <c r="IXR35" s="456"/>
      <c r="IXS35" s="454"/>
      <c r="IXT35" s="451"/>
      <c r="IXU35" s="454"/>
      <c r="IXV35" s="450"/>
      <c r="IXW35" s="456"/>
      <c r="IXX35" s="456"/>
      <c r="IXY35" s="456"/>
      <c r="IXZ35" s="456"/>
      <c r="IYA35" s="271"/>
      <c r="IYB35" s="451"/>
      <c r="IYC35" s="454"/>
      <c r="IYD35" s="451"/>
      <c r="IYE35" s="457"/>
      <c r="IYF35" s="271"/>
      <c r="IYG35" s="451"/>
      <c r="IYH35" s="454"/>
      <c r="IYI35" s="451"/>
      <c r="IYJ35" s="457"/>
      <c r="IYK35" s="451"/>
      <c r="IYL35" s="457"/>
      <c r="IYM35" s="457"/>
      <c r="IYN35" s="457"/>
      <c r="IYO35" s="271"/>
      <c r="IYP35" s="271"/>
      <c r="IYQ35" s="451"/>
      <c r="IYR35" s="454"/>
      <c r="IYS35" s="451"/>
      <c r="IYT35" s="454"/>
      <c r="IYU35" s="458"/>
      <c r="IYV35" s="459"/>
      <c r="IYW35" s="460"/>
      <c r="IYX35" s="461"/>
      <c r="IYY35" s="462"/>
      <c r="IYZ35" s="458"/>
      <c r="IZA35" s="451"/>
      <c r="IZB35" s="463"/>
      <c r="IZC35" s="451"/>
      <c r="IZD35" s="451"/>
      <c r="IZE35" s="453"/>
      <c r="IZG35" s="449"/>
      <c r="IZH35" s="449"/>
      <c r="IZI35" s="449"/>
      <c r="IZJ35" s="450"/>
      <c r="IZK35" s="451"/>
      <c r="IZL35" s="451"/>
      <c r="IZM35" s="451"/>
      <c r="IZN35" s="449"/>
      <c r="IZO35" s="452"/>
      <c r="IZP35" s="453"/>
      <c r="IZQ35" s="454"/>
      <c r="IZR35" s="449"/>
      <c r="IZS35" s="453"/>
      <c r="IZT35" s="453"/>
      <c r="IZU35" s="450"/>
      <c r="IZV35" s="454"/>
      <c r="IZW35" s="455"/>
      <c r="IZX35" s="453"/>
      <c r="IZY35" s="456"/>
      <c r="IZZ35" s="453"/>
      <c r="JAA35" s="456"/>
      <c r="JAB35" s="454"/>
      <c r="JAC35" s="451"/>
      <c r="JAD35" s="454"/>
      <c r="JAE35" s="450"/>
      <c r="JAF35" s="456"/>
      <c r="JAG35" s="456"/>
      <c r="JAH35" s="456"/>
      <c r="JAI35" s="456"/>
      <c r="JAJ35" s="271"/>
      <c r="JAK35" s="451"/>
      <c r="JAL35" s="454"/>
      <c r="JAM35" s="451"/>
      <c r="JAN35" s="457"/>
      <c r="JAO35" s="271"/>
      <c r="JAP35" s="451"/>
      <c r="JAQ35" s="454"/>
      <c r="JAR35" s="451"/>
      <c r="JAS35" s="457"/>
      <c r="JAT35" s="451"/>
      <c r="JAU35" s="457"/>
      <c r="JAV35" s="457"/>
      <c r="JAW35" s="457"/>
      <c r="JAX35" s="271"/>
      <c r="JAY35" s="271"/>
      <c r="JAZ35" s="451"/>
      <c r="JBA35" s="454"/>
      <c r="JBB35" s="451"/>
      <c r="JBC35" s="454"/>
      <c r="JBD35" s="458"/>
      <c r="JBE35" s="459"/>
      <c r="JBF35" s="460"/>
      <c r="JBG35" s="461"/>
      <c r="JBH35" s="462"/>
      <c r="JBI35" s="458"/>
      <c r="JBJ35" s="451"/>
      <c r="JBK35" s="463"/>
      <c r="JBL35" s="451"/>
      <c r="JBM35" s="451"/>
      <c r="JBN35" s="453"/>
      <c r="JBP35" s="449"/>
      <c r="JBQ35" s="449"/>
      <c r="JBR35" s="449"/>
      <c r="JBS35" s="450"/>
      <c r="JBT35" s="451"/>
      <c r="JBU35" s="451"/>
      <c r="JBV35" s="451"/>
      <c r="JBW35" s="449"/>
      <c r="JBX35" s="452"/>
      <c r="JBY35" s="453"/>
      <c r="JBZ35" s="454"/>
      <c r="JCA35" s="449"/>
      <c r="JCB35" s="453"/>
      <c r="JCC35" s="453"/>
      <c r="JCD35" s="450"/>
      <c r="JCE35" s="454"/>
      <c r="JCF35" s="455"/>
      <c r="JCG35" s="453"/>
      <c r="JCH35" s="456"/>
      <c r="JCI35" s="453"/>
      <c r="JCJ35" s="456"/>
      <c r="JCK35" s="454"/>
      <c r="JCL35" s="451"/>
      <c r="JCM35" s="454"/>
      <c r="JCN35" s="450"/>
      <c r="JCO35" s="456"/>
      <c r="JCP35" s="456"/>
      <c r="JCQ35" s="456"/>
      <c r="JCR35" s="456"/>
      <c r="JCS35" s="271"/>
      <c r="JCT35" s="451"/>
      <c r="JCU35" s="454"/>
      <c r="JCV35" s="451"/>
      <c r="JCW35" s="457"/>
      <c r="JCX35" s="271"/>
      <c r="JCY35" s="451"/>
      <c r="JCZ35" s="454"/>
      <c r="JDA35" s="451"/>
      <c r="JDB35" s="457"/>
      <c r="JDC35" s="451"/>
      <c r="JDD35" s="457"/>
      <c r="JDE35" s="457"/>
      <c r="JDF35" s="457"/>
      <c r="JDG35" s="271"/>
      <c r="JDH35" s="271"/>
      <c r="JDI35" s="451"/>
      <c r="JDJ35" s="454"/>
      <c r="JDK35" s="451"/>
      <c r="JDL35" s="454"/>
      <c r="JDM35" s="458"/>
      <c r="JDN35" s="459"/>
      <c r="JDO35" s="460"/>
      <c r="JDP35" s="461"/>
      <c r="JDQ35" s="462"/>
      <c r="JDR35" s="458"/>
      <c r="JDS35" s="451"/>
      <c r="JDT35" s="463"/>
      <c r="JDU35" s="451"/>
      <c r="JDV35" s="451"/>
      <c r="JDW35" s="453"/>
      <c r="JDY35" s="449"/>
      <c r="JDZ35" s="449"/>
      <c r="JEA35" s="449"/>
      <c r="JEB35" s="450"/>
      <c r="JEC35" s="451"/>
      <c r="JED35" s="451"/>
      <c r="JEE35" s="451"/>
      <c r="JEF35" s="449"/>
      <c r="JEG35" s="452"/>
      <c r="JEH35" s="453"/>
      <c r="JEI35" s="454"/>
      <c r="JEJ35" s="449"/>
      <c r="JEK35" s="453"/>
      <c r="JEL35" s="453"/>
      <c r="JEM35" s="450"/>
      <c r="JEN35" s="454"/>
      <c r="JEO35" s="455"/>
      <c r="JEP35" s="453"/>
      <c r="JEQ35" s="456"/>
      <c r="JER35" s="453"/>
      <c r="JES35" s="456"/>
      <c r="JET35" s="454"/>
      <c r="JEU35" s="451"/>
      <c r="JEV35" s="454"/>
      <c r="JEW35" s="450"/>
      <c r="JEX35" s="456"/>
      <c r="JEY35" s="456"/>
      <c r="JEZ35" s="456"/>
      <c r="JFA35" s="456"/>
      <c r="JFB35" s="271"/>
      <c r="JFC35" s="451"/>
      <c r="JFD35" s="454"/>
      <c r="JFE35" s="451"/>
      <c r="JFF35" s="457"/>
      <c r="JFG35" s="271"/>
      <c r="JFH35" s="451"/>
      <c r="JFI35" s="454"/>
      <c r="JFJ35" s="451"/>
      <c r="JFK35" s="457"/>
      <c r="JFL35" s="451"/>
      <c r="JFM35" s="457"/>
      <c r="JFN35" s="457"/>
      <c r="JFO35" s="457"/>
      <c r="JFP35" s="271"/>
      <c r="JFQ35" s="271"/>
      <c r="JFR35" s="451"/>
      <c r="JFS35" s="454"/>
      <c r="JFT35" s="451"/>
      <c r="JFU35" s="454"/>
      <c r="JFV35" s="458"/>
      <c r="JFW35" s="459"/>
      <c r="JFX35" s="460"/>
      <c r="JFY35" s="461"/>
      <c r="JFZ35" s="462"/>
      <c r="JGA35" s="458"/>
      <c r="JGB35" s="451"/>
      <c r="JGC35" s="463"/>
      <c r="JGD35" s="451"/>
      <c r="JGE35" s="451"/>
      <c r="JGF35" s="453"/>
      <c r="JGH35" s="449"/>
      <c r="JGI35" s="449"/>
      <c r="JGJ35" s="449"/>
      <c r="JGK35" s="450"/>
      <c r="JGL35" s="451"/>
      <c r="JGM35" s="451"/>
      <c r="JGN35" s="451"/>
      <c r="JGO35" s="449"/>
      <c r="JGP35" s="452"/>
      <c r="JGQ35" s="453"/>
      <c r="JGR35" s="454"/>
      <c r="JGS35" s="449"/>
      <c r="JGT35" s="453"/>
      <c r="JGU35" s="453"/>
      <c r="JGV35" s="450"/>
      <c r="JGW35" s="454"/>
      <c r="JGX35" s="455"/>
      <c r="JGY35" s="453"/>
      <c r="JGZ35" s="456"/>
      <c r="JHA35" s="453"/>
      <c r="JHB35" s="456"/>
      <c r="JHC35" s="454"/>
      <c r="JHD35" s="451"/>
      <c r="JHE35" s="454"/>
      <c r="JHF35" s="450"/>
      <c r="JHG35" s="456"/>
      <c r="JHH35" s="456"/>
      <c r="JHI35" s="456"/>
      <c r="JHJ35" s="456"/>
      <c r="JHK35" s="271"/>
      <c r="JHL35" s="451"/>
      <c r="JHM35" s="454"/>
      <c r="JHN35" s="451"/>
      <c r="JHO35" s="457"/>
      <c r="JHP35" s="271"/>
      <c r="JHQ35" s="451"/>
      <c r="JHR35" s="454"/>
      <c r="JHS35" s="451"/>
      <c r="JHT35" s="457"/>
      <c r="JHU35" s="451"/>
      <c r="JHV35" s="457"/>
      <c r="JHW35" s="457"/>
      <c r="JHX35" s="457"/>
      <c r="JHY35" s="271"/>
      <c r="JHZ35" s="271"/>
      <c r="JIA35" s="451"/>
      <c r="JIB35" s="454"/>
      <c r="JIC35" s="451"/>
      <c r="JID35" s="454"/>
      <c r="JIE35" s="458"/>
      <c r="JIF35" s="459"/>
      <c r="JIG35" s="460"/>
      <c r="JIH35" s="461"/>
      <c r="JII35" s="462"/>
      <c r="JIJ35" s="458"/>
      <c r="JIK35" s="451"/>
      <c r="JIL35" s="463"/>
      <c r="JIM35" s="451"/>
      <c r="JIN35" s="451"/>
      <c r="JIO35" s="453"/>
      <c r="JIQ35" s="449"/>
      <c r="JIR35" s="449"/>
      <c r="JIS35" s="449"/>
      <c r="JIT35" s="450"/>
      <c r="JIU35" s="451"/>
      <c r="JIV35" s="451"/>
      <c r="JIW35" s="451"/>
      <c r="JIX35" s="449"/>
      <c r="JIY35" s="452"/>
      <c r="JIZ35" s="453"/>
      <c r="JJA35" s="454"/>
      <c r="JJB35" s="449"/>
      <c r="JJC35" s="453"/>
      <c r="JJD35" s="453"/>
      <c r="JJE35" s="450"/>
      <c r="JJF35" s="454"/>
      <c r="JJG35" s="455"/>
      <c r="JJH35" s="453"/>
      <c r="JJI35" s="456"/>
      <c r="JJJ35" s="453"/>
      <c r="JJK35" s="456"/>
      <c r="JJL35" s="454"/>
      <c r="JJM35" s="451"/>
      <c r="JJN35" s="454"/>
      <c r="JJO35" s="450"/>
      <c r="JJP35" s="456"/>
      <c r="JJQ35" s="456"/>
      <c r="JJR35" s="456"/>
      <c r="JJS35" s="456"/>
      <c r="JJT35" s="271"/>
      <c r="JJU35" s="451"/>
      <c r="JJV35" s="454"/>
      <c r="JJW35" s="451"/>
      <c r="JJX35" s="457"/>
      <c r="JJY35" s="271"/>
      <c r="JJZ35" s="451"/>
      <c r="JKA35" s="454"/>
      <c r="JKB35" s="451"/>
      <c r="JKC35" s="457"/>
      <c r="JKD35" s="451"/>
      <c r="JKE35" s="457"/>
      <c r="JKF35" s="457"/>
      <c r="JKG35" s="457"/>
      <c r="JKH35" s="271"/>
      <c r="JKI35" s="271"/>
      <c r="JKJ35" s="451"/>
      <c r="JKK35" s="454"/>
      <c r="JKL35" s="451"/>
      <c r="JKM35" s="454"/>
      <c r="JKN35" s="458"/>
      <c r="JKO35" s="459"/>
      <c r="JKP35" s="460"/>
      <c r="JKQ35" s="461"/>
      <c r="JKR35" s="462"/>
      <c r="JKS35" s="458"/>
      <c r="JKT35" s="451"/>
      <c r="JKU35" s="463"/>
      <c r="JKV35" s="451"/>
      <c r="JKW35" s="451"/>
      <c r="JKX35" s="453"/>
      <c r="JKZ35" s="449"/>
      <c r="JLA35" s="449"/>
      <c r="JLB35" s="449"/>
      <c r="JLC35" s="450"/>
      <c r="JLD35" s="451"/>
      <c r="JLE35" s="451"/>
      <c r="JLF35" s="451"/>
      <c r="JLG35" s="449"/>
      <c r="JLH35" s="452"/>
      <c r="JLI35" s="453"/>
      <c r="JLJ35" s="454"/>
      <c r="JLK35" s="449"/>
      <c r="JLL35" s="453"/>
      <c r="JLM35" s="453"/>
      <c r="JLN35" s="450"/>
      <c r="JLO35" s="454"/>
      <c r="JLP35" s="455"/>
      <c r="JLQ35" s="453"/>
      <c r="JLR35" s="456"/>
      <c r="JLS35" s="453"/>
      <c r="JLT35" s="456"/>
      <c r="JLU35" s="454"/>
      <c r="JLV35" s="451"/>
      <c r="JLW35" s="454"/>
      <c r="JLX35" s="450"/>
      <c r="JLY35" s="456"/>
      <c r="JLZ35" s="456"/>
      <c r="JMA35" s="456"/>
      <c r="JMB35" s="456"/>
      <c r="JMC35" s="271"/>
      <c r="JMD35" s="451"/>
      <c r="JME35" s="454"/>
      <c r="JMF35" s="451"/>
      <c r="JMG35" s="457"/>
      <c r="JMH35" s="271"/>
      <c r="JMI35" s="451"/>
      <c r="JMJ35" s="454"/>
      <c r="JMK35" s="451"/>
      <c r="JML35" s="457"/>
      <c r="JMM35" s="451"/>
      <c r="JMN35" s="457"/>
      <c r="JMO35" s="457"/>
      <c r="JMP35" s="457"/>
      <c r="JMQ35" s="271"/>
      <c r="JMR35" s="271"/>
      <c r="JMS35" s="451"/>
      <c r="JMT35" s="454"/>
      <c r="JMU35" s="451"/>
      <c r="JMV35" s="454"/>
      <c r="JMW35" s="458"/>
      <c r="JMX35" s="459"/>
      <c r="JMY35" s="460"/>
      <c r="JMZ35" s="461"/>
      <c r="JNA35" s="462"/>
      <c r="JNB35" s="458"/>
      <c r="JNC35" s="451"/>
      <c r="JND35" s="463"/>
      <c r="JNE35" s="451"/>
      <c r="JNF35" s="451"/>
      <c r="JNG35" s="453"/>
      <c r="JNI35" s="449"/>
      <c r="JNJ35" s="449"/>
      <c r="JNK35" s="449"/>
      <c r="JNL35" s="450"/>
      <c r="JNM35" s="451"/>
      <c r="JNN35" s="451"/>
      <c r="JNO35" s="451"/>
      <c r="JNP35" s="449"/>
      <c r="JNQ35" s="452"/>
      <c r="JNR35" s="453"/>
      <c r="JNS35" s="454"/>
      <c r="JNT35" s="449"/>
      <c r="JNU35" s="453"/>
      <c r="JNV35" s="453"/>
      <c r="JNW35" s="450"/>
      <c r="JNX35" s="454"/>
      <c r="JNY35" s="455"/>
      <c r="JNZ35" s="453"/>
      <c r="JOA35" s="456"/>
      <c r="JOB35" s="453"/>
      <c r="JOC35" s="456"/>
      <c r="JOD35" s="454"/>
      <c r="JOE35" s="451"/>
      <c r="JOF35" s="454"/>
      <c r="JOG35" s="450"/>
      <c r="JOH35" s="456"/>
      <c r="JOI35" s="456"/>
      <c r="JOJ35" s="456"/>
      <c r="JOK35" s="456"/>
      <c r="JOL35" s="271"/>
      <c r="JOM35" s="451"/>
      <c r="JON35" s="454"/>
      <c r="JOO35" s="451"/>
      <c r="JOP35" s="457"/>
      <c r="JOQ35" s="271"/>
      <c r="JOR35" s="451"/>
      <c r="JOS35" s="454"/>
      <c r="JOT35" s="451"/>
      <c r="JOU35" s="457"/>
      <c r="JOV35" s="451"/>
      <c r="JOW35" s="457"/>
      <c r="JOX35" s="457"/>
      <c r="JOY35" s="457"/>
      <c r="JOZ35" s="271"/>
      <c r="JPA35" s="271"/>
      <c r="JPB35" s="451"/>
      <c r="JPC35" s="454"/>
      <c r="JPD35" s="451"/>
      <c r="JPE35" s="454"/>
      <c r="JPF35" s="458"/>
      <c r="JPG35" s="459"/>
      <c r="JPH35" s="460"/>
      <c r="JPI35" s="461"/>
      <c r="JPJ35" s="462"/>
      <c r="JPK35" s="458"/>
      <c r="JPL35" s="451"/>
      <c r="JPM35" s="463"/>
      <c r="JPN35" s="451"/>
      <c r="JPO35" s="451"/>
      <c r="JPP35" s="453"/>
      <c r="JPR35" s="449"/>
      <c r="JPS35" s="449"/>
      <c r="JPT35" s="449"/>
      <c r="JPU35" s="450"/>
      <c r="JPV35" s="451"/>
      <c r="JPW35" s="451"/>
      <c r="JPX35" s="451"/>
      <c r="JPY35" s="449"/>
      <c r="JPZ35" s="452"/>
      <c r="JQA35" s="453"/>
      <c r="JQB35" s="454"/>
      <c r="JQC35" s="449"/>
      <c r="JQD35" s="453"/>
      <c r="JQE35" s="453"/>
      <c r="JQF35" s="450"/>
      <c r="JQG35" s="454"/>
      <c r="JQH35" s="455"/>
      <c r="JQI35" s="453"/>
      <c r="JQJ35" s="456"/>
      <c r="JQK35" s="453"/>
      <c r="JQL35" s="456"/>
      <c r="JQM35" s="454"/>
      <c r="JQN35" s="451"/>
      <c r="JQO35" s="454"/>
      <c r="JQP35" s="450"/>
      <c r="JQQ35" s="456"/>
      <c r="JQR35" s="456"/>
      <c r="JQS35" s="456"/>
      <c r="JQT35" s="456"/>
      <c r="JQU35" s="271"/>
      <c r="JQV35" s="451"/>
      <c r="JQW35" s="454"/>
      <c r="JQX35" s="451"/>
      <c r="JQY35" s="457"/>
      <c r="JQZ35" s="271"/>
      <c r="JRA35" s="451"/>
      <c r="JRB35" s="454"/>
      <c r="JRC35" s="451"/>
      <c r="JRD35" s="457"/>
      <c r="JRE35" s="451"/>
      <c r="JRF35" s="457"/>
      <c r="JRG35" s="457"/>
      <c r="JRH35" s="457"/>
      <c r="JRI35" s="271"/>
      <c r="JRJ35" s="271"/>
      <c r="JRK35" s="451"/>
      <c r="JRL35" s="454"/>
      <c r="JRM35" s="451"/>
      <c r="JRN35" s="454"/>
      <c r="JRO35" s="458"/>
      <c r="JRP35" s="459"/>
      <c r="JRQ35" s="460"/>
      <c r="JRR35" s="461"/>
      <c r="JRS35" s="462"/>
      <c r="JRT35" s="458"/>
      <c r="JRU35" s="451"/>
      <c r="JRV35" s="463"/>
      <c r="JRW35" s="451"/>
      <c r="JRX35" s="451"/>
      <c r="JRY35" s="453"/>
      <c r="JSA35" s="449"/>
      <c r="JSB35" s="449"/>
      <c r="JSC35" s="449"/>
      <c r="JSD35" s="450"/>
      <c r="JSE35" s="451"/>
      <c r="JSF35" s="451"/>
      <c r="JSG35" s="451"/>
      <c r="JSH35" s="449"/>
      <c r="JSI35" s="452"/>
      <c r="JSJ35" s="453"/>
      <c r="JSK35" s="454"/>
      <c r="JSL35" s="449"/>
      <c r="JSM35" s="453"/>
      <c r="JSN35" s="453"/>
      <c r="JSO35" s="450"/>
      <c r="JSP35" s="454"/>
      <c r="JSQ35" s="455"/>
      <c r="JSR35" s="453"/>
      <c r="JSS35" s="456"/>
      <c r="JST35" s="453"/>
      <c r="JSU35" s="456"/>
      <c r="JSV35" s="454"/>
      <c r="JSW35" s="451"/>
      <c r="JSX35" s="454"/>
      <c r="JSY35" s="450"/>
      <c r="JSZ35" s="456"/>
      <c r="JTA35" s="456"/>
      <c r="JTB35" s="456"/>
      <c r="JTC35" s="456"/>
      <c r="JTD35" s="271"/>
      <c r="JTE35" s="451"/>
      <c r="JTF35" s="454"/>
      <c r="JTG35" s="451"/>
      <c r="JTH35" s="457"/>
      <c r="JTI35" s="271"/>
      <c r="JTJ35" s="451"/>
      <c r="JTK35" s="454"/>
      <c r="JTL35" s="451"/>
      <c r="JTM35" s="457"/>
      <c r="JTN35" s="451"/>
      <c r="JTO35" s="457"/>
      <c r="JTP35" s="457"/>
      <c r="JTQ35" s="457"/>
      <c r="JTR35" s="271"/>
      <c r="JTS35" s="271"/>
      <c r="JTT35" s="451"/>
      <c r="JTU35" s="454"/>
      <c r="JTV35" s="451"/>
      <c r="JTW35" s="454"/>
      <c r="JTX35" s="458"/>
      <c r="JTY35" s="459"/>
      <c r="JTZ35" s="460"/>
      <c r="JUA35" s="461"/>
      <c r="JUB35" s="462"/>
      <c r="JUC35" s="458"/>
      <c r="JUD35" s="451"/>
      <c r="JUE35" s="463"/>
      <c r="JUF35" s="451"/>
      <c r="JUG35" s="451"/>
      <c r="JUH35" s="453"/>
      <c r="JUJ35" s="449"/>
      <c r="JUK35" s="449"/>
      <c r="JUL35" s="449"/>
      <c r="JUM35" s="450"/>
      <c r="JUN35" s="451"/>
      <c r="JUO35" s="451"/>
      <c r="JUP35" s="451"/>
      <c r="JUQ35" s="449"/>
      <c r="JUR35" s="452"/>
      <c r="JUS35" s="453"/>
      <c r="JUT35" s="454"/>
      <c r="JUU35" s="449"/>
      <c r="JUV35" s="453"/>
      <c r="JUW35" s="453"/>
      <c r="JUX35" s="450"/>
      <c r="JUY35" s="454"/>
      <c r="JUZ35" s="455"/>
      <c r="JVA35" s="453"/>
      <c r="JVB35" s="456"/>
      <c r="JVC35" s="453"/>
      <c r="JVD35" s="456"/>
      <c r="JVE35" s="454"/>
      <c r="JVF35" s="451"/>
      <c r="JVG35" s="454"/>
      <c r="JVH35" s="450"/>
      <c r="JVI35" s="456"/>
      <c r="JVJ35" s="456"/>
      <c r="JVK35" s="456"/>
      <c r="JVL35" s="456"/>
      <c r="JVM35" s="271"/>
      <c r="JVN35" s="451"/>
      <c r="JVO35" s="454"/>
      <c r="JVP35" s="451"/>
      <c r="JVQ35" s="457"/>
      <c r="JVR35" s="271"/>
      <c r="JVS35" s="451"/>
      <c r="JVT35" s="454"/>
      <c r="JVU35" s="451"/>
      <c r="JVV35" s="457"/>
      <c r="JVW35" s="451"/>
      <c r="JVX35" s="457"/>
      <c r="JVY35" s="457"/>
      <c r="JVZ35" s="457"/>
      <c r="JWA35" s="271"/>
      <c r="JWB35" s="271"/>
      <c r="JWC35" s="451"/>
      <c r="JWD35" s="454"/>
      <c r="JWE35" s="451"/>
      <c r="JWF35" s="454"/>
      <c r="JWG35" s="458"/>
      <c r="JWH35" s="459"/>
      <c r="JWI35" s="460"/>
      <c r="JWJ35" s="461"/>
      <c r="JWK35" s="462"/>
      <c r="JWL35" s="458"/>
      <c r="JWM35" s="451"/>
      <c r="JWN35" s="463"/>
      <c r="JWO35" s="451"/>
      <c r="JWP35" s="451"/>
      <c r="JWQ35" s="453"/>
      <c r="JWS35" s="449"/>
      <c r="JWT35" s="449"/>
      <c r="JWU35" s="449"/>
      <c r="JWV35" s="450"/>
      <c r="JWW35" s="451"/>
      <c r="JWX35" s="451"/>
      <c r="JWY35" s="451"/>
      <c r="JWZ35" s="449"/>
      <c r="JXA35" s="452"/>
      <c r="JXB35" s="453"/>
      <c r="JXC35" s="454"/>
      <c r="JXD35" s="449"/>
      <c r="JXE35" s="453"/>
      <c r="JXF35" s="453"/>
      <c r="JXG35" s="450"/>
      <c r="JXH35" s="454"/>
      <c r="JXI35" s="455"/>
      <c r="JXJ35" s="453"/>
      <c r="JXK35" s="456"/>
      <c r="JXL35" s="453"/>
      <c r="JXM35" s="456"/>
      <c r="JXN35" s="454"/>
      <c r="JXO35" s="451"/>
      <c r="JXP35" s="454"/>
      <c r="JXQ35" s="450"/>
      <c r="JXR35" s="456"/>
      <c r="JXS35" s="456"/>
      <c r="JXT35" s="456"/>
      <c r="JXU35" s="456"/>
      <c r="JXV35" s="271"/>
      <c r="JXW35" s="451"/>
      <c r="JXX35" s="454"/>
      <c r="JXY35" s="451"/>
      <c r="JXZ35" s="457"/>
      <c r="JYA35" s="271"/>
      <c r="JYB35" s="451"/>
      <c r="JYC35" s="454"/>
      <c r="JYD35" s="451"/>
      <c r="JYE35" s="457"/>
      <c r="JYF35" s="451"/>
      <c r="JYG35" s="457"/>
      <c r="JYH35" s="457"/>
      <c r="JYI35" s="457"/>
      <c r="JYJ35" s="271"/>
      <c r="JYK35" s="271"/>
      <c r="JYL35" s="451"/>
      <c r="JYM35" s="454"/>
      <c r="JYN35" s="451"/>
      <c r="JYO35" s="454"/>
      <c r="JYP35" s="458"/>
      <c r="JYQ35" s="459"/>
      <c r="JYR35" s="460"/>
      <c r="JYS35" s="461"/>
      <c r="JYT35" s="462"/>
      <c r="JYU35" s="458"/>
      <c r="JYV35" s="451"/>
      <c r="JYW35" s="463"/>
      <c r="JYX35" s="451"/>
      <c r="JYY35" s="451"/>
      <c r="JYZ35" s="453"/>
      <c r="JZB35" s="449"/>
      <c r="JZC35" s="449"/>
      <c r="JZD35" s="449"/>
      <c r="JZE35" s="450"/>
      <c r="JZF35" s="451"/>
      <c r="JZG35" s="451"/>
      <c r="JZH35" s="451"/>
      <c r="JZI35" s="449"/>
      <c r="JZJ35" s="452"/>
      <c r="JZK35" s="453"/>
      <c r="JZL35" s="454"/>
      <c r="JZM35" s="449"/>
      <c r="JZN35" s="453"/>
      <c r="JZO35" s="453"/>
      <c r="JZP35" s="450"/>
      <c r="JZQ35" s="454"/>
      <c r="JZR35" s="455"/>
      <c r="JZS35" s="453"/>
      <c r="JZT35" s="456"/>
      <c r="JZU35" s="453"/>
      <c r="JZV35" s="456"/>
      <c r="JZW35" s="454"/>
      <c r="JZX35" s="451"/>
      <c r="JZY35" s="454"/>
      <c r="JZZ35" s="450"/>
      <c r="KAA35" s="456"/>
      <c r="KAB35" s="456"/>
      <c r="KAC35" s="456"/>
      <c r="KAD35" s="456"/>
      <c r="KAE35" s="271"/>
      <c r="KAF35" s="451"/>
      <c r="KAG35" s="454"/>
      <c r="KAH35" s="451"/>
      <c r="KAI35" s="457"/>
      <c r="KAJ35" s="271"/>
      <c r="KAK35" s="451"/>
      <c r="KAL35" s="454"/>
      <c r="KAM35" s="451"/>
      <c r="KAN35" s="457"/>
      <c r="KAO35" s="451"/>
      <c r="KAP35" s="457"/>
      <c r="KAQ35" s="457"/>
      <c r="KAR35" s="457"/>
      <c r="KAS35" s="271"/>
      <c r="KAT35" s="271"/>
      <c r="KAU35" s="451"/>
      <c r="KAV35" s="454"/>
      <c r="KAW35" s="451"/>
      <c r="KAX35" s="454"/>
      <c r="KAY35" s="458"/>
      <c r="KAZ35" s="459"/>
      <c r="KBA35" s="460"/>
      <c r="KBB35" s="461"/>
      <c r="KBC35" s="462"/>
      <c r="KBD35" s="458"/>
      <c r="KBE35" s="451"/>
      <c r="KBF35" s="463"/>
      <c r="KBG35" s="451"/>
      <c r="KBH35" s="451"/>
      <c r="KBI35" s="453"/>
      <c r="KBK35" s="449"/>
      <c r="KBL35" s="449"/>
      <c r="KBM35" s="449"/>
      <c r="KBN35" s="450"/>
      <c r="KBO35" s="451"/>
      <c r="KBP35" s="451"/>
      <c r="KBQ35" s="451"/>
      <c r="KBR35" s="449"/>
      <c r="KBS35" s="452"/>
      <c r="KBT35" s="453"/>
      <c r="KBU35" s="454"/>
      <c r="KBV35" s="449"/>
      <c r="KBW35" s="453"/>
      <c r="KBX35" s="453"/>
      <c r="KBY35" s="450"/>
      <c r="KBZ35" s="454"/>
      <c r="KCA35" s="455"/>
      <c r="KCB35" s="453"/>
      <c r="KCC35" s="456"/>
      <c r="KCD35" s="453"/>
      <c r="KCE35" s="456"/>
      <c r="KCF35" s="454"/>
      <c r="KCG35" s="451"/>
      <c r="KCH35" s="454"/>
      <c r="KCI35" s="450"/>
      <c r="KCJ35" s="456"/>
      <c r="KCK35" s="456"/>
      <c r="KCL35" s="456"/>
      <c r="KCM35" s="456"/>
      <c r="KCN35" s="271"/>
      <c r="KCO35" s="451"/>
      <c r="KCP35" s="454"/>
      <c r="KCQ35" s="451"/>
      <c r="KCR35" s="457"/>
      <c r="KCS35" s="271"/>
      <c r="KCT35" s="451"/>
      <c r="KCU35" s="454"/>
      <c r="KCV35" s="451"/>
      <c r="KCW35" s="457"/>
      <c r="KCX35" s="451"/>
      <c r="KCY35" s="457"/>
      <c r="KCZ35" s="457"/>
      <c r="KDA35" s="457"/>
      <c r="KDB35" s="271"/>
      <c r="KDC35" s="271"/>
      <c r="KDD35" s="451"/>
      <c r="KDE35" s="454"/>
      <c r="KDF35" s="451"/>
      <c r="KDG35" s="454"/>
      <c r="KDH35" s="458"/>
      <c r="KDI35" s="459"/>
      <c r="KDJ35" s="460"/>
      <c r="KDK35" s="461"/>
      <c r="KDL35" s="462"/>
      <c r="KDM35" s="458"/>
      <c r="KDN35" s="451"/>
      <c r="KDO35" s="463"/>
      <c r="KDP35" s="451"/>
      <c r="KDQ35" s="451"/>
      <c r="KDR35" s="453"/>
      <c r="KDT35" s="449"/>
      <c r="KDU35" s="449"/>
      <c r="KDV35" s="449"/>
      <c r="KDW35" s="450"/>
      <c r="KDX35" s="451"/>
      <c r="KDY35" s="451"/>
      <c r="KDZ35" s="451"/>
      <c r="KEA35" s="449"/>
      <c r="KEB35" s="452"/>
      <c r="KEC35" s="453"/>
      <c r="KED35" s="454"/>
      <c r="KEE35" s="449"/>
      <c r="KEF35" s="453"/>
      <c r="KEG35" s="453"/>
      <c r="KEH35" s="450"/>
      <c r="KEI35" s="454"/>
      <c r="KEJ35" s="455"/>
      <c r="KEK35" s="453"/>
      <c r="KEL35" s="456"/>
      <c r="KEM35" s="453"/>
      <c r="KEN35" s="456"/>
      <c r="KEO35" s="454"/>
      <c r="KEP35" s="451"/>
      <c r="KEQ35" s="454"/>
      <c r="KER35" s="450"/>
      <c r="KES35" s="456"/>
      <c r="KET35" s="456"/>
      <c r="KEU35" s="456"/>
      <c r="KEV35" s="456"/>
      <c r="KEW35" s="271"/>
      <c r="KEX35" s="451"/>
      <c r="KEY35" s="454"/>
      <c r="KEZ35" s="451"/>
      <c r="KFA35" s="457"/>
      <c r="KFB35" s="271"/>
      <c r="KFC35" s="451"/>
      <c r="KFD35" s="454"/>
      <c r="KFE35" s="451"/>
      <c r="KFF35" s="457"/>
      <c r="KFG35" s="451"/>
      <c r="KFH35" s="457"/>
      <c r="KFI35" s="457"/>
      <c r="KFJ35" s="457"/>
      <c r="KFK35" s="271"/>
      <c r="KFL35" s="271"/>
      <c r="KFM35" s="451"/>
      <c r="KFN35" s="454"/>
      <c r="KFO35" s="451"/>
      <c r="KFP35" s="454"/>
      <c r="KFQ35" s="458"/>
      <c r="KFR35" s="459"/>
      <c r="KFS35" s="460"/>
      <c r="KFT35" s="461"/>
      <c r="KFU35" s="462"/>
      <c r="KFV35" s="458"/>
      <c r="KFW35" s="451"/>
      <c r="KFX35" s="463"/>
      <c r="KFY35" s="451"/>
      <c r="KFZ35" s="451"/>
      <c r="KGA35" s="453"/>
      <c r="KGC35" s="449"/>
      <c r="KGD35" s="449"/>
      <c r="KGE35" s="449"/>
      <c r="KGF35" s="450"/>
      <c r="KGG35" s="451"/>
      <c r="KGH35" s="451"/>
      <c r="KGI35" s="451"/>
      <c r="KGJ35" s="449"/>
      <c r="KGK35" s="452"/>
      <c r="KGL35" s="453"/>
      <c r="KGM35" s="454"/>
      <c r="KGN35" s="449"/>
      <c r="KGO35" s="453"/>
      <c r="KGP35" s="453"/>
      <c r="KGQ35" s="450"/>
      <c r="KGR35" s="454"/>
      <c r="KGS35" s="455"/>
      <c r="KGT35" s="453"/>
      <c r="KGU35" s="456"/>
      <c r="KGV35" s="453"/>
      <c r="KGW35" s="456"/>
      <c r="KGX35" s="454"/>
      <c r="KGY35" s="451"/>
      <c r="KGZ35" s="454"/>
      <c r="KHA35" s="450"/>
      <c r="KHB35" s="456"/>
      <c r="KHC35" s="456"/>
      <c r="KHD35" s="456"/>
      <c r="KHE35" s="456"/>
      <c r="KHF35" s="271"/>
      <c r="KHG35" s="451"/>
      <c r="KHH35" s="454"/>
      <c r="KHI35" s="451"/>
      <c r="KHJ35" s="457"/>
      <c r="KHK35" s="271"/>
      <c r="KHL35" s="451"/>
      <c r="KHM35" s="454"/>
      <c r="KHN35" s="451"/>
      <c r="KHO35" s="457"/>
      <c r="KHP35" s="451"/>
      <c r="KHQ35" s="457"/>
      <c r="KHR35" s="457"/>
      <c r="KHS35" s="457"/>
      <c r="KHT35" s="271"/>
      <c r="KHU35" s="271"/>
      <c r="KHV35" s="451"/>
      <c r="KHW35" s="454"/>
      <c r="KHX35" s="451"/>
      <c r="KHY35" s="454"/>
      <c r="KHZ35" s="458"/>
      <c r="KIA35" s="459"/>
      <c r="KIB35" s="460"/>
      <c r="KIC35" s="461"/>
      <c r="KID35" s="462"/>
      <c r="KIE35" s="458"/>
      <c r="KIF35" s="451"/>
      <c r="KIG35" s="463"/>
      <c r="KIH35" s="451"/>
      <c r="KII35" s="451"/>
      <c r="KIJ35" s="453"/>
      <c r="KIL35" s="449"/>
      <c r="KIM35" s="449"/>
      <c r="KIN35" s="449"/>
      <c r="KIO35" s="450"/>
      <c r="KIP35" s="451"/>
      <c r="KIQ35" s="451"/>
      <c r="KIR35" s="451"/>
      <c r="KIS35" s="449"/>
      <c r="KIT35" s="452"/>
      <c r="KIU35" s="453"/>
      <c r="KIV35" s="454"/>
      <c r="KIW35" s="449"/>
      <c r="KIX35" s="453"/>
      <c r="KIY35" s="453"/>
      <c r="KIZ35" s="450"/>
      <c r="KJA35" s="454"/>
      <c r="KJB35" s="455"/>
      <c r="KJC35" s="453"/>
      <c r="KJD35" s="456"/>
      <c r="KJE35" s="453"/>
      <c r="KJF35" s="456"/>
      <c r="KJG35" s="454"/>
      <c r="KJH35" s="451"/>
      <c r="KJI35" s="454"/>
      <c r="KJJ35" s="450"/>
      <c r="KJK35" s="456"/>
      <c r="KJL35" s="456"/>
      <c r="KJM35" s="456"/>
      <c r="KJN35" s="456"/>
      <c r="KJO35" s="271"/>
      <c r="KJP35" s="451"/>
      <c r="KJQ35" s="454"/>
      <c r="KJR35" s="451"/>
      <c r="KJS35" s="457"/>
      <c r="KJT35" s="271"/>
      <c r="KJU35" s="451"/>
      <c r="KJV35" s="454"/>
      <c r="KJW35" s="451"/>
      <c r="KJX35" s="457"/>
      <c r="KJY35" s="451"/>
      <c r="KJZ35" s="457"/>
      <c r="KKA35" s="457"/>
      <c r="KKB35" s="457"/>
      <c r="KKC35" s="271"/>
      <c r="KKD35" s="271"/>
      <c r="KKE35" s="451"/>
      <c r="KKF35" s="454"/>
      <c r="KKG35" s="451"/>
      <c r="KKH35" s="454"/>
      <c r="KKI35" s="458"/>
      <c r="KKJ35" s="459"/>
      <c r="KKK35" s="460"/>
      <c r="KKL35" s="461"/>
      <c r="KKM35" s="462"/>
      <c r="KKN35" s="458"/>
      <c r="KKO35" s="451"/>
      <c r="KKP35" s="463"/>
      <c r="KKQ35" s="451"/>
      <c r="KKR35" s="451"/>
      <c r="KKS35" s="453"/>
      <c r="KKU35" s="449"/>
      <c r="KKV35" s="449"/>
      <c r="KKW35" s="449"/>
      <c r="KKX35" s="450"/>
      <c r="KKY35" s="451"/>
      <c r="KKZ35" s="451"/>
      <c r="KLA35" s="451"/>
      <c r="KLB35" s="449"/>
      <c r="KLC35" s="452"/>
      <c r="KLD35" s="453"/>
      <c r="KLE35" s="454"/>
      <c r="KLF35" s="449"/>
      <c r="KLG35" s="453"/>
      <c r="KLH35" s="453"/>
      <c r="KLI35" s="450"/>
      <c r="KLJ35" s="454"/>
      <c r="KLK35" s="455"/>
      <c r="KLL35" s="453"/>
      <c r="KLM35" s="456"/>
      <c r="KLN35" s="453"/>
      <c r="KLO35" s="456"/>
      <c r="KLP35" s="454"/>
      <c r="KLQ35" s="451"/>
      <c r="KLR35" s="454"/>
      <c r="KLS35" s="450"/>
      <c r="KLT35" s="456"/>
      <c r="KLU35" s="456"/>
      <c r="KLV35" s="456"/>
      <c r="KLW35" s="456"/>
      <c r="KLX35" s="271"/>
      <c r="KLY35" s="451"/>
      <c r="KLZ35" s="454"/>
      <c r="KMA35" s="451"/>
      <c r="KMB35" s="457"/>
      <c r="KMC35" s="271"/>
      <c r="KMD35" s="451"/>
      <c r="KME35" s="454"/>
      <c r="KMF35" s="451"/>
      <c r="KMG35" s="457"/>
      <c r="KMH35" s="451"/>
      <c r="KMI35" s="457"/>
      <c r="KMJ35" s="457"/>
      <c r="KMK35" s="457"/>
      <c r="KML35" s="271"/>
      <c r="KMM35" s="271"/>
      <c r="KMN35" s="451"/>
      <c r="KMO35" s="454"/>
      <c r="KMP35" s="451"/>
      <c r="KMQ35" s="454"/>
      <c r="KMR35" s="458"/>
      <c r="KMS35" s="459"/>
      <c r="KMT35" s="460"/>
      <c r="KMU35" s="461"/>
      <c r="KMV35" s="462"/>
      <c r="KMW35" s="458"/>
      <c r="KMX35" s="451"/>
      <c r="KMY35" s="463"/>
      <c r="KMZ35" s="451"/>
      <c r="KNA35" s="451"/>
      <c r="KNB35" s="453"/>
      <c r="KND35" s="449"/>
      <c r="KNE35" s="449"/>
      <c r="KNF35" s="449"/>
      <c r="KNG35" s="450"/>
      <c r="KNH35" s="451"/>
      <c r="KNI35" s="451"/>
      <c r="KNJ35" s="451"/>
      <c r="KNK35" s="449"/>
      <c r="KNL35" s="452"/>
      <c r="KNM35" s="453"/>
      <c r="KNN35" s="454"/>
      <c r="KNO35" s="449"/>
      <c r="KNP35" s="453"/>
      <c r="KNQ35" s="453"/>
      <c r="KNR35" s="450"/>
      <c r="KNS35" s="454"/>
      <c r="KNT35" s="455"/>
      <c r="KNU35" s="453"/>
      <c r="KNV35" s="456"/>
      <c r="KNW35" s="453"/>
      <c r="KNX35" s="456"/>
      <c r="KNY35" s="454"/>
      <c r="KNZ35" s="451"/>
      <c r="KOA35" s="454"/>
      <c r="KOB35" s="450"/>
      <c r="KOC35" s="456"/>
      <c r="KOD35" s="456"/>
      <c r="KOE35" s="456"/>
      <c r="KOF35" s="456"/>
      <c r="KOG35" s="271"/>
      <c r="KOH35" s="451"/>
      <c r="KOI35" s="454"/>
      <c r="KOJ35" s="451"/>
      <c r="KOK35" s="457"/>
      <c r="KOL35" s="271"/>
      <c r="KOM35" s="451"/>
      <c r="KON35" s="454"/>
      <c r="KOO35" s="451"/>
      <c r="KOP35" s="457"/>
      <c r="KOQ35" s="451"/>
      <c r="KOR35" s="457"/>
      <c r="KOS35" s="457"/>
      <c r="KOT35" s="457"/>
      <c r="KOU35" s="271"/>
      <c r="KOV35" s="271"/>
      <c r="KOW35" s="451"/>
      <c r="KOX35" s="454"/>
      <c r="KOY35" s="451"/>
      <c r="KOZ35" s="454"/>
      <c r="KPA35" s="458"/>
      <c r="KPB35" s="459"/>
      <c r="KPC35" s="460"/>
      <c r="KPD35" s="461"/>
      <c r="KPE35" s="462"/>
      <c r="KPF35" s="458"/>
      <c r="KPG35" s="451"/>
      <c r="KPH35" s="463"/>
      <c r="KPI35" s="451"/>
      <c r="KPJ35" s="451"/>
      <c r="KPK35" s="453"/>
      <c r="KPM35" s="449"/>
      <c r="KPN35" s="449"/>
      <c r="KPO35" s="449"/>
      <c r="KPP35" s="450"/>
      <c r="KPQ35" s="451"/>
      <c r="KPR35" s="451"/>
      <c r="KPS35" s="451"/>
      <c r="KPT35" s="449"/>
      <c r="KPU35" s="452"/>
      <c r="KPV35" s="453"/>
      <c r="KPW35" s="454"/>
      <c r="KPX35" s="449"/>
      <c r="KPY35" s="453"/>
      <c r="KPZ35" s="453"/>
      <c r="KQA35" s="450"/>
      <c r="KQB35" s="454"/>
      <c r="KQC35" s="455"/>
      <c r="KQD35" s="453"/>
      <c r="KQE35" s="456"/>
      <c r="KQF35" s="453"/>
      <c r="KQG35" s="456"/>
      <c r="KQH35" s="454"/>
      <c r="KQI35" s="451"/>
      <c r="KQJ35" s="454"/>
      <c r="KQK35" s="450"/>
      <c r="KQL35" s="456"/>
      <c r="KQM35" s="456"/>
      <c r="KQN35" s="456"/>
      <c r="KQO35" s="456"/>
      <c r="KQP35" s="271"/>
      <c r="KQQ35" s="451"/>
      <c r="KQR35" s="454"/>
      <c r="KQS35" s="451"/>
      <c r="KQT35" s="457"/>
      <c r="KQU35" s="271"/>
      <c r="KQV35" s="451"/>
      <c r="KQW35" s="454"/>
      <c r="KQX35" s="451"/>
      <c r="KQY35" s="457"/>
      <c r="KQZ35" s="451"/>
      <c r="KRA35" s="457"/>
      <c r="KRB35" s="457"/>
      <c r="KRC35" s="457"/>
      <c r="KRD35" s="271"/>
      <c r="KRE35" s="271"/>
      <c r="KRF35" s="451"/>
      <c r="KRG35" s="454"/>
      <c r="KRH35" s="451"/>
      <c r="KRI35" s="454"/>
      <c r="KRJ35" s="458"/>
      <c r="KRK35" s="459"/>
      <c r="KRL35" s="460"/>
      <c r="KRM35" s="461"/>
      <c r="KRN35" s="462"/>
      <c r="KRO35" s="458"/>
      <c r="KRP35" s="451"/>
      <c r="KRQ35" s="463"/>
      <c r="KRR35" s="451"/>
      <c r="KRS35" s="451"/>
      <c r="KRT35" s="453"/>
      <c r="KRV35" s="449"/>
      <c r="KRW35" s="449"/>
      <c r="KRX35" s="449"/>
      <c r="KRY35" s="450"/>
      <c r="KRZ35" s="451"/>
      <c r="KSA35" s="451"/>
      <c r="KSB35" s="451"/>
      <c r="KSC35" s="449"/>
      <c r="KSD35" s="452"/>
      <c r="KSE35" s="453"/>
      <c r="KSF35" s="454"/>
      <c r="KSG35" s="449"/>
      <c r="KSH35" s="453"/>
      <c r="KSI35" s="453"/>
      <c r="KSJ35" s="450"/>
      <c r="KSK35" s="454"/>
      <c r="KSL35" s="455"/>
      <c r="KSM35" s="453"/>
      <c r="KSN35" s="456"/>
      <c r="KSO35" s="453"/>
      <c r="KSP35" s="456"/>
      <c r="KSQ35" s="454"/>
      <c r="KSR35" s="451"/>
      <c r="KSS35" s="454"/>
      <c r="KST35" s="450"/>
      <c r="KSU35" s="456"/>
      <c r="KSV35" s="456"/>
      <c r="KSW35" s="456"/>
      <c r="KSX35" s="456"/>
      <c r="KSY35" s="271"/>
      <c r="KSZ35" s="451"/>
      <c r="KTA35" s="454"/>
      <c r="KTB35" s="451"/>
      <c r="KTC35" s="457"/>
      <c r="KTD35" s="271"/>
      <c r="KTE35" s="451"/>
      <c r="KTF35" s="454"/>
      <c r="KTG35" s="451"/>
      <c r="KTH35" s="457"/>
      <c r="KTI35" s="451"/>
      <c r="KTJ35" s="457"/>
      <c r="KTK35" s="457"/>
      <c r="KTL35" s="457"/>
      <c r="KTM35" s="271"/>
      <c r="KTN35" s="271"/>
      <c r="KTO35" s="451"/>
      <c r="KTP35" s="454"/>
      <c r="KTQ35" s="451"/>
      <c r="KTR35" s="454"/>
      <c r="KTS35" s="458"/>
      <c r="KTT35" s="459"/>
      <c r="KTU35" s="460"/>
      <c r="KTV35" s="461"/>
      <c r="KTW35" s="462"/>
      <c r="KTX35" s="458"/>
      <c r="KTY35" s="451"/>
      <c r="KTZ35" s="463"/>
      <c r="KUA35" s="451"/>
      <c r="KUB35" s="451"/>
      <c r="KUC35" s="453"/>
      <c r="KUE35" s="449"/>
      <c r="KUF35" s="449"/>
      <c r="KUG35" s="449"/>
      <c r="KUH35" s="450"/>
      <c r="KUI35" s="451"/>
      <c r="KUJ35" s="451"/>
      <c r="KUK35" s="451"/>
      <c r="KUL35" s="449"/>
      <c r="KUM35" s="452"/>
      <c r="KUN35" s="453"/>
      <c r="KUO35" s="454"/>
      <c r="KUP35" s="449"/>
      <c r="KUQ35" s="453"/>
      <c r="KUR35" s="453"/>
      <c r="KUS35" s="450"/>
      <c r="KUT35" s="454"/>
      <c r="KUU35" s="455"/>
      <c r="KUV35" s="453"/>
      <c r="KUW35" s="456"/>
      <c r="KUX35" s="453"/>
      <c r="KUY35" s="456"/>
      <c r="KUZ35" s="454"/>
      <c r="KVA35" s="451"/>
      <c r="KVB35" s="454"/>
      <c r="KVC35" s="450"/>
      <c r="KVD35" s="456"/>
      <c r="KVE35" s="456"/>
      <c r="KVF35" s="456"/>
      <c r="KVG35" s="456"/>
      <c r="KVH35" s="271"/>
      <c r="KVI35" s="451"/>
      <c r="KVJ35" s="454"/>
      <c r="KVK35" s="451"/>
      <c r="KVL35" s="457"/>
      <c r="KVM35" s="271"/>
      <c r="KVN35" s="451"/>
      <c r="KVO35" s="454"/>
      <c r="KVP35" s="451"/>
      <c r="KVQ35" s="457"/>
      <c r="KVR35" s="451"/>
      <c r="KVS35" s="457"/>
      <c r="KVT35" s="457"/>
      <c r="KVU35" s="457"/>
      <c r="KVV35" s="271"/>
      <c r="KVW35" s="271"/>
      <c r="KVX35" s="451"/>
      <c r="KVY35" s="454"/>
      <c r="KVZ35" s="451"/>
      <c r="KWA35" s="454"/>
      <c r="KWB35" s="458"/>
      <c r="KWC35" s="459"/>
      <c r="KWD35" s="460"/>
      <c r="KWE35" s="461"/>
      <c r="KWF35" s="462"/>
      <c r="KWG35" s="458"/>
      <c r="KWH35" s="451"/>
      <c r="KWI35" s="463"/>
      <c r="KWJ35" s="451"/>
      <c r="KWK35" s="451"/>
      <c r="KWL35" s="453"/>
      <c r="KWN35" s="449"/>
      <c r="KWO35" s="449"/>
      <c r="KWP35" s="449"/>
      <c r="KWQ35" s="450"/>
      <c r="KWR35" s="451"/>
      <c r="KWS35" s="451"/>
      <c r="KWT35" s="451"/>
      <c r="KWU35" s="449"/>
      <c r="KWV35" s="452"/>
      <c r="KWW35" s="453"/>
      <c r="KWX35" s="454"/>
      <c r="KWY35" s="449"/>
      <c r="KWZ35" s="453"/>
      <c r="KXA35" s="453"/>
      <c r="KXB35" s="450"/>
      <c r="KXC35" s="454"/>
      <c r="KXD35" s="455"/>
      <c r="KXE35" s="453"/>
      <c r="KXF35" s="456"/>
      <c r="KXG35" s="453"/>
      <c r="KXH35" s="456"/>
      <c r="KXI35" s="454"/>
      <c r="KXJ35" s="451"/>
      <c r="KXK35" s="454"/>
      <c r="KXL35" s="450"/>
      <c r="KXM35" s="456"/>
      <c r="KXN35" s="456"/>
      <c r="KXO35" s="456"/>
      <c r="KXP35" s="456"/>
      <c r="KXQ35" s="271"/>
      <c r="KXR35" s="451"/>
      <c r="KXS35" s="454"/>
      <c r="KXT35" s="451"/>
      <c r="KXU35" s="457"/>
      <c r="KXV35" s="271"/>
      <c r="KXW35" s="451"/>
      <c r="KXX35" s="454"/>
      <c r="KXY35" s="451"/>
      <c r="KXZ35" s="457"/>
      <c r="KYA35" s="451"/>
      <c r="KYB35" s="457"/>
      <c r="KYC35" s="457"/>
      <c r="KYD35" s="457"/>
      <c r="KYE35" s="271"/>
      <c r="KYF35" s="271"/>
      <c r="KYG35" s="451"/>
      <c r="KYH35" s="454"/>
      <c r="KYI35" s="451"/>
      <c r="KYJ35" s="454"/>
      <c r="KYK35" s="458"/>
      <c r="KYL35" s="459"/>
      <c r="KYM35" s="460"/>
      <c r="KYN35" s="461"/>
      <c r="KYO35" s="462"/>
      <c r="KYP35" s="458"/>
      <c r="KYQ35" s="451"/>
      <c r="KYR35" s="463"/>
      <c r="KYS35" s="451"/>
      <c r="KYT35" s="451"/>
      <c r="KYU35" s="453"/>
      <c r="KYW35" s="449"/>
      <c r="KYX35" s="449"/>
      <c r="KYY35" s="449"/>
      <c r="KYZ35" s="450"/>
      <c r="KZA35" s="451"/>
      <c r="KZB35" s="451"/>
      <c r="KZC35" s="451"/>
      <c r="KZD35" s="449"/>
      <c r="KZE35" s="452"/>
      <c r="KZF35" s="453"/>
      <c r="KZG35" s="454"/>
      <c r="KZH35" s="449"/>
      <c r="KZI35" s="453"/>
      <c r="KZJ35" s="453"/>
      <c r="KZK35" s="450"/>
      <c r="KZL35" s="454"/>
      <c r="KZM35" s="455"/>
      <c r="KZN35" s="453"/>
      <c r="KZO35" s="456"/>
      <c r="KZP35" s="453"/>
      <c r="KZQ35" s="456"/>
      <c r="KZR35" s="454"/>
      <c r="KZS35" s="451"/>
      <c r="KZT35" s="454"/>
      <c r="KZU35" s="450"/>
      <c r="KZV35" s="456"/>
      <c r="KZW35" s="456"/>
      <c r="KZX35" s="456"/>
      <c r="KZY35" s="456"/>
      <c r="KZZ35" s="271"/>
      <c r="LAA35" s="451"/>
      <c r="LAB35" s="454"/>
      <c r="LAC35" s="451"/>
      <c r="LAD35" s="457"/>
      <c r="LAE35" s="271"/>
      <c r="LAF35" s="451"/>
      <c r="LAG35" s="454"/>
      <c r="LAH35" s="451"/>
      <c r="LAI35" s="457"/>
      <c r="LAJ35" s="451"/>
      <c r="LAK35" s="457"/>
      <c r="LAL35" s="457"/>
      <c r="LAM35" s="457"/>
      <c r="LAN35" s="271"/>
      <c r="LAO35" s="271"/>
      <c r="LAP35" s="451"/>
      <c r="LAQ35" s="454"/>
      <c r="LAR35" s="451"/>
      <c r="LAS35" s="454"/>
      <c r="LAT35" s="458"/>
      <c r="LAU35" s="459"/>
      <c r="LAV35" s="460"/>
      <c r="LAW35" s="461"/>
      <c r="LAX35" s="462"/>
      <c r="LAY35" s="458"/>
      <c r="LAZ35" s="451"/>
      <c r="LBA35" s="463"/>
      <c r="LBB35" s="451"/>
      <c r="LBC35" s="451"/>
      <c r="LBD35" s="453"/>
      <c r="LBF35" s="449"/>
      <c r="LBG35" s="449"/>
      <c r="LBH35" s="449"/>
      <c r="LBI35" s="450"/>
      <c r="LBJ35" s="451"/>
      <c r="LBK35" s="451"/>
      <c r="LBL35" s="451"/>
      <c r="LBM35" s="449"/>
      <c r="LBN35" s="452"/>
      <c r="LBO35" s="453"/>
      <c r="LBP35" s="454"/>
      <c r="LBQ35" s="449"/>
      <c r="LBR35" s="453"/>
      <c r="LBS35" s="453"/>
      <c r="LBT35" s="450"/>
      <c r="LBU35" s="454"/>
      <c r="LBV35" s="455"/>
      <c r="LBW35" s="453"/>
      <c r="LBX35" s="456"/>
      <c r="LBY35" s="453"/>
      <c r="LBZ35" s="456"/>
      <c r="LCA35" s="454"/>
      <c r="LCB35" s="451"/>
      <c r="LCC35" s="454"/>
      <c r="LCD35" s="450"/>
      <c r="LCE35" s="456"/>
      <c r="LCF35" s="456"/>
      <c r="LCG35" s="456"/>
      <c r="LCH35" s="456"/>
      <c r="LCI35" s="271"/>
      <c r="LCJ35" s="451"/>
      <c r="LCK35" s="454"/>
      <c r="LCL35" s="451"/>
      <c r="LCM35" s="457"/>
      <c r="LCN35" s="271"/>
      <c r="LCO35" s="451"/>
      <c r="LCP35" s="454"/>
      <c r="LCQ35" s="451"/>
      <c r="LCR35" s="457"/>
      <c r="LCS35" s="451"/>
      <c r="LCT35" s="457"/>
      <c r="LCU35" s="457"/>
      <c r="LCV35" s="457"/>
      <c r="LCW35" s="271"/>
      <c r="LCX35" s="271"/>
      <c r="LCY35" s="451"/>
      <c r="LCZ35" s="454"/>
      <c r="LDA35" s="451"/>
      <c r="LDB35" s="454"/>
      <c r="LDC35" s="458"/>
      <c r="LDD35" s="459"/>
      <c r="LDE35" s="460"/>
      <c r="LDF35" s="461"/>
      <c r="LDG35" s="462"/>
      <c r="LDH35" s="458"/>
      <c r="LDI35" s="451"/>
      <c r="LDJ35" s="463"/>
      <c r="LDK35" s="451"/>
      <c r="LDL35" s="451"/>
      <c r="LDM35" s="453"/>
      <c r="LDO35" s="449"/>
      <c r="LDP35" s="449"/>
      <c r="LDQ35" s="449"/>
      <c r="LDR35" s="450"/>
      <c r="LDS35" s="451"/>
      <c r="LDT35" s="451"/>
      <c r="LDU35" s="451"/>
      <c r="LDV35" s="449"/>
      <c r="LDW35" s="452"/>
      <c r="LDX35" s="453"/>
      <c r="LDY35" s="454"/>
      <c r="LDZ35" s="449"/>
      <c r="LEA35" s="453"/>
      <c r="LEB35" s="453"/>
      <c r="LEC35" s="450"/>
      <c r="LED35" s="454"/>
      <c r="LEE35" s="455"/>
      <c r="LEF35" s="453"/>
      <c r="LEG35" s="456"/>
      <c r="LEH35" s="453"/>
      <c r="LEI35" s="456"/>
      <c r="LEJ35" s="454"/>
      <c r="LEK35" s="451"/>
      <c r="LEL35" s="454"/>
      <c r="LEM35" s="450"/>
      <c r="LEN35" s="456"/>
      <c r="LEO35" s="456"/>
      <c r="LEP35" s="456"/>
      <c r="LEQ35" s="456"/>
      <c r="LER35" s="271"/>
      <c r="LES35" s="451"/>
      <c r="LET35" s="454"/>
      <c r="LEU35" s="451"/>
      <c r="LEV35" s="457"/>
      <c r="LEW35" s="271"/>
      <c r="LEX35" s="451"/>
      <c r="LEY35" s="454"/>
      <c r="LEZ35" s="451"/>
      <c r="LFA35" s="457"/>
      <c r="LFB35" s="451"/>
      <c r="LFC35" s="457"/>
      <c r="LFD35" s="457"/>
      <c r="LFE35" s="457"/>
      <c r="LFF35" s="271"/>
      <c r="LFG35" s="271"/>
      <c r="LFH35" s="451"/>
      <c r="LFI35" s="454"/>
      <c r="LFJ35" s="451"/>
      <c r="LFK35" s="454"/>
      <c r="LFL35" s="458"/>
      <c r="LFM35" s="459"/>
      <c r="LFN35" s="460"/>
      <c r="LFO35" s="461"/>
      <c r="LFP35" s="462"/>
      <c r="LFQ35" s="458"/>
      <c r="LFR35" s="451"/>
      <c r="LFS35" s="463"/>
      <c r="LFT35" s="451"/>
      <c r="LFU35" s="451"/>
      <c r="LFV35" s="453"/>
      <c r="LFX35" s="449"/>
      <c r="LFY35" s="449"/>
      <c r="LFZ35" s="449"/>
      <c r="LGA35" s="450"/>
      <c r="LGB35" s="451"/>
      <c r="LGC35" s="451"/>
      <c r="LGD35" s="451"/>
      <c r="LGE35" s="449"/>
      <c r="LGF35" s="452"/>
      <c r="LGG35" s="453"/>
      <c r="LGH35" s="454"/>
      <c r="LGI35" s="449"/>
      <c r="LGJ35" s="453"/>
      <c r="LGK35" s="453"/>
      <c r="LGL35" s="450"/>
      <c r="LGM35" s="454"/>
      <c r="LGN35" s="455"/>
      <c r="LGO35" s="453"/>
      <c r="LGP35" s="456"/>
      <c r="LGQ35" s="453"/>
      <c r="LGR35" s="456"/>
      <c r="LGS35" s="454"/>
      <c r="LGT35" s="451"/>
      <c r="LGU35" s="454"/>
      <c r="LGV35" s="450"/>
      <c r="LGW35" s="456"/>
      <c r="LGX35" s="456"/>
      <c r="LGY35" s="456"/>
      <c r="LGZ35" s="456"/>
      <c r="LHA35" s="271"/>
      <c r="LHB35" s="451"/>
      <c r="LHC35" s="454"/>
      <c r="LHD35" s="451"/>
      <c r="LHE35" s="457"/>
      <c r="LHF35" s="271"/>
      <c r="LHG35" s="451"/>
      <c r="LHH35" s="454"/>
      <c r="LHI35" s="451"/>
      <c r="LHJ35" s="457"/>
      <c r="LHK35" s="451"/>
      <c r="LHL35" s="457"/>
      <c r="LHM35" s="457"/>
      <c r="LHN35" s="457"/>
      <c r="LHO35" s="271"/>
      <c r="LHP35" s="271"/>
      <c r="LHQ35" s="451"/>
      <c r="LHR35" s="454"/>
      <c r="LHS35" s="451"/>
      <c r="LHT35" s="454"/>
      <c r="LHU35" s="458"/>
      <c r="LHV35" s="459"/>
      <c r="LHW35" s="460"/>
      <c r="LHX35" s="461"/>
      <c r="LHY35" s="462"/>
      <c r="LHZ35" s="458"/>
      <c r="LIA35" s="451"/>
      <c r="LIB35" s="463"/>
      <c r="LIC35" s="451"/>
      <c r="LID35" s="451"/>
      <c r="LIE35" s="453"/>
      <c r="LIG35" s="449"/>
      <c r="LIH35" s="449"/>
      <c r="LII35" s="449"/>
      <c r="LIJ35" s="450"/>
      <c r="LIK35" s="451"/>
      <c r="LIL35" s="451"/>
      <c r="LIM35" s="451"/>
      <c r="LIN35" s="449"/>
      <c r="LIO35" s="452"/>
      <c r="LIP35" s="453"/>
      <c r="LIQ35" s="454"/>
      <c r="LIR35" s="449"/>
      <c r="LIS35" s="453"/>
      <c r="LIT35" s="453"/>
      <c r="LIU35" s="450"/>
      <c r="LIV35" s="454"/>
      <c r="LIW35" s="455"/>
      <c r="LIX35" s="453"/>
      <c r="LIY35" s="456"/>
      <c r="LIZ35" s="453"/>
      <c r="LJA35" s="456"/>
      <c r="LJB35" s="454"/>
      <c r="LJC35" s="451"/>
      <c r="LJD35" s="454"/>
      <c r="LJE35" s="450"/>
      <c r="LJF35" s="456"/>
      <c r="LJG35" s="456"/>
      <c r="LJH35" s="456"/>
      <c r="LJI35" s="456"/>
      <c r="LJJ35" s="271"/>
      <c r="LJK35" s="451"/>
      <c r="LJL35" s="454"/>
      <c r="LJM35" s="451"/>
      <c r="LJN35" s="457"/>
      <c r="LJO35" s="271"/>
      <c r="LJP35" s="451"/>
      <c r="LJQ35" s="454"/>
      <c r="LJR35" s="451"/>
      <c r="LJS35" s="457"/>
      <c r="LJT35" s="451"/>
      <c r="LJU35" s="457"/>
      <c r="LJV35" s="457"/>
      <c r="LJW35" s="457"/>
      <c r="LJX35" s="271"/>
      <c r="LJY35" s="271"/>
      <c r="LJZ35" s="451"/>
      <c r="LKA35" s="454"/>
      <c r="LKB35" s="451"/>
      <c r="LKC35" s="454"/>
      <c r="LKD35" s="458"/>
      <c r="LKE35" s="459"/>
      <c r="LKF35" s="460"/>
      <c r="LKG35" s="461"/>
      <c r="LKH35" s="462"/>
      <c r="LKI35" s="458"/>
      <c r="LKJ35" s="451"/>
      <c r="LKK35" s="463"/>
      <c r="LKL35" s="451"/>
      <c r="LKM35" s="451"/>
      <c r="LKN35" s="453"/>
      <c r="LKP35" s="449"/>
      <c r="LKQ35" s="449"/>
      <c r="LKR35" s="449"/>
      <c r="LKS35" s="450"/>
      <c r="LKT35" s="451"/>
      <c r="LKU35" s="451"/>
      <c r="LKV35" s="451"/>
      <c r="LKW35" s="449"/>
      <c r="LKX35" s="452"/>
      <c r="LKY35" s="453"/>
      <c r="LKZ35" s="454"/>
      <c r="LLA35" s="449"/>
      <c r="LLB35" s="453"/>
      <c r="LLC35" s="453"/>
      <c r="LLD35" s="450"/>
      <c r="LLE35" s="454"/>
      <c r="LLF35" s="455"/>
      <c r="LLG35" s="453"/>
      <c r="LLH35" s="456"/>
      <c r="LLI35" s="453"/>
      <c r="LLJ35" s="456"/>
      <c r="LLK35" s="454"/>
      <c r="LLL35" s="451"/>
      <c r="LLM35" s="454"/>
      <c r="LLN35" s="450"/>
      <c r="LLO35" s="456"/>
      <c r="LLP35" s="456"/>
      <c r="LLQ35" s="456"/>
      <c r="LLR35" s="456"/>
      <c r="LLS35" s="271"/>
      <c r="LLT35" s="451"/>
      <c r="LLU35" s="454"/>
      <c r="LLV35" s="451"/>
      <c r="LLW35" s="457"/>
      <c r="LLX35" s="271"/>
      <c r="LLY35" s="451"/>
      <c r="LLZ35" s="454"/>
      <c r="LMA35" s="451"/>
      <c r="LMB35" s="457"/>
      <c r="LMC35" s="451"/>
      <c r="LMD35" s="457"/>
      <c r="LME35" s="457"/>
      <c r="LMF35" s="457"/>
      <c r="LMG35" s="271"/>
      <c r="LMH35" s="271"/>
      <c r="LMI35" s="451"/>
      <c r="LMJ35" s="454"/>
      <c r="LMK35" s="451"/>
      <c r="LML35" s="454"/>
      <c r="LMM35" s="458"/>
      <c r="LMN35" s="459"/>
      <c r="LMO35" s="460"/>
      <c r="LMP35" s="461"/>
      <c r="LMQ35" s="462"/>
      <c r="LMR35" s="458"/>
      <c r="LMS35" s="451"/>
      <c r="LMT35" s="463"/>
      <c r="LMU35" s="451"/>
      <c r="LMV35" s="451"/>
      <c r="LMW35" s="453"/>
      <c r="LMY35" s="449"/>
      <c r="LMZ35" s="449"/>
      <c r="LNA35" s="449"/>
      <c r="LNB35" s="450"/>
      <c r="LNC35" s="451"/>
      <c r="LND35" s="451"/>
      <c r="LNE35" s="451"/>
      <c r="LNF35" s="449"/>
      <c r="LNG35" s="452"/>
      <c r="LNH35" s="453"/>
      <c r="LNI35" s="454"/>
      <c r="LNJ35" s="449"/>
      <c r="LNK35" s="453"/>
      <c r="LNL35" s="453"/>
      <c r="LNM35" s="450"/>
      <c r="LNN35" s="454"/>
      <c r="LNO35" s="455"/>
      <c r="LNP35" s="453"/>
      <c r="LNQ35" s="456"/>
      <c r="LNR35" s="453"/>
      <c r="LNS35" s="456"/>
      <c r="LNT35" s="454"/>
      <c r="LNU35" s="451"/>
      <c r="LNV35" s="454"/>
      <c r="LNW35" s="450"/>
      <c r="LNX35" s="456"/>
      <c r="LNY35" s="456"/>
      <c r="LNZ35" s="456"/>
      <c r="LOA35" s="456"/>
      <c r="LOB35" s="271"/>
      <c r="LOC35" s="451"/>
      <c r="LOD35" s="454"/>
      <c r="LOE35" s="451"/>
      <c r="LOF35" s="457"/>
      <c r="LOG35" s="271"/>
      <c r="LOH35" s="451"/>
      <c r="LOI35" s="454"/>
      <c r="LOJ35" s="451"/>
      <c r="LOK35" s="457"/>
      <c r="LOL35" s="451"/>
      <c r="LOM35" s="457"/>
      <c r="LON35" s="457"/>
      <c r="LOO35" s="457"/>
      <c r="LOP35" s="271"/>
      <c r="LOQ35" s="271"/>
      <c r="LOR35" s="451"/>
      <c r="LOS35" s="454"/>
      <c r="LOT35" s="451"/>
      <c r="LOU35" s="454"/>
      <c r="LOV35" s="458"/>
      <c r="LOW35" s="459"/>
      <c r="LOX35" s="460"/>
      <c r="LOY35" s="461"/>
      <c r="LOZ35" s="462"/>
      <c r="LPA35" s="458"/>
      <c r="LPB35" s="451"/>
      <c r="LPC35" s="463"/>
      <c r="LPD35" s="451"/>
      <c r="LPE35" s="451"/>
      <c r="LPF35" s="453"/>
      <c r="LPH35" s="449"/>
      <c r="LPI35" s="449"/>
      <c r="LPJ35" s="449"/>
      <c r="LPK35" s="450"/>
      <c r="LPL35" s="451"/>
      <c r="LPM35" s="451"/>
      <c r="LPN35" s="451"/>
      <c r="LPO35" s="449"/>
      <c r="LPP35" s="452"/>
      <c r="LPQ35" s="453"/>
      <c r="LPR35" s="454"/>
      <c r="LPS35" s="449"/>
      <c r="LPT35" s="453"/>
      <c r="LPU35" s="453"/>
      <c r="LPV35" s="450"/>
      <c r="LPW35" s="454"/>
      <c r="LPX35" s="455"/>
      <c r="LPY35" s="453"/>
      <c r="LPZ35" s="456"/>
      <c r="LQA35" s="453"/>
      <c r="LQB35" s="456"/>
      <c r="LQC35" s="454"/>
      <c r="LQD35" s="451"/>
      <c r="LQE35" s="454"/>
      <c r="LQF35" s="450"/>
      <c r="LQG35" s="456"/>
      <c r="LQH35" s="456"/>
      <c r="LQI35" s="456"/>
      <c r="LQJ35" s="456"/>
      <c r="LQK35" s="271"/>
      <c r="LQL35" s="451"/>
      <c r="LQM35" s="454"/>
      <c r="LQN35" s="451"/>
      <c r="LQO35" s="457"/>
      <c r="LQP35" s="271"/>
      <c r="LQQ35" s="451"/>
      <c r="LQR35" s="454"/>
      <c r="LQS35" s="451"/>
      <c r="LQT35" s="457"/>
      <c r="LQU35" s="451"/>
      <c r="LQV35" s="457"/>
      <c r="LQW35" s="457"/>
      <c r="LQX35" s="457"/>
      <c r="LQY35" s="271"/>
      <c r="LQZ35" s="271"/>
      <c r="LRA35" s="451"/>
      <c r="LRB35" s="454"/>
      <c r="LRC35" s="451"/>
      <c r="LRD35" s="454"/>
      <c r="LRE35" s="458"/>
      <c r="LRF35" s="459"/>
      <c r="LRG35" s="460"/>
      <c r="LRH35" s="461"/>
      <c r="LRI35" s="462"/>
      <c r="LRJ35" s="458"/>
      <c r="LRK35" s="451"/>
      <c r="LRL35" s="463"/>
      <c r="LRM35" s="451"/>
      <c r="LRN35" s="451"/>
      <c r="LRO35" s="453"/>
      <c r="LRQ35" s="449"/>
      <c r="LRR35" s="449"/>
      <c r="LRS35" s="449"/>
      <c r="LRT35" s="450"/>
      <c r="LRU35" s="451"/>
      <c r="LRV35" s="451"/>
      <c r="LRW35" s="451"/>
      <c r="LRX35" s="449"/>
      <c r="LRY35" s="452"/>
      <c r="LRZ35" s="453"/>
      <c r="LSA35" s="454"/>
      <c r="LSB35" s="449"/>
      <c r="LSC35" s="453"/>
      <c r="LSD35" s="453"/>
      <c r="LSE35" s="450"/>
      <c r="LSF35" s="454"/>
      <c r="LSG35" s="455"/>
      <c r="LSH35" s="453"/>
      <c r="LSI35" s="456"/>
      <c r="LSJ35" s="453"/>
      <c r="LSK35" s="456"/>
      <c r="LSL35" s="454"/>
      <c r="LSM35" s="451"/>
      <c r="LSN35" s="454"/>
      <c r="LSO35" s="450"/>
      <c r="LSP35" s="456"/>
      <c r="LSQ35" s="456"/>
      <c r="LSR35" s="456"/>
      <c r="LSS35" s="456"/>
      <c r="LST35" s="271"/>
      <c r="LSU35" s="451"/>
      <c r="LSV35" s="454"/>
      <c r="LSW35" s="451"/>
      <c r="LSX35" s="457"/>
      <c r="LSY35" s="271"/>
      <c r="LSZ35" s="451"/>
      <c r="LTA35" s="454"/>
      <c r="LTB35" s="451"/>
      <c r="LTC35" s="457"/>
      <c r="LTD35" s="451"/>
      <c r="LTE35" s="457"/>
      <c r="LTF35" s="457"/>
      <c r="LTG35" s="457"/>
      <c r="LTH35" s="271"/>
      <c r="LTI35" s="271"/>
      <c r="LTJ35" s="451"/>
      <c r="LTK35" s="454"/>
      <c r="LTL35" s="451"/>
      <c r="LTM35" s="454"/>
      <c r="LTN35" s="458"/>
      <c r="LTO35" s="459"/>
      <c r="LTP35" s="460"/>
      <c r="LTQ35" s="461"/>
      <c r="LTR35" s="462"/>
      <c r="LTS35" s="458"/>
      <c r="LTT35" s="451"/>
      <c r="LTU35" s="463"/>
      <c r="LTV35" s="451"/>
      <c r="LTW35" s="451"/>
      <c r="LTX35" s="453"/>
      <c r="LTZ35" s="449"/>
      <c r="LUA35" s="449"/>
      <c r="LUB35" s="449"/>
      <c r="LUC35" s="450"/>
      <c r="LUD35" s="451"/>
      <c r="LUE35" s="451"/>
      <c r="LUF35" s="451"/>
      <c r="LUG35" s="449"/>
      <c r="LUH35" s="452"/>
      <c r="LUI35" s="453"/>
      <c r="LUJ35" s="454"/>
      <c r="LUK35" s="449"/>
      <c r="LUL35" s="453"/>
      <c r="LUM35" s="453"/>
      <c r="LUN35" s="450"/>
      <c r="LUO35" s="454"/>
      <c r="LUP35" s="455"/>
      <c r="LUQ35" s="453"/>
      <c r="LUR35" s="456"/>
      <c r="LUS35" s="453"/>
      <c r="LUT35" s="456"/>
      <c r="LUU35" s="454"/>
      <c r="LUV35" s="451"/>
      <c r="LUW35" s="454"/>
      <c r="LUX35" s="450"/>
      <c r="LUY35" s="456"/>
      <c r="LUZ35" s="456"/>
      <c r="LVA35" s="456"/>
      <c r="LVB35" s="456"/>
      <c r="LVC35" s="271"/>
      <c r="LVD35" s="451"/>
      <c r="LVE35" s="454"/>
      <c r="LVF35" s="451"/>
      <c r="LVG35" s="457"/>
      <c r="LVH35" s="271"/>
      <c r="LVI35" s="451"/>
      <c r="LVJ35" s="454"/>
      <c r="LVK35" s="451"/>
      <c r="LVL35" s="457"/>
      <c r="LVM35" s="451"/>
      <c r="LVN35" s="457"/>
      <c r="LVO35" s="457"/>
      <c r="LVP35" s="457"/>
      <c r="LVQ35" s="271"/>
      <c r="LVR35" s="271"/>
      <c r="LVS35" s="451"/>
      <c r="LVT35" s="454"/>
      <c r="LVU35" s="451"/>
      <c r="LVV35" s="454"/>
      <c r="LVW35" s="458"/>
      <c r="LVX35" s="459"/>
      <c r="LVY35" s="460"/>
      <c r="LVZ35" s="461"/>
      <c r="LWA35" s="462"/>
      <c r="LWB35" s="458"/>
      <c r="LWC35" s="451"/>
      <c r="LWD35" s="463"/>
      <c r="LWE35" s="451"/>
      <c r="LWF35" s="451"/>
      <c r="LWG35" s="453"/>
      <c r="LWI35" s="449"/>
      <c r="LWJ35" s="449"/>
      <c r="LWK35" s="449"/>
      <c r="LWL35" s="450"/>
      <c r="LWM35" s="451"/>
      <c r="LWN35" s="451"/>
      <c r="LWO35" s="451"/>
      <c r="LWP35" s="449"/>
      <c r="LWQ35" s="452"/>
      <c r="LWR35" s="453"/>
      <c r="LWS35" s="454"/>
      <c r="LWT35" s="449"/>
      <c r="LWU35" s="453"/>
      <c r="LWV35" s="453"/>
      <c r="LWW35" s="450"/>
      <c r="LWX35" s="454"/>
      <c r="LWY35" s="455"/>
      <c r="LWZ35" s="453"/>
      <c r="LXA35" s="456"/>
      <c r="LXB35" s="453"/>
      <c r="LXC35" s="456"/>
      <c r="LXD35" s="454"/>
      <c r="LXE35" s="451"/>
      <c r="LXF35" s="454"/>
      <c r="LXG35" s="450"/>
      <c r="LXH35" s="456"/>
      <c r="LXI35" s="456"/>
      <c r="LXJ35" s="456"/>
      <c r="LXK35" s="456"/>
      <c r="LXL35" s="271"/>
      <c r="LXM35" s="451"/>
      <c r="LXN35" s="454"/>
      <c r="LXO35" s="451"/>
      <c r="LXP35" s="457"/>
      <c r="LXQ35" s="271"/>
      <c r="LXR35" s="451"/>
      <c r="LXS35" s="454"/>
      <c r="LXT35" s="451"/>
      <c r="LXU35" s="457"/>
      <c r="LXV35" s="451"/>
      <c r="LXW35" s="457"/>
      <c r="LXX35" s="457"/>
      <c r="LXY35" s="457"/>
      <c r="LXZ35" s="271"/>
      <c r="LYA35" s="271"/>
      <c r="LYB35" s="451"/>
      <c r="LYC35" s="454"/>
      <c r="LYD35" s="451"/>
      <c r="LYE35" s="454"/>
      <c r="LYF35" s="458"/>
      <c r="LYG35" s="459"/>
      <c r="LYH35" s="460"/>
      <c r="LYI35" s="461"/>
      <c r="LYJ35" s="462"/>
      <c r="LYK35" s="458"/>
      <c r="LYL35" s="451"/>
      <c r="LYM35" s="463"/>
      <c r="LYN35" s="451"/>
      <c r="LYO35" s="451"/>
      <c r="LYP35" s="453"/>
      <c r="LYR35" s="449"/>
      <c r="LYS35" s="449"/>
      <c r="LYT35" s="449"/>
      <c r="LYU35" s="450"/>
      <c r="LYV35" s="451"/>
      <c r="LYW35" s="451"/>
      <c r="LYX35" s="451"/>
      <c r="LYY35" s="449"/>
      <c r="LYZ35" s="452"/>
      <c r="LZA35" s="453"/>
      <c r="LZB35" s="454"/>
      <c r="LZC35" s="449"/>
      <c r="LZD35" s="453"/>
      <c r="LZE35" s="453"/>
      <c r="LZF35" s="450"/>
      <c r="LZG35" s="454"/>
      <c r="LZH35" s="455"/>
      <c r="LZI35" s="453"/>
      <c r="LZJ35" s="456"/>
      <c r="LZK35" s="453"/>
      <c r="LZL35" s="456"/>
      <c r="LZM35" s="454"/>
      <c r="LZN35" s="451"/>
      <c r="LZO35" s="454"/>
      <c r="LZP35" s="450"/>
      <c r="LZQ35" s="456"/>
      <c r="LZR35" s="456"/>
      <c r="LZS35" s="456"/>
      <c r="LZT35" s="456"/>
      <c r="LZU35" s="271"/>
      <c r="LZV35" s="451"/>
      <c r="LZW35" s="454"/>
      <c r="LZX35" s="451"/>
      <c r="LZY35" s="457"/>
      <c r="LZZ35" s="271"/>
      <c r="MAA35" s="451"/>
      <c r="MAB35" s="454"/>
      <c r="MAC35" s="451"/>
      <c r="MAD35" s="457"/>
      <c r="MAE35" s="451"/>
      <c r="MAF35" s="457"/>
      <c r="MAG35" s="457"/>
      <c r="MAH35" s="457"/>
      <c r="MAI35" s="271"/>
      <c r="MAJ35" s="271"/>
      <c r="MAK35" s="451"/>
      <c r="MAL35" s="454"/>
      <c r="MAM35" s="451"/>
      <c r="MAN35" s="454"/>
      <c r="MAO35" s="458"/>
      <c r="MAP35" s="459"/>
      <c r="MAQ35" s="460"/>
      <c r="MAR35" s="461"/>
      <c r="MAS35" s="462"/>
      <c r="MAT35" s="458"/>
      <c r="MAU35" s="451"/>
      <c r="MAV35" s="463"/>
      <c r="MAW35" s="451"/>
      <c r="MAX35" s="451"/>
      <c r="MAY35" s="453"/>
      <c r="MBA35" s="449"/>
      <c r="MBB35" s="449"/>
      <c r="MBC35" s="449"/>
      <c r="MBD35" s="450"/>
      <c r="MBE35" s="451"/>
      <c r="MBF35" s="451"/>
      <c r="MBG35" s="451"/>
      <c r="MBH35" s="449"/>
      <c r="MBI35" s="452"/>
      <c r="MBJ35" s="453"/>
      <c r="MBK35" s="454"/>
      <c r="MBL35" s="449"/>
      <c r="MBM35" s="453"/>
      <c r="MBN35" s="453"/>
      <c r="MBO35" s="450"/>
      <c r="MBP35" s="454"/>
      <c r="MBQ35" s="455"/>
      <c r="MBR35" s="453"/>
      <c r="MBS35" s="456"/>
      <c r="MBT35" s="453"/>
      <c r="MBU35" s="456"/>
      <c r="MBV35" s="454"/>
      <c r="MBW35" s="451"/>
      <c r="MBX35" s="454"/>
      <c r="MBY35" s="450"/>
      <c r="MBZ35" s="456"/>
      <c r="MCA35" s="456"/>
      <c r="MCB35" s="456"/>
      <c r="MCC35" s="456"/>
      <c r="MCD35" s="271"/>
      <c r="MCE35" s="451"/>
      <c r="MCF35" s="454"/>
      <c r="MCG35" s="451"/>
      <c r="MCH35" s="457"/>
      <c r="MCI35" s="271"/>
      <c r="MCJ35" s="451"/>
      <c r="MCK35" s="454"/>
      <c r="MCL35" s="451"/>
      <c r="MCM35" s="457"/>
      <c r="MCN35" s="451"/>
      <c r="MCO35" s="457"/>
      <c r="MCP35" s="457"/>
      <c r="MCQ35" s="457"/>
      <c r="MCR35" s="271"/>
      <c r="MCS35" s="271"/>
      <c r="MCT35" s="451"/>
      <c r="MCU35" s="454"/>
      <c r="MCV35" s="451"/>
      <c r="MCW35" s="454"/>
      <c r="MCX35" s="458"/>
      <c r="MCY35" s="459"/>
      <c r="MCZ35" s="460"/>
      <c r="MDA35" s="461"/>
      <c r="MDB35" s="462"/>
      <c r="MDC35" s="458"/>
      <c r="MDD35" s="451"/>
      <c r="MDE35" s="463"/>
      <c r="MDF35" s="451"/>
      <c r="MDG35" s="451"/>
      <c r="MDH35" s="453"/>
      <c r="MDJ35" s="449"/>
      <c r="MDK35" s="449"/>
      <c r="MDL35" s="449"/>
      <c r="MDM35" s="450"/>
      <c r="MDN35" s="451"/>
      <c r="MDO35" s="451"/>
      <c r="MDP35" s="451"/>
      <c r="MDQ35" s="449"/>
      <c r="MDR35" s="452"/>
      <c r="MDS35" s="453"/>
      <c r="MDT35" s="454"/>
      <c r="MDU35" s="449"/>
      <c r="MDV35" s="453"/>
      <c r="MDW35" s="453"/>
      <c r="MDX35" s="450"/>
      <c r="MDY35" s="454"/>
      <c r="MDZ35" s="455"/>
      <c r="MEA35" s="453"/>
      <c r="MEB35" s="456"/>
      <c r="MEC35" s="453"/>
      <c r="MED35" s="456"/>
      <c r="MEE35" s="454"/>
      <c r="MEF35" s="451"/>
      <c r="MEG35" s="454"/>
      <c r="MEH35" s="450"/>
      <c r="MEI35" s="456"/>
      <c r="MEJ35" s="456"/>
      <c r="MEK35" s="456"/>
      <c r="MEL35" s="456"/>
      <c r="MEM35" s="271"/>
      <c r="MEN35" s="451"/>
      <c r="MEO35" s="454"/>
      <c r="MEP35" s="451"/>
      <c r="MEQ35" s="457"/>
      <c r="MER35" s="271"/>
      <c r="MES35" s="451"/>
      <c r="MET35" s="454"/>
      <c r="MEU35" s="451"/>
      <c r="MEV35" s="457"/>
      <c r="MEW35" s="451"/>
      <c r="MEX35" s="457"/>
      <c r="MEY35" s="457"/>
      <c r="MEZ35" s="457"/>
      <c r="MFA35" s="271"/>
      <c r="MFB35" s="271"/>
      <c r="MFC35" s="451"/>
      <c r="MFD35" s="454"/>
      <c r="MFE35" s="451"/>
      <c r="MFF35" s="454"/>
      <c r="MFG35" s="458"/>
      <c r="MFH35" s="459"/>
      <c r="MFI35" s="460"/>
      <c r="MFJ35" s="461"/>
      <c r="MFK35" s="462"/>
      <c r="MFL35" s="458"/>
      <c r="MFM35" s="451"/>
      <c r="MFN35" s="463"/>
      <c r="MFO35" s="451"/>
      <c r="MFP35" s="451"/>
      <c r="MFQ35" s="453"/>
      <c r="MFS35" s="449"/>
      <c r="MFT35" s="449"/>
      <c r="MFU35" s="449"/>
      <c r="MFV35" s="450"/>
      <c r="MFW35" s="451"/>
      <c r="MFX35" s="451"/>
      <c r="MFY35" s="451"/>
      <c r="MFZ35" s="449"/>
      <c r="MGA35" s="452"/>
      <c r="MGB35" s="453"/>
      <c r="MGC35" s="454"/>
      <c r="MGD35" s="449"/>
      <c r="MGE35" s="453"/>
      <c r="MGF35" s="453"/>
      <c r="MGG35" s="450"/>
      <c r="MGH35" s="454"/>
      <c r="MGI35" s="455"/>
      <c r="MGJ35" s="453"/>
      <c r="MGK35" s="456"/>
      <c r="MGL35" s="453"/>
      <c r="MGM35" s="456"/>
      <c r="MGN35" s="454"/>
      <c r="MGO35" s="451"/>
      <c r="MGP35" s="454"/>
      <c r="MGQ35" s="450"/>
      <c r="MGR35" s="456"/>
      <c r="MGS35" s="456"/>
      <c r="MGT35" s="456"/>
      <c r="MGU35" s="456"/>
      <c r="MGV35" s="271"/>
      <c r="MGW35" s="451"/>
      <c r="MGX35" s="454"/>
      <c r="MGY35" s="451"/>
      <c r="MGZ35" s="457"/>
      <c r="MHA35" s="271"/>
      <c r="MHB35" s="451"/>
      <c r="MHC35" s="454"/>
      <c r="MHD35" s="451"/>
      <c r="MHE35" s="457"/>
      <c r="MHF35" s="451"/>
      <c r="MHG35" s="457"/>
      <c r="MHH35" s="457"/>
      <c r="MHI35" s="457"/>
      <c r="MHJ35" s="271"/>
      <c r="MHK35" s="271"/>
      <c r="MHL35" s="451"/>
      <c r="MHM35" s="454"/>
      <c r="MHN35" s="451"/>
      <c r="MHO35" s="454"/>
      <c r="MHP35" s="458"/>
      <c r="MHQ35" s="459"/>
      <c r="MHR35" s="460"/>
      <c r="MHS35" s="461"/>
      <c r="MHT35" s="462"/>
      <c r="MHU35" s="458"/>
      <c r="MHV35" s="451"/>
      <c r="MHW35" s="463"/>
      <c r="MHX35" s="451"/>
      <c r="MHY35" s="451"/>
      <c r="MHZ35" s="453"/>
      <c r="MIB35" s="449"/>
      <c r="MIC35" s="449"/>
      <c r="MID35" s="449"/>
      <c r="MIE35" s="450"/>
      <c r="MIF35" s="451"/>
      <c r="MIG35" s="451"/>
      <c r="MIH35" s="451"/>
      <c r="MII35" s="449"/>
      <c r="MIJ35" s="452"/>
      <c r="MIK35" s="453"/>
      <c r="MIL35" s="454"/>
      <c r="MIM35" s="449"/>
      <c r="MIN35" s="453"/>
      <c r="MIO35" s="453"/>
      <c r="MIP35" s="450"/>
      <c r="MIQ35" s="454"/>
      <c r="MIR35" s="455"/>
      <c r="MIS35" s="453"/>
      <c r="MIT35" s="456"/>
      <c r="MIU35" s="453"/>
      <c r="MIV35" s="456"/>
      <c r="MIW35" s="454"/>
      <c r="MIX35" s="451"/>
      <c r="MIY35" s="454"/>
      <c r="MIZ35" s="450"/>
      <c r="MJA35" s="456"/>
      <c r="MJB35" s="456"/>
      <c r="MJC35" s="456"/>
      <c r="MJD35" s="456"/>
      <c r="MJE35" s="271"/>
      <c r="MJF35" s="451"/>
      <c r="MJG35" s="454"/>
      <c r="MJH35" s="451"/>
      <c r="MJI35" s="457"/>
      <c r="MJJ35" s="271"/>
      <c r="MJK35" s="451"/>
      <c r="MJL35" s="454"/>
      <c r="MJM35" s="451"/>
      <c r="MJN35" s="457"/>
      <c r="MJO35" s="451"/>
      <c r="MJP35" s="457"/>
      <c r="MJQ35" s="457"/>
      <c r="MJR35" s="457"/>
      <c r="MJS35" s="271"/>
      <c r="MJT35" s="271"/>
      <c r="MJU35" s="451"/>
      <c r="MJV35" s="454"/>
      <c r="MJW35" s="451"/>
      <c r="MJX35" s="454"/>
      <c r="MJY35" s="458"/>
      <c r="MJZ35" s="459"/>
      <c r="MKA35" s="460"/>
      <c r="MKB35" s="461"/>
      <c r="MKC35" s="462"/>
      <c r="MKD35" s="458"/>
      <c r="MKE35" s="451"/>
      <c r="MKF35" s="463"/>
      <c r="MKG35" s="451"/>
      <c r="MKH35" s="451"/>
      <c r="MKI35" s="453"/>
      <c r="MKK35" s="449"/>
      <c r="MKL35" s="449"/>
      <c r="MKM35" s="449"/>
      <c r="MKN35" s="450"/>
      <c r="MKO35" s="451"/>
      <c r="MKP35" s="451"/>
      <c r="MKQ35" s="451"/>
      <c r="MKR35" s="449"/>
      <c r="MKS35" s="452"/>
      <c r="MKT35" s="453"/>
      <c r="MKU35" s="454"/>
      <c r="MKV35" s="449"/>
      <c r="MKW35" s="453"/>
      <c r="MKX35" s="453"/>
      <c r="MKY35" s="450"/>
      <c r="MKZ35" s="454"/>
      <c r="MLA35" s="455"/>
      <c r="MLB35" s="453"/>
      <c r="MLC35" s="456"/>
      <c r="MLD35" s="453"/>
      <c r="MLE35" s="456"/>
      <c r="MLF35" s="454"/>
      <c r="MLG35" s="451"/>
      <c r="MLH35" s="454"/>
      <c r="MLI35" s="450"/>
      <c r="MLJ35" s="456"/>
      <c r="MLK35" s="456"/>
      <c r="MLL35" s="456"/>
      <c r="MLM35" s="456"/>
      <c r="MLN35" s="271"/>
      <c r="MLO35" s="451"/>
      <c r="MLP35" s="454"/>
      <c r="MLQ35" s="451"/>
      <c r="MLR35" s="457"/>
      <c r="MLS35" s="271"/>
      <c r="MLT35" s="451"/>
      <c r="MLU35" s="454"/>
      <c r="MLV35" s="451"/>
      <c r="MLW35" s="457"/>
      <c r="MLX35" s="451"/>
      <c r="MLY35" s="457"/>
      <c r="MLZ35" s="457"/>
      <c r="MMA35" s="457"/>
      <c r="MMB35" s="271"/>
      <c r="MMC35" s="271"/>
      <c r="MMD35" s="451"/>
      <c r="MME35" s="454"/>
      <c r="MMF35" s="451"/>
      <c r="MMG35" s="454"/>
      <c r="MMH35" s="458"/>
      <c r="MMI35" s="459"/>
      <c r="MMJ35" s="460"/>
      <c r="MMK35" s="461"/>
      <c r="MML35" s="462"/>
      <c r="MMM35" s="458"/>
      <c r="MMN35" s="451"/>
      <c r="MMO35" s="463"/>
      <c r="MMP35" s="451"/>
      <c r="MMQ35" s="451"/>
      <c r="MMR35" s="453"/>
      <c r="MMT35" s="449"/>
      <c r="MMU35" s="449"/>
      <c r="MMV35" s="449"/>
      <c r="MMW35" s="450"/>
      <c r="MMX35" s="451"/>
      <c r="MMY35" s="451"/>
      <c r="MMZ35" s="451"/>
      <c r="MNA35" s="449"/>
      <c r="MNB35" s="452"/>
      <c r="MNC35" s="453"/>
      <c r="MND35" s="454"/>
      <c r="MNE35" s="449"/>
      <c r="MNF35" s="453"/>
      <c r="MNG35" s="453"/>
      <c r="MNH35" s="450"/>
      <c r="MNI35" s="454"/>
      <c r="MNJ35" s="455"/>
      <c r="MNK35" s="453"/>
      <c r="MNL35" s="456"/>
      <c r="MNM35" s="453"/>
      <c r="MNN35" s="456"/>
      <c r="MNO35" s="454"/>
      <c r="MNP35" s="451"/>
      <c r="MNQ35" s="454"/>
      <c r="MNR35" s="450"/>
      <c r="MNS35" s="456"/>
      <c r="MNT35" s="456"/>
      <c r="MNU35" s="456"/>
      <c r="MNV35" s="456"/>
      <c r="MNW35" s="271"/>
      <c r="MNX35" s="451"/>
      <c r="MNY35" s="454"/>
      <c r="MNZ35" s="451"/>
      <c r="MOA35" s="457"/>
      <c r="MOB35" s="271"/>
      <c r="MOC35" s="451"/>
      <c r="MOD35" s="454"/>
      <c r="MOE35" s="451"/>
      <c r="MOF35" s="457"/>
      <c r="MOG35" s="451"/>
      <c r="MOH35" s="457"/>
      <c r="MOI35" s="457"/>
      <c r="MOJ35" s="457"/>
      <c r="MOK35" s="271"/>
      <c r="MOL35" s="271"/>
      <c r="MOM35" s="451"/>
      <c r="MON35" s="454"/>
      <c r="MOO35" s="451"/>
      <c r="MOP35" s="454"/>
      <c r="MOQ35" s="458"/>
      <c r="MOR35" s="459"/>
      <c r="MOS35" s="460"/>
      <c r="MOT35" s="461"/>
      <c r="MOU35" s="462"/>
      <c r="MOV35" s="458"/>
      <c r="MOW35" s="451"/>
      <c r="MOX35" s="463"/>
      <c r="MOY35" s="451"/>
      <c r="MOZ35" s="451"/>
      <c r="MPA35" s="453"/>
      <c r="MPC35" s="449"/>
      <c r="MPD35" s="449"/>
      <c r="MPE35" s="449"/>
      <c r="MPF35" s="450"/>
      <c r="MPG35" s="451"/>
      <c r="MPH35" s="451"/>
      <c r="MPI35" s="451"/>
      <c r="MPJ35" s="449"/>
      <c r="MPK35" s="452"/>
      <c r="MPL35" s="453"/>
      <c r="MPM35" s="454"/>
      <c r="MPN35" s="449"/>
      <c r="MPO35" s="453"/>
      <c r="MPP35" s="453"/>
      <c r="MPQ35" s="450"/>
      <c r="MPR35" s="454"/>
      <c r="MPS35" s="455"/>
      <c r="MPT35" s="453"/>
      <c r="MPU35" s="456"/>
      <c r="MPV35" s="453"/>
      <c r="MPW35" s="456"/>
      <c r="MPX35" s="454"/>
      <c r="MPY35" s="451"/>
      <c r="MPZ35" s="454"/>
      <c r="MQA35" s="450"/>
      <c r="MQB35" s="456"/>
      <c r="MQC35" s="456"/>
      <c r="MQD35" s="456"/>
      <c r="MQE35" s="456"/>
      <c r="MQF35" s="271"/>
      <c r="MQG35" s="451"/>
      <c r="MQH35" s="454"/>
      <c r="MQI35" s="451"/>
      <c r="MQJ35" s="457"/>
      <c r="MQK35" s="271"/>
      <c r="MQL35" s="451"/>
      <c r="MQM35" s="454"/>
      <c r="MQN35" s="451"/>
      <c r="MQO35" s="457"/>
      <c r="MQP35" s="451"/>
      <c r="MQQ35" s="457"/>
      <c r="MQR35" s="457"/>
      <c r="MQS35" s="457"/>
      <c r="MQT35" s="271"/>
      <c r="MQU35" s="271"/>
      <c r="MQV35" s="451"/>
      <c r="MQW35" s="454"/>
      <c r="MQX35" s="451"/>
      <c r="MQY35" s="454"/>
      <c r="MQZ35" s="458"/>
      <c r="MRA35" s="459"/>
      <c r="MRB35" s="460"/>
      <c r="MRC35" s="461"/>
      <c r="MRD35" s="462"/>
      <c r="MRE35" s="458"/>
      <c r="MRF35" s="451"/>
      <c r="MRG35" s="463"/>
      <c r="MRH35" s="451"/>
      <c r="MRI35" s="451"/>
      <c r="MRJ35" s="453"/>
      <c r="MRL35" s="449"/>
      <c r="MRM35" s="449"/>
      <c r="MRN35" s="449"/>
      <c r="MRO35" s="450"/>
      <c r="MRP35" s="451"/>
      <c r="MRQ35" s="451"/>
      <c r="MRR35" s="451"/>
      <c r="MRS35" s="449"/>
      <c r="MRT35" s="452"/>
      <c r="MRU35" s="453"/>
      <c r="MRV35" s="454"/>
      <c r="MRW35" s="449"/>
      <c r="MRX35" s="453"/>
      <c r="MRY35" s="453"/>
      <c r="MRZ35" s="450"/>
      <c r="MSA35" s="454"/>
      <c r="MSB35" s="455"/>
      <c r="MSC35" s="453"/>
      <c r="MSD35" s="456"/>
      <c r="MSE35" s="453"/>
      <c r="MSF35" s="456"/>
      <c r="MSG35" s="454"/>
      <c r="MSH35" s="451"/>
      <c r="MSI35" s="454"/>
      <c r="MSJ35" s="450"/>
      <c r="MSK35" s="456"/>
      <c r="MSL35" s="456"/>
      <c r="MSM35" s="456"/>
      <c r="MSN35" s="456"/>
      <c r="MSO35" s="271"/>
      <c r="MSP35" s="451"/>
      <c r="MSQ35" s="454"/>
      <c r="MSR35" s="451"/>
      <c r="MSS35" s="457"/>
      <c r="MST35" s="271"/>
      <c r="MSU35" s="451"/>
      <c r="MSV35" s="454"/>
      <c r="MSW35" s="451"/>
      <c r="MSX35" s="457"/>
      <c r="MSY35" s="451"/>
      <c r="MSZ35" s="457"/>
      <c r="MTA35" s="457"/>
      <c r="MTB35" s="457"/>
      <c r="MTC35" s="271"/>
      <c r="MTD35" s="271"/>
      <c r="MTE35" s="451"/>
      <c r="MTF35" s="454"/>
      <c r="MTG35" s="451"/>
      <c r="MTH35" s="454"/>
      <c r="MTI35" s="458"/>
      <c r="MTJ35" s="459"/>
      <c r="MTK35" s="460"/>
      <c r="MTL35" s="461"/>
      <c r="MTM35" s="462"/>
      <c r="MTN35" s="458"/>
      <c r="MTO35" s="451"/>
      <c r="MTP35" s="463"/>
      <c r="MTQ35" s="451"/>
      <c r="MTR35" s="451"/>
      <c r="MTS35" s="453"/>
      <c r="MTU35" s="449"/>
      <c r="MTV35" s="449"/>
      <c r="MTW35" s="449"/>
      <c r="MTX35" s="450"/>
      <c r="MTY35" s="451"/>
      <c r="MTZ35" s="451"/>
      <c r="MUA35" s="451"/>
      <c r="MUB35" s="449"/>
      <c r="MUC35" s="452"/>
      <c r="MUD35" s="453"/>
      <c r="MUE35" s="454"/>
      <c r="MUF35" s="449"/>
      <c r="MUG35" s="453"/>
      <c r="MUH35" s="453"/>
      <c r="MUI35" s="450"/>
      <c r="MUJ35" s="454"/>
      <c r="MUK35" s="455"/>
      <c r="MUL35" s="453"/>
      <c r="MUM35" s="456"/>
      <c r="MUN35" s="453"/>
      <c r="MUO35" s="456"/>
      <c r="MUP35" s="454"/>
      <c r="MUQ35" s="451"/>
      <c r="MUR35" s="454"/>
      <c r="MUS35" s="450"/>
      <c r="MUT35" s="456"/>
      <c r="MUU35" s="456"/>
      <c r="MUV35" s="456"/>
      <c r="MUW35" s="456"/>
      <c r="MUX35" s="271"/>
      <c r="MUY35" s="451"/>
      <c r="MUZ35" s="454"/>
      <c r="MVA35" s="451"/>
      <c r="MVB35" s="457"/>
      <c r="MVC35" s="271"/>
      <c r="MVD35" s="451"/>
      <c r="MVE35" s="454"/>
      <c r="MVF35" s="451"/>
      <c r="MVG35" s="457"/>
      <c r="MVH35" s="451"/>
      <c r="MVI35" s="457"/>
      <c r="MVJ35" s="457"/>
      <c r="MVK35" s="457"/>
      <c r="MVL35" s="271"/>
      <c r="MVM35" s="271"/>
      <c r="MVN35" s="451"/>
      <c r="MVO35" s="454"/>
      <c r="MVP35" s="451"/>
      <c r="MVQ35" s="454"/>
      <c r="MVR35" s="458"/>
      <c r="MVS35" s="459"/>
      <c r="MVT35" s="460"/>
      <c r="MVU35" s="461"/>
      <c r="MVV35" s="462"/>
      <c r="MVW35" s="458"/>
      <c r="MVX35" s="451"/>
      <c r="MVY35" s="463"/>
      <c r="MVZ35" s="451"/>
      <c r="MWA35" s="451"/>
      <c r="MWB35" s="453"/>
      <c r="MWD35" s="449"/>
      <c r="MWE35" s="449"/>
      <c r="MWF35" s="449"/>
      <c r="MWG35" s="450"/>
      <c r="MWH35" s="451"/>
      <c r="MWI35" s="451"/>
      <c r="MWJ35" s="451"/>
      <c r="MWK35" s="449"/>
      <c r="MWL35" s="452"/>
      <c r="MWM35" s="453"/>
      <c r="MWN35" s="454"/>
      <c r="MWO35" s="449"/>
      <c r="MWP35" s="453"/>
      <c r="MWQ35" s="453"/>
      <c r="MWR35" s="450"/>
      <c r="MWS35" s="454"/>
      <c r="MWT35" s="455"/>
      <c r="MWU35" s="453"/>
      <c r="MWV35" s="456"/>
      <c r="MWW35" s="453"/>
      <c r="MWX35" s="456"/>
      <c r="MWY35" s="454"/>
      <c r="MWZ35" s="451"/>
      <c r="MXA35" s="454"/>
      <c r="MXB35" s="450"/>
      <c r="MXC35" s="456"/>
      <c r="MXD35" s="456"/>
      <c r="MXE35" s="456"/>
      <c r="MXF35" s="456"/>
      <c r="MXG35" s="271"/>
      <c r="MXH35" s="451"/>
      <c r="MXI35" s="454"/>
      <c r="MXJ35" s="451"/>
      <c r="MXK35" s="457"/>
      <c r="MXL35" s="271"/>
      <c r="MXM35" s="451"/>
      <c r="MXN35" s="454"/>
      <c r="MXO35" s="451"/>
      <c r="MXP35" s="457"/>
      <c r="MXQ35" s="451"/>
      <c r="MXR35" s="457"/>
      <c r="MXS35" s="457"/>
      <c r="MXT35" s="457"/>
      <c r="MXU35" s="271"/>
      <c r="MXV35" s="271"/>
      <c r="MXW35" s="451"/>
      <c r="MXX35" s="454"/>
      <c r="MXY35" s="451"/>
      <c r="MXZ35" s="454"/>
      <c r="MYA35" s="458"/>
      <c r="MYB35" s="459"/>
      <c r="MYC35" s="460"/>
      <c r="MYD35" s="461"/>
      <c r="MYE35" s="462"/>
      <c r="MYF35" s="458"/>
      <c r="MYG35" s="451"/>
      <c r="MYH35" s="463"/>
      <c r="MYI35" s="451"/>
      <c r="MYJ35" s="451"/>
      <c r="MYK35" s="453"/>
      <c r="MYM35" s="449"/>
      <c r="MYN35" s="449"/>
      <c r="MYO35" s="449"/>
      <c r="MYP35" s="450"/>
      <c r="MYQ35" s="451"/>
      <c r="MYR35" s="451"/>
      <c r="MYS35" s="451"/>
      <c r="MYT35" s="449"/>
      <c r="MYU35" s="452"/>
      <c r="MYV35" s="453"/>
      <c r="MYW35" s="454"/>
      <c r="MYX35" s="449"/>
      <c r="MYY35" s="453"/>
      <c r="MYZ35" s="453"/>
      <c r="MZA35" s="450"/>
      <c r="MZB35" s="454"/>
      <c r="MZC35" s="455"/>
      <c r="MZD35" s="453"/>
      <c r="MZE35" s="456"/>
      <c r="MZF35" s="453"/>
      <c r="MZG35" s="456"/>
      <c r="MZH35" s="454"/>
      <c r="MZI35" s="451"/>
      <c r="MZJ35" s="454"/>
      <c r="MZK35" s="450"/>
      <c r="MZL35" s="456"/>
      <c r="MZM35" s="456"/>
      <c r="MZN35" s="456"/>
      <c r="MZO35" s="456"/>
      <c r="MZP35" s="271"/>
      <c r="MZQ35" s="451"/>
      <c r="MZR35" s="454"/>
      <c r="MZS35" s="451"/>
      <c r="MZT35" s="457"/>
      <c r="MZU35" s="271"/>
      <c r="MZV35" s="451"/>
      <c r="MZW35" s="454"/>
      <c r="MZX35" s="451"/>
      <c r="MZY35" s="457"/>
      <c r="MZZ35" s="451"/>
      <c r="NAA35" s="457"/>
      <c r="NAB35" s="457"/>
      <c r="NAC35" s="457"/>
      <c r="NAD35" s="271"/>
      <c r="NAE35" s="271"/>
      <c r="NAF35" s="451"/>
      <c r="NAG35" s="454"/>
      <c r="NAH35" s="451"/>
      <c r="NAI35" s="454"/>
      <c r="NAJ35" s="458"/>
      <c r="NAK35" s="459"/>
      <c r="NAL35" s="460"/>
      <c r="NAM35" s="461"/>
      <c r="NAN35" s="462"/>
      <c r="NAO35" s="458"/>
      <c r="NAP35" s="451"/>
      <c r="NAQ35" s="463"/>
      <c r="NAR35" s="451"/>
      <c r="NAS35" s="451"/>
      <c r="NAT35" s="453"/>
      <c r="NAV35" s="449"/>
      <c r="NAW35" s="449"/>
      <c r="NAX35" s="449"/>
      <c r="NAY35" s="450"/>
      <c r="NAZ35" s="451"/>
      <c r="NBA35" s="451"/>
      <c r="NBB35" s="451"/>
      <c r="NBC35" s="449"/>
      <c r="NBD35" s="452"/>
      <c r="NBE35" s="453"/>
      <c r="NBF35" s="454"/>
      <c r="NBG35" s="449"/>
      <c r="NBH35" s="453"/>
      <c r="NBI35" s="453"/>
      <c r="NBJ35" s="450"/>
      <c r="NBK35" s="454"/>
      <c r="NBL35" s="455"/>
      <c r="NBM35" s="453"/>
      <c r="NBN35" s="456"/>
      <c r="NBO35" s="453"/>
      <c r="NBP35" s="456"/>
      <c r="NBQ35" s="454"/>
      <c r="NBR35" s="451"/>
      <c r="NBS35" s="454"/>
      <c r="NBT35" s="450"/>
      <c r="NBU35" s="456"/>
      <c r="NBV35" s="456"/>
      <c r="NBW35" s="456"/>
      <c r="NBX35" s="456"/>
      <c r="NBY35" s="271"/>
      <c r="NBZ35" s="451"/>
      <c r="NCA35" s="454"/>
      <c r="NCB35" s="451"/>
      <c r="NCC35" s="457"/>
      <c r="NCD35" s="271"/>
      <c r="NCE35" s="451"/>
      <c r="NCF35" s="454"/>
      <c r="NCG35" s="451"/>
      <c r="NCH35" s="457"/>
      <c r="NCI35" s="451"/>
      <c r="NCJ35" s="457"/>
      <c r="NCK35" s="457"/>
      <c r="NCL35" s="457"/>
      <c r="NCM35" s="271"/>
      <c r="NCN35" s="271"/>
      <c r="NCO35" s="451"/>
      <c r="NCP35" s="454"/>
      <c r="NCQ35" s="451"/>
      <c r="NCR35" s="454"/>
      <c r="NCS35" s="458"/>
      <c r="NCT35" s="459"/>
      <c r="NCU35" s="460"/>
      <c r="NCV35" s="461"/>
      <c r="NCW35" s="462"/>
      <c r="NCX35" s="458"/>
      <c r="NCY35" s="451"/>
      <c r="NCZ35" s="463"/>
      <c r="NDA35" s="451"/>
      <c r="NDB35" s="451"/>
      <c r="NDC35" s="453"/>
      <c r="NDE35" s="449"/>
      <c r="NDF35" s="449"/>
      <c r="NDG35" s="449"/>
      <c r="NDH35" s="450"/>
      <c r="NDI35" s="451"/>
      <c r="NDJ35" s="451"/>
      <c r="NDK35" s="451"/>
      <c r="NDL35" s="449"/>
      <c r="NDM35" s="452"/>
      <c r="NDN35" s="453"/>
      <c r="NDO35" s="454"/>
      <c r="NDP35" s="449"/>
      <c r="NDQ35" s="453"/>
      <c r="NDR35" s="453"/>
      <c r="NDS35" s="450"/>
      <c r="NDT35" s="454"/>
      <c r="NDU35" s="455"/>
      <c r="NDV35" s="453"/>
      <c r="NDW35" s="456"/>
      <c r="NDX35" s="453"/>
      <c r="NDY35" s="456"/>
      <c r="NDZ35" s="454"/>
      <c r="NEA35" s="451"/>
      <c r="NEB35" s="454"/>
      <c r="NEC35" s="450"/>
      <c r="NED35" s="456"/>
      <c r="NEE35" s="456"/>
      <c r="NEF35" s="456"/>
      <c r="NEG35" s="456"/>
      <c r="NEH35" s="271"/>
      <c r="NEI35" s="451"/>
      <c r="NEJ35" s="454"/>
      <c r="NEK35" s="451"/>
      <c r="NEL35" s="457"/>
      <c r="NEM35" s="271"/>
      <c r="NEN35" s="451"/>
      <c r="NEO35" s="454"/>
      <c r="NEP35" s="451"/>
      <c r="NEQ35" s="457"/>
      <c r="NER35" s="451"/>
      <c r="NES35" s="457"/>
      <c r="NET35" s="457"/>
      <c r="NEU35" s="457"/>
      <c r="NEV35" s="271"/>
      <c r="NEW35" s="271"/>
      <c r="NEX35" s="451"/>
      <c r="NEY35" s="454"/>
      <c r="NEZ35" s="451"/>
      <c r="NFA35" s="454"/>
      <c r="NFB35" s="458"/>
      <c r="NFC35" s="459"/>
      <c r="NFD35" s="460"/>
      <c r="NFE35" s="461"/>
      <c r="NFF35" s="462"/>
      <c r="NFG35" s="458"/>
      <c r="NFH35" s="451"/>
      <c r="NFI35" s="463"/>
      <c r="NFJ35" s="451"/>
      <c r="NFK35" s="451"/>
      <c r="NFL35" s="453"/>
      <c r="NFN35" s="449"/>
      <c r="NFO35" s="449"/>
      <c r="NFP35" s="449"/>
      <c r="NFQ35" s="450"/>
      <c r="NFR35" s="451"/>
      <c r="NFS35" s="451"/>
      <c r="NFT35" s="451"/>
      <c r="NFU35" s="449"/>
      <c r="NFV35" s="452"/>
      <c r="NFW35" s="453"/>
      <c r="NFX35" s="454"/>
      <c r="NFY35" s="449"/>
      <c r="NFZ35" s="453"/>
      <c r="NGA35" s="453"/>
      <c r="NGB35" s="450"/>
      <c r="NGC35" s="454"/>
      <c r="NGD35" s="455"/>
      <c r="NGE35" s="453"/>
      <c r="NGF35" s="456"/>
      <c r="NGG35" s="453"/>
      <c r="NGH35" s="456"/>
      <c r="NGI35" s="454"/>
      <c r="NGJ35" s="451"/>
      <c r="NGK35" s="454"/>
      <c r="NGL35" s="450"/>
      <c r="NGM35" s="456"/>
      <c r="NGN35" s="456"/>
      <c r="NGO35" s="456"/>
      <c r="NGP35" s="456"/>
      <c r="NGQ35" s="271"/>
      <c r="NGR35" s="451"/>
      <c r="NGS35" s="454"/>
      <c r="NGT35" s="451"/>
      <c r="NGU35" s="457"/>
      <c r="NGV35" s="271"/>
      <c r="NGW35" s="451"/>
      <c r="NGX35" s="454"/>
      <c r="NGY35" s="451"/>
      <c r="NGZ35" s="457"/>
      <c r="NHA35" s="451"/>
      <c r="NHB35" s="457"/>
      <c r="NHC35" s="457"/>
      <c r="NHD35" s="457"/>
      <c r="NHE35" s="271"/>
      <c r="NHF35" s="271"/>
      <c r="NHG35" s="451"/>
      <c r="NHH35" s="454"/>
      <c r="NHI35" s="451"/>
      <c r="NHJ35" s="454"/>
      <c r="NHK35" s="458"/>
      <c r="NHL35" s="459"/>
      <c r="NHM35" s="460"/>
      <c r="NHN35" s="461"/>
      <c r="NHO35" s="462"/>
      <c r="NHP35" s="458"/>
      <c r="NHQ35" s="451"/>
      <c r="NHR35" s="463"/>
      <c r="NHS35" s="451"/>
      <c r="NHT35" s="451"/>
      <c r="NHU35" s="453"/>
      <c r="NHW35" s="449"/>
      <c r="NHX35" s="449"/>
      <c r="NHY35" s="449"/>
      <c r="NHZ35" s="450"/>
      <c r="NIA35" s="451"/>
      <c r="NIB35" s="451"/>
      <c r="NIC35" s="451"/>
      <c r="NID35" s="449"/>
      <c r="NIE35" s="452"/>
      <c r="NIF35" s="453"/>
      <c r="NIG35" s="454"/>
      <c r="NIH35" s="449"/>
      <c r="NII35" s="453"/>
      <c r="NIJ35" s="453"/>
      <c r="NIK35" s="450"/>
      <c r="NIL35" s="454"/>
      <c r="NIM35" s="455"/>
      <c r="NIN35" s="453"/>
      <c r="NIO35" s="456"/>
      <c r="NIP35" s="453"/>
      <c r="NIQ35" s="456"/>
      <c r="NIR35" s="454"/>
      <c r="NIS35" s="451"/>
      <c r="NIT35" s="454"/>
      <c r="NIU35" s="450"/>
      <c r="NIV35" s="456"/>
      <c r="NIW35" s="456"/>
      <c r="NIX35" s="456"/>
      <c r="NIY35" s="456"/>
      <c r="NIZ35" s="271"/>
      <c r="NJA35" s="451"/>
      <c r="NJB35" s="454"/>
      <c r="NJC35" s="451"/>
      <c r="NJD35" s="457"/>
      <c r="NJE35" s="271"/>
      <c r="NJF35" s="451"/>
      <c r="NJG35" s="454"/>
      <c r="NJH35" s="451"/>
      <c r="NJI35" s="457"/>
      <c r="NJJ35" s="451"/>
      <c r="NJK35" s="457"/>
      <c r="NJL35" s="457"/>
      <c r="NJM35" s="457"/>
      <c r="NJN35" s="271"/>
      <c r="NJO35" s="271"/>
      <c r="NJP35" s="451"/>
      <c r="NJQ35" s="454"/>
      <c r="NJR35" s="451"/>
      <c r="NJS35" s="454"/>
      <c r="NJT35" s="458"/>
      <c r="NJU35" s="459"/>
      <c r="NJV35" s="460"/>
      <c r="NJW35" s="461"/>
      <c r="NJX35" s="462"/>
      <c r="NJY35" s="458"/>
      <c r="NJZ35" s="451"/>
      <c r="NKA35" s="463"/>
      <c r="NKB35" s="451"/>
      <c r="NKC35" s="451"/>
      <c r="NKD35" s="453"/>
      <c r="NKF35" s="449"/>
      <c r="NKG35" s="449"/>
      <c r="NKH35" s="449"/>
      <c r="NKI35" s="450"/>
      <c r="NKJ35" s="451"/>
      <c r="NKK35" s="451"/>
      <c r="NKL35" s="451"/>
      <c r="NKM35" s="449"/>
      <c r="NKN35" s="452"/>
      <c r="NKO35" s="453"/>
      <c r="NKP35" s="454"/>
      <c r="NKQ35" s="449"/>
      <c r="NKR35" s="453"/>
      <c r="NKS35" s="453"/>
      <c r="NKT35" s="450"/>
      <c r="NKU35" s="454"/>
      <c r="NKV35" s="455"/>
      <c r="NKW35" s="453"/>
      <c r="NKX35" s="456"/>
      <c r="NKY35" s="453"/>
      <c r="NKZ35" s="456"/>
      <c r="NLA35" s="454"/>
      <c r="NLB35" s="451"/>
      <c r="NLC35" s="454"/>
      <c r="NLD35" s="450"/>
      <c r="NLE35" s="456"/>
      <c r="NLF35" s="456"/>
      <c r="NLG35" s="456"/>
      <c r="NLH35" s="456"/>
      <c r="NLI35" s="271"/>
      <c r="NLJ35" s="451"/>
      <c r="NLK35" s="454"/>
      <c r="NLL35" s="451"/>
      <c r="NLM35" s="457"/>
      <c r="NLN35" s="271"/>
      <c r="NLO35" s="451"/>
      <c r="NLP35" s="454"/>
      <c r="NLQ35" s="451"/>
      <c r="NLR35" s="457"/>
      <c r="NLS35" s="451"/>
      <c r="NLT35" s="457"/>
      <c r="NLU35" s="457"/>
      <c r="NLV35" s="457"/>
      <c r="NLW35" s="271"/>
      <c r="NLX35" s="271"/>
      <c r="NLY35" s="451"/>
      <c r="NLZ35" s="454"/>
      <c r="NMA35" s="451"/>
      <c r="NMB35" s="454"/>
      <c r="NMC35" s="458"/>
      <c r="NMD35" s="459"/>
      <c r="NME35" s="460"/>
      <c r="NMF35" s="461"/>
      <c r="NMG35" s="462"/>
      <c r="NMH35" s="458"/>
      <c r="NMI35" s="451"/>
      <c r="NMJ35" s="463"/>
      <c r="NMK35" s="451"/>
      <c r="NML35" s="451"/>
      <c r="NMM35" s="453"/>
      <c r="NMO35" s="449"/>
      <c r="NMP35" s="449"/>
      <c r="NMQ35" s="449"/>
      <c r="NMR35" s="450"/>
      <c r="NMS35" s="451"/>
      <c r="NMT35" s="451"/>
      <c r="NMU35" s="451"/>
      <c r="NMV35" s="449"/>
      <c r="NMW35" s="452"/>
      <c r="NMX35" s="453"/>
      <c r="NMY35" s="454"/>
      <c r="NMZ35" s="449"/>
      <c r="NNA35" s="453"/>
      <c r="NNB35" s="453"/>
      <c r="NNC35" s="450"/>
      <c r="NND35" s="454"/>
      <c r="NNE35" s="455"/>
      <c r="NNF35" s="453"/>
      <c r="NNG35" s="456"/>
      <c r="NNH35" s="453"/>
      <c r="NNI35" s="456"/>
      <c r="NNJ35" s="454"/>
      <c r="NNK35" s="451"/>
      <c r="NNL35" s="454"/>
      <c r="NNM35" s="450"/>
      <c r="NNN35" s="456"/>
      <c r="NNO35" s="456"/>
      <c r="NNP35" s="456"/>
      <c r="NNQ35" s="456"/>
      <c r="NNR35" s="271"/>
      <c r="NNS35" s="451"/>
      <c r="NNT35" s="454"/>
      <c r="NNU35" s="451"/>
      <c r="NNV35" s="457"/>
      <c r="NNW35" s="271"/>
      <c r="NNX35" s="451"/>
      <c r="NNY35" s="454"/>
      <c r="NNZ35" s="451"/>
      <c r="NOA35" s="457"/>
      <c r="NOB35" s="451"/>
      <c r="NOC35" s="457"/>
      <c r="NOD35" s="457"/>
      <c r="NOE35" s="457"/>
      <c r="NOF35" s="271"/>
      <c r="NOG35" s="271"/>
      <c r="NOH35" s="451"/>
      <c r="NOI35" s="454"/>
      <c r="NOJ35" s="451"/>
      <c r="NOK35" s="454"/>
      <c r="NOL35" s="458"/>
      <c r="NOM35" s="459"/>
      <c r="NON35" s="460"/>
      <c r="NOO35" s="461"/>
      <c r="NOP35" s="462"/>
      <c r="NOQ35" s="458"/>
      <c r="NOR35" s="451"/>
      <c r="NOS35" s="463"/>
      <c r="NOT35" s="451"/>
      <c r="NOU35" s="451"/>
      <c r="NOV35" s="453"/>
      <c r="NOX35" s="449"/>
      <c r="NOY35" s="449"/>
      <c r="NOZ35" s="449"/>
      <c r="NPA35" s="450"/>
      <c r="NPB35" s="451"/>
      <c r="NPC35" s="451"/>
      <c r="NPD35" s="451"/>
      <c r="NPE35" s="449"/>
      <c r="NPF35" s="452"/>
      <c r="NPG35" s="453"/>
      <c r="NPH35" s="454"/>
      <c r="NPI35" s="449"/>
      <c r="NPJ35" s="453"/>
      <c r="NPK35" s="453"/>
      <c r="NPL35" s="450"/>
      <c r="NPM35" s="454"/>
      <c r="NPN35" s="455"/>
      <c r="NPO35" s="453"/>
      <c r="NPP35" s="456"/>
      <c r="NPQ35" s="453"/>
      <c r="NPR35" s="456"/>
      <c r="NPS35" s="454"/>
      <c r="NPT35" s="451"/>
      <c r="NPU35" s="454"/>
      <c r="NPV35" s="450"/>
      <c r="NPW35" s="456"/>
      <c r="NPX35" s="456"/>
      <c r="NPY35" s="456"/>
      <c r="NPZ35" s="456"/>
      <c r="NQA35" s="271"/>
      <c r="NQB35" s="451"/>
      <c r="NQC35" s="454"/>
      <c r="NQD35" s="451"/>
      <c r="NQE35" s="457"/>
      <c r="NQF35" s="271"/>
      <c r="NQG35" s="451"/>
      <c r="NQH35" s="454"/>
      <c r="NQI35" s="451"/>
      <c r="NQJ35" s="457"/>
      <c r="NQK35" s="451"/>
      <c r="NQL35" s="457"/>
      <c r="NQM35" s="457"/>
      <c r="NQN35" s="457"/>
      <c r="NQO35" s="271"/>
      <c r="NQP35" s="271"/>
      <c r="NQQ35" s="451"/>
      <c r="NQR35" s="454"/>
      <c r="NQS35" s="451"/>
      <c r="NQT35" s="454"/>
      <c r="NQU35" s="458"/>
      <c r="NQV35" s="459"/>
      <c r="NQW35" s="460"/>
      <c r="NQX35" s="461"/>
      <c r="NQY35" s="462"/>
      <c r="NQZ35" s="458"/>
      <c r="NRA35" s="451"/>
      <c r="NRB35" s="463"/>
      <c r="NRC35" s="451"/>
      <c r="NRD35" s="451"/>
      <c r="NRE35" s="453"/>
      <c r="NRG35" s="449"/>
      <c r="NRH35" s="449"/>
      <c r="NRI35" s="449"/>
      <c r="NRJ35" s="450"/>
      <c r="NRK35" s="451"/>
      <c r="NRL35" s="451"/>
      <c r="NRM35" s="451"/>
      <c r="NRN35" s="449"/>
      <c r="NRO35" s="452"/>
      <c r="NRP35" s="453"/>
      <c r="NRQ35" s="454"/>
      <c r="NRR35" s="449"/>
      <c r="NRS35" s="453"/>
      <c r="NRT35" s="453"/>
      <c r="NRU35" s="450"/>
      <c r="NRV35" s="454"/>
      <c r="NRW35" s="455"/>
      <c r="NRX35" s="453"/>
      <c r="NRY35" s="456"/>
      <c r="NRZ35" s="453"/>
      <c r="NSA35" s="456"/>
      <c r="NSB35" s="454"/>
      <c r="NSC35" s="451"/>
      <c r="NSD35" s="454"/>
      <c r="NSE35" s="450"/>
      <c r="NSF35" s="456"/>
      <c r="NSG35" s="456"/>
      <c r="NSH35" s="456"/>
      <c r="NSI35" s="456"/>
      <c r="NSJ35" s="271"/>
      <c r="NSK35" s="451"/>
      <c r="NSL35" s="454"/>
      <c r="NSM35" s="451"/>
      <c r="NSN35" s="457"/>
      <c r="NSO35" s="271"/>
      <c r="NSP35" s="451"/>
      <c r="NSQ35" s="454"/>
      <c r="NSR35" s="451"/>
      <c r="NSS35" s="457"/>
      <c r="NST35" s="451"/>
      <c r="NSU35" s="457"/>
      <c r="NSV35" s="457"/>
      <c r="NSW35" s="457"/>
      <c r="NSX35" s="271"/>
      <c r="NSY35" s="271"/>
      <c r="NSZ35" s="451"/>
      <c r="NTA35" s="454"/>
      <c r="NTB35" s="451"/>
      <c r="NTC35" s="454"/>
      <c r="NTD35" s="458"/>
      <c r="NTE35" s="459"/>
      <c r="NTF35" s="460"/>
      <c r="NTG35" s="461"/>
      <c r="NTH35" s="462"/>
      <c r="NTI35" s="458"/>
      <c r="NTJ35" s="451"/>
      <c r="NTK35" s="463"/>
      <c r="NTL35" s="451"/>
      <c r="NTM35" s="451"/>
      <c r="NTN35" s="453"/>
      <c r="NTP35" s="449"/>
      <c r="NTQ35" s="449"/>
      <c r="NTR35" s="449"/>
      <c r="NTS35" s="450"/>
      <c r="NTT35" s="451"/>
      <c r="NTU35" s="451"/>
      <c r="NTV35" s="451"/>
      <c r="NTW35" s="449"/>
      <c r="NTX35" s="452"/>
      <c r="NTY35" s="453"/>
      <c r="NTZ35" s="454"/>
      <c r="NUA35" s="449"/>
      <c r="NUB35" s="453"/>
      <c r="NUC35" s="453"/>
      <c r="NUD35" s="450"/>
      <c r="NUE35" s="454"/>
      <c r="NUF35" s="455"/>
      <c r="NUG35" s="453"/>
      <c r="NUH35" s="456"/>
      <c r="NUI35" s="453"/>
      <c r="NUJ35" s="456"/>
      <c r="NUK35" s="454"/>
      <c r="NUL35" s="451"/>
      <c r="NUM35" s="454"/>
      <c r="NUN35" s="450"/>
      <c r="NUO35" s="456"/>
      <c r="NUP35" s="456"/>
      <c r="NUQ35" s="456"/>
      <c r="NUR35" s="456"/>
      <c r="NUS35" s="271"/>
      <c r="NUT35" s="451"/>
      <c r="NUU35" s="454"/>
      <c r="NUV35" s="451"/>
      <c r="NUW35" s="457"/>
      <c r="NUX35" s="271"/>
      <c r="NUY35" s="451"/>
      <c r="NUZ35" s="454"/>
      <c r="NVA35" s="451"/>
      <c r="NVB35" s="457"/>
      <c r="NVC35" s="451"/>
      <c r="NVD35" s="457"/>
      <c r="NVE35" s="457"/>
      <c r="NVF35" s="457"/>
      <c r="NVG35" s="271"/>
      <c r="NVH35" s="271"/>
      <c r="NVI35" s="451"/>
      <c r="NVJ35" s="454"/>
      <c r="NVK35" s="451"/>
      <c r="NVL35" s="454"/>
      <c r="NVM35" s="458"/>
      <c r="NVN35" s="459"/>
      <c r="NVO35" s="460"/>
      <c r="NVP35" s="461"/>
      <c r="NVQ35" s="462"/>
      <c r="NVR35" s="458"/>
      <c r="NVS35" s="451"/>
      <c r="NVT35" s="463"/>
      <c r="NVU35" s="451"/>
      <c r="NVV35" s="451"/>
      <c r="NVW35" s="453"/>
      <c r="NVY35" s="449"/>
      <c r="NVZ35" s="449"/>
      <c r="NWA35" s="449"/>
      <c r="NWB35" s="450"/>
      <c r="NWC35" s="451"/>
      <c r="NWD35" s="451"/>
      <c r="NWE35" s="451"/>
      <c r="NWF35" s="449"/>
      <c r="NWG35" s="452"/>
      <c r="NWH35" s="453"/>
      <c r="NWI35" s="454"/>
      <c r="NWJ35" s="449"/>
      <c r="NWK35" s="453"/>
      <c r="NWL35" s="453"/>
      <c r="NWM35" s="450"/>
      <c r="NWN35" s="454"/>
      <c r="NWO35" s="455"/>
      <c r="NWP35" s="453"/>
      <c r="NWQ35" s="456"/>
      <c r="NWR35" s="453"/>
      <c r="NWS35" s="456"/>
      <c r="NWT35" s="454"/>
      <c r="NWU35" s="451"/>
      <c r="NWV35" s="454"/>
      <c r="NWW35" s="450"/>
      <c r="NWX35" s="456"/>
      <c r="NWY35" s="456"/>
      <c r="NWZ35" s="456"/>
      <c r="NXA35" s="456"/>
      <c r="NXB35" s="271"/>
      <c r="NXC35" s="451"/>
      <c r="NXD35" s="454"/>
      <c r="NXE35" s="451"/>
      <c r="NXF35" s="457"/>
      <c r="NXG35" s="271"/>
      <c r="NXH35" s="451"/>
      <c r="NXI35" s="454"/>
      <c r="NXJ35" s="451"/>
      <c r="NXK35" s="457"/>
      <c r="NXL35" s="451"/>
      <c r="NXM35" s="457"/>
      <c r="NXN35" s="457"/>
      <c r="NXO35" s="457"/>
      <c r="NXP35" s="271"/>
      <c r="NXQ35" s="271"/>
      <c r="NXR35" s="451"/>
      <c r="NXS35" s="454"/>
      <c r="NXT35" s="451"/>
      <c r="NXU35" s="454"/>
      <c r="NXV35" s="458"/>
      <c r="NXW35" s="459"/>
      <c r="NXX35" s="460"/>
      <c r="NXY35" s="461"/>
      <c r="NXZ35" s="462"/>
      <c r="NYA35" s="458"/>
      <c r="NYB35" s="451"/>
      <c r="NYC35" s="463"/>
      <c r="NYD35" s="451"/>
      <c r="NYE35" s="451"/>
      <c r="NYF35" s="453"/>
      <c r="NYH35" s="449"/>
      <c r="NYI35" s="449"/>
      <c r="NYJ35" s="449"/>
      <c r="NYK35" s="450"/>
      <c r="NYL35" s="451"/>
      <c r="NYM35" s="451"/>
      <c r="NYN35" s="451"/>
      <c r="NYO35" s="449"/>
      <c r="NYP35" s="452"/>
      <c r="NYQ35" s="453"/>
      <c r="NYR35" s="454"/>
      <c r="NYS35" s="449"/>
      <c r="NYT35" s="453"/>
      <c r="NYU35" s="453"/>
      <c r="NYV35" s="450"/>
      <c r="NYW35" s="454"/>
      <c r="NYX35" s="455"/>
      <c r="NYY35" s="453"/>
      <c r="NYZ35" s="456"/>
      <c r="NZA35" s="453"/>
      <c r="NZB35" s="456"/>
      <c r="NZC35" s="454"/>
      <c r="NZD35" s="451"/>
      <c r="NZE35" s="454"/>
      <c r="NZF35" s="450"/>
      <c r="NZG35" s="456"/>
      <c r="NZH35" s="456"/>
      <c r="NZI35" s="456"/>
      <c r="NZJ35" s="456"/>
      <c r="NZK35" s="271"/>
      <c r="NZL35" s="451"/>
      <c r="NZM35" s="454"/>
      <c r="NZN35" s="451"/>
      <c r="NZO35" s="457"/>
      <c r="NZP35" s="271"/>
      <c r="NZQ35" s="451"/>
      <c r="NZR35" s="454"/>
      <c r="NZS35" s="451"/>
      <c r="NZT35" s="457"/>
      <c r="NZU35" s="451"/>
      <c r="NZV35" s="457"/>
      <c r="NZW35" s="457"/>
      <c r="NZX35" s="457"/>
      <c r="NZY35" s="271"/>
      <c r="NZZ35" s="271"/>
      <c r="OAA35" s="451"/>
      <c r="OAB35" s="454"/>
      <c r="OAC35" s="451"/>
      <c r="OAD35" s="454"/>
      <c r="OAE35" s="458"/>
      <c r="OAF35" s="459"/>
      <c r="OAG35" s="460"/>
      <c r="OAH35" s="461"/>
      <c r="OAI35" s="462"/>
      <c r="OAJ35" s="458"/>
      <c r="OAK35" s="451"/>
      <c r="OAL35" s="463"/>
      <c r="OAM35" s="451"/>
      <c r="OAN35" s="451"/>
      <c r="OAO35" s="453"/>
      <c r="OAQ35" s="449"/>
      <c r="OAR35" s="449"/>
      <c r="OAS35" s="449"/>
      <c r="OAT35" s="450"/>
      <c r="OAU35" s="451"/>
      <c r="OAV35" s="451"/>
      <c r="OAW35" s="451"/>
      <c r="OAX35" s="449"/>
      <c r="OAY35" s="452"/>
      <c r="OAZ35" s="453"/>
      <c r="OBA35" s="454"/>
      <c r="OBB35" s="449"/>
      <c r="OBC35" s="453"/>
      <c r="OBD35" s="453"/>
      <c r="OBE35" s="450"/>
      <c r="OBF35" s="454"/>
      <c r="OBG35" s="455"/>
      <c r="OBH35" s="453"/>
      <c r="OBI35" s="456"/>
      <c r="OBJ35" s="453"/>
      <c r="OBK35" s="456"/>
      <c r="OBL35" s="454"/>
      <c r="OBM35" s="451"/>
      <c r="OBN35" s="454"/>
      <c r="OBO35" s="450"/>
      <c r="OBP35" s="456"/>
      <c r="OBQ35" s="456"/>
      <c r="OBR35" s="456"/>
      <c r="OBS35" s="456"/>
      <c r="OBT35" s="271"/>
      <c r="OBU35" s="451"/>
      <c r="OBV35" s="454"/>
      <c r="OBW35" s="451"/>
      <c r="OBX35" s="457"/>
      <c r="OBY35" s="271"/>
      <c r="OBZ35" s="451"/>
      <c r="OCA35" s="454"/>
      <c r="OCB35" s="451"/>
      <c r="OCC35" s="457"/>
      <c r="OCD35" s="451"/>
      <c r="OCE35" s="457"/>
      <c r="OCF35" s="457"/>
      <c r="OCG35" s="457"/>
      <c r="OCH35" s="271"/>
      <c r="OCI35" s="271"/>
      <c r="OCJ35" s="451"/>
      <c r="OCK35" s="454"/>
      <c r="OCL35" s="451"/>
      <c r="OCM35" s="454"/>
      <c r="OCN35" s="458"/>
      <c r="OCO35" s="459"/>
      <c r="OCP35" s="460"/>
      <c r="OCQ35" s="461"/>
      <c r="OCR35" s="462"/>
      <c r="OCS35" s="458"/>
      <c r="OCT35" s="451"/>
      <c r="OCU35" s="463"/>
      <c r="OCV35" s="451"/>
      <c r="OCW35" s="451"/>
      <c r="OCX35" s="453"/>
      <c r="OCZ35" s="449"/>
      <c r="ODA35" s="449"/>
      <c r="ODB35" s="449"/>
      <c r="ODC35" s="450"/>
      <c r="ODD35" s="451"/>
      <c r="ODE35" s="451"/>
      <c r="ODF35" s="451"/>
      <c r="ODG35" s="449"/>
      <c r="ODH35" s="452"/>
      <c r="ODI35" s="453"/>
      <c r="ODJ35" s="454"/>
      <c r="ODK35" s="449"/>
      <c r="ODL35" s="453"/>
      <c r="ODM35" s="453"/>
      <c r="ODN35" s="450"/>
      <c r="ODO35" s="454"/>
      <c r="ODP35" s="455"/>
      <c r="ODQ35" s="453"/>
      <c r="ODR35" s="456"/>
      <c r="ODS35" s="453"/>
      <c r="ODT35" s="456"/>
      <c r="ODU35" s="454"/>
      <c r="ODV35" s="451"/>
      <c r="ODW35" s="454"/>
      <c r="ODX35" s="450"/>
      <c r="ODY35" s="456"/>
      <c r="ODZ35" s="456"/>
      <c r="OEA35" s="456"/>
      <c r="OEB35" s="456"/>
      <c r="OEC35" s="271"/>
      <c r="OED35" s="451"/>
      <c r="OEE35" s="454"/>
      <c r="OEF35" s="451"/>
      <c r="OEG35" s="457"/>
      <c r="OEH35" s="271"/>
      <c r="OEI35" s="451"/>
      <c r="OEJ35" s="454"/>
      <c r="OEK35" s="451"/>
      <c r="OEL35" s="457"/>
      <c r="OEM35" s="451"/>
      <c r="OEN35" s="457"/>
      <c r="OEO35" s="457"/>
      <c r="OEP35" s="457"/>
      <c r="OEQ35" s="271"/>
      <c r="OER35" s="271"/>
      <c r="OES35" s="451"/>
      <c r="OET35" s="454"/>
      <c r="OEU35" s="451"/>
      <c r="OEV35" s="454"/>
      <c r="OEW35" s="458"/>
      <c r="OEX35" s="459"/>
      <c r="OEY35" s="460"/>
      <c r="OEZ35" s="461"/>
      <c r="OFA35" s="462"/>
      <c r="OFB35" s="458"/>
      <c r="OFC35" s="451"/>
      <c r="OFD35" s="463"/>
      <c r="OFE35" s="451"/>
      <c r="OFF35" s="451"/>
      <c r="OFG35" s="453"/>
      <c r="OFI35" s="449"/>
      <c r="OFJ35" s="449"/>
      <c r="OFK35" s="449"/>
      <c r="OFL35" s="450"/>
      <c r="OFM35" s="451"/>
      <c r="OFN35" s="451"/>
      <c r="OFO35" s="451"/>
      <c r="OFP35" s="449"/>
      <c r="OFQ35" s="452"/>
      <c r="OFR35" s="453"/>
      <c r="OFS35" s="454"/>
      <c r="OFT35" s="449"/>
      <c r="OFU35" s="453"/>
      <c r="OFV35" s="453"/>
      <c r="OFW35" s="450"/>
      <c r="OFX35" s="454"/>
      <c r="OFY35" s="455"/>
      <c r="OFZ35" s="453"/>
      <c r="OGA35" s="456"/>
      <c r="OGB35" s="453"/>
      <c r="OGC35" s="456"/>
      <c r="OGD35" s="454"/>
      <c r="OGE35" s="451"/>
      <c r="OGF35" s="454"/>
      <c r="OGG35" s="450"/>
      <c r="OGH35" s="456"/>
      <c r="OGI35" s="456"/>
      <c r="OGJ35" s="456"/>
      <c r="OGK35" s="456"/>
      <c r="OGL35" s="271"/>
      <c r="OGM35" s="451"/>
      <c r="OGN35" s="454"/>
      <c r="OGO35" s="451"/>
      <c r="OGP35" s="457"/>
      <c r="OGQ35" s="271"/>
      <c r="OGR35" s="451"/>
      <c r="OGS35" s="454"/>
      <c r="OGT35" s="451"/>
      <c r="OGU35" s="457"/>
      <c r="OGV35" s="451"/>
      <c r="OGW35" s="457"/>
      <c r="OGX35" s="457"/>
      <c r="OGY35" s="457"/>
      <c r="OGZ35" s="271"/>
      <c r="OHA35" s="271"/>
      <c r="OHB35" s="451"/>
      <c r="OHC35" s="454"/>
      <c r="OHD35" s="451"/>
      <c r="OHE35" s="454"/>
      <c r="OHF35" s="458"/>
      <c r="OHG35" s="459"/>
      <c r="OHH35" s="460"/>
      <c r="OHI35" s="461"/>
      <c r="OHJ35" s="462"/>
      <c r="OHK35" s="458"/>
      <c r="OHL35" s="451"/>
      <c r="OHM35" s="463"/>
      <c r="OHN35" s="451"/>
      <c r="OHO35" s="451"/>
      <c r="OHP35" s="453"/>
      <c r="OHR35" s="449"/>
      <c r="OHS35" s="449"/>
      <c r="OHT35" s="449"/>
      <c r="OHU35" s="450"/>
      <c r="OHV35" s="451"/>
      <c r="OHW35" s="451"/>
      <c r="OHX35" s="451"/>
      <c r="OHY35" s="449"/>
      <c r="OHZ35" s="452"/>
      <c r="OIA35" s="453"/>
      <c r="OIB35" s="454"/>
      <c r="OIC35" s="449"/>
      <c r="OID35" s="453"/>
      <c r="OIE35" s="453"/>
      <c r="OIF35" s="450"/>
      <c r="OIG35" s="454"/>
      <c r="OIH35" s="455"/>
      <c r="OII35" s="453"/>
      <c r="OIJ35" s="456"/>
      <c r="OIK35" s="453"/>
      <c r="OIL35" s="456"/>
      <c r="OIM35" s="454"/>
      <c r="OIN35" s="451"/>
      <c r="OIO35" s="454"/>
      <c r="OIP35" s="450"/>
      <c r="OIQ35" s="456"/>
      <c r="OIR35" s="456"/>
      <c r="OIS35" s="456"/>
      <c r="OIT35" s="456"/>
      <c r="OIU35" s="271"/>
      <c r="OIV35" s="451"/>
      <c r="OIW35" s="454"/>
      <c r="OIX35" s="451"/>
      <c r="OIY35" s="457"/>
      <c r="OIZ35" s="271"/>
      <c r="OJA35" s="451"/>
      <c r="OJB35" s="454"/>
      <c r="OJC35" s="451"/>
      <c r="OJD35" s="457"/>
      <c r="OJE35" s="451"/>
      <c r="OJF35" s="457"/>
      <c r="OJG35" s="457"/>
      <c r="OJH35" s="457"/>
      <c r="OJI35" s="271"/>
      <c r="OJJ35" s="271"/>
      <c r="OJK35" s="451"/>
      <c r="OJL35" s="454"/>
      <c r="OJM35" s="451"/>
      <c r="OJN35" s="454"/>
      <c r="OJO35" s="458"/>
      <c r="OJP35" s="459"/>
      <c r="OJQ35" s="460"/>
      <c r="OJR35" s="461"/>
      <c r="OJS35" s="462"/>
      <c r="OJT35" s="458"/>
      <c r="OJU35" s="451"/>
      <c r="OJV35" s="463"/>
      <c r="OJW35" s="451"/>
      <c r="OJX35" s="451"/>
      <c r="OJY35" s="453"/>
      <c r="OKA35" s="449"/>
      <c r="OKB35" s="449"/>
      <c r="OKC35" s="449"/>
      <c r="OKD35" s="450"/>
      <c r="OKE35" s="451"/>
      <c r="OKF35" s="451"/>
      <c r="OKG35" s="451"/>
      <c r="OKH35" s="449"/>
      <c r="OKI35" s="452"/>
      <c r="OKJ35" s="453"/>
      <c r="OKK35" s="454"/>
      <c r="OKL35" s="449"/>
      <c r="OKM35" s="453"/>
      <c r="OKN35" s="453"/>
      <c r="OKO35" s="450"/>
      <c r="OKP35" s="454"/>
      <c r="OKQ35" s="455"/>
      <c r="OKR35" s="453"/>
      <c r="OKS35" s="456"/>
      <c r="OKT35" s="453"/>
      <c r="OKU35" s="456"/>
      <c r="OKV35" s="454"/>
      <c r="OKW35" s="451"/>
      <c r="OKX35" s="454"/>
      <c r="OKY35" s="450"/>
      <c r="OKZ35" s="456"/>
      <c r="OLA35" s="456"/>
      <c r="OLB35" s="456"/>
      <c r="OLC35" s="456"/>
      <c r="OLD35" s="271"/>
      <c r="OLE35" s="451"/>
      <c r="OLF35" s="454"/>
      <c r="OLG35" s="451"/>
      <c r="OLH35" s="457"/>
      <c r="OLI35" s="271"/>
      <c r="OLJ35" s="451"/>
      <c r="OLK35" s="454"/>
      <c r="OLL35" s="451"/>
      <c r="OLM35" s="457"/>
      <c r="OLN35" s="451"/>
      <c r="OLO35" s="457"/>
      <c r="OLP35" s="457"/>
      <c r="OLQ35" s="457"/>
      <c r="OLR35" s="271"/>
      <c r="OLS35" s="271"/>
      <c r="OLT35" s="451"/>
      <c r="OLU35" s="454"/>
      <c r="OLV35" s="451"/>
      <c r="OLW35" s="454"/>
      <c r="OLX35" s="458"/>
      <c r="OLY35" s="459"/>
      <c r="OLZ35" s="460"/>
      <c r="OMA35" s="461"/>
      <c r="OMB35" s="462"/>
      <c r="OMC35" s="458"/>
      <c r="OMD35" s="451"/>
      <c r="OME35" s="463"/>
      <c r="OMF35" s="451"/>
      <c r="OMG35" s="451"/>
      <c r="OMH35" s="453"/>
      <c r="OMJ35" s="449"/>
      <c r="OMK35" s="449"/>
      <c r="OML35" s="449"/>
      <c r="OMM35" s="450"/>
      <c r="OMN35" s="451"/>
      <c r="OMO35" s="451"/>
      <c r="OMP35" s="451"/>
      <c r="OMQ35" s="449"/>
      <c r="OMR35" s="452"/>
      <c r="OMS35" s="453"/>
      <c r="OMT35" s="454"/>
      <c r="OMU35" s="449"/>
      <c r="OMV35" s="453"/>
      <c r="OMW35" s="453"/>
      <c r="OMX35" s="450"/>
      <c r="OMY35" s="454"/>
      <c r="OMZ35" s="455"/>
      <c r="ONA35" s="453"/>
      <c r="ONB35" s="456"/>
      <c r="ONC35" s="453"/>
      <c r="OND35" s="456"/>
      <c r="ONE35" s="454"/>
      <c r="ONF35" s="451"/>
      <c r="ONG35" s="454"/>
      <c r="ONH35" s="450"/>
      <c r="ONI35" s="456"/>
      <c r="ONJ35" s="456"/>
      <c r="ONK35" s="456"/>
      <c r="ONL35" s="456"/>
      <c r="ONM35" s="271"/>
      <c r="ONN35" s="451"/>
      <c r="ONO35" s="454"/>
      <c r="ONP35" s="451"/>
      <c r="ONQ35" s="457"/>
      <c r="ONR35" s="271"/>
      <c r="ONS35" s="451"/>
      <c r="ONT35" s="454"/>
      <c r="ONU35" s="451"/>
      <c r="ONV35" s="457"/>
      <c r="ONW35" s="451"/>
      <c r="ONX35" s="457"/>
      <c r="ONY35" s="457"/>
      <c r="ONZ35" s="457"/>
      <c r="OOA35" s="271"/>
      <c r="OOB35" s="271"/>
      <c r="OOC35" s="451"/>
      <c r="OOD35" s="454"/>
      <c r="OOE35" s="451"/>
      <c r="OOF35" s="454"/>
      <c r="OOG35" s="458"/>
      <c r="OOH35" s="459"/>
      <c r="OOI35" s="460"/>
      <c r="OOJ35" s="461"/>
      <c r="OOK35" s="462"/>
      <c r="OOL35" s="458"/>
      <c r="OOM35" s="451"/>
      <c r="OON35" s="463"/>
      <c r="OOO35" s="451"/>
      <c r="OOP35" s="451"/>
      <c r="OOQ35" s="453"/>
      <c r="OOS35" s="449"/>
      <c r="OOT35" s="449"/>
      <c r="OOU35" s="449"/>
      <c r="OOV35" s="450"/>
      <c r="OOW35" s="451"/>
      <c r="OOX35" s="451"/>
      <c r="OOY35" s="451"/>
      <c r="OOZ35" s="449"/>
      <c r="OPA35" s="452"/>
      <c r="OPB35" s="453"/>
      <c r="OPC35" s="454"/>
      <c r="OPD35" s="449"/>
      <c r="OPE35" s="453"/>
      <c r="OPF35" s="453"/>
      <c r="OPG35" s="450"/>
      <c r="OPH35" s="454"/>
      <c r="OPI35" s="455"/>
      <c r="OPJ35" s="453"/>
      <c r="OPK35" s="456"/>
      <c r="OPL35" s="453"/>
      <c r="OPM35" s="456"/>
      <c r="OPN35" s="454"/>
      <c r="OPO35" s="451"/>
      <c r="OPP35" s="454"/>
      <c r="OPQ35" s="450"/>
      <c r="OPR35" s="456"/>
      <c r="OPS35" s="456"/>
      <c r="OPT35" s="456"/>
      <c r="OPU35" s="456"/>
      <c r="OPV35" s="271"/>
      <c r="OPW35" s="451"/>
      <c r="OPX35" s="454"/>
      <c r="OPY35" s="451"/>
      <c r="OPZ35" s="457"/>
      <c r="OQA35" s="271"/>
      <c r="OQB35" s="451"/>
      <c r="OQC35" s="454"/>
      <c r="OQD35" s="451"/>
      <c r="OQE35" s="457"/>
      <c r="OQF35" s="451"/>
      <c r="OQG35" s="457"/>
      <c r="OQH35" s="457"/>
      <c r="OQI35" s="457"/>
      <c r="OQJ35" s="271"/>
      <c r="OQK35" s="271"/>
      <c r="OQL35" s="451"/>
      <c r="OQM35" s="454"/>
      <c r="OQN35" s="451"/>
      <c r="OQO35" s="454"/>
      <c r="OQP35" s="458"/>
      <c r="OQQ35" s="459"/>
      <c r="OQR35" s="460"/>
      <c r="OQS35" s="461"/>
      <c r="OQT35" s="462"/>
      <c r="OQU35" s="458"/>
      <c r="OQV35" s="451"/>
      <c r="OQW35" s="463"/>
      <c r="OQX35" s="451"/>
      <c r="OQY35" s="451"/>
      <c r="OQZ35" s="453"/>
      <c r="ORB35" s="449"/>
      <c r="ORC35" s="449"/>
      <c r="ORD35" s="449"/>
      <c r="ORE35" s="450"/>
      <c r="ORF35" s="451"/>
      <c r="ORG35" s="451"/>
      <c r="ORH35" s="451"/>
      <c r="ORI35" s="449"/>
      <c r="ORJ35" s="452"/>
      <c r="ORK35" s="453"/>
      <c r="ORL35" s="454"/>
      <c r="ORM35" s="449"/>
      <c r="ORN35" s="453"/>
      <c r="ORO35" s="453"/>
      <c r="ORP35" s="450"/>
      <c r="ORQ35" s="454"/>
      <c r="ORR35" s="455"/>
      <c r="ORS35" s="453"/>
      <c r="ORT35" s="456"/>
      <c r="ORU35" s="453"/>
      <c r="ORV35" s="456"/>
      <c r="ORW35" s="454"/>
      <c r="ORX35" s="451"/>
      <c r="ORY35" s="454"/>
      <c r="ORZ35" s="450"/>
      <c r="OSA35" s="456"/>
      <c r="OSB35" s="456"/>
      <c r="OSC35" s="456"/>
      <c r="OSD35" s="456"/>
      <c r="OSE35" s="271"/>
      <c r="OSF35" s="451"/>
      <c r="OSG35" s="454"/>
      <c r="OSH35" s="451"/>
      <c r="OSI35" s="457"/>
      <c r="OSJ35" s="271"/>
      <c r="OSK35" s="451"/>
      <c r="OSL35" s="454"/>
      <c r="OSM35" s="451"/>
      <c r="OSN35" s="457"/>
      <c r="OSO35" s="451"/>
      <c r="OSP35" s="457"/>
      <c r="OSQ35" s="457"/>
      <c r="OSR35" s="457"/>
      <c r="OSS35" s="271"/>
      <c r="OST35" s="271"/>
      <c r="OSU35" s="451"/>
      <c r="OSV35" s="454"/>
      <c r="OSW35" s="451"/>
      <c r="OSX35" s="454"/>
      <c r="OSY35" s="458"/>
      <c r="OSZ35" s="459"/>
      <c r="OTA35" s="460"/>
      <c r="OTB35" s="461"/>
      <c r="OTC35" s="462"/>
      <c r="OTD35" s="458"/>
      <c r="OTE35" s="451"/>
      <c r="OTF35" s="463"/>
      <c r="OTG35" s="451"/>
      <c r="OTH35" s="451"/>
      <c r="OTI35" s="453"/>
      <c r="OTK35" s="449"/>
      <c r="OTL35" s="449"/>
      <c r="OTM35" s="449"/>
      <c r="OTN35" s="450"/>
      <c r="OTO35" s="451"/>
      <c r="OTP35" s="451"/>
      <c r="OTQ35" s="451"/>
      <c r="OTR35" s="449"/>
      <c r="OTS35" s="452"/>
      <c r="OTT35" s="453"/>
      <c r="OTU35" s="454"/>
      <c r="OTV35" s="449"/>
      <c r="OTW35" s="453"/>
      <c r="OTX35" s="453"/>
      <c r="OTY35" s="450"/>
      <c r="OTZ35" s="454"/>
      <c r="OUA35" s="455"/>
      <c r="OUB35" s="453"/>
      <c r="OUC35" s="456"/>
      <c r="OUD35" s="453"/>
      <c r="OUE35" s="456"/>
      <c r="OUF35" s="454"/>
      <c r="OUG35" s="451"/>
      <c r="OUH35" s="454"/>
      <c r="OUI35" s="450"/>
      <c r="OUJ35" s="456"/>
      <c r="OUK35" s="456"/>
      <c r="OUL35" s="456"/>
      <c r="OUM35" s="456"/>
      <c r="OUN35" s="271"/>
      <c r="OUO35" s="451"/>
      <c r="OUP35" s="454"/>
      <c r="OUQ35" s="451"/>
      <c r="OUR35" s="457"/>
      <c r="OUS35" s="271"/>
      <c r="OUT35" s="451"/>
      <c r="OUU35" s="454"/>
      <c r="OUV35" s="451"/>
      <c r="OUW35" s="457"/>
      <c r="OUX35" s="451"/>
      <c r="OUY35" s="457"/>
      <c r="OUZ35" s="457"/>
      <c r="OVA35" s="457"/>
      <c r="OVB35" s="271"/>
      <c r="OVC35" s="271"/>
      <c r="OVD35" s="451"/>
      <c r="OVE35" s="454"/>
      <c r="OVF35" s="451"/>
      <c r="OVG35" s="454"/>
      <c r="OVH35" s="458"/>
      <c r="OVI35" s="459"/>
      <c r="OVJ35" s="460"/>
      <c r="OVK35" s="461"/>
      <c r="OVL35" s="462"/>
      <c r="OVM35" s="458"/>
      <c r="OVN35" s="451"/>
      <c r="OVO35" s="463"/>
      <c r="OVP35" s="451"/>
      <c r="OVQ35" s="451"/>
      <c r="OVR35" s="453"/>
      <c r="OVT35" s="449"/>
      <c r="OVU35" s="449"/>
      <c r="OVV35" s="449"/>
      <c r="OVW35" s="450"/>
      <c r="OVX35" s="451"/>
      <c r="OVY35" s="451"/>
      <c r="OVZ35" s="451"/>
      <c r="OWA35" s="449"/>
      <c r="OWB35" s="452"/>
      <c r="OWC35" s="453"/>
      <c r="OWD35" s="454"/>
      <c r="OWE35" s="449"/>
      <c r="OWF35" s="453"/>
      <c r="OWG35" s="453"/>
      <c r="OWH35" s="450"/>
      <c r="OWI35" s="454"/>
      <c r="OWJ35" s="455"/>
      <c r="OWK35" s="453"/>
      <c r="OWL35" s="456"/>
      <c r="OWM35" s="453"/>
      <c r="OWN35" s="456"/>
      <c r="OWO35" s="454"/>
      <c r="OWP35" s="451"/>
      <c r="OWQ35" s="454"/>
      <c r="OWR35" s="450"/>
      <c r="OWS35" s="456"/>
      <c r="OWT35" s="456"/>
      <c r="OWU35" s="456"/>
      <c r="OWV35" s="456"/>
      <c r="OWW35" s="271"/>
      <c r="OWX35" s="451"/>
      <c r="OWY35" s="454"/>
      <c r="OWZ35" s="451"/>
      <c r="OXA35" s="457"/>
      <c r="OXB35" s="271"/>
      <c r="OXC35" s="451"/>
      <c r="OXD35" s="454"/>
      <c r="OXE35" s="451"/>
      <c r="OXF35" s="457"/>
      <c r="OXG35" s="451"/>
      <c r="OXH35" s="457"/>
      <c r="OXI35" s="457"/>
      <c r="OXJ35" s="457"/>
      <c r="OXK35" s="271"/>
      <c r="OXL35" s="271"/>
      <c r="OXM35" s="451"/>
      <c r="OXN35" s="454"/>
      <c r="OXO35" s="451"/>
      <c r="OXP35" s="454"/>
      <c r="OXQ35" s="458"/>
      <c r="OXR35" s="459"/>
      <c r="OXS35" s="460"/>
      <c r="OXT35" s="461"/>
      <c r="OXU35" s="462"/>
      <c r="OXV35" s="458"/>
      <c r="OXW35" s="451"/>
      <c r="OXX35" s="463"/>
      <c r="OXY35" s="451"/>
      <c r="OXZ35" s="451"/>
      <c r="OYA35" s="453"/>
      <c r="OYC35" s="449"/>
      <c r="OYD35" s="449"/>
      <c r="OYE35" s="449"/>
      <c r="OYF35" s="450"/>
      <c r="OYG35" s="451"/>
      <c r="OYH35" s="451"/>
      <c r="OYI35" s="451"/>
      <c r="OYJ35" s="449"/>
      <c r="OYK35" s="452"/>
      <c r="OYL35" s="453"/>
      <c r="OYM35" s="454"/>
      <c r="OYN35" s="449"/>
      <c r="OYO35" s="453"/>
      <c r="OYP35" s="453"/>
      <c r="OYQ35" s="450"/>
      <c r="OYR35" s="454"/>
      <c r="OYS35" s="455"/>
      <c r="OYT35" s="453"/>
      <c r="OYU35" s="456"/>
      <c r="OYV35" s="453"/>
      <c r="OYW35" s="456"/>
      <c r="OYX35" s="454"/>
      <c r="OYY35" s="451"/>
      <c r="OYZ35" s="454"/>
      <c r="OZA35" s="450"/>
      <c r="OZB35" s="456"/>
      <c r="OZC35" s="456"/>
      <c r="OZD35" s="456"/>
      <c r="OZE35" s="456"/>
      <c r="OZF35" s="271"/>
      <c r="OZG35" s="451"/>
      <c r="OZH35" s="454"/>
      <c r="OZI35" s="451"/>
      <c r="OZJ35" s="457"/>
      <c r="OZK35" s="271"/>
      <c r="OZL35" s="451"/>
      <c r="OZM35" s="454"/>
      <c r="OZN35" s="451"/>
      <c r="OZO35" s="457"/>
      <c r="OZP35" s="451"/>
      <c r="OZQ35" s="457"/>
      <c r="OZR35" s="457"/>
      <c r="OZS35" s="457"/>
      <c r="OZT35" s="271"/>
      <c r="OZU35" s="271"/>
      <c r="OZV35" s="451"/>
      <c r="OZW35" s="454"/>
      <c r="OZX35" s="451"/>
      <c r="OZY35" s="454"/>
      <c r="OZZ35" s="458"/>
      <c r="PAA35" s="459"/>
      <c r="PAB35" s="460"/>
      <c r="PAC35" s="461"/>
      <c r="PAD35" s="462"/>
      <c r="PAE35" s="458"/>
      <c r="PAF35" s="451"/>
      <c r="PAG35" s="463"/>
      <c r="PAH35" s="451"/>
      <c r="PAI35" s="451"/>
      <c r="PAJ35" s="453"/>
      <c r="PAL35" s="449"/>
      <c r="PAM35" s="449"/>
      <c r="PAN35" s="449"/>
      <c r="PAO35" s="450"/>
      <c r="PAP35" s="451"/>
      <c r="PAQ35" s="451"/>
      <c r="PAR35" s="451"/>
      <c r="PAS35" s="449"/>
      <c r="PAT35" s="452"/>
      <c r="PAU35" s="453"/>
      <c r="PAV35" s="454"/>
      <c r="PAW35" s="449"/>
      <c r="PAX35" s="453"/>
      <c r="PAY35" s="453"/>
      <c r="PAZ35" s="450"/>
      <c r="PBA35" s="454"/>
      <c r="PBB35" s="455"/>
      <c r="PBC35" s="453"/>
      <c r="PBD35" s="456"/>
      <c r="PBE35" s="453"/>
      <c r="PBF35" s="456"/>
      <c r="PBG35" s="454"/>
      <c r="PBH35" s="451"/>
      <c r="PBI35" s="454"/>
      <c r="PBJ35" s="450"/>
      <c r="PBK35" s="456"/>
      <c r="PBL35" s="456"/>
      <c r="PBM35" s="456"/>
      <c r="PBN35" s="456"/>
      <c r="PBO35" s="271"/>
      <c r="PBP35" s="451"/>
      <c r="PBQ35" s="454"/>
      <c r="PBR35" s="451"/>
      <c r="PBS35" s="457"/>
      <c r="PBT35" s="271"/>
      <c r="PBU35" s="451"/>
      <c r="PBV35" s="454"/>
      <c r="PBW35" s="451"/>
      <c r="PBX35" s="457"/>
      <c r="PBY35" s="451"/>
      <c r="PBZ35" s="457"/>
      <c r="PCA35" s="457"/>
      <c r="PCB35" s="457"/>
      <c r="PCC35" s="271"/>
      <c r="PCD35" s="271"/>
      <c r="PCE35" s="451"/>
      <c r="PCF35" s="454"/>
      <c r="PCG35" s="451"/>
      <c r="PCH35" s="454"/>
      <c r="PCI35" s="458"/>
      <c r="PCJ35" s="459"/>
      <c r="PCK35" s="460"/>
      <c r="PCL35" s="461"/>
      <c r="PCM35" s="462"/>
      <c r="PCN35" s="458"/>
      <c r="PCO35" s="451"/>
      <c r="PCP35" s="463"/>
      <c r="PCQ35" s="451"/>
      <c r="PCR35" s="451"/>
      <c r="PCS35" s="453"/>
      <c r="PCU35" s="449"/>
      <c r="PCV35" s="449"/>
      <c r="PCW35" s="449"/>
      <c r="PCX35" s="450"/>
      <c r="PCY35" s="451"/>
      <c r="PCZ35" s="451"/>
      <c r="PDA35" s="451"/>
      <c r="PDB35" s="449"/>
      <c r="PDC35" s="452"/>
      <c r="PDD35" s="453"/>
      <c r="PDE35" s="454"/>
      <c r="PDF35" s="449"/>
      <c r="PDG35" s="453"/>
      <c r="PDH35" s="453"/>
      <c r="PDI35" s="450"/>
      <c r="PDJ35" s="454"/>
      <c r="PDK35" s="455"/>
      <c r="PDL35" s="453"/>
      <c r="PDM35" s="456"/>
      <c r="PDN35" s="453"/>
      <c r="PDO35" s="456"/>
      <c r="PDP35" s="454"/>
      <c r="PDQ35" s="451"/>
      <c r="PDR35" s="454"/>
      <c r="PDS35" s="450"/>
      <c r="PDT35" s="456"/>
      <c r="PDU35" s="456"/>
      <c r="PDV35" s="456"/>
      <c r="PDW35" s="456"/>
      <c r="PDX35" s="271"/>
      <c r="PDY35" s="451"/>
      <c r="PDZ35" s="454"/>
      <c r="PEA35" s="451"/>
      <c r="PEB35" s="457"/>
      <c r="PEC35" s="271"/>
      <c r="PED35" s="451"/>
      <c r="PEE35" s="454"/>
      <c r="PEF35" s="451"/>
      <c r="PEG35" s="457"/>
      <c r="PEH35" s="451"/>
      <c r="PEI35" s="457"/>
      <c r="PEJ35" s="457"/>
      <c r="PEK35" s="457"/>
      <c r="PEL35" s="271"/>
      <c r="PEM35" s="271"/>
      <c r="PEN35" s="451"/>
      <c r="PEO35" s="454"/>
      <c r="PEP35" s="451"/>
      <c r="PEQ35" s="454"/>
      <c r="PER35" s="458"/>
      <c r="PES35" s="459"/>
      <c r="PET35" s="460"/>
      <c r="PEU35" s="461"/>
      <c r="PEV35" s="462"/>
      <c r="PEW35" s="458"/>
      <c r="PEX35" s="451"/>
      <c r="PEY35" s="463"/>
      <c r="PEZ35" s="451"/>
      <c r="PFA35" s="451"/>
      <c r="PFB35" s="453"/>
      <c r="PFD35" s="449"/>
      <c r="PFE35" s="449"/>
      <c r="PFF35" s="449"/>
      <c r="PFG35" s="450"/>
      <c r="PFH35" s="451"/>
      <c r="PFI35" s="451"/>
      <c r="PFJ35" s="451"/>
      <c r="PFK35" s="449"/>
      <c r="PFL35" s="452"/>
      <c r="PFM35" s="453"/>
      <c r="PFN35" s="454"/>
      <c r="PFO35" s="449"/>
      <c r="PFP35" s="453"/>
      <c r="PFQ35" s="453"/>
      <c r="PFR35" s="450"/>
      <c r="PFS35" s="454"/>
      <c r="PFT35" s="455"/>
      <c r="PFU35" s="453"/>
      <c r="PFV35" s="456"/>
      <c r="PFW35" s="453"/>
      <c r="PFX35" s="456"/>
      <c r="PFY35" s="454"/>
      <c r="PFZ35" s="451"/>
      <c r="PGA35" s="454"/>
      <c r="PGB35" s="450"/>
      <c r="PGC35" s="456"/>
      <c r="PGD35" s="456"/>
      <c r="PGE35" s="456"/>
      <c r="PGF35" s="456"/>
      <c r="PGG35" s="271"/>
      <c r="PGH35" s="451"/>
      <c r="PGI35" s="454"/>
      <c r="PGJ35" s="451"/>
      <c r="PGK35" s="457"/>
      <c r="PGL35" s="271"/>
      <c r="PGM35" s="451"/>
      <c r="PGN35" s="454"/>
      <c r="PGO35" s="451"/>
      <c r="PGP35" s="457"/>
      <c r="PGQ35" s="451"/>
      <c r="PGR35" s="457"/>
      <c r="PGS35" s="457"/>
      <c r="PGT35" s="457"/>
      <c r="PGU35" s="271"/>
      <c r="PGV35" s="271"/>
      <c r="PGW35" s="451"/>
      <c r="PGX35" s="454"/>
      <c r="PGY35" s="451"/>
      <c r="PGZ35" s="454"/>
      <c r="PHA35" s="458"/>
      <c r="PHB35" s="459"/>
      <c r="PHC35" s="460"/>
      <c r="PHD35" s="461"/>
      <c r="PHE35" s="462"/>
      <c r="PHF35" s="458"/>
      <c r="PHG35" s="451"/>
      <c r="PHH35" s="463"/>
      <c r="PHI35" s="451"/>
      <c r="PHJ35" s="451"/>
      <c r="PHK35" s="453"/>
      <c r="PHM35" s="449"/>
      <c r="PHN35" s="449"/>
      <c r="PHO35" s="449"/>
      <c r="PHP35" s="450"/>
      <c r="PHQ35" s="451"/>
      <c r="PHR35" s="451"/>
      <c r="PHS35" s="451"/>
      <c r="PHT35" s="449"/>
      <c r="PHU35" s="452"/>
      <c r="PHV35" s="453"/>
      <c r="PHW35" s="454"/>
      <c r="PHX35" s="449"/>
      <c r="PHY35" s="453"/>
      <c r="PHZ35" s="453"/>
      <c r="PIA35" s="450"/>
      <c r="PIB35" s="454"/>
      <c r="PIC35" s="455"/>
      <c r="PID35" s="453"/>
      <c r="PIE35" s="456"/>
      <c r="PIF35" s="453"/>
      <c r="PIG35" s="456"/>
      <c r="PIH35" s="454"/>
      <c r="PII35" s="451"/>
      <c r="PIJ35" s="454"/>
      <c r="PIK35" s="450"/>
      <c r="PIL35" s="456"/>
      <c r="PIM35" s="456"/>
      <c r="PIN35" s="456"/>
      <c r="PIO35" s="456"/>
      <c r="PIP35" s="271"/>
      <c r="PIQ35" s="451"/>
      <c r="PIR35" s="454"/>
      <c r="PIS35" s="451"/>
      <c r="PIT35" s="457"/>
      <c r="PIU35" s="271"/>
      <c r="PIV35" s="451"/>
      <c r="PIW35" s="454"/>
      <c r="PIX35" s="451"/>
      <c r="PIY35" s="457"/>
      <c r="PIZ35" s="451"/>
      <c r="PJA35" s="457"/>
      <c r="PJB35" s="457"/>
      <c r="PJC35" s="457"/>
      <c r="PJD35" s="271"/>
      <c r="PJE35" s="271"/>
      <c r="PJF35" s="451"/>
      <c r="PJG35" s="454"/>
      <c r="PJH35" s="451"/>
      <c r="PJI35" s="454"/>
      <c r="PJJ35" s="458"/>
      <c r="PJK35" s="459"/>
      <c r="PJL35" s="460"/>
      <c r="PJM35" s="461"/>
      <c r="PJN35" s="462"/>
      <c r="PJO35" s="458"/>
      <c r="PJP35" s="451"/>
      <c r="PJQ35" s="463"/>
      <c r="PJR35" s="451"/>
      <c r="PJS35" s="451"/>
      <c r="PJT35" s="453"/>
      <c r="PJV35" s="449"/>
      <c r="PJW35" s="449"/>
      <c r="PJX35" s="449"/>
      <c r="PJY35" s="450"/>
      <c r="PJZ35" s="451"/>
      <c r="PKA35" s="451"/>
      <c r="PKB35" s="451"/>
      <c r="PKC35" s="449"/>
      <c r="PKD35" s="452"/>
      <c r="PKE35" s="453"/>
      <c r="PKF35" s="454"/>
      <c r="PKG35" s="449"/>
      <c r="PKH35" s="453"/>
      <c r="PKI35" s="453"/>
      <c r="PKJ35" s="450"/>
      <c r="PKK35" s="454"/>
      <c r="PKL35" s="455"/>
      <c r="PKM35" s="453"/>
      <c r="PKN35" s="456"/>
      <c r="PKO35" s="453"/>
      <c r="PKP35" s="456"/>
      <c r="PKQ35" s="454"/>
      <c r="PKR35" s="451"/>
      <c r="PKS35" s="454"/>
      <c r="PKT35" s="450"/>
      <c r="PKU35" s="456"/>
      <c r="PKV35" s="456"/>
      <c r="PKW35" s="456"/>
      <c r="PKX35" s="456"/>
      <c r="PKY35" s="271"/>
      <c r="PKZ35" s="451"/>
      <c r="PLA35" s="454"/>
      <c r="PLB35" s="451"/>
      <c r="PLC35" s="457"/>
      <c r="PLD35" s="271"/>
      <c r="PLE35" s="451"/>
      <c r="PLF35" s="454"/>
      <c r="PLG35" s="451"/>
      <c r="PLH35" s="457"/>
      <c r="PLI35" s="451"/>
      <c r="PLJ35" s="457"/>
      <c r="PLK35" s="457"/>
      <c r="PLL35" s="457"/>
      <c r="PLM35" s="271"/>
      <c r="PLN35" s="271"/>
      <c r="PLO35" s="451"/>
      <c r="PLP35" s="454"/>
      <c r="PLQ35" s="451"/>
      <c r="PLR35" s="454"/>
      <c r="PLS35" s="458"/>
      <c r="PLT35" s="459"/>
      <c r="PLU35" s="460"/>
      <c r="PLV35" s="461"/>
      <c r="PLW35" s="462"/>
      <c r="PLX35" s="458"/>
      <c r="PLY35" s="451"/>
      <c r="PLZ35" s="463"/>
      <c r="PMA35" s="451"/>
      <c r="PMB35" s="451"/>
      <c r="PMC35" s="453"/>
      <c r="PME35" s="449"/>
      <c r="PMF35" s="449"/>
      <c r="PMG35" s="449"/>
      <c r="PMH35" s="450"/>
      <c r="PMI35" s="451"/>
      <c r="PMJ35" s="451"/>
      <c r="PMK35" s="451"/>
      <c r="PML35" s="449"/>
      <c r="PMM35" s="452"/>
      <c r="PMN35" s="453"/>
      <c r="PMO35" s="454"/>
      <c r="PMP35" s="449"/>
      <c r="PMQ35" s="453"/>
      <c r="PMR35" s="453"/>
      <c r="PMS35" s="450"/>
      <c r="PMT35" s="454"/>
      <c r="PMU35" s="455"/>
      <c r="PMV35" s="453"/>
      <c r="PMW35" s="456"/>
      <c r="PMX35" s="453"/>
      <c r="PMY35" s="456"/>
      <c r="PMZ35" s="454"/>
      <c r="PNA35" s="451"/>
      <c r="PNB35" s="454"/>
      <c r="PNC35" s="450"/>
      <c r="PND35" s="456"/>
      <c r="PNE35" s="456"/>
      <c r="PNF35" s="456"/>
      <c r="PNG35" s="456"/>
      <c r="PNH35" s="271"/>
      <c r="PNI35" s="451"/>
      <c r="PNJ35" s="454"/>
      <c r="PNK35" s="451"/>
      <c r="PNL35" s="457"/>
      <c r="PNM35" s="271"/>
      <c r="PNN35" s="451"/>
      <c r="PNO35" s="454"/>
      <c r="PNP35" s="451"/>
      <c r="PNQ35" s="457"/>
      <c r="PNR35" s="451"/>
      <c r="PNS35" s="457"/>
      <c r="PNT35" s="457"/>
      <c r="PNU35" s="457"/>
      <c r="PNV35" s="271"/>
      <c r="PNW35" s="271"/>
      <c r="PNX35" s="451"/>
      <c r="PNY35" s="454"/>
      <c r="PNZ35" s="451"/>
      <c r="POA35" s="454"/>
      <c r="POB35" s="458"/>
      <c r="POC35" s="459"/>
      <c r="POD35" s="460"/>
      <c r="POE35" s="461"/>
      <c r="POF35" s="462"/>
      <c r="POG35" s="458"/>
      <c r="POH35" s="451"/>
      <c r="POI35" s="463"/>
      <c r="POJ35" s="451"/>
      <c r="POK35" s="451"/>
      <c r="POL35" s="453"/>
      <c r="PON35" s="449"/>
      <c r="POO35" s="449"/>
      <c r="POP35" s="449"/>
      <c r="POQ35" s="450"/>
      <c r="POR35" s="451"/>
      <c r="POS35" s="451"/>
      <c r="POT35" s="451"/>
      <c r="POU35" s="449"/>
      <c r="POV35" s="452"/>
      <c r="POW35" s="453"/>
      <c r="POX35" s="454"/>
      <c r="POY35" s="449"/>
      <c r="POZ35" s="453"/>
      <c r="PPA35" s="453"/>
      <c r="PPB35" s="450"/>
      <c r="PPC35" s="454"/>
      <c r="PPD35" s="455"/>
      <c r="PPE35" s="453"/>
      <c r="PPF35" s="456"/>
      <c r="PPG35" s="453"/>
      <c r="PPH35" s="456"/>
      <c r="PPI35" s="454"/>
      <c r="PPJ35" s="451"/>
      <c r="PPK35" s="454"/>
      <c r="PPL35" s="450"/>
      <c r="PPM35" s="456"/>
      <c r="PPN35" s="456"/>
      <c r="PPO35" s="456"/>
      <c r="PPP35" s="456"/>
      <c r="PPQ35" s="271"/>
      <c r="PPR35" s="451"/>
      <c r="PPS35" s="454"/>
      <c r="PPT35" s="451"/>
      <c r="PPU35" s="457"/>
      <c r="PPV35" s="271"/>
      <c r="PPW35" s="451"/>
      <c r="PPX35" s="454"/>
      <c r="PPY35" s="451"/>
      <c r="PPZ35" s="457"/>
      <c r="PQA35" s="451"/>
      <c r="PQB35" s="457"/>
      <c r="PQC35" s="457"/>
      <c r="PQD35" s="457"/>
      <c r="PQE35" s="271"/>
      <c r="PQF35" s="271"/>
      <c r="PQG35" s="451"/>
      <c r="PQH35" s="454"/>
      <c r="PQI35" s="451"/>
      <c r="PQJ35" s="454"/>
      <c r="PQK35" s="458"/>
      <c r="PQL35" s="459"/>
      <c r="PQM35" s="460"/>
      <c r="PQN35" s="461"/>
      <c r="PQO35" s="462"/>
      <c r="PQP35" s="458"/>
      <c r="PQQ35" s="451"/>
      <c r="PQR35" s="463"/>
      <c r="PQS35" s="451"/>
      <c r="PQT35" s="451"/>
      <c r="PQU35" s="453"/>
      <c r="PQW35" s="449"/>
      <c r="PQX35" s="449"/>
      <c r="PQY35" s="449"/>
      <c r="PQZ35" s="450"/>
      <c r="PRA35" s="451"/>
      <c r="PRB35" s="451"/>
      <c r="PRC35" s="451"/>
      <c r="PRD35" s="449"/>
      <c r="PRE35" s="452"/>
      <c r="PRF35" s="453"/>
      <c r="PRG35" s="454"/>
      <c r="PRH35" s="449"/>
      <c r="PRI35" s="453"/>
      <c r="PRJ35" s="453"/>
      <c r="PRK35" s="450"/>
      <c r="PRL35" s="454"/>
      <c r="PRM35" s="455"/>
      <c r="PRN35" s="453"/>
      <c r="PRO35" s="456"/>
      <c r="PRP35" s="453"/>
      <c r="PRQ35" s="456"/>
      <c r="PRR35" s="454"/>
      <c r="PRS35" s="451"/>
      <c r="PRT35" s="454"/>
      <c r="PRU35" s="450"/>
      <c r="PRV35" s="456"/>
      <c r="PRW35" s="456"/>
      <c r="PRX35" s="456"/>
      <c r="PRY35" s="456"/>
      <c r="PRZ35" s="271"/>
      <c r="PSA35" s="451"/>
      <c r="PSB35" s="454"/>
      <c r="PSC35" s="451"/>
      <c r="PSD35" s="457"/>
      <c r="PSE35" s="271"/>
      <c r="PSF35" s="451"/>
      <c r="PSG35" s="454"/>
      <c r="PSH35" s="451"/>
      <c r="PSI35" s="457"/>
      <c r="PSJ35" s="451"/>
      <c r="PSK35" s="457"/>
      <c r="PSL35" s="457"/>
      <c r="PSM35" s="457"/>
      <c r="PSN35" s="271"/>
      <c r="PSO35" s="271"/>
      <c r="PSP35" s="451"/>
      <c r="PSQ35" s="454"/>
      <c r="PSR35" s="451"/>
      <c r="PSS35" s="454"/>
      <c r="PST35" s="458"/>
      <c r="PSU35" s="459"/>
      <c r="PSV35" s="460"/>
      <c r="PSW35" s="461"/>
      <c r="PSX35" s="462"/>
      <c r="PSY35" s="458"/>
      <c r="PSZ35" s="451"/>
      <c r="PTA35" s="463"/>
      <c r="PTB35" s="451"/>
      <c r="PTC35" s="451"/>
      <c r="PTD35" s="453"/>
      <c r="PTF35" s="449"/>
      <c r="PTG35" s="449"/>
      <c r="PTH35" s="449"/>
      <c r="PTI35" s="450"/>
      <c r="PTJ35" s="451"/>
      <c r="PTK35" s="451"/>
      <c r="PTL35" s="451"/>
      <c r="PTM35" s="449"/>
      <c r="PTN35" s="452"/>
      <c r="PTO35" s="453"/>
      <c r="PTP35" s="454"/>
      <c r="PTQ35" s="449"/>
      <c r="PTR35" s="453"/>
      <c r="PTS35" s="453"/>
      <c r="PTT35" s="450"/>
      <c r="PTU35" s="454"/>
      <c r="PTV35" s="455"/>
      <c r="PTW35" s="453"/>
      <c r="PTX35" s="456"/>
      <c r="PTY35" s="453"/>
      <c r="PTZ35" s="456"/>
      <c r="PUA35" s="454"/>
      <c r="PUB35" s="451"/>
      <c r="PUC35" s="454"/>
      <c r="PUD35" s="450"/>
      <c r="PUE35" s="456"/>
      <c r="PUF35" s="456"/>
      <c r="PUG35" s="456"/>
      <c r="PUH35" s="456"/>
      <c r="PUI35" s="271"/>
      <c r="PUJ35" s="451"/>
      <c r="PUK35" s="454"/>
      <c r="PUL35" s="451"/>
      <c r="PUM35" s="457"/>
      <c r="PUN35" s="271"/>
      <c r="PUO35" s="451"/>
      <c r="PUP35" s="454"/>
      <c r="PUQ35" s="451"/>
      <c r="PUR35" s="457"/>
      <c r="PUS35" s="451"/>
      <c r="PUT35" s="457"/>
      <c r="PUU35" s="457"/>
      <c r="PUV35" s="457"/>
      <c r="PUW35" s="271"/>
      <c r="PUX35" s="271"/>
      <c r="PUY35" s="451"/>
      <c r="PUZ35" s="454"/>
      <c r="PVA35" s="451"/>
      <c r="PVB35" s="454"/>
      <c r="PVC35" s="458"/>
      <c r="PVD35" s="459"/>
      <c r="PVE35" s="460"/>
      <c r="PVF35" s="461"/>
      <c r="PVG35" s="462"/>
      <c r="PVH35" s="458"/>
      <c r="PVI35" s="451"/>
      <c r="PVJ35" s="463"/>
      <c r="PVK35" s="451"/>
      <c r="PVL35" s="451"/>
      <c r="PVM35" s="453"/>
      <c r="PVO35" s="449"/>
      <c r="PVP35" s="449"/>
      <c r="PVQ35" s="449"/>
      <c r="PVR35" s="450"/>
      <c r="PVS35" s="451"/>
      <c r="PVT35" s="451"/>
      <c r="PVU35" s="451"/>
      <c r="PVV35" s="449"/>
      <c r="PVW35" s="452"/>
      <c r="PVX35" s="453"/>
      <c r="PVY35" s="454"/>
      <c r="PVZ35" s="449"/>
      <c r="PWA35" s="453"/>
      <c r="PWB35" s="453"/>
      <c r="PWC35" s="450"/>
      <c r="PWD35" s="454"/>
      <c r="PWE35" s="455"/>
      <c r="PWF35" s="453"/>
      <c r="PWG35" s="456"/>
      <c r="PWH35" s="453"/>
      <c r="PWI35" s="456"/>
      <c r="PWJ35" s="454"/>
      <c r="PWK35" s="451"/>
      <c r="PWL35" s="454"/>
      <c r="PWM35" s="450"/>
      <c r="PWN35" s="456"/>
      <c r="PWO35" s="456"/>
      <c r="PWP35" s="456"/>
      <c r="PWQ35" s="456"/>
      <c r="PWR35" s="271"/>
      <c r="PWS35" s="451"/>
      <c r="PWT35" s="454"/>
      <c r="PWU35" s="451"/>
      <c r="PWV35" s="457"/>
      <c r="PWW35" s="271"/>
      <c r="PWX35" s="451"/>
      <c r="PWY35" s="454"/>
      <c r="PWZ35" s="451"/>
      <c r="PXA35" s="457"/>
      <c r="PXB35" s="451"/>
      <c r="PXC35" s="457"/>
      <c r="PXD35" s="457"/>
      <c r="PXE35" s="457"/>
      <c r="PXF35" s="271"/>
      <c r="PXG35" s="271"/>
      <c r="PXH35" s="451"/>
      <c r="PXI35" s="454"/>
      <c r="PXJ35" s="451"/>
      <c r="PXK35" s="454"/>
      <c r="PXL35" s="458"/>
      <c r="PXM35" s="459"/>
      <c r="PXN35" s="460"/>
      <c r="PXO35" s="461"/>
      <c r="PXP35" s="462"/>
      <c r="PXQ35" s="458"/>
      <c r="PXR35" s="451"/>
      <c r="PXS35" s="463"/>
      <c r="PXT35" s="451"/>
      <c r="PXU35" s="451"/>
      <c r="PXV35" s="453"/>
      <c r="PXX35" s="449"/>
      <c r="PXY35" s="449"/>
      <c r="PXZ35" s="449"/>
      <c r="PYA35" s="450"/>
      <c r="PYB35" s="451"/>
      <c r="PYC35" s="451"/>
      <c r="PYD35" s="451"/>
      <c r="PYE35" s="449"/>
      <c r="PYF35" s="452"/>
      <c r="PYG35" s="453"/>
      <c r="PYH35" s="454"/>
      <c r="PYI35" s="449"/>
      <c r="PYJ35" s="453"/>
      <c r="PYK35" s="453"/>
      <c r="PYL35" s="450"/>
      <c r="PYM35" s="454"/>
      <c r="PYN35" s="455"/>
      <c r="PYO35" s="453"/>
      <c r="PYP35" s="456"/>
      <c r="PYQ35" s="453"/>
      <c r="PYR35" s="456"/>
      <c r="PYS35" s="454"/>
      <c r="PYT35" s="451"/>
      <c r="PYU35" s="454"/>
      <c r="PYV35" s="450"/>
      <c r="PYW35" s="456"/>
      <c r="PYX35" s="456"/>
      <c r="PYY35" s="456"/>
      <c r="PYZ35" s="456"/>
      <c r="PZA35" s="271"/>
      <c r="PZB35" s="451"/>
      <c r="PZC35" s="454"/>
      <c r="PZD35" s="451"/>
      <c r="PZE35" s="457"/>
      <c r="PZF35" s="271"/>
      <c r="PZG35" s="451"/>
      <c r="PZH35" s="454"/>
      <c r="PZI35" s="451"/>
      <c r="PZJ35" s="457"/>
      <c r="PZK35" s="451"/>
      <c r="PZL35" s="457"/>
      <c r="PZM35" s="457"/>
      <c r="PZN35" s="457"/>
      <c r="PZO35" s="271"/>
      <c r="PZP35" s="271"/>
      <c r="PZQ35" s="451"/>
      <c r="PZR35" s="454"/>
      <c r="PZS35" s="451"/>
      <c r="PZT35" s="454"/>
      <c r="PZU35" s="458"/>
      <c r="PZV35" s="459"/>
      <c r="PZW35" s="460"/>
      <c r="PZX35" s="461"/>
      <c r="PZY35" s="462"/>
      <c r="PZZ35" s="458"/>
      <c r="QAA35" s="451"/>
      <c r="QAB35" s="463"/>
      <c r="QAC35" s="451"/>
      <c r="QAD35" s="451"/>
      <c r="QAE35" s="453"/>
      <c r="QAG35" s="449"/>
      <c r="QAH35" s="449"/>
      <c r="QAI35" s="449"/>
      <c r="QAJ35" s="450"/>
      <c r="QAK35" s="451"/>
      <c r="QAL35" s="451"/>
      <c r="QAM35" s="451"/>
      <c r="QAN35" s="449"/>
      <c r="QAO35" s="452"/>
      <c r="QAP35" s="453"/>
      <c r="QAQ35" s="454"/>
      <c r="QAR35" s="449"/>
      <c r="QAS35" s="453"/>
      <c r="QAT35" s="453"/>
      <c r="QAU35" s="450"/>
      <c r="QAV35" s="454"/>
      <c r="QAW35" s="455"/>
      <c r="QAX35" s="453"/>
      <c r="QAY35" s="456"/>
      <c r="QAZ35" s="453"/>
      <c r="QBA35" s="456"/>
      <c r="QBB35" s="454"/>
      <c r="QBC35" s="451"/>
      <c r="QBD35" s="454"/>
      <c r="QBE35" s="450"/>
      <c r="QBF35" s="456"/>
      <c r="QBG35" s="456"/>
      <c r="QBH35" s="456"/>
      <c r="QBI35" s="456"/>
      <c r="QBJ35" s="271"/>
      <c r="QBK35" s="451"/>
      <c r="QBL35" s="454"/>
      <c r="QBM35" s="451"/>
      <c r="QBN35" s="457"/>
      <c r="QBO35" s="271"/>
      <c r="QBP35" s="451"/>
      <c r="QBQ35" s="454"/>
      <c r="QBR35" s="451"/>
      <c r="QBS35" s="457"/>
      <c r="QBT35" s="451"/>
      <c r="QBU35" s="457"/>
      <c r="QBV35" s="457"/>
      <c r="QBW35" s="457"/>
      <c r="QBX35" s="271"/>
      <c r="QBY35" s="271"/>
      <c r="QBZ35" s="451"/>
      <c r="QCA35" s="454"/>
      <c r="QCB35" s="451"/>
      <c r="QCC35" s="454"/>
      <c r="QCD35" s="458"/>
      <c r="QCE35" s="459"/>
      <c r="QCF35" s="460"/>
      <c r="QCG35" s="461"/>
      <c r="QCH35" s="462"/>
      <c r="QCI35" s="458"/>
      <c r="QCJ35" s="451"/>
      <c r="QCK35" s="463"/>
      <c r="QCL35" s="451"/>
      <c r="QCM35" s="451"/>
      <c r="QCN35" s="453"/>
      <c r="QCP35" s="449"/>
      <c r="QCQ35" s="449"/>
      <c r="QCR35" s="449"/>
      <c r="QCS35" s="450"/>
      <c r="QCT35" s="451"/>
      <c r="QCU35" s="451"/>
      <c r="QCV35" s="451"/>
      <c r="QCW35" s="449"/>
      <c r="QCX35" s="452"/>
      <c r="QCY35" s="453"/>
      <c r="QCZ35" s="454"/>
      <c r="QDA35" s="449"/>
      <c r="QDB35" s="453"/>
      <c r="QDC35" s="453"/>
      <c r="QDD35" s="450"/>
      <c r="QDE35" s="454"/>
      <c r="QDF35" s="455"/>
      <c r="QDG35" s="453"/>
      <c r="QDH35" s="456"/>
      <c r="QDI35" s="453"/>
      <c r="QDJ35" s="456"/>
      <c r="QDK35" s="454"/>
      <c r="QDL35" s="451"/>
      <c r="QDM35" s="454"/>
      <c r="QDN35" s="450"/>
      <c r="QDO35" s="456"/>
      <c r="QDP35" s="456"/>
      <c r="QDQ35" s="456"/>
      <c r="QDR35" s="456"/>
      <c r="QDS35" s="271"/>
      <c r="QDT35" s="451"/>
      <c r="QDU35" s="454"/>
      <c r="QDV35" s="451"/>
      <c r="QDW35" s="457"/>
      <c r="QDX35" s="271"/>
      <c r="QDY35" s="451"/>
      <c r="QDZ35" s="454"/>
      <c r="QEA35" s="451"/>
      <c r="QEB35" s="457"/>
      <c r="QEC35" s="451"/>
      <c r="QED35" s="457"/>
      <c r="QEE35" s="457"/>
      <c r="QEF35" s="457"/>
      <c r="QEG35" s="271"/>
      <c r="QEH35" s="271"/>
      <c r="QEI35" s="451"/>
      <c r="QEJ35" s="454"/>
      <c r="QEK35" s="451"/>
      <c r="QEL35" s="454"/>
      <c r="QEM35" s="458"/>
      <c r="QEN35" s="459"/>
      <c r="QEO35" s="460"/>
      <c r="QEP35" s="461"/>
      <c r="QEQ35" s="462"/>
      <c r="QER35" s="458"/>
      <c r="QES35" s="451"/>
      <c r="QET35" s="463"/>
      <c r="QEU35" s="451"/>
      <c r="QEV35" s="451"/>
      <c r="QEW35" s="453"/>
      <c r="QEY35" s="449"/>
      <c r="QEZ35" s="449"/>
      <c r="QFA35" s="449"/>
      <c r="QFB35" s="450"/>
      <c r="QFC35" s="451"/>
      <c r="QFD35" s="451"/>
      <c r="QFE35" s="451"/>
      <c r="QFF35" s="449"/>
      <c r="QFG35" s="452"/>
      <c r="QFH35" s="453"/>
      <c r="QFI35" s="454"/>
      <c r="QFJ35" s="449"/>
      <c r="QFK35" s="453"/>
      <c r="QFL35" s="453"/>
      <c r="QFM35" s="450"/>
      <c r="QFN35" s="454"/>
      <c r="QFO35" s="455"/>
      <c r="QFP35" s="453"/>
      <c r="QFQ35" s="456"/>
      <c r="QFR35" s="453"/>
      <c r="QFS35" s="456"/>
      <c r="QFT35" s="454"/>
      <c r="QFU35" s="451"/>
      <c r="QFV35" s="454"/>
      <c r="QFW35" s="450"/>
      <c r="QFX35" s="456"/>
      <c r="QFY35" s="456"/>
      <c r="QFZ35" s="456"/>
      <c r="QGA35" s="456"/>
      <c r="QGB35" s="271"/>
      <c r="QGC35" s="451"/>
      <c r="QGD35" s="454"/>
      <c r="QGE35" s="451"/>
      <c r="QGF35" s="457"/>
      <c r="QGG35" s="271"/>
      <c r="QGH35" s="451"/>
      <c r="QGI35" s="454"/>
      <c r="QGJ35" s="451"/>
      <c r="QGK35" s="457"/>
      <c r="QGL35" s="451"/>
      <c r="QGM35" s="457"/>
      <c r="QGN35" s="457"/>
      <c r="QGO35" s="457"/>
      <c r="QGP35" s="271"/>
      <c r="QGQ35" s="271"/>
      <c r="QGR35" s="451"/>
      <c r="QGS35" s="454"/>
      <c r="QGT35" s="451"/>
      <c r="QGU35" s="454"/>
      <c r="QGV35" s="458"/>
      <c r="QGW35" s="459"/>
      <c r="QGX35" s="460"/>
      <c r="QGY35" s="461"/>
      <c r="QGZ35" s="462"/>
      <c r="QHA35" s="458"/>
      <c r="QHB35" s="451"/>
      <c r="QHC35" s="463"/>
      <c r="QHD35" s="451"/>
      <c r="QHE35" s="451"/>
      <c r="QHF35" s="453"/>
      <c r="QHH35" s="449"/>
      <c r="QHI35" s="449"/>
      <c r="QHJ35" s="449"/>
      <c r="QHK35" s="450"/>
      <c r="QHL35" s="451"/>
      <c r="QHM35" s="451"/>
      <c r="QHN35" s="451"/>
      <c r="QHO35" s="449"/>
      <c r="QHP35" s="452"/>
      <c r="QHQ35" s="453"/>
      <c r="QHR35" s="454"/>
      <c r="QHS35" s="449"/>
      <c r="QHT35" s="453"/>
      <c r="QHU35" s="453"/>
      <c r="QHV35" s="450"/>
      <c r="QHW35" s="454"/>
      <c r="QHX35" s="455"/>
      <c r="QHY35" s="453"/>
      <c r="QHZ35" s="456"/>
      <c r="QIA35" s="453"/>
      <c r="QIB35" s="456"/>
      <c r="QIC35" s="454"/>
      <c r="QID35" s="451"/>
      <c r="QIE35" s="454"/>
      <c r="QIF35" s="450"/>
      <c r="QIG35" s="456"/>
      <c r="QIH35" s="456"/>
      <c r="QII35" s="456"/>
      <c r="QIJ35" s="456"/>
      <c r="QIK35" s="271"/>
      <c r="QIL35" s="451"/>
      <c r="QIM35" s="454"/>
      <c r="QIN35" s="451"/>
      <c r="QIO35" s="457"/>
      <c r="QIP35" s="271"/>
      <c r="QIQ35" s="451"/>
      <c r="QIR35" s="454"/>
      <c r="QIS35" s="451"/>
      <c r="QIT35" s="457"/>
      <c r="QIU35" s="451"/>
      <c r="QIV35" s="457"/>
      <c r="QIW35" s="457"/>
      <c r="QIX35" s="457"/>
      <c r="QIY35" s="271"/>
      <c r="QIZ35" s="271"/>
      <c r="QJA35" s="451"/>
      <c r="QJB35" s="454"/>
      <c r="QJC35" s="451"/>
      <c r="QJD35" s="454"/>
      <c r="QJE35" s="458"/>
      <c r="QJF35" s="459"/>
      <c r="QJG35" s="460"/>
      <c r="QJH35" s="461"/>
      <c r="QJI35" s="462"/>
      <c r="QJJ35" s="458"/>
      <c r="QJK35" s="451"/>
      <c r="QJL35" s="463"/>
      <c r="QJM35" s="451"/>
      <c r="QJN35" s="451"/>
      <c r="QJO35" s="453"/>
      <c r="QJQ35" s="449"/>
      <c r="QJR35" s="449"/>
      <c r="QJS35" s="449"/>
      <c r="QJT35" s="450"/>
      <c r="QJU35" s="451"/>
      <c r="QJV35" s="451"/>
      <c r="QJW35" s="451"/>
      <c r="QJX35" s="449"/>
      <c r="QJY35" s="452"/>
      <c r="QJZ35" s="453"/>
      <c r="QKA35" s="454"/>
      <c r="QKB35" s="449"/>
      <c r="QKC35" s="453"/>
      <c r="QKD35" s="453"/>
      <c r="QKE35" s="450"/>
      <c r="QKF35" s="454"/>
      <c r="QKG35" s="455"/>
      <c r="QKH35" s="453"/>
      <c r="QKI35" s="456"/>
      <c r="QKJ35" s="453"/>
      <c r="QKK35" s="456"/>
      <c r="QKL35" s="454"/>
      <c r="QKM35" s="451"/>
      <c r="QKN35" s="454"/>
      <c r="QKO35" s="450"/>
      <c r="QKP35" s="456"/>
      <c r="QKQ35" s="456"/>
      <c r="QKR35" s="456"/>
      <c r="QKS35" s="456"/>
      <c r="QKT35" s="271"/>
      <c r="QKU35" s="451"/>
      <c r="QKV35" s="454"/>
      <c r="QKW35" s="451"/>
      <c r="QKX35" s="457"/>
      <c r="QKY35" s="271"/>
      <c r="QKZ35" s="451"/>
      <c r="QLA35" s="454"/>
      <c r="QLB35" s="451"/>
      <c r="QLC35" s="457"/>
      <c r="QLD35" s="451"/>
      <c r="QLE35" s="457"/>
      <c r="QLF35" s="457"/>
      <c r="QLG35" s="457"/>
      <c r="QLH35" s="271"/>
      <c r="QLI35" s="271"/>
      <c r="QLJ35" s="451"/>
      <c r="QLK35" s="454"/>
      <c r="QLL35" s="451"/>
      <c r="QLM35" s="454"/>
      <c r="QLN35" s="458"/>
      <c r="QLO35" s="459"/>
      <c r="QLP35" s="460"/>
      <c r="QLQ35" s="461"/>
      <c r="QLR35" s="462"/>
      <c r="QLS35" s="458"/>
      <c r="QLT35" s="451"/>
      <c r="QLU35" s="463"/>
      <c r="QLV35" s="451"/>
      <c r="QLW35" s="451"/>
      <c r="QLX35" s="453"/>
      <c r="QLZ35" s="449"/>
      <c r="QMA35" s="449"/>
      <c r="QMB35" s="449"/>
      <c r="QMC35" s="450"/>
      <c r="QMD35" s="451"/>
      <c r="QME35" s="451"/>
      <c r="QMF35" s="451"/>
      <c r="QMG35" s="449"/>
      <c r="QMH35" s="452"/>
      <c r="QMI35" s="453"/>
      <c r="QMJ35" s="454"/>
      <c r="QMK35" s="449"/>
      <c r="QML35" s="453"/>
      <c r="QMM35" s="453"/>
      <c r="QMN35" s="450"/>
      <c r="QMO35" s="454"/>
      <c r="QMP35" s="455"/>
      <c r="QMQ35" s="453"/>
      <c r="QMR35" s="456"/>
      <c r="QMS35" s="453"/>
      <c r="QMT35" s="456"/>
      <c r="QMU35" s="454"/>
      <c r="QMV35" s="451"/>
      <c r="QMW35" s="454"/>
      <c r="QMX35" s="450"/>
      <c r="QMY35" s="456"/>
      <c r="QMZ35" s="456"/>
      <c r="QNA35" s="456"/>
      <c r="QNB35" s="456"/>
      <c r="QNC35" s="271"/>
      <c r="QND35" s="451"/>
      <c r="QNE35" s="454"/>
      <c r="QNF35" s="451"/>
      <c r="QNG35" s="457"/>
      <c r="QNH35" s="271"/>
      <c r="QNI35" s="451"/>
      <c r="QNJ35" s="454"/>
      <c r="QNK35" s="451"/>
      <c r="QNL35" s="457"/>
      <c r="QNM35" s="451"/>
      <c r="QNN35" s="457"/>
      <c r="QNO35" s="457"/>
      <c r="QNP35" s="457"/>
      <c r="QNQ35" s="271"/>
      <c r="QNR35" s="271"/>
      <c r="QNS35" s="451"/>
      <c r="QNT35" s="454"/>
      <c r="QNU35" s="451"/>
      <c r="QNV35" s="454"/>
      <c r="QNW35" s="458"/>
      <c r="QNX35" s="459"/>
      <c r="QNY35" s="460"/>
      <c r="QNZ35" s="461"/>
      <c r="QOA35" s="462"/>
      <c r="QOB35" s="458"/>
      <c r="QOC35" s="451"/>
      <c r="QOD35" s="463"/>
      <c r="QOE35" s="451"/>
      <c r="QOF35" s="451"/>
      <c r="QOG35" s="453"/>
      <c r="QOI35" s="449"/>
      <c r="QOJ35" s="449"/>
      <c r="QOK35" s="449"/>
      <c r="QOL35" s="450"/>
      <c r="QOM35" s="451"/>
      <c r="QON35" s="451"/>
      <c r="QOO35" s="451"/>
      <c r="QOP35" s="449"/>
      <c r="QOQ35" s="452"/>
      <c r="QOR35" s="453"/>
      <c r="QOS35" s="454"/>
      <c r="QOT35" s="449"/>
      <c r="QOU35" s="453"/>
      <c r="QOV35" s="453"/>
      <c r="QOW35" s="450"/>
      <c r="QOX35" s="454"/>
      <c r="QOY35" s="455"/>
      <c r="QOZ35" s="453"/>
      <c r="QPA35" s="456"/>
      <c r="QPB35" s="453"/>
      <c r="QPC35" s="456"/>
      <c r="QPD35" s="454"/>
      <c r="QPE35" s="451"/>
      <c r="QPF35" s="454"/>
      <c r="QPG35" s="450"/>
      <c r="QPH35" s="456"/>
      <c r="QPI35" s="456"/>
      <c r="QPJ35" s="456"/>
      <c r="QPK35" s="456"/>
      <c r="QPL35" s="271"/>
      <c r="QPM35" s="451"/>
      <c r="QPN35" s="454"/>
      <c r="QPO35" s="451"/>
      <c r="QPP35" s="457"/>
      <c r="QPQ35" s="271"/>
      <c r="QPR35" s="451"/>
      <c r="QPS35" s="454"/>
      <c r="QPT35" s="451"/>
      <c r="QPU35" s="457"/>
      <c r="QPV35" s="451"/>
      <c r="QPW35" s="457"/>
      <c r="QPX35" s="457"/>
      <c r="QPY35" s="457"/>
      <c r="QPZ35" s="271"/>
      <c r="QQA35" s="271"/>
      <c r="QQB35" s="451"/>
      <c r="QQC35" s="454"/>
      <c r="QQD35" s="451"/>
      <c r="QQE35" s="454"/>
      <c r="QQF35" s="458"/>
      <c r="QQG35" s="459"/>
      <c r="QQH35" s="460"/>
      <c r="QQI35" s="461"/>
      <c r="QQJ35" s="462"/>
      <c r="QQK35" s="458"/>
      <c r="QQL35" s="451"/>
      <c r="QQM35" s="463"/>
      <c r="QQN35" s="451"/>
      <c r="QQO35" s="451"/>
      <c r="QQP35" s="453"/>
      <c r="QQR35" s="449"/>
      <c r="QQS35" s="449"/>
      <c r="QQT35" s="449"/>
      <c r="QQU35" s="450"/>
      <c r="QQV35" s="451"/>
      <c r="QQW35" s="451"/>
      <c r="QQX35" s="451"/>
      <c r="QQY35" s="449"/>
      <c r="QQZ35" s="452"/>
      <c r="QRA35" s="453"/>
      <c r="QRB35" s="454"/>
      <c r="QRC35" s="449"/>
      <c r="QRD35" s="453"/>
      <c r="QRE35" s="453"/>
      <c r="QRF35" s="450"/>
      <c r="QRG35" s="454"/>
      <c r="QRH35" s="455"/>
      <c r="QRI35" s="453"/>
      <c r="QRJ35" s="456"/>
      <c r="QRK35" s="453"/>
      <c r="QRL35" s="456"/>
      <c r="QRM35" s="454"/>
      <c r="QRN35" s="451"/>
      <c r="QRO35" s="454"/>
      <c r="QRP35" s="450"/>
      <c r="QRQ35" s="456"/>
      <c r="QRR35" s="456"/>
      <c r="QRS35" s="456"/>
      <c r="QRT35" s="456"/>
      <c r="QRU35" s="271"/>
      <c r="QRV35" s="451"/>
      <c r="QRW35" s="454"/>
      <c r="QRX35" s="451"/>
      <c r="QRY35" s="457"/>
      <c r="QRZ35" s="271"/>
      <c r="QSA35" s="451"/>
      <c r="QSB35" s="454"/>
      <c r="QSC35" s="451"/>
      <c r="QSD35" s="457"/>
      <c r="QSE35" s="451"/>
      <c r="QSF35" s="457"/>
      <c r="QSG35" s="457"/>
      <c r="QSH35" s="457"/>
      <c r="QSI35" s="271"/>
      <c r="QSJ35" s="271"/>
      <c r="QSK35" s="451"/>
      <c r="QSL35" s="454"/>
      <c r="QSM35" s="451"/>
      <c r="QSN35" s="454"/>
      <c r="QSO35" s="458"/>
      <c r="QSP35" s="459"/>
      <c r="QSQ35" s="460"/>
      <c r="QSR35" s="461"/>
      <c r="QSS35" s="462"/>
      <c r="QST35" s="458"/>
      <c r="QSU35" s="451"/>
      <c r="QSV35" s="463"/>
      <c r="QSW35" s="451"/>
      <c r="QSX35" s="451"/>
      <c r="QSY35" s="453"/>
      <c r="QTA35" s="449"/>
      <c r="QTB35" s="449"/>
      <c r="QTC35" s="449"/>
      <c r="QTD35" s="450"/>
      <c r="QTE35" s="451"/>
      <c r="QTF35" s="451"/>
      <c r="QTG35" s="451"/>
      <c r="QTH35" s="449"/>
      <c r="QTI35" s="452"/>
      <c r="QTJ35" s="453"/>
      <c r="QTK35" s="454"/>
      <c r="QTL35" s="449"/>
      <c r="QTM35" s="453"/>
      <c r="QTN35" s="453"/>
      <c r="QTO35" s="450"/>
      <c r="QTP35" s="454"/>
      <c r="QTQ35" s="455"/>
      <c r="QTR35" s="453"/>
      <c r="QTS35" s="456"/>
      <c r="QTT35" s="453"/>
      <c r="QTU35" s="456"/>
      <c r="QTV35" s="454"/>
      <c r="QTW35" s="451"/>
      <c r="QTX35" s="454"/>
      <c r="QTY35" s="450"/>
      <c r="QTZ35" s="456"/>
      <c r="QUA35" s="456"/>
      <c r="QUB35" s="456"/>
      <c r="QUC35" s="456"/>
      <c r="QUD35" s="271"/>
      <c r="QUE35" s="451"/>
      <c r="QUF35" s="454"/>
      <c r="QUG35" s="451"/>
      <c r="QUH35" s="457"/>
      <c r="QUI35" s="271"/>
      <c r="QUJ35" s="451"/>
      <c r="QUK35" s="454"/>
      <c r="QUL35" s="451"/>
      <c r="QUM35" s="457"/>
      <c r="QUN35" s="451"/>
      <c r="QUO35" s="457"/>
      <c r="QUP35" s="457"/>
      <c r="QUQ35" s="457"/>
      <c r="QUR35" s="271"/>
      <c r="QUS35" s="271"/>
      <c r="QUT35" s="451"/>
      <c r="QUU35" s="454"/>
      <c r="QUV35" s="451"/>
      <c r="QUW35" s="454"/>
      <c r="QUX35" s="458"/>
      <c r="QUY35" s="459"/>
      <c r="QUZ35" s="460"/>
      <c r="QVA35" s="461"/>
      <c r="QVB35" s="462"/>
      <c r="QVC35" s="458"/>
      <c r="QVD35" s="451"/>
      <c r="QVE35" s="463"/>
      <c r="QVF35" s="451"/>
      <c r="QVG35" s="451"/>
      <c r="QVH35" s="453"/>
      <c r="QVJ35" s="449"/>
      <c r="QVK35" s="449"/>
      <c r="QVL35" s="449"/>
      <c r="QVM35" s="450"/>
      <c r="QVN35" s="451"/>
      <c r="QVO35" s="451"/>
      <c r="QVP35" s="451"/>
      <c r="QVQ35" s="449"/>
      <c r="QVR35" s="452"/>
      <c r="QVS35" s="453"/>
      <c r="QVT35" s="454"/>
      <c r="QVU35" s="449"/>
      <c r="QVV35" s="453"/>
      <c r="QVW35" s="453"/>
      <c r="QVX35" s="450"/>
      <c r="QVY35" s="454"/>
      <c r="QVZ35" s="455"/>
      <c r="QWA35" s="453"/>
      <c r="QWB35" s="456"/>
      <c r="QWC35" s="453"/>
      <c r="QWD35" s="456"/>
      <c r="QWE35" s="454"/>
      <c r="QWF35" s="451"/>
      <c r="QWG35" s="454"/>
      <c r="QWH35" s="450"/>
      <c r="QWI35" s="456"/>
      <c r="QWJ35" s="456"/>
      <c r="QWK35" s="456"/>
      <c r="QWL35" s="456"/>
      <c r="QWM35" s="271"/>
      <c r="QWN35" s="451"/>
      <c r="QWO35" s="454"/>
      <c r="QWP35" s="451"/>
      <c r="QWQ35" s="457"/>
      <c r="QWR35" s="271"/>
      <c r="QWS35" s="451"/>
      <c r="QWT35" s="454"/>
      <c r="QWU35" s="451"/>
      <c r="QWV35" s="457"/>
      <c r="QWW35" s="451"/>
      <c r="QWX35" s="457"/>
      <c r="QWY35" s="457"/>
      <c r="QWZ35" s="457"/>
      <c r="QXA35" s="271"/>
      <c r="QXB35" s="271"/>
      <c r="QXC35" s="451"/>
      <c r="QXD35" s="454"/>
      <c r="QXE35" s="451"/>
      <c r="QXF35" s="454"/>
      <c r="QXG35" s="458"/>
      <c r="QXH35" s="459"/>
      <c r="QXI35" s="460"/>
      <c r="QXJ35" s="461"/>
      <c r="QXK35" s="462"/>
      <c r="QXL35" s="458"/>
      <c r="QXM35" s="451"/>
      <c r="QXN35" s="463"/>
      <c r="QXO35" s="451"/>
      <c r="QXP35" s="451"/>
      <c r="QXQ35" s="453"/>
      <c r="QXS35" s="449"/>
      <c r="QXT35" s="449"/>
      <c r="QXU35" s="449"/>
      <c r="QXV35" s="450"/>
      <c r="QXW35" s="451"/>
      <c r="QXX35" s="451"/>
      <c r="QXY35" s="451"/>
      <c r="QXZ35" s="449"/>
      <c r="QYA35" s="452"/>
      <c r="QYB35" s="453"/>
      <c r="QYC35" s="454"/>
      <c r="QYD35" s="449"/>
      <c r="QYE35" s="453"/>
      <c r="QYF35" s="453"/>
      <c r="QYG35" s="450"/>
      <c r="QYH35" s="454"/>
      <c r="QYI35" s="455"/>
      <c r="QYJ35" s="453"/>
      <c r="QYK35" s="456"/>
      <c r="QYL35" s="453"/>
      <c r="QYM35" s="456"/>
      <c r="QYN35" s="454"/>
      <c r="QYO35" s="451"/>
      <c r="QYP35" s="454"/>
      <c r="QYQ35" s="450"/>
      <c r="QYR35" s="456"/>
      <c r="QYS35" s="456"/>
      <c r="QYT35" s="456"/>
      <c r="QYU35" s="456"/>
      <c r="QYV35" s="271"/>
      <c r="QYW35" s="451"/>
      <c r="QYX35" s="454"/>
      <c r="QYY35" s="451"/>
      <c r="QYZ35" s="457"/>
      <c r="QZA35" s="271"/>
      <c r="QZB35" s="451"/>
      <c r="QZC35" s="454"/>
      <c r="QZD35" s="451"/>
      <c r="QZE35" s="457"/>
      <c r="QZF35" s="451"/>
      <c r="QZG35" s="457"/>
      <c r="QZH35" s="457"/>
      <c r="QZI35" s="457"/>
      <c r="QZJ35" s="271"/>
      <c r="QZK35" s="271"/>
      <c r="QZL35" s="451"/>
      <c r="QZM35" s="454"/>
      <c r="QZN35" s="451"/>
      <c r="QZO35" s="454"/>
      <c r="QZP35" s="458"/>
      <c r="QZQ35" s="459"/>
      <c r="QZR35" s="460"/>
      <c r="QZS35" s="461"/>
      <c r="QZT35" s="462"/>
      <c r="QZU35" s="458"/>
      <c r="QZV35" s="451"/>
      <c r="QZW35" s="463"/>
      <c r="QZX35" s="451"/>
      <c r="QZY35" s="451"/>
      <c r="QZZ35" s="453"/>
      <c r="RAB35" s="449"/>
      <c r="RAC35" s="449"/>
      <c r="RAD35" s="449"/>
      <c r="RAE35" s="450"/>
      <c r="RAF35" s="451"/>
      <c r="RAG35" s="451"/>
      <c r="RAH35" s="451"/>
      <c r="RAI35" s="449"/>
      <c r="RAJ35" s="452"/>
      <c r="RAK35" s="453"/>
      <c r="RAL35" s="454"/>
      <c r="RAM35" s="449"/>
      <c r="RAN35" s="453"/>
      <c r="RAO35" s="453"/>
      <c r="RAP35" s="450"/>
      <c r="RAQ35" s="454"/>
      <c r="RAR35" s="455"/>
      <c r="RAS35" s="453"/>
      <c r="RAT35" s="456"/>
      <c r="RAU35" s="453"/>
      <c r="RAV35" s="456"/>
      <c r="RAW35" s="454"/>
      <c r="RAX35" s="451"/>
      <c r="RAY35" s="454"/>
      <c r="RAZ35" s="450"/>
      <c r="RBA35" s="456"/>
      <c r="RBB35" s="456"/>
      <c r="RBC35" s="456"/>
      <c r="RBD35" s="456"/>
      <c r="RBE35" s="271"/>
      <c r="RBF35" s="451"/>
      <c r="RBG35" s="454"/>
      <c r="RBH35" s="451"/>
      <c r="RBI35" s="457"/>
      <c r="RBJ35" s="271"/>
      <c r="RBK35" s="451"/>
      <c r="RBL35" s="454"/>
      <c r="RBM35" s="451"/>
      <c r="RBN35" s="457"/>
      <c r="RBO35" s="451"/>
      <c r="RBP35" s="457"/>
      <c r="RBQ35" s="457"/>
      <c r="RBR35" s="457"/>
      <c r="RBS35" s="271"/>
      <c r="RBT35" s="271"/>
      <c r="RBU35" s="451"/>
      <c r="RBV35" s="454"/>
      <c r="RBW35" s="451"/>
      <c r="RBX35" s="454"/>
      <c r="RBY35" s="458"/>
      <c r="RBZ35" s="459"/>
      <c r="RCA35" s="460"/>
      <c r="RCB35" s="461"/>
      <c r="RCC35" s="462"/>
      <c r="RCD35" s="458"/>
      <c r="RCE35" s="451"/>
      <c r="RCF35" s="463"/>
      <c r="RCG35" s="451"/>
      <c r="RCH35" s="451"/>
      <c r="RCI35" s="453"/>
      <c r="RCK35" s="449"/>
      <c r="RCL35" s="449"/>
      <c r="RCM35" s="449"/>
      <c r="RCN35" s="450"/>
      <c r="RCO35" s="451"/>
      <c r="RCP35" s="451"/>
      <c r="RCQ35" s="451"/>
      <c r="RCR35" s="449"/>
      <c r="RCS35" s="452"/>
      <c r="RCT35" s="453"/>
      <c r="RCU35" s="454"/>
      <c r="RCV35" s="449"/>
      <c r="RCW35" s="453"/>
      <c r="RCX35" s="453"/>
      <c r="RCY35" s="450"/>
      <c r="RCZ35" s="454"/>
      <c r="RDA35" s="455"/>
      <c r="RDB35" s="453"/>
      <c r="RDC35" s="456"/>
      <c r="RDD35" s="453"/>
      <c r="RDE35" s="456"/>
      <c r="RDF35" s="454"/>
      <c r="RDG35" s="451"/>
      <c r="RDH35" s="454"/>
      <c r="RDI35" s="450"/>
      <c r="RDJ35" s="456"/>
      <c r="RDK35" s="456"/>
      <c r="RDL35" s="456"/>
      <c r="RDM35" s="456"/>
      <c r="RDN35" s="271"/>
      <c r="RDO35" s="451"/>
      <c r="RDP35" s="454"/>
      <c r="RDQ35" s="451"/>
      <c r="RDR35" s="457"/>
      <c r="RDS35" s="271"/>
      <c r="RDT35" s="451"/>
      <c r="RDU35" s="454"/>
      <c r="RDV35" s="451"/>
      <c r="RDW35" s="457"/>
      <c r="RDX35" s="451"/>
      <c r="RDY35" s="457"/>
      <c r="RDZ35" s="457"/>
      <c r="REA35" s="457"/>
      <c r="REB35" s="271"/>
      <c r="REC35" s="271"/>
      <c r="RED35" s="451"/>
      <c r="REE35" s="454"/>
      <c r="REF35" s="451"/>
      <c r="REG35" s="454"/>
      <c r="REH35" s="458"/>
      <c r="REI35" s="459"/>
      <c r="REJ35" s="460"/>
      <c r="REK35" s="461"/>
      <c r="REL35" s="462"/>
      <c r="REM35" s="458"/>
      <c r="REN35" s="451"/>
      <c r="REO35" s="463"/>
      <c r="REP35" s="451"/>
      <c r="REQ35" s="451"/>
      <c r="RER35" s="453"/>
      <c r="RET35" s="449"/>
      <c r="REU35" s="449"/>
      <c r="REV35" s="449"/>
      <c r="REW35" s="450"/>
      <c r="REX35" s="451"/>
      <c r="REY35" s="451"/>
      <c r="REZ35" s="451"/>
      <c r="RFA35" s="449"/>
      <c r="RFB35" s="452"/>
      <c r="RFC35" s="453"/>
      <c r="RFD35" s="454"/>
      <c r="RFE35" s="449"/>
      <c r="RFF35" s="453"/>
      <c r="RFG35" s="453"/>
      <c r="RFH35" s="450"/>
      <c r="RFI35" s="454"/>
      <c r="RFJ35" s="455"/>
      <c r="RFK35" s="453"/>
      <c r="RFL35" s="456"/>
      <c r="RFM35" s="453"/>
      <c r="RFN35" s="456"/>
      <c r="RFO35" s="454"/>
      <c r="RFP35" s="451"/>
      <c r="RFQ35" s="454"/>
      <c r="RFR35" s="450"/>
      <c r="RFS35" s="456"/>
      <c r="RFT35" s="456"/>
      <c r="RFU35" s="456"/>
      <c r="RFV35" s="456"/>
      <c r="RFW35" s="271"/>
      <c r="RFX35" s="451"/>
      <c r="RFY35" s="454"/>
      <c r="RFZ35" s="451"/>
      <c r="RGA35" s="457"/>
      <c r="RGB35" s="271"/>
      <c r="RGC35" s="451"/>
      <c r="RGD35" s="454"/>
      <c r="RGE35" s="451"/>
      <c r="RGF35" s="457"/>
      <c r="RGG35" s="451"/>
      <c r="RGH35" s="457"/>
      <c r="RGI35" s="457"/>
      <c r="RGJ35" s="457"/>
      <c r="RGK35" s="271"/>
      <c r="RGL35" s="271"/>
      <c r="RGM35" s="451"/>
      <c r="RGN35" s="454"/>
      <c r="RGO35" s="451"/>
      <c r="RGP35" s="454"/>
      <c r="RGQ35" s="458"/>
      <c r="RGR35" s="459"/>
      <c r="RGS35" s="460"/>
      <c r="RGT35" s="461"/>
      <c r="RGU35" s="462"/>
      <c r="RGV35" s="458"/>
      <c r="RGW35" s="451"/>
      <c r="RGX35" s="463"/>
      <c r="RGY35" s="451"/>
      <c r="RGZ35" s="451"/>
      <c r="RHA35" s="453"/>
      <c r="RHC35" s="449"/>
      <c r="RHD35" s="449"/>
      <c r="RHE35" s="449"/>
      <c r="RHF35" s="450"/>
      <c r="RHG35" s="451"/>
      <c r="RHH35" s="451"/>
      <c r="RHI35" s="451"/>
      <c r="RHJ35" s="449"/>
      <c r="RHK35" s="452"/>
      <c r="RHL35" s="453"/>
      <c r="RHM35" s="454"/>
      <c r="RHN35" s="449"/>
      <c r="RHO35" s="453"/>
      <c r="RHP35" s="453"/>
      <c r="RHQ35" s="450"/>
      <c r="RHR35" s="454"/>
      <c r="RHS35" s="455"/>
      <c r="RHT35" s="453"/>
      <c r="RHU35" s="456"/>
      <c r="RHV35" s="453"/>
      <c r="RHW35" s="456"/>
      <c r="RHX35" s="454"/>
      <c r="RHY35" s="451"/>
      <c r="RHZ35" s="454"/>
      <c r="RIA35" s="450"/>
      <c r="RIB35" s="456"/>
      <c r="RIC35" s="456"/>
      <c r="RID35" s="456"/>
      <c r="RIE35" s="456"/>
      <c r="RIF35" s="271"/>
      <c r="RIG35" s="451"/>
      <c r="RIH35" s="454"/>
      <c r="RII35" s="451"/>
      <c r="RIJ35" s="457"/>
      <c r="RIK35" s="271"/>
      <c r="RIL35" s="451"/>
      <c r="RIM35" s="454"/>
      <c r="RIN35" s="451"/>
      <c r="RIO35" s="457"/>
      <c r="RIP35" s="451"/>
      <c r="RIQ35" s="457"/>
      <c r="RIR35" s="457"/>
      <c r="RIS35" s="457"/>
      <c r="RIT35" s="271"/>
      <c r="RIU35" s="271"/>
      <c r="RIV35" s="451"/>
      <c r="RIW35" s="454"/>
      <c r="RIX35" s="451"/>
      <c r="RIY35" s="454"/>
      <c r="RIZ35" s="458"/>
      <c r="RJA35" s="459"/>
      <c r="RJB35" s="460"/>
      <c r="RJC35" s="461"/>
      <c r="RJD35" s="462"/>
      <c r="RJE35" s="458"/>
      <c r="RJF35" s="451"/>
      <c r="RJG35" s="463"/>
      <c r="RJH35" s="451"/>
      <c r="RJI35" s="451"/>
      <c r="RJJ35" s="453"/>
      <c r="RJL35" s="449"/>
      <c r="RJM35" s="449"/>
      <c r="RJN35" s="449"/>
      <c r="RJO35" s="450"/>
      <c r="RJP35" s="451"/>
      <c r="RJQ35" s="451"/>
      <c r="RJR35" s="451"/>
      <c r="RJS35" s="449"/>
      <c r="RJT35" s="452"/>
      <c r="RJU35" s="453"/>
      <c r="RJV35" s="454"/>
      <c r="RJW35" s="449"/>
      <c r="RJX35" s="453"/>
      <c r="RJY35" s="453"/>
      <c r="RJZ35" s="450"/>
      <c r="RKA35" s="454"/>
      <c r="RKB35" s="455"/>
      <c r="RKC35" s="453"/>
      <c r="RKD35" s="456"/>
      <c r="RKE35" s="453"/>
      <c r="RKF35" s="456"/>
      <c r="RKG35" s="454"/>
      <c r="RKH35" s="451"/>
      <c r="RKI35" s="454"/>
      <c r="RKJ35" s="450"/>
      <c r="RKK35" s="456"/>
      <c r="RKL35" s="456"/>
      <c r="RKM35" s="456"/>
      <c r="RKN35" s="456"/>
      <c r="RKO35" s="271"/>
      <c r="RKP35" s="451"/>
      <c r="RKQ35" s="454"/>
      <c r="RKR35" s="451"/>
      <c r="RKS35" s="457"/>
      <c r="RKT35" s="271"/>
      <c r="RKU35" s="451"/>
      <c r="RKV35" s="454"/>
      <c r="RKW35" s="451"/>
      <c r="RKX35" s="457"/>
      <c r="RKY35" s="451"/>
      <c r="RKZ35" s="457"/>
      <c r="RLA35" s="457"/>
      <c r="RLB35" s="457"/>
      <c r="RLC35" s="271"/>
      <c r="RLD35" s="271"/>
      <c r="RLE35" s="451"/>
      <c r="RLF35" s="454"/>
      <c r="RLG35" s="451"/>
      <c r="RLH35" s="454"/>
      <c r="RLI35" s="458"/>
      <c r="RLJ35" s="459"/>
      <c r="RLK35" s="460"/>
      <c r="RLL35" s="461"/>
      <c r="RLM35" s="462"/>
      <c r="RLN35" s="458"/>
      <c r="RLO35" s="451"/>
      <c r="RLP35" s="463"/>
      <c r="RLQ35" s="451"/>
      <c r="RLR35" s="451"/>
      <c r="RLS35" s="453"/>
      <c r="RLU35" s="449"/>
      <c r="RLV35" s="449"/>
      <c r="RLW35" s="449"/>
      <c r="RLX35" s="450"/>
      <c r="RLY35" s="451"/>
      <c r="RLZ35" s="451"/>
      <c r="RMA35" s="451"/>
      <c r="RMB35" s="449"/>
      <c r="RMC35" s="452"/>
      <c r="RMD35" s="453"/>
      <c r="RME35" s="454"/>
      <c r="RMF35" s="449"/>
      <c r="RMG35" s="453"/>
      <c r="RMH35" s="453"/>
      <c r="RMI35" s="450"/>
      <c r="RMJ35" s="454"/>
      <c r="RMK35" s="455"/>
      <c r="RML35" s="453"/>
      <c r="RMM35" s="456"/>
      <c r="RMN35" s="453"/>
      <c r="RMO35" s="456"/>
      <c r="RMP35" s="454"/>
      <c r="RMQ35" s="451"/>
      <c r="RMR35" s="454"/>
      <c r="RMS35" s="450"/>
      <c r="RMT35" s="456"/>
      <c r="RMU35" s="456"/>
      <c r="RMV35" s="456"/>
      <c r="RMW35" s="456"/>
      <c r="RMX35" s="271"/>
      <c r="RMY35" s="451"/>
      <c r="RMZ35" s="454"/>
      <c r="RNA35" s="451"/>
      <c r="RNB35" s="457"/>
      <c r="RNC35" s="271"/>
      <c r="RND35" s="451"/>
      <c r="RNE35" s="454"/>
      <c r="RNF35" s="451"/>
      <c r="RNG35" s="457"/>
      <c r="RNH35" s="451"/>
      <c r="RNI35" s="457"/>
      <c r="RNJ35" s="457"/>
      <c r="RNK35" s="457"/>
      <c r="RNL35" s="271"/>
      <c r="RNM35" s="271"/>
      <c r="RNN35" s="451"/>
      <c r="RNO35" s="454"/>
      <c r="RNP35" s="451"/>
      <c r="RNQ35" s="454"/>
      <c r="RNR35" s="458"/>
      <c r="RNS35" s="459"/>
      <c r="RNT35" s="460"/>
      <c r="RNU35" s="461"/>
      <c r="RNV35" s="462"/>
      <c r="RNW35" s="458"/>
      <c r="RNX35" s="451"/>
      <c r="RNY35" s="463"/>
      <c r="RNZ35" s="451"/>
      <c r="ROA35" s="451"/>
      <c r="ROB35" s="453"/>
      <c r="ROD35" s="449"/>
      <c r="ROE35" s="449"/>
      <c r="ROF35" s="449"/>
      <c r="ROG35" s="450"/>
      <c r="ROH35" s="451"/>
      <c r="ROI35" s="451"/>
      <c r="ROJ35" s="451"/>
      <c r="ROK35" s="449"/>
      <c r="ROL35" s="452"/>
      <c r="ROM35" s="453"/>
      <c r="RON35" s="454"/>
      <c r="ROO35" s="449"/>
      <c r="ROP35" s="453"/>
      <c r="ROQ35" s="453"/>
      <c r="ROR35" s="450"/>
      <c r="ROS35" s="454"/>
      <c r="ROT35" s="455"/>
      <c r="ROU35" s="453"/>
      <c r="ROV35" s="456"/>
      <c r="ROW35" s="453"/>
      <c r="ROX35" s="456"/>
      <c r="ROY35" s="454"/>
      <c r="ROZ35" s="451"/>
      <c r="RPA35" s="454"/>
      <c r="RPB35" s="450"/>
      <c r="RPC35" s="456"/>
      <c r="RPD35" s="456"/>
      <c r="RPE35" s="456"/>
      <c r="RPF35" s="456"/>
      <c r="RPG35" s="271"/>
      <c r="RPH35" s="451"/>
      <c r="RPI35" s="454"/>
      <c r="RPJ35" s="451"/>
      <c r="RPK35" s="457"/>
      <c r="RPL35" s="271"/>
      <c r="RPM35" s="451"/>
      <c r="RPN35" s="454"/>
      <c r="RPO35" s="451"/>
      <c r="RPP35" s="457"/>
      <c r="RPQ35" s="451"/>
      <c r="RPR35" s="457"/>
      <c r="RPS35" s="457"/>
      <c r="RPT35" s="457"/>
      <c r="RPU35" s="271"/>
      <c r="RPV35" s="271"/>
      <c r="RPW35" s="451"/>
      <c r="RPX35" s="454"/>
      <c r="RPY35" s="451"/>
      <c r="RPZ35" s="454"/>
      <c r="RQA35" s="458"/>
      <c r="RQB35" s="459"/>
      <c r="RQC35" s="460"/>
      <c r="RQD35" s="461"/>
      <c r="RQE35" s="462"/>
      <c r="RQF35" s="458"/>
      <c r="RQG35" s="451"/>
      <c r="RQH35" s="463"/>
      <c r="RQI35" s="451"/>
      <c r="RQJ35" s="451"/>
      <c r="RQK35" s="453"/>
      <c r="RQM35" s="449"/>
      <c r="RQN35" s="449"/>
      <c r="RQO35" s="449"/>
      <c r="RQP35" s="450"/>
      <c r="RQQ35" s="451"/>
      <c r="RQR35" s="451"/>
      <c r="RQS35" s="451"/>
      <c r="RQT35" s="449"/>
      <c r="RQU35" s="452"/>
      <c r="RQV35" s="453"/>
      <c r="RQW35" s="454"/>
      <c r="RQX35" s="449"/>
      <c r="RQY35" s="453"/>
      <c r="RQZ35" s="453"/>
      <c r="RRA35" s="450"/>
      <c r="RRB35" s="454"/>
      <c r="RRC35" s="455"/>
      <c r="RRD35" s="453"/>
      <c r="RRE35" s="456"/>
      <c r="RRF35" s="453"/>
      <c r="RRG35" s="456"/>
      <c r="RRH35" s="454"/>
      <c r="RRI35" s="451"/>
      <c r="RRJ35" s="454"/>
      <c r="RRK35" s="450"/>
      <c r="RRL35" s="456"/>
      <c r="RRM35" s="456"/>
      <c r="RRN35" s="456"/>
      <c r="RRO35" s="456"/>
      <c r="RRP35" s="271"/>
      <c r="RRQ35" s="451"/>
      <c r="RRR35" s="454"/>
      <c r="RRS35" s="451"/>
      <c r="RRT35" s="457"/>
      <c r="RRU35" s="271"/>
      <c r="RRV35" s="451"/>
      <c r="RRW35" s="454"/>
      <c r="RRX35" s="451"/>
      <c r="RRY35" s="457"/>
      <c r="RRZ35" s="451"/>
      <c r="RSA35" s="457"/>
      <c r="RSB35" s="457"/>
      <c r="RSC35" s="457"/>
      <c r="RSD35" s="271"/>
      <c r="RSE35" s="271"/>
      <c r="RSF35" s="451"/>
      <c r="RSG35" s="454"/>
      <c r="RSH35" s="451"/>
      <c r="RSI35" s="454"/>
      <c r="RSJ35" s="458"/>
      <c r="RSK35" s="459"/>
      <c r="RSL35" s="460"/>
      <c r="RSM35" s="461"/>
      <c r="RSN35" s="462"/>
      <c r="RSO35" s="458"/>
      <c r="RSP35" s="451"/>
      <c r="RSQ35" s="463"/>
      <c r="RSR35" s="451"/>
      <c r="RSS35" s="451"/>
      <c r="RST35" s="453"/>
      <c r="RSV35" s="449"/>
      <c r="RSW35" s="449"/>
      <c r="RSX35" s="449"/>
      <c r="RSY35" s="450"/>
      <c r="RSZ35" s="451"/>
      <c r="RTA35" s="451"/>
      <c r="RTB35" s="451"/>
      <c r="RTC35" s="449"/>
      <c r="RTD35" s="452"/>
      <c r="RTE35" s="453"/>
      <c r="RTF35" s="454"/>
      <c r="RTG35" s="449"/>
      <c r="RTH35" s="453"/>
      <c r="RTI35" s="453"/>
      <c r="RTJ35" s="450"/>
      <c r="RTK35" s="454"/>
      <c r="RTL35" s="455"/>
      <c r="RTM35" s="453"/>
      <c r="RTN35" s="456"/>
      <c r="RTO35" s="453"/>
      <c r="RTP35" s="456"/>
      <c r="RTQ35" s="454"/>
      <c r="RTR35" s="451"/>
      <c r="RTS35" s="454"/>
      <c r="RTT35" s="450"/>
      <c r="RTU35" s="456"/>
      <c r="RTV35" s="456"/>
      <c r="RTW35" s="456"/>
      <c r="RTX35" s="456"/>
      <c r="RTY35" s="271"/>
      <c r="RTZ35" s="451"/>
      <c r="RUA35" s="454"/>
      <c r="RUB35" s="451"/>
      <c r="RUC35" s="457"/>
      <c r="RUD35" s="271"/>
      <c r="RUE35" s="451"/>
      <c r="RUF35" s="454"/>
      <c r="RUG35" s="451"/>
      <c r="RUH35" s="457"/>
      <c r="RUI35" s="451"/>
      <c r="RUJ35" s="457"/>
      <c r="RUK35" s="457"/>
      <c r="RUL35" s="457"/>
      <c r="RUM35" s="271"/>
      <c r="RUN35" s="271"/>
      <c r="RUO35" s="451"/>
      <c r="RUP35" s="454"/>
      <c r="RUQ35" s="451"/>
      <c r="RUR35" s="454"/>
      <c r="RUS35" s="458"/>
      <c r="RUT35" s="459"/>
      <c r="RUU35" s="460"/>
      <c r="RUV35" s="461"/>
      <c r="RUW35" s="462"/>
      <c r="RUX35" s="458"/>
      <c r="RUY35" s="451"/>
      <c r="RUZ35" s="463"/>
      <c r="RVA35" s="451"/>
      <c r="RVB35" s="451"/>
      <c r="RVC35" s="453"/>
      <c r="RVE35" s="449"/>
      <c r="RVF35" s="449"/>
      <c r="RVG35" s="449"/>
      <c r="RVH35" s="450"/>
      <c r="RVI35" s="451"/>
      <c r="RVJ35" s="451"/>
      <c r="RVK35" s="451"/>
      <c r="RVL35" s="449"/>
      <c r="RVM35" s="452"/>
      <c r="RVN35" s="453"/>
      <c r="RVO35" s="454"/>
      <c r="RVP35" s="449"/>
      <c r="RVQ35" s="453"/>
      <c r="RVR35" s="453"/>
      <c r="RVS35" s="450"/>
      <c r="RVT35" s="454"/>
      <c r="RVU35" s="455"/>
      <c r="RVV35" s="453"/>
      <c r="RVW35" s="456"/>
      <c r="RVX35" s="453"/>
      <c r="RVY35" s="456"/>
      <c r="RVZ35" s="454"/>
      <c r="RWA35" s="451"/>
      <c r="RWB35" s="454"/>
      <c r="RWC35" s="450"/>
      <c r="RWD35" s="456"/>
      <c r="RWE35" s="456"/>
      <c r="RWF35" s="456"/>
      <c r="RWG35" s="456"/>
      <c r="RWH35" s="271"/>
      <c r="RWI35" s="451"/>
      <c r="RWJ35" s="454"/>
      <c r="RWK35" s="451"/>
      <c r="RWL35" s="457"/>
      <c r="RWM35" s="271"/>
      <c r="RWN35" s="451"/>
      <c r="RWO35" s="454"/>
      <c r="RWP35" s="451"/>
      <c r="RWQ35" s="457"/>
      <c r="RWR35" s="451"/>
      <c r="RWS35" s="457"/>
      <c r="RWT35" s="457"/>
      <c r="RWU35" s="457"/>
      <c r="RWV35" s="271"/>
      <c r="RWW35" s="271"/>
      <c r="RWX35" s="451"/>
      <c r="RWY35" s="454"/>
      <c r="RWZ35" s="451"/>
      <c r="RXA35" s="454"/>
      <c r="RXB35" s="458"/>
      <c r="RXC35" s="459"/>
      <c r="RXD35" s="460"/>
      <c r="RXE35" s="461"/>
      <c r="RXF35" s="462"/>
      <c r="RXG35" s="458"/>
      <c r="RXH35" s="451"/>
      <c r="RXI35" s="463"/>
      <c r="RXJ35" s="451"/>
      <c r="RXK35" s="451"/>
      <c r="RXL35" s="453"/>
      <c r="RXN35" s="449"/>
      <c r="RXO35" s="449"/>
      <c r="RXP35" s="449"/>
      <c r="RXQ35" s="450"/>
      <c r="RXR35" s="451"/>
      <c r="RXS35" s="451"/>
      <c r="RXT35" s="451"/>
      <c r="RXU35" s="449"/>
      <c r="RXV35" s="452"/>
      <c r="RXW35" s="453"/>
      <c r="RXX35" s="454"/>
      <c r="RXY35" s="449"/>
      <c r="RXZ35" s="453"/>
      <c r="RYA35" s="453"/>
      <c r="RYB35" s="450"/>
      <c r="RYC35" s="454"/>
      <c r="RYD35" s="455"/>
      <c r="RYE35" s="453"/>
      <c r="RYF35" s="456"/>
      <c r="RYG35" s="453"/>
      <c r="RYH35" s="456"/>
      <c r="RYI35" s="454"/>
      <c r="RYJ35" s="451"/>
      <c r="RYK35" s="454"/>
      <c r="RYL35" s="450"/>
      <c r="RYM35" s="456"/>
      <c r="RYN35" s="456"/>
      <c r="RYO35" s="456"/>
      <c r="RYP35" s="456"/>
      <c r="RYQ35" s="271"/>
      <c r="RYR35" s="451"/>
      <c r="RYS35" s="454"/>
      <c r="RYT35" s="451"/>
      <c r="RYU35" s="457"/>
      <c r="RYV35" s="271"/>
      <c r="RYW35" s="451"/>
      <c r="RYX35" s="454"/>
      <c r="RYY35" s="451"/>
      <c r="RYZ35" s="457"/>
      <c r="RZA35" s="451"/>
      <c r="RZB35" s="457"/>
      <c r="RZC35" s="457"/>
      <c r="RZD35" s="457"/>
      <c r="RZE35" s="271"/>
      <c r="RZF35" s="271"/>
      <c r="RZG35" s="451"/>
      <c r="RZH35" s="454"/>
      <c r="RZI35" s="451"/>
      <c r="RZJ35" s="454"/>
      <c r="RZK35" s="458"/>
      <c r="RZL35" s="459"/>
      <c r="RZM35" s="460"/>
      <c r="RZN35" s="461"/>
      <c r="RZO35" s="462"/>
      <c r="RZP35" s="458"/>
      <c r="RZQ35" s="451"/>
      <c r="RZR35" s="463"/>
      <c r="RZS35" s="451"/>
      <c r="RZT35" s="451"/>
      <c r="RZU35" s="453"/>
      <c r="RZW35" s="449"/>
      <c r="RZX35" s="449"/>
      <c r="RZY35" s="449"/>
      <c r="RZZ35" s="450"/>
      <c r="SAA35" s="451"/>
      <c r="SAB35" s="451"/>
      <c r="SAC35" s="451"/>
      <c r="SAD35" s="449"/>
      <c r="SAE35" s="452"/>
      <c r="SAF35" s="453"/>
      <c r="SAG35" s="454"/>
      <c r="SAH35" s="449"/>
      <c r="SAI35" s="453"/>
      <c r="SAJ35" s="453"/>
      <c r="SAK35" s="450"/>
      <c r="SAL35" s="454"/>
      <c r="SAM35" s="455"/>
      <c r="SAN35" s="453"/>
      <c r="SAO35" s="456"/>
      <c r="SAP35" s="453"/>
      <c r="SAQ35" s="456"/>
      <c r="SAR35" s="454"/>
      <c r="SAS35" s="451"/>
      <c r="SAT35" s="454"/>
      <c r="SAU35" s="450"/>
      <c r="SAV35" s="456"/>
      <c r="SAW35" s="456"/>
      <c r="SAX35" s="456"/>
      <c r="SAY35" s="456"/>
      <c r="SAZ35" s="271"/>
      <c r="SBA35" s="451"/>
      <c r="SBB35" s="454"/>
      <c r="SBC35" s="451"/>
      <c r="SBD35" s="457"/>
      <c r="SBE35" s="271"/>
      <c r="SBF35" s="451"/>
      <c r="SBG35" s="454"/>
      <c r="SBH35" s="451"/>
      <c r="SBI35" s="457"/>
      <c r="SBJ35" s="451"/>
      <c r="SBK35" s="457"/>
      <c r="SBL35" s="457"/>
      <c r="SBM35" s="457"/>
      <c r="SBN35" s="271"/>
      <c r="SBO35" s="271"/>
      <c r="SBP35" s="451"/>
      <c r="SBQ35" s="454"/>
      <c r="SBR35" s="451"/>
      <c r="SBS35" s="454"/>
      <c r="SBT35" s="458"/>
      <c r="SBU35" s="459"/>
      <c r="SBV35" s="460"/>
      <c r="SBW35" s="461"/>
      <c r="SBX35" s="462"/>
      <c r="SBY35" s="458"/>
      <c r="SBZ35" s="451"/>
      <c r="SCA35" s="463"/>
      <c r="SCB35" s="451"/>
      <c r="SCC35" s="451"/>
      <c r="SCD35" s="453"/>
      <c r="SCF35" s="449"/>
      <c r="SCG35" s="449"/>
      <c r="SCH35" s="449"/>
      <c r="SCI35" s="450"/>
      <c r="SCJ35" s="451"/>
      <c r="SCK35" s="451"/>
      <c r="SCL35" s="451"/>
      <c r="SCM35" s="449"/>
      <c r="SCN35" s="452"/>
      <c r="SCO35" s="453"/>
      <c r="SCP35" s="454"/>
      <c r="SCQ35" s="449"/>
      <c r="SCR35" s="453"/>
      <c r="SCS35" s="453"/>
      <c r="SCT35" s="450"/>
      <c r="SCU35" s="454"/>
      <c r="SCV35" s="455"/>
      <c r="SCW35" s="453"/>
      <c r="SCX35" s="456"/>
      <c r="SCY35" s="453"/>
      <c r="SCZ35" s="456"/>
      <c r="SDA35" s="454"/>
      <c r="SDB35" s="451"/>
      <c r="SDC35" s="454"/>
      <c r="SDD35" s="450"/>
      <c r="SDE35" s="456"/>
      <c r="SDF35" s="456"/>
      <c r="SDG35" s="456"/>
      <c r="SDH35" s="456"/>
      <c r="SDI35" s="271"/>
      <c r="SDJ35" s="451"/>
      <c r="SDK35" s="454"/>
      <c r="SDL35" s="451"/>
      <c r="SDM35" s="457"/>
      <c r="SDN35" s="271"/>
      <c r="SDO35" s="451"/>
      <c r="SDP35" s="454"/>
      <c r="SDQ35" s="451"/>
      <c r="SDR35" s="457"/>
      <c r="SDS35" s="451"/>
      <c r="SDT35" s="457"/>
      <c r="SDU35" s="457"/>
      <c r="SDV35" s="457"/>
      <c r="SDW35" s="271"/>
      <c r="SDX35" s="271"/>
      <c r="SDY35" s="451"/>
      <c r="SDZ35" s="454"/>
      <c r="SEA35" s="451"/>
      <c r="SEB35" s="454"/>
      <c r="SEC35" s="458"/>
      <c r="SED35" s="459"/>
      <c r="SEE35" s="460"/>
      <c r="SEF35" s="461"/>
      <c r="SEG35" s="462"/>
      <c r="SEH35" s="458"/>
      <c r="SEI35" s="451"/>
      <c r="SEJ35" s="463"/>
      <c r="SEK35" s="451"/>
      <c r="SEL35" s="451"/>
      <c r="SEM35" s="453"/>
      <c r="SEO35" s="449"/>
      <c r="SEP35" s="449"/>
      <c r="SEQ35" s="449"/>
      <c r="SER35" s="450"/>
      <c r="SES35" s="451"/>
      <c r="SET35" s="451"/>
      <c r="SEU35" s="451"/>
      <c r="SEV35" s="449"/>
      <c r="SEW35" s="452"/>
      <c r="SEX35" s="453"/>
      <c r="SEY35" s="454"/>
      <c r="SEZ35" s="449"/>
      <c r="SFA35" s="453"/>
      <c r="SFB35" s="453"/>
      <c r="SFC35" s="450"/>
      <c r="SFD35" s="454"/>
      <c r="SFE35" s="455"/>
      <c r="SFF35" s="453"/>
      <c r="SFG35" s="456"/>
      <c r="SFH35" s="453"/>
      <c r="SFI35" s="456"/>
      <c r="SFJ35" s="454"/>
      <c r="SFK35" s="451"/>
      <c r="SFL35" s="454"/>
      <c r="SFM35" s="450"/>
      <c r="SFN35" s="456"/>
      <c r="SFO35" s="456"/>
      <c r="SFP35" s="456"/>
      <c r="SFQ35" s="456"/>
      <c r="SFR35" s="271"/>
      <c r="SFS35" s="451"/>
      <c r="SFT35" s="454"/>
      <c r="SFU35" s="451"/>
      <c r="SFV35" s="457"/>
      <c r="SFW35" s="271"/>
      <c r="SFX35" s="451"/>
      <c r="SFY35" s="454"/>
      <c r="SFZ35" s="451"/>
      <c r="SGA35" s="457"/>
      <c r="SGB35" s="451"/>
      <c r="SGC35" s="457"/>
      <c r="SGD35" s="457"/>
      <c r="SGE35" s="457"/>
      <c r="SGF35" s="271"/>
      <c r="SGG35" s="271"/>
      <c r="SGH35" s="451"/>
      <c r="SGI35" s="454"/>
      <c r="SGJ35" s="451"/>
      <c r="SGK35" s="454"/>
      <c r="SGL35" s="458"/>
      <c r="SGM35" s="459"/>
      <c r="SGN35" s="460"/>
      <c r="SGO35" s="461"/>
      <c r="SGP35" s="462"/>
      <c r="SGQ35" s="458"/>
      <c r="SGR35" s="451"/>
      <c r="SGS35" s="463"/>
      <c r="SGT35" s="451"/>
      <c r="SGU35" s="451"/>
      <c r="SGV35" s="453"/>
      <c r="SGX35" s="449"/>
      <c r="SGY35" s="449"/>
      <c r="SGZ35" s="449"/>
      <c r="SHA35" s="450"/>
      <c r="SHB35" s="451"/>
      <c r="SHC35" s="451"/>
      <c r="SHD35" s="451"/>
      <c r="SHE35" s="449"/>
      <c r="SHF35" s="452"/>
      <c r="SHG35" s="453"/>
      <c r="SHH35" s="454"/>
      <c r="SHI35" s="449"/>
      <c r="SHJ35" s="453"/>
      <c r="SHK35" s="453"/>
      <c r="SHL35" s="450"/>
      <c r="SHM35" s="454"/>
      <c r="SHN35" s="455"/>
      <c r="SHO35" s="453"/>
      <c r="SHP35" s="456"/>
      <c r="SHQ35" s="453"/>
      <c r="SHR35" s="456"/>
      <c r="SHS35" s="454"/>
      <c r="SHT35" s="451"/>
      <c r="SHU35" s="454"/>
      <c r="SHV35" s="450"/>
      <c r="SHW35" s="456"/>
      <c r="SHX35" s="456"/>
      <c r="SHY35" s="456"/>
      <c r="SHZ35" s="456"/>
      <c r="SIA35" s="271"/>
      <c r="SIB35" s="451"/>
      <c r="SIC35" s="454"/>
      <c r="SID35" s="451"/>
      <c r="SIE35" s="457"/>
      <c r="SIF35" s="271"/>
      <c r="SIG35" s="451"/>
      <c r="SIH35" s="454"/>
      <c r="SII35" s="451"/>
      <c r="SIJ35" s="457"/>
      <c r="SIK35" s="451"/>
      <c r="SIL35" s="457"/>
      <c r="SIM35" s="457"/>
      <c r="SIN35" s="457"/>
      <c r="SIO35" s="271"/>
      <c r="SIP35" s="271"/>
      <c r="SIQ35" s="451"/>
      <c r="SIR35" s="454"/>
      <c r="SIS35" s="451"/>
      <c r="SIT35" s="454"/>
      <c r="SIU35" s="458"/>
      <c r="SIV35" s="459"/>
      <c r="SIW35" s="460"/>
      <c r="SIX35" s="461"/>
      <c r="SIY35" s="462"/>
      <c r="SIZ35" s="458"/>
      <c r="SJA35" s="451"/>
      <c r="SJB35" s="463"/>
      <c r="SJC35" s="451"/>
      <c r="SJD35" s="451"/>
      <c r="SJE35" s="453"/>
      <c r="SJG35" s="449"/>
      <c r="SJH35" s="449"/>
      <c r="SJI35" s="449"/>
      <c r="SJJ35" s="450"/>
      <c r="SJK35" s="451"/>
      <c r="SJL35" s="451"/>
      <c r="SJM35" s="451"/>
      <c r="SJN35" s="449"/>
      <c r="SJO35" s="452"/>
      <c r="SJP35" s="453"/>
      <c r="SJQ35" s="454"/>
      <c r="SJR35" s="449"/>
      <c r="SJS35" s="453"/>
      <c r="SJT35" s="453"/>
      <c r="SJU35" s="450"/>
      <c r="SJV35" s="454"/>
      <c r="SJW35" s="455"/>
      <c r="SJX35" s="453"/>
      <c r="SJY35" s="456"/>
      <c r="SJZ35" s="453"/>
      <c r="SKA35" s="456"/>
      <c r="SKB35" s="454"/>
      <c r="SKC35" s="451"/>
      <c r="SKD35" s="454"/>
      <c r="SKE35" s="450"/>
      <c r="SKF35" s="456"/>
      <c r="SKG35" s="456"/>
      <c r="SKH35" s="456"/>
      <c r="SKI35" s="456"/>
      <c r="SKJ35" s="271"/>
      <c r="SKK35" s="451"/>
      <c r="SKL35" s="454"/>
      <c r="SKM35" s="451"/>
      <c r="SKN35" s="457"/>
      <c r="SKO35" s="271"/>
      <c r="SKP35" s="451"/>
      <c r="SKQ35" s="454"/>
      <c r="SKR35" s="451"/>
      <c r="SKS35" s="457"/>
      <c r="SKT35" s="451"/>
      <c r="SKU35" s="457"/>
      <c r="SKV35" s="457"/>
      <c r="SKW35" s="457"/>
      <c r="SKX35" s="271"/>
      <c r="SKY35" s="271"/>
      <c r="SKZ35" s="451"/>
      <c r="SLA35" s="454"/>
      <c r="SLB35" s="451"/>
      <c r="SLC35" s="454"/>
      <c r="SLD35" s="458"/>
      <c r="SLE35" s="459"/>
      <c r="SLF35" s="460"/>
      <c r="SLG35" s="461"/>
      <c r="SLH35" s="462"/>
      <c r="SLI35" s="458"/>
      <c r="SLJ35" s="451"/>
      <c r="SLK35" s="463"/>
      <c r="SLL35" s="451"/>
      <c r="SLM35" s="451"/>
      <c r="SLN35" s="453"/>
      <c r="SLP35" s="449"/>
      <c r="SLQ35" s="449"/>
      <c r="SLR35" s="449"/>
      <c r="SLS35" s="450"/>
      <c r="SLT35" s="451"/>
      <c r="SLU35" s="451"/>
      <c r="SLV35" s="451"/>
      <c r="SLW35" s="449"/>
      <c r="SLX35" s="452"/>
      <c r="SLY35" s="453"/>
      <c r="SLZ35" s="454"/>
      <c r="SMA35" s="449"/>
      <c r="SMB35" s="453"/>
      <c r="SMC35" s="453"/>
      <c r="SMD35" s="450"/>
      <c r="SME35" s="454"/>
      <c r="SMF35" s="455"/>
      <c r="SMG35" s="453"/>
      <c r="SMH35" s="456"/>
      <c r="SMI35" s="453"/>
      <c r="SMJ35" s="456"/>
      <c r="SMK35" s="454"/>
      <c r="SML35" s="451"/>
      <c r="SMM35" s="454"/>
      <c r="SMN35" s="450"/>
      <c r="SMO35" s="456"/>
      <c r="SMP35" s="456"/>
      <c r="SMQ35" s="456"/>
      <c r="SMR35" s="456"/>
      <c r="SMS35" s="271"/>
      <c r="SMT35" s="451"/>
      <c r="SMU35" s="454"/>
      <c r="SMV35" s="451"/>
      <c r="SMW35" s="457"/>
      <c r="SMX35" s="271"/>
      <c r="SMY35" s="451"/>
      <c r="SMZ35" s="454"/>
      <c r="SNA35" s="451"/>
      <c r="SNB35" s="457"/>
      <c r="SNC35" s="451"/>
      <c r="SND35" s="457"/>
      <c r="SNE35" s="457"/>
      <c r="SNF35" s="457"/>
      <c r="SNG35" s="271"/>
      <c r="SNH35" s="271"/>
      <c r="SNI35" s="451"/>
      <c r="SNJ35" s="454"/>
      <c r="SNK35" s="451"/>
      <c r="SNL35" s="454"/>
      <c r="SNM35" s="458"/>
      <c r="SNN35" s="459"/>
      <c r="SNO35" s="460"/>
      <c r="SNP35" s="461"/>
      <c r="SNQ35" s="462"/>
      <c r="SNR35" s="458"/>
      <c r="SNS35" s="451"/>
      <c r="SNT35" s="463"/>
      <c r="SNU35" s="451"/>
      <c r="SNV35" s="451"/>
      <c r="SNW35" s="453"/>
      <c r="SNY35" s="449"/>
      <c r="SNZ35" s="449"/>
      <c r="SOA35" s="449"/>
      <c r="SOB35" s="450"/>
      <c r="SOC35" s="451"/>
      <c r="SOD35" s="451"/>
      <c r="SOE35" s="451"/>
      <c r="SOF35" s="449"/>
      <c r="SOG35" s="452"/>
      <c r="SOH35" s="453"/>
      <c r="SOI35" s="454"/>
      <c r="SOJ35" s="449"/>
      <c r="SOK35" s="453"/>
      <c r="SOL35" s="453"/>
      <c r="SOM35" s="450"/>
      <c r="SON35" s="454"/>
      <c r="SOO35" s="455"/>
      <c r="SOP35" s="453"/>
      <c r="SOQ35" s="456"/>
      <c r="SOR35" s="453"/>
      <c r="SOS35" s="456"/>
      <c r="SOT35" s="454"/>
      <c r="SOU35" s="451"/>
      <c r="SOV35" s="454"/>
      <c r="SOW35" s="450"/>
      <c r="SOX35" s="456"/>
      <c r="SOY35" s="456"/>
      <c r="SOZ35" s="456"/>
      <c r="SPA35" s="456"/>
      <c r="SPB35" s="271"/>
      <c r="SPC35" s="451"/>
      <c r="SPD35" s="454"/>
      <c r="SPE35" s="451"/>
      <c r="SPF35" s="457"/>
      <c r="SPG35" s="271"/>
      <c r="SPH35" s="451"/>
      <c r="SPI35" s="454"/>
      <c r="SPJ35" s="451"/>
      <c r="SPK35" s="457"/>
      <c r="SPL35" s="451"/>
      <c r="SPM35" s="457"/>
      <c r="SPN35" s="457"/>
      <c r="SPO35" s="457"/>
      <c r="SPP35" s="271"/>
      <c r="SPQ35" s="271"/>
      <c r="SPR35" s="451"/>
      <c r="SPS35" s="454"/>
      <c r="SPT35" s="451"/>
      <c r="SPU35" s="454"/>
      <c r="SPV35" s="458"/>
      <c r="SPW35" s="459"/>
      <c r="SPX35" s="460"/>
      <c r="SPY35" s="461"/>
      <c r="SPZ35" s="462"/>
      <c r="SQA35" s="458"/>
      <c r="SQB35" s="451"/>
      <c r="SQC35" s="463"/>
      <c r="SQD35" s="451"/>
      <c r="SQE35" s="451"/>
      <c r="SQF35" s="453"/>
      <c r="SQH35" s="449"/>
      <c r="SQI35" s="449"/>
      <c r="SQJ35" s="449"/>
      <c r="SQK35" s="450"/>
      <c r="SQL35" s="451"/>
      <c r="SQM35" s="451"/>
      <c r="SQN35" s="451"/>
      <c r="SQO35" s="449"/>
      <c r="SQP35" s="452"/>
      <c r="SQQ35" s="453"/>
      <c r="SQR35" s="454"/>
      <c r="SQS35" s="449"/>
      <c r="SQT35" s="453"/>
      <c r="SQU35" s="453"/>
      <c r="SQV35" s="450"/>
      <c r="SQW35" s="454"/>
      <c r="SQX35" s="455"/>
      <c r="SQY35" s="453"/>
      <c r="SQZ35" s="456"/>
      <c r="SRA35" s="453"/>
      <c r="SRB35" s="456"/>
      <c r="SRC35" s="454"/>
      <c r="SRD35" s="451"/>
      <c r="SRE35" s="454"/>
      <c r="SRF35" s="450"/>
      <c r="SRG35" s="456"/>
      <c r="SRH35" s="456"/>
      <c r="SRI35" s="456"/>
      <c r="SRJ35" s="456"/>
      <c r="SRK35" s="271"/>
      <c r="SRL35" s="451"/>
      <c r="SRM35" s="454"/>
      <c r="SRN35" s="451"/>
      <c r="SRO35" s="457"/>
      <c r="SRP35" s="271"/>
      <c r="SRQ35" s="451"/>
      <c r="SRR35" s="454"/>
      <c r="SRS35" s="451"/>
      <c r="SRT35" s="457"/>
      <c r="SRU35" s="451"/>
      <c r="SRV35" s="457"/>
      <c r="SRW35" s="457"/>
      <c r="SRX35" s="457"/>
      <c r="SRY35" s="271"/>
      <c r="SRZ35" s="271"/>
      <c r="SSA35" s="451"/>
      <c r="SSB35" s="454"/>
      <c r="SSC35" s="451"/>
      <c r="SSD35" s="454"/>
      <c r="SSE35" s="458"/>
      <c r="SSF35" s="459"/>
      <c r="SSG35" s="460"/>
      <c r="SSH35" s="461"/>
      <c r="SSI35" s="462"/>
      <c r="SSJ35" s="458"/>
      <c r="SSK35" s="451"/>
      <c r="SSL35" s="463"/>
      <c r="SSM35" s="451"/>
      <c r="SSN35" s="451"/>
      <c r="SSO35" s="453"/>
      <c r="SSQ35" s="449"/>
      <c r="SSR35" s="449"/>
      <c r="SSS35" s="449"/>
      <c r="SST35" s="450"/>
      <c r="SSU35" s="451"/>
      <c r="SSV35" s="451"/>
      <c r="SSW35" s="451"/>
      <c r="SSX35" s="449"/>
      <c r="SSY35" s="452"/>
      <c r="SSZ35" s="453"/>
      <c r="STA35" s="454"/>
      <c r="STB35" s="449"/>
      <c r="STC35" s="453"/>
      <c r="STD35" s="453"/>
      <c r="STE35" s="450"/>
      <c r="STF35" s="454"/>
      <c r="STG35" s="455"/>
      <c r="STH35" s="453"/>
      <c r="STI35" s="456"/>
      <c r="STJ35" s="453"/>
      <c r="STK35" s="456"/>
      <c r="STL35" s="454"/>
      <c r="STM35" s="451"/>
      <c r="STN35" s="454"/>
      <c r="STO35" s="450"/>
      <c r="STP35" s="456"/>
      <c r="STQ35" s="456"/>
      <c r="STR35" s="456"/>
      <c r="STS35" s="456"/>
      <c r="STT35" s="271"/>
      <c r="STU35" s="451"/>
      <c r="STV35" s="454"/>
      <c r="STW35" s="451"/>
      <c r="STX35" s="457"/>
      <c r="STY35" s="271"/>
      <c r="STZ35" s="451"/>
      <c r="SUA35" s="454"/>
      <c r="SUB35" s="451"/>
      <c r="SUC35" s="457"/>
      <c r="SUD35" s="451"/>
      <c r="SUE35" s="457"/>
      <c r="SUF35" s="457"/>
      <c r="SUG35" s="457"/>
      <c r="SUH35" s="271"/>
      <c r="SUI35" s="271"/>
      <c r="SUJ35" s="451"/>
      <c r="SUK35" s="454"/>
      <c r="SUL35" s="451"/>
      <c r="SUM35" s="454"/>
      <c r="SUN35" s="458"/>
      <c r="SUO35" s="459"/>
      <c r="SUP35" s="460"/>
      <c r="SUQ35" s="461"/>
      <c r="SUR35" s="462"/>
      <c r="SUS35" s="458"/>
      <c r="SUT35" s="451"/>
      <c r="SUU35" s="463"/>
      <c r="SUV35" s="451"/>
      <c r="SUW35" s="451"/>
      <c r="SUX35" s="453"/>
      <c r="SUZ35" s="449"/>
      <c r="SVA35" s="449"/>
      <c r="SVB35" s="449"/>
      <c r="SVC35" s="450"/>
      <c r="SVD35" s="451"/>
      <c r="SVE35" s="451"/>
      <c r="SVF35" s="451"/>
      <c r="SVG35" s="449"/>
      <c r="SVH35" s="452"/>
      <c r="SVI35" s="453"/>
      <c r="SVJ35" s="454"/>
      <c r="SVK35" s="449"/>
      <c r="SVL35" s="453"/>
      <c r="SVM35" s="453"/>
      <c r="SVN35" s="450"/>
      <c r="SVO35" s="454"/>
      <c r="SVP35" s="455"/>
      <c r="SVQ35" s="453"/>
      <c r="SVR35" s="456"/>
      <c r="SVS35" s="453"/>
      <c r="SVT35" s="456"/>
      <c r="SVU35" s="454"/>
      <c r="SVV35" s="451"/>
      <c r="SVW35" s="454"/>
      <c r="SVX35" s="450"/>
      <c r="SVY35" s="456"/>
      <c r="SVZ35" s="456"/>
      <c r="SWA35" s="456"/>
      <c r="SWB35" s="456"/>
      <c r="SWC35" s="271"/>
      <c r="SWD35" s="451"/>
      <c r="SWE35" s="454"/>
      <c r="SWF35" s="451"/>
      <c r="SWG35" s="457"/>
      <c r="SWH35" s="271"/>
      <c r="SWI35" s="451"/>
      <c r="SWJ35" s="454"/>
      <c r="SWK35" s="451"/>
      <c r="SWL35" s="457"/>
      <c r="SWM35" s="451"/>
      <c r="SWN35" s="457"/>
      <c r="SWO35" s="457"/>
      <c r="SWP35" s="457"/>
      <c r="SWQ35" s="271"/>
      <c r="SWR35" s="271"/>
      <c r="SWS35" s="451"/>
      <c r="SWT35" s="454"/>
      <c r="SWU35" s="451"/>
      <c r="SWV35" s="454"/>
      <c r="SWW35" s="458"/>
      <c r="SWX35" s="459"/>
      <c r="SWY35" s="460"/>
      <c r="SWZ35" s="461"/>
      <c r="SXA35" s="462"/>
      <c r="SXB35" s="458"/>
      <c r="SXC35" s="451"/>
      <c r="SXD35" s="463"/>
      <c r="SXE35" s="451"/>
      <c r="SXF35" s="451"/>
      <c r="SXG35" s="453"/>
      <c r="SXI35" s="449"/>
      <c r="SXJ35" s="449"/>
      <c r="SXK35" s="449"/>
      <c r="SXL35" s="450"/>
      <c r="SXM35" s="451"/>
      <c r="SXN35" s="451"/>
      <c r="SXO35" s="451"/>
      <c r="SXP35" s="449"/>
      <c r="SXQ35" s="452"/>
      <c r="SXR35" s="453"/>
      <c r="SXS35" s="454"/>
      <c r="SXT35" s="449"/>
      <c r="SXU35" s="453"/>
      <c r="SXV35" s="453"/>
      <c r="SXW35" s="450"/>
      <c r="SXX35" s="454"/>
      <c r="SXY35" s="455"/>
      <c r="SXZ35" s="453"/>
      <c r="SYA35" s="456"/>
      <c r="SYB35" s="453"/>
      <c r="SYC35" s="456"/>
      <c r="SYD35" s="454"/>
      <c r="SYE35" s="451"/>
      <c r="SYF35" s="454"/>
      <c r="SYG35" s="450"/>
      <c r="SYH35" s="456"/>
      <c r="SYI35" s="456"/>
      <c r="SYJ35" s="456"/>
      <c r="SYK35" s="456"/>
      <c r="SYL35" s="271"/>
      <c r="SYM35" s="451"/>
      <c r="SYN35" s="454"/>
      <c r="SYO35" s="451"/>
      <c r="SYP35" s="457"/>
      <c r="SYQ35" s="271"/>
      <c r="SYR35" s="451"/>
      <c r="SYS35" s="454"/>
      <c r="SYT35" s="451"/>
      <c r="SYU35" s="457"/>
      <c r="SYV35" s="451"/>
      <c r="SYW35" s="457"/>
      <c r="SYX35" s="457"/>
      <c r="SYY35" s="457"/>
      <c r="SYZ35" s="271"/>
      <c r="SZA35" s="271"/>
      <c r="SZB35" s="451"/>
      <c r="SZC35" s="454"/>
      <c r="SZD35" s="451"/>
      <c r="SZE35" s="454"/>
      <c r="SZF35" s="458"/>
      <c r="SZG35" s="459"/>
      <c r="SZH35" s="460"/>
      <c r="SZI35" s="461"/>
      <c r="SZJ35" s="462"/>
      <c r="SZK35" s="458"/>
      <c r="SZL35" s="451"/>
      <c r="SZM35" s="463"/>
      <c r="SZN35" s="451"/>
      <c r="SZO35" s="451"/>
      <c r="SZP35" s="453"/>
      <c r="SZR35" s="449"/>
      <c r="SZS35" s="449"/>
      <c r="SZT35" s="449"/>
      <c r="SZU35" s="450"/>
      <c r="SZV35" s="451"/>
      <c r="SZW35" s="451"/>
      <c r="SZX35" s="451"/>
      <c r="SZY35" s="449"/>
      <c r="SZZ35" s="452"/>
      <c r="TAA35" s="453"/>
      <c r="TAB35" s="454"/>
      <c r="TAC35" s="449"/>
      <c r="TAD35" s="453"/>
      <c r="TAE35" s="453"/>
      <c r="TAF35" s="450"/>
      <c r="TAG35" s="454"/>
      <c r="TAH35" s="455"/>
      <c r="TAI35" s="453"/>
      <c r="TAJ35" s="456"/>
      <c r="TAK35" s="453"/>
      <c r="TAL35" s="456"/>
      <c r="TAM35" s="454"/>
      <c r="TAN35" s="451"/>
      <c r="TAO35" s="454"/>
      <c r="TAP35" s="450"/>
      <c r="TAQ35" s="456"/>
      <c r="TAR35" s="456"/>
      <c r="TAS35" s="456"/>
      <c r="TAT35" s="456"/>
      <c r="TAU35" s="271"/>
      <c r="TAV35" s="451"/>
      <c r="TAW35" s="454"/>
      <c r="TAX35" s="451"/>
      <c r="TAY35" s="457"/>
      <c r="TAZ35" s="271"/>
      <c r="TBA35" s="451"/>
      <c r="TBB35" s="454"/>
      <c r="TBC35" s="451"/>
      <c r="TBD35" s="457"/>
      <c r="TBE35" s="451"/>
      <c r="TBF35" s="457"/>
      <c r="TBG35" s="457"/>
      <c r="TBH35" s="457"/>
      <c r="TBI35" s="271"/>
      <c r="TBJ35" s="271"/>
      <c r="TBK35" s="451"/>
      <c r="TBL35" s="454"/>
      <c r="TBM35" s="451"/>
      <c r="TBN35" s="454"/>
      <c r="TBO35" s="458"/>
      <c r="TBP35" s="459"/>
      <c r="TBQ35" s="460"/>
      <c r="TBR35" s="461"/>
      <c r="TBS35" s="462"/>
      <c r="TBT35" s="458"/>
      <c r="TBU35" s="451"/>
      <c r="TBV35" s="463"/>
      <c r="TBW35" s="451"/>
      <c r="TBX35" s="451"/>
      <c r="TBY35" s="453"/>
      <c r="TCA35" s="449"/>
      <c r="TCB35" s="449"/>
      <c r="TCC35" s="449"/>
      <c r="TCD35" s="450"/>
      <c r="TCE35" s="451"/>
      <c r="TCF35" s="451"/>
      <c r="TCG35" s="451"/>
      <c r="TCH35" s="449"/>
      <c r="TCI35" s="452"/>
      <c r="TCJ35" s="453"/>
      <c r="TCK35" s="454"/>
      <c r="TCL35" s="449"/>
      <c r="TCM35" s="453"/>
      <c r="TCN35" s="453"/>
      <c r="TCO35" s="450"/>
      <c r="TCP35" s="454"/>
      <c r="TCQ35" s="455"/>
      <c r="TCR35" s="453"/>
      <c r="TCS35" s="456"/>
      <c r="TCT35" s="453"/>
      <c r="TCU35" s="456"/>
      <c r="TCV35" s="454"/>
      <c r="TCW35" s="451"/>
      <c r="TCX35" s="454"/>
      <c r="TCY35" s="450"/>
      <c r="TCZ35" s="456"/>
      <c r="TDA35" s="456"/>
      <c r="TDB35" s="456"/>
      <c r="TDC35" s="456"/>
      <c r="TDD35" s="271"/>
      <c r="TDE35" s="451"/>
      <c r="TDF35" s="454"/>
      <c r="TDG35" s="451"/>
      <c r="TDH35" s="457"/>
      <c r="TDI35" s="271"/>
      <c r="TDJ35" s="451"/>
      <c r="TDK35" s="454"/>
      <c r="TDL35" s="451"/>
      <c r="TDM35" s="457"/>
      <c r="TDN35" s="451"/>
      <c r="TDO35" s="457"/>
      <c r="TDP35" s="457"/>
      <c r="TDQ35" s="457"/>
      <c r="TDR35" s="271"/>
      <c r="TDS35" s="271"/>
      <c r="TDT35" s="451"/>
      <c r="TDU35" s="454"/>
      <c r="TDV35" s="451"/>
      <c r="TDW35" s="454"/>
      <c r="TDX35" s="458"/>
      <c r="TDY35" s="459"/>
      <c r="TDZ35" s="460"/>
      <c r="TEA35" s="461"/>
      <c r="TEB35" s="462"/>
      <c r="TEC35" s="458"/>
      <c r="TED35" s="451"/>
      <c r="TEE35" s="463"/>
      <c r="TEF35" s="451"/>
      <c r="TEG35" s="451"/>
      <c r="TEH35" s="453"/>
      <c r="TEJ35" s="449"/>
      <c r="TEK35" s="449"/>
      <c r="TEL35" s="449"/>
      <c r="TEM35" s="450"/>
      <c r="TEN35" s="451"/>
      <c r="TEO35" s="451"/>
      <c r="TEP35" s="451"/>
      <c r="TEQ35" s="449"/>
      <c r="TER35" s="452"/>
      <c r="TES35" s="453"/>
      <c r="TET35" s="454"/>
      <c r="TEU35" s="449"/>
      <c r="TEV35" s="453"/>
      <c r="TEW35" s="453"/>
      <c r="TEX35" s="450"/>
      <c r="TEY35" s="454"/>
      <c r="TEZ35" s="455"/>
      <c r="TFA35" s="453"/>
      <c r="TFB35" s="456"/>
      <c r="TFC35" s="453"/>
      <c r="TFD35" s="456"/>
      <c r="TFE35" s="454"/>
      <c r="TFF35" s="451"/>
      <c r="TFG35" s="454"/>
      <c r="TFH35" s="450"/>
      <c r="TFI35" s="456"/>
      <c r="TFJ35" s="456"/>
      <c r="TFK35" s="456"/>
      <c r="TFL35" s="456"/>
      <c r="TFM35" s="271"/>
      <c r="TFN35" s="451"/>
      <c r="TFO35" s="454"/>
      <c r="TFP35" s="451"/>
      <c r="TFQ35" s="457"/>
      <c r="TFR35" s="271"/>
      <c r="TFS35" s="451"/>
      <c r="TFT35" s="454"/>
      <c r="TFU35" s="451"/>
      <c r="TFV35" s="457"/>
      <c r="TFW35" s="451"/>
      <c r="TFX35" s="457"/>
      <c r="TFY35" s="457"/>
      <c r="TFZ35" s="457"/>
      <c r="TGA35" s="271"/>
      <c r="TGB35" s="271"/>
      <c r="TGC35" s="451"/>
      <c r="TGD35" s="454"/>
      <c r="TGE35" s="451"/>
      <c r="TGF35" s="454"/>
      <c r="TGG35" s="458"/>
      <c r="TGH35" s="459"/>
      <c r="TGI35" s="460"/>
      <c r="TGJ35" s="461"/>
      <c r="TGK35" s="462"/>
      <c r="TGL35" s="458"/>
      <c r="TGM35" s="451"/>
      <c r="TGN35" s="463"/>
      <c r="TGO35" s="451"/>
      <c r="TGP35" s="451"/>
      <c r="TGQ35" s="453"/>
      <c r="TGS35" s="449"/>
      <c r="TGT35" s="449"/>
      <c r="TGU35" s="449"/>
      <c r="TGV35" s="450"/>
      <c r="TGW35" s="451"/>
      <c r="TGX35" s="451"/>
      <c r="TGY35" s="451"/>
      <c r="TGZ35" s="449"/>
      <c r="THA35" s="452"/>
      <c r="THB35" s="453"/>
      <c r="THC35" s="454"/>
      <c r="THD35" s="449"/>
      <c r="THE35" s="453"/>
      <c r="THF35" s="453"/>
      <c r="THG35" s="450"/>
      <c r="THH35" s="454"/>
      <c r="THI35" s="455"/>
      <c r="THJ35" s="453"/>
      <c r="THK35" s="456"/>
      <c r="THL35" s="453"/>
      <c r="THM35" s="456"/>
      <c r="THN35" s="454"/>
      <c r="THO35" s="451"/>
      <c r="THP35" s="454"/>
      <c r="THQ35" s="450"/>
      <c r="THR35" s="456"/>
      <c r="THS35" s="456"/>
      <c r="THT35" s="456"/>
      <c r="THU35" s="456"/>
      <c r="THV35" s="271"/>
      <c r="THW35" s="451"/>
      <c r="THX35" s="454"/>
      <c r="THY35" s="451"/>
      <c r="THZ35" s="457"/>
      <c r="TIA35" s="271"/>
      <c r="TIB35" s="451"/>
      <c r="TIC35" s="454"/>
      <c r="TID35" s="451"/>
      <c r="TIE35" s="457"/>
      <c r="TIF35" s="451"/>
      <c r="TIG35" s="457"/>
      <c r="TIH35" s="457"/>
      <c r="TII35" s="457"/>
      <c r="TIJ35" s="271"/>
      <c r="TIK35" s="271"/>
      <c r="TIL35" s="451"/>
      <c r="TIM35" s="454"/>
      <c r="TIN35" s="451"/>
      <c r="TIO35" s="454"/>
      <c r="TIP35" s="458"/>
      <c r="TIQ35" s="459"/>
      <c r="TIR35" s="460"/>
      <c r="TIS35" s="461"/>
      <c r="TIT35" s="462"/>
      <c r="TIU35" s="458"/>
      <c r="TIV35" s="451"/>
      <c r="TIW35" s="463"/>
      <c r="TIX35" s="451"/>
      <c r="TIY35" s="451"/>
      <c r="TIZ35" s="453"/>
      <c r="TJB35" s="449"/>
      <c r="TJC35" s="449"/>
      <c r="TJD35" s="449"/>
      <c r="TJE35" s="450"/>
      <c r="TJF35" s="451"/>
      <c r="TJG35" s="451"/>
      <c r="TJH35" s="451"/>
      <c r="TJI35" s="449"/>
      <c r="TJJ35" s="452"/>
      <c r="TJK35" s="453"/>
      <c r="TJL35" s="454"/>
      <c r="TJM35" s="449"/>
      <c r="TJN35" s="453"/>
      <c r="TJO35" s="453"/>
      <c r="TJP35" s="450"/>
      <c r="TJQ35" s="454"/>
      <c r="TJR35" s="455"/>
      <c r="TJS35" s="453"/>
      <c r="TJT35" s="456"/>
      <c r="TJU35" s="453"/>
      <c r="TJV35" s="456"/>
      <c r="TJW35" s="454"/>
      <c r="TJX35" s="451"/>
      <c r="TJY35" s="454"/>
      <c r="TJZ35" s="450"/>
      <c r="TKA35" s="456"/>
      <c r="TKB35" s="456"/>
      <c r="TKC35" s="456"/>
      <c r="TKD35" s="456"/>
      <c r="TKE35" s="271"/>
      <c r="TKF35" s="451"/>
      <c r="TKG35" s="454"/>
      <c r="TKH35" s="451"/>
      <c r="TKI35" s="457"/>
      <c r="TKJ35" s="271"/>
      <c r="TKK35" s="451"/>
      <c r="TKL35" s="454"/>
      <c r="TKM35" s="451"/>
      <c r="TKN35" s="457"/>
      <c r="TKO35" s="451"/>
      <c r="TKP35" s="457"/>
      <c r="TKQ35" s="457"/>
      <c r="TKR35" s="457"/>
      <c r="TKS35" s="271"/>
      <c r="TKT35" s="271"/>
      <c r="TKU35" s="451"/>
      <c r="TKV35" s="454"/>
      <c r="TKW35" s="451"/>
      <c r="TKX35" s="454"/>
      <c r="TKY35" s="458"/>
      <c r="TKZ35" s="459"/>
      <c r="TLA35" s="460"/>
      <c r="TLB35" s="461"/>
      <c r="TLC35" s="462"/>
      <c r="TLD35" s="458"/>
      <c r="TLE35" s="451"/>
      <c r="TLF35" s="463"/>
      <c r="TLG35" s="451"/>
      <c r="TLH35" s="451"/>
      <c r="TLI35" s="453"/>
      <c r="TLK35" s="449"/>
      <c r="TLL35" s="449"/>
      <c r="TLM35" s="449"/>
      <c r="TLN35" s="450"/>
      <c r="TLO35" s="451"/>
      <c r="TLP35" s="451"/>
      <c r="TLQ35" s="451"/>
      <c r="TLR35" s="449"/>
      <c r="TLS35" s="452"/>
      <c r="TLT35" s="453"/>
      <c r="TLU35" s="454"/>
      <c r="TLV35" s="449"/>
      <c r="TLW35" s="453"/>
      <c r="TLX35" s="453"/>
      <c r="TLY35" s="450"/>
      <c r="TLZ35" s="454"/>
      <c r="TMA35" s="455"/>
      <c r="TMB35" s="453"/>
      <c r="TMC35" s="456"/>
      <c r="TMD35" s="453"/>
      <c r="TME35" s="456"/>
      <c r="TMF35" s="454"/>
      <c r="TMG35" s="451"/>
      <c r="TMH35" s="454"/>
      <c r="TMI35" s="450"/>
      <c r="TMJ35" s="456"/>
      <c r="TMK35" s="456"/>
      <c r="TML35" s="456"/>
      <c r="TMM35" s="456"/>
      <c r="TMN35" s="271"/>
      <c r="TMO35" s="451"/>
      <c r="TMP35" s="454"/>
      <c r="TMQ35" s="451"/>
      <c r="TMR35" s="457"/>
      <c r="TMS35" s="271"/>
      <c r="TMT35" s="451"/>
      <c r="TMU35" s="454"/>
      <c r="TMV35" s="451"/>
      <c r="TMW35" s="457"/>
      <c r="TMX35" s="451"/>
      <c r="TMY35" s="457"/>
      <c r="TMZ35" s="457"/>
      <c r="TNA35" s="457"/>
      <c r="TNB35" s="271"/>
      <c r="TNC35" s="271"/>
      <c r="TND35" s="451"/>
      <c r="TNE35" s="454"/>
      <c r="TNF35" s="451"/>
      <c r="TNG35" s="454"/>
      <c r="TNH35" s="458"/>
      <c r="TNI35" s="459"/>
      <c r="TNJ35" s="460"/>
      <c r="TNK35" s="461"/>
      <c r="TNL35" s="462"/>
      <c r="TNM35" s="458"/>
      <c r="TNN35" s="451"/>
      <c r="TNO35" s="463"/>
      <c r="TNP35" s="451"/>
      <c r="TNQ35" s="451"/>
      <c r="TNR35" s="453"/>
      <c r="TNT35" s="449"/>
      <c r="TNU35" s="449"/>
      <c r="TNV35" s="449"/>
      <c r="TNW35" s="450"/>
      <c r="TNX35" s="451"/>
      <c r="TNY35" s="451"/>
      <c r="TNZ35" s="451"/>
      <c r="TOA35" s="449"/>
      <c r="TOB35" s="452"/>
      <c r="TOC35" s="453"/>
      <c r="TOD35" s="454"/>
      <c r="TOE35" s="449"/>
      <c r="TOF35" s="453"/>
      <c r="TOG35" s="453"/>
      <c r="TOH35" s="450"/>
      <c r="TOI35" s="454"/>
      <c r="TOJ35" s="455"/>
      <c r="TOK35" s="453"/>
      <c r="TOL35" s="456"/>
      <c r="TOM35" s="453"/>
      <c r="TON35" s="456"/>
      <c r="TOO35" s="454"/>
      <c r="TOP35" s="451"/>
      <c r="TOQ35" s="454"/>
      <c r="TOR35" s="450"/>
      <c r="TOS35" s="456"/>
      <c r="TOT35" s="456"/>
      <c r="TOU35" s="456"/>
      <c r="TOV35" s="456"/>
      <c r="TOW35" s="271"/>
      <c r="TOX35" s="451"/>
      <c r="TOY35" s="454"/>
      <c r="TOZ35" s="451"/>
      <c r="TPA35" s="457"/>
      <c r="TPB35" s="271"/>
      <c r="TPC35" s="451"/>
      <c r="TPD35" s="454"/>
      <c r="TPE35" s="451"/>
      <c r="TPF35" s="457"/>
      <c r="TPG35" s="451"/>
      <c r="TPH35" s="457"/>
      <c r="TPI35" s="457"/>
      <c r="TPJ35" s="457"/>
      <c r="TPK35" s="271"/>
      <c r="TPL35" s="271"/>
      <c r="TPM35" s="451"/>
      <c r="TPN35" s="454"/>
      <c r="TPO35" s="451"/>
      <c r="TPP35" s="454"/>
      <c r="TPQ35" s="458"/>
      <c r="TPR35" s="459"/>
      <c r="TPS35" s="460"/>
      <c r="TPT35" s="461"/>
      <c r="TPU35" s="462"/>
      <c r="TPV35" s="458"/>
      <c r="TPW35" s="451"/>
      <c r="TPX35" s="463"/>
      <c r="TPY35" s="451"/>
      <c r="TPZ35" s="451"/>
      <c r="TQA35" s="453"/>
      <c r="TQC35" s="449"/>
      <c r="TQD35" s="449"/>
      <c r="TQE35" s="449"/>
      <c r="TQF35" s="450"/>
      <c r="TQG35" s="451"/>
      <c r="TQH35" s="451"/>
      <c r="TQI35" s="451"/>
      <c r="TQJ35" s="449"/>
      <c r="TQK35" s="452"/>
      <c r="TQL35" s="453"/>
      <c r="TQM35" s="454"/>
      <c r="TQN35" s="449"/>
      <c r="TQO35" s="453"/>
      <c r="TQP35" s="453"/>
      <c r="TQQ35" s="450"/>
      <c r="TQR35" s="454"/>
      <c r="TQS35" s="455"/>
      <c r="TQT35" s="453"/>
      <c r="TQU35" s="456"/>
      <c r="TQV35" s="453"/>
      <c r="TQW35" s="456"/>
      <c r="TQX35" s="454"/>
      <c r="TQY35" s="451"/>
      <c r="TQZ35" s="454"/>
      <c r="TRA35" s="450"/>
      <c r="TRB35" s="456"/>
      <c r="TRC35" s="456"/>
      <c r="TRD35" s="456"/>
      <c r="TRE35" s="456"/>
      <c r="TRF35" s="271"/>
      <c r="TRG35" s="451"/>
      <c r="TRH35" s="454"/>
      <c r="TRI35" s="451"/>
      <c r="TRJ35" s="457"/>
      <c r="TRK35" s="271"/>
      <c r="TRL35" s="451"/>
      <c r="TRM35" s="454"/>
      <c r="TRN35" s="451"/>
      <c r="TRO35" s="457"/>
      <c r="TRP35" s="451"/>
      <c r="TRQ35" s="457"/>
      <c r="TRR35" s="457"/>
      <c r="TRS35" s="457"/>
      <c r="TRT35" s="271"/>
      <c r="TRU35" s="271"/>
      <c r="TRV35" s="451"/>
      <c r="TRW35" s="454"/>
      <c r="TRX35" s="451"/>
      <c r="TRY35" s="454"/>
      <c r="TRZ35" s="458"/>
      <c r="TSA35" s="459"/>
      <c r="TSB35" s="460"/>
      <c r="TSC35" s="461"/>
      <c r="TSD35" s="462"/>
      <c r="TSE35" s="458"/>
      <c r="TSF35" s="451"/>
      <c r="TSG35" s="463"/>
      <c r="TSH35" s="451"/>
      <c r="TSI35" s="451"/>
      <c r="TSJ35" s="453"/>
      <c r="TSL35" s="449"/>
      <c r="TSM35" s="449"/>
      <c r="TSN35" s="449"/>
      <c r="TSO35" s="450"/>
      <c r="TSP35" s="451"/>
      <c r="TSQ35" s="451"/>
      <c r="TSR35" s="451"/>
      <c r="TSS35" s="449"/>
      <c r="TST35" s="452"/>
      <c r="TSU35" s="453"/>
      <c r="TSV35" s="454"/>
      <c r="TSW35" s="449"/>
      <c r="TSX35" s="453"/>
      <c r="TSY35" s="453"/>
      <c r="TSZ35" s="450"/>
      <c r="TTA35" s="454"/>
      <c r="TTB35" s="455"/>
      <c r="TTC35" s="453"/>
      <c r="TTD35" s="456"/>
      <c r="TTE35" s="453"/>
      <c r="TTF35" s="456"/>
      <c r="TTG35" s="454"/>
      <c r="TTH35" s="451"/>
      <c r="TTI35" s="454"/>
      <c r="TTJ35" s="450"/>
      <c r="TTK35" s="456"/>
      <c r="TTL35" s="456"/>
      <c r="TTM35" s="456"/>
      <c r="TTN35" s="456"/>
      <c r="TTO35" s="271"/>
      <c r="TTP35" s="451"/>
      <c r="TTQ35" s="454"/>
      <c r="TTR35" s="451"/>
      <c r="TTS35" s="457"/>
      <c r="TTT35" s="271"/>
      <c r="TTU35" s="451"/>
      <c r="TTV35" s="454"/>
      <c r="TTW35" s="451"/>
      <c r="TTX35" s="457"/>
      <c r="TTY35" s="451"/>
      <c r="TTZ35" s="457"/>
      <c r="TUA35" s="457"/>
      <c r="TUB35" s="457"/>
      <c r="TUC35" s="271"/>
      <c r="TUD35" s="271"/>
      <c r="TUE35" s="451"/>
      <c r="TUF35" s="454"/>
      <c r="TUG35" s="451"/>
      <c r="TUH35" s="454"/>
      <c r="TUI35" s="458"/>
      <c r="TUJ35" s="459"/>
      <c r="TUK35" s="460"/>
      <c r="TUL35" s="461"/>
      <c r="TUM35" s="462"/>
      <c r="TUN35" s="458"/>
      <c r="TUO35" s="451"/>
      <c r="TUP35" s="463"/>
      <c r="TUQ35" s="451"/>
      <c r="TUR35" s="451"/>
      <c r="TUS35" s="453"/>
      <c r="TUU35" s="449"/>
      <c r="TUV35" s="449"/>
      <c r="TUW35" s="449"/>
      <c r="TUX35" s="450"/>
      <c r="TUY35" s="451"/>
      <c r="TUZ35" s="451"/>
      <c r="TVA35" s="451"/>
      <c r="TVB35" s="449"/>
      <c r="TVC35" s="452"/>
      <c r="TVD35" s="453"/>
      <c r="TVE35" s="454"/>
      <c r="TVF35" s="449"/>
      <c r="TVG35" s="453"/>
      <c r="TVH35" s="453"/>
      <c r="TVI35" s="450"/>
      <c r="TVJ35" s="454"/>
      <c r="TVK35" s="455"/>
      <c r="TVL35" s="453"/>
      <c r="TVM35" s="456"/>
      <c r="TVN35" s="453"/>
      <c r="TVO35" s="456"/>
      <c r="TVP35" s="454"/>
      <c r="TVQ35" s="451"/>
      <c r="TVR35" s="454"/>
      <c r="TVS35" s="450"/>
      <c r="TVT35" s="456"/>
      <c r="TVU35" s="456"/>
      <c r="TVV35" s="456"/>
      <c r="TVW35" s="456"/>
      <c r="TVX35" s="271"/>
      <c r="TVY35" s="451"/>
      <c r="TVZ35" s="454"/>
      <c r="TWA35" s="451"/>
      <c r="TWB35" s="457"/>
      <c r="TWC35" s="271"/>
      <c r="TWD35" s="451"/>
      <c r="TWE35" s="454"/>
      <c r="TWF35" s="451"/>
      <c r="TWG35" s="457"/>
      <c r="TWH35" s="451"/>
      <c r="TWI35" s="457"/>
      <c r="TWJ35" s="457"/>
      <c r="TWK35" s="457"/>
      <c r="TWL35" s="271"/>
      <c r="TWM35" s="271"/>
      <c r="TWN35" s="451"/>
      <c r="TWO35" s="454"/>
      <c r="TWP35" s="451"/>
      <c r="TWQ35" s="454"/>
      <c r="TWR35" s="458"/>
      <c r="TWS35" s="459"/>
      <c r="TWT35" s="460"/>
      <c r="TWU35" s="461"/>
      <c r="TWV35" s="462"/>
      <c r="TWW35" s="458"/>
      <c r="TWX35" s="451"/>
      <c r="TWY35" s="463"/>
      <c r="TWZ35" s="451"/>
      <c r="TXA35" s="451"/>
      <c r="TXB35" s="453"/>
      <c r="TXD35" s="449"/>
      <c r="TXE35" s="449"/>
      <c r="TXF35" s="449"/>
      <c r="TXG35" s="450"/>
      <c r="TXH35" s="451"/>
      <c r="TXI35" s="451"/>
      <c r="TXJ35" s="451"/>
      <c r="TXK35" s="449"/>
      <c r="TXL35" s="452"/>
      <c r="TXM35" s="453"/>
      <c r="TXN35" s="454"/>
      <c r="TXO35" s="449"/>
      <c r="TXP35" s="453"/>
      <c r="TXQ35" s="453"/>
      <c r="TXR35" s="450"/>
      <c r="TXS35" s="454"/>
      <c r="TXT35" s="455"/>
      <c r="TXU35" s="453"/>
      <c r="TXV35" s="456"/>
      <c r="TXW35" s="453"/>
      <c r="TXX35" s="456"/>
      <c r="TXY35" s="454"/>
      <c r="TXZ35" s="451"/>
      <c r="TYA35" s="454"/>
      <c r="TYB35" s="450"/>
      <c r="TYC35" s="456"/>
      <c r="TYD35" s="456"/>
      <c r="TYE35" s="456"/>
      <c r="TYF35" s="456"/>
      <c r="TYG35" s="271"/>
      <c r="TYH35" s="451"/>
      <c r="TYI35" s="454"/>
      <c r="TYJ35" s="451"/>
      <c r="TYK35" s="457"/>
      <c r="TYL35" s="271"/>
      <c r="TYM35" s="451"/>
      <c r="TYN35" s="454"/>
      <c r="TYO35" s="451"/>
      <c r="TYP35" s="457"/>
      <c r="TYQ35" s="451"/>
      <c r="TYR35" s="457"/>
      <c r="TYS35" s="457"/>
      <c r="TYT35" s="457"/>
      <c r="TYU35" s="271"/>
      <c r="TYV35" s="271"/>
      <c r="TYW35" s="451"/>
      <c r="TYX35" s="454"/>
      <c r="TYY35" s="451"/>
      <c r="TYZ35" s="454"/>
      <c r="TZA35" s="458"/>
      <c r="TZB35" s="459"/>
      <c r="TZC35" s="460"/>
      <c r="TZD35" s="461"/>
      <c r="TZE35" s="462"/>
      <c r="TZF35" s="458"/>
      <c r="TZG35" s="451"/>
      <c r="TZH35" s="463"/>
      <c r="TZI35" s="451"/>
      <c r="TZJ35" s="451"/>
      <c r="TZK35" s="453"/>
      <c r="TZM35" s="449"/>
      <c r="TZN35" s="449"/>
      <c r="TZO35" s="449"/>
      <c r="TZP35" s="450"/>
      <c r="TZQ35" s="451"/>
      <c r="TZR35" s="451"/>
      <c r="TZS35" s="451"/>
      <c r="TZT35" s="449"/>
      <c r="TZU35" s="452"/>
      <c r="TZV35" s="453"/>
      <c r="TZW35" s="454"/>
      <c r="TZX35" s="449"/>
      <c r="TZY35" s="453"/>
      <c r="TZZ35" s="453"/>
      <c r="UAA35" s="450"/>
      <c r="UAB35" s="454"/>
      <c r="UAC35" s="455"/>
      <c r="UAD35" s="453"/>
      <c r="UAE35" s="456"/>
      <c r="UAF35" s="453"/>
      <c r="UAG35" s="456"/>
      <c r="UAH35" s="454"/>
      <c r="UAI35" s="451"/>
      <c r="UAJ35" s="454"/>
      <c r="UAK35" s="450"/>
      <c r="UAL35" s="456"/>
      <c r="UAM35" s="456"/>
      <c r="UAN35" s="456"/>
      <c r="UAO35" s="456"/>
      <c r="UAP35" s="271"/>
      <c r="UAQ35" s="451"/>
      <c r="UAR35" s="454"/>
      <c r="UAS35" s="451"/>
      <c r="UAT35" s="457"/>
      <c r="UAU35" s="271"/>
      <c r="UAV35" s="451"/>
      <c r="UAW35" s="454"/>
      <c r="UAX35" s="451"/>
      <c r="UAY35" s="457"/>
      <c r="UAZ35" s="451"/>
      <c r="UBA35" s="457"/>
      <c r="UBB35" s="457"/>
      <c r="UBC35" s="457"/>
      <c r="UBD35" s="271"/>
      <c r="UBE35" s="271"/>
      <c r="UBF35" s="451"/>
      <c r="UBG35" s="454"/>
      <c r="UBH35" s="451"/>
      <c r="UBI35" s="454"/>
      <c r="UBJ35" s="458"/>
      <c r="UBK35" s="459"/>
      <c r="UBL35" s="460"/>
      <c r="UBM35" s="461"/>
      <c r="UBN35" s="462"/>
      <c r="UBO35" s="458"/>
      <c r="UBP35" s="451"/>
      <c r="UBQ35" s="463"/>
      <c r="UBR35" s="451"/>
      <c r="UBS35" s="451"/>
      <c r="UBT35" s="453"/>
      <c r="UBV35" s="449"/>
      <c r="UBW35" s="449"/>
      <c r="UBX35" s="449"/>
      <c r="UBY35" s="450"/>
      <c r="UBZ35" s="451"/>
      <c r="UCA35" s="451"/>
      <c r="UCB35" s="451"/>
      <c r="UCC35" s="449"/>
      <c r="UCD35" s="452"/>
      <c r="UCE35" s="453"/>
      <c r="UCF35" s="454"/>
      <c r="UCG35" s="449"/>
      <c r="UCH35" s="453"/>
      <c r="UCI35" s="453"/>
      <c r="UCJ35" s="450"/>
      <c r="UCK35" s="454"/>
      <c r="UCL35" s="455"/>
      <c r="UCM35" s="453"/>
      <c r="UCN35" s="456"/>
      <c r="UCO35" s="453"/>
      <c r="UCP35" s="456"/>
      <c r="UCQ35" s="454"/>
      <c r="UCR35" s="451"/>
      <c r="UCS35" s="454"/>
      <c r="UCT35" s="450"/>
      <c r="UCU35" s="456"/>
      <c r="UCV35" s="456"/>
      <c r="UCW35" s="456"/>
      <c r="UCX35" s="456"/>
      <c r="UCY35" s="271"/>
      <c r="UCZ35" s="451"/>
      <c r="UDA35" s="454"/>
      <c r="UDB35" s="451"/>
      <c r="UDC35" s="457"/>
      <c r="UDD35" s="271"/>
      <c r="UDE35" s="451"/>
      <c r="UDF35" s="454"/>
      <c r="UDG35" s="451"/>
      <c r="UDH35" s="457"/>
      <c r="UDI35" s="451"/>
      <c r="UDJ35" s="457"/>
      <c r="UDK35" s="457"/>
      <c r="UDL35" s="457"/>
      <c r="UDM35" s="271"/>
      <c r="UDN35" s="271"/>
      <c r="UDO35" s="451"/>
      <c r="UDP35" s="454"/>
      <c r="UDQ35" s="451"/>
      <c r="UDR35" s="454"/>
      <c r="UDS35" s="458"/>
      <c r="UDT35" s="459"/>
      <c r="UDU35" s="460"/>
      <c r="UDV35" s="461"/>
      <c r="UDW35" s="462"/>
      <c r="UDX35" s="458"/>
      <c r="UDY35" s="451"/>
      <c r="UDZ35" s="463"/>
      <c r="UEA35" s="451"/>
      <c r="UEB35" s="451"/>
      <c r="UEC35" s="453"/>
      <c r="UEE35" s="449"/>
      <c r="UEF35" s="449"/>
      <c r="UEG35" s="449"/>
      <c r="UEH35" s="450"/>
      <c r="UEI35" s="451"/>
      <c r="UEJ35" s="451"/>
      <c r="UEK35" s="451"/>
      <c r="UEL35" s="449"/>
      <c r="UEM35" s="452"/>
      <c r="UEN35" s="453"/>
      <c r="UEO35" s="454"/>
      <c r="UEP35" s="449"/>
      <c r="UEQ35" s="453"/>
      <c r="UER35" s="453"/>
      <c r="UES35" s="450"/>
      <c r="UET35" s="454"/>
      <c r="UEU35" s="455"/>
      <c r="UEV35" s="453"/>
      <c r="UEW35" s="456"/>
      <c r="UEX35" s="453"/>
      <c r="UEY35" s="456"/>
      <c r="UEZ35" s="454"/>
      <c r="UFA35" s="451"/>
      <c r="UFB35" s="454"/>
      <c r="UFC35" s="450"/>
      <c r="UFD35" s="456"/>
      <c r="UFE35" s="456"/>
      <c r="UFF35" s="456"/>
      <c r="UFG35" s="456"/>
      <c r="UFH35" s="271"/>
      <c r="UFI35" s="451"/>
      <c r="UFJ35" s="454"/>
      <c r="UFK35" s="451"/>
      <c r="UFL35" s="457"/>
      <c r="UFM35" s="271"/>
      <c r="UFN35" s="451"/>
      <c r="UFO35" s="454"/>
      <c r="UFP35" s="451"/>
      <c r="UFQ35" s="457"/>
      <c r="UFR35" s="451"/>
      <c r="UFS35" s="457"/>
      <c r="UFT35" s="457"/>
      <c r="UFU35" s="457"/>
      <c r="UFV35" s="271"/>
      <c r="UFW35" s="271"/>
      <c r="UFX35" s="451"/>
      <c r="UFY35" s="454"/>
      <c r="UFZ35" s="451"/>
      <c r="UGA35" s="454"/>
      <c r="UGB35" s="458"/>
      <c r="UGC35" s="459"/>
      <c r="UGD35" s="460"/>
      <c r="UGE35" s="461"/>
      <c r="UGF35" s="462"/>
      <c r="UGG35" s="458"/>
      <c r="UGH35" s="451"/>
      <c r="UGI35" s="463"/>
      <c r="UGJ35" s="451"/>
      <c r="UGK35" s="451"/>
      <c r="UGL35" s="453"/>
      <c r="UGN35" s="449"/>
      <c r="UGO35" s="449"/>
      <c r="UGP35" s="449"/>
      <c r="UGQ35" s="450"/>
      <c r="UGR35" s="451"/>
      <c r="UGS35" s="451"/>
      <c r="UGT35" s="451"/>
      <c r="UGU35" s="449"/>
      <c r="UGV35" s="452"/>
      <c r="UGW35" s="453"/>
      <c r="UGX35" s="454"/>
      <c r="UGY35" s="449"/>
      <c r="UGZ35" s="453"/>
      <c r="UHA35" s="453"/>
      <c r="UHB35" s="450"/>
      <c r="UHC35" s="454"/>
      <c r="UHD35" s="455"/>
      <c r="UHE35" s="453"/>
      <c r="UHF35" s="456"/>
      <c r="UHG35" s="453"/>
      <c r="UHH35" s="456"/>
      <c r="UHI35" s="454"/>
      <c r="UHJ35" s="451"/>
      <c r="UHK35" s="454"/>
      <c r="UHL35" s="450"/>
      <c r="UHM35" s="456"/>
      <c r="UHN35" s="456"/>
      <c r="UHO35" s="456"/>
      <c r="UHP35" s="456"/>
      <c r="UHQ35" s="271"/>
      <c r="UHR35" s="451"/>
      <c r="UHS35" s="454"/>
      <c r="UHT35" s="451"/>
      <c r="UHU35" s="457"/>
      <c r="UHV35" s="271"/>
      <c r="UHW35" s="451"/>
      <c r="UHX35" s="454"/>
      <c r="UHY35" s="451"/>
      <c r="UHZ35" s="457"/>
      <c r="UIA35" s="451"/>
      <c r="UIB35" s="457"/>
      <c r="UIC35" s="457"/>
      <c r="UID35" s="457"/>
      <c r="UIE35" s="271"/>
      <c r="UIF35" s="271"/>
      <c r="UIG35" s="451"/>
      <c r="UIH35" s="454"/>
      <c r="UII35" s="451"/>
      <c r="UIJ35" s="454"/>
      <c r="UIK35" s="458"/>
      <c r="UIL35" s="459"/>
      <c r="UIM35" s="460"/>
      <c r="UIN35" s="461"/>
      <c r="UIO35" s="462"/>
      <c r="UIP35" s="458"/>
      <c r="UIQ35" s="451"/>
      <c r="UIR35" s="463"/>
      <c r="UIS35" s="451"/>
      <c r="UIT35" s="451"/>
      <c r="UIU35" s="453"/>
      <c r="UIW35" s="449"/>
      <c r="UIX35" s="449"/>
      <c r="UIY35" s="449"/>
      <c r="UIZ35" s="450"/>
      <c r="UJA35" s="451"/>
      <c r="UJB35" s="451"/>
      <c r="UJC35" s="451"/>
      <c r="UJD35" s="449"/>
      <c r="UJE35" s="452"/>
      <c r="UJF35" s="453"/>
      <c r="UJG35" s="454"/>
      <c r="UJH35" s="449"/>
      <c r="UJI35" s="453"/>
      <c r="UJJ35" s="453"/>
      <c r="UJK35" s="450"/>
      <c r="UJL35" s="454"/>
      <c r="UJM35" s="455"/>
      <c r="UJN35" s="453"/>
      <c r="UJO35" s="456"/>
      <c r="UJP35" s="453"/>
      <c r="UJQ35" s="456"/>
      <c r="UJR35" s="454"/>
      <c r="UJS35" s="451"/>
      <c r="UJT35" s="454"/>
      <c r="UJU35" s="450"/>
      <c r="UJV35" s="456"/>
      <c r="UJW35" s="456"/>
      <c r="UJX35" s="456"/>
      <c r="UJY35" s="456"/>
      <c r="UJZ35" s="271"/>
      <c r="UKA35" s="451"/>
      <c r="UKB35" s="454"/>
      <c r="UKC35" s="451"/>
      <c r="UKD35" s="457"/>
      <c r="UKE35" s="271"/>
      <c r="UKF35" s="451"/>
      <c r="UKG35" s="454"/>
      <c r="UKH35" s="451"/>
      <c r="UKI35" s="457"/>
      <c r="UKJ35" s="451"/>
      <c r="UKK35" s="457"/>
      <c r="UKL35" s="457"/>
      <c r="UKM35" s="457"/>
      <c r="UKN35" s="271"/>
      <c r="UKO35" s="271"/>
      <c r="UKP35" s="451"/>
      <c r="UKQ35" s="454"/>
      <c r="UKR35" s="451"/>
      <c r="UKS35" s="454"/>
      <c r="UKT35" s="458"/>
      <c r="UKU35" s="459"/>
      <c r="UKV35" s="460"/>
      <c r="UKW35" s="461"/>
      <c r="UKX35" s="462"/>
      <c r="UKY35" s="458"/>
      <c r="UKZ35" s="451"/>
      <c r="ULA35" s="463"/>
      <c r="ULB35" s="451"/>
      <c r="ULC35" s="451"/>
      <c r="ULD35" s="453"/>
      <c r="ULF35" s="449"/>
      <c r="ULG35" s="449"/>
      <c r="ULH35" s="449"/>
      <c r="ULI35" s="450"/>
      <c r="ULJ35" s="451"/>
      <c r="ULK35" s="451"/>
      <c r="ULL35" s="451"/>
      <c r="ULM35" s="449"/>
      <c r="ULN35" s="452"/>
      <c r="ULO35" s="453"/>
      <c r="ULP35" s="454"/>
      <c r="ULQ35" s="449"/>
      <c r="ULR35" s="453"/>
      <c r="ULS35" s="453"/>
      <c r="ULT35" s="450"/>
      <c r="ULU35" s="454"/>
      <c r="ULV35" s="455"/>
      <c r="ULW35" s="453"/>
      <c r="ULX35" s="456"/>
      <c r="ULY35" s="453"/>
      <c r="ULZ35" s="456"/>
      <c r="UMA35" s="454"/>
      <c r="UMB35" s="451"/>
      <c r="UMC35" s="454"/>
      <c r="UMD35" s="450"/>
      <c r="UME35" s="456"/>
      <c r="UMF35" s="456"/>
      <c r="UMG35" s="456"/>
      <c r="UMH35" s="456"/>
      <c r="UMI35" s="271"/>
      <c r="UMJ35" s="451"/>
      <c r="UMK35" s="454"/>
      <c r="UML35" s="451"/>
      <c r="UMM35" s="457"/>
      <c r="UMN35" s="271"/>
      <c r="UMO35" s="451"/>
      <c r="UMP35" s="454"/>
      <c r="UMQ35" s="451"/>
      <c r="UMR35" s="457"/>
      <c r="UMS35" s="451"/>
      <c r="UMT35" s="457"/>
      <c r="UMU35" s="457"/>
      <c r="UMV35" s="457"/>
      <c r="UMW35" s="271"/>
      <c r="UMX35" s="271"/>
      <c r="UMY35" s="451"/>
      <c r="UMZ35" s="454"/>
      <c r="UNA35" s="451"/>
      <c r="UNB35" s="454"/>
      <c r="UNC35" s="458"/>
      <c r="UND35" s="459"/>
      <c r="UNE35" s="460"/>
      <c r="UNF35" s="461"/>
      <c r="UNG35" s="462"/>
      <c r="UNH35" s="458"/>
      <c r="UNI35" s="451"/>
      <c r="UNJ35" s="463"/>
      <c r="UNK35" s="451"/>
      <c r="UNL35" s="451"/>
      <c r="UNM35" s="453"/>
      <c r="UNO35" s="449"/>
      <c r="UNP35" s="449"/>
      <c r="UNQ35" s="449"/>
      <c r="UNR35" s="450"/>
      <c r="UNS35" s="451"/>
      <c r="UNT35" s="451"/>
      <c r="UNU35" s="451"/>
      <c r="UNV35" s="449"/>
      <c r="UNW35" s="452"/>
      <c r="UNX35" s="453"/>
      <c r="UNY35" s="454"/>
      <c r="UNZ35" s="449"/>
      <c r="UOA35" s="453"/>
      <c r="UOB35" s="453"/>
      <c r="UOC35" s="450"/>
      <c r="UOD35" s="454"/>
      <c r="UOE35" s="455"/>
      <c r="UOF35" s="453"/>
      <c r="UOG35" s="456"/>
      <c r="UOH35" s="453"/>
      <c r="UOI35" s="456"/>
      <c r="UOJ35" s="454"/>
      <c r="UOK35" s="451"/>
      <c r="UOL35" s="454"/>
      <c r="UOM35" s="450"/>
      <c r="UON35" s="456"/>
      <c r="UOO35" s="456"/>
      <c r="UOP35" s="456"/>
      <c r="UOQ35" s="456"/>
      <c r="UOR35" s="271"/>
      <c r="UOS35" s="451"/>
      <c r="UOT35" s="454"/>
      <c r="UOU35" s="451"/>
      <c r="UOV35" s="457"/>
      <c r="UOW35" s="271"/>
      <c r="UOX35" s="451"/>
      <c r="UOY35" s="454"/>
      <c r="UOZ35" s="451"/>
      <c r="UPA35" s="457"/>
      <c r="UPB35" s="451"/>
      <c r="UPC35" s="457"/>
      <c r="UPD35" s="457"/>
      <c r="UPE35" s="457"/>
      <c r="UPF35" s="271"/>
      <c r="UPG35" s="271"/>
      <c r="UPH35" s="451"/>
      <c r="UPI35" s="454"/>
      <c r="UPJ35" s="451"/>
      <c r="UPK35" s="454"/>
      <c r="UPL35" s="458"/>
      <c r="UPM35" s="459"/>
      <c r="UPN35" s="460"/>
      <c r="UPO35" s="461"/>
      <c r="UPP35" s="462"/>
      <c r="UPQ35" s="458"/>
      <c r="UPR35" s="451"/>
      <c r="UPS35" s="463"/>
      <c r="UPT35" s="451"/>
      <c r="UPU35" s="451"/>
      <c r="UPV35" s="453"/>
      <c r="UPX35" s="449"/>
      <c r="UPY35" s="449"/>
      <c r="UPZ35" s="449"/>
      <c r="UQA35" s="450"/>
      <c r="UQB35" s="451"/>
      <c r="UQC35" s="451"/>
      <c r="UQD35" s="451"/>
      <c r="UQE35" s="449"/>
      <c r="UQF35" s="452"/>
      <c r="UQG35" s="453"/>
      <c r="UQH35" s="454"/>
      <c r="UQI35" s="449"/>
      <c r="UQJ35" s="453"/>
      <c r="UQK35" s="453"/>
      <c r="UQL35" s="450"/>
      <c r="UQM35" s="454"/>
      <c r="UQN35" s="455"/>
      <c r="UQO35" s="453"/>
      <c r="UQP35" s="456"/>
      <c r="UQQ35" s="453"/>
      <c r="UQR35" s="456"/>
      <c r="UQS35" s="454"/>
      <c r="UQT35" s="451"/>
      <c r="UQU35" s="454"/>
      <c r="UQV35" s="450"/>
      <c r="UQW35" s="456"/>
      <c r="UQX35" s="456"/>
      <c r="UQY35" s="456"/>
      <c r="UQZ35" s="456"/>
      <c r="URA35" s="271"/>
      <c r="URB35" s="451"/>
      <c r="URC35" s="454"/>
      <c r="URD35" s="451"/>
      <c r="URE35" s="457"/>
      <c r="URF35" s="271"/>
      <c r="URG35" s="451"/>
      <c r="URH35" s="454"/>
      <c r="URI35" s="451"/>
      <c r="URJ35" s="457"/>
      <c r="URK35" s="451"/>
      <c r="URL35" s="457"/>
      <c r="URM35" s="457"/>
      <c r="URN35" s="457"/>
      <c r="URO35" s="271"/>
      <c r="URP35" s="271"/>
      <c r="URQ35" s="451"/>
      <c r="URR35" s="454"/>
      <c r="URS35" s="451"/>
      <c r="URT35" s="454"/>
      <c r="URU35" s="458"/>
      <c r="URV35" s="459"/>
      <c r="URW35" s="460"/>
      <c r="URX35" s="461"/>
      <c r="URY35" s="462"/>
      <c r="URZ35" s="458"/>
      <c r="USA35" s="451"/>
      <c r="USB35" s="463"/>
      <c r="USC35" s="451"/>
      <c r="USD35" s="451"/>
      <c r="USE35" s="453"/>
      <c r="USG35" s="449"/>
      <c r="USH35" s="449"/>
      <c r="USI35" s="449"/>
      <c r="USJ35" s="450"/>
      <c r="USK35" s="451"/>
      <c r="USL35" s="451"/>
      <c r="USM35" s="451"/>
      <c r="USN35" s="449"/>
      <c r="USO35" s="452"/>
      <c r="USP35" s="453"/>
      <c r="USQ35" s="454"/>
      <c r="USR35" s="449"/>
      <c r="USS35" s="453"/>
      <c r="UST35" s="453"/>
      <c r="USU35" s="450"/>
      <c r="USV35" s="454"/>
      <c r="USW35" s="455"/>
      <c r="USX35" s="453"/>
      <c r="USY35" s="456"/>
      <c r="USZ35" s="453"/>
      <c r="UTA35" s="456"/>
      <c r="UTB35" s="454"/>
      <c r="UTC35" s="451"/>
      <c r="UTD35" s="454"/>
      <c r="UTE35" s="450"/>
      <c r="UTF35" s="456"/>
      <c r="UTG35" s="456"/>
      <c r="UTH35" s="456"/>
      <c r="UTI35" s="456"/>
      <c r="UTJ35" s="271"/>
      <c r="UTK35" s="451"/>
      <c r="UTL35" s="454"/>
      <c r="UTM35" s="451"/>
      <c r="UTN35" s="457"/>
      <c r="UTO35" s="271"/>
      <c r="UTP35" s="451"/>
      <c r="UTQ35" s="454"/>
      <c r="UTR35" s="451"/>
      <c r="UTS35" s="457"/>
      <c r="UTT35" s="451"/>
      <c r="UTU35" s="457"/>
      <c r="UTV35" s="457"/>
      <c r="UTW35" s="457"/>
      <c r="UTX35" s="271"/>
      <c r="UTY35" s="271"/>
      <c r="UTZ35" s="451"/>
      <c r="UUA35" s="454"/>
      <c r="UUB35" s="451"/>
      <c r="UUC35" s="454"/>
      <c r="UUD35" s="458"/>
      <c r="UUE35" s="459"/>
      <c r="UUF35" s="460"/>
      <c r="UUG35" s="461"/>
      <c r="UUH35" s="462"/>
      <c r="UUI35" s="458"/>
      <c r="UUJ35" s="451"/>
      <c r="UUK35" s="463"/>
      <c r="UUL35" s="451"/>
      <c r="UUM35" s="451"/>
      <c r="UUN35" s="453"/>
      <c r="UUP35" s="449"/>
      <c r="UUQ35" s="449"/>
      <c r="UUR35" s="449"/>
      <c r="UUS35" s="450"/>
      <c r="UUT35" s="451"/>
      <c r="UUU35" s="451"/>
      <c r="UUV35" s="451"/>
      <c r="UUW35" s="449"/>
      <c r="UUX35" s="452"/>
      <c r="UUY35" s="453"/>
      <c r="UUZ35" s="454"/>
      <c r="UVA35" s="449"/>
      <c r="UVB35" s="453"/>
      <c r="UVC35" s="453"/>
      <c r="UVD35" s="450"/>
      <c r="UVE35" s="454"/>
      <c r="UVF35" s="455"/>
      <c r="UVG35" s="453"/>
      <c r="UVH35" s="456"/>
      <c r="UVI35" s="453"/>
      <c r="UVJ35" s="456"/>
      <c r="UVK35" s="454"/>
      <c r="UVL35" s="451"/>
      <c r="UVM35" s="454"/>
      <c r="UVN35" s="450"/>
      <c r="UVO35" s="456"/>
      <c r="UVP35" s="456"/>
      <c r="UVQ35" s="456"/>
      <c r="UVR35" s="456"/>
      <c r="UVS35" s="271"/>
      <c r="UVT35" s="451"/>
      <c r="UVU35" s="454"/>
      <c r="UVV35" s="451"/>
      <c r="UVW35" s="457"/>
      <c r="UVX35" s="271"/>
      <c r="UVY35" s="451"/>
      <c r="UVZ35" s="454"/>
      <c r="UWA35" s="451"/>
      <c r="UWB35" s="457"/>
      <c r="UWC35" s="451"/>
      <c r="UWD35" s="457"/>
      <c r="UWE35" s="457"/>
      <c r="UWF35" s="457"/>
      <c r="UWG35" s="271"/>
      <c r="UWH35" s="271"/>
      <c r="UWI35" s="451"/>
      <c r="UWJ35" s="454"/>
      <c r="UWK35" s="451"/>
      <c r="UWL35" s="454"/>
      <c r="UWM35" s="458"/>
      <c r="UWN35" s="459"/>
      <c r="UWO35" s="460"/>
      <c r="UWP35" s="461"/>
      <c r="UWQ35" s="462"/>
      <c r="UWR35" s="458"/>
      <c r="UWS35" s="451"/>
      <c r="UWT35" s="463"/>
      <c r="UWU35" s="451"/>
      <c r="UWV35" s="451"/>
      <c r="UWW35" s="453"/>
      <c r="UWY35" s="449"/>
      <c r="UWZ35" s="449"/>
      <c r="UXA35" s="449"/>
      <c r="UXB35" s="450"/>
      <c r="UXC35" s="451"/>
      <c r="UXD35" s="451"/>
      <c r="UXE35" s="451"/>
      <c r="UXF35" s="449"/>
      <c r="UXG35" s="452"/>
      <c r="UXH35" s="453"/>
      <c r="UXI35" s="454"/>
      <c r="UXJ35" s="449"/>
      <c r="UXK35" s="453"/>
      <c r="UXL35" s="453"/>
      <c r="UXM35" s="450"/>
      <c r="UXN35" s="454"/>
      <c r="UXO35" s="455"/>
      <c r="UXP35" s="453"/>
      <c r="UXQ35" s="456"/>
      <c r="UXR35" s="453"/>
      <c r="UXS35" s="456"/>
      <c r="UXT35" s="454"/>
      <c r="UXU35" s="451"/>
      <c r="UXV35" s="454"/>
      <c r="UXW35" s="450"/>
      <c r="UXX35" s="456"/>
      <c r="UXY35" s="456"/>
      <c r="UXZ35" s="456"/>
      <c r="UYA35" s="456"/>
      <c r="UYB35" s="271"/>
      <c r="UYC35" s="451"/>
      <c r="UYD35" s="454"/>
      <c r="UYE35" s="451"/>
      <c r="UYF35" s="457"/>
      <c r="UYG35" s="271"/>
      <c r="UYH35" s="451"/>
      <c r="UYI35" s="454"/>
      <c r="UYJ35" s="451"/>
      <c r="UYK35" s="457"/>
      <c r="UYL35" s="451"/>
      <c r="UYM35" s="457"/>
      <c r="UYN35" s="457"/>
      <c r="UYO35" s="457"/>
      <c r="UYP35" s="271"/>
      <c r="UYQ35" s="271"/>
      <c r="UYR35" s="451"/>
      <c r="UYS35" s="454"/>
      <c r="UYT35" s="451"/>
      <c r="UYU35" s="454"/>
      <c r="UYV35" s="458"/>
      <c r="UYW35" s="459"/>
      <c r="UYX35" s="460"/>
      <c r="UYY35" s="461"/>
      <c r="UYZ35" s="462"/>
      <c r="UZA35" s="458"/>
      <c r="UZB35" s="451"/>
      <c r="UZC35" s="463"/>
      <c r="UZD35" s="451"/>
      <c r="UZE35" s="451"/>
      <c r="UZF35" s="453"/>
      <c r="UZH35" s="449"/>
      <c r="UZI35" s="449"/>
      <c r="UZJ35" s="449"/>
      <c r="UZK35" s="450"/>
      <c r="UZL35" s="451"/>
      <c r="UZM35" s="451"/>
      <c r="UZN35" s="451"/>
      <c r="UZO35" s="449"/>
      <c r="UZP35" s="452"/>
      <c r="UZQ35" s="453"/>
      <c r="UZR35" s="454"/>
      <c r="UZS35" s="449"/>
      <c r="UZT35" s="453"/>
      <c r="UZU35" s="453"/>
      <c r="UZV35" s="450"/>
      <c r="UZW35" s="454"/>
      <c r="UZX35" s="455"/>
      <c r="UZY35" s="453"/>
      <c r="UZZ35" s="456"/>
      <c r="VAA35" s="453"/>
      <c r="VAB35" s="456"/>
      <c r="VAC35" s="454"/>
      <c r="VAD35" s="451"/>
      <c r="VAE35" s="454"/>
      <c r="VAF35" s="450"/>
      <c r="VAG35" s="456"/>
      <c r="VAH35" s="456"/>
      <c r="VAI35" s="456"/>
      <c r="VAJ35" s="456"/>
      <c r="VAK35" s="271"/>
      <c r="VAL35" s="451"/>
      <c r="VAM35" s="454"/>
      <c r="VAN35" s="451"/>
      <c r="VAO35" s="457"/>
      <c r="VAP35" s="271"/>
      <c r="VAQ35" s="451"/>
      <c r="VAR35" s="454"/>
      <c r="VAS35" s="451"/>
      <c r="VAT35" s="457"/>
      <c r="VAU35" s="451"/>
      <c r="VAV35" s="457"/>
      <c r="VAW35" s="457"/>
      <c r="VAX35" s="457"/>
      <c r="VAY35" s="271"/>
      <c r="VAZ35" s="271"/>
      <c r="VBA35" s="451"/>
      <c r="VBB35" s="454"/>
      <c r="VBC35" s="451"/>
      <c r="VBD35" s="454"/>
      <c r="VBE35" s="458"/>
      <c r="VBF35" s="459"/>
      <c r="VBG35" s="460"/>
      <c r="VBH35" s="461"/>
      <c r="VBI35" s="462"/>
      <c r="VBJ35" s="458"/>
      <c r="VBK35" s="451"/>
      <c r="VBL35" s="463"/>
      <c r="VBM35" s="451"/>
      <c r="VBN35" s="451"/>
      <c r="VBO35" s="453"/>
      <c r="VBQ35" s="449"/>
      <c r="VBR35" s="449"/>
      <c r="VBS35" s="449"/>
      <c r="VBT35" s="450"/>
      <c r="VBU35" s="451"/>
      <c r="VBV35" s="451"/>
      <c r="VBW35" s="451"/>
      <c r="VBX35" s="449"/>
      <c r="VBY35" s="452"/>
      <c r="VBZ35" s="453"/>
      <c r="VCA35" s="454"/>
      <c r="VCB35" s="449"/>
      <c r="VCC35" s="453"/>
      <c r="VCD35" s="453"/>
      <c r="VCE35" s="450"/>
      <c r="VCF35" s="454"/>
      <c r="VCG35" s="455"/>
      <c r="VCH35" s="453"/>
      <c r="VCI35" s="456"/>
      <c r="VCJ35" s="453"/>
      <c r="VCK35" s="456"/>
      <c r="VCL35" s="454"/>
      <c r="VCM35" s="451"/>
      <c r="VCN35" s="454"/>
      <c r="VCO35" s="450"/>
      <c r="VCP35" s="456"/>
      <c r="VCQ35" s="456"/>
      <c r="VCR35" s="456"/>
      <c r="VCS35" s="456"/>
      <c r="VCT35" s="271"/>
      <c r="VCU35" s="451"/>
      <c r="VCV35" s="454"/>
      <c r="VCW35" s="451"/>
      <c r="VCX35" s="457"/>
      <c r="VCY35" s="271"/>
      <c r="VCZ35" s="451"/>
      <c r="VDA35" s="454"/>
      <c r="VDB35" s="451"/>
      <c r="VDC35" s="457"/>
      <c r="VDD35" s="451"/>
      <c r="VDE35" s="457"/>
      <c r="VDF35" s="457"/>
      <c r="VDG35" s="457"/>
      <c r="VDH35" s="271"/>
      <c r="VDI35" s="271"/>
      <c r="VDJ35" s="451"/>
      <c r="VDK35" s="454"/>
      <c r="VDL35" s="451"/>
      <c r="VDM35" s="454"/>
      <c r="VDN35" s="458"/>
      <c r="VDO35" s="459"/>
      <c r="VDP35" s="460"/>
      <c r="VDQ35" s="461"/>
      <c r="VDR35" s="462"/>
      <c r="VDS35" s="458"/>
      <c r="VDT35" s="451"/>
      <c r="VDU35" s="463"/>
      <c r="VDV35" s="451"/>
      <c r="VDW35" s="451"/>
      <c r="VDX35" s="453"/>
      <c r="VDZ35" s="449"/>
      <c r="VEA35" s="449"/>
      <c r="VEB35" s="449"/>
      <c r="VEC35" s="450"/>
      <c r="VED35" s="451"/>
      <c r="VEE35" s="451"/>
      <c r="VEF35" s="451"/>
      <c r="VEG35" s="449"/>
      <c r="VEH35" s="452"/>
      <c r="VEI35" s="453"/>
      <c r="VEJ35" s="454"/>
      <c r="VEK35" s="449"/>
      <c r="VEL35" s="453"/>
      <c r="VEM35" s="453"/>
      <c r="VEN35" s="450"/>
      <c r="VEO35" s="454"/>
      <c r="VEP35" s="455"/>
      <c r="VEQ35" s="453"/>
      <c r="VER35" s="456"/>
      <c r="VES35" s="453"/>
      <c r="VET35" s="456"/>
      <c r="VEU35" s="454"/>
      <c r="VEV35" s="451"/>
      <c r="VEW35" s="454"/>
      <c r="VEX35" s="450"/>
      <c r="VEY35" s="456"/>
      <c r="VEZ35" s="456"/>
      <c r="VFA35" s="456"/>
      <c r="VFB35" s="456"/>
      <c r="VFC35" s="271"/>
      <c r="VFD35" s="451"/>
      <c r="VFE35" s="454"/>
      <c r="VFF35" s="451"/>
      <c r="VFG35" s="457"/>
      <c r="VFH35" s="271"/>
      <c r="VFI35" s="451"/>
      <c r="VFJ35" s="454"/>
      <c r="VFK35" s="451"/>
      <c r="VFL35" s="457"/>
      <c r="VFM35" s="451"/>
      <c r="VFN35" s="457"/>
      <c r="VFO35" s="457"/>
      <c r="VFP35" s="457"/>
      <c r="VFQ35" s="271"/>
      <c r="VFR35" s="271"/>
      <c r="VFS35" s="451"/>
      <c r="VFT35" s="454"/>
      <c r="VFU35" s="451"/>
      <c r="VFV35" s="454"/>
      <c r="VFW35" s="458"/>
      <c r="VFX35" s="459"/>
      <c r="VFY35" s="460"/>
      <c r="VFZ35" s="461"/>
      <c r="VGA35" s="462"/>
      <c r="VGB35" s="458"/>
      <c r="VGC35" s="451"/>
      <c r="VGD35" s="463"/>
      <c r="VGE35" s="451"/>
      <c r="VGF35" s="451"/>
      <c r="VGG35" s="453"/>
      <c r="VGI35" s="449"/>
      <c r="VGJ35" s="449"/>
      <c r="VGK35" s="449"/>
      <c r="VGL35" s="450"/>
      <c r="VGM35" s="451"/>
      <c r="VGN35" s="451"/>
      <c r="VGO35" s="451"/>
      <c r="VGP35" s="449"/>
      <c r="VGQ35" s="452"/>
      <c r="VGR35" s="453"/>
      <c r="VGS35" s="454"/>
      <c r="VGT35" s="449"/>
      <c r="VGU35" s="453"/>
      <c r="VGV35" s="453"/>
      <c r="VGW35" s="450"/>
      <c r="VGX35" s="454"/>
      <c r="VGY35" s="455"/>
      <c r="VGZ35" s="453"/>
      <c r="VHA35" s="456"/>
      <c r="VHB35" s="453"/>
      <c r="VHC35" s="456"/>
      <c r="VHD35" s="454"/>
      <c r="VHE35" s="451"/>
      <c r="VHF35" s="454"/>
      <c r="VHG35" s="450"/>
      <c r="VHH35" s="456"/>
      <c r="VHI35" s="456"/>
      <c r="VHJ35" s="456"/>
      <c r="VHK35" s="456"/>
      <c r="VHL35" s="271"/>
      <c r="VHM35" s="451"/>
      <c r="VHN35" s="454"/>
      <c r="VHO35" s="451"/>
      <c r="VHP35" s="457"/>
      <c r="VHQ35" s="271"/>
      <c r="VHR35" s="451"/>
      <c r="VHS35" s="454"/>
      <c r="VHT35" s="451"/>
      <c r="VHU35" s="457"/>
      <c r="VHV35" s="451"/>
      <c r="VHW35" s="457"/>
      <c r="VHX35" s="457"/>
      <c r="VHY35" s="457"/>
      <c r="VHZ35" s="271"/>
      <c r="VIA35" s="271"/>
      <c r="VIB35" s="451"/>
      <c r="VIC35" s="454"/>
      <c r="VID35" s="451"/>
      <c r="VIE35" s="454"/>
      <c r="VIF35" s="458"/>
      <c r="VIG35" s="459"/>
      <c r="VIH35" s="460"/>
      <c r="VII35" s="461"/>
      <c r="VIJ35" s="462"/>
      <c r="VIK35" s="458"/>
      <c r="VIL35" s="451"/>
      <c r="VIM35" s="463"/>
      <c r="VIN35" s="451"/>
      <c r="VIO35" s="451"/>
      <c r="VIP35" s="453"/>
      <c r="VIR35" s="449"/>
      <c r="VIS35" s="449"/>
      <c r="VIT35" s="449"/>
      <c r="VIU35" s="450"/>
      <c r="VIV35" s="451"/>
      <c r="VIW35" s="451"/>
      <c r="VIX35" s="451"/>
      <c r="VIY35" s="449"/>
      <c r="VIZ35" s="452"/>
      <c r="VJA35" s="453"/>
      <c r="VJB35" s="454"/>
      <c r="VJC35" s="449"/>
      <c r="VJD35" s="453"/>
      <c r="VJE35" s="453"/>
      <c r="VJF35" s="450"/>
      <c r="VJG35" s="454"/>
      <c r="VJH35" s="455"/>
      <c r="VJI35" s="453"/>
      <c r="VJJ35" s="456"/>
      <c r="VJK35" s="453"/>
      <c r="VJL35" s="456"/>
      <c r="VJM35" s="454"/>
      <c r="VJN35" s="451"/>
      <c r="VJO35" s="454"/>
      <c r="VJP35" s="450"/>
      <c r="VJQ35" s="456"/>
      <c r="VJR35" s="456"/>
      <c r="VJS35" s="456"/>
      <c r="VJT35" s="456"/>
      <c r="VJU35" s="271"/>
      <c r="VJV35" s="451"/>
      <c r="VJW35" s="454"/>
      <c r="VJX35" s="451"/>
      <c r="VJY35" s="457"/>
      <c r="VJZ35" s="271"/>
      <c r="VKA35" s="451"/>
      <c r="VKB35" s="454"/>
      <c r="VKC35" s="451"/>
      <c r="VKD35" s="457"/>
      <c r="VKE35" s="451"/>
      <c r="VKF35" s="457"/>
      <c r="VKG35" s="457"/>
      <c r="VKH35" s="457"/>
      <c r="VKI35" s="271"/>
      <c r="VKJ35" s="271"/>
      <c r="VKK35" s="451"/>
      <c r="VKL35" s="454"/>
      <c r="VKM35" s="451"/>
      <c r="VKN35" s="454"/>
      <c r="VKO35" s="458"/>
      <c r="VKP35" s="459"/>
      <c r="VKQ35" s="460"/>
      <c r="VKR35" s="461"/>
      <c r="VKS35" s="462"/>
      <c r="VKT35" s="458"/>
      <c r="VKU35" s="451"/>
      <c r="VKV35" s="463"/>
      <c r="VKW35" s="451"/>
      <c r="VKX35" s="451"/>
      <c r="VKY35" s="453"/>
      <c r="VLA35" s="449"/>
      <c r="VLB35" s="449"/>
      <c r="VLC35" s="449"/>
      <c r="VLD35" s="450"/>
      <c r="VLE35" s="451"/>
      <c r="VLF35" s="451"/>
      <c r="VLG35" s="451"/>
      <c r="VLH35" s="449"/>
      <c r="VLI35" s="452"/>
      <c r="VLJ35" s="453"/>
      <c r="VLK35" s="454"/>
      <c r="VLL35" s="449"/>
      <c r="VLM35" s="453"/>
      <c r="VLN35" s="453"/>
      <c r="VLO35" s="450"/>
      <c r="VLP35" s="454"/>
      <c r="VLQ35" s="455"/>
      <c r="VLR35" s="453"/>
      <c r="VLS35" s="456"/>
      <c r="VLT35" s="453"/>
      <c r="VLU35" s="456"/>
      <c r="VLV35" s="454"/>
      <c r="VLW35" s="451"/>
      <c r="VLX35" s="454"/>
      <c r="VLY35" s="450"/>
      <c r="VLZ35" s="456"/>
      <c r="VMA35" s="456"/>
      <c r="VMB35" s="456"/>
      <c r="VMC35" s="456"/>
      <c r="VMD35" s="271"/>
      <c r="VME35" s="451"/>
      <c r="VMF35" s="454"/>
      <c r="VMG35" s="451"/>
      <c r="VMH35" s="457"/>
      <c r="VMI35" s="271"/>
      <c r="VMJ35" s="451"/>
      <c r="VMK35" s="454"/>
      <c r="VML35" s="451"/>
      <c r="VMM35" s="457"/>
      <c r="VMN35" s="451"/>
      <c r="VMO35" s="457"/>
      <c r="VMP35" s="457"/>
      <c r="VMQ35" s="457"/>
      <c r="VMR35" s="271"/>
      <c r="VMS35" s="271"/>
      <c r="VMT35" s="451"/>
      <c r="VMU35" s="454"/>
      <c r="VMV35" s="451"/>
      <c r="VMW35" s="454"/>
      <c r="VMX35" s="458"/>
      <c r="VMY35" s="459"/>
      <c r="VMZ35" s="460"/>
      <c r="VNA35" s="461"/>
      <c r="VNB35" s="462"/>
      <c r="VNC35" s="458"/>
      <c r="VND35" s="451"/>
      <c r="VNE35" s="463"/>
      <c r="VNF35" s="451"/>
      <c r="VNG35" s="451"/>
      <c r="VNH35" s="453"/>
      <c r="VNJ35" s="449"/>
      <c r="VNK35" s="449"/>
      <c r="VNL35" s="449"/>
      <c r="VNM35" s="450"/>
      <c r="VNN35" s="451"/>
      <c r="VNO35" s="451"/>
      <c r="VNP35" s="451"/>
      <c r="VNQ35" s="449"/>
      <c r="VNR35" s="452"/>
      <c r="VNS35" s="453"/>
      <c r="VNT35" s="454"/>
      <c r="VNU35" s="449"/>
      <c r="VNV35" s="453"/>
      <c r="VNW35" s="453"/>
      <c r="VNX35" s="450"/>
      <c r="VNY35" s="454"/>
      <c r="VNZ35" s="455"/>
      <c r="VOA35" s="453"/>
      <c r="VOB35" s="456"/>
      <c r="VOC35" s="453"/>
      <c r="VOD35" s="456"/>
      <c r="VOE35" s="454"/>
      <c r="VOF35" s="451"/>
      <c r="VOG35" s="454"/>
      <c r="VOH35" s="450"/>
      <c r="VOI35" s="456"/>
      <c r="VOJ35" s="456"/>
      <c r="VOK35" s="456"/>
      <c r="VOL35" s="456"/>
      <c r="VOM35" s="271"/>
      <c r="VON35" s="451"/>
      <c r="VOO35" s="454"/>
      <c r="VOP35" s="451"/>
      <c r="VOQ35" s="457"/>
      <c r="VOR35" s="271"/>
      <c r="VOS35" s="451"/>
      <c r="VOT35" s="454"/>
      <c r="VOU35" s="451"/>
      <c r="VOV35" s="457"/>
      <c r="VOW35" s="451"/>
      <c r="VOX35" s="457"/>
      <c r="VOY35" s="457"/>
      <c r="VOZ35" s="457"/>
      <c r="VPA35" s="271"/>
      <c r="VPB35" s="271"/>
      <c r="VPC35" s="451"/>
      <c r="VPD35" s="454"/>
      <c r="VPE35" s="451"/>
      <c r="VPF35" s="454"/>
      <c r="VPG35" s="458"/>
      <c r="VPH35" s="459"/>
      <c r="VPI35" s="460"/>
      <c r="VPJ35" s="461"/>
      <c r="VPK35" s="462"/>
      <c r="VPL35" s="458"/>
      <c r="VPM35" s="451"/>
      <c r="VPN35" s="463"/>
      <c r="VPO35" s="451"/>
      <c r="VPP35" s="451"/>
      <c r="VPQ35" s="453"/>
      <c r="VPS35" s="449"/>
      <c r="VPT35" s="449"/>
      <c r="VPU35" s="449"/>
      <c r="VPV35" s="450"/>
      <c r="VPW35" s="451"/>
      <c r="VPX35" s="451"/>
      <c r="VPY35" s="451"/>
      <c r="VPZ35" s="449"/>
      <c r="VQA35" s="452"/>
      <c r="VQB35" s="453"/>
      <c r="VQC35" s="454"/>
      <c r="VQD35" s="449"/>
      <c r="VQE35" s="453"/>
      <c r="VQF35" s="453"/>
      <c r="VQG35" s="450"/>
      <c r="VQH35" s="454"/>
      <c r="VQI35" s="455"/>
      <c r="VQJ35" s="453"/>
      <c r="VQK35" s="456"/>
      <c r="VQL35" s="453"/>
      <c r="VQM35" s="456"/>
      <c r="VQN35" s="454"/>
      <c r="VQO35" s="451"/>
      <c r="VQP35" s="454"/>
      <c r="VQQ35" s="450"/>
      <c r="VQR35" s="456"/>
      <c r="VQS35" s="456"/>
      <c r="VQT35" s="456"/>
      <c r="VQU35" s="456"/>
      <c r="VQV35" s="271"/>
      <c r="VQW35" s="451"/>
      <c r="VQX35" s="454"/>
      <c r="VQY35" s="451"/>
      <c r="VQZ35" s="457"/>
      <c r="VRA35" s="271"/>
      <c r="VRB35" s="451"/>
      <c r="VRC35" s="454"/>
      <c r="VRD35" s="451"/>
      <c r="VRE35" s="457"/>
      <c r="VRF35" s="451"/>
      <c r="VRG35" s="457"/>
      <c r="VRH35" s="457"/>
      <c r="VRI35" s="457"/>
      <c r="VRJ35" s="271"/>
      <c r="VRK35" s="271"/>
      <c r="VRL35" s="451"/>
      <c r="VRM35" s="454"/>
      <c r="VRN35" s="451"/>
      <c r="VRO35" s="454"/>
      <c r="VRP35" s="458"/>
      <c r="VRQ35" s="459"/>
      <c r="VRR35" s="460"/>
      <c r="VRS35" s="461"/>
      <c r="VRT35" s="462"/>
      <c r="VRU35" s="458"/>
      <c r="VRV35" s="451"/>
      <c r="VRW35" s="463"/>
      <c r="VRX35" s="451"/>
      <c r="VRY35" s="451"/>
      <c r="VRZ35" s="453"/>
      <c r="VSB35" s="449"/>
      <c r="VSC35" s="449"/>
      <c r="VSD35" s="449"/>
      <c r="VSE35" s="450"/>
      <c r="VSF35" s="451"/>
      <c r="VSG35" s="451"/>
      <c r="VSH35" s="451"/>
      <c r="VSI35" s="449"/>
      <c r="VSJ35" s="452"/>
      <c r="VSK35" s="453"/>
      <c r="VSL35" s="454"/>
      <c r="VSM35" s="449"/>
      <c r="VSN35" s="453"/>
      <c r="VSO35" s="453"/>
      <c r="VSP35" s="450"/>
      <c r="VSQ35" s="454"/>
      <c r="VSR35" s="455"/>
      <c r="VSS35" s="453"/>
      <c r="VST35" s="456"/>
      <c r="VSU35" s="453"/>
      <c r="VSV35" s="456"/>
      <c r="VSW35" s="454"/>
      <c r="VSX35" s="451"/>
      <c r="VSY35" s="454"/>
      <c r="VSZ35" s="450"/>
      <c r="VTA35" s="456"/>
      <c r="VTB35" s="456"/>
      <c r="VTC35" s="456"/>
      <c r="VTD35" s="456"/>
      <c r="VTE35" s="271"/>
      <c r="VTF35" s="451"/>
      <c r="VTG35" s="454"/>
      <c r="VTH35" s="451"/>
      <c r="VTI35" s="457"/>
      <c r="VTJ35" s="271"/>
      <c r="VTK35" s="451"/>
      <c r="VTL35" s="454"/>
      <c r="VTM35" s="451"/>
      <c r="VTN35" s="457"/>
      <c r="VTO35" s="451"/>
      <c r="VTP35" s="457"/>
      <c r="VTQ35" s="457"/>
      <c r="VTR35" s="457"/>
      <c r="VTS35" s="271"/>
      <c r="VTT35" s="271"/>
      <c r="VTU35" s="451"/>
      <c r="VTV35" s="454"/>
      <c r="VTW35" s="451"/>
      <c r="VTX35" s="454"/>
      <c r="VTY35" s="458"/>
      <c r="VTZ35" s="459"/>
      <c r="VUA35" s="460"/>
      <c r="VUB35" s="461"/>
      <c r="VUC35" s="462"/>
      <c r="VUD35" s="458"/>
      <c r="VUE35" s="451"/>
      <c r="VUF35" s="463"/>
      <c r="VUG35" s="451"/>
      <c r="VUH35" s="451"/>
      <c r="VUI35" s="453"/>
      <c r="VUK35" s="449"/>
      <c r="VUL35" s="449"/>
      <c r="VUM35" s="449"/>
      <c r="VUN35" s="450"/>
      <c r="VUO35" s="451"/>
      <c r="VUP35" s="451"/>
      <c r="VUQ35" s="451"/>
      <c r="VUR35" s="449"/>
      <c r="VUS35" s="452"/>
      <c r="VUT35" s="453"/>
      <c r="VUU35" s="454"/>
      <c r="VUV35" s="449"/>
      <c r="VUW35" s="453"/>
      <c r="VUX35" s="453"/>
      <c r="VUY35" s="450"/>
      <c r="VUZ35" s="454"/>
      <c r="VVA35" s="455"/>
      <c r="VVB35" s="453"/>
      <c r="VVC35" s="456"/>
      <c r="VVD35" s="453"/>
      <c r="VVE35" s="456"/>
      <c r="VVF35" s="454"/>
      <c r="VVG35" s="451"/>
      <c r="VVH35" s="454"/>
      <c r="VVI35" s="450"/>
      <c r="VVJ35" s="456"/>
      <c r="VVK35" s="456"/>
      <c r="VVL35" s="456"/>
      <c r="VVM35" s="456"/>
      <c r="VVN35" s="271"/>
      <c r="VVO35" s="451"/>
      <c r="VVP35" s="454"/>
      <c r="VVQ35" s="451"/>
      <c r="VVR35" s="457"/>
      <c r="VVS35" s="271"/>
      <c r="VVT35" s="451"/>
      <c r="VVU35" s="454"/>
      <c r="VVV35" s="451"/>
      <c r="VVW35" s="457"/>
      <c r="VVX35" s="451"/>
      <c r="VVY35" s="457"/>
      <c r="VVZ35" s="457"/>
      <c r="VWA35" s="457"/>
      <c r="VWB35" s="271"/>
      <c r="VWC35" s="271"/>
      <c r="VWD35" s="451"/>
      <c r="VWE35" s="454"/>
      <c r="VWF35" s="451"/>
      <c r="VWG35" s="454"/>
      <c r="VWH35" s="458"/>
      <c r="VWI35" s="459"/>
      <c r="VWJ35" s="460"/>
      <c r="VWK35" s="461"/>
      <c r="VWL35" s="462"/>
      <c r="VWM35" s="458"/>
      <c r="VWN35" s="451"/>
      <c r="VWO35" s="463"/>
      <c r="VWP35" s="451"/>
      <c r="VWQ35" s="451"/>
      <c r="VWR35" s="453"/>
      <c r="VWT35" s="449"/>
      <c r="VWU35" s="449"/>
      <c r="VWV35" s="449"/>
      <c r="VWW35" s="450"/>
      <c r="VWX35" s="451"/>
      <c r="VWY35" s="451"/>
      <c r="VWZ35" s="451"/>
      <c r="VXA35" s="449"/>
      <c r="VXB35" s="452"/>
      <c r="VXC35" s="453"/>
      <c r="VXD35" s="454"/>
      <c r="VXE35" s="449"/>
      <c r="VXF35" s="453"/>
      <c r="VXG35" s="453"/>
      <c r="VXH35" s="450"/>
      <c r="VXI35" s="454"/>
      <c r="VXJ35" s="455"/>
      <c r="VXK35" s="453"/>
      <c r="VXL35" s="456"/>
      <c r="VXM35" s="453"/>
      <c r="VXN35" s="456"/>
      <c r="VXO35" s="454"/>
      <c r="VXP35" s="451"/>
      <c r="VXQ35" s="454"/>
      <c r="VXR35" s="450"/>
      <c r="VXS35" s="456"/>
      <c r="VXT35" s="456"/>
      <c r="VXU35" s="456"/>
      <c r="VXV35" s="456"/>
      <c r="VXW35" s="271"/>
      <c r="VXX35" s="451"/>
      <c r="VXY35" s="454"/>
      <c r="VXZ35" s="451"/>
      <c r="VYA35" s="457"/>
      <c r="VYB35" s="271"/>
      <c r="VYC35" s="451"/>
      <c r="VYD35" s="454"/>
      <c r="VYE35" s="451"/>
      <c r="VYF35" s="457"/>
      <c r="VYG35" s="451"/>
      <c r="VYH35" s="457"/>
      <c r="VYI35" s="457"/>
      <c r="VYJ35" s="457"/>
      <c r="VYK35" s="271"/>
      <c r="VYL35" s="271"/>
      <c r="VYM35" s="451"/>
      <c r="VYN35" s="454"/>
      <c r="VYO35" s="451"/>
      <c r="VYP35" s="454"/>
      <c r="VYQ35" s="458"/>
      <c r="VYR35" s="459"/>
      <c r="VYS35" s="460"/>
      <c r="VYT35" s="461"/>
      <c r="VYU35" s="462"/>
      <c r="VYV35" s="458"/>
      <c r="VYW35" s="451"/>
      <c r="VYX35" s="463"/>
      <c r="VYY35" s="451"/>
      <c r="VYZ35" s="451"/>
      <c r="VZA35" s="453"/>
      <c r="VZC35" s="449"/>
      <c r="VZD35" s="449"/>
      <c r="VZE35" s="449"/>
      <c r="VZF35" s="450"/>
      <c r="VZG35" s="451"/>
      <c r="VZH35" s="451"/>
      <c r="VZI35" s="451"/>
      <c r="VZJ35" s="449"/>
      <c r="VZK35" s="452"/>
      <c r="VZL35" s="453"/>
      <c r="VZM35" s="454"/>
      <c r="VZN35" s="449"/>
      <c r="VZO35" s="453"/>
      <c r="VZP35" s="453"/>
      <c r="VZQ35" s="450"/>
      <c r="VZR35" s="454"/>
      <c r="VZS35" s="455"/>
      <c r="VZT35" s="453"/>
      <c r="VZU35" s="456"/>
      <c r="VZV35" s="453"/>
      <c r="VZW35" s="456"/>
      <c r="VZX35" s="454"/>
      <c r="VZY35" s="451"/>
      <c r="VZZ35" s="454"/>
      <c r="WAA35" s="450"/>
      <c r="WAB35" s="456"/>
      <c r="WAC35" s="456"/>
      <c r="WAD35" s="456"/>
      <c r="WAE35" s="456"/>
      <c r="WAF35" s="271"/>
      <c r="WAG35" s="451"/>
      <c r="WAH35" s="454"/>
      <c r="WAI35" s="451"/>
      <c r="WAJ35" s="457"/>
      <c r="WAK35" s="271"/>
      <c r="WAL35" s="451"/>
      <c r="WAM35" s="454"/>
      <c r="WAN35" s="451"/>
      <c r="WAO35" s="457"/>
      <c r="WAP35" s="451"/>
      <c r="WAQ35" s="457"/>
      <c r="WAR35" s="457"/>
      <c r="WAS35" s="457"/>
      <c r="WAT35" s="271"/>
      <c r="WAU35" s="271"/>
      <c r="WAV35" s="451"/>
      <c r="WAW35" s="454"/>
      <c r="WAX35" s="451"/>
      <c r="WAY35" s="454"/>
      <c r="WAZ35" s="458"/>
      <c r="WBA35" s="459"/>
      <c r="WBB35" s="460"/>
      <c r="WBC35" s="461"/>
      <c r="WBD35" s="462"/>
      <c r="WBE35" s="458"/>
      <c r="WBF35" s="451"/>
      <c r="WBG35" s="463"/>
      <c r="WBH35" s="451"/>
      <c r="WBI35" s="451"/>
      <c r="WBJ35" s="453"/>
      <c r="WBL35" s="449"/>
      <c r="WBM35" s="449"/>
      <c r="WBN35" s="449"/>
      <c r="WBO35" s="450"/>
      <c r="WBP35" s="451"/>
      <c r="WBQ35" s="451"/>
      <c r="WBR35" s="451"/>
      <c r="WBS35" s="449"/>
      <c r="WBT35" s="452"/>
      <c r="WBU35" s="453"/>
      <c r="WBV35" s="454"/>
      <c r="WBW35" s="449"/>
      <c r="WBX35" s="453"/>
      <c r="WBY35" s="453"/>
      <c r="WBZ35" s="450"/>
      <c r="WCA35" s="454"/>
      <c r="WCB35" s="455"/>
      <c r="WCC35" s="453"/>
      <c r="WCD35" s="456"/>
      <c r="WCE35" s="453"/>
      <c r="WCF35" s="456"/>
      <c r="WCG35" s="454"/>
      <c r="WCH35" s="451"/>
      <c r="WCI35" s="454"/>
      <c r="WCJ35" s="450"/>
      <c r="WCK35" s="456"/>
      <c r="WCL35" s="456"/>
      <c r="WCM35" s="456"/>
      <c r="WCN35" s="456"/>
      <c r="WCO35" s="271"/>
      <c r="WCP35" s="451"/>
      <c r="WCQ35" s="454"/>
      <c r="WCR35" s="451"/>
      <c r="WCS35" s="457"/>
      <c r="WCT35" s="271"/>
      <c r="WCU35" s="451"/>
      <c r="WCV35" s="454"/>
      <c r="WCW35" s="451"/>
      <c r="WCX35" s="457"/>
      <c r="WCY35" s="451"/>
      <c r="WCZ35" s="457"/>
      <c r="WDA35" s="457"/>
      <c r="WDB35" s="457"/>
      <c r="WDC35" s="271"/>
      <c r="WDD35" s="271"/>
      <c r="WDE35" s="451"/>
      <c r="WDF35" s="454"/>
      <c r="WDG35" s="451"/>
      <c r="WDH35" s="454"/>
      <c r="WDI35" s="458"/>
      <c r="WDJ35" s="459"/>
      <c r="WDK35" s="460"/>
      <c r="WDL35" s="461"/>
      <c r="WDM35" s="462"/>
      <c r="WDN35" s="458"/>
      <c r="WDO35" s="451"/>
      <c r="WDP35" s="463"/>
      <c r="WDQ35" s="451"/>
      <c r="WDR35" s="451"/>
      <c r="WDS35" s="453"/>
      <c r="WDU35" s="449"/>
      <c r="WDV35" s="449"/>
      <c r="WDW35" s="449"/>
      <c r="WDX35" s="450"/>
      <c r="WDY35" s="451"/>
      <c r="WDZ35" s="451"/>
      <c r="WEA35" s="451"/>
      <c r="WEB35" s="449"/>
      <c r="WEC35" s="452"/>
      <c r="WED35" s="453"/>
      <c r="WEE35" s="454"/>
      <c r="WEF35" s="449"/>
      <c r="WEG35" s="453"/>
      <c r="WEH35" s="453"/>
      <c r="WEI35" s="450"/>
      <c r="WEJ35" s="454"/>
      <c r="WEK35" s="455"/>
      <c r="WEL35" s="453"/>
      <c r="WEM35" s="456"/>
      <c r="WEN35" s="453"/>
      <c r="WEO35" s="456"/>
      <c r="WEP35" s="454"/>
      <c r="WEQ35" s="451"/>
      <c r="WER35" s="454"/>
      <c r="WES35" s="450"/>
      <c r="WET35" s="456"/>
      <c r="WEU35" s="456"/>
      <c r="WEV35" s="456"/>
      <c r="WEW35" s="456"/>
      <c r="WEX35" s="271"/>
      <c r="WEY35" s="451"/>
      <c r="WEZ35" s="454"/>
      <c r="WFA35" s="451"/>
      <c r="WFB35" s="457"/>
      <c r="WFC35" s="271"/>
      <c r="WFD35" s="451"/>
      <c r="WFE35" s="454"/>
      <c r="WFF35" s="451"/>
      <c r="WFG35" s="457"/>
      <c r="WFH35" s="451"/>
      <c r="WFI35" s="457"/>
      <c r="WFJ35" s="457"/>
      <c r="WFK35" s="457"/>
      <c r="WFL35" s="271"/>
      <c r="WFM35" s="271"/>
      <c r="WFN35" s="451"/>
      <c r="WFO35" s="454"/>
      <c r="WFP35" s="451"/>
      <c r="WFQ35" s="454"/>
      <c r="WFR35" s="458"/>
      <c r="WFS35" s="459"/>
      <c r="WFT35" s="460"/>
      <c r="WFU35" s="461"/>
      <c r="WFV35" s="462"/>
      <c r="WFW35" s="458"/>
      <c r="WFX35" s="451"/>
      <c r="WFY35" s="463"/>
      <c r="WFZ35" s="451"/>
      <c r="WGA35" s="451"/>
      <c r="WGB35" s="453"/>
      <c r="WGD35" s="449"/>
      <c r="WGE35" s="449"/>
      <c r="WGF35" s="449"/>
      <c r="WGG35" s="450"/>
      <c r="WGH35" s="451"/>
      <c r="WGI35" s="451"/>
      <c r="WGJ35" s="451"/>
      <c r="WGK35" s="449"/>
      <c r="WGL35" s="452"/>
      <c r="WGM35" s="453"/>
      <c r="WGN35" s="454"/>
      <c r="WGO35" s="449"/>
      <c r="WGP35" s="453"/>
      <c r="WGQ35" s="453"/>
      <c r="WGR35" s="450"/>
      <c r="WGS35" s="454"/>
      <c r="WGT35" s="455"/>
      <c r="WGU35" s="453"/>
      <c r="WGV35" s="456"/>
      <c r="WGW35" s="453"/>
      <c r="WGX35" s="456"/>
      <c r="WGY35" s="454"/>
      <c r="WGZ35" s="451"/>
      <c r="WHA35" s="454"/>
      <c r="WHB35" s="450"/>
      <c r="WHC35" s="456"/>
      <c r="WHD35" s="456"/>
      <c r="WHE35" s="456"/>
      <c r="WHF35" s="456"/>
      <c r="WHG35" s="271"/>
      <c r="WHH35" s="451"/>
      <c r="WHI35" s="454"/>
      <c r="WHJ35" s="451"/>
      <c r="WHK35" s="457"/>
      <c r="WHL35" s="271"/>
      <c r="WHM35" s="451"/>
      <c r="WHN35" s="454"/>
      <c r="WHO35" s="451"/>
      <c r="WHP35" s="457"/>
      <c r="WHQ35" s="451"/>
      <c r="WHR35" s="457"/>
      <c r="WHS35" s="457"/>
      <c r="WHT35" s="457"/>
      <c r="WHU35" s="271"/>
      <c r="WHV35" s="271"/>
      <c r="WHW35" s="451"/>
      <c r="WHX35" s="454"/>
      <c r="WHY35" s="451"/>
      <c r="WHZ35" s="454"/>
      <c r="WIA35" s="458"/>
      <c r="WIB35" s="459"/>
      <c r="WIC35" s="460"/>
      <c r="WID35" s="461"/>
      <c r="WIE35" s="462"/>
      <c r="WIF35" s="458"/>
      <c r="WIG35" s="451"/>
      <c r="WIH35" s="463"/>
      <c r="WII35" s="451"/>
      <c r="WIJ35" s="451"/>
      <c r="WIK35" s="453"/>
      <c r="WIM35" s="449"/>
      <c r="WIN35" s="449"/>
      <c r="WIO35" s="449"/>
      <c r="WIP35" s="450"/>
      <c r="WIQ35" s="451"/>
      <c r="WIR35" s="451"/>
      <c r="WIS35" s="451"/>
      <c r="WIT35" s="449"/>
      <c r="WIU35" s="452"/>
      <c r="WIV35" s="453"/>
      <c r="WIW35" s="454"/>
      <c r="WIX35" s="449"/>
      <c r="WIY35" s="453"/>
      <c r="WIZ35" s="453"/>
      <c r="WJA35" s="450"/>
      <c r="WJB35" s="454"/>
      <c r="WJC35" s="455"/>
      <c r="WJD35" s="453"/>
      <c r="WJE35" s="456"/>
      <c r="WJF35" s="453"/>
      <c r="WJG35" s="456"/>
      <c r="WJH35" s="454"/>
      <c r="WJI35" s="451"/>
      <c r="WJJ35" s="454"/>
      <c r="WJK35" s="450"/>
      <c r="WJL35" s="456"/>
      <c r="WJM35" s="456"/>
      <c r="WJN35" s="456"/>
      <c r="WJO35" s="456"/>
      <c r="WJP35" s="271"/>
      <c r="WJQ35" s="451"/>
      <c r="WJR35" s="454"/>
      <c r="WJS35" s="451"/>
      <c r="WJT35" s="457"/>
      <c r="WJU35" s="271"/>
      <c r="WJV35" s="451"/>
      <c r="WJW35" s="454"/>
      <c r="WJX35" s="451"/>
      <c r="WJY35" s="457"/>
      <c r="WJZ35" s="451"/>
      <c r="WKA35" s="457"/>
      <c r="WKB35" s="457"/>
      <c r="WKC35" s="457"/>
      <c r="WKD35" s="271"/>
      <c r="WKE35" s="271"/>
      <c r="WKF35" s="451"/>
      <c r="WKG35" s="454"/>
      <c r="WKH35" s="451"/>
      <c r="WKI35" s="454"/>
      <c r="WKJ35" s="458"/>
      <c r="WKK35" s="459"/>
      <c r="WKL35" s="460"/>
      <c r="WKM35" s="461"/>
      <c r="WKN35" s="462"/>
      <c r="WKO35" s="458"/>
      <c r="WKP35" s="451"/>
      <c r="WKQ35" s="463"/>
      <c r="WKR35" s="451"/>
      <c r="WKS35" s="451"/>
      <c r="WKT35" s="453"/>
      <c r="WKV35" s="449"/>
      <c r="WKW35" s="449"/>
      <c r="WKX35" s="449"/>
      <c r="WKY35" s="450"/>
      <c r="WKZ35" s="451"/>
      <c r="WLA35" s="451"/>
      <c r="WLB35" s="451"/>
      <c r="WLC35" s="449"/>
      <c r="WLD35" s="452"/>
      <c r="WLE35" s="453"/>
      <c r="WLF35" s="454"/>
      <c r="WLG35" s="449"/>
      <c r="WLH35" s="453"/>
      <c r="WLI35" s="453"/>
      <c r="WLJ35" s="450"/>
      <c r="WLK35" s="454"/>
      <c r="WLL35" s="455"/>
      <c r="WLM35" s="453"/>
      <c r="WLN35" s="456"/>
      <c r="WLO35" s="453"/>
      <c r="WLP35" s="456"/>
      <c r="WLQ35" s="454"/>
      <c r="WLR35" s="451"/>
      <c r="WLS35" s="454"/>
      <c r="WLT35" s="450"/>
      <c r="WLU35" s="456"/>
      <c r="WLV35" s="456"/>
      <c r="WLW35" s="456"/>
      <c r="WLX35" s="456"/>
      <c r="WLY35" s="271"/>
      <c r="WLZ35" s="451"/>
      <c r="WMA35" s="454"/>
      <c r="WMB35" s="451"/>
      <c r="WMC35" s="457"/>
      <c r="WMD35" s="271"/>
      <c r="WME35" s="451"/>
      <c r="WMF35" s="454"/>
      <c r="WMG35" s="451"/>
      <c r="WMH35" s="457"/>
      <c r="WMI35" s="451"/>
      <c r="WMJ35" s="457"/>
      <c r="WMK35" s="457"/>
      <c r="WML35" s="457"/>
      <c r="WMM35" s="271"/>
      <c r="WMN35" s="271"/>
      <c r="WMO35" s="451"/>
      <c r="WMP35" s="454"/>
      <c r="WMQ35" s="451"/>
      <c r="WMR35" s="454"/>
      <c r="WMS35" s="458"/>
      <c r="WMT35" s="459"/>
      <c r="WMU35" s="460"/>
      <c r="WMV35" s="461"/>
      <c r="WMW35" s="462"/>
      <c r="WMX35" s="458"/>
      <c r="WMY35" s="451"/>
      <c r="WMZ35" s="463"/>
      <c r="WNA35" s="451"/>
      <c r="WNB35" s="451"/>
      <c r="WNC35" s="453"/>
      <c r="WNE35" s="449"/>
      <c r="WNF35" s="449"/>
      <c r="WNG35" s="449"/>
      <c r="WNH35" s="450"/>
      <c r="WNI35" s="451"/>
      <c r="WNJ35" s="451"/>
      <c r="WNK35" s="451"/>
      <c r="WNL35" s="449"/>
      <c r="WNM35" s="452"/>
      <c r="WNN35" s="453"/>
      <c r="WNO35" s="454"/>
      <c r="WNP35" s="449"/>
      <c r="WNQ35" s="453"/>
      <c r="WNR35" s="453"/>
      <c r="WNS35" s="450"/>
      <c r="WNT35" s="454"/>
      <c r="WNU35" s="455"/>
      <c r="WNV35" s="453"/>
      <c r="WNW35" s="456"/>
      <c r="WNX35" s="453"/>
      <c r="WNY35" s="456"/>
      <c r="WNZ35" s="454"/>
      <c r="WOA35" s="451"/>
      <c r="WOB35" s="454"/>
      <c r="WOC35" s="450"/>
      <c r="WOD35" s="456"/>
      <c r="WOE35" s="456"/>
      <c r="WOF35" s="456"/>
      <c r="WOG35" s="456"/>
      <c r="WOH35" s="271"/>
      <c r="WOI35" s="451"/>
      <c r="WOJ35" s="454"/>
      <c r="WOK35" s="451"/>
      <c r="WOL35" s="457"/>
      <c r="WOM35" s="271"/>
      <c r="WON35" s="451"/>
      <c r="WOO35" s="454"/>
      <c r="WOP35" s="451"/>
      <c r="WOQ35" s="457"/>
      <c r="WOR35" s="451"/>
      <c r="WOS35" s="457"/>
      <c r="WOT35" s="457"/>
      <c r="WOU35" s="457"/>
      <c r="WOV35" s="271"/>
      <c r="WOW35" s="271"/>
      <c r="WOX35" s="451"/>
      <c r="WOY35" s="454"/>
      <c r="WOZ35" s="451"/>
      <c r="WPA35" s="454"/>
      <c r="WPB35" s="458"/>
      <c r="WPC35" s="459"/>
      <c r="WPD35" s="460"/>
      <c r="WPE35" s="461"/>
      <c r="WPF35" s="462"/>
      <c r="WPG35" s="458"/>
      <c r="WPH35" s="451"/>
      <c r="WPI35" s="463"/>
      <c r="WPJ35" s="451"/>
      <c r="WPK35" s="451"/>
      <c r="WPL35" s="453"/>
      <c r="WPN35" s="449"/>
      <c r="WPO35" s="449"/>
      <c r="WPP35" s="449"/>
      <c r="WPQ35" s="450"/>
      <c r="WPR35" s="451"/>
      <c r="WPS35" s="451"/>
      <c r="WPT35" s="451"/>
      <c r="WPU35" s="449"/>
      <c r="WPV35" s="452"/>
      <c r="WPW35" s="453"/>
      <c r="WPX35" s="454"/>
      <c r="WPY35" s="449"/>
      <c r="WPZ35" s="453"/>
      <c r="WQA35" s="453"/>
      <c r="WQB35" s="450"/>
      <c r="WQC35" s="454"/>
      <c r="WQD35" s="455"/>
      <c r="WQE35" s="453"/>
      <c r="WQF35" s="456"/>
      <c r="WQG35" s="453"/>
      <c r="WQH35" s="456"/>
      <c r="WQI35" s="454"/>
      <c r="WQJ35" s="451"/>
      <c r="WQK35" s="454"/>
      <c r="WQL35" s="450"/>
      <c r="WQM35" s="456"/>
      <c r="WQN35" s="456"/>
      <c r="WQO35" s="456"/>
      <c r="WQP35" s="456"/>
      <c r="WQQ35" s="271"/>
      <c r="WQR35" s="451"/>
      <c r="WQS35" s="454"/>
      <c r="WQT35" s="451"/>
      <c r="WQU35" s="457"/>
      <c r="WQV35" s="271"/>
      <c r="WQW35" s="451"/>
      <c r="WQX35" s="454"/>
      <c r="WQY35" s="451"/>
      <c r="WQZ35" s="457"/>
      <c r="WRA35" s="451"/>
      <c r="WRB35" s="457"/>
      <c r="WRC35" s="457"/>
      <c r="WRD35" s="457"/>
      <c r="WRE35" s="271"/>
      <c r="WRF35" s="271"/>
      <c r="WRG35" s="451"/>
      <c r="WRH35" s="454"/>
      <c r="WRI35" s="451"/>
      <c r="WRJ35" s="454"/>
      <c r="WRK35" s="458"/>
      <c r="WRL35" s="459"/>
      <c r="WRM35" s="460"/>
      <c r="WRN35" s="461"/>
      <c r="WRO35" s="462"/>
      <c r="WRP35" s="458"/>
      <c r="WRQ35" s="451"/>
      <c r="WRR35" s="463"/>
      <c r="WRS35" s="451"/>
      <c r="WRT35" s="451"/>
      <c r="WRU35" s="453"/>
      <c r="WRW35" s="449"/>
      <c r="WRX35" s="449"/>
      <c r="WRY35" s="449"/>
      <c r="WRZ35" s="450"/>
      <c r="WSA35" s="451"/>
      <c r="WSB35" s="451"/>
      <c r="WSC35" s="451"/>
      <c r="WSD35" s="449"/>
      <c r="WSE35" s="452"/>
      <c r="WSF35" s="453"/>
      <c r="WSG35" s="454"/>
      <c r="WSH35" s="449"/>
      <c r="WSI35" s="453"/>
      <c r="WSJ35" s="453"/>
      <c r="WSK35" s="450"/>
      <c r="WSL35" s="454"/>
      <c r="WSM35" s="455"/>
      <c r="WSN35" s="453"/>
      <c r="WSO35" s="456"/>
      <c r="WSP35" s="453"/>
      <c r="WSQ35" s="456"/>
      <c r="WSR35" s="454"/>
      <c r="WSS35" s="451"/>
      <c r="WST35" s="454"/>
      <c r="WSU35" s="450"/>
      <c r="WSV35" s="456"/>
      <c r="WSW35" s="456"/>
      <c r="WSX35" s="456"/>
      <c r="WSY35" s="456"/>
      <c r="WSZ35" s="271"/>
      <c r="WTA35" s="451"/>
      <c r="WTB35" s="454"/>
      <c r="WTC35" s="451"/>
      <c r="WTD35" s="457"/>
      <c r="WTE35" s="271"/>
      <c r="WTF35" s="451"/>
      <c r="WTG35" s="454"/>
      <c r="WTH35" s="451"/>
      <c r="WTI35" s="457"/>
      <c r="WTJ35" s="451"/>
      <c r="WTK35" s="457"/>
      <c r="WTL35" s="457"/>
      <c r="WTM35" s="457"/>
      <c r="WTN35" s="271"/>
      <c r="WTO35" s="271"/>
      <c r="WTP35" s="451"/>
      <c r="WTQ35" s="454"/>
      <c r="WTR35" s="451"/>
      <c r="WTS35" s="454"/>
      <c r="WTT35" s="458"/>
      <c r="WTU35" s="459"/>
      <c r="WTV35" s="460"/>
      <c r="WTW35" s="461"/>
      <c r="WTX35" s="462"/>
      <c r="WTY35" s="458"/>
      <c r="WTZ35" s="451"/>
      <c r="WUA35" s="463"/>
      <c r="WUB35" s="451"/>
      <c r="WUC35" s="451"/>
      <c r="WUD35" s="453"/>
      <c r="WUF35" s="449"/>
      <c r="WUG35" s="449"/>
      <c r="WUH35" s="449"/>
      <c r="WUI35" s="450"/>
      <c r="WUJ35" s="451"/>
      <c r="WUK35" s="451"/>
      <c r="WUL35" s="451"/>
      <c r="WUM35" s="449"/>
      <c r="WUN35" s="452"/>
      <c r="WUO35" s="453"/>
      <c r="WUP35" s="454"/>
      <c r="WUQ35" s="449"/>
      <c r="WUR35" s="453"/>
      <c r="WUS35" s="453"/>
      <c r="WUT35" s="450"/>
      <c r="WUU35" s="454"/>
      <c r="WUV35" s="455"/>
      <c r="WUW35" s="453"/>
      <c r="WUX35" s="456"/>
      <c r="WUY35" s="453"/>
      <c r="WUZ35" s="456"/>
      <c r="WVA35" s="454"/>
      <c r="WVB35" s="451"/>
      <c r="WVC35" s="454"/>
      <c r="WVD35" s="450"/>
      <c r="WVE35" s="456"/>
      <c r="WVF35" s="456"/>
      <c r="WVG35" s="456"/>
      <c r="WVH35" s="456"/>
      <c r="WVI35" s="271"/>
      <c r="WVJ35" s="451"/>
      <c r="WVK35" s="454"/>
      <c r="WVL35" s="451"/>
      <c r="WVM35" s="457"/>
      <c r="WVN35" s="271"/>
      <c r="WVO35" s="451"/>
      <c r="WVP35" s="454"/>
      <c r="WVQ35" s="451"/>
      <c r="WVR35" s="457"/>
      <c r="WVS35" s="451"/>
      <c r="WVT35" s="457"/>
      <c r="WVU35" s="457"/>
      <c r="WVV35" s="457"/>
      <c r="WVW35" s="271"/>
      <c r="WVX35" s="271"/>
      <c r="WVY35" s="451"/>
      <c r="WVZ35" s="454"/>
      <c r="WWA35" s="451"/>
      <c r="WWB35" s="454"/>
      <c r="WWC35" s="458"/>
      <c r="WWD35" s="459"/>
      <c r="WWE35" s="460"/>
      <c r="WWF35" s="461"/>
      <c r="WWG35" s="462"/>
      <c r="WWH35" s="458"/>
      <c r="WWI35" s="451"/>
      <c r="WWJ35" s="463"/>
      <c r="WWK35" s="451"/>
      <c r="WWL35" s="451"/>
      <c r="WWM35" s="453"/>
      <c r="WWO35" s="449"/>
      <c r="WWP35" s="449"/>
      <c r="WWQ35" s="449"/>
      <c r="WWR35" s="450"/>
      <c r="WWS35" s="451"/>
      <c r="WWT35" s="451"/>
      <c r="WWU35" s="451"/>
      <c r="WWV35" s="449"/>
      <c r="WWW35" s="452"/>
      <c r="WWX35" s="453"/>
      <c r="WWY35" s="454"/>
      <c r="WWZ35" s="449"/>
      <c r="WXA35" s="453"/>
      <c r="WXB35" s="453"/>
      <c r="WXC35" s="450"/>
      <c r="WXD35" s="454"/>
      <c r="WXE35" s="455"/>
      <c r="WXF35" s="453"/>
      <c r="WXG35" s="456"/>
      <c r="WXH35" s="453"/>
      <c r="WXI35" s="456"/>
      <c r="WXJ35" s="454"/>
      <c r="WXK35" s="451"/>
      <c r="WXL35" s="454"/>
      <c r="WXM35" s="450"/>
      <c r="WXN35" s="456"/>
      <c r="WXO35" s="456"/>
      <c r="WXP35" s="456"/>
      <c r="WXQ35" s="456"/>
      <c r="WXR35" s="271"/>
      <c r="WXS35" s="451"/>
      <c r="WXT35" s="454"/>
      <c r="WXU35" s="451"/>
      <c r="WXV35" s="457"/>
      <c r="WXW35" s="271"/>
      <c r="WXX35" s="451"/>
      <c r="WXY35" s="454"/>
      <c r="WXZ35" s="451"/>
      <c r="WYA35" s="457"/>
      <c r="WYB35" s="451"/>
      <c r="WYC35" s="457"/>
      <c r="WYD35" s="457"/>
      <c r="WYE35" s="457"/>
      <c r="WYF35" s="271"/>
      <c r="WYG35" s="271"/>
      <c r="WYH35" s="451"/>
      <c r="WYI35" s="454"/>
      <c r="WYJ35" s="451"/>
      <c r="WYK35" s="454"/>
      <c r="WYL35" s="458"/>
      <c r="WYM35" s="459"/>
      <c r="WYN35" s="460"/>
      <c r="WYO35" s="461"/>
      <c r="WYP35" s="462"/>
      <c r="WYQ35" s="458"/>
      <c r="WYR35" s="451"/>
      <c r="WYS35" s="463"/>
      <c r="WYT35" s="451"/>
      <c r="WYU35" s="451"/>
      <c r="WYV35" s="453"/>
      <c r="WYX35" s="449"/>
      <c r="WYY35" s="449"/>
      <c r="WYZ35" s="449"/>
      <c r="WZA35" s="450"/>
      <c r="WZB35" s="451"/>
      <c r="WZC35" s="451"/>
      <c r="WZD35" s="451"/>
      <c r="WZE35" s="449"/>
      <c r="WZF35" s="452"/>
      <c r="WZG35" s="453"/>
      <c r="WZH35" s="454"/>
      <c r="WZI35" s="449"/>
      <c r="WZJ35" s="453"/>
      <c r="WZK35" s="453"/>
      <c r="WZL35" s="450"/>
      <c r="WZM35" s="454"/>
      <c r="WZN35" s="455"/>
      <c r="WZO35" s="453"/>
      <c r="WZP35" s="456"/>
      <c r="WZQ35" s="453"/>
      <c r="WZR35" s="456"/>
      <c r="WZS35" s="454"/>
      <c r="WZT35" s="451"/>
      <c r="WZU35" s="454"/>
      <c r="WZV35" s="450"/>
      <c r="WZW35" s="456"/>
      <c r="WZX35" s="456"/>
      <c r="WZY35" s="456"/>
      <c r="WZZ35" s="456"/>
      <c r="XAA35" s="271"/>
      <c r="XAB35" s="451"/>
      <c r="XAC35" s="454"/>
      <c r="XAD35" s="451"/>
      <c r="XAE35" s="457"/>
      <c r="XAF35" s="271"/>
      <c r="XAG35" s="451"/>
      <c r="XAH35" s="454"/>
      <c r="XAI35" s="451"/>
      <c r="XAJ35" s="457"/>
      <c r="XAK35" s="451"/>
      <c r="XAL35" s="457"/>
      <c r="XAM35" s="457"/>
      <c r="XAN35" s="457"/>
      <c r="XAO35" s="271"/>
      <c r="XAP35" s="271"/>
      <c r="XAQ35" s="451"/>
      <c r="XAR35" s="454"/>
      <c r="XAS35" s="451"/>
      <c r="XAT35" s="454"/>
      <c r="XAU35" s="458"/>
      <c r="XAV35" s="459"/>
      <c r="XAW35" s="460"/>
      <c r="XAX35" s="461"/>
      <c r="XAY35" s="462"/>
      <c r="XAZ35" s="458"/>
      <c r="XBA35" s="451"/>
      <c r="XBB35" s="463"/>
      <c r="XBC35" s="451"/>
      <c r="XBD35" s="451"/>
      <c r="XBE35" s="453"/>
      <c r="XBG35" s="449"/>
      <c r="XBH35" s="449"/>
      <c r="XBI35" s="449"/>
      <c r="XBJ35" s="450"/>
      <c r="XBK35" s="451"/>
      <c r="XBL35" s="451"/>
      <c r="XBM35" s="451"/>
      <c r="XBN35" s="449"/>
      <c r="XBO35" s="452"/>
      <c r="XBP35" s="453"/>
      <c r="XBQ35" s="454"/>
      <c r="XBR35" s="449"/>
      <c r="XBS35" s="453"/>
      <c r="XBT35" s="453"/>
      <c r="XBU35" s="450"/>
      <c r="XBV35" s="454"/>
      <c r="XBW35" s="455"/>
      <c r="XBX35" s="453"/>
      <c r="XBY35" s="456"/>
      <c r="XBZ35" s="453"/>
      <c r="XCA35" s="456"/>
      <c r="XCB35" s="454"/>
      <c r="XCC35" s="451"/>
      <c r="XCD35" s="454"/>
      <c r="XCE35" s="450"/>
      <c r="XCF35" s="456"/>
      <c r="XCG35" s="456"/>
      <c r="XCH35" s="456"/>
      <c r="XCI35" s="456"/>
      <c r="XCJ35" s="271"/>
      <c r="XCK35" s="451"/>
      <c r="XCL35" s="454"/>
      <c r="XCM35" s="451"/>
      <c r="XCN35" s="457"/>
      <c r="XCO35" s="271"/>
      <c r="XCP35" s="451"/>
      <c r="XCQ35" s="454"/>
      <c r="XCR35" s="451"/>
      <c r="XCS35" s="457"/>
      <c r="XCT35" s="451"/>
      <c r="XCU35" s="457"/>
      <c r="XCV35" s="457"/>
      <c r="XCW35" s="457"/>
      <c r="XCX35" s="271"/>
      <c r="XCY35" s="271"/>
      <c r="XCZ35" s="451"/>
      <c r="XDA35" s="454"/>
      <c r="XDB35" s="451"/>
      <c r="XDC35" s="454"/>
      <c r="XDD35" s="458"/>
      <c r="XDE35" s="459"/>
      <c r="XDF35" s="460"/>
      <c r="XDG35" s="461"/>
      <c r="XDH35" s="462"/>
      <c r="XDI35" s="458"/>
      <c r="XDJ35" s="451"/>
      <c r="XDK35" s="463"/>
      <c r="XDL35" s="451"/>
      <c r="XDM35" s="451"/>
      <c r="XDN35" s="453"/>
      <c r="XDP35" s="449"/>
      <c r="XDQ35" s="449"/>
      <c r="XDR35" s="449"/>
      <c r="XDS35" s="450"/>
      <c r="XDT35" s="451"/>
      <c r="XDU35" s="451"/>
      <c r="XDV35" s="451"/>
      <c r="XDW35" s="449"/>
      <c r="XDX35" s="452"/>
      <c r="XDY35" s="453"/>
      <c r="XDZ35" s="454"/>
      <c r="XEA35" s="449"/>
      <c r="XEB35" s="453"/>
      <c r="XEC35" s="453"/>
      <c r="XED35" s="450"/>
      <c r="XEE35" s="454"/>
      <c r="XEF35" s="455"/>
      <c r="XEG35" s="453"/>
      <c r="XEH35" s="456"/>
      <c r="XEI35" s="453"/>
      <c r="XEJ35" s="456"/>
      <c r="XEK35" s="454"/>
      <c r="XEL35" s="451"/>
      <c r="XEM35" s="454"/>
      <c r="XEN35" s="450"/>
      <c r="XEO35" s="456"/>
      <c r="XEP35" s="456"/>
      <c r="XEQ35" s="456"/>
      <c r="XER35" s="456"/>
      <c r="XES35" s="271"/>
      <c r="XET35" s="451"/>
      <c r="XEU35" s="454"/>
      <c r="XEV35" s="451"/>
      <c r="XEW35" s="457"/>
      <c r="XEX35" s="271"/>
    </row>
    <row r="36" spans="2:16378" x14ac:dyDescent="0.25">
      <c r="B36" s="221">
        <v>2025</v>
      </c>
      <c r="C36" s="221">
        <v>891780111</v>
      </c>
      <c r="D36" s="221" t="s">
        <v>78</v>
      </c>
      <c r="E36" s="67" t="s">
        <v>8213</v>
      </c>
      <c r="F36" s="65" t="s">
        <v>8212</v>
      </c>
      <c r="G36" s="65">
        <v>0</v>
      </c>
      <c r="H36" s="65" t="s">
        <v>81</v>
      </c>
      <c r="I36" s="221" t="s">
        <v>82</v>
      </c>
      <c r="J36" s="220" t="s">
        <v>83</v>
      </c>
      <c r="K36" s="66" t="s">
        <v>8186</v>
      </c>
      <c r="L36" s="68">
        <v>19450000</v>
      </c>
      <c r="M36" s="221" t="s">
        <v>85</v>
      </c>
      <c r="N36" s="66" t="s">
        <v>8211</v>
      </c>
      <c r="O36" s="66">
        <v>1082852722</v>
      </c>
      <c r="P36" s="66">
        <v>1433</v>
      </c>
      <c r="Q36" s="70">
        <v>45841</v>
      </c>
      <c r="R36" s="66">
        <v>155600000</v>
      </c>
      <c r="S36" s="70">
        <v>45852</v>
      </c>
      <c r="T36" s="68">
        <v>19450000</v>
      </c>
      <c r="U36" s="65" t="s">
        <v>87</v>
      </c>
      <c r="V36" s="68">
        <v>57420478</v>
      </c>
      <c r="W36" s="67" t="s">
        <v>8151</v>
      </c>
      <c r="X36" s="70">
        <v>45849</v>
      </c>
      <c r="Y36" s="70">
        <v>45853</v>
      </c>
      <c r="Z36" s="70" t="s">
        <v>89</v>
      </c>
      <c r="AA36" s="70">
        <v>45991</v>
      </c>
      <c r="AB36" s="49">
        <f t="shared" si="0"/>
        <v>138</v>
      </c>
      <c r="AC36" s="65">
        <v>0</v>
      </c>
      <c r="AD36" s="68">
        <v>0</v>
      </c>
      <c r="AE36" s="65">
        <v>0</v>
      </c>
      <c r="AF36" s="78" t="s">
        <v>89</v>
      </c>
      <c r="AG36" s="49">
        <f t="shared" si="1"/>
        <v>0</v>
      </c>
      <c r="AH36" s="65">
        <v>0</v>
      </c>
      <c r="AI36" s="68">
        <v>0</v>
      </c>
      <c r="AJ36" s="65" t="s">
        <v>89</v>
      </c>
      <c r="AK36" s="78" t="s">
        <v>89</v>
      </c>
      <c r="AL36" s="65">
        <v>0</v>
      </c>
      <c r="AM36" s="78" t="s">
        <v>89</v>
      </c>
      <c r="AN36" s="78" t="s">
        <v>89</v>
      </c>
      <c r="AO36" s="78" t="s">
        <v>89</v>
      </c>
      <c r="AP36" s="49">
        <f t="shared" si="2"/>
        <v>0</v>
      </c>
      <c r="AQ36" s="49">
        <f>+L36+AD36-AI36</f>
        <v>19450000</v>
      </c>
      <c r="AR36" s="65" t="s">
        <v>87</v>
      </c>
      <c r="AS36" s="68">
        <v>19450000</v>
      </c>
      <c r="AT36" s="65" t="s">
        <v>87</v>
      </c>
      <c r="AU36" s="68">
        <v>0</v>
      </c>
      <c r="AV36" s="75" t="s">
        <v>89</v>
      </c>
      <c r="AW36" s="267">
        <v>3890000</v>
      </c>
      <c r="AX36" s="79">
        <f t="shared" si="3"/>
        <v>15560000</v>
      </c>
      <c r="AY36" s="223">
        <f t="shared" si="4"/>
        <v>0.2</v>
      </c>
      <c r="AZ36" s="74">
        <v>0.2</v>
      </c>
      <c r="BA36" s="75" t="s">
        <v>89</v>
      </c>
      <c r="BB36" s="65" t="s">
        <v>108</v>
      </c>
      <c r="BC36" s="400" t="s">
        <v>8210</v>
      </c>
      <c r="BD36" s="65" t="s">
        <v>87</v>
      </c>
      <c r="BE36" s="65" t="s">
        <v>87</v>
      </c>
      <c r="BF36" s="449"/>
      <c r="BG36" s="449"/>
      <c r="BH36" s="450"/>
      <c r="BI36" s="451"/>
      <c r="BJ36" s="451"/>
      <c r="BK36" s="451"/>
      <c r="BL36" s="449"/>
      <c r="BM36" s="452"/>
      <c r="BN36" s="453"/>
      <c r="BO36" s="454"/>
      <c r="BP36" s="449"/>
      <c r="BQ36" s="453"/>
      <c r="BR36" s="453"/>
      <c r="BS36" s="450"/>
      <c r="BT36" s="454"/>
      <c r="BU36" s="455"/>
      <c r="BV36" s="453"/>
      <c r="BW36" s="456"/>
      <c r="BX36" s="453"/>
      <c r="BY36" s="456"/>
      <c r="BZ36" s="454"/>
      <c r="CA36" s="451"/>
      <c r="CB36" s="454"/>
      <c r="CC36" s="450"/>
      <c r="CD36" s="456"/>
      <c r="CE36" s="456"/>
      <c r="CF36" s="456"/>
      <c r="CG36" s="456"/>
      <c r="CH36" s="271"/>
      <c r="CI36" s="451"/>
      <c r="CJ36" s="454"/>
      <c r="CK36" s="451"/>
      <c r="CL36" s="457"/>
      <c r="CM36" s="271"/>
      <c r="CN36" s="451"/>
      <c r="CO36" s="454"/>
      <c r="CP36" s="451"/>
      <c r="CQ36" s="457"/>
      <c r="CR36" s="451"/>
      <c r="CS36" s="457"/>
      <c r="CT36" s="457"/>
      <c r="CU36" s="457"/>
      <c r="CV36" s="271"/>
      <c r="CW36" s="271"/>
      <c r="CX36" s="451"/>
      <c r="CY36" s="454"/>
      <c r="CZ36" s="451"/>
      <c r="DA36" s="454"/>
      <c r="DB36" s="458"/>
      <c r="DC36" s="459"/>
      <c r="DD36" s="460"/>
      <c r="DE36" s="461"/>
      <c r="DF36" s="462"/>
      <c r="DG36" s="458"/>
      <c r="DH36" s="451"/>
      <c r="DI36" s="463"/>
      <c r="DJ36" s="451"/>
      <c r="DK36" s="451"/>
      <c r="DL36" s="453"/>
      <c r="DN36" s="449"/>
      <c r="DO36" s="449"/>
      <c r="DP36" s="449"/>
      <c r="DQ36" s="450"/>
      <c r="DR36" s="451"/>
      <c r="DS36" s="451"/>
      <c r="DT36" s="451"/>
      <c r="DU36" s="449"/>
      <c r="DV36" s="452"/>
      <c r="DW36" s="453"/>
      <c r="DX36" s="454"/>
      <c r="DY36" s="449"/>
      <c r="DZ36" s="453"/>
      <c r="EA36" s="453"/>
      <c r="EB36" s="450"/>
      <c r="EC36" s="454"/>
      <c r="ED36" s="455"/>
      <c r="EE36" s="453"/>
      <c r="EF36" s="456"/>
      <c r="EG36" s="453"/>
      <c r="EH36" s="456"/>
      <c r="EI36" s="454"/>
      <c r="EJ36" s="451"/>
      <c r="EK36" s="454"/>
      <c r="EL36" s="450"/>
      <c r="EM36" s="456"/>
      <c r="EN36" s="456"/>
      <c r="EO36" s="456"/>
      <c r="EP36" s="456"/>
      <c r="EQ36" s="271"/>
      <c r="ER36" s="451"/>
      <c r="ES36" s="454"/>
      <c r="ET36" s="451"/>
      <c r="EU36" s="457"/>
      <c r="EV36" s="271"/>
      <c r="EW36" s="451"/>
      <c r="EX36" s="454"/>
      <c r="EY36" s="451"/>
      <c r="EZ36" s="457"/>
      <c r="FA36" s="451"/>
      <c r="FB36" s="457"/>
      <c r="FC36" s="457"/>
      <c r="FD36" s="457"/>
      <c r="FE36" s="271"/>
      <c r="FF36" s="271"/>
      <c r="FG36" s="451"/>
      <c r="FH36" s="454"/>
      <c r="FI36" s="451"/>
      <c r="FJ36" s="454"/>
      <c r="FK36" s="458"/>
      <c r="FL36" s="459"/>
      <c r="FM36" s="460"/>
      <c r="FN36" s="461"/>
      <c r="FO36" s="462"/>
      <c r="FP36" s="458"/>
      <c r="FQ36" s="451"/>
      <c r="FR36" s="463"/>
      <c r="FS36" s="451"/>
      <c r="FT36" s="451"/>
      <c r="FU36" s="453"/>
      <c r="FW36" s="449"/>
      <c r="FX36" s="449"/>
      <c r="FY36" s="449"/>
      <c r="FZ36" s="450"/>
      <c r="GA36" s="451"/>
      <c r="GB36" s="451"/>
      <c r="GC36" s="451"/>
      <c r="GD36" s="449"/>
      <c r="GE36" s="452"/>
      <c r="GF36" s="453"/>
      <c r="GG36" s="454"/>
      <c r="GH36" s="449"/>
      <c r="GI36" s="453"/>
      <c r="GJ36" s="453"/>
      <c r="GK36" s="450"/>
      <c r="GL36" s="454"/>
      <c r="GM36" s="455"/>
      <c r="GN36" s="453"/>
      <c r="GO36" s="456"/>
      <c r="GP36" s="453"/>
      <c r="GQ36" s="456"/>
      <c r="GR36" s="454"/>
      <c r="GS36" s="451"/>
      <c r="GT36" s="454"/>
      <c r="GU36" s="450"/>
      <c r="GV36" s="456"/>
      <c r="GW36" s="456"/>
      <c r="GX36" s="456"/>
      <c r="GY36" s="456"/>
      <c r="GZ36" s="271"/>
      <c r="HA36" s="451"/>
      <c r="HB36" s="454"/>
      <c r="HC36" s="451"/>
      <c r="HD36" s="457"/>
      <c r="HE36" s="271"/>
      <c r="HF36" s="451"/>
      <c r="HG36" s="454"/>
      <c r="HH36" s="451"/>
      <c r="HI36" s="457"/>
      <c r="HJ36" s="451"/>
      <c r="HK36" s="457"/>
      <c r="HL36" s="457"/>
      <c r="HM36" s="457"/>
      <c r="HN36" s="271"/>
      <c r="HO36" s="271"/>
      <c r="HP36" s="451"/>
      <c r="HQ36" s="454"/>
      <c r="HR36" s="451"/>
      <c r="HS36" s="454"/>
      <c r="HT36" s="458"/>
      <c r="HU36" s="459"/>
      <c r="HV36" s="460"/>
      <c r="HW36" s="461"/>
      <c r="HX36" s="462"/>
      <c r="HY36" s="458"/>
      <c r="HZ36" s="451"/>
      <c r="IA36" s="463"/>
      <c r="IB36" s="451"/>
      <c r="IC36" s="451"/>
      <c r="ID36" s="453"/>
      <c r="IF36" s="449"/>
      <c r="IG36" s="449"/>
      <c r="IH36" s="449"/>
      <c r="II36" s="450"/>
      <c r="IJ36" s="451"/>
      <c r="IK36" s="451"/>
      <c r="IL36" s="451"/>
      <c r="IM36" s="449"/>
      <c r="IN36" s="452"/>
      <c r="IO36" s="453"/>
      <c r="IP36" s="454"/>
      <c r="IQ36" s="449"/>
      <c r="IR36" s="453"/>
      <c r="IS36" s="453"/>
      <c r="IT36" s="450"/>
      <c r="IU36" s="454"/>
      <c r="IV36" s="455"/>
      <c r="IW36" s="453"/>
      <c r="IX36" s="456"/>
      <c r="IY36" s="453"/>
      <c r="IZ36" s="456"/>
      <c r="JA36" s="454"/>
      <c r="JB36" s="451"/>
      <c r="JC36" s="454"/>
      <c r="JD36" s="450"/>
      <c r="JE36" s="456"/>
      <c r="JF36" s="456"/>
      <c r="JG36" s="456"/>
      <c r="JH36" s="456"/>
      <c r="JI36" s="271"/>
      <c r="JJ36" s="451"/>
      <c r="JK36" s="454"/>
      <c r="JL36" s="451"/>
      <c r="JM36" s="457"/>
      <c r="JN36" s="271"/>
      <c r="JO36" s="451"/>
      <c r="JP36" s="454"/>
      <c r="JQ36" s="451"/>
      <c r="JR36" s="457"/>
      <c r="JS36" s="451"/>
      <c r="JT36" s="457"/>
      <c r="JU36" s="457"/>
      <c r="JV36" s="457"/>
      <c r="JW36" s="271"/>
      <c r="JX36" s="271"/>
      <c r="JY36" s="451"/>
      <c r="JZ36" s="454"/>
      <c r="KA36" s="451"/>
      <c r="KB36" s="454"/>
      <c r="KC36" s="458"/>
      <c r="KD36" s="459"/>
      <c r="KE36" s="460"/>
      <c r="KF36" s="461"/>
      <c r="KG36" s="462"/>
      <c r="KH36" s="458"/>
      <c r="KI36" s="451"/>
      <c r="KJ36" s="463"/>
      <c r="KK36" s="451"/>
      <c r="KL36" s="451"/>
      <c r="KM36" s="453"/>
      <c r="KO36" s="449"/>
      <c r="KP36" s="449"/>
      <c r="KQ36" s="449"/>
      <c r="KR36" s="450"/>
      <c r="KS36" s="451"/>
      <c r="KT36" s="451"/>
      <c r="KU36" s="451"/>
      <c r="KV36" s="449"/>
      <c r="KW36" s="452"/>
      <c r="KX36" s="453"/>
      <c r="KY36" s="454"/>
      <c r="KZ36" s="449"/>
      <c r="LA36" s="453"/>
      <c r="LB36" s="453"/>
      <c r="LC36" s="450"/>
      <c r="LD36" s="454"/>
      <c r="LE36" s="455"/>
      <c r="LF36" s="453"/>
      <c r="LG36" s="456"/>
      <c r="LH36" s="453"/>
      <c r="LI36" s="456"/>
      <c r="LJ36" s="454"/>
      <c r="LK36" s="451"/>
      <c r="LL36" s="454"/>
      <c r="LM36" s="450"/>
      <c r="LN36" s="456"/>
      <c r="LO36" s="456"/>
      <c r="LP36" s="456"/>
      <c r="LQ36" s="456"/>
      <c r="LR36" s="271"/>
      <c r="LS36" s="451"/>
      <c r="LT36" s="454"/>
      <c r="LU36" s="451"/>
      <c r="LV36" s="457"/>
      <c r="LW36" s="271"/>
      <c r="LX36" s="451"/>
      <c r="LY36" s="454"/>
      <c r="LZ36" s="451"/>
      <c r="MA36" s="457"/>
      <c r="MB36" s="451"/>
      <c r="MC36" s="457"/>
      <c r="MD36" s="457"/>
      <c r="ME36" s="457"/>
      <c r="MF36" s="271"/>
      <c r="MG36" s="271"/>
      <c r="MH36" s="451"/>
      <c r="MI36" s="454"/>
      <c r="MJ36" s="451"/>
      <c r="MK36" s="454"/>
      <c r="ML36" s="458"/>
      <c r="MM36" s="459"/>
      <c r="MN36" s="460"/>
      <c r="MO36" s="461"/>
      <c r="MP36" s="462"/>
      <c r="MQ36" s="458"/>
      <c r="MR36" s="451"/>
      <c r="MS36" s="463"/>
      <c r="MT36" s="451"/>
      <c r="MU36" s="451"/>
      <c r="MV36" s="453"/>
      <c r="MX36" s="449"/>
      <c r="MY36" s="449"/>
      <c r="MZ36" s="449"/>
      <c r="NA36" s="450"/>
      <c r="NB36" s="451"/>
      <c r="NC36" s="451"/>
      <c r="ND36" s="451"/>
      <c r="NE36" s="449"/>
      <c r="NF36" s="452"/>
      <c r="NG36" s="453"/>
      <c r="NH36" s="454"/>
      <c r="NI36" s="449"/>
      <c r="NJ36" s="453"/>
      <c r="NK36" s="453"/>
      <c r="NL36" s="450"/>
      <c r="NM36" s="454"/>
      <c r="NN36" s="455"/>
      <c r="NO36" s="453"/>
      <c r="NP36" s="456"/>
      <c r="NQ36" s="453"/>
      <c r="NR36" s="456"/>
      <c r="NS36" s="454"/>
      <c r="NT36" s="451"/>
      <c r="NU36" s="454"/>
      <c r="NV36" s="450"/>
      <c r="NW36" s="456"/>
      <c r="NX36" s="456"/>
      <c r="NY36" s="456"/>
      <c r="NZ36" s="456"/>
      <c r="OA36" s="271"/>
      <c r="OB36" s="451"/>
      <c r="OC36" s="454"/>
      <c r="OD36" s="451"/>
      <c r="OE36" s="457"/>
      <c r="OF36" s="271"/>
      <c r="OG36" s="451"/>
      <c r="OH36" s="454"/>
      <c r="OI36" s="451"/>
      <c r="OJ36" s="457"/>
      <c r="OK36" s="451"/>
      <c r="OL36" s="457"/>
      <c r="OM36" s="457"/>
      <c r="ON36" s="457"/>
      <c r="OO36" s="271"/>
      <c r="OP36" s="271"/>
      <c r="OQ36" s="451"/>
      <c r="OR36" s="454"/>
      <c r="OS36" s="451"/>
      <c r="OT36" s="454"/>
      <c r="OU36" s="458"/>
      <c r="OV36" s="459"/>
      <c r="OW36" s="460"/>
      <c r="OX36" s="461"/>
      <c r="OY36" s="462"/>
      <c r="OZ36" s="458"/>
      <c r="PA36" s="451"/>
      <c r="PB36" s="463"/>
      <c r="PC36" s="451"/>
      <c r="PD36" s="451"/>
      <c r="PE36" s="453"/>
      <c r="PG36" s="449"/>
      <c r="PH36" s="449"/>
      <c r="PI36" s="449"/>
      <c r="PJ36" s="450"/>
      <c r="PK36" s="451"/>
      <c r="PL36" s="451"/>
      <c r="PM36" s="451"/>
      <c r="PN36" s="449"/>
      <c r="PO36" s="452"/>
      <c r="PP36" s="453"/>
      <c r="PQ36" s="454"/>
      <c r="PR36" s="449"/>
      <c r="PS36" s="453"/>
      <c r="PT36" s="453"/>
      <c r="PU36" s="450"/>
      <c r="PV36" s="454"/>
      <c r="PW36" s="455"/>
      <c r="PX36" s="453"/>
      <c r="PY36" s="456"/>
      <c r="PZ36" s="453"/>
      <c r="QA36" s="456"/>
      <c r="QB36" s="454"/>
      <c r="QC36" s="451"/>
      <c r="QD36" s="454"/>
      <c r="QE36" s="450"/>
      <c r="QF36" s="456"/>
      <c r="QG36" s="456"/>
      <c r="QH36" s="456"/>
      <c r="QI36" s="456"/>
      <c r="QJ36" s="271"/>
      <c r="QK36" s="451"/>
      <c r="QL36" s="454"/>
      <c r="QM36" s="451"/>
      <c r="QN36" s="457"/>
      <c r="QO36" s="271"/>
      <c r="QP36" s="451"/>
      <c r="QQ36" s="454"/>
      <c r="QR36" s="451"/>
      <c r="QS36" s="457"/>
      <c r="QT36" s="451"/>
      <c r="QU36" s="457"/>
      <c r="QV36" s="457"/>
      <c r="QW36" s="457"/>
      <c r="QX36" s="271"/>
      <c r="QY36" s="271"/>
      <c r="QZ36" s="451"/>
      <c r="RA36" s="454"/>
      <c r="RB36" s="451"/>
      <c r="RC36" s="454"/>
      <c r="RD36" s="458"/>
      <c r="RE36" s="459"/>
      <c r="RF36" s="460"/>
      <c r="RG36" s="461"/>
      <c r="RH36" s="462"/>
      <c r="RI36" s="458"/>
      <c r="RJ36" s="451"/>
      <c r="RK36" s="463"/>
      <c r="RL36" s="451"/>
      <c r="RM36" s="451"/>
      <c r="RN36" s="453"/>
      <c r="RP36" s="449"/>
      <c r="RQ36" s="449"/>
      <c r="RR36" s="449"/>
      <c r="RS36" s="450"/>
      <c r="RT36" s="451"/>
      <c r="RU36" s="451"/>
      <c r="RV36" s="451"/>
      <c r="RW36" s="449"/>
      <c r="RX36" s="452"/>
      <c r="RY36" s="453"/>
      <c r="RZ36" s="454"/>
      <c r="SA36" s="449"/>
      <c r="SB36" s="453"/>
      <c r="SC36" s="453"/>
      <c r="SD36" s="450"/>
      <c r="SE36" s="454"/>
      <c r="SF36" s="455"/>
      <c r="SG36" s="453"/>
      <c r="SH36" s="456"/>
      <c r="SI36" s="453"/>
      <c r="SJ36" s="456"/>
      <c r="SK36" s="454"/>
      <c r="SL36" s="451"/>
      <c r="SM36" s="454"/>
      <c r="SN36" s="450"/>
      <c r="SO36" s="456"/>
      <c r="SP36" s="456"/>
      <c r="SQ36" s="456"/>
      <c r="SR36" s="456"/>
      <c r="SS36" s="271"/>
      <c r="ST36" s="451"/>
      <c r="SU36" s="454"/>
      <c r="SV36" s="451"/>
      <c r="SW36" s="457"/>
      <c r="SX36" s="271"/>
      <c r="SY36" s="451"/>
      <c r="SZ36" s="454"/>
      <c r="TA36" s="451"/>
      <c r="TB36" s="457"/>
      <c r="TC36" s="451"/>
      <c r="TD36" s="457"/>
      <c r="TE36" s="457"/>
      <c r="TF36" s="457"/>
      <c r="TG36" s="271"/>
      <c r="TH36" s="271"/>
      <c r="TI36" s="451"/>
      <c r="TJ36" s="454"/>
      <c r="TK36" s="451"/>
      <c r="TL36" s="454"/>
      <c r="TM36" s="458"/>
      <c r="TN36" s="459"/>
      <c r="TO36" s="460"/>
      <c r="TP36" s="461"/>
      <c r="TQ36" s="462"/>
      <c r="TR36" s="458"/>
      <c r="TS36" s="451"/>
      <c r="TT36" s="463"/>
      <c r="TU36" s="451"/>
      <c r="TV36" s="451"/>
      <c r="TW36" s="453"/>
      <c r="TY36" s="449"/>
      <c r="TZ36" s="449"/>
      <c r="UA36" s="449"/>
      <c r="UB36" s="450"/>
      <c r="UC36" s="451"/>
      <c r="UD36" s="451"/>
      <c r="UE36" s="451"/>
      <c r="UF36" s="449"/>
      <c r="UG36" s="452"/>
      <c r="UH36" s="453"/>
      <c r="UI36" s="454"/>
      <c r="UJ36" s="449"/>
      <c r="UK36" s="453"/>
      <c r="UL36" s="453"/>
      <c r="UM36" s="450"/>
      <c r="UN36" s="454"/>
      <c r="UO36" s="455"/>
      <c r="UP36" s="453"/>
      <c r="UQ36" s="456"/>
      <c r="UR36" s="453"/>
      <c r="US36" s="456"/>
      <c r="UT36" s="454"/>
      <c r="UU36" s="451"/>
      <c r="UV36" s="454"/>
      <c r="UW36" s="450"/>
      <c r="UX36" s="456"/>
      <c r="UY36" s="456"/>
      <c r="UZ36" s="456"/>
      <c r="VA36" s="456"/>
      <c r="VB36" s="271"/>
      <c r="VC36" s="451"/>
      <c r="VD36" s="454"/>
      <c r="VE36" s="451"/>
      <c r="VF36" s="457"/>
      <c r="VG36" s="271"/>
      <c r="VH36" s="451"/>
      <c r="VI36" s="454"/>
      <c r="VJ36" s="451"/>
      <c r="VK36" s="457"/>
      <c r="VL36" s="451"/>
      <c r="VM36" s="457"/>
      <c r="VN36" s="457"/>
      <c r="VO36" s="457"/>
      <c r="VP36" s="271"/>
      <c r="VQ36" s="271"/>
      <c r="VR36" s="451"/>
      <c r="VS36" s="454"/>
      <c r="VT36" s="451"/>
      <c r="VU36" s="454"/>
      <c r="VV36" s="458"/>
      <c r="VW36" s="459"/>
      <c r="VX36" s="460"/>
      <c r="VY36" s="461"/>
      <c r="VZ36" s="462"/>
      <c r="WA36" s="458"/>
      <c r="WB36" s="451"/>
      <c r="WC36" s="463"/>
      <c r="WD36" s="451"/>
      <c r="WE36" s="451"/>
      <c r="WF36" s="453"/>
      <c r="WH36" s="449"/>
      <c r="WI36" s="449"/>
      <c r="WJ36" s="449"/>
      <c r="WK36" s="450"/>
      <c r="WL36" s="451"/>
      <c r="WM36" s="451"/>
      <c r="WN36" s="451"/>
      <c r="WO36" s="449"/>
      <c r="WP36" s="452"/>
      <c r="WQ36" s="453"/>
      <c r="WR36" s="454"/>
      <c r="WS36" s="449"/>
      <c r="WT36" s="453"/>
      <c r="WU36" s="453"/>
      <c r="WV36" s="450"/>
      <c r="WW36" s="454"/>
      <c r="WX36" s="455"/>
      <c r="WY36" s="453"/>
      <c r="WZ36" s="456"/>
      <c r="XA36" s="453"/>
      <c r="XB36" s="456"/>
      <c r="XC36" s="454"/>
      <c r="XD36" s="451"/>
      <c r="XE36" s="454"/>
      <c r="XF36" s="450"/>
      <c r="XG36" s="456"/>
      <c r="XH36" s="456"/>
      <c r="XI36" s="456"/>
      <c r="XJ36" s="456"/>
      <c r="XK36" s="271"/>
      <c r="XL36" s="451"/>
      <c r="XM36" s="454"/>
      <c r="XN36" s="451"/>
      <c r="XO36" s="457"/>
      <c r="XP36" s="271"/>
      <c r="XQ36" s="451"/>
      <c r="XR36" s="454"/>
      <c r="XS36" s="451"/>
      <c r="XT36" s="457"/>
      <c r="XU36" s="451"/>
      <c r="XV36" s="457"/>
      <c r="XW36" s="457"/>
      <c r="XX36" s="457"/>
      <c r="XY36" s="271"/>
      <c r="XZ36" s="271"/>
      <c r="YA36" s="451"/>
      <c r="YB36" s="454"/>
      <c r="YC36" s="451"/>
      <c r="YD36" s="454"/>
      <c r="YE36" s="458"/>
      <c r="YF36" s="459"/>
      <c r="YG36" s="460"/>
      <c r="YH36" s="461"/>
      <c r="YI36" s="462"/>
      <c r="YJ36" s="458"/>
      <c r="YK36" s="451"/>
      <c r="YL36" s="463"/>
      <c r="YM36" s="451"/>
      <c r="YN36" s="451"/>
      <c r="YO36" s="453"/>
      <c r="YQ36" s="449"/>
      <c r="YR36" s="449"/>
      <c r="YS36" s="449"/>
      <c r="YT36" s="450"/>
      <c r="YU36" s="451"/>
      <c r="YV36" s="451"/>
      <c r="YW36" s="451"/>
      <c r="YX36" s="449"/>
      <c r="YY36" s="452"/>
      <c r="YZ36" s="453"/>
      <c r="ZA36" s="454"/>
      <c r="ZB36" s="449"/>
      <c r="ZC36" s="453"/>
      <c r="ZD36" s="453"/>
      <c r="ZE36" s="450"/>
      <c r="ZF36" s="454"/>
      <c r="ZG36" s="455"/>
      <c r="ZH36" s="453"/>
      <c r="ZI36" s="456"/>
      <c r="ZJ36" s="453"/>
      <c r="ZK36" s="456"/>
      <c r="ZL36" s="454"/>
      <c r="ZM36" s="451"/>
      <c r="ZN36" s="454"/>
      <c r="ZO36" s="450"/>
      <c r="ZP36" s="456"/>
      <c r="ZQ36" s="456"/>
      <c r="ZR36" s="456"/>
      <c r="ZS36" s="456"/>
      <c r="ZT36" s="271"/>
      <c r="ZU36" s="451"/>
      <c r="ZV36" s="454"/>
      <c r="ZW36" s="451"/>
      <c r="ZX36" s="457"/>
      <c r="ZY36" s="271"/>
      <c r="ZZ36" s="451"/>
      <c r="AAA36" s="454"/>
      <c r="AAB36" s="451"/>
      <c r="AAC36" s="457"/>
      <c r="AAD36" s="451"/>
      <c r="AAE36" s="457"/>
      <c r="AAF36" s="457"/>
      <c r="AAG36" s="457"/>
      <c r="AAH36" s="271"/>
      <c r="AAI36" s="271"/>
      <c r="AAJ36" s="451"/>
      <c r="AAK36" s="454"/>
      <c r="AAL36" s="451"/>
      <c r="AAM36" s="454"/>
      <c r="AAN36" s="458"/>
      <c r="AAO36" s="459"/>
      <c r="AAP36" s="460"/>
      <c r="AAQ36" s="461"/>
      <c r="AAR36" s="462"/>
      <c r="AAS36" s="458"/>
      <c r="AAT36" s="451"/>
      <c r="AAU36" s="463"/>
      <c r="AAV36" s="451"/>
      <c r="AAW36" s="451"/>
      <c r="AAX36" s="453"/>
      <c r="AAZ36" s="449"/>
      <c r="ABA36" s="449"/>
      <c r="ABB36" s="449"/>
      <c r="ABC36" s="450"/>
      <c r="ABD36" s="451"/>
      <c r="ABE36" s="451"/>
      <c r="ABF36" s="451"/>
      <c r="ABG36" s="449"/>
      <c r="ABH36" s="452"/>
      <c r="ABI36" s="453"/>
      <c r="ABJ36" s="454"/>
      <c r="ABK36" s="449"/>
      <c r="ABL36" s="453"/>
      <c r="ABM36" s="453"/>
      <c r="ABN36" s="450"/>
      <c r="ABO36" s="454"/>
      <c r="ABP36" s="455"/>
      <c r="ABQ36" s="453"/>
      <c r="ABR36" s="456"/>
      <c r="ABS36" s="453"/>
      <c r="ABT36" s="456"/>
      <c r="ABU36" s="454"/>
      <c r="ABV36" s="451"/>
      <c r="ABW36" s="454"/>
      <c r="ABX36" s="450"/>
      <c r="ABY36" s="456"/>
      <c r="ABZ36" s="456"/>
      <c r="ACA36" s="456"/>
      <c r="ACB36" s="456"/>
      <c r="ACC36" s="271"/>
      <c r="ACD36" s="451"/>
      <c r="ACE36" s="454"/>
      <c r="ACF36" s="451"/>
      <c r="ACG36" s="457"/>
      <c r="ACH36" s="271"/>
      <c r="ACI36" s="451"/>
      <c r="ACJ36" s="454"/>
      <c r="ACK36" s="451"/>
      <c r="ACL36" s="457"/>
      <c r="ACM36" s="451"/>
      <c r="ACN36" s="457"/>
      <c r="ACO36" s="457"/>
      <c r="ACP36" s="457"/>
      <c r="ACQ36" s="271"/>
      <c r="ACR36" s="271"/>
      <c r="ACS36" s="451"/>
      <c r="ACT36" s="454"/>
      <c r="ACU36" s="451"/>
      <c r="ACV36" s="454"/>
      <c r="ACW36" s="458"/>
      <c r="ACX36" s="459"/>
      <c r="ACY36" s="460"/>
      <c r="ACZ36" s="461"/>
      <c r="ADA36" s="462"/>
      <c r="ADB36" s="458"/>
      <c r="ADC36" s="451"/>
      <c r="ADD36" s="463"/>
      <c r="ADE36" s="451"/>
      <c r="ADF36" s="451"/>
      <c r="ADG36" s="453"/>
      <c r="ADI36" s="449"/>
      <c r="ADJ36" s="449"/>
      <c r="ADK36" s="449"/>
      <c r="ADL36" s="450"/>
      <c r="ADM36" s="451"/>
      <c r="ADN36" s="451"/>
      <c r="ADO36" s="451"/>
      <c r="ADP36" s="449"/>
      <c r="ADQ36" s="452"/>
      <c r="ADR36" s="453"/>
      <c r="ADS36" s="454"/>
      <c r="ADT36" s="449"/>
      <c r="ADU36" s="453"/>
      <c r="ADV36" s="453"/>
      <c r="ADW36" s="450"/>
      <c r="ADX36" s="454"/>
      <c r="ADY36" s="455"/>
      <c r="ADZ36" s="453"/>
      <c r="AEA36" s="456"/>
      <c r="AEB36" s="453"/>
      <c r="AEC36" s="456"/>
      <c r="AED36" s="454"/>
      <c r="AEE36" s="451"/>
      <c r="AEF36" s="454"/>
      <c r="AEG36" s="450"/>
      <c r="AEH36" s="456"/>
      <c r="AEI36" s="456"/>
      <c r="AEJ36" s="456"/>
      <c r="AEK36" s="456"/>
      <c r="AEL36" s="271"/>
      <c r="AEM36" s="451"/>
      <c r="AEN36" s="454"/>
      <c r="AEO36" s="451"/>
      <c r="AEP36" s="457"/>
      <c r="AEQ36" s="271"/>
      <c r="AER36" s="451"/>
      <c r="AES36" s="454"/>
      <c r="AET36" s="451"/>
      <c r="AEU36" s="457"/>
      <c r="AEV36" s="451"/>
      <c r="AEW36" s="457"/>
      <c r="AEX36" s="457"/>
      <c r="AEY36" s="457"/>
      <c r="AEZ36" s="271"/>
      <c r="AFA36" s="271"/>
      <c r="AFB36" s="451"/>
      <c r="AFC36" s="454"/>
      <c r="AFD36" s="451"/>
      <c r="AFE36" s="454"/>
      <c r="AFF36" s="458"/>
      <c r="AFG36" s="459"/>
      <c r="AFH36" s="460"/>
      <c r="AFI36" s="461"/>
      <c r="AFJ36" s="462"/>
      <c r="AFK36" s="458"/>
      <c r="AFL36" s="451"/>
      <c r="AFM36" s="463"/>
      <c r="AFN36" s="451"/>
      <c r="AFO36" s="451"/>
      <c r="AFP36" s="453"/>
      <c r="AFR36" s="449"/>
      <c r="AFS36" s="449"/>
      <c r="AFT36" s="449"/>
      <c r="AFU36" s="450"/>
      <c r="AFV36" s="451"/>
      <c r="AFW36" s="451"/>
      <c r="AFX36" s="451"/>
      <c r="AFY36" s="449"/>
      <c r="AFZ36" s="452"/>
      <c r="AGA36" s="453"/>
      <c r="AGB36" s="454"/>
      <c r="AGC36" s="449"/>
      <c r="AGD36" s="453"/>
      <c r="AGE36" s="453"/>
      <c r="AGF36" s="450"/>
      <c r="AGG36" s="454"/>
      <c r="AGH36" s="455"/>
      <c r="AGI36" s="453"/>
      <c r="AGJ36" s="456"/>
      <c r="AGK36" s="453"/>
      <c r="AGL36" s="456"/>
      <c r="AGM36" s="454"/>
      <c r="AGN36" s="451"/>
      <c r="AGO36" s="454"/>
      <c r="AGP36" s="450"/>
      <c r="AGQ36" s="456"/>
      <c r="AGR36" s="456"/>
      <c r="AGS36" s="456"/>
      <c r="AGT36" s="456"/>
      <c r="AGU36" s="271"/>
      <c r="AGV36" s="451"/>
      <c r="AGW36" s="454"/>
      <c r="AGX36" s="451"/>
      <c r="AGY36" s="457"/>
      <c r="AGZ36" s="271"/>
      <c r="AHA36" s="451"/>
      <c r="AHB36" s="454"/>
      <c r="AHC36" s="451"/>
      <c r="AHD36" s="457"/>
      <c r="AHE36" s="451"/>
      <c r="AHF36" s="457"/>
      <c r="AHG36" s="457"/>
      <c r="AHH36" s="457"/>
      <c r="AHI36" s="271"/>
      <c r="AHJ36" s="271"/>
      <c r="AHK36" s="451"/>
      <c r="AHL36" s="454"/>
      <c r="AHM36" s="451"/>
      <c r="AHN36" s="454"/>
      <c r="AHO36" s="458"/>
      <c r="AHP36" s="459"/>
      <c r="AHQ36" s="460"/>
      <c r="AHR36" s="461"/>
      <c r="AHS36" s="462"/>
      <c r="AHT36" s="458"/>
      <c r="AHU36" s="451"/>
      <c r="AHV36" s="463"/>
      <c r="AHW36" s="451"/>
      <c r="AHX36" s="451"/>
      <c r="AHY36" s="453"/>
      <c r="AIA36" s="449"/>
      <c r="AIB36" s="449"/>
      <c r="AIC36" s="449"/>
      <c r="AID36" s="450"/>
      <c r="AIE36" s="451"/>
      <c r="AIF36" s="451"/>
      <c r="AIG36" s="451"/>
      <c r="AIH36" s="449"/>
      <c r="AII36" s="452"/>
      <c r="AIJ36" s="453"/>
      <c r="AIK36" s="454"/>
      <c r="AIL36" s="449"/>
      <c r="AIM36" s="453"/>
      <c r="AIN36" s="453"/>
      <c r="AIO36" s="450"/>
      <c r="AIP36" s="454"/>
      <c r="AIQ36" s="455"/>
      <c r="AIR36" s="453"/>
      <c r="AIS36" s="456"/>
      <c r="AIT36" s="453"/>
      <c r="AIU36" s="456"/>
      <c r="AIV36" s="454"/>
      <c r="AIW36" s="451"/>
      <c r="AIX36" s="454"/>
      <c r="AIY36" s="450"/>
      <c r="AIZ36" s="456"/>
      <c r="AJA36" s="456"/>
      <c r="AJB36" s="456"/>
      <c r="AJC36" s="456"/>
      <c r="AJD36" s="271"/>
      <c r="AJE36" s="451"/>
      <c r="AJF36" s="454"/>
      <c r="AJG36" s="451"/>
      <c r="AJH36" s="457"/>
      <c r="AJI36" s="271"/>
      <c r="AJJ36" s="451"/>
      <c r="AJK36" s="454"/>
      <c r="AJL36" s="451"/>
      <c r="AJM36" s="457"/>
      <c r="AJN36" s="451"/>
      <c r="AJO36" s="457"/>
      <c r="AJP36" s="457"/>
      <c r="AJQ36" s="457"/>
      <c r="AJR36" s="271"/>
      <c r="AJS36" s="271"/>
      <c r="AJT36" s="451"/>
      <c r="AJU36" s="454"/>
      <c r="AJV36" s="451"/>
      <c r="AJW36" s="454"/>
      <c r="AJX36" s="458"/>
      <c r="AJY36" s="459"/>
      <c r="AJZ36" s="460"/>
      <c r="AKA36" s="461"/>
      <c r="AKB36" s="462"/>
      <c r="AKC36" s="458"/>
      <c r="AKD36" s="451"/>
      <c r="AKE36" s="463"/>
      <c r="AKF36" s="451"/>
      <c r="AKG36" s="451"/>
      <c r="AKH36" s="453"/>
      <c r="AKJ36" s="449"/>
      <c r="AKK36" s="449"/>
      <c r="AKL36" s="449"/>
      <c r="AKM36" s="450"/>
      <c r="AKN36" s="451"/>
      <c r="AKO36" s="451"/>
      <c r="AKP36" s="451"/>
      <c r="AKQ36" s="449"/>
      <c r="AKR36" s="452"/>
      <c r="AKS36" s="453"/>
      <c r="AKT36" s="454"/>
      <c r="AKU36" s="449"/>
      <c r="AKV36" s="453"/>
      <c r="AKW36" s="453"/>
      <c r="AKX36" s="450"/>
      <c r="AKY36" s="454"/>
      <c r="AKZ36" s="455"/>
      <c r="ALA36" s="453"/>
      <c r="ALB36" s="456"/>
      <c r="ALC36" s="453"/>
      <c r="ALD36" s="456"/>
      <c r="ALE36" s="454"/>
      <c r="ALF36" s="451"/>
      <c r="ALG36" s="454"/>
      <c r="ALH36" s="450"/>
      <c r="ALI36" s="456"/>
      <c r="ALJ36" s="456"/>
      <c r="ALK36" s="456"/>
      <c r="ALL36" s="456"/>
      <c r="ALM36" s="271"/>
      <c r="ALN36" s="451"/>
      <c r="ALO36" s="454"/>
      <c r="ALP36" s="451"/>
      <c r="ALQ36" s="457"/>
      <c r="ALR36" s="271"/>
      <c r="ALS36" s="451"/>
      <c r="ALT36" s="454"/>
      <c r="ALU36" s="451"/>
      <c r="ALV36" s="457"/>
      <c r="ALW36" s="451"/>
      <c r="ALX36" s="457"/>
      <c r="ALY36" s="457"/>
      <c r="ALZ36" s="457"/>
      <c r="AMA36" s="271"/>
      <c r="AMB36" s="271"/>
      <c r="AMC36" s="451"/>
      <c r="AMD36" s="454"/>
      <c r="AME36" s="451"/>
      <c r="AMF36" s="454"/>
      <c r="AMG36" s="458"/>
      <c r="AMH36" s="459"/>
      <c r="AMI36" s="460"/>
      <c r="AMJ36" s="461"/>
      <c r="AMK36" s="462"/>
      <c r="AML36" s="458"/>
      <c r="AMM36" s="451"/>
      <c r="AMN36" s="463"/>
      <c r="AMO36" s="451"/>
      <c r="AMP36" s="451"/>
      <c r="AMQ36" s="453"/>
      <c r="AMS36" s="449"/>
      <c r="AMT36" s="449"/>
      <c r="AMU36" s="449"/>
      <c r="AMV36" s="450"/>
      <c r="AMW36" s="451"/>
      <c r="AMX36" s="451"/>
      <c r="AMY36" s="451"/>
      <c r="AMZ36" s="449"/>
      <c r="ANA36" s="452"/>
      <c r="ANB36" s="453"/>
      <c r="ANC36" s="454"/>
      <c r="AND36" s="449"/>
      <c r="ANE36" s="453"/>
      <c r="ANF36" s="453"/>
      <c r="ANG36" s="450"/>
      <c r="ANH36" s="454"/>
      <c r="ANI36" s="455"/>
      <c r="ANJ36" s="453"/>
      <c r="ANK36" s="456"/>
      <c r="ANL36" s="453"/>
      <c r="ANM36" s="456"/>
      <c r="ANN36" s="454"/>
      <c r="ANO36" s="451"/>
      <c r="ANP36" s="454"/>
      <c r="ANQ36" s="450"/>
      <c r="ANR36" s="456"/>
      <c r="ANS36" s="456"/>
      <c r="ANT36" s="456"/>
      <c r="ANU36" s="456"/>
      <c r="ANV36" s="271"/>
      <c r="ANW36" s="451"/>
      <c r="ANX36" s="454"/>
      <c r="ANY36" s="451"/>
      <c r="ANZ36" s="457"/>
      <c r="AOA36" s="271"/>
      <c r="AOB36" s="451"/>
      <c r="AOC36" s="454"/>
      <c r="AOD36" s="451"/>
      <c r="AOE36" s="457"/>
      <c r="AOF36" s="451"/>
      <c r="AOG36" s="457"/>
      <c r="AOH36" s="457"/>
      <c r="AOI36" s="457"/>
      <c r="AOJ36" s="271"/>
      <c r="AOK36" s="271"/>
      <c r="AOL36" s="451"/>
      <c r="AOM36" s="454"/>
      <c r="AON36" s="451"/>
      <c r="AOO36" s="454"/>
      <c r="AOP36" s="458"/>
      <c r="AOQ36" s="459"/>
      <c r="AOR36" s="460"/>
      <c r="AOS36" s="461"/>
      <c r="AOT36" s="462"/>
      <c r="AOU36" s="458"/>
      <c r="AOV36" s="451"/>
      <c r="AOW36" s="463"/>
      <c r="AOX36" s="451"/>
      <c r="AOY36" s="451"/>
      <c r="AOZ36" s="453"/>
      <c r="APB36" s="449"/>
      <c r="APC36" s="449"/>
      <c r="APD36" s="449"/>
      <c r="APE36" s="450"/>
      <c r="APF36" s="451"/>
      <c r="APG36" s="451"/>
      <c r="APH36" s="451"/>
      <c r="API36" s="449"/>
      <c r="APJ36" s="452"/>
      <c r="APK36" s="453"/>
      <c r="APL36" s="454"/>
      <c r="APM36" s="449"/>
      <c r="APN36" s="453"/>
      <c r="APO36" s="453"/>
      <c r="APP36" s="450"/>
      <c r="APQ36" s="454"/>
      <c r="APR36" s="455"/>
      <c r="APS36" s="453"/>
      <c r="APT36" s="456"/>
      <c r="APU36" s="453"/>
      <c r="APV36" s="456"/>
      <c r="APW36" s="454"/>
      <c r="APX36" s="451"/>
      <c r="APY36" s="454"/>
      <c r="APZ36" s="450"/>
      <c r="AQA36" s="456"/>
      <c r="AQB36" s="456"/>
      <c r="AQC36" s="456"/>
      <c r="AQD36" s="456"/>
      <c r="AQE36" s="271"/>
      <c r="AQF36" s="451"/>
      <c r="AQG36" s="454"/>
      <c r="AQH36" s="451"/>
      <c r="AQI36" s="457"/>
      <c r="AQJ36" s="271"/>
      <c r="AQK36" s="451"/>
      <c r="AQL36" s="454"/>
      <c r="AQM36" s="451"/>
      <c r="AQN36" s="457"/>
      <c r="AQO36" s="451"/>
      <c r="AQP36" s="457"/>
      <c r="AQQ36" s="457"/>
      <c r="AQR36" s="457"/>
      <c r="AQS36" s="271"/>
      <c r="AQT36" s="271"/>
      <c r="AQU36" s="451"/>
      <c r="AQV36" s="454"/>
      <c r="AQW36" s="451"/>
      <c r="AQX36" s="454"/>
      <c r="AQY36" s="458"/>
      <c r="AQZ36" s="459"/>
      <c r="ARA36" s="460"/>
      <c r="ARB36" s="461"/>
      <c r="ARC36" s="462"/>
      <c r="ARD36" s="458"/>
      <c r="ARE36" s="451"/>
      <c r="ARF36" s="463"/>
      <c r="ARG36" s="451"/>
      <c r="ARH36" s="451"/>
      <c r="ARI36" s="453"/>
      <c r="ARK36" s="449"/>
      <c r="ARL36" s="449"/>
      <c r="ARM36" s="449"/>
      <c r="ARN36" s="450"/>
      <c r="ARO36" s="451"/>
      <c r="ARP36" s="451"/>
      <c r="ARQ36" s="451"/>
      <c r="ARR36" s="449"/>
      <c r="ARS36" s="452"/>
      <c r="ART36" s="453"/>
      <c r="ARU36" s="454"/>
      <c r="ARV36" s="449"/>
      <c r="ARW36" s="453"/>
      <c r="ARX36" s="453"/>
      <c r="ARY36" s="450"/>
      <c r="ARZ36" s="454"/>
      <c r="ASA36" s="455"/>
      <c r="ASB36" s="453"/>
      <c r="ASC36" s="456"/>
      <c r="ASD36" s="453"/>
      <c r="ASE36" s="456"/>
      <c r="ASF36" s="454"/>
      <c r="ASG36" s="451"/>
      <c r="ASH36" s="454"/>
      <c r="ASI36" s="450"/>
      <c r="ASJ36" s="456"/>
      <c r="ASK36" s="456"/>
      <c r="ASL36" s="456"/>
      <c r="ASM36" s="456"/>
      <c r="ASN36" s="271"/>
      <c r="ASO36" s="451"/>
      <c r="ASP36" s="454"/>
      <c r="ASQ36" s="451"/>
      <c r="ASR36" s="457"/>
      <c r="ASS36" s="271"/>
      <c r="AST36" s="451"/>
      <c r="ASU36" s="454"/>
      <c r="ASV36" s="451"/>
      <c r="ASW36" s="457"/>
      <c r="ASX36" s="451"/>
      <c r="ASY36" s="457"/>
      <c r="ASZ36" s="457"/>
      <c r="ATA36" s="457"/>
      <c r="ATB36" s="271"/>
      <c r="ATC36" s="271"/>
      <c r="ATD36" s="451"/>
      <c r="ATE36" s="454"/>
      <c r="ATF36" s="451"/>
      <c r="ATG36" s="454"/>
      <c r="ATH36" s="458"/>
      <c r="ATI36" s="459"/>
      <c r="ATJ36" s="460"/>
      <c r="ATK36" s="461"/>
      <c r="ATL36" s="462"/>
      <c r="ATM36" s="458"/>
      <c r="ATN36" s="451"/>
      <c r="ATO36" s="463"/>
      <c r="ATP36" s="451"/>
      <c r="ATQ36" s="451"/>
      <c r="ATR36" s="453"/>
      <c r="ATT36" s="449"/>
      <c r="ATU36" s="449"/>
      <c r="ATV36" s="449"/>
      <c r="ATW36" s="450"/>
      <c r="ATX36" s="451"/>
      <c r="ATY36" s="451"/>
      <c r="ATZ36" s="451"/>
      <c r="AUA36" s="449"/>
      <c r="AUB36" s="452"/>
      <c r="AUC36" s="453"/>
      <c r="AUD36" s="454"/>
      <c r="AUE36" s="449"/>
      <c r="AUF36" s="453"/>
      <c r="AUG36" s="453"/>
      <c r="AUH36" s="450"/>
      <c r="AUI36" s="454"/>
      <c r="AUJ36" s="455"/>
      <c r="AUK36" s="453"/>
      <c r="AUL36" s="456"/>
      <c r="AUM36" s="453"/>
      <c r="AUN36" s="456"/>
      <c r="AUO36" s="454"/>
      <c r="AUP36" s="451"/>
      <c r="AUQ36" s="454"/>
      <c r="AUR36" s="450"/>
      <c r="AUS36" s="456"/>
      <c r="AUT36" s="456"/>
      <c r="AUU36" s="456"/>
      <c r="AUV36" s="456"/>
      <c r="AUW36" s="271"/>
      <c r="AUX36" s="451"/>
      <c r="AUY36" s="454"/>
      <c r="AUZ36" s="451"/>
      <c r="AVA36" s="457"/>
      <c r="AVB36" s="271"/>
      <c r="AVC36" s="451"/>
      <c r="AVD36" s="454"/>
      <c r="AVE36" s="451"/>
      <c r="AVF36" s="457"/>
      <c r="AVG36" s="451"/>
      <c r="AVH36" s="457"/>
      <c r="AVI36" s="457"/>
      <c r="AVJ36" s="457"/>
      <c r="AVK36" s="271"/>
      <c r="AVL36" s="271"/>
      <c r="AVM36" s="451"/>
      <c r="AVN36" s="454"/>
      <c r="AVO36" s="451"/>
      <c r="AVP36" s="454"/>
      <c r="AVQ36" s="458"/>
      <c r="AVR36" s="459"/>
      <c r="AVS36" s="460"/>
      <c r="AVT36" s="461"/>
      <c r="AVU36" s="462"/>
      <c r="AVV36" s="458"/>
      <c r="AVW36" s="451"/>
      <c r="AVX36" s="463"/>
      <c r="AVY36" s="451"/>
      <c r="AVZ36" s="451"/>
      <c r="AWA36" s="453"/>
      <c r="AWC36" s="449"/>
      <c r="AWD36" s="449"/>
      <c r="AWE36" s="449"/>
      <c r="AWF36" s="450"/>
      <c r="AWG36" s="451"/>
      <c r="AWH36" s="451"/>
      <c r="AWI36" s="451"/>
      <c r="AWJ36" s="449"/>
      <c r="AWK36" s="452"/>
      <c r="AWL36" s="453"/>
      <c r="AWM36" s="454"/>
      <c r="AWN36" s="449"/>
      <c r="AWO36" s="453"/>
      <c r="AWP36" s="453"/>
      <c r="AWQ36" s="450"/>
      <c r="AWR36" s="454"/>
      <c r="AWS36" s="455"/>
      <c r="AWT36" s="453"/>
      <c r="AWU36" s="456"/>
      <c r="AWV36" s="453"/>
      <c r="AWW36" s="456"/>
      <c r="AWX36" s="454"/>
      <c r="AWY36" s="451"/>
      <c r="AWZ36" s="454"/>
      <c r="AXA36" s="450"/>
      <c r="AXB36" s="456"/>
      <c r="AXC36" s="456"/>
      <c r="AXD36" s="456"/>
      <c r="AXE36" s="456"/>
      <c r="AXF36" s="271"/>
      <c r="AXG36" s="451"/>
      <c r="AXH36" s="454"/>
      <c r="AXI36" s="451"/>
      <c r="AXJ36" s="457"/>
      <c r="AXK36" s="271"/>
      <c r="AXL36" s="451"/>
      <c r="AXM36" s="454"/>
      <c r="AXN36" s="451"/>
      <c r="AXO36" s="457"/>
      <c r="AXP36" s="451"/>
      <c r="AXQ36" s="457"/>
      <c r="AXR36" s="457"/>
      <c r="AXS36" s="457"/>
      <c r="AXT36" s="271"/>
      <c r="AXU36" s="271"/>
      <c r="AXV36" s="451"/>
      <c r="AXW36" s="454"/>
      <c r="AXX36" s="451"/>
      <c r="AXY36" s="454"/>
      <c r="AXZ36" s="458"/>
      <c r="AYA36" s="459"/>
      <c r="AYB36" s="460"/>
      <c r="AYC36" s="461"/>
      <c r="AYD36" s="462"/>
      <c r="AYE36" s="458"/>
      <c r="AYF36" s="451"/>
      <c r="AYG36" s="463"/>
      <c r="AYH36" s="451"/>
      <c r="AYI36" s="451"/>
      <c r="AYJ36" s="453"/>
      <c r="AYL36" s="449"/>
      <c r="AYM36" s="449"/>
      <c r="AYN36" s="449"/>
      <c r="AYO36" s="450"/>
      <c r="AYP36" s="451"/>
      <c r="AYQ36" s="451"/>
      <c r="AYR36" s="451"/>
      <c r="AYS36" s="449"/>
      <c r="AYT36" s="452"/>
      <c r="AYU36" s="453"/>
      <c r="AYV36" s="454"/>
      <c r="AYW36" s="449"/>
      <c r="AYX36" s="453"/>
      <c r="AYY36" s="453"/>
      <c r="AYZ36" s="450"/>
      <c r="AZA36" s="454"/>
      <c r="AZB36" s="455"/>
      <c r="AZC36" s="453"/>
      <c r="AZD36" s="456"/>
      <c r="AZE36" s="453"/>
      <c r="AZF36" s="456"/>
      <c r="AZG36" s="454"/>
      <c r="AZH36" s="451"/>
      <c r="AZI36" s="454"/>
      <c r="AZJ36" s="450"/>
      <c r="AZK36" s="456"/>
      <c r="AZL36" s="456"/>
      <c r="AZM36" s="456"/>
      <c r="AZN36" s="456"/>
      <c r="AZO36" s="271"/>
      <c r="AZP36" s="451"/>
      <c r="AZQ36" s="454"/>
      <c r="AZR36" s="451"/>
      <c r="AZS36" s="457"/>
      <c r="AZT36" s="271"/>
      <c r="AZU36" s="451"/>
      <c r="AZV36" s="454"/>
      <c r="AZW36" s="451"/>
      <c r="AZX36" s="457"/>
      <c r="AZY36" s="451"/>
      <c r="AZZ36" s="457"/>
      <c r="BAA36" s="457"/>
      <c r="BAB36" s="457"/>
      <c r="BAC36" s="271"/>
      <c r="BAD36" s="271"/>
      <c r="BAE36" s="451"/>
      <c r="BAF36" s="454"/>
      <c r="BAG36" s="451"/>
      <c r="BAH36" s="454"/>
      <c r="BAI36" s="458"/>
      <c r="BAJ36" s="459"/>
      <c r="BAK36" s="460"/>
      <c r="BAL36" s="461"/>
      <c r="BAM36" s="462"/>
      <c r="BAN36" s="458"/>
      <c r="BAO36" s="451"/>
      <c r="BAP36" s="463"/>
      <c r="BAQ36" s="451"/>
      <c r="BAR36" s="451"/>
      <c r="BAS36" s="453"/>
      <c r="BAU36" s="449"/>
      <c r="BAV36" s="449"/>
      <c r="BAW36" s="449"/>
      <c r="BAX36" s="450"/>
      <c r="BAY36" s="451"/>
      <c r="BAZ36" s="451"/>
      <c r="BBA36" s="451"/>
      <c r="BBB36" s="449"/>
      <c r="BBC36" s="452"/>
      <c r="BBD36" s="453"/>
      <c r="BBE36" s="454"/>
      <c r="BBF36" s="449"/>
      <c r="BBG36" s="453"/>
      <c r="BBH36" s="453"/>
      <c r="BBI36" s="450"/>
      <c r="BBJ36" s="454"/>
      <c r="BBK36" s="455"/>
      <c r="BBL36" s="453"/>
      <c r="BBM36" s="456"/>
      <c r="BBN36" s="453"/>
      <c r="BBO36" s="456"/>
      <c r="BBP36" s="454"/>
      <c r="BBQ36" s="451"/>
      <c r="BBR36" s="454"/>
      <c r="BBS36" s="450"/>
      <c r="BBT36" s="456"/>
      <c r="BBU36" s="456"/>
      <c r="BBV36" s="456"/>
      <c r="BBW36" s="456"/>
      <c r="BBX36" s="271"/>
      <c r="BBY36" s="451"/>
      <c r="BBZ36" s="454"/>
      <c r="BCA36" s="451"/>
      <c r="BCB36" s="457"/>
      <c r="BCC36" s="271"/>
      <c r="BCD36" s="451"/>
      <c r="BCE36" s="454"/>
      <c r="BCF36" s="451"/>
      <c r="BCG36" s="457"/>
      <c r="BCH36" s="451"/>
      <c r="BCI36" s="457"/>
      <c r="BCJ36" s="457"/>
      <c r="BCK36" s="457"/>
      <c r="BCL36" s="271"/>
      <c r="BCM36" s="271"/>
      <c r="BCN36" s="451"/>
      <c r="BCO36" s="454"/>
      <c r="BCP36" s="451"/>
      <c r="BCQ36" s="454"/>
      <c r="BCR36" s="458"/>
      <c r="BCS36" s="459"/>
      <c r="BCT36" s="460"/>
      <c r="BCU36" s="461"/>
      <c r="BCV36" s="462"/>
      <c r="BCW36" s="458"/>
      <c r="BCX36" s="451"/>
      <c r="BCY36" s="463"/>
      <c r="BCZ36" s="451"/>
      <c r="BDA36" s="451"/>
      <c r="BDB36" s="453"/>
      <c r="BDD36" s="449"/>
      <c r="BDE36" s="449"/>
      <c r="BDF36" s="449"/>
      <c r="BDG36" s="450"/>
      <c r="BDH36" s="451"/>
      <c r="BDI36" s="451"/>
      <c r="BDJ36" s="451"/>
      <c r="BDK36" s="449"/>
      <c r="BDL36" s="452"/>
      <c r="BDM36" s="453"/>
      <c r="BDN36" s="454"/>
      <c r="BDO36" s="449"/>
      <c r="BDP36" s="453"/>
      <c r="BDQ36" s="453"/>
      <c r="BDR36" s="450"/>
      <c r="BDS36" s="454"/>
      <c r="BDT36" s="455"/>
      <c r="BDU36" s="453"/>
      <c r="BDV36" s="456"/>
      <c r="BDW36" s="453"/>
      <c r="BDX36" s="456"/>
      <c r="BDY36" s="454"/>
      <c r="BDZ36" s="451"/>
      <c r="BEA36" s="454"/>
      <c r="BEB36" s="450"/>
      <c r="BEC36" s="456"/>
      <c r="BED36" s="456"/>
      <c r="BEE36" s="456"/>
      <c r="BEF36" s="456"/>
      <c r="BEG36" s="271"/>
      <c r="BEH36" s="451"/>
      <c r="BEI36" s="454"/>
      <c r="BEJ36" s="451"/>
      <c r="BEK36" s="457"/>
      <c r="BEL36" s="271"/>
      <c r="BEM36" s="451"/>
      <c r="BEN36" s="454"/>
      <c r="BEO36" s="451"/>
      <c r="BEP36" s="457"/>
      <c r="BEQ36" s="451"/>
      <c r="BER36" s="457"/>
      <c r="BES36" s="457"/>
      <c r="BET36" s="457"/>
      <c r="BEU36" s="271"/>
      <c r="BEV36" s="271"/>
      <c r="BEW36" s="451"/>
      <c r="BEX36" s="454"/>
      <c r="BEY36" s="451"/>
      <c r="BEZ36" s="454"/>
      <c r="BFA36" s="458"/>
      <c r="BFB36" s="459"/>
      <c r="BFC36" s="460"/>
      <c r="BFD36" s="461"/>
      <c r="BFE36" s="462"/>
      <c r="BFF36" s="458"/>
      <c r="BFG36" s="451"/>
      <c r="BFH36" s="463"/>
      <c r="BFI36" s="451"/>
      <c r="BFJ36" s="451"/>
      <c r="BFK36" s="453"/>
      <c r="BFM36" s="449"/>
      <c r="BFN36" s="449"/>
      <c r="BFO36" s="449"/>
      <c r="BFP36" s="450"/>
      <c r="BFQ36" s="451"/>
      <c r="BFR36" s="451"/>
      <c r="BFS36" s="451"/>
      <c r="BFT36" s="449"/>
      <c r="BFU36" s="452"/>
      <c r="BFV36" s="453"/>
      <c r="BFW36" s="454"/>
      <c r="BFX36" s="449"/>
      <c r="BFY36" s="453"/>
      <c r="BFZ36" s="453"/>
      <c r="BGA36" s="450"/>
      <c r="BGB36" s="454"/>
      <c r="BGC36" s="455"/>
      <c r="BGD36" s="453"/>
      <c r="BGE36" s="456"/>
      <c r="BGF36" s="453"/>
      <c r="BGG36" s="456"/>
      <c r="BGH36" s="454"/>
      <c r="BGI36" s="451"/>
      <c r="BGJ36" s="454"/>
      <c r="BGK36" s="450"/>
      <c r="BGL36" s="456"/>
      <c r="BGM36" s="456"/>
      <c r="BGN36" s="456"/>
      <c r="BGO36" s="456"/>
      <c r="BGP36" s="271"/>
      <c r="BGQ36" s="451"/>
      <c r="BGR36" s="454"/>
      <c r="BGS36" s="451"/>
      <c r="BGT36" s="457"/>
      <c r="BGU36" s="271"/>
      <c r="BGV36" s="451"/>
      <c r="BGW36" s="454"/>
      <c r="BGX36" s="451"/>
      <c r="BGY36" s="457"/>
      <c r="BGZ36" s="451"/>
      <c r="BHA36" s="457"/>
      <c r="BHB36" s="457"/>
      <c r="BHC36" s="457"/>
      <c r="BHD36" s="271"/>
      <c r="BHE36" s="271"/>
      <c r="BHF36" s="451"/>
      <c r="BHG36" s="454"/>
      <c r="BHH36" s="451"/>
      <c r="BHI36" s="454"/>
      <c r="BHJ36" s="458"/>
      <c r="BHK36" s="459"/>
      <c r="BHL36" s="460"/>
      <c r="BHM36" s="461"/>
      <c r="BHN36" s="462"/>
      <c r="BHO36" s="458"/>
      <c r="BHP36" s="451"/>
      <c r="BHQ36" s="463"/>
      <c r="BHR36" s="451"/>
      <c r="BHS36" s="451"/>
      <c r="BHT36" s="453"/>
      <c r="BHV36" s="449"/>
      <c r="BHW36" s="449"/>
      <c r="BHX36" s="449"/>
      <c r="BHY36" s="450"/>
      <c r="BHZ36" s="451"/>
      <c r="BIA36" s="451"/>
      <c r="BIB36" s="451"/>
      <c r="BIC36" s="449"/>
      <c r="BID36" s="452"/>
      <c r="BIE36" s="453"/>
      <c r="BIF36" s="454"/>
      <c r="BIG36" s="449"/>
      <c r="BIH36" s="453"/>
      <c r="BII36" s="453"/>
      <c r="BIJ36" s="450"/>
      <c r="BIK36" s="454"/>
      <c r="BIL36" s="455"/>
      <c r="BIM36" s="453"/>
      <c r="BIN36" s="456"/>
      <c r="BIO36" s="453"/>
      <c r="BIP36" s="456"/>
      <c r="BIQ36" s="454"/>
      <c r="BIR36" s="451"/>
      <c r="BIS36" s="454"/>
      <c r="BIT36" s="450"/>
      <c r="BIU36" s="456"/>
      <c r="BIV36" s="456"/>
      <c r="BIW36" s="456"/>
      <c r="BIX36" s="456"/>
      <c r="BIY36" s="271"/>
      <c r="BIZ36" s="451"/>
      <c r="BJA36" s="454"/>
      <c r="BJB36" s="451"/>
      <c r="BJC36" s="457"/>
      <c r="BJD36" s="271"/>
      <c r="BJE36" s="451"/>
      <c r="BJF36" s="454"/>
      <c r="BJG36" s="451"/>
      <c r="BJH36" s="457"/>
      <c r="BJI36" s="451"/>
      <c r="BJJ36" s="457"/>
      <c r="BJK36" s="457"/>
      <c r="BJL36" s="457"/>
      <c r="BJM36" s="271"/>
      <c r="BJN36" s="271"/>
      <c r="BJO36" s="451"/>
      <c r="BJP36" s="454"/>
      <c r="BJQ36" s="451"/>
      <c r="BJR36" s="454"/>
      <c r="BJS36" s="458"/>
      <c r="BJT36" s="459"/>
      <c r="BJU36" s="460"/>
      <c r="BJV36" s="461"/>
      <c r="BJW36" s="462"/>
      <c r="BJX36" s="458"/>
      <c r="BJY36" s="451"/>
      <c r="BJZ36" s="463"/>
      <c r="BKA36" s="451"/>
      <c r="BKB36" s="451"/>
      <c r="BKC36" s="453"/>
      <c r="BKE36" s="449"/>
      <c r="BKF36" s="449"/>
      <c r="BKG36" s="449"/>
      <c r="BKH36" s="450"/>
      <c r="BKI36" s="451"/>
      <c r="BKJ36" s="451"/>
      <c r="BKK36" s="451"/>
      <c r="BKL36" s="449"/>
      <c r="BKM36" s="452"/>
      <c r="BKN36" s="453"/>
      <c r="BKO36" s="454"/>
      <c r="BKP36" s="449"/>
      <c r="BKQ36" s="453"/>
      <c r="BKR36" s="453"/>
      <c r="BKS36" s="450"/>
      <c r="BKT36" s="454"/>
      <c r="BKU36" s="455"/>
      <c r="BKV36" s="453"/>
      <c r="BKW36" s="456"/>
      <c r="BKX36" s="453"/>
      <c r="BKY36" s="456"/>
      <c r="BKZ36" s="454"/>
      <c r="BLA36" s="451"/>
      <c r="BLB36" s="454"/>
      <c r="BLC36" s="450"/>
      <c r="BLD36" s="456"/>
      <c r="BLE36" s="456"/>
      <c r="BLF36" s="456"/>
      <c r="BLG36" s="456"/>
      <c r="BLH36" s="271"/>
      <c r="BLI36" s="451"/>
      <c r="BLJ36" s="454"/>
      <c r="BLK36" s="451"/>
      <c r="BLL36" s="457"/>
      <c r="BLM36" s="271"/>
      <c r="BLN36" s="451"/>
      <c r="BLO36" s="454"/>
      <c r="BLP36" s="451"/>
      <c r="BLQ36" s="457"/>
      <c r="BLR36" s="451"/>
      <c r="BLS36" s="457"/>
      <c r="BLT36" s="457"/>
      <c r="BLU36" s="457"/>
      <c r="BLV36" s="271"/>
      <c r="BLW36" s="271"/>
      <c r="BLX36" s="451"/>
      <c r="BLY36" s="454"/>
      <c r="BLZ36" s="451"/>
      <c r="BMA36" s="454"/>
      <c r="BMB36" s="458"/>
      <c r="BMC36" s="459"/>
      <c r="BMD36" s="460"/>
      <c r="BME36" s="461"/>
      <c r="BMF36" s="462"/>
      <c r="BMG36" s="458"/>
      <c r="BMH36" s="451"/>
      <c r="BMI36" s="463"/>
      <c r="BMJ36" s="451"/>
      <c r="BMK36" s="451"/>
      <c r="BML36" s="453"/>
      <c r="BMN36" s="449"/>
      <c r="BMO36" s="449"/>
      <c r="BMP36" s="449"/>
      <c r="BMQ36" s="450"/>
      <c r="BMR36" s="451"/>
      <c r="BMS36" s="451"/>
      <c r="BMT36" s="451"/>
      <c r="BMU36" s="449"/>
      <c r="BMV36" s="452"/>
      <c r="BMW36" s="453"/>
      <c r="BMX36" s="454"/>
      <c r="BMY36" s="449"/>
      <c r="BMZ36" s="453"/>
      <c r="BNA36" s="453"/>
      <c r="BNB36" s="450"/>
      <c r="BNC36" s="454"/>
      <c r="BND36" s="455"/>
      <c r="BNE36" s="453"/>
      <c r="BNF36" s="456"/>
      <c r="BNG36" s="453"/>
      <c r="BNH36" s="456"/>
      <c r="BNI36" s="454"/>
      <c r="BNJ36" s="451"/>
      <c r="BNK36" s="454"/>
      <c r="BNL36" s="450"/>
      <c r="BNM36" s="456"/>
      <c r="BNN36" s="456"/>
      <c r="BNO36" s="456"/>
      <c r="BNP36" s="456"/>
      <c r="BNQ36" s="271"/>
      <c r="BNR36" s="451"/>
      <c r="BNS36" s="454"/>
      <c r="BNT36" s="451"/>
      <c r="BNU36" s="457"/>
      <c r="BNV36" s="271"/>
      <c r="BNW36" s="451"/>
      <c r="BNX36" s="454"/>
      <c r="BNY36" s="451"/>
      <c r="BNZ36" s="457"/>
      <c r="BOA36" s="451"/>
      <c r="BOB36" s="457"/>
      <c r="BOC36" s="457"/>
      <c r="BOD36" s="457"/>
      <c r="BOE36" s="271"/>
      <c r="BOF36" s="271"/>
      <c r="BOG36" s="451"/>
      <c r="BOH36" s="454"/>
      <c r="BOI36" s="451"/>
      <c r="BOJ36" s="454"/>
      <c r="BOK36" s="458"/>
      <c r="BOL36" s="459"/>
      <c r="BOM36" s="460"/>
      <c r="BON36" s="461"/>
      <c r="BOO36" s="462"/>
      <c r="BOP36" s="458"/>
      <c r="BOQ36" s="451"/>
      <c r="BOR36" s="463"/>
      <c r="BOS36" s="451"/>
      <c r="BOT36" s="451"/>
      <c r="BOU36" s="453"/>
      <c r="BOW36" s="449"/>
      <c r="BOX36" s="449"/>
      <c r="BOY36" s="449"/>
      <c r="BOZ36" s="450"/>
      <c r="BPA36" s="451"/>
      <c r="BPB36" s="451"/>
      <c r="BPC36" s="451"/>
      <c r="BPD36" s="449"/>
      <c r="BPE36" s="452"/>
      <c r="BPF36" s="453"/>
      <c r="BPG36" s="454"/>
      <c r="BPH36" s="449"/>
      <c r="BPI36" s="453"/>
      <c r="BPJ36" s="453"/>
      <c r="BPK36" s="450"/>
      <c r="BPL36" s="454"/>
      <c r="BPM36" s="455"/>
      <c r="BPN36" s="453"/>
      <c r="BPO36" s="456"/>
      <c r="BPP36" s="453"/>
      <c r="BPQ36" s="456"/>
      <c r="BPR36" s="454"/>
      <c r="BPS36" s="451"/>
      <c r="BPT36" s="454"/>
      <c r="BPU36" s="450"/>
      <c r="BPV36" s="456"/>
      <c r="BPW36" s="456"/>
      <c r="BPX36" s="456"/>
      <c r="BPY36" s="456"/>
      <c r="BPZ36" s="271"/>
      <c r="BQA36" s="451"/>
      <c r="BQB36" s="454"/>
      <c r="BQC36" s="451"/>
      <c r="BQD36" s="457"/>
      <c r="BQE36" s="271"/>
      <c r="BQF36" s="451"/>
      <c r="BQG36" s="454"/>
      <c r="BQH36" s="451"/>
      <c r="BQI36" s="457"/>
      <c r="BQJ36" s="451"/>
      <c r="BQK36" s="457"/>
      <c r="BQL36" s="457"/>
      <c r="BQM36" s="457"/>
      <c r="BQN36" s="271"/>
      <c r="BQO36" s="271"/>
      <c r="BQP36" s="451"/>
      <c r="BQQ36" s="454"/>
      <c r="BQR36" s="451"/>
      <c r="BQS36" s="454"/>
      <c r="BQT36" s="458"/>
      <c r="BQU36" s="459"/>
      <c r="BQV36" s="460"/>
      <c r="BQW36" s="461"/>
      <c r="BQX36" s="462"/>
      <c r="BQY36" s="458"/>
      <c r="BQZ36" s="451"/>
      <c r="BRA36" s="463"/>
      <c r="BRB36" s="451"/>
      <c r="BRC36" s="451"/>
      <c r="BRD36" s="453"/>
      <c r="BRF36" s="449"/>
      <c r="BRG36" s="449"/>
      <c r="BRH36" s="449"/>
      <c r="BRI36" s="450"/>
      <c r="BRJ36" s="451"/>
      <c r="BRK36" s="451"/>
      <c r="BRL36" s="451"/>
      <c r="BRM36" s="449"/>
      <c r="BRN36" s="452"/>
      <c r="BRO36" s="453"/>
      <c r="BRP36" s="454"/>
      <c r="BRQ36" s="449"/>
      <c r="BRR36" s="453"/>
      <c r="BRS36" s="453"/>
      <c r="BRT36" s="450"/>
      <c r="BRU36" s="454"/>
      <c r="BRV36" s="455"/>
      <c r="BRW36" s="453"/>
      <c r="BRX36" s="456"/>
      <c r="BRY36" s="453"/>
      <c r="BRZ36" s="456"/>
      <c r="BSA36" s="454"/>
      <c r="BSB36" s="451"/>
      <c r="BSC36" s="454"/>
      <c r="BSD36" s="450"/>
      <c r="BSE36" s="456"/>
      <c r="BSF36" s="456"/>
      <c r="BSG36" s="456"/>
      <c r="BSH36" s="456"/>
      <c r="BSI36" s="271"/>
      <c r="BSJ36" s="451"/>
      <c r="BSK36" s="454"/>
      <c r="BSL36" s="451"/>
      <c r="BSM36" s="457"/>
      <c r="BSN36" s="271"/>
      <c r="BSO36" s="451"/>
      <c r="BSP36" s="454"/>
      <c r="BSQ36" s="451"/>
      <c r="BSR36" s="457"/>
      <c r="BSS36" s="451"/>
      <c r="BST36" s="457"/>
      <c r="BSU36" s="457"/>
      <c r="BSV36" s="457"/>
      <c r="BSW36" s="271"/>
      <c r="BSX36" s="271"/>
      <c r="BSY36" s="451"/>
      <c r="BSZ36" s="454"/>
      <c r="BTA36" s="451"/>
      <c r="BTB36" s="454"/>
      <c r="BTC36" s="458"/>
      <c r="BTD36" s="459"/>
      <c r="BTE36" s="460"/>
      <c r="BTF36" s="461"/>
      <c r="BTG36" s="462"/>
      <c r="BTH36" s="458"/>
      <c r="BTI36" s="451"/>
      <c r="BTJ36" s="463"/>
      <c r="BTK36" s="451"/>
      <c r="BTL36" s="451"/>
      <c r="BTM36" s="453"/>
      <c r="BTO36" s="449"/>
      <c r="BTP36" s="449"/>
      <c r="BTQ36" s="449"/>
      <c r="BTR36" s="450"/>
      <c r="BTS36" s="451"/>
      <c r="BTT36" s="451"/>
      <c r="BTU36" s="451"/>
      <c r="BTV36" s="449"/>
      <c r="BTW36" s="452"/>
      <c r="BTX36" s="453"/>
      <c r="BTY36" s="454"/>
      <c r="BTZ36" s="449"/>
      <c r="BUA36" s="453"/>
      <c r="BUB36" s="453"/>
      <c r="BUC36" s="450"/>
      <c r="BUD36" s="454"/>
      <c r="BUE36" s="455"/>
      <c r="BUF36" s="453"/>
      <c r="BUG36" s="456"/>
      <c r="BUH36" s="453"/>
      <c r="BUI36" s="456"/>
      <c r="BUJ36" s="454"/>
      <c r="BUK36" s="451"/>
      <c r="BUL36" s="454"/>
      <c r="BUM36" s="450"/>
      <c r="BUN36" s="456"/>
      <c r="BUO36" s="456"/>
      <c r="BUP36" s="456"/>
      <c r="BUQ36" s="456"/>
      <c r="BUR36" s="271"/>
      <c r="BUS36" s="451"/>
      <c r="BUT36" s="454"/>
      <c r="BUU36" s="451"/>
      <c r="BUV36" s="457"/>
      <c r="BUW36" s="271"/>
      <c r="BUX36" s="451"/>
      <c r="BUY36" s="454"/>
      <c r="BUZ36" s="451"/>
      <c r="BVA36" s="457"/>
      <c r="BVB36" s="451"/>
      <c r="BVC36" s="457"/>
      <c r="BVD36" s="457"/>
      <c r="BVE36" s="457"/>
      <c r="BVF36" s="271"/>
      <c r="BVG36" s="271"/>
      <c r="BVH36" s="451"/>
      <c r="BVI36" s="454"/>
      <c r="BVJ36" s="451"/>
      <c r="BVK36" s="454"/>
      <c r="BVL36" s="458"/>
      <c r="BVM36" s="459"/>
      <c r="BVN36" s="460"/>
      <c r="BVO36" s="461"/>
      <c r="BVP36" s="462"/>
      <c r="BVQ36" s="458"/>
      <c r="BVR36" s="451"/>
      <c r="BVS36" s="463"/>
      <c r="BVT36" s="451"/>
      <c r="BVU36" s="451"/>
      <c r="BVV36" s="453"/>
      <c r="BVX36" s="449"/>
      <c r="BVY36" s="449"/>
      <c r="BVZ36" s="449"/>
      <c r="BWA36" s="450"/>
      <c r="BWB36" s="451"/>
      <c r="BWC36" s="451"/>
      <c r="BWD36" s="451"/>
      <c r="BWE36" s="449"/>
      <c r="BWF36" s="452"/>
      <c r="BWG36" s="453"/>
      <c r="BWH36" s="454"/>
      <c r="BWI36" s="449"/>
      <c r="BWJ36" s="453"/>
      <c r="BWK36" s="453"/>
      <c r="BWL36" s="450"/>
      <c r="BWM36" s="454"/>
      <c r="BWN36" s="455"/>
      <c r="BWO36" s="453"/>
      <c r="BWP36" s="456"/>
      <c r="BWQ36" s="453"/>
      <c r="BWR36" s="456"/>
      <c r="BWS36" s="454"/>
      <c r="BWT36" s="451"/>
      <c r="BWU36" s="454"/>
      <c r="BWV36" s="450"/>
      <c r="BWW36" s="456"/>
      <c r="BWX36" s="456"/>
      <c r="BWY36" s="456"/>
      <c r="BWZ36" s="456"/>
      <c r="BXA36" s="271"/>
      <c r="BXB36" s="451"/>
      <c r="BXC36" s="454"/>
      <c r="BXD36" s="451"/>
      <c r="BXE36" s="457"/>
      <c r="BXF36" s="271"/>
      <c r="BXG36" s="451"/>
      <c r="BXH36" s="454"/>
      <c r="BXI36" s="451"/>
      <c r="BXJ36" s="457"/>
      <c r="BXK36" s="451"/>
      <c r="BXL36" s="457"/>
      <c r="BXM36" s="457"/>
      <c r="BXN36" s="457"/>
      <c r="BXO36" s="271"/>
      <c r="BXP36" s="271"/>
      <c r="BXQ36" s="451"/>
      <c r="BXR36" s="454"/>
      <c r="BXS36" s="451"/>
      <c r="BXT36" s="454"/>
      <c r="BXU36" s="458"/>
      <c r="BXV36" s="459"/>
      <c r="BXW36" s="460"/>
      <c r="BXX36" s="461"/>
      <c r="BXY36" s="462"/>
      <c r="BXZ36" s="458"/>
      <c r="BYA36" s="451"/>
      <c r="BYB36" s="463"/>
      <c r="BYC36" s="451"/>
      <c r="BYD36" s="451"/>
      <c r="BYE36" s="453"/>
      <c r="BYG36" s="449"/>
      <c r="BYH36" s="449"/>
      <c r="BYI36" s="449"/>
      <c r="BYJ36" s="450"/>
      <c r="BYK36" s="451"/>
      <c r="BYL36" s="451"/>
      <c r="BYM36" s="451"/>
      <c r="BYN36" s="449"/>
      <c r="BYO36" s="452"/>
      <c r="BYP36" s="453"/>
      <c r="BYQ36" s="454"/>
      <c r="BYR36" s="449"/>
      <c r="BYS36" s="453"/>
      <c r="BYT36" s="453"/>
      <c r="BYU36" s="450"/>
      <c r="BYV36" s="454"/>
      <c r="BYW36" s="455"/>
      <c r="BYX36" s="453"/>
      <c r="BYY36" s="456"/>
      <c r="BYZ36" s="453"/>
      <c r="BZA36" s="456"/>
      <c r="BZB36" s="454"/>
      <c r="BZC36" s="451"/>
      <c r="BZD36" s="454"/>
      <c r="BZE36" s="450"/>
      <c r="BZF36" s="456"/>
      <c r="BZG36" s="456"/>
      <c r="BZH36" s="456"/>
      <c r="BZI36" s="456"/>
      <c r="BZJ36" s="271"/>
      <c r="BZK36" s="451"/>
      <c r="BZL36" s="454"/>
      <c r="BZM36" s="451"/>
      <c r="BZN36" s="457"/>
      <c r="BZO36" s="271"/>
      <c r="BZP36" s="451"/>
      <c r="BZQ36" s="454"/>
      <c r="BZR36" s="451"/>
      <c r="BZS36" s="457"/>
      <c r="BZT36" s="451"/>
      <c r="BZU36" s="457"/>
      <c r="BZV36" s="457"/>
      <c r="BZW36" s="457"/>
      <c r="BZX36" s="271"/>
      <c r="BZY36" s="271"/>
      <c r="BZZ36" s="451"/>
      <c r="CAA36" s="454"/>
      <c r="CAB36" s="451"/>
      <c r="CAC36" s="454"/>
      <c r="CAD36" s="458"/>
      <c r="CAE36" s="459"/>
      <c r="CAF36" s="460"/>
      <c r="CAG36" s="461"/>
      <c r="CAH36" s="462"/>
      <c r="CAI36" s="458"/>
      <c r="CAJ36" s="451"/>
      <c r="CAK36" s="463"/>
      <c r="CAL36" s="451"/>
      <c r="CAM36" s="451"/>
      <c r="CAN36" s="453"/>
      <c r="CAP36" s="449"/>
      <c r="CAQ36" s="449"/>
      <c r="CAR36" s="449"/>
      <c r="CAS36" s="450"/>
      <c r="CAT36" s="451"/>
      <c r="CAU36" s="451"/>
      <c r="CAV36" s="451"/>
      <c r="CAW36" s="449"/>
      <c r="CAX36" s="452"/>
      <c r="CAY36" s="453"/>
      <c r="CAZ36" s="454"/>
      <c r="CBA36" s="449"/>
      <c r="CBB36" s="453"/>
      <c r="CBC36" s="453"/>
      <c r="CBD36" s="450"/>
      <c r="CBE36" s="454"/>
      <c r="CBF36" s="455"/>
      <c r="CBG36" s="453"/>
      <c r="CBH36" s="456"/>
      <c r="CBI36" s="453"/>
      <c r="CBJ36" s="456"/>
      <c r="CBK36" s="454"/>
      <c r="CBL36" s="451"/>
      <c r="CBM36" s="454"/>
      <c r="CBN36" s="450"/>
      <c r="CBO36" s="456"/>
      <c r="CBP36" s="456"/>
      <c r="CBQ36" s="456"/>
      <c r="CBR36" s="456"/>
      <c r="CBS36" s="271"/>
      <c r="CBT36" s="451"/>
      <c r="CBU36" s="454"/>
      <c r="CBV36" s="451"/>
      <c r="CBW36" s="457"/>
      <c r="CBX36" s="271"/>
      <c r="CBY36" s="451"/>
      <c r="CBZ36" s="454"/>
      <c r="CCA36" s="451"/>
      <c r="CCB36" s="457"/>
      <c r="CCC36" s="451"/>
      <c r="CCD36" s="457"/>
      <c r="CCE36" s="457"/>
      <c r="CCF36" s="457"/>
      <c r="CCG36" s="271"/>
      <c r="CCH36" s="271"/>
      <c r="CCI36" s="451"/>
      <c r="CCJ36" s="454"/>
      <c r="CCK36" s="451"/>
      <c r="CCL36" s="454"/>
      <c r="CCM36" s="458"/>
      <c r="CCN36" s="459"/>
      <c r="CCO36" s="460"/>
      <c r="CCP36" s="461"/>
      <c r="CCQ36" s="462"/>
      <c r="CCR36" s="458"/>
      <c r="CCS36" s="451"/>
      <c r="CCT36" s="463"/>
      <c r="CCU36" s="451"/>
      <c r="CCV36" s="451"/>
      <c r="CCW36" s="453"/>
      <c r="CCY36" s="449"/>
      <c r="CCZ36" s="449"/>
      <c r="CDA36" s="449"/>
      <c r="CDB36" s="450"/>
      <c r="CDC36" s="451"/>
      <c r="CDD36" s="451"/>
      <c r="CDE36" s="451"/>
      <c r="CDF36" s="449"/>
      <c r="CDG36" s="452"/>
      <c r="CDH36" s="453"/>
      <c r="CDI36" s="454"/>
      <c r="CDJ36" s="449"/>
      <c r="CDK36" s="453"/>
      <c r="CDL36" s="453"/>
      <c r="CDM36" s="450"/>
      <c r="CDN36" s="454"/>
      <c r="CDO36" s="455"/>
      <c r="CDP36" s="453"/>
      <c r="CDQ36" s="456"/>
      <c r="CDR36" s="453"/>
      <c r="CDS36" s="456"/>
      <c r="CDT36" s="454"/>
      <c r="CDU36" s="451"/>
      <c r="CDV36" s="454"/>
      <c r="CDW36" s="450"/>
      <c r="CDX36" s="456"/>
      <c r="CDY36" s="456"/>
      <c r="CDZ36" s="456"/>
      <c r="CEA36" s="456"/>
      <c r="CEB36" s="271"/>
      <c r="CEC36" s="451"/>
      <c r="CED36" s="454"/>
      <c r="CEE36" s="451"/>
      <c r="CEF36" s="457"/>
      <c r="CEG36" s="271"/>
      <c r="CEH36" s="451"/>
      <c r="CEI36" s="454"/>
      <c r="CEJ36" s="451"/>
      <c r="CEK36" s="457"/>
      <c r="CEL36" s="451"/>
      <c r="CEM36" s="457"/>
      <c r="CEN36" s="457"/>
      <c r="CEO36" s="457"/>
      <c r="CEP36" s="271"/>
      <c r="CEQ36" s="271"/>
      <c r="CER36" s="451"/>
      <c r="CES36" s="454"/>
      <c r="CET36" s="451"/>
      <c r="CEU36" s="454"/>
      <c r="CEV36" s="458"/>
      <c r="CEW36" s="459"/>
      <c r="CEX36" s="460"/>
      <c r="CEY36" s="461"/>
      <c r="CEZ36" s="462"/>
      <c r="CFA36" s="458"/>
      <c r="CFB36" s="451"/>
      <c r="CFC36" s="463"/>
      <c r="CFD36" s="451"/>
      <c r="CFE36" s="451"/>
      <c r="CFF36" s="453"/>
      <c r="CFH36" s="449"/>
      <c r="CFI36" s="449"/>
      <c r="CFJ36" s="449"/>
      <c r="CFK36" s="450"/>
      <c r="CFL36" s="451"/>
      <c r="CFM36" s="451"/>
      <c r="CFN36" s="451"/>
      <c r="CFO36" s="449"/>
      <c r="CFP36" s="452"/>
      <c r="CFQ36" s="453"/>
      <c r="CFR36" s="454"/>
      <c r="CFS36" s="449"/>
      <c r="CFT36" s="453"/>
      <c r="CFU36" s="453"/>
      <c r="CFV36" s="450"/>
      <c r="CFW36" s="454"/>
      <c r="CFX36" s="455"/>
      <c r="CFY36" s="453"/>
      <c r="CFZ36" s="456"/>
      <c r="CGA36" s="453"/>
      <c r="CGB36" s="456"/>
      <c r="CGC36" s="454"/>
      <c r="CGD36" s="451"/>
      <c r="CGE36" s="454"/>
      <c r="CGF36" s="450"/>
      <c r="CGG36" s="456"/>
      <c r="CGH36" s="456"/>
      <c r="CGI36" s="456"/>
      <c r="CGJ36" s="456"/>
      <c r="CGK36" s="271"/>
      <c r="CGL36" s="451"/>
      <c r="CGM36" s="454"/>
      <c r="CGN36" s="451"/>
      <c r="CGO36" s="457"/>
      <c r="CGP36" s="271"/>
      <c r="CGQ36" s="451"/>
      <c r="CGR36" s="454"/>
      <c r="CGS36" s="451"/>
      <c r="CGT36" s="457"/>
      <c r="CGU36" s="451"/>
      <c r="CGV36" s="457"/>
      <c r="CGW36" s="457"/>
      <c r="CGX36" s="457"/>
      <c r="CGY36" s="271"/>
      <c r="CGZ36" s="271"/>
      <c r="CHA36" s="451"/>
      <c r="CHB36" s="454"/>
      <c r="CHC36" s="451"/>
      <c r="CHD36" s="454"/>
      <c r="CHE36" s="458"/>
      <c r="CHF36" s="459"/>
      <c r="CHG36" s="460"/>
      <c r="CHH36" s="461"/>
      <c r="CHI36" s="462"/>
      <c r="CHJ36" s="458"/>
      <c r="CHK36" s="451"/>
      <c r="CHL36" s="463"/>
      <c r="CHM36" s="451"/>
      <c r="CHN36" s="451"/>
      <c r="CHO36" s="453"/>
      <c r="CHQ36" s="449"/>
      <c r="CHR36" s="449"/>
      <c r="CHS36" s="449"/>
      <c r="CHT36" s="450"/>
      <c r="CHU36" s="451"/>
      <c r="CHV36" s="451"/>
      <c r="CHW36" s="451"/>
      <c r="CHX36" s="449"/>
      <c r="CHY36" s="452"/>
      <c r="CHZ36" s="453"/>
      <c r="CIA36" s="454"/>
      <c r="CIB36" s="449"/>
      <c r="CIC36" s="453"/>
      <c r="CID36" s="453"/>
      <c r="CIE36" s="450"/>
      <c r="CIF36" s="454"/>
      <c r="CIG36" s="455"/>
      <c r="CIH36" s="453"/>
      <c r="CII36" s="456"/>
      <c r="CIJ36" s="453"/>
      <c r="CIK36" s="456"/>
      <c r="CIL36" s="454"/>
      <c r="CIM36" s="451"/>
      <c r="CIN36" s="454"/>
      <c r="CIO36" s="450"/>
      <c r="CIP36" s="456"/>
      <c r="CIQ36" s="456"/>
      <c r="CIR36" s="456"/>
      <c r="CIS36" s="456"/>
      <c r="CIT36" s="271"/>
      <c r="CIU36" s="451"/>
      <c r="CIV36" s="454"/>
      <c r="CIW36" s="451"/>
      <c r="CIX36" s="457"/>
      <c r="CIY36" s="271"/>
      <c r="CIZ36" s="451"/>
      <c r="CJA36" s="454"/>
      <c r="CJB36" s="451"/>
      <c r="CJC36" s="457"/>
      <c r="CJD36" s="451"/>
      <c r="CJE36" s="457"/>
      <c r="CJF36" s="457"/>
      <c r="CJG36" s="457"/>
      <c r="CJH36" s="271"/>
      <c r="CJI36" s="271"/>
      <c r="CJJ36" s="451"/>
      <c r="CJK36" s="454"/>
      <c r="CJL36" s="451"/>
      <c r="CJM36" s="454"/>
      <c r="CJN36" s="458"/>
      <c r="CJO36" s="459"/>
      <c r="CJP36" s="460"/>
      <c r="CJQ36" s="461"/>
      <c r="CJR36" s="462"/>
      <c r="CJS36" s="458"/>
      <c r="CJT36" s="451"/>
      <c r="CJU36" s="463"/>
      <c r="CJV36" s="451"/>
      <c r="CJW36" s="451"/>
      <c r="CJX36" s="453"/>
      <c r="CJZ36" s="449"/>
      <c r="CKA36" s="449"/>
      <c r="CKB36" s="449"/>
      <c r="CKC36" s="450"/>
      <c r="CKD36" s="451"/>
      <c r="CKE36" s="451"/>
      <c r="CKF36" s="451"/>
      <c r="CKG36" s="449"/>
      <c r="CKH36" s="452"/>
      <c r="CKI36" s="453"/>
      <c r="CKJ36" s="454"/>
      <c r="CKK36" s="449"/>
      <c r="CKL36" s="453"/>
      <c r="CKM36" s="453"/>
      <c r="CKN36" s="450"/>
      <c r="CKO36" s="454"/>
      <c r="CKP36" s="455"/>
      <c r="CKQ36" s="453"/>
      <c r="CKR36" s="456"/>
      <c r="CKS36" s="453"/>
      <c r="CKT36" s="456"/>
      <c r="CKU36" s="454"/>
      <c r="CKV36" s="451"/>
      <c r="CKW36" s="454"/>
      <c r="CKX36" s="450"/>
      <c r="CKY36" s="456"/>
      <c r="CKZ36" s="456"/>
      <c r="CLA36" s="456"/>
      <c r="CLB36" s="456"/>
      <c r="CLC36" s="271"/>
      <c r="CLD36" s="451"/>
      <c r="CLE36" s="454"/>
      <c r="CLF36" s="451"/>
      <c r="CLG36" s="457"/>
      <c r="CLH36" s="271"/>
      <c r="CLI36" s="451"/>
      <c r="CLJ36" s="454"/>
      <c r="CLK36" s="451"/>
      <c r="CLL36" s="457"/>
      <c r="CLM36" s="451"/>
      <c r="CLN36" s="457"/>
      <c r="CLO36" s="457"/>
      <c r="CLP36" s="457"/>
      <c r="CLQ36" s="271"/>
      <c r="CLR36" s="271"/>
      <c r="CLS36" s="451"/>
      <c r="CLT36" s="454"/>
      <c r="CLU36" s="451"/>
      <c r="CLV36" s="454"/>
      <c r="CLW36" s="458"/>
      <c r="CLX36" s="459"/>
      <c r="CLY36" s="460"/>
      <c r="CLZ36" s="461"/>
      <c r="CMA36" s="462"/>
      <c r="CMB36" s="458"/>
      <c r="CMC36" s="451"/>
      <c r="CMD36" s="463"/>
      <c r="CME36" s="451"/>
      <c r="CMF36" s="451"/>
      <c r="CMG36" s="453"/>
      <c r="CMI36" s="449"/>
      <c r="CMJ36" s="449"/>
      <c r="CMK36" s="449"/>
      <c r="CML36" s="450"/>
      <c r="CMM36" s="451"/>
      <c r="CMN36" s="451"/>
      <c r="CMO36" s="451"/>
      <c r="CMP36" s="449"/>
      <c r="CMQ36" s="452"/>
      <c r="CMR36" s="453"/>
      <c r="CMS36" s="454"/>
      <c r="CMT36" s="449"/>
      <c r="CMU36" s="453"/>
      <c r="CMV36" s="453"/>
      <c r="CMW36" s="450"/>
      <c r="CMX36" s="454"/>
      <c r="CMY36" s="455"/>
      <c r="CMZ36" s="453"/>
      <c r="CNA36" s="456"/>
      <c r="CNB36" s="453"/>
      <c r="CNC36" s="456"/>
      <c r="CND36" s="454"/>
      <c r="CNE36" s="451"/>
      <c r="CNF36" s="454"/>
      <c r="CNG36" s="450"/>
      <c r="CNH36" s="456"/>
      <c r="CNI36" s="456"/>
      <c r="CNJ36" s="456"/>
      <c r="CNK36" s="456"/>
      <c r="CNL36" s="271"/>
      <c r="CNM36" s="451"/>
      <c r="CNN36" s="454"/>
      <c r="CNO36" s="451"/>
      <c r="CNP36" s="457"/>
      <c r="CNQ36" s="271"/>
      <c r="CNR36" s="451"/>
      <c r="CNS36" s="454"/>
      <c r="CNT36" s="451"/>
      <c r="CNU36" s="457"/>
      <c r="CNV36" s="451"/>
      <c r="CNW36" s="457"/>
      <c r="CNX36" s="457"/>
      <c r="CNY36" s="457"/>
      <c r="CNZ36" s="271"/>
      <c r="COA36" s="271"/>
      <c r="COB36" s="451"/>
      <c r="COC36" s="454"/>
      <c r="COD36" s="451"/>
      <c r="COE36" s="454"/>
      <c r="COF36" s="458"/>
      <c r="COG36" s="459"/>
      <c r="COH36" s="460"/>
      <c r="COI36" s="461"/>
      <c r="COJ36" s="462"/>
      <c r="COK36" s="458"/>
      <c r="COL36" s="451"/>
      <c r="COM36" s="463"/>
      <c r="CON36" s="451"/>
      <c r="COO36" s="451"/>
      <c r="COP36" s="453"/>
      <c r="COR36" s="449"/>
      <c r="COS36" s="449"/>
      <c r="COT36" s="449"/>
      <c r="COU36" s="450"/>
      <c r="COV36" s="451"/>
      <c r="COW36" s="451"/>
      <c r="COX36" s="451"/>
      <c r="COY36" s="449"/>
      <c r="COZ36" s="452"/>
      <c r="CPA36" s="453"/>
      <c r="CPB36" s="454"/>
      <c r="CPC36" s="449"/>
      <c r="CPD36" s="453"/>
      <c r="CPE36" s="453"/>
      <c r="CPF36" s="450"/>
      <c r="CPG36" s="454"/>
      <c r="CPH36" s="455"/>
      <c r="CPI36" s="453"/>
      <c r="CPJ36" s="456"/>
      <c r="CPK36" s="453"/>
      <c r="CPL36" s="456"/>
      <c r="CPM36" s="454"/>
      <c r="CPN36" s="451"/>
      <c r="CPO36" s="454"/>
      <c r="CPP36" s="450"/>
      <c r="CPQ36" s="456"/>
      <c r="CPR36" s="456"/>
      <c r="CPS36" s="456"/>
      <c r="CPT36" s="456"/>
      <c r="CPU36" s="271"/>
      <c r="CPV36" s="451"/>
      <c r="CPW36" s="454"/>
      <c r="CPX36" s="451"/>
      <c r="CPY36" s="457"/>
      <c r="CPZ36" s="271"/>
      <c r="CQA36" s="451"/>
      <c r="CQB36" s="454"/>
      <c r="CQC36" s="451"/>
      <c r="CQD36" s="457"/>
      <c r="CQE36" s="451"/>
      <c r="CQF36" s="457"/>
      <c r="CQG36" s="457"/>
      <c r="CQH36" s="457"/>
      <c r="CQI36" s="271"/>
      <c r="CQJ36" s="271"/>
      <c r="CQK36" s="451"/>
      <c r="CQL36" s="454"/>
      <c r="CQM36" s="451"/>
      <c r="CQN36" s="454"/>
      <c r="CQO36" s="458"/>
      <c r="CQP36" s="459"/>
      <c r="CQQ36" s="460"/>
      <c r="CQR36" s="461"/>
      <c r="CQS36" s="462"/>
      <c r="CQT36" s="458"/>
      <c r="CQU36" s="451"/>
      <c r="CQV36" s="463"/>
      <c r="CQW36" s="451"/>
      <c r="CQX36" s="451"/>
      <c r="CQY36" s="453"/>
      <c r="CRA36" s="449"/>
      <c r="CRB36" s="449"/>
      <c r="CRC36" s="449"/>
      <c r="CRD36" s="450"/>
      <c r="CRE36" s="451"/>
      <c r="CRF36" s="451"/>
      <c r="CRG36" s="451"/>
      <c r="CRH36" s="449"/>
      <c r="CRI36" s="452"/>
      <c r="CRJ36" s="453"/>
      <c r="CRK36" s="454"/>
      <c r="CRL36" s="449"/>
      <c r="CRM36" s="453"/>
      <c r="CRN36" s="453"/>
      <c r="CRO36" s="450"/>
      <c r="CRP36" s="454"/>
      <c r="CRQ36" s="455"/>
      <c r="CRR36" s="453"/>
      <c r="CRS36" s="456"/>
      <c r="CRT36" s="453"/>
      <c r="CRU36" s="456"/>
      <c r="CRV36" s="454"/>
      <c r="CRW36" s="451"/>
      <c r="CRX36" s="454"/>
      <c r="CRY36" s="450"/>
      <c r="CRZ36" s="456"/>
      <c r="CSA36" s="456"/>
      <c r="CSB36" s="456"/>
      <c r="CSC36" s="456"/>
      <c r="CSD36" s="271"/>
      <c r="CSE36" s="451"/>
      <c r="CSF36" s="454"/>
      <c r="CSG36" s="451"/>
      <c r="CSH36" s="457"/>
      <c r="CSI36" s="271"/>
      <c r="CSJ36" s="451"/>
      <c r="CSK36" s="454"/>
      <c r="CSL36" s="451"/>
      <c r="CSM36" s="457"/>
      <c r="CSN36" s="451"/>
      <c r="CSO36" s="457"/>
      <c r="CSP36" s="457"/>
      <c r="CSQ36" s="457"/>
      <c r="CSR36" s="271"/>
      <c r="CSS36" s="271"/>
      <c r="CST36" s="451"/>
      <c r="CSU36" s="454"/>
      <c r="CSV36" s="451"/>
      <c r="CSW36" s="454"/>
      <c r="CSX36" s="458"/>
      <c r="CSY36" s="459"/>
      <c r="CSZ36" s="460"/>
      <c r="CTA36" s="461"/>
      <c r="CTB36" s="462"/>
      <c r="CTC36" s="458"/>
      <c r="CTD36" s="451"/>
      <c r="CTE36" s="463"/>
      <c r="CTF36" s="451"/>
      <c r="CTG36" s="451"/>
      <c r="CTH36" s="453"/>
      <c r="CTJ36" s="449"/>
      <c r="CTK36" s="449"/>
      <c r="CTL36" s="449"/>
      <c r="CTM36" s="450"/>
      <c r="CTN36" s="451"/>
      <c r="CTO36" s="451"/>
      <c r="CTP36" s="451"/>
      <c r="CTQ36" s="449"/>
      <c r="CTR36" s="452"/>
      <c r="CTS36" s="453"/>
      <c r="CTT36" s="454"/>
      <c r="CTU36" s="449"/>
      <c r="CTV36" s="453"/>
      <c r="CTW36" s="453"/>
      <c r="CTX36" s="450"/>
      <c r="CTY36" s="454"/>
      <c r="CTZ36" s="455"/>
      <c r="CUA36" s="453"/>
      <c r="CUB36" s="456"/>
      <c r="CUC36" s="453"/>
      <c r="CUD36" s="456"/>
      <c r="CUE36" s="454"/>
      <c r="CUF36" s="451"/>
      <c r="CUG36" s="454"/>
      <c r="CUH36" s="450"/>
      <c r="CUI36" s="456"/>
      <c r="CUJ36" s="456"/>
      <c r="CUK36" s="456"/>
      <c r="CUL36" s="456"/>
      <c r="CUM36" s="271"/>
      <c r="CUN36" s="451"/>
      <c r="CUO36" s="454"/>
      <c r="CUP36" s="451"/>
      <c r="CUQ36" s="457"/>
      <c r="CUR36" s="271"/>
      <c r="CUS36" s="451"/>
      <c r="CUT36" s="454"/>
      <c r="CUU36" s="451"/>
      <c r="CUV36" s="457"/>
      <c r="CUW36" s="451"/>
      <c r="CUX36" s="457"/>
      <c r="CUY36" s="457"/>
      <c r="CUZ36" s="457"/>
      <c r="CVA36" s="271"/>
      <c r="CVB36" s="271"/>
      <c r="CVC36" s="451"/>
      <c r="CVD36" s="454"/>
      <c r="CVE36" s="451"/>
      <c r="CVF36" s="454"/>
      <c r="CVG36" s="458"/>
      <c r="CVH36" s="459"/>
      <c r="CVI36" s="460"/>
      <c r="CVJ36" s="461"/>
      <c r="CVK36" s="462"/>
      <c r="CVL36" s="458"/>
      <c r="CVM36" s="451"/>
      <c r="CVN36" s="463"/>
      <c r="CVO36" s="451"/>
      <c r="CVP36" s="451"/>
      <c r="CVQ36" s="453"/>
      <c r="CVS36" s="449"/>
      <c r="CVT36" s="449"/>
      <c r="CVU36" s="449"/>
      <c r="CVV36" s="450"/>
      <c r="CVW36" s="451"/>
      <c r="CVX36" s="451"/>
      <c r="CVY36" s="451"/>
      <c r="CVZ36" s="449"/>
      <c r="CWA36" s="452"/>
      <c r="CWB36" s="453"/>
      <c r="CWC36" s="454"/>
      <c r="CWD36" s="449"/>
      <c r="CWE36" s="453"/>
      <c r="CWF36" s="453"/>
      <c r="CWG36" s="450"/>
      <c r="CWH36" s="454"/>
      <c r="CWI36" s="455"/>
      <c r="CWJ36" s="453"/>
      <c r="CWK36" s="456"/>
      <c r="CWL36" s="453"/>
      <c r="CWM36" s="456"/>
      <c r="CWN36" s="454"/>
      <c r="CWO36" s="451"/>
      <c r="CWP36" s="454"/>
      <c r="CWQ36" s="450"/>
      <c r="CWR36" s="456"/>
      <c r="CWS36" s="456"/>
      <c r="CWT36" s="456"/>
      <c r="CWU36" s="456"/>
      <c r="CWV36" s="271"/>
      <c r="CWW36" s="451"/>
      <c r="CWX36" s="454"/>
      <c r="CWY36" s="451"/>
      <c r="CWZ36" s="457"/>
      <c r="CXA36" s="271"/>
      <c r="CXB36" s="451"/>
      <c r="CXC36" s="454"/>
      <c r="CXD36" s="451"/>
      <c r="CXE36" s="457"/>
      <c r="CXF36" s="451"/>
      <c r="CXG36" s="457"/>
      <c r="CXH36" s="457"/>
      <c r="CXI36" s="457"/>
      <c r="CXJ36" s="271"/>
      <c r="CXK36" s="271"/>
      <c r="CXL36" s="451"/>
      <c r="CXM36" s="454"/>
      <c r="CXN36" s="451"/>
      <c r="CXO36" s="454"/>
      <c r="CXP36" s="458"/>
      <c r="CXQ36" s="459"/>
      <c r="CXR36" s="460"/>
      <c r="CXS36" s="461"/>
      <c r="CXT36" s="462"/>
      <c r="CXU36" s="458"/>
      <c r="CXV36" s="451"/>
      <c r="CXW36" s="463"/>
      <c r="CXX36" s="451"/>
      <c r="CXY36" s="451"/>
      <c r="CXZ36" s="453"/>
      <c r="CYB36" s="449"/>
      <c r="CYC36" s="449"/>
      <c r="CYD36" s="449"/>
      <c r="CYE36" s="450"/>
      <c r="CYF36" s="451"/>
      <c r="CYG36" s="451"/>
      <c r="CYH36" s="451"/>
      <c r="CYI36" s="449"/>
      <c r="CYJ36" s="452"/>
      <c r="CYK36" s="453"/>
      <c r="CYL36" s="454"/>
      <c r="CYM36" s="449"/>
      <c r="CYN36" s="453"/>
      <c r="CYO36" s="453"/>
      <c r="CYP36" s="450"/>
      <c r="CYQ36" s="454"/>
      <c r="CYR36" s="455"/>
      <c r="CYS36" s="453"/>
      <c r="CYT36" s="456"/>
      <c r="CYU36" s="453"/>
      <c r="CYV36" s="456"/>
      <c r="CYW36" s="454"/>
      <c r="CYX36" s="451"/>
      <c r="CYY36" s="454"/>
      <c r="CYZ36" s="450"/>
      <c r="CZA36" s="456"/>
      <c r="CZB36" s="456"/>
      <c r="CZC36" s="456"/>
      <c r="CZD36" s="456"/>
      <c r="CZE36" s="271"/>
      <c r="CZF36" s="451"/>
      <c r="CZG36" s="454"/>
      <c r="CZH36" s="451"/>
      <c r="CZI36" s="457"/>
      <c r="CZJ36" s="271"/>
      <c r="CZK36" s="451"/>
      <c r="CZL36" s="454"/>
      <c r="CZM36" s="451"/>
      <c r="CZN36" s="457"/>
      <c r="CZO36" s="451"/>
      <c r="CZP36" s="457"/>
      <c r="CZQ36" s="457"/>
      <c r="CZR36" s="457"/>
      <c r="CZS36" s="271"/>
      <c r="CZT36" s="271"/>
      <c r="CZU36" s="451"/>
      <c r="CZV36" s="454"/>
      <c r="CZW36" s="451"/>
      <c r="CZX36" s="454"/>
      <c r="CZY36" s="458"/>
      <c r="CZZ36" s="459"/>
      <c r="DAA36" s="460"/>
      <c r="DAB36" s="461"/>
      <c r="DAC36" s="462"/>
      <c r="DAD36" s="458"/>
      <c r="DAE36" s="451"/>
      <c r="DAF36" s="463"/>
      <c r="DAG36" s="451"/>
      <c r="DAH36" s="451"/>
      <c r="DAI36" s="453"/>
      <c r="DAK36" s="449"/>
      <c r="DAL36" s="449"/>
      <c r="DAM36" s="449"/>
      <c r="DAN36" s="450"/>
      <c r="DAO36" s="451"/>
      <c r="DAP36" s="451"/>
      <c r="DAQ36" s="451"/>
      <c r="DAR36" s="449"/>
      <c r="DAS36" s="452"/>
      <c r="DAT36" s="453"/>
      <c r="DAU36" s="454"/>
      <c r="DAV36" s="449"/>
      <c r="DAW36" s="453"/>
      <c r="DAX36" s="453"/>
      <c r="DAY36" s="450"/>
      <c r="DAZ36" s="454"/>
      <c r="DBA36" s="455"/>
      <c r="DBB36" s="453"/>
      <c r="DBC36" s="456"/>
      <c r="DBD36" s="453"/>
      <c r="DBE36" s="456"/>
      <c r="DBF36" s="454"/>
      <c r="DBG36" s="451"/>
      <c r="DBH36" s="454"/>
      <c r="DBI36" s="450"/>
      <c r="DBJ36" s="456"/>
      <c r="DBK36" s="456"/>
      <c r="DBL36" s="456"/>
      <c r="DBM36" s="456"/>
      <c r="DBN36" s="271"/>
      <c r="DBO36" s="451"/>
      <c r="DBP36" s="454"/>
      <c r="DBQ36" s="451"/>
      <c r="DBR36" s="457"/>
      <c r="DBS36" s="271"/>
      <c r="DBT36" s="451"/>
      <c r="DBU36" s="454"/>
      <c r="DBV36" s="451"/>
      <c r="DBW36" s="457"/>
      <c r="DBX36" s="451"/>
      <c r="DBY36" s="457"/>
      <c r="DBZ36" s="457"/>
      <c r="DCA36" s="457"/>
      <c r="DCB36" s="271"/>
      <c r="DCC36" s="271"/>
      <c r="DCD36" s="451"/>
      <c r="DCE36" s="454"/>
      <c r="DCF36" s="451"/>
      <c r="DCG36" s="454"/>
      <c r="DCH36" s="458"/>
      <c r="DCI36" s="459"/>
      <c r="DCJ36" s="460"/>
      <c r="DCK36" s="461"/>
      <c r="DCL36" s="462"/>
      <c r="DCM36" s="458"/>
      <c r="DCN36" s="451"/>
      <c r="DCO36" s="463"/>
      <c r="DCP36" s="451"/>
      <c r="DCQ36" s="451"/>
      <c r="DCR36" s="453"/>
      <c r="DCT36" s="449"/>
      <c r="DCU36" s="449"/>
      <c r="DCV36" s="449"/>
      <c r="DCW36" s="450"/>
      <c r="DCX36" s="451"/>
      <c r="DCY36" s="451"/>
      <c r="DCZ36" s="451"/>
      <c r="DDA36" s="449"/>
      <c r="DDB36" s="452"/>
      <c r="DDC36" s="453"/>
      <c r="DDD36" s="454"/>
      <c r="DDE36" s="449"/>
      <c r="DDF36" s="453"/>
      <c r="DDG36" s="453"/>
      <c r="DDH36" s="450"/>
      <c r="DDI36" s="454"/>
      <c r="DDJ36" s="455"/>
      <c r="DDK36" s="453"/>
      <c r="DDL36" s="456"/>
      <c r="DDM36" s="453"/>
      <c r="DDN36" s="456"/>
      <c r="DDO36" s="454"/>
      <c r="DDP36" s="451"/>
      <c r="DDQ36" s="454"/>
      <c r="DDR36" s="450"/>
      <c r="DDS36" s="456"/>
      <c r="DDT36" s="456"/>
      <c r="DDU36" s="456"/>
      <c r="DDV36" s="456"/>
      <c r="DDW36" s="271"/>
      <c r="DDX36" s="451"/>
      <c r="DDY36" s="454"/>
      <c r="DDZ36" s="451"/>
      <c r="DEA36" s="457"/>
      <c r="DEB36" s="271"/>
      <c r="DEC36" s="451"/>
      <c r="DED36" s="454"/>
      <c r="DEE36" s="451"/>
      <c r="DEF36" s="457"/>
      <c r="DEG36" s="451"/>
      <c r="DEH36" s="457"/>
      <c r="DEI36" s="457"/>
      <c r="DEJ36" s="457"/>
      <c r="DEK36" s="271"/>
      <c r="DEL36" s="271"/>
      <c r="DEM36" s="451"/>
      <c r="DEN36" s="454"/>
      <c r="DEO36" s="451"/>
      <c r="DEP36" s="454"/>
      <c r="DEQ36" s="458"/>
      <c r="DER36" s="459"/>
      <c r="DES36" s="460"/>
      <c r="DET36" s="461"/>
      <c r="DEU36" s="462"/>
      <c r="DEV36" s="458"/>
      <c r="DEW36" s="451"/>
      <c r="DEX36" s="463"/>
      <c r="DEY36" s="451"/>
      <c r="DEZ36" s="451"/>
      <c r="DFA36" s="453"/>
      <c r="DFC36" s="449"/>
      <c r="DFD36" s="449"/>
      <c r="DFE36" s="449"/>
      <c r="DFF36" s="450"/>
      <c r="DFG36" s="451"/>
      <c r="DFH36" s="451"/>
      <c r="DFI36" s="451"/>
      <c r="DFJ36" s="449"/>
      <c r="DFK36" s="452"/>
      <c r="DFL36" s="453"/>
      <c r="DFM36" s="454"/>
      <c r="DFN36" s="449"/>
      <c r="DFO36" s="453"/>
      <c r="DFP36" s="453"/>
      <c r="DFQ36" s="450"/>
      <c r="DFR36" s="454"/>
      <c r="DFS36" s="455"/>
      <c r="DFT36" s="453"/>
      <c r="DFU36" s="456"/>
      <c r="DFV36" s="453"/>
      <c r="DFW36" s="456"/>
      <c r="DFX36" s="454"/>
      <c r="DFY36" s="451"/>
      <c r="DFZ36" s="454"/>
      <c r="DGA36" s="450"/>
      <c r="DGB36" s="456"/>
      <c r="DGC36" s="456"/>
      <c r="DGD36" s="456"/>
      <c r="DGE36" s="456"/>
      <c r="DGF36" s="271"/>
      <c r="DGG36" s="451"/>
      <c r="DGH36" s="454"/>
      <c r="DGI36" s="451"/>
      <c r="DGJ36" s="457"/>
      <c r="DGK36" s="271"/>
      <c r="DGL36" s="451"/>
      <c r="DGM36" s="454"/>
      <c r="DGN36" s="451"/>
      <c r="DGO36" s="457"/>
      <c r="DGP36" s="451"/>
      <c r="DGQ36" s="457"/>
      <c r="DGR36" s="457"/>
      <c r="DGS36" s="457"/>
      <c r="DGT36" s="271"/>
      <c r="DGU36" s="271"/>
      <c r="DGV36" s="451"/>
      <c r="DGW36" s="454"/>
      <c r="DGX36" s="451"/>
      <c r="DGY36" s="454"/>
      <c r="DGZ36" s="458"/>
      <c r="DHA36" s="459"/>
      <c r="DHB36" s="460"/>
      <c r="DHC36" s="461"/>
      <c r="DHD36" s="462"/>
      <c r="DHE36" s="458"/>
      <c r="DHF36" s="451"/>
      <c r="DHG36" s="463"/>
      <c r="DHH36" s="451"/>
      <c r="DHI36" s="451"/>
      <c r="DHJ36" s="453"/>
      <c r="DHL36" s="449"/>
      <c r="DHM36" s="449"/>
      <c r="DHN36" s="449"/>
      <c r="DHO36" s="450"/>
      <c r="DHP36" s="451"/>
      <c r="DHQ36" s="451"/>
      <c r="DHR36" s="451"/>
      <c r="DHS36" s="449"/>
      <c r="DHT36" s="452"/>
      <c r="DHU36" s="453"/>
      <c r="DHV36" s="454"/>
      <c r="DHW36" s="449"/>
      <c r="DHX36" s="453"/>
      <c r="DHY36" s="453"/>
      <c r="DHZ36" s="450"/>
      <c r="DIA36" s="454"/>
      <c r="DIB36" s="455"/>
      <c r="DIC36" s="453"/>
      <c r="DID36" s="456"/>
      <c r="DIE36" s="453"/>
      <c r="DIF36" s="456"/>
      <c r="DIG36" s="454"/>
      <c r="DIH36" s="451"/>
      <c r="DII36" s="454"/>
      <c r="DIJ36" s="450"/>
      <c r="DIK36" s="456"/>
      <c r="DIL36" s="456"/>
      <c r="DIM36" s="456"/>
      <c r="DIN36" s="456"/>
      <c r="DIO36" s="271"/>
      <c r="DIP36" s="451"/>
      <c r="DIQ36" s="454"/>
      <c r="DIR36" s="451"/>
      <c r="DIS36" s="457"/>
      <c r="DIT36" s="271"/>
      <c r="DIU36" s="451"/>
      <c r="DIV36" s="454"/>
      <c r="DIW36" s="451"/>
      <c r="DIX36" s="457"/>
      <c r="DIY36" s="451"/>
      <c r="DIZ36" s="457"/>
      <c r="DJA36" s="457"/>
      <c r="DJB36" s="457"/>
      <c r="DJC36" s="271"/>
      <c r="DJD36" s="271"/>
      <c r="DJE36" s="451"/>
      <c r="DJF36" s="454"/>
      <c r="DJG36" s="451"/>
      <c r="DJH36" s="454"/>
      <c r="DJI36" s="458"/>
      <c r="DJJ36" s="459"/>
      <c r="DJK36" s="460"/>
      <c r="DJL36" s="461"/>
      <c r="DJM36" s="462"/>
      <c r="DJN36" s="458"/>
      <c r="DJO36" s="451"/>
      <c r="DJP36" s="463"/>
      <c r="DJQ36" s="451"/>
      <c r="DJR36" s="451"/>
      <c r="DJS36" s="453"/>
      <c r="DJU36" s="449"/>
      <c r="DJV36" s="449"/>
      <c r="DJW36" s="449"/>
      <c r="DJX36" s="450"/>
      <c r="DJY36" s="451"/>
      <c r="DJZ36" s="451"/>
      <c r="DKA36" s="451"/>
      <c r="DKB36" s="449"/>
      <c r="DKC36" s="452"/>
      <c r="DKD36" s="453"/>
      <c r="DKE36" s="454"/>
      <c r="DKF36" s="449"/>
      <c r="DKG36" s="453"/>
      <c r="DKH36" s="453"/>
      <c r="DKI36" s="450"/>
      <c r="DKJ36" s="454"/>
      <c r="DKK36" s="455"/>
      <c r="DKL36" s="453"/>
      <c r="DKM36" s="456"/>
      <c r="DKN36" s="453"/>
      <c r="DKO36" s="456"/>
      <c r="DKP36" s="454"/>
      <c r="DKQ36" s="451"/>
      <c r="DKR36" s="454"/>
      <c r="DKS36" s="450"/>
      <c r="DKT36" s="456"/>
      <c r="DKU36" s="456"/>
      <c r="DKV36" s="456"/>
      <c r="DKW36" s="456"/>
      <c r="DKX36" s="271"/>
      <c r="DKY36" s="451"/>
      <c r="DKZ36" s="454"/>
      <c r="DLA36" s="451"/>
      <c r="DLB36" s="457"/>
      <c r="DLC36" s="271"/>
      <c r="DLD36" s="451"/>
      <c r="DLE36" s="454"/>
      <c r="DLF36" s="451"/>
      <c r="DLG36" s="457"/>
      <c r="DLH36" s="451"/>
      <c r="DLI36" s="457"/>
      <c r="DLJ36" s="457"/>
      <c r="DLK36" s="457"/>
      <c r="DLL36" s="271"/>
      <c r="DLM36" s="271"/>
      <c r="DLN36" s="451"/>
      <c r="DLO36" s="454"/>
      <c r="DLP36" s="451"/>
      <c r="DLQ36" s="454"/>
      <c r="DLR36" s="458"/>
      <c r="DLS36" s="459"/>
      <c r="DLT36" s="460"/>
      <c r="DLU36" s="461"/>
      <c r="DLV36" s="462"/>
      <c r="DLW36" s="458"/>
      <c r="DLX36" s="451"/>
      <c r="DLY36" s="463"/>
      <c r="DLZ36" s="451"/>
      <c r="DMA36" s="451"/>
      <c r="DMB36" s="453"/>
      <c r="DMD36" s="449"/>
      <c r="DME36" s="449"/>
      <c r="DMF36" s="449"/>
      <c r="DMG36" s="450"/>
      <c r="DMH36" s="451"/>
      <c r="DMI36" s="451"/>
      <c r="DMJ36" s="451"/>
      <c r="DMK36" s="449"/>
      <c r="DML36" s="452"/>
      <c r="DMM36" s="453"/>
      <c r="DMN36" s="454"/>
      <c r="DMO36" s="449"/>
      <c r="DMP36" s="453"/>
      <c r="DMQ36" s="453"/>
      <c r="DMR36" s="450"/>
      <c r="DMS36" s="454"/>
      <c r="DMT36" s="455"/>
      <c r="DMU36" s="453"/>
      <c r="DMV36" s="456"/>
      <c r="DMW36" s="453"/>
      <c r="DMX36" s="456"/>
      <c r="DMY36" s="454"/>
      <c r="DMZ36" s="451"/>
      <c r="DNA36" s="454"/>
      <c r="DNB36" s="450"/>
      <c r="DNC36" s="456"/>
      <c r="DND36" s="456"/>
      <c r="DNE36" s="456"/>
      <c r="DNF36" s="456"/>
      <c r="DNG36" s="271"/>
      <c r="DNH36" s="451"/>
      <c r="DNI36" s="454"/>
      <c r="DNJ36" s="451"/>
      <c r="DNK36" s="457"/>
      <c r="DNL36" s="271"/>
      <c r="DNM36" s="451"/>
      <c r="DNN36" s="454"/>
      <c r="DNO36" s="451"/>
      <c r="DNP36" s="457"/>
      <c r="DNQ36" s="451"/>
      <c r="DNR36" s="457"/>
      <c r="DNS36" s="457"/>
      <c r="DNT36" s="457"/>
      <c r="DNU36" s="271"/>
      <c r="DNV36" s="271"/>
      <c r="DNW36" s="451"/>
      <c r="DNX36" s="454"/>
      <c r="DNY36" s="451"/>
      <c r="DNZ36" s="454"/>
      <c r="DOA36" s="458"/>
      <c r="DOB36" s="459"/>
      <c r="DOC36" s="460"/>
      <c r="DOD36" s="461"/>
      <c r="DOE36" s="462"/>
      <c r="DOF36" s="458"/>
      <c r="DOG36" s="451"/>
      <c r="DOH36" s="463"/>
      <c r="DOI36" s="451"/>
      <c r="DOJ36" s="451"/>
      <c r="DOK36" s="453"/>
      <c r="DOM36" s="449"/>
      <c r="DON36" s="449"/>
      <c r="DOO36" s="449"/>
      <c r="DOP36" s="450"/>
      <c r="DOQ36" s="451"/>
      <c r="DOR36" s="451"/>
      <c r="DOS36" s="451"/>
      <c r="DOT36" s="449"/>
      <c r="DOU36" s="452"/>
      <c r="DOV36" s="453"/>
      <c r="DOW36" s="454"/>
      <c r="DOX36" s="449"/>
      <c r="DOY36" s="453"/>
      <c r="DOZ36" s="453"/>
      <c r="DPA36" s="450"/>
      <c r="DPB36" s="454"/>
      <c r="DPC36" s="455"/>
      <c r="DPD36" s="453"/>
      <c r="DPE36" s="456"/>
      <c r="DPF36" s="453"/>
      <c r="DPG36" s="456"/>
      <c r="DPH36" s="454"/>
      <c r="DPI36" s="451"/>
      <c r="DPJ36" s="454"/>
      <c r="DPK36" s="450"/>
      <c r="DPL36" s="456"/>
      <c r="DPM36" s="456"/>
      <c r="DPN36" s="456"/>
      <c r="DPO36" s="456"/>
      <c r="DPP36" s="271"/>
      <c r="DPQ36" s="451"/>
      <c r="DPR36" s="454"/>
      <c r="DPS36" s="451"/>
      <c r="DPT36" s="457"/>
      <c r="DPU36" s="271"/>
      <c r="DPV36" s="451"/>
      <c r="DPW36" s="454"/>
      <c r="DPX36" s="451"/>
      <c r="DPY36" s="457"/>
      <c r="DPZ36" s="451"/>
      <c r="DQA36" s="457"/>
      <c r="DQB36" s="457"/>
      <c r="DQC36" s="457"/>
      <c r="DQD36" s="271"/>
      <c r="DQE36" s="271"/>
      <c r="DQF36" s="451"/>
      <c r="DQG36" s="454"/>
      <c r="DQH36" s="451"/>
      <c r="DQI36" s="454"/>
      <c r="DQJ36" s="458"/>
      <c r="DQK36" s="459"/>
      <c r="DQL36" s="460"/>
      <c r="DQM36" s="461"/>
      <c r="DQN36" s="462"/>
      <c r="DQO36" s="458"/>
      <c r="DQP36" s="451"/>
      <c r="DQQ36" s="463"/>
      <c r="DQR36" s="451"/>
      <c r="DQS36" s="451"/>
      <c r="DQT36" s="453"/>
      <c r="DQV36" s="449"/>
      <c r="DQW36" s="449"/>
      <c r="DQX36" s="449"/>
      <c r="DQY36" s="450"/>
      <c r="DQZ36" s="451"/>
      <c r="DRA36" s="451"/>
      <c r="DRB36" s="451"/>
      <c r="DRC36" s="449"/>
      <c r="DRD36" s="452"/>
      <c r="DRE36" s="453"/>
      <c r="DRF36" s="454"/>
      <c r="DRG36" s="449"/>
      <c r="DRH36" s="453"/>
      <c r="DRI36" s="453"/>
      <c r="DRJ36" s="450"/>
      <c r="DRK36" s="454"/>
      <c r="DRL36" s="455"/>
      <c r="DRM36" s="453"/>
      <c r="DRN36" s="456"/>
      <c r="DRO36" s="453"/>
      <c r="DRP36" s="456"/>
      <c r="DRQ36" s="454"/>
      <c r="DRR36" s="451"/>
      <c r="DRS36" s="454"/>
      <c r="DRT36" s="450"/>
      <c r="DRU36" s="456"/>
      <c r="DRV36" s="456"/>
      <c r="DRW36" s="456"/>
      <c r="DRX36" s="456"/>
      <c r="DRY36" s="271"/>
      <c r="DRZ36" s="451"/>
      <c r="DSA36" s="454"/>
      <c r="DSB36" s="451"/>
      <c r="DSC36" s="457"/>
      <c r="DSD36" s="271"/>
      <c r="DSE36" s="451"/>
      <c r="DSF36" s="454"/>
      <c r="DSG36" s="451"/>
      <c r="DSH36" s="457"/>
      <c r="DSI36" s="451"/>
      <c r="DSJ36" s="457"/>
      <c r="DSK36" s="457"/>
      <c r="DSL36" s="457"/>
      <c r="DSM36" s="271"/>
      <c r="DSN36" s="271"/>
      <c r="DSO36" s="451"/>
      <c r="DSP36" s="454"/>
      <c r="DSQ36" s="451"/>
      <c r="DSR36" s="454"/>
      <c r="DSS36" s="458"/>
      <c r="DST36" s="459"/>
      <c r="DSU36" s="460"/>
      <c r="DSV36" s="461"/>
      <c r="DSW36" s="462"/>
      <c r="DSX36" s="458"/>
      <c r="DSY36" s="451"/>
      <c r="DSZ36" s="463"/>
      <c r="DTA36" s="451"/>
      <c r="DTB36" s="451"/>
      <c r="DTC36" s="453"/>
      <c r="DTE36" s="449"/>
      <c r="DTF36" s="449"/>
      <c r="DTG36" s="449"/>
      <c r="DTH36" s="450"/>
      <c r="DTI36" s="451"/>
      <c r="DTJ36" s="451"/>
      <c r="DTK36" s="451"/>
      <c r="DTL36" s="449"/>
      <c r="DTM36" s="452"/>
      <c r="DTN36" s="453"/>
      <c r="DTO36" s="454"/>
      <c r="DTP36" s="449"/>
      <c r="DTQ36" s="453"/>
      <c r="DTR36" s="453"/>
      <c r="DTS36" s="450"/>
      <c r="DTT36" s="454"/>
      <c r="DTU36" s="455"/>
      <c r="DTV36" s="453"/>
      <c r="DTW36" s="456"/>
      <c r="DTX36" s="453"/>
      <c r="DTY36" s="456"/>
      <c r="DTZ36" s="454"/>
      <c r="DUA36" s="451"/>
      <c r="DUB36" s="454"/>
      <c r="DUC36" s="450"/>
      <c r="DUD36" s="456"/>
      <c r="DUE36" s="456"/>
      <c r="DUF36" s="456"/>
      <c r="DUG36" s="456"/>
      <c r="DUH36" s="271"/>
      <c r="DUI36" s="451"/>
      <c r="DUJ36" s="454"/>
      <c r="DUK36" s="451"/>
      <c r="DUL36" s="457"/>
      <c r="DUM36" s="271"/>
      <c r="DUN36" s="451"/>
      <c r="DUO36" s="454"/>
      <c r="DUP36" s="451"/>
      <c r="DUQ36" s="457"/>
      <c r="DUR36" s="451"/>
      <c r="DUS36" s="457"/>
      <c r="DUT36" s="457"/>
      <c r="DUU36" s="457"/>
      <c r="DUV36" s="271"/>
      <c r="DUW36" s="271"/>
      <c r="DUX36" s="451"/>
      <c r="DUY36" s="454"/>
      <c r="DUZ36" s="451"/>
      <c r="DVA36" s="454"/>
      <c r="DVB36" s="458"/>
      <c r="DVC36" s="459"/>
      <c r="DVD36" s="460"/>
      <c r="DVE36" s="461"/>
      <c r="DVF36" s="462"/>
      <c r="DVG36" s="458"/>
      <c r="DVH36" s="451"/>
      <c r="DVI36" s="463"/>
      <c r="DVJ36" s="451"/>
      <c r="DVK36" s="451"/>
      <c r="DVL36" s="453"/>
      <c r="DVN36" s="449"/>
      <c r="DVO36" s="449"/>
      <c r="DVP36" s="449"/>
      <c r="DVQ36" s="450"/>
      <c r="DVR36" s="451"/>
      <c r="DVS36" s="451"/>
      <c r="DVT36" s="451"/>
      <c r="DVU36" s="449"/>
      <c r="DVV36" s="452"/>
      <c r="DVW36" s="453"/>
      <c r="DVX36" s="454"/>
      <c r="DVY36" s="449"/>
      <c r="DVZ36" s="453"/>
      <c r="DWA36" s="453"/>
      <c r="DWB36" s="450"/>
      <c r="DWC36" s="454"/>
      <c r="DWD36" s="455"/>
      <c r="DWE36" s="453"/>
      <c r="DWF36" s="456"/>
      <c r="DWG36" s="453"/>
      <c r="DWH36" s="456"/>
      <c r="DWI36" s="454"/>
      <c r="DWJ36" s="451"/>
      <c r="DWK36" s="454"/>
      <c r="DWL36" s="450"/>
      <c r="DWM36" s="456"/>
      <c r="DWN36" s="456"/>
      <c r="DWO36" s="456"/>
      <c r="DWP36" s="456"/>
      <c r="DWQ36" s="271"/>
      <c r="DWR36" s="451"/>
      <c r="DWS36" s="454"/>
      <c r="DWT36" s="451"/>
      <c r="DWU36" s="457"/>
      <c r="DWV36" s="271"/>
      <c r="DWW36" s="451"/>
      <c r="DWX36" s="454"/>
      <c r="DWY36" s="451"/>
      <c r="DWZ36" s="457"/>
      <c r="DXA36" s="451"/>
      <c r="DXB36" s="457"/>
      <c r="DXC36" s="457"/>
      <c r="DXD36" s="457"/>
      <c r="DXE36" s="271"/>
      <c r="DXF36" s="271"/>
      <c r="DXG36" s="451"/>
      <c r="DXH36" s="454"/>
      <c r="DXI36" s="451"/>
      <c r="DXJ36" s="454"/>
      <c r="DXK36" s="458"/>
      <c r="DXL36" s="459"/>
      <c r="DXM36" s="460"/>
      <c r="DXN36" s="461"/>
      <c r="DXO36" s="462"/>
      <c r="DXP36" s="458"/>
      <c r="DXQ36" s="451"/>
      <c r="DXR36" s="463"/>
      <c r="DXS36" s="451"/>
      <c r="DXT36" s="451"/>
      <c r="DXU36" s="453"/>
      <c r="DXW36" s="449"/>
      <c r="DXX36" s="449"/>
      <c r="DXY36" s="449"/>
      <c r="DXZ36" s="450"/>
      <c r="DYA36" s="451"/>
      <c r="DYB36" s="451"/>
      <c r="DYC36" s="451"/>
      <c r="DYD36" s="449"/>
      <c r="DYE36" s="452"/>
      <c r="DYF36" s="453"/>
      <c r="DYG36" s="454"/>
      <c r="DYH36" s="449"/>
      <c r="DYI36" s="453"/>
      <c r="DYJ36" s="453"/>
      <c r="DYK36" s="450"/>
      <c r="DYL36" s="454"/>
      <c r="DYM36" s="455"/>
      <c r="DYN36" s="453"/>
      <c r="DYO36" s="456"/>
      <c r="DYP36" s="453"/>
      <c r="DYQ36" s="456"/>
      <c r="DYR36" s="454"/>
      <c r="DYS36" s="451"/>
      <c r="DYT36" s="454"/>
      <c r="DYU36" s="450"/>
      <c r="DYV36" s="456"/>
      <c r="DYW36" s="456"/>
      <c r="DYX36" s="456"/>
      <c r="DYY36" s="456"/>
      <c r="DYZ36" s="271"/>
      <c r="DZA36" s="451"/>
      <c r="DZB36" s="454"/>
      <c r="DZC36" s="451"/>
      <c r="DZD36" s="457"/>
      <c r="DZE36" s="271"/>
      <c r="DZF36" s="451"/>
      <c r="DZG36" s="454"/>
      <c r="DZH36" s="451"/>
      <c r="DZI36" s="457"/>
      <c r="DZJ36" s="451"/>
      <c r="DZK36" s="457"/>
      <c r="DZL36" s="457"/>
      <c r="DZM36" s="457"/>
      <c r="DZN36" s="271"/>
      <c r="DZO36" s="271"/>
      <c r="DZP36" s="451"/>
      <c r="DZQ36" s="454"/>
      <c r="DZR36" s="451"/>
      <c r="DZS36" s="454"/>
      <c r="DZT36" s="458"/>
      <c r="DZU36" s="459"/>
      <c r="DZV36" s="460"/>
      <c r="DZW36" s="461"/>
      <c r="DZX36" s="462"/>
      <c r="DZY36" s="458"/>
      <c r="DZZ36" s="451"/>
      <c r="EAA36" s="463"/>
      <c r="EAB36" s="451"/>
      <c r="EAC36" s="451"/>
      <c r="EAD36" s="453"/>
      <c r="EAF36" s="449"/>
      <c r="EAG36" s="449"/>
      <c r="EAH36" s="449"/>
      <c r="EAI36" s="450"/>
      <c r="EAJ36" s="451"/>
      <c r="EAK36" s="451"/>
      <c r="EAL36" s="451"/>
      <c r="EAM36" s="449"/>
      <c r="EAN36" s="452"/>
      <c r="EAO36" s="453"/>
      <c r="EAP36" s="454"/>
      <c r="EAQ36" s="449"/>
      <c r="EAR36" s="453"/>
      <c r="EAS36" s="453"/>
      <c r="EAT36" s="450"/>
      <c r="EAU36" s="454"/>
      <c r="EAV36" s="455"/>
      <c r="EAW36" s="453"/>
      <c r="EAX36" s="456"/>
      <c r="EAY36" s="453"/>
      <c r="EAZ36" s="456"/>
      <c r="EBA36" s="454"/>
      <c r="EBB36" s="451"/>
      <c r="EBC36" s="454"/>
      <c r="EBD36" s="450"/>
      <c r="EBE36" s="456"/>
      <c r="EBF36" s="456"/>
      <c r="EBG36" s="456"/>
      <c r="EBH36" s="456"/>
      <c r="EBI36" s="271"/>
      <c r="EBJ36" s="451"/>
      <c r="EBK36" s="454"/>
      <c r="EBL36" s="451"/>
      <c r="EBM36" s="457"/>
      <c r="EBN36" s="271"/>
      <c r="EBO36" s="451"/>
      <c r="EBP36" s="454"/>
      <c r="EBQ36" s="451"/>
      <c r="EBR36" s="457"/>
      <c r="EBS36" s="451"/>
      <c r="EBT36" s="457"/>
      <c r="EBU36" s="457"/>
      <c r="EBV36" s="457"/>
      <c r="EBW36" s="271"/>
      <c r="EBX36" s="271"/>
      <c r="EBY36" s="451"/>
      <c r="EBZ36" s="454"/>
      <c r="ECA36" s="451"/>
      <c r="ECB36" s="454"/>
      <c r="ECC36" s="458"/>
      <c r="ECD36" s="459"/>
      <c r="ECE36" s="460"/>
      <c r="ECF36" s="461"/>
      <c r="ECG36" s="462"/>
      <c r="ECH36" s="458"/>
      <c r="ECI36" s="451"/>
      <c r="ECJ36" s="463"/>
      <c r="ECK36" s="451"/>
      <c r="ECL36" s="451"/>
      <c r="ECM36" s="453"/>
      <c r="ECO36" s="449"/>
      <c r="ECP36" s="449"/>
      <c r="ECQ36" s="449"/>
      <c r="ECR36" s="450"/>
      <c r="ECS36" s="451"/>
      <c r="ECT36" s="451"/>
      <c r="ECU36" s="451"/>
      <c r="ECV36" s="449"/>
      <c r="ECW36" s="452"/>
      <c r="ECX36" s="453"/>
      <c r="ECY36" s="454"/>
      <c r="ECZ36" s="449"/>
      <c r="EDA36" s="453"/>
      <c r="EDB36" s="453"/>
      <c r="EDC36" s="450"/>
      <c r="EDD36" s="454"/>
      <c r="EDE36" s="455"/>
      <c r="EDF36" s="453"/>
      <c r="EDG36" s="456"/>
      <c r="EDH36" s="453"/>
      <c r="EDI36" s="456"/>
      <c r="EDJ36" s="454"/>
      <c r="EDK36" s="451"/>
      <c r="EDL36" s="454"/>
      <c r="EDM36" s="450"/>
      <c r="EDN36" s="456"/>
      <c r="EDO36" s="456"/>
      <c r="EDP36" s="456"/>
      <c r="EDQ36" s="456"/>
      <c r="EDR36" s="271"/>
      <c r="EDS36" s="451"/>
      <c r="EDT36" s="454"/>
      <c r="EDU36" s="451"/>
      <c r="EDV36" s="457"/>
      <c r="EDW36" s="271"/>
      <c r="EDX36" s="451"/>
      <c r="EDY36" s="454"/>
      <c r="EDZ36" s="451"/>
      <c r="EEA36" s="457"/>
      <c r="EEB36" s="451"/>
      <c r="EEC36" s="457"/>
      <c r="EED36" s="457"/>
      <c r="EEE36" s="457"/>
      <c r="EEF36" s="271"/>
      <c r="EEG36" s="271"/>
      <c r="EEH36" s="451"/>
      <c r="EEI36" s="454"/>
      <c r="EEJ36" s="451"/>
      <c r="EEK36" s="454"/>
      <c r="EEL36" s="458"/>
      <c r="EEM36" s="459"/>
      <c r="EEN36" s="460"/>
      <c r="EEO36" s="461"/>
      <c r="EEP36" s="462"/>
      <c r="EEQ36" s="458"/>
      <c r="EER36" s="451"/>
      <c r="EES36" s="463"/>
      <c r="EET36" s="451"/>
      <c r="EEU36" s="451"/>
      <c r="EEV36" s="453"/>
      <c r="EEX36" s="449"/>
      <c r="EEY36" s="449"/>
      <c r="EEZ36" s="449"/>
      <c r="EFA36" s="450"/>
      <c r="EFB36" s="451"/>
      <c r="EFC36" s="451"/>
      <c r="EFD36" s="451"/>
      <c r="EFE36" s="449"/>
      <c r="EFF36" s="452"/>
      <c r="EFG36" s="453"/>
      <c r="EFH36" s="454"/>
      <c r="EFI36" s="449"/>
      <c r="EFJ36" s="453"/>
      <c r="EFK36" s="453"/>
      <c r="EFL36" s="450"/>
      <c r="EFM36" s="454"/>
      <c r="EFN36" s="455"/>
      <c r="EFO36" s="453"/>
      <c r="EFP36" s="456"/>
      <c r="EFQ36" s="453"/>
      <c r="EFR36" s="456"/>
      <c r="EFS36" s="454"/>
      <c r="EFT36" s="451"/>
      <c r="EFU36" s="454"/>
      <c r="EFV36" s="450"/>
      <c r="EFW36" s="456"/>
      <c r="EFX36" s="456"/>
      <c r="EFY36" s="456"/>
      <c r="EFZ36" s="456"/>
      <c r="EGA36" s="271"/>
      <c r="EGB36" s="451"/>
      <c r="EGC36" s="454"/>
      <c r="EGD36" s="451"/>
      <c r="EGE36" s="457"/>
      <c r="EGF36" s="271"/>
      <c r="EGG36" s="451"/>
      <c r="EGH36" s="454"/>
      <c r="EGI36" s="451"/>
      <c r="EGJ36" s="457"/>
      <c r="EGK36" s="451"/>
      <c r="EGL36" s="457"/>
      <c r="EGM36" s="457"/>
      <c r="EGN36" s="457"/>
      <c r="EGO36" s="271"/>
      <c r="EGP36" s="271"/>
      <c r="EGQ36" s="451"/>
      <c r="EGR36" s="454"/>
      <c r="EGS36" s="451"/>
      <c r="EGT36" s="454"/>
      <c r="EGU36" s="458"/>
      <c r="EGV36" s="459"/>
      <c r="EGW36" s="460"/>
      <c r="EGX36" s="461"/>
      <c r="EGY36" s="462"/>
      <c r="EGZ36" s="458"/>
      <c r="EHA36" s="451"/>
      <c r="EHB36" s="463"/>
      <c r="EHC36" s="451"/>
      <c r="EHD36" s="451"/>
      <c r="EHE36" s="453"/>
      <c r="EHG36" s="449"/>
      <c r="EHH36" s="449"/>
      <c r="EHI36" s="449"/>
      <c r="EHJ36" s="450"/>
      <c r="EHK36" s="451"/>
      <c r="EHL36" s="451"/>
      <c r="EHM36" s="451"/>
      <c r="EHN36" s="449"/>
      <c r="EHO36" s="452"/>
      <c r="EHP36" s="453"/>
      <c r="EHQ36" s="454"/>
      <c r="EHR36" s="449"/>
      <c r="EHS36" s="453"/>
      <c r="EHT36" s="453"/>
      <c r="EHU36" s="450"/>
      <c r="EHV36" s="454"/>
      <c r="EHW36" s="455"/>
      <c r="EHX36" s="453"/>
      <c r="EHY36" s="456"/>
      <c r="EHZ36" s="453"/>
      <c r="EIA36" s="456"/>
      <c r="EIB36" s="454"/>
      <c r="EIC36" s="451"/>
      <c r="EID36" s="454"/>
      <c r="EIE36" s="450"/>
      <c r="EIF36" s="456"/>
      <c r="EIG36" s="456"/>
      <c r="EIH36" s="456"/>
      <c r="EII36" s="456"/>
      <c r="EIJ36" s="271"/>
      <c r="EIK36" s="451"/>
      <c r="EIL36" s="454"/>
      <c r="EIM36" s="451"/>
      <c r="EIN36" s="457"/>
      <c r="EIO36" s="271"/>
      <c r="EIP36" s="451"/>
      <c r="EIQ36" s="454"/>
      <c r="EIR36" s="451"/>
      <c r="EIS36" s="457"/>
      <c r="EIT36" s="451"/>
      <c r="EIU36" s="457"/>
      <c r="EIV36" s="457"/>
      <c r="EIW36" s="457"/>
      <c r="EIX36" s="271"/>
      <c r="EIY36" s="271"/>
      <c r="EIZ36" s="451"/>
      <c r="EJA36" s="454"/>
      <c r="EJB36" s="451"/>
      <c r="EJC36" s="454"/>
      <c r="EJD36" s="458"/>
      <c r="EJE36" s="459"/>
      <c r="EJF36" s="460"/>
      <c r="EJG36" s="461"/>
      <c r="EJH36" s="462"/>
      <c r="EJI36" s="458"/>
      <c r="EJJ36" s="451"/>
      <c r="EJK36" s="463"/>
      <c r="EJL36" s="451"/>
      <c r="EJM36" s="451"/>
      <c r="EJN36" s="453"/>
      <c r="EJP36" s="449"/>
      <c r="EJQ36" s="449"/>
      <c r="EJR36" s="449"/>
      <c r="EJS36" s="450"/>
      <c r="EJT36" s="451"/>
      <c r="EJU36" s="451"/>
      <c r="EJV36" s="451"/>
      <c r="EJW36" s="449"/>
      <c r="EJX36" s="452"/>
      <c r="EJY36" s="453"/>
      <c r="EJZ36" s="454"/>
      <c r="EKA36" s="449"/>
      <c r="EKB36" s="453"/>
      <c r="EKC36" s="453"/>
      <c r="EKD36" s="450"/>
      <c r="EKE36" s="454"/>
      <c r="EKF36" s="455"/>
      <c r="EKG36" s="453"/>
      <c r="EKH36" s="456"/>
      <c r="EKI36" s="453"/>
      <c r="EKJ36" s="456"/>
      <c r="EKK36" s="454"/>
      <c r="EKL36" s="451"/>
      <c r="EKM36" s="454"/>
      <c r="EKN36" s="450"/>
      <c r="EKO36" s="456"/>
      <c r="EKP36" s="456"/>
      <c r="EKQ36" s="456"/>
      <c r="EKR36" s="456"/>
      <c r="EKS36" s="271"/>
      <c r="EKT36" s="451"/>
      <c r="EKU36" s="454"/>
      <c r="EKV36" s="451"/>
      <c r="EKW36" s="457"/>
      <c r="EKX36" s="271"/>
      <c r="EKY36" s="451"/>
      <c r="EKZ36" s="454"/>
      <c r="ELA36" s="451"/>
      <c r="ELB36" s="457"/>
      <c r="ELC36" s="451"/>
      <c r="ELD36" s="457"/>
      <c r="ELE36" s="457"/>
      <c r="ELF36" s="457"/>
      <c r="ELG36" s="271"/>
      <c r="ELH36" s="271"/>
      <c r="ELI36" s="451"/>
      <c r="ELJ36" s="454"/>
      <c r="ELK36" s="451"/>
      <c r="ELL36" s="454"/>
      <c r="ELM36" s="458"/>
      <c r="ELN36" s="459"/>
      <c r="ELO36" s="460"/>
      <c r="ELP36" s="461"/>
      <c r="ELQ36" s="462"/>
      <c r="ELR36" s="458"/>
      <c r="ELS36" s="451"/>
      <c r="ELT36" s="463"/>
      <c r="ELU36" s="451"/>
      <c r="ELV36" s="451"/>
      <c r="ELW36" s="453"/>
      <c r="ELY36" s="449"/>
      <c r="ELZ36" s="449"/>
      <c r="EMA36" s="449"/>
      <c r="EMB36" s="450"/>
      <c r="EMC36" s="451"/>
      <c r="EMD36" s="451"/>
      <c r="EME36" s="451"/>
      <c r="EMF36" s="449"/>
      <c r="EMG36" s="452"/>
      <c r="EMH36" s="453"/>
      <c r="EMI36" s="454"/>
      <c r="EMJ36" s="449"/>
      <c r="EMK36" s="453"/>
      <c r="EML36" s="453"/>
      <c r="EMM36" s="450"/>
      <c r="EMN36" s="454"/>
      <c r="EMO36" s="455"/>
      <c r="EMP36" s="453"/>
      <c r="EMQ36" s="456"/>
      <c r="EMR36" s="453"/>
      <c r="EMS36" s="456"/>
      <c r="EMT36" s="454"/>
      <c r="EMU36" s="451"/>
      <c r="EMV36" s="454"/>
      <c r="EMW36" s="450"/>
      <c r="EMX36" s="456"/>
      <c r="EMY36" s="456"/>
      <c r="EMZ36" s="456"/>
      <c r="ENA36" s="456"/>
      <c r="ENB36" s="271"/>
      <c r="ENC36" s="451"/>
      <c r="END36" s="454"/>
      <c r="ENE36" s="451"/>
      <c r="ENF36" s="457"/>
      <c r="ENG36" s="271"/>
      <c r="ENH36" s="451"/>
      <c r="ENI36" s="454"/>
      <c r="ENJ36" s="451"/>
      <c r="ENK36" s="457"/>
      <c r="ENL36" s="451"/>
      <c r="ENM36" s="457"/>
      <c r="ENN36" s="457"/>
      <c r="ENO36" s="457"/>
      <c r="ENP36" s="271"/>
      <c r="ENQ36" s="271"/>
      <c r="ENR36" s="451"/>
      <c r="ENS36" s="454"/>
      <c r="ENT36" s="451"/>
      <c r="ENU36" s="454"/>
      <c r="ENV36" s="458"/>
      <c r="ENW36" s="459"/>
      <c r="ENX36" s="460"/>
      <c r="ENY36" s="461"/>
      <c r="ENZ36" s="462"/>
      <c r="EOA36" s="458"/>
      <c r="EOB36" s="451"/>
      <c r="EOC36" s="463"/>
      <c r="EOD36" s="451"/>
      <c r="EOE36" s="451"/>
      <c r="EOF36" s="453"/>
      <c r="EOH36" s="449"/>
      <c r="EOI36" s="449"/>
      <c r="EOJ36" s="449"/>
      <c r="EOK36" s="450"/>
      <c r="EOL36" s="451"/>
      <c r="EOM36" s="451"/>
      <c r="EON36" s="451"/>
      <c r="EOO36" s="449"/>
      <c r="EOP36" s="452"/>
      <c r="EOQ36" s="453"/>
      <c r="EOR36" s="454"/>
      <c r="EOS36" s="449"/>
      <c r="EOT36" s="453"/>
      <c r="EOU36" s="453"/>
      <c r="EOV36" s="450"/>
      <c r="EOW36" s="454"/>
      <c r="EOX36" s="455"/>
      <c r="EOY36" s="453"/>
      <c r="EOZ36" s="456"/>
      <c r="EPA36" s="453"/>
      <c r="EPB36" s="456"/>
      <c r="EPC36" s="454"/>
      <c r="EPD36" s="451"/>
      <c r="EPE36" s="454"/>
      <c r="EPF36" s="450"/>
      <c r="EPG36" s="456"/>
      <c r="EPH36" s="456"/>
      <c r="EPI36" s="456"/>
      <c r="EPJ36" s="456"/>
      <c r="EPK36" s="271"/>
      <c r="EPL36" s="451"/>
      <c r="EPM36" s="454"/>
      <c r="EPN36" s="451"/>
      <c r="EPO36" s="457"/>
      <c r="EPP36" s="271"/>
      <c r="EPQ36" s="451"/>
      <c r="EPR36" s="454"/>
      <c r="EPS36" s="451"/>
      <c r="EPT36" s="457"/>
      <c r="EPU36" s="451"/>
      <c r="EPV36" s="457"/>
      <c r="EPW36" s="457"/>
      <c r="EPX36" s="457"/>
      <c r="EPY36" s="271"/>
      <c r="EPZ36" s="271"/>
      <c r="EQA36" s="451"/>
      <c r="EQB36" s="454"/>
      <c r="EQC36" s="451"/>
      <c r="EQD36" s="454"/>
      <c r="EQE36" s="458"/>
      <c r="EQF36" s="459"/>
      <c r="EQG36" s="460"/>
      <c r="EQH36" s="461"/>
      <c r="EQI36" s="462"/>
      <c r="EQJ36" s="458"/>
      <c r="EQK36" s="451"/>
      <c r="EQL36" s="463"/>
      <c r="EQM36" s="451"/>
      <c r="EQN36" s="451"/>
      <c r="EQO36" s="453"/>
      <c r="EQQ36" s="449"/>
      <c r="EQR36" s="449"/>
      <c r="EQS36" s="449"/>
      <c r="EQT36" s="450"/>
      <c r="EQU36" s="451"/>
      <c r="EQV36" s="451"/>
      <c r="EQW36" s="451"/>
      <c r="EQX36" s="449"/>
      <c r="EQY36" s="452"/>
      <c r="EQZ36" s="453"/>
      <c r="ERA36" s="454"/>
      <c r="ERB36" s="449"/>
      <c r="ERC36" s="453"/>
      <c r="ERD36" s="453"/>
      <c r="ERE36" s="450"/>
      <c r="ERF36" s="454"/>
      <c r="ERG36" s="455"/>
      <c r="ERH36" s="453"/>
      <c r="ERI36" s="456"/>
      <c r="ERJ36" s="453"/>
      <c r="ERK36" s="456"/>
      <c r="ERL36" s="454"/>
      <c r="ERM36" s="451"/>
      <c r="ERN36" s="454"/>
      <c r="ERO36" s="450"/>
      <c r="ERP36" s="456"/>
      <c r="ERQ36" s="456"/>
      <c r="ERR36" s="456"/>
      <c r="ERS36" s="456"/>
      <c r="ERT36" s="271"/>
      <c r="ERU36" s="451"/>
      <c r="ERV36" s="454"/>
      <c r="ERW36" s="451"/>
      <c r="ERX36" s="457"/>
      <c r="ERY36" s="271"/>
      <c r="ERZ36" s="451"/>
      <c r="ESA36" s="454"/>
      <c r="ESB36" s="451"/>
      <c r="ESC36" s="457"/>
      <c r="ESD36" s="451"/>
      <c r="ESE36" s="457"/>
      <c r="ESF36" s="457"/>
      <c r="ESG36" s="457"/>
      <c r="ESH36" s="271"/>
      <c r="ESI36" s="271"/>
      <c r="ESJ36" s="451"/>
      <c r="ESK36" s="454"/>
      <c r="ESL36" s="451"/>
      <c r="ESM36" s="454"/>
      <c r="ESN36" s="458"/>
      <c r="ESO36" s="459"/>
      <c r="ESP36" s="460"/>
      <c r="ESQ36" s="461"/>
      <c r="ESR36" s="462"/>
      <c r="ESS36" s="458"/>
      <c r="EST36" s="451"/>
      <c r="ESU36" s="463"/>
      <c r="ESV36" s="451"/>
      <c r="ESW36" s="451"/>
      <c r="ESX36" s="453"/>
      <c r="ESZ36" s="449"/>
      <c r="ETA36" s="449"/>
      <c r="ETB36" s="449"/>
      <c r="ETC36" s="450"/>
      <c r="ETD36" s="451"/>
      <c r="ETE36" s="451"/>
      <c r="ETF36" s="451"/>
      <c r="ETG36" s="449"/>
      <c r="ETH36" s="452"/>
      <c r="ETI36" s="453"/>
      <c r="ETJ36" s="454"/>
      <c r="ETK36" s="449"/>
      <c r="ETL36" s="453"/>
      <c r="ETM36" s="453"/>
      <c r="ETN36" s="450"/>
      <c r="ETO36" s="454"/>
      <c r="ETP36" s="455"/>
      <c r="ETQ36" s="453"/>
      <c r="ETR36" s="456"/>
      <c r="ETS36" s="453"/>
      <c r="ETT36" s="456"/>
      <c r="ETU36" s="454"/>
      <c r="ETV36" s="451"/>
      <c r="ETW36" s="454"/>
      <c r="ETX36" s="450"/>
      <c r="ETY36" s="456"/>
      <c r="ETZ36" s="456"/>
      <c r="EUA36" s="456"/>
      <c r="EUB36" s="456"/>
      <c r="EUC36" s="271"/>
      <c r="EUD36" s="451"/>
      <c r="EUE36" s="454"/>
      <c r="EUF36" s="451"/>
      <c r="EUG36" s="457"/>
      <c r="EUH36" s="271"/>
      <c r="EUI36" s="451"/>
      <c r="EUJ36" s="454"/>
      <c r="EUK36" s="451"/>
      <c r="EUL36" s="457"/>
      <c r="EUM36" s="451"/>
      <c r="EUN36" s="457"/>
      <c r="EUO36" s="457"/>
      <c r="EUP36" s="457"/>
      <c r="EUQ36" s="271"/>
      <c r="EUR36" s="271"/>
      <c r="EUS36" s="451"/>
      <c r="EUT36" s="454"/>
      <c r="EUU36" s="451"/>
      <c r="EUV36" s="454"/>
      <c r="EUW36" s="458"/>
      <c r="EUX36" s="459"/>
      <c r="EUY36" s="460"/>
      <c r="EUZ36" s="461"/>
      <c r="EVA36" s="462"/>
      <c r="EVB36" s="458"/>
      <c r="EVC36" s="451"/>
      <c r="EVD36" s="463"/>
      <c r="EVE36" s="451"/>
      <c r="EVF36" s="451"/>
      <c r="EVG36" s="453"/>
      <c r="EVI36" s="449"/>
      <c r="EVJ36" s="449"/>
      <c r="EVK36" s="449"/>
      <c r="EVL36" s="450"/>
      <c r="EVM36" s="451"/>
      <c r="EVN36" s="451"/>
      <c r="EVO36" s="451"/>
      <c r="EVP36" s="449"/>
      <c r="EVQ36" s="452"/>
      <c r="EVR36" s="453"/>
      <c r="EVS36" s="454"/>
      <c r="EVT36" s="449"/>
      <c r="EVU36" s="453"/>
      <c r="EVV36" s="453"/>
      <c r="EVW36" s="450"/>
      <c r="EVX36" s="454"/>
      <c r="EVY36" s="455"/>
      <c r="EVZ36" s="453"/>
      <c r="EWA36" s="456"/>
      <c r="EWB36" s="453"/>
      <c r="EWC36" s="456"/>
      <c r="EWD36" s="454"/>
      <c r="EWE36" s="451"/>
      <c r="EWF36" s="454"/>
      <c r="EWG36" s="450"/>
      <c r="EWH36" s="456"/>
      <c r="EWI36" s="456"/>
      <c r="EWJ36" s="456"/>
      <c r="EWK36" s="456"/>
      <c r="EWL36" s="271"/>
      <c r="EWM36" s="451"/>
      <c r="EWN36" s="454"/>
      <c r="EWO36" s="451"/>
      <c r="EWP36" s="457"/>
      <c r="EWQ36" s="271"/>
      <c r="EWR36" s="451"/>
      <c r="EWS36" s="454"/>
      <c r="EWT36" s="451"/>
      <c r="EWU36" s="457"/>
      <c r="EWV36" s="451"/>
      <c r="EWW36" s="457"/>
      <c r="EWX36" s="457"/>
      <c r="EWY36" s="457"/>
      <c r="EWZ36" s="271"/>
      <c r="EXA36" s="271"/>
      <c r="EXB36" s="451"/>
      <c r="EXC36" s="454"/>
      <c r="EXD36" s="451"/>
      <c r="EXE36" s="454"/>
      <c r="EXF36" s="458"/>
      <c r="EXG36" s="459"/>
      <c r="EXH36" s="460"/>
      <c r="EXI36" s="461"/>
      <c r="EXJ36" s="462"/>
      <c r="EXK36" s="458"/>
      <c r="EXL36" s="451"/>
      <c r="EXM36" s="463"/>
      <c r="EXN36" s="451"/>
      <c r="EXO36" s="451"/>
      <c r="EXP36" s="453"/>
      <c r="EXR36" s="449"/>
      <c r="EXS36" s="449"/>
      <c r="EXT36" s="449"/>
      <c r="EXU36" s="450"/>
      <c r="EXV36" s="451"/>
      <c r="EXW36" s="451"/>
      <c r="EXX36" s="451"/>
      <c r="EXY36" s="449"/>
      <c r="EXZ36" s="452"/>
      <c r="EYA36" s="453"/>
      <c r="EYB36" s="454"/>
      <c r="EYC36" s="449"/>
      <c r="EYD36" s="453"/>
      <c r="EYE36" s="453"/>
      <c r="EYF36" s="450"/>
      <c r="EYG36" s="454"/>
      <c r="EYH36" s="455"/>
      <c r="EYI36" s="453"/>
      <c r="EYJ36" s="456"/>
      <c r="EYK36" s="453"/>
      <c r="EYL36" s="456"/>
      <c r="EYM36" s="454"/>
      <c r="EYN36" s="451"/>
      <c r="EYO36" s="454"/>
      <c r="EYP36" s="450"/>
      <c r="EYQ36" s="456"/>
      <c r="EYR36" s="456"/>
      <c r="EYS36" s="456"/>
      <c r="EYT36" s="456"/>
      <c r="EYU36" s="271"/>
      <c r="EYV36" s="451"/>
      <c r="EYW36" s="454"/>
      <c r="EYX36" s="451"/>
      <c r="EYY36" s="457"/>
      <c r="EYZ36" s="271"/>
      <c r="EZA36" s="451"/>
      <c r="EZB36" s="454"/>
      <c r="EZC36" s="451"/>
      <c r="EZD36" s="457"/>
      <c r="EZE36" s="451"/>
      <c r="EZF36" s="457"/>
      <c r="EZG36" s="457"/>
      <c r="EZH36" s="457"/>
      <c r="EZI36" s="271"/>
      <c r="EZJ36" s="271"/>
      <c r="EZK36" s="451"/>
      <c r="EZL36" s="454"/>
      <c r="EZM36" s="451"/>
      <c r="EZN36" s="454"/>
      <c r="EZO36" s="458"/>
      <c r="EZP36" s="459"/>
      <c r="EZQ36" s="460"/>
      <c r="EZR36" s="461"/>
      <c r="EZS36" s="462"/>
      <c r="EZT36" s="458"/>
      <c r="EZU36" s="451"/>
      <c r="EZV36" s="463"/>
      <c r="EZW36" s="451"/>
      <c r="EZX36" s="451"/>
      <c r="EZY36" s="453"/>
      <c r="FAA36" s="449"/>
      <c r="FAB36" s="449"/>
      <c r="FAC36" s="449"/>
      <c r="FAD36" s="450"/>
      <c r="FAE36" s="451"/>
      <c r="FAF36" s="451"/>
      <c r="FAG36" s="451"/>
      <c r="FAH36" s="449"/>
      <c r="FAI36" s="452"/>
      <c r="FAJ36" s="453"/>
      <c r="FAK36" s="454"/>
      <c r="FAL36" s="449"/>
      <c r="FAM36" s="453"/>
      <c r="FAN36" s="453"/>
      <c r="FAO36" s="450"/>
      <c r="FAP36" s="454"/>
      <c r="FAQ36" s="455"/>
      <c r="FAR36" s="453"/>
      <c r="FAS36" s="456"/>
      <c r="FAT36" s="453"/>
      <c r="FAU36" s="456"/>
      <c r="FAV36" s="454"/>
      <c r="FAW36" s="451"/>
      <c r="FAX36" s="454"/>
      <c r="FAY36" s="450"/>
      <c r="FAZ36" s="456"/>
      <c r="FBA36" s="456"/>
      <c r="FBB36" s="456"/>
      <c r="FBC36" s="456"/>
      <c r="FBD36" s="271"/>
      <c r="FBE36" s="451"/>
      <c r="FBF36" s="454"/>
      <c r="FBG36" s="451"/>
      <c r="FBH36" s="457"/>
      <c r="FBI36" s="271"/>
      <c r="FBJ36" s="451"/>
      <c r="FBK36" s="454"/>
      <c r="FBL36" s="451"/>
      <c r="FBM36" s="457"/>
      <c r="FBN36" s="451"/>
      <c r="FBO36" s="457"/>
      <c r="FBP36" s="457"/>
      <c r="FBQ36" s="457"/>
      <c r="FBR36" s="271"/>
      <c r="FBS36" s="271"/>
      <c r="FBT36" s="451"/>
      <c r="FBU36" s="454"/>
      <c r="FBV36" s="451"/>
      <c r="FBW36" s="454"/>
      <c r="FBX36" s="458"/>
      <c r="FBY36" s="459"/>
      <c r="FBZ36" s="460"/>
      <c r="FCA36" s="461"/>
      <c r="FCB36" s="462"/>
      <c r="FCC36" s="458"/>
      <c r="FCD36" s="451"/>
      <c r="FCE36" s="463"/>
      <c r="FCF36" s="451"/>
      <c r="FCG36" s="451"/>
      <c r="FCH36" s="453"/>
      <c r="FCJ36" s="449"/>
      <c r="FCK36" s="449"/>
      <c r="FCL36" s="449"/>
      <c r="FCM36" s="450"/>
      <c r="FCN36" s="451"/>
      <c r="FCO36" s="451"/>
      <c r="FCP36" s="451"/>
      <c r="FCQ36" s="449"/>
      <c r="FCR36" s="452"/>
      <c r="FCS36" s="453"/>
      <c r="FCT36" s="454"/>
      <c r="FCU36" s="449"/>
      <c r="FCV36" s="453"/>
      <c r="FCW36" s="453"/>
      <c r="FCX36" s="450"/>
      <c r="FCY36" s="454"/>
      <c r="FCZ36" s="455"/>
      <c r="FDA36" s="453"/>
      <c r="FDB36" s="456"/>
      <c r="FDC36" s="453"/>
      <c r="FDD36" s="456"/>
      <c r="FDE36" s="454"/>
      <c r="FDF36" s="451"/>
      <c r="FDG36" s="454"/>
      <c r="FDH36" s="450"/>
      <c r="FDI36" s="456"/>
      <c r="FDJ36" s="456"/>
      <c r="FDK36" s="456"/>
      <c r="FDL36" s="456"/>
      <c r="FDM36" s="271"/>
      <c r="FDN36" s="451"/>
      <c r="FDO36" s="454"/>
      <c r="FDP36" s="451"/>
      <c r="FDQ36" s="457"/>
      <c r="FDR36" s="271"/>
      <c r="FDS36" s="451"/>
      <c r="FDT36" s="454"/>
      <c r="FDU36" s="451"/>
      <c r="FDV36" s="457"/>
      <c r="FDW36" s="451"/>
      <c r="FDX36" s="457"/>
      <c r="FDY36" s="457"/>
      <c r="FDZ36" s="457"/>
      <c r="FEA36" s="271"/>
      <c r="FEB36" s="271"/>
      <c r="FEC36" s="451"/>
      <c r="FED36" s="454"/>
      <c r="FEE36" s="451"/>
      <c r="FEF36" s="454"/>
      <c r="FEG36" s="458"/>
      <c r="FEH36" s="459"/>
      <c r="FEI36" s="460"/>
      <c r="FEJ36" s="461"/>
      <c r="FEK36" s="462"/>
      <c r="FEL36" s="458"/>
      <c r="FEM36" s="451"/>
      <c r="FEN36" s="463"/>
      <c r="FEO36" s="451"/>
      <c r="FEP36" s="451"/>
      <c r="FEQ36" s="453"/>
      <c r="FES36" s="449"/>
      <c r="FET36" s="449"/>
      <c r="FEU36" s="449"/>
      <c r="FEV36" s="450"/>
      <c r="FEW36" s="451"/>
      <c r="FEX36" s="451"/>
      <c r="FEY36" s="451"/>
      <c r="FEZ36" s="449"/>
      <c r="FFA36" s="452"/>
      <c r="FFB36" s="453"/>
      <c r="FFC36" s="454"/>
      <c r="FFD36" s="449"/>
      <c r="FFE36" s="453"/>
      <c r="FFF36" s="453"/>
      <c r="FFG36" s="450"/>
      <c r="FFH36" s="454"/>
      <c r="FFI36" s="455"/>
      <c r="FFJ36" s="453"/>
      <c r="FFK36" s="456"/>
      <c r="FFL36" s="453"/>
      <c r="FFM36" s="456"/>
      <c r="FFN36" s="454"/>
      <c r="FFO36" s="451"/>
      <c r="FFP36" s="454"/>
      <c r="FFQ36" s="450"/>
      <c r="FFR36" s="456"/>
      <c r="FFS36" s="456"/>
      <c r="FFT36" s="456"/>
      <c r="FFU36" s="456"/>
      <c r="FFV36" s="271"/>
      <c r="FFW36" s="451"/>
      <c r="FFX36" s="454"/>
      <c r="FFY36" s="451"/>
      <c r="FFZ36" s="457"/>
      <c r="FGA36" s="271"/>
      <c r="FGB36" s="451"/>
      <c r="FGC36" s="454"/>
      <c r="FGD36" s="451"/>
      <c r="FGE36" s="457"/>
      <c r="FGF36" s="451"/>
      <c r="FGG36" s="457"/>
      <c r="FGH36" s="457"/>
      <c r="FGI36" s="457"/>
      <c r="FGJ36" s="271"/>
      <c r="FGK36" s="271"/>
      <c r="FGL36" s="451"/>
      <c r="FGM36" s="454"/>
      <c r="FGN36" s="451"/>
      <c r="FGO36" s="454"/>
      <c r="FGP36" s="458"/>
      <c r="FGQ36" s="459"/>
      <c r="FGR36" s="460"/>
      <c r="FGS36" s="461"/>
      <c r="FGT36" s="462"/>
      <c r="FGU36" s="458"/>
      <c r="FGV36" s="451"/>
      <c r="FGW36" s="463"/>
      <c r="FGX36" s="451"/>
      <c r="FGY36" s="451"/>
      <c r="FGZ36" s="453"/>
      <c r="FHB36" s="449"/>
      <c r="FHC36" s="449"/>
      <c r="FHD36" s="449"/>
      <c r="FHE36" s="450"/>
      <c r="FHF36" s="451"/>
      <c r="FHG36" s="451"/>
      <c r="FHH36" s="451"/>
      <c r="FHI36" s="449"/>
      <c r="FHJ36" s="452"/>
      <c r="FHK36" s="453"/>
      <c r="FHL36" s="454"/>
      <c r="FHM36" s="449"/>
      <c r="FHN36" s="453"/>
      <c r="FHO36" s="453"/>
      <c r="FHP36" s="450"/>
      <c r="FHQ36" s="454"/>
      <c r="FHR36" s="455"/>
      <c r="FHS36" s="453"/>
      <c r="FHT36" s="456"/>
      <c r="FHU36" s="453"/>
      <c r="FHV36" s="456"/>
      <c r="FHW36" s="454"/>
      <c r="FHX36" s="451"/>
      <c r="FHY36" s="454"/>
      <c r="FHZ36" s="450"/>
      <c r="FIA36" s="456"/>
      <c r="FIB36" s="456"/>
      <c r="FIC36" s="456"/>
      <c r="FID36" s="456"/>
      <c r="FIE36" s="271"/>
      <c r="FIF36" s="451"/>
      <c r="FIG36" s="454"/>
      <c r="FIH36" s="451"/>
      <c r="FII36" s="457"/>
      <c r="FIJ36" s="271"/>
      <c r="FIK36" s="451"/>
      <c r="FIL36" s="454"/>
      <c r="FIM36" s="451"/>
      <c r="FIN36" s="457"/>
      <c r="FIO36" s="451"/>
      <c r="FIP36" s="457"/>
      <c r="FIQ36" s="457"/>
      <c r="FIR36" s="457"/>
      <c r="FIS36" s="271"/>
      <c r="FIT36" s="271"/>
      <c r="FIU36" s="451"/>
      <c r="FIV36" s="454"/>
      <c r="FIW36" s="451"/>
      <c r="FIX36" s="454"/>
      <c r="FIY36" s="458"/>
      <c r="FIZ36" s="459"/>
      <c r="FJA36" s="460"/>
      <c r="FJB36" s="461"/>
      <c r="FJC36" s="462"/>
      <c r="FJD36" s="458"/>
      <c r="FJE36" s="451"/>
      <c r="FJF36" s="463"/>
      <c r="FJG36" s="451"/>
      <c r="FJH36" s="451"/>
      <c r="FJI36" s="453"/>
      <c r="FJK36" s="449"/>
      <c r="FJL36" s="449"/>
      <c r="FJM36" s="449"/>
      <c r="FJN36" s="450"/>
      <c r="FJO36" s="451"/>
      <c r="FJP36" s="451"/>
      <c r="FJQ36" s="451"/>
      <c r="FJR36" s="449"/>
      <c r="FJS36" s="452"/>
      <c r="FJT36" s="453"/>
      <c r="FJU36" s="454"/>
      <c r="FJV36" s="449"/>
      <c r="FJW36" s="453"/>
      <c r="FJX36" s="453"/>
      <c r="FJY36" s="450"/>
      <c r="FJZ36" s="454"/>
      <c r="FKA36" s="455"/>
      <c r="FKB36" s="453"/>
      <c r="FKC36" s="456"/>
      <c r="FKD36" s="453"/>
      <c r="FKE36" s="456"/>
      <c r="FKF36" s="454"/>
      <c r="FKG36" s="451"/>
      <c r="FKH36" s="454"/>
      <c r="FKI36" s="450"/>
      <c r="FKJ36" s="456"/>
      <c r="FKK36" s="456"/>
      <c r="FKL36" s="456"/>
      <c r="FKM36" s="456"/>
      <c r="FKN36" s="271"/>
      <c r="FKO36" s="451"/>
      <c r="FKP36" s="454"/>
      <c r="FKQ36" s="451"/>
      <c r="FKR36" s="457"/>
      <c r="FKS36" s="271"/>
      <c r="FKT36" s="451"/>
      <c r="FKU36" s="454"/>
      <c r="FKV36" s="451"/>
      <c r="FKW36" s="457"/>
      <c r="FKX36" s="451"/>
      <c r="FKY36" s="457"/>
      <c r="FKZ36" s="457"/>
      <c r="FLA36" s="457"/>
      <c r="FLB36" s="271"/>
      <c r="FLC36" s="271"/>
      <c r="FLD36" s="451"/>
      <c r="FLE36" s="454"/>
      <c r="FLF36" s="451"/>
      <c r="FLG36" s="454"/>
      <c r="FLH36" s="458"/>
      <c r="FLI36" s="459"/>
      <c r="FLJ36" s="460"/>
      <c r="FLK36" s="461"/>
      <c r="FLL36" s="462"/>
      <c r="FLM36" s="458"/>
      <c r="FLN36" s="451"/>
      <c r="FLO36" s="463"/>
      <c r="FLP36" s="451"/>
      <c r="FLQ36" s="451"/>
      <c r="FLR36" s="453"/>
      <c r="FLT36" s="449"/>
      <c r="FLU36" s="449"/>
      <c r="FLV36" s="449"/>
      <c r="FLW36" s="450"/>
      <c r="FLX36" s="451"/>
      <c r="FLY36" s="451"/>
      <c r="FLZ36" s="451"/>
      <c r="FMA36" s="449"/>
      <c r="FMB36" s="452"/>
      <c r="FMC36" s="453"/>
      <c r="FMD36" s="454"/>
      <c r="FME36" s="449"/>
      <c r="FMF36" s="453"/>
      <c r="FMG36" s="453"/>
      <c r="FMH36" s="450"/>
      <c r="FMI36" s="454"/>
      <c r="FMJ36" s="455"/>
      <c r="FMK36" s="453"/>
      <c r="FML36" s="456"/>
      <c r="FMM36" s="453"/>
      <c r="FMN36" s="456"/>
      <c r="FMO36" s="454"/>
      <c r="FMP36" s="451"/>
      <c r="FMQ36" s="454"/>
      <c r="FMR36" s="450"/>
      <c r="FMS36" s="456"/>
      <c r="FMT36" s="456"/>
      <c r="FMU36" s="456"/>
      <c r="FMV36" s="456"/>
      <c r="FMW36" s="271"/>
      <c r="FMX36" s="451"/>
      <c r="FMY36" s="454"/>
      <c r="FMZ36" s="451"/>
      <c r="FNA36" s="457"/>
      <c r="FNB36" s="271"/>
      <c r="FNC36" s="451"/>
      <c r="FND36" s="454"/>
      <c r="FNE36" s="451"/>
      <c r="FNF36" s="457"/>
      <c r="FNG36" s="451"/>
      <c r="FNH36" s="457"/>
      <c r="FNI36" s="457"/>
      <c r="FNJ36" s="457"/>
      <c r="FNK36" s="271"/>
      <c r="FNL36" s="271"/>
      <c r="FNM36" s="451"/>
      <c r="FNN36" s="454"/>
      <c r="FNO36" s="451"/>
      <c r="FNP36" s="454"/>
      <c r="FNQ36" s="458"/>
      <c r="FNR36" s="459"/>
      <c r="FNS36" s="460"/>
      <c r="FNT36" s="461"/>
      <c r="FNU36" s="462"/>
      <c r="FNV36" s="458"/>
      <c r="FNW36" s="451"/>
      <c r="FNX36" s="463"/>
      <c r="FNY36" s="451"/>
      <c r="FNZ36" s="451"/>
      <c r="FOA36" s="453"/>
      <c r="FOC36" s="449"/>
      <c r="FOD36" s="449"/>
      <c r="FOE36" s="449"/>
      <c r="FOF36" s="450"/>
      <c r="FOG36" s="451"/>
      <c r="FOH36" s="451"/>
      <c r="FOI36" s="451"/>
      <c r="FOJ36" s="449"/>
      <c r="FOK36" s="452"/>
      <c r="FOL36" s="453"/>
      <c r="FOM36" s="454"/>
      <c r="FON36" s="449"/>
      <c r="FOO36" s="453"/>
      <c r="FOP36" s="453"/>
      <c r="FOQ36" s="450"/>
      <c r="FOR36" s="454"/>
      <c r="FOS36" s="455"/>
      <c r="FOT36" s="453"/>
      <c r="FOU36" s="456"/>
      <c r="FOV36" s="453"/>
      <c r="FOW36" s="456"/>
      <c r="FOX36" s="454"/>
      <c r="FOY36" s="451"/>
      <c r="FOZ36" s="454"/>
      <c r="FPA36" s="450"/>
      <c r="FPB36" s="456"/>
      <c r="FPC36" s="456"/>
      <c r="FPD36" s="456"/>
      <c r="FPE36" s="456"/>
      <c r="FPF36" s="271"/>
      <c r="FPG36" s="451"/>
      <c r="FPH36" s="454"/>
      <c r="FPI36" s="451"/>
      <c r="FPJ36" s="457"/>
      <c r="FPK36" s="271"/>
      <c r="FPL36" s="451"/>
      <c r="FPM36" s="454"/>
      <c r="FPN36" s="451"/>
      <c r="FPO36" s="457"/>
      <c r="FPP36" s="451"/>
      <c r="FPQ36" s="457"/>
      <c r="FPR36" s="457"/>
      <c r="FPS36" s="457"/>
      <c r="FPT36" s="271"/>
      <c r="FPU36" s="271"/>
      <c r="FPV36" s="451"/>
      <c r="FPW36" s="454"/>
      <c r="FPX36" s="451"/>
      <c r="FPY36" s="454"/>
      <c r="FPZ36" s="458"/>
      <c r="FQA36" s="459"/>
      <c r="FQB36" s="460"/>
      <c r="FQC36" s="461"/>
      <c r="FQD36" s="462"/>
      <c r="FQE36" s="458"/>
      <c r="FQF36" s="451"/>
      <c r="FQG36" s="463"/>
      <c r="FQH36" s="451"/>
      <c r="FQI36" s="451"/>
      <c r="FQJ36" s="453"/>
      <c r="FQL36" s="449"/>
      <c r="FQM36" s="449"/>
      <c r="FQN36" s="449"/>
      <c r="FQO36" s="450"/>
      <c r="FQP36" s="451"/>
      <c r="FQQ36" s="451"/>
      <c r="FQR36" s="451"/>
      <c r="FQS36" s="449"/>
      <c r="FQT36" s="452"/>
      <c r="FQU36" s="453"/>
      <c r="FQV36" s="454"/>
      <c r="FQW36" s="449"/>
      <c r="FQX36" s="453"/>
      <c r="FQY36" s="453"/>
      <c r="FQZ36" s="450"/>
      <c r="FRA36" s="454"/>
      <c r="FRB36" s="455"/>
      <c r="FRC36" s="453"/>
      <c r="FRD36" s="456"/>
      <c r="FRE36" s="453"/>
      <c r="FRF36" s="456"/>
      <c r="FRG36" s="454"/>
      <c r="FRH36" s="451"/>
      <c r="FRI36" s="454"/>
      <c r="FRJ36" s="450"/>
      <c r="FRK36" s="456"/>
      <c r="FRL36" s="456"/>
      <c r="FRM36" s="456"/>
      <c r="FRN36" s="456"/>
      <c r="FRO36" s="271"/>
      <c r="FRP36" s="451"/>
      <c r="FRQ36" s="454"/>
      <c r="FRR36" s="451"/>
      <c r="FRS36" s="457"/>
      <c r="FRT36" s="271"/>
      <c r="FRU36" s="451"/>
      <c r="FRV36" s="454"/>
      <c r="FRW36" s="451"/>
      <c r="FRX36" s="457"/>
      <c r="FRY36" s="451"/>
      <c r="FRZ36" s="457"/>
      <c r="FSA36" s="457"/>
      <c r="FSB36" s="457"/>
      <c r="FSC36" s="271"/>
      <c r="FSD36" s="271"/>
      <c r="FSE36" s="451"/>
      <c r="FSF36" s="454"/>
      <c r="FSG36" s="451"/>
      <c r="FSH36" s="454"/>
      <c r="FSI36" s="458"/>
      <c r="FSJ36" s="459"/>
      <c r="FSK36" s="460"/>
      <c r="FSL36" s="461"/>
      <c r="FSM36" s="462"/>
      <c r="FSN36" s="458"/>
      <c r="FSO36" s="451"/>
      <c r="FSP36" s="463"/>
      <c r="FSQ36" s="451"/>
      <c r="FSR36" s="451"/>
      <c r="FSS36" s="453"/>
      <c r="FSU36" s="449"/>
      <c r="FSV36" s="449"/>
      <c r="FSW36" s="449"/>
      <c r="FSX36" s="450"/>
      <c r="FSY36" s="451"/>
      <c r="FSZ36" s="451"/>
      <c r="FTA36" s="451"/>
      <c r="FTB36" s="449"/>
      <c r="FTC36" s="452"/>
      <c r="FTD36" s="453"/>
      <c r="FTE36" s="454"/>
      <c r="FTF36" s="449"/>
      <c r="FTG36" s="453"/>
      <c r="FTH36" s="453"/>
      <c r="FTI36" s="450"/>
      <c r="FTJ36" s="454"/>
      <c r="FTK36" s="455"/>
      <c r="FTL36" s="453"/>
      <c r="FTM36" s="456"/>
      <c r="FTN36" s="453"/>
      <c r="FTO36" s="456"/>
      <c r="FTP36" s="454"/>
      <c r="FTQ36" s="451"/>
      <c r="FTR36" s="454"/>
      <c r="FTS36" s="450"/>
      <c r="FTT36" s="456"/>
      <c r="FTU36" s="456"/>
      <c r="FTV36" s="456"/>
      <c r="FTW36" s="456"/>
      <c r="FTX36" s="271"/>
      <c r="FTY36" s="451"/>
      <c r="FTZ36" s="454"/>
      <c r="FUA36" s="451"/>
      <c r="FUB36" s="457"/>
      <c r="FUC36" s="271"/>
      <c r="FUD36" s="451"/>
      <c r="FUE36" s="454"/>
      <c r="FUF36" s="451"/>
      <c r="FUG36" s="457"/>
      <c r="FUH36" s="451"/>
      <c r="FUI36" s="457"/>
      <c r="FUJ36" s="457"/>
      <c r="FUK36" s="457"/>
      <c r="FUL36" s="271"/>
      <c r="FUM36" s="271"/>
      <c r="FUN36" s="451"/>
      <c r="FUO36" s="454"/>
      <c r="FUP36" s="451"/>
      <c r="FUQ36" s="454"/>
      <c r="FUR36" s="458"/>
      <c r="FUS36" s="459"/>
      <c r="FUT36" s="460"/>
      <c r="FUU36" s="461"/>
      <c r="FUV36" s="462"/>
      <c r="FUW36" s="458"/>
      <c r="FUX36" s="451"/>
      <c r="FUY36" s="463"/>
      <c r="FUZ36" s="451"/>
      <c r="FVA36" s="451"/>
      <c r="FVB36" s="453"/>
      <c r="FVD36" s="449"/>
      <c r="FVE36" s="449"/>
      <c r="FVF36" s="449"/>
      <c r="FVG36" s="450"/>
      <c r="FVH36" s="451"/>
      <c r="FVI36" s="451"/>
      <c r="FVJ36" s="451"/>
      <c r="FVK36" s="449"/>
      <c r="FVL36" s="452"/>
      <c r="FVM36" s="453"/>
      <c r="FVN36" s="454"/>
      <c r="FVO36" s="449"/>
      <c r="FVP36" s="453"/>
      <c r="FVQ36" s="453"/>
      <c r="FVR36" s="450"/>
      <c r="FVS36" s="454"/>
      <c r="FVT36" s="455"/>
      <c r="FVU36" s="453"/>
      <c r="FVV36" s="456"/>
      <c r="FVW36" s="453"/>
      <c r="FVX36" s="456"/>
      <c r="FVY36" s="454"/>
      <c r="FVZ36" s="451"/>
      <c r="FWA36" s="454"/>
      <c r="FWB36" s="450"/>
      <c r="FWC36" s="456"/>
      <c r="FWD36" s="456"/>
      <c r="FWE36" s="456"/>
      <c r="FWF36" s="456"/>
      <c r="FWG36" s="271"/>
      <c r="FWH36" s="451"/>
      <c r="FWI36" s="454"/>
      <c r="FWJ36" s="451"/>
      <c r="FWK36" s="457"/>
      <c r="FWL36" s="271"/>
      <c r="FWM36" s="451"/>
      <c r="FWN36" s="454"/>
      <c r="FWO36" s="451"/>
      <c r="FWP36" s="457"/>
      <c r="FWQ36" s="451"/>
      <c r="FWR36" s="457"/>
      <c r="FWS36" s="457"/>
      <c r="FWT36" s="457"/>
      <c r="FWU36" s="271"/>
      <c r="FWV36" s="271"/>
      <c r="FWW36" s="451"/>
      <c r="FWX36" s="454"/>
      <c r="FWY36" s="451"/>
      <c r="FWZ36" s="454"/>
      <c r="FXA36" s="458"/>
      <c r="FXB36" s="459"/>
      <c r="FXC36" s="460"/>
      <c r="FXD36" s="461"/>
      <c r="FXE36" s="462"/>
      <c r="FXF36" s="458"/>
      <c r="FXG36" s="451"/>
      <c r="FXH36" s="463"/>
      <c r="FXI36" s="451"/>
      <c r="FXJ36" s="451"/>
      <c r="FXK36" s="453"/>
      <c r="FXM36" s="449"/>
      <c r="FXN36" s="449"/>
      <c r="FXO36" s="449"/>
      <c r="FXP36" s="450"/>
      <c r="FXQ36" s="451"/>
      <c r="FXR36" s="451"/>
      <c r="FXS36" s="451"/>
      <c r="FXT36" s="449"/>
      <c r="FXU36" s="452"/>
      <c r="FXV36" s="453"/>
      <c r="FXW36" s="454"/>
      <c r="FXX36" s="449"/>
      <c r="FXY36" s="453"/>
      <c r="FXZ36" s="453"/>
      <c r="FYA36" s="450"/>
      <c r="FYB36" s="454"/>
      <c r="FYC36" s="455"/>
      <c r="FYD36" s="453"/>
      <c r="FYE36" s="456"/>
      <c r="FYF36" s="453"/>
      <c r="FYG36" s="456"/>
      <c r="FYH36" s="454"/>
      <c r="FYI36" s="451"/>
      <c r="FYJ36" s="454"/>
      <c r="FYK36" s="450"/>
      <c r="FYL36" s="456"/>
      <c r="FYM36" s="456"/>
      <c r="FYN36" s="456"/>
      <c r="FYO36" s="456"/>
      <c r="FYP36" s="271"/>
      <c r="FYQ36" s="451"/>
      <c r="FYR36" s="454"/>
      <c r="FYS36" s="451"/>
      <c r="FYT36" s="457"/>
      <c r="FYU36" s="271"/>
      <c r="FYV36" s="451"/>
      <c r="FYW36" s="454"/>
      <c r="FYX36" s="451"/>
      <c r="FYY36" s="457"/>
      <c r="FYZ36" s="451"/>
      <c r="FZA36" s="457"/>
      <c r="FZB36" s="457"/>
      <c r="FZC36" s="457"/>
      <c r="FZD36" s="271"/>
      <c r="FZE36" s="271"/>
      <c r="FZF36" s="451"/>
      <c r="FZG36" s="454"/>
      <c r="FZH36" s="451"/>
      <c r="FZI36" s="454"/>
      <c r="FZJ36" s="458"/>
      <c r="FZK36" s="459"/>
      <c r="FZL36" s="460"/>
      <c r="FZM36" s="461"/>
      <c r="FZN36" s="462"/>
      <c r="FZO36" s="458"/>
      <c r="FZP36" s="451"/>
      <c r="FZQ36" s="463"/>
      <c r="FZR36" s="451"/>
      <c r="FZS36" s="451"/>
      <c r="FZT36" s="453"/>
      <c r="FZV36" s="449"/>
      <c r="FZW36" s="449"/>
      <c r="FZX36" s="449"/>
      <c r="FZY36" s="450"/>
      <c r="FZZ36" s="451"/>
      <c r="GAA36" s="451"/>
      <c r="GAB36" s="451"/>
      <c r="GAC36" s="449"/>
      <c r="GAD36" s="452"/>
      <c r="GAE36" s="453"/>
      <c r="GAF36" s="454"/>
      <c r="GAG36" s="449"/>
      <c r="GAH36" s="453"/>
      <c r="GAI36" s="453"/>
      <c r="GAJ36" s="450"/>
      <c r="GAK36" s="454"/>
      <c r="GAL36" s="455"/>
      <c r="GAM36" s="453"/>
      <c r="GAN36" s="456"/>
      <c r="GAO36" s="453"/>
      <c r="GAP36" s="456"/>
      <c r="GAQ36" s="454"/>
      <c r="GAR36" s="451"/>
      <c r="GAS36" s="454"/>
      <c r="GAT36" s="450"/>
      <c r="GAU36" s="456"/>
      <c r="GAV36" s="456"/>
      <c r="GAW36" s="456"/>
      <c r="GAX36" s="456"/>
      <c r="GAY36" s="271"/>
      <c r="GAZ36" s="451"/>
      <c r="GBA36" s="454"/>
      <c r="GBB36" s="451"/>
      <c r="GBC36" s="457"/>
      <c r="GBD36" s="271"/>
      <c r="GBE36" s="451"/>
      <c r="GBF36" s="454"/>
      <c r="GBG36" s="451"/>
      <c r="GBH36" s="457"/>
      <c r="GBI36" s="451"/>
      <c r="GBJ36" s="457"/>
      <c r="GBK36" s="457"/>
      <c r="GBL36" s="457"/>
      <c r="GBM36" s="271"/>
      <c r="GBN36" s="271"/>
      <c r="GBO36" s="451"/>
      <c r="GBP36" s="454"/>
      <c r="GBQ36" s="451"/>
      <c r="GBR36" s="454"/>
      <c r="GBS36" s="458"/>
      <c r="GBT36" s="459"/>
      <c r="GBU36" s="460"/>
      <c r="GBV36" s="461"/>
      <c r="GBW36" s="462"/>
      <c r="GBX36" s="458"/>
      <c r="GBY36" s="451"/>
      <c r="GBZ36" s="463"/>
      <c r="GCA36" s="451"/>
      <c r="GCB36" s="451"/>
      <c r="GCC36" s="453"/>
      <c r="GCE36" s="449"/>
      <c r="GCF36" s="449"/>
      <c r="GCG36" s="449"/>
      <c r="GCH36" s="450"/>
      <c r="GCI36" s="451"/>
      <c r="GCJ36" s="451"/>
      <c r="GCK36" s="451"/>
      <c r="GCL36" s="449"/>
      <c r="GCM36" s="452"/>
      <c r="GCN36" s="453"/>
      <c r="GCO36" s="454"/>
      <c r="GCP36" s="449"/>
      <c r="GCQ36" s="453"/>
      <c r="GCR36" s="453"/>
      <c r="GCS36" s="450"/>
      <c r="GCT36" s="454"/>
      <c r="GCU36" s="455"/>
      <c r="GCV36" s="453"/>
      <c r="GCW36" s="456"/>
      <c r="GCX36" s="453"/>
      <c r="GCY36" s="456"/>
      <c r="GCZ36" s="454"/>
      <c r="GDA36" s="451"/>
      <c r="GDB36" s="454"/>
      <c r="GDC36" s="450"/>
      <c r="GDD36" s="456"/>
      <c r="GDE36" s="456"/>
      <c r="GDF36" s="456"/>
      <c r="GDG36" s="456"/>
      <c r="GDH36" s="271"/>
      <c r="GDI36" s="451"/>
      <c r="GDJ36" s="454"/>
      <c r="GDK36" s="451"/>
      <c r="GDL36" s="457"/>
      <c r="GDM36" s="271"/>
      <c r="GDN36" s="451"/>
      <c r="GDO36" s="454"/>
      <c r="GDP36" s="451"/>
      <c r="GDQ36" s="457"/>
      <c r="GDR36" s="451"/>
      <c r="GDS36" s="457"/>
      <c r="GDT36" s="457"/>
      <c r="GDU36" s="457"/>
      <c r="GDV36" s="271"/>
      <c r="GDW36" s="271"/>
      <c r="GDX36" s="451"/>
      <c r="GDY36" s="454"/>
      <c r="GDZ36" s="451"/>
      <c r="GEA36" s="454"/>
      <c r="GEB36" s="458"/>
      <c r="GEC36" s="459"/>
      <c r="GED36" s="460"/>
      <c r="GEE36" s="461"/>
      <c r="GEF36" s="462"/>
      <c r="GEG36" s="458"/>
      <c r="GEH36" s="451"/>
      <c r="GEI36" s="463"/>
      <c r="GEJ36" s="451"/>
      <c r="GEK36" s="451"/>
      <c r="GEL36" s="453"/>
      <c r="GEN36" s="449"/>
      <c r="GEO36" s="449"/>
      <c r="GEP36" s="449"/>
      <c r="GEQ36" s="450"/>
      <c r="GER36" s="451"/>
      <c r="GES36" s="451"/>
      <c r="GET36" s="451"/>
      <c r="GEU36" s="449"/>
      <c r="GEV36" s="452"/>
      <c r="GEW36" s="453"/>
      <c r="GEX36" s="454"/>
      <c r="GEY36" s="449"/>
      <c r="GEZ36" s="453"/>
      <c r="GFA36" s="453"/>
      <c r="GFB36" s="450"/>
      <c r="GFC36" s="454"/>
      <c r="GFD36" s="455"/>
      <c r="GFE36" s="453"/>
      <c r="GFF36" s="456"/>
      <c r="GFG36" s="453"/>
      <c r="GFH36" s="456"/>
      <c r="GFI36" s="454"/>
      <c r="GFJ36" s="451"/>
      <c r="GFK36" s="454"/>
      <c r="GFL36" s="450"/>
      <c r="GFM36" s="456"/>
      <c r="GFN36" s="456"/>
      <c r="GFO36" s="456"/>
      <c r="GFP36" s="456"/>
      <c r="GFQ36" s="271"/>
      <c r="GFR36" s="451"/>
      <c r="GFS36" s="454"/>
      <c r="GFT36" s="451"/>
      <c r="GFU36" s="457"/>
      <c r="GFV36" s="271"/>
      <c r="GFW36" s="451"/>
      <c r="GFX36" s="454"/>
      <c r="GFY36" s="451"/>
      <c r="GFZ36" s="457"/>
      <c r="GGA36" s="451"/>
      <c r="GGB36" s="457"/>
      <c r="GGC36" s="457"/>
      <c r="GGD36" s="457"/>
      <c r="GGE36" s="271"/>
      <c r="GGF36" s="271"/>
      <c r="GGG36" s="451"/>
      <c r="GGH36" s="454"/>
      <c r="GGI36" s="451"/>
      <c r="GGJ36" s="454"/>
      <c r="GGK36" s="458"/>
      <c r="GGL36" s="459"/>
      <c r="GGM36" s="460"/>
      <c r="GGN36" s="461"/>
      <c r="GGO36" s="462"/>
      <c r="GGP36" s="458"/>
      <c r="GGQ36" s="451"/>
      <c r="GGR36" s="463"/>
      <c r="GGS36" s="451"/>
      <c r="GGT36" s="451"/>
      <c r="GGU36" s="453"/>
      <c r="GGW36" s="449"/>
      <c r="GGX36" s="449"/>
      <c r="GGY36" s="449"/>
      <c r="GGZ36" s="450"/>
      <c r="GHA36" s="451"/>
      <c r="GHB36" s="451"/>
      <c r="GHC36" s="451"/>
      <c r="GHD36" s="449"/>
      <c r="GHE36" s="452"/>
      <c r="GHF36" s="453"/>
      <c r="GHG36" s="454"/>
      <c r="GHH36" s="449"/>
      <c r="GHI36" s="453"/>
      <c r="GHJ36" s="453"/>
      <c r="GHK36" s="450"/>
      <c r="GHL36" s="454"/>
      <c r="GHM36" s="455"/>
      <c r="GHN36" s="453"/>
      <c r="GHO36" s="456"/>
      <c r="GHP36" s="453"/>
      <c r="GHQ36" s="456"/>
      <c r="GHR36" s="454"/>
      <c r="GHS36" s="451"/>
      <c r="GHT36" s="454"/>
      <c r="GHU36" s="450"/>
      <c r="GHV36" s="456"/>
      <c r="GHW36" s="456"/>
      <c r="GHX36" s="456"/>
      <c r="GHY36" s="456"/>
      <c r="GHZ36" s="271"/>
      <c r="GIA36" s="451"/>
      <c r="GIB36" s="454"/>
      <c r="GIC36" s="451"/>
      <c r="GID36" s="457"/>
      <c r="GIE36" s="271"/>
      <c r="GIF36" s="451"/>
      <c r="GIG36" s="454"/>
      <c r="GIH36" s="451"/>
      <c r="GII36" s="457"/>
      <c r="GIJ36" s="451"/>
      <c r="GIK36" s="457"/>
      <c r="GIL36" s="457"/>
      <c r="GIM36" s="457"/>
      <c r="GIN36" s="271"/>
      <c r="GIO36" s="271"/>
      <c r="GIP36" s="451"/>
      <c r="GIQ36" s="454"/>
      <c r="GIR36" s="451"/>
      <c r="GIS36" s="454"/>
      <c r="GIT36" s="458"/>
      <c r="GIU36" s="459"/>
      <c r="GIV36" s="460"/>
      <c r="GIW36" s="461"/>
      <c r="GIX36" s="462"/>
      <c r="GIY36" s="458"/>
      <c r="GIZ36" s="451"/>
      <c r="GJA36" s="463"/>
      <c r="GJB36" s="451"/>
      <c r="GJC36" s="451"/>
      <c r="GJD36" s="453"/>
      <c r="GJF36" s="449"/>
      <c r="GJG36" s="449"/>
      <c r="GJH36" s="449"/>
      <c r="GJI36" s="450"/>
      <c r="GJJ36" s="451"/>
      <c r="GJK36" s="451"/>
      <c r="GJL36" s="451"/>
      <c r="GJM36" s="449"/>
      <c r="GJN36" s="452"/>
      <c r="GJO36" s="453"/>
      <c r="GJP36" s="454"/>
      <c r="GJQ36" s="449"/>
      <c r="GJR36" s="453"/>
      <c r="GJS36" s="453"/>
      <c r="GJT36" s="450"/>
      <c r="GJU36" s="454"/>
      <c r="GJV36" s="455"/>
      <c r="GJW36" s="453"/>
      <c r="GJX36" s="456"/>
      <c r="GJY36" s="453"/>
      <c r="GJZ36" s="456"/>
      <c r="GKA36" s="454"/>
      <c r="GKB36" s="451"/>
      <c r="GKC36" s="454"/>
      <c r="GKD36" s="450"/>
      <c r="GKE36" s="456"/>
      <c r="GKF36" s="456"/>
      <c r="GKG36" s="456"/>
      <c r="GKH36" s="456"/>
      <c r="GKI36" s="271"/>
      <c r="GKJ36" s="451"/>
      <c r="GKK36" s="454"/>
      <c r="GKL36" s="451"/>
      <c r="GKM36" s="457"/>
      <c r="GKN36" s="271"/>
      <c r="GKO36" s="451"/>
      <c r="GKP36" s="454"/>
      <c r="GKQ36" s="451"/>
      <c r="GKR36" s="457"/>
      <c r="GKS36" s="451"/>
      <c r="GKT36" s="457"/>
      <c r="GKU36" s="457"/>
      <c r="GKV36" s="457"/>
      <c r="GKW36" s="271"/>
      <c r="GKX36" s="271"/>
      <c r="GKY36" s="451"/>
      <c r="GKZ36" s="454"/>
      <c r="GLA36" s="451"/>
      <c r="GLB36" s="454"/>
      <c r="GLC36" s="458"/>
      <c r="GLD36" s="459"/>
      <c r="GLE36" s="460"/>
      <c r="GLF36" s="461"/>
      <c r="GLG36" s="462"/>
      <c r="GLH36" s="458"/>
      <c r="GLI36" s="451"/>
      <c r="GLJ36" s="463"/>
      <c r="GLK36" s="451"/>
      <c r="GLL36" s="451"/>
      <c r="GLM36" s="453"/>
      <c r="GLO36" s="449"/>
      <c r="GLP36" s="449"/>
      <c r="GLQ36" s="449"/>
      <c r="GLR36" s="450"/>
      <c r="GLS36" s="451"/>
      <c r="GLT36" s="451"/>
      <c r="GLU36" s="451"/>
      <c r="GLV36" s="449"/>
      <c r="GLW36" s="452"/>
      <c r="GLX36" s="453"/>
      <c r="GLY36" s="454"/>
      <c r="GLZ36" s="449"/>
      <c r="GMA36" s="453"/>
      <c r="GMB36" s="453"/>
      <c r="GMC36" s="450"/>
      <c r="GMD36" s="454"/>
      <c r="GME36" s="455"/>
      <c r="GMF36" s="453"/>
      <c r="GMG36" s="456"/>
      <c r="GMH36" s="453"/>
      <c r="GMI36" s="456"/>
      <c r="GMJ36" s="454"/>
      <c r="GMK36" s="451"/>
      <c r="GML36" s="454"/>
      <c r="GMM36" s="450"/>
      <c r="GMN36" s="456"/>
      <c r="GMO36" s="456"/>
      <c r="GMP36" s="456"/>
      <c r="GMQ36" s="456"/>
      <c r="GMR36" s="271"/>
      <c r="GMS36" s="451"/>
      <c r="GMT36" s="454"/>
      <c r="GMU36" s="451"/>
      <c r="GMV36" s="457"/>
      <c r="GMW36" s="271"/>
      <c r="GMX36" s="451"/>
      <c r="GMY36" s="454"/>
      <c r="GMZ36" s="451"/>
      <c r="GNA36" s="457"/>
      <c r="GNB36" s="451"/>
      <c r="GNC36" s="457"/>
      <c r="GND36" s="457"/>
      <c r="GNE36" s="457"/>
      <c r="GNF36" s="271"/>
      <c r="GNG36" s="271"/>
      <c r="GNH36" s="451"/>
      <c r="GNI36" s="454"/>
      <c r="GNJ36" s="451"/>
      <c r="GNK36" s="454"/>
      <c r="GNL36" s="458"/>
      <c r="GNM36" s="459"/>
      <c r="GNN36" s="460"/>
      <c r="GNO36" s="461"/>
      <c r="GNP36" s="462"/>
      <c r="GNQ36" s="458"/>
      <c r="GNR36" s="451"/>
      <c r="GNS36" s="463"/>
      <c r="GNT36" s="451"/>
      <c r="GNU36" s="451"/>
      <c r="GNV36" s="453"/>
      <c r="GNX36" s="449"/>
      <c r="GNY36" s="449"/>
      <c r="GNZ36" s="449"/>
      <c r="GOA36" s="450"/>
      <c r="GOB36" s="451"/>
      <c r="GOC36" s="451"/>
      <c r="GOD36" s="451"/>
      <c r="GOE36" s="449"/>
      <c r="GOF36" s="452"/>
      <c r="GOG36" s="453"/>
      <c r="GOH36" s="454"/>
      <c r="GOI36" s="449"/>
      <c r="GOJ36" s="453"/>
      <c r="GOK36" s="453"/>
      <c r="GOL36" s="450"/>
      <c r="GOM36" s="454"/>
      <c r="GON36" s="455"/>
      <c r="GOO36" s="453"/>
      <c r="GOP36" s="456"/>
      <c r="GOQ36" s="453"/>
      <c r="GOR36" s="456"/>
      <c r="GOS36" s="454"/>
      <c r="GOT36" s="451"/>
      <c r="GOU36" s="454"/>
      <c r="GOV36" s="450"/>
      <c r="GOW36" s="456"/>
      <c r="GOX36" s="456"/>
      <c r="GOY36" s="456"/>
      <c r="GOZ36" s="456"/>
      <c r="GPA36" s="271"/>
      <c r="GPB36" s="451"/>
      <c r="GPC36" s="454"/>
      <c r="GPD36" s="451"/>
      <c r="GPE36" s="457"/>
      <c r="GPF36" s="271"/>
      <c r="GPG36" s="451"/>
      <c r="GPH36" s="454"/>
      <c r="GPI36" s="451"/>
      <c r="GPJ36" s="457"/>
      <c r="GPK36" s="451"/>
      <c r="GPL36" s="457"/>
      <c r="GPM36" s="457"/>
      <c r="GPN36" s="457"/>
      <c r="GPO36" s="271"/>
      <c r="GPP36" s="271"/>
      <c r="GPQ36" s="451"/>
      <c r="GPR36" s="454"/>
      <c r="GPS36" s="451"/>
      <c r="GPT36" s="454"/>
      <c r="GPU36" s="458"/>
      <c r="GPV36" s="459"/>
      <c r="GPW36" s="460"/>
      <c r="GPX36" s="461"/>
      <c r="GPY36" s="462"/>
      <c r="GPZ36" s="458"/>
      <c r="GQA36" s="451"/>
      <c r="GQB36" s="463"/>
      <c r="GQC36" s="451"/>
      <c r="GQD36" s="451"/>
      <c r="GQE36" s="453"/>
      <c r="GQG36" s="449"/>
      <c r="GQH36" s="449"/>
      <c r="GQI36" s="449"/>
      <c r="GQJ36" s="450"/>
      <c r="GQK36" s="451"/>
      <c r="GQL36" s="451"/>
      <c r="GQM36" s="451"/>
      <c r="GQN36" s="449"/>
      <c r="GQO36" s="452"/>
      <c r="GQP36" s="453"/>
      <c r="GQQ36" s="454"/>
      <c r="GQR36" s="449"/>
      <c r="GQS36" s="453"/>
      <c r="GQT36" s="453"/>
      <c r="GQU36" s="450"/>
      <c r="GQV36" s="454"/>
      <c r="GQW36" s="455"/>
      <c r="GQX36" s="453"/>
      <c r="GQY36" s="456"/>
      <c r="GQZ36" s="453"/>
      <c r="GRA36" s="456"/>
      <c r="GRB36" s="454"/>
      <c r="GRC36" s="451"/>
      <c r="GRD36" s="454"/>
      <c r="GRE36" s="450"/>
      <c r="GRF36" s="456"/>
      <c r="GRG36" s="456"/>
      <c r="GRH36" s="456"/>
      <c r="GRI36" s="456"/>
      <c r="GRJ36" s="271"/>
      <c r="GRK36" s="451"/>
      <c r="GRL36" s="454"/>
      <c r="GRM36" s="451"/>
      <c r="GRN36" s="457"/>
      <c r="GRO36" s="271"/>
      <c r="GRP36" s="451"/>
      <c r="GRQ36" s="454"/>
      <c r="GRR36" s="451"/>
      <c r="GRS36" s="457"/>
      <c r="GRT36" s="451"/>
      <c r="GRU36" s="457"/>
      <c r="GRV36" s="457"/>
      <c r="GRW36" s="457"/>
      <c r="GRX36" s="271"/>
      <c r="GRY36" s="271"/>
      <c r="GRZ36" s="451"/>
      <c r="GSA36" s="454"/>
      <c r="GSB36" s="451"/>
      <c r="GSC36" s="454"/>
      <c r="GSD36" s="458"/>
      <c r="GSE36" s="459"/>
      <c r="GSF36" s="460"/>
      <c r="GSG36" s="461"/>
      <c r="GSH36" s="462"/>
      <c r="GSI36" s="458"/>
      <c r="GSJ36" s="451"/>
      <c r="GSK36" s="463"/>
      <c r="GSL36" s="451"/>
      <c r="GSM36" s="451"/>
      <c r="GSN36" s="453"/>
      <c r="GSP36" s="449"/>
      <c r="GSQ36" s="449"/>
      <c r="GSR36" s="449"/>
      <c r="GSS36" s="450"/>
      <c r="GST36" s="451"/>
      <c r="GSU36" s="451"/>
      <c r="GSV36" s="451"/>
      <c r="GSW36" s="449"/>
      <c r="GSX36" s="452"/>
      <c r="GSY36" s="453"/>
      <c r="GSZ36" s="454"/>
      <c r="GTA36" s="449"/>
      <c r="GTB36" s="453"/>
      <c r="GTC36" s="453"/>
      <c r="GTD36" s="450"/>
      <c r="GTE36" s="454"/>
      <c r="GTF36" s="455"/>
      <c r="GTG36" s="453"/>
      <c r="GTH36" s="456"/>
      <c r="GTI36" s="453"/>
      <c r="GTJ36" s="456"/>
      <c r="GTK36" s="454"/>
      <c r="GTL36" s="451"/>
      <c r="GTM36" s="454"/>
      <c r="GTN36" s="450"/>
      <c r="GTO36" s="456"/>
      <c r="GTP36" s="456"/>
      <c r="GTQ36" s="456"/>
      <c r="GTR36" s="456"/>
      <c r="GTS36" s="271"/>
      <c r="GTT36" s="451"/>
      <c r="GTU36" s="454"/>
      <c r="GTV36" s="451"/>
      <c r="GTW36" s="457"/>
      <c r="GTX36" s="271"/>
      <c r="GTY36" s="451"/>
      <c r="GTZ36" s="454"/>
      <c r="GUA36" s="451"/>
      <c r="GUB36" s="457"/>
      <c r="GUC36" s="451"/>
      <c r="GUD36" s="457"/>
      <c r="GUE36" s="457"/>
      <c r="GUF36" s="457"/>
      <c r="GUG36" s="271"/>
      <c r="GUH36" s="271"/>
      <c r="GUI36" s="451"/>
      <c r="GUJ36" s="454"/>
      <c r="GUK36" s="451"/>
      <c r="GUL36" s="454"/>
      <c r="GUM36" s="458"/>
      <c r="GUN36" s="459"/>
      <c r="GUO36" s="460"/>
      <c r="GUP36" s="461"/>
      <c r="GUQ36" s="462"/>
      <c r="GUR36" s="458"/>
      <c r="GUS36" s="451"/>
      <c r="GUT36" s="463"/>
      <c r="GUU36" s="451"/>
      <c r="GUV36" s="451"/>
      <c r="GUW36" s="453"/>
      <c r="GUY36" s="449"/>
      <c r="GUZ36" s="449"/>
      <c r="GVA36" s="449"/>
      <c r="GVB36" s="450"/>
      <c r="GVC36" s="451"/>
      <c r="GVD36" s="451"/>
      <c r="GVE36" s="451"/>
      <c r="GVF36" s="449"/>
      <c r="GVG36" s="452"/>
      <c r="GVH36" s="453"/>
      <c r="GVI36" s="454"/>
      <c r="GVJ36" s="449"/>
      <c r="GVK36" s="453"/>
      <c r="GVL36" s="453"/>
      <c r="GVM36" s="450"/>
      <c r="GVN36" s="454"/>
      <c r="GVO36" s="455"/>
      <c r="GVP36" s="453"/>
      <c r="GVQ36" s="456"/>
      <c r="GVR36" s="453"/>
      <c r="GVS36" s="456"/>
      <c r="GVT36" s="454"/>
      <c r="GVU36" s="451"/>
      <c r="GVV36" s="454"/>
      <c r="GVW36" s="450"/>
      <c r="GVX36" s="456"/>
      <c r="GVY36" s="456"/>
      <c r="GVZ36" s="456"/>
      <c r="GWA36" s="456"/>
      <c r="GWB36" s="271"/>
      <c r="GWC36" s="451"/>
      <c r="GWD36" s="454"/>
      <c r="GWE36" s="451"/>
      <c r="GWF36" s="457"/>
      <c r="GWG36" s="271"/>
      <c r="GWH36" s="451"/>
      <c r="GWI36" s="454"/>
      <c r="GWJ36" s="451"/>
      <c r="GWK36" s="457"/>
      <c r="GWL36" s="451"/>
      <c r="GWM36" s="457"/>
      <c r="GWN36" s="457"/>
      <c r="GWO36" s="457"/>
      <c r="GWP36" s="271"/>
      <c r="GWQ36" s="271"/>
      <c r="GWR36" s="451"/>
      <c r="GWS36" s="454"/>
      <c r="GWT36" s="451"/>
      <c r="GWU36" s="454"/>
      <c r="GWV36" s="458"/>
      <c r="GWW36" s="459"/>
      <c r="GWX36" s="460"/>
      <c r="GWY36" s="461"/>
      <c r="GWZ36" s="462"/>
      <c r="GXA36" s="458"/>
      <c r="GXB36" s="451"/>
      <c r="GXC36" s="463"/>
      <c r="GXD36" s="451"/>
      <c r="GXE36" s="451"/>
      <c r="GXF36" s="453"/>
      <c r="GXH36" s="449"/>
      <c r="GXI36" s="449"/>
      <c r="GXJ36" s="449"/>
      <c r="GXK36" s="450"/>
      <c r="GXL36" s="451"/>
      <c r="GXM36" s="451"/>
      <c r="GXN36" s="451"/>
      <c r="GXO36" s="449"/>
      <c r="GXP36" s="452"/>
      <c r="GXQ36" s="453"/>
      <c r="GXR36" s="454"/>
      <c r="GXS36" s="449"/>
      <c r="GXT36" s="453"/>
      <c r="GXU36" s="453"/>
      <c r="GXV36" s="450"/>
      <c r="GXW36" s="454"/>
      <c r="GXX36" s="455"/>
      <c r="GXY36" s="453"/>
      <c r="GXZ36" s="456"/>
      <c r="GYA36" s="453"/>
      <c r="GYB36" s="456"/>
      <c r="GYC36" s="454"/>
      <c r="GYD36" s="451"/>
      <c r="GYE36" s="454"/>
      <c r="GYF36" s="450"/>
      <c r="GYG36" s="456"/>
      <c r="GYH36" s="456"/>
      <c r="GYI36" s="456"/>
      <c r="GYJ36" s="456"/>
      <c r="GYK36" s="271"/>
      <c r="GYL36" s="451"/>
      <c r="GYM36" s="454"/>
      <c r="GYN36" s="451"/>
      <c r="GYO36" s="457"/>
      <c r="GYP36" s="271"/>
      <c r="GYQ36" s="451"/>
      <c r="GYR36" s="454"/>
      <c r="GYS36" s="451"/>
      <c r="GYT36" s="457"/>
      <c r="GYU36" s="451"/>
      <c r="GYV36" s="457"/>
      <c r="GYW36" s="457"/>
      <c r="GYX36" s="457"/>
      <c r="GYY36" s="271"/>
      <c r="GYZ36" s="271"/>
      <c r="GZA36" s="451"/>
      <c r="GZB36" s="454"/>
      <c r="GZC36" s="451"/>
      <c r="GZD36" s="454"/>
      <c r="GZE36" s="458"/>
      <c r="GZF36" s="459"/>
      <c r="GZG36" s="460"/>
      <c r="GZH36" s="461"/>
      <c r="GZI36" s="462"/>
      <c r="GZJ36" s="458"/>
      <c r="GZK36" s="451"/>
      <c r="GZL36" s="463"/>
      <c r="GZM36" s="451"/>
      <c r="GZN36" s="451"/>
      <c r="GZO36" s="453"/>
      <c r="GZQ36" s="449"/>
      <c r="GZR36" s="449"/>
      <c r="GZS36" s="449"/>
      <c r="GZT36" s="450"/>
      <c r="GZU36" s="451"/>
      <c r="GZV36" s="451"/>
      <c r="GZW36" s="451"/>
      <c r="GZX36" s="449"/>
      <c r="GZY36" s="452"/>
      <c r="GZZ36" s="453"/>
      <c r="HAA36" s="454"/>
      <c r="HAB36" s="449"/>
      <c r="HAC36" s="453"/>
      <c r="HAD36" s="453"/>
      <c r="HAE36" s="450"/>
      <c r="HAF36" s="454"/>
      <c r="HAG36" s="455"/>
      <c r="HAH36" s="453"/>
      <c r="HAI36" s="456"/>
      <c r="HAJ36" s="453"/>
      <c r="HAK36" s="456"/>
      <c r="HAL36" s="454"/>
      <c r="HAM36" s="451"/>
      <c r="HAN36" s="454"/>
      <c r="HAO36" s="450"/>
      <c r="HAP36" s="456"/>
      <c r="HAQ36" s="456"/>
      <c r="HAR36" s="456"/>
      <c r="HAS36" s="456"/>
      <c r="HAT36" s="271"/>
      <c r="HAU36" s="451"/>
      <c r="HAV36" s="454"/>
      <c r="HAW36" s="451"/>
      <c r="HAX36" s="457"/>
      <c r="HAY36" s="271"/>
      <c r="HAZ36" s="451"/>
      <c r="HBA36" s="454"/>
      <c r="HBB36" s="451"/>
      <c r="HBC36" s="457"/>
      <c r="HBD36" s="451"/>
      <c r="HBE36" s="457"/>
      <c r="HBF36" s="457"/>
      <c r="HBG36" s="457"/>
      <c r="HBH36" s="271"/>
      <c r="HBI36" s="271"/>
      <c r="HBJ36" s="451"/>
      <c r="HBK36" s="454"/>
      <c r="HBL36" s="451"/>
      <c r="HBM36" s="454"/>
      <c r="HBN36" s="458"/>
      <c r="HBO36" s="459"/>
      <c r="HBP36" s="460"/>
      <c r="HBQ36" s="461"/>
      <c r="HBR36" s="462"/>
      <c r="HBS36" s="458"/>
      <c r="HBT36" s="451"/>
      <c r="HBU36" s="463"/>
      <c r="HBV36" s="451"/>
      <c r="HBW36" s="451"/>
      <c r="HBX36" s="453"/>
      <c r="HBZ36" s="449"/>
      <c r="HCA36" s="449"/>
      <c r="HCB36" s="449"/>
      <c r="HCC36" s="450"/>
      <c r="HCD36" s="451"/>
      <c r="HCE36" s="451"/>
      <c r="HCF36" s="451"/>
      <c r="HCG36" s="449"/>
      <c r="HCH36" s="452"/>
      <c r="HCI36" s="453"/>
      <c r="HCJ36" s="454"/>
      <c r="HCK36" s="449"/>
      <c r="HCL36" s="453"/>
      <c r="HCM36" s="453"/>
      <c r="HCN36" s="450"/>
      <c r="HCO36" s="454"/>
      <c r="HCP36" s="455"/>
      <c r="HCQ36" s="453"/>
      <c r="HCR36" s="456"/>
      <c r="HCS36" s="453"/>
      <c r="HCT36" s="456"/>
      <c r="HCU36" s="454"/>
      <c r="HCV36" s="451"/>
      <c r="HCW36" s="454"/>
      <c r="HCX36" s="450"/>
      <c r="HCY36" s="456"/>
      <c r="HCZ36" s="456"/>
      <c r="HDA36" s="456"/>
      <c r="HDB36" s="456"/>
      <c r="HDC36" s="271"/>
      <c r="HDD36" s="451"/>
      <c r="HDE36" s="454"/>
      <c r="HDF36" s="451"/>
      <c r="HDG36" s="457"/>
      <c r="HDH36" s="271"/>
      <c r="HDI36" s="451"/>
      <c r="HDJ36" s="454"/>
      <c r="HDK36" s="451"/>
      <c r="HDL36" s="457"/>
      <c r="HDM36" s="451"/>
      <c r="HDN36" s="457"/>
      <c r="HDO36" s="457"/>
      <c r="HDP36" s="457"/>
      <c r="HDQ36" s="271"/>
      <c r="HDR36" s="271"/>
      <c r="HDS36" s="451"/>
      <c r="HDT36" s="454"/>
      <c r="HDU36" s="451"/>
      <c r="HDV36" s="454"/>
      <c r="HDW36" s="458"/>
      <c r="HDX36" s="459"/>
      <c r="HDY36" s="460"/>
      <c r="HDZ36" s="461"/>
      <c r="HEA36" s="462"/>
      <c r="HEB36" s="458"/>
      <c r="HEC36" s="451"/>
      <c r="HED36" s="463"/>
      <c r="HEE36" s="451"/>
      <c r="HEF36" s="451"/>
      <c r="HEG36" s="453"/>
      <c r="HEI36" s="449"/>
      <c r="HEJ36" s="449"/>
      <c r="HEK36" s="449"/>
      <c r="HEL36" s="450"/>
      <c r="HEM36" s="451"/>
      <c r="HEN36" s="451"/>
      <c r="HEO36" s="451"/>
      <c r="HEP36" s="449"/>
      <c r="HEQ36" s="452"/>
      <c r="HER36" s="453"/>
      <c r="HES36" s="454"/>
      <c r="HET36" s="449"/>
      <c r="HEU36" s="453"/>
      <c r="HEV36" s="453"/>
      <c r="HEW36" s="450"/>
      <c r="HEX36" s="454"/>
      <c r="HEY36" s="455"/>
      <c r="HEZ36" s="453"/>
      <c r="HFA36" s="456"/>
      <c r="HFB36" s="453"/>
      <c r="HFC36" s="456"/>
      <c r="HFD36" s="454"/>
      <c r="HFE36" s="451"/>
      <c r="HFF36" s="454"/>
      <c r="HFG36" s="450"/>
      <c r="HFH36" s="456"/>
      <c r="HFI36" s="456"/>
      <c r="HFJ36" s="456"/>
      <c r="HFK36" s="456"/>
      <c r="HFL36" s="271"/>
      <c r="HFM36" s="451"/>
      <c r="HFN36" s="454"/>
      <c r="HFO36" s="451"/>
      <c r="HFP36" s="457"/>
      <c r="HFQ36" s="271"/>
      <c r="HFR36" s="451"/>
      <c r="HFS36" s="454"/>
      <c r="HFT36" s="451"/>
      <c r="HFU36" s="457"/>
      <c r="HFV36" s="451"/>
      <c r="HFW36" s="457"/>
      <c r="HFX36" s="457"/>
      <c r="HFY36" s="457"/>
      <c r="HFZ36" s="271"/>
      <c r="HGA36" s="271"/>
      <c r="HGB36" s="451"/>
      <c r="HGC36" s="454"/>
      <c r="HGD36" s="451"/>
      <c r="HGE36" s="454"/>
      <c r="HGF36" s="458"/>
      <c r="HGG36" s="459"/>
      <c r="HGH36" s="460"/>
      <c r="HGI36" s="461"/>
      <c r="HGJ36" s="462"/>
      <c r="HGK36" s="458"/>
      <c r="HGL36" s="451"/>
      <c r="HGM36" s="463"/>
      <c r="HGN36" s="451"/>
      <c r="HGO36" s="451"/>
      <c r="HGP36" s="453"/>
      <c r="HGR36" s="449"/>
      <c r="HGS36" s="449"/>
      <c r="HGT36" s="449"/>
      <c r="HGU36" s="450"/>
      <c r="HGV36" s="451"/>
      <c r="HGW36" s="451"/>
      <c r="HGX36" s="451"/>
      <c r="HGY36" s="449"/>
      <c r="HGZ36" s="452"/>
      <c r="HHA36" s="453"/>
      <c r="HHB36" s="454"/>
      <c r="HHC36" s="449"/>
      <c r="HHD36" s="453"/>
      <c r="HHE36" s="453"/>
      <c r="HHF36" s="450"/>
      <c r="HHG36" s="454"/>
      <c r="HHH36" s="455"/>
      <c r="HHI36" s="453"/>
      <c r="HHJ36" s="456"/>
      <c r="HHK36" s="453"/>
      <c r="HHL36" s="456"/>
      <c r="HHM36" s="454"/>
      <c r="HHN36" s="451"/>
      <c r="HHO36" s="454"/>
      <c r="HHP36" s="450"/>
      <c r="HHQ36" s="456"/>
      <c r="HHR36" s="456"/>
      <c r="HHS36" s="456"/>
      <c r="HHT36" s="456"/>
      <c r="HHU36" s="271"/>
      <c r="HHV36" s="451"/>
      <c r="HHW36" s="454"/>
      <c r="HHX36" s="451"/>
      <c r="HHY36" s="457"/>
      <c r="HHZ36" s="271"/>
      <c r="HIA36" s="451"/>
      <c r="HIB36" s="454"/>
      <c r="HIC36" s="451"/>
      <c r="HID36" s="457"/>
      <c r="HIE36" s="451"/>
      <c r="HIF36" s="457"/>
      <c r="HIG36" s="457"/>
      <c r="HIH36" s="457"/>
      <c r="HII36" s="271"/>
      <c r="HIJ36" s="271"/>
      <c r="HIK36" s="451"/>
      <c r="HIL36" s="454"/>
      <c r="HIM36" s="451"/>
      <c r="HIN36" s="454"/>
      <c r="HIO36" s="458"/>
      <c r="HIP36" s="459"/>
      <c r="HIQ36" s="460"/>
      <c r="HIR36" s="461"/>
      <c r="HIS36" s="462"/>
      <c r="HIT36" s="458"/>
      <c r="HIU36" s="451"/>
      <c r="HIV36" s="463"/>
      <c r="HIW36" s="451"/>
      <c r="HIX36" s="451"/>
      <c r="HIY36" s="453"/>
      <c r="HJA36" s="449"/>
      <c r="HJB36" s="449"/>
      <c r="HJC36" s="449"/>
      <c r="HJD36" s="450"/>
      <c r="HJE36" s="451"/>
      <c r="HJF36" s="451"/>
      <c r="HJG36" s="451"/>
      <c r="HJH36" s="449"/>
      <c r="HJI36" s="452"/>
      <c r="HJJ36" s="453"/>
      <c r="HJK36" s="454"/>
      <c r="HJL36" s="449"/>
      <c r="HJM36" s="453"/>
      <c r="HJN36" s="453"/>
      <c r="HJO36" s="450"/>
      <c r="HJP36" s="454"/>
      <c r="HJQ36" s="455"/>
      <c r="HJR36" s="453"/>
      <c r="HJS36" s="456"/>
      <c r="HJT36" s="453"/>
      <c r="HJU36" s="456"/>
      <c r="HJV36" s="454"/>
      <c r="HJW36" s="451"/>
      <c r="HJX36" s="454"/>
      <c r="HJY36" s="450"/>
      <c r="HJZ36" s="456"/>
      <c r="HKA36" s="456"/>
      <c r="HKB36" s="456"/>
      <c r="HKC36" s="456"/>
      <c r="HKD36" s="271"/>
      <c r="HKE36" s="451"/>
      <c r="HKF36" s="454"/>
      <c r="HKG36" s="451"/>
      <c r="HKH36" s="457"/>
      <c r="HKI36" s="271"/>
      <c r="HKJ36" s="451"/>
      <c r="HKK36" s="454"/>
      <c r="HKL36" s="451"/>
      <c r="HKM36" s="457"/>
      <c r="HKN36" s="451"/>
      <c r="HKO36" s="457"/>
      <c r="HKP36" s="457"/>
      <c r="HKQ36" s="457"/>
      <c r="HKR36" s="271"/>
      <c r="HKS36" s="271"/>
      <c r="HKT36" s="451"/>
      <c r="HKU36" s="454"/>
      <c r="HKV36" s="451"/>
      <c r="HKW36" s="454"/>
      <c r="HKX36" s="458"/>
      <c r="HKY36" s="459"/>
      <c r="HKZ36" s="460"/>
      <c r="HLA36" s="461"/>
      <c r="HLB36" s="462"/>
      <c r="HLC36" s="458"/>
      <c r="HLD36" s="451"/>
      <c r="HLE36" s="463"/>
      <c r="HLF36" s="451"/>
      <c r="HLG36" s="451"/>
      <c r="HLH36" s="453"/>
      <c r="HLJ36" s="449"/>
      <c r="HLK36" s="449"/>
      <c r="HLL36" s="449"/>
      <c r="HLM36" s="450"/>
      <c r="HLN36" s="451"/>
      <c r="HLO36" s="451"/>
      <c r="HLP36" s="451"/>
      <c r="HLQ36" s="449"/>
      <c r="HLR36" s="452"/>
      <c r="HLS36" s="453"/>
      <c r="HLT36" s="454"/>
      <c r="HLU36" s="449"/>
      <c r="HLV36" s="453"/>
      <c r="HLW36" s="453"/>
      <c r="HLX36" s="450"/>
      <c r="HLY36" s="454"/>
      <c r="HLZ36" s="455"/>
      <c r="HMA36" s="453"/>
      <c r="HMB36" s="456"/>
      <c r="HMC36" s="453"/>
      <c r="HMD36" s="456"/>
      <c r="HME36" s="454"/>
      <c r="HMF36" s="451"/>
      <c r="HMG36" s="454"/>
      <c r="HMH36" s="450"/>
      <c r="HMI36" s="456"/>
      <c r="HMJ36" s="456"/>
      <c r="HMK36" s="456"/>
      <c r="HML36" s="456"/>
      <c r="HMM36" s="271"/>
      <c r="HMN36" s="451"/>
      <c r="HMO36" s="454"/>
      <c r="HMP36" s="451"/>
      <c r="HMQ36" s="457"/>
      <c r="HMR36" s="271"/>
      <c r="HMS36" s="451"/>
      <c r="HMT36" s="454"/>
      <c r="HMU36" s="451"/>
      <c r="HMV36" s="457"/>
      <c r="HMW36" s="451"/>
      <c r="HMX36" s="457"/>
      <c r="HMY36" s="457"/>
      <c r="HMZ36" s="457"/>
      <c r="HNA36" s="271"/>
      <c r="HNB36" s="271"/>
      <c r="HNC36" s="451"/>
      <c r="HND36" s="454"/>
      <c r="HNE36" s="451"/>
      <c r="HNF36" s="454"/>
      <c r="HNG36" s="458"/>
      <c r="HNH36" s="459"/>
      <c r="HNI36" s="460"/>
      <c r="HNJ36" s="461"/>
      <c r="HNK36" s="462"/>
      <c r="HNL36" s="458"/>
      <c r="HNM36" s="451"/>
      <c r="HNN36" s="463"/>
      <c r="HNO36" s="451"/>
      <c r="HNP36" s="451"/>
      <c r="HNQ36" s="453"/>
      <c r="HNS36" s="449"/>
      <c r="HNT36" s="449"/>
      <c r="HNU36" s="449"/>
      <c r="HNV36" s="450"/>
      <c r="HNW36" s="451"/>
      <c r="HNX36" s="451"/>
      <c r="HNY36" s="451"/>
      <c r="HNZ36" s="449"/>
      <c r="HOA36" s="452"/>
      <c r="HOB36" s="453"/>
      <c r="HOC36" s="454"/>
      <c r="HOD36" s="449"/>
      <c r="HOE36" s="453"/>
      <c r="HOF36" s="453"/>
      <c r="HOG36" s="450"/>
      <c r="HOH36" s="454"/>
      <c r="HOI36" s="455"/>
      <c r="HOJ36" s="453"/>
      <c r="HOK36" s="456"/>
      <c r="HOL36" s="453"/>
      <c r="HOM36" s="456"/>
      <c r="HON36" s="454"/>
      <c r="HOO36" s="451"/>
      <c r="HOP36" s="454"/>
      <c r="HOQ36" s="450"/>
      <c r="HOR36" s="456"/>
      <c r="HOS36" s="456"/>
      <c r="HOT36" s="456"/>
      <c r="HOU36" s="456"/>
      <c r="HOV36" s="271"/>
      <c r="HOW36" s="451"/>
      <c r="HOX36" s="454"/>
      <c r="HOY36" s="451"/>
      <c r="HOZ36" s="457"/>
      <c r="HPA36" s="271"/>
      <c r="HPB36" s="451"/>
      <c r="HPC36" s="454"/>
      <c r="HPD36" s="451"/>
      <c r="HPE36" s="457"/>
      <c r="HPF36" s="451"/>
      <c r="HPG36" s="457"/>
      <c r="HPH36" s="457"/>
      <c r="HPI36" s="457"/>
      <c r="HPJ36" s="271"/>
      <c r="HPK36" s="271"/>
      <c r="HPL36" s="451"/>
      <c r="HPM36" s="454"/>
      <c r="HPN36" s="451"/>
      <c r="HPO36" s="454"/>
      <c r="HPP36" s="458"/>
      <c r="HPQ36" s="459"/>
      <c r="HPR36" s="460"/>
      <c r="HPS36" s="461"/>
      <c r="HPT36" s="462"/>
      <c r="HPU36" s="458"/>
      <c r="HPV36" s="451"/>
      <c r="HPW36" s="463"/>
      <c r="HPX36" s="451"/>
      <c r="HPY36" s="451"/>
      <c r="HPZ36" s="453"/>
      <c r="HQB36" s="449"/>
      <c r="HQC36" s="449"/>
      <c r="HQD36" s="449"/>
      <c r="HQE36" s="450"/>
      <c r="HQF36" s="451"/>
      <c r="HQG36" s="451"/>
      <c r="HQH36" s="451"/>
      <c r="HQI36" s="449"/>
      <c r="HQJ36" s="452"/>
      <c r="HQK36" s="453"/>
      <c r="HQL36" s="454"/>
      <c r="HQM36" s="449"/>
      <c r="HQN36" s="453"/>
      <c r="HQO36" s="453"/>
      <c r="HQP36" s="450"/>
      <c r="HQQ36" s="454"/>
      <c r="HQR36" s="455"/>
      <c r="HQS36" s="453"/>
      <c r="HQT36" s="456"/>
      <c r="HQU36" s="453"/>
      <c r="HQV36" s="456"/>
      <c r="HQW36" s="454"/>
      <c r="HQX36" s="451"/>
      <c r="HQY36" s="454"/>
      <c r="HQZ36" s="450"/>
      <c r="HRA36" s="456"/>
      <c r="HRB36" s="456"/>
      <c r="HRC36" s="456"/>
      <c r="HRD36" s="456"/>
      <c r="HRE36" s="271"/>
      <c r="HRF36" s="451"/>
      <c r="HRG36" s="454"/>
      <c r="HRH36" s="451"/>
      <c r="HRI36" s="457"/>
      <c r="HRJ36" s="271"/>
      <c r="HRK36" s="451"/>
      <c r="HRL36" s="454"/>
      <c r="HRM36" s="451"/>
      <c r="HRN36" s="457"/>
      <c r="HRO36" s="451"/>
      <c r="HRP36" s="457"/>
      <c r="HRQ36" s="457"/>
      <c r="HRR36" s="457"/>
      <c r="HRS36" s="271"/>
      <c r="HRT36" s="271"/>
      <c r="HRU36" s="451"/>
      <c r="HRV36" s="454"/>
      <c r="HRW36" s="451"/>
      <c r="HRX36" s="454"/>
      <c r="HRY36" s="458"/>
      <c r="HRZ36" s="459"/>
      <c r="HSA36" s="460"/>
      <c r="HSB36" s="461"/>
      <c r="HSC36" s="462"/>
      <c r="HSD36" s="458"/>
      <c r="HSE36" s="451"/>
      <c r="HSF36" s="463"/>
      <c r="HSG36" s="451"/>
      <c r="HSH36" s="451"/>
      <c r="HSI36" s="453"/>
      <c r="HSK36" s="449"/>
      <c r="HSL36" s="449"/>
      <c r="HSM36" s="449"/>
      <c r="HSN36" s="450"/>
      <c r="HSO36" s="451"/>
      <c r="HSP36" s="451"/>
      <c r="HSQ36" s="451"/>
      <c r="HSR36" s="449"/>
      <c r="HSS36" s="452"/>
      <c r="HST36" s="453"/>
      <c r="HSU36" s="454"/>
      <c r="HSV36" s="449"/>
      <c r="HSW36" s="453"/>
      <c r="HSX36" s="453"/>
      <c r="HSY36" s="450"/>
      <c r="HSZ36" s="454"/>
      <c r="HTA36" s="455"/>
      <c r="HTB36" s="453"/>
      <c r="HTC36" s="456"/>
      <c r="HTD36" s="453"/>
      <c r="HTE36" s="456"/>
      <c r="HTF36" s="454"/>
      <c r="HTG36" s="451"/>
      <c r="HTH36" s="454"/>
      <c r="HTI36" s="450"/>
      <c r="HTJ36" s="456"/>
      <c r="HTK36" s="456"/>
      <c r="HTL36" s="456"/>
      <c r="HTM36" s="456"/>
      <c r="HTN36" s="271"/>
      <c r="HTO36" s="451"/>
      <c r="HTP36" s="454"/>
      <c r="HTQ36" s="451"/>
      <c r="HTR36" s="457"/>
      <c r="HTS36" s="271"/>
      <c r="HTT36" s="451"/>
      <c r="HTU36" s="454"/>
      <c r="HTV36" s="451"/>
      <c r="HTW36" s="457"/>
      <c r="HTX36" s="451"/>
      <c r="HTY36" s="457"/>
      <c r="HTZ36" s="457"/>
      <c r="HUA36" s="457"/>
      <c r="HUB36" s="271"/>
      <c r="HUC36" s="271"/>
      <c r="HUD36" s="451"/>
      <c r="HUE36" s="454"/>
      <c r="HUF36" s="451"/>
      <c r="HUG36" s="454"/>
      <c r="HUH36" s="458"/>
      <c r="HUI36" s="459"/>
      <c r="HUJ36" s="460"/>
      <c r="HUK36" s="461"/>
      <c r="HUL36" s="462"/>
      <c r="HUM36" s="458"/>
      <c r="HUN36" s="451"/>
      <c r="HUO36" s="463"/>
      <c r="HUP36" s="451"/>
      <c r="HUQ36" s="451"/>
      <c r="HUR36" s="453"/>
      <c r="HUT36" s="449"/>
      <c r="HUU36" s="449"/>
      <c r="HUV36" s="449"/>
      <c r="HUW36" s="450"/>
      <c r="HUX36" s="451"/>
      <c r="HUY36" s="451"/>
      <c r="HUZ36" s="451"/>
      <c r="HVA36" s="449"/>
      <c r="HVB36" s="452"/>
      <c r="HVC36" s="453"/>
      <c r="HVD36" s="454"/>
      <c r="HVE36" s="449"/>
      <c r="HVF36" s="453"/>
      <c r="HVG36" s="453"/>
      <c r="HVH36" s="450"/>
      <c r="HVI36" s="454"/>
      <c r="HVJ36" s="455"/>
      <c r="HVK36" s="453"/>
      <c r="HVL36" s="456"/>
      <c r="HVM36" s="453"/>
      <c r="HVN36" s="456"/>
      <c r="HVO36" s="454"/>
      <c r="HVP36" s="451"/>
      <c r="HVQ36" s="454"/>
      <c r="HVR36" s="450"/>
      <c r="HVS36" s="456"/>
      <c r="HVT36" s="456"/>
      <c r="HVU36" s="456"/>
      <c r="HVV36" s="456"/>
      <c r="HVW36" s="271"/>
      <c r="HVX36" s="451"/>
      <c r="HVY36" s="454"/>
      <c r="HVZ36" s="451"/>
      <c r="HWA36" s="457"/>
      <c r="HWB36" s="271"/>
      <c r="HWC36" s="451"/>
      <c r="HWD36" s="454"/>
      <c r="HWE36" s="451"/>
      <c r="HWF36" s="457"/>
      <c r="HWG36" s="451"/>
      <c r="HWH36" s="457"/>
      <c r="HWI36" s="457"/>
      <c r="HWJ36" s="457"/>
      <c r="HWK36" s="271"/>
      <c r="HWL36" s="271"/>
      <c r="HWM36" s="451"/>
      <c r="HWN36" s="454"/>
      <c r="HWO36" s="451"/>
      <c r="HWP36" s="454"/>
      <c r="HWQ36" s="458"/>
      <c r="HWR36" s="459"/>
      <c r="HWS36" s="460"/>
      <c r="HWT36" s="461"/>
      <c r="HWU36" s="462"/>
      <c r="HWV36" s="458"/>
      <c r="HWW36" s="451"/>
      <c r="HWX36" s="463"/>
      <c r="HWY36" s="451"/>
      <c r="HWZ36" s="451"/>
      <c r="HXA36" s="453"/>
      <c r="HXC36" s="449"/>
      <c r="HXD36" s="449"/>
      <c r="HXE36" s="449"/>
      <c r="HXF36" s="450"/>
      <c r="HXG36" s="451"/>
      <c r="HXH36" s="451"/>
      <c r="HXI36" s="451"/>
      <c r="HXJ36" s="449"/>
      <c r="HXK36" s="452"/>
      <c r="HXL36" s="453"/>
      <c r="HXM36" s="454"/>
      <c r="HXN36" s="449"/>
      <c r="HXO36" s="453"/>
      <c r="HXP36" s="453"/>
      <c r="HXQ36" s="450"/>
      <c r="HXR36" s="454"/>
      <c r="HXS36" s="455"/>
      <c r="HXT36" s="453"/>
      <c r="HXU36" s="456"/>
      <c r="HXV36" s="453"/>
      <c r="HXW36" s="456"/>
      <c r="HXX36" s="454"/>
      <c r="HXY36" s="451"/>
      <c r="HXZ36" s="454"/>
      <c r="HYA36" s="450"/>
      <c r="HYB36" s="456"/>
      <c r="HYC36" s="456"/>
      <c r="HYD36" s="456"/>
      <c r="HYE36" s="456"/>
      <c r="HYF36" s="271"/>
      <c r="HYG36" s="451"/>
      <c r="HYH36" s="454"/>
      <c r="HYI36" s="451"/>
      <c r="HYJ36" s="457"/>
      <c r="HYK36" s="271"/>
      <c r="HYL36" s="451"/>
      <c r="HYM36" s="454"/>
      <c r="HYN36" s="451"/>
      <c r="HYO36" s="457"/>
      <c r="HYP36" s="451"/>
      <c r="HYQ36" s="457"/>
      <c r="HYR36" s="457"/>
      <c r="HYS36" s="457"/>
      <c r="HYT36" s="271"/>
      <c r="HYU36" s="271"/>
      <c r="HYV36" s="451"/>
      <c r="HYW36" s="454"/>
      <c r="HYX36" s="451"/>
      <c r="HYY36" s="454"/>
      <c r="HYZ36" s="458"/>
      <c r="HZA36" s="459"/>
      <c r="HZB36" s="460"/>
      <c r="HZC36" s="461"/>
      <c r="HZD36" s="462"/>
      <c r="HZE36" s="458"/>
      <c r="HZF36" s="451"/>
      <c r="HZG36" s="463"/>
      <c r="HZH36" s="451"/>
      <c r="HZI36" s="451"/>
      <c r="HZJ36" s="453"/>
      <c r="HZL36" s="449"/>
      <c r="HZM36" s="449"/>
      <c r="HZN36" s="449"/>
      <c r="HZO36" s="450"/>
      <c r="HZP36" s="451"/>
      <c r="HZQ36" s="451"/>
      <c r="HZR36" s="451"/>
      <c r="HZS36" s="449"/>
      <c r="HZT36" s="452"/>
      <c r="HZU36" s="453"/>
      <c r="HZV36" s="454"/>
      <c r="HZW36" s="449"/>
      <c r="HZX36" s="453"/>
      <c r="HZY36" s="453"/>
      <c r="HZZ36" s="450"/>
      <c r="IAA36" s="454"/>
      <c r="IAB36" s="455"/>
      <c r="IAC36" s="453"/>
      <c r="IAD36" s="456"/>
      <c r="IAE36" s="453"/>
      <c r="IAF36" s="456"/>
      <c r="IAG36" s="454"/>
      <c r="IAH36" s="451"/>
      <c r="IAI36" s="454"/>
      <c r="IAJ36" s="450"/>
      <c r="IAK36" s="456"/>
      <c r="IAL36" s="456"/>
      <c r="IAM36" s="456"/>
      <c r="IAN36" s="456"/>
      <c r="IAO36" s="271"/>
      <c r="IAP36" s="451"/>
      <c r="IAQ36" s="454"/>
      <c r="IAR36" s="451"/>
      <c r="IAS36" s="457"/>
      <c r="IAT36" s="271"/>
      <c r="IAU36" s="451"/>
      <c r="IAV36" s="454"/>
      <c r="IAW36" s="451"/>
      <c r="IAX36" s="457"/>
      <c r="IAY36" s="451"/>
      <c r="IAZ36" s="457"/>
      <c r="IBA36" s="457"/>
      <c r="IBB36" s="457"/>
      <c r="IBC36" s="271"/>
      <c r="IBD36" s="271"/>
      <c r="IBE36" s="451"/>
      <c r="IBF36" s="454"/>
      <c r="IBG36" s="451"/>
      <c r="IBH36" s="454"/>
      <c r="IBI36" s="458"/>
      <c r="IBJ36" s="459"/>
      <c r="IBK36" s="460"/>
      <c r="IBL36" s="461"/>
      <c r="IBM36" s="462"/>
      <c r="IBN36" s="458"/>
      <c r="IBO36" s="451"/>
      <c r="IBP36" s="463"/>
      <c r="IBQ36" s="451"/>
      <c r="IBR36" s="451"/>
      <c r="IBS36" s="453"/>
      <c r="IBU36" s="449"/>
      <c r="IBV36" s="449"/>
      <c r="IBW36" s="449"/>
      <c r="IBX36" s="450"/>
      <c r="IBY36" s="451"/>
      <c r="IBZ36" s="451"/>
      <c r="ICA36" s="451"/>
      <c r="ICB36" s="449"/>
      <c r="ICC36" s="452"/>
      <c r="ICD36" s="453"/>
      <c r="ICE36" s="454"/>
      <c r="ICF36" s="449"/>
      <c r="ICG36" s="453"/>
      <c r="ICH36" s="453"/>
      <c r="ICI36" s="450"/>
      <c r="ICJ36" s="454"/>
      <c r="ICK36" s="455"/>
      <c r="ICL36" s="453"/>
      <c r="ICM36" s="456"/>
      <c r="ICN36" s="453"/>
      <c r="ICO36" s="456"/>
      <c r="ICP36" s="454"/>
      <c r="ICQ36" s="451"/>
      <c r="ICR36" s="454"/>
      <c r="ICS36" s="450"/>
      <c r="ICT36" s="456"/>
      <c r="ICU36" s="456"/>
      <c r="ICV36" s="456"/>
      <c r="ICW36" s="456"/>
      <c r="ICX36" s="271"/>
      <c r="ICY36" s="451"/>
      <c r="ICZ36" s="454"/>
      <c r="IDA36" s="451"/>
      <c r="IDB36" s="457"/>
      <c r="IDC36" s="271"/>
      <c r="IDD36" s="451"/>
      <c r="IDE36" s="454"/>
      <c r="IDF36" s="451"/>
      <c r="IDG36" s="457"/>
      <c r="IDH36" s="451"/>
      <c r="IDI36" s="457"/>
      <c r="IDJ36" s="457"/>
      <c r="IDK36" s="457"/>
      <c r="IDL36" s="271"/>
      <c r="IDM36" s="271"/>
      <c r="IDN36" s="451"/>
      <c r="IDO36" s="454"/>
      <c r="IDP36" s="451"/>
      <c r="IDQ36" s="454"/>
      <c r="IDR36" s="458"/>
      <c r="IDS36" s="459"/>
      <c r="IDT36" s="460"/>
      <c r="IDU36" s="461"/>
      <c r="IDV36" s="462"/>
      <c r="IDW36" s="458"/>
      <c r="IDX36" s="451"/>
      <c r="IDY36" s="463"/>
      <c r="IDZ36" s="451"/>
      <c r="IEA36" s="451"/>
      <c r="IEB36" s="453"/>
      <c r="IED36" s="449"/>
      <c r="IEE36" s="449"/>
      <c r="IEF36" s="449"/>
      <c r="IEG36" s="450"/>
      <c r="IEH36" s="451"/>
      <c r="IEI36" s="451"/>
      <c r="IEJ36" s="451"/>
      <c r="IEK36" s="449"/>
      <c r="IEL36" s="452"/>
      <c r="IEM36" s="453"/>
      <c r="IEN36" s="454"/>
      <c r="IEO36" s="449"/>
      <c r="IEP36" s="453"/>
      <c r="IEQ36" s="453"/>
      <c r="IER36" s="450"/>
      <c r="IES36" s="454"/>
      <c r="IET36" s="455"/>
      <c r="IEU36" s="453"/>
      <c r="IEV36" s="456"/>
      <c r="IEW36" s="453"/>
      <c r="IEX36" s="456"/>
      <c r="IEY36" s="454"/>
      <c r="IEZ36" s="451"/>
      <c r="IFA36" s="454"/>
      <c r="IFB36" s="450"/>
      <c r="IFC36" s="456"/>
      <c r="IFD36" s="456"/>
      <c r="IFE36" s="456"/>
      <c r="IFF36" s="456"/>
      <c r="IFG36" s="271"/>
      <c r="IFH36" s="451"/>
      <c r="IFI36" s="454"/>
      <c r="IFJ36" s="451"/>
      <c r="IFK36" s="457"/>
      <c r="IFL36" s="271"/>
      <c r="IFM36" s="451"/>
      <c r="IFN36" s="454"/>
      <c r="IFO36" s="451"/>
      <c r="IFP36" s="457"/>
      <c r="IFQ36" s="451"/>
      <c r="IFR36" s="457"/>
      <c r="IFS36" s="457"/>
      <c r="IFT36" s="457"/>
      <c r="IFU36" s="271"/>
      <c r="IFV36" s="271"/>
      <c r="IFW36" s="451"/>
      <c r="IFX36" s="454"/>
      <c r="IFY36" s="451"/>
      <c r="IFZ36" s="454"/>
      <c r="IGA36" s="458"/>
      <c r="IGB36" s="459"/>
      <c r="IGC36" s="460"/>
      <c r="IGD36" s="461"/>
      <c r="IGE36" s="462"/>
      <c r="IGF36" s="458"/>
      <c r="IGG36" s="451"/>
      <c r="IGH36" s="463"/>
      <c r="IGI36" s="451"/>
      <c r="IGJ36" s="451"/>
      <c r="IGK36" s="453"/>
      <c r="IGM36" s="449"/>
      <c r="IGN36" s="449"/>
      <c r="IGO36" s="449"/>
      <c r="IGP36" s="450"/>
      <c r="IGQ36" s="451"/>
      <c r="IGR36" s="451"/>
      <c r="IGS36" s="451"/>
      <c r="IGT36" s="449"/>
      <c r="IGU36" s="452"/>
      <c r="IGV36" s="453"/>
      <c r="IGW36" s="454"/>
      <c r="IGX36" s="449"/>
      <c r="IGY36" s="453"/>
      <c r="IGZ36" s="453"/>
      <c r="IHA36" s="450"/>
      <c r="IHB36" s="454"/>
      <c r="IHC36" s="455"/>
      <c r="IHD36" s="453"/>
      <c r="IHE36" s="456"/>
      <c r="IHF36" s="453"/>
      <c r="IHG36" s="456"/>
      <c r="IHH36" s="454"/>
      <c r="IHI36" s="451"/>
      <c r="IHJ36" s="454"/>
      <c r="IHK36" s="450"/>
      <c r="IHL36" s="456"/>
      <c r="IHM36" s="456"/>
      <c r="IHN36" s="456"/>
      <c r="IHO36" s="456"/>
      <c r="IHP36" s="271"/>
      <c r="IHQ36" s="451"/>
      <c r="IHR36" s="454"/>
      <c r="IHS36" s="451"/>
      <c r="IHT36" s="457"/>
      <c r="IHU36" s="271"/>
      <c r="IHV36" s="451"/>
      <c r="IHW36" s="454"/>
      <c r="IHX36" s="451"/>
      <c r="IHY36" s="457"/>
      <c r="IHZ36" s="451"/>
      <c r="IIA36" s="457"/>
      <c r="IIB36" s="457"/>
      <c r="IIC36" s="457"/>
      <c r="IID36" s="271"/>
      <c r="IIE36" s="271"/>
      <c r="IIF36" s="451"/>
      <c r="IIG36" s="454"/>
      <c r="IIH36" s="451"/>
      <c r="III36" s="454"/>
      <c r="IIJ36" s="458"/>
      <c r="IIK36" s="459"/>
      <c r="IIL36" s="460"/>
      <c r="IIM36" s="461"/>
      <c r="IIN36" s="462"/>
      <c r="IIO36" s="458"/>
      <c r="IIP36" s="451"/>
      <c r="IIQ36" s="463"/>
      <c r="IIR36" s="451"/>
      <c r="IIS36" s="451"/>
      <c r="IIT36" s="453"/>
      <c r="IIV36" s="449"/>
      <c r="IIW36" s="449"/>
      <c r="IIX36" s="449"/>
      <c r="IIY36" s="450"/>
      <c r="IIZ36" s="451"/>
      <c r="IJA36" s="451"/>
      <c r="IJB36" s="451"/>
      <c r="IJC36" s="449"/>
      <c r="IJD36" s="452"/>
      <c r="IJE36" s="453"/>
      <c r="IJF36" s="454"/>
      <c r="IJG36" s="449"/>
      <c r="IJH36" s="453"/>
      <c r="IJI36" s="453"/>
      <c r="IJJ36" s="450"/>
      <c r="IJK36" s="454"/>
      <c r="IJL36" s="455"/>
      <c r="IJM36" s="453"/>
      <c r="IJN36" s="456"/>
      <c r="IJO36" s="453"/>
      <c r="IJP36" s="456"/>
      <c r="IJQ36" s="454"/>
      <c r="IJR36" s="451"/>
      <c r="IJS36" s="454"/>
      <c r="IJT36" s="450"/>
      <c r="IJU36" s="456"/>
      <c r="IJV36" s="456"/>
      <c r="IJW36" s="456"/>
      <c r="IJX36" s="456"/>
      <c r="IJY36" s="271"/>
      <c r="IJZ36" s="451"/>
      <c r="IKA36" s="454"/>
      <c r="IKB36" s="451"/>
      <c r="IKC36" s="457"/>
      <c r="IKD36" s="271"/>
      <c r="IKE36" s="451"/>
      <c r="IKF36" s="454"/>
      <c r="IKG36" s="451"/>
      <c r="IKH36" s="457"/>
      <c r="IKI36" s="451"/>
      <c r="IKJ36" s="457"/>
      <c r="IKK36" s="457"/>
      <c r="IKL36" s="457"/>
      <c r="IKM36" s="271"/>
      <c r="IKN36" s="271"/>
      <c r="IKO36" s="451"/>
      <c r="IKP36" s="454"/>
      <c r="IKQ36" s="451"/>
      <c r="IKR36" s="454"/>
      <c r="IKS36" s="458"/>
      <c r="IKT36" s="459"/>
      <c r="IKU36" s="460"/>
      <c r="IKV36" s="461"/>
      <c r="IKW36" s="462"/>
      <c r="IKX36" s="458"/>
      <c r="IKY36" s="451"/>
      <c r="IKZ36" s="463"/>
      <c r="ILA36" s="451"/>
      <c r="ILB36" s="451"/>
      <c r="ILC36" s="453"/>
      <c r="ILE36" s="449"/>
      <c r="ILF36" s="449"/>
      <c r="ILG36" s="449"/>
      <c r="ILH36" s="450"/>
      <c r="ILI36" s="451"/>
      <c r="ILJ36" s="451"/>
      <c r="ILK36" s="451"/>
      <c r="ILL36" s="449"/>
      <c r="ILM36" s="452"/>
      <c r="ILN36" s="453"/>
      <c r="ILO36" s="454"/>
      <c r="ILP36" s="449"/>
      <c r="ILQ36" s="453"/>
      <c r="ILR36" s="453"/>
      <c r="ILS36" s="450"/>
      <c r="ILT36" s="454"/>
      <c r="ILU36" s="455"/>
      <c r="ILV36" s="453"/>
      <c r="ILW36" s="456"/>
      <c r="ILX36" s="453"/>
      <c r="ILY36" s="456"/>
      <c r="ILZ36" s="454"/>
      <c r="IMA36" s="451"/>
      <c r="IMB36" s="454"/>
      <c r="IMC36" s="450"/>
      <c r="IMD36" s="456"/>
      <c r="IME36" s="456"/>
      <c r="IMF36" s="456"/>
      <c r="IMG36" s="456"/>
      <c r="IMH36" s="271"/>
      <c r="IMI36" s="451"/>
      <c r="IMJ36" s="454"/>
      <c r="IMK36" s="451"/>
      <c r="IML36" s="457"/>
      <c r="IMM36" s="271"/>
      <c r="IMN36" s="451"/>
      <c r="IMO36" s="454"/>
      <c r="IMP36" s="451"/>
      <c r="IMQ36" s="457"/>
      <c r="IMR36" s="451"/>
      <c r="IMS36" s="457"/>
      <c r="IMT36" s="457"/>
      <c r="IMU36" s="457"/>
      <c r="IMV36" s="271"/>
      <c r="IMW36" s="271"/>
      <c r="IMX36" s="451"/>
      <c r="IMY36" s="454"/>
      <c r="IMZ36" s="451"/>
      <c r="INA36" s="454"/>
      <c r="INB36" s="458"/>
      <c r="INC36" s="459"/>
      <c r="IND36" s="460"/>
      <c r="INE36" s="461"/>
      <c r="INF36" s="462"/>
      <c r="ING36" s="458"/>
      <c r="INH36" s="451"/>
      <c r="INI36" s="463"/>
      <c r="INJ36" s="451"/>
      <c r="INK36" s="451"/>
      <c r="INL36" s="453"/>
      <c r="INN36" s="449"/>
      <c r="INO36" s="449"/>
      <c r="INP36" s="449"/>
      <c r="INQ36" s="450"/>
      <c r="INR36" s="451"/>
      <c r="INS36" s="451"/>
      <c r="INT36" s="451"/>
      <c r="INU36" s="449"/>
      <c r="INV36" s="452"/>
      <c r="INW36" s="453"/>
      <c r="INX36" s="454"/>
      <c r="INY36" s="449"/>
      <c r="INZ36" s="453"/>
      <c r="IOA36" s="453"/>
      <c r="IOB36" s="450"/>
      <c r="IOC36" s="454"/>
      <c r="IOD36" s="455"/>
      <c r="IOE36" s="453"/>
      <c r="IOF36" s="456"/>
      <c r="IOG36" s="453"/>
      <c r="IOH36" s="456"/>
      <c r="IOI36" s="454"/>
      <c r="IOJ36" s="451"/>
      <c r="IOK36" s="454"/>
      <c r="IOL36" s="450"/>
      <c r="IOM36" s="456"/>
      <c r="ION36" s="456"/>
      <c r="IOO36" s="456"/>
      <c r="IOP36" s="456"/>
      <c r="IOQ36" s="271"/>
      <c r="IOR36" s="451"/>
      <c r="IOS36" s="454"/>
      <c r="IOT36" s="451"/>
      <c r="IOU36" s="457"/>
      <c r="IOV36" s="271"/>
      <c r="IOW36" s="451"/>
      <c r="IOX36" s="454"/>
      <c r="IOY36" s="451"/>
      <c r="IOZ36" s="457"/>
      <c r="IPA36" s="451"/>
      <c r="IPB36" s="457"/>
      <c r="IPC36" s="457"/>
      <c r="IPD36" s="457"/>
      <c r="IPE36" s="271"/>
      <c r="IPF36" s="271"/>
      <c r="IPG36" s="451"/>
      <c r="IPH36" s="454"/>
      <c r="IPI36" s="451"/>
      <c r="IPJ36" s="454"/>
      <c r="IPK36" s="458"/>
      <c r="IPL36" s="459"/>
      <c r="IPM36" s="460"/>
      <c r="IPN36" s="461"/>
      <c r="IPO36" s="462"/>
      <c r="IPP36" s="458"/>
      <c r="IPQ36" s="451"/>
      <c r="IPR36" s="463"/>
      <c r="IPS36" s="451"/>
      <c r="IPT36" s="451"/>
      <c r="IPU36" s="453"/>
      <c r="IPW36" s="449"/>
      <c r="IPX36" s="449"/>
      <c r="IPY36" s="449"/>
      <c r="IPZ36" s="450"/>
      <c r="IQA36" s="451"/>
      <c r="IQB36" s="451"/>
      <c r="IQC36" s="451"/>
      <c r="IQD36" s="449"/>
      <c r="IQE36" s="452"/>
      <c r="IQF36" s="453"/>
      <c r="IQG36" s="454"/>
      <c r="IQH36" s="449"/>
      <c r="IQI36" s="453"/>
      <c r="IQJ36" s="453"/>
      <c r="IQK36" s="450"/>
      <c r="IQL36" s="454"/>
      <c r="IQM36" s="455"/>
      <c r="IQN36" s="453"/>
      <c r="IQO36" s="456"/>
      <c r="IQP36" s="453"/>
      <c r="IQQ36" s="456"/>
      <c r="IQR36" s="454"/>
      <c r="IQS36" s="451"/>
      <c r="IQT36" s="454"/>
      <c r="IQU36" s="450"/>
      <c r="IQV36" s="456"/>
      <c r="IQW36" s="456"/>
      <c r="IQX36" s="456"/>
      <c r="IQY36" s="456"/>
      <c r="IQZ36" s="271"/>
      <c r="IRA36" s="451"/>
      <c r="IRB36" s="454"/>
      <c r="IRC36" s="451"/>
      <c r="IRD36" s="457"/>
      <c r="IRE36" s="271"/>
      <c r="IRF36" s="451"/>
      <c r="IRG36" s="454"/>
      <c r="IRH36" s="451"/>
      <c r="IRI36" s="457"/>
      <c r="IRJ36" s="451"/>
      <c r="IRK36" s="457"/>
      <c r="IRL36" s="457"/>
      <c r="IRM36" s="457"/>
      <c r="IRN36" s="271"/>
      <c r="IRO36" s="271"/>
      <c r="IRP36" s="451"/>
      <c r="IRQ36" s="454"/>
      <c r="IRR36" s="451"/>
      <c r="IRS36" s="454"/>
      <c r="IRT36" s="458"/>
      <c r="IRU36" s="459"/>
      <c r="IRV36" s="460"/>
      <c r="IRW36" s="461"/>
      <c r="IRX36" s="462"/>
      <c r="IRY36" s="458"/>
      <c r="IRZ36" s="451"/>
      <c r="ISA36" s="463"/>
      <c r="ISB36" s="451"/>
      <c r="ISC36" s="451"/>
      <c r="ISD36" s="453"/>
      <c r="ISF36" s="449"/>
      <c r="ISG36" s="449"/>
      <c r="ISH36" s="449"/>
      <c r="ISI36" s="450"/>
      <c r="ISJ36" s="451"/>
      <c r="ISK36" s="451"/>
      <c r="ISL36" s="451"/>
      <c r="ISM36" s="449"/>
      <c r="ISN36" s="452"/>
      <c r="ISO36" s="453"/>
      <c r="ISP36" s="454"/>
      <c r="ISQ36" s="449"/>
      <c r="ISR36" s="453"/>
      <c r="ISS36" s="453"/>
      <c r="IST36" s="450"/>
      <c r="ISU36" s="454"/>
      <c r="ISV36" s="455"/>
      <c r="ISW36" s="453"/>
      <c r="ISX36" s="456"/>
      <c r="ISY36" s="453"/>
      <c r="ISZ36" s="456"/>
      <c r="ITA36" s="454"/>
      <c r="ITB36" s="451"/>
      <c r="ITC36" s="454"/>
      <c r="ITD36" s="450"/>
      <c r="ITE36" s="456"/>
      <c r="ITF36" s="456"/>
      <c r="ITG36" s="456"/>
      <c r="ITH36" s="456"/>
      <c r="ITI36" s="271"/>
      <c r="ITJ36" s="451"/>
      <c r="ITK36" s="454"/>
      <c r="ITL36" s="451"/>
      <c r="ITM36" s="457"/>
      <c r="ITN36" s="271"/>
      <c r="ITO36" s="451"/>
      <c r="ITP36" s="454"/>
      <c r="ITQ36" s="451"/>
      <c r="ITR36" s="457"/>
      <c r="ITS36" s="451"/>
      <c r="ITT36" s="457"/>
      <c r="ITU36" s="457"/>
      <c r="ITV36" s="457"/>
      <c r="ITW36" s="271"/>
      <c r="ITX36" s="271"/>
      <c r="ITY36" s="451"/>
      <c r="ITZ36" s="454"/>
      <c r="IUA36" s="451"/>
      <c r="IUB36" s="454"/>
      <c r="IUC36" s="458"/>
      <c r="IUD36" s="459"/>
      <c r="IUE36" s="460"/>
      <c r="IUF36" s="461"/>
      <c r="IUG36" s="462"/>
      <c r="IUH36" s="458"/>
      <c r="IUI36" s="451"/>
      <c r="IUJ36" s="463"/>
      <c r="IUK36" s="451"/>
      <c r="IUL36" s="451"/>
      <c r="IUM36" s="453"/>
      <c r="IUO36" s="449"/>
      <c r="IUP36" s="449"/>
      <c r="IUQ36" s="449"/>
      <c r="IUR36" s="450"/>
      <c r="IUS36" s="451"/>
      <c r="IUT36" s="451"/>
      <c r="IUU36" s="451"/>
      <c r="IUV36" s="449"/>
      <c r="IUW36" s="452"/>
      <c r="IUX36" s="453"/>
      <c r="IUY36" s="454"/>
      <c r="IUZ36" s="449"/>
      <c r="IVA36" s="453"/>
      <c r="IVB36" s="453"/>
      <c r="IVC36" s="450"/>
      <c r="IVD36" s="454"/>
      <c r="IVE36" s="455"/>
      <c r="IVF36" s="453"/>
      <c r="IVG36" s="456"/>
      <c r="IVH36" s="453"/>
      <c r="IVI36" s="456"/>
      <c r="IVJ36" s="454"/>
      <c r="IVK36" s="451"/>
      <c r="IVL36" s="454"/>
      <c r="IVM36" s="450"/>
      <c r="IVN36" s="456"/>
      <c r="IVO36" s="456"/>
      <c r="IVP36" s="456"/>
      <c r="IVQ36" s="456"/>
      <c r="IVR36" s="271"/>
      <c r="IVS36" s="451"/>
      <c r="IVT36" s="454"/>
      <c r="IVU36" s="451"/>
      <c r="IVV36" s="457"/>
      <c r="IVW36" s="271"/>
      <c r="IVX36" s="451"/>
      <c r="IVY36" s="454"/>
      <c r="IVZ36" s="451"/>
      <c r="IWA36" s="457"/>
      <c r="IWB36" s="451"/>
      <c r="IWC36" s="457"/>
      <c r="IWD36" s="457"/>
      <c r="IWE36" s="457"/>
      <c r="IWF36" s="271"/>
      <c r="IWG36" s="271"/>
      <c r="IWH36" s="451"/>
      <c r="IWI36" s="454"/>
      <c r="IWJ36" s="451"/>
      <c r="IWK36" s="454"/>
      <c r="IWL36" s="458"/>
      <c r="IWM36" s="459"/>
      <c r="IWN36" s="460"/>
      <c r="IWO36" s="461"/>
      <c r="IWP36" s="462"/>
      <c r="IWQ36" s="458"/>
      <c r="IWR36" s="451"/>
      <c r="IWS36" s="463"/>
      <c r="IWT36" s="451"/>
      <c r="IWU36" s="451"/>
      <c r="IWV36" s="453"/>
      <c r="IWX36" s="449"/>
      <c r="IWY36" s="449"/>
      <c r="IWZ36" s="449"/>
      <c r="IXA36" s="450"/>
      <c r="IXB36" s="451"/>
      <c r="IXC36" s="451"/>
      <c r="IXD36" s="451"/>
      <c r="IXE36" s="449"/>
      <c r="IXF36" s="452"/>
      <c r="IXG36" s="453"/>
      <c r="IXH36" s="454"/>
      <c r="IXI36" s="449"/>
      <c r="IXJ36" s="453"/>
      <c r="IXK36" s="453"/>
      <c r="IXL36" s="450"/>
      <c r="IXM36" s="454"/>
      <c r="IXN36" s="455"/>
      <c r="IXO36" s="453"/>
      <c r="IXP36" s="456"/>
      <c r="IXQ36" s="453"/>
      <c r="IXR36" s="456"/>
      <c r="IXS36" s="454"/>
      <c r="IXT36" s="451"/>
      <c r="IXU36" s="454"/>
      <c r="IXV36" s="450"/>
      <c r="IXW36" s="456"/>
      <c r="IXX36" s="456"/>
      <c r="IXY36" s="456"/>
      <c r="IXZ36" s="456"/>
      <c r="IYA36" s="271"/>
      <c r="IYB36" s="451"/>
      <c r="IYC36" s="454"/>
      <c r="IYD36" s="451"/>
      <c r="IYE36" s="457"/>
      <c r="IYF36" s="271"/>
      <c r="IYG36" s="451"/>
      <c r="IYH36" s="454"/>
      <c r="IYI36" s="451"/>
      <c r="IYJ36" s="457"/>
      <c r="IYK36" s="451"/>
      <c r="IYL36" s="457"/>
      <c r="IYM36" s="457"/>
      <c r="IYN36" s="457"/>
      <c r="IYO36" s="271"/>
      <c r="IYP36" s="271"/>
      <c r="IYQ36" s="451"/>
      <c r="IYR36" s="454"/>
      <c r="IYS36" s="451"/>
      <c r="IYT36" s="454"/>
      <c r="IYU36" s="458"/>
      <c r="IYV36" s="459"/>
      <c r="IYW36" s="460"/>
      <c r="IYX36" s="461"/>
      <c r="IYY36" s="462"/>
      <c r="IYZ36" s="458"/>
      <c r="IZA36" s="451"/>
      <c r="IZB36" s="463"/>
      <c r="IZC36" s="451"/>
      <c r="IZD36" s="451"/>
      <c r="IZE36" s="453"/>
      <c r="IZG36" s="449"/>
      <c r="IZH36" s="449"/>
      <c r="IZI36" s="449"/>
      <c r="IZJ36" s="450"/>
      <c r="IZK36" s="451"/>
      <c r="IZL36" s="451"/>
      <c r="IZM36" s="451"/>
      <c r="IZN36" s="449"/>
      <c r="IZO36" s="452"/>
      <c r="IZP36" s="453"/>
      <c r="IZQ36" s="454"/>
      <c r="IZR36" s="449"/>
      <c r="IZS36" s="453"/>
      <c r="IZT36" s="453"/>
      <c r="IZU36" s="450"/>
      <c r="IZV36" s="454"/>
      <c r="IZW36" s="455"/>
      <c r="IZX36" s="453"/>
      <c r="IZY36" s="456"/>
      <c r="IZZ36" s="453"/>
      <c r="JAA36" s="456"/>
      <c r="JAB36" s="454"/>
      <c r="JAC36" s="451"/>
      <c r="JAD36" s="454"/>
      <c r="JAE36" s="450"/>
      <c r="JAF36" s="456"/>
      <c r="JAG36" s="456"/>
      <c r="JAH36" s="456"/>
      <c r="JAI36" s="456"/>
      <c r="JAJ36" s="271"/>
      <c r="JAK36" s="451"/>
      <c r="JAL36" s="454"/>
      <c r="JAM36" s="451"/>
      <c r="JAN36" s="457"/>
      <c r="JAO36" s="271"/>
      <c r="JAP36" s="451"/>
      <c r="JAQ36" s="454"/>
      <c r="JAR36" s="451"/>
      <c r="JAS36" s="457"/>
      <c r="JAT36" s="451"/>
      <c r="JAU36" s="457"/>
      <c r="JAV36" s="457"/>
      <c r="JAW36" s="457"/>
      <c r="JAX36" s="271"/>
      <c r="JAY36" s="271"/>
      <c r="JAZ36" s="451"/>
      <c r="JBA36" s="454"/>
      <c r="JBB36" s="451"/>
      <c r="JBC36" s="454"/>
      <c r="JBD36" s="458"/>
      <c r="JBE36" s="459"/>
      <c r="JBF36" s="460"/>
      <c r="JBG36" s="461"/>
      <c r="JBH36" s="462"/>
      <c r="JBI36" s="458"/>
      <c r="JBJ36" s="451"/>
      <c r="JBK36" s="463"/>
      <c r="JBL36" s="451"/>
      <c r="JBM36" s="451"/>
      <c r="JBN36" s="453"/>
      <c r="JBP36" s="449"/>
      <c r="JBQ36" s="449"/>
      <c r="JBR36" s="449"/>
      <c r="JBS36" s="450"/>
      <c r="JBT36" s="451"/>
      <c r="JBU36" s="451"/>
      <c r="JBV36" s="451"/>
      <c r="JBW36" s="449"/>
      <c r="JBX36" s="452"/>
      <c r="JBY36" s="453"/>
      <c r="JBZ36" s="454"/>
      <c r="JCA36" s="449"/>
      <c r="JCB36" s="453"/>
      <c r="JCC36" s="453"/>
      <c r="JCD36" s="450"/>
      <c r="JCE36" s="454"/>
      <c r="JCF36" s="455"/>
      <c r="JCG36" s="453"/>
      <c r="JCH36" s="456"/>
      <c r="JCI36" s="453"/>
      <c r="JCJ36" s="456"/>
      <c r="JCK36" s="454"/>
      <c r="JCL36" s="451"/>
      <c r="JCM36" s="454"/>
      <c r="JCN36" s="450"/>
      <c r="JCO36" s="456"/>
      <c r="JCP36" s="456"/>
      <c r="JCQ36" s="456"/>
      <c r="JCR36" s="456"/>
      <c r="JCS36" s="271"/>
      <c r="JCT36" s="451"/>
      <c r="JCU36" s="454"/>
      <c r="JCV36" s="451"/>
      <c r="JCW36" s="457"/>
      <c r="JCX36" s="271"/>
      <c r="JCY36" s="451"/>
      <c r="JCZ36" s="454"/>
      <c r="JDA36" s="451"/>
      <c r="JDB36" s="457"/>
      <c r="JDC36" s="451"/>
      <c r="JDD36" s="457"/>
      <c r="JDE36" s="457"/>
      <c r="JDF36" s="457"/>
      <c r="JDG36" s="271"/>
      <c r="JDH36" s="271"/>
      <c r="JDI36" s="451"/>
      <c r="JDJ36" s="454"/>
      <c r="JDK36" s="451"/>
      <c r="JDL36" s="454"/>
      <c r="JDM36" s="458"/>
      <c r="JDN36" s="459"/>
      <c r="JDO36" s="460"/>
      <c r="JDP36" s="461"/>
      <c r="JDQ36" s="462"/>
      <c r="JDR36" s="458"/>
      <c r="JDS36" s="451"/>
      <c r="JDT36" s="463"/>
      <c r="JDU36" s="451"/>
      <c r="JDV36" s="451"/>
      <c r="JDW36" s="453"/>
      <c r="JDY36" s="449"/>
      <c r="JDZ36" s="449"/>
      <c r="JEA36" s="449"/>
      <c r="JEB36" s="450"/>
      <c r="JEC36" s="451"/>
      <c r="JED36" s="451"/>
      <c r="JEE36" s="451"/>
      <c r="JEF36" s="449"/>
      <c r="JEG36" s="452"/>
      <c r="JEH36" s="453"/>
      <c r="JEI36" s="454"/>
      <c r="JEJ36" s="449"/>
      <c r="JEK36" s="453"/>
      <c r="JEL36" s="453"/>
      <c r="JEM36" s="450"/>
      <c r="JEN36" s="454"/>
      <c r="JEO36" s="455"/>
      <c r="JEP36" s="453"/>
      <c r="JEQ36" s="456"/>
      <c r="JER36" s="453"/>
      <c r="JES36" s="456"/>
      <c r="JET36" s="454"/>
      <c r="JEU36" s="451"/>
      <c r="JEV36" s="454"/>
      <c r="JEW36" s="450"/>
      <c r="JEX36" s="456"/>
      <c r="JEY36" s="456"/>
      <c r="JEZ36" s="456"/>
      <c r="JFA36" s="456"/>
      <c r="JFB36" s="271"/>
      <c r="JFC36" s="451"/>
      <c r="JFD36" s="454"/>
      <c r="JFE36" s="451"/>
      <c r="JFF36" s="457"/>
      <c r="JFG36" s="271"/>
      <c r="JFH36" s="451"/>
      <c r="JFI36" s="454"/>
      <c r="JFJ36" s="451"/>
      <c r="JFK36" s="457"/>
      <c r="JFL36" s="451"/>
      <c r="JFM36" s="457"/>
      <c r="JFN36" s="457"/>
      <c r="JFO36" s="457"/>
      <c r="JFP36" s="271"/>
      <c r="JFQ36" s="271"/>
      <c r="JFR36" s="451"/>
      <c r="JFS36" s="454"/>
      <c r="JFT36" s="451"/>
      <c r="JFU36" s="454"/>
      <c r="JFV36" s="458"/>
      <c r="JFW36" s="459"/>
      <c r="JFX36" s="460"/>
      <c r="JFY36" s="461"/>
      <c r="JFZ36" s="462"/>
      <c r="JGA36" s="458"/>
      <c r="JGB36" s="451"/>
      <c r="JGC36" s="463"/>
      <c r="JGD36" s="451"/>
      <c r="JGE36" s="451"/>
      <c r="JGF36" s="453"/>
      <c r="JGH36" s="449"/>
      <c r="JGI36" s="449"/>
      <c r="JGJ36" s="449"/>
      <c r="JGK36" s="450"/>
      <c r="JGL36" s="451"/>
      <c r="JGM36" s="451"/>
      <c r="JGN36" s="451"/>
      <c r="JGO36" s="449"/>
      <c r="JGP36" s="452"/>
      <c r="JGQ36" s="453"/>
      <c r="JGR36" s="454"/>
      <c r="JGS36" s="449"/>
      <c r="JGT36" s="453"/>
      <c r="JGU36" s="453"/>
      <c r="JGV36" s="450"/>
      <c r="JGW36" s="454"/>
      <c r="JGX36" s="455"/>
      <c r="JGY36" s="453"/>
      <c r="JGZ36" s="456"/>
      <c r="JHA36" s="453"/>
      <c r="JHB36" s="456"/>
      <c r="JHC36" s="454"/>
      <c r="JHD36" s="451"/>
      <c r="JHE36" s="454"/>
      <c r="JHF36" s="450"/>
      <c r="JHG36" s="456"/>
      <c r="JHH36" s="456"/>
      <c r="JHI36" s="456"/>
      <c r="JHJ36" s="456"/>
      <c r="JHK36" s="271"/>
      <c r="JHL36" s="451"/>
      <c r="JHM36" s="454"/>
      <c r="JHN36" s="451"/>
      <c r="JHO36" s="457"/>
      <c r="JHP36" s="271"/>
      <c r="JHQ36" s="451"/>
      <c r="JHR36" s="454"/>
      <c r="JHS36" s="451"/>
      <c r="JHT36" s="457"/>
      <c r="JHU36" s="451"/>
      <c r="JHV36" s="457"/>
      <c r="JHW36" s="457"/>
      <c r="JHX36" s="457"/>
      <c r="JHY36" s="271"/>
      <c r="JHZ36" s="271"/>
      <c r="JIA36" s="451"/>
      <c r="JIB36" s="454"/>
      <c r="JIC36" s="451"/>
      <c r="JID36" s="454"/>
      <c r="JIE36" s="458"/>
      <c r="JIF36" s="459"/>
      <c r="JIG36" s="460"/>
      <c r="JIH36" s="461"/>
      <c r="JII36" s="462"/>
      <c r="JIJ36" s="458"/>
      <c r="JIK36" s="451"/>
      <c r="JIL36" s="463"/>
      <c r="JIM36" s="451"/>
      <c r="JIN36" s="451"/>
      <c r="JIO36" s="453"/>
      <c r="JIQ36" s="449"/>
      <c r="JIR36" s="449"/>
      <c r="JIS36" s="449"/>
      <c r="JIT36" s="450"/>
      <c r="JIU36" s="451"/>
      <c r="JIV36" s="451"/>
      <c r="JIW36" s="451"/>
      <c r="JIX36" s="449"/>
      <c r="JIY36" s="452"/>
      <c r="JIZ36" s="453"/>
      <c r="JJA36" s="454"/>
      <c r="JJB36" s="449"/>
      <c r="JJC36" s="453"/>
      <c r="JJD36" s="453"/>
      <c r="JJE36" s="450"/>
      <c r="JJF36" s="454"/>
      <c r="JJG36" s="455"/>
      <c r="JJH36" s="453"/>
      <c r="JJI36" s="456"/>
      <c r="JJJ36" s="453"/>
      <c r="JJK36" s="456"/>
      <c r="JJL36" s="454"/>
      <c r="JJM36" s="451"/>
      <c r="JJN36" s="454"/>
      <c r="JJO36" s="450"/>
      <c r="JJP36" s="456"/>
      <c r="JJQ36" s="456"/>
      <c r="JJR36" s="456"/>
      <c r="JJS36" s="456"/>
      <c r="JJT36" s="271"/>
      <c r="JJU36" s="451"/>
      <c r="JJV36" s="454"/>
      <c r="JJW36" s="451"/>
      <c r="JJX36" s="457"/>
      <c r="JJY36" s="271"/>
      <c r="JJZ36" s="451"/>
      <c r="JKA36" s="454"/>
      <c r="JKB36" s="451"/>
      <c r="JKC36" s="457"/>
      <c r="JKD36" s="451"/>
      <c r="JKE36" s="457"/>
      <c r="JKF36" s="457"/>
      <c r="JKG36" s="457"/>
      <c r="JKH36" s="271"/>
      <c r="JKI36" s="271"/>
      <c r="JKJ36" s="451"/>
      <c r="JKK36" s="454"/>
      <c r="JKL36" s="451"/>
      <c r="JKM36" s="454"/>
      <c r="JKN36" s="458"/>
      <c r="JKO36" s="459"/>
      <c r="JKP36" s="460"/>
      <c r="JKQ36" s="461"/>
      <c r="JKR36" s="462"/>
      <c r="JKS36" s="458"/>
      <c r="JKT36" s="451"/>
      <c r="JKU36" s="463"/>
      <c r="JKV36" s="451"/>
      <c r="JKW36" s="451"/>
      <c r="JKX36" s="453"/>
      <c r="JKZ36" s="449"/>
      <c r="JLA36" s="449"/>
      <c r="JLB36" s="449"/>
      <c r="JLC36" s="450"/>
      <c r="JLD36" s="451"/>
      <c r="JLE36" s="451"/>
      <c r="JLF36" s="451"/>
      <c r="JLG36" s="449"/>
      <c r="JLH36" s="452"/>
      <c r="JLI36" s="453"/>
      <c r="JLJ36" s="454"/>
      <c r="JLK36" s="449"/>
      <c r="JLL36" s="453"/>
      <c r="JLM36" s="453"/>
      <c r="JLN36" s="450"/>
      <c r="JLO36" s="454"/>
      <c r="JLP36" s="455"/>
      <c r="JLQ36" s="453"/>
      <c r="JLR36" s="456"/>
      <c r="JLS36" s="453"/>
      <c r="JLT36" s="456"/>
      <c r="JLU36" s="454"/>
      <c r="JLV36" s="451"/>
      <c r="JLW36" s="454"/>
      <c r="JLX36" s="450"/>
      <c r="JLY36" s="456"/>
      <c r="JLZ36" s="456"/>
      <c r="JMA36" s="456"/>
      <c r="JMB36" s="456"/>
      <c r="JMC36" s="271"/>
      <c r="JMD36" s="451"/>
      <c r="JME36" s="454"/>
      <c r="JMF36" s="451"/>
      <c r="JMG36" s="457"/>
      <c r="JMH36" s="271"/>
      <c r="JMI36" s="451"/>
      <c r="JMJ36" s="454"/>
      <c r="JMK36" s="451"/>
      <c r="JML36" s="457"/>
      <c r="JMM36" s="451"/>
      <c r="JMN36" s="457"/>
      <c r="JMO36" s="457"/>
      <c r="JMP36" s="457"/>
      <c r="JMQ36" s="271"/>
      <c r="JMR36" s="271"/>
      <c r="JMS36" s="451"/>
      <c r="JMT36" s="454"/>
      <c r="JMU36" s="451"/>
      <c r="JMV36" s="454"/>
      <c r="JMW36" s="458"/>
      <c r="JMX36" s="459"/>
      <c r="JMY36" s="460"/>
      <c r="JMZ36" s="461"/>
      <c r="JNA36" s="462"/>
      <c r="JNB36" s="458"/>
      <c r="JNC36" s="451"/>
      <c r="JND36" s="463"/>
      <c r="JNE36" s="451"/>
      <c r="JNF36" s="451"/>
      <c r="JNG36" s="453"/>
      <c r="JNI36" s="449"/>
      <c r="JNJ36" s="449"/>
      <c r="JNK36" s="449"/>
      <c r="JNL36" s="450"/>
      <c r="JNM36" s="451"/>
      <c r="JNN36" s="451"/>
      <c r="JNO36" s="451"/>
      <c r="JNP36" s="449"/>
      <c r="JNQ36" s="452"/>
      <c r="JNR36" s="453"/>
      <c r="JNS36" s="454"/>
      <c r="JNT36" s="449"/>
      <c r="JNU36" s="453"/>
      <c r="JNV36" s="453"/>
      <c r="JNW36" s="450"/>
      <c r="JNX36" s="454"/>
      <c r="JNY36" s="455"/>
      <c r="JNZ36" s="453"/>
      <c r="JOA36" s="456"/>
      <c r="JOB36" s="453"/>
      <c r="JOC36" s="456"/>
      <c r="JOD36" s="454"/>
      <c r="JOE36" s="451"/>
      <c r="JOF36" s="454"/>
      <c r="JOG36" s="450"/>
      <c r="JOH36" s="456"/>
      <c r="JOI36" s="456"/>
      <c r="JOJ36" s="456"/>
      <c r="JOK36" s="456"/>
      <c r="JOL36" s="271"/>
      <c r="JOM36" s="451"/>
      <c r="JON36" s="454"/>
      <c r="JOO36" s="451"/>
      <c r="JOP36" s="457"/>
      <c r="JOQ36" s="271"/>
      <c r="JOR36" s="451"/>
      <c r="JOS36" s="454"/>
      <c r="JOT36" s="451"/>
      <c r="JOU36" s="457"/>
      <c r="JOV36" s="451"/>
      <c r="JOW36" s="457"/>
      <c r="JOX36" s="457"/>
      <c r="JOY36" s="457"/>
      <c r="JOZ36" s="271"/>
      <c r="JPA36" s="271"/>
      <c r="JPB36" s="451"/>
      <c r="JPC36" s="454"/>
      <c r="JPD36" s="451"/>
      <c r="JPE36" s="454"/>
      <c r="JPF36" s="458"/>
      <c r="JPG36" s="459"/>
      <c r="JPH36" s="460"/>
      <c r="JPI36" s="461"/>
      <c r="JPJ36" s="462"/>
      <c r="JPK36" s="458"/>
      <c r="JPL36" s="451"/>
      <c r="JPM36" s="463"/>
      <c r="JPN36" s="451"/>
      <c r="JPO36" s="451"/>
      <c r="JPP36" s="453"/>
      <c r="JPR36" s="449"/>
      <c r="JPS36" s="449"/>
      <c r="JPT36" s="449"/>
      <c r="JPU36" s="450"/>
      <c r="JPV36" s="451"/>
      <c r="JPW36" s="451"/>
      <c r="JPX36" s="451"/>
      <c r="JPY36" s="449"/>
      <c r="JPZ36" s="452"/>
      <c r="JQA36" s="453"/>
      <c r="JQB36" s="454"/>
      <c r="JQC36" s="449"/>
      <c r="JQD36" s="453"/>
      <c r="JQE36" s="453"/>
      <c r="JQF36" s="450"/>
      <c r="JQG36" s="454"/>
      <c r="JQH36" s="455"/>
      <c r="JQI36" s="453"/>
      <c r="JQJ36" s="456"/>
      <c r="JQK36" s="453"/>
      <c r="JQL36" s="456"/>
      <c r="JQM36" s="454"/>
      <c r="JQN36" s="451"/>
      <c r="JQO36" s="454"/>
      <c r="JQP36" s="450"/>
      <c r="JQQ36" s="456"/>
      <c r="JQR36" s="456"/>
      <c r="JQS36" s="456"/>
      <c r="JQT36" s="456"/>
      <c r="JQU36" s="271"/>
      <c r="JQV36" s="451"/>
      <c r="JQW36" s="454"/>
      <c r="JQX36" s="451"/>
      <c r="JQY36" s="457"/>
      <c r="JQZ36" s="271"/>
      <c r="JRA36" s="451"/>
      <c r="JRB36" s="454"/>
      <c r="JRC36" s="451"/>
      <c r="JRD36" s="457"/>
      <c r="JRE36" s="451"/>
      <c r="JRF36" s="457"/>
      <c r="JRG36" s="457"/>
      <c r="JRH36" s="457"/>
      <c r="JRI36" s="271"/>
      <c r="JRJ36" s="271"/>
      <c r="JRK36" s="451"/>
      <c r="JRL36" s="454"/>
      <c r="JRM36" s="451"/>
      <c r="JRN36" s="454"/>
      <c r="JRO36" s="458"/>
      <c r="JRP36" s="459"/>
      <c r="JRQ36" s="460"/>
      <c r="JRR36" s="461"/>
      <c r="JRS36" s="462"/>
      <c r="JRT36" s="458"/>
      <c r="JRU36" s="451"/>
      <c r="JRV36" s="463"/>
      <c r="JRW36" s="451"/>
      <c r="JRX36" s="451"/>
      <c r="JRY36" s="453"/>
      <c r="JSA36" s="449"/>
      <c r="JSB36" s="449"/>
      <c r="JSC36" s="449"/>
      <c r="JSD36" s="450"/>
      <c r="JSE36" s="451"/>
      <c r="JSF36" s="451"/>
      <c r="JSG36" s="451"/>
      <c r="JSH36" s="449"/>
      <c r="JSI36" s="452"/>
      <c r="JSJ36" s="453"/>
      <c r="JSK36" s="454"/>
      <c r="JSL36" s="449"/>
      <c r="JSM36" s="453"/>
      <c r="JSN36" s="453"/>
      <c r="JSO36" s="450"/>
      <c r="JSP36" s="454"/>
      <c r="JSQ36" s="455"/>
      <c r="JSR36" s="453"/>
      <c r="JSS36" s="456"/>
      <c r="JST36" s="453"/>
      <c r="JSU36" s="456"/>
      <c r="JSV36" s="454"/>
      <c r="JSW36" s="451"/>
      <c r="JSX36" s="454"/>
      <c r="JSY36" s="450"/>
      <c r="JSZ36" s="456"/>
      <c r="JTA36" s="456"/>
      <c r="JTB36" s="456"/>
      <c r="JTC36" s="456"/>
      <c r="JTD36" s="271"/>
      <c r="JTE36" s="451"/>
      <c r="JTF36" s="454"/>
      <c r="JTG36" s="451"/>
      <c r="JTH36" s="457"/>
      <c r="JTI36" s="271"/>
      <c r="JTJ36" s="451"/>
      <c r="JTK36" s="454"/>
      <c r="JTL36" s="451"/>
      <c r="JTM36" s="457"/>
      <c r="JTN36" s="451"/>
      <c r="JTO36" s="457"/>
      <c r="JTP36" s="457"/>
      <c r="JTQ36" s="457"/>
      <c r="JTR36" s="271"/>
      <c r="JTS36" s="271"/>
      <c r="JTT36" s="451"/>
      <c r="JTU36" s="454"/>
      <c r="JTV36" s="451"/>
      <c r="JTW36" s="454"/>
      <c r="JTX36" s="458"/>
      <c r="JTY36" s="459"/>
      <c r="JTZ36" s="460"/>
      <c r="JUA36" s="461"/>
      <c r="JUB36" s="462"/>
      <c r="JUC36" s="458"/>
      <c r="JUD36" s="451"/>
      <c r="JUE36" s="463"/>
      <c r="JUF36" s="451"/>
      <c r="JUG36" s="451"/>
      <c r="JUH36" s="453"/>
      <c r="JUJ36" s="449"/>
      <c r="JUK36" s="449"/>
      <c r="JUL36" s="449"/>
      <c r="JUM36" s="450"/>
      <c r="JUN36" s="451"/>
      <c r="JUO36" s="451"/>
      <c r="JUP36" s="451"/>
      <c r="JUQ36" s="449"/>
      <c r="JUR36" s="452"/>
      <c r="JUS36" s="453"/>
      <c r="JUT36" s="454"/>
      <c r="JUU36" s="449"/>
      <c r="JUV36" s="453"/>
      <c r="JUW36" s="453"/>
      <c r="JUX36" s="450"/>
      <c r="JUY36" s="454"/>
      <c r="JUZ36" s="455"/>
      <c r="JVA36" s="453"/>
      <c r="JVB36" s="456"/>
      <c r="JVC36" s="453"/>
      <c r="JVD36" s="456"/>
      <c r="JVE36" s="454"/>
      <c r="JVF36" s="451"/>
      <c r="JVG36" s="454"/>
      <c r="JVH36" s="450"/>
      <c r="JVI36" s="456"/>
      <c r="JVJ36" s="456"/>
      <c r="JVK36" s="456"/>
      <c r="JVL36" s="456"/>
      <c r="JVM36" s="271"/>
      <c r="JVN36" s="451"/>
      <c r="JVO36" s="454"/>
      <c r="JVP36" s="451"/>
      <c r="JVQ36" s="457"/>
      <c r="JVR36" s="271"/>
      <c r="JVS36" s="451"/>
      <c r="JVT36" s="454"/>
      <c r="JVU36" s="451"/>
      <c r="JVV36" s="457"/>
      <c r="JVW36" s="451"/>
      <c r="JVX36" s="457"/>
      <c r="JVY36" s="457"/>
      <c r="JVZ36" s="457"/>
      <c r="JWA36" s="271"/>
      <c r="JWB36" s="271"/>
      <c r="JWC36" s="451"/>
      <c r="JWD36" s="454"/>
      <c r="JWE36" s="451"/>
      <c r="JWF36" s="454"/>
      <c r="JWG36" s="458"/>
      <c r="JWH36" s="459"/>
      <c r="JWI36" s="460"/>
      <c r="JWJ36" s="461"/>
      <c r="JWK36" s="462"/>
      <c r="JWL36" s="458"/>
      <c r="JWM36" s="451"/>
      <c r="JWN36" s="463"/>
      <c r="JWO36" s="451"/>
      <c r="JWP36" s="451"/>
      <c r="JWQ36" s="453"/>
      <c r="JWS36" s="449"/>
      <c r="JWT36" s="449"/>
      <c r="JWU36" s="449"/>
      <c r="JWV36" s="450"/>
      <c r="JWW36" s="451"/>
      <c r="JWX36" s="451"/>
      <c r="JWY36" s="451"/>
      <c r="JWZ36" s="449"/>
      <c r="JXA36" s="452"/>
      <c r="JXB36" s="453"/>
      <c r="JXC36" s="454"/>
      <c r="JXD36" s="449"/>
      <c r="JXE36" s="453"/>
      <c r="JXF36" s="453"/>
      <c r="JXG36" s="450"/>
      <c r="JXH36" s="454"/>
      <c r="JXI36" s="455"/>
      <c r="JXJ36" s="453"/>
      <c r="JXK36" s="456"/>
      <c r="JXL36" s="453"/>
      <c r="JXM36" s="456"/>
      <c r="JXN36" s="454"/>
      <c r="JXO36" s="451"/>
      <c r="JXP36" s="454"/>
      <c r="JXQ36" s="450"/>
      <c r="JXR36" s="456"/>
      <c r="JXS36" s="456"/>
      <c r="JXT36" s="456"/>
      <c r="JXU36" s="456"/>
      <c r="JXV36" s="271"/>
      <c r="JXW36" s="451"/>
      <c r="JXX36" s="454"/>
      <c r="JXY36" s="451"/>
      <c r="JXZ36" s="457"/>
      <c r="JYA36" s="271"/>
      <c r="JYB36" s="451"/>
      <c r="JYC36" s="454"/>
      <c r="JYD36" s="451"/>
      <c r="JYE36" s="457"/>
      <c r="JYF36" s="451"/>
      <c r="JYG36" s="457"/>
      <c r="JYH36" s="457"/>
      <c r="JYI36" s="457"/>
      <c r="JYJ36" s="271"/>
      <c r="JYK36" s="271"/>
      <c r="JYL36" s="451"/>
      <c r="JYM36" s="454"/>
      <c r="JYN36" s="451"/>
      <c r="JYO36" s="454"/>
      <c r="JYP36" s="458"/>
      <c r="JYQ36" s="459"/>
      <c r="JYR36" s="460"/>
      <c r="JYS36" s="461"/>
      <c r="JYT36" s="462"/>
      <c r="JYU36" s="458"/>
      <c r="JYV36" s="451"/>
      <c r="JYW36" s="463"/>
      <c r="JYX36" s="451"/>
      <c r="JYY36" s="451"/>
      <c r="JYZ36" s="453"/>
      <c r="JZB36" s="449"/>
      <c r="JZC36" s="449"/>
      <c r="JZD36" s="449"/>
      <c r="JZE36" s="450"/>
      <c r="JZF36" s="451"/>
      <c r="JZG36" s="451"/>
      <c r="JZH36" s="451"/>
      <c r="JZI36" s="449"/>
      <c r="JZJ36" s="452"/>
      <c r="JZK36" s="453"/>
      <c r="JZL36" s="454"/>
      <c r="JZM36" s="449"/>
      <c r="JZN36" s="453"/>
      <c r="JZO36" s="453"/>
      <c r="JZP36" s="450"/>
      <c r="JZQ36" s="454"/>
      <c r="JZR36" s="455"/>
      <c r="JZS36" s="453"/>
      <c r="JZT36" s="456"/>
      <c r="JZU36" s="453"/>
      <c r="JZV36" s="456"/>
      <c r="JZW36" s="454"/>
      <c r="JZX36" s="451"/>
      <c r="JZY36" s="454"/>
      <c r="JZZ36" s="450"/>
      <c r="KAA36" s="456"/>
      <c r="KAB36" s="456"/>
      <c r="KAC36" s="456"/>
      <c r="KAD36" s="456"/>
      <c r="KAE36" s="271"/>
      <c r="KAF36" s="451"/>
      <c r="KAG36" s="454"/>
      <c r="KAH36" s="451"/>
      <c r="KAI36" s="457"/>
      <c r="KAJ36" s="271"/>
      <c r="KAK36" s="451"/>
      <c r="KAL36" s="454"/>
      <c r="KAM36" s="451"/>
      <c r="KAN36" s="457"/>
      <c r="KAO36" s="451"/>
      <c r="KAP36" s="457"/>
      <c r="KAQ36" s="457"/>
      <c r="KAR36" s="457"/>
      <c r="KAS36" s="271"/>
      <c r="KAT36" s="271"/>
      <c r="KAU36" s="451"/>
      <c r="KAV36" s="454"/>
      <c r="KAW36" s="451"/>
      <c r="KAX36" s="454"/>
      <c r="KAY36" s="458"/>
      <c r="KAZ36" s="459"/>
      <c r="KBA36" s="460"/>
      <c r="KBB36" s="461"/>
      <c r="KBC36" s="462"/>
      <c r="KBD36" s="458"/>
      <c r="KBE36" s="451"/>
      <c r="KBF36" s="463"/>
      <c r="KBG36" s="451"/>
      <c r="KBH36" s="451"/>
      <c r="KBI36" s="453"/>
      <c r="KBK36" s="449"/>
      <c r="KBL36" s="449"/>
      <c r="KBM36" s="449"/>
      <c r="KBN36" s="450"/>
      <c r="KBO36" s="451"/>
      <c r="KBP36" s="451"/>
      <c r="KBQ36" s="451"/>
      <c r="KBR36" s="449"/>
      <c r="KBS36" s="452"/>
      <c r="KBT36" s="453"/>
      <c r="KBU36" s="454"/>
      <c r="KBV36" s="449"/>
      <c r="KBW36" s="453"/>
      <c r="KBX36" s="453"/>
      <c r="KBY36" s="450"/>
      <c r="KBZ36" s="454"/>
      <c r="KCA36" s="455"/>
      <c r="KCB36" s="453"/>
      <c r="KCC36" s="456"/>
      <c r="KCD36" s="453"/>
      <c r="KCE36" s="456"/>
      <c r="KCF36" s="454"/>
      <c r="KCG36" s="451"/>
      <c r="KCH36" s="454"/>
      <c r="KCI36" s="450"/>
      <c r="KCJ36" s="456"/>
      <c r="KCK36" s="456"/>
      <c r="KCL36" s="456"/>
      <c r="KCM36" s="456"/>
      <c r="KCN36" s="271"/>
      <c r="KCO36" s="451"/>
      <c r="KCP36" s="454"/>
      <c r="KCQ36" s="451"/>
      <c r="KCR36" s="457"/>
      <c r="KCS36" s="271"/>
      <c r="KCT36" s="451"/>
      <c r="KCU36" s="454"/>
      <c r="KCV36" s="451"/>
      <c r="KCW36" s="457"/>
      <c r="KCX36" s="451"/>
      <c r="KCY36" s="457"/>
      <c r="KCZ36" s="457"/>
      <c r="KDA36" s="457"/>
      <c r="KDB36" s="271"/>
      <c r="KDC36" s="271"/>
      <c r="KDD36" s="451"/>
      <c r="KDE36" s="454"/>
      <c r="KDF36" s="451"/>
      <c r="KDG36" s="454"/>
      <c r="KDH36" s="458"/>
      <c r="KDI36" s="459"/>
      <c r="KDJ36" s="460"/>
      <c r="KDK36" s="461"/>
      <c r="KDL36" s="462"/>
      <c r="KDM36" s="458"/>
      <c r="KDN36" s="451"/>
      <c r="KDO36" s="463"/>
      <c r="KDP36" s="451"/>
      <c r="KDQ36" s="451"/>
      <c r="KDR36" s="453"/>
      <c r="KDT36" s="449"/>
      <c r="KDU36" s="449"/>
      <c r="KDV36" s="449"/>
      <c r="KDW36" s="450"/>
      <c r="KDX36" s="451"/>
      <c r="KDY36" s="451"/>
      <c r="KDZ36" s="451"/>
      <c r="KEA36" s="449"/>
      <c r="KEB36" s="452"/>
      <c r="KEC36" s="453"/>
      <c r="KED36" s="454"/>
      <c r="KEE36" s="449"/>
      <c r="KEF36" s="453"/>
      <c r="KEG36" s="453"/>
      <c r="KEH36" s="450"/>
      <c r="KEI36" s="454"/>
      <c r="KEJ36" s="455"/>
      <c r="KEK36" s="453"/>
      <c r="KEL36" s="456"/>
      <c r="KEM36" s="453"/>
      <c r="KEN36" s="456"/>
      <c r="KEO36" s="454"/>
      <c r="KEP36" s="451"/>
      <c r="KEQ36" s="454"/>
      <c r="KER36" s="450"/>
      <c r="KES36" s="456"/>
      <c r="KET36" s="456"/>
      <c r="KEU36" s="456"/>
      <c r="KEV36" s="456"/>
      <c r="KEW36" s="271"/>
      <c r="KEX36" s="451"/>
      <c r="KEY36" s="454"/>
      <c r="KEZ36" s="451"/>
      <c r="KFA36" s="457"/>
      <c r="KFB36" s="271"/>
      <c r="KFC36" s="451"/>
      <c r="KFD36" s="454"/>
      <c r="KFE36" s="451"/>
      <c r="KFF36" s="457"/>
      <c r="KFG36" s="451"/>
      <c r="KFH36" s="457"/>
      <c r="KFI36" s="457"/>
      <c r="KFJ36" s="457"/>
      <c r="KFK36" s="271"/>
      <c r="KFL36" s="271"/>
      <c r="KFM36" s="451"/>
      <c r="KFN36" s="454"/>
      <c r="KFO36" s="451"/>
      <c r="KFP36" s="454"/>
      <c r="KFQ36" s="458"/>
      <c r="KFR36" s="459"/>
      <c r="KFS36" s="460"/>
      <c r="KFT36" s="461"/>
      <c r="KFU36" s="462"/>
      <c r="KFV36" s="458"/>
      <c r="KFW36" s="451"/>
      <c r="KFX36" s="463"/>
      <c r="KFY36" s="451"/>
      <c r="KFZ36" s="451"/>
      <c r="KGA36" s="453"/>
      <c r="KGC36" s="449"/>
      <c r="KGD36" s="449"/>
      <c r="KGE36" s="449"/>
      <c r="KGF36" s="450"/>
      <c r="KGG36" s="451"/>
      <c r="KGH36" s="451"/>
      <c r="KGI36" s="451"/>
      <c r="KGJ36" s="449"/>
      <c r="KGK36" s="452"/>
      <c r="KGL36" s="453"/>
      <c r="KGM36" s="454"/>
      <c r="KGN36" s="449"/>
      <c r="KGO36" s="453"/>
      <c r="KGP36" s="453"/>
      <c r="KGQ36" s="450"/>
      <c r="KGR36" s="454"/>
      <c r="KGS36" s="455"/>
      <c r="KGT36" s="453"/>
      <c r="KGU36" s="456"/>
      <c r="KGV36" s="453"/>
      <c r="KGW36" s="456"/>
      <c r="KGX36" s="454"/>
      <c r="KGY36" s="451"/>
      <c r="KGZ36" s="454"/>
      <c r="KHA36" s="450"/>
      <c r="KHB36" s="456"/>
      <c r="KHC36" s="456"/>
      <c r="KHD36" s="456"/>
      <c r="KHE36" s="456"/>
      <c r="KHF36" s="271"/>
      <c r="KHG36" s="451"/>
      <c r="KHH36" s="454"/>
      <c r="KHI36" s="451"/>
      <c r="KHJ36" s="457"/>
      <c r="KHK36" s="271"/>
      <c r="KHL36" s="451"/>
      <c r="KHM36" s="454"/>
      <c r="KHN36" s="451"/>
      <c r="KHO36" s="457"/>
      <c r="KHP36" s="451"/>
      <c r="KHQ36" s="457"/>
      <c r="KHR36" s="457"/>
      <c r="KHS36" s="457"/>
      <c r="KHT36" s="271"/>
      <c r="KHU36" s="271"/>
      <c r="KHV36" s="451"/>
      <c r="KHW36" s="454"/>
      <c r="KHX36" s="451"/>
      <c r="KHY36" s="454"/>
      <c r="KHZ36" s="458"/>
      <c r="KIA36" s="459"/>
      <c r="KIB36" s="460"/>
      <c r="KIC36" s="461"/>
      <c r="KID36" s="462"/>
      <c r="KIE36" s="458"/>
      <c r="KIF36" s="451"/>
      <c r="KIG36" s="463"/>
      <c r="KIH36" s="451"/>
      <c r="KII36" s="451"/>
      <c r="KIJ36" s="453"/>
      <c r="KIL36" s="449"/>
      <c r="KIM36" s="449"/>
      <c r="KIN36" s="449"/>
      <c r="KIO36" s="450"/>
      <c r="KIP36" s="451"/>
      <c r="KIQ36" s="451"/>
      <c r="KIR36" s="451"/>
      <c r="KIS36" s="449"/>
      <c r="KIT36" s="452"/>
      <c r="KIU36" s="453"/>
      <c r="KIV36" s="454"/>
      <c r="KIW36" s="449"/>
      <c r="KIX36" s="453"/>
      <c r="KIY36" s="453"/>
      <c r="KIZ36" s="450"/>
      <c r="KJA36" s="454"/>
      <c r="KJB36" s="455"/>
      <c r="KJC36" s="453"/>
      <c r="KJD36" s="456"/>
      <c r="KJE36" s="453"/>
      <c r="KJF36" s="456"/>
      <c r="KJG36" s="454"/>
      <c r="KJH36" s="451"/>
      <c r="KJI36" s="454"/>
      <c r="KJJ36" s="450"/>
      <c r="KJK36" s="456"/>
      <c r="KJL36" s="456"/>
      <c r="KJM36" s="456"/>
      <c r="KJN36" s="456"/>
      <c r="KJO36" s="271"/>
      <c r="KJP36" s="451"/>
      <c r="KJQ36" s="454"/>
      <c r="KJR36" s="451"/>
      <c r="KJS36" s="457"/>
      <c r="KJT36" s="271"/>
      <c r="KJU36" s="451"/>
      <c r="KJV36" s="454"/>
      <c r="KJW36" s="451"/>
      <c r="KJX36" s="457"/>
      <c r="KJY36" s="451"/>
      <c r="KJZ36" s="457"/>
      <c r="KKA36" s="457"/>
      <c r="KKB36" s="457"/>
      <c r="KKC36" s="271"/>
      <c r="KKD36" s="271"/>
      <c r="KKE36" s="451"/>
      <c r="KKF36" s="454"/>
      <c r="KKG36" s="451"/>
      <c r="KKH36" s="454"/>
      <c r="KKI36" s="458"/>
      <c r="KKJ36" s="459"/>
      <c r="KKK36" s="460"/>
      <c r="KKL36" s="461"/>
      <c r="KKM36" s="462"/>
      <c r="KKN36" s="458"/>
      <c r="KKO36" s="451"/>
      <c r="KKP36" s="463"/>
      <c r="KKQ36" s="451"/>
      <c r="KKR36" s="451"/>
      <c r="KKS36" s="453"/>
      <c r="KKU36" s="449"/>
      <c r="KKV36" s="449"/>
      <c r="KKW36" s="449"/>
      <c r="KKX36" s="450"/>
      <c r="KKY36" s="451"/>
      <c r="KKZ36" s="451"/>
      <c r="KLA36" s="451"/>
      <c r="KLB36" s="449"/>
      <c r="KLC36" s="452"/>
      <c r="KLD36" s="453"/>
      <c r="KLE36" s="454"/>
      <c r="KLF36" s="449"/>
      <c r="KLG36" s="453"/>
      <c r="KLH36" s="453"/>
      <c r="KLI36" s="450"/>
      <c r="KLJ36" s="454"/>
      <c r="KLK36" s="455"/>
      <c r="KLL36" s="453"/>
      <c r="KLM36" s="456"/>
      <c r="KLN36" s="453"/>
      <c r="KLO36" s="456"/>
      <c r="KLP36" s="454"/>
      <c r="KLQ36" s="451"/>
      <c r="KLR36" s="454"/>
      <c r="KLS36" s="450"/>
      <c r="KLT36" s="456"/>
      <c r="KLU36" s="456"/>
      <c r="KLV36" s="456"/>
      <c r="KLW36" s="456"/>
      <c r="KLX36" s="271"/>
      <c r="KLY36" s="451"/>
      <c r="KLZ36" s="454"/>
      <c r="KMA36" s="451"/>
      <c r="KMB36" s="457"/>
      <c r="KMC36" s="271"/>
      <c r="KMD36" s="451"/>
      <c r="KME36" s="454"/>
      <c r="KMF36" s="451"/>
      <c r="KMG36" s="457"/>
      <c r="KMH36" s="451"/>
      <c r="KMI36" s="457"/>
      <c r="KMJ36" s="457"/>
      <c r="KMK36" s="457"/>
      <c r="KML36" s="271"/>
      <c r="KMM36" s="271"/>
      <c r="KMN36" s="451"/>
      <c r="KMO36" s="454"/>
      <c r="KMP36" s="451"/>
      <c r="KMQ36" s="454"/>
      <c r="KMR36" s="458"/>
      <c r="KMS36" s="459"/>
      <c r="KMT36" s="460"/>
      <c r="KMU36" s="461"/>
      <c r="KMV36" s="462"/>
      <c r="KMW36" s="458"/>
      <c r="KMX36" s="451"/>
      <c r="KMY36" s="463"/>
      <c r="KMZ36" s="451"/>
      <c r="KNA36" s="451"/>
      <c r="KNB36" s="453"/>
      <c r="KND36" s="449"/>
      <c r="KNE36" s="449"/>
      <c r="KNF36" s="449"/>
      <c r="KNG36" s="450"/>
      <c r="KNH36" s="451"/>
      <c r="KNI36" s="451"/>
      <c r="KNJ36" s="451"/>
      <c r="KNK36" s="449"/>
      <c r="KNL36" s="452"/>
      <c r="KNM36" s="453"/>
      <c r="KNN36" s="454"/>
      <c r="KNO36" s="449"/>
      <c r="KNP36" s="453"/>
      <c r="KNQ36" s="453"/>
      <c r="KNR36" s="450"/>
      <c r="KNS36" s="454"/>
      <c r="KNT36" s="455"/>
      <c r="KNU36" s="453"/>
      <c r="KNV36" s="456"/>
      <c r="KNW36" s="453"/>
      <c r="KNX36" s="456"/>
      <c r="KNY36" s="454"/>
      <c r="KNZ36" s="451"/>
      <c r="KOA36" s="454"/>
      <c r="KOB36" s="450"/>
      <c r="KOC36" s="456"/>
      <c r="KOD36" s="456"/>
      <c r="KOE36" s="456"/>
      <c r="KOF36" s="456"/>
      <c r="KOG36" s="271"/>
      <c r="KOH36" s="451"/>
      <c r="KOI36" s="454"/>
      <c r="KOJ36" s="451"/>
      <c r="KOK36" s="457"/>
      <c r="KOL36" s="271"/>
      <c r="KOM36" s="451"/>
      <c r="KON36" s="454"/>
      <c r="KOO36" s="451"/>
      <c r="KOP36" s="457"/>
      <c r="KOQ36" s="451"/>
      <c r="KOR36" s="457"/>
      <c r="KOS36" s="457"/>
      <c r="KOT36" s="457"/>
      <c r="KOU36" s="271"/>
      <c r="KOV36" s="271"/>
      <c r="KOW36" s="451"/>
      <c r="KOX36" s="454"/>
      <c r="KOY36" s="451"/>
      <c r="KOZ36" s="454"/>
      <c r="KPA36" s="458"/>
      <c r="KPB36" s="459"/>
      <c r="KPC36" s="460"/>
      <c r="KPD36" s="461"/>
      <c r="KPE36" s="462"/>
      <c r="KPF36" s="458"/>
      <c r="KPG36" s="451"/>
      <c r="KPH36" s="463"/>
      <c r="KPI36" s="451"/>
      <c r="KPJ36" s="451"/>
      <c r="KPK36" s="453"/>
      <c r="KPM36" s="449"/>
      <c r="KPN36" s="449"/>
      <c r="KPO36" s="449"/>
      <c r="KPP36" s="450"/>
      <c r="KPQ36" s="451"/>
      <c r="KPR36" s="451"/>
      <c r="KPS36" s="451"/>
      <c r="KPT36" s="449"/>
      <c r="KPU36" s="452"/>
      <c r="KPV36" s="453"/>
      <c r="KPW36" s="454"/>
      <c r="KPX36" s="449"/>
      <c r="KPY36" s="453"/>
      <c r="KPZ36" s="453"/>
      <c r="KQA36" s="450"/>
      <c r="KQB36" s="454"/>
      <c r="KQC36" s="455"/>
      <c r="KQD36" s="453"/>
      <c r="KQE36" s="456"/>
      <c r="KQF36" s="453"/>
      <c r="KQG36" s="456"/>
      <c r="KQH36" s="454"/>
      <c r="KQI36" s="451"/>
      <c r="KQJ36" s="454"/>
      <c r="KQK36" s="450"/>
      <c r="KQL36" s="456"/>
      <c r="KQM36" s="456"/>
      <c r="KQN36" s="456"/>
      <c r="KQO36" s="456"/>
      <c r="KQP36" s="271"/>
      <c r="KQQ36" s="451"/>
      <c r="KQR36" s="454"/>
      <c r="KQS36" s="451"/>
      <c r="KQT36" s="457"/>
      <c r="KQU36" s="271"/>
      <c r="KQV36" s="451"/>
      <c r="KQW36" s="454"/>
      <c r="KQX36" s="451"/>
      <c r="KQY36" s="457"/>
      <c r="KQZ36" s="451"/>
      <c r="KRA36" s="457"/>
      <c r="KRB36" s="457"/>
      <c r="KRC36" s="457"/>
      <c r="KRD36" s="271"/>
      <c r="KRE36" s="271"/>
      <c r="KRF36" s="451"/>
      <c r="KRG36" s="454"/>
      <c r="KRH36" s="451"/>
      <c r="KRI36" s="454"/>
      <c r="KRJ36" s="458"/>
      <c r="KRK36" s="459"/>
      <c r="KRL36" s="460"/>
      <c r="KRM36" s="461"/>
      <c r="KRN36" s="462"/>
      <c r="KRO36" s="458"/>
      <c r="KRP36" s="451"/>
      <c r="KRQ36" s="463"/>
      <c r="KRR36" s="451"/>
      <c r="KRS36" s="451"/>
      <c r="KRT36" s="453"/>
      <c r="KRV36" s="449"/>
      <c r="KRW36" s="449"/>
      <c r="KRX36" s="449"/>
      <c r="KRY36" s="450"/>
      <c r="KRZ36" s="451"/>
      <c r="KSA36" s="451"/>
      <c r="KSB36" s="451"/>
      <c r="KSC36" s="449"/>
      <c r="KSD36" s="452"/>
      <c r="KSE36" s="453"/>
      <c r="KSF36" s="454"/>
      <c r="KSG36" s="449"/>
      <c r="KSH36" s="453"/>
      <c r="KSI36" s="453"/>
      <c r="KSJ36" s="450"/>
      <c r="KSK36" s="454"/>
      <c r="KSL36" s="455"/>
      <c r="KSM36" s="453"/>
      <c r="KSN36" s="456"/>
      <c r="KSO36" s="453"/>
      <c r="KSP36" s="456"/>
      <c r="KSQ36" s="454"/>
      <c r="KSR36" s="451"/>
      <c r="KSS36" s="454"/>
      <c r="KST36" s="450"/>
      <c r="KSU36" s="456"/>
      <c r="KSV36" s="456"/>
      <c r="KSW36" s="456"/>
      <c r="KSX36" s="456"/>
      <c r="KSY36" s="271"/>
      <c r="KSZ36" s="451"/>
      <c r="KTA36" s="454"/>
      <c r="KTB36" s="451"/>
      <c r="KTC36" s="457"/>
      <c r="KTD36" s="271"/>
      <c r="KTE36" s="451"/>
      <c r="KTF36" s="454"/>
      <c r="KTG36" s="451"/>
      <c r="KTH36" s="457"/>
      <c r="KTI36" s="451"/>
      <c r="KTJ36" s="457"/>
      <c r="KTK36" s="457"/>
      <c r="KTL36" s="457"/>
      <c r="KTM36" s="271"/>
      <c r="KTN36" s="271"/>
      <c r="KTO36" s="451"/>
      <c r="KTP36" s="454"/>
      <c r="KTQ36" s="451"/>
      <c r="KTR36" s="454"/>
      <c r="KTS36" s="458"/>
      <c r="KTT36" s="459"/>
      <c r="KTU36" s="460"/>
      <c r="KTV36" s="461"/>
      <c r="KTW36" s="462"/>
      <c r="KTX36" s="458"/>
      <c r="KTY36" s="451"/>
      <c r="KTZ36" s="463"/>
      <c r="KUA36" s="451"/>
      <c r="KUB36" s="451"/>
      <c r="KUC36" s="453"/>
      <c r="KUE36" s="449"/>
      <c r="KUF36" s="449"/>
      <c r="KUG36" s="449"/>
      <c r="KUH36" s="450"/>
      <c r="KUI36" s="451"/>
      <c r="KUJ36" s="451"/>
      <c r="KUK36" s="451"/>
      <c r="KUL36" s="449"/>
      <c r="KUM36" s="452"/>
      <c r="KUN36" s="453"/>
      <c r="KUO36" s="454"/>
      <c r="KUP36" s="449"/>
      <c r="KUQ36" s="453"/>
      <c r="KUR36" s="453"/>
      <c r="KUS36" s="450"/>
      <c r="KUT36" s="454"/>
      <c r="KUU36" s="455"/>
      <c r="KUV36" s="453"/>
      <c r="KUW36" s="456"/>
      <c r="KUX36" s="453"/>
      <c r="KUY36" s="456"/>
      <c r="KUZ36" s="454"/>
      <c r="KVA36" s="451"/>
      <c r="KVB36" s="454"/>
      <c r="KVC36" s="450"/>
      <c r="KVD36" s="456"/>
      <c r="KVE36" s="456"/>
      <c r="KVF36" s="456"/>
      <c r="KVG36" s="456"/>
      <c r="KVH36" s="271"/>
      <c r="KVI36" s="451"/>
      <c r="KVJ36" s="454"/>
      <c r="KVK36" s="451"/>
      <c r="KVL36" s="457"/>
      <c r="KVM36" s="271"/>
      <c r="KVN36" s="451"/>
      <c r="KVO36" s="454"/>
      <c r="KVP36" s="451"/>
      <c r="KVQ36" s="457"/>
      <c r="KVR36" s="451"/>
      <c r="KVS36" s="457"/>
      <c r="KVT36" s="457"/>
      <c r="KVU36" s="457"/>
      <c r="KVV36" s="271"/>
      <c r="KVW36" s="271"/>
      <c r="KVX36" s="451"/>
      <c r="KVY36" s="454"/>
      <c r="KVZ36" s="451"/>
      <c r="KWA36" s="454"/>
      <c r="KWB36" s="458"/>
      <c r="KWC36" s="459"/>
      <c r="KWD36" s="460"/>
      <c r="KWE36" s="461"/>
      <c r="KWF36" s="462"/>
      <c r="KWG36" s="458"/>
      <c r="KWH36" s="451"/>
      <c r="KWI36" s="463"/>
      <c r="KWJ36" s="451"/>
      <c r="KWK36" s="451"/>
      <c r="KWL36" s="453"/>
      <c r="KWN36" s="449"/>
      <c r="KWO36" s="449"/>
      <c r="KWP36" s="449"/>
      <c r="KWQ36" s="450"/>
      <c r="KWR36" s="451"/>
      <c r="KWS36" s="451"/>
      <c r="KWT36" s="451"/>
      <c r="KWU36" s="449"/>
      <c r="KWV36" s="452"/>
      <c r="KWW36" s="453"/>
      <c r="KWX36" s="454"/>
      <c r="KWY36" s="449"/>
      <c r="KWZ36" s="453"/>
      <c r="KXA36" s="453"/>
      <c r="KXB36" s="450"/>
      <c r="KXC36" s="454"/>
      <c r="KXD36" s="455"/>
      <c r="KXE36" s="453"/>
      <c r="KXF36" s="456"/>
      <c r="KXG36" s="453"/>
      <c r="KXH36" s="456"/>
      <c r="KXI36" s="454"/>
      <c r="KXJ36" s="451"/>
      <c r="KXK36" s="454"/>
      <c r="KXL36" s="450"/>
      <c r="KXM36" s="456"/>
      <c r="KXN36" s="456"/>
      <c r="KXO36" s="456"/>
      <c r="KXP36" s="456"/>
      <c r="KXQ36" s="271"/>
      <c r="KXR36" s="451"/>
      <c r="KXS36" s="454"/>
      <c r="KXT36" s="451"/>
      <c r="KXU36" s="457"/>
      <c r="KXV36" s="271"/>
      <c r="KXW36" s="451"/>
      <c r="KXX36" s="454"/>
      <c r="KXY36" s="451"/>
      <c r="KXZ36" s="457"/>
      <c r="KYA36" s="451"/>
      <c r="KYB36" s="457"/>
      <c r="KYC36" s="457"/>
      <c r="KYD36" s="457"/>
      <c r="KYE36" s="271"/>
      <c r="KYF36" s="271"/>
      <c r="KYG36" s="451"/>
      <c r="KYH36" s="454"/>
      <c r="KYI36" s="451"/>
      <c r="KYJ36" s="454"/>
      <c r="KYK36" s="458"/>
      <c r="KYL36" s="459"/>
      <c r="KYM36" s="460"/>
      <c r="KYN36" s="461"/>
      <c r="KYO36" s="462"/>
      <c r="KYP36" s="458"/>
      <c r="KYQ36" s="451"/>
      <c r="KYR36" s="463"/>
      <c r="KYS36" s="451"/>
      <c r="KYT36" s="451"/>
      <c r="KYU36" s="453"/>
      <c r="KYW36" s="449"/>
      <c r="KYX36" s="449"/>
      <c r="KYY36" s="449"/>
      <c r="KYZ36" s="450"/>
      <c r="KZA36" s="451"/>
      <c r="KZB36" s="451"/>
      <c r="KZC36" s="451"/>
      <c r="KZD36" s="449"/>
      <c r="KZE36" s="452"/>
      <c r="KZF36" s="453"/>
      <c r="KZG36" s="454"/>
      <c r="KZH36" s="449"/>
      <c r="KZI36" s="453"/>
      <c r="KZJ36" s="453"/>
      <c r="KZK36" s="450"/>
      <c r="KZL36" s="454"/>
      <c r="KZM36" s="455"/>
      <c r="KZN36" s="453"/>
      <c r="KZO36" s="456"/>
      <c r="KZP36" s="453"/>
      <c r="KZQ36" s="456"/>
      <c r="KZR36" s="454"/>
      <c r="KZS36" s="451"/>
      <c r="KZT36" s="454"/>
      <c r="KZU36" s="450"/>
      <c r="KZV36" s="456"/>
      <c r="KZW36" s="456"/>
      <c r="KZX36" s="456"/>
      <c r="KZY36" s="456"/>
      <c r="KZZ36" s="271"/>
      <c r="LAA36" s="451"/>
      <c r="LAB36" s="454"/>
      <c r="LAC36" s="451"/>
      <c r="LAD36" s="457"/>
      <c r="LAE36" s="271"/>
      <c r="LAF36" s="451"/>
      <c r="LAG36" s="454"/>
      <c r="LAH36" s="451"/>
      <c r="LAI36" s="457"/>
      <c r="LAJ36" s="451"/>
      <c r="LAK36" s="457"/>
      <c r="LAL36" s="457"/>
      <c r="LAM36" s="457"/>
      <c r="LAN36" s="271"/>
      <c r="LAO36" s="271"/>
      <c r="LAP36" s="451"/>
      <c r="LAQ36" s="454"/>
      <c r="LAR36" s="451"/>
      <c r="LAS36" s="454"/>
      <c r="LAT36" s="458"/>
      <c r="LAU36" s="459"/>
      <c r="LAV36" s="460"/>
      <c r="LAW36" s="461"/>
      <c r="LAX36" s="462"/>
      <c r="LAY36" s="458"/>
      <c r="LAZ36" s="451"/>
      <c r="LBA36" s="463"/>
      <c r="LBB36" s="451"/>
      <c r="LBC36" s="451"/>
      <c r="LBD36" s="453"/>
      <c r="LBF36" s="449"/>
      <c r="LBG36" s="449"/>
      <c r="LBH36" s="449"/>
      <c r="LBI36" s="450"/>
      <c r="LBJ36" s="451"/>
      <c r="LBK36" s="451"/>
      <c r="LBL36" s="451"/>
      <c r="LBM36" s="449"/>
      <c r="LBN36" s="452"/>
      <c r="LBO36" s="453"/>
      <c r="LBP36" s="454"/>
      <c r="LBQ36" s="449"/>
      <c r="LBR36" s="453"/>
      <c r="LBS36" s="453"/>
      <c r="LBT36" s="450"/>
      <c r="LBU36" s="454"/>
      <c r="LBV36" s="455"/>
      <c r="LBW36" s="453"/>
      <c r="LBX36" s="456"/>
      <c r="LBY36" s="453"/>
      <c r="LBZ36" s="456"/>
      <c r="LCA36" s="454"/>
      <c r="LCB36" s="451"/>
      <c r="LCC36" s="454"/>
      <c r="LCD36" s="450"/>
      <c r="LCE36" s="456"/>
      <c r="LCF36" s="456"/>
      <c r="LCG36" s="456"/>
      <c r="LCH36" s="456"/>
      <c r="LCI36" s="271"/>
      <c r="LCJ36" s="451"/>
      <c r="LCK36" s="454"/>
      <c r="LCL36" s="451"/>
      <c r="LCM36" s="457"/>
      <c r="LCN36" s="271"/>
      <c r="LCO36" s="451"/>
      <c r="LCP36" s="454"/>
      <c r="LCQ36" s="451"/>
      <c r="LCR36" s="457"/>
      <c r="LCS36" s="451"/>
      <c r="LCT36" s="457"/>
      <c r="LCU36" s="457"/>
      <c r="LCV36" s="457"/>
      <c r="LCW36" s="271"/>
      <c r="LCX36" s="271"/>
      <c r="LCY36" s="451"/>
      <c r="LCZ36" s="454"/>
      <c r="LDA36" s="451"/>
      <c r="LDB36" s="454"/>
      <c r="LDC36" s="458"/>
      <c r="LDD36" s="459"/>
      <c r="LDE36" s="460"/>
      <c r="LDF36" s="461"/>
      <c r="LDG36" s="462"/>
      <c r="LDH36" s="458"/>
      <c r="LDI36" s="451"/>
      <c r="LDJ36" s="463"/>
      <c r="LDK36" s="451"/>
      <c r="LDL36" s="451"/>
      <c r="LDM36" s="453"/>
      <c r="LDO36" s="449"/>
      <c r="LDP36" s="449"/>
      <c r="LDQ36" s="449"/>
      <c r="LDR36" s="450"/>
      <c r="LDS36" s="451"/>
      <c r="LDT36" s="451"/>
      <c r="LDU36" s="451"/>
      <c r="LDV36" s="449"/>
      <c r="LDW36" s="452"/>
      <c r="LDX36" s="453"/>
      <c r="LDY36" s="454"/>
      <c r="LDZ36" s="449"/>
      <c r="LEA36" s="453"/>
      <c r="LEB36" s="453"/>
      <c r="LEC36" s="450"/>
      <c r="LED36" s="454"/>
      <c r="LEE36" s="455"/>
      <c r="LEF36" s="453"/>
      <c r="LEG36" s="456"/>
      <c r="LEH36" s="453"/>
      <c r="LEI36" s="456"/>
      <c r="LEJ36" s="454"/>
      <c r="LEK36" s="451"/>
      <c r="LEL36" s="454"/>
      <c r="LEM36" s="450"/>
      <c r="LEN36" s="456"/>
      <c r="LEO36" s="456"/>
      <c r="LEP36" s="456"/>
      <c r="LEQ36" s="456"/>
      <c r="LER36" s="271"/>
      <c r="LES36" s="451"/>
      <c r="LET36" s="454"/>
      <c r="LEU36" s="451"/>
      <c r="LEV36" s="457"/>
      <c r="LEW36" s="271"/>
      <c r="LEX36" s="451"/>
      <c r="LEY36" s="454"/>
      <c r="LEZ36" s="451"/>
      <c r="LFA36" s="457"/>
      <c r="LFB36" s="451"/>
      <c r="LFC36" s="457"/>
      <c r="LFD36" s="457"/>
      <c r="LFE36" s="457"/>
      <c r="LFF36" s="271"/>
      <c r="LFG36" s="271"/>
      <c r="LFH36" s="451"/>
      <c r="LFI36" s="454"/>
      <c r="LFJ36" s="451"/>
      <c r="LFK36" s="454"/>
      <c r="LFL36" s="458"/>
      <c r="LFM36" s="459"/>
      <c r="LFN36" s="460"/>
      <c r="LFO36" s="461"/>
      <c r="LFP36" s="462"/>
      <c r="LFQ36" s="458"/>
      <c r="LFR36" s="451"/>
      <c r="LFS36" s="463"/>
      <c r="LFT36" s="451"/>
      <c r="LFU36" s="451"/>
      <c r="LFV36" s="453"/>
      <c r="LFX36" s="449"/>
      <c r="LFY36" s="449"/>
      <c r="LFZ36" s="449"/>
      <c r="LGA36" s="450"/>
      <c r="LGB36" s="451"/>
      <c r="LGC36" s="451"/>
      <c r="LGD36" s="451"/>
      <c r="LGE36" s="449"/>
      <c r="LGF36" s="452"/>
      <c r="LGG36" s="453"/>
      <c r="LGH36" s="454"/>
      <c r="LGI36" s="449"/>
      <c r="LGJ36" s="453"/>
      <c r="LGK36" s="453"/>
      <c r="LGL36" s="450"/>
      <c r="LGM36" s="454"/>
      <c r="LGN36" s="455"/>
      <c r="LGO36" s="453"/>
      <c r="LGP36" s="456"/>
      <c r="LGQ36" s="453"/>
      <c r="LGR36" s="456"/>
      <c r="LGS36" s="454"/>
      <c r="LGT36" s="451"/>
      <c r="LGU36" s="454"/>
      <c r="LGV36" s="450"/>
      <c r="LGW36" s="456"/>
      <c r="LGX36" s="456"/>
      <c r="LGY36" s="456"/>
      <c r="LGZ36" s="456"/>
      <c r="LHA36" s="271"/>
      <c r="LHB36" s="451"/>
      <c r="LHC36" s="454"/>
      <c r="LHD36" s="451"/>
      <c r="LHE36" s="457"/>
      <c r="LHF36" s="271"/>
      <c r="LHG36" s="451"/>
      <c r="LHH36" s="454"/>
      <c r="LHI36" s="451"/>
      <c r="LHJ36" s="457"/>
      <c r="LHK36" s="451"/>
      <c r="LHL36" s="457"/>
      <c r="LHM36" s="457"/>
      <c r="LHN36" s="457"/>
      <c r="LHO36" s="271"/>
      <c r="LHP36" s="271"/>
      <c r="LHQ36" s="451"/>
      <c r="LHR36" s="454"/>
      <c r="LHS36" s="451"/>
      <c r="LHT36" s="454"/>
      <c r="LHU36" s="458"/>
      <c r="LHV36" s="459"/>
      <c r="LHW36" s="460"/>
      <c r="LHX36" s="461"/>
      <c r="LHY36" s="462"/>
      <c r="LHZ36" s="458"/>
      <c r="LIA36" s="451"/>
      <c r="LIB36" s="463"/>
      <c r="LIC36" s="451"/>
      <c r="LID36" s="451"/>
      <c r="LIE36" s="453"/>
      <c r="LIG36" s="449"/>
      <c r="LIH36" s="449"/>
      <c r="LII36" s="449"/>
      <c r="LIJ36" s="450"/>
      <c r="LIK36" s="451"/>
      <c r="LIL36" s="451"/>
      <c r="LIM36" s="451"/>
      <c r="LIN36" s="449"/>
      <c r="LIO36" s="452"/>
      <c r="LIP36" s="453"/>
      <c r="LIQ36" s="454"/>
      <c r="LIR36" s="449"/>
      <c r="LIS36" s="453"/>
      <c r="LIT36" s="453"/>
      <c r="LIU36" s="450"/>
      <c r="LIV36" s="454"/>
      <c r="LIW36" s="455"/>
      <c r="LIX36" s="453"/>
      <c r="LIY36" s="456"/>
      <c r="LIZ36" s="453"/>
      <c r="LJA36" s="456"/>
      <c r="LJB36" s="454"/>
      <c r="LJC36" s="451"/>
      <c r="LJD36" s="454"/>
      <c r="LJE36" s="450"/>
      <c r="LJF36" s="456"/>
      <c r="LJG36" s="456"/>
      <c r="LJH36" s="456"/>
      <c r="LJI36" s="456"/>
      <c r="LJJ36" s="271"/>
      <c r="LJK36" s="451"/>
      <c r="LJL36" s="454"/>
      <c r="LJM36" s="451"/>
      <c r="LJN36" s="457"/>
      <c r="LJO36" s="271"/>
      <c r="LJP36" s="451"/>
      <c r="LJQ36" s="454"/>
      <c r="LJR36" s="451"/>
      <c r="LJS36" s="457"/>
      <c r="LJT36" s="451"/>
      <c r="LJU36" s="457"/>
      <c r="LJV36" s="457"/>
      <c r="LJW36" s="457"/>
      <c r="LJX36" s="271"/>
      <c r="LJY36" s="271"/>
      <c r="LJZ36" s="451"/>
      <c r="LKA36" s="454"/>
      <c r="LKB36" s="451"/>
      <c r="LKC36" s="454"/>
      <c r="LKD36" s="458"/>
      <c r="LKE36" s="459"/>
      <c r="LKF36" s="460"/>
      <c r="LKG36" s="461"/>
      <c r="LKH36" s="462"/>
      <c r="LKI36" s="458"/>
      <c r="LKJ36" s="451"/>
      <c r="LKK36" s="463"/>
      <c r="LKL36" s="451"/>
      <c r="LKM36" s="451"/>
      <c r="LKN36" s="453"/>
      <c r="LKP36" s="449"/>
      <c r="LKQ36" s="449"/>
      <c r="LKR36" s="449"/>
      <c r="LKS36" s="450"/>
      <c r="LKT36" s="451"/>
      <c r="LKU36" s="451"/>
      <c r="LKV36" s="451"/>
      <c r="LKW36" s="449"/>
      <c r="LKX36" s="452"/>
      <c r="LKY36" s="453"/>
      <c r="LKZ36" s="454"/>
      <c r="LLA36" s="449"/>
      <c r="LLB36" s="453"/>
      <c r="LLC36" s="453"/>
      <c r="LLD36" s="450"/>
      <c r="LLE36" s="454"/>
      <c r="LLF36" s="455"/>
      <c r="LLG36" s="453"/>
      <c r="LLH36" s="456"/>
      <c r="LLI36" s="453"/>
      <c r="LLJ36" s="456"/>
      <c r="LLK36" s="454"/>
      <c r="LLL36" s="451"/>
      <c r="LLM36" s="454"/>
      <c r="LLN36" s="450"/>
      <c r="LLO36" s="456"/>
      <c r="LLP36" s="456"/>
      <c r="LLQ36" s="456"/>
      <c r="LLR36" s="456"/>
      <c r="LLS36" s="271"/>
      <c r="LLT36" s="451"/>
      <c r="LLU36" s="454"/>
      <c r="LLV36" s="451"/>
      <c r="LLW36" s="457"/>
      <c r="LLX36" s="271"/>
      <c r="LLY36" s="451"/>
      <c r="LLZ36" s="454"/>
      <c r="LMA36" s="451"/>
      <c r="LMB36" s="457"/>
      <c r="LMC36" s="451"/>
      <c r="LMD36" s="457"/>
      <c r="LME36" s="457"/>
      <c r="LMF36" s="457"/>
      <c r="LMG36" s="271"/>
      <c r="LMH36" s="271"/>
      <c r="LMI36" s="451"/>
      <c r="LMJ36" s="454"/>
      <c r="LMK36" s="451"/>
      <c r="LML36" s="454"/>
      <c r="LMM36" s="458"/>
      <c r="LMN36" s="459"/>
      <c r="LMO36" s="460"/>
      <c r="LMP36" s="461"/>
      <c r="LMQ36" s="462"/>
      <c r="LMR36" s="458"/>
      <c r="LMS36" s="451"/>
      <c r="LMT36" s="463"/>
      <c r="LMU36" s="451"/>
      <c r="LMV36" s="451"/>
      <c r="LMW36" s="453"/>
      <c r="LMY36" s="449"/>
      <c r="LMZ36" s="449"/>
      <c r="LNA36" s="449"/>
      <c r="LNB36" s="450"/>
      <c r="LNC36" s="451"/>
      <c r="LND36" s="451"/>
      <c r="LNE36" s="451"/>
      <c r="LNF36" s="449"/>
      <c r="LNG36" s="452"/>
      <c r="LNH36" s="453"/>
      <c r="LNI36" s="454"/>
      <c r="LNJ36" s="449"/>
      <c r="LNK36" s="453"/>
      <c r="LNL36" s="453"/>
      <c r="LNM36" s="450"/>
      <c r="LNN36" s="454"/>
      <c r="LNO36" s="455"/>
      <c r="LNP36" s="453"/>
      <c r="LNQ36" s="456"/>
      <c r="LNR36" s="453"/>
      <c r="LNS36" s="456"/>
      <c r="LNT36" s="454"/>
      <c r="LNU36" s="451"/>
      <c r="LNV36" s="454"/>
      <c r="LNW36" s="450"/>
      <c r="LNX36" s="456"/>
      <c r="LNY36" s="456"/>
      <c r="LNZ36" s="456"/>
      <c r="LOA36" s="456"/>
      <c r="LOB36" s="271"/>
      <c r="LOC36" s="451"/>
      <c r="LOD36" s="454"/>
      <c r="LOE36" s="451"/>
      <c r="LOF36" s="457"/>
      <c r="LOG36" s="271"/>
      <c r="LOH36" s="451"/>
      <c r="LOI36" s="454"/>
      <c r="LOJ36" s="451"/>
      <c r="LOK36" s="457"/>
      <c r="LOL36" s="451"/>
      <c r="LOM36" s="457"/>
      <c r="LON36" s="457"/>
      <c r="LOO36" s="457"/>
      <c r="LOP36" s="271"/>
      <c r="LOQ36" s="271"/>
      <c r="LOR36" s="451"/>
      <c r="LOS36" s="454"/>
      <c r="LOT36" s="451"/>
      <c r="LOU36" s="454"/>
      <c r="LOV36" s="458"/>
      <c r="LOW36" s="459"/>
      <c r="LOX36" s="460"/>
      <c r="LOY36" s="461"/>
      <c r="LOZ36" s="462"/>
      <c r="LPA36" s="458"/>
      <c r="LPB36" s="451"/>
      <c r="LPC36" s="463"/>
      <c r="LPD36" s="451"/>
      <c r="LPE36" s="451"/>
      <c r="LPF36" s="453"/>
      <c r="LPH36" s="449"/>
      <c r="LPI36" s="449"/>
      <c r="LPJ36" s="449"/>
      <c r="LPK36" s="450"/>
      <c r="LPL36" s="451"/>
      <c r="LPM36" s="451"/>
      <c r="LPN36" s="451"/>
      <c r="LPO36" s="449"/>
      <c r="LPP36" s="452"/>
      <c r="LPQ36" s="453"/>
      <c r="LPR36" s="454"/>
      <c r="LPS36" s="449"/>
      <c r="LPT36" s="453"/>
      <c r="LPU36" s="453"/>
      <c r="LPV36" s="450"/>
      <c r="LPW36" s="454"/>
      <c r="LPX36" s="455"/>
      <c r="LPY36" s="453"/>
      <c r="LPZ36" s="456"/>
      <c r="LQA36" s="453"/>
      <c r="LQB36" s="456"/>
      <c r="LQC36" s="454"/>
      <c r="LQD36" s="451"/>
      <c r="LQE36" s="454"/>
      <c r="LQF36" s="450"/>
      <c r="LQG36" s="456"/>
      <c r="LQH36" s="456"/>
      <c r="LQI36" s="456"/>
      <c r="LQJ36" s="456"/>
      <c r="LQK36" s="271"/>
      <c r="LQL36" s="451"/>
      <c r="LQM36" s="454"/>
      <c r="LQN36" s="451"/>
      <c r="LQO36" s="457"/>
      <c r="LQP36" s="271"/>
      <c r="LQQ36" s="451"/>
      <c r="LQR36" s="454"/>
      <c r="LQS36" s="451"/>
      <c r="LQT36" s="457"/>
      <c r="LQU36" s="451"/>
      <c r="LQV36" s="457"/>
      <c r="LQW36" s="457"/>
      <c r="LQX36" s="457"/>
      <c r="LQY36" s="271"/>
      <c r="LQZ36" s="271"/>
      <c r="LRA36" s="451"/>
      <c r="LRB36" s="454"/>
      <c r="LRC36" s="451"/>
      <c r="LRD36" s="454"/>
      <c r="LRE36" s="458"/>
      <c r="LRF36" s="459"/>
      <c r="LRG36" s="460"/>
      <c r="LRH36" s="461"/>
      <c r="LRI36" s="462"/>
      <c r="LRJ36" s="458"/>
      <c r="LRK36" s="451"/>
      <c r="LRL36" s="463"/>
      <c r="LRM36" s="451"/>
      <c r="LRN36" s="451"/>
      <c r="LRO36" s="453"/>
      <c r="LRQ36" s="449"/>
      <c r="LRR36" s="449"/>
      <c r="LRS36" s="449"/>
      <c r="LRT36" s="450"/>
      <c r="LRU36" s="451"/>
      <c r="LRV36" s="451"/>
      <c r="LRW36" s="451"/>
      <c r="LRX36" s="449"/>
      <c r="LRY36" s="452"/>
      <c r="LRZ36" s="453"/>
      <c r="LSA36" s="454"/>
      <c r="LSB36" s="449"/>
      <c r="LSC36" s="453"/>
      <c r="LSD36" s="453"/>
      <c r="LSE36" s="450"/>
      <c r="LSF36" s="454"/>
      <c r="LSG36" s="455"/>
      <c r="LSH36" s="453"/>
      <c r="LSI36" s="456"/>
      <c r="LSJ36" s="453"/>
      <c r="LSK36" s="456"/>
      <c r="LSL36" s="454"/>
      <c r="LSM36" s="451"/>
      <c r="LSN36" s="454"/>
      <c r="LSO36" s="450"/>
      <c r="LSP36" s="456"/>
      <c r="LSQ36" s="456"/>
      <c r="LSR36" s="456"/>
      <c r="LSS36" s="456"/>
      <c r="LST36" s="271"/>
      <c r="LSU36" s="451"/>
      <c r="LSV36" s="454"/>
      <c r="LSW36" s="451"/>
      <c r="LSX36" s="457"/>
      <c r="LSY36" s="271"/>
      <c r="LSZ36" s="451"/>
      <c r="LTA36" s="454"/>
      <c r="LTB36" s="451"/>
      <c r="LTC36" s="457"/>
      <c r="LTD36" s="451"/>
      <c r="LTE36" s="457"/>
      <c r="LTF36" s="457"/>
      <c r="LTG36" s="457"/>
      <c r="LTH36" s="271"/>
      <c r="LTI36" s="271"/>
      <c r="LTJ36" s="451"/>
      <c r="LTK36" s="454"/>
      <c r="LTL36" s="451"/>
      <c r="LTM36" s="454"/>
      <c r="LTN36" s="458"/>
      <c r="LTO36" s="459"/>
      <c r="LTP36" s="460"/>
      <c r="LTQ36" s="461"/>
      <c r="LTR36" s="462"/>
      <c r="LTS36" s="458"/>
      <c r="LTT36" s="451"/>
      <c r="LTU36" s="463"/>
      <c r="LTV36" s="451"/>
      <c r="LTW36" s="451"/>
      <c r="LTX36" s="453"/>
      <c r="LTZ36" s="449"/>
      <c r="LUA36" s="449"/>
      <c r="LUB36" s="449"/>
      <c r="LUC36" s="450"/>
      <c r="LUD36" s="451"/>
      <c r="LUE36" s="451"/>
      <c r="LUF36" s="451"/>
      <c r="LUG36" s="449"/>
      <c r="LUH36" s="452"/>
      <c r="LUI36" s="453"/>
      <c r="LUJ36" s="454"/>
      <c r="LUK36" s="449"/>
      <c r="LUL36" s="453"/>
      <c r="LUM36" s="453"/>
      <c r="LUN36" s="450"/>
      <c r="LUO36" s="454"/>
      <c r="LUP36" s="455"/>
      <c r="LUQ36" s="453"/>
      <c r="LUR36" s="456"/>
      <c r="LUS36" s="453"/>
      <c r="LUT36" s="456"/>
      <c r="LUU36" s="454"/>
      <c r="LUV36" s="451"/>
      <c r="LUW36" s="454"/>
      <c r="LUX36" s="450"/>
      <c r="LUY36" s="456"/>
      <c r="LUZ36" s="456"/>
      <c r="LVA36" s="456"/>
      <c r="LVB36" s="456"/>
      <c r="LVC36" s="271"/>
      <c r="LVD36" s="451"/>
      <c r="LVE36" s="454"/>
      <c r="LVF36" s="451"/>
      <c r="LVG36" s="457"/>
      <c r="LVH36" s="271"/>
      <c r="LVI36" s="451"/>
      <c r="LVJ36" s="454"/>
      <c r="LVK36" s="451"/>
      <c r="LVL36" s="457"/>
      <c r="LVM36" s="451"/>
      <c r="LVN36" s="457"/>
      <c r="LVO36" s="457"/>
      <c r="LVP36" s="457"/>
      <c r="LVQ36" s="271"/>
      <c r="LVR36" s="271"/>
      <c r="LVS36" s="451"/>
      <c r="LVT36" s="454"/>
      <c r="LVU36" s="451"/>
      <c r="LVV36" s="454"/>
      <c r="LVW36" s="458"/>
      <c r="LVX36" s="459"/>
      <c r="LVY36" s="460"/>
      <c r="LVZ36" s="461"/>
      <c r="LWA36" s="462"/>
      <c r="LWB36" s="458"/>
      <c r="LWC36" s="451"/>
      <c r="LWD36" s="463"/>
      <c r="LWE36" s="451"/>
      <c r="LWF36" s="451"/>
      <c r="LWG36" s="453"/>
      <c r="LWI36" s="449"/>
      <c r="LWJ36" s="449"/>
      <c r="LWK36" s="449"/>
      <c r="LWL36" s="450"/>
      <c r="LWM36" s="451"/>
      <c r="LWN36" s="451"/>
      <c r="LWO36" s="451"/>
      <c r="LWP36" s="449"/>
      <c r="LWQ36" s="452"/>
      <c r="LWR36" s="453"/>
      <c r="LWS36" s="454"/>
      <c r="LWT36" s="449"/>
      <c r="LWU36" s="453"/>
      <c r="LWV36" s="453"/>
      <c r="LWW36" s="450"/>
      <c r="LWX36" s="454"/>
      <c r="LWY36" s="455"/>
      <c r="LWZ36" s="453"/>
      <c r="LXA36" s="456"/>
      <c r="LXB36" s="453"/>
      <c r="LXC36" s="456"/>
      <c r="LXD36" s="454"/>
      <c r="LXE36" s="451"/>
      <c r="LXF36" s="454"/>
      <c r="LXG36" s="450"/>
      <c r="LXH36" s="456"/>
      <c r="LXI36" s="456"/>
      <c r="LXJ36" s="456"/>
      <c r="LXK36" s="456"/>
      <c r="LXL36" s="271"/>
      <c r="LXM36" s="451"/>
      <c r="LXN36" s="454"/>
      <c r="LXO36" s="451"/>
      <c r="LXP36" s="457"/>
      <c r="LXQ36" s="271"/>
      <c r="LXR36" s="451"/>
      <c r="LXS36" s="454"/>
      <c r="LXT36" s="451"/>
      <c r="LXU36" s="457"/>
      <c r="LXV36" s="451"/>
      <c r="LXW36" s="457"/>
      <c r="LXX36" s="457"/>
      <c r="LXY36" s="457"/>
      <c r="LXZ36" s="271"/>
      <c r="LYA36" s="271"/>
      <c r="LYB36" s="451"/>
      <c r="LYC36" s="454"/>
      <c r="LYD36" s="451"/>
      <c r="LYE36" s="454"/>
      <c r="LYF36" s="458"/>
      <c r="LYG36" s="459"/>
      <c r="LYH36" s="460"/>
      <c r="LYI36" s="461"/>
      <c r="LYJ36" s="462"/>
      <c r="LYK36" s="458"/>
      <c r="LYL36" s="451"/>
      <c r="LYM36" s="463"/>
      <c r="LYN36" s="451"/>
      <c r="LYO36" s="451"/>
      <c r="LYP36" s="453"/>
      <c r="LYR36" s="449"/>
      <c r="LYS36" s="449"/>
      <c r="LYT36" s="449"/>
      <c r="LYU36" s="450"/>
      <c r="LYV36" s="451"/>
      <c r="LYW36" s="451"/>
      <c r="LYX36" s="451"/>
      <c r="LYY36" s="449"/>
      <c r="LYZ36" s="452"/>
      <c r="LZA36" s="453"/>
      <c r="LZB36" s="454"/>
      <c r="LZC36" s="449"/>
      <c r="LZD36" s="453"/>
      <c r="LZE36" s="453"/>
      <c r="LZF36" s="450"/>
      <c r="LZG36" s="454"/>
      <c r="LZH36" s="455"/>
      <c r="LZI36" s="453"/>
      <c r="LZJ36" s="456"/>
      <c r="LZK36" s="453"/>
      <c r="LZL36" s="456"/>
      <c r="LZM36" s="454"/>
      <c r="LZN36" s="451"/>
      <c r="LZO36" s="454"/>
      <c r="LZP36" s="450"/>
      <c r="LZQ36" s="456"/>
      <c r="LZR36" s="456"/>
      <c r="LZS36" s="456"/>
      <c r="LZT36" s="456"/>
      <c r="LZU36" s="271"/>
      <c r="LZV36" s="451"/>
      <c r="LZW36" s="454"/>
      <c r="LZX36" s="451"/>
      <c r="LZY36" s="457"/>
      <c r="LZZ36" s="271"/>
      <c r="MAA36" s="451"/>
      <c r="MAB36" s="454"/>
      <c r="MAC36" s="451"/>
      <c r="MAD36" s="457"/>
      <c r="MAE36" s="451"/>
      <c r="MAF36" s="457"/>
      <c r="MAG36" s="457"/>
      <c r="MAH36" s="457"/>
      <c r="MAI36" s="271"/>
      <c r="MAJ36" s="271"/>
      <c r="MAK36" s="451"/>
      <c r="MAL36" s="454"/>
      <c r="MAM36" s="451"/>
      <c r="MAN36" s="454"/>
      <c r="MAO36" s="458"/>
      <c r="MAP36" s="459"/>
      <c r="MAQ36" s="460"/>
      <c r="MAR36" s="461"/>
      <c r="MAS36" s="462"/>
      <c r="MAT36" s="458"/>
      <c r="MAU36" s="451"/>
      <c r="MAV36" s="463"/>
      <c r="MAW36" s="451"/>
      <c r="MAX36" s="451"/>
      <c r="MAY36" s="453"/>
      <c r="MBA36" s="449"/>
      <c r="MBB36" s="449"/>
      <c r="MBC36" s="449"/>
      <c r="MBD36" s="450"/>
      <c r="MBE36" s="451"/>
      <c r="MBF36" s="451"/>
      <c r="MBG36" s="451"/>
      <c r="MBH36" s="449"/>
      <c r="MBI36" s="452"/>
      <c r="MBJ36" s="453"/>
      <c r="MBK36" s="454"/>
      <c r="MBL36" s="449"/>
      <c r="MBM36" s="453"/>
      <c r="MBN36" s="453"/>
      <c r="MBO36" s="450"/>
      <c r="MBP36" s="454"/>
      <c r="MBQ36" s="455"/>
      <c r="MBR36" s="453"/>
      <c r="MBS36" s="456"/>
      <c r="MBT36" s="453"/>
      <c r="MBU36" s="456"/>
      <c r="MBV36" s="454"/>
      <c r="MBW36" s="451"/>
      <c r="MBX36" s="454"/>
      <c r="MBY36" s="450"/>
      <c r="MBZ36" s="456"/>
      <c r="MCA36" s="456"/>
      <c r="MCB36" s="456"/>
      <c r="MCC36" s="456"/>
      <c r="MCD36" s="271"/>
      <c r="MCE36" s="451"/>
      <c r="MCF36" s="454"/>
      <c r="MCG36" s="451"/>
      <c r="MCH36" s="457"/>
      <c r="MCI36" s="271"/>
      <c r="MCJ36" s="451"/>
      <c r="MCK36" s="454"/>
      <c r="MCL36" s="451"/>
      <c r="MCM36" s="457"/>
      <c r="MCN36" s="451"/>
      <c r="MCO36" s="457"/>
      <c r="MCP36" s="457"/>
      <c r="MCQ36" s="457"/>
      <c r="MCR36" s="271"/>
      <c r="MCS36" s="271"/>
      <c r="MCT36" s="451"/>
      <c r="MCU36" s="454"/>
      <c r="MCV36" s="451"/>
      <c r="MCW36" s="454"/>
      <c r="MCX36" s="458"/>
      <c r="MCY36" s="459"/>
      <c r="MCZ36" s="460"/>
      <c r="MDA36" s="461"/>
      <c r="MDB36" s="462"/>
      <c r="MDC36" s="458"/>
      <c r="MDD36" s="451"/>
      <c r="MDE36" s="463"/>
      <c r="MDF36" s="451"/>
      <c r="MDG36" s="451"/>
      <c r="MDH36" s="453"/>
      <c r="MDJ36" s="449"/>
      <c r="MDK36" s="449"/>
      <c r="MDL36" s="449"/>
      <c r="MDM36" s="450"/>
      <c r="MDN36" s="451"/>
      <c r="MDO36" s="451"/>
      <c r="MDP36" s="451"/>
      <c r="MDQ36" s="449"/>
      <c r="MDR36" s="452"/>
      <c r="MDS36" s="453"/>
      <c r="MDT36" s="454"/>
      <c r="MDU36" s="449"/>
      <c r="MDV36" s="453"/>
      <c r="MDW36" s="453"/>
      <c r="MDX36" s="450"/>
      <c r="MDY36" s="454"/>
      <c r="MDZ36" s="455"/>
      <c r="MEA36" s="453"/>
      <c r="MEB36" s="456"/>
      <c r="MEC36" s="453"/>
      <c r="MED36" s="456"/>
      <c r="MEE36" s="454"/>
      <c r="MEF36" s="451"/>
      <c r="MEG36" s="454"/>
      <c r="MEH36" s="450"/>
      <c r="MEI36" s="456"/>
      <c r="MEJ36" s="456"/>
      <c r="MEK36" s="456"/>
      <c r="MEL36" s="456"/>
      <c r="MEM36" s="271"/>
      <c r="MEN36" s="451"/>
      <c r="MEO36" s="454"/>
      <c r="MEP36" s="451"/>
      <c r="MEQ36" s="457"/>
      <c r="MER36" s="271"/>
      <c r="MES36" s="451"/>
      <c r="MET36" s="454"/>
      <c r="MEU36" s="451"/>
      <c r="MEV36" s="457"/>
      <c r="MEW36" s="451"/>
      <c r="MEX36" s="457"/>
      <c r="MEY36" s="457"/>
      <c r="MEZ36" s="457"/>
      <c r="MFA36" s="271"/>
      <c r="MFB36" s="271"/>
      <c r="MFC36" s="451"/>
      <c r="MFD36" s="454"/>
      <c r="MFE36" s="451"/>
      <c r="MFF36" s="454"/>
      <c r="MFG36" s="458"/>
      <c r="MFH36" s="459"/>
      <c r="MFI36" s="460"/>
      <c r="MFJ36" s="461"/>
      <c r="MFK36" s="462"/>
      <c r="MFL36" s="458"/>
      <c r="MFM36" s="451"/>
      <c r="MFN36" s="463"/>
      <c r="MFO36" s="451"/>
      <c r="MFP36" s="451"/>
      <c r="MFQ36" s="453"/>
      <c r="MFS36" s="449"/>
      <c r="MFT36" s="449"/>
      <c r="MFU36" s="449"/>
      <c r="MFV36" s="450"/>
      <c r="MFW36" s="451"/>
      <c r="MFX36" s="451"/>
      <c r="MFY36" s="451"/>
      <c r="MFZ36" s="449"/>
      <c r="MGA36" s="452"/>
      <c r="MGB36" s="453"/>
      <c r="MGC36" s="454"/>
      <c r="MGD36" s="449"/>
      <c r="MGE36" s="453"/>
      <c r="MGF36" s="453"/>
      <c r="MGG36" s="450"/>
      <c r="MGH36" s="454"/>
      <c r="MGI36" s="455"/>
      <c r="MGJ36" s="453"/>
      <c r="MGK36" s="456"/>
      <c r="MGL36" s="453"/>
      <c r="MGM36" s="456"/>
      <c r="MGN36" s="454"/>
      <c r="MGO36" s="451"/>
      <c r="MGP36" s="454"/>
      <c r="MGQ36" s="450"/>
      <c r="MGR36" s="456"/>
      <c r="MGS36" s="456"/>
      <c r="MGT36" s="456"/>
      <c r="MGU36" s="456"/>
      <c r="MGV36" s="271"/>
      <c r="MGW36" s="451"/>
      <c r="MGX36" s="454"/>
      <c r="MGY36" s="451"/>
      <c r="MGZ36" s="457"/>
      <c r="MHA36" s="271"/>
      <c r="MHB36" s="451"/>
      <c r="MHC36" s="454"/>
      <c r="MHD36" s="451"/>
      <c r="MHE36" s="457"/>
      <c r="MHF36" s="451"/>
      <c r="MHG36" s="457"/>
      <c r="MHH36" s="457"/>
      <c r="MHI36" s="457"/>
      <c r="MHJ36" s="271"/>
      <c r="MHK36" s="271"/>
      <c r="MHL36" s="451"/>
      <c r="MHM36" s="454"/>
      <c r="MHN36" s="451"/>
      <c r="MHO36" s="454"/>
      <c r="MHP36" s="458"/>
      <c r="MHQ36" s="459"/>
      <c r="MHR36" s="460"/>
      <c r="MHS36" s="461"/>
      <c r="MHT36" s="462"/>
      <c r="MHU36" s="458"/>
      <c r="MHV36" s="451"/>
      <c r="MHW36" s="463"/>
      <c r="MHX36" s="451"/>
      <c r="MHY36" s="451"/>
      <c r="MHZ36" s="453"/>
      <c r="MIB36" s="449"/>
      <c r="MIC36" s="449"/>
      <c r="MID36" s="449"/>
      <c r="MIE36" s="450"/>
      <c r="MIF36" s="451"/>
      <c r="MIG36" s="451"/>
      <c r="MIH36" s="451"/>
      <c r="MII36" s="449"/>
      <c r="MIJ36" s="452"/>
      <c r="MIK36" s="453"/>
      <c r="MIL36" s="454"/>
      <c r="MIM36" s="449"/>
      <c r="MIN36" s="453"/>
      <c r="MIO36" s="453"/>
      <c r="MIP36" s="450"/>
      <c r="MIQ36" s="454"/>
      <c r="MIR36" s="455"/>
      <c r="MIS36" s="453"/>
      <c r="MIT36" s="456"/>
      <c r="MIU36" s="453"/>
      <c r="MIV36" s="456"/>
      <c r="MIW36" s="454"/>
      <c r="MIX36" s="451"/>
      <c r="MIY36" s="454"/>
      <c r="MIZ36" s="450"/>
      <c r="MJA36" s="456"/>
      <c r="MJB36" s="456"/>
      <c r="MJC36" s="456"/>
      <c r="MJD36" s="456"/>
      <c r="MJE36" s="271"/>
      <c r="MJF36" s="451"/>
      <c r="MJG36" s="454"/>
      <c r="MJH36" s="451"/>
      <c r="MJI36" s="457"/>
      <c r="MJJ36" s="271"/>
      <c r="MJK36" s="451"/>
      <c r="MJL36" s="454"/>
      <c r="MJM36" s="451"/>
      <c r="MJN36" s="457"/>
      <c r="MJO36" s="451"/>
      <c r="MJP36" s="457"/>
      <c r="MJQ36" s="457"/>
      <c r="MJR36" s="457"/>
      <c r="MJS36" s="271"/>
      <c r="MJT36" s="271"/>
      <c r="MJU36" s="451"/>
      <c r="MJV36" s="454"/>
      <c r="MJW36" s="451"/>
      <c r="MJX36" s="454"/>
      <c r="MJY36" s="458"/>
      <c r="MJZ36" s="459"/>
      <c r="MKA36" s="460"/>
      <c r="MKB36" s="461"/>
      <c r="MKC36" s="462"/>
      <c r="MKD36" s="458"/>
      <c r="MKE36" s="451"/>
      <c r="MKF36" s="463"/>
      <c r="MKG36" s="451"/>
      <c r="MKH36" s="451"/>
      <c r="MKI36" s="453"/>
      <c r="MKK36" s="449"/>
      <c r="MKL36" s="449"/>
      <c r="MKM36" s="449"/>
      <c r="MKN36" s="450"/>
      <c r="MKO36" s="451"/>
      <c r="MKP36" s="451"/>
      <c r="MKQ36" s="451"/>
      <c r="MKR36" s="449"/>
      <c r="MKS36" s="452"/>
      <c r="MKT36" s="453"/>
      <c r="MKU36" s="454"/>
      <c r="MKV36" s="449"/>
      <c r="MKW36" s="453"/>
      <c r="MKX36" s="453"/>
      <c r="MKY36" s="450"/>
      <c r="MKZ36" s="454"/>
      <c r="MLA36" s="455"/>
      <c r="MLB36" s="453"/>
      <c r="MLC36" s="456"/>
      <c r="MLD36" s="453"/>
      <c r="MLE36" s="456"/>
      <c r="MLF36" s="454"/>
      <c r="MLG36" s="451"/>
      <c r="MLH36" s="454"/>
      <c r="MLI36" s="450"/>
      <c r="MLJ36" s="456"/>
      <c r="MLK36" s="456"/>
      <c r="MLL36" s="456"/>
      <c r="MLM36" s="456"/>
      <c r="MLN36" s="271"/>
      <c r="MLO36" s="451"/>
      <c r="MLP36" s="454"/>
      <c r="MLQ36" s="451"/>
      <c r="MLR36" s="457"/>
      <c r="MLS36" s="271"/>
      <c r="MLT36" s="451"/>
      <c r="MLU36" s="454"/>
      <c r="MLV36" s="451"/>
      <c r="MLW36" s="457"/>
      <c r="MLX36" s="451"/>
      <c r="MLY36" s="457"/>
      <c r="MLZ36" s="457"/>
      <c r="MMA36" s="457"/>
      <c r="MMB36" s="271"/>
      <c r="MMC36" s="271"/>
      <c r="MMD36" s="451"/>
      <c r="MME36" s="454"/>
      <c r="MMF36" s="451"/>
      <c r="MMG36" s="454"/>
      <c r="MMH36" s="458"/>
      <c r="MMI36" s="459"/>
      <c r="MMJ36" s="460"/>
      <c r="MMK36" s="461"/>
      <c r="MML36" s="462"/>
      <c r="MMM36" s="458"/>
      <c r="MMN36" s="451"/>
      <c r="MMO36" s="463"/>
      <c r="MMP36" s="451"/>
      <c r="MMQ36" s="451"/>
      <c r="MMR36" s="453"/>
      <c r="MMT36" s="449"/>
      <c r="MMU36" s="449"/>
      <c r="MMV36" s="449"/>
      <c r="MMW36" s="450"/>
      <c r="MMX36" s="451"/>
      <c r="MMY36" s="451"/>
      <c r="MMZ36" s="451"/>
      <c r="MNA36" s="449"/>
      <c r="MNB36" s="452"/>
      <c r="MNC36" s="453"/>
      <c r="MND36" s="454"/>
      <c r="MNE36" s="449"/>
      <c r="MNF36" s="453"/>
      <c r="MNG36" s="453"/>
      <c r="MNH36" s="450"/>
      <c r="MNI36" s="454"/>
      <c r="MNJ36" s="455"/>
      <c r="MNK36" s="453"/>
      <c r="MNL36" s="456"/>
      <c r="MNM36" s="453"/>
      <c r="MNN36" s="456"/>
      <c r="MNO36" s="454"/>
      <c r="MNP36" s="451"/>
      <c r="MNQ36" s="454"/>
      <c r="MNR36" s="450"/>
      <c r="MNS36" s="456"/>
      <c r="MNT36" s="456"/>
      <c r="MNU36" s="456"/>
      <c r="MNV36" s="456"/>
      <c r="MNW36" s="271"/>
      <c r="MNX36" s="451"/>
      <c r="MNY36" s="454"/>
      <c r="MNZ36" s="451"/>
      <c r="MOA36" s="457"/>
      <c r="MOB36" s="271"/>
      <c r="MOC36" s="451"/>
      <c r="MOD36" s="454"/>
      <c r="MOE36" s="451"/>
      <c r="MOF36" s="457"/>
      <c r="MOG36" s="451"/>
      <c r="MOH36" s="457"/>
      <c r="MOI36" s="457"/>
      <c r="MOJ36" s="457"/>
      <c r="MOK36" s="271"/>
      <c r="MOL36" s="271"/>
      <c r="MOM36" s="451"/>
      <c r="MON36" s="454"/>
      <c r="MOO36" s="451"/>
      <c r="MOP36" s="454"/>
      <c r="MOQ36" s="458"/>
      <c r="MOR36" s="459"/>
      <c r="MOS36" s="460"/>
      <c r="MOT36" s="461"/>
      <c r="MOU36" s="462"/>
      <c r="MOV36" s="458"/>
      <c r="MOW36" s="451"/>
      <c r="MOX36" s="463"/>
      <c r="MOY36" s="451"/>
      <c r="MOZ36" s="451"/>
      <c r="MPA36" s="453"/>
      <c r="MPC36" s="449"/>
      <c r="MPD36" s="449"/>
      <c r="MPE36" s="449"/>
      <c r="MPF36" s="450"/>
      <c r="MPG36" s="451"/>
      <c r="MPH36" s="451"/>
      <c r="MPI36" s="451"/>
      <c r="MPJ36" s="449"/>
      <c r="MPK36" s="452"/>
      <c r="MPL36" s="453"/>
      <c r="MPM36" s="454"/>
      <c r="MPN36" s="449"/>
      <c r="MPO36" s="453"/>
      <c r="MPP36" s="453"/>
      <c r="MPQ36" s="450"/>
      <c r="MPR36" s="454"/>
      <c r="MPS36" s="455"/>
      <c r="MPT36" s="453"/>
      <c r="MPU36" s="456"/>
      <c r="MPV36" s="453"/>
      <c r="MPW36" s="456"/>
      <c r="MPX36" s="454"/>
      <c r="MPY36" s="451"/>
      <c r="MPZ36" s="454"/>
      <c r="MQA36" s="450"/>
      <c r="MQB36" s="456"/>
      <c r="MQC36" s="456"/>
      <c r="MQD36" s="456"/>
      <c r="MQE36" s="456"/>
      <c r="MQF36" s="271"/>
      <c r="MQG36" s="451"/>
      <c r="MQH36" s="454"/>
      <c r="MQI36" s="451"/>
      <c r="MQJ36" s="457"/>
      <c r="MQK36" s="271"/>
      <c r="MQL36" s="451"/>
      <c r="MQM36" s="454"/>
      <c r="MQN36" s="451"/>
      <c r="MQO36" s="457"/>
      <c r="MQP36" s="451"/>
      <c r="MQQ36" s="457"/>
      <c r="MQR36" s="457"/>
      <c r="MQS36" s="457"/>
      <c r="MQT36" s="271"/>
      <c r="MQU36" s="271"/>
      <c r="MQV36" s="451"/>
      <c r="MQW36" s="454"/>
      <c r="MQX36" s="451"/>
      <c r="MQY36" s="454"/>
      <c r="MQZ36" s="458"/>
      <c r="MRA36" s="459"/>
      <c r="MRB36" s="460"/>
      <c r="MRC36" s="461"/>
      <c r="MRD36" s="462"/>
      <c r="MRE36" s="458"/>
      <c r="MRF36" s="451"/>
      <c r="MRG36" s="463"/>
      <c r="MRH36" s="451"/>
      <c r="MRI36" s="451"/>
      <c r="MRJ36" s="453"/>
      <c r="MRL36" s="449"/>
      <c r="MRM36" s="449"/>
      <c r="MRN36" s="449"/>
      <c r="MRO36" s="450"/>
      <c r="MRP36" s="451"/>
      <c r="MRQ36" s="451"/>
      <c r="MRR36" s="451"/>
      <c r="MRS36" s="449"/>
      <c r="MRT36" s="452"/>
      <c r="MRU36" s="453"/>
      <c r="MRV36" s="454"/>
      <c r="MRW36" s="449"/>
      <c r="MRX36" s="453"/>
      <c r="MRY36" s="453"/>
      <c r="MRZ36" s="450"/>
      <c r="MSA36" s="454"/>
      <c r="MSB36" s="455"/>
      <c r="MSC36" s="453"/>
      <c r="MSD36" s="456"/>
      <c r="MSE36" s="453"/>
      <c r="MSF36" s="456"/>
      <c r="MSG36" s="454"/>
      <c r="MSH36" s="451"/>
      <c r="MSI36" s="454"/>
      <c r="MSJ36" s="450"/>
      <c r="MSK36" s="456"/>
      <c r="MSL36" s="456"/>
      <c r="MSM36" s="456"/>
      <c r="MSN36" s="456"/>
      <c r="MSO36" s="271"/>
      <c r="MSP36" s="451"/>
      <c r="MSQ36" s="454"/>
      <c r="MSR36" s="451"/>
      <c r="MSS36" s="457"/>
      <c r="MST36" s="271"/>
      <c r="MSU36" s="451"/>
      <c r="MSV36" s="454"/>
      <c r="MSW36" s="451"/>
      <c r="MSX36" s="457"/>
      <c r="MSY36" s="451"/>
      <c r="MSZ36" s="457"/>
      <c r="MTA36" s="457"/>
      <c r="MTB36" s="457"/>
      <c r="MTC36" s="271"/>
      <c r="MTD36" s="271"/>
      <c r="MTE36" s="451"/>
      <c r="MTF36" s="454"/>
      <c r="MTG36" s="451"/>
      <c r="MTH36" s="454"/>
      <c r="MTI36" s="458"/>
      <c r="MTJ36" s="459"/>
      <c r="MTK36" s="460"/>
      <c r="MTL36" s="461"/>
      <c r="MTM36" s="462"/>
      <c r="MTN36" s="458"/>
      <c r="MTO36" s="451"/>
      <c r="MTP36" s="463"/>
      <c r="MTQ36" s="451"/>
      <c r="MTR36" s="451"/>
      <c r="MTS36" s="453"/>
      <c r="MTU36" s="449"/>
      <c r="MTV36" s="449"/>
      <c r="MTW36" s="449"/>
      <c r="MTX36" s="450"/>
      <c r="MTY36" s="451"/>
      <c r="MTZ36" s="451"/>
      <c r="MUA36" s="451"/>
      <c r="MUB36" s="449"/>
      <c r="MUC36" s="452"/>
      <c r="MUD36" s="453"/>
      <c r="MUE36" s="454"/>
      <c r="MUF36" s="449"/>
      <c r="MUG36" s="453"/>
      <c r="MUH36" s="453"/>
      <c r="MUI36" s="450"/>
      <c r="MUJ36" s="454"/>
      <c r="MUK36" s="455"/>
      <c r="MUL36" s="453"/>
      <c r="MUM36" s="456"/>
      <c r="MUN36" s="453"/>
      <c r="MUO36" s="456"/>
      <c r="MUP36" s="454"/>
      <c r="MUQ36" s="451"/>
      <c r="MUR36" s="454"/>
      <c r="MUS36" s="450"/>
      <c r="MUT36" s="456"/>
      <c r="MUU36" s="456"/>
      <c r="MUV36" s="456"/>
      <c r="MUW36" s="456"/>
      <c r="MUX36" s="271"/>
      <c r="MUY36" s="451"/>
      <c r="MUZ36" s="454"/>
      <c r="MVA36" s="451"/>
      <c r="MVB36" s="457"/>
      <c r="MVC36" s="271"/>
      <c r="MVD36" s="451"/>
      <c r="MVE36" s="454"/>
      <c r="MVF36" s="451"/>
      <c r="MVG36" s="457"/>
      <c r="MVH36" s="451"/>
      <c r="MVI36" s="457"/>
      <c r="MVJ36" s="457"/>
      <c r="MVK36" s="457"/>
      <c r="MVL36" s="271"/>
      <c r="MVM36" s="271"/>
      <c r="MVN36" s="451"/>
      <c r="MVO36" s="454"/>
      <c r="MVP36" s="451"/>
      <c r="MVQ36" s="454"/>
      <c r="MVR36" s="458"/>
      <c r="MVS36" s="459"/>
      <c r="MVT36" s="460"/>
      <c r="MVU36" s="461"/>
      <c r="MVV36" s="462"/>
      <c r="MVW36" s="458"/>
      <c r="MVX36" s="451"/>
      <c r="MVY36" s="463"/>
      <c r="MVZ36" s="451"/>
      <c r="MWA36" s="451"/>
      <c r="MWB36" s="453"/>
      <c r="MWD36" s="449"/>
      <c r="MWE36" s="449"/>
      <c r="MWF36" s="449"/>
      <c r="MWG36" s="450"/>
      <c r="MWH36" s="451"/>
      <c r="MWI36" s="451"/>
      <c r="MWJ36" s="451"/>
      <c r="MWK36" s="449"/>
      <c r="MWL36" s="452"/>
      <c r="MWM36" s="453"/>
      <c r="MWN36" s="454"/>
      <c r="MWO36" s="449"/>
      <c r="MWP36" s="453"/>
      <c r="MWQ36" s="453"/>
      <c r="MWR36" s="450"/>
      <c r="MWS36" s="454"/>
      <c r="MWT36" s="455"/>
      <c r="MWU36" s="453"/>
      <c r="MWV36" s="456"/>
      <c r="MWW36" s="453"/>
      <c r="MWX36" s="456"/>
      <c r="MWY36" s="454"/>
      <c r="MWZ36" s="451"/>
      <c r="MXA36" s="454"/>
      <c r="MXB36" s="450"/>
      <c r="MXC36" s="456"/>
      <c r="MXD36" s="456"/>
      <c r="MXE36" s="456"/>
      <c r="MXF36" s="456"/>
      <c r="MXG36" s="271"/>
      <c r="MXH36" s="451"/>
      <c r="MXI36" s="454"/>
      <c r="MXJ36" s="451"/>
      <c r="MXK36" s="457"/>
      <c r="MXL36" s="271"/>
      <c r="MXM36" s="451"/>
      <c r="MXN36" s="454"/>
      <c r="MXO36" s="451"/>
      <c r="MXP36" s="457"/>
      <c r="MXQ36" s="451"/>
      <c r="MXR36" s="457"/>
      <c r="MXS36" s="457"/>
      <c r="MXT36" s="457"/>
      <c r="MXU36" s="271"/>
      <c r="MXV36" s="271"/>
      <c r="MXW36" s="451"/>
      <c r="MXX36" s="454"/>
      <c r="MXY36" s="451"/>
      <c r="MXZ36" s="454"/>
      <c r="MYA36" s="458"/>
      <c r="MYB36" s="459"/>
      <c r="MYC36" s="460"/>
      <c r="MYD36" s="461"/>
      <c r="MYE36" s="462"/>
      <c r="MYF36" s="458"/>
      <c r="MYG36" s="451"/>
      <c r="MYH36" s="463"/>
      <c r="MYI36" s="451"/>
      <c r="MYJ36" s="451"/>
      <c r="MYK36" s="453"/>
      <c r="MYM36" s="449"/>
      <c r="MYN36" s="449"/>
      <c r="MYO36" s="449"/>
      <c r="MYP36" s="450"/>
      <c r="MYQ36" s="451"/>
      <c r="MYR36" s="451"/>
      <c r="MYS36" s="451"/>
      <c r="MYT36" s="449"/>
      <c r="MYU36" s="452"/>
      <c r="MYV36" s="453"/>
      <c r="MYW36" s="454"/>
      <c r="MYX36" s="449"/>
      <c r="MYY36" s="453"/>
      <c r="MYZ36" s="453"/>
      <c r="MZA36" s="450"/>
      <c r="MZB36" s="454"/>
      <c r="MZC36" s="455"/>
      <c r="MZD36" s="453"/>
      <c r="MZE36" s="456"/>
      <c r="MZF36" s="453"/>
      <c r="MZG36" s="456"/>
      <c r="MZH36" s="454"/>
      <c r="MZI36" s="451"/>
      <c r="MZJ36" s="454"/>
      <c r="MZK36" s="450"/>
      <c r="MZL36" s="456"/>
      <c r="MZM36" s="456"/>
      <c r="MZN36" s="456"/>
      <c r="MZO36" s="456"/>
      <c r="MZP36" s="271"/>
      <c r="MZQ36" s="451"/>
      <c r="MZR36" s="454"/>
      <c r="MZS36" s="451"/>
      <c r="MZT36" s="457"/>
      <c r="MZU36" s="271"/>
      <c r="MZV36" s="451"/>
      <c r="MZW36" s="454"/>
      <c r="MZX36" s="451"/>
      <c r="MZY36" s="457"/>
      <c r="MZZ36" s="451"/>
      <c r="NAA36" s="457"/>
      <c r="NAB36" s="457"/>
      <c r="NAC36" s="457"/>
      <c r="NAD36" s="271"/>
      <c r="NAE36" s="271"/>
      <c r="NAF36" s="451"/>
      <c r="NAG36" s="454"/>
      <c r="NAH36" s="451"/>
      <c r="NAI36" s="454"/>
      <c r="NAJ36" s="458"/>
      <c r="NAK36" s="459"/>
      <c r="NAL36" s="460"/>
      <c r="NAM36" s="461"/>
      <c r="NAN36" s="462"/>
      <c r="NAO36" s="458"/>
      <c r="NAP36" s="451"/>
      <c r="NAQ36" s="463"/>
      <c r="NAR36" s="451"/>
      <c r="NAS36" s="451"/>
      <c r="NAT36" s="453"/>
      <c r="NAV36" s="449"/>
      <c r="NAW36" s="449"/>
      <c r="NAX36" s="449"/>
      <c r="NAY36" s="450"/>
      <c r="NAZ36" s="451"/>
      <c r="NBA36" s="451"/>
      <c r="NBB36" s="451"/>
      <c r="NBC36" s="449"/>
      <c r="NBD36" s="452"/>
      <c r="NBE36" s="453"/>
      <c r="NBF36" s="454"/>
      <c r="NBG36" s="449"/>
      <c r="NBH36" s="453"/>
      <c r="NBI36" s="453"/>
      <c r="NBJ36" s="450"/>
      <c r="NBK36" s="454"/>
      <c r="NBL36" s="455"/>
      <c r="NBM36" s="453"/>
      <c r="NBN36" s="456"/>
      <c r="NBO36" s="453"/>
      <c r="NBP36" s="456"/>
      <c r="NBQ36" s="454"/>
      <c r="NBR36" s="451"/>
      <c r="NBS36" s="454"/>
      <c r="NBT36" s="450"/>
      <c r="NBU36" s="456"/>
      <c r="NBV36" s="456"/>
      <c r="NBW36" s="456"/>
      <c r="NBX36" s="456"/>
      <c r="NBY36" s="271"/>
      <c r="NBZ36" s="451"/>
      <c r="NCA36" s="454"/>
      <c r="NCB36" s="451"/>
      <c r="NCC36" s="457"/>
      <c r="NCD36" s="271"/>
      <c r="NCE36" s="451"/>
      <c r="NCF36" s="454"/>
      <c r="NCG36" s="451"/>
      <c r="NCH36" s="457"/>
      <c r="NCI36" s="451"/>
      <c r="NCJ36" s="457"/>
      <c r="NCK36" s="457"/>
      <c r="NCL36" s="457"/>
      <c r="NCM36" s="271"/>
      <c r="NCN36" s="271"/>
      <c r="NCO36" s="451"/>
      <c r="NCP36" s="454"/>
      <c r="NCQ36" s="451"/>
      <c r="NCR36" s="454"/>
      <c r="NCS36" s="458"/>
      <c r="NCT36" s="459"/>
      <c r="NCU36" s="460"/>
      <c r="NCV36" s="461"/>
      <c r="NCW36" s="462"/>
      <c r="NCX36" s="458"/>
      <c r="NCY36" s="451"/>
      <c r="NCZ36" s="463"/>
      <c r="NDA36" s="451"/>
      <c r="NDB36" s="451"/>
      <c r="NDC36" s="453"/>
      <c r="NDE36" s="449"/>
      <c r="NDF36" s="449"/>
      <c r="NDG36" s="449"/>
      <c r="NDH36" s="450"/>
      <c r="NDI36" s="451"/>
      <c r="NDJ36" s="451"/>
      <c r="NDK36" s="451"/>
      <c r="NDL36" s="449"/>
      <c r="NDM36" s="452"/>
      <c r="NDN36" s="453"/>
      <c r="NDO36" s="454"/>
      <c r="NDP36" s="449"/>
      <c r="NDQ36" s="453"/>
      <c r="NDR36" s="453"/>
      <c r="NDS36" s="450"/>
      <c r="NDT36" s="454"/>
      <c r="NDU36" s="455"/>
      <c r="NDV36" s="453"/>
      <c r="NDW36" s="456"/>
      <c r="NDX36" s="453"/>
      <c r="NDY36" s="456"/>
      <c r="NDZ36" s="454"/>
      <c r="NEA36" s="451"/>
      <c r="NEB36" s="454"/>
      <c r="NEC36" s="450"/>
      <c r="NED36" s="456"/>
      <c r="NEE36" s="456"/>
      <c r="NEF36" s="456"/>
      <c r="NEG36" s="456"/>
      <c r="NEH36" s="271"/>
      <c r="NEI36" s="451"/>
      <c r="NEJ36" s="454"/>
      <c r="NEK36" s="451"/>
      <c r="NEL36" s="457"/>
      <c r="NEM36" s="271"/>
      <c r="NEN36" s="451"/>
      <c r="NEO36" s="454"/>
      <c r="NEP36" s="451"/>
      <c r="NEQ36" s="457"/>
      <c r="NER36" s="451"/>
      <c r="NES36" s="457"/>
      <c r="NET36" s="457"/>
      <c r="NEU36" s="457"/>
      <c r="NEV36" s="271"/>
      <c r="NEW36" s="271"/>
      <c r="NEX36" s="451"/>
      <c r="NEY36" s="454"/>
      <c r="NEZ36" s="451"/>
      <c r="NFA36" s="454"/>
      <c r="NFB36" s="458"/>
      <c r="NFC36" s="459"/>
      <c r="NFD36" s="460"/>
      <c r="NFE36" s="461"/>
      <c r="NFF36" s="462"/>
      <c r="NFG36" s="458"/>
      <c r="NFH36" s="451"/>
      <c r="NFI36" s="463"/>
      <c r="NFJ36" s="451"/>
      <c r="NFK36" s="451"/>
      <c r="NFL36" s="453"/>
      <c r="NFN36" s="449"/>
      <c r="NFO36" s="449"/>
      <c r="NFP36" s="449"/>
      <c r="NFQ36" s="450"/>
      <c r="NFR36" s="451"/>
      <c r="NFS36" s="451"/>
      <c r="NFT36" s="451"/>
      <c r="NFU36" s="449"/>
      <c r="NFV36" s="452"/>
      <c r="NFW36" s="453"/>
      <c r="NFX36" s="454"/>
      <c r="NFY36" s="449"/>
      <c r="NFZ36" s="453"/>
      <c r="NGA36" s="453"/>
      <c r="NGB36" s="450"/>
      <c r="NGC36" s="454"/>
      <c r="NGD36" s="455"/>
      <c r="NGE36" s="453"/>
      <c r="NGF36" s="456"/>
      <c r="NGG36" s="453"/>
      <c r="NGH36" s="456"/>
      <c r="NGI36" s="454"/>
      <c r="NGJ36" s="451"/>
      <c r="NGK36" s="454"/>
      <c r="NGL36" s="450"/>
      <c r="NGM36" s="456"/>
      <c r="NGN36" s="456"/>
      <c r="NGO36" s="456"/>
      <c r="NGP36" s="456"/>
      <c r="NGQ36" s="271"/>
      <c r="NGR36" s="451"/>
      <c r="NGS36" s="454"/>
      <c r="NGT36" s="451"/>
      <c r="NGU36" s="457"/>
      <c r="NGV36" s="271"/>
      <c r="NGW36" s="451"/>
      <c r="NGX36" s="454"/>
      <c r="NGY36" s="451"/>
      <c r="NGZ36" s="457"/>
      <c r="NHA36" s="451"/>
      <c r="NHB36" s="457"/>
      <c r="NHC36" s="457"/>
      <c r="NHD36" s="457"/>
      <c r="NHE36" s="271"/>
      <c r="NHF36" s="271"/>
      <c r="NHG36" s="451"/>
      <c r="NHH36" s="454"/>
      <c r="NHI36" s="451"/>
      <c r="NHJ36" s="454"/>
      <c r="NHK36" s="458"/>
      <c r="NHL36" s="459"/>
      <c r="NHM36" s="460"/>
      <c r="NHN36" s="461"/>
      <c r="NHO36" s="462"/>
      <c r="NHP36" s="458"/>
      <c r="NHQ36" s="451"/>
      <c r="NHR36" s="463"/>
      <c r="NHS36" s="451"/>
      <c r="NHT36" s="451"/>
      <c r="NHU36" s="453"/>
      <c r="NHW36" s="449"/>
      <c r="NHX36" s="449"/>
      <c r="NHY36" s="449"/>
      <c r="NHZ36" s="450"/>
      <c r="NIA36" s="451"/>
      <c r="NIB36" s="451"/>
      <c r="NIC36" s="451"/>
      <c r="NID36" s="449"/>
      <c r="NIE36" s="452"/>
      <c r="NIF36" s="453"/>
      <c r="NIG36" s="454"/>
      <c r="NIH36" s="449"/>
      <c r="NII36" s="453"/>
      <c r="NIJ36" s="453"/>
      <c r="NIK36" s="450"/>
      <c r="NIL36" s="454"/>
      <c r="NIM36" s="455"/>
      <c r="NIN36" s="453"/>
      <c r="NIO36" s="456"/>
      <c r="NIP36" s="453"/>
      <c r="NIQ36" s="456"/>
      <c r="NIR36" s="454"/>
      <c r="NIS36" s="451"/>
      <c r="NIT36" s="454"/>
      <c r="NIU36" s="450"/>
      <c r="NIV36" s="456"/>
      <c r="NIW36" s="456"/>
      <c r="NIX36" s="456"/>
      <c r="NIY36" s="456"/>
      <c r="NIZ36" s="271"/>
      <c r="NJA36" s="451"/>
      <c r="NJB36" s="454"/>
      <c r="NJC36" s="451"/>
      <c r="NJD36" s="457"/>
      <c r="NJE36" s="271"/>
      <c r="NJF36" s="451"/>
      <c r="NJG36" s="454"/>
      <c r="NJH36" s="451"/>
      <c r="NJI36" s="457"/>
      <c r="NJJ36" s="451"/>
      <c r="NJK36" s="457"/>
      <c r="NJL36" s="457"/>
      <c r="NJM36" s="457"/>
      <c r="NJN36" s="271"/>
      <c r="NJO36" s="271"/>
      <c r="NJP36" s="451"/>
      <c r="NJQ36" s="454"/>
      <c r="NJR36" s="451"/>
      <c r="NJS36" s="454"/>
      <c r="NJT36" s="458"/>
      <c r="NJU36" s="459"/>
      <c r="NJV36" s="460"/>
      <c r="NJW36" s="461"/>
      <c r="NJX36" s="462"/>
      <c r="NJY36" s="458"/>
      <c r="NJZ36" s="451"/>
      <c r="NKA36" s="463"/>
      <c r="NKB36" s="451"/>
      <c r="NKC36" s="451"/>
      <c r="NKD36" s="453"/>
      <c r="NKF36" s="449"/>
      <c r="NKG36" s="449"/>
      <c r="NKH36" s="449"/>
      <c r="NKI36" s="450"/>
      <c r="NKJ36" s="451"/>
      <c r="NKK36" s="451"/>
      <c r="NKL36" s="451"/>
      <c r="NKM36" s="449"/>
      <c r="NKN36" s="452"/>
      <c r="NKO36" s="453"/>
      <c r="NKP36" s="454"/>
      <c r="NKQ36" s="449"/>
      <c r="NKR36" s="453"/>
      <c r="NKS36" s="453"/>
      <c r="NKT36" s="450"/>
      <c r="NKU36" s="454"/>
      <c r="NKV36" s="455"/>
      <c r="NKW36" s="453"/>
      <c r="NKX36" s="456"/>
      <c r="NKY36" s="453"/>
      <c r="NKZ36" s="456"/>
      <c r="NLA36" s="454"/>
      <c r="NLB36" s="451"/>
      <c r="NLC36" s="454"/>
      <c r="NLD36" s="450"/>
      <c r="NLE36" s="456"/>
      <c r="NLF36" s="456"/>
      <c r="NLG36" s="456"/>
      <c r="NLH36" s="456"/>
      <c r="NLI36" s="271"/>
      <c r="NLJ36" s="451"/>
      <c r="NLK36" s="454"/>
      <c r="NLL36" s="451"/>
      <c r="NLM36" s="457"/>
      <c r="NLN36" s="271"/>
      <c r="NLO36" s="451"/>
      <c r="NLP36" s="454"/>
      <c r="NLQ36" s="451"/>
      <c r="NLR36" s="457"/>
      <c r="NLS36" s="451"/>
      <c r="NLT36" s="457"/>
      <c r="NLU36" s="457"/>
      <c r="NLV36" s="457"/>
      <c r="NLW36" s="271"/>
      <c r="NLX36" s="271"/>
      <c r="NLY36" s="451"/>
      <c r="NLZ36" s="454"/>
      <c r="NMA36" s="451"/>
      <c r="NMB36" s="454"/>
      <c r="NMC36" s="458"/>
      <c r="NMD36" s="459"/>
      <c r="NME36" s="460"/>
      <c r="NMF36" s="461"/>
      <c r="NMG36" s="462"/>
      <c r="NMH36" s="458"/>
      <c r="NMI36" s="451"/>
      <c r="NMJ36" s="463"/>
      <c r="NMK36" s="451"/>
      <c r="NML36" s="451"/>
      <c r="NMM36" s="453"/>
      <c r="NMO36" s="449"/>
      <c r="NMP36" s="449"/>
      <c r="NMQ36" s="449"/>
      <c r="NMR36" s="450"/>
      <c r="NMS36" s="451"/>
      <c r="NMT36" s="451"/>
      <c r="NMU36" s="451"/>
      <c r="NMV36" s="449"/>
      <c r="NMW36" s="452"/>
      <c r="NMX36" s="453"/>
      <c r="NMY36" s="454"/>
      <c r="NMZ36" s="449"/>
      <c r="NNA36" s="453"/>
      <c r="NNB36" s="453"/>
      <c r="NNC36" s="450"/>
      <c r="NND36" s="454"/>
      <c r="NNE36" s="455"/>
      <c r="NNF36" s="453"/>
      <c r="NNG36" s="456"/>
      <c r="NNH36" s="453"/>
      <c r="NNI36" s="456"/>
      <c r="NNJ36" s="454"/>
      <c r="NNK36" s="451"/>
      <c r="NNL36" s="454"/>
      <c r="NNM36" s="450"/>
      <c r="NNN36" s="456"/>
      <c r="NNO36" s="456"/>
      <c r="NNP36" s="456"/>
      <c r="NNQ36" s="456"/>
      <c r="NNR36" s="271"/>
      <c r="NNS36" s="451"/>
      <c r="NNT36" s="454"/>
      <c r="NNU36" s="451"/>
      <c r="NNV36" s="457"/>
      <c r="NNW36" s="271"/>
      <c r="NNX36" s="451"/>
      <c r="NNY36" s="454"/>
      <c r="NNZ36" s="451"/>
      <c r="NOA36" s="457"/>
      <c r="NOB36" s="451"/>
      <c r="NOC36" s="457"/>
      <c r="NOD36" s="457"/>
      <c r="NOE36" s="457"/>
      <c r="NOF36" s="271"/>
      <c r="NOG36" s="271"/>
      <c r="NOH36" s="451"/>
      <c r="NOI36" s="454"/>
      <c r="NOJ36" s="451"/>
      <c r="NOK36" s="454"/>
      <c r="NOL36" s="458"/>
      <c r="NOM36" s="459"/>
      <c r="NON36" s="460"/>
      <c r="NOO36" s="461"/>
      <c r="NOP36" s="462"/>
      <c r="NOQ36" s="458"/>
      <c r="NOR36" s="451"/>
      <c r="NOS36" s="463"/>
      <c r="NOT36" s="451"/>
      <c r="NOU36" s="451"/>
      <c r="NOV36" s="453"/>
      <c r="NOX36" s="449"/>
      <c r="NOY36" s="449"/>
      <c r="NOZ36" s="449"/>
      <c r="NPA36" s="450"/>
      <c r="NPB36" s="451"/>
      <c r="NPC36" s="451"/>
      <c r="NPD36" s="451"/>
      <c r="NPE36" s="449"/>
      <c r="NPF36" s="452"/>
      <c r="NPG36" s="453"/>
      <c r="NPH36" s="454"/>
      <c r="NPI36" s="449"/>
      <c r="NPJ36" s="453"/>
      <c r="NPK36" s="453"/>
      <c r="NPL36" s="450"/>
      <c r="NPM36" s="454"/>
      <c r="NPN36" s="455"/>
      <c r="NPO36" s="453"/>
      <c r="NPP36" s="456"/>
      <c r="NPQ36" s="453"/>
      <c r="NPR36" s="456"/>
      <c r="NPS36" s="454"/>
      <c r="NPT36" s="451"/>
      <c r="NPU36" s="454"/>
      <c r="NPV36" s="450"/>
      <c r="NPW36" s="456"/>
      <c r="NPX36" s="456"/>
      <c r="NPY36" s="456"/>
      <c r="NPZ36" s="456"/>
      <c r="NQA36" s="271"/>
      <c r="NQB36" s="451"/>
      <c r="NQC36" s="454"/>
      <c r="NQD36" s="451"/>
      <c r="NQE36" s="457"/>
      <c r="NQF36" s="271"/>
      <c r="NQG36" s="451"/>
      <c r="NQH36" s="454"/>
      <c r="NQI36" s="451"/>
      <c r="NQJ36" s="457"/>
      <c r="NQK36" s="451"/>
      <c r="NQL36" s="457"/>
      <c r="NQM36" s="457"/>
      <c r="NQN36" s="457"/>
      <c r="NQO36" s="271"/>
      <c r="NQP36" s="271"/>
      <c r="NQQ36" s="451"/>
      <c r="NQR36" s="454"/>
      <c r="NQS36" s="451"/>
      <c r="NQT36" s="454"/>
      <c r="NQU36" s="458"/>
      <c r="NQV36" s="459"/>
      <c r="NQW36" s="460"/>
      <c r="NQX36" s="461"/>
      <c r="NQY36" s="462"/>
      <c r="NQZ36" s="458"/>
      <c r="NRA36" s="451"/>
      <c r="NRB36" s="463"/>
      <c r="NRC36" s="451"/>
      <c r="NRD36" s="451"/>
      <c r="NRE36" s="453"/>
      <c r="NRG36" s="449"/>
      <c r="NRH36" s="449"/>
      <c r="NRI36" s="449"/>
      <c r="NRJ36" s="450"/>
      <c r="NRK36" s="451"/>
      <c r="NRL36" s="451"/>
      <c r="NRM36" s="451"/>
      <c r="NRN36" s="449"/>
      <c r="NRO36" s="452"/>
      <c r="NRP36" s="453"/>
      <c r="NRQ36" s="454"/>
      <c r="NRR36" s="449"/>
      <c r="NRS36" s="453"/>
      <c r="NRT36" s="453"/>
      <c r="NRU36" s="450"/>
      <c r="NRV36" s="454"/>
      <c r="NRW36" s="455"/>
      <c r="NRX36" s="453"/>
      <c r="NRY36" s="456"/>
      <c r="NRZ36" s="453"/>
      <c r="NSA36" s="456"/>
      <c r="NSB36" s="454"/>
      <c r="NSC36" s="451"/>
      <c r="NSD36" s="454"/>
      <c r="NSE36" s="450"/>
      <c r="NSF36" s="456"/>
      <c r="NSG36" s="456"/>
      <c r="NSH36" s="456"/>
      <c r="NSI36" s="456"/>
      <c r="NSJ36" s="271"/>
      <c r="NSK36" s="451"/>
      <c r="NSL36" s="454"/>
      <c r="NSM36" s="451"/>
      <c r="NSN36" s="457"/>
      <c r="NSO36" s="271"/>
      <c r="NSP36" s="451"/>
      <c r="NSQ36" s="454"/>
      <c r="NSR36" s="451"/>
      <c r="NSS36" s="457"/>
      <c r="NST36" s="451"/>
      <c r="NSU36" s="457"/>
      <c r="NSV36" s="457"/>
      <c r="NSW36" s="457"/>
      <c r="NSX36" s="271"/>
      <c r="NSY36" s="271"/>
      <c r="NSZ36" s="451"/>
      <c r="NTA36" s="454"/>
      <c r="NTB36" s="451"/>
      <c r="NTC36" s="454"/>
      <c r="NTD36" s="458"/>
      <c r="NTE36" s="459"/>
      <c r="NTF36" s="460"/>
      <c r="NTG36" s="461"/>
      <c r="NTH36" s="462"/>
      <c r="NTI36" s="458"/>
      <c r="NTJ36" s="451"/>
      <c r="NTK36" s="463"/>
      <c r="NTL36" s="451"/>
      <c r="NTM36" s="451"/>
      <c r="NTN36" s="453"/>
      <c r="NTP36" s="449"/>
      <c r="NTQ36" s="449"/>
      <c r="NTR36" s="449"/>
      <c r="NTS36" s="450"/>
      <c r="NTT36" s="451"/>
      <c r="NTU36" s="451"/>
      <c r="NTV36" s="451"/>
      <c r="NTW36" s="449"/>
      <c r="NTX36" s="452"/>
      <c r="NTY36" s="453"/>
      <c r="NTZ36" s="454"/>
      <c r="NUA36" s="449"/>
      <c r="NUB36" s="453"/>
      <c r="NUC36" s="453"/>
      <c r="NUD36" s="450"/>
      <c r="NUE36" s="454"/>
      <c r="NUF36" s="455"/>
      <c r="NUG36" s="453"/>
      <c r="NUH36" s="456"/>
      <c r="NUI36" s="453"/>
      <c r="NUJ36" s="456"/>
      <c r="NUK36" s="454"/>
      <c r="NUL36" s="451"/>
      <c r="NUM36" s="454"/>
      <c r="NUN36" s="450"/>
      <c r="NUO36" s="456"/>
      <c r="NUP36" s="456"/>
      <c r="NUQ36" s="456"/>
      <c r="NUR36" s="456"/>
      <c r="NUS36" s="271"/>
      <c r="NUT36" s="451"/>
      <c r="NUU36" s="454"/>
      <c r="NUV36" s="451"/>
      <c r="NUW36" s="457"/>
      <c r="NUX36" s="271"/>
      <c r="NUY36" s="451"/>
      <c r="NUZ36" s="454"/>
      <c r="NVA36" s="451"/>
      <c r="NVB36" s="457"/>
      <c r="NVC36" s="451"/>
      <c r="NVD36" s="457"/>
      <c r="NVE36" s="457"/>
      <c r="NVF36" s="457"/>
      <c r="NVG36" s="271"/>
      <c r="NVH36" s="271"/>
      <c r="NVI36" s="451"/>
      <c r="NVJ36" s="454"/>
      <c r="NVK36" s="451"/>
      <c r="NVL36" s="454"/>
      <c r="NVM36" s="458"/>
      <c r="NVN36" s="459"/>
      <c r="NVO36" s="460"/>
      <c r="NVP36" s="461"/>
      <c r="NVQ36" s="462"/>
      <c r="NVR36" s="458"/>
      <c r="NVS36" s="451"/>
      <c r="NVT36" s="463"/>
      <c r="NVU36" s="451"/>
      <c r="NVV36" s="451"/>
      <c r="NVW36" s="453"/>
      <c r="NVY36" s="449"/>
      <c r="NVZ36" s="449"/>
      <c r="NWA36" s="449"/>
      <c r="NWB36" s="450"/>
      <c r="NWC36" s="451"/>
      <c r="NWD36" s="451"/>
      <c r="NWE36" s="451"/>
      <c r="NWF36" s="449"/>
      <c r="NWG36" s="452"/>
      <c r="NWH36" s="453"/>
      <c r="NWI36" s="454"/>
      <c r="NWJ36" s="449"/>
      <c r="NWK36" s="453"/>
      <c r="NWL36" s="453"/>
      <c r="NWM36" s="450"/>
      <c r="NWN36" s="454"/>
      <c r="NWO36" s="455"/>
      <c r="NWP36" s="453"/>
      <c r="NWQ36" s="456"/>
      <c r="NWR36" s="453"/>
      <c r="NWS36" s="456"/>
      <c r="NWT36" s="454"/>
      <c r="NWU36" s="451"/>
      <c r="NWV36" s="454"/>
      <c r="NWW36" s="450"/>
      <c r="NWX36" s="456"/>
      <c r="NWY36" s="456"/>
      <c r="NWZ36" s="456"/>
      <c r="NXA36" s="456"/>
      <c r="NXB36" s="271"/>
      <c r="NXC36" s="451"/>
      <c r="NXD36" s="454"/>
      <c r="NXE36" s="451"/>
      <c r="NXF36" s="457"/>
      <c r="NXG36" s="271"/>
      <c r="NXH36" s="451"/>
      <c r="NXI36" s="454"/>
      <c r="NXJ36" s="451"/>
      <c r="NXK36" s="457"/>
      <c r="NXL36" s="451"/>
      <c r="NXM36" s="457"/>
      <c r="NXN36" s="457"/>
      <c r="NXO36" s="457"/>
      <c r="NXP36" s="271"/>
      <c r="NXQ36" s="271"/>
      <c r="NXR36" s="451"/>
      <c r="NXS36" s="454"/>
      <c r="NXT36" s="451"/>
      <c r="NXU36" s="454"/>
      <c r="NXV36" s="458"/>
      <c r="NXW36" s="459"/>
      <c r="NXX36" s="460"/>
      <c r="NXY36" s="461"/>
      <c r="NXZ36" s="462"/>
      <c r="NYA36" s="458"/>
      <c r="NYB36" s="451"/>
      <c r="NYC36" s="463"/>
      <c r="NYD36" s="451"/>
      <c r="NYE36" s="451"/>
      <c r="NYF36" s="453"/>
      <c r="NYH36" s="449"/>
      <c r="NYI36" s="449"/>
      <c r="NYJ36" s="449"/>
      <c r="NYK36" s="450"/>
      <c r="NYL36" s="451"/>
      <c r="NYM36" s="451"/>
      <c r="NYN36" s="451"/>
      <c r="NYO36" s="449"/>
      <c r="NYP36" s="452"/>
      <c r="NYQ36" s="453"/>
      <c r="NYR36" s="454"/>
      <c r="NYS36" s="449"/>
      <c r="NYT36" s="453"/>
      <c r="NYU36" s="453"/>
      <c r="NYV36" s="450"/>
      <c r="NYW36" s="454"/>
      <c r="NYX36" s="455"/>
      <c r="NYY36" s="453"/>
      <c r="NYZ36" s="456"/>
      <c r="NZA36" s="453"/>
      <c r="NZB36" s="456"/>
      <c r="NZC36" s="454"/>
      <c r="NZD36" s="451"/>
      <c r="NZE36" s="454"/>
      <c r="NZF36" s="450"/>
      <c r="NZG36" s="456"/>
      <c r="NZH36" s="456"/>
      <c r="NZI36" s="456"/>
      <c r="NZJ36" s="456"/>
      <c r="NZK36" s="271"/>
      <c r="NZL36" s="451"/>
      <c r="NZM36" s="454"/>
      <c r="NZN36" s="451"/>
      <c r="NZO36" s="457"/>
      <c r="NZP36" s="271"/>
      <c r="NZQ36" s="451"/>
      <c r="NZR36" s="454"/>
      <c r="NZS36" s="451"/>
      <c r="NZT36" s="457"/>
      <c r="NZU36" s="451"/>
      <c r="NZV36" s="457"/>
      <c r="NZW36" s="457"/>
      <c r="NZX36" s="457"/>
      <c r="NZY36" s="271"/>
      <c r="NZZ36" s="271"/>
      <c r="OAA36" s="451"/>
      <c r="OAB36" s="454"/>
      <c r="OAC36" s="451"/>
      <c r="OAD36" s="454"/>
      <c r="OAE36" s="458"/>
      <c r="OAF36" s="459"/>
      <c r="OAG36" s="460"/>
      <c r="OAH36" s="461"/>
      <c r="OAI36" s="462"/>
      <c r="OAJ36" s="458"/>
      <c r="OAK36" s="451"/>
      <c r="OAL36" s="463"/>
      <c r="OAM36" s="451"/>
      <c r="OAN36" s="451"/>
      <c r="OAO36" s="453"/>
      <c r="OAQ36" s="449"/>
      <c r="OAR36" s="449"/>
      <c r="OAS36" s="449"/>
      <c r="OAT36" s="450"/>
      <c r="OAU36" s="451"/>
      <c r="OAV36" s="451"/>
      <c r="OAW36" s="451"/>
      <c r="OAX36" s="449"/>
      <c r="OAY36" s="452"/>
      <c r="OAZ36" s="453"/>
      <c r="OBA36" s="454"/>
      <c r="OBB36" s="449"/>
      <c r="OBC36" s="453"/>
      <c r="OBD36" s="453"/>
      <c r="OBE36" s="450"/>
      <c r="OBF36" s="454"/>
      <c r="OBG36" s="455"/>
      <c r="OBH36" s="453"/>
      <c r="OBI36" s="456"/>
      <c r="OBJ36" s="453"/>
      <c r="OBK36" s="456"/>
      <c r="OBL36" s="454"/>
      <c r="OBM36" s="451"/>
      <c r="OBN36" s="454"/>
      <c r="OBO36" s="450"/>
      <c r="OBP36" s="456"/>
      <c r="OBQ36" s="456"/>
      <c r="OBR36" s="456"/>
      <c r="OBS36" s="456"/>
      <c r="OBT36" s="271"/>
      <c r="OBU36" s="451"/>
      <c r="OBV36" s="454"/>
      <c r="OBW36" s="451"/>
      <c r="OBX36" s="457"/>
      <c r="OBY36" s="271"/>
      <c r="OBZ36" s="451"/>
      <c r="OCA36" s="454"/>
      <c r="OCB36" s="451"/>
      <c r="OCC36" s="457"/>
      <c r="OCD36" s="451"/>
      <c r="OCE36" s="457"/>
      <c r="OCF36" s="457"/>
      <c r="OCG36" s="457"/>
      <c r="OCH36" s="271"/>
      <c r="OCI36" s="271"/>
      <c r="OCJ36" s="451"/>
      <c r="OCK36" s="454"/>
      <c r="OCL36" s="451"/>
      <c r="OCM36" s="454"/>
      <c r="OCN36" s="458"/>
      <c r="OCO36" s="459"/>
      <c r="OCP36" s="460"/>
      <c r="OCQ36" s="461"/>
      <c r="OCR36" s="462"/>
      <c r="OCS36" s="458"/>
      <c r="OCT36" s="451"/>
      <c r="OCU36" s="463"/>
      <c r="OCV36" s="451"/>
      <c r="OCW36" s="451"/>
      <c r="OCX36" s="453"/>
      <c r="OCZ36" s="449"/>
      <c r="ODA36" s="449"/>
      <c r="ODB36" s="449"/>
      <c r="ODC36" s="450"/>
      <c r="ODD36" s="451"/>
      <c r="ODE36" s="451"/>
      <c r="ODF36" s="451"/>
      <c r="ODG36" s="449"/>
      <c r="ODH36" s="452"/>
      <c r="ODI36" s="453"/>
      <c r="ODJ36" s="454"/>
      <c r="ODK36" s="449"/>
      <c r="ODL36" s="453"/>
      <c r="ODM36" s="453"/>
      <c r="ODN36" s="450"/>
      <c r="ODO36" s="454"/>
      <c r="ODP36" s="455"/>
      <c r="ODQ36" s="453"/>
      <c r="ODR36" s="456"/>
      <c r="ODS36" s="453"/>
      <c r="ODT36" s="456"/>
      <c r="ODU36" s="454"/>
      <c r="ODV36" s="451"/>
      <c r="ODW36" s="454"/>
      <c r="ODX36" s="450"/>
      <c r="ODY36" s="456"/>
      <c r="ODZ36" s="456"/>
      <c r="OEA36" s="456"/>
      <c r="OEB36" s="456"/>
      <c r="OEC36" s="271"/>
      <c r="OED36" s="451"/>
      <c r="OEE36" s="454"/>
      <c r="OEF36" s="451"/>
      <c r="OEG36" s="457"/>
      <c r="OEH36" s="271"/>
      <c r="OEI36" s="451"/>
      <c r="OEJ36" s="454"/>
      <c r="OEK36" s="451"/>
      <c r="OEL36" s="457"/>
      <c r="OEM36" s="451"/>
      <c r="OEN36" s="457"/>
      <c r="OEO36" s="457"/>
      <c r="OEP36" s="457"/>
      <c r="OEQ36" s="271"/>
      <c r="OER36" s="271"/>
      <c r="OES36" s="451"/>
      <c r="OET36" s="454"/>
      <c r="OEU36" s="451"/>
      <c r="OEV36" s="454"/>
      <c r="OEW36" s="458"/>
      <c r="OEX36" s="459"/>
      <c r="OEY36" s="460"/>
      <c r="OEZ36" s="461"/>
      <c r="OFA36" s="462"/>
      <c r="OFB36" s="458"/>
      <c r="OFC36" s="451"/>
      <c r="OFD36" s="463"/>
      <c r="OFE36" s="451"/>
      <c r="OFF36" s="451"/>
      <c r="OFG36" s="453"/>
      <c r="OFI36" s="449"/>
      <c r="OFJ36" s="449"/>
      <c r="OFK36" s="449"/>
      <c r="OFL36" s="450"/>
      <c r="OFM36" s="451"/>
      <c r="OFN36" s="451"/>
      <c r="OFO36" s="451"/>
      <c r="OFP36" s="449"/>
      <c r="OFQ36" s="452"/>
      <c r="OFR36" s="453"/>
      <c r="OFS36" s="454"/>
      <c r="OFT36" s="449"/>
      <c r="OFU36" s="453"/>
      <c r="OFV36" s="453"/>
      <c r="OFW36" s="450"/>
      <c r="OFX36" s="454"/>
      <c r="OFY36" s="455"/>
      <c r="OFZ36" s="453"/>
      <c r="OGA36" s="456"/>
      <c r="OGB36" s="453"/>
      <c r="OGC36" s="456"/>
      <c r="OGD36" s="454"/>
      <c r="OGE36" s="451"/>
      <c r="OGF36" s="454"/>
      <c r="OGG36" s="450"/>
      <c r="OGH36" s="456"/>
      <c r="OGI36" s="456"/>
      <c r="OGJ36" s="456"/>
      <c r="OGK36" s="456"/>
      <c r="OGL36" s="271"/>
      <c r="OGM36" s="451"/>
      <c r="OGN36" s="454"/>
      <c r="OGO36" s="451"/>
      <c r="OGP36" s="457"/>
      <c r="OGQ36" s="271"/>
      <c r="OGR36" s="451"/>
      <c r="OGS36" s="454"/>
      <c r="OGT36" s="451"/>
      <c r="OGU36" s="457"/>
      <c r="OGV36" s="451"/>
      <c r="OGW36" s="457"/>
      <c r="OGX36" s="457"/>
      <c r="OGY36" s="457"/>
      <c r="OGZ36" s="271"/>
      <c r="OHA36" s="271"/>
      <c r="OHB36" s="451"/>
      <c r="OHC36" s="454"/>
      <c r="OHD36" s="451"/>
      <c r="OHE36" s="454"/>
      <c r="OHF36" s="458"/>
      <c r="OHG36" s="459"/>
      <c r="OHH36" s="460"/>
      <c r="OHI36" s="461"/>
      <c r="OHJ36" s="462"/>
      <c r="OHK36" s="458"/>
      <c r="OHL36" s="451"/>
      <c r="OHM36" s="463"/>
      <c r="OHN36" s="451"/>
      <c r="OHO36" s="451"/>
      <c r="OHP36" s="453"/>
      <c r="OHR36" s="449"/>
      <c r="OHS36" s="449"/>
      <c r="OHT36" s="449"/>
      <c r="OHU36" s="450"/>
      <c r="OHV36" s="451"/>
      <c r="OHW36" s="451"/>
      <c r="OHX36" s="451"/>
      <c r="OHY36" s="449"/>
      <c r="OHZ36" s="452"/>
      <c r="OIA36" s="453"/>
      <c r="OIB36" s="454"/>
      <c r="OIC36" s="449"/>
      <c r="OID36" s="453"/>
      <c r="OIE36" s="453"/>
      <c r="OIF36" s="450"/>
      <c r="OIG36" s="454"/>
      <c r="OIH36" s="455"/>
      <c r="OII36" s="453"/>
      <c r="OIJ36" s="456"/>
      <c r="OIK36" s="453"/>
      <c r="OIL36" s="456"/>
      <c r="OIM36" s="454"/>
      <c r="OIN36" s="451"/>
      <c r="OIO36" s="454"/>
      <c r="OIP36" s="450"/>
      <c r="OIQ36" s="456"/>
      <c r="OIR36" s="456"/>
      <c r="OIS36" s="456"/>
      <c r="OIT36" s="456"/>
      <c r="OIU36" s="271"/>
      <c r="OIV36" s="451"/>
      <c r="OIW36" s="454"/>
      <c r="OIX36" s="451"/>
      <c r="OIY36" s="457"/>
      <c r="OIZ36" s="271"/>
      <c r="OJA36" s="451"/>
      <c r="OJB36" s="454"/>
      <c r="OJC36" s="451"/>
      <c r="OJD36" s="457"/>
      <c r="OJE36" s="451"/>
      <c r="OJF36" s="457"/>
      <c r="OJG36" s="457"/>
      <c r="OJH36" s="457"/>
      <c r="OJI36" s="271"/>
      <c r="OJJ36" s="271"/>
      <c r="OJK36" s="451"/>
      <c r="OJL36" s="454"/>
      <c r="OJM36" s="451"/>
      <c r="OJN36" s="454"/>
      <c r="OJO36" s="458"/>
      <c r="OJP36" s="459"/>
      <c r="OJQ36" s="460"/>
      <c r="OJR36" s="461"/>
      <c r="OJS36" s="462"/>
      <c r="OJT36" s="458"/>
      <c r="OJU36" s="451"/>
      <c r="OJV36" s="463"/>
      <c r="OJW36" s="451"/>
      <c r="OJX36" s="451"/>
      <c r="OJY36" s="453"/>
      <c r="OKA36" s="449"/>
      <c r="OKB36" s="449"/>
      <c r="OKC36" s="449"/>
      <c r="OKD36" s="450"/>
      <c r="OKE36" s="451"/>
      <c r="OKF36" s="451"/>
      <c r="OKG36" s="451"/>
      <c r="OKH36" s="449"/>
      <c r="OKI36" s="452"/>
      <c r="OKJ36" s="453"/>
      <c r="OKK36" s="454"/>
      <c r="OKL36" s="449"/>
      <c r="OKM36" s="453"/>
      <c r="OKN36" s="453"/>
      <c r="OKO36" s="450"/>
      <c r="OKP36" s="454"/>
      <c r="OKQ36" s="455"/>
      <c r="OKR36" s="453"/>
      <c r="OKS36" s="456"/>
      <c r="OKT36" s="453"/>
      <c r="OKU36" s="456"/>
      <c r="OKV36" s="454"/>
      <c r="OKW36" s="451"/>
      <c r="OKX36" s="454"/>
      <c r="OKY36" s="450"/>
      <c r="OKZ36" s="456"/>
      <c r="OLA36" s="456"/>
      <c r="OLB36" s="456"/>
      <c r="OLC36" s="456"/>
      <c r="OLD36" s="271"/>
      <c r="OLE36" s="451"/>
      <c r="OLF36" s="454"/>
      <c r="OLG36" s="451"/>
      <c r="OLH36" s="457"/>
      <c r="OLI36" s="271"/>
      <c r="OLJ36" s="451"/>
      <c r="OLK36" s="454"/>
      <c r="OLL36" s="451"/>
      <c r="OLM36" s="457"/>
      <c r="OLN36" s="451"/>
      <c r="OLO36" s="457"/>
      <c r="OLP36" s="457"/>
      <c r="OLQ36" s="457"/>
      <c r="OLR36" s="271"/>
      <c r="OLS36" s="271"/>
      <c r="OLT36" s="451"/>
      <c r="OLU36" s="454"/>
      <c r="OLV36" s="451"/>
      <c r="OLW36" s="454"/>
      <c r="OLX36" s="458"/>
      <c r="OLY36" s="459"/>
      <c r="OLZ36" s="460"/>
      <c r="OMA36" s="461"/>
      <c r="OMB36" s="462"/>
      <c r="OMC36" s="458"/>
      <c r="OMD36" s="451"/>
      <c r="OME36" s="463"/>
      <c r="OMF36" s="451"/>
      <c r="OMG36" s="451"/>
      <c r="OMH36" s="453"/>
      <c r="OMJ36" s="449"/>
      <c r="OMK36" s="449"/>
      <c r="OML36" s="449"/>
      <c r="OMM36" s="450"/>
      <c r="OMN36" s="451"/>
      <c r="OMO36" s="451"/>
      <c r="OMP36" s="451"/>
      <c r="OMQ36" s="449"/>
      <c r="OMR36" s="452"/>
      <c r="OMS36" s="453"/>
      <c r="OMT36" s="454"/>
      <c r="OMU36" s="449"/>
      <c r="OMV36" s="453"/>
      <c r="OMW36" s="453"/>
      <c r="OMX36" s="450"/>
      <c r="OMY36" s="454"/>
      <c r="OMZ36" s="455"/>
      <c r="ONA36" s="453"/>
      <c r="ONB36" s="456"/>
      <c r="ONC36" s="453"/>
      <c r="OND36" s="456"/>
      <c r="ONE36" s="454"/>
      <c r="ONF36" s="451"/>
      <c r="ONG36" s="454"/>
      <c r="ONH36" s="450"/>
      <c r="ONI36" s="456"/>
      <c r="ONJ36" s="456"/>
      <c r="ONK36" s="456"/>
      <c r="ONL36" s="456"/>
      <c r="ONM36" s="271"/>
      <c r="ONN36" s="451"/>
      <c r="ONO36" s="454"/>
      <c r="ONP36" s="451"/>
      <c r="ONQ36" s="457"/>
      <c r="ONR36" s="271"/>
      <c r="ONS36" s="451"/>
      <c r="ONT36" s="454"/>
      <c r="ONU36" s="451"/>
      <c r="ONV36" s="457"/>
      <c r="ONW36" s="451"/>
      <c r="ONX36" s="457"/>
      <c r="ONY36" s="457"/>
      <c r="ONZ36" s="457"/>
      <c r="OOA36" s="271"/>
      <c r="OOB36" s="271"/>
      <c r="OOC36" s="451"/>
      <c r="OOD36" s="454"/>
      <c r="OOE36" s="451"/>
      <c r="OOF36" s="454"/>
      <c r="OOG36" s="458"/>
      <c r="OOH36" s="459"/>
      <c r="OOI36" s="460"/>
      <c r="OOJ36" s="461"/>
      <c r="OOK36" s="462"/>
      <c r="OOL36" s="458"/>
      <c r="OOM36" s="451"/>
      <c r="OON36" s="463"/>
      <c r="OOO36" s="451"/>
      <c r="OOP36" s="451"/>
      <c r="OOQ36" s="453"/>
      <c r="OOS36" s="449"/>
      <c r="OOT36" s="449"/>
      <c r="OOU36" s="449"/>
      <c r="OOV36" s="450"/>
      <c r="OOW36" s="451"/>
      <c r="OOX36" s="451"/>
      <c r="OOY36" s="451"/>
      <c r="OOZ36" s="449"/>
      <c r="OPA36" s="452"/>
      <c r="OPB36" s="453"/>
      <c r="OPC36" s="454"/>
      <c r="OPD36" s="449"/>
      <c r="OPE36" s="453"/>
      <c r="OPF36" s="453"/>
      <c r="OPG36" s="450"/>
      <c r="OPH36" s="454"/>
      <c r="OPI36" s="455"/>
      <c r="OPJ36" s="453"/>
      <c r="OPK36" s="456"/>
      <c r="OPL36" s="453"/>
      <c r="OPM36" s="456"/>
      <c r="OPN36" s="454"/>
      <c r="OPO36" s="451"/>
      <c r="OPP36" s="454"/>
      <c r="OPQ36" s="450"/>
      <c r="OPR36" s="456"/>
      <c r="OPS36" s="456"/>
      <c r="OPT36" s="456"/>
      <c r="OPU36" s="456"/>
      <c r="OPV36" s="271"/>
      <c r="OPW36" s="451"/>
      <c r="OPX36" s="454"/>
      <c r="OPY36" s="451"/>
      <c r="OPZ36" s="457"/>
      <c r="OQA36" s="271"/>
      <c r="OQB36" s="451"/>
      <c r="OQC36" s="454"/>
      <c r="OQD36" s="451"/>
      <c r="OQE36" s="457"/>
      <c r="OQF36" s="451"/>
      <c r="OQG36" s="457"/>
      <c r="OQH36" s="457"/>
      <c r="OQI36" s="457"/>
      <c r="OQJ36" s="271"/>
      <c r="OQK36" s="271"/>
      <c r="OQL36" s="451"/>
      <c r="OQM36" s="454"/>
      <c r="OQN36" s="451"/>
      <c r="OQO36" s="454"/>
      <c r="OQP36" s="458"/>
      <c r="OQQ36" s="459"/>
      <c r="OQR36" s="460"/>
      <c r="OQS36" s="461"/>
      <c r="OQT36" s="462"/>
      <c r="OQU36" s="458"/>
      <c r="OQV36" s="451"/>
      <c r="OQW36" s="463"/>
      <c r="OQX36" s="451"/>
      <c r="OQY36" s="451"/>
      <c r="OQZ36" s="453"/>
      <c r="ORB36" s="449"/>
      <c r="ORC36" s="449"/>
      <c r="ORD36" s="449"/>
      <c r="ORE36" s="450"/>
      <c r="ORF36" s="451"/>
      <c r="ORG36" s="451"/>
      <c r="ORH36" s="451"/>
      <c r="ORI36" s="449"/>
      <c r="ORJ36" s="452"/>
      <c r="ORK36" s="453"/>
      <c r="ORL36" s="454"/>
      <c r="ORM36" s="449"/>
      <c r="ORN36" s="453"/>
      <c r="ORO36" s="453"/>
      <c r="ORP36" s="450"/>
      <c r="ORQ36" s="454"/>
      <c r="ORR36" s="455"/>
      <c r="ORS36" s="453"/>
      <c r="ORT36" s="456"/>
      <c r="ORU36" s="453"/>
      <c r="ORV36" s="456"/>
      <c r="ORW36" s="454"/>
      <c r="ORX36" s="451"/>
      <c r="ORY36" s="454"/>
      <c r="ORZ36" s="450"/>
      <c r="OSA36" s="456"/>
      <c r="OSB36" s="456"/>
      <c r="OSC36" s="456"/>
      <c r="OSD36" s="456"/>
      <c r="OSE36" s="271"/>
      <c r="OSF36" s="451"/>
      <c r="OSG36" s="454"/>
      <c r="OSH36" s="451"/>
      <c r="OSI36" s="457"/>
      <c r="OSJ36" s="271"/>
      <c r="OSK36" s="451"/>
      <c r="OSL36" s="454"/>
      <c r="OSM36" s="451"/>
      <c r="OSN36" s="457"/>
      <c r="OSO36" s="451"/>
      <c r="OSP36" s="457"/>
      <c r="OSQ36" s="457"/>
      <c r="OSR36" s="457"/>
      <c r="OSS36" s="271"/>
      <c r="OST36" s="271"/>
      <c r="OSU36" s="451"/>
      <c r="OSV36" s="454"/>
      <c r="OSW36" s="451"/>
      <c r="OSX36" s="454"/>
      <c r="OSY36" s="458"/>
      <c r="OSZ36" s="459"/>
      <c r="OTA36" s="460"/>
      <c r="OTB36" s="461"/>
      <c r="OTC36" s="462"/>
      <c r="OTD36" s="458"/>
      <c r="OTE36" s="451"/>
      <c r="OTF36" s="463"/>
      <c r="OTG36" s="451"/>
      <c r="OTH36" s="451"/>
      <c r="OTI36" s="453"/>
      <c r="OTK36" s="449"/>
      <c r="OTL36" s="449"/>
      <c r="OTM36" s="449"/>
      <c r="OTN36" s="450"/>
      <c r="OTO36" s="451"/>
      <c r="OTP36" s="451"/>
      <c r="OTQ36" s="451"/>
      <c r="OTR36" s="449"/>
      <c r="OTS36" s="452"/>
      <c r="OTT36" s="453"/>
      <c r="OTU36" s="454"/>
      <c r="OTV36" s="449"/>
      <c r="OTW36" s="453"/>
      <c r="OTX36" s="453"/>
      <c r="OTY36" s="450"/>
      <c r="OTZ36" s="454"/>
      <c r="OUA36" s="455"/>
      <c r="OUB36" s="453"/>
      <c r="OUC36" s="456"/>
      <c r="OUD36" s="453"/>
      <c r="OUE36" s="456"/>
      <c r="OUF36" s="454"/>
      <c r="OUG36" s="451"/>
      <c r="OUH36" s="454"/>
      <c r="OUI36" s="450"/>
      <c r="OUJ36" s="456"/>
      <c r="OUK36" s="456"/>
      <c r="OUL36" s="456"/>
      <c r="OUM36" s="456"/>
      <c r="OUN36" s="271"/>
      <c r="OUO36" s="451"/>
      <c r="OUP36" s="454"/>
      <c r="OUQ36" s="451"/>
      <c r="OUR36" s="457"/>
      <c r="OUS36" s="271"/>
      <c r="OUT36" s="451"/>
      <c r="OUU36" s="454"/>
      <c r="OUV36" s="451"/>
      <c r="OUW36" s="457"/>
      <c r="OUX36" s="451"/>
      <c r="OUY36" s="457"/>
      <c r="OUZ36" s="457"/>
      <c r="OVA36" s="457"/>
      <c r="OVB36" s="271"/>
      <c r="OVC36" s="271"/>
      <c r="OVD36" s="451"/>
      <c r="OVE36" s="454"/>
      <c r="OVF36" s="451"/>
      <c r="OVG36" s="454"/>
      <c r="OVH36" s="458"/>
      <c r="OVI36" s="459"/>
      <c r="OVJ36" s="460"/>
      <c r="OVK36" s="461"/>
      <c r="OVL36" s="462"/>
      <c r="OVM36" s="458"/>
      <c r="OVN36" s="451"/>
      <c r="OVO36" s="463"/>
      <c r="OVP36" s="451"/>
      <c r="OVQ36" s="451"/>
      <c r="OVR36" s="453"/>
      <c r="OVT36" s="449"/>
      <c r="OVU36" s="449"/>
      <c r="OVV36" s="449"/>
      <c r="OVW36" s="450"/>
      <c r="OVX36" s="451"/>
      <c r="OVY36" s="451"/>
      <c r="OVZ36" s="451"/>
      <c r="OWA36" s="449"/>
      <c r="OWB36" s="452"/>
      <c r="OWC36" s="453"/>
      <c r="OWD36" s="454"/>
      <c r="OWE36" s="449"/>
      <c r="OWF36" s="453"/>
      <c r="OWG36" s="453"/>
      <c r="OWH36" s="450"/>
      <c r="OWI36" s="454"/>
      <c r="OWJ36" s="455"/>
      <c r="OWK36" s="453"/>
      <c r="OWL36" s="456"/>
      <c r="OWM36" s="453"/>
      <c r="OWN36" s="456"/>
      <c r="OWO36" s="454"/>
      <c r="OWP36" s="451"/>
      <c r="OWQ36" s="454"/>
      <c r="OWR36" s="450"/>
      <c r="OWS36" s="456"/>
      <c r="OWT36" s="456"/>
      <c r="OWU36" s="456"/>
      <c r="OWV36" s="456"/>
      <c r="OWW36" s="271"/>
      <c r="OWX36" s="451"/>
      <c r="OWY36" s="454"/>
      <c r="OWZ36" s="451"/>
      <c r="OXA36" s="457"/>
      <c r="OXB36" s="271"/>
      <c r="OXC36" s="451"/>
      <c r="OXD36" s="454"/>
      <c r="OXE36" s="451"/>
      <c r="OXF36" s="457"/>
      <c r="OXG36" s="451"/>
      <c r="OXH36" s="457"/>
      <c r="OXI36" s="457"/>
      <c r="OXJ36" s="457"/>
      <c r="OXK36" s="271"/>
      <c r="OXL36" s="271"/>
      <c r="OXM36" s="451"/>
      <c r="OXN36" s="454"/>
      <c r="OXO36" s="451"/>
      <c r="OXP36" s="454"/>
      <c r="OXQ36" s="458"/>
      <c r="OXR36" s="459"/>
      <c r="OXS36" s="460"/>
      <c r="OXT36" s="461"/>
      <c r="OXU36" s="462"/>
      <c r="OXV36" s="458"/>
      <c r="OXW36" s="451"/>
      <c r="OXX36" s="463"/>
      <c r="OXY36" s="451"/>
      <c r="OXZ36" s="451"/>
      <c r="OYA36" s="453"/>
      <c r="OYC36" s="449"/>
      <c r="OYD36" s="449"/>
      <c r="OYE36" s="449"/>
      <c r="OYF36" s="450"/>
      <c r="OYG36" s="451"/>
      <c r="OYH36" s="451"/>
      <c r="OYI36" s="451"/>
      <c r="OYJ36" s="449"/>
      <c r="OYK36" s="452"/>
      <c r="OYL36" s="453"/>
      <c r="OYM36" s="454"/>
      <c r="OYN36" s="449"/>
      <c r="OYO36" s="453"/>
      <c r="OYP36" s="453"/>
      <c r="OYQ36" s="450"/>
      <c r="OYR36" s="454"/>
      <c r="OYS36" s="455"/>
      <c r="OYT36" s="453"/>
      <c r="OYU36" s="456"/>
      <c r="OYV36" s="453"/>
      <c r="OYW36" s="456"/>
      <c r="OYX36" s="454"/>
      <c r="OYY36" s="451"/>
      <c r="OYZ36" s="454"/>
      <c r="OZA36" s="450"/>
      <c r="OZB36" s="456"/>
      <c r="OZC36" s="456"/>
      <c r="OZD36" s="456"/>
      <c r="OZE36" s="456"/>
      <c r="OZF36" s="271"/>
      <c r="OZG36" s="451"/>
      <c r="OZH36" s="454"/>
      <c r="OZI36" s="451"/>
      <c r="OZJ36" s="457"/>
      <c r="OZK36" s="271"/>
      <c r="OZL36" s="451"/>
      <c r="OZM36" s="454"/>
      <c r="OZN36" s="451"/>
      <c r="OZO36" s="457"/>
      <c r="OZP36" s="451"/>
      <c r="OZQ36" s="457"/>
      <c r="OZR36" s="457"/>
      <c r="OZS36" s="457"/>
      <c r="OZT36" s="271"/>
      <c r="OZU36" s="271"/>
      <c r="OZV36" s="451"/>
      <c r="OZW36" s="454"/>
      <c r="OZX36" s="451"/>
      <c r="OZY36" s="454"/>
      <c r="OZZ36" s="458"/>
      <c r="PAA36" s="459"/>
      <c r="PAB36" s="460"/>
      <c r="PAC36" s="461"/>
      <c r="PAD36" s="462"/>
      <c r="PAE36" s="458"/>
      <c r="PAF36" s="451"/>
      <c r="PAG36" s="463"/>
      <c r="PAH36" s="451"/>
      <c r="PAI36" s="451"/>
      <c r="PAJ36" s="453"/>
      <c r="PAL36" s="449"/>
      <c r="PAM36" s="449"/>
      <c r="PAN36" s="449"/>
      <c r="PAO36" s="450"/>
      <c r="PAP36" s="451"/>
      <c r="PAQ36" s="451"/>
      <c r="PAR36" s="451"/>
      <c r="PAS36" s="449"/>
      <c r="PAT36" s="452"/>
      <c r="PAU36" s="453"/>
      <c r="PAV36" s="454"/>
      <c r="PAW36" s="449"/>
      <c r="PAX36" s="453"/>
      <c r="PAY36" s="453"/>
      <c r="PAZ36" s="450"/>
      <c r="PBA36" s="454"/>
      <c r="PBB36" s="455"/>
      <c r="PBC36" s="453"/>
      <c r="PBD36" s="456"/>
      <c r="PBE36" s="453"/>
      <c r="PBF36" s="456"/>
      <c r="PBG36" s="454"/>
      <c r="PBH36" s="451"/>
      <c r="PBI36" s="454"/>
      <c r="PBJ36" s="450"/>
      <c r="PBK36" s="456"/>
      <c r="PBL36" s="456"/>
      <c r="PBM36" s="456"/>
      <c r="PBN36" s="456"/>
      <c r="PBO36" s="271"/>
      <c r="PBP36" s="451"/>
      <c r="PBQ36" s="454"/>
      <c r="PBR36" s="451"/>
      <c r="PBS36" s="457"/>
      <c r="PBT36" s="271"/>
      <c r="PBU36" s="451"/>
      <c r="PBV36" s="454"/>
      <c r="PBW36" s="451"/>
      <c r="PBX36" s="457"/>
      <c r="PBY36" s="451"/>
      <c r="PBZ36" s="457"/>
      <c r="PCA36" s="457"/>
      <c r="PCB36" s="457"/>
      <c r="PCC36" s="271"/>
      <c r="PCD36" s="271"/>
      <c r="PCE36" s="451"/>
      <c r="PCF36" s="454"/>
      <c r="PCG36" s="451"/>
      <c r="PCH36" s="454"/>
      <c r="PCI36" s="458"/>
      <c r="PCJ36" s="459"/>
      <c r="PCK36" s="460"/>
      <c r="PCL36" s="461"/>
      <c r="PCM36" s="462"/>
      <c r="PCN36" s="458"/>
      <c r="PCO36" s="451"/>
      <c r="PCP36" s="463"/>
      <c r="PCQ36" s="451"/>
      <c r="PCR36" s="451"/>
      <c r="PCS36" s="453"/>
      <c r="PCU36" s="449"/>
      <c r="PCV36" s="449"/>
      <c r="PCW36" s="449"/>
      <c r="PCX36" s="450"/>
      <c r="PCY36" s="451"/>
      <c r="PCZ36" s="451"/>
      <c r="PDA36" s="451"/>
      <c r="PDB36" s="449"/>
      <c r="PDC36" s="452"/>
      <c r="PDD36" s="453"/>
      <c r="PDE36" s="454"/>
      <c r="PDF36" s="449"/>
      <c r="PDG36" s="453"/>
      <c r="PDH36" s="453"/>
      <c r="PDI36" s="450"/>
      <c r="PDJ36" s="454"/>
      <c r="PDK36" s="455"/>
      <c r="PDL36" s="453"/>
      <c r="PDM36" s="456"/>
      <c r="PDN36" s="453"/>
      <c r="PDO36" s="456"/>
      <c r="PDP36" s="454"/>
      <c r="PDQ36" s="451"/>
      <c r="PDR36" s="454"/>
      <c r="PDS36" s="450"/>
      <c r="PDT36" s="456"/>
      <c r="PDU36" s="456"/>
      <c r="PDV36" s="456"/>
      <c r="PDW36" s="456"/>
      <c r="PDX36" s="271"/>
      <c r="PDY36" s="451"/>
      <c r="PDZ36" s="454"/>
      <c r="PEA36" s="451"/>
      <c r="PEB36" s="457"/>
      <c r="PEC36" s="271"/>
      <c r="PED36" s="451"/>
      <c r="PEE36" s="454"/>
      <c r="PEF36" s="451"/>
      <c r="PEG36" s="457"/>
      <c r="PEH36" s="451"/>
      <c r="PEI36" s="457"/>
      <c r="PEJ36" s="457"/>
      <c r="PEK36" s="457"/>
      <c r="PEL36" s="271"/>
      <c r="PEM36" s="271"/>
      <c r="PEN36" s="451"/>
      <c r="PEO36" s="454"/>
      <c r="PEP36" s="451"/>
      <c r="PEQ36" s="454"/>
      <c r="PER36" s="458"/>
      <c r="PES36" s="459"/>
      <c r="PET36" s="460"/>
      <c r="PEU36" s="461"/>
      <c r="PEV36" s="462"/>
      <c r="PEW36" s="458"/>
      <c r="PEX36" s="451"/>
      <c r="PEY36" s="463"/>
      <c r="PEZ36" s="451"/>
      <c r="PFA36" s="451"/>
      <c r="PFB36" s="453"/>
      <c r="PFD36" s="449"/>
      <c r="PFE36" s="449"/>
      <c r="PFF36" s="449"/>
      <c r="PFG36" s="450"/>
      <c r="PFH36" s="451"/>
      <c r="PFI36" s="451"/>
      <c r="PFJ36" s="451"/>
      <c r="PFK36" s="449"/>
      <c r="PFL36" s="452"/>
      <c r="PFM36" s="453"/>
      <c r="PFN36" s="454"/>
      <c r="PFO36" s="449"/>
      <c r="PFP36" s="453"/>
      <c r="PFQ36" s="453"/>
      <c r="PFR36" s="450"/>
      <c r="PFS36" s="454"/>
      <c r="PFT36" s="455"/>
      <c r="PFU36" s="453"/>
      <c r="PFV36" s="456"/>
      <c r="PFW36" s="453"/>
      <c r="PFX36" s="456"/>
      <c r="PFY36" s="454"/>
      <c r="PFZ36" s="451"/>
      <c r="PGA36" s="454"/>
      <c r="PGB36" s="450"/>
      <c r="PGC36" s="456"/>
      <c r="PGD36" s="456"/>
      <c r="PGE36" s="456"/>
      <c r="PGF36" s="456"/>
      <c r="PGG36" s="271"/>
      <c r="PGH36" s="451"/>
      <c r="PGI36" s="454"/>
      <c r="PGJ36" s="451"/>
      <c r="PGK36" s="457"/>
      <c r="PGL36" s="271"/>
      <c r="PGM36" s="451"/>
      <c r="PGN36" s="454"/>
      <c r="PGO36" s="451"/>
      <c r="PGP36" s="457"/>
      <c r="PGQ36" s="451"/>
      <c r="PGR36" s="457"/>
      <c r="PGS36" s="457"/>
      <c r="PGT36" s="457"/>
      <c r="PGU36" s="271"/>
      <c r="PGV36" s="271"/>
      <c r="PGW36" s="451"/>
      <c r="PGX36" s="454"/>
      <c r="PGY36" s="451"/>
      <c r="PGZ36" s="454"/>
      <c r="PHA36" s="458"/>
      <c r="PHB36" s="459"/>
      <c r="PHC36" s="460"/>
      <c r="PHD36" s="461"/>
      <c r="PHE36" s="462"/>
      <c r="PHF36" s="458"/>
      <c r="PHG36" s="451"/>
      <c r="PHH36" s="463"/>
      <c r="PHI36" s="451"/>
      <c r="PHJ36" s="451"/>
      <c r="PHK36" s="453"/>
      <c r="PHM36" s="449"/>
      <c r="PHN36" s="449"/>
      <c r="PHO36" s="449"/>
      <c r="PHP36" s="450"/>
      <c r="PHQ36" s="451"/>
      <c r="PHR36" s="451"/>
      <c r="PHS36" s="451"/>
      <c r="PHT36" s="449"/>
      <c r="PHU36" s="452"/>
      <c r="PHV36" s="453"/>
      <c r="PHW36" s="454"/>
      <c r="PHX36" s="449"/>
      <c r="PHY36" s="453"/>
      <c r="PHZ36" s="453"/>
      <c r="PIA36" s="450"/>
      <c r="PIB36" s="454"/>
      <c r="PIC36" s="455"/>
      <c r="PID36" s="453"/>
      <c r="PIE36" s="456"/>
      <c r="PIF36" s="453"/>
      <c r="PIG36" s="456"/>
      <c r="PIH36" s="454"/>
      <c r="PII36" s="451"/>
      <c r="PIJ36" s="454"/>
      <c r="PIK36" s="450"/>
      <c r="PIL36" s="456"/>
      <c r="PIM36" s="456"/>
      <c r="PIN36" s="456"/>
      <c r="PIO36" s="456"/>
      <c r="PIP36" s="271"/>
      <c r="PIQ36" s="451"/>
      <c r="PIR36" s="454"/>
      <c r="PIS36" s="451"/>
      <c r="PIT36" s="457"/>
      <c r="PIU36" s="271"/>
      <c r="PIV36" s="451"/>
      <c r="PIW36" s="454"/>
      <c r="PIX36" s="451"/>
      <c r="PIY36" s="457"/>
      <c r="PIZ36" s="451"/>
      <c r="PJA36" s="457"/>
      <c r="PJB36" s="457"/>
      <c r="PJC36" s="457"/>
      <c r="PJD36" s="271"/>
      <c r="PJE36" s="271"/>
      <c r="PJF36" s="451"/>
      <c r="PJG36" s="454"/>
      <c r="PJH36" s="451"/>
      <c r="PJI36" s="454"/>
      <c r="PJJ36" s="458"/>
      <c r="PJK36" s="459"/>
      <c r="PJL36" s="460"/>
      <c r="PJM36" s="461"/>
      <c r="PJN36" s="462"/>
      <c r="PJO36" s="458"/>
      <c r="PJP36" s="451"/>
      <c r="PJQ36" s="463"/>
      <c r="PJR36" s="451"/>
      <c r="PJS36" s="451"/>
      <c r="PJT36" s="453"/>
      <c r="PJV36" s="449"/>
      <c r="PJW36" s="449"/>
      <c r="PJX36" s="449"/>
      <c r="PJY36" s="450"/>
      <c r="PJZ36" s="451"/>
      <c r="PKA36" s="451"/>
      <c r="PKB36" s="451"/>
      <c r="PKC36" s="449"/>
      <c r="PKD36" s="452"/>
      <c r="PKE36" s="453"/>
      <c r="PKF36" s="454"/>
      <c r="PKG36" s="449"/>
      <c r="PKH36" s="453"/>
      <c r="PKI36" s="453"/>
      <c r="PKJ36" s="450"/>
      <c r="PKK36" s="454"/>
      <c r="PKL36" s="455"/>
      <c r="PKM36" s="453"/>
      <c r="PKN36" s="456"/>
      <c r="PKO36" s="453"/>
      <c r="PKP36" s="456"/>
      <c r="PKQ36" s="454"/>
      <c r="PKR36" s="451"/>
      <c r="PKS36" s="454"/>
      <c r="PKT36" s="450"/>
      <c r="PKU36" s="456"/>
      <c r="PKV36" s="456"/>
      <c r="PKW36" s="456"/>
      <c r="PKX36" s="456"/>
      <c r="PKY36" s="271"/>
      <c r="PKZ36" s="451"/>
      <c r="PLA36" s="454"/>
      <c r="PLB36" s="451"/>
      <c r="PLC36" s="457"/>
      <c r="PLD36" s="271"/>
      <c r="PLE36" s="451"/>
      <c r="PLF36" s="454"/>
      <c r="PLG36" s="451"/>
      <c r="PLH36" s="457"/>
      <c r="PLI36" s="451"/>
      <c r="PLJ36" s="457"/>
      <c r="PLK36" s="457"/>
      <c r="PLL36" s="457"/>
      <c r="PLM36" s="271"/>
      <c r="PLN36" s="271"/>
      <c r="PLO36" s="451"/>
      <c r="PLP36" s="454"/>
      <c r="PLQ36" s="451"/>
      <c r="PLR36" s="454"/>
      <c r="PLS36" s="458"/>
      <c r="PLT36" s="459"/>
      <c r="PLU36" s="460"/>
      <c r="PLV36" s="461"/>
      <c r="PLW36" s="462"/>
      <c r="PLX36" s="458"/>
      <c r="PLY36" s="451"/>
      <c r="PLZ36" s="463"/>
      <c r="PMA36" s="451"/>
      <c r="PMB36" s="451"/>
      <c r="PMC36" s="453"/>
      <c r="PME36" s="449"/>
      <c r="PMF36" s="449"/>
      <c r="PMG36" s="449"/>
      <c r="PMH36" s="450"/>
      <c r="PMI36" s="451"/>
      <c r="PMJ36" s="451"/>
      <c r="PMK36" s="451"/>
      <c r="PML36" s="449"/>
      <c r="PMM36" s="452"/>
      <c r="PMN36" s="453"/>
      <c r="PMO36" s="454"/>
      <c r="PMP36" s="449"/>
      <c r="PMQ36" s="453"/>
      <c r="PMR36" s="453"/>
      <c r="PMS36" s="450"/>
      <c r="PMT36" s="454"/>
      <c r="PMU36" s="455"/>
      <c r="PMV36" s="453"/>
      <c r="PMW36" s="456"/>
      <c r="PMX36" s="453"/>
      <c r="PMY36" s="456"/>
      <c r="PMZ36" s="454"/>
      <c r="PNA36" s="451"/>
      <c r="PNB36" s="454"/>
      <c r="PNC36" s="450"/>
      <c r="PND36" s="456"/>
      <c r="PNE36" s="456"/>
      <c r="PNF36" s="456"/>
      <c r="PNG36" s="456"/>
      <c r="PNH36" s="271"/>
      <c r="PNI36" s="451"/>
      <c r="PNJ36" s="454"/>
      <c r="PNK36" s="451"/>
      <c r="PNL36" s="457"/>
      <c r="PNM36" s="271"/>
      <c r="PNN36" s="451"/>
      <c r="PNO36" s="454"/>
      <c r="PNP36" s="451"/>
      <c r="PNQ36" s="457"/>
      <c r="PNR36" s="451"/>
      <c r="PNS36" s="457"/>
      <c r="PNT36" s="457"/>
      <c r="PNU36" s="457"/>
      <c r="PNV36" s="271"/>
      <c r="PNW36" s="271"/>
      <c r="PNX36" s="451"/>
      <c r="PNY36" s="454"/>
      <c r="PNZ36" s="451"/>
      <c r="POA36" s="454"/>
      <c r="POB36" s="458"/>
      <c r="POC36" s="459"/>
      <c r="POD36" s="460"/>
      <c r="POE36" s="461"/>
      <c r="POF36" s="462"/>
      <c r="POG36" s="458"/>
      <c r="POH36" s="451"/>
      <c r="POI36" s="463"/>
      <c r="POJ36" s="451"/>
      <c r="POK36" s="451"/>
      <c r="POL36" s="453"/>
      <c r="PON36" s="449"/>
      <c r="POO36" s="449"/>
      <c r="POP36" s="449"/>
      <c r="POQ36" s="450"/>
      <c r="POR36" s="451"/>
      <c r="POS36" s="451"/>
      <c r="POT36" s="451"/>
      <c r="POU36" s="449"/>
      <c r="POV36" s="452"/>
      <c r="POW36" s="453"/>
      <c r="POX36" s="454"/>
      <c r="POY36" s="449"/>
      <c r="POZ36" s="453"/>
      <c r="PPA36" s="453"/>
      <c r="PPB36" s="450"/>
      <c r="PPC36" s="454"/>
      <c r="PPD36" s="455"/>
      <c r="PPE36" s="453"/>
      <c r="PPF36" s="456"/>
      <c r="PPG36" s="453"/>
      <c r="PPH36" s="456"/>
      <c r="PPI36" s="454"/>
      <c r="PPJ36" s="451"/>
      <c r="PPK36" s="454"/>
      <c r="PPL36" s="450"/>
      <c r="PPM36" s="456"/>
      <c r="PPN36" s="456"/>
      <c r="PPO36" s="456"/>
      <c r="PPP36" s="456"/>
      <c r="PPQ36" s="271"/>
      <c r="PPR36" s="451"/>
      <c r="PPS36" s="454"/>
      <c r="PPT36" s="451"/>
      <c r="PPU36" s="457"/>
      <c r="PPV36" s="271"/>
      <c r="PPW36" s="451"/>
      <c r="PPX36" s="454"/>
      <c r="PPY36" s="451"/>
      <c r="PPZ36" s="457"/>
      <c r="PQA36" s="451"/>
      <c r="PQB36" s="457"/>
      <c r="PQC36" s="457"/>
      <c r="PQD36" s="457"/>
      <c r="PQE36" s="271"/>
      <c r="PQF36" s="271"/>
      <c r="PQG36" s="451"/>
      <c r="PQH36" s="454"/>
      <c r="PQI36" s="451"/>
      <c r="PQJ36" s="454"/>
      <c r="PQK36" s="458"/>
      <c r="PQL36" s="459"/>
      <c r="PQM36" s="460"/>
      <c r="PQN36" s="461"/>
      <c r="PQO36" s="462"/>
      <c r="PQP36" s="458"/>
      <c r="PQQ36" s="451"/>
      <c r="PQR36" s="463"/>
      <c r="PQS36" s="451"/>
      <c r="PQT36" s="451"/>
      <c r="PQU36" s="453"/>
      <c r="PQW36" s="449"/>
      <c r="PQX36" s="449"/>
      <c r="PQY36" s="449"/>
      <c r="PQZ36" s="450"/>
      <c r="PRA36" s="451"/>
      <c r="PRB36" s="451"/>
      <c r="PRC36" s="451"/>
      <c r="PRD36" s="449"/>
      <c r="PRE36" s="452"/>
      <c r="PRF36" s="453"/>
      <c r="PRG36" s="454"/>
      <c r="PRH36" s="449"/>
      <c r="PRI36" s="453"/>
      <c r="PRJ36" s="453"/>
      <c r="PRK36" s="450"/>
      <c r="PRL36" s="454"/>
      <c r="PRM36" s="455"/>
      <c r="PRN36" s="453"/>
      <c r="PRO36" s="456"/>
      <c r="PRP36" s="453"/>
      <c r="PRQ36" s="456"/>
      <c r="PRR36" s="454"/>
      <c r="PRS36" s="451"/>
      <c r="PRT36" s="454"/>
      <c r="PRU36" s="450"/>
      <c r="PRV36" s="456"/>
      <c r="PRW36" s="456"/>
      <c r="PRX36" s="456"/>
      <c r="PRY36" s="456"/>
      <c r="PRZ36" s="271"/>
      <c r="PSA36" s="451"/>
      <c r="PSB36" s="454"/>
      <c r="PSC36" s="451"/>
      <c r="PSD36" s="457"/>
      <c r="PSE36" s="271"/>
      <c r="PSF36" s="451"/>
      <c r="PSG36" s="454"/>
      <c r="PSH36" s="451"/>
      <c r="PSI36" s="457"/>
      <c r="PSJ36" s="451"/>
      <c r="PSK36" s="457"/>
      <c r="PSL36" s="457"/>
      <c r="PSM36" s="457"/>
      <c r="PSN36" s="271"/>
      <c r="PSO36" s="271"/>
      <c r="PSP36" s="451"/>
      <c r="PSQ36" s="454"/>
      <c r="PSR36" s="451"/>
      <c r="PSS36" s="454"/>
      <c r="PST36" s="458"/>
      <c r="PSU36" s="459"/>
      <c r="PSV36" s="460"/>
      <c r="PSW36" s="461"/>
      <c r="PSX36" s="462"/>
      <c r="PSY36" s="458"/>
      <c r="PSZ36" s="451"/>
      <c r="PTA36" s="463"/>
      <c r="PTB36" s="451"/>
      <c r="PTC36" s="451"/>
      <c r="PTD36" s="453"/>
      <c r="PTF36" s="449"/>
      <c r="PTG36" s="449"/>
      <c r="PTH36" s="449"/>
      <c r="PTI36" s="450"/>
      <c r="PTJ36" s="451"/>
      <c r="PTK36" s="451"/>
      <c r="PTL36" s="451"/>
      <c r="PTM36" s="449"/>
      <c r="PTN36" s="452"/>
      <c r="PTO36" s="453"/>
      <c r="PTP36" s="454"/>
      <c r="PTQ36" s="449"/>
      <c r="PTR36" s="453"/>
      <c r="PTS36" s="453"/>
      <c r="PTT36" s="450"/>
      <c r="PTU36" s="454"/>
      <c r="PTV36" s="455"/>
      <c r="PTW36" s="453"/>
      <c r="PTX36" s="456"/>
      <c r="PTY36" s="453"/>
      <c r="PTZ36" s="456"/>
      <c r="PUA36" s="454"/>
      <c r="PUB36" s="451"/>
      <c r="PUC36" s="454"/>
      <c r="PUD36" s="450"/>
      <c r="PUE36" s="456"/>
      <c r="PUF36" s="456"/>
      <c r="PUG36" s="456"/>
      <c r="PUH36" s="456"/>
      <c r="PUI36" s="271"/>
      <c r="PUJ36" s="451"/>
      <c r="PUK36" s="454"/>
      <c r="PUL36" s="451"/>
      <c r="PUM36" s="457"/>
      <c r="PUN36" s="271"/>
      <c r="PUO36" s="451"/>
      <c r="PUP36" s="454"/>
      <c r="PUQ36" s="451"/>
      <c r="PUR36" s="457"/>
      <c r="PUS36" s="451"/>
      <c r="PUT36" s="457"/>
      <c r="PUU36" s="457"/>
      <c r="PUV36" s="457"/>
      <c r="PUW36" s="271"/>
      <c r="PUX36" s="271"/>
      <c r="PUY36" s="451"/>
      <c r="PUZ36" s="454"/>
      <c r="PVA36" s="451"/>
      <c r="PVB36" s="454"/>
      <c r="PVC36" s="458"/>
      <c r="PVD36" s="459"/>
      <c r="PVE36" s="460"/>
      <c r="PVF36" s="461"/>
      <c r="PVG36" s="462"/>
      <c r="PVH36" s="458"/>
      <c r="PVI36" s="451"/>
      <c r="PVJ36" s="463"/>
      <c r="PVK36" s="451"/>
      <c r="PVL36" s="451"/>
      <c r="PVM36" s="453"/>
      <c r="PVO36" s="449"/>
      <c r="PVP36" s="449"/>
      <c r="PVQ36" s="449"/>
      <c r="PVR36" s="450"/>
      <c r="PVS36" s="451"/>
      <c r="PVT36" s="451"/>
      <c r="PVU36" s="451"/>
      <c r="PVV36" s="449"/>
      <c r="PVW36" s="452"/>
      <c r="PVX36" s="453"/>
      <c r="PVY36" s="454"/>
      <c r="PVZ36" s="449"/>
      <c r="PWA36" s="453"/>
      <c r="PWB36" s="453"/>
      <c r="PWC36" s="450"/>
      <c r="PWD36" s="454"/>
      <c r="PWE36" s="455"/>
      <c r="PWF36" s="453"/>
      <c r="PWG36" s="456"/>
      <c r="PWH36" s="453"/>
      <c r="PWI36" s="456"/>
      <c r="PWJ36" s="454"/>
      <c r="PWK36" s="451"/>
      <c r="PWL36" s="454"/>
      <c r="PWM36" s="450"/>
      <c r="PWN36" s="456"/>
      <c r="PWO36" s="456"/>
      <c r="PWP36" s="456"/>
      <c r="PWQ36" s="456"/>
      <c r="PWR36" s="271"/>
      <c r="PWS36" s="451"/>
      <c r="PWT36" s="454"/>
      <c r="PWU36" s="451"/>
      <c r="PWV36" s="457"/>
      <c r="PWW36" s="271"/>
      <c r="PWX36" s="451"/>
      <c r="PWY36" s="454"/>
      <c r="PWZ36" s="451"/>
      <c r="PXA36" s="457"/>
      <c r="PXB36" s="451"/>
      <c r="PXC36" s="457"/>
      <c r="PXD36" s="457"/>
      <c r="PXE36" s="457"/>
      <c r="PXF36" s="271"/>
      <c r="PXG36" s="271"/>
      <c r="PXH36" s="451"/>
      <c r="PXI36" s="454"/>
      <c r="PXJ36" s="451"/>
      <c r="PXK36" s="454"/>
      <c r="PXL36" s="458"/>
      <c r="PXM36" s="459"/>
      <c r="PXN36" s="460"/>
      <c r="PXO36" s="461"/>
      <c r="PXP36" s="462"/>
      <c r="PXQ36" s="458"/>
      <c r="PXR36" s="451"/>
      <c r="PXS36" s="463"/>
      <c r="PXT36" s="451"/>
      <c r="PXU36" s="451"/>
      <c r="PXV36" s="453"/>
      <c r="PXX36" s="449"/>
      <c r="PXY36" s="449"/>
      <c r="PXZ36" s="449"/>
      <c r="PYA36" s="450"/>
      <c r="PYB36" s="451"/>
      <c r="PYC36" s="451"/>
      <c r="PYD36" s="451"/>
      <c r="PYE36" s="449"/>
      <c r="PYF36" s="452"/>
      <c r="PYG36" s="453"/>
      <c r="PYH36" s="454"/>
      <c r="PYI36" s="449"/>
      <c r="PYJ36" s="453"/>
      <c r="PYK36" s="453"/>
      <c r="PYL36" s="450"/>
      <c r="PYM36" s="454"/>
      <c r="PYN36" s="455"/>
      <c r="PYO36" s="453"/>
      <c r="PYP36" s="456"/>
      <c r="PYQ36" s="453"/>
      <c r="PYR36" s="456"/>
      <c r="PYS36" s="454"/>
      <c r="PYT36" s="451"/>
      <c r="PYU36" s="454"/>
      <c r="PYV36" s="450"/>
      <c r="PYW36" s="456"/>
      <c r="PYX36" s="456"/>
      <c r="PYY36" s="456"/>
      <c r="PYZ36" s="456"/>
      <c r="PZA36" s="271"/>
      <c r="PZB36" s="451"/>
      <c r="PZC36" s="454"/>
      <c r="PZD36" s="451"/>
      <c r="PZE36" s="457"/>
      <c r="PZF36" s="271"/>
      <c r="PZG36" s="451"/>
      <c r="PZH36" s="454"/>
      <c r="PZI36" s="451"/>
      <c r="PZJ36" s="457"/>
      <c r="PZK36" s="451"/>
      <c r="PZL36" s="457"/>
      <c r="PZM36" s="457"/>
      <c r="PZN36" s="457"/>
      <c r="PZO36" s="271"/>
      <c r="PZP36" s="271"/>
      <c r="PZQ36" s="451"/>
      <c r="PZR36" s="454"/>
      <c r="PZS36" s="451"/>
      <c r="PZT36" s="454"/>
      <c r="PZU36" s="458"/>
      <c r="PZV36" s="459"/>
      <c r="PZW36" s="460"/>
      <c r="PZX36" s="461"/>
      <c r="PZY36" s="462"/>
      <c r="PZZ36" s="458"/>
      <c r="QAA36" s="451"/>
      <c r="QAB36" s="463"/>
      <c r="QAC36" s="451"/>
      <c r="QAD36" s="451"/>
      <c r="QAE36" s="453"/>
      <c r="QAG36" s="449"/>
      <c r="QAH36" s="449"/>
      <c r="QAI36" s="449"/>
      <c r="QAJ36" s="450"/>
      <c r="QAK36" s="451"/>
      <c r="QAL36" s="451"/>
      <c r="QAM36" s="451"/>
      <c r="QAN36" s="449"/>
      <c r="QAO36" s="452"/>
      <c r="QAP36" s="453"/>
      <c r="QAQ36" s="454"/>
      <c r="QAR36" s="449"/>
      <c r="QAS36" s="453"/>
      <c r="QAT36" s="453"/>
      <c r="QAU36" s="450"/>
      <c r="QAV36" s="454"/>
      <c r="QAW36" s="455"/>
      <c r="QAX36" s="453"/>
      <c r="QAY36" s="456"/>
      <c r="QAZ36" s="453"/>
      <c r="QBA36" s="456"/>
      <c r="QBB36" s="454"/>
      <c r="QBC36" s="451"/>
      <c r="QBD36" s="454"/>
      <c r="QBE36" s="450"/>
      <c r="QBF36" s="456"/>
      <c r="QBG36" s="456"/>
      <c r="QBH36" s="456"/>
      <c r="QBI36" s="456"/>
      <c r="QBJ36" s="271"/>
      <c r="QBK36" s="451"/>
      <c r="QBL36" s="454"/>
      <c r="QBM36" s="451"/>
      <c r="QBN36" s="457"/>
      <c r="QBO36" s="271"/>
      <c r="QBP36" s="451"/>
      <c r="QBQ36" s="454"/>
      <c r="QBR36" s="451"/>
      <c r="QBS36" s="457"/>
      <c r="QBT36" s="451"/>
      <c r="QBU36" s="457"/>
      <c r="QBV36" s="457"/>
      <c r="QBW36" s="457"/>
      <c r="QBX36" s="271"/>
      <c r="QBY36" s="271"/>
      <c r="QBZ36" s="451"/>
      <c r="QCA36" s="454"/>
      <c r="QCB36" s="451"/>
      <c r="QCC36" s="454"/>
      <c r="QCD36" s="458"/>
      <c r="QCE36" s="459"/>
      <c r="QCF36" s="460"/>
      <c r="QCG36" s="461"/>
      <c r="QCH36" s="462"/>
      <c r="QCI36" s="458"/>
      <c r="QCJ36" s="451"/>
      <c r="QCK36" s="463"/>
      <c r="QCL36" s="451"/>
      <c r="QCM36" s="451"/>
      <c r="QCN36" s="453"/>
      <c r="QCP36" s="449"/>
      <c r="QCQ36" s="449"/>
      <c r="QCR36" s="449"/>
      <c r="QCS36" s="450"/>
      <c r="QCT36" s="451"/>
      <c r="QCU36" s="451"/>
      <c r="QCV36" s="451"/>
      <c r="QCW36" s="449"/>
      <c r="QCX36" s="452"/>
      <c r="QCY36" s="453"/>
      <c r="QCZ36" s="454"/>
      <c r="QDA36" s="449"/>
      <c r="QDB36" s="453"/>
      <c r="QDC36" s="453"/>
      <c r="QDD36" s="450"/>
      <c r="QDE36" s="454"/>
      <c r="QDF36" s="455"/>
      <c r="QDG36" s="453"/>
      <c r="QDH36" s="456"/>
      <c r="QDI36" s="453"/>
      <c r="QDJ36" s="456"/>
      <c r="QDK36" s="454"/>
      <c r="QDL36" s="451"/>
      <c r="QDM36" s="454"/>
      <c r="QDN36" s="450"/>
      <c r="QDO36" s="456"/>
      <c r="QDP36" s="456"/>
      <c r="QDQ36" s="456"/>
      <c r="QDR36" s="456"/>
      <c r="QDS36" s="271"/>
      <c r="QDT36" s="451"/>
      <c r="QDU36" s="454"/>
      <c r="QDV36" s="451"/>
      <c r="QDW36" s="457"/>
      <c r="QDX36" s="271"/>
      <c r="QDY36" s="451"/>
      <c r="QDZ36" s="454"/>
      <c r="QEA36" s="451"/>
      <c r="QEB36" s="457"/>
      <c r="QEC36" s="451"/>
      <c r="QED36" s="457"/>
      <c r="QEE36" s="457"/>
      <c r="QEF36" s="457"/>
      <c r="QEG36" s="271"/>
      <c r="QEH36" s="271"/>
      <c r="QEI36" s="451"/>
      <c r="QEJ36" s="454"/>
      <c r="QEK36" s="451"/>
      <c r="QEL36" s="454"/>
      <c r="QEM36" s="458"/>
      <c r="QEN36" s="459"/>
      <c r="QEO36" s="460"/>
      <c r="QEP36" s="461"/>
      <c r="QEQ36" s="462"/>
      <c r="QER36" s="458"/>
      <c r="QES36" s="451"/>
      <c r="QET36" s="463"/>
      <c r="QEU36" s="451"/>
      <c r="QEV36" s="451"/>
      <c r="QEW36" s="453"/>
      <c r="QEY36" s="449"/>
      <c r="QEZ36" s="449"/>
      <c r="QFA36" s="449"/>
      <c r="QFB36" s="450"/>
      <c r="QFC36" s="451"/>
      <c r="QFD36" s="451"/>
      <c r="QFE36" s="451"/>
      <c r="QFF36" s="449"/>
      <c r="QFG36" s="452"/>
      <c r="QFH36" s="453"/>
      <c r="QFI36" s="454"/>
      <c r="QFJ36" s="449"/>
      <c r="QFK36" s="453"/>
      <c r="QFL36" s="453"/>
      <c r="QFM36" s="450"/>
      <c r="QFN36" s="454"/>
      <c r="QFO36" s="455"/>
      <c r="QFP36" s="453"/>
      <c r="QFQ36" s="456"/>
      <c r="QFR36" s="453"/>
      <c r="QFS36" s="456"/>
      <c r="QFT36" s="454"/>
      <c r="QFU36" s="451"/>
      <c r="QFV36" s="454"/>
      <c r="QFW36" s="450"/>
      <c r="QFX36" s="456"/>
      <c r="QFY36" s="456"/>
      <c r="QFZ36" s="456"/>
      <c r="QGA36" s="456"/>
      <c r="QGB36" s="271"/>
      <c r="QGC36" s="451"/>
      <c r="QGD36" s="454"/>
      <c r="QGE36" s="451"/>
      <c r="QGF36" s="457"/>
      <c r="QGG36" s="271"/>
      <c r="QGH36" s="451"/>
      <c r="QGI36" s="454"/>
      <c r="QGJ36" s="451"/>
      <c r="QGK36" s="457"/>
      <c r="QGL36" s="451"/>
      <c r="QGM36" s="457"/>
      <c r="QGN36" s="457"/>
      <c r="QGO36" s="457"/>
      <c r="QGP36" s="271"/>
      <c r="QGQ36" s="271"/>
      <c r="QGR36" s="451"/>
      <c r="QGS36" s="454"/>
      <c r="QGT36" s="451"/>
      <c r="QGU36" s="454"/>
      <c r="QGV36" s="458"/>
      <c r="QGW36" s="459"/>
      <c r="QGX36" s="460"/>
      <c r="QGY36" s="461"/>
      <c r="QGZ36" s="462"/>
      <c r="QHA36" s="458"/>
      <c r="QHB36" s="451"/>
      <c r="QHC36" s="463"/>
      <c r="QHD36" s="451"/>
      <c r="QHE36" s="451"/>
      <c r="QHF36" s="453"/>
      <c r="QHH36" s="449"/>
      <c r="QHI36" s="449"/>
      <c r="QHJ36" s="449"/>
      <c r="QHK36" s="450"/>
      <c r="QHL36" s="451"/>
      <c r="QHM36" s="451"/>
      <c r="QHN36" s="451"/>
      <c r="QHO36" s="449"/>
      <c r="QHP36" s="452"/>
      <c r="QHQ36" s="453"/>
      <c r="QHR36" s="454"/>
      <c r="QHS36" s="449"/>
      <c r="QHT36" s="453"/>
      <c r="QHU36" s="453"/>
      <c r="QHV36" s="450"/>
      <c r="QHW36" s="454"/>
      <c r="QHX36" s="455"/>
      <c r="QHY36" s="453"/>
      <c r="QHZ36" s="456"/>
      <c r="QIA36" s="453"/>
      <c r="QIB36" s="456"/>
      <c r="QIC36" s="454"/>
      <c r="QID36" s="451"/>
      <c r="QIE36" s="454"/>
      <c r="QIF36" s="450"/>
      <c r="QIG36" s="456"/>
      <c r="QIH36" s="456"/>
      <c r="QII36" s="456"/>
      <c r="QIJ36" s="456"/>
      <c r="QIK36" s="271"/>
      <c r="QIL36" s="451"/>
      <c r="QIM36" s="454"/>
      <c r="QIN36" s="451"/>
      <c r="QIO36" s="457"/>
      <c r="QIP36" s="271"/>
      <c r="QIQ36" s="451"/>
      <c r="QIR36" s="454"/>
      <c r="QIS36" s="451"/>
      <c r="QIT36" s="457"/>
      <c r="QIU36" s="451"/>
      <c r="QIV36" s="457"/>
      <c r="QIW36" s="457"/>
      <c r="QIX36" s="457"/>
      <c r="QIY36" s="271"/>
      <c r="QIZ36" s="271"/>
      <c r="QJA36" s="451"/>
      <c r="QJB36" s="454"/>
      <c r="QJC36" s="451"/>
      <c r="QJD36" s="454"/>
      <c r="QJE36" s="458"/>
      <c r="QJF36" s="459"/>
      <c r="QJG36" s="460"/>
      <c r="QJH36" s="461"/>
      <c r="QJI36" s="462"/>
      <c r="QJJ36" s="458"/>
      <c r="QJK36" s="451"/>
      <c r="QJL36" s="463"/>
      <c r="QJM36" s="451"/>
      <c r="QJN36" s="451"/>
      <c r="QJO36" s="453"/>
      <c r="QJQ36" s="449"/>
      <c r="QJR36" s="449"/>
      <c r="QJS36" s="449"/>
      <c r="QJT36" s="450"/>
      <c r="QJU36" s="451"/>
      <c r="QJV36" s="451"/>
      <c r="QJW36" s="451"/>
      <c r="QJX36" s="449"/>
      <c r="QJY36" s="452"/>
      <c r="QJZ36" s="453"/>
      <c r="QKA36" s="454"/>
      <c r="QKB36" s="449"/>
      <c r="QKC36" s="453"/>
      <c r="QKD36" s="453"/>
      <c r="QKE36" s="450"/>
      <c r="QKF36" s="454"/>
      <c r="QKG36" s="455"/>
      <c r="QKH36" s="453"/>
      <c r="QKI36" s="456"/>
      <c r="QKJ36" s="453"/>
      <c r="QKK36" s="456"/>
      <c r="QKL36" s="454"/>
      <c r="QKM36" s="451"/>
      <c r="QKN36" s="454"/>
      <c r="QKO36" s="450"/>
      <c r="QKP36" s="456"/>
      <c r="QKQ36" s="456"/>
      <c r="QKR36" s="456"/>
      <c r="QKS36" s="456"/>
      <c r="QKT36" s="271"/>
      <c r="QKU36" s="451"/>
      <c r="QKV36" s="454"/>
      <c r="QKW36" s="451"/>
      <c r="QKX36" s="457"/>
      <c r="QKY36" s="271"/>
      <c r="QKZ36" s="451"/>
      <c r="QLA36" s="454"/>
      <c r="QLB36" s="451"/>
      <c r="QLC36" s="457"/>
      <c r="QLD36" s="451"/>
      <c r="QLE36" s="457"/>
      <c r="QLF36" s="457"/>
      <c r="QLG36" s="457"/>
      <c r="QLH36" s="271"/>
      <c r="QLI36" s="271"/>
      <c r="QLJ36" s="451"/>
      <c r="QLK36" s="454"/>
      <c r="QLL36" s="451"/>
      <c r="QLM36" s="454"/>
      <c r="QLN36" s="458"/>
      <c r="QLO36" s="459"/>
      <c r="QLP36" s="460"/>
      <c r="QLQ36" s="461"/>
      <c r="QLR36" s="462"/>
      <c r="QLS36" s="458"/>
      <c r="QLT36" s="451"/>
      <c r="QLU36" s="463"/>
      <c r="QLV36" s="451"/>
      <c r="QLW36" s="451"/>
      <c r="QLX36" s="453"/>
      <c r="QLZ36" s="449"/>
      <c r="QMA36" s="449"/>
      <c r="QMB36" s="449"/>
      <c r="QMC36" s="450"/>
      <c r="QMD36" s="451"/>
      <c r="QME36" s="451"/>
      <c r="QMF36" s="451"/>
      <c r="QMG36" s="449"/>
      <c r="QMH36" s="452"/>
      <c r="QMI36" s="453"/>
      <c r="QMJ36" s="454"/>
      <c r="QMK36" s="449"/>
      <c r="QML36" s="453"/>
      <c r="QMM36" s="453"/>
      <c r="QMN36" s="450"/>
      <c r="QMO36" s="454"/>
      <c r="QMP36" s="455"/>
      <c r="QMQ36" s="453"/>
      <c r="QMR36" s="456"/>
      <c r="QMS36" s="453"/>
      <c r="QMT36" s="456"/>
      <c r="QMU36" s="454"/>
      <c r="QMV36" s="451"/>
      <c r="QMW36" s="454"/>
      <c r="QMX36" s="450"/>
      <c r="QMY36" s="456"/>
      <c r="QMZ36" s="456"/>
      <c r="QNA36" s="456"/>
      <c r="QNB36" s="456"/>
      <c r="QNC36" s="271"/>
      <c r="QND36" s="451"/>
      <c r="QNE36" s="454"/>
      <c r="QNF36" s="451"/>
      <c r="QNG36" s="457"/>
      <c r="QNH36" s="271"/>
      <c r="QNI36" s="451"/>
      <c r="QNJ36" s="454"/>
      <c r="QNK36" s="451"/>
      <c r="QNL36" s="457"/>
      <c r="QNM36" s="451"/>
      <c r="QNN36" s="457"/>
      <c r="QNO36" s="457"/>
      <c r="QNP36" s="457"/>
      <c r="QNQ36" s="271"/>
      <c r="QNR36" s="271"/>
      <c r="QNS36" s="451"/>
      <c r="QNT36" s="454"/>
      <c r="QNU36" s="451"/>
      <c r="QNV36" s="454"/>
      <c r="QNW36" s="458"/>
      <c r="QNX36" s="459"/>
      <c r="QNY36" s="460"/>
      <c r="QNZ36" s="461"/>
      <c r="QOA36" s="462"/>
      <c r="QOB36" s="458"/>
      <c r="QOC36" s="451"/>
      <c r="QOD36" s="463"/>
      <c r="QOE36" s="451"/>
      <c r="QOF36" s="451"/>
      <c r="QOG36" s="453"/>
      <c r="QOI36" s="449"/>
      <c r="QOJ36" s="449"/>
      <c r="QOK36" s="449"/>
      <c r="QOL36" s="450"/>
      <c r="QOM36" s="451"/>
      <c r="QON36" s="451"/>
      <c r="QOO36" s="451"/>
      <c r="QOP36" s="449"/>
      <c r="QOQ36" s="452"/>
      <c r="QOR36" s="453"/>
      <c r="QOS36" s="454"/>
      <c r="QOT36" s="449"/>
      <c r="QOU36" s="453"/>
      <c r="QOV36" s="453"/>
      <c r="QOW36" s="450"/>
      <c r="QOX36" s="454"/>
      <c r="QOY36" s="455"/>
      <c r="QOZ36" s="453"/>
      <c r="QPA36" s="456"/>
      <c r="QPB36" s="453"/>
      <c r="QPC36" s="456"/>
      <c r="QPD36" s="454"/>
      <c r="QPE36" s="451"/>
      <c r="QPF36" s="454"/>
      <c r="QPG36" s="450"/>
      <c r="QPH36" s="456"/>
      <c r="QPI36" s="456"/>
      <c r="QPJ36" s="456"/>
      <c r="QPK36" s="456"/>
      <c r="QPL36" s="271"/>
      <c r="QPM36" s="451"/>
      <c r="QPN36" s="454"/>
      <c r="QPO36" s="451"/>
      <c r="QPP36" s="457"/>
      <c r="QPQ36" s="271"/>
      <c r="QPR36" s="451"/>
      <c r="QPS36" s="454"/>
      <c r="QPT36" s="451"/>
      <c r="QPU36" s="457"/>
      <c r="QPV36" s="451"/>
      <c r="QPW36" s="457"/>
      <c r="QPX36" s="457"/>
      <c r="QPY36" s="457"/>
      <c r="QPZ36" s="271"/>
      <c r="QQA36" s="271"/>
      <c r="QQB36" s="451"/>
      <c r="QQC36" s="454"/>
      <c r="QQD36" s="451"/>
      <c r="QQE36" s="454"/>
      <c r="QQF36" s="458"/>
      <c r="QQG36" s="459"/>
      <c r="QQH36" s="460"/>
      <c r="QQI36" s="461"/>
      <c r="QQJ36" s="462"/>
      <c r="QQK36" s="458"/>
      <c r="QQL36" s="451"/>
      <c r="QQM36" s="463"/>
      <c r="QQN36" s="451"/>
      <c r="QQO36" s="451"/>
      <c r="QQP36" s="453"/>
      <c r="QQR36" s="449"/>
      <c r="QQS36" s="449"/>
      <c r="QQT36" s="449"/>
      <c r="QQU36" s="450"/>
      <c r="QQV36" s="451"/>
      <c r="QQW36" s="451"/>
      <c r="QQX36" s="451"/>
      <c r="QQY36" s="449"/>
      <c r="QQZ36" s="452"/>
      <c r="QRA36" s="453"/>
      <c r="QRB36" s="454"/>
      <c r="QRC36" s="449"/>
      <c r="QRD36" s="453"/>
      <c r="QRE36" s="453"/>
      <c r="QRF36" s="450"/>
      <c r="QRG36" s="454"/>
      <c r="QRH36" s="455"/>
      <c r="QRI36" s="453"/>
      <c r="QRJ36" s="456"/>
      <c r="QRK36" s="453"/>
      <c r="QRL36" s="456"/>
      <c r="QRM36" s="454"/>
      <c r="QRN36" s="451"/>
      <c r="QRO36" s="454"/>
      <c r="QRP36" s="450"/>
      <c r="QRQ36" s="456"/>
      <c r="QRR36" s="456"/>
      <c r="QRS36" s="456"/>
      <c r="QRT36" s="456"/>
      <c r="QRU36" s="271"/>
      <c r="QRV36" s="451"/>
      <c r="QRW36" s="454"/>
      <c r="QRX36" s="451"/>
      <c r="QRY36" s="457"/>
      <c r="QRZ36" s="271"/>
      <c r="QSA36" s="451"/>
      <c r="QSB36" s="454"/>
      <c r="QSC36" s="451"/>
      <c r="QSD36" s="457"/>
      <c r="QSE36" s="451"/>
      <c r="QSF36" s="457"/>
      <c r="QSG36" s="457"/>
      <c r="QSH36" s="457"/>
      <c r="QSI36" s="271"/>
      <c r="QSJ36" s="271"/>
      <c r="QSK36" s="451"/>
      <c r="QSL36" s="454"/>
      <c r="QSM36" s="451"/>
      <c r="QSN36" s="454"/>
      <c r="QSO36" s="458"/>
      <c r="QSP36" s="459"/>
      <c r="QSQ36" s="460"/>
      <c r="QSR36" s="461"/>
      <c r="QSS36" s="462"/>
      <c r="QST36" s="458"/>
      <c r="QSU36" s="451"/>
      <c r="QSV36" s="463"/>
      <c r="QSW36" s="451"/>
      <c r="QSX36" s="451"/>
      <c r="QSY36" s="453"/>
      <c r="QTA36" s="449"/>
      <c r="QTB36" s="449"/>
      <c r="QTC36" s="449"/>
      <c r="QTD36" s="450"/>
      <c r="QTE36" s="451"/>
      <c r="QTF36" s="451"/>
      <c r="QTG36" s="451"/>
      <c r="QTH36" s="449"/>
      <c r="QTI36" s="452"/>
      <c r="QTJ36" s="453"/>
      <c r="QTK36" s="454"/>
      <c r="QTL36" s="449"/>
      <c r="QTM36" s="453"/>
      <c r="QTN36" s="453"/>
      <c r="QTO36" s="450"/>
      <c r="QTP36" s="454"/>
      <c r="QTQ36" s="455"/>
      <c r="QTR36" s="453"/>
      <c r="QTS36" s="456"/>
      <c r="QTT36" s="453"/>
      <c r="QTU36" s="456"/>
      <c r="QTV36" s="454"/>
      <c r="QTW36" s="451"/>
      <c r="QTX36" s="454"/>
      <c r="QTY36" s="450"/>
      <c r="QTZ36" s="456"/>
      <c r="QUA36" s="456"/>
      <c r="QUB36" s="456"/>
      <c r="QUC36" s="456"/>
      <c r="QUD36" s="271"/>
      <c r="QUE36" s="451"/>
      <c r="QUF36" s="454"/>
      <c r="QUG36" s="451"/>
      <c r="QUH36" s="457"/>
      <c r="QUI36" s="271"/>
      <c r="QUJ36" s="451"/>
      <c r="QUK36" s="454"/>
      <c r="QUL36" s="451"/>
      <c r="QUM36" s="457"/>
      <c r="QUN36" s="451"/>
      <c r="QUO36" s="457"/>
      <c r="QUP36" s="457"/>
      <c r="QUQ36" s="457"/>
      <c r="QUR36" s="271"/>
      <c r="QUS36" s="271"/>
      <c r="QUT36" s="451"/>
      <c r="QUU36" s="454"/>
      <c r="QUV36" s="451"/>
      <c r="QUW36" s="454"/>
      <c r="QUX36" s="458"/>
      <c r="QUY36" s="459"/>
      <c r="QUZ36" s="460"/>
      <c r="QVA36" s="461"/>
      <c r="QVB36" s="462"/>
      <c r="QVC36" s="458"/>
      <c r="QVD36" s="451"/>
      <c r="QVE36" s="463"/>
      <c r="QVF36" s="451"/>
      <c r="QVG36" s="451"/>
      <c r="QVH36" s="453"/>
      <c r="QVJ36" s="449"/>
      <c r="QVK36" s="449"/>
      <c r="QVL36" s="449"/>
      <c r="QVM36" s="450"/>
      <c r="QVN36" s="451"/>
      <c r="QVO36" s="451"/>
      <c r="QVP36" s="451"/>
      <c r="QVQ36" s="449"/>
      <c r="QVR36" s="452"/>
      <c r="QVS36" s="453"/>
      <c r="QVT36" s="454"/>
      <c r="QVU36" s="449"/>
      <c r="QVV36" s="453"/>
      <c r="QVW36" s="453"/>
      <c r="QVX36" s="450"/>
      <c r="QVY36" s="454"/>
      <c r="QVZ36" s="455"/>
      <c r="QWA36" s="453"/>
      <c r="QWB36" s="456"/>
      <c r="QWC36" s="453"/>
      <c r="QWD36" s="456"/>
      <c r="QWE36" s="454"/>
      <c r="QWF36" s="451"/>
      <c r="QWG36" s="454"/>
      <c r="QWH36" s="450"/>
      <c r="QWI36" s="456"/>
      <c r="QWJ36" s="456"/>
      <c r="QWK36" s="456"/>
      <c r="QWL36" s="456"/>
      <c r="QWM36" s="271"/>
      <c r="QWN36" s="451"/>
      <c r="QWO36" s="454"/>
      <c r="QWP36" s="451"/>
      <c r="QWQ36" s="457"/>
      <c r="QWR36" s="271"/>
      <c r="QWS36" s="451"/>
      <c r="QWT36" s="454"/>
      <c r="QWU36" s="451"/>
      <c r="QWV36" s="457"/>
      <c r="QWW36" s="451"/>
      <c r="QWX36" s="457"/>
      <c r="QWY36" s="457"/>
      <c r="QWZ36" s="457"/>
      <c r="QXA36" s="271"/>
      <c r="QXB36" s="271"/>
      <c r="QXC36" s="451"/>
      <c r="QXD36" s="454"/>
      <c r="QXE36" s="451"/>
      <c r="QXF36" s="454"/>
      <c r="QXG36" s="458"/>
      <c r="QXH36" s="459"/>
      <c r="QXI36" s="460"/>
      <c r="QXJ36" s="461"/>
      <c r="QXK36" s="462"/>
      <c r="QXL36" s="458"/>
      <c r="QXM36" s="451"/>
      <c r="QXN36" s="463"/>
      <c r="QXO36" s="451"/>
      <c r="QXP36" s="451"/>
      <c r="QXQ36" s="453"/>
      <c r="QXS36" s="449"/>
      <c r="QXT36" s="449"/>
      <c r="QXU36" s="449"/>
      <c r="QXV36" s="450"/>
      <c r="QXW36" s="451"/>
      <c r="QXX36" s="451"/>
      <c r="QXY36" s="451"/>
      <c r="QXZ36" s="449"/>
      <c r="QYA36" s="452"/>
      <c r="QYB36" s="453"/>
      <c r="QYC36" s="454"/>
      <c r="QYD36" s="449"/>
      <c r="QYE36" s="453"/>
      <c r="QYF36" s="453"/>
      <c r="QYG36" s="450"/>
      <c r="QYH36" s="454"/>
      <c r="QYI36" s="455"/>
      <c r="QYJ36" s="453"/>
      <c r="QYK36" s="456"/>
      <c r="QYL36" s="453"/>
      <c r="QYM36" s="456"/>
      <c r="QYN36" s="454"/>
      <c r="QYO36" s="451"/>
      <c r="QYP36" s="454"/>
      <c r="QYQ36" s="450"/>
      <c r="QYR36" s="456"/>
      <c r="QYS36" s="456"/>
      <c r="QYT36" s="456"/>
      <c r="QYU36" s="456"/>
      <c r="QYV36" s="271"/>
      <c r="QYW36" s="451"/>
      <c r="QYX36" s="454"/>
      <c r="QYY36" s="451"/>
      <c r="QYZ36" s="457"/>
      <c r="QZA36" s="271"/>
      <c r="QZB36" s="451"/>
      <c r="QZC36" s="454"/>
      <c r="QZD36" s="451"/>
      <c r="QZE36" s="457"/>
      <c r="QZF36" s="451"/>
      <c r="QZG36" s="457"/>
      <c r="QZH36" s="457"/>
      <c r="QZI36" s="457"/>
      <c r="QZJ36" s="271"/>
      <c r="QZK36" s="271"/>
      <c r="QZL36" s="451"/>
      <c r="QZM36" s="454"/>
      <c r="QZN36" s="451"/>
      <c r="QZO36" s="454"/>
      <c r="QZP36" s="458"/>
      <c r="QZQ36" s="459"/>
      <c r="QZR36" s="460"/>
      <c r="QZS36" s="461"/>
      <c r="QZT36" s="462"/>
      <c r="QZU36" s="458"/>
      <c r="QZV36" s="451"/>
      <c r="QZW36" s="463"/>
      <c r="QZX36" s="451"/>
      <c r="QZY36" s="451"/>
      <c r="QZZ36" s="453"/>
      <c r="RAB36" s="449"/>
      <c r="RAC36" s="449"/>
      <c r="RAD36" s="449"/>
      <c r="RAE36" s="450"/>
      <c r="RAF36" s="451"/>
      <c r="RAG36" s="451"/>
      <c r="RAH36" s="451"/>
      <c r="RAI36" s="449"/>
      <c r="RAJ36" s="452"/>
      <c r="RAK36" s="453"/>
      <c r="RAL36" s="454"/>
      <c r="RAM36" s="449"/>
      <c r="RAN36" s="453"/>
      <c r="RAO36" s="453"/>
      <c r="RAP36" s="450"/>
      <c r="RAQ36" s="454"/>
      <c r="RAR36" s="455"/>
      <c r="RAS36" s="453"/>
      <c r="RAT36" s="456"/>
      <c r="RAU36" s="453"/>
      <c r="RAV36" s="456"/>
      <c r="RAW36" s="454"/>
      <c r="RAX36" s="451"/>
      <c r="RAY36" s="454"/>
      <c r="RAZ36" s="450"/>
      <c r="RBA36" s="456"/>
      <c r="RBB36" s="456"/>
      <c r="RBC36" s="456"/>
      <c r="RBD36" s="456"/>
      <c r="RBE36" s="271"/>
      <c r="RBF36" s="451"/>
      <c r="RBG36" s="454"/>
      <c r="RBH36" s="451"/>
      <c r="RBI36" s="457"/>
      <c r="RBJ36" s="271"/>
      <c r="RBK36" s="451"/>
      <c r="RBL36" s="454"/>
      <c r="RBM36" s="451"/>
      <c r="RBN36" s="457"/>
      <c r="RBO36" s="451"/>
      <c r="RBP36" s="457"/>
      <c r="RBQ36" s="457"/>
      <c r="RBR36" s="457"/>
      <c r="RBS36" s="271"/>
      <c r="RBT36" s="271"/>
      <c r="RBU36" s="451"/>
      <c r="RBV36" s="454"/>
      <c r="RBW36" s="451"/>
      <c r="RBX36" s="454"/>
      <c r="RBY36" s="458"/>
      <c r="RBZ36" s="459"/>
      <c r="RCA36" s="460"/>
      <c r="RCB36" s="461"/>
      <c r="RCC36" s="462"/>
      <c r="RCD36" s="458"/>
      <c r="RCE36" s="451"/>
      <c r="RCF36" s="463"/>
      <c r="RCG36" s="451"/>
      <c r="RCH36" s="451"/>
      <c r="RCI36" s="453"/>
      <c r="RCK36" s="449"/>
      <c r="RCL36" s="449"/>
      <c r="RCM36" s="449"/>
      <c r="RCN36" s="450"/>
      <c r="RCO36" s="451"/>
      <c r="RCP36" s="451"/>
      <c r="RCQ36" s="451"/>
      <c r="RCR36" s="449"/>
      <c r="RCS36" s="452"/>
      <c r="RCT36" s="453"/>
      <c r="RCU36" s="454"/>
      <c r="RCV36" s="449"/>
      <c r="RCW36" s="453"/>
      <c r="RCX36" s="453"/>
      <c r="RCY36" s="450"/>
      <c r="RCZ36" s="454"/>
      <c r="RDA36" s="455"/>
      <c r="RDB36" s="453"/>
      <c r="RDC36" s="456"/>
      <c r="RDD36" s="453"/>
      <c r="RDE36" s="456"/>
      <c r="RDF36" s="454"/>
      <c r="RDG36" s="451"/>
      <c r="RDH36" s="454"/>
      <c r="RDI36" s="450"/>
      <c r="RDJ36" s="456"/>
      <c r="RDK36" s="456"/>
      <c r="RDL36" s="456"/>
      <c r="RDM36" s="456"/>
      <c r="RDN36" s="271"/>
      <c r="RDO36" s="451"/>
      <c r="RDP36" s="454"/>
      <c r="RDQ36" s="451"/>
      <c r="RDR36" s="457"/>
      <c r="RDS36" s="271"/>
      <c r="RDT36" s="451"/>
      <c r="RDU36" s="454"/>
      <c r="RDV36" s="451"/>
      <c r="RDW36" s="457"/>
      <c r="RDX36" s="451"/>
      <c r="RDY36" s="457"/>
      <c r="RDZ36" s="457"/>
      <c r="REA36" s="457"/>
      <c r="REB36" s="271"/>
      <c r="REC36" s="271"/>
      <c r="RED36" s="451"/>
      <c r="REE36" s="454"/>
      <c r="REF36" s="451"/>
      <c r="REG36" s="454"/>
      <c r="REH36" s="458"/>
      <c r="REI36" s="459"/>
      <c r="REJ36" s="460"/>
      <c r="REK36" s="461"/>
      <c r="REL36" s="462"/>
      <c r="REM36" s="458"/>
      <c r="REN36" s="451"/>
      <c r="REO36" s="463"/>
      <c r="REP36" s="451"/>
      <c r="REQ36" s="451"/>
      <c r="RER36" s="453"/>
      <c r="RET36" s="449"/>
      <c r="REU36" s="449"/>
      <c r="REV36" s="449"/>
      <c r="REW36" s="450"/>
      <c r="REX36" s="451"/>
      <c r="REY36" s="451"/>
      <c r="REZ36" s="451"/>
      <c r="RFA36" s="449"/>
      <c r="RFB36" s="452"/>
      <c r="RFC36" s="453"/>
      <c r="RFD36" s="454"/>
      <c r="RFE36" s="449"/>
      <c r="RFF36" s="453"/>
      <c r="RFG36" s="453"/>
      <c r="RFH36" s="450"/>
      <c r="RFI36" s="454"/>
      <c r="RFJ36" s="455"/>
      <c r="RFK36" s="453"/>
      <c r="RFL36" s="456"/>
      <c r="RFM36" s="453"/>
      <c r="RFN36" s="456"/>
      <c r="RFO36" s="454"/>
      <c r="RFP36" s="451"/>
      <c r="RFQ36" s="454"/>
      <c r="RFR36" s="450"/>
      <c r="RFS36" s="456"/>
      <c r="RFT36" s="456"/>
      <c r="RFU36" s="456"/>
      <c r="RFV36" s="456"/>
      <c r="RFW36" s="271"/>
      <c r="RFX36" s="451"/>
      <c r="RFY36" s="454"/>
      <c r="RFZ36" s="451"/>
      <c r="RGA36" s="457"/>
      <c r="RGB36" s="271"/>
      <c r="RGC36" s="451"/>
      <c r="RGD36" s="454"/>
      <c r="RGE36" s="451"/>
      <c r="RGF36" s="457"/>
      <c r="RGG36" s="451"/>
      <c r="RGH36" s="457"/>
      <c r="RGI36" s="457"/>
      <c r="RGJ36" s="457"/>
      <c r="RGK36" s="271"/>
      <c r="RGL36" s="271"/>
      <c r="RGM36" s="451"/>
      <c r="RGN36" s="454"/>
      <c r="RGO36" s="451"/>
      <c r="RGP36" s="454"/>
      <c r="RGQ36" s="458"/>
      <c r="RGR36" s="459"/>
      <c r="RGS36" s="460"/>
      <c r="RGT36" s="461"/>
      <c r="RGU36" s="462"/>
      <c r="RGV36" s="458"/>
      <c r="RGW36" s="451"/>
      <c r="RGX36" s="463"/>
      <c r="RGY36" s="451"/>
      <c r="RGZ36" s="451"/>
      <c r="RHA36" s="453"/>
      <c r="RHC36" s="449"/>
      <c r="RHD36" s="449"/>
      <c r="RHE36" s="449"/>
      <c r="RHF36" s="450"/>
      <c r="RHG36" s="451"/>
      <c r="RHH36" s="451"/>
      <c r="RHI36" s="451"/>
      <c r="RHJ36" s="449"/>
      <c r="RHK36" s="452"/>
      <c r="RHL36" s="453"/>
      <c r="RHM36" s="454"/>
      <c r="RHN36" s="449"/>
      <c r="RHO36" s="453"/>
      <c r="RHP36" s="453"/>
      <c r="RHQ36" s="450"/>
      <c r="RHR36" s="454"/>
      <c r="RHS36" s="455"/>
      <c r="RHT36" s="453"/>
      <c r="RHU36" s="456"/>
      <c r="RHV36" s="453"/>
      <c r="RHW36" s="456"/>
      <c r="RHX36" s="454"/>
      <c r="RHY36" s="451"/>
      <c r="RHZ36" s="454"/>
      <c r="RIA36" s="450"/>
      <c r="RIB36" s="456"/>
      <c r="RIC36" s="456"/>
      <c r="RID36" s="456"/>
      <c r="RIE36" s="456"/>
      <c r="RIF36" s="271"/>
      <c r="RIG36" s="451"/>
      <c r="RIH36" s="454"/>
      <c r="RII36" s="451"/>
      <c r="RIJ36" s="457"/>
      <c r="RIK36" s="271"/>
      <c r="RIL36" s="451"/>
      <c r="RIM36" s="454"/>
      <c r="RIN36" s="451"/>
      <c r="RIO36" s="457"/>
      <c r="RIP36" s="451"/>
      <c r="RIQ36" s="457"/>
      <c r="RIR36" s="457"/>
      <c r="RIS36" s="457"/>
      <c r="RIT36" s="271"/>
      <c r="RIU36" s="271"/>
      <c r="RIV36" s="451"/>
      <c r="RIW36" s="454"/>
      <c r="RIX36" s="451"/>
      <c r="RIY36" s="454"/>
      <c r="RIZ36" s="458"/>
      <c r="RJA36" s="459"/>
      <c r="RJB36" s="460"/>
      <c r="RJC36" s="461"/>
      <c r="RJD36" s="462"/>
      <c r="RJE36" s="458"/>
      <c r="RJF36" s="451"/>
      <c r="RJG36" s="463"/>
      <c r="RJH36" s="451"/>
      <c r="RJI36" s="451"/>
      <c r="RJJ36" s="453"/>
      <c r="RJL36" s="449"/>
      <c r="RJM36" s="449"/>
      <c r="RJN36" s="449"/>
      <c r="RJO36" s="450"/>
      <c r="RJP36" s="451"/>
      <c r="RJQ36" s="451"/>
      <c r="RJR36" s="451"/>
      <c r="RJS36" s="449"/>
      <c r="RJT36" s="452"/>
      <c r="RJU36" s="453"/>
      <c r="RJV36" s="454"/>
      <c r="RJW36" s="449"/>
      <c r="RJX36" s="453"/>
      <c r="RJY36" s="453"/>
      <c r="RJZ36" s="450"/>
      <c r="RKA36" s="454"/>
      <c r="RKB36" s="455"/>
      <c r="RKC36" s="453"/>
      <c r="RKD36" s="456"/>
      <c r="RKE36" s="453"/>
      <c r="RKF36" s="456"/>
      <c r="RKG36" s="454"/>
      <c r="RKH36" s="451"/>
      <c r="RKI36" s="454"/>
      <c r="RKJ36" s="450"/>
      <c r="RKK36" s="456"/>
      <c r="RKL36" s="456"/>
      <c r="RKM36" s="456"/>
      <c r="RKN36" s="456"/>
      <c r="RKO36" s="271"/>
      <c r="RKP36" s="451"/>
      <c r="RKQ36" s="454"/>
      <c r="RKR36" s="451"/>
      <c r="RKS36" s="457"/>
      <c r="RKT36" s="271"/>
      <c r="RKU36" s="451"/>
      <c r="RKV36" s="454"/>
      <c r="RKW36" s="451"/>
      <c r="RKX36" s="457"/>
      <c r="RKY36" s="451"/>
      <c r="RKZ36" s="457"/>
      <c r="RLA36" s="457"/>
      <c r="RLB36" s="457"/>
      <c r="RLC36" s="271"/>
      <c r="RLD36" s="271"/>
      <c r="RLE36" s="451"/>
      <c r="RLF36" s="454"/>
      <c r="RLG36" s="451"/>
      <c r="RLH36" s="454"/>
      <c r="RLI36" s="458"/>
      <c r="RLJ36" s="459"/>
      <c r="RLK36" s="460"/>
      <c r="RLL36" s="461"/>
      <c r="RLM36" s="462"/>
      <c r="RLN36" s="458"/>
      <c r="RLO36" s="451"/>
      <c r="RLP36" s="463"/>
      <c r="RLQ36" s="451"/>
      <c r="RLR36" s="451"/>
      <c r="RLS36" s="453"/>
      <c r="RLU36" s="449"/>
      <c r="RLV36" s="449"/>
      <c r="RLW36" s="449"/>
      <c r="RLX36" s="450"/>
      <c r="RLY36" s="451"/>
      <c r="RLZ36" s="451"/>
      <c r="RMA36" s="451"/>
      <c r="RMB36" s="449"/>
      <c r="RMC36" s="452"/>
      <c r="RMD36" s="453"/>
      <c r="RME36" s="454"/>
      <c r="RMF36" s="449"/>
      <c r="RMG36" s="453"/>
      <c r="RMH36" s="453"/>
      <c r="RMI36" s="450"/>
      <c r="RMJ36" s="454"/>
      <c r="RMK36" s="455"/>
      <c r="RML36" s="453"/>
      <c r="RMM36" s="456"/>
      <c r="RMN36" s="453"/>
      <c r="RMO36" s="456"/>
      <c r="RMP36" s="454"/>
      <c r="RMQ36" s="451"/>
      <c r="RMR36" s="454"/>
      <c r="RMS36" s="450"/>
      <c r="RMT36" s="456"/>
      <c r="RMU36" s="456"/>
      <c r="RMV36" s="456"/>
      <c r="RMW36" s="456"/>
      <c r="RMX36" s="271"/>
      <c r="RMY36" s="451"/>
      <c r="RMZ36" s="454"/>
      <c r="RNA36" s="451"/>
      <c r="RNB36" s="457"/>
      <c r="RNC36" s="271"/>
      <c r="RND36" s="451"/>
      <c r="RNE36" s="454"/>
      <c r="RNF36" s="451"/>
      <c r="RNG36" s="457"/>
      <c r="RNH36" s="451"/>
      <c r="RNI36" s="457"/>
      <c r="RNJ36" s="457"/>
      <c r="RNK36" s="457"/>
      <c r="RNL36" s="271"/>
      <c r="RNM36" s="271"/>
      <c r="RNN36" s="451"/>
      <c r="RNO36" s="454"/>
      <c r="RNP36" s="451"/>
      <c r="RNQ36" s="454"/>
      <c r="RNR36" s="458"/>
      <c r="RNS36" s="459"/>
      <c r="RNT36" s="460"/>
      <c r="RNU36" s="461"/>
      <c r="RNV36" s="462"/>
      <c r="RNW36" s="458"/>
      <c r="RNX36" s="451"/>
      <c r="RNY36" s="463"/>
      <c r="RNZ36" s="451"/>
      <c r="ROA36" s="451"/>
      <c r="ROB36" s="453"/>
      <c r="ROD36" s="449"/>
      <c r="ROE36" s="449"/>
      <c r="ROF36" s="449"/>
      <c r="ROG36" s="450"/>
      <c r="ROH36" s="451"/>
      <c r="ROI36" s="451"/>
      <c r="ROJ36" s="451"/>
      <c r="ROK36" s="449"/>
      <c r="ROL36" s="452"/>
      <c r="ROM36" s="453"/>
      <c r="RON36" s="454"/>
      <c r="ROO36" s="449"/>
      <c r="ROP36" s="453"/>
      <c r="ROQ36" s="453"/>
      <c r="ROR36" s="450"/>
      <c r="ROS36" s="454"/>
      <c r="ROT36" s="455"/>
      <c r="ROU36" s="453"/>
      <c r="ROV36" s="456"/>
      <c r="ROW36" s="453"/>
      <c r="ROX36" s="456"/>
      <c r="ROY36" s="454"/>
      <c r="ROZ36" s="451"/>
      <c r="RPA36" s="454"/>
      <c r="RPB36" s="450"/>
      <c r="RPC36" s="456"/>
      <c r="RPD36" s="456"/>
      <c r="RPE36" s="456"/>
      <c r="RPF36" s="456"/>
      <c r="RPG36" s="271"/>
      <c r="RPH36" s="451"/>
      <c r="RPI36" s="454"/>
      <c r="RPJ36" s="451"/>
      <c r="RPK36" s="457"/>
      <c r="RPL36" s="271"/>
      <c r="RPM36" s="451"/>
      <c r="RPN36" s="454"/>
      <c r="RPO36" s="451"/>
      <c r="RPP36" s="457"/>
      <c r="RPQ36" s="451"/>
      <c r="RPR36" s="457"/>
      <c r="RPS36" s="457"/>
      <c r="RPT36" s="457"/>
      <c r="RPU36" s="271"/>
      <c r="RPV36" s="271"/>
      <c r="RPW36" s="451"/>
      <c r="RPX36" s="454"/>
      <c r="RPY36" s="451"/>
      <c r="RPZ36" s="454"/>
      <c r="RQA36" s="458"/>
      <c r="RQB36" s="459"/>
      <c r="RQC36" s="460"/>
      <c r="RQD36" s="461"/>
      <c r="RQE36" s="462"/>
      <c r="RQF36" s="458"/>
      <c r="RQG36" s="451"/>
      <c r="RQH36" s="463"/>
      <c r="RQI36" s="451"/>
      <c r="RQJ36" s="451"/>
      <c r="RQK36" s="453"/>
      <c r="RQM36" s="449"/>
      <c r="RQN36" s="449"/>
      <c r="RQO36" s="449"/>
      <c r="RQP36" s="450"/>
      <c r="RQQ36" s="451"/>
      <c r="RQR36" s="451"/>
      <c r="RQS36" s="451"/>
      <c r="RQT36" s="449"/>
      <c r="RQU36" s="452"/>
      <c r="RQV36" s="453"/>
      <c r="RQW36" s="454"/>
      <c r="RQX36" s="449"/>
      <c r="RQY36" s="453"/>
      <c r="RQZ36" s="453"/>
      <c r="RRA36" s="450"/>
      <c r="RRB36" s="454"/>
      <c r="RRC36" s="455"/>
      <c r="RRD36" s="453"/>
      <c r="RRE36" s="456"/>
      <c r="RRF36" s="453"/>
      <c r="RRG36" s="456"/>
      <c r="RRH36" s="454"/>
      <c r="RRI36" s="451"/>
      <c r="RRJ36" s="454"/>
      <c r="RRK36" s="450"/>
      <c r="RRL36" s="456"/>
      <c r="RRM36" s="456"/>
      <c r="RRN36" s="456"/>
      <c r="RRO36" s="456"/>
      <c r="RRP36" s="271"/>
      <c r="RRQ36" s="451"/>
      <c r="RRR36" s="454"/>
      <c r="RRS36" s="451"/>
      <c r="RRT36" s="457"/>
      <c r="RRU36" s="271"/>
      <c r="RRV36" s="451"/>
      <c r="RRW36" s="454"/>
      <c r="RRX36" s="451"/>
      <c r="RRY36" s="457"/>
      <c r="RRZ36" s="451"/>
      <c r="RSA36" s="457"/>
      <c r="RSB36" s="457"/>
      <c r="RSC36" s="457"/>
      <c r="RSD36" s="271"/>
      <c r="RSE36" s="271"/>
      <c r="RSF36" s="451"/>
      <c r="RSG36" s="454"/>
      <c r="RSH36" s="451"/>
      <c r="RSI36" s="454"/>
      <c r="RSJ36" s="458"/>
      <c r="RSK36" s="459"/>
      <c r="RSL36" s="460"/>
      <c r="RSM36" s="461"/>
      <c r="RSN36" s="462"/>
      <c r="RSO36" s="458"/>
      <c r="RSP36" s="451"/>
      <c r="RSQ36" s="463"/>
      <c r="RSR36" s="451"/>
      <c r="RSS36" s="451"/>
      <c r="RST36" s="453"/>
      <c r="RSV36" s="449"/>
      <c r="RSW36" s="449"/>
      <c r="RSX36" s="449"/>
      <c r="RSY36" s="450"/>
      <c r="RSZ36" s="451"/>
      <c r="RTA36" s="451"/>
      <c r="RTB36" s="451"/>
      <c r="RTC36" s="449"/>
      <c r="RTD36" s="452"/>
      <c r="RTE36" s="453"/>
      <c r="RTF36" s="454"/>
      <c r="RTG36" s="449"/>
      <c r="RTH36" s="453"/>
      <c r="RTI36" s="453"/>
      <c r="RTJ36" s="450"/>
      <c r="RTK36" s="454"/>
      <c r="RTL36" s="455"/>
      <c r="RTM36" s="453"/>
      <c r="RTN36" s="456"/>
      <c r="RTO36" s="453"/>
      <c r="RTP36" s="456"/>
      <c r="RTQ36" s="454"/>
      <c r="RTR36" s="451"/>
      <c r="RTS36" s="454"/>
      <c r="RTT36" s="450"/>
      <c r="RTU36" s="456"/>
      <c r="RTV36" s="456"/>
      <c r="RTW36" s="456"/>
      <c r="RTX36" s="456"/>
      <c r="RTY36" s="271"/>
      <c r="RTZ36" s="451"/>
      <c r="RUA36" s="454"/>
      <c r="RUB36" s="451"/>
      <c r="RUC36" s="457"/>
      <c r="RUD36" s="271"/>
      <c r="RUE36" s="451"/>
      <c r="RUF36" s="454"/>
      <c r="RUG36" s="451"/>
      <c r="RUH36" s="457"/>
      <c r="RUI36" s="451"/>
      <c r="RUJ36" s="457"/>
      <c r="RUK36" s="457"/>
      <c r="RUL36" s="457"/>
      <c r="RUM36" s="271"/>
      <c r="RUN36" s="271"/>
      <c r="RUO36" s="451"/>
      <c r="RUP36" s="454"/>
      <c r="RUQ36" s="451"/>
      <c r="RUR36" s="454"/>
      <c r="RUS36" s="458"/>
      <c r="RUT36" s="459"/>
      <c r="RUU36" s="460"/>
      <c r="RUV36" s="461"/>
      <c r="RUW36" s="462"/>
      <c r="RUX36" s="458"/>
      <c r="RUY36" s="451"/>
      <c r="RUZ36" s="463"/>
      <c r="RVA36" s="451"/>
      <c r="RVB36" s="451"/>
      <c r="RVC36" s="453"/>
      <c r="RVE36" s="449"/>
      <c r="RVF36" s="449"/>
      <c r="RVG36" s="449"/>
      <c r="RVH36" s="450"/>
      <c r="RVI36" s="451"/>
      <c r="RVJ36" s="451"/>
      <c r="RVK36" s="451"/>
      <c r="RVL36" s="449"/>
      <c r="RVM36" s="452"/>
      <c r="RVN36" s="453"/>
      <c r="RVO36" s="454"/>
      <c r="RVP36" s="449"/>
      <c r="RVQ36" s="453"/>
      <c r="RVR36" s="453"/>
      <c r="RVS36" s="450"/>
      <c r="RVT36" s="454"/>
      <c r="RVU36" s="455"/>
      <c r="RVV36" s="453"/>
      <c r="RVW36" s="456"/>
      <c r="RVX36" s="453"/>
      <c r="RVY36" s="456"/>
      <c r="RVZ36" s="454"/>
      <c r="RWA36" s="451"/>
      <c r="RWB36" s="454"/>
      <c r="RWC36" s="450"/>
      <c r="RWD36" s="456"/>
      <c r="RWE36" s="456"/>
      <c r="RWF36" s="456"/>
      <c r="RWG36" s="456"/>
      <c r="RWH36" s="271"/>
      <c r="RWI36" s="451"/>
      <c r="RWJ36" s="454"/>
      <c r="RWK36" s="451"/>
      <c r="RWL36" s="457"/>
      <c r="RWM36" s="271"/>
      <c r="RWN36" s="451"/>
      <c r="RWO36" s="454"/>
      <c r="RWP36" s="451"/>
      <c r="RWQ36" s="457"/>
      <c r="RWR36" s="451"/>
      <c r="RWS36" s="457"/>
      <c r="RWT36" s="457"/>
      <c r="RWU36" s="457"/>
      <c r="RWV36" s="271"/>
      <c r="RWW36" s="271"/>
      <c r="RWX36" s="451"/>
      <c r="RWY36" s="454"/>
      <c r="RWZ36" s="451"/>
      <c r="RXA36" s="454"/>
      <c r="RXB36" s="458"/>
      <c r="RXC36" s="459"/>
      <c r="RXD36" s="460"/>
      <c r="RXE36" s="461"/>
      <c r="RXF36" s="462"/>
      <c r="RXG36" s="458"/>
      <c r="RXH36" s="451"/>
      <c r="RXI36" s="463"/>
      <c r="RXJ36" s="451"/>
      <c r="RXK36" s="451"/>
      <c r="RXL36" s="453"/>
      <c r="RXN36" s="449"/>
      <c r="RXO36" s="449"/>
      <c r="RXP36" s="449"/>
      <c r="RXQ36" s="450"/>
      <c r="RXR36" s="451"/>
      <c r="RXS36" s="451"/>
      <c r="RXT36" s="451"/>
      <c r="RXU36" s="449"/>
      <c r="RXV36" s="452"/>
      <c r="RXW36" s="453"/>
      <c r="RXX36" s="454"/>
      <c r="RXY36" s="449"/>
      <c r="RXZ36" s="453"/>
      <c r="RYA36" s="453"/>
      <c r="RYB36" s="450"/>
      <c r="RYC36" s="454"/>
      <c r="RYD36" s="455"/>
      <c r="RYE36" s="453"/>
      <c r="RYF36" s="456"/>
      <c r="RYG36" s="453"/>
      <c r="RYH36" s="456"/>
      <c r="RYI36" s="454"/>
      <c r="RYJ36" s="451"/>
      <c r="RYK36" s="454"/>
      <c r="RYL36" s="450"/>
      <c r="RYM36" s="456"/>
      <c r="RYN36" s="456"/>
      <c r="RYO36" s="456"/>
      <c r="RYP36" s="456"/>
      <c r="RYQ36" s="271"/>
      <c r="RYR36" s="451"/>
      <c r="RYS36" s="454"/>
      <c r="RYT36" s="451"/>
      <c r="RYU36" s="457"/>
      <c r="RYV36" s="271"/>
      <c r="RYW36" s="451"/>
      <c r="RYX36" s="454"/>
      <c r="RYY36" s="451"/>
      <c r="RYZ36" s="457"/>
      <c r="RZA36" s="451"/>
      <c r="RZB36" s="457"/>
      <c r="RZC36" s="457"/>
      <c r="RZD36" s="457"/>
      <c r="RZE36" s="271"/>
      <c r="RZF36" s="271"/>
      <c r="RZG36" s="451"/>
      <c r="RZH36" s="454"/>
      <c r="RZI36" s="451"/>
      <c r="RZJ36" s="454"/>
      <c r="RZK36" s="458"/>
      <c r="RZL36" s="459"/>
      <c r="RZM36" s="460"/>
      <c r="RZN36" s="461"/>
      <c r="RZO36" s="462"/>
      <c r="RZP36" s="458"/>
      <c r="RZQ36" s="451"/>
      <c r="RZR36" s="463"/>
      <c r="RZS36" s="451"/>
      <c r="RZT36" s="451"/>
      <c r="RZU36" s="453"/>
      <c r="RZW36" s="449"/>
      <c r="RZX36" s="449"/>
      <c r="RZY36" s="449"/>
      <c r="RZZ36" s="450"/>
      <c r="SAA36" s="451"/>
      <c r="SAB36" s="451"/>
      <c r="SAC36" s="451"/>
      <c r="SAD36" s="449"/>
      <c r="SAE36" s="452"/>
      <c r="SAF36" s="453"/>
      <c r="SAG36" s="454"/>
      <c r="SAH36" s="449"/>
      <c r="SAI36" s="453"/>
      <c r="SAJ36" s="453"/>
      <c r="SAK36" s="450"/>
      <c r="SAL36" s="454"/>
      <c r="SAM36" s="455"/>
      <c r="SAN36" s="453"/>
      <c r="SAO36" s="456"/>
      <c r="SAP36" s="453"/>
      <c r="SAQ36" s="456"/>
      <c r="SAR36" s="454"/>
      <c r="SAS36" s="451"/>
      <c r="SAT36" s="454"/>
      <c r="SAU36" s="450"/>
      <c r="SAV36" s="456"/>
      <c r="SAW36" s="456"/>
      <c r="SAX36" s="456"/>
      <c r="SAY36" s="456"/>
      <c r="SAZ36" s="271"/>
      <c r="SBA36" s="451"/>
      <c r="SBB36" s="454"/>
      <c r="SBC36" s="451"/>
      <c r="SBD36" s="457"/>
      <c r="SBE36" s="271"/>
      <c r="SBF36" s="451"/>
      <c r="SBG36" s="454"/>
      <c r="SBH36" s="451"/>
      <c r="SBI36" s="457"/>
      <c r="SBJ36" s="451"/>
      <c r="SBK36" s="457"/>
      <c r="SBL36" s="457"/>
      <c r="SBM36" s="457"/>
      <c r="SBN36" s="271"/>
      <c r="SBO36" s="271"/>
      <c r="SBP36" s="451"/>
      <c r="SBQ36" s="454"/>
      <c r="SBR36" s="451"/>
      <c r="SBS36" s="454"/>
      <c r="SBT36" s="458"/>
      <c r="SBU36" s="459"/>
      <c r="SBV36" s="460"/>
      <c r="SBW36" s="461"/>
      <c r="SBX36" s="462"/>
      <c r="SBY36" s="458"/>
      <c r="SBZ36" s="451"/>
      <c r="SCA36" s="463"/>
      <c r="SCB36" s="451"/>
      <c r="SCC36" s="451"/>
      <c r="SCD36" s="453"/>
      <c r="SCF36" s="449"/>
      <c r="SCG36" s="449"/>
      <c r="SCH36" s="449"/>
      <c r="SCI36" s="450"/>
      <c r="SCJ36" s="451"/>
      <c r="SCK36" s="451"/>
      <c r="SCL36" s="451"/>
      <c r="SCM36" s="449"/>
      <c r="SCN36" s="452"/>
      <c r="SCO36" s="453"/>
      <c r="SCP36" s="454"/>
      <c r="SCQ36" s="449"/>
      <c r="SCR36" s="453"/>
      <c r="SCS36" s="453"/>
      <c r="SCT36" s="450"/>
      <c r="SCU36" s="454"/>
      <c r="SCV36" s="455"/>
      <c r="SCW36" s="453"/>
      <c r="SCX36" s="456"/>
      <c r="SCY36" s="453"/>
      <c r="SCZ36" s="456"/>
      <c r="SDA36" s="454"/>
      <c r="SDB36" s="451"/>
      <c r="SDC36" s="454"/>
      <c r="SDD36" s="450"/>
      <c r="SDE36" s="456"/>
      <c r="SDF36" s="456"/>
      <c r="SDG36" s="456"/>
      <c r="SDH36" s="456"/>
      <c r="SDI36" s="271"/>
      <c r="SDJ36" s="451"/>
      <c r="SDK36" s="454"/>
      <c r="SDL36" s="451"/>
      <c r="SDM36" s="457"/>
      <c r="SDN36" s="271"/>
      <c r="SDO36" s="451"/>
      <c r="SDP36" s="454"/>
      <c r="SDQ36" s="451"/>
      <c r="SDR36" s="457"/>
      <c r="SDS36" s="451"/>
      <c r="SDT36" s="457"/>
      <c r="SDU36" s="457"/>
      <c r="SDV36" s="457"/>
      <c r="SDW36" s="271"/>
      <c r="SDX36" s="271"/>
      <c r="SDY36" s="451"/>
      <c r="SDZ36" s="454"/>
      <c r="SEA36" s="451"/>
      <c r="SEB36" s="454"/>
      <c r="SEC36" s="458"/>
      <c r="SED36" s="459"/>
      <c r="SEE36" s="460"/>
      <c r="SEF36" s="461"/>
      <c r="SEG36" s="462"/>
      <c r="SEH36" s="458"/>
      <c r="SEI36" s="451"/>
      <c r="SEJ36" s="463"/>
      <c r="SEK36" s="451"/>
      <c r="SEL36" s="451"/>
      <c r="SEM36" s="453"/>
      <c r="SEO36" s="449"/>
      <c r="SEP36" s="449"/>
      <c r="SEQ36" s="449"/>
      <c r="SER36" s="450"/>
      <c r="SES36" s="451"/>
      <c r="SET36" s="451"/>
      <c r="SEU36" s="451"/>
      <c r="SEV36" s="449"/>
      <c r="SEW36" s="452"/>
      <c r="SEX36" s="453"/>
      <c r="SEY36" s="454"/>
      <c r="SEZ36" s="449"/>
      <c r="SFA36" s="453"/>
      <c r="SFB36" s="453"/>
      <c r="SFC36" s="450"/>
      <c r="SFD36" s="454"/>
      <c r="SFE36" s="455"/>
      <c r="SFF36" s="453"/>
      <c r="SFG36" s="456"/>
      <c r="SFH36" s="453"/>
      <c r="SFI36" s="456"/>
      <c r="SFJ36" s="454"/>
      <c r="SFK36" s="451"/>
      <c r="SFL36" s="454"/>
      <c r="SFM36" s="450"/>
      <c r="SFN36" s="456"/>
      <c r="SFO36" s="456"/>
      <c r="SFP36" s="456"/>
      <c r="SFQ36" s="456"/>
      <c r="SFR36" s="271"/>
      <c r="SFS36" s="451"/>
      <c r="SFT36" s="454"/>
      <c r="SFU36" s="451"/>
      <c r="SFV36" s="457"/>
      <c r="SFW36" s="271"/>
      <c r="SFX36" s="451"/>
      <c r="SFY36" s="454"/>
      <c r="SFZ36" s="451"/>
      <c r="SGA36" s="457"/>
      <c r="SGB36" s="451"/>
      <c r="SGC36" s="457"/>
      <c r="SGD36" s="457"/>
      <c r="SGE36" s="457"/>
      <c r="SGF36" s="271"/>
      <c r="SGG36" s="271"/>
      <c r="SGH36" s="451"/>
      <c r="SGI36" s="454"/>
      <c r="SGJ36" s="451"/>
      <c r="SGK36" s="454"/>
      <c r="SGL36" s="458"/>
      <c r="SGM36" s="459"/>
      <c r="SGN36" s="460"/>
      <c r="SGO36" s="461"/>
      <c r="SGP36" s="462"/>
      <c r="SGQ36" s="458"/>
      <c r="SGR36" s="451"/>
      <c r="SGS36" s="463"/>
      <c r="SGT36" s="451"/>
      <c r="SGU36" s="451"/>
      <c r="SGV36" s="453"/>
      <c r="SGX36" s="449"/>
      <c r="SGY36" s="449"/>
      <c r="SGZ36" s="449"/>
      <c r="SHA36" s="450"/>
      <c r="SHB36" s="451"/>
      <c r="SHC36" s="451"/>
      <c r="SHD36" s="451"/>
      <c r="SHE36" s="449"/>
      <c r="SHF36" s="452"/>
      <c r="SHG36" s="453"/>
      <c r="SHH36" s="454"/>
      <c r="SHI36" s="449"/>
      <c r="SHJ36" s="453"/>
      <c r="SHK36" s="453"/>
      <c r="SHL36" s="450"/>
      <c r="SHM36" s="454"/>
      <c r="SHN36" s="455"/>
      <c r="SHO36" s="453"/>
      <c r="SHP36" s="456"/>
      <c r="SHQ36" s="453"/>
      <c r="SHR36" s="456"/>
      <c r="SHS36" s="454"/>
      <c r="SHT36" s="451"/>
      <c r="SHU36" s="454"/>
      <c r="SHV36" s="450"/>
      <c r="SHW36" s="456"/>
      <c r="SHX36" s="456"/>
      <c r="SHY36" s="456"/>
      <c r="SHZ36" s="456"/>
      <c r="SIA36" s="271"/>
      <c r="SIB36" s="451"/>
      <c r="SIC36" s="454"/>
      <c r="SID36" s="451"/>
      <c r="SIE36" s="457"/>
      <c r="SIF36" s="271"/>
      <c r="SIG36" s="451"/>
      <c r="SIH36" s="454"/>
      <c r="SII36" s="451"/>
      <c r="SIJ36" s="457"/>
      <c r="SIK36" s="451"/>
      <c r="SIL36" s="457"/>
      <c r="SIM36" s="457"/>
      <c r="SIN36" s="457"/>
      <c r="SIO36" s="271"/>
      <c r="SIP36" s="271"/>
      <c r="SIQ36" s="451"/>
      <c r="SIR36" s="454"/>
      <c r="SIS36" s="451"/>
      <c r="SIT36" s="454"/>
      <c r="SIU36" s="458"/>
      <c r="SIV36" s="459"/>
      <c r="SIW36" s="460"/>
      <c r="SIX36" s="461"/>
      <c r="SIY36" s="462"/>
      <c r="SIZ36" s="458"/>
      <c r="SJA36" s="451"/>
      <c r="SJB36" s="463"/>
      <c r="SJC36" s="451"/>
      <c r="SJD36" s="451"/>
      <c r="SJE36" s="453"/>
      <c r="SJG36" s="449"/>
      <c r="SJH36" s="449"/>
      <c r="SJI36" s="449"/>
      <c r="SJJ36" s="450"/>
      <c r="SJK36" s="451"/>
      <c r="SJL36" s="451"/>
      <c r="SJM36" s="451"/>
      <c r="SJN36" s="449"/>
      <c r="SJO36" s="452"/>
      <c r="SJP36" s="453"/>
      <c r="SJQ36" s="454"/>
      <c r="SJR36" s="449"/>
      <c r="SJS36" s="453"/>
      <c r="SJT36" s="453"/>
      <c r="SJU36" s="450"/>
      <c r="SJV36" s="454"/>
      <c r="SJW36" s="455"/>
      <c r="SJX36" s="453"/>
      <c r="SJY36" s="456"/>
      <c r="SJZ36" s="453"/>
      <c r="SKA36" s="456"/>
      <c r="SKB36" s="454"/>
      <c r="SKC36" s="451"/>
      <c r="SKD36" s="454"/>
      <c r="SKE36" s="450"/>
      <c r="SKF36" s="456"/>
      <c r="SKG36" s="456"/>
      <c r="SKH36" s="456"/>
      <c r="SKI36" s="456"/>
      <c r="SKJ36" s="271"/>
      <c r="SKK36" s="451"/>
      <c r="SKL36" s="454"/>
      <c r="SKM36" s="451"/>
      <c r="SKN36" s="457"/>
      <c r="SKO36" s="271"/>
      <c r="SKP36" s="451"/>
      <c r="SKQ36" s="454"/>
      <c r="SKR36" s="451"/>
      <c r="SKS36" s="457"/>
      <c r="SKT36" s="451"/>
      <c r="SKU36" s="457"/>
      <c r="SKV36" s="457"/>
      <c r="SKW36" s="457"/>
      <c r="SKX36" s="271"/>
      <c r="SKY36" s="271"/>
      <c r="SKZ36" s="451"/>
      <c r="SLA36" s="454"/>
      <c r="SLB36" s="451"/>
      <c r="SLC36" s="454"/>
      <c r="SLD36" s="458"/>
      <c r="SLE36" s="459"/>
      <c r="SLF36" s="460"/>
      <c r="SLG36" s="461"/>
      <c r="SLH36" s="462"/>
      <c r="SLI36" s="458"/>
      <c r="SLJ36" s="451"/>
      <c r="SLK36" s="463"/>
      <c r="SLL36" s="451"/>
      <c r="SLM36" s="451"/>
      <c r="SLN36" s="453"/>
      <c r="SLP36" s="449"/>
      <c r="SLQ36" s="449"/>
      <c r="SLR36" s="449"/>
      <c r="SLS36" s="450"/>
      <c r="SLT36" s="451"/>
      <c r="SLU36" s="451"/>
      <c r="SLV36" s="451"/>
      <c r="SLW36" s="449"/>
      <c r="SLX36" s="452"/>
      <c r="SLY36" s="453"/>
      <c r="SLZ36" s="454"/>
      <c r="SMA36" s="449"/>
      <c r="SMB36" s="453"/>
      <c r="SMC36" s="453"/>
      <c r="SMD36" s="450"/>
      <c r="SME36" s="454"/>
      <c r="SMF36" s="455"/>
      <c r="SMG36" s="453"/>
      <c r="SMH36" s="456"/>
      <c r="SMI36" s="453"/>
      <c r="SMJ36" s="456"/>
      <c r="SMK36" s="454"/>
      <c r="SML36" s="451"/>
      <c r="SMM36" s="454"/>
      <c r="SMN36" s="450"/>
      <c r="SMO36" s="456"/>
      <c r="SMP36" s="456"/>
      <c r="SMQ36" s="456"/>
      <c r="SMR36" s="456"/>
      <c r="SMS36" s="271"/>
      <c r="SMT36" s="451"/>
      <c r="SMU36" s="454"/>
      <c r="SMV36" s="451"/>
      <c r="SMW36" s="457"/>
      <c r="SMX36" s="271"/>
      <c r="SMY36" s="451"/>
      <c r="SMZ36" s="454"/>
      <c r="SNA36" s="451"/>
      <c r="SNB36" s="457"/>
      <c r="SNC36" s="451"/>
      <c r="SND36" s="457"/>
      <c r="SNE36" s="457"/>
      <c r="SNF36" s="457"/>
      <c r="SNG36" s="271"/>
      <c r="SNH36" s="271"/>
      <c r="SNI36" s="451"/>
      <c r="SNJ36" s="454"/>
      <c r="SNK36" s="451"/>
      <c r="SNL36" s="454"/>
      <c r="SNM36" s="458"/>
      <c r="SNN36" s="459"/>
      <c r="SNO36" s="460"/>
      <c r="SNP36" s="461"/>
      <c r="SNQ36" s="462"/>
      <c r="SNR36" s="458"/>
      <c r="SNS36" s="451"/>
      <c r="SNT36" s="463"/>
      <c r="SNU36" s="451"/>
      <c r="SNV36" s="451"/>
      <c r="SNW36" s="453"/>
      <c r="SNY36" s="449"/>
      <c r="SNZ36" s="449"/>
      <c r="SOA36" s="449"/>
      <c r="SOB36" s="450"/>
      <c r="SOC36" s="451"/>
      <c r="SOD36" s="451"/>
      <c r="SOE36" s="451"/>
      <c r="SOF36" s="449"/>
      <c r="SOG36" s="452"/>
      <c r="SOH36" s="453"/>
      <c r="SOI36" s="454"/>
      <c r="SOJ36" s="449"/>
      <c r="SOK36" s="453"/>
      <c r="SOL36" s="453"/>
      <c r="SOM36" s="450"/>
      <c r="SON36" s="454"/>
      <c r="SOO36" s="455"/>
      <c r="SOP36" s="453"/>
      <c r="SOQ36" s="456"/>
      <c r="SOR36" s="453"/>
      <c r="SOS36" s="456"/>
      <c r="SOT36" s="454"/>
      <c r="SOU36" s="451"/>
      <c r="SOV36" s="454"/>
      <c r="SOW36" s="450"/>
      <c r="SOX36" s="456"/>
      <c r="SOY36" s="456"/>
      <c r="SOZ36" s="456"/>
      <c r="SPA36" s="456"/>
      <c r="SPB36" s="271"/>
      <c r="SPC36" s="451"/>
      <c r="SPD36" s="454"/>
      <c r="SPE36" s="451"/>
      <c r="SPF36" s="457"/>
      <c r="SPG36" s="271"/>
      <c r="SPH36" s="451"/>
      <c r="SPI36" s="454"/>
      <c r="SPJ36" s="451"/>
      <c r="SPK36" s="457"/>
      <c r="SPL36" s="451"/>
      <c r="SPM36" s="457"/>
      <c r="SPN36" s="457"/>
      <c r="SPO36" s="457"/>
      <c r="SPP36" s="271"/>
      <c r="SPQ36" s="271"/>
      <c r="SPR36" s="451"/>
      <c r="SPS36" s="454"/>
      <c r="SPT36" s="451"/>
      <c r="SPU36" s="454"/>
      <c r="SPV36" s="458"/>
      <c r="SPW36" s="459"/>
      <c r="SPX36" s="460"/>
      <c r="SPY36" s="461"/>
      <c r="SPZ36" s="462"/>
      <c r="SQA36" s="458"/>
      <c r="SQB36" s="451"/>
      <c r="SQC36" s="463"/>
      <c r="SQD36" s="451"/>
      <c r="SQE36" s="451"/>
      <c r="SQF36" s="453"/>
      <c r="SQH36" s="449"/>
      <c r="SQI36" s="449"/>
      <c r="SQJ36" s="449"/>
      <c r="SQK36" s="450"/>
      <c r="SQL36" s="451"/>
      <c r="SQM36" s="451"/>
      <c r="SQN36" s="451"/>
      <c r="SQO36" s="449"/>
      <c r="SQP36" s="452"/>
      <c r="SQQ36" s="453"/>
      <c r="SQR36" s="454"/>
      <c r="SQS36" s="449"/>
      <c r="SQT36" s="453"/>
      <c r="SQU36" s="453"/>
      <c r="SQV36" s="450"/>
      <c r="SQW36" s="454"/>
      <c r="SQX36" s="455"/>
      <c r="SQY36" s="453"/>
      <c r="SQZ36" s="456"/>
      <c r="SRA36" s="453"/>
      <c r="SRB36" s="456"/>
      <c r="SRC36" s="454"/>
      <c r="SRD36" s="451"/>
      <c r="SRE36" s="454"/>
      <c r="SRF36" s="450"/>
      <c r="SRG36" s="456"/>
      <c r="SRH36" s="456"/>
      <c r="SRI36" s="456"/>
      <c r="SRJ36" s="456"/>
      <c r="SRK36" s="271"/>
      <c r="SRL36" s="451"/>
      <c r="SRM36" s="454"/>
      <c r="SRN36" s="451"/>
      <c r="SRO36" s="457"/>
      <c r="SRP36" s="271"/>
      <c r="SRQ36" s="451"/>
      <c r="SRR36" s="454"/>
      <c r="SRS36" s="451"/>
      <c r="SRT36" s="457"/>
      <c r="SRU36" s="451"/>
      <c r="SRV36" s="457"/>
      <c r="SRW36" s="457"/>
      <c r="SRX36" s="457"/>
      <c r="SRY36" s="271"/>
      <c r="SRZ36" s="271"/>
      <c r="SSA36" s="451"/>
      <c r="SSB36" s="454"/>
      <c r="SSC36" s="451"/>
      <c r="SSD36" s="454"/>
      <c r="SSE36" s="458"/>
      <c r="SSF36" s="459"/>
      <c r="SSG36" s="460"/>
      <c r="SSH36" s="461"/>
      <c r="SSI36" s="462"/>
      <c r="SSJ36" s="458"/>
      <c r="SSK36" s="451"/>
      <c r="SSL36" s="463"/>
      <c r="SSM36" s="451"/>
      <c r="SSN36" s="451"/>
      <c r="SSO36" s="453"/>
      <c r="SSQ36" s="449"/>
      <c r="SSR36" s="449"/>
      <c r="SSS36" s="449"/>
      <c r="SST36" s="450"/>
      <c r="SSU36" s="451"/>
      <c r="SSV36" s="451"/>
      <c r="SSW36" s="451"/>
      <c r="SSX36" s="449"/>
      <c r="SSY36" s="452"/>
      <c r="SSZ36" s="453"/>
      <c r="STA36" s="454"/>
      <c r="STB36" s="449"/>
      <c r="STC36" s="453"/>
      <c r="STD36" s="453"/>
      <c r="STE36" s="450"/>
      <c r="STF36" s="454"/>
      <c r="STG36" s="455"/>
      <c r="STH36" s="453"/>
      <c r="STI36" s="456"/>
      <c r="STJ36" s="453"/>
      <c r="STK36" s="456"/>
      <c r="STL36" s="454"/>
      <c r="STM36" s="451"/>
      <c r="STN36" s="454"/>
      <c r="STO36" s="450"/>
      <c r="STP36" s="456"/>
      <c r="STQ36" s="456"/>
      <c r="STR36" s="456"/>
      <c r="STS36" s="456"/>
      <c r="STT36" s="271"/>
      <c r="STU36" s="451"/>
      <c r="STV36" s="454"/>
      <c r="STW36" s="451"/>
      <c r="STX36" s="457"/>
      <c r="STY36" s="271"/>
      <c r="STZ36" s="451"/>
      <c r="SUA36" s="454"/>
      <c r="SUB36" s="451"/>
      <c r="SUC36" s="457"/>
      <c r="SUD36" s="451"/>
      <c r="SUE36" s="457"/>
      <c r="SUF36" s="457"/>
      <c r="SUG36" s="457"/>
      <c r="SUH36" s="271"/>
      <c r="SUI36" s="271"/>
      <c r="SUJ36" s="451"/>
      <c r="SUK36" s="454"/>
      <c r="SUL36" s="451"/>
      <c r="SUM36" s="454"/>
      <c r="SUN36" s="458"/>
      <c r="SUO36" s="459"/>
      <c r="SUP36" s="460"/>
      <c r="SUQ36" s="461"/>
      <c r="SUR36" s="462"/>
      <c r="SUS36" s="458"/>
      <c r="SUT36" s="451"/>
      <c r="SUU36" s="463"/>
      <c r="SUV36" s="451"/>
      <c r="SUW36" s="451"/>
      <c r="SUX36" s="453"/>
      <c r="SUZ36" s="449"/>
      <c r="SVA36" s="449"/>
      <c r="SVB36" s="449"/>
      <c r="SVC36" s="450"/>
      <c r="SVD36" s="451"/>
      <c r="SVE36" s="451"/>
      <c r="SVF36" s="451"/>
      <c r="SVG36" s="449"/>
      <c r="SVH36" s="452"/>
      <c r="SVI36" s="453"/>
      <c r="SVJ36" s="454"/>
      <c r="SVK36" s="449"/>
      <c r="SVL36" s="453"/>
      <c r="SVM36" s="453"/>
      <c r="SVN36" s="450"/>
      <c r="SVO36" s="454"/>
      <c r="SVP36" s="455"/>
      <c r="SVQ36" s="453"/>
      <c r="SVR36" s="456"/>
      <c r="SVS36" s="453"/>
      <c r="SVT36" s="456"/>
      <c r="SVU36" s="454"/>
      <c r="SVV36" s="451"/>
      <c r="SVW36" s="454"/>
      <c r="SVX36" s="450"/>
      <c r="SVY36" s="456"/>
      <c r="SVZ36" s="456"/>
      <c r="SWA36" s="456"/>
      <c r="SWB36" s="456"/>
      <c r="SWC36" s="271"/>
      <c r="SWD36" s="451"/>
      <c r="SWE36" s="454"/>
      <c r="SWF36" s="451"/>
      <c r="SWG36" s="457"/>
      <c r="SWH36" s="271"/>
      <c r="SWI36" s="451"/>
      <c r="SWJ36" s="454"/>
      <c r="SWK36" s="451"/>
      <c r="SWL36" s="457"/>
      <c r="SWM36" s="451"/>
      <c r="SWN36" s="457"/>
      <c r="SWO36" s="457"/>
      <c r="SWP36" s="457"/>
      <c r="SWQ36" s="271"/>
      <c r="SWR36" s="271"/>
      <c r="SWS36" s="451"/>
      <c r="SWT36" s="454"/>
      <c r="SWU36" s="451"/>
      <c r="SWV36" s="454"/>
      <c r="SWW36" s="458"/>
      <c r="SWX36" s="459"/>
      <c r="SWY36" s="460"/>
      <c r="SWZ36" s="461"/>
      <c r="SXA36" s="462"/>
      <c r="SXB36" s="458"/>
      <c r="SXC36" s="451"/>
      <c r="SXD36" s="463"/>
      <c r="SXE36" s="451"/>
      <c r="SXF36" s="451"/>
      <c r="SXG36" s="453"/>
      <c r="SXI36" s="449"/>
      <c r="SXJ36" s="449"/>
      <c r="SXK36" s="449"/>
      <c r="SXL36" s="450"/>
      <c r="SXM36" s="451"/>
      <c r="SXN36" s="451"/>
      <c r="SXO36" s="451"/>
      <c r="SXP36" s="449"/>
      <c r="SXQ36" s="452"/>
      <c r="SXR36" s="453"/>
      <c r="SXS36" s="454"/>
      <c r="SXT36" s="449"/>
      <c r="SXU36" s="453"/>
      <c r="SXV36" s="453"/>
      <c r="SXW36" s="450"/>
      <c r="SXX36" s="454"/>
      <c r="SXY36" s="455"/>
      <c r="SXZ36" s="453"/>
      <c r="SYA36" s="456"/>
      <c r="SYB36" s="453"/>
      <c r="SYC36" s="456"/>
      <c r="SYD36" s="454"/>
      <c r="SYE36" s="451"/>
      <c r="SYF36" s="454"/>
      <c r="SYG36" s="450"/>
      <c r="SYH36" s="456"/>
      <c r="SYI36" s="456"/>
      <c r="SYJ36" s="456"/>
      <c r="SYK36" s="456"/>
      <c r="SYL36" s="271"/>
      <c r="SYM36" s="451"/>
      <c r="SYN36" s="454"/>
      <c r="SYO36" s="451"/>
      <c r="SYP36" s="457"/>
      <c r="SYQ36" s="271"/>
      <c r="SYR36" s="451"/>
      <c r="SYS36" s="454"/>
      <c r="SYT36" s="451"/>
      <c r="SYU36" s="457"/>
      <c r="SYV36" s="451"/>
      <c r="SYW36" s="457"/>
      <c r="SYX36" s="457"/>
      <c r="SYY36" s="457"/>
      <c r="SYZ36" s="271"/>
      <c r="SZA36" s="271"/>
      <c r="SZB36" s="451"/>
      <c r="SZC36" s="454"/>
      <c r="SZD36" s="451"/>
      <c r="SZE36" s="454"/>
      <c r="SZF36" s="458"/>
      <c r="SZG36" s="459"/>
      <c r="SZH36" s="460"/>
      <c r="SZI36" s="461"/>
      <c r="SZJ36" s="462"/>
      <c r="SZK36" s="458"/>
      <c r="SZL36" s="451"/>
      <c r="SZM36" s="463"/>
      <c r="SZN36" s="451"/>
      <c r="SZO36" s="451"/>
      <c r="SZP36" s="453"/>
      <c r="SZR36" s="449"/>
      <c r="SZS36" s="449"/>
      <c r="SZT36" s="449"/>
      <c r="SZU36" s="450"/>
      <c r="SZV36" s="451"/>
      <c r="SZW36" s="451"/>
      <c r="SZX36" s="451"/>
      <c r="SZY36" s="449"/>
      <c r="SZZ36" s="452"/>
      <c r="TAA36" s="453"/>
      <c r="TAB36" s="454"/>
      <c r="TAC36" s="449"/>
      <c r="TAD36" s="453"/>
      <c r="TAE36" s="453"/>
      <c r="TAF36" s="450"/>
      <c r="TAG36" s="454"/>
      <c r="TAH36" s="455"/>
      <c r="TAI36" s="453"/>
      <c r="TAJ36" s="456"/>
      <c r="TAK36" s="453"/>
      <c r="TAL36" s="456"/>
      <c r="TAM36" s="454"/>
      <c r="TAN36" s="451"/>
      <c r="TAO36" s="454"/>
      <c r="TAP36" s="450"/>
      <c r="TAQ36" s="456"/>
      <c r="TAR36" s="456"/>
      <c r="TAS36" s="456"/>
      <c r="TAT36" s="456"/>
      <c r="TAU36" s="271"/>
      <c r="TAV36" s="451"/>
      <c r="TAW36" s="454"/>
      <c r="TAX36" s="451"/>
      <c r="TAY36" s="457"/>
      <c r="TAZ36" s="271"/>
      <c r="TBA36" s="451"/>
      <c r="TBB36" s="454"/>
      <c r="TBC36" s="451"/>
      <c r="TBD36" s="457"/>
      <c r="TBE36" s="451"/>
      <c r="TBF36" s="457"/>
      <c r="TBG36" s="457"/>
      <c r="TBH36" s="457"/>
      <c r="TBI36" s="271"/>
      <c r="TBJ36" s="271"/>
      <c r="TBK36" s="451"/>
      <c r="TBL36" s="454"/>
      <c r="TBM36" s="451"/>
      <c r="TBN36" s="454"/>
      <c r="TBO36" s="458"/>
      <c r="TBP36" s="459"/>
      <c r="TBQ36" s="460"/>
      <c r="TBR36" s="461"/>
      <c r="TBS36" s="462"/>
      <c r="TBT36" s="458"/>
      <c r="TBU36" s="451"/>
      <c r="TBV36" s="463"/>
      <c r="TBW36" s="451"/>
      <c r="TBX36" s="451"/>
      <c r="TBY36" s="453"/>
      <c r="TCA36" s="449"/>
      <c r="TCB36" s="449"/>
      <c r="TCC36" s="449"/>
      <c r="TCD36" s="450"/>
      <c r="TCE36" s="451"/>
      <c r="TCF36" s="451"/>
      <c r="TCG36" s="451"/>
      <c r="TCH36" s="449"/>
      <c r="TCI36" s="452"/>
      <c r="TCJ36" s="453"/>
      <c r="TCK36" s="454"/>
      <c r="TCL36" s="449"/>
      <c r="TCM36" s="453"/>
      <c r="TCN36" s="453"/>
      <c r="TCO36" s="450"/>
      <c r="TCP36" s="454"/>
      <c r="TCQ36" s="455"/>
      <c r="TCR36" s="453"/>
      <c r="TCS36" s="456"/>
      <c r="TCT36" s="453"/>
      <c r="TCU36" s="456"/>
      <c r="TCV36" s="454"/>
      <c r="TCW36" s="451"/>
      <c r="TCX36" s="454"/>
      <c r="TCY36" s="450"/>
      <c r="TCZ36" s="456"/>
      <c r="TDA36" s="456"/>
      <c r="TDB36" s="456"/>
      <c r="TDC36" s="456"/>
      <c r="TDD36" s="271"/>
      <c r="TDE36" s="451"/>
      <c r="TDF36" s="454"/>
      <c r="TDG36" s="451"/>
      <c r="TDH36" s="457"/>
      <c r="TDI36" s="271"/>
      <c r="TDJ36" s="451"/>
      <c r="TDK36" s="454"/>
      <c r="TDL36" s="451"/>
      <c r="TDM36" s="457"/>
      <c r="TDN36" s="451"/>
      <c r="TDO36" s="457"/>
      <c r="TDP36" s="457"/>
      <c r="TDQ36" s="457"/>
      <c r="TDR36" s="271"/>
      <c r="TDS36" s="271"/>
      <c r="TDT36" s="451"/>
      <c r="TDU36" s="454"/>
      <c r="TDV36" s="451"/>
      <c r="TDW36" s="454"/>
      <c r="TDX36" s="458"/>
      <c r="TDY36" s="459"/>
      <c r="TDZ36" s="460"/>
      <c r="TEA36" s="461"/>
      <c r="TEB36" s="462"/>
      <c r="TEC36" s="458"/>
      <c r="TED36" s="451"/>
      <c r="TEE36" s="463"/>
      <c r="TEF36" s="451"/>
      <c r="TEG36" s="451"/>
      <c r="TEH36" s="453"/>
      <c r="TEJ36" s="449"/>
      <c r="TEK36" s="449"/>
      <c r="TEL36" s="449"/>
      <c r="TEM36" s="450"/>
      <c r="TEN36" s="451"/>
      <c r="TEO36" s="451"/>
      <c r="TEP36" s="451"/>
      <c r="TEQ36" s="449"/>
      <c r="TER36" s="452"/>
      <c r="TES36" s="453"/>
      <c r="TET36" s="454"/>
      <c r="TEU36" s="449"/>
      <c r="TEV36" s="453"/>
      <c r="TEW36" s="453"/>
      <c r="TEX36" s="450"/>
      <c r="TEY36" s="454"/>
      <c r="TEZ36" s="455"/>
      <c r="TFA36" s="453"/>
      <c r="TFB36" s="456"/>
      <c r="TFC36" s="453"/>
      <c r="TFD36" s="456"/>
      <c r="TFE36" s="454"/>
      <c r="TFF36" s="451"/>
      <c r="TFG36" s="454"/>
      <c r="TFH36" s="450"/>
      <c r="TFI36" s="456"/>
      <c r="TFJ36" s="456"/>
      <c r="TFK36" s="456"/>
      <c r="TFL36" s="456"/>
      <c r="TFM36" s="271"/>
      <c r="TFN36" s="451"/>
      <c r="TFO36" s="454"/>
      <c r="TFP36" s="451"/>
      <c r="TFQ36" s="457"/>
      <c r="TFR36" s="271"/>
      <c r="TFS36" s="451"/>
      <c r="TFT36" s="454"/>
      <c r="TFU36" s="451"/>
      <c r="TFV36" s="457"/>
      <c r="TFW36" s="451"/>
      <c r="TFX36" s="457"/>
      <c r="TFY36" s="457"/>
      <c r="TFZ36" s="457"/>
      <c r="TGA36" s="271"/>
      <c r="TGB36" s="271"/>
      <c r="TGC36" s="451"/>
      <c r="TGD36" s="454"/>
      <c r="TGE36" s="451"/>
      <c r="TGF36" s="454"/>
      <c r="TGG36" s="458"/>
      <c r="TGH36" s="459"/>
      <c r="TGI36" s="460"/>
      <c r="TGJ36" s="461"/>
      <c r="TGK36" s="462"/>
      <c r="TGL36" s="458"/>
      <c r="TGM36" s="451"/>
      <c r="TGN36" s="463"/>
      <c r="TGO36" s="451"/>
      <c r="TGP36" s="451"/>
      <c r="TGQ36" s="453"/>
      <c r="TGS36" s="449"/>
      <c r="TGT36" s="449"/>
      <c r="TGU36" s="449"/>
      <c r="TGV36" s="450"/>
      <c r="TGW36" s="451"/>
      <c r="TGX36" s="451"/>
      <c r="TGY36" s="451"/>
      <c r="TGZ36" s="449"/>
      <c r="THA36" s="452"/>
      <c r="THB36" s="453"/>
      <c r="THC36" s="454"/>
      <c r="THD36" s="449"/>
      <c r="THE36" s="453"/>
      <c r="THF36" s="453"/>
      <c r="THG36" s="450"/>
      <c r="THH36" s="454"/>
      <c r="THI36" s="455"/>
      <c r="THJ36" s="453"/>
      <c r="THK36" s="456"/>
      <c r="THL36" s="453"/>
      <c r="THM36" s="456"/>
      <c r="THN36" s="454"/>
      <c r="THO36" s="451"/>
      <c r="THP36" s="454"/>
      <c r="THQ36" s="450"/>
      <c r="THR36" s="456"/>
      <c r="THS36" s="456"/>
      <c r="THT36" s="456"/>
      <c r="THU36" s="456"/>
      <c r="THV36" s="271"/>
      <c r="THW36" s="451"/>
      <c r="THX36" s="454"/>
      <c r="THY36" s="451"/>
      <c r="THZ36" s="457"/>
      <c r="TIA36" s="271"/>
      <c r="TIB36" s="451"/>
      <c r="TIC36" s="454"/>
      <c r="TID36" s="451"/>
      <c r="TIE36" s="457"/>
      <c r="TIF36" s="451"/>
      <c r="TIG36" s="457"/>
      <c r="TIH36" s="457"/>
      <c r="TII36" s="457"/>
      <c r="TIJ36" s="271"/>
      <c r="TIK36" s="271"/>
      <c r="TIL36" s="451"/>
      <c r="TIM36" s="454"/>
      <c r="TIN36" s="451"/>
      <c r="TIO36" s="454"/>
      <c r="TIP36" s="458"/>
      <c r="TIQ36" s="459"/>
      <c r="TIR36" s="460"/>
      <c r="TIS36" s="461"/>
      <c r="TIT36" s="462"/>
      <c r="TIU36" s="458"/>
      <c r="TIV36" s="451"/>
      <c r="TIW36" s="463"/>
      <c r="TIX36" s="451"/>
      <c r="TIY36" s="451"/>
      <c r="TIZ36" s="453"/>
      <c r="TJB36" s="449"/>
      <c r="TJC36" s="449"/>
      <c r="TJD36" s="449"/>
      <c r="TJE36" s="450"/>
      <c r="TJF36" s="451"/>
      <c r="TJG36" s="451"/>
      <c r="TJH36" s="451"/>
      <c r="TJI36" s="449"/>
      <c r="TJJ36" s="452"/>
      <c r="TJK36" s="453"/>
      <c r="TJL36" s="454"/>
      <c r="TJM36" s="449"/>
      <c r="TJN36" s="453"/>
      <c r="TJO36" s="453"/>
      <c r="TJP36" s="450"/>
      <c r="TJQ36" s="454"/>
      <c r="TJR36" s="455"/>
      <c r="TJS36" s="453"/>
      <c r="TJT36" s="456"/>
      <c r="TJU36" s="453"/>
      <c r="TJV36" s="456"/>
      <c r="TJW36" s="454"/>
      <c r="TJX36" s="451"/>
      <c r="TJY36" s="454"/>
      <c r="TJZ36" s="450"/>
      <c r="TKA36" s="456"/>
      <c r="TKB36" s="456"/>
      <c r="TKC36" s="456"/>
      <c r="TKD36" s="456"/>
      <c r="TKE36" s="271"/>
      <c r="TKF36" s="451"/>
      <c r="TKG36" s="454"/>
      <c r="TKH36" s="451"/>
      <c r="TKI36" s="457"/>
      <c r="TKJ36" s="271"/>
      <c r="TKK36" s="451"/>
      <c r="TKL36" s="454"/>
      <c r="TKM36" s="451"/>
      <c r="TKN36" s="457"/>
      <c r="TKO36" s="451"/>
      <c r="TKP36" s="457"/>
      <c r="TKQ36" s="457"/>
      <c r="TKR36" s="457"/>
      <c r="TKS36" s="271"/>
      <c r="TKT36" s="271"/>
      <c r="TKU36" s="451"/>
      <c r="TKV36" s="454"/>
      <c r="TKW36" s="451"/>
      <c r="TKX36" s="454"/>
      <c r="TKY36" s="458"/>
      <c r="TKZ36" s="459"/>
      <c r="TLA36" s="460"/>
      <c r="TLB36" s="461"/>
      <c r="TLC36" s="462"/>
      <c r="TLD36" s="458"/>
      <c r="TLE36" s="451"/>
      <c r="TLF36" s="463"/>
      <c r="TLG36" s="451"/>
      <c r="TLH36" s="451"/>
      <c r="TLI36" s="453"/>
      <c r="TLK36" s="449"/>
      <c r="TLL36" s="449"/>
      <c r="TLM36" s="449"/>
      <c r="TLN36" s="450"/>
      <c r="TLO36" s="451"/>
      <c r="TLP36" s="451"/>
      <c r="TLQ36" s="451"/>
      <c r="TLR36" s="449"/>
      <c r="TLS36" s="452"/>
      <c r="TLT36" s="453"/>
      <c r="TLU36" s="454"/>
      <c r="TLV36" s="449"/>
      <c r="TLW36" s="453"/>
      <c r="TLX36" s="453"/>
      <c r="TLY36" s="450"/>
      <c r="TLZ36" s="454"/>
      <c r="TMA36" s="455"/>
      <c r="TMB36" s="453"/>
      <c r="TMC36" s="456"/>
      <c r="TMD36" s="453"/>
      <c r="TME36" s="456"/>
      <c r="TMF36" s="454"/>
      <c r="TMG36" s="451"/>
      <c r="TMH36" s="454"/>
      <c r="TMI36" s="450"/>
      <c r="TMJ36" s="456"/>
      <c r="TMK36" s="456"/>
      <c r="TML36" s="456"/>
      <c r="TMM36" s="456"/>
      <c r="TMN36" s="271"/>
      <c r="TMO36" s="451"/>
      <c r="TMP36" s="454"/>
      <c r="TMQ36" s="451"/>
      <c r="TMR36" s="457"/>
      <c r="TMS36" s="271"/>
      <c r="TMT36" s="451"/>
      <c r="TMU36" s="454"/>
      <c r="TMV36" s="451"/>
      <c r="TMW36" s="457"/>
      <c r="TMX36" s="451"/>
      <c r="TMY36" s="457"/>
      <c r="TMZ36" s="457"/>
      <c r="TNA36" s="457"/>
      <c r="TNB36" s="271"/>
      <c r="TNC36" s="271"/>
      <c r="TND36" s="451"/>
      <c r="TNE36" s="454"/>
      <c r="TNF36" s="451"/>
      <c r="TNG36" s="454"/>
      <c r="TNH36" s="458"/>
      <c r="TNI36" s="459"/>
      <c r="TNJ36" s="460"/>
      <c r="TNK36" s="461"/>
      <c r="TNL36" s="462"/>
      <c r="TNM36" s="458"/>
      <c r="TNN36" s="451"/>
      <c r="TNO36" s="463"/>
      <c r="TNP36" s="451"/>
      <c r="TNQ36" s="451"/>
      <c r="TNR36" s="453"/>
      <c r="TNT36" s="449"/>
      <c r="TNU36" s="449"/>
      <c r="TNV36" s="449"/>
      <c r="TNW36" s="450"/>
      <c r="TNX36" s="451"/>
      <c r="TNY36" s="451"/>
      <c r="TNZ36" s="451"/>
      <c r="TOA36" s="449"/>
      <c r="TOB36" s="452"/>
      <c r="TOC36" s="453"/>
      <c r="TOD36" s="454"/>
      <c r="TOE36" s="449"/>
      <c r="TOF36" s="453"/>
      <c r="TOG36" s="453"/>
      <c r="TOH36" s="450"/>
      <c r="TOI36" s="454"/>
      <c r="TOJ36" s="455"/>
      <c r="TOK36" s="453"/>
      <c r="TOL36" s="456"/>
      <c r="TOM36" s="453"/>
      <c r="TON36" s="456"/>
      <c r="TOO36" s="454"/>
      <c r="TOP36" s="451"/>
      <c r="TOQ36" s="454"/>
      <c r="TOR36" s="450"/>
      <c r="TOS36" s="456"/>
      <c r="TOT36" s="456"/>
      <c r="TOU36" s="456"/>
      <c r="TOV36" s="456"/>
      <c r="TOW36" s="271"/>
      <c r="TOX36" s="451"/>
      <c r="TOY36" s="454"/>
      <c r="TOZ36" s="451"/>
      <c r="TPA36" s="457"/>
      <c r="TPB36" s="271"/>
      <c r="TPC36" s="451"/>
      <c r="TPD36" s="454"/>
      <c r="TPE36" s="451"/>
      <c r="TPF36" s="457"/>
      <c r="TPG36" s="451"/>
      <c r="TPH36" s="457"/>
      <c r="TPI36" s="457"/>
      <c r="TPJ36" s="457"/>
      <c r="TPK36" s="271"/>
      <c r="TPL36" s="271"/>
      <c r="TPM36" s="451"/>
      <c r="TPN36" s="454"/>
      <c r="TPO36" s="451"/>
      <c r="TPP36" s="454"/>
      <c r="TPQ36" s="458"/>
      <c r="TPR36" s="459"/>
      <c r="TPS36" s="460"/>
      <c r="TPT36" s="461"/>
      <c r="TPU36" s="462"/>
      <c r="TPV36" s="458"/>
      <c r="TPW36" s="451"/>
      <c r="TPX36" s="463"/>
      <c r="TPY36" s="451"/>
      <c r="TPZ36" s="451"/>
      <c r="TQA36" s="453"/>
      <c r="TQC36" s="449"/>
      <c r="TQD36" s="449"/>
      <c r="TQE36" s="449"/>
      <c r="TQF36" s="450"/>
      <c r="TQG36" s="451"/>
      <c r="TQH36" s="451"/>
      <c r="TQI36" s="451"/>
      <c r="TQJ36" s="449"/>
      <c r="TQK36" s="452"/>
      <c r="TQL36" s="453"/>
      <c r="TQM36" s="454"/>
      <c r="TQN36" s="449"/>
      <c r="TQO36" s="453"/>
      <c r="TQP36" s="453"/>
      <c r="TQQ36" s="450"/>
      <c r="TQR36" s="454"/>
      <c r="TQS36" s="455"/>
      <c r="TQT36" s="453"/>
      <c r="TQU36" s="456"/>
      <c r="TQV36" s="453"/>
      <c r="TQW36" s="456"/>
      <c r="TQX36" s="454"/>
      <c r="TQY36" s="451"/>
      <c r="TQZ36" s="454"/>
      <c r="TRA36" s="450"/>
      <c r="TRB36" s="456"/>
      <c r="TRC36" s="456"/>
      <c r="TRD36" s="456"/>
      <c r="TRE36" s="456"/>
      <c r="TRF36" s="271"/>
      <c r="TRG36" s="451"/>
      <c r="TRH36" s="454"/>
      <c r="TRI36" s="451"/>
      <c r="TRJ36" s="457"/>
      <c r="TRK36" s="271"/>
      <c r="TRL36" s="451"/>
      <c r="TRM36" s="454"/>
      <c r="TRN36" s="451"/>
      <c r="TRO36" s="457"/>
      <c r="TRP36" s="451"/>
      <c r="TRQ36" s="457"/>
      <c r="TRR36" s="457"/>
      <c r="TRS36" s="457"/>
      <c r="TRT36" s="271"/>
      <c r="TRU36" s="271"/>
      <c r="TRV36" s="451"/>
      <c r="TRW36" s="454"/>
      <c r="TRX36" s="451"/>
      <c r="TRY36" s="454"/>
      <c r="TRZ36" s="458"/>
      <c r="TSA36" s="459"/>
      <c r="TSB36" s="460"/>
      <c r="TSC36" s="461"/>
      <c r="TSD36" s="462"/>
      <c r="TSE36" s="458"/>
      <c r="TSF36" s="451"/>
      <c r="TSG36" s="463"/>
      <c r="TSH36" s="451"/>
      <c r="TSI36" s="451"/>
      <c r="TSJ36" s="453"/>
      <c r="TSL36" s="449"/>
      <c r="TSM36" s="449"/>
      <c r="TSN36" s="449"/>
      <c r="TSO36" s="450"/>
      <c r="TSP36" s="451"/>
      <c r="TSQ36" s="451"/>
      <c r="TSR36" s="451"/>
      <c r="TSS36" s="449"/>
      <c r="TST36" s="452"/>
      <c r="TSU36" s="453"/>
      <c r="TSV36" s="454"/>
      <c r="TSW36" s="449"/>
      <c r="TSX36" s="453"/>
      <c r="TSY36" s="453"/>
      <c r="TSZ36" s="450"/>
      <c r="TTA36" s="454"/>
      <c r="TTB36" s="455"/>
      <c r="TTC36" s="453"/>
      <c r="TTD36" s="456"/>
      <c r="TTE36" s="453"/>
      <c r="TTF36" s="456"/>
      <c r="TTG36" s="454"/>
      <c r="TTH36" s="451"/>
      <c r="TTI36" s="454"/>
      <c r="TTJ36" s="450"/>
      <c r="TTK36" s="456"/>
      <c r="TTL36" s="456"/>
      <c r="TTM36" s="456"/>
      <c r="TTN36" s="456"/>
      <c r="TTO36" s="271"/>
      <c r="TTP36" s="451"/>
      <c r="TTQ36" s="454"/>
      <c r="TTR36" s="451"/>
      <c r="TTS36" s="457"/>
      <c r="TTT36" s="271"/>
      <c r="TTU36" s="451"/>
      <c r="TTV36" s="454"/>
      <c r="TTW36" s="451"/>
      <c r="TTX36" s="457"/>
      <c r="TTY36" s="451"/>
      <c r="TTZ36" s="457"/>
      <c r="TUA36" s="457"/>
      <c r="TUB36" s="457"/>
      <c r="TUC36" s="271"/>
      <c r="TUD36" s="271"/>
      <c r="TUE36" s="451"/>
      <c r="TUF36" s="454"/>
      <c r="TUG36" s="451"/>
      <c r="TUH36" s="454"/>
      <c r="TUI36" s="458"/>
      <c r="TUJ36" s="459"/>
      <c r="TUK36" s="460"/>
      <c r="TUL36" s="461"/>
      <c r="TUM36" s="462"/>
      <c r="TUN36" s="458"/>
      <c r="TUO36" s="451"/>
      <c r="TUP36" s="463"/>
      <c r="TUQ36" s="451"/>
      <c r="TUR36" s="451"/>
      <c r="TUS36" s="453"/>
      <c r="TUU36" s="449"/>
      <c r="TUV36" s="449"/>
      <c r="TUW36" s="449"/>
      <c r="TUX36" s="450"/>
      <c r="TUY36" s="451"/>
      <c r="TUZ36" s="451"/>
      <c r="TVA36" s="451"/>
      <c r="TVB36" s="449"/>
      <c r="TVC36" s="452"/>
      <c r="TVD36" s="453"/>
      <c r="TVE36" s="454"/>
      <c r="TVF36" s="449"/>
      <c r="TVG36" s="453"/>
      <c r="TVH36" s="453"/>
      <c r="TVI36" s="450"/>
      <c r="TVJ36" s="454"/>
      <c r="TVK36" s="455"/>
      <c r="TVL36" s="453"/>
      <c r="TVM36" s="456"/>
      <c r="TVN36" s="453"/>
      <c r="TVO36" s="456"/>
      <c r="TVP36" s="454"/>
      <c r="TVQ36" s="451"/>
      <c r="TVR36" s="454"/>
      <c r="TVS36" s="450"/>
      <c r="TVT36" s="456"/>
      <c r="TVU36" s="456"/>
      <c r="TVV36" s="456"/>
      <c r="TVW36" s="456"/>
      <c r="TVX36" s="271"/>
      <c r="TVY36" s="451"/>
      <c r="TVZ36" s="454"/>
      <c r="TWA36" s="451"/>
      <c r="TWB36" s="457"/>
      <c r="TWC36" s="271"/>
      <c r="TWD36" s="451"/>
      <c r="TWE36" s="454"/>
      <c r="TWF36" s="451"/>
      <c r="TWG36" s="457"/>
      <c r="TWH36" s="451"/>
      <c r="TWI36" s="457"/>
      <c r="TWJ36" s="457"/>
      <c r="TWK36" s="457"/>
      <c r="TWL36" s="271"/>
      <c r="TWM36" s="271"/>
      <c r="TWN36" s="451"/>
      <c r="TWO36" s="454"/>
      <c r="TWP36" s="451"/>
      <c r="TWQ36" s="454"/>
      <c r="TWR36" s="458"/>
      <c r="TWS36" s="459"/>
      <c r="TWT36" s="460"/>
      <c r="TWU36" s="461"/>
      <c r="TWV36" s="462"/>
      <c r="TWW36" s="458"/>
      <c r="TWX36" s="451"/>
      <c r="TWY36" s="463"/>
      <c r="TWZ36" s="451"/>
      <c r="TXA36" s="451"/>
      <c r="TXB36" s="453"/>
      <c r="TXD36" s="449"/>
      <c r="TXE36" s="449"/>
      <c r="TXF36" s="449"/>
      <c r="TXG36" s="450"/>
      <c r="TXH36" s="451"/>
      <c r="TXI36" s="451"/>
      <c r="TXJ36" s="451"/>
      <c r="TXK36" s="449"/>
      <c r="TXL36" s="452"/>
      <c r="TXM36" s="453"/>
      <c r="TXN36" s="454"/>
      <c r="TXO36" s="449"/>
      <c r="TXP36" s="453"/>
      <c r="TXQ36" s="453"/>
      <c r="TXR36" s="450"/>
      <c r="TXS36" s="454"/>
      <c r="TXT36" s="455"/>
      <c r="TXU36" s="453"/>
      <c r="TXV36" s="456"/>
      <c r="TXW36" s="453"/>
      <c r="TXX36" s="456"/>
      <c r="TXY36" s="454"/>
      <c r="TXZ36" s="451"/>
      <c r="TYA36" s="454"/>
      <c r="TYB36" s="450"/>
      <c r="TYC36" s="456"/>
      <c r="TYD36" s="456"/>
      <c r="TYE36" s="456"/>
      <c r="TYF36" s="456"/>
      <c r="TYG36" s="271"/>
      <c r="TYH36" s="451"/>
      <c r="TYI36" s="454"/>
      <c r="TYJ36" s="451"/>
      <c r="TYK36" s="457"/>
      <c r="TYL36" s="271"/>
      <c r="TYM36" s="451"/>
      <c r="TYN36" s="454"/>
      <c r="TYO36" s="451"/>
      <c r="TYP36" s="457"/>
      <c r="TYQ36" s="451"/>
      <c r="TYR36" s="457"/>
      <c r="TYS36" s="457"/>
      <c r="TYT36" s="457"/>
      <c r="TYU36" s="271"/>
      <c r="TYV36" s="271"/>
      <c r="TYW36" s="451"/>
      <c r="TYX36" s="454"/>
      <c r="TYY36" s="451"/>
      <c r="TYZ36" s="454"/>
      <c r="TZA36" s="458"/>
      <c r="TZB36" s="459"/>
      <c r="TZC36" s="460"/>
      <c r="TZD36" s="461"/>
      <c r="TZE36" s="462"/>
      <c r="TZF36" s="458"/>
      <c r="TZG36" s="451"/>
      <c r="TZH36" s="463"/>
      <c r="TZI36" s="451"/>
      <c r="TZJ36" s="451"/>
      <c r="TZK36" s="453"/>
      <c r="TZM36" s="449"/>
      <c r="TZN36" s="449"/>
      <c r="TZO36" s="449"/>
      <c r="TZP36" s="450"/>
      <c r="TZQ36" s="451"/>
      <c r="TZR36" s="451"/>
      <c r="TZS36" s="451"/>
      <c r="TZT36" s="449"/>
      <c r="TZU36" s="452"/>
      <c r="TZV36" s="453"/>
      <c r="TZW36" s="454"/>
      <c r="TZX36" s="449"/>
      <c r="TZY36" s="453"/>
      <c r="TZZ36" s="453"/>
      <c r="UAA36" s="450"/>
      <c r="UAB36" s="454"/>
      <c r="UAC36" s="455"/>
      <c r="UAD36" s="453"/>
      <c r="UAE36" s="456"/>
      <c r="UAF36" s="453"/>
      <c r="UAG36" s="456"/>
      <c r="UAH36" s="454"/>
      <c r="UAI36" s="451"/>
      <c r="UAJ36" s="454"/>
      <c r="UAK36" s="450"/>
      <c r="UAL36" s="456"/>
      <c r="UAM36" s="456"/>
      <c r="UAN36" s="456"/>
      <c r="UAO36" s="456"/>
      <c r="UAP36" s="271"/>
      <c r="UAQ36" s="451"/>
      <c r="UAR36" s="454"/>
      <c r="UAS36" s="451"/>
      <c r="UAT36" s="457"/>
      <c r="UAU36" s="271"/>
      <c r="UAV36" s="451"/>
      <c r="UAW36" s="454"/>
      <c r="UAX36" s="451"/>
      <c r="UAY36" s="457"/>
      <c r="UAZ36" s="451"/>
      <c r="UBA36" s="457"/>
      <c r="UBB36" s="457"/>
      <c r="UBC36" s="457"/>
      <c r="UBD36" s="271"/>
      <c r="UBE36" s="271"/>
      <c r="UBF36" s="451"/>
      <c r="UBG36" s="454"/>
      <c r="UBH36" s="451"/>
      <c r="UBI36" s="454"/>
      <c r="UBJ36" s="458"/>
      <c r="UBK36" s="459"/>
      <c r="UBL36" s="460"/>
      <c r="UBM36" s="461"/>
      <c r="UBN36" s="462"/>
      <c r="UBO36" s="458"/>
      <c r="UBP36" s="451"/>
      <c r="UBQ36" s="463"/>
      <c r="UBR36" s="451"/>
      <c r="UBS36" s="451"/>
      <c r="UBT36" s="453"/>
      <c r="UBV36" s="449"/>
      <c r="UBW36" s="449"/>
      <c r="UBX36" s="449"/>
      <c r="UBY36" s="450"/>
      <c r="UBZ36" s="451"/>
      <c r="UCA36" s="451"/>
      <c r="UCB36" s="451"/>
      <c r="UCC36" s="449"/>
      <c r="UCD36" s="452"/>
      <c r="UCE36" s="453"/>
      <c r="UCF36" s="454"/>
      <c r="UCG36" s="449"/>
      <c r="UCH36" s="453"/>
      <c r="UCI36" s="453"/>
      <c r="UCJ36" s="450"/>
      <c r="UCK36" s="454"/>
      <c r="UCL36" s="455"/>
      <c r="UCM36" s="453"/>
      <c r="UCN36" s="456"/>
      <c r="UCO36" s="453"/>
      <c r="UCP36" s="456"/>
      <c r="UCQ36" s="454"/>
      <c r="UCR36" s="451"/>
      <c r="UCS36" s="454"/>
      <c r="UCT36" s="450"/>
      <c r="UCU36" s="456"/>
      <c r="UCV36" s="456"/>
      <c r="UCW36" s="456"/>
      <c r="UCX36" s="456"/>
      <c r="UCY36" s="271"/>
      <c r="UCZ36" s="451"/>
      <c r="UDA36" s="454"/>
      <c r="UDB36" s="451"/>
      <c r="UDC36" s="457"/>
      <c r="UDD36" s="271"/>
      <c r="UDE36" s="451"/>
      <c r="UDF36" s="454"/>
      <c r="UDG36" s="451"/>
      <c r="UDH36" s="457"/>
      <c r="UDI36" s="451"/>
      <c r="UDJ36" s="457"/>
      <c r="UDK36" s="457"/>
      <c r="UDL36" s="457"/>
      <c r="UDM36" s="271"/>
      <c r="UDN36" s="271"/>
      <c r="UDO36" s="451"/>
      <c r="UDP36" s="454"/>
      <c r="UDQ36" s="451"/>
      <c r="UDR36" s="454"/>
      <c r="UDS36" s="458"/>
      <c r="UDT36" s="459"/>
      <c r="UDU36" s="460"/>
      <c r="UDV36" s="461"/>
      <c r="UDW36" s="462"/>
      <c r="UDX36" s="458"/>
      <c r="UDY36" s="451"/>
      <c r="UDZ36" s="463"/>
      <c r="UEA36" s="451"/>
      <c r="UEB36" s="451"/>
      <c r="UEC36" s="453"/>
      <c r="UEE36" s="449"/>
      <c r="UEF36" s="449"/>
      <c r="UEG36" s="449"/>
      <c r="UEH36" s="450"/>
      <c r="UEI36" s="451"/>
      <c r="UEJ36" s="451"/>
      <c r="UEK36" s="451"/>
      <c r="UEL36" s="449"/>
      <c r="UEM36" s="452"/>
      <c r="UEN36" s="453"/>
      <c r="UEO36" s="454"/>
      <c r="UEP36" s="449"/>
      <c r="UEQ36" s="453"/>
      <c r="UER36" s="453"/>
      <c r="UES36" s="450"/>
      <c r="UET36" s="454"/>
      <c r="UEU36" s="455"/>
      <c r="UEV36" s="453"/>
      <c r="UEW36" s="456"/>
      <c r="UEX36" s="453"/>
      <c r="UEY36" s="456"/>
      <c r="UEZ36" s="454"/>
      <c r="UFA36" s="451"/>
      <c r="UFB36" s="454"/>
      <c r="UFC36" s="450"/>
      <c r="UFD36" s="456"/>
      <c r="UFE36" s="456"/>
      <c r="UFF36" s="456"/>
      <c r="UFG36" s="456"/>
      <c r="UFH36" s="271"/>
      <c r="UFI36" s="451"/>
      <c r="UFJ36" s="454"/>
      <c r="UFK36" s="451"/>
      <c r="UFL36" s="457"/>
      <c r="UFM36" s="271"/>
      <c r="UFN36" s="451"/>
      <c r="UFO36" s="454"/>
      <c r="UFP36" s="451"/>
      <c r="UFQ36" s="457"/>
      <c r="UFR36" s="451"/>
      <c r="UFS36" s="457"/>
      <c r="UFT36" s="457"/>
      <c r="UFU36" s="457"/>
      <c r="UFV36" s="271"/>
      <c r="UFW36" s="271"/>
      <c r="UFX36" s="451"/>
      <c r="UFY36" s="454"/>
      <c r="UFZ36" s="451"/>
      <c r="UGA36" s="454"/>
      <c r="UGB36" s="458"/>
      <c r="UGC36" s="459"/>
      <c r="UGD36" s="460"/>
      <c r="UGE36" s="461"/>
      <c r="UGF36" s="462"/>
      <c r="UGG36" s="458"/>
      <c r="UGH36" s="451"/>
      <c r="UGI36" s="463"/>
      <c r="UGJ36" s="451"/>
      <c r="UGK36" s="451"/>
      <c r="UGL36" s="453"/>
      <c r="UGN36" s="449"/>
      <c r="UGO36" s="449"/>
      <c r="UGP36" s="449"/>
      <c r="UGQ36" s="450"/>
      <c r="UGR36" s="451"/>
      <c r="UGS36" s="451"/>
      <c r="UGT36" s="451"/>
      <c r="UGU36" s="449"/>
      <c r="UGV36" s="452"/>
      <c r="UGW36" s="453"/>
      <c r="UGX36" s="454"/>
      <c r="UGY36" s="449"/>
      <c r="UGZ36" s="453"/>
      <c r="UHA36" s="453"/>
      <c r="UHB36" s="450"/>
      <c r="UHC36" s="454"/>
      <c r="UHD36" s="455"/>
      <c r="UHE36" s="453"/>
      <c r="UHF36" s="456"/>
      <c r="UHG36" s="453"/>
      <c r="UHH36" s="456"/>
      <c r="UHI36" s="454"/>
      <c r="UHJ36" s="451"/>
      <c r="UHK36" s="454"/>
      <c r="UHL36" s="450"/>
      <c r="UHM36" s="456"/>
      <c r="UHN36" s="456"/>
      <c r="UHO36" s="456"/>
      <c r="UHP36" s="456"/>
      <c r="UHQ36" s="271"/>
      <c r="UHR36" s="451"/>
      <c r="UHS36" s="454"/>
      <c r="UHT36" s="451"/>
      <c r="UHU36" s="457"/>
      <c r="UHV36" s="271"/>
      <c r="UHW36" s="451"/>
      <c r="UHX36" s="454"/>
      <c r="UHY36" s="451"/>
      <c r="UHZ36" s="457"/>
      <c r="UIA36" s="451"/>
      <c r="UIB36" s="457"/>
      <c r="UIC36" s="457"/>
      <c r="UID36" s="457"/>
      <c r="UIE36" s="271"/>
      <c r="UIF36" s="271"/>
      <c r="UIG36" s="451"/>
      <c r="UIH36" s="454"/>
      <c r="UII36" s="451"/>
      <c r="UIJ36" s="454"/>
      <c r="UIK36" s="458"/>
      <c r="UIL36" s="459"/>
      <c r="UIM36" s="460"/>
      <c r="UIN36" s="461"/>
      <c r="UIO36" s="462"/>
      <c r="UIP36" s="458"/>
      <c r="UIQ36" s="451"/>
      <c r="UIR36" s="463"/>
      <c r="UIS36" s="451"/>
      <c r="UIT36" s="451"/>
      <c r="UIU36" s="453"/>
      <c r="UIW36" s="449"/>
      <c r="UIX36" s="449"/>
      <c r="UIY36" s="449"/>
      <c r="UIZ36" s="450"/>
      <c r="UJA36" s="451"/>
      <c r="UJB36" s="451"/>
      <c r="UJC36" s="451"/>
      <c r="UJD36" s="449"/>
      <c r="UJE36" s="452"/>
      <c r="UJF36" s="453"/>
      <c r="UJG36" s="454"/>
      <c r="UJH36" s="449"/>
      <c r="UJI36" s="453"/>
      <c r="UJJ36" s="453"/>
      <c r="UJK36" s="450"/>
      <c r="UJL36" s="454"/>
      <c r="UJM36" s="455"/>
      <c r="UJN36" s="453"/>
      <c r="UJO36" s="456"/>
      <c r="UJP36" s="453"/>
      <c r="UJQ36" s="456"/>
      <c r="UJR36" s="454"/>
      <c r="UJS36" s="451"/>
      <c r="UJT36" s="454"/>
      <c r="UJU36" s="450"/>
      <c r="UJV36" s="456"/>
      <c r="UJW36" s="456"/>
      <c r="UJX36" s="456"/>
      <c r="UJY36" s="456"/>
      <c r="UJZ36" s="271"/>
      <c r="UKA36" s="451"/>
      <c r="UKB36" s="454"/>
      <c r="UKC36" s="451"/>
      <c r="UKD36" s="457"/>
      <c r="UKE36" s="271"/>
      <c r="UKF36" s="451"/>
      <c r="UKG36" s="454"/>
      <c r="UKH36" s="451"/>
      <c r="UKI36" s="457"/>
      <c r="UKJ36" s="451"/>
      <c r="UKK36" s="457"/>
      <c r="UKL36" s="457"/>
      <c r="UKM36" s="457"/>
      <c r="UKN36" s="271"/>
      <c r="UKO36" s="271"/>
      <c r="UKP36" s="451"/>
      <c r="UKQ36" s="454"/>
      <c r="UKR36" s="451"/>
      <c r="UKS36" s="454"/>
      <c r="UKT36" s="458"/>
      <c r="UKU36" s="459"/>
      <c r="UKV36" s="460"/>
      <c r="UKW36" s="461"/>
      <c r="UKX36" s="462"/>
      <c r="UKY36" s="458"/>
      <c r="UKZ36" s="451"/>
      <c r="ULA36" s="463"/>
      <c r="ULB36" s="451"/>
      <c r="ULC36" s="451"/>
      <c r="ULD36" s="453"/>
      <c r="ULF36" s="449"/>
      <c r="ULG36" s="449"/>
      <c r="ULH36" s="449"/>
      <c r="ULI36" s="450"/>
      <c r="ULJ36" s="451"/>
      <c r="ULK36" s="451"/>
      <c r="ULL36" s="451"/>
      <c r="ULM36" s="449"/>
      <c r="ULN36" s="452"/>
      <c r="ULO36" s="453"/>
      <c r="ULP36" s="454"/>
      <c r="ULQ36" s="449"/>
      <c r="ULR36" s="453"/>
      <c r="ULS36" s="453"/>
      <c r="ULT36" s="450"/>
      <c r="ULU36" s="454"/>
      <c r="ULV36" s="455"/>
      <c r="ULW36" s="453"/>
      <c r="ULX36" s="456"/>
      <c r="ULY36" s="453"/>
      <c r="ULZ36" s="456"/>
      <c r="UMA36" s="454"/>
      <c r="UMB36" s="451"/>
      <c r="UMC36" s="454"/>
      <c r="UMD36" s="450"/>
      <c r="UME36" s="456"/>
      <c r="UMF36" s="456"/>
      <c r="UMG36" s="456"/>
      <c r="UMH36" s="456"/>
      <c r="UMI36" s="271"/>
      <c r="UMJ36" s="451"/>
      <c r="UMK36" s="454"/>
      <c r="UML36" s="451"/>
      <c r="UMM36" s="457"/>
      <c r="UMN36" s="271"/>
      <c r="UMO36" s="451"/>
      <c r="UMP36" s="454"/>
      <c r="UMQ36" s="451"/>
      <c r="UMR36" s="457"/>
      <c r="UMS36" s="451"/>
      <c r="UMT36" s="457"/>
      <c r="UMU36" s="457"/>
      <c r="UMV36" s="457"/>
      <c r="UMW36" s="271"/>
      <c r="UMX36" s="271"/>
      <c r="UMY36" s="451"/>
      <c r="UMZ36" s="454"/>
      <c r="UNA36" s="451"/>
      <c r="UNB36" s="454"/>
      <c r="UNC36" s="458"/>
      <c r="UND36" s="459"/>
      <c r="UNE36" s="460"/>
      <c r="UNF36" s="461"/>
      <c r="UNG36" s="462"/>
      <c r="UNH36" s="458"/>
      <c r="UNI36" s="451"/>
      <c r="UNJ36" s="463"/>
      <c r="UNK36" s="451"/>
      <c r="UNL36" s="451"/>
      <c r="UNM36" s="453"/>
      <c r="UNO36" s="449"/>
      <c r="UNP36" s="449"/>
      <c r="UNQ36" s="449"/>
      <c r="UNR36" s="450"/>
      <c r="UNS36" s="451"/>
      <c r="UNT36" s="451"/>
      <c r="UNU36" s="451"/>
      <c r="UNV36" s="449"/>
      <c r="UNW36" s="452"/>
      <c r="UNX36" s="453"/>
      <c r="UNY36" s="454"/>
      <c r="UNZ36" s="449"/>
      <c r="UOA36" s="453"/>
      <c r="UOB36" s="453"/>
      <c r="UOC36" s="450"/>
      <c r="UOD36" s="454"/>
      <c r="UOE36" s="455"/>
      <c r="UOF36" s="453"/>
      <c r="UOG36" s="456"/>
      <c r="UOH36" s="453"/>
      <c r="UOI36" s="456"/>
      <c r="UOJ36" s="454"/>
      <c r="UOK36" s="451"/>
      <c r="UOL36" s="454"/>
      <c r="UOM36" s="450"/>
      <c r="UON36" s="456"/>
      <c r="UOO36" s="456"/>
      <c r="UOP36" s="456"/>
      <c r="UOQ36" s="456"/>
      <c r="UOR36" s="271"/>
      <c r="UOS36" s="451"/>
      <c r="UOT36" s="454"/>
      <c r="UOU36" s="451"/>
      <c r="UOV36" s="457"/>
      <c r="UOW36" s="271"/>
      <c r="UOX36" s="451"/>
      <c r="UOY36" s="454"/>
      <c r="UOZ36" s="451"/>
      <c r="UPA36" s="457"/>
      <c r="UPB36" s="451"/>
      <c r="UPC36" s="457"/>
      <c r="UPD36" s="457"/>
      <c r="UPE36" s="457"/>
      <c r="UPF36" s="271"/>
      <c r="UPG36" s="271"/>
      <c r="UPH36" s="451"/>
      <c r="UPI36" s="454"/>
      <c r="UPJ36" s="451"/>
      <c r="UPK36" s="454"/>
      <c r="UPL36" s="458"/>
      <c r="UPM36" s="459"/>
      <c r="UPN36" s="460"/>
      <c r="UPO36" s="461"/>
      <c r="UPP36" s="462"/>
      <c r="UPQ36" s="458"/>
      <c r="UPR36" s="451"/>
      <c r="UPS36" s="463"/>
      <c r="UPT36" s="451"/>
      <c r="UPU36" s="451"/>
      <c r="UPV36" s="453"/>
      <c r="UPX36" s="449"/>
      <c r="UPY36" s="449"/>
      <c r="UPZ36" s="449"/>
      <c r="UQA36" s="450"/>
      <c r="UQB36" s="451"/>
      <c r="UQC36" s="451"/>
      <c r="UQD36" s="451"/>
      <c r="UQE36" s="449"/>
      <c r="UQF36" s="452"/>
      <c r="UQG36" s="453"/>
      <c r="UQH36" s="454"/>
      <c r="UQI36" s="449"/>
      <c r="UQJ36" s="453"/>
      <c r="UQK36" s="453"/>
      <c r="UQL36" s="450"/>
      <c r="UQM36" s="454"/>
      <c r="UQN36" s="455"/>
      <c r="UQO36" s="453"/>
      <c r="UQP36" s="456"/>
      <c r="UQQ36" s="453"/>
      <c r="UQR36" s="456"/>
      <c r="UQS36" s="454"/>
      <c r="UQT36" s="451"/>
      <c r="UQU36" s="454"/>
      <c r="UQV36" s="450"/>
      <c r="UQW36" s="456"/>
      <c r="UQX36" s="456"/>
      <c r="UQY36" s="456"/>
      <c r="UQZ36" s="456"/>
      <c r="URA36" s="271"/>
      <c r="URB36" s="451"/>
      <c r="URC36" s="454"/>
      <c r="URD36" s="451"/>
      <c r="URE36" s="457"/>
      <c r="URF36" s="271"/>
      <c r="URG36" s="451"/>
      <c r="URH36" s="454"/>
      <c r="URI36" s="451"/>
      <c r="URJ36" s="457"/>
      <c r="URK36" s="451"/>
      <c r="URL36" s="457"/>
      <c r="URM36" s="457"/>
      <c r="URN36" s="457"/>
      <c r="URO36" s="271"/>
      <c r="URP36" s="271"/>
      <c r="URQ36" s="451"/>
      <c r="URR36" s="454"/>
      <c r="URS36" s="451"/>
      <c r="URT36" s="454"/>
      <c r="URU36" s="458"/>
      <c r="URV36" s="459"/>
      <c r="URW36" s="460"/>
      <c r="URX36" s="461"/>
      <c r="URY36" s="462"/>
      <c r="URZ36" s="458"/>
      <c r="USA36" s="451"/>
      <c r="USB36" s="463"/>
      <c r="USC36" s="451"/>
      <c r="USD36" s="451"/>
      <c r="USE36" s="453"/>
      <c r="USG36" s="449"/>
      <c r="USH36" s="449"/>
      <c r="USI36" s="449"/>
      <c r="USJ36" s="450"/>
      <c r="USK36" s="451"/>
      <c r="USL36" s="451"/>
      <c r="USM36" s="451"/>
      <c r="USN36" s="449"/>
      <c r="USO36" s="452"/>
      <c r="USP36" s="453"/>
      <c r="USQ36" s="454"/>
      <c r="USR36" s="449"/>
      <c r="USS36" s="453"/>
      <c r="UST36" s="453"/>
      <c r="USU36" s="450"/>
      <c r="USV36" s="454"/>
      <c r="USW36" s="455"/>
      <c r="USX36" s="453"/>
      <c r="USY36" s="456"/>
      <c r="USZ36" s="453"/>
      <c r="UTA36" s="456"/>
      <c r="UTB36" s="454"/>
      <c r="UTC36" s="451"/>
      <c r="UTD36" s="454"/>
      <c r="UTE36" s="450"/>
      <c r="UTF36" s="456"/>
      <c r="UTG36" s="456"/>
      <c r="UTH36" s="456"/>
      <c r="UTI36" s="456"/>
      <c r="UTJ36" s="271"/>
      <c r="UTK36" s="451"/>
      <c r="UTL36" s="454"/>
      <c r="UTM36" s="451"/>
      <c r="UTN36" s="457"/>
      <c r="UTO36" s="271"/>
      <c r="UTP36" s="451"/>
      <c r="UTQ36" s="454"/>
      <c r="UTR36" s="451"/>
      <c r="UTS36" s="457"/>
      <c r="UTT36" s="451"/>
      <c r="UTU36" s="457"/>
      <c r="UTV36" s="457"/>
      <c r="UTW36" s="457"/>
      <c r="UTX36" s="271"/>
      <c r="UTY36" s="271"/>
      <c r="UTZ36" s="451"/>
      <c r="UUA36" s="454"/>
      <c r="UUB36" s="451"/>
      <c r="UUC36" s="454"/>
      <c r="UUD36" s="458"/>
      <c r="UUE36" s="459"/>
      <c r="UUF36" s="460"/>
      <c r="UUG36" s="461"/>
      <c r="UUH36" s="462"/>
      <c r="UUI36" s="458"/>
      <c r="UUJ36" s="451"/>
      <c r="UUK36" s="463"/>
      <c r="UUL36" s="451"/>
      <c r="UUM36" s="451"/>
      <c r="UUN36" s="453"/>
      <c r="UUP36" s="449"/>
      <c r="UUQ36" s="449"/>
      <c r="UUR36" s="449"/>
      <c r="UUS36" s="450"/>
      <c r="UUT36" s="451"/>
      <c r="UUU36" s="451"/>
      <c r="UUV36" s="451"/>
      <c r="UUW36" s="449"/>
      <c r="UUX36" s="452"/>
      <c r="UUY36" s="453"/>
      <c r="UUZ36" s="454"/>
      <c r="UVA36" s="449"/>
      <c r="UVB36" s="453"/>
      <c r="UVC36" s="453"/>
      <c r="UVD36" s="450"/>
      <c r="UVE36" s="454"/>
      <c r="UVF36" s="455"/>
      <c r="UVG36" s="453"/>
      <c r="UVH36" s="456"/>
      <c r="UVI36" s="453"/>
      <c r="UVJ36" s="456"/>
      <c r="UVK36" s="454"/>
      <c r="UVL36" s="451"/>
      <c r="UVM36" s="454"/>
      <c r="UVN36" s="450"/>
      <c r="UVO36" s="456"/>
      <c r="UVP36" s="456"/>
      <c r="UVQ36" s="456"/>
      <c r="UVR36" s="456"/>
      <c r="UVS36" s="271"/>
      <c r="UVT36" s="451"/>
      <c r="UVU36" s="454"/>
      <c r="UVV36" s="451"/>
      <c r="UVW36" s="457"/>
      <c r="UVX36" s="271"/>
      <c r="UVY36" s="451"/>
      <c r="UVZ36" s="454"/>
      <c r="UWA36" s="451"/>
      <c r="UWB36" s="457"/>
      <c r="UWC36" s="451"/>
      <c r="UWD36" s="457"/>
      <c r="UWE36" s="457"/>
      <c r="UWF36" s="457"/>
      <c r="UWG36" s="271"/>
      <c r="UWH36" s="271"/>
      <c r="UWI36" s="451"/>
      <c r="UWJ36" s="454"/>
      <c r="UWK36" s="451"/>
      <c r="UWL36" s="454"/>
      <c r="UWM36" s="458"/>
      <c r="UWN36" s="459"/>
      <c r="UWO36" s="460"/>
      <c r="UWP36" s="461"/>
      <c r="UWQ36" s="462"/>
      <c r="UWR36" s="458"/>
      <c r="UWS36" s="451"/>
      <c r="UWT36" s="463"/>
      <c r="UWU36" s="451"/>
      <c r="UWV36" s="451"/>
      <c r="UWW36" s="453"/>
      <c r="UWY36" s="449"/>
      <c r="UWZ36" s="449"/>
      <c r="UXA36" s="449"/>
      <c r="UXB36" s="450"/>
      <c r="UXC36" s="451"/>
      <c r="UXD36" s="451"/>
      <c r="UXE36" s="451"/>
      <c r="UXF36" s="449"/>
      <c r="UXG36" s="452"/>
      <c r="UXH36" s="453"/>
      <c r="UXI36" s="454"/>
      <c r="UXJ36" s="449"/>
      <c r="UXK36" s="453"/>
      <c r="UXL36" s="453"/>
      <c r="UXM36" s="450"/>
      <c r="UXN36" s="454"/>
      <c r="UXO36" s="455"/>
      <c r="UXP36" s="453"/>
      <c r="UXQ36" s="456"/>
      <c r="UXR36" s="453"/>
      <c r="UXS36" s="456"/>
      <c r="UXT36" s="454"/>
      <c r="UXU36" s="451"/>
      <c r="UXV36" s="454"/>
      <c r="UXW36" s="450"/>
      <c r="UXX36" s="456"/>
      <c r="UXY36" s="456"/>
      <c r="UXZ36" s="456"/>
      <c r="UYA36" s="456"/>
      <c r="UYB36" s="271"/>
      <c r="UYC36" s="451"/>
      <c r="UYD36" s="454"/>
      <c r="UYE36" s="451"/>
      <c r="UYF36" s="457"/>
      <c r="UYG36" s="271"/>
      <c r="UYH36" s="451"/>
      <c r="UYI36" s="454"/>
      <c r="UYJ36" s="451"/>
      <c r="UYK36" s="457"/>
      <c r="UYL36" s="451"/>
      <c r="UYM36" s="457"/>
      <c r="UYN36" s="457"/>
      <c r="UYO36" s="457"/>
      <c r="UYP36" s="271"/>
      <c r="UYQ36" s="271"/>
      <c r="UYR36" s="451"/>
      <c r="UYS36" s="454"/>
      <c r="UYT36" s="451"/>
      <c r="UYU36" s="454"/>
      <c r="UYV36" s="458"/>
      <c r="UYW36" s="459"/>
      <c r="UYX36" s="460"/>
      <c r="UYY36" s="461"/>
      <c r="UYZ36" s="462"/>
      <c r="UZA36" s="458"/>
      <c r="UZB36" s="451"/>
      <c r="UZC36" s="463"/>
      <c r="UZD36" s="451"/>
      <c r="UZE36" s="451"/>
      <c r="UZF36" s="453"/>
      <c r="UZH36" s="449"/>
      <c r="UZI36" s="449"/>
      <c r="UZJ36" s="449"/>
      <c r="UZK36" s="450"/>
      <c r="UZL36" s="451"/>
      <c r="UZM36" s="451"/>
      <c r="UZN36" s="451"/>
      <c r="UZO36" s="449"/>
      <c r="UZP36" s="452"/>
      <c r="UZQ36" s="453"/>
      <c r="UZR36" s="454"/>
      <c r="UZS36" s="449"/>
      <c r="UZT36" s="453"/>
      <c r="UZU36" s="453"/>
      <c r="UZV36" s="450"/>
      <c r="UZW36" s="454"/>
      <c r="UZX36" s="455"/>
      <c r="UZY36" s="453"/>
      <c r="UZZ36" s="456"/>
      <c r="VAA36" s="453"/>
      <c r="VAB36" s="456"/>
      <c r="VAC36" s="454"/>
      <c r="VAD36" s="451"/>
      <c r="VAE36" s="454"/>
      <c r="VAF36" s="450"/>
      <c r="VAG36" s="456"/>
      <c r="VAH36" s="456"/>
      <c r="VAI36" s="456"/>
      <c r="VAJ36" s="456"/>
      <c r="VAK36" s="271"/>
      <c r="VAL36" s="451"/>
      <c r="VAM36" s="454"/>
      <c r="VAN36" s="451"/>
      <c r="VAO36" s="457"/>
      <c r="VAP36" s="271"/>
      <c r="VAQ36" s="451"/>
      <c r="VAR36" s="454"/>
      <c r="VAS36" s="451"/>
      <c r="VAT36" s="457"/>
      <c r="VAU36" s="451"/>
      <c r="VAV36" s="457"/>
      <c r="VAW36" s="457"/>
      <c r="VAX36" s="457"/>
      <c r="VAY36" s="271"/>
      <c r="VAZ36" s="271"/>
      <c r="VBA36" s="451"/>
      <c r="VBB36" s="454"/>
      <c r="VBC36" s="451"/>
      <c r="VBD36" s="454"/>
      <c r="VBE36" s="458"/>
      <c r="VBF36" s="459"/>
      <c r="VBG36" s="460"/>
      <c r="VBH36" s="461"/>
      <c r="VBI36" s="462"/>
      <c r="VBJ36" s="458"/>
      <c r="VBK36" s="451"/>
      <c r="VBL36" s="463"/>
      <c r="VBM36" s="451"/>
      <c r="VBN36" s="451"/>
      <c r="VBO36" s="453"/>
      <c r="VBQ36" s="449"/>
      <c r="VBR36" s="449"/>
      <c r="VBS36" s="449"/>
      <c r="VBT36" s="450"/>
      <c r="VBU36" s="451"/>
      <c r="VBV36" s="451"/>
      <c r="VBW36" s="451"/>
      <c r="VBX36" s="449"/>
      <c r="VBY36" s="452"/>
      <c r="VBZ36" s="453"/>
      <c r="VCA36" s="454"/>
      <c r="VCB36" s="449"/>
      <c r="VCC36" s="453"/>
      <c r="VCD36" s="453"/>
      <c r="VCE36" s="450"/>
      <c r="VCF36" s="454"/>
      <c r="VCG36" s="455"/>
      <c r="VCH36" s="453"/>
      <c r="VCI36" s="456"/>
      <c r="VCJ36" s="453"/>
      <c r="VCK36" s="456"/>
      <c r="VCL36" s="454"/>
      <c r="VCM36" s="451"/>
      <c r="VCN36" s="454"/>
      <c r="VCO36" s="450"/>
      <c r="VCP36" s="456"/>
      <c r="VCQ36" s="456"/>
      <c r="VCR36" s="456"/>
      <c r="VCS36" s="456"/>
      <c r="VCT36" s="271"/>
      <c r="VCU36" s="451"/>
      <c r="VCV36" s="454"/>
      <c r="VCW36" s="451"/>
      <c r="VCX36" s="457"/>
      <c r="VCY36" s="271"/>
      <c r="VCZ36" s="451"/>
      <c r="VDA36" s="454"/>
      <c r="VDB36" s="451"/>
      <c r="VDC36" s="457"/>
      <c r="VDD36" s="451"/>
      <c r="VDE36" s="457"/>
      <c r="VDF36" s="457"/>
      <c r="VDG36" s="457"/>
      <c r="VDH36" s="271"/>
      <c r="VDI36" s="271"/>
      <c r="VDJ36" s="451"/>
      <c r="VDK36" s="454"/>
      <c r="VDL36" s="451"/>
      <c r="VDM36" s="454"/>
      <c r="VDN36" s="458"/>
      <c r="VDO36" s="459"/>
      <c r="VDP36" s="460"/>
      <c r="VDQ36" s="461"/>
      <c r="VDR36" s="462"/>
      <c r="VDS36" s="458"/>
      <c r="VDT36" s="451"/>
      <c r="VDU36" s="463"/>
      <c r="VDV36" s="451"/>
      <c r="VDW36" s="451"/>
      <c r="VDX36" s="453"/>
      <c r="VDZ36" s="449"/>
      <c r="VEA36" s="449"/>
      <c r="VEB36" s="449"/>
      <c r="VEC36" s="450"/>
      <c r="VED36" s="451"/>
      <c r="VEE36" s="451"/>
      <c r="VEF36" s="451"/>
      <c r="VEG36" s="449"/>
      <c r="VEH36" s="452"/>
      <c r="VEI36" s="453"/>
      <c r="VEJ36" s="454"/>
      <c r="VEK36" s="449"/>
      <c r="VEL36" s="453"/>
      <c r="VEM36" s="453"/>
      <c r="VEN36" s="450"/>
      <c r="VEO36" s="454"/>
      <c r="VEP36" s="455"/>
      <c r="VEQ36" s="453"/>
      <c r="VER36" s="456"/>
      <c r="VES36" s="453"/>
      <c r="VET36" s="456"/>
      <c r="VEU36" s="454"/>
      <c r="VEV36" s="451"/>
      <c r="VEW36" s="454"/>
      <c r="VEX36" s="450"/>
      <c r="VEY36" s="456"/>
      <c r="VEZ36" s="456"/>
      <c r="VFA36" s="456"/>
      <c r="VFB36" s="456"/>
      <c r="VFC36" s="271"/>
      <c r="VFD36" s="451"/>
      <c r="VFE36" s="454"/>
      <c r="VFF36" s="451"/>
      <c r="VFG36" s="457"/>
      <c r="VFH36" s="271"/>
      <c r="VFI36" s="451"/>
      <c r="VFJ36" s="454"/>
      <c r="VFK36" s="451"/>
      <c r="VFL36" s="457"/>
      <c r="VFM36" s="451"/>
      <c r="VFN36" s="457"/>
      <c r="VFO36" s="457"/>
      <c r="VFP36" s="457"/>
      <c r="VFQ36" s="271"/>
      <c r="VFR36" s="271"/>
      <c r="VFS36" s="451"/>
      <c r="VFT36" s="454"/>
      <c r="VFU36" s="451"/>
      <c r="VFV36" s="454"/>
      <c r="VFW36" s="458"/>
      <c r="VFX36" s="459"/>
      <c r="VFY36" s="460"/>
      <c r="VFZ36" s="461"/>
      <c r="VGA36" s="462"/>
      <c r="VGB36" s="458"/>
      <c r="VGC36" s="451"/>
      <c r="VGD36" s="463"/>
      <c r="VGE36" s="451"/>
      <c r="VGF36" s="451"/>
      <c r="VGG36" s="453"/>
      <c r="VGI36" s="449"/>
      <c r="VGJ36" s="449"/>
      <c r="VGK36" s="449"/>
      <c r="VGL36" s="450"/>
      <c r="VGM36" s="451"/>
      <c r="VGN36" s="451"/>
      <c r="VGO36" s="451"/>
      <c r="VGP36" s="449"/>
      <c r="VGQ36" s="452"/>
      <c r="VGR36" s="453"/>
      <c r="VGS36" s="454"/>
      <c r="VGT36" s="449"/>
      <c r="VGU36" s="453"/>
      <c r="VGV36" s="453"/>
      <c r="VGW36" s="450"/>
      <c r="VGX36" s="454"/>
      <c r="VGY36" s="455"/>
      <c r="VGZ36" s="453"/>
      <c r="VHA36" s="456"/>
      <c r="VHB36" s="453"/>
      <c r="VHC36" s="456"/>
      <c r="VHD36" s="454"/>
      <c r="VHE36" s="451"/>
      <c r="VHF36" s="454"/>
      <c r="VHG36" s="450"/>
      <c r="VHH36" s="456"/>
      <c r="VHI36" s="456"/>
      <c r="VHJ36" s="456"/>
      <c r="VHK36" s="456"/>
      <c r="VHL36" s="271"/>
      <c r="VHM36" s="451"/>
      <c r="VHN36" s="454"/>
      <c r="VHO36" s="451"/>
      <c r="VHP36" s="457"/>
      <c r="VHQ36" s="271"/>
      <c r="VHR36" s="451"/>
      <c r="VHS36" s="454"/>
      <c r="VHT36" s="451"/>
      <c r="VHU36" s="457"/>
      <c r="VHV36" s="451"/>
      <c r="VHW36" s="457"/>
      <c r="VHX36" s="457"/>
      <c r="VHY36" s="457"/>
      <c r="VHZ36" s="271"/>
      <c r="VIA36" s="271"/>
      <c r="VIB36" s="451"/>
      <c r="VIC36" s="454"/>
      <c r="VID36" s="451"/>
      <c r="VIE36" s="454"/>
      <c r="VIF36" s="458"/>
      <c r="VIG36" s="459"/>
      <c r="VIH36" s="460"/>
      <c r="VII36" s="461"/>
      <c r="VIJ36" s="462"/>
      <c r="VIK36" s="458"/>
      <c r="VIL36" s="451"/>
      <c r="VIM36" s="463"/>
      <c r="VIN36" s="451"/>
      <c r="VIO36" s="451"/>
      <c r="VIP36" s="453"/>
      <c r="VIR36" s="449"/>
      <c r="VIS36" s="449"/>
      <c r="VIT36" s="449"/>
      <c r="VIU36" s="450"/>
      <c r="VIV36" s="451"/>
      <c r="VIW36" s="451"/>
      <c r="VIX36" s="451"/>
      <c r="VIY36" s="449"/>
      <c r="VIZ36" s="452"/>
      <c r="VJA36" s="453"/>
      <c r="VJB36" s="454"/>
      <c r="VJC36" s="449"/>
      <c r="VJD36" s="453"/>
      <c r="VJE36" s="453"/>
      <c r="VJF36" s="450"/>
      <c r="VJG36" s="454"/>
      <c r="VJH36" s="455"/>
      <c r="VJI36" s="453"/>
      <c r="VJJ36" s="456"/>
      <c r="VJK36" s="453"/>
      <c r="VJL36" s="456"/>
      <c r="VJM36" s="454"/>
      <c r="VJN36" s="451"/>
      <c r="VJO36" s="454"/>
      <c r="VJP36" s="450"/>
      <c r="VJQ36" s="456"/>
      <c r="VJR36" s="456"/>
      <c r="VJS36" s="456"/>
      <c r="VJT36" s="456"/>
      <c r="VJU36" s="271"/>
      <c r="VJV36" s="451"/>
      <c r="VJW36" s="454"/>
      <c r="VJX36" s="451"/>
      <c r="VJY36" s="457"/>
      <c r="VJZ36" s="271"/>
      <c r="VKA36" s="451"/>
      <c r="VKB36" s="454"/>
      <c r="VKC36" s="451"/>
      <c r="VKD36" s="457"/>
      <c r="VKE36" s="451"/>
      <c r="VKF36" s="457"/>
      <c r="VKG36" s="457"/>
      <c r="VKH36" s="457"/>
      <c r="VKI36" s="271"/>
      <c r="VKJ36" s="271"/>
      <c r="VKK36" s="451"/>
      <c r="VKL36" s="454"/>
      <c r="VKM36" s="451"/>
      <c r="VKN36" s="454"/>
      <c r="VKO36" s="458"/>
      <c r="VKP36" s="459"/>
      <c r="VKQ36" s="460"/>
      <c r="VKR36" s="461"/>
      <c r="VKS36" s="462"/>
      <c r="VKT36" s="458"/>
      <c r="VKU36" s="451"/>
      <c r="VKV36" s="463"/>
      <c r="VKW36" s="451"/>
      <c r="VKX36" s="451"/>
      <c r="VKY36" s="453"/>
      <c r="VLA36" s="449"/>
      <c r="VLB36" s="449"/>
      <c r="VLC36" s="449"/>
      <c r="VLD36" s="450"/>
      <c r="VLE36" s="451"/>
      <c r="VLF36" s="451"/>
      <c r="VLG36" s="451"/>
      <c r="VLH36" s="449"/>
      <c r="VLI36" s="452"/>
      <c r="VLJ36" s="453"/>
      <c r="VLK36" s="454"/>
      <c r="VLL36" s="449"/>
      <c r="VLM36" s="453"/>
      <c r="VLN36" s="453"/>
      <c r="VLO36" s="450"/>
      <c r="VLP36" s="454"/>
      <c r="VLQ36" s="455"/>
      <c r="VLR36" s="453"/>
      <c r="VLS36" s="456"/>
      <c r="VLT36" s="453"/>
      <c r="VLU36" s="456"/>
      <c r="VLV36" s="454"/>
      <c r="VLW36" s="451"/>
      <c r="VLX36" s="454"/>
      <c r="VLY36" s="450"/>
      <c r="VLZ36" s="456"/>
      <c r="VMA36" s="456"/>
      <c r="VMB36" s="456"/>
      <c r="VMC36" s="456"/>
      <c r="VMD36" s="271"/>
      <c r="VME36" s="451"/>
      <c r="VMF36" s="454"/>
      <c r="VMG36" s="451"/>
      <c r="VMH36" s="457"/>
      <c r="VMI36" s="271"/>
      <c r="VMJ36" s="451"/>
      <c r="VMK36" s="454"/>
      <c r="VML36" s="451"/>
      <c r="VMM36" s="457"/>
      <c r="VMN36" s="451"/>
      <c r="VMO36" s="457"/>
      <c r="VMP36" s="457"/>
      <c r="VMQ36" s="457"/>
      <c r="VMR36" s="271"/>
      <c r="VMS36" s="271"/>
      <c r="VMT36" s="451"/>
      <c r="VMU36" s="454"/>
      <c r="VMV36" s="451"/>
      <c r="VMW36" s="454"/>
      <c r="VMX36" s="458"/>
      <c r="VMY36" s="459"/>
      <c r="VMZ36" s="460"/>
      <c r="VNA36" s="461"/>
      <c r="VNB36" s="462"/>
      <c r="VNC36" s="458"/>
      <c r="VND36" s="451"/>
      <c r="VNE36" s="463"/>
      <c r="VNF36" s="451"/>
      <c r="VNG36" s="451"/>
      <c r="VNH36" s="453"/>
      <c r="VNJ36" s="449"/>
      <c r="VNK36" s="449"/>
      <c r="VNL36" s="449"/>
      <c r="VNM36" s="450"/>
      <c r="VNN36" s="451"/>
      <c r="VNO36" s="451"/>
      <c r="VNP36" s="451"/>
      <c r="VNQ36" s="449"/>
      <c r="VNR36" s="452"/>
      <c r="VNS36" s="453"/>
      <c r="VNT36" s="454"/>
      <c r="VNU36" s="449"/>
      <c r="VNV36" s="453"/>
      <c r="VNW36" s="453"/>
      <c r="VNX36" s="450"/>
      <c r="VNY36" s="454"/>
      <c r="VNZ36" s="455"/>
      <c r="VOA36" s="453"/>
      <c r="VOB36" s="456"/>
      <c r="VOC36" s="453"/>
      <c r="VOD36" s="456"/>
      <c r="VOE36" s="454"/>
      <c r="VOF36" s="451"/>
      <c r="VOG36" s="454"/>
      <c r="VOH36" s="450"/>
      <c r="VOI36" s="456"/>
      <c r="VOJ36" s="456"/>
      <c r="VOK36" s="456"/>
      <c r="VOL36" s="456"/>
      <c r="VOM36" s="271"/>
      <c r="VON36" s="451"/>
      <c r="VOO36" s="454"/>
      <c r="VOP36" s="451"/>
      <c r="VOQ36" s="457"/>
      <c r="VOR36" s="271"/>
      <c r="VOS36" s="451"/>
      <c r="VOT36" s="454"/>
      <c r="VOU36" s="451"/>
      <c r="VOV36" s="457"/>
      <c r="VOW36" s="451"/>
      <c r="VOX36" s="457"/>
      <c r="VOY36" s="457"/>
      <c r="VOZ36" s="457"/>
      <c r="VPA36" s="271"/>
      <c r="VPB36" s="271"/>
      <c r="VPC36" s="451"/>
      <c r="VPD36" s="454"/>
      <c r="VPE36" s="451"/>
      <c r="VPF36" s="454"/>
      <c r="VPG36" s="458"/>
      <c r="VPH36" s="459"/>
      <c r="VPI36" s="460"/>
      <c r="VPJ36" s="461"/>
      <c r="VPK36" s="462"/>
      <c r="VPL36" s="458"/>
      <c r="VPM36" s="451"/>
      <c r="VPN36" s="463"/>
      <c r="VPO36" s="451"/>
      <c r="VPP36" s="451"/>
      <c r="VPQ36" s="453"/>
      <c r="VPS36" s="449"/>
      <c r="VPT36" s="449"/>
      <c r="VPU36" s="449"/>
      <c r="VPV36" s="450"/>
      <c r="VPW36" s="451"/>
      <c r="VPX36" s="451"/>
      <c r="VPY36" s="451"/>
      <c r="VPZ36" s="449"/>
      <c r="VQA36" s="452"/>
      <c r="VQB36" s="453"/>
      <c r="VQC36" s="454"/>
      <c r="VQD36" s="449"/>
      <c r="VQE36" s="453"/>
      <c r="VQF36" s="453"/>
      <c r="VQG36" s="450"/>
      <c r="VQH36" s="454"/>
      <c r="VQI36" s="455"/>
      <c r="VQJ36" s="453"/>
      <c r="VQK36" s="456"/>
      <c r="VQL36" s="453"/>
      <c r="VQM36" s="456"/>
      <c r="VQN36" s="454"/>
      <c r="VQO36" s="451"/>
      <c r="VQP36" s="454"/>
      <c r="VQQ36" s="450"/>
      <c r="VQR36" s="456"/>
      <c r="VQS36" s="456"/>
      <c r="VQT36" s="456"/>
      <c r="VQU36" s="456"/>
      <c r="VQV36" s="271"/>
      <c r="VQW36" s="451"/>
      <c r="VQX36" s="454"/>
      <c r="VQY36" s="451"/>
      <c r="VQZ36" s="457"/>
      <c r="VRA36" s="271"/>
      <c r="VRB36" s="451"/>
      <c r="VRC36" s="454"/>
      <c r="VRD36" s="451"/>
      <c r="VRE36" s="457"/>
      <c r="VRF36" s="451"/>
      <c r="VRG36" s="457"/>
      <c r="VRH36" s="457"/>
      <c r="VRI36" s="457"/>
      <c r="VRJ36" s="271"/>
      <c r="VRK36" s="271"/>
      <c r="VRL36" s="451"/>
      <c r="VRM36" s="454"/>
      <c r="VRN36" s="451"/>
      <c r="VRO36" s="454"/>
      <c r="VRP36" s="458"/>
      <c r="VRQ36" s="459"/>
      <c r="VRR36" s="460"/>
      <c r="VRS36" s="461"/>
      <c r="VRT36" s="462"/>
      <c r="VRU36" s="458"/>
      <c r="VRV36" s="451"/>
      <c r="VRW36" s="463"/>
      <c r="VRX36" s="451"/>
      <c r="VRY36" s="451"/>
      <c r="VRZ36" s="453"/>
      <c r="VSB36" s="449"/>
      <c r="VSC36" s="449"/>
      <c r="VSD36" s="449"/>
      <c r="VSE36" s="450"/>
      <c r="VSF36" s="451"/>
      <c r="VSG36" s="451"/>
      <c r="VSH36" s="451"/>
      <c r="VSI36" s="449"/>
      <c r="VSJ36" s="452"/>
      <c r="VSK36" s="453"/>
      <c r="VSL36" s="454"/>
      <c r="VSM36" s="449"/>
      <c r="VSN36" s="453"/>
      <c r="VSO36" s="453"/>
      <c r="VSP36" s="450"/>
      <c r="VSQ36" s="454"/>
      <c r="VSR36" s="455"/>
      <c r="VSS36" s="453"/>
      <c r="VST36" s="456"/>
      <c r="VSU36" s="453"/>
      <c r="VSV36" s="456"/>
      <c r="VSW36" s="454"/>
      <c r="VSX36" s="451"/>
      <c r="VSY36" s="454"/>
      <c r="VSZ36" s="450"/>
      <c r="VTA36" s="456"/>
      <c r="VTB36" s="456"/>
      <c r="VTC36" s="456"/>
      <c r="VTD36" s="456"/>
      <c r="VTE36" s="271"/>
      <c r="VTF36" s="451"/>
      <c r="VTG36" s="454"/>
      <c r="VTH36" s="451"/>
      <c r="VTI36" s="457"/>
      <c r="VTJ36" s="271"/>
      <c r="VTK36" s="451"/>
      <c r="VTL36" s="454"/>
      <c r="VTM36" s="451"/>
      <c r="VTN36" s="457"/>
      <c r="VTO36" s="451"/>
      <c r="VTP36" s="457"/>
      <c r="VTQ36" s="457"/>
      <c r="VTR36" s="457"/>
      <c r="VTS36" s="271"/>
      <c r="VTT36" s="271"/>
      <c r="VTU36" s="451"/>
      <c r="VTV36" s="454"/>
      <c r="VTW36" s="451"/>
      <c r="VTX36" s="454"/>
      <c r="VTY36" s="458"/>
      <c r="VTZ36" s="459"/>
      <c r="VUA36" s="460"/>
      <c r="VUB36" s="461"/>
      <c r="VUC36" s="462"/>
      <c r="VUD36" s="458"/>
      <c r="VUE36" s="451"/>
      <c r="VUF36" s="463"/>
      <c r="VUG36" s="451"/>
      <c r="VUH36" s="451"/>
      <c r="VUI36" s="453"/>
      <c r="VUK36" s="449"/>
      <c r="VUL36" s="449"/>
      <c r="VUM36" s="449"/>
      <c r="VUN36" s="450"/>
      <c r="VUO36" s="451"/>
      <c r="VUP36" s="451"/>
      <c r="VUQ36" s="451"/>
      <c r="VUR36" s="449"/>
      <c r="VUS36" s="452"/>
      <c r="VUT36" s="453"/>
      <c r="VUU36" s="454"/>
      <c r="VUV36" s="449"/>
      <c r="VUW36" s="453"/>
      <c r="VUX36" s="453"/>
      <c r="VUY36" s="450"/>
      <c r="VUZ36" s="454"/>
      <c r="VVA36" s="455"/>
      <c r="VVB36" s="453"/>
      <c r="VVC36" s="456"/>
      <c r="VVD36" s="453"/>
      <c r="VVE36" s="456"/>
      <c r="VVF36" s="454"/>
      <c r="VVG36" s="451"/>
      <c r="VVH36" s="454"/>
      <c r="VVI36" s="450"/>
      <c r="VVJ36" s="456"/>
      <c r="VVK36" s="456"/>
      <c r="VVL36" s="456"/>
      <c r="VVM36" s="456"/>
      <c r="VVN36" s="271"/>
      <c r="VVO36" s="451"/>
      <c r="VVP36" s="454"/>
      <c r="VVQ36" s="451"/>
      <c r="VVR36" s="457"/>
      <c r="VVS36" s="271"/>
      <c r="VVT36" s="451"/>
      <c r="VVU36" s="454"/>
      <c r="VVV36" s="451"/>
      <c r="VVW36" s="457"/>
      <c r="VVX36" s="451"/>
      <c r="VVY36" s="457"/>
      <c r="VVZ36" s="457"/>
      <c r="VWA36" s="457"/>
      <c r="VWB36" s="271"/>
      <c r="VWC36" s="271"/>
      <c r="VWD36" s="451"/>
      <c r="VWE36" s="454"/>
      <c r="VWF36" s="451"/>
      <c r="VWG36" s="454"/>
      <c r="VWH36" s="458"/>
      <c r="VWI36" s="459"/>
      <c r="VWJ36" s="460"/>
      <c r="VWK36" s="461"/>
      <c r="VWL36" s="462"/>
      <c r="VWM36" s="458"/>
      <c r="VWN36" s="451"/>
      <c r="VWO36" s="463"/>
      <c r="VWP36" s="451"/>
      <c r="VWQ36" s="451"/>
      <c r="VWR36" s="453"/>
      <c r="VWT36" s="449"/>
      <c r="VWU36" s="449"/>
      <c r="VWV36" s="449"/>
      <c r="VWW36" s="450"/>
      <c r="VWX36" s="451"/>
      <c r="VWY36" s="451"/>
      <c r="VWZ36" s="451"/>
      <c r="VXA36" s="449"/>
      <c r="VXB36" s="452"/>
      <c r="VXC36" s="453"/>
      <c r="VXD36" s="454"/>
      <c r="VXE36" s="449"/>
      <c r="VXF36" s="453"/>
      <c r="VXG36" s="453"/>
      <c r="VXH36" s="450"/>
      <c r="VXI36" s="454"/>
      <c r="VXJ36" s="455"/>
      <c r="VXK36" s="453"/>
      <c r="VXL36" s="456"/>
      <c r="VXM36" s="453"/>
      <c r="VXN36" s="456"/>
      <c r="VXO36" s="454"/>
      <c r="VXP36" s="451"/>
      <c r="VXQ36" s="454"/>
      <c r="VXR36" s="450"/>
      <c r="VXS36" s="456"/>
      <c r="VXT36" s="456"/>
      <c r="VXU36" s="456"/>
      <c r="VXV36" s="456"/>
      <c r="VXW36" s="271"/>
      <c r="VXX36" s="451"/>
      <c r="VXY36" s="454"/>
      <c r="VXZ36" s="451"/>
      <c r="VYA36" s="457"/>
      <c r="VYB36" s="271"/>
      <c r="VYC36" s="451"/>
      <c r="VYD36" s="454"/>
      <c r="VYE36" s="451"/>
      <c r="VYF36" s="457"/>
      <c r="VYG36" s="451"/>
      <c r="VYH36" s="457"/>
      <c r="VYI36" s="457"/>
      <c r="VYJ36" s="457"/>
      <c r="VYK36" s="271"/>
      <c r="VYL36" s="271"/>
      <c r="VYM36" s="451"/>
      <c r="VYN36" s="454"/>
      <c r="VYO36" s="451"/>
      <c r="VYP36" s="454"/>
      <c r="VYQ36" s="458"/>
      <c r="VYR36" s="459"/>
      <c r="VYS36" s="460"/>
      <c r="VYT36" s="461"/>
      <c r="VYU36" s="462"/>
      <c r="VYV36" s="458"/>
      <c r="VYW36" s="451"/>
      <c r="VYX36" s="463"/>
      <c r="VYY36" s="451"/>
      <c r="VYZ36" s="451"/>
      <c r="VZA36" s="453"/>
      <c r="VZC36" s="449"/>
      <c r="VZD36" s="449"/>
      <c r="VZE36" s="449"/>
      <c r="VZF36" s="450"/>
      <c r="VZG36" s="451"/>
      <c r="VZH36" s="451"/>
      <c r="VZI36" s="451"/>
      <c r="VZJ36" s="449"/>
      <c r="VZK36" s="452"/>
      <c r="VZL36" s="453"/>
      <c r="VZM36" s="454"/>
      <c r="VZN36" s="449"/>
      <c r="VZO36" s="453"/>
      <c r="VZP36" s="453"/>
      <c r="VZQ36" s="450"/>
      <c r="VZR36" s="454"/>
      <c r="VZS36" s="455"/>
      <c r="VZT36" s="453"/>
      <c r="VZU36" s="456"/>
      <c r="VZV36" s="453"/>
      <c r="VZW36" s="456"/>
      <c r="VZX36" s="454"/>
      <c r="VZY36" s="451"/>
      <c r="VZZ36" s="454"/>
      <c r="WAA36" s="450"/>
      <c r="WAB36" s="456"/>
      <c r="WAC36" s="456"/>
      <c r="WAD36" s="456"/>
      <c r="WAE36" s="456"/>
      <c r="WAF36" s="271"/>
      <c r="WAG36" s="451"/>
      <c r="WAH36" s="454"/>
      <c r="WAI36" s="451"/>
      <c r="WAJ36" s="457"/>
      <c r="WAK36" s="271"/>
      <c r="WAL36" s="451"/>
      <c r="WAM36" s="454"/>
      <c r="WAN36" s="451"/>
      <c r="WAO36" s="457"/>
      <c r="WAP36" s="451"/>
      <c r="WAQ36" s="457"/>
      <c r="WAR36" s="457"/>
      <c r="WAS36" s="457"/>
      <c r="WAT36" s="271"/>
      <c r="WAU36" s="271"/>
      <c r="WAV36" s="451"/>
      <c r="WAW36" s="454"/>
      <c r="WAX36" s="451"/>
      <c r="WAY36" s="454"/>
      <c r="WAZ36" s="458"/>
      <c r="WBA36" s="459"/>
      <c r="WBB36" s="460"/>
      <c r="WBC36" s="461"/>
      <c r="WBD36" s="462"/>
      <c r="WBE36" s="458"/>
      <c r="WBF36" s="451"/>
      <c r="WBG36" s="463"/>
      <c r="WBH36" s="451"/>
      <c r="WBI36" s="451"/>
      <c r="WBJ36" s="453"/>
      <c r="WBL36" s="449"/>
      <c r="WBM36" s="449"/>
      <c r="WBN36" s="449"/>
      <c r="WBO36" s="450"/>
      <c r="WBP36" s="451"/>
      <c r="WBQ36" s="451"/>
      <c r="WBR36" s="451"/>
      <c r="WBS36" s="449"/>
      <c r="WBT36" s="452"/>
      <c r="WBU36" s="453"/>
      <c r="WBV36" s="454"/>
      <c r="WBW36" s="449"/>
      <c r="WBX36" s="453"/>
      <c r="WBY36" s="453"/>
      <c r="WBZ36" s="450"/>
      <c r="WCA36" s="454"/>
      <c r="WCB36" s="455"/>
      <c r="WCC36" s="453"/>
      <c r="WCD36" s="456"/>
      <c r="WCE36" s="453"/>
      <c r="WCF36" s="456"/>
      <c r="WCG36" s="454"/>
      <c r="WCH36" s="451"/>
      <c r="WCI36" s="454"/>
      <c r="WCJ36" s="450"/>
      <c r="WCK36" s="456"/>
      <c r="WCL36" s="456"/>
      <c r="WCM36" s="456"/>
      <c r="WCN36" s="456"/>
      <c r="WCO36" s="271"/>
      <c r="WCP36" s="451"/>
      <c r="WCQ36" s="454"/>
      <c r="WCR36" s="451"/>
      <c r="WCS36" s="457"/>
      <c r="WCT36" s="271"/>
      <c r="WCU36" s="451"/>
      <c r="WCV36" s="454"/>
      <c r="WCW36" s="451"/>
      <c r="WCX36" s="457"/>
      <c r="WCY36" s="451"/>
      <c r="WCZ36" s="457"/>
      <c r="WDA36" s="457"/>
      <c r="WDB36" s="457"/>
      <c r="WDC36" s="271"/>
      <c r="WDD36" s="271"/>
      <c r="WDE36" s="451"/>
      <c r="WDF36" s="454"/>
      <c r="WDG36" s="451"/>
      <c r="WDH36" s="454"/>
      <c r="WDI36" s="458"/>
      <c r="WDJ36" s="459"/>
      <c r="WDK36" s="460"/>
      <c r="WDL36" s="461"/>
      <c r="WDM36" s="462"/>
      <c r="WDN36" s="458"/>
      <c r="WDO36" s="451"/>
      <c r="WDP36" s="463"/>
      <c r="WDQ36" s="451"/>
      <c r="WDR36" s="451"/>
      <c r="WDS36" s="453"/>
      <c r="WDU36" s="449"/>
      <c r="WDV36" s="449"/>
      <c r="WDW36" s="449"/>
      <c r="WDX36" s="450"/>
      <c r="WDY36" s="451"/>
      <c r="WDZ36" s="451"/>
      <c r="WEA36" s="451"/>
      <c r="WEB36" s="449"/>
      <c r="WEC36" s="452"/>
      <c r="WED36" s="453"/>
      <c r="WEE36" s="454"/>
      <c r="WEF36" s="449"/>
      <c r="WEG36" s="453"/>
      <c r="WEH36" s="453"/>
      <c r="WEI36" s="450"/>
      <c r="WEJ36" s="454"/>
      <c r="WEK36" s="455"/>
      <c r="WEL36" s="453"/>
      <c r="WEM36" s="456"/>
      <c r="WEN36" s="453"/>
      <c r="WEO36" s="456"/>
      <c r="WEP36" s="454"/>
      <c r="WEQ36" s="451"/>
      <c r="WER36" s="454"/>
      <c r="WES36" s="450"/>
      <c r="WET36" s="456"/>
      <c r="WEU36" s="456"/>
      <c r="WEV36" s="456"/>
      <c r="WEW36" s="456"/>
      <c r="WEX36" s="271"/>
      <c r="WEY36" s="451"/>
      <c r="WEZ36" s="454"/>
      <c r="WFA36" s="451"/>
      <c r="WFB36" s="457"/>
      <c r="WFC36" s="271"/>
      <c r="WFD36" s="451"/>
      <c r="WFE36" s="454"/>
      <c r="WFF36" s="451"/>
      <c r="WFG36" s="457"/>
      <c r="WFH36" s="451"/>
      <c r="WFI36" s="457"/>
      <c r="WFJ36" s="457"/>
      <c r="WFK36" s="457"/>
      <c r="WFL36" s="271"/>
      <c r="WFM36" s="271"/>
      <c r="WFN36" s="451"/>
      <c r="WFO36" s="454"/>
      <c r="WFP36" s="451"/>
      <c r="WFQ36" s="454"/>
      <c r="WFR36" s="458"/>
      <c r="WFS36" s="459"/>
      <c r="WFT36" s="460"/>
      <c r="WFU36" s="461"/>
      <c r="WFV36" s="462"/>
      <c r="WFW36" s="458"/>
      <c r="WFX36" s="451"/>
      <c r="WFY36" s="463"/>
      <c r="WFZ36" s="451"/>
      <c r="WGA36" s="451"/>
      <c r="WGB36" s="453"/>
      <c r="WGD36" s="449"/>
      <c r="WGE36" s="449"/>
      <c r="WGF36" s="449"/>
      <c r="WGG36" s="450"/>
      <c r="WGH36" s="451"/>
      <c r="WGI36" s="451"/>
      <c r="WGJ36" s="451"/>
      <c r="WGK36" s="449"/>
      <c r="WGL36" s="452"/>
      <c r="WGM36" s="453"/>
      <c r="WGN36" s="454"/>
      <c r="WGO36" s="449"/>
      <c r="WGP36" s="453"/>
      <c r="WGQ36" s="453"/>
      <c r="WGR36" s="450"/>
      <c r="WGS36" s="454"/>
      <c r="WGT36" s="455"/>
      <c r="WGU36" s="453"/>
      <c r="WGV36" s="456"/>
      <c r="WGW36" s="453"/>
      <c r="WGX36" s="456"/>
      <c r="WGY36" s="454"/>
      <c r="WGZ36" s="451"/>
      <c r="WHA36" s="454"/>
      <c r="WHB36" s="450"/>
      <c r="WHC36" s="456"/>
      <c r="WHD36" s="456"/>
      <c r="WHE36" s="456"/>
      <c r="WHF36" s="456"/>
      <c r="WHG36" s="271"/>
      <c r="WHH36" s="451"/>
      <c r="WHI36" s="454"/>
      <c r="WHJ36" s="451"/>
      <c r="WHK36" s="457"/>
      <c r="WHL36" s="271"/>
      <c r="WHM36" s="451"/>
      <c r="WHN36" s="454"/>
      <c r="WHO36" s="451"/>
      <c r="WHP36" s="457"/>
      <c r="WHQ36" s="451"/>
      <c r="WHR36" s="457"/>
      <c r="WHS36" s="457"/>
      <c r="WHT36" s="457"/>
      <c r="WHU36" s="271"/>
      <c r="WHV36" s="271"/>
      <c r="WHW36" s="451"/>
      <c r="WHX36" s="454"/>
      <c r="WHY36" s="451"/>
      <c r="WHZ36" s="454"/>
      <c r="WIA36" s="458"/>
      <c r="WIB36" s="459"/>
      <c r="WIC36" s="460"/>
      <c r="WID36" s="461"/>
      <c r="WIE36" s="462"/>
      <c r="WIF36" s="458"/>
      <c r="WIG36" s="451"/>
      <c r="WIH36" s="463"/>
      <c r="WII36" s="451"/>
      <c r="WIJ36" s="451"/>
      <c r="WIK36" s="453"/>
      <c r="WIM36" s="449"/>
      <c r="WIN36" s="449"/>
      <c r="WIO36" s="449"/>
      <c r="WIP36" s="450"/>
      <c r="WIQ36" s="451"/>
      <c r="WIR36" s="451"/>
      <c r="WIS36" s="451"/>
      <c r="WIT36" s="449"/>
      <c r="WIU36" s="452"/>
      <c r="WIV36" s="453"/>
      <c r="WIW36" s="454"/>
      <c r="WIX36" s="449"/>
      <c r="WIY36" s="453"/>
      <c r="WIZ36" s="453"/>
      <c r="WJA36" s="450"/>
      <c r="WJB36" s="454"/>
      <c r="WJC36" s="455"/>
      <c r="WJD36" s="453"/>
      <c r="WJE36" s="456"/>
      <c r="WJF36" s="453"/>
      <c r="WJG36" s="456"/>
      <c r="WJH36" s="454"/>
      <c r="WJI36" s="451"/>
      <c r="WJJ36" s="454"/>
      <c r="WJK36" s="450"/>
      <c r="WJL36" s="456"/>
      <c r="WJM36" s="456"/>
      <c r="WJN36" s="456"/>
      <c r="WJO36" s="456"/>
      <c r="WJP36" s="271"/>
      <c r="WJQ36" s="451"/>
      <c r="WJR36" s="454"/>
      <c r="WJS36" s="451"/>
      <c r="WJT36" s="457"/>
      <c r="WJU36" s="271"/>
      <c r="WJV36" s="451"/>
      <c r="WJW36" s="454"/>
      <c r="WJX36" s="451"/>
      <c r="WJY36" s="457"/>
      <c r="WJZ36" s="451"/>
      <c r="WKA36" s="457"/>
      <c r="WKB36" s="457"/>
      <c r="WKC36" s="457"/>
      <c r="WKD36" s="271"/>
      <c r="WKE36" s="271"/>
      <c r="WKF36" s="451"/>
      <c r="WKG36" s="454"/>
      <c r="WKH36" s="451"/>
      <c r="WKI36" s="454"/>
      <c r="WKJ36" s="458"/>
      <c r="WKK36" s="459"/>
      <c r="WKL36" s="460"/>
      <c r="WKM36" s="461"/>
      <c r="WKN36" s="462"/>
      <c r="WKO36" s="458"/>
      <c r="WKP36" s="451"/>
      <c r="WKQ36" s="463"/>
      <c r="WKR36" s="451"/>
      <c r="WKS36" s="451"/>
      <c r="WKT36" s="453"/>
      <c r="WKV36" s="449"/>
      <c r="WKW36" s="449"/>
      <c r="WKX36" s="449"/>
      <c r="WKY36" s="450"/>
      <c r="WKZ36" s="451"/>
      <c r="WLA36" s="451"/>
      <c r="WLB36" s="451"/>
      <c r="WLC36" s="449"/>
      <c r="WLD36" s="452"/>
      <c r="WLE36" s="453"/>
      <c r="WLF36" s="454"/>
      <c r="WLG36" s="449"/>
      <c r="WLH36" s="453"/>
      <c r="WLI36" s="453"/>
      <c r="WLJ36" s="450"/>
      <c r="WLK36" s="454"/>
      <c r="WLL36" s="455"/>
      <c r="WLM36" s="453"/>
      <c r="WLN36" s="456"/>
      <c r="WLO36" s="453"/>
      <c r="WLP36" s="456"/>
      <c r="WLQ36" s="454"/>
      <c r="WLR36" s="451"/>
      <c r="WLS36" s="454"/>
      <c r="WLT36" s="450"/>
      <c r="WLU36" s="456"/>
      <c r="WLV36" s="456"/>
      <c r="WLW36" s="456"/>
      <c r="WLX36" s="456"/>
      <c r="WLY36" s="271"/>
      <c r="WLZ36" s="451"/>
      <c r="WMA36" s="454"/>
      <c r="WMB36" s="451"/>
      <c r="WMC36" s="457"/>
      <c r="WMD36" s="271"/>
      <c r="WME36" s="451"/>
      <c r="WMF36" s="454"/>
      <c r="WMG36" s="451"/>
      <c r="WMH36" s="457"/>
      <c r="WMI36" s="451"/>
      <c r="WMJ36" s="457"/>
      <c r="WMK36" s="457"/>
      <c r="WML36" s="457"/>
      <c r="WMM36" s="271"/>
      <c r="WMN36" s="271"/>
      <c r="WMO36" s="451"/>
      <c r="WMP36" s="454"/>
      <c r="WMQ36" s="451"/>
      <c r="WMR36" s="454"/>
      <c r="WMS36" s="458"/>
      <c r="WMT36" s="459"/>
      <c r="WMU36" s="460"/>
      <c r="WMV36" s="461"/>
      <c r="WMW36" s="462"/>
      <c r="WMX36" s="458"/>
      <c r="WMY36" s="451"/>
      <c r="WMZ36" s="463"/>
      <c r="WNA36" s="451"/>
      <c r="WNB36" s="451"/>
      <c r="WNC36" s="453"/>
      <c r="WNE36" s="449"/>
      <c r="WNF36" s="449"/>
      <c r="WNG36" s="449"/>
      <c r="WNH36" s="450"/>
      <c r="WNI36" s="451"/>
      <c r="WNJ36" s="451"/>
      <c r="WNK36" s="451"/>
      <c r="WNL36" s="449"/>
      <c r="WNM36" s="452"/>
      <c r="WNN36" s="453"/>
      <c r="WNO36" s="454"/>
      <c r="WNP36" s="449"/>
      <c r="WNQ36" s="453"/>
      <c r="WNR36" s="453"/>
      <c r="WNS36" s="450"/>
      <c r="WNT36" s="454"/>
      <c r="WNU36" s="455"/>
      <c r="WNV36" s="453"/>
      <c r="WNW36" s="456"/>
      <c r="WNX36" s="453"/>
      <c r="WNY36" s="456"/>
      <c r="WNZ36" s="454"/>
      <c r="WOA36" s="451"/>
      <c r="WOB36" s="454"/>
      <c r="WOC36" s="450"/>
      <c r="WOD36" s="456"/>
      <c r="WOE36" s="456"/>
      <c r="WOF36" s="456"/>
      <c r="WOG36" s="456"/>
      <c r="WOH36" s="271"/>
      <c r="WOI36" s="451"/>
      <c r="WOJ36" s="454"/>
      <c r="WOK36" s="451"/>
      <c r="WOL36" s="457"/>
      <c r="WOM36" s="271"/>
      <c r="WON36" s="451"/>
      <c r="WOO36" s="454"/>
      <c r="WOP36" s="451"/>
      <c r="WOQ36" s="457"/>
      <c r="WOR36" s="451"/>
      <c r="WOS36" s="457"/>
      <c r="WOT36" s="457"/>
      <c r="WOU36" s="457"/>
      <c r="WOV36" s="271"/>
      <c r="WOW36" s="271"/>
      <c r="WOX36" s="451"/>
      <c r="WOY36" s="454"/>
      <c r="WOZ36" s="451"/>
      <c r="WPA36" s="454"/>
      <c r="WPB36" s="458"/>
      <c r="WPC36" s="459"/>
      <c r="WPD36" s="460"/>
      <c r="WPE36" s="461"/>
      <c r="WPF36" s="462"/>
      <c r="WPG36" s="458"/>
      <c r="WPH36" s="451"/>
      <c r="WPI36" s="463"/>
      <c r="WPJ36" s="451"/>
      <c r="WPK36" s="451"/>
      <c r="WPL36" s="453"/>
      <c r="WPN36" s="449"/>
      <c r="WPO36" s="449"/>
      <c r="WPP36" s="449"/>
      <c r="WPQ36" s="450"/>
      <c r="WPR36" s="451"/>
      <c r="WPS36" s="451"/>
      <c r="WPT36" s="451"/>
      <c r="WPU36" s="449"/>
      <c r="WPV36" s="452"/>
      <c r="WPW36" s="453"/>
      <c r="WPX36" s="454"/>
      <c r="WPY36" s="449"/>
      <c r="WPZ36" s="453"/>
      <c r="WQA36" s="453"/>
      <c r="WQB36" s="450"/>
      <c r="WQC36" s="454"/>
      <c r="WQD36" s="455"/>
      <c r="WQE36" s="453"/>
      <c r="WQF36" s="456"/>
      <c r="WQG36" s="453"/>
      <c r="WQH36" s="456"/>
      <c r="WQI36" s="454"/>
      <c r="WQJ36" s="451"/>
      <c r="WQK36" s="454"/>
      <c r="WQL36" s="450"/>
      <c r="WQM36" s="456"/>
      <c r="WQN36" s="456"/>
      <c r="WQO36" s="456"/>
      <c r="WQP36" s="456"/>
      <c r="WQQ36" s="271"/>
      <c r="WQR36" s="451"/>
      <c r="WQS36" s="454"/>
      <c r="WQT36" s="451"/>
      <c r="WQU36" s="457"/>
      <c r="WQV36" s="271"/>
      <c r="WQW36" s="451"/>
      <c r="WQX36" s="454"/>
      <c r="WQY36" s="451"/>
      <c r="WQZ36" s="457"/>
      <c r="WRA36" s="451"/>
      <c r="WRB36" s="457"/>
      <c r="WRC36" s="457"/>
      <c r="WRD36" s="457"/>
      <c r="WRE36" s="271"/>
      <c r="WRF36" s="271"/>
      <c r="WRG36" s="451"/>
      <c r="WRH36" s="454"/>
      <c r="WRI36" s="451"/>
      <c r="WRJ36" s="454"/>
      <c r="WRK36" s="458"/>
      <c r="WRL36" s="459"/>
      <c r="WRM36" s="460"/>
      <c r="WRN36" s="461"/>
      <c r="WRO36" s="462"/>
      <c r="WRP36" s="458"/>
      <c r="WRQ36" s="451"/>
      <c r="WRR36" s="463"/>
      <c r="WRS36" s="451"/>
      <c r="WRT36" s="451"/>
      <c r="WRU36" s="453"/>
      <c r="WRW36" s="449"/>
      <c r="WRX36" s="449"/>
      <c r="WRY36" s="449"/>
      <c r="WRZ36" s="450"/>
      <c r="WSA36" s="451"/>
      <c r="WSB36" s="451"/>
      <c r="WSC36" s="451"/>
      <c r="WSD36" s="449"/>
      <c r="WSE36" s="452"/>
      <c r="WSF36" s="453"/>
      <c r="WSG36" s="454"/>
      <c r="WSH36" s="449"/>
      <c r="WSI36" s="453"/>
      <c r="WSJ36" s="453"/>
      <c r="WSK36" s="450"/>
      <c r="WSL36" s="454"/>
      <c r="WSM36" s="455"/>
      <c r="WSN36" s="453"/>
      <c r="WSO36" s="456"/>
      <c r="WSP36" s="453"/>
      <c r="WSQ36" s="456"/>
      <c r="WSR36" s="454"/>
      <c r="WSS36" s="451"/>
      <c r="WST36" s="454"/>
      <c r="WSU36" s="450"/>
      <c r="WSV36" s="456"/>
      <c r="WSW36" s="456"/>
      <c r="WSX36" s="456"/>
      <c r="WSY36" s="456"/>
      <c r="WSZ36" s="271"/>
      <c r="WTA36" s="451"/>
      <c r="WTB36" s="454"/>
      <c r="WTC36" s="451"/>
      <c r="WTD36" s="457"/>
      <c r="WTE36" s="271"/>
      <c r="WTF36" s="451"/>
      <c r="WTG36" s="454"/>
      <c r="WTH36" s="451"/>
      <c r="WTI36" s="457"/>
      <c r="WTJ36" s="451"/>
      <c r="WTK36" s="457"/>
      <c r="WTL36" s="457"/>
      <c r="WTM36" s="457"/>
      <c r="WTN36" s="271"/>
      <c r="WTO36" s="271"/>
      <c r="WTP36" s="451"/>
      <c r="WTQ36" s="454"/>
      <c r="WTR36" s="451"/>
      <c r="WTS36" s="454"/>
      <c r="WTT36" s="458"/>
      <c r="WTU36" s="459"/>
      <c r="WTV36" s="460"/>
      <c r="WTW36" s="461"/>
      <c r="WTX36" s="462"/>
      <c r="WTY36" s="458"/>
      <c r="WTZ36" s="451"/>
      <c r="WUA36" s="463"/>
      <c r="WUB36" s="451"/>
      <c r="WUC36" s="451"/>
      <c r="WUD36" s="453"/>
      <c r="WUF36" s="449"/>
      <c r="WUG36" s="449"/>
      <c r="WUH36" s="449"/>
      <c r="WUI36" s="450"/>
      <c r="WUJ36" s="451"/>
      <c r="WUK36" s="451"/>
      <c r="WUL36" s="451"/>
      <c r="WUM36" s="449"/>
      <c r="WUN36" s="452"/>
      <c r="WUO36" s="453"/>
      <c r="WUP36" s="454"/>
      <c r="WUQ36" s="449"/>
      <c r="WUR36" s="453"/>
      <c r="WUS36" s="453"/>
      <c r="WUT36" s="450"/>
      <c r="WUU36" s="454"/>
      <c r="WUV36" s="455"/>
      <c r="WUW36" s="453"/>
      <c r="WUX36" s="456"/>
      <c r="WUY36" s="453"/>
      <c r="WUZ36" s="456"/>
      <c r="WVA36" s="454"/>
      <c r="WVB36" s="451"/>
      <c r="WVC36" s="454"/>
      <c r="WVD36" s="450"/>
      <c r="WVE36" s="456"/>
      <c r="WVF36" s="456"/>
      <c r="WVG36" s="456"/>
      <c r="WVH36" s="456"/>
      <c r="WVI36" s="271"/>
      <c r="WVJ36" s="451"/>
      <c r="WVK36" s="454"/>
      <c r="WVL36" s="451"/>
      <c r="WVM36" s="457"/>
      <c r="WVN36" s="271"/>
      <c r="WVO36" s="451"/>
      <c r="WVP36" s="454"/>
      <c r="WVQ36" s="451"/>
      <c r="WVR36" s="457"/>
      <c r="WVS36" s="451"/>
      <c r="WVT36" s="457"/>
      <c r="WVU36" s="457"/>
      <c r="WVV36" s="457"/>
      <c r="WVW36" s="271"/>
      <c r="WVX36" s="271"/>
      <c r="WVY36" s="451"/>
      <c r="WVZ36" s="454"/>
      <c r="WWA36" s="451"/>
      <c r="WWB36" s="454"/>
      <c r="WWC36" s="458"/>
      <c r="WWD36" s="459"/>
      <c r="WWE36" s="460"/>
      <c r="WWF36" s="461"/>
      <c r="WWG36" s="462"/>
      <c r="WWH36" s="458"/>
      <c r="WWI36" s="451"/>
      <c r="WWJ36" s="463"/>
      <c r="WWK36" s="451"/>
      <c r="WWL36" s="451"/>
      <c r="WWM36" s="453"/>
      <c r="WWO36" s="449"/>
      <c r="WWP36" s="449"/>
      <c r="WWQ36" s="449"/>
      <c r="WWR36" s="450"/>
      <c r="WWS36" s="451"/>
      <c r="WWT36" s="451"/>
      <c r="WWU36" s="451"/>
      <c r="WWV36" s="449"/>
      <c r="WWW36" s="452"/>
      <c r="WWX36" s="453"/>
      <c r="WWY36" s="454"/>
      <c r="WWZ36" s="449"/>
      <c r="WXA36" s="453"/>
      <c r="WXB36" s="453"/>
      <c r="WXC36" s="450"/>
      <c r="WXD36" s="454"/>
      <c r="WXE36" s="455"/>
      <c r="WXF36" s="453"/>
      <c r="WXG36" s="456"/>
      <c r="WXH36" s="453"/>
      <c r="WXI36" s="456"/>
      <c r="WXJ36" s="454"/>
      <c r="WXK36" s="451"/>
      <c r="WXL36" s="454"/>
      <c r="WXM36" s="450"/>
      <c r="WXN36" s="456"/>
      <c r="WXO36" s="456"/>
      <c r="WXP36" s="456"/>
      <c r="WXQ36" s="456"/>
      <c r="WXR36" s="271"/>
      <c r="WXS36" s="451"/>
      <c r="WXT36" s="454"/>
      <c r="WXU36" s="451"/>
      <c r="WXV36" s="457"/>
      <c r="WXW36" s="271"/>
      <c r="WXX36" s="451"/>
      <c r="WXY36" s="454"/>
      <c r="WXZ36" s="451"/>
      <c r="WYA36" s="457"/>
      <c r="WYB36" s="451"/>
      <c r="WYC36" s="457"/>
      <c r="WYD36" s="457"/>
      <c r="WYE36" s="457"/>
      <c r="WYF36" s="271"/>
      <c r="WYG36" s="271"/>
      <c r="WYH36" s="451"/>
      <c r="WYI36" s="454"/>
      <c r="WYJ36" s="451"/>
      <c r="WYK36" s="454"/>
      <c r="WYL36" s="458"/>
      <c r="WYM36" s="459"/>
      <c r="WYN36" s="460"/>
      <c r="WYO36" s="461"/>
      <c r="WYP36" s="462"/>
      <c r="WYQ36" s="458"/>
      <c r="WYR36" s="451"/>
      <c r="WYS36" s="463"/>
      <c r="WYT36" s="451"/>
      <c r="WYU36" s="451"/>
      <c r="WYV36" s="453"/>
      <c r="WYX36" s="449"/>
      <c r="WYY36" s="449"/>
      <c r="WYZ36" s="449"/>
      <c r="WZA36" s="450"/>
      <c r="WZB36" s="451"/>
      <c r="WZC36" s="451"/>
      <c r="WZD36" s="451"/>
      <c r="WZE36" s="449"/>
      <c r="WZF36" s="452"/>
      <c r="WZG36" s="453"/>
      <c r="WZH36" s="454"/>
      <c r="WZI36" s="449"/>
      <c r="WZJ36" s="453"/>
      <c r="WZK36" s="453"/>
      <c r="WZL36" s="450"/>
      <c r="WZM36" s="454"/>
      <c r="WZN36" s="455"/>
      <c r="WZO36" s="453"/>
      <c r="WZP36" s="456"/>
      <c r="WZQ36" s="453"/>
      <c r="WZR36" s="456"/>
      <c r="WZS36" s="454"/>
      <c r="WZT36" s="451"/>
      <c r="WZU36" s="454"/>
      <c r="WZV36" s="450"/>
      <c r="WZW36" s="456"/>
      <c r="WZX36" s="456"/>
      <c r="WZY36" s="456"/>
      <c r="WZZ36" s="456"/>
      <c r="XAA36" s="271"/>
      <c r="XAB36" s="451"/>
      <c r="XAC36" s="454"/>
      <c r="XAD36" s="451"/>
      <c r="XAE36" s="457"/>
      <c r="XAF36" s="271"/>
      <c r="XAG36" s="451"/>
      <c r="XAH36" s="454"/>
      <c r="XAI36" s="451"/>
      <c r="XAJ36" s="457"/>
      <c r="XAK36" s="451"/>
      <c r="XAL36" s="457"/>
      <c r="XAM36" s="457"/>
      <c r="XAN36" s="457"/>
      <c r="XAO36" s="271"/>
      <c r="XAP36" s="271"/>
      <c r="XAQ36" s="451"/>
      <c r="XAR36" s="454"/>
      <c r="XAS36" s="451"/>
      <c r="XAT36" s="454"/>
      <c r="XAU36" s="458"/>
      <c r="XAV36" s="459"/>
      <c r="XAW36" s="460"/>
      <c r="XAX36" s="461"/>
      <c r="XAY36" s="462"/>
      <c r="XAZ36" s="458"/>
      <c r="XBA36" s="451"/>
      <c r="XBB36" s="463"/>
      <c r="XBC36" s="451"/>
      <c r="XBD36" s="451"/>
      <c r="XBE36" s="453"/>
      <c r="XBG36" s="449"/>
      <c r="XBH36" s="449"/>
      <c r="XBI36" s="449"/>
      <c r="XBJ36" s="450"/>
      <c r="XBK36" s="451"/>
      <c r="XBL36" s="451"/>
      <c r="XBM36" s="451"/>
      <c r="XBN36" s="449"/>
      <c r="XBO36" s="452"/>
      <c r="XBP36" s="453"/>
      <c r="XBQ36" s="454"/>
      <c r="XBR36" s="449"/>
      <c r="XBS36" s="453"/>
      <c r="XBT36" s="453"/>
      <c r="XBU36" s="450"/>
      <c r="XBV36" s="454"/>
      <c r="XBW36" s="455"/>
      <c r="XBX36" s="453"/>
      <c r="XBY36" s="456"/>
      <c r="XBZ36" s="453"/>
      <c r="XCA36" s="456"/>
      <c r="XCB36" s="454"/>
      <c r="XCC36" s="451"/>
      <c r="XCD36" s="454"/>
      <c r="XCE36" s="450"/>
      <c r="XCF36" s="456"/>
      <c r="XCG36" s="456"/>
      <c r="XCH36" s="456"/>
      <c r="XCI36" s="456"/>
      <c r="XCJ36" s="271"/>
      <c r="XCK36" s="451"/>
      <c r="XCL36" s="454"/>
      <c r="XCM36" s="451"/>
      <c r="XCN36" s="457"/>
      <c r="XCO36" s="271"/>
      <c r="XCP36" s="451"/>
      <c r="XCQ36" s="454"/>
      <c r="XCR36" s="451"/>
      <c r="XCS36" s="457"/>
      <c r="XCT36" s="451"/>
      <c r="XCU36" s="457"/>
      <c r="XCV36" s="457"/>
      <c r="XCW36" s="457"/>
      <c r="XCX36" s="271"/>
      <c r="XCY36" s="271"/>
      <c r="XCZ36" s="451"/>
      <c r="XDA36" s="454"/>
      <c r="XDB36" s="451"/>
      <c r="XDC36" s="454"/>
      <c r="XDD36" s="458"/>
      <c r="XDE36" s="459"/>
      <c r="XDF36" s="460"/>
      <c r="XDG36" s="461"/>
      <c r="XDH36" s="462"/>
      <c r="XDI36" s="458"/>
      <c r="XDJ36" s="451"/>
      <c r="XDK36" s="463"/>
      <c r="XDL36" s="451"/>
      <c r="XDM36" s="451"/>
      <c r="XDN36" s="453"/>
      <c r="XDP36" s="449"/>
      <c r="XDQ36" s="449"/>
      <c r="XDR36" s="449"/>
      <c r="XDS36" s="450"/>
      <c r="XDT36" s="451"/>
      <c r="XDU36" s="451"/>
      <c r="XDV36" s="451"/>
      <c r="XDW36" s="449"/>
      <c r="XDX36" s="452"/>
      <c r="XDY36" s="453"/>
      <c r="XDZ36" s="454"/>
      <c r="XEA36" s="449"/>
      <c r="XEB36" s="453"/>
      <c r="XEC36" s="453"/>
      <c r="XED36" s="450"/>
      <c r="XEE36" s="454"/>
      <c r="XEF36" s="455"/>
      <c r="XEG36" s="453"/>
      <c r="XEH36" s="456"/>
      <c r="XEI36" s="453"/>
      <c r="XEJ36" s="456"/>
      <c r="XEK36" s="454"/>
      <c r="XEL36" s="451"/>
      <c r="XEM36" s="454"/>
      <c r="XEN36" s="450"/>
      <c r="XEO36" s="456"/>
      <c r="XEP36" s="456"/>
      <c r="XEQ36" s="456"/>
      <c r="XER36" s="456"/>
      <c r="XES36" s="271"/>
      <c r="XET36" s="451"/>
      <c r="XEU36" s="454"/>
      <c r="XEV36" s="451"/>
      <c r="XEW36" s="457"/>
      <c r="XEX36" s="271"/>
    </row>
    <row r="37" spans="2:16378" x14ac:dyDescent="0.25">
      <c r="B37" s="221">
        <v>2025</v>
      </c>
      <c r="C37" s="221">
        <v>891780111</v>
      </c>
      <c r="D37" s="221" t="s">
        <v>78</v>
      </c>
      <c r="E37" s="67" t="s">
        <v>8209</v>
      </c>
      <c r="F37" s="65" t="s">
        <v>8208</v>
      </c>
      <c r="G37" s="65">
        <v>0</v>
      </c>
      <c r="H37" s="65" t="s">
        <v>81</v>
      </c>
      <c r="I37" s="221" t="s">
        <v>82</v>
      </c>
      <c r="J37" s="220" t="s">
        <v>83</v>
      </c>
      <c r="K37" s="66" t="s">
        <v>8186</v>
      </c>
      <c r="L37" s="68">
        <v>19450000</v>
      </c>
      <c r="M37" s="221" t="s">
        <v>85</v>
      </c>
      <c r="N37" s="66" t="s">
        <v>8207</v>
      </c>
      <c r="O37" s="66">
        <v>9878209</v>
      </c>
      <c r="P37" s="66">
        <v>1433</v>
      </c>
      <c r="Q37" s="70">
        <v>45841</v>
      </c>
      <c r="R37" s="66">
        <v>155600000</v>
      </c>
      <c r="S37" s="70">
        <v>45852</v>
      </c>
      <c r="T37" s="68">
        <v>19450000</v>
      </c>
      <c r="U37" s="65" t="s">
        <v>87</v>
      </c>
      <c r="V37" s="68">
        <v>57420478</v>
      </c>
      <c r="W37" s="67" t="s">
        <v>8151</v>
      </c>
      <c r="X37" s="70">
        <v>45849</v>
      </c>
      <c r="Y37" s="70">
        <v>45853</v>
      </c>
      <c r="Z37" s="70" t="s">
        <v>89</v>
      </c>
      <c r="AA37" s="70">
        <v>45991</v>
      </c>
      <c r="AB37" s="49">
        <f t="shared" si="0"/>
        <v>138</v>
      </c>
      <c r="AC37" s="65">
        <v>0</v>
      </c>
      <c r="AD37" s="68">
        <v>0</v>
      </c>
      <c r="AE37" s="65">
        <v>0</v>
      </c>
      <c r="AF37" s="78" t="s">
        <v>89</v>
      </c>
      <c r="AG37" s="49">
        <f t="shared" si="1"/>
        <v>0</v>
      </c>
      <c r="AH37" s="65">
        <v>0</v>
      </c>
      <c r="AI37" s="68">
        <v>0</v>
      </c>
      <c r="AJ37" s="65" t="s">
        <v>89</v>
      </c>
      <c r="AK37" s="78" t="s">
        <v>89</v>
      </c>
      <c r="AL37" s="65">
        <v>0</v>
      </c>
      <c r="AM37" s="78" t="s">
        <v>89</v>
      </c>
      <c r="AN37" s="78" t="s">
        <v>89</v>
      </c>
      <c r="AO37" s="78" t="s">
        <v>89</v>
      </c>
      <c r="AP37" s="49">
        <f t="shared" si="2"/>
        <v>0</v>
      </c>
      <c r="AQ37" s="49">
        <f>+L37+AD37-AI37</f>
        <v>19450000</v>
      </c>
      <c r="AR37" s="65" t="s">
        <v>87</v>
      </c>
      <c r="AS37" s="68">
        <v>19450000</v>
      </c>
      <c r="AT37" s="65" t="s">
        <v>87</v>
      </c>
      <c r="AU37" s="68">
        <v>0</v>
      </c>
      <c r="AV37" s="75" t="s">
        <v>89</v>
      </c>
      <c r="AW37" s="267">
        <v>3890000</v>
      </c>
      <c r="AX37" s="79">
        <f t="shared" si="3"/>
        <v>15560000</v>
      </c>
      <c r="AY37" s="223">
        <f t="shared" si="4"/>
        <v>0.2</v>
      </c>
      <c r="AZ37" s="74">
        <v>0.2</v>
      </c>
      <c r="BA37" s="75" t="s">
        <v>89</v>
      </c>
      <c r="BB37" s="65" t="s">
        <v>108</v>
      </c>
      <c r="BC37" s="400" t="s">
        <v>8206</v>
      </c>
      <c r="BD37" s="65" t="s">
        <v>87</v>
      </c>
      <c r="BE37" s="65" t="s">
        <v>87</v>
      </c>
      <c r="BF37" s="449"/>
      <c r="BG37" s="449"/>
      <c r="BH37" s="450"/>
      <c r="BI37" s="451"/>
      <c r="BJ37" s="451"/>
      <c r="BK37" s="451"/>
      <c r="BL37" s="449"/>
      <c r="BM37" s="452"/>
      <c r="BN37" s="453"/>
      <c r="BO37" s="454"/>
      <c r="BP37" s="449"/>
      <c r="BQ37" s="453"/>
      <c r="BR37" s="453"/>
      <c r="BS37" s="450"/>
      <c r="BT37" s="454"/>
      <c r="BU37" s="455"/>
      <c r="BV37" s="453"/>
      <c r="BW37" s="456"/>
      <c r="BX37" s="453"/>
      <c r="BY37" s="456"/>
      <c r="BZ37" s="454"/>
      <c r="CA37" s="451"/>
      <c r="CB37" s="454"/>
      <c r="CC37" s="450"/>
      <c r="CD37" s="456"/>
      <c r="CE37" s="456"/>
      <c r="CF37" s="456"/>
      <c r="CG37" s="456"/>
      <c r="CH37" s="271"/>
      <c r="CI37" s="451"/>
      <c r="CJ37" s="454"/>
      <c r="CK37" s="451"/>
      <c r="CL37" s="457"/>
      <c r="CM37" s="271"/>
      <c r="CN37" s="451"/>
      <c r="CO37" s="454"/>
      <c r="CP37" s="451"/>
      <c r="CQ37" s="457"/>
      <c r="CR37" s="451"/>
      <c r="CS37" s="457"/>
      <c r="CT37" s="457"/>
      <c r="CU37" s="457"/>
      <c r="CV37" s="271"/>
      <c r="CW37" s="271"/>
      <c r="CX37" s="451"/>
      <c r="CY37" s="454"/>
      <c r="CZ37" s="451"/>
      <c r="DA37" s="454"/>
      <c r="DB37" s="458"/>
      <c r="DC37" s="459"/>
      <c r="DD37" s="460"/>
      <c r="DE37" s="461"/>
      <c r="DF37" s="462"/>
      <c r="DG37" s="458"/>
      <c r="DH37" s="451"/>
      <c r="DI37" s="463"/>
      <c r="DJ37" s="451"/>
      <c r="DK37" s="451"/>
      <c r="DL37" s="453"/>
      <c r="DN37" s="449"/>
      <c r="DO37" s="449"/>
      <c r="DP37" s="449"/>
      <c r="DQ37" s="450"/>
      <c r="DR37" s="451"/>
      <c r="DS37" s="451"/>
      <c r="DT37" s="451"/>
      <c r="DU37" s="449"/>
      <c r="DV37" s="452"/>
      <c r="DW37" s="453"/>
      <c r="DX37" s="454"/>
      <c r="DY37" s="449"/>
      <c r="DZ37" s="453"/>
      <c r="EA37" s="453"/>
      <c r="EB37" s="450"/>
      <c r="EC37" s="454"/>
      <c r="ED37" s="455"/>
      <c r="EE37" s="453"/>
      <c r="EF37" s="456"/>
      <c r="EG37" s="453"/>
      <c r="EH37" s="456"/>
      <c r="EI37" s="454"/>
      <c r="EJ37" s="451"/>
      <c r="EK37" s="454"/>
      <c r="EL37" s="450"/>
      <c r="EM37" s="456"/>
      <c r="EN37" s="456"/>
      <c r="EO37" s="456"/>
      <c r="EP37" s="456"/>
      <c r="EQ37" s="271"/>
      <c r="ER37" s="451"/>
      <c r="ES37" s="454"/>
      <c r="ET37" s="451"/>
      <c r="EU37" s="457"/>
      <c r="EV37" s="271"/>
      <c r="EW37" s="451"/>
      <c r="EX37" s="454"/>
      <c r="EY37" s="451"/>
      <c r="EZ37" s="457"/>
      <c r="FA37" s="451"/>
      <c r="FB37" s="457"/>
      <c r="FC37" s="457"/>
      <c r="FD37" s="457"/>
      <c r="FE37" s="271"/>
      <c r="FF37" s="271"/>
      <c r="FG37" s="451"/>
      <c r="FH37" s="454"/>
      <c r="FI37" s="451"/>
      <c r="FJ37" s="454"/>
      <c r="FK37" s="458"/>
      <c r="FL37" s="459"/>
      <c r="FM37" s="460"/>
      <c r="FN37" s="461"/>
      <c r="FO37" s="462"/>
      <c r="FP37" s="458"/>
      <c r="FQ37" s="451"/>
      <c r="FR37" s="463"/>
      <c r="FS37" s="451"/>
      <c r="FT37" s="451"/>
      <c r="FU37" s="453"/>
      <c r="FW37" s="449"/>
      <c r="FX37" s="449"/>
      <c r="FY37" s="449"/>
      <c r="FZ37" s="450"/>
      <c r="GA37" s="451"/>
      <c r="GB37" s="451"/>
      <c r="GC37" s="451"/>
      <c r="GD37" s="449"/>
      <c r="GE37" s="452"/>
      <c r="GF37" s="453"/>
      <c r="GG37" s="454"/>
      <c r="GH37" s="449"/>
      <c r="GI37" s="453"/>
      <c r="GJ37" s="453"/>
      <c r="GK37" s="450"/>
      <c r="GL37" s="454"/>
      <c r="GM37" s="455"/>
      <c r="GN37" s="453"/>
      <c r="GO37" s="456"/>
      <c r="GP37" s="453"/>
      <c r="GQ37" s="456"/>
      <c r="GR37" s="454"/>
      <c r="GS37" s="451"/>
      <c r="GT37" s="454"/>
      <c r="GU37" s="450"/>
      <c r="GV37" s="456"/>
      <c r="GW37" s="456"/>
      <c r="GX37" s="456"/>
      <c r="GY37" s="456"/>
      <c r="GZ37" s="271"/>
      <c r="HA37" s="451"/>
      <c r="HB37" s="454"/>
      <c r="HC37" s="451"/>
      <c r="HD37" s="457"/>
      <c r="HE37" s="271"/>
      <c r="HF37" s="451"/>
      <c r="HG37" s="454"/>
      <c r="HH37" s="451"/>
      <c r="HI37" s="457"/>
      <c r="HJ37" s="451"/>
      <c r="HK37" s="457"/>
      <c r="HL37" s="457"/>
      <c r="HM37" s="457"/>
      <c r="HN37" s="271"/>
      <c r="HO37" s="271"/>
      <c r="HP37" s="451"/>
      <c r="HQ37" s="454"/>
      <c r="HR37" s="451"/>
      <c r="HS37" s="454"/>
      <c r="HT37" s="458"/>
      <c r="HU37" s="459"/>
      <c r="HV37" s="460"/>
      <c r="HW37" s="461"/>
      <c r="HX37" s="462"/>
      <c r="HY37" s="458"/>
      <c r="HZ37" s="451"/>
      <c r="IA37" s="463"/>
      <c r="IB37" s="451"/>
      <c r="IC37" s="451"/>
      <c r="ID37" s="453"/>
      <c r="IF37" s="449"/>
      <c r="IG37" s="449"/>
      <c r="IH37" s="449"/>
      <c r="II37" s="450"/>
      <c r="IJ37" s="451"/>
      <c r="IK37" s="451"/>
      <c r="IL37" s="451"/>
      <c r="IM37" s="449"/>
      <c r="IN37" s="452"/>
      <c r="IO37" s="453"/>
      <c r="IP37" s="454"/>
      <c r="IQ37" s="449"/>
      <c r="IR37" s="453"/>
      <c r="IS37" s="453"/>
      <c r="IT37" s="450"/>
      <c r="IU37" s="454"/>
      <c r="IV37" s="455"/>
      <c r="IW37" s="453"/>
      <c r="IX37" s="456"/>
      <c r="IY37" s="453"/>
      <c r="IZ37" s="456"/>
      <c r="JA37" s="454"/>
      <c r="JB37" s="451"/>
      <c r="JC37" s="454"/>
      <c r="JD37" s="450"/>
      <c r="JE37" s="456"/>
      <c r="JF37" s="456"/>
      <c r="JG37" s="456"/>
      <c r="JH37" s="456"/>
      <c r="JI37" s="271"/>
      <c r="JJ37" s="451"/>
      <c r="JK37" s="454"/>
      <c r="JL37" s="451"/>
      <c r="JM37" s="457"/>
      <c r="JN37" s="271"/>
      <c r="JO37" s="451"/>
      <c r="JP37" s="454"/>
      <c r="JQ37" s="451"/>
      <c r="JR37" s="457"/>
      <c r="JS37" s="451"/>
      <c r="JT37" s="457"/>
      <c r="JU37" s="457"/>
      <c r="JV37" s="457"/>
      <c r="JW37" s="271"/>
      <c r="JX37" s="271"/>
      <c r="JY37" s="451"/>
      <c r="JZ37" s="454"/>
      <c r="KA37" s="451"/>
      <c r="KB37" s="454"/>
      <c r="KC37" s="458"/>
      <c r="KD37" s="459"/>
      <c r="KE37" s="460"/>
      <c r="KF37" s="461"/>
      <c r="KG37" s="462"/>
      <c r="KH37" s="458"/>
      <c r="KI37" s="451"/>
      <c r="KJ37" s="463"/>
      <c r="KK37" s="451"/>
      <c r="KL37" s="451"/>
      <c r="KM37" s="453"/>
      <c r="KO37" s="449"/>
      <c r="KP37" s="449"/>
      <c r="KQ37" s="449"/>
      <c r="KR37" s="450"/>
      <c r="KS37" s="451"/>
      <c r="KT37" s="451"/>
      <c r="KU37" s="451"/>
      <c r="KV37" s="449"/>
      <c r="KW37" s="452"/>
      <c r="KX37" s="453"/>
      <c r="KY37" s="454"/>
      <c r="KZ37" s="449"/>
      <c r="LA37" s="453"/>
      <c r="LB37" s="453"/>
      <c r="LC37" s="450"/>
      <c r="LD37" s="454"/>
      <c r="LE37" s="455"/>
      <c r="LF37" s="453"/>
      <c r="LG37" s="456"/>
      <c r="LH37" s="453"/>
      <c r="LI37" s="456"/>
      <c r="LJ37" s="454"/>
      <c r="LK37" s="451"/>
      <c r="LL37" s="454"/>
      <c r="LM37" s="450"/>
      <c r="LN37" s="456"/>
      <c r="LO37" s="456"/>
      <c r="LP37" s="456"/>
      <c r="LQ37" s="456"/>
      <c r="LR37" s="271"/>
      <c r="LS37" s="451"/>
      <c r="LT37" s="454"/>
      <c r="LU37" s="451"/>
      <c r="LV37" s="457"/>
      <c r="LW37" s="271"/>
      <c r="LX37" s="451"/>
      <c r="LY37" s="454"/>
      <c r="LZ37" s="451"/>
      <c r="MA37" s="457"/>
      <c r="MB37" s="451"/>
      <c r="MC37" s="457"/>
      <c r="MD37" s="457"/>
      <c r="ME37" s="457"/>
      <c r="MF37" s="271"/>
      <c r="MG37" s="271"/>
      <c r="MH37" s="451"/>
      <c r="MI37" s="454"/>
      <c r="MJ37" s="451"/>
      <c r="MK37" s="454"/>
      <c r="ML37" s="458"/>
      <c r="MM37" s="459"/>
      <c r="MN37" s="460"/>
      <c r="MO37" s="461"/>
      <c r="MP37" s="462"/>
      <c r="MQ37" s="458"/>
      <c r="MR37" s="451"/>
      <c r="MS37" s="463"/>
      <c r="MT37" s="451"/>
      <c r="MU37" s="451"/>
      <c r="MV37" s="453"/>
      <c r="MX37" s="449"/>
      <c r="MY37" s="449"/>
      <c r="MZ37" s="449"/>
      <c r="NA37" s="450"/>
      <c r="NB37" s="451"/>
      <c r="NC37" s="451"/>
      <c r="ND37" s="451"/>
      <c r="NE37" s="449"/>
      <c r="NF37" s="452"/>
      <c r="NG37" s="453"/>
      <c r="NH37" s="454"/>
      <c r="NI37" s="449"/>
      <c r="NJ37" s="453"/>
      <c r="NK37" s="453"/>
      <c r="NL37" s="450"/>
      <c r="NM37" s="454"/>
      <c r="NN37" s="455"/>
      <c r="NO37" s="453"/>
      <c r="NP37" s="456"/>
      <c r="NQ37" s="453"/>
      <c r="NR37" s="456"/>
      <c r="NS37" s="454"/>
      <c r="NT37" s="451"/>
      <c r="NU37" s="454"/>
      <c r="NV37" s="450"/>
      <c r="NW37" s="456"/>
      <c r="NX37" s="456"/>
      <c r="NY37" s="456"/>
      <c r="NZ37" s="456"/>
      <c r="OA37" s="271"/>
      <c r="OB37" s="451"/>
      <c r="OC37" s="454"/>
      <c r="OD37" s="451"/>
      <c r="OE37" s="457"/>
      <c r="OF37" s="271"/>
      <c r="OG37" s="451"/>
      <c r="OH37" s="454"/>
      <c r="OI37" s="451"/>
      <c r="OJ37" s="457"/>
      <c r="OK37" s="451"/>
      <c r="OL37" s="457"/>
      <c r="OM37" s="457"/>
      <c r="ON37" s="457"/>
      <c r="OO37" s="271"/>
      <c r="OP37" s="271"/>
      <c r="OQ37" s="451"/>
      <c r="OR37" s="454"/>
      <c r="OS37" s="451"/>
      <c r="OT37" s="454"/>
      <c r="OU37" s="458"/>
      <c r="OV37" s="459"/>
      <c r="OW37" s="460"/>
      <c r="OX37" s="461"/>
      <c r="OY37" s="462"/>
      <c r="OZ37" s="458"/>
      <c r="PA37" s="451"/>
      <c r="PB37" s="463"/>
      <c r="PC37" s="451"/>
      <c r="PD37" s="451"/>
      <c r="PE37" s="453"/>
      <c r="PG37" s="449"/>
      <c r="PH37" s="449"/>
      <c r="PI37" s="449"/>
      <c r="PJ37" s="450"/>
      <c r="PK37" s="451"/>
      <c r="PL37" s="451"/>
      <c r="PM37" s="451"/>
      <c r="PN37" s="449"/>
      <c r="PO37" s="452"/>
      <c r="PP37" s="453"/>
      <c r="PQ37" s="454"/>
      <c r="PR37" s="449"/>
      <c r="PS37" s="453"/>
      <c r="PT37" s="453"/>
      <c r="PU37" s="450"/>
      <c r="PV37" s="454"/>
      <c r="PW37" s="455"/>
      <c r="PX37" s="453"/>
      <c r="PY37" s="456"/>
      <c r="PZ37" s="453"/>
      <c r="QA37" s="456"/>
      <c r="QB37" s="454"/>
      <c r="QC37" s="451"/>
      <c r="QD37" s="454"/>
      <c r="QE37" s="450"/>
      <c r="QF37" s="456"/>
      <c r="QG37" s="456"/>
      <c r="QH37" s="456"/>
      <c r="QI37" s="456"/>
      <c r="QJ37" s="271"/>
      <c r="QK37" s="451"/>
      <c r="QL37" s="454"/>
      <c r="QM37" s="451"/>
      <c r="QN37" s="457"/>
      <c r="QO37" s="271"/>
      <c r="QP37" s="451"/>
      <c r="QQ37" s="454"/>
      <c r="QR37" s="451"/>
      <c r="QS37" s="457"/>
      <c r="QT37" s="451"/>
      <c r="QU37" s="457"/>
      <c r="QV37" s="457"/>
      <c r="QW37" s="457"/>
      <c r="QX37" s="271"/>
      <c r="QY37" s="271"/>
      <c r="QZ37" s="451"/>
      <c r="RA37" s="454"/>
      <c r="RB37" s="451"/>
      <c r="RC37" s="454"/>
      <c r="RD37" s="458"/>
      <c r="RE37" s="459"/>
      <c r="RF37" s="460"/>
      <c r="RG37" s="461"/>
      <c r="RH37" s="462"/>
      <c r="RI37" s="458"/>
      <c r="RJ37" s="451"/>
      <c r="RK37" s="463"/>
      <c r="RL37" s="451"/>
      <c r="RM37" s="451"/>
      <c r="RN37" s="453"/>
      <c r="RP37" s="449"/>
      <c r="RQ37" s="449"/>
      <c r="RR37" s="449"/>
      <c r="RS37" s="450"/>
      <c r="RT37" s="451"/>
      <c r="RU37" s="451"/>
      <c r="RV37" s="451"/>
      <c r="RW37" s="449"/>
      <c r="RX37" s="452"/>
      <c r="RY37" s="453"/>
      <c r="RZ37" s="454"/>
      <c r="SA37" s="449"/>
      <c r="SB37" s="453"/>
      <c r="SC37" s="453"/>
      <c r="SD37" s="450"/>
      <c r="SE37" s="454"/>
      <c r="SF37" s="455"/>
      <c r="SG37" s="453"/>
      <c r="SH37" s="456"/>
      <c r="SI37" s="453"/>
      <c r="SJ37" s="456"/>
      <c r="SK37" s="454"/>
      <c r="SL37" s="451"/>
      <c r="SM37" s="454"/>
      <c r="SN37" s="450"/>
      <c r="SO37" s="456"/>
      <c r="SP37" s="456"/>
      <c r="SQ37" s="456"/>
      <c r="SR37" s="456"/>
      <c r="SS37" s="271"/>
      <c r="ST37" s="451"/>
      <c r="SU37" s="454"/>
      <c r="SV37" s="451"/>
      <c r="SW37" s="457"/>
      <c r="SX37" s="271"/>
      <c r="SY37" s="451"/>
      <c r="SZ37" s="454"/>
      <c r="TA37" s="451"/>
      <c r="TB37" s="457"/>
      <c r="TC37" s="451"/>
      <c r="TD37" s="457"/>
      <c r="TE37" s="457"/>
      <c r="TF37" s="457"/>
      <c r="TG37" s="271"/>
      <c r="TH37" s="271"/>
      <c r="TI37" s="451"/>
      <c r="TJ37" s="454"/>
      <c r="TK37" s="451"/>
      <c r="TL37" s="454"/>
      <c r="TM37" s="458"/>
      <c r="TN37" s="459"/>
      <c r="TO37" s="460"/>
      <c r="TP37" s="461"/>
      <c r="TQ37" s="462"/>
      <c r="TR37" s="458"/>
      <c r="TS37" s="451"/>
      <c r="TT37" s="463"/>
      <c r="TU37" s="451"/>
      <c r="TV37" s="451"/>
      <c r="TW37" s="453"/>
      <c r="TY37" s="449"/>
      <c r="TZ37" s="449"/>
      <c r="UA37" s="449"/>
      <c r="UB37" s="450"/>
      <c r="UC37" s="451"/>
      <c r="UD37" s="451"/>
      <c r="UE37" s="451"/>
      <c r="UF37" s="449"/>
      <c r="UG37" s="452"/>
      <c r="UH37" s="453"/>
      <c r="UI37" s="454"/>
      <c r="UJ37" s="449"/>
      <c r="UK37" s="453"/>
      <c r="UL37" s="453"/>
      <c r="UM37" s="450"/>
      <c r="UN37" s="454"/>
      <c r="UO37" s="455"/>
      <c r="UP37" s="453"/>
      <c r="UQ37" s="456"/>
      <c r="UR37" s="453"/>
      <c r="US37" s="456"/>
      <c r="UT37" s="454"/>
      <c r="UU37" s="451"/>
      <c r="UV37" s="454"/>
      <c r="UW37" s="450"/>
      <c r="UX37" s="456"/>
      <c r="UY37" s="456"/>
      <c r="UZ37" s="456"/>
      <c r="VA37" s="456"/>
      <c r="VB37" s="271"/>
      <c r="VC37" s="451"/>
      <c r="VD37" s="454"/>
      <c r="VE37" s="451"/>
      <c r="VF37" s="457"/>
      <c r="VG37" s="271"/>
      <c r="VH37" s="451"/>
      <c r="VI37" s="454"/>
      <c r="VJ37" s="451"/>
      <c r="VK37" s="457"/>
      <c r="VL37" s="451"/>
      <c r="VM37" s="457"/>
      <c r="VN37" s="457"/>
      <c r="VO37" s="457"/>
      <c r="VP37" s="271"/>
      <c r="VQ37" s="271"/>
      <c r="VR37" s="451"/>
      <c r="VS37" s="454"/>
      <c r="VT37" s="451"/>
      <c r="VU37" s="454"/>
      <c r="VV37" s="458"/>
      <c r="VW37" s="459"/>
      <c r="VX37" s="460"/>
      <c r="VY37" s="461"/>
      <c r="VZ37" s="462"/>
      <c r="WA37" s="458"/>
      <c r="WB37" s="451"/>
      <c r="WC37" s="463"/>
      <c r="WD37" s="451"/>
      <c r="WE37" s="451"/>
      <c r="WF37" s="453"/>
      <c r="WH37" s="449"/>
      <c r="WI37" s="449"/>
      <c r="WJ37" s="449"/>
      <c r="WK37" s="450"/>
      <c r="WL37" s="451"/>
      <c r="WM37" s="451"/>
      <c r="WN37" s="451"/>
      <c r="WO37" s="449"/>
      <c r="WP37" s="452"/>
      <c r="WQ37" s="453"/>
      <c r="WR37" s="454"/>
      <c r="WS37" s="449"/>
      <c r="WT37" s="453"/>
      <c r="WU37" s="453"/>
      <c r="WV37" s="450"/>
      <c r="WW37" s="454"/>
      <c r="WX37" s="455"/>
      <c r="WY37" s="453"/>
      <c r="WZ37" s="456"/>
      <c r="XA37" s="453"/>
      <c r="XB37" s="456"/>
      <c r="XC37" s="454"/>
      <c r="XD37" s="451"/>
      <c r="XE37" s="454"/>
      <c r="XF37" s="450"/>
      <c r="XG37" s="456"/>
      <c r="XH37" s="456"/>
      <c r="XI37" s="456"/>
      <c r="XJ37" s="456"/>
      <c r="XK37" s="271"/>
      <c r="XL37" s="451"/>
      <c r="XM37" s="454"/>
      <c r="XN37" s="451"/>
      <c r="XO37" s="457"/>
      <c r="XP37" s="271"/>
      <c r="XQ37" s="451"/>
      <c r="XR37" s="454"/>
      <c r="XS37" s="451"/>
      <c r="XT37" s="457"/>
      <c r="XU37" s="451"/>
      <c r="XV37" s="457"/>
      <c r="XW37" s="457"/>
      <c r="XX37" s="457"/>
      <c r="XY37" s="271"/>
      <c r="XZ37" s="271"/>
      <c r="YA37" s="451"/>
      <c r="YB37" s="454"/>
      <c r="YC37" s="451"/>
      <c r="YD37" s="454"/>
      <c r="YE37" s="458"/>
      <c r="YF37" s="459"/>
      <c r="YG37" s="460"/>
      <c r="YH37" s="461"/>
      <c r="YI37" s="462"/>
      <c r="YJ37" s="458"/>
      <c r="YK37" s="451"/>
      <c r="YL37" s="463"/>
      <c r="YM37" s="451"/>
      <c r="YN37" s="451"/>
      <c r="YO37" s="453"/>
      <c r="YQ37" s="449"/>
      <c r="YR37" s="449"/>
      <c r="YS37" s="449"/>
      <c r="YT37" s="450"/>
      <c r="YU37" s="451"/>
      <c r="YV37" s="451"/>
      <c r="YW37" s="451"/>
      <c r="YX37" s="449"/>
      <c r="YY37" s="452"/>
      <c r="YZ37" s="453"/>
      <c r="ZA37" s="454"/>
      <c r="ZB37" s="449"/>
      <c r="ZC37" s="453"/>
      <c r="ZD37" s="453"/>
      <c r="ZE37" s="450"/>
      <c r="ZF37" s="454"/>
      <c r="ZG37" s="455"/>
      <c r="ZH37" s="453"/>
      <c r="ZI37" s="456"/>
      <c r="ZJ37" s="453"/>
      <c r="ZK37" s="456"/>
      <c r="ZL37" s="454"/>
      <c r="ZM37" s="451"/>
      <c r="ZN37" s="454"/>
      <c r="ZO37" s="450"/>
      <c r="ZP37" s="456"/>
      <c r="ZQ37" s="456"/>
      <c r="ZR37" s="456"/>
      <c r="ZS37" s="456"/>
      <c r="ZT37" s="271"/>
      <c r="ZU37" s="451"/>
      <c r="ZV37" s="454"/>
      <c r="ZW37" s="451"/>
      <c r="ZX37" s="457"/>
      <c r="ZY37" s="271"/>
      <c r="ZZ37" s="451"/>
      <c r="AAA37" s="454"/>
      <c r="AAB37" s="451"/>
      <c r="AAC37" s="457"/>
      <c r="AAD37" s="451"/>
      <c r="AAE37" s="457"/>
      <c r="AAF37" s="457"/>
      <c r="AAG37" s="457"/>
      <c r="AAH37" s="271"/>
      <c r="AAI37" s="271"/>
      <c r="AAJ37" s="451"/>
      <c r="AAK37" s="454"/>
      <c r="AAL37" s="451"/>
      <c r="AAM37" s="454"/>
      <c r="AAN37" s="458"/>
      <c r="AAO37" s="459"/>
      <c r="AAP37" s="460"/>
      <c r="AAQ37" s="461"/>
      <c r="AAR37" s="462"/>
      <c r="AAS37" s="458"/>
      <c r="AAT37" s="451"/>
      <c r="AAU37" s="463"/>
      <c r="AAV37" s="451"/>
      <c r="AAW37" s="451"/>
      <c r="AAX37" s="453"/>
      <c r="AAZ37" s="449"/>
      <c r="ABA37" s="449"/>
      <c r="ABB37" s="449"/>
      <c r="ABC37" s="450"/>
      <c r="ABD37" s="451"/>
      <c r="ABE37" s="451"/>
      <c r="ABF37" s="451"/>
      <c r="ABG37" s="449"/>
      <c r="ABH37" s="452"/>
      <c r="ABI37" s="453"/>
      <c r="ABJ37" s="454"/>
      <c r="ABK37" s="449"/>
      <c r="ABL37" s="453"/>
      <c r="ABM37" s="453"/>
      <c r="ABN37" s="450"/>
      <c r="ABO37" s="454"/>
      <c r="ABP37" s="455"/>
      <c r="ABQ37" s="453"/>
      <c r="ABR37" s="456"/>
      <c r="ABS37" s="453"/>
      <c r="ABT37" s="456"/>
      <c r="ABU37" s="454"/>
      <c r="ABV37" s="451"/>
      <c r="ABW37" s="454"/>
      <c r="ABX37" s="450"/>
      <c r="ABY37" s="456"/>
      <c r="ABZ37" s="456"/>
      <c r="ACA37" s="456"/>
      <c r="ACB37" s="456"/>
      <c r="ACC37" s="271"/>
      <c r="ACD37" s="451"/>
      <c r="ACE37" s="454"/>
      <c r="ACF37" s="451"/>
      <c r="ACG37" s="457"/>
      <c r="ACH37" s="271"/>
      <c r="ACI37" s="451"/>
      <c r="ACJ37" s="454"/>
      <c r="ACK37" s="451"/>
      <c r="ACL37" s="457"/>
      <c r="ACM37" s="451"/>
      <c r="ACN37" s="457"/>
      <c r="ACO37" s="457"/>
      <c r="ACP37" s="457"/>
      <c r="ACQ37" s="271"/>
      <c r="ACR37" s="271"/>
      <c r="ACS37" s="451"/>
      <c r="ACT37" s="454"/>
      <c r="ACU37" s="451"/>
      <c r="ACV37" s="454"/>
      <c r="ACW37" s="458"/>
      <c r="ACX37" s="459"/>
      <c r="ACY37" s="460"/>
      <c r="ACZ37" s="461"/>
      <c r="ADA37" s="462"/>
      <c r="ADB37" s="458"/>
      <c r="ADC37" s="451"/>
      <c r="ADD37" s="463"/>
      <c r="ADE37" s="451"/>
      <c r="ADF37" s="451"/>
      <c r="ADG37" s="453"/>
      <c r="ADI37" s="449"/>
      <c r="ADJ37" s="449"/>
      <c r="ADK37" s="449"/>
      <c r="ADL37" s="450"/>
      <c r="ADM37" s="451"/>
      <c r="ADN37" s="451"/>
      <c r="ADO37" s="451"/>
      <c r="ADP37" s="449"/>
      <c r="ADQ37" s="452"/>
      <c r="ADR37" s="453"/>
      <c r="ADS37" s="454"/>
      <c r="ADT37" s="449"/>
      <c r="ADU37" s="453"/>
      <c r="ADV37" s="453"/>
      <c r="ADW37" s="450"/>
      <c r="ADX37" s="454"/>
      <c r="ADY37" s="455"/>
      <c r="ADZ37" s="453"/>
      <c r="AEA37" s="456"/>
      <c r="AEB37" s="453"/>
      <c r="AEC37" s="456"/>
      <c r="AED37" s="454"/>
      <c r="AEE37" s="451"/>
      <c r="AEF37" s="454"/>
      <c r="AEG37" s="450"/>
      <c r="AEH37" s="456"/>
      <c r="AEI37" s="456"/>
      <c r="AEJ37" s="456"/>
      <c r="AEK37" s="456"/>
      <c r="AEL37" s="271"/>
      <c r="AEM37" s="451"/>
      <c r="AEN37" s="454"/>
      <c r="AEO37" s="451"/>
      <c r="AEP37" s="457"/>
      <c r="AEQ37" s="271"/>
      <c r="AER37" s="451"/>
      <c r="AES37" s="454"/>
      <c r="AET37" s="451"/>
      <c r="AEU37" s="457"/>
      <c r="AEV37" s="451"/>
      <c r="AEW37" s="457"/>
      <c r="AEX37" s="457"/>
      <c r="AEY37" s="457"/>
      <c r="AEZ37" s="271"/>
      <c r="AFA37" s="271"/>
      <c r="AFB37" s="451"/>
      <c r="AFC37" s="454"/>
      <c r="AFD37" s="451"/>
      <c r="AFE37" s="454"/>
      <c r="AFF37" s="458"/>
      <c r="AFG37" s="459"/>
      <c r="AFH37" s="460"/>
      <c r="AFI37" s="461"/>
      <c r="AFJ37" s="462"/>
      <c r="AFK37" s="458"/>
      <c r="AFL37" s="451"/>
      <c r="AFM37" s="463"/>
      <c r="AFN37" s="451"/>
      <c r="AFO37" s="451"/>
      <c r="AFP37" s="453"/>
      <c r="AFR37" s="449"/>
      <c r="AFS37" s="449"/>
      <c r="AFT37" s="449"/>
      <c r="AFU37" s="450"/>
      <c r="AFV37" s="451"/>
      <c r="AFW37" s="451"/>
      <c r="AFX37" s="451"/>
      <c r="AFY37" s="449"/>
      <c r="AFZ37" s="452"/>
      <c r="AGA37" s="453"/>
      <c r="AGB37" s="454"/>
      <c r="AGC37" s="449"/>
      <c r="AGD37" s="453"/>
      <c r="AGE37" s="453"/>
      <c r="AGF37" s="450"/>
      <c r="AGG37" s="454"/>
      <c r="AGH37" s="455"/>
      <c r="AGI37" s="453"/>
      <c r="AGJ37" s="456"/>
      <c r="AGK37" s="453"/>
      <c r="AGL37" s="456"/>
      <c r="AGM37" s="454"/>
      <c r="AGN37" s="451"/>
      <c r="AGO37" s="454"/>
      <c r="AGP37" s="450"/>
      <c r="AGQ37" s="456"/>
      <c r="AGR37" s="456"/>
      <c r="AGS37" s="456"/>
      <c r="AGT37" s="456"/>
      <c r="AGU37" s="271"/>
      <c r="AGV37" s="451"/>
      <c r="AGW37" s="454"/>
      <c r="AGX37" s="451"/>
      <c r="AGY37" s="457"/>
      <c r="AGZ37" s="271"/>
      <c r="AHA37" s="451"/>
      <c r="AHB37" s="454"/>
      <c r="AHC37" s="451"/>
      <c r="AHD37" s="457"/>
      <c r="AHE37" s="451"/>
      <c r="AHF37" s="457"/>
      <c r="AHG37" s="457"/>
      <c r="AHH37" s="457"/>
      <c r="AHI37" s="271"/>
      <c r="AHJ37" s="271"/>
      <c r="AHK37" s="451"/>
      <c r="AHL37" s="454"/>
      <c r="AHM37" s="451"/>
      <c r="AHN37" s="454"/>
      <c r="AHO37" s="458"/>
      <c r="AHP37" s="459"/>
      <c r="AHQ37" s="460"/>
      <c r="AHR37" s="461"/>
      <c r="AHS37" s="462"/>
      <c r="AHT37" s="458"/>
      <c r="AHU37" s="451"/>
      <c r="AHV37" s="463"/>
      <c r="AHW37" s="451"/>
      <c r="AHX37" s="451"/>
      <c r="AHY37" s="453"/>
      <c r="AIA37" s="449"/>
      <c r="AIB37" s="449"/>
      <c r="AIC37" s="449"/>
      <c r="AID37" s="450"/>
      <c r="AIE37" s="451"/>
      <c r="AIF37" s="451"/>
      <c r="AIG37" s="451"/>
      <c r="AIH37" s="449"/>
      <c r="AII37" s="452"/>
      <c r="AIJ37" s="453"/>
      <c r="AIK37" s="454"/>
      <c r="AIL37" s="449"/>
      <c r="AIM37" s="453"/>
      <c r="AIN37" s="453"/>
      <c r="AIO37" s="450"/>
      <c r="AIP37" s="454"/>
      <c r="AIQ37" s="455"/>
      <c r="AIR37" s="453"/>
      <c r="AIS37" s="456"/>
      <c r="AIT37" s="453"/>
      <c r="AIU37" s="456"/>
      <c r="AIV37" s="454"/>
      <c r="AIW37" s="451"/>
      <c r="AIX37" s="454"/>
      <c r="AIY37" s="450"/>
      <c r="AIZ37" s="456"/>
      <c r="AJA37" s="456"/>
      <c r="AJB37" s="456"/>
      <c r="AJC37" s="456"/>
      <c r="AJD37" s="271"/>
      <c r="AJE37" s="451"/>
      <c r="AJF37" s="454"/>
      <c r="AJG37" s="451"/>
      <c r="AJH37" s="457"/>
      <c r="AJI37" s="271"/>
      <c r="AJJ37" s="451"/>
      <c r="AJK37" s="454"/>
      <c r="AJL37" s="451"/>
      <c r="AJM37" s="457"/>
      <c r="AJN37" s="451"/>
      <c r="AJO37" s="457"/>
      <c r="AJP37" s="457"/>
      <c r="AJQ37" s="457"/>
      <c r="AJR37" s="271"/>
      <c r="AJS37" s="271"/>
      <c r="AJT37" s="451"/>
      <c r="AJU37" s="454"/>
      <c r="AJV37" s="451"/>
      <c r="AJW37" s="454"/>
      <c r="AJX37" s="458"/>
      <c r="AJY37" s="459"/>
      <c r="AJZ37" s="460"/>
      <c r="AKA37" s="461"/>
      <c r="AKB37" s="462"/>
      <c r="AKC37" s="458"/>
      <c r="AKD37" s="451"/>
      <c r="AKE37" s="463"/>
      <c r="AKF37" s="451"/>
      <c r="AKG37" s="451"/>
      <c r="AKH37" s="453"/>
      <c r="AKJ37" s="449"/>
      <c r="AKK37" s="449"/>
      <c r="AKL37" s="449"/>
      <c r="AKM37" s="450"/>
      <c r="AKN37" s="451"/>
      <c r="AKO37" s="451"/>
      <c r="AKP37" s="451"/>
      <c r="AKQ37" s="449"/>
      <c r="AKR37" s="452"/>
      <c r="AKS37" s="453"/>
      <c r="AKT37" s="454"/>
      <c r="AKU37" s="449"/>
      <c r="AKV37" s="453"/>
      <c r="AKW37" s="453"/>
      <c r="AKX37" s="450"/>
      <c r="AKY37" s="454"/>
      <c r="AKZ37" s="455"/>
      <c r="ALA37" s="453"/>
      <c r="ALB37" s="456"/>
      <c r="ALC37" s="453"/>
      <c r="ALD37" s="456"/>
      <c r="ALE37" s="454"/>
      <c r="ALF37" s="451"/>
      <c r="ALG37" s="454"/>
      <c r="ALH37" s="450"/>
      <c r="ALI37" s="456"/>
      <c r="ALJ37" s="456"/>
      <c r="ALK37" s="456"/>
      <c r="ALL37" s="456"/>
      <c r="ALM37" s="271"/>
      <c r="ALN37" s="451"/>
      <c r="ALO37" s="454"/>
      <c r="ALP37" s="451"/>
      <c r="ALQ37" s="457"/>
      <c r="ALR37" s="271"/>
      <c r="ALS37" s="451"/>
      <c r="ALT37" s="454"/>
      <c r="ALU37" s="451"/>
      <c r="ALV37" s="457"/>
      <c r="ALW37" s="451"/>
      <c r="ALX37" s="457"/>
      <c r="ALY37" s="457"/>
      <c r="ALZ37" s="457"/>
      <c r="AMA37" s="271"/>
      <c r="AMB37" s="271"/>
      <c r="AMC37" s="451"/>
      <c r="AMD37" s="454"/>
      <c r="AME37" s="451"/>
      <c r="AMF37" s="454"/>
      <c r="AMG37" s="458"/>
      <c r="AMH37" s="459"/>
      <c r="AMI37" s="460"/>
      <c r="AMJ37" s="461"/>
      <c r="AMK37" s="462"/>
      <c r="AML37" s="458"/>
      <c r="AMM37" s="451"/>
      <c r="AMN37" s="463"/>
      <c r="AMO37" s="451"/>
      <c r="AMP37" s="451"/>
      <c r="AMQ37" s="453"/>
      <c r="AMS37" s="449"/>
      <c r="AMT37" s="449"/>
      <c r="AMU37" s="449"/>
      <c r="AMV37" s="450"/>
      <c r="AMW37" s="451"/>
      <c r="AMX37" s="451"/>
      <c r="AMY37" s="451"/>
      <c r="AMZ37" s="449"/>
      <c r="ANA37" s="452"/>
      <c r="ANB37" s="453"/>
      <c r="ANC37" s="454"/>
      <c r="AND37" s="449"/>
      <c r="ANE37" s="453"/>
      <c r="ANF37" s="453"/>
      <c r="ANG37" s="450"/>
      <c r="ANH37" s="454"/>
      <c r="ANI37" s="455"/>
      <c r="ANJ37" s="453"/>
      <c r="ANK37" s="456"/>
      <c r="ANL37" s="453"/>
      <c r="ANM37" s="456"/>
      <c r="ANN37" s="454"/>
      <c r="ANO37" s="451"/>
      <c r="ANP37" s="454"/>
      <c r="ANQ37" s="450"/>
      <c r="ANR37" s="456"/>
      <c r="ANS37" s="456"/>
      <c r="ANT37" s="456"/>
      <c r="ANU37" s="456"/>
      <c r="ANV37" s="271"/>
      <c r="ANW37" s="451"/>
      <c r="ANX37" s="454"/>
      <c r="ANY37" s="451"/>
      <c r="ANZ37" s="457"/>
      <c r="AOA37" s="271"/>
      <c r="AOB37" s="451"/>
      <c r="AOC37" s="454"/>
      <c r="AOD37" s="451"/>
      <c r="AOE37" s="457"/>
      <c r="AOF37" s="451"/>
      <c r="AOG37" s="457"/>
      <c r="AOH37" s="457"/>
      <c r="AOI37" s="457"/>
      <c r="AOJ37" s="271"/>
      <c r="AOK37" s="271"/>
      <c r="AOL37" s="451"/>
      <c r="AOM37" s="454"/>
      <c r="AON37" s="451"/>
      <c r="AOO37" s="454"/>
      <c r="AOP37" s="458"/>
      <c r="AOQ37" s="459"/>
      <c r="AOR37" s="460"/>
      <c r="AOS37" s="461"/>
      <c r="AOT37" s="462"/>
      <c r="AOU37" s="458"/>
      <c r="AOV37" s="451"/>
      <c r="AOW37" s="463"/>
      <c r="AOX37" s="451"/>
      <c r="AOY37" s="451"/>
      <c r="AOZ37" s="453"/>
      <c r="APB37" s="449"/>
      <c r="APC37" s="449"/>
      <c r="APD37" s="449"/>
      <c r="APE37" s="450"/>
      <c r="APF37" s="451"/>
      <c r="APG37" s="451"/>
      <c r="APH37" s="451"/>
      <c r="API37" s="449"/>
      <c r="APJ37" s="452"/>
      <c r="APK37" s="453"/>
      <c r="APL37" s="454"/>
      <c r="APM37" s="449"/>
      <c r="APN37" s="453"/>
      <c r="APO37" s="453"/>
      <c r="APP37" s="450"/>
      <c r="APQ37" s="454"/>
      <c r="APR37" s="455"/>
      <c r="APS37" s="453"/>
      <c r="APT37" s="456"/>
      <c r="APU37" s="453"/>
      <c r="APV37" s="456"/>
      <c r="APW37" s="454"/>
      <c r="APX37" s="451"/>
      <c r="APY37" s="454"/>
      <c r="APZ37" s="450"/>
      <c r="AQA37" s="456"/>
      <c r="AQB37" s="456"/>
      <c r="AQC37" s="456"/>
      <c r="AQD37" s="456"/>
      <c r="AQE37" s="271"/>
      <c r="AQF37" s="451"/>
      <c r="AQG37" s="454"/>
      <c r="AQH37" s="451"/>
      <c r="AQI37" s="457"/>
      <c r="AQJ37" s="271"/>
      <c r="AQK37" s="451"/>
      <c r="AQL37" s="454"/>
      <c r="AQM37" s="451"/>
      <c r="AQN37" s="457"/>
      <c r="AQO37" s="451"/>
      <c r="AQP37" s="457"/>
      <c r="AQQ37" s="457"/>
      <c r="AQR37" s="457"/>
      <c r="AQS37" s="271"/>
      <c r="AQT37" s="271"/>
      <c r="AQU37" s="451"/>
      <c r="AQV37" s="454"/>
      <c r="AQW37" s="451"/>
      <c r="AQX37" s="454"/>
      <c r="AQY37" s="458"/>
      <c r="AQZ37" s="459"/>
      <c r="ARA37" s="460"/>
      <c r="ARB37" s="461"/>
      <c r="ARC37" s="462"/>
      <c r="ARD37" s="458"/>
      <c r="ARE37" s="451"/>
      <c r="ARF37" s="463"/>
      <c r="ARG37" s="451"/>
      <c r="ARH37" s="451"/>
      <c r="ARI37" s="453"/>
      <c r="ARK37" s="449"/>
      <c r="ARL37" s="449"/>
      <c r="ARM37" s="449"/>
      <c r="ARN37" s="450"/>
      <c r="ARO37" s="451"/>
      <c r="ARP37" s="451"/>
      <c r="ARQ37" s="451"/>
      <c r="ARR37" s="449"/>
      <c r="ARS37" s="452"/>
      <c r="ART37" s="453"/>
      <c r="ARU37" s="454"/>
      <c r="ARV37" s="449"/>
      <c r="ARW37" s="453"/>
      <c r="ARX37" s="453"/>
      <c r="ARY37" s="450"/>
      <c r="ARZ37" s="454"/>
      <c r="ASA37" s="455"/>
      <c r="ASB37" s="453"/>
      <c r="ASC37" s="456"/>
      <c r="ASD37" s="453"/>
      <c r="ASE37" s="456"/>
      <c r="ASF37" s="454"/>
      <c r="ASG37" s="451"/>
      <c r="ASH37" s="454"/>
      <c r="ASI37" s="450"/>
      <c r="ASJ37" s="456"/>
      <c r="ASK37" s="456"/>
      <c r="ASL37" s="456"/>
      <c r="ASM37" s="456"/>
      <c r="ASN37" s="271"/>
      <c r="ASO37" s="451"/>
      <c r="ASP37" s="454"/>
      <c r="ASQ37" s="451"/>
      <c r="ASR37" s="457"/>
      <c r="ASS37" s="271"/>
      <c r="AST37" s="451"/>
      <c r="ASU37" s="454"/>
      <c r="ASV37" s="451"/>
      <c r="ASW37" s="457"/>
      <c r="ASX37" s="451"/>
      <c r="ASY37" s="457"/>
      <c r="ASZ37" s="457"/>
      <c r="ATA37" s="457"/>
      <c r="ATB37" s="271"/>
      <c r="ATC37" s="271"/>
      <c r="ATD37" s="451"/>
      <c r="ATE37" s="454"/>
      <c r="ATF37" s="451"/>
      <c r="ATG37" s="454"/>
      <c r="ATH37" s="458"/>
      <c r="ATI37" s="459"/>
      <c r="ATJ37" s="460"/>
      <c r="ATK37" s="461"/>
      <c r="ATL37" s="462"/>
      <c r="ATM37" s="458"/>
      <c r="ATN37" s="451"/>
      <c r="ATO37" s="463"/>
      <c r="ATP37" s="451"/>
      <c r="ATQ37" s="451"/>
      <c r="ATR37" s="453"/>
      <c r="ATT37" s="449"/>
      <c r="ATU37" s="449"/>
      <c r="ATV37" s="449"/>
      <c r="ATW37" s="450"/>
      <c r="ATX37" s="451"/>
      <c r="ATY37" s="451"/>
      <c r="ATZ37" s="451"/>
      <c r="AUA37" s="449"/>
      <c r="AUB37" s="452"/>
      <c r="AUC37" s="453"/>
      <c r="AUD37" s="454"/>
      <c r="AUE37" s="449"/>
      <c r="AUF37" s="453"/>
      <c r="AUG37" s="453"/>
      <c r="AUH37" s="450"/>
      <c r="AUI37" s="454"/>
      <c r="AUJ37" s="455"/>
      <c r="AUK37" s="453"/>
      <c r="AUL37" s="456"/>
      <c r="AUM37" s="453"/>
      <c r="AUN37" s="456"/>
      <c r="AUO37" s="454"/>
      <c r="AUP37" s="451"/>
      <c r="AUQ37" s="454"/>
      <c r="AUR37" s="450"/>
      <c r="AUS37" s="456"/>
      <c r="AUT37" s="456"/>
      <c r="AUU37" s="456"/>
      <c r="AUV37" s="456"/>
      <c r="AUW37" s="271"/>
      <c r="AUX37" s="451"/>
      <c r="AUY37" s="454"/>
      <c r="AUZ37" s="451"/>
      <c r="AVA37" s="457"/>
      <c r="AVB37" s="271"/>
      <c r="AVC37" s="451"/>
      <c r="AVD37" s="454"/>
      <c r="AVE37" s="451"/>
      <c r="AVF37" s="457"/>
      <c r="AVG37" s="451"/>
      <c r="AVH37" s="457"/>
      <c r="AVI37" s="457"/>
      <c r="AVJ37" s="457"/>
      <c r="AVK37" s="271"/>
      <c r="AVL37" s="271"/>
      <c r="AVM37" s="451"/>
      <c r="AVN37" s="454"/>
      <c r="AVO37" s="451"/>
      <c r="AVP37" s="454"/>
      <c r="AVQ37" s="458"/>
      <c r="AVR37" s="459"/>
      <c r="AVS37" s="460"/>
      <c r="AVT37" s="461"/>
      <c r="AVU37" s="462"/>
      <c r="AVV37" s="458"/>
      <c r="AVW37" s="451"/>
      <c r="AVX37" s="463"/>
      <c r="AVY37" s="451"/>
      <c r="AVZ37" s="451"/>
      <c r="AWA37" s="453"/>
      <c r="AWC37" s="449"/>
      <c r="AWD37" s="449"/>
      <c r="AWE37" s="449"/>
      <c r="AWF37" s="450"/>
      <c r="AWG37" s="451"/>
      <c r="AWH37" s="451"/>
      <c r="AWI37" s="451"/>
      <c r="AWJ37" s="449"/>
      <c r="AWK37" s="452"/>
      <c r="AWL37" s="453"/>
      <c r="AWM37" s="454"/>
      <c r="AWN37" s="449"/>
      <c r="AWO37" s="453"/>
      <c r="AWP37" s="453"/>
      <c r="AWQ37" s="450"/>
      <c r="AWR37" s="454"/>
      <c r="AWS37" s="455"/>
      <c r="AWT37" s="453"/>
      <c r="AWU37" s="456"/>
      <c r="AWV37" s="453"/>
      <c r="AWW37" s="456"/>
      <c r="AWX37" s="454"/>
      <c r="AWY37" s="451"/>
      <c r="AWZ37" s="454"/>
      <c r="AXA37" s="450"/>
      <c r="AXB37" s="456"/>
      <c r="AXC37" s="456"/>
      <c r="AXD37" s="456"/>
      <c r="AXE37" s="456"/>
      <c r="AXF37" s="271"/>
      <c r="AXG37" s="451"/>
      <c r="AXH37" s="454"/>
      <c r="AXI37" s="451"/>
      <c r="AXJ37" s="457"/>
      <c r="AXK37" s="271"/>
      <c r="AXL37" s="451"/>
      <c r="AXM37" s="454"/>
      <c r="AXN37" s="451"/>
      <c r="AXO37" s="457"/>
      <c r="AXP37" s="451"/>
      <c r="AXQ37" s="457"/>
      <c r="AXR37" s="457"/>
      <c r="AXS37" s="457"/>
      <c r="AXT37" s="271"/>
      <c r="AXU37" s="271"/>
      <c r="AXV37" s="451"/>
      <c r="AXW37" s="454"/>
      <c r="AXX37" s="451"/>
      <c r="AXY37" s="454"/>
      <c r="AXZ37" s="458"/>
      <c r="AYA37" s="459"/>
      <c r="AYB37" s="460"/>
      <c r="AYC37" s="461"/>
      <c r="AYD37" s="462"/>
      <c r="AYE37" s="458"/>
      <c r="AYF37" s="451"/>
      <c r="AYG37" s="463"/>
      <c r="AYH37" s="451"/>
      <c r="AYI37" s="451"/>
      <c r="AYJ37" s="453"/>
      <c r="AYL37" s="449"/>
      <c r="AYM37" s="449"/>
      <c r="AYN37" s="449"/>
      <c r="AYO37" s="450"/>
      <c r="AYP37" s="451"/>
      <c r="AYQ37" s="451"/>
      <c r="AYR37" s="451"/>
      <c r="AYS37" s="449"/>
      <c r="AYT37" s="452"/>
      <c r="AYU37" s="453"/>
      <c r="AYV37" s="454"/>
      <c r="AYW37" s="449"/>
      <c r="AYX37" s="453"/>
      <c r="AYY37" s="453"/>
      <c r="AYZ37" s="450"/>
      <c r="AZA37" s="454"/>
      <c r="AZB37" s="455"/>
      <c r="AZC37" s="453"/>
      <c r="AZD37" s="456"/>
      <c r="AZE37" s="453"/>
      <c r="AZF37" s="456"/>
      <c r="AZG37" s="454"/>
      <c r="AZH37" s="451"/>
      <c r="AZI37" s="454"/>
      <c r="AZJ37" s="450"/>
      <c r="AZK37" s="456"/>
      <c r="AZL37" s="456"/>
      <c r="AZM37" s="456"/>
      <c r="AZN37" s="456"/>
      <c r="AZO37" s="271"/>
      <c r="AZP37" s="451"/>
      <c r="AZQ37" s="454"/>
      <c r="AZR37" s="451"/>
      <c r="AZS37" s="457"/>
      <c r="AZT37" s="271"/>
      <c r="AZU37" s="451"/>
      <c r="AZV37" s="454"/>
      <c r="AZW37" s="451"/>
      <c r="AZX37" s="457"/>
      <c r="AZY37" s="451"/>
      <c r="AZZ37" s="457"/>
      <c r="BAA37" s="457"/>
      <c r="BAB37" s="457"/>
      <c r="BAC37" s="271"/>
      <c r="BAD37" s="271"/>
      <c r="BAE37" s="451"/>
      <c r="BAF37" s="454"/>
      <c r="BAG37" s="451"/>
      <c r="BAH37" s="454"/>
      <c r="BAI37" s="458"/>
      <c r="BAJ37" s="459"/>
      <c r="BAK37" s="460"/>
      <c r="BAL37" s="461"/>
      <c r="BAM37" s="462"/>
      <c r="BAN37" s="458"/>
      <c r="BAO37" s="451"/>
      <c r="BAP37" s="463"/>
      <c r="BAQ37" s="451"/>
      <c r="BAR37" s="451"/>
      <c r="BAS37" s="453"/>
      <c r="BAU37" s="449"/>
      <c r="BAV37" s="449"/>
      <c r="BAW37" s="449"/>
      <c r="BAX37" s="450"/>
      <c r="BAY37" s="451"/>
      <c r="BAZ37" s="451"/>
      <c r="BBA37" s="451"/>
      <c r="BBB37" s="449"/>
      <c r="BBC37" s="452"/>
      <c r="BBD37" s="453"/>
      <c r="BBE37" s="454"/>
      <c r="BBF37" s="449"/>
      <c r="BBG37" s="453"/>
      <c r="BBH37" s="453"/>
      <c r="BBI37" s="450"/>
      <c r="BBJ37" s="454"/>
      <c r="BBK37" s="455"/>
      <c r="BBL37" s="453"/>
      <c r="BBM37" s="456"/>
      <c r="BBN37" s="453"/>
      <c r="BBO37" s="456"/>
      <c r="BBP37" s="454"/>
      <c r="BBQ37" s="451"/>
      <c r="BBR37" s="454"/>
      <c r="BBS37" s="450"/>
      <c r="BBT37" s="456"/>
      <c r="BBU37" s="456"/>
      <c r="BBV37" s="456"/>
      <c r="BBW37" s="456"/>
      <c r="BBX37" s="271"/>
      <c r="BBY37" s="451"/>
      <c r="BBZ37" s="454"/>
      <c r="BCA37" s="451"/>
      <c r="BCB37" s="457"/>
      <c r="BCC37" s="271"/>
      <c r="BCD37" s="451"/>
      <c r="BCE37" s="454"/>
      <c r="BCF37" s="451"/>
      <c r="BCG37" s="457"/>
      <c r="BCH37" s="451"/>
      <c r="BCI37" s="457"/>
      <c r="BCJ37" s="457"/>
      <c r="BCK37" s="457"/>
      <c r="BCL37" s="271"/>
      <c r="BCM37" s="271"/>
      <c r="BCN37" s="451"/>
      <c r="BCO37" s="454"/>
      <c r="BCP37" s="451"/>
      <c r="BCQ37" s="454"/>
      <c r="BCR37" s="458"/>
      <c r="BCS37" s="459"/>
      <c r="BCT37" s="460"/>
      <c r="BCU37" s="461"/>
      <c r="BCV37" s="462"/>
      <c r="BCW37" s="458"/>
      <c r="BCX37" s="451"/>
      <c r="BCY37" s="463"/>
      <c r="BCZ37" s="451"/>
      <c r="BDA37" s="451"/>
      <c r="BDB37" s="453"/>
      <c r="BDD37" s="449"/>
      <c r="BDE37" s="449"/>
      <c r="BDF37" s="449"/>
      <c r="BDG37" s="450"/>
      <c r="BDH37" s="451"/>
      <c r="BDI37" s="451"/>
      <c r="BDJ37" s="451"/>
      <c r="BDK37" s="449"/>
      <c r="BDL37" s="452"/>
      <c r="BDM37" s="453"/>
      <c r="BDN37" s="454"/>
      <c r="BDO37" s="449"/>
      <c r="BDP37" s="453"/>
      <c r="BDQ37" s="453"/>
      <c r="BDR37" s="450"/>
      <c r="BDS37" s="454"/>
      <c r="BDT37" s="455"/>
      <c r="BDU37" s="453"/>
      <c r="BDV37" s="456"/>
      <c r="BDW37" s="453"/>
      <c r="BDX37" s="456"/>
      <c r="BDY37" s="454"/>
      <c r="BDZ37" s="451"/>
      <c r="BEA37" s="454"/>
      <c r="BEB37" s="450"/>
      <c r="BEC37" s="456"/>
      <c r="BED37" s="456"/>
      <c r="BEE37" s="456"/>
      <c r="BEF37" s="456"/>
      <c r="BEG37" s="271"/>
      <c r="BEH37" s="451"/>
      <c r="BEI37" s="454"/>
      <c r="BEJ37" s="451"/>
      <c r="BEK37" s="457"/>
      <c r="BEL37" s="271"/>
      <c r="BEM37" s="451"/>
      <c r="BEN37" s="454"/>
      <c r="BEO37" s="451"/>
      <c r="BEP37" s="457"/>
      <c r="BEQ37" s="451"/>
      <c r="BER37" s="457"/>
      <c r="BES37" s="457"/>
      <c r="BET37" s="457"/>
      <c r="BEU37" s="271"/>
      <c r="BEV37" s="271"/>
      <c r="BEW37" s="451"/>
      <c r="BEX37" s="454"/>
      <c r="BEY37" s="451"/>
      <c r="BEZ37" s="454"/>
      <c r="BFA37" s="458"/>
      <c r="BFB37" s="459"/>
      <c r="BFC37" s="460"/>
      <c r="BFD37" s="461"/>
      <c r="BFE37" s="462"/>
      <c r="BFF37" s="458"/>
      <c r="BFG37" s="451"/>
      <c r="BFH37" s="463"/>
      <c r="BFI37" s="451"/>
      <c r="BFJ37" s="451"/>
      <c r="BFK37" s="453"/>
      <c r="BFM37" s="449"/>
      <c r="BFN37" s="449"/>
      <c r="BFO37" s="449"/>
      <c r="BFP37" s="450"/>
      <c r="BFQ37" s="451"/>
      <c r="BFR37" s="451"/>
      <c r="BFS37" s="451"/>
      <c r="BFT37" s="449"/>
      <c r="BFU37" s="452"/>
      <c r="BFV37" s="453"/>
      <c r="BFW37" s="454"/>
      <c r="BFX37" s="449"/>
      <c r="BFY37" s="453"/>
      <c r="BFZ37" s="453"/>
      <c r="BGA37" s="450"/>
      <c r="BGB37" s="454"/>
      <c r="BGC37" s="455"/>
      <c r="BGD37" s="453"/>
      <c r="BGE37" s="456"/>
      <c r="BGF37" s="453"/>
      <c r="BGG37" s="456"/>
      <c r="BGH37" s="454"/>
      <c r="BGI37" s="451"/>
      <c r="BGJ37" s="454"/>
      <c r="BGK37" s="450"/>
      <c r="BGL37" s="456"/>
      <c r="BGM37" s="456"/>
      <c r="BGN37" s="456"/>
      <c r="BGO37" s="456"/>
      <c r="BGP37" s="271"/>
      <c r="BGQ37" s="451"/>
      <c r="BGR37" s="454"/>
      <c r="BGS37" s="451"/>
      <c r="BGT37" s="457"/>
      <c r="BGU37" s="271"/>
      <c r="BGV37" s="451"/>
      <c r="BGW37" s="454"/>
      <c r="BGX37" s="451"/>
      <c r="BGY37" s="457"/>
      <c r="BGZ37" s="451"/>
      <c r="BHA37" s="457"/>
      <c r="BHB37" s="457"/>
      <c r="BHC37" s="457"/>
      <c r="BHD37" s="271"/>
      <c r="BHE37" s="271"/>
      <c r="BHF37" s="451"/>
      <c r="BHG37" s="454"/>
      <c r="BHH37" s="451"/>
      <c r="BHI37" s="454"/>
      <c r="BHJ37" s="458"/>
      <c r="BHK37" s="459"/>
      <c r="BHL37" s="460"/>
      <c r="BHM37" s="461"/>
      <c r="BHN37" s="462"/>
      <c r="BHO37" s="458"/>
      <c r="BHP37" s="451"/>
      <c r="BHQ37" s="463"/>
      <c r="BHR37" s="451"/>
      <c r="BHS37" s="451"/>
      <c r="BHT37" s="453"/>
      <c r="BHV37" s="449"/>
      <c r="BHW37" s="449"/>
      <c r="BHX37" s="449"/>
      <c r="BHY37" s="450"/>
      <c r="BHZ37" s="451"/>
      <c r="BIA37" s="451"/>
      <c r="BIB37" s="451"/>
      <c r="BIC37" s="449"/>
      <c r="BID37" s="452"/>
      <c r="BIE37" s="453"/>
      <c r="BIF37" s="454"/>
      <c r="BIG37" s="449"/>
      <c r="BIH37" s="453"/>
      <c r="BII37" s="453"/>
      <c r="BIJ37" s="450"/>
      <c r="BIK37" s="454"/>
      <c r="BIL37" s="455"/>
      <c r="BIM37" s="453"/>
      <c r="BIN37" s="456"/>
      <c r="BIO37" s="453"/>
      <c r="BIP37" s="456"/>
      <c r="BIQ37" s="454"/>
      <c r="BIR37" s="451"/>
      <c r="BIS37" s="454"/>
      <c r="BIT37" s="450"/>
      <c r="BIU37" s="456"/>
      <c r="BIV37" s="456"/>
      <c r="BIW37" s="456"/>
      <c r="BIX37" s="456"/>
      <c r="BIY37" s="271"/>
      <c r="BIZ37" s="451"/>
      <c r="BJA37" s="454"/>
      <c r="BJB37" s="451"/>
      <c r="BJC37" s="457"/>
      <c r="BJD37" s="271"/>
      <c r="BJE37" s="451"/>
      <c r="BJF37" s="454"/>
      <c r="BJG37" s="451"/>
      <c r="BJH37" s="457"/>
      <c r="BJI37" s="451"/>
      <c r="BJJ37" s="457"/>
      <c r="BJK37" s="457"/>
      <c r="BJL37" s="457"/>
      <c r="BJM37" s="271"/>
      <c r="BJN37" s="271"/>
      <c r="BJO37" s="451"/>
      <c r="BJP37" s="454"/>
      <c r="BJQ37" s="451"/>
      <c r="BJR37" s="454"/>
      <c r="BJS37" s="458"/>
      <c r="BJT37" s="459"/>
      <c r="BJU37" s="460"/>
      <c r="BJV37" s="461"/>
      <c r="BJW37" s="462"/>
      <c r="BJX37" s="458"/>
      <c r="BJY37" s="451"/>
      <c r="BJZ37" s="463"/>
      <c r="BKA37" s="451"/>
      <c r="BKB37" s="451"/>
      <c r="BKC37" s="453"/>
      <c r="BKE37" s="449"/>
      <c r="BKF37" s="449"/>
      <c r="BKG37" s="449"/>
      <c r="BKH37" s="450"/>
      <c r="BKI37" s="451"/>
      <c r="BKJ37" s="451"/>
      <c r="BKK37" s="451"/>
      <c r="BKL37" s="449"/>
      <c r="BKM37" s="452"/>
      <c r="BKN37" s="453"/>
      <c r="BKO37" s="454"/>
      <c r="BKP37" s="449"/>
      <c r="BKQ37" s="453"/>
      <c r="BKR37" s="453"/>
      <c r="BKS37" s="450"/>
      <c r="BKT37" s="454"/>
      <c r="BKU37" s="455"/>
      <c r="BKV37" s="453"/>
      <c r="BKW37" s="456"/>
      <c r="BKX37" s="453"/>
      <c r="BKY37" s="456"/>
      <c r="BKZ37" s="454"/>
      <c r="BLA37" s="451"/>
      <c r="BLB37" s="454"/>
      <c r="BLC37" s="450"/>
      <c r="BLD37" s="456"/>
      <c r="BLE37" s="456"/>
      <c r="BLF37" s="456"/>
      <c r="BLG37" s="456"/>
      <c r="BLH37" s="271"/>
      <c r="BLI37" s="451"/>
      <c r="BLJ37" s="454"/>
      <c r="BLK37" s="451"/>
      <c r="BLL37" s="457"/>
      <c r="BLM37" s="271"/>
      <c r="BLN37" s="451"/>
      <c r="BLO37" s="454"/>
      <c r="BLP37" s="451"/>
      <c r="BLQ37" s="457"/>
      <c r="BLR37" s="451"/>
      <c r="BLS37" s="457"/>
      <c r="BLT37" s="457"/>
      <c r="BLU37" s="457"/>
      <c r="BLV37" s="271"/>
      <c r="BLW37" s="271"/>
      <c r="BLX37" s="451"/>
      <c r="BLY37" s="454"/>
      <c r="BLZ37" s="451"/>
      <c r="BMA37" s="454"/>
      <c r="BMB37" s="458"/>
      <c r="BMC37" s="459"/>
      <c r="BMD37" s="460"/>
      <c r="BME37" s="461"/>
      <c r="BMF37" s="462"/>
      <c r="BMG37" s="458"/>
      <c r="BMH37" s="451"/>
      <c r="BMI37" s="463"/>
      <c r="BMJ37" s="451"/>
      <c r="BMK37" s="451"/>
      <c r="BML37" s="453"/>
      <c r="BMN37" s="449"/>
      <c r="BMO37" s="449"/>
      <c r="BMP37" s="449"/>
      <c r="BMQ37" s="450"/>
      <c r="BMR37" s="451"/>
      <c r="BMS37" s="451"/>
      <c r="BMT37" s="451"/>
      <c r="BMU37" s="449"/>
      <c r="BMV37" s="452"/>
      <c r="BMW37" s="453"/>
      <c r="BMX37" s="454"/>
      <c r="BMY37" s="449"/>
      <c r="BMZ37" s="453"/>
      <c r="BNA37" s="453"/>
      <c r="BNB37" s="450"/>
      <c r="BNC37" s="454"/>
      <c r="BND37" s="455"/>
      <c r="BNE37" s="453"/>
      <c r="BNF37" s="456"/>
      <c r="BNG37" s="453"/>
      <c r="BNH37" s="456"/>
      <c r="BNI37" s="454"/>
      <c r="BNJ37" s="451"/>
      <c r="BNK37" s="454"/>
      <c r="BNL37" s="450"/>
      <c r="BNM37" s="456"/>
      <c r="BNN37" s="456"/>
      <c r="BNO37" s="456"/>
      <c r="BNP37" s="456"/>
      <c r="BNQ37" s="271"/>
      <c r="BNR37" s="451"/>
      <c r="BNS37" s="454"/>
      <c r="BNT37" s="451"/>
      <c r="BNU37" s="457"/>
      <c r="BNV37" s="271"/>
      <c r="BNW37" s="451"/>
      <c r="BNX37" s="454"/>
      <c r="BNY37" s="451"/>
      <c r="BNZ37" s="457"/>
      <c r="BOA37" s="451"/>
      <c r="BOB37" s="457"/>
      <c r="BOC37" s="457"/>
      <c r="BOD37" s="457"/>
      <c r="BOE37" s="271"/>
      <c r="BOF37" s="271"/>
      <c r="BOG37" s="451"/>
      <c r="BOH37" s="454"/>
      <c r="BOI37" s="451"/>
      <c r="BOJ37" s="454"/>
      <c r="BOK37" s="458"/>
      <c r="BOL37" s="459"/>
      <c r="BOM37" s="460"/>
      <c r="BON37" s="461"/>
      <c r="BOO37" s="462"/>
      <c r="BOP37" s="458"/>
      <c r="BOQ37" s="451"/>
      <c r="BOR37" s="463"/>
      <c r="BOS37" s="451"/>
      <c r="BOT37" s="451"/>
      <c r="BOU37" s="453"/>
      <c r="BOW37" s="449"/>
      <c r="BOX37" s="449"/>
      <c r="BOY37" s="449"/>
      <c r="BOZ37" s="450"/>
      <c r="BPA37" s="451"/>
      <c r="BPB37" s="451"/>
      <c r="BPC37" s="451"/>
      <c r="BPD37" s="449"/>
      <c r="BPE37" s="452"/>
      <c r="BPF37" s="453"/>
      <c r="BPG37" s="454"/>
      <c r="BPH37" s="449"/>
      <c r="BPI37" s="453"/>
      <c r="BPJ37" s="453"/>
      <c r="BPK37" s="450"/>
      <c r="BPL37" s="454"/>
      <c r="BPM37" s="455"/>
      <c r="BPN37" s="453"/>
      <c r="BPO37" s="456"/>
      <c r="BPP37" s="453"/>
      <c r="BPQ37" s="456"/>
      <c r="BPR37" s="454"/>
      <c r="BPS37" s="451"/>
      <c r="BPT37" s="454"/>
      <c r="BPU37" s="450"/>
      <c r="BPV37" s="456"/>
      <c r="BPW37" s="456"/>
      <c r="BPX37" s="456"/>
      <c r="BPY37" s="456"/>
      <c r="BPZ37" s="271"/>
      <c r="BQA37" s="451"/>
      <c r="BQB37" s="454"/>
      <c r="BQC37" s="451"/>
      <c r="BQD37" s="457"/>
      <c r="BQE37" s="271"/>
      <c r="BQF37" s="451"/>
      <c r="BQG37" s="454"/>
      <c r="BQH37" s="451"/>
      <c r="BQI37" s="457"/>
      <c r="BQJ37" s="451"/>
      <c r="BQK37" s="457"/>
      <c r="BQL37" s="457"/>
      <c r="BQM37" s="457"/>
      <c r="BQN37" s="271"/>
      <c r="BQO37" s="271"/>
      <c r="BQP37" s="451"/>
      <c r="BQQ37" s="454"/>
      <c r="BQR37" s="451"/>
      <c r="BQS37" s="454"/>
      <c r="BQT37" s="458"/>
      <c r="BQU37" s="459"/>
      <c r="BQV37" s="460"/>
      <c r="BQW37" s="461"/>
      <c r="BQX37" s="462"/>
      <c r="BQY37" s="458"/>
      <c r="BQZ37" s="451"/>
      <c r="BRA37" s="463"/>
      <c r="BRB37" s="451"/>
      <c r="BRC37" s="451"/>
      <c r="BRD37" s="453"/>
      <c r="BRF37" s="449"/>
      <c r="BRG37" s="449"/>
      <c r="BRH37" s="449"/>
      <c r="BRI37" s="450"/>
      <c r="BRJ37" s="451"/>
      <c r="BRK37" s="451"/>
      <c r="BRL37" s="451"/>
      <c r="BRM37" s="449"/>
      <c r="BRN37" s="452"/>
      <c r="BRO37" s="453"/>
      <c r="BRP37" s="454"/>
      <c r="BRQ37" s="449"/>
      <c r="BRR37" s="453"/>
      <c r="BRS37" s="453"/>
      <c r="BRT37" s="450"/>
      <c r="BRU37" s="454"/>
      <c r="BRV37" s="455"/>
      <c r="BRW37" s="453"/>
      <c r="BRX37" s="456"/>
      <c r="BRY37" s="453"/>
      <c r="BRZ37" s="456"/>
      <c r="BSA37" s="454"/>
      <c r="BSB37" s="451"/>
      <c r="BSC37" s="454"/>
      <c r="BSD37" s="450"/>
      <c r="BSE37" s="456"/>
      <c r="BSF37" s="456"/>
      <c r="BSG37" s="456"/>
      <c r="BSH37" s="456"/>
      <c r="BSI37" s="271"/>
      <c r="BSJ37" s="451"/>
      <c r="BSK37" s="454"/>
      <c r="BSL37" s="451"/>
      <c r="BSM37" s="457"/>
      <c r="BSN37" s="271"/>
      <c r="BSO37" s="451"/>
      <c r="BSP37" s="454"/>
      <c r="BSQ37" s="451"/>
      <c r="BSR37" s="457"/>
      <c r="BSS37" s="451"/>
      <c r="BST37" s="457"/>
      <c r="BSU37" s="457"/>
      <c r="BSV37" s="457"/>
      <c r="BSW37" s="271"/>
      <c r="BSX37" s="271"/>
      <c r="BSY37" s="451"/>
      <c r="BSZ37" s="454"/>
      <c r="BTA37" s="451"/>
      <c r="BTB37" s="454"/>
      <c r="BTC37" s="458"/>
      <c r="BTD37" s="459"/>
      <c r="BTE37" s="460"/>
      <c r="BTF37" s="461"/>
      <c r="BTG37" s="462"/>
      <c r="BTH37" s="458"/>
      <c r="BTI37" s="451"/>
      <c r="BTJ37" s="463"/>
      <c r="BTK37" s="451"/>
      <c r="BTL37" s="451"/>
      <c r="BTM37" s="453"/>
      <c r="BTO37" s="449"/>
      <c r="BTP37" s="449"/>
      <c r="BTQ37" s="449"/>
      <c r="BTR37" s="450"/>
      <c r="BTS37" s="451"/>
      <c r="BTT37" s="451"/>
      <c r="BTU37" s="451"/>
      <c r="BTV37" s="449"/>
      <c r="BTW37" s="452"/>
      <c r="BTX37" s="453"/>
      <c r="BTY37" s="454"/>
      <c r="BTZ37" s="449"/>
      <c r="BUA37" s="453"/>
      <c r="BUB37" s="453"/>
      <c r="BUC37" s="450"/>
      <c r="BUD37" s="454"/>
      <c r="BUE37" s="455"/>
      <c r="BUF37" s="453"/>
      <c r="BUG37" s="456"/>
      <c r="BUH37" s="453"/>
      <c r="BUI37" s="456"/>
      <c r="BUJ37" s="454"/>
      <c r="BUK37" s="451"/>
      <c r="BUL37" s="454"/>
      <c r="BUM37" s="450"/>
      <c r="BUN37" s="456"/>
      <c r="BUO37" s="456"/>
      <c r="BUP37" s="456"/>
      <c r="BUQ37" s="456"/>
      <c r="BUR37" s="271"/>
      <c r="BUS37" s="451"/>
      <c r="BUT37" s="454"/>
      <c r="BUU37" s="451"/>
      <c r="BUV37" s="457"/>
      <c r="BUW37" s="271"/>
      <c r="BUX37" s="451"/>
      <c r="BUY37" s="454"/>
      <c r="BUZ37" s="451"/>
      <c r="BVA37" s="457"/>
      <c r="BVB37" s="451"/>
      <c r="BVC37" s="457"/>
      <c r="BVD37" s="457"/>
      <c r="BVE37" s="457"/>
      <c r="BVF37" s="271"/>
      <c r="BVG37" s="271"/>
      <c r="BVH37" s="451"/>
      <c r="BVI37" s="454"/>
      <c r="BVJ37" s="451"/>
      <c r="BVK37" s="454"/>
      <c r="BVL37" s="458"/>
      <c r="BVM37" s="459"/>
      <c r="BVN37" s="460"/>
      <c r="BVO37" s="461"/>
      <c r="BVP37" s="462"/>
      <c r="BVQ37" s="458"/>
      <c r="BVR37" s="451"/>
      <c r="BVS37" s="463"/>
      <c r="BVT37" s="451"/>
      <c r="BVU37" s="451"/>
      <c r="BVV37" s="453"/>
      <c r="BVX37" s="449"/>
      <c r="BVY37" s="449"/>
      <c r="BVZ37" s="449"/>
      <c r="BWA37" s="450"/>
      <c r="BWB37" s="451"/>
      <c r="BWC37" s="451"/>
      <c r="BWD37" s="451"/>
      <c r="BWE37" s="449"/>
      <c r="BWF37" s="452"/>
      <c r="BWG37" s="453"/>
      <c r="BWH37" s="454"/>
      <c r="BWI37" s="449"/>
      <c r="BWJ37" s="453"/>
      <c r="BWK37" s="453"/>
      <c r="BWL37" s="450"/>
      <c r="BWM37" s="454"/>
      <c r="BWN37" s="455"/>
      <c r="BWO37" s="453"/>
      <c r="BWP37" s="456"/>
      <c r="BWQ37" s="453"/>
      <c r="BWR37" s="456"/>
      <c r="BWS37" s="454"/>
      <c r="BWT37" s="451"/>
      <c r="BWU37" s="454"/>
      <c r="BWV37" s="450"/>
      <c r="BWW37" s="456"/>
      <c r="BWX37" s="456"/>
      <c r="BWY37" s="456"/>
      <c r="BWZ37" s="456"/>
      <c r="BXA37" s="271"/>
      <c r="BXB37" s="451"/>
      <c r="BXC37" s="454"/>
      <c r="BXD37" s="451"/>
      <c r="BXE37" s="457"/>
      <c r="BXF37" s="271"/>
      <c r="BXG37" s="451"/>
      <c r="BXH37" s="454"/>
      <c r="BXI37" s="451"/>
      <c r="BXJ37" s="457"/>
      <c r="BXK37" s="451"/>
      <c r="BXL37" s="457"/>
      <c r="BXM37" s="457"/>
      <c r="BXN37" s="457"/>
      <c r="BXO37" s="271"/>
      <c r="BXP37" s="271"/>
      <c r="BXQ37" s="451"/>
      <c r="BXR37" s="454"/>
      <c r="BXS37" s="451"/>
      <c r="BXT37" s="454"/>
      <c r="BXU37" s="458"/>
      <c r="BXV37" s="459"/>
      <c r="BXW37" s="460"/>
      <c r="BXX37" s="461"/>
      <c r="BXY37" s="462"/>
      <c r="BXZ37" s="458"/>
      <c r="BYA37" s="451"/>
      <c r="BYB37" s="463"/>
      <c r="BYC37" s="451"/>
      <c r="BYD37" s="451"/>
      <c r="BYE37" s="453"/>
      <c r="BYG37" s="449"/>
      <c r="BYH37" s="449"/>
      <c r="BYI37" s="449"/>
      <c r="BYJ37" s="450"/>
      <c r="BYK37" s="451"/>
      <c r="BYL37" s="451"/>
      <c r="BYM37" s="451"/>
      <c r="BYN37" s="449"/>
      <c r="BYO37" s="452"/>
      <c r="BYP37" s="453"/>
      <c r="BYQ37" s="454"/>
      <c r="BYR37" s="449"/>
      <c r="BYS37" s="453"/>
      <c r="BYT37" s="453"/>
      <c r="BYU37" s="450"/>
      <c r="BYV37" s="454"/>
      <c r="BYW37" s="455"/>
      <c r="BYX37" s="453"/>
      <c r="BYY37" s="456"/>
      <c r="BYZ37" s="453"/>
      <c r="BZA37" s="456"/>
      <c r="BZB37" s="454"/>
      <c r="BZC37" s="451"/>
      <c r="BZD37" s="454"/>
      <c r="BZE37" s="450"/>
      <c r="BZF37" s="456"/>
      <c r="BZG37" s="456"/>
      <c r="BZH37" s="456"/>
      <c r="BZI37" s="456"/>
      <c r="BZJ37" s="271"/>
      <c r="BZK37" s="451"/>
      <c r="BZL37" s="454"/>
      <c r="BZM37" s="451"/>
      <c r="BZN37" s="457"/>
      <c r="BZO37" s="271"/>
      <c r="BZP37" s="451"/>
      <c r="BZQ37" s="454"/>
      <c r="BZR37" s="451"/>
      <c r="BZS37" s="457"/>
      <c r="BZT37" s="451"/>
      <c r="BZU37" s="457"/>
      <c r="BZV37" s="457"/>
      <c r="BZW37" s="457"/>
      <c r="BZX37" s="271"/>
      <c r="BZY37" s="271"/>
      <c r="BZZ37" s="451"/>
      <c r="CAA37" s="454"/>
      <c r="CAB37" s="451"/>
      <c r="CAC37" s="454"/>
      <c r="CAD37" s="458"/>
      <c r="CAE37" s="459"/>
      <c r="CAF37" s="460"/>
      <c r="CAG37" s="461"/>
      <c r="CAH37" s="462"/>
      <c r="CAI37" s="458"/>
      <c r="CAJ37" s="451"/>
      <c r="CAK37" s="463"/>
      <c r="CAL37" s="451"/>
      <c r="CAM37" s="451"/>
      <c r="CAN37" s="453"/>
      <c r="CAP37" s="449"/>
      <c r="CAQ37" s="449"/>
      <c r="CAR37" s="449"/>
      <c r="CAS37" s="450"/>
      <c r="CAT37" s="451"/>
      <c r="CAU37" s="451"/>
      <c r="CAV37" s="451"/>
      <c r="CAW37" s="449"/>
      <c r="CAX37" s="452"/>
      <c r="CAY37" s="453"/>
      <c r="CAZ37" s="454"/>
      <c r="CBA37" s="449"/>
      <c r="CBB37" s="453"/>
      <c r="CBC37" s="453"/>
      <c r="CBD37" s="450"/>
      <c r="CBE37" s="454"/>
      <c r="CBF37" s="455"/>
      <c r="CBG37" s="453"/>
      <c r="CBH37" s="456"/>
      <c r="CBI37" s="453"/>
      <c r="CBJ37" s="456"/>
      <c r="CBK37" s="454"/>
      <c r="CBL37" s="451"/>
      <c r="CBM37" s="454"/>
      <c r="CBN37" s="450"/>
      <c r="CBO37" s="456"/>
      <c r="CBP37" s="456"/>
      <c r="CBQ37" s="456"/>
      <c r="CBR37" s="456"/>
      <c r="CBS37" s="271"/>
      <c r="CBT37" s="451"/>
      <c r="CBU37" s="454"/>
      <c r="CBV37" s="451"/>
      <c r="CBW37" s="457"/>
      <c r="CBX37" s="271"/>
      <c r="CBY37" s="451"/>
      <c r="CBZ37" s="454"/>
      <c r="CCA37" s="451"/>
      <c r="CCB37" s="457"/>
      <c r="CCC37" s="451"/>
      <c r="CCD37" s="457"/>
      <c r="CCE37" s="457"/>
      <c r="CCF37" s="457"/>
      <c r="CCG37" s="271"/>
      <c r="CCH37" s="271"/>
      <c r="CCI37" s="451"/>
      <c r="CCJ37" s="454"/>
      <c r="CCK37" s="451"/>
      <c r="CCL37" s="454"/>
      <c r="CCM37" s="458"/>
      <c r="CCN37" s="459"/>
      <c r="CCO37" s="460"/>
      <c r="CCP37" s="461"/>
      <c r="CCQ37" s="462"/>
      <c r="CCR37" s="458"/>
      <c r="CCS37" s="451"/>
      <c r="CCT37" s="463"/>
      <c r="CCU37" s="451"/>
      <c r="CCV37" s="451"/>
      <c r="CCW37" s="453"/>
      <c r="CCY37" s="449"/>
      <c r="CCZ37" s="449"/>
      <c r="CDA37" s="449"/>
      <c r="CDB37" s="450"/>
      <c r="CDC37" s="451"/>
      <c r="CDD37" s="451"/>
      <c r="CDE37" s="451"/>
      <c r="CDF37" s="449"/>
      <c r="CDG37" s="452"/>
      <c r="CDH37" s="453"/>
      <c r="CDI37" s="454"/>
      <c r="CDJ37" s="449"/>
      <c r="CDK37" s="453"/>
      <c r="CDL37" s="453"/>
      <c r="CDM37" s="450"/>
      <c r="CDN37" s="454"/>
      <c r="CDO37" s="455"/>
      <c r="CDP37" s="453"/>
      <c r="CDQ37" s="456"/>
      <c r="CDR37" s="453"/>
      <c r="CDS37" s="456"/>
      <c r="CDT37" s="454"/>
      <c r="CDU37" s="451"/>
      <c r="CDV37" s="454"/>
      <c r="CDW37" s="450"/>
      <c r="CDX37" s="456"/>
      <c r="CDY37" s="456"/>
      <c r="CDZ37" s="456"/>
      <c r="CEA37" s="456"/>
      <c r="CEB37" s="271"/>
      <c r="CEC37" s="451"/>
      <c r="CED37" s="454"/>
      <c r="CEE37" s="451"/>
      <c r="CEF37" s="457"/>
      <c r="CEG37" s="271"/>
      <c r="CEH37" s="451"/>
      <c r="CEI37" s="454"/>
      <c r="CEJ37" s="451"/>
      <c r="CEK37" s="457"/>
      <c r="CEL37" s="451"/>
      <c r="CEM37" s="457"/>
      <c r="CEN37" s="457"/>
      <c r="CEO37" s="457"/>
      <c r="CEP37" s="271"/>
      <c r="CEQ37" s="271"/>
      <c r="CER37" s="451"/>
      <c r="CES37" s="454"/>
      <c r="CET37" s="451"/>
      <c r="CEU37" s="454"/>
      <c r="CEV37" s="458"/>
      <c r="CEW37" s="459"/>
      <c r="CEX37" s="460"/>
      <c r="CEY37" s="461"/>
      <c r="CEZ37" s="462"/>
      <c r="CFA37" s="458"/>
      <c r="CFB37" s="451"/>
      <c r="CFC37" s="463"/>
      <c r="CFD37" s="451"/>
      <c r="CFE37" s="451"/>
      <c r="CFF37" s="453"/>
      <c r="CFH37" s="449"/>
      <c r="CFI37" s="449"/>
      <c r="CFJ37" s="449"/>
      <c r="CFK37" s="450"/>
      <c r="CFL37" s="451"/>
      <c r="CFM37" s="451"/>
      <c r="CFN37" s="451"/>
      <c r="CFO37" s="449"/>
      <c r="CFP37" s="452"/>
      <c r="CFQ37" s="453"/>
      <c r="CFR37" s="454"/>
      <c r="CFS37" s="449"/>
      <c r="CFT37" s="453"/>
      <c r="CFU37" s="453"/>
      <c r="CFV37" s="450"/>
      <c r="CFW37" s="454"/>
      <c r="CFX37" s="455"/>
      <c r="CFY37" s="453"/>
      <c r="CFZ37" s="456"/>
      <c r="CGA37" s="453"/>
      <c r="CGB37" s="456"/>
      <c r="CGC37" s="454"/>
      <c r="CGD37" s="451"/>
      <c r="CGE37" s="454"/>
      <c r="CGF37" s="450"/>
      <c r="CGG37" s="456"/>
      <c r="CGH37" s="456"/>
      <c r="CGI37" s="456"/>
      <c r="CGJ37" s="456"/>
      <c r="CGK37" s="271"/>
      <c r="CGL37" s="451"/>
      <c r="CGM37" s="454"/>
      <c r="CGN37" s="451"/>
      <c r="CGO37" s="457"/>
      <c r="CGP37" s="271"/>
      <c r="CGQ37" s="451"/>
      <c r="CGR37" s="454"/>
      <c r="CGS37" s="451"/>
      <c r="CGT37" s="457"/>
      <c r="CGU37" s="451"/>
      <c r="CGV37" s="457"/>
      <c r="CGW37" s="457"/>
      <c r="CGX37" s="457"/>
      <c r="CGY37" s="271"/>
      <c r="CGZ37" s="271"/>
      <c r="CHA37" s="451"/>
      <c r="CHB37" s="454"/>
      <c r="CHC37" s="451"/>
      <c r="CHD37" s="454"/>
      <c r="CHE37" s="458"/>
      <c r="CHF37" s="459"/>
      <c r="CHG37" s="460"/>
      <c r="CHH37" s="461"/>
      <c r="CHI37" s="462"/>
      <c r="CHJ37" s="458"/>
      <c r="CHK37" s="451"/>
      <c r="CHL37" s="463"/>
      <c r="CHM37" s="451"/>
      <c r="CHN37" s="451"/>
      <c r="CHO37" s="453"/>
      <c r="CHQ37" s="449"/>
      <c r="CHR37" s="449"/>
      <c r="CHS37" s="449"/>
      <c r="CHT37" s="450"/>
      <c r="CHU37" s="451"/>
      <c r="CHV37" s="451"/>
      <c r="CHW37" s="451"/>
      <c r="CHX37" s="449"/>
      <c r="CHY37" s="452"/>
      <c r="CHZ37" s="453"/>
      <c r="CIA37" s="454"/>
      <c r="CIB37" s="449"/>
      <c r="CIC37" s="453"/>
      <c r="CID37" s="453"/>
      <c r="CIE37" s="450"/>
      <c r="CIF37" s="454"/>
      <c r="CIG37" s="455"/>
      <c r="CIH37" s="453"/>
      <c r="CII37" s="456"/>
      <c r="CIJ37" s="453"/>
      <c r="CIK37" s="456"/>
      <c r="CIL37" s="454"/>
      <c r="CIM37" s="451"/>
      <c r="CIN37" s="454"/>
      <c r="CIO37" s="450"/>
      <c r="CIP37" s="456"/>
      <c r="CIQ37" s="456"/>
      <c r="CIR37" s="456"/>
      <c r="CIS37" s="456"/>
      <c r="CIT37" s="271"/>
      <c r="CIU37" s="451"/>
      <c r="CIV37" s="454"/>
      <c r="CIW37" s="451"/>
      <c r="CIX37" s="457"/>
      <c r="CIY37" s="271"/>
      <c r="CIZ37" s="451"/>
      <c r="CJA37" s="454"/>
      <c r="CJB37" s="451"/>
      <c r="CJC37" s="457"/>
      <c r="CJD37" s="451"/>
      <c r="CJE37" s="457"/>
      <c r="CJF37" s="457"/>
      <c r="CJG37" s="457"/>
      <c r="CJH37" s="271"/>
      <c r="CJI37" s="271"/>
      <c r="CJJ37" s="451"/>
      <c r="CJK37" s="454"/>
      <c r="CJL37" s="451"/>
      <c r="CJM37" s="454"/>
      <c r="CJN37" s="458"/>
      <c r="CJO37" s="459"/>
      <c r="CJP37" s="460"/>
      <c r="CJQ37" s="461"/>
      <c r="CJR37" s="462"/>
      <c r="CJS37" s="458"/>
      <c r="CJT37" s="451"/>
      <c r="CJU37" s="463"/>
      <c r="CJV37" s="451"/>
      <c r="CJW37" s="451"/>
      <c r="CJX37" s="453"/>
      <c r="CJZ37" s="449"/>
      <c r="CKA37" s="449"/>
      <c r="CKB37" s="449"/>
      <c r="CKC37" s="450"/>
      <c r="CKD37" s="451"/>
      <c r="CKE37" s="451"/>
      <c r="CKF37" s="451"/>
      <c r="CKG37" s="449"/>
      <c r="CKH37" s="452"/>
      <c r="CKI37" s="453"/>
      <c r="CKJ37" s="454"/>
      <c r="CKK37" s="449"/>
      <c r="CKL37" s="453"/>
      <c r="CKM37" s="453"/>
      <c r="CKN37" s="450"/>
      <c r="CKO37" s="454"/>
      <c r="CKP37" s="455"/>
      <c r="CKQ37" s="453"/>
      <c r="CKR37" s="456"/>
      <c r="CKS37" s="453"/>
      <c r="CKT37" s="456"/>
      <c r="CKU37" s="454"/>
      <c r="CKV37" s="451"/>
      <c r="CKW37" s="454"/>
      <c r="CKX37" s="450"/>
      <c r="CKY37" s="456"/>
      <c r="CKZ37" s="456"/>
      <c r="CLA37" s="456"/>
      <c r="CLB37" s="456"/>
      <c r="CLC37" s="271"/>
      <c r="CLD37" s="451"/>
      <c r="CLE37" s="454"/>
      <c r="CLF37" s="451"/>
      <c r="CLG37" s="457"/>
      <c r="CLH37" s="271"/>
      <c r="CLI37" s="451"/>
      <c r="CLJ37" s="454"/>
      <c r="CLK37" s="451"/>
      <c r="CLL37" s="457"/>
      <c r="CLM37" s="451"/>
      <c r="CLN37" s="457"/>
      <c r="CLO37" s="457"/>
      <c r="CLP37" s="457"/>
      <c r="CLQ37" s="271"/>
      <c r="CLR37" s="271"/>
      <c r="CLS37" s="451"/>
      <c r="CLT37" s="454"/>
      <c r="CLU37" s="451"/>
      <c r="CLV37" s="454"/>
      <c r="CLW37" s="458"/>
      <c r="CLX37" s="459"/>
      <c r="CLY37" s="460"/>
      <c r="CLZ37" s="461"/>
      <c r="CMA37" s="462"/>
      <c r="CMB37" s="458"/>
      <c r="CMC37" s="451"/>
      <c r="CMD37" s="463"/>
      <c r="CME37" s="451"/>
      <c r="CMF37" s="451"/>
      <c r="CMG37" s="453"/>
      <c r="CMI37" s="449"/>
      <c r="CMJ37" s="449"/>
      <c r="CMK37" s="449"/>
      <c r="CML37" s="450"/>
      <c r="CMM37" s="451"/>
      <c r="CMN37" s="451"/>
      <c r="CMO37" s="451"/>
      <c r="CMP37" s="449"/>
      <c r="CMQ37" s="452"/>
      <c r="CMR37" s="453"/>
      <c r="CMS37" s="454"/>
      <c r="CMT37" s="449"/>
      <c r="CMU37" s="453"/>
      <c r="CMV37" s="453"/>
      <c r="CMW37" s="450"/>
      <c r="CMX37" s="454"/>
      <c r="CMY37" s="455"/>
      <c r="CMZ37" s="453"/>
      <c r="CNA37" s="456"/>
      <c r="CNB37" s="453"/>
      <c r="CNC37" s="456"/>
      <c r="CND37" s="454"/>
      <c r="CNE37" s="451"/>
      <c r="CNF37" s="454"/>
      <c r="CNG37" s="450"/>
      <c r="CNH37" s="456"/>
      <c r="CNI37" s="456"/>
      <c r="CNJ37" s="456"/>
      <c r="CNK37" s="456"/>
      <c r="CNL37" s="271"/>
      <c r="CNM37" s="451"/>
      <c r="CNN37" s="454"/>
      <c r="CNO37" s="451"/>
      <c r="CNP37" s="457"/>
      <c r="CNQ37" s="271"/>
      <c r="CNR37" s="451"/>
      <c r="CNS37" s="454"/>
      <c r="CNT37" s="451"/>
      <c r="CNU37" s="457"/>
      <c r="CNV37" s="451"/>
      <c r="CNW37" s="457"/>
      <c r="CNX37" s="457"/>
      <c r="CNY37" s="457"/>
      <c r="CNZ37" s="271"/>
      <c r="COA37" s="271"/>
      <c r="COB37" s="451"/>
      <c r="COC37" s="454"/>
      <c r="COD37" s="451"/>
      <c r="COE37" s="454"/>
      <c r="COF37" s="458"/>
      <c r="COG37" s="459"/>
      <c r="COH37" s="460"/>
      <c r="COI37" s="461"/>
      <c r="COJ37" s="462"/>
      <c r="COK37" s="458"/>
      <c r="COL37" s="451"/>
      <c r="COM37" s="463"/>
      <c r="CON37" s="451"/>
      <c r="COO37" s="451"/>
      <c r="COP37" s="453"/>
      <c r="COR37" s="449"/>
      <c r="COS37" s="449"/>
      <c r="COT37" s="449"/>
      <c r="COU37" s="450"/>
      <c r="COV37" s="451"/>
      <c r="COW37" s="451"/>
      <c r="COX37" s="451"/>
      <c r="COY37" s="449"/>
      <c r="COZ37" s="452"/>
      <c r="CPA37" s="453"/>
      <c r="CPB37" s="454"/>
      <c r="CPC37" s="449"/>
      <c r="CPD37" s="453"/>
      <c r="CPE37" s="453"/>
      <c r="CPF37" s="450"/>
      <c r="CPG37" s="454"/>
      <c r="CPH37" s="455"/>
      <c r="CPI37" s="453"/>
      <c r="CPJ37" s="456"/>
      <c r="CPK37" s="453"/>
      <c r="CPL37" s="456"/>
      <c r="CPM37" s="454"/>
      <c r="CPN37" s="451"/>
      <c r="CPO37" s="454"/>
      <c r="CPP37" s="450"/>
      <c r="CPQ37" s="456"/>
      <c r="CPR37" s="456"/>
      <c r="CPS37" s="456"/>
      <c r="CPT37" s="456"/>
      <c r="CPU37" s="271"/>
      <c r="CPV37" s="451"/>
      <c r="CPW37" s="454"/>
      <c r="CPX37" s="451"/>
      <c r="CPY37" s="457"/>
      <c r="CPZ37" s="271"/>
      <c r="CQA37" s="451"/>
      <c r="CQB37" s="454"/>
      <c r="CQC37" s="451"/>
      <c r="CQD37" s="457"/>
      <c r="CQE37" s="451"/>
      <c r="CQF37" s="457"/>
      <c r="CQG37" s="457"/>
      <c r="CQH37" s="457"/>
      <c r="CQI37" s="271"/>
      <c r="CQJ37" s="271"/>
      <c r="CQK37" s="451"/>
      <c r="CQL37" s="454"/>
      <c r="CQM37" s="451"/>
      <c r="CQN37" s="454"/>
      <c r="CQO37" s="458"/>
      <c r="CQP37" s="459"/>
      <c r="CQQ37" s="460"/>
      <c r="CQR37" s="461"/>
      <c r="CQS37" s="462"/>
      <c r="CQT37" s="458"/>
      <c r="CQU37" s="451"/>
      <c r="CQV37" s="463"/>
      <c r="CQW37" s="451"/>
      <c r="CQX37" s="451"/>
      <c r="CQY37" s="453"/>
      <c r="CRA37" s="449"/>
      <c r="CRB37" s="449"/>
      <c r="CRC37" s="449"/>
      <c r="CRD37" s="450"/>
      <c r="CRE37" s="451"/>
      <c r="CRF37" s="451"/>
      <c r="CRG37" s="451"/>
      <c r="CRH37" s="449"/>
      <c r="CRI37" s="452"/>
      <c r="CRJ37" s="453"/>
      <c r="CRK37" s="454"/>
      <c r="CRL37" s="449"/>
      <c r="CRM37" s="453"/>
      <c r="CRN37" s="453"/>
      <c r="CRO37" s="450"/>
      <c r="CRP37" s="454"/>
      <c r="CRQ37" s="455"/>
      <c r="CRR37" s="453"/>
      <c r="CRS37" s="456"/>
      <c r="CRT37" s="453"/>
      <c r="CRU37" s="456"/>
      <c r="CRV37" s="454"/>
      <c r="CRW37" s="451"/>
      <c r="CRX37" s="454"/>
      <c r="CRY37" s="450"/>
      <c r="CRZ37" s="456"/>
      <c r="CSA37" s="456"/>
      <c r="CSB37" s="456"/>
      <c r="CSC37" s="456"/>
      <c r="CSD37" s="271"/>
      <c r="CSE37" s="451"/>
      <c r="CSF37" s="454"/>
      <c r="CSG37" s="451"/>
      <c r="CSH37" s="457"/>
      <c r="CSI37" s="271"/>
      <c r="CSJ37" s="451"/>
      <c r="CSK37" s="454"/>
      <c r="CSL37" s="451"/>
      <c r="CSM37" s="457"/>
      <c r="CSN37" s="451"/>
      <c r="CSO37" s="457"/>
      <c r="CSP37" s="457"/>
      <c r="CSQ37" s="457"/>
      <c r="CSR37" s="271"/>
      <c r="CSS37" s="271"/>
      <c r="CST37" s="451"/>
      <c r="CSU37" s="454"/>
      <c r="CSV37" s="451"/>
      <c r="CSW37" s="454"/>
      <c r="CSX37" s="458"/>
      <c r="CSY37" s="459"/>
      <c r="CSZ37" s="460"/>
      <c r="CTA37" s="461"/>
      <c r="CTB37" s="462"/>
      <c r="CTC37" s="458"/>
      <c r="CTD37" s="451"/>
      <c r="CTE37" s="463"/>
      <c r="CTF37" s="451"/>
      <c r="CTG37" s="451"/>
      <c r="CTH37" s="453"/>
      <c r="CTJ37" s="449"/>
      <c r="CTK37" s="449"/>
      <c r="CTL37" s="449"/>
      <c r="CTM37" s="450"/>
      <c r="CTN37" s="451"/>
      <c r="CTO37" s="451"/>
      <c r="CTP37" s="451"/>
      <c r="CTQ37" s="449"/>
      <c r="CTR37" s="452"/>
      <c r="CTS37" s="453"/>
      <c r="CTT37" s="454"/>
      <c r="CTU37" s="449"/>
      <c r="CTV37" s="453"/>
      <c r="CTW37" s="453"/>
      <c r="CTX37" s="450"/>
      <c r="CTY37" s="454"/>
      <c r="CTZ37" s="455"/>
      <c r="CUA37" s="453"/>
      <c r="CUB37" s="456"/>
      <c r="CUC37" s="453"/>
      <c r="CUD37" s="456"/>
      <c r="CUE37" s="454"/>
      <c r="CUF37" s="451"/>
      <c r="CUG37" s="454"/>
      <c r="CUH37" s="450"/>
      <c r="CUI37" s="456"/>
      <c r="CUJ37" s="456"/>
      <c r="CUK37" s="456"/>
      <c r="CUL37" s="456"/>
      <c r="CUM37" s="271"/>
      <c r="CUN37" s="451"/>
      <c r="CUO37" s="454"/>
      <c r="CUP37" s="451"/>
      <c r="CUQ37" s="457"/>
      <c r="CUR37" s="271"/>
      <c r="CUS37" s="451"/>
      <c r="CUT37" s="454"/>
      <c r="CUU37" s="451"/>
      <c r="CUV37" s="457"/>
      <c r="CUW37" s="451"/>
      <c r="CUX37" s="457"/>
      <c r="CUY37" s="457"/>
      <c r="CUZ37" s="457"/>
      <c r="CVA37" s="271"/>
      <c r="CVB37" s="271"/>
      <c r="CVC37" s="451"/>
      <c r="CVD37" s="454"/>
      <c r="CVE37" s="451"/>
      <c r="CVF37" s="454"/>
      <c r="CVG37" s="458"/>
      <c r="CVH37" s="459"/>
      <c r="CVI37" s="460"/>
      <c r="CVJ37" s="461"/>
      <c r="CVK37" s="462"/>
      <c r="CVL37" s="458"/>
      <c r="CVM37" s="451"/>
      <c r="CVN37" s="463"/>
      <c r="CVO37" s="451"/>
      <c r="CVP37" s="451"/>
      <c r="CVQ37" s="453"/>
      <c r="CVS37" s="449"/>
      <c r="CVT37" s="449"/>
      <c r="CVU37" s="449"/>
      <c r="CVV37" s="450"/>
      <c r="CVW37" s="451"/>
      <c r="CVX37" s="451"/>
      <c r="CVY37" s="451"/>
      <c r="CVZ37" s="449"/>
      <c r="CWA37" s="452"/>
      <c r="CWB37" s="453"/>
      <c r="CWC37" s="454"/>
      <c r="CWD37" s="449"/>
      <c r="CWE37" s="453"/>
      <c r="CWF37" s="453"/>
      <c r="CWG37" s="450"/>
      <c r="CWH37" s="454"/>
      <c r="CWI37" s="455"/>
      <c r="CWJ37" s="453"/>
      <c r="CWK37" s="456"/>
      <c r="CWL37" s="453"/>
      <c r="CWM37" s="456"/>
      <c r="CWN37" s="454"/>
      <c r="CWO37" s="451"/>
      <c r="CWP37" s="454"/>
      <c r="CWQ37" s="450"/>
      <c r="CWR37" s="456"/>
      <c r="CWS37" s="456"/>
      <c r="CWT37" s="456"/>
      <c r="CWU37" s="456"/>
      <c r="CWV37" s="271"/>
      <c r="CWW37" s="451"/>
      <c r="CWX37" s="454"/>
      <c r="CWY37" s="451"/>
      <c r="CWZ37" s="457"/>
      <c r="CXA37" s="271"/>
      <c r="CXB37" s="451"/>
      <c r="CXC37" s="454"/>
      <c r="CXD37" s="451"/>
      <c r="CXE37" s="457"/>
      <c r="CXF37" s="451"/>
      <c r="CXG37" s="457"/>
      <c r="CXH37" s="457"/>
      <c r="CXI37" s="457"/>
      <c r="CXJ37" s="271"/>
      <c r="CXK37" s="271"/>
      <c r="CXL37" s="451"/>
      <c r="CXM37" s="454"/>
      <c r="CXN37" s="451"/>
      <c r="CXO37" s="454"/>
      <c r="CXP37" s="458"/>
      <c r="CXQ37" s="459"/>
      <c r="CXR37" s="460"/>
      <c r="CXS37" s="461"/>
      <c r="CXT37" s="462"/>
      <c r="CXU37" s="458"/>
      <c r="CXV37" s="451"/>
      <c r="CXW37" s="463"/>
      <c r="CXX37" s="451"/>
      <c r="CXY37" s="451"/>
      <c r="CXZ37" s="453"/>
      <c r="CYB37" s="449"/>
      <c r="CYC37" s="449"/>
      <c r="CYD37" s="449"/>
      <c r="CYE37" s="450"/>
      <c r="CYF37" s="451"/>
      <c r="CYG37" s="451"/>
      <c r="CYH37" s="451"/>
      <c r="CYI37" s="449"/>
      <c r="CYJ37" s="452"/>
      <c r="CYK37" s="453"/>
      <c r="CYL37" s="454"/>
      <c r="CYM37" s="449"/>
      <c r="CYN37" s="453"/>
      <c r="CYO37" s="453"/>
      <c r="CYP37" s="450"/>
      <c r="CYQ37" s="454"/>
      <c r="CYR37" s="455"/>
      <c r="CYS37" s="453"/>
      <c r="CYT37" s="456"/>
      <c r="CYU37" s="453"/>
      <c r="CYV37" s="456"/>
      <c r="CYW37" s="454"/>
      <c r="CYX37" s="451"/>
      <c r="CYY37" s="454"/>
      <c r="CYZ37" s="450"/>
      <c r="CZA37" s="456"/>
      <c r="CZB37" s="456"/>
      <c r="CZC37" s="456"/>
      <c r="CZD37" s="456"/>
      <c r="CZE37" s="271"/>
      <c r="CZF37" s="451"/>
      <c r="CZG37" s="454"/>
      <c r="CZH37" s="451"/>
      <c r="CZI37" s="457"/>
      <c r="CZJ37" s="271"/>
      <c r="CZK37" s="451"/>
      <c r="CZL37" s="454"/>
      <c r="CZM37" s="451"/>
      <c r="CZN37" s="457"/>
      <c r="CZO37" s="451"/>
      <c r="CZP37" s="457"/>
      <c r="CZQ37" s="457"/>
      <c r="CZR37" s="457"/>
      <c r="CZS37" s="271"/>
      <c r="CZT37" s="271"/>
      <c r="CZU37" s="451"/>
      <c r="CZV37" s="454"/>
      <c r="CZW37" s="451"/>
      <c r="CZX37" s="454"/>
      <c r="CZY37" s="458"/>
      <c r="CZZ37" s="459"/>
      <c r="DAA37" s="460"/>
      <c r="DAB37" s="461"/>
      <c r="DAC37" s="462"/>
      <c r="DAD37" s="458"/>
      <c r="DAE37" s="451"/>
      <c r="DAF37" s="463"/>
      <c r="DAG37" s="451"/>
      <c r="DAH37" s="451"/>
      <c r="DAI37" s="453"/>
      <c r="DAK37" s="449"/>
      <c r="DAL37" s="449"/>
      <c r="DAM37" s="449"/>
      <c r="DAN37" s="450"/>
      <c r="DAO37" s="451"/>
      <c r="DAP37" s="451"/>
      <c r="DAQ37" s="451"/>
      <c r="DAR37" s="449"/>
      <c r="DAS37" s="452"/>
      <c r="DAT37" s="453"/>
      <c r="DAU37" s="454"/>
      <c r="DAV37" s="449"/>
      <c r="DAW37" s="453"/>
      <c r="DAX37" s="453"/>
      <c r="DAY37" s="450"/>
      <c r="DAZ37" s="454"/>
      <c r="DBA37" s="455"/>
      <c r="DBB37" s="453"/>
      <c r="DBC37" s="456"/>
      <c r="DBD37" s="453"/>
      <c r="DBE37" s="456"/>
      <c r="DBF37" s="454"/>
      <c r="DBG37" s="451"/>
      <c r="DBH37" s="454"/>
      <c r="DBI37" s="450"/>
      <c r="DBJ37" s="456"/>
      <c r="DBK37" s="456"/>
      <c r="DBL37" s="456"/>
      <c r="DBM37" s="456"/>
      <c r="DBN37" s="271"/>
      <c r="DBO37" s="451"/>
      <c r="DBP37" s="454"/>
      <c r="DBQ37" s="451"/>
      <c r="DBR37" s="457"/>
      <c r="DBS37" s="271"/>
      <c r="DBT37" s="451"/>
      <c r="DBU37" s="454"/>
      <c r="DBV37" s="451"/>
      <c r="DBW37" s="457"/>
      <c r="DBX37" s="451"/>
      <c r="DBY37" s="457"/>
      <c r="DBZ37" s="457"/>
      <c r="DCA37" s="457"/>
      <c r="DCB37" s="271"/>
      <c r="DCC37" s="271"/>
      <c r="DCD37" s="451"/>
      <c r="DCE37" s="454"/>
      <c r="DCF37" s="451"/>
      <c r="DCG37" s="454"/>
      <c r="DCH37" s="458"/>
      <c r="DCI37" s="459"/>
      <c r="DCJ37" s="460"/>
      <c r="DCK37" s="461"/>
      <c r="DCL37" s="462"/>
      <c r="DCM37" s="458"/>
      <c r="DCN37" s="451"/>
      <c r="DCO37" s="463"/>
      <c r="DCP37" s="451"/>
      <c r="DCQ37" s="451"/>
      <c r="DCR37" s="453"/>
      <c r="DCT37" s="449"/>
      <c r="DCU37" s="449"/>
      <c r="DCV37" s="449"/>
      <c r="DCW37" s="450"/>
      <c r="DCX37" s="451"/>
      <c r="DCY37" s="451"/>
      <c r="DCZ37" s="451"/>
      <c r="DDA37" s="449"/>
      <c r="DDB37" s="452"/>
      <c r="DDC37" s="453"/>
      <c r="DDD37" s="454"/>
      <c r="DDE37" s="449"/>
      <c r="DDF37" s="453"/>
      <c r="DDG37" s="453"/>
      <c r="DDH37" s="450"/>
      <c r="DDI37" s="454"/>
      <c r="DDJ37" s="455"/>
      <c r="DDK37" s="453"/>
      <c r="DDL37" s="456"/>
      <c r="DDM37" s="453"/>
      <c r="DDN37" s="456"/>
      <c r="DDO37" s="454"/>
      <c r="DDP37" s="451"/>
      <c r="DDQ37" s="454"/>
      <c r="DDR37" s="450"/>
      <c r="DDS37" s="456"/>
      <c r="DDT37" s="456"/>
      <c r="DDU37" s="456"/>
      <c r="DDV37" s="456"/>
      <c r="DDW37" s="271"/>
      <c r="DDX37" s="451"/>
      <c r="DDY37" s="454"/>
      <c r="DDZ37" s="451"/>
      <c r="DEA37" s="457"/>
      <c r="DEB37" s="271"/>
      <c r="DEC37" s="451"/>
      <c r="DED37" s="454"/>
      <c r="DEE37" s="451"/>
      <c r="DEF37" s="457"/>
      <c r="DEG37" s="451"/>
      <c r="DEH37" s="457"/>
      <c r="DEI37" s="457"/>
      <c r="DEJ37" s="457"/>
      <c r="DEK37" s="271"/>
      <c r="DEL37" s="271"/>
      <c r="DEM37" s="451"/>
      <c r="DEN37" s="454"/>
      <c r="DEO37" s="451"/>
      <c r="DEP37" s="454"/>
      <c r="DEQ37" s="458"/>
      <c r="DER37" s="459"/>
      <c r="DES37" s="460"/>
      <c r="DET37" s="461"/>
      <c r="DEU37" s="462"/>
      <c r="DEV37" s="458"/>
      <c r="DEW37" s="451"/>
      <c r="DEX37" s="463"/>
      <c r="DEY37" s="451"/>
      <c r="DEZ37" s="451"/>
      <c r="DFA37" s="453"/>
      <c r="DFC37" s="449"/>
      <c r="DFD37" s="449"/>
      <c r="DFE37" s="449"/>
      <c r="DFF37" s="450"/>
      <c r="DFG37" s="451"/>
      <c r="DFH37" s="451"/>
      <c r="DFI37" s="451"/>
      <c r="DFJ37" s="449"/>
      <c r="DFK37" s="452"/>
      <c r="DFL37" s="453"/>
      <c r="DFM37" s="454"/>
      <c r="DFN37" s="449"/>
      <c r="DFO37" s="453"/>
      <c r="DFP37" s="453"/>
      <c r="DFQ37" s="450"/>
      <c r="DFR37" s="454"/>
      <c r="DFS37" s="455"/>
      <c r="DFT37" s="453"/>
      <c r="DFU37" s="456"/>
      <c r="DFV37" s="453"/>
      <c r="DFW37" s="456"/>
      <c r="DFX37" s="454"/>
      <c r="DFY37" s="451"/>
      <c r="DFZ37" s="454"/>
      <c r="DGA37" s="450"/>
      <c r="DGB37" s="456"/>
      <c r="DGC37" s="456"/>
      <c r="DGD37" s="456"/>
      <c r="DGE37" s="456"/>
      <c r="DGF37" s="271"/>
      <c r="DGG37" s="451"/>
      <c r="DGH37" s="454"/>
      <c r="DGI37" s="451"/>
      <c r="DGJ37" s="457"/>
      <c r="DGK37" s="271"/>
      <c r="DGL37" s="451"/>
      <c r="DGM37" s="454"/>
      <c r="DGN37" s="451"/>
      <c r="DGO37" s="457"/>
      <c r="DGP37" s="451"/>
      <c r="DGQ37" s="457"/>
      <c r="DGR37" s="457"/>
      <c r="DGS37" s="457"/>
      <c r="DGT37" s="271"/>
      <c r="DGU37" s="271"/>
      <c r="DGV37" s="451"/>
      <c r="DGW37" s="454"/>
      <c r="DGX37" s="451"/>
      <c r="DGY37" s="454"/>
      <c r="DGZ37" s="458"/>
      <c r="DHA37" s="459"/>
      <c r="DHB37" s="460"/>
      <c r="DHC37" s="461"/>
      <c r="DHD37" s="462"/>
      <c r="DHE37" s="458"/>
      <c r="DHF37" s="451"/>
      <c r="DHG37" s="463"/>
      <c r="DHH37" s="451"/>
      <c r="DHI37" s="451"/>
      <c r="DHJ37" s="453"/>
      <c r="DHL37" s="449"/>
      <c r="DHM37" s="449"/>
      <c r="DHN37" s="449"/>
      <c r="DHO37" s="450"/>
      <c r="DHP37" s="451"/>
      <c r="DHQ37" s="451"/>
      <c r="DHR37" s="451"/>
      <c r="DHS37" s="449"/>
      <c r="DHT37" s="452"/>
      <c r="DHU37" s="453"/>
      <c r="DHV37" s="454"/>
      <c r="DHW37" s="449"/>
      <c r="DHX37" s="453"/>
      <c r="DHY37" s="453"/>
      <c r="DHZ37" s="450"/>
      <c r="DIA37" s="454"/>
      <c r="DIB37" s="455"/>
      <c r="DIC37" s="453"/>
      <c r="DID37" s="456"/>
      <c r="DIE37" s="453"/>
      <c r="DIF37" s="456"/>
      <c r="DIG37" s="454"/>
      <c r="DIH37" s="451"/>
      <c r="DII37" s="454"/>
      <c r="DIJ37" s="450"/>
      <c r="DIK37" s="456"/>
      <c r="DIL37" s="456"/>
      <c r="DIM37" s="456"/>
      <c r="DIN37" s="456"/>
      <c r="DIO37" s="271"/>
      <c r="DIP37" s="451"/>
      <c r="DIQ37" s="454"/>
      <c r="DIR37" s="451"/>
      <c r="DIS37" s="457"/>
      <c r="DIT37" s="271"/>
      <c r="DIU37" s="451"/>
      <c r="DIV37" s="454"/>
      <c r="DIW37" s="451"/>
      <c r="DIX37" s="457"/>
      <c r="DIY37" s="451"/>
      <c r="DIZ37" s="457"/>
      <c r="DJA37" s="457"/>
      <c r="DJB37" s="457"/>
      <c r="DJC37" s="271"/>
      <c r="DJD37" s="271"/>
      <c r="DJE37" s="451"/>
      <c r="DJF37" s="454"/>
      <c r="DJG37" s="451"/>
      <c r="DJH37" s="454"/>
      <c r="DJI37" s="458"/>
      <c r="DJJ37" s="459"/>
      <c r="DJK37" s="460"/>
      <c r="DJL37" s="461"/>
      <c r="DJM37" s="462"/>
      <c r="DJN37" s="458"/>
      <c r="DJO37" s="451"/>
      <c r="DJP37" s="463"/>
      <c r="DJQ37" s="451"/>
      <c r="DJR37" s="451"/>
      <c r="DJS37" s="453"/>
      <c r="DJU37" s="449"/>
      <c r="DJV37" s="449"/>
      <c r="DJW37" s="449"/>
      <c r="DJX37" s="450"/>
      <c r="DJY37" s="451"/>
      <c r="DJZ37" s="451"/>
      <c r="DKA37" s="451"/>
      <c r="DKB37" s="449"/>
      <c r="DKC37" s="452"/>
      <c r="DKD37" s="453"/>
      <c r="DKE37" s="454"/>
      <c r="DKF37" s="449"/>
      <c r="DKG37" s="453"/>
      <c r="DKH37" s="453"/>
      <c r="DKI37" s="450"/>
      <c r="DKJ37" s="454"/>
      <c r="DKK37" s="455"/>
      <c r="DKL37" s="453"/>
      <c r="DKM37" s="456"/>
      <c r="DKN37" s="453"/>
      <c r="DKO37" s="456"/>
      <c r="DKP37" s="454"/>
      <c r="DKQ37" s="451"/>
      <c r="DKR37" s="454"/>
      <c r="DKS37" s="450"/>
      <c r="DKT37" s="456"/>
      <c r="DKU37" s="456"/>
      <c r="DKV37" s="456"/>
      <c r="DKW37" s="456"/>
      <c r="DKX37" s="271"/>
      <c r="DKY37" s="451"/>
      <c r="DKZ37" s="454"/>
      <c r="DLA37" s="451"/>
      <c r="DLB37" s="457"/>
      <c r="DLC37" s="271"/>
      <c r="DLD37" s="451"/>
      <c r="DLE37" s="454"/>
      <c r="DLF37" s="451"/>
      <c r="DLG37" s="457"/>
      <c r="DLH37" s="451"/>
      <c r="DLI37" s="457"/>
      <c r="DLJ37" s="457"/>
      <c r="DLK37" s="457"/>
      <c r="DLL37" s="271"/>
      <c r="DLM37" s="271"/>
      <c r="DLN37" s="451"/>
      <c r="DLO37" s="454"/>
      <c r="DLP37" s="451"/>
      <c r="DLQ37" s="454"/>
      <c r="DLR37" s="458"/>
      <c r="DLS37" s="459"/>
      <c r="DLT37" s="460"/>
      <c r="DLU37" s="461"/>
      <c r="DLV37" s="462"/>
      <c r="DLW37" s="458"/>
      <c r="DLX37" s="451"/>
      <c r="DLY37" s="463"/>
      <c r="DLZ37" s="451"/>
      <c r="DMA37" s="451"/>
      <c r="DMB37" s="453"/>
      <c r="DMD37" s="449"/>
      <c r="DME37" s="449"/>
      <c r="DMF37" s="449"/>
      <c r="DMG37" s="450"/>
      <c r="DMH37" s="451"/>
      <c r="DMI37" s="451"/>
      <c r="DMJ37" s="451"/>
      <c r="DMK37" s="449"/>
      <c r="DML37" s="452"/>
      <c r="DMM37" s="453"/>
      <c r="DMN37" s="454"/>
      <c r="DMO37" s="449"/>
      <c r="DMP37" s="453"/>
      <c r="DMQ37" s="453"/>
      <c r="DMR37" s="450"/>
      <c r="DMS37" s="454"/>
      <c r="DMT37" s="455"/>
      <c r="DMU37" s="453"/>
      <c r="DMV37" s="456"/>
      <c r="DMW37" s="453"/>
      <c r="DMX37" s="456"/>
      <c r="DMY37" s="454"/>
      <c r="DMZ37" s="451"/>
      <c r="DNA37" s="454"/>
      <c r="DNB37" s="450"/>
      <c r="DNC37" s="456"/>
      <c r="DND37" s="456"/>
      <c r="DNE37" s="456"/>
      <c r="DNF37" s="456"/>
      <c r="DNG37" s="271"/>
      <c r="DNH37" s="451"/>
      <c r="DNI37" s="454"/>
      <c r="DNJ37" s="451"/>
      <c r="DNK37" s="457"/>
      <c r="DNL37" s="271"/>
      <c r="DNM37" s="451"/>
      <c r="DNN37" s="454"/>
      <c r="DNO37" s="451"/>
      <c r="DNP37" s="457"/>
      <c r="DNQ37" s="451"/>
      <c r="DNR37" s="457"/>
      <c r="DNS37" s="457"/>
      <c r="DNT37" s="457"/>
      <c r="DNU37" s="271"/>
      <c r="DNV37" s="271"/>
      <c r="DNW37" s="451"/>
      <c r="DNX37" s="454"/>
      <c r="DNY37" s="451"/>
      <c r="DNZ37" s="454"/>
      <c r="DOA37" s="458"/>
      <c r="DOB37" s="459"/>
      <c r="DOC37" s="460"/>
      <c r="DOD37" s="461"/>
      <c r="DOE37" s="462"/>
      <c r="DOF37" s="458"/>
      <c r="DOG37" s="451"/>
      <c r="DOH37" s="463"/>
      <c r="DOI37" s="451"/>
      <c r="DOJ37" s="451"/>
      <c r="DOK37" s="453"/>
      <c r="DOM37" s="449"/>
      <c r="DON37" s="449"/>
      <c r="DOO37" s="449"/>
      <c r="DOP37" s="450"/>
      <c r="DOQ37" s="451"/>
      <c r="DOR37" s="451"/>
      <c r="DOS37" s="451"/>
      <c r="DOT37" s="449"/>
      <c r="DOU37" s="452"/>
      <c r="DOV37" s="453"/>
      <c r="DOW37" s="454"/>
      <c r="DOX37" s="449"/>
      <c r="DOY37" s="453"/>
      <c r="DOZ37" s="453"/>
      <c r="DPA37" s="450"/>
      <c r="DPB37" s="454"/>
      <c r="DPC37" s="455"/>
      <c r="DPD37" s="453"/>
      <c r="DPE37" s="456"/>
      <c r="DPF37" s="453"/>
      <c r="DPG37" s="456"/>
      <c r="DPH37" s="454"/>
      <c r="DPI37" s="451"/>
      <c r="DPJ37" s="454"/>
      <c r="DPK37" s="450"/>
      <c r="DPL37" s="456"/>
      <c r="DPM37" s="456"/>
      <c r="DPN37" s="456"/>
      <c r="DPO37" s="456"/>
      <c r="DPP37" s="271"/>
      <c r="DPQ37" s="451"/>
      <c r="DPR37" s="454"/>
      <c r="DPS37" s="451"/>
      <c r="DPT37" s="457"/>
      <c r="DPU37" s="271"/>
      <c r="DPV37" s="451"/>
      <c r="DPW37" s="454"/>
      <c r="DPX37" s="451"/>
      <c r="DPY37" s="457"/>
      <c r="DPZ37" s="451"/>
      <c r="DQA37" s="457"/>
      <c r="DQB37" s="457"/>
      <c r="DQC37" s="457"/>
      <c r="DQD37" s="271"/>
      <c r="DQE37" s="271"/>
      <c r="DQF37" s="451"/>
      <c r="DQG37" s="454"/>
      <c r="DQH37" s="451"/>
      <c r="DQI37" s="454"/>
      <c r="DQJ37" s="458"/>
      <c r="DQK37" s="459"/>
      <c r="DQL37" s="460"/>
      <c r="DQM37" s="461"/>
      <c r="DQN37" s="462"/>
      <c r="DQO37" s="458"/>
      <c r="DQP37" s="451"/>
      <c r="DQQ37" s="463"/>
      <c r="DQR37" s="451"/>
      <c r="DQS37" s="451"/>
      <c r="DQT37" s="453"/>
      <c r="DQV37" s="449"/>
      <c r="DQW37" s="449"/>
      <c r="DQX37" s="449"/>
      <c r="DQY37" s="450"/>
      <c r="DQZ37" s="451"/>
      <c r="DRA37" s="451"/>
      <c r="DRB37" s="451"/>
      <c r="DRC37" s="449"/>
      <c r="DRD37" s="452"/>
      <c r="DRE37" s="453"/>
      <c r="DRF37" s="454"/>
      <c r="DRG37" s="449"/>
      <c r="DRH37" s="453"/>
      <c r="DRI37" s="453"/>
      <c r="DRJ37" s="450"/>
      <c r="DRK37" s="454"/>
      <c r="DRL37" s="455"/>
      <c r="DRM37" s="453"/>
      <c r="DRN37" s="456"/>
      <c r="DRO37" s="453"/>
      <c r="DRP37" s="456"/>
      <c r="DRQ37" s="454"/>
      <c r="DRR37" s="451"/>
      <c r="DRS37" s="454"/>
      <c r="DRT37" s="450"/>
      <c r="DRU37" s="456"/>
      <c r="DRV37" s="456"/>
      <c r="DRW37" s="456"/>
      <c r="DRX37" s="456"/>
      <c r="DRY37" s="271"/>
      <c r="DRZ37" s="451"/>
      <c r="DSA37" s="454"/>
      <c r="DSB37" s="451"/>
      <c r="DSC37" s="457"/>
      <c r="DSD37" s="271"/>
      <c r="DSE37" s="451"/>
      <c r="DSF37" s="454"/>
      <c r="DSG37" s="451"/>
      <c r="DSH37" s="457"/>
      <c r="DSI37" s="451"/>
      <c r="DSJ37" s="457"/>
      <c r="DSK37" s="457"/>
      <c r="DSL37" s="457"/>
      <c r="DSM37" s="271"/>
      <c r="DSN37" s="271"/>
      <c r="DSO37" s="451"/>
      <c r="DSP37" s="454"/>
      <c r="DSQ37" s="451"/>
      <c r="DSR37" s="454"/>
      <c r="DSS37" s="458"/>
      <c r="DST37" s="459"/>
      <c r="DSU37" s="460"/>
      <c r="DSV37" s="461"/>
      <c r="DSW37" s="462"/>
      <c r="DSX37" s="458"/>
      <c r="DSY37" s="451"/>
      <c r="DSZ37" s="463"/>
      <c r="DTA37" s="451"/>
      <c r="DTB37" s="451"/>
      <c r="DTC37" s="453"/>
      <c r="DTE37" s="449"/>
      <c r="DTF37" s="449"/>
      <c r="DTG37" s="449"/>
      <c r="DTH37" s="450"/>
      <c r="DTI37" s="451"/>
      <c r="DTJ37" s="451"/>
      <c r="DTK37" s="451"/>
      <c r="DTL37" s="449"/>
      <c r="DTM37" s="452"/>
      <c r="DTN37" s="453"/>
      <c r="DTO37" s="454"/>
      <c r="DTP37" s="449"/>
      <c r="DTQ37" s="453"/>
      <c r="DTR37" s="453"/>
      <c r="DTS37" s="450"/>
      <c r="DTT37" s="454"/>
      <c r="DTU37" s="455"/>
      <c r="DTV37" s="453"/>
      <c r="DTW37" s="456"/>
      <c r="DTX37" s="453"/>
      <c r="DTY37" s="456"/>
      <c r="DTZ37" s="454"/>
      <c r="DUA37" s="451"/>
      <c r="DUB37" s="454"/>
      <c r="DUC37" s="450"/>
      <c r="DUD37" s="456"/>
      <c r="DUE37" s="456"/>
      <c r="DUF37" s="456"/>
      <c r="DUG37" s="456"/>
      <c r="DUH37" s="271"/>
      <c r="DUI37" s="451"/>
      <c r="DUJ37" s="454"/>
      <c r="DUK37" s="451"/>
      <c r="DUL37" s="457"/>
      <c r="DUM37" s="271"/>
      <c r="DUN37" s="451"/>
      <c r="DUO37" s="454"/>
      <c r="DUP37" s="451"/>
      <c r="DUQ37" s="457"/>
      <c r="DUR37" s="451"/>
      <c r="DUS37" s="457"/>
      <c r="DUT37" s="457"/>
      <c r="DUU37" s="457"/>
      <c r="DUV37" s="271"/>
      <c r="DUW37" s="271"/>
      <c r="DUX37" s="451"/>
      <c r="DUY37" s="454"/>
      <c r="DUZ37" s="451"/>
      <c r="DVA37" s="454"/>
      <c r="DVB37" s="458"/>
      <c r="DVC37" s="459"/>
      <c r="DVD37" s="460"/>
      <c r="DVE37" s="461"/>
      <c r="DVF37" s="462"/>
      <c r="DVG37" s="458"/>
      <c r="DVH37" s="451"/>
      <c r="DVI37" s="463"/>
      <c r="DVJ37" s="451"/>
      <c r="DVK37" s="451"/>
      <c r="DVL37" s="453"/>
      <c r="DVN37" s="449"/>
      <c r="DVO37" s="449"/>
      <c r="DVP37" s="449"/>
      <c r="DVQ37" s="450"/>
      <c r="DVR37" s="451"/>
      <c r="DVS37" s="451"/>
      <c r="DVT37" s="451"/>
      <c r="DVU37" s="449"/>
      <c r="DVV37" s="452"/>
      <c r="DVW37" s="453"/>
      <c r="DVX37" s="454"/>
      <c r="DVY37" s="449"/>
      <c r="DVZ37" s="453"/>
      <c r="DWA37" s="453"/>
      <c r="DWB37" s="450"/>
      <c r="DWC37" s="454"/>
      <c r="DWD37" s="455"/>
      <c r="DWE37" s="453"/>
      <c r="DWF37" s="456"/>
      <c r="DWG37" s="453"/>
      <c r="DWH37" s="456"/>
      <c r="DWI37" s="454"/>
      <c r="DWJ37" s="451"/>
      <c r="DWK37" s="454"/>
      <c r="DWL37" s="450"/>
      <c r="DWM37" s="456"/>
      <c r="DWN37" s="456"/>
      <c r="DWO37" s="456"/>
      <c r="DWP37" s="456"/>
      <c r="DWQ37" s="271"/>
      <c r="DWR37" s="451"/>
      <c r="DWS37" s="454"/>
      <c r="DWT37" s="451"/>
      <c r="DWU37" s="457"/>
      <c r="DWV37" s="271"/>
      <c r="DWW37" s="451"/>
      <c r="DWX37" s="454"/>
      <c r="DWY37" s="451"/>
      <c r="DWZ37" s="457"/>
      <c r="DXA37" s="451"/>
      <c r="DXB37" s="457"/>
      <c r="DXC37" s="457"/>
      <c r="DXD37" s="457"/>
      <c r="DXE37" s="271"/>
      <c r="DXF37" s="271"/>
      <c r="DXG37" s="451"/>
      <c r="DXH37" s="454"/>
      <c r="DXI37" s="451"/>
      <c r="DXJ37" s="454"/>
      <c r="DXK37" s="458"/>
      <c r="DXL37" s="459"/>
      <c r="DXM37" s="460"/>
      <c r="DXN37" s="461"/>
      <c r="DXO37" s="462"/>
      <c r="DXP37" s="458"/>
      <c r="DXQ37" s="451"/>
      <c r="DXR37" s="463"/>
      <c r="DXS37" s="451"/>
      <c r="DXT37" s="451"/>
      <c r="DXU37" s="453"/>
      <c r="DXW37" s="449"/>
      <c r="DXX37" s="449"/>
      <c r="DXY37" s="449"/>
      <c r="DXZ37" s="450"/>
      <c r="DYA37" s="451"/>
      <c r="DYB37" s="451"/>
      <c r="DYC37" s="451"/>
      <c r="DYD37" s="449"/>
      <c r="DYE37" s="452"/>
      <c r="DYF37" s="453"/>
      <c r="DYG37" s="454"/>
      <c r="DYH37" s="449"/>
      <c r="DYI37" s="453"/>
      <c r="DYJ37" s="453"/>
      <c r="DYK37" s="450"/>
      <c r="DYL37" s="454"/>
      <c r="DYM37" s="455"/>
      <c r="DYN37" s="453"/>
      <c r="DYO37" s="456"/>
      <c r="DYP37" s="453"/>
      <c r="DYQ37" s="456"/>
      <c r="DYR37" s="454"/>
      <c r="DYS37" s="451"/>
      <c r="DYT37" s="454"/>
      <c r="DYU37" s="450"/>
      <c r="DYV37" s="456"/>
      <c r="DYW37" s="456"/>
      <c r="DYX37" s="456"/>
      <c r="DYY37" s="456"/>
      <c r="DYZ37" s="271"/>
      <c r="DZA37" s="451"/>
      <c r="DZB37" s="454"/>
      <c r="DZC37" s="451"/>
      <c r="DZD37" s="457"/>
      <c r="DZE37" s="271"/>
      <c r="DZF37" s="451"/>
      <c r="DZG37" s="454"/>
      <c r="DZH37" s="451"/>
      <c r="DZI37" s="457"/>
      <c r="DZJ37" s="451"/>
      <c r="DZK37" s="457"/>
      <c r="DZL37" s="457"/>
      <c r="DZM37" s="457"/>
      <c r="DZN37" s="271"/>
      <c r="DZO37" s="271"/>
      <c r="DZP37" s="451"/>
      <c r="DZQ37" s="454"/>
      <c r="DZR37" s="451"/>
      <c r="DZS37" s="454"/>
      <c r="DZT37" s="458"/>
      <c r="DZU37" s="459"/>
      <c r="DZV37" s="460"/>
      <c r="DZW37" s="461"/>
      <c r="DZX37" s="462"/>
      <c r="DZY37" s="458"/>
      <c r="DZZ37" s="451"/>
      <c r="EAA37" s="463"/>
      <c r="EAB37" s="451"/>
      <c r="EAC37" s="451"/>
      <c r="EAD37" s="453"/>
      <c r="EAF37" s="449"/>
      <c r="EAG37" s="449"/>
      <c r="EAH37" s="449"/>
      <c r="EAI37" s="450"/>
      <c r="EAJ37" s="451"/>
      <c r="EAK37" s="451"/>
      <c r="EAL37" s="451"/>
      <c r="EAM37" s="449"/>
      <c r="EAN37" s="452"/>
      <c r="EAO37" s="453"/>
      <c r="EAP37" s="454"/>
      <c r="EAQ37" s="449"/>
      <c r="EAR37" s="453"/>
      <c r="EAS37" s="453"/>
      <c r="EAT37" s="450"/>
      <c r="EAU37" s="454"/>
      <c r="EAV37" s="455"/>
      <c r="EAW37" s="453"/>
      <c r="EAX37" s="456"/>
      <c r="EAY37" s="453"/>
      <c r="EAZ37" s="456"/>
      <c r="EBA37" s="454"/>
      <c r="EBB37" s="451"/>
      <c r="EBC37" s="454"/>
      <c r="EBD37" s="450"/>
      <c r="EBE37" s="456"/>
      <c r="EBF37" s="456"/>
      <c r="EBG37" s="456"/>
      <c r="EBH37" s="456"/>
      <c r="EBI37" s="271"/>
      <c r="EBJ37" s="451"/>
      <c r="EBK37" s="454"/>
      <c r="EBL37" s="451"/>
      <c r="EBM37" s="457"/>
      <c r="EBN37" s="271"/>
      <c r="EBO37" s="451"/>
      <c r="EBP37" s="454"/>
      <c r="EBQ37" s="451"/>
      <c r="EBR37" s="457"/>
      <c r="EBS37" s="451"/>
      <c r="EBT37" s="457"/>
      <c r="EBU37" s="457"/>
      <c r="EBV37" s="457"/>
      <c r="EBW37" s="271"/>
      <c r="EBX37" s="271"/>
      <c r="EBY37" s="451"/>
      <c r="EBZ37" s="454"/>
      <c r="ECA37" s="451"/>
      <c r="ECB37" s="454"/>
      <c r="ECC37" s="458"/>
      <c r="ECD37" s="459"/>
      <c r="ECE37" s="460"/>
      <c r="ECF37" s="461"/>
      <c r="ECG37" s="462"/>
      <c r="ECH37" s="458"/>
      <c r="ECI37" s="451"/>
      <c r="ECJ37" s="463"/>
      <c r="ECK37" s="451"/>
      <c r="ECL37" s="451"/>
      <c r="ECM37" s="453"/>
      <c r="ECO37" s="449"/>
      <c r="ECP37" s="449"/>
      <c r="ECQ37" s="449"/>
      <c r="ECR37" s="450"/>
      <c r="ECS37" s="451"/>
      <c r="ECT37" s="451"/>
      <c r="ECU37" s="451"/>
      <c r="ECV37" s="449"/>
      <c r="ECW37" s="452"/>
      <c r="ECX37" s="453"/>
      <c r="ECY37" s="454"/>
      <c r="ECZ37" s="449"/>
      <c r="EDA37" s="453"/>
      <c r="EDB37" s="453"/>
      <c r="EDC37" s="450"/>
      <c r="EDD37" s="454"/>
      <c r="EDE37" s="455"/>
      <c r="EDF37" s="453"/>
      <c r="EDG37" s="456"/>
      <c r="EDH37" s="453"/>
      <c r="EDI37" s="456"/>
      <c r="EDJ37" s="454"/>
      <c r="EDK37" s="451"/>
      <c r="EDL37" s="454"/>
      <c r="EDM37" s="450"/>
      <c r="EDN37" s="456"/>
      <c r="EDO37" s="456"/>
      <c r="EDP37" s="456"/>
      <c r="EDQ37" s="456"/>
      <c r="EDR37" s="271"/>
      <c r="EDS37" s="451"/>
      <c r="EDT37" s="454"/>
      <c r="EDU37" s="451"/>
      <c r="EDV37" s="457"/>
      <c r="EDW37" s="271"/>
      <c r="EDX37" s="451"/>
      <c r="EDY37" s="454"/>
      <c r="EDZ37" s="451"/>
      <c r="EEA37" s="457"/>
      <c r="EEB37" s="451"/>
      <c r="EEC37" s="457"/>
      <c r="EED37" s="457"/>
      <c r="EEE37" s="457"/>
      <c r="EEF37" s="271"/>
      <c r="EEG37" s="271"/>
      <c r="EEH37" s="451"/>
      <c r="EEI37" s="454"/>
      <c r="EEJ37" s="451"/>
      <c r="EEK37" s="454"/>
      <c r="EEL37" s="458"/>
      <c r="EEM37" s="459"/>
      <c r="EEN37" s="460"/>
      <c r="EEO37" s="461"/>
      <c r="EEP37" s="462"/>
      <c r="EEQ37" s="458"/>
      <c r="EER37" s="451"/>
      <c r="EES37" s="463"/>
      <c r="EET37" s="451"/>
      <c r="EEU37" s="451"/>
      <c r="EEV37" s="453"/>
      <c r="EEX37" s="449"/>
      <c r="EEY37" s="449"/>
      <c r="EEZ37" s="449"/>
      <c r="EFA37" s="450"/>
      <c r="EFB37" s="451"/>
      <c r="EFC37" s="451"/>
      <c r="EFD37" s="451"/>
      <c r="EFE37" s="449"/>
      <c r="EFF37" s="452"/>
      <c r="EFG37" s="453"/>
      <c r="EFH37" s="454"/>
      <c r="EFI37" s="449"/>
      <c r="EFJ37" s="453"/>
      <c r="EFK37" s="453"/>
      <c r="EFL37" s="450"/>
      <c r="EFM37" s="454"/>
      <c r="EFN37" s="455"/>
      <c r="EFO37" s="453"/>
      <c r="EFP37" s="456"/>
      <c r="EFQ37" s="453"/>
      <c r="EFR37" s="456"/>
      <c r="EFS37" s="454"/>
      <c r="EFT37" s="451"/>
      <c r="EFU37" s="454"/>
      <c r="EFV37" s="450"/>
      <c r="EFW37" s="456"/>
      <c r="EFX37" s="456"/>
      <c r="EFY37" s="456"/>
      <c r="EFZ37" s="456"/>
      <c r="EGA37" s="271"/>
      <c r="EGB37" s="451"/>
      <c r="EGC37" s="454"/>
      <c r="EGD37" s="451"/>
      <c r="EGE37" s="457"/>
      <c r="EGF37" s="271"/>
      <c r="EGG37" s="451"/>
      <c r="EGH37" s="454"/>
      <c r="EGI37" s="451"/>
      <c r="EGJ37" s="457"/>
      <c r="EGK37" s="451"/>
      <c r="EGL37" s="457"/>
      <c r="EGM37" s="457"/>
      <c r="EGN37" s="457"/>
      <c r="EGO37" s="271"/>
      <c r="EGP37" s="271"/>
      <c r="EGQ37" s="451"/>
      <c r="EGR37" s="454"/>
      <c r="EGS37" s="451"/>
      <c r="EGT37" s="454"/>
      <c r="EGU37" s="458"/>
      <c r="EGV37" s="459"/>
      <c r="EGW37" s="460"/>
      <c r="EGX37" s="461"/>
      <c r="EGY37" s="462"/>
      <c r="EGZ37" s="458"/>
      <c r="EHA37" s="451"/>
      <c r="EHB37" s="463"/>
      <c r="EHC37" s="451"/>
      <c r="EHD37" s="451"/>
      <c r="EHE37" s="453"/>
      <c r="EHG37" s="449"/>
      <c r="EHH37" s="449"/>
      <c r="EHI37" s="449"/>
      <c r="EHJ37" s="450"/>
      <c r="EHK37" s="451"/>
      <c r="EHL37" s="451"/>
      <c r="EHM37" s="451"/>
      <c r="EHN37" s="449"/>
      <c r="EHO37" s="452"/>
      <c r="EHP37" s="453"/>
      <c r="EHQ37" s="454"/>
      <c r="EHR37" s="449"/>
      <c r="EHS37" s="453"/>
      <c r="EHT37" s="453"/>
      <c r="EHU37" s="450"/>
      <c r="EHV37" s="454"/>
      <c r="EHW37" s="455"/>
      <c r="EHX37" s="453"/>
      <c r="EHY37" s="456"/>
      <c r="EHZ37" s="453"/>
      <c r="EIA37" s="456"/>
      <c r="EIB37" s="454"/>
      <c r="EIC37" s="451"/>
      <c r="EID37" s="454"/>
      <c r="EIE37" s="450"/>
      <c r="EIF37" s="456"/>
      <c r="EIG37" s="456"/>
      <c r="EIH37" s="456"/>
      <c r="EII37" s="456"/>
      <c r="EIJ37" s="271"/>
      <c r="EIK37" s="451"/>
      <c r="EIL37" s="454"/>
      <c r="EIM37" s="451"/>
      <c r="EIN37" s="457"/>
      <c r="EIO37" s="271"/>
      <c r="EIP37" s="451"/>
      <c r="EIQ37" s="454"/>
      <c r="EIR37" s="451"/>
      <c r="EIS37" s="457"/>
      <c r="EIT37" s="451"/>
      <c r="EIU37" s="457"/>
      <c r="EIV37" s="457"/>
      <c r="EIW37" s="457"/>
      <c r="EIX37" s="271"/>
      <c r="EIY37" s="271"/>
      <c r="EIZ37" s="451"/>
      <c r="EJA37" s="454"/>
      <c r="EJB37" s="451"/>
      <c r="EJC37" s="454"/>
      <c r="EJD37" s="458"/>
      <c r="EJE37" s="459"/>
      <c r="EJF37" s="460"/>
      <c r="EJG37" s="461"/>
      <c r="EJH37" s="462"/>
      <c r="EJI37" s="458"/>
      <c r="EJJ37" s="451"/>
      <c r="EJK37" s="463"/>
      <c r="EJL37" s="451"/>
      <c r="EJM37" s="451"/>
      <c r="EJN37" s="453"/>
      <c r="EJP37" s="449"/>
      <c r="EJQ37" s="449"/>
      <c r="EJR37" s="449"/>
      <c r="EJS37" s="450"/>
      <c r="EJT37" s="451"/>
      <c r="EJU37" s="451"/>
      <c r="EJV37" s="451"/>
      <c r="EJW37" s="449"/>
      <c r="EJX37" s="452"/>
      <c r="EJY37" s="453"/>
      <c r="EJZ37" s="454"/>
      <c r="EKA37" s="449"/>
      <c r="EKB37" s="453"/>
      <c r="EKC37" s="453"/>
      <c r="EKD37" s="450"/>
      <c r="EKE37" s="454"/>
      <c r="EKF37" s="455"/>
      <c r="EKG37" s="453"/>
      <c r="EKH37" s="456"/>
      <c r="EKI37" s="453"/>
      <c r="EKJ37" s="456"/>
      <c r="EKK37" s="454"/>
      <c r="EKL37" s="451"/>
      <c r="EKM37" s="454"/>
      <c r="EKN37" s="450"/>
      <c r="EKO37" s="456"/>
      <c r="EKP37" s="456"/>
      <c r="EKQ37" s="456"/>
      <c r="EKR37" s="456"/>
      <c r="EKS37" s="271"/>
      <c r="EKT37" s="451"/>
      <c r="EKU37" s="454"/>
      <c r="EKV37" s="451"/>
      <c r="EKW37" s="457"/>
      <c r="EKX37" s="271"/>
      <c r="EKY37" s="451"/>
      <c r="EKZ37" s="454"/>
      <c r="ELA37" s="451"/>
      <c r="ELB37" s="457"/>
      <c r="ELC37" s="451"/>
      <c r="ELD37" s="457"/>
      <c r="ELE37" s="457"/>
      <c r="ELF37" s="457"/>
      <c r="ELG37" s="271"/>
      <c r="ELH37" s="271"/>
      <c r="ELI37" s="451"/>
      <c r="ELJ37" s="454"/>
      <c r="ELK37" s="451"/>
      <c r="ELL37" s="454"/>
      <c r="ELM37" s="458"/>
      <c r="ELN37" s="459"/>
      <c r="ELO37" s="460"/>
      <c r="ELP37" s="461"/>
      <c r="ELQ37" s="462"/>
      <c r="ELR37" s="458"/>
      <c r="ELS37" s="451"/>
      <c r="ELT37" s="463"/>
      <c r="ELU37" s="451"/>
      <c r="ELV37" s="451"/>
      <c r="ELW37" s="453"/>
      <c r="ELY37" s="449"/>
      <c r="ELZ37" s="449"/>
      <c r="EMA37" s="449"/>
      <c r="EMB37" s="450"/>
      <c r="EMC37" s="451"/>
      <c r="EMD37" s="451"/>
      <c r="EME37" s="451"/>
      <c r="EMF37" s="449"/>
      <c r="EMG37" s="452"/>
      <c r="EMH37" s="453"/>
      <c r="EMI37" s="454"/>
      <c r="EMJ37" s="449"/>
      <c r="EMK37" s="453"/>
      <c r="EML37" s="453"/>
      <c r="EMM37" s="450"/>
      <c r="EMN37" s="454"/>
      <c r="EMO37" s="455"/>
      <c r="EMP37" s="453"/>
      <c r="EMQ37" s="456"/>
      <c r="EMR37" s="453"/>
      <c r="EMS37" s="456"/>
      <c r="EMT37" s="454"/>
      <c r="EMU37" s="451"/>
      <c r="EMV37" s="454"/>
      <c r="EMW37" s="450"/>
      <c r="EMX37" s="456"/>
      <c r="EMY37" s="456"/>
      <c r="EMZ37" s="456"/>
      <c r="ENA37" s="456"/>
      <c r="ENB37" s="271"/>
      <c r="ENC37" s="451"/>
      <c r="END37" s="454"/>
      <c r="ENE37" s="451"/>
      <c r="ENF37" s="457"/>
      <c r="ENG37" s="271"/>
      <c r="ENH37" s="451"/>
      <c r="ENI37" s="454"/>
      <c r="ENJ37" s="451"/>
      <c r="ENK37" s="457"/>
      <c r="ENL37" s="451"/>
      <c r="ENM37" s="457"/>
      <c r="ENN37" s="457"/>
      <c r="ENO37" s="457"/>
      <c r="ENP37" s="271"/>
      <c r="ENQ37" s="271"/>
      <c r="ENR37" s="451"/>
      <c r="ENS37" s="454"/>
      <c r="ENT37" s="451"/>
      <c r="ENU37" s="454"/>
      <c r="ENV37" s="458"/>
      <c r="ENW37" s="459"/>
      <c r="ENX37" s="460"/>
      <c r="ENY37" s="461"/>
      <c r="ENZ37" s="462"/>
      <c r="EOA37" s="458"/>
      <c r="EOB37" s="451"/>
      <c r="EOC37" s="463"/>
      <c r="EOD37" s="451"/>
      <c r="EOE37" s="451"/>
      <c r="EOF37" s="453"/>
      <c r="EOH37" s="449"/>
      <c r="EOI37" s="449"/>
      <c r="EOJ37" s="449"/>
      <c r="EOK37" s="450"/>
      <c r="EOL37" s="451"/>
      <c r="EOM37" s="451"/>
      <c r="EON37" s="451"/>
      <c r="EOO37" s="449"/>
      <c r="EOP37" s="452"/>
      <c r="EOQ37" s="453"/>
      <c r="EOR37" s="454"/>
      <c r="EOS37" s="449"/>
      <c r="EOT37" s="453"/>
      <c r="EOU37" s="453"/>
      <c r="EOV37" s="450"/>
      <c r="EOW37" s="454"/>
      <c r="EOX37" s="455"/>
      <c r="EOY37" s="453"/>
      <c r="EOZ37" s="456"/>
      <c r="EPA37" s="453"/>
      <c r="EPB37" s="456"/>
      <c r="EPC37" s="454"/>
      <c r="EPD37" s="451"/>
      <c r="EPE37" s="454"/>
      <c r="EPF37" s="450"/>
      <c r="EPG37" s="456"/>
      <c r="EPH37" s="456"/>
      <c r="EPI37" s="456"/>
      <c r="EPJ37" s="456"/>
      <c r="EPK37" s="271"/>
      <c r="EPL37" s="451"/>
      <c r="EPM37" s="454"/>
      <c r="EPN37" s="451"/>
      <c r="EPO37" s="457"/>
      <c r="EPP37" s="271"/>
      <c r="EPQ37" s="451"/>
      <c r="EPR37" s="454"/>
      <c r="EPS37" s="451"/>
      <c r="EPT37" s="457"/>
      <c r="EPU37" s="451"/>
      <c r="EPV37" s="457"/>
      <c r="EPW37" s="457"/>
      <c r="EPX37" s="457"/>
      <c r="EPY37" s="271"/>
      <c r="EPZ37" s="271"/>
      <c r="EQA37" s="451"/>
      <c r="EQB37" s="454"/>
      <c r="EQC37" s="451"/>
      <c r="EQD37" s="454"/>
      <c r="EQE37" s="458"/>
      <c r="EQF37" s="459"/>
      <c r="EQG37" s="460"/>
      <c r="EQH37" s="461"/>
      <c r="EQI37" s="462"/>
      <c r="EQJ37" s="458"/>
      <c r="EQK37" s="451"/>
      <c r="EQL37" s="463"/>
      <c r="EQM37" s="451"/>
      <c r="EQN37" s="451"/>
      <c r="EQO37" s="453"/>
      <c r="EQQ37" s="449"/>
      <c r="EQR37" s="449"/>
      <c r="EQS37" s="449"/>
      <c r="EQT37" s="450"/>
      <c r="EQU37" s="451"/>
      <c r="EQV37" s="451"/>
      <c r="EQW37" s="451"/>
      <c r="EQX37" s="449"/>
      <c r="EQY37" s="452"/>
      <c r="EQZ37" s="453"/>
      <c r="ERA37" s="454"/>
      <c r="ERB37" s="449"/>
      <c r="ERC37" s="453"/>
      <c r="ERD37" s="453"/>
      <c r="ERE37" s="450"/>
      <c r="ERF37" s="454"/>
      <c r="ERG37" s="455"/>
      <c r="ERH37" s="453"/>
      <c r="ERI37" s="456"/>
      <c r="ERJ37" s="453"/>
      <c r="ERK37" s="456"/>
      <c r="ERL37" s="454"/>
      <c r="ERM37" s="451"/>
      <c r="ERN37" s="454"/>
      <c r="ERO37" s="450"/>
      <c r="ERP37" s="456"/>
      <c r="ERQ37" s="456"/>
      <c r="ERR37" s="456"/>
      <c r="ERS37" s="456"/>
      <c r="ERT37" s="271"/>
      <c r="ERU37" s="451"/>
      <c r="ERV37" s="454"/>
      <c r="ERW37" s="451"/>
      <c r="ERX37" s="457"/>
      <c r="ERY37" s="271"/>
      <c r="ERZ37" s="451"/>
      <c r="ESA37" s="454"/>
      <c r="ESB37" s="451"/>
      <c r="ESC37" s="457"/>
      <c r="ESD37" s="451"/>
      <c r="ESE37" s="457"/>
      <c r="ESF37" s="457"/>
      <c r="ESG37" s="457"/>
      <c r="ESH37" s="271"/>
      <c r="ESI37" s="271"/>
      <c r="ESJ37" s="451"/>
      <c r="ESK37" s="454"/>
      <c r="ESL37" s="451"/>
      <c r="ESM37" s="454"/>
      <c r="ESN37" s="458"/>
      <c r="ESO37" s="459"/>
      <c r="ESP37" s="460"/>
      <c r="ESQ37" s="461"/>
      <c r="ESR37" s="462"/>
      <c r="ESS37" s="458"/>
      <c r="EST37" s="451"/>
      <c r="ESU37" s="463"/>
      <c r="ESV37" s="451"/>
      <c r="ESW37" s="451"/>
      <c r="ESX37" s="453"/>
      <c r="ESZ37" s="449"/>
      <c r="ETA37" s="449"/>
      <c r="ETB37" s="449"/>
      <c r="ETC37" s="450"/>
      <c r="ETD37" s="451"/>
      <c r="ETE37" s="451"/>
      <c r="ETF37" s="451"/>
      <c r="ETG37" s="449"/>
      <c r="ETH37" s="452"/>
      <c r="ETI37" s="453"/>
      <c r="ETJ37" s="454"/>
      <c r="ETK37" s="449"/>
      <c r="ETL37" s="453"/>
      <c r="ETM37" s="453"/>
      <c r="ETN37" s="450"/>
      <c r="ETO37" s="454"/>
      <c r="ETP37" s="455"/>
      <c r="ETQ37" s="453"/>
      <c r="ETR37" s="456"/>
      <c r="ETS37" s="453"/>
      <c r="ETT37" s="456"/>
      <c r="ETU37" s="454"/>
      <c r="ETV37" s="451"/>
      <c r="ETW37" s="454"/>
      <c r="ETX37" s="450"/>
      <c r="ETY37" s="456"/>
      <c r="ETZ37" s="456"/>
      <c r="EUA37" s="456"/>
      <c r="EUB37" s="456"/>
      <c r="EUC37" s="271"/>
      <c r="EUD37" s="451"/>
      <c r="EUE37" s="454"/>
      <c r="EUF37" s="451"/>
      <c r="EUG37" s="457"/>
      <c r="EUH37" s="271"/>
      <c r="EUI37" s="451"/>
      <c r="EUJ37" s="454"/>
      <c r="EUK37" s="451"/>
      <c r="EUL37" s="457"/>
      <c r="EUM37" s="451"/>
      <c r="EUN37" s="457"/>
      <c r="EUO37" s="457"/>
      <c r="EUP37" s="457"/>
      <c r="EUQ37" s="271"/>
      <c r="EUR37" s="271"/>
      <c r="EUS37" s="451"/>
      <c r="EUT37" s="454"/>
      <c r="EUU37" s="451"/>
      <c r="EUV37" s="454"/>
      <c r="EUW37" s="458"/>
      <c r="EUX37" s="459"/>
      <c r="EUY37" s="460"/>
      <c r="EUZ37" s="461"/>
      <c r="EVA37" s="462"/>
      <c r="EVB37" s="458"/>
      <c r="EVC37" s="451"/>
      <c r="EVD37" s="463"/>
      <c r="EVE37" s="451"/>
      <c r="EVF37" s="451"/>
      <c r="EVG37" s="453"/>
      <c r="EVI37" s="449"/>
      <c r="EVJ37" s="449"/>
      <c r="EVK37" s="449"/>
      <c r="EVL37" s="450"/>
      <c r="EVM37" s="451"/>
      <c r="EVN37" s="451"/>
      <c r="EVO37" s="451"/>
      <c r="EVP37" s="449"/>
      <c r="EVQ37" s="452"/>
      <c r="EVR37" s="453"/>
      <c r="EVS37" s="454"/>
      <c r="EVT37" s="449"/>
      <c r="EVU37" s="453"/>
      <c r="EVV37" s="453"/>
      <c r="EVW37" s="450"/>
      <c r="EVX37" s="454"/>
      <c r="EVY37" s="455"/>
      <c r="EVZ37" s="453"/>
      <c r="EWA37" s="456"/>
      <c r="EWB37" s="453"/>
      <c r="EWC37" s="456"/>
      <c r="EWD37" s="454"/>
      <c r="EWE37" s="451"/>
      <c r="EWF37" s="454"/>
      <c r="EWG37" s="450"/>
      <c r="EWH37" s="456"/>
      <c r="EWI37" s="456"/>
      <c r="EWJ37" s="456"/>
      <c r="EWK37" s="456"/>
      <c r="EWL37" s="271"/>
      <c r="EWM37" s="451"/>
      <c r="EWN37" s="454"/>
      <c r="EWO37" s="451"/>
      <c r="EWP37" s="457"/>
      <c r="EWQ37" s="271"/>
      <c r="EWR37" s="451"/>
      <c r="EWS37" s="454"/>
      <c r="EWT37" s="451"/>
      <c r="EWU37" s="457"/>
      <c r="EWV37" s="451"/>
      <c r="EWW37" s="457"/>
      <c r="EWX37" s="457"/>
      <c r="EWY37" s="457"/>
      <c r="EWZ37" s="271"/>
      <c r="EXA37" s="271"/>
      <c r="EXB37" s="451"/>
      <c r="EXC37" s="454"/>
      <c r="EXD37" s="451"/>
      <c r="EXE37" s="454"/>
      <c r="EXF37" s="458"/>
      <c r="EXG37" s="459"/>
      <c r="EXH37" s="460"/>
      <c r="EXI37" s="461"/>
      <c r="EXJ37" s="462"/>
      <c r="EXK37" s="458"/>
      <c r="EXL37" s="451"/>
      <c r="EXM37" s="463"/>
      <c r="EXN37" s="451"/>
      <c r="EXO37" s="451"/>
      <c r="EXP37" s="453"/>
      <c r="EXR37" s="449"/>
      <c r="EXS37" s="449"/>
      <c r="EXT37" s="449"/>
      <c r="EXU37" s="450"/>
      <c r="EXV37" s="451"/>
      <c r="EXW37" s="451"/>
      <c r="EXX37" s="451"/>
      <c r="EXY37" s="449"/>
      <c r="EXZ37" s="452"/>
      <c r="EYA37" s="453"/>
      <c r="EYB37" s="454"/>
      <c r="EYC37" s="449"/>
      <c r="EYD37" s="453"/>
      <c r="EYE37" s="453"/>
      <c r="EYF37" s="450"/>
      <c r="EYG37" s="454"/>
      <c r="EYH37" s="455"/>
      <c r="EYI37" s="453"/>
      <c r="EYJ37" s="456"/>
      <c r="EYK37" s="453"/>
      <c r="EYL37" s="456"/>
      <c r="EYM37" s="454"/>
      <c r="EYN37" s="451"/>
      <c r="EYO37" s="454"/>
      <c r="EYP37" s="450"/>
      <c r="EYQ37" s="456"/>
      <c r="EYR37" s="456"/>
      <c r="EYS37" s="456"/>
      <c r="EYT37" s="456"/>
      <c r="EYU37" s="271"/>
      <c r="EYV37" s="451"/>
      <c r="EYW37" s="454"/>
      <c r="EYX37" s="451"/>
      <c r="EYY37" s="457"/>
      <c r="EYZ37" s="271"/>
      <c r="EZA37" s="451"/>
      <c r="EZB37" s="454"/>
      <c r="EZC37" s="451"/>
      <c r="EZD37" s="457"/>
      <c r="EZE37" s="451"/>
      <c r="EZF37" s="457"/>
      <c r="EZG37" s="457"/>
      <c r="EZH37" s="457"/>
      <c r="EZI37" s="271"/>
      <c r="EZJ37" s="271"/>
      <c r="EZK37" s="451"/>
      <c r="EZL37" s="454"/>
      <c r="EZM37" s="451"/>
      <c r="EZN37" s="454"/>
      <c r="EZO37" s="458"/>
      <c r="EZP37" s="459"/>
      <c r="EZQ37" s="460"/>
      <c r="EZR37" s="461"/>
      <c r="EZS37" s="462"/>
      <c r="EZT37" s="458"/>
      <c r="EZU37" s="451"/>
      <c r="EZV37" s="463"/>
      <c r="EZW37" s="451"/>
      <c r="EZX37" s="451"/>
      <c r="EZY37" s="453"/>
      <c r="FAA37" s="449"/>
      <c r="FAB37" s="449"/>
      <c r="FAC37" s="449"/>
      <c r="FAD37" s="450"/>
      <c r="FAE37" s="451"/>
      <c r="FAF37" s="451"/>
      <c r="FAG37" s="451"/>
      <c r="FAH37" s="449"/>
      <c r="FAI37" s="452"/>
      <c r="FAJ37" s="453"/>
      <c r="FAK37" s="454"/>
      <c r="FAL37" s="449"/>
      <c r="FAM37" s="453"/>
      <c r="FAN37" s="453"/>
      <c r="FAO37" s="450"/>
      <c r="FAP37" s="454"/>
      <c r="FAQ37" s="455"/>
      <c r="FAR37" s="453"/>
      <c r="FAS37" s="456"/>
      <c r="FAT37" s="453"/>
      <c r="FAU37" s="456"/>
      <c r="FAV37" s="454"/>
      <c r="FAW37" s="451"/>
      <c r="FAX37" s="454"/>
      <c r="FAY37" s="450"/>
      <c r="FAZ37" s="456"/>
      <c r="FBA37" s="456"/>
      <c r="FBB37" s="456"/>
      <c r="FBC37" s="456"/>
      <c r="FBD37" s="271"/>
      <c r="FBE37" s="451"/>
      <c r="FBF37" s="454"/>
      <c r="FBG37" s="451"/>
      <c r="FBH37" s="457"/>
      <c r="FBI37" s="271"/>
      <c r="FBJ37" s="451"/>
      <c r="FBK37" s="454"/>
      <c r="FBL37" s="451"/>
      <c r="FBM37" s="457"/>
      <c r="FBN37" s="451"/>
      <c r="FBO37" s="457"/>
      <c r="FBP37" s="457"/>
      <c r="FBQ37" s="457"/>
      <c r="FBR37" s="271"/>
      <c r="FBS37" s="271"/>
      <c r="FBT37" s="451"/>
      <c r="FBU37" s="454"/>
      <c r="FBV37" s="451"/>
      <c r="FBW37" s="454"/>
      <c r="FBX37" s="458"/>
      <c r="FBY37" s="459"/>
      <c r="FBZ37" s="460"/>
      <c r="FCA37" s="461"/>
      <c r="FCB37" s="462"/>
      <c r="FCC37" s="458"/>
      <c r="FCD37" s="451"/>
      <c r="FCE37" s="463"/>
      <c r="FCF37" s="451"/>
      <c r="FCG37" s="451"/>
      <c r="FCH37" s="453"/>
      <c r="FCJ37" s="449"/>
      <c r="FCK37" s="449"/>
      <c r="FCL37" s="449"/>
      <c r="FCM37" s="450"/>
      <c r="FCN37" s="451"/>
      <c r="FCO37" s="451"/>
      <c r="FCP37" s="451"/>
      <c r="FCQ37" s="449"/>
      <c r="FCR37" s="452"/>
      <c r="FCS37" s="453"/>
      <c r="FCT37" s="454"/>
      <c r="FCU37" s="449"/>
      <c r="FCV37" s="453"/>
      <c r="FCW37" s="453"/>
      <c r="FCX37" s="450"/>
      <c r="FCY37" s="454"/>
      <c r="FCZ37" s="455"/>
      <c r="FDA37" s="453"/>
      <c r="FDB37" s="456"/>
      <c r="FDC37" s="453"/>
      <c r="FDD37" s="456"/>
      <c r="FDE37" s="454"/>
      <c r="FDF37" s="451"/>
      <c r="FDG37" s="454"/>
      <c r="FDH37" s="450"/>
      <c r="FDI37" s="456"/>
      <c r="FDJ37" s="456"/>
      <c r="FDK37" s="456"/>
      <c r="FDL37" s="456"/>
      <c r="FDM37" s="271"/>
      <c r="FDN37" s="451"/>
      <c r="FDO37" s="454"/>
      <c r="FDP37" s="451"/>
      <c r="FDQ37" s="457"/>
      <c r="FDR37" s="271"/>
      <c r="FDS37" s="451"/>
      <c r="FDT37" s="454"/>
      <c r="FDU37" s="451"/>
      <c r="FDV37" s="457"/>
      <c r="FDW37" s="451"/>
      <c r="FDX37" s="457"/>
      <c r="FDY37" s="457"/>
      <c r="FDZ37" s="457"/>
      <c r="FEA37" s="271"/>
      <c r="FEB37" s="271"/>
      <c r="FEC37" s="451"/>
      <c r="FED37" s="454"/>
      <c r="FEE37" s="451"/>
      <c r="FEF37" s="454"/>
      <c r="FEG37" s="458"/>
      <c r="FEH37" s="459"/>
      <c r="FEI37" s="460"/>
      <c r="FEJ37" s="461"/>
      <c r="FEK37" s="462"/>
      <c r="FEL37" s="458"/>
      <c r="FEM37" s="451"/>
      <c r="FEN37" s="463"/>
      <c r="FEO37" s="451"/>
      <c r="FEP37" s="451"/>
      <c r="FEQ37" s="453"/>
      <c r="FES37" s="449"/>
      <c r="FET37" s="449"/>
      <c r="FEU37" s="449"/>
      <c r="FEV37" s="450"/>
      <c r="FEW37" s="451"/>
      <c r="FEX37" s="451"/>
      <c r="FEY37" s="451"/>
      <c r="FEZ37" s="449"/>
      <c r="FFA37" s="452"/>
      <c r="FFB37" s="453"/>
      <c r="FFC37" s="454"/>
      <c r="FFD37" s="449"/>
      <c r="FFE37" s="453"/>
      <c r="FFF37" s="453"/>
      <c r="FFG37" s="450"/>
      <c r="FFH37" s="454"/>
      <c r="FFI37" s="455"/>
      <c r="FFJ37" s="453"/>
      <c r="FFK37" s="456"/>
      <c r="FFL37" s="453"/>
      <c r="FFM37" s="456"/>
      <c r="FFN37" s="454"/>
      <c r="FFO37" s="451"/>
      <c r="FFP37" s="454"/>
      <c r="FFQ37" s="450"/>
      <c r="FFR37" s="456"/>
      <c r="FFS37" s="456"/>
      <c r="FFT37" s="456"/>
      <c r="FFU37" s="456"/>
      <c r="FFV37" s="271"/>
      <c r="FFW37" s="451"/>
      <c r="FFX37" s="454"/>
      <c r="FFY37" s="451"/>
      <c r="FFZ37" s="457"/>
      <c r="FGA37" s="271"/>
      <c r="FGB37" s="451"/>
      <c r="FGC37" s="454"/>
      <c r="FGD37" s="451"/>
      <c r="FGE37" s="457"/>
      <c r="FGF37" s="451"/>
      <c r="FGG37" s="457"/>
      <c r="FGH37" s="457"/>
      <c r="FGI37" s="457"/>
      <c r="FGJ37" s="271"/>
      <c r="FGK37" s="271"/>
      <c r="FGL37" s="451"/>
      <c r="FGM37" s="454"/>
      <c r="FGN37" s="451"/>
      <c r="FGO37" s="454"/>
      <c r="FGP37" s="458"/>
      <c r="FGQ37" s="459"/>
      <c r="FGR37" s="460"/>
      <c r="FGS37" s="461"/>
      <c r="FGT37" s="462"/>
      <c r="FGU37" s="458"/>
      <c r="FGV37" s="451"/>
      <c r="FGW37" s="463"/>
      <c r="FGX37" s="451"/>
      <c r="FGY37" s="451"/>
      <c r="FGZ37" s="453"/>
      <c r="FHB37" s="449"/>
      <c r="FHC37" s="449"/>
      <c r="FHD37" s="449"/>
      <c r="FHE37" s="450"/>
      <c r="FHF37" s="451"/>
      <c r="FHG37" s="451"/>
      <c r="FHH37" s="451"/>
      <c r="FHI37" s="449"/>
      <c r="FHJ37" s="452"/>
      <c r="FHK37" s="453"/>
      <c r="FHL37" s="454"/>
      <c r="FHM37" s="449"/>
      <c r="FHN37" s="453"/>
      <c r="FHO37" s="453"/>
      <c r="FHP37" s="450"/>
      <c r="FHQ37" s="454"/>
      <c r="FHR37" s="455"/>
      <c r="FHS37" s="453"/>
      <c r="FHT37" s="456"/>
      <c r="FHU37" s="453"/>
      <c r="FHV37" s="456"/>
      <c r="FHW37" s="454"/>
      <c r="FHX37" s="451"/>
      <c r="FHY37" s="454"/>
      <c r="FHZ37" s="450"/>
      <c r="FIA37" s="456"/>
      <c r="FIB37" s="456"/>
      <c r="FIC37" s="456"/>
      <c r="FID37" s="456"/>
      <c r="FIE37" s="271"/>
      <c r="FIF37" s="451"/>
      <c r="FIG37" s="454"/>
      <c r="FIH37" s="451"/>
      <c r="FII37" s="457"/>
      <c r="FIJ37" s="271"/>
      <c r="FIK37" s="451"/>
      <c r="FIL37" s="454"/>
      <c r="FIM37" s="451"/>
      <c r="FIN37" s="457"/>
      <c r="FIO37" s="451"/>
      <c r="FIP37" s="457"/>
      <c r="FIQ37" s="457"/>
      <c r="FIR37" s="457"/>
      <c r="FIS37" s="271"/>
      <c r="FIT37" s="271"/>
      <c r="FIU37" s="451"/>
      <c r="FIV37" s="454"/>
      <c r="FIW37" s="451"/>
      <c r="FIX37" s="454"/>
      <c r="FIY37" s="458"/>
      <c r="FIZ37" s="459"/>
      <c r="FJA37" s="460"/>
      <c r="FJB37" s="461"/>
      <c r="FJC37" s="462"/>
      <c r="FJD37" s="458"/>
      <c r="FJE37" s="451"/>
      <c r="FJF37" s="463"/>
      <c r="FJG37" s="451"/>
      <c r="FJH37" s="451"/>
      <c r="FJI37" s="453"/>
      <c r="FJK37" s="449"/>
      <c r="FJL37" s="449"/>
      <c r="FJM37" s="449"/>
      <c r="FJN37" s="450"/>
      <c r="FJO37" s="451"/>
      <c r="FJP37" s="451"/>
      <c r="FJQ37" s="451"/>
      <c r="FJR37" s="449"/>
      <c r="FJS37" s="452"/>
      <c r="FJT37" s="453"/>
      <c r="FJU37" s="454"/>
      <c r="FJV37" s="449"/>
      <c r="FJW37" s="453"/>
      <c r="FJX37" s="453"/>
      <c r="FJY37" s="450"/>
      <c r="FJZ37" s="454"/>
      <c r="FKA37" s="455"/>
      <c r="FKB37" s="453"/>
      <c r="FKC37" s="456"/>
      <c r="FKD37" s="453"/>
      <c r="FKE37" s="456"/>
      <c r="FKF37" s="454"/>
      <c r="FKG37" s="451"/>
      <c r="FKH37" s="454"/>
      <c r="FKI37" s="450"/>
      <c r="FKJ37" s="456"/>
      <c r="FKK37" s="456"/>
      <c r="FKL37" s="456"/>
      <c r="FKM37" s="456"/>
      <c r="FKN37" s="271"/>
      <c r="FKO37" s="451"/>
      <c r="FKP37" s="454"/>
      <c r="FKQ37" s="451"/>
      <c r="FKR37" s="457"/>
      <c r="FKS37" s="271"/>
      <c r="FKT37" s="451"/>
      <c r="FKU37" s="454"/>
      <c r="FKV37" s="451"/>
      <c r="FKW37" s="457"/>
      <c r="FKX37" s="451"/>
      <c r="FKY37" s="457"/>
      <c r="FKZ37" s="457"/>
      <c r="FLA37" s="457"/>
      <c r="FLB37" s="271"/>
      <c r="FLC37" s="271"/>
      <c r="FLD37" s="451"/>
      <c r="FLE37" s="454"/>
      <c r="FLF37" s="451"/>
      <c r="FLG37" s="454"/>
      <c r="FLH37" s="458"/>
      <c r="FLI37" s="459"/>
      <c r="FLJ37" s="460"/>
      <c r="FLK37" s="461"/>
      <c r="FLL37" s="462"/>
      <c r="FLM37" s="458"/>
      <c r="FLN37" s="451"/>
      <c r="FLO37" s="463"/>
      <c r="FLP37" s="451"/>
      <c r="FLQ37" s="451"/>
      <c r="FLR37" s="453"/>
      <c r="FLT37" s="449"/>
      <c r="FLU37" s="449"/>
      <c r="FLV37" s="449"/>
      <c r="FLW37" s="450"/>
      <c r="FLX37" s="451"/>
      <c r="FLY37" s="451"/>
      <c r="FLZ37" s="451"/>
      <c r="FMA37" s="449"/>
      <c r="FMB37" s="452"/>
      <c r="FMC37" s="453"/>
      <c r="FMD37" s="454"/>
      <c r="FME37" s="449"/>
      <c r="FMF37" s="453"/>
      <c r="FMG37" s="453"/>
      <c r="FMH37" s="450"/>
      <c r="FMI37" s="454"/>
      <c r="FMJ37" s="455"/>
      <c r="FMK37" s="453"/>
      <c r="FML37" s="456"/>
      <c r="FMM37" s="453"/>
      <c r="FMN37" s="456"/>
      <c r="FMO37" s="454"/>
      <c r="FMP37" s="451"/>
      <c r="FMQ37" s="454"/>
      <c r="FMR37" s="450"/>
      <c r="FMS37" s="456"/>
      <c r="FMT37" s="456"/>
      <c r="FMU37" s="456"/>
      <c r="FMV37" s="456"/>
      <c r="FMW37" s="271"/>
      <c r="FMX37" s="451"/>
      <c r="FMY37" s="454"/>
      <c r="FMZ37" s="451"/>
      <c r="FNA37" s="457"/>
      <c r="FNB37" s="271"/>
      <c r="FNC37" s="451"/>
      <c r="FND37" s="454"/>
      <c r="FNE37" s="451"/>
      <c r="FNF37" s="457"/>
      <c r="FNG37" s="451"/>
      <c r="FNH37" s="457"/>
      <c r="FNI37" s="457"/>
      <c r="FNJ37" s="457"/>
      <c r="FNK37" s="271"/>
      <c r="FNL37" s="271"/>
      <c r="FNM37" s="451"/>
      <c r="FNN37" s="454"/>
      <c r="FNO37" s="451"/>
      <c r="FNP37" s="454"/>
      <c r="FNQ37" s="458"/>
      <c r="FNR37" s="459"/>
      <c r="FNS37" s="460"/>
      <c r="FNT37" s="461"/>
      <c r="FNU37" s="462"/>
      <c r="FNV37" s="458"/>
      <c r="FNW37" s="451"/>
      <c r="FNX37" s="463"/>
      <c r="FNY37" s="451"/>
      <c r="FNZ37" s="451"/>
      <c r="FOA37" s="453"/>
      <c r="FOC37" s="449"/>
      <c r="FOD37" s="449"/>
      <c r="FOE37" s="449"/>
      <c r="FOF37" s="450"/>
      <c r="FOG37" s="451"/>
      <c r="FOH37" s="451"/>
      <c r="FOI37" s="451"/>
      <c r="FOJ37" s="449"/>
      <c r="FOK37" s="452"/>
      <c r="FOL37" s="453"/>
      <c r="FOM37" s="454"/>
      <c r="FON37" s="449"/>
      <c r="FOO37" s="453"/>
      <c r="FOP37" s="453"/>
      <c r="FOQ37" s="450"/>
      <c r="FOR37" s="454"/>
      <c r="FOS37" s="455"/>
      <c r="FOT37" s="453"/>
      <c r="FOU37" s="456"/>
      <c r="FOV37" s="453"/>
      <c r="FOW37" s="456"/>
      <c r="FOX37" s="454"/>
      <c r="FOY37" s="451"/>
      <c r="FOZ37" s="454"/>
      <c r="FPA37" s="450"/>
      <c r="FPB37" s="456"/>
      <c r="FPC37" s="456"/>
      <c r="FPD37" s="456"/>
      <c r="FPE37" s="456"/>
      <c r="FPF37" s="271"/>
      <c r="FPG37" s="451"/>
      <c r="FPH37" s="454"/>
      <c r="FPI37" s="451"/>
      <c r="FPJ37" s="457"/>
      <c r="FPK37" s="271"/>
      <c r="FPL37" s="451"/>
      <c r="FPM37" s="454"/>
      <c r="FPN37" s="451"/>
      <c r="FPO37" s="457"/>
      <c r="FPP37" s="451"/>
      <c r="FPQ37" s="457"/>
      <c r="FPR37" s="457"/>
      <c r="FPS37" s="457"/>
      <c r="FPT37" s="271"/>
      <c r="FPU37" s="271"/>
      <c r="FPV37" s="451"/>
      <c r="FPW37" s="454"/>
      <c r="FPX37" s="451"/>
      <c r="FPY37" s="454"/>
      <c r="FPZ37" s="458"/>
      <c r="FQA37" s="459"/>
      <c r="FQB37" s="460"/>
      <c r="FQC37" s="461"/>
      <c r="FQD37" s="462"/>
      <c r="FQE37" s="458"/>
      <c r="FQF37" s="451"/>
      <c r="FQG37" s="463"/>
      <c r="FQH37" s="451"/>
      <c r="FQI37" s="451"/>
      <c r="FQJ37" s="453"/>
      <c r="FQL37" s="449"/>
      <c r="FQM37" s="449"/>
      <c r="FQN37" s="449"/>
      <c r="FQO37" s="450"/>
      <c r="FQP37" s="451"/>
      <c r="FQQ37" s="451"/>
      <c r="FQR37" s="451"/>
      <c r="FQS37" s="449"/>
      <c r="FQT37" s="452"/>
      <c r="FQU37" s="453"/>
      <c r="FQV37" s="454"/>
      <c r="FQW37" s="449"/>
      <c r="FQX37" s="453"/>
      <c r="FQY37" s="453"/>
      <c r="FQZ37" s="450"/>
      <c r="FRA37" s="454"/>
      <c r="FRB37" s="455"/>
      <c r="FRC37" s="453"/>
      <c r="FRD37" s="456"/>
      <c r="FRE37" s="453"/>
      <c r="FRF37" s="456"/>
      <c r="FRG37" s="454"/>
      <c r="FRH37" s="451"/>
      <c r="FRI37" s="454"/>
      <c r="FRJ37" s="450"/>
      <c r="FRK37" s="456"/>
      <c r="FRL37" s="456"/>
      <c r="FRM37" s="456"/>
      <c r="FRN37" s="456"/>
      <c r="FRO37" s="271"/>
      <c r="FRP37" s="451"/>
      <c r="FRQ37" s="454"/>
      <c r="FRR37" s="451"/>
      <c r="FRS37" s="457"/>
      <c r="FRT37" s="271"/>
      <c r="FRU37" s="451"/>
      <c r="FRV37" s="454"/>
      <c r="FRW37" s="451"/>
      <c r="FRX37" s="457"/>
      <c r="FRY37" s="451"/>
      <c r="FRZ37" s="457"/>
      <c r="FSA37" s="457"/>
      <c r="FSB37" s="457"/>
      <c r="FSC37" s="271"/>
      <c r="FSD37" s="271"/>
      <c r="FSE37" s="451"/>
      <c r="FSF37" s="454"/>
      <c r="FSG37" s="451"/>
      <c r="FSH37" s="454"/>
      <c r="FSI37" s="458"/>
      <c r="FSJ37" s="459"/>
      <c r="FSK37" s="460"/>
      <c r="FSL37" s="461"/>
      <c r="FSM37" s="462"/>
      <c r="FSN37" s="458"/>
      <c r="FSO37" s="451"/>
      <c r="FSP37" s="463"/>
      <c r="FSQ37" s="451"/>
      <c r="FSR37" s="451"/>
      <c r="FSS37" s="453"/>
      <c r="FSU37" s="449"/>
      <c r="FSV37" s="449"/>
      <c r="FSW37" s="449"/>
      <c r="FSX37" s="450"/>
      <c r="FSY37" s="451"/>
      <c r="FSZ37" s="451"/>
      <c r="FTA37" s="451"/>
      <c r="FTB37" s="449"/>
      <c r="FTC37" s="452"/>
      <c r="FTD37" s="453"/>
      <c r="FTE37" s="454"/>
      <c r="FTF37" s="449"/>
      <c r="FTG37" s="453"/>
      <c r="FTH37" s="453"/>
      <c r="FTI37" s="450"/>
      <c r="FTJ37" s="454"/>
      <c r="FTK37" s="455"/>
      <c r="FTL37" s="453"/>
      <c r="FTM37" s="456"/>
      <c r="FTN37" s="453"/>
      <c r="FTO37" s="456"/>
      <c r="FTP37" s="454"/>
      <c r="FTQ37" s="451"/>
      <c r="FTR37" s="454"/>
      <c r="FTS37" s="450"/>
      <c r="FTT37" s="456"/>
      <c r="FTU37" s="456"/>
      <c r="FTV37" s="456"/>
      <c r="FTW37" s="456"/>
      <c r="FTX37" s="271"/>
      <c r="FTY37" s="451"/>
      <c r="FTZ37" s="454"/>
      <c r="FUA37" s="451"/>
      <c r="FUB37" s="457"/>
      <c r="FUC37" s="271"/>
      <c r="FUD37" s="451"/>
      <c r="FUE37" s="454"/>
      <c r="FUF37" s="451"/>
      <c r="FUG37" s="457"/>
      <c r="FUH37" s="451"/>
      <c r="FUI37" s="457"/>
      <c r="FUJ37" s="457"/>
      <c r="FUK37" s="457"/>
      <c r="FUL37" s="271"/>
      <c r="FUM37" s="271"/>
      <c r="FUN37" s="451"/>
      <c r="FUO37" s="454"/>
      <c r="FUP37" s="451"/>
      <c r="FUQ37" s="454"/>
      <c r="FUR37" s="458"/>
      <c r="FUS37" s="459"/>
      <c r="FUT37" s="460"/>
      <c r="FUU37" s="461"/>
      <c r="FUV37" s="462"/>
      <c r="FUW37" s="458"/>
      <c r="FUX37" s="451"/>
      <c r="FUY37" s="463"/>
      <c r="FUZ37" s="451"/>
      <c r="FVA37" s="451"/>
      <c r="FVB37" s="453"/>
      <c r="FVD37" s="449"/>
      <c r="FVE37" s="449"/>
      <c r="FVF37" s="449"/>
      <c r="FVG37" s="450"/>
      <c r="FVH37" s="451"/>
      <c r="FVI37" s="451"/>
      <c r="FVJ37" s="451"/>
      <c r="FVK37" s="449"/>
      <c r="FVL37" s="452"/>
      <c r="FVM37" s="453"/>
      <c r="FVN37" s="454"/>
      <c r="FVO37" s="449"/>
      <c r="FVP37" s="453"/>
      <c r="FVQ37" s="453"/>
      <c r="FVR37" s="450"/>
      <c r="FVS37" s="454"/>
      <c r="FVT37" s="455"/>
      <c r="FVU37" s="453"/>
      <c r="FVV37" s="456"/>
      <c r="FVW37" s="453"/>
      <c r="FVX37" s="456"/>
      <c r="FVY37" s="454"/>
      <c r="FVZ37" s="451"/>
      <c r="FWA37" s="454"/>
      <c r="FWB37" s="450"/>
      <c r="FWC37" s="456"/>
      <c r="FWD37" s="456"/>
      <c r="FWE37" s="456"/>
      <c r="FWF37" s="456"/>
      <c r="FWG37" s="271"/>
      <c r="FWH37" s="451"/>
      <c r="FWI37" s="454"/>
      <c r="FWJ37" s="451"/>
      <c r="FWK37" s="457"/>
      <c r="FWL37" s="271"/>
      <c r="FWM37" s="451"/>
      <c r="FWN37" s="454"/>
      <c r="FWO37" s="451"/>
      <c r="FWP37" s="457"/>
      <c r="FWQ37" s="451"/>
      <c r="FWR37" s="457"/>
      <c r="FWS37" s="457"/>
      <c r="FWT37" s="457"/>
      <c r="FWU37" s="271"/>
      <c r="FWV37" s="271"/>
      <c r="FWW37" s="451"/>
      <c r="FWX37" s="454"/>
      <c r="FWY37" s="451"/>
      <c r="FWZ37" s="454"/>
      <c r="FXA37" s="458"/>
      <c r="FXB37" s="459"/>
      <c r="FXC37" s="460"/>
      <c r="FXD37" s="461"/>
      <c r="FXE37" s="462"/>
      <c r="FXF37" s="458"/>
      <c r="FXG37" s="451"/>
      <c r="FXH37" s="463"/>
      <c r="FXI37" s="451"/>
      <c r="FXJ37" s="451"/>
      <c r="FXK37" s="453"/>
      <c r="FXM37" s="449"/>
      <c r="FXN37" s="449"/>
      <c r="FXO37" s="449"/>
      <c r="FXP37" s="450"/>
      <c r="FXQ37" s="451"/>
      <c r="FXR37" s="451"/>
      <c r="FXS37" s="451"/>
      <c r="FXT37" s="449"/>
      <c r="FXU37" s="452"/>
      <c r="FXV37" s="453"/>
      <c r="FXW37" s="454"/>
      <c r="FXX37" s="449"/>
      <c r="FXY37" s="453"/>
      <c r="FXZ37" s="453"/>
      <c r="FYA37" s="450"/>
      <c r="FYB37" s="454"/>
      <c r="FYC37" s="455"/>
      <c r="FYD37" s="453"/>
      <c r="FYE37" s="456"/>
      <c r="FYF37" s="453"/>
      <c r="FYG37" s="456"/>
      <c r="FYH37" s="454"/>
      <c r="FYI37" s="451"/>
      <c r="FYJ37" s="454"/>
      <c r="FYK37" s="450"/>
      <c r="FYL37" s="456"/>
      <c r="FYM37" s="456"/>
      <c r="FYN37" s="456"/>
      <c r="FYO37" s="456"/>
      <c r="FYP37" s="271"/>
      <c r="FYQ37" s="451"/>
      <c r="FYR37" s="454"/>
      <c r="FYS37" s="451"/>
      <c r="FYT37" s="457"/>
      <c r="FYU37" s="271"/>
      <c r="FYV37" s="451"/>
      <c r="FYW37" s="454"/>
      <c r="FYX37" s="451"/>
      <c r="FYY37" s="457"/>
      <c r="FYZ37" s="451"/>
      <c r="FZA37" s="457"/>
      <c r="FZB37" s="457"/>
      <c r="FZC37" s="457"/>
      <c r="FZD37" s="271"/>
      <c r="FZE37" s="271"/>
      <c r="FZF37" s="451"/>
      <c r="FZG37" s="454"/>
      <c r="FZH37" s="451"/>
      <c r="FZI37" s="454"/>
      <c r="FZJ37" s="458"/>
      <c r="FZK37" s="459"/>
      <c r="FZL37" s="460"/>
      <c r="FZM37" s="461"/>
      <c r="FZN37" s="462"/>
      <c r="FZO37" s="458"/>
      <c r="FZP37" s="451"/>
      <c r="FZQ37" s="463"/>
      <c r="FZR37" s="451"/>
      <c r="FZS37" s="451"/>
      <c r="FZT37" s="453"/>
      <c r="FZV37" s="449"/>
      <c r="FZW37" s="449"/>
      <c r="FZX37" s="449"/>
      <c r="FZY37" s="450"/>
      <c r="FZZ37" s="451"/>
      <c r="GAA37" s="451"/>
      <c r="GAB37" s="451"/>
      <c r="GAC37" s="449"/>
      <c r="GAD37" s="452"/>
      <c r="GAE37" s="453"/>
      <c r="GAF37" s="454"/>
      <c r="GAG37" s="449"/>
      <c r="GAH37" s="453"/>
      <c r="GAI37" s="453"/>
      <c r="GAJ37" s="450"/>
      <c r="GAK37" s="454"/>
      <c r="GAL37" s="455"/>
      <c r="GAM37" s="453"/>
      <c r="GAN37" s="456"/>
      <c r="GAO37" s="453"/>
      <c r="GAP37" s="456"/>
      <c r="GAQ37" s="454"/>
      <c r="GAR37" s="451"/>
      <c r="GAS37" s="454"/>
      <c r="GAT37" s="450"/>
      <c r="GAU37" s="456"/>
      <c r="GAV37" s="456"/>
      <c r="GAW37" s="456"/>
      <c r="GAX37" s="456"/>
      <c r="GAY37" s="271"/>
      <c r="GAZ37" s="451"/>
      <c r="GBA37" s="454"/>
      <c r="GBB37" s="451"/>
      <c r="GBC37" s="457"/>
      <c r="GBD37" s="271"/>
      <c r="GBE37" s="451"/>
      <c r="GBF37" s="454"/>
      <c r="GBG37" s="451"/>
      <c r="GBH37" s="457"/>
      <c r="GBI37" s="451"/>
      <c r="GBJ37" s="457"/>
      <c r="GBK37" s="457"/>
      <c r="GBL37" s="457"/>
      <c r="GBM37" s="271"/>
      <c r="GBN37" s="271"/>
      <c r="GBO37" s="451"/>
      <c r="GBP37" s="454"/>
      <c r="GBQ37" s="451"/>
      <c r="GBR37" s="454"/>
      <c r="GBS37" s="458"/>
      <c r="GBT37" s="459"/>
      <c r="GBU37" s="460"/>
      <c r="GBV37" s="461"/>
      <c r="GBW37" s="462"/>
      <c r="GBX37" s="458"/>
      <c r="GBY37" s="451"/>
      <c r="GBZ37" s="463"/>
      <c r="GCA37" s="451"/>
      <c r="GCB37" s="451"/>
      <c r="GCC37" s="453"/>
      <c r="GCE37" s="449"/>
      <c r="GCF37" s="449"/>
      <c r="GCG37" s="449"/>
      <c r="GCH37" s="450"/>
      <c r="GCI37" s="451"/>
      <c r="GCJ37" s="451"/>
      <c r="GCK37" s="451"/>
      <c r="GCL37" s="449"/>
      <c r="GCM37" s="452"/>
      <c r="GCN37" s="453"/>
      <c r="GCO37" s="454"/>
      <c r="GCP37" s="449"/>
      <c r="GCQ37" s="453"/>
      <c r="GCR37" s="453"/>
      <c r="GCS37" s="450"/>
      <c r="GCT37" s="454"/>
      <c r="GCU37" s="455"/>
      <c r="GCV37" s="453"/>
      <c r="GCW37" s="456"/>
      <c r="GCX37" s="453"/>
      <c r="GCY37" s="456"/>
      <c r="GCZ37" s="454"/>
      <c r="GDA37" s="451"/>
      <c r="GDB37" s="454"/>
      <c r="GDC37" s="450"/>
      <c r="GDD37" s="456"/>
      <c r="GDE37" s="456"/>
      <c r="GDF37" s="456"/>
      <c r="GDG37" s="456"/>
      <c r="GDH37" s="271"/>
      <c r="GDI37" s="451"/>
      <c r="GDJ37" s="454"/>
      <c r="GDK37" s="451"/>
      <c r="GDL37" s="457"/>
      <c r="GDM37" s="271"/>
      <c r="GDN37" s="451"/>
      <c r="GDO37" s="454"/>
      <c r="GDP37" s="451"/>
      <c r="GDQ37" s="457"/>
      <c r="GDR37" s="451"/>
      <c r="GDS37" s="457"/>
      <c r="GDT37" s="457"/>
      <c r="GDU37" s="457"/>
      <c r="GDV37" s="271"/>
      <c r="GDW37" s="271"/>
      <c r="GDX37" s="451"/>
      <c r="GDY37" s="454"/>
      <c r="GDZ37" s="451"/>
      <c r="GEA37" s="454"/>
      <c r="GEB37" s="458"/>
      <c r="GEC37" s="459"/>
      <c r="GED37" s="460"/>
      <c r="GEE37" s="461"/>
      <c r="GEF37" s="462"/>
      <c r="GEG37" s="458"/>
      <c r="GEH37" s="451"/>
      <c r="GEI37" s="463"/>
      <c r="GEJ37" s="451"/>
      <c r="GEK37" s="451"/>
      <c r="GEL37" s="453"/>
      <c r="GEN37" s="449"/>
      <c r="GEO37" s="449"/>
      <c r="GEP37" s="449"/>
      <c r="GEQ37" s="450"/>
      <c r="GER37" s="451"/>
      <c r="GES37" s="451"/>
      <c r="GET37" s="451"/>
      <c r="GEU37" s="449"/>
      <c r="GEV37" s="452"/>
      <c r="GEW37" s="453"/>
      <c r="GEX37" s="454"/>
      <c r="GEY37" s="449"/>
      <c r="GEZ37" s="453"/>
      <c r="GFA37" s="453"/>
      <c r="GFB37" s="450"/>
      <c r="GFC37" s="454"/>
      <c r="GFD37" s="455"/>
      <c r="GFE37" s="453"/>
      <c r="GFF37" s="456"/>
      <c r="GFG37" s="453"/>
      <c r="GFH37" s="456"/>
      <c r="GFI37" s="454"/>
      <c r="GFJ37" s="451"/>
      <c r="GFK37" s="454"/>
      <c r="GFL37" s="450"/>
      <c r="GFM37" s="456"/>
      <c r="GFN37" s="456"/>
      <c r="GFO37" s="456"/>
      <c r="GFP37" s="456"/>
      <c r="GFQ37" s="271"/>
      <c r="GFR37" s="451"/>
      <c r="GFS37" s="454"/>
      <c r="GFT37" s="451"/>
      <c r="GFU37" s="457"/>
      <c r="GFV37" s="271"/>
      <c r="GFW37" s="451"/>
      <c r="GFX37" s="454"/>
      <c r="GFY37" s="451"/>
      <c r="GFZ37" s="457"/>
      <c r="GGA37" s="451"/>
      <c r="GGB37" s="457"/>
      <c r="GGC37" s="457"/>
      <c r="GGD37" s="457"/>
      <c r="GGE37" s="271"/>
      <c r="GGF37" s="271"/>
      <c r="GGG37" s="451"/>
      <c r="GGH37" s="454"/>
      <c r="GGI37" s="451"/>
      <c r="GGJ37" s="454"/>
      <c r="GGK37" s="458"/>
      <c r="GGL37" s="459"/>
      <c r="GGM37" s="460"/>
      <c r="GGN37" s="461"/>
      <c r="GGO37" s="462"/>
      <c r="GGP37" s="458"/>
      <c r="GGQ37" s="451"/>
      <c r="GGR37" s="463"/>
      <c r="GGS37" s="451"/>
      <c r="GGT37" s="451"/>
      <c r="GGU37" s="453"/>
      <c r="GGW37" s="449"/>
      <c r="GGX37" s="449"/>
      <c r="GGY37" s="449"/>
      <c r="GGZ37" s="450"/>
      <c r="GHA37" s="451"/>
      <c r="GHB37" s="451"/>
      <c r="GHC37" s="451"/>
      <c r="GHD37" s="449"/>
      <c r="GHE37" s="452"/>
      <c r="GHF37" s="453"/>
      <c r="GHG37" s="454"/>
      <c r="GHH37" s="449"/>
      <c r="GHI37" s="453"/>
      <c r="GHJ37" s="453"/>
      <c r="GHK37" s="450"/>
      <c r="GHL37" s="454"/>
      <c r="GHM37" s="455"/>
      <c r="GHN37" s="453"/>
      <c r="GHO37" s="456"/>
      <c r="GHP37" s="453"/>
      <c r="GHQ37" s="456"/>
      <c r="GHR37" s="454"/>
      <c r="GHS37" s="451"/>
      <c r="GHT37" s="454"/>
      <c r="GHU37" s="450"/>
      <c r="GHV37" s="456"/>
      <c r="GHW37" s="456"/>
      <c r="GHX37" s="456"/>
      <c r="GHY37" s="456"/>
      <c r="GHZ37" s="271"/>
      <c r="GIA37" s="451"/>
      <c r="GIB37" s="454"/>
      <c r="GIC37" s="451"/>
      <c r="GID37" s="457"/>
      <c r="GIE37" s="271"/>
      <c r="GIF37" s="451"/>
      <c r="GIG37" s="454"/>
      <c r="GIH37" s="451"/>
      <c r="GII37" s="457"/>
      <c r="GIJ37" s="451"/>
      <c r="GIK37" s="457"/>
      <c r="GIL37" s="457"/>
      <c r="GIM37" s="457"/>
      <c r="GIN37" s="271"/>
      <c r="GIO37" s="271"/>
      <c r="GIP37" s="451"/>
      <c r="GIQ37" s="454"/>
      <c r="GIR37" s="451"/>
      <c r="GIS37" s="454"/>
      <c r="GIT37" s="458"/>
      <c r="GIU37" s="459"/>
      <c r="GIV37" s="460"/>
      <c r="GIW37" s="461"/>
      <c r="GIX37" s="462"/>
      <c r="GIY37" s="458"/>
      <c r="GIZ37" s="451"/>
      <c r="GJA37" s="463"/>
      <c r="GJB37" s="451"/>
      <c r="GJC37" s="451"/>
      <c r="GJD37" s="453"/>
      <c r="GJF37" s="449"/>
      <c r="GJG37" s="449"/>
      <c r="GJH37" s="449"/>
      <c r="GJI37" s="450"/>
      <c r="GJJ37" s="451"/>
      <c r="GJK37" s="451"/>
      <c r="GJL37" s="451"/>
      <c r="GJM37" s="449"/>
      <c r="GJN37" s="452"/>
      <c r="GJO37" s="453"/>
      <c r="GJP37" s="454"/>
      <c r="GJQ37" s="449"/>
      <c r="GJR37" s="453"/>
      <c r="GJS37" s="453"/>
      <c r="GJT37" s="450"/>
      <c r="GJU37" s="454"/>
      <c r="GJV37" s="455"/>
      <c r="GJW37" s="453"/>
      <c r="GJX37" s="456"/>
      <c r="GJY37" s="453"/>
      <c r="GJZ37" s="456"/>
      <c r="GKA37" s="454"/>
      <c r="GKB37" s="451"/>
      <c r="GKC37" s="454"/>
      <c r="GKD37" s="450"/>
      <c r="GKE37" s="456"/>
      <c r="GKF37" s="456"/>
      <c r="GKG37" s="456"/>
      <c r="GKH37" s="456"/>
      <c r="GKI37" s="271"/>
      <c r="GKJ37" s="451"/>
      <c r="GKK37" s="454"/>
      <c r="GKL37" s="451"/>
      <c r="GKM37" s="457"/>
      <c r="GKN37" s="271"/>
      <c r="GKO37" s="451"/>
      <c r="GKP37" s="454"/>
      <c r="GKQ37" s="451"/>
      <c r="GKR37" s="457"/>
      <c r="GKS37" s="451"/>
      <c r="GKT37" s="457"/>
      <c r="GKU37" s="457"/>
      <c r="GKV37" s="457"/>
      <c r="GKW37" s="271"/>
      <c r="GKX37" s="271"/>
      <c r="GKY37" s="451"/>
      <c r="GKZ37" s="454"/>
      <c r="GLA37" s="451"/>
      <c r="GLB37" s="454"/>
      <c r="GLC37" s="458"/>
      <c r="GLD37" s="459"/>
      <c r="GLE37" s="460"/>
      <c r="GLF37" s="461"/>
      <c r="GLG37" s="462"/>
      <c r="GLH37" s="458"/>
      <c r="GLI37" s="451"/>
      <c r="GLJ37" s="463"/>
      <c r="GLK37" s="451"/>
      <c r="GLL37" s="451"/>
      <c r="GLM37" s="453"/>
      <c r="GLO37" s="449"/>
      <c r="GLP37" s="449"/>
      <c r="GLQ37" s="449"/>
      <c r="GLR37" s="450"/>
      <c r="GLS37" s="451"/>
      <c r="GLT37" s="451"/>
      <c r="GLU37" s="451"/>
      <c r="GLV37" s="449"/>
      <c r="GLW37" s="452"/>
      <c r="GLX37" s="453"/>
      <c r="GLY37" s="454"/>
      <c r="GLZ37" s="449"/>
      <c r="GMA37" s="453"/>
      <c r="GMB37" s="453"/>
      <c r="GMC37" s="450"/>
      <c r="GMD37" s="454"/>
      <c r="GME37" s="455"/>
      <c r="GMF37" s="453"/>
      <c r="GMG37" s="456"/>
      <c r="GMH37" s="453"/>
      <c r="GMI37" s="456"/>
      <c r="GMJ37" s="454"/>
      <c r="GMK37" s="451"/>
      <c r="GML37" s="454"/>
      <c r="GMM37" s="450"/>
      <c r="GMN37" s="456"/>
      <c r="GMO37" s="456"/>
      <c r="GMP37" s="456"/>
      <c r="GMQ37" s="456"/>
      <c r="GMR37" s="271"/>
      <c r="GMS37" s="451"/>
      <c r="GMT37" s="454"/>
      <c r="GMU37" s="451"/>
      <c r="GMV37" s="457"/>
      <c r="GMW37" s="271"/>
      <c r="GMX37" s="451"/>
      <c r="GMY37" s="454"/>
      <c r="GMZ37" s="451"/>
      <c r="GNA37" s="457"/>
      <c r="GNB37" s="451"/>
      <c r="GNC37" s="457"/>
      <c r="GND37" s="457"/>
      <c r="GNE37" s="457"/>
      <c r="GNF37" s="271"/>
      <c r="GNG37" s="271"/>
      <c r="GNH37" s="451"/>
      <c r="GNI37" s="454"/>
      <c r="GNJ37" s="451"/>
      <c r="GNK37" s="454"/>
      <c r="GNL37" s="458"/>
      <c r="GNM37" s="459"/>
      <c r="GNN37" s="460"/>
      <c r="GNO37" s="461"/>
      <c r="GNP37" s="462"/>
      <c r="GNQ37" s="458"/>
      <c r="GNR37" s="451"/>
      <c r="GNS37" s="463"/>
      <c r="GNT37" s="451"/>
      <c r="GNU37" s="451"/>
      <c r="GNV37" s="453"/>
      <c r="GNX37" s="449"/>
      <c r="GNY37" s="449"/>
      <c r="GNZ37" s="449"/>
      <c r="GOA37" s="450"/>
      <c r="GOB37" s="451"/>
      <c r="GOC37" s="451"/>
      <c r="GOD37" s="451"/>
      <c r="GOE37" s="449"/>
      <c r="GOF37" s="452"/>
      <c r="GOG37" s="453"/>
      <c r="GOH37" s="454"/>
      <c r="GOI37" s="449"/>
      <c r="GOJ37" s="453"/>
      <c r="GOK37" s="453"/>
      <c r="GOL37" s="450"/>
      <c r="GOM37" s="454"/>
      <c r="GON37" s="455"/>
      <c r="GOO37" s="453"/>
      <c r="GOP37" s="456"/>
      <c r="GOQ37" s="453"/>
      <c r="GOR37" s="456"/>
      <c r="GOS37" s="454"/>
      <c r="GOT37" s="451"/>
      <c r="GOU37" s="454"/>
      <c r="GOV37" s="450"/>
      <c r="GOW37" s="456"/>
      <c r="GOX37" s="456"/>
      <c r="GOY37" s="456"/>
      <c r="GOZ37" s="456"/>
      <c r="GPA37" s="271"/>
      <c r="GPB37" s="451"/>
      <c r="GPC37" s="454"/>
      <c r="GPD37" s="451"/>
      <c r="GPE37" s="457"/>
      <c r="GPF37" s="271"/>
      <c r="GPG37" s="451"/>
      <c r="GPH37" s="454"/>
      <c r="GPI37" s="451"/>
      <c r="GPJ37" s="457"/>
      <c r="GPK37" s="451"/>
      <c r="GPL37" s="457"/>
      <c r="GPM37" s="457"/>
      <c r="GPN37" s="457"/>
      <c r="GPO37" s="271"/>
      <c r="GPP37" s="271"/>
      <c r="GPQ37" s="451"/>
      <c r="GPR37" s="454"/>
      <c r="GPS37" s="451"/>
      <c r="GPT37" s="454"/>
      <c r="GPU37" s="458"/>
      <c r="GPV37" s="459"/>
      <c r="GPW37" s="460"/>
      <c r="GPX37" s="461"/>
      <c r="GPY37" s="462"/>
      <c r="GPZ37" s="458"/>
      <c r="GQA37" s="451"/>
      <c r="GQB37" s="463"/>
      <c r="GQC37" s="451"/>
      <c r="GQD37" s="451"/>
      <c r="GQE37" s="453"/>
      <c r="GQG37" s="449"/>
      <c r="GQH37" s="449"/>
      <c r="GQI37" s="449"/>
      <c r="GQJ37" s="450"/>
      <c r="GQK37" s="451"/>
      <c r="GQL37" s="451"/>
      <c r="GQM37" s="451"/>
      <c r="GQN37" s="449"/>
      <c r="GQO37" s="452"/>
      <c r="GQP37" s="453"/>
      <c r="GQQ37" s="454"/>
      <c r="GQR37" s="449"/>
      <c r="GQS37" s="453"/>
      <c r="GQT37" s="453"/>
      <c r="GQU37" s="450"/>
      <c r="GQV37" s="454"/>
      <c r="GQW37" s="455"/>
      <c r="GQX37" s="453"/>
      <c r="GQY37" s="456"/>
      <c r="GQZ37" s="453"/>
      <c r="GRA37" s="456"/>
      <c r="GRB37" s="454"/>
      <c r="GRC37" s="451"/>
      <c r="GRD37" s="454"/>
      <c r="GRE37" s="450"/>
      <c r="GRF37" s="456"/>
      <c r="GRG37" s="456"/>
      <c r="GRH37" s="456"/>
      <c r="GRI37" s="456"/>
      <c r="GRJ37" s="271"/>
      <c r="GRK37" s="451"/>
      <c r="GRL37" s="454"/>
      <c r="GRM37" s="451"/>
      <c r="GRN37" s="457"/>
      <c r="GRO37" s="271"/>
      <c r="GRP37" s="451"/>
      <c r="GRQ37" s="454"/>
      <c r="GRR37" s="451"/>
      <c r="GRS37" s="457"/>
      <c r="GRT37" s="451"/>
      <c r="GRU37" s="457"/>
      <c r="GRV37" s="457"/>
      <c r="GRW37" s="457"/>
      <c r="GRX37" s="271"/>
      <c r="GRY37" s="271"/>
      <c r="GRZ37" s="451"/>
      <c r="GSA37" s="454"/>
      <c r="GSB37" s="451"/>
      <c r="GSC37" s="454"/>
      <c r="GSD37" s="458"/>
      <c r="GSE37" s="459"/>
      <c r="GSF37" s="460"/>
      <c r="GSG37" s="461"/>
      <c r="GSH37" s="462"/>
      <c r="GSI37" s="458"/>
      <c r="GSJ37" s="451"/>
      <c r="GSK37" s="463"/>
      <c r="GSL37" s="451"/>
      <c r="GSM37" s="451"/>
      <c r="GSN37" s="453"/>
      <c r="GSP37" s="449"/>
      <c r="GSQ37" s="449"/>
      <c r="GSR37" s="449"/>
      <c r="GSS37" s="450"/>
      <c r="GST37" s="451"/>
      <c r="GSU37" s="451"/>
      <c r="GSV37" s="451"/>
      <c r="GSW37" s="449"/>
      <c r="GSX37" s="452"/>
      <c r="GSY37" s="453"/>
      <c r="GSZ37" s="454"/>
      <c r="GTA37" s="449"/>
      <c r="GTB37" s="453"/>
      <c r="GTC37" s="453"/>
      <c r="GTD37" s="450"/>
      <c r="GTE37" s="454"/>
      <c r="GTF37" s="455"/>
      <c r="GTG37" s="453"/>
      <c r="GTH37" s="456"/>
      <c r="GTI37" s="453"/>
      <c r="GTJ37" s="456"/>
      <c r="GTK37" s="454"/>
      <c r="GTL37" s="451"/>
      <c r="GTM37" s="454"/>
      <c r="GTN37" s="450"/>
      <c r="GTO37" s="456"/>
      <c r="GTP37" s="456"/>
      <c r="GTQ37" s="456"/>
      <c r="GTR37" s="456"/>
      <c r="GTS37" s="271"/>
      <c r="GTT37" s="451"/>
      <c r="GTU37" s="454"/>
      <c r="GTV37" s="451"/>
      <c r="GTW37" s="457"/>
      <c r="GTX37" s="271"/>
      <c r="GTY37" s="451"/>
      <c r="GTZ37" s="454"/>
      <c r="GUA37" s="451"/>
      <c r="GUB37" s="457"/>
      <c r="GUC37" s="451"/>
      <c r="GUD37" s="457"/>
      <c r="GUE37" s="457"/>
      <c r="GUF37" s="457"/>
      <c r="GUG37" s="271"/>
      <c r="GUH37" s="271"/>
      <c r="GUI37" s="451"/>
      <c r="GUJ37" s="454"/>
      <c r="GUK37" s="451"/>
      <c r="GUL37" s="454"/>
      <c r="GUM37" s="458"/>
      <c r="GUN37" s="459"/>
      <c r="GUO37" s="460"/>
      <c r="GUP37" s="461"/>
      <c r="GUQ37" s="462"/>
      <c r="GUR37" s="458"/>
      <c r="GUS37" s="451"/>
      <c r="GUT37" s="463"/>
      <c r="GUU37" s="451"/>
      <c r="GUV37" s="451"/>
      <c r="GUW37" s="453"/>
      <c r="GUY37" s="449"/>
      <c r="GUZ37" s="449"/>
      <c r="GVA37" s="449"/>
      <c r="GVB37" s="450"/>
      <c r="GVC37" s="451"/>
      <c r="GVD37" s="451"/>
      <c r="GVE37" s="451"/>
      <c r="GVF37" s="449"/>
      <c r="GVG37" s="452"/>
      <c r="GVH37" s="453"/>
      <c r="GVI37" s="454"/>
      <c r="GVJ37" s="449"/>
      <c r="GVK37" s="453"/>
      <c r="GVL37" s="453"/>
      <c r="GVM37" s="450"/>
      <c r="GVN37" s="454"/>
      <c r="GVO37" s="455"/>
      <c r="GVP37" s="453"/>
      <c r="GVQ37" s="456"/>
      <c r="GVR37" s="453"/>
      <c r="GVS37" s="456"/>
      <c r="GVT37" s="454"/>
      <c r="GVU37" s="451"/>
      <c r="GVV37" s="454"/>
      <c r="GVW37" s="450"/>
      <c r="GVX37" s="456"/>
      <c r="GVY37" s="456"/>
      <c r="GVZ37" s="456"/>
      <c r="GWA37" s="456"/>
      <c r="GWB37" s="271"/>
      <c r="GWC37" s="451"/>
      <c r="GWD37" s="454"/>
      <c r="GWE37" s="451"/>
      <c r="GWF37" s="457"/>
      <c r="GWG37" s="271"/>
      <c r="GWH37" s="451"/>
      <c r="GWI37" s="454"/>
      <c r="GWJ37" s="451"/>
      <c r="GWK37" s="457"/>
      <c r="GWL37" s="451"/>
      <c r="GWM37" s="457"/>
      <c r="GWN37" s="457"/>
      <c r="GWO37" s="457"/>
      <c r="GWP37" s="271"/>
      <c r="GWQ37" s="271"/>
      <c r="GWR37" s="451"/>
      <c r="GWS37" s="454"/>
      <c r="GWT37" s="451"/>
      <c r="GWU37" s="454"/>
      <c r="GWV37" s="458"/>
      <c r="GWW37" s="459"/>
      <c r="GWX37" s="460"/>
      <c r="GWY37" s="461"/>
      <c r="GWZ37" s="462"/>
      <c r="GXA37" s="458"/>
      <c r="GXB37" s="451"/>
      <c r="GXC37" s="463"/>
      <c r="GXD37" s="451"/>
      <c r="GXE37" s="451"/>
      <c r="GXF37" s="453"/>
      <c r="GXH37" s="449"/>
      <c r="GXI37" s="449"/>
      <c r="GXJ37" s="449"/>
      <c r="GXK37" s="450"/>
      <c r="GXL37" s="451"/>
      <c r="GXM37" s="451"/>
      <c r="GXN37" s="451"/>
      <c r="GXO37" s="449"/>
      <c r="GXP37" s="452"/>
      <c r="GXQ37" s="453"/>
      <c r="GXR37" s="454"/>
      <c r="GXS37" s="449"/>
      <c r="GXT37" s="453"/>
      <c r="GXU37" s="453"/>
      <c r="GXV37" s="450"/>
      <c r="GXW37" s="454"/>
      <c r="GXX37" s="455"/>
      <c r="GXY37" s="453"/>
      <c r="GXZ37" s="456"/>
      <c r="GYA37" s="453"/>
      <c r="GYB37" s="456"/>
      <c r="GYC37" s="454"/>
      <c r="GYD37" s="451"/>
      <c r="GYE37" s="454"/>
      <c r="GYF37" s="450"/>
      <c r="GYG37" s="456"/>
      <c r="GYH37" s="456"/>
      <c r="GYI37" s="456"/>
      <c r="GYJ37" s="456"/>
      <c r="GYK37" s="271"/>
      <c r="GYL37" s="451"/>
      <c r="GYM37" s="454"/>
      <c r="GYN37" s="451"/>
      <c r="GYO37" s="457"/>
      <c r="GYP37" s="271"/>
      <c r="GYQ37" s="451"/>
      <c r="GYR37" s="454"/>
      <c r="GYS37" s="451"/>
      <c r="GYT37" s="457"/>
      <c r="GYU37" s="451"/>
      <c r="GYV37" s="457"/>
      <c r="GYW37" s="457"/>
      <c r="GYX37" s="457"/>
      <c r="GYY37" s="271"/>
      <c r="GYZ37" s="271"/>
      <c r="GZA37" s="451"/>
      <c r="GZB37" s="454"/>
      <c r="GZC37" s="451"/>
      <c r="GZD37" s="454"/>
      <c r="GZE37" s="458"/>
      <c r="GZF37" s="459"/>
      <c r="GZG37" s="460"/>
      <c r="GZH37" s="461"/>
      <c r="GZI37" s="462"/>
      <c r="GZJ37" s="458"/>
      <c r="GZK37" s="451"/>
      <c r="GZL37" s="463"/>
      <c r="GZM37" s="451"/>
      <c r="GZN37" s="451"/>
      <c r="GZO37" s="453"/>
      <c r="GZQ37" s="449"/>
      <c r="GZR37" s="449"/>
      <c r="GZS37" s="449"/>
      <c r="GZT37" s="450"/>
      <c r="GZU37" s="451"/>
      <c r="GZV37" s="451"/>
      <c r="GZW37" s="451"/>
      <c r="GZX37" s="449"/>
      <c r="GZY37" s="452"/>
      <c r="GZZ37" s="453"/>
      <c r="HAA37" s="454"/>
      <c r="HAB37" s="449"/>
      <c r="HAC37" s="453"/>
      <c r="HAD37" s="453"/>
      <c r="HAE37" s="450"/>
      <c r="HAF37" s="454"/>
      <c r="HAG37" s="455"/>
      <c r="HAH37" s="453"/>
      <c r="HAI37" s="456"/>
      <c r="HAJ37" s="453"/>
      <c r="HAK37" s="456"/>
      <c r="HAL37" s="454"/>
      <c r="HAM37" s="451"/>
      <c r="HAN37" s="454"/>
      <c r="HAO37" s="450"/>
      <c r="HAP37" s="456"/>
      <c r="HAQ37" s="456"/>
      <c r="HAR37" s="456"/>
      <c r="HAS37" s="456"/>
      <c r="HAT37" s="271"/>
      <c r="HAU37" s="451"/>
      <c r="HAV37" s="454"/>
      <c r="HAW37" s="451"/>
      <c r="HAX37" s="457"/>
      <c r="HAY37" s="271"/>
      <c r="HAZ37" s="451"/>
      <c r="HBA37" s="454"/>
      <c r="HBB37" s="451"/>
      <c r="HBC37" s="457"/>
      <c r="HBD37" s="451"/>
      <c r="HBE37" s="457"/>
      <c r="HBF37" s="457"/>
      <c r="HBG37" s="457"/>
      <c r="HBH37" s="271"/>
      <c r="HBI37" s="271"/>
      <c r="HBJ37" s="451"/>
      <c r="HBK37" s="454"/>
      <c r="HBL37" s="451"/>
      <c r="HBM37" s="454"/>
      <c r="HBN37" s="458"/>
      <c r="HBO37" s="459"/>
      <c r="HBP37" s="460"/>
      <c r="HBQ37" s="461"/>
      <c r="HBR37" s="462"/>
      <c r="HBS37" s="458"/>
      <c r="HBT37" s="451"/>
      <c r="HBU37" s="463"/>
      <c r="HBV37" s="451"/>
      <c r="HBW37" s="451"/>
      <c r="HBX37" s="453"/>
      <c r="HBZ37" s="449"/>
      <c r="HCA37" s="449"/>
      <c r="HCB37" s="449"/>
      <c r="HCC37" s="450"/>
      <c r="HCD37" s="451"/>
      <c r="HCE37" s="451"/>
      <c r="HCF37" s="451"/>
      <c r="HCG37" s="449"/>
      <c r="HCH37" s="452"/>
      <c r="HCI37" s="453"/>
      <c r="HCJ37" s="454"/>
      <c r="HCK37" s="449"/>
      <c r="HCL37" s="453"/>
      <c r="HCM37" s="453"/>
      <c r="HCN37" s="450"/>
      <c r="HCO37" s="454"/>
      <c r="HCP37" s="455"/>
      <c r="HCQ37" s="453"/>
      <c r="HCR37" s="456"/>
      <c r="HCS37" s="453"/>
      <c r="HCT37" s="456"/>
      <c r="HCU37" s="454"/>
      <c r="HCV37" s="451"/>
      <c r="HCW37" s="454"/>
      <c r="HCX37" s="450"/>
      <c r="HCY37" s="456"/>
      <c r="HCZ37" s="456"/>
      <c r="HDA37" s="456"/>
      <c r="HDB37" s="456"/>
      <c r="HDC37" s="271"/>
      <c r="HDD37" s="451"/>
      <c r="HDE37" s="454"/>
      <c r="HDF37" s="451"/>
      <c r="HDG37" s="457"/>
      <c r="HDH37" s="271"/>
      <c r="HDI37" s="451"/>
      <c r="HDJ37" s="454"/>
      <c r="HDK37" s="451"/>
      <c r="HDL37" s="457"/>
      <c r="HDM37" s="451"/>
      <c r="HDN37" s="457"/>
      <c r="HDO37" s="457"/>
      <c r="HDP37" s="457"/>
      <c r="HDQ37" s="271"/>
      <c r="HDR37" s="271"/>
      <c r="HDS37" s="451"/>
      <c r="HDT37" s="454"/>
      <c r="HDU37" s="451"/>
      <c r="HDV37" s="454"/>
      <c r="HDW37" s="458"/>
      <c r="HDX37" s="459"/>
      <c r="HDY37" s="460"/>
      <c r="HDZ37" s="461"/>
      <c r="HEA37" s="462"/>
      <c r="HEB37" s="458"/>
      <c r="HEC37" s="451"/>
      <c r="HED37" s="463"/>
      <c r="HEE37" s="451"/>
      <c r="HEF37" s="451"/>
      <c r="HEG37" s="453"/>
      <c r="HEI37" s="449"/>
      <c r="HEJ37" s="449"/>
      <c r="HEK37" s="449"/>
      <c r="HEL37" s="450"/>
      <c r="HEM37" s="451"/>
      <c r="HEN37" s="451"/>
      <c r="HEO37" s="451"/>
      <c r="HEP37" s="449"/>
      <c r="HEQ37" s="452"/>
      <c r="HER37" s="453"/>
      <c r="HES37" s="454"/>
      <c r="HET37" s="449"/>
      <c r="HEU37" s="453"/>
      <c r="HEV37" s="453"/>
      <c r="HEW37" s="450"/>
      <c r="HEX37" s="454"/>
      <c r="HEY37" s="455"/>
      <c r="HEZ37" s="453"/>
      <c r="HFA37" s="456"/>
      <c r="HFB37" s="453"/>
      <c r="HFC37" s="456"/>
      <c r="HFD37" s="454"/>
      <c r="HFE37" s="451"/>
      <c r="HFF37" s="454"/>
      <c r="HFG37" s="450"/>
      <c r="HFH37" s="456"/>
      <c r="HFI37" s="456"/>
      <c r="HFJ37" s="456"/>
      <c r="HFK37" s="456"/>
      <c r="HFL37" s="271"/>
      <c r="HFM37" s="451"/>
      <c r="HFN37" s="454"/>
      <c r="HFO37" s="451"/>
      <c r="HFP37" s="457"/>
      <c r="HFQ37" s="271"/>
      <c r="HFR37" s="451"/>
      <c r="HFS37" s="454"/>
      <c r="HFT37" s="451"/>
      <c r="HFU37" s="457"/>
      <c r="HFV37" s="451"/>
      <c r="HFW37" s="457"/>
      <c r="HFX37" s="457"/>
      <c r="HFY37" s="457"/>
      <c r="HFZ37" s="271"/>
      <c r="HGA37" s="271"/>
      <c r="HGB37" s="451"/>
      <c r="HGC37" s="454"/>
      <c r="HGD37" s="451"/>
      <c r="HGE37" s="454"/>
      <c r="HGF37" s="458"/>
      <c r="HGG37" s="459"/>
      <c r="HGH37" s="460"/>
      <c r="HGI37" s="461"/>
      <c r="HGJ37" s="462"/>
      <c r="HGK37" s="458"/>
      <c r="HGL37" s="451"/>
      <c r="HGM37" s="463"/>
      <c r="HGN37" s="451"/>
      <c r="HGO37" s="451"/>
      <c r="HGP37" s="453"/>
      <c r="HGR37" s="449"/>
      <c r="HGS37" s="449"/>
      <c r="HGT37" s="449"/>
      <c r="HGU37" s="450"/>
      <c r="HGV37" s="451"/>
      <c r="HGW37" s="451"/>
      <c r="HGX37" s="451"/>
      <c r="HGY37" s="449"/>
      <c r="HGZ37" s="452"/>
      <c r="HHA37" s="453"/>
      <c r="HHB37" s="454"/>
      <c r="HHC37" s="449"/>
      <c r="HHD37" s="453"/>
      <c r="HHE37" s="453"/>
      <c r="HHF37" s="450"/>
      <c r="HHG37" s="454"/>
      <c r="HHH37" s="455"/>
      <c r="HHI37" s="453"/>
      <c r="HHJ37" s="456"/>
      <c r="HHK37" s="453"/>
      <c r="HHL37" s="456"/>
      <c r="HHM37" s="454"/>
      <c r="HHN37" s="451"/>
      <c r="HHO37" s="454"/>
      <c r="HHP37" s="450"/>
      <c r="HHQ37" s="456"/>
      <c r="HHR37" s="456"/>
      <c r="HHS37" s="456"/>
      <c r="HHT37" s="456"/>
      <c r="HHU37" s="271"/>
      <c r="HHV37" s="451"/>
      <c r="HHW37" s="454"/>
      <c r="HHX37" s="451"/>
      <c r="HHY37" s="457"/>
      <c r="HHZ37" s="271"/>
      <c r="HIA37" s="451"/>
      <c r="HIB37" s="454"/>
      <c r="HIC37" s="451"/>
      <c r="HID37" s="457"/>
      <c r="HIE37" s="451"/>
      <c r="HIF37" s="457"/>
      <c r="HIG37" s="457"/>
      <c r="HIH37" s="457"/>
      <c r="HII37" s="271"/>
      <c r="HIJ37" s="271"/>
      <c r="HIK37" s="451"/>
      <c r="HIL37" s="454"/>
      <c r="HIM37" s="451"/>
      <c r="HIN37" s="454"/>
      <c r="HIO37" s="458"/>
      <c r="HIP37" s="459"/>
      <c r="HIQ37" s="460"/>
      <c r="HIR37" s="461"/>
      <c r="HIS37" s="462"/>
      <c r="HIT37" s="458"/>
      <c r="HIU37" s="451"/>
      <c r="HIV37" s="463"/>
      <c r="HIW37" s="451"/>
      <c r="HIX37" s="451"/>
      <c r="HIY37" s="453"/>
      <c r="HJA37" s="449"/>
      <c r="HJB37" s="449"/>
      <c r="HJC37" s="449"/>
      <c r="HJD37" s="450"/>
      <c r="HJE37" s="451"/>
      <c r="HJF37" s="451"/>
      <c r="HJG37" s="451"/>
      <c r="HJH37" s="449"/>
      <c r="HJI37" s="452"/>
      <c r="HJJ37" s="453"/>
      <c r="HJK37" s="454"/>
      <c r="HJL37" s="449"/>
      <c r="HJM37" s="453"/>
      <c r="HJN37" s="453"/>
      <c r="HJO37" s="450"/>
      <c r="HJP37" s="454"/>
      <c r="HJQ37" s="455"/>
      <c r="HJR37" s="453"/>
      <c r="HJS37" s="456"/>
      <c r="HJT37" s="453"/>
      <c r="HJU37" s="456"/>
      <c r="HJV37" s="454"/>
      <c r="HJW37" s="451"/>
      <c r="HJX37" s="454"/>
      <c r="HJY37" s="450"/>
      <c r="HJZ37" s="456"/>
      <c r="HKA37" s="456"/>
      <c r="HKB37" s="456"/>
      <c r="HKC37" s="456"/>
      <c r="HKD37" s="271"/>
      <c r="HKE37" s="451"/>
      <c r="HKF37" s="454"/>
      <c r="HKG37" s="451"/>
      <c r="HKH37" s="457"/>
      <c r="HKI37" s="271"/>
      <c r="HKJ37" s="451"/>
      <c r="HKK37" s="454"/>
      <c r="HKL37" s="451"/>
      <c r="HKM37" s="457"/>
      <c r="HKN37" s="451"/>
      <c r="HKO37" s="457"/>
      <c r="HKP37" s="457"/>
      <c r="HKQ37" s="457"/>
      <c r="HKR37" s="271"/>
      <c r="HKS37" s="271"/>
      <c r="HKT37" s="451"/>
      <c r="HKU37" s="454"/>
      <c r="HKV37" s="451"/>
      <c r="HKW37" s="454"/>
      <c r="HKX37" s="458"/>
      <c r="HKY37" s="459"/>
      <c r="HKZ37" s="460"/>
      <c r="HLA37" s="461"/>
      <c r="HLB37" s="462"/>
      <c r="HLC37" s="458"/>
      <c r="HLD37" s="451"/>
      <c r="HLE37" s="463"/>
      <c r="HLF37" s="451"/>
      <c r="HLG37" s="451"/>
      <c r="HLH37" s="453"/>
      <c r="HLJ37" s="449"/>
      <c r="HLK37" s="449"/>
      <c r="HLL37" s="449"/>
      <c r="HLM37" s="450"/>
      <c r="HLN37" s="451"/>
      <c r="HLO37" s="451"/>
      <c r="HLP37" s="451"/>
      <c r="HLQ37" s="449"/>
      <c r="HLR37" s="452"/>
      <c r="HLS37" s="453"/>
      <c r="HLT37" s="454"/>
      <c r="HLU37" s="449"/>
      <c r="HLV37" s="453"/>
      <c r="HLW37" s="453"/>
      <c r="HLX37" s="450"/>
      <c r="HLY37" s="454"/>
      <c r="HLZ37" s="455"/>
      <c r="HMA37" s="453"/>
      <c r="HMB37" s="456"/>
      <c r="HMC37" s="453"/>
      <c r="HMD37" s="456"/>
      <c r="HME37" s="454"/>
      <c r="HMF37" s="451"/>
      <c r="HMG37" s="454"/>
      <c r="HMH37" s="450"/>
      <c r="HMI37" s="456"/>
      <c r="HMJ37" s="456"/>
      <c r="HMK37" s="456"/>
      <c r="HML37" s="456"/>
      <c r="HMM37" s="271"/>
      <c r="HMN37" s="451"/>
      <c r="HMO37" s="454"/>
      <c r="HMP37" s="451"/>
      <c r="HMQ37" s="457"/>
      <c r="HMR37" s="271"/>
      <c r="HMS37" s="451"/>
      <c r="HMT37" s="454"/>
      <c r="HMU37" s="451"/>
      <c r="HMV37" s="457"/>
      <c r="HMW37" s="451"/>
      <c r="HMX37" s="457"/>
      <c r="HMY37" s="457"/>
      <c r="HMZ37" s="457"/>
      <c r="HNA37" s="271"/>
      <c r="HNB37" s="271"/>
      <c r="HNC37" s="451"/>
      <c r="HND37" s="454"/>
      <c r="HNE37" s="451"/>
      <c r="HNF37" s="454"/>
      <c r="HNG37" s="458"/>
      <c r="HNH37" s="459"/>
      <c r="HNI37" s="460"/>
      <c r="HNJ37" s="461"/>
      <c r="HNK37" s="462"/>
      <c r="HNL37" s="458"/>
      <c r="HNM37" s="451"/>
      <c r="HNN37" s="463"/>
      <c r="HNO37" s="451"/>
      <c r="HNP37" s="451"/>
      <c r="HNQ37" s="453"/>
      <c r="HNS37" s="449"/>
      <c r="HNT37" s="449"/>
      <c r="HNU37" s="449"/>
      <c r="HNV37" s="450"/>
      <c r="HNW37" s="451"/>
      <c r="HNX37" s="451"/>
      <c r="HNY37" s="451"/>
      <c r="HNZ37" s="449"/>
      <c r="HOA37" s="452"/>
      <c r="HOB37" s="453"/>
      <c r="HOC37" s="454"/>
      <c r="HOD37" s="449"/>
      <c r="HOE37" s="453"/>
      <c r="HOF37" s="453"/>
      <c r="HOG37" s="450"/>
      <c r="HOH37" s="454"/>
      <c r="HOI37" s="455"/>
      <c r="HOJ37" s="453"/>
      <c r="HOK37" s="456"/>
      <c r="HOL37" s="453"/>
      <c r="HOM37" s="456"/>
      <c r="HON37" s="454"/>
      <c r="HOO37" s="451"/>
      <c r="HOP37" s="454"/>
      <c r="HOQ37" s="450"/>
      <c r="HOR37" s="456"/>
      <c r="HOS37" s="456"/>
      <c r="HOT37" s="456"/>
      <c r="HOU37" s="456"/>
      <c r="HOV37" s="271"/>
      <c r="HOW37" s="451"/>
      <c r="HOX37" s="454"/>
      <c r="HOY37" s="451"/>
      <c r="HOZ37" s="457"/>
      <c r="HPA37" s="271"/>
      <c r="HPB37" s="451"/>
      <c r="HPC37" s="454"/>
      <c r="HPD37" s="451"/>
      <c r="HPE37" s="457"/>
      <c r="HPF37" s="451"/>
      <c r="HPG37" s="457"/>
      <c r="HPH37" s="457"/>
      <c r="HPI37" s="457"/>
      <c r="HPJ37" s="271"/>
      <c r="HPK37" s="271"/>
      <c r="HPL37" s="451"/>
      <c r="HPM37" s="454"/>
      <c r="HPN37" s="451"/>
      <c r="HPO37" s="454"/>
      <c r="HPP37" s="458"/>
      <c r="HPQ37" s="459"/>
      <c r="HPR37" s="460"/>
      <c r="HPS37" s="461"/>
      <c r="HPT37" s="462"/>
      <c r="HPU37" s="458"/>
      <c r="HPV37" s="451"/>
      <c r="HPW37" s="463"/>
      <c r="HPX37" s="451"/>
      <c r="HPY37" s="451"/>
      <c r="HPZ37" s="453"/>
      <c r="HQB37" s="449"/>
      <c r="HQC37" s="449"/>
      <c r="HQD37" s="449"/>
      <c r="HQE37" s="450"/>
      <c r="HQF37" s="451"/>
      <c r="HQG37" s="451"/>
      <c r="HQH37" s="451"/>
      <c r="HQI37" s="449"/>
      <c r="HQJ37" s="452"/>
      <c r="HQK37" s="453"/>
      <c r="HQL37" s="454"/>
      <c r="HQM37" s="449"/>
      <c r="HQN37" s="453"/>
      <c r="HQO37" s="453"/>
      <c r="HQP37" s="450"/>
      <c r="HQQ37" s="454"/>
      <c r="HQR37" s="455"/>
      <c r="HQS37" s="453"/>
      <c r="HQT37" s="456"/>
      <c r="HQU37" s="453"/>
      <c r="HQV37" s="456"/>
      <c r="HQW37" s="454"/>
      <c r="HQX37" s="451"/>
      <c r="HQY37" s="454"/>
      <c r="HQZ37" s="450"/>
      <c r="HRA37" s="456"/>
      <c r="HRB37" s="456"/>
      <c r="HRC37" s="456"/>
      <c r="HRD37" s="456"/>
      <c r="HRE37" s="271"/>
      <c r="HRF37" s="451"/>
      <c r="HRG37" s="454"/>
      <c r="HRH37" s="451"/>
      <c r="HRI37" s="457"/>
      <c r="HRJ37" s="271"/>
      <c r="HRK37" s="451"/>
      <c r="HRL37" s="454"/>
      <c r="HRM37" s="451"/>
      <c r="HRN37" s="457"/>
      <c r="HRO37" s="451"/>
      <c r="HRP37" s="457"/>
      <c r="HRQ37" s="457"/>
      <c r="HRR37" s="457"/>
      <c r="HRS37" s="271"/>
      <c r="HRT37" s="271"/>
      <c r="HRU37" s="451"/>
      <c r="HRV37" s="454"/>
      <c r="HRW37" s="451"/>
      <c r="HRX37" s="454"/>
      <c r="HRY37" s="458"/>
      <c r="HRZ37" s="459"/>
      <c r="HSA37" s="460"/>
      <c r="HSB37" s="461"/>
      <c r="HSC37" s="462"/>
      <c r="HSD37" s="458"/>
      <c r="HSE37" s="451"/>
      <c r="HSF37" s="463"/>
      <c r="HSG37" s="451"/>
      <c r="HSH37" s="451"/>
      <c r="HSI37" s="453"/>
      <c r="HSK37" s="449"/>
      <c r="HSL37" s="449"/>
      <c r="HSM37" s="449"/>
      <c r="HSN37" s="450"/>
      <c r="HSO37" s="451"/>
      <c r="HSP37" s="451"/>
      <c r="HSQ37" s="451"/>
      <c r="HSR37" s="449"/>
      <c r="HSS37" s="452"/>
      <c r="HST37" s="453"/>
      <c r="HSU37" s="454"/>
      <c r="HSV37" s="449"/>
      <c r="HSW37" s="453"/>
      <c r="HSX37" s="453"/>
      <c r="HSY37" s="450"/>
      <c r="HSZ37" s="454"/>
      <c r="HTA37" s="455"/>
      <c r="HTB37" s="453"/>
      <c r="HTC37" s="456"/>
      <c r="HTD37" s="453"/>
      <c r="HTE37" s="456"/>
      <c r="HTF37" s="454"/>
      <c r="HTG37" s="451"/>
      <c r="HTH37" s="454"/>
      <c r="HTI37" s="450"/>
      <c r="HTJ37" s="456"/>
      <c r="HTK37" s="456"/>
      <c r="HTL37" s="456"/>
      <c r="HTM37" s="456"/>
      <c r="HTN37" s="271"/>
      <c r="HTO37" s="451"/>
      <c r="HTP37" s="454"/>
      <c r="HTQ37" s="451"/>
      <c r="HTR37" s="457"/>
      <c r="HTS37" s="271"/>
      <c r="HTT37" s="451"/>
      <c r="HTU37" s="454"/>
      <c r="HTV37" s="451"/>
      <c r="HTW37" s="457"/>
      <c r="HTX37" s="451"/>
      <c r="HTY37" s="457"/>
      <c r="HTZ37" s="457"/>
      <c r="HUA37" s="457"/>
      <c r="HUB37" s="271"/>
      <c r="HUC37" s="271"/>
      <c r="HUD37" s="451"/>
      <c r="HUE37" s="454"/>
      <c r="HUF37" s="451"/>
      <c r="HUG37" s="454"/>
      <c r="HUH37" s="458"/>
      <c r="HUI37" s="459"/>
      <c r="HUJ37" s="460"/>
      <c r="HUK37" s="461"/>
      <c r="HUL37" s="462"/>
      <c r="HUM37" s="458"/>
      <c r="HUN37" s="451"/>
      <c r="HUO37" s="463"/>
      <c r="HUP37" s="451"/>
      <c r="HUQ37" s="451"/>
      <c r="HUR37" s="453"/>
      <c r="HUT37" s="449"/>
      <c r="HUU37" s="449"/>
      <c r="HUV37" s="449"/>
      <c r="HUW37" s="450"/>
      <c r="HUX37" s="451"/>
      <c r="HUY37" s="451"/>
      <c r="HUZ37" s="451"/>
      <c r="HVA37" s="449"/>
      <c r="HVB37" s="452"/>
      <c r="HVC37" s="453"/>
      <c r="HVD37" s="454"/>
      <c r="HVE37" s="449"/>
      <c r="HVF37" s="453"/>
      <c r="HVG37" s="453"/>
      <c r="HVH37" s="450"/>
      <c r="HVI37" s="454"/>
      <c r="HVJ37" s="455"/>
      <c r="HVK37" s="453"/>
      <c r="HVL37" s="456"/>
      <c r="HVM37" s="453"/>
      <c r="HVN37" s="456"/>
      <c r="HVO37" s="454"/>
      <c r="HVP37" s="451"/>
      <c r="HVQ37" s="454"/>
      <c r="HVR37" s="450"/>
      <c r="HVS37" s="456"/>
      <c r="HVT37" s="456"/>
      <c r="HVU37" s="456"/>
      <c r="HVV37" s="456"/>
      <c r="HVW37" s="271"/>
      <c r="HVX37" s="451"/>
      <c r="HVY37" s="454"/>
      <c r="HVZ37" s="451"/>
      <c r="HWA37" s="457"/>
      <c r="HWB37" s="271"/>
      <c r="HWC37" s="451"/>
      <c r="HWD37" s="454"/>
      <c r="HWE37" s="451"/>
      <c r="HWF37" s="457"/>
      <c r="HWG37" s="451"/>
      <c r="HWH37" s="457"/>
      <c r="HWI37" s="457"/>
      <c r="HWJ37" s="457"/>
      <c r="HWK37" s="271"/>
      <c r="HWL37" s="271"/>
      <c r="HWM37" s="451"/>
      <c r="HWN37" s="454"/>
      <c r="HWO37" s="451"/>
      <c r="HWP37" s="454"/>
      <c r="HWQ37" s="458"/>
      <c r="HWR37" s="459"/>
      <c r="HWS37" s="460"/>
      <c r="HWT37" s="461"/>
      <c r="HWU37" s="462"/>
      <c r="HWV37" s="458"/>
      <c r="HWW37" s="451"/>
      <c r="HWX37" s="463"/>
      <c r="HWY37" s="451"/>
      <c r="HWZ37" s="451"/>
      <c r="HXA37" s="453"/>
      <c r="HXC37" s="449"/>
      <c r="HXD37" s="449"/>
      <c r="HXE37" s="449"/>
      <c r="HXF37" s="450"/>
      <c r="HXG37" s="451"/>
      <c r="HXH37" s="451"/>
      <c r="HXI37" s="451"/>
      <c r="HXJ37" s="449"/>
      <c r="HXK37" s="452"/>
      <c r="HXL37" s="453"/>
      <c r="HXM37" s="454"/>
      <c r="HXN37" s="449"/>
      <c r="HXO37" s="453"/>
      <c r="HXP37" s="453"/>
      <c r="HXQ37" s="450"/>
      <c r="HXR37" s="454"/>
      <c r="HXS37" s="455"/>
      <c r="HXT37" s="453"/>
      <c r="HXU37" s="456"/>
      <c r="HXV37" s="453"/>
      <c r="HXW37" s="456"/>
      <c r="HXX37" s="454"/>
      <c r="HXY37" s="451"/>
      <c r="HXZ37" s="454"/>
      <c r="HYA37" s="450"/>
      <c r="HYB37" s="456"/>
      <c r="HYC37" s="456"/>
      <c r="HYD37" s="456"/>
      <c r="HYE37" s="456"/>
      <c r="HYF37" s="271"/>
      <c r="HYG37" s="451"/>
      <c r="HYH37" s="454"/>
      <c r="HYI37" s="451"/>
      <c r="HYJ37" s="457"/>
      <c r="HYK37" s="271"/>
      <c r="HYL37" s="451"/>
      <c r="HYM37" s="454"/>
      <c r="HYN37" s="451"/>
      <c r="HYO37" s="457"/>
      <c r="HYP37" s="451"/>
      <c r="HYQ37" s="457"/>
      <c r="HYR37" s="457"/>
      <c r="HYS37" s="457"/>
      <c r="HYT37" s="271"/>
      <c r="HYU37" s="271"/>
      <c r="HYV37" s="451"/>
      <c r="HYW37" s="454"/>
      <c r="HYX37" s="451"/>
      <c r="HYY37" s="454"/>
      <c r="HYZ37" s="458"/>
      <c r="HZA37" s="459"/>
      <c r="HZB37" s="460"/>
      <c r="HZC37" s="461"/>
      <c r="HZD37" s="462"/>
      <c r="HZE37" s="458"/>
      <c r="HZF37" s="451"/>
      <c r="HZG37" s="463"/>
      <c r="HZH37" s="451"/>
      <c r="HZI37" s="451"/>
      <c r="HZJ37" s="453"/>
      <c r="HZL37" s="449"/>
      <c r="HZM37" s="449"/>
      <c r="HZN37" s="449"/>
      <c r="HZO37" s="450"/>
      <c r="HZP37" s="451"/>
      <c r="HZQ37" s="451"/>
      <c r="HZR37" s="451"/>
      <c r="HZS37" s="449"/>
      <c r="HZT37" s="452"/>
      <c r="HZU37" s="453"/>
      <c r="HZV37" s="454"/>
      <c r="HZW37" s="449"/>
      <c r="HZX37" s="453"/>
      <c r="HZY37" s="453"/>
      <c r="HZZ37" s="450"/>
      <c r="IAA37" s="454"/>
      <c r="IAB37" s="455"/>
      <c r="IAC37" s="453"/>
      <c r="IAD37" s="456"/>
      <c r="IAE37" s="453"/>
      <c r="IAF37" s="456"/>
      <c r="IAG37" s="454"/>
      <c r="IAH37" s="451"/>
      <c r="IAI37" s="454"/>
      <c r="IAJ37" s="450"/>
      <c r="IAK37" s="456"/>
      <c r="IAL37" s="456"/>
      <c r="IAM37" s="456"/>
      <c r="IAN37" s="456"/>
      <c r="IAO37" s="271"/>
      <c r="IAP37" s="451"/>
      <c r="IAQ37" s="454"/>
      <c r="IAR37" s="451"/>
      <c r="IAS37" s="457"/>
      <c r="IAT37" s="271"/>
      <c r="IAU37" s="451"/>
      <c r="IAV37" s="454"/>
      <c r="IAW37" s="451"/>
      <c r="IAX37" s="457"/>
      <c r="IAY37" s="451"/>
      <c r="IAZ37" s="457"/>
      <c r="IBA37" s="457"/>
      <c r="IBB37" s="457"/>
      <c r="IBC37" s="271"/>
      <c r="IBD37" s="271"/>
      <c r="IBE37" s="451"/>
      <c r="IBF37" s="454"/>
      <c r="IBG37" s="451"/>
      <c r="IBH37" s="454"/>
      <c r="IBI37" s="458"/>
      <c r="IBJ37" s="459"/>
      <c r="IBK37" s="460"/>
      <c r="IBL37" s="461"/>
      <c r="IBM37" s="462"/>
      <c r="IBN37" s="458"/>
      <c r="IBO37" s="451"/>
      <c r="IBP37" s="463"/>
      <c r="IBQ37" s="451"/>
      <c r="IBR37" s="451"/>
      <c r="IBS37" s="453"/>
      <c r="IBU37" s="449"/>
      <c r="IBV37" s="449"/>
      <c r="IBW37" s="449"/>
      <c r="IBX37" s="450"/>
      <c r="IBY37" s="451"/>
      <c r="IBZ37" s="451"/>
      <c r="ICA37" s="451"/>
      <c r="ICB37" s="449"/>
      <c r="ICC37" s="452"/>
      <c r="ICD37" s="453"/>
      <c r="ICE37" s="454"/>
      <c r="ICF37" s="449"/>
      <c r="ICG37" s="453"/>
      <c r="ICH37" s="453"/>
      <c r="ICI37" s="450"/>
      <c r="ICJ37" s="454"/>
      <c r="ICK37" s="455"/>
      <c r="ICL37" s="453"/>
      <c r="ICM37" s="456"/>
      <c r="ICN37" s="453"/>
      <c r="ICO37" s="456"/>
      <c r="ICP37" s="454"/>
      <c r="ICQ37" s="451"/>
      <c r="ICR37" s="454"/>
      <c r="ICS37" s="450"/>
      <c r="ICT37" s="456"/>
      <c r="ICU37" s="456"/>
      <c r="ICV37" s="456"/>
      <c r="ICW37" s="456"/>
      <c r="ICX37" s="271"/>
      <c r="ICY37" s="451"/>
      <c r="ICZ37" s="454"/>
      <c r="IDA37" s="451"/>
      <c r="IDB37" s="457"/>
      <c r="IDC37" s="271"/>
      <c r="IDD37" s="451"/>
      <c r="IDE37" s="454"/>
      <c r="IDF37" s="451"/>
      <c r="IDG37" s="457"/>
      <c r="IDH37" s="451"/>
      <c r="IDI37" s="457"/>
      <c r="IDJ37" s="457"/>
      <c r="IDK37" s="457"/>
      <c r="IDL37" s="271"/>
      <c r="IDM37" s="271"/>
      <c r="IDN37" s="451"/>
      <c r="IDO37" s="454"/>
      <c r="IDP37" s="451"/>
      <c r="IDQ37" s="454"/>
      <c r="IDR37" s="458"/>
      <c r="IDS37" s="459"/>
      <c r="IDT37" s="460"/>
      <c r="IDU37" s="461"/>
      <c r="IDV37" s="462"/>
      <c r="IDW37" s="458"/>
      <c r="IDX37" s="451"/>
      <c r="IDY37" s="463"/>
      <c r="IDZ37" s="451"/>
      <c r="IEA37" s="451"/>
      <c r="IEB37" s="453"/>
      <c r="IED37" s="449"/>
      <c r="IEE37" s="449"/>
      <c r="IEF37" s="449"/>
      <c r="IEG37" s="450"/>
      <c r="IEH37" s="451"/>
      <c r="IEI37" s="451"/>
      <c r="IEJ37" s="451"/>
      <c r="IEK37" s="449"/>
      <c r="IEL37" s="452"/>
      <c r="IEM37" s="453"/>
      <c r="IEN37" s="454"/>
      <c r="IEO37" s="449"/>
      <c r="IEP37" s="453"/>
      <c r="IEQ37" s="453"/>
      <c r="IER37" s="450"/>
      <c r="IES37" s="454"/>
      <c r="IET37" s="455"/>
      <c r="IEU37" s="453"/>
      <c r="IEV37" s="456"/>
      <c r="IEW37" s="453"/>
      <c r="IEX37" s="456"/>
      <c r="IEY37" s="454"/>
      <c r="IEZ37" s="451"/>
      <c r="IFA37" s="454"/>
      <c r="IFB37" s="450"/>
      <c r="IFC37" s="456"/>
      <c r="IFD37" s="456"/>
      <c r="IFE37" s="456"/>
      <c r="IFF37" s="456"/>
      <c r="IFG37" s="271"/>
      <c r="IFH37" s="451"/>
      <c r="IFI37" s="454"/>
      <c r="IFJ37" s="451"/>
      <c r="IFK37" s="457"/>
      <c r="IFL37" s="271"/>
      <c r="IFM37" s="451"/>
      <c r="IFN37" s="454"/>
      <c r="IFO37" s="451"/>
      <c r="IFP37" s="457"/>
      <c r="IFQ37" s="451"/>
      <c r="IFR37" s="457"/>
      <c r="IFS37" s="457"/>
      <c r="IFT37" s="457"/>
      <c r="IFU37" s="271"/>
      <c r="IFV37" s="271"/>
      <c r="IFW37" s="451"/>
      <c r="IFX37" s="454"/>
      <c r="IFY37" s="451"/>
      <c r="IFZ37" s="454"/>
      <c r="IGA37" s="458"/>
      <c r="IGB37" s="459"/>
      <c r="IGC37" s="460"/>
      <c r="IGD37" s="461"/>
      <c r="IGE37" s="462"/>
      <c r="IGF37" s="458"/>
      <c r="IGG37" s="451"/>
      <c r="IGH37" s="463"/>
      <c r="IGI37" s="451"/>
      <c r="IGJ37" s="451"/>
      <c r="IGK37" s="453"/>
      <c r="IGM37" s="449"/>
      <c r="IGN37" s="449"/>
      <c r="IGO37" s="449"/>
      <c r="IGP37" s="450"/>
      <c r="IGQ37" s="451"/>
      <c r="IGR37" s="451"/>
      <c r="IGS37" s="451"/>
      <c r="IGT37" s="449"/>
      <c r="IGU37" s="452"/>
      <c r="IGV37" s="453"/>
      <c r="IGW37" s="454"/>
      <c r="IGX37" s="449"/>
      <c r="IGY37" s="453"/>
      <c r="IGZ37" s="453"/>
      <c r="IHA37" s="450"/>
      <c r="IHB37" s="454"/>
      <c r="IHC37" s="455"/>
      <c r="IHD37" s="453"/>
      <c r="IHE37" s="456"/>
      <c r="IHF37" s="453"/>
      <c r="IHG37" s="456"/>
      <c r="IHH37" s="454"/>
      <c r="IHI37" s="451"/>
      <c r="IHJ37" s="454"/>
      <c r="IHK37" s="450"/>
      <c r="IHL37" s="456"/>
      <c r="IHM37" s="456"/>
      <c r="IHN37" s="456"/>
      <c r="IHO37" s="456"/>
      <c r="IHP37" s="271"/>
      <c r="IHQ37" s="451"/>
      <c r="IHR37" s="454"/>
      <c r="IHS37" s="451"/>
      <c r="IHT37" s="457"/>
      <c r="IHU37" s="271"/>
      <c r="IHV37" s="451"/>
      <c r="IHW37" s="454"/>
      <c r="IHX37" s="451"/>
      <c r="IHY37" s="457"/>
      <c r="IHZ37" s="451"/>
      <c r="IIA37" s="457"/>
      <c r="IIB37" s="457"/>
      <c r="IIC37" s="457"/>
      <c r="IID37" s="271"/>
      <c r="IIE37" s="271"/>
      <c r="IIF37" s="451"/>
      <c r="IIG37" s="454"/>
      <c r="IIH37" s="451"/>
      <c r="III37" s="454"/>
      <c r="IIJ37" s="458"/>
      <c r="IIK37" s="459"/>
      <c r="IIL37" s="460"/>
      <c r="IIM37" s="461"/>
      <c r="IIN37" s="462"/>
      <c r="IIO37" s="458"/>
      <c r="IIP37" s="451"/>
      <c r="IIQ37" s="463"/>
      <c r="IIR37" s="451"/>
      <c r="IIS37" s="451"/>
      <c r="IIT37" s="453"/>
      <c r="IIV37" s="449"/>
      <c r="IIW37" s="449"/>
      <c r="IIX37" s="449"/>
      <c r="IIY37" s="450"/>
      <c r="IIZ37" s="451"/>
      <c r="IJA37" s="451"/>
      <c r="IJB37" s="451"/>
      <c r="IJC37" s="449"/>
      <c r="IJD37" s="452"/>
      <c r="IJE37" s="453"/>
      <c r="IJF37" s="454"/>
      <c r="IJG37" s="449"/>
      <c r="IJH37" s="453"/>
      <c r="IJI37" s="453"/>
      <c r="IJJ37" s="450"/>
      <c r="IJK37" s="454"/>
      <c r="IJL37" s="455"/>
      <c r="IJM37" s="453"/>
      <c r="IJN37" s="456"/>
      <c r="IJO37" s="453"/>
      <c r="IJP37" s="456"/>
      <c r="IJQ37" s="454"/>
      <c r="IJR37" s="451"/>
      <c r="IJS37" s="454"/>
      <c r="IJT37" s="450"/>
      <c r="IJU37" s="456"/>
      <c r="IJV37" s="456"/>
      <c r="IJW37" s="456"/>
      <c r="IJX37" s="456"/>
      <c r="IJY37" s="271"/>
      <c r="IJZ37" s="451"/>
      <c r="IKA37" s="454"/>
      <c r="IKB37" s="451"/>
      <c r="IKC37" s="457"/>
      <c r="IKD37" s="271"/>
      <c r="IKE37" s="451"/>
      <c r="IKF37" s="454"/>
      <c r="IKG37" s="451"/>
      <c r="IKH37" s="457"/>
      <c r="IKI37" s="451"/>
      <c r="IKJ37" s="457"/>
      <c r="IKK37" s="457"/>
      <c r="IKL37" s="457"/>
      <c r="IKM37" s="271"/>
      <c r="IKN37" s="271"/>
      <c r="IKO37" s="451"/>
      <c r="IKP37" s="454"/>
      <c r="IKQ37" s="451"/>
      <c r="IKR37" s="454"/>
      <c r="IKS37" s="458"/>
      <c r="IKT37" s="459"/>
      <c r="IKU37" s="460"/>
      <c r="IKV37" s="461"/>
      <c r="IKW37" s="462"/>
      <c r="IKX37" s="458"/>
      <c r="IKY37" s="451"/>
      <c r="IKZ37" s="463"/>
      <c r="ILA37" s="451"/>
      <c r="ILB37" s="451"/>
      <c r="ILC37" s="453"/>
      <c r="ILE37" s="449"/>
      <c r="ILF37" s="449"/>
      <c r="ILG37" s="449"/>
      <c r="ILH37" s="450"/>
      <c r="ILI37" s="451"/>
      <c r="ILJ37" s="451"/>
      <c r="ILK37" s="451"/>
      <c r="ILL37" s="449"/>
      <c r="ILM37" s="452"/>
      <c r="ILN37" s="453"/>
      <c r="ILO37" s="454"/>
      <c r="ILP37" s="449"/>
      <c r="ILQ37" s="453"/>
      <c r="ILR37" s="453"/>
      <c r="ILS37" s="450"/>
      <c r="ILT37" s="454"/>
      <c r="ILU37" s="455"/>
      <c r="ILV37" s="453"/>
      <c r="ILW37" s="456"/>
      <c r="ILX37" s="453"/>
      <c r="ILY37" s="456"/>
      <c r="ILZ37" s="454"/>
      <c r="IMA37" s="451"/>
      <c r="IMB37" s="454"/>
      <c r="IMC37" s="450"/>
      <c r="IMD37" s="456"/>
      <c r="IME37" s="456"/>
      <c r="IMF37" s="456"/>
      <c r="IMG37" s="456"/>
      <c r="IMH37" s="271"/>
      <c r="IMI37" s="451"/>
      <c r="IMJ37" s="454"/>
      <c r="IMK37" s="451"/>
      <c r="IML37" s="457"/>
      <c r="IMM37" s="271"/>
      <c r="IMN37" s="451"/>
      <c r="IMO37" s="454"/>
      <c r="IMP37" s="451"/>
      <c r="IMQ37" s="457"/>
      <c r="IMR37" s="451"/>
      <c r="IMS37" s="457"/>
      <c r="IMT37" s="457"/>
      <c r="IMU37" s="457"/>
      <c r="IMV37" s="271"/>
      <c r="IMW37" s="271"/>
      <c r="IMX37" s="451"/>
      <c r="IMY37" s="454"/>
      <c r="IMZ37" s="451"/>
      <c r="INA37" s="454"/>
      <c r="INB37" s="458"/>
      <c r="INC37" s="459"/>
      <c r="IND37" s="460"/>
      <c r="INE37" s="461"/>
      <c r="INF37" s="462"/>
      <c r="ING37" s="458"/>
      <c r="INH37" s="451"/>
      <c r="INI37" s="463"/>
      <c r="INJ37" s="451"/>
      <c r="INK37" s="451"/>
      <c r="INL37" s="453"/>
      <c r="INN37" s="449"/>
      <c r="INO37" s="449"/>
      <c r="INP37" s="449"/>
      <c r="INQ37" s="450"/>
      <c r="INR37" s="451"/>
      <c r="INS37" s="451"/>
      <c r="INT37" s="451"/>
      <c r="INU37" s="449"/>
      <c r="INV37" s="452"/>
      <c r="INW37" s="453"/>
      <c r="INX37" s="454"/>
      <c r="INY37" s="449"/>
      <c r="INZ37" s="453"/>
      <c r="IOA37" s="453"/>
      <c r="IOB37" s="450"/>
      <c r="IOC37" s="454"/>
      <c r="IOD37" s="455"/>
      <c r="IOE37" s="453"/>
      <c r="IOF37" s="456"/>
      <c r="IOG37" s="453"/>
      <c r="IOH37" s="456"/>
      <c r="IOI37" s="454"/>
      <c r="IOJ37" s="451"/>
      <c r="IOK37" s="454"/>
      <c r="IOL37" s="450"/>
      <c r="IOM37" s="456"/>
      <c r="ION37" s="456"/>
      <c r="IOO37" s="456"/>
      <c r="IOP37" s="456"/>
      <c r="IOQ37" s="271"/>
      <c r="IOR37" s="451"/>
      <c r="IOS37" s="454"/>
      <c r="IOT37" s="451"/>
      <c r="IOU37" s="457"/>
      <c r="IOV37" s="271"/>
      <c r="IOW37" s="451"/>
      <c r="IOX37" s="454"/>
      <c r="IOY37" s="451"/>
      <c r="IOZ37" s="457"/>
      <c r="IPA37" s="451"/>
      <c r="IPB37" s="457"/>
      <c r="IPC37" s="457"/>
      <c r="IPD37" s="457"/>
      <c r="IPE37" s="271"/>
      <c r="IPF37" s="271"/>
      <c r="IPG37" s="451"/>
      <c r="IPH37" s="454"/>
      <c r="IPI37" s="451"/>
      <c r="IPJ37" s="454"/>
      <c r="IPK37" s="458"/>
      <c r="IPL37" s="459"/>
      <c r="IPM37" s="460"/>
      <c r="IPN37" s="461"/>
      <c r="IPO37" s="462"/>
      <c r="IPP37" s="458"/>
      <c r="IPQ37" s="451"/>
      <c r="IPR37" s="463"/>
      <c r="IPS37" s="451"/>
      <c r="IPT37" s="451"/>
      <c r="IPU37" s="453"/>
      <c r="IPW37" s="449"/>
      <c r="IPX37" s="449"/>
      <c r="IPY37" s="449"/>
      <c r="IPZ37" s="450"/>
      <c r="IQA37" s="451"/>
      <c r="IQB37" s="451"/>
      <c r="IQC37" s="451"/>
      <c r="IQD37" s="449"/>
      <c r="IQE37" s="452"/>
      <c r="IQF37" s="453"/>
      <c r="IQG37" s="454"/>
      <c r="IQH37" s="449"/>
      <c r="IQI37" s="453"/>
      <c r="IQJ37" s="453"/>
      <c r="IQK37" s="450"/>
      <c r="IQL37" s="454"/>
      <c r="IQM37" s="455"/>
      <c r="IQN37" s="453"/>
      <c r="IQO37" s="456"/>
      <c r="IQP37" s="453"/>
      <c r="IQQ37" s="456"/>
      <c r="IQR37" s="454"/>
      <c r="IQS37" s="451"/>
      <c r="IQT37" s="454"/>
      <c r="IQU37" s="450"/>
      <c r="IQV37" s="456"/>
      <c r="IQW37" s="456"/>
      <c r="IQX37" s="456"/>
      <c r="IQY37" s="456"/>
      <c r="IQZ37" s="271"/>
      <c r="IRA37" s="451"/>
      <c r="IRB37" s="454"/>
      <c r="IRC37" s="451"/>
      <c r="IRD37" s="457"/>
      <c r="IRE37" s="271"/>
      <c r="IRF37" s="451"/>
      <c r="IRG37" s="454"/>
      <c r="IRH37" s="451"/>
      <c r="IRI37" s="457"/>
      <c r="IRJ37" s="451"/>
      <c r="IRK37" s="457"/>
      <c r="IRL37" s="457"/>
      <c r="IRM37" s="457"/>
      <c r="IRN37" s="271"/>
      <c r="IRO37" s="271"/>
      <c r="IRP37" s="451"/>
      <c r="IRQ37" s="454"/>
      <c r="IRR37" s="451"/>
      <c r="IRS37" s="454"/>
      <c r="IRT37" s="458"/>
      <c r="IRU37" s="459"/>
      <c r="IRV37" s="460"/>
      <c r="IRW37" s="461"/>
      <c r="IRX37" s="462"/>
      <c r="IRY37" s="458"/>
      <c r="IRZ37" s="451"/>
      <c r="ISA37" s="463"/>
      <c r="ISB37" s="451"/>
      <c r="ISC37" s="451"/>
      <c r="ISD37" s="453"/>
      <c r="ISF37" s="449"/>
      <c r="ISG37" s="449"/>
      <c r="ISH37" s="449"/>
      <c r="ISI37" s="450"/>
      <c r="ISJ37" s="451"/>
      <c r="ISK37" s="451"/>
      <c r="ISL37" s="451"/>
      <c r="ISM37" s="449"/>
      <c r="ISN37" s="452"/>
      <c r="ISO37" s="453"/>
      <c r="ISP37" s="454"/>
      <c r="ISQ37" s="449"/>
      <c r="ISR37" s="453"/>
      <c r="ISS37" s="453"/>
      <c r="IST37" s="450"/>
      <c r="ISU37" s="454"/>
      <c r="ISV37" s="455"/>
      <c r="ISW37" s="453"/>
      <c r="ISX37" s="456"/>
      <c r="ISY37" s="453"/>
      <c r="ISZ37" s="456"/>
      <c r="ITA37" s="454"/>
      <c r="ITB37" s="451"/>
      <c r="ITC37" s="454"/>
      <c r="ITD37" s="450"/>
      <c r="ITE37" s="456"/>
      <c r="ITF37" s="456"/>
      <c r="ITG37" s="456"/>
      <c r="ITH37" s="456"/>
      <c r="ITI37" s="271"/>
      <c r="ITJ37" s="451"/>
      <c r="ITK37" s="454"/>
      <c r="ITL37" s="451"/>
      <c r="ITM37" s="457"/>
      <c r="ITN37" s="271"/>
      <c r="ITO37" s="451"/>
      <c r="ITP37" s="454"/>
      <c r="ITQ37" s="451"/>
      <c r="ITR37" s="457"/>
      <c r="ITS37" s="451"/>
      <c r="ITT37" s="457"/>
      <c r="ITU37" s="457"/>
      <c r="ITV37" s="457"/>
      <c r="ITW37" s="271"/>
      <c r="ITX37" s="271"/>
      <c r="ITY37" s="451"/>
      <c r="ITZ37" s="454"/>
      <c r="IUA37" s="451"/>
      <c r="IUB37" s="454"/>
      <c r="IUC37" s="458"/>
      <c r="IUD37" s="459"/>
      <c r="IUE37" s="460"/>
      <c r="IUF37" s="461"/>
      <c r="IUG37" s="462"/>
      <c r="IUH37" s="458"/>
      <c r="IUI37" s="451"/>
      <c r="IUJ37" s="463"/>
      <c r="IUK37" s="451"/>
      <c r="IUL37" s="451"/>
      <c r="IUM37" s="453"/>
      <c r="IUO37" s="449"/>
      <c r="IUP37" s="449"/>
      <c r="IUQ37" s="449"/>
      <c r="IUR37" s="450"/>
      <c r="IUS37" s="451"/>
      <c r="IUT37" s="451"/>
      <c r="IUU37" s="451"/>
      <c r="IUV37" s="449"/>
      <c r="IUW37" s="452"/>
      <c r="IUX37" s="453"/>
      <c r="IUY37" s="454"/>
      <c r="IUZ37" s="449"/>
      <c r="IVA37" s="453"/>
      <c r="IVB37" s="453"/>
      <c r="IVC37" s="450"/>
      <c r="IVD37" s="454"/>
      <c r="IVE37" s="455"/>
      <c r="IVF37" s="453"/>
      <c r="IVG37" s="456"/>
      <c r="IVH37" s="453"/>
      <c r="IVI37" s="456"/>
      <c r="IVJ37" s="454"/>
      <c r="IVK37" s="451"/>
      <c r="IVL37" s="454"/>
      <c r="IVM37" s="450"/>
      <c r="IVN37" s="456"/>
      <c r="IVO37" s="456"/>
      <c r="IVP37" s="456"/>
      <c r="IVQ37" s="456"/>
      <c r="IVR37" s="271"/>
      <c r="IVS37" s="451"/>
      <c r="IVT37" s="454"/>
      <c r="IVU37" s="451"/>
      <c r="IVV37" s="457"/>
      <c r="IVW37" s="271"/>
      <c r="IVX37" s="451"/>
      <c r="IVY37" s="454"/>
      <c r="IVZ37" s="451"/>
      <c r="IWA37" s="457"/>
      <c r="IWB37" s="451"/>
      <c r="IWC37" s="457"/>
      <c r="IWD37" s="457"/>
      <c r="IWE37" s="457"/>
      <c r="IWF37" s="271"/>
      <c r="IWG37" s="271"/>
      <c r="IWH37" s="451"/>
      <c r="IWI37" s="454"/>
      <c r="IWJ37" s="451"/>
      <c r="IWK37" s="454"/>
      <c r="IWL37" s="458"/>
      <c r="IWM37" s="459"/>
      <c r="IWN37" s="460"/>
      <c r="IWO37" s="461"/>
      <c r="IWP37" s="462"/>
      <c r="IWQ37" s="458"/>
      <c r="IWR37" s="451"/>
      <c r="IWS37" s="463"/>
      <c r="IWT37" s="451"/>
      <c r="IWU37" s="451"/>
      <c r="IWV37" s="453"/>
      <c r="IWX37" s="449"/>
      <c r="IWY37" s="449"/>
      <c r="IWZ37" s="449"/>
      <c r="IXA37" s="450"/>
      <c r="IXB37" s="451"/>
      <c r="IXC37" s="451"/>
      <c r="IXD37" s="451"/>
      <c r="IXE37" s="449"/>
      <c r="IXF37" s="452"/>
      <c r="IXG37" s="453"/>
      <c r="IXH37" s="454"/>
      <c r="IXI37" s="449"/>
      <c r="IXJ37" s="453"/>
      <c r="IXK37" s="453"/>
      <c r="IXL37" s="450"/>
      <c r="IXM37" s="454"/>
      <c r="IXN37" s="455"/>
      <c r="IXO37" s="453"/>
      <c r="IXP37" s="456"/>
      <c r="IXQ37" s="453"/>
      <c r="IXR37" s="456"/>
      <c r="IXS37" s="454"/>
      <c r="IXT37" s="451"/>
      <c r="IXU37" s="454"/>
      <c r="IXV37" s="450"/>
      <c r="IXW37" s="456"/>
      <c r="IXX37" s="456"/>
      <c r="IXY37" s="456"/>
      <c r="IXZ37" s="456"/>
      <c r="IYA37" s="271"/>
      <c r="IYB37" s="451"/>
      <c r="IYC37" s="454"/>
      <c r="IYD37" s="451"/>
      <c r="IYE37" s="457"/>
      <c r="IYF37" s="271"/>
      <c r="IYG37" s="451"/>
      <c r="IYH37" s="454"/>
      <c r="IYI37" s="451"/>
      <c r="IYJ37" s="457"/>
      <c r="IYK37" s="451"/>
      <c r="IYL37" s="457"/>
      <c r="IYM37" s="457"/>
      <c r="IYN37" s="457"/>
      <c r="IYO37" s="271"/>
      <c r="IYP37" s="271"/>
      <c r="IYQ37" s="451"/>
      <c r="IYR37" s="454"/>
      <c r="IYS37" s="451"/>
      <c r="IYT37" s="454"/>
      <c r="IYU37" s="458"/>
      <c r="IYV37" s="459"/>
      <c r="IYW37" s="460"/>
      <c r="IYX37" s="461"/>
      <c r="IYY37" s="462"/>
      <c r="IYZ37" s="458"/>
      <c r="IZA37" s="451"/>
      <c r="IZB37" s="463"/>
      <c r="IZC37" s="451"/>
      <c r="IZD37" s="451"/>
      <c r="IZE37" s="453"/>
      <c r="IZG37" s="449"/>
      <c r="IZH37" s="449"/>
      <c r="IZI37" s="449"/>
      <c r="IZJ37" s="450"/>
      <c r="IZK37" s="451"/>
      <c r="IZL37" s="451"/>
      <c r="IZM37" s="451"/>
      <c r="IZN37" s="449"/>
      <c r="IZO37" s="452"/>
      <c r="IZP37" s="453"/>
      <c r="IZQ37" s="454"/>
      <c r="IZR37" s="449"/>
      <c r="IZS37" s="453"/>
      <c r="IZT37" s="453"/>
      <c r="IZU37" s="450"/>
      <c r="IZV37" s="454"/>
      <c r="IZW37" s="455"/>
      <c r="IZX37" s="453"/>
      <c r="IZY37" s="456"/>
      <c r="IZZ37" s="453"/>
      <c r="JAA37" s="456"/>
      <c r="JAB37" s="454"/>
      <c r="JAC37" s="451"/>
      <c r="JAD37" s="454"/>
      <c r="JAE37" s="450"/>
      <c r="JAF37" s="456"/>
      <c r="JAG37" s="456"/>
      <c r="JAH37" s="456"/>
      <c r="JAI37" s="456"/>
      <c r="JAJ37" s="271"/>
      <c r="JAK37" s="451"/>
      <c r="JAL37" s="454"/>
      <c r="JAM37" s="451"/>
      <c r="JAN37" s="457"/>
      <c r="JAO37" s="271"/>
      <c r="JAP37" s="451"/>
      <c r="JAQ37" s="454"/>
      <c r="JAR37" s="451"/>
      <c r="JAS37" s="457"/>
      <c r="JAT37" s="451"/>
      <c r="JAU37" s="457"/>
      <c r="JAV37" s="457"/>
      <c r="JAW37" s="457"/>
      <c r="JAX37" s="271"/>
      <c r="JAY37" s="271"/>
      <c r="JAZ37" s="451"/>
      <c r="JBA37" s="454"/>
      <c r="JBB37" s="451"/>
      <c r="JBC37" s="454"/>
      <c r="JBD37" s="458"/>
      <c r="JBE37" s="459"/>
      <c r="JBF37" s="460"/>
      <c r="JBG37" s="461"/>
      <c r="JBH37" s="462"/>
      <c r="JBI37" s="458"/>
      <c r="JBJ37" s="451"/>
      <c r="JBK37" s="463"/>
      <c r="JBL37" s="451"/>
      <c r="JBM37" s="451"/>
      <c r="JBN37" s="453"/>
      <c r="JBP37" s="449"/>
      <c r="JBQ37" s="449"/>
      <c r="JBR37" s="449"/>
      <c r="JBS37" s="450"/>
      <c r="JBT37" s="451"/>
      <c r="JBU37" s="451"/>
      <c r="JBV37" s="451"/>
      <c r="JBW37" s="449"/>
      <c r="JBX37" s="452"/>
      <c r="JBY37" s="453"/>
      <c r="JBZ37" s="454"/>
      <c r="JCA37" s="449"/>
      <c r="JCB37" s="453"/>
      <c r="JCC37" s="453"/>
      <c r="JCD37" s="450"/>
      <c r="JCE37" s="454"/>
      <c r="JCF37" s="455"/>
      <c r="JCG37" s="453"/>
      <c r="JCH37" s="456"/>
      <c r="JCI37" s="453"/>
      <c r="JCJ37" s="456"/>
      <c r="JCK37" s="454"/>
      <c r="JCL37" s="451"/>
      <c r="JCM37" s="454"/>
      <c r="JCN37" s="450"/>
      <c r="JCO37" s="456"/>
      <c r="JCP37" s="456"/>
      <c r="JCQ37" s="456"/>
      <c r="JCR37" s="456"/>
      <c r="JCS37" s="271"/>
      <c r="JCT37" s="451"/>
      <c r="JCU37" s="454"/>
      <c r="JCV37" s="451"/>
      <c r="JCW37" s="457"/>
      <c r="JCX37" s="271"/>
      <c r="JCY37" s="451"/>
      <c r="JCZ37" s="454"/>
      <c r="JDA37" s="451"/>
      <c r="JDB37" s="457"/>
      <c r="JDC37" s="451"/>
      <c r="JDD37" s="457"/>
      <c r="JDE37" s="457"/>
      <c r="JDF37" s="457"/>
      <c r="JDG37" s="271"/>
      <c r="JDH37" s="271"/>
      <c r="JDI37" s="451"/>
      <c r="JDJ37" s="454"/>
      <c r="JDK37" s="451"/>
      <c r="JDL37" s="454"/>
      <c r="JDM37" s="458"/>
      <c r="JDN37" s="459"/>
      <c r="JDO37" s="460"/>
      <c r="JDP37" s="461"/>
      <c r="JDQ37" s="462"/>
      <c r="JDR37" s="458"/>
      <c r="JDS37" s="451"/>
      <c r="JDT37" s="463"/>
      <c r="JDU37" s="451"/>
      <c r="JDV37" s="451"/>
      <c r="JDW37" s="453"/>
      <c r="JDY37" s="449"/>
      <c r="JDZ37" s="449"/>
      <c r="JEA37" s="449"/>
      <c r="JEB37" s="450"/>
      <c r="JEC37" s="451"/>
      <c r="JED37" s="451"/>
      <c r="JEE37" s="451"/>
      <c r="JEF37" s="449"/>
      <c r="JEG37" s="452"/>
      <c r="JEH37" s="453"/>
      <c r="JEI37" s="454"/>
      <c r="JEJ37" s="449"/>
      <c r="JEK37" s="453"/>
      <c r="JEL37" s="453"/>
      <c r="JEM37" s="450"/>
      <c r="JEN37" s="454"/>
      <c r="JEO37" s="455"/>
      <c r="JEP37" s="453"/>
      <c r="JEQ37" s="456"/>
      <c r="JER37" s="453"/>
      <c r="JES37" s="456"/>
      <c r="JET37" s="454"/>
      <c r="JEU37" s="451"/>
      <c r="JEV37" s="454"/>
      <c r="JEW37" s="450"/>
      <c r="JEX37" s="456"/>
      <c r="JEY37" s="456"/>
      <c r="JEZ37" s="456"/>
      <c r="JFA37" s="456"/>
      <c r="JFB37" s="271"/>
      <c r="JFC37" s="451"/>
      <c r="JFD37" s="454"/>
      <c r="JFE37" s="451"/>
      <c r="JFF37" s="457"/>
      <c r="JFG37" s="271"/>
      <c r="JFH37" s="451"/>
      <c r="JFI37" s="454"/>
      <c r="JFJ37" s="451"/>
      <c r="JFK37" s="457"/>
      <c r="JFL37" s="451"/>
      <c r="JFM37" s="457"/>
      <c r="JFN37" s="457"/>
      <c r="JFO37" s="457"/>
      <c r="JFP37" s="271"/>
      <c r="JFQ37" s="271"/>
      <c r="JFR37" s="451"/>
      <c r="JFS37" s="454"/>
      <c r="JFT37" s="451"/>
      <c r="JFU37" s="454"/>
      <c r="JFV37" s="458"/>
      <c r="JFW37" s="459"/>
      <c r="JFX37" s="460"/>
      <c r="JFY37" s="461"/>
      <c r="JFZ37" s="462"/>
      <c r="JGA37" s="458"/>
      <c r="JGB37" s="451"/>
      <c r="JGC37" s="463"/>
      <c r="JGD37" s="451"/>
      <c r="JGE37" s="451"/>
      <c r="JGF37" s="453"/>
      <c r="JGH37" s="449"/>
      <c r="JGI37" s="449"/>
      <c r="JGJ37" s="449"/>
      <c r="JGK37" s="450"/>
      <c r="JGL37" s="451"/>
      <c r="JGM37" s="451"/>
      <c r="JGN37" s="451"/>
      <c r="JGO37" s="449"/>
      <c r="JGP37" s="452"/>
      <c r="JGQ37" s="453"/>
      <c r="JGR37" s="454"/>
      <c r="JGS37" s="449"/>
      <c r="JGT37" s="453"/>
      <c r="JGU37" s="453"/>
      <c r="JGV37" s="450"/>
      <c r="JGW37" s="454"/>
      <c r="JGX37" s="455"/>
      <c r="JGY37" s="453"/>
      <c r="JGZ37" s="456"/>
      <c r="JHA37" s="453"/>
      <c r="JHB37" s="456"/>
      <c r="JHC37" s="454"/>
      <c r="JHD37" s="451"/>
      <c r="JHE37" s="454"/>
      <c r="JHF37" s="450"/>
      <c r="JHG37" s="456"/>
      <c r="JHH37" s="456"/>
      <c r="JHI37" s="456"/>
      <c r="JHJ37" s="456"/>
      <c r="JHK37" s="271"/>
      <c r="JHL37" s="451"/>
      <c r="JHM37" s="454"/>
      <c r="JHN37" s="451"/>
      <c r="JHO37" s="457"/>
      <c r="JHP37" s="271"/>
      <c r="JHQ37" s="451"/>
      <c r="JHR37" s="454"/>
      <c r="JHS37" s="451"/>
      <c r="JHT37" s="457"/>
      <c r="JHU37" s="451"/>
      <c r="JHV37" s="457"/>
      <c r="JHW37" s="457"/>
      <c r="JHX37" s="457"/>
      <c r="JHY37" s="271"/>
      <c r="JHZ37" s="271"/>
      <c r="JIA37" s="451"/>
      <c r="JIB37" s="454"/>
      <c r="JIC37" s="451"/>
      <c r="JID37" s="454"/>
      <c r="JIE37" s="458"/>
      <c r="JIF37" s="459"/>
      <c r="JIG37" s="460"/>
      <c r="JIH37" s="461"/>
      <c r="JII37" s="462"/>
      <c r="JIJ37" s="458"/>
      <c r="JIK37" s="451"/>
      <c r="JIL37" s="463"/>
      <c r="JIM37" s="451"/>
      <c r="JIN37" s="451"/>
      <c r="JIO37" s="453"/>
      <c r="JIQ37" s="449"/>
      <c r="JIR37" s="449"/>
      <c r="JIS37" s="449"/>
      <c r="JIT37" s="450"/>
      <c r="JIU37" s="451"/>
      <c r="JIV37" s="451"/>
      <c r="JIW37" s="451"/>
      <c r="JIX37" s="449"/>
      <c r="JIY37" s="452"/>
      <c r="JIZ37" s="453"/>
      <c r="JJA37" s="454"/>
      <c r="JJB37" s="449"/>
      <c r="JJC37" s="453"/>
      <c r="JJD37" s="453"/>
      <c r="JJE37" s="450"/>
      <c r="JJF37" s="454"/>
      <c r="JJG37" s="455"/>
      <c r="JJH37" s="453"/>
      <c r="JJI37" s="456"/>
      <c r="JJJ37" s="453"/>
      <c r="JJK37" s="456"/>
      <c r="JJL37" s="454"/>
      <c r="JJM37" s="451"/>
      <c r="JJN37" s="454"/>
      <c r="JJO37" s="450"/>
      <c r="JJP37" s="456"/>
      <c r="JJQ37" s="456"/>
      <c r="JJR37" s="456"/>
      <c r="JJS37" s="456"/>
      <c r="JJT37" s="271"/>
      <c r="JJU37" s="451"/>
      <c r="JJV37" s="454"/>
      <c r="JJW37" s="451"/>
      <c r="JJX37" s="457"/>
      <c r="JJY37" s="271"/>
      <c r="JJZ37" s="451"/>
      <c r="JKA37" s="454"/>
      <c r="JKB37" s="451"/>
      <c r="JKC37" s="457"/>
      <c r="JKD37" s="451"/>
      <c r="JKE37" s="457"/>
      <c r="JKF37" s="457"/>
      <c r="JKG37" s="457"/>
      <c r="JKH37" s="271"/>
      <c r="JKI37" s="271"/>
      <c r="JKJ37" s="451"/>
      <c r="JKK37" s="454"/>
      <c r="JKL37" s="451"/>
      <c r="JKM37" s="454"/>
      <c r="JKN37" s="458"/>
      <c r="JKO37" s="459"/>
      <c r="JKP37" s="460"/>
      <c r="JKQ37" s="461"/>
      <c r="JKR37" s="462"/>
      <c r="JKS37" s="458"/>
      <c r="JKT37" s="451"/>
      <c r="JKU37" s="463"/>
      <c r="JKV37" s="451"/>
      <c r="JKW37" s="451"/>
      <c r="JKX37" s="453"/>
      <c r="JKZ37" s="449"/>
      <c r="JLA37" s="449"/>
      <c r="JLB37" s="449"/>
      <c r="JLC37" s="450"/>
      <c r="JLD37" s="451"/>
      <c r="JLE37" s="451"/>
      <c r="JLF37" s="451"/>
      <c r="JLG37" s="449"/>
      <c r="JLH37" s="452"/>
      <c r="JLI37" s="453"/>
      <c r="JLJ37" s="454"/>
      <c r="JLK37" s="449"/>
      <c r="JLL37" s="453"/>
      <c r="JLM37" s="453"/>
      <c r="JLN37" s="450"/>
      <c r="JLO37" s="454"/>
      <c r="JLP37" s="455"/>
      <c r="JLQ37" s="453"/>
      <c r="JLR37" s="456"/>
      <c r="JLS37" s="453"/>
      <c r="JLT37" s="456"/>
      <c r="JLU37" s="454"/>
      <c r="JLV37" s="451"/>
      <c r="JLW37" s="454"/>
      <c r="JLX37" s="450"/>
      <c r="JLY37" s="456"/>
      <c r="JLZ37" s="456"/>
      <c r="JMA37" s="456"/>
      <c r="JMB37" s="456"/>
      <c r="JMC37" s="271"/>
      <c r="JMD37" s="451"/>
      <c r="JME37" s="454"/>
      <c r="JMF37" s="451"/>
      <c r="JMG37" s="457"/>
      <c r="JMH37" s="271"/>
      <c r="JMI37" s="451"/>
      <c r="JMJ37" s="454"/>
      <c r="JMK37" s="451"/>
      <c r="JML37" s="457"/>
      <c r="JMM37" s="451"/>
      <c r="JMN37" s="457"/>
      <c r="JMO37" s="457"/>
      <c r="JMP37" s="457"/>
      <c r="JMQ37" s="271"/>
      <c r="JMR37" s="271"/>
      <c r="JMS37" s="451"/>
      <c r="JMT37" s="454"/>
      <c r="JMU37" s="451"/>
      <c r="JMV37" s="454"/>
      <c r="JMW37" s="458"/>
      <c r="JMX37" s="459"/>
      <c r="JMY37" s="460"/>
      <c r="JMZ37" s="461"/>
      <c r="JNA37" s="462"/>
      <c r="JNB37" s="458"/>
      <c r="JNC37" s="451"/>
      <c r="JND37" s="463"/>
      <c r="JNE37" s="451"/>
      <c r="JNF37" s="451"/>
      <c r="JNG37" s="453"/>
      <c r="JNI37" s="449"/>
      <c r="JNJ37" s="449"/>
      <c r="JNK37" s="449"/>
      <c r="JNL37" s="450"/>
      <c r="JNM37" s="451"/>
      <c r="JNN37" s="451"/>
      <c r="JNO37" s="451"/>
      <c r="JNP37" s="449"/>
      <c r="JNQ37" s="452"/>
      <c r="JNR37" s="453"/>
      <c r="JNS37" s="454"/>
      <c r="JNT37" s="449"/>
      <c r="JNU37" s="453"/>
      <c r="JNV37" s="453"/>
      <c r="JNW37" s="450"/>
      <c r="JNX37" s="454"/>
      <c r="JNY37" s="455"/>
      <c r="JNZ37" s="453"/>
      <c r="JOA37" s="456"/>
      <c r="JOB37" s="453"/>
      <c r="JOC37" s="456"/>
      <c r="JOD37" s="454"/>
      <c r="JOE37" s="451"/>
      <c r="JOF37" s="454"/>
      <c r="JOG37" s="450"/>
      <c r="JOH37" s="456"/>
      <c r="JOI37" s="456"/>
      <c r="JOJ37" s="456"/>
      <c r="JOK37" s="456"/>
      <c r="JOL37" s="271"/>
      <c r="JOM37" s="451"/>
      <c r="JON37" s="454"/>
      <c r="JOO37" s="451"/>
      <c r="JOP37" s="457"/>
      <c r="JOQ37" s="271"/>
      <c r="JOR37" s="451"/>
      <c r="JOS37" s="454"/>
      <c r="JOT37" s="451"/>
      <c r="JOU37" s="457"/>
      <c r="JOV37" s="451"/>
      <c r="JOW37" s="457"/>
      <c r="JOX37" s="457"/>
      <c r="JOY37" s="457"/>
      <c r="JOZ37" s="271"/>
      <c r="JPA37" s="271"/>
      <c r="JPB37" s="451"/>
      <c r="JPC37" s="454"/>
      <c r="JPD37" s="451"/>
      <c r="JPE37" s="454"/>
      <c r="JPF37" s="458"/>
      <c r="JPG37" s="459"/>
      <c r="JPH37" s="460"/>
      <c r="JPI37" s="461"/>
      <c r="JPJ37" s="462"/>
      <c r="JPK37" s="458"/>
      <c r="JPL37" s="451"/>
      <c r="JPM37" s="463"/>
      <c r="JPN37" s="451"/>
      <c r="JPO37" s="451"/>
      <c r="JPP37" s="453"/>
      <c r="JPR37" s="449"/>
      <c r="JPS37" s="449"/>
      <c r="JPT37" s="449"/>
      <c r="JPU37" s="450"/>
      <c r="JPV37" s="451"/>
      <c r="JPW37" s="451"/>
      <c r="JPX37" s="451"/>
      <c r="JPY37" s="449"/>
      <c r="JPZ37" s="452"/>
      <c r="JQA37" s="453"/>
      <c r="JQB37" s="454"/>
      <c r="JQC37" s="449"/>
      <c r="JQD37" s="453"/>
      <c r="JQE37" s="453"/>
      <c r="JQF37" s="450"/>
      <c r="JQG37" s="454"/>
      <c r="JQH37" s="455"/>
      <c r="JQI37" s="453"/>
      <c r="JQJ37" s="456"/>
      <c r="JQK37" s="453"/>
      <c r="JQL37" s="456"/>
      <c r="JQM37" s="454"/>
      <c r="JQN37" s="451"/>
      <c r="JQO37" s="454"/>
      <c r="JQP37" s="450"/>
      <c r="JQQ37" s="456"/>
      <c r="JQR37" s="456"/>
      <c r="JQS37" s="456"/>
      <c r="JQT37" s="456"/>
      <c r="JQU37" s="271"/>
      <c r="JQV37" s="451"/>
      <c r="JQW37" s="454"/>
      <c r="JQX37" s="451"/>
      <c r="JQY37" s="457"/>
      <c r="JQZ37" s="271"/>
      <c r="JRA37" s="451"/>
      <c r="JRB37" s="454"/>
      <c r="JRC37" s="451"/>
      <c r="JRD37" s="457"/>
      <c r="JRE37" s="451"/>
      <c r="JRF37" s="457"/>
      <c r="JRG37" s="457"/>
      <c r="JRH37" s="457"/>
      <c r="JRI37" s="271"/>
      <c r="JRJ37" s="271"/>
      <c r="JRK37" s="451"/>
      <c r="JRL37" s="454"/>
      <c r="JRM37" s="451"/>
      <c r="JRN37" s="454"/>
      <c r="JRO37" s="458"/>
      <c r="JRP37" s="459"/>
      <c r="JRQ37" s="460"/>
      <c r="JRR37" s="461"/>
      <c r="JRS37" s="462"/>
      <c r="JRT37" s="458"/>
      <c r="JRU37" s="451"/>
      <c r="JRV37" s="463"/>
      <c r="JRW37" s="451"/>
      <c r="JRX37" s="451"/>
      <c r="JRY37" s="453"/>
      <c r="JSA37" s="449"/>
      <c r="JSB37" s="449"/>
      <c r="JSC37" s="449"/>
      <c r="JSD37" s="450"/>
      <c r="JSE37" s="451"/>
      <c r="JSF37" s="451"/>
      <c r="JSG37" s="451"/>
      <c r="JSH37" s="449"/>
      <c r="JSI37" s="452"/>
      <c r="JSJ37" s="453"/>
      <c r="JSK37" s="454"/>
      <c r="JSL37" s="449"/>
      <c r="JSM37" s="453"/>
      <c r="JSN37" s="453"/>
      <c r="JSO37" s="450"/>
      <c r="JSP37" s="454"/>
      <c r="JSQ37" s="455"/>
      <c r="JSR37" s="453"/>
      <c r="JSS37" s="456"/>
      <c r="JST37" s="453"/>
      <c r="JSU37" s="456"/>
      <c r="JSV37" s="454"/>
      <c r="JSW37" s="451"/>
      <c r="JSX37" s="454"/>
      <c r="JSY37" s="450"/>
      <c r="JSZ37" s="456"/>
      <c r="JTA37" s="456"/>
      <c r="JTB37" s="456"/>
      <c r="JTC37" s="456"/>
      <c r="JTD37" s="271"/>
      <c r="JTE37" s="451"/>
      <c r="JTF37" s="454"/>
      <c r="JTG37" s="451"/>
      <c r="JTH37" s="457"/>
      <c r="JTI37" s="271"/>
      <c r="JTJ37" s="451"/>
      <c r="JTK37" s="454"/>
      <c r="JTL37" s="451"/>
      <c r="JTM37" s="457"/>
      <c r="JTN37" s="451"/>
      <c r="JTO37" s="457"/>
      <c r="JTP37" s="457"/>
      <c r="JTQ37" s="457"/>
      <c r="JTR37" s="271"/>
      <c r="JTS37" s="271"/>
      <c r="JTT37" s="451"/>
      <c r="JTU37" s="454"/>
      <c r="JTV37" s="451"/>
      <c r="JTW37" s="454"/>
      <c r="JTX37" s="458"/>
      <c r="JTY37" s="459"/>
      <c r="JTZ37" s="460"/>
      <c r="JUA37" s="461"/>
      <c r="JUB37" s="462"/>
      <c r="JUC37" s="458"/>
      <c r="JUD37" s="451"/>
      <c r="JUE37" s="463"/>
      <c r="JUF37" s="451"/>
      <c r="JUG37" s="451"/>
      <c r="JUH37" s="453"/>
      <c r="JUJ37" s="449"/>
      <c r="JUK37" s="449"/>
      <c r="JUL37" s="449"/>
      <c r="JUM37" s="450"/>
      <c r="JUN37" s="451"/>
      <c r="JUO37" s="451"/>
      <c r="JUP37" s="451"/>
      <c r="JUQ37" s="449"/>
      <c r="JUR37" s="452"/>
      <c r="JUS37" s="453"/>
      <c r="JUT37" s="454"/>
      <c r="JUU37" s="449"/>
      <c r="JUV37" s="453"/>
      <c r="JUW37" s="453"/>
      <c r="JUX37" s="450"/>
      <c r="JUY37" s="454"/>
      <c r="JUZ37" s="455"/>
      <c r="JVA37" s="453"/>
      <c r="JVB37" s="456"/>
      <c r="JVC37" s="453"/>
      <c r="JVD37" s="456"/>
      <c r="JVE37" s="454"/>
      <c r="JVF37" s="451"/>
      <c r="JVG37" s="454"/>
      <c r="JVH37" s="450"/>
      <c r="JVI37" s="456"/>
      <c r="JVJ37" s="456"/>
      <c r="JVK37" s="456"/>
      <c r="JVL37" s="456"/>
      <c r="JVM37" s="271"/>
      <c r="JVN37" s="451"/>
      <c r="JVO37" s="454"/>
      <c r="JVP37" s="451"/>
      <c r="JVQ37" s="457"/>
      <c r="JVR37" s="271"/>
      <c r="JVS37" s="451"/>
      <c r="JVT37" s="454"/>
      <c r="JVU37" s="451"/>
      <c r="JVV37" s="457"/>
      <c r="JVW37" s="451"/>
      <c r="JVX37" s="457"/>
      <c r="JVY37" s="457"/>
      <c r="JVZ37" s="457"/>
      <c r="JWA37" s="271"/>
      <c r="JWB37" s="271"/>
      <c r="JWC37" s="451"/>
      <c r="JWD37" s="454"/>
      <c r="JWE37" s="451"/>
      <c r="JWF37" s="454"/>
      <c r="JWG37" s="458"/>
      <c r="JWH37" s="459"/>
      <c r="JWI37" s="460"/>
      <c r="JWJ37" s="461"/>
      <c r="JWK37" s="462"/>
      <c r="JWL37" s="458"/>
      <c r="JWM37" s="451"/>
      <c r="JWN37" s="463"/>
      <c r="JWO37" s="451"/>
      <c r="JWP37" s="451"/>
      <c r="JWQ37" s="453"/>
      <c r="JWS37" s="449"/>
      <c r="JWT37" s="449"/>
      <c r="JWU37" s="449"/>
      <c r="JWV37" s="450"/>
      <c r="JWW37" s="451"/>
      <c r="JWX37" s="451"/>
      <c r="JWY37" s="451"/>
      <c r="JWZ37" s="449"/>
      <c r="JXA37" s="452"/>
      <c r="JXB37" s="453"/>
      <c r="JXC37" s="454"/>
      <c r="JXD37" s="449"/>
      <c r="JXE37" s="453"/>
      <c r="JXF37" s="453"/>
      <c r="JXG37" s="450"/>
      <c r="JXH37" s="454"/>
      <c r="JXI37" s="455"/>
      <c r="JXJ37" s="453"/>
      <c r="JXK37" s="456"/>
      <c r="JXL37" s="453"/>
      <c r="JXM37" s="456"/>
      <c r="JXN37" s="454"/>
      <c r="JXO37" s="451"/>
      <c r="JXP37" s="454"/>
      <c r="JXQ37" s="450"/>
      <c r="JXR37" s="456"/>
      <c r="JXS37" s="456"/>
      <c r="JXT37" s="456"/>
      <c r="JXU37" s="456"/>
      <c r="JXV37" s="271"/>
      <c r="JXW37" s="451"/>
      <c r="JXX37" s="454"/>
      <c r="JXY37" s="451"/>
      <c r="JXZ37" s="457"/>
      <c r="JYA37" s="271"/>
      <c r="JYB37" s="451"/>
      <c r="JYC37" s="454"/>
      <c r="JYD37" s="451"/>
      <c r="JYE37" s="457"/>
      <c r="JYF37" s="451"/>
      <c r="JYG37" s="457"/>
      <c r="JYH37" s="457"/>
      <c r="JYI37" s="457"/>
      <c r="JYJ37" s="271"/>
      <c r="JYK37" s="271"/>
      <c r="JYL37" s="451"/>
      <c r="JYM37" s="454"/>
      <c r="JYN37" s="451"/>
      <c r="JYO37" s="454"/>
      <c r="JYP37" s="458"/>
      <c r="JYQ37" s="459"/>
      <c r="JYR37" s="460"/>
      <c r="JYS37" s="461"/>
      <c r="JYT37" s="462"/>
      <c r="JYU37" s="458"/>
      <c r="JYV37" s="451"/>
      <c r="JYW37" s="463"/>
      <c r="JYX37" s="451"/>
      <c r="JYY37" s="451"/>
      <c r="JYZ37" s="453"/>
      <c r="JZB37" s="449"/>
      <c r="JZC37" s="449"/>
      <c r="JZD37" s="449"/>
      <c r="JZE37" s="450"/>
      <c r="JZF37" s="451"/>
      <c r="JZG37" s="451"/>
      <c r="JZH37" s="451"/>
      <c r="JZI37" s="449"/>
      <c r="JZJ37" s="452"/>
      <c r="JZK37" s="453"/>
      <c r="JZL37" s="454"/>
      <c r="JZM37" s="449"/>
      <c r="JZN37" s="453"/>
      <c r="JZO37" s="453"/>
      <c r="JZP37" s="450"/>
      <c r="JZQ37" s="454"/>
      <c r="JZR37" s="455"/>
      <c r="JZS37" s="453"/>
      <c r="JZT37" s="456"/>
      <c r="JZU37" s="453"/>
      <c r="JZV37" s="456"/>
      <c r="JZW37" s="454"/>
      <c r="JZX37" s="451"/>
      <c r="JZY37" s="454"/>
      <c r="JZZ37" s="450"/>
      <c r="KAA37" s="456"/>
      <c r="KAB37" s="456"/>
      <c r="KAC37" s="456"/>
      <c r="KAD37" s="456"/>
      <c r="KAE37" s="271"/>
      <c r="KAF37" s="451"/>
      <c r="KAG37" s="454"/>
      <c r="KAH37" s="451"/>
      <c r="KAI37" s="457"/>
      <c r="KAJ37" s="271"/>
      <c r="KAK37" s="451"/>
      <c r="KAL37" s="454"/>
      <c r="KAM37" s="451"/>
      <c r="KAN37" s="457"/>
      <c r="KAO37" s="451"/>
      <c r="KAP37" s="457"/>
      <c r="KAQ37" s="457"/>
      <c r="KAR37" s="457"/>
      <c r="KAS37" s="271"/>
      <c r="KAT37" s="271"/>
      <c r="KAU37" s="451"/>
      <c r="KAV37" s="454"/>
      <c r="KAW37" s="451"/>
      <c r="KAX37" s="454"/>
      <c r="KAY37" s="458"/>
      <c r="KAZ37" s="459"/>
      <c r="KBA37" s="460"/>
      <c r="KBB37" s="461"/>
      <c r="KBC37" s="462"/>
      <c r="KBD37" s="458"/>
      <c r="KBE37" s="451"/>
      <c r="KBF37" s="463"/>
      <c r="KBG37" s="451"/>
      <c r="KBH37" s="451"/>
      <c r="KBI37" s="453"/>
      <c r="KBK37" s="449"/>
      <c r="KBL37" s="449"/>
      <c r="KBM37" s="449"/>
      <c r="KBN37" s="450"/>
      <c r="KBO37" s="451"/>
      <c r="KBP37" s="451"/>
      <c r="KBQ37" s="451"/>
      <c r="KBR37" s="449"/>
      <c r="KBS37" s="452"/>
      <c r="KBT37" s="453"/>
      <c r="KBU37" s="454"/>
      <c r="KBV37" s="449"/>
      <c r="KBW37" s="453"/>
      <c r="KBX37" s="453"/>
      <c r="KBY37" s="450"/>
      <c r="KBZ37" s="454"/>
      <c r="KCA37" s="455"/>
      <c r="KCB37" s="453"/>
      <c r="KCC37" s="456"/>
      <c r="KCD37" s="453"/>
      <c r="KCE37" s="456"/>
      <c r="KCF37" s="454"/>
      <c r="KCG37" s="451"/>
      <c r="KCH37" s="454"/>
      <c r="KCI37" s="450"/>
      <c r="KCJ37" s="456"/>
      <c r="KCK37" s="456"/>
      <c r="KCL37" s="456"/>
      <c r="KCM37" s="456"/>
      <c r="KCN37" s="271"/>
      <c r="KCO37" s="451"/>
      <c r="KCP37" s="454"/>
      <c r="KCQ37" s="451"/>
      <c r="KCR37" s="457"/>
      <c r="KCS37" s="271"/>
      <c r="KCT37" s="451"/>
      <c r="KCU37" s="454"/>
      <c r="KCV37" s="451"/>
      <c r="KCW37" s="457"/>
      <c r="KCX37" s="451"/>
      <c r="KCY37" s="457"/>
      <c r="KCZ37" s="457"/>
      <c r="KDA37" s="457"/>
      <c r="KDB37" s="271"/>
      <c r="KDC37" s="271"/>
      <c r="KDD37" s="451"/>
      <c r="KDE37" s="454"/>
      <c r="KDF37" s="451"/>
      <c r="KDG37" s="454"/>
      <c r="KDH37" s="458"/>
      <c r="KDI37" s="459"/>
      <c r="KDJ37" s="460"/>
      <c r="KDK37" s="461"/>
      <c r="KDL37" s="462"/>
      <c r="KDM37" s="458"/>
      <c r="KDN37" s="451"/>
      <c r="KDO37" s="463"/>
      <c r="KDP37" s="451"/>
      <c r="KDQ37" s="451"/>
      <c r="KDR37" s="453"/>
      <c r="KDT37" s="449"/>
      <c r="KDU37" s="449"/>
      <c r="KDV37" s="449"/>
      <c r="KDW37" s="450"/>
      <c r="KDX37" s="451"/>
      <c r="KDY37" s="451"/>
      <c r="KDZ37" s="451"/>
      <c r="KEA37" s="449"/>
      <c r="KEB37" s="452"/>
      <c r="KEC37" s="453"/>
      <c r="KED37" s="454"/>
      <c r="KEE37" s="449"/>
      <c r="KEF37" s="453"/>
      <c r="KEG37" s="453"/>
      <c r="KEH37" s="450"/>
      <c r="KEI37" s="454"/>
      <c r="KEJ37" s="455"/>
      <c r="KEK37" s="453"/>
      <c r="KEL37" s="456"/>
      <c r="KEM37" s="453"/>
      <c r="KEN37" s="456"/>
      <c r="KEO37" s="454"/>
      <c r="KEP37" s="451"/>
      <c r="KEQ37" s="454"/>
      <c r="KER37" s="450"/>
      <c r="KES37" s="456"/>
      <c r="KET37" s="456"/>
      <c r="KEU37" s="456"/>
      <c r="KEV37" s="456"/>
      <c r="KEW37" s="271"/>
      <c r="KEX37" s="451"/>
      <c r="KEY37" s="454"/>
      <c r="KEZ37" s="451"/>
      <c r="KFA37" s="457"/>
      <c r="KFB37" s="271"/>
      <c r="KFC37" s="451"/>
      <c r="KFD37" s="454"/>
      <c r="KFE37" s="451"/>
      <c r="KFF37" s="457"/>
      <c r="KFG37" s="451"/>
      <c r="KFH37" s="457"/>
      <c r="KFI37" s="457"/>
      <c r="KFJ37" s="457"/>
      <c r="KFK37" s="271"/>
      <c r="KFL37" s="271"/>
      <c r="KFM37" s="451"/>
      <c r="KFN37" s="454"/>
      <c r="KFO37" s="451"/>
      <c r="KFP37" s="454"/>
      <c r="KFQ37" s="458"/>
      <c r="KFR37" s="459"/>
      <c r="KFS37" s="460"/>
      <c r="KFT37" s="461"/>
      <c r="KFU37" s="462"/>
      <c r="KFV37" s="458"/>
      <c r="KFW37" s="451"/>
      <c r="KFX37" s="463"/>
      <c r="KFY37" s="451"/>
      <c r="KFZ37" s="451"/>
      <c r="KGA37" s="453"/>
      <c r="KGC37" s="449"/>
      <c r="KGD37" s="449"/>
      <c r="KGE37" s="449"/>
      <c r="KGF37" s="450"/>
      <c r="KGG37" s="451"/>
      <c r="KGH37" s="451"/>
      <c r="KGI37" s="451"/>
      <c r="KGJ37" s="449"/>
      <c r="KGK37" s="452"/>
      <c r="KGL37" s="453"/>
      <c r="KGM37" s="454"/>
      <c r="KGN37" s="449"/>
      <c r="KGO37" s="453"/>
      <c r="KGP37" s="453"/>
      <c r="KGQ37" s="450"/>
      <c r="KGR37" s="454"/>
      <c r="KGS37" s="455"/>
      <c r="KGT37" s="453"/>
      <c r="KGU37" s="456"/>
      <c r="KGV37" s="453"/>
      <c r="KGW37" s="456"/>
      <c r="KGX37" s="454"/>
      <c r="KGY37" s="451"/>
      <c r="KGZ37" s="454"/>
      <c r="KHA37" s="450"/>
      <c r="KHB37" s="456"/>
      <c r="KHC37" s="456"/>
      <c r="KHD37" s="456"/>
      <c r="KHE37" s="456"/>
      <c r="KHF37" s="271"/>
      <c r="KHG37" s="451"/>
      <c r="KHH37" s="454"/>
      <c r="KHI37" s="451"/>
      <c r="KHJ37" s="457"/>
      <c r="KHK37" s="271"/>
      <c r="KHL37" s="451"/>
      <c r="KHM37" s="454"/>
      <c r="KHN37" s="451"/>
      <c r="KHO37" s="457"/>
      <c r="KHP37" s="451"/>
      <c r="KHQ37" s="457"/>
      <c r="KHR37" s="457"/>
      <c r="KHS37" s="457"/>
      <c r="KHT37" s="271"/>
      <c r="KHU37" s="271"/>
      <c r="KHV37" s="451"/>
      <c r="KHW37" s="454"/>
      <c r="KHX37" s="451"/>
      <c r="KHY37" s="454"/>
      <c r="KHZ37" s="458"/>
      <c r="KIA37" s="459"/>
      <c r="KIB37" s="460"/>
      <c r="KIC37" s="461"/>
      <c r="KID37" s="462"/>
      <c r="KIE37" s="458"/>
      <c r="KIF37" s="451"/>
      <c r="KIG37" s="463"/>
      <c r="KIH37" s="451"/>
      <c r="KII37" s="451"/>
      <c r="KIJ37" s="453"/>
      <c r="KIL37" s="449"/>
      <c r="KIM37" s="449"/>
      <c r="KIN37" s="449"/>
      <c r="KIO37" s="450"/>
      <c r="KIP37" s="451"/>
      <c r="KIQ37" s="451"/>
      <c r="KIR37" s="451"/>
      <c r="KIS37" s="449"/>
      <c r="KIT37" s="452"/>
      <c r="KIU37" s="453"/>
      <c r="KIV37" s="454"/>
      <c r="KIW37" s="449"/>
      <c r="KIX37" s="453"/>
      <c r="KIY37" s="453"/>
      <c r="KIZ37" s="450"/>
      <c r="KJA37" s="454"/>
      <c r="KJB37" s="455"/>
      <c r="KJC37" s="453"/>
      <c r="KJD37" s="456"/>
      <c r="KJE37" s="453"/>
      <c r="KJF37" s="456"/>
      <c r="KJG37" s="454"/>
      <c r="KJH37" s="451"/>
      <c r="KJI37" s="454"/>
      <c r="KJJ37" s="450"/>
      <c r="KJK37" s="456"/>
      <c r="KJL37" s="456"/>
      <c r="KJM37" s="456"/>
      <c r="KJN37" s="456"/>
      <c r="KJO37" s="271"/>
      <c r="KJP37" s="451"/>
      <c r="KJQ37" s="454"/>
      <c r="KJR37" s="451"/>
      <c r="KJS37" s="457"/>
      <c r="KJT37" s="271"/>
      <c r="KJU37" s="451"/>
      <c r="KJV37" s="454"/>
      <c r="KJW37" s="451"/>
      <c r="KJX37" s="457"/>
      <c r="KJY37" s="451"/>
      <c r="KJZ37" s="457"/>
      <c r="KKA37" s="457"/>
      <c r="KKB37" s="457"/>
      <c r="KKC37" s="271"/>
      <c r="KKD37" s="271"/>
      <c r="KKE37" s="451"/>
      <c r="KKF37" s="454"/>
      <c r="KKG37" s="451"/>
      <c r="KKH37" s="454"/>
      <c r="KKI37" s="458"/>
      <c r="KKJ37" s="459"/>
      <c r="KKK37" s="460"/>
      <c r="KKL37" s="461"/>
      <c r="KKM37" s="462"/>
      <c r="KKN37" s="458"/>
      <c r="KKO37" s="451"/>
      <c r="KKP37" s="463"/>
      <c r="KKQ37" s="451"/>
      <c r="KKR37" s="451"/>
      <c r="KKS37" s="453"/>
      <c r="KKU37" s="449"/>
      <c r="KKV37" s="449"/>
      <c r="KKW37" s="449"/>
      <c r="KKX37" s="450"/>
      <c r="KKY37" s="451"/>
      <c r="KKZ37" s="451"/>
      <c r="KLA37" s="451"/>
      <c r="KLB37" s="449"/>
      <c r="KLC37" s="452"/>
      <c r="KLD37" s="453"/>
      <c r="KLE37" s="454"/>
      <c r="KLF37" s="449"/>
      <c r="KLG37" s="453"/>
      <c r="KLH37" s="453"/>
      <c r="KLI37" s="450"/>
      <c r="KLJ37" s="454"/>
      <c r="KLK37" s="455"/>
      <c r="KLL37" s="453"/>
      <c r="KLM37" s="456"/>
      <c r="KLN37" s="453"/>
      <c r="KLO37" s="456"/>
      <c r="KLP37" s="454"/>
      <c r="KLQ37" s="451"/>
      <c r="KLR37" s="454"/>
      <c r="KLS37" s="450"/>
      <c r="KLT37" s="456"/>
      <c r="KLU37" s="456"/>
      <c r="KLV37" s="456"/>
      <c r="KLW37" s="456"/>
      <c r="KLX37" s="271"/>
      <c r="KLY37" s="451"/>
      <c r="KLZ37" s="454"/>
      <c r="KMA37" s="451"/>
      <c r="KMB37" s="457"/>
      <c r="KMC37" s="271"/>
      <c r="KMD37" s="451"/>
      <c r="KME37" s="454"/>
      <c r="KMF37" s="451"/>
      <c r="KMG37" s="457"/>
      <c r="KMH37" s="451"/>
      <c r="KMI37" s="457"/>
      <c r="KMJ37" s="457"/>
      <c r="KMK37" s="457"/>
      <c r="KML37" s="271"/>
      <c r="KMM37" s="271"/>
      <c r="KMN37" s="451"/>
      <c r="KMO37" s="454"/>
      <c r="KMP37" s="451"/>
      <c r="KMQ37" s="454"/>
      <c r="KMR37" s="458"/>
      <c r="KMS37" s="459"/>
      <c r="KMT37" s="460"/>
      <c r="KMU37" s="461"/>
      <c r="KMV37" s="462"/>
      <c r="KMW37" s="458"/>
      <c r="KMX37" s="451"/>
      <c r="KMY37" s="463"/>
      <c r="KMZ37" s="451"/>
      <c r="KNA37" s="451"/>
      <c r="KNB37" s="453"/>
      <c r="KND37" s="449"/>
      <c r="KNE37" s="449"/>
      <c r="KNF37" s="449"/>
      <c r="KNG37" s="450"/>
      <c r="KNH37" s="451"/>
      <c r="KNI37" s="451"/>
      <c r="KNJ37" s="451"/>
      <c r="KNK37" s="449"/>
      <c r="KNL37" s="452"/>
      <c r="KNM37" s="453"/>
      <c r="KNN37" s="454"/>
      <c r="KNO37" s="449"/>
      <c r="KNP37" s="453"/>
      <c r="KNQ37" s="453"/>
      <c r="KNR37" s="450"/>
      <c r="KNS37" s="454"/>
      <c r="KNT37" s="455"/>
      <c r="KNU37" s="453"/>
      <c r="KNV37" s="456"/>
      <c r="KNW37" s="453"/>
      <c r="KNX37" s="456"/>
      <c r="KNY37" s="454"/>
      <c r="KNZ37" s="451"/>
      <c r="KOA37" s="454"/>
      <c r="KOB37" s="450"/>
      <c r="KOC37" s="456"/>
      <c r="KOD37" s="456"/>
      <c r="KOE37" s="456"/>
      <c r="KOF37" s="456"/>
      <c r="KOG37" s="271"/>
      <c r="KOH37" s="451"/>
      <c r="KOI37" s="454"/>
      <c r="KOJ37" s="451"/>
      <c r="KOK37" s="457"/>
      <c r="KOL37" s="271"/>
      <c r="KOM37" s="451"/>
      <c r="KON37" s="454"/>
      <c r="KOO37" s="451"/>
      <c r="KOP37" s="457"/>
      <c r="KOQ37" s="451"/>
      <c r="KOR37" s="457"/>
      <c r="KOS37" s="457"/>
      <c r="KOT37" s="457"/>
      <c r="KOU37" s="271"/>
      <c r="KOV37" s="271"/>
      <c r="KOW37" s="451"/>
      <c r="KOX37" s="454"/>
      <c r="KOY37" s="451"/>
      <c r="KOZ37" s="454"/>
      <c r="KPA37" s="458"/>
      <c r="KPB37" s="459"/>
      <c r="KPC37" s="460"/>
      <c r="KPD37" s="461"/>
      <c r="KPE37" s="462"/>
      <c r="KPF37" s="458"/>
      <c r="KPG37" s="451"/>
      <c r="KPH37" s="463"/>
      <c r="KPI37" s="451"/>
      <c r="KPJ37" s="451"/>
      <c r="KPK37" s="453"/>
      <c r="KPM37" s="449"/>
      <c r="KPN37" s="449"/>
      <c r="KPO37" s="449"/>
      <c r="KPP37" s="450"/>
      <c r="KPQ37" s="451"/>
      <c r="KPR37" s="451"/>
      <c r="KPS37" s="451"/>
      <c r="KPT37" s="449"/>
      <c r="KPU37" s="452"/>
      <c r="KPV37" s="453"/>
      <c r="KPW37" s="454"/>
      <c r="KPX37" s="449"/>
      <c r="KPY37" s="453"/>
      <c r="KPZ37" s="453"/>
      <c r="KQA37" s="450"/>
      <c r="KQB37" s="454"/>
      <c r="KQC37" s="455"/>
      <c r="KQD37" s="453"/>
      <c r="KQE37" s="456"/>
      <c r="KQF37" s="453"/>
      <c r="KQG37" s="456"/>
      <c r="KQH37" s="454"/>
      <c r="KQI37" s="451"/>
      <c r="KQJ37" s="454"/>
      <c r="KQK37" s="450"/>
      <c r="KQL37" s="456"/>
      <c r="KQM37" s="456"/>
      <c r="KQN37" s="456"/>
      <c r="KQO37" s="456"/>
      <c r="KQP37" s="271"/>
      <c r="KQQ37" s="451"/>
      <c r="KQR37" s="454"/>
      <c r="KQS37" s="451"/>
      <c r="KQT37" s="457"/>
      <c r="KQU37" s="271"/>
      <c r="KQV37" s="451"/>
      <c r="KQW37" s="454"/>
      <c r="KQX37" s="451"/>
      <c r="KQY37" s="457"/>
      <c r="KQZ37" s="451"/>
      <c r="KRA37" s="457"/>
      <c r="KRB37" s="457"/>
      <c r="KRC37" s="457"/>
      <c r="KRD37" s="271"/>
      <c r="KRE37" s="271"/>
      <c r="KRF37" s="451"/>
      <c r="KRG37" s="454"/>
      <c r="KRH37" s="451"/>
      <c r="KRI37" s="454"/>
      <c r="KRJ37" s="458"/>
      <c r="KRK37" s="459"/>
      <c r="KRL37" s="460"/>
      <c r="KRM37" s="461"/>
      <c r="KRN37" s="462"/>
      <c r="KRO37" s="458"/>
      <c r="KRP37" s="451"/>
      <c r="KRQ37" s="463"/>
      <c r="KRR37" s="451"/>
      <c r="KRS37" s="451"/>
      <c r="KRT37" s="453"/>
      <c r="KRV37" s="449"/>
      <c r="KRW37" s="449"/>
      <c r="KRX37" s="449"/>
      <c r="KRY37" s="450"/>
      <c r="KRZ37" s="451"/>
      <c r="KSA37" s="451"/>
      <c r="KSB37" s="451"/>
      <c r="KSC37" s="449"/>
      <c r="KSD37" s="452"/>
      <c r="KSE37" s="453"/>
      <c r="KSF37" s="454"/>
      <c r="KSG37" s="449"/>
      <c r="KSH37" s="453"/>
      <c r="KSI37" s="453"/>
      <c r="KSJ37" s="450"/>
      <c r="KSK37" s="454"/>
      <c r="KSL37" s="455"/>
      <c r="KSM37" s="453"/>
      <c r="KSN37" s="456"/>
      <c r="KSO37" s="453"/>
      <c r="KSP37" s="456"/>
      <c r="KSQ37" s="454"/>
      <c r="KSR37" s="451"/>
      <c r="KSS37" s="454"/>
      <c r="KST37" s="450"/>
      <c r="KSU37" s="456"/>
      <c r="KSV37" s="456"/>
      <c r="KSW37" s="456"/>
      <c r="KSX37" s="456"/>
      <c r="KSY37" s="271"/>
      <c r="KSZ37" s="451"/>
      <c r="KTA37" s="454"/>
      <c r="KTB37" s="451"/>
      <c r="KTC37" s="457"/>
      <c r="KTD37" s="271"/>
      <c r="KTE37" s="451"/>
      <c r="KTF37" s="454"/>
      <c r="KTG37" s="451"/>
      <c r="KTH37" s="457"/>
      <c r="KTI37" s="451"/>
      <c r="KTJ37" s="457"/>
      <c r="KTK37" s="457"/>
      <c r="KTL37" s="457"/>
      <c r="KTM37" s="271"/>
      <c r="KTN37" s="271"/>
      <c r="KTO37" s="451"/>
      <c r="KTP37" s="454"/>
      <c r="KTQ37" s="451"/>
      <c r="KTR37" s="454"/>
      <c r="KTS37" s="458"/>
      <c r="KTT37" s="459"/>
      <c r="KTU37" s="460"/>
      <c r="KTV37" s="461"/>
      <c r="KTW37" s="462"/>
      <c r="KTX37" s="458"/>
      <c r="KTY37" s="451"/>
      <c r="KTZ37" s="463"/>
      <c r="KUA37" s="451"/>
      <c r="KUB37" s="451"/>
      <c r="KUC37" s="453"/>
      <c r="KUE37" s="449"/>
      <c r="KUF37" s="449"/>
      <c r="KUG37" s="449"/>
      <c r="KUH37" s="450"/>
      <c r="KUI37" s="451"/>
      <c r="KUJ37" s="451"/>
      <c r="KUK37" s="451"/>
      <c r="KUL37" s="449"/>
      <c r="KUM37" s="452"/>
      <c r="KUN37" s="453"/>
      <c r="KUO37" s="454"/>
      <c r="KUP37" s="449"/>
      <c r="KUQ37" s="453"/>
      <c r="KUR37" s="453"/>
      <c r="KUS37" s="450"/>
      <c r="KUT37" s="454"/>
      <c r="KUU37" s="455"/>
      <c r="KUV37" s="453"/>
      <c r="KUW37" s="456"/>
      <c r="KUX37" s="453"/>
      <c r="KUY37" s="456"/>
      <c r="KUZ37" s="454"/>
      <c r="KVA37" s="451"/>
      <c r="KVB37" s="454"/>
      <c r="KVC37" s="450"/>
      <c r="KVD37" s="456"/>
      <c r="KVE37" s="456"/>
      <c r="KVF37" s="456"/>
      <c r="KVG37" s="456"/>
      <c r="KVH37" s="271"/>
      <c r="KVI37" s="451"/>
      <c r="KVJ37" s="454"/>
      <c r="KVK37" s="451"/>
      <c r="KVL37" s="457"/>
      <c r="KVM37" s="271"/>
      <c r="KVN37" s="451"/>
      <c r="KVO37" s="454"/>
      <c r="KVP37" s="451"/>
      <c r="KVQ37" s="457"/>
      <c r="KVR37" s="451"/>
      <c r="KVS37" s="457"/>
      <c r="KVT37" s="457"/>
      <c r="KVU37" s="457"/>
      <c r="KVV37" s="271"/>
      <c r="KVW37" s="271"/>
      <c r="KVX37" s="451"/>
      <c r="KVY37" s="454"/>
      <c r="KVZ37" s="451"/>
      <c r="KWA37" s="454"/>
      <c r="KWB37" s="458"/>
      <c r="KWC37" s="459"/>
      <c r="KWD37" s="460"/>
      <c r="KWE37" s="461"/>
      <c r="KWF37" s="462"/>
      <c r="KWG37" s="458"/>
      <c r="KWH37" s="451"/>
      <c r="KWI37" s="463"/>
      <c r="KWJ37" s="451"/>
      <c r="KWK37" s="451"/>
      <c r="KWL37" s="453"/>
      <c r="KWN37" s="449"/>
      <c r="KWO37" s="449"/>
      <c r="KWP37" s="449"/>
      <c r="KWQ37" s="450"/>
      <c r="KWR37" s="451"/>
      <c r="KWS37" s="451"/>
      <c r="KWT37" s="451"/>
      <c r="KWU37" s="449"/>
      <c r="KWV37" s="452"/>
      <c r="KWW37" s="453"/>
      <c r="KWX37" s="454"/>
      <c r="KWY37" s="449"/>
      <c r="KWZ37" s="453"/>
      <c r="KXA37" s="453"/>
      <c r="KXB37" s="450"/>
      <c r="KXC37" s="454"/>
      <c r="KXD37" s="455"/>
      <c r="KXE37" s="453"/>
      <c r="KXF37" s="456"/>
      <c r="KXG37" s="453"/>
      <c r="KXH37" s="456"/>
      <c r="KXI37" s="454"/>
      <c r="KXJ37" s="451"/>
      <c r="KXK37" s="454"/>
      <c r="KXL37" s="450"/>
      <c r="KXM37" s="456"/>
      <c r="KXN37" s="456"/>
      <c r="KXO37" s="456"/>
      <c r="KXP37" s="456"/>
      <c r="KXQ37" s="271"/>
      <c r="KXR37" s="451"/>
      <c r="KXS37" s="454"/>
      <c r="KXT37" s="451"/>
      <c r="KXU37" s="457"/>
      <c r="KXV37" s="271"/>
      <c r="KXW37" s="451"/>
      <c r="KXX37" s="454"/>
      <c r="KXY37" s="451"/>
      <c r="KXZ37" s="457"/>
      <c r="KYA37" s="451"/>
      <c r="KYB37" s="457"/>
      <c r="KYC37" s="457"/>
      <c r="KYD37" s="457"/>
      <c r="KYE37" s="271"/>
      <c r="KYF37" s="271"/>
      <c r="KYG37" s="451"/>
      <c r="KYH37" s="454"/>
      <c r="KYI37" s="451"/>
      <c r="KYJ37" s="454"/>
      <c r="KYK37" s="458"/>
      <c r="KYL37" s="459"/>
      <c r="KYM37" s="460"/>
      <c r="KYN37" s="461"/>
      <c r="KYO37" s="462"/>
      <c r="KYP37" s="458"/>
      <c r="KYQ37" s="451"/>
      <c r="KYR37" s="463"/>
      <c r="KYS37" s="451"/>
      <c r="KYT37" s="451"/>
      <c r="KYU37" s="453"/>
      <c r="KYW37" s="449"/>
      <c r="KYX37" s="449"/>
      <c r="KYY37" s="449"/>
      <c r="KYZ37" s="450"/>
      <c r="KZA37" s="451"/>
      <c r="KZB37" s="451"/>
      <c r="KZC37" s="451"/>
      <c r="KZD37" s="449"/>
      <c r="KZE37" s="452"/>
      <c r="KZF37" s="453"/>
      <c r="KZG37" s="454"/>
      <c r="KZH37" s="449"/>
      <c r="KZI37" s="453"/>
      <c r="KZJ37" s="453"/>
      <c r="KZK37" s="450"/>
      <c r="KZL37" s="454"/>
      <c r="KZM37" s="455"/>
      <c r="KZN37" s="453"/>
      <c r="KZO37" s="456"/>
      <c r="KZP37" s="453"/>
      <c r="KZQ37" s="456"/>
      <c r="KZR37" s="454"/>
      <c r="KZS37" s="451"/>
      <c r="KZT37" s="454"/>
      <c r="KZU37" s="450"/>
      <c r="KZV37" s="456"/>
      <c r="KZW37" s="456"/>
      <c r="KZX37" s="456"/>
      <c r="KZY37" s="456"/>
      <c r="KZZ37" s="271"/>
      <c r="LAA37" s="451"/>
      <c r="LAB37" s="454"/>
      <c r="LAC37" s="451"/>
      <c r="LAD37" s="457"/>
      <c r="LAE37" s="271"/>
      <c r="LAF37" s="451"/>
      <c r="LAG37" s="454"/>
      <c r="LAH37" s="451"/>
      <c r="LAI37" s="457"/>
      <c r="LAJ37" s="451"/>
      <c r="LAK37" s="457"/>
      <c r="LAL37" s="457"/>
      <c r="LAM37" s="457"/>
      <c r="LAN37" s="271"/>
      <c r="LAO37" s="271"/>
      <c r="LAP37" s="451"/>
      <c r="LAQ37" s="454"/>
      <c r="LAR37" s="451"/>
      <c r="LAS37" s="454"/>
      <c r="LAT37" s="458"/>
      <c r="LAU37" s="459"/>
      <c r="LAV37" s="460"/>
      <c r="LAW37" s="461"/>
      <c r="LAX37" s="462"/>
      <c r="LAY37" s="458"/>
      <c r="LAZ37" s="451"/>
      <c r="LBA37" s="463"/>
      <c r="LBB37" s="451"/>
      <c r="LBC37" s="451"/>
      <c r="LBD37" s="453"/>
      <c r="LBF37" s="449"/>
      <c r="LBG37" s="449"/>
      <c r="LBH37" s="449"/>
      <c r="LBI37" s="450"/>
      <c r="LBJ37" s="451"/>
      <c r="LBK37" s="451"/>
      <c r="LBL37" s="451"/>
      <c r="LBM37" s="449"/>
      <c r="LBN37" s="452"/>
      <c r="LBO37" s="453"/>
      <c r="LBP37" s="454"/>
      <c r="LBQ37" s="449"/>
      <c r="LBR37" s="453"/>
      <c r="LBS37" s="453"/>
      <c r="LBT37" s="450"/>
      <c r="LBU37" s="454"/>
      <c r="LBV37" s="455"/>
      <c r="LBW37" s="453"/>
      <c r="LBX37" s="456"/>
      <c r="LBY37" s="453"/>
      <c r="LBZ37" s="456"/>
      <c r="LCA37" s="454"/>
      <c r="LCB37" s="451"/>
      <c r="LCC37" s="454"/>
      <c r="LCD37" s="450"/>
      <c r="LCE37" s="456"/>
      <c r="LCF37" s="456"/>
      <c r="LCG37" s="456"/>
      <c r="LCH37" s="456"/>
      <c r="LCI37" s="271"/>
      <c r="LCJ37" s="451"/>
      <c r="LCK37" s="454"/>
      <c r="LCL37" s="451"/>
      <c r="LCM37" s="457"/>
      <c r="LCN37" s="271"/>
      <c r="LCO37" s="451"/>
      <c r="LCP37" s="454"/>
      <c r="LCQ37" s="451"/>
      <c r="LCR37" s="457"/>
      <c r="LCS37" s="451"/>
      <c r="LCT37" s="457"/>
      <c r="LCU37" s="457"/>
      <c r="LCV37" s="457"/>
      <c r="LCW37" s="271"/>
      <c r="LCX37" s="271"/>
      <c r="LCY37" s="451"/>
      <c r="LCZ37" s="454"/>
      <c r="LDA37" s="451"/>
      <c r="LDB37" s="454"/>
      <c r="LDC37" s="458"/>
      <c r="LDD37" s="459"/>
      <c r="LDE37" s="460"/>
      <c r="LDF37" s="461"/>
      <c r="LDG37" s="462"/>
      <c r="LDH37" s="458"/>
      <c r="LDI37" s="451"/>
      <c r="LDJ37" s="463"/>
      <c r="LDK37" s="451"/>
      <c r="LDL37" s="451"/>
      <c r="LDM37" s="453"/>
      <c r="LDO37" s="449"/>
      <c r="LDP37" s="449"/>
      <c r="LDQ37" s="449"/>
      <c r="LDR37" s="450"/>
      <c r="LDS37" s="451"/>
      <c r="LDT37" s="451"/>
      <c r="LDU37" s="451"/>
      <c r="LDV37" s="449"/>
      <c r="LDW37" s="452"/>
      <c r="LDX37" s="453"/>
      <c r="LDY37" s="454"/>
      <c r="LDZ37" s="449"/>
      <c r="LEA37" s="453"/>
      <c r="LEB37" s="453"/>
      <c r="LEC37" s="450"/>
      <c r="LED37" s="454"/>
      <c r="LEE37" s="455"/>
      <c r="LEF37" s="453"/>
      <c r="LEG37" s="456"/>
      <c r="LEH37" s="453"/>
      <c r="LEI37" s="456"/>
      <c r="LEJ37" s="454"/>
      <c r="LEK37" s="451"/>
      <c r="LEL37" s="454"/>
      <c r="LEM37" s="450"/>
      <c r="LEN37" s="456"/>
      <c r="LEO37" s="456"/>
      <c r="LEP37" s="456"/>
      <c r="LEQ37" s="456"/>
      <c r="LER37" s="271"/>
      <c r="LES37" s="451"/>
      <c r="LET37" s="454"/>
      <c r="LEU37" s="451"/>
      <c r="LEV37" s="457"/>
      <c r="LEW37" s="271"/>
      <c r="LEX37" s="451"/>
      <c r="LEY37" s="454"/>
      <c r="LEZ37" s="451"/>
      <c r="LFA37" s="457"/>
      <c r="LFB37" s="451"/>
      <c r="LFC37" s="457"/>
      <c r="LFD37" s="457"/>
      <c r="LFE37" s="457"/>
      <c r="LFF37" s="271"/>
      <c r="LFG37" s="271"/>
      <c r="LFH37" s="451"/>
      <c r="LFI37" s="454"/>
      <c r="LFJ37" s="451"/>
      <c r="LFK37" s="454"/>
      <c r="LFL37" s="458"/>
      <c r="LFM37" s="459"/>
      <c r="LFN37" s="460"/>
      <c r="LFO37" s="461"/>
      <c r="LFP37" s="462"/>
      <c r="LFQ37" s="458"/>
      <c r="LFR37" s="451"/>
      <c r="LFS37" s="463"/>
      <c r="LFT37" s="451"/>
      <c r="LFU37" s="451"/>
      <c r="LFV37" s="453"/>
      <c r="LFX37" s="449"/>
      <c r="LFY37" s="449"/>
      <c r="LFZ37" s="449"/>
      <c r="LGA37" s="450"/>
      <c r="LGB37" s="451"/>
      <c r="LGC37" s="451"/>
      <c r="LGD37" s="451"/>
      <c r="LGE37" s="449"/>
      <c r="LGF37" s="452"/>
      <c r="LGG37" s="453"/>
      <c r="LGH37" s="454"/>
      <c r="LGI37" s="449"/>
      <c r="LGJ37" s="453"/>
      <c r="LGK37" s="453"/>
      <c r="LGL37" s="450"/>
      <c r="LGM37" s="454"/>
      <c r="LGN37" s="455"/>
      <c r="LGO37" s="453"/>
      <c r="LGP37" s="456"/>
      <c r="LGQ37" s="453"/>
      <c r="LGR37" s="456"/>
      <c r="LGS37" s="454"/>
      <c r="LGT37" s="451"/>
      <c r="LGU37" s="454"/>
      <c r="LGV37" s="450"/>
      <c r="LGW37" s="456"/>
      <c r="LGX37" s="456"/>
      <c r="LGY37" s="456"/>
      <c r="LGZ37" s="456"/>
      <c r="LHA37" s="271"/>
      <c r="LHB37" s="451"/>
      <c r="LHC37" s="454"/>
      <c r="LHD37" s="451"/>
      <c r="LHE37" s="457"/>
      <c r="LHF37" s="271"/>
      <c r="LHG37" s="451"/>
      <c r="LHH37" s="454"/>
      <c r="LHI37" s="451"/>
      <c r="LHJ37" s="457"/>
      <c r="LHK37" s="451"/>
      <c r="LHL37" s="457"/>
      <c r="LHM37" s="457"/>
      <c r="LHN37" s="457"/>
      <c r="LHO37" s="271"/>
      <c r="LHP37" s="271"/>
      <c r="LHQ37" s="451"/>
      <c r="LHR37" s="454"/>
      <c r="LHS37" s="451"/>
      <c r="LHT37" s="454"/>
      <c r="LHU37" s="458"/>
      <c r="LHV37" s="459"/>
      <c r="LHW37" s="460"/>
      <c r="LHX37" s="461"/>
      <c r="LHY37" s="462"/>
      <c r="LHZ37" s="458"/>
      <c r="LIA37" s="451"/>
      <c r="LIB37" s="463"/>
      <c r="LIC37" s="451"/>
      <c r="LID37" s="451"/>
      <c r="LIE37" s="453"/>
      <c r="LIG37" s="449"/>
      <c r="LIH37" s="449"/>
      <c r="LII37" s="449"/>
      <c r="LIJ37" s="450"/>
      <c r="LIK37" s="451"/>
      <c r="LIL37" s="451"/>
      <c r="LIM37" s="451"/>
      <c r="LIN37" s="449"/>
      <c r="LIO37" s="452"/>
      <c r="LIP37" s="453"/>
      <c r="LIQ37" s="454"/>
      <c r="LIR37" s="449"/>
      <c r="LIS37" s="453"/>
      <c r="LIT37" s="453"/>
      <c r="LIU37" s="450"/>
      <c r="LIV37" s="454"/>
      <c r="LIW37" s="455"/>
      <c r="LIX37" s="453"/>
      <c r="LIY37" s="456"/>
      <c r="LIZ37" s="453"/>
      <c r="LJA37" s="456"/>
      <c r="LJB37" s="454"/>
      <c r="LJC37" s="451"/>
      <c r="LJD37" s="454"/>
      <c r="LJE37" s="450"/>
      <c r="LJF37" s="456"/>
      <c r="LJG37" s="456"/>
      <c r="LJH37" s="456"/>
      <c r="LJI37" s="456"/>
      <c r="LJJ37" s="271"/>
      <c r="LJK37" s="451"/>
      <c r="LJL37" s="454"/>
      <c r="LJM37" s="451"/>
      <c r="LJN37" s="457"/>
      <c r="LJO37" s="271"/>
      <c r="LJP37" s="451"/>
      <c r="LJQ37" s="454"/>
      <c r="LJR37" s="451"/>
      <c r="LJS37" s="457"/>
      <c r="LJT37" s="451"/>
      <c r="LJU37" s="457"/>
      <c r="LJV37" s="457"/>
      <c r="LJW37" s="457"/>
      <c r="LJX37" s="271"/>
      <c r="LJY37" s="271"/>
      <c r="LJZ37" s="451"/>
      <c r="LKA37" s="454"/>
      <c r="LKB37" s="451"/>
      <c r="LKC37" s="454"/>
      <c r="LKD37" s="458"/>
      <c r="LKE37" s="459"/>
      <c r="LKF37" s="460"/>
      <c r="LKG37" s="461"/>
      <c r="LKH37" s="462"/>
      <c r="LKI37" s="458"/>
      <c r="LKJ37" s="451"/>
      <c r="LKK37" s="463"/>
      <c r="LKL37" s="451"/>
      <c r="LKM37" s="451"/>
      <c r="LKN37" s="453"/>
      <c r="LKP37" s="449"/>
      <c r="LKQ37" s="449"/>
      <c r="LKR37" s="449"/>
      <c r="LKS37" s="450"/>
      <c r="LKT37" s="451"/>
      <c r="LKU37" s="451"/>
      <c r="LKV37" s="451"/>
      <c r="LKW37" s="449"/>
      <c r="LKX37" s="452"/>
      <c r="LKY37" s="453"/>
      <c r="LKZ37" s="454"/>
      <c r="LLA37" s="449"/>
      <c r="LLB37" s="453"/>
      <c r="LLC37" s="453"/>
      <c r="LLD37" s="450"/>
      <c r="LLE37" s="454"/>
      <c r="LLF37" s="455"/>
      <c r="LLG37" s="453"/>
      <c r="LLH37" s="456"/>
      <c r="LLI37" s="453"/>
      <c r="LLJ37" s="456"/>
      <c r="LLK37" s="454"/>
      <c r="LLL37" s="451"/>
      <c r="LLM37" s="454"/>
      <c r="LLN37" s="450"/>
      <c r="LLO37" s="456"/>
      <c r="LLP37" s="456"/>
      <c r="LLQ37" s="456"/>
      <c r="LLR37" s="456"/>
      <c r="LLS37" s="271"/>
      <c r="LLT37" s="451"/>
      <c r="LLU37" s="454"/>
      <c r="LLV37" s="451"/>
      <c r="LLW37" s="457"/>
      <c r="LLX37" s="271"/>
      <c r="LLY37" s="451"/>
      <c r="LLZ37" s="454"/>
      <c r="LMA37" s="451"/>
      <c r="LMB37" s="457"/>
      <c r="LMC37" s="451"/>
      <c r="LMD37" s="457"/>
      <c r="LME37" s="457"/>
      <c r="LMF37" s="457"/>
      <c r="LMG37" s="271"/>
      <c r="LMH37" s="271"/>
      <c r="LMI37" s="451"/>
      <c r="LMJ37" s="454"/>
      <c r="LMK37" s="451"/>
      <c r="LML37" s="454"/>
      <c r="LMM37" s="458"/>
      <c r="LMN37" s="459"/>
      <c r="LMO37" s="460"/>
      <c r="LMP37" s="461"/>
      <c r="LMQ37" s="462"/>
      <c r="LMR37" s="458"/>
      <c r="LMS37" s="451"/>
      <c r="LMT37" s="463"/>
      <c r="LMU37" s="451"/>
      <c r="LMV37" s="451"/>
      <c r="LMW37" s="453"/>
      <c r="LMY37" s="449"/>
      <c r="LMZ37" s="449"/>
      <c r="LNA37" s="449"/>
      <c r="LNB37" s="450"/>
      <c r="LNC37" s="451"/>
      <c r="LND37" s="451"/>
      <c r="LNE37" s="451"/>
      <c r="LNF37" s="449"/>
      <c r="LNG37" s="452"/>
      <c r="LNH37" s="453"/>
      <c r="LNI37" s="454"/>
      <c r="LNJ37" s="449"/>
      <c r="LNK37" s="453"/>
      <c r="LNL37" s="453"/>
      <c r="LNM37" s="450"/>
      <c r="LNN37" s="454"/>
      <c r="LNO37" s="455"/>
      <c r="LNP37" s="453"/>
      <c r="LNQ37" s="456"/>
      <c r="LNR37" s="453"/>
      <c r="LNS37" s="456"/>
      <c r="LNT37" s="454"/>
      <c r="LNU37" s="451"/>
      <c r="LNV37" s="454"/>
      <c r="LNW37" s="450"/>
      <c r="LNX37" s="456"/>
      <c r="LNY37" s="456"/>
      <c r="LNZ37" s="456"/>
      <c r="LOA37" s="456"/>
      <c r="LOB37" s="271"/>
      <c r="LOC37" s="451"/>
      <c r="LOD37" s="454"/>
      <c r="LOE37" s="451"/>
      <c r="LOF37" s="457"/>
      <c r="LOG37" s="271"/>
      <c r="LOH37" s="451"/>
      <c r="LOI37" s="454"/>
      <c r="LOJ37" s="451"/>
      <c r="LOK37" s="457"/>
      <c r="LOL37" s="451"/>
      <c r="LOM37" s="457"/>
      <c r="LON37" s="457"/>
      <c r="LOO37" s="457"/>
      <c r="LOP37" s="271"/>
      <c r="LOQ37" s="271"/>
      <c r="LOR37" s="451"/>
      <c r="LOS37" s="454"/>
      <c r="LOT37" s="451"/>
      <c r="LOU37" s="454"/>
      <c r="LOV37" s="458"/>
      <c r="LOW37" s="459"/>
      <c r="LOX37" s="460"/>
      <c r="LOY37" s="461"/>
      <c r="LOZ37" s="462"/>
      <c r="LPA37" s="458"/>
      <c r="LPB37" s="451"/>
      <c r="LPC37" s="463"/>
      <c r="LPD37" s="451"/>
      <c r="LPE37" s="451"/>
      <c r="LPF37" s="453"/>
      <c r="LPH37" s="449"/>
      <c r="LPI37" s="449"/>
      <c r="LPJ37" s="449"/>
      <c r="LPK37" s="450"/>
      <c r="LPL37" s="451"/>
      <c r="LPM37" s="451"/>
      <c r="LPN37" s="451"/>
      <c r="LPO37" s="449"/>
      <c r="LPP37" s="452"/>
      <c r="LPQ37" s="453"/>
      <c r="LPR37" s="454"/>
      <c r="LPS37" s="449"/>
      <c r="LPT37" s="453"/>
      <c r="LPU37" s="453"/>
      <c r="LPV37" s="450"/>
      <c r="LPW37" s="454"/>
      <c r="LPX37" s="455"/>
      <c r="LPY37" s="453"/>
      <c r="LPZ37" s="456"/>
      <c r="LQA37" s="453"/>
      <c r="LQB37" s="456"/>
      <c r="LQC37" s="454"/>
      <c r="LQD37" s="451"/>
      <c r="LQE37" s="454"/>
      <c r="LQF37" s="450"/>
      <c r="LQG37" s="456"/>
      <c r="LQH37" s="456"/>
      <c r="LQI37" s="456"/>
      <c r="LQJ37" s="456"/>
      <c r="LQK37" s="271"/>
      <c r="LQL37" s="451"/>
      <c r="LQM37" s="454"/>
      <c r="LQN37" s="451"/>
      <c r="LQO37" s="457"/>
      <c r="LQP37" s="271"/>
      <c r="LQQ37" s="451"/>
      <c r="LQR37" s="454"/>
      <c r="LQS37" s="451"/>
      <c r="LQT37" s="457"/>
      <c r="LQU37" s="451"/>
      <c r="LQV37" s="457"/>
      <c r="LQW37" s="457"/>
      <c r="LQX37" s="457"/>
      <c r="LQY37" s="271"/>
      <c r="LQZ37" s="271"/>
      <c r="LRA37" s="451"/>
      <c r="LRB37" s="454"/>
      <c r="LRC37" s="451"/>
      <c r="LRD37" s="454"/>
      <c r="LRE37" s="458"/>
      <c r="LRF37" s="459"/>
      <c r="LRG37" s="460"/>
      <c r="LRH37" s="461"/>
      <c r="LRI37" s="462"/>
      <c r="LRJ37" s="458"/>
      <c r="LRK37" s="451"/>
      <c r="LRL37" s="463"/>
      <c r="LRM37" s="451"/>
      <c r="LRN37" s="451"/>
      <c r="LRO37" s="453"/>
      <c r="LRQ37" s="449"/>
      <c r="LRR37" s="449"/>
      <c r="LRS37" s="449"/>
      <c r="LRT37" s="450"/>
      <c r="LRU37" s="451"/>
      <c r="LRV37" s="451"/>
      <c r="LRW37" s="451"/>
      <c r="LRX37" s="449"/>
      <c r="LRY37" s="452"/>
      <c r="LRZ37" s="453"/>
      <c r="LSA37" s="454"/>
      <c r="LSB37" s="449"/>
      <c r="LSC37" s="453"/>
      <c r="LSD37" s="453"/>
      <c r="LSE37" s="450"/>
      <c r="LSF37" s="454"/>
      <c r="LSG37" s="455"/>
      <c r="LSH37" s="453"/>
      <c r="LSI37" s="456"/>
      <c r="LSJ37" s="453"/>
      <c r="LSK37" s="456"/>
      <c r="LSL37" s="454"/>
      <c r="LSM37" s="451"/>
      <c r="LSN37" s="454"/>
      <c r="LSO37" s="450"/>
      <c r="LSP37" s="456"/>
      <c r="LSQ37" s="456"/>
      <c r="LSR37" s="456"/>
      <c r="LSS37" s="456"/>
      <c r="LST37" s="271"/>
      <c r="LSU37" s="451"/>
      <c r="LSV37" s="454"/>
      <c r="LSW37" s="451"/>
      <c r="LSX37" s="457"/>
      <c r="LSY37" s="271"/>
      <c r="LSZ37" s="451"/>
      <c r="LTA37" s="454"/>
      <c r="LTB37" s="451"/>
      <c r="LTC37" s="457"/>
      <c r="LTD37" s="451"/>
      <c r="LTE37" s="457"/>
      <c r="LTF37" s="457"/>
      <c r="LTG37" s="457"/>
      <c r="LTH37" s="271"/>
      <c r="LTI37" s="271"/>
      <c r="LTJ37" s="451"/>
      <c r="LTK37" s="454"/>
      <c r="LTL37" s="451"/>
      <c r="LTM37" s="454"/>
      <c r="LTN37" s="458"/>
      <c r="LTO37" s="459"/>
      <c r="LTP37" s="460"/>
      <c r="LTQ37" s="461"/>
      <c r="LTR37" s="462"/>
      <c r="LTS37" s="458"/>
      <c r="LTT37" s="451"/>
      <c r="LTU37" s="463"/>
      <c r="LTV37" s="451"/>
      <c r="LTW37" s="451"/>
      <c r="LTX37" s="453"/>
      <c r="LTZ37" s="449"/>
      <c r="LUA37" s="449"/>
      <c r="LUB37" s="449"/>
      <c r="LUC37" s="450"/>
      <c r="LUD37" s="451"/>
      <c r="LUE37" s="451"/>
      <c r="LUF37" s="451"/>
      <c r="LUG37" s="449"/>
      <c r="LUH37" s="452"/>
      <c r="LUI37" s="453"/>
      <c r="LUJ37" s="454"/>
      <c r="LUK37" s="449"/>
      <c r="LUL37" s="453"/>
      <c r="LUM37" s="453"/>
      <c r="LUN37" s="450"/>
      <c r="LUO37" s="454"/>
      <c r="LUP37" s="455"/>
      <c r="LUQ37" s="453"/>
      <c r="LUR37" s="456"/>
      <c r="LUS37" s="453"/>
      <c r="LUT37" s="456"/>
      <c r="LUU37" s="454"/>
      <c r="LUV37" s="451"/>
      <c r="LUW37" s="454"/>
      <c r="LUX37" s="450"/>
      <c r="LUY37" s="456"/>
      <c r="LUZ37" s="456"/>
      <c r="LVA37" s="456"/>
      <c r="LVB37" s="456"/>
      <c r="LVC37" s="271"/>
      <c r="LVD37" s="451"/>
      <c r="LVE37" s="454"/>
      <c r="LVF37" s="451"/>
      <c r="LVG37" s="457"/>
      <c r="LVH37" s="271"/>
      <c r="LVI37" s="451"/>
      <c r="LVJ37" s="454"/>
      <c r="LVK37" s="451"/>
      <c r="LVL37" s="457"/>
      <c r="LVM37" s="451"/>
      <c r="LVN37" s="457"/>
      <c r="LVO37" s="457"/>
      <c r="LVP37" s="457"/>
      <c r="LVQ37" s="271"/>
      <c r="LVR37" s="271"/>
      <c r="LVS37" s="451"/>
      <c r="LVT37" s="454"/>
      <c r="LVU37" s="451"/>
      <c r="LVV37" s="454"/>
      <c r="LVW37" s="458"/>
      <c r="LVX37" s="459"/>
      <c r="LVY37" s="460"/>
      <c r="LVZ37" s="461"/>
      <c r="LWA37" s="462"/>
      <c r="LWB37" s="458"/>
      <c r="LWC37" s="451"/>
      <c r="LWD37" s="463"/>
      <c r="LWE37" s="451"/>
      <c r="LWF37" s="451"/>
      <c r="LWG37" s="453"/>
      <c r="LWI37" s="449"/>
      <c r="LWJ37" s="449"/>
      <c r="LWK37" s="449"/>
      <c r="LWL37" s="450"/>
      <c r="LWM37" s="451"/>
      <c r="LWN37" s="451"/>
      <c r="LWO37" s="451"/>
      <c r="LWP37" s="449"/>
      <c r="LWQ37" s="452"/>
      <c r="LWR37" s="453"/>
      <c r="LWS37" s="454"/>
      <c r="LWT37" s="449"/>
      <c r="LWU37" s="453"/>
      <c r="LWV37" s="453"/>
      <c r="LWW37" s="450"/>
      <c r="LWX37" s="454"/>
      <c r="LWY37" s="455"/>
      <c r="LWZ37" s="453"/>
      <c r="LXA37" s="456"/>
      <c r="LXB37" s="453"/>
      <c r="LXC37" s="456"/>
      <c r="LXD37" s="454"/>
      <c r="LXE37" s="451"/>
      <c r="LXF37" s="454"/>
      <c r="LXG37" s="450"/>
      <c r="LXH37" s="456"/>
      <c r="LXI37" s="456"/>
      <c r="LXJ37" s="456"/>
      <c r="LXK37" s="456"/>
      <c r="LXL37" s="271"/>
      <c r="LXM37" s="451"/>
      <c r="LXN37" s="454"/>
      <c r="LXO37" s="451"/>
      <c r="LXP37" s="457"/>
      <c r="LXQ37" s="271"/>
      <c r="LXR37" s="451"/>
      <c r="LXS37" s="454"/>
      <c r="LXT37" s="451"/>
      <c r="LXU37" s="457"/>
      <c r="LXV37" s="451"/>
      <c r="LXW37" s="457"/>
      <c r="LXX37" s="457"/>
      <c r="LXY37" s="457"/>
      <c r="LXZ37" s="271"/>
      <c r="LYA37" s="271"/>
      <c r="LYB37" s="451"/>
      <c r="LYC37" s="454"/>
      <c r="LYD37" s="451"/>
      <c r="LYE37" s="454"/>
      <c r="LYF37" s="458"/>
      <c r="LYG37" s="459"/>
      <c r="LYH37" s="460"/>
      <c r="LYI37" s="461"/>
      <c r="LYJ37" s="462"/>
      <c r="LYK37" s="458"/>
      <c r="LYL37" s="451"/>
      <c r="LYM37" s="463"/>
      <c r="LYN37" s="451"/>
      <c r="LYO37" s="451"/>
      <c r="LYP37" s="453"/>
      <c r="LYR37" s="449"/>
      <c r="LYS37" s="449"/>
      <c r="LYT37" s="449"/>
      <c r="LYU37" s="450"/>
      <c r="LYV37" s="451"/>
      <c r="LYW37" s="451"/>
      <c r="LYX37" s="451"/>
      <c r="LYY37" s="449"/>
      <c r="LYZ37" s="452"/>
      <c r="LZA37" s="453"/>
      <c r="LZB37" s="454"/>
      <c r="LZC37" s="449"/>
      <c r="LZD37" s="453"/>
      <c r="LZE37" s="453"/>
      <c r="LZF37" s="450"/>
      <c r="LZG37" s="454"/>
      <c r="LZH37" s="455"/>
      <c r="LZI37" s="453"/>
      <c r="LZJ37" s="456"/>
      <c r="LZK37" s="453"/>
      <c r="LZL37" s="456"/>
      <c r="LZM37" s="454"/>
      <c r="LZN37" s="451"/>
      <c r="LZO37" s="454"/>
      <c r="LZP37" s="450"/>
      <c r="LZQ37" s="456"/>
      <c r="LZR37" s="456"/>
      <c r="LZS37" s="456"/>
      <c r="LZT37" s="456"/>
      <c r="LZU37" s="271"/>
      <c r="LZV37" s="451"/>
      <c r="LZW37" s="454"/>
      <c r="LZX37" s="451"/>
      <c r="LZY37" s="457"/>
      <c r="LZZ37" s="271"/>
      <c r="MAA37" s="451"/>
      <c r="MAB37" s="454"/>
      <c r="MAC37" s="451"/>
      <c r="MAD37" s="457"/>
      <c r="MAE37" s="451"/>
      <c r="MAF37" s="457"/>
      <c r="MAG37" s="457"/>
      <c r="MAH37" s="457"/>
      <c r="MAI37" s="271"/>
      <c r="MAJ37" s="271"/>
      <c r="MAK37" s="451"/>
      <c r="MAL37" s="454"/>
      <c r="MAM37" s="451"/>
      <c r="MAN37" s="454"/>
      <c r="MAO37" s="458"/>
      <c r="MAP37" s="459"/>
      <c r="MAQ37" s="460"/>
      <c r="MAR37" s="461"/>
      <c r="MAS37" s="462"/>
      <c r="MAT37" s="458"/>
      <c r="MAU37" s="451"/>
      <c r="MAV37" s="463"/>
      <c r="MAW37" s="451"/>
      <c r="MAX37" s="451"/>
      <c r="MAY37" s="453"/>
      <c r="MBA37" s="449"/>
      <c r="MBB37" s="449"/>
      <c r="MBC37" s="449"/>
      <c r="MBD37" s="450"/>
      <c r="MBE37" s="451"/>
      <c r="MBF37" s="451"/>
      <c r="MBG37" s="451"/>
      <c r="MBH37" s="449"/>
      <c r="MBI37" s="452"/>
      <c r="MBJ37" s="453"/>
      <c r="MBK37" s="454"/>
      <c r="MBL37" s="449"/>
      <c r="MBM37" s="453"/>
      <c r="MBN37" s="453"/>
      <c r="MBO37" s="450"/>
      <c r="MBP37" s="454"/>
      <c r="MBQ37" s="455"/>
      <c r="MBR37" s="453"/>
      <c r="MBS37" s="456"/>
      <c r="MBT37" s="453"/>
      <c r="MBU37" s="456"/>
      <c r="MBV37" s="454"/>
      <c r="MBW37" s="451"/>
      <c r="MBX37" s="454"/>
      <c r="MBY37" s="450"/>
      <c r="MBZ37" s="456"/>
      <c r="MCA37" s="456"/>
      <c r="MCB37" s="456"/>
      <c r="MCC37" s="456"/>
      <c r="MCD37" s="271"/>
      <c r="MCE37" s="451"/>
      <c r="MCF37" s="454"/>
      <c r="MCG37" s="451"/>
      <c r="MCH37" s="457"/>
      <c r="MCI37" s="271"/>
      <c r="MCJ37" s="451"/>
      <c r="MCK37" s="454"/>
      <c r="MCL37" s="451"/>
      <c r="MCM37" s="457"/>
      <c r="MCN37" s="451"/>
      <c r="MCO37" s="457"/>
      <c r="MCP37" s="457"/>
      <c r="MCQ37" s="457"/>
      <c r="MCR37" s="271"/>
      <c r="MCS37" s="271"/>
      <c r="MCT37" s="451"/>
      <c r="MCU37" s="454"/>
      <c r="MCV37" s="451"/>
      <c r="MCW37" s="454"/>
      <c r="MCX37" s="458"/>
      <c r="MCY37" s="459"/>
      <c r="MCZ37" s="460"/>
      <c r="MDA37" s="461"/>
      <c r="MDB37" s="462"/>
      <c r="MDC37" s="458"/>
      <c r="MDD37" s="451"/>
      <c r="MDE37" s="463"/>
      <c r="MDF37" s="451"/>
      <c r="MDG37" s="451"/>
      <c r="MDH37" s="453"/>
      <c r="MDJ37" s="449"/>
      <c r="MDK37" s="449"/>
      <c r="MDL37" s="449"/>
      <c r="MDM37" s="450"/>
      <c r="MDN37" s="451"/>
      <c r="MDO37" s="451"/>
      <c r="MDP37" s="451"/>
      <c r="MDQ37" s="449"/>
      <c r="MDR37" s="452"/>
      <c r="MDS37" s="453"/>
      <c r="MDT37" s="454"/>
      <c r="MDU37" s="449"/>
      <c r="MDV37" s="453"/>
      <c r="MDW37" s="453"/>
      <c r="MDX37" s="450"/>
      <c r="MDY37" s="454"/>
      <c r="MDZ37" s="455"/>
      <c r="MEA37" s="453"/>
      <c r="MEB37" s="456"/>
      <c r="MEC37" s="453"/>
      <c r="MED37" s="456"/>
      <c r="MEE37" s="454"/>
      <c r="MEF37" s="451"/>
      <c r="MEG37" s="454"/>
      <c r="MEH37" s="450"/>
      <c r="MEI37" s="456"/>
      <c r="MEJ37" s="456"/>
      <c r="MEK37" s="456"/>
      <c r="MEL37" s="456"/>
      <c r="MEM37" s="271"/>
      <c r="MEN37" s="451"/>
      <c r="MEO37" s="454"/>
      <c r="MEP37" s="451"/>
      <c r="MEQ37" s="457"/>
      <c r="MER37" s="271"/>
      <c r="MES37" s="451"/>
      <c r="MET37" s="454"/>
      <c r="MEU37" s="451"/>
      <c r="MEV37" s="457"/>
      <c r="MEW37" s="451"/>
      <c r="MEX37" s="457"/>
      <c r="MEY37" s="457"/>
      <c r="MEZ37" s="457"/>
      <c r="MFA37" s="271"/>
      <c r="MFB37" s="271"/>
      <c r="MFC37" s="451"/>
      <c r="MFD37" s="454"/>
      <c r="MFE37" s="451"/>
      <c r="MFF37" s="454"/>
      <c r="MFG37" s="458"/>
      <c r="MFH37" s="459"/>
      <c r="MFI37" s="460"/>
      <c r="MFJ37" s="461"/>
      <c r="MFK37" s="462"/>
      <c r="MFL37" s="458"/>
      <c r="MFM37" s="451"/>
      <c r="MFN37" s="463"/>
      <c r="MFO37" s="451"/>
      <c r="MFP37" s="451"/>
      <c r="MFQ37" s="453"/>
      <c r="MFS37" s="449"/>
      <c r="MFT37" s="449"/>
      <c r="MFU37" s="449"/>
      <c r="MFV37" s="450"/>
      <c r="MFW37" s="451"/>
      <c r="MFX37" s="451"/>
      <c r="MFY37" s="451"/>
      <c r="MFZ37" s="449"/>
      <c r="MGA37" s="452"/>
      <c r="MGB37" s="453"/>
      <c r="MGC37" s="454"/>
      <c r="MGD37" s="449"/>
      <c r="MGE37" s="453"/>
      <c r="MGF37" s="453"/>
      <c r="MGG37" s="450"/>
      <c r="MGH37" s="454"/>
      <c r="MGI37" s="455"/>
      <c r="MGJ37" s="453"/>
      <c r="MGK37" s="456"/>
      <c r="MGL37" s="453"/>
      <c r="MGM37" s="456"/>
      <c r="MGN37" s="454"/>
      <c r="MGO37" s="451"/>
      <c r="MGP37" s="454"/>
      <c r="MGQ37" s="450"/>
      <c r="MGR37" s="456"/>
      <c r="MGS37" s="456"/>
      <c r="MGT37" s="456"/>
      <c r="MGU37" s="456"/>
      <c r="MGV37" s="271"/>
      <c r="MGW37" s="451"/>
      <c r="MGX37" s="454"/>
      <c r="MGY37" s="451"/>
      <c r="MGZ37" s="457"/>
      <c r="MHA37" s="271"/>
      <c r="MHB37" s="451"/>
      <c r="MHC37" s="454"/>
      <c r="MHD37" s="451"/>
      <c r="MHE37" s="457"/>
      <c r="MHF37" s="451"/>
      <c r="MHG37" s="457"/>
      <c r="MHH37" s="457"/>
      <c r="MHI37" s="457"/>
      <c r="MHJ37" s="271"/>
      <c r="MHK37" s="271"/>
      <c r="MHL37" s="451"/>
      <c r="MHM37" s="454"/>
      <c r="MHN37" s="451"/>
      <c r="MHO37" s="454"/>
      <c r="MHP37" s="458"/>
      <c r="MHQ37" s="459"/>
      <c r="MHR37" s="460"/>
      <c r="MHS37" s="461"/>
      <c r="MHT37" s="462"/>
      <c r="MHU37" s="458"/>
      <c r="MHV37" s="451"/>
      <c r="MHW37" s="463"/>
      <c r="MHX37" s="451"/>
      <c r="MHY37" s="451"/>
      <c r="MHZ37" s="453"/>
      <c r="MIB37" s="449"/>
      <c r="MIC37" s="449"/>
      <c r="MID37" s="449"/>
      <c r="MIE37" s="450"/>
      <c r="MIF37" s="451"/>
      <c r="MIG37" s="451"/>
      <c r="MIH37" s="451"/>
      <c r="MII37" s="449"/>
      <c r="MIJ37" s="452"/>
      <c r="MIK37" s="453"/>
      <c r="MIL37" s="454"/>
      <c r="MIM37" s="449"/>
      <c r="MIN37" s="453"/>
      <c r="MIO37" s="453"/>
      <c r="MIP37" s="450"/>
      <c r="MIQ37" s="454"/>
      <c r="MIR37" s="455"/>
      <c r="MIS37" s="453"/>
      <c r="MIT37" s="456"/>
      <c r="MIU37" s="453"/>
      <c r="MIV37" s="456"/>
      <c r="MIW37" s="454"/>
      <c r="MIX37" s="451"/>
      <c r="MIY37" s="454"/>
      <c r="MIZ37" s="450"/>
      <c r="MJA37" s="456"/>
      <c r="MJB37" s="456"/>
      <c r="MJC37" s="456"/>
      <c r="MJD37" s="456"/>
      <c r="MJE37" s="271"/>
      <c r="MJF37" s="451"/>
      <c r="MJG37" s="454"/>
      <c r="MJH37" s="451"/>
      <c r="MJI37" s="457"/>
      <c r="MJJ37" s="271"/>
      <c r="MJK37" s="451"/>
      <c r="MJL37" s="454"/>
      <c r="MJM37" s="451"/>
      <c r="MJN37" s="457"/>
      <c r="MJO37" s="451"/>
      <c r="MJP37" s="457"/>
      <c r="MJQ37" s="457"/>
      <c r="MJR37" s="457"/>
      <c r="MJS37" s="271"/>
      <c r="MJT37" s="271"/>
      <c r="MJU37" s="451"/>
      <c r="MJV37" s="454"/>
      <c r="MJW37" s="451"/>
      <c r="MJX37" s="454"/>
      <c r="MJY37" s="458"/>
      <c r="MJZ37" s="459"/>
      <c r="MKA37" s="460"/>
      <c r="MKB37" s="461"/>
      <c r="MKC37" s="462"/>
      <c r="MKD37" s="458"/>
      <c r="MKE37" s="451"/>
      <c r="MKF37" s="463"/>
      <c r="MKG37" s="451"/>
      <c r="MKH37" s="451"/>
      <c r="MKI37" s="453"/>
      <c r="MKK37" s="449"/>
      <c r="MKL37" s="449"/>
      <c r="MKM37" s="449"/>
      <c r="MKN37" s="450"/>
      <c r="MKO37" s="451"/>
      <c r="MKP37" s="451"/>
      <c r="MKQ37" s="451"/>
      <c r="MKR37" s="449"/>
      <c r="MKS37" s="452"/>
      <c r="MKT37" s="453"/>
      <c r="MKU37" s="454"/>
      <c r="MKV37" s="449"/>
      <c r="MKW37" s="453"/>
      <c r="MKX37" s="453"/>
      <c r="MKY37" s="450"/>
      <c r="MKZ37" s="454"/>
      <c r="MLA37" s="455"/>
      <c r="MLB37" s="453"/>
      <c r="MLC37" s="456"/>
      <c r="MLD37" s="453"/>
      <c r="MLE37" s="456"/>
      <c r="MLF37" s="454"/>
      <c r="MLG37" s="451"/>
      <c r="MLH37" s="454"/>
      <c r="MLI37" s="450"/>
      <c r="MLJ37" s="456"/>
      <c r="MLK37" s="456"/>
      <c r="MLL37" s="456"/>
      <c r="MLM37" s="456"/>
      <c r="MLN37" s="271"/>
      <c r="MLO37" s="451"/>
      <c r="MLP37" s="454"/>
      <c r="MLQ37" s="451"/>
      <c r="MLR37" s="457"/>
      <c r="MLS37" s="271"/>
      <c r="MLT37" s="451"/>
      <c r="MLU37" s="454"/>
      <c r="MLV37" s="451"/>
      <c r="MLW37" s="457"/>
      <c r="MLX37" s="451"/>
      <c r="MLY37" s="457"/>
      <c r="MLZ37" s="457"/>
      <c r="MMA37" s="457"/>
      <c r="MMB37" s="271"/>
      <c r="MMC37" s="271"/>
      <c r="MMD37" s="451"/>
      <c r="MME37" s="454"/>
      <c r="MMF37" s="451"/>
      <c r="MMG37" s="454"/>
      <c r="MMH37" s="458"/>
      <c r="MMI37" s="459"/>
      <c r="MMJ37" s="460"/>
      <c r="MMK37" s="461"/>
      <c r="MML37" s="462"/>
      <c r="MMM37" s="458"/>
      <c r="MMN37" s="451"/>
      <c r="MMO37" s="463"/>
      <c r="MMP37" s="451"/>
      <c r="MMQ37" s="451"/>
      <c r="MMR37" s="453"/>
      <c r="MMT37" s="449"/>
      <c r="MMU37" s="449"/>
      <c r="MMV37" s="449"/>
      <c r="MMW37" s="450"/>
      <c r="MMX37" s="451"/>
      <c r="MMY37" s="451"/>
      <c r="MMZ37" s="451"/>
      <c r="MNA37" s="449"/>
      <c r="MNB37" s="452"/>
      <c r="MNC37" s="453"/>
      <c r="MND37" s="454"/>
      <c r="MNE37" s="449"/>
      <c r="MNF37" s="453"/>
      <c r="MNG37" s="453"/>
      <c r="MNH37" s="450"/>
      <c r="MNI37" s="454"/>
      <c r="MNJ37" s="455"/>
      <c r="MNK37" s="453"/>
      <c r="MNL37" s="456"/>
      <c r="MNM37" s="453"/>
      <c r="MNN37" s="456"/>
      <c r="MNO37" s="454"/>
      <c r="MNP37" s="451"/>
      <c r="MNQ37" s="454"/>
      <c r="MNR37" s="450"/>
      <c r="MNS37" s="456"/>
      <c r="MNT37" s="456"/>
      <c r="MNU37" s="456"/>
      <c r="MNV37" s="456"/>
      <c r="MNW37" s="271"/>
      <c r="MNX37" s="451"/>
      <c r="MNY37" s="454"/>
      <c r="MNZ37" s="451"/>
      <c r="MOA37" s="457"/>
      <c r="MOB37" s="271"/>
      <c r="MOC37" s="451"/>
      <c r="MOD37" s="454"/>
      <c r="MOE37" s="451"/>
      <c r="MOF37" s="457"/>
      <c r="MOG37" s="451"/>
      <c r="MOH37" s="457"/>
      <c r="MOI37" s="457"/>
      <c r="MOJ37" s="457"/>
      <c r="MOK37" s="271"/>
      <c r="MOL37" s="271"/>
      <c r="MOM37" s="451"/>
      <c r="MON37" s="454"/>
      <c r="MOO37" s="451"/>
      <c r="MOP37" s="454"/>
      <c r="MOQ37" s="458"/>
      <c r="MOR37" s="459"/>
      <c r="MOS37" s="460"/>
      <c r="MOT37" s="461"/>
      <c r="MOU37" s="462"/>
      <c r="MOV37" s="458"/>
      <c r="MOW37" s="451"/>
      <c r="MOX37" s="463"/>
      <c r="MOY37" s="451"/>
      <c r="MOZ37" s="451"/>
      <c r="MPA37" s="453"/>
      <c r="MPC37" s="449"/>
      <c r="MPD37" s="449"/>
      <c r="MPE37" s="449"/>
      <c r="MPF37" s="450"/>
      <c r="MPG37" s="451"/>
      <c r="MPH37" s="451"/>
      <c r="MPI37" s="451"/>
      <c r="MPJ37" s="449"/>
      <c r="MPK37" s="452"/>
      <c r="MPL37" s="453"/>
      <c r="MPM37" s="454"/>
      <c r="MPN37" s="449"/>
      <c r="MPO37" s="453"/>
      <c r="MPP37" s="453"/>
      <c r="MPQ37" s="450"/>
      <c r="MPR37" s="454"/>
      <c r="MPS37" s="455"/>
      <c r="MPT37" s="453"/>
      <c r="MPU37" s="456"/>
      <c r="MPV37" s="453"/>
      <c r="MPW37" s="456"/>
      <c r="MPX37" s="454"/>
      <c r="MPY37" s="451"/>
      <c r="MPZ37" s="454"/>
      <c r="MQA37" s="450"/>
      <c r="MQB37" s="456"/>
      <c r="MQC37" s="456"/>
      <c r="MQD37" s="456"/>
      <c r="MQE37" s="456"/>
      <c r="MQF37" s="271"/>
      <c r="MQG37" s="451"/>
      <c r="MQH37" s="454"/>
      <c r="MQI37" s="451"/>
      <c r="MQJ37" s="457"/>
      <c r="MQK37" s="271"/>
      <c r="MQL37" s="451"/>
      <c r="MQM37" s="454"/>
      <c r="MQN37" s="451"/>
      <c r="MQO37" s="457"/>
      <c r="MQP37" s="451"/>
      <c r="MQQ37" s="457"/>
      <c r="MQR37" s="457"/>
      <c r="MQS37" s="457"/>
      <c r="MQT37" s="271"/>
      <c r="MQU37" s="271"/>
      <c r="MQV37" s="451"/>
      <c r="MQW37" s="454"/>
      <c r="MQX37" s="451"/>
      <c r="MQY37" s="454"/>
      <c r="MQZ37" s="458"/>
      <c r="MRA37" s="459"/>
      <c r="MRB37" s="460"/>
      <c r="MRC37" s="461"/>
      <c r="MRD37" s="462"/>
      <c r="MRE37" s="458"/>
      <c r="MRF37" s="451"/>
      <c r="MRG37" s="463"/>
      <c r="MRH37" s="451"/>
      <c r="MRI37" s="451"/>
      <c r="MRJ37" s="453"/>
      <c r="MRL37" s="449"/>
      <c r="MRM37" s="449"/>
      <c r="MRN37" s="449"/>
      <c r="MRO37" s="450"/>
      <c r="MRP37" s="451"/>
      <c r="MRQ37" s="451"/>
      <c r="MRR37" s="451"/>
      <c r="MRS37" s="449"/>
      <c r="MRT37" s="452"/>
      <c r="MRU37" s="453"/>
      <c r="MRV37" s="454"/>
      <c r="MRW37" s="449"/>
      <c r="MRX37" s="453"/>
      <c r="MRY37" s="453"/>
      <c r="MRZ37" s="450"/>
      <c r="MSA37" s="454"/>
      <c r="MSB37" s="455"/>
      <c r="MSC37" s="453"/>
      <c r="MSD37" s="456"/>
      <c r="MSE37" s="453"/>
      <c r="MSF37" s="456"/>
      <c r="MSG37" s="454"/>
      <c r="MSH37" s="451"/>
      <c r="MSI37" s="454"/>
      <c r="MSJ37" s="450"/>
      <c r="MSK37" s="456"/>
      <c r="MSL37" s="456"/>
      <c r="MSM37" s="456"/>
      <c r="MSN37" s="456"/>
      <c r="MSO37" s="271"/>
      <c r="MSP37" s="451"/>
      <c r="MSQ37" s="454"/>
      <c r="MSR37" s="451"/>
      <c r="MSS37" s="457"/>
      <c r="MST37" s="271"/>
      <c r="MSU37" s="451"/>
      <c r="MSV37" s="454"/>
      <c r="MSW37" s="451"/>
      <c r="MSX37" s="457"/>
      <c r="MSY37" s="451"/>
      <c r="MSZ37" s="457"/>
      <c r="MTA37" s="457"/>
      <c r="MTB37" s="457"/>
      <c r="MTC37" s="271"/>
      <c r="MTD37" s="271"/>
      <c r="MTE37" s="451"/>
      <c r="MTF37" s="454"/>
      <c r="MTG37" s="451"/>
      <c r="MTH37" s="454"/>
      <c r="MTI37" s="458"/>
      <c r="MTJ37" s="459"/>
      <c r="MTK37" s="460"/>
      <c r="MTL37" s="461"/>
      <c r="MTM37" s="462"/>
      <c r="MTN37" s="458"/>
      <c r="MTO37" s="451"/>
      <c r="MTP37" s="463"/>
      <c r="MTQ37" s="451"/>
      <c r="MTR37" s="451"/>
      <c r="MTS37" s="453"/>
      <c r="MTU37" s="449"/>
      <c r="MTV37" s="449"/>
      <c r="MTW37" s="449"/>
      <c r="MTX37" s="450"/>
      <c r="MTY37" s="451"/>
      <c r="MTZ37" s="451"/>
      <c r="MUA37" s="451"/>
      <c r="MUB37" s="449"/>
      <c r="MUC37" s="452"/>
      <c r="MUD37" s="453"/>
      <c r="MUE37" s="454"/>
      <c r="MUF37" s="449"/>
      <c r="MUG37" s="453"/>
      <c r="MUH37" s="453"/>
      <c r="MUI37" s="450"/>
      <c r="MUJ37" s="454"/>
      <c r="MUK37" s="455"/>
      <c r="MUL37" s="453"/>
      <c r="MUM37" s="456"/>
      <c r="MUN37" s="453"/>
      <c r="MUO37" s="456"/>
      <c r="MUP37" s="454"/>
      <c r="MUQ37" s="451"/>
      <c r="MUR37" s="454"/>
      <c r="MUS37" s="450"/>
      <c r="MUT37" s="456"/>
      <c r="MUU37" s="456"/>
      <c r="MUV37" s="456"/>
      <c r="MUW37" s="456"/>
      <c r="MUX37" s="271"/>
      <c r="MUY37" s="451"/>
      <c r="MUZ37" s="454"/>
      <c r="MVA37" s="451"/>
      <c r="MVB37" s="457"/>
      <c r="MVC37" s="271"/>
      <c r="MVD37" s="451"/>
      <c r="MVE37" s="454"/>
      <c r="MVF37" s="451"/>
      <c r="MVG37" s="457"/>
      <c r="MVH37" s="451"/>
      <c r="MVI37" s="457"/>
      <c r="MVJ37" s="457"/>
      <c r="MVK37" s="457"/>
      <c r="MVL37" s="271"/>
      <c r="MVM37" s="271"/>
      <c r="MVN37" s="451"/>
      <c r="MVO37" s="454"/>
      <c r="MVP37" s="451"/>
      <c r="MVQ37" s="454"/>
      <c r="MVR37" s="458"/>
      <c r="MVS37" s="459"/>
      <c r="MVT37" s="460"/>
      <c r="MVU37" s="461"/>
      <c r="MVV37" s="462"/>
      <c r="MVW37" s="458"/>
      <c r="MVX37" s="451"/>
      <c r="MVY37" s="463"/>
      <c r="MVZ37" s="451"/>
      <c r="MWA37" s="451"/>
      <c r="MWB37" s="453"/>
      <c r="MWD37" s="449"/>
      <c r="MWE37" s="449"/>
      <c r="MWF37" s="449"/>
      <c r="MWG37" s="450"/>
      <c r="MWH37" s="451"/>
      <c r="MWI37" s="451"/>
      <c r="MWJ37" s="451"/>
      <c r="MWK37" s="449"/>
      <c r="MWL37" s="452"/>
      <c r="MWM37" s="453"/>
      <c r="MWN37" s="454"/>
      <c r="MWO37" s="449"/>
      <c r="MWP37" s="453"/>
      <c r="MWQ37" s="453"/>
      <c r="MWR37" s="450"/>
      <c r="MWS37" s="454"/>
      <c r="MWT37" s="455"/>
      <c r="MWU37" s="453"/>
      <c r="MWV37" s="456"/>
      <c r="MWW37" s="453"/>
      <c r="MWX37" s="456"/>
      <c r="MWY37" s="454"/>
      <c r="MWZ37" s="451"/>
      <c r="MXA37" s="454"/>
      <c r="MXB37" s="450"/>
      <c r="MXC37" s="456"/>
      <c r="MXD37" s="456"/>
      <c r="MXE37" s="456"/>
      <c r="MXF37" s="456"/>
      <c r="MXG37" s="271"/>
      <c r="MXH37" s="451"/>
      <c r="MXI37" s="454"/>
      <c r="MXJ37" s="451"/>
      <c r="MXK37" s="457"/>
      <c r="MXL37" s="271"/>
      <c r="MXM37" s="451"/>
      <c r="MXN37" s="454"/>
      <c r="MXO37" s="451"/>
      <c r="MXP37" s="457"/>
      <c r="MXQ37" s="451"/>
      <c r="MXR37" s="457"/>
      <c r="MXS37" s="457"/>
      <c r="MXT37" s="457"/>
      <c r="MXU37" s="271"/>
      <c r="MXV37" s="271"/>
      <c r="MXW37" s="451"/>
      <c r="MXX37" s="454"/>
      <c r="MXY37" s="451"/>
      <c r="MXZ37" s="454"/>
      <c r="MYA37" s="458"/>
      <c r="MYB37" s="459"/>
      <c r="MYC37" s="460"/>
      <c r="MYD37" s="461"/>
      <c r="MYE37" s="462"/>
      <c r="MYF37" s="458"/>
      <c r="MYG37" s="451"/>
      <c r="MYH37" s="463"/>
      <c r="MYI37" s="451"/>
      <c r="MYJ37" s="451"/>
      <c r="MYK37" s="453"/>
      <c r="MYM37" s="449"/>
      <c r="MYN37" s="449"/>
      <c r="MYO37" s="449"/>
      <c r="MYP37" s="450"/>
      <c r="MYQ37" s="451"/>
      <c r="MYR37" s="451"/>
      <c r="MYS37" s="451"/>
      <c r="MYT37" s="449"/>
      <c r="MYU37" s="452"/>
      <c r="MYV37" s="453"/>
      <c r="MYW37" s="454"/>
      <c r="MYX37" s="449"/>
      <c r="MYY37" s="453"/>
      <c r="MYZ37" s="453"/>
      <c r="MZA37" s="450"/>
      <c r="MZB37" s="454"/>
      <c r="MZC37" s="455"/>
      <c r="MZD37" s="453"/>
      <c r="MZE37" s="456"/>
      <c r="MZF37" s="453"/>
      <c r="MZG37" s="456"/>
      <c r="MZH37" s="454"/>
      <c r="MZI37" s="451"/>
      <c r="MZJ37" s="454"/>
      <c r="MZK37" s="450"/>
      <c r="MZL37" s="456"/>
      <c r="MZM37" s="456"/>
      <c r="MZN37" s="456"/>
      <c r="MZO37" s="456"/>
      <c r="MZP37" s="271"/>
      <c r="MZQ37" s="451"/>
      <c r="MZR37" s="454"/>
      <c r="MZS37" s="451"/>
      <c r="MZT37" s="457"/>
      <c r="MZU37" s="271"/>
      <c r="MZV37" s="451"/>
      <c r="MZW37" s="454"/>
      <c r="MZX37" s="451"/>
      <c r="MZY37" s="457"/>
      <c r="MZZ37" s="451"/>
      <c r="NAA37" s="457"/>
      <c r="NAB37" s="457"/>
      <c r="NAC37" s="457"/>
      <c r="NAD37" s="271"/>
      <c r="NAE37" s="271"/>
      <c r="NAF37" s="451"/>
      <c r="NAG37" s="454"/>
      <c r="NAH37" s="451"/>
      <c r="NAI37" s="454"/>
      <c r="NAJ37" s="458"/>
      <c r="NAK37" s="459"/>
      <c r="NAL37" s="460"/>
      <c r="NAM37" s="461"/>
      <c r="NAN37" s="462"/>
      <c r="NAO37" s="458"/>
      <c r="NAP37" s="451"/>
      <c r="NAQ37" s="463"/>
      <c r="NAR37" s="451"/>
      <c r="NAS37" s="451"/>
      <c r="NAT37" s="453"/>
      <c r="NAV37" s="449"/>
      <c r="NAW37" s="449"/>
      <c r="NAX37" s="449"/>
      <c r="NAY37" s="450"/>
      <c r="NAZ37" s="451"/>
      <c r="NBA37" s="451"/>
      <c r="NBB37" s="451"/>
      <c r="NBC37" s="449"/>
      <c r="NBD37" s="452"/>
      <c r="NBE37" s="453"/>
      <c r="NBF37" s="454"/>
      <c r="NBG37" s="449"/>
      <c r="NBH37" s="453"/>
      <c r="NBI37" s="453"/>
      <c r="NBJ37" s="450"/>
      <c r="NBK37" s="454"/>
      <c r="NBL37" s="455"/>
      <c r="NBM37" s="453"/>
      <c r="NBN37" s="456"/>
      <c r="NBO37" s="453"/>
      <c r="NBP37" s="456"/>
      <c r="NBQ37" s="454"/>
      <c r="NBR37" s="451"/>
      <c r="NBS37" s="454"/>
      <c r="NBT37" s="450"/>
      <c r="NBU37" s="456"/>
      <c r="NBV37" s="456"/>
      <c r="NBW37" s="456"/>
      <c r="NBX37" s="456"/>
      <c r="NBY37" s="271"/>
      <c r="NBZ37" s="451"/>
      <c r="NCA37" s="454"/>
      <c r="NCB37" s="451"/>
      <c r="NCC37" s="457"/>
      <c r="NCD37" s="271"/>
      <c r="NCE37" s="451"/>
      <c r="NCF37" s="454"/>
      <c r="NCG37" s="451"/>
      <c r="NCH37" s="457"/>
      <c r="NCI37" s="451"/>
      <c r="NCJ37" s="457"/>
      <c r="NCK37" s="457"/>
      <c r="NCL37" s="457"/>
      <c r="NCM37" s="271"/>
      <c r="NCN37" s="271"/>
      <c r="NCO37" s="451"/>
      <c r="NCP37" s="454"/>
      <c r="NCQ37" s="451"/>
      <c r="NCR37" s="454"/>
      <c r="NCS37" s="458"/>
      <c r="NCT37" s="459"/>
      <c r="NCU37" s="460"/>
      <c r="NCV37" s="461"/>
      <c r="NCW37" s="462"/>
      <c r="NCX37" s="458"/>
      <c r="NCY37" s="451"/>
      <c r="NCZ37" s="463"/>
      <c r="NDA37" s="451"/>
      <c r="NDB37" s="451"/>
      <c r="NDC37" s="453"/>
      <c r="NDE37" s="449"/>
      <c r="NDF37" s="449"/>
      <c r="NDG37" s="449"/>
      <c r="NDH37" s="450"/>
      <c r="NDI37" s="451"/>
      <c r="NDJ37" s="451"/>
      <c r="NDK37" s="451"/>
      <c r="NDL37" s="449"/>
      <c r="NDM37" s="452"/>
      <c r="NDN37" s="453"/>
      <c r="NDO37" s="454"/>
      <c r="NDP37" s="449"/>
      <c r="NDQ37" s="453"/>
      <c r="NDR37" s="453"/>
      <c r="NDS37" s="450"/>
      <c r="NDT37" s="454"/>
      <c r="NDU37" s="455"/>
      <c r="NDV37" s="453"/>
      <c r="NDW37" s="456"/>
      <c r="NDX37" s="453"/>
      <c r="NDY37" s="456"/>
      <c r="NDZ37" s="454"/>
      <c r="NEA37" s="451"/>
      <c r="NEB37" s="454"/>
      <c r="NEC37" s="450"/>
      <c r="NED37" s="456"/>
      <c r="NEE37" s="456"/>
      <c r="NEF37" s="456"/>
      <c r="NEG37" s="456"/>
      <c r="NEH37" s="271"/>
      <c r="NEI37" s="451"/>
      <c r="NEJ37" s="454"/>
      <c r="NEK37" s="451"/>
      <c r="NEL37" s="457"/>
      <c r="NEM37" s="271"/>
      <c r="NEN37" s="451"/>
      <c r="NEO37" s="454"/>
      <c r="NEP37" s="451"/>
      <c r="NEQ37" s="457"/>
      <c r="NER37" s="451"/>
      <c r="NES37" s="457"/>
      <c r="NET37" s="457"/>
      <c r="NEU37" s="457"/>
      <c r="NEV37" s="271"/>
      <c r="NEW37" s="271"/>
      <c r="NEX37" s="451"/>
      <c r="NEY37" s="454"/>
      <c r="NEZ37" s="451"/>
      <c r="NFA37" s="454"/>
      <c r="NFB37" s="458"/>
      <c r="NFC37" s="459"/>
      <c r="NFD37" s="460"/>
      <c r="NFE37" s="461"/>
      <c r="NFF37" s="462"/>
      <c r="NFG37" s="458"/>
      <c r="NFH37" s="451"/>
      <c r="NFI37" s="463"/>
      <c r="NFJ37" s="451"/>
      <c r="NFK37" s="451"/>
      <c r="NFL37" s="453"/>
      <c r="NFN37" s="449"/>
      <c r="NFO37" s="449"/>
      <c r="NFP37" s="449"/>
      <c r="NFQ37" s="450"/>
      <c r="NFR37" s="451"/>
      <c r="NFS37" s="451"/>
      <c r="NFT37" s="451"/>
      <c r="NFU37" s="449"/>
      <c r="NFV37" s="452"/>
      <c r="NFW37" s="453"/>
      <c r="NFX37" s="454"/>
      <c r="NFY37" s="449"/>
      <c r="NFZ37" s="453"/>
      <c r="NGA37" s="453"/>
      <c r="NGB37" s="450"/>
      <c r="NGC37" s="454"/>
      <c r="NGD37" s="455"/>
      <c r="NGE37" s="453"/>
      <c r="NGF37" s="456"/>
      <c r="NGG37" s="453"/>
      <c r="NGH37" s="456"/>
      <c r="NGI37" s="454"/>
      <c r="NGJ37" s="451"/>
      <c r="NGK37" s="454"/>
      <c r="NGL37" s="450"/>
      <c r="NGM37" s="456"/>
      <c r="NGN37" s="456"/>
      <c r="NGO37" s="456"/>
      <c r="NGP37" s="456"/>
      <c r="NGQ37" s="271"/>
      <c r="NGR37" s="451"/>
      <c r="NGS37" s="454"/>
      <c r="NGT37" s="451"/>
      <c r="NGU37" s="457"/>
      <c r="NGV37" s="271"/>
      <c r="NGW37" s="451"/>
      <c r="NGX37" s="454"/>
      <c r="NGY37" s="451"/>
      <c r="NGZ37" s="457"/>
      <c r="NHA37" s="451"/>
      <c r="NHB37" s="457"/>
      <c r="NHC37" s="457"/>
      <c r="NHD37" s="457"/>
      <c r="NHE37" s="271"/>
      <c r="NHF37" s="271"/>
      <c r="NHG37" s="451"/>
      <c r="NHH37" s="454"/>
      <c r="NHI37" s="451"/>
      <c r="NHJ37" s="454"/>
      <c r="NHK37" s="458"/>
      <c r="NHL37" s="459"/>
      <c r="NHM37" s="460"/>
      <c r="NHN37" s="461"/>
      <c r="NHO37" s="462"/>
      <c r="NHP37" s="458"/>
      <c r="NHQ37" s="451"/>
      <c r="NHR37" s="463"/>
      <c r="NHS37" s="451"/>
      <c r="NHT37" s="451"/>
      <c r="NHU37" s="453"/>
      <c r="NHW37" s="449"/>
      <c r="NHX37" s="449"/>
      <c r="NHY37" s="449"/>
      <c r="NHZ37" s="450"/>
      <c r="NIA37" s="451"/>
      <c r="NIB37" s="451"/>
      <c r="NIC37" s="451"/>
      <c r="NID37" s="449"/>
      <c r="NIE37" s="452"/>
      <c r="NIF37" s="453"/>
      <c r="NIG37" s="454"/>
      <c r="NIH37" s="449"/>
      <c r="NII37" s="453"/>
      <c r="NIJ37" s="453"/>
      <c r="NIK37" s="450"/>
      <c r="NIL37" s="454"/>
      <c r="NIM37" s="455"/>
      <c r="NIN37" s="453"/>
      <c r="NIO37" s="456"/>
      <c r="NIP37" s="453"/>
      <c r="NIQ37" s="456"/>
      <c r="NIR37" s="454"/>
      <c r="NIS37" s="451"/>
      <c r="NIT37" s="454"/>
      <c r="NIU37" s="450"/>
      <c r="NIV37" s="456"/>
      <c r="NIW37" s="456"/>
      <c r="NIX37" s="456"/>
      <c r="NIY37" s="456"/>
      <c r="NIZ37" s="271"/>
      <c r="NJA37" s="451"/>
      <c r="NJB37" s="454"/>
      <c r="NJC37" s="451"/>
      <c r="NJD37" s="457"/>
      <c r="NJE37" s="271"/>
      <c r="NJF37" s="451"/>
      <c r="NJG37" s="454"/>
      <c r="NJH37" s="451"/>
      <c r="NJI37" s="457"/>
      <c r="NJJ37" s="451"/>
      <c r="NJK37" s="457"/>
      <c r="NJL37" s="457"/>
      <c r="NJM37" s="457"/>
      <c r="NJN37" s="271"/>
      <c r="NJO37" s="271"/>
      <c r="NJP37" s="451"/>
      <c r="NJQ37" s="454"/>
      <c r="NJR37" s="451"/>
      <c r="NJS37" s="454"/>
      <c r="NJT37" s="458"/>
      <c r="NJU37" s="459"/>
      <c r="NJV37" s="460"/>
      <c r="NJW37" s="461"/>
      <c r="NJX37" s="462"/>
      <c r="NJY37" s="458"/>
      <c r="NJZ37" s="451"/>
      <c r="NKA37" s="463"/>
      <c r="NKB37" s="451"/>
      <c r="NKC37" s="451"/>
      <c r="NKD37" s="453"/>
      <c r="NKF37" s="449"/>
      <c r="NKG37" s="449"/>
      <c r="NKH37" s="449"/>
      <c r="NKI37" s="450"/>
      <c r="NKJ37" s="451"/>
      <c r="NKK37" s="451"/>
      <c r="NKL37" s="451"/>
      <c r="NKM37" s="449"/>
      <c r="NKN37" s="452"/>
      <c r="NKO37" s="453"/>
      <c r="NKP37" s="454"/>
      <c r="NKQ37" s="449"/>
      <c r="NKR37" s="453"/>
      <c r="NKS37" s="453"/>
      <c r="NKT37" s="450"/>
      <c r="NKU37" s="454"/>
      <c r="NKV37" s="455"/>
      <c r="NKW37" s="453"/>
      <c r="NKX37" s="456"/>
      <c r="NKY37" s="453"/>
      <c r="NKZ37" s="456"/>
      <c r="NLA37" s="454"/>
      <c r="NLB37" s="451"/>
      <c r="NLC37" s="454"/>
      <c r="NLD37" s="450"/>
      <c r="NLE37" s="456"/>
      <c r="NLF37" s="456"/>
      <c r="NLG37" s="456"/>
      <c r="NLH37" s="456"/>
      <c r="NLI37" s="271"/>
      <c r="NLJ37" s="451"/>
      <c r="NLK37" s="454"/>
      <c r="NLL37" s="451"/>
      <c r="NLM37" s="457"/>
      <c r="NLN37" s="271"/>
      <c r="NLO37" s="451"/>
      <c r="NLP37" s="454"/>
      <c r="NLQ37" s="451"/>
      <c r="NLR37" s="457"/>
      <c r="NLS37" s="451"/>
      <c r="NLT37" s="457"/>
      <c r="NLU37" s="457"/>
      <c r="NLV37" s="457"/>
      <c r="NLW37" s="271"/>
      <c r="NLX37" s="271"/>
      <c r="NLY37" s="451"/>
      <c r="NLZ37" s="454"/>
      <c r="NMA37" s="451"/>
      <c r="NMB37" s="454"/>
      <c r="NMC37" s="458"/>
      <c r="NMD37" s="459"/>
      <c r="NME37" s="460"/>
      <c r="NMF37" s="461"/>
      <c r="NMG37" s="462"/>
      <c r="NMH37" s="458"/>
      <c r="NMI37" s="451"/>
      <c r="NMJ37" s="463"/>
      <c r="NMK37" s="451"/>
      <c r="NML37" s="451"/>
      <c r="NMM37" s="453"/>
      <c r="NMO37" s="449"/>
      <c r="NMP37" s="449"/>
      <c r="NMQ37" s="449"/>
      <c r="NMR37" s="450"/>
      <c r="NMS37" s="451"/>
      <c r="NMT37" s="451"/>
      <c r="NMU37" s="451"/>
      <c r="NMV37" s="449"/>
      <c r="NMW37" s="452"/>
      <c r="NMX37" s="453"/>
      <c r="NMY37" s="454"/>
      <c r="NMZ37" s="449"/>
      <c r="NNA37" s="453"/>
      <c r="NNB37" s="453"/>
      <c r="NNC37" s="450"/>
      <c r="NND37" s="454"/>
      <c r="NNE37" s="455"/>
      <c r="NNF37" s="453"/>
      <c r="NNG37" s="456"/>
      <c r="NNH37" s="453"/>
      <c r="NNI37" s="456"/>
      <c r="NNJ37" s="454"/>
      <c r="NNK37" s="451"/>
      <c r="NNL37" s="454"/>
      <c r="NNM37" s="450"/>
      <c r="NNN37" s="456"/>
      <c r="NNO37" s="456"/>
      <c r="NNP37" s="456"/>
      <c r="NNQ37" s="456"/>
      <c r="NNR37" s="271"/>
      <c r="NNS37" s="451"/>
      <c r="NNT37" s="454"/>
      <c r="NNU37" s="451"/>
      <c r="NNV37" s="457"/>
      <c r="NNW37" s="271"/>
      <c r="NNX37" s="451"/>
      <c r="NNY37" s="454"/>
      <c r="NNZ37" s="451"/>
      <c r="NOA37" s="457"/>
      <c r="NOB37" s="451"/>
      <c r="NOC37" s="457"/>
      <c r="NOD37" s="457"/>
      <c r="NOE37" s="457"/>
      <c r="NOF37" s="271"/>
      <c r="NOG37" s="271"/>
      <c r="NOH37" s="451"/>
      <c r="NOI37" s="454"/>
      <c r="NOJ37" s="451"/>
      <c r="NOK37" s="454"/>
      <c r="NOL37" s="458"/>
      <c r="NOM37" s="459"/>
      <c r="NON37" s="460"/>
      <c r="NOO37" s="461"/>
      <c r="NOP37" s="462"/>
      <c r="NOQ37" s="458"/>
      <c r="NOR37" s="451"/>
      <c r="NOS37" s="463"/>
      <c r="NOT37" s="451"/>
      <c r="NOU37" s="451"/>
      <c r="NOV37" s="453"/>
      <c r="NOX37" s="449"/>
      <c r="NOY37" s="449"/>
      <c r="NOZ37" s="449"/>
      <c r="NPA37" s="450"/>
      <c r="NPB37" s="451"/>
      <c r="NPC37" s="451"/>
      <c r="NPD37" s="451"/>
      <c r="NPE37" s="449"/>
      <c r="NPF37" s="452"/>
      <c r="NPG37" s="453"/>
      <c r="NPH37" s="454"/>
      <c r="NPI37" s="449"/>
      <c r="NPJ37" s="453"/>
      <c r="NPK37" s="453"/>
      <c r="NPL37" s="450"/>
      <c r="NPM37" s="454"/>
      <c r="NPN37" s="455"/>
      <c r="NPO37" s="453"/>
      <c r="NPP37" s="456"/>
      <c r="NPQ37" s="453"/>
      <c r="NPR37" s="456"/>
      <c r="NPS37" s="454"/>
      <c r="NPT37" s="451"/>
      <c r="NPU37" s="454"/>
      <c r="NPV37" s="450"/>
      <c r="NPW37" s="456"/>
      <c r="NPX37" s="456"/>
      <c r="NPY37" s="456"/>
      <c r="NPZ37" s="456"/>
      <c r="NQA37" s="271"/>
      <c r="NQB37" s="451"/>
      <c r="NQC37" s="454"/>
      <c r="NQD37" s="451"/>
      <c r="NQE37" s="457"/>
      <c r="NQF37" s="271"/>
      <c r="NQG37" s="451"/>
      <c r="NQH37" s="454"/>
      <c r="NQI37" s="451"/>
      <c r="NQJ37" s="457"/>
      <c r="NQK37" s="451"/>
      <c r="NQL37" s="457"/>
      <c r="NQM37" s="457"/>
      <c r="NQN37" s="457"/>
      <c r="NQO37" s="271"/>
      <c r="NQP37" s="271"/>
      <c r="NQQ37" s="451"/>
      <c r="NQR37" s="454"/>
      <c r="NQS37" s="451"/>
      <c r="NQT37" s="454"/>
      <c r="NQU37" s="458"/>
      <c r="NQV37" s="459"/>
      <c r="NQW37" s="460"/>
      <c r="NQX37" s="461"/>
      <c r="NQY37" s="462"/>
      <c r="NQZ37" s="458"/>
      <c r="NRA37" s="451"/>
      <c r="NRB37" s="463"/>
      <c r="NRC37" s="451"/>
      <c r="NRD37" s="451"/>
      <c r="NRE37" s="453"/>
      <c r="NRG37" s="449"/>
      <c r="NRH37" s="449"/>
      <c r="NRI37" s="449"/>
      <c r="NRJ37" s="450"/>
      <c r="NRK37" s="451"/>
      <c r="NRL37" s="451"/>
      <c r="NRM37" s="451"/>
      <c r="NRN37" s="449"/>
      <c r="NRO37" s="452"/>
      <c r="NRP37" s="453"/>
      <c r="NRQ37" s="454"/>
      <c r="NRR37" s="449"/>
      <c r="NRS37" s="453"/>
      <c r="NRT37" s="453"/>
      <c r="NRU37" s="450"/>
      <c r="NRV37" s="454"/>
      <c r="NRW37" s="455"/>
      <c r="NRX37" s="453"/>
      <c r="NRY37" s="456"/>
      <c r="NRZ37" s="453"/>
      <c r="NSA37" s="456"/>
      <c r="NSB37" s="454"/>
      <c r="NSC37" s="451"/>
      <c r="NSD37" s="454"/>
      <c r="NSE37" s="450"/>
      <c r="NSF37" s="456"/>
      <c r="NSG37" s="456"/>
      <c r="NSH37" s="456"/>
      <c r="NSI37" s="456"/>
      <c r="NSJ37" s="271"/>
      <c r="NSK37" s="451"/>
      <c r="NSL37" s="454"/>
      <c r="NSM37" s="451"/>
      <c r="NSN37" s="457"/>
      <c r="NSO37" s="271"/>
      <c r="NSP37" s="451"/>
      <c r="NSQ37" s="454"/>
      <c r="NSR37" s="451"/>
      <c r="NSS37" s="457"/>
      <c r="NST37" s="451"/>
      <c r="NSU37" s="457"/>
      <c r="NSV37" s="457"/>
      <c r="NSW37" s="457"/>
      <c r="NSX37" s="271"/>
      <c r="NSY37" s="271"/>
      <c r="NSZ37" s="451"/>
      <c r="NTA37" s="454"/>
      <c r="NTB37" s="451"/>
      <c r="NTC37" s="454"/>
      <c r="NTD37" s="458"/>
      <c r="NTE37" s="459"/>
      <c r="NTF37" s="460"/>
      <c r="NTG37" s="461"/>
      <c r="NTH37" s="462"/>
      <c r="NTI37" s="458"/>
      <c r="NTJ37" s="451"/>
      <c r="NTK37" s="463"/>
      <c r="NTL37" s="451"/>
      <c r="NTM37" s="451"/>
      <c r="NTN37" s="453"/>
      <c r="NTP37" s="449"/>
      <c r="NTQ37" s="449"/>
      <c r="NTR37" s="449"/>
      <c r="NTS37" s="450"/>
      <c r="NTT37" s="451"/>
      <c r="NTU37" s="451"/>
      <c r="NTV37" s="451"/>
      <c r="NTW37" s="449"/>
      <c r="NTX37" s="452"/>
      <c r="NTY37" s="453"/>
      <c r="NTZ37" s="454"/>
      <c r="NUA37" s="449"/>
      <c r="NUB37" s="453"/>
      <c r="NUC37" s="453"/>
      <c r="NUD37" s="450"/>
      <c r="NUE37" s="454"/>
      <c r="NUF37" s="455"/>
      <c r="NUG37" s="453"/>
      <c r="NUH37" s="456"/>
      <c r="NUI37" s="453"/>
      <c r="NUJ37" s="456"/>
      <c r="NUK37" s="454"/>
      <c r="NUL37" s="451"/>
      <c r="NUM37" s="454"/>
      <c r="NUN37" s="450"/>
      <c r="NUO37" s="456"/>
      <c r="NUP37" s="456"/>
      <c r="NUQ37" s="456"/>
      <c r="NUR37" s="456"/>
      <c r="NUS37" s="271"/>
      <c r="NUT37" s="451"/>
      <c r="NUU37" s="454"/>
      <c r="NUV37" s="451"/>
      <c r="NUW37" s="457"/>
      <c r="NUX37" s="271"/>
      <c r="NUY37" s="451"/>
      <c r="NUZ37" s="454"/>
      <c r="NVA37" s="451"/>
      <c r="NVB37" s="457"/>
      <c r="NVC37" s="451"/>
      <c r="NVD37" s="457"/>
      <c r="NVE37" s="457"/>
      <c r="NVF37" s="457"/>
      <c r="NVG37" s="271"/>
      <c r="NVH37" s="271"/>
      <c r="NVI37" s="451"/>
      <c r="NVJ37" s="454"/>
      <c r="NVK37" s="451"/>
      <c r="NVL37" s="454"/>
      <c r="NVM37" s="458"/>
      <c r="NVN37" s="459"/>
      <c r="NVO37" s="460"/>
      <c r="NVP37" s="461"/>
      <c r="NVQ37" s="462"/>
      <c r="NVR37" s="458"/>
      <c r="NVS37" s="451"/>
      <c r="NVT37" s="463"/>
      <c r="NVU37" s="451"/>
      <c r="NVV37" s="451"/>
      <c r="NVW37" s="453"/>
      <c r="NVY37" s="449"/>
      <c r="NVZ37" s="449"/>
      <c r="NWA37" s="449"/>
      <c r="NWB37" s="450"/>
      <c r="NWC37" s="451"/>
      <c r="NWD37" s="451"/>
      <c r="NWE37" s="451"/>
      <c r="NWF37" s="449"/>
      <c r="NWG37" s="452"/>
      <c r="NWH37" s="453"/>
      <c r="NWI37" s="454"/>
      <c r="NWJ37" s="449"/>
      <c r="NWK37" s="453"/>
      <c r="NWL37" s="453"/>
      <c r="NWM37" s="450"/>
      <c r="NWN37" s="454"/>
      <c r="NWO37" s="455"/>
      <c r="NWP37" s="453"/>
      <c r="NWQ37" s="456"/>
      <c r="NWR37" s="453"/>
      <c r="NWS37" s="456"/>
      <c r="NWT37" s="454"/>
      <c r="NWU37" s="451"/>
      <c r="NWV37" s="454"/>
      <c r="NWW37" s="450"/>
      <c r="NWX37" s="456"/>
      <c r="NWY37" s="456"/>
      <c r="NWZ37" s="456"/>
      <c r="NXA37" s="456"/>
      <c r="NXB37" s="271"/>
      <c r="NXC37" s="451"/>
      <c r="NXD37" s="454"/>
      <c r="NXE37" s="451"/>
      <c r="NXF37" s="457"/>
      <c r="NXG37" s="271"/>
      <c r="NXH37" s="451"/>
      <c r="NXI37" s="454"/>
      <c r="NXJ37" s="451"/>
      <c r="NXK37" s="457"/>
      <c r="NXL37" s="451"/>
      <c r="NXM37" s="457"/>
      <c r="NXN37" s="457"/>
      <c r="NXO37" s="457"/>
      <c r="NXP37" s="271"/>
      <c r="NXQ37" s="271"/>
      <c r="NXR37" s="451"/>
      <c r="NXS37" s="454"/>
      <c r="NXT37" s="451"/>
      <c r="NXU37" s="454"/>
      <c r="NXV37" s="458"/>
      <c r="NXW37" s="459"/>
      <c r="NXX37" s="460"/>
      <c r="NXY37" s="461"/>
      <c r="NXZ37" s="462"/>
      <c r="NYA37" s="458"/>
      <c r="NYB37" s="451"/>
      <c r="NYC37" s="463"/>
      <c r="NYD37" s="451"/>
      <c r="NYE37" s="451"/>
      <c r="NYF37" s="453"/>
      <c r="NYH37" s="449"/>
      <c r="NYI37" s="449"/>
      <c r="NYJ37" s="449"/>
      <c r="NYK37" s="450"/>
      <c r="NYL37" s="451"/>
      <c r="NYM37" s="451"/>
      <c r="NYN37" s="451"/>
      <c r="NYO37" s="449"/>
      <c r="NYP37" s="452"/>
      <c r="NYQ37" s="453"/>
      <c r="NYR37" s="454"/>
      <c r="NYS37" s="449"/>
      <c r="NYT37" s="453"/>
      <c r="NYU37" s="453"/>
      <c r="NYV37" s="450"/>
      <c r="NYW37" s="454"/>
      <c r="NYX37" s="455"/>
      <c r="NYY37" s="453"/>
      <c r="NYZ37" s="456"/>
      <c r="NZA37" s="453"/>
      <c r="NZB37" s="456"/>
      <c r="NZC37" s="454"/>
      <c r="NZD37" s="451"/>
      <c r="NZE37" s="454"/>
      <c r="NZF37" s="450"/>
      <c r="NZG37" s="456"/>
      <c r="NZH37" s="456"/>
      <c r="NZI37" s="456"/>
      <c r="NZJ37" s="456"/>
      <c r="NZK37" s="271"/>
      <c r="NZL37" s="451"/>
      <c r="NZM37" s="454"/>
      <c r="NZN37" s="451"/>
      <c r="NZO37" s="457"/>
      <c r="NZP37" s="271"/>
      <c r="NZQ37" s="451"/>
      <c r="NZR37" s="454"/>
      <c r="NZS37" s="451"/>
      <c r="NZT37" s="457"/>
      <c r="NZU37" s="451"/>
      <c r="NZV37" s="457"/>
      <c r="NZW37" s="457"/>
      <c r="NZX37" s="457"/>
      <c r="NZY37" s="271"/>
      <c r="NZZ37" s="271"/>
      <c r="OAA37" s="451"/>
      <c r="OAB37" s="454"/>
      <c r="OAC37" s="451"/>
      <c r="OAD37" s="454"/>
      <c r="OAE37" s="458"/>
      <c r="OAF37" s="459"/>
      <c r="OAG37" s="460"/>
      <c r="OAH37" s="461"/>
      <c r="OAI37" s="462"/>
      <c r="OAJ37" s="458"/>
      <c r="OAK37" s="451"/>
      <c r="OAL37" s="463"/>
      <c r="OAM37" s="451"/>
      <c r="OAN37" s="451"/>
      <c r="OAO37" s="453"/>
      <c r="OAQ37" s="449"/>
      <c r="OAR37" s="449"/>
      <c r="OAS37" s="449"/>
      <c r="OAT37" s="450"/>
      <c r="OAU37" s="451"/>
      <c r="OAV37" s="451"/>
      <c r="OAW37" s="451"/>
      <c r="OAX37" s="449"/>
      <c r="OAY37" s="452"/>
      <c r="OAZ37" s="453"/>
      <c r="OBA37" s="454"/>
      <c r="OBB37" s="449"/>
      <c r="OBC37" s="453"/>
      <c r="OBD37" s="453"/>
      <c r="OBE37" s="450"/>
      <c r="OBF37" s="454"/>
      <c r="OBG37" s="455"/>
      <c r="OBH37" s="453"/>
      <c r="OBI37" s="456"/>
      <c r="OBJ37" s="453"/>
      <c r="OBK37" s="456"/>
      <c r="OBL37" s="454"/>
      <c r="OBM37" s="451"/>
      <c r="OBN37" s="454"/>
      <c r="OBO37" s="450"/>
      <c r="OBP37" s="456"/>
      <c r="OBQ37" s="456"/>
      <c r="OBR37" s="456"/>
      <c r="OBS37" s="456"/>
      <c r="OBT37" s="271"/>
      <c r="OBU37" s="451"/>
      <c r="OBV37" s="454"/>
      <c r="OBW37" s="451"/>
      <c r="OBX37" s="457"/>
      <c r="OBY37" s="271"/>
      <c r="OBZ37" s="451"/>
      <c r="OCA37" s="454"/>
      <c r="OCB37" s="451"/>
      <c r="OCC37" s="457"/>
      <c r="OCD37" s="451"/>
      <c r="OCE37" s="457"/>
      <c r="OCF37" s="457"/>
      <c r="OCG37" s="457"/>
      <c r="OCH37" s="271"/>
      <c r="OCI37" s="271"/>
      <c r="OCJ37" s="451"/>
      <c r="OCK37" s="454"/>
      <c r="OCL37" s="451"/>
      <c r="OCM37" s="454"/>
      <c r="OCN37" s="458"/>
      <c r="OCO37" s="459"/>
      <c r="OCP37" s="460"/>
      <c r="OCQ37" s="461"/>
      <c r="OCR37" s="462"/>
      <c r="OCS37" s="458"/>
      <c r="OCT37" s="451"/>
      <c r="OCU37" s="463"/>
      <c r="OCV37" s="451"/>
      <c r="OCW37" s="451"/>
      <c r="OCX37" s="453"/>
      <c r="OCZ37" s="449"/>
      <c r="ODA37" s="449"/>
      <c r="ODB37" s="449"/>
      <c r="ODC37" s="450"/>
      <c r="ODD37" s="451"/>
      <c r="ODE37" s="451"/>
      <c r="ODF37" s="451"/>
      <c r="ODG37" s="449"/>
      <c r="ODH37" s="452"/>
      <c r="ODI37" s="453"/>
      <c r="ODJ37" s="454"/>
      <c r="ODK37" s="449"/>
      <c r="ODL37" s="453"/>
      <c r="ODM37" s="453"/>
      <c r="ODN37" s="450"/>
      <c r="ODO37" s="454"/>
      <c r="ODP37" s="455"/>
      <c r="ODQ37" s="453"/>
      <c r="ODR37" s="456"/>
      <c r="ODS37" s="453"/>
      <c r="ODT37" s="456"/>
      <c r="ODU37" s="454"/>
      <c r="ODV37" s="451"/>
      <c r="ODW37" s="454"/>
      <c r="ODX37" s="450"/>
      <c r="ODY37" s="456"/>
      <c r="ODZ37" s="456"/>
      <c r="OEA37" s="456"/>
      <c r="OEB37" s="456"/>
      <c r="OEC37" s="271"/>
      <c r="OED37" s="451"/>
      <c r="OEE37" s="454"/>
      <c r="OEF37" s="451"/>
      <c r="OEG37" s="457"/>
      <c r="OEH37" s="271"/>
      <c r="OEI37" s="451"/>
      <c r="OEJ37" s="454"/>
      <c r="OEK37" s="451"/>
      <c r="OEL37" s="457"/>
      <c r="OEM37" s="451"/>
      <c r="OEN37" s="457"/>
      <c r="OEO37" s="457"/>
      <c r="OEP37" s="457"/>
      <c r="OEQ37" s="271"/>
      <c r="OER37" s="271"/>
      <c r="OES37" s="451"/>
      <c r="OET37" s="454"/>
      <c r="OEU37" s="451"/>
      <c r="OEV37" s="454"/>
      <c r="OEW37" s="458"/>
      <c r="OEX37" s="459"/>
      <c r="OEY37" s="460"/>
      <c r="OEZ37" s="461"/>
      <c r="OFA37" s="462"/>
      <c r="OFB37" s="458"/>
      <c r="OFC37" s="451"/>
      <c r="OFD37" s="463"/>
      <c r="OFE37" s="451"/>
      <c r="OFF37" s="451"/>
      <c r="OFG37" s="453"/>
      <c r="OFI37" s="449"/>
      <c r="OFJ37" s="449"/>
      <c r="OFK37" s="449"/>
      <c r="OFL37" s="450"/>
      <c r="OFM37" s="451"/>
      <c r="OFN37" s="451"/>
      <c r="OFO37" s="451"/>
      <c r="OFP37" s="449"/>
      <c r="OFQ37" s="452"/>
      <c r="OFR37" s="453"/>
      <c r="OFS37" s="454"/>
      <c r="OFT37" s="449"/>
      <c r="OFU37" s="453"/>
      <c r="OFV37" s="453"/>
      <c r="OFW37" s="450"/>
      <c r="OFX37" s="454"/>
      <c r="OFY37" s="455"/>
      <c r="OFZ37" s="453"/>
      <c r="OGA37" s="456"/>
      <c r="OGB37" s="453"/>
      <c r="OGC37" s="456"/>
      <c r="OGD37" s="454"/>
      <c r="OGE37" s="451"/>
      <c r="OGF37" s="454"/>
      <c r="OGG37" s="450"/>
      <c r="OGH37" s="456"/>
      <c r="OGI37" s="456"/>
      <c r="OGJ37" s="456"/>
      <c r="OGK37" s="456"/>
      <c r="OGL37" s="271"/>
      <c r="OGM37" s="451"/>
      <c r="OGN37" s="454"/>
      <c r="OGO37" s="451"/>
      <c r="OGP37" s="457"/>
      <c r="OGQ37" s="271"/>
      <c r="OGR37" s="451"/>
      <c r="OGS37" s="454"/>
      <c r="OGT37" s="451"/>
      <c r="OGU37" s="457"/>
      <c r="OGV37" s="451"/>
      <c r="OGW37" s="457"/>
      <c r="OGX37" s="457"/>
      <c r="OGY37" s="457"/>
      <c r="OGZ37" s="271"/>
      <c r="OHA37" s="271"/>
      <c r="OHB37" s="451"/>
      <c r="OHC37" s="454"/>
      <c r="OHD37" s="451"/>
      <c r="OHE37" s="454"/>
      <c r="OHF37" s="458"/>
      <c r="OHG37" s="459"/>
      <c r="OHH37" s="460"/>
      <c r="OHI37" s="461"/>
      <c r="OHJ37" s="462"/>
      <c r="OHK37" s="458"/>
      <c r="OHL37" s="451"/>
      <c r="OHM37" s="463"/>
      <c r="OHN37" s="451"/>
      <c r="OHO37" s="451"/>
      <c r="OHP37" s="453"/>
      <c r="OHR37" s="449"/>
      <c r="OHS37" s="449"/>
      <c r="OHT37" s="449"/>
      <c r="OHU37" s="450"/>
      <c r="OHV37" s="451"/>
      <c r="OHW37" s="451"/>
      <c r="OHX37" s="451"/>
      <c r="OHY37" s="449"/>
      <c r="OHZ37" s="452"/>
      <c r="OIA37" s="453"/>
      <c r="OIB37" s="454"/>
      <c r="OIC37" s="449"/>
      <c r="OID37" s="453"/>
      <c r="OIE37" s="453"/>
      <c r="OIF37" s="450"/>
      <c r="OIG37" s="454"/>
      <c r="OIH37" s="455"/>
      <c r="OII37" s="453"/>
      <c r="OIJ37" s="456"/>
      <c r="OIK37" s="453"/>
      <c r="OIL37" s="456"/>
      <c r="OIM37" s="454"/>
      <c r="OIN37" s="451"/>
      <c r="OIO37" s="454"/>
      <c r="OIP37" s="450"/>
      <c r="OIQ37" s="456"/>
      <c r="OIR37" s="456"/>
      <c r="OIS37" s="456"/>
      <c r="OIT37" s="456"/>
      <c r="OIU37" s="271"/>
      <c r="OIV37" s="451"/>
      <c r="OIW37" s="454"/>
      <c r="OIX37" s="451"/>
      <c r="OIY37" s="457"/>
      <c r="OIZ37" s="271"/>
      <c r="OJA37" s="451"/>
      <c r="OJB37" s="454"/>
      <c r="OJC37" s="451"/>
      <c r="OJD37" s="457"/>
      <c r="OJE37" s="451"/>
      <c r="OJF37" s="457"/>
      <c r="OJG37" s="457"/>
      <c r="OJH37" s="457"/>
      <c r="OJI37" s="271"/>
      <c r="OJJ37" s="271"/>
      <c r="OJK37" s="451"/>
      <c r="OJL37" s="454"/>
      <c r="OJM37" s="451"/>
      <c r="OJN37" s="454"/>
      <c r="OJO37" s="458"/>
      <c r="OJP37" s="459"/>
      <c r="OJQ37" s="460"/>
      <c r="OJR37" s="461"/>
      <c r="OJS37" s="462"/>
      <c r="OJT37" s="458"/>
      <c r="OJU37" s="451"/>
      <c r="OJV37" s="463"/>
      <c r="OJW37" s="451"/>
      <c r="OJX37" s="451"/>
      <c r="OJY37" s="453"/>
      <c r="OKA37" s="449"/>
      <c r="OKB37" s="449"/>
      <c r="OKC37" s="449"/>
      <c r="OKD37" s="450"/>
      <c r="OKE37" s="451"/>
      <c r="OKF37" s="451"/>
      <c r="OKG37" s="451"/>
      <c r="OKH37" s="449"/>
      <c r="OKI37" s="452"/>
      <c r="OKJ37" s="453"/>
      <c r="OKK37" s="454"/>
      <c r="OKL37" s="449"/>
      <c r="OKM37" s="453"/>
      <c r="OKN37" s="453"/>
      <c r="OKO37" s="450"/>
      <c r="OKP37" s="454"/>
      <c r="OKQ37" s="455"/>
      <c r="OKR37" s="453"/>
      <c r="OKS37" s="456"/>
      <c r="OKT37" s="453"/>
      <c r="OKU37" s="456"/>
      <c r="OKV37" s="454"/>
      <c r="OKW37" s="451"/>
      <c r="OKX37" s="454"/>
      <c r="OKY37" s="450"/>
      <c r="OKZ37" s="456"/>
      <c r="OLA37" s="456"/>
      <c r="OLB37" s="456"/>
      <c r="OLC37" s="456"/>
      <c r="OLD37" s="271"/>
      <c r="OLE37" s="451"/>
      <c r="OLF37" s="454"/>
      <c r="OLG37" s="451"/>
      <c r="OLH37" s="457"/>
      <c r="OLI37" s="271"/>
      <c r="OLJ37" s="451"/>
      <c r="OLK37" s="454"/>
      <c r="OLL37" s="451"/>
      <c r="OLM37" s="457"/>
      <c r="OLN37" s="451"/>
      <c r="OLO37" s="457"/>
      <c r="OLP37" s="457"/>
      <c r="OLQ37" s="457"/>
      <c r="OLR37" s="271"/>
      <c r="OLS37" s="271"/>
      <c r="OLT37" s="451"/>
      <c r="OLU37" s="454"/>
      <c r="OLV37" s="451"/>
      <c r="OLW37" s="454"/>
      <c r="OLX37" s="458"/>
      <c r="OLY37" s="459"/>
      <c r="OLZ37" s="460"/>
      <c r="OMA37" s="461"/>
      <c r="OMB37" s="462"/>
      <c r="OMC37" s="458"/>
      <c r="OMD37" s="451"/>
      <c r="OME37" s="463"/>
      <c r="OMF37" s="451"/>
      <c r="OMG37" s="451"/>
      <c r="OMH37" s="453"/>
      <c r="OMJ37" s="449"/>
      <c r="OMK37" s="449"/>
      <c r="OML37" s="449"/>
      <c r="OMM37" s="450"/>
      <c r="OMN37" s="451"/>
      <c r="OMO37" s="451"/>
      <c r="OMP37" s="451"/>
      <c r="OMQ37" s="449"/>
      <c r="OMR37" s="452"/>
      <c r="OMS37" s="453"/>
      <c r="OMT37" s="454"/>
      <c r="OMU37" s="449"/>
      <c r="OMV37" s="453"/>
      <c r="OMW37" s="453"/>
      <c r="OMX37" s="450"/>
      <c r="OMY37" s="454"/>
      <c r="OMZ37" s="455"/>
      <c r="ONA37" s="453"/>
      <c r="ONB37" s="456"/>
      <c r="ONC37" s="453"/>
      <c r="OND37" s="456"/>
      <c r="ONE37" s="454"/>
      <c r="ONF37" s="451"/>
      <c r="ONG37" s="454"/>
      <c r="ONH37" s="450"/>
      <c r="ONI37" s="456"/>
      <c r="ONJ37" s="456"/>
      <c r="ONK37" s="456"/>
      <c r="ONL37" s="456"/>
      <c r="ONM37" s="271"/>
      <c r="ONN37" s="451"/>
      <c r="ONO37" s="454"/>
      <c r="ONP37" s="451"/>
      <c r="ONQ37" s="457"/>
      <c r="ONR37" s="271"/>
      <c r="ONS37" s="451"/>
      <c r="ONT37" s="454"/>
      <c r="ONU37" s="451"/>
      <c r="ONV37" s="457"/>
      <c r="ONW37" s="451"/>
      <c r="ONX37" s="457"/>
      <c r="ONY37" s="457"/>
      <c r="ONZ37" s="457"/>
      <c r="OOA37" s="271"/>
      <c r="OOB37" s="271"/>
      <c r="OOC37" s="451"/>
      <c r="OOD37" s="454"/>
      <c r="OOE37" s="451"/>
      <c r="OOF37" s="454"/>
      <c r="OOG37" s="458"/>
      <c r="OOH37" s="459"/>
      <c r="OOI37" s="460"/>
      <c r="OOJ37" s="461"/>
      <c r="OOK37" s="462"/>
      <c r="OOL37" s="458"/>
      <c r="OOM37" s="451"/>
      <c r="OON37" s="463"/>
      <c r="OOO37" s="451"/>
      <c r="OOP37" s="451"/>
      <c r="OOQ37" s="453"/>
      <c r="OOS37" s="449"/>
      <c r="OOT37" s="449"/>
      <c r="OOU37" s="449"/>
      <c r="OOV37" s="450"/>
      <c r="OOW37" s="451"/>
      <c r="OOX37" s="451"/>
      <c r="OOY37" s="451"/>
      <c r="OOZ37" s="449"/>
      <c r="OPA37" s="452"/>
      <c r="OPB37" s="453"/>
      <c r="OPC37" s="454"/>
      <c r="OPD37" s="449"/>
      <c r="OPE37" s="453"/>
      <c r="OPF37" s="453"/>
      <c r="OPG37" s="450"/>
      <c r="OPH37" s="454"/>
      <c r="OPI37" s="455"/>
      <c r="OPJ37" s="453"/>
      <c r="OPK37" s="456"/>
      <c r="OPL37" s="453"/>
      <c r="OPM37" s="456"/>
      <c r="OPN37" s="454"/>
      <c r="OPO37" s="451"/>
      <c r="OPP37" s="454"/>
      <c r="OPQ37" s="450"/>
      <c r="OPR37" s="456"/>
      <c r="OPS37" s="456"/>
      <c r="OPT37" s="456"/>
      <c r="OPU37" s="456"/>
      <c r="OPV37" s="271"/>
      <c r="OPW37" s="451"/>
      <c r="OPX37" s="454"/>
      <c r="OPY37" s="451"/>
      <c r="OPZ37" s="457"/>
      <c r="OQA37" s="271"/>
      <c r="OQB37" s="451"/>
      <c r="OQC37" s="454"/>
      <c r="OQD37" s="451"/>
      <c r="OQE37" s="457"/>
      <c r="OQF37" s="451"/>
      <c r="OQG37" s="457"/>
      <c r="OQH37" s="457"/>
      <c r="OQI37" s="457"/>
      <c r="OQJ37" s="271"/>
      <c r="OQK37" s="271"/>
      <c r="OQL37" s="451"/>
      <c r="OQM37" s="454"/>
      <c r="OQN37" s="451"/>
      <c r="OQO37" s="454"/>
      <c r="OQP37" s="458"/>
      <c r="OQQ37" s="459"/>
      <c r="OQR37" s="460"/>
      <c r="OQS37" s="461"/>
      <c r="OQT37" s="462"/>
      <c r="OQU37" s="458"/>
      <c r="OQV37" s="451"/>
      <c r="OQW37" s="463"/>
      <c r="OQX37" s="451"/>
      <c r="OQY37" s="451"/>
      <c r="OQZ37" s="453"/>
      <c r="ORB37" s="449"/>
      <c r="ORC37" s="449"/>
      <c r="ORD37" s="449"/>
      <c r="ORE37" s="450"/>
      <c r="ORF37" s="451"/>
      <c r="ORG37" s="451"/>
      <c r="ORH37" s="451"/>
      <c r="ORI37" s="449"/>
      <c r="ORJ37" s="452"/>
      <c r="ORK37" s="453"/>
      <c r="ORL37" s="454"/>
      <c r="ORM37" s="449"/>
      <c r="ORN37" s="453"/>
      <c r="ORO37" s="453"/>
      <c r="ORP37" s="450"/>
      <c r="ORQ37" s="454"/>
      <c r="ORR37" s="455"/>
      <c r="ORS37" s="453"/>
      <c r="ORT37" s="456"/>
      <c r="ORU37" s="453"/>
      <c r="ORV37" s="456"/>
      <c r="ORW37" s="454"/>
      <c r="ORX37" s="451"/>
      <c r="ORY37" s="454"/>
      <c r="ORZ37" s="450"/>
      <c r="OSA37" s="456"/>
      <c r="OSB37" s="456"/>
      <c r="OSC37" s="456"/>
      <c r="OSD37" s="456"/>
      <c r="OSE37" s="271"/>
      <c r="OSF37" s="451"/>
      <c r="OSG37" s="454"/>
      <c r="OSH37" s="451"/>
      <c r="OSI37" s="457"/>
      <c r="OSJ37" s="271"/>
      <c r="OSK37" s="451"/>
      <c r="OSL37" s="454"/>
      <c r="OSM37" s="451"/>
      <c r="OSN37" s="457"/>
      <c r="OSO37" s="451"/>
      <c r="OSP37" s="457"/>
      <c r="OSQ37" s="457"/>
      <c r="OSR37" s="457"/>
      <c r="OSS37" s="271"/>
      <c r="OST37" s="271"/>
      <c r="OSU37" s="451"/>
      <c r="OSV37" s="454"/>
      <c r="OSW37" s="451"/>
      <c r="OSX37" s="454"/>
      <c r="OSY37" s="458"/>
      <c r="OSZ37" s="459"/>
      <c r="OTA37" s="460"/>
      <c r="OTB37" s="461"/>
      <c r="OTC37" s="462"/>
      <c r="OTD37" s="458"/>
      <c r="OTE37" s="451"/>
      <c r="OTF37" s="463"/>
      <c r="OTG37" s="451"/>
      <c r="OTH37" s="451"/>
      <c r="OTI37" s="453"/>
      <c r="OTK37" s="449"/>
      <c r="OTL37" s="449"/>
      <c r="OTM37" s="449"/>
      <c r="OTN37" s="450"/>
      <c r="OTO37" s="451"/>
      <c r="OTP37" s="451"/>
      <c r="OTQ37" s="451"/>
      <c r="OTR37" s="449"/>
      <c r="OTS37" s="452"/>
      <c r="OTT37" s="453"/>
      <c r="OTU37" s="454"/>
      <c r="OTV37" s="449"/>
      <c r="OTW37" s="453"/>
      <c r="OTX37" s="453"/>
      <c r="OTY37" s="450"/>
      <c r="OTZ37" s="454"/>
      <c r="OUA37" s="455"/>
      <c r="OUB37" s="453"/>
      <c r="OUC37" s="456"/>
      <c r="OUD37" s="453"/>
      <c r="OUE37" s="456"/>
      <c r="OUF37" s="454"/>
      <c r="OUG37" s="451"/>
      <c r="OUH37" s="454"/>
      <c r="OUI37" s="450"/>
      <c r="OUJ37" s="456"/>
      <c r="OUK37" s="456"/>
      <c r="OUL37" s="456"/>
      <c r="OUM37" s="456"/>
      <c r="OUN37" s="271"/>
      <c r="OUO37" s="451"/>
      <c r="OUP37" s="454"/>
      <c r="OUQ37" s="451"/>
      <c r="OUR37" s="457"/>
      <c r="OUS37" s="271"/>
      <c r="OUT37" s="451"/>
      <c r="OUU37" s="454"/>
      <c r="OUV37" s="451"/>
      <c r="OUW37" s="457"/>
      <c r="OUX37" s="451"/>
      <c r="OUY37" s="457"/>
      <c r="OUZ37" s="457"/>
      <c r="OVA37" s="457"/>
      <c r="OVB37" s="271"/>
      <c r="OVC37" s="271"/>
      <c r="OVD37" s="451"/>
      <c r="OVE37" s="454"/>
      <c r="OVF37" s="451"/>
      <c r="OVG37" s="454"/>
      <c r="OVH37" s="458"/>
      <c r="OVI37" s="459"/>
      <c r="OVJ37" s="460"/>
      <c r="OVK37" s="461"/>
      <c r="OVL37" s="462"/>
      <c r="OVM37" s="458"/>
      <c r="OVN37" s="451"/>
      <c r="OVO37" s="463"/>
      <c r="OVP37" s="451"/>
      <c r="OVQ37" s="451"/>
      <c r="OVR37" s="453"/>
      <c r="OVT37" s="449"/>
      <c r="OVU37" s="449"/>
      <c r="OVV37" s="449"/>
      <c r="OVW37" s="450"/>
      <c r="OVX37" s="451"/>
      <c r="OVY37" s="451"/>
      <c r="OVZ37" s="451"/>
      <c r="OWA37" s="449"/>
      <c r="OWB37" s="452"/>
      <c r="OWC37" s="453"/>
      <c r="OWD37" s="454"/>
      <c r="OWE37" s="449"/>
      <c r="OWF37" s="453"/>
      <c r="OWG37" s="453"/>
      <c r="OWH37" s="450"/>
      <c r="OWI37" s="454"/>
      <c r="OWJ37" s="455"/>
      <c r="OWK37" s="453"/>
      <c r="OWL37" s="456"/>
      <c r="OWM37" s="453"/>
      <c r="OWN37" s="456"/>
      <c r="OWO37" s="454"/>
      <c r="OWP37" s="451"/>
      <c r="OWQ37" s="454"/>
      <c r="OWR37" s="450"/>
      <c r="OWS37" s="456"/>
      <c r="OWT37" s="456"/>
      <c r="OWU37" s="456"/>
      <c r="OWV37" s="456"/>
      <c r="OWW37" s="271"/>
      <c r="OWX37" s="451"/>
      <c r="OWY37" s="454"/>
      <c r="OWZ37" s="451"/>
      <c r="OXA37" s="457"/>
      <c r="OXB37" s="271"/>
      <c r="OXC37" s="451"/>
      <c r="OXD37" s="454"/>
      <c r="OXE37" s="451"/>
      <c r="OXF37" s="457"/>
      <c r="OXG37" s="451"/>
      <c r="OXH37" s="457"/>
      <c r="OXI37" s="457"/>
      <c r="OXJ37" s="457"/>
      <c r="OXK37" s="271"/>
      <c r="OXL37" s="271"/>
      <c r="OXM37" s="451"/>
      <c r="OXN37" s="454"/>
      <c r="OXO37" s="451"/>
      <c r="OXP37" s="454"/>
      <c r="OXQ37" s="458"/>
      <c r="OXR37" s="459"/>
      <c r="OXS37" s="460"/>
      <c r="OXT37" s="461"/>
      <c r="OXU37" s="462"/>
      <c r="OXV37" s="458"/>
      <c r="OXW37" s="451"/>
      <c r="OXX37" s="463"/>
      <c r="OXY37" s="451"/>
      <c r="OXZ37" s="451"/>
      <c r="OYA37" s="453"/>
      <c r="OYC37" s="449"/>
      <c r="OYD37" s="449"/>
      <c r="OYE37" s="449"/>
      <c r="OYF37" s="450"/>
      <c r="OYG37" s="451"/>
      <c r="OYH37" s="451"/>
      <c r="OYI37" s="451"/>
      <c r="OYJ37" s="449"/>
      <c r="OYK37" s="452"/>
      <c r="OYL37" s="453"/>
      <c r="OYM37" s="454"/>
      <c r="OYN37" s="449"/>
      <c r="OYO37" s="453"/>
      <c r="OYP37" s="453"/>
      <c r="OYQ37" s="450"/>
      <c r="OYR37" s="454"/>
      <c r="OYS37" s="455"/>
      <c r="OYT37" s="453"/>
      <c r="OYU37" s="456"/>
      <c r="OYV37" s="453"/>
      <c r="OYW37" s="456"/>
      <c r="OYX37" s="454"/>
      <c r="OYY37" s="451"/>
      <c r="OYZ37" s="454"/>
      <c r="OZA37" s="450"/>
      <c r="OZB37" s="456"/>
      <c r="OZC37" s="456"/>
      <c r="OZD37" s="456"/>
      <c r="OZE37" s="456"/>
      <c r="OZF37" s="271"/>
      <c r="OZG37" s="451"/>
      <c r="OZH37" s="454"/>
      <c r="OZI37" s="451"/>
      <c r="OZJ37" s="457"/>
      <c r="OZK37" s="271"/>
      <c r="OZL37" s="451"/>
      <c r="OZM37" s="454"/>
      <c r="OZN37" s="451"/>
      <c r="OZO37" s="457"/>
      <c r="OZP37" s="451"/>
      <c r="OZQ37" s="457"/>
      <c r="OZR37" s="457"/>
      <c r="OZS37" s="457"/>
      <c r="OZT37" s="271"/>
      <c r="OZU37" s="271"/>
      <c r="OZV37" s="451"/>
      <c r="OZW37" s="454"/>
      <c r="OZX37" s="451"/>
      <c r="OZY37" s="454"/>
      <c r="OZZ37" s="458"/>
      <c r="PAA37" s="459"/>
      <c r="PAB37" s="460"/>
      <c r="PAC37" s="461"/>
      <c r="PAD37" s="462"/>
      <c r="PAE37" s="458"/>
      <c r="PAF37" s="451"/>
      <c r="PAG37" s="463"/>
      <c r="PAH37" s="451"/>
      <c r="PAI37" s="451"/>
      <c r="PAJ37" s="453"/>
      <c r="PAL37" s="449"/>
      <c r="PAM37" s="449"/>
      <c r="PAN37" s="449"/>
      <c r="PAO37" s="450"/>
      <c r="PAP37" s="451"/>
      <c r="PAQ37" s="451"/>
      <c r="PAR37" s="451"/>
      <c r="PAS37" s="449"/>
      <c r="PAT37" s="452"/>
      <c r="PAU37" s="453"/>
      <c r="PAV37" s="454"/>
      <c r="PAW37" s="449"/>
      <c r="PAX37" s="453"/>
      <c r="PAY37" s="453"/>
      <c r="PAZ37" s="450"/>
      <c r="PBA37" s="454"/>
      <c r="PBB37" s="455"/>
      <c r="PBC37" s="453"/>
      <c r="PBD37" s="456"/>
      <c r="PBE37" s="453"/>
      <c r="PBF37" s="456"/>
      <c r="PBG37" s="454"/>
      <c r="PBH37" s="451"/>
      <c r="PBI37" s="454"/>
      <c r="PBJ37" s="450"/>
      <c r="PBK37" s="456"/>
      <c r="PBL37" s="456"/>
      <c r="PBM37" s="456"/>
      <c r="PBN37" s="456"/>
      <c r="PBO37" s="271"/>
      <c r="PBP37" s="451"/>
      <c r="PBQ37" s="454"/>
      <c r="PBR37" s="451"/>
      <c r="PBS37" s="457"/>
      <c r="PBT37" s="271"/>
      <c r="PBU37" s="451"/>
      <c r="PBV37" s="454"/>
      <c r="PBW37" s="451"/>
      <c r="PBX37" s="457"/>
      <c r="PBY37" s="451"/>
      <c r="PBZ37" s="457"/>
      <c r="PCA37" s="457"/>
      <c r="PCB37" s="457"/>
      <c r="PCC37" s="271"/>
      <c r="PCD37" s="271"/>
      <c r="PCE37" s="451"/>
      <c r="PCF37" s="454"/>
      <c r="PCG37" s="451"/>
      <c r="PCH37" s="454"/>
      <c r="PCI37" s="458"/>
      <c r="PCJ37" s="459"/>
      <c r="PCK37" s="460"/>
      <c r="PCL37" s="461"/>
      <c r="PCM37" s="462"/>
      <c r="PCN37" s="458"/>
      <c r="PCO37" s="451"/>
      <c r="PCP37" s="463"/>
      <c r="PCQ37" s="451"/>
      <c r="PCR37" s="451"/>
      <c r="PCS37" s="453"/>
      <c r="PCU37" s="449"/>
      <c r="PCV37" s="449"/>
      <c r="PCW37" s="449"/>
      <c r="PCX37" s="450"/>
      <c r="PCY37" s="451"/>
      <c r="PCZ37" s="451"/>
      <c r="PDA37" s="451"/>
      <c r="PDB37" s="449"/>
      <c r="PDC37" s="452"/>
      <c r="PDD37" s="453"/>
      <c r="PDE37" s="454"/>
      <c r="PDF37" s="449"/>
      <c r="PDG37" s="453"/>
      <c r="PDH37" s="453"/>
      <c r="PDI37" s="450"/>
      <c r="PDJ37" s="454"/>
      <c r="PDK37" s="455"/>
      <c r="PDL37" s="453"/>
      <c r="PDM37" s="456"/>
      <c r="PDN37" s="453"/>
      <c r="PDO37" s="456"/>
      <c r="PDP37" s="454"/>
      <c r="PDQ37" s="451"/>
      <c r="PDR37" s="454"/>
      <c r="PDS37" s="450"/>
      <c r="PDT37" s="456"/>
      <c r="PDU37" s="456"/>
      <c r="PDV37" s="456"/>
      <c r="PDW37" s="456"/>
      <c r="PDX37" s="271"/>
      <c r="PDY37" s="451"/>
      <c r="PDZ37" s="454"/>
      <c r="PEA37" s="451"/>
      <c r="PEB37" s="457"/>
      <c r="PEC37" s="271"/>
      <c r="PED37" s="451"/>
      <c r="PEE37" s="454"/>
      <c r="PEF37" s="451"/>
      <c r="PEG37" s="457"/>
      <c r="PEH37" s="451"/>
      <c r="PEI37" s="457"/>
      <c r="PEJ37" s="457"/>
      <c r="PEK37" s="457"/>
      <c r="PEL37" s="271"/>
      <c r="PEM37" s="271"/>
      <c r="PEN37" s="451"/>
      <c r="PEO37" s="454"/>
      <c r="PEP37" s="451"/>
      <c r="PEQ37" s="454"/>
      <c r="PER37" s="458"/>
      <c r="PES37" s="459"/>
      <c r="PET37" s="460"/>
      <c r="PEU37" s="461"/>
      <c r="PEV37" s="462"/>
      <c r="PEW37" s="458"/>
      <c r="PEX37" s="451"/>
      <c r="PEY37" s="463"/>
      <c r="PEZ37" s="451"/>
      <c r="PFA37" s="451"/>
      <c r="PFB37" s="453"/>
      <c r="PFD37" s="449"/>
      <c r="PFE37" s="449"/>
      <c r="PFF37" s="449"/>
      <c r="PFG37" s="450"/>
      <c r="PFH37" s="451"/>
      <c r="PFI37" s="451"/>
      <c r="PFJ37" s="451"/>
      <c r="PFK37" s="449"/>
      <c r="PFL37" s="452"/>
      <c r="PFM37" s="453"/>
      <c r="PFN37" s="454"/>
      <c r="PFO37" s="449"/>
      <c r="PFP37" s="453"/>
      <c r="PFQ37" s="453"/>
      <c r="PFR37" s="450"/>
      <c r="PFS37" s="454"/>
      <c r="PFT37" s="455"/>
      <c r="PFU37" s="453"/>
      <c r="PFV37" s="456"/>
      <c r="PFW37" s="453"/>
      <c r="PFX37" s="456"/>
      <c r="PFY37" s="454"/>
      <c r="PFZ37" s="451"/>
      <c r="PGA37" s="454"/>
      <c r="PGB37" s="450"/>
      <c r="PGC37" s="456"/>
      <c r="PGD37" s="456"/>
      <c r="PGE37" s="456"/>
      <c r="PGF37" s="456"/>
      <c r="PGG37" s="271"/>
      <c r="PGH37" s="451"/>
      <c r="PGI37" s="454"/>
      <c r="PGJ37" s="451"/>
      <c r="PGK37" s="457"/>
      <c r="PGL37" s="271"/>
      <c r="PGM37" s="451"/>
      <c r="PGN37" s="454"/>
      <c r="PGO37" s="451"/>
      <c r="PGP37" s="457"/>
      <c r="PGQ37" s="451"/>
      <c r="PGR37" s="457"/>
      <c r="PGS37" s="457"/>
      <c r="PGT37" s="457"/>
      <c r="PGU37" s="271"/>
      <c r="PGV37" s="271"/>
      <c r="PGW37" s="451"/>
      <c r="PGX37" s="454"/>
      <c r="PGY37" s="451"/>
      <c r="PGZ37" s="454"/>
      <c r="PHA37" s="458"/>
      <c r="PHB37" s="459"/>
      <c r="PHC37" s="460"/>
      <c r="PHD37" s="461"/>
      <c r="PHE37" s="462"/>
      <c r="PHF37" s="458"/>
      <c r="PHG37" s="451"/>
      <c r="PHH37" s="463"/>
      <c r="PHI37" s="451"/>
      <c r="PHJ37" s="451"/>
      <c r="PHK37" s="453"/>
      <c r="PHM37" s="449"/>
      <c r="PHN37" s="449"/>
      <c r="PHO37" s="449"/>
      <c r="PHP37" s="450"/>
      <c r="PHQ37" s="451"/>
      <c r="PHR37" s="451"/>
      <c r="PHS37" s="451"/>
      <c r="PHT37" s="449"/>
      <c r="PHU37" s="452"/>
      <c r="PHV37" s="453"/>
      <c r="PHW37" s="454"/>
      <c r="PHX37" s="449"/>
      <c r="PHY37" s="453"/>
      <c r="PHZ37" s="453"/>
      <c r="PIA37" s="450"/>
      <c r="PIB37" s="454"/>
      <c r="PIC37" s="455"/>
      <c r="PID37" s="453"/>
      <c r="PIE37" s="456"/>
      <c r="PIF37" s="453"/>
      <c r="PIG37" s="456"/>
      <c r="PIH37" s="454"/>
      <c r="PII37" s="451"/>
      <c r="PIJ37" s="454"/>
      <c r="PIK37" s="450"/>
      <c r="PIL37" s="456"/>
      <c r="PIM37" s="456"/>
      <c r="PIN37" s="456"/>
      <c r="PIO37" s="456"/>
      <c r="PIP37" s="271"/>
      <c r="PIQ37" s="451"/>
      <c r="PIR37" s="454"/>
      <c r="PIS37" s="451"/>
      <c r="PIT37" s="457"/>
      <c r="PIU37" s="271"/>
      <c r="PIV37" s="451"/>
      <c r="PIW37" s="454"/>
      <c r="PIX37" s="451"/>
      <c r="PIY37" s="457"/>
      <c r="PIZ37" s="451"/>
      <c r="PJA37" s="457"/>
      <c r="PJB37" s="457"/>
      <c r="PJC37" s="457"/>
      <c r="PJD37" s="271"/>
      <c r="PJE37" s="271"/>
      <c r="PJF37" s="451"/>
      <c r="PJG37" s="454"/>
      <c r="PJH37" s="451"/>
      <c r="PJI37" s="454"/>
      <c r="PJJ37" s="458"/>
      <c r="PJK37" s="459"/>
      <c r="PJL37" s="460"/>
      <c r="PJM37" s="461"/>
      <c r="PJN37" s="462"/>
      <c r="PJO37" s="458"/>
      <c r="PJP37" s="451"/>
      <c r="PJQ37" s="463"/>
      <c r="PJR37" s="451"/>
      <c r="PJS37" s="451"/>
      <c r="PJT37" s="453"/>
      <c r="PJV37" s="449"/>
      <c r="PJW37" s="449"/>
      <c r="PJX37" s="449"/>
      <c r="PJY37" s="450"/>
      <c r="PJZ37" s="451"/>
      <c r="PKA37" s="451"/>
      <c r="PKB37" s="451"/>
      <c r="PKC37" s="449"/>
      <c r="PKD37" s="452"/>
      <c r="PKE37" s="453"/>
      <c r="PKF37" s="454"/>
      <c r="PKG37" s="449"/>
      <c r="PKH37" s="453"/>
      <c r="PKI37" s="453"/>
      <c r="PKJ37" s="450"/>
      <c r="PKK37" s="454"/>
      <c r="PKL37" s="455"/>
      <c r="PKM37" s="453"/>
      <c r="PKN37" s="456"/>
      <c r="PKO37" s="453"/>
      <c r="PKP37" s="456"/>
      <c r="PKQ37" s="454"/>
      <c r="PKR37" s="451"/>
      <c r="PKS37" s="454"/>
      <c r="PKT37" s="450"/>
      <c r="PKU37" s="456"/>
      <c r="PKV37" s="456"/>
      <c r="PKW37" s="456"/>
      <c r="PKX37" s="456"/>
      <c r="PKY37" s="271"/>
      <c r="PKZ37" s="451"/>
      <c r="PLA37" s="454"/>
      <c r="PLB37" s="451"/>
      <c r="PLC37" s="457"/>
      <c r="PLD37" s="271"/>
      <c r="PLE37" s="451"/>
      <c r="PLF37" s="454"/>
      <c r="PLG37" s="451"/>
      <c r="PLH37" s="457"/>
      <c r="PLI37" s="451"/>
      <c r="PLJ37" s="457"/>
      <c r="PLK37" s="457"/>
      <c r="PLL37" s="457"/>
      <c r="PLM37" s="271"/>
      <c r="PLN37" s="271"/>
      <c r="PLO37" s="451"/>
      <c r="PLP37" s="454"/>
      <c r="PLQ37" s="451"/>
      <c r="PLR37" s="454"/>
      <c r="PLS37" s="458"/>
      <c r="PLT37" s="459"/>
      <c r="PLU37" s="460"/>
      <c r="PLV37" s="461"/>
      <c r="PLW37" s="462"/>
      <c r="PLX37" s="458"/>
      <c r="PLY37" s="451"/>
      <c r="PLZ37" s="463"/>
      <c r="PMA37" s="451"/>
      <c r="PMB37" s="451"/>
      <c r="PMC37" s="453"/>
      <c r="PME37" s="449"/>
      <c r="PMF37" s="449"/>
      <c r="PMG37" s="449"/>
      <c r="PMH37" s="450"/>
      <c r="PMI37" s="451"/>
      <c r="PMJ37" s="451"/>
      <c r="PMK37" s="451"/>
      <c r="PML37" s="449"/>
      <c r="PMM37" s="452"/>
      <c r="PMN37" s="453"/>
      <c r="PMO37" s="454"/>
      <c r="PMP37" s="449"/>
      <c r="PMQ37" s="453"/>
      <c r="PMR37" s="453"/>
      <c r="PMS37" s="450"/>
      <c r="PMT37" s="454"/>
      <c r="PMU37" s="455"/>
      <c r="PMV37" s="453"/>
      <c r="PMW37" s="456"/>
      <c r="PMX37" s="453"/>
      <c r="PMY37" s="456"/>
      <c r="PMZ37" s="454"/>
      <c r="PNA37" s="451"/>
      <c r="PNB37" s="454"/>
      <c r="PNC37" s="450"/>
      <c r="PND37" s="456"/>
      <c r="PNE37" s="456"/>
      <c r="PNF37" s="456"/>
      <c r="PNG37" s="456"/>
      <c r="PNH37" s="271"/>
      <c r="PNI37" s="451"/>
      <c r="PNJ37" s="454"/>
      <c r="PNK37" s="451"/>
      <c r="PNL37" s="457"/>
      <c r="PNM37" s="271"/>
      <c r="PNN37" s="451"/>
      <c r="PNO37" s="454"/>
      <c r="PNP37" s="451"/>
      <c r="PNQ37" s="457"/>
      <c r="PNR37" s="451"/>
      <c r="PNS37" s="457"/>
      <c r="PNT37" s="457"/>
      <c r="PNU37" s="457"/>
      <c r="PNV37" s="271"/>
      <c r="PNW37" s="271"/>
      <c r="PNX37" s="451"/>
      <c r="PNY37" s="454"/>
      <c r="PNZ37" s="451"/>
      <c r="POA37" s="454"/>
      <c r="POB37" s="458"/>
      <c r="POC37" s="459"/>
      <c r="POD37" s="460"/>
      <c r="POE37" s="461"/>
      <c r="POF37" s="462"/>
      <c r="POG37" s="458"/>
      <c r="POH37" s="451"/>
      <c r="POI37" s="463"/>
      <c r="POJ37" s="451"/>
      <c r="POK37" s="451"/>
      <c r="POL37" s="453"/>
      <c r="PON37" s="449"/>
      <c r="POO37" s="449"/>
      <c r="POP37" s="449"/>
      <c r="POQ37" s="450"/>
      <c r="POR37" s="451"/>
      <c r="POS37" s="451"/>
      <c r="POT37" s="451"/>
      <c r="POU37" s="449"/>
      <c r="POV37" s="452"/>
      <c r="POW37" s="453"/>
      <c r="POX37" s="454"/>
      <c r="POY37" s="449"/>
      <c r="POZ37" s="453"/>
      <c r="PPA37" s="453"/>
      <c r="PPB37" s="450"/>
      <c r="PPC37" s="454"/>
      <c r="PPD37" s="455"/>
      <c r="PPE37" s="453"/>
      <c r="PPF37" s="456"/>
      <c r="PPG37" s="453"/>
      <c r="PPH37" s="456"/>
      <c r="PPI37" s="454"/>
      <c r="PPJ37" s="451"/>
      <c r="PPK37" s="454"/>
      <c r="PPL37" s="450"/>
      <c r="PPM37" s="456"/>
      <c r="PPN37" s="456"/>
      <c r="PPO37" s="456"/>
      <c r="PPP37" s="456"/>
      <c r="PPQ37" s="271"/>
      <c r="PPR37" s="451"/>
      <c r="PPS37" s="454"/>
      <c r="PPT37" s="451"/>
      <c r="PPU37" s="457"/>
      <c r="PPV37" s="271"/>
      <c r="PPW37" s="451"/>
      <c r="PPX37" s="454"/>
      <c r="PPY37" s="451"/>
      <c r="PPZ37" s="457"/>
      <c r="PQA37" s="451"/>
      <c r="PQB37" s="457"/>
      <c r="PQC37" s="457"/>
      <c r="PQD37" s="457"/>
      <c r="PQE37" s="271"/>
      <c r="PQF37" s="271"/>
      <c r="PQG37" s="451"/>
      <c r="PQH37" s="454"/>
      <c r="PQI37" s="451"/>
      <c r="PQJ37" s="454"/>
      <c r="PQK37" s="458"/>
      <c r="PQL37" s="459"/>
      <c r="PQM37" s="460"/>
      <c r="PQN37" s="461"/>
      <c r="PQO37" s="462"/>
      <c r="PQP37" s="458"/>
      <c r="PQQ37" s="451"/>
      <c r="PQR37" s="463"/>
      <c r="PQS37" s="451"/>
      <c r="PQT37" s="451"/>
      <c r="PQU37" s="453"/>
      <c r="PQW37" s="449"/>
      <c r="PQX37" s="449"/>
      <c r="PQY37" s="449"/>
      <c r="PQZ37" s="450"/>
      <c r="PRA37" s="451"/>
      <c r="PRB37" s="451"/>
      <c r="PRC37" s="451"/>
      <c r="PRD37" s="449"/>
      <c r="PRE37" s="452"/>
      <c r="PRF37" s="453"/>
      <c r="PRG37" s="454"/>
      <c r="PRH37" s="449"/>
      <c r="PRI37" s="453"/>
      <c r="PRJ37" s="453"/>
      <c r="PRK37" s="450"/>
      <c r="PRL37" s="454"/>
      <c r="PRM37" s="455"/>
      <c r="PRN37" s="453"/>
      <c r="PRO37" s="456"/>
      <c r="PRP37" s="453"/>
      <c r="PRQ37" s="456"/>
      <c r="PRR37" s="454"/>
      <c r="PRS37" s="451"/>
      <c r="PRT37" s="454"/>
      <c r="PRU37" s="450"/>
      <c r="PRV37" s="456"/>
      <c r="PRW37" s="456"/>
      <c r="PRX37" s="456"/>
      <c r="PRY37" s="456"/>
      <c r="PRZ37" s="271"/>
      <c r="PSA37" s="451"/>
      <c r="PSB37" s="454"/>
      <c r="PSC37" s="451"/>
      <c r="PSD37" s="457"/>
      <c r="PSE37" s="271"/>
      <c r="PSF37" s="451"/>
      <c r="PSG37" s="454"/>
      <c r="PSH37" s="451"/>
      <c r="PSI37" s="457"/>
      <c r="PSJ37" s="451"/>
      <c r="PSK37" s="457"/>
      <c r="PSL37" s="457"/>
      <c r="PSM37" s="457"/>
      <c r="PSN37" s="271"/>
      <c r="PSO37" s="271"/>
      <c r="PSP37" s="451"/>
      <c r="PSQ37" s="454"/>
      <c r="PSR37" s="451"/>
      <c r="PSS37" s="454"/>
      <c r="PST37" s="458"/>
      <c r="PSU37" s="459"/>
      <c r="PSV37" s="460"/>
      <c r="PSW37" s="461"/>
      <c r="PSX37" s="462"/>
      <c r="PSY37" s="458"/>
      <c r="PSZ37" s="451"/>
      <c r="PTA37" s="463"/>
      <c r="PTB37" s="451"/>
      <c r="PTC37" s="451"/>
      <c r="PTD37" s="453"/>
      <c r="PTF37" s="449"/>
      <c r="PTG37" s="449"/>
      <c r="PTH37" s="449"/>
      <c r="PTI37" s="450"/>
      <c r="PTJ37" s="451"/>
      <c r="PTK37" s="451"/>
      <c r="PTL37" s="451"/>
      <c r="PTM37" s="449"/>
      <c r="PTN37" s="452"/>
      <c r="PTO37" s="453"/>
      <c r="PTP37" s="454"/>
      <c r="PTQ37" s="449"/>
      <c r="PTR37" s="453"/>
      <c r="PTS37" s="453"/>
      <c r="PTT37" s="450"/>
      <c r="PTU37" s="454"/>
      <c r="PTV37" s="455"/>
      <c r="PTW37" s="453"/>
      <c r="PTX37" s="456"/>
      <c r="PTY37" s="453"/>
      <c r="PTZ37" s="456"/>
      <c r="PUA37" s="454"/>
      <c r="PUB37" s="451"/>
      <c r="PUC37" s="454"/>
      <c r="PUD37" s="450"/>
      <c r="PUE37" s="456"/>
      <c r="PUF37" s="456"/>
      <c r="PUG37" s="456"/>
      <c r="PUH37" s="456"/>
      <c r="PUI37" s="271"/>
      <c r="PUJ37" s="451"/>
      <c r="PUK37" s="454"/>
      <c r="PUL37" s="451"/>
      <c r="PUM37" s="457"/>
      <c r="PUN37" s="271"/>
      <c r="PUO37" s="451"/>
      <c r="PUP37" s="454"/>
      <c r="PUQ37" s="451"/>
      <c r="PUR37" s="457"/>
      <c r="PUS37" s="451"/>
      <c r="PUT37" s="457"/>
      <c r="PUU37" s="457"/>
      <c r="PUV37" s="457"/>
      <c r="PUW37" s="271"/>
      <c r="PUX37" s="271"/>
      <c r="PUY37" s="451"/>
      <c r="PUZ37" s="454"/>
      <c r="PVA37" s="451"/>
      <c r="PVB37" s="454"/>
      <c r="PVC37" s="458"/>
      <c r="PVD37" s="459"/>
      <c r="PVE37" s="460"/>
      <c r="PVF37" s="461"/>
      <c r="PVG37" s="462"/>
      <c r="PVH37" s="458"/>
      <c r="PVI37" s="451"/>
      <c r="PVJ37" s="463"/>
      <c r="PVK37" s="451"/>
      <c r="PVL37" s="451"/>
      <c r="PVM37" s="453"/>
      <c r="PVO37" s="449"/>
      <c r="PVP37" s="449"/>
      <c r="PVQ37" s="449"/>
      <c r="PVR37" s="450"/>
      <c r="PVS37" s="451"/>
      <c r="PVT37" s="451"/>
      <c r="PVU37" s="451"/>
      <c r="PVV37" s="449"/>
      <c r="PVW37" s="452"/>
      <c r="PVX37" s="453"/>
      <c r="PVY37" s="454"/>
      <c r="PVZ37" s="449"/>
      <c r="PWA37" s="453"/>
      <c r="PWB37" s="453"/>
      <c r="PWC37" s="450"/>
      <c r="PWD37" s="454"/>
      <c r="PWE37" s="455"/>
      <c r="PWF37" s="453"/>
      <c r="PWG37" s="456"/>
      <c r="PWH37" s="453"/>
      <c r="PWI37" s="456"/>
      <c r="PWJ37" s="454"/>
      <c r="PWK37" s="451"/>
      <c r="PWL37" s="454"/>
      <c r="PWM37" s="450"/>
      <c r="PWN37" s="456"/>
      <c r="PWO37" s="456"/>
      <c r="PWP37" s="456"/>
      <c r="PWQ37" s="456"/>
      <c r="PWR37" s="271"/>
      <c r="PWS37" s="451"/>
      <c r="PWT37" s="454"/>
      <c r="PWU37" s="451"/>
      <c r="PWV37" s="457"/>
      <c r="PWW37" s="271"/>
      <c r="PWX37" s="451"/>
      <c r="PWY37" s="454"/>
      <c r="PWZ37" s="451"/>
      <c r="PXA37" s="457"/>
      <c r="PXB37" s="451"/>
      <c r="PXC37" s="457"/>
      <c r="PXD37" s="457"/>
      <c r="PXE37" s="457"/>
      <c r="PXF37" s="271"/>
      <c r="PXG37" s="271"/>
      <c r="PXH37" s="451"/>
      <c r="PXI37" s="454"/>
      <c r="PXJ37" s="451"/>
      <c r="PXK37" s="454"/>
      <c r="PXL37" s="458"/>
      <c r="PXM37" s="459"/>
      <c r="PXN37" s="460"/>
      <c r="PXO37" s="461"/>
      <c r="PXP37" s="462"/>
      <c r="PXQ37" s="458"/>
      <c r="PXR37" s="451"/>
      <c r="PXS37" s="463"/>
      <c r="PXT37" s="451"/>
      <c r="PXU37" s="451"/>
      <c r="PXV37" s="453"/>
      <c r="PXX37" s="449"/>
      <c r="PXY37" s="449"/>
      <c r="PXZ37" s="449"/>
      <c r="PYA37" s="450"/>
      <c r="PYB37" s="451"/>
      <c r="PYC37" s="451"/>
      <c r="PYD37" s="451"/>
      <c r="PYE37" s="449"/>
      <c r="PYF37" s="452"/>
      <c r="PYG37" s="453"/>
      <c r="PYH37" s="454"/>
      <c r="PYI37" s="449"/>
      <c r="PYJ37" s="453"/>
      <c r="PYK37" s="453"/>
      <c r="PYL37" s="450"/>
      <c r="PYM37" s="454"/>
      <c r="PYN37" s="455"/>
      <c r="PYO37" s="453"/>
      <c r="PYP37" s="456"/>
      <c r="PYQ37" s="453"/>
      <c r="PYR37" s="456"/>
      <c r="PYS37" s="454"/>
      <c r="PYT37" s="451"/>
      <c r="PYU37" s="454"/>
      <c r="PYV37" s="450"/>
      <c r="PYW37" s="456"/>
      <c r="PYX37" s="456"/>
      <c r="PYY37" s="456"/>
      <c r="PYZ37" s="456"/>
      <c r="PZA37" s="271"/>
      <c r="PZB37" s="451"/>
      <c r="PZC37" s="454"/>
      <c r="PZD37" s="451"/>
      <c r="PZE37" s="457"/>
      <c r="PZF37" s="271"/>
      <c r="PZG37" s="451"/>
      <c r="PZH37" s="454"/>
      <c r="PZI37" s="451"/>
      <c r="PZJ37" s="457"/>
      <c r="PZK37" s="451"/>
      <c r="PZL37" s="457"/>
      <c r="PZM37" s="457"/>
      <c r="PZN37" s="457"/>
      <c r="PZO37" s="271"/>
      <c r="PZP37" s="271"/>
      <c r="PZQ37" s="451"/>
      <c r="PZR37" s="454"/>
      <c r="PZS37" s="451"/>
      <c r="PZT37" s="454"/>
      <c r="PZU37" s="458"/>
      <c r="PZV37" s="459"/>
      <c r="PZW37" s="460"/>
      <c r="PZX37" s="461"/>
      <c r="PZY37" s="462"/>
      <c r="PZZ37" s="458"/>
      <c r="QAA37" s="451"/>
      <c r="QAB37" s="463"/>
      <c r="QAC37" s="451"/>
      <c r="QAD37" s="451"/>
      <c r="QAE37" s="453"/>
      <c r="QAG37" s="449"/>
      <c r="QAH37" s="449"/>
      <c r="QAI37" s="449"/>
      <c r="QAJ37" s="450"/>
      <c r="QAK37" s="451"/>
      <c r="QAL37" s="451"/>
      <c r="QAM37" s="451"/>
      <c r="QAN37" s="449"/>
      <c r="QAO37" s="452"/>
      <c r="QAP37" s="453"/>
      <c r="QAQ37" s="454"/>
      <c r="QAR37" s="449"/>
      <c r="QAS37" s="453"/>
      <c r="QAT37" s="453"/>
      <c r="QAU37" s="450"/>
      <c r="QAV37" s="454"/>
      <c r="QAW37" s="455"/>
      <c r="QAX37" s="453"/>
      <c r="QAY37" s="456"/>
      <c r="QAZ37" s="453"/>
      <c r="QBA37" s="456"/>
      <c r="QBB37" s="454"/>
      <c r="QBC37" s="451"/>
      <c r="QBD37" s="454"/>
      <c r="QBE37" s="450"/>
      <c r="QBF37" s="456"/>
      <c r="QBG37" s="456"/>
      <c r="QBH37" s="456"/>
      <c r="QBI37" s="456"/>
      <c r="QBJ37" s="271"/>
      <c r="QBK37" s="451"/>
      <c r="QBL37" s="454"/>
      <c r="QBM37" s="451"/>
      <c r="QBN37" s="457"/>
      <c r="QBO37" s="271"/>
      <c r="QBP37" s="451"/>
      <c r="QBQ37" s="454"/>
      <c r="QBR37" s="451"/>
      <c r="QBS37" s="457"/>
      <c r="QBT37" s="451"/>
      <c r="QBU37" s="457"/>
      <c r="QBV37" s="457"/>
      <c r="QBW37" s="457"/>
      <c r="QBX37" s="271"/>
      <c r="QBY37" s="271"/>
      <c r="QBZ37" s="451"/>
      <c r="QCA37" s="454"/>
      <c r="QCB37" s="451"/>
      <c r="QCC37" s="454"/>
      <c r="QCD37" s="458"/>
      <c r="QCE37" s="459"/>
      <c r="QCF37" s="460"/>
      <c r="QCG37" s="461"/>
      <c r="QCH37" s="462"/>
      <c r="QCI37" s="458"/>
      <c r="QCJ37" s="451"/>
      <c r="QCK37" s="463"/>
      <c r="QCL37" s="451"/>
      <c r="QCM37" s="451"/>
      <c r="QCN37" s="453"/>
      <c r="QCP37" s="449"/>
      <c r="QCQ37" s="449"/>
      <c r="QCR37" s="449"/>
      <c r="QCS37" s="450"/>
      <c r="QCT37" s="451"/>
      <c r="QCU37" s="451"/>
      <c r="QCV37" s="451"/>
      <c r="QCW37" s="449"/>
      <c r="QCX37" s="452"/>
      <c r="QCY37" s="453"/>
      <c r="QCZ37" s="454"/>
      <c r="QDA37" s="449"/>
      <c r="QDB37" s="453"/>
      <c r="QDC37" s="453"/>
      <c r="QDD37" s="450"/>
      <c r="QDE37" s="454"/>
      <c r="QDF37" s="455"/>
      <c r="QDG37" s="453"/>
      <c r="QDH37" s="456"/>
      <c r="QDI37" s="453"/>
      <c r="QDJ37" s="456"/>
      <c r="QDK37" s="454"/>
      <c r="QDL37" s="451"/>
      <c r="QDM37" s="454"/>
      <c r="QDN37" s="450"/>
      <c r="QDO37" s="456"/>
      <c r="QDP37" s="456"/>
      <c r="QDQ37" s="456"/>
      <c r="QDR37" s="456"/>
      <c r="QDS37" s="271"/>
      <c r="QDT37" s="451"/>
      <c r="QDU37" s="454"/>
      <c r="QDV37" s="451"/>
      <c r="QDW37" s="457"/>
      <c r="QDX37" s="271"/>
      <c r="QDY37" s="451"/>
      <c r="QDZ37" s="454"/>
      <c r="QEA37" s="451"/>
      <c r="QEB37" s="457"/>
      <c r="QEC37" s="451"/>
      <c r="QED37" s="457"/>
      <c r="QEE37" s="457"/>
      <c r="QEF37" s="457"/>
      <c r="QEG37" s="271"/>
      <c r="QEH37" s="271"/>
      <c r="QEI37" s="451"/>
      <c r="QEJ37" s="454"/>
      <c r="QEK37" s="451"/>
      <c r="QEL37" s="454"/>
      <c r="QEM37" s="458"/>
      <c r="QEN37" s="459"/>
      <c r="QEO37" s="460"/>
      <c r="QEP37" s="461"/>
      <c r="QEQ37" s="462"/>
      <c r="QER37" s="458"/>
      <c r="QES37" s="451"/>
      <c r="QET37" s="463"/>
      <c r="QEU37" s="451"/>
      <c r="QEV37" s="451"/>
      <c r="QEW37" s="453"/>
      <c r="QEY37" s="449"/>
      <c r="QEZ37" s="449"/>
      <c r="QFA37" s="449"/>
      <c r="QFB37" s="450"/>
      <c r="QFC37" s="451"/>
      <c r="QFD37" s="451"/>
      <c r="QFE37" s="451"/>
      <c r="QFF37" s="449"/>
      <c r="QFG37" s="452"/>
      <c r="QFH37" s="453"/>
      <c r="QFI37" s="454"/>
      <c r="QFJ37" s="449"/>
      <c r="QFK37" s="453"/>
      <c r="QFL37" s="453"/>
      <c r="QFM37" s="450"/>
      <c r="QFN37" s="454"/>
      <c r="QFO37" s="455"/>
      <c r="QFP37" s="453"/>
      <c r="QFQ37" s="456"/>
      <c r="QFR37" s="453"/>
      <c r="QFS37" s="456"/>
      <c r="QFT37" s="454"/>
      <c r="QFU37" s="451"/>
      <c r="QFV37" s="454"/>
      <c r="QFW37" s="450"/>
      <c r="QFX37" s="456"/>
      <c r="QFY37" s="456"/>
      <c r="QFZ37" s="456"/>
      <c r="QGA37" s="456"/>
      <c r="QGB37" s="271"/>
      <c r="QGC37" s="451"/>
      <c r="QGD37" s="454"/>
      <c r="QGE37" s="451"/>
      <c r="QGF37" s="457"/>
      <c r="QGG37" s="271"/>
      <c r="QGH37" s="451"/>
      <c r="QGI37" s="454"/>
      <c r="QGJ37" s="451"/>
      <c r="QGK37" s="457"/>
      <c r="QGL37" s="451"/>
      <c r="QGM37" s="457"/>
      <c r="QGN37" s="457"/>
      <c r="QGO37" s="457"/>
      <c r="QGP37" s="271"/>
      <c r="QGQ37" s="271"/>
      <c r="QGR37" s="451"/>
      <c r="QGS37" s="454"/>
      <c r="QGT37" s="451"/>
      <c r="QGU37" s="454"/>
      <c r="QGV37" s="458"/>
      <c r="QGW37" s="459"/>
      <c r="QGX37" s="460"/>
      <c r="QGY37" s="461"/>
      <c r="QGZ37" s="462"/>
      <c r="QHA37" s="458"/>
      <c r="QHB37" s="451"/>
      <c r="QHC37" s="463"/>
      <c r="QHD37" s="451"/>
      <c r="QHE37" s="451"/>
      <c r="QHF37" s="453"/>
      <c r="QHH37" s="449"/>
      <c r="QHI37" s="449"/>
      <c r="QHJ37" s="449"/>
      <c r="QHK37" s="450"/>
      <c r="QHL37" s="451"/>
      <c r="QHM37" s="451"/>
      <c r="QHN37" s="451"/>
      <c r="QHO37" s="449"/>
      <c r="QHP37" s="452"/>
      <c r="QHQ37" s="453"/>
      <c r="QHR37" s="454"/>
      <c r="QHS37" s="449"/>
      <c r="QHT37" s="453"/>
      <c r="QHU37" s="453"/>
      <c r="QHV37" s="450"/>
      <c r="QHW37" s="454"/>
      <c r="QHX37" s="455"/>
      <c r="QHY37" s="453"/>
      <c r="QHZ37" s="456"/>
      <c r="QIA37" s="453"/>
      <c r="QIB37" s="456"/>
      <c r="QIC37" s="454"/>
      <c r="QID37" s="451"/>
      <c r="QIE37" s="454"/>
      <c r="QIF37" s="450"/>
      <c r="QIG37" s="456"/>
      <c r="QIH37" s="456"/>
      <c r="QII37" s="456"/>
      <c r="QIJ37" s="456"/>
      <c r="QIK37" s="271"/>
      <c r="QIL37" s="451"/>
      <c r="QIM37" s="454"/>
      <c r="QIN37" s="451"/>
      <c r="QIO37" s="457"/>
      <c r="QIP37" s="271"/>
      <c r="QIQ37" s="451"/>
      <c r="QIR37" s="454"/>
      <c r="QIS37" s="451"/>
      <c r="QIT37" s="457"/>
      <c r="QIU37" s="451"/>
      <c r="QIV37" s="457"/>
      <c r="QIW37" s="457"/>
      <c r="QIX37" s="457"/>
      <c r="QIY37" s="271"/>
      <c r="QIZ37" s="271"/>
      <c r="QJA37" s="451"/>
      <c r="QJB37" s="454"/>
      <c r="QJC37" s="451"/>
      <c r="QJD37" s="454"/>
      <c r="QJE37" s="458"/>
      <c r="QJF37" s="459"/>
      <c r="QJG37" s="460"/>
      <c r="QJH37" s="461"/>
      <c r="QJI37" s="462"/>
      <c r="QJJ37" s="458"/>
      <c r="QJK37" s="451"/>
      <c r="QJL37" s="463"/>
      <c r="QJM37" s="451"/>
      <c r="QJN37" s="451"/>
      <c r="QJO37" s="453"/>
      <c r="QJQ37" s="449"/>
      <c r="QJR37" s="449"/>
      <c r="QJS37" s="449"/>
      <c r="QJT37" s="450"/>
      <c r="QJU37" s="451"/>
      <c r="QJV37" s="451"/>
      <c r="QJW37" s="451"/>
      <c r="QJX37" s="449"/>
      <c r="QJY37" s="452"/>
      <c r="QJZ37" s="453"/>
      <c r="QKA37" s="454"/>
      <c r="QKB37" s="449"/>
      <c r="QKC37" s="453"/>
      <c r="QKD37" s="453"/>
      <c r="QKE37" s="450"/>
      <c r="QKF37" s="454"/>
      <c r="QKG37" s="455"/>
      <c r="QKH37" s="453"/>
      <c r="QKI37" s="456"/>
      <c r="QKJ37" s="453"/>
      <c r="QKK37" s="456"/>
      <c r="QKL37" s="454"/>
      <c r="QKM37" s="451"/>
      <c r="QKN37" s="454"/>
      <c r="QKO37" s="450"/>
      <c r="QKP37" s="456"/>
      <c r="QKQ37" s="456"/>
      <c r="QKR37" s="456"/>
      <c r="QKS37" s="456"/>
      <c r="QKT37" s="271"/>
      <c r="QKU37" s="451"/>
      <c r="QKV37" s="454"/>
      <c r="QKW37" s="451"/>
      <c r="QKX37" s="457"/>
      <c r="QKY37" s="271"/>
      <c r="QKZ37" s="451"/>
      <c r="QLA37" s="454"/>
      <c r="QLB37" s="451"/>
      <c r="QLC37" s="457"/>
      <c r="QLD37" s="451"/>
      <c r="QLE37" s="457"/>
      <c r="QLF37" s="457"/>
      <c r="QLG37" s="457"/>
      <c r="QLH37" s="271"/>
      <c r="QLI37" s="271"/>
      <c r="QLJ37" s="451"/>
      <c r="QLK37" s="454"/>
      <c r="QLL37" s="451"/>
      <c r="QLM37" s="454"/>
      <c r="QLN37" s="458"/>
      <c r="QLO37" s="459"/>
      <c r="QLP37" s="460"/>
      <c r="QLQ37" s="461"/>
      <c r="QLR37" s="462"/>
      <c r="QLS37" s="458"/>
      <c r="QLT37" s="451"/>
      <c r="QLU37" s="463"/>
      <c r="QLV37" s="451"/>
      <c r="QLW37" s="451"/>
      <c r="QLX37" s="453"/>
      <c r="QLZ37" s="449"/>
      <c r="QMA37" s="449"/>
      <c r="QMB37" s="449"/>
      <c r="QMC37" s="450"/>
      <c r="QMD37" s="451"/>
      <c r="QME37" s="451"/>
      <c r="QMF37" s="451"/>
      <c r="QMG37" s="449"/>
      <c r="QMH37" s="452"/>
      <c r="QMI37" s="453"/>
      <c r="QMJ37" s="454"/>
      <c r="QMK37" s="449"/>
      <c r="QML37" s="453"/>
      <c r="QMM37" s="453"/>
      <c r="QMN37" s="450"/>
      <c r="QMO37" s="454"/>
      <c r="QMP37" s="455"/>
      <c r="QMQ37" s="453"/>
      <c r="QMR37" s="456"/>
      <c r="QMS37" s="453"/>
      <c r="QMT37" s="456"/>
      <c r="QMU37" s="454"/>
      <c r="QMV37" s="451"/>
      <c r="QMW37" s="454"/>
      <c r="QMX37" s="450"/>
      <c r="QMY37" s="456"/>
      <c r="QMZ37" s="456"/>
      <c r="QNA37" s="456"/>
      <c r="QNB37" s="456"/>
      <c r="QNC37" s="271"/>
      <c r="QND37" s="451"/>
      <c r="QNE37" s="454"/>
      <c r="QNF37" s="451"/>
      <c r="QNG37" s="457"/>
      <c r="QNH37" s="271"/>
      <c r="QNI37" s="451"/>
      <c r="QNJ37" s="454"/>
      <c r="QNK37" s="451"/>
      <c r="QNL37" s="457"/>
      <c r="QNM37" s="451"/>
      <c r="QNN37" s="457"/>
      <c r="QNO37" s="457"/>
      <c r="QNP37" s="457"/>
      <c r="QNQ37" s="271"/>
      <c r="QNR37" s="271"/>
      <c r="QNS37" s="451"/>
      <c r="QNT37" s="454"/>
      <c r="QNU37" s="451"/>
      <c r="QNV37" s="454"/>
      <c r="QNW37" s="458"/>
      <c r="QNX37" s="459"/>
      <c r="QNY37" s="460"/>
      <c r="QNZ37" s="461"/>
      <c r="QOA37" s="462"/>
      <c r="QOB37" s="458"/>
      <c r="QOC37" s="451"/>
      <c r="QOD37" s="463"/>
      <c r="QOE37" s="451"/>
      <c r="QOF37" s="451"/>
      <c r="QOG37" s="453"/>
      <c r="QOI37" s="449"/>
      <c r="QOJ37" s="449"/>
      <c r="QOK37" s="449"/>
      <c r="QOL37" s="450"/>
      <c r="QOM37" s="451"/>
      <c r="QON37" s="451"/>
      <c r="QOO37" s="451"/>
      <c r="QOP37" s="449"/>
      <c r="QOQ37" s="452"/>
      <c r="QOR37" s="453"/>
      <c r="QOS37" s="454"/>
      <c r="QOT37" s="449"/>
      <c r="QOU37" s="453"/>
      <c r="QOV37" s="453"/>
      <c r="QOW37" s="450"/>
      <c r="QOX37" s="454"/>
      <c r="QOY37" s="455"/>
      <c r="QOZ37" s="453"/>
      <c r="QPA37" s="456"/>
      <c r="QPB37" s="453"/>
      <c r="QPC37" s="456"/>
      <c r="QPD37" s="454"/>
      <c r="QPE37" s="451"/>
      <c r="QPF37" s="454"/>
      <c r="QPG37" s="450"/>
      <c r="QPH37" s="456"/>
      <c r="QPI37" s="456"/>
      <c r="QPJ37" s="456"/>
      <c r="QPK37" s="456"/>
      <c r="QPL37" s="271"/>
      <c r="QPM37" s="451"/>
      <c r="QPN37" s="454"/>
      <c r="QPO37" s="451"/>
      <c r="QPP37" s="457"/>
      <c r="QPQ37" s="271"/>
      <c r="QPR37" s="451"/>
      <c r="QPS37" s="454"/>
      <c r="QPT37" s="451"/>
      <c r="QPU37" s="457"/>
      <c r="QPV37" s="451"/>
      <c r="QPW37" s="457"/>
      <c r="QPX37" s="457"/>
      <c r="QPY37" s="457"/>
      <c r="QPZ37" s="271"/>
      <c r="QQA37" s="271"/>
      <c r="QQB37" s="451"/>
      <c r="QQC37" s="454"/>
      <c r="QQD37" s="451"/>
      <c r="QQE37" s="454"/>
      <c r="QQF37" s="458"/>
      <c r="QQG37" s="459"/>
      <c r="QQH37" s="460"/>
      <c r="QQI37" s="461"/>
      <c r="QQJ37" s="462"/>
      <c r="QQK37" s="458"/>
      <c r="QQL37" s="451"/>
      <c r="QQM37" s="463"/>
      <c r="QQN37" s="451"/>
      <c r="QQO37" s="451"/>
      <c r="QQP37" s="453"/>
      <c r="QQR37" s="449"/>
      <c r="QQS37" s="449"/>
      <c r="QQT37" s="449"/>
      <c r="QQU37" s="450"/>
      <c r="QQV37" s="451"/>
      <c r="QQW37" s="451"/>
      <c r="QQX37" s="451"/>
      <c r="QQY37" s="449"/>
      <c r="QQZ37" s="452"/>
      <c r="QRA37" s="453"/>
      <c r="QRB37" s="454"/>
      <c r="QRC37" s="449"/>
      <c r="QRD37" s="453"/>
      <c r="QRE37" s="453"/>
      <c r="QRF37" s="450"/>
      <c r="QRG37" s="454"/>
      <c r="QRH37" s="455"/>
      <c r="QRI37" s="453"/>
      <c r="QRJ37" s="456"/>
      <c r="QRK37" s="453"/>
      <c r="QRL37" s="456"/>
      <c r="QRM37" s="454"/>
      <c r="QRN37" s="451"/>
      <c r="QRO37" s="454"/>
      <c r="QRP37" s="450"/>
      <c r="QRQ37" s="456"/>
      <c r="QRR37" s="456"/>
      <c r="QRS37" s="456"/>
      <c r="QRT37" s="456"/>
      <c r="QRU37" s="271"/>
      <c r="QRV37" s="451"/>
      <c r="QRW37" s="454"/>
      <c r="QRX37" s="451"/>
      <c r="QRY37" s="457"/>
      <c r="QRZ37" s="271"/>
      <c r="QSA37" s="451"/>
      <c r="QSB37" s="454"/>
      <c r="QSC37" s="451"/>
      <c r="QSD37" s="457"/>
      <c r="QSE37" s="451"/>
      <c r="QSF37" s="457"/>
      <c r="QSG37" s="457"/>
      <c r="QSH37" s="457"/>
      <c r="QSI37" s="271"/>
      <c r="QSJ37" s="271"/>
      <c r="QSK37" s="451"/>
      <c r="QSL37" s="454"/>
      <c r="QSM37" s="451"/>
      <c r="QSN37" s="454"/>
      <c r="QSO37" s="458"/>
      <c r="QSP37" s="459"/>
      <c r="QSQ37" s="460"/>
      <c r="QSR37" s="461"/>
      <c r="QSS37" s="462"/>
      <c r="QST37" s="458"/>
      <c r="QSU37" s="451"/>
      <c r="QSV37" s="463"/>
      <c r="QSW37" s="451"/>
      <c r="QSX37" s="451"/>
      <c r="QSY37" s="453"/>
      <c r="QTA37" s="449"/>
      <c r="QTB37" s="449"/>
      <c r="QTC37" s="449"/>
      <c r="QTD37" s="450"/>
      <c r="QTE37" s="451"/>
      <c r="QTF37" s="451"/>
      <c r="QTG37" s="451"/>
      <c r="QTH37" s="449"/>
      <c r="QTI37" s="452"/>
      <c r="QTJ37" s="453"/>
      <c r="QTK37" s="454"/>
      <c r="QTL37" s="449"/>
      <c r="QTM37" s="453"/>
      <c r="QTN37" s="453"/>
      <c r="QTO37" s="450"/>
      <c r="QTP37" s="454"/>
      <c r="QTQ37" s="455"/>
      <c r="QTR37" s="453"/>
      <c r="QTS37" s="456"/>
      <c r="QTT37" s="453"/>
      <c r="QTU37" s="456"/>
      <c r="QTV37" s="454"/>
      <c r="QTW37" s="451"/>
      <c r="QTX37" s="454"/>
      <c r="QTY37" s="450"/>
      <c r="QTZ37" s="456"/>
      <c r="QUA37" s="456"/>
      <c r="QUB37" s="456"/>
      <c r="QUC37" s="456"/>
      <c r="QUD37" s="271"/>
      <c r="QUE37" s="451"/>
      <c r="QUF37" s="454"/>
      <c r="QUG37" s="451"/>
      <c r="QUH37" s="457"/>
      <c r="QUI37" s="271"/>
      <c r="QUJ37" s="451"/>
      <c r="QUK37" s="454"/>
      <c r="QUL37" s="451"/>
      <c r="QUM37" s="457"/>
      <c r="QUN37" s="451"/>
      <c r="QUO37" s="457"/>
      <c r="QUP37" s="457"/>
      <c r="QUQ37" s="457"/>
      <c r="QUR37" s="271"/>
      <c r="QUS37" s="271"/>
      <c r="QUT37" s="451"/>
      <c r="QUU37" s="454"/>
      <c r="QUV37" s="451"/>
      <c r="QUW37" s="454"/>
      <c r="QUX37" s="458"/>
      <c r="QUY37" s="459"/>
      <c r="QUZ37" s="460"/>
      <c r="QVA37" s="461"/>
      <c r="QVB37" s="462"/>
      <c r="QVC37" s="458"/>
      <c r="QVD37" s="451"/>
      <c r="QVE37" s="463"/>
      <c r="QVF37" s="451"/>
      <c r="QVG37" s="451"/>
      <c r="QVH37" s="453"/>
      <c r="QVJ37" s="449"/>
      <c r="QVK37" s="449"/>
      <c r="QVL37" s="449"/>
      <c r="QVM37" s="450"/>
      <c r="QVN37" s="451"/>
      <c r="QVO37" s="451"/>
      <c r="QVP37" s="451"/>
      <c r="QVQ37" s="449"/>
      <c r="QVR37" s="452"/>
      <c r="QVS37" s="453"/>
      <c r="QVT37" s="454"/>
      <c r="QVU37" s="449"/>
      <c r="QVV37" s="453"/>
      <c r="QVW37" s="453"/>
      <c r="QVX37" s="450"/>
      <c r="QVY37" s="454"/>
      <c r="QVZ37" s="455"/>
      <c r="QWA37" s="453"/>
      <c r="QWB37" s="456"/>
      <c r="QWC37" s="453"/>
      <c r="QWD37" s="456"/>
      <c r="QWE37" s="454"/>
      <c r="QWF37" s="451"/>
      <c r="QWG37" s="454"/>
      <c r="QWH37" s="450"/>
      <c r="QWI37" s="456"/>
      <c r="QWJ37" s="456"/>
      <c r="QWK37" s="456"/>
      <c r="QWL37" s="456"/>
      <c r="QWM37" s="271"/>
      <c r="QWN37" s="451"/>
      <c r="QWO37" s="454"/>
      <c r="QWP37" s="451"/>
      <c r="QWQ37" s="457"/>
      <c r="QWR37" s="271"/>
      <c r="QWS37" s="451"/>
      <c r="QWT37" s="454"/>
      <c r="QWU37" s="451"/>
      <c r="QWV37" s="457"/>
      <c r="QWW37" s="451"/>
      <c r="QWX37" s="457"/>
      <c r="QWY37" s="457"/>
      <c r="QWZ37" s="457"/>
      <c r="QXA37" s="271"/>
      <c r="QXB37" s="271"/>
      <c r="QXC37" s="451"/>
      <c r="QXD37" s="454"/>
      <c r="QXE37" s="451"/>
      <c r="QXF37" s="454"/>
      <c r="QXG37" s="458"/>
      <c r="QXH37" s="459"/>
      <c r="QXI37" s="460"/>
      <c r="QXJ37" s="461"/>
      <c r="QXK37" s="462"/>
      <c r="QXL37" s="458"/>
      <c r="QXM37" s="451"/>
      <c r="QXN37" s="463"/>
      <c r="QXO37" s="451"/>
      <c r="QXP37" s="451"/>
      <c r="QXQ37" s="453"/>
      <c r="QXS37" s="449"/>
      <c r="QXT37" s="449"/>
      <c r="QXU37" s="449"/>
      <c r="QXV37" s="450"/>
      <c r="QXW37" s="451"/>
      <c r="QXX37" s="451"/>
      <c r="QXY37" s="451"/>
      <c r="QXZ37" s="449"/>
      <c r="QYA37" s="452"/>
      <c r="QYB37" s="453"/>
      <c r="QYC37" s="454"/>
      <c r="QYD37" s="449"/>
      <c r="QYE37" s="453"/>
      <c r="QYF37" s="453"/>
      <c r="QYG37" s="450"/>
      <c r="QYH37" s="454"/>
      <c r="QYI37" s="455"/>
      <c r="QYJ37" s="453"/>
      <c r="QYK37" s="456"/>
      <c r="QYL37" s="453"/>
      <c r="QYM37" s="456"/>
      <c r="QYN37" s="454"/>
      <c r="QYO37" s="451"/>
      <c r="QYP37" s="454"/>
      <c r="QYQ37" s="450"/>
      <c r="QYR37" s="456"/>
      <c r="QYS37" s="456"/>
      <c r="QYT37" s="456"/>
      <c r="QYU37" s="456"/>
      <c r="QYV37" s="271"/>
      <c r="QYW37" s="451"/>
      <c r="QYX37" s="454"/>
      <c r="QYY37" s="451"/>
      <c r="QYZ37" s="457"/>
      <c r="QZA37" s="271"/>
      <c r="QZB37" s="451"/>
      <c r="QZC37" s="454"/>
      <c r="QZD37" s="451"/>
      <c r="QZE37" s="457"/>
      <c r="QZF37" s="451"/>
      <c r="QZG37" s="457"/>
      <c r="QZH37" s="457"/>
      <c r="QZI37" s="457"/>
      <c r="QZJ37" s="271"/>
      <c r="QZK37" s="271"/>
      <c r="QZL37" s="451"/>
      <c r="QZM37" s="454"/>
      <c r="QZN37" s="451"/>
      <c r="QZO37" s="454"/>
      <c r="QZP37" s="458"/>
      <c r="QZQ37" s="459"/>
      <c r="QZR37" s="460"/>
      <c r="QZS37" s="461"/>
      <c r="QZT37" s="462"/>
      <c r="QZU37" s="458"/>
      <c r="QZV37" s="451"/>
      <c r="QZW37" s="463"/>
      <c r="QZX37" s="451"/>
      <c r="QZY37" s="451"/>
      <c r="QZZ37" s="453"/>
      <c r="RAB37" s="449"/>
      <c r="RAC37" s="449"/>
      <c r="RAD37" s="449"/>
      <c r="RAE37" s="450"/>
      <c r="RAF37" s="451"/>
      <c r="RAG37" s="451"/>
      <c r="RAH37" s="451"/>
      <c r="RAI37" s="449"/>
      <c r="RAJ37" s="452"/>
      <c r="RAK37" s="453"/>
      <c r="RAL37" s="454"/>
      <c r="RAM37" s="449"/>
      <c r="RAN37" s="453"/>
      <c r="RAO37" s="453"/>
      <c r="RAP37" s="450"/>
      <c r="RAQ37" s="454"/>
      <c r="RAR37" s="455"/>
      <c r="RAS37" s="453"/>
      <c r="RAT37" s="456"/>
      <c r="RAU37" s="453"/>
      <c r="RAV37" s="456"/>
      <c r="RAW37" s="454"/>
      <c r="RAX37" s="451"/>
      <c r="RAY37" s="454"/>
      <c r="RAZ37" s="450"/>
      <c r="RBA37" s="456"/>
      <c r="RBB37" s="456"/>
      <c r="RBC37" s="456"/>
      <c r="RBD37" s="456"/>
      <c r="RBE37" s="271"/>
      <c r="RBF37" s="451"/>
      <c r="RBG37" s="454"/>
      <c r="RBH37" s="451"/>
      <c r="RBI37" s="457"/>
      <c r="RBJ37" s="271"/>
      <c r="RBK37" s="451"/>
      <c r="RBL37" s="454"/>
      <c r="RBM37" s="451"/>
      <c r="RBN37" s="457"/>
      <c r="RBO37" s="451"/>
      <c r="RBP37" s="457"/>
      <c r="RBQ37" s="457"/>
      <c r="RBR37" s="457"/>
      <c r="RBS37" s="271"/>
      <c r="RBT37" s="271"/>
      <c r="RBU37" s="451"/>
      <c r="RBV37" s="454"/>
      <c r="RBW37" s="451"/>
      <c r="RBX37" s="454"/>
      <c r="RBY37" s="458"/>
      <c r="RBZ37" s="459"/>
      <c r="RCA37" s="460"/>
      <c r="RCB37" s="461"/>
      <c r="RCC37" s="462"/>
      <c r="RCD37" s="458"/>
      <c r="RCE37" s="451"/>
      <c r="RCF37" s="463"/>
      <c r="RCG37" s="451"/>
      <c r="RCH37" s="451"/>
      <c r="RCI37" s="453"/>
      <c r="RCK37" s="449"/>
      <c r="RCL37" s="449"/>
      <c r="RCM37" s="449"/>
      <c r="RCN37" s="450"/>
      <c r="RCO37" s="451"/>
      <c r="RCP37" s="451"/>
      <c r="RCQ37" s="451"/>
      <c r="RCR37" s="449"/>
      <c r="RCS37" s="452"/>
      <c r="RCT37" s="453"/>
      <c r="RCU37" s="454"/>
      <c r="RCV37" s="449"/>
      <c r="RCW37" s="453"/>
      <c r="RCX37" s="453"/>
      <c r="RCY37" s="450"/>
      <c r="RCZ37" s="454"/>
      <c r="RDA37" s="455"/>
      <c r="RDB37" s="453"/>
      <c r="RDC37" s="456"/>
      <c r="RDD37" s="453"/>
      <c r="RDE37" s="456"/>
      <c r="RDF37" s="454"/>
      <c r="RDG37" s="451"/>
      <c r="RDH37" s="454"/>
      <c r="RDI37" s="450"/>
      <c r="RDJ37" s="456"/>
      <c r="RDK37" s="456"/>
      <c r="RDL37" s="456"/>
      <c r="RDM37" s="456"/>
      <c r="RDN37" s="271"/>
      <c r="RDO37" s="451"/>
      <c r="RDP37" s="454"/>
      <c r="RDQ37" s="451"/>
      <c r="RDR37" s="457"/>
      <c r="RDS37" s="271"/>
      <c r="RDT37" s="451"/>
      <c r="RDU37" s="454"/>
      <c r="RDV37" s="451"/>
      <c r="RDW37" s="457"/>
      <c r="RDX37" s="451"/>
      <c r="RDY37" s="457"/>
      <c r="RDZ37" s="457"/>
      <c r="REA37" s="457"/>
      <c r="REB37" s="271"/>
      <c r="REC37" s="271"/>
      <c r="RED37" s="451"/>
      <c r="REE37" s="454"/>
      <c r="REF37" s="451"/>
      <c r="REG37" s="454"/>
      <c r="REH37" s="458"/>
      <c r="REI37" s="459"/>
      <c r="REJ37" s="460"/>
      <c r="REK37" s="461"/>
      <c r="REL37" s="462"/>
      <c r="REM37" s="458"/>
      <c r="REN37" s="451"/>
      <c r="REO37" s="463"/>
      <c r="REP37" s="451"/>
      <c r="REQ37" s="451"/>
      <c r="RER37" s="453"/>
      <c r="RET37" s="449"/>
      <c r="REU37" s="449"/>
      <c r="REV37" s="449"/>
      <c r="REW37" s="450"/>
      <c r="REX37" s="451"/>
      <c r="REY37" s="451"/>
      <c r="REZ37" s="451"/>
      <c r="RFA37" s="449"/>
      <c r="RFB37" s="452"/>
      <c r="RFC37" s="453"/>
      <c r="RFD37" s="454"/>
      <c r="RFE37" s="449"/>
      <c r="RFF37" s="453"/>
      <c r="RFG37" s="453"/>
      <c r="RFH37" s="450"/>
      <c r="RFI37" s="454"/>
      <c r="RFJ37" s="455"/>
      <c r="RFK37" s="453"/>
      <c r="RFL37" s="456"/>
      <c r="RFM37" s="453"/>
      <c r="RFN37" s="456"/>
      <c r="RFO37" s="454"/>
      <c r="RFP37" s="451"/>
      <c r="RFQ37" s="454"/>
      <c r="RFR37" s="450"/>
      <c r="RFS37" s="456"/>
      <c r="RFT37" s="456"/>
      <c r="RFU37" s="456"/>
      <c r="RFV37" s="456"/>
      <c r="RFW37" s="271"/>
      <c r="RFX37" s="451"/>
      <c r="RFY37" s="454"/>
      <c r="RFZ37" s="451"/>
      <c r="RGA37" s="457"/>
      <c r="RGB37" s="271"/>
      <c r="RGC37" s="451"/>
      <c r="RGD37" s="454"/>
      <c r="RGE37" s="451"/>
      <c r="RGF37" s="457"/>
      <c r="RGG37" s="451"/>
      <c r="RGH37" s="457"/>
      <c r="RGI37" s="457"/>
      <c r="RGJ37" s="457"/>
      <c r="RGK37" s="271"/>
      <c r="RGL37" s="271"/>
      <c r="RGM37" s="451"/>
      <c r="RGN37" s="454"/>
      <c r="RGO37" s="451"/>
      <c r="RGP37" s="454"/>
      <c r="RGQ37" s="458"/>
      <c r="RGR37" s="459"/>
      <c r="RGS37" s="460"/>
      <c r="RGT37" s="461"/>
      <c r="RGU37" s="462"/>
      <c r="RGV37" s="458"/>
      <c r="RGW37" s="451"/>
      <c r="RGX37" s="463"/>
      <c r="RGY37" s="451"/>
      <c r="RGZ37" s="451"/>
      <c r="RHA37" s="453"/>
      <c r="RHC37" s="449"/>
      <c r="RHD37" s="449"/>
      <c r="RHE37" s="449"/>
      <c r="RHF37" s="450"/>
      <c r="RHG37" s="451"/>
      <c r="RHH37" s="451"/>
      <c r="RHI37" s="451"/>
      <c r="RHJ37" s="449"/>
      <c r="RHK37" s="452"/>
      <c r="RHL37" s="453"/>
      <c r="RHM37" s="454"/>
      <c r="RHN37" s="449"/>
      <c r="RHO37" s="453"/>
      <c r="RHP37" s="453"/>
      <c r="RHQ37" s="450"/>
      <c r="RHR37" s="454"/>
      <c r="RHS37" s="455"/>
      <c r="RHT37" s="453"/>
      <c r="RHU37" s="456"/>
      <c r="RHV37" s="453"/>
      <c r="RHW37" s="456"/>
      <c r="RHX37" s="454"/>
      <c r="RHY37" s="451"/>
      <c r="RHZ37" s="454"/>
      <c r="RIA37" s="450"/>
      <c r="RIB37" s="456"/>
      <c r="RIC37" s="456"/>
      <c r="RID37" s="456"/>
      <c r="RIE37" s="456"/>
      <c r="RIF37" s="271"/>
      <c r="RIG37" s="451"/>
      <c r="RIH37" s="454"/>
      <c r="RII37" s="451"/>
      <c r="RIJ37" s="457"/>
      <c r="RIK37" s="271"/>
      <c r="RIL37" s="451"/>
      <c r="RIM37" s="454"/>
      <c r="RIN37" s="451"/>
      <c r="RIO37" s="457"/>
      <c r="RIP37" s="451"/>
      <c r="RIQ37" s="457"/>
      <c r="RIR37" s="457"/>
      <c r="RIS37" s="457"/>
      <c r="RIT37" s="271"/>
      <c r="RIU37" s="271"/>
      <c r="RIV37" s="451"/>
      <c r="RIW37" s="454"/>
      <c r="RIX37" s="451"/>
      <c r="RIY37" s="454"/>
      <c r="RIZ37" s="458"/>
      <c r="RJA37" s="459"/>
      <c r="RJB37" s="460"/>
      <c r="RJC37" s="461"/>
      <c r="RJD37" s="462"/>
      <c r="RJE37" s="458"/>
      <c r="RJF37" s="451"/>
      <c r="RJG37" s="463"/>
      <c r="RJH37" s="451"/>
      <c r="RJI37" s="451"/>
      <c r="RJJ37" s="453"/>
      <c r="RJL37" s="449"/>
      <c r="RJM37" s="449"/>
      <c r="RJN37" s="449"/>
      <c r="RJO37" s="450"/>
      <c r="RJP37" s="451"/>
      <c r="RJQ37" s="451"/>
      <c r="RJR37" s="451"/>
      <c r="RJS37" s="449"/>
      <c r="RJT37" s="452"/>
      <c r="RJU37" s="453"/>
      <c r="RJV37" s="454"/>
      <c r="RJW37" s="449"/>
      <c r="RJX37" s="453"/>
      <c r="RJY37" s="453"/>
      <c r="RJZ37" s="450"/>
      <c r="RKA37" s="454"/>
      <c r="RKB37" s="455"/>
      <c r="RKC37" s="453"/>
      <c r="RKD37" s="456"/>
      <c r="RKE37" s="453"/>
      <c r="RKF37" s="456"/>
      <c r="RKG37" s="454"/>
      <c r="RKH37" s="451"/>
      <c r="RKI37" s="454"/>
      <c r="RKJ37" s="450"/>
      <c r="RKK37" s="456"/>
      <c r="RKL37" s="456"/>
      <c r="RKM37" s="456"/>
      <c r="RKN37" s="456"/>
      <c r="RKO37" s="271"/>
      <c r="RKP37" s="451"/>
      <c r="RKQ37" s="454"/>
      <c r="RKR37" s="451"/>
      <c r="RKS37" s="457"/>
      <c r="RKT37" s="271"/>
      <c r="RKU37" s="451"/>
      <c r="RKV37" s="454"/>
      <c r="RKW37" s="451"/>
      <c r="RKX37" s="457"/>
      <c r="RKY37" s="451"/>
      <c r="RKZ37" s="457"/>
      <c r="RLA37" s="457"/>
      <c r="RLB37" s="457"/>
      <c r="RLC37" s="271"/>
      <c r="RLD37" s="271"/>
      <c r="RLE37" s="451"/>
      <c r="RLF37" s="454"/>
      <c r="RLG37" s="451"/>
      <c r="RLH37" s="454"/>
      <c r="RLI37" s="458"/>
      <c r="RLJ37" s="459"/>
      <c r="RLK37" s="460"/>
      <c r="RLL37" s="461"/>
      <c r="RLM37" s="462"/>
      <c r="RLN37" s="458"/>
      <c r="RLO37" s="451"/>
      <c r="RLP37" s="463"/>
      <c r="RLQ37" s="451"/>
      <c r="RLR37" s="451"/>
      <c r="RLS37" s="453"/>
      <c r="RLU37" s="449"/>
      <c r="RLV37" s="449"/>
      <c r="RLW37" s="449"/>
      <c r="RLX37" s="450"/>
      <c r="RLY37" s="451"/>
      <c r="RLZ37" s="451"/>
      <c r="RMA37" s="451"/>
      <c r="RMB37" s="449"/>
      <c r="RMC37" s="452"/>
      <c r="RMD37" s="453"/>
      <c r="RME37" s="454"/>
      <c r="RMF37" s="449"/>
      <c r="RMG37" s="453"/>
      <c r="RMH37" s="453"/>
      <c r="RMI37" s="450"/>
      <c r="RMJ37" s="454"/>
      <c r="RMK37" s="455"/>
      <c r="RML37" s="453"/>
      <c r="RMM37" s="456"/>
      <c r="RMN37" s="453"/>
      <c r="RMO37" s="456"/>
      <c r="RMP37" s="454"/>
      <c r="RMQ37" s="451"/>
      <c r="RMR37" s="454"/>
      <c r="RMS37" s="450"/>
      <c r="RMT37" s="456"/>
      <c r="RMU37" s="456"/>
      <c r="RMV37" s="456"/>
      <c r="RMW37" s="456"/>
      <c r="RMX37" s="271"/>
      <c r="RMY37" s="451"/>
      <c r="RMZ37" s="454"/>
      <c r="RNA37" s="451"/>
      <c r="RNB37" s="457"/>
      <c r="RNC37" s="271"/>
      <c r="RND37" s="451"/>
      <c r="RNE37" s="454"/>
      <c r="RNF37" s="451"/>
      <c r="RNG37" s="457"/>
      <c r="RNH37" s="451"/>
      <c r="RNI37" s="457"/>
      <c r="RNJ37" s="457"/>
      <c r="RNK37" s="457"/>
      <c r="RNL37" s="271"/>
      <c r="RNM37" s="271"/>
      <c r="RNN37" s="451"/>
      <c r="RNO37" s="454"/>
      <c r="RNP37" s="451"/>
      <c r="RNQ37" s="454"/>
      <c r="RNR37" s="458"/>
      <c r="RNS37" s="459"/>
      <c r="RNT37" s="460"/>
      <c r="RNU37" s="461"/>
      <c r="RNV37" s="462"/>
      <c r="RNW37" s="458"/>
      <c r="RNX37" s="451"/>
      <c r="RNY37" s="463"/>
      <c r="RNZ37" s="451"/>
      <c r="ROA37" s="451"/>
      <c r="ROB37" s="453"/>
      <c r="ROD37" s="449"/>
      <c r="ROE37" s="449"/>
      <c r="ROF37" s="449"/>
      <c r="ROG37" s="450"/>
      <c r="ROH37" s="451"/>
      <c r="ROI37" s="451"/>
      <c r="ROJ37" s="451"/>
      <c r="ROK37" s="449"/>
      <c r="ROL37" s="452"/>
      <c r="ROM37" s="453"/>
      <c r="RON37" s="454"/>
      <c r="ROO37" s="449"/>
      <c r="ROP37" s="453"/>
      <c r="ROQ37" s="453"/>
      <c r="ROR37" s="450"/>
      <c r="ROS37" s="454"/>
      <c r="ROT37" s="455"/>
      <c r="ROU37" s="453"/>
      <c r="ROV37" s="456"/>
      <c r="ROW37" s="453"/>
      <c r="ROX37" s="456"/>
      <c r="ROY37" s="454"/>
      <c r="ROZ37" s="451"/>
      <c r="RPA37" s="454"/>
      <c r="RPB37" s="450"/>
      <c r="RPC37" s="456"/>
      <c r="RPD37" s="456"/>
      <c r="RPE37" s="456"/>
      <c r="RPF37" s="456"/>
      <c r="RPG37" s="271"/>
      <c r="RPH37" s="451"/>
      <c r="RPI37" s="454"/>
      <c r="RPJ37" s="451"/>
      <c r="RPK37" s="457"/>
      <c r="RPL37" s="271"/>
      <c r="RPM37" s="451"/>
      <c r="RPN37" s="454"/>
      <c r="RPO37" s="451"/>
      <c r="RPP37" s="457"/>
      <c r="RPQ37" s="451"/>
      <c r="RPR37" s="457"/>
      <c r="RPS37" s="457"/>
      <c r="RPT37" s="457"/>
      <c r="RPU37" s="271"/>
      <c r="RPV37" s="271"/>
      <c r="RPW37" s="451"/>
      <c r="RPX37" s="454"/>
      <c r="RPY37" s="451"/>
      <c r="RPZ37" s="454"/>
      <c r="RQA37" s="458"/>
      <c r="RQB37" s="459"/>
      <c r="RQC37" s="460"/>
      <c r="RQD37" s="461"/>
      <c r="RQE37" s="462"/>
      <c r="RQF37" s="458"/>
      <c r="RQG37" s="451"/>
      <c r="RQH37" s="463"/>
      <c r="RQI37" s="451"/>
      <c r="RQJ37" s="451"/>
      <c r="RQK37" s="453"/>
      <c r="RQM37" s="449"/>
      <c r="RQN37" s="449"/>
      <c r="RQO37" s="449"/>
      <c r="RQP37" s="450"/>
      <c r="RQQ37" s="451"/>
      <c r="RQR37" s="451"/>
      <c r="RQS37" s="451"/>
      <c r="RQT37" s="449"/>
      <c r="RQU37" s="452"/>
      <c r="RQV37" s="453"/>
      <c r="RQW37" s="454"/>
      <c r="RQX37" s="449"/>
      <c r="RQY37" s="453"/>
      <c r="RQZ37" s="453"/>
      <c r="RRA37" s="450"/>
      <c r="RRB37" s="454"/>
      <c r="RRC37" s="455"/>
      <c r="RRD37" s="453"/>
      <c r="RRE37" s="456"/>
      <c r="RRF37" s="453"/>
      <c r="RRG37" s="456"/>
      <c r="RRH37" s="454"/>
      <c r="RRI37" s="451"/>
      <c r="RRJ37" s="454"/>
      <c r="RRK37" s="450"/>
      <c r="RRL37" s="456"/>
      <c r="RRM37" s="456"/>
      <c r="RRN37" s="456"/>
      <c r="RRO37" s="456"/>
      <c r="RRP37" s="271"/>
      <c r="RRQ37" s="451"/>
      <c r="RRR37" s="454"/>
      <c r="RRS37" s="451"/>
      <c r="RRT37" s="457"/>
      <c r="RRU37" s="271"/>
      <c r="RRV37" s="451"/>
      <c r="RRW37" s="454"/>
      <c r="RRX37" s="451"/>
      <c r="RRY37" s="457"/>
      <c r="RRZ37" s="451"/>
      <c r="RSA37" s="457"/>
      <c r="RSB37" s="457"/>
      <c r="RSC37" s="457"/>
      <c r="RSD37" s="271"/>
      <c r="RSE37" s="271"/>
      <c r="RSF37" s="451"/>
      <c r="RSG37" s="454"/>
      <c r="RSH37" s="451"/>
      <c r="RSI37" s="454"/>
      <c r="RSJ37" s="458"/>
      <c r="RSK37" s="459"/>
      <c r="RSL37" s="460"/>
      <c r="RSM37" s="461"/>
      <c r="RSN37" s="462"/>
      <c r="RSO37" s="458"/>
      <c r="RSP37" s="451"/>
      <c r="RSQ37" s="463"/>
      <c r="RSR37" s="451"/>
      <c r="RSS37" s="451"/>
      <c r="RST37" s="453"/>
      <c r="RSV37" s="449"/>
      <c r="RSW37" s="449"/>
      <c r="RSX37" s="449"/>
      <c r="RSY37" s="450"/>
      <c r="RSZ37" s="451"/>
      <c r="RTA37" s="451"/>
      <c r="RTB37" s="451"/>
      <c r="RTC37" s="449"/>
      <c r="RTD37" s="452"/>
      <c r="RTE37" s="453"/>
      <c r="RTF37" s="454"/>
      <c r="RTG37" s="449"/>
      <c r="RTH37" s="453"/>
      <c r="RTI37" s="453"/>
      <c r="RTJ37" s="450"/>
      <c r="RTK37" s="454"/>
      <c r="RTL37" s="455"/>
      <c r="RTM37" s="453"/>
      <c r="RTN37" s="456"/>
      <c r="RTO37" s="453"/>
      <c r="RTP37" s="456"/>
      <c r="RTQ37" s="454"/>
      <c r="RTR37" s="451"/>
      <c r="RTS37" s="454"/>
      <c r="RTT37" s="450"/>
      <c r="RTU37" s="456"/>
      <c r="RTV37" s="456"/>
      <c r="RTW37" s="456"/>
      <c r="RTX37" s="456"/>
      <c r="RTY37" s="271"/>
      <c r="RTZ37" s="451"/>
      <c r="RUA37" s="454"/>
      <c r="RUB37" s="451"/>
      <c r="RUC37" s="457"/>
      <c r="RUD37" s="271"/>
      <c r="RUE37" s="451"/>
      <c r="RUF37" s="454"/>
      <c r="RUG37" s="451"/>
      <c r="RUH37" s="457"/>
      <c r="RUI37" s="451"/>
      <c r="RUJ37" s="457"/>
      <c r="RUK37" s="457"/>
      <c r="RUL37" s="457"/>
      <c r="RUM37" s="271"/>
      <c r="RUN37" s="271"/>
      <c r="RUO37" s="451"/>
      <c r="RUP37" s="454"/>
      <c r="RUQ37" s="451"/>
      <c r="RUR37" s="454"/>
      <c r="RUS37" s="458"/>
      <c r="RUT37" s="459"/>
      <c r="RUU37" s="460"/>
      <c r="RUV37" s="461"/>
      <c r="RUW37" s="462"/>
      <c r="RUX37" s="458"/>
      <c r="RUY37" s="451"/>
      <c r="RUZ37" s="463"/>
      <c r="RVA37" s="451"/>
      <c r="RVB37" s="451"/>
      <c r="RVC37" s="453"/>
      <c r="RVE37" s="449"/>
      <c r="RVF37" s="449"/>
      <c r="RVG37" s="449"/>
      <c r="RVH37" s="450"/>
      <c r="RVI37" s="451"/>
      <c r="RVJ37" s="451"/>
      <c r="RVK37" s="451"/>
      <c r="RVL37" s="449"/>
      <c r="RVM37" s="452"/>
      <c r="RVN37" s="453"/>
      <c r="RVO37" s="454"/>
      <c r="RVP37" s="449"/>
      <c r="RVQ37" s="453"/>
      <c r="RVR37" s="453"/>
      <c r="RVS37" s="450"/>
      <c r="RVT37" s="454"/>
      <c r="RVU37" s="455"/>
      <c r="RVV37" s="453"/>
      <c r="RVW37" s="456"/>
      <c r="RVX37" s="453"/>
      <c r="RVY37" s="456"/>
      <c r="RVZ37" s="454"/>
      <c r="RWA37" s="451"/>
      <c r="RWB37" s="454"/>
      <c r="RWC37" s="450"/>
      <c r="RWD37" s="456"/>
      <c r="RWE37" s="456"/>
      <c r="RWF37" s="456"/>
      <c r="RWG37" s="456"/>
      <c r="RWH37" s="271"/>
      <c r="RWI37" s="451"/>
      <c r="RWJ37" s="454"/>
      <c r="RWK37" s="451"/>
      <c r="RWL37" s="457"/>
      <c r="RWM37" s="271"/>
      <c r="RWN37" s="451"/>
      <c r="RWO37" s="454"/>
      <c r="RWP37" s="451"/>
      <c r="RWQ37" s="457"/>
      <c r="RWR37" s="451"/>
      <c r="RWS37" s="457"/>
      <c r="RWT37" s="457"/>
      <c r="RWU37" s="457"/>
      <c r="RWV37" s="271"/>
      <c r="RWW37" s="271"/>
      <c r="RWX37" s="451"/>
      <c r="RWY37" s="454"/>
      <c r="RWZ37" s="451"/>
      <c r="RXA37" s="454"/>
      <c r="RXB37" s="458"/>
      <c r="RXC37" s="459"/>
      <c r="RXD37" s="460"/>
      <c r="RXE37" s="461"/>
      <c r="RXF37" s="462"/>
      <c r="RXG37" s="458"/>
      <c r="RXH37" s="451"/>
      <c r="RXI37" s="463"/>
      <c r="RXJ37" s="451"/>
      <c r="RXK37" s="451"/>
      <c r="RXL37" s="453"/>
      <c r="RXN37" s="449"/>
      <c r="RXO37" s="449"/>
      <c r="RXP37" s="449"/>
      <c r="RXQ37" s="450"/>
      <c r="RXR37" s="451"/>
      <c r="RXS37" s="451"/>
      <c r="RXT37" s="451"/>
      <c r="RXU37" s="449"/>
      <c r="RXV37" s="452"/>
      <c r="RXW37" s="453"/>
      <c r="RXX37" s="454"/>
      <c r="RXY37" s="449"/>
      <c r="RXZ37" s="453"/>
      <c r="RYA37" s="453"/>
      <c r="RYB37" s="450"/>
      <c r="RYC37" s="454"/>
      <c r="RYD37" s="455"/>
      <c r="RYE37" s="453"/>
      <c r="RYF37" s="456"/>
      <c r="RYG37" s="453"/>
      <c r="RYH37" s="456"/>
      <c r="RYI37" s="454"/>
      <c r="RYJ37" s="451"/>
      <c r="RYK37" s="454"/>
      <c r="RYL37" s="450"/>
      <c r="RYM37" s="456"/>
      <c r="RYN37" s="456"/>
      <c r="RYO37" s="456"/>
      <c r="RYP37" s="456"/>
      <c r="RYQ37" s="271"/>
      <c r="RYR37" s="451"/>
      <c r="RYS37" s="454"/>
      <c r="RYT37" s="451"/>
      <c r="RYU37" s="457"/>
      <c r="RYV37" s="271"/>
      <c r="RYW37" s="451"/>
      <c r="RYX37" s="454"/>
      <c r="RYY37" s="451"/>
      <c r="RYZ37" s="457"/>
      <c r="RZA37" s="451"/>
      <c r="RZB37" s="457"/>
      <c r="RZC37" s="457"/>
      <c r="RZD37" s="457"/>
      <c r="RZE37" s="271"/>
      <c r="RZF37" s="271"/>
      <c r="RZG37" s="451"/>
      <c r="RZH37" s="454"/>
      <c r="RZI37" s="451"/>
      <c r="RZJ37" s="454"/>
      <c r="RZK37" s="458"/>
      <c r="RZL37" s="459"/>
      <c r="RZM37" s="460"/>
      <c r="RZN37" s="461"/>
      <c r="RZO37" s="462"/>
      <c r="RZP37" s="458"/>
      <c r="RZQ37" s="451"/>
      <c r="RZR37" s="463"/>
      <c r="RZS37" s="451"/>
      <c r="RZT37" s="451"/>
      <c r="RZU37" s="453"/>
      <c r="RZW37" s="449"/>
      <c r="RZX37" s="449"/>
      <c r="RZY37" s="449"/>
      <c r="RZZ37" s="450"/>
      <c r="SAA37" s="451"/>
      <c r="SAB37" s="451"/>
      <c r="SAC37" s="451"/>
      <c r="SAD37" s="449"/>
      <c r="SAE37" s="452"/>
      <c r="SAF37" s="453"/>
      <c r="SAG37" s="454"/>
      <c r="SAH37" s="449"/>
      <c r="SAI37" s="453"/>
      <c r="SAJ37" s="453"/>
      <c r="SAK37" s="450"/>
      <c r="SAL37" s="454"/>
      <c r="SAM37" s="455"/>
      <c r="SAN37" s="453"/>
      <c r="SAO37" s="456"/>
      <c r="SAP37" s="453"/>
      <c r="SAQ37" s="456"/>
      <c r="SAR37" s="454"/>
      <c r="SAS37" s="451"/>
      <c r="SAT37" s="454"/>
      <c r="SAU37" s="450"/>
      <c r="SAV37" s="456"/>
      <c r="SAW37" s="456"/>
      <c r="SAX37" s="456"/>
      <c r="SAY37" s="456"/>
      <c r="SAZ37" s="271"/>
      <c r="SBA37" s="451"/>
      <c r="SBB37" s="454"/>
      <c r="SBC37" s="451"/>
      <c r="SBD37" s="457"/>
      <c r="SBE37" s="271"/>
      <c r="SBF37" s="451"/>
      <c r="SBG37" s="454"/>
      <c r="SBH37" s="451"/>
      <c r="SBI37" s="457"/>
      <c r="SBJ37" s="451"/>
      <c r="SBK37" s="457"/>
      <c r="SBL37" s="457"/>
      <c r="SBM37" s="457"/>
      <c r="SBN37" s="271"/>
      <c r="SBO37" s="271"/>
      <c r="SBP37" s="451"/>
      <c r="SBQ37" s="454"/>
      <c r="SBR37" s="451"/>
      <c r="SBS37" s="454"/>
      <c r="SBT37" s="458"/>
      <c r="SBU37" s="459"/>
      <c r="SBV37" s="460"/>
      <c r="SBW37" s="461"/>
      <c r="SBX37" s="462"/>
      <c r="SBY37" s="458"/>
      <c r="SBZ37" s="451"/>
      <c r="SCA37" s="463"/>
      <c r="SCB37" s="451"/>
      <c r="SCC37" s="451"/>
      <c r="SCD37" s="453"/>
      <c r="SCF37" s="449"/>
      <c r="SCG37" s="449"/>
      <c r="SCH37" s="449"/>
      <c r="SCI37" s="450"/>
      <c r="SCJ37" s="451"/>
      <c r="SCK37" s="451"/>
      <c r="SCL37" s="451"/>
      <c r="SCM37" s="449"/>
      <c r="SCN37" s="452"/>
      <c r="SCO37" s="453"/>
      <c r="SCP37" s="454"/>
      <c r="SCQ37" s="449"/>
      <c r="SCR37" s="453"/>
      <c r="SCS37" s="453"/>
      <c r="SCT37" s="450"/>
      <c r="SCU37" s="454"/>
      <c r="SCV37" s="455"/>
      <c r="SCW37" s="453"/>
      <c r="SCX37" s="456"/>
      <c r="SCY37" s="453"/>
      <c r="SCZ37" s="456"/>
      <c r="SDA37" s="454"/>
      <c r="SDB37" s="451"/>
      <c r="SDC37" s="454"/>
      <c r="SDD37" s="450"/>
      <c r="SDE37" s="456"/>
      <c r="SDF37" s="456"/>
      <c r="SDG37" s="456"/>
      <c r="SDH37" s="456"/>
      <c r="SDI37" s="271"/>
      <c r="SDJ37" s="451"/>
      <c r="SDK37" s="454"/>
      <c r="SDL37" s="451"/>
      <c r="SDM37" s="457"/>
      <c r="SDN37" s="271"/>
      <c r="SDO37" s="451"/>
      <c r="SDP37" s="454"/>
      <c r="SDQ37" s="451"/>
      <c r="SDR37" s="457"/>
      <c r="SDS37" s="451"/>
      <c r="SDT37" s="457"/>
      <c r="SDU37" s="457"/>
      <c r="SDV37" s="457"/>
      <c r="SDW37" s="271"/>
      <c r="SDX37" s="271"/>
      <c r="SDY37" s="451"/>
      <c r="SDZ37" s="454"/>
      <c r="SEA37" s="451"/>
      <c r="SEB37" s="454"/>
      <c r="SEC37" s="458"/>
      <c r="SED37" s="459"/>
      <c r="SEE37" s="460"/>
      <c r="SEF37" s="461"/>
      <c r="SEG37" s="462"/>
      <c r="SEH37" s="458"/>
      <c r="SEI37" s="451"/>
      <c r="SEJ37" s="463"/>
      <c r="SEK37" s="451"/>
      <c r="SEL37" s="451"/>
      <c r="SEM37" s="453"/>
      <c r="SEO37" s="449"/>
      <c r="SEP37" s="449"/>
      <c r="SEQ37" s="449"/>
      <c r="SER37" s="450"/>
      <c r="SES37" s="451"/>
      <c r="SET37" s="451"/>
      <c r="SEU37" s="451"/>
      <c r="SEV37" s="449"/>
      <c r="SEW37" s="452"/>
      <c r="SEX37" s="453"/>
      <c r="SEY37" s="454"/>
      <c r="SEZ37" s="449"/>
      <c r="SFA37" s="453"/>
      <c r="SFB37" s="453"/>
      <c r="SFC37" s="450"/>
      <c r="SFD37" s="454"/>
      <c r="SFE37" s="455"/>
      <c r="SFF37" s="453"/>
      <c r="SFG37" s="456"/>
      <c r="SFH37" s="453"/>
      <c r="SFI37" s="456"/>
      <c r="SFJ37" s="454"/>
      <c r="SFK37" s="451"/>
      <c r="SFL37" s="454"/>
      <c r="SFM37" s="450"/>
      <c r="SFN37" s="456"/>
      <c r="SFO37" s="456"/>
      <c r="SFP37" s="456"/>
      <c r="SFQ37" s="456"/>
      <c r="SFR37" s="271"/>
      <c r="SFS37" s="451"/>
      <c r="SFT37" s="454"/>
      <c r="SFU37" s="451"/>
      <c r="SFV37" s="457"/>
      <c r="SFW37" s="271"/>
      <c r="SFX37" s="451"/>
      <c r="SFY37" s="454"/>
      <c r="SFZ37" s="451"/>
      <c r="SGA37" s="457"/>
      <c r="SGB37" s="451"/>
      <c r="SGC37" s="457"/>
      <c r="SGD37" s="457"/>
      <c r="SGE37" s="457"/>
      <c r="SGF37" s="271"/>
      <c r="SGG37" s="271"/>
      <c r="SGH37" s="451"/>
      <c r="SGI37" s="454"/>
      <c r="SGJ37" s="451"/>
      <c r="SGK37" s="454"/>
      <c r="SGL37" s="458"/>
      <c r="SGM37" s="459"/>
      <c r="SGN37" s="460"/>
      <c r="SGO37" s="461"/>
      <c r="SGP37" s="462"/>
      <c r="SGQ37" s="458"/>
      <c r="SGR37" s="451"/>
      <c r="SGS37" s="463"/>
      <c r="SGT37" s="451"/>
      <c r="SGU37" s="451"/>
      <c r="SGV37" s="453"/>
      <c r="SGX37" s="449"/>
      <c r="SGY37" s="449"/>
      <c r="SGZ37" s="449"/>
      <c r="SHA37" s="450"/>
      <c r="SHB37" s="451"/>
      <c r="SHC37" s="451"/>
      <c r="SHD37" s="451"/>
      <c r="SHE37" s="449"/>
      <c r="SHF37" s="452"/>
      <c r="SHG37" s="453"/>
      <c r="SHH37" s="454"/>
      <c r="SHI37" s="449"/>
      <c r="SHJ37" s="453"/>
      <c r="SHK37" s="453"/>
      <c r="SHL37" s="450"/>
      <c r="SHM37" s="454"/>
      <c r="SHN37" s="455"/>
      <c r="SHO37" s="453"/>
      <c r="SHP37" s="456"/>
      <c r="SHQ37" s="453"/>
      <c r="SHR37" s="456"/>
      <c r="SHS37" s="454"/>
      <c r="SHT37" s="451"/>
      <c r="SHU37" s="454"/>
      <c r="SHV37" s="450"/>
      <c r="SHW37" s="456"/>
      <c r="SHX37" s="456"/>
      <c r="SHY37" s="456"/>
      <c r="SHZ37" s="456"/>
      <c r="SIA37" s="271"/>
      <c r="SIB37" s="451"/>
      <c r="SIC37" s="454"/>
      <c r="SID37" s="451"/>
      <c r="SIE37" s="457"/>
      <c r="SIF37" s="271"/>
      <c r="SIG37" s="451"/>
      <c r="SIH37" s="454"/>
      <c r="SII37" s="451"/>
      <c r="SIJ37" s="457"/>
      <c r="SIK37" s="451"/>
      <c r="SIL37" s="457"/>
      <c r="SIM37" s="457"/>
      <c r="SIN37" s="457"/>
      <c r="SIO37" s="271"/>
      <c r="SIP37" s="271"/>
      <c r="SIQ37" s="451"/>
      <c r="SIR37" s="454"/>
      <c r="SIS37" s="451"/>
      <c r="SIT37" s="454"/>
      <c r="SIU37" s="458"/>
      <c r="SIV37" s="459"/>
      <c r="SIW37" s="460"/>
      <c r="SIX37" s="461"/>
      <c r="SIY37" s="462"/>
      <c r="SIZ37" s="458"/>
      <c r="SJA37" s="451"/>
      <c r="SJB37" s="463"/>
      <c r="SJC37" s="451"/>
      <c r="SJD37" s="451"/>
      <c r="SJE37" s="453"/>
      <c r="SJG37" s="449"/>
      <c r="SJH37" s="449"/>
      <c r="SJI37" s="449"/>
      <c r="SJJ37" s="450"/>
      <c r="SJK37" s="451"/>
      <c r="SJL37" s="451"/>
      <c r="SJM37" s="451"/>
      <c r="SJN37" s="449"/>
      <c r="SJO37" s="452"/>
      <c r="SJP37" s="453"/>
      <c r="SJQ37" s="454"/>
      <c r="SJR37" s="449"/>
      <c r="SJS37" s="453"/>
      <c r="SJT37" s="453"/>
      <c r="SJU37" s="450"/>
      <c r="SJV37" s="454"/>
      <c r="SJW37" s="455"/>
      <c r="SJX37" s="453"/>
      <c r="SJY37" s="456"/>
      <c r="SJZ37" s="453"/>
      <c r="SKA37" s="456"/>
      <c r="SKB37" s="454"/>
      <c r="SKC37" s="451"/>
      <c r="SKD37" s="454"/>
      <c r="SKE37" s="450"/>
      <c r="SKF37" s="456"/>
      <c r="SKG37" s="456"/>
      <c r="SKH37" s="456"/>
      <c r="SKI37" s="456"/>
      <c r="SKJ37" s="271"/>
      <c r="SKK37" s="451"/>
      <c r="SKL37" s="454"/>
      <c r="SKM37" s="451"/>
      <c r="SKN37" s="457"/>
      <c r="SKO37" s="271"/>
      <c r="SKP37" s="451"/>
      <c r="SKQ37" s="454"/>
      <c r="SKR37" s="451"/>
      <c r="SKS37" s="457"/>
      <c r="SKT37" s="451"/>
      <c r="SKU37" s="457"/>
      <c r="SKV37" s="457"/>
      <c r="SKW37" s="457"/>
      <c r="SKX37" s="271"/>
      <c r="SKY37" s="271"/>
      <c r="SKZ37" s="451"/>
      <c r="SLA37" s="454"/>
      <c r="SLB37" s="451"/>
      <c r="SLC37" s="454"/>
      <c r="SLD37" s="458"/>
      <c r="SLE37" s="459"/>
      <c r="SLF37" s="460"/>
      <c r="SLG37" s="461"/>
      <c r="SLH37" s="462"/>
      <c r="SLI37" s="458"/>
      <c r="SLJ37" s="451"/>
      <c r="SLK37" s="463"/>
      <c r="SLL37" s="451"/>
      <c r="SLM37" s="451"/>
      <c r="SLN37" s="453"/>
      <c r="SLP37" s="449"/>
      <c r="SLQ37" s="449"/>
      <c r="SLR37" s="449"/>
      <c r="SLS37" s="450"/>
      <c r="SLT37" s="451"/>
      <c r="SLU37" s="451"/>
      <c r="SLV37" s="451"/>
      <c r="SLW37" s="449"/>
      <c r="SLX37" s="452"/>
      <c r="SLY37" s="453"/>
      <c r="SLZ37" s="454"/>
      <c r="SMA37" s="449"/>
      <c r="SMB37" s="453"/>
      <c r="SMC37" s="453"/>
      <c r="SMD37" s="450"/>
      <c r="SME37" s="454"/>
      <c r="SMF37" s="455"/>
      <c r="SMG37" s="453"/>
      <c r="SMH37" s="456"/>
      <c r="SMI37" s="453"/>
      <c r="SMJ37" s="456"/>
      <c r="SMK37" s="454"/>
      <c r="SML37" s="451"/>
      <c r="SMM37" s="454"/>
      <c r="SMN37" s="450"/>
      <c r="SMO37" s="456"/>
      <c r="SMP37" s="456"/>
      <c r="SMQ37" s="456"/>
      <c r="SMR37" s="456"/>
      <c r="SMS37" s="271"/>
      <c r="SMT37" s="451"/>
      <c r="SMU37" s="454"/>
      <c r="SMV37" s="451"/>
      <c r="SMW37" s="457"/>
      <c r="SMX37" s="271"/>
      <c r="SMY37" s="451"/>
      <c r="SMZ37" s="454"/>
      <c r="SNA37" s="451"/>
      <c r="SNB37" s="457"/>
      <c r="SNC37" s="451"/>
      <c r="SND37" s="457"/>
      <c r="SNE37" s="457"/>
      <c r="SNF37" s="457"/>
      <c r="SNG37" s="271"/>
      <c r="SNH37" s="271"/>
      <c r="SNI37" s="451"/>
      <c r="SNJ37" s="454"/>
      <c r="SNK37" s="451"/>
      <c r="SNL37" s="454"/>
      <c r="SNM37" s="458"/>
      <c r="SNN37" s="459"/>
      <c r="SNO37" s="460"/>
      <c r="SNP37" s="461"/>
      <c r="SNQ37" s="462"/>
      <c r="SNR37" s="458"/>
      <c r="SNS37" s="451"/>
      <c r="SNT37" s="463"/>
      <c r="SNU37" s="451"/>
      <c r="SNV37" s="451"/>
      <c r="SNW37" s="453"/>
      <c r="SNY37" s="449"/>
      <c r="SNZ37" s="449"/>
      <c r="SOA37" s="449"/>
      <c r="SOB37" s="450"/>
      <c r="SOC37" s="451"/>
      <c r="SOD37" s="451"/>
      <c r="SOE37" s="451"/>
      <c r="SOF37" s="449"/>
      <c r="SOG37" s="452"/>
      <c r="SOH37" s="453"/>
      <c r="SOI37" s="454"/>
      <c r="SOJ37" s="449"/>
      <c r="SOK37" s="453"/>
      <c r="SOL37" s="453"/>
      <c r="SOM37" s="450"/>
      <c r="SON37" s="454"/>
      <c r="SOO37" s="455"/>
      <c r="SOP37" s="453"/>
      <c r="SOQ37" s="456"/>
      <c r="SOR37" s="453"/>
      <c r="SOS37" s="456"/>
      <c r="SOT37" s="454"/>
      <c r="SOU37" s="451"/>
      <c r="SOV37" s="454"/>
      <c r="SOW37" s="450"/>
      <c r="SOX37" s="456"/>
      <c r="SOY37" s="456"/>
      <c r="SOZ37" s="456"/>
      <c r="SPA37" s="456"/>
      <c r="SPB37" s="271"/>
      <c r="SPC37" s="451"/>
      <c r="SPD37" s="454"/>
      <c r="SPE37" s="451"/>
      <c r="SPF37" s="457"/>
      <c r="SPG37" s="271"/>
      <c r="SPH37" s="451"/>
      <c r="SPI37" s="454"/>
      <c r="SPJ37" s="451"/>
      <c r="SPK37" s="457"/>
      <c r="SPL37" s="451"/>
      <c r="SPM37" s="457"/>
      <c r="SPN37" s="457"/>
      <c r="SPO37" s="457"/>
      <c r="SPP37" s="271"/>
      <c r="SPQ37" s="271"/>
      <c r="SPR37" s="451"/>
      <c r="SPS37" s="454"/>
      <c r="SPT37" s="451"/>
      <c r="SPU37" s="454"/>
      <c r="SPV37" s="458"/>
      <c r="SPW37" s="459"/>
      <c r="SPX37" s="460"/>
      <c r="SPY37" s="461"/>
      <c r="SPZ37" s="462"/>
      <c r="SQA37" s="458"/>
      <c r="SQB37" s="451"/>
      <c r="SQC37" s="463"/>
      <c r="SQD37" s="451"/>
      <c r="SQE37" s="451"/>
      <c r="SQF37" s="453"/>
      <c r="SQH37" s="449"/>
      <c r="SQI37" s="449"/>
      <c r="SQJ37" s="449"/>
      <c r="SQK37" s="450"/>
      <c r="SQL37" s="451"/>
      <c r="SQM37" s="451"/>
      <c r="SQN37" s="451"/>
      <c r="SQO37" s="449"/>
      <c r="SQP37" s="452"/>
      <c r="SQQ37" s="453"/>
      <c r="SQR37" s="454"/>
      <c r="SQS37" s="449"/>
      <c r="SQT37" s="453"/>
      <c r="SQU37" s="453"/>
      <c r="SQV37" s="450"/>
      <c r="SQW37" s="454"/>
      <c r="SQX37" s="455"/>
      <c r="SQY37" s="453"/>
      <c r="SQZ37" s="456"/>
      <c r="SRA37" s="453"/>
      <c r="SRB37" s="456"/>
      <c r="SRC37" s="454"/>
      <c r="SRD37" s="451"/>
      <c r="SRE37" s="454"/>
      <c r="SRF37" s="450"/>
      <c r="SRG37" s="456"/>
      <c r="SRH37" s="456"/>
      <c r="SRI37" s="456"/>
      <c r="SRJ37" s="456"/>
      <c r="SRK37" s="271"/>
      <c r="SRL37" s="451"/>
      <c r="SRM37" s="454"/>
      <c r="SRN37" s="451"/>
      <c r="SRO37" s="457"/>
      <c r="SRP37" s="271"/>
      <c r="SRQ37" s="451"/>
      <c r="SRR37" s="454"/>
      <c r="SRS37" s="451"/>
      <c r="SRT37" s="457"/>
      <c r="SRU37" s="451"/>
      <c r="SRV37" s="457"/>
      <c r="SRW37" s="457"/>
      <c r="SRX37" s="457"/>
      <c r="SRY37" s="271"/>
      <c r="SRZ37" s="271"/>
      <c r="SSA37" s="451"/>
      <c r="SSB37" s="454"/>
      <c r="SSC37" s="451"/>
      <c r="SSD37" s="454"/>
      <c r="SSE37" s="458"/>
      <c r="SSF37" s="459"/>
      <c r="SSG37" s="460"/>
      <c r="SSH37" s="461"/>
      <c r="SSI37" s="462"/>
      <c r="SSJ37" s="458"/>
      <c r="SSK37" s="451"/>
      <c r="SSL37" s="463"/>
      <c r="SSM37" s="451"/>
      <c r="SSN37" s="451"/>
      <c r="SSO37" s="453"/>
      <c r="SSQ37" s="449"/>
      <c r="SSR37" s="449"/>
      <c r="SSS37" s="449"/>
      <c r="SST37" s="450"/>
      <c r="SSU37" s="451"/>
      <c r="SSV37" s="451"/>
      <c r="SSW37" s="451"/>
      <c r="SSX37" s="449"/>
      <c r="SSY37" s="452"/>
      <c r="SSZ37" s="453"/>
      <c r="STA37" s="454"/>
      <c r="STB37" s="449"/>
      <c r="STC37" s="453"/>
      <c r="STD37" s="453"/>
      <c r="STE37" s="450"/>
      <c r="STF37" s="454"/>
      <c r="STG37" s="455"/>
      <c r="STH37" s="453"/>
      <c r="STI37" s="456"/>
      <c r="STJ37" s="453"/>
      <c r="STK37" s="456"/>
      <c r="STL37" s="454"/>
      <c r="STM37" s="451"/>
      <c r="STN37" s="454"/>
      <c r="STO37" s="450"/>
      <c r="STP37" s="456"/>
      <c r="STQ37" s="456"/>
      <c r="STR37" s="456"/>
      <c r="STS37" s="456"/>
      <c r="STT37" s="271"/>
      <c r="STU37" s="451"/>
      <c r="STV37" s="454"/>
      <c r="STW37" s="451"/>
      <c r="STX37" s="457"/>
      <c r="STY37" s="271"/>
      <c r="STZ37" s="451"/>
      <c r="SUA37" s="454"/>
      <c r="SUB37" s="451"/>
      <c r="SUC37" s="457"/>
      <c r="SUD37" s="451"/>
      <c r="SUE37" s="457"/>
      <c r="SUF37" s="457"/>
      <c r="SUG37" s="457"/>
      <c r="SUH37" s="271"/>
      <c r="SUI37" s="271"/>
      <c r="SUJ37" s="451"/>
      <c r="SUK37" s="454"/>
      <c r="SUL37" s="451"/>
      <c r="SUM37" s="454"/>
      <c r="SUN37" s="458"/>
      <c r="SUO37" s="459"/>
      <c r="SUP37" s="460"/>
      <c r="SUQ37" s="461"/>
      <c r="SUR37" s="462"/>
      <c r="SUS37" s="458"/>
      <c r="SUT37" s="451"/>
      <c r="SUU37" s="463"/>
      <c r="SUV37" s="451"/>
      <c r="SUW37" s="451"/>
      <c r="SUX37" s="453"/>
      <c r="SUZ37" s="449"/>
      <c r="SVA37" s="449"/>
      <c r="SVB37" s="449"/>
      <c r="SVC37" s="450"/>
      <c r="SVD37" s="451"/>
      <c r="SVE37" s="451"/>
      <c r="SVF37" s="451"/>
      <c r="SVG37" s="449"/>
      <c r="SVH37" s="452"/>
      <c r="SVI37" s="453"/>
      <c r="SVJ37" s="454"/>
      <c r="SVK37" s="449"/>
      <c r="SVL37" s="453"/>
      <c r="SVM37" s="453"/>
      <c r="SVN37" s="450"/>
      <c r="SVO37" s="454"/>
      <c r="SVP37" s="455"/>
      <c r="SVQ37" s="453"/>
      <c r="SVR37" s="456"/>
      <c r="SVS37" s="453"/>
      <c r="SVT37" s="456"/>
      <c r="SVU37" s="454"/>
      <c r="SVV37" s="451"/>
      <c r="SVW37" s="454"/>
      <c r="SVX37" s="450"/>
      <c r="SVY37" s="456"/>
      <c r="SVZ37" s="456"/>
      <c r="SWA37" s="456"/>
      <c r="SWB37" s="456"/>
      <c r="SWC37" s="271"/>
      <c r="SWD37" s="451"/>
      <c r="SWE37" s="454"/>
      <c r="SWF37" s="451"/>
      <c r="SWG37" s="457"/>
      <c r="SWH37" s="271"/>
      <c r="SWI37" s="451"/>
      <c r="SWJ37" s="454"/>
      <c r="SWK37" s="451"/>
      <c r="SWL37" s="457"/>
      <c r="SWM37" s="451"/>
      <c r="SWN37" s="457"/>
      <c r="SWO37" s="457"/>
      <c r="SWP37" s="457"/>
      <c r="SWQ37" s="271"/>
      <c r="SWR37" s="271"/>
      <c r="SWS37" s="451"/>
      <c r="SWT37" s="454"/>
      <c r="SWU37" s="451"/>
      <c r="SWV37" s="454"/>
      <c r="SWW37" s="458"/>
      <c r="SWX37" s="459"/>
      <c r="SWY37" s="460"/>
      <c r="SWZ37" s="461"/>
      <c r="SXA37" s="462"/>
      <c r="SXB37" s="458"/>
      <c r="SXC37" s="451"/>
      <c r="SXD37" s="463"/>
      <c r="SXE37" s="451"/>
      <c r="SXF37" s="451"/>
      <c r="SXG37" s="453"/>
      <c r="SXI37" s="449"/>
      <c r="SXJ37" s="449"/>
      <c r="SXK37" s="449"/>
      <c r="SXL37" s="450"/>
      <c r="SXM37" s="451"/>
      <c r="SXN37" s="451"/>
      <c r="SXO37" s="451"/>
      <c r="SXP37" s="449"/>
      <c r="SXQ37" s="452"/>
      <c r="SXR37" s="453"/>
      <c r="SXS37" s="454"/>
      <c r="SXT37" s="449"/>
      <c r="SXU37" s="453"/>
      <c r="SXV37" s="453"/>
      <c r="SXW37" s="450"/>
      <c r="SXX37" s="454"/>
      <c r="SXY37" s="455"/>
      <c r="SXZ37" s="453"/>
      <c r="SYA37" s="456"/>
      <c r="SYB37" s="453"/>
      <c r="SYC37" s="456"/>
      <c r="SYD37" s="454"/>
      <c r="SYE37" s="451"/>
      <c r="SYF37" s="454"/>
      <c r="SYG37" s="450"/>
      <c r="SYH37" s="456"/>
      <c r="SYI37" s="456"/>
      <c r="SYJ37" s="456"/>
      <c r="SYK37" s="456"/>
      <c r="SYL37" s="271"/>
      <c r="SYM37" s="451"/>
      <c r="SYN37" s="454"/>
      <c r="SYO37" s="451"/>
      <c r="SYP37" s="457"/>
      <c r="SYQ37" s="271"/>
      <c r="SYR37" s="451"/>
      <c r="SYS37" s="454"/>
      <c r="SYT37" s="451"/>
      <c r="SYU37" s="457"/>
      <c r="SYV37" s="451"/>
      <c r="SYW37" s="457"/>
      <c r="SYX37" s="457"/>
      <c r="SYY37" s="457"/>
      <c r="SYZ37" s="271"/>
      <c r="SZA37" s="271"/>
      <c r="SZB37" s="451"/>
      <c r="SZC37" s="454"/>
      <c r="SZD37" s="451"/>
      <c r="SZE37" s="454"/>
      <c r="SZF37" s="458"/>
      <c r="SZG37" s="459"/>
      <c r="SZH37" s="460"/>
      <c r="SZI37" s="461"/>
      <c r="SZJ37" s="462"/>
      <c r="SZK37" s="458"/>
      <c r="SZL37" s="451"/>
      <c r="SZM37" s="463"/>
      <c r="SZN37" s="451"/>
      <c r="SZO37" s="451"/>
      <c r="SZP37" s="453"/>
      <c r="SZR37" s="449"/>
      <c r="SZS37" s="449"/>
      <c r="SZT37" s="449"/>
      <c r="SZU37" s="450"/>
      <c r="SZV37" s="451"/>
      <c r="SZW37" s="451"/>
      <c r="SZX37" s="451"/>
      <c r="SZY37" s="449"/>
      <c r="SZZ37" s="452"/>
      <c r="TAA37" s="453"/>
      <c r="TAB37" s="454"/>
      <c r="TAC37" s="449"/>
      <c r="TAD37" s="453"/>
      <c r="TAE37" s="453"/>
      <c r="TAF37" s="450"/>
      <c r="TAG37" s="454"/>
      <c r="TAH37" s="455"/>
      <c r="TAI37" s="453"/>
      <c r="TAJ37" s="456"/>
      <c r="TAK37" s="453"/>
      <c r="TAL37" s="456"/>
      <c r="TAM37" s="454"/>
      <c r="TAN37" s="451"/>
      <c r="TAO37" s="454"/>
      <c r="TAP37" s="450"/>
      <c r="TAQ37" s="456"/>
      <c r="TAR37" s="456"/>
      <c r="TAS37" s="456"/>
      <c r="TAT37" s="456"/>
      <c r="TAU37" s="271"/>
      <c r="TAV37" s="451"/>
      <c r="TAW37" s="454"/>
      <c r="TAX37" s="451"/>
      <c r="TAY37" s="457"/>
      <c r="TAZ37" s="271"/>
      <c r="TBA37" s="451"/>
      <c r="TBB37" s="454"/>
      <c r="TBC37" s="451"/>
      <c r="TBD37" s="457"/>
      <c r="TBE37" s="451"/>
      <c r="TBF37" s="457"/>
      <c r="TBG37" s="457"/>
      <c r="TBH37" s="457"/>
      <c r="TBI37" s="271"/>
      <c r="TBJ37" s="271"/>
      <c r="TBK37" s="451"/>
      <c r="TBL37" s="454"/>
      <c r="TBM37" s="451"/>
      <c r="TBN37" s="454"/>
      <c r="TBO37" s="458"/>
      <c r="TBP37" s="459"/>
      <c r="TBQ37" s="460"/>
      <c r="TBR37" s="461"/>
      <c r="TBS37" s="462"/>
      <c r="TBT37" s="458"/>
      <c r="TBU37" s="451"/>
      <c r="TBV37" s="463"/>
      <c r="TBW37" s="451"/>
      <c r="TBX37" s="451"/>
      <c r="TBY37" s="453"/>
      <c r="TCA37" s="449"/>
      <c r="TCB37" s="449"/>
      <c r="TCC37" s="449"/>
      <c r="TCD37" s="450"/>
      <c r="TCE37" s="451"/>
      <c r="TCF37" s="451"/>
      <c r="TCG37" s="451"/>
      <c r="TCH37" s="449"/>
      <c r="TCI37" s="452"/>
      <c r="TCJ37" s="453"/>
      <c r="TCK37" s="454"/>
      <c r="TCL37" s="449"/>
      <c r="TCM37" s="453"/>
      <c r="TCN37" s="453"/>
      <c r="TCO37" s="450"/>
      <c r="TCP37" s="454"/>
      <c r="TCQ37" s="455"/>
      <c r="TCR37" s="453"/>
      <c r="TCS37" s="456"/>
      <c r="TCT37" s="453"/>
      <c r="TCU37" s="456"/>
      <c r="TCV37" s="454"/>
      <c r="TCW37" s="451"/>
      <c r="TCX37" s="454"/>
      <c r="TCY37" s="450"/>
      <c r="TCZ37" s="456"/>
      <c r="TDA37" s="456"/>
      <c r="TDB37" s="456"/>
      <c r="TDC37" s="456"/>
      <c r="TDD37" s="271"/>
      <c r="TDE37" s="451"/>
      <c r="TDF37" s="454"/>
      <c r="TDG37" s="451"/>
      <c r="TDH37" s="457"/>
      <c r="TDI37" s="271"/>
      <c r="TDJ37" s="451"/>
      <c r="TDK37" s="454"/>
      <c r="TDL37" s="451"/>
      <c r="TDM37" s="457"/>
      <c r="TDN37" s="451"/>
      <c r="TDO37" s="457"/>
      <c r="TDP37" s="457"/>
      <c r="TDQ37" s="457"/>
      <c r="TDR37" s="271"/>
      <c r="TDS37" s="271"/>
      <c r="TDT37" s="451"/>
      <c r="TDU37" s="454"/>
      <c r="TDV37" s="451"/>
      <c r="TDW37" s="454"/>
      <c r="TDX37" s="458"/>
      <c r="TDY37" s="459"/>
      <c r="TDZ37" s="460"/>
      <c r="TEA37" s="461"/>
      <c r="TEB37" s="462"/>
      <c r="TEC37" s="458"/>
      <c r="TED37" s="451"/>
      <c r="TEE37" s="463"/>
      <c r="TEF37" s="451"/>
      <c r="TEG37" s="451"/>
      <c r="TEH37" s="453"/>
      <c r="TEJ37" s="449"/>
      <c r="TEK37" s="449"/>
      <c r="TEL37" s="449"/>
      <c r="TEM37" s="450"/>
      <c r="TEN37" s="451"/>
      <c r="TEO37" s="451"/>
      <c r="TEP37" s="451"/>
      <c r="TEQ37" s="449"/>
      <c r="TER37" s="452"/>
      <c r="TES37" s="453"/>
      <c r="TET37" s="454"/>
      <c r="TEU37" s="449"/>
      <c r="TEV37" s="453"/>
      <c r="TEW37" s="453"/>
      <c r="TEX37" s="450"/>
      <c r="TEY37" s="454"/>
      <c r="TEZ37" s="455"/>
      <c r="TFA37" s="453"/>
      <c r="TFB37" s="456"/>
      <c r="TFC37" s="453"/>
      <c r="TFD37" s="456"/>
      <c r="TFE37" s="454"/>
      <c r="TFF37" s="451"/>
      <c r="TFG37" s="454"/>
      <c r="TFH37" s="450"/>
      <c r="TFI37" s="456"/>
      <c r="TFJ37" s="456"/>
      <c r="TFK37" s="456"/>
      <c r="TFL37" s="456"/>
      <c r="TFM37" s="271"/>
      <c r="TFN37" s="451"/>
      <c r="TFO37" s="454"/>
      <c r="TFP37" s="451"/>
      <c r="TFQ37" s="457"/>
      <c r="TFR37" s="271"/>
      <c r="TFS37" s="451"/>
      <c r="TFT37" s="454"/>
      <c r="TFU37" s="451"/>
      <c r="TFV37" s="457"/>
      <c r="TFW37" s="451"/>
      <c r="TFX37" s="457"/>
      <c r="TFY37" s="457"/>
      <c r="TFZ37" s="457"/>
      <c r="TGA37" s="271"/>
      <c r="TGB37" s="271"/>
      <c r="TGC37" s="451"/>
      <c r="TGD37" s="454"/>
      <c r="TGE37" s="451"/>
      <c r="TGF37" s="454"/>
      <c r="TGG37" s="458"/>
      <c r="TGH37" s="459"/>
      <c r="TGI37" s="460"/>
      <c r="TGJ37" s="461"/>
      <c r="TGK37" s="462"/>
      <c r="TGL37" s="458"/>
      <c r="TGM37" s="451"/>
      <c r="TGN37" s="463"/>
      <c r="TGO37" s="451"/>
      <c r="TGP37" s="451"/>
      <c r="TGQ37" s="453"/>
      <c r="TGS37" s="449"/>
      <c r="TGT37" s="449"/>
      <c r="TGU37" s="449"/>
      <c r="TGV37" s="450"/>
      <c r="TGW37" s="451"/>
      <c r="TGX37" s="451"/>
      <c r="TGY37" s="451"/>
      <c r="TGZ37" s="449"/>
      <c r="THA37" s="452"/>
      <c r="THB37" s="453"/>
      <c r="THC37" s="454"/>
      <c r="THD37" s="449"/>
      <c r="THE37" s="453"/>
      <c r="THF37" s="453"/>
      <c r="THG37" s="450"/>
      <c r="THH37" s="454"/>
      <c r="THI37" s="455"/>
      <c r="THJ37" s="453"/>
      <c r="THK37" s="456"/>
      <c r="THL37" s="453"/>
      <c r="THM37" s="456"/>
      <c r="THN37" s="454"/>
      <c r="THO37" s="451"/>
      <c r="THP37" s="454"/>
      <c r="THQ37" s="450"/>
      <c r="THR37" s="456"/>
      <c r="THS37" s="456"/>
      <c r="THT37" s="456"/>
      <c r="THU37" s="456"/>
      <c r="THV37" s="271"/>
      <c r="THW37" s="451"/>
      <c r="THX37" s="454"/>
      <c r="THY37" s="451"/>
      <c r="THZ37" s="457"/>
      <c r="TIA37" s="271"/>
      <c r="TIB37" s="451"/>
      <c r="TIC37" s="454"/>
      <c r="TID37" s="451"/>
      <c r="TIE37" s="457"/>
      <c r="TIF37" s="451"/>
      <c r="TIG37" s="457"/>
      <c r="TIH37" s="457"/>
      <c r="TII37" s="457"/>
      <c r="TIJ37" s="271"/>
      <c r="TIK37" s="271"/>
      <c r="TIL37" s="451"/>
      <c r="TIM37" s="454"/>
      <c r="TIN37" s="451"/>
      <c r="TIO37" s="454"/>
      <c r="TIP37" s="458"/>
      <c r="TIQ37" s="459"/>
      <c r="TIR37" s="460"/>
      <c r="TIS37" s="461"/>
      <c r="TIT37" s="462"/>
      <c r="TIU37" s="458"/>
      <c r="TIV37" s="451"/>
      <c r="TIW37" s="463"/>
      <c r="TIX37" s="451"/>
      <c r="TIY37" s="451"/>
      <c r="TIZ37" s="453"/>
      <c r="TJB37" s="449"/>
      <c r="TJC37" s="449"/>
      <c r="TJD37" s="449"/>
      <c r="TJE37" s="450"/>
      <c r="TJF37" s="451"/>
      <c r="TJG37" s="451"/>
      <c r="TJH37" s="451"/>
      <c r="TJI37" s="449"/>
      <c r="TJJ37" s="452"/>
      <c r="TJK37" s="453"/>
      <c r="TJL37" s="454"/>
      <c r="TJM37" s="449"/>
      <c r="TJN37" s="453"/>
      <c r="TJO37" s="453"/>
      <c r="TJP37" s="450"/>
      <c r="TJQ37" s="454"/>
      <c r="TJR37" s="455"/>
      <c r="TJS37" s="453"/>
      <c r="TJT37" s="456"/>
      <c r="TJU37" s="453"/>
      <c r="TJV37" s="456"/>
      <c r="TJW37" s="454"/>
      <c r="TJX37" s="451"/>
      <c r="TJY37" s="454"/>
      <c r="TJZ37" s="450"/>
      <c r="TKA37" s="456"/>
      <c r="TKB37" s="456"/>
      <c r="TKC37" s="456"/>
      <c r="TKD37" s="456"/>
      <c r="TKE37" s="271"/>
      <c r="TKF37" s="451"/>
      <c r="TKG37" s="454"/>
      <c r="TKH37" s="451"/>
      <c r="TKI37" s="457"/>
      <c r="TKJ37" s="271"/>
      <c r="TKK37" s="451"/>
      <c r="TKL37" s="454"/>
      <c r="TKM37" s="451"/>
      <c r="TKN37" s="457"/>
      <c r="TKO37" s="451"/>
      <c r="TKP37" s="457"/>
      <c r="TKQ37" s="457"/>
      <c r="TKR37" s="457"/>
      <c r="TKS37" s="271"/>
      <c r="TKT37" s="271"/>
      <c r="TKU37" s="451"/>
      <c r="TKV37" s="454"/>
      <c r="TKW37" s="451"/>
      <c r="TKX37" s="454"/>
      <c r="TKY37" s="458"/>
      <c r="TKZ37" s="459"/>
      <c r="TLA37" s="460"/>
      <c r="TLB37" s="461"/>
      <c r="TLC37" s="462"/>
      <c r="TLD37" s="458"/>
      <c r="TLE37" s="451"/>
      <c r="TLF37" s="463"/>
      <c r="TLG37" s="451"/>
      <c r="TLH37" s="451"/>
      <c r="TLI37" s="453"/>
      <c r="TLK37" s="449"/>
      <c r="TLL37" s="449"/>
      <c r="TLM37" s="449"/>
      <c r="TLN37" s="450"/>
      <c r="TLO37" s="451"/>
      <c r="TLP37" s="451"/>
      <c r="TLQ37" s="451"/>
      <c r="TLR37" s="449"/>
      <c r="TLS37" s="452"/>
      <c r="TLT37" s="453"/>
      <c r="TLU37" s="454"/>
      <c r="TLV37" s="449"/>
      <c r="TLW37" s="453"/>
      <c r="TLX37" s="453"/>
      <c r="TLY37" s="450"/>
      <c r="TLZ37" s="454"/>
      <c r="TMA37" s="455"/>
      <c r="TMB37" s="453"/>
      <c r="TMC37" s="456"/>
      <c r="TMD37" s="453"/>
      <c r="TME37" s="456"/>
      <c r="TMF37" s="454"/>
      <c r="TMG37" s="451"/>
      <c r="TMH37" s="454"/>
      <c r="TMI37" s="450"/>
      <c r="TMJ37" s="456"/>
      <c r="TMK37" s="456"/>
      <c r="TML37" s="456"/>
      <c r="TMM37" s="456"/>
      <c r="TMN37" s="271"/>
      <c r="TMO37" s="451"/>
      <c r="TMP37" s="454"/>
      <c r="TMQ37" s="451"/>
      <c r="TMR37" s="457"/>
      <c r="TMS37" s="271"/>
      <c r="TMT37" s="451"/>
      <c r="TMU37" s="454"/>
      <c r="TMV37" s="451"/>
      <c r="TMW37" s="457"/>
      <c r="TMX37" s="451"/>
      <c r="TMY37" s="457"/>
      <c r="TMZ37" s="457"/>
      <c r="TNA37" s="457"/>
      <c r="TNB37" s="271"/>
      <c r="TNC37" s="271"/>
      <c r="TND37" s="451"/>
      <c r="TNE37" s="454"/>
      <c r="TNF37" s="451"/>
      <c r="TNG37" s="454"/>
      <c r="TNH37" s="458"/>
      <c r="TNI37" s="459"/>
      <c r="TNJ37" s="460"/>
      <c r="TNK37" s="461"/>
      <c r="TNL37" s="462"/>
      <c r="TNM37" s="458"/>
      <c r="TNN37" s="451"/>
      <c r="TNO37" s="463"/>
      <c r="TNP37" s="451"/>
      <c r="TNQ37" s="451"/>
      <c r="TNR37" s="453"/>
      <c r="TNT37" s="449"/>
      <c r="TNU37" s="449"/>
      <c r="TNV37" s="449"/>
      <c r="TNW37" s="450"/>
      <c r="TNX37" s="451"/>
      <c r="TNY37" s="451"/>
      <c r="TNZ37" s="451"/>
      <c r="TOA37" s="449"/>
      <c r="TOB37" s="452"/>
      <c r="TOC37" s="453"/>
      <c r="TOD37" s="454"/>
      <c r="TOE37" s="449"/>
      <c r="TOF37" s="453"/>
      <c r="TOG37" s="453"/>
      <c r="TOH37" s="450"/>
      <c r="TOI37" s="454"/>
      <c r="TOJ37" s="455"/>
      <c r="TOK37" s="453"/>
      <c r="TOL37" s="456"/>
      <c r="TOM37" s="453"/>
      <c r="TON37" s="456"/>
      <c r="TOO37" s="454"/>
      <c r="TOP37" s="451"/>
      <c r="TOQ37" s="454"/>
      <c r="TOR37" s="450"/>
      <c r="TOS37" s="456"/>
      <c r="TOT37" s="456"/>
      <c r="TOU37" s="456"/>
      <c r="TOV37" s="456"/>
      <c r="TOW37" s="271"/>
      <c r="TOX37" s="451"/>
      <c r="TOY37" s="454"/>
      <c r="TOZ37" s="451"/>
      <c r="TPA37" s="457"/>
      <c r="TPB37" s="271"/>
      <c r="TPC37" s="451"/>
      <c r="TPD37" s="454"/>
      <c r="TPE37" s="451"/>
      <c r="TPF37" s="457"/>
      <c r="TPG37" s="451"/>
      <c r="TPH37" s="457"/>
      <c r="TPI37" s="457"/>
      <c r="TPJ37" s="457"/>
      <c r="TPK37" s="271"/>
      <c r="TPL37" s="271"/>
      <c r="TPM37" s="451"/>
      <c r="TPN37" s="454"/>
      <c r="TPO37" s="451"/>
      <c r="TPP37" s="454"/>
      <c r="TPQ37" s="458"/>
      <c r="TPR37" s="459"/>
      <c r="TPS37" s="460"/>
      <c r="TPT37" s="461"/>
      <c r="TPU37" s="462"/>
      <c r="TPV37" s="458"/>
      <c r="TPW37" s="451"/>
      <c r="TPX37" s="463"/>
      <c r="TPY37" s="451"/>
      <c r="TPZ37" s="451"/>
      <c r="TQA37" s="453"/>
      <c r="TQC37" s="449"/>
      <c r="TQD37" s="449"/>
      <c r="TQE37" s="449"/>
      <c r="TQF37" s="450"/>
      <c r="TQG37" s="451"/>
      <c r="TQH37" s="451"/>
      <c r="TQI37" s="451"/>
      <c r="TQJ37" s="449"/>
      <c r="TQK37" s="452"/>
      <c r="TQL37" s="453"/>
      <c r="TQM37" s="454"/>
      <c r="TQN37" s="449"/>
      <c r="TQO37" s="453"/>
      <c r="TQP37" s="453"/>
      <c r="TQQ37" s="450"/>
      <c r="TQR37" s="454"/>
      <c r="TQS37" s="455"/>
      <c r="TQT37" s="453"/>
      <c r="TQU37" s="456"/>
      <c r="TQV37" s="453"/>
      <c r="TQW37" s="456"/>
      <c r="TQX37" s="454"/>
      <c r="TQY37" s="451"/>
      <c r="TQZ37" s="454"/>
      <c r="TRA37" s="450"/>
      <c r="TRB37" s="456"/>
      <c r="TRC37" s="456"/>
      <c r="TRD37" s="456"/>
      <c r="TRE37" s="456"/>
      <c r="TRF37" s="271"/>
      <c r="TRG37" s="451"/>
      <c r="TRH37" s="454"/>
      <c r="TRI37" s="451"/>
      <c r="TRJ37" s="457"/>
      <c r="TRK37" s="271"/>
      <c r="TRL37" s="451"/>
      <c r="TRM37" s="454"/>
      <c r="TRN37" s="451"/>
      <c r="TRO37" s="457"/>
      <c r="TRP37" s="451"/>
      <c r="TRQ37" s="457"/>
      <c r="TRR37" s="457"/>
      <c r="TRS37" s="457"/>
      <c r="TRT37" s="271"/>
      <c r="TRU37" s="271"/>
      <c r="TRV37" s="451"/>
      <c r="TRW37" s="454"/>
      <c r="TRX37" s="451"/>
      <c r="TRY37" s="454"/>
      <c r="TRZ37" s="458"/>
      <c r="TSA37" s="459"/>
      <c r="TSB37" s="460"/>
      <c r="TSC37" s="461"/>
      <c r="TSD37" s="462"/>
      <c r="TSE37" s="458"/>
      <c r="TSF37" s="451"/>
      <c r="TSG37" s="463"/>
      <c r="TSH37" s="451"/>
      <c r="TSI37" s="451"/>
      <c r="TSJ37" s="453"/>
      <c r="TSL37" s="449"/>
      <c r="TSM37" s="449"/>
      <c r="TSN37" s="449"/>
      <c r="TSO37" s="450"/>
      <c r="TSP37" s="451"/>
      <c r="TSQ37" s="451"/>
      <c r="TSR37" s="451"/>
      <c r="TSS37" s="449"/>
      <c r="TST37" s="452"/>
      <c r="TSU37" s="453"/>
      <c r="TSV37" s="454"/>
      <c r="TSW37" s="449"/>
      <c r="TSX37" s="453"/>
      <c r="TSY37" s="453"/>
      <c r="TSZ37" s="450"/>
      <c r="TTA37" s="454"/>
      <c r="TTB37" s="455"/>
      <c r="TTC37" s="453"/>
      <c r="TTD37" s="456"/>
      <c r="TTE37" s="453"/>
      <c r="TTF37" s="456"/>
      <c r="TTG37" s="454"/>
      <c r="TTH37" s="451"/>
      <c r="TTI37" s="454"/>
      <c r="TTJ37" s="450"/>
      <c r="TTK37" s="456"/>
      <c r="TTL37" s="456"/>
      <c r="TTM37" s="456"/>
      <c r="TTN37" s="456"/>
      <c r="TTO37" s="271"/>
      <c r="TTP37" s="451"/>
      <c r="TTQ37" s="454"/>
      <c r="TTR37" s="451"/>
      <c r="TTS37" s="457"/>
      <c r="TTT37" s="271"/>
      <c r="TTU37" s="451"/>
      <c r="TTV37" s="454"/>
      <c r="TTW37" s="451"/>
      <c r="TTX37" s="457"/>
      <c r="TTY37" s="451"/>
      <c r="TTZ37" s="457"/>
      <c r="TUA37" s="457"/>
      <c r="TUB37" s="457"/>
      <c r="TUC37" s="271"/>
      <c r="TUD37" s="271"/>
      <c r="TUE37" s="451"/>
      <c r="TUF37" s="454"/>
      <c r="TUG37" s="451"/>
      <c r="TUH37" s="454"/>
      <c r="TUI37" s="458"/>
      <c r="TUJ37" s="459"/>
      <c r="TUK37" s="460"/>
      <c r="TUL37" s="461"/>
      <c r="TUM37" s="462"/>
      <c r="TUN37" s="458"/>
      <c r="TUO37" s="451"/>
      <c r="TUP37" s="463"/>
      <c r="TUQ37" s="451"/>
      <c r="TUR37" s="451"/>
      <c r="TUS37" s="453"/>
      <c r="TUU37" s="449"/>
      <c r="TUV37" s="449"/>
      <c r="TUW37" s="449"/>
      <c r="TUX37" s="450"/>
      <c r="TUY37" s="451"/>
      <c r="TUZ37" s="451"/>
      <c r="TVA37" s="451"/>
      <c r="TVB37" s="449"/>
      <c r="TVC37" s="452"/>
      <c r="TVD37" s="453"/>
      <c r="TVE37" s="454"/>
      <c r="TVF37" s="449"/>
      <c r="TVG37" s="453"/>
      <c r="TVH37" s="453"/>
      <c r="TVI37" s="450"/>
      <c r="TVJ37" s="454"/>
      <c r="TVK37" s="455"/>
      <c r="TVL37" s="453"/>
      <c r="TVM37" s="456"/>
      <c r="TVN37" s="453"/>
      <c r="TVO37" s="456"/>
      <c r="TVP37" s="454"/>
      <c r="TVQ37" s="451"/>
      <c r="TVR37" s="454"/>
      <c r="TVS37" s="450"/>
      <c r="TVT37" s="456"/>
      <c r="TVU37" s="456"/>
      <c r="TVV37" s="456"/>
      <c r="TVW37" s="456"/>
      <c r="TVX37" s="271"/>
      <c r="TVY37" s="451"/>
      <c r="TVZ37" s="454"/>
      <c r="TWA37" s="451"/>
      <c r="TWB37" s="457"/>
      <c r="TWC37" s="271"/>
      <c r="TWD37" s="451"/>
      <c r="TWE37" s="454"/>
      <c r="TWF37" s="451"/>
      <c r="TWG37" s="457"/>
      <c r="TWH37" s="451"/>
      <c r="TWI37" s="457"/>
      <c r="TWJ37" s="457"/>
      <c r="TWK37" s="457"/>
      <c r="TWL37" s="271"/>
      <c r="TWM37" s="271"/>
      <c r="TWN37" s="451"/>
      <c r="TWO37" s="454"/>
      <c r="TWP37" s="451"/>
      <c r="TWQ37" s="454"/>
      <c r="TWR37" s="458"/>
      <c r="TWS37" s="459"/>
      <c r="TWT37" s="460"/>
      <c r="TWU37" s="461"/>
      <c r="TWV37" s="462"/>
      <c r="TWW37" s="458"/>
      <c r="TWX37" s="451"/>
      <c r="TWY37" s="463"/>
      <c r="TWZ37" s="451"/>
      <c r="TXA37" s="451"/>
      <c r="TXB37" s="453"/>
      <c r="TXD37" s="449"/>
      <c r="TXE37" s="449"/>
      <c r="TXF37" s="449"/>
      <c r="TXG37" s="450"/>
      <c r="TXH37" s="451"/>
      <c r="TXI37" s="451"/>
      <c r="TXJ37" s="451"/>
      <c r="TXK37" s="449"/>
      <c r="TXL37" s="452"/>
      <c r="TXM37" s="453"/>
      <c r="TXN37" s="454"/>
      <c r="TXO37" s="449"/>
      <c r="TXP37" s="453"/>
      <c r="TXQ37" s="453"/>
      <c r="TXR37" s="450"/>
      <c r="TXS37" s="454"/>
      <c r="TXT37" s="455"/>
      <c r="TXU37" s="453"/>
      <c r="TXV37" s="456"/>
      <c r="TXW37" s="453"/>
      <c r="TXX37" s="456"/>
      <c r="TXY37" s="454"/>
      <c r="TXZ37" s="451"/>
      <c r="TYA37" s="454"/>
      <c r="TYB37" s="450"/>
      <c r="TYC37" s="456"/>
      <c r="TYD37" s="456"/>
      <c r="TYE37" s="456"/>
      <c r="TYF37" s="456"/>
      <c r="TYG37" s="271"/>
      <c r="TYH37" s="451"/>
      <c r="TYI37" s="454"/>
      <c r="TYJ37" s="451"/>
      <c r="TYK37" s="457"/>
      <c r="TYL37" s="271"/>
      <c r="TYM37" s="451"/>
      <c r="TYN37" s="454"/>
      <c r="TYO37" s="451"/>
      <c r="TYP37" s="457"/>
      <c r="TYQ37" s="451"/>
      <c r="TYR37" s="457"/>
      <c r="TYS37" s="457"/>
      <c r="TYT37" s="457"/>
      <c r="TYU37" s="271"/>
      <c r="TYV37" s="271"/>
      <c r="TYW37" s="451"/>
      <c r="TYX37" s="454"/>
      <c r="TYY37" s="451"/>
      <c r="TYZ37" s="454"/>
      <c r="TZA37" s="458"/>
      <c r="TZB37" s="459"/>
      <c r="TZC37" s="460"/>
      <c r="TZD37" s="461"/>
      <c r="TZE37" s="462"/>
      <c r="TZF37" s="458"/>
      <c r="TZG37" s="451"/>
      <c r="TZH37" s="463"/>
      <c r="TZI37" s="451"/>
      <c r="TZJ37" s="451"/>
      <c r="TZK37" s="453"/>
      <c r="TZM37" s="449"/>
      <c r="TZN37" s="449"/>
      <c r="TZO37" s="449"/>
      <c r="TZP37" s="450"/>
      <c r="TZQ37" s="451"/>
      <c r="TZR37" s="451"/>
      <c r="TZS37" s="451"/>
      <c r="TZT37" s="449"/>
      <c r="TZU37" s="452"/>
      <c r="TZV37" s="453"/>
      <c r="TZW37" s="454"/>
      <c r="TZX37" s="449"/>
      <c r="TZY37" s="453"/>
      <c r="TZZ37" s="453"/>
      <c r="UAA37" s="450"/>
      <c r="UAB37" s="454"/>
      <c r="UAC37" s="455"/>
      <c r="UAD37" s="453"/>
      <c r="UAE37" s="456"/>
      <c r="UAF37" s="453"/>
      <c r="UAG37" s="456"/>
      <c r="UAH37" s="454"/>
      <c r="UAI37" s="451"/>
      <c r="UAJ37" s="454"/>
      <c r="UAK37" s="450"/>
      <c r="UAL37" s="456"/>
      <c r="UAM37" s="456"/>
      <c r="UAN37" s="456"/>
      <c r="UAO37" s="456"/>
      <c r="UAP37" s="271"/>
      <c r="UAQ37" s="451"/>
      <c r="UAR37" s="454"/>
      <c r="UAS37" s="451"/>
      <c r="UAT37" s="457"/>
      <c r="UAU37" s="271"/>
      <c r="UAV37" s="451"/>
      <c r="UAW37" s="454"/>
      <c r="UAX37" s="451"/>
      <c r="UAY37" s="457"/>
      <c r="UAZ37" s="451"/>
      <c r="UBA37" s="457"/>
      <c r="UBB37" s="457"/>
      <c r="UBC37" s="457"/>
      <c r="UBD37" s="271"/>
      <c r="UBE37" s="271"/>
      <c r="UBF37" s="451"/>
      <c r="UBG37" s="454"/>
      <c r="UBH37" s="451"/>
      <c r="UBI37" s="454"/>
      <c r="UBJ37" s="458"/>
      <c r="UBK37" s="459"/>
      <c r="UBL37" s="460"/>
      <c r="UBM37" s="461"/>
      <c r="UBN37" s="462"/>
      <c r="UBO37" s="458"/>
      <c r="UBP37" s="451"/>
      <c r="UBQ37" s="463"/>
      <c r="UBR37" s="451"/>
      <c r="UBS37" s="451"/>
      <c r="UBT37" s="453"/>
      <c r="UBV37" s="449"/>
      <c r="UBW37" s="449"/>
      <c r="UBX37" s="449"/>
      <c r="UBY37" s="450"/>
      <c r="UBZ37" s="451"/>
      <c r="UCA37" s="451"/>
      <c r="UCB37" s="451"/>
      <c r="UCC37" s="449"/>
      <c r="UCD37" s="452"/>
      <c r="UCE37" s="453"/>
      <c r="UCF37" s="454"/>
      <c r="UCG37" s="449"/>
      <c r="UCH37" s="453"/>
      <c r="UCI37" s="453"/>
      <c r="UCJ37" s="450"/>
      <c r="UCK37" s="454"/>
      <c r="UCL37" s="455"/>
      <c r="UCM37" s="453"/>
      <c r="UCN37" s="456"/>
      <c r="UCO37" s="453"/>
      <c r="UCP37" s="456"/>
      <c r="UCQ37" s="454"/>
      <c r="UCR37" s="451"/>
      <c r="UCS37" s="454"/>
      <c r="UCT37" s="450"/>
      <c r="UCU37" s="456"/>
      <c r="UCV37" s="456"/>
      <c r="UCW37" s="456"/>
      <c r="UCX37" s="456"/>
      <c r="UCY37" s="271"/>
      <c r="UCZ37" s="451"/>
      <c r="UDA37" s="454"/>
      <c r="UDB37" s="451"/>
      <c r="UDC37" s="457"/>
      <c r="UDD37" s="271"/>
      <c r="UDE37" s="451"/>
      <c r="UDF37" s="454"/>
      <c r="UDG37" s="451"/>
      <c r="UDH37" s="457"/>
      <c r="UDI37" s="451"/>
      <c r="UDJ37" s="457"/>
      <c r="UDK37" s="457"/>
      <c r="UDL37" s="457"/>
      <c r="UDM37" s="271"/>
      <c r="UDN37" s="271"/>
      <c r="UDO37" s="451"/>
      <c r="UDP37" s="454"/>
      <c r="UDQ37" s="451"/>
      <c r="UDR37" s="454"/>
      <c r="UDS37" s="458"/>
      <c r="UDT37" s="459"/>
      <c r="UDU37" s="460"/>
      <c r="UDV37" s="461"/>
      <c r="UDW37" s="462"/>
      <c r="UDX37" s="458"/>
      <c r="UDY37" s="451"/>
      <c r="UDZ37" s="463"/>
      <c r="UEA37" s="451"/>
      <c r="UEB37" s="451"/>
      <c r="UEC37" s="453"/>
      <c r="UEE37" s="449"/>
      <c r="UEF37" s="449"/>
      <c r="UEG37" s="449"/>
      <c r="UEH37" s="450"/>
      <c r="UEI37" s="451"/>
      <c r="UEJ37" s="451"/>
      <c r="UEK37" s="451"/>
      <c r="UEL37" s="449"/>
      <c r="UEM37" s="452"/>
      <c r="UEN37" s="453"/>
      <c r="UEO37" s="454"/>
      <c r="UEP37" s="449"/>
      <c r="UEQ37" s="453"/>
      <c r="UER37" s="453"/>
      <c r="UES37" s="450"/>
      <c r="UET37" s="454"/>
      <c r="UEU37" s="455"/>
      <c r="UEV37" s="453"/>
      <c r="UEW37" s="456"/>
      <c r="UEX37" s="453"/>
      <c r="UEY37" s="456"/>
      <c r="UEZ37" s="454"/>
      <c r="UFA37" s="451"/>
      <c r="UFB37" s="454"/>
      <c r="UFC37" s="450"/>
      <c r="UFD37" s="456"/>
      <c r="UFE37" s="456"/>
      <c r="UFF37" s="456"/>
      <c r="UFG37" s="456"/>
      <c r="UFH37" s="271"/>
      <c r="UFI37" s="451"/>
      <c r="UFJ37" s="454"/>
      <c r="UFK37" s="451"/>
      <c r="UFL37" s="457"/>
      <c r="UFM37" s="271"/>
      <c r="UFN37" s="451"/>
      <c r="UFO37" s="454"/>
      <c r="UFP37" s="451"/>
      <c r="UFQ37" s="457"/>
      <c r="UFR37" s="451"/>
      <c r="UFS37" s="457"/>
      <c r="UFT37" s="457"/>
      <c r="UFU37" s="457"/>
      <c r="UFV37" s="271"/>
      <c r="UFW37" s="271"/>
      <c r="UFX37" s="451"/>
      <c r="UFY37" s="454"/>
      <c r="UFZ37" s="451"/>
      <c r="UGA37" s="454"/>
      <c r="UGB37" s="458"/>
      <c r="UGC37" s="459"/>
      <c r="UGD37" s="460"/>
      <c r="UGE37" s="461"/>
      <c r="UGF37" s="462"/>
      <c r="UGG37" s="458"/>
      <c r="UGH37" s="451"/>
      <c r="UGI37" s="463"/>
      <c r="UGJ37" s="451"/>
      <c r="UGK37" s="451"/>
      <c r="UGL37" s="453"/>
      <c r="UGN37" s="449"/>
      <c r="UGO37" s="449"/>
      <c r="UGP37" s="449"/>
      <c r="UGQ37" s="450"/>
      <c r="UGR37" s="451"/>
      <c r="UGS37" s="451"/>
      <c r="UGT37" s="451"/>
      <c r="UGU37" s="449"/>
      <c r="UGV37" s="452"/>
      <c r="UGW37" s="453"/>
      <c r="UGX37" s="454"/>
      <c r="UGY37" s="449"/>
      <c r="UGZ37" s="453"/>
      <c r="UHA37" s="453"/>
      <c r="UHB37" s="450"/>
      <c r="UHC37" s="454"/>
      <c r="UHD37" s="455"/>
      <c r="UHE37" s="453"/>
      <c r="UHF37" s="456"/>
      <c r="UHG37" s="453"/>
      <c r="UHH37" s="456"/>
      <c r="UHI37" s="454"/>
      <c r="UHJ37" s="451"/>
      <c r="UHK37" s="454"/>
      <c r="UHL37" s="450"/>
      <c r="UHM37" s="456"/>
      <c r="UHN37" s="456"/>
      <c r="UHO37" s="456"/>
      <c r="UHP37" s="456"/>
      <c r="UHQ37" s="271"/>
      <c r="UHR37" s="451"/>
      <c r="UHS37" s="454"/>
      <c r="UHT37" s="451"/>
      <c r="UHU37" s="457"/>
      <c r="UHV37" s="271"/>
      <c r="UHW37" s="451"/>
      <c r="UHX37" s="454"/>
      <c r="UHY37" s="451"/>
      <c r="UHZ37" s="457"/>
      <c r="UIA37" s="451"/>
      <c r="UIB37" s="457"/>
      <c r="UIC37" s="457"/>
      <c r="UID37" s="457"/>
      <c r="UIE37" s="271"/>
      <c r="UIF37" s="271"/>
      <c r="UIG37" s="451"/>
      <c r="UIH37" s="454"/>
      <c r="UII37" s="451"/>
      <c r="UIJ37" s="454"/>
      <c r="UIK37" s="458"/>
      <c r="UIL37" s="459"/>
      <c r="UIM37" s="460"/>
      <c r="UIN37" s="461"/>
      <c r="UIO37" s="462"/>
      <c r="UIP37" s="458"/>
      <c r="UIQ37" s="451"/>
      <c r="UIR37" s="463"/>
      <c r="UIS37" s="451"/>
      <c r="UIT37" s="451"/>
      <c r="UIU37" s="453"/>
      <c r="UIW37" s="449"/>
      <c r="UIX37" s="449"/>
      <c r="UIY37" s="449"/>
      <c r="UIZ37" s="450"/>
      <c r="UJA37" s="451"/>
      <c r="UJB37" s="451"/>
      <c r="UJC37" s="451"/>
      <c r="UJD37" s="449"/>
      <c r="UJE37" s="452"/>
      <c r="UJF37" s="453"/>
      <c r="UJG37" s="454"/>
      <c r="UJH37" s="449"/>
      <c r="UJI37" s="453"/>
      <c r="UJJ37" s="453"/>
      <c r="UJK37" s="450"/>
      <c r="UJL37" s="454"/>
      <c r="UJM37" s="455"/>
      <c r="UJN37" s="453"/>
      <c r="UJO37" s="456"/>
      <c r="UJP37" s="453"/>
      <c r="UJQ37" s="456"/>
      <c r="UJR37" s="454"/>
      <c r="UJS37" s="451"/>
      <c r="UJT37" s="454"/>
      <c r="UJU37" s="450"/>
      <c r="UJV37" s="456"/>
      <c r="UJW37" s="456"/>
      <c r="UJX37" s="456"/>
      <c r="UJY37" s="456"/>
      <c r="UJZ37" s="271"/>
      <c r="UKA37" s="451"/>
      <c r="UKB37" s="454"/>
      <c r="UKC37" s="451"/>
      <c r="UKD37" s="457"/>
      <c r="UKE37" s="271"/>
      <c r="UKF37" s="451"/>
      <c r="UKG37" s="454"/>
      <c r="UKH37" s="451"/>
      <c r="UKI37" s="457"/>
      <c r="UKJ37" s="451"/>
      <c r="UKK37" s="457"/>
      <c r="UKL37" s="457"/>
      <c r="UKM37" s="457"/>
      <c r="UKN37" s="271"/>
      <c r="UKO37" s="271"/>
      <c r="UKP37" s="451"/>
      <c r="UKQ37" s="454"/>
      <c r="UKR37" s="451"/>
      <c r="UKS37" s="454"/>
      <c r="UKT37" s="458"/>
      <c r="UKU37" s="459"/>
      <c r="UKV37" s="460"/>
      <c r="UKW37" s="461"/>
      <c r="UKX37" s="462"/>
      <c r="UKY37" s="458"/>
      <c r="UKZ37" s="451"/>
      <c r="ULA37" s="463"/>
      <c r="ULB37" s="451"/>
      <c r="ULC37" s="451"/>
      <c r="ULD37" s="453"/>
      <c r="ULF37" s="449"/>
      <c r="ULG37" s="449"/>
      <c r="ULH37" s="449"/>
      <c r="ULI37" s="450"/>
      <c r="ULJ37" s="451"/>
      <c r="ULK37" s="451"/>
      <c r="ULL37" s="451"/>
      <c r="ULM37" s="449"/>
      <c r="ULN37" s="452"/>
      <c r="ULO37" s="453"/>
      <c r="ULP37" s="454"/>
      <c r="ULQ37" s="449"/>
      <c r="ULR37" s="453"/>
      <c r="ULS37" s="453"/>
      <c r="ULT37" s="450"/>
      <c r="ULU37" s="454"/>
      <c r="ULV37" s="455"/>
      <c r="ULW37" s="453"/>
      <c r="ULX37" s="456"/>
      <c r="ULY37" s="453"/>
      <c r="ULZ37" s="456"/>
      <c r="UMA37" s="454"/>
      <c r="UMB37" s="451"/>
      <c r="UMC37" s="454"/>
      <c r="UMD37" s="450"/>
      <c r="UME37" s="456"/>
      <c r="UMF37" s="456"/>
      <c r="UMG37" s="456"/>
      <c r="UMH37" s="456"/>
      <c r="UMI37" s="271"/>
      <c r="UMJ37" s="451"/>
      <c r="UMK37" s="454"/>
      <c r="UML37" s="451"/>
      <c r="UMM37" s="457"/>
      <c r="UMN37" s="271"/>
      <c r="UMO37" s="451"/>
      <c r="UMP37" s="454"/>
      <c r="UMQ37" s="451"/>
      <c r="UMR37" s="457"/>
      <c r="UMS37" s="451"/>
      <c r="UMT37" s="457"/>
      <c r="UMU37" s="457"/>
      <c r="UMV37" s="457"/>
      <c r="UMW37" s="271"/>
      <c r="UMX37" s="271"/>
      <c r="UMY37" s="451"/>
      <c r="UMZ37" s="454"/>
      <c r="UNA37" s="451"/>
      <c r="UNB37" s="454"/>
      <c r="UNC37" s="458"/>
      <c r="UND37" s="459"/>
      <c r="UNE37" s="460"/>
      <c r="UNF37" s="461"/>
      <c r="UNG37" s="462"/>
      <c r="UNH37" s="458"/>
      <c r="UNI37" s="451"/>
      <c r="UNJ37" s="463"/>
      <c r="UNK37" s="451"/>
      <c r="UNL37" s="451"/>
      <c r="UNM37" s="453"/>
      <c r="UNO37" s="449"/>
      <c r="UNP37" s="449"/>
      <c r="UNQ37" s="449"/>
      <c r="UNR37" s="450"/>
      <c r="UNS37" s="451"/>
      <c r="UNT37" s="451"/>
      <c r="UNU37" s="451"/>
      <c r="UNV37" s="449"/>
      <c r="UNW37" s="452"/>
      <c r="UNX37" s="453"/>
      <c r="UNY37" s="454"/>
      <c r="UNZ37" s="449"/>
      <c r="UOA37" s="453"/>
      <c r="UOB37" s="453"/>
      <c r="UOC37" s="450"/>
      <c r="UOD37" s="454"/>
      <c r="UOE37" s="455"/>
      <c r="UOF37" s="453"/>
      <c r="UOG37" s="456"/>
      <c r="UOH37" s="453"/>
      <c r="UOI37" s="456"/>
      <c r="UOJ37" s="454"/>
      <c r="UOK37" s="451"/>
      <c r="UOL37" s="454"/>
      <c r="UOM37" s="450"/>
      <c r="UON37" s="456"/>
      <c r="UOO37" s="456"/>
      <c r="UOP37" s="456"/>
      <c r="UOQ37" s="456"/>
      <c r="UOR37" s="271"/>
      <c r="UOS37" s="451"/>
      <c r="UOT37" s="454"/>
      <c r="UOU37" s="451"/>
      <c r="UOV37" s="457"/>
      <c r="UOW37" s="271"/>
      <c r="UOX37" s="451"/>
      <c r="UOY37" s="454"/>
      <c r="UOZ37" s="451"/>
      <c r="UPA37" s="457"/>
      <c r="UPB37" s="451"/>
      <c r="UPC37" s="457"/>
      <c r="UPD37" s="457"/>
      <c r="UPE37" s="457"/>
      <c r="UPF37" s="271"/>
      <c r="UPG37" s="271"/>
      <c r="UPH37" s="451"/>
      <c r="UPI37" s="454"/>
      <c r="UPJ37" s="451"/>
      <c r="UPK37" s="454"/>
      <c r="UPL37" s="458"/>
      <c r="UPM37" s="459"/>
      <c r="UPN37" s="460"/>
      <c r="UPO37" s="461"/>
      <c r="UPP37" s="462"/>
      <c r="UPQ37" s="458"/>
      <c r="UPR37" s="451"/>
      <c r="UPS37" s="463"/>
      <c r="UPT37" s="451"/>
      <c r="UPU37" s="451"/>
      <c r="UPV37" s="453"/>
      <c r="UPX37" s="449"/>
      <c r="UPY37" s="449"/>
      <c r="UPZ37" s="449"/>
      <c r="UQA37" s="450"/>
      <c r="UQB37" s="451"/>
      <c r="UQC37" s="451"/>
      <c r="UQD37" s="451"/>
      <c r="UQE37" s="449"/>
      <c r="UQF37" s="452"/>
      <c r="UQG37" s="453"/>
      <c r="UQH37" s="454"/>
      <c r="UQI37" s="449"/>
      <c r="UQJ37" s="453"/>
      <c r="UQK37" s="453"/>
      <c r="UQL37" s="450"/>
      <c r="UQM37" s="454"/>
      <c r="UQN37" s="455"/>
      <c r="UQO37" s="453"/>
      <c r="UQP37" s="456"/>
      <c r="UQQ37" s="453"/>
      <c r="UQR37" s="456"/>
      <c r="UQS37" s="454"/>
      <c r="UQT37" s="451"/>
      <c r="UQU37" s="454"/>
      <c r="UQV37" s="450"/>
      <c r="UQW37" s="456"/>
      <c r="UQX37" s="456"/>
      <c r="UQY37" s="456"/>
      <c r="UQZ37" s="456"/>
      <c r="URA37" s="271"/>
      <c r="URB37" s="451"/>
      <c r="URC37" s="454"/>
      <c r="URD37" s="451"/>
      <c r="URE37" s="457"/>
      <c r="URF37" s="271"/>
      <c r="URG37" s="451"/>
      <c r="URH37" s="454"/>
      <c r="URI37" s="451"/>
      <c r="URJ37" s="457"/>
      <c r="URK37" s="451"/>
      <c r="URL37" s="457"/>
      <c r="URM37" s="457"/>
      <c r="URN37" s="457"/>
      <c r="URO37" s="271"/>
      <c r="URP37" s="271"/>
      <c r="URQ37" s="451"/>
      <c r="URR37" s="454"/>
      <c r="URS37" s="451"/>
      <c r="URT37" s="454"/>
      <c r="URU37" s="458"/>
      <c r="URV37" s="459"/>
      <c r="URW37" s="460"/>
      <c r="URX37" s="461"/>
      <c r="URY37" s="462"/>
      <c r="URZ37" s="458"/>
      <c r="USA37" s="451"/>
      <c r="USB37" s="463"/>
      <c r="USC37" s="451"/>
      <c r="USD37" s="451"/>
      <c r="USE37" s="453"/>
      <c r="USG37" s="449"/>
      <c r="USH37" s="449"/>
      <c r="USI37" s="449"/>
      <c r="USJ37" s="450"/>
      <c r="USK37" s="451"/>
      <c r="USL37" s="451"/>
      <c r="USM37" s="451"/>
      <c r="USN37" s="449"/>
      <c r="USO37" s="452"/>
      <c r="USP37" s="453"/>
      <c r="USQ37" s="454"/>
      <c r="USR37" s="449"/>
      <c r="USS37" s="453"/>
      <c r="UST37" s="453"/>
      <c r="USU37" s="450"/>
      <c r="USV37" s="454"/>
      <c r="USW37" s="455"/>
      <c r="USX37" s="453"/>
      <c r="USY37" s="456"/>
      <c r="USZ37" s="453"/>
      <c r="UTA37" s="456"/>
      <c r="UTB37" s="454"/>
      <c r="UTC37" s="451"/>
      <c r="UTD37" s="454"/>
      <c r="UTE37" s="450"/>
      <c r="UTF37" s="456"/>
      <c r="UTG37" s="456"/>
      <c r="UTH37" s="456"/>
      <c r="UTI37" s="456"/>
      <c r="UTJ37" s="271"/>
      <c r="UTK37" s="451"/>
      <c r="UTL37" s="454"/>
      <c r="UTM37" s="451"/>
      <c r="UTN37" s="457"/>
      <c r="UTO37" s="271"/>
      <c r="UTP37" s="451"/>
      <c r="UTQ37" s="454"/>
      <c r="UTR37" s="451"/>
      <c r="UTS37" s="457"/>
      <c r="UTT37" s="451"/>
      <c r="UTU37" s="457"/>
      <c r="UTV37" s="457"/>
      <c r="UTW37" s="457"/>
      <c r="UTX37" s="271"/>
      <c r="UTY37" s="271"/>
      <c r="UTZ37" s="451"/>
      <c r="UUA37" s="454"/>
      <c r="UUB37" s="451"/>
      <c r="UUC37" s="454"/>
      <c r="UUD37" s="458"/>
      <c r="UUE37" s="459"/>
      <c r="UUF37" s="460"/>
      <c r="UUG37" s="461"/>
      <c r="UUH37" s="462"/>
      <c r="UUI37" s="458"/>
      <c r="UUJ37" s="451"/>
      <c r="UUK37" s="463"/>
      <c r="UUL37" s="451"/>
      <c r="UUM37" s="451"/>
      <c r="UUN37" s="453"/>
      <c r="UUP37" s="449"/>
      <c r="UUQ37" s="449"/>
      <c r="UUR37" s="449"/>
      <c r="UUS37" s="450"/>
      <c r="UUT37" s="451"/>
      <c r="UUU37" s="451"/>
      <c r="UUV37" s="451"/>
      <c r="UUW37" s="449"/>
      <c r="UUX37" s="452"/>
      <c r="UUY37" s="453"/>
      <c r="UUZ37" s="454"/>
      <c r="UVA37" s="449"/>
      <c r="UVB37" s="453"/>
      <c r="UVC37" s="453"/>
      <c r="UVD37" s="450"/>
      <c r="UVE37" s="454"/>
      <c r="UVF37" s="455"/>
      <c r="UVG37" s="453"/>
      <c r="UVH37" s="456"/>
      <c r="UVI37" s="453"/>
      <c r="UVJ37" s="456"/>
      <c r="UVK37" s="454"/>
      <c r="UVL37" s="451"/>
      <c r="UVM37" s="454"/>
      <c r="UVN37" s="450"/>
      <c r="UVO37" s="456"/>
      <c r="UVP37" s="456"/>
      <c r="UVQ37" s="456"/>
      <c r="UVR37" s="456"/>
      <c r="UVS37" s="271"/>
      <c r="UVT37" s="451"/>
      <c r="UVU37" s="454"/>
      <c r="UVV37" s="451"/>
      <c r="UVW37" s="457"/>
      <c r="UVX37" s="271"/>
      <c r="UVY37" s="451"/>
      <c r="UVZ37" s="454"/>
      <c r="UWA37" s="451"/>
      <c r="UWB37" s="457"/>
      <c r="UWC37" s="451"/>
      <c r="UWD37" s="457"/>
      <c r="UWE37" s="457"/>
      <c r="UWF37" s="457"/>
      <c r="UWG37" s="271"/>
      <c r="UWH37" s="271"/>
      <c r="UWI37" s="451"/>
      <c r="UWJ37" s="454"/>
      <c r="UWK37" s="451"/>
      <c r="UWL37" s="454"/>
      <c r="UWM37" s="458"/>
      <c r="UWN37" s="459"/>
      <c r="UWO37" s="460"/>
      <c r="UWP37" s="461"/>
      <c r="UWQ37" s="462"/>
      <c r="UWR37" s="458"/>
      <c r="UWS37" s="451"/>
      <c r="UWT37" s="463"/>
      <c r="UWU37" s="451"/>
      <c r="UWV37" s="451"/>
      <c r="UWW37" s="453"/>
      <c r="UWY37" s="449"/>
      <c r="UWZ37" s="449"/>
      <c r="UXA37" s="449"/>
      <c r="UXB37" s="450"/>
      <c r="UXC37" s="451"/>
      <c r="UXD37" s="451"/>
      <c r="UXE37" s="451"/>
      <c r="UXF37" s="449"/>
      <c r="UXG37" s="452"/>
      <c r="UXH37" s="453"/>
      <c r="UXI37" s="454"/>
      <c r="UXJ37" s="449"/>
      <c r="UXK37" s="453"/>
      <c r="UXL37" s="453"/>
      <c r="UXM37" s="450"/>
      <c r="UXN37" s="454"/>
      <c r="UXO37" s="455"/>
      <c r="UXP37" s="453"/>
      <c r="UXQ37" s="456"/>
      <c r="UXR37" s="453"/>
      <c r="UXS37" s="456"/>
      <c r="UXT37" s="454"/>
      <c r="UXU37" s="451"/>
      <c r="UXV37" s="454"/>
      <c r="UXW37" s="450"/>
      <c r="UXX37" s="456"/>
      <c r="UXY37" s="456"/>
      <c r="UXZ37" s="456"/>
      <c r="UYA37" s="456"/>
      <c r="UYB37" s="271"/>
      <c r="UYC37" s="451"/>
      <c r="UYD37" s="454"/>
      <c r="UYE37" s="451"/>
      <c r="UYF37" s="457"/>
      <c r="UYG37" s="271"/>
      <c r="UYH37" s="451"/>
      <c r="UYI37" s="454"/>
      <c r="UYJ37" s="451"/>
      <c r="UYK37" s="457"/>
      <c r="UYL37" s="451"/>
      <c r="UYM37" s="457"/>
      <c r="UYN37" s="457"/>
      <c r="UYO37" s="457"/>
      <c r="UYP37" s="271"/>
      <c r="UYQ37" s="271"/>
      <c r="UYR37" s="451"/>
      <c r="UYS37" s="454"/>
      <c r="UYT37" s="451"/>
      <c r="UYU37" s="454"/>
      <c r="UYV37" s="458"/>
      <c r="UYW37" s="459"/>
      <c r="UYX37" s="460"/>
      <c r="UYY37" s="461"/>
      <c r="UYZ37" s="462"/>
      <c r="UZA37" s="458"/>
      <c r="UZB37" s="451"/>
      <c r="UZC37" s="463"/>
      <c r="UZD37" s="451"/>
      <c r="UZE37" s="451"/>
      <c r="UZF37" s="453"/>
      <c r="UZH37" s="449"/>
      <c r="UZI37" s="449"/>
      <c r="UZJ37" s="449"/>
      <c r="UZK37" s="450"/>
      <c r="UZL37" s="451"/>
      <c r="UZM37" s="451"/>
      <c r="UZN37" s="451"/>
      <c r="UZO37" s="449"/>
      <c r="UZP37" s="452"/>
      <c r="UZQ37" s="453"/>
      <c r="UZR37" s="454"/>
      <c r="UZS37" s="449"/>
      <c r="UZT37" s="453"/>
      <c r="UZU37" s="453"/>
      <c r="UZV37" s="450"/>
      <c r="UZW37" s="454"/>
      <c r="UZX37" s="455"/>
      <c r="UZY37" s="453"/>
      <c r="UZZ37" s="456"/>
      <c r="VAA37" s="453"/>
      <c r="VAB37" s="456"/>
      <c r="VAC37" s="454"/>
      <c r="VAD37" s="451"/>
      <c r="VAE37" s="454"/>
      <c r="VAF37" s="450"/>
      <c r="VAG37" s="456"/>
      <c r="VAH37" s="456"/>
      <c r="VAI37" s="456"/>
      <c r="VAJ37" s="456"/>
      <c r="VAK37" s="271"/>
      <c r="VAL37" s="451"/>
      <c r="VAM37" s="454"/>
      <c r="VAN37" s="451"/>
      <c r="VAO37" s="457"/>
      <c r="VAP37" s="271"/>
      <c r="VAQ37" s="451"/>
      <c r="VAR37" s="454"/>
      <c r="VAS37" s="451"/>
      <c r="VAT37" s="457"/>
      <c r="VAU37" s="451"/>
      <c r="VAV37" s="457"/>
      <c r="VAW37" s="457"/>
      <c r="VAX37" s="457"/>
      <c r="VAY37" s="271"/>
      <c r="VAZ37" s="271"/>
      <c r="VBA37" s="451"/>
      <c r="VBB37" s="454"/>
      <c r="VBC37" s="451"/>
      <c r="VBD37" s="454"/>
      <c r="VBE37" s="458"/>
      <c r="VBF37" s="459"/>
      <c r="VBG37" s="460"/>
      <c r="VBH37" s="461"/>
      <c r="VBI37" s="462"/>
      <c r="VBJ37" s="458"/>
      <c r="VBK37" s="451"/>
      <c r="VBL37" s="463"/>
      <c r="VBM37" s="451"/>
      <c r="VBN37" s="451"/>
      <c r="VBO37" s="453"/>
      <c r="VBQ37" s="449"/>
      <c r="VBR37" s="449"/>
      <c r="VBS37" s="449"/>
      <c r="VBT37" s="450"/>
      <c r="VBU37" s="451"/>
      <c r="VBV37" s="451"/>
      <c r="VBW37" s="451"/>
      <c r="VBX37" s="449"/>
      <c r="VBY37" s="452"/>
      <c r="VBZ37" s="453"/>
      <c r="VCA37" s="454"/>
      <c r="VCB37" s="449"/>
      <c r="VCC37" s="453"/>
      <c r="VCD37" s="453"/>
      <c r="VCE37" s="450"/>
      <c r="VCF37" s="454"/>
      <c r="VCG37" s="455"/>
      <c r="VCH37" s="453"/>
      <c r="VCI37" s="456"/>
      <c r="VCJ37" s="453"/>
      <c r="VCK37" s="456"/>
      <c r="VCL37" s="454"/>
      <c r="VCM37" s="451"/>
      <c r="VCN37" s="454"/>
      <c r="VCO37" s="450"/>
      <c r="VCP37" s="456"/>
      <c r="VCQ37" s="456"/>
      <c r="VCR37" s="456"/>
      <c r="VCS37" s="456"/>
      <c r="VCT37" s="271"/>
      <c r="VCU37" s="451"/>
      <c r="VCV37" s="454"/>
      <c r="VCW37" s="451"/>
      <c r="VCX37" s="457"/>
      <c r="VCY37" s="271"/>
      <c r="VCZ37" s="451"/>
      <c r="VDA37" s="454"/>
      <c r="VDB37" s="451"/>
      <c r="VDC37" s="457"/>
      <c r="VDD37" s="451"/>
      <c r="VDE37" s="457"/>
      <c r="VDF37" s="457"/>
      <c r="VDG37" s="457"/>
      <c r="VDH37" s="271"/>
      <c r="VDI37" s="271"/>
      <c r="VDJ37" s="451"/>
      <c r="VDK37" s="454"/>
      <c r="VDL37" s="451"/>
      <c r="VDM37" s="454"/>
      <c r="VDN37" s="458"/>
      <c r="VDO37" s="459"/>
      <c r="VDP37" s="460"/>
      <c r="VDQ37" s="461"/>
      <c r="VDR37" s="462"/>
      <c r="VDS37" s="458"/>
      <c r="VDT37" s="451"/>
      <c r="VDU37" s="463"/>
      <c r="VDV37" s="451"/>
      <c r="VDW37" s="451"/>
      <c r="VDX37" s="453"/>
      <c r="VDZ37" s="449"/>
      <c r="VEA37" s="449"/>
      <c r="VEB37" s="449"/>
      <c r="VEC37" s="450"/>
      <c r="VED37" s="451"/>
      <c r="VEE37" s="451"/>
      <c r="VEF37" s="451"/>
      <c r="VEG37" s="449"/>
      <c r="VEH37" s="452"/>
      <c r="VEI37" s="453"/>
      <c r="VEJ37" s="454"/>
      <c r="VEK37" s="449"/>
      <c r="VEL37" s="453"/>
      <c r="VEM37" s="453"/>
      <c r="VEN37" s="450"/>
      <c r="VEO37" s="454"/>
      <c r="VEP37" s="455"/>
      <c r="VEQ37" s="453"/>
      <c r="VER37" s="456"/>
      <c r="VES37" s="453"/>
      <c r="VET37" s="456"/>
      <c r="VEU37" s="454"/>
      <c r="VEV37" s="451"/>
      <c r="VEW37" s="454"/>
      <c r="VEX37" s="450"/>
      <c r="VEY37" s="456"/>
      <c r="VEZ37" s="456"/>
      <c r="VFA37" s="456"/>
      <c r="VFB37" s="456"/>
      <c r="VFC37" s="271"/>
      <c r="VFD37" s="451"/>
      <c r="VFE37" s="454"/>
      <c r="VFF37" s="451"/>
      <c r="VFG37" s="457"/>
      <c r="VFH37" s="271"/>
      <c r="VFI37" s="451"/>
      <c r="VFJ37" s="454"/>
      <c r="VFK37" s="451"/>
      <c r="VFL37" s="457"/>
      <c r="VFM37" s="451"/>
      <c r="VFN37" s="457"/>
      <c r="VFO37" s="457"/>
      <c r="VFP37" s="457"/>
      <c r="VFQ37" s="271"/>
      <c r="VFR37" s="271"/>
      <c r="VFS37" s="451"/>
      <c r="VFT37" s="454"/>
      <c r="VFU37" s="451"/>
      <c r="VFV37" s="454"/>
      <c r="VFW37" s="458"/>
      <c r="VFX37" s="459"/>
      <c r="VFY37" s="460"/>
      <c r="VFZ37" s="461"/>
      <c r="VGA37" s="462"/>
      <c r="VGB37" s="458"/>
      <c r="VGC37" s="451"/>
      <c r="VGD37" s="463"/>
      <c r="VGE37" s="451"/>
      <c r="VGF37" s="451"/>
      <c r="VGG37" s="453"/>
      <c r="VGI37" s="449"/>
      <c r="VGJ37" s="449"/>
      <c r="VGK37" s="449"/>
      <c r="VGL37" s="450"/>
      <c r="VGM37" s="451"/>
      <c r="VGN37" s="451"/>
      <c r="VGO37" s="451"/>
      <c r="VGP37" s="449"/>
      <c r="VGQ37" s="452"/>
      <c r="VGR37" s="453"/>
      <c r="VGS37" s="454"/>
      <c r="VGT37" s="449"/>
      <c r="VGU37" s="453"/>
      <c r="VGV37" s="453"/>
      <c r="VGW37" s="450"/>
      <c r="VGX37" s="454"/>
      <c r="VGY37" s="455"/>
      <c r="VGZ37" s="453"/>
      <c r="VHA37" s="456"/>
      <c r="VHB37" s="453"/>
      <c r="VHC37" s="456"/>
      <c r="VHD37" s="454"/>
      <c r="VHE37" s="451"/>
      <c r="VHF37" s="454"/>
      <c r="VHG37" s="450"/>
      <c r="VHH37" s="456"/>
      <c r="VHI37" s="456"/>
      <c r="VHJ37" s="456"/>
      <c r="VHK37" s="456"/>
      <c r="VHL37" s="271"/>
      <c r="VHM37" s="451"/>
      <c r="VHN37" s="454"/>
      <c r="VHO37" s="451"/>
      <c r="VHP37" s="457"/>
      <c r="VHQ37" s="271"/>
      <c r="VHR37" s="451"/>
      <c r="VHS37" s="454"/>
      <c r="VHT37" s="451"/>
      <c r="VHU37" s="457"/>
      <c r="VHV37" s="451"/>
      <c r="VHW37" s="457"/>
      <c r="VHX37" s="457"/>
      <c r="VHY37" s="457"/>
      <c r="VHZ37" s="271"/>
      <c r="VIA37" s="271"/>
      <c r="VIB37" s="451"/>
      <c r="VIC37" s="454"/>
      <c r="VID37" s="451"/>
      <c r="VIE37" s="454"/>
      <c r="VIF37" s="458"/>
      <c r="VIG37" s="459"/>
      <c r="VIH37" s="460"/>
      <c r="VII37" s="461"/>
      <c r="VIJ37" s="462"/>
      <c r="VIK37" s="458"/>
      <c r="VIL37" s="451"/>
      <c r="VIM37" s="463"/>
      <c r="VIN37" s="451"/>
      <c r="VIO37" s="451"/>
      <c r="VIP37" s="453"/>
      <c r="VIR37" s="449"/>
      <c r="VIS37" s="449"/>
      <c r="VIT37" s="449"/>
      <c r="VIU37" s="450"/>
      <c r="VIV37" s="451"/>
      <c r="VIW37" s="451"/>
      <c r="VIX37" s="451"/>
      <c r="VIY37" s="449"/>
      <c r="VIZ37" s="452"/>
      <c r="VJA37" s="453"/>
      <c r="VJB37" s="454"/>
      <c r="VJC37" s="449"/>
      <c r="VJD37" s="453"/>
      <c r="VJE37" s="453"/>
      <c r="VJF37" s="450"/>
      <c r="VJG37" s="454"/>
      <c r="VJH37" s="455"/>
      <c r="VJI37" s="453"/>
      <c r="VJJ37" s="456"/>
      <c r="VJK37" s="453"/>
      <c r="VJL37" s="456"/>
      <c r="VJM37" s="454"/>
      <c r="VJN37" s="451"/>
      <c r="VJO37" s="454"/>
      <c r="VJP37" s="450"/>
      <c r="VJQ37" s="456"/>
      <c r="VJR37" s="456"/>
      <c r="VJS37" s="456"/>
      <c r="VJT37" s="456"/>
      <c r="VJU37" s="271"/>
      <c r="VJV37" s="451"/>
      <c r="VJW37" s="454"/>
      <c r="VJX37" s="451"/>
      <c r="VJY37" s="457"/>
      <c r="VJZ37" s="271"/>
      <c r="VKA37" s="451"/>
      <c r="VKB37" s="454"/>
      <c r="VKC37" s="451"/>
      <c r="VKD37" s="457"/>
      <c r="VKE37" s="451"/>
      <c r="VKF37" s="457"/>
      <c r="VKG37" s="457"/>
      <c r="VKH37" s="457"/>
      <c r="VKI37" s="271"/>
      <c r="VKJ37" s="271"/>
      <c r="VKK37" s="451"/>
      <c r="VKL37" s="454"/>
      <c r="VKM37" s="451"/>
      <c r="VKN37" s="454"/>
      <c r="VKO37" s="458"/>
      <c r="VKP37" s="459"/>
      <c r="VKQ37" s="460"/>
      <c r="VKR37" s="461"/>
      <c r="VKS37" s="462"/>
      <c r="VKT37" s="458"/>
      <c r="VKU37" s="451"/>
      <c r="VKV37" s="463"/>
      <c r="VKW37" s="451"/>
      <c r="VKX37" s="451"/>
      <c r="VKY37" s="453"/>
      <c r="VLA37" s="449"/>
      <c r="VLB37" s="449"/>
      <c r="VLC37" s="449"/>
      <c r="VLD37" s="450"/>
      <c r="VLE37" s="451"/>
      <c r="VLF37" s="451"/>
      <c r="VLG37" s="451"/>
      <c r="VLH37" s="449"/>
      <c r="VLI37" s="452"/>
      <c r="VLJ37" s="453"/>
      <c r="VLK37" s="454"/>
      <c r="VLL37" s="449"/>
      <c r="VLM37" s="453"/>
      <c r="VLN37" s="453"/>
      <c r="VLO37" s="450"/>
      <c r="VLP37" s="454"/>
      <c r="VLQ37" s="455"/>
      <c r="VLR37" s="453"/>
      <c r="VLS37" s="456"/>
      <c r="VLT37" s="453"/>
      <c r="VLU37" s="456"/>
      <c r="VLV37" s="454"/>
      <c r="VLW37" s="451"/>
      <c r="VLX37" s="454"/>
      <c r="VLY37" s="450"/>
      <c r="VLZ37" s="456"/>
      <c r="VMA37" s="456"/>
      <c r="VMB37" s="456"/>
      <c r="VMC37" s="456"/>
      <c r="VMD37" s="271"/>
      <c r="VME37" s="451"/>
      <c r="VMF37" s="454"/>
      <c r="VMG37" s="451"/>
      <c r="VMH37" s="457"/>
      <c r="VMI37" s="271"/>
      <c r="VMJ37" s="451"/>
      <c r="VMK37" s="454"/>
      <c r="VML37" s="451"/>
      <c r="VMM37" s="457"/>
      <c r="VMN37" s="451"/>
      <c r="VMO37" s="457"/>
      <c r="VMP37" s="457"/>
      <c r="VMQ37" s="457"/>
      <c r="VMR37" s="271"/>
      <c r="VMS37" s="271"/>
      <c r="VMT37" s="451"/>
      <c r="VMU37" s="454"/>
      <c r="VMV37" s="451"/>
      <c r="VMW37" s="454"/>
      <c r="VMX37" s="458"/>
      <c r="VMY37" s="459"/>
      <c r="VMZ37" s="460"/>
      <c r="VNA37" s="461"/>
      <c r="VNB37" s="462"/>
      <c r="VNC37" s="458"/>
      <c r="VND37" s="451"/>
      <c r="VNE37" s="463"/>
      <c r="VNF37" s="451"/>
      <c r="VNG37" s="451"/>
      <c r="VNH37" s="453"/>
      <c r="VNJ37" s="449"/>
      <c r="VNK37" s="449"/>
      <c r="VNL37" s="449"/>
      <c r="VNM37" s="450"/>
      <c r="VNN37" s="451"/>
      <c r="VNO37" s="451"/>
      <c r="VNP37" s="451"/>
      <c r="VNQ37" s="449"/>
      <c r="VNR37" s="452"/>
      <c r="VNS37" s="453"/>
      <c r="VNT37" s="454"/>
      <c r="VNU37" s="449"/>
      <c r="VNV37" s="453"/>
      <c r="VNW37" s="453"/>
      <c r="VNX37" s="450"/>
      <c r="VNY37" s="454"/>
      <c r="VNZ37" s="455"/>
      <c r="VOA37" s="453"/>
      <c r="VOB37" s="456"/>
      <c r="VOC37" s="453"/>
      <c r="VOD37" s="456"/>
      <c r="VOE37" s="454"/>
      <c r="VOF37" s="451"/>
      <c r="VOG37" s="454"/>
      <c r="VOH37" s="450"/>
      <c r="VOI37" s="456"/>
      <c r="VOJ37" s="456"/>
      <c r="VOK37" s="456"/>
      <c r="VOL37" s="456"/>
      <c r="VOM37" s="271"/>
      <c r="VON37" s="451"/>
      <c r="VOO37" s="454"/>
      <c r="VOP37" s="451"/>
      <c r="VOQ37" s="457"/>
      <c r="VOR37" s="271"/>
      <c r="VOS37" s="451"/>
      <c r="VOT37" s="454"/>
      <c r="VOU37" s="451"/>
      <c r="VOV37" s="457"/>
      <c r="VOW37" s="451"/>
      <c r="VOX37" s="457"/>
      <c r="VOY37" s="457"/>
      <c r="VOZ37" s="457"/>
      <c r="VPA37" s="271"/>
      <c r="VPB37" s="271"/>
      <c r="VPC37" s="451"/>
      <c r="VPD37" s="454"/>
      <c r="VPE37" s="451"/>
      <c r="VPF37" s="454"/>
      <c r="VPG37" s="458"/>
      <c r="VPH37" s="459"/>
      <c r="VPI37" s="460"/>
      <c r="VPJ37" s="461"/>
      <c r="VPK37" s="462"/>
      <c r="VPL37" s="458"/>
      <c r="VPM37" s="451"/>
      <c r="VPN37" s="463"/>
      <c r="VPO37" s="451"/>
      <c r="VPP37" s="451"/>
      <c r="VPQ37" s="453"/>
      <c r="VPS37" s="449"/>
      <c r="VPT37" s="449"/>
      <c r="VPU37" s="449"/>
      <c r="VPV37" s="450"/>
      <c r="VPW37" s="451"/>
      <c r="VPX37" s="451"/>
      <c r="VPY37" s="451"/>
      <c r="VPZ37" s="449"/>
      <c r="VQA37" s="452"/>
      <c r="VQB37" s="453"/>
      <c r="VQC37" s="454"/>
      <c r="VQD37" s="449"/>
      <c r="VQE37" s="453"/>
      <c r="VQF37" s="453"/>
      <c r="VQG37" s="450"/>
      <c r="VQH37" s="454"/>
      <c r="VQI37" s="455"/>
      <c r="VQJ37" s="453"/>
      <c r="VQK37" s="456"/>
      <c r="VQL37" s="453"/>
      <c r="VQM37" s="456"/>
      <c r="VQN37" s="454"/>
      <c r="VQO37" s="451"/>
      <c r="VQP37" s="454"/>
      <c r="VQQ37" s="450"/>
      <c r="VQR37" s="456"/>
      <c r="VQS37" s="456"/>
      <c r="VQT37" s="456"/>
      <c r="VQU37" s="456"/>
      <c r="VQV37" s="271"/>
      <c r="VQW37" s="451"/>
      <c r="VQX37" s="454"/>
      <c r="VQY37" s="451"/>
      <c r="VQZ37" s="457"/>
      <c r="VRA37" s="271"/>
      <c r="VRB37" s="451"/>
      <c r="VRC37" s="454"/>
      <c r="VRD37" s="451"/>
      <c r="VRE37" s="457"/>
      <c r="VRF37" s="451"/>
      <c r="VRG37" s="457"/>
      <c r="VRH37" s="457"/>
      <c r="VRI37" s="457"/>
      <c r="VRJ37" s="271"/>
      <c r="VRK37" s="271"/>
      <c r="VRL37" s="451"/>
      <c r="VRM37" s="454"/>
      <c r="VRN37" s="451"/>
      <c r="VRO37" s="454"/>
      <c r="VRP37" s="458"/>
      <c r="VRQ37" s="459"/>
      <c r="VRR37" s="460"/>
      <c r="VRS37" s="461"/>
      <c r="VRT37" s="462"/>
      <c r="VRU37" s="458"/>
      <c r="VRV37" s="451"/>
      <c r="VRW37" s="463"/>
      <c r="VRX37" s="451"/>
      <c r="VRY37" s="451"/>
      <c r="VRZ37" s="453"/>
      <c r="VSB37" s="449"/>
      <c r="VSC37" s="449"/>
      <c r="VSD37" s="449"/>
      <c r="VSE37" s="450"/>
      <c r="VSF37" s="451"/>
      <c r="VSG37" s="451"/>
      <c r="VSH37" s="451"/>
      <c r="VSI37" s="449"/>
      <c r="VSJ37" s="452"/>
      <c r="VSK37" s="453"/>
      <c r="VSL37" s="454"/>
      <c r="VSM37" s="449"/>
      <c r="VSN37" s="453"/>
      <c r="VSO37" s="453"/>
      <c r="VSP37" s="450"/>
      <c r="VSQ37" s="454"/>
      <c r="VSR37" s="455"/>
      <c r="VSS37" s="453"/>
      <c r="VST37" s="456"/>
      <c r="VSU37" s="453"/>
      <c r="VSV37" s="456"/>
      <c r="VSW37" s="454"/>
      <c r="VSX37" s="451"/>
      <c r="VSY37" s="454"/>
      <c r="VSZ37" s="450"/>
      <c r="VTA37" s="456"/>
      <c r="VTB37" s="456"/>
      <c r="VTC37" s="456"/>
      <c r="VTD37" s="456"/>
      <c r="VTE37" s="271"/>
      <c r="VTF37" s="451"/>
      <c r="VTG37" s="454"/>
      <c r="VTH37" s="451"/>
      <c r="VTI37" s="457"/>
      <c r="VTJ37" s="271"/>
      <c r="VTK37" s="451"/>
      <c r="VTL37" s="454"/>
      <c r="VTM37" s="451"/>
      <c r="VTN37" s="457"/>
      <c r="VTO37" s="451"/>
      <c r="VTP37" s="457"/>
      <c r="VTQ37" s="457"/>
      <c r="VTR37" s="457"/>
      <c r="VTS37" s="271"/>
      <c r="VTT37" s="271"/>
      <c r="VTU37" s="451"/>
      <c r="VTV37" s="454"/>
      <c r="VTW37" s="451"/>
      <c r="VTX37" s="454"/>
      <c r="VTY37" s="458"/>
      <c r="VTZ37" s="459"/>
      <c r="VUA37" s="460"/>
      <c r="VUB37" s="461"/>
      <c r="VUC37" s="462"/>
      <c r="VUD37" s="458"/>
      <c r="VUE37" s="451"/>
      <c r="VUF37" s="463"/>
      <c r="VUG37" s="451"/>
      <c r="VUH37" s="451"/>
      <c r="VUI37" s="453"/>
      <c r="VUK37" s="449"/>
      <c r="VUL37" s="449"/>
      <c r="VUM37" s="449"/>
      <c r="VUN37" s="450"/>
      <c r="VUO37" s="451"/>
      <c r="VUP37" s="451"/>
      <c r="VUQ37" s="451"/>
      <c r="VUR37" s="449"/>
      <c r="VUS37" s="452"/>
      <c r="VUT37" s="453"/>
      <c r="VUU37" s="454"/>
      <c r="VUV37" s="449"/>
      <c r="VUW37" s="453"/>
      <c r="VUX37" s="453"/>
      <c r="VUY37" s="450"/>
      <c r="VUZ37" s="454"/>
      <c r="VVA37" s="455"/>
      <c r="VVB37" s="453"/>
      <c r="VVC37" s="456"/>
      <c r="VVD37" s="453"/>
      <c r="VVE37" s="456"/>
      <c r="VVF37" s="454"/>
      <c r="VVG37" s="451"/>
      <c r="VVH37" s="454"/>
      <c r="VVI37" s="450"/>
      <c r="VVJ37" s="456"/>
      <c r="VVK37" s="456"/>
      <c r="VVL37" s="456"/>
      <c r="VVM37" s="456"/>
      <c r="VVN37" s="271"/>
      <c r="VVO37" s="451"/>
      <c r="VVP37" s="454"/>
      <c r="VVQ37" s="451"/>
      <c r="VVR37" s="457"/>
      <c r="VVS37" s="271"/>
      <c r="VVT37" s="451"/>
      <c r="VVU37" s="454"/>
      <c r="VVV37" s="451"/>
      <c r="VVW37" s="457"/>
      <c r="VVX37" s="451"/>
      <c r="VVY37" s="457"/>
      <c r="VVZ37" s="457"/>
      <c r="VWA37" s="457"/>
      <c r="VWB37" s="271"/>
      <c r="VWC37" s="271"/>
      <c r="VWD37" s="451"/>
      <c r="VWE37" s="454"/>
      <c r="VWF37" s="451"/>
      <c r="VWG37" s="454"/>
      <c r="VWH37" s="458"/>
      <c r="VWI37" s="459"/>
      <c r="VWJ37" s="460"/>
      <c r="VWK37" s="461"/>
      <c r="VWL37" s="462"/>
      <c r="VWM37" s="458"/>
      <c r="VWN37" s="451"/>
      <c r="VWO37" s="463"/>
      <c r="VWP37" s="451"/>
      <c r="VWQ37" s="451"/>
      <c r="VWR37" s="453"/>
      <c r="VWT37" s="449"/>
      <c r="VWU37" s="449"/>
      <c r="VWV37" s="449"/>
      <c r="VWW37" s="450"/>
      <c r="VWX37" s="451"/>
      <c r="VWY37" s="451"/>
      <c r="VWZ37" s="451"/>
      <c r="VXA37" s="449"/>
      <c r="VXB37" s="452"/>
      <c r="VXC37" s="453"/>
      <c r="VXD37" s="454"/>
      <c r="VXE37" s="449"/>
      <c r="VXF37" s="453"/>
      <c r="VXG37" s="453"/>
      <c r="VXH37" s="450"/>
      <c r="VXI37" s="454"/>
      <c r="VXJ37" s="455"/>
      <c r="VXK37" s="453"/>
      <c r="VXL37" s="456"/>
      <c r="VXM37" s="453"/>
      <c r="VXN37" s="456"/>
      <c r="VXO37" s="454"/>
      <c r="VXP37" s="451"/>
      <c r="VXQ37" s="454"/>
      <c r="VXR37" s="450"/>
      <c r="VXS37" s="456"/>
      <c r="VXT37" s="456"/>
      <c r="VXU37" s="456"/>
      <c r="VXV37" s="456"/>
      <c r="VXW37" s="271"/>
      <c r="VXX37" s="451"/>
      <c r="VXY37" s="454"/>
      <c r="VXZ37" s="451"/>
      <c r="VYA37" s="457"/>
      <c r="VYB37" s="271"/>
      <c r="VYC37" s="451"/>
      <c r="VYD37" s="454"/>
      <c r="VYE37" s="451"/>
      <c r="VYF37" s="457"/>
      <c r="VYG37" s="451"/>
      <c r="VYH37" s="457"/>
      <c r="VYI37" s="457"/>
      <c r="VYJ37" s="457"/>
      <c r="VYK37" s="271"/>
      <c r="VYL37" s="271"/>
      <c r="VYM37" s="451"/>
      <c r="VYN37" s="454"/>
      <c r="VYO37" s="451"/>
      <c r="VYP37" s="454"/>
      <c r="VYQ37" s="458"/>
      <c r="VYR37" s="459"/>
      <c r="VYS37" s="460"/>
      <c r="VYT37" s="461"/>
      <c r="VYU37" s="462"/>
      <c r="VYV37" s="458"/>
      <c r="VYW37" s="451"/>
      <c r="VYX37" s="463"/>
      <c r="VYY37" s="451"/>
      <c r="VYZ37" s="451"/>
      <c r="VZA37" s="453"/>
      <c r="VZC37" s="449"/>
      <c r="VZD37" s="449"/>
      <c r="VZE37" s="449"/>
      <c r="VZF37" s="450"/>
      <c r="VZG37" s="451"/>
      <c r="VZH37" s="451"/>
      <c r="VZI37" s="451"/>
      <c r="VZJ37" s="449"/>
      <c r="VZK37" s="452"/>
      <c r="VZL37" s="453"/>
      <c r="VZM37" s="454"/>
      <c r="VZN37" s="449"/>
      <c r="VZO37" s="453"/>
      <c r="VZP37" s="453"/>
      <c r="VZQ37" s="450"/>
      <c r="VZR37" s="454"/>
      <c r="VZS37" s="455"/>
      <c r="VZT37" s="453"/>
      <c r="VZU37" s="456"/>
      <c r="VZV37" s="453"/>
      <c r="VZW37" s="456"/>
      <c r="VZX37" s="454"/>
      <c r="VZY37" s="451"/>
      <c r="VZZ37" s="454"/>
      <c r="WAA37" s="450"/>
      <c r="WAB37" s="456"/>
      <c r="WAC37" s="456"/>
      <c r="WAD37" s="456"/>
      <c r="WAE37" s="456"/>
      <c r="WAF37" s="271"/>
      <c r="WAG37" s="451"/>
      <c r="WAH37" s="454"/>
      <c r="WAI37" s="451"/>
      <c r="WAJ37" s="457"/>
      <c r="WAK37" s="271"/>
      <c r="WAL37" s="451"/>
      <c r="WAM37" s="454"/>
      <c r="WAN37" s="451"/>
      <c r="WAO37" s="457"/>
      <c r="WAP37" s="451"/>
      <c r="WAQ37" s="457"/>
      <c r="WAR37" s="457"/>
      <c r="WAS37" s="457"/>
      <c r="WAT37" s="271"/>
      <c r="WAU37" s="271"/>
      <c r="WAV37" s="451"/>
      <c r="WAW37" s="454"/>
      <c r="WAX37" s="451"/>
      <c r="WAY37" s="454"/>
      <c r="WAZ37" s="458"/>
      <c r="WBA37" s="459"/>
      <c r="WBB37" s="460"/>
      <c r="WBC37" s="461"/>
      <c r="WBD37" s="462"/>
      <c r="WBE37" s="458"/>
      <c r="WBF37" s="451"/>
      <c r="WBG37" s="463"/>
      <c r="WBH37" s="451"/>
      <c r="WBI37" s="451"/>
      <c r="WBJ37" s="453"/>
      <c r="WBL37" s="449"/>
      <c r="WBM37" s="449"/>
      <c r="WBN37" s="449"/>
      <c r="WBO37" s="450"/>
      <c r="WBP37" s="451"/>
      <c r="WBQ37" s="451"/>
      <c r="WBR37" s="451"/>
      <c r="WBS37" s="449"/>
      <c r="WBT37" s="452"/>
      <c r="WBU37" s="453"/>
      <c r="WBV37" s="454"/>
      <c r="WBW37" s="449"/>
      <c r="WBX37" s="453"/>
      <c r="WBY37" s="453"/>
      <c r="WBZ37" s="450"/>
      <c r="WCA37" s="454"/>
      <c r="WCB37" s="455"/>
      <c r="WCC37" s="453"/>
      <c r="WCD37" s="456"/>
      <c r="WCE37" s="453"/>
      <c r="WCF37" s="456"/>
      <c r="WCG37" s="454"/>
      <c r="WCH37" s="451"/>
      <c r="WCI37" s="454"/>
      <c r="WCJ37" s="450"/>
      <c r="WCK37" s="456"/>
      <c r="WCL37" s="456"/>
      <c r="WCM37" s="456"/>
      <c r="WCN37" s="456"/>
      <c r="WCO37" s="271"/>
      <c r="WCP37" s="451"/>
      <c r="WCQ37" s="454"/>
      <c r="WCR37" s="451"/>
      <c r="WCS37" s="457"/>
      <c r="WCT37" s="271"/>
      <c r="WCU37" s="451"/>
      <c r="WCV37" s="454"/>
      <c r="WCW37" s="451"/>
      <c r="WCX37" s="457"/>
      <c r="WCY37" s="451"/>
      <c r="WCZ37" s="457"/>
      <c r="WDA37" s="457"/>
      <c r="WDB37" s="457"/>
      <c r="WDC37" s="271"/>
      <c r="WDD37" s="271"/>
      <c r="WDE37" s="451"/>
      <c r="WDF37" s="454"/>
      <c r="WDG37" s="451"/>
      <c r="WDH37" s="454"/>
      <c r="WDI37" s="458"/>
      <c r="WDJ37" s="459"/>
      <c r="WDK37" s="460"/>
      <c r="WDL37" s="461"/>
      <c r="WDM37" s="462"/>
      <c r="WDN37" s="458"/>
      <c r="WDO37" s="451"/>
      <c r="WDP37" s="463"/>
      <c r="WDQ37" s="451"/>
      <c r="WDR37" s="451"/>
      <c r="WDS37" s="453"/>
      <c r="WDU37" s="449"/>
      <c r="WDV37" s="449"/>
      <c r="WDW37" s="449"/>
      <c r="WDX37" s="450"/>
      <c r="WDY37" s="451"/>
      <c r="WDZ37" s="451"/>
      <c r="WEA37" s="451"/>
      <c r="WEB37" s="449"/>
      <c r="WEC37" s="452"/>
      <c r="WED37" s="453"/>
      <c r="WEE37" s="454"/>
      <c r="WEF37" s="449"/>
      <c r="WEG37" s="453"/>
      <c r="WEH37" s="453"/>
      <c r="WEI37" s="450"/>
      <c r="WEJ37" s="454"/>
      <c r="WEK37" s="455"/>
      <c r="WEL37" s="453"/>
      <c r="WEM37" s="456"/>
      <c r="WEN37" s="453"/>
      <c r="WEO37" s="456"/>
      <c r="WEP37" s="454"/>
      <c r="WEQ37" s="451"/>
      <c r="WER37" s="454"/>
      <c r="WES37" s="450"/>
      <c r="WET37" s="456"/>
      <c r="WEU37" s="456"/>
      <c r="WEV37" s="456"/>
      <c r="WEW37" s="456"/>
      <c r="WEX37" s="271"/>
      <c r="WEY37" s="451"/>
      <c r="WEZ37" s="454"/>
      <c r="WFA37" s="451"/>
      <c r="WFB37" s="457"/>
      <c r="WFC37" s="271"/>
      <c r="WFD37" s="451"/>
      <c r="WFE37" s="454"/>
      <c r="WFF37" s="451"/>
      <c r="WFG37" s="457"/>
      <c r="WFH37" s="451"/>
      <c r="WFI37" s="457"/>
      <c r="WFJ37" s="457"/>
      <c r="WFK37" s="457"/>
      <c r="WFL37" s="271"/>
      <c r="WFM37" s="271"/>
      <c r="WFN37" s="451"/>
      <c r="WFO37" s="454"/>
      <c r="WFP37" s="451"/>
      <c r="WFQ37" s="454"/>
      <c r="WFR37" s="458"/>
      <c r="WFS37" s="459"/>
      <c r="WFT37" s="460"/>
      <c r="WFU37" s="461"/>
      <c r="WFV37" s="462"/>
      <c r="WFW37" s="458"/>
      <c r="WFX37" s="451"/>
      <c r="WFY37" s="463"/>
      <c r="WFZ37" s="451"/>
      <c r="WGA37" s="451"/>
      <c r="WGB37" s="453"/>
      <c r="WGD37" s="449"/>
      <c r="WGE37" s="449"/>
      <c r="WGF37" s="449"/>
      <c r="WGG37" s="450"/>
      <c r="WGH37" s="451"/>
      <c r="WGI37" s="451"/>
      <c r="WGJ37" s="451"/>
      <c r="WGK37" s="449"/>
      <c r="WGL37" s="452"/>
      <c r="WGM37" s="453"/>
      <c r="WGN37" s="454"/>
      <c r="WGO37" s="449"/>
      <c r="WGP37" s="453"/>
      <c r="WGQ37" s="453"/>
      <c r="WGR37" s="450"/>
      <c r="WGS37" s="454"/>
      <c r="WGT37" s="455"/>
      <c r="WGU37" s="453"/>
      <c r="WGV37" s="456"/>
      <c r="WGW37" s="453"/>
      <c r="WGX37" s="456"/>
      <c r="WGY37" s="454"/>
      <c r="WGZ37" s="451"/>
      <c r="WHA37" s="454"/>
      <c r="WHB37" s="450"/>
      <c r="WHC37" s="456"/>
      <c r="WHD37" s="456"/>
      <c r="WHE37" s="456"/>
      <c r="WHF37" s="456"/>
      <c r="WHG37" s="271"/>
      <c r="WHH37" s="451"/>
      <c r="WHI37" s="454"/>
      <c r="WHJ37" s="451"/>
      <c r="WHK37" s="457"/>
      <c r="WHL37" s="271"/>
      <c r="WHM37" s="451"/>
      <c r="WHN37" s="454"/>
      <c r="WHO37" s="451"/>
      <c r="WHP37" s="457"/>
      <c r="WHQ37" s="451"/>
      <c r="WHR37" s="457"/>
      <c r="WHS37" s="457"/>
      <c r="WHT37" s="457"/>
      <c r="WHU37" s="271"/>
      <c r="WHV37" s="271"/>
      <c r="WHW37" s="451"/>
      <c r="WHX37" s="454"/>
      <c r="WHY37" s="451"/>
      <c r="WHZ37" s="454"/>
      <c r="WIA37" s="458"/>
      <c r="WIB37" s="459"/>
      <c r="WIC37" s="460"/>
      <c r="WID37" s="461"/>
      <c r="WIE37" s="462"/>
      <c r="WIF37" s="458"/>
      <c r="WIG37" s="451"/>
      <c r="WIH37" s="463"/>
      <c r="WII37" s="451"/>
      <c r="WIJ37" s="451"/>
      <c r="WIK37" s="453"/>
      <c r="WIM37" s="449"/>
      <c r="WIN37" s="449"/>
      <c r="WIO37" s="449"/>
      <c r="WIP37" s="450"/>
      <c r="WIQ37" s="451"/>
      <c r="WIR37" s="451"/>
      <c r="WIS37" s="451"/>
      <c r="WIT37" s="449"/>
      <c r="WIU37" s="452"/>
      <c r="WIV37" s="453"/>
      <c r="WIW37" s="454"/>
      <c r="WIX37" s="449"/>
      <c r="WIY37" s="453"/>
      <c r="WIZ37" s="453"/>
      <c r="WJA37" s="450"/>
      <c r="WJB37" s="454"/>
      <c r="WJC37" s="455"/>
      <c r="WJD37" s="453"/>
      <c r="WJE37" s="456"/>
      <c r="WJF37" s="453"/>
      <c r="WJG37" s="456"/>
      <c r="WJH37" s="454"/>
      <c r="WJI37" s="451"/>
      <c r="WJJ37" s="454"/>
      <c r="WJK37" s="450"/>
      <c r="WJL37" s="456"/>
      <c r="WJM37" s="456"/>
      <c r="WJN37" s="456"/>
      <c r="WJO37" s="456"/>
      <c r="WJP37" s="271"/>
      <c r="WJQ37" s="451"/>
      <c r="WJR37" s="454"/>
      <c r="WJS37" s="451"/>
      <c r="WJT37" s="457"/>
      <c r="WJU37" s="271"/>
      <c r="WJV37" s="451"/>
      <c r="WJW37" s="454"/>
      <c r="WJX37" s="451"/>
      <c r="WJY37" s="457"/>
      <c r="WJZ37" s="451"/>
      <c r="WKA37" s="457"/>
      <c r="WKB37" s="457"/>
      <c r="WKC37" s="457"/>
      <c r="WKD37" s="271"/>
      <c r="WKE37" s="271"/>
      <c r="WKF37" s="451"/>
      <c r="WKG37" s="454"/>
      <c r="WKH37" s="451"/>
      <c r="WKI37" s="454"/>
      <c r="WKJ37" s="458"/>
      <c r="WKK37" s="459"/>
      <c r="WKL37" s="460"/>
      <c r="WKM37" s="461"/>
      <c r="WKN37" s="462"/>
      <c r="WKO37" s="458"/>
      <c r="WKP37" s="451"/>
      <c r="WKQ37" s="463"/>
      <c r="WKR37" s="451"/>
      <c r="WKS37" s="451"/>
      <c r="WKT37" s="453"/>
      <c r="WKV37" s="449"/>
      <c r="WKW37" s="449"/>
      <c r="WKX37" s="449"/>
      <c r="WKY37" s="450"/>
      <c r="WKZ37" s="451"/>
      <c r="WLA37" s="451"/>
      <c r="WLB37" s="451"/>
      <c r="WLC37" s="449"/>
      <c r="WLD37" s="452"/>
      <c r="WLE37" s="453"/>
      <c r="WLF37" s="454"/>
      <c r="WLG37" s="449"/>
      <c r="WLH37" s="453"/>
      <c r="WLI37" s="453"/>
      <c r="WLJ37" s="450"/>
      <c r="WLK37" s="454"/>
      <c r="WLL37" s="455"/>
      <c r="WLM37" s="453"/>
      <c r="WLN37" s="456"/>
      <c r="WLO37" s="453"/>
      <c r="WLP37" s="456"/>
      <c r="WLQ37" s="454"/>
      <c r="WLR37" s="451"/>
      <c r="WLS37" s="454"/>
      <c r="WLT37" s="450"/>
      <c r="WLU37" s="456"/>
      <c r="WLV37" s="456"/>
      <c r="WLW37" s="456"/>
      <c r="WLX37" s="456"/>
      <c r="WLY37" s="271"/>
      <c r="WLZ37" s="451"/>
      <c r="WMA37" s="454"/>
      <c r="WMB37" s="451"/>
      <c r="WMC37" s="457"/>
      <c r="WMD37" s="271"/>
      <c r="WME37" s="451"/>
      <c r="WMF37" s="454"/>
      <c r="WMG37" s="451"/>
      <c r="WMH37" s="457"/>
      <c r="WMI37" s="451"/>
      <c r="WMJ37" s="457"/>
      <c r="WMK37" s="457"/>
      <c r="WML37" s="457"/>
      <c r="WMM37" s="271"/>
      <c r="WMN37" s="271"/>
      <c r="WMO37" s="451"/>
      <c r="WMP37" s="454"/>
      <c r="WMQ37" s="451"/>
      <c r="WMR37" s="454"/>
      <c r="WMS37" s="458"/>
      <c r="WMT37" s="459"/>
      <c r="WMU37" s="460"/>
      <c r="WMV37" s="461"/>
      <c r="WMW37" s="462"/>
      <c r="WMX37" s="458"/>
      <c r="WMY37" s="451"/>
      <c r="WMZ37" s="463"/>
      <c r="WNA37" s="451"/>
      <c r="WNB37" s="451"/>
      <c r="WNC37" s="453"/>
      <c r="WNE37" s="449"/>
      <c r="WNF37" s="449"/>
      <c r="WNG37" s="449"/>
      <c r="WNH37" s="450"/>
      <c r="WNI37" s="451"/>
      <c r="WNJ37" s="451"/>
      <c r="WNK37" s="451"/>
      <c r="WNL37" s="449"/>
      <c r="WNM37" s="452"/>
      <c r="WNN37" s="453"/>
      <c r="WNO37" s="454"/>
      <c r="WNP37" s="449"/>
      <c r="WNQ37" s="453"/>
      <c r="WNR37" s="453"/>
      <c r="WNS37" s="450"/>
      <c r="WNT37" s="454"/>
      <c r="WNU37" s="455"/>
      <c r="WNV37" s="453"/>
      <c r="WNW37" s="456"/>
      <c r="WNX37" s="453"/>
      <c r="WNY37" s="456"/>
      <c r="WNZ37" s="454"/>
      <c r="WOA37" s="451"/>
      <c r="WOB37" s="454"/>
      <c r="WOC37" s="450"/>
      <c r="WOD37" s="456"/>
      <c r="WOE37" s="456"/>
      <c r="WOF37" s="456"/>
      <c r="WOG37" s="456"/>
      <c r="WOH37" s="271"/>
      <c r="WOI37" s="451"/>
      <c r="WOJ37" s="454"/>
      <c r="WOK37" s="451"/>
      <c r="WOL37" s="457"/>
      <c r="WOM37" s="271"/>
      <c r="WON37" s="451"/>
      <c r="WOO37" s="454"/>
      <c r="WOP37" s="451"/>
      <c r="WOQ37" s="457"/>
      <c r="WOR37" s="451"/>
      <c r="WOS37" s="457"/>
      <c r="WOT37" s="457"/>
      <c r="WOU37" s="457"/>
      <c r="WOV37" s="271"/>
      <c r="WOW37" s="271"/>
      <c r="WOX37" s="451"/>
      <c r="WOY37" s="454"/>
      <c r="WOZ37" s="451"/>
      <c r="WPA37" s="454"/>
      <c r="WPB37" s="458"/>
      <c r="WPC37" s="459"/>
      <c r="WPD37" s="460"/>
      <c r="WPE37" s="461"/>
      <c r="WPF37" s="462"/>
      <c r="WPG37" s="458"/>
      <c r="WPH37" s="451"/>
      <c r="WPI37" s="463"/>
      <c r="WPJ37" s="451"/>
      <c r="WPK37" s="451"/>
      <c r="WPL37" s="453"/>
      <c r="WPN37" s="449"/>
      <c r="WPO37" s="449"/>
      <c r="WPP37" s="449"/>
      <c r="WPQ37" s="450"/>
      <c r="WPR37" s="451"/>
      <c r="WPS37" s="451"/>
      <c r="WPT37" s="451"/>
      <c r="WPU37" s="449"/>
      <c r="WPV37" s="452"/>
      <c r="WPW37" s="453"/>
      <c r="WPX37" s="454"/>
      <c r="WPY37" s="449"/>
      <c r="WPZ37" s="453"/>
      <c r="WQA37" s="453"/>
      <c r="WQB37" s="450"/>
      <c r="WQC37" s="454"/>
      <c r="WQD37" s="455"/>
      <c r="WQE37" s="453"/>
      <c r="WQF37" s="456"/>
      <c r="WQG37" s="453"/>
      <c r="WQH37" s="456"/>
      <c r="WQI37" s="454"/>
      <c r="WQJ37" s="451"/>
      <c r="WQK37" s="454"/>
      <c r="WQL37" s="450"/>
      <c r="WQM37" s="456"/>
      <c r="WQN37" s="456"/>
      <c r="WQO37" s="456"/>
      <c r="WQP37" s="456"/>
      <c r="WQQ37" s="271"/>
      <c r="WQR37" s="451"/>
      <c r="WQS37" s="454"/>
      <c r="WQT37" s="451"/>
      <c r="WQU37" s="457"/>
      <c r="WQV37" s="271"/>
      <c r="WQW37" s="451"/>
      <c r="WQX37" s="454"/>
      <c r="WQY37" s="451"/>
      <c r="WQZ37" s="457"/>
      <c r="WRA37" s="451"/>
      <c r="WRB37" s="457"/>
      <c r="WRC37" s="457"/>
      <c r="WRD37" s="457"/>
      <c r="WRE37" s="271"/>
      <c r="WRF37" s="271"/>
      <c r="WRG37" s="451"/>
      <c r="WRH37" s="454"/>
      <c r="WRI37" s="451"/>
      <c r="WRJ37" s="454"/>
      <c r="WRK37" s="458"/>
      <c r="WRL37" s="459"/>
      <c r="WRM37" s="460"/>
      <c r="WRN37" s="461"/>
      <c r="WRO37" s="462"/>
      <c r="WRP37" s="458"/>
      <c r="WRQ37" s="451"/>
      <c r="WRR37" s="463"/>
      <c r="WRS37" s="451"/>
      <c r="WRT37" s="451"/>
      <c r="WRU37" s="453"/>
      <c r="WRW37" s="449"/>
      <c r="WRX37" s="449"/>
      <c r="WRY37" s="449"/>
      <c r="WRZ37" s="450"/>
      <c r="WSA37" s="451"/>
      <c r="WSB37" s="451"/>
      <c r="WSC37" s="451"/>
      <c r="WSD37" s="449"/>
      <c r="WSE37" s="452"/>
      <c r="WSF37" s="453"/>
      <c r="WSG37" s="454"/>
      <c r="WSH37" s="449"/>
      <c r="WSI37" s="453"/>
      <c r="WSJ37" s="453"/>
      <c r="WSK37" s="450"/>
      <c r="WSL37" s="454"/>
      <c r="WSM37" s="455"/>
      <c r="WSN37" s="453"/>
      <c r="WSO37" s="456"/>
      <c r="WSP37" s="453"/>
      <c r="WSQ37" s="456"/>
      <c r="WSR37" s="454"/>
      <c r="WSS37" s="451"/>
      <c r="WST37" s="454"/>
      <c r="WSU37" s="450"/>
      <c r="WSV37" s="456"/>
      <c r="WSW37" s="456"/>
      <c r="WSX37" s="456"/>
      <c r="WSY37" s="456"/>
      <c r="WSZ37" s="271"/>
      <c r="WTA37" s="451"/>
      <c r="WTB37" s="454"/>
      <c r="WTC37" s="451"/>
      <c r="WTD37" s="457"/>
      <c r="WTE37" s="271"/>
      <c r="WTF37" s="451"/>
      <c r="WTG37" s="454"/>
      <c r="WTH37" s="451"/>
      <c r="WTI37" s="457"/>
      <c r="WTJ37" s="451"/>
      <c r="WTK37" s="457"/>
      <c r="WTL37" s="457"/>
      <c r="WTM37" s="457"/>
      <c r="WTN37" s="271"/>
      <c r="WTO37" s="271"/>
      <c r="WTP37" s="451"/>
      <c r="WTQ37" s="454"/>
      <c r="WTR37" s="451"/>
      <c r="WTS37" s="454"/>
      <c r="WTT37" s="458"/>
      <c r="WTU37" s="459"/>
      <c r="WTV37" s="460"/>
      <c r="WTW37" s="461"/>
      <c r="WTX37" s="462"/>
      <c r="WTY37" s="458"/>
      <c r="WTZ37" s="451"/>
      <c r="WUA37" s="463"/>
      <c r="WUB37" s="451"/>
      <c r="WUC37" s="451"/>
      <c r="WUD37" s="453"/>
      <c r="WUF37" s="449"/>
      <c r="WUG37" s="449"/>
      <c r="WUH37" s="449"/>
      <c r="WUI37" s="450"/>
      <c r="WUJ37" s="451"/>
      <c r="WUK37" s="451"/>
      <c r="WUL37" s="451"/>
      <c r="WUM37" s="449"/>
      <c r="WUN37" s="452"/>
      <c r="WUO37" s="453"/>
      <c r="WUP37" s="454"/>
      <c r="WUQ37" s="449"/>
      <c r="WUR37" s="453"/>
      <c r="WUS37" s="453"/>
      <c r="WUT37" s="450"/>
      <c r="WUU37" s="454"/>
      <c r="WUV37" s="455"/>
      <c r="WUW37" s="453"/>
      <c r="WUX37" s="456"/>
      <c r="WUY37" s="453"/>
      <c r="WUZ37" s="456"/>
      <c r="WVA37" s="454"/>
      <c r="WVB37" s="451"/>
      <c r="WVC37" s="454"/>
      <c r="WVD37" s="450"/>
      <c r="WVE37" s="456"/>
      <c r="WVF37" s="456"/>
      <c r="WVG37" s="456"/>
      <c r="WVH37" s="456"/>
      <c r="WVI37" s="271"/>
      <c r="WVJ37" s="451"/>
      <c r="WVK37" s="454"/>
      <c r="WVL37" s="451"/>
      <c r="WVM37" s="457"/>
      <c r="WVN37" s="271"/>
      <c r="WVO37" s="451"/>
      <c r="WVP37" s="454"/>
      <c r="WVQ37" s="451"/>
      <c r="WVR37" s="457"/>
      <c r="WVS37" s="451"/>
      <c r="WVT37" s="457"/>
      <c r="WVU37" s="457"/>
      <c r="WVV37" s="457"/>
      <c r="WVW37" s="271"/>
      <c r="WVX37" s="271"/>
      <c r="WVY37" s="451"/>
      <c r="WVZ37" s="454"/>
      <c r="WWA37" s="451"/>
      <c r="WWB37" s="454"/>
      <c r="WWC37" s="458"/>
      <c r="WWD37" s="459"/>
      <c r="WWE37" s="460"/>
      <c r="WWF37" s="461"/>
      <c r="WWG37" s="462"/>
      <c r="WWH37" s="458"/>
      <c r="WWI37" s="451"/>
      <c r="WWJ37" s="463"/>
      <c r="WWK37" s="451"/>
      <c r="WWL37" s="451"/>
      <c r="WWM37" s="453"/>
      <c r="WWO37" s="449"/>
      <c r="WWP37" s="449"/>
      <c r="WWQ37" s="449"/>
      <c r="WWR37" s="450"/>
      <c r="WWS37" s="451"/>
      <c r="WWT37" s="451"/>
      <c r="WWU37" s="451"/>
      <c r="WWV37" s="449"/>
      <c r="WWW37" s="452"/>
      <c r="WWX37" s="453"/>
      <c r="WWY37" s="454"/>
      <c r="WWZ37" s="449"/>
      <c r="WXA37" s="453"/>
      <c r="WXB37" s="453"/>
      <c r="WXC37" s="450"/>
      <c r="WXD37" s="454"/>
      <c r="WXE37" s="455"/>
      <c r="WXF37" s="453"/>
      <c r="WXG37" s="456"/>
      <c r="WXH37" s="453"/>
      <c r="WXI37" s="456"/>
      <c r="WXJ37" s="454"/>
      <c r="WXK37" s="451"/>
      <c r="WXL37" s="454"/>
      <c r="WXM37" s="450"/>
      <c r="WXN37" s="456"/>
      <c r="WXO37" s="456"/>
      <c r="WXP37" s="456"/>
      <c r="WXQ37" s="456"/>
      <c r="WXR37" s="271"/>
      <c r="WXS37" s="451"/>
      <c r="WXT37" s="454"/>
      <c r="WXU37" s="451"/>
      <c r="WXV37" s="457"/>
      <c r="WXW37" s="271"/>
      <c r="WXX37" s="451"/>
      <c r="WXY37" s="454"/>
      <c r="WXZ37" s="451"/>
      <c r="WYA37" s="457"/>
      <c r="WYB37" s="451"/>
      <c r="WYC37" s="457"/>
      <c r="WYD37" s="457"/>
      <c r="WYE37" s="457"/>
      <c r="WYF37" s="271"/>
      <c r="WYG37" s="271"/>
      <c r="WYH37" s="451"/>
      <c r="WYI37" s="454"/>
      <c r="WYJ37" s="451"/>
      <c r="WYK37" s="454"/>
      <c r="WYL37" s="458"/>
      <c r="WYM37" s="459"/>
      <c r="WYN37" s="460"/>
      <c r="WYO37" s="461"/>
      <c r="WYP37" s="462"/>
      <c r="WYQ37" s="458"/>
      <c r="WYR37" s="451"/>
      <c r="WYS37" s="463"/>
      <c r="WYT37" s="451"/>
      <c r="WYU37" s="451"/>
      <c r="WYV37" s="453"/>
      <c r="WYX37" s="449"/>
      <c r="WYY37" s="449"/>
      <c r="WYZ37" s="449"/>
      <c r="WZA37" s="450"/>
      <c r="WZB37" s="451"/>
      <c r="WZC37" s="451"/>
      <c r="WZD37" s="451"/>
      <c r="WZE37" s="449"/>
      <c r="WZF37" s="452"/>
      <c r="WZG37" s="453"/>
      <c r="WZH37" s="454"/>
      <c r="WZI37" s="449"/>
      <c r="WZJ37" s="453"/>
      <c r="WZK37" s="453"/>
      <c r="WZL37" s="450"/>
      <c r="WZM37" s="454"/>
      <c r="WZN37" s="455"/>
      <c r="WZO37" s="453"/>
      <c r="WZP37" s="456"/>
      <c r="WZQ37" s="453"/>
      <c r="WZR37" s="456"/>
      <c r="WZS37" s="454"/>
      <c r="WZT37" s="451"/>
      <c r="WZU37" s="454"/>
      <c r="WZV37" s="450"/>
      <c r="WZW37" s="456"/>
      <c r="WZX37" s="456"/>
      <c r="WZY37" s="456"/>
      <c r="WZZ37" s="456"/>
      <c r="XAA37" s="271"/>
      <c r="XAB37" s="451"/>
      <c r="XAC37" s="454"/>
      <c r="XAD37" s="451"/>
      <c r="XAE37" s="457"/>
      <c r="XAF37" s="271"/>
      <c r="XAG37" s="451"/>
      <c r="XAH37" s="454"/>
      <c r="XAI37" s="451"/>
      <c r="XAJ37" s="457"/>
      <c r="XAK37" s="451"/>
      <c r="XAL37" s="457"/>
      <c r="XAM37" s="457"/>
      <c r="XAN37" s="457"/>
      <c r="XAO37" s="271"/>
      <c r="XAP37" s="271"/>
      <c r="XAQ37" s="451"/>
      <c r="XAR37" s="454"/>
      <c r="XAS37" s="451"/>
      <c r="XAT37" s="454"/>
      <c r="XAU37" s="458"/>
      <c r="XAV37" s="459"/>
      <c r="XAW37" s="460"/>
      <c r="XAX37" s="461"/>
      <c r="XAY37" s="462"/>
      <c r="XAZ37" s="458"/>
      <c r="XBA37" s="451"/>
      <c r="XBB37" s="463"/>
      <c r="XBC37" s="451"/>
      <c r="XBD37" s="451"/>
      <c r="XBE37" s="453"/>
      <c r="XBG37" s="449"/>
      <c r="XBH37" s="449"/>
      <c r="XBI37" s="449"/>
      <c r="XBJ37" s="450"/>
      <c r="XBK37" s="451"/>
      <c r="XBL37" s="451"/>
      <c r="XBM37" s="451"/>
      <c r="XBN37" s="449"/>
      <c r="XBO37" s="452"/>
      <c r="XBP37" s="453"/>
      <c r="XBQ37" s="454"/>
      <c r="XBR37" s="449"/>
      <c r="XBS37" s="453"/>
      <c r="XBT37" s="453"/>
      <c r="XBU37" s="450"/>
      <c r="XBV37" s="454"/>
      <c r="XBW37" s="455"/>
      <c r="XBX37" s="453"/>
      <c r="XBY37" s="456"/>
      <c r="XBZ37" s="453"/>
      <c r="XCA37" s="456"/>
      <c r="XCB37" s="454"/>
      <c r="XCC37" s="451"/>
      <c r="XCD37" s="454"/>
      <c r="XCE37" s="450"/>
      <c r="XCF37" s="456"/>
      <c r="XCG37" s="456"/>
      <c r="XCH37" s="456"/>
      <c r="XCI37" s="456"/>
      <c r="XCJ37" s="271"/>
      <c r="XCK37" s="451"/>
      <c r="XCL37" s="454"/>
      <c r="XCM37" s="451"/>
      <c r="XCN37" s="457"/>
      <c r="XCO37" s="271"/>
      <c r="XCP37" s="451"/>
      <c r="XCQ37" s="454"/>
      <c r="XCR37" s="451"/>
      <c r="XCS37" s="457"/>
      <c r="XCT37" s="451"/>
      <c r="XCU37" s="457"/>
      <c r="XCV37" s="457"/>
      <c r="XCW37" s="457"/>
      <c r="XCX37" s="271"/>
      <c r="XCY37" s="271"/>
      <c r="XCZ37" s="451"/>
      <c r="XDA37" s="454"/>
      <c r="XDB37" s="451"/>
      <c r="XDC37" s="454"/>
      <c r="XDD37" s="458"/>
      <c r="XDE37" s="459"/>
      <c r="XDF37" s="460"/>
      <c r="XDG37" s="461"/>
      <c r="XDH37" s="462"/>
      <c r="XDI37" s="458"/>
      <c r="XDJ37" s="451"/>
      <c r="XDK37" s="463"/>
      <c r="XDL37" s="451"/>
      <c r="XDM37" s="451"/>
      <c r="XDN37" s="453"/>
      <c r="XDP37" s="449"/>
      <c r="XDQ37" s="449"/>
      <c r="XDR37" s="449"/>
      <c r="XDS37" s="450"/>
      <c r="XDT37" s="451"/>
      <c r="XDU37" s="451"/>
      <c r="XDV37" s="451"/>
      <c r="XDW37" s="449"/>
      <c r="XDX37" s="452"/>
      <c r="XDY37" s="453"/>
      <c r="XDZ37" s="454"/>
      <c r="XEA37" s="449"/>
      <c r="XEB37" s="453"/>
      <c r="XEC37" s="453"/>
      <c r="XED37" s="450"/>
      <c r="XEE37" s="454"/>
      <c r="XEF37" s="455"/>
      <c r="XEG37" s="453"/>
      <c r="XEH37" s="456"/>
      <c r="XEI37" s="453"/>
      <c r="XEJ37" s="456"/>
      <c r="XEK37" s="454"/>
      <c r="XEL37" s="451"/>
      <c r="XEM37" s="454"/>
      <c r="XEN37" s="450"/>
      <c r="XEO37" s="456"/>
      <c r="XEP37" s="456"/>
      <c r="XEQ37" s="456"/>
      <c r="XER37" s="456"/>
      <c r="XES37" s="271"/>
      <c r="XET37" s="451"/>
      <c r="XEU37" s="454"/>
      <c r="XEV37" s="451"/>
      <c r="XEW37" s="457"/>
      <c r="XEX37" s="271"/>
    </row>
    <row r="38" spans="2:16378" x14ac:dyDescent="0.25">
      <c r="B38" s="221">
        <v>2025</v>
      </c>
      <c r="C38" s="221">
        <v>891780111</v>
      </c>
      <c r="D38" s="221" t="s">
        <v>78</v>
      </c>
      <c r="E38" s="67" t="s">
        <v>8205</v>
      </c>
      <c r="F38" s="65" t="s">
        <v>8204</v>
      </c>
      <c r="G38" s="65">
        <v>0</v>
      </c>
      <c r="H38" s="65" t="s">
        <v>81</v>
      </c>
      <c r="I38" s="221" t="s">
        <v>82</v>
      </c>
      <c r="J38" s="220" t="s">
        <v>83</v>
      </c>
      <c r="K38" s="66" t="s">
        <v>8186</v>
      </c>
      <c r="L38" s="68">
        <v>19450000</v>
      </c>
      <c r="M38" s="221" t="s">
        <v>85</v>
      </c>
      <c r="N38" s="66" t="s">
        <v>8203</v>
      </c>
      <c r="O38" s="66">
        <v>1079933607</v>
      </c>
      <c r="P38" s="66">
        <v>1433</v>
      </c>
      <c r="Q38" s="70">
        <v>45841</v>
      </c>
      <c r="R38" s="66">
        <v>155600000</v>
      </c>
      <c r="S38" s="70">
        <v>45852</v>
      </c>
      <c r="T38" s="68">
        <v>19450000</v>
      </c>
      <c r="U38" s="65" t="s">
        <v>87</v>
      </c>
      <c r="V38" s="68">
        <v>1082924652</v>
      </c>
      <c r="W38" s="67" t="s">
        <v>8184</v>
      </c>
      <c r="X38" s="70">
        <v>45849</v>
      </c>
      <c r="Y38" s="70">
        <v>45853</v>
      </c>
      <c r="Z38" s="70" t="s">
        <v>89</v>
      </c>
      <c r="AA38" s="70">
        <v>45991</v>
      </c>
      <c r="AB38" s="49">
        <f t="shared" si="0"/>
        <v>138</v>
      </c>
      <c r="AC38" s="65">
        <v>0</v>
      </c>
      <c r="AD38" s="68">
        <v>0</v>
      </c>
      <c r="AE38" s="65">
        <v>0</v>
      </c>
      <c r="AF38" s="78" t="s">
        <v>89</v>
      </c>
      <c r="AG38" s="49">
        <f t="shared" si="1"/>
        <v>0</v>
      </c>
      <c r="AH38" s="65">
        <v>0</v>
      </c>
      <c r="AI38" s="68">
        <v>0</v>
      </c>
      <c r="AJ38" s="65" t="s">
        <v>89</v>
      </c>
      <c r="AK38" s="78" t="s">
        <v>89</v>
      </c>
      <c r="AL38" s="65">
        <v>0</v>
      </c>
      <c r="AM38" s="78" t="s">
        <v>89</v>
      </c>
      <c r="AN38" s="78" t="s">
        <v>89</v>
      </c>
      <c r="AO38" s="78" t="s">
        <v>89</v>
      </c>
      <c r="AP38" s="49">
        <f t="shared" si="2"/>
        <v>0</v>
      </c>
      <c r="AQ38" s="49">
        <f>+L38+AD38-AI38</f>
        <v>19450000</v>
      </c>
      <c r="AR38" s="65" t="s">
        <v>87</v>
      </c>
      <c r="AS38" s="68">
        <v>19450000</v>
      </c>
      <c r="AT38" s="65" t="s">
        <v>87</v>
      </c>
      <c r="AU38" s="68">
        <v>0</v>
      </c>
      <c r="AV38" s="75" t="s">
        <v>89</v>
      </c>
      <c r="AW38" s="267">
        <v>7780000</v>
      </c>
      <c r="AX38" s="79">
        <f t="shared" si="3"/>
        <v>11670000</v>
      </c>
      <c r="AY38" s="223">
        <f t="shared" si="4"/>
        <v>0.4</v>
      </c>
      <c r="AZ38" s="74">
        <v>0.4</v>
      </c>
      <c r="BA38" s="75" t="s">
        <v>89</v>
      </c>
      <c r="BB38" s="65" t="s">
        <v>108</v>
      </c>
      <c r="BC38" s="400" t="s">
        <v>8202</v>
      </c>
      <c r="BD38" s="65" t="s">
        <v>87</v>
      </c>
      <c r="BE38" s="65" t="s">
        <v>87</v>
      </c>
      <c r="BF38" s="449"/>
      <c r="BG38" s="449"/>
      <c r="BH38" s="450"/>
      <c r="BI38" s="451"/>
      <c r="BJ38" s="451"/>
      <c r="BK38" s="451"/>
      <c r="BL38" s="449"/>
      <c r="BM38" s="452"/>
      <c r="BN38" s="453"/>
      <c r="BO38" s="454"/>
      <c r="BP38" s="449"/>
      <c r="BQ38" s="453"/>
      <c r="BR38" s="453"/>
      <c r="BS38" s="450"/>
      <c r="BT38" s="454"/>
      <c r="BU38" s="455"/>
      <c r="BV38" s="453"/>
      <c r="BW38" s="456"/>
      <c r="BX38" s="453"/>
      <c r="BY38" s="456"/>
      <c r="BZ38" s="454"/>
      <c r="CA38" s="451"/>
      <c r="CB38" s="454"/>
      <c r="CC38" s="450"/>
      <c r="CD38" s="456"/>
      <c r="CE38" s="456"/>
      <c r="CF38" s="456"/>
      <c r="CG38" s="456"/>
      <c r="CH38" s="271"/>
      <c r="CI38" s="451"/>
      <c r="CJ38" s="454"/>
      <c r="CK38" s="451"/>
      <c r="CL38" s="457"/>
      <c r="CM38" s="271"/>
      <c r="CN38" s="451"/>
      <c r="CO38" s="454"/>
      <c r="CP38" s="451"/>
      <c r="CQ38" s="457"/>
      <c r="CR38" s="451"/>
      <c r="CS38" s="457"/>
      <c r="CT38" s="457"/>
      <c r="CU38" s="457"/>
      <c r="CV38" s="271"/>
      <c r="CW38" s="271"/>
      <c r="CX38" s="451"/>
      <c r="CY38" s="454"/>
      <c r="CZ38" s="451"/>
      <c r="DA38" s="454"/>
      <c r="DB38" s="458"/>
      <c r="DC38" s="459"/>
      <c r="DD38" s="460"/>
      <c r="DE38" s="461"/>
      <c r="DF38" s="462"/>
      <c r="DG38" s="458"/>
      <c r="DH38" s="451"/>
      <c r="DI38" s="463"/>
      <c r="DJ38" s="451"/>
      <c r="DK38" s="451"/>
      <c r="DL38" s="453"/>
      <c r="DN38" s="449"/>
      <c r="DO38" s="449"/>
      <c r="DP38" s="449"/>
      <c r="DQ38" s="450"/>
      <c r="DR38" s="451"/>
      <c r="DS38" s="451"/>
      <c r="DT38" s="451"/>
      <c r="DU38" s="449"/>
      <c r="DV38" s="452"/>
      <c r="DW38" s="453"/>
      <c r="DX38" s="454"/>
      <c r="DY38" s="449"/>
      <c r="DZ38" s="453"/>
      <c r="EA38" s="453"/>
      <c r="EB38" s="450"/>
      <c r="EC38" s="454"/>
      <c r="ED38" s="455"/>
      <c r="EE38" s="453"/>
      <c r="EF38" s="456"/>
      <c r="EG38" s="453"/>
      <c r="EH38" s="456"/>
      <c r="EI38" s="454"/>
      <c r="EJ38" s="451"/>
      <c r="EK38" s="454"/>
      <c r="EL38" s="450"/>
      <c r="EM38" s="456"/>
      <c r="EN38" s="456"/>
      <c r="EO38" s="456"/>
      <c r="EP38" s="456"/>
      <c r="EQ38" s="271"/>
      <c r="ER38" s="451"/>
      <c r="ES38" s="454"/>
      <c r="ET38" s="451"/>
      <c r="EU38" s="457"/>
      <c r="EV38" s="271"/>
      <c r="EW38" s="451"/>
      <c r="EX38" s="454"/>
      <c r="EY38" s="451"/>
      <c r="EZ38" s="457"/>
      <c r="FA38" s="451"/>
      <c r="FB38" s="457"/>
      <c r="FC38" s="457"/>
      <c r="FD38" s="457"/>
      <c r="FE38" s="271"/>
      <c r="FF38" s="271"/>
      <c r="FG38" s="451"/>
      <c r="FH38" s="454"/>
      <c r="FI38" s="451"/>
      <c r="FJ38" s="454"/>
      <c r="FK38" s="458"/>
      <c r="FL38" s="459"/>
      <c r="FM38" s="460"/>
      <c r="FN38" s="461"/>
      <c r="FO38" s="462"/>
      <c r="FP38" s="458"/>
      <c r="FQ38" s="451"/>
      <c r="FR38" s="463"/>
      <c r="FS38" s="451"/>
      <c r="FT38" s="451"/>
      <c r="FU38" s="453"/>
      <c r="FW38" s="449"/>
      <c r="FX38" s="449"/>
      <c r="FY38" s="449"/>
      <c r="FZ38" s="450"/>
      <c r="GA38" s="451"/>
      <c r="GB38" s="451"/>
      <c r="GC38" s="451"/>
      <c r="GD38" s="449"/>
      <c r="GE38" s="452"/>
      <c r="GF38" s="453"/>
      <c r="GG38" s="454"/>
      <c r="GH38" s="449"/>
      <c r="GI38" s="453"/>
      <c r="GJ38" s="453"/>
      <c r="GK38" s="450"/>
      <c r="GL38" s="454"/>
      <c r="GM38" s="455"/>
      <c r="GN38" s="453"/>
      <c r="GO38" s="456"/>
      <c r="GP38" s="453"/>
      <c r="GQ38" s="456"/>
      <c r="GR38" s="454"/>
      <c r="GS38" s="451"/>
      <c r="GT38" s="454"/>
      <c r="GU38" s="450"/>
      <c r="GV38" s="456"/>
      <c r="GW38" s="456"/>
      <c r="GX38" s="456"/>
      <c r="GY38" s="456"/>
      <c r="GZ38" s="271"/>
      <c r="HA38" s="451"/>
      <c r="HB38" s="454"/>
      <c r="HC38" s="451"/>
      <c r="HD38" s="457"/>
      <c r="HE38" s="271"/>
      <c r="HF38" s="451"/>
      <c r="HG38" s="454"/>
      <c r="HH38" s="451"/>
      <c r="HI38" s="457"/>
      <c r="HJ38" s="451"/>
      <c r="HK38" s="457"/>
      <c r="HL38" s="457"/>
      <c r="HM38" s="457"/>
      <c r="HN38" s="271"/>
      <c r="HO38" s="271"/>
      <c r="HP38" s="451"/>
      <c r="HQ38" s="454"/>
      <c r="HR38" s="451"/>
      <c r="HS38" s="454"/>
      <c r="HT38" s="458"/>
      <c r="HU38" s="459"/>
      <c r="HV38" s="460"/>
      <c r="HW38" s="461"/>
      <c r="HX38" s="462"/>
      <c r="HY38" s="458"/>
      <c r="HZ38" s="451"/>
      <c r="IA38" s="463"/>
      <c r="IB38" s="451"/>
      <c r="IC38" s="451"/>
      <c r="ID38" s="453"/>
      <c r="IF38" s="449"/>
      <c r="IG38" s="449"/>
      <c r="IH38" s="449"/>
      <c r="II38" s="450"/>
      <c r="IJ38" s="451"/>
      <c r="IK38" s="451"/>
      <c r="IL38" s="451"/>
      <c r="IM38" s="449"/>
      <c r="IN38" s="452"/>
      <c r="IO38" s="453"/>
      <c r="IP38" s="454"/>
      <c r="IQ38" s="449"/>
      <c r="IR38" s="453"/>
      <c r="IS38" s="453"/>
      <c r="IT38" s="450"/>
      <c r="IU38" s="454"/>
      <c r="IV38" s="455"/>
      <c r="IW38" s="453"/>
      <c r="IX38" s="456"/>
      <c r="IY38" s="453"/>
      <c r="IZ38" s="456"/>
      <c r="JA38" s="454"/>
      <c r="JB38" s="451"/>
      <c r="JC38" s="454"/>
      <c r="JD38" s="450"/>
      <c r="JE38" s="456"/>
      <c r="JF38" s="456"/>
      <c r="JG38" s="456"/>
      <c r="JH38" s="456"/>
      <c r="JI38" s="271"/>
      <c r="JJ38" s="451"/>
      <c r="JK38" s="454"/>
      <c r="JL38" s="451"/>
      <c r="JM38" s="457"/>
      <c r="JN38" s="271"/>
      <c r="JO38" s="451"/>
      <c r="JP38" s="454"/>
      <c r="JQ38" s="451"/>
      <c r="JR38" s="457"/>
      <c r="JS38" s="451"/>
      <c r="JT38" s="457"/>
      <c r="JU38" s="457"/>
      <c r="JV38" s="457"/>
      <c r="JW38" s="271"/>
      <c r="JX38" s="271"/>
      <c r="JY38" s="451"/>
      <c r="JZ38" s="454"/>
      <c r="KA38" s="451"/>
      <c r="KB38" s="454"/>
      <c r="KC38" s="458"/>
      <c r="KD38" s="459"/>
      <c r="KE38" s="460"/>
      <c r="KF38" s="461"/>
      <c r="KG38" s="462"/>
      <c r="KH38" s="458"/>
      <c r="KI38" s="451"/>
      <c r="KJ38" s="463"/>
      <c r="KK38" s="451"/>
      <c r="KL38" s="451"/>
      <c r="KM38" s="453"/>
      <c r="KO38" s="449"/>
      <c r="KP38" s="449"/>
      <c r="KQ38" s="449"/>
      <c r="KR38" s="450"/>
      <c r="KS38" s="451"/>
      <c r="KT38" s="451"/>
      <c r="KU38" s="451"/>
      <c r="KV38" s="449"/>
      <c r="KW38" s="452"/>
      <c r="KX38" s="453"/>
      <c r="KY38" s="454"/>
      <c r="KZ38" s="449"/>
      <c r="LA38" s="453"/>
      <c r="LB38" s="453"/>
      <c r="LC38" s="450"/>
      <c r="LD38" s="454"/>
      <c r="LE38" s="455"/>
      <c r="LF38" s="453"/>
      <c r="LG38" s="456"/>
      <c r="LH38" s="453"/>
      <c r="LI38" s="456"/>
      <c r="LJ38" s="454"/>
      <c r="LK38" s="451"/>
      <c r="LL38" s="454"/>
      <c r="LM38" s="450"/>
      <c r="LN38" s="456"/>
      <c r="LO38" s="456"/>
      <c r="LP38" s="456"/>
      <c r="LQ38" s="456"/>
      <c r="LR38" s="271"/>
      <c r="LS38" s="451"/>
      <c r="LT38" s="454"/>
      <c r="LU38" s="451"/>
      <c r="LV38" s="457"/>
      <c r="LW38" s="271"/>
      <c r="LX38" s="451"/>
      <c r="LY38" s="454"/>
      <c r="LZ38" s="451"/>
      <c r="MA38" s="457"/>
      <c r="MB38" s="451"/>
      <c r="MC38" s="457"/>
      <c r="MD38" s="457"/>
      <c r="ME38" s="457"/>
      <c r="MF38" s="271"/>
      <c r="MG38" s="271"/>
      <c r="MH38" s="451"/>
      <c r="MI38" s="454"/>
      <c r="MJ38" s="451"/>
      <c r="MK38" s="454"/>
      <c r="ML38" s="458"/>
      <c r="MM38" s="459"/>
      <c r="MN38" s="460"/>
      <c r="MO38" s="461"/>
      <c r="MP38" s="462"/>
      <c r="MQ38" s="458"/>
      <c r="MR38" s="451"/>
      <c r="MS38" s="463"/>
      <c r="MT38" s="451"/>
      <c r="MU38" s="451"/>
      <c r="MV38" s="453"/>
      <c r="MX38" s="449"/>
      <c r="MY38" s="449"/>
      <c r="MZ38" s="449"/>
      <c r="NA38" s="450"/>
      <c r="NB38" s="451"/>
      <c r="NC38" s="451"/>
      <c r="ND38" s="451"/>
      <c r="NE38" s="449"/>
      <c r="NF38" s="452"/>
      <c r="NG38" s="453"/>
      <c r="NH38" s="454"/>
      <c r="NI38" s="449"/>
      <c r="NJ38" s="453"/>
      <c r="NK38" s="453"/>
      <c r="NL38" s="450"/>
      <c r="NM38" s="454"/>
      <c r="NN38" s="455"/>
      <c r="NO38" s="453"/>
      <c r="NP38" s="456"/>
      <c r="NQ38" s="453"/>
      <c r="NR38" s="456"/>
      <c r="NS38" s="454"/>
      <c r="NT38" s="451"/>
      <c r="NU38" s="454"/>
      <c r="NV38" s="450"/>
      <c r="NW38" s="456"/>
      <c r="NX38" s="456"/>
      <c r="NY38" s="456"/>
      <c r="NZ38" s="456"/>
      <c r="OA38" s="271"/>
      <c r="OB38" s="451"/>
      <c r="OC38" s="454"/>
      <c r="OD38" s="451"/>
      <c r="OE38" s="457"/>
      <c r="OF38" s="271"/>
      <c r="OG38" s="451"/>
      <c r="OH38" s="454"/>
      <c r="OI38" s="451"/>
      <c r="OJ38" s="457"/>
      <c r="OK38" s="451"/>
      <c r="OL38" s="457"/>
      <c r="OM38" s="457"/>
      <c r="ON38" s="457"/>
      <c r="OO38" s="271"/>
      <c r="OP38" s="271"/>
      <c r="OQ38" s="451"/>
      <c r="OR38" s="454"/>
      <c r="OS38" s="451"/>
      <c r="OT38" s="454"/>
      <c r="OU38" s="458"/>
      <c r="OV38" s="459"/>
      <c r="OW38" s="460"/>
      <c r="OX38" s="461"/>
      <c r="OY38" s="462"/>
      <c r="OZ38" s="458"/>
      <c r="PA38" s="451"/>
      <c r="PB38" s="463"/>
      <c r="PC38" s="451"/>
      <c r="PD38" s="451"/>
      <c r="PE38" s="453"/>
      <c r="PG38" s="449"/>
      <c r="PH38" s="449"/>
      <c r="PI38" s="449"/>
      <c r="PJ38" s="450"/>
      <c r="PK38" s="451"/>
      <c r="PL38" s="451"/>
      <c r="PM38" s="451"/>
      <c r="PN38" s="449"/>
      <c r="PO38" s="452"/>
      <c r="PP38" s="453"/>
      <c r="PQ38" s="454"/>
      <c r="PR38" s="449"/>
      <c r="PS38" s="453"/>
      <c r="PT38" s="453"/>
      <c r="PU38" s="450"/>
      <c r="PV38" s="454"/>
      <c r="PW38" s="455"/>
      <c r="PX38" s="453"/>
      <c r="PY38" s="456"/>
      <c r="PZ38" s="453"/>
      <c r="QA38" s="456"/>
      <c r="QB38" s="454"/>
      <c r="QC38" s="451"/>
      <c r="QD38" s="454"/>
      <c r="QE38" s="450"/>
      <c r="QF38" s="456"/>
      <c r="QG38" s="456"/>
      <c r="QH38" s="456"/>
      <c r="QI38" s="456"/>
      <c r="QJ38" s="271"/>
      <c r="QK38" s="451"/>
      <c r="QL38" s="454"/>
      <c r="QM38" s="451"/>
      <c r="QN38" s="457"/>
      <c r="QO38" s="271"/>
      <c r="QP38" s="451"/>
      <c r="QQ38" s="454"/>
      <c r="QR38" s="451"/>
      <c r="QS38" s="457"/>
      <c r="QT38" s="451"/>
      <c r="QU38" s="457"/>
      <c r="QV38" s="457"/>
      <c r="QW38" s="457"/>
      <c r="QX38" s="271"/>
      <c r="QY38" s="271"/>
      <c r="QZ38" s="451"/>
      <c r="RA38" s="454"/>
      <c r="RB38" s="451"/>
      <c r="RC38" s="454"/>
      <c r="RD38" s="458"/>
      <c r="RE38" s="459"/>
      <c r="RF38" s="460"/>
      <c r="RG38" s="461"/>
      <c r="RH38" s="462"/>
      <c r="RI38" s="458"/>
      <c r="RJ38" s="451"/>
      <c r="RK38" s="463"/>
      <c r="RL38" s="451"/>
      <c r="RM38" s="451"/>
      <c r="RN38" s="453"/>
      <c r="RP38" s="449"/>
      <c r="RQ38" s="449"/>
      <c r="RR38" s="449"/>
      <c r="RS38" s="450"/>
      <c r="RT38" s="451"/>
      <c r="RU38" s="451"/>
      <c r="RV38" s="451"/>
      <c r="RW38" s="449"/>
      <c r="RX38" s="452"/>
      <c r="RY38" s="453"/>
      <c r="RZ38" s="454"/>
      <c r="SA38" s="449"/>
      <c r="SB38" s="453"/>
      <c r="SC38" s="453"/>
      <c r="SD38" s="450"/>
      <c r="SE38" s="454"/>
      <c r="SF38" s="455"/>
      <c r="SG38" s="453"/>
      <c r="SH38" s="456"/>
      <c r="SI38" s="453"/>
      <c r="SJ38" s="456"/>
      <c r="SK38" s="454"/>
      <c r="SL38" s="451"/>
      <c r="SM38" s="454"/>
      <c r="SN38" s="450"/>
      <c r="SO38" s="456"/>
      <c r="SP38" s="456"/>
      <c r="SQ38" s="456"/>
      <c r="SR38" s="456"/>
      <c r="SS38" s="271"/>
      <c r="ST38" s="451"/>
      <c r="SU38" s="454"/>
      <c r="SV38" s="451"/>
      <c r="SW38" s="457"/>
      <c r="SX38" s="271"/>
      <c r="SY38" s="451"/>
      <c r="SZ38" s="454"/>
      <c r="TA38" s="451"/>
      <c r="TB38" s="457"/>
      <c r="TC38" s="451"/>
      <c r="TD38" s="457"/>
      <c r="TE38" s="457"/>
      <c r="TF38" s="457"/>
      <c r="TG38" s="271"/>
      <c r="TH38" s="271"/>
      <c r="TI38" s="451"/>
      <c r="TJ38" s="454"/>
      <c r="TK38" s="451"/>
      <c r="TL38" s="454"/>
      <c r="TM38" s="458"/>
      <c r="TN38" s="459"/>
      <c r="TO38" s="460"/>
      <c r="TP38" s="461"/>
      <c r="TQ38" s="462"/>
      <c r="TR38" s="458"/>
      <c r="TS38" s="451"/>
      <c r="TT38" s="463"/>
      <c r="TU38" s="451"/>
      <c r="TV38" s="451"/>
      <c r="TW38" s="453"/>
      <c r="TY38" s="449"/>
      <c r="TZ38" s="449"/>
      <c r="UA38" s="449"/>
      <c r="UB38" s="450"/>
      <c r="UC38" s="451"/>
      <c r="UD38" s="451"/>
      <c r="UE38" s="451"/>
      <c r="UF38" s="449"/>
      <c r="UG38" s="452"/>
      <c r="UH38" s="453"/>
      <c r="UI38" s="454"/>
      <c r="UJ38" s="449"/>
      <c r="UK38" s="453"/>
      <c r="UL38" s="453"/>
      <c r="UM38" s="450"/>
      <c r="UN38" s="454"/>
      <c r="UO38" s="455"/>
      <c r="UP38" s="453"/>
      <c r="UQ38" s="456"/>
      <c r="UR38" s="453"/>
      <c r="US38" s="456"/>
      <c r="UT38" s="454"/>
      <c r="UU38" s="451"/>
      <c r="UV38" s="454"/>
      <c r="UW38" s="450"/>
      <c r="UX38" s="456"/>
      <c r="UY38" s="456"/>
      <c r="UZ38" s="456"/>
      <c r="VA38" s="456"/>
      <c r="VB38" s="271"/>
      <c r="VC38" s="451"/>
      <c r="VD38" s="454"/>
      <c r="VE38" s="451"/>
      <c r="VF38" s="457"/>
      <c r="VG38" s="271"/>
      <c r="VH38" s="451"/>
      <c r="VI38" s="454"/>
      <c r="VJ38" s="451"/>
      <c r="VK38" s="457"/>
      <c r="VL38" s="451"/>
      <c r="VM38" s="457"/>
      <c r="VN38" s="457"/>
      <c r="VO38" s="457"/>
      <c r="VP38" s="271"/>
      <c r="VQ38" s="271"/>
      <c r="VR38" s="451"/>
      <c r="VS38" s="454"/>
      <c r="VT38" s="451"/>
      <c r="VU38" s="454"/>
      <c r="VV38" s="458"/>
      <c r="VW38" s="459"/>
      <c r="VX38" s="460"/>
      <c r="VY38" s="461"/>
      <c r="VZ38" s="462"/>
      <c r="WA38" s="458"/>
      <c r="WB38" s="451"/>
      <c r="WC38" s="463"/>
      <c r="WD38" s="451"/>
      <c r="WE38" s="451"/>
      <c r="WF38" s="453"/>
      <c r="WH38" s="449"/>
      <c r="WI38" s="449"/>
      <c r="WJ38" s="449"/>
      <c r="WK38" s="450"/>
      <c r="WL38" s="451"/>
      <c r="WM38" s="451"/>
      <c r="WN38" s="451"/>
      <c r="WO38" s="449"/>
      <c r="WP38" s="452"/>
      <c r="WQ38" s="453"/>
      <c r="WR38" s="454"/>
      <c r="WS38" s="449"/>
      <c r="WT38" s="453"/>
      <c r="WU38" s="453"/>
      <c r="WV38" s="450"/>
      <c r="WW38" s="454"/>
      <c r="WX38" s="455"/>
      <c r="WY38" s="453"/>
      <c r="WZ38" s="456"/>
      <c r="XA38" s="453"/>
      <c r="XB38" s="456"/>
      <c r="XC38" s="454"/>
      <c r="XD38" s="451"/>
      <c r="XE38" s="454"/>
      <c r="XF38" s="450"/>
      <c r="XG38" s="456"/>
      <c r="XH38" s="456"/>
      <c r="XI38" s="456"/>
      <c r="XJ38" s="456"/>
      <c r="XK38" s="271"/>
      <c r="XL38" s="451"/>
      <c r="XM38" s="454"/>
      <c r="XN38" s="451"/>
      <c r="XO38" s="457"/>
      <c r="XP38" s="271"/>
      <c r="XQ38" s="451"/>
      <c r="XR38" s="454"/>
      <c r="XS38" s="451"/>
      <c r="XT38" s="457"/>
      <c r="XU38" s="451"/>
      <c r="XV38" s="457"/>
      <c r="XW38" s="457"/>
      <c r="XX38" s="457"/>
      <c r="XY38" s="271"/>
      <c r="XZ38" s="271"/>
      <c r="YA38" s="451"/>
      <c r="YB38" s="454"/>
      <c r="YC38" s="451"/>
      <c r="YD38" s="454"/>
      <c r="YE38" s="458"/>
      <c r="YF38" s="459"/>
      <c r="YG38" s="460"/>
      <c r="YH38" s="461"/>
      <c r="YI38" s="462"/>
      <c r="YJ38" s="458"/>
      <c r="YK38" s="451"/>
      <c r="YL38" s="463"/>
      <c r="YM38" s="451"/>
      <c r="YN38" s="451"/>
      <c r="YO38" s="453"/>
      <c r="YQ38" s="449"/>
      <c r="YR38" s="449"/>
      <c r="YS38" s="449"/>
      <c r="YT38" s="450"/>
      <c r="YU38" s="451"/>
      <c r="YV38" s="451"/>
      <c r="YW38" s="451"/>
      <c r="YX38" s="449"/>
      <c r="YY38" s="452"/>
      <c r="YZ38" s="453"/>
      <c r="ZA38" s="454"/>
      <c r="ZB38" s="449"/>
      <c r="ZC38" s="453"/>
      <c r="ZD38" s="453"/>
      <c r="ZE38" s="450"/>
      <c r="ZF38" s="454"/>
      <c r="ZG38" s="455"/>
      <c r="ZH38" s="453"/>
      <c r="ZI38" s="456"/>
      <c r="ZJ38" s="453"/>
      <c r="ZK38" s="456"/>
      <c r="ZL38" s="454"/>
      <c r="ZM38" s="451"/>
      <c r="ZN38" s="454"/>
      <c r="ZO38" s="450"/>
      <c r="ZP38" s="456"/>
      <c r="ZQ38" s="456"/>
      <c r="ZR38" s="456"/>
      <c r="ZS38" s="456"/>
      <c r="ZT38" s="271"/>
      <c r="ZU38" s="451"/>
      <c r="ZV38" s="454"/>
      <c r="ZW38" s="451"/>
      <c r="ZX38" s="457"/>
      <c r="ZY38" s="271"/>
      <c r="ZZ38" s="451"/>
      <c r="AAA38" s="454"/>
      <c r="AAB38" s="451"/>
      <c r="AAC38" s="457"/>
      <c r="AAD38" s="451"/>
      <c r="AAE38" s="457"/>
      <c r="AAF38" s="457"/>
      <c r="AAG38" s="457"/>
      <c r="AAH38" s="271"/>
      <c r="AAI38" s="271"/>
      <c r="AAJ38" s="451"/>
      <c r="AAK38" s="454"/>
      <c r="AAL38" s="451"/>
      <c r="AAM38" s="454"/>
      <c r="AAN38" s="458"/>
      <c r="AAO38" s="459"/>
      <c r="AAP38" s="460"/>
      <c r="AAQ38" s="461"/>
      <c r="AAR38" s="462"/>
      <c r="AAS38" s="458"/>
      <c r="AAT38" s="451"/>
      <c r="AAU38" s="463"/>
      <c r="AAV38" s="451"/>
      <c r="AAW38" s="451"/>
      <c r="AAX38" s="453"/>
      <c r="AAZ38" s="449"/>
      <c r="ABA38" s="449"/>
      <c r="ABB38" s="449"/>
      <c r="ABC38" s="450"/>
      <c r="ABD38" s="451"/>
      <c r="ABE38" s="451"/>
      <c r="ABF38" s="451"/>
      <c r="ABG38" s="449"/>
      <c r="ABH38" s="452"/>
      <c r="ABI38" s="453"/>
      <c r="ABJ38" s="454"/>
      <c r="ABK38" s="449"/>
      <c r="ABL38" s="453"/>
      <c r="ABM38" s="453"/>
      <c r="ABN38" s="450"/>
      <c r="ABO38" s="454"/>
      <c r="ABP38" s="455"/>
      <c r="ABQ38" s="453"/>
      <c r="ABR38" s="456"/>
      <c r="ABS38" s="453"/>
      <c r="ABT38" s="456"/>
      <c r="ABU38" s="454"/>
      <c r="ABV38" s="451"/>
      <c r="ABW38" s="454"/>
      <c r="ABX38" s="450"/>
      <c r="ABY38" s="456"/>
      <c r="ABZ38" s="456"/>
      <c r="ACA38" s="456"/>
      <c r="ACB38" s="456"/>
      <c r="ACC38" s="271"/>
      <c r="ACD38" s="451"/>
      <c r="ACE38" s="454"/>
      <c r="ACF38" s="451"/>
      <c r="ACG38" s="457"/>
      <c r="ACH38" s="271"/>
      <c r="ACI38" s="451"/>
      <c r="ACJ38" s="454"/>
      <c r="ACK38" s="451"/>
      <c r="ACL38" s="457"/>
      <c r="ACM38" s="451"/>
      <c r="ACN38" s="457"/>
      <c r="ACO38" s="457"/>
      <c r="ACP38" s="457"/>
      <c r="ACQ38" s="271"/>
      <c r="ACR38" s="271"/>
      <c r="ACS38" s="451"/>
      <c r="ACT38" s="454"/>
      <c r="ACU38" s="451"/>
      <c r="ACV38" s="454"/>
      <c r="ACW38" s="458"/>
      <c r="ACX38" s="459"/>
      <c r="ACY38" s="460"/>
      <c r="ACZ38" s="461"/>
      <c r="ADA38" s="462"/>
      <c r="ADB38" s="458"/>
      <c r="ADC38" s="451"/>
      <c r="ADD38" s="463"/>
      <c r="ADE38" s="451"/>
      <c r="ADF38" s="451"/>
      <c r="ADG38" s="453"/>
      <c r="ADI38" s="449"/>
      <c r="ADJ38" s="449"/>
      <c r="ADK38" s="449"/>
      <c r="ADL38" s="450"/>
      <c r="ADM38" s="451"/>
      <c r="ADN38" s="451"/>
      <c r="ADO38" s="451"/>
      <c r="ADP38" s="449"/>
      <c r="ADQ38" s="452"/>
      <c r="ADR38" s="453"/>
      <c r="ADS38" s="454"/>
      <c r="ADT38" s="449"/>
      <c r="ADU38" s="453"/>
      <c r="ADV38" s="453"/>
      <c r="ADW38" s="450"/>
      <c r="ADX38" s="454"/>
      <c r="ADY38" s="455"/>
      <c r="ADZ38" s="453"/>
      <c r="AEA38" s="456"/>
      <c r="AEB38" s="453"/>
      <c r="AEC38" s="456"/>
      <c r="AED38" s="454"/>
      <c r="AEE38" s="451"/>
      <c r="AEF38" s="454"/>
      <c r="AEG38" s="450"/>
      <c r="AEH38" s="456"/>
      <c r="AEI38" s="456"/>
      <c r="AEJ38" s="456"/>
      <c r="AEK38" s="456"/>
      <c r="AEL38" s="271"/>
      <c r="AEM38" s="451"/>
      <c r="AEN38" s="454"/>
      <c r="AEO38" s="451"/>
      <c r="AEP38" s="457"/>
      <c r="AEQ38" s="271"/>
      <c r="AER38" s="451"/>
      <c r="AES38" s="454"/>
      <c r="AET38" s="451"/>
      <c r="AEU38" s="457"/>
      <c r="AEV38" s="451"/>
      <c r="AEW38" s="457"/>
      <c r="AEX38" s="457"/>
      <c r="AEY38" s="457"/>
      <c r="AEZ38" s="271"/>
      <c r="AFA38" s="271"/>
      <c r="AFB38" s="451"/>
      <c r="AFC38" s="454"/>
      <c r="AFD38" s="451"/>
      <c r="AFE38" s="454"/>
      <c r="AFF38" s="458"/>
      <c r="AFG38" s="459"/>
      <c r="AFH38" s="460"/>
      <c r="AFI38" s="461"/>
      <c r="AFJ38" s="462"/>
      <c r="AFK38" s="458"/>
      <c r="AFL38" s="451"/>
      <c r="AFM38" s="463"/>
      <c r="AFN38" s="451"/>
      <c r="AFO38" s="451"/>
      <c r="AFP38" s="453"/>
      <c r="AFR38" s="449"/>
      <c r="AFS38" s="449"/>
      <c r="AFT38" s="449"/>
      <c r="AFU38" s="450"/>
      <c r="AFV38" s="451"/>
      <c r="AFW38" s="451"/>
      <c r="AFX38" s="451"/>
      <c r="AFY38" s="449"/>
      <c r="AFZ38" s="452"/>
      <c r="AGA38" s="453"/>
      <c r="AGB38" s="454"/>
      <c r="AGC38" s="449"/>
      <c r="AGD38" s="453"/>
      <c r="AGE38" s="453"/>
      <c r="AGF38" s="450"/>
      <c r="AGG38" s="454"/>
      <c r="AGH38" s="455"/>
      <c r="AGI38" s="453"/>
      <c r="AGJ38" s="456"/>
      <c r="AGK38" s="453"/>
      <c r="AGL38" s="456"/>
      <c r="AGM38" s="454"/>
      <c r="AGN38" s="451"/>
      <c r="AGO38" s="454"/>
      <c r="AGP38" s="450"/>
      <c r="AGQ38" s="456"/>
      <c r="AGR38" s="456"/>
      <c r="AGS38" s="456"/>
      <c r="AGT38" s="456"/>
      <c r="AGU38" s="271"/>
      <c r="AGV38" s="451"/>
      <c r="AGW38" s="454"/>
      <c r="AGX38" s="451"/>
      <c r="AGY38" s="457"/>
      <c r="AGZ38" s="271"/>
      <c r="AHA38" s="451"/>
      <c r="AHB38" s="454"/>
      <c r="AHC38" s="451"/>
      <c r="AHD38" s="457"/>
      <c r="AHE38" s="451"/>
      <c r="AHF38" s="457"/>
      <c r="AHG38" s="457"/>
      <c r="AHH38" s="457"/>
      <c r="AHI38" s="271"/>
      <c r="AHJ38" s="271"/>
      <c r="AHK38" s="451"/>
      <c r="AHL38" s="454"/>
      <c r="AHM38" s="451"/>
      <c r="AHN38" s="454"/>
      <c r="AHO38" s="458"/>
      <c r="AHP38" s="459"/>
      <c r="AHQ38" s="460"/>
      <c r="AHR38" s="461"/>
      <c r="AHS38" s="462"/>
      <c r="AHT38" s="458"/>
      <c r="AHU38" s="451"/>
      <c r="AHV38" s="463"/>
      <c r="AHW38" s="451"/>
      <c r="AHX38" s="451"/>
      <c r="AHY38" s="453"/>
      <c r="AIA38" s="449"/>
      <c r="AIB38" s="449"/>
      <c r="AIC38" s="449"/>
      <c r="AID38" s="450"/>
      <c r="AIE38" s="451"/>
      <c r="AIF38" s="451"/>
      <c r="AIG38" s="451"/>
      <c r="AIH38" s="449"/>
      <c r="AII38" s="452"/>
      <c r="AIJ38" s="453"/>
      <c r="AIK38" s="454"/>
      <c r="AIL38" s="449"/>
      <c r="AIM38" s="453"/>
      <c r="AIN38" s="453"/>
      <c r="AIO38" s="450"/>
      <c r="AIP38" s="454"/>
      <c r="AIQ38" s="455"/>
      <c r="AIR38" s="453"/>
      <c r="AIS38" s="456"/>
      <c r="AIT38" s="453"/>
      <c r="AIU38" s="456"/>
      <c r="AIV38" s="454"/>
      <c r="AIW38" s="451"/>
      <c r="AIX38" s="454"/>
      <c r="AIY38" s="450"/>
      <c r="AIZ38" s="456"/>
      <c r="AJA38" s="456"/>
      <c r="AJB38" s="456"/>
      <c r="AJC38" s="456"/>
      <c r="AJD38" s="271"/>
      <c r="AJE38" s="451"/>
      <c r="AJF38" s="454"/>
      <c r="AJG38" s="451"/>
      <c r="AJH38" s="457"/>
      <c r="AJI38" s="271"/>
      <c r="AJJ38" s="451"/>
      <c r="AJK38" s="454"/>
      <c r="AJL38" s="451"/>
      <c r="AJM38" s="457"/>
      <c r="AJN38" s="451"/>
      <c r="AJO38" s="457"/>
      <c r="AJP38" s="457"/>
      <c r="AJQ38" s="457"/>
      <c r="AJR38" s="271"/>
      <c r="AJS38" s="271"/>
      <c r="AJT38" s="451"/>
      <c r="AJU38" s="454"/>
      <c r="AJV38" s="451"/>
      <c r="AJW38" s="454"/>
      <c r="AJX38" s="458"/>
      <c r="AJY38" s="459"/>
      <c r="AJZ38" s="460"/>
      <c r="AKA38" s="461"/>
      <c r="AKB38" s="462"/>
      <c r="AKC38" s="458"/>
      <c r="AKD38" s="451"/>
      <c r="AKE38" s="463"/>
      <c r="AKF38" s="451"/>
      <c r="AKG38" s="451"/>
      <c r="AKH38" s="453"/>
      <c r="AKJ38" s="449"/>
      <c r="AKK38" s="449"/>
      <c r="AKL38" s="449"/>
      <c r="AKM38" s="450"/>
      <c r="AKN38" s="451"/>
      <c r="AKO38" s="451"/>
      <c r="AKP38" s="451"/>
      <c r="AKQ38" s="449"/>
      <c r="AKR38" s="452"/>
      <c r="AKS38" s="453"/>
      <c r="AKT38" s="454"/>
      <c r="AKU38" s="449"/>
      <c r="AKV38" s="453"/>
      <c r="AKW38" s="453"/>
      <c r="AKX38" s="450"/>
      <c r="AKY38" s="454"/>
      <c r="AKZ38" s="455"/>
      <c r="ALA38" s="453"/>
      <c r="ALB38" s="456"/>
      <c r="ALC38" s="453"/>
      <c r="ALD38" s="456"/>
      <c r="ALE38" s="454"/>
      <c r="ALF38" s="451"/>
      <c r="ALG38" s="454"/>
      <c r="ALH38" s="450"/>
      <c r="ALI38" s="456"/>
      <c r="ALJ38" s="456"/>
      <c r="ALK38" s="456"/>
      <c r="ALL38" s="456"/>
      <c r="ALM38" s="271"/>
      <c r="ALN38" s="451"/>
      <c r="ALO38" s="454"/>
      <c r="ALP38" s="451"/>
      <c r="ALQ38" s="457"/>
      <c r="ALR38" s="271"/>
      <c r="ALS38" s="451"/>
      <c r="ALT38" s="454"/>
      <c r="ALU38" s="451"/>
      <c r="ALV38" s="457"/>
      <c r="ALW38" s="451"/>
      <c r="ALX38" s="457"/>
      <c r="ALY38" s="457"/>
      <c r="ALZ38" s="457"/>
      <c r="AMA38" s="271"/>
      <c r="AMB38" s="271"/>
      <c r="AMC38" s="451"/>
      <c r="AMD38" s="454"/>
      <c r="AME38" s="451"/>
      <c r="AMF38" s="454"/>
      <c r="AMG38" s="458"/>
      <c r="AMH38" s="459"/>
      <c r="AMI38" s="460"/>
      <c r="AMJ38" s="461"/>
      <c r="AMK38" s="462"/>
      <c r="AML38" s="458"/>
      <c r="AMM38" s="451"/>
      <c r="AMN38" s="463"/>
      <c r="AMO38" s="451"/>
      <c r="AMP38" s="451"/>
      <c r="AMQ38" s="453"/>
      <c r="AMS38" s="449"/>
      <c r="AMT38" s="449"/>
      <c r="AMU38" s="449"/>
      <c r="AMV38" s="450"/>
      <c r="AMW38" s="451"/>
      <c r="AMX38" s="451"/>
      <c r="AMY38" s="451"/>
      <c r="AMZ38" s="449"/>
      <c r="ANA38" s="452"/>
      <c r="ANB38" s="453"/>
      <c r="ANC38" s="454"/>
      <c r="AND38" s="449"/>
      <c r="ANE38" s="453"/>
      <c r="ANF38" s="453"/>
      <c r="ANG38" s="450"/>
      <c r="ANH38" s="454"/>
      <c r="ANI38" s="455"/>
      <c r="ANJ38" s="453"/>
      <c r="ANK38" s="456"/>
      <c r="ANL38" s="453"/>
      <c r="ANM38" s="456"/>
      <c r="ANN38" s="454"/>
      <c r="ANO38" s="451"/>
      <c r="ANP38" s="454"/>
      <c r="ANQ38" s="450"/>
      <c r="ANR38" s="456"/>
      <c r="ANS38" s="456"/>
      <c r="ANT38" s="456"/>
      <c r="ANU38" s="456"/>
      <c r="ANV38" s="271"/>
      <c r="ANW38" s="451"/>
      <c r="ANX38" s="454"/>
      <c r="ANY38" s="451"/>
      <c r="ANZ38" s="457"/>
      <c r="AOA38" s="271"/>
      <c r="AOB38" s="451"/>
      <c r="AOC38" s="454"/>
      <c r="AOD38" s="451"/>
      <c r="AOE38" s="457"/>
      <c r="AOF38" s="451"/>
      <c r="AOG38" s="457"/>
      <c r="AOH38" s="457"/>
      <c r="AOI38" s="457"/>
      <c r="AOJ38" s="271"/>
      <c r="AOK38" s="271"/>
      <c r="AOL38" s="451"/>
      <c r="AOM38" s="454"/>
      <c r="AON38" s="451"/>
      <c r="AOO38" s="454"/>
      <c r="AOP38" s="458"/>
      <c r="AOQ38" s="459"/>
      <c r="AOR38" s="460"/>
      <c r="AOS38" s="461"/>
      <c r="AOT38" s="462"/>
      <c r="AOU38" s="458"/>
      <c r="AOV38" s="451"/>
      <c r="AOW38" s="463"/>
      <c r="AOX38" s="451"/>
      <c r="AOY38" s="451"/>
      <c r="AOZ38" s="453"/>
      <c r="APB38" s="449"/>
      <c r="APC38" s="449"/>
      <c r="APD38" s="449"/>
      <c r="APE38" s="450"/>
      <c r="APF38" s="451"/>
      <c r="APG38" s="451"/>
      <c r="APH38" s="451"/>
      <c r="API38" s="449"/>
      <c r="APJ38" s="452"/>
      <c r="APK38" s="453"/>
      <c r="APL38" s="454"/>
      <c r="APM38" s="449"/>
      <c r="APN38" s="453"/>
      <c r="APO38" s="453"/>
      <c r="APP38" s="450"/>
      <c r="APQ38" s="454"/>
      <c r="APR38" s="455"/>
      <c r="APS38" s="453"/>
      <c r="APT38" s="456"/>
      <c r="APU38" s="453"/>
      <c r="APV38" s="456"/>
      <c r="APW38" s="454"/>
      <c r="APX38" s="451"/>
      <c r="APY38" s="454"/>
      <c r="APZ38" s="450"/>
      <c r="AQA38" s="456"/>
      <c r="AQB38" s="456"/>
      <c r="AQC38" s="456"/>
      <c r="AQD38" s="456"/>
      <c r="AQE38" s="271"/>
      <c r="AQF38" s="451"/>
      <c r="AQG38" s="454"/>
      <c r="AQH38" s="451"/>
      <c r="AQI38" s="457"/>
      <c r="AQJ38" s="271"/>
      <c r="AQK38" s="451"/>
      <c r="AQL38" s="454"/>
      <c r="AQM38" s="451"/>
      <c r="AQN38" s="457"/>
      <c r="AQO38" s="451"/>
      <c r="AQP38" s="457"/>
      <c r="AQQ38" s="457"/>
      <c r="AQR38" s="457"/>
      <c r="AQS38" s="271"/>
      <c r="AQT38" s="271"/>
      <c r="AQU38" s="451"/>
      <c r="AQV38" s="454"/>
      <c r="AQW38" s="451"/>
      <c r="AQX38" s="454"/>
      <c r="AQY38" s="458"/>
      <c r="AQZ38" s="459"/>
      <c r="ARA38" s="460"/>
      <c r="ARB38" s="461"/>
      <c r="ARC38" s="462"/>
      <c r="ARD38" s="458"/>
      <c r="ARE38" s="451"/>
      <c r="ARF38" s="463"/>
      <c r="ARG38" s="451"/>
      <c r="ARH38" s="451"/>
      <c r="ARI38" s="453"/>
      <c r="ARK38" s="449"/>
      <c r="ARL38" s="449"/>
      <c r="ARM38" s="449"/>
      <c r="ARN38" s="450"/>
      <c r="ARO38" s="451"/>
      <c r="ARP38" s="451"/>
      <c r="ARQ38" s="451"/>
      <c r="ARR38" s="449"/>
      <c r="ARS38" s="452"/>
      <c r="ART38" s="453"/>
      <c r="ARU38" s="454"/>
      <c r="ARV38" s="449"/>
      <c r="ARW38" s="453"/>
      <c r="ARX38" s="453"/>
      <c r="ARY38" s="450"/>
      <c r="ARZ38" s="454"/>
      <c r="ASA38" s="455"/>
      <c r="ASB38" s="453"/>
      <c r="ASC38" s="456"/>
      <c r="ASD38" s="453"/>
      <c r="ASE38" s="456"/>
      <c r="ASF38" s="454"/>
      <c r="ASG38" s="451"/>
      <c r="ASH38" s="454"/>
      <c r="ASI38" s="450"/>
      <c r="ASJ38" s="456"/>
      <c r="ASK38" s="456"/>
      <c r="ASL38" s="456"/>
      <c r="ASM38" s="456"/>
      <c r="ASN38" s="271"/>
      <c r="ASO38" s="451"/>
      <c r="ASP38" s="454"/>
      <c r="ASQ38" s="451"/>
      <c r="ASR38" s="457"/>
      <c r="ASS38" s="271"/>
      <c r="AST38" s="451"/>
      <c r="ASU38" s="454"/>
      <c r="ASV38" s="451"/>
      <c r="ASW38" s="457"/>
      <c r="ASX38" s="451"/>
      <c r="ASY38" s="457"/>
      <c r="ASZ38" s="457"/>
      <c r="ATA38" s="457"/>
      <c r="ATB38" s="271"/>
      <c r="ATC38" s="271"/>
      <c r="ATD38" s="451"/>
      <c r="ATE38" s="454"/>
      <c r="ATF38" s="451"/>
      <c r="ATG38" s="454"/>
      <c r="ATH38" s="458"/>
      <c r="ATI38" s="459"/>
      <c r="ATJ38" s="460"/>
      <c r="ATK38" s="461"/>
      <c r="ATL38" s="462"/>
      <c r="ATM38" s="458"/>
      <c r="ATN38" s="451"/>
      <c r="ATO38" s="463"/>
      <c r="ATP38" s="451"/>
      <c r="ATQ38" s="451"/>
      <c r="ATR38" s="453"/>
      <c r="ATT38" s="449"/>
      <c r="ATU38" s="449"/>
      <c r="ATV38" s="449"/>
      <c r="ATW38" s="450"/>
      <c r="ATX38" s="451"/>
      <c r="ATY38" s="451"/>
      <c r="ATZ38" s="451"/>
      <c r="AUA38" s="449"/>
      <c r="AUB38" s="452"/>
      <c r="AUC38" s="453"/>
      <c r="AUD38" s="454"/>
      <c r="AUE38" s="449"/>
      <c r="AUF38" s="453"/>
      <c r="AUG38" s="453"/>
      <c r="AUH38" s="450"/>
      <c r="AUI38" s="454"/>
      <c r="AUJ38" s="455"/>
      <c r="AUK38" s="453"/>
      <c r="AUL38" s="456"/>
      <c r="AUM38" s="453"/>
      <c r="AUN38" s="456"/>
      <c r="AUO38" s="454"/>
      <c r="AUP38" s="451"/>
      <c r="AUQ38" s="454"/>
      <c r="AUR38" s="450"/>
      <c r="AUS38" s="456"/>
      <c r="AUT38" s="456"/>
      <c r="AUU38" s="456"/>
      <c r="AUV38" s="456"/>
      <c r="AUW38" s="271"/>
      <c r="AUX38" s="451"/>
      <c r="AUY38" s="454"/>
      <c r="AUZ38" s="451"/>
      <c r="AVA38" s="457"/>
      <c r="AVB38" s="271"/>
      <c r="AVC38" s="451"/>
      <c r="AVD38" s="454"/>
      <c r="AVE38" s="451"/>
      <c r="AVF38" s="457"/>
      <c r="AVG38" s="451"/>
      <c r="AVH38" s="457"/>
      <c r="AVI38" s="457"/>
      <c r="AVJ38" s="457"/>
      <c r="AVK38" s="271"/>
      <c r="AVL38" s="271"/>
      <c r="AVM38" s="451"/>
      <c r="AVN38" s="454"/>
      <c r="AVO38" s="451"/>
      <c r="AVP38" s="454"/>
      <c r="AVQ38" s="458"/>
      <c r="AVR38" s="459"/>
      <c r="AVS38" s="460"/>
      <c r="AVT38" s="461"/>
      <c r="AVU38" s="462"/>
      <c r="AVV38" s="458"/>
      <c r="AVW38" s="451"/>
      <c r="AVX38" s="463"/>
      <c r="AVY38" s="451"/>
      <c r="AVZ38" s="451"/>
      <c r="AWA38" s="453"/>
      <c r="AWC38" s="449"/>
      <c r="AWD38" s="449"/>
      <c r="AWE38" s="449"/>
      <c r="AWF38" s="450"/>
      <c r="AWG38" s="451"/>
      <c r="AWH38" s="451"/>
      <c r="AWI38" s="451"/>
      <c r="AWJ38" s="449"/>
      <c r="AWK38" s="452"/>
      <c r="AWL38" s="453"/>
      <c r="AWM38" s="454"/>
      <c r="AWN38" s="449"/>
      <c r="AWO38" s="453"/>
      <c r="AWP38" s="453"/>
      <c r="AWQ38" s="450"/>
      <c r="AWR38" s="454"/>
      <c r="AWS38" s="455"/>
      <c r="AWT38" s="453"/>
      <c r="AWU38" s="456"/>
      <c r="AWV38" s="453"/>
      <c r="AWW38" s="456"/>
      <c r="AWX38" s="454"/>
      <c r="AWY38" s="451"/>
      <c r="AWZ38" s="454"/>
      <c r="AXA38" s="450"/>
      <c r="AXB38" s="456"/>
      <c r="AXC38" s="456"/>
      <c r="AXD38" s="456"/>
      <c r="AXE38" s="456"/>
      <c r="AXF38" s="271"/>
      <c r="AXG38" s="451"/>
      <c r="AXH38" s="454"/>
      <c r="AXI38" s="451"/>
      <c r="AXJ38" s="457"/>
      <c r="AXK38" s="271"/>
      <c r="AXL38" s="451"/>
      <c r="AXM38" s="454"/>
      <c r="AXN38" s="451"/>
      <c r="AXO38" s="457"/>
      <c r="AXP38" s="451"/>
      <c r="AXQ38" s="457"/>
      <c r="AXR38" s="457"/>
      <c r="AXS38" s="457"/>
      <c r="AXT38" s="271"/>
      <c r="AXU38" s="271"/>
      <c r="AXV38" s="451"/>
      <c r="AXW38" s="454"/>
      <c r="AXX38" s="451"/>
      <c r="AXY38" s="454"/>
      <c r="AXZ38" s="458"/>
      <c r="AYA38" s="459"/>
      <c r="AYB38" s="460"/>
      <c r="AYC38" s="461"/>
      <c r="AYD38" s="462"/>
      <c r="AYE38" s="458"/>
      <c r="AYF38" s="451"/>
      <c r="AYG38" s="463"/>
      <c r="AYH38" s="451"/>
      <c r="AYI38" s="451"/>
      <c r="AYJ38" s="453"/>
      <c r="AYL38" s="449"/>
      <c r="AYM38" s="449"/>
      <c r="AYN38" s="449"/>
      <c r="AYO38" s="450"/>
      <c r="AYP38" s="451"/>
      <c r="AYQ38" s="451"/>
      <c r="AYR38" s="451"/>
      <c r="AYS38" s="449"/>
      <c r="AYT38" s="452"/>
      <c r="AYU38" s="453"/>
      <c r="AYV38" s="454"/>
      <c r="AYW38" s="449"/>
      <c r="AYX38" s="453"/>
      <c r="AYY38" s="453"/>
      <c r="AYZ38" s="450"/>
      <c r="AZA38" s="454"/>
      <c r="AZB38" s="455"/>
      <c r="AZC38" s="453"/>
      <c r="AZD38" s="456"/>
      <c r="AZE38" s="453"/>
      <c r="AZF38" s="456"/>
      <c r="AZG38" s="454"/>
      <c r="AZH38" s="451"/>
      <c r="AZI38" s="454"/>
      <c r="AZJ38" s="450"/>
      <c r="AZK38" s="456"/>
      <c r="AZL38" s="456"/>
      <c r="AZM38" s="456"/>
      <c r="AZN38" s="456"/>
      <c r="AZO38" s="271"/>
      <c r="AZP38" s="451"/>
      <c r="AZQ38" s="454"/>
      <c r="AZR38" s="451"/>
      <c r="AZS38" s="457"/>
      <c r="AZT38" s="271"/>
      <c r="AZU38" s="451"/>
      <c r="AZV38" s="454"/>
      <c r="AZW38" s="451"/>
      <c r="AZX38" s="457"/>
      <c r="AZY38" s="451"/>
      <c r="AZZ38" s="457"/>
      <c r="BAA38" s="457"/>
      <c r="BAB38" s="457"/>
      <c r="BAC38" s="271"/>
      <c r="BAD38" s="271"/>
      <c r="BAE38" s="451"/>
      <c r="BAF38" s="454"/>
      <c r="BAG38" s="451"/>
      <c r="BAH38" s="454"/>
      <c r="BAI38" s="458"/>
      <c r="BAJ38" s="459"/>
      <c r="BAK38" s="460"/>
      <c r="BAL38" s="461"/>
      <c r="BAM38" s="462"/>
      <c r="BAN38" s="458"/>
      <c r="BAO38" s="451"/>
      <c r="BAP38" s="463"/>
      <c r="BAQ38" s="451"/>
      <c r="BAR38" s="451"/>
      <c r="BAS38" s="453"/>
      <c r="BAU38" s="449"/>
      <c r="BAV38" s="449"/>
      <c r="BAW38" s="449"/>
      <c r="BAX38" s="450"/>
      <c r="BAY38" s="451"/>
      <c r="BAZ38" s="451"/>
      <c r="BBA38" s="451"/>
      <c r="BBB38" s="449"/>
      <c r="BBC38" s="452"/>
      <c r="BBD38" s="453"/>
      <c r="BBE38" s="454"/>
      <c r="BBF38" s="449"/>
      <c r="BBG38" s="453"/>
      <c r="BBH38" s="453"/>
      <c r="BBI38" s="450"/>
      <c r="BBJ38" s="454"/>
      <c r="BBK38" s="455"/>
      <c r="BBL38" s="453"/>
      <c r="BBM38" s="456"/>
      <c r="BBN38" s="453"/>
      <c r="BBO38" s="456"/>
      <c r="BBP38" s="454"/>
      <c r="BBQ38" s="451"/>
      <c r="BBR38" s="454"/>
      <c r="BBS38" s="450"/>
      <c r="BBT38" s="456"/>
      <c r="BBU38" s="456"/>
      <c r="BBV38" s="456"/>
      <c r="BBW38" s="456"/>
      <c r="BBX38" s="271"/>
      <c r="BBY38" s="451"/>
      <c r="BBZ38" s="454"/>
      <c r="BCA38" s="451"/>
      <c r="BCB38" s="457"/>
      <c r="BCC38" s="271"/>
      <c r="BCD38" s="451"/>
      <c r="BCE38" s="454"/>
      <c r="BCF38" s="451"/>
      <c r="BCG38" s="457"/>
      <c r="BCH38" s="451"/>
      <c r="BCI38" s="457"/>
      <c r="BCJ38" s="457"/>
      <c r="BCK38" s="457"/>
      <c r="BCL38" s="271"/>
      <c r="BCM38" s="271"/>
      <c r="BCN38" s="451"/>
      <c r="BCO38" s="454"/>
      <c r="BCP38" s="451"/>
      <c r="BCQ38" s="454"/>
      <c r="BCR38" s="458"/>
      <c r="BCS38" s="459"/>
      <c r="BCT38" s="460"/>
      <c r="BCU38" s="461"/>
      <c r="BCV38" s="462"/>
      <c r="BCW38" s="458"/>
      <c r="BCX38" s="451"/>
      <c r="BCY38" s="463"/>
      <c r="BCZ38" s="451"/>
      <c r="BDA38" s="451"/>
      <c r="BDB38" s="453"/>
      <c r="BDD38" s="449"/>
      <c r="BDE38" s="449"/>
      <c r="BDF38" s="449"/>
      <c r="BDG38" s="450"/>
      <c r="BDH38" s="451"/>
      <c r="BDI38" s="451"/>
      <c r="BDJ38" s="451"/>
      <c r="BDK38" s="449"/>
      <c r="BDL38" s="452"/>
      <c r="BDM38" s="453"/>
      <c r="BDN38" s="454"/>
      <c r="BDO38" s="449"/>
      <c r="BDP38" s="453"/>
      <c r="BDQ38" s="453"/>
      <c r="BDR38" s="450"/>
      <c r="BDS38" s="454"/>
      <c r="BDT38" s="455"/>
      <c r="BDU38" s="453"/>
      <c r="BDV38" s="456"/>
      <c r="BDW38" s="453"/>
      <c r="BDX38" s="456"/>
      <c r="BDY38" s="454"/>
      <c r="BDZ38" s="451"/>
      <c r="BEA38" s="454"/>
      <c r="BEB38" s="450"/>
      <c r="BEC38" s="456"/>
      <c r="BED38" s="456"/>
      <c r="BEE38" s="456"/>
      <c r="BEF38" s="456"/>
      <c r="BEG38" s="271"/>
      <c r="BEH38" s="451"/>
      <c r="BEI38" s="454"/>
      <c r="BEJ38" s="451"/>
      <c r="BEK38" s="457"/>
      <c r="BEL38" s="271"/>
      <c r="BEM38" s="451"/>
      <c r="BEN38" s="454"/>
      <c r="BEO38" s="451"/>
      <c r="BEP38" s="457"/>
      <c r="BEQ38" s="451"/>
      <c r="BER38" s="457"/>
      <c r="BES38" s="457"/>
      <c r="BET38" s="457"/>
      <c r="BEU38" s="271"/>
      <c r="BEV38" s="271"/>
      <c r="BEW38" s="451"/>
      <c r="BEX38" s="454"/>
      <c r="BEY38" s="451"/>
      <c r="BEZ38" s="454"/>
      <c r="BFA38" s="458"/>
      <c r="BFB38" s="459"/>
      <c r="BFC38" s="460"/>
      <c r="BFD38" s="461"/>
      <c r="BFE38" s="462"/>
      <c r="BFF38" s="458"/>
      <c r="BFG38" s="451"/>
      <c r="BFH38" s="463"/>
      <c r="BFI38" s="451"/>
      <c r="BFJ38" s="451"/>
      <c r="BFK38" s="453"/>
      <c r="BFM38" s="449"/>
      <c r="BFN38" s="449"/>
      <c r="BFO38" s="449"/>
      <c r="BFP38" s="450"/>
      <c r="BFQ38" s="451"/>
      <c r="BFR38" s="451"/>
      <c r="BFS38" s="451"/>
      <c r="BFT38" s="449"/>
      <c r="BFU38" s="452"/>
      <c r="BFV38" s="453"/>
      <c r="BFW38" s="454"/>
      <c r="BFX38" s="449"/>
      <c r="BFY38" s="453"/>
      <c r="BFZ38" s="453"/>
      <c r="BGA38" s="450"/>
      <c r="BGB38" s="454"/>
      <c r="BGC38" s="455"/>
      <c r="BGD38" s="453"/>
      <c r="BGE38" s="456"/>
      <c r="BGF38" s="453"/>
      <c r="BGG38" s="456"/>
      <c r="BGH38" s="454"/>
      <c r="BGI38" s="451"/>
      <c r="BGJ38" s="454"/>
      <c r="BGK38" s="450"/>
      <c r="BGL38" s="456"/>
      <c r="BGM38" s="456"/>
      <c r="BGN38" s="456"/>
      <c r="BGO38" s="456"/>
      <c r="BGP38" s="271"/>
      <c r="BGQ38" s="451"/>
      <c r="BGR38" s="454"/>
      <c r="BGS38" s="451"/>
      <c r="BGT38" s="457"/>
      <c r="BGU38" s="271"/>
      <c r="BGV38" s="451"/>
      <c r="BGW38" s="454"/>
      <c r="BGX38" s="451"/>
      <c r="BGY38" s="457"/>
      <c r="BGZ38" s="451"/>
      <c r="BHA38" s="457"/>
      <c r="BHB38" s="457"/>
      <c r="BHC38" s="457"/>
      <c r="BHD38" s="271"/>
      <c r="BHE38" s="271"/>
      <c r="BHF38" s="451"/>
      <c r="BHG38" s="454"/>
      <c r="BHH38" s="451"/>
      <c r="BHI38" s="454"/>
      <c r="BHJ38" s="458"/>
      <c r="BHK38" s="459"/>
      <c r="BHL38" s="460"/>
      <c r="BHM38" s="461"/>
      <c r="BHN38" s="462"/>
      <c r="BHO38" s="458"/>
      <c r="BHP38" s="451"/>
      <c r="BHQ38" s="463"/>
      <c r="BHR38" s="451"/>
      <c r="BHS38" s="451"/>
      <c r="BHT38" s="453"/>
      <c r="BHV38" s="449"/>
      <c r="BHW38" s="449"/>
      <c r="BHX38" s="449"/>
      <c r="BHY38" s="450"/>
      <c r="BHZ38" s="451"/>
      <c r="BIA38" s="451"/>
      <c r="BIB38" s="451"/>
      <c r="BIC38" s="449"/>
      <c r="BID38" s="452"/>
      <c r="BIE38" s="453"/>
      <c r="BIF38" s="454"/>
      <c r="BIG38" s="449"/>
      <c r="BIH38" s="453"/>
      <c r="BII38" s="453"/>
      <c r="BIJ38" s="450"/>
      <c r="BIK38" s="454"/>
      <c r="BIL38" s="455"/>
      <c r="BIM38" s="453"/>
      <c r="BIN38" s="456"/>
      <c r="BIO38" s="453"/>
      <c r="BIP38" s="456"/>
      <c r="BIQ38" s="454"/>
      <c r="BIR38" s="451"/>
      <c r="BIS38" s="454"/>
      <c r="BIT38" s="450"/>
      <c r="BIU38" s="456"/>
      <c r="BIV38" s="456"/>
      <c r="BIW38" s="456"/>
      <c r="BIX38" s="456"/>
      <c r="BIY38" s="271"/>
      <c r="BIZ38" s="451"/>
      <c r="BJA38" s="454"/>
      <c r="BJB38" s="451"/>
      <c r="BJC38" s="457"/>
      <c r="BJD38" s="271"/>
      <c r="BJE38" s="451"/>
      <c r="BJF38" s="454"/>
      <c r="BJG38" s="451"/>
      <c r="BJH38" s="457"/>
      <c r="BJI38" s="451"/>
      <c r="BJJ38" s="457"/>
      <c r="BJK38" s="457"/>
      <c r="BJL38" s="457"/>
      <c r="BJM38" s="271"/>
      <c r="BJN38" s="271"/>
      <c r="BJO38" s="451"/>
      <c r="BJP38" s="454"/>
      <c r="BJQ38" s="451"/>
      <c r="BJR38" s="454"/>
      <c r="BJS38" s="458"/>
      <c r="BJT38" s="459"/>
      <c r="BJU38" s="460"/>
      <c r="BJV38" s="461"/>
      <c r="BJW38" s="462"/>
      <c r="BJX38" s="458"/>
      <c r="BJY38" s="451"/>
      <c r="BJZ38" s="463"/>
      <c r="BKA38" s="451"/>
      <c r="BKB38" s="451"/>
      <c r="BKC38" s="453"/>
      <c r="BKE38" s="449"/>
      <c r="BKF38" s="449"/>
      <c r="BKG38" s="449"/>
      <c r="BKH38" s="450"/>
      <c r="BKI38" s="451"/>
      <c r="BKJ38" s="451"/>
      <c r="BKK38" s="451"/>
      <c r="BKL38" s="449"/>
      <c r="BKM38" s="452"/>
      <c r="BKN38" s="453"/>
      <c r="BKO38" s="454"/>
      <c r="BKP38" s="449"/>
      <c r="BKQ38" s="453"/>
      <c r="BKR38" s="453"/>
      <c r="BKS38" s="450"/>
      <c r="BKT38" s="454"/>
      <c r="BKU38" s="455"/>
      <c r="BKV38" s="453"/>
      <c r="BKW38" s="456"/>
      <c r="BKX38" s="453"/>
      <c r="BKY38" s="456"/>
      <c r="BKZ38" s="454"/>
      <c r="BLA38" s="451"/>
      <c r="BLB38" s="454"/>
      <c r="BLC38" s="450"/>
      <c r="BLD38" s="456"/>
      <c r="BLE38" s="456"/>
      <c r="BLF38" s="456"/>
      <c r="BLG38" s="456"/>
      <c r="BLH38" s="271"/>
      <c r="BLI38" s="451"/>
      <c r="BLJ38" s="454"/>
      <c r="BLK38" s="451"/>
      <c r="BLL38" s="457"/>
      <c r="BLM38" s="271"/>
      <c r="BLN38" s="451"/>
      <c r="BLO38" s="454"/>
      <c r="BLP38" s="451"/>
      <c r="BLQ38" s="457"/>
      <c r="BLR38" s="451"/>
      <c r="BLS38" s="457"/>
      <c r="BLT38" s="457"/>
      <c r="BLU38" s="457"/>
      <c r="BLV38" s="271"/>
      <c r="BLW38" s="271"/>
      <c r="BLX38" s="451"/>
      <c r="BLY38" s="454"/>
      <c r="BLZ38" s="451"/>
      <c r="BMA38" s="454"/>
      <c r="BMB38" s="458"/>
      <c r="BMC38" s="459"/>
      <c r="BMD38" s="460"/>
      <c r="BME38" s="461"/>
      <c r="BMF38" s="462"/>
      <c r="BMG38" s="458"/>
      <c r="BMH38" s="451"/>
      <c r="BMI38" s="463"/>
      <c r="BMJ38" s="451"/>
      <c r="BMK38" s="451"/>
      <c r="BML38" s="453"/>
      <c r="BMN38" s="449"/>
      <c r="BMO38" s="449"/>
      <c r="BMP38" s="449"/>
      <c r="BMQ38" s="450"/>
      <c r="BMR38" s="451"/>
      <c r="BMS38" s="451"/>
      <c r="BMT38" s="451"/>
      <c r="BMU38" s="449"/>
      <c r="BMV38" s="452"/>
      <c r="BMW38" s="453"/>
      <c r="BMX38" s="454"/>
      <c r="BMY38" s="449"/>
      <c r="BMZ38" s="453"/>
      <c r="BNA38" s="453"/>
      <c r="BNB38" s="450"/>
      <c r="BNC38" s="454"/>
      <c r="BND38" s="455"/>
      <c r="BNE38" s="453"/>
      <c r="BNF38" s="456"/>
      <c r="BNG38" s="453"/>
      <c r="BNH38" s="456"/>
      <c r="BNI38" s="454"/>
      <c r="BNJ38" s="451"/>
      <c r="BNK38" s="454"/>
      <c r="BNL38" s="450"/>
      <c r="BNM38" s="456"/>
      <c r="BNN38" s="456"/>
      <c r="BNO38" s="456"/>
      <c r="BNP38" s="456"/>
      <c r="BNQ38" s="271"/>
      <c r="BNR38" s="451"/>
      <c r="BNS38" s="454"/>
      <c r="BNT38" s="451"/>
      <c r="BNU38" s="457"/>
      <c r="BNV38" s="271"/>
      <c r="BNW38" s="451"/>
      <c r="BNX38" s="454"/>
      <c r="BNY38" s="451"/>
      <c r="BNZ38" s="457"/>
      <c r="BOA38" s="451"/>
      <c r="BOB38" s="457"/>
      <c r="BOC38" s="457"/>
      <c r="BOD38" s="457"/>
      <c r="BOE38" s="271"/>
      <c r="BOF38" s="271"/>
      <c r="BOG38" s="451"/>
      <c r="BOH38" s="454"/>
      <c r="BOI38" s="451"/>
      <c r="BOJ38" s="454"/>
      <c r="BOK38" s="458"/>
      <c r="BOL38" s="459"/>
      <c r="BOM38" s="460"/>
      <c r="BON38" s="461"/>
      <c r="BOO38" s="462"/>
      <c r="BOP38" s="458"/>
      <c r="BOQ38" s="451"/>
      <c r="BOR38" s="463"/>
      <c r="BOS38" s="451"/>
      <c r="BOT38" s="451"/>
      <c r="BOU38" s="453"/>
      <c r="BOW38" s="449"/>
      <c r="BOX38" s="449"/>
      <c r="BOY38" s="449"/>
      <c r="BOZ38" s="450"/>
      <c r="BPA38" s="451"/>
      <c r="BPB38" s="451"/>
      <c r="BPC38" s="451"/>
      <c r="BPD38" s="449"/>
      <c r="BPE38" s="452"/>
      <c r="BPF38" s="453"/>
      <c r="BPG38" s="454"/>
      <c r="BPH38" s="449"/>
      <c r="BPI38" s="453"/>
      <c r="BPJ38" s="453"/>
      <c r="BPK38" s="450"/>
      <c r="BPL38" s="454"/>
      <c r="BPM38" s="455"/>
      <c r="BPN38" s="453"/>
      <c r="BPO38" s="456"/>
      <c r="BPP38" s="453"/>
      <c r="BPQ38" s="456"/>
      <c r="BPR38" s="454"/>
      <c r="BPS38" s="451"/>
      <c r="BPT38" s="454"/>
      <c r="BPU38" s="450"/>
      <c r="BPV38" s="456"/>
      <c r="BPW38" s="456"/>
      <c r="BPX38" s="456"/>
      <c r="BPY38" s="456"/>
      <c r="BPZ38" s="271"/>
      <c r="BQA38" s="451"/>
      <c r="BQB38" s="454"/>
      <c r="BQC38" s="451"/>
      <c r="BQD38" s="457"/>
      <c r="BQE38" s="271"/>
      <c r="BQF38" s="451"/>
      <c r="BQG38" s="454"/>
      <c r="BQH38" s="451"/>
      <c r="BQI38" s="457"/>
      <c r="BQJ38" s="451"/>
      <c r="BQK38" s="457"/>
      <c r="BQL38" s="457"/>
      <c r="BQM38" s="457"/>
      <c r="BQN38" s="271"/>
      <c r="BQO38" s="271"/>
      <c r="BQP38" s="451"/>
      <c r="BQQ38" s="454"/>
      <c r="BQR38" s="451"/>
      <c r="BQS38" s="454"/>
      <c r="BQT38" s="458"/>
      <c r="BQU38" s="459"/>
      <c r="BQV38" s="460"/>
      <c r="BQW38" s="461"/>
      <c r="BQX38" s="462"/>
      <c r="BQY38" s="458"/>
      <c r="BQZ38" s="451"/>
      <c r="BRA38" s="463"/>
      <c r="BRB38" s="451"/>
      <c r="BRC38" s="451"/>
      <c r="BRD38" s="453"/>
      <c r="BRF38" s="449"/>
      <c r="BRG38" s="449"/>
      <c r="BRH38" s="449"/>
      <c r="BRI38" s="450"/>
      <c r="BRJ38" s="451"/>
      <c r="BRK38" s="451"/>
      <c r="BRL38" s="451"/>
      <c r="BRM38" s="449"/>
      <c r="BRN38" s="452"/>
      <c r="BRO38" s="453"/>
      <c r="BRP38" s="454"/>
      <c r="BRQ38" s="449"/>
      <c r="BRR38" s="453"/>
      <c r="BRS38" s="453"/>
      <c r="BRT38" s="450"/>
      <c r="BRU38" s="454"/>
      <c r="BRV38" s="455"/>
      <c r="BRW38" s="453"/>
      <c r="BRX38" s="456"/>
      <c r="BRY38" s="453"/>
      <c r="BRZ38" s="456"/>
      <c r="BSA38" s="454"/>
      <c r="BSB38" s="451"/>
      <c r="BSC38" s="454"/>
      <c r="BSD38" s="450"/>
      <c r="BSE38" s="456"/>
      <c r="BSF38" s="456"/>
      <c r="BSG38" s="456"/>
      <c r="BSH38" s="456"/>
      <c r="BSI38" s="271"/>
      <c r="BSJ38" s="451"/>
      <c r="BSK38" s="454"/>
      <c r="BSL38" s="451"/>
      <c r="BSM38" s="457"/>
      <c r="BSN38" s="271"/>
      <c r="BSO38" s="451"/>
      <c r="BSP38" s="454"/>
      <c r="BSQ38" s="451"/>
      <c r="BSR38" s="457"/>
      <c r="BSS38" s="451"/>
      <c r="BST38" s="457"/>
      <c r="BSU38" s="457"/>
      <c r="BSV38" s="457"/>
      <c r="BSW38" s="271"/>
      <c r="BSX38" s="271"/>
      <c r="BSY38" s="451"/>
      <c r="BSZ38" s="454"/>
      <c r="BTA38" s="451"/>
      <c r="BTB38" s="454"/>
      <c r="BTC38" s="458"/>
      <c r="BTD38" s="459"/>
      <c r="BTE38" s="460"/>
      <c r="BTF38" s="461"/>
      <c r="BTG38" s="462"/>
      <c r="BTH38" s="458"/>
      <c r="BTI38" s="451"/>
      <c r="BTJ38" s="463"/>
      <c r="BTK38" s="451"/>
      <c r="BTL38" s="451"/>
      <c r="BTM38" s="453"/>
      <c r="BTO38" s="449"/>
      <c r="BTP38" s="449"/>
      <c r="BTQ38" s="449"/>
      <c r="BTR38" s="450"/>
      <c r="BTS38" s="451"/>
      <c r="BTT38" s="451"/>
      <c r="BTU38" s="451"/>
      <c r="BTV38" s="449"/>
      <c r="BTW38" s="452"/>
      <c r="BTX38" s="453"/>
      <c r="BTY38" s="454"/>
      <c r="BTZ38" s="449"/>
      <c r="BUA38" s="453"/>
      <c r="BUB38" s="453"/>
      <c r="BUC38" s="450"/>
      <c r="BUD38" s="454"/>
      <c r="BUE38" s="455"/>
      <c r="BUF38" s="453"/>
      <c r="BUG38" s="456"/>
      <c r="BUH38" s="453"/>
      <c r="BUI38" s="456"/>
      <c r="BUJ38" s="454"/>
      <c r="BUK38" s="451"/>
      <c r="BUL38" s="454"/>
      <c r="BUM38" s="450"/>
      <c r="BUN38" s="456"/>
      <c r="BUO38" s="456"/>
      <c r="BUP38" s="456"/>
      <c r="BUQ38" s="456"/>
      <c r="BUR38" s="271"/>
      <c r="BUS38" s="451"/>
      <c r="BUT38" s="454"/>
      <c r="BUU38" s="451"/>
      <c r="BUV38" s="457"/>
      <c r="BUW38" s="271"/>
      <c r="BUX38" s="451"/>
      <c r="BUY38" s="454"/>
      <c r="BUZ38" s="451"/>
      <c r="BVA38" s="457"/>
      <c r="BVB38" s="451"/>
      <c r="BVC38" s="457"/>
      <c r="BVD38" s="457"/>
      <c r="BVE38" s="457"/>
      <c r="BVF38" s="271"/>
      <c r="BVG38" s="271"/>
      <c r="BVH38" s="451"/>
      <c r="BVI38" s="454"/>
      <c r="BVJ38" s="451"/>
      <c r="BVK38" s="454"/>
      <c r="BVL38" s="458"/>
      <c r="BVM38" s="459"/>
      <c r="BVN38" s="460"/>
      <c r="BVO38" s="461"/>
      <c r="BVP38" s="462"/>
      <c r="BVQ38" s="458"/>
      <c r="BVR38" s="451"/>
      <c r="BVS38" s="463"/>
      <c r="BVT38" s="451"/>
      <c r="BVU38" s="451"/>
      <c r="BVV38" s="453"/>
      <c r="BVX38" s="449"/>
      <c r="BVY38" s="449"/>
      <c r="BVZ38" s="449"/>
      <c r="BWA38" s="450"/>
      <c r="BWB38" s="451"/>
      <c r="BWC38" s="451"/>
      <c r="BWD38" s="451"/>
      <c r="BWE38" s="449"/>
      <c r="BWF38" s="452"/>
      <c r="BWG38" s="453"/>
      <c r="BWH38" s="454"/>
      <c r="BWI38" s="449"/>
      <c r="BWJ38" s="453"/>
      <c r="BWK38" s="453"/>
      <c r="BWL38" s="450"/>
      <c r="BWM38" s="454"/>
      <c r="BWN38" s="455"/>
      <c r="BWO38" s="453"/>
      <c r="BWP38" s="456"/>
      <c r="BWQ38" s="453"/>
      <c r="BWR38" s="456"/>
      <c r="BWS38" s="454"/>
      <c r="BWT38" s="451"/>
      <c r="BWU38" s="454"/>
      <c r="BWV38" s="450"/>
      <c r="BWW38" s="456"/>
      <c r="BWX38" s="456"/>
      <c r="BWY38" s="456"/>
      <c r="BWZ38" s="456"/>
      <c r="BXA38" s="271"/>
      <c r="BXB38" s="451"/>
      <c r="BXC38" s="454"/>
      <c r="BXD38" s="451"/>
      <c r="BXE38" s="457"/>
      <c r="BXF38" s="271"/>
      <c r="BXG38" s="451"/>
      <c r="BXH38" s="454"/>
      <c r="BXI38" s="451"/>
      <c r="BXJ38" s="457"/>
      <c r="BXK38" s="451"/>
      <c r="BXL38" s="457"/>
      <c r="BXM38" s="457"/>
      <c r="BXN38" s="457"/>
      <c r="BXO38" s="271"/>
      <c r="BXP38" s="271"/>
      <c r="BXQ38" s="451"/>
      <c r="BXR38" s="454"/>
      <c r="BXS38" s="451"/>
      <c r="BXT38" s="454"/>
      <c r="BXU38" s="458"/>
      <c r="BXV38" s="459"/>
      <c r="BXW38" s="460"/>
      <c r="BXX38" s="461"/>
      <c r="BXY38" s="462"/>
      <c r="BXZ38" s="458"/>
      <c r="BYA38" s="451"/>
      <c r="BYB38" s="463"/>
      <c r="BYC38" s="451"/>
      <c r="BYD38" s="451"/>
      <c r="BYE38" s="453"/>
      <c r="BYG38" s="449"/>
      <c r="BYH38" s="449"/>
      <c r="BYI38" s="449"/>
      <c r="BYJ38" s="450"/>
      <c r="BYK38" s="451"/>
      <c r="BYL38" s="451"/>
      <c r="BYM38" s="451"/>
      <c r="BYN38" s="449"/>
      <c r="BYO38" s="452"/>
      <c r="BYP38" s="453"/>
      <c r="BYQ38" s="454"/>
      <c r="BYR38" s="449"/>
      <c r="BYS38" s="453"/>
      <c r="BYT38" s="453"/>
      <c r="BYU38" s="450"/>
      <c r="BYV38" s="454"/>
      <c r="BYW38" s="455"/>
      <c r="BYX38" s="453"/>
      <c r="BYY38" s="456"/>
      <c r="BYZ38" s="453"/>
      <c r="BZA38" s="456"/>
      <c r="BZB38" s="454"/>
      <c r="BZC38" s="451"/>
      <c r="BZD38" s="454"/>
      <c r="BZE38" s="450"/>
      <c r="BZF38" s="456"/>
      <c r="BZG38" s="456"/>
      <c r="BZH38" s="456"/>
      <c r="BZI38" s="456"/>
      <c r="BZJ38" s="271"/>
      <c r="BZK38" s="451"/>
      <c r="BZL38" s="454"/>
      <c r="BZM38" s="451"/>
      <c r="BZN38" s="457"/>
      <c r="BZO38" s="271"/>
      <c r="BZP38" s="451"/>
      <c r="BZQ38" s="454"/>
      <c r="BZR38" s="451"/>
      <c r="BZS38" s="457"/>
      <c r="BZT38" s="451"/>
      <c r="BZU38" s="457"/>
      <c r="BZV38" s="457"/>
      <c r="BZW38" s="457"/>
      <c r="BZX38" s="271"/>
      <c r="BZY38" s="271"/>
      <c r="BZZ38" s="451"/>
      <c r="CAA38" s="454"/>
      <c r="CAB38" s="451"/>
      <c r="CAC38" s="454"/>
      <c r="CAD38" s="458"/>
      <c r="CAE38" s="459"/>
      <c r="CAF38" s="460"/>
      <c r="CAG38" s="461"/>
      <c r="CAH38" s="462"/>
      <c r="CAI38" s="458"/>
      <c r="CAJ38" s="451"/>
      <c r="CAK38" s="463"/>
      <c r="CAL38" s="451"/>
      <c r="CAM38" s="451"/>
      <c r="CAN38" s="453"/>
      <c r="CAP38" s="449"/>
      <c r="CAQ38" s="449"/>
      <c r="CAR38" s="449"/>
      <c r="CAS38" s="450"/>
      <c r="CAT38" s="451"/>
      <c r="CAU38" s="451"/>
      <c r="CAV38" s="451"/>
      <c r="CAW38" s="449"/>
      <c r="CAX38" s="452"/>
      <c r="CAY38" s="453"/>
      <c r="CAZ38" s="454"/>
      <c r="CBA38" s="449"/>
      <c r="CBB38" s="453"/>
      <c r="CBC38" s="453"/>
      <c r="CBD38" s="450"/>
      <c r="CBE38" s="454"/>
      <c r="CBF38" s="455"/>
      <c r="CBG38" s="453"/>
      <c r="CBH38" s="456"/>
      <c r="CBI38" s="453"/>
      <c r="CBJ38" s="456"/>
      <c r="CBK38" s="454"/>
      <c r="CBL38" s="451"/>
      <c r="CBM38" s="454"/>
      <c r="CBN38" s="450"/>
      <c r="CBO38" s="456"/>
      <c r="CBP38" s="456"/>
      <c r="CBQ38" s="456"/>
      <c r="CBR38" s="456"/>
      <c r="CBS38" s="271"/>
      <c r="CBT38" s="451"/>
      <c r="CBU38" s="454"/>
      <c r="CBV38" s="451"/>
      <c r="CBW38" s="457"/>
      <c r="CBX38" s="271"/>
      <c r="CBY38" s="451"/>
      <c r="CBZ38" s="454"/>
      <c r="CCA38" s="451"/>
      <c r="CCB38" s="457"/>
      <c r="CCC38" s="451"/>
      <c r="CCD38" s="457"/>
      <c r="CCE38" s="457"/>
      <c r="CCF38" s="457"/>
      <c r="CCG38" s="271"/>
      <c r="CCH38" s="271"/>
      <c r="CCI38" s="451"/>
      <c r="CCJ38" s="454"/>
      <c r="CCK38" s="451"/>
      <c r="CCL38" s="454"/>
      <c r="CCM38" s="458"/>
      <c r="CCN38" s="459"/>
      <c r="CCO38" s="460"/>
      <c r="CCP38" s="461"/>
      <c r="CCQ38" s="462"/>
      <c r="CCR38" s="458"/>
      <c r="CCS38" s="451"/>
      <c r="CCT38" s="463"/>
      <c r="CCU38" s="451"/>
      <c r="CCV38" s="451"/>
      <c r="CCW38" s="453"/>
      <c r="CCY38" s="449"/>
      <c r="CCZ38" s="449"/>
      <c r="CDA38" s="449"/>
      <c r="CDB38" s="450"/>
      <c r="CDC38" s="451"/>
      <c r="CDD38" s="451"/>
      <c r="CDE38" s="451"/>
      <c r="CDF38" s="449"/>
      <c r="CDG38" s="452"/>
      <c r="CDH38" s="453"/>
      <c r="CDI38" s="454"/>
      <c r="CDJ38" s="449"/>
      <c r="CDK38" s="453"/>
      <c r="CDL38" s="453"/>
      <c r="CDM38" s="450"/>
      <c r="CDN38" s="454"/>
      <c r="CDO38" s="455"/>
      <c r="CDP38" s="453"/>
      <c r="CDQ38" s="456"/>
      <c r="CDR38" s="453"/>
      <c r="CDS38" s="456"/>
      <c r="CDT38" s="454"/>
      <c r="CDU38" s="451"/>
      <c r="CDV38" s="454"/>
      <c r="CDW38" s="450"/>
      <c r="CDX38" s="456"/>
      <c r="CDY38" s="456"/>
      <c r="CDZ38" s="456"/>
      <c r="CEA38" s="456"/>
      <c r="CEB38" s="271"/>
      <c r="CEC38" s="451"/>
      <c r="CED38" s="454"/>
      <c r="CEE38" s="451"/>
      <c r="CEF38" s="457"/>
      <c r="CEG38" s="271"/>
      <c r="CEH38" s="451"/>
      <c r="CEI38" s="454"/>
      <c r="CEJ38" s="451"/>
      <c r="CEK38" s="457"/>
      <c r="CEL38" s="451"/>
      <c r="CEM38" s="457"/>
      <c r="CEN38" s="457"/>
      <c r="CEO38" s="457"/>
      <c r="CEP38" s="271"/>
      <c r="CEQ38" s="271"/>
      <c r="CER38" s="451"/>
      <c r="CES38" s="454"/>
      <c r="CET38" s="451"/>
      <c r="CEU38" s="454"/>
      <c r="CEV38" s="458"/>
      <c r="CEW38" s="459"/>
      <c r="CEX38" s="460"/>
      <c r="CEY38" s="461"/>
      <c r="CEZ38" s="462"/>
      <c r="CFA38" s="458"/>
      <c r="CFB38" s="451"/>
      <c r="CFC38" s="463"/>
      <c r="CFD38" s="451"/>
      <c r="CFE38" s="451"/>
      <c r="CFF38" s="453"/>
      <c r="CFH38" s="449"/>
      <c r="CFI38" s="449"/>
      <c r="CFJ38" s="449"/>
      <c r="CFK38" s="450"/>
      <c r="CFL38" s="451"/>
      <c r="CFM38" s="451"/>
      <c r="CFN38" s="451"/>
      <c r="CFO38" s="449"/>
      <c r="CFP38" s="452"/>
      <c r="CFQ38" s="453"/>
      <c r="CFR38" s="454"/>
      <c r="CFS38" s="449"/>
      <c r="CFT38" s="453"/>
      <c r="CFU38" s="453"/>
      <c r="CFV38" s="450"/>
      <c r="CFW38" s="454"/>
      <c r="CFX38" s="455"/>
      <c r="CFY38" s="453"/>
      <c r="CFZ38" s="456"/>
      <c r="CGA38" s="453"/>
      <c r="CGB38" s="456"/>
      <c r="CGC38" s="454"/>
      <c r="CGD38" s="451"/>
      <c r="CGE38" s="454"/>
      <c r="CGF38" s="450"/>
      <c r="CGG38" s="456"/>
      <c r="CGH38" s="456"/>
      <c r="CGI38" s="456"/>
      <c r="CGJ38" s="456"/>
      <c r="CGK38" s="271"/>
      <c r="CGL38" s="451"/>
      <c r="CGM38" s="454"/>
      <c r="CGN38" s="451"/>
      <c r="CGO38" s="457"/>
      <c r="CGP38" s="271"/>
      <c r="CGQ38" s="451"/>
      <c r="CGR38" s="454"/>
      <c r="CGS38" s="451"/>
      <c r="CGT38" s="457"/>
      <c r="CGU38" s="451"/>
      <c r="CGV38" s="457"/>
      <c r="CGW38" s="457"/>
      <c r="CGX38" s="457"/>
      <c r="CGY38" s="271"/>
      <c r="CGZ38" s="271"/>
      <c r="CHA38" s="451"/>
      <c r="CHB38" s="454"/>
      <c r="CHC38" s="451"/>
      <c r="CHD38" s="454"/>
      <c r="CHE38" s="458"/>
      <c r="CHF38" s="459"/>
      <c r="CHG38" s="460"/>
      <c r="CHH38" s="461"/>
      <c r="CHI38" s="462"/>
      <c r="CHJ38" s="458"/>
      <c r="CHK38" s="451"/>
      <c r="CHL38" s="463"/>
      <c r="CHM38" s="451"/>
      <c r="CHN38" s="451"/>
      <c r="CHO38" s="453"/>
      <c r="CHQ38" s="449"/>
      <c r="CHR38" s="449"/>
      <c r="CHS38" s="449"/>
      <c r="CHT38" s="450"/>
      <c r="CHU38" s="451"/>
      <c r="CHV38" s="451"/>
      <c r="CHW38" s="451"/>
      <c r="CHX38" s="449"/>
      <c r="CHY38" s="452"/>
      <c r="CHZ38" s="453"/>
      <c r="CIA38" s="454"/>
      <c r="CIB38" s="449"/>
      <c r="CIC38" s="453"/>
      <c r="CID38" s="453"/>
      <c r="CIE38" s="450"/>
      <c r="CIF38" s="454"/>
      <c r="CIG38" s="455"/>
      <c r="CIH38" s="453"/>
      <c r="CII38" s="456"/>
      <c r="CIJ38" s="453"/>
      <c r="CIK38" s="456"/>
      <c r="CIL38" s="454"/>
      <c r="CIM38" s="451"/>
      <c r="CIN38" s="454"/>
      <c r="CIO38" s="450"/>
      <c r="CIP38" s="456"/>
      <c r="CIQ38" s="456"/>
      <c r="CIR38" s="456"/>
      <c r="CIS38" s="456"/>
      <c r="CIT38" s="271"/>
      <c r="CIU38" s="451"/>
      <c r="CIV38" s="454"/>
      <c r="CIW38" s="451"/>
      <c r="CIX38" s="457"/>
      <c r="CIY38" s="271"/>
      <c r="CIZ38" s="451"/>
      <c r="CJA38" s="454"/>
      <c r="CJB38" s="451"/>
      <c r="CJC38" s="457"/>
      <c r="CJD38" s="451"/>
      <c r="CJE38" s="457"/>
      <c r="CJF38" s="457"/>
      <c r="CJG38" s="457"/>
      <c r="CJH38" s="271"/>
      <c r="CJI38" s="271"/>
      <c r="CJJ38" s="451"/>
      <c r="CJK38" s="454"/>
      <c r="CJL38" s="451"/>
      <c r="CJM38" s="454"/>
      <c r="CJN38" s="458"/>
      <c r="CJO38" s="459"/>
      <c r="CJP38" s="460"/>
      <c r="CJQ38" s="461"/>
      <c r="CJR38" s="462"/>
      <c r="CJS38" s="458"/>
      <c r="CJT38" s="451"/>
      <c r="CJU38" s="463"/>
      <c r="CJV38" s="451"/>
      <c r="CJW38" s="451"/>
      <c r="CJX38" s="453"/>
      <c r="CJZ38" s="449"/>
      <c r="CKA38" s="449"/>
      <c r="CKB38" s="449"/>
      <c r="CKC38" s="450"/>
      <c r="CKD38" s="451"/>
      <c r="CKE38" s="451"/>
      <c r="CKF38" s="451"/>
      <c r="CKG38" s="449"/>
      <c r="CKH38" s="452"/>
      <c r="CKI38" s="453"/>
      <c r="CKJ38" s="454"/>
      <c r="CKK38" s="449"/>
      <c r="CKL38" s="453"/>
      <c r="CKM38" s="453"/>
      <c r="CKN38" s="450"/>
      <c r="CKO38" s="454"/>
      <c r="CKP38" s="455"/>
      <c r="CKQ38" s="453"/>
      <c r="CKR38" s="456"/>
      <c r="CKS38" s="453"/>
      <c r="CKT38" s="456"/>
      <c r="CKU38" s="454"/>
      <c r="CKV38" s="451"/>
      <c r="CKW38" s="454"/>
      <c r="CKX38" s="450"/>
      <c r="CKY38" s="456"/>
      <c r="CKZ38" s="456"/>
      <c r="CLA38" s="456"/>
      <c r="CLB38" s="456"/>
      <c r="CLC38" s="271"/>
      <c r="CLD38" s="451"/>
      <c r="CLE38" s="454"/>
      <c r="CLF38" s="451"/>
      <c r="CLG38" s="457"/>
      <c r="CLH38" s="271"/>
      <c r="CLI38" s="451"/>
      <c r="CLJ38" s="454"/>
      <c r="CLK38" s="451"/>
      <c r="CLL38" s="457"/>
      <c r="CLM38" s="451"/>
      <c r="CLN38" s="457"/>
      <c r="CLO38" s="457"/>
      <c r="CLP38" s="457"/>
      <c r="CLQ38" s="271"/>
      <c r="CLR38" s="271"/>
      <c r="CLS38" s="451"/>
      <c r="CLT38" s="454"/>
      <c r="CLU38" s="451"/>
      <c r="CLV38" s="454"/>
      <c r="CLW38" s="458"/>
      <c r="CLX38" s="459"/>
      <c r="CLY38" s="460"/>
      <c r="CLZ38" s="461"/>
      <c r="CMA38" s="462"/>
      <c r="CMB38" s="458"/>
      <c r="CMC38" s="451"/>
      <c r="CMD38" s="463"/>
      <c r="CME38" s="451"/>
      <c r="CMF38" s="451"/>
      <c r="CMG38" s="453"/>
      <c r="CMI38" s="449"/>
      <c r="CMJ38" s="449"/>
      <c r="CMK38" s="449"/>
      <c r="CML38" s="450"/>
      <c r="CMM38" s="451"/>
      <c r="CMN38" s="451"/>
      <c r="CMO38" s="451"/>
      <c r="CMP38" s="449"/>
      <c r="CMQ38" s="452"/>
      <c r="CMR38" s="453"/>
      <c r="CMS38" s="454"/>
      <c r="CMT38" s="449"/>
      <c r="CMU38" s="453"/>
      <c r="CMV38" s="453"/>
      <c r="CMW38" s="450"/>
      <c r="CMX38" s="454"/>
      <c r="CMY38" s="455"/>
      <c r="CMZ38" s="453"/>
      <c r="CNA38" s="456"/>
      <c r="CNB38" s="453"/>
      <c r="CNC38" s="456"/>
      <c r="CND38" s="454"/>
      <c r="CNE38" s="451"/>
      <c r="CNF38" s="454"/>
      <c r="CNG38" s="450"/>
      <c r="CNH38" s="456"/>
      <c r="CNI38" s="456"/>
      <c r="CNJ38" s="456"/>
      <c r="CNK38" s="456"/>
      <c r="CNL38" s="271"/>
      <c r="CNM38" s="451"/>
      <c r="CNN38" s="454"/>
      <c r="CNO38" s="451"/>
      <c r="CNP38" s="457"/>
      <c r="CNQ38" s="271"/>
      <c r="CNR38" s="451"/>
      <c r="CNS38" s="454"/>
      <c r="CNT38" s="451"/>
      <c r="CNU38" s="457"/>
      <c r="CNV38" s="451"/>
      <c r="CNW38" s="457"/>
      <c r="CNX38" s="457"/>
      <c r="CNY38" s="457"/>
      <c r="CNZ38" s="271"/>
      <c r="COA38" s="271"/>
      <c r="COB38" s="451"/>
      <c r="COC38" s="454"/>
      <c r="COD38" s="451"/>
      <c r="COE38" s="454"/>
      <c r="COF38" s="458"/>
      <c r="COG38" s="459"/>
      <c r="COH38" s="460"/>
      <c r="COI38" s="461"/>
      <c r="COJ38" s="462"/>
      <c r="COK38" s="458"/>
      <c r="COL38" s="451"/>
      <c r="COM38" s="463"/>
      <c r="CON38" s="451"/>
      <c r="COO38" s="451"/>
      <c r="COP38" s="453"/>
      <c r="COR38" s="449"/>
      <c r="COS38" s="449"/>
      <c r="COT38" s="449"/>
      <c r="COU38" s="450"/>
      <c r="COV38" s="451"/>
      <c r="COW38" s="451"/>
      <c r="COX38" s="451"/>
      <c r="COY38" s="449"/>
      <c r="COZ38" s="452"/>
      <c r="CPA38" s="453"/>
      <c r="CPB38" s="454"/>
      <c r="CPC38" s="449"/>
      <c r="CPD38" s="453"/>
      <c r="CPE38" s="453"/>
      <c r="CPF38" s="450"/>
      <c r="CPG38" s="454"/>
      <c r="CPH38" s="455"/>
      <c r="CPI38" s="453"/>
      <c r="CPJ38" s="456"/>
      <c r="CPK38" s="453"/>
      <c r="CPL38" s="456"/>
      <c r="CPM38" s="454"/>
      <c r="CPN38" s="451"/>
      <c r="CPO38" s="454"/>
      <c r="CPP38" s="450"/>
      <c r="CPQ38" s="456"/>
      <c r="CPR38" s="456"/>
      <c r="CPS38" s="456"/>
      <c r="CPT38" s="456"/>
      <c r="CPU38" s="271"/>
      <c r="CPV38" s="451"/>
      <c r="CPW38" s="454"/>
      <c r="CPX38" s="451"/>
      <c r="CPY38" s="457"/>
      <c r="CPZ38" s="271"/>
      <c r="CQA38" s="451"/>
      <c r="CQB38" s="454"/>
      <c r="CQC38" s="451"/>
      <c r="CQD38" s="457"/>
      <c r="CQE38" s="451"/>
      <c r="CQF38" s="457"/>
      <c r="CQG38" s="457"/>
      <c r="CQH38" s="457"/>
      <c r="CQI38" s="271"/>
      <c r="CQJ38" s="271"/>
      <c r="CQK38" s="451"/>
      <c r="CQL38" s="454"/>
      <c r="CQM38" s="451"/>
      <c r="CQN38" s="454"/>
      <c r="CQO38" s="458"/>
      <c r="CQP38" s="459"/>
      <c r="CQQ38" s="460"/>
      <c r="CQR38" s="461"/>
      <c r="CQS38" s="462"/>
      <c r="CQT38" s="458"/>
      <c r="CQU38" s="451"/>
      <c r="CQV38" s="463"/>
      <c r="CQW38" s="451"/>
      <c r="CQX38" s="451"/>
      <c r="CQY38" s="453"/>
      <c r="CRA38" s="449"/>
      <c r="CRB38" s="449"/>
      <c r="CRC38" s="449"/>
      <c r="CRD38" s="450"/>
      <c r="CRE38" s="451"/>
      <c r="CRF38" s="451"/>
      <c r="CRG38" s="451"/>
      <c r="CRH38" s="449"/>
      <c r="CRI38" s="452"/>
      <c r="CRJ38" s="453"/>
      <c r="CRK38" s="454"/>
      <c r="CRL38" s="449"/>
      <c r="CRM38" s="453"/>
      <c r="CRN38" s="453"/>
      <c r="CRO38" s="450"/>
      <c r="CRP38" s="454"/>
      <c r="CRQ38" s="455"/>
      <c r="CRR38" s="453"/>
      <c r="CRS38" s="456"/>
      <c r="CRT38" s="453"/>
      <c r="CRU38" s="456"/>
      <c r="CRV38" s="454"/>
      <c r="CRW38" s="451"/>
      <c r="CRX38" s="454"/>
      <c r="CRY38" s="450"/>
      <c r="CRZ38" s="456"/>
      <c r="CSA38" s="456"/>
      <c r="CSB38" s="456"/>
      <c r="CSC38" s="456"/>
      <c r="CSD38" s="271"/>
      <c r="CSE38" s="451"/>
      <c r="CSF38" s="454"/>
      <c r="CSG38" s="451"/>
      <c r="CSH38" s="457"/>
      <c r="CSI38" s="271"/>
      <c r="CSJ38" s="451"/>
      <c r="CSK38" s="454"/>
      <c r="CSL38" s="451"/>
      <c r="CSM38" s="457"/>
      <c r="CSN38" s="451"/>
      <c r="CSO38" s="457"/>
      <c r="CSP38" s="457"/>
      <c r="CSQ38" s="457"/>
      <c r="CSR38" s="271"/>
      <c r="CSS38" s="271"/>
      <c r="CST38" s="451"/>
      <c r="CSU38" s="454"/>
      <c r="CSV38" s="451"/>
      <c r="CSW38" s="454"/>
      <c r="CSX38" s="458"/>
      <c r="CSY38" s="459"/>
      <c r="CSZ38" s="460"/>
      <c r="CTA38" s="461"/>
      <c r="CTB38" s="462"/>
      <c r="CTC38" s="458"/>
      <c r="CTD38" s="451"/>
      <c r="CTE38" s="463"/>
      <c r="CTF38" s="451"/>
      <c r="CTG38" s="451"/>
      <c r="CTH38" s="453"/>
      <c r="CTJ38" s="449"/>
      <c r="CTK38" s="449"/>
      <c r="CTL38" s="449"/>
      <c r="CTM38" s="450"/>
      <c r="CTN38" s="451"/>
      <c r="CTO38" s="451"/>
      <c r="CTP38" s="451"/>
      <c r="CTQ38" s="449"/>
      <c r="CTR38" s="452"/>
      <c r="CTS38" s="453"/>
      <c r="CTT38" s="454"/>
      <c r="CTU38" s="449"/>
      <c r="CTV38" s="453"/>
      <c r="CTW38" s="453"/>
      <c r="CTX38" s="450"/>
      <c r="CTY38" s="454"/>
      <c r="CTZ38" s="455"/>
      <c r="CUA38" s="453"/>
      <c r="CUB38" s="456"/>
      <c r="CUC38" s="453"/>
      <c r="CUD38" s="456"/>
      <c r="CUE38" s="454"/>
      <c r="CUF38" s="451"/>
      <c r="CUG38" s="454"/>
      <c r="CUH38" s="450"/>
      <c r="CUI38" s="456"/>
      <c r="CUJ38" s="456"/>
      <c r="CUK38" s="456"/>
      <c r="CUL38" s="456"/>
      <c r="CUM38" s="271"/>
      <c r="CUN38" s="451"/>
      <c r="CUO38" s="454"/>
      <c r="CUP38" s="451"/>
      <c r="CUQ38" s="457"/>
      <c r="CUR38" s="271"/>
      <c r="CUS38" s="451"/>
      <c r="CUT38" s="454"/>
      <c r="CUU38" s="451"/>
      <c r="CUV38" s="457"/>
      <c r="CUW38" s="451"/>
      <c r="CUX38" s="457"/>
      <c r="CUY38" s="457"/>
      <c r="CUZ38" s="457"/>
      <c r="CVA38" s="271"/>
      <c r="CVB38" s="271"/>
      <c r="CVC38" s="451"/>
      <c r="CVD38" s="454"/>
      <c r="CVE38" s="451"/>
      <c r="CVF38" s="454"/>
      <c r="CVG38" s="458"/>
      <c r="CVH38" s="459"/>
      <c r="CVI38" s="460"/>
      <c r="CVJ38" s="461"/>
      <c r="CVK38" s="462"/>
      <c r="CVL38" s="458"/>
      <c r="CVM38" s="451"/>
      <c r="CVN38" s="463"/>
      <c r="CVO38" s="451"/>
      <c r="CVP38" s="451"/>
      <c r="CVQ38" s="453"/>
      <c r="CVS38" s="449"/>
      <c r="CVT38" s="449"/>
      <c r="CVU38" s="449"/>
      <c r="CVV38" s="450"/>
      <c r="CVW38" s="451"/>
      <c r="CVX38" s="451"/>
      <c r="CVY38" s="451"/>
      <c r="CVZ38" s="449"/>
      <c r="CWA38" s="452"/>
      <c r="CWB38" s="453"/>
      <c r="CWC38" s="454"/>
      <c r="CWD38" s="449"/>
      <c r="CWE38" s="453"/>
      <c r="CWF38" s="453"/>
      <c r="CWG38" s="450"/>
      <c r="CWH38" s="454"/>
      <c r="CWI38" s="455"/>
      <c r="CWJ38" s="453"/>
      <c r="CWK38" s="456"/>
      <c r="CWL38" s="453"/>
      <c r="CWM38" s="456"/>
      <c r="CWN38" s="454"/>
      <c r="CWO38" s="451"/>
      <c r="CWP38" s="454"/>
      <c r="CWQ38" s="450"/>
      <c r="CWR38" s="456"/>
      <c r="CWS38" s="456"/>
      <c r="CWT38" s="456"/>
      <c r="CWU38" s="456"/>
      <c r="CWV38" s="271"/>
      <c r="CWW38" s="451"/>
      <c r="CWX38" s="454"/>
      <c r="CWY38" s="451"/>
      <c r="CWZ38" s="457"/>
      <c r="CXA38" s="271"/>
      <c r="CXB38" s="451"/>
      <c r="CXC38" s="454"/>
      <c r="CXD38" s="451"/>
      <c r="CXE38" s="457"/>
      <c r="CXF38" s="451"/>
      <c r="CXG38" s="457"/>
      <c r="CXH38" s="457"/>
      <c r="CXI38" s="457"/>
      <c r="CXJ38" s="271"/>
      <c r="CXK38" s="271"/>
      <c r="CXL38" s="451"/>
      <c r="CXM38" s="454"/>
      <c r="CXN38" s="451"/>
      <c r="CXO38" s="454"/>
      <c r="CXP38" s="458"/>
      <c r="CXQ38" s="459"/>
      <c r="CXR38" s="460"/>
      <c r="CXS38" s="461"/>
      <c r="CXT38" s="462"/>
      <c r="CXU38" s="458"/>
      <c r="CXV38" s="451"/>
      <c r="CXW38" s="463"/>
      <c r="CXX38" s="451"/>
      <c r="CXY38" s="451"/>
      <c r="CXZ38" s="453"/>
      <c r="CYB38" s="449"/>
      <c r="CYC38" s="449"/>
      <c r="CYD38" s="449"/>
      <c r="CYE38" s="450"/>
      <c r="CYF38" s="451"/>
      <c r="CYG38" s="451"/>
      <c r="CYH38" s="451"/>
      <c r="CYI38" s="449"/>
      <c r="CYJ38" s="452"/>
      <c r="CYK38" s="453"/>
      <c r="CYL38" s="454"/>
      <c r="CYM38" s="449"/>
      <c r="CYN38" s="453"/>
      <c r="CYO38" s="453"/>
      <c r="CYP38" s="450"/>
      <c r="CYQ38" s="454"/>
      <c r="CYR38" s="455"/>
      <c r="CYS38" s="453"/>
      <c r="CYT38" s="456"/>
      <c r="CYU38" s="453"/>
      <c r="CYV38" s="456"/>
      <c r="CYW38" s="454"/>
      <c r="CYX38" s="451"/>
      <c r="CYY38" s="454"/>
      <c r="CYZ38" s="450"/>
      <c r="CZA38" s="456"/>
      <c r="CZB38" s="456"/>
      <c r="CZC38" s="456"/>
      <c r="CZD38" s="456"/>
      <c r="CZE38" s="271"/>
      <c r="CZF38" s="451"/>
      <c r="CZG38" s="454"/>
      <c r="CZH38" s="451"/>
      <c r="CZI38" s="457"/>
      <c r="CZJ38" s="271"/>
      <c r="CZK38" s="451"/>
      <c r="CZL38" s="454"/>
      <c r="CZM38" s="451"/>
      <c r="CZN38" s="457"/>
      <c r="CZO38" s="451"/>
      <c r="CZP38" s="457"/>
      <c r="CZQ38" s="457"/>
      <c r="CZR38" s="457"/>
      <c r="CZS38" s="271"/>
      <c r="CZT38" s="271"/>
      <c r="CZU38" s="451"/>
      <c r="CZV38" s="454"/>
      <c r="CZW38" s="451"/>
      <c r="CZX38" s="454"/>
      <c r="CZY38" s="458"/>
      <c r="CZZ38" s="459"/>
      <c r="DAA38" s="460"/>
      <c r="DAB38" s="461"/>
      <c r="DAC38" s="462"/>
      <c r="DAD38" s="458"/>
      <c r="DAE38" s="451"/>
      <c r="DAF38" s="463"/>
      <c r="DAG38" s="451"/>
      <c r="DAH38" s="451"/>
      <c r="DAI38" s="453"/>
      <c r="DAK38" s="449"/>
      <c r="DAL38" s="449"/>
      <c r="DAM38" s="449"/>
      <c r="DAN38" s="450"/>
      <c r="DAO38" s="451"/>
      <c r="DAP38" s="451"/>
      <c r="DAQ38" s="451"/>
      <c r="DAR38" s="449"/>
      <c r="DAS38" s="452"/>
      <c r="DAT38" s="453"/>
      <c r="DAU38" s="454"/>
      <c r="DAV38" s="449"/>
      <c r="DAW38" s="453"/>
      <c r="DAX38" s="453"/>
      <c r="DAY38" s="450"/>
      <c r="DAZ38" s="454"/>
      <c r="DBA38" s="455"/>
      <c r="DBB38" s="453"/>
      <c r="DBC38" s="456"/>
      <c r="DBD38" s="453"/>
      <c r="DBE38" s="456"/>
      <c r="DBF38" s="454"/>
      <c r="DBG38" s="451"/>
      <c r="DBH38" s="454"/>
      <c r="DBI38" s="450"/>
      <c r="DBJ38" s="456"/>
      <c r="DBK38" s="456"/>
      <c r="DBL38" s="456"/>
      <c r="DBM38" s="456"/>
      <c r="DBN38" s="271"/>
      <c r="DBO38" s="451"/>
      <c r="DBP38" s="454"/>
      <c r="DBQ38" s="451"/>
      <c r="DBR38" s="457"/>
      <c r="DBS38" s="271"/>
      <c r="DBT38" s="451"/>
      <c r="DBU38" s="454"/>
      <c r="DBV38" s="451"/>
      <c r="DBW38" s="457"/>
      <c r="DBX38" s="451"/>
      <c r="DBY38" s="457"/>
      <c r="DBZ38" s="457"/>
      <c r="DCA38" s="457"/>
      <c r="DCB38" s="271"/>
      <c r="DCC38" s="271"/>
      <c r="DCD38" s="451"/>
      <c r="DCE38" s="454"/>
      <c r="DCF38" s="451"/>
      <c r="DCG38" s="454"/>
      <c r="DCH38" s="458"/>
      <c r="DCI38" s="459"/>
      <c r="DCJ38" s="460"/>
      <c r="DCK38" s="461"/>
      <c r="DCL38" s="462"/>
      <c r="DCM38" s="458"/>
      <c r="DCN38" s="451"/>
      <c r="DCO38" s="463"/>
      <c r="DCP38" s="451"/>
      <c r="DCQ38" s="451"/>
      <c r="DCR38" s="453"/>
      <c r="DCT38" s="449"/>
      <c r="DCU38" s="449"/>
      <c r="DCV38" s="449"/>
      <c r="DCW38" s="450"/>
      <c r="DCX38" s="451"/>
      <c r="DCY38" s="451"/>
      <c r="DCZ38" s="451"/>
      <c r="DDA38" s="449"/>
      <c r="DDB38" s="452"/>
      <c r="DDC38" s="453"/>
      <c r="DDD38" s="454"/>
      <c r="DDE38" s="449"/>
      <c r="DDF38" s="453"/>
      <c r="DDG38" s="453"/>
      <c r="DDH38" s="450"/>
      <c r="DDI38" s="454"/>
      <c r="DDJ38" s="455"/>
      <c r="DDK38" s="453"/>
      <c r="DDL38" s="456"/>
      <c r="DDM38" s="453"/>
      <c r="DDN38" s="456"/>
      <c r="DDO38" s="454"/>
      <c r="DDP38" s="451"/>
      <c r="DDQ38" s="454"/>
      <c r="DDR38" s="450"/>
      <c r="DDS38" s="456"/>
      <c r="DDT38" s="456"/>
      <c r="DDU38" s="456"/>
      <c r="DDV38" s="456"/>
      <c r="DDW38" s="271"/>
      <c r="DDX38" s="451"/>
      <c r="DDY38" s="454"/>
      <c r="DDZ38" s="451"/>
      <c r="DEA38" s="457"/>
      <c r="DEB38" s="271"/>
      <c r="DEC38" s="451"/>
      <c r="DED38" s="454"/>
      <c r="DEE38" s="451"/>
      <c r="DEF38" s="457"/>
      <c r="DEG38" s="451"/>
      <c r="DEH38" s="457"/>
      <c r="DEI38" s="457"/>
      <c r="DEJ38" s="457"/>
      <c r="DEK38" s="271"/>
      <c r="DEL38" s="271"/>
      <c r="DEM38" s="451"/>
      <c r="DEN38" s="454"/>
      <c r="DEO38" s="451"/>
      <c r="DEP38" s="454"/>
      <c r="DEQ38" s="458"/>
      <c r="DER38" s="459"/>
      <c r="DES38" s="460"/>
      <c r="DET38" s="461"/>
      <c r="DEU38" s="462"/>
      <c r="DEV38" s="458"/>
      <c r="DEW38" s="451"/>
      <c r="DEX38" s="463"/>
      <c r="DEY38" s="451"/>
      <c r="DEZ38" s="451"/>
      <c r="DFA38" s="453"/>
      <c r="DFC38" s="449"/>
      <c r="DFD38" s="449"/>
      <c r="DFE38" s="449"/>
      <c r="DFF38" s="450"/>
      <c r="DFG38" s="451"/>
      <c r="DFH38" s="451"/>
      <c r="DFI38" s="451"/>
      <c r="DFJ38" s="449"/>
      <c r="DFK38" s="452"/>
      <c r="DFL38" s="453"/>
      <c r="DFM38" s="454"/>
      <c r="DFN38" s="449"/>
      <c r="DFO38" s="453"/>
      <c r="DFP38" s="453"/>
      <c r="DFQ38" s="450"/>
      <c r="DFR38" s="454"/>
      <c r="DFS38" s="455"/>
      <c r="DFT38" s="453"/>
      <c r="DFU38" s="456"/>
      <c r="DFV38" s="453"/>
      <c r="DFW38" s="456"/>
      <c r="DFX38" s="454"/>
      <c r="DFY38" s="451"/>
      <c r="DFZ38" s="454"/>
      <c r="DGA38" s="450"/>
      <c r="DGB38" s="456"/>
      <c r="DGC38" s="456"/>
      <c r="DGD38" s="456"/>
      <c r="DGE38" s="456"/>
      <c r="DGF38" s="271"/>
      <c r="DGG38" s="451"/>
      <c r="DGH38" s="454"/>
      <c r="DGI38" s="451"/>
      <c r="DGJ38" s="457"/>
      <c r="DGK38" s="271"/>
      <c r="DGL38" s="451"/>
      <c r="DGM38" s="454"/>
      <c r="DGN38" s="451"/>
      <c r="DGO38" s="457"/>
      <c r="DGP38" s="451"/>
      <c r="DGQ38" s="457"/>
      <c r="DGR38" s="457"/>
      <c r="DGS38" s="457"/>
      <c r="DGT38" s="271"/>
      <c r="DGU38" s="271"/>
      <c r="DGV38" s="451"/>
      <c r="DGW38" s="454"/>
      <c r="DGX38" s="451"/>
      <c r="DGY38" s="454"/>
      <c r="DGZ38" s="458"/>
      <c r="DHA38" s="459"/>
      <c r="DHB38" s="460"/>
      <c r="DHC38" s="461"/>
      <c r="DHD38" s="462"/>
      <c r="DHE38" s="458"/>
      <c r="DHF38" s="451"/>
      <c r="DHG38" s="463"/>
      <c r="DHH38" s="451"/>
      <c r="DHI38" s="451"/>
      <c r="DHJ38" s="453"/>
      <c r="DHL38" s="449"/>
      <c r="DHM38" s="449"/>
      <c r="DHN38" s="449"/>
      <c r="DHO38" s="450"/>
      <c r="DHP38" s="451"/>
      <c r="DHQ38" s="451"/>
      <c r="DHR38" s="451"/>
      <c r="DHS38" s="449"/>
      <c r="DHT38" s="452"/>
      <c r="DHU38" s="453"/>
      <c r="DHV38" s="454"/>
      <c r="DHW38" s="449"/>
      <c r="DHX38" s="453"/>
      <c r="DHY38" s="453"/>
      <c r="DHZ38" s="450"/>
      <c r="DIA38" s="454"/>
      <c r="DIB38" s="455"/>
      <c r="DIC38" s="453"/>
      <c r="DID38" s="456"/>
      <c r="DIE38" s="453"/>
      <c r="DIF38" s="456"/>
      <c r="DIG38" s="454"/>
      <c r="DIH38" s="451"/>
      <c r="DII38" s="454"/>
      <c r="DIJ38" s="450"/>
      <c r="DIK38" s="456"/>
      <c r="DIL38" s="456"/>
      <c r="DIM38" s="456"/>
      <c r="DIN38" s="456"/>
      <c r="DIO38" s="271"/>
      <c r="DIP38" s="451"/>
      <c r="DIQ38" s="454"/>
      <c r="DIR38" s="451"/>
      <c r="DIS38" s="457"/>
      <c r="DIT38" s="271"/>
      <c r="DIU38" s="451"/>
      <c r="DIV38" s="454"/>
      <c r="DIW38" s="451"/>
      <c r="DIX38" s="457"/>
      <c r="DIY38" s="451"/>
      <c r="DIZ38" s="457"/>
      <c r="DJA38" s="457"/>
      <c r="DJB38" s="457"/>
      <c r="DJC38" s="271"/>
      <c r="DJD38" s="271"/>
      <c r="DJE38" s="451"/>
      <c r="DJF38" s="454"/>
      <c r="DJG38" s="451"/>
      <c r="DJH38" s="454"/>
      <c r="DJI38" s="458"/>
      <c r="DJJ38" s="459"/>
      <c r="DJK38" s="460"/>
      <c r="DJL38" s="461"/>
      <c r="DJM38" s="462"/>
      <c r="DJN38" s="458"/>
      <c r="DJO38" s="451"/>
      <c r="DJP38" s="463"/>
      <c r="DJQ38" s="451"/>
      <c r="DJR38" s="451"/>
      <c r="DJS38" s="453"/>
      <c r="DJU38" s="449"/>
      <c r="DJV38" s="449"/>
      <c r="DJW38" s="449"/>
      <c r="DJX38" s="450"/>
      <c r="DJY38" s="451"/>
      <c r="DJZ38" s="451"/>
      <c r="DKA38" s="451"/>
      <c r="DKB38" s="449"/>
      <c r="DKC38" s="452"/>
      <c r="DKD38" s="453"/>
      <c r="DKE38" s="454"/>
      <c r="DKF38" s="449"/>
      <c r="DKG38" s="453"/>
      <c r="DKH38" s="453"/>
      <c r="DKI38" s="450"/>
      <c r="DKJ38" s="454"/>
      <c r="DKK38" s="455"/>
      <c r="DKL38" s="453"/>
      <c r="DKM38" s="456"/>
      <c r="DKN38" s="453"/>
      <c r="DKO38" s="456"/>
      <c r="DKP38" s="454"/>
      <c r="DKQ38" s="451"/>
      <c r="DKR38" s="454"/>
      <c r="DKS38" s="450"/>
      <c r="DKT38" s="456"/>
      <c r="DKU38" s="456"/>
      <c r="DKV38" s="456"/>
      <c r="DKW38" s="456"/>
      <c r="DKX38" s="271"/>
      <c r="DKY38" s="451"/>
      <c r="DKZ38" s="454"/>
      <c r="DLA38" s="451"/>
      <c r="DLB38" s="457"/>
      <c r="DLC38" s="271"/>
      <c r="DLD38" s="451"/>
      <c r="DLE38" s="454"/>
      <c r="DLF38" s="451"/>
      <c r="DLG38" s="457"/>
      <c r="DLH38" s="451"/>
      <c r="DLI38" s="457"/>
      <c r="DLJ38" s="457"/>
      <c r="DLK38" s="457"/>
      <c r="DLL38" s="271"/>
      <c r="DLM38" s="271"/>
      <c r="DLN38" s="451"/>
      <c r="DLO38" s="454"/>
      <c r="DLP38" s="451"/>
      <c r="DLQ38" s="454"/>
      <c r="DLR38" s="458"/>
      <c r="DLS38" s="459"/>
      <c r="DLT38" s="460"/>
      <c r="DLU38" s="461"/>
      <c r="DLV38" s="462"/>
      <c r="DLW38" s="458"/>
      <c r="DLX38" s="451"/>
      <c r="DLY38" s="463"/>
      <c r="DLZ38" s="451"/>
      <c r="DMA38" s="451"/>
      <c r="DMB38" s="453"/>
      <c r="DMD38" s="449"/>
      <c r="DME38" s="449"/>
      <c r="DMF38" s="449"/>
      <c r="DMG38" s="450"/>
      <c r="DMH38" s="451"/>
      <c r="DMI38" s="451"/>
      <c r="DMJ38" s="451"/>
      <c r="DMK38" s="449"/>
      <c r="DML38" s="452"/>
      <c r="DMM38" s="453"/>
      <c r="DMN38" s="454"/>
      <c r="DMO38" s="449"/>
      <c r="DMP38" s="453"/>
      <c r="DMQ38" s="453"/>
      <c r="DMR38" s="450"/>
      <c r="DMS38" s="454"/>
      <c r="DMT38" s="455"/>
      <c r="DMU38" s="453"/>
      <c r="DMV38" s="456"/>
      <c r="DMW38" s="453"/>
      <c r="DMX38" s="456"/>
      <c r="DMY38" s="454"/>
      <c r="DMZ38" s="451"/>
      <c r="DNA38" s="454"/>
      <c r="DNB38" s="450"/>
      <c r="DNC38" s="456"/>
      <c r="DND38" s="456"/>
      <c r="DNE38" s="456"/>
      <c r="DNF38" s="456"/>
      <c r="DNG38" s="271"/>
      <c r="DNH38" s="451"/>
      <c r="DNI38" s="454"/>
      <c r="DNJ38" s="451"/>
      <c r="DNK38" s="457"/>
      <c r="DNL38" s="271"/>
      <c r="DNM38" s="451"/>
      <c r="DNN38" s="454"/>
      <c r="DNO38" s="451"/>
      <c r="DNP38" s="457"/>
      <c r="DNQ38" s="451"/>
      <c r="DNR38" s="457"/>
      <c r="DNS38" s="457"/>
      <c r="DNT38" s="457"/>
      <c r="DNU38" s="271"/>
      <c r="DNV38" s="271"/>
      <c r="DNW38" s="451"/>
      <c r="DNX38" s="454"/>
      <c r="DNY38" s="451"/>
      <c r="DNZ38" s="454"/>
      <c r="DOA38" s="458"/>
      <c r="DOB38" s="459"/>
      <c r="DOC38" s="460"/>
      <c r="DOD38" s="461"/>
      <c r="DOE38" s="462"/>
      <c r="DOF38" s="458"/>
      <c r="DOG38" s="451"/>
      <c r="DOH38" s="463"/>
      <c r="DOI38" s="451"/>
      <c r="DOJ38" s="451"/>
      <c r="DOK38" s="453"/>
      <c r="DOM38" s="449"/>
      <c r="DON38" s="449"/>
      <c r="DOO38" s="449"/>
      <c r="DOP38" s="450"/>
      <c r="DOQ38" s="451"/>
      <c r="DOR38" s="451"/>
      <c r="DOS38" s="451"/>
      <c r="DOT38" s="449"/>
      <c r="DOU38" s="452"/>
      <c r="DOV38" s="453"/>
      <c r="DOW38" s="454"/>
      <c r="DOX38" s="449"/>
      <c r="DOY38" s="453"/>
      <c r="DOZ38" s="453"/>
      <c r="DPA38" s="450"/>
      <c r="DPB38" s="454"/>
      <c r="DPC38" s="455"/>
      <c r="DPD38" s="453"/>
      <c r="DPE38" s="456"/>
      <c r="DPF38" s="453"/>
      <c r="DPG38" s="456"/>
      <c r="DPH38" s="454"/>
      <c r="DPI38" s="451"/>
      <c r="DPJ38" s="454"/>
      <c r="DPK38" s="450"/>
      <c r="DPL38" s="456"/>
      <c r="DPM38" s="456"/>
      <c r="DPN38" s="456"/>
      <c r="DPO38" s="456"/>
      <c r="DPP38" s="271"/>
      <c r="DPQ38" s="451"/>
      <c r="DPR38" s="454"/>
      <c r="DPS38" s="451"/>
      <c r="DPT38" s="457"/>
      <c r="DPU38" s="271"/>
      <c r="DPV38" s="451"/>
      <c r="DPW38" s="454"/>
      <c r="DPX38" s="451"/>
      <c r="DPY38" s="457"/>
      <c r="DPZ38" s="451"/>
      <c r="DQA38" s="457"/>
      <c r="DQB38" s="457"/>
      <c r="DQC38" s="457"/>
      <c r="DQD38" s="271"/>
      <c r="DQE38" s="271"/>
      <c r="DQF38" s="451"/>
      <c r="DQG38" s="454"/>
      <c r="DQH38" s="451"/>
      <c r="DQI38" s="454"/>
      <c r="DQJ38" s="458"/>
      <c r="DQK38" s="459"/>
      <c r="DQL38" s="460"/>
      <c r="DQM38" s="461"/>
      <c r="DQN38" s="462"/>
      <c r="DQO38" s="458"/>
      <c r="DQP38" s="451"/>
      <c r="DQQ38" s="463"/>
      <c r="DQR38" s="451"/>
      <c r="DQS38" s="451"/>
      <c r="DQT38" s="453"/>
      <c r="DQV38" s="449"/>
      <c r="DQW38" s="449"/>
      <c r="DQX38" s="449"/>
      <c r="DQY38" s="450"/>
      <c r="DQZ38" s="451"/>
      <c r="DRA38" s="451"/>
      <c r="DRB38" s="451"/>
      <c r="DRC38" s="449"/>
      <c r="DRD38" s="452"/>
      <c r="DRE38" s="453"/>
      <c r="DRF38" s="454"/>
      <c r="DRG38" s="449"/>
      <c r="DRH38" s="453"/>
      <c r="DRI38" s="453"/>
      <c r="DRJ38" s="450"/>
      <c r="DRK38" s="454"/>
      <c r="DRL38" s="455"/>
      <c r="DRM38" s="453"/>
      <c r="DRN38" s="456"/>
      <c r="DRO38" s="453"/>
      <c r="DRP38" s="456"/>
      <c r="DRQ38" s="454"/>
      <c r="DRR38" s="451"/>
      <c r="DRS38" s="454"/>
      <c r="DRT38" s="450"/>
      <c r="DRU38" s="456"/>
      <c r="DRV38" s="456"/>
      <c r="DRW38" s="456"/>
      <c r="DRX38" s="456"/>
      <c r="DRY38" s="271"/>
      <c r="DRZ38" s="451"/>
      <c r="DSA38" s="454"/>
      <c r="DSB38" s="451"/>
      <c r="DSC38" s="457"/>
      <c r="DSD38" s="271"/>
      <c r="DSE38" s="451"/>
      <c r="DSF38" s="454"/>
      <c r="DSG38" s="451"/>
      <c r="DSH38" s="457"/>
      <c r="DSI38" s="451"/>
      <c r="DSJ38" s="457"/>
      <c r="DSK38" s="457"/>
      <c r="DSL38" s="457"/>
      <c r="DSM38" s="271"/>
      <c r="DSN38" s="271"/>
      <c r="DSO38" s="451"/>
      <c r="DSP38" s="454"/>
      <c r="DSQ38" s="451"/>
      <c r="DSR38" s="454"/>
      <c r="DSS38" s="458"/>
      <c r="DST38" s="459"/>
      <c r="DSU38" s="460"/>
      <c r="DSV38" s="461"/>
      <c r="DSW38" s="462"/>
      <c r="DSX38" s="458"/>
      <c r="DSY38" s="451"/>
      <c r="DSZ38" s="463"/>
      <c r="DTA38" s="451"/>
      <c r="DTB38" s="451"/>
      <c r="DTC38" s="453"/>
      <c r="DTE38" s="449"/>
      <c r="DTF38" s="449"/>
      <c r="DTG38" s="449"/>
      <c r="DTH38" s="450"/>
      <c r="DTI38" s="451"/>
      <c r="DTJ38" s="451"/>
      <c r="DTK38" s="451"/>
      <c r="DTL38" s="449"/>
      <c r="DTM38" s="452"/>
      <c r="DTN38" s="453"/>
      <c r="DTO38" s="454"/>
      <c r="DTP38" s="449"/>
      <c r="DTQ38" s="453"/>
      <c r="DTR38" s="453"/>
      <c r="DTS38" s="450"/>
      <c r="DTT38" s="454"/>
      <c r="DTU38" s="455"/>
      <c r="DTV38" s="453"/>
      <c r="DTW38" s="456"/>
      <c r="DTX38" s="453"/>
      <c r="DTY38" s="456"/>
      <c r="DTZ38" s="454"/>
      <c r="DUA38" s="451"/>
      <c r="DUB38" s="454"/>
      <c r="DUC38" s="450"/>
      <c r="DUD38" s="456"/>
      <c r="DUE38" s="456"/>
      <c r="DUF38" s="456"/>
      <c r="DUG38" s="456"/>
      <c r="DUH38" s="271"/>
      <c r="DUI38" s="451"/>
      <c r="DUJ38" s="454"/>
      <c r="DUK38" s="451"/>
      <c r="DUL38" s="457"/>
      <c r="DUM38" s="271"/>
      <c r="DUN38" s="451"/>
      <c r="DUO38" s="454"/>
      <c r="DUP38" s="451"/>
      <c r="DUQ38" s="457"/>
      <c r="DUR38" s="451"/>
      <c r="DUS38" s="457"/>
      <c r="DUT38" s="457"/>
      <c r="DUU38" s="457"/>
      <c r="DUV38" s="271"/>
      <c r="DUW38" s="271"/>
      <c r="DUX38" s="451"/>
      <c r="DUY38" s="454"/>
      <c r="DUZ38" s="451"/>
      <c r="DVA38" s="454"/>
      <c r="DVB38" s="458"/>
      <c r="DVC38" s="459"/>
      <c r="DVD38" s="460"/>
      <c r="DVE38" s="461"/>
      <c r="DVF38" s="462"/>
      <c r="DVG38" s="458"/>
      <c r="DVH38" s="451"/>
      <c r="DVI38" s="463"/>
      <c r="DVJ38" s="451"/>
      <c r="DVK38" s="451"/>
      <c r="DVL38" s="453"/>
      <c r="DVN38" s="449"/>
      <c r="DVO38" s="449"/>
      <c r="DVP38" s="449"/>
      <c r="DVQ38" s="450"/>
      <c r="DVR38" s="451"/>
      <c r="DVS38" s="451"/>
      <c r="DVT38" s="451"/>
      <c r="DVU38" s="449"/>
      <c r="DVV38" s="452"/>
      <c r="DVW38" s="453"/>
      <c r="DVX38" s="454"/>
      <c r="DVY38" s="449"/>
      <c r="DVZ38" s="453"/>
      <c r="DWA38" s="453"/>
      <c r="DWB38" s="450"/>
      <c r="DWC38" s="454"/>
      <c r="DWD38" s="455"/>
      <c r="DWE38" s="453"/>
      <c r="DWF38" s="456"/>
      <c r="DWG38" s="453"/>
      <c r="DWH38" s="456"/>
      <c r="DWI38" s="454"/>
      <c r="DWJ38" s="451"/>
      <c r="DWK38" s="454"/>
      <c r="DWL38" s="450"/>
      <c r="DWM38" s="456"/>
      <c r="DWN38" s="456"/>
      <c r="DWO38" s="456"/>
      <c r="DWP38" s="456"/>
      <c r="DWQ38" s="271"/>
      <c r="DWR38" s="451"/>
      <c r="DWS38" s="454"/>
      <c r="DWT38" s="451"/>
      <c r="DWU38" s="457"/>
      <c r="DWV38" s="271"/>
      <c r="DWW38" s="451"/>
      <c r="DWX38" s="454"/>
      <c r="DWY38" s="451"/>
      <c r="DWZ38" s="457"/>
      <c r="DXA38" s="451"/>
      <c r="DXB38" s="457"/>
      <c r="DXC38" s="457"/>
      <c r="DXD38" s="457"/>
      <c r="DXE38" s="271"/>
      <c r="DXF38" s="271"/>
      <c r="DXG38" s="451"/>
      <c r="DXH38" s="454"/>
      <c r="DXI38" s="451"/>
      <c r="DXJ38" s="454"/>
      <c r="DXK38" s="458"/>
      <c r="DXL38" s="459"/>
      <c r="DXM38" s="460"/>
      <c r="DXN38" s="461"/>
      <c r="DXO38" s="462"/>
      <c r="DXP38" s="458"/>
      <c r="DXQ38" s="451"/>
      <c r="DXR38" s="463"/>
      <c r="DXS38" s="451"/>
      <c r="DXT38" s="451"/>
      <c r="DXU38" s="453"/>
      <c r="DXW38" s="449"/>
      <c r="DXX38" s="449"/>
      <c r="DXY38" s="449"/>
      <c r="DXZ38" s="450"/>
      <c r="DYA38" s="451"/>
      <c r="DYB38" s="451"/>
      <c r="DYC38" s="451"/>
      <c r="DYD38" s="449"/>
      <c r="DYE38" s="452"/>
      <c r="DYF38" s="453"/>
      <c r="DYG38" s="454"/>
      <c r="DYH38" s="449"/>
      <c r="DYI38" s="453"/>
      <c r="DYJ38" s="453"/>
      <c r="DYK38" s="450"/>
      <c r="DYL38" s="454"/>
      <c r="DYM38" s="455"/>
      <c r="DYN38" s="453"/>
      <c r="DYO38" s="456"/>
      <c r="DYP38" s="453"/>
      <c r="DYQ38" s="456"/>
      <c r="DYR38" s="454"/>
      <c r="DYS38" s="451"/>
      <c r="DYT38" s="454"/>
      <c r="DYU38" s="450"/>
      <c r="DYV38" s="456"/>
      <c r="DYW38" s="456"/>
      <c r="DYX38" s="456"/>
      <c r="DYY38" s="456"/>
      <c r="DYZ38" s="271"/>
      <c r="DZA38" s="451"/>
      <c r="DZB38" s="454"/>
      <c r="DZC38" s="451"/>
      <c r="DZD38" s="457"/>
      <c r="DZE38" s="271"/>
      <c r="DZF38" s="451"/>
      <c r="DZG38" s="454"/>
      <c r="DZH38" s="451"/>
      <c r="DZI38" s="457"/>
      <c r="DZJ38" s="451"/>
      <c r="DZK38" s="457"/>
      <c r="DZL38" s="457"/>
      <c r="DZM38" s="457"/>
      <c r="DZN38" s="271"/>
      <c r="DZO38" s="271"/>
      <c r="DZP38" s="451"/>
      <c r="DZQ38" s="454"/>
      <c r="DZR38" s="451"/>
      <c r="DZS38" s="454"/>
      <c r="DZT38" s="458"/>
      <c r="DZU38" s="459"/>
      <c r="DZV38" s="460"/>
      <c r="DZW38" s="461"/>
      <c r="DZX38" s="462"/>
      <c r="DZY38" s="458"/>
      <c r="DZZ38" s="451"/>
      <c r="EAA38" s="463"/>
      <c r="EAB38" s="451"/>
      <c r="EAC38" s="451"/>
      <c r="EAD38" s="453"/>
      <c r="EAF38" s="449"/>
      <c r="EAG38" s="449"/>
      <c r="EAH38" s="449"/>
      <c r="EAI38" s="450"/>
      <c r="EAJ38" s="451"/>
      <c r="EAK38" s="451"/>
      <c r="EAL38" s="451"/>
      <c r="EAM38" s="449"/>
      <c r="EAN38" s="452"/>
      <c r="EAO38" s="453"/>
      <c r="EAP38" s="454"/>
      <c r="EAQ38" s="449"/>
      <c r="EAR38" s="453"/>
      <c r="EAS38" s="453"/>
      <c r="EAT38" s="450"/>
      <c r="EAU38" s="454"/>
      <c r="EAV38" s="455"/>
      <c r="EAW38" s="453"/>
      <c r="EAX38" s="456"/>
      <c r="EAY38" s="453"/>
      <c r="EAZ38" s="456"/>
      <c r="EBA38" s="454"/>
      <c r="EBB38" s="451"/>
      <c r="EBC38" s="454"/>
      <c r="EBD38" s="450"/>
      <c r="EBE38" s="456"/>
      <c r="EBF38" s="456"/>
      <c r="EBG38" s="456"/>
      <c r="EBH38" s="456"/>
      <c r="EBI38" s="271"/>
      <c r="EBJ38" s="451"/>
      <c r="EBK38" s="454"/>
      <c r="EBL38" s="451"/>
      <c r="EBM38" s="457"/>
      <c r="EBN38" s="271"/>
      <c r="EBO38" s="451"/>
      <c r="EBP38" s="454"/>
      <c r="EBQ38" s="451"/>
      <c r="EBR38" s="457"/>
      <c r="EBS38" s="451"/>
      <c r="EBT38" s="457"/>
      <c r="EBU38" s="457"/>
      <c r="EBV38" s="457"/>
      <c r="EBW38" s="271"/>
      <c r="EBX38" s="271"/>
      <c r="EBY38" s="451"/>
      <c r="EBZ38" s="454"/>
      <c r="ECA38" s="451"/>
      <c r="ECB38" s="454"/>
      <c r="ECC38" s="458"/>
      <c r="ECD38" s="459"/>
      <c r="ECE38" s="460"/>
      <c r="ECF38" s="461"/>
      <c r="ECG38" s="462"/>
      <c r="ECH38" s="458"/>
      <c r="ECI38" s="451"/>
      <c r="ECJ38" s="463"/>
      <c r="ECK38" s="451"/>
      <c r="ECL38" s="451"/>
      <c r="ECM38" s="453"/>
      <c r="ECO38" s="449"/>
      <c r="ECP38" s="449"/>
      <c r="ECQ38" s="449"/>
      <c r="ECR38" s="450"/>
      <c r="ECS38" s="451"/>
      <c r="ECT38" s="451"/>
      <c r="ECU38" s="451"/>
      <c r="ECV38" s="449"/>
      <c r="ECW38" s="452"/>
      <c r="ECX38" s="453"/>
      <c r="ECY38" s="454"/>
      <c r="ECZ38" s="449"/>
      <c r="EDA38" s="453"/>
      <c r="EDB38" s="453"/>
      <c r="EDC38" s="450"/>
      <c r="EDD38" s="454"/>
      <c r="EDE38" s="455"/>
      <c r="EDF38" s="453"/>
      <c r="EDG38" s="456"/>
      <c r="EDH38" s="453"/>
      <c r="EDI38" s="456"/>
      <c r="EDJ38" s="454"/>
      <c r="EDK38" s="451"/>
      <c r="EDL38" s="454"/>
      <c r="EDM38" s="450"/>
      <c r="EDN38" s="456"/>
      <c r="EDO38" s="456"/>
      <c r="EDP38" s="456"/>
      <c r="EDQ38" s="456"/>
      <c r="EDR38" s="271"/>
      <c r="EDS38" s="451"/>
      <c r="EDT38" s="454"/>
      <c r="EDU38" s="451"/>
      <c r="EDV38" s="457"/>
      <c r="EDW38" s="271"/>
      <c r="EDX38" s="451"/>
      <c r="EDY38" s="454"/>
      <c r="EDZ38" s="451"/>
      <c r="EEA38" s="457"/>
      <c r="EEB38" s="451"/>
      <c r="EEC38" s="457"/>
      <c r="EED38" s="457"/>
      <c r="EEE38" s="457"/>
      <c r="EEF38" s="271"/>
      <c r="EEG38" s="271"/>
      <c r="EEH38" s="451"/>
      <c r="EEI38" s="454"/>
      <c r="EEJ38" s="451"/>
      <c r="EEK38" s="454"/>
      <c r="EEL38" s="458"/>
      <c r="EEM38" s="459"/>
      <c r="EEN38" s="460"/>
      <c r="EEO38" s="461"/>
      <c r="EEP38" s="462"/>
      <c r="EEQ38" s="458"/>
      <c r="EER38" s="451"/>
      <c r="EES38" s="463"/>
      <c r="EET38" s="451"/>
      <c r="EEU38" s="451"/>
      <c r="EEV38" s="453"/>
      <c r="EEX38" s="449"/>
      <c r="EEY38" s="449"/>
      <c r="EEZ38" s="449"/>
      <c r="EFA38" s="450"/>
      <c r="EFB38" s="451"/>
      <c r="EFC38" s="451"/>
      <c r="EFD38" s="451"/>
      <c r="EFE38" s="449"/>
      <c r="EFF38" s="452"/>
      <c r="EFG38" s="453"/>
      <c r="EFH38" s="454"/>
      <c r="EFI38" s="449"/>
      <c r="EFJ38" s="453"/>
      <c r="EFK38" s="453"/>
      <c r="EFL38" s="450"/>
      <c r="EFM38" s="454"/>
      <c r="EFN38" s="455"/>
      <c r="EFO38" s="453"/>
      <c r="EFP38" s="456"/>
      <c r="EFQ38" s="453"/>
      <c r="EFR38" s="456"/>
      <c r="EFS38" s="454"/>
      <c r="EFT38" s="451"/>
      <c r="EFU38" s="454"/>
      <c r="EFV38" s="450"/>
      <c r="EFW38" s="456"/>
      <c r="EFX38" s="456"/>
      <c r="EFY38" s="456"/>
      <c r="EFZ38" s="456"/>
      <c r="EGA38" s="271"/>
      <c r="EGB38" s="451"/>
      <c r="EGC38" s="454"/>
      <c r="EGD38" s="451"/>
      <c r="EGE38" s="457"/>
      <c r="EGF38" s="271"/>
      <c r="EGG38" s="451"/>
      <c r="EGH38" s="454"/>
      <c r="EGI38" s="451"/>
      <c r="EGJ38" s="457"/>
      <c r="EGK38" s="451"/>
      <c r="EGL38" s="457"/>
      <c r="EGM38" s="457"/>
      <c r="EGN38" s="457"/>
      <c r="EGO38" s="271"/>
      <c r="EGP38" s="271"/>
      <c r="EGQ38" s="451"/>
      <c r="EGR38" s="454"/>
      <c r="EGS38" s="451"/>
      <c r="EGT38" s="454"/>
      <c r="EGU38" s="458"/>
      <c r="EGV38" s="459"/>
      <c r="EGW38" s="460"/>
      <c r="EGX38" s="461"/>
      <c r="EGY38" s="462"/>
      <c r="EGZ38" s="458"/>
      <c r="EHA38" s="451"/>
      <c r="EHB38" s="463"/>
      <c r="EHC38" s="451"/>
      <c r="EHD38" s="451"/>
      <c r="EHE38" s="453"/>
      <c r="EHG38" s="449"/>
      <c r="EHH38" s="449"/>
      <c r="EHI38" s="449"/>
      <c r="EHJ38" s="450"/>
      <c r="EHK38" s="451"/>
      <c r="EHL38" s="451"/>
      <c r="EHM38" s="451"/>
      <c r="EHN38" s="449"/>
      <c r="EHO38" s="452"/>
      <c r="EHP38" s="453"/>
      <c r="EHQ38" s="454"/>
      <c r="EHR38" s="449"/>
      <c r="EHS38" s="453"/>
      <c r="EHT38" s="453"/>
      <c r="EHU38" s="450"/>
      <c r="EHV38" s="454"/>
      <c r="EHW38" s="455"/>
      <c r="EHX38" s="453"/>
      <c r="EHY38" s="456"/>
      <c r="EHZ38" s="453"/>
      <c r="EIA38" s="456"/>
      <c r="EIB38" s="454"/>
      <c r="EIC38" s="451"/>
      <c r="EID38" s="454"/>
      <c r="EIE38" s="450"/>
      <c r="EIF38" s="456"/>
      <c r="EIG38" s="456"/>
      <c r="EIH38" s="456"/>
      <c r="EII38" s="456"/>
      <c r="EIJ38" s="271"/>
      <c r="EIK38" s="451"/>
      <c r="EIL38" s="454"/>
      <c r="EIM38" s="451"/>
      <c r="EIN38" s="457"/>
      <c r="EIO38" s="271"/>
      <c r="EIP38" s="451"/>
      <c r="EIQ38" s="454"/>
      <c r="EIR38" s="451"/>
      <c r="EIS38" s="457"/>
      <c r="EIT38" s="451"/>
      <c r="EIU38" s="457"/>
      <c r="EIV38" s="457"/>
      <c r="EIW38" s="457"/>
      <c r="EIX38" s="271"/>
      <c r="EIY38" s="271"/>
      <c r="EIZ38" s="451"/>
      <c r="EJA38" s="454"/>
      <c r="EJB38" s="451"/>
      <c r="EJC38" s="454"/>
      <c r="EJD38" s="458"/>
      <c r="EJE38" s="459"/>
      <c r="EJF38" s="460"/>
      <c r="EJG38" s="461"/>
      <c r="EJH38" s="462"/>
      <c r="EJI38" s="458"/>
      <c r="EJJ38" s="451"/>
      <c r="EJK38" s="463"/>
      <c r="EJL38" s="451"/>
      <c r="EJM38" s="451"/>
      <c r="EJN38" s="453"/>
      <c r="EJP38" s="449"/>
      <c r="EJQ38" s="449"/>
      <c r="EJR38" s="449"/>
      <c r="EJS38" s="450"/>
      <c r="EJT38" s="451"/>
      <c r="EJU38" s="451"/>
      <c r="EJV38" s="451"/>
      <c r="EJW38" s="449"/>
      <c r="EJX38" s="452"/>
      <c r="EJY38" s="453"/>
      <c r="EJZ38" s="454"/>
      <c r="EKA38" s="449"/>
      <c r="EKB38" s="453"/>
      <c r="EKC38" s="453"/>
      <c r="EKD38" s="450"/>
      <c r="EKE38" s="454"/>
      <c r="EKF38" s="455"/>
      <c r="EKG38" s="453"/>
      <c r="EKH38" s="456"/>
      <c r="EKI38" s="453"/>
      <c r="EKJ38" s="456"/>
      <c r="EKK38" s="454"/>
      <c r="EKL38" s="451"/>
      <c r="EKM38" s="454"/>
      <c r="EKN38" s="450"/>
      <c r="EKO38" s="456"/>
      <c r="EKP38" s="456"/>
      <c r="EKQ38" s="456"/>
      <c r="EKR38" s="456"/>
      <c r="EKS38" s="271"/>
      <c r="EKT38" s="451"/>
      <c r="EKU38" s="454"/>
      <c r="EKV38" s="451"/>
      <c r="EKW38" s="457"/>
      <c r="EKX38" s="271"/>
      <c r="EKY38" s="451"/>
      <c r="EKZ38" s="454"/>
      <c r="ELA38" s="451"/>
      <c r="ELB38" s="457"/>
      <c r="ELC38" s="451"/>
      <c r="ELD38" s="457"/>
      <c r="ELE38" s="457"/>
      <c r="ELF38" s="457"/>
      <c r="ELG38" s="271"/>
      <c r="ELH38" s="271"/>
      <c r="ELI38" s="451"/>
      <c r="ELJ38" s="454"/>
      <c r="ELK38" s="451"/>
      <c r="ELL38" s="454"/>
      <c r="ELM38" s="458"/>
      <c r="ELN38" s="459"/>
      <c r="ELO38" s="460"/>
      <c r="ELP38" s="461"/>
      <c r="ELQ38" s="462"/>
      <c r="ELR38" s="458"/>
      <c r="ELS38" s="451"/>
      <c r="ELT38" s="463"/>
      <c r="ELU38" s="451"/>
      <c r="ELV38" s="451"/>
      <c r="ELW38" s="453"/>
      <c r="ELY38" s="449"/>
      <c r="ELZ38" s="449"/>
      <c r="EMA38" s="449"/>
      <c r="EMB38" s="450"/>
      <c r="EMC38" s="451"/>
      <c r="EMD38" s="451"/>
      <c r="EME38" s="451"/>
      <c r="EMF38" s="449"/>
      <c r="EMG38" s="452"/>
      <c r="EMH38" s="453"/>
      <c r="EMI38" s="454"/>
      <c r="EMJ38" s="449"/>
      <c r="EMK38" s="453"/>
      <c r="EML38" s="453"/>
      <c r="EMM38" s="450"/>
      <c r="EMN38" s="454"/>
      <c r="EMO38" s="455"/>
      <c r="EMP38" s="453"/>
      <c r="EMQ38" s="456"/>
      <c r="EMR38" s="453"/>
      <c r="EMS38" s="456"/>
      <c r="EMT38" s="454"/>
      <c r="EMU38" s="451"/>
      <c r="EMV38" s="454"/>
      <c r="EMW38" s="450"/>
      <c r="EMX38" s="456"/>
      <c r="EMY38" s="456"/>
      <c r="EMZ38" s="456"/>
      <c r="ENA38" s="456"/>
      <c r="ENB38" s="271"/>
      <c r="ENC38" s="451"/>
      <c r="END38" s="454"/>
      <c r="ENE38" s="451"/>
      <c r="ENF38" s="457"/>
      <c r="ENG38" s="271"/>
      <c r="ENH38" s="451"/>
      <c r="ENI38" s="454"/>
      <c r="ENJ38" s="451"/>
      <c r="ENK38" s="457"/>
      <c r="ENL38" s="451"/>
      <c r="ENM38" s="457"/>
      <c r="ENN38" s="457"/>
      <c r="ENO38" s="457"/>
      <c r="ENP38" s="271"/>
      <c r="ENQ38" s="271"/>
      <c r="ENR38" s="451"/>
      <c r="ENS38" s="454"/>
      <c r="ENT38" s="451"/>
      <c r="ENU38" s="454"/>
      <c r="ENV38" s="458"/>
      <c r="ENW38" s="459"/>
      <c r="ENX38" s="460"/>
      <c r="ENY38" s="461"/>
      <c r="ENZ38" s="462"/>
      <c r="EOA38" s="458"/>
      <c r="EOB38" s="451"/>
      <c r="EOC38" s="463"/>
      <c r="EOD38" s="451"/>
      <c r="EOE38" s="451"/>
      <c r="EOF38" s="453"/>
      <c r="EOH38" s="449"/>
      <c r="EOI38" s="449"/>
      <c r="EOJ38" s="449"/>
      <c r="EOK38" s="450"/>
      <c r="EOL38" s="451"/>
      <c r="EOM38" s="451"/>
      <c r="EON38" s="451"/>
      <c r="EOO38" s="449"/>
      <c r="EOP38" s="452"/>
      <c r="EOQ38" s="453"/>
      <c r="EOR38" s="454"/>
      <c r="EOS38" s="449"/>
      <c r="EOT38" s="453"/>
      <c r="EOU38" s="453"/>
      <c r="EOV38" s="450"/>
      <c r="EOW38" s="454"/>
      <c r="EOX38" s="455"/>
      <c r="EOY38" s="453"/>
      <c r="EOZ38" s="456"/>
      <c r="EPA38" s="453"/>
      <c r="EPB38" s="456"/>
      <c r="EPC38" s="454"/>
      <c r="EPD38" s="451"/>
      <c r="EPE38" s="454"/>
      <c r="EPF38" s="450"/>
      <c r="EPG38" s="456"/>
      <c r="EPH38" s="456"/>
      <c r="EPI38" s="456"/>
      <c r="EPJ38" s="456"/>
      <c r="EPK38" s="271"/>
      <c r="EPL38" s="451"/>
      <c r="EPM38" s="454"/>
      <c r="EPN38" s="451"/>
      <c r="EPO38" s="457"/>
      <c r="EPP38" s="271"/>
      <c r="EPQ38" s="451"/>
      <c r="EPR38" s="454"/>
      <c r="EPS38" s="451"/>
      <c r="EPT38" s="457"/>
      <c r="EPU38" s="451"/>
      <c r="EPV38" s="457"/>
      <c r="EPW38" s="457"/>
      <c r="EPX38" s="457"/>
      <c r="EPY38" s="271"/>
      <c r="EPZ38" s="271"/>
      <c r="EQA38" s="451"/>
      <c r="EQB38" s="454"/>
      <c r="EQC38" s="451"/>
      <c r="EQD38" s="454"/>
      <c r="EQE38" s="458"/>
      <c r="EQF38" s="459"/>
      <c r="EQG38" s="460"/>
      <c r="EQH38" s="461"/>
      <c r="EQI38" s="462"/>
      <c r="EQJ38" s="458"/>
      <c r="EQK38" s="451"/>
      <c r="EQL38" s="463"/>
      <c r="EQM38" s="451"/>
      <c r="EQN38" s="451"/>
      <c r="EQO38" s="453"/>
      <c r="EQQ38" s="449"/>
      <c r="EQR38" s="449"/>
      <c r="EQS38" s="449"/>
      <c r="EQT38" s="450"/>
      <c r="EQU38" s="451"/>
      <c r="EQV38" s="451"/>
      <c r="EQW38" s="451"/>
      <c r="EQX38" s="449"/>
      <c r="EQY38" s="452"/>
      <c r="EQZ38" s="453"/>
      <c r="ERA38" s="454"/>
      <c r="ERB38" s="449"/>
      <c r="ERC38" s="453"/>
      <c r="ERD38" s="453"/>
      <c r="ERE38" s="450"/>
      <c r="ERF38" s="454"/>
      <c r="ERG38" s="455"/>
      <c r="ERH38" s="453"/>
      <c r="ERI38" s="456"/>
      <c r="ERJ38" s="453"/>
      <c r="ERK38" s="456"/>
      <c r="ERL38" s="454"/>
      <c r="ERM38" s="451"/>
      <c r="ERN38" s="454"/>
      <c r="ERO38" s="450"/>
      <c r="ERP38" s="456"/>
      <c r="ERQ38" s="456"/>
      <c r="ERR38" s="456"/>
      <c r="ERS38" s="456"/>
      <c r="ERT38" s="271"/>
      <c r="ERU38" s="451"/>
      <c r="ERV38" s="454"/>
      <c r="ERW38" s="451"/>
      <c r="ERX38" s="457"/>
      <c r="ERY38" s="271"/>
      <c r="ERZ38" s="451"/>
      <c r="ESA38" s="454"/>
      <c r="ESB38" s="451"/>
      <c r="ESC38" s="457"/>
      <c r="ESD38" s="451"/>
      <c r="ESE38" s="457"/>
      <c r="ESF38" s="457"/>
      <c r="ESG38" s="457"/>
      <c r="ESH38" s="271"/>
      <c r="ESI38" s="271"/>
      <c r="ESJ38" s="451"/>
      <c r="ESK38" s="454"/>
      <c r="ESL38" s="451"/>
      <c r="ESM38" s="454"/>
      <c r="ESN38" s="458"/>
      <c r="ESO38" s="459"/>
      <c r="ESP38" s="460"/>
      <c r="ESQ38" s="461"/>
      <c r="ESR38" s="462"/>
      <c r="ESS38" s="458"/>
      <c r="EST38" s="451"/>
      <c r="ESU38" s="463"/>
      <c r="ESV38" s="451"/>
      <c r="ESW38" s="451"/>
      <c r="ESX38" s="453"/>
      <c r="ESZ38" s="449"/>
      <c r="ETA38" s="449"/>
      <c r="ETB38" s="449"/>
      <c r="ETC38" s="450"/>
      <c r="ETD38" s="451"/>
      <c r="ETE38" s="451"/>
      <c r="ETF38" s="451"/>
      <c r="ETG38" s="449"/>
      <c r="ETH38" s="452"/>
      <c r="ETI38" s="453"/>
      <c r="ETJ38" s="454"/>
      <c r="ETK38" s="449"/>
      <c r="ETL38" s="453"/>
      <c r="ETM38" s="453"/>
      <c r="ETN38" s="450"/>
      <c r="ETO38" s="454"/>
      <c r="ETP38" s="455"/>
      <c r="ETQ38" s="453"/>
      <c r="ETR38" s="456"/>
      <c r="ETS38" s="453"/>
      <c r="ETT38" s="456"/>
      <c r="ETU38" s="454"/>
      <c r="ETV38" s="451"/>
      <c r="ETW38" s="454"/>
      <c r="ETX38" s="450"/>
      <c r="ETY38" s="456"/>
      <c r="ETZ38" s="456"/>
      <c r="EUA38" s="456"/>
      <c r="EUB38" s="456"/>
      <c r="EUC38" s="271"/>
      <c r="EUD38" s="451"/>
      <c r="EUE38" s="454"/>
      <c r="EUF38" s="451"/>
      <c r="EUG38" s="457"/>
      <c r="EUH38" s="271"/>
      <c r="EUI38" s="451"/>
      <c r="EUJ38" s="454"/>
      <c r="EUK38" s="451"/>
      <c r="EUL38" s="457"/>
      <c r="EUM38" s="451"/>
      <c r="EUN38" s="457"/>
      <c r="EUO38" s="457"/>
      <c r="EUP38" s="457"/>
      <c r="EUQ38" s="271"/>
      <c r="EUR38" s="271"/>
      <c r="EUS38" s="451"/>
      <c r="EUT38" s="454"/>
      <c r="EUU38" s="451"/>
      <c r="EUV38" s="454"/>
      <c r="EUW38" s="458"/>
      <c r="EUX38" s="459"/>
      <c r="EUY38" s="460"/>
      <c r="EUZ38" s="461"/>
      <c r="EVA38" s="462"/>
      <c r="EVB38" s="458"/>
      <c r="EVC38" s="451"/>
      <c r="EVD38" s="463"/>
      <c r="EVE38" s="451"/>
      <c r="EVF38" s="451"/>
      <c r="EVG38" s="453"/>
      <c r="EVI38" s="449"/>
      <c r="EVJ38" s="449"/>
      <c r="EVK38" s="449"/>
      <c r="EVL38" s="450"/>
      <c r="EVM38" s="451"/>
      <c r="EVN38" s="451"/>
      <c r="EVO38" s="451"/>
      <c r="EVP38" s="449"/>
      <c r="EVQ38" s="452"/>
      <c r="EVR38" s="453"/>
      <c r="EVS38" s="454"/>
      <c r="EVT38" s="449"/>
      <c r="EVU38" s="453"/>
      <c r="EVV38" s="453"/>
      <c r="EVW38" s="450"/>
      <c r="EVX38" s="454"/>
      <c r="EVY38" s="455"/>
      <c r="EVZ38" s="453"/>
      <c r="EWA38" s="456"/>
      <c r="EWB38" s="453"/>
      <c r="EWC38" s="456"/>
      <c r="EWD38" s="454"/>
      <c r="EWE38" s="451"/>
      <c r="EWF38" s="454"/>
      <c r="EWG38" s="450"/>
      <c r="EWH38" s="456"/>
      <c r="EWI38" s="456"/>
      <c r="EWJ38" s="456"/>
      <c r="EWK38" s="456"/>
      <c r="EWL38" s="271"/>
      <c r="EWM38" s="451"/>
      <c r="EWN38" s="454"/>
      <c r="EWO38" s="451"/>
      <c r="EWP38" s="457"/>
      <c r="EWQ38" s="271"/>
      <c r="EWR38" s="451"/>
      <c r="EWS38" s="454"/>
      <c r="EWT38" s="451"/>
      <c r="EWU38" s="457"/>
      <c r="EWV38" s="451"/>
      <c r="EWW38" s="457"/>
      <c r="EWX38" s="457"/>
      <c r="EWY38" s="457"/>
      <c r="EWZ38" s="271"/>
      <c r="EXA38" s="271"/>
      <c r="EXB38" s="451"/>
      <c r="EXC38" s="454"/>
      <c r="EXD38" s="451"/>
      <c r="EXE38" s="454"/>
      <c r="EXF38" s="458"/>
      <c r="EXG38" s="459"/>
      <c r="EXH38" s="460"/>
      <c r="EXI38" s="461"/>
      <c r="EXJ38" s="462"/>
      <c r="EXK38" s="458"/>
      <c r="EXL38" s="451"/>
      <c r="EXM38" s="463"/>
      <c r="EXN38" s="451"/>
      <c r="EXO38" s="451"/>
      <c r="EXP38" s="453"/>
      <c r="EXR38" s="449"/>
      <c r="EXS38" s="449"/>
      <c r="EXT38" s="449"/>
      <c r="EXU38" s="450"/>
      <c r="EXV38" s="451"/>
      <c r="EXW38" s="451"/>
      <c r="EXX38" s="451"/>
      <c r="EXY38" s="449"/>
      <c r="EXZ38" s="452"/>
      <c r="EYA38" s="453"/>
      <c r="EYB38" s="454"/>
      <c r="EYC38" s="449"/>
      <c r="EYD38" s="453"/>
      <c r="EYE38" s="453"/>
      <c r="EYF38" s="450"/>
      <c r="EYG38" s="454"/>
      <c r="EYH38" s="455"/>
      <c r="EYI38" s="453"/>
      <c r="EYJ38" s="456"/>
      <c r="EYK38" s="453"/>
      <c r="EYL38" s="456"/>
      <c r="EYM38" s="454"/>
      <c r="EYN38" s="451"/>
      <c r="EYO38" s="454"/>
      <c r="EYP38" s="450"/>
      <c r="EYQ38" s="456"/>
      <c r="EYR38" s="456"/>
      <c r="EYS38" s="456"/>
      <c r="EYT38" s="456"/>
      <c r="EYU38" s="271"/>
      <c r="EYV38" s="451"/>
      <c r="EYW38" s="454"/>
      <c r="EYX38" s="451"/>
      <c r="EYY38" s="457"/>
      <c r="EYZ38" s="271"/>
      <c r="EZA38" s="451"/>
      <c r="EZB38" s="454"/>
      <c r="EZC38" s="451"/>
      <c r="EZD38" s="457"/>
      <c r="EZE38" s="451"/>
      <c r="EZF38" s="457"/>
      <c r="EZG38" s="457"/>
      <c r="EZH38" s="457"/>
      <c r="EZI38" s="271"/>
      <c r="EZJ38" s="271"/>
      <c r="EZK38" s="451"/>
      <c r="EZL38" s="454"/>
      <c r="EZM38" s="451"/>
      <c r="EZN38" s="454"/>
      <c r="EZO38" s="458"/>
      <c r="EZP38" s="459"/>
      <c r="EZQ38" s="460"/>
      <c r="EZR38" s="461"/>
      <c r="EZS38" s="462"/>
      <c r="EZT38" s="458"/>
      <c r="EZU38" s="451"/>
      <c r="EZV38" s="463"/>
      <c r="EZW38" s="451"/>
      <c r="EZX38" s="451"/>
      <c r="EZY38" s="453"/>
      <c r="FAA38" s="449"/>
      <c r="FAB38" s="449"/>
      <c r="FAC38" s="449"/>
      <c r="FAD38" s="450"/>
      <c r="FAE38" s="451"/>
      <c r="FAF38" s="451"/>
      <c r="FAG38" s="451"/>
      <c r="FAH38" s="449"/>
      <c r="FAI38" s="452"/>
      <c r="FAJ38" s="453"/>
      <c r="FAK38" s="454"/>
      <c r="FAL38" s="449"/>
      <c r="FAM38" s="453"/>
      <c r="FAN38" s="453"/>
      <c r="FAO38" s="450"/>
      <c r="FAP38" s="454"/>
      <c r="FAQ38" s="455"/>
      <c r="FAR38" s="453"/>
      <c r="FAS38" s="456"/>
      <c r="FAT38" s="453"/>
      <c r="FAU38" s="456"/>
      <c r="FAV38" s="454"/>
      <c r="FAW38" s="451"/>
      <c r="FAX38" s="454"/>
      <c r="FAY38" s="450"/>
      <c r="FAZ38" s="456"/>
      <c r="FBA38" s="456"/>
      <c r="FBB38" s="456"/>
      <c r="FBC38" s="456"/>
      <c r="FBD38" s="271"/>
      <c r="FBE38" s="451"/>
      <c r="FBF38" s="454"/>
      <c r="FBG38" s="451"/>
      <c r="FBH38" s="457"/>
      <c r="FBI38" s="271"/>
      <c r="FBJ38" s="451"/>
      <c r="FBK38" s="454"/>
      <c r="FBL38" s="451"/>
      <c r="FBM38" s="457"/>
      <c r="FBN38" s="451"/>
      <c r="FBO38" s="457"/>
      <c r="FBP38" s="457"/>
      <c r="FBQ38" s="457"/>
      <c r="FBR38" s="271"/>
      <c r="FBS38" s="271"/>
      <c r="FBT38" s="451"/>
      <c r="FBU38" s="454"/>
      <c r="FBV38" s="451"/>
      <c r="FBW38" s="454"/>
      <c r="FBX38" s="458"/>
      <c r="FBY38" s="459"/>
      <c r="FBZ38" s="460"/>
      <c r="FCA38" s="461"/>
      <c r="FCB38" s="462"/>
      <c r="FCC38" s="458"/>
      <c r="FCD38" s="451"/>
      <c r="FCE38" s="463"/>
      <c r="FCF38" s="451"/>
      <c r="FCG38" s="451"/>
      <c r="FCH38" s="453"/>
      <c r="FCJ38" s="449"/>
      <c r="FCK38" s="449"/>
      <c r="FCL38" s="449"/>
      <c r="FCM38" s="450"/>
      <c r="FCN38" s="451"/>
      <c r="FCO38" s="451"/>
      <c r="FCP38" s="451"/>
      <c r="FCQ38" s="449"/>
      <c r="FCR38" s="452"/>
      <c r="FCS38" s="453"/>
      <c r="FCT38" s="454"/>
      <c r="FCU38" s="449"/>
      <c r="FCV38" s="453"/>
      <c r="FCW38" s="453"/>
      <c r="FCX38" s="450"/>
      <c r="FCY38" s="454"/>
      <c r="FCZ38" s="455"/>
      <c r="FDA38" s="453"/>
      <c r="FDB38" s="456"/>
      <c r="FDC38" s="453"/>
      <c r="FDD38" s="456"/>
      <c r="FDE38" s="454"/>
      <c r="FDF38" s="451"/>
      <c r="FDG38" s="454"/>
      <c r="FDH38" s="450"/>
      <c r="FDI38" s="456"/>
      <c r="FDJ38" s="456"/>
      <c r="FDK38" s="456"/>
      <c r="FDL38" s="456"/>
      <c r="FDM38" s="271"/>
      <c r="FDN38" s="451"/>
      <c r="FDO38" s="454"/>
      <c r="FDP38" s="451"/>
      <c r="FDQ38" s="457"/>
      <c r="FDR38" s="271"/>
      <c r="FDS38" s="451"/>
      <c r="FDT38" s="454"/>
      <c r="FDU38" s="451"/>
      <c r="FDV38" s="457"/>
      <c r="FDW38" s="451"/>
      <c r="FDX38" s="457"/>
      <c r="FDY38" s="457"/>
      <c r="FDZ38" s="457"/>
      <c r="FEA38" s="271"/>
      <c r="FEB38" s="271"/>
      <c r="FEC38" s="451"/>
      <c r="FED38" s="454"/>
      <c r="FEE38" s="451"/>
      <c r="FEF38" s="454"/>
      <c r="FEG38" s="458"/>
      <c r="FEH38" s="459"/>
      <c r="FEI38" s="460"/>
      <c r="FEJ38" s="461"/>
      <c r="FEK38" s="462"/>
      <c r="FEL38" s="458"/>
      <c r="FEM38" s="451"/>
      <c r="FEN38" s="463"/>
      <c r="FEO38" s="451"/>
      <c r="FEP38" s="451"/>
      <c r="FEQ38" s="453"/>
      <c r="FES38" s="449"/>
      <c r="FET38" s="449"/>
      <c r="FEU38" s="449"/>
      <c r="FEV38" s="450"/>
      <c r="FEW38" s="451"/>
      <c r="FEX38" s="451"/>
      <c r="FEY38" s="451"/>
      <c r="FEZ38" s="449"/>
      <c r="FFA38" s="452"/>
      <c r="FFB38" s="453"/>
      <c r="FFC38" s="454"/>
      <c r="FFD38" s="449"/>
      <c r="FFE38" s="453"/>
      <c r="FFF38" s="453"/>
      <c r="FFG38" s="450"/>
      <c r="FFH38" s="454"/>
      <c r="FFI38" s="455"/>
      <c r="FFJ38" s="453"/>
      <c r="FFK38" s="456"/>
      <c r="FFL38" s="453"/>
      <c r="FFM38" s="456"/>
      <c r="FFN38" s="454"/>
      <c r="FFO38" s="451"/>
      <c r="FFP38" s="454"/>
      <c r="FFQ38" s="450"/>
      <c r="FFR38" s="456"/>
      <c r="FFS38" s="456"/>
      <c r="FFT38" s="456"/>
      <c r="FFU38" s="456"/>
      <c r="FFV38" s="271"/>
      <c r="FFW38" s="451"/>
      <c r="FFX38" s="454"/>
      <c r="FFY38" s="451"/>
      <c r="FFZ38" s="457"/>
      <c r="FGA38" s="271"/>
      <c r="FGB38" s="451"/>
      <c r="FGC38" s="454"/>
      <c r="FGD38" s="451"/>
      <c r="FGE38" s="457"/>
      <c r="FGF38" s="451"/>
      <c r="FGG38" s="457"/>
      <c r="FGH38" s="457"/>
      <c r="FGI38" s="457"/>
      <c r="FGJ38" s="271"/>
      <c r="FGK38" s="271"/>
      <c r="FGL38" s="451"/>
      <c r="FGM38" s="454"/>
      <c r="FGN38" s="451"/>
      <c r="FGO38" s="454"/>
      <c r="FGP38" s="458"/>
      <c r="FGQ38" s="459"/>
      <c r="FGR38" s="460"/>
      <c r="FGS38" s="461"/>
      <c r="FGT38" s="462"/>
      <c r="FGU38" s="458"/>
      <c r="FGV38" s="451"/>
      <c r="FGW38" s="463"/>
      <c r="FGX38" s="451"/>
      <c r="FGY38" s="451"/>
      <c r="FGZ38" s="453"/>
      <c r="FHB38" s="449"/>
      <c r="FHC38" s="449"/>
      <c r="FHD38" s="449"/>
      <c r="FHE38" s="450"/>
      <c r="FHF38" s="451"/>
      <c r="FHG38" s="451"/>
      <c r="FHH38" s="451"/>
      <c r="FHI38" s="449"/>
      <c r="FHJ38" s="452"/>
      <c r="FHK38" s="453"/>
      <c r="FHL38" s="454"/>
      <c r="FHM38" s="449"/>
      <c r="FHN38" s="453"/>
      <c r="FHO38" s="453"/>
      <c r="FHP38" s="450"/>
      <c r="FHQ38" s="454"/>
      <c r="FHR38" s="455"/>
      <c r="FHS38" s="453"/>
      <c r="FHT38" s="456"/>
      <c r="FHU38" s="453"/>
      <c r="FHV38" s="456"/>
      <c r="FHW38" s="454"/>
      <c r="FHX38" s="451"/>
      <c r="FHY38" s="454"/>
      <c r="FHZ38" s="450"/>
      <c r="FIA38" s="456"/>
      <c r="FIB38" s="456"/>
      <c r="FIC38" s="456"/>
      <c r="FID38" s="456"/>
      <c r="FIE38" s="271"/>
      <c r="FIF38" s="451"/>
      <c r="FIG38" s="454"/>
      <c r="FIH38" s="451"/>
      <c r="FII38" s="457"/>
      <c r="FIJ38" s="271"/>
      <c r="FIK38" s="451"/>
      <c r="FIL38" s="454"/>
      <c r="FIM38" s="451"/>
      <c r="FIN38" s="457"/>
      <c r="FIO38" s="451"/>
      <c r="FIP38" s="457"/>
      <c r="FIQ38" s="457"/>
      <c r="FIR38" s="457"/>
      <c r="FIS38" s="271"/>
      <c r="FIT38" s="271"/>
      <c r="FIU38" s="451"/>
      <c r="FIV38" s="454"/>
      <c r="FIW38" s="451"/>
      <c r="FIX38" s="454"/>
      <c r="FIY38" s="458"/>
      <c r="FIZ38" s="459"/>
      <c r="FJA38" s="460"/>
      <c r="FJB38" s="461"/>
      <c r="FJC38" s="462"/>
      <c r="FJD38" s="458"/>
      <c r="FJE38" s="451"/>
      <c r="FJF38" s="463"/>
      <c r="FJG38" s="451"/>
      <c r="FJH38" s="451"/>
      <c r="FJI38" s="453"/>
      <c r="FJK38" s="449"/>
      <c r="FJL38" s="449"/>
      <c r="FJM38" s="449"/>
      <c r="FJN38" s="450"/>
      <c r="FJO38" s="451"/>
      <c r="FJP38" s="451"/>
      <c r="FJQ38" s="451"/>
      <c r="FJR38" s="449"/>
      <c r="FJS38" s="452"/>
      <c r="FJT38" s="453"/>
      <c r="FJU38" s="454"/>
      <c r="FJV38" s="449"/>
      <c r="FJW38" s="453"/>
      <c r="FJX38" s="453"/>
      <c r="FJY38" s="450"/>
      <c r="FJZ38" s="454"/>
      <c r="FKA38" s="455"/>
      <c r="FKB38" s="453"/>
      <c r="FKC38" s="456"/>
      <c r="FKD38" s="453"/>
      <c r="FKE38" s="456"/>
      <c r="FKF38" s="454"/>
      <c r="FKG38" s="451"/>
      <c r="FKH38" s="454"/>
      <c r="FKI38" s="450"/>
      <c r="FKJ38" s="456"/>
      <c r="FKK38" s="456"/>
      <c r="FKL38" s="456"/>
      <c r="FKM38" s="456"/>
      <c r="FKN38" s="271"/>
      <c r="FKO38" s="451"/>
      <c r="FKP38" s="454"/>
      <c r="FKQ38" s="451"/>
      <c r="FKR38" s="457"/>
      <c r="FKS38" s="271"/>
      <c r="FKT38" s="451"/>
      <c r="FKU38" s="454"/>
      <c r="FKV38" s="451"/>
      <c r="FKW38" s="457"/>
      <c r="FKX38" s="451"/>
      <c r="FKY38" s="457"/>
      <c r="FKZ38" s="457"/>
      <c r="FLA38" s="457"/>
      <c r="FLB38" s="271"/>
      <c r="FLC38" s="271"/>
      <c r="FLD38" s="451"/>
      <c r="FLE38" s="454"/>
      <c r="FLF38" s="451"/>
      <c r="FLG38" s="454"/>
      <c r="FLH38" s="458"/>
      <c r="FLI38" s="459"/>
      <c r="FLJ38" s="460"/>
      <c r="FLK38" s="461"/>
      <c r="FLL38" s="462"/>
      <c r="FLM38" s="458"/>
      <c r="FLN38" s="451"/>
      <c r="FLO38" s="463"/>
      <c r="FLP38" s="451"/>
      <c r="FLQ38" s="451"/>
      <c r="FLR38" s="453"/>
      <c r="FLT38" s="449"/>
      <c r="FLU38" s="449"/>
      <c r="FLV38" s="449"/>
      <c r="FLW38" s="450"/>
      <c r="FLX38" s="451"/>
      <c r="FLY38" s="451"/>
      <c r="FLZ38" s="451"/>
      <c r="FMA38" s="449"/>
      <c r="FMB38" s="452"/>
      <c r="FMC38" s="453"/>
      <c r="FMD38" s="454"/>
      <c r="FME38" s="449"/>
      <c r="FMF38" s="453"/>
      <c r="FMG38" s="453"/>
      <c r="FMH38" s="450"/>
      <c r="FMI38" s="454"/>
      <c r="FMJ38" s="455"/>
      <c r="FMK38" s="453"/>
      <c r="FML38" s="456"/>
      <c r="FMM38" s="453"/>
      <c r="FMN38" s="456"/>
      <c r="FMO38" s="454"/>
      <c r="FMP38" s="451"/>
      <c r="FMQ38" s="454"/>
      <c r="FMR38" s="450"/>
      <c r="FMS38" s="456"/>
      <c r="FMT38" s="456"/>
      <c r="FMU38" s="456"/>
      <c r="FMV38" s="456"/>
      <c r="FMW38" s="271"/>
      <c r="FMX38" s="451"/>
      <c r="FMY38" s="454"/>
      <c r="FMZ38" s="451"/>
      <c r="FNA38" s="457"/>
      <c r="FNB38" s="271"/>
      <c r="FNC38" s="451"/>
      <c r="FND38" s="454"/>
      <c r="FNE38" s="451"/>
      <c r="FNF38" s="457"/>
      <c r="FNG38" s="451"/>
      <c r="FNH38" s="457"/>
      <c r="FNI38" s="457"/>
      <c r="FNJ38" s="457"/>
      <c r="FNK38" s="271"/>
      <c r="FNL38" s="271"/>
      <c r="FNM38" s="451"/>
      <c r="FNN38" s="454"/>
      <c r="FNO38" s="451"/>
      <c r="FNP38" s="454"/>
      <c r="FNQ38" s="458"/>
      <c r="FNR38" s="459"/>
      <c r="FNS38" s="460"/>
      <c r="FNT38" s="461"/>
      <c r="FNU38" s="462"/>
      <c r="FNV38" s="458"/>
      <c r="FNW38" s="451"/>
      <c r="FNX38" s="463"/>
      <c r="FNY38" s="451"/>
      <c r="FNZ38" s="451"/>
      <c r="FOA38" s="453"/>
      <c r="FOC38" s="449"/>
      <c r="FOD38" s="449"/>
      <c r="FOE38" s="449"/>
      <c r="FOF38" s="450"/>
      <c r="FOG38" s="451"/>
      <c r="FOH38" s="451"/>
      <c r="FOI38" s="451"/>
      <c r="FOJ38" s="449"/>
      <c r="FOK38" s="452"/>
      <c r="FOL38" s="453"/>
      <c r="FOM38" s="454"/>
      <c r="FON38" s="449"/>
      <c r="FOO38" s="453"/>
      <c r="FOP38" s="453"/>
      <c r="FOQ38" s="450"/>
      <c r="FOR38" s="454"/>
      <c r="FOS38" s="455"/>
      <c r="FOT38" s="453"/>
      <c r="FOU38" s="456"/>
      <c r="FOV38" s="453"/>
      <c r="FOW38" s="456"/>
      <c r="FOX38" s="454"/>
      <c r="FOY38" s="451"/>
      <c r="FOZ38" s="454"/>
      <c r="FPA38" s="450"/>
      <c r="FPB38" s="456"/>
      <c r="FPC38" s="456"/>
      <c r="FPD38" s="456"/>
      <c r="FPE38" s="456"/>
      <c r="FPF38" s="271"/>
      <c r="FPG38" s="451"/>
      <c r="FPH38" s="454"/>
      <c r="FPI38" s="451"/>
      <c r="FPJ38" s="457"/>
      <c r="FPK38" s="271"/>
      <c r="FPL38" s="451"/>
      <c r="FPM38" s="454"/>
      <c r="FPN38" s="451"/>
      <c r="FPO38" s="457"/>
      <c r="FPP38" s="451"/>
      <c r="FPQ38" s="457"/>
      <c r="FPR38" s="457"/>
      <c r="FPS38" s="457"/>
      <c r="FPT38" s="271"/>
      <c r="FPU38" s="271"/>
      <c r="FPV38" s="451"/>
      <c r="FPW38" s="454"/>
      <c r="FPX38" s="451"/>
      <c r="FPY38" s="454"/>
      <c r="FPZ38" s="458"/>
      <c r="FQA38" s="459"/>
      <c r="FQB38" s="460"/>
      <c r="FQC38" s="461"/>
      <c r="FQD38" s="462"/>
      <c r="FQE38" s="458"/>
      <c r="FQF38" s="451"/>
      <c r="FQG38" s="463"/>
      <c r="FQH38" s="451"/>
      <c r="FQI38" s="451"/>
      <c r="FQJ38" s="453"/>
      <c r="FQL38" s="449"/>
      <c r="FQM38" s="449"/>
      <c r="FQN38" s="449"/>
      <c r="FQO38" s="450"/>
      <c r="FQP38" s="451"/>
      <c r="FQQ38" s="451"/>
      <c r="FQR38" s="451"/>
      <c r="FQS38" s="449"/>
      <c r="FQT38" s="452"/>
      <c r="FQU38" s="453"/>
      <c r="FQV38" s="454"/>
      <c r="FQW38" s="449"/>
      <c r="FQX38" s="453"/>
      <c r="FQY38" s="453"/>
      <c r="FQZ38" s="450"/>
      <c r="FRA38" s="454"/>
      <c r="FRB38" s="455"/>
      <c r="FRC38" s="453"/>
      <c r="FRD38" s="456"/>
      <c r="FRE38" s="453"/>
      <c r="FRF38" s="456"/>
      <c r="FRG38" s="454"/>
      <c r="FRH38" s="451"/>
      <c r="FRI38" s="454"/>
      <c r="FRJ38" s="450"/>
      <c r="FRK38" s="456"/>
      <c r="FRL38" s="456"/>
      <c r="FRM38" s="456"/>
      <c r="FRN38" s="456"/>
      <c r="FRO38" s="271"/>
      <c r="FRP38" s="451"/>
      <c r="FRQ38" s="454"/>
      <c r="FRR38" s="451"/>
      <c r="FRS38" s="457"/>
      <c r="FRT38" s="271"/>
      <c r="FRU38" s="451"/>
      <c r="FRV38" s="454"/>
      <c r="FRW38" s="451"/>
      <c r="FRX38" s="457"/>
      <c r="FRY38" s="451"/>
      <c r="FRZ38" s="457"/>
      <c r="FSA38" s="457"/>
      <c r="FSB38" s="457"/>
      <c r="FSC38" s="271"/>
      <c r="FSD38" s="271"/>
      <c r="FSE38" s="451"/>
      <c r="FSF38" s="454"/>
      <c r="FSG38" s="451"/>
      <c r="FSH38" s="454"/>
      <c r="FSI38" s="458"/>
      <c r="FSJ38" s="459"/>
      <c r="FSK38" s="460"/>
      <c r="FSL38" s="461"/>
      <c r="FSM38" s="462"/>
      <c r="FSN38" s="458"/>
      <c r="FSO38" s="451"/>
      <c r="FSP38" s="463"/>
      <c r="FSQ38" s="451"/>
      <c r="FSR38" s="451"/>
      <c r="FSS38" s="453"/>
      <c r="FSU38" s="449"/>
      <c r="FSV38" s="449"/>
      <c r="FSW38" s="449"/>
      <c r="FSX38" s="450"/>
      <c r="FSY38" s="451"/>
      <c r="FSZ38" s="451"/>
      <c r="FTA38" s="451"/>
      <c r="FTB38" s="449"/>
      <c r="FTC38" s="452"/>
      <c r="FTD38" s="453"/>
      <c r="FTE38" s="454"/>
      <c r="FTF38" s="449"/>
      <c r="FTG38" s="453"/>
      <c r="FTH38" s="453"/>
      <c r="FTI38" s="450"/>
      <c r="FTJ38" s="454"/>
      <c r="FTK38" s="455"/>
      <c r="FTL38" s="453"/>
      <c r="FTM38" s="456"/>
      <c r="FTN38" s="453"/>
      <c r="FTO38" s="456"/>
      <c r="FTP38" s="454"/>
      <c r="FTQ38" s="451"/>
      <c r="FTR38" s="454"/>
      <c r="FTS38" s="450"/>
      <c r="FTT38" s="456"/>
      <c r="FTU38" s="456"/>
      <c r="FTV38" s="456"/>
      <c r="FTW38" s="456"/>
      <c r="FTX38" s="271"/>
      <c r="FTY38" s="451"/>
      <c r="FTZ38" s="454"/>
      <c r="FUA38" s="451"/>
      <c r="FUB38" s="457"/>
      <c r="FUC38" s="271"/>
      <c r="FUD38" s="451"/>
      <c r="FUE38" s="454"/>
      <c r="FUF38" s="451"/>
      <c r="FUG38" s="457"/>
      <c r="FUH38" s="451"/>
      <c r="FUI38" s="457"/>
      <c r="FUJ38" s="457"/>
      <c r="FUK38" s="457"/>
      <c r="FUL38" s="271"/>
      <c r="FUM38" s="271"/>
      <c r="FUN38" s="451"/>
      <c r="FUO38" s="454"/>
      <c r="FUP38" s="451"/>
      <c r="FUQ38" s="454"/>
      <c r="FUR38" s="458"/>
      <c r="FUS38" s="459"/>
      <c r="FUT38" s="460"/>
      <c r="FUU38" s="461"/>
      <c r="FUV38" s="462"/>
      <c r="FUW38" s="458"/>
      <c r="FUX38" s="451"/>
      <c r="FUY38" s="463"/>
      <c r="FUZ38" s="451"/>
      <c r="FVA38" s="451"/>
      <c r="FVB38" s="453"/>
      <c r="FVD38" s="449"/>
      <c r="FVE38" s="449"/>
      <c r="FVF38" s="449"/>
      <c r="FVG38" s="450"/>
      <c r="FVH38" s="451"/>
      <c r="FVI38" s="451"/>
      <c r="FVJ38" s="451"/>
      <c r="FVK38" s="449"/>
      <c r="FVL38" s="452"/>
      <c r="FVM38" s="453"/>
      <c r="FVN38" s="454"/>
      <c r="FVO38" s="449"/>
      <c r="FVP38" s="453"/>
      <c r="FVQ38" s="453"/>
      <c r="FVR38" s="450"/>
      <c r="FVS38" s="454"/>
      <c r="FVT38" s="455"/>
      <c r="FVU38" s="453"/>
      <c r="FVV38" s="456"/>
      <c r="FVW38" s="453"/>
      <c r="FVX38" s="456"/>
      <c r="FVY38" s="454"/>
      <c r="FVZ38" s="451"/>
      <c r="FWA38" s="454"/>
      <c r="FWB38" s="450"/>
      <c r="FWC38" s="456"/>
      <c r="FWD38" s="456"/>
      <c r="FWE38" s="456"/>
      <c r="FWF38" s="456"/>
      <c r="FWG38" s="271"/>
      <c r="FWH38" s="451"/>
      <c r="FWI38" s="454"/>
      <c r="FWJ38" s="451"/>
      <c r="FWK38" s="457"/>
      <c r="FWL38" s="271"/>
      <c r="FWM38" s="451"/>
      <c r="FWN38" s="454"/>
      <c r="FWO38" s="451"/>
      <c r="FWP38" s="457"/>
      <c r="FWQ38" s="451"/>
      <c r="FWR38" s="457"/>
      <c r="FWS38" s="457"/>
      <c r="FWT38" s="457"/>
      <c r="FWU38" s="271"/>
      <c r="FWV38" s="271"/>
      <c r="FWW38" s="451"/>
      <c r="FWX38" s="454"/>
      <c r="FWY38" s="451"/>
      <c r="FWZ38" s="454"/>
      <c r="FXA38" s="458"/>
      <c r="FXB38" s="459"/>
      <c r="FXC38" s="460"/>
      <c r="FXD38" s="461"/>
      <c r="FXE38" s="462"/>
      <c r="FXF38" s="458"/>
      <c r="FXG38" s="451"/>
      <c r="FXH38" s="463"/>
      <c r="FXI38" s="451"/>
      <c r="FXJ38" s="451"/>
      <c r="FXK38" s="453"/>
      <c r="FXM38" s="449"/>
      <c r="FXN38" s="449"/>
      <c r="FXO38" s="449"/>
      <c r="FXP38" s="450"/>
      <c r="FXQ38" s="451"/>
      <c r="FXR38" s="451"/>
      <c r="FXS38" s="451"/>
      <c r="FXT38" s="449"/>
      <c r="FXU38" s="452"/>
      <c r="FXV38" s="453"/>
      <c r="FXW38" s="454"/>
      <c r="FXX38" s="449"/>
      <c r="FXY38" s="453"/>
      <c r="FXZ38" s="453"/>
      <c r="FYA38" s="450"/>
      <c r="FYB38" s="454"/>
      <c r="FYC38" s="455"/>
      <c r="FYD38" s="453"/>
      <c r="FYE38" s="456"/>
      <c r="FYF38" s="453"/>
      <c r="FYG38" s="456"/>
      <c r="FYH38" s="454"/>
      <c r="FYI38" s="451"/>
      <c r="FYJ38" s="454"/>
      <c r="FYK38" s="450"/>
      <c r="FYL38" s="456"/>
      <c r="FYM38" s="456"/>
      <c r="FYN38" s="456"/>
      <c r="FYO38" s="456"/>
      <c r="FYP38" s="271"/>
      <c r="FYQ38" s="451"/>
      <c r="FYR38" s="454"/>
      <c r="FYS38" s="451"/>
      <c r="FYT38" s="457"/>
      <c r="FYU38" s="271"/>
      <c r="FYV38" s="451"/>
      <c r="FYW38" s="454"/>
      <c r="FYX38" s="451"/>
      <c r="FYY38" s="457"/>
      <c r="FYZ38" s="451"/>
      <c r="FZA38" s="457"/>
      <c r="FZB38" s="457"/>
      <c r="FZC38" s="457"/>
      <c r="FZD38" s="271"/>
      <c r="FZE38" s="271"/>
      <c r="FZF38" s="451"/>
      <c r="FZG38" s="454"/>
      <c r="FZH38" s="451"/>
      <c r="FZI38" s="454"/>
      <c r="FZJ38" s="458"/>
      <c r="FZK38" s="459"/>
      <c r="FZL38" s="460"/>
      <c r="FZM38" s="461"/>
      <c r="FZN38" s="462"/>
      <c r="FZO38" s="458"/>
      <c r="FZP38" s="451"/>
      <c r="FZQ38" s="463"/>
      <c r="FZR38" s="451"/>
      <c r="FZS38" s="451"/>
      <c r="FZT38" s="453"/>
      <c r="FZV38" s="449"/>
      <c r="FZW38" s="449"/>
      <c r="FZX38" s="449"/>
      <c r="FZY38" s="450"/>
      <c r="FZZ38" s="451"/>
      <c r="GAA38" s="451"/>
      <c r="GAB38" s="451"/>
      <c r="GAC38" s="449"/>
      <c r="GAD38" s="452"/>
      <c r="GAE38" s="453"/>
      <c r="GAF38" s="454"/>
      <c r="GAG38" s="449"/>
      <c r="GAH38" s="453"/>
      <c r="GAI38" s="453"/>
      <c r="GAJ38" s="450"/>
      <c r="GAK38" s="454"/>
      <c r="GAL38" s="455"/>
      <c r="GAM38" s="453"/>
      <c r="GAN38" s="456"/>
      <c r="GAO38" s="453"/>
      <c r="GAP38" s="456"/>
      <c r="GAQ38" s="454"/>
      <c r="GAR38" s="451"/>
      <c r="GAS38" s="454"/>
      <c r="GAT38" s="450"/>
      <c r="GAU38" s="456"/>
      <c r="GAV38" s="456"/>
      <c r="GAW38" s="456"/>
      <c r="GAX38" s="456"/>
      <c r="GAY38" s="271"/>
      <c r="GAZ38" s="451"/>
      <c r="GBA38" s="454"/>
      <c r="GBB38" s="451"/>
      <c r="GBC38" s="457"/>
      <c r="GBD38" s="271"/>
      <c r="GBE38" s="451"/>
      <c r="GBF38" s="454"/>
      <c r="GBG38" s="451"/>
      <c r="GBH38" s="457"/>
      <c r="GBI38" s="451"/>
      <c r="GBJ38" s="457"/>
      <c r="GBK38" s="457"/>
      <c r="GBL38" s="457"/>
      <c r="GBM38" s="271"/>
      <c r="GBN38" s="271"/>
      <c r="GBO38" s="451"/>
      <c r="GBP38" s="454"/>
      <c r="GBQ38" s="451"/>
      <c r="GBR38" s="454"/>
      <c r="GBS38" s="458"/>
      <c r="GBT38" s="459"/>
      <c r="GBU38" s="460"/>
      <c r="GBV38" s="461"/>
      <c r="GBW38" s="462"/>
      <c r="GBX38" s="458"/>
      <c r="GBY38" s="451"/>
      <c r="GBZ38" s="463"/>
      <c r="GCA38" s="451"/>
      <c r="GCB38" s="451"/>
      <c r="GCC38" s="453"/>
      <c r="GCE38" s="449"/>
      <c r="GCF38" s="449"/>
      <c r="GCG38" s="449"/>
      <c r="GCH38" s="450"/>
      <c r="GCI38" s="451"/>
      <c r="GCJ38" s="451"/>
      <c r="GCK38" s="451"/>
      <c r="GCL38" s="449"/>
      <c r="GCM38" s="452"/>
      <c r="GCN38" s="453"/>
      <c r="GCO38" s="454"/>
      <c r="GCP38" s="449"/>
      <c r="GCQ38" s="453"/>
      <c r="GCR38" s="453"/>
      <c r="GCS38" s="450"/>
      <c r="GCT38" s="454"/>
      <c r="GCU38" s="455"/>
      <c r="GCV38" s="453"/>
      <c r="GCW38" s="456"/>
      <c r="GCX38" s="453"/>
      <c r="GCY38" s="456"/>
      <c r="GCZ38" s="454"/>
      <c r="GDA38" s="451"/>
      <c r="GDB38" s="454"/>
      <c r="GDC38" s="450"/>
      <c r="GDD38" s="456"/>
      <c r="GDE38" s="456"/>
      <c r="GDF38" s="456"/>
      <c r="GDG38" s="456"/>
      <c r="GDH38" s="271"/>
      <c r="GDI38" s="451"/>
      <c r="GDJ38" s="454"/>
      <c r="GDK38" s="451"/>
      <c r="GDL38" s="457"/>
      <c r="GDM38" s="271"/>
      <c r="GDN38" s="451"/>
      <c r="GDO38" s="454"/>
      <c r="GDP38" s="451"/>
      <c r="GDQ38" s="457"/>
      <c r="GDR38" s="451"/>
      <c r="GDS38" s="457"/>
      <c r="GDT38" s="457"/>
      <c r="GDU38" s="457"/>
      <c r="GDV38" s="271"/>
      <c r="GDW38" s="271"/>
      <c r="GDX38" s="451"/>
      <c r="GDY38" s="454"/>
      <c r="GDZ38" s="451"/>
      <c r="GEA38" s="454"/>
      <c r="GEB38" s="458"/>
      <c r="GEC38" s="459"/>
      <c r="GED38" s="460"/>
      <c r="GEE38" s="461"/>
      <c r="GEF38" s="462"/>
      <c r="GEG38" s="458"/>
      <c r="GEH38" s="451"/>
      <c r="GEI38" s="463"/>
      <c r="GEJ38" s="451"/>
      <c r="GEK38" s="451"/>
      <c r="GEL38" s="453"/>
      <c r="GEN38" s="449"/>
      <c r="GEO38" s="449"/>
      <c r="GEP38" s="449"/>
      <c r="GEQ38" s="450"/>
      <c r="GER38" s="451"/>
      <c r="GES38" s="451"/>
      <c r="GET38" s="451"/>
      <c r="GEU38" s="449"/>
      <c r="GEV38" s="452"/>
      <c r="GEW38" s="453"/>
      <c r="GEX38" s="454"/>
      <c r="GEY38" s="449"/>
      <c r="GEZ38" s="453"/>
      <c r="GFA38" s="453"/>
      <c r="GFB38" s="450"/>
      <c r="GFC38" s="454"/>
      <c r="GFD38" s="455"/>
      <c r="GFE38" s="453"/>
      <c r="GFF38" s="456"/>
      <c r="GFG38" s="453"/>
      <c r="GFH38" s="456"/>
      <c r="GFI38" s="454"/>
      <c r="GFJ38" s="451"/>
      <c r="GFK38" s="454"/>
      <c r="GFL38" s="450"/>
      <c r="GFM38" s="456"/>
      <c r="GFN38" s="456"/>
      <c r="GFO38" s="456"/>
      <c r="GFP38" s="456"/>
      <c r="GFQ38" s="271"/>
      <c r="GFR38" s="451"/>
      <c r="GFS38" s="454"/>
      <c r="GFT38" s="451"/>
      <c r="GFU38" s="457"/>
      <c r="GFV38" s="271"/>
      <c r="GFW38" s="451"/>
      <c r="GFX38" s="454"/>
      <c r="GFY38" s="451"/>
      <c r="GFZ38" s="457"/>
      <c r="GGA38" s="451"/>
      <c r="GGB38" s="457"/>
      <c r="GGC38" s="457"/>
      <c r="GGD38" s="457"/>
      <c r="GGE38" s="271"/>
      <c r="GGF38" s="271"/>
      <c r="GGG38" s="451"/>
      <c r="GGH38" s="454"/>
      <c r="GGI38" s="451"/>
      <c r="GGJ38" s="454"/>
      <c r="GGK38" s="458"/>
      <c r="GGL38" s="459"/>
      <c r="GGM38" s="460"/>
      <c r="GGN38" s="461"/>
      <c r="GGO38" s="462"/>
      <c r="GGP38" s="458"/>
      <c r="GGQ38" s="451"/>
      <c r="GGR38" s="463"/>
      <c r="GGS38" s="451"/>
      <c r="GGT38" s="451"/>
      <c r="GGU38" s="453"/>
      <c r="GGW38" s="449"/>
      <c r="GGX38" s="449"/>
      <c r="GGY38" s="449"/>
      <c r="GGZ38" s="450"/>
      <c r="GHA38" s="451"/>
      <c r="GHB38" s="451"/>
      <c r="GHC38" s="451"/>
      <c r="GHD38" s="449"/>
      <c r="GHE38" s="452"/>
      <c r="GHF38" s="453"/>
      <c r="GHG38" s="454"/>
      <c r="GHH38" s="449"/>
      <c r="GHI38" s="453"/>
      <c r="GHJ38" s="453"/>
      <c r="GHK38" s="450"/>
      <c r="GHL38" s="454"/>
      <c r="GHM38" s="455"/>
      <c r="GHN38" s="453"/>
      <c r="GHO38" s="456"/>
      <c r="GHP38" s="453"/>
      <c r="GHQ38" s="456"/>
      <c r="GHR38" s="454"/>
      <c r="GHS38" s="451"/>
      <c r="GHT38" s="454"/>
      <c r="GHU38" s="450"/>
      <c r="GHV38" s="456"/>
      <c r="GHW38" s="456"/>
      <c r="GHX38" s="456"/>
      <c r="GHY38" s="456"/>
      <c r="GHZ38" s="271"/>
      <c r="GIA38" s="451"/>
      <c r="GIB38" s="454"/>
      <c r="GIC38" s="451"/>
      <c r="GID38" s="457"/>
      <c r="GIE38" s="271"/>
      <c r="GIF38" s="451"/>
      <c r="GIG38" s="454"/>
      <c r="GIH38" s="451"/>
      <c r="GII38" s="457"/>
      <c r="GIJ38" s="451"/>
      <c r="GIK38" s="457"/>
      <c r="GIL38" s="457"/>
      <c r="GIM38" s="457"/>
      <c r="GIN38" s="271"/>
      <c r="GIO38" s="271"/>
      <c r="GIP38" s="451"/>
      <c r="GIQ38" s="454"/>
      <c r="GIR38" s="451"/>
      <c r="GIS38" s="454"/>
      <c r="GIT38" s="458"/>
      <c r="GIU38" s="459"/>
      <c r="GIV38" s="460"/>
      <c r="GIW38" s="461"/>
      <c r="GIX38" s="462"/>
      <c r="GIY38" s="458"/>
      <c r="GIZ38" s="451"/>
      <c r="GJA38" s="463"/>
      <c r="GJB38" s="451"/>
      <c r="GJC38" s="451"/>
      <c r="GJD38" s="453"/>
      <c r="GJF38" s="449"/>
      <c r="GJG38" s="449"/>
      <c r="GJH38" s="449"/>
      <c r="GJI38" s="450"/>
      <c r="GJJ38" s="451"/>
      <c r="GJK38" s="451"/>
      <c r="GJL38" s="451"/>
      <c r="GJM38" s="449"/>
      <c r="GJN38" s="452"/>
      <c r="GJO38" s="453"/>
      <c r="GJP38" s="454"/>
      <c r="GJQ38" s="449"/>
      <c r="GJR38" s="453"/>
      <c r="GJS38" s="453"/>
      <c r="GJT38" s="450"/>
      <c r="GJU38" s="454"/>
      <c r="GJV38" s="455"/>
      <c r="GJW38" s="453"/>
      <c r="GJX38" s="456"/>
      <c r="GJY38" s="453"/>
      <c r="GJZ38" s="456"/>
      <c r="GKA38" s="454"/>
      <c r="GKB38" s="451"/>
      <c r="GKC38" s="454"/>
      <c r="GKD38" s="450"/>
      <c r="GKE38" s="456"/>
      <c r="GKF38" s="456"/>
      <c r="GKG38" s="456"/>
      <c r="GKH38" s="456"/>
      <c r="GKI38" s="271"/>
      <c r="GKJ38" s="451"/>
      <c r="GKK38" s="454"/>
      <c r="GKL38" s="451"/>
      <c r="GKM38" s="457"/>
      <c r="GKN38" s="271"/>
      <c r="GKO38" s="451"/>
      <c r="GKP38" s="454"/>
      <c r="GKQ38" s="451"/>
      <c r="GKR38" s="457"/>
      <c r="GKS38" s="451"/>
      <c r="GKT38" s="457"/>
      <c r="GKU38" s="457"/>
      <c r="GKV38" s="457"/>
      <c r="GKW38" s="271"/>
      <c r="GKX38" s="271"/>
      <c r="GKY38" s="451"/>
      <c r="GKZ38" s="454"/>
      <c r="GLA38" s="451"/>
      <c r="GLB38" s="454"/>
      <c r="GLC38" s="458"/>
      <c r="GLD38" s="459"/>
      <c r="GLE38" s="460"/>
      <c r="GLF38" s="461"/>
      <c r="GLG38" s="462"/>
      <c r="GLH38" s="458"/>
      <c r="GLI38" s="451"/>
      <c r="GLJ38" s="463"/>
      <c r="GLK38" s="451"/>
      <c r="GLL38" s="451"/>
      <c r="GLM38" s="453"/>
      <c r="GLO38" s="449"/>
      <c r="GLP38" s="449"/>
      <c r="GLQ38" s="449"/>
      <c r="GLR38" s="450"/>
      <c r="GLS38" s="451"/>
      <c r="GLT38" s="451"/>
      <c r="GLU38" s="451"/>
      <c r="GLV38" s="449"/>
      <c r="GLW38" s="452"/>
      <c r="GLX38" s="453"/>
      <c r="GLY38" s="454"/>
      <c r="GLZ38" s="449"/>
      <c r="GMA38" s="453"/>
      <c r="GMB38" s="453"/>
      <c r="GMC38" s="450"/>
      <c r="GMD38" s="454"/>
      <c r="GME38" s="455"/>
      <c r="GMF38" s="453"/>
      <c r="GMG38" s="456"/>
      <c r="GMH38" s="453"/>
      <c r="GMI38" s="456"/>
      <c r="GMJ38" s="454"/>
      <c r="GMK38" s="451"/>
      <c r="GML38" s="454"/>
      <c r="GMM38" s="450"/>
      <c r="GMN38" s="456"/>
      <c r="GMO38" s="456"/>
      <c r="GMP38" s="456"/>
      <c r="GMQ38" s="456"/>
      <c r="GMR38" s="271"/>
      <c r="GMS38" s="451"/>
      <c r="GMT38" s="454"/>
      <c r="GMU38" s="451"/>
      <c r="GMV38" s="457"/>
      <c r="GMW38" s="271"/>
      <c r="GMX38" s="451"/>
      <c r="GMY38" s="454"/>
      <c r="GMZ38" s="451"/>
      <c r="GNA38" s="457"/>
      <c r="GNB38" s="451"/>
      <c r="GNC38" s="457"/>
      <c r="GND38" s="457"/>
      <c r="GNE38" s="457"/>
      <c r="GNF38" s="271"/>
      <c r="GNG38" s="271"/>
      <c r="GNH38" s="451"/>
      <c r="GNI38" s="454"/>
      <c r="GNJ38" s="451"/>
      <c r="GNK38" s="454"/>
      <c r="GNL38" s="458"/>
      <c r="GNM38" s="459"/>
      <c r="GNN38" s="460"/>
      <c r="GNO38" s="461"/>
      <c r="GNP38" s="462"/>
      <c r="GNQ38" s="458"/>
      <c r="GNR38" s="451"/>
      <c r="GNS38" s="463"/>
      <c r="GNT38" s="451"/>
      <c r="GNU38" s="451"/>
      <c r="GNV38" s="453"/>
      <c r="GNX38" s="449"/>
      <c r="GNY38" s="449"/>
      <c r="GNZ38" s="449"/>
      <c r="GOA38" s="450"/>
      <c r="GOB38" s="451"/>
      <c r="GOC38" s="451"/>
      <c r="GOD38" s="451"/>
      <c r="GOE38" s="449"/>
      <c r="GOF38" s="452"/>
      <c r="GOG38" s="453"/>
      <c r="GOH38" s="454"/>
      <c r="GOI38" s="449"/>
      <c r="GOJ38" s="453"/>
      <c r="GOK38" s="453"/>
      <c r="GOL38" s="450"/>
      <c r="GOM38" s="454"/>
      <c r="GON38" s="455"/>
      <c r="GOO38" s="453"/>
      <c r="GOP38" s="456"/>
      <c r="GOQ38" s="453"/>
      <c r="GOR38" s="456"/>
      <c r="GOS38" s="454"/>
      <c r="GOT38" s="451"/>
      <c r="GOU38" s="454"/>
      <c r="GOV38" s="450"/>
      <c r="GOW38" s="456"/>
      <c r="GOX38" s="456"/>
      <c r="GOY38" s="456"/>
      <c r="GOZ38" s="456"/>
      <c r="GPA38" s="271"/>
      <c r="GPB38" s="451"/>
      <c r="GPC38" s="454"/>
      <c r="GPD38" s="451"/>
      <c r="GPE38" s="457"/>
      <c r="GPF38" s="271"/>
      <c r="GPG38" s="451"/>
      <c r="GPH38" s="454"/>
      <c r="GPI38" s="451"/>
      <c r="GPJ38" s="457"/>
      <c r="GPK38" s="451"/>
      <c r="GPL38" s="457"/>
      <c r="GPM38" s="457"/>
      <c r="GPN38" s="457"/>
      <c r="GPO38" s="271"/>
      <c r="GPP38" s="271"/>
      <c r="GPQ38" s="451"/>
      <c r="GPR38" s="454"/>
      <c r="GPS38" s="451"/>
      <c r="GPT38" s="454"/>
      <c r="GPU38" s="458"/>
      <c r="GPV38" s="459"/>
      <c r="GPW38" s="460"/>
      <c r="GPX38" s="461"/>
      <c r="GPY38" s="462"/>
      <c r="GPZ38" s="458"/>
      <c r="GQA38" s="451"/>
      <c r="GQB38" s="463"/>
      <c r="GQC38" s="451"/>
      <c r="GQD38" s="451"/>
      <c r="GQE38" s="453"/>
      <c r="GQG38" s="449"/>
      <c r="GQH38" s="449"/>
      <c r="GQI38" s="449"/>
      <c r="GQJ38" s="450"/>
      <c r="GQK38" s="451"/>
      <c r="GQL38" s="451"/>
      <c r="GQM38" s="451"/>
      <c r="GQN38" s="449"/>
      <c r="GQO38" s="452"/>
      <c r="GQP38" s="453"/>
      <c r="GQQ38" s="454"/>
      <c r="GQR38" s="449"/>
      <c r="GQS38" s="453"/>
      <c r="GQT38" s="453"/>
      <c r="GQU38" s="450"/>
      <c r="GQV38" s="454"/>
      <c r="GQW38" s="455"/>
      <c r="GQX38" s="453"/>
      <c r="GQY38" s="456"/>
      <c r="GQZ38" s="453"/>
      <c r="GRA38" s="456"/>
      <c r="GRB38" s="454"/>
      <c r="GRC38" s="451"/>
      <c r="GRD38" s="454"/>
      <c r="GRE38" s="450"/>
      <c r="GRF38" s="456"/>
      <c r="GRG38" s="456"/>
      <c r="GRH38" s="456"/>
      <c r="GRI38" s="456"/>
      <c r="GRJ38" s="271"/>
      <c r="GRK38" s="451"/>
      <c r="GRL38" s="454"/>
      <c r="GRM38" s="451"/>
      <c r="GRN38" s="457"/>
      <c r="GRO38" s="271"/>
      <c r="GRP38" s="451"/>
      <c r="GRQ38" s="454"/>
      <c r="GRR38" s="451"/>
      <c r="GRS38" s="457"/>
      <c r="GRT38" s="451"/>
      <c r="GRU38" s="457"/>
      <c r="GRV38" s="457"/>
      <c r="GRW38" s="457"/>
      <c r="GRX38" s="271"/>
      <c r="GRY38" s="271"/>
      <c r="GRZ38" s="451"/>
      <c r="GSA38" s="454"/>
      <c r="GSB38" s="451"/>
      <c r="GSC38" s="454"/>
      <c r="GSD38" s="458"/>
      <c r="GSE38" s="459"/>
      <c r="GSF38" s="460"/>
      <c r="GSG38" s="461"/>
      <c r="GSH38" s="462"/>
      <c r="GSI38" s="458"/>
      <c r="GSJ38" s="451"/>
      <c r="GSK38" s="463"/>
      <c r="GSL38" s="451"/>
      <c r="GSM38" s="451"/>
      <c r="GSN38" s="453"/>
      <c r="GSP38" s="449"/>
      <c r="GSQ38" s="449"/>
      <c r="GSR38" s="449"/>
      <c r="GSS38" s="450"/>
      <c r="GST38" s="451"/>
      <c r="GSU38" s="451"/>
      <c r="GSV38" s="451"/>
      <c r="GSW38" s="449"/>
      <c r="GSX38" s="452"/>
      <c r="GSY38" s="453"/>
      <c r="GSZ38" s="454"/>
      <c r="GTA38" s="449"/>
      <c r="GTB38" s="453"/>
      <c r="GTC38" s="453"/>
      <c r="GTD38" s="450"/>
      <c r="GTE38" s="454"/>
      <c r="GTF38" s="455"/>
      <c r="GTG38" s="453"/>
      <c r="GTH38" s="456"/>
      <c r="GTI38" s="453"/>
      <c r="GTJ38" s="456"/>
      <c r="GTK38" s="454"/>
      <c r="GTL38" s="451"/>
      <c r="GTM38" s="454"/>
      <c r="GTN38" s="450"/>
      <c r="GTO38" s="456"/>
      <c r="GTP38" s="456"/>
      <c r="GTQ38" s="456"/>
      <c r="GTR38" s="456"/>
      <c r="GTS38" s="271"/>
      <c r="GTT38" s="451"/>
      <c r="GTU38" s="454"/>
      <c r="GTV38" s="451"/>
      <c r="GTW38" s="457"/>
      <c r="GTX38" s="271"/>
      <c r="GTY38" s="451"/>
      <c r="GTZ38" s="454"/>
      <c r="GUA38" s="451"/>
      <c r="GUB38" s="457"/>
      <c r="GUC38" s="451"/>
      <c r="GUD38" s="457"/>
      <c r="GUE38" s="457"/>
      <c r="GUF38" s="457"/>
      <c r="GUG38" s="271"/>
      <c r="GUH38" s="271"/>
      <c r="GUI38" s="451"/>
      <c r="GUJ38" s="454"/>
      <c r="GUK38" s="451"/>
      <c r="GUL38" s="454"/>
      <c r="GUM38" s="458"/>
      <c r="GUN38" s="459"/>
      <c r="GUO38" s="460"/>
      <c r="GUP38" s="461"/>
      <c r="GUQ38" s="462"/>
      <c r="GUR38" s="458"/>
      <c r="GUS38" s="451"/>
      <c r="GUT38" s="463"/>
      <c r="GUU38" s="451"/>
      <c r="GUV38" s="451"/>
      <c r="GUW38" s="453"/>
      <c r="GUY38" s="449"/>
      <c r="GUZ38" s="449"/>
      <c r="GVA38" s="449"/>
      <c r="GVB38" s="450"/>
      <c r="GVC38" s="451"/>
      <c r="GVD38" s="451"/>
      <c r="GVE38" s="451"/>
      <c r="GVF38" s="449"/>
      <c r="GVG38" s="452"/>
      <c r="GVH38" s="453"/>
      <c r="GVI38" s="454"/>
      <c r="GVJ38" s="449"/>
      <c r="GVK38" s="453"/>
      <c r="GVL38" s="453"/>
      <c r="GVM38" s="450"/>
      <c r="GVN38" s="454"/>
      <c r="GVO38" s="455"/>
      <c r="GVP38" s="453"/>
      <c r="GVQ38" s="456"/>
      <c r="GVR38" s="453"/>
      <c r="GVS38" s="456"/>
      <c r="GVT38" s="454"/>
      <c r="GVU38" s="451"/>
      <c r="GVV38" s="454"/>
      <c r="GVW38" s="450"/>
      <c r="GVX38" s="456"/>
      <c r="GVY38" s="456"/>
      <c r="GVZ38" s="456"/>
      <c r="GWA38" s="456"/>
      <c r="GWB38" s="271"/>
      <c r="GWC38" s="451"/>
      <c r="GWD38" s="454"/>
      <c r="GWE38" s="451"/>
      <c r="GWF38" s="457"/>
      <c r="GWG38" s="271"/>
      <c r="GWH38" s="451"/>
      <c r="GWI38" s="454"/>
      <c r="GWJ38" s="451"/>
      <c r="GWK38" s="457"/>
      <c r="GWL38" s="451"/>
      <c r="GWM38" s="457"/>
      <c r="GWN38" s="457"/>
      <c r="GWO38" s="457"/>
      <c r="GWP38" s="271"/>
      <c r="GWQ38" s="271"/>
      <c r="GWR38" s="451"/>
      <c r="GWS38" s="454"/>
      <c r="GWT38" s="451"/>
      <c r="GWU38" s="454"/>
      <c r="GWV38" s="458"/>
      <c r="GWW38" s="459"/>
      <c r="GWX38" s="460"/>
      <c r="GWY38" s="461"/>
      <c r="GWZ38" s="462"/>
      <c r="GXA38" s="458"/>
      <c r="GXB38" s="451"/>
      <c r="GXC38" s="463"/>
      <c r="GXD38" s="451"/>
      <c r="GXE38" s="451"/>
      <c r="GXF38" s="453"/>
      <c r="GXH38" s="449"/>
      <c r="GXI38" s="449"/>
      <c r="GXJ38" s="449"/>
      <c r="GXK38" s="450"/>
      <c r="GXL38" s="451"/>
      <c r="GXM38" s="451"/>
      <c r="GXN38" s="451"/>
      <c r="GXO38" s="449"/>
      <c r="GXP38" s="452"/>
      <c r="GXQ38" s="453"/>
      <c r="GXR38" s="454"/>
      <c r="GXS38" s="449"/>
      <c r="GXT38" s="453"/>
      <c r="GXU38" s="453"/>
      <c r="GXV38" s="450"/>
      <c r="GXW38" s="454"/>
      <c r="GXX38" s="455"/>
      <c r="GXY38" s="453"/>
      <c r="GXZ38" s="456"/>
      <c r="GYA38" s="453"/>
      <c r="GYB38" s="456"/>
      <c r="GYC38" s="454"/>
      <c r="GYD38" s="451"/>
      <c r="GYE38" s="454"/>
      <c r="GYF38" s="450"/>
      <c r="GYG38" s="456"/>
      <c r="GYH38" s="456"/>
      <c r="GYI38" s="456"/>
      <c r="GYJ38" s="456"/>
      <c r="GYK38" s="271"/>
      <c r="GYL38" s="451"/>
      <c r="GYM38" s="454"/>
      <c r="GYN38" s="451"/>
      <c r="GYO38" s="457"/>
      <c r="GYP38" s="271"/>
      <c r="GYQ38" s="451"/>
      <c r="GYR38" s="454"/>
      <c r="GYS38" s="451"/>
      <c r="GYT38" s="457"/>
      <c r="GYU38" s="451"/>
      <c r="GYV38" s="457"/>
      <c r="GYW38" s="457"/>
      <c r="GYX38" s="457"/>
      <c r="GYY38" s="271"/>
      <c r="GYZ38" s="271"/>
      <c r="GZA38" s="451"/>
      <c r="GZB38" s="454"/>
      <c r="GZC38" s="451"/>
      <c r="GZD38" s="454"/>
      <c r="GZE38" s="458"/>
      <c r="GZF38" s="459"/>
      <c r="GZG38" s="460"/>
      <c r="GZH38" s="461"/>
      <c r="GZI38" s="462"/>
      <c r="GZJ38" s="458"/>
      <c r="GZK38" s="451"/>
      <c r="GZL38" s="463"/>
      <c r="GZM38" s="451"/>
      <c r="GZN38" s="451"/>
      <c r="GZO38" s="453"/>
      <c r="GZQ38" s="449"/>
      <c r="GZR38" s="449"/>
      <c r="GZS38" s="449"/>
      <c r="GZT38" s="450"/>
      <c r="GZU38" s="451"/>
      <c r="GZV38" s="451"/>
      <c r="GZW38" s="451"/>
      <c r="GZX38" s="449"/>
      <c r="GZY38" s="452"/>
      <c r="GZZ38" s="453"/>
      <c r="HAA38" s="454"/>
      <c r="HAB38" s="449"/>
      <c r="HAC38" s="453"/>
      <c r="HAD38" s="453"/>
      <c r="HAE38" s="450"/>
      <c r="HAF38" s="454"/>
      <c r="HAG38" s="455"/>
      <c r="HAH38" s="453"/>
      <c r="HAI38" s="456"/>
      <c r="HAJ38" s="453"/>
      <c r="HAK38" s="456"/>
      <c r="HAL38" s="454"/>
      <c r="HAM38" s="451"/>
      <c r="HAN38" s="454"/>
      <c r="HAO38" s="450"/>
      <c r="HAP38" s="456"/>
      <c r="HAQ38" s="456"/>
      <c r="HAR38" s="456"/>
      <c r="HAS38" s="456"/>
      <c r="HAT38" s="271"/>
      <c r="HAU38" s="451"/>
      <c r="HAV38" s="454"/>
      <c r="HAW38" s="451"/>
      <c r="HAX38" s="457"/>
      <c r="HAY38" s="271"/>
      <c r="HAZ38" s="451"/>
      <c r="HBA38" s="454"/>
      <c r="HBB38" s="451"/>
      <c r="HBC38" s="457"/>
      <c r="HBD38" s="451"/>
      <c r="HBE38" s="457"/>
      <c r="HBF38" s="457"/>
      <c r="HBG38" s="457"/>
      <c r="HBH38" s="271"/>
      <c r="HBI38" s="271"/>
      <c r="HBJ38" s="451"/>
      <c r="HBK38" s="454"/>
      <c r="HBL38" s="451"/>
      <c r="HBM38" s="454"/>
      <c r="HBN38" s="458"/>
      <c r="HBO38" s="459"/>
      <c r="HBP38" s="460"/>
      <c r="HBQ38" s="461"/>
      <c r="HBR38" s="462"/>
      <c r="HBS38" s="458"/>
      <c r="HBT38" s="451"/>
      <c r="HBU38" s="463"/>
      <c r="HBV38" s="451"/>
      <c r="HBW38" s="451"/>
      <c r="HBX38" s="453"/>
      <c r="HBZ38" s="449"/>
      <c r="HCA38" s="449"/>
      <c r="HCB38" s="449"/>
      <c r="HCC38" s="450"/>
      <c r="HCD38" s="451"/>
      <c r="HCE38" s="451"/>
      <c r="HCF38" s="451"/>
      <c r="HCG38" s="449"/>
      <c r="HCH38" s="452"/>
      <c r="HCI38" s="453"/>
      <c r="HCJ38" s="454"/>
      <c r="HCK38" s="449"/>
      <c r="HCL38" s="453"/>
      <c r="HCM38" s="453"/>
      <c r="HCN38" s="450"/>
      <c r="HCO38" s="454"/>
      <c r="HCP38" s="455"/>
      <c r="HCQ38" s="453"/>
      <c r="HCR38" s="456"/>
      <c r="HCS38" s="453"/>
      <c r="HCT38" s="456"/>
      <c r="HCU38" s="454"/>
      <c r="HCV38" s="451"/>
      <c r="HCW38" s="454"/>
      <c r="HCX38" s="450"/>
      <c r="HCY38" s="456"/>
      <c r="HCZ38" s="456"/>
      <c r="HDA38" s="456"/>
      <c r="HDB38" s="456"/>
      <c r="HDC38" s="271"/>
      <c r="HDD38" s="451"/>
      <c r="HDE38" s="454"/>
      <c r="HDF38" s="451"/>
      <c r="HDG38" s="457"/>
      <c r="HDH38" s="271"/>
      <c r="HDI38" s="451"/>
      <c r="HDJ38" s="454"/>
      <c r="HDK38" s="451"/>
      <c r="HDL38" s="457"/>
      <c r="HDM38" s="451"/>
      <c r="HDN38" s="457"/>
      <c r="HDO38" s="457"/>
      <c r="HDP38" s="457"/>
      <c r="HDQ38" s="271"/>
      <c r="HDR38" s="271"/>
      <c r="HDS38" s="451"/>
      <c r="HDT38" s="454"/>
      <c r="HDU38" s="451"/>
      <c r="HDV38" s="454"/>
      <c r="HDW38" s="458"/>
      <c r="HDX38" s="459"/>
      <c r="HDY38" s="460"/>
      <c r="HDZ38" s="461"/>
      <c r="HEA38" s="462"/>
      <c r="HEB38" s="458"/>
      <c r="HEC38" s="451"/>
      <c r="HED38" s="463"/>
      <c r="HEE38" s="451"/>
      <c r="HEF38" s="451"/>
      <c r="HEG38" s="453"/>
      <c r="HEI38" s="449"/>
      <c r="HEJ38" s="449"/>
      <c r="HEK38" s="449"/>
      <c r="HEL38" s="450"/>
      <c r="HEM38" s="451"/>
      <c r="HEN38" s="451"/>
      <c r="HEO38" s="451"/>
      <c r="HEP38" s="449"/>
      <c r="HEQ38" s="452"/>
      <c r="HER38" s="453"/>
      <c r="HES38" s="454"/>
      <c r="HET38" s="449"/>
      <c r="HEU38" s="453"/>
      <c r="HEV38" s="453"/>
      <c r="HEW38" s="450"/>
      <c r="HEX38" s="454"/>
      <c r="HEY38" s="455"/>
      <c r="HEZ38" s="453"/>
      <c r="HFA38" s="456"/>
      <c r="HFB38" s="453"/>
      <c r="HFC38" s="456"/>
      <c r="HFD38" s="454"/>
      <c r="HFE38" s="451"/>
      <c r="HFF38" s="454"/>
      <c r="HFG38" s="450"/>
      <c r="HFH38" s="456"/>
      <c r="HFI38" s="456"/>
      <c r="HFJ38" s="456"/>
      <c r="HFK38" s="456"/>
      <c r="HFL38" s="271"/>
      <c r="HFM38" s="451"/>
      <c r="HFN38" s="454"/>
      <c r="HFO38" s="451"/>
      <c r="HFP38" s="457"/>
      <c r="HFQ38" s="271"/>
      <c r="HFR38" s="451"/>
      <c r="HFS38" s="454"/>
      <c r="HFT38" s="451"/>
      <c r="HFU38" s="457"/>
      <c r="HFV38" s="451"/>
      <c r="HFW38" s="457"/>
      <c r="HFX38" s="457"/>
      <c r="HFY38" s="457"/>
      <c r="HFZ38" s="271"/>
      <c r="HGA38" s="271"/>
      <c r="HGB38" s="451"/>
      <c r="HGC38" s="454"/>
      <c r="HGD38" s="451"/>
      <c r="HGE38" s="454"/>
      <c r="HGF38" s="458"/>
      <c r="HGG38" s="459"/>
      <c r="HGH38" s="460"/>
      <c r="HGI38" s="461"/>
      <c r="HGJ38" s="462"/>
      <c r="HGK38" s="458"/>
      <c r="HGL38" s="451"/>
      <c r="HGM38" s="463"/>
      <c r="HGN38" s="451"/>
      <c r="HGO38" s="451"/>
      <c r="HGP38" s="453"/>
      <c r="HGR38" s="449"/>
      <c r="HGS38" s="449"/>
      <c r="HGT38" s="449"/>
      <c r="HGU38" s="450"/>
      <c r="HGV38" s="451"/>
      <c r="HGW38" s="451"/>
      <c r="HGX38" s="451"/>
      <c r="HGY38" s="449"/>
      <c r="HGZ38" s="452"/>
      <c r="HHA38" s="453"/>
      <c r="HHB38" s="454"/>
      <c r="HHC38" s="449"/>
      <c r="HHD38" s="453"/>
      <c r="HHE38" s="453"/>
      <c r="HHF38" s="450"/>
      <c r="HHG38" s="454"/>
      <c r="HHH38" s="455"/>
      <c r="HHI38" s="453"/>
      <c r="HHJ38" s="456"/>
      <c r="HHK38" s="453"/>
      <c r="HHL38" s="456"/>
      <c r="HHM38" s="454"/>
      <c r="HHN38" s="451"/>
      <c r="HHO38" s="454"/>
      <c r="HHP38" s="450"/>
      <c r="HHQ38" s="456"/>
      <c r="HHR38" s="456"/>
      <c r="HHS38" s="456"/>
      <c r="HHT38" s="456"/>
      <c r="HHU38" s="271"/>
      <c r="HHV38" s="451"/>
      <c r="HHW38" s="454"/>
      <c r="HHX38" s="451"/>
      <c r="HHY38" s="457"/>
      <c r="HHZ38" s="271"/>
      <c r="HIA38" s="451"/>
      <c r="HIB38" s="454"/>
      <c r="HIC38" s="451"/>
      <c r="HID38" s="457"/>
      <c r="HIE38" s="451"/>
      <c r="HIF38" s="457"/>
      <c r="HIG38" s="457"/>
      <c r="HIH38" s="457"/>
      <c r="HII38" s="271"/>
      <c r="HIJ38" s="271"/>
      <c r="HIK38" s="451"/>
      <c r="HIL38" s="454"/>
      <c r="HIM38" s="451"/>
      <c r="HIN38" s="454"/>
      <c r="HIO38" s="458"/>
      <c r="HIP38" s="459"/>
      <c r="HIQ38" s="460"/>
      <c r="HIR38" s="461"/>
      <c r="HIS38" s="462"/>
      <c r="HIT38" s="458"/>
      <c r="HIU38" s="451"/>
      <c r="HIV38" s="463"/>
      <c r="HIW38" s="451"/>
      <c r="HIX38" s="451"/>
      <c r="HIY38" s="453"/>
      <c r="HJA38" s="449"/>
      <c r="HJB38" s="449"/>
      <c r="HJC38" s="449"/>
      <c r="HJD38" s="450"/>
      <c r="HJE38" s="451"/>
      <c r="HJF38" s="451"/>
      <c r="HJG38" s="451"/>
      <c r="HJH38" s="449"/>
      <c r="HJI38" s="452"/>
      <c r="HJJ38" s="453"/>
      <c r="HJK38" s="454"/>
      <c r="HJL38" s="449"/>
      <c r="HJM38" s="453"/>
      <c r="HJN38" s="453"/>
      <c r="HJO38" s="450"/>
      <c r="HJP38" s="454"/>
      <c r="HJQ38" s="455"/>
      <c r="HJR38" s="453"/>
      <c r="HJS38" s="456"/>
      <c r="HJT38" s="453"/>
      <c r="HJU38" s="456"/>
      <c r="HJV38" s="454"/>
      <c r="HJW38" s="451"/>
      <c r="HJX38" s="454"/>
      <c r="HJY38" s="450"/>
      <c r="HJZ38" s="456"/>
      <c r="HKA38" s="456"/>
      <c r="HKB38" s="456"/>
      <c r="HKC38" s="456"/>
      <c r="HKD38" s="271"/>
      <c r="HKE38" s="451"/>
      <c r="HKF38" s="454"/>
      <c r="HKG38" s="451"/>
      <c r="HKH38" s="457"/>
      <c r="HKI38" s="271"/>
      <c r="HKJ38" s="451"/>
      <c r="HKK38" s="454"/>
      <c r="HKL38" s="451"/>
      <c r="HKM38" s="457"/>
      <c r="HKN38" s="451"/>
      <c r="HKO38" s="457"/>
      <c r="HKP38" s="457"/>
      <c r="HKQ38" s="457"/>
      <c r="HKR38" s="271"/>
      <c r="HKS38" s="271"/>
      <c r="HKT38" s="451"/>
      <c r="HKU38" s="454"/>
      <c r="HKV38" s="451"/>
      <c r="HKW38" s="454"/>
      <c r="HKX38" s="458"/>
      <c r="HKY38" s="459"/>
      <c r="HKZ38" s="460"/>
      <c r="HLA38" s="461"/>
      <c r="HLB38" s="462"/>
      <c r="HLC38" s="458"/>
      <c r="HLD38" s="451"/>
      <c r="HLE38" s="463"/>
      <c r="HLF38" s="451"/>
      <c r="HLG38" s="451"/>
      <c r="HLH38" s="453"/>
      <c r="HLJ38" s="449"/>
      <c r="HLK38" s="449"/>
      <c r="HLL38" s="449"/>
      <c r="HLM38" s="450"/>
      <c r="HLN38" s="451"/>
      <c r="HLO38" s="451"/>
      <c r="HLP38" s="451"/>
      <c r="HLQ38" s="449"/>
      <c r="HLR38" s="452"/>
      <c r="HLS38" s="453"/>
      <c r="HLT38" s="454"/>
      <c r="HLU38" s="449"/>
      <c r="HLV38" s="453"/>
      <c r="HLW38" s="453"/>
      <c r="HLX38" s="450"/>
      <c r="HLY38" s="454"/>
      <c r="HLZ38" s="455"/>
      <c r="HMA38" s="453"/>
      <c r="HMB38" s="456"/>
      <c r="HMC38" s="453"/>
      <c r="HMD38" s="456"/>
      <c r="HME38" s="454"/>
      <c r="HMF38" s="451"/>
      <c r="HMG38" s="454"/>
      <c r="HMH38" s="450"/>
      <c r="HMI38" s="456"/>
      <c r="HMJ38" s="456"/>
      <c r="HMK38" s="456"/>
      <c r="HML38" s="456"/>
      <c r="HMM38" s="271"/>
      <c r="HMN38" s="451"/>
      <c r="HMO38" s="454"/>
      <c r="HMP38" s="451"/>
      <c r="HMQ38" s="457"/>
      <c r="HMR38" s="271"/>
      <c r="HMS38" s="451"/>
      <c r="HMT38" s="454"/>
      <c r="HMU38" s="451"/>
      <c r="HMV38" s="457"/>
      <c r="HMW38" s="451"/>
      <c r="HMX38" s="457"/>
      <c r="HMY38" s="457"/>
      <c r="HMZ38" s="457"/>
      <c r="HNA38" s="271"/>
      <c r="HNB38" s="271"/>
      <c r="HNC38" s="451"/>
      <c r="HND38" s="454"/>
      <c r="HNE38" s="451"/>
      <c r="HNF38" s="454"/>
      <c r="HNG38" s="458"/>
      <c r="HNH38" s="459"/>
      <c r="HNI38" s="460"/>
      <c r="HNJ38" s="461"/>
      <c r="HNK38" s="462"/>
      <c r="HNL38" s="458"/>
      <c r="HNM38" s="451"/>
      <c r="HNN38" s="463"/>
      <c r="HNO38" s="451"/>
      <c r="HNP38" s="451"/>
      <c r="HNQ38" s="453"/>
      <c r="HNS38" s="449"/>
      <c r="HNT38" s="449"/>
      <c r="HNU38" s="449"/>
      <c r="HNV38" s="450"/>
      <c r="HNW38" s="451"/>
      <c r="HNX38" s="451"/>
      <c r="HNY38" s="451"/>
      <c r="HNZ38" s="449"/>
      <c r="HOA38" s="452"/>
      <c r="HOB38" s="453"/>
      <c r="HOC38" s="454"/>
      <c r="HOD38" s="449"/>
      <c r="HOE38" s="453"/>
      <c r="HOF38" s="453"/>
      <c r="HOG38" s="450"/>
      <c r="HOH38" s="454"/>
      <c r="HOI38" s="455"/>
      <c r="HOJ38" s="453"/>
      <c r="HOK38" s="456"/>
      <c r="HOL38" s="453"/>
      <c r="HOM38" s="456"/>
      <c r="HON38" s="454"/>
      <c r="HOO38" s="451"/>
      <c r="HOP38" s="454"/>
      <c r="HOQ38" s="450"/>
      <c r="HOR38" s="456"/>
      <c r="HOS38" s="456"/>
      <c r="HOT38" s="456"/>
      <c r="HOU38" s="456"/>
      <c r="HOV38" s="271"/>
      <c r="HOW38" s="451"/>
      <c r="HOX38" s="454"/>
      <c r="HOY38" s="451"/>
      <c r="HOZ38" s="457"/>
      <c r="HPA38" s="271"/>
      <c r="HPB38" s="451"/>
      <c r="HPC38" s="454"/>
      <c r="HPD38" s="451"/>
      <c r="HPE38" s="457"/>
      <c r="HPF38" s="451"/>
      <c r="HPG38" s="457"/>
      <c r="HPH38" s="457"/>
      <c r="HPI38" s="457"/>
      <c r="HPJ38" s="271"/>
      <c r="HPK38" s="271"/>
      <c r="HPL38" s="451"/>
      <c r="HPM38" s="454"/>
      <c r="HPN38" s="451"/>
      <c r="HPO38" s="454"/>
      <c r="HPP38" s="458"/>
      <c r="HPQ38" s="459"/>
      <c r="HPR38" s="460"/>
      <c r="HPS38" s="461"/>
      <c r="HPT38" s="462"/>
      <c r="HPU38" s="458"/>
      <c r="HPV38" s="451"/>
      <c r="HPW38" s="463"/>
      <c r="HPX38" s="451"/>
      <c r="HPY38" s="451"/>
      <c r="HPZ38" s="453"/>
      <c r="HQB38" s="449"/>
      <c r="HQC38" s="449"/>
      <c r="HQD38" s="449"/>
      <c r="HQE38" s="450"/>
      <c r="HQF38" s="451"/>
      <c r="HQG38" s="451"/>
      <c r="HQH38" s="451"/>
      <c r="HQI38" s="449"/>
      <c r="HQJ38" s="452"/>
      <c r="HQK38" s="453"/>
      <c r="HQL38" s="454"/>
      <c r="HQM38" s="449"/>
      <c r="HQN38" s="453"/>
      <c r="HQO38" s="453"/>
      <c r="HQP38" s="450"/>
      <c r="HQQ38" s="454"/>
      <c r="HQR38" s="455"/>
      <c r="HQS38" s="453"/>
      <c r="HQT38" s="456"/>
      <c r="HQU38" s="453"/>
      <c r="HQV38" s="456"/>
      <c r="HQW38" s="454"/>
      <c r="HQX38" s="451"/>
      <c r="HQY38" s="454"/>
      <c r="HQZ38" s="450"/>
      <c r="HRA38" s="456"/>
      <c r="HRB38" s="456"/>
      <c r="HRC38" s="456"/>
      <c r="HRD38" s="456"/>
      <c r="HRE38" s="271"/>
      <c r="HRF38" s="451"/>
      <c r="HRG38" s="454"/>
      <c r="HRH38" s="451"/>
      <c r="HRI38" s="457"/>
      <c r="HRJ38" s="271"/>
      <c r="HRK38" s="451"/>
      <c r="HRL38" s="454"/>
      <c r="HRM38" s="451"/>
      <c r="HRN38" s="457"/>
      <c r="HRO38" s="451"/>
      <c r="HRP38" s="457"/>
      <c r="HRQ38" s="457"/>
      <c r="HRR38" s="457"/>
      <c r="HRS38" s="271"/>
      <c r="HRT38" s="271"/>
      <c r="HRU38" s="451"/>
      <c r="HRV38" s="454"/>
      <c r="HRW38" s="451"/>
      <c r="HRX38" s="454"/>
      <c r="HRY38" s="458"/>
      <c r="HRZ38" s="459"/>
      <c r="HSA38" s="460"/>
      <c r="HSB38" s="461"/>
      <c r="HSC38" s="462"/>
      <c r="HSD38" s="458"/>
      <c r="HSE38" s="451"/>
      <c r="HSF38" s="463"/>
      <c r="HSG38" s="451"/>
      <c r="HSH38" s="451"/>
      <c r="HSI38" s="453"/>
      <c r="HSK38" s="449"/>
      <c r="HSL38" s="449"/>
      <c r="HSM38" s="449"/>
      <c r="HSN38" s="450"/>
      <c r="HSO38" s="451"/>
      <c r="HSP38" s="451"/>
      <c r="HSQ38" s="451"/>
      <c r="HSR38" s="449"/>
      <c r="HSS38" s="452"/>
      <c r="HST38" s="453"/>
      <c r="HSU38" s="454"/>
      <c r="HSV38" s="449"/>
      <c r="HSW38" s="453"/>
      <c r="HSX38" s="453"/>
      <c r="HSY38" s="450"/>
      <c r="HSZ38" s="454"/>
      <c r="HTA38" s="455"/>
      <c r="HTB38" s="453"/>
      <c r="HTC38" s="456"/>
      <c r="HTD38" s="453"/>
      <c r="HTE38" s="456"/>
      <c r="HTF38" s="454"/>
      <c r="HTG38" s="451"/>
      <c r="HTH38" s="454"/>
      <c r="HTI38" s="450"/>
      <c r="HTJ38" s="456"/>
      <c r="HTK38" s="456"/>
      <c r="HTL38" s="456"/>
      <c r="HTM38" s="456"/>
      <c r="HTN38" s="271"/>
      <c r="HTO38" s="451"/>
      <c r="HTP38" s="454"/>
      <c r="HTQ38" s="451"/>
      <c r="HTR38" s="457"/>
      <c r="HTS38" s="271"/>
      <c r="HTT38" s="451"/>
      <c r="HTU38" s="454"/>
      <c r="HTV38" s="451"/>
      <c r="HTW38" s="457"/>
      <c r="HTX38" s="451"/>
      <c r="HTY38" s="457"/>
      <c r="HTZ38" s="457"/>
      <c r="HUA38" s="457"/>
      <c r="HUB38" s="271"/>
      <c r="HUC38" s="271"/>
      <c r="HUD38" s="451"/>
      <c r="HUE38" s="454"/>
      <c r="HUF38" s="451"/>
      <c r="HUG38" s="454"/>
      <c r="HUH38" s="458"/>
      <c r="HUI38" s="459"/>
      <c r="HUJ38" s="460"/>
      <c r="HUK38" s="461"/>
      <c r="HUL38" s="462"/>
      <c r="HUM38" s="458"/>
      <c r="HUN38" s="451"/>
      <c r="HUO38" s="463"/>
      <c r="HUP38" s="451"/>
      <c r="HUQ38" s="451"/>
      <c r="HUR38" s="453"/>
      <c r="HUT38" s="449"/>
      <c r="HUU38" s="449"/>
      <c r="HUV38" s="449"/>
      <c r="HUW38" s="450"/>
      <c r="HUX38" s="451"/>
      <c r="HUY38" s="451"/>
      <c r="HUZ38" s="451"/>
      <c r="HVA38" s="449"/>
      <c r="HVB38" s="452"/>
      <c r="HVC38" s="453"/>
      <c r="HVD38" s="454"/>
      <c r="HVE38" s="449"/>
      <c r="HVF38" s="453"/>
      <c r="HVG38" s="453"/>
      <c r="HVH38" s="450"/>
      <c r="HVI38" s="454"/>
      <c r="HVJ38" s="455"/>
      <c r="HVK38" s="453"/>
      <c r="HVL38" s="456"/>
      <c r="HVM38" s="453"/>
      <c r="HVN38" s="456"/>
      <c r="HVO38" s="454"/>
      <c r="HVP38" s="451"/>
      <c r="HVQ38" s="454"/>
      <c r="HVR38" s="450"/>
      <c r="HVS38" s="456"/>
      <c r="HVT38" s="456"/>
      <c r="HVU38" s="456"/>
      <c r="HVV38" s="456"/>
      <c r="HVW38" s="271"/>
      <c r="HVX38" s="451"/>
      <c r="HVY38" s="454"/>
      <c r="HVZ38" s="451"/>
      <c r="HWA38" s="457"/>
      <c r="HWB38" s="271"/>
      <c r="HWC38" s="451"/>
      <c r="HWD38" s="454"/>
      <c r="HWE38" s="451"/>
      <c r="HWF38" s="457"/>
      <c r="HWG38" s="451"/>
      <c r="HWH38" s="457"/>
      <c r="HWI38" s="457"/>
      <c r="HWJ38" s="457"/>
      <c r="HWK38" s="271"/>
      <c r="HWL38" s="271"/>
      <c r="HWM38" s="451"/>
      <c r="HWN38" s="454"/>
      <c r="HWO38" s="451"/>
      <c r="HWP38" s="454"/>
      <c r="HWQ38" s="458"/>
      <c r="HWR38" s="459"/>
      <c r="HWS38" s="460"/>
      <c r="HWT38" s="461"/>
      <c r="HWU38" s="462"/>
      <c r="HWV38" s="458"/>
      <c r="HWW38" s="451"/>
      <c r="HWX38" s="463"/>
      <c r="HWY38" s="451"/>
      <c r="HWZ38" s="451"/>
      <c r="HXA38" s="453"/>
      <c r="HXC38" s="449"/>
      <c r="HXD38" s="449"/>
      <c r="HXE38" s="449"/>
      <c r="HXF38" s="450"/>
      <c r="HXG38" s="451"/>
      <c r="HXH38" s="451"/>
      <c r="HXI38" s="451"/>
      <c r="HXJ38" s="449"/>
      <c r="HXK38" s="452"/>
      <c r="HXL38" s="453"/>
      <c r="HXM38" s="454"/>
      <c r="HXN38" s="449"/>
      <c r="HXO38" s="453"/>
      <c r="HXP38" s="453"/>
      <c r="HXQ38" s="450"/>
      <c r="HXR38" s="454"/>
      <c r="HXS38" s="455"/>
      <c r="HXT38" s="453"/>
      <c r="HXU38" s="456"/>
      <c r="HXV38" s="453"/>
      <c r="HXW38" s="456"/>
      <c r="HXX38" s="454"/>
      <c r="HXY38" s="451"/>
      <c r="HXZ38" s="454"/>
      <c r="HYA38" s="450"/>
      <c r="HYB38" s="456"/>
      <c r="HYC38" s="456"/>
      <c r="HYD38" s="456"/>
      <c r="HYE38" s="456"/>
      <c r="HYF38" s="271"/>
      <c r="HYG38" s="451"/>
      <c r="HYH38" s="454"/>
      <c r="HYI38" s="451"/>
      <c r="HYJ38" s="457"/>
      <c r="HYK38" s="271"/>
      <c r="HYL38" s="451"/>
      <c r="HYM38" s="454"/>
      <c r="HYN38" s="451"/>
      <c r="HYO38" s="457"/>
      <c r="HYP38" s="451"/>
      <c r="HYQ38" s="457"/>
      <c r="HYR38" s="457"/>
      <c r="HYS38" s="457"/>
      <c r="HYT38" s="271"/>
      <c r="HYU38" s="271"/>
      <c r="HYV38" s="451"/>
      <c r="HYW38" s="454"/>
      <c r="HYX38" s="451"/>
      <c r="HYY38" s="454"/>
      <c r="HYZ38" s="458"/>
      <c r="HZA38" s="459"/>
      <c r="HZB38" s="460"/>
      <c r="HZC38" s="461"/>
      <c r="HZD38" s="462"/>
      <c r="HZE38" s="458"/>
      <c r="HZF38" s="451"/>
      <c r="HZG38" s="463"/>
      <c r="HZH38" s="451"/>
      <c r="HZI38" s="451"/>
      <c r="HZJ38" s="453"/>
      <c r="HZL38" s="449"/>
      <c r="HZM38" s="449"/>
      <c r="HZN38" s="449"/>
      <c r="HZO38" s="450"/>
      <c r="HZP38" s="451"/>
      <c r="HZQ38" s="451"/>
      <c r="HZR38" s="451"/>
      <c r="HZS38" s="449"/>
      <c r="HZT38" s="452"/>
      <c r="HZU38" s="453"/>
      <c r="HZV38" s="454"/>
      <c r="HZW38" s="449"/>
      <c r="HZX38" s="453"/>
      <c r="HZY38" s="453"/>
      <c r="HZZ38" s="450"/>
      <c r="IAA38" s="454"/>
      <c r="IAB38" s="455"/>
      <c r="IAC38" s="453"/>
      <c r="IAD38" s="456"/>
      <c r="IAE38" s="453"/>
      <c r="IAF38" s="456"/>
      <c r="IAG38" s="454"/>
      <c r="IAH38" s="451"/>
      <c r="IAI38" s="454"/>
      <c r="IAJ38" s="450"/>
      <c r="IAK38" s="456"/>
      <c r="IAL38" s="456"/>
      <c r="IAM38" s="456"/>
      <c r="IAN38" s="456"/>
      <c r="IAO38" s="271"/>
      <c r="IAP38" s="451"/>
      <c r="IAQ38" s="454"/>
      <c r="IAR38" s="451"/>
      <c r="IAS38" s="457"/>
      <c r="IAT38" s="271"/>
      <c r="IAU38" s="451"/>
      <c r="IAV38" s="454"/>
      <c r="IAW38" s="451"/>
      <c r="IAX38" s="457"/>
      <c r="IAY38" s="451"/>
      <c r="IAZ38" s="457"/>
      <c r="IBA38" s="457"/>
      <c r="IBB38" s="457"/>
      <c r="IBC38" s="271"/>
      <c r="IBD38" s="271"/>
      <c r="IBE38" s="451"/>
      <c r="IBF38" s="454"/>
      <c r="IBG38" s="451"/>
      <c r="IBH38" s="454"/>
      <c r="IBI38" s="458"/>
      <c r="IBJ38" s="459"/>
      <c r="IBK38" s="460"/>
      <c r="IBL38" s="461"/>
      <c r="IBM38" s="462"/>
      <c r="IBN38" s="458"/>
      <c r="IBO38" s="451"/>
      <c r="IBP38" s="463"/>
      <c r="IBQ38" s="451"/>
      <c r="IBR38" s="451"/>
      <c r="IBS38" s="453"/>
      <c r="IBU38" s="449"/>
      <c r="IBV38" s="449"/>
      <c r="IBW38" s="449"/>
      <c r="IBX38" s="450"/>
      <c r="IBY38" s="451"/>
      <c r="IBZ38" s="451"/>
      <c r="ICA38" s="451"/>
      <c r="ICB38" s="449"/>
      <c r="ICC38" s="452"/>
      <c r="ICD38" s="453"/>
      <c r="ICE38" s="454"/>
      <c r="ICF38" s="449"/>
      <c r="ICG38" s="453"/>
      <c r="ICH38" s="453"/>
      <c r="ICI38" s="450"/>
      <c r="ICJ38" s="454"/>
      <c r="ICK38" s="455"/>
      <c r="ICL38" s="453"/>
      <c r="ICM38" s="456"/>
      <c r="ICN38" s="453"/>
      <c r="ICO38" s="456"/>
      <c r="ICP38" s="454"/>
      <c r="ICQ38" s="451"/>
      <c r="ICR38" s="454"/>
      <c r="ICS38" s="450"/>
      <c r="ICT38" s="456"/>
      <c r="ICU38" s="456"/>
      <c r="ICV38" s="456"/>
      <c r="ICW38" s="456"/>
      <c r="ICX38" s="271"/>
      <c r="ICY38" s="451"/>
      <c r="ICZ38" s="454"/>
      <c r="IDA38" s="451"/>
      <c r="IDB38" s="457"/>
      <c r="IDC38" s="271"/>
      <c r="IDD38" s="451"/>
      <c r="IDE38" s="454"/>
      <c r="IDF38" s="451"/>
      <c r="IDG38" s="457"/>
      <c r="IDH38" s="451"/>
      <c r="IDI38" s="457"/>
      <c r="IDJ38" s="457"/>
      <c r="IDK38" s="457"/>
      <c r="IDL38" s="271"/>
      <c r="IDM38" s="271"/>
      <c r="IDN38" s="451"/>
      <c r="IDO38" s="454"/>
      <c r="IDP38" s="451"/>
      <c r="IDQ38" s="454"/>
      <c r="IDR38" s="458"/>
      <c r="IDS38" s="459"/>
      <c r="IDT38" s="460"/>
      <c r="IDU38" s="461"/>
      <c r="IDV38" s="462"/>
      <c r="IDW38" s="458"/>
      <c r="IDX38" s="451"/>
      <c r="IDY38" s="463"/>
      <c r="IDZ38" s="451"/>
      <c r="IEA38" s="451"/>
      <c r="IEB38" s="453"/>
      <c r="IED38" s="449"/>
      <c r="IEE38" s="449"/>
      <c r="IEF38" s="449"/>
      <c r="IEG38" s="450"/>
      <c r="IEH38" s="451"/>
      <c r="IEI38" s="451"/>
      <c r="IEJ38" s="451"/>
      <c r="IEK38" s="449"/>
      <c r="IEL38" s="452"/>
      <c r="IEM38" s="453"/>
      <c r="IEN38" s="454"/>
      <c r="IEO38" s="449"/>
      <c r="IEP38" s="453"/>
      <c r="IEQ38" s="453"/>
      <c r="IER38" s="450"/>
      <c r="IES38" s="454"/>
      <c r="IET38" s="455"/>
      <c r="IEU38" s="453"/>
      <c r="IEV38" s="456"/>
      <c r="IEW38" s="453"/>
      <c r="IEX38" s="456"/>
      <c r="IEY38" s="454"/>
      <c r="IEZ38" s="451"/>
      <c r="IFA38" s="454"/>
      <c r="IFB38" s="450"/>
      <c r="IFC38" s="456"/>
      <c r="IFD38" s="456"/>
      <c r="IFE38" s="456"/>
      <c r="IFF38" s="456"/>
      <c r="IFG38" s="271"/>
      <c r="IFH38" s="451"/>
      <c r="IFI38" s="454"/>
      <c r="IFJ38" s="451"/>
      <c r="IFK38" s="457"/>
      <c r="IFL38" s="271"/>
      <c r="IFM38" s="451"/>
      <c r="IFN38" s="454"/>
      <c r="IFO38" s="451"/>
      <c r="IFP38" s="457"/>
      <c r="IFQ38" s="451"/>
      <c r="IFR38" s="457"/>
      <c r="IFS38" s="457"/>
      <c r="IFT38" s="457"/>
      <c r="IFU38" s="271"/>
      <c r="IFV38" s="271"/>
      <c r="IFW38" s="451"/>
      <c r="IFX38" s="454"/>
      <c r="IFY38" s="451"/>
      <c r="IFZ38" s="454"/>
      <c r="IGA38" s="458"/>
      <c r="IGB38" s="459"/>
      <c r="IGC38" s="460"/>
      <c r="IGD38" s="461"/>
      <c r="IGE38" s="462"/>
      <c r="IGF38" s="458"/>
      <c r="IGG38" s="451"/>
      <c r="IGH38" s="463"/>
      <c r="IGI38" s="451"/>
      <c r="IGJ38" s="451"/>
      <c r="IGK38" s="453"/>
      <c r="IGM38" s="449"/>
      <c r="IGN38" s="449"/>
      <c r="IGO38" s="449"/>
      <c r="IGP38" s="450"/>
      <c r="IGQ38" s="451"/>
      <c r="IGR38" s="451"/>
      <c r="IGS38" s="451"/>
      <c r="IGT38" s="449"/>
      <c r="IGU38" s="452"/>
      <c r="IGV38" s="453"/>
      <c r="IGW38" s="454"/>
      <c r="IGX38" s="449"/>
      <c r="IGY38" s="453"/>
      <c r="IGZ38" s="453"/>
      <c r="IHA38" s="450"/>
      <c r="IHB38" s="454"/>
      <c r="IHC38" s="455"/>
      <c r="IHD38" s="453"/>
      <c r="IHE38" s="456"/>
      <c r="IHF38" s="453"/>
      <c r="IHG38" s="456"/>
      <c r="IHH38" s="454"/>
      <c r="IHI38" s="451"/>
      <c r="IHJ38" s="454"/>
      <c r="IHK38" s="450"/>
      <c r="IHL38" s="456"/>
      <c r="IHM38" s="456"/>
      <c r="IHN38" s="456"/>
      <c r="IHO38" s="456"/>
      <c r="IHP38" s="271"/>
      <c r="IHQ38" s="451"/>
      <c r="IHR38" s="454"/>
      <c r="IHS38" s="451"/>
      <c r="IHT38" s="457"/>
      <c r="IHU38" s="271"/>
      <c r="IHV38" s="451"/>
      <c r="IHW38" s="454"/>
      <c r="IHX38" s="451"/>
      <c r="IHY38" s="457"/>
      <c r="IHZ38" s="451"/>
      <c r="IIA38" s="457"/>
      <c r="IIB38" s="457"/>
      <c r="IIC38" s="457"/>
      <c r="IID38" s="271"/>
      <c r="IIE38" s="271"/>
      <c r="IIF38" s="451"/>
      <c r="IIG38" s="454"/>
      <c r="IIH38" s="451"/>
      <c r="III38" s="454"/>
      <c r="IIJ38" s="458"/>
      <c r="IIK38" s="459"/>
      <c r="IIL38" s="460"/>
      <c r="IIM38" s="461"/>
      <c r="IIN38" s="462"/>
      <c r="IIO38" s="458"/>
      <c r="IIP38" s="451"/>
      <c r="IIQ38" s="463"/>
      <c r="IIR38" s="451"/>
      <c r="IIS38" s="451"/>
      <c r="IIT38" s="453"/>
      <c r="IIV38" s="449"/>
      <c r="IIW38" s="449"/>
      <c r="IIX38" s="449"/>
      <c r="IIY38" s="450"/>
      <c r="IIZ38" s="451"/>
      <c r="IJA38" s="451"/>
      <c r="IJB38" s="451"/>
      <c r="IJC38" s="449"/>
      <c r="IJD38" s="452"/>
      <c r="IJE38" s="453"/>
      <c r="IJF38" s="454"/>
      <c r="IJG38" s="449"/>
      <c r="IJH38" s="453"/>
      <c r="IJI38" s="453"/>
      <c r="IJJ38" s="450"/>
      <c r="IJK38" s="454"/>
      <c r="IJL38" s="455"/>
      <c r="IJM38" s="453"/>
      <c r="IJN38" s="456"/>
      <c r="IJO38" s="453"/>
      <c r="IJP38" s="456"/>
      <c r="IJQ38" s="454"/>
      <c r="IJR38" s="451"/>
      <c r="IJS38" s="454"/>
      <c r="IJT38" s="450"/>
      <c r="IJU38" s="456"/>
      <c r="IJV38" s="456"/>
      <c r="IJW38" s="456"/>
      <c r="IJX38" s="456"/>
      <c r="IJY38" s="271"/>
      <c r="IJZ38" s="451"/>
      <c r="IKA38" s="454"/>
      <c r="IKB38" s="451"/>
      <c r="IKC38" s="457"/>
      <c r="IKD38" s="271"/>
      <c r="IKE38" s="451"/>
      <c r="IKF38" s="454"/>
      <c r="IKG38" s="451"/>
      <c r="IKH38" s="457"/>
      <c r="IKI38" s="451"/>
      <c r="IKJ38" s="457"/>
      <c r="IKK38" s="457"/>
      <c r="IKL38" s="457"/>
      <c r="IKM38" s="271"/>
      <c r="IKN38" s="271"/>
      <c r="IKO38" s="451"/>
      <c r="IKP38" s="454"/>
      <c r="IKQ38" s="451"/>
      <c r="IKR38" s="454"/>
      <c r="IKS38" s="458"/>
      <c r="IKT38" s="459"/>
      <c r="IKU38" s="460"/>
      <c r="IKV38" s="461"/>
      <c r="IKW38" s="462"/>
      <c r="IKX38" s="458"/>
      <c r="IKY38" s="451"/>
      <c r="IKZ38" s="463"/>
      <c r="ILA38" s="451"/>
      <c r="ILB38" s="451"/>
      <c r="ILC38" s="453"/>
      <c r="ILE38" s="449"/>
      <c r="ILF38" s="449"/>
      <c r="ILG38" s="449"/>
      <c r="ILH38" s="450"/>
      <c r="ILI38" s="451"/>
      <c r="ILJ38" s="451"/>
      <c r="ILK38" s="451"/>
      <c r="ILL38" s="449"/>
      <c r="ILM38" s="452"/>
      <c r="ILN38" s="453"/>
      <c r="ILO38" s="454"/>
      <c r="ILP38" s="449"/>
      <c r="ILQ38" s="453"/>
      <c r="ILR38" s="453"/>
      <c r="ILS38" s="450"/>
      <c r="ILT38" s="454"/>
      <c r="ILU38" s="455"/>
      <c r="ILV38" s="453"/>
      <c r="ILW38" s="456"/>
      <c r="ILX38" s="453"/>
      <c r="ILY38" s="456"/>
      <c r="ILZ38" s="454"/>
      <c r="IMA38" s="451"/>
      <c r="IMB38" s="454"/>
      <c r="IMC38" s="450"/>
      <c r="IMD38" s="456"/>
      <c r="IME38" s="456"/>
      <c r="IMF38" s="456"/>
      <c r="IMG38" s="456"/>
      <c r="IMH38" s="271"/>
      <c r="IMI38" s="451"/>
      <c r="IMJ38" s="454"/>
      <c r="IMK38" s="451"/>
      <c r="IML38" s="457"/>
      <c r="IMM38" s="271"/>
      <c r="IMN38" s="451"/>
      <c r="IMO38" s="454"/>
      <c r="IMP38" s="451"/>
      <c r="IMQ38" s="457"/>
      <c r="IMR38" s="451"/>
      <c r="IMS38" s="457"/>
      <c r="IMT38" s="457"/>
      <c r="IMU38" s="457"/>
      <c r="IMV38" s="271"/>
      <c r="IMW38" s="271"/>
      <c r="IMX38" s="451"/>
      <c r="IMY38" s="454"/>
      <c r="IMZ38" s="451"/>
      <c r="INA38" s="454"/>
      <c r="INB38" s="458"/>
      <c r="INC38" s="459"/>
      <c r="IND38" s="460"/>
      <c r="INE38" s="461"/>
      <c r="INF38" s="462"/>
      <c r="ING38" s="458"/>
      <c r="INH38" s="451"/>
      <c r="INI38" s="463"/>
      <c r="INJ38" s="451"/>
      <c r="INK38" s="451"/>
      <c r="INL38" s="453"/>
      <c r="INN38" s="449"/>
      <c r="INO38" s="449"/>
      <c r="INP38" s="449"/>
      <c r="INQ38" s="450"/>
      <c r="INR38" s="451"/>
      <c r="INS38" s="451"/>
      <c r="INT38" s="451"/>
      <c r="INU38" s="449"/>
      <c r="INV38" s="452"/>
      <c r="INW38" s="453"/>
      <c r="INX38" s="454"/>
      <c r="INY38" s="449"/>
      <c r="INZ38" s="453"/>
      <c r="IOA38" s="453"/>
      <c r="IOB38" s="450"/>
      <c r="IOC38" s="454"/>
      <c r="IOD38" s="455"/>
      <c r="IOE38" s="453"/>
      <c r="IOF38" s="456"/>
      <c r="IOG38" s="453"/>
      <c r="IOH38" s="456"/>
      <c r="IOI38" s="454"/>
      <c r="IOJ38" s="451"/>
      <c r="IOK38" s="454"/>
      <c r="IOL38" s="450"/>
      <c r="IOM38" s="456"/>
      <c r="ION38" s="456"/>
      <c r="IOO38" s="456"/>
      <c r="IOP38" s="456"/>
      <c r="IOQ38" s="271"/>
      <c r="IOR38" s="451"/>
      <c r="IOS38" s="454"/>
      <c r="IOT38" s="451"/>
      <c r="IOU38" s="457"/>
      <c r="IOV38" s="271"/>
      <c r="IOW38" s="451"/>
      <c r="IOX38" s="454"/>
      <c r="IOY38" s="451"/>
      <c r="IOZ38" s="457"/>
      <c r="IPA38" s="451"/>
      <c r="IPB38" s="457"/>
      <c r="IPC38" s="457"/>
      <c r="IPD38" s="457"/>
      <c r="IPE38" s="271"/>
      <c r="IPF38" s="271"/>
      <c r="IPG38" s="451"/>
      <c r="IPH38" s="454"/>
      <c r="IPI38" s="451"/>
      <c r="IPJ38" s="454"/>
      <c r="IPK38" s="458"/>
      <c r="IPL38" s="459"/>
      <c r="IPM38" s="460"/>
      <c r="IPN38" s="461"/>
      <c r="IPO38" s="462"/>
      <c r="IPP38" s="458"/>
      <c r="IPQ38" s="451"/>
      <c r="IPR38" s="463"/>
      <c r="IPS38" s="451"/>
      <c r="IPT38" s="451"/>
      <c r="IPU38" s="453"/>
      <c r="IPW38" s="449"/>
      <c r="IPX38" s="449"/>
      <c r="IPY38" s="449"/>
      <c r="IPZ38" s="450"/>
      <c r="IQA38" s="451"/>
      <c r="IQB38" s="451"/>
      <c r="IQC38" s="451"/>
      <c r="IQD38" s="449"/>
      <c r="IQE38" s="452"/>
      <c r="IQF38" s="453"/>
      <c r="IQG38" s="454"/>
      <c r="IQH38" s="449"/>
      <c r="IQI38" s="453"/>
      <c r="IQJ38" s="453"/>
      <c r="IQK38" s="450"/>
      <c r="IQL38" s="454"/>
      <c r="IQM38" s="455"/>
      <c r="IQN38" s="453"/>
      <c r="IQO38" s="456"/>
      <c r="IQP38" s="453"/>
      <c r="IQQ38" s="456"/>
      <c r="IQR38" s="454"/>
      <c r="IQS38" s="451"/>
      <c r="IQT38" s="454"/>
      <c r="IQU38" s="450"/>
      <c r="IQV38" s="456"/>
      <c r="IQW38" s="456"/>
      <c r="IQX38" s="456"/>
      <c r="IQY38" s="456"/>
      <c r="IQZ38" s="271"/>
      <c r="IRA38" s="451"/>
      <c r="IRB38" s="454"/>
      <c r="IRC38" s="451"/>
      <c r="IRD38" s="457"/>
      <c r="IRE38" s="271"/>
      <c r="IRF38" s="451"/>
      <c r="IRG38" s="454"/>
      <c r="IRH38" s="451"/>
      <c r="IRI38" s="457"/>
      <c r="IRJ38" s="451"/>
      <c r="IRK38" s="457"/>
      <c r="IRL38" s="457"/>
      <c r="IRM38" s="457"/>
      <c r="IRN38" s="271"/>
      <c r="IRO38" s="271"/>
      <c r="IRP38" s="451"/>
      <c r="IRQ38" s="454"/>
      <c r="IRR38" s="451"/>
      <c r="IRS38" s="454"/>
      <c r="IRT38" s="458"/>
      <c r="IRU38" s="459"/>
      <c r="IRV38" s="460"/>
      <c r="IRW38" s="461"/>
      <c r="IRX38" s="462"/>
      <c r="IRY38" s="458"/>
      <c r="IRZ38" s="451"/>
      <c r="ISA38" s="463"/>
      <c r="ISB38" s="451"/>
      <c r="ISC38" s="451"/>
      <c r="ISD38" s="453"/>
      <c r="ISF38" s="449"/>
      <c r="ISG38" s="449"/>
      <c r="ISH38" s="449"/>
      <c r="ISI38" s="450"/>
      <c r="ISJ38" s="451"/>
      <c r="ISK38" s="451"/>
      <c r="ISL38" s="451"/>
      <c r="ISM38" s="449"/>
      <c r="ISN38" s="452"/>
      <c r="ISO38" s="453"/>
      <c r="ISP38" s="454"/>
      <c r="ISQ38" s="449"/>
      <c r="ISR38" s="453"/>
      <c r="ISS38" s="453"/>
      <c r="IST38" s="450"/>
      <c r="ISU38" s="454"/>
      <c r="ISV38" s="455"/>
      <c r="ISW38" s="453"/>
      <c r="ISX38" s="456"/>
      <c r="ISY38" s="453"/>
      <c r="ISZ38" s="456"/>
      <c r="ITA38" s="454"/>
      <c r="ITB38" s="451"/>
      <c r="ITC38" s="454"/>
      <c r="ITD38" s="450"/>
      <c r="ITE38" s="456"/>
      <c r="ITF38" s="456"/>
      <c r="ITG38" s="456"/>
      <c r="ITH38" s="456"/>
      <c r="ITI38" s="271"/>
      <c r="ITJ38" s="451"/>
      <c r="ITK38" s="454"/>
      <c r="ITL38" s="451"/>
      <c r="ITM38" s="457"/>
      <c r="ITN38" s="271"/>
      <c r="ITO38" s="451"/>
      <c r="ITP38" s="454"/>
      <c r="ITQ38" s="451"/>
      <c r="ITR38" s="457"/>
      <c r="ITS38" s="451"/>
      <c r="ITT38" s="457"/>
      <c r="ITU38" s="457"/>
      <c r="ITV38" s="457"/>
      <c r="ITW38" s="271"/>
      <c r="ITX38" s="271"/>
      <c r="ITY38" s="451"/>
      <c r="ITZ38" s="454"/>
      <c r="IUA38" s="451"/>
      <c r="IUB38" s="454"/>
      <c r="IUC38" s="458"/>
      <c r="IUD38" s="459"/>
      <c r="IUE38" s="460"/>
      <c r="IUF38" s="461"/>
      <c r="IUG38" s="462"/>
      <c r="IUH38" s="458"/>
      <c r="IUI38" s="451"/>
      <c r="IUJ38" s="463"/>
      <c r="IUK38" s="451"/>
      <c r="IUL38" s="451"/>
      <c r="IUM38" s="453"/>
      <c r="IUO38" s="449"/>
      <c r="IUP38" s="449"/>
      <c r="IUQ38" s="449"/>
      <c r="IUR38" s="450"/>
      <c r="IUS38" s="451"/>
      <c r="IUT38" s="451"/>
      <c r="IUU38" s="451"/>
      <c r="IUV38" s="449"/>
      <c r="IUW38" s="452"/>
      <c r="IUX38" s="453"/>
      <c r="IUY38" s="454"/>
      <c r="IUZ38" s="449"/>
      <c r="IVA38" s="453"/>
      <c r="IVB38" s="453"/>
      <c r="IVC38" s="450"/>
      <c r="IVD38" s="454"/>
      <c r="IVE38" s="455"/>
      <c r="IVF38" s="453"/>
      <c r="IVG38" s="456"/>
      <c r="IVH38" s="453"/>
      <c r="IVI38" s="456"/>
      <c r="IVJ38" s="454"/>
      <c r="IVK38" s="451"/>
      <c r="IVL38" s="454"/>
      <c r="IVM38" s="450"/>
      <c r="IVN38" s="456"/>
      <c r="IVO38" s="456"/>
      <c r="IVP38" s="456"/>
      <c r="IVQ38" s="456"/>
      <c r="IVR38" s="271"/>
      <c r="IVS38" s="451"/>
      <c r="IVT38" s="454"/>
      <c r="IVU38" s="451"/>
      <c r="IVV38" s="457"/>
      <c r="IVW38" s="271"/>
      <c r="IVX38" s="451"/>
      <c r="IVY38" s="454"/>
      <c r="IVZ38" s="451"/>
      <c r="IWA38" s="457"/>
      <c r="IWB38" s="451"/>
      <c r="IWC38" s="457"/>
      <c r="IWD38" s="457"/>
      <c r="IWE38" s="457"/>
      <c r="IWF38" s="271"/>
      <c r="IWG38" s="271"/>
      <c r="IWH38" s="451"/>
      <c r="IWI38" s="454"/>
      <c r="IWJ38" s="451"/>
      <c r="IWK38" s="454"/>
      <c r="IWL38" s="458"/>
      <c r="IWM38" s="459"/>
      <c r="IWN38" s="460"/>
      <c r="IWO38" s="461"/>
      <c r="IWP38" s="462"/>
      <c r="IWQ38" s="458"/>
      <c r="IWR38" s="451"/>
      <c r="IWS38" s="463"/>
      <c r="IWT38" s="451"/>
      <c r="IWU38" s="451"/>
      <c r="IWV38" s="453"/>
      <c r="IWX38" s="449"/>
      <c r="IWY38" s="449"/>
      <c r="IWZ38" s="449"/>
      <c r="IXA38" s="450"/>
      <c r="IXB38" s="451"/>
      <c r="IXC38" s="451"/>
      <c r="IXD38" s="451"/>
      <c r="IXE38" s="449"/>
      <c r="IXF38" s="452"/>
      <c r="IXG38" s="453"/>
      <c r="IXH38" s="454"/>
      <c r="IXI38" s="449"/>
      <c r="IXJ38" s="453"/>
      <c r="IXK38" s="453"/>
      <c r="IXL38" s="450"/>
      <c r="IXM38" s="454"/>
      <c r="IXN38" s="455"/>
      <c r="IXO38" s="453"/>
      <c r="IXP38" s="456"/>
      <c r="IXQ38" s="453"/>
      <c r="IXR38" s="456"/>
      <c r="IXS38" s="454"/>
      <c r="IXT38" s="451"/>
      <c r="IXU38" s="454"/>
      <c r="IXV38" s="450"/>
      <c r="IXW38" s="456"/>
      <c r="IXX38" s="456"/>
      <c r="IXY38" s="456"/>
      <c r="IXZ38" s="456"/>
      <c r="IYA38" s="271"/>
      <c r="IYB38" s="451"/>
      <c r="IYC38" s="454"/>
      <c r="IYD38" s="451"/>
      <c r="IYE38" s="457"/>
      <c r="IYF38" s="271"/>
      <c r="IYG38" s="451"/>
      <c r="IYH38" s="454"/>
      <c r="IYI38" s="451"/>
      <c r="IYJ38" s="457"/>
      <c r="IYK38" s="451"/>
      <c r="IYL38" s="457"/>
      <c r="IYM38" s="457"/>
      <c r="IYN38" s="457"/>
      <c r="IYO38" s="271"/>
      <c r="IYP38" s="271"/>
      <c r="IYQ38" s="451"/>
      <c r="IYR38" s="454"/>
      <c r="IYS38" s="451"/>
      <c r="IYT38" s="454"/>
      <c r="IYU38" s="458"/>
      <c r="IYV38" s="459"/>
      <c r="IYW38" s="460"/>
      <c r="IYX38" s="461"/>
      <c r="IYY38" s="462"/>
      <c r="IYZ38" s="458"/>
      <c r="IZA38" s="451"/>
      <c r="IZB38" s="463"/>
      <c r="IZC38" s="451"/>
      <c r="IZD38" s="451"/>
      <c r="IZE38" s="453"/>
      <c r="IZG38" s="449"/>
      <c r="IZH38" s="449"/>
      <c r="IZI38" s="449"/>
      <c r="IZJ38" s="450"/>
      <c r="IZK38" s="451"/>
      <c r="IZL38" s="451"/>
      <c r="IZM38" s="451"/>
      <c r="IZN38" s="449"/>
      <c r="IZO38" s="452"/>
      <c r="IZP38" s="453"/>
      <c r="IZQ38" s="454"/>
      <c r="IZR38" s="449"/>
      <c r="IZS38" s="453"/>
      <c r="IZT38" s="453"/>
      <c r="IZU38" s="450"/>
      <c r="IZV38" s="454"/>
      <c r="IZW38" s="455"/>
      <c r="IZX38" s="453"/>
      <c r="IZY38" s="456"/>
      <c r="IZZ38" s="453"/>
      <c r="JAA38" s="456"/>
      <c r="JAB38" s="454"/>
      <c r="JAC38" s="451"/>
      <c r="JAD38" s="454"/>
      <c r="JAE38" s="450"/>
      <c r="JAF38" s="456"/>
      <c r="JAG38" s="456"/>
      <c r="JAH38" s="456"/>
      <c r="JAI38" s="456"/>
      <c r="JAJ38" s="271"/>
      <c r="JAK38" s="451"/>
      <c r="JAL38" s="454"/>
      <c r="JAM38" s="451"/>
      <c r="JAN38" s="457"/>
      <c r="JAO38" s="271"/>
      <c r="JAP38" s="451"/>
      <c r="JAQ38" s="454"/>
      <c r="JAR38" s="451"/>
      <c r="JAS38" s="457"/>
      <c r="JAT38" s="451"/>
      <c r="JAU38" s="457"/>
      <c r="JAV38" s="457"/>
      <c r="JAW38" s="457"/>
      <c r="JAX38" s="271"/>
      <c r="JAY38" s="271"/>
      <c r="JAZ38" s="451"/>
      <c r="JBA38" s="454"/>
      <c r="JBB38" s="451"/>
      <c r="JBC38" s="454"/>
      <c r="JBD38" s="458"/>
      <c r="JBE38" s="459"/>
      <c r="JBF38" s="460"/>
      <c r="JBG38" s="461"/>
      <c r="JBH38" s="462"/>
      <c r="JBI38" s="458"/>
      <c r="JBJ38" s="451"/>
      <c r="JBK38" s="463"/>
      <c r="JBL38" s="451"/>
      <c r="JBM38" s="451"/>
      <c r="JBN38" s="453"/>
      <c r="JBP38" s="449"/>
      <c r="JBQ38" s="449"/>
      <c r="JBR38" s="449"/>
      <c r="JBS38" s="450"/>
      <c r="JBT38" s="451"/>
      <c r="JBU38" s="451"/>
      <c r="JBV38" s="451"/>
      <c r="JBW38" s="449"/>
      <c r="JBX38" s="452"/>
      <c r="JBY38" s="453"/>
      <c r="JBZ38" s="454"/>
      <c r="JCA38" s="449"/>
      <c r="JCB38" s="453"/>
      <c r="JCC38" s="453"/>
      <c r="JCD38" s="450"/>
      <c r="JCE38" s="454"/>
      <c r="JCF38" s="455"/>
      <c r="JCG38" s="453"/>
      <c r="JCH38" s="456"/>
      <c r="JCI38" s="453"/>
      <c r="JCJ38" s="456"/>
      <c r="JCK38" s="454"/>
      <c r="JCL38" s="451"/>
      <c r="JCM38" s="454"/>
      <c r="JCN38" s="450"/>
      <c r="JCO38" s="456"/>
      <c r="JCP38" s="456"/>
      <c r="JCQ38" s="456"/>
      <c r="JCR38" s="456"/>
      <c r="JCS38" s="271"/>
      <c r="JCT38" s="451"/>
      <c r="JCU38" s="454"/>
      <c r="JCV38" s="451"/>
      <c r="JCW38" s="457"/>
      <c r="JCX38" s="271"/>
      <c r="JCY38" s="451"/>
      <c r="JCZ38" s="454"/>
      <c r="JDA38" s="451"/>
      <c r="JDB38" s="457"/>
      <c r="JDC38" s="451"/>
      <c r="JDD38" s="457"/>
      <c r="JDE38" s="457"/>
      <c r="JDF38" s="457"/>
      <c r="JDG38" s="271"/>
      <c r="JDH38" s="271"/>
      <c r="JDI38" s="451"/>
      <c r="JDJ38" s="454"/>
      <c r="JDK38" s="451"/>
      <c r="JDL38" s="454"/>
      <c r="JDM38" s="458"/>
      <c r="JDN38" s="459"/>
      <c r="JDO38" s="460"/>
      <c r="JDP38" s="461"/>
      <c r="JDQ38" s="462"/>
      <c r="JDR38" s="458"/>
      <c r="JDS38" s="451"/>
      <c r="JDT38" s="463"/>
      <c r="JDU38" s="451"/>
      <c r="JDV38" s="451"/>
      <c r="JDW38" s="453"/>
      <c r="JDY38" s="449"/>
      <c r="JDZ38" s="449"/>
      <c r="JEA38" s="449"/>
      <c r="JEB38" s="450"/>
      <c r="JEC38" s="451"/>
      <c r="JED38" s="451"/>
      <c r="JEE38" s="451"/>
      <c r="JEF38" s="449"/>
      <c r="JEG38" s="452"/>
      <c r="JEH38" s="453"/>
      <c r="JEI38" s="454"/>
      <c r="JEJ38" s="449"/>
      <c r="JEK38" s="453"/>
      <c r="JEL38" s="453"/>
      <c r="JEM38" s="450"/>
      <c r="JEN38" s="454"/>
      <c r="JEO38" s="455"/>
      <c r="JEP38" s="453"/>
      <c r="JEQ38" s="456"/>
      <c r="JER38" s="453"/>
      <c r="JES38" s="456"/>
      <c r="JET38" s="454"/>
      <c r="JEU38" s="451"/>
      <c r="JEV38" s="454"/>
      <c r="JEW38" s="450"/>
      <c r="JEX38" s="456"/>
      <c r="JEY38" s="456"/>
      <c r="JEZ38" s="456"/>
      <c r="JFA38" s="456"/>
      <c r="JFB38" s="271"/>
      <c r="JFC38" s="451"/>
      <c r="JFD38" s="454"/>
      <c r="JFE38" s="451"/>
      <c r="JFF38" s="457"/>
      <c r="JFG38" s="271"/>
      <c r="JFH38" s="451"/>
      <c r="JFI38" s="454"/>
      <c r="JFJ38" s="451"/>
      <c r="JFK38" s="457"/>
      <c r="JFL38" s="451"/>
      <c r="JFM38" s="457"/>
      <c r="JFN38" s="457"/>
      <c r="JFO38" s="457"/>
      <c r="JFP38" s="271"/>
      <c r="JFQ38" s="271"/>
      <c r="JFR38" s="451"/>
      <c r="JFS38" s="454"/>
      <c r="JFT38" s="451"/>
      <c r="JFU38" s="454"/>
      <c r="JFV38" s="458"/>
      <c r="JFW38" s="459"/>
      <c r="JFX38" s="460"/>
      <c r="JFY38" s="461"/>
      <c r="JFZ38" s="462"/>
      <c r="JGA38" s="458"/>
      <c r="JGB38" s="451"/>
      <c r="JGC38" s="463"/>
      <c r="JGD38" s="451"/>
      <c r="JGE38" s="451"/>
      <c r="JGF38" s="453"/>
      <c r="JGH38" s="449"/>
      <c r="JGI38" s="449"/>
      <c r="JGJ38" s="449"/>
      <c r="JGK38" s="450"/>
      <c r="JGL38" s="451"/>
      <c r="JGM38" s="451"/>
      <c r="JGN38" s="451"/>
      <c r="JGO38" s="449"/>
      <c r="JGP38" s="452"/>
      <c r="JGQ38" s="453"/>
      <c r="JGR38" s="454"/>
      <c r="JGS38" s="449"/>
      <c r="JGT38" s="453"/>
      <c r="JGU38" s="453"/>
      <c r="JGV38" s="450"/>
      <c r="JGW38" s="454"/>
      <c r="JGX38" s="455"/>
      <c r="JGY38" s="453"/>
      <c r="JGZ38" s="456"/>
      <c r="JHA38" s="453"/>
      <c r="JHB38" s="456"/>
      <c r="JHC38" s="454"/>
      <c r="JHD38" s="451"/>
      <c r="JHE38" s="454"/>
      <c r="JHF38" s="450"/>
      <c r="JHG38" s="456"/>
      <c r="JHH38" s="456"/>
      <c r="JHI38" s="456"/>
      <c r="JHJ38" s="456"/>
      <c r="JHK38" s="271"/>
      <c r="JHL38" s="451"/>
      <c r="JHM38" s="454"/>
      <c r="JHN38" s="451"/>
      <c r="JHO38" s="457"/>
      <c r="JHP38" s="271"/>
      <c r="JHQ38" s="451"/>
      <c r="JHR38" s="454"/>
      <c r="JHS38" s="451"/>
      <c r="JHT38" s="457"/>
      <c r="JHU38" s="451"/>
      <c r="JHV38" s="457"/>
      <c r="JHW38" s="457"/>
      <c r="JHX38" s="457"/>
      <c r="JHY38" s="271"/>
      <c r="JHZ38" s="271"/>
      <c r="JIA38" s="451"/>
      <c r="JIB38" s="454"/>
      <c r="JIC38" s="451"/>
      <c r="JID38" s="454"/>
      <c r="JIE38" s="458"/>
      <c r="JIF38" s="459"/>
      <c r="JIG38" s="460"/>
      <c r="JIH38" s="461"/>
      <c r="JII38" s="462"/>
      <c r="JIJ38" s="458"/>
      <c r="JIK38" s="451"/>
      <c r="JIL38" s="463"/>
      <c r="JIM38" s="451"/>
      <c r="JIN38" s="451"/>
      <c r="JIO38" s="453"/>
      <c r="JIQ38" s="449"/>
      <c r="JIR38" s="449"/>
      <c r="JIS38" s="449"/>
      <c r="JIT38" s="450"/>
      <c r="JIU38" s="451"/>
      <c r="JIV38" s="451"/>
      <c r="JIW38" s="451"/>
      <c r="JIX38" s="449"/>
      <c r="JIY38" s="452"/>
      <c r="JIZ38" s="453"/>
      <c r="JJA38" s="454"/>
      <c r="JJB38" s="449"/>
      <c r="JJC38" s="453"/>
      <c r="JJD38" s="453"/>
      <c r="JJE38" s="450"/>
      <c r="JJF38" s="454"/>
      <c r="JJG38" s="455"/>
      <c r="JJH38" s="453"/>
      <c r="JJI38" s="456"/>
      <c r="JJJ38" s="453"/>
      <c r="JJK38" s="456"/>
      <c r="JJL38" s="454"/>
      <c r="JJM38" s="451"/>
      <c r="JJN38" s="454"/>
      <c r="JJO38" s="450"/>
      <c r="JJP38" s="456"/>
      <c r="JJQ38" s="456"/>
      <c r="JJR38" s="456"/>
      <c r="JJS38" s="456"/>
      <c r="JJT38" s="271"/>
      <c r="JJU38" s="451"/>
      <c r="JJV38" s="454"/>
      <c r="JJW38" s="451"/>
      <c r="JJX38" s="457"/>
      <c r="JJY38" s="271"/>
      <c r="JJZ38" s="451"/>
      <c r="JKA38" s="454"/>
      <c r="JKB38" s="451"/>
      <c r="JKC38" s="457"/>
      <c r="JKD38" s="451"/>
      <c r="JKE38" s="457"/>
      <c r="JKF38" s="457"/>
      <c r="JKG38" s="457"/>
      <c r="JKH38" s="271"/>
      <c r="JKI38" s="271"/>
      <c r="JKJ38" s="451"/>
      <c r="JKK38" s="454"/>
      <c r="JKL38" s="451"/>
      <c r="JKM38" s="454"/>
      <c r="JKN38" s="458"/>
      <c r="JKO38" s="459"/>
      <c r="JKP38" s="460"/>
      <c r="JKQ38" s="461"/>
      <c r="JKR38" s="462"/>
      <c r="JKS38" s="458"/>
      <c r="JKT38" s="451"/>
      <c r="JKU38" s="463"/>
      <c r="JKV38" s="451"/>
      <c r="JKW38" s="451"/>
      <c r="JKX38" s="453"/>
      <c r="JKZ38" s="449"/>
      <c r="JLA38" s="449"/>
      <c r="JLB38" s="449"/>
      <c r="JLC38" s="450"/>
      <c r="JLD38" s="451"/>
      <c r="JLE38" s="451"/>
      <c r="JLF38" s="451"/>
      <c r="JLG38" s="449"/>
      <c r="JLH38" s="452"/>
      <c r="JLI38" s="453"/>
      <c r="JLJ38" s="454"/>
      <c r="JLK38" s="449"/>
      <c r="JLL38" s="453"/>
      <c r="JLM38" s="453"/>
      <c r="JLN38" s="450"/>
      <c r="JLO38" s="454"/>
      <c r="JLP38" s="455"/>
      <c r="JLQ38" s="453"/>
      <c r="JLR38" s="456"/>
      <c r="JLS38" s="453"/>
      <c r="JLT38" s="456"/>
      <c r="JLU38" s="454"/>
      <c r="JLV38" s="451"/>
      <c r="JLW38" s="454"/>
      <c r="JLX38" s="450"/>
      <c r="JLY38" s="456"/>
      <c r="JLZ38" s="456"/>
      <c r="JMA38" s="456"/>
      <c r="JMB38" s="456"/>
      <c r="JMC38" s="271"/>
      <c r="JMD38" s="451"/>
      <c r="JME38" s="454"/>
      <c r="JMF38" s="451"/>
      <c r="JMG38" s="457"/>
      <c r="JMH38" s="271"/>
      <c r="JMI38" s="451"/>
      <c r="JMJ38" s="454"/>
      <c r="JMK38" s="451"/>
      <c r="JML38" s="457"/>
      <c r="JMM38" s="451"/>
      <c r="JMN38" s="457"/>
      <c r="JMO38" s="457"/>
      <c r="JMP38" s="457"/>
      <c r="JMQ38" s="271"/>
      <c r="JMR38" s="271"/>
      <c r="JMS38" s="451"/>
      <c r="JMT38" s="454"/>
      <c r="JMU38" s="451"/>
      <c r="JMV38" s="454"/>
      <c r="JMW38" s="458"/>
      <c r="JMX38" s="459"/>
      <c r="JMY38" s="460"/>
      <c r="JMZ38" s="461"/>
      <c r="JNA38" s="462"/>
      <c r="JNB38" s="458"/>
      <c r="JNC38" s="451"/>
      <c r="JND38" s="463"/>
      <c r="JNE38" s="451"/>
      <c r="JNF38" s="451"/>
      <c r="JNG38" s="453"/>
      <c r="JNI38" s="449"/>
      <c r="JNJ38" s="449"/>
      <c r="JNK38" s="449"/>
      <c r="JNL38" s="450"/>
      <c r="JNM38" s="451"/>
      <c r="JNN38" s="451"/>
      <c r="JNO38" s="451"/>
      <c r="JNP38" s="449"/>
      <c r="JNQ38" s="452"/>
      <c r="JNR38" s="453"/>
      <c r="JNS38" s="454"/>
      <c r="JNT38" s="449"/>
      <c r="JNU38" s="453"/>
      <c r="JNV38" s="453"/>
      <c r="JNW38" s="450"/>
      <c r="JNX38" s="454"/>
      <c r="JNY38" s="455"/>
      <c r="JNZ38" s="453"/>
      <c r="JOA38" s="456"/>
      <c r="JOB38" s="453"/>
      <c r="JOC38" s="456"/>
      <c r="JOD38" s="454"/>
      <c r="JOE38" s="451"/>
      <c r="JOF38" s="454"/>
      <c r="JOG38" s="450"/>
      <c r="JOH38" s="456"/>
      <c r="JOI38" s="456"/>
      <c r="JOJ38" s="456"/>
      <c r="JOK38" s="456"/>
      <c r="JOL38" s="271"/>
      <c r="JOM38" s="451"/>
      <c r="JON38" s="454"/>
      <c r="JOO38" s="451"/>
      <c r="JOP38" s="457"/>
      <c r="JOQ38" s="271"/>
      <c r="JOR38" s="451"/>
      <c r="JOS38" s="454"/>
      <c r="JOT38" s="451"/>
      <c r="JOU38" s="457"/>
      <c r="JOV38" s="451"/>
      <c r="JOW38" s="457"/>
      <c r="JOX38" s="457"/>
      <c r="JOY38" s="457"/>
      <c r="JOZ38" s="271"/>
      <c r="JPA38" s="271"/>
      <c r="JPB38" s="451"/>
      <c r="JPC38" s="454"/>
      <c r="JPD38" s="451"/>
      <c r="JPE38" s="454"/>
      <c r="JPF38" s="458"/>
      <c r="JPG38" s="459"/>
      <c r="JPH38" s="460"/>
      <c r="JPI38" s="461"/>
      <c r="JPJ38" s="462"/>
      <c r="JPK38" s="458"/>
      <c r="JPL38" s="451"/>
      <c r="JPM38" s="463"/>
      <c r="JPN38" s="451"/>
      <c r="JPO38" s="451"/>
      <c r="JPP38" s="453"/>
      <c r="JPR38" s="449"/>
      <c r="JPS38" s="449"/>
      <c r="JPT38" s="449"/>
      <c r="JPU38" s="450"/>
      <c r="JPV38" s="451"/>
      <c r="JPW38" s="451"/>
      <c r="JPX38" s="451"/>
      <c r="JPY38" s="449"/>
      <c r="JPZ38" s="452"/>
      <c r="JQA38" s="453"/>
      <c r="JQB38" s="454"/>
      <c r="JQC38" s="449"/>
      <c r="JQD38" s="453"/>
      <c r="JQE38" s="453"/>
      <c r="JQF38" s="450"/>
      <c r="JQG38" s="454"/>
      <c r="JQH38" s="455"/>
      <c r="JQI38" s="453"/>
      <c r="JQJ38" s="456"/>
      <c r="JQK38" s="453"/>
      <c r="JQL38" s="456"/>
      <c r="JQM38" s="454"/>
      <c r="JQN38" s="451"/>
      <c r="JQO38" s="454"/>
      <c r="JQP38" s="450"/>
      <c r="JQQ38" s="456"/>
      <c r="JQR38" s="456"/>
      <c r="JQS38" s="456"/>
      <c r="JQT38" s="456"/>
      <c r="JQU38" s="271"/>
      <c r="JQV38" s="451"/>
      <c r="JQW38" s="454"/>
      <c r="JQX38" s="451"/>
      <c r="JQY38" s="457"/>
      <c r="JQZ38" s="271"/>
      <c r="JRA38" s="451"/>
      <c r="JRB38" s="454"/>
      <c r="JRC38" s="451"/>
      <c r="JRD38" s="457"/>
      <c r="JRE38" s="451"/>
      <c r="JRF38" s="457"/>
      <c r="JRG38" s="457"/>
      <c r="JRH38" s="457"/>
      <c r="JRI38" s="271"/>
      <c r="JRJ38" s="271"/>
      <c r="JRK38" s="451"/>
      <c r="JRL38" s="454"/>
      <c r="JRM38" s="451"/>
      <c r="JRN38" s="454"/>
      <c r="JRO38" s="458"/>
      <c r="JRP38" s="459"/>
      <c r="JRQ38" s="460"/>
      <c r="JRR38" s="461"/>
      <c r="JRS38" s="462"/>
      <c r="JRT38" s="458"/>
      <c r="JRU38" s="451"/>
      <c r="JRV38" s="463"/>
      <c r="JRW38" s="451"/>
      <c r="JRX38" s="451"/>
      <c r="JRY38" s="453"/>
      <c r="JSA38" s="449"/>
      <c r="JSB38" s="449"/>
      <c r="JSC38" s="449"/>
      <c r="JSD38" s="450"/>
      <c r="JSE38" s="451"/>
      <c r="JSF38" s="451"/>
      <c r="JSG38" s="451"/>
      <c r="JSH38" s="449"/>
      <c r="JSI38" s="452"/>
      <c r="JSJ38" s="453"/>
      <c r="JSK38" s="454"/>
      <c r="JSL38" s="449"/>
      <c r="JSM38" s="453"/>
      <c r="JSN38" s="453"/>
      <c r="JSO38" s="450"/>
      <c r="JSP38" s="454"/>
      <c r="JSQ38" s="455"/>
      <c r="JSR38" s="453"/>
      <c r="JSS38" s="456"/>
      <c r="JST38" s="453"/>
      <c r="JSU38" s="456"/>
      <c r="JSV38" s="454"/>
      <c r="JSW38" s="451"/>
      <c r="JSX38" s="454"/>
      <c r="JSY38" s="450"/>
      <c r="JSZ38" s="456"/>
      <c r="JTA38" s="456"/>
      <c r="JTB38" s="456"/>
      <c r="JTC38" s="456"/>
      <c r="JTD38" s="271"/>
      <c r="JTE38" s="451"/>
      <c r="JTF38" s="454"/>
      <c r="JTG38" s="451"/>
      <c r="JTH38" s="457"/>
      <c r="JTI38" s="271"/>
      <c r="JTJ38" s="451"/>
      <c r="JTK38" s="454"/>
      <c r="JTL38" s="451"/>
      <c r="JTM38" s="457"/>
      <c r="JTN38" s="451"/>
      <c r="JTO38" s="457"/>
      <c r="JTP38" s="457"/>
      <c r="JTQ38" s="457"/>
      <c r="JTR38" s="271"/>
      <c r="JTS38" s="271"/>
      <c r="JTT38" s="451"/>
      <c r="JTU38" s="454"/>
      <c r="JTV38" s="451"/>
      <c r="JTW38" s="454"/>
      <c r="JTX38" s="458"/>
      <c r="JTY38" s="459"/>
      <c r="JTZ38" s="460"/>
      <c r="JUA38" s="461"/>
      <c r="JUB38" s="462"/>
      <c r="JUC38" s="458"/>
      <c r="JUD38" s="451"/>
      <c r="JUE38" s="463"/>
      <c r="JUF38" s="451"/>
      <c r="JUG38" s="451"/>
      <c r="JUH38" s="453"/>
      <c r="JUJ38" s="449"/>
      <c r="JUK38" s="449"/>
      <c r="JUL38" s="449"/>
      <c r="JUM38" s="450"/>
      <c r="JUN38" s="451"/>
      <c r="JUO38" s="451"/>
      <c r="JUP38" s="451"/>
      <c r="JUQ38" s="449"/>
      <c r="JUR38" s="452"/>
      <c r="JUS38" s="453"/>
      <c r="JUT38" s="454"/>
      <c r="JUU38" s="449"/>
      <c r="JUV38" s="453"/>
      <c r="JUW38" s="453"/>
      <c r="JUX38" s="450"/>
      <c r="JUY38" s="454"/>
      <c r="JUZ38" s="455"/>
      <c r="JVA38" s="453"/>
      <c r="JVB38" s="456"/>
      <c r="JVC38" s="453"/>
      <c r="JVD38" s="456"/>
      <c r="JVE38" s="454"/>
      <c r="JVF38" s="451"/>
      <c r="JVG38" s="454"/>
      <c r="JVH38" s="450"/>
      <c r="JVI38" s="456"/>
      <c r="JVJ38" s="456"/>
      <c r="JVK38" s="456"/>
      <c r="JVL38" s="456"/>
      <c r="JVM38" s="271"/>
      <c r="JVN38" s="451"/>
      <c r="JVO38" s="454"/>
      <c r="JVP38" s="451"/>
      <c r="JVQ38" s="457"/>
      <c r="JVR38" s="271"/>
      <c r="JVS38" s="451"/>
      <c r="JVT38" s="454"/>
      <c r="JVU38" s="451"/>
      <c r="JVV38" s="457"/>
      <c r="JVW38" s="451"/>
      <c r="JVX38" s="457"/>
      <c r="JVY38" s="457"/>
      <c r="JVZ38" s="457"/>
      <c r="JWA38" s="271"/>
      <c r="JWB38" s="271"/>
      <c r="JWC38" s="451"/>
      <c r="JWD38" s="454"/>
      <c r="JWE38" s="451"/>
      <c r="JWF38" s="454"/>
      <c r="JWG38" s="458"/>
      <c r="JWH38" s="459"/>
      <c r="JWI38" s="460"/>
      <c r="JWJ38" s="461"/>
      <c r="JWK38" s="462"/>
      <c r="JWL38" s="458"/>
      <c r="JWM38" s="451"/>
      <c r="JWN38" s="463"/>
      <c r="JWO38" s="451"/>
      <c r="JWP38" s="451"/>
      <c r="JWQ38" s="453"/>
      <c r="JWS38" s="449"/>
      <c r="JWT38" s="449"/>
      <c r="JWU38" s="449"/>
      <c r="JWV38" s="450"/>
      <c r="JWW38" s="451"/>
      <c r="JWX38" s="451"/>
      <c r="JWY38" s="451"/>
      <c r="JWZ38" s="449"/>
      <c r="JXA38" s="452"/>
      <c r="JXB38" s="453"/>
      <c r="JXC38" s="454"/>
      <c r="JXD38" s="449"/>
      <c r="JXE38" s="453"/>
      <c r="JXF38" s="453"/>
      <c r="JXG38" s="450"/>
      <c r="JXH38" s="454"/>
      <c r="JXI38" s="455"/>
      <c r="JXJ38" s="453"/>
      <c r="JXK38" s="456"/>
      <c r="JXL38" s="453"/>
      <c r="JXM38" s="456"/>
      <c r="JXN38" s="454"/>
      <c r="JXO38" s="451"/>
      <c r="JXP38" s="454"/>
      <c r="JXQ38" s="450"/>
      <c r="JXR38" s="456"/>
      <c r="JXS38" s="456"/>
      <c r="JXT38" s="456"/>
      <c r="JXU38" s="456"/>
      <c r="JXV38" s="271"/>
      <c r="JXW38" s="451"/>
      <c r="JXX38" s="454"/>
      <c r="JXY38" s="451"/>
      <c r="JXZ38" s="457"/>
      <c r="JYA38" s="271"/>
      <c r="JYB38" s="451"/>
      <c r="JYC38" s="454"/>
      <c r="JYD38" s="451"/>
      <c r="JYE38" s="457"/>
      <c r="JYF38" s="451"/>
      <c r="JYG38" s="457"/>
      <c r="JYH38" s="457"/>
      <c r="JYI38" s="457"/>
      <c r="JYJ38" s="271"/>
      <c r="JYK38" s="271"/>
      <c r="JYL38" s="451"/>
      <c r="JYM38" s="454"/>
      <c r="JYN38" s="451"/>
      <c r="JYO38" s="454"/>
      <c r="JYP38" s="458"/>
      <c r="JYQ38" s="459"/>
      <c r="JYR38" s="460"/>
      <c r="JYS38" s="461"/>
      <c r="JYT38" s="462"/>
      <c r="JYU38" s="458"/>
      <c r="JYV38" s="451"/>
      <c r="JYW38" s="463"/>
      <c r="JYX38" s="451"/>
      <c r="JYY38" s="451"/>
      <c r="JYZ38" s="453"/>
      <c r="JZB38" s="449"/>
      <c r="JZC38" s="449"/>
      <c r="JZD38" s="449"/>
      <c r="JZE38" s="450"/>
      <c r="JZF38" s="451"/>
      <c r="JZG38" s="451"/>
      <c r="JZH38" s="451"/>
      <c r="JZI38" s="449"/>
      <c r="JZJ38" s="452"/>
      <c r="JZK38" s="453"/>
      <c r="JZL38" s="454"/>
      <c r="JZM38" s="449"/>
      <c r="JZN38" s="453"/>
      <c r="JZO38" s="453"/>
      <c r="JZP38" s="450"/>
      <c r="JZQ38" s="454"/>
      <c r="JZR38" s="455"/>
      <c r="JZS38" s="453"/>
      <c r="JZT38" s="456"/>
      <c r="JZU38" s="453"/>
      <c r="JZV38" s="456"/>
      <c r="JZW38" s="454"/>
      <c r="JZX38" s="451"/>
      <c r="JZY38" s="454"/>
      <c r="JZZ38" s="450"/>
      <c r="KAA38" s="456"/>
      <c r="KAB38" s="456"/>
      <c r="KAC38" s="456"/>
      <c r="KAD38" s="456"/>
      <c r="KAE38" s="271"/>
      <c r="KAF38" s="451"/>
      <c r="KAG38" s="454"/>
      <c r="KAH38" s="451"/>
      <c r="KAI38" s="457"/>
      <c r="KAJ38" s="271"/>
      <c r="KAK38" s="451"/>
      <c r="KAL38" s="454"/>
      <c r="KAM38" s="451"/>
      <c r="KAN38" s="457"/>
      <c r="KAO38" s="451"/>
      <c r="KAP38" s="457"/>
      <c r="KAQ38" s="457"/>
      <c r="KAR38" s="457"/>
      <c r="KAS38" s="271"/>
      <c r="KAT38" s="271"/>
      <c r="KAU38" s="451"/>
      <c r="KAV38" s="454"/>
      <c r="KAW38" s="451"/>
      <c r="KAX38" s="454"/>
      <c r="KAY38" s="458"/>
      <c r="KAZ38" s="459"/>
      <c r="KBA38" s="460"/>
      <c r="KBB38" s="461"/>
      <c r="KBC38" s="462"/>
      <c r="KBD38" s="458"/>
      <c r="KBE38" s="451"/>
      <c r="KBF38" s="463"/>
      <c r="KBG38" s="451"/>
      <c r="KBH38" s="451"/>
      <c r="KBI38" s="453"/>
      <c r="KBK38" s="449"/>
      <c r="KBL38" s="449"/>
      <c r="KBM38" s="449"/>
      <c r="KBN38" s="450"/>
      <c r="KBO38" s="451"/>
      <c r="KBP38" s="451"/>
      <c r="KBQ38" s="451"/>
      <c r="KBR38" s="449"/>
      <c r="KBS38" s="452"/>
      <c r="KBT38" s="453"/>
      <c r="KBU38" s="454"/>
      <c r="KBV38" s="449"/>
      <c r="KBW38" s="453"/>
      <c r="KBX38" s="453"/>
      <c r="KBY38" s="450"/>
      <c r="KBZ38" s="454"/>
      <c r="KCA38" s="455"/>
      <c r="KCB38" s="453"/>
      <c r="KCC38" s="456"/>
      <c r="KCD38" s="453"/>
      <c r="KCE38" s="456"/>
      <c r="KCF38" s="454"/>
      <c r="KCG38" s="451"/>
      <c r="KCH38" s="454"/>
      <c r="KCI38" s="450"/>
      <c r="KCJ38" s="456"/>
      <c r="KCK38" s="456"/>
      <c r="KCL38" s="456"/>
      <c r="KCM38" s="456"/>
      <c r="KCN38" s="271"/>
      <c r="KCO38" s="451"/>
      <c r="KCP38" s="454"/>
      <c r="KCQ38" s="451"/>
      <c r="KCR38" s="457"/>
      <c r="KCS38" s="271"/>
      <c r="KCT38" s="451"/>
      <c r="KCU38" s="454"/>
      <c r="KCV38" s="451"/>
      <c r="KCW38" s="457"/>
      <c r="KCX38" s="451"/>
      <c r="KCY38" s="457"/>
      <c r="KCZ38" s="457"/>
      <c r="KDA38" s="457"/>
      <c r="KDB38" s="271"/>
      <c r="KDC38" s="271"/>
      <c r="KDD38" s="451"/>
      <c r="KDE38" s="454"/>
      <c r="KDF38" s="451"/>
      <c r="KDG38" s="454"/>
      <c r="KDH38" s="458"/>
      <c r="KDI38" s="459"/>
      <c r="KDJ38" s="460"/>
      <c r="KDK38" s="461"/>
      <c r="KDL38" s="462"/>
      <c r="KDM38" s="458"/>
      <c r="KDN38" s="451"/>
      <c r="KDO38" s="463"/>
      <c r="KDP38" s="451"/>
      <c r="KDQ38" s="451"/>
      <c r="KDR38" s="453"/>
      <c r="KDT38" s="449"/>
      <c r="KDU38" s="449"/>
      <c r="KDV38" s="449"/>
      <c r="KDW38" s="450"/>
      <c r="KDX38" s="451"/>
      <c r="KDY38" s="451"/>
      <c r="KDZ38" s="451"/>
      <c r="KEA38" s="449"/>
      <c r="KEB38" s="452"/>
      <c r="KEC38" s="453"/>
      <c r="KED38" s="454"/>
      <c r="KEE38" s="449"/>
      <c r="KEF38" s="453"/>
      <c r="KEG38" s="453"/>
      <c r="KEH38" s="450"/>
      <c r="KEI38" s="454"/>
      <c r="KEJ38" s="455"/>
      <c r="KEK38" s="453"/>
      <c r="KEL38" s="456"/>
      <c r="KEM38" s="453"/>
      <c r="KEN38" s="456"/>
      <c r="KEO38" s="454"/>
      <c r="KEP38" s="451"/>
      <c r="KEQ38" s="454"/>
      <c r="KER38" s="450"/>
      <c r="KES38" s="456"/>
      <c r="KET38" s="456"/>
      <c r="KEU38" s="456"/>
      <c r="KEV38" s="456"/>
      <c r="KEW38" s="271"/>
      <c r="KEX38" s="451"/>
      <c r="KEY38" s="454"/>
      <c r="KEZ38" s="451"/>
      <c r="KFA38" s="457"/>
      <c r="KFB38" s="271"/>
      <c r="KFC38" s="451"/>
      <c r="KFD38" s="454"/>
      <c r="KFE38" s="451"/>
      <c r="KFF38" s="457"/>
      <c r="KFG38" s="451"/>
      <c r="KFH38" s="457"/>
      <c r="KFI38" s="457"/>
      <c r="KFJ38" s="457"/>
      <c r="KFK38" s="271"/>
      <c r="KFL38" s="271"/>
      <c r="KFM38" s="451"/>
      <c r="KFN38" s="454"/>
      <c r="KFO38" s="451"/>
      <c r="KFP38" s="454"/>
      <c r="KFQ38" s="458"/>
      <c r="KFR38" s="459"/>
      <c r="KFS38" s="460"/>
      <c r="KFT38" s="461"/>
      <c r="KFU38" s="462"/>
      <c r="KFV38" s="458"/>
      <c r="KFW38" s="451"/>
      <c r="KFX38" s="463"/>
      <c r="KFY38" s="451"/>
      <c r="KFZ38" s="451"/>
      <c r="KGA38" s="453"/>
      <c r="KGC38" s="449"/>
      <c r="KGD38" s="449"/>
      <c r="KGE38" s="449"/>
      <c r="KGF38" s="450"/>
      <c r="KGG38" s="451"/>
      <c r="KGH38" s="451"/>
      <c r="KGI38" s="451"/>
      <c r="KGJ38" s="449"/>
      <c r="KGK38" s="452"/>
      <c r="KGL38" s="453"/>
      <c r="KGM38" s="454"/>
      <c r="KGN38" s="449"/>
      <c r="KGO38" s="453"/>
      <c r="KGP38" s="453"/>
      <c r="KGQ38" s="450"/>
      <c r="KGR38" s="454"/>
      <c r="KGS38" s="455"/>
      <c r="KGT38" s="453"/>
      <c r="KGU38" s="456"/>
      <c r="KGV38" s="453"/>
      <c r="KGW38" s="456"/>
      <c r="KGX38" s="454"/>
      <c r="KGY38" s="451"/>
      <c r="KGZ38" s="454"/>
      <c r="KHA38" s="450"/>
      <c r="KHB38" s="456"/>
      <c r="KHC38" s="456"/>
      <c r="KHD38" s="456"/>
      <c r="KHE38" s="456"/>
      <c r="KHF38" s="271"/>
      <c r="KHG38" s="451"/>
      <c r="KHH38" s="454"/>
      <c r="KHI38" s="451"/>
      <c r="KHJ38" s="457"/>
      <c r="KHK38" s="271"/>
      <c r="KHL38" s="451"/>
      <c r="KHM38" s="454"/>
      <c r="KHN38" s="451"/>
      <c r="KHO38" s="457"/>
      <c r="KHP38" s="451"/>
      <c r="KHQ38" s="457"/>
      <c r="KHR38" s="457"/>
      <c r="KHS38" s="457"/>
      <c r="KHT38" s="271"/>
      <c r="KHU38" s="271"/>
      <c r="KHV38" s="451"/>
      <c r="KHW38" s="454"/>
      <c r="KHX38" s="451"/>
      <c r="KHY38" s="454"/>
      <c r="KHZ38" s="458"/>
      <c r="KIA38" s="459"/>
      <c r="KIB38" s="460"/>
      <c r="KIC38" s="461"/>
      <c r="KID38" s="462"/>
      <c r="KIE38" s="458"/>
      <c r="KIF38" s="451"/>
      <c r="KIG38" s="463"/>
      <c r="KIH38" s="451"/>
      <c r="KII38" s="451"/>
      <c r="KIJ38" s="453"/>
      <c r="KIL38" s="449"/>
      <c r="KIM38" s="449"/>
      <c r="KIN38" s="449"/>
      <c r="KIO38" s="450"/>
      <c r="KIP38" s="451"/>
      <c r="KIQ38" s="451"/>
      <c r="KIR38" s="451"/>
      <c r="KIS38" s="449"/>
      <c r="KIT38" s="452"/>
      <c r="KIU38" s="453"/>
      <c r="KIV38" s="454"/>
      <c r="KIW38" s="449"/>
      <c r="KIX38" s="453"/>
      <c r="KIY38" s="453"/>
      <c r="KIZ38" s="450"/>
      <c r="KJA38" s="454"/>
      <c r="KJB38" s="455"/>
      <c r="KJC38" s="453"/>
      <c r="KJD38" s="456"/>
      <c r="KJE38" s="453"/>
      <c r="KJF38" s="456"/>
      <c r="KJG38" s="454"/>
      <c r="KJH38" s="451"/>
      <c r="KJI38" s="454"/>
      <c r="KJJ38" s="450"/>
      <c r="KJK38" s="456"/>
      <c r="KJL38" s="456"/>
      <c r="KJM38" s="456"/>
      <c r="KJN38" s="456"/>
      <c r="KJO38" s="271"/>
      <c r="KJP38" s="451"/>
      <c r="KJQ38" s="454"/>
      <c r="KJR38" s="451"/>
      <c r="KJS38" s="457"/>
      <c r="KJT38" s="271"/>
      <c r="KJU38" s="451"/>
      <c r="KJV38" s="454"/>
      <c r="KJW38" s="451"/>
      <c r="KJX38" s="457"/>
      <c r="KJY38" s="451"/>
      <c r="KJZ38" s="457"/>
      <c r="KKA38" s="457"/>
      <c r="KKB38" s="457"/>
      <c r="KKC38" s="271"/>
      <c r="KKD38" s="271"/>
      <c r="KKE38" s="451"/>
      <c r="KKF38" s="454"/>
      <c r="KKG38" s="451"/>
      <c r="KKH38" s="454"/>
      <c r="KKI38" s="458"/>
      <c r="KKJ38" s="459"/>
      <c r="KKK38" s="460"/>
      <c r="KKL38" s="461"/>
      <c r="KKM38" s="462"/>
      <c r="KKN38" s="458"/>
      <c r="KKO38" s="451"/>
      <c r="KKP38" s="463"/>
      <c r="KKQ38" s="451"/>
      <c r="KKR38" s="451"/>
      <c r="KKS38" s="453"/>
      <c r="KKU38" s="449"/>
      <c r="KKV38" s="449"/>
      <c r="KKW38" s="449"/>
      <c r="KKX38" s="450"/>
      <c r="KKY38" s="451"/>
      <c r="KKZ38" s="451"/>
      <c r="KLA38" s="451"/>
      <c r="KLB38" s="449"/>
      <c r="KLC38" s="452"/>
      <c r="KLD38" s="453"/>
      <c r="KLE38" s="454"/>
      <c r="KLF38" s="449"/>
      <c r="KLG38" s="453"/>
      <c r="KLH38" s="453"/>
      <c r="KLI38" s="450"/>
      <c r="KLJ38" s="454"/>
      <c r="KLK38" s="455"/>
      <c r="KLL38" s="453"/>
      <c r="KLM38" s="456"/>
      <c r="KLN38" s="453"/>
      <c r="KLO38" s="456"/>
      <c r="KLP38" s="454"/>
      <c r="KLQ38" s="451"/>
      <c r="KLR38" s="454"/>
      <c r="KLS38" s="450"/>
      <c r="KLT38" s="456"/>
      <c r="KLU38" s="456"/>
      <c r="KLV38" s="456"/>
      <c r="KLW38" s="456"/>
      <c r="KLX38" s="271"/>
      <c r="KLY38" s="451"/>
      <c r="KLZ38" s="454"/>
      <c r="KMA38" s="451"/>
      <c r="KMB38" s="457"/>
      <c r="KMC38" s="271"/>
      <c r="KMD38" s="451"/>
      <c r="KME38" s="454"/>
      <c r="KMF38" s="451"/>
      <c r="KMG38" s="457"/>
      <c r="KMH38" s="451"/>
      <c r="KMI38" s="457"/>
      <c r="KMJ38" s="457"/>
      <c r="KMK38" s="457"/>
      <c r="KML38" s="271"/>
      <c r="KMM38" s="271"/>
      <c r="KMN38" s="451"/>
      <c r="KMO38" s="454"/>
      <c r="KMP38" s="451"/>
      <c r="KMQ38" s="454"/>
      <c r="KMR38" s="458"/>
      <c r="KMS38" s="459"/>
      <c r="KMT38" s="460"/>
      <c r="KMU38" s="461"/>
      <c r="KMV38" s="462"/>
      <c r="KMW38" s="458"/>
      <c r="KMX38" s="451"/>
      <c r="KMY38" s="463"/>
      <c r="KMZ38" s="451"/>
      <c r="KNA38" s="451"/>
      <c r="KNB38" s="453"/>
      <c r="KND38" s="449"/>
      <c r="KNE38" s="449"/>
      <c r="KNF38" s="449"/>
      <c r="KNG38" s="450"/>
      <c r="KNH38" s="451"/>
      <c r="KNI38" s="451"/>
      <c r="KNJ38" s="451"/>
      <c r="KNK38" s="449"/>
      <c r="KNL38" s="452"/>
      <c r="KNM38" s="453"/>
      <c r="KNN38" s="454"/>
      <c r="KNO38" s="449"/>
      <c r="KNP38" s="453"/>
      <c r="KNQ38" s="453"/>
      <c r="KNR38" s="450"/>
      <c r="KNS38" s="454"/>
      <c r="KNT38" s="455"/>
      <c r="KNU38" s="453"/>
      <c r="KNV38" s="456"/>
      <c r="KNW38" s="453"/>
      <c r="KNX38" s="456"/>
      <c r="KNY38" s="454"/>
      <c r="KNZ38" s="451"/>
      <c r="KOA38" s="454"/>
      <c r="KOB38" s="450"/>
      <c r="KOC38" s="456"/>
      <c r="KOD38" s="456"/>
      <c r="KOE38" s="456"/>
      <c r="KOF38" s="456"/>
      <c r="KOG38" s="271"/>
      <c r="KOH38" s="451"/>
      <c r="KOI38" s="454"/>
      <c r="KOJ38" s="451"/>
      <c r="KOK38" s="457"/>
      <c r="KOL38" s="271"/>
      <c r="KOM38" s="451"/>
      <c r="KON38" s="454"/>
      <c r="KOO38" s="451"/>
      <c r="KOP38" s="457"/>
      <c r="KOQ38" s="451"/>
      <c r="KOR38" s="457"/>
      <c r="KOS38" s="457"/>
      <c r="KOT38" s="457"/>
      <c r="KOU38" s="271"/>
      <c r="KOV38" s="271"/>
      <c r="KOW38" s="451"/>
      <c r="KOX38" s="454"/>
      <c r="KOY38" s="451"/>
      <c r="KOZ38" s="454"/>
      <c r="KPA38" s="458"/>
      <c r="KPB38" s="459"/>
      <c r="KPC38" s="460"/>
      <c r="KPD38" s="461"/>
      <c r="KPE38" s="462"/>
      <c r="KPF38" s="458"/>
      <c r="KPG38" s="451"/>
      <c r="KPH38" s="463"/>
      <c r="KPI38" s="451"/>
      <c r="KPJ38" s="451"/>
      <c r="KPK38" s="453"/>
      <c r="KPM38" s="449"/>
      <c r="KPN38" s="449"/>
      <c r="KPO38" s="449"/>
      <c r="KPP38" s="450"/>
      <c r="KPQ38" s="451"/>
      <c r="KPR38" s="451"/>
      <c r="KPS38" s="451"/>
      <c r="KPT38" s="449"/>
      <c r="KPU38" s="452"/>
      <c r="KPV38" s="453"/>
      <c r="KPW38" s="454"/>
      <c r="KPX38" s="449"/>
      <c r="KPY38" s="453"/>
      <c r="KPZ38" s="453"/>
      <c r="KQA38" s="450"/>
      <c r="KQB38" s="454"/>
      <c r="KQC38" s="455"/>
      <c r="KQD38" s="453"/>
      <c r="KQE38" s="456"/>
      <c r="KQF38" s="453"/>
      <c r="KQG38" s="456"/>
      <c r="KQH38" s="454"/>
      <c r="KQI38" s="451"/>
      <c r="KQJ38" s="454"/>
      <c r="KQK38" s="450"/>
      <c r="KQL38" s="456"/>
      <c r="KQM38" s="456"/>
      <c r="KQN38" s="456"/>
      <c r="KQO38" s="456"/>
      <c r="KQP38" s="271"/>
      <c r="KQQ38" s="451"/>
      <c r="KQR38" s="454"/>
      <c r="KQS38" s="451"/>
      <c r="KQT38" s="457"/>
      <c r="KQU38" s="271"/>
      <c r="KQV38" s="451"/>
      <c r="KQW38" s="454"/>
      <c r="KQX38" s="451"/>
      <c r="KQY38" s="457"/>
      <c r="KQZ38" s="451"/>
      <c r="KRA38" s="457"/>
      <c r="KRB38" s="457"/>
      <c r="KRC38" s="457"/>
      <c r="KRD38" s="271"/>
      <c r="KRE38" s="271"/>
      <c r="KRF38" s="451"/>
      <c r="KRG38" s="454"/>
      <c r="KRH38" s="451"/>
      <c r="KRI38" s="454"/>
      <c r="KRJ38" s="458"/>
      <c r="KRK38" s="459"/>
      <c r="KRL38" s="460"/>
      <c r="KRM38" s="461"/>
      <c r="KRN38" s="462"/>
      <c r="KRO38" s="458"/>
      <c r="KRP38" s="451"/>
      <c r="KRQ38" s="463"/>
      <c r="KRR38" s="451"/>
      <c r="KRS38" s="451"/>
      <c r="KRT38" s="453"/>
      <c r="KRV38" s="449"/>
      <c r="KRW38" s="449"/>
      <c r="KRX38" s="449"/>
      <c r="KRY38" s="450"/>
      <c r="KRZ38" s="451"/>
      <c r="KSA38" s="451"/>
      <c r="KSB38" s="451"/>
      <c r="KSC38" s="449"/>
      <c r="KSD38" s="452"/>
      <c r="KSE38" s="453"/>
      <c r="KSF38" s="454"/>
      <c r="KSG38" s="449"/>
      <c r="KSH38" s="453"/>
      <c r="KSI38" s="453"/>
      <c r="KSJ38" s="450"/>
      <c r="KSK38" s="454"/>
      <c r="KSL38" s="455"/>
      <c r="KSM38" s="453"/>
      <c r="KSN38" s="456"/>
      <c r="KSO38" s="453"/>
      <c r="KSP38" s="456"/>
      <c r="KSQ38" s="454"/>
      <c r="KSR38" s="451"/>
      <c r="KSS38" s="454"/>
      <c r="KST38" s="450"/>
      <c r="KSU38" s="456"/>
      <c r="KSV38" s="456"/>
      <c r="KSW38" s="456"/>
      <c r="KSX38" s="456"/>
      <c r="KSY38" s="271"/>
      <c r="KSZ38" s="451"/>
      <c r="KTA38" s="454"/>
      <c r="KTB38" s="451"/>
      <c r="KTC38" s="457"/>
      <c r="KTD38" s="271"/>
      <c r="KTE38" s="451"/>
      <c r="KTF38" s="454"/>
      <c r="KTG38" s="451"/>
      <c r="KTH38" s="457"/>
      <c r="KTI38" s="451"/>
      <c r="KTJ38" s="457"/>
      <c r="KTK38" s="457"/>
      <c r="KTL38" s="457"/>
      <c r="KTM38" s="271"/>
      <c r="KTN38" s="271"/>
      <c r="KTO38" s="451"/>
      <c r="KTP38" s="454"/>
      <c r="KTQ38" s="451"/>
      <c r="KTR38" s="454"/>
      <c r="KTS38" s="458"/>
      <c r="KTT38" s="459"/>
      <c r="KTU38" s="460"/>
      <c r="KTV38" s="461"/>
      <c r="KTW38" s="462"/>
      <c r="KTX38" s="458"/>
      <c r="KTY38" s="451"/>
      <c r="KTZ38" s="463"/>
      <c r="KUA38" s="451"/>
      <c r="KUB38" s="451"/>
      <c r="KUC38" s="453"/>
      <c r="KUE38" s="449"/>
      <c r="KUF38" s="449"/>
      <c r="KUG38" s="449"/>
      <c r="KUH38" s="450"/>
      <c r="KUI38" s="451"/>
      <c r="KUJ38" s="451"/>
      <c r="KUK38" s="451"/>
      <c r="KUL38" s="449"/>
      <c r="KUM38" s="452"/>
      <c r="KUN38" s="453"/>
      <c r="KUO38" s="454"/>
      <c r="KUP38" s="449"/>
      <c r="KUQ38" s="453"/>
      <c r="KUR38" s="453"/>
      <c r="KUS38" s="450"/>
      <c r="KUT38" s="454"/>
      <c r="KUU38" s="455"/>
      <c r="KUV38" s="453"/>
      <c r="KUW38" s="456"/>
      <c r="KUX38" s="453"/>
      <c r="KUY38" s="456"/>
      <c r="KUZ38" s="454"/>
      <c r="KVA38" s="451"/>
      <c r="KVB38" s="454"/>
      <c r="KVC38" s="450"/>
      <c r="KVD38" s="456"/>
      <c r="KVE38" s="456"/>
      <c r="KVF38" s="456"/>
      <c r="KVG38" s="456"/>
      <c r="KVH38" s="271"/>
      <c r="KVI38" s="451"/>
      <c r="KVJ38" s="454"/>
      <c r="KVK38" s="451"/>
      <c r="KVL38" s="457"/>
      <c r="KVM38" s="271"/>
      <c r="KVN38" s="451"/>
      <c r="KVO38" s="454"/>
      <c r="KVP38" s="451"/>
      <c r="KVQ38" s="457"/>
      <c r="KVR38" s="451"/>
      <c r="KVS38" s="457"/>
      <c r="KVT38" s="457"/>
      <c r="KVU38" s="457"/>
      <c r="KVV38" s="271"/>
      <c r="KVW38" s="271"/>
      <c r="KVX38" s="451"/>
      <c r="KVY38" s="454"/>
      <c r="KVZ38" s="451"/>
      <c r="KWA38" s="454"/>
      <c r="KWB38" s="458"/>
      <c r="KWC38" s="459"/>
      <c r="KWD38" s="460"/>
      <c r="KWE38" s="461"/>
      <c r="KWF38" s="462"/>
      <c r="KWG38" s="458"/>
      <c r="KWH38" s="451"/>
      <c r="KWI38" s="463"/>
      <c r="KWJ38" s="451"/>
      <c r="KWK38" s="451"/>
      <c r="KWL38" s="453"/>
      <c r="KWN38" s="449"/>
      <c r="KWO38" s="449"/>
      <c r="KWP38" s="449"/>
      <c r="KWQ38" s="450"/>
      <c r="KWR38" s="451"/>
      <c r="KWS38" s="451"/>
      <c r="KWT38" s="451"/>
      <c r="KWU38" s="449"/>
      <c r="KWV38" s="452"/>
      <c r="KWW38" s="453"/>
      <c r="KWX38" s="454"/>
      <c r="KWY38" s="449"/>
      <c r="KWZ38" s="453"/>
      <c r="KXA38" s="453"/>
      <c r="KXB38" s="450"/>
      <c r="KXC38" s="454"/>
      <c r="KXD38" s="455"/>
      <c r="KXE38" s="453"/>
      <c r="KXF38" s="456"/>
      <c r="KXG38" s="453"/>
      <c r="KXH38" s="456"/>
      <c r="KXI38" s="454"/>
      <c r="KXJ38" s="451"/>
      <c r="KXK38" s="454"/>
      <c r="KXL38" s="450"/>
      <c r="KXM38" s="456"/>
      <c r="KXN38" s="456"/>
      <c r="KXO38" s="456"/>
      <c r="KXP38" s="456"/>
      <c r="KXQ38" s="271"/>
      <c r="KXR38" s="451"/>
      <c r="KXS38" s="454"/>
      <c r="KXT38" s="451"/>
      <c r="KXU38" s="457"/>
      <c r="KXV38" s="271"/>
      <c r="KXW38" s="451"/>
      <c r="KXX38" s="454"/>
      <c r="KXY38" s="451"/>
      <c r="KXZ38" s="457"/>
      <c r="KYA38" s="451"/>
      <c r="KYB38" s="457"/>
      <c r="KYC38" s="457"/>
      <c r="KYD38" s="457"/>
      <c r="KYE38" s="271"/>
      <c r="KYF38" s="271"/>
      <c r="KYG38" s="451"/>
      <c r="KYH38" s="454"/>
      <c r="KYI38" s="451"/>
      <c r="KYJ38" s="454"/>
      <c r="KYK38" s="458"/>
      <c r="KYL38" s="459"/>
      <c r="KYM38" s="460"/>
      <c r="KYN38" s="461"/>
      <c r="KYO38" s="462"/>
      <c r="KYP38" s="458"/>
      <c r="KYQ38" s="451"/>
      <c r="KYR38" s="463"/>
      <c r="KYS38" s="451"/>
      <c r="KYT38" s="451"/>
      <c r="KYU38" s="453"/>
      <c r="KYW38" s="449"/>
      <c r="KYX38" s="449"/>
      <c r="KYY38" s="449"/>
      <c r="KYZ38" s="450"/>
      <c r="KZA38" s="451"/>
      <c r="KZB38" s="451"/>
      <c r="KZC38" s="451"/>
      <c r="KZD38" s="449"/>
      <c r="KZE38" s="452"/>
      <c r="KZF38" s="453"/>
      <c r="KZG38" s="454"/>
      <c r="KZH38" s="449"/>
      <c r="KZI38" s="453"/>
      <c r="KZJ38" s="453"/>
      <c r="KZK38" s="450"/>
      <c r="KZL38" s="454"/>
      <c r="KZM38" s="455"/>
      <c r="KZN38" s="453"/>
      <c r="KZO38" s="456"/>
      <c r="KZP38" s="453"/>
      <c r="KZQ38" s="456"/>
      <c r="KZR38" s="454"/>
      <c r="KZS38" s="451"/>
      <c r="KZT38" s="454"/>
      <c r="KZU38" s="450"/>
      <c r="KZV38" s="456"/>
      <c r="KZW38" s="456"/>
      <c r="KZX38" s="456"/>
      <c r="KZY38" s="456"/>
      <c r="KZZ38" s="271"/>
      <c r="LAA38" s="451"/>
      <c r="LAB38" s="454"/>
      <c r="LAC38" s="451"/>
      <c r="LAD38" s="457"/>
      <c r="LAE38" s="271"/>
      <c r="LAF38" s="451"/>
      <c r="LAG38" s="454"/>
      <c r="LAH38" s="451"/>
      <c r="LAI38" s="457"/>
      <c r="LAJ38" s="451"/>
      <c r="LAK38" s="457"/>
      <c r="LAL38" s="457"/>
      <c r="LAM38" s="457"/>
      <c r="LAN38" s="271"/>
      <c r="LAO38" s="271"/>
      <c r="LAP38" s="451"/>
      <c r="LAQ38" s="454"/>
      <c r="LAR38" s="451"/>
      <c r="LAS38" s="454"/>
      <c r="LAT38" s="458"/>
      <c r="LAU38" s="459"/>
      <c r="LAV38" s="460"/>
      <c r="LAW38" s="461"/>
      <c r="LAX38" s="462"/>
      <c r="LAY38" s="458"/>
      <c r="LAZ38" s="451"/>
      <c r="LBA38" s="463"/>
      <c r="LBB38" s="451"/>
      <c r="LBC38" s="451"/>
      <c r="LBD38" s="453"/>
      <c r="LBF38" s="449"/>
      <c r="LBG38" s="449"/>
      <c r="LBH38" s="449"/>
      <c r="LBI38" s="450"/>
      <c r="LBJ38" s="451"/>
      <c r="LBK38" s="451"/>
      <c r="LBL38" s="451"/>
      <c r="LBM38" s="449"/>
      <c r="LBN38" s="452"/>
      <c r="LBO38" s="453"/>
      <c r="LBP38" s="454"/>
      <c r="LBQ38" s="449"/>
      <c r="LBR38" s="453"/>
      <c r="LBS38" s="453"/>
      <c r="LBT38" s="450"/>
      <c r="LBU38" s="454"/>
      <c r="LBV38" s="455"/>
      <c r="LBW38" s="453"/>
      <c r="LBX38" s="456"/>
      <c r="LBY38" s="453"/>
      <c r="LBZ38" s="456"/>
      <c r="LCA38" s="454"/>
      <c r="LCB38" s="451"/>
      <c r="LCC38" s="454"/>
      <c r="LCD38" s="450"/>
      <c r="LCE38" s="456"/>
      <c r="LCF38" s="456"/>
      <c r="LCG38" s="456"/>
      <c r="LCH38" s="456"/>
      <c r="LCI38" s="271"/>
      <c r="LCJ38" s="451"/>
      <c r="LCK38" s="454"/>
      <c r="LCL38" s="451"/>
      <c r="LCM38" s="457"/>
      <c r="LCN38" s="271"/>
      <c r="LCO38" s="451"/>
      <c r="LCP38" s="454"/>
      <c r="LCQ38" s="451"/>
      <c r="LCR38" s="457"/>
      <c r="LCS38" s="451"/>
      <c r="LCT38" s="457"/>
      <c r="LCU38" s="457"/>
      <c r="LCV38" s="457"/>
      <c r="LCW38" s="271"/>
      <c r="LCX38" s="271"/>
      <c r="LCY38" s="451"/>
      <c r="LCZ38" s="454"/>
      <c r="LDA38" s="451"/>
      <c r="LDB38" s="454"/>
      <c r="LDC38" s="458"/>
      <c r="LDD38" s="459"/>
      <c r="LDE38" s="460"/>
      <c r="LDF38" s="461"/>
      <c r="LDG38" s="462"/>
      <c r="LDH38" s="458"/>
      <c r="LDI38" s="451"/>
      <c r="LDJ38" s="463"/>
      <c r="LDK38" s="451"/>
      <c r="LDL38" s="451"/>
      <c r="LDM38" s="453"/>
      <c r="LDO38" s="449"/>
      <c r="LDP38" s="449"/>
      <c r="LDQ38" s="449"/>
      <c r="LDR38" s="450"/>
      <c r="LDS38" s="451"/>
      <c r="LDT38" s="451"/>
      <c r="LDU38" s="451"/>
      <c r="LDV38" s="449"/>
      <c r="LDW38" s="452"/>
      <c r="LDX38" s="453"/>
      <c r="LDY38" s="454"/>
      <c r="LDZ38" s="449"/>
      <c r="LEA38" s="453"/>
      <c r="LEB38" s="453"/>
      <c r="LEC38" s="450"/>
      <c r="LED38" s="454"/>
      <c r="LEE38" s="455"/>
      <c r="LEF38" s="453"/>
      <c r="LEG38" s="456"/>
      <c r="LEH38" s="453"/>
      <c r="LEI38" s="456"/>
      <c r="LEJ38" s="454"/>
      <c r="LEK38" s="451"/>
      <c r="LEL38" s="454"/>
      <c r="LEM38" s="450"/>
      <c r="LEN38" s="456"/>
      <c r="LEO38" s="456"/>
      <c r="LEP38" s="456"/>
      <c r="LEQ38" s="456"/>
      <c r="LER38" s="271"/>
      <c r="LES38" s="451"/>
      <c r="LET38" s="454"/>
      <c r="LEU38" s="451"/>
      <c r="LEV38" s="457"/>
      <c r="LEW38" s="271"/>
      <c r="LEX38" s="451"/>
      <c r="LEY38" s="454"/>
      <c r="LEZ38" s="451"/>
      <c r="LFA38" s="457"/>
      <c r="LFB38" s="451"/>
      <c r="LFC38" s="457"/>
      <c r="LFD38" s="457"/>
      <c r="LFE38" s="457"/>
      <c r="LFF38" s="271"/>
      <c r="LFG38" s="271"/>
      <c r="LFH38" s="451"/>
      <c r="LFI38" s="454"/>
      <c r="LFJ38" s="451"/>
      <c r="LFK38" s="454"/>
      <c r="LFL38" s="458"/>
      <c r="LFM38" s="459"/>
      <c r="LFN38" s="460"/>
      <c r="LFO38" s="461"/>
      <c r="LFP38" s="462"/>
      <c r="LFQ38" s="458"/>
      <c r="LFR38" s="451"/>
      <c r="LFS38" s="463"/>
      <c r="LFT38" s="451"/>
      <c r="LFU38" s="451"/>
      <c r="LFV38" s="453"/>
      <c r="LFX38" s="449"/>
      <c r="LFY38" s="449"/>
      <c r="LFZ38" s="449"/>
      <c r="LGA38" s="450"/>
      <c r="LGB38" s="451"/>
      <c r="LGC38" s="451"/>
      <c r="LGD38" s="451"/>
      <c r="LGE38" s="449"/>
      <c r="LGF38" s="452"/>
      <c r="LGG38" s="453"/>
      <c r="LGH38" s="454"/>
      <c r="LGI38" s="449"/>
      <c r="LGJ38" s="453"/>
      <c r="LGK38" s="453"/>
      <c r="LGL38" s="450"/>
      <c r="LGM38" s="454"/>
      <c r="LGN38" s="455"/>
      <c r="LGO38" s="453"/>
      <c r="LGP38" s="456"/>
      <c r="LGQ38" s="453"/>
      <c r="LGR38" s="456"/>
      <c r="LGS38" s="454"/>
      <c r="LGT38" s="451"/>
      <c r="LGU38" s="454"/>
      <c r="LGV38" s="450"/>
      <c r="LGW38" s="456"/>
      <c r="LGX38" s="456"/>
      <c r="LGY38" s="456"/>
      <c r="LGZ38" s="456"/>
      <c r="LHA38" s="271"/>
      <c r="LHB38" s="451"/>
      <c r="LHC38" s="454"/>
      <c r="LHD38" s="451"/>
      <c r="LHE38" s="457"/>
      <c r="LHF38" s="271"/>
      <c r="LHG38" s="451"/>
      <c r="LHH38" s="454"/>
      <c r="LHI38" s="451"/>
      <c r="LHJ38" s="457"/>
      <c r="LHK38" s="451"/>
      <c r="LHL38" s="457"/>
      <c r="LHM38" s="457"/>
      <c r="LHN38" s="457"/>
      <c r="LHO38" s="271"/>
      <c r="LHP38" s="271"/>
      <c r="LHQ38" s="451"/>
      <c r="LHR38" s="454"/>
      <c r="LHS38" s="451"/>
      <c r="LHT38" s="454"/>
      <c r="LHU38" s="458"/>
      <c r="LHV38" s="459"/>
      <c r="LHW38" s="460"/>
      <c r="LHX38" s="461"/>
      <c r="LHY38" s="462"/>
      <c r="LHZ38" s="458"/>
      <c r="LIA38" s="451"/>
      <c r="LIB38" s="463"/>
      <c r="LIC38" s="451"/>
      <c r="LID38" s="451"/>
      <c r="LIE38" s="453"/>
      <c r="LIG38" s="449"/>
      <c r="LIH38" s="449"/>
      <c r="LII38" s="449"/>
      <c r="LIJ38" s="450"/>
      <c r="LIK38" s="451"/>
      <c r="LIL38" s="451"/>
      <c r="LIM38" s="451"/>
      <c r="LIN38" s="449"/>
      <c r="LIO38" s="452"/>
      <c r="LIP38" s="453"/>
      <c r="LIQ38" s="454"/>
      <c r="LIR38" s="449"/>
      <c r="LIS38" s="453"/>
      <c r="LIT38" s="453"/>
      <c r="LIU38" s="450"/>
      <c r="LIV38" s="454"/>
      <c r="LIW38" s="455"/>
      <c r="LIX38" s="453"/>
      <c r="LIY38" s="456"/>
      <c r="LIZ38" s="453"/>
      <c r="LJA38" s="456"/>
      <c r="LJB38" s="454"/>
      <c r="LJC38" s="451"/>
      <c r="LJD38" s="454"/>
      <c r="LJE38" s="450"/>
      <c r="LJF38" s="456"/>
      <c r="LJG38" s="456"/>
      <c r="LJH38" s="456"/>
      <c r="LJI38" s="456"/>
      <c r="LJJ38" s="271"/>
      <c r="LJK38" s="451"/>
      <c r="LJL38" s="454"/>
      <c r="LJM38" s="451"/>
      <c r="LJN38" s="457"/>
      <c r="LJO38" s="271"/>
      <c r="LJP38" s="451"/>
      <c r="LJQ38" s="454"/>
      <c r="LJR38" s="451"/>
      <c r="LJS38" s="457"/>
      <c r="LJT38" s="451"/>
      <c r="LJU38" s="457"/>
      <c r="LJV38" s="457"/>
      <c r="LJW38" s="457"/>
      <c r="LJX38" s="271"/>
      <c r="LJY38" s="271"/>
      <c r="LJZ38" s="451"/>
      <c r="LKA38" s="454"/>
      <c r="LKB38" s="451"/>
      <c r="LKC38" s="454"/>
      <c r="LKD38" s="458"/>
      <c r="LKE38" s="459"/>
      <c r="LKF38" s="460"/>
      <c r="LKG38" s="461"/>
      <c r="LKH38" s="462"/>
      <c r="LKI38" s="458"/>
      <c r="LKJ38" s="451"/>
      <c r="LKK38" s="463"/>
      <c r="LKL38" s="451"/>
      <c r="LKM38" s="451"/>
      <c r="LKN38" s="453"/>
      <c r="LKP38" s="449"/>
      <c r="LKQ38" s="449"/>
      <c r="LKR38" s="449"/>
      <c r="LKS38" s="450"/>
      <c r="LKT38" s="451"/>
      <c r="LKU38" s="451"/>
      <c r="LKV38" s="451"/>
      <c r="LKW38" s="449"/>
      <c r="LKX38" s="452"/>
      <c r="LKY38" s="453"/>
      <c r="LKZ38" s="454"/>
      <c r="LLA38" s="449"/>
      <c r="LLB38" s="453"/>
      <c r="LLC38" s="453"/>
      <c r="LLD38" s="450"/>
      <c r="LLE38" s="454"/>
      <c r="LLF38" s="455"/>
      <c r="LLG38" s="453"/>
      <c r="LLH38" s="456"/>
      <c r="LLI38" s="453"/>
      <c r="LLJ38" s="456"/>
      <c r="LLK38" s="454"/>
      <c r="LLL38" s="451"/>
      <c r="LLM38" s="454"/>
      <c r="LLN38" s="450"/>
      <c r="LLO38" s="456"/>
      <c r="LLP38" s="456"/>
      <c r="LLQ38" s="456"/>
      <c r="LLR38" s="456"/>
      <c r="LLS38" s="271"/>
      <c r="LLT38" s="451"/>
      <c r="LLU38" s="454"/>
      <c r="LLV38" s="451"/>
      <c r="LLW38" s="457"/>
      <c r="LLX38" s="271"/>
      <c r="LLY38" s="451"/>
      <c r="LLZ38" s="454"/>
      <c r="LMA38" s="451"/>
      <c r="LMB38" s="457"/>
      <c r="LMC38" s="451"/>
      <c r="LMD38" s="457"/>
      <c r="LME38" s="457"/>
      <c r="LMF38" s="457"/>
      <c r="LMG38" s="271"/>
      <c r="LMH38" s="271"/>
      <c r="LMI38" s="451"/>
      <c r="LMJ38" s="454"/>
      <c r="LMK38" s="451"/>
      <c r="LML38" s="454"/>
      <c r="LMM38" s="458"/>
      <c r="LMN38" s="459"/>
      <c r="LMO38" s="460"/>
      <c r="LMP38" s="461"/>
      <c r="LMQ38" s="462"/>
      <c r="LMR38" s="458"/>
      <c r="LMS38" s="451"/>
      <c r="LMT38" s="463"/>
      <c r="LMU38" s="451"/>
      <c r="LMV38" s="451"/>
      <c r="LMW38" s="453"/>
      <c r="LMY38" s="449"/>
      <c r="LMZ38" s="449"/>
      <c r="LNA38" s="449"/>
      <c r="LNB38" s="450"/>
      <c r="LNC38" s="451"/>
      <c r="LND38" s="451"/>
      <c r="LNE38" s="451"/>
      <c r="LNF38" s="449"/>
      <c r="LNG38" s="452"/>
      <c r="LNH38" s="453"/>
      <c r="LNI38" s="454"/>
      <c r="LNJ38" s="449"/>
      <c r="LNK38" s="453"/>
      <c r="LNL38" s="453"/>
      <c r="LNM38" s="450"/>
      <c r="LNN38" s="454"/>
      <c r="LNO38" s="455"/>
      <c r="LNP38" s="453"/>
      <c r="LNQ38" s="456"/>
      <c r="LNR38" s="453"/>
      <c r="LNS38" s="456"/>
      <c r="LNT38" s="454"/>
      <c r="LNU38" s="451"/>
      <c r="LNV38" s="454"/>
      <c r="LNW38" s="450"/>
      <c r="LNX38" s="456"/>
      <c r="LNY38" s="456"/>
      <c r="LNZ38" s="456"/>
      <c r="LOA38" s="456"/>
      <c r="LOB38" s="271"/>
      <c r="LOC38" s="451"/>
      <c r="LOD38" s="454"/>
      <c r="LOE38" s="451"/>
      <c r="LOF38" s="457"/>
      <c r="LOG38" s="271"/>
      <c r="LOH38" s="451"/>
      <c r="LOI38" s="454"/>
      <c r="LOJ38" s="451"/>
      <c r="LOK38" s="457"/>
      <c r="LOL38" s="451"/>
      <c r="LOM38" s="457"/>
      <c r="LON38" s="457"/>
      <c r="LOO38" s="457"/>
      <c r="LOP38" s="271"/>
      <c r="LOQ38" s="271"/>
      <c r="LOR38" s="451"/>
      <c r="LOS38" s="454"/>
      <c r="LOT38" s="451"/>
      <c r="LOU38" s="454"/>
      <c r="LOV38" s="458"/>
      <c r="LOW38" s="459"/>
      <c r="LOX38" s="460"/>
      <c r="LOY38" s="461"/>
      <c r="LOZ38" s="462"/>
      <c r="LPA38" s="458"/>
      <c r="LPB38" s="451"/>
      <c r="LPC38" s="463"/>
      <c r="LPD38" s="451"/>
      <c r="LPE38" s="451"/>
      <c r="LPF38" s="453"/>
      <c r="LPH38" s="449"/>
      <c r="LPI38" s="449"/>
      <c r="LPJ38" s="449"/>
      <c r="LPK38" s="450"/>
      <c r="LPL38" s="451"/>
      <c r="LPM38" s="451"/>
      <c r="LPN38" s="451"/>
      <c r="LPO38" s="449"/>
      <c r="LPP38" s="452"/>
      <c r="LPQ38" s="453"/>
      <c r="LPR38" s="454"/>
      <c r="LPS38" s="449"/>
      <c r="LPT38" s="453"/>
      <c r="LPU38" s="453"/>
      <c r="LPV38" s="450"/>
      <c r="LPW38" s="454"/>
      <c r="LPX38" s="455"/>
      <c r="LPY38" s="453"/>
      <c r="LPZ38" s="456"/>
      <c r="LQA38" s="453"/>
      <c r="LQB38" s="456"/>
      <c r="LQC38" s="454"/>
      <c r="LQD38" s="451"/>
      <c r="LQE38" s="454"/>
      <c r="LQF38" s="450"/>
      <c r="LQG38" s="456"/>
      <c r="LQH38" s="456"/>
      <c r="LQI38" s="456"/>
      <c r="LQJ38" s="456"/>
      <c r="LQK38" s="271"/>
      <c r="LQL38" s="451"/>
      <c r="LQM38" s="454"/>
      <c r="LQN38" s="451"/>
      <c r="LQO38" s="457"/>
      <c r="LQP38" s="271"/>
      <c r="LQQ38" s="451"/>
      <c r="LQR38" s="454"/>
      <c r="LQS38" s="451"/>
      <c r="LQT38" s="457"/>
      <c r="LQU38" s="451"/>
      <c r="LQV38" s="457"/>
      <c r="LQW38" s="457"/>
      <c r="LQX38" s="457"/>
      <c r="LQY38" s="271"/>
      <c r="LQZ38" s="271"/>
      <c r="LRA38" s="451"/>
      <c r="LRB38" s="454"/>
      <c r="LRC38" s="451"/>
      <c r="LRD38" s="454"/>
      <c r="LRE38" s="458"/>
      <c r="LRF38" s="459"/>
      <c r="LRG38" s="460"/>
      <c r="LRH38" s="461"/>
      <c r="LRI38" s="462"/>
      <c r="LRJ38" s="458"/>
      <c r="LRK38" s="451"/>
      <c r="LRL38" s="463"/>
      <c r="LRM38" s="451"/>
      <c r="LRN38" s="451"/>
      <c r="LRO38" s="453"/>
      <c r="LRQ38" s="449"/>
      <c r="LRR38" s="449"/>
      <c r="LRS38" s="449"/>
      <c r="LRT38" s="450"/>
      <c r="LRU38" s="451"/>
      <c r="LRV38" s="451"/>
      <c r="LRW38" s="451"/>
      <c r="LRX38" s="449"/>
      <c r="LRY38" s="452"/>
      <c r="LRZ38" s="453"/>
      <c r="LSA38" s="454"/>
      <c r="LSB38" s="449"/>
      <c r="LSC38" s="453"/>
      <c r="LSD38" s="453"/>
      <c r="LSE38" s="450"/>
      <c r="LSF38" s="454"/>
      <c r="LSG38" s="455"/>
      <c r="LSH38" s="453"/>
      <c r="LSI38" s="456"/>
      <c r="LSJ38" s="453"/>
      <c r="LSK38" s="456"/>
      <c r="LSL38" s="454"/>
      <c r="LSM38" s="451"/>
      <c r="LSN38" s="454"/>
      <c r="LSO38" s="450"/>
      <c r="LSP38" s="456"/>
      <c r="LSQ38" s="456"/>
      <c r="LSR38" s="456"/>
      <c r="LSS38" s="456"/>
      <c r="LST38" s="271"/>
      <c r="LSU38" s="451"/>
      <c r="LSV38" s="454"/>
      <c r="LSW38" s="451"/>
      <c r="LSX38" s="457"/>
      <c r="LSY38" s="271"/>
      <c r="LSZ38" s="451"/>
      <c r="LTA38" s="454"/>
      <c r="LTB38" s="451"/>
      <c r="LTC38" s="457"/>
      <c r="LTD38" s="451"/>
      <c r="LTE38" s="457"/>
      <c r="LTF38" s="457"/>
      <c r="LTG38" s="457"/>
      <c r="LTH38" s="271"/>
      <c r="LTI38" s="271"/>
      <c r="LTJ38" s="451"/>
      <c r="LTK38" s="454"/>
      <c r="LTL38" s="451"/>
      <c r="LTM38" s="454"/>
      <c r="LTN38" s="458"/>
      <c r="LTO38" s="459"/>
      <c r="LTP38" s="460"/>
      <c r="LTQ38" s="461"/>
      <c r="LTR38" s="462"/>
      <c r="LTS38" s="458"/>
      <c r="LTT38" s="451"/>
      <c r="LTU38" s="463"/>
      <c r="LTV38" s="451"/>
      <c r="LTW38" s="451"/>
      <c r="LTX38" s="453"/>
      <c r="LTZ38" s="449"/>
      <c r="LUA38" s="449"/>
      <c r="LUB38" s="449"/>
      <c r="LUC38" s="450"/>
      <c r="LUD38" s="451"/>
      <c r="LUE38" s="451"/>
      <c r="LUF38" s="451"/>
      <c r="LUG38" s="449"/>
      <c r="LUH38" s="452"/>
      <c r="LUI38" s="453"/>
      <c r="LUJ38" s="454"/>
      <c r="LUK38" s="449"/>
      <c r="LUL38" s="453"/>
      <c r="LUM38" s="453"/>
      <c r="LUN38" s="450"/>
      <c r="LUO38" s="454"/>
      <c r="LUP38" s="455"/>
      <c r="LUQ38" s="453"/>
      <c r="LUR38" s="456"/>
      <c r="LUS38" s="453"/>
      <c r="LUT38" s="456"/>
      <c r="LUU38" s="454"/>
      <c r="LUV38" s="451"/>
      <c r="LUW38" s="454"/>
      <c r="LUX38" s="450"/>
      <c r="LUY38" s="456"/>
      <c r="LUZ38" s="456"/>
      <c r="LVA38" s="456"/>
      <c r="LVB38" s="456"/>
      <c r="LVC38" s="271"/>
      <c r="LVD38" s="451"/>
      <c r="LVE38" s="454"/>
      <c r="LVF38" s="451"/>
      <c r="LVG38" s="457"/>
      <c r="LVH38" s="271"/>
      <c r="LVI38" s="451"/>
      <c r="LVJ38" s="454"/>
      <c r="LVK38" s="451"/>
      <c r="LVL38" s="457"/>
      <c r="LVM38" s="451"/>
      <c r="LVN38" s="457"/>
      <c r="LVO38" s="457"/>
      <c r="LVP38" s="457"/>
      <c r="LVQ38" s="271"/>
      <c r="LVR38" s="271"/>
      <c r="LVS38" s="451"/>
      <c r="LVT38" s="454"/>
      <c r="LVU38" s="451"/>
      <c r="LVV38" s="454"/>
      <c r="LVW38" s="458"/>
      <c r="LVX38" s="459"/>
      <c r="LVY38" s="460"/>
      <c r="LVZ38" s="461"/>
      <c r="LWA38" s="462"/>
      <c r="LWB38" s="458"/>
      <c r="LWC38" s="451"/>
      <c r="LWD38" s="463"/>
      <c r="LWE38" s="451"/>
      <c r="LWF38" s="451"/>
      <c r="LWG38" s="453"/>
      <c r="LWI38" s="449"/>
      <c r="LWJ38" s="449"/>
      <c r="LWK38" s="449"/>
      <c r="LWL38" s="450"/>
      <c r="LWM38" s="451"/>
      <c r="LWN38" s="451"/>
      <c r="LWO38" s="451"/>
      <c r="LWP38" s="449"/>
      <c r="LWQ38" s="452"/>
      <c r="LWR38" s="453"/>
      <c r="LWS38" s="454"/>
      <c r="LWT38" s="449"/>
      <c r="LWU38" s="453"/>
      <c r="LWV38" s="453"/>
      <c r="LWW38" s="450"/>
      <c r="LWX38" s="454"/>
      <c r="LWY38" s="455"/>
      <c r="LWZ38" s="453"/>
      <c r="LXA38" s="456"/>
      <c r="LXB38" s="453"/>
      <c r="LXC38" s="456"/>
      <c r="LXD38" s="454"/>
      <c r="LXE38" s="451"/>
      <c r="LXF38" s="454"/>
      <c r="LXG38" s="450"/>
      <c r="LXH38" s="456"/>
      <c r="LXI38" s="456"/>
      <c r="LXJ38" s="456"/>
      <c r="LXK38" s="456"/>
      <c r="LXL38" s="271"/>
      <c r="LXM38" s="451"/>
      <c r="LXN38" s="454"/>
      <c r="LXO38" s="451"/>
      <c r="LXP38" s="457"/>
      <c r="LXQ38" s="271"/>
      <c r="LXR38" s="451"/>
      <c r="LXS38" s="454"/>
      <c r="LXT38" s="451"/>
      <c r="LXU38" s="457"/>
      <c r="LXV38" s="451"/>
      <c r="LXW38" s="457"/>
      <c r="LXX38" s="457"/>
      <c r="LXY38" s="457"/>
      <c r="LXZ38" s="271"/>
      <c r="LYA38" s="271"/>
      <c r="LYB38" s="451"/>
      <c r="LYC38" s="454"/>
      <c r="LYD38" s="451"/>
      <c r="LYE38" s="454"/>
      <c r="LYF38" s="458"/>
      <c r="LYG38" s="459"/>
      <c r="LYH38" s="460"/>
      <c r="LYI38" s="461"/>
      <c r="LYJ38" s="462"/>
      <c r="LYK38" s="458"/>
      <c r="LYL38" s="451"/>
      <c r="LYM38" s="463"/>
      <c r="LYN38" s="451"/>
      <c r="LYO38" s="451"/>
      <c r="LYP38" s="453"/>
      <c r="LYR38" s="449"/>
      <c r="LYS38" s="449"/>
      <c r="LYT38" s="449"/>
      <c r="LYU38" s="450"/>
      <c r="LYV38" s="451"/>
      <c r="LYW38" s="451"/>
      <c r="LYX38" s="451"/>
      <c r="LYY38" s="449"/>
      <c r="LYZ38" s="452"/>
      <c r="LZA38" s="453"/>
      <c r="LZB38" s="454"/>
      <c r="LZC38" s="449"/>
      <c r="LZD38" s="453"/>
      <c r="LZE38" s="453"/>
      <c r="LZF38" s="450"/>
      <c r="LZG38" s="454"/>
      <c r="LZH38" s="455"/>
      <c r="LZI38" s="453"/>
      <c r="LZJ38" s="456"/>
      <c r="LZK38" s="453"/>
      <c r="LZL38" s="456"/>
      <c r="LZM38" s="454"/>
      <c r="LZN38" s="451"/>
      <c r="LZO38" s="454"/>
      <c r="LZP38" s="450"/>
      <c r="LZQ38" s="456"/>
      <c r="LZR38" s="456"/>
      <c r="LZS38" s="456"/>
      <c r="LZT38" s="456"/>
      <c r="LZU38" s="271"/>
      <c r="LZV38" s="451"/>
      <c r="LZW38" s="454"/>
      <c r="LZX38" s="451"/>
      <c r="LZY38" s="457"/>
      <c r="LZZ38" s="271"/>
      <c r="MAA38" s="451"/>
      <c r="MAB38" s="454"/>
      <c r="MAC38" s="451"/>
      <c r="MAD38" s="457"/>
      <c r="MAE38" s="451"/>
      <c r="MAF38" s="457"/>
      <c r="MAG38" s="457"/>
      <c r="MAH38" s="457"/>
      <c r="MAI38" s="271"/>
      <c r="MAJ38" s="271"/>
      <c r="MAK38" s="451"/>
      <c r="MAL38" s="454"/>
      <c r="MAM38" s="451"/>
      <c r="MAN38" s="454"/>
      <c r="MAO38" s="458"/>
      <c r="MAP38" s="459"/>
      <c r="MAQ38" s="460"/>
      <c r="MAR38" s="461"/>
      <c r="MAS38" s="462"/>
      <c r="MAT38" s="458"/>
      <c r="MAU38" s="451"/>
      <c r="MAV38" s="463"/>
      <c r="MAW38" s="451"/>
      <c r="MAX38" s="451"/>
      <c r="MAY38" s="453"/>
      <c r="MBA38" s="449"/>
      <c r="MBB38" s="449"/>
      <c r="MBC38" s="449"/>
      <c r="MBD38" s="450"/>
      <c r="MBE38" s="451"/>
      <c r="MBF38" s="451"/>
      <c r="MBG38" s="451"/>
      <c r="MBH38" s="449"/>
      <c r="MBI38" s="452"/>
      <c r="MBJ38" s="453"/>
      <c r="MBK38" s="454"/>
      <c r="MBL38" s="449"/>
      <c r="MBM38" s="453"/>
      <c r="MBN38" s="453"/>
      <c r="MBO38" s="450"/>
      <c r="MBP38" s="454"/>
      <c r="MBQ38" s="455"/>
      <c r="MBR38" s="453"/>
      <c r="MBS38" s="456"/>
      <c r="MBT38" s="453"/>
      <c r="MBU38" s="456"/>
      <c r="MBV38" s="454"/>
      <c r="MBW38" s="451"/>
      <c r="MBX38" s="454"/>
      <c r="MBY38" s="450"/>
      <c r="MBZ38" s="456"/>
      <c r="MCA38" s="456"/>
      <c r="MCB38" s="456"/>
      <c r="MCC38" s="456"/>
      <c r="MCD38" s="271"/>
      <c r="MCE38" s="451"/>
      <c r="MCF38" s="454"/>
      <c r="MCG38" s="451"/>
      <c r="MCH38" s="457"/>
      <c r="MCI38" s="271"/>
      <c r="MCJ38" s="451"/>
      <c r="MCK38" s="454"/>
      <c r="MCL38" s="451"/>
      <c r="MCM38" s="457"/>
      <c r="MCN38" s="451"/>
      <c r="MCO38" s="457"/>
      <c r="MCP38" s="457"/>
      <c r="MCQ38" s="457"/>
      <c r="MCR38" s="271"/>
      <c r="MCS38" s="271"/>
      <c r="MCT38" s="451"/>
      <c r="MCU38" s="454"/>
      <c r="MCV38" s="451"/>
      <c r="MCW38" s="454"/>
      <c r="MCX38" s="458"/>
      <c r="MCY38" s="459"/>
      <c r="MCZ38" s="460"/>
      <c r="MDA38" s="461"/>
      <c r="MDB38" s="462"/>
      <c r="MDC38" s="458"/>
      <c r="MDD38" s="451"/>
      <c r="MDE38" s="463"/>
      <c r="MDF38" s="451"/>
      <c r="MDG38" s="451"/>
      <c r="MDH38" s="453"/>
      <c r="MDJ38" s="449"/>
      <c r="MDK38" s="449"/>
      <c r="MDL38" s="449"/>
      <c r="MDM38" s="450"/>
      <c r="MDN38" s="451"/>
      <c r="MDO38" s="451"/>
      <c r="MDP38" s="451"/>
      <c r="MDQ38" s="449"/>
      <c r="MDR38" s="452"/>
      <c r="MDS38" s="453"/>
      <c r="MDT38" s="454"/>
      <c r="MDU38" s="449"/>
      <c r="MDV38" s="453"/>
      <c r="MDW38" s="453"/>
      <c r="MDX38" s="450"/>
      <c r="MDY38" s="454"/>
      <c r="MDZ38" s="455"/>
      <c r="MEA38" s="453"/>
      <c r="MEB38" s="456"/>
      <c r="MEC38" s="453"/>
      <c r="MED38" s="456"/>
      <c r="MEE38" s="454"/>
      <c r="MEF38" s="451"/>
      <c r="MEG38" s="454"/>
      <c r="MEH38" s="450"/>
      <c r="MEI38" s="456"/>
      <c r="MEJ38" s="456"/>
      <c r="MEK38" s="456"/>
      <c r="MEL38" s="456"/>
      <c r="MEM38" s="271"/>
      <c r="MEN38" s="451"/>
      <c r="MEO38" s="454"/>
      <c r="MEP38" s="451"/>
      <c r="MEQ38" s="457"/>
      <c r="MER38" s="271"/>
      <c r="MES38" s="451"/>
      <c r="MET38" s="454"/>
      <c r="MEU38" s="451"/>
      <c r="MEV38" s="457"/>
      <c r="MEW38" s="451"/>
      <c r="MEX38" s="457"/>
      <c r="MEY38" s="457"/>
      <c r="MEZ38" s="457"/>
      <c r="MFA38" s="271"/>
      <c r="MFB38" s="271"/>
      <c r="MFC38" s="451"/>
      <c r="MFD38" s="454"/>
      <c r="MFE38" s="451"/>
      <c r="MFF38" s="454"/>
      <c r="MFG38" s="458"/>
      <c r="MFH38" s="459"/>
      <c r="MFI38" s="460"/>
      <c r="MFJ38" s="461"/>
      <c r="MFK38" s="462"/>
      <c r="MFL38" s="458"/>
      <c r="MFM38" s="451"/>
      <c r="MFN38" s="463"/>
      <c r="MFO38" s="451"/>
      <c r="MFP38" s="451"/>
      <c r="MFQ38" s="453"/>
      <c r="MFS38" s="449"/>
      <c r="MFT38" s="449"/>
      <c r="MFU38" s="449"/>
      <c r="MFV38" s="450"/>
      <c r="MFW38" s="451"/>
      <c r="MFX38" s="451"/>
      <c r="MFY38" s="451"/>
      <c r="MFZ38" s="449"/>
      <c r="MGA38" s="452"/>
      <c r="MGB38" s="453"/>
      <c r="MGC38" s="454"/>
      <c r="MGD38" s="449"/>
      <c r="MGE38" s="453"/>
      <c r="MGF38" s="453"/>
      <c r="MGG38" s="450"/>
      <c r="MGH38" s="454"/>
      <c r="MGI38" s="455"/>
      <c r="MGJ38" s="453"/>
      <c r="MGK38" s="456"/>
      <c r="MGL38" s="453"/>
      <c r="MGM38" s="456"/>
      <c r="MGN38" s="454"/>
      <c r="MGO38" s="451"/>
      <c r="MGP38" s="454"/>
      <c r="MGQ38" s="450"/>
      <c r="MGR38" s="456"/>
      <c r="MGS38" s="456"/>
      <c r="MGT38" s="456"/>
      <c r="MGU38" s="456"/>
      <c r="MGV38" s="271"/>
      <c r="MGW38" s="451"/>
      <c r="MGX38" s="454"/>
      <c r="MGY38" s="451"/>
      <c r="MGZ38" s="457"/>
      <c r="MHA38" s="271"/>
      <c r="MHB38" s="451"/>
      <c r="MHC38" s="454"/>
      <c r="MHD38" s="451"/>
      <c r="MHE38" s="457"/>
      <c r="MHF38" s="451"/>
      <c r="MHG38" s="457"/>
      <c r="MHH38" s="457"/>
      <c r="MHI38" s="457"/>
      <c r="MHJ38" s="271"/>
      <c r="MHK38" s="271"/>
      <c r="MHL38" s="451"/>
      <c r="MHM38" s="454"/>
      <c r="MHN38" s="451"/>
      <c r="MHO38" s="454"/>
      <c r="MHP38" s="458"/>
      <c r="MHQ38" s="459"/>
      <c r="MHR38" s="460"/>
      <c r="MHS38" s="461"/>
      <c r="MHT38" s="462"/>
      <c r="MHU38" s="458"/>
      <c r="MHV38" s="451"/>
      <c r="MHW38" s="463"/>
      <c r="MHX38" s="451"/>
      <c r="MHY38" s="451"/>
      <c r="MHZ38" s="453"/>
      <c r="MIB38" s="449"/>
      <c r="MIC38" s="449"/>
      <c r="MID38" s="449"/>
      <c r="MIE38" s="450"/>
      <c r="MIF38" s="451"/>
      <c r="MIG38" s="451"/>
      <c r="MIH38" s="451"/>
      <c r="MII38" s="449"/>
      <c r="MIJ38" s="452"/>
      <c r="MIK38" s="453"/>
      <c r="MIL38" s="454"/>
      <c r="MIM38" s="449"/>
      <c r="MIN38" s="453"/>
      <c r="MIO38" s="453"/>
      <c r="MIP38" s="450"/>
      <c r="MIQ38" s="454"/>
      <c r="MIR38" s="455"/>
      <c r="MIS38" s="453"/>
      <c r="MIT38" s="456"/>
      <c r="MIU38" s="453"/>
      <c r="MIV38" s="456"/>
      <c r="MIW38" s="454"/>
      <c r="MIX38" s="451"/>
      <c r="MIY38" s="454"/>
      <c r="MIZ38" s="450"/>
      <c r="MJA38" s="456"/>
      <c r="MJB38" s="456"/>
      <c r="MJC38" s="456"/>
      <c r="MJD38" s="456"/>
      <c r="MJE38" s="271"/>
      <c r="MJF38" s="451"/>
      <c r="MJG38" s="454"/>
      <c r="MJH38" s="451"/>
      <c r="MJI38" s="457"/>
      <c r="MJJ38" s="271"/>
      <c r="MJK38" s="451"/>
      <c r="MJL38" s="454"/>
      <c r="MJM38" s="451"/>
      <c r="MJN38" s="457"/>
      <c r="MJO38" s="451"/>
      <c r="MJP38" s="457"/>
      <c r="MJQ38" s="457"/>
      <c r="MJR38" s="457"/>
      <c r="MJS38" s="271"/>
      <c r="MJT38" s="271"/>
      <c r="MJU38" s="451"/>
      <c r="MJV38" s="454"/>
      <c r="MJW38" s="451"/>
      <c r="MJX38" s="454"/>
      <c r="MJY38" s="458"/>
      <c r="MJZ38" s="459"/>
      <c r="MKA38" s="460"/>
      <c r="MKB38" s="461"/>
      <c r="MKC38" s="462"/>
      <c r="MKD38" s="458"/>
      <c r="MKE38" s="451"/>
      <c r="MKF38" s="463"/>
      <c r="MKG38" s="451"/>
      <c r="MKH38" s="451"/>
      <c r="MKI38" s="453"/>
      <c r="MKK38" s="449"/>
      <c r="MKL38" s="449"/>
      <c r="MKM38" s="449"/>
      <c r="MKN38" s="450"/>
      <c r="MKO38" s="451"/>
      <c r="MKP38" s="451"/>
      <c r="MKQ38" s="451"/>
      <c r="MKR38" s="449"/>
      <c r="MKS38" s="452"/>
      <c r="MKT38" s="453"/>
      <c r="MKU38" s="454"/>
      <c r="MKV38" s="449"/>
      <c r="MKW38" s="453"/>
      <c r="MKX38" s="453"/>
      <c r="MKY38" s="450"/>
      <c r="MKZ38" s="454"/>
      <c r="MLA38" s="455"/>
      <c r="MLB38" s="453"/>
      <c r="MLC38" s="456"/>
      <c r="MLD38" s="453"/>
      <c r="MLE38" s="456"/>
      <c r="MLF38" s="454"/>
      <c r="MLG38" s="451"/>
      <c r="MLH38" s="454"/>
      <c r="MLI38" s="450"/>
      <c r="MLJ38" s="456"/>
      <c r="MLK38" s="456"/>
      <c r="MLL38" s="456"/>
      <c r="MLM38" s="456"/>
      <c r="MLN38" s="271"/>
      <c r="MLO38" s="451"/>
      <c r="MLP38" s="454"/>
      <c r="MLQ38" s="451"/>
      <c r="MLR38" s="457"/>
      <c r="MLS38" s="271"/>
      <c r="MLT38" s="451"/>
      <c r="MLU38" s="454"/>
      <c r="MLV38" s="451"/>
      <c r="MLW38" s="457"/>
      <c r="MLX38" s="451"/>
      <c r="MLY38" s="457"/>
      <c r="MLZ38" s="457"/>
      <c r="MMA38" s="457"/>
      <c r="MMB38" s="271"/>
      <c r="MMC38" s="271"/>
      <c r="MMD38" s="451"/>
      <c r="MME38" s="454"/>
      <c r="MMF38" s="451"/>
      <c r="MMG38" s="454"/>
      <c r="MMH38" s="458"/>
      <c r="MMI38" s="459"/>
      <c r="MMJ38" s="460"/>
      <c r="MMK38" s="461"/>
      <c r="MML38" s="462"/>
      <c r="MMM38" s="458"/>
      <c r="MMN38" s="451"/>
      <c r="MMO38" s="463"/>
      <c r="MMP38" s="451"/>
      <c r="MMQ38" s="451"/>
      <c r="MMR38" s="453"/>
      <c r="MMT38" s="449"/>
      <c r="MMU38" s="449"/>
      <c r="MMV38" s="449"/>
      <c r="MMW38" s="450"/>
      <c r="MMX38" s="451"/>
      <c r="MMY38" s="451"/>
      <c r="MMZ38" s="451"/>
      <c r="MNA38" s="449"/>
      <c r="MNB38" s="452"/>
      <c r="MNC38" s="453"/>
      <c r="MND38" s="454"/>
      <c r="MNE38" s="449"/>
      <c r="MNF38" s="453"/>
      <c r="MNG38" s="453"/>
      <c r="MNH38" s="450"/>
      <c r="MNI38" s="454"/>
      <c r="MNJ38" s="455"/>
      <c r="MNK38" s="453"/>
      <c r="MNL38" s="456"/>
      <c r="MNM38" s="453"/>
      <c r="MNN38" s="456"/>
      <c r="MNO38" s="454"/>
      <c r="MNP38" s="451"/>
      <c r="MNQ38" s="454"/>
      <c r="MNR38" s="450"/>
      <c r="MNS38" s="456"/>
      <c r="MNT38" s="456"/>
      <c r="MNU38" s="456"/>
      <c r="MNV38" s="456"/>
      <c r="MNW38" s="271"/>
      <c r="MNX38" s="451"/>
      <c r="MNY38" s="454"/>
      <c r="MNZ38" s="451"/>
      <c r="MOA38" s="457"/>
      <c r="MOB38" s="271"/>
      <c r="MOC38" s="451"/>
      <c r="MOD38" s="454"/>
      <c r="MOE38" s="451"/>
      <c r="MOF38" s="457"/>
      <c r="MOG38" s="451"/>
      <c r="MOH38" s="457"/>
      <c r="MOI38" s="457"/>
      <c r="MOJ38" s="457"/>
      <c r="MOK38" s="271"/>
      <c r="MOL38" s="271"/>
      <c r="MOM38" s="451"/>
      <c r="MON38" s="454"/>
      <c r="MOO38" s="451"/>
      <c r="MOP38" s="454"/>
      <c r="MOQ38" s="458"/>
      <c r="MOR38" s="459"/>
      <c r="MOS38" s="460"/>
      <c r="MOT38" s="461"/>
      <c r="MOU38" s="462"/>
      <c r="MOV38" s="458"/>
      <c r="MOW38" s="451"/>
      <c r="MOX38" s="463"/>
      <c r="MOY38" s="451"/>
      <c r="MOZ38" s="451"/>
      <c r="MPA38" s="453"/>
      <c r="MPC38" s="449"/>
      <c r="MPD38" s="449"/>
      <c r="MPE38" s="449"/>
      <c r="MPF38" s="450"/>
      <c r="MPG38" s="451"/>
      <c r="MPH38" s="451"/>
      <c r="MPI38" s="451"/>
      <c r="MPJ38" s="449"/>
      <c r="MPK38" s="452"/>
      <c r="MPL38" s="453"/>
      <c r="MPM38" s="454"/>
      <c r="MPN38" s="449"/>
      <c r="MPO38" s="453"/>
      <c r="MPP38" s="453"/>
      <c r="MPQ38" s="450"/>
      <c r="MPR38" s="454"/>
      <c r="MPS38" s="455"/>
      <c r="MPT38" s="453"/>
      <c r="MPU38" s="456"/>
      <c r="MPV38" s="453"/>
      <c r="MPW38" s="456"/>
      <c r="MPX38" s="454"/>
      <c r="MPY38" s="451"/>
      <c r="MPZ38" s="454"/>
      <c r="MQA38" s="450"/>
      <c r="MQB38" s="456"/>
      <c r="MQC38" s="456"/>
      <c r="MQD38" s="456"/>
      <c r="MQE38" s="456"/>
      <c r="MQF38" s="271"/>
      <c r="MQG38" s="451"/>
      <c r="MQH38" s="454"/>
      <c r="MQI38" s="451"/>
      <c r="MQJ38" s="457"/>
      <c r="MQK38" s="271"/>
      <c r="MQL38" s="451"/>
      <c r="MQM38" s="454"/>
      <c r="MQN38" s="451"/>
      <c r="MQO38" s="457"/>
      <c r="MQP38" s="451"/>
      <c r="MQQ38" s="457"/>
      <c r="MQR38" s="457"/>
      <c r="MQS38" s="457"/>
      <c r="MQT38" s="271"/>
      <c r="MQU38" s="271"/>
      <c r="MQV38" s="451"/>
      <c r="MQW38" s="454"/>
      <c r="MQX38" s="451"/>
      <c r="MQY38" s="454"/>
      <c r="MQZ38" s="458"/>
      <c r="MRA38" s="459"/>
      <c r="MRB38" s="460"/>
      <c r="MRC38" s="461"/>
      <c r="MRD38" s="462"/>
      <c r="MRE38" s="458"/>
      <c r="MRF38" s="451"/>
      <c r="MRG38" s="463"/>
      <c r="MRH38" s="451"/>
      <c r="MRI38" s="451"/>
      <c r="MRJ38" s="453"/>
      <c r="MRL38" s="449"/>
      <c r="MRM38" s="449"/>
      <c r="MRN38" s="449"/>
      <c r="MRO38" s="450"/>
      <c r="MRP38" s="451"/>
      <c r="MRQ38" s="451"/>
      <c r="MRR38" s="451"/>
      <c r="MRS38" s="449"/>
      <c r="MRT38" s="452"/>
      <c r="MRU38" s="453"/>
      <c r="MRV38" s="454"/>
      <c r="MRW38" s="449"/>
      <c r="MRX38" s="453"/>
      <c r="MRY38" s="453"/>
      <c r="MRZ38" s="450"/>
      <c r="MSA38" s="454"/>
      <c r="MSB38" s="455"/>
      <c r="MSC38" s="453"/>
      <c r="MSD38" s="456"/>
      <c r="MSE38" s="453"/>
      <c r="MSF38" s="456"/>
      <c r="MSG38" s="454"/>
      <c r="MSH38" s="451"/>
      <c r="MSI38" s="454"/>
      <c r="MSJ38" s="450"/>
      <c r="MSK38" s="456"/>
      <c r="MSL38" s="456"/>
      <c r="MSM38" s="456"/>
      <c r="MSN38" s="456"/>
      <c r="MSO38" s="271"/>
      <c r="MSP38" s="451"/>
      <c r="MSQ38" s="454"/>
      <c r="MSR38" s="451"/>
      <c r="MSS38" s="457"/>
      <c r="MST38" s="271"/>
      <c r="MSU38" s="451"/>
      <c r="MSV38" s="454"/>
      <c r="MSW38" s="451"/>
      <c r="MSX38" s="457"/>
      <c r="MSY38" s="451"/>
      <c r="MSZ38" s="457"/>
      <c r="MTA38" s="457"/>
      <c r="MTB38" s="457"/>
      <c r="MTC38" s="271"/>
      <c r="MTD38" s="271"/>
      <c r="MTE38" s="451"/>
      <c r="MTF38" s="454"/>
      <c r="MTG38" s="451"/>
      <c r="MTH38" s="454"/>
      <c r="MTI38" s="458"/>
      <c r="MTJ38" s="459"/>
      <c r="MTK38" s="460"/>
      <c r="MTL38" s="461"/>
      <c r="MTM38" s="462"/>
      <c r="MTN38" s="458"/>
      <c r="MTO38" s="451"/>
      <c r="MTP38" s="463"/>
      <c r="MTQ38" s="451"/>
      <c r="MTR38" s="451"/>
      <c r="MTS38" s="453"/>
      <c r="MTU38" s="449"/>
      <c r="MTV38" s="449"/>
      <c r="MTW38" s="449"/>
      <c r="MTX38" s="450"/>
      <c r="MTY38" s="451"/>
      <c r="MTZ38" s="451"/>
      <c r="MUA38" s="451"/>
      <c r="MUB38" s="449"/>
      <c r="MUC38" s="452"/>
      <c r="MUD38" s="453"/>
      <c r="MUE38" s="454"/>
      <c r="MUF38" s="449"/>
      <c r="MUG38" s="453"/>
      <c r="MUH38" s="453"/>
      <c r="MUI38" s="450"/>
      <c r="MUJ38" s="454"/>
      <c r="MUK38" s="455"/>
      <c r="MUL38" s="453"/>
      <c r="MUM38" s="456"/>
      <c r="MUN38" s="453"/>
      <c r="MUO38" s="456"/>
      <c r="MUP38" s="454"/>
      <c r="MUQ38" s="451"/>
      <c r="MUR38" s="454"/>
      <c r="MUS38" s="450"/>
      <c r="MUT38" s="456"/>
      <c r="MUU38" s="456"/>
      <c r="MUV38" s="456"/>
      <c r="MUW38" s="456"/>
      <c r="MUX38" s="271"/>
      <c r="MUY38" s="451"/>
      <c r="MUZ38" s="454"/>
      <c r="MVA38" s="451"/>
      <c r="MVB38" s="457"/>
      <c r="MVC38" s="271"/>
      <c r="MVD38" s="451"/>
      <c r="MVE38" s="454"/>
      <c r="MVF38" s="451"/>
      <c r="MVG38" s="457"/>
      <c r="MVH38" s="451"/>
      <c r="MVI38" s="457"/>
      <c r="MVJ38" s="457"/>
      <c r="MVK38" s="457"/>
      <c r="MVL38" s="271"/>
      <c r="MVM38" s="271"/>
      <c r="MVN38" s="451"/>
      <c r="MVO38" s="454"/>
      <c r="MVP38" s="451"/>
      <c r="MVQ38" s="454"/>
      <c r="MVR38" s="458"/>
      <c r="MVS38" s="459"/>
      <c r="MVT38" s="460"/>
      <c r="MVU38" s="461"/>
      <c r="MVV38" s="462"/>
      <c r="MVW38" s="458"/>
      <c r="MVX38" s="451"/>
      <c r="MVY38" s="463"/>
      <c r="MVZ38" s="451"/>
      <c r="MWA38" s="451"/>
      <c r="MWB38" s="453"/>
      <c r="MWD38" s="449"/>
      <c r="MWE38" s="449"/>
      <c r="MWF38" s="449"/>
      <c r="MWG38" s="450"/>
      <c r="MWH38" s="451"/>
      <c r="MWI38" s="451"/>
      <c r="MWJ38" s="451"/>
      <c r="MWK38" s="449"/>
      <c r="MWL38" s="452"/>
      <c r="MWM38" s="453"/>
      <c r="MWN38" s="454"/>
      <c r="MWO38" s="449"/>
      <c r="MWP38" s="453"/>
      <c r="MWQ38" s="453"/>
      <c r="MWR38" s="450"/>
      <c r="MWS38" s="454"/>
      <c r="MWT38" s="455"/>
      <c r="MWU38" s="453"/>
      <c r="MWV38" s="456"/>
      <c r="MWW38" s="453"/>
      <c r="MWX38" s="456"/>
      <c r="MWY38" s="454"/>
      <c r="MWZ38" s="451"/>
      <c r="MXA38" s="454"/>
      <c r="MXB38" s="450"/>
      <c r="MXC38" s="456"/>
      <c r="MXD38" s="456"/>
      <c r="MXE38" s="456"/>
      <c r="MXF38" s="456"/>
      <c r="MXG38" s="271"/>
      <c r="MXH38" s="451"/>
      <c r="MXI38" s="454"/>
      <c r="MXJ38" s="451"/>
      <c r="MXK38" s="457"/>
      <c r="MXL38" s="271"/>
      <c r="MXM38" s="451"/>
      <c r="MXN38" s="454"/>
      <c r="MXO38" s="451"/>
      <c r="MXP38" s="457"/>
      <c r="MXQ38" s="451"/>
      <c r="MXR38" s="457"/>
      <c r="MXS38" s="457"/>
      <c r="MXT38" s="457"/>
      <c r="MXU38" s="271"/>
      <c r="MXV38" s="271"/>
      <c r="MXW38" s="451"/>
      <c r="MXX38" s="454"/>
      <c r="MXY38" s="451"/>
      <c r="MXZ38" s="454"/>
      <c r="MYA38" s="458"/>
      <c r="MYB38" s="459"/>
      <c r="MYC38" s="460"/>
      <c r="MYD38" s="461"/>
      <c r="MYE38" s="462"/>
      <c r="MYF38" s="458"/>
      <c r="MYG38" s="451"/>
      <c r="MYH38" s="463"/>
      <c r="MYI38" s="451"/>
      <c r="MYJ38" s="451"/>
      <c r="MYK38" s="453"/>
      <c r="MYM38" s="449"/>
      <c r="MYN38" s="449"/>
      <c r="MYO38" s="449"/>
      <c r="MYP38" s="450"/>
      <c r="MYQ38" s="451"/>
      <c r="MYR38" s="451"/>
      <c r="MYS38" s="451"/>
      <c r="MYT38" s="449"/>
      <c r="MYU38" s="452"/>
      <c r="MYV38" s="453"/>
      <c r="MYW38" s="454"/>
      <c r="MYX38" s="449"/>
      <c r="MYY38" s="453"/>
      <c r="MYZ38" s="453"/>
      <c r="MZA38" s="450"/>
      <c r="MZB38" s="454"/>
      <c r="MZC38" s="455"/>
      <c r="MZD38" s="453"/>
      <c r="MZE38" s="456"/>
      <c r="MZF38" s="453"/>
      <c r="MZG38" s="456"/>
      <c r="MZH38" s="454"/>
      <c r="MZI38" s="451"/>
      <c r="MZJ38" s="454"/>
      <c r="MZK38" s="450"/>
      <c r="MZL38" s="456"/>
      <c r="MZM38" s="456"/>
      <c r="MZN38" s="456"/>
      <c r="MZO38" s="456"/>
      <c r="MZP38" s="271"/>
      <c r="MZQ38" s="451"/>
      <c r="MZR38" s="454"/>
      <c r="MZS38" s="451"/>
      <c r="MZT38" s="457"/>
      <c r="MZU38" s="271"/>
      <c r="MZV38" s="451"/>
      <c r="MZW38" s="454"/>
      <c r="MZX38" s="451"/>
      <c r="MZY38" s="457"/>
      <c r="MZZ38" s="451"/>
      <c r="NAA38" s="457"/>
      <c r="NAB38" s="457"/>
      <c r="NAC38" s="457"/>
      <c r="NAD38" s="271"/>
      <c r="NAE38" s="271"/>
      <c r="NAF38" s="451"/>
      <c r="NAG38" s="454"/>
      <c r="NAH38" s="451"/>
      <c r="NAI38" s="454"/>
      <c r="NAJ38" s="458"/>
      <c r="NAK38" s="459"/>
      <c r="NAL38" s="460"/>
      <c r="NAM38" s="461"/>
      <c r="NAN38" s="462"/>
      <c r="NAO38" s="458"/>
      <c r="NAP38" s="451"/>
      <c r="NAQ38" s="463"/>
      <c r="NAR38" s="451"/>
      <c r="NAS38" s="451"/>
      <c r="NAT38" s="453"/>
      <c r="NAV38" s="449"/>
      <c r="NAW38" s="449"/>
      <c r="NAX38" s="449"/>
      <c r="NAY38" s="450"/>
      <c r="NAZ38" s="451"/>
      <c r="NBA38" s="451"/>
      <c r="NBB38" s="451"/>
      <c r="NBC38" s="449"/>
      <c r="NBD38" s="452"/>
      <c r="NBE38" s="453"/>
      <c r="NBF38" s="454"/>
      <c r="NBG38" s="449"/>
      <c r="NBH38" s="453"/>
      <c r="NBI38" s="453"/>
      <c r="NBJ38" s="450"/>
      <c r="NBK38" s="454"/>
      <c r="NBL38" s="455"/>
      <c r="NBM38" s="453"/>
      <c r="NBN38" s="456"/>
      <c r="NBO38" s="453"/>
      <c r="NBP38" s="456"/>
      <c r="NBQ38" s="454"/>
      <c r="NBR38" s="451"/>
      <c r="NBS38" s="454"/>
      <c r="NBT38" s="450"/>
      <c r="NBU38" s="456"/>
      <c r="NBV38" s="456"/>
      <c r="NBW38" s="456"/>
      <c r="NBX38" s="456"/>
      <c r="NBY38" s="271"/>
      <c r="NBZ38" s="451"/>
      <c r="NCA38" s="454"/>
      <c r="NCB38" s="451"/>
      <c r="NCC38" s="457"/>
      <c r="NCD38" s="271"/>
      <c r="NCE38" s="451"/>
      <c r="NCF38" s="454"/>
      <c r="NCG38" s="451"/>
      <c r="NCH38" s="457"/>
      <c r="NCI38" s="451"/>
      <c r="NCJ38" s="457"/>
      <c r="NCK38" s="457"/>
      <c r="NCL38" s="457"/>
      <c r="NCM38" s="271"/>
      <c r="NCN38" s="271"/>
      <c r="NCO38" s="451"/>
      <c r="NCP38" s="454"/>
      <c r="NCQ38" s="451"/>
      <c r="NCR38" s="454"/>
      <c r="NCS38" s="458"/>
      <c r="NCT38" s="459"/>
      <c r="NCU38" s="460"/>
      <c r="NCV38" s="461"/>
      <c r="NCW38" s="462"/>
      <c r="NCX38" s="458"/>
      <c r="NCY38" s="451"/>
      <c r="NCZ38" s="463"/>
      <c r="NDA38" s="451"/>
      <c r="NDB38" s="451"/>
      <c r="NDC38" s="453"/>
      <c r="NDE38" s="449"/>
      <c r="NDF38" s="449"/>
      <c r="NDG38" s="449"/>
      <c r="NDH38" s="450"/>
      <c r="NDI38" s="451"/>
      <c r="NDJ38" s="451"/>
      <c r="NDK38" s="451"/>
      <c r="NDL38" s="449"/>
      <c r="NDM38" s="452"/>
      <c r="NDN38" s="453"/>
      <c r="NDO38" s="454"/>
      <c r="NDP38" s="449"/>
      <c r="NDQ38" s="453"/>
      <c r="NDR38" s="453"/>
      <c r="NDS38" s="450"/>
      <c r="NDT38" s="454"/>
      <c r="NDU38" s="455"/>
      <c r="NDV38" s="453"/>
      <c r="NDW38" s="456"/>
      <c r="NDX38" s="453"/>
      <c r="NDY38" s="456"/>
      <c r="NDZ38" s="454"/>
      <c r="NEA38" s="451"/>
      <c r="NEB38" s="454"/>
      <c r="NEC38" s="450"/>
      <c r="NED38" s="456"/>
      <c r="NEE38" s="456"/>
      <c r="NEF38" s="456"/>
      <c r="NEG38" s="456"/>
      <c r="NEH38" s="271"/>
      <c r="NEI38" s="451"/>
      <c r="NEJ38" s="454"/>
      <c r="NEK38" s="451"/>
      <c r="NEL38" s="457"/>
      <c r="NEM38" s="271"/>
      <c r="NEN38" s="451"/>
      <c r="NEO38" s="454"/>
      <c r="NEP38" s="451"/>
      <c r="NEQ38" s="457"/>
      <c r="NER38" s="451"/>
      <c r="NES38" s="457"/>
      <c r="NET38" s="457"/>
      <c r="NEU38" s="457"/>
      <c r="NEV38" s="271"/>
      <c r="NEW38" s="271"/>
      <c r="NEX38" s="451"/>
      <c r="NEY38" s="454"/>
      <c r="NEZ38" s="451"/>
      <c r="NFA38" s="454"/>
      <c r="NFB38" s="458"/>
      <c r="NFC38" s="459"/>
      <c r="NFD38" s="460"/>
      <c r="NFE38" s="461"/>
      <c r="NFF38" s="462"/>
      <c r="NFG38" s="458"/>
      <c r="NFH38" s="451"/>
      <c r="NFI38" s="463"/>
      <c r="NFJ38" s="451"/>
      <c r="NFK38" s="451"/>
      <c r="NFL38" s="453"/>
      <c r="NFN38" s="449"/>
      <c r="NFO38" s="449"/>
      <c r="NFP38" s="449"/>
      <c r="NFQ38" s="450"/>
      <c r="NFR38" s="451"/>
      <c r="NFS38" s="451"/>
      <c r="NFT38" s="451"/>
      <c r="NFU38" s="449"/>
      <c r="NFV38" s="452"/>
      <c r="NFW38" s="453"/>
      <c r="NFX38" s="454"/>
      <c r="NFY38" s="449"/>
      <c r="NFZ38" s="453"/>
      <c r="NGA38" s="453"/>
      <c r="NGB38" s="450"/>
      <c r="NGC38" s="454"/>
      <c r="NGD38" s="455"/>
      <c r="NGE38" s="453"/>
      <c r="NGF38" s="456"/>
      <c r="NGG38" s="453"/>
      <c r="NGH38" s="456"/>
      <c r="NGI38" s="454"/>
      <c r="NGJ38" s="451"/>
      <c r="NGK38" s="454"/>
      <c r="NGL38" s="450"/>
      <c r="NGM38" s="456"/>
      <c r="NGN38" s="456"/>
      <c r="NGO38" s="456"/>
      <c r="NGP38" s="456"/>
      <c r="NGQ38" s="271"/>
      <c r="NGR38" s="451"/>
      <c r="NGS38" s="454"/>
      <c r="NGT38" s="451"/>
      <c r="NGU38" s="457"/>
      <c r="NGV38" s="271"/>
      <c r="NGW38" s="451"/>
      <c r="NGX38" s="454"/>
      <c r="NGY38" s="451"/>
      <c r="NGZ38" s="457"/>
      <c r="NHA38" s="451"/>
      <c r="NHB38" s="457"/>
      <c r="NHC38" s="457"/>
      <c r="NHD38" s="457"/>
      <c r="NHE38" s="271"/>
      <c r="NHF38" s="271"/>
      <c r="NHG38" s="451"/>
      <c r="NHH38" s="454"/>
      <c r="NHI38" s="451"/>
      <c r="NHJ38" s="454"/>
      <c r="NHK38" s="458"/>
      <c r="NHL38" s="459"/>
      <c r="NHM38" s="460"/>
      <c r="NHN38" s="461"/>
      <c r="NHO38" s="462"/>
      <c r="NHP38" s="458"/>
      <c r="NHQ38" s="451"/>
      <c r="NHR38" s="463"/>
      <c r="NHS38" s="451"/>
      <c r="NHT38" s="451"/>
      <c r="NHU38" s="453"/>
      <c r="NHW38" s="449"/>
      <c r="NHX38" s="449"/>
      <c r="NHY38" s="449"/>
      <c r="NHZ38" s="450"/>
      <c r="NIA38" s="451"/>
      <c r="NIB38" s="451"/>
      <c r="NIC38" s="451"/>
      <c r="NID38" s="449"/>
      <c r="NIE38" s="452"/>
      <c r="NIF38" s="453"/>
      <c r="NIG38" s="454"/>
      <c r="NIH38" s="449"/>
      <c r="NII38" s="453"/>
      <c r="NIJ38" s="453"/>
      <c r="NIK38" s="450"/>
      <c r="NIL38" s="454"/>
      <c r="NIM38" s="455"/>
      <c r="NIN38" s="453"/>
      <c r="NIO38" s="456"/>
      <c r="NIP38" s="453"/>
      <c r="NIQ38" s="456"/>
      <c r="NIR38" s="454"/>
      <c r="NIS38" s="451"/>
      <c r="NIT38" s="454"/>
      <c r="NIU38" s="450"/>
      <c r="NIV38" s="456"/>
      <c r="NIW38" s="456"/>
      <c r="NIX38" s="456"/>
      <c r="NIY38" s="456"/>
      <c r="NIZ38" s="271"/>
      <c r="NJA38" s="451"/>
      <c r="NJB38" s="454"/>
      <c r="NJC38" s="451"/>
      <c r="NJD38" s="457"/>
      <c r="NJE38" s="271"/>
      <c r="NJF38" s="451"/>
      <c r="NJG38" s="454"/>
      <c r="NJH38" s="451"/>
      <c r="NJI38" s="457"/>
      <c r="NJJ38" s="451"/>
      <c r="NJK38" s="457"/>
      <c r="NJL38" s="457"/>
      <c r="NJM38" s="457"/>
      <c r="NJN38" s="271"/>
      <c r="NJO38" s="271"/>
      <c r="NJP38" s="451"/>
      <c r="NJQ38" s="454"/>
      <c r="NJR38" s="451"/>
      <c r="NJS38" s="454"/>
      <c r="NJT38" s="458"/>
      <c r="NJU38" s="459"/>
      <c r="NJV38" s="460"/>
      <c r="NJW38" s="461"/>
      <c r="NJX38" s="462"/>
      <c r="NJY38" s="458"/>
      <c r="NJZ38" s="451"/>
      <c r="NKA38" s="463"/>
      <c r="NKB38" s="451"/>
      <c r="NKC38" s="451"/>
      <c r="NKD38" s="453"/>
      <c r="NKF38" s="449"/>
      <c r="NKG38" s="449"/>
      <c r="NKH38" s="449"/>
      <c r="NKI38" s="450"/>
      <c r="NKJ38" s="451"/>
      <c r="NKK38" s="451"/>
      <c r="NKL38" s="451"/>
      <c r="NKM38" s="449"/>
      <c r="NKN38" s="452"/>
      <c r="NKO38" s="453"/>
      <c r="NKP38" s="454"/>
      <c r="NKQ38" s="449"/>
      <c r="NKR38" s="453"/>
      <c r="NKS38" s="453"/>
      <c r="NKT38" s="450"/>
      <c r="NKU38" s="454"/>
      <c r="NKV38" s="455"/>
      <c r="NKW38" s="453"/>
      <c r="NKX38" s="456"/>
      <c r="NKY38" s="453"/>
      <c r="NKZ38" s="456"/>
      <c r="NLA38" s="454"/>
      <c r="NLB38" s="451"/>
      <c r="NLC38" s="454"/>
      <c r="NLD38" s="450"/>
      <c r="NLE38" s="456"/>
      <c r="NLF38" s="456"/>
      <c r="NLG38" s="456"/>
      <c r="NLH38" s="456"/>
      <c r="NLI38" s="271"/>
      <c r="NLJ38" s="451"/>
      <c r="NLK38" s="454"/>
      <c r="NLL38" s="451"/>
      <c r="NLM38" s="457"/>
      <c r="NLN38" s="271"/>
      <c r="NLO38" s="451"/>
      <c r="NLP38" s="454"/>
      <c r="NLQ38" s="451"/>
      <c r="NLR38" s="457"/>
      <c r="NLS38" s="451"/>
      <c r="NLT38" s="457"/>
      <c r="NLU38" s="457"/>
      <c r="NLV38" s="457"/>
      <c r="NLW38" s="271"/>
      <c r="NLX38" s="271"/>
      <c r="NLY38" s="451"/>
      <c r="NLZ38" s="454"/>
      <c r="NMA38" s="451"/>
      <c r="NMB38" s="454"/>
      <c r="NMC38" s="458"/>
      <c r="NMD38" s="459"/>
      <c r="NME38" s="460"/>
      <c r="NMF38" s="461"/>
      <c r="NMG38" s="462"/>
      <c r="NMH38" s="458"/>
      <c r="NMI38" s="451"/>
      <c r="NMJ38" s="463"/>
      <c r="NMK38" s="451"/>
      <c r="NML38" s="451"/>
      <c r="NMM38" s="453"/>
      <c r="NMO38" s="449"/>
      <c r="NMP38" s="449"/>
      <c r="NMQ38" s="449"/>
      <c r="NMR38" s="450"/>
      <c r="NMS38" s="451"/>
      <c r="NMT38" s="451"/>
      <c r="NMU38" s="451"/>
      <c r="NMV38" s="449"/>
      <c r="NMW38" s="452"/>
      <c r="NMX38" s="453"/>
      <c r="NMY38" s="454"/>
      <c r="NMZ38" s="449"/>
      <c r="NNA38" s="453"/>
      <c r="NNB38" s="453"/>
      <c r="NNC38" s="450"/>
      <c r="NND38" s="454"/>
      <c r="NNE38" s="455"/>
      <c r="NNF38" s="453"/>
      <c r="NNG38" s="456"/>
      <c r="NNH38" s="453"/>
      <c r="NNI38" s="456"/>
      <c r="NNJ38" s="454"/>
      <c r="NNK38" s="451"/>
      <c r="NNL38" s="454"/>
      <c r="NNM38" s="450"/>
      <c r="NNN38" s="456"/>
      <c r="NNO38" s="456"/>
      <c r="NNP38" s="456"/>
      <c r="NNQ38" s="456"/>
      <c r="NNR38" s="271"/>
      <c r="NNS38" s="451"/>
      <c r="NNT38" s="454"/>
      <c r="NNU38" s="451"/>
      <c r="NNV38" s="457"/>
      <c r="NNW38" s="271"/>
      <c r="NNX38" s="451"/>
      <c r="NNY38" s="454"/>
      <c r="NNZ38" s="451"/>
      <c r="NOA38" s="457"/>
      <c r="NOB38" s="451"/>
      <c r="NOC38" s="457"/>
      <c r="NOD38" s="457"/>
      <c r="NOE38" s="457"/>
      <c r="NOF38" s="271"/>
      <c r="NOG38" s="271"/>
      <c r="NOH38" s="451"/>
      <c r="NOI38" s="454"/>
      <c r="NOJ38" s="451"/>
      <c r="NOK38" s="454"/>
      <c r="NOL38" s="458"/>
      <c r="NOM38" s="459"/>
      <c r="NON38" s="460"/>
      <c r="NOO38" s="461"/>
      <c r="NOP38" s="462"/>
      <c r="NOQ38" s="458"/>
      <c r="NOR38" s="451"/>
      <c r="NOS38" s="463"/>
      <c r="NOT38" s="451"/>
      <c r="NOU38" s="451"/>
      <c r="NOV38" s="453"/>
      <c r="NOX38" s="449"/>
      <c r="NOY38" s="449"/>
      <c r="NOZ38" s="449"/>
      <c r="NPA38" s="450"/>
      <c r="NPB38" s="451"/>
      <c r="NPC38" s="451"/>
      <c r="NPD38" s="451"/>
      <c r="NPE38" s="449"/>
      <c r="NPF38" s="452"/>
      <c r="NPG38" s="453"/>
      <c r="NPH38" s="454"/>
      <c r="NPI38" s="449"/>
      <c r="NPJ38" s="453"/>
      <c r="NPK38" s="453"/>
      <c r="NPL38" s="450"/>
      <c r="NPM38" s="454"/>
      <c r="NPN38" s="455"/>
      <c r="NPO38" s="453"/>
      <c r="NPP38" s="456"/>
      <c r="NPQ38" s="453"/>
      <c r="NPR38" s="456"/>
      <c r="NPS38" s="454"/>
      <c r="NPT38" s="451"/>
      <c r="NPU38" s="454"/>
      <c r="NPV38" s="450"/>
      <c r="NPW38" s="456"/>
      <c r="NPX38" s="456"/>
      <c r="NPY38" s="456"/>
      <c r="NPZ38" s="456"/>
      <c r="NQA38" s="271"/>
      <c r="NQB38" s="451"/>
      <c r="NQC38" s="454"/>
      <c r="NQD38" s="451"/>
      <c r="NQE38" s="457"/>
      <c r="NQF38" s="271"/>
      <c r="NQG38" s="451"/>
      <c r="NQH38" s="454"/>
      <c r="NQI38" s="451"/>
      <c r="NQJ38" s="457"/>
      <c r="NQK38" s="451"/>
      <c r="NQL38" s="457"/>
      <c r="NQM38" s="457"/>
      <c r="NQN38" s="457"/>
      <c r="NQO38" s="271"/>
      <c r="NQP38" s="271"/>
      <c r="NQQ38" s="451"/>
      <c r="NQR38" s="454"/>
      <c r="NQS38" s="451"/>
      <c r="NQT38" s="454"/>
      <c r="NQU38" s="458"/>
      <c r="NQV38" s="459"/>
      <c r="NQW38" s="460"/>
      <c r="NQX38" s="461"/>
      <c r="NQY38" s="462"/>
      <c r="NQZ38" s="458"/>
      <c r="NRA38" s="451"/>
      <c r="NRB38" s="463"/>
      <c r="NRC38" s="451"/>
      <c r="NRD38" s="451"/>
      <c r="NRE38" s="453"/>
      <c r="NRG38" s="449"/>
      <c r="NRH38" s="449"/>
      <c r="NRI38" s="449"/>
      <c r="NRJ38" s="450"/>
      <c r="NRK38" s="451"/>
      <c r="NRL38" s="451"/>
      <c r="NRM38" s="451"/>
      <c r="NRN38" s="449"/>
      <c r="NRO38" s="452"/>
      <c r="NRP38" s="453"/>
      <c r="NRQ38" s="454"/>
      <c r="NRR38" s="449"/>
      <c r="NRS38" s="453"/>
      <c r="NRT38" s="453"/>
      <c r="NRU38" s="450"/>
      <c r="NRV38" s="454"/>
      <c r="NRW38" s="455"/>
      <c r="NRX38" s="453"/>
      <c r="NRY38" s="456"/>
      <c r="NRZ38" s="453"/>
      <c r="NSA38" s="456"/>
      <c r="NSB38" s="454"/>
      <c r="NSC38" s="451"/>
      <c r="NSD38" s="454"/>
      <c r="NSE38" s="450"/>
      <c r="NSF38" s="456"/>
      <c r="NSG38" s="456"/>
      <c r="NSH38" s="456"/>
      <c r="NSI38" s="456"/>
      <c r="NSJ38" s="271"/>
      <c r="NSK38" s="451"/>
      <c r="NSL38" s="454"/>
      <c r="NSM38" s="451"/>
      <c r="NSN38" s="457"/>
      <c r="NSO38" s="271"/>
      <c r="NSP38" s="451"/>
      <c r="NSQ38" s="454"/>
      <c r="NSR38" s="451"/>
      <c r="NSS38" s="457"/>
      <c r="NST38" s="451"/>
      <c r="NSU38" s="457"/>
      <c r="NSV38" s="457"/>
      <c r="NSW38" s="457"/>
      <c r="NSX38" s="271"/>
      <c r="NSY38" s="271"/>
      <c r="NSZ38" s="451"/>
      <c r="NTA38" s="454"/>
      <c r="NTB38" s="451"/>
      <c r="NTC38" s="454"/>
      <c r="NTD38" s="458"/>
      <c r="NTE38" s="459"/>
      <c r="NTF38" s="460"/>
      <c r="NTG38" s="461"/>
      <c r="NTH38" s="462"/>
      <c r="NTI38" s="458"/>
      <c r="NTJ38" s="451"/>
      <c r="NTK38" s="463"/>
      <c r="NTL38" s="451"/>
      <c r="NTM38" s="451"/>
      <c r="NTN38" s="453"/>
      <c r="NTP38" s="449"/>
      <c r="NTQ38" s="449"/>
      <c r="NTR38" s="449"/>
      <c r="NTS38" s="450"/>
      <c r="NTT38" s="451"/>
      <c r="NTU38" s="451"/>
      <c r="NTV38" s="451"/>
      <c r="NTW38" s="449"/>
      <c r="NTX38" s="452"/>
      <c r="NTY38" s="453"/>
      <c r="NTZ38" s="454"/>
      <c r="NUA38" s="449"/>
      <c r="NUB38" s="453"/>
      <c r="NUC38" s="453"/>
      <c r="NUD38" s="450"/>
      <c r="NUE38" s="454"/>
      <c r="NUF38" s="455"/>
      <c r="NUG38" s="453"/>
      <c r="NUH38" s="456"/>
      <c r="NUI38" s="453"/>
      <c r="NUJ38" s="456"/>
      <c r="NUK38" s="454"/>
      <c r="NUL38" s="451"/>
      <c r="NUM38" s="454"/>
      <c r="NUN38" s="450"/>
      <c r="NUO38" s="456"/>
      <c r="NUP38" s="456"/>
      <c r="NUQ38" s="456"/>
      <c r="NUR38" s="456"/>
      <c r="NUS38" s="271"/>
      <c r="NUT38" s="451"/>
      <c r="NUU38" s="454"/>
      <c r="NUV38" s="451"/>
      <c r="NUW38" s="457"/>
      <c r="NUX38" s="271"/>
      <c r="NUY38" s="451"/>
      <c r="NUZ38" s="454"/>
      <c r="NVA38" s="451"/>
      <c r="NVB38" s="457"/>
      <c r="NVC38" s="451"/>
      <c r="NVD38" s="457"/>
      <c r="NVE38" s="457"/>
      <c r="NVF38" s="457"/>
      <c r="NVG38" s="271"/>
      <c r="NVH38" s="271"/>
      <c r="NVI38" s="451"/>
      <c r="NVJ38" s="454"/>
      <c r="NVK38" s="451"/>
      <c r="NVL38" s="454"/>
      <c r="NVM38" s="458"/>
      <c r="NVN38" s="459"/>
      <c r="NVO38" s="460"/>
      <c r="NVP38" s="461"/>
      <c r="NVQ38" s="462"/>
      <c r="NVR38" s="458"/>
      <c r="NVS38" s="451"/>
      <c r="NVT38" s="463"/>
      <c r="NVU38" s="451"/>
      <c r="NVV38" s="451"/>
      <c r="NVW38" s="453"/>
      <c r="NVY38" s="449"/>
      <c r="NVZ38" s="449"/>
      <c r="NWA38" s="449"/>
      <c r="NWB38" s="450"/>
      <c r="NWC38" s="451"/>
      <c r="NWD38" s="451"/>
      <c r="NWE38" s="451"/>
      <c r="NWF38" s="449"/>
      <c r="NWG38" s="452"/>
      <c r="NWH38" s="453"/>
      <c r="NWI38" s="454"/>
      <c r="NWJ38" s="449"/>
      <c r="NWK38" s="453"/>
      <c r="NWL38" s="453"/>
      <c r="NWM38" s="450"/>
      <c r="NWN38" s="454"/>
      <c r="NWO38" s="455"/>
      <c r="NWP38" s="453"/>
      <c r="NWQ38" s="456"/>
      <c r="NWR38" s="453"/>
      <c r="NWS38" s="456"/>
      <c r="NWT38" s="454"/>
      <c r="NWU38" s="451"/>
      <c r="NWV38" s="454"/>
      <c r="NWW38" s="450"/>
      <c r="NWX38" s="456"/>
      <c r="NWY38" s="456"/>
      <c r="NWZ38" s="456"/>
      <c r="NXA38" s="456"/>
      <c r="NXB38" s="271"/>
      <c r="NXC38" s="451"/>
      <c r="NXD38" s="454"/>
      <c r="NXE38" s="451"/>
      <c r="NXF38" s="457"/>
      <c r="NXG38" s="271"/>
      <c r="NXH38" s="451"/>
      <c r="NXI38" s="454"/>
      <c r="NXJ38" s="451"/>
      <c r="NXK38" s="457"/>
      <c r="NXL38" s="451"/>
      <c r="NXM38" s="457"/>
      <c r="NXN38" s="457"/>
      <c r="NXO38" s="457"/>
      <c r="NXP38" s="271"/>
      <c r="NXQ38" s="271"/>
      <c r="NXR38" s="451"/>
      <c r="NXS38" s="454"/>
      <c r="NXT38" s="451"/>
      <c r="NXU38" s="454"/>
      <c r="NXV38" s="458"/>
      <c r="NXW38" s="459"/>
      <c r="NXX38" s="460"/>
      <c r="NXY38" s="461"/>
      <c r="NXZ38" s="462"/>
      <c r="NYA38" s="458"/>
      <c r="NYB38" s="451"/>
      <c r="NYC38" s="463"/>
      <c r="NYD38" s="451"/>
      <c r="NYE38" s="451"/>
      <c r="NYF38" s="453"/>
      <c r="NYH38" s="449"/>
      <c r="NYI38" s="449"/>
      <c r="NYJ38" s="449"/>
      <c r="NYK38" s="450"/>
      <c r="NYL38" s="451"/>
      <c r="NYM38" s="451"/>
      <c r="NYN38" s="451"/>
      <c r="NYO38" s="449"/>
      <c r="NYP38" s="452"/>
      <c r="NYQ38" s="453"/>
      <c r="NYR38" s="454"/>
      <c r="NYS38" s="449"/>
      <c r="NYT38" s="453"/>
      <c r="NYU38" s="453"/>
      <c r="NYV38" s="450"/>
      <c r="NYW38" s="454"/>
      <c r="NYX38" s="455"/>
      <c r="NYY38" s="453"/>
      <c r="NYZ38" s="456"/>
      <c r="NZA38" s="453"/>
      <c r="NZB38" s="456"/>
      <c r="NZC38" s="454"/>
      <c r="NZD38" s="451"/>
      <c r="NZE38" s="454"/>
      <c r="NZF38" s="450"/>
      <c r="NZG38" s="456"/>
      <c r="NZH38" s="456"/>
      <c r="NZI38" s="456"/>
      <c r="NZJ38" s="456"/>
      <c r="NZK38" s="271"/>
      <c r="NZL38" s="451"/>
      <c r="NZM38" s="454"/>
      <c r="NZN38" s="451"/>
      <c r="NZO38" s="457"/>
      <c r="NZP38" s="271"/>
      <c r="NZQ38" s="451"/>
      <c r="NZR38" s="454"/>
      <c r="NZS38" s="451"/>
      <c r="NZT38" s="457"/>
      <c r="NZU38" s="451"/>
      <c r="NZV38" s="457"/>
      <c r="NZW38" s="457"/>
      <c r="NZX38" s="457"/>
      <c r="NZY38" s="271"/>
      <c r="NZZ38" s="271"/>
      <c r="OAA38" s="451"/>
      <c r="OAB38" s="454"/>
      <c r="OAC38" s="451"/>
      <c r="OAD38" s="454"/>
      <c r="OAE38" s="458"/>
      <c r="OAF38" s="459"/>
      <c r="OAG38" s="460"/>
      <c r="OAH38" s="461"/>
      <c r="OAI38" s="462"/>
      <c r="OAJ38" s="458"/>
      <c r="OAK38" s="451"/>
      <c r="OAL38" s="463"/>
      <c r="OAM38" s="451"/>
      <c r="OAN38" s="451"/>
      <c r="OAO38" s="453"/>
      <c r="OAQ38" s="449"/>
      <c r="OAR38" s="449"/>
      <c r="OAS38" s="449"/>
      <c r="OAT38" s="450"/>
      <c r="OAU38" s="451"/>
      <c r="OAV38" s="451"/>
      <c r="OAW38" s="451"/>
      <c r="OAX38" s="449"/>
      <c r="OAY38" s="452"/>
      <c r="OAZ38" s="453"/>
      <c r="OBA38" s="454"/>
      <c r="OBB38" s="449"/>
      <c r="OBC38" s="453"/>
      <c r="OBD38" s="453"/>
      <c r="OBE38" s="450"/>
      <c r="OBF38" s="454"/>
      <c r="OBG38" s="455"/>
      <c r="OBH38" s="453"/>
      <c r="OBI38" s="456"/>
      <c r="OBJ38" s="453"/>
      <c r="OBK38" s="456"/>
      <c r="OBL38" s="454"/>
      <c r="OBM38" s="451"/>
      <c r="OBN38" s="454"/>
      <c r="OBO38" s="450"/>
      <c r="OBP38" s="456"/>
      <c r="OBQ38" s="456"/>
      <c r="OBR38" s="456"/>
      <c r="OBS38" s="456"/>
      <c r="OBT38" s="271"/>
      <c r="OBU38" s="451"/>
      <c r="OBV38" s="454"/>
      <c r="OBW38" s="451"/>
      <c r="OBX38" s="457"/>
      <c r="OBY38" s="271"/>
      <c r="OBZ38" s="451"/>
      <c r="OCA38" s="454"/>
      <c r="OCB38" s="451"/>
      <c r="OCC38" s="457"/>
      <c r="OCD38" s="451"/>
      <c r="OCE38" s="457"/>
      <c r="OCF38" s="457"/>
      <c r="OCG38" s="457"/>
      <c r="OCH38" s="271"/>
      <c r="OCI38" s="271"/>
      <c r="OCJ38" s="451"/>
      <c r="OCK38" s="454"/>
      <c r="OCL38" s="451"/>
      <c r="OCM38" s="454"/>
      <c r="OCN38" s="458"/>
      <c r="OCO38" s="459"/>
      <c r="OCP38" s="460"/>
      <c r="OCQ38" s="461"/>
      <c r="OCR38" s="462"/>
      <c r="OCS38" s="458"/>
      <c r="OCT38" s="451"/>
      <c r="OCU38" s="463"/>
      <c r="OCV38" s="451"/>
      <c r="OCW38" s="451"/>
      <c r="OCX38" s="453"/>
      <c r="OCZ38" s="449"/>
      <c r="ODA38" s="449"/>
      <c r="ODB38" s="449"/>
      <c r="ODC38" s="450"/>
      <c r="ODD38" s="451"/>
      <c r="ODE38" s="451"/>
      <c r="ODF38" s="451"/>
      <c r="ODG38" s="449"/>
      <c r="ODH38" s="452"/>
      <c r="ODI38" s="453"/>
      <c r="ODJ38" s="454"/>
      <c r="ODK38" s="449"/>
      <c r="ODL38" s="453"/>
      <c r="ODM38" s="453"/>
      <c r="ODN38" s="450"/>
      <c r="ODO38" s="454"/>
      <c r="ODP38" s="455"/>
      <c r="ODQ38" s="453"/>
      <c r="ODR38" s="456"/>
      <c r="ODS38" s="453"/>
      <c r="ODT38" s="456"/>
      <c r="ODU38" s="454"/>
      <c r="ODV38" s="451"/>
      <c r="ODW38" s="454"/>
      <c r="ODX38" s="450"/>
      <c r="ODY38" s="456"/>
      <c r="ODZ38" s="456"/>
      <c r="OEA38" s="456"/>
      <c r="OEB38" s="456"/>
      <c r="OEC38" s="271"/>
      <c r="OED38" s="451"/>
      <c r="OEE38" s="454"/>
      <c r="OEF38" s="451"/>
      <c r="OEG38" s="457"/>
      <c r="OEH38" s="271"/>
      <c r="OEI38" s="451"/>
      <c r="OEJ38" s="454"/>
      <c r="OEK38" s="451"/>
      <c r="OEL38" s="457"/>
      <c r="OEM38" s="451"/>
      <c r="OEN38" s="457"/>
      <c r="OEO38" s="457"/>
      <c r="OEP38" s="457"/>
      <c r="OEQ38" s="271"/>
      <c r="OER38" s="271"/>
      <c r="OES38" s="451"/>
      <c r="OET38" s="454"/>
      <c r="OEU38" s="451"/>
      <c r="OEV38" s="454"/>
      <c r="OEW38" s="458"/>
      <c r="OEX38" s="459"/>
      <c r="OEY38" s="460"/>
      <c r="OEZ38" s="461"/>
      <c r="OFA38" s="462"/>
      <c r="OFB38" s="458"/>
      <c r="OFC38" s="451"/>
      <c r="OFD38" s="463"/>
      <c r="OFE38" s="451"/>
      <c r="OFF38" s="451"/>
      <c r="OFG38" s="453"/>
      <c r="OFI38" s="449"/>
      <c r="OFJ38" s="449"/>
      <c r="OFK38" s="449"/>
      <c r="OFL38" s="450"/>
      <c r="OFM38" s="451"/>
      <c r="OFN38" s="451"/>
      <c r="OFO38" s="451"/>
      <c r="OFP38" s="449"/>
      <c r="OFQ38" s="452"/>
      <c r="OFR38" s="453"/>
      <c r="OFS38" s="454"/>
      <c r="OFT38" s="449"/>
      <c r="OFU38" s="453"/>
      <c r="OFV38" s="453"/>
      <c r="OFW38" s="450"/>
      <c r="OFX38" s="454"/>
      <c r="OFY38" s="455"/>
      <c r="OFZ38" s="453"/>
      <c r="OGA38" s="456"/>
      <c r="OGB38" s="453"/>
      <c r="OGC38" s="456"/>
      <c r="OGD38" s="454"/>
      <c r="OGE38" s="451"/>
      <c r="OGF38" s="454"/>
      <c r="OGG38" s="450"/>
      <c r="OGH38" s="456"/>
      <c r="OGI38" s="456"/>
      <c r="OGJ38" s="456"/>
      <c r="OGK38" s="456"/>
      <c r="OGL38" s="271"/>
      <c r="OGM38" s="451"/>
      <c r="OGN38" s="454"/>
      <c r="OGO38" s="451"/>
      <c r="OGP38" s="457"/>
      <c r="OGQ38" s="271"/>
      <c r="OGR38" s="451"/>
      <c r="OGS38" s="454"/>
      <c r="OGT38" s="451"/>
      <c r="OGU38" s="457"/>
      <c r="OGV38" s="451"/>
      <c r="OGW38" s="457"/>
      <c r="OGX38" s="457"/>
      <c r="OGY38" s="457"/>
      <c r="OGZ38" s="271"/>
      <c r="OHA38" s="271"/>
      <c r="OHB38" s="451"/>
      <c r="OHC38" s="454"/>
      <c r="OHD38" s="451"/>
      <c r="OHE38" s="454"/>
      <c r="OHF38" s="458"/>
      <c r="OHG38" s="459"/>
      <c r="OHH38" s="460"/>
      <c r="OHI38" s="461"/>
      <c r="OHJ38" s="462"/>
      <c r="OHK38" s="458"/>
      <c r="OHL38" s="451"/>
      <c r="OHM38" s="463"/>
      <c r="OHN38" s="451"/>
      <c r="OHO38" s="451"/>
      <c r="OHP38" s="453"/>
      <c r="OHR38" s="449"/>
      <c r="OHS38" s="449"/>
      <c r="OHT38" s="449"/>
      <c r="OHU38" s="450"/>
      <c r="OHV38" s="451"/>
      <c r="OHW38" s="451"/>
      <c r="OHX38" s="451"/>
      <c r="OHY38" s="449"/>
      <c r="OHZ38" s="452"/>
      <c r="OIA38" s="453"/>
      <c r="OIB38" s="454"/>
      <c r="OIC38" s="449"/>
      <c r="OID38" s="453"/>
      <c r="OIE38" s="453"/>
      <c r="OIF38" s="450"/>
      <c r="OIG38" s="454"/>
      <c r="OIH38" s="455"/>
      <c r="OII38" s="453"/>
      <c r="OIJ38" s="456"/>
      <c r="OIK38" s="453"/>
      <c r="OIL38" s="456"/>
      <c r="OIM38" s="454"/>
      <c r="OIN38" s="451"/>
      <c r="OIO38" s="454"/>
      <c r="OIP38" s="450"/>
      <c r="OIQ38" s="456"/>
      <c r="OIR38" s="456"/>
      <c r="OIS38" s="456"/>
      <c r="OIT38" s="456"/>
      <c r="OIU38" s="271"/>
      <c r="OIV38" s="451"/>
      <c r="OIW38" s="454"/>
      <c r="OIX38" s="451"/>
      <c r="OIY38" s="457"/>
      <c r="OIZ38" s="271"/>
      <c r="OJA38" s="451"/>
      <c r="OJB38" s="454"/>
      <c r="OJC38" s="451"/>
      <c r="OJD38" s="457"/>
      <c r="OJE38" s="451"/>
      <c r="OJF38" s="457"/>
      <c r="OJG38" s="457"/>
      <c r="OJH38" s="457"/>
      <c r="OJI38" s="271"/>
      <c r="OJJ38" s="271"/>
      <c r="OJK38" s="451"/>
      <c r="OJL38" s="454"/>
      <c r="OJM38" s="451"/>
      <c r="OJN38" s="454"/>
      <c r="OJO38" s="458"/>
      <c r="OJP38" s="459"/>
      <c r="OJQ38" s="460"/>
      <c r="OJR38" s="461"/>
      <c r="OJS38" s="462"/>
      <c r="OJT38" s="458"/>
      <c r="OJU38" s="451"/>
      <c r="OJV38" s="463"/>
      <c r="OJW38" s="451"/>
      <c r="OJX38" s="451"/>
      <c r="OJY38" s="453"/>
      <c r="OKA38" s="449"/>
      <c r="OKB38" s="449"/>
      <c r="OKC38" s="449"/>
      <c r="OKD38" s="450"/>
      <c r="OKE38" s="451"/>
      <c r="OKF38" s="451"/>
      <c r="OKG38" s="451"/>
      <c r="OKH38" s="449"/>
      <c r="OKI38" s="452"/>
      <c r="OKJ38" s="453"/>
      <c r="OKK38" s="454"/>
      <c r="OKL38" s="449"/>
      <c r="OKM38" s="453"/>
      <c r="OKN38" s="453"/>
      <c r="OKO38" s="450"/>
      <c r="OKP38" s="454"/>
      <c r="OKQ38" s="455"/>
      <c r="OKR38" s="453"/>
      <c r="OKS38" s="456"/>
      <c r="OKT38" s="453"/>
      <c r="OKU38" s="456"/>
      <c r="OKV38" s="454"/>
      <c r="OKW38" s="451"/>
      <c r="OKX38" s="454"/>
      <c r="OKY38" s="450"/>
      <c r="OKZ38" s="456"/>
      <c r="OLA38" s="456"/>
      <c r="OLB38" s="456"/>
      <c r="OLC38" s="456"/>
      <c r="OLD38" s="271"/>
      <c r="OLE38" s="451"/>
      <c r="OLF38" s="454"/>
      <c r="OLG38" s="451"/>
      <c r="OLH38" s="457"/>
      <c r="OLI38" s="271"/>
      <c r="OLJ38" s="451"/>
      <c r="OLK38" s="454"/>
      <c r="OLL38" s="451"/>
      <c r="OLM38" s="457"/>
      <c r="OLN38" s="451"/>
      <c r="OLO38" s="457"/>
      <c r="OLP38" s="457"/>
      <c r="OLQ38" s="457"/>
      <c r="OLR38" s="271"/>
      <c r="OLS38" s="271"/>
      <c r="OLT38" s="451"/>
      <c r="OLU38" s="454"/>
      <c r="OLV38" s="451"/>
      <c r="OLW38" s="454"/>
      <c r="OLX38" s="458"/>
      <c r="OLY38" s="459"/>
      <c r="OLZ38" s="460"/>
      <c r="OMA38" s="461"/>
      <c r="OMB38" s="462"/>
      <c r="OMC38" s="458"/>
      <c r="OMD38" s="451"/>
      <c r="OME38" s="463"/>
      <c r="OMF38" s="451"/>
      <c r="OMG38" s="451"/>
      <c r="OMH38" s="453"/>
      <c r="OMJ38" s="449"/>
      <c r="OMK38" s="449"/>
      <c r="OML38" s="449"/>
      <c r="OMM38" s="450"/>
      <c r="OMN38" s="451"/>
      <c r="OMO38" s="451"/>
      <c r="OMP38" s="451"/>
      <c r="OMQ38" s="449"/>
      <c r="OMR38" s="452"/>
      <c r="OMS38" s="453"/>
      <c r="OMT38" s="454"/>
      <c r="OMU38" s="449"/>
      <c r="OMV38" s="453"/>
      <c r="OMW38" s="453"/>
      <c r="OMX38" s="450"/>
      <c r="OMY38" s="454"/>
      <c r="OMZ38" s="455"/>
      <c r="ONA38" s="453"/>
      <c r="ONB38" s="456"/>
      <c r="ONC38" s="453"/>
      <c r="OND38" s="456"/>
      <c r="ONE38" s="454"/>
      <c r="ONF38" s="451"/>
      <c r="ONG38" s="454"/>
      <c r="ONH38" s="450"/>
      <c r="ONI38" s="456"/>
      <c r="ONJ38" s="456"/>
      <c r="ONK38" s="456"/>
      <c r="ONL38" s="456"/>
      <c r="ONM38" s="271"/>
      <c r="ONN38" s="451"/>
      <c r="ONO38" s="454"/>
      <c r="ONP38" s="451"/>
      <c r="ONQ38" s="457"/>
      <c r="ONR38" s="271"/>
      <c r="ONS38" s="451"/>
      <c r="ONT38" s="454"/>
      <c r="ONU38" s="451"/>
      <c r="ONV38" s="457"/>
      <c r="ONW38" s="451"/>
      <c r="ONX38" s="457"/>
      <c r="ONY38" s="457"/>
      <c r="ONZ38" s="457"/>
      <c r="OOA38" s="271"/>
      <c r="OOB38" s="271"/>
      <c r="OOC38" s="451"/>
      <c r="OOD38" s="454"/>
      <c r="OOE38" s="451"/>
      <c r="OOF38" s="454"/>
      <c r="OOG38" s="458"/>
      <c r="OOH38" s="459"/>
      <c r="OOI38" s="460"/>
      <c r="OOJ38" s="461"/>
      <c r="OOK38" s="462"/>
      <c r="OOL38" s="458"/>
      <c r="OOM38" s="451"/>
      <c r="OON38" s="463"/>
      <c r="OOO38" s="451"/>
      <c r="OOP38" s="451"/>
      <c r="OOQ38" s="453"/>
      <c r="OOS38" s="449"/>
      <c r="OOT38" s="449"/>
      <c r="OOU38" s="449"/>
      <c r="OOV38" s="450"/>
      <c r="OOW38" s="451"/>
      <c r="OOX38" s="451"/>
      <c r="OOY38" s="451"/>
      <c r="OOZ38" s="449"/>
      <c r="OPA38" s="452"/>
      <c r="OPB38" s="453"/>
      <c r="OPC38" s="454"/>
      <c r="OPD38" s="449"/>
      <c r="OPE38" s="453"/>
      <c r="OPF38" s="453"/>
      <c r="OPG38" s="450"/>
      <c r="OPH38" s="454"/>
      <c r="OPI38" s="455"/>
      <c r="OPJ38" s="453"/>
      <c r="OPK38" s="456"/>
      <c r="OPL38" s="453"/>
      <c r="OPM38" s="456"/>
      <c r="OPN38" s="454"/>
      <c r="OPO38" s="451"/>
      <c r="OPP38" s="454"/>
      <c r="OPQ38" s="450"/>
      <c r="OPR38" s="456"/>
      <c r="OPS38" s="456"/>
      <c r="OPT38" s="456"/>
      <c r="OPU38" s="456"/>
      <c r="OPV38" s="271"/>
      <c r="OPW38" s="451"/>
      <c r="OPX38" s="454"/>
      <c r="OPY38" s="451"/>
      <c r="OPZ38" s="457"/>
      <c r="OQA38" s="271"/>
      <c r="OQB38" s="451"/>
      <c r="OQC38" s="454"/>
      <c r="OQD38" s="451"/>
      <c r="OQE38" s="457"/>
      <c r="OQF38" s="451"/>
      <c r="OQG38" s="457"/>
      <c r="OQH38" s="457"/>
      <c r="OQI38" s="457"/>
      <c r="OQJ38" s="271"/>
      <c r="OQK38" s="271"/>
      <c r="OQL38" s="451"/>
      <c r="OQM38" s="454"/>
      <c r="OQN38" s="451"/>
      <c r="OQO38" s="454"/>
      <c r="OQP38" s="458"/>
      <c r="OQQ38" s="459"/>
      <c r="OQR38" s="460"/>
      <c r="OQS38" s="461"/>
      <c r="OQT38" s="462"/>
      <c r="OQU38" s="458"/>
      <c r="OQV38" s="451"/>
      <c r="OQW38" s="463"/>
      <c r="OQX38" s="451"/>
      <c r="OQY38" s="451"/>
      <c r="OQZ38" s="453"/>
      <c r="ORB38" s="449"/>
      <c r="ORC38" s="449"/>
      <c r="ORD38" s="449"/>
      <c r="ORE38" s="450"/>
      <c r="ORF38" s="451"/>
      <c r="ORG38" s="451"/>
      <c r="ORH38" s="451"/>
      <c r="ORI38" s="449"/>
      <c r="ORJ38" s="452"/>
      <c r="ORK38" s="453"/>
      <c r="ORL38" s="454"/>
      <c r="ORM38" s="449"/>
      <c r="ORN38" s="453"/>
      <c r="ORO38" s="453"/>
      <c r="ORP38" s="450"/>
      <c r="ORQ38" s="454"/>
      <c r="ORR38" s="455"/>
      <c r="ORS38" s="453"/>
      <c r="ORT38" s="456"/>
      <c r="ORU38" s="453"/>
      <c r="ORV38" s="456"/>
      <c r="ORW38" s="454"/>
      <c r="ORX38" s="451"/>
      <c r="ORY38" s="454"/>
      <c r="ORZ38" s="450"/>
      <c r="OSA38" s="456"/>
      <c r="OSB38" s="456"/>
      <c r="OSC38" s="456"/>
      <c r="OSD38" s="456"/>
      <c r="OSE38" s="271"/>
      <c r="OSF38" s="451"/>
      <c r="OSG38" s="454"/>
      <c r="OSH38" s="451"/>
      <c r="OSI38" s="457"/>
      <c r="OSJ38" s="271"/>
      <c r="OSK38" s="451"/>
      <c r="OSL38" s="454"/>
      <c r="OSM38" s="451"/>
      <c r="OSN38" s="457"/>
      <c r="OSO38" s="451"/>
      <c r="OSP38" s="457"/>
      <c r="OSQ38" s="457"/>
      <c r="OSR38" s="457"/>
      <c r="OSS38" s="271"/>
      <c r="OST38" s="271"/>
      <c r="OSU38" s="451"/>
      <c r="OSV38" s="454"/>
      <c r="OSW38" s="451"/>
      <c r="OSX38" s="454"/>
      <c r="OSY38" s="458"/>
      <c r="OSZ38" s="459"/>
      <c r="OTA38" s="460"/>
      <c r="OTB38" s="461"/>
      <c r="OTC38" s="462"/>
      <c r="OTD38" s="458"/>
      <c r="OTE38" s="451"/>
      <c r="OTF38" s="463"/>
      <c r="OTG38" s="451"/>
      <c r="OTH38" s="451"/>
      <c r="OTI38" s="453"/>
      <c r="OTK38" s="449"/>
      <c r="OTL38" s="449"/>
      <c r="OTM38" s="449"/>
      <c r="OTN38" s="450"/>
      <c r="OTO38" s="451"/>
      <c r="OTP38" s="451"/>
      <c r="OTQ38" s="451"/>
      <c r="OTR38" s="449"/>
      <c r="OTS38" s="452"/>
      <c r="OTT38" s="453"/>
      <c r="OTU38" s="454"/>
      <c r="OTV38" s="449"/>
      <c r="OTW38" s="453"/>
      <c r="OTX38" s="453"/>
      <c r="OTY38" s="450"/>
      <c r="OTZ38" s="454"/>
      <c r="OUA38" s="455"/>
      <c r="OUB38" s="453"/>
      <c r="OUC38" s="456"/>
      <c r="OUD38" s="453"/>
      <c r="OUE38" s="456"/>
      <c r="OUF38" s="454"/>
      <c r="OUG38" s="451"/>
      <c r="OUH38" s="454"/>
      <c r="OUI38" s="450"/>
      <c r="OUJ38" s="456"/>
      <c r="OUK38" s="456"/>
      <c r="OUL38" s="456"/>
      <c r="OUM38" s="456"/>
      <c r="OUN38" s="271"/>
      <c r="OUO38" s="451"/>
      <c r="OUP38" s="454"/>
      <c r="OUQ38" s="451"/>
      <c r="OUR38" s="457"/>
      <c r="OUS38" s="271"/>
      <c r="OUT38" s="451"/>
      <c r="OUU38" s="454"/>
      <c r="OUV38" s="451"/>
      <c r="OUW38" s="457"/>
      <c r="OUX38" s="451"/>
      <c r="OUY38" s="457"/>
      <c r="OUZ38" s="457"/>
      <c r="OVA38" s="457"/>
      <c r="OVB38" s="271"/>
      <c r="OVC38" s="271"/>
      <c r="OVD38" s="451"/>
      <c r="OVE38" s="454"/>
      <c r="OVF38" s="451"/>
      <c r="OVG38" s="454"/>
      <c r="OVH38" s="458"/>
      <c r="OVI38" s="459"/>
      <c r="OVJ38" s="460"/>
      <c r="OVK38" s="461"/>
      <c r="OVL38" s="462"/>
      <c r="OVM38" s="458"/>
      <c r="OVN38" s="451"/>
      <c r="OVO38" s="463"/>
      <c r="OVP38" s="451"/>
      <c r="OVQ38" s="451"/>
      <c r="OVR38" s="453"/>
      <c r="OVT38" s="449"/>
      <c r="OVU38" s="449"/>
      <c r="OVV38" s="449"/>
      <c r="OVW38" s="450"/>
      <c r="OVX38" s="451"/>
      <c r="OVY38" s="451"/>
      <c r="OVZ38" s="451"/>
      <c r="OWA38" s="449"/>
      <c r="OWB38" s="452"/>
      <c r="OWC38" s="453"/>
      <c r="OWD38" s="454"/>
      <c r="OWE38" s="449"/>
      <c r="OWF38" s="453"/>
      <c r="OWG38" s="453"/>
      <c r="OWH38" s="450"/>
      <c r="OWI38" s="454"/>
      <c r="OWJ38" s="455"/>
      <c r="OWK38" s="453"/>
      <c r="OWL38" s="456"/>
      <c r="OWM38" s="453"/>
      <c r="OWN38" s="456"/>
      <c r="OWO38" s="454"/>
      <c r="OWP38" s="451"/>
      <c r="OWQ38" s="454"/>
      <c r="OWR38" s="450"/>
      <c r="OWS38" s="456"/>
      <c r="OWT38" s="456"/>
      <c r="OWU38" s="456"/>
      <c r="OWV38" s="456"/>
      <c r="OWW38" s="271"/>
      <c r="OWX38" s="451"/>
      <c r="OWY38" s="454"/>
      <c r="OWZ38" s="451"/>
      <c r="OXA38" s="457"/>
      <c r="OXB38" s="271"/>
      <c r="OXC38" s="451"/>
      <c r="OXD38" s="454"/>
      <c r="OXE38" s="451"/>
      <c r="OXF38" s="457"/>
      <c r="OXG38" s="451"/>
      <c r="OXH38" s="457"/>
      <c r="OXI38" s="457"/>
      <c r="OXJ38" s="457"/>
      <c r="OXK38" s="271"/>
      <c r="OXL38" s="271"/>
      <c r="OXM38" s="451"/>
      <c r="OXN38" s="454"/>
      <c r="OXO38" s="451"/>
      <c r="OXP38" s="454"/>
      <c r="OXQ38" s="458"/>
      <c r="OXR38" s="459"/>
      <c r="OXS38" s="460"/>
      <c r="OXT38" s="461"/>
      <c r="OXU38" s="462"/>
      <c r="OXV38" s="458"/>
      <c r="OXW38" s="451"/>
      <c r="OXX38" s="463"/>
      <c r="OXY38" s="451"/>
      <c r="OXZ38" s="451"/>
      <c r="OYA38" s="453"/>
      <c r="OYC38" s="449"/>
      <c r="OYD38" s="449"/>
      <c r="OYE38" s="449"/>
      <c r="OYF38" s="450"/>
      <c r="OYG38" s="451"/>
      <c r="OYH38" s="451"/>
      <c r="OYI38" s="451"/>
      <c r="OYJ38" s="449"/>
      <c r="OYK38" s="452"/>
      <c r="OYL38" s="453"/>
      <c r="OYM38" s="454"/>
      <c r="OYN38" s="449"/>
      <c r="OYO38" s="453"/>
      <c r="OYP38" s="453"/>
      <c r="OYQ38" s="450"/>
      <c r="OYR38" s="454"/>
      <c r="OYS38" s="455"/>
      <c r="OYT38" s="453"/>
      <c r="OYU38" s="456"/>
      <c r="OYV38" s="453"/>
      <c r="OYW38" s="456"/>
      <c r="OYX38" s="454"/>
      <c r="OYY38" s="451"/>
      <c r="OYZ38" s="454"/>
      <c r="OZA38" s="450"/>
      <c r="OZB38" s="456"/>
      <c r="OZC38" s="456"/>
      <c r="OZD38" s="456"/>
      <c r="OZE38" s="456"/>
      <c r="OZF38" s="271"/>
      <c r="OZG38" s="451"/>
      <c r="OZH38" s="454"/>
      <c r="OZI38" s="451"/>
      <c r="OZJ38" s="457"/>
      <c r="OZK38" s="271"/>
      <c r="OZL38" s="451"/>
      <c r="OZM38" s="454"/>
      <c r="OZN38" s="451"/>
      <c r="OZO38" s="457"/>
      <c r="OZP38" s="451"/>
      <c r="OZQ38" s="457"/>
      <c r="OZR38" s="457"/>
      <c r="OZS38" s="457"/>
      <c r="OZT38" s="271"/>
      <c r="OZU38" s="271"/>
      <c r="OZV38" s="451"/>
      <c r="OZW38" s="454"/>
      <c r="OZX38" s="451"/>
      <c r="OZY38" s="454"/>
      <c r="OZZ38" s="458"/>
      <c r="PAA38" s="459"/>
      <c r="PAB38" s="460"/>
      <c r="PAC38" s="461"/>
      <c r="PAD38" s="462"/>
      <c r="PAE38" s="458"/>
      <c r="PAF38" s="451"/>
      <c r="PAG38" s="463"/>
      <c r="PAH38" s="451"/>
      <c r="PAI38" s="451"/>
      <c r="PAJ38" s="453"/>
      <c r="PAL38" s="449"/>
      <c r="PAM38" s="449"/>
      <c r="PAN38" s="449"/>
      <c r="PAO38" s="450"/>
      <c r="PAP38" s="451"/>
      <c r="PAQ38" s="451"/>
      <c r="PAR38" s="451"/>
      <c r="PAS38" s="449"/>
      <c r="PAT38" s="452"/>
      <c r="PAU38" s="453"/>
      <c r="PAV38" s="454"/>
      <c r="PAW38" s="449"/>
      <c r="PAX38" s="453"/>
      <c r="PAY38" s="453"/>
      <c r="PAZ38" s="450"/>
      <c r="PBA38" s="454"/>
      <c r="PBB38" s="455"/>
      <c r="PBC38" s="453"/>
      <c r="PBD38" s="456"/>
      <c r="PBE38" s="453"/>
      <c r="PBF38" s="456"/>
      <c r="PBG38" s="454"/>
      <c r="PBH38" s="451"/>
      <c r="PBI38" s="454"/>
      <c r="PBJ38" s="450"/>
      <c r="PBK38" s="456"/>
      <c r="PBL38" s="456"/>
      <c r="PBM38" s="456"/>
      <c r="PBN38" s="456"/>
      <c r="PBO38" s="271"/>
      <c r="PBP38" s="451"/>
      <c r="PBQ38" s="454"/>
      <c r="PBR38" s="451"/>
      <c r="PBS38" s="457"/>
      <c r="PBT38" s="271"/>
      <c r="PBU38" s="451"/>
      <c r="PBV38" s="454"/>
      <c r="PBW38" s="451"/>
      <c r="PBX38" s="457"/>
      <c r="PBY38" s="451"/>
      <c r="PBZ38" s="457"/>
      <c r="PCA38" s="457"/>
      <c r="PCB38" s="457"/>
      <c r="PCC38" s="271"/>
      <c r="PCD38" s="271"/>
      <c r="PCE38" s="451"/>
      <c r="PCF38" s="454"/>
      <c r="PCG38" s="451"/>
      <c r="PCH38" s="454"/>
      <c r="PCI38" s="458"/>
      <c r="PCJ38" s="459"/>
      <c r="PCK38" s="460"/>
      <c r="PCL38" s="461"/>
      <c r="PCM38" s="462"/>
      <c r="PCN38" s="458"/>
      <c r="PCO38" s="451"/>
      <c r="PCP38" s="463"/>
      <c r="PCQ38" s="451"/>
      <c r="PCR38" s="451"/>
      <c r="PCS38" s="453"/>
      <c r="PCU38" s="449"/>
      <c r="PCV38" s="449"/>
      <c r="PCW38" s="449"/>
      <c r="PCX38" s="450"/>
      <c r="PCY38" s="451"/>
      <c r="PCZ38" s="451"/>
      <c r="PDA38" s="451"/>
      <c r="PDB38" s="449"/>
      <c r="PDC38" s="452"/>
      <c r="PDD38" s="453"/>
      <c r="PDE38" s="454"/>
      <c r="PDF38" s="449"/>
      <c r="PDG38" s="453"/>
      <c r="PDH38" s="453"/>
      <c r="PDI38" s="450"/>
      <c r="PDJ38" s="454"/>
      <c r="PDK38" s="455"/>
      <c r="PDL38" s="453"/>
      <c r="PDM38" s="456"/>
      <c r="PDN38" s="453"/>
      <c r="PDO38" s="456"/>
      <c r="PDP38" s="454"/>
      <c r="PDQ38" s="451"/>
      <c r="PDR38" s="454"/>
      <c r="PDS38" s="450"/>
      <c r="PDT38" s="456"/>
      <c r="PDU38" s="456"/>
      <c r="PDV38" s="456"/>
      <c r="PDW38" s="456"/>
      <c r="PDX38" s="271"/>
      <c r="PDY38" s="451"/>
      <c r="PDZ38" s="454"/>
      <c r="PEA38" s="451"/>
      <c r="PEB38" s="457"/>
      <c r="PEC38" s="271"/>
      <c r="PED38" s="451"/>
      <c r="PEE38" s="454"/>
      <c r="PEF38" s="451"/>
      <c r="PEG38" s="457"/>
      <c r="PEH38" s="451"/>
      <c r="PEI38" s="457"/>
      <c r="PEJ38" s="457"/>
      <c r="PEK38" s="457"/>
      <c r="PEL38" s="271"/>
      <c r="PEM38" s="271"/>
      <c r="PEN38" s="451"/>
      <c r="PEO38" s="454"/>
      <c r="PEP38" s="451"/>
      <c r="PEQ38" s="454"/>
      <c r="PER38" s="458"/>
      <c r="PES38" s="459"/>
      <c r="PET38" s="460"/>
      <c r="PEU38" s="461"/>
      <c r="PEV38" s="462"/>
      <c r="PEW38" s="458"/>
      <c r="PEX38" s="451"/>
      <c r="PEY38" s="463"/>
      <c r="PEZ38" s="451"/>
      <c r="PFA38" s="451"/>
      <c r="PFB38" s="453"/>
      <c r="PFD38" s="449"/>
      <c r="PFE38" s="449"/>
      <c r="PFF38" s="449"/>
      <c r="PFG38" s="450"/>
      <c r="PFH38" s="451"/>
      <c r="PFI38" s="451"/>
      <c r="PFJ38" s="451"/>
      <c r="PFK38" s="449"/>
      <c r="PFL38" s="452"/>
      <c r="PFM38" s="453"/>
      <c r="PFN38" s="454"/>
      <c r="PFO38" s="449"/>
      <c r="PFP38" s="453"/>
      <c r="PFQ38" s="453"/>
      <c r="PFR38" s="450"/>
      <c r="PFS38" s="454"/>
      <c r="PFT38" s="455"/>
      <c r="PFU38" s="453"/>
      <c r="PFV38" s="456"/>
      <c r="PFW38" s="453"/>
      <c r="PFX38" s="456"/>
      <c r="PFY38" s="454"/>
      <c r="PFZ38" s="451"/>
      <c r="PGA38" s="454"/>
      <c r="PGB38" s="450"/>
      <c r="PGC38" s="456"/>
      <c r="PGD38" s="456"/>
      <c r="PGE38" s="456"/>
      <c r="PGF38" s="456"/>
      <c r="PGG38" s="271"/>
      <c r="PGH38" s="451"/>
      <c r="PGI38" s="454"/>
      <c r="PGJ38" s="451"/>
      <c r="PGK38" s="457"/>
      <c r="PGL38" s="271"/>
      <c r="PGM38" s="451"/>
      <c r="PGN38" s="454"/>
      <c r="PGO38" s="451"/>
      <c r="PGP38" s="457"/>
      <c r="PGQ38" s="451"/>
      <c r="PGR38" s="457"/>
      <c r="PGS38" s="457"/>
      <c r="PGT38" s="457"/>
      <c r="PGU38" s="271"/>
      <c r="PGV38" s="271"/>
      <c r="PGW38" s="451"/>
      <c r="PGX38" s="454"/>
      <c r="PGY38" s="451"/>
      <c r="PGZ38" s="454"/>
      <c r="PHA38" s="458"/>
      <c r="PHB38" s="459"/>
      <c r="PHC38" s="460"/>
      <c r="PHD38" s="461"/>
      <c r="PHE38" s="462"/>
      <c r="PHF38" s="458"/>
      <c r="PHG38" s="451"/>
      <c r="PHH38" s="463"/>
      <c r="PHI38" s="451"/>
      <c r="PHJ38" s="451"/>
      <c r="PHK38" s="453"/>
      <c r="PHM38" s="449"/>
      <c r="PHN38" s="449"/>
      <c r="PHO38" s="449"/>
      <c r="PHP38" s="450"/>
      <c r="PHQ38" s="451"/>
      <c r="PHR38" s="451"/>
      <c r="PHS38" s="451"/>
      <c r="PHT38" s="449"/>
      <c r="PHU38" s="452"/>
      <c r="PHV38" s="453"/>
      <c r="PHW38" s="454"/>
      <c r="PHX38" s="449"/>
      <c r="PHY38" s="453"/>
      <c r="PHZ38" s="453"/>
      <c r="PIA38" s="450"/>
      <c r="PIB38" s="454"/>
      <c r="PIC38" s="455"/>
      <c r="PID38" s="453"/>
      <c r="PIE38" s="456"/>
      <c r="PIF38" s="453"/>
      <c r="PIG38" s="456"/>
      <c r="PIH38" s="454"/>
      <c r="PII38" s="451"/>
      <c r="PIJ38" s="454"/>
      <c r="PIK38" s="450"/>
      <c r="PIL38" s="456"/>
      <c r="PIM38" s="456"/>
      <c r="PIN38" s="456"/>
      <c r="PIO38" s="456"/>
      <c r="PIP38" s="271"/>
      <c r="PIQ38" s="451"/>
      <c r="PIR38" s="454"/>
      <c r="PIS38" s="451"/>
      <c r="PIT38" s="457"/>
      <c r="PIU38" s="271"/>
      <c r="PIV38" s="451"/>
      <c r="PIW38" s="454"/>
      <c r="PIX38" s="451"/>
      <c r="PIY38" s="457"/>
      <c r="PIZ38" s="451"/>
      <c r="PJA38" s="457"/>
      <c r="PJB38" s="457"/>
      <c r="PJC38" s="457"/>
      <c r="PJD38" s="271"/>
      <c r="PJE38" s="271"/>
      <c r="PJF38" s="451"/>
      <c r="PJG38" s="454"/>
      <c r="PJH38" s="451"/>
      <c r="PJI38" s="454"/>
      <c r="PJJ38" s="458"/>
      <c r="PJK38" s="459"/>
      <c r="PJL38" s="460"/>
      <c r="PJM38" s="461"/>
      <c r="PJN38" s="462"/>
      <c r="PJO38" s="458"/>
      <c r="PJP38" s="451"/>
      <c r="PJQ38" s="463"/>
      <c r="PJR38" s="451"/>
      <c r="PJS38" s="451"/>
      <c r="PJT38" s="453"/>
      <c r="PJV38" s="449"/>
      <c r="PJW38" s="449"/>
      <c r="PJX38" s="449"/>
      <c r="PJY38" s="450"/>
      <c r="PJZ38" s="451"/>
      <c r="PKA38" s="451"/>
      <c r="PKB38" s="451"/>
      <c r="PKC38" s="449"/>
      <c r="PKD38" s="452"/>
      <c r="PKE38" s="453"/>
      <c r="PKF38" s="454"/>
      <c r="PKG38" s="449"/>
      <c r="PKH38" s="453"/>
      <c r="PKI38" s="453"/>
      <c r="PKJ38" s="450"/>
      <c r="PKK38" s="454"/>
      <c r="PKL38" s="455"/>
      <c r="PKM38" s="453"/>
      <c r="PKN38" s="456"/>
      <c r="PKO38" s="453"/>
      <c r="PKP38" s="456"/>
      <c r="PKQ38" s="454"/>
      <c r="PKR38" s="451"/>
      <c r="PKS38" s="454"/>
      <c r="PKT38" s="450"/>
      <c r="PKU38" s="456"/>
      <c r="PKV38" s="456"/>
      <c r="PKW38" s="456"/>
      <c r="PKX38" s="456"/>
      <c r="PKY38" s="271"/>
      <c r="PKZ38" s="451"/>
      <c r="PLA38" s="454"/>
      <c r="PLB38" s="451"/>
      <c r="PLC38" s="457"/>
      <c r="PLD38" s="271"/>
      <c r="PLE38" s="451"/>
      <c r="PLF38" s="454"/>
      <c r="PLG38" s="451"/>
      <c r="PLH38" s="457"/>
      <c r="PLI38" s="451"/>
      <c r="PLJ38" s="457"/>
      <c r="PLK38" s="457"/>
      <c r="PLL38" s="457"/>
      <c r="PLM38" s="271"/>
      <c r="PLN38" s="271"/>
      <c r="PLO38" s="451"/>
      <c r="PLP38" s="454"/>
      <c r="PLQ38" s="451"/>
      <c r="PLR38" s="454"/>
      <c r="PLS38" s="458"/>
      <c r="PLT38" s="459"/>
      <c r="PLU38" s="460"/>
      <c r="PLV38" s="461"/>
      <c r="PLW38" s="462"/>
      <c r="PLX38" s="458"/>
      <c r="PLY38" s="451"/>
      <c r="PLZ38" s="463"/>
      <c r="PMA38" s="451"/>
      <c r="PMB38" s="451"/>
      <c r="PMC38" s="453"/>
      <c r="PME38" s="449"/>
      <c r="PMF38" s="449"/>
      <c r="PMG38" s="449"/>
      <c r="PMH38" s="450"/>
      <c r="PMI38" s="451"/>
      <c r="PMJ38" s="451"/>
      <c r="PMK38" s="451"/>
      <c r="PML38" s="449"/>
      <c r="PMM38" s="452"/>
      <c r="PMN38" s="453"/>
      <c r="PMO38" s="454"/>
      <c r="PMP38" s="449"/>
      <c r="PMQ38" s="453"/>
      <c r="PMR38" s="453"/>
      <c r="PMS38" s="450"/>
      <c r="PMT38" s="454"/>
      <c r="PMU38" s="455"/>
      <c r="PMV38" s="453"/>
      <c r="PMW38" s="456"/>
      <c r="PMX38" s="453"/>
      <c r="PMY38" s="456"/>
      <c r="PMZ38" s="454"/>
      <c r="PNA38" s="451"/>
      <c r="PNB38" s="454"/>
      <c r="PNC38" s="450"/>
      <c r="PND38" s="456"/>
      <c r="PNE38" s="456"/>
      <c r="PNF38" s="456"/>
      <c r="PNG38" s="456"/>
      <c r="PNH38" s="271"/>
      <c r="PNI38" s="451"/>
      <c r="PNJ38" s="454"/>
      <c r="PNK38" s="451"/>
      <c r="PNL38" s="457"/>
      <c r="PNM38" s="271"/>
      <c r="PNN38" s="451"/>
      <c r="PNO38" s="454"/>
      <c r="PNP38" s="451"/>
      <c r="PNQ38" s="457"/>
      <c r="PNR38" s="451"/>
      <c r="PNS38" s="457"/>
      <c r="PNT38" s="457"/>
      <c r="PNU38" s="457"/>
      <c r="PNV38" s="271"/>
      <c r="PNW38" s="271"/>
      <c r="PNX38" s="451"/>
      <c r="PNY38" s="454"/>
      <c r="PNZ38" s="451"/>
      <c r="POA38" s="454"/>
      <c r="POB38" s="458"/>
      <c r="POC38" s="459"/>
      <c r="POD38" s="460"/>
      <c r="POE38" s="461"/>
      <c r="POF38" s="462"/>
      <c r="POG38" s="458"/>
      <c r="POH38" s="451"/>
      <c r="POI38" s="463"/>
      <c r="POJ38" s="451"/>
      <c r="POK38" s="451"/>
      <c r="POL38" s="453"/>
      <c r="PON38" s="449"/>
      <c r="POO38" s="449"/>
      <c r="POP38" s="449"/>
      <c r="POQ38" s="450"/>
      <c r="POR38" s="451"/>
      <c r="POS38" s="451"/>
      <c r="POT38" s="451"/>
      <c r="POU38" s="449"/>
      <c r="POV38" s="452"/>
      <c r="POW38" s="453"/>
      <c r="POX38" s="454"/>
      <c r="POY38" s="449"/>
      <c r="POZ38" s="453"/>
      <c r="PPA38" s="453"/>
      <c r="PPB38" s="450"/>
      <c r="PPC38" s="454"/>
      <c r="PPD38" s="455"/>
      <c r="PPE38" s="453"/>
      <c r="PPF38" s="456"/>
      <c r="PPG38" s="453"/>
      <c r="PPH38" s="456"/>
      <c r="PPI38" s="454"/>
      <c r="PPJ38" s="451"/>
      <c r="PPK38" s="454"/>
      <c r="PPL38" s="450"/>
      <c r="PPM38" s="456"/>
      <c r="PPN38" s="456"/>
      <c r="PPO38" s="456"/>
      <c r="PPP38" s="456"/>
      <c r="PPQ38" s="271"/>
      <c r="PPR38" s="451"/>
      <c r="PPS38" s="454"/>
      <c r="PPT38" s="451"/>
      <c r="PPU38" s="457"/>
      <c r="PPV38" s="271"/>
      <c r="PPW38" s="451"/>
      <c r="PPX38" s="454"/>
      <c r="PPY38" s="451"/>
      <c r="PPZ38" s="457"/>
      <c r="PQA38" s="451"/>
      <c r="PQB38" s="457"/>
      <c r="PQC38" s="457"/>
      <c r="PQD38" s="457"/>
      <c r="PQE38" s="271"/>
      <c r="PQF38" s="271"/>
      <c r="PQG38" s="451"/>
      <c r="PQH38" s="454"/>
      <c r="PQI38" s="451"/>
      <c r="PQJ38" s="454"/>
      <c r="PQK38" s="458"/>
      <c r="PQL38" s="459"/>
      <c r="PQM38" s="460"/>
      <c r="PQN38" s="461"/>
      <c r="PQO38" s="462"/>
      <c r="PQP38" s="458"/>
      <c r="PQQ38" s="451"/>
      <c r="PQR38" s="463"/>
      <c r="PQS38" s="451"/>
      <c r="PQT38" s="451"/>
      <c r="PQU38" s="453"/>
      <c r="PQW38" s="449"/>
      <c r="PQX38" s="449"/>
      <c r="PQY38" s="449"/>
      <c r="PQZ38" s="450"/>
      <c r="PRA38" s="451"/>
      <c r="PRB38" s="451"/>
      <c r="PRC38" s="451"/>
      <c r="PRD38" s="449"/>
      <c r="PRE38" s="452"/>
      <c r="PRF38" s="453"/>
      <c r="PRG38" s="454"/>
      <c r="PRH38" s="449"/>
      <c r="PRI38" s="453"/>
      <c r="PRJ38" s="453"/>
      <c r="PRK38" s="450"/>
      <c r="PRL38" s="454"/>
      <c r="PRM38" s="455"/>
      <c r="PRN38" s="453"/>
      <c r="PRO38" s="456"/>
      <c r="PRP38" s="453"/>
      <c r="PRQ38" s="456"/>
      <c r="PRR38" s="454"/>
      <c r="PRS38" s="451"/>
      <c r="PRT38" s="454"/>
      <c r="PRU38" s="450"/>
      <c r="PRV38" s="456"/>
      <c r="PRW38" s="456"/>
      <c r="PRX38" s="456"/>
      <c r="PRY38" s="456"/>
      <c r="PRZ38" s="271"/>
      <c r="PSA38" s="451"/>
      <c r="PSB38" s="454"/>
      <c r="PSC38" s="451"/>
      <c r="PSD38" s="457"/>
      <c r="PSE38" s="271"/>
      <c r="PSF38" s="451"/>
      <c r="PSG38" s="454"/>
      <c r="PSH38" s="451"/>
      <c r="PSI38" s="457"/>
      <c r="PSJ38" s="451"/>
      <c r="PSK38" s="457"/>
      <c r="PSL38" s="457"/>
      <c r="PSM38" s="457"/>
      <c r="PSN38" s="271"/>
      <c r="PSO38" s="271"/>
      <c r="PSP38" s="451"/>
      <c r="PSQ38" s="454"/>
      <c r="PSR38" s="451"/>
      <c r="PSS38" s="454"/>
      <c r="PST38" s="458"/>
      <c r="PSU38" s="459"/>
      <c r="PSV38" s="460"/>
      <c r="PSW38" s="461"/>
      <c r="PSX38" s="462"/>
      <c r="PSY38" s="458"/>
      <c r="PSZ38" s="451"/>
      <c r="PTA38" s="463"/>
      <c r="PTB38" s="451"/>
      <c r="PTC38" s="451"/>
      <c r="PTD38" s="453"/>
      <c r="PTF38" s="449"/>
      <c r="PTG38" s="449"/>
      <c r="PTH38" s="449"/>
      <c r="PTI38" s="450"/>
      <c r="PTJ38" s="451"/>
      <c r="PTK38" s="451"/>
      <c r="PTL38" s="451"/>
      <c r="PTM38" s="449"/>
      <c r="PTN38" s="452"/>
      <c r="PTO38" s="453"/>
      <c r="PTP38" s="454"/>
      <c r="PTQ38" s="449"/>
      <c r="PTR38" s="453"/>
      <c r="PTS38" s="453"/>
      <c r="PTT38" s="450"/>
      <c r="PTU38" s="454"/>
      <c r="PTV38" s="455"/>
      <c r="PTW38" s="453"/>
      <c r="PTX38" s="456"/>
      <c r="PTY38" s="453"/>
      <c r="PTZ38" s="456"/>
      <c r="PUA38" s="454"/>
      <c r="PUB38" s="451"/>
      <c r="PUC38" s="454"/>
      <c r="PUD38" s="450"/>
      <c r="PUE38" s="456"/>
      <c r="PUF38" s="456"/>
      <c r="PUG38" s="456"/>
      <c r="PUH38" s="456"/>
      <c r="PUI38" s="271"/>
      <c r="PUJ38" s="451"/>
      <c r="PUK38" s="454"/>
      <c r="PUL38" s="451"/>
      <c r="PUM38" s="457"/>
      <c r="PUN38" s="271"/>
      <c r="PUO38" s="451"/>
      <c r="PUP38" s="454"/>
      <c r="PUQ38" s="451"/>
      <c r="PUR38" s="457"/>
      <c r="PUS38" s="451"/>
      <c r="PUT38" s="457"/>
      <c r="PUU38" s="457"/>
      <c r="PUV38" s="457"/>
      <c r="PUW38" s="271"/>
      <c r="PUX38" s="271"/>
      <c r="PUY38" s="451"/>
      <c r="PUZ38" s="454"/>
      <c r="PVA38" s="451"/>
      <c r="PVB38" s="454"/>
      <c r="PVC38" s="458"/>
      <c r="PVD38" s="459"/>
      <c r="PVE38" s="460"/>
      <c r="PVF38" s="461"/>
      <c r="PVG38" s="462"/>
      <c r="PVH38" s="458"/>
      <c r="PVI38" s="451"/>
      <c r="PVJ38" s="463"/>
      <c r="PVK38" s="451"/>
      <c r="PVL38" s="451"/>
      <c r="PVM38" s="453"/>
      <c r="PVO38" s="449"/>
      <c r="PVP38" s="449"/>
      <c r="PVQ38" s="449"/>
      <c r="PVR38" s="450"/>
      <c r="PVS38" s="451"/>
      <c r="PVT38" s="451"/>
      <c r="PVU38" s="451"/>
      <c r="PVV38" s="449"/>
      <c r="PVW38" s="452"/>
      <c r="PVX38" s="453"/>
      <c r="PVY38" s="454"/>
      <c r="PVZ38" s="449"/>
      <c r="PWA38" s="453"/>
      <c r="PWB38" s="453"/>
      <c r="PWC38" s="450"/>
      <c r="PWD38" s="454"/>
      <c r="PWE38" s="455"/>
      <c r="PWF38" s="453"/>
      <c r="PWG38" s="456"/>
      <c r="PWH38" s="453"/>
      <c r="PWI38" s="456"/>
      <c r="PWJ38" s="454"/>
      <c r="PWK38" s="451"/>
      <c r="PWL38" s="454"/>
      <c r="PWM38" s="450"/>
      <c r="PWN38" s="456"/>
      <c r="PWO38" s="456"/>
      <c r="PWP38" s="456"/>
      <c r="PWQ38" s="456"/>
      <c r="PWR38" s="271"/>
      <c r="PWS38" s="451"/>
      <c r="PWT38" s="454"/>
      <c r="PWU38" s="451"/>
      <c r="PWV38" s="457"/>
      <c r="PWW38" s="271"/>
      <c r="PWX38" s="451"/>
      <c r="PWY38" s="454"/>
      <c r="PWZ38" s="451"/>
      <c r="PXA38" s="457"/>
      <c r="PXB38" s="451"/>
      <c r="PXC38" s="457"/>
      <c r="PXD38" s="457"/>
      <c r="PXE38" s="457"/>
      <c r="PXF38" s="271"/>
      <c r="PXG38" s="271"/>
      <c r="PXH38" s="451"/>
      <c r="PXI38" s="454"/>
      <c r="PXJ38" s="451"/>
      <c r="PXK38" s="454"/>
      <c r="PXL38" s="458"/>
      <c r="PXM38" s="459"/>
      <c r="PXN38" s="460"/>
      <c r="PXO38" s="461"/>
      <c r="PXP38" s="462"/>
      <c r="PXQ38" s="458"/>
      <c r="PXR38" s="451"/>
      <c r="PXS38" s="463"/>
      <c r="PXT38" s="451"/>
      <c r="PXU38" s="451"/>
      <c r="PXV38" s="453"/>
      <c r="PXX38" s="449"/>
      <c r="PXY38" s="449"/>
      <c r="PXZ38" s="449"/>
      <c r="PYA38" s="450"/>
      <c r="PYB38" s="451"/>
      <c r="PYC38" s="451"/>
      <c r="PYD38" s="451"/>
      <c r="PYE38" s="449"/>
      <c r="PYF38" s="452"/>
      <c r="PYG38" s="453"/>
      <c r="PYH38" s="454"/>
      <c r="PYI38" s="449"/>
      <c r="PYJ38" s="453"/>
      <c r="PYK38" s="453"/>
      <c r="PYL38" s="450"/>
      <c r="PYM38" s="454"/>
      <c r="PYN38" s="455"/>
      <c r="PYO38" s="453"/>
      <c r="PYP38" s="456"/>
      <c r="PYQ38" s="453"/>
      <c r="PYR38" s="456"/>
      <c r="PYS38" s="454"/>
      <c r="PYT38" s="451"/>
      <c r="PYU38" s="454"/>
      <c r="PYV38" s="450"/>
      <c r="PYW38" s="456"/>
      <c r="PYX38" s="456"/>
      <c r="PYY38" s="456"/>
      <c r="PYZ38" s="456"/>
      <c r="PZA38" s="271"/>
      <c r="PZB38" s="451"/>
      <c r="PZC38" s="454"/>
      <c r="PZD38" s="451"/>
      <c r="PZE38" s="457"/>
      <c r="PZF38" s="271"/>
      <c r="PZG38" s="451"/>
      <c r="PZH38" s="454"/>
      <c r="PZI38" s="451"/>
      <c r="PZJ38" s="457"/>
      <c r="PZK38" s="451"/>
      <c r="PZL38" s="457"/>
      <c r="PZM38" s="457"/>
      <c r="PZN38" s="457"/>
      <c r="PZO38" s="271"/>
      <c r="PZP38" s="271"/>
      <c r="PZQ38" s="451"/>
      <c r="PZR38" s="454"/>
      <c r="PZS38" s="451"/>
      <c r="PZT38" s="454"/>
      <c r="PZU38" s="458"/>
      <c r="PZV38" s="459"/>
      <c r="PZW38" s="460"/>
      <c r="PZX38" s="461"/>
      <c r="PZY38" s="462"/>
      <c r="PZZ38" s="458"/>
      <c r="QAA38" s="451"/>
      <c r="QAB38" s="463"/>
      <c r="QAC38" s="451"/>
      <c r="QAD38" s="451"/>
      <c r="QAE38" s="453"/>
      <c r="QAG38" s="449"/>
      <c r="QAH38" s="449"/>
      <c r="QAI38" s="449"/>
      <c r="QAJ38" s="450"/>
      <c r="QAK38" s="451"/>
      <c r="QAL38" s="451"/>
      <c r="QAM38" s="451"/>
      <c r="QAN38" s="449"/>
      <c r="QAO38" s="452"/>
      <c r="QAP38" s="453"/>
      <c r="QAQ38" s="454"/>
      <c r="QAR38" s="449"/>
      <c r="QAS38" s="453"/>
      <c r="QAT38" s="453"/>
      <c r="QAU38" s="450"/>
      <c r="QAV38" s="454"/>
      <c r="QAW38" s="455"/>
      <c r="QAX38" s="453"/>
      <c r="QAY38" s="456"/>
      <c r="QAZ38" s="453"/>
      <c r="QBA38" s="456"/>
      <c r="QBB38" s="454"/>
      <c r="QBC38" s="451"/>
      <c r="QBD38" s="454"/>
      <c r="QBE38" s="450"/>
      <c r="QBF38" s="456"/>
      <c r="QBG38" s="456"/>
      <c r="QBH38" s="456"/>
      <c r="QBI38" s="456"/>
      <c r="QBJ38" s="271"/>
      <c r="QBK38" s="451"/>
      <c r="QBL38" s="454"/>
      <c r="QBM38" s="451"/>
      <c r="QBN38" s="457"/>
      <c r="QBO38" s="271"/>
      <c r="QBP38" s="451"/>
      <c r="QBQ38" s="454"/>
      <c r="QBR38" s="451"/>
      <c r="QBS38" s="457"/>
      <c r="QBT38" s="451"/>
      <c r="QBU38" s="457"/>
      <c r="QBV38" s="457"/>
      <c r="QBW38" s="457"/>
      <c r="QBX38" s="271"/>
      <c r="QBY38" s="271"/>
      <c r="QBZ38" s="451"/>
      <c r="QCA38" s="454"/>
      <c r="QCB38" s="451"/>
      <c r="QCC38" s="454"/>
      <c r="QCD38" s="458"/>
      <c r="QCE38" s="459"/>
      <c r="QCF38" s="460"/>
      <c r="QCG38" s="461"/>
      <c r="QCH38" s="462"/>
      <c r="QCI38" s="458"/>
      <c r="QCJ38" s="451"/>
      <c r="QCK38" s="463"/>
      <c r="QCL38" s="451"/>
      <c r="QCM38" s="451"/>
      <c r="QCN38" s="453"/>
      <c r="QCP38" s="449"/>
      <c r="QCQ38" s="449"/>
      <c r="QCR38" s="449"/>
      <c r="QCS38" s="450"/>
      <c r="QCT38" s="451"/>
      <c r="QCU38" s="451"/>
      <c r="QCV38" s="451"/>
      <c r="QCW38" s="449"/>
      <c r="QCX38" s="452"/>
      <c r="QCY38" s="453"/>
      <c r="QCZ38" s="454"/>
      <c r="QDA38" s="449"/>
      <c r="QDB38" s="453"/>
      <c r="QDC38" s="453"/>
      <c r="QDD38" s="450"/>
      <c r="QDE38" s="454"/>
      <c r="QDF38" s="455"/>
      <c r="QDG38" s="453"/>
      <c r="QDH38" s="456"/>
      <c r="QDI38" s="453"/>
      <c r="QDJ38" s="456"/>
      <c r="QDK38" s="454"/>
      <c r="QDL38" s="451"/>
      <c r="QDM38" s="454"/>
      <c r="QDN38" s="450"/>
      <c r="QDO38" s="456"/>
      <c r="QDP38" s="456"/>
      <c r="QDQ38" s="456"/>
      <c r="QDR38" s="456"/>
      <c r="QDS38" s="271"/>
      <c r="QDT38" s="451"/>
      <c r="QDU38" s="454"/>
      <c r="QDV38" s="451"/>
      <c r="QDW38" s="457"/>
      <c r="QDX38" s="271"/>
      <c r="QDY38" s="451"/>
      <c r="QDZ38" s="454"/>
      <c r="QEA38" s="451"/>
      <c r="QEB38" s="457"/>
      <c r="QEC38" s="451"/>
      <c r="QED38" s="457"/>
      <c r="QEE38" s="457"/>
      <c r="QEF38" s="457"/>
      <c r="QEG38" s="271"/>
      <c r="QEH38" s="271"/>
      <c r="QEI38" s="451"/>
      <c r="QEJ38" s="454"/>
      <c r="QEK38" s="451"/>
      <c r="QEL38" s="454"/>
      <c r="QEM38" s="458"/>
      <c r="QEN38" s="459"/>
      <c r="QEO38" s="460"/>
      <c r="QEP38" s="461"/>
      <c r="QEQ38" s="462"/>
      <c r="QER38" s="458"/>
      <c r="QES38" s="451"/>
      <c r="QET38" s="463"/>
      <c r="QEU38" s="451"/>
      <c r="QEV38" s="451"/>
      <c r="QEW38" s="453"/>
      <c r="QEY38" s="449"/>
      <c r="QEZ38" s="449"/>
      <c r="QFA38" s="449"/>
      <c r="QFB38" s="450"/>
      <c r="QFC38" s="451"/>
      <c r="QFD38" s="451"/>
      <c r="QFE38" s="451"/>
      <c r="QFF38" s="449"/>
      <c r="QFG38" s="452"/>
      <c r="QFH38" s="453"/>
      <c r="QFI38" s="454"/>
      <c r="QFJ38" s="449"/>
      <c r="QFK38" s="453"/>
      <c r="QFL38" s="453"/>
      <c r="QFM38" s="450"/>
      <c r="QFN38" s="454"/>
      <c r="QFO38" s="455"/>
      <c r="QFP38" s="453"/>
      <c r="QFQ38" s="456"/>
      <c r="QFR38" s="453"/>
      <c r="QFS38" s="456"/>
      <c r="QFT38" s="454"/>
      <c r="QFU38" s="451"/>
      <c r="QFV38" s="454"/>
      <c r="QFW38" s="450"/>
      <c r="QFX38" s="456"/>
      <c r="QFY38" s="456"/>
      <c r="QFZ38" s="456"/>
      <c r="QGA38" s="456"/>
      <c r="QGB38" s="271"/>
      <c r="QGC38" s="451"/>
      <c r="QGD38" s="454"/>
      <c r="QGE38" s="451"/>
      <c r="QGF38" s="457"/>
      <c r="QGG38" s="271"/>
      <c r="QGH38" s="451"/>
      <c r="QGI38" s="454"/>
      <c r="QGJ38" s="451"/>
      <c r="QGK38" s="457"/>
      <c r="QGL38" s="451"/>
      <c r="QGM38" s="457"/>
      <c r="QGN38" s="457"/>
      <c r="QGO38" s="457"/>
      <c r="QGP38" s="271"/>
      <c r="QGQ38" s="271"/>
      <c r="QGR38" s="451"/>
      <c r="QGS38" s="454"/>
      <c r="QGT38" s="451"/>
      <c r="QGU38" s="454"/>
      <c r="QGV38" s="458"/>
      <c r="QGW38" s="459"/>
      <c r="QGX38" s="460"/>
      <c r="QGY38" s="461"/>
      <c r="QGZ38" s="462"/>
      <c r="QHA38" s="458"/>
      <c r="QHB38" s="451"/>
      <c r="QHC38" s="463"/>
      <c r="QHD38" s="451"/>
      <c r="QHE38" s="451"/>
      <c r="QHF38" s="453"/>
      <c r="QHH38" s="449"/>
      <c r="QHI38" s="449"/>
      <c r="QHJ38" s="449"/>
      <c r="QHK38" s="450"/>
      <c r="QHL38" s="451"/>
      <c r="QHM38" s="451"/>
      <c r="QHN38" s="451"/>
      <c r="QHO38" s="449"/>
      <c r="QHP38" s="452"/>
      <c r="QHQ38" s="453"/>
      <c r="QHR38" s="454"/>
      <c r="QHS38" s="449"/>
      <c r="QHT38" s="453"/>
      <c r="QHU38" s="453"/>
      <c r="QHV38" s="450"/>
      <c r="QHW38" s="454"/>
      <c r="QHX38" s="455"/>
      <c r="QHY38" s="453"/>
      <c r="QHZ38" s="456"/>
      <c r="QIA38" s="453"/>
      <c r="QIB38" s="456"/>
      <c r="QIC38" s="454"/>
      <c r="QID38" s="451"/>
      <c r="QIE38" s="454"/>
      <c r="QIF38" s="450"/>
      <c r="QIG38" s="456"/>
      <c r="QIH38" s="456"/>
      <c r="QII38" s="456"/>
      <c r="QIJ38" s="456"/>
      <c r="QIK38" s="271"/>
      <c r="QIL38" s="451"/>
      <c r="QIM38" s="454"/>
      <c r="QIN38" s="451"/>
      <c r="QIO38" s="457"/>
      <c r="QIP38" s="271"/>
      <c r="QIQ38" s="451"/>
      <c r="QIR38" s="454"/>
      <c r="QIS38" s="451"/>
      <c r="QIT38" s="457"/>
      <c r="QIU38" s="451"/>
      <c r="QIV38" s="457"/>
      <c r="QIW38" s="457"/>
      <c r="QIX38" s="457"/>
      <c r="QIY38" s="271"/>
      <c r="QIZ38" s="271"/>
      <c r="QJA38" s="451"/>
      <c r="QJB38" s="454"/>
      <c r="QJC38" s="451"/>
      <c r="QJD38" s="454"/>
      <c r="QJE38" s="458"/>
      <c r="QJF38" s="459"/>
      <c r="QJG38" s="460"/>
      <c r="QJH38" s="461"/>
      <c r="QJI38" s="462"/>
      <c r="QJJ38" s="458"/>
      <c r="QJK38" s="451"/>
      <c r="QJL38" s="463"/>
      <c r="QJM38" s="451"/>
      <c r="QJN38" s="451"/>
      <c r="QJO38" s="453"/>
      <c r="QJQ38" s="449"/>
      <c r="QJR38" s="449"/>
      <c r="QJS38" s="449"/>
      <c r="QJT38" s="450"/>
      <c r="QJU38" s="451"/>
      <c r="QJV38" s="451"/>
      <c r="QJW38" s="451"/>
      <c r="QJX38" s="449"/>
      <c r="QJY38" s="452"/>
      <c r="QJZ38" s="453"/>
      <c r="QKA38" s="454"/>
      <c r="QKB38" s="449"/>
      <c r="QKC38" s="453"/>
      <c r="QKD38" s="453"/>
      <c r="QKE38" s="450"/>
      <c r="QKF38" s="454"/>
      <c r="QKG38" s="455"/>
      <c r="QKH38" s="453"/>
      <c r="QKI38" s="456"/>
      <c r="QKJ38" s="453"/>
      <c r="QKK38" s="456"/>
      <c r="QKL38" s="454"/>
      <c r="QKM38" s="451"/>
      <c r="QKN38" s="454"/>
      <c r="QKO38" s="450"/>
      <c r="QKP38" s="456"/>
      <c r="QKQ38" s="456"/>
      <c r="QKR38" s="456"/>
      <c r="QKS38" s="456"/>
      <c r="QKT38" s="271"/>
      <c r="QKU38" s="451"/>
      <c r="QKV38" s="454"/>
      <c r="QKW38" s="451"/>
      <c r="QKX38" s="457"/>
      <c r="QKY38" s="271"/>
      <c r="QKZ38" s="451"/>
      <c r="QLA38" s="454"/>
      <c r="QLB38" s="451"/>
      <c r="QLC38" s="457"/>
      <c r="QLD38" s="451"/>
      <c r="QLE38" s="457"/>
      <c r="QLF38" s="457"/>
      <c r="QLG38" s="457"/>
      <c r="QLH38" s="271"/>
      <c r="QLI38" s="271"/>
      <c r="QLJ38" s="451"/>
      <c r="QLK38" s="454"/>
      <c r="QLL38" s="451"/>
      <c r="QLM38" s="454"/>
      <c r="QLN38" s="458"/>
      <c r="QLO38" s="459"/>
      <c r="QLP38" s="460"/>
      <c r="QLQ38" s="461"/>
      <c r="QLR38" s="462"/>
      <c r="QLS38" s="458"/>
      <c r="QLT38" s="451"/>
      <c r="QLU38" s="463"/>
      <c r="QLV38" s="451"/>
      <c r="QLW38" s="451"/>
      <c r="QLX38" s="453"/>
      <c r="QLZ38" s="449"/>
      <c r="QMA38" s="449"/>
      <c r="QMB38" s="449"/>
      <c r="QMC38" s="450"/>
      <c r="QMD38" s="451"/>
      <c r="QME38" s="451"/>
      <c r="QMF38" s="451"/>
      <c r="QMG38" s="449"/>
      <c r="QMH38" s="452"/>
      <c r="QMI38" s="453"/>
      <c r="QMJ38" s="454"/>
      <c r="QMK38" s="449"/>
      <c r="QML38" s="453"/>
      <c r="QMM38" s="453"/>
      <c r="QMN38" s="450"/>
      <c r="QMO38" s="454"/>
      <c r="QMP38" s="455"/>
      <c r="QMQ38" s="453"/>
      <c r="QMR38" s="456"/>
      <c r="QMS38" s="453"/>
      <c r="QMT38" s="456"/>
      <c r="QMU38" s="454"/>
      <c r="QMV38" s="451"/>
      <c r="QMW38" s="454"/>
      <c r="QMX38" s="450"/>
      <c r="QMY38" s="456"/>
      <c r="QMZ38" s="456"/>
      <c r="QNA38" s="456"/>
      <c r="QNB38" s="456"/>
      <c r="QNC38" s="271"/>
      <c r="QND38" s="451"/>
      <c r="QNE38" s="454"/>
      <c r="QNF38" s="451"/>
      <c r="QNG38" s="457"/>
      <c r="QNH38" s="271"/>
      <c r="QNI38" s="451"/>
      <c r="QNJ38" s="454"/>
      <c r="QNK38" s="451"/>
      <c r="QNL38" s="457"/>
      <c r="QNM38" s="451"/>
      <c r="QNN38" s="457"/>
      <c r="QNO38" s="457"/>
      <c r="QNP38" s="457"/>
      <c r="QNQ38" s="271"/>
      <c r="QNR38" s="271"/>
      <c r="QNS38" s="451"/>
      <c r="QNT38" s="454"/>
      <c r="QNU38" s="451"/>
      <c r="QNV38" s="454"/>
      <c r="QNW38" s="458"/>
      <c r="QNX38" s="459"/>
      <c r="QNY38" s="460"/>
      <c r="QNZ38" s="461"/>
      <c r="QOA38" s="462"/>
      <c r="QOB38" s="458"/>
      <c r="QOC38" s="451"/>
      <c r="QOD38" s="463"/>
      <c r="QOE38" s="451"/>
      <c r="QOF38" s="451"/>
      <c r="QOG38" s="453"/>
      <c r="QOI38" s="449"/>
      <c r="QOJ38" s="449"/>
      <c r="QOK38" s="449"/>
      <c r="QOL38" s="450"/>
      <c r="QOM38" s="451"/>
      <c r="QON38" s="451"/>
      <c r="QOO38" s="451"/>
      <c r="QOP38" s="449"/>
      <c r="QOQ38" s="452"/>
      <c r="QOR38" s="453"/>
      <c r="QOS38" s="454"/>
      <c r="QOT38" s="449"/>
      <c r="QOU38" s="453"/>
      <c r="QOV38" s="453"/>
      <c r="QOW38" s="450"/>
      <c r="QOX38" s="454"/>
      <c r="QOY38" s="455"/>
      <c r="QOZ38" s="453"/>
      <c r="QPA38" s="456"/>
      <c r="QPB38" s="453"/>
      <c r="QPC38" s="456"/>
      <c r="QPD38" s="454"/>
      <c r="QPE38" s="451"/>
      <c r="QPF38" s="454"/>
      <c r="QPG38" s="450"/>
      <c r="QPH38" s="456"/>
      <c r="QPI38" s="456"/>
      <c r="QPJ38" s="456"/>
      <c r="QPK38" s="456"/>
      <c r="QPL38" s="271"/>
      <c r="QPM38" s="451"/>
      <c r="QPN38" s="454"/>
      <c r="QPO38" s="451"/>
      <c r="QPP38" s="457"/>
      <c r="QPQ38" s="271"/>
      <c r="QPR38" s="451"/>
      <c r="QPS38" s="454"/>
      <c r="QPT38" s="451"/>
      <c r="QPU38" s="457"/>
      <c r="QPV38" s="451"/>
      <c r="QPW38" s="457"/>
      <c r="QPX38" s="457"/>
      <c r="QPY38" s="457"/>
      <c r="QPZ38" s="271"/>
      <c r="QQA38" s="271"/>
      <c r="QQB38" s="451"/>
      <c r="QQC38" s="454"/>
      <c r="QQD38" s="451"/>
      <c r="QQE38" s="454"/>
      <c r="QQF38" s="458"/>
      <c r="QQG38" s="459"/>
      <c r="QQH38" s="460"/>
      <c r="QQI38" s="461"/>
      <c r="QQJ38" s="462"/>
      <c r="QQK38" s="458"/>
      <c r="QQL38" s="451"/>
      <c r="QQM38" s="463"/>
      <c r="QQN38" s="451"/>
      <c r="QQO38" s="451"/>
      <c r="QQP38" s="453"/>
      <c r="QQR38" s="449"/>
      <c r="QQS38" s="449"/>
      <c r="QQT38" s="449"/>
      <c r="QQU38" s="450"/>
      <c r="QQV38" s="451"/>
      <c r="QQW38" s="451"/>
      <c r="QQX38" s="451"/>
      <c r="QQY38" s="449"/>
      <c r="QQZ38" s="452"/>
      <c r="QRA38" s="453"/>
      <c r="QRB38" s="454"/>
      <c r="QRC38" s="449"/>
      <c r="QRD38" s="453"/>
      <c r="QRE38" s="453"/>
      <c r="QRF38" s="450"/>
      <c r="QRG38" s="454"/>
      <c r="QRH38" s="455"/>
      <c r="QRI38" s="453"/>
      <c r="QRJ38" s="456"/>
      <c r="QRK38" s="453"/>
      <c r="QRL38" s="456"/>
      <c r="QRM38" s="454"/>
      <c r="QRN38" s="451"/>
      <c r="QRO38" s="454"/>
      <c r="QRP38" s="450"/>
      <c r="QRQ38" s="456"/>
      <c r="QRR38" s="456"/>
      <c r="QRS38" s="456"/>
      <c r="QRT38" s="456"/>
      <c r="QRU38" s="271"/>
      <c r="QRV38" s="451"/>
      <c r="QRW38" s="454"/>
      <c r="QRX38" s="451"/>
      <c r="QRY38" s="457"/>
      <c r="QRZ38" s="271"/>
      <c r="QSA38" s="451"/>
      <c r="QSB38" s="454"/>
      <c r="QSC38" s="451"/>
      <c r="QSD38" s="457"/>
      <c r="QSE38" s="451"/>
      <c r="QSF38" s="457"/>
      <c r="QSG38" s="457"/>
      <c r="QSH38" s="457"/>
      <c r="QSI38" s="271"/>
      <c r="QSJ38" s="271"/>
      <c r="QSK38" s="451"/>
      <c r="QSL38" s="454"/>
      <c r="QSM38" s="451"/>
      <c r="QSN38" s="454"/>
      <c r="QSO38" s="458"/>
      <c r="QSP38" s="459"/>
      <c r="QSQ38" s="460"/>
      <c r="QSR38" s="461"/>
      <c r="QSS38" s="462"/>
      <c r="QST38" s="458"/>
      <c r="QSU38" s="451"/>
      <c r="QSV38" s="463"/>
      <c r="QSW38" s="451"/>
      <c r="QSX38" s="451"/>
      <c r="QSY38" s="453"/>
      <c r="QTA38" s="449"/>
      <c r="QTB38" s="449"/>
      <c r="QTC38" s="449"/>
      <c r="QTD38" s="450"/>
      <c r="QTE38" s="451"/>
      <c r="QTF38" s="451"/>
      <c r="QTG38" s="451"/>
      <c r="QTH38" s="449"/>
      <c r="QTI38" s="452"/>
      <c r="QTJ38" s="453"/>
      <c r="QTK38" s="454"/>
      <c r="QTL38" s="449"/>
      <c r="QTM38" s="453"/>
      <c r="QTN38" s="453"/>
      <c r="QTO38" s="450"/>
      <c r="QTP38" s="454"/>
      <c r="QTQ38" s="455"/>
      <c r="QTR38" s="453"/>
      <c r="QTS38" s="456"/>
      <c r="QTT38" s="453"/>
      <c r="QTU38" s="456"/>
      <c r="QTV38" s="454"/>
      <c r="QTW38" s="451"/>
      <c r="QTX38" s="454"/>
      <c r="QTY38" s="450"/>
      <c r="QTZ38" s="456"/>
      <c r="QUA38" s="456"/>
      <c r="QUB38" s="456"/>
      <c r="QUC38" s="456"/>
      <c r="QUD38" s="271"/>
      <c r="QUE38" s="451"/>
      <c r="QUF38" s="454"/>
      <c r="QUG38" s="451"/>
      <c r="QUH38" s="457"/>
      <c r="QUI38" s="271"/>
      <c r="QUJ38" s="451"/>
      <c r="QUK38" s="454"/>
      <c r="QUL38" s="451"/>
      <c r="QUM38" s="457"/>
      <c r="QUN38" s="451"/>
      <c r="QUO38" s="457"/>
      <c r="QUP38" s="457"/>
      <c r="QUQ38" s="457"/>
      <c r="QUR38" s="271"/>
      <c r="QUS38" s="271"/>
      <c r="QUT38" s="451"/>
      <c r="QUU38" s="454"/>
      <c r="QUV38" s="451"/>
      <c r="QUW38" s="454"/>
      <c r="QUX38" s="458"/>
      <c r="QUY38" s="459"/>
      <c r="QUZ38" s="460"/>
      <c r="QVA38" s="461"/>
      <c r="QVB38" s="462"/>
      <c r="QVC38" s="458"/>
      <c r="QVD38" s="451"/>
      <c r="QVE38" s="463"/>
      <c r="QVF38" s="451"/>
      <c r="QVG38" s="451"/>
      <c r="QVH38" s="453"/>
      <c r="QVJ38" s="449"/>
      <c r="QVK38" s="449"/>
      <c r="QVL38" s="449"/>
      <c r="QVM38" s="450"/>
      <c r="QVN38" s="451"/>
      <c r="QVO38" s="451"/>
      <c r="QVP38" s="451"/>
      <c r="QVQ38" s="449"/>
      <c r="QVR38" s="452"/>
      <c r="QVS38" s="453"/>
      <c r="QVT38" s="454"/>
      <c r="QVU38" s="449"/>
      <c r="QVV38" s="453"/>
      <c r="QVW38" s="453"/>
      <c r="QVX38" s="450"/>
      <c r="QVY38" s="454"/>
      <c r="QVZ38" s="455"/>
      <c r="QWA38" s="453"/>
      <c r="QWB38" s="456"/>
      <c r="QWC38" s="453"/>
      <c r="QWD38" s="456"/>
      <c r="QWE38" s="454"/>
      <c r="QWF38" s="451"/>
      <c r="QWG38" s="454"/>
      <c r="QWH38" s="450"/>
      <c r="QWI38" s="456"/>
      <c r="QWJ38" s="456"/>
      <c r="QWK38" s="456"/>
      <c r="QWL38" s="456"/>
      <c r="QWM38" s="271"/>
      <c r="QWN38" s="451"/>
      <c r="QWO38" s="454"/>
      <c r="QWP38" s="451"/>
      <c r="QWQ38" s="457"/>
      <c r="QWR38" s="271"/>
      <c r="QWS38" s="451"/>
      <c r="QWT38" s="454"/>
      <c r="QWU38" s="451"/>
      <c r="QWV38" s="457"/>
      <c r="QWW38" s="451"/>
      <c r="QWX38" s="457"/>
      <c r="QWY38" s="457"/>
      <c r="QWZ38" s="457"/>
      <c r="QXA38" s="271"/>
      <c r="QXB38" s="271"/>
      <c r="QXC38" s="451"/>
      <c r="QXD38" s="454"/>
      <c r="QXE38" s="451"/>
      <c r="QXF38" s="454"/>
      <c r="QXG38" s="458"/>
      <c r="QXH38" s="459"/>
      <c r="QXI38" s="460"/>
      <c r="QXJ38" s="461"/>
      <c r="QXK38" s="462"/>
      <c r="QXL38" s="458"/>
      <c r="QXM38" s="451"/>
      <c r="QXN38" s="463"/>
      <c r="QXO38" s="451"/>
      <c r="QXP38" s="451"/>
      <c r="QXQ38" s="453"/>
      <c r="QXS38" s="449"/>
      <c r="QXT38" s="449"/>
      <c r="QXU38" s="449"/>
      <c r="QXV38" s="450"/>
      <c r="QXW38" s="451"/>
      <c r="QXX38" s="451"/>
      <c r="QXY38" s="451"/>
      <c r="QXZ38" s="449"/>
      <c r="QYA38" s="452"/>
      <c r="QYB38" s="453"/>
      <c r="QYC38" s="454"/>
      <c r="QYD38" s="449"/>
      <c r="QYE38" s="453"/>
      <c r="QYF38" s="453"/>
      <c r="QYG38" s="450"/>
      <c r="QYH38" s="454"/>
      <c r="QYI38" s="455"/>
      <c r="QYJ38" s="453"/>
      <c r="QYK38" s="456"/>
      <c r="QYL38" s="453"/>
      <c r="QYM38" s="456"/>
      <c r="QYN38" s="454"/>
      <c r="QYO38" s="451"/>
      <c r="QYP38" s="454"/>
      <c r="QYQ38" s="450"/>
      <c r="QYR38" s="456"/>
      <c r="QYS38" s="456"/>
      <c r="QYT38" s="456"/>
      <c r="QYU38" s="456"/>
      <c r="QYV38" s="271"/>
      <c r="QYW38" s="451"/>
      <c r="QYX38" s="454"/>
      <c r="QYY38" s="451"/>
      <c r="QYZ38" s="457"/>
      <c r="QZA38" s="271"/>
      <c r="QZB38" s="451"/>
      <c r="QZC38" s="454"/>
      <c r="QZD38" s="451"/>
      <c r="QZE38" s="457"/>
      <c r="QZF38" s="451"/>
      <c r="QZG38" s="457"/>
      <c r="QZH38" s="457"/>
      <c r="QZI38" s="457"/>
      <c r="QZJ38" s="271"/>
      <c r="QZK38" s="271"/>
      <c r="QZL38" s="451"/>
      <c r="QZM38" s="454"/>
      <c r="QZN38" s="451"/>
      <c r="QZO38" s="454"/>
      <c r="QZP38" s="458"/>
      <c r="QZQ38" s="459"/>
      <c r="QZR38" s="460"/>
      <c r="QZS38" s="461"/>
      <c r="QZT38" s="462"/>
      <c r="QZU38" s="458"/>
      <c r="QZV38" s="451"/>
      <c r="QZW38" s="463"/>
      <c r="QZX38" s="451"/>
      <c r="QZY38" s="451"/>
      <c r="QZZ38" s="453"/>
      <c r="RAB38" s="449"/>
      <c r="RAC38" s="449"/>
      <c r="RAD38" s="449"/>
      <c r="RAE38" s="450"/>
      <c r="RAF38" s="451"/>
      <c r="RAG38" s="451"/>
      <c r="RAH38" s="451"/>
      <c r="RAI38" s="449"/>
      <c r="RAJ38" s="452"/>
      <c r="RAK38" s="453"/>
      <c r="RAL38" s="454"/>
      <c r="RAM38" s="449"/>
      <c r="RAN38" s="453"/>
      <c r="RAO38" s="453"/>
      <c r="RAP38" s="450"/>
      <c r="RAQ38" s="454"/>
      <c r="RAR38" s="455"/>
      <c r="RAS38" s="453"/>
      <c r="RAT38" s="456"/>
      <c r="RAU38" s="453"/>
      <c r="RAV38" s="456"/>
      <c r="RAW38" s="454"/>
      <c r="RAX38" s="451"/>
      <c r="RAY38" s="454"/>
      <c r="RAZ38" s="450"/>
      <c r="RBA38" s="456"/>
      <c r="RBB38" s="456"/>
      <c r="RBC38" s="456"/>
      <c r="RBD38" s="456"/>
      <c r="RBE38" s="271"/>
      <c r="RBF38" s="451"/>
      <c r="RBG38" s="454"/>
      <c r="RBH38" s="451"/>
      <c r="RBI38" s="457"/>
      <c r="RBJ38" s="271"/>
      <c r="RBK38" s="451"/>
      <c r="RBL38" s="454"/>
      <c r="RBM38" s="451"/>
      <c r="RBN38" s="457"/>
      <c r="RBO38" s="451"/>
      <c r="RBP38" s="457"/>
      <c r="RBQ38" s="457"/>
      <c r="RBR38" s="457"/>
      <c r="RBS38" s="271"/>
      <c r="RBT38" s="271"/>
      <c r="RBU38" s="451"/>
      <c r="RBV38" s="454"/>
      <c r="RBW38" s="451"/>
      <c r="RBX38" s="454"/>
      <c r="RBY38" s="458"/>
      <c r="RBZ38" s="459"/>
      <c r="RCA38" s="460"/>
      <c r="RCB38" s="461"/>
      <c r="RCC38" s="462"/>
      <c r="RCD38" s="458"/>
      <c r="RCE38" s="451"/>
      <c r="RCF38" s="463"/>
      <c r="RCG38" s="451"/>
      <c r="RCH38" s="451"/>
      <c r="RCI38" s="453"/>
      <c r="RCK38" s="449"/>
      <c r="RCL38" s="449"/>
      <c r="RCM38" s="449"/>
      <c r="RCN38" s="450"/>
      <c r="RCO38" s="451"/>
      <c r="RCP38" s="451"/>
      <c r="RCQ38" s="451"/>
      <c r="RCR38" s="449"/>
      <c r="RCS38" s="452"/>
      <c r="RCT38" s="453"/>
      <c r="RCU38" s="454"/>
      <c r="RCV38" s="449"/>
      <c r="RCW38" s="453"/>
      <c r="RCX38" s="453"/>
      <c r="RCY38" s="450"/>
      <c r="RCZ38" s="454"/>
      <c r="RDA38" s="455"/>
      <c r="RDB38" s="453"/>
      <c r="RDC38" s="456"/>
      <c r="RDD38" s="453"/>
      <c r="RDE38" s="456"/>
      <c r="RDF38" s="454"/>
      <c r="RDG38" s="451"/>
      <c r="RDH38" s="454"/>
      <c r="RDI38" s="450"/>
      <c r="RDJ38" s="456"/>
      <c r="RDK38" s="456"/>
      <c r="RDL38" s="456"/>
      <c r="RDM38" s="456"/>
      <c r="RDN38" s="271"/>
      <c r="RDO38" s="451"/>
      <c r="RDP38" s="454"/>
      <c r="RDQ38" s="451"/>
      <c r="RDR38" s="457"/>
      <c r="RDS38" s="271"/>
      <c r="RDT38" s="451"/>
      <c r="RDU38" s="454"/>
      <c r="RDV38" s="451"/>
      <c r="RDW38" s="457"/>
      <c r="RDX38" s="451"/>
      <c r="RDY38" s="457"/>
      <c r="RDZ38" s="457"/>
      <c r="REA38" s="457"/>
      <c r="REB38" s="271"/>
      <c r="REC38" s="271"/>
      <c r="RED38" s="451"/>
      <c r="REE38" s="454"/>
      <c r="REF38" s="451"/>
      <c r="REG38" s="454"/>
      <c r="REH38" s="458"/>
      <c r="REI38" s="459"/>
      <c r="REJ38" s="460"/>
      <c r="REK38" s="461"/>
      <c r="REL38" s="462"/>
      <c r="REM38" s="458"/>
      <c r="REN38" s="451"/>
      <c r="REO38" s="463"/>
      <c r="REP38" s="451"/>
      <c r="REQ38" s="451"/>
      <c r="RER38" s="453"/>
      <c r="RET38" s="449"/>
      <c r="REU38" s="449"/>
      <c r="REV38" s="449"/>
      <c r="REW38" s="450"/>
      <c r="REX38" s="451"/>
      <c r="REY38" s="451"/>
      <c r="REZ38" s="451"/>
      <c r="RFA38" s="449"/>
      <c r="RFB38" s="452"/>
      <c r="RFC38" s="453"/>
      <c r="RFD38" s="454"/>
      <c r="RFE38" s="449"/>
      <c r="RFF38" s="453"/>
      <c r="RFG38" s="453"/>
      <c r="RFH38" s="450"/>
      <c r="RFI38" s="454"/>
      <c r="RFJ38" s="455"/>
      <c r="RFK38" s="453"/>
      <c r="RFL38" s="456"/>
      <c r="RFM38" s="453"/>
      <c r="RFN38" s="456"/>
      <c r="RFO38" s="454"/>
      <c r="RFP38" s="451"/>
      <c r="RFQ38" s="454"/>
      <c r="RFR38" s="450"/>
      <c r="RFS38" s="456"/>
      <c r="RFT38" s="456"/>
      <c r="RFU38" s="456"/>
      <c r="RFV38" s="456"/>
      <c r="RFW38" s="271"/>
      <c r="RFX38" s="451"/>
      <c r="RFY38" s="454"/>
      <c r="RFZ38" s="451"/>
      <c r="RGA38" s="457"/>
      <c r="RGB38" s="271"/>
      <c r="RGC38" s="451"/>
      <c r="RGD38" s="454"/>
      <c r="RGE38" s="451"/>
      <c r="RGF38" s="457"/>
      <c r="RGG38" s="451"/>
      <c r="RGH38" s="457"/>
      <c r="RGI38" s="457"/>
      <c r="RGJ38" s="457"/>
      <c r="RGK38" s="271"/>
      <c r="RGL38" s="271"/>
      <c r="RGM38" s="451"/>
      <c r="RGN38" s="454"/>
      <c r="RGO38" s="451"/>
      <c r="RGP38" s="454"/>
      <c r="RGQ38" s="458"/>
      <c r="RGR38" s="459"/>
      <c r="RGS38" s="460"/>
      <c r="RGT38" s="461"/>
      <c r="RGU38" s="462"/>
      <c r="RGV38" s="458"/>
      <c r="RGW38" s="451"/>
      <c r="RGX38" s="463"/>
      <c r="RGY38" s="451"/>
      <c r="RGZ38" s="451"/>
      <c r="RHA38" s="453"/>
      <c r="RHC38" s="449"/>
      <c r="RHD38" s="449"/>
      <c r="RHE38" s="449"/>
      <c r="RHF38" s="450"/>
      <c r="RHG38" s="451"/>
      <c r="RHH38" s="451"/>
      <c r="RHI38" s="451"/>
      <c r="RHJ38" s="449"/>
      <c r="RHK38" s="452"/>
      <c r="RHL38" s="453"/>
      <c r="RHM38" s="454"/>
      <c r="RHN38" s="449"/>
      <c r="RHO38" s="453"/>
      <c r="RHP38" s="453"/>
      <c r="RHQ38" s="450"/>
      <c r="RHR38" s="454"/>
      <c r="RHS38" s="455"/>
      <c r="RHT38" s="453"/>
      <c r="RHU38" s="456"/>
      <c r="RHV38" s="453"/>
      <c r="RHW38" s="456"/>
      <c r="RHX38" s="454"/>
      <c r="RHY38" s="451"/>
      <c r="RHZ38" s="454"/>
      <c r="RIA38" s="450"/>
      <c r="RIB38" s="456"/>
      <c r="RIC38" s="456"/>
      <c r="RID38" s="456"/>
      <c r="RIE38" s="456"/>
      <c r="RIF38" s="271"/>
      <c r="RIG38" s="451"/>
      <c r="RIH38" s="454"/>
      <c r="RII38" s="451"/>
      <c r="RIJ38" s="457"/>
      <c r="RIK38" s="271"/>
      <c r="RIL38" s="451"/>
      <c r="RIM38" s="454"/>
      <c r="RIN38" s="451"/>
      <c r="RIO38" s="457"/>
      <c r="RIP38" s="451"/>
      <c r="RIQ38" s="457"/>
      <c r="RIR38" s="457"/>
      <c r="RIS38" s="457"/>
      <c r="RIT38" s="271"/>
      <c r="RIU38" s="271"/>
      <c r="RIV38" s="451"/>
      <c r="RIW38" s="454"/>
      <c r="RIX38" s="451"/>
      <c r="RIY38" s="454"/>
      <c r="RIZ38" s="458"/>
      <c r="RJA38" s="459"/>
      <c r="RJB38" s="460"/>
      <c r="RJC38" s="461"/>
      <c r="RJD38" s="462"/>
      <c r="RJE38" s="458"/>
      <c r="RJF38" s="451"/>
      <c r="RJG38" s="463"/>
      <c r="RJH38" s="451"/>
      <c r="RJI38" s="451"/>
      <c r="RJJ38" s="453"/>
      <c r="RJL38" s="449"/>
      <c r="RJM38" s="449"/>
      <c r="RJN38" s="449"/>
      <c r="RJO38" s="450"/>
      <c r="RJP38" s="451"/>
      <c r="RJQ38" s="451"/>
      <c r="RJR38" s="451"/>
      <c r="RJS38" s="449"/>
      <c r="RJT38" s="452"/>
      <c r="RJU38" s="453"/>
      <c r="RJV38" s="454"/>
      <c r="RJW38" s="449"/>
      <c r="RJX38" s="453"/>
      <c r="RJY38" s="453"/>
      <c r="RJZ38" s="450"/>
      <c r="RKA38" s="454"/>
      <c r="RKB38" s="455"/>
      <c r="RKC38" s="453"/>
      <c r="RKD38" s="456"/>
      <c r="RKE38" s="453"/>
      <c r="RKF38" s="456"/>
      <c r="RKG38" s="454"/>
      <c r="RKH38" s="451"/>
      <c r="RKI38" s="454"/>
      <c r="RKJ38" s="450"/>
      <c r="RKK38" s="456"/>
      <c r="RKL38" s="456"/>
      <c r="RKM38" s="456"/>
      <c r="RKN38" s="456"/>
      <c r="RKO38" s="271"/>
      <c r="RKP38" s="451"/>
      <c r="RKQ38" s="454"/>
      <c r="RKR38" s="451"/>
      <c r="RKS38" s="457"/>
      <c r="RKT38" s="271"/>
      <c r="RKU38" s="451"/>
      <c r="RKV38" s="454"/>
      <c r="RKW38" s="451"/>
      <c r="RKX38" s="457"/>
      <c r="RKY38" s="451"/>
      <c r="RKZ38" s="457"/>
      <c r="RLA38" s="457"/>
      <c r="RLB38" s="457"/>
      <c r="RLC38" s="271"/>
      <c r="RLD38" s="271"/>
      <c r="RLE38" s="451"/>
      <c r="RLF38" s="454"/>
      <c r="RLG38" s="451"/>
      <c r="RLH38" s="454"/>
      <c r="RLI38" s="458"/>
      <c r="RLJ38" s="459"/>
      <c r="RLK38" s="460"/>
      <c r="RLL38" s="461"/>
      <c r="RLM38" s="462"/>
      <c r="RLN38" s="458"/>
      <c r="RLO38" s="451"/>
      <c r="RLP38" s="463"/>
      <c r="RLQ38" s="451"/>
      <c r="RLR38" s="451"/>
      <c r="RLS38" s="453"/>
      <c r="RLU38" s="449"/>
      <c r="RLV38" s="449"/>
      <c r="RLW38" s="449"/>
      <c r="RLX38" s="450"/>
      <c r="RLY38" s="451"/>
      <c r="RLZ38" s="451"/>
      <c r="RMA38" s="451"/>
      <c r="RMB38" s="449"/>
      <c r="RMC38" s="452"/>
      <c r="RMD38" s="453"/>
      <c r="RME38" s="454"/>
      <c r="RMF38" s="449"/>
      <c r="RMG38" s="453"/>
      <c r="RMH38" s="453"/>
      <c r="RMI38" s="450"/>
      <c r="RMJ38" s="454"/>
      <c r="RMK38" s="455"/>
      <c r="RML38" s="453"/>
      <c r="RMM38" s="456"/>
      <c r="RMN38" s="453"/>
      <c r="RMO38" s="456"/>
      <c r="RMP38" s="454"/>
      <c r="RMQ38" s="451"/>
      <c r="RMR38" s="454"/>
      <c r="RMS38" s="450"/>
      <c r="RMT38" s="456"/>
      <c r="RMU38" s="456"/>
      <c r="RMV38" s="456"/>
      <c r="RMW38" s="456"/>
      <c r="RMX38" s="271"/>
      <c r="RMY38" s="451"/>
      <c r="RMZ38" s="454"/>
      <c r="RNA38" s="451"/>
      <c r="RNB38" s="457"/>
      <c r="RNC38" s="271"/>
      <c r="RND38" s="451"/>
      <c r="RNE38" s="454"/>
      <c r="RNF38" s="451"/>
      <c r="RNG38" s="457"/>
      <c r="RNH38" s="451"/>
      <c r="RNI38" s="457"/>
      <c r="RNJ38" s="457"/>
      <c r="RNK38" s="457"/>
      <c r="RNL38" s="271"/>
      <c r="RNM38" s="271"/>
      <c r="RNN38" s="451"/>
      <c r="RNO38" s="454"/>
      <c r="RNP38" s="451"/>
      <c r="RNQ38" s="454"/>
      <c r="RNR38" s="458"/>
      <c r="RNS38" s="459"/>
      <c r="RNT38" s="460"/>
      <c r="RNU38" s="461"/>
      <c r="RNV38" s="462"/>
      <c r="RNW38" s="458"/>
      <c r="RNX38" s="451"/>
      <c r="RNY38" s="463"/>
      <c r="RNZ38" s="451"/>
      <c r="ROA38" s="451"/>
      <c r="ROB38" s="453"/>
      <c r="ROD38" s="449"/>
      <c r="ROE38" s="449"/>
      <c r="ROF38" s="449"/>
      <c r="ROG38" s="450"/>
      <c r="ROH38" s="451"/>
      <c r="ROI38" s="451"/>
      <c r="ROJ38" s="451"/>
      <c r="ROK38" s="449"/>
      <c r="ROL38" s="452"/>
      <c r="ROM38" s="453"/>
      <c r="RON38" s="454"/>
      <c r="ROO38" s="449"/>
      <c r="ROP38" s="453"/>
      <c r="ROQ38" s="453"/>
      <c r="ROR38" s="450"/>
      <c r="ROS38" s="454"/>
      <c r="ROT38" s="455"/>
      <c r="ROU38" s="453"/>
      <c r="ROV38" s="456"/>
      <c r="ROW38" s="453"/>
      <c r="ROX38" s="456"/>
      <c r="ROY38" s="454"/>
      <c r="ROZ38" s="451"/>
      <c r="RPA38" s="454"/>
      <c r="RPB38" s="450"/>
      <c r="RPC38" s="456"/>
      <c r="RPD38" s="456"/>
      <c r="RPE38" s="456"/>
      <c r="RPF38" s="456"/>
      <c r="RPG38" s="271"/>
      <c r="RPH38" s="451"/>
      <c r="RPI38" s="454"/>
      <c r="RPJ38" s="451"/>
      <c r="RPK38" s="457"/>
      <c r="RPL38" s="271"/>
      <c r="RPM38" s="451"/>
      <c r="RPN38" s="454"/>
      <c r="RPO38" s="451"/>
      <c r="RPP38" s="457"/>
      <c r="RPQ38" s="451"/>
      <c r="RPR38" s="457"/>
      <c r="RPS38" s="457"/>
      <c r="RPT38" s="457"/>
      <c r="RPU38" s="271"/>
      <c r="RPV38" s="271"/>
      <c r="RPW38" s="451"/>
      <c r="RPX38" s="454"/>
      <c r="RPY38" s="451"/>
      <c r="RPZ38" s="454"/>
      <c r="RQA38" s="458"/>
      <c r="RQB38" s="459"/>
      <c r="RQC38" s="460"/>
      <c r="RQD38" s="461"/>
      <c r="RQE38" s="462"/>
      <c r="RQF38" s="458"/>
      <c r="RQG38" s="451"/>
      <c r="RQH38" s="463"/>
      <c r="RQI38" s="451"/>
      <c r="RQJ38" s="451"/>
      <c r="RQK38" s="453"/>
      <c r="RQM38" s="449"/>
      <c r="RQN38" s="449"/>
      <c r="RQO38" s="449"/>
      <c r="RQP38" s="450"/>
      <c r="RQQ38" s="451"/>
      <c r="RQR38" s="451"/>
      <c r="RQS38" s="451"/>
      <c r="RQT38" s="449"/>
      <c r="RQU38" s="452"/>
      <c r="RQV38" s="453"/>
      <c r="RQW38" s="454"/>
      <c r="RQX38" s="449"/>
      <c r="RQY38" s="453"/>
      <c r="RQZ38" s="453"/>
      <c r="RRA38" s="450"/>
      <c r="RRB38" s="454"/>
      <c r="RRC38" s="455"/>
      <c r="RRD38" s="453"/>
      <c r="RRE38" s="456"/>
      <c r="RRF38" s="453"/>
      <c r="RRG38" s="456"/>
      <c r="RRH38" s="454"/>
      <c r="RRI38" s="451"/>
      <c r="RRJ38" s="454"/>
      <c r="RRK38" s="450"/>
      <c r="RRL38" s="456"/>
      <c r="RRM38" s="456"/>
      <c r="RRN38" s="456"/>
      <c r="RRO38" s="456"/>
      <c r="RRP38" s="271"/>
      <c r="RRQ38" s="451"/>
      <c r="RRR38" s="454"/>
      <c r="RRS38" s="451"/>
      <c r="RRT38" s="457"/>
      <c r="RRU38" s="271"/>
      <c r="RRV38" s="451"/>
      <c r="RRW38" s="454"/>
      <c r="RRX38" s="451"/>
      <c r="RRY38" s="457"/>
      <c r="RRZ38" s="451"/>
      <c r="RSA38" s="457"/>
      <c r="RSB38" s="457"/>
      <c r="RSC38" s="457"/>
      <c r="RSD38" s="271"/>
      <c r="RSE38" s="271"/>
      <c r="RSF38" s="451"/>
      <c r="RSG38" s="454"/>
      <c r="RSH38" s="451"/>
      <c r="RSI38" s="454"/>
      <c r="RSJ38" s="458"/>
      <c r="RSK38" s="459"/>
      <c r="RSL38" s="460"/>
      <c r="RSM38" s="461"/>
      <c r="RSN38" s="462"/>
      <c r="RSO38" s="458"/>
      <c r="RSP38" s="451"/>
      <c r="RSQ38" s="463"/>
      <c r="RSR38" s="451"/>
      <c r="RSS38" s="451"/>
      <c r="RST38" s="453"/>
      <c r="RSV38" s="449"/>
      <c r="RSW38" s="449"/>
      <c r="RSX38" s="449"/>
      <c r="RSY38" s="450"/>
      <c r="RSZ38" s="451"/>
      <c r="RTA38" s="451"/>
      <c r="RTB38" s="451"/>
      <c r="RTC38" s="449"/>
      <c r="RTD38" s="452"/>
      <c r="RTE38" s="453"/>
      <c r="RTF38" s="454"/>
      <c r="RTG38" s="449"/>
      <c r="RTH38" s="453"/>
      <c r="RTI38" s="453"/>
      <c r="RTJ38" s="450"/>
      <c r="RTK38" s="454"/>
      <c r="RTL38" s="455"/>
      <c r="RTM38" s="453"/>
      <c r="RTN38" s="456"/>
      <c r="RTO38" s="453"/>
      <c r="RTP38" s="456"/>
      <c r="RTQ38" s="454"/>
      <c r="RTR38" s="451"/>
      <c r="RTS38" s="454"/>
      <c r="RTT38" s="450"/>
      <c r="RTU38" s="456"/>
      <c r="RTV38" s="456"/>
      <c r="RTW38" s="456"/>
      <c r="RTX38" s="456"/>
      <c r="RTY38" s="271"/>
      <c r="RTZ38" s="451"/>
      <c r="RUA38" s="454"/>
      <c r="RUB38" s="451"/>
      <c r="RUC38" s="457"/>
      <c r="RUD38" s="271"/>
      <c r="RUE38" s="451"/>
      <c r="RUF38" s="454"/>
      <c r="RUG38" s="451"/>
      <c r="RUH38" s="457"/>
      <c r="RUI38" s="451"/>
      <c r="RUJ38" s="457"/>
      <c r="RUK38" s="457"/>
      <c r="RUL38" s="457"/>
      <c r="RUM38" s="271"/>
      <c r="RUN38" s="271"/>
      <c r="RUO38" s="451"/>
      <c r="RUP38" s="454"/>
      <c r="RUQ38" s="451"/>
      <c r="RUR38" s="454"/>
      <c r="RUS38" s="458"/>
      <c r="RUT38" s="459"/>
      <c r="RUU38" s="460"/>
      <c r="RUV38" s="461"/>
      <c r="RUW38" s="462"/>
      <c r="RUX38" s="458"/>
      <c r="RUY38" s="451"/>
      <c r="RUZ38" s="463"/>
      <c r="RVA38" s="451"/>
      <c r="RVB38" s="451"/>
      <c r="RVC38" s="453"/>
      <c r="RVE38" s="449"/>
      <c r="RVF38" s="449"/>
      <c r="RVG38" s="449"/>
      <c r="RVH38" s="450"/>
      <c r="RVI38" s="451"/>
      <c r="RVJ38" s="451"/>
      <c r="RVK38" s="451"/>
      <c r="RVL38" s="449"/>
      <c r="RVM38" s="452"/>
      <c r="RVN38" s="453"/>
      <c r="RVO38" s="454"/>
      <c r="RVP38" s="449"/>
      <c r="RVQ38" s="453"/>
      <c r="RVR38" s="453"/>
      <c r="RVS38" s="450"/>
      <c r="RVT38" s="454"/>
      <c r="RVU38" s="455"/>
      <c r="RVV38" s="453"/>
      <c r="RVW38" s="456"/>
      <c r="RVX38" s="453"/>
      <c r="RVY38" s="456"/>
      <c r="RVZ38" s="454"/>
      <c r="RWA38" s="451"/>
      <c r="RWB38" s="454"/>
      <c r="RWC38" s="450"/>
      <c r="RWD38" s="456"/>
      <c r="RWE38" s="456"/>
      <c r="RWF38" s="456"/>
      <c r="RWG38" s="456"/>
      <c r="RWH38" s="271"/>
      <c r="RWI38" s="451"/>
      <c r="RWJ38" s="454"/>
      <c r="RWK38" s="451"/>
      <c r="RWL38" s="457"/>
      <c r="RWM38" s="271"/>
      <c r="RWN38" s="451"/>
      <c r="RWO38" s="454"/>
      <c r="RWP38" s="451"/>
      <c r="RWQ38" s="457"/>
      <c r="RWR38" s="451"/>
      <c r="RWS38" s="457"/>
      <c r="RWT38" s="457"/>
      <c r="RWU38" s="457"/>
      <c r="RWV38" s="271"/>
      <c r="RWW38" s="271"/>
      <c r="RWX38" s="451"/>
      <c r="RWY38" s="454"/>
      <c r="RWZ38" s="451"/>
      <c r="RXA38" s="454"/>
      <c r="RXB38" s="458"/>
      <c r="RXC38" s="459"/>
      <c r="RXD38" s="460"/>
      <c r="RXE38" s="461"/>
      <c r="RXF38" s="462"/>
      <c r="RXG38" s="458"/>
      <c r="RXH38" s="451"/>
      <c r="RXI38" s="463"/>
      <c r="RXJ38" s="451"/>
      <c r="RXK38" s="451"/>
      <c r="RXL38" s="453"/>
      <c r="RXN38" s="449"/>
      <c r="RXO38" s="449"/>
      <c r="RXP38" s="449"/>
      <c r="RXQ38" s="450"/>
      <c r="RXR38" s="451"/>
      <c r="RXS38" s="451"/>
      <c r="RXT38" s="451"/>
      <c r="RXU38" s="449"/>
      <c r="RXV38" s="452"/>
      <c r="RXW38" s="453"/>
      <c r="RXX38" s="454"/>
      <c r="RXY38" s="449"/>
      <c r="RXZ38" s="453"/>
      <c r="RYA38" s="453"/>
      <c r="RYB38" s="450"/>
      <c r="RYC38" s="454"/>
      <c r="RYD38" s="455"/>
      <c r="RYE38" s="453"/>
      <c r="RYF38" s="456"/>
      <c r="RYG38" s="453"/>
      <c r="RYH38" s="456"/>
      <c r="RYI38" s="454"/>
      <c r="RYJ38" s="451"/>
      <c r="RYK38" s="454"/>
      <c r="RYL38" s="450"/>
      <c r="RYM38" s="456"/>
      <c r="RYN38" s="456"/>
      <c r="RYO38" s="456"/>
      <c r="RYP38" s="456"/>
      <c r="RYQ38" s="271"/>
      <c r="RYR38" s="451"/>
      <c r="RYS38" s="454"/>
      <c r="RYT38" s="451"/>
      <c r="RYU38" s="457"/>
      <c r="RYV38" s="271"/>
      <c r="RYW38" s="451"/>
      <c r="RYX38" s="454"/>
      <c r="RYY38" s="451"/>
      <c r="RYZ38" s="457"/>
      <c r="RZA38" s="451"/>
      <c r="RZB38" s="457"/>
      <c r="RZC38" s="457"/>
      <c r="RZD38" s="457"/>
      <c r="RZE38" s="271"/>
      <c r="RZF38" s="271"/>
      <c r="RZG38" s="451"/>
      <c r="RZH38" s="454"/>
      <c r="RZI38" s="451"/>
      <c r="RZJ38" s="454"/>
      <c r="RZK38" s="458"/>
      <c r="RZL38" s="459"/>
      <c r="RZM38" s="460"/>
      <c r="RZN38" s="461"/>
      <c r="RZO38" s="462"/>
      <c r="RZP38" s="458"/>
      <c r="RZQ38" s="451"/>
      <c r="RZR38" s="463"/>
      <c r="RZS38" s="451"/>
      <c r="RZT38" s="451"/>
      <c r="RZU38" s="453"/>
      <c r="RZW38" s="449"/>
      <c r="RZX38" s="449"/>
      <c r="RZY38" s="449"/>
      <c r="RZZ38" s="450"/>
      <c r="SAA38" s="451"/>
      <c r="SAB38" s="451"/>
      <c r="SAC38" s="451"/>
      <c r="SAD38" s="449"/>
      <c r="SAE38" s="452"/>
      <c r="SAF38" s="453"/>
      <c r="SAG38" s="454"/>
      <c r="SAH38" s="449"/>
      <c r="SAI38" s="453"/>
      <c r="SAJ38" s="453"/>
      <c r="SAK38" s="450"/>
      <c r="SAL38" s="454"/>
      <c r="SAM38" s="455"/>
      <c r="SAN38" s="453"/>
      <c r="SAO38" s="456"/>
      <c r="SAP38" s="453"/>
      <c r="SAQ38" s="456"/>
      <c r="SAR38" s="454"/>
      <c r="SAS38" s="451"/>
      <c r="SAT38" s="454"/>
      <c r="SAU38" s="450"/>
      <c r="SAV38" s="456"/>
      <c r="SAW38" s="456"/>
      <c r="SAX38" s="456"/>
      <c r="SAY38" s="456"/>
      <c r="SAZ38" s="271"/>
      <c r="SBA38" s="451"/>
      <c r="SBB38" s="454"/>
      <c r="SBC38" s="451"/>
      <c r="SBD38" s="457"/>
      <c r="SBE38" s="271"/>
      <c r="SBF38" s="451"/>
      <c r="SBG38" s="454"/>
      <c r="SBH38" s="451"/>
      <c r="SBI38" s="457"/>
      <c r="SBJ38" s="451"/>
      <c r="SBK38" s="457"/>
      <c r="SBL38" s="457"/>
      <c r="SBM38" s="457"/>
      <c r="SBN38" s="271"/>
      <c r="SBO38" s="271"/>
      <c r="SBP38" s="451"/>
      <c r="SBQ38" s="454"/>
      <c r="SBR38" s="451"/>
      <c r="SBS38" s="454"/>
      <c r="SBT38" s="458"/>
      <c r="SBU38" s="459"/>
      <c r="SBV38" s="460"/>
      <c r="SBW38" s="461"/>
      <c r="SBX38" s="462"/>
      <c r="SBY38" s="458"/>
      <c r="SBZ38" s="451"/>
      <c r="SCA38" s="463"/>
      <c r="SCB38" s="451"/>
      <c r="SCC38" s="451"/>
      <c r="SCD38" s="453"/>
      <c r="SCF38" s="449"/>
      <c r="SCG38" s="449"/>
      <c r="SCH38" s="449"/>
      <c r="SCI38" s="450"/>
      <c r="SCJ38" s="451"/>
      <c r="SCK38" s="451"/>
      <c r="SCL38" s="451"/>
      <c r="SCM38" s="449"/>
      <c r="SCN38" s="452"/>
      <c r="SCO38" s="453"/>
      <c r="SCP38" s="454"/>
      <c r="SCQ38" s="449"/>
      <c r="SCR38" s="453"/>
      <c r="SCS38" s="453"/>
      <c r="SCT38" s="450"/>
      <c r="SCU38" s="454"/>
      <c r="SCV38" s="455"/>
      <c r="SCW38" s="453"/>
      <c r="SCX38" s="456"/>
      <c r="SCY38" s="453"/>
      <c r="SCZ38" s="456"/>
      <c r="SDA38" s="454"/>
      <c r="SDB38" s="451"/>
      <c r="SDC38" s="454"/>
      <c r="SDD38" s="450"/>
      <c r="SDE38" s="456"/>
      <c r="SDF38" s="456"/>
      <c r="SDG38" s="456"/>
      <c r="SDH38" s="456"/>
      <c r="SDI38" s="271"/>
      <c r="SDJ38" s="451"/>
      <c r="SDK38" s="454"/>
      <c r="SDL38" s="451"/>
      <c r="SDM38" s="457"/>
      <c r="SDN38" s="271"/>
      <c r="SDO38" s="451"/>
      <c r="SDP38" s="454"/>
      <c r="SDQ38" s="451"/>
      <c r="SDR38" s="457"/>
      <c r="SDS38" s="451"/>
      <c r="SDT38" s="457"/>
      <c r="SDU38" s="457"/>
      <c r="SDV38" s="457"/>
      <c r="SDW38" s="271"/>
      <c r="SDX38" s="271"/>
      <c r="SDY38" s="451"/>
      <c r="SDZ38" s="454"/>
      <c r="SEA38" s="451"/>
      <c r="SEB38" s="454"/>
      <c r="SEC38" s="458"/>
      <c r="SED38" s="459"/>
      <c r="SEE38" s="460"/>
      <c r="SEF38" s="461"/>
      <c r="SEG38" s="462"/>
      <c r="SEH38" s="458"/>
      <c r="SEI38" s="451"/>
      <c r="SEJ38" s="463"/>
      <c r="SEK38" s="451"/>
      <c r="SEL38" s="451"/>
      <c r="SEM38" s="453"/>
      <c r="SEO38" s="449"/>
      <c r="SEP38" s="449"/>
      <c r="SEQ38" s="449"/>
      <c r="SER38" s="450"/>
      <c r="SES38" s="451"/>
      <c r="SET38" s="451"/>
      <c r="SEU38" s="451"/>
      <c r="SEV38" s="449"/>
      <c r="SEW38" s="452"/>
      <c r="SEX38" s="453"/>
      <c r="SEY38" s="454"/>
      <c r="SEZ38" s="449"/>
      <c r="SFA38" s="453"/>
      <c r="SFB38" s="453"/>
      <c r="SFC38" s="450"/>
      <c r="SFD38" s="454"/>
      <c r="SFE38" s="455"/>
      <c r="SFF38" s="453"/>
      <c r="SFG38" s="456"/>
      <c r="SFH38" s="453"/>
      <c r="SFI38" s="456"/>
      <c r="SFJ38" s="454"/>
      <c r="SFK38" s="451"/>
      <c r="SFL38" s="454"/>
      <c r="SFM38" s="450"/>
      <c r="SFN38" s="456"/>
      <c r="SFO38" s="456"/>
      <c r="SFP38" s="456"/>
      <c r="SFQ38" s="456"/>
      <c r="SFR38" s="271"/>
      <c r="SFS38" s="451"/>
      <c r="SFT38" s="454"/>
      <c r="SFU38" s="451"/>
      <c r="SFV38" s="457"/>
      <c r="SFW38" s="271"/>
      <c r="SFX38" s="451"/>
      <c r="SFY38" s="454"/>
      <c r="SFZ38" s="451"/>
      <c r="SGA38" s="457"/>
      <c r="SGB38" s="451"/>
      <c r="SGC38" s="457"/>
      <c r="SGD38" s="457"/>
      <c r="SGE38" s="457"/>
      <c r="SGF38" s="271"/>
      <c r="SGG38" s="271"/>
      <c r="SGH38" s="451"/>
      <c r="SGI38" s="454"/>
      <c r="SGJ38" s="451"/>
      <c r="SGK38" s="454"/>
      <c r="SGL38" s="458"/>
      <c r="SGM38" s="459"/>
      <c r="SGN38" s="460"/>
      <c r="SGO38" s="461"/>
      <c r="SGP38" s="462"/>
      <c r="SGQ38" s="458"/>
      <c r="SGR38" s="451"/>
      <c r="SGS38" s="463"/>
      <c r="SGT38" s="451"/>
      <c r="SGU38" s="451"/>
      <c r="SGV38" s="453"/>
      <c r="SGX38" s="449"/>
      <c r="SGY38" s="449"/>
      <c r="SGZ38" s="449"/>
      <c r="SHA38" s="450"/>
      <c r="SHB38" s="451"/>
      <c r="SHC38" s="451"/>
      <c r="SHD38" s="451"/>
      <c r="SHE38" s="449"/>
      <c r="SHF38" s="452"/>
      <c r="SHG38" s="453"/>
      <c r="SHH38" s="454"/>
      <c r="SHI38" s="449"/>
      <c r="SHJ38" s="453"/>
      <c r="SHK38" s="453"/>
      <c r="SHL38" s="450"/>
      <c r="SHM38" s="454"/>
      <c r="SHN38" s="455"/>
      <c r="SHO38" s="453"/>
      <c r="SHP38" s="456"/>
      <c r="SHQ38" s="453"/>
      <c r="SHR38" s="456"/>
      <c r="SHS38" s="454"/>
      <c r="SHT38" s="451"/>
      <c r="SHU38" s="454"/>
      <c r="SHV38" s="450"/>
      <c r="SHW38" s="456"/>
      <c r="SHX38" s="456"/>
      <c r="SHY38" s="456"/>
      <c r="SHZ38" s="456"/>
      <c r="SIA38" s="271"/>
      <c r="SIB38" s="451"/>
      <c r="SIC38" s="454"/>
      <c r="SID38" s="451"/>
      <c r="SIE38" s="457"/>
      <c r="SIF38" s="271"/>
      <c r="SIG38" s="451"/>
      <c r="SIH38" s="454"/>
      <c r="SII38" s="451"/>
      <c r="SIJ38" s="457"/>
      <c r="SIK38" s="451"/>
      <c r="SIL38" s="457"/>
      <c r="SIM38" s="457"/>
      <c r="SIN38" s="457"/>
      <c r="SIO38" s="271"/>
      <c r="SIP38" s="271"/>
      <c r="SIQ38" s="451"/>
      <c r="SIR38" s="454"/>
      <c r="SIS38" s="451"/>
      <c r="SIT38" s="454"/>
      <c r="SIU38" s="458"/>
      <c r="SIV38" s="459"/>
      <c r="SIW38" s="460"/>
      <c r="SIX38" s="461"/>
      <c r="SIY38" s="462"/>
      <c r="SIZ38" s="458"/>
      <c r="SJA38" s="451"/>
      <c r="SJB38" s="463"/>
      <c r="SJC38" s="451"/>
      <c r="SJD38" s="451"/>
      <c r="SJE38" s="453"/>
      <c r="SJG38" s="449"/>
      <c r="SJH38" s="449"/>
      <c r="SJI38" s="449"/>
      <c r="SJJ38" s="450"/>
      <c r="SJK38" s="451"/>
      <c r="SJL38" s="451"/>
      <c r="SJM38" s="451"/>
      <c r="SJN38" s="449"/>
      <c r="SJO38" s="452"/>
      <c r="SJP38" s="453"/>
      <c r="SJQ38" s="454"/>
      <c r="SJR38" s="449"/>
      <c r="SJS38" s="453"/>
      <c r="SJT38" s="453"/>
      <c r="SJU38" s="450"/>
      <c r="SJV38" s="454"/>
      <c r="SJW38" s="455"/>
      <c r="SJX38" s="453"/>
      <c r="SJY38" s="456"/>
      <c r="SJZ38" s="453"/>
      <c r="SKA38" s="456"/>
      <c r="SKB38" s="454"/>
      <c r="SKC38" s="451"/>
      <c r="SKD38" s="454"/>
      <c r="SKE38" s="450"/>
      <c r="SKF38" s="456"/>
      <c r="SKG38" s="456"/>
      <c r="SKH38" s="456"/>
      <c r="SKI38" s="456"/>
      <c r="SKJ38" s="271"/>
      <c r="SKK38" s="451"/>
      <c r="SKL38" s="454"/>
      <c r="SKM38" s="451"/>
      <c r="SKN38" s="457"/>
      <c r="SKO38" s="271"/>
      <c r="SKP38" s="451"/>
      <c r="SKQ38" s="454"/>
      <c r="SKR38" s="451"/>
      <c r="SKS38" s="457"/>
      <c r="SKT38" s="451"/>
      <c r="SKU38" s="457"/>
      <c r="SKV38" s="457"/>
      <c r="SKW38" s="457"/>
      <c r="SKX38" s="271"/>
      <c r="SKY38" s="271"/>
      <c r="SKZ38" s="451"/>
      <c r="SLA38" s="454"/>
      <c r="SLB38" s="451"/>
      <c r="SLC38" s="454"/>
      <c r="SLD38" s="458"/>
      <c r="SLE38" s="459"/>
      <c r="SLF38" s="460"/>
      <c r="SLG38" s="461"/>
      <c r="SLH38" s="462"/>
      <c r="SLI38" s="458"/>
      <c r="SLJ38" s="451"/>
      <c r="SLK38" s="463"/>
      <c r="SLL38" s="451"/>
      <c r="SLM38" s="451"/>
      <c r="SLN38" s="453"/>
      <c r="SLP38" s="449"/>
      <c r="SLQ38" s="449"/>
      <c r="SLR38" s="449"/>
      <c r="SLS38" s="450"/>
      <c r="SLT38" s="451"/>
      <c r="SLU38" s="451"/>
      <c r="SLV38" s="451"/>
      <c r="SLW38" s="449"/>
      <c r="SLX38" s="452"/>
      <c r="SLY38" s="453"/>
      <c r="SLZ38" s="454"/>
      <c r="SMA38" s="449"/>
      <c r="SMB38" s="453"/>
      <c r="SMC38" s="453"/>
      <c r="SMD38" s="450"/>
      <c r="SME38" s="454"/>
      <c r="SMF38" s="455"/>
      <c r="SMG38" s="453"/>
      <c r="SMH38" s="456"/>
      <c r="SMI38" s="453"/>
      <c r="SMJ38" s="456"/>
      <c r="SMK38" s="454"/>
      <c r="SML38" s="451"/>
      <c r="SMM38" s="454"/>
      <c r="SMN38" s="450"/>
      <c r="SMO38" s="456"/>
      <c r="SMP38" s="456"/>
      <c r="SMQ38" s="456"/>
      <c r="SMR38" s="456"/>
      <c r="SMS38" s="271"/>
      <c r="SMT38" s="451"/>
      <c r="SMU38" s="454"/>
      <c r="SMV38" s="451"/>
      <c r="SMW38" s="457"/>
      <c r="SMX38" s="271"/>
      <c r="SMY38" s="451"/>
      <c r="SMZ38" s="454"/>
      <c r="SNA38" s="451"/>
      <c r="SNB38" s="457"/>
      <c r="SNC38" s="451"/>
      <c r="SND38" s="457"/>
      <c r="SNE38" s="457"/>
      <c r="SNF38" s="457"/>
      <c r="SNG38" s="271"/>
      <c r="SNH38" s="271"/>
      <c r="SNI38" s="451"/>
      <c r="SNJ38" s="454"/>
      <c r="SNK38" s="451"/>
      <c r="SNL38" s="454"/>
      <c r="SNM38" s="458"/>
      <c r="SNN38" s="459"/>
      <c r="SNO38" s="460"/>
      <c r="SNP38" s="461"/>
      <c r="SNQ38" s="462"/>
      <c r="SNR38" s="458"/>
      <c r="SNS38" s="451"/>
      <c r="SNT38" s="463"/>
      <c r="SNU38" s="451"/>
      <c r="SNV38" s="451"/>
      <c r="SNW38" s="453"/>
      <c r="SNY38" s="449"/>
      <c r="SNZ38" s="449"/>
      <c r="SOA38" s="449"/>
      <c r="SOB38" s="450"/>
      <c r="SOC38" s="451"/>
      <c r="SOD38" s="451"/>
      <c r="SOE38" s="451"/>
      <c r="SOF38" s="449"/>
      <c r="SOG38" s="452"/>
      <c r="SOH38" s="453"/>
      <c r="SOI38" s="454"/>
      <c r="SOJ38" s="449"/>
      <c r="SOK38" s="453"/>
      <c r="SOL38" s="453"/>
      <c r="SOM38" s="450"/>
      <c r="SON38" s="454"/>
      <c r="SOO38" s="455"/>
      <c r="SOP38" s="453"/>
      <c r="SOQ38" s="456"/>
      <c r="SOR38" s="453"/>
      <c r="SOS38" s="456"/>
      <c r="SOT38" s="454"/>
      <c r="SOU38" s="451"/>
      <c r="SOV38" s="454"/>
      <c r="SOW38" s="450"/>
      <c r="SOX38" s="456"/>
      <c r="SOY38" s="456"/>
      <c r="SOZ38" s="456"/>
      <c r="SPA38" s="456"/>
      <c r="SPB38" s="271"/>
      <c r="SPC38" s="451"/>
      <c r="SPD38" s="454"/>
      <c r="SPE38" s="451"/>
      <c r="SPF38" s="457"/>
      <c r="SPG38" s="271"/>
      <c r="SPH38" s="451"/>
      <c r="SPI38" s="454"/>
      <c r="SPJ38" s="451"/>
      <c r="SPK38" s="457"/>
      <c r="SPL38" s="451"/>
      <c r="SPM38" s="457"/>
      <c r="SPN38" s="457"/>
      <c r="SPO38" s="457"/>
      <c r="SPP38" s="271"/>
      <c r="SPQ38" s="271"/>
      <c r="SPR38" s="451"/>
      <c r="SPS38" s="454"/>
      <c r="SPT38" s="451"/>
      <c r="SPU38" s="454"/>
      <c r="SPV38" s="458"/>
      <c r="SPW38" s="459"/>
      <c r="SPX38" s="460"/>
      <c r="SPY38" s="461"/>
      <c r="SPZ38" s="462"/>
      <c r="SQA38" s="458"/>
      <c r="SQB38" s="451"/>
      <c r="SQC38" s="463"/>
      <c r="SQD38" s="451"/>
      <c r="SQE38" s="451"/>
      <c r="SQF38" s="453"/>
      <c r="SQH38" s="449"/>
      <c r="SQI38" s="449"/>
      <c r="SQJ38" s="449"/>
      <c r="SQK38" s="450"/>
      <c r="SQL38" s="451"/>
      <c r="SQM38" s="451"/>
      <c r="SQN38" s="451"/>
      <c r="SQO38" s="449"/>
      <c r="SQP38" s="452"/>
      <c r="SQQ38" s="453"/>
      <c r="SQR38" s="454"/>
      <c r="SQS38" s="449"/>
      <c r="SQT38" s="453"/>
      <c r="SQU38" s="453"/>
      <c r="SQV38" s="450"/>
      <c r="SQW38" s="454"/>
      <c r="SQX38" s="455"/>
      <c r="SQY38" s="453"/>
      <c r="SQZ38" s="456"/>
      <c r="SRA38" s="453"/>
      <c r="SRB38" s="456"/>
      <c r="SRC38" s="454"/>
      <c r="SRD38" s="451"/>
      <c r="SRE38" s="454"/>
      <c r="SRF38" s="450"/>
      <c r="SRG38" s="456"/>
      <c r="SRH38" s="456"/>
      <c r="SRI38" s="456"/>
      <c r="SRJ38" s="456"/>
      <c r="SRK38" s="271"/>
      <c r="SRL38" s="451"/>
      <c r="SRM38" s="454"/>
      <c r="SRN38" s="451"/>
      <c r="SRO38" s="457"/>
      <c r="SRP38" s="271"/>
      <c r="SRQ38" s="451"/>
      <c r="SRR38" s="454"/>
      <c r="SRS38" s="451"/>
      <c r="SRT38" s="457"/>
      <c r="SRU38" s="451"/>
      <c r="SRV38" s="457"/>
      <c r="SRW38" s="457"/>
      <c r="SRX38" s="457"/>
      <c r="SRY38" s="271"/>
      <c r="SRZ38" s="271"/>
      <c r="SSA38" s="451"/>
      <c r="SSB38" s="454"/>
      <c r="SSC38" s="451"/>
      <c r="SSD38" s="454"/>
      <c r="SSE38" s="458"/>
      <c r="SSF38" s="459"/>
      <c r="SSG38" s="460"/>
      <c r="SSH38" s="461"/>
      <c r="SSI38" s="462"/>
      <c r="SSJ38" s="458"/>
      <c r="SSK38" s="451"/>
      <c r="SSL38" s="463"/>
      <c r="SSM38" s="451"/>
      <c r="SSN38" s="451"/>
      <c r="SSO38" s="453"/>
      <c r="SSQ38" s="449"/>
      <c r="SSR38" s="449"/>
      <c r="SSS38" s="449"/>
      <c r="SST38" s="450"/>
      <c r="SSU38" s="451"/>
      <c r="SSV38" s="451"/>
      <c r="SSW38" s="451"/>
      <c r="SSX38" s="449"/>
      <c r="SSY38" s="452"/>
      <c r="SSZ38" s="453"/>
      <c r="STA38" s="454"/>
      <c r="STB38" s="449"/>
      <c r="STC38" s="453"/>
      <c r="STD38" s="453"/>
      <c r="STE38" s="450"/>
      <c r="STF38" s="454"/>
      <c r="STG38" s="455"/>
      <c r="STH38" s="453"/>
      <c r="STI38" s="456"/>
      <c r="STJ38" s="453"/>
      <c r="STK38" s="456"/>
      <c r="STL38" s="454"/>
      <c r="STM38" s="451"/>
      <c r="STN38" s="454"/>
      <c r="STO38" s="450"/>
      <c r="STP38" s="456"/>
      <c r="STQ38" s="456"/>
      <c r="STR38" s="456"/>
      <c r="STS38" s="456"/>
      <c r="STT38" s="271"/>
      <c r="STU38" s="451"/>
      <c r="STV38" s="454"/>
      <c r="STW38" s="451"/>
      <c r="STX38" s="457"/>
      <c r="STY38" s="271"/>
      <c r="STZ38" s="451"/>
      <c r="SUA38" s="454"/>
      <c r="SUB38" s="451"/>
      <c r="SUC38" s="457"/>
      <c r="SUD38" s="451"/>
      <c r="SUE38" s="457"/>
      <c r="SUF38" s="457"/>
      <c r="SUG38" s="457"/>
      <c r="SUH38" s="271"/>
      <c r="SUI38" s="271"/>
      <c r="SUJ38" s="451"/>
      <c r="SUK38" s="454"/>
      <c r="SUL38" s="451"/>
      <c r="SUM38" s="454"/>
      <c r="SUN38" s="458"/>
      <c r="SUO38" s="459"/>
      <c r="SUP38" s="460"/>
      <c r="SUQ38" s="461"/>
      <c r="SUR38" s="462"/>
      <c r="SUS38" s="458"/>
      <c r="SUT38" s="451"/>
      <c r="SUU38" s="463"/>
      <c r="SUV38" s="451"/>
      <c r="SUW38" s="451"/>
      <c r="SUX38" s="453"/>
      <c r="SUZ38" s="449"/>
      <c r="SVA38" s="449"/>
      <c r="SVB38" s="449"/>
      <c r="SVC38" s="450"/>
      <c r="SVD38" s="451"/>
      <c r="SVE38" s="451"/>
      <c r="SVF38" s="451"/>
      <c r="SVG38" s="449"/>
      <c r="SVH38" s="452"/>
      <c r="SVI38" s="453"/>
      <c r="SVJ38" s="454"/>
      <c r="SVK38" s="449"/>
      <c r="SVL38" s="453"/>
      <c r="SVM38" s="453"/>
      <c r="SVN38" s="450"/>
      <c r="SVO38" s="454"/>
      <c r="SVP38" s="455"/>
      <c r="SVQ38" s="453"/>
      <c r="SVR38" s="456"/>
      <c r="SVS38" s="453"/>
      <c r="SVT38" s="456"/>
      <c r="SVU38" s="454"/>
      <c r="SVV38" s="451"/>
      <c r="SVW38" s="454"/>
      <c r="SVX38" s="450"/>
      <c r="SVY38" s="456"/>
      <c r="SVZ38" s="456"/>
      <c r="SWA38" s="456"/>
      <c r="SWB38" s="456"/>
      <c r="SWC38" s="271"/>
      <c r="SWD38" s="451"/>
      <c r="SWE38" s="454"/>
      <c r="SWF38" s="451"/>
      <c r="SWG38" s="457"/>
      <c r="SWH38" s="271"/>
      <c r="SWI38" s="451"/>
      <c r="SWJ38" s="454"/>
      <c r="SWK38" s="451"/>
      <c r="SWL38" s="457"/>
      <c r="SWM38" s="451"/>
      <c r="SWN38" s="457"/>
      <c r="SWO38" s="457"/>
      <c r="SWP38" s="457"/>
      <c r="SWQ38" s="271"/>
      <c r="SWR38" s="271"/>
      <c r="SWS38" s="451"/>
      <c r="SWT38" s="454"/>
      <c r="SWU38" s="451"/>
      <c r="SWV38" s="454"/>
      <c r="SWW38" s="458"/>
      <c r="SWX38" s="459"/>
      <c r="SWY38" s="460"/>
      <c r="SWZ38" s="461"/>
      <c r="SXA38" s="462"/>
      <c r="SXB38" s="458"/>
      <c r="SXC38" s="451"/>
      <c r="SXD38" s="463"/>
      <c r="SXE38" s="451"/>
      <c r="SXF38" s="451"/>
      <c r="SXG38" s="453"/>
      <c r="SXI38" s="449"/>
      <c r="SXJ38" s="449"/>
      <c r="SXK38" s="449"/>
      <c r="SXL38" s="450"/>
      <c r="SXM38" s="451"/>
      <c r="SXN38" s="451"/>
      <c r="SXO38" s="451"/>
      <c r="SXP38" s="449"/>
      <c r="SXQ38" s="452"/>
      <c r="SXR38" s="453"/>
      <c r="SXS38" s="454"/>
      <c r="SXT38" s="449"/>
      <c r="SXU38" s="453"/>
      <c r="SXV38" s="453"/>
      <c r="SXW38" s="450"/>
      <c r="SXX38" s="454"/>
      <c r="SXY38" s="455"/>
      <c r="SXZ38" s="453"/>
      <c r="SYA38" s="456"/>
      <c r="SYB38" s="453"/>
      <c r="SYC38" s="456"/>
      <c r="SYD38" s="454"/>
      <c r="SYE38" s="451"/>
      <c r="SYF38" s="454"/>
      <c r="SYG38" s="450"/>
      <c r="SYH38" s="456"/>
      <c r="SYI38" s="456"/>
      <c r="SYJ38" s="456"/>
      <c r="SYK38" s="456"/>
      <c r="SYL38" s="271"/>
      <c r="SYM38" s="451"/>
      <c r="SYN38" s="454"/>
      <c r="SYO38" s="451"/>
      <c r="SYP38" s="457"/>
      <c r="SYQ38" s="271"/>
      <c r="SYR38" s="451"/>
      <c r="SYS38" s="454"/>
      <c r="SYT38" s="451"/>
      <c r="SYU38" s="457"/>
      <c r="SYV38" s="451"/>
      <c r="SYW38" s="457"/>
      <c r="SYX38" s="457"/>
      <c r="SYY38" s="457"/>
      <c r="SYZ38" s="271"/>
      <c r="SZA38" s="271"/>
      <c r="SZB38" s="451"/>
      <c r="SZC38" s="454"/>
      <c r="SZD38" s="451"/>
      <c r="SZE38" s="454"/>
      <c r="SZF38" s="458"/>
      <c r="SZG38" s="459"/>
      <c r="SZH38" s="460"/>
      <c r="SZI38" s="461"/>
      <c r="SZJ38" s="462"/>
      <c r="SZK38" s="458"/>
      <c r="SZL38" s="451"/>
      <c r="SZM38" s="463"/>
      <c r="SZN38" s="451"/>
      <c r="SZO38" s="451"/>
      <c r="SZP38" s="453"/>
      <c r="SZR38" s="449"/>
      <c r="SZS38" s="449"/>
      <c r="SZT38" s="449"/>
      <c r="SZU38" s="450"/>
      <c r="SZV38" s="451"/>
      <c r="SZW38" s="451"/>
      <c r="SZX38" s="451"/>
      <c r="SZY38" s="449"/>
      <c r="SZZ38" s="452"/>
      <c r="TAA38" s="453"/>
      <c r="TAB38" s="454"/>
      <c r="TAC38" s="449"/>
      <c r="TAD38" s="453"/>
      <c r="TAE38" s="453"/>
      <c r="TAF38" s="450"/>
      <c r="TAG38" s="454"/>
      <c r="TAH38" s="455"/>
      <c r="TAI38" s="453"/>
      <c r="TAJ38" s="456"/>
      <c r="TAK38" s="453"/>
      <c r="TAL38" s="456"/>
      <c r="TAM38" s="454"/>
      <c r="TAN38" s="451"/>
      <c r="TAO38" s="454"/>
      <c r="TAP38" s="450"/>
      <c r="TAQ38" s="456"/>
      <c r="TAR38" s="456"/>
      <c r="TAS38" s="456"/>
      <c r="TAT38" s="456"/>
      <c r="TAU38" s="271"/>
      <c r="TAV38" s="451"/>
      <c r="TAW38" s="454"/>
      <c r="TAX38" s="451"/>
      <c r="TAY38" s="457"/>
      <c r="TAZ38" s="271"/>
      <c r="TBA38" s="451"/>
      <c r="TBB38" s="454"/>
      <c r="TBC38" s="451"/>
      <c r="TBD38" s="457"/>
      <c r="TBE38" s="451"/>
      <c r="TBF38" s="457"/>
      <c r="TBG38" s="457"/>
      <c r="TBH38" s="457"/>
      <c r="TBI38" s="271"/>
      <c r="TBJ38" s="271"/>
      <c r="TBK38" s="451"/>
      <c r="TBL38" s="454"/>
      <c r="TBM38" s="451"/>
      <c r="TBN38" s="454"/>
      <c r="TBO38" s="458"/>
      <c r="TBP38" s="459"/>
      <c r="TBQ38" s="460"/>
      <c r="TBR38" s="461"/>
      <c r="TBS38" s="462"/>
      <c r="TBT38" s="458"/>
      <c r="TBU38" s="451"/>
      <c r="TBV38" s="463"/>
      <c r="TBW38" s="451"/>
      <c r="TBX38" s="451"/>
      <c r="TBY38" s="453"/>
      <c r="TCA38" s="449"/>
      <c r="TCB38" s="449"/>
      <c r="TCC38" s="449"/>
      <c r="TCD38" s="450"/>
      <c r="TCE38" s="451"/>
      <c r="TCF38" s="451"/>
      <c r="TCG38" s="451"/>
      <c r="TCH38" s="449"/>
      <c r="TCI38" s="452"/>
      <c r="TCJ38" s="453"/>
      <c r="TCK38" s="454"/>
      <c r="TCL38" s="449"/>
      <c r="TCM38" s="453"/>
      <c r="TCN38" s="453"/>
      <c r="TCO38" s="450"/>
      <c r="TCP38" s="454"/>
      <c r="TCQ38" s="455"/>
      <c r="TCR38" s="453"/>
      <c r="TCS38" s="456"/>
      <c r="TCT38" s="453"/>
      <c r="TCU38" s="456"/>
      <c r="TCV38" s="454"/>
      <c r="TCW38" s="451"/>
      <c r="TCX38" s="454"/>
      <c r="TCY38" s="450"/>
      <c r="TCZ38" s="456"/>
      <c r="TDA38" s="456"/>
      <c r="TDB38" s="456"/>
      <c r="TDC38" s="456"/>
      <c r="TDD38" s="271"/>
      <c r="TDE38" s="451"/>
      <c r="TDF38" s="454"/>
      <c r="TDG38" s="451"/>
      <c r="TDH38" s="457"/>
      <c r="TDI38" s="271"/>
      <c r="TDJ38" s="451"/>
      <c r="TDK38" s="454"/>
      <c r="TDL38" s="451"/>
      <c r="TDM38" s="457"/>
      <c r="TDN38" s="451"/>
      <c r="TDO38" s="457"/>
      <c r="TDP38" s="457"/>
      <c r="TDQ38" s="457"/>
      <c r="TDR38" s="271"/>
      <c r="TDS38" s="271"/>
      <c r="TDT38" s="451"/>
      <c r="TDU38" s="454"/>
      <c r="TDV38" s="451"/>
      <c r="TDW38" s="454"/>
      <c r="TDX38" s="458"/>
      <c r="TDY38" s="459"/>
      <c r="TDZ38" s="460"/>
      <c r="TEA38" s="461"/>
      <c r="TEB38" s="462"/>
      <c r="TEC38" s="458"/>
      <c r="TED38" s="451"/>
      <c r="TEE38" s="463"/>
      <c r="TEF38" s="451"/>
      <c r="TEG38" s="451"/>
      <c r="TEH38" s="453"/>
      <c r="TEJ38" s="449"/>
      <c r="TEK38" s="449"/>
      <c r="TEL38" s="449"/>
      <c r="TEM38" s="450"/>
      <c r="TEN38" s="451"/>
      <c r="TEO38" s="451"/>
      <c r="TEP38" s="451"/>
      <c r="TEQ38" s="449"/>
      <c r="TER38" s="452"/>
      <c r="TES38" s="453"/>
      <c r="TET38" s="454"/>
      <c r="TEU38" s="449"/>
      <c r="TEV38" s="453"/>
      <c r="TEW38" s="453"/>
      <c r="TEX38" s="450"/>
      <c r="TEY38" s="454"/>
      <c r="TEZ38" s="455"/>
      <c r="TFA38" s="453"/>
      <c r="TFB38" s="456"/>
      <c r="TFC38" s="453"/>
      <c r="TFD38" s="456"/>
      <c r="TFE38" s="454"/>
      <c r="TFF38" s="451"/>
      <c r="TFG38" s="454"/>
      <c r="TFH38" s="450"/>
      <c r="TFI38" s="456"/>
      <c r="TFJ38" s="456"/>
      <c r="TFK38" s="456"/>
      <c r="TFL38" s="456"/>
      <c r="TFM38" s="271"/>
      <c r="TFN38" s="451"/>
      <c r="TFO38" s="454"/>
      <c r="TFP38" s="451"/>
      <c r="TFQ38" s="457"/>
      <c r="TFR38" s="271"/>
      <c r="TFS38" s="451"/>
      <c r="TFT38" s="454"/>
      <c r="TFU38" s="451"/>
      <c r="TFV38" s="457"/>
      <c r="TFW38" s="451"/>
      <c r="TFX38" s="457"/>
      <c r="TFY38" s="457"/>
      <c r="TFZ38" s="457"/>
      <c r="TGA38" s="271"/>
      <c r="TGB38" s="271"/>
      <c r="TGC38" s="451"/>
      <c r="TGD38" s="454"/>
      <c r="TGE38" s="451"/>
      <c r="TGF38" s="454"/>
      <c r="TGG38" s="458"/>
      <c r="TGH38" s="459"/>
      <c r="TGI38" s="460"/>
      <c r="TGJ38" s="461"/>
      <c r="TGK38" s="462"/>
      <c r="TGL38" s="458"/>
      <c r="TGM38" s="451"/>
      <c r="TGN38" s="463"/>
      <c r="TGO38" s="451"/>
      <c r="TGP38" s="451"/>
      <c r="TGQ38" s="453"/>
      <c r="TGS38" s="449"/>
      <c r="TGT38" s="449"/>
      <c r="TGU38" s="449"/>
      <c r="TGV38" s="450"/>
      <c r="TGW38" s="451"/>
      <c r="TGX38" s="451"/>
      <c r="TGY38" s="451"/>
      <c r="TGZ38" s="449"/>
      <c r="THA38" s="452"/>
      <c r="THB38" s="453"/>
      <c r="THC38" s="454"/>
      <c r="THD38" s="449"/>
      <c r="THE38" s="453"/>
      <c r="THF38" s="453"/>
      <c r="THG38" s="450"/>
      <c r="THH38" s="454"/>
      <c r="THI38" s="455"/>
      <c r="THJ38" s="453"/>
      <c r="THK38" s="456"/>
      <c r="THL38" s="453"/>
      <c r="THM38" s="456"/>
      <c r="THN38" s="454"/>
      <c r="THO38" s="451"/>
      <c r="THP38" s="454"/>
      <c r="THQ38" s="450"/>
      <c r="THR38" s="456"/>
      <c r="THS38" s="456"/>
      <c r="THT38" s="456"/>
      <c r="THU38" s="456"/>
      <c r="THV38" s="271"/>
      <c r="THW38" s="451"/>
      <c r="THX38" s="454"/>
      <c r="THY38" s="451"/>
      <c r="THZ38" s="457"/>
      <c r="TIA38" s="271"/>
      <c r="TIB38" s="451"/>
      <c r="TIC38" s="454"/>
      <c r="TID38" s="451"/>
      <c r="TIE38" s="457"/>
      <c r="TIF38" s="451"/>
      <c r="TIG38" s="457"/>
      <c r="TIH38" s="457"/>
      <c r="TII38" s="457"/>
      <c r="TIJ38" s="271"/>
      <c r="TIK38" s="271"/>
      <c r="TIL38" s="451"/>
      <c r="TIM38" s="454"/>
      <c r="TIN38" s="451"/>
      <c r="TIO38" s="454"/>
      <c r="TIP38" s="458"/>
      <c r="TIQ38" s="459"/>
      <c r="TIR38" s="460"/>
      <c r="TIS38" s="461"/>
      <c r="TIT38" s="462"/>
      <c r="TIU38" s="458"/>
      <c r="TIV38" s="451"/>
      <c r="TIW38" s="463"/>
      <c r="TIX38" s="451"/>
      <c r="TIY38" s="451"/>
      <c r="TIZ38" s="453"/>
      <c r="TJB38" s="449"/>
      <c r="TJC38" s="449"/>
      <c r="TJD38" s="449"/>
      <c r="TJE38" s="450"/>
      <c r="TJF38" s="451"/>
      <c r="TJG38" s="451"/>
      <c r="TJH38" s="451"/>
      <c r="TJI38" s="449"/>
      <c r="TJJ38" s="452"/>
      <c r="TJK38" s="453"/>
      <c r="TJL38" s="454"/>
      <c r="TJM38" s="449"/>
      <c r="TJN38" s="453"/>
      <c r="TJO38" s="453"/>
      <c r="TJP38" s="450"/>
      <c r="TJQ38" s="454"/>
      <c r="TJR38" s="455"/>
      <c r="TJS38" s="453"/>
      <c r="TJT38" s="456"/>
      <c r="TJU38" s="453"/>
      <c r="TJV38" s="456"/>
      <c r="TJW38" s="454"/>
      <c r="TJX38" s="451"/>
      <c r="TJY38" s="454"/>
      <c r="TJZ38" s="450"/>
      <c r="TKA38" s="456"/>
      <c r="TKB38" s="456"/>
      <c r="TKC38" s="456"/>
      <c r="TKD38" s="456"/>
      <c r="TKE38" s="271"/>
      <c r="TKF38" s="451"/>
      <c r="TKG38" s="454"/>
      <c r="TKH38" s="451"/>
      <c r="TKI38" s="457"/>
      <c r="TKJ38" s="271"/>
      <c r="TKK38" s="451"/>
      <c r="TKL38" s="454"/>
      <c r="TKM38" s="451"/>
      <c r="TKN38" s="457"/>
      <c r="TKO38" s="451"/>
      <c r="TKP38" s="457"/>
      <c r="TKQ38" s="457"/>
      <c r="TKR38" s="457"/>
      <c r="TKS38" s="271"/>
      <c r="TKT38" s="271"/>
      <c r="TKU38" s="451"/>
      <c r="TKV38" s="454"/>
      <c r="TKW38" s="451"/>
      <c r="TKX38" s="454"/>
      <c r="TKY38" s="458"/>
      <c r="TKZ38" s="459"/>
      <c r="TLA38" s="460"/>
      <c r="TLB38" s="461"/>
      <c r="TLC38" s="462"/>
      <c r="TLD38" s="458"/>
      <c r="TLE38" s="451"/>
      <c r="TLF38" s="463"/>
      <c r="TLG38" s="451"/>
      <c r="TLH38" s="451"/>
      <c r="TLI38" s="453"/>
      <c r="TLK38" s="449"/>
      <c r="TLL38" s="449"/>
      <c r="TLM38" s="449"/>
      <c r="TLN38" s="450"/>
      <c r="TLO38" s="451"/>
      <c r="TLP38" s="451"/>
      <c r="TLQ38" s="451"/>
      <c r="TLR38" s="449"/>
      <c r="TLS38" s="452"/>
      <c r="TLT38" s="453"/>
      <c r="TLU38" s="454"/>
      <c r="TLV38" s="449"/>
      <c r="TLW38" s="453"/>
      <c r="TLX38" s="453"/>
      <c r="TLY38" s="450"/>
      <c r="TLZ38" s="454"/>
      <c r="TMA38" s="455"/>
      <c r="TMB38" s="453"/>
      <c r="TMC38" s="456"/>
      <c r="TMD38" s="453"/>
      <c r="TME38" s="456"/>
      <c r="TMF38" s="454"/>
      <c r="TMG38" s="451"/>
      <c r="TMH38" s="454"/>
      <c r="TMI38" s="450"/>
      <c r="TMJ38" s="456"/>
      <c r="TMK38" s="456"/>
      <c r="TML38" s="456"/>
      <c r="TMM38" s="456"/>
      <c r="TMN38" s="271"/>
      <c r="TMO38" s="451"/>
      <c r="TMP38" s="454"/>
      <c r="TMQ38" s="451"/>
      <c r="TMR38" s="457"/>
      <c r="TMS38" s="271"/>
      <c r="TMT38" s="451"/>
      <c r="TMU38" s="454"/>
      <c r="TMV38" s="451"/>
      <c r="TMW38" s="457"/>
      <c r="TMX38" s="451"/>
      <c r="TMY38" s="457"/>
      <c r="TMZ38" s="457"/>
      <c r="TNA38" s="457"/>
      <c r="TNB38" s="271"/>
      <c r="TNC38" s="271"/>
      <c r="TND38" s="451"/>
      <c r="TNE38" s="454"/>
      <c r="TNF38" s="451"/>
      <c r="TNG38" s="454"/>
      <c r="TNH38" s="458"/>
      <c r="TNI38" s="459"/>
      <c r="TNJ38" s="460"/>
      <c r="TNK38" s="461"/>
      <c r="TNL38" s="462"/>
      <c r="TNM38" s="458"/>
      <c r="TNN38" s="451"/>
      <c r="TNO38" s="463"/>
      <c r="TNP38" s="451"/>
      <c r="TNQ38" s="451"/>
      <c r="TNR38" s="453"/>
      <c r="TNT38" s="449"/>
      <c r="TNU38" s="449"/>
      <c r="TNV38" s="449"/>
      <c r="TNW38" s="450"/>
      <c r="TNX38" s="451"/>
      <c r="TNY38" s="451"/>
      <c r="TNZ38" s="451"/>
      <c r="TOA38" s="449"/>
      <c r="TOB38" s="452"/>
      <c r="TOC38" s="453"/>
      <c r="TOD38" s="454"/>
      <c r="TOE38" s="449"/>
      <c r="TOF38" s="453"/>
      <c r="TOG38" s="453"/>
      <c r="TOH38" s="450"/>
      <c r="TOI38" s="454"/>
      <c r="TOJ38" s="455"/>
      <c r="TOK38" s="453"/>
      <c r="TOL38" s="456"/>
      <c r="TOM38" s="453"/>
      <c r="TON38" s="456"/>
      <c r="TOO38" s="454"/>
      <c r="TOP38" s="451"/>
      <c r="TOQ38" s="454"/>
      <c r="TOR38" s="450"/>
      <c r="TOS38" s="456"/>
      <c r="TOT38" s="456"/>
      <c r="TOU38" s="456"/>
      <c r="TOV38" s="456"/>
      <c r="TOW38" s="271"/>
      <c r="TOX38" s="451"/>
      <c r="TOY38" s="454"/>
      <c r="TOZ38" s="451"/>
      <c r="TPA38" s="457"/>
      <c r="TPB38" s="271"/>
      <c r="TPC38" s="451"/>
      <c r="TPD38" s="454"/>
      <c r="TPE38" s="451"/>
      <c r="TPF38" s="457"/>
      <c r="TPG38" s="451"/>
      <c r="TPH38" s="457"/>
      <c r="TPI38" s="457"/>
      <c r="TPJ38" s="457"/>
      <c r="TPK38" s="271"/>
      <c r="TPL38" s="271"/>
      <c r="TPM38" s="451"/>
      <c r="TPN38" s="454"/>
      <c r="TPO38" s="451"/>
      <c r="TPP38" s="454"/>
      <c r="TPQ38" s="458"/>
      <c r="TPR38" s="459"/>
      <c r="TPS38" s="460"/>
      <c r="TPT38" s="461"/>
      <c r="TPU38" s="462"/>
      <c r="TPV38" s="458"/>
      <c r="TPW38" s="451"/>
      <c r="TPX38" s="463"/>
      <c r="TPY38" s="451"/>
      <c r="TPZ38" s="451"/>
      <c r="TQA38" s="453"/>
      <c r="TQC38" s="449"/>
      <c r="TQD38" s="449"/>
      <c r="TQE38" s="449"/>
      <c r="TQF38" s="450"/>
      <c r="TQG38" s="451"/>
      <c r="TQH38" s="451"/>
      <c r="TQI38" s="451"/>
      <c r="TQJ38" s="449"/>
      <c r="TQK38" s="452"/>
      <c r="TQL38" s="453"/>
      <c r="TQM38" s="454"/>
      <c r="TQN38" s="449"/>
      <c r="TQO38" s="453"/>
      <c r="TQP38" s="453"/>
      <c r="TQQ38" s="450"/>
      <c r="TQR38" s="454"/>
      <c r="TQS38" s="455"/>
      <c r="TQT38" s="453"/>
      <c r="TQU38" s="456"/>
      <c r="TQV38" s="453"/>
      <c r="TQW38" s="456"/>
      <c r="TQX38" s="454"/>
      <c r="TQY38" s="451"/>
      <c r="TQZ38" s="454"/>
      <c r="TRA38" s="450"/>
      <c r="TRB38" s="456"/>
      <c r="TRC38" s="456"/>
      <c r="TRD38" s="456"/>
      <c r="TRE38" s="456"/>
      <c r="TRF38" s="271"/>
      <c r="TRG38" s="451"/>
      <c r="TRH38" s="454"/>
      <c r="TRI38" s="451"/>
      <c r="TRJ38" s="457"/>
      <c r="TRK38" s="271"/>
      <c r="TRL38" s="451"/>
      <c r="TRM38" s="454"/>
      <c r="TRN38" s="451"/>
      <c r="TRO38" s="457"/>
      <c r="TRP38" s="451"/>
      <c r="TRQ38" s="457"/>
      <c r="TRR38" s="457"/>
      <c r="TRS38" s="457"/>
      <c r="TRT38" s="271"/>
      <c r="TRU38" s="271"/>
      <c r="TRV38" s="451"/>
      <c r="TRW38" s="454"/>
      <c r="TRX38" s="451"/>
      <c r="TRY38" s="454"/>
      <c r="TRZ38" s="458"/>
      <c r="TSA38" s="459"/>
      <c r="TSB38" s="460"/>
      <c r="TSC38" s="461"/>
      <c r="TSD38" s="462"/>
      <c r="TSE38" s="458"/>
      <c r="TSF38" s="451"/>
      <c r="TSG38" s="463"/>
      <c r="TSH38" s="451"/>
      <c r="TSI38" s="451"/>
      <c r="TSJ38" s="453"/>
      <c r="TSL38" s="449"/>
      <c r="TSM38" s="449"/>
      <c r="TSN38" s="449"/>
      <c r="TSO38" s="450"/>
      <c r="TSP38" s="451"/>
      <c r="TSQ38" s="451"/>
      <c r="TSR38" s="451"/>
      <c r="TSS38" s="449"/>
      <c r="TST38" s="452"/>
      <c r="TSU38" s="453"/>
      <c r="TSV38" s="454"/>
      <c r="TSW38" s="449"/>
      <c r="TSX38" s="453"/>
      <c r="TSY38" s="453"/>
      <c r="TSZ38" s="450"/>
      <c r="TTA38" s="454"/>
      <c r="TTB38" s="455"/>
      <c r="TTC38" s="453"/>
      <c r="TTD38" s="456"/>
      <c r="TTE38" s="453"/>
      <c r="TTF38" s="456"/>
      <c r="TTG38" s="454"/>
      <c r="TTH38" s="451"/>
      <c r="TTI38" s="454"/>
      <c r="TTJ38" s="450"/>
      <c r="TTK38" s="456"/>
      <c r="TTL38" s="456"/>
      <c r="TTM38" s="456"/>
      <c r="TTN38" s="456"/>
      <c r="TTO38" s="271"/>
      <c r="TTP38" s="451"/>
      <c r="TTQ38" s="454"/>
      <c r="TTR38" s="451"/>
      <c r="TTS38" s="457"/>
      <c r="TTT38" s="271"/>
      <c r="TTU38" s="451"/>
      <c r="TTV38" s="454"/>
      <c r="TTW38" s="451"/>
      <c r="TTX38" s="457"/>
      <c r="TTY38" s="451"/>
      <c r="TTZ38" s="457"/>
      <c r="TUA38" s="457"/>
      <c r="TUB38" s="457"/>
      <c r="TUC38" s="271"/>
      <c r="TUD38" s="271"/>
      <c r="TUE38" s="451"/>
      <c r="TUF38" s="454"/>
      <c r="TUG38" s="451"/>
      <c r="TUH38" s="454"/>
      <c r="TUI38" s="458"/>
      <c r="TUJ38" s="459"/>
      <c r="TUK38" s="460"/>
      <c r="TUL38" s="461"/>
      <c r="TUM38" s="462"/>
      <c r="TUN38" s="458"/>
      <c r="TUO38" s="451"/>
      <c r="TUP38" s="463"/>
      <c r="TUQ38" s="451"/>
      <c r="TUR38" s="451"/>
      <c r="TUS38" s="453"/>
      <c r="TUU38" s="449"/>
      <c r="TUV38" s="449"/>
      <c r="TUW38" s="449"/>
      <c r="TUX38" s="450"/>
      <c r="TUY38" s="451"/>
      <c r="TUZ38" s="451"/>
      <c r="TVA38" s="451"/>
      <c r="TVB38" s="449"/>
      <c r="TVC38" s="452"/>
      <c r="TVD38" s="453"/>
      <c r="TVE38" s="454"/>
      <c r="TVF38" s="449"/>
      <c r="TVG38" s="453"/>
      <c r="TVH38" s="453"/>
      <c r="TVI38" s="450"/>
      <c r="TVJ38" s="454"/>
      <c r="TVK38" s="455"/>
      <c r="TVL38" s="453"/>
      <c r="TVM38" s="456"/>
      <c r="TVN38" s="453"/>
      <c r="TVO38" s="456"/>
      <c r="TVP38" s="454"/>
      <c r="TVQ38" s="451"/>
      <c r="TVR38" s="454"/>
      <c r="TVS38" s="450"/>
      <c r="TVT38" s="456"/>
      <c r="TVU38" s="456"/>
      <c r="TVV38" s="456"/>
      <c r="TVW38" s="456"/>
      <c r="TVX38" s="271"/>
      <c r="TVY38" s="451"/>
      <c r="TVZ38" s="454"/>
      <c r="TWA38" s="451"/>
      <c r="TWB38" s="457"/>
      <c r="TWC38" s="271"/>
      <c r="TWD38" s="451"/>
      <c r="TWE38" s="454"/>
      <c r="TWF38" s="451"/>
      <c r="TWG38" s="457"/>
      <c r="TWH38" s="451"/>
      <c r="TWI38" s="457"/>
      <c r="TWJ38" s="457"/>
      <c r="TWK38" s="457"/>
      <c r="TWL38" s="271"/>
      <c r="TWM38" s="271"/>
      <c r="TWN38" s="451"/>
      <c r="TWO38" s="454"/>
      <c r="TWP38" s="451"/>
      <c r="TWQ38" s="454"/>
      <c r="TWR38" s="458"/>
      <c r="TWS38" s="459"/>
      <c r="TWT38" s="460"/>
      <c r="TWU38" s="461"/>
      <c r="TWV38" s="462"/>
      <c r="TWW38" s="458"/>
      <c r="TWX38" s="451"/>
      <c r="TWY38" s="463"/>
      <c r="TWZ38" s="451"/>
      <c r="TXA38" s="451"/>
      <c r="TXB38" s="453"/>
      <c r="TXD38" s="449"/>
      <c r="TXE38" s="449"/>
      <c r="TXF38" s="449"/>
      <c r="TXG38" s="450"/>
      <c r="TXH38" s="451"/>
      <c r="TXI38" s="451"/>
      <c r="TXJ38" s="451"/>
      <c r="TXK38" s="449"/>
      <c r="TXL38" s="452"/>
      <c r="TXM38" s="453"/>
      <c r="TXN38" s="454"/>
      <c r="TXO38" s="449"/>
      <c r="TXP38" s="453"/>
      <c r="TXQ38" s="453"/>
      <c r="TXR38" s="450"/>
      <c r="TXS38" s="454"/>
      <c r="TXT38" s="455"/>
      <c r="TXU38" s="453"/>
      <c r="TXV38" s="456"/>
      <c r="TXW38" s="453"/>
      <c r="TXX38" s="456"/>
      <c r="TXY38" s="454"/>
      <c r="TXZ38" s="451"/>
      <c r="TYA38" s="454"/>
      <c r="TYB38" s="450"/>
      <c r="TYC38" s="456"/>
      <c r="TYD38" s="456"/>
      <c r="TYE38" s="456"/>
      <c r="TYF38" s="456"/>
      <c r="TYG38" s="271"/>
      <c r="TYH38" s="451"/>
      <c r="TYI38" s="454"/>
      <c r="TYJ38" s="451"/>
      <c r="TYK38" s="457"/>
      <c r="TYL38" s="271"/>
      <c r="TYM38" s="451"/>
      <c r="TYN38" s="454"/>
      <c r="TYO38" s="451"/>
      <c r="TYP38" s="457"/>
      <c r="TYQ38" s="451"/>
      <c r="TYR38" s="457"/>
      <c r="TYS38" s="457"/>
      <c r="TYT38" s="457"/>
      <c r="TYU38" s="271"/>
      <c r="TYV38" s="271"/>
      <c r="TYW38" s="451"/>
      <c r="TYX38" s="454"/>
      <c r="TYY38" s="451"/>
      <c r="TYZ38" s="454"/>
      <c r="TZA38" s="458"/>
      <c r="TZB38" s="459"/>
      <c r="TZC38" s="460"/>
      <c r="TZD38" s="461"/>
      <c r="TZE38" s="462"/>
      <c r="TZF38" s="458"/>
      <c r="TZG38" s="451"/>
      <c r="TZH38" s="463"/>
      <c r="TZI38" s="451"/>
      <c r="TZJ38" s="451"/>
      <c r="TZK38" s="453"/>
      <c r="TZM38" s="449"/>
      <c r="TZN38" s="449"/>
      <c r="TZO38" s="449"/>
      <c r="TZP38" s="450"/>
      <c r="TZQ38" s="451"/>
      <c r="TZR38" s="451"/>
      <c r="TZS38" s="451"/>
      <c r="TZT38" s="449"/>
      <c r="TZU38" s="452"/>
      <c r="TZV38" s="453"/>
      <c r="TZW38" s="454"/>
      <c r="TZX38" s="449"/>
      <c r="TZY38" s="453"/>
      <c r="TZZ38" s="453"/>
      <c r="UAA38" s="450"/>
      <c r="UAB38" s="454"/>
      <c r="UAC38" s="455"/>
      <c r="UAD38" s="453"/>
      <c r="UAE38" s="456"/>
      <c r="UAF38" s="453"/>
      <c r="UAG38" s="456"/>
      <c r="UAH38" s="454"/>
      <c r="UAI38" s="451"/>
      <c r="UAJ38" s="454"/>
      <c r="UAK38" s="450"/>
      <c r="UAL38" s="456"/>
      <c r="UAM38" s="456"/>
      <c r="UAN38" s="456"/>
      <c r="UAO38" s="456"/>
      <c r="UAP38" s="271"/>
      <c r="UAQ38" s="451"/>
      <c r="UAR38" s="454"/>
      <c r="UAS38" s="451"/>
      <c r="UAT38" s="457"/>
      <c r="UAU38" s="271"/>
      <c r="UAV38" s="451"/>
      <c r="UAW38" s="454"/>
      <c r="UAX38" s="451"/>
      <c r="UAY38" s="457"/>
      <c r="UAZ38" s="451"/>
      <c r="UBA38" s="457"/>
      <c r="UBB38" s="457"/>
      <c r="UBC38" s="457"/>
      <c r="UBD38" s="271"/>
      <c r="UBE38" s="271"/>
      <c r="UBF38" s="451"/>
      <c r="UBG38" s="454"/>
      <c r="UBH38" s="451"/>
      <c r="UBI38" s="454"/>
      <c r="UBJ38" s="458"/>
      <c r="UBK38" s="459"/>
      <c r="UBL38" s="460"/>
      <c r="UBM38" s="461"/>
      <c r="UBN38" s="462"/>
      <c r="UBO38" s="458"/>
      <c r="UBP38" s="451"/>
      <c r="UBQ38" s="463"/>
      <c r="UBR38" s="451"/>
      <c r="UBS38" s="451"/>
      <c r="UBT38" s="453"/>
      <c r="UBV38" s="449"/>
      <c r="UBW38" s="449"/>
      <c r="UBX38" s="449"/>
      <c r="UBY38" s="450"/>
      <c r="UBZ38" s="451"/>
      <c r="UCA38" s="451"/>
      <c r="UCB38" s="451"/>
      <c r="UCC38" s="449"/>
      <c r="UCD38" s="452"/>
      <c r="UCE38" s="453"/>
      <c r="UCF38" s="454"/>
      <c r="UCG38" s="449"/>
      <c r="UCH38" s="453"/>
      <c r="UCI38" s="453"/>
      <c r="UCJ38" s="450"/>
      <c r="UCK38" s="454"/>
      <c r="UCL38" s="455"/>
      <c r="UCM38" s="453"/>
      <c r="UCN38" s="456"/>
      <c r="UCO38" s="453"/>
      <c r="UCP38" s="456"/>
      <c r="UCQ38" s="454"/>
      <c r="UCR38" s="451"/>
      <c r="UCS38" s="454"/>
      <c r="UCT38" s="450"/>
      <c r="UCU38" s="456"/>
      <c r="UCV38" s="456"/>
      <c r="UCW38" s="456"/>
      <c r="UCX38" s="456"/>
      <c r="UCY38" s="271"/>
      <c r="UCZ38" s="451"/>
      <c r="UDA38" s="454"/>
      <c r="UDB38" s="451"/>
      <c r="UDC38" s="457"/>
      <c r="UDD38" s="271"/>
      <c r="UDE38" s="451"/>
      <c r="UDF38" s="454"/>
      <c r="UDG38" s="451"/>
      <c r="UDH38" s="457"/>
      <c r="UDI38" s="451"/>
      <c r="UDJ38" s="457"/>
      <c r="UDK38" s="457"/>
      <c r="UDL38" s="457"/>
      <c r="UDM38" s="271"/>
      <c r="UDN38" s="271"/>
      <c r="UDO38" s="451"/>
      <c r="UDP38" s="454"/>
      <c r="UDQ38" s="451"/>
      <c r="UDR38" s="454"/>
      <c r="UDS38" s="458"/>
      <c r="UDT38" s="459"/>
      <c r="UDU38" s="460"/>
      <c r="UDV38" s="461"/>
      <c r="UDW38" s="462"/>
      <c r="UDX38" s="458"/>
      <c r="UDY38" s="451"/>
      <c r="UDZ38" s="463"/>
      <c r="UEA38" s="451"/>
      <c r="UEB38" s="451"/>
      <c r="UEC38" s="453"/>
      <c r="UEE38" s="449"/>
      <c r="UEF38" s="449"/>
      <c r="UEG38" s="449"/>
      <c r="UEH38" s="450"/>
      <c r="UEI38" s="451"/>
      <c r="UEJ38" s="451"/>
      <c r="UEK38" s="451"/>
      <c r="UEL38" s="449"/>
      <c r="UEM38" s="452"/>
      <c r="UEN38" s="453"/>
      <c r="UEO38" s="454"/>
      <c r="UEP38" s="449"/>
      <c r="UEQ38" s="453"/>
      <c r="UER38" s="453"/>
      <c r="UES38" s="450"/>
      <c r="UET38" s="454"/>
      <c r="UEU38" s="455"/>
      <c r="UEV38" s="453"/>
      <c r="UEW38" s="456"/>
      <c r="UEX38" s="453"/>
      <c r="UEY38" s="456"/>
      <c r="UEZ38" s="454"/>
      <c r="UFA38" s="451"/>
      <c r="UFB38" s="454"/>
      <c r="UFC38" s="450"/>
      <c r="UFD38" s="456"/>
      <c r="UFE38" s="456"/>
      <c r="UFF38" s="456"/>
      <c r="UFG38" s="456"/>
      <c r="UFH38" s="271"/>
      <c r="UFI38" s="451"/>
      <c r="UFJ38" s="454"/>
      <c r="UFK38" s="451"/>
      <c r="UFL38" s="457"/>
      <c r="UFM38" s="271"/>
      <c r="UFN38" s="451"/>
      <c r="UFO38" s="454"/>
      <c r="UFP38" s="451"/>
      <c r="UFQ38" s="457"/>
      <c r="UFR38" s="451"/>
      <c r="UFS38" s="457"/>
      <c r="UFT38" s="457"/>
      <c r="UFU38" s="457"/>
      <c r="UFV38" s="271"/>
      <c r="UFW38" s="271"/>
      <c r="UFX38" s="451"/>
      <c r="UFY38" s="454"/>
      <c r="UFZ38" s="451"/>
      <c r="UGA38" s="454"/>
      <c r="UGB38" s="458"/>
      <c r="UGC38" s="459"/>
      <c r="UGD38" s="460"/>
      <c r="UGE38" s="461"/>
      <c r="UGF38" s="462"/>
      <c r="UGG38" s="458"/>
      <c r="UGH38" s="451"/>
      <c r="UGI38" s="463"/>
      <c r="UGJ38" s="451"/>
      <c r="UGK38" s="451"/>
      <c r="UGL38" s="453"/>
      <c r="UGN38" s="449"/>
      <c r="UGO38" s="449"/>
      <c r="UGP38" s="449"/>
      <c r="UGQ38" s="450"/>
      <c r="UGR38" s="451"/>
      <c r="UGS38" s="451"/>
      <c r="UGT38" s="451"/>
      <c r="UGU38" s="449"/>
      <c r="UGV38" s="452"/>
      <c r="UGW38" s="453"/>
      <c r="UGX38" s="454"/>
      <c r="UGY38" s="449"/>
      <c r="UGZ38" s="453"/>
      <c r="UHA38" s="453"/>
      <c r="UHB38" s="450"/>
      <c r="UHC38" s="454"/>
      <c r="UHD38" s="455"/>
      <c r="UHE38" s="453"/>
      <c r="UHF38" s="456"/>
      <c r="UHG38" s="453"/>
      <c r="UHH38" s="456"/>
      <c r="UHI38" s="454"/>
      <c r="UHJ38" s="451"/>
      <c r="UHK38" s="454"/>
      <c r="UHL38" s="450"/>
      <c r="UHM38" s="456"/>
      <c r="UHN38" s="456"/>
      <c r="UHO38" s="456"/>
      <c r="UHP38" s="456"/>
      <c r="UHQ38" s="271"/>
      <c r="UHR38" s="451"/>
      <c r="UHS38" s="454"/>
      <c r="UHT38" s="451"/>
      <c r="UHU38" s="457"/>
      <c r="UHV38" s="271"/>
      <c r="UHW38" s="451"/>
      <c r="UHX38" s="454"/>
      <c r="UHY38" s="451"/>
      <c r="UHZ38" s="457"/>
      <c r="UIA38" s="451"/>
      <c r="UIB38" s="457"/>
      <c r="UIC38" s="457"/>
      <c r="UID38" s="457"/>
      <c r="UIE38" s="271"/>
      <c r="UIF38" s="271"/>
      <c r="UIG38" s="451"/>
      <c r="UIH38" s="454"/>
      <c r="UII38" s="451"/>
      <c r="UIJ38" s="454"/>
      <c r="UIK38" s="458"/>
      <c r="UIL38" s="459"/>
      <c r="UIM38" s="460"/>
      <c r="UIN38" s="461"/>
      <c r="UIO38" s="462"/>
      <c r="UIP38" s="458"/>
      <c r="UIQ38" s="451"/>
      <c r="UIR38" s="463"/>
      <c r="UIS38" s="451"/>
      <c r="UIT38" s="451"/>
      <c r="UIU38" s="453"/>
      <c r="UIW38" s="449"/>
      <c r="UIX38" s="449"/>
      <c r="UIY38" s="449"/>
      <c r="UIZ38" s="450"/>
      <c r="UJA38" s="451"/>
      <c r="UJB38" s="451"/>
      <c r="UJC38" s="451"/>
      <c r="UJD38" s="449"/>
      <c r="UJE38" s="452"/>
      <c r="UJF38" s="453"/>
      <c r="UJG38" s="454"/>
      <c r="UJH38" s="449"/>
      <c r="UJI38" s="453"/>
      <c r="UJJ38" s="453"/>
      <c r="UJK38" s="450"/>
      <c r="UJL38" s="454"/>
      <c r="UJM38" s="455"/>
      <c r="UJN38" s="453"/>
      <c r="UJO38" s="456"/>
      <c r="UJP38" s="453"/>
      <c r="UJQ38" s="456"/>
      <c r="UJR38" s="454"/>
      <c r="UJS38" s="451"/>
      <c r="UJT38" s="454"/>
      <c r="UJU38" s="450"/>
      <c r="UJV38" s="456"/>
      <c r="UJW38" s="456"/>
      <c r="UJX38" s="456"/>
      <c r="UJY38" s="456"/>
      <c r="UJZ38" s="271"/>
      <c r="UKA38" s="451"/>
      <c r="UKB38" s="454"/>
      <c r="UKC38" s="451"/>
      <c r="UKD38" s="457"/>
      <c r="UKE38" s="271"/>
      <c r="UKF38" s="451"/>
      <c r="UKG38" s="454"/>
      <c r="UKH38" s="451"/>
      <c r="UKI38" s="457"/>
      <c r="UKJ38" s="451"/>
      <c r="UKK38" s="457"/>
      <c r="UKL38" s="457"/>
      <c r="UKM38" s="457"/>
      <c r="UKN38" s="271"/>
      <c r="UKO38" s="271"/>
      <c r="UKP38" s="451"/>
      <c r="UKQ38" s="454"/>
      <c r="UKR38" s="451"/>
      <c r="UKS38" s="454"/>
      <c r="UKT38" s="458"/>
      <c r="UKU38" s="459"/>
      <c r="UKV38" s="460"/>
      <c r="UKW38" s="461"/>
      <c r="UKX38" s="462"/>
      <c r="UKY38" s="458"/>
      <c r="UKZ38" s="451"/>
      <c r="ULA38" s="463"/>
      <c r="ULB38" s="451"/>
      <c r="ULC38" s="451"/>
      <c r="ULD38" s="453"/>
      <c r="ULF38" s="449"/>
      <c r="ULG38" s="449"/>
      <c r="ULH38" s="449"/>
      <c r="ULI38" s="450"/>
      <c r="ULJ38" s="451"/>
      <c r="ULK38" s="451"/>
      <c r="ULL38" s="451"/>
      <c r="ULM38" s="449"/>
      <c r="ULN38" s="452"/>
      <c r="ULO38" s="453"/>
      <c r="ULP38" s="454"/>
      <c r="ULQ38" s="449"/>
      <c r="ULR38" s="453"/>
      <c r="ULS38" s="453"/>
      <c r="ULT38" s="450"/>
      <c r="ULU38" s="454"/>
      <c r="ULV38" s="455"/>
      <c r="ULW38" s="453"/>
      <c r="ULX38" s="456"/>
      <c r="ULY38" s="453"/>
      <c r="ULZ38" s="456"/>
      <c r="UMA38" s="454"/>
      <c r="UMB38" s="451"/>
      <c r="UMC38" s="454"/>
      <c r="UMD38" s="450"/>
      <c r="UME38" s="456"/>
      <c r="UMF38" s="456"/>
      <c r="UMG38" s="456"/>
      <c r="UMH38" s="456"/>
      <c r="UMI38" s="271"/>
      <c r="UMJ38" s="451"/>
      <c r="UMK38" s="454"/>
      <c r="UML38" s="451"/>
      <c r="UMM38" s="457"/>
      <c r="UMN38" s="271"/>
      <c r="UMO38" s="451"/>
      <c r="UMP38" s="454"/>
      <c r="UMQ38" s="451"/>
      <c r="UMR38" s="457"/>
      <c r="UMS38" s="451"/>
      <c r="UMT38" s="457"/>
      <c r="UMU38" s="457"/>
      <c r="UMV38" s="457"/>
      <c r="UMW38" s="271"/>
      <c r="UMX38" s="271"/>
      <c r="UMY38" s="451"/>
      <c r="UMZ38" s="454"/>
      <c r="UNA38" s="451"/>
      <c r="UNB38" s="454"/>
      <c r="UNC38" s="458"/>
      <c r="UND38" s="459"/>
      <c r="UNE38" s="460"/>
      <c r="UNF38" s="461"/>
      <c r="UNG38" s="462"/>
      <c r="UNH38" s="458"/>
      <c r="UNI38" s="451"/>
      <c r="UNJ38" s="463"/>
      <c r="UNK38" s="451"/>
      <c r="UNL38" s="451"/>
      <c r="UNM38" s="453"/>
      <c r="UNO38" s="449"/>
      <c r="UNP38" s="449"/>
      <c r="UNQ38" s="449"/>
      <c r="UNR38" s="450"/>
      <c r="UNS38" s="451"/>
      <c r="UNT38" s="451"/>
      <c r="UNU38" s="451"/>
      <c r="UNV38" s="449"/>
      <c r="UNW38" s="452"/>
      <c r="UNX38" s="453"/>
      <c r="UNY38" s="454"/>
      <c r="UNZ38" s="449"/>
      <c r="UOA38" s="453"/>
      <c r="UOB38" s="453"/>
      <c r="UOC38" s="450"/>
      <c r="UOD38" s="454"/>
      <c r="UOE38" s="455"/>
      <c r="UOF38" s="453"/>
      <c r="UOG38" s="456"/>
      <c r="UOH38" s="453"/>
      <c r="UOI38" s="456"/>
      <c r="UOJ38" s="454"/>
      <c r="UOK38" s="451"/>
      <c r="UOL38" s="454"/>
      <c r="UOM38" s="450"/>
      <c r="UON38" s="456"/>
      <c r="UOO38" s="456"/>
      <c r="UOP38" s="456"/>
      <c r="UOQ38" s="456"/>
      <c r="UOR38" s="271"/>
      <c r="UOS38" s="451"/>
      <c r="UOT38" s="454"/>
      <c r="UOU38" s="451"/>
      <c r="UOV38" s="457"/>
      <c r="UOW38" s="271"/>
      <c r="UOX38" s="451"/>
      <c r="UOY38" s="454"/>
      <c r="UOZ38" s="451"/>
      <c r="UPA38" s="457"/>
      <c r="UPB38" s="451"/>
      <c r="UPC38" s="457"/>
      <c r="UPD38" s="457"/>
      <c r="UPE38" s="457"/>
      <c r="UPF38" s="271"/>
      <c r="UPG38" s="271"/>
      <c r="UPH38" s="451"/>
      <c r="UPI38" s="454"/>
      <c r="UPJ38" s="451"/>
      <c r="UPK38" s="454"/>
      <c r="UPL38" s="458"/>
      <c r="UPM38" s="459"/>
      <c r="UPN38" s="460"/>
      <c r="UPO38" s="461"/>
      <c r="UPP38" s="462"/>
      <c r="UPQ38" s="458"/>
      <c r="UPR38" s="451"/>
      <c r="UPS38" s="463"/>
      <c r="UPT38" s="451"/>
      <c r="UPU38" s="451"/>
      <c r="UPV38" s="453"/>
      <c r="UPX38" s="449"/>
      <c r="UPY38" s="449"/>
      <c r="UPZ38" s="449"/>
      <c r="UQA38" s="450"/>
      <c r="UQB38" s="451"/>
      <c r="UQC38" s="451"/>
      <c r="UQD38" s="451"/>
      <c r="UQE38" s="449"/>
      <c r="UQF38" s="452"/>
      <c r="UQG38" s="453"/>
      <c r="UQH38" s="454"/>
      <c r="UQI38" s="449"/>
      <c r="UQJ38" s="453"/>
      <c r="UQK38" s="453"/>
      <c r="UQL38" s="450"/>
      <c r="UQM38" s="454"/>
      <c r="UQN38" s="455"/>
      <c r="UQO38" s="453"/>
      <c r="UQP38" s="456"/>
      <c r="UQQ38" s="453"/>
      <c r="UQR38" s="456"/>
      <c r="UQS38" s="454"/>
      <c r="UQT38" s="451"/>
      <c r="UQU38" s="454"/>
      <c r="UQV38" s="450"/>
      <c r="UQW38" s="456"/>
      <c r="UQX38" s="456"/>
      <c r="UQY38" s="456"/>
      <c r="UQZ38" s="456"/>
      <c r="URA38" s="271"/>
      <c r="URB38" s="451"/>
      <c r="URC38" s="454"/>
      <c r="URD38" s="451"/>
      <c r="URE38" s="457"/>
      <c r="URF38" s="271"/>
      <c r="URG38" s="451"/>
      <c r="URH38" s="454"/>
      <c r="URI38" s="451"/>
      <c r="URJ38" s="457"/>
      <c r="URK38" s="451"/>
      <c r="URL38" s="457"/>
      <c r="URM38" s="457"/>
      <c r="URN38" s="457"/>
      <c r="URO38" s="271"/>
      <c r="URP38" s="271"/>
      <c r="URQ38" s="451"/>
      <c r="URR38" s="454"/>
      <c r="URS38" s="451"/>
      <c r="URT38" s="454"/>
      <c r="URU38" s="458"/>
      <c r="URV38" s="459"/>
      <c r="URW38" s="460"/>
      <c r="URX38" s="461"/>
      <c r="URY38" s="462"/>
      <c r="URZ38" s="458"/>
      <c r="USA38" s="451"/>
      <c r="USB38" s="463"/>
      <c r="USC38" s="451"/>
      <c r="USD38" s="451"/>
      <c r="USE38" s="453"/>
      <c r="USG38" s="449"/>
      <c r="USH38" s="449"/>
      <c r="USI38" s="449"/>
      <c r="USJ38" s="450"/>
      <c r="USK38" s="451"/>
      <c r="USL38" s="451"/>
      <c r="USM38" s="451"/>
      <c r="USN38" s="449"/>
      <c r="USO38" s="452"/>
      <c r="USP38" s="453"/>
      <c r="USQ38" s="454"/>
      <c r="USR38" s="449"/>
      <c r="USS38" s="453"/>
      <c r="UST38" s="453"/>
      <c r="USU38" s="450"/>
      <c r="USV38" s="454"/>
      <c r="USW38" s="455"/>
      <c r="USX38" s="453"/>
      <c r="USY38" s="456"/>
      <c r="USZ38" s="453"/>
      <c r="UTA38" s="456"/>
      <c r="UTB38" s="454"/>
      <c r="UTC38" s="451"/>
      <c r="UTD38" s="454"/>
      <c r="UTE38" s="450"/>
      <c r="UTF38" s="456"/>
      <c r="UTG38" s="456"/>
      <c r="UTH38" s="456"/>
      <c r="UTI38" s="456"/>
      <c r="UTJ38" s="271"/>
      <c r="UTK38" s="451"/>
      <c r="UTL38" s="454"/>
      <c r="UTM38" s="451"/>
      <c r="UTN38" s="457"/>
      <c r="UTO38" s="271"/>
      <c r="UTP38" s="451"/>
      <c r="UTQ38" s="454"/>
      <c r="UTR38" s="451"/>
      <c r="UTS38" s="457"/>
      <c r="UTT38" s="451"/>
      <c r="UTU38" s="457"/>
      <c r="UTV38" s="457"/>
      <c r="UTW38" s="457"/>
      <c r="UTX38" s="271"/>
      <c r="UTY38" s="271"/>
      <c r="UTZ38" s="451"/>
      <c r="UUA38" s="454"/>
      <c r="UUB38" s="451"/>
      <c r="UUC38" s="454"/>
      <c r="UUD38" s="458"/>
      <c r="UUE38" s="459"/>
      <c r="UUF38" s="460"/>
      <c r="UUG38" s="461"/>
      <c r="UUH38" s="462"/>
      <c r="UUI38" s="458"/>
      <c r="UUJ38" s="451"/>
      <c r="UUK38" s="463"/>
      <c r="UUL38" s="451"/>
      <c r="UUM38" s="451"/>
      <c r="UUN38" s="453"/>
      <c r="UUP38" s="449"/>
      <c r="UUQ38" s="449"/>
      <c r="UUR38" s="449"/>
      <c r="UUS38" s="450"/>
      <c r="UUT38" s="451"/>
      <c r="UUU38" s="451"/>
      <c r="UUV38" s="451"/>
      <c r="UUW38" s="449"/>
      <c r="UUX38" s="452"/>
      <c r="UUY38" s="453"/>
      <c r="UUZ38" s="454"/>
      <c r="UVA38" s="449"/>
      <c r="UVB38" s="453"/>
      <c r="UVC38" s="453"/>
      <c r="UVD38" s="450"/>
      <c r="UVE38" s="454"/>
      <c r="UVF38" s="455"/>
      <c r="UVG38" s="453"/>
      <c r="UVH38" s="456"/>
      <c r="UVI38" s="453"/>
      <c r="UVJ38" s="456"/>
      <c r="UVK38" s="454"/>
      <c r="UVL38" s="451"/>
      <c r="UVM38" s="454"/>
      <c r="UVN38" s="450"/>
      <c r="UVO38" s="456"/>
      <c r="UVP38" s="456"/>
      <c r="UVQ38" s="456"/>
      <c r="UVR38" s="456"/>
      <c r="UVS38" s="271"/>
      <c r="UVT38" s="451"/>
      <c r="UVU38" s="454"/>
      <c r="UVV38" s="451"/>
      <c r="UVW38" s="457"/>
      <c r="UVX38" s="271"/>
      <c r="UVY38" s="451"/>
      <c r="UVZ38" s="454"/>
      <c r="UWA38" s="451"/>
      <c r="UWB38" s="457"/>
      <c r="UWC38" s="451"/>
      <c r="UWD38" s="457"/>
      <c r="UWE38" s="457"/>
      <c r="UWF38" s="457"/>
      <c r="UWG38" s="271"/>
      <c r="UWH38" s="271"/>
      <c r="UWI38" s="451"/>
      <c r="UWJ38" s="454"/>
      <c r="UWK38" s="451"/>
      <c r="UWL38" s="454"/>
      <c r="UWM38" s="458"/>
      <c r="UWN38" s="459"/>
      <c r="UWO38" s="460"/>
      <c r="UWP38" s="461"/>
      <c r="UWQ38" s="462"/>
      <c r="UWR38" s="458"/>
      <c r="UWS38" s="451"/>
      <c r="UWT38" s="463"/>
      <c r="UWU38" s="451"/>
      <c r="UWV38" s="451"/>
      <c r="UWW38" s="453"/>
      <c r="UWY38" s="449"/>
      <c r="UWZ38" s="449"/>
      <c r="UXA38" s="449"/>
      <c r="UXB38" s="450"/>
      <c r="UXC38" s="451"/>
      <c r="UXD38" s="451"/>
      <c r="UXE38" s="451"/>
      <c r="UXF38" s="449"/>
      <c r="UXG38" s="452"/>
      <c r="UXH38" s="453"/>
      <c r="UXI38" s="454"/>
      <c r="UXJ38" s="449"/>
      <c r="UXK38" s="453"/>
      <c r="UXL38" s="453"/>
      <c r="UXM38" s="450"/>
      <c r="UXN38" s="454"/>
      <c r="UXO38" s="455"/>
      <c r="UXP38" s="453"/>
      <c r="UXQ38" s="456"/>
      <c r="UXR38" s="453"/>
      <c r="UXS38" s="456"/>
      <c r="UXT38" s="454"/>
      <c r="UXU38" s="451"/>
      <c r="UXV38" s="454"/>
      <c r="UXW38" s="450"/>
      <c r="UXX38" s="456"/>
      <c r="UXY38" s="456"/>
      <c r="UXZ38" s="456"/>
      <c r="UYA38" s="456"/>
      <c r="UYB38" s="271"/>
      <c r="UYC38" s="451"/>
      <c r="UYD38" s="454"/>
      <c r="UYE38" s="451"/>
      <c r="UYF38" s="457"/>
      <c r="UYG38" s="271"/>
      <c r="UYH38" s="451"/>
      <c r="UYI38" s="454"/>
      <c r="UYJ38" s="451"/>
      <c r="UYK38" s="457"/>
      <c r="UYL38" s="451"/>
      <c r="UYM38" s="457"/>
      <c r="UYN38" s="457"/>
      <c r="UYO38" s="457"/>
      <c r="UYP38" s="271"/>
      <c r="UYQ38" s="271"/>
      <c r="UYR38" s="451"/>
      <c r="UYS38" s="454"/>
      <c r="UYT38" s="451"/>
      <c r="UYU38" s="454"/>
      <c r="UYV38" s="458"/>
      <c r="UYW38" s="459"/>
      <c r="UYX38" s="460"/>
      <c r="UYY38" s="461"/>
      <c r="UYZ38" s="462"/>
      <c r="UZA38" s="458"/>
      <c r="UZB38" s="451"/>
      <c r="UZC38" s="463"/>
      <c r="UZD38" s="451"/>
      <c r="UZE38" s="451"/>
      <c r="UZF38" s="453"/>
      <c r="UZH38" s="449"/>
      <c r="UZI38" s="449"/>
      <c r="UZJ38" s="449"/>
      <c r="UZK38" s="450"/>
      <c r="UZL38" s="451"/>
      <c r="UZM38" s="451"/>
      <c r="UZN38" s="451"/>
      <c r="UZO38" s="449"/>
      <c r="UZP38" s="452"/>
      <c r="UZQ38" s="453"/>
      <c r="UZR38" s="454"/>
      <c r="UZS38" s="449"/>
      <c r="UZT38" s="453"/>
      <c r="UZU38" s="453"/>
      <c r="UZV38" s="450"/>
      <c r="UZW38" s="454"/>
      <c r="UZX38" s="455"/>
      <c r="UZY38" s="453"/>
      <c r="UZZ38" s="456"/>
      <c r="VAA38" s="453"/>
      <c r="VAB38" s="456"/>
      <c r="VAC38" s="454"/>
      <c r="VAD38" s="451"/>
      <c r="VAE38" s="454"/>
      <c r="VAF38" s="450"/>
      <c r="VAG38" s="456"/>
      <c r="VAH38" s="456"/>
      <c r="VAI38" s="456"/>
      <c r="VAJ38" s="456"/>
      <c r="VAK38" s="271"/>
      <c r="VAL38" s="451"/>
      <c r="VAM38" s="454"/>
      <c r="VAN38" s="451"/>
      <c r="VAO38" s="457"/>
      <c r="VAP38" s="271"/>
      <c r="VAQ38" s="451"/>
      <c r="VAR38" s="454"/>
      <c r="VAS38" s="451"/>
      <c r="VAT38" s="457"/>
      <c r="VAU38" s="451"/>
      <c r="VAV38" s="457"/>
      <c r="VAW38" s="457"/>
      <c r="VAX38" s="457"/>
      <c r="VAY38" s="271"/>
      <c r="VAZ38" s="271"/>
      <c r="VBA38" s="451"/>
      <c r="VBB38" s="454"/>
      <c r="VBC38" s="451"/>
      <c r="VBD38" s="454"/>
      <c r="VBE38" s="458"/>
      <c r="VBF38" s="459"/>
      <c r="VBG38" s="460"/>
      <c r="VBH38" s="461"/>
      <c r="VBI38" s="462"/>
      <c r="VBJ38" s="458"/>
      <c r="VBK38" s="451"/>
      <c r="VBL38" s="463"/>
      <c r="VBM38" s="451"/>
      <c r="VBN38" s="451"/>
      <c r="VBO38" s="453"/>
      <c r="VBQ38" s="449"/>
      <c r="VBR38" s="449"/>
      <c r="VBS38" s="449"/>
      <c r="VBT38" s="450"/>
      <c r="VBU38" s="451"/>
      <c r="VBV38" s="451"/>
      <c r="VBW38" s="451"/>
      <c r="VBX38" s="449"/>
      <c r="VBY38" s="452"/>
      <c r="VBZ38" s="453"/>
      <c r="VCA38" s="454"/>
      <c r="VCB38" s="449"/>
      <c r="VCC38" s="453"/>
      <c r="VCD38" s="453"/>
      <c r="VCE38" s="450"/>
      <c r="VCF38" s="454"/>
      <c r="VCG38" s="455"/>
      <c r="VCH38" s="453"/>
      <c r="VCI38" s="456"/>
      <c r="VCJ38" s="453"/>
      <c r="VCK38" s="456"/>
      <c r="VCL38" s="454"/>
      <c r="VCM38" s="451"/>
      <c r="VCN38" s="454"/>
      <c r="VCO38" s="450"/>
      <c r="VCP38" s="456"/>
      <c r="VCQ38" s="456"/>
      <c r="VCR38" s="456"/>
      <c r="VCS38" s="456"/>
      <c r="VCT38" s="271"/>
      <c r="VCU38" s="451"/>
      <c r="VCV38" s="454"/>
      <c r="VCW38" s="451"/>
      <c r="VCX38" s="457"/>
      <c r="VCY38" s="271"/>
      <c r="VCZ38" s="451"/>
      <c r="VDA38" s="454"/>
      <c r="VDB38" s="451"/>
      <c r="VDC38" s="457"/>
      <c r="VDD38" s="451"/>
      <c r="VDE38" s="457"/>
      <c r="VDF38" s="457"/>
      <c r="VDG38" s="457"/>
      <c r="VDH38" s="271"/>
      <c r="VDI38" s="271"/>
      <c r="VDJ38" s="451"/>
      <c r="VDK38" s="454"/>
      <c r="VDL38" s="451"/>
      <c r="VDM38" s="454"/>
      <c r="VDN38" s="458"/>
      <c r="VDO38" s="459"/>
      <c r="VDP38" s="460"/>
      <c r="VDQ38" s="461"/>
      <c r="VDR38" s="462"/>
      <c r="VDS38" s="458"/>
      <c r="VDT38" s="451"/>
      <c r="VDU38" s="463"/>
      <c r="VDV38" s="451"/>
      <c r="VDW38" s="451"/>
      <c r="VDX38" s="453"/>
      <c r="VDZ38" s="449"/>
      <c r="VEA38" s="449"/>
      <c r="VEB38" s="449"/>
      <c r="VEC38" s="450"/>
      <c r="VED38" s="451"/>
      <c r="VEE38" s="451"/>
      <c r="VEF38" s="451"/>
      <c r="VEG38" s="449"/>
      <c r="VEH38" s="452"/>
      <c r="VEI38" s="453"/>
      <c r="VEJ38" s="454"/>
      <c r="VEK38" s="449"/>
      <c r="VEL38" s="453"/>
      <c r="VEM38" s="453"/>
      <c r="VEN38" s="450"/>
      <c r="VEO38" s="454"/>
      <c r="VEP38" s="455"/>
      <c r="VEQ38" s="453"/>
      <c r="VER38" s="456"/>
      <c r="VES38" s="453"/>
      <c r="VET38" s="456"/>
      <c r="VEU38" s="454"/>
      <c r="VEV38" s="451"/>
      <c r="VEW38" s="454"/>
      <c r="VEX38" s="450"/>
      <c r="VEY38" s="456"/>
      <c r="VEZ38" s="456"/>
      <c r="VFA38" s="456"/>
      <c r="VFB38" s="456"/>
      <c r="VFC38" s="271"/>
      <c r="VFD38" s="451"/>
      <c r="VFE38" s="454"/>
      <c r="VFF38" s="451"/>
      <c r="VFG38" s="457"/>
      <c r="VFH38" s="271"/>
      <c r="VFI38" s="451"/>
      <c r="VFJ38" s="454"/>
      <c r="VFK38" s="451"/>
      <c r="VFL38" s="457"/>
      <c r="VFM38" s="451"/>
      <c r="VFN38" s="457"/>
      <c r="VFO38" s="457"/>
      <c r="VFP38" s="457"/>
      <c r="VFQ38" s="271"/>
      <c r="VFR38" s="271"/>
      <c r="VFS38" s="451"/>
      <c r="VFT38" s="454"/>
      <c r="VFU38" s="451"/>
      <c r="VFV38" s="454"/>
      <c r="VFW38" s="458"/>
      <c r="VFX38" s="459"/>
      <c r="VFY38" s="460"/>
      <c r="VFZ38" s="461"/>
      <c r="VGA38" s="462"/>
      <c r="VGB38" s="458"/>
      <c r="VGC38" s="451"/>
      <c r="VGD38" s="463"/>
      <c r="VGE38" s="451"/>
      <c r="VGF38" s="451"/>
      <c r="VGG38" s="453"/>
      <c r="VGI38" s="449"/>
      <c r="VGJ38" s="449"/>
      <c r="VGK38" s="449"/>
      <c r="VGL38" s="450"/>
      <c r="VGM38" s="451"/>
      <c r="VGN38" s="451"/>
      <c r="VGO38" s="451"/>
      <c r="VGP38" s="449"/>
      <c r="VGQ38" s="452"/>
      <c r="VGR38" s="453"/>
      <c r="VGS38" s="454"/>
      <c r="VGT38" s="449"/>
      <c r="VGU38" s="453"/>
      <c r="VGV38" s="453"/>
      <c r="VGW38" s="450"/>
      <c r="VGX38" s="454"/>
      <c r="VGY38" s="455"/>
      <c r="VGZ38" s="453"/>
      <c r="VHA38" s="456"/>
      <c r="VHB38" s="453"/>
      <c r="VHC38" s="456"/>
      <c r="VHD38" s="454"/>
      <c r="VHE38" s="451"/>
      <c r="VHF38" s="454"/>
      <c r="VHG38" s="450"/>
      <c r="VHH38" s="456"/>
      <c r="VHI38" s="456"/>
      <c r="VHJ38" s="456"/>
      <c r="VHK38" s="456"/>
      <c r="VHL38" s="271"/>
      <c r="VHM38" s="451"/>
      <c r="VHN38" s="454"/>
      <c r="VHO38" s="451"/>
      <c r="VHP38" s="457"/>
      <c r="VHQ38" s="271"/>
      <c r="VHR38" s="451"/>
      <c r="VHS38" s="454"/>
      <c r="VHT38" s="451"/>
      <c r="VHU38" s="457"/>
      <c r="VHV38" s="451"/>
      <c r="VHW38" s="457"/>
      <c r="VHX38" s="457"/>
      <c r="VHY38" s="457"/>
      <c r="VHZ38" s="271"/>
      <c r="VIA38" s="271"/>
      <c r="VIB38" s="451"/>
      <c r="VIC38" s="454"/>
      <c r="VID38" s="451"/>
      <c r="VIE38" s="454"/>
      <c r="VIF38" s="458"/>
      <c r="VIG38" s="459"/>
      <c r="VIH38" s="460"/>
      <c r="VII38" s="461"/>
      <c r="VIJ38" s="462"/>
      <c r="VIK38" s="458"/>
      <c r="VIL38" s="451"/>
      <c r="VIM38" s="463"/>
      <c r="VIN38" s="451"/>
      <c r="VIO38" s="451"/>
      <c r="VIP38" s="453"/>
      <c r="VIR38" s="449"/>
      <c r="VIS38" s="449"/>
      <c r="VIT38" s="449"/>
      <c r="VIU38" s="450"/>
      <c r="VIV38" s="451"/>
      <c r="VIW38" s="451"/>
      <c r="VIX38" s="451"/>
      <c r="VIY38" s="449"/>
      <c r="VIZ38" s="452"/>
      <c r="VJA38" s="453"/>
      <c r="VJB38" s="454"/>
      <c r="VJC38" s="449"/>
      <c r="VJD38" s="453"/>
      <c r="VJE38" s="453"/>
      <c r="VJF38" s="450"/>
      <c r="VJG38" s="454"/>
      <c r="VJH38" s="455"/>
      <c r="VJI38" s="453"/>
      <c r="VJJ38" s="456"/>
      <c r="VJK38" s="453"/>
      <c r="VJL38" s="456"/>
      <c r="VJM38" s="454"/>
      <c r="VJN38" s="451"/>
      <c r="VJO38" s="454"/>
      <c r="VJP38" s="450"/>
      <c r="VJQ38" s="456"/>
      <c r="VJR38" s="456"/>
      <c r="VJS38" s="456"/>
      <c r="VJT38" s="456"/>
      <c r="VJU38" s="271"/>
      <c r="VJV38" s="451"/>
      <c r="VJW38" s="454"/>
      <c r="VJX38" s="451"/>
      <c r="VJY38" s="457"/>
      <c r="VJZ38" s="271"/>
      <c r="VKA38" s="451"/>
      <c r="VKB38" s="454"/>
      <c r="VKC38" s="451"/>
      <c r="VKD38" s="457"/>
      <c r="VKE38" s="451"/>
      <c r="VKF38" s="457"/>
      <c r="VKG38" s="457"/>
      <c r="VKH38" s="457"/>
      <c r="VKI38" s="271"/>
      <c r="VKJ38" s="271"/>
      <c r="VKK38" s="451"/>
      <c r="VKL38" s="454"/>
      <c r="VKM38" s="451"/>
      <c r="VKN38" s="454"/>
      <c r="VKO38" s="458"/>
      <c r="VKP38" s="459"/>
      <c r="VKQ38" s="460"/>
      <c r="VKR38" s="461"/>
      <c r="VKS38" s="462"/>
      <c r="VKT38" s="458"/>
      <c r="VKU38" s="451"/>
      <c r="VKV38" s="463"/>
      <c r="VKW38" s="451"/>
      <c r="VKX38" s="451"/>
      <c r="VKY38" s="453"/>
      <c r="VLA38" s="449"/>
      <c r="VLB38" s="449"/>
      <c r="VLC38" s="449"/>
      <c r="VLD38" s="450"/>
      <c r="VLE38" s="451"/>
      <c r="VLF38" s="451"/>
      <c r="VLG38" s="451"/>
      <c r="VLH38" s="449"/>
      <c r="VLI38" s="452"/>
      <c r="VLJ38" s="453"/>
      <c r="VLK38" s="454"/>
      <c r="VLL38" s="449"/>
      <c r="VLM38" s="453"/>
      <c r="VLN38" s="453"/>
      <c r="VLO38" s="450"/>
      <c r="VLP38" s="454"/>
      <c r="VLQ38" s="455"/>
      <c r="VLR38" s="453"/>
      <c r="VLS38" s="456"/>
      <c r="VLT38" s="453"/>
      <c r="VLU38" s="456"/>
      <c r="VLV38" s="454"/>
      <c r="VLW38" s="451"/>
      <c r="VLX38" s="454"/>
      <c r="VLY38" s="450"/>
      <c r="VLZ38" s="456"/>
      <c r="VMA38" s="456"/>
      <c r="VMB38" s="456"/>
      <c r="VMC38" s="456"/>
      <c r="VMD38" s="271"/>
      <c r="VME38" s="451"/>
      <c r="VMF38" s="454"/>
      <c r="VMG38" s="451"/>
      <c r="VMH38" s="457"/>
      <c r="VMI38" s="271"/>
      <c r="VMJ38" s="451"/>
      <c r="VMK38" s="454"/>
      <c r="VML38" s="451"/>
      <c r="VMM38" s="457"/>
      <c r="VMN38" s="451"/>
      <c r="VMO38" s="457"/>
      <c r="VMP38" s="457"/>
      <c r="VMQ38" s="457"/>
      <c r="VMR38" s="271"/>
      <c r="VMS38" s="271"/>
      <c r="VMT38" s="451"/>
      <c r="VMU38" s="454"/>
      <c r="VMV38" s="451"/>
      <c r="VMW38" s="454"/>
      <c r="VMX38" s="458"/>
      <c r="VMY38" s="459"/>
      <c r="VMZ38" s="460"/>
      <c r="VNA38" s="461"/>
      <c r="VNB38" s="462"/>
      <c r="VNC38" s="458"/>
      <c r="VND38" s="451"/>
      <c r="VNE38" s="463"/>
      <c r="VNF38" s="451"/>
      <c r="VNG38" s="451"/>
      <c r="VNH38" s="453"/>
      <c r="VNJ38" s="449"/>
      <c r="VNK38" s="449"/>
      <c r="VNL38" s="449"/>
      <c r="VNM38" s="450"/>
      <c r="VNN38" s="451"/>
      <c r="VNO38" s="451"/>
      <c r="VNP38" s="451"/>
      <c r="VNQ38" s="449"/>
      <c r="VNR38" s="452"/>
      <c r="VNS38" s="453"/>
      <c r="VNT38" s="454"/>
      <c r="VNU38" s="449"/>
      <c r="VNV38" s="453"/>
      <c r="VNW38" s="453"/>
      <c r="VNX38" s="450"/>
      <c r="VNY38" s="454"/>
      <c r="VNZ38" s="455"/>
      <c r="VOA38" s="453"/>
      <c r="VOB38" s="456"/>
      <c r="VOC38" s="453"/>
      <c r="VOD38" s="456"/>
      <c r="VOE38" s="454"/>
      <c r="VOF38" s="451"/>
      <c r="VOG38" s="454"/>
      <c r="VOH38" s="450"/>
      <c r="VOI38" s="456"/>
      <c r="VOJ38" s="456"/>
      <c r="VOK38" s="456"/>
      <c r="VOL38" s="456"/>
      <c r="VOM38" s="271"/>
      <c r="VON38" s="451"/>
      <c r="VOO38" s="454"/>
      <c r="VOP38" s="451"/>
      <c r="VOQ38" s="457"/>
      <c r="VOR38" s="271"/>
      <c r="VOS38" s="451"/>
      <c r="VOT38" s="454"/>
      <c r="VOU38" s="451"/>
      <c r="VOV38" s="457"/>
      <c r="VOW38" s="451"/>
      <c r="VOX38" s="457"/>
      <c r="VOY38" s="457"/>
      <c r="VOZ38" s="457"/>
      <c r="VPA38" s="271"/>
      <c r="VPB38" s="271"/>
      <c r="VPC38" s="451"/>
      <c r="VPD38" s="454"/>
      <c r="VPE38" s="451"/>
      <c r="VPF38" s="454"/>
      <c r="VPG38" s="458"/>
      <c r="VPH38" s="459"/>
      <c r="VPI38" s="460"/>
      <c r="VPJ38" s="461"/>
      <c r="VPK38" s="462"/>
      <c r="VPL38" s="458"/>
      <c r="VPM38" s="451"/>
      <c r="VPN38" s="463"/>
      <c r="VPO38" s="451"/>
      <c r="VPP38" s="451"/>
      <c r="VPQ38" s="453"/>
      <c r="VPS38" s="449"/>
      <c r="VPT38" s="449"/>
      <c r="VPU38" s="449"/>
      <c r="VPV38" s="450"/>
      <c r="VPW38" s="451"/>
      <c r="VPX38" s="451"/>
      <c r="VPY38" s="451"/>
      <c r="VPZ38" s="449"/>
      <c r="VQA38" s="452"/>
      <c r="VQB38" s="453"/>
      <c r="VQC38" s="454"/>
      <c r="VQD38" s="449"/>
      <c r="VQE38" s="453"/>
      <c r="VQF38" s="453"/>
      <c r="VQG38" s="450"/>
      <c r="VQH38" s="454"/>
      <c r="VQI38" s="455"/>
      <c r="VQJ38" s="453"/>
      <c r="VQK38" s="456"/>
      <c r="VQL38" s="453"/>
      <c r="VQM38" s="456"/>
      <c r="VQN38" s="454"/>
      <c r="VQO38" s="451"/>
      <c r="VQP38" s="454"/>
      <c r="VQQ38" s="450"/>
      <c r="VQR38" s="456"/>
      <c r="VQS38" s="456"/>
      <c r="VQT38" s="456"/>
      <c r="VQU38" s="456"/>
      <c r="VQV38" s="271"/>
      <c r="VQW38" s="451"/>
      <c r="VQX38" s="454"/>
      <c r="VQY38" s="451"/>
      <c r="VQZ38" s="457"/>
      <c r="VRA38" s="271"/>
      <c r="VRB38" s="451"/>
      <c r="VRC38" s="454"/>
      <c r="VRD38" s="451"/>
      <c r="VRE38" s="457"/>
      <c r="VRF38" s="451"/>
      <c r="VRG38" s="457"/>
      <c r="VRH38" s="457"/>
      <c r="VRI38" s="457"/>
      <c r="VRJ38" s="271"/>
      <c r="VRK38" s="271"/>
      <c r="VRL38" s="451"/>
      <c r="VRM38" s="454"/>
      <c r="VRN38" s="451"/>
      <c r="VRO38" s="454"/>
      <c r="VRP38" s="458"/>
      <c r="VRQ38" s="459"/>
      <c r="VRR38" s="460"/>
      <c r="VRS38" s="461"/>
      <c r="VRT38" s="462"/>
      <c r="VRU38" s="458"/>
      <c r="VRV38" s="451"/>
      <c r="VRW38" s="463"/>
      <c r="VRX38" s="451"/>
      <c r="VRY38" s="451"/>
      <c r="VRZ38" s="453"/>
      <c r="VSB38" s="449"/>
      <c r="VSC38" s="449"/>
      <c r="VSD38" s="449"/>
      <c r="VSE38" s="450"/>
      <c r="VSF38" s="451"/>
      <c r="VSG38" s="451"/>
      <c r="VSH38" s="451"/>
      <c r="VSI38" s="449"/>
      <c r="VSJ38" s="452"/>
      <c r="VSK38" s="453"/>
      <c r="VSL38" s="454"/>
      <c r="VSM38" s="449"/>
      <c r="VSN38" s="453"/>
      <c r="VSO38" s="453"/>
      <c r="VSP38" s="450"/>
      <c r="VSQ38" s="454"/>
      <c r="VSR38" s="455"/>
      <c r="VSS38" s="453"/>
      <c r="VST38" s="456"/>
      <c r="VSU38" s="453"/>
      <c r="VSV38" s="456"/>
      <c r="VSW38" s="454"/>
      <c r="VSX38" s="451"/>
      <c r="VSY38" s="454"/>
      <c r="VSZ38" s="450"/>
      <c r="VTA38" s="456"/>
      <c r="VTB38" s="456"/>
      <c r="VTC38" s="456"/>
      <c r="VTD38" s="456"/>
      <c r="VTE38" s="271"/>
      <c r="VTF38" s="451"/>
      <c r="VTG38" s="454"/>
      <c r="VTH38" s="451"/>
      <c r="VTI38" s="457"/>
      <c r="VTJ38" s="271"/>
      <c r="VTK38" s="451"/>
      <c r="VTL38" s="454"/>
      <c r="VTM38" s="451"/>
      <c r="VTN38" s="457"/>
      <c r="VTO38" s="451"/>
      <c r="VTP38" s="457"/>
      <c r="VTQ38" s="457"/>
      <c r="VTR38" s="457"/>
      <c r="VTS38" s="271"/>
      <c r="VTT38" s="271"/>
      <c r="VTU38" s="451"/>
      <c r="VTV38" s="454"/>
      <c r="VTW38" s="451"/>
      <c r="VTX38" s="454"/>
      <c r="VTY38" s="458"/>
      <c r="VTZ38" s="459"/>
      <c r="VUA38" s="460"/>
      <c r="VUB38" s="461"/>
      <c r="VUC38" s="462"/>
      <c r="VUD38" s="458"/>
      <c r="VUE38" s="451"/>
      <c r="VUF38" s="463"/>
      <c r="VUG38" s="451"/>
      <c r="VUH38" s="451"/>
      <c r="VUI38" s="453"/>
      <c r="VUK38" s="449"/>
      <c r="VUL38" s="449"/>
      <c r="VUM38" s="449"/>
      <c r="VUN38" s="450"/>
      <c r="VUO38" s="451"/>
      <c r="VUP38" s="451"/>
      <c r="VUQ38" s="451"/>
      <c r="VUR38" s="449"/>
      <c r="VUS38" s="452"/>
      <c r="VUT38" s="453"/>
      <c r="VUU38" s="454"/>
      <c r="VUV38" s="449"/>
      <c r="VUW38" s="453"/>
      <c r="VUX38" s="453"/>
      <c r="VUY38" s="450"/>
      <c r="VUZ38" s="454"/>
      <c r="VVA38" s="455"/>
      <c r="VVB38" s="453"/>
      <c r="VVC38" s="456"/>
      <c r="VVD38" s="453"/>
      <c r="VVE38" s="456"/>
      <c r="VVF38" s="454"/>
      <c r="VVG38" s="451"/>
      <c r="VVH38" s="454"/>
      <c r="VVI38" s="450"/>
      <c r="VVJ38" s="456"/>
      <c r="VVK38" s="456"/>
      <c r="VVL38" s="456"/>
      <c r="VVM38" s="456"/>
      <c r="VVN38" s="271"/>
      <c r="VVO38" s="451"/>
      <c r="VVP38" s="454"/>
      <c r="VVQ38" s="451"/>
      <c r="VVR38" s="457"/>
      <c r="VVS38" s="271"/>
      <c r="VVT38" s="451"/>
      <c r="VVU38" s="454"/>
      <c r="VVV38" s="451"/>
      <c r="VVW38" s="457"/>
      <c r="VVX38" s="451"/>
      <c r="VVY38" s="457"/>
      <c r="VVZ38" s="457"/>
      <c r="VWA38" s="457"/>
      <c r="VWB38" s="271"/>
      <c r="VWC38" s="271"/>
      <c r="VWD38" s="451"/>
      <c r="VWE38" s="454"/>
      <c r="VWF38" s="451"/>
      <c r="VWG38" s="454"/>
      <c r="VWH38" s="458"/>
      <c r="VWI38" s="459"/>
      <c r="VWJ38" s="460"/>
      <c r="VWK38" s="461"/>
      <c r="VWL38" s="462"/>
      <c r="VWM38" s="458"/>
      <c r="VWN38" s="451"/>
      <c r="VWO38" s="463"/>
      <c r="VWP38" s="451"/>
      <c r="VWQ38" s="451"/>
      <c r="VWR38" s="453"/>
      <c r="VWT38" s="449"/>
      <c r="VWU38" s="449"/>
      <c r="VWV38" s="449"/>
      <c r="VWW38" s="450"/>
      <c r="VWX38" s="451"/>
      <c r="VWY38" s="451"/>
      <c r="VWZ38" s="451"/>
      <c r="VXA38" s="449"/>
      <c r="VXB38" s="452"/>
      <c r="VXC38" s="453"/>
      <c r="VXD38" s="454"/>
      <c r="VXE38" s="449"/>
      <c r="VXF38" s="453"/>
      <c r="VXG38" s="453"/>
      <c r="VXH38" s="450"/>
      <c r="VXI38" s="454"/>
      <c r="VXJ38" s="455"/>
      <c r="VXK38" s="453"/>
      <c r="VXL38" s="456"/>
      <c r="VXM38" s="453"/>
      <c r="VXN38" s="456"/>
      <c r="VXO38" s="454"/>
      <c r="VXP38" s="451"/>
      <c r="VXQ38" s="454"/>
      <c r="VXR38" s="450"/>
      <c r="VXS38" s="456"/>
      <c r="VXT38" s="456"/>
      <c r="VXU38" s="456"/>
      <c r="VXV38" s="456"/>
      <c r="VXW38" s="271"/>
      <c r="VXX38" s="451"/>
      <c r="VXY38" s="454"/>
      <c r="VXZ38" s="451"/>
      <c r="VYA38" s="457"/>
      <c r="VYB38" s="271"/>
      <c r="VYC38" s="451"/>
      <c r="VYD38" s="454"/>
      <c r="VYE38" s="451"/>
      <c r="VYF38" s="457"/>
      <c r="VYG38" s="451"/>
      <c r="VYH38" s="457"/>
      <c r="VYI38" s="457"/>
      <c r="VYJ38" s="457"/>
      <c r="VYK38" s="271"/>
      <c r="VYL38" s="271"/>
      <c r="VYM38" s="451"/>
      <c r="VYN38" s="454"/>
      <c r="VYO38" s="451"/>
      <c r="VYP38" s="454"/>
      <c r="VYQ38" s="458"/>
      <c r="VYR38" s="459"/>
      <c r="VYS38" s="460"/>
      <c r="VYT38" s="461"/>
      <c r="VYU38" s="462"/>
      <c r="VYV38" s="458"/>
      <c r="VYW38" s="451"/>
      <c r="VYX38" s="463"/>
      <c r="VYY38" s="451"/>
      <c r="VYZ38" s="451"/>
      <c r="VZA38" s="453"/>
      <c r="VZC38" s="449"/>
      <c r="VZD38" s="449"/>
      <c r="VZE38" s="449"/>
      <c r="VZF38" s="450"/>
      <c r="VZG38" s="451"/>
      <c r="VZH38" s="451"/>
      <c r="VZI38" s="451"/>
      <c r="VZJ38" s="449"/>
      <c r="VZK38" s="452"/>
      <c r="VZL38" s="453"/>
      <c r="VZM38" s="454"/>
      <c r="VZN38" s="449"/>
      <c r="VZO38" s="453"/>
      <c r="VZP38" s="453"/>
      <c r="VZQ38" s="450"/>
      <c r="VZR38" s="454"/>
      <c r="VZS38" s="455"/>
      <c r="VZT38" s="453"/>
      <c r="VZU38" s="456"/>
      <c r="VZV38" s="453"/>
      <c r="VZW38" s="456"/>
      <c r="VZX38" s="454"/>
      <c r="VZY38" s="451"/>
      <c r="VZZ38" s="454"/>
      <c r="WAA38" s="450"/>
      <c r="WAB38" s="456"/>
      <c r="WAC38" s="456"/>
      <c r="WAD38" s="456"/>
      <c r="WAE38" s="456"/>
      <c r="WAF38" s="271"/>
      <c r="WAG38" s="451"/>
      <c r="WAH38" s="454"/>
      <c r="WAI38" s="451"/>
      <c r="WAJ38" s="457"/>
      <c r="WAK38" s="271"/>
      <c r="WAL38" s="451"/>
      <c r="WAM38" s="454"/>
      <c r="WAN38" s="451"/>
      <c r="WAO38" s="457"/>
      <c r="WAP38" s="451"/>
      <c r="WAQ38" s="457"/>
      <c r="WAR38" s="457"/>
      <c r="WAS38" s="457"/>
      <c r="WAT38" s="271"/>
      <c r="WAU38" s="271"/>
      <c r="WAV38" s="451"/>
      <c r="WAW38" s="454"/>
      <c r="WAX38" s="451"/>
      <c r="WAY38" s="454"/>
      <c r="WAZ38" s="458"/>
      <c r="WBA38" s="459"/>
      <c r="WBB38" s="460"/>
      <c r="WBC38" s="461"/>
      <c r="WBD38" s="462"/>
      <c r="WBE38" s="458"/>
      <c r="WBF38" s="451"/>
      <c r="WBG38" s="463"/>
      <c r="WBH38" s="451"/>
      <c r="WBI38" s="451"/>
      <c r="WBJ38" s="453"/>
      <c r="WBL38" s="449"/>
      <c r="WBM38" s="449"/>
      <c r="WBN38" s="449"/>
      <c r="WBO38" s="450"/>
      <c r="WBP38" s="451"/>
      <c r="WBQ38" s="451"/>
      <c r="WBR38" s="451"/>
      <c r="WBS38" s="449"/>
      <c r="WBT38" s="452"/>
      <c r="WBU38" s="453"/>
      <c r="WBV38" s="454"/>
      <c r="WBW38" s="449"/>
      <c r="WBX38" s="453"/>
      <c r="WBY38" s="453"/>
      <c r="WBZ38" s="450"/>
      <c r="WCA38" s="454"/>
      <c r="WCB38" s="455"/>
      <c r="WCC38" s="453"/>
      <c r="WCD38" s="456"/>
      <c r="WCE38" s="453"/>
      <c r="WCF38" s="456"/>
      <c r="WCG38" s="454"/>
      <c r="WCH38" s="451"/>
      <c r="WCI38" s="454"/>
      <c r="WCJ38" s="450"/>
      <c r="WCK38" s="456"/>
      <c r="WCL38" s="456"/>
      <c r="WCM38" s="456"/>
      <c r="WCN38" s="456"/>
      <c r="WCO38" s="271"/>
      <c r="WCP38" s="451"/>
      <c r="WCQ38" s="454"/>
      <c r="WCR38" s="451"/>
      <c r="WCS38" s="457"/>
      <c r="WCT38" s="271"/>
      <c r="WCU38" s="451"/>
      <c r="WCV38" s="454"/>
      <c r="WCW38" s="451"/>
      <c r="WCX38" s="457"/>
      <c r="WCY38" s="451"/>
      <c r="WCZ38" s="457"/>
      <c r="WDA38" s="457"/>
      <c r="WDB38" s="457"/>
      <c r="WDC38" s="271"/>
      <c r="WDD38" s="271"/>
      <c r="WDE38" s="451"/>
      <c r="WDF38" s="454"/>
      <c r="WDG38" s="451"/>
      <c r="WDH38" s="454"/>
      <c r="WDI38" s="458"/>
      <c r="WDJ38" s="459"/>
      <c r="WDK38" s="460"/>
      <c r="WDL38" s="461"/>
      <c r="WDM38" s="462"/>
      <c r="WDN38" s="458"/>
      <c r="WDO38" s="451"/>
      <c r="WDP38" s="463"/>
      <c r="WDQ38" s="451"/>
      <c r="WDR38" s="451"/>
      <c r="WDS38" s="453"/>
      <c r="WDU38" s="449"/>
      <c r="WDV38" s="449"/>
      <c r="WDW38" s="449"/>
      <c r="WDX38" s="450"/>
      <c r="WDY38" s="451"/>
      <c r="WDZ38" s="451"/>
      <c r="WEA38" s="451"/>
      <c r="WEB38" s="449"/>
      <c r="WEC38" s="452"/>
      <c r="WED38" s="453"/>
      <c r="WEE38" s="454"/>
      <c r="WEF38" s="449"/>
      <c r="WEG38" s="453"/>
      <c r="WEH38" s="453"/>
      <c r="WEI38" s="450"/>
      <c r="WEJ38" s="454"/>
      <c r="WEK38" s="455"/>
      <c r="WEL38" s="453"/>
      <c r="WEM38" s="456"/>
      <c r="WEN38" s="453"/>
      <c r="WEO38" s="456"/>
      <c r="WEP38" s="454"/>
      <c r="WEQ38" s="451"/>
      <c r="WER38" s="454"/>
      <c r="WES38" s="450"/>
      <c r="WET38" s="456"/>
      <c r="WEU38" s="456"/>
      <c r="WEV38" s="456"/>
      <c r="WEW38" s="456"/>
      <c r="WEX38" s="271"/>
      <c r="WEY38" s="451"/>
      <c r="WEZ38" s="454"/>
      <c r="WFA38" s="451"/>
      <c r="WFB38" s="457"/>
      <c r="WFC38" s="271"/>
      <c r="WFD38" s="451"/>
      <c r="WFE38" s="454"/>
      <c r="WFF38" s="451"/>
      <c r="WFG38" s="457"/>
      <c r="WFH38" s="451"/>
      <c r="WFI38" s="457"/>
      <c r="WFJ38" s="457"/>
      <c r="WFK38" s="457"/>
      <c r="WFL38" s="271"/>
      <c r="WFM38" s="271"/>
      <c r="WFN38" s="451"/>
      <c r="WFO38" s="454"/>
      <c r="WFP38" s="451"/>
      <c r="WFQ38" s="454"/>
      <c r="WFR38" s="458"/>
      <c r="WFS38" s="459"/>
      <c r="WFT38" s="460"/>
      <c r="WFU38" s="461"/>
      <c r="WFV38" s="462"/>
      <c r="WFW38" s="458"/>
      <c r="WFX38" s="451"/>
      <c r="WFY38" s="463"/>
      <c r="WFZ38" s="451"/>
      <c r="WGA38" s="451"/>
      <c r="WGB38" s="453"/>
      <c r="WGD38" s="449"/>
      <c r="WGE38" s="449"/>
      <c r="WGF38" s="449"/>
      <c r="WGG38" s="450"/>
      <c r="WGH38" s="451"/>
      <c r="WGI38" s="451"/>
      <c r="WGJ38" s="451"/>
      <c r="WGK38" s="449"/>
      <c r="WGL38" s="452"/>
      <c r="WGM38" s="453"/>
      <c r="WGN38" s="454"/>
      <c r="WGO38" s="449"/>
      <c r="WGP38" s="453"/>
      <c r="WGQ38" s="453"/>
      <c r="WGR38" s="450"/>
      <c r="WGS38" s="454"/>
      <c r="WGT38" s="455"/>
      <c r="WGU38" s="453"/>
      <c r="WGV38" s="456"/>
      <c r="WGW38" s="453"/>
      <c r="WGX38" s="456"/>
      <c r="WGY38" s="454"/>
      <c r="WGZ38" s="451"/>
      <c r="WHA38" s="454"/>
      <c r="WHB38" s="450"/>
      <c r="WHC38" s="456"/>
      <c r="WHD38" s="456"/>
      <c r="WHE38" s="456"/>
      <c r="WHF38" s="456"/>
      <c r="WHG38" s="271"/>
      <c r="WHH38" s="451"/>
      <c r="WHI38" s="454"/>
      <c r="WHJ38" s="451"/>
      <c r="WHK38" s="457"/>
      <c r="WHL38" s="271"/>
      <c r="WHM38" s="451"/>
      <c r="WHN38" s="454"/>
      <c r="WHO38" s="451"/>
      <c r="WHP38" s="457"/>
      <c r="WHQ38" s="451"/>
      <c r="WHR38" s="457"/>
      <c r="WHS38" s="457"/>
      <c r="WHT38" s="457"/>
      <c r="WHU38" s="271"/>
      <c r="WHV38" s="271"/>
      <c r="WHW38" s="451"/>
      <c r="WHX38" s="454"/>
      <c r="WHY38" s="451"/>
      <c r="WHZ38" s="454"/>
      <c r="WIA38" s="458"/>
      <c r="WIB38" s="459"/>
      <c r="WIC38" s="460"/>
      <c r="WID38" s="461"/>
      <c r="WIE38" s="462"/>
      <c r="WIF38" s="458"/>
      <c r="WIG38" s="451"/>
      <c r="WIH38" s="463"/>
      <c r="WII38" s="451"/>
      <c r="WIJ38" s="451"/>
      <c r="WIK38" s="453"/>
      <c r="WIM38" s="449"/>
      <c r="WIN38" s="449"/>
      <c r="WIO38" s="449"/>
      <c r="WIP38" s="450"/>
      <c r="WIQ38" s="451"/>
      <c r="WIR38" s="451"/>
      <c r="WIS38" s="451"/>
      <c r="WIT38" s="449"/>
      <c r="WIU38" s="452"/>
      <c r="WIV38" s="453"/>
      <c r="WIW38" s="454"/>
      <c r="WIX38" s="449"/>
      <c r="WIY38" s="453"/>
      <c r="WIZ38" s="453"/>
      <c r="WJA38" s="450"/>
      <c r="WJB38" s="454"/>
      <c r="WJC38" s="455"/>
      <c r="WJD38" s="453"/>
      <c r="WJE38" s="456"/>
      <c r="WJF38" s="453"/>
      <c r="WJG38" s="456"/>
      <c r="WJH38" s="454"/>
      <c r="WJI38" s="451"/>
      <c r="WJJ38" s="454"/>
      <c r="WJK38" s="450"/>
      <c r="WJL38" s="456"/>
      <c r="WJM38" s="456"/>
      <c r="WJN38" s="456"/>
      <c r="WJO38" s="456"/>
      <c r="WJP38" s="271"/>
      <c r="WJQ38" s="451"/>
      <c r="WJR38" s="454"/>
      <c r="WJS38" s="451"/>
      <c r="WJT38" s="457"/>
      <c r="WJU38" s="271"/>
      <c r="WJV38" s="451"/>
      <c r="WJW38" s="454"/>
      <c r="WJX38" s="451"/>
      <c r="WJY38" s="457"/>
      <c r="WJZ38" s="451"/>
      <c r="WKA38" s="457"/>
      <c r="WKB38" s="457"/>
      <c r="WKC38" s="457"/>
      <c r="WKD38" s="271"/>
      <c r="WKE38" s="271"/>
      <c r="WKF38" s="451"/>
      <c r="WKG38" s="454"/>
      <c r="WKH38" s="451"/>
      <c r="WKI38" s="454"/>
      <c r="WKJ38" s="458"/>
      <c r="WKK38" s="459"/>
      <c r="WKL38" s="460"/>
      <c r="WKM38" s="461"/>
      <c r="WKN38" s="462"/>
      <c r="WKO38" s="458"/>
      <c r="WKP38" s="451"/>
      <c r="WKQ38" s="463"/>
      <c r="WKR38" s="451"/>
      <c r="WKS38" s="451"/>
      <c r="WKT38" s="453"/>
      <c r="WKV38" s="449"/>
      <c r="WKW38" s="449"/>
      <c r="WKX38" s="449"/>
      <c r="WKY38" s="450"/>
      <c r="WKZ38" s="451"/>
      <c r="WLA38" s="451"/>
      <c r="WLB38" s="451"/>
      <c r="WLC38" s="449"/>
      <c r="WLD38" s="452"/>
      <c r="WLE38" s="453"/>
      <c r="WLF38" s="454"/>
      <c r="WLG38" s="449"/>
      <c r="WLH38" s="453"/>
      <c r="WLI38" s="453"/>
      <c r="WLJ38" s="450"/>
      <c r="WLK38" s="454"/>
      <c r="WLL38" s="455"/>
      <c r="WLM38" s="453"/>
      <c r="WLN38" s="456"/>
      <c r="WLO38" s="453"/>
      <c r="WLP38" s="456"/>
      <c r="WLQ38" s="454"/>
      <c r="WLR38" s="451"/>
      <c r="WLS38" s="454"/>
      <c r="WLT38" s="450"/>
      <c r="WLU38" s="456"/>
      <c r="WLV38" s="456"/>
      <c r="WLW38" s="456"/>
      <c r="WLX38" s="456"/>
      <c r="WLY38" s="271"/>
      <c r="WLZ38" s="451"/>
      <c r="WMA38" s="454"/>
      <c r="WMB38" s="451"/>
      <c r="WMC38" s="457"/>
      <c r="WMD38" s="271"/>
      <c r="WME38" s="451"/>
      <c r="WMF38" s="454"/>
      <c r="WMG38" s="451"/>
      <c r="WMH38" s="457"/>
      <c r="WMI38" s="451"/>
      <c r="WMJ38" s="457"/>
      <c r="WMK38" s="457"/>
      <c r="WML38" s="457"/>
      <c r="WMM38" s="271"/>
      <c r="WMN38" s="271"/>
      <c r="WMO38" s="451"/>
      <c r="WMP38" s="454"/>
      <c r="WMQ38" s="451"/>
      <c r="WMR38" s="454"/>
      <c r="WMS38" s="458"/>
      <c r="WMT38" s="459"/>
      <c r="WMU38" s="460"/>
      <c r="WMV38" s="461"/>
      <c r="WMW38" s="462"/>
      <c r="WMX38" s="458"/>
      <c r="WMY38" s="451"/>
      <c r="WMZ38" s="463"/>
      <c r="WNA38" s="451"/>
      <c r="WNB38" s="451"/>
      <c r="WNC38" s="453"/>
      <c r="WNE38" s="449"/>
      <c r="WNF38" s="449"/>
      <c r="WNG38" s="449"/>
      <c r="WNH38" s="450"/>
      <c r="WNI38" s="451"/>
      <c r="WNJ38" s="451"/>
      <c r="WNK38" s="451"/>
      <c r="WNL38" s="449"/>
      <c r="WNM38" s="452"/>
      <c r="WNN38" s="453"/>
      <c r="WNO38" s="454"/>
      <c r="WNP38" s="449"/>
      <c r="WNQ38" s="453"/>
      <c r="WNR38" s="453"/>
      <c r="WNS38" s="450"/>
      <c r="WNT38" s="454"/>
      <c r="WNU38" s="455"/>
      <c r="WNV38" s="453"/>
      <c r="WNW38" s="456"/>
      <c r="WNX38" s="453"/>
      <c r="WNY38" s="456"/>
      <c r="WNZ38" s="454"/>
      <c r="WOA38" s="451"/>
      <c r="WOB38" s="454"/>
      <c r="WOC38" s="450"/>
      <c r="WOD38" s="456"/>
      <c r="WOE38" s="456"/>
      <c r="WOF38" s="456"/>
      <c r="WOG38" s="456"/>
      <c r="WOH38" s="271"/>
      <c r="WOI38" s="451"/>
      <c r="WOJ38" s="454"/>
      <c r="WOK38" s="451"/>
      <c r="WOL38" s="457"/>
      <c r="WOM38" s="271"/>
      <c r="WON38" s="451"/>
      <c r="WOO38" s="454"/>
      <c r="WOP38" s="451"/>
      <c r="WOQ38" s="457"/>
      <c r="WOR38" s="451"/>
      <c r="WOS38" s="457"/>
      <c r="WOT38" s="457"/>
      <c r="WOU38" s="457"/>
      <c r="WOV38" s="271"/>
      <c r="WOW38" s="271"/>
      <c r="WOX38" s="451"/>
      <c r="WOY38" s="454"/>
      <c r="WOZ38" s="451"/>
      <c r="WPA38" s="454"/>
      <c r="WPB38" s="458"/>
      <c r="WPC38" s="459"/>
      <c r="WPD38" s="460"/>
      <c r="WPE38" s="461"/>
      <c r="WPF38" s="462"/>
      <c r="WPG38" s="458"/>
      <c r="WPH38" s="451"/>
      <c r="WPI38" s="463"/>
      <c r="WPJ38" s="451"/>
      <c r="WPK38" s="451"/>
      <c r="WPL38" s="453"/>
      <c r="WPN38" s="449"/>
      <c r="WPO38" s="449"/>
      <c r="WPP38" s="449"/>
      <c r="WPQ38" s="450"/>
      <c r="WPR38" s="451"/>
      <c r="WPS38" s="451"/>
      <c r="WPT38" s="451"/>
      <c r="WPU38" s="449"/>
      <c r="WPV38" s="452"/>
      <c r="WPW38" s="453"/>
      <c r="WPX38" s="454"/>
      <c r="WPY38" s="449"/>
      <c r="WPZ38" s="453"/>
      <c r="WQA38" s="453"/>
      <c r="WQB38" s="450"/>
      <c r="WQC38" s="454"/>
      <c r="WQD38" s="455"/>
      <c r="WQE38" s="453"/>
      <c r="WQF38" s="456"/>
      <c r="WQG38" s="453"/>
      <c r="WQH38" s="456"/>
      <c r="WQI38" s="454"/>
      <c r="WQJ38" s="451"/>
      <c r="WQK38" s="454"/>
      <c r="WQL38" s="450"/>
      <c r="WQM38" s="456"/>
      <c r="WQN38" s="456"/>
      <c r="WQO38" s="456"/>
      <c r="WQP38" s="456"/>
      <c r="WQQ38" s="271"/>
      <c r="WQR38" s="451"/>
      <c r="WQS38" s="454"/>
      <c r="WQT38" s="451"/>
      <c r="WQU38" s="457"/>
      <c r="WQV38" s="271"/>
      <c r="WQW38" s="451"/>
      <c r="WQX38" s="454"/>
      <c r="WQY38" s="451"/>
      <c r="WQZ38" s="457"/>
      <c r="WRA38" s="451"/>
      <c r="WRB38" s="457"/>
      <c r="WRC38" s="457"/>
      <c r="WRD38" s="457"/>
      <c r="WRE38" s="271"/>
      <c r="WRF38" s="271"/>
      <c r="WRG38" s="451"/>
      <c r="WRH38" s="454"/>
      <c r="WRI38" s="451"/>
      <c r="WRJ38" s="454"/>
      <c r="WRK38" s="458"/>
      <c r="WRL38" s="459"/>
      <c r="WRM38" s="460"/>
      <c r="WRN38" s="461"/>
      <c r="WRO38" s="462"/>
      <c r="WRP38" s="458"/>
      <c r="WRQ38" s="451"/>
      <c r="WRR38" s="463"/>
      <c r="WRS38" s="451"/>
      <c r="WRT38" s="451"/>
      <c r="WRU38" s="453"/>
      <c r="WRW38" s="449"/>
      <c r="WRX38" s="449"/>
      <c r="WRY38" s="449"/>
      <c r="WRZ38" s="450"/>
      <c r="WSA38" s="451"/>
      <c r="WSB38" s="451"/>
      <c r="WSC38" s="451"/>
      <c r="WSD38" s="449"/>
      <c r="WSE38" s="452"/>
      <c r="WSF38" s="453"/>
      <c r="WSG38" s="454"/>
      <c r="WSH38" s="449"/>
      <c r="WSI38" s="453"/>
      <c r="WSJ38" s="453"/>
      <c r="WSK38" s="450"/>
      <c r="WSL38" s="454"/>
      <c r="WSM38" s="455"/>
      <c r="WSN38" s="453"/>
      <c r="WSO38" s="456"/>
      <c r="WSP38" s="453"/>
      <c r="WSQ38" s="456"/>
      <c r="WSR38" s="454"/>
      <c r="WSS38" s="451"/>
      <c r="WST38" s="454"/>
      <c r="WSU38" s="450"/>
      <c r="WSV38" s="456"/>
      <c r="WSW38" s="456"/>
      <c r="WSX38" s="456"/>
      <c r="WSY38" s="456"/>
      <c r="WSZ38" s="271"/>
      <c r="WTA38" s="451"/>
      <c r="WTB38" s="454"/>
      <c r="WTC38" s="451"/>
      <c r="WTD38" s="457"/>
      <c r="WTE38" s="271"/>
      <c r="WTF38" s="451"/>
      <c r="WTG38" s="454"/>
      <c r="WTH38" s="451"/>
      <c r="WTI38" s="457"/>
      <c r="WTJ38" s="451"/>
      <c r="WTK38" s="457"/>
      <c r="WTL38" s="457"/>
      <c r="WTM38" s="457"/>
      <c r="WTN38" s="271"/>
      <c r="WTO38" s="271"/>
      <c r="WTP38" s="451"/>
      <c r="WTQ38" s="454"/>
      <c r="WTR38" s="451"/>
      <c r="WTS38" s="454"/>
      <c r="WTT38" s="458"/>
      <c r="WTU38" s="459"/>
      <c r="WTV38" s="460"/>
      <c r="WTW38" s="461"/>
      <c r="WTX38" s="462"/>
      <c r="WTY38" s="458"/>
      <c r="WTZ38" s="451"/>
      <c r="WUA38" s="463"/>
      <c r="WUB38" s="451"/>
      <c r="WUC38" s="451"/>
      <c r="WUD38" s="453"/>
      <c r="WUF38" s="449"/>
      <c r="WUG38" s="449"/>
      <c r="WUH38" s="449"/>
      <c r="WUI38" s="450"/>
      <c r="WUJ38" s="451"/>
      <c r="WUK38" s="451"/>
      <c r="WUL38" s="451"/>
      <c r="WUM38" s="449"/>
      <c r="WUN38" s="452"/>
      <c r="WUO38" s="453"/>
      <c r="WUP38" s="454"/>
      <c r="WUQ38" s="449"/>
      <c r="WUR38" s="453"/>
      <c r="WUS38" s="453"/>
      <c r="WUT38" s="450"/>
      <c r="WUU38" s="454"/>
      <c r="WUV38" s="455"/>
      <c r="WUW38" s="453"/>
      <c r="WUX38" s="456"/>
      <c r="WUY38" s="453"/>
      <c r="WUZ38" s="456"/>
      <c r="WVA38" s="454"/>
      <c r="WVB38" s="451"/>
      <c r="WVC38" s="454"/>
      <c r="WVD38" s="450"/>
      <c r="WVE38" s="456"/>
      <c r="WVF38" s="456"/>
      <c r="WVG38" s="456"/>
      <c r="WVH38" s="456"/>
      <c r="WVI38" s="271"/>
      <c r="WVJ38" s="451"/>
      <c r="WVK38" s="454"/>
      <c r="WVL38" s="451"/>
      <c r="WVM38" s="457"/>
      <c r="WVN38" s="271"/>
      <c r="WVO38" s="451"/>
      <c r="WVP38" s="454"/>
      <c r="WVQ38" s="451"/>
      <c r="WVR38" s="457"/>
      <c r="WVS38" s="451"/>
      <c r="WVT38" s="457"/>
      <c r="WVU38" s="457"/>
      <c r="WVV38" s="457"/>
      <c r="WVW38" s="271"/>
      <c r="WVX38" s="271"/>
      <c r="WVY38" s="451"/>
      <c r="WVZ38" s="454"/>
      <c r="WWA38" s="451"/>
      <c r="WWB38" s="454"/>
      <c r="WWC38" s="458"/>
      <c r="WWD38" s="459"/>
      <c r="WWE38" s="460"/>
      <c r="WWF38" s="461"/>
      <c r="WWG38" s="462"/>
      <c r="WWH38" s="458"/>
      <c r="WWI38" s="451"/>
      <c r="WWJ38" s="463"/>
      <c r="WWK38" s="451"/>
      <c r="WWL38" s="451"/>
      <c r="WWM38" s="453"/>
      <c r="WWO38" s="449"/>
      <c r="WWP38" s="449"/>
      <c r="WWQ38" s="449"/>
      <c r="WWR38" s="450"/>
      <c r="WWS38" s="451"/>
      <c r="WWT38" s="451"/>
      <c r="WWU38" s="451"/>
      <c r="WWV38" s="449"/>
      <c r="WWW38" s="452"/>
      <c r="WWX38" s="453"/>
      <c r="WWY38" s="454"/>
      <c r="WWZ38" s="449"/>
      <c r="WXA38" s="453"/>
      <c r="WXB38" s="453"/>
      <c r="WXC38" s="450"/>
      <c r="WXD38" s="454"/>
      <c r="WXE38" s="455"/>
      <c r="WXF38" s="453"/>
      <c r="WXG38" s="456"/>
      <c r="WXH38" s="453"/>
      <c r="WXI38" s="456"/>
      <c r="WXJ38" s="454"/>
      <c r="WXK38" s="451"/>
      <c r="WXL38" s="454"/>
      <c r="WXM38" s="450"/>
      <c r="WXN38" s="456"/>
      <c r="WXO38" s="456"/>
      <c r="WXP38" s="456"/>
      <c r="WXQ38" s="456"/>
      <c r="WXR38" s="271"/>
      <c r="WXS38" s="451"/>
      <c r="WXT38" s="454"/>
      <c r="WXU38" s="451"/>
      <c r="WXV38" s="457"/>
      <c r="WXW38" s="271"/>
      <c r="WXX38" s="451"/>
      <c r="WXY38" s="454"/>
      <c r="WXZ38" s="451"/>
      <c r="WYA38" s="457"/>
      <c r="WYB38" s="451"/>
      <c r="WYC38" s="457"/>
      <c r="WYD38" s="457"/>
      <c r="WYE38" s="457"/>
      <c r="WYF38" s="271"/>
      <c r="WYG38" s="271"/>
      <c r="WYH38" s="451"/>
      <c r="WYI38" s="454"/>
      <c r="WYJ38" s="451"/>
      <c r="WYK38" s="454"/>
      <c r="WYL38" s="458"/>
      <c r="WYM38" s="459"/>
      <c r="WYN38" s="460"/>
      <c r="WYO38" s="461"/>
      <c r="WYP38" s="462"/>
      <c r="WYQ38" s="458"/>
      <c r="WYR38" s="451"/>
      <c r="WYS38" s="463"/>
      <c r="WYT38" s="451"/>
      <c r="WYU38" s="451"/>
      <c r="WYV38" s="453"/>
      <c r="WYX38" s="449"/>
      <c r="WYY38" s="449"/>
      <c r="WYZ38" s="449"/>
      <c r="WZA38" s="450"/>
      <c r="WZB38" s="451"/>
      <c r="WZC38" s="451"/>
      <c r="WZD38" s="451"/>
      <c r="WZE38" s="449"/>
      <c r="WZF38" s="452"/>
      <c r="WZG38" s="453"/>
      <c r="WZH38" s="454"/>
      <c r="WZI38" s="449"/>
      <c r="WZJ38" s="453"/>
      <c r="WZK38" s="453"/>
      <c r="WZL38" s="450"/>
      <c r="WZM38" s="454"/>
      <c r="WZN38" s="455"/>
      <c r="WZO38" s="453"/>
      <c r="WZP38" s="456"/>
      <c r="WZQ38" s="453"/>
      <c r="WZR38" s="456"/>
      <c r="WZS38" s="454"/>
      <c r="WZT38" s="451"/>
      <c r="WZU38" s="454"/>
      <c r="WZV38" s="450"/>
      <c r="WZW38" s="456"/>
      <c r="WZX38" s="456"/>
      <c r="WZY38" s="456"/>
      <c r="WZZ38" s="456"/>
      <c r="XAA38" s="271"/>
      <c r="XAB38" s="451"/>
      <c r="XAC38" s="454"/>
      <c r="XAD38" s="451"/>
      <c r="XAE38" s="457"/>
      <c r="XAF38" s="271"/>
      <c r="XAG38" s="451"/>
      <c r="XAH38" s="454"/>
      <c r="XAI38" s="451"/>
      <c r="XAJ38" s="457"/>
      <c r="XAK38" s="451"/>
      <c r="XAL38" s="457"/>
      <c r="XAM38" s="457"/>
      <c r="XAN38" s="457"/>
      <c r="XAO38" s="271"/>
      <c r="XAP38" s="271"/>
      <c r="XAQ38" s="451"/>
      <c r="XAR38" s="454"/>
      <c r="XAS38" s="451"/>
      <c r="XAT38" s="454"/>
      <c r="XAU38" s="458"/>
      <c r="XAV38" s="459"/>
      <c r="XAW38" s="460"/>
      <c r="XAX38" s="461"/>
      <c r="XAY38" s="462"/>
      <c r="XAZ38" s="458"/>
      <c r="XBA38" s="451"/>
      <c r="XBB38" s="463"/>
      <c r="XBC38" s="451"/>
      <c r="XBD38" s="451"/>
      <c r="XBE38" s="453"/>
      <c r="XBG38" s="449"/>
      <c r="XBH38" s="449"/>
      <c r="XBI38" s="449"/>
      <c r="XBJ38" s="450"/>
      <c r="XBK38" s="451"/>
      <c r="XBL38" s="451"/>
      <c r="XBM38" s="451"/>
      <c r="XBN38" s="449"/>
      <c r="XBO38" s="452"/>
      <c r="XBP38" s="453"/>
      <c r="XBQ38" s="454"/>
      <c r="XBR38" s="449"/>
      <c r="XBS38" s="453"/>
      <c r="XBT38" s="453"/>
      <c r="XBU38" s="450"/>
      <c r="XBV38" s="454"/>
      <c r="XBW38" s="455"/>
      <c r="XBX38" s="453"/>
      <c r="XBY38" s="456"/>
      <c r="XBZ38" s="453"/>
      <c r="XCA38" s="456"/>
      <c r="XCB38" s="454"/>
      <c r="XCC38" s="451"/>
      <c r="XCD38" s="454"/>
      <c r="XCE38" s="450"/>
      <c r="XCF38" s="456"/>
      <c r="XCG38" s="456"/>
      <c r="XCH38" s="456"/>
      <c r="XCI38" s="456"/>
      <c r="XCJ38" s="271"/>
      <c r="XCK38" s="451"/>
      <c r="XCL38" s="454"/>
      <c r="XCM38" s="451"/>
      <c r="XCN38" s="457"/>
      <c r="XCO38" s="271"/>
      <c r="XCP38" s="451"/>
      <c r="XCQ38" s="454"/>
      <c r="XCR38" s="451"/>
      <c r="XCS38" s="457"/>
      <c r="XCT38" s="451"/>
      <c r="XCU38" s="457"/>
      <c r="XCV38" s="457"/>
      <c r="XCW38" s="457"/>
      <c r="XCX38" s="271"/>
      <c r="XCY38" s="271"/>
      <c r="XCZ38" s="451"/>
      <c r="XDA38" s="454"/>
      <c r="XDB38" s="451"/>
      <c r="XDC38" s="454"/>
      <c r="XDD38" s="458"/>
      <c r="XDE38" s="459"/>
      <c r="XDF38" s="460"/>
      <c r="XDG38" s="461"/>
      <c r="XDH38" s="462"/>
      <c r="XDI38" s="458"/>
      <c r="XDJ38" s="451"/>
      <c r="XDK38" s="463"/>
      <c r="XDL38" s="451"/>
      <c r="XDM38" s="451"/>
      <c r="XDN38" s="453"/>
      <c r="XDP38" s="449"/>
      <c r="XDQ38" s="449"/>
      <c r="XDR38" s="449"/>
      <c r="XDS38" s="450"/>
      <c r="XDT38" s="451"/>
      <c r="XDU38" s="451"/>
      <c r="XDV38" s="451"/>
      <c r="XDW38" s="449"/>
      <c r="XDX38" s="452"/>
      <c r="XDY38" s="453"/>
      <c r="XDZ38" s="454"/>
      <c r="XEA38" s="449"/>
      <c r="XEB38" s="453"/>
      <c r="XEC38" s="453"/>
      <c r="XED38" s="450"/>
      <c r="XEE38" s="454"/>
      <c r="XEF38" s="455"/>
      <c r="XEG38" s="453"/>
      <c r="XEH38" s="456"/>
      <c r="XEI38" s="453"/>
      <c r="XEJ38" s="456"/>
      <c r="XEK38" s="454"/>
      <c r="XEL38" s="451"/>
      <c r="XEM38" s="454"/>
      <c r="XEN38" s="450"/>
      <c r="XEO38" s="456"/>
      <c r="XEP38" s="456"/>
      <c r="XEQ38" s="456"/>
      <c r="XER38" s="456"/>
      <c r="XES38" s="271"/>
      <c r="XET38" s="451"/>
      <c r="XEU38" s="454"/>
      <c r="XEV38" s="451"/>
      <c r="XEW38" s="457"/>
      <c r="XEX38" s="271"/>
    </row>
    <row r="39" spans="2:16378" x14ac:dyDescent="0.25">
      <c r="B39" s="221">
        <v>2025</v>
      </c>
      <c r="C39" s="221">
        <v>891780111</v>
      </c>
      <c r="D39" s="221" t="s">
        <v>78</v>
      </c>
      <c r="E39" s="67" t="s">
        <v>8201</v>
      </c>
      <c r="F39" s="65" t="s">
        <v>8200</v>
      </c>
      <c r="G39" s="65">
        <v>0</v>
      </c>
      <c r="H39" s="65" t="s">
        <v>81</v>
      </c>
      <c r="I39" s="221" t="s">
        <v>82</v>
      </c>
      <c r="J39" s="220" t="s">
        <v>83</v>
      </c>
      <c r="K39" s="66" t="s">
        <v>8186</v>
      </c>
      <c r="L39" s="68">
        <v>19450000</v>
      </c>
      <c r="M39" s="221" t="s">
        <v>85</v>
      </c>
      <c r="N39" s="66" t="s">
        <v>8199</v>
      </c>
      <c r="O39" s="66">
        <v>1083024578</v>
      </c>
      <c r="P39" s="66">
        <v>1433</v>
      </c>
      <c r="Q39" s="70">
        <v>45841</v>
      </c>
      <c r="R39" s="66">
        <v>155600000</v>
      </c>
      <c r="S39" s="70">
        <v>45852</v>
      </c>
      <c r="T39" s="68">
        <v>19450000</v>
      </c>
      <c r="U39" s="65" t="s">
        <v>87</v>
      </c>
      <c r="V39" s="68">
        <v>1082924652</v>
      </c>
      <c r="W39" s="67" t="s">
        <v>8184</v>
      </c>
      <c r="X39" s="70">
        <v>45849</v>
      </c>
      <c r="Y39" s="70">
        <v>45853</v>
      </c>
      <c r="Z39" s="70" t="s">
        <v>89</v>
      </c>
      <c r="AA39" s="70">
        <v>45991</v>
      </c>
      <c r="AB39" s="49">
        <f t="shared" si="0"/>
        <v>138</v>
      </c>
      <c r="AC39" s="65">
        <v>0</v>
      </c>
      <c r="AD39" s="68">
        <v>0</v>
      </c>
      <c r="AE39" s="65">
        <v>0</v>
      </c>
      <c r="AF39" s="78" t="s">
        <v>89</v>
      </c>
      <c r="AG39" s="49">
        <f t="shared" si="1"/>
        <v>0</v>
      </c>
      <c r="AH39" s="65">
        <v>0</v>
      </c>
      <c r="AI39" s="68">
        <v>0</v>
      </c>
      <c r="AJ39" s="65" t="s">
        <v>89</v>
      </c>
      <c r="AK39" s="78" t="s">
        <v>89</v>
      </c>
      <c r="AL39" s="65">
        <v>0</v>
      </c>
      <c r="AM39" s="78" t="s">
        <v>89</v>
      </c>
      <c r="AN39" s="78" t="s">
        <v>89</v>
      </c>
      <c r="AO39" s="78" t="s">
        <v>89</v>
      </c>
      <c r="AP39" s="49">
        <f t="shared" si="2"/>
        <v>0</v>
      </c>
      <c r="AQ39" s="49">
        <f>+L39+AD39-AI39</f>
        <v>19450000</v>
      </c>
      <c r="AR39" s="65" t="s">
        <v>87</v>
      </c>
      <c r="AS39" s="68">
        <v>19450000</v>
      </c>
      <c r="AT39" s="65" t="s">
        <v>87</v>
      </c>
      <c r="AU39" s="68">
        <v>0</v>
      </c>
      <c r="AV39" s="75" t="s">
        <v>89</v>
      </c>
      <c r="AW39" s="267">
        <v>7780000</v>
      </c>
      <c r="AX39" s="79">
        <f t="shared" si="3"/>
        <v>11670000</v>
      </c>
      <c r="AY39" s="223">
        <f t="shared" si="4"/>
        <v>0.4</v>
      </c>
      <c r="AZ39" s="74">
        <v>0.4</v>
      </c>
      <c r="BA39" s="75" t="s">
        <v>89</v>
      </c>
      <c r="BB39" s="65" t="s">
        <v>108</v>
      </c>
      <c r="BC39" s="400" t="s">
        <v>8198</v>
      </c>
      <c r="BD39" s="65" t="s">
        <v>87</v>
      </c>
      <c r="BE39" s="65" t="s">
        <v>87</v>
      </c>
      <c r="BF39" s="449"/>
      <c r="BG39" s="449"/>
      <c r="BH39" s="450"/>
      <c r="BI39" s="451"/>
      <c r="BJ39" s="451"/>
      <c r="BK39" s="451"/>
      <c r="BL39" s="449"/>
      <c r="BM39" s="452"/>
      <c r="BN39" s="453"/>
      <c r="BO39" s="454"/>
      <c r="BP39" s="449"/>
      <c r="BQ39" s="453"/>
      <c r="BR39" s="453"/>
      <c r="BS39" s="450"/>
      <c r="BT39" s="454"/>
      <c r="BU39" s="455"/>
      <c r="BV39" s="453"/>
      <c r="BW39" s="456"/>
      <c r="BX39" s="453"/>
      <c r="BY39" s="456"/>
      <c r="BZ39" s="454"/>
      <c r="CA39" s="451"/>
      <c r="CB39" s="454"/>
      <c r="CC39" s="450"/>
      <c r="CD39" s="456"/>
      <c r="CE39" s="456"/>
      <c r="CF39" s="456"/>
      <c r="CG39" s="456"/>
      <c r="CH39" s="271"/>
      <c r="CI39" s="451"/>
      <c r="CJ39" s="454"/>
      <c r="CK39" s="451"/>
      <c r="CL39" s="457"/>
      <c r="CM39" s="271"/>
      <c r="CN39" s="451"/>
      <c r="CO39" s="454"/>
      <c r="CP39" s="451"/>
      <c r="CQ39" s="457"/>
      <c r="CR39" s="451"/>
      <c r="CS39" s="457"/>
      <c r="CT39" s="457"/>
      <c r="CU39" s="457"/>
      <c r="CV39" s="271"/>
      <c r="CW39" s="271"/>
      <c r="CX39" s="451"/>
      <c r="CY39" s="454"/>
      <c r="CZ39" s="451"/>
      <c r="DA39" s="454"/>
      <c r="DB39" s="458"/>
      <c r="DC39" s="459"/>
      <c r="DD39" s="460"/>
      <c r="DE39" s="461"/>
      <c r="DF39" s="462"/>
      <c r="DG39" s="458"/>
      <c r="DH39" s="451"/>
      <c r="DI39" s="463"/>
      <c r="DJ39" s="451"/>
      <c r="DK39" s="451"/>
      <c r="DL39" s="453"/>
      <c r="DN39" s="449"/>
      <c r="DO39" s="449"/>
      <c r="DP39" s="449"/>
      <c r="DQ39" s="450"/>
      <c r="DR39" s="451"/>
      <c r="DS39" s="451"/>
      <c r="DT39" s="451"/>
      <c r="DU39" s="449"/>
      <c r="DV39" s="452"/>
      <c r="DW39" s="453"/>
      <c r="DX39" s="454"/>
      <c r="DY39" s="449"/>
      <c r="DZ39" s="453"/>
      <c r="EA39" s="453"/>
      <c r="EB39" s="450"/>
      <c r="EC39" s="454"/>
      <c r="ED39" s="455"/>
      <c r="EE39" s="453"/>
      <c r="EF39" s="456"/>
      <c r="EG39" s="453"/>
      <c r="EH39" s="456"/>
      <c r="EI39" s="454"/>
      <c r="EJ39" s="451"/>
      <c r="EK39" s="454"/>
      <c r="EL39" s="450"/>
      <c r="EM39" s="456"/>
      <c r="EN39" s="456"/>
      <c r="EO39" s="456"/>
      <c r="EP39" s="456"/>
      <c r="EQ39" s="271"/>
      <c r="ER39" s="451"/>
      <c r="ES39" s="454"/>
      <c r="ET39" s="451"/>
      <c r="EU39" s="457"/>
      <c r="EV39" s="271"/>
      <c r="EW39" s="451"/>
      <c r="EX39" s="454"/>
      <c r="EY39" s="451"/>
      <c r="EZ39" s="457"/>
      <c r="FA39" s="451"/>
      <c r="FB39" s="457"/>
      <c r="FC39" s="457"/>
      <c r="FD39" s="457"/>
      <c r="FE39" s="271"/>
      <c r="FF39" s="271"/>
      <c r="FG39" s="451"/>
      <c r="FH39" s="454"/>
      <c r="FI39" s="451"/>
      <c r="FJ39" s="454"/>
      <c r="FK39" s="458"/>
      <c r="FL39" s="459"/>
      <c r="FM39" s="460"/>
      <c r="FN39" s="461"/>
      <c r="FO39" s="462"/>
      <c r="FP39" s="458"/>
      <c r="FQ39" s="451"/>
      <c r="FR39" s="463"/>
      <c r="FS39" s="451"/>
      <c r="FT39" s="451"/>
      <c r="FU39" s="453"/>
      <c r="FW39" s="449"/>
      <c r="FX39" s="449"/>
      <c r="FY39" s="449"/>
      <c r="FZ39" s="450"/>
      <c r="GA39" s="451"/>
      <c r="GB39" s="451"/>
      <c r="GC39" s="451"/>
      <c r="GD39" s="449"/>
      <c r="GE39" s="452"/>
      <c r="GF39" s="453"/>
      <c r="GG39" s="454"/>
      <c r="GH39" s="449"/>
      <c r="GI39" s="453"/>
      <c r="GJ39" s="453"/>
      <c r="GK39" s="450"/>
      <c r="GL39" s="454"/>
      <c r="GM39" s="455"/>
      <c r="GN39" s="453"/>
      <c r="GO39" s="456"/>
      <c r="GP39" s="453"/>
      <c r="GQ39" s="456"/>
      <c r="GR39" s="454"/>
      <c r="GS39" s="451"/>
      <c r="GT39" s="454"/>
      <c r="GU39" s="450"/>
      <c r="GV39" s="456"/>
      <c r="GW39" s="456"/>
      <c r="GX39" s="456"/>
      <c r="GY39" s="456"/>
      <c r="GZ39" s="271"/>
      <c r="HA39" s="451"/>
      <c r="HB39" s="454"/>
      <c r="HC39" s="451"/>
      <c r="HD39" s="457"/>
      <c r="HE39" s="271"/>
      <c r="HF39" s="451"/>
      <c r="HG39" s="454"/>
      <c r="HH39" s="451"/>
      <c r="HI39" s="457"/>
      <c r="HJ39" s="451"/>
      <c r="HK39" s="457"/>
      <c r="HL39" s="457"/>
      <c r="HM39" s="457"/>
      <c r="HN39" s="271"/>
      <c r="HO39" s="271"/>
      <c r="HP39" s="451"/>
      <c r="HQ39" s="454"/>
      <c r="HR39" s="451"/>
      <c r="HS39" s="454"/>
      <c r="HT39" s="458"/>
      <c r="HU39" s="459"/>
      <c r="HV39" s="460"/>
      <c r="HW39" s="461"/>
      <c r="HX39" s="462"/>
      <c r="HY39" s="458"/>
      <c r="HZ39" s="451"/>
      <c r="IA39" s="463"/>
      <c r="IB39" s="451"/>
      <c r="IC39" s="451"/>
      <c r="ID39" s="453"/>
      <c r="IF39" s="449"/>
      <c r="IG39" s="449"/>
      <c r="IH39" s="449"/>
      <c r="II39" s="450"/>
      <c r="IJ39" s="451"/>
      <c r="IK39" s="451"/>
      <c r="IL39" s="451"/>
      <c r="IM39" s="449"/>
      <c r="IN39" s="452"/>
      <c r="IO39" s="453"/>
      <c r="IP39" s="454"/>
      <c r="IQ39" s="449"/>
      <c r="IR39" s="453"/>
      <c r="IS39" s="453"/>
      <c r="IT39" s="450"/>
      <c r="IU39" s="454"/>
      <c r="IV39" s="455"/>
      <c r="IW39" s="453"/>
      <c r="IX39" s="456"/>
      <c r="IY39" s="453"/>
      <c r="IZ39" s="456"/>
      <c r="JA39" s="454"/>
      <c r="JB39" s="451"/>
      <c r="JC39" s="454"/>
      <c r="JD39" s="450"/>
      <c r="JE39" s="456"/>
      <c r="JF39" s="456"/>
      <c r="JG39" s="456"/>
      <c r="JH39" s="456"/>
      <c r="JI39" s="271"/>
      <c r="JJ39" s="451"/>
      <c r="JK39" s="454"/>
      <c r="JL39" s="451"/>
      <c r="JM39" s="457"/>
      <c r="JN39" s="271"/>
      <c r="JO39" s="451"/>
      <c r="JP39" s="454"/>
      <c r="JQ39" s="451"/>
      <c r="JR39" s="457"/>
      <c r="JS39" s="451"/>
      <c r="JT39" s="457"/>
      <c r="JU39" s="457"/>
      <c r="JV39" s="457"/>
      <c r="JW39" s="271"/>
      <c r="JX39" s="271"/>
      <c r="JY39" s="451"/>
      <c r="JZ39" s="454"/>
      <c r="KA39" s="451"/>
      <c r="KB39" s="454"/>
      <c r="KC39" s="458"/>
      <c r="KD39" s="459"/>
      <c r="KE39" s="460"/>
      <c r="KF39" s="461"/>
      <c r="KG39" s="462"/>
      <c r="KH39" s="458"/>
      <c r="KI39" s="451"/>
      <c r="KJ39" s="463"/>
      <c r="KK39" s="451"/>
      <c r="KL39" s="451"/>
      <c r="KM39" s="453"/>
      <c r="KO39" s="449"/>
      <c r="KP39" s="449"/>
      <c r="KQ39" s="449"/>
      <c r="KR39" s="450"/>
      <c r="KS39" s="451"/>
      <c r="KT39" s="451"/>
      <c r="KU39" s="451"/>
      <c r="KV39" s="449"/>
      <c r="KW39" s="452"/>
      <c r="KX39" s="453"/>
      <c r="KY39" s="454"/>
      <c r="KZ39" s="449"/>
      <c r="LA39" s="453"/>
      <c r="LB39" s="453"/>
      <c r="LC39" s="450"/>
      <c r="LD39" s="454"/>
      <c r="LE39" s="455"/>
      <c r="LF39" s="453"/>
      <c r="LG39" s="456"/>
      <c r="LH39" s="453"/>
      <c r="LI39" s="456"/>
      <c r="LJ39" s="454"/>
      <c r="LK39" s="451"/>
      <c r="LL39" s="454"/>
      <c r="LM39" s="450"/>
      <c r="LN39" s="456"/>
      <c r="LO39" s="456"/>
      <c r="LP39" s="456"/>
      <c r="LQ39" s="456"/>
      <c r="LR39" s="271"/>
      <c r="LS39" s="451"/>
      <c r="LT39" s="454"/>
      <c r="LU39" s="451"/>
      <c r="LV39" s="457"/>
      <c r="LW39" s="271"/>
      <c r="LX39" s="451"/>
      <c r="LY39" s="454"/>
      <c r="LZ39" s="451"/>
      <c r="MA39" s="457"/>
      <c r="MB39" s="451"/>
      <c r="MC39" s="457"/>
      <c r="MD39" s="457"/>
      <c r="ME39" s="457"/>
      <c r="MF39" s="271"/>
      <c r="MG39" s="271"/>
      <c r="MH39" s="451"/>
      <c r="MI39" s="454"/>
      <c r="MJ39" s="451"/>
      <c r="MK39" s="454"/>
      <c r="ML39" s="458"/>
      <c r="MM39" s="459"/>
      <c r="MN39" s="460"/>
      <c r="MO39" s="461"/>
      <c r="MP39" s="462"/>
      <c r="MQ39" s="458"/>
      <c r="MR39" s="451"/>
      <c r="MS39" s="463"/>
      <c r="MT39" s="451"/>
      <c r="MU39" s="451"/>
      <c r="MV39" s="453"/>
      <c r="MX39" s="449"/>
      <c r="MY39" s="449"/>
      <c r="MZ39" s="449"/>
      <c r="NA39" s="450"/>
      <c r="NB39" s="451"/>
      <c r="NC39" s="451"/>
      <c r="ND39" s="451"/>
      <c r="NE39" s="449"/>
      <c r="NF39" s="452"/>
      <c r="NG39" s="453"/>
      <c r="NH39" s="454"/>
      <c r="NI39" s="449"/>
      <c r="NJ39" s="453"/>
      <c r="NK39" s="453"/>
      <c r="NL39" s="450"/>
      <c r="NM39" s="454"/>
      <c r="NN39" s="455"/>
      <c r="NO39" s="453"/>
      <c r="NP39" s="456"/>
      <c r="NQ39" s="453"/>
      <c r="NR39" s="456"/>
      <c r="NS39" s="454"/>
      <c r="NT39" s="451"/>
      <c r="NU39" s="454"/>
      <c r="NV39" s="450"/>
      <c r="NW39" s="456"/>
      <c r="NX39" s="456"/>
      <c r="NY39" s="456"/>
      <c r="NZ39" s="456"/>
      <c r="OA39" s="271"/>
      <c r="OB39" s="451"/>
      <c r="OC39" s="454"/>
      <c r="OD39" s="451"/>
      <c r="OE39" s="457"/>
      <c r="OF39" s="271"/>
      <c r="OG39" s="451"/>
      <c r="OH39" s="454"/>
      <c r="OI39" s="451"/>
      <c r="OJ39" s="457"/>
      <c r="OK39" s="451"/>
      <c r="OL39" s="457"/>
      <c r="OM39" s="457"/>
      <c r="ON39" s="457"/>
      <c r="OO39" s="271"/>
      <c r="OP39" s="271"/>
      <c r="OQ39" s="451"/>
      <c r="OR39" s="454"/>
      <c r="OS39" s="451"/>
      <c r="OT39" s="454"/>
      <c r="OU39" s="458"/>
      <c r="OV39" s="459"/>
      <c r="OW39" s="460"/>
      <c r="OX39" s="461"/>
      <c r="OY39" s="462"/>
      <c r="OZ39" s="458"/>
      <c r="PA39" s="451"/>
      <c r="PB39" s="463"/>
      <c r="PC39" s="451"/>
      <c r="PD39" s="451"/>
      <c r="PE39" s="453"/>
      <c r="PG39" s="449"/>
      <c r="PH39" s="449"/>
      <c r="PI39" s="449"/>
      <c r="PJ39" s="450"/>
      <c r="PK39" s="451"/>
      <c r="PL39" s="451"/>
      <c r="PM39" s="451"/>
      <c r="PN39" s="449"/>
      <c r="PO39" s="452"/>
      <c r="PP39" s="453"/>
      <c r="PQ39" s="454"/>
      <c r="PR39" s="449"/>
      <c r="PS39" s="453"/>
      <c r="PT39" s="453"/>
      <c r="PU39" s="450"/>
      <c r="PV39" s="454"/>
      <c r="PW39" s="455"/>
      <c r="PX39" s="453"/>
      <c r="PY39" s="456"/>
      <c r="PZ39" s="453"/>
      <c r="QA39" s="456"/>
      <c r="QB39" s="454"/>
      <c r="QC39" s="451"/>
      <c r="QD39" s="454"/>
      <c r="QE39" s="450"/>
      <c r="QF39" s="456"/>
      <c r="QG39" s="456"/>
      <c r="QH39" s="456"/>
      <c r="QI39" s="456"/>
      <c r="QJ39" s="271"/>
      <c r="QK39" s="451"/>
      <c r="QL39" s="454"/>
      <c r="QM39" s="451"/>
      <c r="QN39" s="457"/>
      <c r="QO39" s="271"/>
      <c r="QP39" s="451"/>
      <c r="QQ39" s="454"/>
      <c r="QR39" s="451"/>
      <c r="QS39" s="457"/>
      <c r="QT39" s="451"/>
      <c r="QU39" s="457"/>
      <c r="QV39" s="457"/>
      <c r="QW39" s="457"/>
      <c r="QX39" s="271"/>
      <c r="QY39" s="271"/>
      <c r="QZ39" s="451"/>
      <c r="RA39" s="454"/>
      <c r="RB39" s="451"/>
      <c r="RC39" s="454"/>
      <c r="RD39" s="458"/>
      <c r="RE39" s="459"/>
      <c r="RF39" s="460"/>
      <c r="RG39" s="461"/>
      <c r="RH39" s="462"/>
      <c r="RI39" s="458"/>
      <c r="RJ39" s="451"/>
      <c r="RK39" s="463"/>
      <c r="RL39" s="451"/>
      <c r="RM39" s="451"/>
      <c r="RN39" s="453"/>
      <c r="RP39" s="449"/>
      <c r="RQ39" s="449"/>
      <c r="RR39" s="449"/>
      <c r="RS39" s="450"/>
      <c r="RT39" s="451"/>
      <c r="RU39" s="451"/>
      <c r="RV39" s="451"/>
      <c r="RW39" s="449"/>
      <c r="RX39" s="452"/>
      <c r="RY39" s="453"/>
      <c r="RZ39" s="454"/>
      <c r="SA39" s="449"/>
      <c r="SB39" s="453"/>
      <c r="SC39" s="453"/>
      <c r="SD39" s="450"/>
      <c r="SE39" s="454"/>
      <c r="SF39" s="455"/>
      <c r="SG39" s="453"/>
      <c r="SH39" s="456"/>
      <c r="SI39" s="453"/>
      <c r="SJ39" s="456"/>
      <c r="SK39" s="454"/>
      <c r="SL39" s="451"/>
      <c r="SM39" s="454"/>
      <c r="SN39" s="450"/>
      <c r="SO39" s="456"/>
      <c r="SP39" s="456"/>
      <c r="SQ39" s="456"/>
      <c r="SR39" s="456"/>
      <c r="SS39" s="271"/>
      <c r="ST39" s="451"/>
      <c r="SU39" s="454"/>
      <c r="SV39" s="451"/>
      <c r="SW39" s="457"/>
      <c r="SX39" s="271"/>
      <c r="SY39" s="451"/>
      <c r="SZ39" s="454"/>
      <c r="TA39" s="451"/>
      <c r="TB39" s="457"/>
      <c r="TC39" s="451"/>
      <c r="TD39" s="457"/>
      <c r="TE39" s="457"/>
      <c r="TF39" s="457"/>
      <c r="TG39" s="271"/>
      <c r="TH39" s="271"/>
      <c r="TI39" s="451"/>
      <c r="TJ39" s="454"/>
      <c r="TK39" s="451"/>
      <c r="TL39" s="454"/>
      <c r="TM39" s="458"/>
      <c r="TN39" s="459"/>
      <c r="TO39" s="460"/>
      <c r="TP39" s="461"/>
      <c r="TQ39" s="462"/>
      <c r="TR39" s="458"/>
      <c r="TS39" s="451"/>
      <c r="TT39" s="463"/>
      <c r="TU39" s="451"/>
      <c r="TV39" s="451"/>
      <c r="TW39" s="453"/>
      <c r="TY39" s="449"/>
      <c r="TZ39" s="449"/>
      <c r="UA39" s="449"/>
      <c r="UB39" s="450"/>
      <c r="UC39" s="451"/>
      <c r="UD39" s="451"/>
      <c r="UE39" s="451"/>
      <c r="UF39" s="449"/>
      <c r="UG39" s="452"/>
      <c r="UH39" s="453"/>
      <c r="UI39" s="454"/>
      <c r="UJ39" s="449"/>
      <c r="UK39" s="453"/>
      <c r="UL39" s="453"/>
      <c r="UM39" s="450"/>
      <c r="UN39" s="454"/>
      <c r="UO39" s="455"/>
      <c r="UP39" s="453"/>
      <c r="UQ39" s="456"/>
      <c r="UR39" s="453"/>
      <c r="US39" s="456"/>
      <c r="UT39" s="454"/>
      <c r="UU39" s="451"/>
      <c r="UV39" s="454"/>
      <c r="UW39" s="450"/>
      <c r="UX39" s="456"/>
      <c r="UY39" s="456"/>
      <c r="UZ39" s="456"/>
      <c r="VA39" s="456"/>
      <c r="VB39" s="271"/>
      <c r="VC39" s="451"/>
      <c r="VD39" s="454"/>
      <c r="VE39" s="451"/>
      <c r="VF39" s="457"/>
      <c r="VG39" s="271"/>
      <c r="VH39" s="451"/>
      <c r="VI39" s="454"/>
      <c r="VJ39" s="451"/>
      <c r="VK39" s="457"/>
      <c r="VL39" s="451"/>
      <c r="VM39" s="457"/>
      <c r="VN39" s="457"/>
      <c r="VO39" s="457"/>
      <c r="VP39" s="271"/>
      <c r="VQ39" s="271"/>
      <c r="VR39" s="451"/>
      <c r="VS39" s="454"/>
      <c r="VT39" s="451"/>
      <c r="VU39" s="454"/>
      <c r="VV39" s="458"/>
      <c r="VW39" s="459"/>
      <c r="VX39" s="460"/>
      <c r="VY39" s="461"/>
      <c r="VZ39" s="462"/>
      <c r="WA39" s="458"/>
      <c r="WB39" s="451"/>
      <c r="WC39" s="463"/>
      <c r="WD39" s="451"/>
      <c r="WE39" s="451"/>
      <c r="WF39" s="453"/>
      <c r="WH39" s="449"/>
      <c r="WI39" s="449"/>
      <c r="WJ39" s="449"/>
      <c r="WK39" s="450"/>
      <c r="WL39" s="451"/>
      <c r="WM39" s="451"/>
      <c r="WN39" s="451"/>
      <c r="WO39" s="449"/>
      <c r="WP39" s="452"/>
      <c r="WQ39" s="453"/>
      <c r="WR39" s="454"/>
      <c r="WS39" s="449"/>
      <c r="WT39" s="453"/>
      <c r="WU39" s="453"/>
      <c r="WV39" s="450"/>
      <c r="WW39" s="454"/>
      <c r="WX39" s="455"/>
      <c r="WY39" s="453"/>
      <c r="WZ39" s="456"/>
      <c r="XA39" s="453"/>
      <c r="XB39" s="456"/>
      <c r="XC39" s="454"/>
      <c r="XD39" s="451"/>
      <c r="XE39" s="454"/>
      <c r="XF39" s="450"/>
      <c r="XG39" s="456"/>
      <c r="XH39" s="456"/>
      <c r="XI39" s="456"/>
      <c r="XJ39" s="456"/>
      <c r="XK39" s="271"/>
      <c r="XL39" s="451"/>
      <c r="XM39" s="454"/>
      <c r="XN39" s="451"/>
      <c r="XO39" s="457"/>
      <c r="XP39" s="271"/>
      <c r="XQ39" s="451"/>
      <c r="XR39" s="454"/>
      <c r="XS39" s="451"/>
      <c r="XT39" s="457"/>
      <c r="XU39" s="451"/>
      <c r="XV39" s="457"/>
      <c r="XW39" s="457"/>
      <c r="XX39" s="457"/>
      <c r="XY39" s="271"/>
      <c r="XZ39" s="271"/>
      <c r="YA39" s="451"/>
      <c r="YB39" s="454"/>
      <c r="YC39" s="451"/>
      <c r="YD39" s="454"/>
      <c r="YE39" s="458"/>
      <c r="YF39" s="459"/>
      <c r="YG39" s="460"/>
      <c r="YH39" s="461"/>
      <c r="YI39" s="462"/>
      <c r="YJ39" s="458"/>
      <c r="YK39" s="451"/>
      <c r="YL39" s="463"/>
      <c r="YM39" s="451"/>
      <c r="YN39" s="451"/>
      <c r="YO39" s="453"/>
      <c r="YQ39" s="449"/>
      <c r="YR39" s="449"/>
      <c r="YS39" s="449"/>
      <c r="YT39" s="450"/>
      <c r="YU39" s="451"/>
      <c r="YV39" s="451"/>
      <c r="YW39" s="451"/>
      <c r="YX39" s="449"/>
      <c r="YY39" s="452"/>
      <c r="YZ39" s="453"/>
      <c r="ZA39" s="454"/>
      <c r="ZB39" s="449"/>
      <c r="ZC39" s="453"/>
      <c r="ZD39" s="453"/>
      <c r="ZE39" s="450"/>
      <c r="ZF39" s="454"/>
      <c r="ZG39" s="455"/>
      <c r="ZH39" s="453"/>
      <c r="ZI39" s="456"/>
      <c r="ZJ39" s="453"/>
      <c r="ZK39" s="456"/>
      <c r="ZL39" s="454"/>
      <c r="ZM39" s="451"/>
      <c r="ZN39" s="454"/>
      <c r="ZO39" s="450"/>
      <c r="ZP39" s="456"/>
      <c r="ZQ39" s="456"/>
      <c r="ZR39" s="456"/>
      <c r="ZS39" s="456"/>
      <c r="ZT39" s="271"/>
      <c r="ZU39" s="451"/>
      <c r="ZV39" s="454"/>
      <c r="ZW39" s="451"/>
      <c r="ZX39" s="457"/>
      <c r="ZY39" s="271"/>
      <c r="ZZ39" s="451"/>
      <c r="AAA39" s="454"/>
      <c r="AAB39" s="451"/>
      <c r="AAC39" s="457"/>
      <c r="AAD39" s="451"/>
      <c r="AAE39" s="457"/>
      <c r="AAF39" s="457"/>
      <c r="AAG39" s="457"/>
      <c r="AAH39" s="271"/>
      <c r="AAI39" s="271"/>
      <c r="AAJ39" s="451"/>
      <c r="AAK39" s="454"/>
      <c r="AAL39" s="451"/>
      <c r="AAM39" s="454"/>
      <c r="AAN39" s="458"/>
      <c r="AAO39" s="459"/>
      <c r="AAP39" s="460"/>
      <c r="AAQ39" s="461"/>
      <c r="AAR39" s="462"/>
      <c r="AAS39" s="458"/>
      <c r="AAT39" s="451"/>
      <c r="AAU39" s="463"/>
      <c r="AAV39" s="451"/>
      <c r="AAW39" s="451"/>
      <c r="AAX39" s="453"/>
      <c r="AAZ39" s="449"/>
      <c r="ABA39" s="449"/>
      <c r="ABB39" s="449"/>
      <c r="ABC39" s="450"/>
      <c r="ABD39" s="451"/>
      <c r="ABE39" s="451"/>
      <c r="ABF39" s="451"/>
      <c r="ABG39" s="449"/>
      <c r="ABH39" s="452"/>
      <c r="ABI39" s="453"/>
      <c r="ABJ39" s="454"/>
      <c r="ABK39" s="449"/>
      <c r="ABL39" s="453"/>
      <c r="ABM39" s="453"/>
      <c r="ABN39" s="450"/>
      <c r="ABO39" s="454"/>
      <c r="ABP39" s="455"/>
      <c r="ABQ39" s="453"/>
      <c r="ABR39" s="456"/>
      <c r="ABS39" s="453"/>
      <c r="ABT39" s="456"/>
      <c r="ABU39" s="454"/>
      <c r="ABV39" s="451"/>
      <c r="ABW39" s="454"/>
      <c r="ABX39" s="450"/>
      <c r="ABY39" s="456"/>
      <c r="ABZ39" s="456"/>
      <c r="ACA39" s="456"/>
      <c r="ACB39" s="456"/>
      <c r="ACC39" s="271"/>
      <c r="ACD39" s="451"/>
      <c r="ACE39" s="454"/>
      <c r="ACF39" s="451"/>
      <c r="ACG39" s="457"/>
      <c r="ACH39" s="271"/>
      <c r="ACI39" s="451"/>
      <c r="ACJ39" s="454"/>
      <c r="ACK39" s="451"/>
      <c r="ACL39" s="457"/>
      <c r="ACM39" s="451"/>
      <c r="ACN39" s="457"/>
      <c r="ACO39" s="457"/>
      <c r="ACP39" s="457"/>
      <c r="ACQ39" s="271"/>
      <c r="ACR39" s="271"/>
      <c r="ACS39" s="451"/>
      <c r="ACT39" s="454"/>
      <c r="ACU39" s="451"/>
      <c r="ACV39" s="454"/>
      <c r="ACW39" s="458"/>
      <c r="ACX39" s="459"/>
      <c r="ACY39" s="460"/>
      <c r="ACZ39" s="461"/>
      <c r="ADA39" s="462"/>
      <c r="ADB39" s="458"/>
      <c r="ADC39" s="451"/>
      <c r="ADD39" s="463"/>
      <c r="ADE39" s="451"/>
      <c r="ADF39" s="451"/>
      <c r="ADG39" s="453"/>
      <c r="ADI39" s="449"/>
      <c r="ADJ39" s="449"/>
      <c r="ADK39" s="449"/>
      <c r="ADL39" s="450"/>
      <c r="ADM39" s="451"/>
      <c r="ADN39" s="451"/>
      <c r="ADO39" s="451"/>
      <c r="ADP39" s="449"/>
      <c r="ADQ39" s="452"/>
      <c r="ADR39" s="453"/>
      <c r="ADS39" s="454"/>
      <c r="ADT39" s="449"/>
      <c r="ADU39" s="453"/>
      <c r="ADV39" s="453"/>
      <c r="ADW39" s="450"/>
      <c r="ADX39" s="454"/>
      <c r="ADY39" s="455"/>
      <c r="ADZ39" s="453"/>
      <c r="AEA39" s="456"/>
      <c r="AEB39" s="453"/>
      <c r="AEC39" s="456"/>
      <c r="AED39" s="454"/>
      <c r="AEE39" s="451"/>
      <c r="AEF39" s="454"/>
      <c r="AEG39" s="450"/>
      <c r="AEH39" s="456"/>
      <c r="AEI39" s="456"/>
      <c r="AEJ39" s="456"/>
      <c r="AEK39" s="456"/>
      <c r="AEL39" s="271"/>
      <c r="AEM39" s="451"/>
      <c r="AEN39" s="454"/>
      <c r="AEO39" s="451"/>
      <c r="AEP39" s="457"/>
      <c r="AEQ39" s="271"/>
      <c r="AER39" s="451"/>
      <c r="AES39" s="454"/>
      <c r="AET39" s="451"/>
      <c r="AEU39" s="457"/>
      <c r="AEV39" s="451"/>
      <c r="AEW39" s="457"/>
      <c r="AEX39" s="457"/>
      <c r="AEY39" s="457"/>
      <c r="AEZ39" s="271"/>
      <c r="AFA39" s="271"/>
      <c r="AFB39" s="451"/>
      <c r="AFC39" s="454"/>
      <c r="AFD39" s="451"/>
      <c r="AFE39" s="454"/>
      <c r="AFF39" s="458"/>
      <c r="AFG39" s="459"/>
      <c r="AFH39" s="460"/>
      <c r="AFI39" s="461"/>
      <c r="AFJ39" s="462"/>
      <c r="AFK39" s="458"/>
      <c r="AFL39" s="451"/>
      <c r="AFM39" s="463"/>
      <c r="AFN39" s="451"/>
      <c r="AFO39" s="451"/>
      <c r="AFP39" s="453"/>
      <c r="AFR39" s="449"/>
      <c r="AFS39" s="449"/>
      <c r="AFT39" s="449"/>
      <c r="AFU39" s="450"/>
      <c r="AFV39" s="451"/>
      <c r="AFW39" s="451"/>
      <c r="AFX39" s="451"/>
      <c r="AFY39" s="449"/>
      <c r="AFZ39" s="452"/>
      <c r="AGA39" s="453"/>
      <c r="AGB39" s="454"/>
      <c r="AGC39" s="449"/>
      <c r="AGD39" s="453"/>
      <c r="AGE39" s="453"/>
      <c r="AGF39" s="450"/>
      <c r="AGG39" s="454"/>
      <c r="AGH39" s="455"/>
      <c r="AGI39" s="453"/>
      <c r="AGJ39" s="456"/>
      <c r="AGK39" s="453"/>
      <c r="AGL39" s="456"/>
      <c r="AGM39" s="454"/>
      <c r="AGN39" s="451"/>
      <c r="AGO39" s="454"/>
      <c r="AGP39" s="450"/>
      <c r="AGQ39" s="456"/>
      <c r="AGR39" s="456"/>
      <c r="AGS39" s="456"/>
      <c r="AGT39" s="456"/>
      <c r="AGU39" s="271"/>
      <c r="AGV39" s="451"/>
      <c r="AGW39" s="454"/>
      <c r="AGX39" s="451"/>
      <c r="AGY39" s="457"/>
      <c r="AGZ39" s="271"/>
      <c r="AHA39" s="451"/>
      <c r="AHB39" s="454"/>
      <c r="AHC39" s="451"/>
      <c r="AHD39" s="457"/>
      <c r="AHE39" s="451"/>
      <c r="AHF39" s="457"/>
      <c r="AHG39" s="457"/>
      <c r="AHH39" s="457"/>
      <c r="AHI39" s="271"/>
      <c r="AHJ39" s="271"/>
      <c r="AHK39" s="451"/>
      <c r="AHL39" s="454"/>
      <c r="AHM39" s="451"/>
      <c r="AHN39" s="454"/>
      <c r="AHO39" s="458"/>
      <c r="AHP39" s="459"/>
      <c r="AHQ39" s="460"/>
      <c r="AHR39" s="461"/>
      <c r="AHS39" s="462"/>
      <c r="AHT39" s="458"/>
      <c r="AHU39" s="451"/>
      <c r="AHV39" s="463"/>
      <c r="AHW39" s="451"/>
      <c r="AHX39" s="451"/>
      <c r="AHY39" s="453"/>
      <c r="AIA39" s="449"/>
      <c r="AIB39" s="449"/>
      <c r="AIC39" s="449"/>
      <c r="AID39" s="450"/>
      <c r="AIE39" s="451"/>
      <c r="AIF39" s="451"/>
      <c r="AIG39" s="451"/>
      <c r="AIH39" s="449"/>
      <c r="AII39" s="452"/>
      <c r="AIJ39" s="453"/>
      <c r="AIK39" s="454"/>
      <c r="AIL39" s="449"/>
      <c r="AIM39" s="453"/>
      <c r="AIN39" s="453"/>
      <c r="AIO39" s="450"/>
      <c r="AIP39" s="454"/>
      <c r="AIQ39" s="455"/>
      <c r="AIR39" s="453"/>
      <c r="AIS39" s="456"/>
      <c r="AIT39" s="453"/>
      <c r="AIU39" s="456"/>
      <c r="AIV39" s="454"/>
      <c r="AIW39" s="451"/>
      <c r="AIX39" s="454"/>
      <c r="AIY39" s="450"/>
      <c r="AIZ39" s="456"/>
      <c r="AJA39" s="456"/>
      <c r="AJB39" s="456"/>
      <c r="AJC39" s="456"/>
      <c r="AJD39" s="271"/>
      <c r="AJE39" s="451"/>
      <c r="AJF39" s="454"/>
      <c r="AJG39" s="451"/>
      <c r="AJH39" s="457"/>
      <c r="AJI39" s="271"/>
      <c r="AJJ39" s="451"/>
      <c r="AJK39" s="454"/>
      <c r="AJL39" s="451"/>
      <c r="AJM39" s="457"/>
      <c r="AJN39" s="451"/>
      <c r="AJO39" s="457"/>
      <c r="AJP39" s="457"/>
      <c r="AJQ39" s="457"/>
      <c r="AJR39" s="271"/>
      <c r="AJS39" s="271"/>
      <c r="AJT39" s="451"/>
      <c r="AJU39" s="454"/>
      <c r="AJV39" s="451"/>
      <c r="AJW39" s="454"/>
      <c r="AJX39" s="458"/>
      <c r="AJY39" s="459"/>
      <c r="AJZ39" s="460"/>
      <c r="AKA39" s="461"/>
      <c r="AKB39" s="462"/>
      <c r="AKC39" s="458"/>
      <c r="AKD39" s="451"/>
      <c r="AKE39" s="463"/>
      <c r="AKF39" s="451"/>
      <c r="AKG39" s="451"/>
      <c r="AKH39" s="453"/>
      <c r="AKJ39" s="449"/>
      <c r="AKK39" s="449"/>
      <c r="AKL39" s="449"/>
      <c r="AKM39" s="450"/>
      <c r="AKN39" s="451"/>
      <c r="AKO39" s="451"/>
      <c r="AKP39" s="451"/>
      <c r="AKQ39" s="449"/>
      <c r="AKR39" s="452"/>
      <c r="AKS39" s="453"/>
      <c r="AKT39" s="454"/>
      <c r="AKU39" s="449"/>
      <c r="AKV39" s="453"/>
      <c r="AKW39" s="453"/>
      <c r="AKX39" s="450"/>
      <c r="AKY39" s="454"/>
      <c r="AKZ39" s="455"/>
      <c r="ALA39" s="453"/>
      <c r="ALB39" s="456"/>
      <c r="ALC39" s="453"/>
      <c r="ALD39" s="456"/>
      <c r="ALE39" s="454"/>
      <c r="ALF39" s="451"/>
      <c r="ALG39" s="454"/>
      <c r="ALH39" s="450"/>
      <c r="ALI39" s="456"/>
      <c r="ALJ39" s="456"/>
      <c r="ALK39" s="456"/>
      <c r="ALL39" s="456"/>
      <c r="ALM39" s="271"/>
      <c r="ALN39" s="451"/>
      <c r="ALO39" s="454"/>
      <c r="ALP39" s="451"/>
      <c r="ALQ39" s="457"/>
      <c r="ALR39" s="271"/>
      <c r="ALS39" s="451"/>
      <c r="ALT39" s="454"/>
      <c r="ALU39" s="451"/>
      <c r="ALV39" s="457"/>
      <c r="ALW39" s="451"/>
      <c r="ALX39" s="457"/>
      <c r="ALY39" s="457"/>
      <c r="ALZ39" s="457"/>
      <c r="AMA39" s="271"/>
      <c r="AMB39" s="271"/>
      <c r="AMC39" s="451"/>
      <c r="AMD39" s="454"/>
      <c r="AME39" s="451"/>
      <c r="AMF39" s="454"/>
      <c r="AMG39" s="458"/>
      <c r="AMH39" s="459"/>
      <c r="AMI39" s="460"/>
      <c r="AMJ39" s="461"/>
      <c r="AMK39" s="462"/>
      <c r="AML39" s="458"/>
      <c r="AMM39" s="451"/>
      <c r="AMN39" s="463"/>
      <c r="AMO39" s="451"/>
      <c r="AMP39" s="451"/>
      <c r="AMQ39" s="453"/>
      <c r="AMS39" s="449"/>
      <c r="AMT39" s="449"/>
      <c r="AMU39" s="449"/>
      <c r="AMV39" s="450"/>
      <c r="AMW39" s="451"/>
      <c r="AMX39" s="451"/>
      <c r="AMY39" s="451"/>
      <c r="AMZ39" s="449"/>
      <c r="ANA39" s="452"/>
      <c r="ANB39" s="453"/>
      <c r="ANC39" s="454"/>
      <c r="AND39" s="449"/>
      <c r="ANE39" s="453"/>
      <c r="ANF39" s="453"/>
      <c r="ANG39" s="450"/>
      <c r="ANH39" s="454"/>
      <c r="ANI39" s="455"/>
      <c r="ANJ39" s="453"/>
      <c r="ANK39" s="456"/>
      <c r="ANL39" s="453"/>
      <c r="ANM39" s="456"/>
      <c r="ANN39" s="454"/>
      <c r="ANO39" s="451"/>
      <c r="ANP39" s="454"/>
      <c r="ANQ39" s="450"/>
      <c r="ANR39" s="456"/>
      <c r="ANS39" s="456"/>
      <c r="ANT39" s="456"/>
      <c r="ANU39" s="456"/>
      <c r="ANV39" s="271"/>
      <c r="ANW39" s="451"/>
      <c r="ANX39" s="454"/>
      <c r="ANY39" s="451"/>
      <c r="ANZ39" s="457"/>
      <c r="AOA39" s="271"/>
      <c r="AOB39" s="451"/>
      <c r="AOC39" s="454"/>
      <c r="AOD39" s="451"/>
      <c r="AOE39" s="457"/>
      <c r="AOF39" s="451"/>
      <c r="AOG39" s="457"/>
      <c r="AOH39" s="457"/>
      <c r="AOI39" s="457"/>
      <c r="AOJ39" s="271"/>
      <c r="AOK39" s="271"/>
      <c r="AOL39" s="451"/>
      <c r="AOM39" s="454"/>
      <c r="AON39" s="451"/>
      <c r="AOO39" s="454"/>
      <c r="AOP39" s="458"/>
      <c r="AOQ39" s="459"/>
      <c r="AOR39" s="460"/>
      <c r="AOS39" s="461"/>
      <c r="AOT39" s="462"/>
      <c r="AOU39" s="458"/>
      <c r="AOV39" s="451"/>
      <c r="AOW39" s="463"/>
      <c r="AOX39" s="451"/>
      <c r="AOY39" s="451"/>
      <c r="AOZ39" s="453"/>
      <c r="APB39" s="449"/>
      <c r="APC39" s="449"/>
      <c r="APD39" s="449"/>
      <c r="APE39" s="450"/>
      <c r="APF39" s="451"/>
      <c r="APG39" s="451"/>
      <c r="APH39" s="451"/>
      <c r="API39" s="449"/>
      <c r="APJ39" s="452"/>
      <c r="APK39" s="453"/>
      <c r="APL39" s="454"/>
      <c r="APM39" s="449"/>
      <c r="APN39" s="453"/>
      <c r="APO39" s="453"/>
      <c r="APP39" s="450"/>
      <c r="APQ39" s="454"/>
      <c r="APR39" s="455"/>
      <c r="APS39" s="453"/>
      <c r="APT39" s="456"/>
      <c r="APU39" s="453"/>
      <c r="APV39" s="456"/>
      <c r="APW39" s="454"/>
      <c r="APX39" s="451"/>
      <c r="APY39" s="454"/>
      <c r="APZ39" s="450"/>
      <c r="AQA39" s="456"/>
      <c r="AQB39" s="456"/>
      <c r="AQC39" s="456"/>
      <c r="AQD39" s="456"/>
      <c r="AQE39" s="271"/>
      <c r="AQF39" s="451"/>
      <c r="AQG39" s="454"/>
      <c r="AQH39" s="451"/>
      <c r="AQI39" s="457"/>
      <c r="AQJ39" s="271"/>
      <c r="AQK39" s="451"/>
      <c r="AQL39" s="454"/>
      <c r="AQM39" s="451"/>
      <c r="AQN39" s="457"/>
      <c r="AQO39" s="451"/>
      <c r="AQP39" s="457"/>
      <c r="AQQ39" s="457"/>
      <c r="AQR39" s="457"/>
      <c r="AQS39" s="271"/>
      <c r="AQT39" s="271"/>
      <c r="AQU39" s="451"/>
      <c r="AQV39" s="454"/>
      <c r="AQW39" s="451"/>
      <c r="AQX39" s="454"/>
      <c r="AQY39" s="458"/>
      <c r="AQZ39" s="459"/>
      <c r="ARA39" s="460"/>
      <c r="ARB39" s="461"/>
      <c r="ARC39" s="462"/>
      <c r="ARD39" s="458"/>
      <c r="ARE39" s="451"/>
      <c r="ARF39" s="463"/>
      <c r="ARG39" s="451"/>
      <c r="ARH39" s="451"/>
      <c r="ARI39" s="453"/>
      <c r="ARK39" s="449"/>
      <c r="ARL39" s="449"/>
      <c r="ARM39" s="449"/>
      <c r="ARN39" s="450"/>
      <c r="ARO39" s="451"/>
      <c r="ARP39" s="451"/>
      <c r="ARQ39" s="451"/>
      <c r="ARR39" s="449"/>
      <c r="ARS39" s="452"/>
      <c r="ART39" s="453"/>
      <c r="ARU39" s="454"/>
      <c r="ARV39" s="449"/>
      <c r="ARW39" s="453"/>
      <c r="ARX39" s="453"/>
      <c r="ARY39" s="450"/>
      <c r="ARZ39" s="454"/>
      <c r="ASA39" s="455"/>
      <c r="ASB39" s="453"/>
      <c r="ASC39" s="456"/>
      <c r="ASD39" s="453"/>
      <c r="ASE39" s="456"/>
      <c r="ASF39" s="454"/>
      <c r="ASG39" s="451"/>
      <c r="ASH39" s="454"/>
      <c r="ASI39" s="450"/>
      <c r="ASJ39" s="456"/>
      <c r="ASK39" s="456"/>
      <c r="ASL39" s="456"/>
      <c r="ASM39" s="456"/>
      <c r="ASN39" s="271"/>
      <c r="ASO39" s="451"/>
      <c r="ASP39" s="454"/>
      <c r="ASQ39" s="451"/>
      <c r="ASR39" s="457"/>
      <c r="ASS39" s="271"/>
      <c r="AST39" s="451"/>
      <c r="ASU39" s="454"/>
      <c r="ASV39" s="451"/>
      <c r="ASW39" s="457"/>
      <c r="ASX39" s="451"/>
      <c r="ASY39" s="457"/>
      <c r="ASZ39" s="457"/>
      <c r="ATA39" s="457"/>
      <c r="ATB39" s="271"/>
      <c r="ATC39" s="271"/>
      <c r="ATD39" s="451"/>
      <c r="ATE39" s="454"/>
      <c r="ATF39" s="451"/>
      <c r="ATG39" s="454"/>
      <c r="ATH39" s="458"/>
      <c r="ATI39" s="459"/>
      <c r="ATJ39" s="460"/>
      <c r="ATK39" s="461"/>
      <c r="ATL39" s="462"/>
      <c r="ATM39" s="458"/>
      <c r="ATN39" s="451"/>
      <c r="ATO39" s="463"/>
      <c r="ATP39" s="451"/>
      <c r="ATQ39" s="451"/>
      <c r="ATR39" s="453"/>
      <c r="ATT39" s="449"/>
      <c r="ATU39" s="449"/>
      <c r="ATV39" s="449"/>
      <c r="ATW39" s="450"/>
      <c r="ATX39" s="451"/>
      <c r="ATY39" s="451"/>
      <c r="ATZ39" s="451"/>
      <c r="AUA39" s="449"/>
      <c r="AUB39" s="452"/>
      <c r="AUC39" s="453"/>
      <c r="AUD39" s="454"/>
      <c r="AUE39" s="449"/>
      <c r="AUF39" s="453"/>
      <c r="AUG39" s="453"/>
      <c r="AUH39" s="450"/>
      <c r="AUI39" s="454"/>
      <c r="AUJ39" s="455"/>
      <c r="AUK39" s="453"/>
      <c r="AUL39" s="456"/>
      <c r="AUM39" s="453"/>
      <c r="AUN39" s="456"/>
      <c r="AUO39" s="454"/>
      <c r="AUP39" s="451"/>
      <c r="AUQ39" s="454"/>
      <c r="AUR39" s="450"/>
      <c r="AUS39" s="456"/>
      <c r="AUT39" s="456"/>
      <c r="AUU39" s="456"/>
      <c r="AUV39" s="456"/>
      <c r="AUW39" s="271"/>
      <c r="AUX39" s="451"/>
      <c r="AUY39" s="454"/>
      <c r="AUZ39" s="451"/>
      <c r="AVA39" s="457"/>
      <c r="AVB39" s="271"/>
      <c r="AVC39" s="451"/>
      <c r="AVD39" s="454"/>
      <c r="AVE39" s="451"/>
      <c r="AVF39" s="457"/>
      <c r="AVG39" s="451"/>
      <c r="AVH39" s="457"/>
      <c r="AVI39" s="457"/>
      <c r="AVJ39" s="457"/>
      <c r="AVK39" s="271"/>
      <c r="AVL39" s="271"/>
      <c r="AVM39" s="451"/>
      <c r="AVN39" s="454"/>
      <c r="AVO39" s="451"/>
      <c r="AVP39" s="454"/>
      <c r="AVQ39" s="458"/>
      <c r="AVR39" s="459"/>
      <c r="AVS39" s="460"/>
      <c r="AVT39" s="461"/>
      <c r="AVU39" s="462"/>
      <c r="AVV39" s="458"/>
      <c r="AVW39" s="451"/>
      <c r="AVX39" s="463"/>
      <c r="AVY39" s="451"/>
      <c r="AVZ39" s="451"/>
      <c r="AWA39" s="453"/>
      <c r="AWC39" s="449"/>
      <c r="AWD39" s="449"/>
      <c r="AWE39" s="449"/>
      <c r="AWF39" s="450"/>
      <c r="AWG39" s="451"/>
      <c r="AWH39" s="451"/>
      <c r="AWI39" s="451"/>
      <c r="AWJ39" s="449"/>
      <c r="AWK39" s="452"/>
      <c r="AWL39" s="453"/>
      <c r="AWM39" s="454"/>
      <c r="AWN39" s="449"/>
      <c r="AWO39" s="453"/>
      <c r="AWP39" s="453"/>
      <c r="AWQ39" s="450"/>
      <c r="AWR39" s="454"/>
      <c r="AWS39" s="455"/>
      <c r="AWT39" s="453"/>
      <c r="AWU39" s="456"/>
      <c r="AWV39" s="453"/>
      <c r="AWW39" s="456"/>
      <c r="AWX39" s="454"/>
      <c r="AWY39" s="451"/>
      <c r="AWZ39" s="454"/>
      <c r="AXA39" s="450"/>
      <c r="AXB39" s="456"/>
      <c r="AXC39" s="456"/>
      <c r="AXD39" s="456"/>
      <c r="AXE39" s="456"/>
      <c r="AXF39" s="271"/>
      <c r="AXG39" s="451"/>
      <c r="AXH39" s="454"/>
      <c r="AXI39" s="451"/>
      <c r="AXJ39" s="457"/>
      <c r="AXK39" s="271"/>
      <c r="AXL39" s="451"/>
      <c r="AXM39" s="454"/>
      <c r="AXN39" s="451"/>
      <c r="AXO39" s="457"/>
      <c r="AXP39" s="451"/>
      <c r="AXQ39" s="457"/>
      <c r="AXR39" s="457"/>
      <c r="AXS39" s="457"/>
      <c r="AXT39" s="271"/>
      <c r="AXU39" s="271"/>
      <c r="AXV39" s="451"/>
      <c r="AXW39" s="454"/>
      <c r="AXX39" s="451"/>
      <c r="AXY39" s="454"/>
      <c r="AXZ39" s="458"/>
      <c r="AYA39" s="459"/>
      <c r="AYB39" s="460"/>
      <c r="AYC39" s="461"/>
      <c r="AYD39" s="462"/>
      <c r="AYE39" s="458"/>
      <c r="AYF39" s="451"/>
      <c r="AYG39" s="463"/>
      <c r="AYH39" s="451"/>
      <c r="AYI39" s="451"/>
      <c r="AYJ39" s="453"/>
      <c r="AYL39" s="449"/>
      <c r="AYM39" s="449"/>
      <c r="AYN39" s="449"/>
      <c r="AYO39" s="450"/>
      <c r="AYP39" s="451"/>
      <c r="AYQ39" s="451"/>
      <c r="AYR39" s="451"/>
      <c r="AYS39" s="449"/>
      <c r="AYT39" s="452"/>
      <c r="AYU39" s="453"/>
      <c r="AYV39" s="454"/>
      <c r="AYW39" s="449"/>
      <c r="AYX39" s="453"/>
      <c r="AYY39" s="453"/>
      <c r="AYZ39" s="450"/>
      <c r="AZA39" s="454"/>
      <c r="AZB39" s="455"/>
      <c r="AZC39" s="453"/>
      <c r="AZD39" s="456"/>
      <c r="AZE39" s="453"/>
      <c r="AZF39" s="456"/>
      <c r="AZG39" s="454"/>
      <c r="AZH39" s="451"/>
      <c r="AZI39" s="454"/>
      <c r="AZJ39" s="450"/>
      <c r="AZK39" s="456"/>
      <c r="AZL39" s="456"/>
      <c r="AZM39" s="456"/>
      <c r="AZN39" s="456"/>
      <c r="AZO39" s="271"/>
      <c r="AZP39" s="451"/>
      <c r="AZQ39" s="454"/>
      <c r="AZR39" s="451"/>
      <c r="AZS39" s="457"/>
      <c r="AZT39" s="271"/>
      <c r="AZU39" s="451"/>
      <c r="AZV39" s="454"/>
      <c r="AZW39" s="451"/>
      <c r="AZX39" s="457"/>
      <c r="AZY39" s="451"/>
      <c r="AZZ39" s="457"/>
      <c r="BAA39" s="457"/>
      <c r="BAB39" s="457"/>
      <c r="BAC39" s="271"/>
      <c r="BAD39" s="271"/>
      <c r="BAE39" s="451"/>
      <c r="BAF39" s="454"/>
      <c r="BAG39" s="451"/>
      <c r="BAH39" s="454"/>
      <c r="BAI39" s="458"/>
      <c r="BAJ39" s="459"/>
      <c r="BAK39" s="460"/>
      <c r="BAL39" s="461"/>
      <c r="BAM39" s="462"/>
      <c r="BAN39" s="458"/>
      <c r="BAO39" s="451"/>
      <c r="BAP39" s="463"/>
      <c r="BAQ39" s="451"/>
      <c r="BAR39" s="451"/>
      <c r="BAS39" s="453"/>
      <c r="BAU39" s="449"/>
      <c r="BAV39" s="449"/>
      <c r="BAW39" s="449"/>
      <c r="BAX39" s="450"/>
      <c r="BAY39" s="451"/>
      <c r="BAZ39" s="451"/>
      <c r="BBA39" s="451"/>
      <c r="BBB39" s="449"/>
      <c r="BBC39" s="452"/>
      <c r="BBD39" s="453"/>
      <c r="BBE39" s="454"/>
      <c r="BBF39" s="449"/>
      <c r="BBG39" s="453"/>
      <c r="BBH39" s="453"/>
      <c r="BBI39" s="450"/>
      <c r="BBJ39" s="454"/>
      <c r="BBK39" s="455"/>
      <c r="BBL39" s="453"/>
      <c r="BBM39" s="456"/>
      <c r="BBN39" s="453"/>
      <c r="BBO39" s="456"/>
      <c r="BBP39" s="454"/>
      <c r="BBQ39" s="451"/>
      <c r="BBR39" s="454"/>
      <c r="BBS39" s="450"/>
      <c r="BBT39" s="456"/>
      <c r="BBU39" s="456"/>
      <c r="BBV39" s="456"/>
      <c r="BBW39" s="456"/>
      <c r="BBX39" s="271"/>
      <c r="BBY39" s="451"/>
      <c r="BBZ39" s="454"/>
      <c r="BCA39" s="451"/>
      <c r="BCB39" s="457"/>
      <c r="BCC39" s="271"/>
      <c r="BCD39" s="451"/>
      <c r="BCE39" s="454"/>
      <c r="BCF39" s="451"/>
      <c r="BCG39" s="457"/>
      <c r="BCH39" s="451"/>
      <c r="BCI39" s="457"/>
      <c r="BCJ39" s="457"/>
      <c r="BCK39" s="457"/>
      <c r="BCL39" s="271"/>
      <c r="BCM39" s="271"/>
      <c r="BCN39" s="451"/>
      <c r="BCO39" s="454"/>
      <c r="BCP39" s="451"/>
      <c r="BCQ39" s="454"/>
      <c r="BCR39" s="458"/>
      <c r="BCS39" s="459"/>
      <c r="BCT39" s="460"/>
      <c r="BCU39" s="461"/>
      <c r="BCV39" s="462"/>
      <c r="BCW39" s="458"/>
      <c r="BCX39" s="451"/>
      <c r="BCY39" s="463"/>
      <c r="BCZ39" s="451"/>
      <c r="BDA39" s="451"/>
      <c r="BDB39" s="453"/>
      <c r="BDD39" s="449"/>
      <c r="BDE39" s="449"/>
      <c r="BDF39" s="449"/>
      <c r="BDG39" s="450"/>
      <c r="BDH39" s="451"/>
      <c r="BDI39" s="451"/>
      <c r="BDJ39" s="451"/>
      <c r="BDK39" s="449"/>
      <c r="BDL39" s="452"/>
      <c r="BDM39" s="453"/>
      <c r="BDN39" s="454"/>
      <c r="BDO39" s="449"/>
      <c r="BDP39" s="453"/>
      <c r="BDQ39" s="453"/>
      <c r="BDR39" s="450"/>
      <c r="BDS39" s="454"/>
      <c r="BDT39" s="455"/>
      <c r="BDU39" s="453"/>
      <c r="BDV39" s="456"/>
      <c r="BDW39" s="453"/>
      <c r="BDX39" s="456"/>
      <c r="BDY39" s="454"/>
      <c r="BDZ39" s="451"/>
      <c r="BEA39" s="454"/>
      <c r="BEB39" s="450"/>
      <c r="BEC39" s="456"/>
      <c r="BED39" s="456"/>
      <c r="BEE39" s="456"/>
      <c r="BEF39" s="456"/>
      <c r="BEG39" s="271"/>
      <c r="BEH39" s="451"/>
      <c r="BEI39" s="454"/>
      <c r="BEJ39" s="451"/>
      <c r="BEK39" s="457"/>
      <c r="BEL39" s="271"/>
      <c r="BEM39" s="451"/>
      <c r="BEN39" s="454"/>
      <c r="BEO39" s="451"/>
      <c r="BEP39" s="457"/>
      <c r="BEQ39" s="451"/>
      <c r="BER39" s="457"/>
      <c r="BES39" s="457"/>
      <c r="BET39" s="457"/>
      <c r="BEU39" s="271"/>
      <c r="BEV39" s="271"/>
      <c r="BEW39" s="451"/>
      <c r="BEX39" s="454"/>
      <c r="BEY39" s="451"/>
      <c r="BEZ39" s="454"/>
      <c r="BFA39" s="458"/>
      <c r="BFB39" s="459"/>
      <c r="BFC39" s="460"/>
      <c r="BFD39" s="461"/>
      <c r="BFE39" s="462"/>
      <c r="BFF39" s="458"/>
      <c r="BFG39" s="451"/>
      <c r="BFH39" s="463"/>
      <c r="BFI39" s="451"/>
      <c r="BFJ39" s="451"/>
      <c r="BFK39" s="453"/>
      <c r="BFM39" s="449"/>
      <c r="BFN39" s="449"/>
      <c r="BFO39" s="449"/>
      <c r="BFP39" s="450"/>
      <c r="BFQ39" s="451"/>
      <c r="BFR39" s="451"/>
      <c r="BFS39" s="451"/>
      <c r="BFT39" s="449"/>
      <c r="BFU39" s="452"/>
      <c r="BFV39" s="453"/>
      <c r="BFW39" s="454"/>
      <c r="BFX39" s="449"/>
      <c r="BFY39" s="453"/>
      <c r="BFZ39" s="453"/>
      <c r="BGA39" s="450"/>
      <c r="BGB39" s="454"/>
      <c r="BGC39" s="455"/>
      <c r="BGD39" s="453"/>
      <c r="BGE39" s="456"/>
      <c r="BGF39" s="453"/>
      <c r="BGG39" s="456"/>
      <c r="BGH39" s="454"/>
      <c r="BGI39" s="451"/>
      <c r="BGJ39" s="454"/>
      <c r="BGK39" s="450"/>
      <c r="BGL39" s="456"/>
      <c r="BGM39" s="456"/>
      <c r="BGN39" s="456"/>
      <c r="BGO39" s="456"/>
      <c r="BGP39" s="271"/>
      <c r="BGQ39" s="451"/>
      <c r="BGR39" s="454"/>
      <c r="BGS39" s="451"/>
      <c r="BGT39" s="457"/>
      <c r="BGU39" s="271"/>
      <c r="BGV39" s="451"/>
      <c r="BGW39" s="454"/>
      <c r="BGX39" s="451"/>
      <c r="BGY39" s="457"/>
      <c r="BGZ39" s="451"/>
      <c r="BHA39" s="457"/>
      <c r="BHB39" s="457"/>
      <c r="BHC39" s="457"/>
      <c r="BHD39" s="271"/>
      <c r="BHE39" s="271"/>
      <c r="BHF39" s="451"/>
      <c r="BHG39" s="454"/>
      <c r="BHH39" s="451"/>
      <c r="BHI39" s="454"/>
      <c r="BHJ39" s="458"/>
      <c r="BHK39" s="459"/>
      <c r="BHL39" s="460"/>
      <c r="BHM39" s="461"/>
      <c r="BHN39" s="462"/>
      <c r="BHO39" s="458"/>
      <c r="BHP39" s="451"/>
      <c r="BHQ39" s="463"/>
      <c r="BHR39" s="451"/>
      <c r="BHS39" s="451"/>
      <c r="BHT39" s="453"/>
      <c r="BHV39" s="449"/>
      <c r="BHW39" s="449"/>
      <c r="BHX39" s="449"/>
      <c r="BHY39" s="450"/>
      <c r="BHZ39" s="451"/>
      <c r="BIA39" s="451"/>
      <c r="BIB39" s="451"/>
      <c r="BIC39" s="449"/>
      <c r="BID39" s="452"/>
      <c r="BIE39" s="453"/>
      <c r="BIF39" s="454"/>
      <c r="BIG39" s="449"/>
      <c r="BIH39" s="453"/>
      <c r="BII39" s="453"/>
      <c r="BIJ39" s="450"/>
      <c r="BIK39" s="454"/>
      <c r="BIL39" s="455"/>
      <c r="BIM39" s="453"/>
      <c r="BIN39" s="456"/>
      <c r="BIO39" s="453"/>
      <c r="BIP39" s="456"/>
      <c r="BIQ39" s="454"/>
      <c r="BIR39" s="451"/>
      <c r="BIS39" s="454"/>
      <c r="BIT39" s="450"/>
      <c r="BIU39" s="456"/>
      <c r="BIV39" s="456"/>
      <c r="BIW39" s="456"/>
      <c r="BIX39" s="456"/>
      <c r="BIY39" s="271"/>
      <c r="BIZ39" s="451"/>
      <c r="BJA39" s="454"/>
      <c r="BJB39" s="451"/>
      <c r="BJC39" s="457"/>
      <c r="BJD39" s="271"/>
      <c r="BJE39" s="451"/>
      <c r="BJF39" s="454"/>
      <c r="BJG39" s="451"/>
      <c r="BJH39" s="457"/>
      <c r="BJI39" s="451"/>
      <c r="BJJ39" s="457"/>
      <c r="BJK39" s="457"/>
      <c r="BJL39" s="457"/>
      <c r="BJM39" s="271"/>
      <c r="BJN39" s="271"/>
      <c r="BJO39" s="451"/>
      <c r="BJP39" s="454"/>
      <c r="BJQ39" s="451"/>
      <c r="BJR39" s="454"/>
      <c r="BJS39" s="458"/>
      <c r="BJT39" s="459"/>
      <c r="BJU39" s="460"/>
      <c r="BJV39" s="461"/>
      <c r="BJW39" s="462"/>
      <c r="BJX39" s="458"/>
      <c r="BJY39" s="451"/>
      <c r="BJZ39" s="463"/>
      <c r="BKA39" s="451"/>
      <c r="BKB39" s="451"/>
      <c r="BKC39" s="453"/>
      <c r="BKE39" s="449"/>
      <c r="BKF39" s="449"/>
      <c r="BKG39" s="449"/>
      <c r="BKH39" s="450"/>
      <c r="BKI39" s="451"/>
      <c r="BKJ39" s="451"/>
      <c r="BKK39" s="451"/>
      <c r="BKL39" s="449"/>
      <c r="BKM39" s="452"/>
      <c r="BKN39" s="453"/>
      <c r="BKO39" s="454"/>
      <c r="BKP39" s="449"/>
      <c r="BKQ39" s="453"/>
      <c r="BKR39" s="453"/>
      <c r="BKS39" s="450"/>
      <c r="BKT39" s="454"/>
      <c r="BKU39" s="455"/>
      <c r="BKV39" s="453"/>
      <c r="BKW39" s="456"/>
      <c r="BKX39" s="453"/>
      <c r="BKY39" s="456"/>
      <c r="BKZ39" s="454"/>
      <c r="BLA39" s="451"/>
      <c r="BLB39" s="454"/>
      <c r="BLC39" s="450"/>
      <c r="BLD39" s="456"/>
      <c r="BLE39" s="456"/>
      <c r="BLF39" s="456"/>
      <c r="BLG39" s="456"/>
      <c r="BLH39" s="271"/>
      <c r="BLI39" s="451"/>
      <c r="BLJ39" s="454"/>
      <c r="BLK39" s="451"/>
      <c r="BLL39" s="457"/>
      <c r="BLM39" s="271"/>
      <c r="BLN39" s="451"/>
      <c r="BLO39" s="454"/>
      <c r="BLP39" s="451"/>
      <c r="BLQ39" s="457"/>
      <c r="BLR39" s="451"/>
      <c r="BLS39" s="457"/>
      <c r="BLT39" s="457"/>
      <c r="BLU39" s="457"/>
      <c r="BLV39" s="271"/>
      <c r="BLW39" s="271"/>
      <c r="BLX39" s="451"/>
      <c r="BLY39" s="454"/>
      <c r="BLZ39" s="451"/>
      <c r="BMA39" s="454"/>
      <c r="BMB39" s="458"/>
      <c r="BMC39" s="459"/>
      <c r="BMD39" s="460"/>
      <c r="BME39" s="461"/>
      <c r="BMF39" s="462"/>
      <c r="BMG39" s="458"/>
      <c r="BMH39" s="451"/>
      <c r="BMI39" s="463"/>
      <c r="BMJ39" s="451"/>
      <c r="BMK39" s="451"/>
      <c r="BML39" s="453"/>
      <c r="BMN39" s="449"/>
      <c r="BMO39" s="449"/>
      <c r="BMP39" s="449"/>
      <c r="BMQ39" s="450"/>
      <c r="BMR39" s="451"/>
      <c r="BMS39" s="451"/>
      <c r="BMT39" s="451"/>
      <c r="BMU39" s="449"/>
      <c r="BMV39" s="452"/>
      <c r="BMW39" s="453"/>
      <c r="BMX39" s="454"/>
      <c r="BMY39" s="449"/>
      <c r="BMZ39" s="453"/>
      <c r="BNA39" s="453"/>
      <c r="BNB39" s="450"/>
      <c r="BNC39" s="454"/>
      <c r="BND39" s="455"/>
      <c r="BNE39" s="453"/>
      <c r="BNF39" s="456"/>
      <c r="BNG39" s="453"/>
      <c r="BNH39" s="456"/>
      <c r="BNI39" s="454"/>
      <c r="BNJ39" s="451"/>
      <c r="BNK39" s="454"/>
      <c r="BNL39" s="450"/>
      <c r="BNM39" s="456"/>
      <c r="BNN39" s="456"/>
      <c r="BNO39" s="456"/>
      <c r="BNP39" s="456"/>
      <c r="BNQ39" s="271"/>
      <c r="BNR39" s="451"/>
      <c r="BNS39" s="454"/>
      <c r="BNT39" s="451"/>
      <c r="BNU39" s="457"/>
      <c r="BNV39" s="271"/>
      <c r="BNW39" s="451"/>
      <c r="BNX39" s="454"/>
      <c r="BNY39" s="451"/>
      <c r="BNZ39" s="457"/>
      <c r="BOA39" s="451"/>
      <c r="BOB39" s="457"/>
      <c r="BOC39" s="457"/>
      <c r="BOD39" s="457"/>
      <c r="BOE39" s="271"/>
      <c r="BOF39" s="271"/>
      <c r="BOG39" s="451"/>
      <c r="BOH39" s="454"/>
      <c r="BOI39" s="451"/>
      <c r="BOJ39" s="454"/>
      <c r="BOK39" s="458"/>
      <c r="BOL39" s="459"/>
      <c r="BOM39" s="460"/>
      <c r="BON39" s="461"/>
      <c r="BOO39" s="462"/>
      <c r="BOP39" s="458"/>
      <c r="BOQ39" s="451"/>
      <c r="BOR39" s="463"/>
      <c r="BOS39" s="451"/>
      <c r="BOT39" s="451"/>
      <c r="BOU39" s="453"/>
      <c r="BOW39" s="449"/>
      <c r="BOX39" s="449"/>
      <c r="BOY39" s="449"/>
      <c r="BOZ39" s="450"/>
      <c r="BPA39" s="451"/>
      <c r="BPB39" s="451"/>
      <c r="BPC39" s="451"/>
      <c r="BPD39" s="449"/>
      <c r="BPE39" s="452"/>
      <c r="BPF39" s="453"/>
      <c r="BPG39" s="454"/>
      <c r="BPH39" s="449"/>
      <c r="BPI39" s="453"/>
      <c r="BPJ39" s="453"/>
      <c r="BPK39" s="450"/>
      <c r="BPL39" s="454"/>
      <c r="BPM39" s="455"/>
      <c r="BPN39" s="453"/>
      <c r="BPO39" s="456"/>
      <c r="BPP39" s="453"/>
      <c r="BPQ39" s="456"/>
      <c r="BPR39" s="454"/>
      <c r="BPS39" s="451"/>
      <c r="BPT39" s="454"/>
      <c r="BPU39" s="450"/>
      <c r="BPV39" s="456"/>
      <c r="BPW39" s="456"/>
      <c r="BPX39" s="456"/>
      <c r="BPY39" s="456"/>
      <c r="BPZ39" s="271"/>
      <c r="BQA39" s="451"/>
      <c r="BQB39" s="454"/>
      <c r="BQC39" s="451"/>
      <c r="BQD39" s="457"/>
      <c r="BQE39" s="271"/>
      <c r="BQF39" s="451"/>
      <c r="BQG39" s="454"/>
      <c r="BQH39" s="451"/>
      <c r="BQI39" s="457"/>
      <c r="BQJ39" s="451"/>
      <c r="BQK39" s="457"/>
      <c r="BQL39" s="457"/>
      <c r="BQM39" s="457"/>
      <c r="BQN39" s="271"/>
      <c r="BQO39" s="271"/>
      <c r="BQP39" s="451"/>
      <c r="BQQ39" s="454"/>
      <c r="BQR39" s="451"/>
      <c r="BQS39" s="454"/>
      <c r="BQT39" s="458"/>
      <c r="BQU39" s="459"/>
      <c r="BQV39" s="460"/>
      <c r="BQW39" s="461"/>
      <c r="BQX39" s="462"/>
      <c r="BQY39" s="458"/>
      <c r="BQZ39" s="451"/>
      <c r="BRA39" s="463"/>
      <c r="BRB39" s="451"/>
      <c r="BRC39" s="451"/>
      <c r="BRD39" s="453"/>
      <c r="BRF39" s="449"/>
      <c r="BRG39" s="449"/>
      <c r="BRH39" s="449"/>
      <c r="BRI39" s="450"/>
      <c r="BRJ39" s="451"/>
      <c r="BRK39" s="451"/>
      <c r="BRL39" s="451"/>
      <c r="BRM39" s="449"/>
      <c r="BRN39" s="452"/>
      <c r="BRO39" s="453"/>
      <c r="BRP39" s="454"/>
      <c r="BRQ39" s="449"/>
      <c r="BRR39" s="453"/>
      <c r="BRS39" s="453"/>
      <c r="BRT39" s="450"/>
      <c r="BRU39" s="454"/>
      <c r="BRV39" s="455"/>
      <c r="BRW39" s="453"/>
      <c r="BRX39" s="456"/>
      <c r="BRY39" s="453"/>
      <c r="BRZ39" s="456"/>
      <c r="BSA39" s="454"/>
      <c r="BSB39" s="451"/>
      <c r="BSC39" s="454"/>
      <c r="BSD39" s="450"/>
      <c r="BSE39" s="456"/>
      <c r="BSF39" s="456"/>
      <c r="BSG39" s="456"/>
      <c r="BSH39" s="456"/>
      <c r="BSI39" s="271"/>
      <c r="BSJ39" s="451"/>
      <c r="BSK39" s="454"/>
      <c r="BSL39" s="451"/>
      <c r="BSM39" s="457"/>
      <c r="BSN39" s="271"/>
      <c r="BSO39" s="451"/>
      <c r="BSP39" s="454"/>
      <c r="BSQ39" s="451"/>
      <c r="BSR39" s="457"/>
      <c r="BSS39" s="451"/>
      <c r="BST39" s="457"/>
      <c r="BSU39" s="457"/>
      <c r="BSV39" s="457"/>
      <c r="BSW39" s="271"/>
      <c r="BSX39" s="271"/>
      <c r="BSY39" s="451"/>
      <c r="BSZ39" s="454"/>
      <c r="BTA39" s="451"/>
      <c r="BTB39" s="454"/>
      <c r="BTC39" s="458"/>
      <c r="BTD39" s="459"/>
      <c r="BTE39" s="460"/>
      <c r="BTF39" s="461"/>
      <c r="BTG39" s="462"/>
      <c r="BTH39" s="458"/>
      <c r="BTI39" s="451"/>
      <c r="BTJ39" s="463"/>
      <c r="BTK39" s="451"/>
      <c r="BTL39" s="451"/>
      <c r="BTM39" s="453"/>
      <c r="BTO39" s="449"/>
      <c r="BTP39" s="449"/>
      <c r="BTQ39" s="449"/>
      <c r="BTR39" s="450"/>
      <c r="BTS39" s="451"/>
      <c r="BTT39" s="451"/>
      <c r="BTU39" s="451"/>
      <c r="BTV39" s="449"/>
      <c r="BTW39" s="452"/>
      <c r="BTX39" s="453"/>
      <c r="BTY39" s="454"/>
      <c r="BTZ39" s="449"/>
      <c r="BUA39" s="453"/>
      <c r="BUB39" s="453"/>
      <c r="BUC39" s="450"/>
      <c r="BUD39" s="454"/>
      <c r="BUE39" s="455"/>
      <c r="BUF39" s="453"/>
      <c r="BUG39" s="456"/>
      <c r="BUH39" s="453"/>
      <c r="BUI39" s="456"/>
      <c r="BUJ39" s="454"/>
      <c r="BUK39" s="451"/>
      <c r="BUL39" s="454"/>
      <c r="BUM39" s="450"/>
      <c r="BUN39" s="456"/>
      <c r="BUO39" s="456"/>
      <c r="BUP39" s="456"/>
      <c r="BUQ39" s="456"/>
      <c r="BUR39" s="271"/>
      <c r="BUS39" s="451"/>
      <c r="BUT39" s="454"/>
      <c r="BUU39" s="451"/>
      <c r="BUV39" s="457"/>
      <c r="BUW39" s="271"/>
      <c r="BUX39" s="451"/>
      <c r="BUY39" s="454"/>
      <c r="BUZ39" s="451"/>
      <c r="BVA39" s="457"/>
      <c r="BVB39" s="451"/>
      <c r="BVC39" s="457"/>
      <c r="BVD39" s="457"/>
      <c r="BVE39" s="457"/>
      <c r="BVF39" s="271"/>
      <c r="BVG39" s="271"/>
      <c r="BVH39" s="451"/>
      <c r="BVI39" s="454"/>
      <c r="BVJ39" s="451"/>
      <c r="BVK39" s="454"/>
      <c r="BVL39" s="458"/>
      <c r="BVM39" s="459"/>
      <c r="BVN39" s="460"/>
      <c r="BVO39" s="461"/>
      <c r="BVP39" s="462"/>
      <c r="BVQ39" s="458"/>
      <c r="BVR39" s="451"/>
      <c r="BVS39" s="463"/>
      <c r="BVT39" s="451"/>
      <c r="BVU39" s="451"/>
      <c r="BVV39" s="453"/>
      <c r="BVX39" s="449"/>
      <c r="BVY39" s="449"/>
      <c r="BVZ39" s="449"/>
      <c r="BWA39" s="450"/>
      <c r="BWB39" s="451"/>
      <c r="BWC39" s="451"/>
      <c r="BWD39" s="451"/>
      <c r="BWE39" s="449"/>
      <c r="BWF39" s="452"/>
      <c r="BWG39" s="453"/>
      <c r="BWH39" s="454"/>
      <c r="BWI39" s="449"/>
      <c r="BWJ39" s="453"/>
      <c r="BWK39" s="453"/>
      <c r="BWL39" s="450"/>
      <c r="BWM39" s="454"/>
      <c r="BWN39" s="455"/>
      <c r="BWO39" s="453"/>
      <c r="BWP39" s="456"/>
      <c r="BWQ39" s="453"/>
      <c r="BWR39" s="456"/>
      <c r="BWS39" s="454"/>
      <c r="BWT39" s="451"/>
      <c r="BWU39" s="454"/>
      <c r="BWV39" s="450"/>
      <c r="BWW39" s="456"/>
      <c r="BWX39" s="456"/>
      <c r="BWY39" s="456"/>
      <c r="BWZ39" s="456"/>
      <c r="BXA39" s="271"/>
      <c r="BXB39" s="451"/>
      <c r="BXC39" s="454"/>
      <c r="BXD39" s="451"/>
      <c r="BXE39" s="457"/>
      <c r="BXF39" s="271"/>
      <c r="BXG39" s="451"/>
      <c r="BXH39" s="454"/>
      <c r="BXI39" s="451"/>
      <c r="BXJ39" s="457"/>
      <c r="BXK39" s="451"/>
      <c r="BXL39" s="457"/>
      <c r="BXM39" s="457"/>
      <c r="BXN39" s="457"/>
      <c r="BXO39" s="271"/>
      <c r="BXP39" s="271"/>
      <c r="BXQ39" s="451"/>
      <c r="BXR39" s="454"/>
      <c r="BXS39" s="451"/>
      <c r="BXT39" s="454"/>
      <c r="BXU39" s="458"/>
      <c r="BXV39" s="459"/>
      <c r="BXW39" s="460"/>
      <c r="BXX39" s="461"/>
      <c r="BXY39" s="462"/>
      <c r="BXZ39" s="458"/>
      <c r="BYA39" s="451"/>
      <c r="BYB39" s="463"/>
      <c r="BYC39" s="451"/>
      <c r="BYD39" s="451"/>
      <c r="BYE39" s="453"/>
      <c r="BYG39" s="449"/>
      <c r="BYH39" s="449"/>
      <c r="BYI39" s="449"/>
      <c r="BYJ39" s="450"/>
      <c r="BYK39" s="451"/>
      <c r="BYL39" s="451"/>
      <c r="BYM39" s="451"/>
      <c r="BYN39" s="449"/>
      <c r="BYO39" s="452"/>
      <c r="BYP39" s="453"/>
      <c r="BYQ39" s="454"/>
      <c r="BYR39" s="449"/>
      <c r="BYS39" s="453"/>
      <c r="BYT39" s="453"/>
      <c r="BYU39" s="450"/>
      <c r="BYV39" s="454"/>
      <c r="BYW39" s="455"/>
      <c r="BYX39" s="453"/>
      <c r="BYY39" s="456"/>
      <c r="BYZ39" s="453"/>
      <c r="BZA39" s="456"/>
      <c r="BZB39" s="454"/>
      <c r="BZC39" s="451"/>
      <c r="BZD39" s="454"/>
      <c r="BZE39" s="450"/>
      <c r="BZF39" s="456"/>
      <c r="BZG39" s="456"/>
      <c r="BZH39" s="456"/>
      <c r="BZI39" s="456"/>
      <c r="BZJ39" s="271"/>
      <c r="BZK39" s="451"/>
      <c r="BZL39" s="454"/>
      <c r="BZM39" s="451"/>
      <c r="BZN39" s="457"/>
      <c r="BZO39" s="271"/>
      <c r="BZP39" s="451"/>
      <c r="BZQ39" s="454"/>
      <c r="BZR39" s="451"/>
      <c r="BZS39" s="457"/>
      <c r="BZT39" s="451"/>
      <c r="BZU39" s="457"/>
      <c r="BZV39" s="457"/>
      <c r="BZW39" s="457"/>
      <c r="BZX39" s="271"/>
      <c r="BZY39" s="271"/>
      <c r="BZZ39" s="451"/>
      <c r="CAA39" s="454"/>
      <c r="CAB39" s="451"/>
      <c r="CAC39" s="454"/>
      <c r="CAD39" s="458"/>
      <c r="CAE39" s="459"/>
      <c r="CAF39" s="460"/>
      <c r="CAG39" s="461"/>
      <c r="CAH39" s="462"/>
      <c r="CAI39" s="458"/>
      <c r="CAJ39" s="451"/>
      <c r="CAK39" s="463"/>
      <c r="CAL39" s="451"/>
      <c r="CAM39" s="451"/>
      <c r="CAN39" s="453"/>
      <c r="CAP39" s="449"/>
      <c r="CAQ39" s="449"/>
      <c r="CAR39" s="449"/>
      <c r="CAS39" s="450"/>
      <c r="CAT39" s="451"/>
      <c r="CAU39" s="451"/>
      <c r="CAV39" s="451"/>
      <c r="CAW39" s="449"/>
      <c r="CAX39" s="452"/>
      <c r="CAY39" s="453"/>
      <c r="CAZ39" s="454"/>
      <c r="CBA39" s="449"/>
      <c r="CBB39" s="453"/>
      <c r="CBC39" s="453"/>
      <c r="CBD39" s="450"/>
      <c r="CBE39" s="454"/>
      <c r="CBF39" s="455"/>
      <c r="CBG39" s="453"/>
      <c r="CBH39" s="456"/>
      <c r="CBI39" s="453"/>
      <c r="CBJ39" s="456"/>
      <c r="CBK39" s="454"/>
      <c r="CBL39" s="451"/>
      <c r="CBM39" s="454"/>
      <c r="CBN39" s="450"/>
      <c r="CBO39" s="456"/>
      <c r="CBP39" s="456"/>
      <c r="CBQ39" s="456"/>
      <c r="CBR39" s="456"/>
      <c r="CBS39" s="271"/>
      <c r="CBT39" s="451"/>
      <c r="CBU39" s="454"/>
      <c r="CBV39" s="451"/>
      <c r="CBW39" s="457"/>
      <c r="CBX39" s="271"/>
      <c r="CBY39" s="451"/>
      <c r="CBZ39" s="454"/>
      <c r="CCA39" s="451"/>
      <c r="CCB39" s="457"/>
      <c r="CCC39" s="451"/>
      <c r="CCD39" s="457"/>
      <c r="CCE39" s="457"/>
      <c r="CCF39" s="457"/>
      <c r="CCG39" s="271"/>
      <c r="CCH39" s="271"/>
      <c r="CCI39" s="451"/>
      <c r="CCJ39" s="454"/>
      <c r="CCK39" s="451"/>
      <c r="CCL39" s="454"/>
      <c r="CCM39" s="458"/>
      <c r="CCN39" s="459"/>
      <c r="CCO39" s="460"/>
      <c r="CCP39" s="461"/>
      <c r="CCQ39" s="462"/>
      <c r="CCR39" s="458"/>
      <c r="CCS39" s="451"/>
      <c r="CCT39" s="463"/>
      <c r="CCU39" s="451"/>
      <c r="CCV39" s="451"/>
      <c r="CCW39" s="453"/>
      <c r="CCY39" s="449"/>
      <c r="CCZ39" s="449"/>
      <c r="CDA39" s="449"/>
      <c r="CDB39" s="450"/>
      <c r="CDC39" s="451"/>
      <c r="CDD39" s="451"/>
      <c r="CDE39" s="451"/>
      <c r="CDF39" s="449"/>
      <c r="CDG39" s="452"/>
      <c r="CDH39" s="453"/>
      <c r="CDI39" s="454"/>
      <c r="CDJ39" s="449"/>
      <c r="CDK39" s="453"/>
      <c r="CDL39" s="453"/>
      <c r="CDM39" s="450"/>
      <c r="CDN39" s="454"/>
      <c r="CDO39" s="455"/>
      <c r="CDP39" s="453"/>
      <c r="CDQ39" s="456"/>
      <c r="CDR39" s="453"/>
      <c r="CDS39" s="456"/>
      <c r="CDT39" s="454"/>
      <c r="CDU39" s="451"/>
      <c r="CDV39" s="454"/>
      <c r="CDW39" s="450"/>
      <c r="CDX39" s="456"/>
      <c r="CDY39" s="456"/>
      <c r="CDZ39" s="456"/>
      <c r="CEA39" s="456"/>
      <c r="CEB39" s="271"/>
      <c r="CEC39" s="451"/>
      <c r="CED39" s="454"/>
      <c r="CEE39" s="451"/>
      <c r="CEF39" s="457"/>
      <c r="CEG39" s="271"/>
      <c r="CEH39" s="451"/>
      <c r="CEI39" s="454"/>
      <c r="CEJ39" s="451"/>
      <c r="CEK39" s="457"/>
      <c r="CEL39" s="451"/>
      <c r="CEM39" s="457"/>
      <c r="CEN39" s="457"/>
      <c r="CEO39" s="457"/>
      <c r="CEP39" s="271"/>
      <c r="CEQ39" s="271"/>
      <c r="CER39" s="451"/>
      <c r="CES39" s="454"/>
      <c r="CET39" s="451"/>
      <c r="CEU39" s="454"/>
      <c r="CEV39" s="458"/>
      <c r="CEW39" s="459"/>
      <c r="CEX39" s="460"/>
      <c r="CEY39" s="461"/>
      <c r="CEZ39" s="462"/>
      <c r="CFA39" s="458"/>
      <c r="CFB39" s="451"/>
      <c r="CFC39" s="463"/>
      <c r="CFD39" s="451"/>
      <c r="CFE39" s="451"/>
      <c r="CFF39" s="453"/>
      <c r="CFH39" s="449"/>
      <c r="CFI39" s="449"/>
      <c r="CFJ39" s="449"/>
      <c r="CFK39" s="450"/>
      <c r="CFL39" s="451"/>
      <c r="CFM39" s="451"/>
      <c r="CFN39" s="451"/>
      <c r="CFO39" s="449"/>
      <c r="CFP39" s="452"/>
      <c r="CFQ39" s="453"/>
      <c r="CFR39" s="454"/>
      <c r="CFS39" s="449"/>
      <c r="CFT39" s="453"/>
      <c r="CFU39" s="453"/>
      <c r="CFV39" s="450"/>
      <c r="CFW39" s="454"/>
      <c r="CFX39" s="455"/>
      <c r="CFY39" s="453"/>
      <c r="CFZ39" s="456"/>
      <c r="CGA39" s="453"/>
      <c r="CGB39" s="456"/>
      <c r="CGC39" s="454"/>
      <c r="CGD39" s="451"/>
      <c r="CGE39" s="454"/>
      <c r="CGF39" s="450"/>
      <c r="CGG39" s="456"/>
      <c r="CGH39" s="456"/>
      <c r="CGI39" s="456"/>
      <c r="CGJ39" s="456"/>
      <c r="CGK39" s="271"/>
      <c r="CGL39" s="451"/>
      <c r="CGM39" s="454"/>
      <c r="CGN39" s="451"/>
      <c r="CGO39" s="457"/>
      <c r="CGP39" s="271"/>
      <c r="CGQ39" s="451"/>
      <c r="CGR39" s="454"/>
      <c r="CGS39" s="451"/>
      <c r="CGT39" s="457"/>
      <c r="CGU39" s="451"/>
      <c r="CGV39" s="457"/>
      <c r="CGW39" s="457"/>
      <c r="CGX39" s="457"/>
      <c r="CGY39" s="271"/>
      <c r="CGZ39" s="271"/>
      <c r="CHA39" s="451"/>
      <c r="CHB39" s="454"/>
      <c r="CHC39" s="451"/>
      <c r="CHD39" s="454"/>
      <c r="CHE39" s="458"/>
      <c r="CHF39" s="459"/>
      <c r="CHG39" s="460"/>
      <c r="CHH39" s="461"/>
      <c r="CHI39" s="462"/>
      <c r="CHJ39" s="458"/>
      <c r="CHK39" s="451"/>
      <c r="CHL39" s="463"/>
      <c r="CHM39" s="451"/>
      <c r="CHN39" s="451"/>
      <c r="CHO39" s="453"/>
      <c r="CHQ39" s="449"/>
      <c r="CHR39" s="449"/>
      <c r="CHS39" s="449"/>
      <c r="CHT39" s="450"/>
      <c r="CHU39" s="451"/>
      <c r="CHV39" s="451"/>
      <c r="CHW39" s="451"/>
      <c r="CHX39" s="449"/>
      <c r="CHY39" s="452"/>
      <c r="CHZ39" s="453"/>
      <c r="CIA39" s="454"/>
      <c r="CIB39" s="449"/>
      <c r="CIC39" s="453"/>
      <c r="CID39" s="453"/>
      <c r="CIE39" s="450"/>
      <c r="CIF39" s="454"/>
      <c r="CIG39" s="455"/>
      <c r="CIH39" s="453"/>
      <c r="CII39" s="456"/>
      <c r="CIJ39" s="453"/>
      <c r="CIK39" s="456"/>
      <c r="CIL39" s="454"/>
      <c r="CIM39" s="451"/>
      <c r="CIN39" s="454"/>
      <c r="CIO39" s="450"/>
      <c r="CIP39" s="456"/>
      <c r="CIQ39" s="456"/>
      <c r="CIR39" s="456"/>
      <c r="CIS39" s="456"/>
      <c r="CIT39" s="271"/>
      <c r="CIU39" s="451"/>
      <c r="CIV39" s="454"/>
      <c r="CIW39" s="451"/>
      <c r="CIX39" s="457"/>
      <c r="CIY39" s="271"/>
      <c r="CIZ39" s="451"/>
      <c r="CJA39" s="454"/>
      <c r="CJB39" s="451"/>
      <c r="CJC39" s="457"/>
      <c r="CJD39" s="451"/>
      <c r="CJE39" s="457"/>
      <c r="CJF39" s="457"/>
      <c r="CJG39" s="457"/>
      <c r="CJH39" s="271"/>
      <c r="CJI39" s="271"/>
      <c r="CJJ39" s="451"/>
      <c r="CJK39" s="454"/>
      <c r="CJL39" s="451"/>
      <c r="CJM39" s="454"/>
      <c r="CJN39" s="458"/>
      <c r="CJO39" s="459"/>
      <c r="CJP39" s="460"/>
      <c r="CJQ39" s="461"/>
      <c r="CJR39" s="462"/>
      <c r="CJS39" s="458"/>
      <c r="CJT39" s="451"/>
      <c r="CJU39" s="463"/>
      <c r="CJV39" s="451"/>
      <c r="CJW39" s="451"/>
      <c r="CJX39" s="453"/>
      <c r="CJZ39" s="449"/>
      <c r="CKA39" s="449"/>
      <c r="CKB39" s="449"/>
      <c r="CKC39" s="450"/>
      <c r="CKD39" s="451"/>
      <c r="CKE39" s="451"/>
      <c r="CKF39" s="451"/>
      <c r="CKG39" s="449"/>
      <c r="CKH39" s="452"/>
      <c r="CKI39" s="453"/>
      <c r="CKJ39" s="454"/>
      <c r="CKK39" s="449"/>
      <c r="CKL39" s="453"/>
      <c r="CKM39" s="453"/>
      <c r="CKN39" s="450"/>
      <c r="CKO39" s="454"/>
      <c r="CKP39" s="455"/>
      <c r="CKQ39" s="453"/>
      <c r="CKR39" s="456"/>
      <c r="CKS39" s="453"/>
      <c r="CKT39" s="456"/>
      <c r="CKU39" s="454"/>
      <c r="CKV39" s="451"/>
      <c r="CKW39" s="454"/>
      <c r="CKX39" s="450"/>
      <c r="CKY39" s="456"/>
      <c r="CKZ39" s="456"/>
      <c r="CLA39" s="456"/>
      <c r="CLB39" s="456"/>
      <c r="CLC39" s="271"/>
      <c r="CLD39" s="451"/>
      <c r="CLE39" s="454"/>
      <c r="CLF39" s="451"/>
      <c r="CLG39" s="457"/>
      <c r="CLH39" s="271"/>
      <c r="CLI39" s="451"/>
      <c r="CLJ39" s="454"/>
      <c r="CLK39" s="451"/>
      <c r="CLL39" s="457"/>
      <c r="CLM39" s="451"/>
      <c r="CLN39" s="457"/>
      <c r="CLO39" s="457"/>
      <c r="CLP39" s="457"/>
      <c r="CLQ39" s="271"/>
      <c r="CLR39" s="271"/>
      <c r="CLS39" s="451"/>
      <c r="CLT39" s="454"/>
      <c r="CLU39" s="451"/>
      <c r="CLV39" s="454"/>
      <c r="CLW39" s="458"/>
      <c r="CLX39" s="459"/>
      <c r="CLY39" s="460"/>
      <c r="CLZ39" s="461"/>
      <c r="CMA39" s="462"/>
      <c r="CMB39" s="458"/>
      <c r="CMC39" s="451"/>
      <c r="CMD39" s="463"/>
      <c r="CME39" s="451"/>
      <c r="CMF39" s="451"/>
      <c r="CMG39" s="453"/>
      <c r="CMI39" s="449"/>
      <c r="CMJ39" s="449"/>
      <c r="CMK39" s="449"/>
      <c r="CML39" s="450"/>
      <c r="CMM39" s="451"/>
      <c r="CMN39" s="451"/>
      <c r="CMO39" s="451"/>
      <c r="CMP39" s="449"/>
      <c r="CMQ39" s="452"/>
      <c r="CMR39" s="453"/>
      <c r="CMS39" s="454"/>
      <c r="CMT39" s="449"/>
      <c r="CMU39" s="453"/>
      <c r="CMV39" s="453"/>
      <c r="CMW39" s="450"/>
      <c r="CMX39" s="454"/>
      <c r="CMY39" s="455"/>
      <c r="CMZ39" s="453"/>
      <c r="CNA39" s="456"/>
      <c r="CNB39" s="453"/>
      <c r="CNC39" s="456"/>
      <c r="CND39" s="454"/>
      <c r="CNE39" s="451"/>
      <c r="CNF39" s="454"/>
      <c r="CNG39" s="450"/>
      <c r="CNH39" s="456"/>
      <c r="CNI39" s="456"/>
      <c r="CNJ39" s="456"/>
      <c r="CNK39" s="456"/>
      <c r="CNL39" s="271"/>
      <c r="CNM39" s="451"/>
      <c r="CNN39" s="454"/>
      <c r="CNO39" s="451"/>
      <c r="CNP39" s="457"/>
      <c r="CNQ39" s="271"/>
      <c r="CNR39" s="451"/>
      <c r="CNS39" s="454"/>
      <c r="CNT39" s="451"/>
      <c r="CNU39" s="457"/>
      <c r="CNV39" s="451"/>
      <c r="CNW39" s="457"/>
      <c r="CNX39" s="457"/>
      <c r="CNY39" s="457"/>
      <c r="CNZ39" s="271"/>
      <c r="COA39" s="271"/>
      <c r="COB39" s="451"/>
      <c r="COC39" s="454"/>
      <c r="COD39" s="451"/>
      <c r="COE39" s="454"/>
      <c r="COF39" s="458"/>
      <c r="COG39" s="459"/>
      <c r="COH39" s="460"/>
      <c r="COI39" s="461"/>
      <c r="COJ39" s="462"/>
      <c r="COK39" s="458"/>
      <c r="COL39" s="451"/>
      <c r="COM39" s="463"/>
      <c r="CON39" s="451"/>
      <c r="COO39" s="451"/>
      <c r="COP39" s="453"/>
      <c r="COR39" s="449"/>
      <c r="COS39" s="449"/>
      <c r="COT39" s="449"/>
      <c r="COU39" s="450"/>
      <c r="COV39" s="451"/>
      <c r="COW39" s="451"/>
      <c r="COX39" s="451"/>
      <c r="COY39" s="449"/>
      <c r="COZ39" s="452"/>
      <c r="CPA39" s="453"/>
      <c r="CPB39" s="454"/>
      <c r="CPC39" s="449"/>
      <c r="CPD39" s="453"/>
      <c r="CPE39" s="453"/>
      <c r="CPF39" s="450"/>
      <c r="CPG39" s="454"/>
      <c r="CPH39" s="455"/>
      <c r="CPI39" s="453"/>
      <c r="CPJ39" s="456"/>
      <c r="CPK39" s="453"/>
      <c r="CPL39" s="456"/>
      <c r="CPM39" s="454"/>
      <c r="CPN39" s="451"/>
      <c r="CPO39" s="454"/>
      <c r="CPP39" s="450"/>
      <c r="CPQ39" s="456"/>
      <c r="CPR39" s="456"/>
      <c r="CPS39" s="456"/>
      <c r="CPT39" s="456"/>
      <c r="CPU39" s="271"/>
      <c r="CPV39" s="451"/>
      <c r="CPW39" s="454"/>
      <c r="CPX39" s="451"/>
      <c r="CPY39" s="457"/>
      <c r="CPZ39" s="271"/>
      <c r="CQA39" s="451"/>
      <c r="CQB39" s="454"/>
      <c r="CQC39" s="451"/>
      <c r="CQD39" s="457"/>
      <c r="CQE39" s="451"/>
      <c r="CQF39" s="457"/>
      <c r="CQG39" s="457"/>
      <c r="CQH39" s="457"/>
      <c r="CQI39" s="271"/>
      <c r="CQJ39" s="271"/>
      <c r="CQK39" s="451"/>
      <c r="CQL39" s="454"/>
      <c r="CQM39" s="451"/>
      <c r="CQN39" s="454"/>
      <c r="CQO39" s="458"/>
      <c r="CQP39" s="459"/>
      <c r="CQQ39" s="460"/>
      <c r="CQR39" s="461"/>
      <c r="CQS39" s="462"/>
      <c r="CQT39" s="458"/>
      <c r="CQU39" s="451"/>
      <c r="CQV39" s="463"/>
      <c r="CQW39" s="451"/>
      <c r="CQX39" s="451"/>
      <c r="CQY39" s="453"/>
      <c r="CRA39" s="449"/>
      <c r="CRB39" s="449"/>
      <c r="CRC39" s="449"/>
      <c r="CRD39" s="450"/>
      <c r="CRE39" s="451"/>
      <c r="CRF39" s="451"/>
      <c r="CRG39" s="451"/>
      <c r="CRH39" s="449"/>
      <c r="CRI39" s="452"/>
      <c r="CRJ39" s="453"/>
      <c r="CRK39" s="454"/>
      <c r="CRL39" s="449"/>
      <c r="CRM39" s="453"/>
      <c r="CRN39" s="453"/>
      <c r="CRO39" s="450"/>
      <c r="CRP39" s="454"/>
      <c r="CRQ39" s="455"/>
      <c r="CRR39" s="453"/>
      <c r="CRS39" s="456"/>
      <c r="CRT39" s="453"/>
      <c r="CRU39" s="456"/>
      <c r="CRV39" s="454"/>
      <c r="CRW39" s="451"/>
      <c r="CRX39" s="454"/>
      <c r="CRY39" s="450"/>
      <c r="CRZ39" s="456"/>
      <c r="CSA39" s="456"/>
      <c r="CSB39" s="456"/>
      <c r="CSC39" s="456"/>
      <c r="CSD39" s="271"/>
      <c r="CSE39" s="451"/>
      <c r="CSF39" s="454"/>
      <c r="CSG39" s="451"/>
      <c r="CSH39" s="457"/>
      <c r="CSI39" s="271"/>
      <c r="CSJ39" s="451"/>
      <c r="CSK39" s="454"/>
      <c r="CSL39" s="451"/>
      <c r="CSM39" s="457"/>
      <c r="CSN39" s="451"/>
      <c r="CSO39" s="457"/>
      <c r="CSP39" s="457"/>
      <c r="CSQ39" s="457"/>
      <c r="CSR39" s="271"/>
      <c r="CSS39" s="271"/>
      <c r="CST39" s="451"/>
      <c r="CSU39" s="454"/>
      <c r="CSV39" s="451"/>
      <c r="CSW39" s="454"/>
      <c r="CSX39" s="458"/>
      <c r="CSY39" s="459"/>
      <c r="CSZ39" s="460"/>
      <c r="CTA39" s="461"/>
      <c r="CTB39" s="462"/>
      <c r="CTC39" s="458"/>
      <c r="CTD39" s="451"/>
      <c r="CTE39" s="463"/>
      <c r="CTF39" s="451"/>
      <c r="CTG39" s="451"/>
      <c r="CTH39" s="453"/>
      <c r="CTJ39" s="449"/>
      <c r="CTK39" s="449"/>
      <c r="CTL39" s="449"/>
      <c r="CTM39" s="450"/>
      <c r="CTN39" s="451"/>
      <c r="CTO39" s="451"/>
      <c r="CTP39" s="451"/>
      <c r="CTQ39" s="449"/>
      <c r="CTR39" s="452"/>
      <c r="CTS39" s="453"/>
      <c r="CTT39" s="454"/>
      <c r="CTU39" s="449"/>
      <c r="CTV39" s="453"/>
      <c r="CTW39" s="453"/>
      <c r="CTX39" s="450"/>
      <c r="CTY39" s="454"/>
      <c r="CTZ39" s="455"/>
      <c r="CUA39" s="453"/>
      <c r="CUB39" s="456"/>
      <c r="CUC39" s="453"/>
      <c r="CUD39" s="456"/>
      <c r="CUE39" s="454"/>
      <c r="CUF39" s="451"/>
      <c r="CUG39" s="454"/>
      <c r="CUH39" s="450"/>
      <c r="CUI39" s="456"/>
      <c r="CUJ39" s="456"/>
      <c r="CUK39" s="456"/>
      <c r="CUL39" s="456"/>
      <c r="CUM39" s="271"/>
      <c r="CUN39" s="451"/>
      <c r="CUO39" s="454"/>
      <c r="CUP39" s="451"/>
      <c r="CUQ39" s="457"/>
      <c r="CUR39" s="271"/>
      <c r="CUS39" s="451"/>
      <c r="CUT39" s="454"/>
      <c r="CUU39" s="451"/>
      <c r="CUV39" s="457"/>
      <c r="CUW39" s="451"/>
      <c r="CUX39" s="457"/>
      <c r="CUY39" s="457"/>
      <c r="CUZ39" s="457"/>
      <c r="CVA39" s="271"/>
      <c r="CVB39" s="271"/>
      <c r="CVC39" s="451"/>
      <c r="CVD39" s="454"/>
      <c r="CVE39" s="451"/>
      <c r="CVF39" s="454"/>
      <c r="CVG39" s="458"/>
      <c r="CVH39" s="459"/>
      <c r="CVI39" s="460"/>
      <c r="CVJ39" s="461"/>
      <c r="CVK39" s="462"/>
      <c r="CVL39" s="458"/>
      <c r="CVM39" s="451"/>
      <c r="CVN39" s="463"/>
      <c r="CVO39" s="451"/>
      <c r="CVP39" s="451"/>
      <c r="CVQ39" s="453"/>
      <c r="CVS39" s="449"/>
      <c r="CVT39" s="449"/>
      <c r="CVU39" s="449"/>
      <c r="CVV39" s="450"/>
      <c r="CVW39" s="451"/>
      <c r="CVX39" s="451"/>
      <c r="CVY39" s="451"/>
      <c r="CVZ39" s="449"/>
      <c r="CWA39" s="452"/>
      <c r="CWB39" s="453"/>
      <c r="CWC39" s="454"/>
      <c r="CWD39" s="449"/>
      <c r="CWE39" s="453"/>
      <c r="CWF39" s="453"/>
      <c r="CWG39" s="450"/>
      <c r="CWH39" s="454"/>
      <c r="CWI39" s="455"/>
      <c r="CWJ39" s="453"/>
      <c r="CWK39" s="456"/>
      <c r="CWL39" s="453"/>
      <c r="CWM39" s="456"/>
      <c r="CWN39" s="454"/>
      <c r="CWO39" s="451"/>
      <c r="CWP39" s="454"/>
      <c r="CWQ39" s="450"/>
      <c r="CWR39" s="456"/>
      <c r="CWS39" s="456"/>
      <c r="CWT39" s="456"/>
      <c r="CWU39" s="456"/>
      <c r="CWV39" s="271"/>
      <c r="CWW39" s="451"/>
      <c r="CWX39" s="454"/>
      <c r="CWY39" s="451"/>
      <c r="CWZ39" s="457"/>
      <c r="CXA39" s="271"/>
      <c r="CXB39" s="451"/>
      <c r="CXC39" s="454"/>
      <c r="CXD39" s="451"/>
      <c r="CXE39" s="457"/>
      <c r="CXF39" s="451"/>
      <c r="CXG39" s="457"/>
      <c r="CXH39" s="457"/>
      <c r="CXI39" s="457"/>
      <c r="CXJ39" s="271"/>
      <c r="CXK39" s="271"/>
      <c r="CXL39" s="451"/>
      <c r="CXM39" s="454"/>
      <c r="CXN39" s="451"/>
      <c r="CXO39" s="454"/>
      <c r="CXP39" s="458"/>
      <c r="CXQ39" s="459"/>
      <c r="CXR39" s="460"/>
      <c r="CXS39" s="461"/>
      <c r="CXT39" s="462"/>
      <c r="CXU39" s="458"/>
      <c r="CXV39" s="451"/>
      <c r="CXW39" s="463"/>
      <c r="CXX39" s="451"/>
      <c r="CXY39" s="451"/>
      <c r="CXZ39" s="453"/>
      <c r="CYB39" s="449"/>
      <c r="CYC39" s="449"/>
      <c r="CYD39" s="449"/>
      <c r="CYE39" s="450"/>
      <c r="CYF39" s="451"/>
      <c r="CYG39" s="451"/>
      <c r="CYH39" s="451"/>
      <c r="CYI39" s="449"/>
      <c r="CYJ39" s="452"/>
      <c r="CYK39" s="453"/>
      <c r="CYL39" s="454"/>
      <c r="CYM39" s="449"/>
      <c r="CYN39" s="453"/>
      <c r="CYO39" s="453"/>
      <c r="CYP39" s="450"/>
      <c r="CYQ39" s="454"/>
      <c r="CYR39" s="455"/>
      <c r="CYS39" s="453"/>
      <c r="CYT39" s="456"/>
      <c r="CYU39" s="453"/>
      <c r="CYV39" s="456"/>
      <c r="CYW39" s="454"/>
      <c r="CYX39" s="451"/>
      <c r="CYY39" s="454"/>
      <c r="CYZ39" s="450"/>
      <c r="CZA39" s="456"/>
      <c r="CZB39" s="456"/>
      <c r="CZC39" s="456"/>
      <c r="CZD39" s="456"/>
      <c r="CZE39" s="271"/>
      <c r="CZF39" s="451"/>
      <c r="CZG39" s="454"/>
      <c r="CZH39" s="451"/>
      <c r="CZI39" s="457"/>
      <c r="CZJ39" s="271"/>
      <c r="CZK39" s="451"/>
      <c r="CZL39" s="454"/>
      <c r="CZM39" s="451"/>
      <c r="CZN39" s="457"/>
      <c r="CZO39" s="451"/>
      <c r="CZP39" s="457"/>
      <c r="CZQ39" s="457"/>
      <c r="CZR39" s="457"/>
      <c r="CZS39" s="271"/>
      <c r="CZT39" s="271"/>
      <c r="CZU39" s="451"/>
      <c r="CZV39" s="454"/>
      <c r="CZW39" s="451"/>
      <c r="CZX39" s="454"/>
      <c r="CZY39" s="458"/>
      <c r="CZZ39" s="459"/>
      <c r="DAA39" s="460"/>
      <c r="DAB39" s="461"/>
      <c r="DAC39" s="462"/>
      <c r="DAD39" s="458"/>
      <c r="DAE39" s="451"/>
      <c r="DAF39" s="463"/>
      <c r="DAG39" s="451"/>
      <c r="DAH39" s="451"/>
      <c r="DAI39" s="453"/>
      <c r="DAK39" s="449"/>
      <c r="DAL39" s="449"/>
      <c r="DAM39" s="449"/>
      <c r="DAN39" s="450"/>
      <c r="DAO39" s="451"/>
      <c r="DAP39" s="451"/>
      <c r="DAQ39" s="451"/>
      <c r="DAR39" s="449"/>
      <c r="DAS39" s="452"/>
      <c r="DAT39" s="453"/>
      <c r="DAU39" s="454"/>
      <c r="DAV39" s="449"/>
      <c r="DAW39" s="453"/>
      <c r="DAX39" s="453"/>
      <c r="DAY39" s="450"/>
      <c r="DAZ39" s="454"/>
      <c r="DBA39" s="455"/>
      <c r="DBB39" s="453"/>
      <c r="DBC39" s="456"/>
      <c r="DBD39" s="453"/>
      <c r="DBE39" s="456"/>
      <c r="DBF39" s="454"/>
      <c r="DBG39" s="451"/>
      <c r="DBH39" s="454"/>
      <c r="DBI39" s="450"/>
      <c r="DBJ39" s="456"/>
      <c r="DBK39" s="456"/>
      <c r="DBL39" s="456"/>
      <c r="DBM39" s="456"/>
      <c r="DBN39" s="271"/>
      <c r="DBO39" s="451"/>
      <c r="DBP39" s="454"/>
      <c r="DBQ39" s="451"/>
      <c r="DBR39" s="457"/>
      <c r="DBS39" s="271"/>
      <c r="DBT39" s="451"/>
      <c r="DBU39" s="454"/>
      <c r="DBV39" s="451"/>
      <c r="DBW39" s="457"/>
      <c r="DBX39" s="451"/>
      <c r="DBY39" s="457"/>
      <c r="DBZ39" s="457"/>
      <c r="DCA39" s="457"/>
      <c r="DCB39" s="271"/>
      <c r="DCC39" s="271"/>
      <c r="DCD39" s="451"/>
      <c r="DCE39" s="454"/>
      <c r="DCF39" s="451"/>
      <c r="DCG39" s="454"/>
      <c r="DCH39" s="458"/>
      <c r="DCI39" s="459"/>
      <c r="DCJ39" s="460"/>
      <c r="DCK39" s="461"/>
      <c r="DCL39" s="462"/>
      <c r="DCM39" s="458"/>
      <c r="DCN39" s="451"/>
      <c r="DCO39" s="463"/>
      <c r="DCP39" s="451"/>
      <c r="DCQ39" s="451"/>
      <c r="DCR39" s="453"/>
      <c r="DCT39" s="449"/>
      <c r="DCU39" s="449"/>
      <c r="DCV39" s="449"/>
      <c r="DCW39" s="450"/>
      <c r="DCX39" s="451"/>
      <c r="DCY39" s="451"/>
      <c r="DCZ39" s="451"/>
      <c r="DDA39" s="449"/>
      <c r="DDB39" s="452"/>
      <c r="DDC39" s="453"/>
      <c r="DDD39" s="454"/>
      <c r="DDE39" s="449"/>
      <c r="DDF39" s="453"/>
      <c r="DDG39" s="453"/>
      <c r="DDH39" s="450"/>
      <c r="DDI39" s="454"/>
      <c r="DDJ39" s="455"/>
      <c r="DDK39" s="453"/>
      <c r="DDL39" s="456"/>
      <c r="DDM39" s="453"/>
      <c r="DDN39" s="456"/>
      <c r="DDO39" s="454"/>
      <c r="DDP39" s="451"/>
      <c r="DDQ39" s="454"/>
      <c r="DDR39" s="450"/>
      <c r="DDS39" s="456"/>
      <c r="DDT39" s="456"/>
      <c r="DDU39" s="456"/>
      <c r="DDV39" s="456"/>
      <c r="DDW39" s="271"/>
      <c r="DDX39" s="451"/>
      <c r="DDY39" s="454"/>
      <c r="DDZ39" s="451"/>
      <c r="DEA39" s="457"/>
      <c r="DEB39" s="271"/>
      <c r="DEC39" s="451"/>
      <c r="DED39" s="454"/>
      <c r="DEE39" s="451"/>
      <c r="DEF39" s="457"/>
      <c r="DEG39" s="451"/>
      <c r="DEH39" s="457"/>
      <c r="DEI39" s="457"/>
      <c r="DEJ39" s="457"/>
      <c r="DEK39" s="271"/>
      <c r="DEL39" s="271"/>
      <c r="DEM39" s="451"/>
      <c r="DEN39" s="454"/>
      <c r="DEO39" s="451"/>
      <c r="DEP39" s="454"/>
      <c r="DEQ39" s="458"/>
      <c r="DER39" s="459"/>
      <c r="DES39" s="460"/>
      <c r="DET39" s="461"/>
      <c r="DEU39" s="462"/>
      <c r="DEV39" s="458"/>
      <c r="DEW39" s="451"/>
      <c r="DEX39" s="463"/>
      <c r="DEY39" s="451"/>
      <c r="DEZ39" s="451"/>
      <c r="DFA39" s="453"/>
      <c r="DFC39" s="449"/>
      <c r="DFD39" s="449"/>
      <c r="DFE39" s="449"/>
      <c r="DFF39" s="450"/>
      <c r="DFG39" s="451"/>
      <c r="DFH39" s="451"/>
      <c r="DFI39" s="451"/>
      <c r="DFJ39" s="449"/>
      <c r="DFK39" s="452"/>
      <c r="DFL39" s="453"/>
      <c r="DFM39" s="454"/>
      <c r="DFN39" s="449"/>
      <c r="DFO39" s="453"/>
      <c r="DFP39" s="453"/>
      <c r="DFQ39" s="450"/>
      <c r="DFR39" s="454"/>
      <c r="DFS39" s="455"/>
      <c r="DFT39" s="453"/>
      <c r="DFU39" s="456"/>
      <c r="DFV39" s="453"/>
      <c r="DFW39" s="456"/>
      <c r="DFX39" s="454"/>
      <c r="DFY39" s="451"/>
      <c r="DFZ39" s="454"/>
      <c r="DGA39" s="450"/>
      <c r="DGB39" s="456"/>
      <c r="DGC39" s="456"/>
      <c r="DGD39" s="456"/>
      <c r="DGE39" s="456"/>
      <c r="DGF39" s="271"/>
      <c r="DGG39" s="451"/>
      <c r="DGH39" s="454"/>
      <c r="DGI39" s="451"/>
      <c r="DGJ39" s="457"/>
      <c r="DGK39" s="271"/>
      <c r="DGL39" s="451"/>
      <c r="DGM39" s="454"/>
      <c r="DGN39" s="451"/>
      <c r="DGO39" s="457"/>
      <c r="DGP39" s="451"/>
      <c r="DGQ39" s="457"/>
      <c r="DGR39" s="457"/>
      <c r="DGS39" s="457"/>
      <c r="DGT39" s="271"/>
      <c r="DGU39" s="271"/>
      <c r="DGV39" s="451"/>
      <c r="DGW39" s="454"/>
      <c r="DGX39" s="451"/>
      <c r="DGY39" s="454"/>
      <c r="DGZ39" s="458"/>
      <c r="DHA39" s="459"/>
      <c r="DHB39" s="460"/>
      <c r="DHC39" s="461"/>
      <c r="DHD39" s="462"/>
      <c r="DHE39" s="458"/>
      <c r="DHF39" s="451"/>
      <c r="DHG39" s="463"/>
      <c r="DHH39" s="451"/>
      <c r="DHI39" s="451"/>
      <c r="DHJ39" s="453"/>
      <c r="DHL39" s="449"/>
      <c r="DHM39" s="449"/>
      <c r="DHN39" s="449"/>
      <c r="DHO39" s="450"/>
      <c r="DHP39" s="451"/>
      <c r="DHQ39" s="451"/>
      <c r="DHR39" s="451"/>
      <c r="DHS39" s="449"/>
      <c r="DHT39" s="452"/>
      <c r="DHU39" s="453"/>
      <c r="DHV39" s="454"/>
      <c r="DHW39" s="449"/>
      <c r="DHX39" s="453"/>
      <c r="DHY39" s="453"/>
      <c r="DHZ39" s="450"/>
      <c r="DIA39" s="454"/>
      <c r="DIB39" s="455"/>
      <c r="DIC39" s="453"/>
      <c r="DID39" s="456"/>
      <c r="DIE39" s="453"/>
      <c r="DIF39" s="456"/>
      <c r="DIG39" s="454"/>
      <c r="DIH39" s="451"/>
      <c r="DII39" s="454"/>
      <c r="DIJ39" s="450"/>
      <c r="DIK39" s="456"/>
      <c r="DIL39" s="456"/>
      <c r="DIM39" s="456"/>
      <c r="DIN39" s="456"/>
      <c r="DIO39" s="271"/>
      <c r="DIP39" s="451"/>
      <c r="DIQ39" s="454"/>
      <c r="DIR39" s="451"/>
      <c r="DIS39" s="457"/>
      <c r="DIT39" s="271"/>
      <c r="DIU39" s="451"/>
      <c r="DIV39" s="454"/>
      <c r="DIW39" s="451"/>
      <c r="DIX39" s="457"/>
      <c r="DIY39" s="451"/>
      <c r="DIZ39" s="457"/>
      <c r="DJA39" s="457"/>
      <c r="DJB39" s="457"/>
      <c r="DJC39" s="271"/>
      <c r="DJD39" s="271"/>
      <c r="DJE39" s="451"/>
      <c r="DJF39" s="454"/>
      <c r="DJG39" s="451"/>
      <c r="DJH39" s="454"/>
      <c r="DJI39" s="458"/>
      <c r="DJJ39" s="459"/>
      <c r="DJK39" s="460"/>
      <c r="DJL39" s="461"/>
      <c r="DJM39" s="462"/>
      <c r="DJN39" s="458"/>
      <c r="DJO39" s="451"/>
      <c r="DJP39" s="463"/>
      <c r="DJQ39" s="451"/>
      <c r="DJR39" s="451"/>
      <c r="DJS39" s="453"/>
      <c r="DJU39" s="449"/>
      <c r="DJV39" s="449"/>
      <c r="DJW39" s="449"/>
      <c r="DJX39" s="450"/>
      <c r="DJY39" s="451"/>
      <c r="DJZ39" s="451"/>
      <c r="DKA39" s="451"/>
      <c r="DKB39" s="449"/>
      <c r="DKC39" s="452"/>
      <c r="DKD39" s="453"/>
      <c r="DKE39" s="454"/>
      <c r="DKF39" s="449"/>
      <c r="DKG39" s="453"/>
      <c r="DKH39" s="453"/>
      <c r="DKI39" s="450"/>
      <c r="DKJ39" s="454"/>
      <c r="DKK39" s="455"/>
      <c r="DKL39" s="453"/>
      <c r="DKM39" s="456"/>
      <c r="DKN39" s="453"/>
      <c r="DKO39" s="456"/>
      <c r="DKP39" s="454"/>
      <c r="DKQ39" s="451"/>
      <c r="DKR39" s="454"/>
      <c r="DKS39" s="450"/>
      <c r="DKT39" s="456"/>
      <c r="DKU39" s="456"/>
      <c r="DKV39" s="456"/>
      <c r="DKW39" s="456"/>
      <c r="DKX39" s="271"/>
      <c r="DKY39" s="451"/>
      <c r="DKZ39" s="454"/>
      <c r="DLA39" s="451"/>
      <c r="DLB39" s="457"/>
      <c r="DLC39" s="271"/>
      <c r="DLD39" s="451"/>
      <c r="DLE39" s="454"/>
      <c r="DLF39" s="451"/>
      <c r="DLG39" s="457"/>
      <c r="DLH39" s="451"/>
      <c r="DLI39" s="457"/>
      <c r="DLJ39" s="457"/>
      <c r="DLK39" s="457"/>
      <c r="DLL39" s="271"/>
      <c r="DLM39" s="271"/>
      <c r="DLN39" s="451"/>
      <c r="DLO39" s="454"/>
      <c r="DLP39" s="451"/>
      <c r="DLQ39" s="454"/>
      <c r="DLR39" s="458"/>
      <c r="DLS39" s="459"/>
      <c r="DLT39" s="460"/>
      <c r="DLU39" s="461"/>
      <c r="DLV39" s="462"/>
      <c r="DLW39" s="458"/>
      <c r="DLX39" s="451"/>
      <c r="DLY39" s="463"/>
      <c r="DLZ39" s="451"/>
      <c r="DMA39" s="451"/>
      <c r="DMB39" s="453"/>
      <c r="DMD39" s="449"/>
      <c r="DME39" s="449"/>
      <c r="DMF39" s="449"/>
      <c r="DMG39" s="450"/>
      <c r="DMH39" s="451"/>
      <c r="DMI39" s="451"/>
      <c r="DMJ39" s="451"/>
      <c r="DMK39" s="449"/>
      <c r="DML39" s="452"/>
      <c r="DMM39" s="453"/>
      <c r="DMN39" s="454"/>
      <c r="DMO39" s="449"/>
      <c r="DMP39" s="453"/>
      <c r="DMQ39" s="453"/>
      <c r="DMR39" s="450"/>
      <c r="DMS39" s="454"/>
      <c r="DMT39" s="455"/>
      <c r="DMU39" s="453"/>
      <c r="DMV39" s="456"/>
      <c r="DMW39" s="453"/>
      <c r="DMX39" s="456"/>
      <c r="DMY39" s="454"/>
      <c r="DMZ39" s="451"/>
      <c r="DNA39" s="454"/>
      <c r="DNB39" s="450"/>
      <c r="DNC39" s="456"/>
      <c r="DND39" s="456"/>
      <c r="DNE39" s="456"/>
      <c r="DNF39" s="456"/>
      <c r="DNG39" s="271"/>
      <c r="DNH39" s="451"/>
      <c r="DNI39" s="454"/>
      <c r="DNJ39" s="451"/>
      <c r="DNK39" s="457"/>
      <c r="DNL39" s="271"/>
      <c r="DNM39" s="451"/>
      <c r="DNN39" s="454"/>
      <c r="DNO39" s="451"/>
      <c r="DNP39" s="457"/>
      <c r="DNQ39" s="451"/>
      <c r="DNR39" s="457"/>
      <c r="DNS39" s="457"/>
      <c r="DNT39" s="457"/>
      <c r="DNU39" s="271"/>
      <c r="DNV39" s="271"/>
      <c r="DNW39" s="451"/>
      <c r="DNX39" s="454"/>
      <c r="DNY39" s="451"/>
      <c r="DNZ39" s="454"/>
      <c r="DOA39" s="458"/>
      <c r="DOB39" s="459"/>
      <c r="DOC39" s="460"/>
      <c r="DOD39" s="461"/>
      <c r="DOE39" s="462"/>
      <c r="DOF39" s="458"/>
      <c r="DOG39" s="451"/>
      <c r="DOH39" s="463"/>
      <c r="DOI39" s="451"/>
      <c r="DOJ39" s="451"/>
      <c r="DOK39" s="453"/>
      <c r="DOM39" s="449"/>
      <c r="DON39" s="449"/>
      <c r="DOO39" s="449"/>
      <c r="DOP39" s="450"/>
      <c r="DOQ39" s="451"/>
      <c r="DOR39" s="451"/>
      <c r="DOS39" s="451"/>
      <c r="DOT39" s="449"/>
      <c r="DOU39" s="452"/>
      <c r="DOV39" s="453"/>
      <c r="DOW39" s="454"/>
      <c r="DOX39" s="449"/>
      <c r="DOY39" s="453"/>
      <c r="DOZ39" s="453"/>
      <c r="DPA39" s="450"/>
      <c r="DPB39" s="454"/>
      <c r="DPC39" s="455"/>
      <c r="DPD39" s="453"/>
      <c r="DPE39" s="456"/>
      <c r="DPF39" s="453"/>
      <c r="DPG39" s="456"/>
      <c r="DPH39" s="454"/>
      <c r="DPI39" s="451"/>
      <c r="DPJ39" s="454"/>
      <c r="DPK39" s="450"/>
      <c r="DPL39" s="456"/>
      <c r="DPM39" s="456"/>
      <c r="DPN39" s="456"/>
      <c r="DPO39" s="456"/>
      <c r="DPP39" s="271"/>
      <c r="DPQ39" s="451"/>
      <c r="DPR39" s="454"/>
      <c r="DPS39" s="451"/>
      <c r="DPT39" s="457"/>
      <c r="DPU39" s="271"/>
      <c r="DPV39" s="451"/>
      <c r="DPW39" s="454"/>
      <c r="DPX39" s="451"/>
      <c r="DPY39" s="457"/>
      <c r="DPZ39" s="451"/>
      <c r="DQA39" s="457"/>
      <c r="DQB39" s="457"/>
      <c r="DQC39" s="457"/>
      <c r="DQD39" s="271"/>
      <c r="DQE39" s="271"/>
      <c r="DQF39" s="451"/>
      <c r="DQG39" s="454"/>
      <c r="DQH39" s="451"/>
      <c r="DQI39" s="454"/>
      <c r="DQJ39" s="458"/>
      <c r="DQK39" s="459"/>
      <c r="DQL39" s="460"/>
      <c r="DQM39" s="461"/>
      <c r="DQN39" s="462"/>
      <c r="DQO39" s="458"/>
      <c r="DQP39" s="451"/>
      <c r="DQQ39" s="463"/>
      <c r="DQR39" s="451"/>
      <c r="DQS39" s="451"/>
      <c r="DQT39" s="453"/>
      <c r="DQV39" s="449"/>
      <c r="DQW39" s="449"/>
      <c r="DQX39" s="449"/>
      <c r="DQY39" s="450"/>
      <c r="DQZ39" s="451"/>
      <c r="DRA39" s="451"/>
      <c r="DRB39" s="451"/>
      <c r="DRC39" s="449"/>
      <c r="DRD39" s="452"/>
      <c r="DRE39" s="453"/>
      <c r="DRF39" s="454"/>
      <c r="DRG39" s="449"/>
      <c r="DRH39" s="453"/>
      <c r="DRI39" s="453"/>
      <c r="DRJ39" s="450"/>
      <c r="DRK39" s="454"/>
      <c r="DRL39" s="455"/>
      <c r="DRM39" s="453"/>
      <c r="DRN39" s="456"/>
      <c r="DRO39" s="453"/>
      <c r="DRP39" s="456"/>
      <c r="DRQ39" s="454"/>
      <c r="DRR39" s="451"/>
      <c r="DRS39" s="454"/>
      <c r="DRT39" s="450"/>
      <c r="DRU39" s="456"/>
      <c r="DRV39" s="456"/>
      <c r="DRW39" s="456"/>
      <c r="DRX39" s="456"/>
      <c r="DRY39" s="271"/>
      <c r="DRZ39" s="451"/>
      <c r="DSA39" s="454"/>
      <c r="DSB39" s="451"/>
      <c r="DSC39" s="457"/>
      <c r="DSD39" s="271"/>
      <c r="DSE39" s="451"/>
      <c r="DSF39" s="454"/>
      <c r="DSG39" s="451"/>
      <c r="DSH39" s="457"/>
      <c r="DSI39" s="451"/>
      <c r="DSJ39" s="457"/>
      <c r="DSK39" s="457"/>
      <c r="DSL39" s="457"/>
      <c r="DSM39" s="271"/>
      <c r="DSN39" s="271"/>
      <c r="DSO39" s="451"/>
      <c r="DSP39" s="454"/>
      <c r="DSQ39" s="451"/>
      <c r="DSR39" s="454"/>
      <c r="DSS39" s="458"/>
      <c r="DST39" s="459"/>
      <c r="DSU39" s="460"/>
      <c r="DSV39" s="461"/>
      <c r="DSW39" s="462"/>
      <c r="DSX39" s="458"/>
      <c r="DSY39" s="451"/>
      <c r="DSZ39" s="463"/>
      <c r="DTA39" s="451"/>
      <c r="DTB39" s="451"/>
      <c r="DTC39" s="453"/>
      <c r="DTE39" s="449"/>
      <c r="DTF39" s="449"/>
      <c r="DTG39" s="449"/>
      <c r="DTH39" s="450"/>
      <c r="DTI39" s="451"/>
      <c r="DTJ39" s="451"/>
      <c r="DTK39" s="451"/>
      <c r="DTL39" s="449"/>
      <c r="DTM39" s="452"/>
      <c r="DTN39" s="453"/>
      <c r="DTO39" s="454"/>
      <c r="DTP39" s="449"/>
      <c r="DTQ39" s="453"/>
      <c r="DTR39" s="453"/>
      <c r="DTS39" s="450"/>
      <c r="DTT39" s="454"/>
      <c r="DTU39" s="455"/>
      <c r="DTV39" s="453"/>
      <c r="DTW39" s="456"/>
      <c r="DTX39" s="453"/>
      <c r="DTY39" s="456"/>
      <c r="DTZ39" s="454"/>
      <c r="DUA39" s="451"/>
      <c r="DUB39" s="454"/>
      <c r="DUC39" s="450"/>
      <c r="DUD39" s="456"/>
      <c r="DUE39" s="456"/>
      <c r="DUF39" s="456"/>
      <c r="DUG39" s="456"/>
      <c r="DUH39" s="271"/>
      <c r="DUI39" s="451"/>
      <c r="DUJ39" s="454"/>
      <c r="DUK39" s="451"/>
      <c r="DUL39" s="457"/>
      <c r="DUM39" s="271"/>
      <c r="DUN39" s="451"/>
      <c r="DUO39" s="454"/>
      <c r="DUP39" s="451"/>
      <c r="DUQ39" s="457"/>
      <c r="DUR39" s="451"/>
      <c r="DUS39" s="457"/>
      <c r="DUT39" s="457"/>
      <c r="DUU39" s="457"/>
      <c r="DUV39" s="271"/>
      <c r="DUW39" s="271"/>
      <c r="DUX39" s="451"/>
      <c r="DUY39" s="454"/>
      <c r="DUZ39" s="451"/>
      <c r="DVA39" s="454"/>
      <c r="DVB39" s="458"/>
      <c r="DVC39" s="459"/>
      <c r="DVD39" s="460"/>
      <c r="DVE39" s="461"/>
      <c r="DVF39" s="462"/>
      <c r="DVG39" s="458"/>
      <c r="DVH39" s="451"/>
      <c r="DVI39" s="463"/>
      <c r="DVJ39" s="451"/>
      <c r="DVK39" s="451"/>
      <c r="DVL39" s="453"/>
      <c r="DVN39" s="449"/>
      <c r="DVO39" s="449"/>
      <c r="DVP39" s="449"/>
      <c r="DVQ39" s="450"/>
      <c r="DVR39" s="451"/>
      <c r="DVS39" s="451"/>
      <c r="DVT39" s="451"/>
      <c r="DVU39" s="449"/>
      <c r="DVV39" s="452"/>
      <c r="DVW39" s="453"/>
      <c r="DVX39" s="454"/>
      <c r="DVY39" s="449"/>
      <c r="DVZ39" s="453"/>
      <c r="DWA39" s="453"/>
      <c r="DWB39" s="450"/>
      <c r="DWC39" s="454"/>
      <c r="DWD39" s="455"/>
      <c r="DWE39" s="453"/>
      <c r="DWF39" s="456"/>
      <c r="DWG39" s="453"/>
      <c r="DWH39" s="456"/>
      <c r="DWI39" s="454"/>
      <c r="DWJ39" s="451"/>
      <c r="DWK39" s="454"/>
      <c r="DWL39" s="450"/>
      <c r="DWM39" s="456"/>
      <c r="DWN39" s="456"/>
      <c r="DWO39" s="456"/>
      <c r="DWP39" s="456"/>
      <c r="DWQ39" s="271"/>
      <c r="DWR39" s="451"/>
      <c r="DWS39" s="454"/>
      <c r="DWT39" s="451"/>
      <c r="DWU39" s="457"/>
      <c r="DWV39" s="271"/>
      <c r="DWW39" s="451"/>
      <c r="DWX39" s="454"/>
      <c r="DWY39" s="451"/>
      <c r="DWZ39" s="457"/>
      <c r="DXA39" s="451"/>
      <c r="DXB39" s="457"/>
      <c r="DXC39" s="457"/>
      <c r="DXD39" s="457"/>
      <c r="DXE39" s="271"/>
      <c r="DXF39" s="271"/>
      <c r="DXG39" s="451"/>
      <c r="DXH39" s="454"/>
      <c r="DXI39" s="451"/>
      <c r="DXJ39" s="454"/>
      <c r="DXK39" s="458"/>
      <c r="DXL39" s="459"/>
      <c r="DXM39" s="460"/>
      <c r="DXN39" s="461"/>
      <c r="DXO39" s="462"/>
      <c r="DXP39" s="458"/>
      <c r="DXQ39" s="451"/>
      <c r="DXR39" s="463"/>
      <c r="DXS39" s="451"/>
      <c r="DXT39" s="451"/>
      <c r="DXU39" s="453"/>
      <c r="DXW39" s="449"/>
      <c r="DXX39" s="449"/>
      <c r="DXY39" s="449"/>
      <c r="DXZ39" s="450"/>
      <c r="DYA39" s="451"/>
      <c r="DYB39" s="451"/>
      <c r="DYC39" s="451"/>
      <c r="DYD39" s="449"/>
      <c r="DYE39" s="452"/>
      <c r="DYF39" s="453"/>
      <c r="DYG39" s="454"/>
      <c r="DYH39" s="449"/>
      <c r="DYI39" s="453"/>
      <c r="DYJ39" s="453"/>
      <c r="DYK39" s="450"/>
      <c r="DYL39" s="454"/>
      <c r="DYM39" s="455"/>
      <c r="DYN39" s="453"/>
      <c r="DYO39" s="456"/>
      <c r="DYP39" s="453"/>
      <c r="DYQ39" s="456"/>
      <c r="DYR39" s="454"/>
      <c r="DYS39" s="451"/>
      <c r="DYT39" s="454"/>
      <c r="DYU39" s="450"/>
      <c r="DYV39" s="456"/>
      <c r="DYW39" s="456"/>
      <c r="DYX39" s="456"/>
      <c r="DYY39" s="456"/>
      <c r="DYZ39" s="271"/>
      <c r="DZA39" s="451"/>
      <c r="DZB39" s="454"/>
      <c r="DZC39" s="451"/>
      <c r="DZD39" s="457"/>
      <c r="DZE39" s="271"/>
      <c r="DZF39" s="451"/>
      <c r="DZG39" s="454"/>
      <c r="DZH39" s="451"/>
      <c r="DZI39" s="457"/>
      <c r="DZJ39" s="451"/>
      <c r="DZK39" s="457"/>
      <c r="DZL39" s="457"/>
      <c r="DZM39" s="457"/>
      <c r="DZN39" s="271"/>
      <c r="DZO39" s="271"/>
      <c r="DZP39" s="451"/>
      <c r="DZQ39" s="454"/>
      <c r="DZR39" s="451"/>
      <c r="DZS39" s="454"/>
      <c r="DZT39" s="458"/>
      <c r="DZU39" s="459"/>
      <c r="DZV39" s="460"/>
      <c r="DZW39" s="461"/>
      <c r="DZX39" s="462"/>
      <c r="DZY39" s="458"/>
      <c r="DZZ39" s="451"/>
      <c r="EAA39" s="463"/>
      <c r="EAB39" s="451"/>
      <c r="EAC39" s="451"/>
      <c r="EAD39" s="453"/>
      <c r="EAF39" s="449"/>
      <c r="EAG39" s="449"/>
      <c r="EAH39" s="449"/>
      <c r="EAI39" s="450"/>
      <c r="EAJ39" s="451"/>
      <c r="EAK39" s="451"/>
      <c r="EAL39" s="451"/>
      <c r="EAM39" s="449"/>
      <c r="EAN39" s="452"/>
      <c r="EAO39" s="453"/>
      <c r="EAP39" s="454"/>
      <c r="EAQ39" s="449"/>
      <c r="EAR39" s="453"/>
      <c r="EAS39" s="453"/>
      <c r="EAT39" s="450"/>
      <c r="EAU39" s="454"/>
      <c r="EAV39" s="455"/>
      <c r="EAW39" s="453"/>
      <c r="EAX39" s="456"/>
      <c r="EAY39" s="453"/>
      <c r="EAZ39" s="456"/>
      <c r="EBA39" s="454"/>
      <c r="EBB39" s="451"/>
      <c r="EBC39" s="454"/>
      <c r="EBD39" s="450"/>
      <c r="EBE39" s="456"/>
      <c r="EBF39" s="456"/>
      <c r="EBG39" s="456"/>
      <c r="EBH39" s="456"/>
      <c r="EBI39" s="271"/>
      <c r="EBJ39" s="451"/>
      <c r="EBK39" s="454"/>
      <c r="EBL39" s="451"/>
      <c r="EBM39" s="457"/>
      <c r="EBN39" s="271"/>
      <c r="EBO39" s="451"/>
      <c r="EBP39" s="454"/>
      <c r="EBQ39" s="451"/>
      <c r="EBR39" s="457"/>
      <c r="EBS39" s="451"/>
      <c r="EBT39" s="457"/>
      <c r="EBU39" s="457"/>
      <c r="EBV39" s="457"/>
      <c r="EBW39" s="271"/>
      <c r="EBX39" s="271"/>
      <c r="EBY39" s="451"/>
      <c r="EBZ39" s="454"/>
      <c r="ECA39" s="451"/>
      <c r="ECB39" s="454"/>
      <c r="ECC39" s="458"/>
      <c r="ECD39" s="459"/>
      <c r="ECE39" s="460"/>
      <c r="ECF39" s="461"/>
      <c r="ECG39" s="462"/>
      <c r="ECH39" s="458"/>
      <c r="ECI39" s="451"/>
      <c r="ECJ39" s="463"/>
      <c r="ECK39" s="451"/>
      <c r="ECL39" s="451"/>
      <c r="ECM39" s="453"/>
      <c r="ECO39" s="449"/>
      <c r="ECP39" s="449"/>
      <c r="ECQ39" s="449"/>
      <c r="ECR39" s="450"/>
      <c r="ECS39" s="451"/>
      <c r="ECT39" s="451"/>
      <c r="ECU39" s="451"/>
      <c r="ECV39" s="449"/>
      <c r="ECW39" s="452"/>
      <c r="ECX39" s="453"/>
      <c r="ECY39" s="454"/>
      <c r="ECZ39" s="449"/>
      <c r="EDA39" s="453"/>
      <c r="EDB39" s="453"/>
      <c r="EDC39" s="450"/>
      <c r="EDD39" s="454"/>
      <c r="EDE39" s="455"/>
      <c r="EDF39" s="453"/>
      <c r="EDG39" s="456"/>
      <c r="EDH39" s="453"/>
      <c r="EDI39" s="456"/>
      <c r="EDJ39" s="454"/>
      <c r="EDK39" s="451"/>
      <c r="EDL39" s="454"/>
      <c r="EDM39" s="450"/>
      <c r="EDN39" s="456"/>
      <c r="EDO39" s="456"/>
      <c r="EDP39" s="456"/>
      <c r="EDQ39" s="456"/>
      <c r="EDR39" s="271"/>
      <c r="EDS39" s="451"/>
      <c r="EDT39" s="454"/>
      <c r="EDU39" s="451"/>
      <c r="EDV39" s="457"/>
      <c r="EDW39" s="271"/>
      <c r="EDX39" s="451"/>
      <c r="EDY39" s="454"/>
      <c r="EDZ39" s="451"/>
      <c r="EEA39" s="457"/>
      <c r="EEB39" s="451"/>
      <c r="EEC39" s="457"/>
      <c r="EED39" s="457"/>
      <c r="EEE39" s="457"/>
      <c r="EEF39" s="271"/>
      <c r="EEG39" s="271"/>
      <c r="EEH39" s="451"/>
      <c r="EEI39" s="454"/>
      <c r="EEJ39" s="451"/>
      <c r="EEK39" s="454"/>
      <c r="EEL39" s="458"/>
      <c r="EEM39" s="459"/>
      <c r="EEN39" s="460"/>
      <c r="EEO39" s="461"/>
      <c r="EEP39" s="462"/>
      <c r="EEQ39" s="458"/>
      <c r="EER39" s="451"/>
      <c r="EES39" s="463"/>
      <c r="EET39" s="451"/>
      <c r="EEU39" s="451"/>
      <c r="EEV39" s="453"/>
      <c r="EEX39" s="449"/>
      <c r="EEY39" s="449"/>
      <c r="EEZ39" s="449"/>
      <c r="EFA39" s="450"/>
      <c r="EFB39" s="451"/>
      <c r="EFC39" s="451"/>
      <c r="EFD39" s="451"/>
      <c r="EFE39" s="449"/>
      <c r="EFF39" s="452"/>
      <c r="EFG39" s="453"/>
      <c r="EFH39" s="454"/>
      <c r="EFI39" s="449"/>
      <c r="EFJ39" s="453"/>
      <c r="EFK39" s="453"/>
      <c r="EFL39" s="450"/>
      <c r="EFM39" s="454"/>
      <c r="EFN39" s="455"/>
      <c r="EFO39" s="453"/>
      <c r="EFP39" s="456"/>
      <c r="EFQ39" s="453"/>
      <c r="EFR39" s="456"/>
      <c r="EFS39" s="454"/>
      <c r="EFT39" s="451"/>
      <c r="EFU39" s="454"/>
      <c r="EFV39" s="450"/>
      <c r="EFW39" s="456"/>
      <c r="EFX39" s="456"/>
      <c r="EFY39" s="456"/>
      <c r="EFZ39" s="456"/>
      <c r="EGA39" s="271"/>
      <c r="EGB39" s="451"/>
      <c r="EGC39" s="454"/>
      <c r="EGD39" s="451"/>
      <c r="EGE39" s="457"/>
      <c r="EGF39" s="271"/>
      <c r="EGG39" s="451"/>
      <c r="EGH39" s="454"/>
      <c r="EGI39" s="451"/>
      <c r="EGJ39" s="457"/>
      <c r="EGK39" s="451"/>
      <c r="EGL39" s="457"/>
      <c r="EGM39" s="457"/>
      <c r="EGN39" s="457"/>
      <c r="EGO39" s="271"/>
      <c r="EGP39" s="271"/>
      <c r="EGQ39" s="451"/>
      <c r="EGR39" s="454"/>
      <c r="EGS39" s="451"/>
      <c r="EGT39" s="454"/>
      <c r="EGU39" s="458"/>
      <c r="EGV39" s="459"/>
      <c r="EGW39" s="460"/>
      <c r="EGX39" s="461"/>
      <c r="EGY39" s="462"/>
      <c r="EGZ39" s="458"/>
      <c r="EHA39" s="451"/>
      <c r="EHB39" s="463"/>
      <c r="EHC39" s="451"/>
      <c r="EHD39" s="451"/>
      <c r="EHE39" s="453"/>
      <c r="EHG39" s="449"/>
      <c r="EHH39" s="449"/>
      <c r="EHI39" s="449"/>
      <c r="EHJ39" s="450"/>
      <c r="EHK39" s="451"/>
      <c r="EHL39" s="451"/>
      <c r="EHM39" s="451"/>
      <c r="EHN39" s="449"/>
      <c r="EHO39" s="452"/>
      <c r="EHP39" s="453"/>
      <c r="EHQ39" s="454"/>
      <c r="EHR39" s="449"/>
      <c r="EHS39" s="453"/>
      <c r="EHT39" s="453"/>
      <c r="EHU39" s="450"/>
      <c r="EHV39" s="454"/>
      <c r="EHW39" s="455"/>
      <c r="EHX39" s="453"/>
      <c r="EHY39" s="456"/>
      <c r="EHZ39" s="453"/>
      <c r="EIA39" s="456"/>
      <c r="EIB39" s="454"/>
      <c r="EIC39" s="451"/>
      <c r="EID39" s="454"/>
      <c r="EIE39" s="450"/>
      <c r="EIF39" s="456"/>
      <c r="EIG39" s="456"/>
      <c r="EIH39" s="456"/>
      <c r="EII39" s="456"/>
      <c r="EIJ39" s="271"/>
      <c r="EIK39" s="451"/>
      <c r="EIL39" s="454"/>
      <c r="EIM39" s="451"/>
      <c r="EIN39" s="457"/>
      <c r="EIO39" s="271"/>
      <c r="EIP39" s="451"/>
      <c r="EIQ39" s="454"/>
      <c r="EIR39" s="451"/>
      <c r="EIS39" s="457"/>
      <c r="EIT39" s="451"/>
      <c r="EIU39" s="457"/>
      <c r="EIV39" s="457"/>
      <c r="EIW39" s="457"/>
      <c r="EIX39" s="271"/>
      <c r="EIY39" s="271"/>
      <c r="EIZ39" s="451"/>
      <c r="EJA39" s="454"/>
      <c r="EJB39" s="451"/>
      <c r="EJC39" s="454"/>
      <c r="EJD39" s="458"/>
      <c r="EJE39" s="459"/>
      <c r="EJF39" s="460"/>
      <c r="EJG39" s="461"/>
      <c r="EJH39" s="462"/>
      <c r="EJI39" s="458"/>
      <c r="EJJ39" s="451"/>
      <c r="EJK39" s="463"/>
      <c r="EJL39" s="451"/>
      <c r="EJM39" s="451"/>
      <c r="EJN39" s="453"/>
      <c r="EJP39" s="449"/>
      <c r="EJQ39" s="449"/>
      <c r="EJR39" s="449"/>
      <c r="EJS39" s="450"/>
      <c r="EJT39" s="451"/>
      <c r="EJU39" s="451"/>
      <c r="EJV39" s="451"/>
      <c r="EJW39" s="449"/>
      <c r="EJX39" s="452"/>
      <c r="EJY39" s="453"/>
      <c r="EJZ39" s="454"/>
      <c r="EKA39" s="449"/>
      <c r="EKB39" s="453"/>
      <c r="EKC39" s="453"/>
      <c r="EKD39" s="450"/>
      <c r="EKE39" s="454"/>
      <c r="EKF39" s="455"/>
      <c r="EKG39" s="453"/>
      <c r="EKH39" s="456"/>
      <c r="EKI39" s="453"/>
      <c r="EKJ39" s="456"/>
      <c r="EKK39" s="454"/>
      <c r="EKL39" s="451"/>
      <c r="EKM39" s="454"/>
      <c r="EKN39" s="450"/>
      <c r="EKO39" s="456"/>
      <c r="EKP39" s="456"/>
      <c r="EKQ39" s="456"/>
      <c r="EKR39" s="456"/>
      <c r="EKS39" s="271"/>
      <c r="EKT39" s="451"/>
      <c r="EKU39" s="454"/>
      <c r="EKV39" s="451"/>
      <c r="EKW39" s="457"/>
      <c r="EKX39" s="271"/>
      <c r="EKY39" s="451"/>
      <c r="EKZ39" s="454"/>
      <c r="ELA39" s="451"/>
      <c r="ELB39" s="457"/>
      <c r="ELC39" s="451"/>
      <c r="ELD39" s="457"/>
      <c r="ELE39" s="457"/>
      <c r="ELF39" s="457"/>
      <c r="ELG39" s="271"/>
      <c r="ELH39" s="271"/>
      <c r="ELI39" s="451"/>
      <c r="ELJ39" s="454"/>
      <c r="ELK39" s="451"/>
      <c r="ELL39" s="454"/>
      <c r="ELM39" s="458"/>
      <c r="ELN39" s="459"/>
      <c r="ELO39" s="460"/>
      <c r="ELP39" s="461"/>
      <c r="ELQ39" s="462"/>
      <c r="ELR39" s="458"/>
      <c r="ELS39" s="451"/>
      <c r="ELT39" s="463"/>
      <c r="ELU39" s="451"/>
      <c r="ELV39" s="451"/>
      <c r="ELW39" s="453"/>
      <c r="ELY39" s="449"/>
      <c r="ELZ39" s="449"/>
      <c r="EMA39" s="449"/>
      <c r="EMB39" s="450"/>
      <c r="EMC39" s="451"/>
      <c r="EMD39" s="451"/>
      <c r="EME39" s="451"/>
      <c r="EMF39" s="449"/>
      <c r="EMG39" s="452"/>
      <c r="EMH39" s="453"/>
      <c r="EMI39" s="454"/>
      <c r="EMJ39" s="449"/>
      <c r="EMK39" s="453"/>
      <c r="EML39" s="453"/>
      <c r="EMM39" s="450"/>
      <c r="EMN39" s="454"/>
      <c r="EMO39" s="455"/>
      <c r="EMP39" s="453"/>
      <c r="EMQ39" s="456"/>
      <c r="EMR39" s="453"/>
      <c r="EMS39" s="456"/>
      <c r="EMT39" s="454"/>
      <c r="EMU39" s="451"/>
      <c r="EMV39" s="454"/>
      <c r="EMW39" s="450"/>
      <c r="EMX39" s="456"/>
      <c r="EMY39" s="456"/>
      <c r="EMZ39" s="456"/>
      <c r="ENA39" s="456"/>
      <c r="ENB39" s="271"/>
      <c r="ENC39" s="451"/>
      <c r="END39" s="454"/>
      <c r="ENE39" s="451"/>
      <c r="ENF39" s="457"/>
      <c r="ENG39" s="271"/>
      <c r="ENH39" s="451"/>
      <c r="ENI39" s="454"/>
      <c r="ENJ39" s="451"/>
      <c r="ENK39" s="457"/>
      <c r="ENL39" s="451"/>
      <c r="ENM39" s="457"/>
      <c r="ENN39" s="457"/>
      <c r="ENO39" s="457"/>
      <c r="ENP39" s="271"/>
      <c r="ENQ39" s="271"/>
      <c r="ENR39" s="451"/>
      <c r="ENS39" s="454"/>
      <c r="ENT39" s="451"/>
      <c r="ENU39" s="454"/>
      <c r="ENV39" s="458"/>
      <c r="ENW39" s="459"/>
      <c r="ENX39" s="460"/>
      <c r="ENY39" s="461"/>
      <c r="ENZ39" s="462"/>
      <c r="EOA39" s="458"/>
      <c r="EOB39" s="451"/>
      <c r="EOC39" s="463"/>
      <c r="EOD39" s="451"/>
      <c r="EOE39" s="451"/>
      <c r="EOF39" s="453"/>
      <c r="EOH39" s="449"/>
      <c r="EOI39" s="449"/>
      <c r="EOJ39" s="449"/>
      <c r="EOK39" s="450"/>
      <c r="EOL39" s="451"/>
      <c r="EOM39" s="451"/>
      <c r="EON39" s="451"/>
      <c r="EOO39" s="449"/>
      <c r="EOP39" s="452"/>
      <c r="EOQ39" s="453"/>
      <c r="EOR39" s="454"/>
      <c r="EOS39" s="449"/>
      <c r="EOT39" s="453"/>
      <c r="EOU39" s="453"/>
      <c r="EOV39" s="450"/>
      <c r="EOW39" s="454"/>
      <c r="EOX39" s="455"/>
      <c r="EOY39" s="453"/>
      <c r="EOZ39" s="456"/>
      <c r="EPA39" s="453"/>
      <c r="EPB39" s="456"/>
      <c r="EPC39" s="454"/>
      <c r="EPD39" s="451"/>
      <c r="EPE39" s="454"/>
      <c r="EPF39" s="450"/>
      <c r="EPG39" s="456"/>
      <c r="EPH39" s="456"/>
      <c r="EPI39" s="456"/>
      <c r="EPJ39" s="456"/>
      <c r="EPK39" s="271"/>
      <c r="EPL39" s="451"/>
      <c r="EPM39" s="454"/>
      <c r="EPN39" s="451"/>
      <c r="EPO39" s="457"/>
      <c r="EPP39" s="271"/>
      <c r="EPQ39" s="451"/>
      <c r="EPR39" s="454"/>
      <c r="EPS39" s="451"/>
      <c r="EPT39" s="457"/>
      <c r="EPU39" s="451"/>
      <c r="EPV39" s="457"/>
      <c r="EPW39" s="457"/>
      <c r="EPX39" s="457"/>
      <c r="EPY39" s="271"/>
      <c r="EPZ39" s="271"/>
      <c r="EQA39" s="451"/>
      <c r="EQB39" s="454"/>
      <c r="EQC39" s="451"/>
      <c r="EQD39" s="454"/>
      <c r="EQE39" s="458"/>
      <c r="EQF39" s="459"/>
      <c r="EQG39" s="460"/>
      <c r="EQH39" s="461"/>
      <c r="EQI39" s="462"/>
      <c r="EQJ39" s="458"/>
      <c r="EQK39" s="451"/>
      <c r="EQL39" s="463"/>
      <c r="EQM39" s="451"/>
      <c r="EQN39" s="451"/>
      <c r="EQO39" s="453"/>
      <c r="EQQ39" s="449"/>
      <c r="EQR39" s="449"/>
      <c r="EQS39" s="449"/>
      <c r="EQT39" s="450"/>
      <c r="EQU39" s="451"/>
      <c r="EQV39" s="451"/>
      <c r="EQW39" s="451"/>
      <c r="EQX39" s="449"/>
      <c r="EQY39" s="452"/>
      <c r="EQZ39" s="453"/>
      <c r="ERA39" s="454"/>
      <c r="ERB39" s="449"/>
      <c r="ERC39" s="453"/>
      <c r="ERD39" s="453"/>
      <c r="ERE39" s="450"/>
      <c r="ERF39" s="454"/>
      <c r="ERG39" s="455"/>
      <c r="ERH39" s="453"/>
      <c r="ERI39" s="456"/>
      <c r="ERJ39" s="453"/>
      <c r="ERK39" s="456"/>
      <c r="ERL39" s="454"/>
      <c r="ERM39" s="451"/>
      <c r="ERN39" s="454"/>
      <c r="ERO39" s="450"/>
      <c r="ERP39" s="456"/>
      <c r="ERQ39" s="456"/>
      <c r="ERR39" s="456"/>
      <c r="ERS39" s="456"/>
      <c r="ERT39" s="271"/>
      <c r="ERU39" s="451"/>
      <c r="ERV39" s="454"/>
      <c r="ERW39" s="451"/>
      <c r="ERX39" s="457"/>
      <c r="ERY39" s="271"/>
      <c r="ERZ39" s="451"/>
      <c r="ESA39" s="454"/>
      <c r="ESB39" s="451"/>
      <c r="ESC39" s="457"/>
      <c r="ESD39" s="451"/>
      <c r="ESE39" s="457"/>
      <c r="ESF39" s="457"/>
      <c r="ESG39" s="457"/>
      <c r="ESH39" s="271"/>
      <c r="ESI39" s="271"/>
      <c r="ESJ39" s="451"/>
      <c r="ESK39" s="454"/>
      <c r="ESL39" s="451"/>
      <c r="ESM39" s="454"/>
      <c r="ESN39" s="458"/>
      <c r="ESO39" s="459"/>
      <c r="ESP39" s="460"/>
      <c r="ESQ39" s="461"/>
      <c r="ESR39" s="462"/>
      <c r="ESS39" s="458"/>
      <c r="EST39" s="451"/>
      <c r="ESU39" s="463"/>
      <c r="ESV39" s="451"/>
      <c r="ESW39" s="451"/>
      <c r="ESX39" s="453"/>
      <c r="ESZ39" s="449"/>
      <c r="ETA39" s="449"/>
      <c r="ETB39" s="449"/>
      <c r="ETC39" s="450"/>
      <c r="ETD39" s="451"/>
      <c r="ETE39" s="451"/>
      <c r="ETF39" s="451"/>
      <c r="ETG39" s="449"/>
      <c r="ETH39" s="452"/>
      <c r="ETI39" s="453"/>
      <c r="ETJ39" s="454"/>
      <c r="ETK39" s="449"/>
      <c r="ETL39" s="453"/>
      <c r="ETM39" s="453"/>
      <c r="ETN39" s="450"/>
      <c r="ETO39" s="454"/>
      <c r="ETP39" s="455"/>
      <c r="ETQ39" s="453"/>
      <c r="ETR39" s="456"/>
      <c r="ETS39" s="453"/>
      <c r="ETT39" s="456"/>
      <c r="ETU39" s="454"/>
      <c r="ETV39" s="451"/>
      <c r="ETW39" s="454"/>
      <c r="ETX39" s="450"/>
      <c r="ETY39" s="456"/>
      <c r="ETZ39" s="456"/>
      <c r="EUA39" s="456"/>
      <c r="EUB39" s="456"/>
      <c r="EUC39" s="271"/>
      <c r="EUD39" s="451"/>
      <c r="EUE39" s="454"/>
      <c r="EUF39" s="451"/>
      <c r="EUG39" s="457"/>
      <c r="EUH39" s="271"/>
      <c r="EUI39" s="451"/>
      <c r="EUJ39" s="454"/>
      <c r="EUK39" s="451"/>
      <c r="EUL39" s="457"/>
      <c r="EUM39" s="451"/>
      <c r="EUN39" s="457"/>
      <c r="EUO39" s="457"/>
      <c r="EUP39" s="457"/>
      <c r="EUQ39" s="271"/>
      <c r="EUR39" s="271"/>
      <c r="EUS39" s="451"/>
      <c r="EUT39" s="454"/>
      <c r="EUU39" s="451"/>
      <c r="EUV39" s="454"/>
      <c r="EUW39" s="458"/>
      <c r="EUX39" s="459"/>
      <c r="EUY39" s="460"/>
      <c r="EUZ39" s="461"/>
      <c r="EVA39" s="462"/>
      <c r="EVB39" s="458"/>
      <c r="EVC39" s="451"/>
      <c r="EVD39" s="463"/>
      <c r="EVE39" s="451"/>
      <c r="EVF39" s="451"/>
      <c r="EVG39" s="453"/>
      <c r="EVI39" s="449"/>
      <c r="EVJ39" s="449"/>
      <c r="EVK39" s="449"/>
      <c r="EVL39" s="450"/>
      <c r="EVM39" s="451"/>
      <c r="EVN39" s="451"/>
      <c r="EVO39" s="451"/>
      <c r="EVP39" s="449"/>
      <c r="EVQ39" s="452"/>
      <c r="EVR39" s="453"/>
      <c r="EVS39" s="454"/>
      <c r="EVT39" s="449"/>
      <c r="EVU39" s="453"/>
      <c r="EVV39" s="453"/>
      <c r="EVW39" s="450"/>
      <c r="EVX39" s="454"/>
      <c r="EVY39" s="455"/>
      <c r="EVZ39" s="453"/>
      <c r="EWA39" s="456"/>
      <c r="EWB39" s="453"/>
      <c r="EWC39" s="456"/>
      <c r="EWD39" s="454"/>
      <c r="EWE39" s="451"/>
      <c r="EWF39" s="454"/>
      <c r="EWG39" s="450"/>
      <c r="EWH39" s="456"/>
      <c r="EWI39" s="456"/>
      <c r="EWJ39" s="456"/>
      <c r="EWK39" s="456"/>
      <c r="EWL39" s="271"/>
      <c r="EWM39" s="451"/>
      <c r="EWN39" s="454"/>
      <c r="EWO39" s="451"/>
      <c r="EWP39" s="457"/>
      <c r="EWQ39" s="271"/>
      <c r="EWR39" s="451"/>
      <c r="EWS39" s="454"/>
      <c r="EWT39" s="451"/>
      <c r="EWU39" s="457"/>
      <c r="EWV39" s="451"/>
      <c r="EWW39" s="457"/>
      <c r="EWX39" s="457"/>
      <c r="EWY39" s="457"/>
      <c r="EWZ39" s="271"/>
      <c r="EXA39" s="271"/>
      <c r="EXB39" s="451"/>
      <c r="EXC39" s="454"/>
      <c r="EXD39" s="451"/>
      <c r="EXE39" s="454"/>
      <c r="EXF39" s="458"/>
      <c r="EXG39" s="459"/>
      <c r="EXH39" s="460"/>
      <c r="EXI39" s="461"/>
      <c r="EXJ39" s="462"/>
      <c r="EXK39" s="458"/>
      <c r="EXL39" s="451"/>
      <c r="EXM39" s="463"/>
      <c r="EXN39" s="451"/>
      <c r="EXO39" s="451"/>
      <c r="EXP39" s="453"/>
      <c r="EXR39" s="449"/>
      <c r="EXS39" s="449"/>
      <c r="EXT39" s="449"/>
      <c r="EXU39" s="450"/>
      <c r="EXV39" s="451"/>
      <c r="EXW39" s="451"/>
      <c r="EXX39" s="451"/>
      <c r="EXY39" s="449"/>
      <c r="EXZ39" s="452"/>
      <c r="EYA39" s="453"/>
      <c r="EYB39" s="454"/>
      <c r="EYC39" s="449"/>
      <c r="EYD39" s="453"/>
      <c r="EYE39" s="453"/>
      <c r="EYF39" s="450"/>
      <c r="EYG39" s="454"/>
      <c r="EYH39" s="455"/>
      <c r="EYI39" s="453"/>
      <c r="EYJ39" s="456"/>
      <c r="EYK39" s="453"/>
      <c r="EYL39" s="456"/>
      <c r="EYM39" s="454"/>
      <c r="EYN39" s="451"/>
      <c r="EYO39" s="454"/>
      <c r="EYP39" s="450"/>
      <c r="EYQ39" s="456"/>
      <c r="EYR39" s="456"/>
      <c r="EYS39" s="456"/>
      <c r="EYT39" s="456"/>
      <c r="EYU39" s="271"/>
      <c r="EYV39" s="451"/>
      <c r="EYW39" s="454"/>
      <c r="EYX39" s="451"/>
      <c r="EYY39" s="457"/>
      <c r="EYZ39" s="271"/>
      <c r="EZA39" s="451"/>
      <c r="EZB39" s="454"/>
      <c r="EZC39" s="451"/>
      <c r="EZD39" s="457"/>
      <c r="EZE39" s="451"/>
      <c r="EZF39" s="457"/>
      <c r="EZG39" s="457"/>
      <c r="EZH39" s="457"/>
      <c r="EZI39" s="271"/>
      <c r="EZJ39" s="271"/>
      <c r="EZK39" s="451"/>
      <c r="EZL39" s="454"/>
      <c r="EZM39" s="451"/>
      <c r="EZN39" s="454"/>
      <c r="EZO39" s="458"/>
      <c r="EZP39" s="459"/>
      <c r="EZQ39" s="460"/>
      <c r="EZR39" s="461"/>
      <c r="EZS39" s="462"/>
      <c r="EZT39" s="458"/>
      <c r="EZU39" s="451"/>
      <c r="EZV39" s="463"/>
      <c r="EZW39" s="451"/>
      <c r="EZX39" s="451"/>
      <c r="EZY39" s="453"/>
      <c r="FAA39" s="449"/>
      <c r="FAB39" s="449"/>
      <c r="FAC39" s="449"/>
      <c r="FAD39" s="450"/>
      <c r="FAE39" s="451"/>
      <c r="FAF39" s="451"/>
      <c r="FAG39" s="451"/>
      <c r="FAH39" s="449"/>
      <c r="FAI39" s="452"/>
      <c r="FAJ39" s="453"/>
      <c r="FAK39" s="454"/>
      <c r="FAL39" s="449"/>
      <c r="FAM39" s="453"/>
      <c r="FAN39" s="453"/>
      <c r="FAO39" s="450"/>
      <c r="FAP39" s="454"/>
      <c r="FAQ39" s="455"/>
      <c r="FAR39" s="453"/>
      <c r="FAS39" s="456"/>
      <c r="FAT39" s="453"/>
      <c r="FAU39" s="456"/>
      <c r="FAV39" s="454"/>
      <c r="FAW39" s="451"/>
      <c r="FAX39" s="454"/>
      <c r="FAY39" s="450"/>
      <c r="FAZ39" s="456"/>
      <c r="FBA39" s="456"/>
      <c r="FBB39" s="456"/>
      <c r="FBC39" s="456"/>
      <c r="FBD39" s="271"/>
      <c r="FBE39" s="451"/>
      <c r="FBF39" s="454"/>
      <c r="FBG39" s="451"/>
      <c r="FBH39" s="457"/>
      <c r="FBI39" s="271"/>
      <c r="FBJ39" s="451"/>
      <c r="FBK39" s="454"/>
      <c r="FBL39" s="451"/>
      <c r="FBM39" s="457"/>
      <c r="FBN39" s="451"/>
      <c r="FBO39" s="457"/>
      <c r="FBP39" s="457"/>
      <c r="FBQ39" s="457"/>
      <c r="FBR39" s="271"/>
      <c r="FBS39" s="271"/>
      <c r="FBT39" s="451"/>
      <c r="FBU39" s="454"/>
      <c r="FBV39" s="451"/>
      <c r="FBW39" s="454"/>
      <c r="FBX39" s="458"/>
      <c r="FBY39" s="459"/>
      <c r="FBZ39" s="460"/>
      <c r="FCA39" s="461"/>
      <c r="FCB39" s="462"/>
      <c r="FCC39" s="458"/>
      <c r="FCD39" s="451"/>
      <c r="FCE39" s="463"/>
      <c r="FCF39" s="451"/>
      <c r="FCG39" s="451"/>
      <c r="FCH39" s="453"/>
      <c r="FCJ39" s="449"/>
      <c r="FCK39" s="449"/>
      <c r="FCL39" s="449"/>
      <c r="FCM39" s="450"/>
      <c r="FCN39" s="451"/>
      <c r="FCO39" s="451"/>
      <c r="FCP39" s="451"/>
      <c r="FCQ39" s="449"/>
      <c r="FCR39" s="452"/>
      <c r="FCS39" s="453"/>
      <c r="FCT39" s="454"/>
      <c r="FCU39" s="449"/>
      <c r="FCV39" s="453"/>
      <c r="FCW39" s="453"/>
      <c r="FCX39" s="450"/>
      <c r="FCY39" s="454"/>
      <c r="FCZ39" s="455"/>
      <c r="FDA39" s="453"/>
      <c r="FDB39" s="456"/>
      <c r="FDC39" s="453"/>
      <c r="FDD39" s="456"/>
      <c r="FDE39" s="454"/>
      <c r="FDF39" s="451"/>
      <c r="FDG39" s="454"/>
      <c r="FDH39" s="450"/>
      <c r="FDI39" s="456"/>
      <c r="FDJ39" s="456"/>
      <c r="FDK39" s="456"/>
      <c r="FDL39" s="456"/>
      <c r="FDM39" s="271"/>
      <c r="FDN39" s="451"/>
      <c r="FDO39" s="454"/>
      <c r="FDP39" s="451"/>
      <c r="FDQ39" s="457"/>
      <c r="FDR39" s="271"/>
      <c r="FDS39" s="451"/>
      <c r="FDT39" s="454"/>
      <c r="FDU39" s="451"/>
      <c r="FDV39" s="457"/>
      <c r="FDW39" s="451"/>
      <c r="FDX39" s="457"/>
      <c r="FDY39" s="457"/>
      <c r="FDZ39" s="457"/>
      <c r="FEA39" s="271"/>
      <c r="FEB39" s="271"/>
      <c r="FEC39" s="451"/>
      <c r="FED39" s="454"/>
      <c r="FEE39" s="451"/>
      <c r="FEF39" s="454"/>
      <c r="FEG39" s="458"/>
      <c r="FEH39" s="459"/>
      <c r="FEI39" s="460"/>
      <c r="FEJ39" s="461"/>
      <c r="FEK39" s="462"/>
      <c r="FEL39" s="458"/>
      <c r="FEM39" s="451"/>
      <c r="FEN39" s="463"/>
      <c r="FEO39" s="451"/>
      <c r="FEP39" s="451"/>
      <c r="FEQ39" s="453"/>
      <c r="FES39" s="449"/>
      <c r="FET39" s="449"/>
      <c r="FEU39" s="449"/>
      <c r="FEV39" s="450"/>
      <c r="FEW39" s="451"/>
      <c r="FEX39" s="451"/>
      <c r="FEY39" s="451"/>
      <c r="FEZ39" s="449"/>
      <c r="FFA39" s="452"/>
      <c r="FFB39" s="453"/>
      <c r="FFC39" s="454"/>
      <c r="FFD39" s="449"/>
      <c r="FFE39" s="453"/>
      <c r="FFF39" s="453"/>
      <c r="FFG39" s="450"/>
      <c r="FFH39" s="454"/>
      <c r="FFI39" s="455"/>
      <c r="FFJ39" s="453"/>
      <c r="FFK39" s="456"/>
      <c r="FFL39" s="453"/>
      <c r="FFM39" s="456"/>
      <c r="FFN39" s="454"/>
      <c r="FFO39" s="451"/>
      <c r="FFP39" s="454"/>
      <c r="FFQ39" s="450"/>
      <c r="FFR39" s="456"/>
      <c r="FFS39" s="456"/>
      <c r="FFT39" s="456"/>
      <c r="FFU39" s="456"/>
      <c r="FFV39" s="271"/>
      <c r="FFW39" s="451"/>
      <c r="FFX39" s="454"/>
      <c r="FFY39" s="451"/>
      <c r="FFZ39" s="457"/>
      <c r="FGA39" s="271"/>
      <c r="FGB39" s="451"/>
      <c r="FGC39" s="454"/>
      <c r="FGD39" s="451"/>
      <c r="FGE39" s="457"/>
      <c r="FGF39" s="451"/>
      <c r="FGG39" s="457"/>
      <c r="FGH39" s="457"/>
      <c r="FGI39" s="457"/>
      <c r="FGJ39" s="271"/>
      <c r="FGK39" s="271"/>
      <c r="FGL39" s="451"/>
      <c r="FGM39" s="454"/>
      <c r="FGN39" s="451"/>
      <c r="FGO39" s="454"/>
      <c r="FGP39" s="458"/>
      <c r="FGQ39" s="459"/>
      <c r="FGR39" s="460"/>
      <c r="FGS39" s="461"/>
      <c r="FGT39" s="462"/>
      <c r="FGU39" s="458"/>
      <c r="FGV39" s="451"/>
      <c r="FGW39" s="463"/>
      <c r="FGX39" s="451"/>
      <c r="FGY39" s="451"/>
      <c r="FGZ39" s="453"/>
      <c r="FHB39" s="449"/>
      <c r="FHC39" s="449"/>
      <c r="FHD39" s="449"/>
      <c r="FHE39" s="450"/>
      <c r="FHF39" s="451"/>
      <c r="FHG39" s="451"/>
      <c r="FHH39" s="451"/>
      <c r="FHI39" s="449"/>
      <c r="FHJ39" s="452"/>
      <c r="FHK39" s="453"/>
      <c r="FHL39" s="454"/>
      <c r="FHM39" s="449"/>
      <c r="FHN39" s="453"/>
      <c r="FHO39" s="453"/>
      <c r="FHP39" s="450"/>
      <c r="FHQ39" s="454"/>
      <c r="FHR39" s="455"/>
      <c r="FHS39" s="453"/>
      <c r="FHT39" s="456"/>
      <c r="FHU39" s="453"/>
      <c r="FHV39" s="456"/>
      <c r="FHW39" s="454"/>
      <c r="FHX39" s="451"/>
      <c r="FHY39" s="454"/>
      <c r="FHZ39" s="450"/>
      <c r="FIA39" s="456"/>
      <c r="FIB39" s="456"/>
      <c r="FIC39" s="456"/>
      <c r="FID39" s="456"/>
      <c r="FIE39" s="271"/>
      <c r="FIF39" s="451"/>
      <c r="FIG39" s="454"/>
      <c r="FIH39" s="451"/>
      <c r="FII39" s="457"/>
      <c r="FIJ39" s="271"/>
      <c r="FIK39" s="451"/>
      <c r="FIL39" s="454"/>
      <c r="FIM39" s="451"/>
      <c r="FIN39" s="457"/>
      <c r="FIO39" s="451"/>
      <c r="FIP39" s="457"/>
      <c r="FIQ39" s="457"/>
      <c r="FIR39" s="457"/>
      <c r="FIS39" s="271"/>
      <c r="FIT39" s="271"/>
      <c r="FIU39" s="451"/>
      <c r="FIV39" s="454"/>
      <c r="FIW39" s="451"/>
      <c r="FIX39" s="454"/>
      <c r="FIY39" s="458"/>
      <c r="FIZ39" s="459"/>
      <c r="FJA39" s="460"/>
      <c r="FJB39" s="461"/>
      <c r="FJC39" s="462"/>
      <c r="FJD39" s="458"/>
      <c r="FJE39" s="451"/>
      <c r="FJF39" s="463"/>
      <c r="FJG39" s="451"/>
      <c r="FJH39" s="451"/>
      <c r="FJI39" s="453"/>
      <c r="FJK39" s="449"/>
      <c r="FJL39" s="449"/>
      <c r="FJM39" s="449"/>
      <c r="FJN39" s="450"/>
      <c r="FJO39" s="451"/>
      <c r="FJP39" s="451"/>
      <c r="FJQ39" s="451"/>
      <c r="FJR39" s="449"/>
      <c r="FJS39" s="452"/>
      <c r="FJT39" s="453"/>
      <c r="FJU39" s="454"/>
      <c r="FJV39" s="449"/>
      <c r="FJW39" s="453"/>
      <c r="FJX39" s="453"/>
      <c r="FJY39" s="450"/>
      <c r="FJZ39" s="454"/>
      <c r="FKA39" s="455"/>
      <c r="FKB39" s="453"/>
      <c r="FKC39" s="456"/>
      <c r="FKD39" s="453"/>
      <c r="FKE39" s="456"/>
      <c r="FKF39" s="454"/>
      <c r="FKG39" s="451"/>
      <c r="FKH39" s="454"/>
      <c r="FKI39" s="450"/>
      <c r="FKJ39" s="456"/>
      <c r="FKK39" s="456"/>
      <c r="FKL39" s="456"/>
      <c r="FKM39" s="456"/>
      <c r="FKN39" s="271"/>
      <c r="FKO39" s="451"/>
      <c r="FKP39" s="454"/>
      <c r="FKQ39" s="451"/>
      <c r="FKR39" s="457"/>
      <c r="FKS39" s="271"/>
      <c r="FKT39" s="451"/>
      <c r="FKU39" s="454"/>
      <c r="FKV39" s="451"/>
      <c r="FKW39" s="457"/>
      <c r="FKX39" s="451"/>
      <c r="FKY39" s="457"/>
      <c r="FKZ39" s="457"/>
      <c r="FLA39" s="457"/>
      <c r="FLB39" s="271"/>
      <c r="FLC39" s="271"/>
      <c r="FLD39" s="451"/>
      <c r="FLE39" s="454"/>
      <c r="FLF39" s="451"/>
      <c r="FLG39" s="454"/>
      <c r="FLH39" s="458"/>
      <c r="FLI39" s="459"/>
      <c r="FLJ39" s="460"/>
      <c r="FLK39" s="461"/>
      <c r="FLL39" s="462"/>
      <c r="FLM39" s="458"/>
      <c r="FLN39" s="451"/>
      <c r="FLO39" s="463"/>
      <c r="FLP39" s="451"/>
      <c r="FLQ39" s="451"/>
      <c r="FLR39" s="453"/>
      <c r="FLT39" s="449"/>
      <c r="FLU39" s="449"/>
      <c r="FLV39" s="449"/>
      <c r="FLW39" s="450"/>
      <c r="FLX39" s="451"/>
      <c r="FLY39" s="451"/>
      <c r="FLZ39" s="451"/>
      <c r="FMA39" s="449"/>
      <c r="FMB39" s="452"/>
      <c r="FMC39" s="453"/>
      <c r="FMD39" s="454"/>
      <c r="FME39" s="449"/>
      <c r="FMF39" s="453"/>
      <c r="FMG39" s="453"/>
      <c r="FMH39" s="450"/>
      <c r="FMI39" s="454"/>
      <c r="FMJ39" s="455"/>
      <c r="FMK39" s="453"/>
      <c r="FML39" s="456"/>
      <c r="FMM39" s="453"/>
      <c r="FMN39" s="456"/>
      <c r="FMO39" s="454"/>
      <c r="FMP39" s="451"/>
      <c r="FMQ39" s="454"/>
      <c r="FMR39" s="450"/>
      <c r="FMS39" s="456"/>
      <c r="FMT39" s="456"/>
      <c r="FMU39" s="456"/>
      <c r="FMV39" s="456"/>
      <c r="FMW39" s="271"/>
      <c r="FMX39" s="451"/>
      <c r="FMY39" s="454"/>
      <c r="FMZ39" s="451"/>
      <c r="FNA39" s="457"/>
      <c r="FNB39" s="271"/>
      <c r="FNC39" s="451"/>
      <c r="FND39" s="454"/>
      <c r="FNE39" s="451"/>
      <c r="FNF39" s="457"/>
      <c r="FNG39" s="451"/>
      <c r="FNH39" s="457"/>
      <c r="FNI39" s="457"/>
      <c r="FNJ39" s="457"/>
      <c r="FNK39" s="271"/>
      <c r="FNL39" s="271"/>
      <c r="FNM39" s="451"/>
      <c r="FNN39" s="454"/>
      <c r="FNO39" s="451"/>
      <c r="FNP39" s="454"/>
      <c r="FNQ39" s="458"/>
      <c r="FNR39" s="459"/>
      <c r="FNS39" s="460"/>
      <c r="FNT39" s="461"/>
      <c r="FNU39" s="462"/>
      <c r="FNV39" s="458"/>
      <c r="FNW39" s="451"/>
      <c r="FNX39" s="463"/>
      <c r="FNY39" s="451"/>
      <c r="FNZ39" s="451"/>
      <c r="FOA39" s="453"/>
      <c r="FOC39" s="449"/>
      <c r="FOD39" s="449"/>
      <c r="FOE39" s="449"/>
      <c r="FOF39" s="450"/>
      <c r="FOG39" s="451"/>
      <c r="FOH39" s="451"/>
      <c r="FOI39" s="451"/>
      <c r="FOJ39" s="449"/>
      <c r="FOK39" s="452"/>
      <c r="FOL39" s="453"/>
      <c r="FOM39" s="454"/>
      <c r="FON39" s="449"/>
      <c r="FOO39" s="453"/>
      <c r="FOP39" s="453"/>
      <c r="FOQ39" s="450"/>
      <c r="FOR39" s="454"/>
      <c r="FOS39" s="455"/>
      <c r="FOT39" s="453"/>
      <c r="FOU39" s="456"/>
      <c r="FOV39" s="453"/>
      <c r="FOW39" s="456"/>
      <c r="FOX39" s="454"/>
      <c r="FOY39" s="451"/>
      <c r="FOZ39" s="454"/>
      <c r="FPA39" s="450"/>
      <c r="FPB39" s="456"/>
      <c r="FPC39" s="456"/>
      <c r="FPD39" s="456"/>
      <c r="FPE39" s="456"/>
      <c r="FPF39" s="271"/>
      <c r="FPG39" s="451"/>
      <c r="FPH39" s="454"/>
      <c r="FPI39" s="451"/>
      <c r="FPJ39" s="457"/>
      <c r="FPK39" s="271"/>
      <c r="FPL39" s="451"/>
      <c r="FPM39" s="454"/>
      <c r="FPN39" s="451"/>
      <c r="FPO39" s="457"/>
      <c r="FPP39" s="451"/>
      <c r="FPQ39" s="457"/>
      <c r="FPR39" s="457"/>
      <c r="FPS39" s="457"/>
      <c r="FPT39" s="271"/>
      <c r="FPU39" s="271"/>
      <c r="FPV39" s="451"/>
      <c r="FPW39" s="454"/>
      <c r="FPX39" s="451"/>
      <c r="FPY39" s="454"/>
      <c r="FPZ39" s="458"/>
      <c r="FQA39" s="459"/>
      <c r="FQB39" s="460"/>
      <c r="FQC39" s="461"/>
      <c r="FQD39" s="462"/>
      <c r="FQE39" s="458"/>
      <c r="FQF39" s="451"/>
      <c r="FQG39" s="463"/>
      <c r="FQH39" s="451"/>
      <c r="FQI39" s="451"/>
      <c r="FQJ39" s="453"/>
      <c r="FQL39" s="449"/>
      <c r="FQM39" s="449"/>
      <c r="FQN39" s="449"/>
      <c r="FQO39" s="450"/>
      <c r="FQP39" s="451"/>
      <c r="FQQ39" s="451"/>
      <c r="FQR39" s="451"/>
      <c r="FQS39" s="449"/>
      <c r="FQT39" s="452"/>
      <c r="FQU39" s="453"/>
      <c r="FQV39" s="454"/>
      <c r="FQW39" s="449"/>
      <c r="FQX39" s="453"/>
      <c r="FQY39" s="453"/>
      <c r="FQZ39" s="450"/>
      <c r="FRA39" s="454"/>
      <c r="FRB39" s="455"/>
      <c r="FRC39" s="453"/>
      <c r="FRD39" s="456"/>
      <c r="FRE39" s="453"/>
      <c r="FRF39" s="456"/>
      <c r="FRG39" s="454"/>
      <c r="FRH39" s="451"/>
      <c r="FRI39" s="454"/>
      <c r="FRJ39" s="450"/>
      <c r="FRK39" s="456"/>
      <c r="FRL39" s="456"/>
      <c r="FRM39" s="456"/>
      <c r="FRN39" s="456"/>
      <c r="FRO39" s="271"/>
      <c r="FRP39" s="451"/>
      <c r="FRQ39" s="454"/>
      <c r="FRR39" s="451"/>
      <c r="FRS39" s="457"/>
      <c r="FRT39" s="271"/>
      <c r="FRU39" s="451"/>
      <c r="FRV39" s="454"/>
      <c r="FRW39" s="451"/>
      <c r="FRX39" s="457"/>
      <c r="FRY39" s="451"/>
      <c r="FRZ39" s="457"/>
      <c r="FSA39" s="457"/>
      <c r="FSB39" s="457"/>
      <c r="FSC39" s="271"/>
      <c r="FSD39" s="271"/>
      <c r="FSE39" s="451"/>
      <c r="FSF39" s="454"/>
      <c r="FSG39" s="451"/>
      <c r="FSH39" s="454"/>
      <c r="FSI39" s="458"/>
      <c r="FSJ39" s="459"/>
      <c r="FSK39" s="460"/>
      <c r="FSL39" s="461"/>
      <c r="FSM39" s="462"/>
      <c r="FSN39" s="458"/>
      <c r="FSO39" s="451"/>
      <c r="FSP39" s="463"/>
      <c r="FSQ39" s="451"/>
      <c r="FSR39" s="451"/>
      <c r="FSS39" s="453"/>
      <c r="FSU39" s="449"/>
      <c r="FSV39" s="449"/>
      <c r="FSW39" s="449"/>
      <c r="FSX39" s="450"/>
      <c r="FSY39" s="451"/>
      <c r="FSZ39" s="451"/>
      <c r="FTA39" s="451"/>
      <c r="FTB39" s="449"/>
      <c r="FTC39" s="452"/>
      <c r="FTD39" s="453"/>
      <c r="FTE39" s="454"/>
      <c r="FTF39" s="449"/>
      <c r="FTG39" s="453"/>
      <c r="FTH39" s="453"/>
      <c r="FTI39" s="450"/>
      <c r="FTJ39" s="454"/>
      <c r="FTK39" s="455"/>
      <c r="FTL39" s="453"/>
      <c r="FTM39" s="456"/>
      <c r="FTN39" s="453"/>
      <c r="FTO39" s="456"/>
      <c r="FTP39" s="454"/>
      <c r="FTQ39" s="451"/>
      <c r="FTR39" s="454"/>
      <c r="FTS39" s="450"/>
      <c r="FTT39" s="456"/>
      <c r="FTU39" s="456"/>
      <c r="FTV39" s="456"/>
      <c r="FTW39" s="456"/>
      <c r="FTX39" s="271"/>
      <c r="FTY39" s="451"/>
      <c r="FTZ39" s="454"/>
      <c r="FUA39" s="451"/>
      <c r="FUB39" s="457"/>
      <c r="FUC39" s="271"/>
      <c r="FUD39" s="451"/>
      <c r="FUE39" s="454"/>
      <c r="FUF39" s="451"/>
      <c r="FUG39" s="457"/>
      <c r="FUH39" s="451"/>
      <c r="FUI39" s="457"/>
      <c r="FUJ39" s="457"/>
      <c r="FUK39" s="457"/>
      <c r="FUL39" s="271"/>
      <c r="FUM39" s="271"/>
      <c r="FUN39" s="451"/>
      <c r="FUO39" s="454"/>
      <c r="FUP39" s="451"/>
      <c r="FUQ39" s="454"/>
      <c r="FUR39" s="458"/>
      <c r="FUS39" s="459"/>
      <c r="FUT39" s="460"/>
      <c r="FUU39" s="461"/>
      <c r="FUV39" s="462"/>
      <c r="FUW39" s="458"/>
      <c r="FUX39" s="451"/>
      <c r="FUY39" s="463"/>
      <c r="FUZ39" s="451"/>
      <c r="FVA39" s="451"/>
      <c r="FVB39" s="453"/>
      <c r="FVD39" s="449"/>
      <c r="FVE39" s="449"/>
      <c r="FVF39" s="449"/>
      <c r="FVG39" s="450"/>
      <c r="FVH39" s="451"/>
      <c r="FVI39" s="451"/>
      <c r="FVJ39" s="451"/>
      <c r="FVK39" s="449"/>
      <c r="FVL39" s="452"/>
      <c r="FVM39" s="453"/>
      <c r="FVN39" s="454"/>
      <c r="FVO39" s="449"/>
      <c r="FVP39" s="453"/>
      <c r="FVQ39" s="453"/>
      <c r="FVR39" s="450"/>
      <c r="FVS39" s="454"/>
      <c r="FVT39" s="455"/>
      <c r="FVU39" s="453"/>
      <c r="FVV39" s="456"/>
      <c r="FVW39" s="453"/>
      <c r="FVX39" s="456"/>
      <c r="FVY39" s="454"/>
      <c r="FVZ39" s="451"/>
      <c r="FWA39" s="454"/>
      <c r="FWB39" s="450"/>
      <c r="FWC39" s="456"/>
      <c r="FWD39" s="456"/>
      <c r="FWE39" s="456"/>
      <c r="FWF39" s="456"/>
      <c r="FWG39" s="271"/>
      <c r="FWH39" s="451"/>
      <c r="FWI39" s="454"/>
      <c r="FWJ39" s="451"/>
      <c r="FWK39" s="457"/>
      <c r="FWL39" s="271"/>
      <c r="FWM39" s="451"/>
      <c r="FWN39" s="454"/>
      <c r="FWO39" s="451"/>
      <c r="FWP39" s="457"/>
      <c r="FWQ39" s="451"/>
      <c r="FWR39" s="457"/>
      <c r="FWS39" s="457"/>
      <c r="FWT39" s="457"/>
      <c r="FWU39" s="271"/>
      <c r="FWV39" s="271"/>
      <c r="FWW39" s="451"/>
      <c r="FWX39" s="454"/>
      <c r="FWY39" s="451"/>
      <c r="FWZ39" s="454"/>
      <c r="FXA39" s="458"/>
      <c r="FXB39" s="459"/>
      <c r="FXC39" s="460"/>
      <c r="FXD39" s="461"/>
      <c r="FXE39" s="462"/>
      <c r="FXF39" s="458"/>
      <c r="FXG39" s="451"/>
      <c r="FXH39" s="463"/>
      <c r="FXI39" s="451"/>
      <c r="FXJ39" s="451"/>
      <c r="FXK39" s="453"/>
      <c r="FXM39" s="449"/>
      <c r="FXN39" s="449"/>
      <c r="FXO39" s="449"/>
      <c r="FXP39" s="450"/>
      <c r="FXQ39" s="451"/>
      <c r="FXR39" s="451"/>
      <c r="FXS39" s="451"/>
      <c r="FXT39" s="449"/>
      <c r="FXU39" s="452"/>
      <c r="FXV39" s="453"/>
      <c r="FXW39" s="454"/>
      <c r="FXX39" s="449"/>
      <c r="FXY39" s="453"/>
      <c r="FXZ39" s="453"/>
      <c r="FYA39" s="450"/>
      <c r="FYB39" s="454"/>
      <c r="FYC39" s="455"/>
      <c r="FYD39" s="453"/>
      <c r="FYE39" s="456"/>
      <c r="FYF39" s="453"/>
      <c r="FYG39" s="456"/>
      <c r="FYH39" s="454"/>
      <c r="FYI39" s="451"/>
      <c r="FYJ39" s="454"/>
      <c r="FYK39" s="450"/>
      <c r="FYL39" s="456"/>
      <c r="FYM39" s="456"/>
      <c r="FYN39" s="456"/>
      <c r="FYO39" s="456"/>
      <c r="FYP39" s="271"/>
      <c r="FYQ39" s="451"/>
      <c r="FYR39" s="454"/>
      <c r="FYS39" s="451"/>
      <c r="FYT39" s="457"/>
      <c r="FYU39" s="271"/>
      <c r="FYV39" s="451"/>
      <c r="FYW39" s="454"/>
      <c r="FYX39" s="451"/>
      <c r="FYY39" s="457"/>
      <c r="FYZ39" s="451"/>
      <c r="FZA39" s="457"/>
      <c r="FZB39" s="457"/>
      <c r="FZC39" s="457"/>
      <c r="FZD39" s="271"/>
      <c r="FZE39" s="271"/>
      <c r="FZF39" s="451"/>
      <c r="FZG39" s="454"/>
      <c r="FZH39" s="451"/>
      <c r="FZI39" s="454"/>
      <c r="FZJ39" s="458"/>
      <c r="FZK39" s="459"/>
      <c r="FZL39" s="460"/>
      <c r="FZM39" s="461"/>
      <c r="FZN39" s="462"/>
      <c r="FZO39" s="458"/>
      <c r="FZP39" s="451"/>
      <c r="FZQ39" s="463"/>
      <c r="FZR39" s="451"/>
      <c r="FZS39" s="451"/>
      <c r="FZT39" s="453"/>
      <c r="FZV39" s="449"/>
      <c r="FZW39" s="449"/>
      <c r="FZX39" s="449"/>
      <c r="FZY39" s="450"/>
      <c r="FZZ39" s="451"/>
      <c r="GAA39" s="451"/>
      <c r="GAB39" s="451"/>
      <c r="GAC39" s="449"/>
      <c r="GAD39" s="452"/>
      <c r="GAE39" s="453"/>
      <c r="GAF39" s="454"/>
      <c r="GAG39" s="449"/>
      <c r="GAH39" s="453"/>
      <c r="GAI39" s="453"/>
      <c r="GAJ39" s="450"/>
      <c r="GAK39" s="454"/>
      <c r="GAL39" s="455"/>
      <c r="GAM39" s="453"/>
      <c r="GAN39" s="456"/>
      <c r="GAO39" s="453"/>
      <c r="GAP39" s="456"/>
      <c r="GAQ39" s="454"/>
      <c r="GAR39" s="451"/>
      <c r="GAS39" s="454"/>
      <c r="GAT39" s="450"/>
      <c r="GAU39" s="456"/>
      <c r="GAV39" s="456"/>
      <c r="GAW39" s="456"/>
      <c r="GAX39" s="456"/>
      <c r="GAY39" s="271"/>
      <c r="GAZ39" s="451"/>
      <c r="GBA39" s="454"/>
      <c r="GBB39" s="451"/>
      <c r="GBC39" s="457"/>
      <c r="GBD39" s="271"/>
      <c r="GBE39" s="451"/>
      <c r="GBF39" s="454"/>
      <c r="GBG39" s="451"/>
      <c r="GBH39" s="457"/>
      <c r="GBI39" s="451"/>
      <c r="GBJ39" s="457"/>
      <c r="GBK39" s="457"/>
      <c r="GBL39" s="457"/>
      <c r="GBM39" s="271"/>
      <c r="GBN39" s="271"/>
      <c r="GBO39" s="451"/>
      <c r="GBP39" s="454"/>
      <c r="GBQ39" s="451"/>
      <c r="GBR39" s="454"/>
      <c r="GBS39" s="458"/>
      <c r="GBT39" s="459"/>
      <c r="GBU39" s="460"/>
      <c r="GBV39" s="461"/>
      <c r="GBW39" s="462"/>
      <c r="GBX39" s="458"/>
      <c r="GBY39" s="451"/>
      <c r="GBZ39" s="463"/>
      <c r="GCA39" s="451"/>
      <c r="GCB39" s="451"/>
      <c r="GCC39" s="453"/>
      <c r="GCE39" s="449"/>
      <c r="GCF39" s="449"/>
      <c r="GCG39" s="449"/>
      <c r="GCH39" s="450"/>
      <c r="GCI39" s="451"/>
      <c r="GCJ39" s="451"/>
      <c r="GCK39" s="451"/>
      <c r="GCL39" s="449"/>
      <c r="GCM39" s="452"/>
      <c r="GCN39" s="453"/>
      <c r="GCO39" s="454"/>
      <c r="GCP39" s="449"/>
      <c r="GCQ39" s="453"/>
      <c r="GCR39" s="453"/>
      <c r="GCS39" s="450"/>
      <c r="GCT39" s="454"/>
      <c r="GCU39" s="455"/>
      <c r="GCV39" s="453"/>
      <c r="GCW39" s="456"/>
      <c r="GCX39" s="453"/>
      <c r="GCY39" s="456"/>
      <c r="GCZ39" s="454"/>
      <c r="GDA39" s="451"/>
      <c r="GDB39" s="454"/>
      <c r="GDC39" s="450"/>
      <c r="GDD39" s="456"/>
      <c r="GDE39" s="456"/>
      <c r="GDF39" s="456"/>
      <c r="GDG39" s="456"/>
      <c r="GDH39" s="271"/>
      <c r="GDI39" s="451"/>
      <c r="GDJ39" s="454"/>
      <c r="GDK39" s="451"/>
      <c r="GDL39" s="457"/>
      <c r="GDM39" s="271"/>
      <c r="GDN39" s="451"/>
      <c r="GDO39" s="454"/>
      <c r="GDP39" s="451"/>
      <c r="GDQ39" s="457"/>
      <c r="GDR39" s="451"/>
      <c r="GDS39" s="457"/>
      <c r="GDT39" s="457"/>
      <c r="GDU39" s="457"/>
      <c r="GDV39" s="271"/>
      <c r="GDW39" s="271"/>
      <c r="GDX39" s="451"/>
      <c r="GDY39" s="454"/>
      <c r="GDZ39" s="451"/>
      <c r="GEA39" s="454"/>
      <c r="GEB39" s="458"/>
      <c r="GEC39" s="459"/>
      <c r="GED39" s="460"/>
      <c r="GEE39" s="461"/>
      <c r="GEF39" s="462"/>
      <c r="GEG39" s="458"/>
      <c r="GEH39" s="451"/>
      <c r="GEI39" s="463"/>
      <c r="GEJ39" s="451"/>
      <c r="GEK39" s="451"/>
      <c r="GEL39" s="453"/>
      <c r="GEN39" s="449"/>
      <c r="GEO39" s="449"/>
      <c r="GEP39" s="449"/>
      <c r="GEQ39" s="450"/>
      <c r="GER39" s="451"/>
      <c r="GES39" s="451"/>
      <c r="GET39" s="451"/>
      <c r="GEU39" s="449"/>
      <c r="GEV39" s="452"/>
      <c r="GEW39" s="453"/>
      <c r="GEX39" s="454"/>
      <c r="GEY39" s="449"/>
      <c r="GEZ39" s="453"/>
      <c r="GFA39" s="453"/>
      <c r="GFB39" s="450"/>
      <c r="GFC39" s="454"/>
      <c r="GFD39" s="455"/>
      <c r="GFE39" s="453"/>
      <c r="GFF39" s="456"/>
      <c r="GFG39" s="453"/>
      <c r="GFH39" s="456"/>
      <c r="GFI39" s="454"/>
      <c r="GFJ39" s="451"/>
      <c r="GFK39" s="454"/>
      <c r="GFL39" s="450"/>
      <c r="GFM39" s="456"/>
      <c r="GFN39" s="456"/>
      <c r="GFO39" s="456"/>
      <c r="GFP39" s="456"/>
      <c r="GFQ39" s="271"/>
      <c r="GFR39" s="451"/>
      <c r="GFS39" s="454"/>
      <c r="GFT39" s="451"/>
      <c r="GFU39" s="457"/>
      <c r="GFV39" s="271"/>
      <c r="GFW39" s="451"/>
      <c r="GFX39" s="454"/>
      <c r="GFY39" s="451"/>
      <c r="GFZ39" s="457"/>
      <c r="GGA39" s="451"/>
      <c r="GGB39" s="457"/>
      <c r="GGC39" s="457"/>
      <c r="GGD39" s="457"/>
      <c r="GGE39" s="271"/>
      <c r="GGF39" s="271"/>
      <c r="GGG39" s="451"/>
      <c r="GGH39" s="454"/>
      <c r="GGI39" s="451"/>
      <c r="GGJ39" s="454"/>
      <c r="GGK39" s="458"/>
      <c r="GGL39" s="459"/>
      <c r="GGM39" s="460"/>
      <c r="GGN39" s="461"/>
      <c r="GGO39" s="462"/>
      <c r="GGP39" s="458"/>
      <c r="GGQ39" s="451"/>
      <c r="GGR39" s="463"/>
      <c r="GGS39" s="451"/>
      <c r="GGT39" s="451"/>
      <c r="GGU39" s="453"/>
      <c r="GGW39" s="449"/>
      <c r="GGX39" s="449"/>
      <c r="GGY39" s="449"/>
      <c r="GGZ39" s="450"/>
      <c r="GHA39" s="451"/>
      <c r="GHB39" s="451"/>
      <c r="GHC39" s="451"/>
      <c r="GHD39" s="449"/>
      <c r="GHE39" s="452"/>
      <c r="GHF39" s="453"/>
      <c r="GHG39" s="454"/>
      <c r="GHH39" s="449"/>
      <c r="GHI39" s="453"/>
      <c r="GHJ39" s="453"/>
      <c r="GHK39" s="450"/>
      <c r="GHL39" s="454"/>
      <c r="GHM39" s="455"/>
      <c r="GHN39" s="453"/>
      <c r="GHO39" s="456"/>
      <c r="GHP39" s="453"/>
      <c r="GHQ39" s="456"/>
      <c r="GHR39" s="454"/>
      <c r="GHS39" s="451"/>
      <c r="GHT39" s="454"/>
      <c r="GHU39" s="450"/>
      <c r="GHV39" s="456"/>
      <c r="GHW39" s="456"/>
      <c r="GHX39" s="456"/>
      <c r="GHY39" s="456"/>
      <c r="GHZ39" s="271"/>
      <c r="GIA39" s="451"/>
      <c r="GIB39" s="454"/>
      <c r="GIC39" s="451"/>
      <c r="GID39" s="457"/>
      <c r="GIE39" s="271"/>
      <c r="GIF39" s="451"/>
      <c r="GIG39" s="454"/>
      <c r="GIH39" s="451"/>
      <c r="GII39" s="457"/>
      <c r="GIJ39" s="451"/>
      <c r="GIK39" s="457"/>
      <c r="GIL39" s="457"/>
      <c r="GIM39" s="457"/>
      <c r="GIN39" s="271"/>
      <c r="GIO39" s="271"/>
      <c r="GIP39" s="451"/>
      <c r="GIQ39" s="454"/>
      <c r="GIR39" s="451"/>
      <c r="GIS39" s="454"/>
      <c r="GIT39" s="458"/>
      <c r="GIU39" s="459"/>
      <c r="GIV39" s="460"/>
      <c r="GIW39" s="461"/>
      <c r="GIX39" s="462"/>
      <c r="GIY39" s="458"/>
      <c r="GIZ39" s="451"/>
      <c r="GJA39" s="463"/>
      <c r="GJB39" s="451"/>
      <c r="GJC39" s="451"/>
      <c r="GJD39" s="453"/>
      <c r="GJF39" s="449"/>
      <c r="GJG39" s="449"/>
      <c r="GJH39" s="449"/>
      <c r="GJI39" s="450"/>
      <c r="GJJ39" s="451"/>
      <c r="GJK39" s="451"/>
      <c r="GJL39" s="451"/>
      <c r="GJM39" s="449"/>
      <c r="GJN39" s="452"/>
      <c r="GJO39" s="453"/>
      <c r="GJP39" s="454"/>
      <c r="GJQ39" s="449"/>
      <c r="GJR39" s="453"/>
      <c r="GJS39" s="453"/>
      <c r="GJT39" s="450"/>
      <c r="GJU39" s="454"/>
      <c r="GJV39" s="455"/>
      <c r="GJW39" s="453"/>
      <c r="GJX39" s="456"/>
      <c r="GJY39" s="453"/>
      <c r="GJZ39" s="456"/>
      <c r="GKA39" s="454"/>
      <c r="GKB39" s="451"/>
      <c r="GKC39" s="454"/>
      <c r="GKD39" s="450"/>
      <c r="GKE39" s="456"/>
      <c r="GKF39" s="456"/>
      <c r="GKG39" s="456"/>
      <c r="GKH39" s="456"/>
      <c r="GKI39" s="271"/>
      <c r="GKJ39" s="451"/>
      <c r="GKK39" s="454"/>
      <c r="GKL39" s="451"/>
      <c r="GKM39" s="457"/>
      <c r="GKN39" s="271"/>
      <c r="GKO39" s="451"/>
      <c r="GKP39" s="454"/>
      <c r="GKQ39" s="451"/>
      <c r="GKR39" s="457"/>
      <c r="GKS39" s="451"/>
      <c r="GKT39" s="457"/>
      <c r="GKU39" s="457"/>
      <c r="GKV39" s="457"/>
      <c r="GKW39" s="271"/>
      <c r="GKX39" s="271"/>
      <c r="GKY39" s="451"/>
      <c r="GKZ39" s="454"/>
      <c r="GLA39" s="451"/>
      <c r="GLB39" s="454"/>
      <c r="GLC39" s="458"/>
      <c r="GLD39" s="459"/>
      <c r="GLE39" s="460"/>
      <c r="GLF39" s="461"/>
      <c r="GLG39" s="462"/>
      <c r="GLH39" s="458"/>
      <c r="GLI39" s="451"/>
      <c r="GLJ39" s="463"/>
      <c r="GLK39" s="451"/>
      <c r="GLL39" s="451"/>
      <c r="GLM39" s="453"/>
      <c r="GLO39" s="449"/>
      <c r="GLP39" s="449"/>
      <c r="GLQ39" s="449"/>
      <c r="GLR39" s="450"/>
      <c r="GLS39" s="451"/>
      <c r="GLT39" s="451"/>
      <c r="GLU39" s="451"/>
      <c r="GLV39" s="449"/>
      <c r="GLW39" s="452"/>
      <c r="GLX39" s="453"/>
      <c r="GLY39" s="454"/>
      <c r="GLZ39" s="449"/>
      <c r="GMA39" s="453"/>
      <c r="GMB39" s="453"/>
      <c r="GMC39" s="450"/>
      <c r="GMD39" s="454"/>
      <c r="GME39" s="455"/>
      <c r="GMF39" s="453"/>
      <c r="GMG39" s="456"/>
      <c r="GMH39" s="453"/>
      <c r="GMI39" s="456"/>
      <c r="GMJ39" s="454"/>
      <c r="GMK39" s="451"/>
      <c r="GML39" s="454"/>
      <c r="GMM39" s="450"/>
      <c r="GMN39" s="456"/>
      <c r="GMO39" s="456"/>
      <c r="GMP39" s="456"/>
      <c r="GMQ39" s="456"/>
      <c r="GMR39" s="271"/>
      <c r="GMS39" s="451"/>
      <c r="GMT39" s="454"/>
      <c r="GMU39" s="451"/>
      <c r="GMV39" s="457"/>
      <c r="GMW39" s="271"/>
      <c r="GMX39" s="451"/>
      <c r="GMY39" s="454"/>
      <c r="GMZ39" s="451"/>
      <c r="GNA39" s="457"/>
      <c r="GNB39" s="451"/>
      <c r="GNC39" s="457"/>
      <c r="GND39" s="457"/>
      <c r="GNE39" s="457"/>
      <c r="GNF39" s="271"/>
      <c r="GNG39" s="271"/>
      <c r="GNH39" s="451"/>
      <c r="GNI39" s="454"/>
      <c r="GNJ39" s="451"/>
      <c r="GNK39" s="454"/>
      <c r="GNL39" s="458"/>
      <c r="GNM39" s="459"/>
      <c r="GNN39" s="460"/>
      <c r="GNO39" s="461"/>
      <c r="GNP39" s="462"/>
      <c r="GNQ39" s="458"/>
      <c r="GNR39" s="451"/>
      <c r="GNS39" s="463"/>
      <c r="GNT39" s="451"/>
      <c r="GNU39" s="451"/>
      <c r="GNV39" s="453"/>
      <c r="GNX39" s="449"/>
      <c r="GNY39" s="449"/>
      <c r="GNZ39" s="449"/>
      <c r="GOA39" s="450"/>
      <c r="GOB39" s="451"/>
      <c r="GOC39" s="451"/>
      <c r="GOD39" s="451"/>
      <c r="GOE39" s="449"/>
      <c r="GOF39" s="452"/>
      <c r="GOG39" s="453"/>
      <c r="GOH39" s="454"/>
      <c r="GOI39" s="449"/>
      <c r="GOJ39" s="453"/>
      <c r="GOK39" s="453"/>
      <c r="GOL39" s="450"/>
      <c r="GOM39" s="454"/>
      <c r="GON39" s="455"/>
      <c r="GOO39" s="453"/>
      <c r="GOP39" s="456"/>
      <c r="GOQ39" s="453"/>
      <c r="GOR39" s="456"/>
      <c r="GOS39" s="454"/>
      <c r="GOT39" s="451"/>
      <c r="GOU39" s="454"/>
      <c r="GOV39" s="450"/>
      <c r="GOW39" s="456"/>
      <c r="GOX39" s="456"/>
      <c r="GOY39" s="456"/>
      <c r="GOZ39" s="456"/>
      <c r="GPA39" s="271"/>
      <c r="GPB39" s="451"/>
      <c r="GPC39" s="454"/>
      <c r="GPD39" s="451"/>
      <c r="GPE39" s="457"/>
      <c r="GPF39" s="271"/>
      <c r="GPG39" s="451"/>
      <c r="GPH39" s="454"/>
      <c r="GPI39" s="451"/>
      <c r="GPJ39" s="457"/>
      <c r="GPK39" s="451"/>
      <c r="GPL39" s="457"/>
      <c r="GPM39" s="457"/>
      <c r="GPN39" s="457"/>
      <c r="GPO39" s="271"/>
      <c r="GPP39" s="271"/>
      <c r="GPQ39" s="451"/>
      <c r="GPR39" s="454"/>
      <c r="GPS39" s="451"/>
      <c r="GPT39" s="454"/>
      <c r="GPU39" s="458"/>
      <c r="GPV39" s="459"/>
      <c r="GPW39" s="460"/>
      <c r="GPX39" s="461"/>
      <c r="GPY39" s="462"/>
      <c r="GPZ39" s="458"/>
      <c r="GQA39" s="451"/>
      <c r="GQB39" s="463"/>
      <c r="GQC39" s="451"/>
      <c r="GQD39" s="451"/>
      <c r="GQE39" s="453"/>
      <c r="GQG39" s="449"/>
      <c r="GQH39" s="449"/>
      <c r="GQI39" s="449"/>
      <c r="GQJ39" s="450"/>
      <c r="GQK39" s="451"/>
      <c r="GQL39" s="451"/>
      <c r="GQM39" s="451"/>
      <c r="GQN39" s="449"/>
      <c r="GQO39" s="452"/>
      <c r="GQP39" s="453"/>
      <c r="GQQ39" s="454"/>
      <c r="GQR39" s="449"/>
      <c r="GQS39" s="453"/>
      <c r="GQT39" s="453"/>
      <c r="GQU39" s="450"/>
      <c r="GQV39" s="454"/>
      <c r="GQW39" s="455"/>
      <c r="GQX39" s="453"/>
      <c r="GQY39" s="456"/>
      <c r="GQZ39" s="453"/>
      <c r="GRA39" s="456"/>
      <c r="GRB39" s="454"/>
      <c r="GRC39" s="451"/>
      <c r="GRD39" s="454"/>
      <c r="GRE39" s="450"/>
      <c r="GRF39" s="456"/>
      <c r="GRG39" s="456"/>
      <c r="GRH39" s="456"/>
      <c r="GRI39" s="456"/>
      <c r="GRJ39" s="271"/>
      <c r="GRK39" s="451"/>
      <c r="GRL39" s="454"/>
      <c r="GRM39" s="451"/>
      <c r="GRN39" s="457"/>
      <c r="GRO39" s="271"/>
      <c r="GRP39" s="451"/>
      <c r="GRQ39" s="454"/>
      <c r="GRR39" s="451"/>
      <c r="GRS39" s="457"/>
      <c r="GRT39" s="451"/>
      <c r="GRU39" s="457"/>
      <c r="GRV39" s="457"/>
      <c r="GRW39" s="457"/>
      <c r="GRX39" s="271"/>
      <c r="GRY39" s="271"/>
      <c r="GRZ39" s="451"/>
      <c r="GSA39" s="454"/>
      <c r="GSB39" s="451"/>
      <c r="GSC39" s="454"/>
      <c r="GSD39" s="458"/>
      <c r="GSE39" s="459"/>
      <c r="GSF39" s="460"/>
      <c r="GSG39" s="461"/>
      <c r="GSH39" s="462"/>
      <c r="GSI39" s="458"/>
      <c r="GSJ39" s="451"/>
      <c r="GSK39" s="463"/>
      <c r="GSL39" s="451"/>
      <c r="GSM39" s="451"/>
      <c r="GSN39" s="453"/>
      <c r="GSP39" s="449"/>
      <c r="GSQ39" s="449"/>
      <c r="GSR39" s="449"/>
      <c r="GSS39" s="450"/>
      <c r="GST39" s="451"/>
      <c r="GSU39" s="451"/>
      <c r="GSV39" s="451"/>
      <c r="GSW39" s="449"/>
      <c r="GSX39" s="452"/>
      <c r="GSY39" s="453"/>
      <c r="GSZ39" s="454"/>
      <c r="GTA39" s="449"/>
      <c r="GTB39" s="453"/>
      <c r="GTC39" s="453"/>
      <c r="GTD39" s="450"/>
      <c r="GTE39" s="454"/>
      <c r="GTF39" s="455"/>
      <c r="GTG39" s="453"/>
      <c r="GTH39" s="456"/>
      <c r="GTI39" s="453"/>
      <c r="GTJ39" s="456"/>
      <c r="GTK39" s="454"/>
      <c r="GTL39" s="451"/>
      <c r="GTM39" s="454"/>
      <c r="GTN39" s="450"/>
      <c r="GTO39" s="456"/>
      <c r="GTP39" s="456"/>
      <c r="GTQ39" s="456"/>
      <c r="GTR39" s="456"/>
      <c r="GTS39" s="271"/>
      <c r="GTT39" s="451"/>
      <c r="GTU39" s="454"/>
      <c r="GTV39" s="451"/>
      <c r="GTW39" s="457"/>
      <c r="GTX39" s="271"/>
      <c r="GTY39" s="451"/>
      <c r="GTZ39" s="454"/>
      <c r="GUA39" s="451"/>
      <c r="GUB39" s="457"/>
      <c r="GUC39" s="451"/>
      <c r="GUD39" s="457"/>
      <c r="GUE39" s="457"/>
      <c r="GUF39" s="457"/>
      <c r="GUG39" s="271"/>
      <c r="GUH39" s="271"/>
      <c r="GUI39" s="451"/>
      <c r="GUJ39" s="454"/>
      <c r="GUK39" s="451"/>
      <c r="GUL39" s="454"/>
      <c r="GUM39" s="458"/>
      <c r="GUN39" s="459"/>
      <c r="GUO39" s="460"/>
      <c r="GUP39" s="461"/>
      <c r="GUQ39" s="462"/>
      <c r="GUR39" s="458"/>
      <c r="GUS39" s="451"/>
      <c r="GUT39" s="463"/>
      <c r="GUU39" s="451"/>
      <c r="GUV39" s="451"/>
      <c r="GUW39" s="453"/>
      <c r="GUY39" s="449"/>
      <c r="GUZ39" s="449"/>
      <c r="GVA39" s="449"/>
      <c r="GVB39" s="450"/>
      <c r="GVC39" s="451"/>
      <c r="GVD39" s="451"/>
      <c r="GVE39" s="451"/>
      <c r="GVF39" s="449"/>
      <c r="GVG39" s="452"/>
      <c r="GVH39" s="453"/>
      <c r="GVI39" s="454"/>
      <c r="GVJ39" s="449"/>
      <c r="GVK39" s="453"/>
      <c r="GVL39" s="453"/>
      <c r="GVM39" s="450"/>
      <c r="GVN39" s="454"/>
      <c r="GVO39" s="455"/>
      <c r="GVP39" s="453"/>
      <c r="GVQ39" s="456"/>
      <c r="GVR39" s="453"/>
      <c r="GVS39" s="456"/>
      <c r="GVT39" s="454"/>
      <c r="GVU39" s="451"/>
      <c r="GVV39" s="454"/>
      <c r="GVW39" s="450"/>
      <c r="GVX39" s="456"/>
      <c r="GVY39" s="456"/>
      <c r="GVZ39" s="456"/>
      <c r="GWA39" s="456"/>
      <c r="GWB39" s="271"/>
      <c r="GWC39" s="451"/>
      <c r="GWD39" s="454"/>
      <c r="GWE39" s="451"/>
      <c r="GWF39" s="457"/>
      <c r="GWG39" s="271"/>
      <c r="GWH39" s="451"/>
      <c r="GWI39" s="454"/>
      <c r="GWJ39" s="451"/>
      <c r="GWK39" s="457"/>
      <c r="GWL39" s="451"/>
      <c r="GWM39" s="457"/>
      <c r="GWN39" s="457"/>
      <c r="GWO39" s="457"/>
      <c r="GWP39" s="271"/>
      <c r="GWQ39" s="271"/>
      <c r="GWR39" s="451"/>
      <c r="GWS39" s="454"/>
      <c r="GWT39" s="451"/>
      <c r="GWU39" s="454"/>
      <c r="GWV39" s="458"/>
      <c r="GWW39" s="459"/>
      <c r="GWX39" s="460"/>
      <c r="GWY39" s="461"/>
      <c r="GWZ39" s="462"/>
      <c r="GXA39" s="458"/>
      <c r="GXB39" s="451"/>
      <c r="GXC39" s="463"/>
      <c r="GXD39" s="451"/>
      <c r="GXE39" s="451"/>
      <c r="GXF39" s="453"/>
      <c r="GXH39" s="449"/>
      <c r="GXI39" s="449"/>
      <c r="GXJ39" s="449"/>
      <c r="GXK39" s="450"/>
      <c r="GXL39" s="451"/>
      <c r="GXM39" s="451"/>
      <c r="GXN39" s="451"/>
      <c r="GXO39" s="449"/>
      <c r="GXP39" s="452"/>
      <c r="GXQ39" s="453"/>
      <c r="GXR39" s="454"/>
      <c r="GXS39" s="449"/>
      <c r="GXT39" s="453"/>
      <c r="GXU39" s="453"/>
      <c r="GXV39" s="450"/>
      <c r="GXW39" s="454"/>
      <c r="GXX39" s="455"/>
      <c r="GXY39" s="453"/>
      <c r="GXZ39" s="456"/>
      <c r="GYA39" s="453"/>
      <c r="GYB39" s="456"/>
      <c r="GYC39" s="454"/>
      <c r="GYD39" s="451"/>
      <c r="GYE39" s="454"/>
      <c r="GYF39" s="450"/>
      <c r="GYG39" s="456"/>
      <c r="GYH39" s="456"/>
      <c r="GYI39" s="456"/>
      <c r="GYJ39" s="456"/>
      <c r="GYK39" s="271"/>
      <c r="GYL39" s="451"/>
      <c r="GYM39" s="454"/>
      <c r="GYN39" s="451"/>
      <c r="GYO39" s="457"/>
      <c r="GYP39" s="271"/>
      <c r="GYQ39" s="451"/>
      <c r="GYR39" s="454"/>
      <c r="GYS39" s="451"/>
      <c r="GYT39" s="457"/>
      <c r="GYU39" s="451"/>
      <c r="GYV39" s="457"/>
      <c r="GYW39" s="457"/>
      <c r="GYX39" s="457"/>
      <c r="GYY39" s="271"/>
      <c r="GYZ39" s="271"/>
      <c r="GZA39" s="451"/>
      <c r="GZB39" s="454"/>
      <c r="GZC39" s="451"/>
      <c r="GZD39" s="454"/>
      <c r="GZE39" s="458"/>
      <c r="GZF39" s="459"/>
      <c r="GZG39" s="460"/>
      <c r="GZH39" s="461"/>
      <c r="GZI39" s="462"/>
      <c r="GZJ39" s="458"/>
      <c r="GZK39" s="451"/>
      <c r="GZL39" s="463"/>
      <c r="GZM39" s="451"/>
      <c r="GZN39" s="451"/>
      <c r="GZO39" s="453"/>
      <c r="GZQ39" s="449"/>
      <c r="GZR39" s="449"/>
      <c r="GZS39" s="449"/>
      <c r="GZT39" s="450"/>
      <c r="GZU39" s="451"/>
      <c r="GZV39" s="451"/>
      <c r="GZW39" s="451"/>
      <c r="GZX39" s="449"/>
      <c r="GZY39" s="452"/>
      <c r="GZZ39" s="453"/>
      <c r="HAA39" s="454"/>
      <c r="HAB39" s="449"/>
      <c r="HAC39" s="453"/>
      <c r="HAD39" s="453"/>
      <c r="HAE39" s="450"/>
      <c r="HAF39" s="454"/>
      <c r="HAG39" s="455"/>
      <c r="HAH39" s="453"/>
      <c r="HAI39" s="456"/>
      <c r="HAJ39" s="453"/>
      <c r="HAK39" s="456"/>
      <c r="HAL39" s="454"/>
      <c r="HAM39" s="451"/>
      <c r="HAN39" s="454"/>
      <c r="HAO39" s="450"/>
      <c r="HAP39" s="456"/>
      <c r="HAQ39" s="456"/>
      <c r="HAR39" s="456"/>
      <c r="HAS39" s="456"/>
      <c r="HAT39" s="271"/>
      <c r="HAU39" s="451"/>
      <c r="HAV39" s="454"/>
      <c r="HAW39" s="451"/>
      <c r="HAX39" s="457"/>
      <c r="HAY39" s="271"/>
      <c r="HAZ39" s="451"/>
      <c r="HBA39" s="454"/>
      <c r="HBB39" s="451"/>
      <c r="HBC39" s="457"/>
      <c r="HBD39" s="451"/>
      <c r="HBE39" s="457"/>
      <c r="HBF39" s="457"/>
      <c r="HBG39" s="457"/>
      <c r="HBH39" s="271"/>
      <c r="HBI39" s="271"/>
      <c r="HBJ39" s="451"/>
      <c r="HBK39" s="454"/>
      <c r="HBL39" s="451"/>
      <c r="HBM39" s="454"/>
      <c r="HBN39" s="458"/>
      <c r="HBO39" s="459"/>
      <c r="HBP39" s="460"/>
      <c r="HBQ39" s="461"/>
      <c r="HBR39" s="462"/>
      <c r="HBS39" s="458"/>
      <c r="HBT39" s="451"/>
      <c r="HBU39" s="463"/>
      <c r="HBV39" s="451"/>
      <c r="HBW39" s="451"/>
      <c r="HBX39" s="453"/>
      <c r="HBZ39" s="449"/>
      <c r="HCA39" s="449"/>
      <c r="HCB39" s="449"/>
      <c r="HCC39" s="450"/>
      <c r="HCD39" s="451"/>
      <c r="HCE39" s="451"/>
      <c r="HCF39" s="451"/>
      <c r="HCG39" s="449"/>
      <c r="HCH39" s="452"/>
      <c r="HCI39" s="453"/>
      <c r="HCJ39" s="454"/>
      <c r="HCK39" s="449"/>
      <c r="HCL39" s="453"/>
      <c r="HCM39" s="453"/>
      <c r="HCN39" s="450"/>
      <c r="HCO39" s="454"/>
      <c r="HCP39" s="455"/>
      <c r="HCQ39" s="453"/>
      <c r="HCR39" s="456"/>
      <c r="HCS39" s="453"/>
      <c r="HCT39" s="456"/>
      <c r="HCU39" s="454"/>
      <c r="HCV39" s="451"/>
      <c r="HCW39" s="454"/>
      <c r="HCX39" s="450"/>
      <c r="HCY39" s="456"/>
      <c r="HCZ39" s="456"/>
      <c r="HDA39" s="456"/>
      <c r="HDB39" s="456"/>
      <c r="HDC39" s="271"/>
      <c r="HDD39" s="451"/>
      <c r="HDE39" s="454"/>
      <c r="HDF39" s="451"/>
      <c r="HDG39" s="457"/>
      <c r="HDH39" s="271"/>
      <c r="HDI39" s="451"/>
      <c r="HDJ39" s="454"/>
      <c r="HDK39" s="451"/>
      <c r="HDL39" s="457"/>
      <c r="HDM39" s="451"/>
      <c r="HDN39" s="457"/>
      <c r="HDO39" s="457"/>
      <c r="HDP39" s="457"/>
      <c r="HDQ39" s="271"/>
      <c r="HDR39" s="271"/>
      <c r="HDS39" s="451"/>
      <c r="HDT39" s="454"/>
      <c r="HDU39" s="451"/>
      <c r="HDV39" s="454"/>
      <c r="HDW39" s="458"/>
      <c r="HDX39" s="459"/>
      <c r="HDY39" s="460"/>
      <c r="HDZ39" s="461"/>
      <c r="HEA39" s="462"/>
      <c r="HEB39" s="458"/>
      <c r="HEC39" s="451"/>
      <c r="HED39" s="463"/>
      <c r="HEE39" s="451"/>
      <c r="HEF39" s="451"/>
      <c r="HEG39" s="453"/>
      <c r="HEI39" s="449"/>
      <c r="HEJ39" s="449"/>
      <c r="HEK39" s="449"/>
      <c r="HEL39" s="450"/>
      <c r="HEM39" s="451"/>
      <c r="HEN39" s="451"/>
      <c r="HEO39" s="451"/>
      <c r="HEP39" s="449"/>
      <c r="HEQ39" s="452"/>
      <c r="HER39" s="453"/>
      <c r="HES39" s="454"/>
      <c r="HET39" s="449"/>
      <c r="HEU39" s="453"/>
      <c r="HEV39" s="453"/>
      <c r="HEW39" s="450"/>
      <c r="HEX39" s="454"/>
      <c r="HEY39" s="455"/>
      <c r="HEZ39" s="453"/>
      <c r="HFA39" s="456"/>
      <c r="HFB39" s="453"/>
      <c r="HFC39" s="456"/>
      <c r="HFD39" s="454"/>
      <c r="HFE39" s="451"/>
      <c r="HFF39" s="454"/>
      <c r="HFG39" s="450"/>
      <c r="HFH39" s="456"/>
      <c r="HFI39" s="456"/>
      <c r="HFJ39" s="456"/>
      <c r="HFK39" s="456"/>
      <c r="HFL39" s="271"/>
      <c r="HFM39" s="451"/>
      <c r="HFN39" s="454"/>
      <c r="HFO39" s="451"/>
      <c r="HFP39" s="457"/>
      <c r="HFQ39" s="271"/>
      <c r="HFR39" s="451"/>
      <c r="HFS39" s="454"/>
      <c r="HFT39" s="451"/>
      <c r="HFU39" s="457"/>
      <c r="HFV39" s="451"/>
      <c r="HFW39" s="457"/>
      <c r="HFX39" s="457"/>
      <c r="HFY39" s="457"/>
      <c r="HFZ39" s="271"/>
      <c r="HGA39" s="271"/>
      <c r="HGB39" s="451"/>
      <c r="HGC39" s="454"/>
      <c r="HGD39" s="451"/>
      <c r="HGE39" s="454"/>
      <c r="HGF39" s="458"/>
      <c r="HGG39" s="459"/>
      <c r="HGH39" s="460"/>
      <c r="HGI39" s="461"/>
      <c r="HGJ39" s="462"/>
      <c r="HGK39" s="458"/>
      <c r="HGL39" s="451"/>
      <c r="HGM39" s="463"/>
      <c r="HGN39" s="451"/>
      <c r="HGO39" s="451"/>
      <c r="HGP39" s="453"/>
      <c r="HGR39" s="449"/>
      <c r="HGS39" s="449"/>
      <c r="HGT39" s="449"/>
      <c r="HGU39" s="450"/>
      <c r="HGV39" s="451"/>
      <c r="HGW39" s="451"/>
      <c r="HGX39" s="451"/>
      <c r="HGY39" s="449"/>
      <c r="HGZ39" s="452"/>
      <c r="HHA39" s="453"/>
      <c r="HHB39" s="454"/>
      <c r="HHC39" s="449"/>
      <c r="HHD39" s="453"/>
      <c r="HHE39" s="453"/>
      <c r="HHF39" s="450"/>
      <c r="HHG39" s="454"/>
      <c r="HHH39" s="455"/>
      <c r="HHI39" s="453"/>
      <c r="HHJ39" s="456"/>
      <c r="HHK39" s="453"/>
      <c r="HHL39" s="456"/>
      <c r="HHM39" s="454"/>
      <c r="HHN39" s="451"/>
      <c r="HHO39" s="454"/>
      <c r="HHP39" s="450"/>
      <c r="HHQ39" s="456"/>
      <c r="HHR39" s="456"/>
      <c r="HHS39" s="456"/>
      <c r="HHT39" s="456"/>
      <c r="HHU39" s="271"/>
      <c r="HHV39" s="451"/>
      <c r="HHW39" s="454"/>
      <c r="HHX39" s="451"/>
      <c r="HHY39" s="457"/>
      <c r="HHZ39" s="271"/>
      <c r="HIA39" s="451"/>
      <c r="HIB39" s="454"/>
      <c r="HIC39" s="451"/>
      <c r="HID39" s="457"/>
      <c r="HIE39" s="451"/>
      <c r="HIF39" s="457"/>
      <c r="HIG39" s="457"/>
      <c r="HIH39" s="457"/>
      <c r="HII39" s="271"/>
      <c r="HIJ39" s="271"/>
      <c r="HIK39" s="451"/>
      <c r="HIL39" s="454"/>
      <c r="HIM39" s="451"/>
      <c r="HIN39" s="454"/>
      <c r="HIO39" s="458"/>
      <c r="HIP39" s="459"/>
      <c r="HIQ39" s="460"/>
      <c r="HIR39" s="461"/>
      <c r="HIS39" s="462"/>
      <c r="HIT39" s="458"/>
      <c r="HIU39" s="451"/>
      <c r="HIV39" s="463"/>
      <c r="HIW39" s="451"/>
      <c r="HIX39" s="451"/>
      <c r="HIY39" s="453"/>
      <c r="HJA39" s="449"/>
      <c r="HJB39" s="449"/>
      <c r="HJC39" s="449"/>
      <c r="HJD39" s="450"/>
      <c r="HJE39" s="451"/>
      <c r="HJF39" s="451"/>
      <c r="HJG39" s="451"/>
      <c r="HJH39" s="449"/>
      <c r="HJI39" s="452"/>
      <c r="HJJ39" s="453"/>
      <c r="HJK39" s="454"/>
      <c r="HJL39" s="449"/>
      <c r="HJM39" s="453"/>
      <c r="HJN39" s="453"/>
      <c r="HJO39" s="450"/>
      <c r="HJP39" s="454"/>
      <c r="HJQ39" s="455"/>
      <c r="HJR39" s="453"/>
      <c r="HJS39" s="456"/>
      <c r="HJT39" s="453"/>
      <c r="HJU39" s="456"/>
      <c r="HJV39" s="454"/>
      <c r="HJW39" s="451"/>
      <c r="HJX39" s="454"/>
      <c r="HJY39" s="450"/>
      <c r="HJZ39" s="456"/>
      <c r="HKA39" s="456"/>
      <c r="HKB39" s="456"/>
      <c r="HKC39" s="456"/>
      <c r="HKD39" s="271"/>
      <c r="HKE39" s="451"/>
      <c r="HKF39" s="454"/>
      <c r="HKG39" s="451"/>
      <c r="HKH39" s="457"/>
      <c r="HKI39" s="271"/>
      <c r="HKJ39" s="451"/>
      <c r="HKK39" s="454"/>
      <c r="HKL39" s="451"/>
      <c r="HKM39" s="457"/>
      <c r="HKN39" s="451"/>
      <c r="HKO39" s="457"/>
      <c r="HKP39" s="457"/>
      <c r="HKQ39" s="457"/>
      <c r="HKR39" s="271"/>
      <c r="HKS39" s="271"/>
      <c r="HKT39" s="451"/>
      <c r="HKU39" s="454"/>
      <c r="HKV39" s="451"/>
      <c r="HKW39" s="454"/>
      <c r="HKX39" s="458"/>
      <c r="HKY39" s="459"/>
      <c r="HKZ39" s="460"/>
      <c r="HLA39" s="461"/>
      <c r="HLB39" s="462"/>
      <c r="HLC39" s="458"/>
      <c r="HLD39" s="451"/>
      <c r="HLE39" s="463"/>
      <c r="HLF39" s="451"/>
      <c r="HLG39" s="451"/>
      <c r="HLH39" s="453"/>
      <c r="HLJ39" s="449"/>
      <c r="HLK39" s="449"/>
      <c r="HLL39" s="449"/>
      <c r="HLM39" s="450"/>
      <c r="HLN39" s="451"/>
      <c r="HLO39" s="451"/>
      <c r="HLP39" s="451"/>
      <c r="HLQ39" s="449"/>
      <c r="HLR39" s="452"/>
      <c r="HLS39" s="453"/>
      <c r="HLT39" s="454"/>
      <c r="HLU39" s="449"/>
      <c r="HLV39" s="453"/>
      <c r="HLW39" s="453"/>
      <c r="HLX39" s="450"/>
      <c r="HLY39" s="454"/>
      <c r="HLZ39" s="455"/>
      <c r="HMA39" s="453"/>
      <c r="HMB39" s="456"/>
      <c r="HMC39" s="453"/>
      <c r="HMD39" s="456"/>
      <c r="HME39" s="454"/>
      <c r="HMF39" s="451"/>
      <c r="HMG39" s="454"/>
      <c r="HMH39" s="450"/>
      <c r="HMI39" s="456"/>
      <c r="HMJ39" s="456"/>
      <c r="HMK39" s="456"/>
      <c r="HML39" s="456"/>
      <c r="HMM39" s="271"/>
      <c r="HMN39" s="451"/>
      <c r="HMO39" s="454"/>
      <c r="HMP39" s="451"/>
      <c r="HMQ39" s="457"/>
      <c r="HMR39" s="271"/>
      <c r="HMS39" s="451"/>
      <c r="HMT39" s="454"/>
      <c r="HMU39" s="451"/>
      <c r="HMV39" s="457"/>
      <c r="HMW39" s="451"/>
      <c r="HMX39" s="457"/>
      <c r="HMY39" s="457"/>
      <c r="HMZ39" s="457"/>
      <c r="HNA39" s="271"/>
      <c r="HNB39" s="271"/>
      <c r="HNC39" s="451"/>
      <c r="HND39" s="454"/>
      <c r="HNE39" s="451"/>
      <c r="HNF39" s="454"/>
      <c r="HNG39" s="458"/>
      <c r="HNH39" s="459"/>
      <c r="HNI39" s="460"/>
      <c r="HNJ39" s="461"/>
      <c r="HNK39" s="462"/>
      <c r="HNL39" s="458"/>
      <c r="HNM39" s="451"/>
      <c r="HNN39" s="463"/>
      <c r="HNO39" s="451"/>
      <c r="HNP39" s="451"/>
      <c r="HNQ39" s="453"/>
      <c r="HNS39" s="449"/>
      <c r="HNT39" s="449"/>
      <c r="HNU39" s="449"/>
      <c r="HNV39" s="450"/>
      <c r="HNW39" s="451"/>
      <c r="HNX39" s="451"/>
      <c r="HNY39" s="451"/>
      <c r="HNZ39" s="449"/>
      <c r="HOA39" s="452"/>
      <c r="HOB39" s="453"/>
      <c r="HOC39" s="454"/>
      <c r="HOD39" s="449"/>
      <c r="HOE39" s="453"/>
      <c r="HOF39" s="453"/>
      <c r="HOG39" s="450"/>
      <c r="HOH39" s="454"/>
      <c r="HOI39" s="455"/>
      <c r="HOJ39" s="453"/>
      <c r="HOK39" s="456"/>
      <c r="HOL39" s="453"/>
      <c r="HOM39" s="456"/>
      <c r="HON39" s="454"/>
      <c r="HOO39" s="451"/>
      <c r="HOP39" s="454"/>
      <c r="HOQ39" s="450"/>
      <c r="HOR39" s="456"/>
      <c r="HOS39" s="456"/>
      <c r="HOT39" s="456"/>
      <c r="HOU39" s="456"/>
      <c r="HOV39" s="271"/>
      <c r="HOW39" s="451"/>
      <c r="HOX39" s="454"/>
      <c r="HOY39" s="451"/>
      <c r="HOZ39" s="457"/>
      <c r="HPA39" s="271"/>
      <c r="HPB39" s="451"/>
      <c r="HPC39" s="454"/>
      <c r="HPD39" s="451"/>
      <c r="HPE39" s="457"/>
      <c r="HPF39" s="451"/>
      <c r="HPG39" s="457"/>
      <c r="HPH39" s="457"/>
      <c r="HPI39" s="457"/>
      <c r="HPJ39" s="271"/>
      <c r="HPK39" s="271"/>
      <c r="HPL39" s="451"/>
      <c r="HPM39" s="454"/>
      <c r="HPN39" s="451"/>
      <c r="HPO39" s="454"/>
      <c r="HPP39" s="458"/>
      <c r="HPQ39" s="459"/>
      <c r="HPR39" s="460"/>
      <c r="HPS39" s="461"/>
      <c r="HPT39" s="462"/>
      <c r="HPU39" s="458"/>
      <c r="HPV39" s="451"/>
      <c r="HPW39" s="463"/>
      <c r="HPX39" s="451"/>
      <c r="HPY39" s="451"/>
      <c r="HPZ39" s="453"/>
      <c r="HQB39" s="449"/>
      <c r="HQC39" s="449"/>
      <c r="HQD39" s="449"/>
      <c r="HQE39" s="450"/>
      <c r="HQF39" s="451"/>
      <c r="HQG39" s="451"/>
      <c r="HQH39" s="451"/>
      <c r="HQI39" s="449"/>
      <c r="HQJ39" s="452"/>
      <c r="HQK39" s="453"/>
      <c r="HQL39" s="454"/>
      <c r="HQM39" s="449"/>
      <c r="HQN39" s="453"/>
      <c r="HQO39" s="453"/>
      <c r="HQP39" s="450"/>
      <c r="HQQ39" s="454"/>
      <c r="HQR39" s="455"/>
      <c r="HQS39" s="453"/>
      <c r="HQT39" s="456"/>
      <c r="HQU39" s="453"/>
      <c r="HQV39" s="456"/>
      <c r="HQW39" s="454"/>
      <c r="HQX39" s="451"/>
      <c r="HQY39" s="454"/>
      <c r="HQZ39" s="450"/>
      <c r="HRA39" s="456"/>
      <c r="HRB39" s="456"/>
      <c r="HRC39" s="456"/>
      <c r="HRD39" s="456"/>
      <c r="HRE39" s="271"/>
      <c r="HRF39" s="451"/>
      <c r="HRG39" s="454"/>
      <c r="HRH39" s="451"/>
      <c r="HRI39" s="457"/>
      <c r="HRJ39" s="271"/>
      <c r="HRK39" s="451"/>
      <c r="HRL39" s="454"/>
      <c r="HRM39" s="451"/>
      <c r="HRN39" s="457"/>
      <c r="HRO39" s="451"/>
      <c r="HRP39" s="457"/>
      <c r="HRQ39" s="457"/>
      <c r="HRR39" s="457"/>
      <c r="HRS39" s="271"/>
      <c r="HRT39" s="271"/>
      <c r="HRU39" s="451"/>
      <c r="HRV39" s="454"/>
      <c r="HRW39" s="451"/>
      <c r="HRX39" s="454"/>
      <c r="HRY39" s="458"/>
      <c r="HRZ39" s="459"/>
      <c r="HSA39" s="460"/>
      <c r="HSB39" s="461"/>
      <c r="HSC39" s="462"/>
      <c r="HSD39" s="458"/>
      <c r="HSE39" s="451"/>
      <c r="HSF39" s="463"/>
      <c r="HSG39" s="451"/>
      <c r="HSH39" s="451"/>
      <c r="HSI39" s="453"/>
      <c r="HSK39" s="449"/>
      <c r="HSL39" s="449"/>
      <c r="HSM39" s="449"/>
      <c r="HSN39" s="450"/>
      <c r="HSO39" s="451"/>
      <c r="HSP39" s="451"/>
      <c r="HSQ39" s="451"/>
      <c r="HSR39" s="449"/>
      <c r="HSS39" s="452"/>
      <c r="HST39" s="453"/>
      <c r="HSU39" s="454"/>
      <c r="HSV39" s="449"/>
      <c r="HSW39" s="453"/>
      <c r="HSX39" s="453"/>
      <c r="HSY39" s="450"/>
      <c r="HSZ39" s="454"/>
      <c r="HTA39" s="455"/>
      <c r="HTB39" s="453"/>
      <c r="HTC39" s="456"/>
      <c r="HTD39" s="453"/>
      <c r="HTE39" s="456"/>
      <c r="HTF39" s="454"/>
      <c r="HTG39" s="451"/>
      <c r="HTH39" s="454"/>
      <c r="HTI39" s="450"/>
      <c r="HTJ39" s="456"/>
      <c r="HTK39" s="456"/>
      <c r="HTL39" s="456"/>
      <c r="HTM39" s="456"/>
      <c r="HTN39" s="271"/>
      <c r="HTO39" s="451"/>
      <c r="HTP39" s="454"/>
      <c r="HTQ39" s="451"/>
      <c r="HTR39" s="457"/>
      <c r="HTS39" s="271"/>
      <c r="HTT39" s="451"/>
      <c r="HTU39" s="454"/>
      <c r="HTV39" s="451"/>
      <c r="HTW39" s="457"/>
      <c r="HTX39" s="451"/>
      <c r="HTY39" s="457"/>
      <c r="HTZ39" s="457"/>
      <c r="HUA39" s="457"/>
      <c r="HUB39" s="271"/>
      <c r="HUC39" s="271"/>
      <c r="HUD39" s="451"/>
      <c r="HUE39" s="454"/>
      <c r="HUF39" s="451"/>
      <c r="HUG39" s="454"/>
      <c r="HUH39" s="458"/>
      <c r="HUI39" s="459"/>
      <c r="HUJ39" s="460"/>
      <c r="HUK39" s="461"/>
      <c r="HUL39" s="462"/>
      <c r="HUM39" s="458"/>
      <c r="HUN39" s="451"/>
      <c r="HUO39" s="463"/>
      <c r="HUP39" s="451"/>
      <c r="HUQ39" s="451"/>
      <c r="HUR39" s="453"/>
      <c r="HUT39" s="449"/>
      <c r="HUU39" s="449"/>
      <c r="HUV39" s="449"/>
      <c r="HUW39" s="450"/>
      <c r="HUX39" s="451"/>
      <c r="HUY39" s="451"/>
      <c r="HUZ39" s="451"/>
      <c r="HVA39" s="449"/>
      <c r="HVB39" s="452"/>
      <c r="HVC39" s="453"/>
      <c r="HVD39" s="454"/>
      <c r="HVE39" s="449"/>
      <c r="HVF39" s="453"/>
      <c r="HVG39" s="453"/>
      <c r="HVH39" s="450"/>
      <c r="HVI39" s="454"/>
      <c r="HVJ39" s="455"/>
      <c r="HVK39" s="453"/>
      <c r="HVL39" s="456"/>
      <c r="HVM39" s="453"/>
      <c r="HVN39" s="456"/>
      <c r="HVO39" s="454"/>
      <c r="HVP39" s="451"/>
      <c r="HVQ39" s="454"/>
      <c r="HVR39" s="450"/>
      <c r="HVS39" s="456"/>
      <c r="HVT39" s="456"/>
      <c r="HVU39" s="456"/>
      <c r="HVV39" s="456"/>
      <c r="HVW39" s="271"/>
      <c r="HVX39" s="451"/>
      <c r="HVY39" s="454"/>
      <c r="HVZ39" s="451"/>
      <c r="HWA39" s="457"/>
      <c r="HWB39" s="271"/>
      <c r="HWC39" s="451"/>
      <c r="HWD39" s="454"/>
      <c r="HWE39" s="451"/>
      <c r="HWF39" s="457"/>
      <c r="HWG39" s="451"/>
      <c r="HWH39" s="457"/>
      <c r="HWI39" s="457"/>
      <c r="HWJ39" s="457"/>
      <c r="HWK39" s="271"/>
      <c r="HWL39" s="271"/>
      <c r="HWM39" s="451"/>
      <c r="HWN39" s="454"/>
      <c r="HWO39" s="451"/>
      <c r="HWP39" s="454"/>
      <c r="HWQ39" s="458"/>
      <c r="HWR39" s="459"/>
      <c r="HWS39" s="460"/>
      <c r="HWT39" s="461"/>
      <c r="HWU39" s="462"/>
      <c r="HWV39" s="458"/>
      <c r="HWW39" s="451"/>
      <c r="HWX39" s="463"/>
      <c r="HWY39" s="451"/>
      <c r="HWZ39" s="451"/>
      <c r="HXA39" s="453"/>
      <c r="HXC39" s="449"/>
      <c r="HXD39" s="449"/>
      <c r="HXE39" s="449"/>
      <c r="HXF39" s="450"/>
      <c r="HXG39" s="451"/>
      <c r="HXH39" s="451"/>
      <c r="HXI39" s="451"/>
      <c r="HXJ39" s="449"/>
      <c r="HXK39" s="452"/>
      <c r="HXL39" s="453"/>
      <c r="HXM39" s="454"/>
      <c r="HXN39" s="449"/>
      <c r="HXO39" s="453"/>
      <c r="HXP39" s="453"/>
      <c r="HXQ39" s="450"/>
      <c r="HXR39" s="454"/>
      <c r="HXS39" s="455"/>
      <c r="HXT39" s="453"/>
      <c r="HXU39" s="456"/>
      <c r="HXV39" s="453"/>
      <c r="HXW39" s="456"/>
      <c r="HXX39" s="454"/>
      <c r="HXY39" s="451"/>
      <c r="HXZ39" s="454"/>
      <c r="HYA39" s="450"/>
      <c r="HYB39" s="456"/>
      <c r="HYC39" s="456"/>
      <c r="HYD39" s="456"/>
      <c r="HYE39" s="456"/>
      <c r="HYF39" s="271"/>
      <c r="HYG39" s="451"/>
      <c r="HYH39" s="454"/>
      <c r="HYI39" s="451"/>
      <c r="HYJ39" s="457"/>
      <c r="HYK39" s="271"/>
      <c r="HYL39" s="451"/>
      <c r="HYM39" s="454"/>
      <c r="HYN39" s="451"/>
      <c r="HYO39" s="457"/>
      <c r="HYP39" s="451"/>
      <c r="HYQ39" s="457"/>
      <c r="HYR39" s="457"/>
      <c r="HYS39" s="457"/>
      <c r="HYT39" s="271"/>
      <c r="HYU39" s="271"/>
      <c r="HYV39" s="451"/>
      <c r="HYW39" s="454"/>
      <c r="HYX39" s="451"/>
      <c r="HYY39" s="454"/>
      <c r="HYZ39" s="458"/>
      <c r="HZA39" s="459"/>
      <c r="HZB39" s="460"/>
      <c r="HZC39" s="461"/>
      <c r="HZD39" s="462"/>
      <c r="HZE39" s="458"/>
      <c r="HZF39" s="451"/>
      <c r="HZG39" s="463"/>
      <c r="HZH39" s="451"/>
      <c r="HZI39" s="451"/>
      <c r="HZJ39" s="453"/>
      <c r="HZL39" s="449"/>
      <c r="HZM39" s="449"/>
      <c r="HZN39" s="449"/>
      <c r="HZO39" s="450"/>
      <c r="HZP39" s="451"/>
      <c r="HZQ39" s="451"/>
      <c r="HZR39" s="451"/>
      <c r="HZS39" s="449"/>
      <c r="HZT39" s="452"/>
      <c r="HZU39" s="453"/>
      <c r="HZV39" s="454"/>
      <c r="HZW39" s="449"/>
      <c r="HZX39" s="453"/>
      <c r="HZY39" s="453"/>
      <c r="HZZ39" s="450"/>
      <c r="IAA39" s="454"/>
      <c r="IAB39" s="455"/>
      <c r="IAC39" s="453"/>
      <c r="IAD39" s="456"/>
      <c r="IAE39" s="453"/>
      <c r="IAF39" s="456"/>
      <c r="IAG39" s="454"/>
      <c r="IAH39" s="451"/>
      <c r="IAI39" s="454"/>
      <c r="IAJ39" s="450"/>
      <c r="IAK39" s="456"/>
      <c r="IAL39" s="456"/>
      <c r="IAM39" s="456"/>
      <c r="IAN39" s="456"/>
      <c r="IAO39" s="271"/>
      <c r="IAP39" s="451"/>
      <c r="IAQ39" s="454"/>
      <c r="IAR39" s="451"/>
      <c r="IAS39" s="457"/>
      <c r="IAT39" s="271"/>
      <c r="IAU39" s="451"/>
      <c r="IAV39" s="454"/>
      <c r="IAW39" s="451"/>
      <c r="IAX39" s="457"/>
      <c r="IAY39" s="451"/>
      <c r="IAZ39" s="457"/>
      <c r="IBA39" s="457"/>
      <c r="IBB39" s="457"/>
      <c r="IBC39" s="271"/>
      <c r="IBD39" s="271"/>
      <c r="IBE39" s="451"/>
      <c r="IBF39" s="454"/>
      <c r="IBG39" s="451"/>
      <c r="IBH39" s="454"/>
      <c r="IBI39" s="458"/>
      <c r="IBJ39" s="459"/>
      <c r="IBK39" s="460"/>
      <c r="IBL39" s="461"/>
      <c r="IBM39" s="462"/>
      <c r="IBN39" s="458"/>
      <c r="IBO39" s="451"/>
      <c r="IBP39" s="463"/>
      <c r="IBQ39" s="451"/>
      <c r="IBR39" s="451"/>
      <c r="IBS39" s="453"/>
      <c r="IBU39" s="449"/>
      <c r="IBV39" s="449"/>
      <c r="IBW39" s="449"/>
      <c r="IBX39" s="450"/>
      <c r="IBY39" s="451"/>
      <c r="IBZ39" s="451"/>
      <c r="ICA39" s="451"/>
      <c r="ICB39" s="449"/>
      <c r="ICC39" s="452"/>
      <c r="ICD39" s="453"/>
      <c r="ICE39" s="454"/>
      <c r="ICF39" s="449"/>
      <c r="ICG39" s="453"/>
      <c r="ICH39" s="453"/>
      <c r="ICI39" s="450"/>
      <c r="ICJ39" s="454"/>
      <c r="ICK39" s="455"/>
      <c r="ICL39" s="453"/>
      <c r="ICM39" s="456"/>
      <c r="ICN39" s="453"/>
      <c r="ICO39" s="456"/>
      <c r="ICP39" s="454"/>
      <c r="ICQ39" s="451"/>
      <c r="ICR39" s="454"/>
      <c r="ICS39" s="450"/>
      <c r="ICT39" s="456"/>
      <c r="ICU39" s="456"/>
      <c r="ICV39" s="456"/>
      <c r="ICW39" s="456"/>
      <c r="ICX39" s="271"/>
      <c r="ICY39" s="451"/>
      <c r="ICZ39" s="454"/>
      <c r="IDA39" s="451"/>
      <c r="IDB39" s="457"/>
      <c r="IDC39" s="271"/>
      <c r="IDD39" s="451"/>
      <c r="IDE39" s="454"/>
      <c r="IDF39" s="451"/>
      <c r="IDG39" s="457"/>
      <c r="IDH39" s="451"/>
      <c r="IDI39" s="457"/>
      <c r="IDJ39" s="457"/>
      <c r="IDK39" s="457"/>
      <c r="IDL39" s="271"/>
      <c r="IDM39" s="271"/>
      <c r="IDN39" s="451"/>
      <c r="IDO39" s="454"/>
      <c r="IDP39" s="451"/>
      <c r="IDQ39" s="454"/>
      <c r="IDR39" s="458"/>
      <c r="IDS39" s="459"/>
      <c r="IDT39" s="460"/>
      <c r="IDU39" s="461"/>
      <c r="IDV39" s="462"/>
      <c r="IDW39" s="458"/>
      <c r="IDX39" s="451"/>
      <c r="IDY39" s="463"/>
      <c r="IDZ39" s="451"/>
      <c r="IEA39" s="451"/>
      <c r="IEB39" s="453"/>
      <c r="IED39" s="449"/>
      <c r="IEE39" s="449"/>
      <c r="IEF39" s="449"/>
      <c r="IEG39" s="450"/>
      <c r="IEH39" s="451"/>
      <c r="IEI39" s="451"/>
      <c r="IEJ39" s="451"/>
      <c r="IEK39" s="449"/>
      <c r="IEL39" s="452"/>
      <c r="IEM39" s="453"/>
      <c r="IEN39" s="454"/>
      <c r="IEO39" s="449"/>
      <c r="IEP39" s="453"/>
      <c r="IEQ39" s="453"/>
      <c r="IER39" s="450"/>
      <c r="IES39" s="454"/>
      <c r="IET39" s="455"/>
      <c r="IEU39" s="453"/>
      <c r="IEV39" s="456"/>
      <c r="IEW39" s="453"/>
      <c r="IEX39" s="456"/>
      <c r="IEY39" s="454"/>
      <c r="IEZ39" s="451"/>
      <c r="IFA39" s="454"/>
      <c r="IFB39" s="450"/>
      <c r="IFC39" s="456"/>
      <c r="IFD39" s="456"/>
      <c r="IFE39" s="456"/>
      <c r="IFF39" s="456"/>
      <c r="IFG39" s="271"/>
      <c r="IFH39" s="451"/>
      <c r="IFI39" s="454"/>
      <c r="IFJ39" s="451"/>
      <c r="IFK39" s="457"/>
      <c r="IFL39" s="271"/>
      <c r="IFM39" s="451"/>
      <c r="IFN39" s="454"/>
      <c r="IFO39" s="451"/>
      <c r="IFP39" s="457"/>
      <c r="IFQ39" s="451"/>
      <c r="IFR39" s="457"/>
      <c r="IFS39" s="457"/>
      <c r="IFT39" s="457"/>
      <c r="IFU39" s="271"/>
      <c r="IFV39" s="271"/>
      <c r="IFW39" s="451"/>
      <c r="IFX39" s="454"/>
      <c r="IFY39" s="451"/>
      <c r="IFZ39" s="454"/>
      <c r="IGA39" s="458"/>
      <c r="IGB39" s="459"/>
      <c r="IGC39" s="460"/>
      <c r="IGD39" s="461"/>
      <c r="IGE39" s="462"/>
      <c r="IGF39" s="458"/>
      <c r="IGG39" s="451"/>
      <c r="IGH39" s="463"/>
      <c r="IGI39" s="451"/>
      <c r="IGJ39" s="451"/>
      <c r="IGK39" s="453"/>
      <c r="IGM39" s="449"/>
      <c r="IGN39" s="449"/>
      <c r="IGO39" s="449"/>
      <c r="IGP39" s="450"/>
      <c r="IGQ39" s="451"/>
      <c r="IGR39" s="451"/>
      <c r="IGS39" s="451"/>
      <c r="IGT39" s="449"/>
      <c r="IGU39" s="452"/>
      <c r="IGV39" s="453"/>
      <c r="IGW39" s="454"/>
      <c r="IGX39" s="449"/>
      <c r="IGY39" s="453"/>
      <c r="IGZ39" s="453"/>
      <c r="IHA39" s="450"/>
      <c r="IHB39" s="454"/>
      <c r="IHC39" s="455"/>
      <c r="IHD39" s="453"/>
      <c r="IHE39" s="456"/>
      <c r="IHF39" s="453"/>
      <c r="IHG39" s="456"/>
      <c r="IHH39" s="454"/>
      <c r="IHI39" s="451"/>
      <c r="IHJ39" s="454"/>
      <c r="IHK39" s="450"/>
      <c r="IHL39" s="456"/>
      <c r="IHM39" s="456"/>
      <c r="IHN39" s="456"/>
      <c r="IHO39" s="456"/>
      <c r="IHP39" s="271"/>
      <c r="IHQ39" s="451"/>
      <c r="IHR39" s="454"/>
      <c r="IHS39" s="451"/>
      <c r="IHT39" s="457"/>
      <c r="IHU39" s="271"/>
      <c r="IHV39" s="451"/>
      <c r="IHW39" s="454"/>
      <c r="IHX39" s="451"/>
      <c r="IHY39" s="457"/>
      <c r="IHZ39" s="451"/>
      <c r="IIA39" s="457"/>
      <c r="IIB39" s="457"/>
      <c r="IIC39" s="457"/>
      <c r="IID39" s="271"/>
      <c r="IIE39" s="271"/>
      <c r="IIF39" s="451"/>
      <c r="IIG39" s="454"/>
      <c r="IIH39" s="451"/>
      <c r="III39" s="454"/>
      <c r="IIJ39" s="458"/>
      <c r="IIK39" s="459"/>
      <c r="IIL39" s="460"/>
      <c r="IIM39" s="461"/>
      <c r="IIN39" s="462"/>
      <c r="IIO39" s="458"/>
      <c r="IIP39" s="451"/>
      <c r="IIQ39" s="463"/>
      <c r="IIR39" s="451"/>
      <c r="IIS39" s="451"/>
      <c r="IIT39" s="453"/>
      <c r="IIV39" s="449"/>
      <c r="IIW39" s="449"/>
      <c r="IIX39" s="449"/>
      <c r="IIY39" s="450"/>
      <c r="IIZ39" s="451"/>
      <c r="IJA39" s="451"/>
      <c r="IJB39" s="451"/>
      <c r="IJC39" s="449"/>
      <c r="IJD39" s="452"/>
      <c r="IJE39" s="453"/>
      <c r="IJF39" s="454"/>
      <c r="IJG39" s="449"/>
      <c r="IJH39" s="453"/>
      <c r="IJI39" s="453"/>
      <c r="IJJ39" s="450"/>
      <c r="IJK39" s="454"/>
      <c r="IJL39" s="455"/>
      <c r="IJM39" s="453"/>
      <c r="IJN39" s="456"/>
      <c r="IJO39" s="453"/>
      <c r="IJP39" s="456"/>
      <c r="IJQ39" s="454"/>
      <c r="IJR39" s="451"/>
      <c r="IJS39" s="454"/>
      <c r="IJT39" s="450"/>
      <c r="IJU39" s="456"/>
      <c r="IJV39" s="456"/>
      <c r="IJW39" s="456"/>
      <c r="IJX39" s="456"/>
      <c r="IJY39" s="271"/>
      <c r="IJZ39" s="451"/>
      <c r="IKA39" s="454"/>
      <c r="IKB39" s="451"/>
      <c r="IKC39" s="457"/>
      <c r="IKD39" s="271"/>
      <c r="IKE39" s="451"/>
      <c r="IKF39" s="454"/>
      <c r="IKG39" s="451"/>
      <c r="IKH39" s="457"/>
      <c r="IKI39" s="451"/>
      <c r="IKJ39" s="457"/>
      <c r="IKK39" s="457"/>
      <c r="IKL39" s="457"/>
      <c r="IKM39" s="271"/>
      <c r="IKN39" s="271"/>
      <c r="IKO39" s="451"/>
      <c r="IKP39" s="454"/>
      <c r="IKQ39" s="451"/>
      <c r="IKR39" s="454"/>
      <c r="IKS39" s="458"/>
      <c r="IKT39" s="459"/>
      <c r="IKU39" s="460"/>
      <c r="IKV39" s="461"/>
      <c r="IKW39" s="462"/>
      <c r="IKX39" s="458"/>
      <c r="IKY39" s="451"/>
      <c r="IKZ39" s="463"/>
      <c r="ILA39" s="451"/>
      <c r="ILB39" s="451"/>
      <c r="ILC39" s="453"/>
      <c r="ILE39" s="449"/>
      <c r="ILF39" s="449"/>
      <c r="ILG39" s="449"/>
      <c r="ILH39" s="450"/>
      <c r="ILI39" s="451"/>
      <c r="ILJ39" s="451"/>
      <c r="ILK39" s="451"/>
      <c r="ILL39" s="449"/>
      <c r="ILM39" s="452"/>
      <c r="ILN39" s="453"/>
      <c r="ILO39" s="454"/>
      <c r="ILP39" s="449"/>
      <c r="ILQ39" s="453"/>
      <c r="ILR39" s="453"/>
      <c r="ILS39" s="450"/>
      <c r="ILT39" s="454"/>
      <c r="ILU39" s="455"/>
      <c r="ILV39" s="453"/>
      <c r="ILW39" s="456"/>
      <c r="ILX39" s="453"/>
      <c r="ILY39" s="456"/>
      <c r="ILZ39" s="454"/>
      <c r="IMA39" s="451"/>
      <c r="IMB39" s="454"/>
      <c r="IMC39" s="450"/>
      <c r="IMD39" s="456"/>
      <c r="IME39" s="456"/>
      <c r="IMF39" s="456"/>
      <c r="IMG39" s="456"/>
      <c r="IMH39" s="271"/>
      <c r="IMI39" s="451"/>
      <c r="IMJ39" s="454"/>
      <c r="IMK39" s="451"/>
      <c r="IML39" s="457"/>
      <c r="IMM39" s="271"/>
      <c r="IMN39" s="451"/>
      <c r="IMO39" s="454"/>
      <c r="IMP39" s="451"/>
      <c r="IMQ39" s="457"/>
      <c r="IMR39" s="451"/>
      <c r="IMS39" s="457"/>
      <c r="IMT39" s="457"/>
      <c r="IMU39" s="457"/>
      <c r="IMV39" s="271"/>
      <c r="IMW39" s="271"/>
      <c r="IMX39" s="451"/>
      <c r="IMY39" s="454"/>
      <c r="IMZ39" s="451"/>
      <c r="INA39" s="454"/>
      <c r="INB39" s="458"/>
      <c r="INC39" s="459"/>
      <c r="IND39" s="460"/>
      <c r="INE39" s="461"/>
      <c r="INF39" s="462"/>
      <c r="ING39" s="458"/>
      <c r="INH39" s="451"/>
      <c r="INI39" s="463"/>
      <c r="INJ39" s="451"/>
      <c r="INK39" s="451"/>
      <c r="INL39" s="453"/>
      <c r="INN39" s="449"/>
      <c r="INO39" s="449"/>
      <c r="INP39" s="449"/>
      <c r="INQ39" s="450"/>
      <c r="INR39" s="451"/>
      <c r="INS39" s="451"/>
      <c r="INT39" s="451"/>
      <c r="INU39" s="449"/>
      <c r="INV39" s="452"/>
      <c r="INW39" s="453"/>
      <c r="INX39" s="454"/>
      <c r="INY39" s="449"/>
      <c r="INZ39" s="453"/>
      <c r="IOA39" s="453"/>
      <c r="IOB39" s="450"/>
      <c r="IOC39" s="454"/>
      <c r="IOD39" s="455"/>
      <c r="IOE39" s="453"/>
      <c r="IOF39" s="456"/>
      <c r="IOG39" s="453"/>
      <c r="IOH39" s="456"/>
      <c r="IOI39" s="454"/>
      <c r="IOJ39" s="451"/>
      <c r="IOK39" s="454"/>
      <c r="IOL39" s="450"/>
      <c r="IOM39" s="456"/>
      <c r="ION39" s="456"/>
      <c r="IOO39" s="456"/>
      <c r="IOP39" s="456"/>
      <c r="IOQ39" s="271"/>
      <c r="IOR39" s="451"/>
      <c r="IOS39" s="454"/>
      <c r="IOT39" s="451"/>
      <c r="IOU39" s="457"/>
      <c r="IOV39" s="271"/>
      <c r="IOW39" s="451"/>
      <c r="IOX39" s="454"/>
      <c r="IOY39" s="451"/>
      <c r="IOZ39" s="457"/>
      <c r="IPA39" s="451"/>
      <c r="IPB39" s="457"/>
      <c r="IPC39" s="457"/>
      <c r="IPD39" s="457"/>
      <c r="IPE39" s="271"/>
      <c r="IPF39" s="271"/>
      <c r="IPG39" s="451"/>
      <c r="IPH39" s="454"/>
      <c r="IPI39" s="451"/>
      <c r="IPJ39" s="454"/>
      <c r="IPK39" s="458"/>
      <c r="IPL39" s="459"/>
      <c r="IPM39" s="460"/>
      <c r="IPN39" s="461"/>
      <c r="IPO39" s="462"/>
      <c r="IPP39" s="458"/>
      <c r="IPQ39" s="451"/>
      <c r="IPR39" s="463"/>
      <c r="IPS39" s="451"/>
      <c r="IPT39" s="451"/>
      <c r="IPU39" s="453"/>
      <c r="IPW39" s="449"/>
      <c r="IPX39" s="449"/>
      <c r="IPY39" s="449"/>
      <c r="IPZ39" s="450"/>
      <c r="IQA39" s="451"/>
      <c r="IQB39" s="451"/>
      <c r="IQC39" s="451"/>
      <c r="IQD39" s="449"/>
      <c r="IQE39" s="452"/>
      <c r="IQF39" s="453"/>
      <c r="IQG39" s="454"/>
      <c r="IQH39" s="449"/>
      <c r="IQI39" s="453"/>
      <c r="IQJ39" s="453"/>
      <c r="IQK39" s="450"/>
      <c r="IQL39" s="454"/>
      <c r="IQM39" s="455"/>
      <c r="IQN39" s="453"/>
      <c r="IQO39" s="456"/>
      <c r="IQP39" s="453"/>
      <c r="IQQ39" s="456"/>
      <c r="IQR39" s="454"/>
      <c r="IQS39" s="451"/>
      <c r="IQT39" s="454"/>
      <c r="IQU39" s="450"/>
      <c r="IQV39" s="456"/>
      <c r="IQW39" s="456"/>
      <c r="IQX39" s="456"/>
      <c r="IQY39" s="456"/>
      <c r="IQZ39" s="271"/>
      <c r="IRA39" s="451"/>
      <c r="IRB39" s="454"/>
      <c r="IRC39" s="451"/>
      <c r="IRD39" s="457"/>
      <c r="IRE39" s="271"/>
      <c r="IRF39" s="451"/>
      <c r="IRG39" s="454"/>
      <c r="IRH39" s="451"/>
      <c r="IRI39" s="457"/>
      <c r="IRJ39" s="451"/>
      <c r="IRK39" s="457"/>
      <c r="IRL39" s="457"/>
      <c r="IRM39" s="457"/>
      <c r="IRN39" s="271"/>
      <c r="IRO39" s="271"/>
      <c r="IRP39" s="451"/>
      <c r="IRQ39" s="454"/>
      <c r="IRR39" s="451"/>
      <c r="IRS39" s="454"/>
      <c r="IRT39" s="458"/>
      <c r="IRU39" s="459"/>
      <c r="IRV39" s="460"/>
      <c r="IRW39" s="461"/>
      <c r="IRX39" s="462"/>
      <c r="IRY39" s="458"/>
      <c r="IRZ39" s="451"/>
      <c r="ISA39" s="463"/>
      <c r="ISB39" s="451"/>
      <c r="ISC39" s="451"/>
      <c r="ISD39" s="453"/>
      <c r="ISF39" s="449"/>
      <c r="ISG39" s="449"/>
      <c r="ISH39" s="449"/>
      <c r="ISI39" s="450"/>
      <c r="ISJ39" s="451"/>
      <c r="ISK39" s="451"/>
      <c r="ISL39" s="451"/>
      <c r="ISM39" s="449"/>
      <c r="ISN39" s="452"/>
      <c r="ISO39" s="453"/>
      <c r="ISP39" s="454"/>
      <c r="ISQ39" s="449"/>
      <c r="ISR39" s="453"/>
      <c r="ISS39" s="453"/>
      <c r="IST39" s="450"/>
      <c r="ISU39" s="454"/>
      <c r="ISV39" s="455"/>
      <c r="ISW39" s="453"/>
      <c r="ISX39" s="456"/>
      <c r="ISY39" s="453"/>
      <c r="ISZ39" s="456"/>
      <c r="ITA39" s="454"/>
      <c r="ITB39" s="451"/>
      <c r="ITC39" s="454"/>
      <c r="ITD39" s="450"/>
      <c r="ITE39" s="456"/>
      <c r="ITF39" s="456"/>
      <c r="ITG39" s="456"/>
      <c r="ITH39" s="456"/>
      <c r="ITI39" s="271"/>
      <c r="ITJ39" s="451"/>
      <c r="ITK39" s="454"/>
      <c r="ITL39" s="451"/>
      <c r="ITM39" s="457"/>
      <c r="ITN39" s="271"/>
      <c r="ITO39" s="451"/>
      <c r="ITP39" s="454"/>
      <c r="ITQ39" s="451"/>
      <c r="ITR39" s="457"/>
      <c r="ITS39" s="451"/>
      <c r="ITT39" s="457"/>
      <c r="ITU39" s="457"/>
      <c r="ITV39" s="457"/>
      <c r="ITW39" s="271"/>
      <c r="ITX39" s="271"/>
      <c r="ITY39" s="451"/>
      <c r="ITZ39" s="454"/>
      <c r="IUA39" s="451"/>
      <c r="IUB39" s="454"/>
      <c r="IUC39" s="458"/>
      <c r="IUD39" s="459"/>
      <c r="IUE39" s="460"/>
      <c r="IUF39" s="461"/>
      <c r="IUG39" s="462"/>
      <c r="IUH39" s="458"/>
      <c r="IUI39" s="451"/>
      <c r="IUJ39" s="463"/>
      <c r="IUK39" s="451"/>
      <c r="IUL39" s="451"/>
      <c r="IUM39" s="453"/>
      <c r="IUO39" s="449"/>
      <c r="IUP39" s="449"/>
      <c r="IUQ39" s="449"/>
      <c r="IUR39" s="450"/>
      <c r="IUS39" s="451"/>
      <c r="IUT39" s="451"/>
      <c r="IUU39" s="451"/>
      <c r="IUV39" s="449"/>
      <c r="IUW39" s="452"/>
      <c r="IUX39" s="453"/>
      <c r="IUY39" s="454"/>
      <c r="IUZ39" s="449"/>
      <c r="IVA39" s="453"/>
      <c r="IVB39" s="453"/>
      <c r="IVC39" s="450"/>
      <c r="IVD39" s="454"/>
      <c r="IVE39" s="455"/>
      <c r="IVF39" s="453"/>
      <c r="IVG39" s="456"/>
      <c r="IVH39" s="453"/>
      <c r="IVI39" s="456"/>
      <c r="IVJ39" s="454"/>
      <c r="IVK39" s="451"/>
      <c r="IVL39" s="454"/>
      <c r="IVM39" s="450"/>
      <c r="IVN39" s="456"/>
      <c r="IVO39" s="456"/>
      <c r="IVP39" s="456"/>
      <c r="IVQ39" s="456"/>
      <c r="IVR39" s="271"/>
      <c r="IVS39" s="451"/>
      <c r="IVT39" s="454"/>
      <c r="IVU39" s="451"/>
      <c r="IVV39" s="457"/>
      <c r="IVW39" s="271"/>
      <c r="IVX39" s="451"/>
      <c r="IVY39" s="454"/>
      <c r="IVZ39" s="451"/>
      <c r="IWA39" s="457"/>
      <c r="IWB39" s="451"/>
      <c r="IWC39" s="457"/>
      <c r="IWD39" s="457"/>
      <c r="IWE39" s="457"/>
      <c r="IWF39" s="271"/>
      <c r="IWG39" s="271"/>
      <c r="IWH39" s="451"/>
      <c r="IWI39" s="454"/>
      <c r="IWJ39" s="451"/>
      <c r="IWK39" s="454"/>
      <c r="IWL39" s="458"/>
      <c r="IWM39" s="459"/>
      <c r="IWN39" s="460"/>
      <c r="IWO39" s="461"/>
      <c r="IWP39" s="462"/>
      <c r="IWQ39" s="458"/>
      <c r="IWR39" s="451"/>
      <c r="IWS39" s="463"/>
      <c r="IWT39" s="451"/>
      <c r="IWU39" s="451"/>
      <c r="IWV39" s="453"/>
      <c r="IWX39" s="449"/>
      <c r="IWY39" s="449"/>
      <c r="IWZ39" s="449"/>
      <c r="IXA39" s="450"/>
      <c r="IXB39" s="451"/>
      <c r="IXC39" s="451"/>
      <c r="IXD39" s="451"/>
      <c r="IXE39" s="449"/>
      <c r="IXF39" s="452"/>
      <c r="IXG39" s="453"/>
      <c r="IXH39" s="454"/>
      <c r="IXI39" s="449"/>
      <c r="IXJ39" s="453"/>
      <c r="IXK39" s="453"/>
      <c r="IXL39" s="450"/>
      <c r="IXM39" s="454"/>
      <c r="IXN39" s="455"/>
      <c r="IXO39" s="453"/>
      <c r="IXP39" s="456"/>
      <c r="IXQ39" s="453"/>
      <c r="IXR39" s="456"/>
      <c r="IXS39" s="454"/>
      <c r="IXT39" s="451"/>
      <c r="IXU39" s="454"/>
      <c r="IXV39" s="450"/>
      <c r="IXW39" s="456"/>
      <c r="IXX39" s="456"/>
      <c r="IXY39" s="456"/>
      <c r="IXZ39" s="456"/>
      <c r="IYA39" s="271"/>
      <c r="IYB39" s="451"/>
      <c r="IYC39" s="454"/>
      <c r="IYD39" s="451"/>
      <c r="IYE39" s="457"/>
      <c r="IYF39" s="271"/>
      <c r="IYG39" s="451"/>
      <c r="IYH39" s="454"/>
      <c r="IYI39" s="451"/>
      <c r="IYJ39" s="457"/>
      <c r="IYK39" s="451"/>
      <c r="IYL39" s="457"/>
      <c r="IYM39" s="457"/>
      <c r="IYN39" s="457"/>
      <c r="IYO39" s="271"/>
      <c r="IYP39" s="271"/>
      <c r="IYQ39" s="451"/>
      <c r="IYR39" s="454"/>
      <c r="IYS39" s="451"/>
      <c r="IYT39" s="454"/>
      <c r="IYU39" s="458"/>
      <c r="IYV39" s="459"/>
      <c r="IYW39" s="460"/>
      <c r="IYX39" s="461"/>
      <c r="IYY39" s="462"/>
      <c r="IYZ39" s="458"/>
      <c r="IZA39" s="451"/>
      <c r="IZB39" s="463"/>
      <c r="IZC39" s="451"/>
      <c r="IZD39" s="451"/>
      <c r="IZE39" s="453"/>
      <c r="IZG39" s="449"/>
      <c r="IZH39" s="449"/>
      <c r="IZI39" s="449"/>
      <c r="IZJ39" s="450"/>
      <c r="IZK39" s="451"/>
      <c r="IZL39" s="451"/>
      <c r="IZM39" s="451"/>
      <c r="IZN39" s="449"/>
      <c r="IZO39" s="452"/>
      <c r="IZP39" s="453"/>
      <c r="IZQ39" s="454"/>
      <c r="IZR39" s="449"/>
      <c r="IZS39" s="453"/>
      <c r="IZT39" s="453"/>
      <c r="IZU39" s="450"/>
      <c r="IZV39" s="454"/>
      <c r="IZW39" s="455"/>
      <c r="IZX39" s="453"/>
      <c r="IZY39" s="456"/>
      <c r="IZZ39" s="453"/>
      <c r="JAA39" s="456"/>
      <c r="JAB39" s="454"/>
      <c r="JAC39" s="451"/>
      <c r="JAD39" s="454"/>
      <c r="JAE39" s="450"/>
      <c r="JAF39" s="456"/>
      <c r="JAG39" s="456"/>
      <c r="JAH39" s="456"/>
      <c r="JAI39" s="456"/>
      <c r="JAJ39" s="271"/>
      <c r="JAK39" s="451"/>
      <c r="JAL39" s="454"/>
      <c r="JAM39" s="451"/>
      <c r="JAN39" s="457"/>
      <c r="JAO39" s="271"/>
      <c r="JAP39" s="451"/>
      <c r="JAQ39" s="454"/>
      <c r="JAR39" s="451"/>
      <c r="JAS39" s="457"/>
      <c r="JAT39" s="451"/>
      <c r="JAU39" s="457"/>
      <c r="JAV39" s="457"/>
      <c r="JAW39" s="457"/>
      <c r="JAX39" s="271"/>
      <c r="JAY39" s="271"/>
      <c r="JAZ39" s="451"/>
      <c r="JBA39" s="454"/>
      <c r="JBB39" s="451"/>
      <c r="JBC39" s="454"/>
      <c r="JBD39" s="458"/>
      <c r="JBE39" s="459"/>
      <c r="JBF39" s="460"/>
      <c r="JBG39" s="461"/>
      <c r="JBH39" s="462"/>
      <c r="JBI39" s="458"/>
      <c r="JBJ39" s="451"/>
      <c r="JBK39" s="463"/>
      <c r="JBL39" s="451"/>
      <c r="JBM39" s="451"/>
      <c r="JBN39" s="453"/>
      <c r="JBP39" s="449"/>
      <c r="JBQ39" s="449"/>
      <c r="JBR39" s="449"/>
      <c r="JBS39" s="450"/>
      <c r="JBT39" s="451"/>
      <c r="JBU39" s="451"/>
      <c r="JBV39" s="451"/>
      <c r="JBW39" s="449"/>
      <c r="JBX39" s="452"/>
      <c r="JBY39" s="453"/>
      <c r="JBZ39" s="454"/>
      <c r="JCA39" s="449"/>
      <c r="JCB39" s="453"/>
      <c r="JCC39" s="453"/>
      <c r="JCD39" s="450"/>
      <c r="JCE39" s="454"/>
      <c r="JCF39" s="455"/>
      <c r="JCG39" s="453"/>
      <c r="JCH39" s="456"/>
      <c r="JCI39" s="453"/>
      <c r="JCJ39" s="456"/>
      <c r="JCK39" s="454"/>
      <c r="JCL39" s="451"/>
      <c r="JCM39" s="454"/>
      <c r="JCN39" s="450"/>
      <c r="JCO39" s="456"/>
      <c r="JCP39" s="456"/>
      <c r="JCQ39" s="456"/>
      <c r="JCR39" s="456"/>
      <c r="JCS39" s="271"/>
      <c r="JCT39" s="451"/>
      <c r="JCU39" s="454"/>
      <c r="JCV39" s="451"/>
      <c r="JCW39" s="457"/>
      <c r="JCX39" s="271"/>
      <c r="JCY39" s="451"/>
      <c r="JCZ39" s="454"/>
      <c r="JDA39" s="451"/>
      <c r="JDB39" s="457"/>
      <c r="JDC39" s="451"/>
      <c r="JDD39" s="457"/>
      <c r="JDE39" s="457"/>
      <c r="JDF39" s="457"/>
      <c r="JDG39" s="271"/>
      <c r="JDH39" s="271"/>
      <c r="JDI39" s="451"/>
      <c r="JDJ39" s="454"/>
      <c r="JDK39" s="451"/>
      <c r="JDL39" s="454"/>
      <c r="JDM39" s="458"/>
      <c r="JDN39" s="459"/>
      <c r="JDO39" s="460"/>
      <c r="JDP39" s="461"/>
      <c r="JDQ39" s="462"/>
      <c r="JDR39" s="458"/>
      <c r="JDS39" s="451"/>
      <c r="JDT39" s="463"/>
      <c r="JDU39" s="451"/>
      <c r="JDV39" s="451"/>
      <c r="JDW39" s="453"/>
      <c r="JDY39" s="449"/>
      <c r="JDZ39" s="449"/>
      <c r="JEA39" s="449"/>
      <c r="JEB39" s="450"/>
      <c r="JEC39" s="451"/>
      <c r="JED39" s="451"/>
      <c r="JEE39" s="451"/>
      <c r="JEF39" s="449"/>
      <c r="JEG39" s="452"/>
      <c r="JEH39" s="453"/>
      <c r="JEI39" s="454"/>
      <c r="JEJ39" s="449"/>
      <c r="JEK39" s="453"/>
      <c r="JEL39" s="453"/>
      <c r="JEM39" s="450"/>
      <c r="JEN39" s="454"/>
      <c r="JEO39" s="455"/>
      <c r="JEP39" s="453"/>
      <c r="JEQ39" s="456"/>
      <c r="JER39" s="453"/>
      <c r="JES39" s="456"/>
      <c r="JET39" s="454"/>
      <c r="JEU39" s="451"/>
      <c r="JEV39" s="454"/>
      <c r="JEW39" s="450"/>
      <c r="JEX39" s="456"/>
      <c r="JEY39" s="456"/>
      <c r="JEZ39" s="456"/>
      <c r="JFA39" s="456"/>
      <c r="JFB39" s="271"/>
      <c r="JFC39" s="451"/>
      <c r="JFD39" s="454"/>
      <c r="JFE39" s="451"/>
      <c r="JFF39" s="457"/>
      <c r="JFG39" s="271"/>
      <c r="JFH39" s="451"/>
      <c r="JFI39" s="454"/>
      <c r="JFJ39" s="451"/>
      <c r="JFK39" s="457"/>
      <c r="JFL39" s="451"/>
      <c r="JFM39" s="457"/>
      <c r="JFN39" s="457"/>
      <c r="JFO39" s="457"/>
      <c r="JFP39" s="271"/>
      <c r="JFQ39" s="271"/>
      <c r="JFR39" s="451"/>
      <c r="JFS39" s="454"/>
      <c r="JFT39" s="451"/>
      <c r="JFU39" s="454"/>
      <c r="JFV39" s="458"/>
      <c r="JFW39" s="459"/>
      <c r="JFX39" s="460"/>
      <c r="JFY39" s="461"/>
      <c r="JFZ39" s="462"/>
      <c r="JGA39" s="458"/>
      <c r="JGB39" s="451"/>
      <c r="JGC39" s="463"/>
      <c r="JGD39" s="451"/>
      <c r="JGE39" s="451"/>
      <c r="JGF39" s="453"/>
      <c r="JGH39" s="449"/>
      <c r="JGI39" s="449"/>
      <c r="JGJ39" s="449"/>
      <c r="JGK39" s="450"/>
      <c r="JGL39" s="451"/>
      <c r="JGM39" s="451"/>
      <c r="JGN39" s="451"/>
      <c r="JGO39" s="449"/>
      <c r="JGP39" s="452"/>
      <c r="JGQ39" s="453"/>
      <c r="JGR39" s="454"/>
      <c r="JGS39" s="449"/>
      <c r="JGT39" s="453"/>
      <c r="JGU39" s="453"/>
      <c r="JGV39" s="450"/>
      <c r="JGW39" s="454"/>
      <c r="JGX39" s="455"/>
      <c r="JGY39" s="453"/>
      <c r="JGZ39" s="456"/>
      <c r="JHA39" s="453"/>
      <c r="JHB39" s="456"/>
      <c r="JHC39" s="454"/>
      <c r="JHD39" s="451"/>
      <c r="JHE39" s="454"/>
      <c r="JHF39" s="450"/>
      <c r="JHG39" s="456"/>
      <c r="JHH39" s="456"/>
      <c r="JHI39" s="456"/>
      <c r="JHJ39" s="456"/>
      <c r="JHK39" s="271"/>
      <c r="JHL39" s="451"/>
      <c r="JHM39" s="454"/>
      <c r="JHN39" s="451"/>
      <c r="JHO39" s="457"/>
      <c r="JHP39" s="271"/>
      <c r="JHQ39" s="451"/>
      <c r="JHR39" s="454"/>
      <c r="JHS39" s="451"/>
      <c r="JHT39" s="457"/>
      <c r="JHU39" s="451"/>
      <c r="JHV39" s="457"/>
      <c r="JHW39" s="457"/>
      <c r="JHX39" s="457"/>
      <c r="JHY39" s="271"/>
      <c r="JHZ39" s="271"/>
      <c r="JIA39" s="451"/>
      <c r="JIB39" s="454"/>
      <c r="JIC39" s="451"/>
      <c r="JID39" s="454"/>
      <c r="JIE39" s="458"/>
      <c r="JIF39" s="459"/>
      <c r="JIG39" s="460"/>
      <c r="JIH39" s="461"/>
      <c r="JII39" s="462"/>
      <c r="JIJ39" s="458"/>
      <c r="JIK39" s="451"/>
      <c r="JIL39" s="463"/>
      <c r="JIM39" s="451"/>
      <c r="JIN39" s="451"/>
      <c r="JIO39" s="453"/>
      <c r="JIQ39" s="449"/>
      <c r="JIR39" s="449"/>
      <c r="JIS39" s="449"/>
      <c r="JIT39" s="450"/>
      <c r="JIU39" s="451"/>
      <c r="JIV39" s="451"/>
      <c r="JIW39" s="451"/>
      <c r="JIX39" s="449"/>
      <c r="JIY39" s="452"/>
      <c r="JIZ39" s="453"/>
      <c r="JJA39" s="454"/>
      <c r="JJB39" s="449"/>
      <c r="JJC39" s="453"/>
      <c r="JJD39" s="453"/>
      <c r="JJE39" s="450"/>
      <c r="JJF39" s="454"/>
      <c r="JJG39" s="455"/>
      <c r="JJH39" s="453"/>
      <c r="JJI39" s="456"/>
      <c r="JJJ39" s="453"/>
      <c r="JJK39" s="456"/>
      <c r="JJL39" s="454"/>
      <c r="JJM39" s="451"/>
      <c r="JJN39" s="454"/>
      <c r="JJO39" s="450"/>
      <c r="JJP39" s="456"/>
      <c r="JJQ39" s="456"/>
      <c r="JJR39" s="456"/>
      <c r="JJS39" s="456"/>
      <c r="JJT39" s="271"/>
      <c r="JJU39" s="451"/>
      <c r="JJV39" s="454"/>
      <c r="JJW39" s="451"/>
      <c r="JJX39" s="457"/>
      <c r="JJY39" s="271"/>
      <c r="JJZ39" s="451"/>
      <c r="JKA39" s="454"/>
      <c r="JKB39" s="451"/>
      <c r="JKC39" s="457"/>
      <c r="JKD39" s="451"/>
      <c r="JKE39" s="457"/>
      <c r="JKF39" s="457"/>
      <c r="JKG39" s="457"/>
      <c r="JKH39" s="271"/>
      <c r="JKI39" s="271"/>
      <c r="JKJ39" s="451"/>
      <c r="JKK39" s="454"/>
      <c r="JKL39" s="451"/>
      <c r="JKM39" s="454"/>
      <c r="JKN39" s="458"/>
      <c r="JKO39" s="459"/>
      <c r="JKP39" s="460"/>
      <c r="JKQ39" s="461"/>
      <c r="JKR39" s="462"/>
      <c r="JKS39" s="458"/>
      <c r="JKT39" s="451"/>
      <c r="JKU39" s="463"/>
      <c r="JKV39" s="451"/>
      <c r="JKW39" s="451"/>
      <c r="JKX39" s="453"/>
      <c r="JKZ39" s="449"/>
      <c r="JLA39" s="449"/>
      <c r="JLB39" s="449"/>
      <c r="JLC39" s="450"/>
      <c r="JLD39" s="451"/>
      <c r="JLE39" s="451"/>
      <c r="JLF39" s="451"/>
      <c r="JLG39" s="449"/>
      <c r="JLH39" s="452"/>
      <c r="JLI39" s="453"/>
      <c r="JLJ39" s="454"/>
      <c r="JLK39" s="449"/>
      <c r="JLL39" s="453"/>
      <c r="JLM39" s="453"/>
      <c r="JLN39" s="450"/>
      <c r="JLO39" s="454"/>
      <c r="JLP39" s="455"/>
      <c r="JLQ39" s="453"/>
      <c r="JLR39" s="456"/>
      <c r="JLS39" s="453"/>
      <c r="JLT39" s="456"/>
      <c r="JLU39" s="454"/>
      <c r="JLV39" s="451"/>
      <c r="JLW39" s="454"/>
      <c r="JLX39" s="450"/>
      <c r="JLY39" s="456"/>
      <c r="JLZ39" s="456"/>
      <c r="JMA39" s="456"/>
      <c r="JMB39" s="456"/>
      <c r="JMC39" s="271"/>
      <c r="JMD39" s="451"/>
      <c r="JME39" s="454"/>
      <c r="JMF39" s="451"/>
      <c r="JMG39" s="457"/>
      <c r="JMH39" s="271"/>
      <c r="JMI39" s="451"/>
      <c r="JMJ39" s="454"/>
      <c r="JMK39" s="451"/>
      <c r="JML39" s="457"/>
      <c r="JMM39" s="451"/>
      <c r="JMN39" s="457"/>
      <c r="JMO39" s="457"/>
      <c r="JMP39" s="457"/>
      <c r="JMQ39" s="271"/>
      <c r="JMR39" s="271"/>
      <c r="JMS39" s="451"/>
      <c r="JMT39" s="454"/>
      <c r="JMU39" s="451"/>
      <c r="JMV39" s="454"/>
      <c r="JMW39" s="458"/>
      <c r="JMX39" s="459"/>
      <c r="JMY39" s="460"/>
      <c r="JMZ39" s="461"/>
      <c r="JNA39" s="462"/>
      <c r="JNB39" s="458"/>
      <c r="JNC39" s="451"/>
      <c r="JND39" s="463"/>
      <c r="JNE39" s="451"/>
      <c r="JNF39" s="451"/>
      <c r="JNG39" s="453"/>
      <c r="JNI39" s="449"/>
      <c r="JNJ39" s="449"/>
      <c r="JNK39" s="449"/>
      <c r="JNL39" s="450"/>
      <c r="JNM39" s="451"/>
      <c r="JNN39" s="451"/>
      <c r="JNO39" s="451"/>
      <c r="JNP39" s="449"/>
      <c r="JNQ39" s="452"/>
      <c r="JNR39" s="453"/>
      <c r="JNS39" s="454"/>
      <c r="JNT39" s="449"/>
      <c r="JNU39" s="453"/>
      <c r="JNV39" s="453"/>
      <c r="JNW39" s="450"/>
      <c r="JNX39" s="454"/>
      <c r="JNY39" s="455"/>
      <c r="JNZ39" s="453"/>
      <c r="JOA39" s="456"/>
      <c r="JOB39" s="453"/>
      <c r="JOC39" s="456"/>
      <c r="JOD39" s="454"/>
      <c r="JOE39" s="451"/>
      <c r="JOF39" s="454"/>
      <c r="JOG39" s="450"/>
      <c r="JOH39" s="456"/>
      <c r="JOI39" s="456"/>
      <c r="JOJ39" s="456"/>
      <c r="JOK39" s="456"/>
      <c r="JOL39" s="271"/>
      <c r="JOM39" s="451"/>
      <c r="JON39" s="454"/>
      <c r="JOO39" s="451"/>
      <c r="JOP39" s="457"/>
      <c r="JOQ39" s="271"/>
      <c r="JOR39" s="451"/>
      <c r="JOS39" s="454"/>
      <c r="JOT39" s="451"/>
      <c r="JOU39" s="457"/>
      <c r="JOV39" s="451"/>
      <c r="JOW39" s="457"/>
      <c r="JOX39" s="457"/>
      <c r="JOY39" s="457"/>
      <c r="JOZ39" s="271"/>
      <c r="JPA39" s="271"/>
      <c r="JPB39" s="451"/>
      <c r="JPC39" s="454"/>
      <c r="JPD39" s="451"/>
      <c r="JPE39" s="454"/>
      <c r="JPF39" s="458"/>
      <c r="JPG39" s="459"/>
      <c r="JPH39" s="460"/>
      <c r="JPI39" s="461"/>
      <c r="JPJ39" s="462"/>
      <c r="JPK39" s="458"/>
      <c r="JPL39" s="451"/>
      <c r="JPM39" s="463"/>
      <c r="JPN39" s="451"/>
      <c r="JPO39" s="451"/>
      <c r="JPP39" s="453"/>
      <c r="JPR39" s="449"/>
      <c r="JPS39" s="449"/>
      <c r="JPT39" s="449"/>
      <c r="JPU39" s="450"/>
      <c r="JPV39" s="451"/>
      <c r="JPW39" s="451"/>
      <c r="JPX39" s="451"/>
      <c r="JPY39" s="449"/>
      <c r="JPZ39" s="452"/>
      <c r="JQA39" s="453"/>
      <c r="JQB39" s="454"/>
      <c r="JQC39" s="449"/>
      <c r="JQD39" s="453"/>
      <c r="JQE39" s="453"/>
      <c r="JQF39" s="450"/>
      <c r="JQG39" s="454"/>
      <c r="JQH39" s="455"/>
      <c r="JQI39" s="453"/>
      <c r="JQJ39" s="456"/>
      <c r="JQK39" s="453"/>
      <c r="JQL39" s="456"/>
      <c r="JQM39" s="454"/>
      <c r="JQN39" s="451"/>
      <c r="JQO39" s="454"/>
      <c r="JQP39" s="450"/>
      <c r="JQQ39" s="456"/>
      <c r="JQR39" s="456"/>
      <c r="JQS39" s="456"/>
      <c r="JQT39" s="456"/>
      <c r="JQU39" s="271"/>
      <c r="JQV39" s="451"/>
      <c r="JQW39" s="454"/>
      <c r="JQX39" s="451"/>
      <c r="JQY39" s="457"/>
      <c r="JQZ39" s="271"/>
      <c r="JRA39" s="451"/>
      <c r="JRB39" s="454"/>
      <c r="JRC39" s="451"/>
      <c r="JRD39" s="457"/>
      <c r="JRE39" s="451"/>
      <c r="JRF39" s="457"/>
      <c r="JRG39" s="457"/>
      <c r="JRH39" s="457"/>
      <c r="JRI39" s="271"/>
      <c r="JRJ39" s="271"/>
      <c r="JRK39" s="451"/>
      <c r="JRL39" s="454"/>
      <c r="JRM39" s="451"/>
      <c r="JRN39" s="454"/>
      <c r="JRO39" s="458"/>
      <c r="JRP39" s="459"/>
      <c r="JRQ39" s="460"/>
      <c r="JRR39" s="461"/>
      <c r="JRS39" s="462"/>
      <c r="JRT39" s="458"/>
      <c r="JRU39" s="451"/>
      <c r="JRV39" s="463"/>
      <c r="JRW39" s="451"/>
      <c r="JRX39" s="451"/>
      <c r="JRY39" s="453"/>
      <c r="JSA39" s="449"/>
      <c r="JSB39" s="449"/>
      <c r="JSC39" s="449"/>
      <c r="JSD39" s="450"/>
      <c r="JSE39" s="451"/>
      <c r="JSF39" s="451"/>
      <c r="JSG39" s="451"/>
      <c r="JSH39" s="449"/>
      <c r="JSI39" s="452"/>
      <c r="JSJ39" s="453"/>
      <c r="JSK39" s="454"/>
      <c r="JSL39" s="449"/>
      <c r="JSM39" s="453"/>
      <c r="JSN39" s="453"/>
      <c r="JSO39" s="450"/>
      <c r="JSP39" s="454"/>
      <c r="JSQ39" s="455"/>
      <c r="JSR39" s="453"/>
      <c r="JSS39" s="456"/>
      <c r="JST39" s="453"/>
      <c r="JSU39" s="456"/>
      <c r="JSV39" s="454"/>
      <c r="JSW39" s="451"/>
      <c r="JSX39" s="454"/>
      <c r="JSY39" s="450"/>
      <c r="JSZ39" s="456"/>
      <c r="JTA39" s="456"/>
      <c r="JTB39" s="456"/>
      <c r="JTC39" s="456"/>
      <c r="JTD39" s="271"/>
      <c r="JTE39" s="451"/>
      <c r="JTF39" s="454"/>
      <c r="JTG39" s="451"/>
      <c r="JTH39" s="457"/>
      <c r="JTI39" s="271"/>
      <c r="JTJ39" s="451"/>
      <c r="JTK39" s="454"/>
      <c r="JTL39" s="451"/>
      <c r="JTM39" s="457"/>
      <c r="JTN39" s="451"/>
      <c r="JTO39" s="457"/>
      <c r="JTP39" s="457"/>
      <c r="JTQ39" s="457"/>
      <c r="JTR39" s="271"/>
      <c r="JTS39" s="271"/>
      <c r="JTT39" s="451"/>
      <c r="JTU39" s="454"/>
      <c r="JTV39" s="451"/>
      <c r="JTW39" s="454"/>
      <c r="JTX39" s="458"/>
      <c r="JTY39" s="459"/>
      <c r="JTZ39" s="460"/>
      <c r="JUA39" s="461"/>
      <c r="JUB39" s="462"/>
      <c r="JUC39" s="458"/>
      <c r="JUD39" s="451"/>
      <c r="JUE39" s="463"/>
      <c r="JUF39" s="451"/>
      <c r="JUG39" s="451"/>
      <c r="JUH39" s="453"/>
      <c r="JUJ39" s="449"/>
      <c r="JUK39" s="449"/>
      <c r="JUL39" s="449"/>
      <c r="JUM39" s="450"/>
      <c r="JUN39" s="451"/>
      <c r="JUO39" s="451"/>
      <c r="JUP39" s="451"/>
      <c r="JUQ39" s="449"/>
      <c r="JUR39" s="452"/>
      <c r="JUS39" s="453"/>
      <c r="JUT39" s="454"/>
      <c r="JUU39" s="449"/>
      <c r="JUV39" s="453"/>
      <c r="JUW39" s="453"/>
      <c r="JUX39" s="450"/>
      <c r="JUY39" s="454"/>
      <c r="JUZ39" s="455"/>
      <c r="JVA39" s="453"/>
      <c r="JVB39" s="456"/>
      <c r="JVC39" s="453"/>
      <c r="JVD39" s="456"/>
      <c r="JVE39" s="454"/>
      <c r="JVF39" s="451"/>
      <c r="JVG39" s="454"/>
      <c r="JVH39" s="450"/>
      <c r="JVI39" s="456"/>
      <c r="JVJ39" s="456"/>
      <c r="JVK39" s="456"/>
      <c r="JVL39" s="456"/>
      <c r="JVM39" s="271"/>
      <c r="JVN39" s="451"/>
      <c r="JVO39" s="454"/>
      <c r="JVP39" s="451"/>
      <c r="JVQ39" s="457"/>
      <c r="JVR39" s="271"/>
      <c r="JVS39" s="451"/>
      <c r="JVT39" s="454"/>
      <c r="JVU39" s="451"/>
      <c r="JVV39" s="457"/>
      <c r="JVW39" s="451"/>
      <c r="JVX39" s="457"/>
      <c r="JVY39" s="457"/>
      <c r="JVZ39" s="457"/>
      <c r="JWA39" s="271"/>
      <c r="JWB39" s="271"/>
      <c r="JWC39" s="451"/>
      <c r="JWD39" s="454"/>
      <c r="JWE39" s="451"/>
      <c r="JWF39" s="454"/>
      <c r="JWG39" s="458"/>
      <c r="JWH39" s="459"/>
      <c r="JWI39" s="460"/>
      <c r="JWJ39" s="461"/>
      <c r="JWK39" s="462"/>
      <c r="JWL39" s="458"/>
      <c r="JWM39" s="451"/>
      <c r="JWN39" s="463"/>
      <c r="JWO39" s="451"/>
      <c r="JWP39" s="451"/>
      <c r="JWQ39" s="453"/>
      <c r="JWS39" s="449"/>
      <c r="JWT39" s="449"/>
      <c r="JWU39" s="449"/>
      <c r="JWV39" s="450"/>
      <c r="JWW39" s="451"/>
      <c r="JWX39" s="451"/>
      <c r="JWY39" s="451"/>
      <c r="JWZ39" s="449"/>
      <c r="JXA39" s="452"/>
      <c r="JXB39" s="453"/>
      <c r="JXC39" s="454"/>
      <c r="JXD39" s="449"/>
      <c r="JXE39" s="453"/>
      <c r="JXF39" s="453"/>
      <c r="JXG39" s="450"/>
      <c r="JXH39" s="454"/>
      <c r="JXI39" s="455"/>
      <c r="JXJ39" s="453"/>
      <c r="JXK39" s="456"/>
      <c r="JXL39" s="453"/>
      <c r="JXM39" s="456"/>
      <c r="JXN39" s="454"/>
      <c r="JXO39" s="451"/>
      <c r="JXP39" s="454"/>
      <c r="JXQ39" s="450"/>
      <c r="JXR39" s="456"/>
      <c r="JXS39" s="456"/>
      <c r="JXT39" s="456"/>
      <c r="JXU39" s="456"/>
      <c r="JXV39" s="271"/>
      <c r="JXW39" s="451"/>
      <c r="JXX39" s="454"/>
      <c r="JXY39" s="451"/>
      <c r="JXZ39" s="457"/>
      <c r="JYA39" s="271"/>
      <c r="JYB39" s="451"/>
      <c r="JYC39" s="454"/>
      <c r="JYD39" s="451"/>
      <c r="JYE39" s="457"/>
      <c r="JYF39" s="451"/>
      <c r="JYG39" s="457"/>
      <c r="JYH39" s="457"/>
      <c r="JYI39" s="457"/>
      <c r="JYJ39" s="271"/>
      <c r="JYK39" s="271"/>
      <c r="JYL39" s="451"/>
      <c r="JYM39" s="454"/>
      <c r="JYN39" s="451"/>
      <c r="JYO39" s="454"/>
      <c r="JYP39" s="458"/>
      <c r="JYQ39" s="459"/>
      <c r="JYR39" s="460"/>
      <c r="JYS39" s="461"/>
      <c r="JYT39" s="462"/>
      <c r="JYU39" s="458"/>
      <c r="JYV39" s="451"/>
      <c r="JYW39" s="463"/>
      <c r="JYX39" s="451"/>
      <c r="JYY39" s="451"/>
      <c r="JYZ39" s="453"/>
      <c r="JZB39" s="449"/>
      <c r="JZC39" s="449"/>
      <c r="JZD39" s="449"/>
      <c r="JZE39" s="450"/>
      <c r="JZF39" s="451"/>
      <c r="JZG39" s="451"/>
      <c r="JZH39" s="451"/>
      <c r="JZI39" s="449"/>
      <c r="JZJ39" s="452"/>
      <c r="JZK39" s="453"/>
      <c r="JZL39" s="454"/>
      <c r="JZM39" s="449"/>
      <c r="JZN39" s="453"/>
      <c r="JZO39" s="453"/>
      <c r="JZP39" s="450"/>
      <c r="JZQ39" s="454"/>
      <c r="JZR39" s="455"/>
      <c r="JZS39" s="453"/>
      <c r="JZT39" s="456"/>
      <c r="JZU39" s="453"/>
      <c r="JZV39" s="456"/>
      <c r="JZW39" s="454"/>
      <c r="JZX39" s="451"/>
      <c r="JZY39" s="454"/>
      <c r="JZZ39" s="450"/>
      <c r="KAA39" s="456"/>
      <c r="KAB39" s="456"/>
      <c r="KAC39" s="456"/>
      <c r="KAD39" s="456"/>
      <c r="KAE39" s="271"/>
      <c r="KAF39" s="451"/>
      <c r="KAG39" s="454"/>
      <c r="KAH39" s="451"/>
      <c r="KAI39" s="457"/>
      <c r="KAJ39" s="271"/>
      <c r="KAK39" s="451"/>
      <c r="KAL39" s="454"/>
      <c r="KAM39" s="451"/>
      <c r="KAN39" s="457"/>
      <c r="KAO39" s="451"/>
      <c r="KAP39" s="457"/>
      <c r="KAQ39" s="457"/>
      <c r="KAR39" s="457"/>
      <c r="KAS39" s="271"/>
      <c r="KAT39" s="271"/>
      <c r="KAU39" s="451"/>
      <c r="KAV39" s="454"/>
      <c r="KAW39" s="451"/>
      <c r="KAX39" s="454"/>
      <c r="KAY39" s="458"/>
      <c r="KAZ39" s="459"/>
      <c r="KBA39" s="460"/>
      <c r="KBB39" s="461"/>
      <c r="KBC39" s="462"/>
      <c r="KBD39" s="458"/>
      <c r="KBE39" s="451"/>
      <c r="KBF39" s="463"/>
      <c r="KBG39" s="451"/>
      <c r="KBH39" s="451"/>
      <c r="KBI39" s="453"/>
      <c r="KBK39" s="449"/>
      <c r="KBL39" s="449"/>
      <c r="KBM39" s="449"/>
      <c r="KBN39" s="450"/>
      <c r="KBO39" s="451"/>
      <c r="KBP39" s="451"/>
      <c r="KBQ39" s="451"/>
      <c r="KBR39" s="449"/>
      <c r="KBS39" s="452"/>
      <c r="KBT39" s="453"/>
      <c r="KBU39" s="454"/>
      <c r="KBV39" s="449"/>
      <c r="KBW39" s="453"/>
      <c r="KBX39" s="453"/>
      <c r="KBY39" s="450"/>
      <c r="KBZ39" s="454"/>
      <c r="KCA39" s="455"/>
      <c r="KCB39" s="453"/>
      <c r="KCC39" s="456"/>
      <c r="KCD39" s="453"/>
      <c r="KCE39" s="456"/>
      <c r="KCF39" s="454"/>
      <c r="KCG39" s="451"/>
      <c r="KCH39" s="454"/>
      <c r="KCI39" s="450"/>
      <c r="KCJ39" s="456"/>
      <c r="KCK39" s="456"/>
      <c r="KCL39" s="456"/>
      <c r="KCM39" s="456"/>
      <c r="KCN39" s="271"/>
      <c r="KCO39" s="451"/>
      <c r="KCP39" s="454"/>
      <c r="KCQ39" s="451"/>
      <c r="KCR39" s="457"/>
      <c r="KCS39" s="271"/>
      <c r="KCT39" s="451"/>
      <c r="KCU39" s="454"/>
      <c r="KCV39" s="451"/>
      <c r="KCW39" s="457"/>
      <c r="KCX39" s="451"/>
      <c r="KCY39" s="457"/>
      <c r="KCZ39" s="457"/>
      <c r="KDA39" s="457"/>
      <c r="KDB39" s="271"/>
      <c r="KDC39" s="271"/>
      <c r="KDD39" s="451"/>
      <c r="KDE39" s="454"/>
      <c r="KDF39" s="451"/>
      <c r="KDG39" s="454"/>
      <c r="KDH39" s="458"/>
      <c r="KDI39" s="459"/>
      <c r="KDJ39" s="460"/>
      <c r="KDK39" s="461"/>
      <c r="KDL39" s="462"/>
      <c r="KDM39" s="458"/>
      <c r="KDN39" s="451"/>
      <c r="KDO39" s="463"/>
      <c r="KDP39" s="451"/>
      <c r="KDQ39" s="451"/>
      <c r="KDR39" s="453"/>
      <c r="KDT39" s="449"/>
      <c r="KDU39" s="449"/>
      <c r="KDV39" s="449"/>
      <c r="KDW39" s="450"/>
      <c r="KDX39" s="451"/>
      <c r="KDY39" s="451"/>
      <c r="KDZ39" s="451"/>
      <c r="KEA39" s="449"/>
      <c r="KEB39" s="452"/>
      <c r="KEC39" s="453"/>
      <c r="KED39" s="454"/>
      <c r="KEE39" s="449"/>
      <c r="KEF39" s="453"/>
      <c r="KEG39" s="453"/>
      <c r="KEH39" s="450"/>
      <c r="KEI39" s="454"/>
      <c r="KEJ39" s="455"/>
      <c r="KEK39" s="453"/>
      <c r="KEL39" s="456"/>
      <c r="KEM39" s="453"/>
      <c r="KEN39" s="456"/>
      <c r="KEO39" s="454"/>
      <c r="KEP39" s="451"/>
      <c r="KEQ39" s="454"/>
      <c r="KER39" s="450"/>
      <c r="KES39" s="456"/>
      <c r="KET39" s="456"/>
      <c r="KEU39" s="456"/>
      <c r="KEV39" s="456"/>
      <c r="KEW39" s="271"/>
      <c r="KEX39" s="451"/>
      <c r="KEY39" s="454"/>
      <c r="KEZ39" s="451"/>
      <c r="KFA39" s="457"/>
      <c r="KFB39" s="271"/>
      <c r="KFC39" s="451"/>
      <c r="KFD39" s="454"/>
      <c r="KFE39" s="451"/>
      <c r="KFF39" s="457"/>
      <c r="KFG39" s="451"/>
      <c r="KFH39" s="457"/>
      <c r="KFI39" s="457"/>
      <c r="KFJ39" s="457"/>
      <c r="KFK39" s="271"/>
      <c r="KFL39" s="271"/>
      <c r="KFM39" s="451"/>
      <c r="KFN39" s="454"/>
      <c r="KFO39" s="451"/>
      <c r="KFP39" s="454"/>
      <c r="KFQ39" s="458"/>
      <c r="KFR39" s="459"/>
      <c r="KFS39" s="460"/>
      <c r="KFT39" s="461"/>
      <c r="KFU39" s="462"/>
      <c r="KFV39" s="458"/>
      <c r="KFW39" s="451"/>
      <c r="KFX39" s="463"/>
      <c r="KFY39" s="451"/>
      <c r="KFZ39" s="451"/>
      <c r="KGA39" s="453"/>
      <c r="KGC39" s="449"/>
      <c r="KGD39" s="449"/>
      <c r="KGE39" s="449"/>
      <c r="KGF39" s="450"/>
      <c r="KGG39" s="451"/>
      <c r="KGH39" s="451"/>
      <c r="KGI39" s="451"/>
      <c r="KGJ39" s="449"/>
      <c r="KGK39" s="452"/>
      <c r="KGL39" s="453"/>
      <c r="KGM39" s="454"/>
      <c r="KGN39" s="449"/>
      <c r="KGO39" s="453"/>
      <c r="KGP39" s="453"/>
      <c r="KGQ39" s="450"/>
      <c r="KGR39" s="454"/>
      <c r="KGS39" s="455"/>
      <c r="KGT39" s="453"/>
      <c r="KGU39" s="456"/>
      <c r="KGV39" s="453"/>
      <c r="KGW39" s="456"/>
      <c r="KGX39" s="454"/>
      <c r="KGY39" s="451"/>
      <c r="KGZ39" s="454"/>
      <c r="KHA39" s="450"/>
      <c r="KHB39" s="456"/>
      <c r="KHC39" s="456"/>
      <c r="KHD39" s="456"/>
      <c r="KHE39" s="456"/>
      <c r="KHF39" s="271"/>
      <c r="KHG39" s="451"/>
      <c r="KHH39" s="454"/>
      <c r="KHI39" s="451"/>
      <c r="KHJ39" s="457"/>
      <c r="KHK39" s="271"/>
      <c r="KHL39" s="451"/>
      <c r="KHM39" s="454"/>
      <c r="KHN39" s="451"/>
      <c r="KHO39" s="457"/>
      <c r="KHP39" s="451"/>
      <c r="KHQ39" s="457"/>
      <c r="KHR39" s="457"/>
      <c r="KHS39" s="457"/>
      <c r="KHT39" s="271"/>
      <c r="KHU39" s="271"/>
      <c r="KHV39" s="451"/>
      <c r="KHW39" s="454"/>
      <c r="KHX39" s="451"/>
      <c r="KHY39" s="454"/>
      <c r="KHZ39" s="458"/>
      <c r="KIA39" s="459"/>
      <c r="KIB39" s="460"/>
      <c r="KIC39" s="461"/>
      <c r="KID39" s="462"/>
      <c r="KIE39" s="458"/>
      <c r="KIF39" s="451"/>
      <c r="KIG39" s="463"/>
      <c r="KIH39" s="451"/>
      <c r="KII39" s="451"/>
      <c r="KIJ39" s="453"/>
      <c r="KIL39" s="449"/>
      <c r="KIM39" s="449"/>
      <c r="KIN39" s="449"/>
      <c r="KIO39" s="450"/>
      <c r="KIP39" s="451"/>
      <c r="KIQ39" s="451"/>
      <c r="KIR39" s="451"/>
      <c r="KIS39" s="449"/>
      <c r="KIT39" s="452"/>
      <c r="KIU39" s="453"/>
      <c r="KIV39" s="454"/>
      <c r="KIW39" s="449"/>
      <c r="KIX39" s="453"/>
      <c r="KIY39" s="453"/>
      <c r="KIZ39" s="450"/>
      <c r="KJA39" s="454"/>
      <c r="KJB39" s="455"/>
      <c r="KJC39" s="453"/>
      <c r="KJD39" s="456"/>
      <c r="KJE39" s="453"/>
      <c r="KJF39" s="456"/>
      <c r="KJG39" s="454"/>
      <c r="KJH39" s="451"/>
      <c r="KJI39" s="454"/>
      <c r="KJJ39" s="450"/>
      <c r="KJK39" s="456"/>
      <c r="KJL39" s="456"/>
      <c r="KJM39" s="456"/>
      <c r="KJN39" s="456"/>
      <c r="KJO39" s="271"/>
      <c r="KJP39" s="451"/>
      <c r="KJQ39" s="454"/>
      <c r="KJR39" s="451"/>
      <c r="KJS39" s="457"/>
      <c r="KJT39" s="271"/>
      <c r="KJU39" s="451"/>
      <c r="KJV39" s="454"/>
      <c r="KJW39" s="451"/>
      <c r="KJX39" s="457"/>
      <c r="KJY39" s="451"/>
      <c r="KJZ39" s="457"/>
      <c r="KKA39" s="457"/>
      <c r="KKB39" s="457"/>
      <c r="KKC39" s="271"/>
      <c r="KKD39" s="271"/>
      <c r="KKE39" s="451"/>
      <c r="KKF39" s="454"/>
      <c r="KKG39" s="451"/>
      <c r="KKH39" s="454"/>
      <c r="KKI39" s="458"/>
      <c r="KKJ39" s="459"/>
      <c r="KKK39" s="460"/>
      <c r="KKL39" s="461"/>
      <c r="KKM39" s="462"/>
      <c r="KKN39" s="458"/>
      <c r="KKO39" s="451"/>
      <c r="KKP39" s="463"/>
      <c r="KKQ39" s="451"/>
      <c r="KKR39" s="451"/>
      <c r="KKS39" s="453"/>
      <c r="KKU39" s="449"/>
      <c r="KKV39" s="449"/>
      <c r="KKW39" s="449"/>
      <c r="KKX39" s="450"/>
      <c r="KKY39" s="451"/>
      <c r="KKZ39" s="451"/>
      <c r="KLA39" s="451"/>
      <c r="KLB39" s="449"/>
      <c r="KLC39" s="452"/>
      <c r="KLD39" s="453"/>
      <c r="KLE39" s="454"/>
      <c r="KLF39" s="449"/>
      <c r="KLG39" s="453"/>
      <c r="KLH39" s="453"/>
      <c r="KLI39" s="450"/>
      <c r="KLJ39" s="454"/>
      <c r="KLK39" s="455"/>
      <c r="KLL39" s="453"/>
      <c r="KLM39" s="456"/>
      <c r="KLN39" s="453"/>
      <c r="KLO39" s="456"/>
      <c r="KLP39" s="454"/>
      <c r="KLQ39" s="451"/>
      <c r="KLR39" s="454"/>
      <c r="KLS39" s="450"/>
      <c r="KLT39" s="456"/>
      <c r="KLU39" s="456"/>
      <c r="KLV39" s="456"/>
      <c r="KLW39" s="456"/>
      <c r="KLX39" s="271"/>
      <c r="KLY39" s="451"/>
      <c r="KLZ39" s="454"/>
      <c r="KMA39" s="451"/>
      <c r="KMB39" s="457"/>
      <c r="KMC39" s="271"/>
      <c r="KMD39" s="451"/>
      <c r="KME39" s="454"/>
      <c r="KMF39" s="451"/>
      <c r="KMG39" s="457"/>
      <c r="KMH39" s="451"/>
      <c r="KMI39" s="457"/>
      <c r="KMJ39" s="457"/>
      <c r="KMK39" s="457"/>
      <c r="KML39" s="271"/>
      <c r="KMM39" s="271"/>
      <c r="KMN39" s="451"/>
      <c r="KMO39" s="454"/>
      <c r="KMP39" s="451"/>
      <c r="KMQ39" s="454"/>
      <c r="KMR39" s="458"/>
      <c r="KMS39" s="459"/>
      <c r="KMT39" s="460"/>
      <c r="KMU39" s="461"/>
      <c r="KMV39" s="462"/>
      <c r="KMW39" s="458"/>
      <c r="KMX39" s="451"/>
      <c r="KMY39" s="463"/>
      <c r="KMZ39" s="451"/>
      <c r="KNA39" s="451"/>
      <c r="KNB39" s="453"/>
      <c r="KND39" s="449"/>
      <c r="KNE39" s="449"/>
      <c r="KNF39" s="449"/>
      <c r="KNG39" s="450"/>
      <c r="KNH39" s="451"/>
      <c r="KNI39" s="451"/>
      <c r="KNJ39" s="451"/>
      <c r="KNK39" s="449"/>
      <c r="KNL39" s="452"/>
      <c r="KNM39" s="453"/>
      <c r="KNN39" s="454"/>
      <c r="KNO39" s="449"/>
      <c r="KNP39" s="453"/>
      <c r="KNQ39" s="453"/>
      <c r="KNR39" s="450"/>
      <c r="KNS39" s="454"/>
      <c r="KNT39" s="455"/>
      <c r="KNU39" s="453"/>
      <c r="KNV39" s="456"/>
      <c r="KNW39" s="453"/>
      <c r="KNX39" s="456"/>
      <c r="KNY39" s="454"/>
      <c r="KNZ39" s="451"/>
      <c r="KOA39" s="454"/>
      <c r="KOB39" s="450"/>
      <c r="KOC39" s="456"/>
      <c r="KOD39" s="456"/>
      <c r="KOE39" s="456"/>
      <c r="KOF39" s="456"/>
      <c r="KOG39" s="271"/>
      <c r="KOH39" s="451"/>
      <c r="KOI39" s="454"/>
      <c r="KOJ39" s="451"/>
      <c r="KOK39" s="457"/>
      <c r="KOL39" s="271"/>
      <c r="KOM39" s="451"/>
      <c r="KON39" s="454"/>
      <c r="KOO39" s="451"/>
      <c r="KOP39" s="457"/>
      <c r="KOQ39" s="451"/>
      <c r="KOR39" s="457"/>
      <c r="KOS39" s="457"/>
      <c r="KOT39" s="457"/>
      <c r="KOU39" s="271"/>
      <c r="KOV39" s="271"/>
      <c r="KOW39" s="451"/>
      <c r="KOX39" s="454"/>
      <c r="KOY39" s="451"/>
      <c r="KOZ39" s="454"/>
      <c r="KPA39" s="458"/>
      <c r="KPB39" s="459"/>
      <c r="KPC39" s="460"/>
      <c r="KPD39" s="461"/>
      <c r="KPE39" s="462"/>
      <c r="KPF39" s="458"/>
      <c r="KPG39" s="451"/>
      <c r="KPH39" s="463"/>
      <c r="KPI39" s="451"/>
      <c r="KPJ39" s="451"/>
      <c r="KPK39" s="453"/>
      <c r="KPM39" s="449"/>
      <c r="KPN39" s="449"/>
      <c r="KPO39" s="449"/>
      <c r="KPP39" s="450"/>
      <c r="KPQ39" s="451"/>
      <c r="KPR39" s="451"/>
      <c r="KPS39" s="451"/>
      <c r="KPT39" s="449"/>
      <c r="KPU39" s="452"/>
      <c r="KPV39" s="453"/>
      <c r="KPW39" s="454"/>
      <c r="KPX39" s="449"/>
      <c r="KPY39" s="453"/>
      <c r="KPZ39" s="453"/>
      <c r="KQA39" s="450"/>
      <c r="KQB39" s="454"/>
      <c r="KQC39" s="455"/>
      <c r="KQD39" s="453"/>
      <c r="KQE39" s="456"/>
      <c r="KQF39" s="453"/>
      <c r="KQG39" s="456"/>
      <c r="KQH39" s="454"/>
      <c r="KQI39" s="451"/>
      <c r="KQJ39" s="454"/>
      <c r="KQK39" s="450"/>
      <c r="KQL39" s="456"/>
      <c r="KQM39" s="456"/>
      <c r="KQN39" s="456"/>
      <c r="KQO39" s="456"/>
      <c r="KQP39" s="271"/>
      <c r="KQQ39" s="451"/>
      <c r="KQR39" s="454"/>
      <c r="KQS39" s="451"/>
      <c r="KQT39" s="457"/>
      <c r="KQU39" s="271"/>
      <c r="KQV39" s="451"/>
      <c r="KQW39" s="454"/>
      <c r="KQX39" s="451"/>
      <c r="KQY39" s="457"/>
      <c r="KQZ39" s="451"/>
      <c r="KRA39" s="457"/>
      <c r="KRB39" s="457"/>
      <c r="KRC39" s="457"/>
      <c r="KRD39" s="271"/>
      <c r="KRE39" s="271"/>
      <c r="KRF39" s="451"/>
      <c r="KRG39" s="454"/>
      <c r="KRH39" s="451"/>
      <c r="KRI39" s="454"/>
      <c r="KRJ39" s="458"/>
      <c r="KRK39" s="459"/>
      <c r="KRL39" s="460"/>
      <c r="KRM39" s="461"/>
      <c r="KRN39" s="462"/>
      <c r="KRO39" s="458"/>
      <c r="KRP39" s="451"/>
      <c r="KRQ39" s="463"/>
      <c r="KRR39" s="451"/>
      <c r="KRS39" s="451"/>
      <c r="KRT39" s="453"/>
      <c r="KRV39" s="449"/>
      <c r="KRW39" s="449"/>
      <c r="KRX39" s="449"/>
      <c r="KRY39" s="450"/>
      <c r="KRZ39" s="451"/>
      <c r="KSA39" s="451"/>
      <c r="KSB39" s="451"/>
      <c r="KSC39" s="449"/>
      <c r="KSD39" s="452"/>
      <c r="KSE39" s="453"/>
      <c r="KSF39" s="454"/>
      <c r="KSG39" s="449"/>
      <c r="KSH39" s="453"/>
      <c r="KSI39" s="453"/>
      <c r="KSJ39" s="450"/>
      <c r="KSK39" s="454"/>
      <c r="KSL39" s="455"/>
      <c r="KSM39" s="453"/>
      <c r="KSN39" s="456"/>
      <c r="KSO39" s="453"/>
      <c r="KSP39" s="456"/>
      <c r="KSQ39" s="454"/>
      <c r="KSR39" s="451"/>
      <c r="KSS39" s="454"/>
      <c r="KST39" s="450"/>
      <c r="KSU39" s="456"/>
      <c r="KSV39" s="456"/>
      <c r="KSW39" s="456"/>
      <c r="KSX39" s="456"/>
      <c r="KSY39" s="271"/>
      <c r="KSZ39" s="451"/>
      <c r="KTA39" s="454"/>
      <c r="KTB39" s="451"/>
      <c r="KTC39" s="457"/>
      <c r="KTD39" s="271"/>
      <c r="KTE39" s="451"/>
      <c r="KTF39" s="454"/>
      <c r="KTG39" s="451"/>
      <c r="KTH39" s="457"/>
      <c r="KTI39" s="451"/>
      <c r="KTJ39" s="457"/>
      <c r="KTK39" s="457"/>
      <c r="KTL39" s="457"/>
      <c r="KTM39" s="271"/>
      <c r="KTN39" s="271"/>
      <c r="KTO39" s="451"/>
      <c r="KTP39" s="454"/>
      <c r="KTQ39" s="451"/>
      <c r="KTR39" s="454"/>
      <c r="KTS39" s="458"/>
      <c r="KTT39" s="459"/>
      <c r="KTU39" s="460"/>
      <c r="KTV39" s="461"/>
      <c r="KTW39" s="462"/>
      <c r="KTX39" s="458"/>
      <c r="KTY39" s="451"/>
      <c r="KTZ39" s="463"/>
      <c r="KUA39" s="451"/>
      <c r="KUB39" s="451"/>
      <c r="KUC39" s="453"/>
      <c r="KUE39" s="449"/>
      <c r="KUF39" s="449"/>
      <c r="KUG39" s="449"/>
      <c r="KUH39" s="450"/>
      <c r="KUI39" s="451"/>
      <c r="KUJ39" s="451"/>
      <c r="KUK39" s="451"/>
      <c r="KUL39" s="449"/>
      <c r="KUM39" s="452"/>
      <c r="KUN39" s="453"/>
      <c r="KUO39" s="454"/>
      <c r="KUP39" s="449"/>
      <c r="KUQ39" s="453"/>
      <c r="KUR39" s="453"/>
      <c r="KUS39" s="450"/>
      <c r="KUT39" s="454"/>
      <c r="KUU39" s="455"/>
      <c r="KUV39" s="453"/>
      <c r="KUW39" s="456"/>
      <c r="KUX39" s="453"/>
      <c r="KUY39" s="456"/>
      <c r="KUZ39" s="454"/>
      <c r="KVA39" s="451"/>
      <c r="KVB39" s="454"/>
      <c r="KVC39" s="450"/>
      <c r="KVD39" s="456"/>
      <c r="KVE39" s="456"/>
      <c r="KVF39" s="456"/>
      <c r="KVG39" s="456"/>
      <c r="KVH39" s="271"/>
      <c r="KVI39" s="451"/>
      <c r="KVJ39" s="454"/>
      <c r="KVK39" s="451"/>
      <c r="KVL39" s="457"/>
      <c r="KVM39" s="271"/>
      <c r="KVN39" s="451"/>
      <c r="KVO39" s="454"/>
      <c r="KVP39" s="451"/>
      <c r="KVQ39" s="457"/>
      <c r="KVR39" s="451"/>
      <c r="KVS39" s="457"/>
      <c r="KVT39" s="457"/>
      <c r="KVU39" s="457"/>
      <c r="KVV39" s="271"/>
      <c r="KVW39" s="271"/>
      <c r="KVX39" s="451"/>
      <c r="KVY39" s="454"/>
      <c r="KVZ39" s="451"/>
      <c r="KWA39" s="454"/>
      <c r="KWB39" s="458"/>
      <c r="KWC39" s="459"/>
      <c r="KWD39" s="460"/>
      <c r="KWE39" s="461"/>
      <c r="KWF39" s="462"/>
      <c r="KWG39" s="458"/>
      <c r="KWH39" s="451"/>
      <c r="KWI39" s="463"/>
      <c r="KWJ39" s="451"/>
      <c r="KWK39" s="451"/>
      <c r="KWL39" s="453"/>
      <c r="KWN39" s="449"/>
      <c r="KWO39" s="449"/>
      <c r="KWP39" s="449"/>
      <c r="KWQ39" s="450"/>
      <c r="KWR39" s="451"/>
      <c r="KWS39" s="451"/>
      <c r="KWT39" s="451"/>
      <c r="KWU39" s="449"/>
      <c r="KWV39" s="452"/>
      <c r="KWW39" s="453"/>
      <c r="KWX39" s="454"/>
      <c r="KWY39" s="449"/>
      <c r="KWZ39" s="453"/>
      <c r="KXA39" s="453"/>
      <c r="KXB39" s="450"/>
      <c r="KXC39" s="454"/>
      <c r="KXD39" s="455"/>
      <c r="KXE39" s="453"/>
      <c r="KXF39" s="456"/>
      <c r="KXG39" s="453"/>
      <c r="KXH39" s="456"/>
      <c r="KXI39" s="454"/>
      <c r="KXJ39" s="451"/>
      <c r="KXK39" s="454"/>
      <c r="KXL39" s="450"/>
      <c r="KXM39" s="456"/>
      <c r="KXN39" s="456"/>
      <c r="KXO39" s="456"/>
      <c r="KXP39" s="456"/>
      <c r="KXQ39" s="271"/>
      <c r="KXR39" s="451"/>
      <c r="KXS39" s="454"/>
      <c r="KXT39" s="451"/>
      <c r="KXU39" s="457"/>
      <c r="KXV39" s="271"/>
      <c r="KXW39" s="451"/>
      <c r="KXX39" s="454"/>
      <c r="KXY39" s="451"/>
      <c r="KXZ39" s="457"/>
      <c r="KYA39" s="451"/>
      <c r="KYB39" s="457"/>
      <c r="KYC39" s="457"/>
      <c r="KYD39" s="457"/>
      <c r="KYE39" s="271"/>
      <c r="KYF39" s="271"/>
      <c r="KYG39" s="451"/>
      <c r="KYH39" s="454"/>
      <c r="KYI39" s="451"/>
      <c r="KYJ39" s="454"/>
      <c r="KYK39" s="458"/>
      <c r="KYL39" s="459"/>
      <c r="KYM39" s="460"/>
      <c r="KYN39" s="461"/>
      <c r="KYO39" s="462"/>
      <c r="KYP39" s="458"/>
      <c r="KYQ39" s="451"/>
      <c r="KYR39" s="463"/>
      <c r="KYS39" s="451"/>
      <c r="KYT39" s="451"/>
      <c r="KYU39" s="453"/>
      <c r="KYW39" s="449"/>
      <c r="KYX39" s="449"/>
      <c r="KYY39" s="449"/>
      <c r="KYZ39" s="450"/>
      <c r="KZA39" s="451"/>
      <c r="KZB39" s="451"/>
      <c r="KZC39" s="451"/>
      <c r="KZD39" s="449"/>
      <c r="KZE39" s="452"/>
      <c r="KZF39" s="453"/>
      <c r="KZG39" s="454"/>
      <c r="KZH39" s="449"/>
      <c r="KZI39" s="453"/>
      <c r="KZJ39" s="453"/>
      <c r="KZK39" s="450"/>
      <c r="KZL39" s="454"/>
      <c r="KZM39" s="455"/>
      <c r="KZN39" s="453"/>
      <c r="KZO39" s="456"/>
      <c r="KZP39" s="453"/>
      <c r="KZQ39" s="456"/>
      <c r="KZR39" s="454"/>
      <c r="KZS39" s="451"/>
      <c r="KZT39" s="454"/>
      <c r="KZU39" s="450"/>
      <c r="KZV39" s="456"/>
      <c r="KZW39" s="456"/>
      <c r="KZX39" s="456"/>
      <c r="KZY39" s="456"/>
      <c r="KZZ39" s="271"/>
      <c r="LAA39" s="451"/>
      <c r="LAB39" s="454"/>
      <c r="LAC39" s="451"/>
      <c r="LAD39" s="457"/>
      <c r="LAE39" s="271"/>
      <c r="LAF39" s="451"/>
      <c r="LAG39" s="454"/>
      <c r="LAH39" s="451"/>
      <c r="LAI39" s="457"/>
      <c r="LAJ39" s="451"/>
      <c r="LAK39" s="457"/>
      <c r="LAL39" s="457"/>
      <c r="LAM39" s="457"/>
      <c r="LAN39" s="271"/>
      <c r="LAO39" s="271"/>
      <c r="LAP39" s="451"/>
      <c r="LAQ39" s="454"/>
      <c r="LAR39" s="451"/>
      <c r="LAS39" s="454"/>
      <c r="LAT39" s="458"/>
      <c r="LAU39" s="459"/>
      <c r="LAV39" s="460"/>
      <c r="LAW39" s="461"/>
      <c r="LAX39" s="462"/>
      <c r="LAY39" s="458"/>
      <c r="LAZ39" s="451"/>
      <c r="LBA39" s="463"/>
      <c r="LBB39" s="451"/>
      <c r="LBC39" s="451"/>
      <c r="LBD39" s="453"/>
      <c r="LBF39" s="449"/>
      <c r="LBG39" s="449"/>
      <c r="LBH39" s="449"/>
      <c r="LBI39" s="450"/>
      <c r="LBJ39" s="451"/>
      <c r="LBK39" s="451"/>
      <c r="LBL39" s="451"/>
      <c r="LBM39" s="449"/>
      <c r="LBN39" s="452"/>
      <c r="LBO39" s="453"/>
      <c r="LBP39" s="454"/>
      <c r="LBQ39" s="449"/>
      <c r="LBR39" s="453"/>
      <c r="LBS39" s="453"/>
      <c r="LBT39" s="450"/>
      <c r="LBU39" s="454"/>
      <c r="LBV39" s="455"/>
      <c r="LBW39" s="453"/>
      <c r="LBX39" s="456"/>
      <c r="LBY39" s="453"/>
      <c r="LBZ39" s="456"/>
      <c r="LCA39" s="454"/>
      <c r="LCB39" s="451"/>
      <c r="LCC39" s="454"/>
      <c r="LCD39" s="450"/>
      <c r="LCE39" s="456"/>
      <c r="LCF39" s="456"/>
      <c r="LCG39" s="456"/>
      <c r="LCH39" s="456"/>
      <c r="LCI39" s="271"/>
      <c r="LCJ39" s="451"/>
      <c r="LCK39" s="454"/>
      <c r="LCL39" s="451"/>
      <c r="LCM39" s="457"/>
      <c r="LCN39" s="271"/>
      <c r="LCO39" s="451"/>
      <c r="LCP39" s="454"/>
      <c r="LCQ39" s="451"/>
      <c r="LCR39" s="457"/>
      <c r="LCS39" s="451"/>
      <c r="LCT39" s="457"/>
      <c r="LCU39" s="457"/>
      <c r="LCV39" s="457"/>
      <c r="LCW39" s="271"/>
      <c r="LCX39" s="271"/>
      <c r="LCY39" s="451"/>
      <c r="LCZ39" s="454"/>
      <c r="LDA39" s="451"/>
      <c r="LDB39" s="454"/>
      <c r="LDC39" s="458"/>
      <c r="LDD39" s="459"/>
      <c r="LDE39" s="460"/>
      <c r="LDF39" s="461"/>
      <c r="LDG39" s="462"/>
      <c r="LDH39" s="458"/>
      <c r="LDI39" s="451"/>
      <c r="LDJ39" s="463"/>
      <c r="LDK39" s="451"/>
      <c r="LDL39" s="451"/>
      <c r="LDM39" s="453"/>
      <c r="LDO39" s="449"/>
      <c r="LDP39" s="449"/>
      <c r="LDQ39" s="449"/>
      <c r="LDR39" s="450"/>
      <c r="LDS39" s="451"/>
      <c r="LDT39" s="451"/>
      <c r="LDU39" s="451"/>
      <c r="LDV39" s="449"/>
      <c r="LDW39" s="452"/>
      <c r="LDX39" s="453"/>
      <c r="LDY39" s="454"/>
      <c r="LDZ39" s="449"/>
      <c r="LEA39" s="453"/>
      <c r="LEB39" s="453"/>
      <c r="LEC39" s="450"/>
      <c r="LED39" s="454"/>
      <c r="LEE39" s="455"/>
      <c r="LEF39" s="453"/>
      <c r="LEG39" s="456"/>
      <c r="LEH39" s="453"/>
      <c r="LEI39" s="456"/>
      <c r="LEJ39" s="454"/>
      <c r="LEK39" s="451"/>
      <c r="LEL39" s="454"/>
      <c r="LEM39" s="450"/>
      <c r="LEN39" s="456"/>
      <c r="LEO39" s="456"/>
      <c r="LEP39" s="456"/>
      <c r="LEQ39" s="456"/>
      <c r="LER39" s="271"/>
      <c r="LES39" s="451"/>
      <c r="LET39" s="454"/>
      <c r="LEU39" s="451"/>
      <c r="LEV39" s="457"/>
      <c r="LEW39" s="271"/>
      <c r="LEX39" s="451"/>
      <c r="LEY39" s="454"/>
      <c r="LEZ39" s="451"/>
      <c r="LFA39" s="457"/>
      <c r="LFB39" s="451"/>
      <c r="LFC39" s="457"/>
      <c r="LFD39" s="457"/>
      <c r="LFE39" s="457"/>
      <c r="LFF39" s="271"/>
      <c r="LFG39" s="271"/>
      <c r="LFH39" s="451"/>
      <c r="LFI39" s="454"/>
      <c r="LFJ39" s="451"/>
      <c r="LFK39" s="454"/>
      <c r="LFL39" s="458"/>
      <c r="LFM39" s="459"/>
      <c r="LFN39" s="460"/>
      <c r="LFO39" s="461"/>
      <c r="LFP39" s="462"/>
      <c r="LFQ39" s="458"/>
      <c r="LFR39" s="451"/>
      <c r="LFS39" s="463"/>
      <c r="LFT39" s="451"/>
      <c r="LFU39" s="451"/>
      <c r="LFV39" s="453"/>
      <c r="LFX39" s="449"/>
      <c r="LFY39" s="449"/>
      <c r="LFZ39" s="449"/>
      <c r="LGA39" s="450"/>
      <c r="LGB39" s="451"/>
      <c r="LGC39" s="451"/>
      <c r="LGD39" s="451"/>
      <c r="LGE39" s="449"/>
      <c r="LGF39" s="452"/>
      <c r="LGG39" s="453"/>
      <c r="LGH39" s="454"/>
      <c r="LGI39" s="449"/>
      <c r="LGJ39" s="453"/>
      <c r="LGK39" s="453"/>
      <c r="LGL39" s="450"/>
      <c r="LGM39" s="454"/>
      <c r="LGN39" s="455"/>
      <c r="LGO39" s="453"/>
      <c r="LGP39" s="456"/>
      <c r="LGQ39" s="453"/>
      <c r="LGR39" s="456"/>
      <c r="LGS39" s="454"/>
      <c r="LGT39" s="451"/>
      <c r="LGU39" s="454"/>
      <c r="LGV39" s="450"/>
      <c r="LGW39" s="456"/>
      <c r="LGX39" s="456"/>
      <c r="LGY39" s="456"/>
      <c r="LGZ39" s="456"/>
      <c r="LHA39" s="271"/>
      <c r="LHB39" s="451"/>
      <c r="LHC39" s="454"/>
      <c r="LHD39" s="451"/>
      <c r="LHE39" s="457"/>
      <c r="LHF39" s="271"/>
      <c r="LHG39" s="451"/>
      <c r="LHH39" s="454"/>
      <c r="LHI39" s="451"/>
      <c r="LHJ39" s="457"/>
      <c r="LHK39" s="451"/>
      <c r="LHL39" s="457"/>
      <c r="LHM39" s="457"/>
      <c r="LHN39" s="457"/>
      <c r="LHO39" s="271"/>
      <c r="LHP39" s="271"/>
      <c r="LHQ39" s="451"/>
      <c r="LHR39" s="454"/>
      <c r="LHS39" s="451"/>
      <c r="LHT39" s="454"/>
      <c r="LHU39" s="458"/>
      <c r="LHV39" s="459"/>
      <c r="LHW39" s="460"/>
      <c r="LHX39" s="461"/>
      <c r="LHY39" s="462"/>
      <c r="LHZ39" s="458"/>
      <c r="LIA39" s="451"/>
      <c r="LIB39" s="463"/>
      <c r="LIC39" s="451"/>
      <c r="LID39" s="451"/>
      <c r="LIE39" s="453"/>
      <c r="LIG39" s="449"/>
      <c r="LIH39" s="449"/>
      <c r="LII39" s="449"/>
      <c r="LIJ39" s="450"/>
      <c r="LIK39" s="451"/>
      <c r="LIL39" s="451"/>
      <c r="LIM39" s="451"/>
      <c r="LIN39" s="449"/>
      <c r="LIO39" s="452"/>
      <c r="LIP39" s="453"/>
      <c r="LIQ39" s="454"/>
      <c r="LIR39" s="449"/>
      <c r="LIS39" s="453"/>
      <c r="LIT39" s="453"/>
      <c r="LIU39" s="450"/>
      <c r="LIV39" s="454"/>
      <c r="LIW39" s="455"/>
      <c r="LIX39" s="453"/>
      <c r="LIY39" s="456"/>
      <c r="LIZ39" s="453"/>
      <c r="LJA39" s="456"/>
      <c r="LJB39" s="454"/>
      <c r="LJC39" s="451"/>
      <c r="LJD39" s="454"/>
      <c r="LJE39" s="450"/>
      <c r="LJF39" s="456"/>
      <c r="LJG39" s="456"/>
      <c r="LJH39" s="456"/>
      <c r="LJI39" s="456"/>
      <c r="LJJ39" s="271"/>
      <c r="LJK39" s="451"/>
      <c r="LJL39" s="454"/>
      <c r="LJM39" s="451"/>
      <c r="LJN39" s="457"/>
      <c r="LJO39" s="271"/>
      <c r="LJP39" s="451"/>
      <c r="LJQ39" s="454"/>
      <c r="LJR39" s="451"/>
      <c r="LJS39" s="457"/>
      <c r="LJT39" s="451"/>
      <c r="LJU39" s="457"/>
      <c r="LJV39" s="457"/>
      <c r="LJW39" s="457"/>
      <c r="LJX39" s="271"/>
      <c r="LJY39" s="271"/>
      <c r="LJZ39" s="451"/>
      <c r="LKA39" s="454"/>
      <c r="LKB39" s="451"/>
      <c r="LKC39" s="454"/>
      <c r="LKD39" s="458"/>
      <c r="LKE39" s="459"/>
      <c r="LKF39" s="460"/>
      <c r="LKG39" s="461"/>
      <c r="LKH39" s="462"/>
      <c r="LKI39" s="458"/>
      <c r="LKJ39" s="451"/>
      <c r="LKK39" s="463"/>
      <c r="LKL39" s="451"/>
      <c r="LKM39" s="451"/>
      <c r="LKN39" s="453"/>
      <c r="LKP39" s="449"/>
      <c r="LKQ39" s="449"/>
      <c r="LKR39" s="449"/>
      <c r="LKS39" s="450"/>
      <c r="LKT39" s="451"/>
      <c r="LKU39" s="451"/>
      <c r="LKV39" s="451"/>
      <c r="LKW39" s="449"/>
      <c r="LKX39" s="452"/>
      <c r="LKY39" s="453"/>
      <c r="LKZ39" s="454"/>
      <c r="LLA39" s="449"/>
      <c r="LLB39" s="453"/>
      <c r="LLC39" s="453"/>
      <c r="LLD39" s="450"/>
      <c r="LLE39" s="454"/>
      <c r="LLF39" s="455"/>
      <c r="LLG39" s="453"/>
      <c r="LLH39" s="456"/>
      <c r="LLI39" s="453"/>
      <c r="LLJ39" s="456"/>
      <c r="LLK39" s="454"/>
      <c r="LLL39" s="451"/>
      <c r="LLM39" s="454"/>
      <c r="LLN39" s="450"/>
      <c r="LLO39" s="456"/>
      <c r="LLP39" s="456"/>
      <c r="LLQ39" s="456"/>
      <c r="LLR39" s="456"/>
      <c r="LLS39" s="271"/>
      <c r="LLT39" s="451"/>
      <c r="LLU39" s="454"/>
      <c r="LLV39" s="451"/>
      <c r="LLW39" s="457"/>
      <c r="LLX39" s="271"/>
      <c r="LLY39" s="451"/>
      <c r="LLZ39" s="454"/>
      <c r="LMA39" s="451"/>
      <c r="LMB39" s="457"/>
      <c r="LMC39" s="451"/>
      <c r="LMD39" s="457"/>
      <c r="LME39" s="457"/>
      <c r="LMF39" s="457"/>
      <c r="LMG39" s="271"/>
      <c r="LMH39" s="271"/>
      <c r="LMI39" s="451"/>
      <c r="LMJ39" s="454"/>
      <c r="LMK39" s="451"/>
      <c r="LML39" s="454"/>
      <c r="LMM39" s="458"/>
      <c r="LMN39" s="459"/>
      <c r="LMO39" s="460"/>
      <c r="LMP39" s="461"/>
      <c r="LMQ39" s="462"/>
      <c r="LMR39" s="458"/>
      <c r="LMS39" s="451"/>
      <c r="LMT39" s="463"/>
      <c r="LMU39" s="451"/>
      <c r="LMV39" s="451"/>
      <c r="LMW39" s="453"/>
      <c r="LMY39" s="449"/>
      <c r="LMZ39" s="449"/>
      <c r="LNA39" s="449"/>
      <c r="LNB39" s="450"/>
      <c r="LNC39" s="451"/>
      <c r="LND39" s="451"/>
      <c r="LNE39" s="451"/>
      <c r="LNF39" s="449"/>
      <c r="LNG39" s="452"/>
      <c r="LNH39" s="453"/>
      <c r="LNI39" s="454"/>
      <c r="LNJ39" s="449"/>
      <c r="LNK39" s="453"/>
      <c r="LNL39" s="453"/>
      <c r="LNM39" s="450"/>
      <c r="LNN39" s="454"/>
      <c r="LNO39" s="455"/>
      <c r="LNP39" s="453"/>
      <c r="LNQ39" s="456"/>
      <c r="LNR39" s="453"/>
      <c r="LNS39" s="456"/>
      <c r="LNT39" s="454"/>
      <c r="LNU39" s="451"/>
      <c r="LNV39" s="454"/>
      <c r="LNW39" s="450"/>
      <c r="LNX39" s="456"/>
      <c r="LNY39" s="456"/>
      <c r="LNZ39" s="456"/>
      <c r="LOA39" s="456"/>
      <c r="LOB39" s="271"/>
      <c r="LOC39" s="451"/>
      <c r="LOD39" s="454"/>
      <c r="LOE39" s="451"/>
      <c r="LOF39" s="457"/>
      <c r="LOG39" s="271"/>
      <c r="LOH39" s="451"/>
      <c r="LOI39" s="454"/>
      <c r="LOJ39" s="451"/>
      <c r="LOK39" s="457"/>
      <c r="LOL39" s="451"/>
      <c r="LOM39" s="457"/>
      <c r="LON39" s="457"/>
      <c r="LOO39" s="457"/>
      <c r="LOP39" s="271"/>
      <c r="LOQ39" s="271"/>
      <c r="LOR39" s="451"/>
      <c r="LOS39" s="454"/>
      <c r="LOT39" s="451"/>
      <c r="LOU39" s="454"/>
      <c r="LOV39" s="458"/>
      <c r="LOW39" s="459"/>
      <c r="LOX39" s="460"/>
      <c r="LOY39" s="461"/>
      <c r="LOZ39" s="462"/>
      <c r="LPA39" s="458"/>
      <c r="LPB39" s="451"/>
      <c r="LPC39" s="463"/>
      <c r="LPD39" s="451"/>
      <c r="LPE39" s="451"/>
      <c r="LPF39" s="453"/>
      <c r="LPH39" s="449"/>
      <c r="LPI39" s="449"/>
      <c r="LPJ39" s="449"/>
      <c r="LPK39" s="450"/>
      <c r="LPL39" s="451"/>
      <c r="LPM39" s="451"/>
      <c r="LPN39" s="451"/>
      <c r="LPO39" s="449"/>
      <c r="LPP39" s="452"/>
      <c r="LPQ39" s="453"/>
      <c r="LPR39" s="454"/>
      <c r="LPS39" s="449"/>
      <c r="LPT39" s="453"/>
      <c r="LPU39" s="453"/>
      <c r="LPV39" s="450"/>
      <c r="LPW39" s="454"/>
      <c r="LPX39" s="455"/>
      <c r="LPY39" s="453"/>
      <c r="LPZ39" s="456"/>
      <c r="LQA39" s="453"/>
      <c r="LQB39" s="456"/>
      <c r="LQC39" s="454"/>
      <c r="LQD39" s="451"/>
      <c r="LQE39" s="454"/>
      <c r="LQF39" s="450"/>
      <c r="LQG39" s="456"/>
      <c r="LQH39" s="456"/>
      <c r="LQI39" s="456"/>
      <c r="LQJ39" s="456"/>
      <c r="LQK39" s="271"/>
      <c r="LQL39" s="451"/>
      <c r="LQM39" s="454"/>
      <c r="LQN39" s="451"/>
      <c r="LQO39" s="457"/>
      <c r="LQP39" s="271"/>
      <c r="LQQ39" s="451"/>
      <c r="LQR39" s="454"/>
      <c r="LQS39" s="451"/>
      <c r="LQT39" s="457"/>
      <c r="LQU39" s="451"/>
      <c r="LQV39" s="457"/>
      <c r="LQW39" s="457"/>
      <c r="LQX39" s="457"/>
      <c r="LQY39" s="271"/>
      <c r="LQZ39" s="271"/>
      <c r="LRA39" s="451"/>
      <c r="LRB39" s="454"/>
      <c r="LRC39" s="451"/>
      <c r="LRD39" s="454"/>
      <c r="LRE39" s="458"/>
      <c r="LRF39" s="459"/>
      <c r="LRG39" s="460"/>
      <c r="LRH39" s="461"/>
      <c r="LRI39" s="462"/>
      <c r="LRJ39" s="458"/>
      <c r="LRK39" s="451"/>
      <c r="LRL39" s="463"/>
      <c r="LRM39" s="451"/>
      <c r="LRN39" s="451"/>
      <c r="LRO39" s="453"/>
      <c r="LRQ39" s="449"/>
      <c r="LRR39" s="449"/>
      <c r="LRS39" s="449"/>
      <c r="LRT39" s="450"/>
      <c r="LRU39" s="451"/>
      <c r="LRV39" s="451"/>
      <c r="LRW39" s="451"/>
      <c r="LRX39" s="449"/>
      <c r="LRY39" s="452"/>
      <c r="LRZ39" s="453"/>
      <c r="LSA39" s="454"/>
      <c r="LSB39" s="449"/>
      <c r="LSC39" s="453"/>
      <c r="LSD39" s="453"/>
      <c r="LSE39" s="450"/>
      <c r="LSF39" s="454"/>
      <c r="LSG39" s="455"/>
      <c r="LSH39" s="453"/>
      <c r="LSI39" s="456"/>
      <c r="LSJ39" s="453"/>
      <c r="LSK39" s="456"/>
      <c r="LSL39" s="454"/>
      <c r="LSM39" s="451"/>
      <c r="LSN39" s="454"/>
      <c r="LSO39" s="450"/>
      <c r="LSP39" s="456"/>
      <c r="LSQ39" s="456"/>
      <c r="LSR39" s="456"/>
      <c r="LSS39" s="456"/>
      <c r="LST39" s="271"/>
      <c r="LSU39" s="451"/>
      <c r="LSV39" s="454"/>
      <c r="LSW39" s="451"/>
      <c r="LSX39" s="457"/>
      <c r="LSY39" s="271"/>
      <c r="LSZ39" s="451"/>
      <c r="LTA39" s="454"/>
      <c r="LTB39" s="451"/>
      <c r="LTC39" s="457"/>
      <c r="LTD39" s="451"/>
      <c r="LTE39" s="457"/>
      <c r="LTF39" s="457"/>
      <c r="LTG39" s="457"/>
      <c r="LTH39" s="271"/>
      <c r="LTI39" s="271"/>
      <c r="LTJ39" s="451"/>
      <c r="LTK39" s="454"/>
      <c r="LTL39" s="451"/>
      <c r="LTM39" s="454"/>
      <c r="LTN39" s="458"/>
      <c r="LTO39" s="459"/>
      <c r="LTP39" s="460"/>
      <c r="LTQ39" s="461"/>
      <c r="LTR39" s="462"/>
      <c r="LTS39" s="458"/>
      <c r="LTT39" s="451"/>
      <c r="LTU39" s="463"/>
      <c r="LTV39" s="451"/>
      <c r="LTW39" s="451"/>
      <c r="LTX39" s="453"/>
      <c r="LTZ39" s="449"/>
      <c r="LUA39" s="449"/>
      <c r="LUB39" s="449"/>
      <c r="LUC39" s="450"/>
      <c r="LUD39" s="451"/>
      <c r="LUE39" s="451"/>
      <c r="LUF39" s="451"/>
      <c r="LUG39" s="449"/>
      <c r="LUH39" s="452"/>
      <c r="LUI39" s="453"/>
      <c r="LUJ39" s="454"/>
      <c r="LUK39" s="449"/>
      <c r="LUL39" s="453"/>
      <c r="LUM39" s="453"/>
      <c r="LUN39" s="450"/>
      <c r="LUO39" s="454"/>
      <c r="LUP39" s="455"/>
      <c r="LUQ39" s="453"/>
      <c r="LUR39" s="456"/>
      <c r="LUS39" s="453"/>
      <c r="LUT39" s="456"/>
      <c r="LUU39" s="454"/>
      <c r="LUV39" s="451"/>
      <c r="LUW39" s="454"/>
      <c r="LUX39" s="450"/>
      <c r="LUY39" s="456"/>
      <c r="LUZ39" s="456"/>
      <c r="LVA39" s="456"/>
      <c r="LVB39" s="456"/>
      <c r="LVC39" s="271"/>
      <c r="LVD39" s="451"/>
      <c r="LVE39" s="454"/>
      <c r="LVF39" s="451"/>
      <c r="LVG39" s="457"/>
      <c r="LVH39" s="271"/>
      <c r="LVI39" s="451"/>
      <c r="LVJ39" s="454"/>
      <c r="LVK39" s="451"/>
      <c r="LVL39" s="457"/>
      <c r="LVM39" s="451"/>
      <c r="LVN39" s="457"/>
      <c r="LVO39" s="457"/>
      <c r="LVP39" s="457"/>
      <c r="LVQ39" s="271"/>
      <c r="LVR39" s="271"/>
      <c r="LVS39" s="451"/>
      <c r="LVT39" s="454"/>
      <c r="LVU39" s="451"/>
      <c r="LVV39" s="454"/>
      <c r="LVW39" s="458"/>
      <c r="LVX39" s="459"/>
      <c r="LVY39" s="460"/>
      <c r="LVZ39" s="461"/>
      <c r="LWA39" s="462"/>
      <c r="LWB39" s="458"/>
      <c r="LWC39" s="451"/>
      <c r="LWD39" s="463"/>
      <c r="LWE39" s="451"/>
      <c r="LWF39" s="451"/>
      <c r="LWG39" s="453"/>
      <c r="LWI39" s="449"/>
      <c r="LWJ39" s="449"/>
      <c r="LWK39" s="449"/>
      <c r="LWL39" s="450"/>
      <c r="LWM39" s="451"/>
      <c r="LWN39" s="451"/>
      <c r="LWO39" s="451"/>
      <c r="LWP39" s="449"/>
      <c r="LWQ39" s="452"/>
      <c r="LWR39" s="453"/>
      <c r="LWS39" s="454"/>
      <c r="LWT39" s="449"/>
      <c r="LWU39" s="453"/>
      <c r="LWV39" s="453"/>
      <c r="LWW39" s="450"/>
      <c r="LWX39" s="454"/>
      <c r="LWY39" s="455"/>
      <c r="LWZ39" s="453"/>
      <c r="LXA39" s="456"/>
      <c r="LXB39" s="453"/>
      <c r="LXC39" s="456"/>
      <c r="LXD39" s="454"/>
      <c r="LXE39" s="451"/>
      <c r="LXF39" s="454"/>
      <c r="LXG39" s="450"/>
      <c r="LXH39" s="456"/>
      <c r="LXI39" s="456"/>
      <c r="LXJ39" s="456"/>
      <c r="LXK39" s="456"/>
      <c r="LXL39" s="271"/>
      <c r="LXM39" s="451"/>
      <c r="LXN39" s="454"/>
      <c r="LXO39" s="451"/>
      <c r="LXP39" s="457"/>
      <c r="LXQ39" s="271"/>
      <c r="LXR39" s="451"/>
      <c r="LXS39" s="454"/>
      <c r="LXT39" s="451"/>
      <c r="LXU39" s="457"/>
      <c r="LXV39" s="451"/>
      <c r="LXW39" s="457"/>
      <c r="LXX39" s="457"/>
      <c r="LXY39" s="457"/>
      <c r="LXZ39" s="271"/>
      <c r="LYA39" s="271"/>
      <c r="LYB39" s="451"/>
      <c r="LYC39" s="454"/>
      <c r="LYD39" s="451"/>
      <c r="LYE39" s="454"/>
      <c r="LYF39" s="458"/>
      <c r="LYG39" s="459"/>
      <c r="LYH39" s="460"/>
      <c r="LYI39" s="461"/>
      <c r="LYJ39" s="462"/>
      <c r="LYK39" s="458"/>
      <c r="LYL39" s="451"/>
      <c r="LYM39" s="463"/>
      <c r="LYN39" s="451"/>
      <c r="LYO39" s="451"/>
      <c r="LYP39" s="453"/>
      <c r="LYR39" s="449"/>
      <c r="LYS39" s="449"/>
      <c r="LYT39" s="449"/>
      <c r="LYU39" s="450"/>
      <c r="LYV39" s="451"/>
      <c r="LYW39" s="451"/>
      <c r="LYX39" s="451"/>
      <c r="LYY39" s="449"/>
      <c r="LYZ39" s="452"/>
      <c r="LZA39" s="453"/>
      <c r="LZB39" s="454"/>
      <c r="LZC39" s="449"/>
      <c r="LZD39" s="453"/>
      <c r="LZE39" s="453"/>
      <c r="LZF39" s="450"/>
      <c r="LZG39" s="454"/>
      <c r="LZH39" s="455"/>
      <c r="LZI39" s="453"/>
      <c r="LZJ39" s="456"/>
      <c r="LZK39" s="453"/>
      <c r="LZL39" s="456"/>
      <c r="LZM39" s="454"/>
      <c r="LZN39" s="451"/>
      <c r="LZO39" s="454"/>
      <c r="LZP39" s="450"/>
      <c r="LZQ39" s="456"/>
      <c r="LZR39" s="456"/>
      <c r="LZS39" s="456"/>
      <c r="LZT39" s="456"/>
      <c r="LZU39" s="271"/>
      <c r="LZV39" s="451"/>
      <c r="LZW39" s="454"/>
      <c r="LZX39" s="451"/>
      <c r="LZY39" s="457"/>
      <c r="LZZ39" s="271"/>
      <c r="MAA39" s="451"/>
      <c r="MAB39" s="454"/>
      <c r="MAC39" s="451"/>
      <c r="MAD39" s="457"/>
      <c r="MAE39" s="451"/>
      <c r="MAF39" s="457"/>
      <c r="MAG39" s="457"/>
      <c r="MAH39" s="457"/>
      <c r="MAI39" s="271"/>
      <c r="MAJ39" s="271"/>
      <c r="MAK39" s="451"/>
      <c r="MAL39" s="454"/>
      <c r="MAM39" s="451"/>
      <c r="MAN39" s="454"/>
      <c r="MAO39" s="458"/>
      <c r="MAP39" s="459"/>
      <c r="MAQ39" s="460"/>
      <c r="MAR39" s="461"/>
      <c r="MAS39" s="462"/>
      <c r="MAT39" s="458"/>
      <c r="MAU39" s="451"/>
      <c r="MAV39" s="463"/>
      <c r="MAW39" s="451"/>
      <c r="MAX39" s="451"/>
      <c r="MAY39" s="453"/>
      <c r="MBA39" s="449"/>
      <c r="MBB39" s="449"/>
      <c r="MBC39" s="449"/>
      <c r="MBD39" s="450"/>
      <c r="MBE39" s="451"/>
      <c r="MBF39" s="451"/>
      <c r="MBG39" s="451"/>
      <c r="MBH39" s="449"/>
      <c r="MBI39" s="452"/>
      <c r="MBJ39" s="453"/>
      <c r="MBK39" s="454"/>
      <c r="MBL39" s="449"/>
      <c r="MBM39" s="453"/>
      <c r="MBN39" s="453"/>
      <c r="MBO39" s="450"/>
      <c r="MBP39" s="454"/>
      <c r="MBQ39" s="455"/>
      <c r="MBR39" s="453"/>
      <c r="MBS39" s="456"/>
      <c r="MBT39" s="453"/>
      <c r="MBU39" s="456"/>
      <c r="MBV39" s="454"/>
      <c r="MBW39" s="451"/>
      <c r="MBX39" s="454"/>
      <c r="MBY39" s="450"/>
      <c r="MBZ39" s="456"/>
      <c r="MCA39" s="456"/>
      <c r="MCB39" s="456"/>
      <c r="MCC39" s="456"/>
      <c r="MCD39" s="271"/>
      <c r="MCE39" s="451"/>
      <c r="MCF39" s="454"/>
      <c r="MCG39" s="451"/>
      <c r="MCH39" s="457"/>
      <c r="MCI39" s="271"/>
      <c r="MCJ39" s="451"/>
      <c r="MCK39" s="454"/>
      <c r="MCL39" s="451"/>
      <c r="MCM39" s="457"/>
      <c r="MCN39" s="451"/>
      <c r="MCO39" s="457"/>
      <c r="MCP39" s="457"/>
      <c r="MCQ39" s="457"/>
      <c r="MCR39" s="271"/>
      <c r="MCS39" s="271"/>
      <c r="MCT39" s="451"/>
      <c r="MCU39" s="454"/>
      <c r="MCV39" s="451"/>
      <c r="MCW39" s="454"/>
      <c r="MCX39" s="458"/>
      <c r="MCY39" s="459"/>
      <c r="MCZ39" s="460"/>
      <c r="MDA39" s="461"/>
      <c r="MDB39" s="462"/>
      <c r="MDC39" s="458"/>
      <c r="MDD39" s="451"/>
      <c r="MDE39" s="463"/>
      <c r="MDF39" s="451"/>
      <c r="MDG39" s="451"/>
      <c r="MDH39" s="453"/>
      <c r="MDJ39" s="449"/>
      <c r="MDK39" s="449"/>
      <c r="MDL39" s="449"/>
      <c r="MDM39" s="450"/>
      <c r="MDN39" s="451"/>
      <c r="MDO39" s="451"/>
      <c r="MDP39" s="451"/>
      <c r="MDQ39" s="449"/>
      <c r="MDR39" s="452"/>
      <c r="MDS39" s="453"/>
      <c r="MDT39" s="454"/>
      <c r="MDU39" s="449"/>
      <c r="MDV39" s="453"/>
      <c r="MDW39" s="453"/>
      <c r="MDX39" s="450"/>
      <c r="MDY39" s="454"/>
      <c r="MDZ39" s="455"/>
      <c r="MEA39" s="453"/>
      <c r="MEB39" s="456"/>
      <c r="MEC39" s="453"/>
      <c r="MED39" s="456"/>
      <c r="MEE39" s="454"/>
      <c r="MEF39" s="451"/>
      <c r="MEG39" s="454"/>
      <c r="MEH39" s="450"/>
      <c r="MEI39" s="456"/>
      <c r="MEJ39" s="456"/>
      <c r="MEK39" s="456"/>
      <c r="MEL39" s="456"/>
      <c r="MEM39" s="271"/>
      <c r="MEN39" s="451"/>
      <c r="MEO39" s="454"/>
      <c r="MEP39" s="451"/>
      <c r="MEQ39" s="457"/>
      <c r="MER39" s="271"/>
      <c r="MES39" s="451"/>
      <c r="MET39" s="454"/>
      <c r="MEU39" s="451"/>
      <c r="MEV39" s="457"/>
      <c r="MEW39" s="451"/>
      <c r="MEX39" s="457"/>
      <c r="MEY39" s="457"/>
      <c r="MEZ39" s="457"/>
      <c r="MFA39" s="271"/>
      <c r="MFB39" s="271"/>
      <c r="MFC39" s="451"/>
      <c r="MFD39" s="454"/>
      <c r="MFE39" s="451"/>
      <c r="MFF39" s="454"/>
      <c r="MFG39" s="458"/>
      <c r="MFH39" s="459"/>
      <c r="MFI39" s="460"/>
      <c r="MFJ39" s="461"/>
      <c r="MFK39" s="462"/>
      <c r="MFL39" s="458"/>
      <c r="MFM39" s="451"/>
      <c r="MFN39" s="463"/>
      <c r="MFO39" s="451"/>
      <c r="MFP39" s="451"/>
      <c r="MFQ39" s="453"/>
      <c r="MFS39" s="449"/>
      <c r="MFT39" s="449"/>
      <c r="MFU39" s="449"/>
      <c r="MFV39" s="450"/>
      <c r="MFW39" s="451"/>
      <c r="MFX39" s="451"/>
      <c r="MFY39" s="451"/>
      <c r="MFZ39" s="449"/>
      <c r="MGA39" s="452"/>
      <c r="MGB39" s="453"/>
      <c r="MGC39" s="454"/>
      <c r="MGD39" s="449"/>
      <c r="MGE39" s="453"/>
      <c r="MGF39" s="453"/>
      <c r="MGG39" s="450"/>
      <c r="MGH39" s="454"/>
      <c r="MGI39" s="455"/>
      <c r="MGJ39" s="453"/>
      <c r="MGK39" s="456"/>
      <c r="MGL39" s="453"/>
      <c r="MGM39" s="456"/>
      <c r="MGN39" s="454"/>
      <c r="MGO39" s="451"/>
      <c r="MGP39" s="454"/>
      <c r="MGQ39" s="450"/>
      <c r="MGR39" s="456"/>
      <c r="MGS39" s="456"/>
      <c r="MGT39" s="456"/>
      <c r="MGU39" s="456"/>
      <c r="MGV39" s="271"/>
      <c r="MGW39" s="451"/>
      <c r="MGX39" s="454"/>
      <c r="MGY39" s="451"/>
      <c r="MGZ39" s="457"/>
      <c r="MHA39" s="271"/>
      <c r="MHB39" s="451"/>
      <c r="MHC39" s="454"/>
      <c r="MHD39" s="451"/>
      <c r="MHE39" s="457"/>
      <c r="MHF39" s="451"/>
      <c r="MHG39" s="457"/>
      <c r="MHH39" s="457"/>
      <c r="MHI39" s="457"/>
      <c r="MHJ39" s="271"/>
      <c r="MHK39" s="271"/>
      <c r="MHL39" s="451"/>
      <c r="MHM39" s="454"/>
      <c r="MHN39" s="451"/>
      <c r="MHO39" s="454"/>
      <c r="MHP39" s="458"/>
      <c r="MHQ39" s="459"/>
      <c r="MHR39" s="460"/>
      <c r="MHS39" s="461"/>
      <c r="MHT39" s="462"/>
      <c r="MHU39" s="458"/>
      <c r="MHV39" s="451"/>
      <c r="MHW39" s="463"/>
      <c r="MHX39" s="451"/>
      <c r="MHY39" s="451"/>
      <c r="MHZ39" s="453"/>
      <c r="MIB39" s="449"/>
      <c r="MIC39" s="449"/>
      <c r="MID39" s="449"/>
      <c r="MIE39" s="450"/>
      <c r="MIF39" s="451"/>
      <c r="MIG39" s="451"/>
      <c r="MIH39" s="451"/>
      <c r="MII39" s="449"/>
      <c r="MIJ39" s="452"/>
      <c r="MIK39" s="453"/>
      <c r="MIL39" s="454"/>
      <c r="MIM39" s="449"/>
      <c r="MIN39" s="453"/>
      <c r="MIO39" s="453"/>
      <c r="MIP39" s="450"/>
      <c r="MIQ39" s="454"/>
      <c r="MIR39" s="455"/>
      <c r="MIS39" s="453"/>
      <c r="MIT39" s="456"/>
      <c r="MIU39" s="453"/>
      <c r="MIV39" s="456"/>
      <c r="MIW39" s="454"/>
      <c r="MIX39" s="451"/>
      <c r="MIY39" s="454"/>
      <c r="MIZ39" s="450"/>
      <c r="MJA39" s="456"/>
      <c r="MJB39" s="456"/>
      <c r="MJC39" s="456"/>
      <c r="MJD39" s="456"/>
      <c r="MJE39" s="271"/>
      <c r="MJF39" s="451"/>
      <c r="MJG39" s="454"/>
      <c r="MJH39" s="451"/>
      <c r="MJI39" s="457"/>
      <c r="MJJ39" s="271"/>
      <c r="MJK39" s="451"/>
      <c r="MJL39" s="454"/>
      <c r="MJM39" s="451"/>
      <c r="MJN39" s="457"/>
      <c r="MJO39" s="451"/>
      <c r="MJP39" s="457"/>
      <c r="MJQ39" s="457"/>
      <c r="MJR39" s="457"/>
      <c r="MJS39" s="271"/>
      <c r="MJT39" s="271"/>
      <c r="MJU39" s="451"/>
      <c r="MJV39" s="454"/>
      <c r="MJW39" s="451"/>
      <c r="MJX39" s="454"/>
      <c r="MJY39" s="458"/>
      <c r="MJZ39" s="459"/>
      <c r="MKA39" s="460"/>
      <c r="MKB39" s="461"/>
      <c r="MKC39" s="462"/>
      <c r="MKD39" s="458"/>
      <c r="MKE39" s="451"/>
      <c r="MKF39" s="463"/>
      <c r="MKG39" s="451"/>
      <c r="MKH39" s="451"/>
      <c r="MKI39" s="453"/>
      <c r="MKK39" s="449"/>
      <c r="MKL39" s="449"/>
      <c r="MKM39" s="449"/>
      <c r="MKN39" s="450"/>
      <c r="MKO39" s="451"/>
      <c r="MKP39" s="451"/>
      <c r="MKQ39" s="451"/>
      <c r="MKR39" s="449"/>
      <c r="MKS39" s="452"/>
      <c r="MKT39" s="453"/>
      <c r="MKU39" s="454"/>
      <c r="MKV39" s="449"/>
      <c r="MKW39" s="453"/>
      <c r="MKX39" s="453"/>
      <c r="MKY39" s="450"/>
      <c r="MKZ39" s="454"/>
      <c r="MLA39" s="455"/>
      <c r="MLB39" s="453"/>
      <c r="MLC39" s="456"/>
      <c r="MLD39" s="453"/>
      <c r="MLE39" s="456"/>
      <c r="MLF39" s="454"/>
      <c r="MLG39" s="451"/>
      <c r="MLH39" s="454"/>
      <c r="MLI39" s="450"/>
      <c r="MLJ39" s="456"/>
      <c r="MLK39" s="456"/>
      <c r="MLL39" s="456"/>
      <c r="MLM39" s="456"/>
      <c r="MLN39" s="271"/>
      <c r="MLO39" s="451"/>
      <c r="MLP39" s="454"/>
      <c r="MLQ39" s="451"/>
      <c r="MLR39" s="457"/>
      <c r="MLS39" s="271"/>
      <c r="MLT39" s="451"/>
      <c r="MLU39" s="454"/>
      <c r="MLV39" s="451"/>
      <c r="MLW39" s="457"/>
      <c r="MLX39" s="451"/>
      <c r="MLY39" s="457"/>
      <c r="MLZ39" s="457"/>
      <c r="MMA39" s="457"/>
      <c r="MMB39" s="271"/>
      <c r="MMC39" s="271"/>
      <c r="MMD39" s="451"/>
      <c r="MME39" s="454"/>
      <c r="MMF39" s="451"/>
      <c r="MMG39" s="454"/>
      <c r="MMH39" s="458"/>
      <c r="MMI39" s="459"/>
      <c r="MMJ39" s="460"/>
      <c r="MMK39" s="461"/>
      <c r="MML39" s="462"/>
      <c r="MMM39" s="458"/>
      <c r="MMN39" s="451"/>
      <c r="MMO39" s="463"/>
      <c r="MMP39" s="451"/>
      <c r="MMQ39" s="451"/>
      <c r="MMR39" s="453"/>
      <c r="MMT39" s="449"/>
      <c r="MMU39" s="449"/>
      <c r="MMV39" s="449"/>
      <c r="MMW39" s="450"/>
      <c r="MMX39" s="451"/>
      <c r="MMY39" s="451"/>
      <c r="MMZ39" s="451"/>
      <c r="MNA39" s="449"/>
      <c r="MNB39" s="452"/>
      <c r="MNC39" s="453"/>
      <c r="MND39" s="454"/>
      <c r="MNE39" s="449"/>
      <c r="MNF39" s="453"/>
      <c r="MNG39" s="453"/>
      <c r="MNH39" s="450"/>
      <c r="MNI39" s="454"/>
      <c r="MNJ39" s="455"/>
      <c r="MNK39" s="453"/>
      <c r="MNL39" s="456"/>
      <c r="MNM39" s="453"/>
      <c r="MNN39" s="456"/>
      <c r="MNO39" s="454"/>
      <c r="MNP39" s="451"/>
      <c r="MNQ39" s="454"/>
      <c r="MNR39" s="450"/>
      <c r="MNS39" s="456"/>
      <c r="MNT39" s="456"/>
      <c r="MNU39" s="456"/>
      <c r="MNV39" s="456"/>
      <c r="MNW39" s="271"/>
      <c r="MNX39" s="451"/>
      <c r="MNY39" s="454"/>
      <c r="MNZ39" s="451"/>
      <c r="MOA39" s="457"/>
      <c r="MOB39" s="271"/>
      <c r="MOC39" s="451"/>
      <c r="MOD39" s="454"/>
      <c r="MOE39" s="451"/>
      <c r="MOF39" s="457"/>
      <c r="MOG39" s="451"/>
      <c r="MOH39" s="457"/>
      <c r="MOI39" s="457"/>
      <c r="MOJ39" s="457"/>
      <c r="MOK39" s="271"/>
      <c r="MOL39" s="271"/>
      <c r="MOM39" s="451"/>
      <c r="MON39" s="454"/>
      <c r="MOO39" s="451"/>
      <c r="MOP39" s="454"/>
      <c r="MOQ39" s="458"/>
      <c r="MOR39" s="459"/>
      <c r="MOS39" s="460"/>
      <c r="MOT39" s="461"/>
      <c r="MOU39" s="462"/>
      <c r="MOV39" s="458"/>
      <c r="MOW39" s="451"/>
      <c r="MOX39" s="463"/>
      <c r="MOY39" s="451"/>
      <c r="MOZ39" s="451"/>
      <c r="MPA39" s="453"/>
      <c r="MPC39" s="449"/>
      <c r="MPD39" s="449"/>
      <c r="MPE39" s="449"/>
      <c r="MPF39" s="450"/>
      <c r="MPG39" s="451"/>
      <c r="MPH39" s="451"/>
      <c r="MPI39" s="451"/>
      <c r="MPJ39" s="449"/>
      <c r="MPK39" s="452"/>
      <c r="MPL39" s="453"/>
      <c r="MPM39" s="454"/>
      <c r="MPN39" s="449"/>
      <c r="MPO39" s="453"/>
      <c r="MPP39" s="453"/>
      <c r="MPQ39" s="450"/>
      <c r="MPR39" s="454"/>
      <c r="MPS39" s="455"/>
      <c r="MPT39" s="453"/>
      <c r="MPU39" s="456"/>
      <c r="MPV39" s="453"/>
      <c r="MPW39" s="456"/>
      <c r="MPX39" s="454"/>
      <c r="MPY39" s="451"/>
      <c r="MPZ39" s="454"/>
      <c r="MQA39" s="450"/>
      <c r="MQB39" s="456"/>
      <c r="MQC39" s="456"/>
      <c r="MQD39" s="456"/>
      <c r="MQE39" s="456"/>
      <c r="MQF39" s="271"/>
      <c r="MQG39" s="451"/>
      <c r="MQH39" s="454"/>
      <c r="MQI39" s="451"/>
      <c r="MQJ39" s="457"/>
      <c r="MQK39" s="271"/>
      <c r="MQL39" s="451"/>
      <c r="MQM39" s="454"/>
      <c r="MQN39" s="451"/>
      <c r="MQO39" s="457"/>
      <c r="MQP39" s="451"/>
      <c r="MQQ39" s="457"/>
      <c r="MQR39" s="457"/>
      <c r="MQS39" s="457"/>
      <c r="MQT39" s="271"/>
      <c r="MQU39" s="271"/>
      <c r="MQV39" s="451"/>
      <c r="MQW39" s="454"/>
      <c r="MQX39" s="451"/>
      <c r="MQY39" s="454"/>
      <c r="MQZ39" s="458"/>
      <c r="MRA39" s="459"/>
      <c r="MRB39" s="460"/>
      <c r="MRC39" s="461"/>
      <c r="MRD39" s="462"/>
      <c r="MRE39" s="458"/>
      <c r="MRF39" s="451"/>
      <c r="MRG39" s="463"/>
      <c r="MRH39" s="451"/>
      <c r="MRI39" s="451"/>
      <c r="MRJ39" s="453"/>
      <c r="MRL39" s="449"/>
      <c r="MRM39" s="449"/>
      <c r="MRN39" s="449"/>
      <c r="MRO39" s="450"/>
      <c r="MRP39" s="451"/>
      <c r="MRQ39" s="451"/>
      <c r="MRR39" s="451"/>
      <c r="MRS39" s="449"/>
      <c r="MRT39" s="452"/>
      <c r="MRU39" s="453"/>
      <c r="MRV39" s="454"/>
      <c r="MRW39" s="449"/>
      <c r="MRX39" s="453"/>
      <c r="MRY39" s="453"/>
      <c r="MRZ39" s="450"/>
      <c r="MSA39" s="454"/>
      <c r="MSB39" s="455"/>
      <c r="MSC39" s="453"/>
      <c r="MSD39" s="456"/>
      <c r="MSE39" s="453"/>
      <c r="MSF39" s="456"/>
      <c r="MSG39" s="454"/>
      <c r="MSH39" s="451"/>
      <c r="MSI39" s="454"/>
      <c r="MSJ39" s="450"/>
      <c r="MSK39" s="456"/>
      <c r="MSL39" s="456"/>
      <c r="MSM39" s="456"/>
      <c r="MSN39" s="456"/>
      <c r="MSO39" s="271"/>
      <c r="MSP39" s="451"/>
      <c r="MSQ39" s="454"/>
      <c r="MSR39" s="451"/>
      <c r="MSS39" s="457"/>
      <c r="MST39" s="271"/>
      <c r="MSU39" s="451"/>
      <c r="MSV39" s="454"/>
      <c r="MSW39" s="451"/>
      <c r="MSX39" s="457"/>
      <c r="MSY39" s="451"/>
      <c r="MSZ39" s="457"/>
      <c r="MTA39" s="457"/>
      <c r="MTB39" s="457"/>
      <c r="MTC39" s="271"/>
      <c r="MTD39" s="271"/>
      <c r="MTE39" s="451"/>
      <c r="MTF39" s="454"/>
      <c r="MTG39" s="451"/>
      <c r="MTH39" s="454"/>
      <c r="MTI39" s="458"/>
      <c r="MTJ39" s="459"/>
      <c r="MTK39" s="460"/>
      <c r="MTL39" s="461"/>
      <c r="MTM39" s="462"/>
      <c r="MTN39" s="458"/>
      <c r="MTO39" s="451"/>
      <c r="MTP39" s="463"/>
      <c r="MTQ39" s="451"/>
      <c r="MTR39" s="451"/>
      <c r="MTS39" s="453"/>
      <c r="MTU39" s="449"/>
      <c r="MTV39" s="449"/>
      <c r="MTW39" s="449"/>
      <c r="MTX39" s="450"/>
      <c r="MTY39" s="451"/>
      <c r="MTZ39" s="451"/>
      <c r="MUA39" s="451"/>
      <c r="MUB39" s="449"/>
      <c r="MUC39" s="452"/>
      <c r="MUD39" s="453"/>
      <c r="MUE39" s="454"/>
      <c r="MUF39" s="449"/>
      <c r="MUG39" s="453"/>
      <c r="MUH39" s="453"/>
      <c r="MUI39" s="450"/>
      <c r="MUJ39" s="454"/>
      <c r="MUK39" s="455"/>
      <c r="MUL39" s="453"/>
      <c r="MUM39" s="456"/>
      <c r="MUN39" s="453"/>
      <c r="MUO39" s="456"/>
      <c r="MUP39" s="454"/>
      <c r="MUQ39" s="451"/>
      <c r="MUR39" s="454"/>
      <c r="MUS39" s="450"/>
      <c r="MUT39" s="456"/>
      <c r="MUU39" s="456"/>
      <c r="MUV39" s="456"/>
      <c r="MUW39" s="456"/>
      <c r="MUX39" s="271"/>
      <c r="MUY39" s="451"/>
      <c r="MUZ39" s="454"/>
      <c r="MVA39" s="451"/>
      <c r="MVB39" s="457"/>
      <c r="MVC39" s="271"/>
      <c r="MVD39" s="451"/>
      <c r="MVE39" s="454"/>
      <c r="MVF39" s="451"/>
      <c r="MVG39" s="457"/>
      <c r="MVH39" s="451"/>
      <c r="MVI39" s="457"/>
      <c r="MVJ39" s="457"/>
      <c r="MVK39" s="457"/>
      <c r="MVL39" s="271"/>
      <c r="MVM39" s="271"/>
      <c r="MVN39" s="451"/>
      <c r="MVO39" s="454"/>
      <c r="MVP39" s="451"/>
      <c r="MVQ39" s="454"/>
      <c r="MVR39" s="458"/>
      <c r="MVS39" s="459"/>
      <c r="MVT39" s="460"/>
      <c r="MVU39" s="461"/>
      <c r="MVV39" s="462"/>
      <c r="MVW39" s="458"/>
      <c r="MVX39" s="451"/>
      <c r="MVY39" s="463"/>
      <c r="MVZ39" s="451"/>
      <c r="MWA39" s="451"/>
      <c r="MWB39" s="453"/>
      <c r="MWD39" s="449"/>
      <c r="MWE39" s="449"/>
      <c r="MWF39" s="449"/>
      <c r="MWG39" s="450"/>
      <c r="MWH39" s="451"/>
      <c r="MWI39" s="451"/>
      <c r="MWJ39" s="451"/>
      <c r="MWK39" s="449"/>
      <c r="MWL39" s="452"/>
      <c r="MWM39" s="453"/>
      <c r="MWN39" s="454"/>
      <c r="MWO39" s="449"/>
      <c r="MWP39" s="453"/>
      <c r="MWQ39" s="453"/>
      <c r="MWR39" s="450"/>
      <c r="MWS39" s="454"/>
      <c r="MWT39" s="455"/>
      <c r="MWU39" s="453"/>
      <c r="MWV39" s="456"/>
      <c r="MWW39" s="453"/>
      <c r="MWX39" s="456"/>
      <c r="MWY39" s="454"/>
      <c r="MWZ39" s="451"/>
      <c r="MXA39" s="454"/>
      <c r="MXB39" s="450"/>
      <c r="MXC39" s="456"/>
      <c r="MXD39" s="456"/>
      <c r="MXE39" s="456"/>
      <c r="MXF39" s="456"/>
      <c r="MXG39" s="271"/>
      <c r="MXH39" s="451"/>
      <c r="MXI39" s="454"/>
      <c r="MXJ39" s="451"/>
      <c r="MXK39" s="457"/>
      <c r="MXL39" s="271"/>
      <c r="MXM39" s="451"/>
      <c r="MXN39" s="454"/>
      <c r="MXO39" s="451"/>
      <c r="MXP39" s="457"/>
      <c r="MXQ39" s="451"/>
      <c r="MXR39" s="457"/>
      <c r="MXS39" s="457"/>
      <c r="MXT39" s="457"/>
      <c r="MXU39" s="271"/>
      <c r="MXV39" s="271"/>
      <c r="MXW39" s="451"/>
      <c r="MXX39" s="454"/>
      <c r="MXY39" s="451"/>
      <c r="MXZ39" s="454"/>
      <c r="MYA39" s="458"/>
      <c r="MYB39" s="459"/>
      <c r="MYC39" s="460"/>
      <c r="MYD39" s="461"/>
      <c r="MYE39" s="462"/>
      <c r="MYF39" s="458"/>
      <c r="MYG39" s="451"/>
      <c r="MYH39" s="463"/>
      <c r="MYI39" s="451"/>
      <c r="MYJ39" s="451"/>
      <c r="MYK39" s="453"/>
      <c r="MYM39" s="449"/>
      <c r="MYN39" s="449"/>
      <c r="MYO39" s="449"/>
      <c r="MYP39" s="450"/>
      <c r="MYQ39" s="451"/>
      <c r="MYR39" s="451"/>
      <c r="MYS39" s="451"/>
      <c r="MYT39" s="449"/>
      <c r="MYU39" s="452"/>
      <c r="MYV39" s="453"/>
      <c r="MYW39" s="454"/>
      <c r="MYX39" s="449"/>
      <c r="MYY39" s="453"/>
      <c r="MYZ39" s="453"/>
      <c r="MZA39" s="450"/>
      <c r="MZB39" s="454"/>
      <c r="MZC39" s="455"/>
      <c r="MZD39" s="453"/>
      <c r="MZE39" s="456"/>
      <c r="MZF39" s="453"/>
      <c r="MZG39" s="456"/>
      <c r="MZH39" s="454"/>
      <c r="MZI39" s="451"/>
      <c r="MZJ39" s="454"/>
      <c r="MZK39" s="450"/>
      <c r="MZL39" s="456"/>
      <c r="MZM39" s="456"/>
      <c r="MZN39" s="456"/>
      <c r="MZO39" s="456"/>
      <c r="MZP39" s="271"/>
      <c r="MZQ39" s="451"/>
      <c r="MZR39" s="454"/>
      <c r="MZS39" s="451"/>
      <c r="MZT39" s="457"/>
      <c r="MZU39" s="271"/>
      <c r="MZV39" s="451"/>
      <c r="MZW39" s="454"/>
      <c r="MZX39" s="451"/>
      <c r="MZY39" s="457"/>
      <c r="MZZ39" s="451"/>
      <c r="NAA39" s="457"/>
      <c r="NAB39" s="457"/>
      <c r="NAC39" s="457"/>
      <c r="NAD39" s="271"/>
      <c r="NAE39" s="271"/>
      <c r="NAF39" s="451"/>
      <c r="NAG39" s="454"/>
      <c r="NAH39" s="451"/>
      <c r="NAI39" s="454"/>
      <c r="NAJ39" s="458"/>
      <c r="NAK39" s="459"/>
      <c r="NAL39" s="460"/>
      <c r="NAM39" s="461"/>
      <c r="NAN39" s="462"/>
      <c r="NAO39" s="458"/>
      <c r="NAP39" s="451"/>
      <c r="NAQ39" s="463"/>
      <c r="NAR39" s="451"/>
      <c r="NAS39" s="451"/>
      <c r="NAT39" s="453"/>
      <c r="NAV39" s="449"/>
      <c r="NAW39" s="449"/>
      <c r="NAX39" s="449"/>
      <c r="NAY39" s="450"/>
      <c r="NAZ39" s="451"/>
      <c r="NBA39" s="451"/>
      <c r="NBB39" s="451"/>
      <c r="NBC39" s="449"/>
      <c r="NBD39" s="452"/>
      <c r="NBE39" s="453"/>
      <c r="NBF39" s="454"/>
      <c r="NBG39" s="449"/>
      <c r="NBH39" s="453"/>
      <c r="NBI39" s="453"/>
      <c r="NBJ39" s="450"/>
      <c r="NBK39" s="454"/>
      <c r="NBL39" s="455"/>
      <c r="NBM39" s="453"/>
      <c r="NBN39" s="456"/>
      <c r="NBO39" s="453"/>
      <c r="NBP39" s="456"/>
      <c r="NBQ39" s="454"/>
      <c r="NBR39" s="451"/>
      <c r="NBS39" s="454"/>
      <c r="NBT39" s="450"/>
      <c r="NBU39" s="456"/>
      <c r="NBV39" s="456"/>
      <c r="NBW39" s="456"/>
      <c r="NBX39" s="456"/>
      <c r="NBY39" s="271"/>
      <c r="NBZ39" s="451"/>
      <c r="NCA39" s="454"/>
      <c r="NCB39" s="451"/>
      <c r="NCC39" s="457"/>
      <c r="NCD39" s="271"/>
      <c r="NCE39" s="451"/>
      <c r="NCF39" s="454"/>
      <c r="NCG39" s="451"/>
      <c r="NCH39" s="457"/>
      <c r="NCI39" s="451"/>
      <c r="NCJ39" s="457"/>
      <c r="NCK39" s="457"/>
      <c r="NCL39" s="457"/>
      <c r="NCM39" s="271"/>
      <c r="NCN39" s="271"/>
      <c r="NCO39" s="451"/>
      <c r="NCP39" s="454"/>
      <c r="NCQ39" s="451"/>
      <c r="NCR39" s="454"/>
      <c r="NCS39" s="458"/>
      <c r="NCT39" s="459"/>
      <c r="NCU39" s="460"/>
      <c r="NCV39" s="461"/>
      <c r="NCW39" s="462"/>
      <c r="NCX39" s="458"/>
      <c r="NCY39" s="451"/>
      <c r="NCZ39" s="463"/>
      <c r="NDA39" s="451"/>
      <c r="NDB39" s="451"/>
      <c r="NDC39" s="453"/>
      <c r="NDE39" s="449"/>
      <c r="NDF39" s="449"/>
      <c r="NDG39" s="449"/>
      <c r="NDH39" s="450"/>
      <c r="NDI39" s="451"/>
      <c r="NDJ39" s="451"/>
      <c r="NDK39" s="451"/>
      <c r="NDL39" s="449"/>
      <c r="NDM39" s="452"/>
      <c r="NDN39" s="453"/>
      <c r="NDO39" s="454"/>
      <c r="NDP39" s="449"/>
      <c r="NDQ39" s="453"/>
      <c r="NDR39" s="453"/>
      <c r="NDS39" s="450"/>
      <c r="NDT39" s="454"/>
      <c r="NDU39" s="455"/>
      <c r="NDV39" s="453"/>
      <c r="NDW39" s="456"/>
      <c r="NDX39" s="453"/>
      <c r="NDY39" s="456"/>
      <c r="NDZ39" s="454"/>
      <c r="NEA39" s="451"/>
      <c r="NEB39" s="454"/>
      <c r="NEC39" s="450"/>
      <c r="NED39" s="456"/>
      <c r="NEE39" s="456"/>
      <c r="NEF39" s="456"/>
      <c r="NEG39" s="456"/>
      <c r="NEH39" s="271"/>
      <c r="NEI39" s="451"/>
      <c r="NEJ39" s="454"/>
      <c r="NEK39" s="451"/>
      <c r="NEL39" s="457"/>
      <c r="NEM39" s="271"/>
      <c r="NEN39" s="451"/>
      <c r="NEO39" s="454"/>
      <c r="NEP39" s="451"/>
      <c r="NEQ39" s="457"/>
      <c r="NER39" s="451"/>
      <c r="NES39" s="457"/>
      <c r="NET39" s="457"/>
      <c r="NEU39" s="457"/>
      <c r="NEV39" s="271"/>
      <c r="NEW39" s="271"/>
      <c r="NEX39" s="451"/>
      <c r="NEY39" s="454"/>
      <c r="NEZ39" s="451"/>
      <c r="NFA39" s="454"/>
      <c r="NFB39" s="458"/>
      <c r="NFC39" s="459"/>
      <c r="NFD39" s="460"/>
      <c r="NFE39" s="461"/>
      <c r="NFF39" s="462"/>
      <c r="NFG39" s="458"/>
      <c r="NFH39" s="451"/>
      <c r="NFI39" s="463"/>
      <c r="NFJ39" s="451"/>
      <c r="NFK39" s="451"/>
      <c r="NFL39" s="453"/>
      <c r="NFN39" s="449"/>
      <c r="NFO39" s="449"/>
      <c r="NFP39" s="449"/>
      <c r="NFQ39" s="450"/>
      <c r="NFR39" s="451"/>
      <c r="NFS39" s="451"/>
      <c r="NFT39" s="451"/>
      <c r="NFU39" s="449"/>
      <c r="NFV39" s="452"/>
      <c r="NFW39" s="453"/>
      <c r="NFX39" s="454"/>
      <c r="NFY39" s="449"/>
      <c r="NFZ39" s="453"/>
      <c r="NGA39" s="453"/>
      <c r="NGB39" s="450"/>
      <c r="NGC39" s="454"/>
      <c r="NGD39" s="455"/>
      <c r="NGE39" s="453"/>
      <c r="NGF39" s="456"/>
      <c r="NGG39" s="453"/>
      <c r="NGH39" s="456"/>
      <c r="NGI39" s="454"/>
      <c r="NGJ39" s="451"/>
      <c r="NGK39" s="454"/>
      <c r="NGL39" s="450"/>
      <c r="NGM39" s="456"/>
      <c r="NGN39" s="456"/>
      <c r="NGO39" s="456"/>
      <c r="NGP39" s="456"/>
      <c r="NGQ39" s="271"/>
      <c r="NGR39" s="451"/>
      <c r="NGS39" s="454"/>
      <c r="NGT39" s="451"/>
      <c r="NGU39" s="457"/>
      <c r="NGV39" s="271"/>
      <c r="NGW39" s="451"/>
      <c r="NGX39" s="454"/>
      <c r="NGY39" s="451"/>
      <c r="NGZ39" s="457"/>
      <c r="NHA39" s="451"/>
      <c r="NHB39" s="457"/>
      <c r="NHC39" s="457"/>
      <c r="NHD39" s="457"/>
      <c r="NHE39" s="271"/>
      <c r="NHF39" s="271"/>
      <c r="NHG39" s="451"/>
      <c r="NHH39" s="454"/>
      <c r="NHI39" s="451"/>
      <c r="NHJ39" s="454"/>
      <c r="NHK39" s="458"/>
      <c r="NHL39" s="459"/>
      <c r="NHM39" s="460"/>
      <c r="NHN39" s="461"/>
      <c r="NHO39" s="462"/>
      <c r="NHP39" s="458"/>
      <c r="NHQ39" s="451"/>
      <c r="NHR39" s="463"/>
      <c r="NHS39" s="451"/>
      <c r="NHT39" s="451"/>
      <c r="NHU39" s="453"/>
      <c r="NHW39" s="449"/>
      <c r="NHX39" s="449"/>
      <c r="NHY39" s="449"/>
      <c r="NHZ39" s="450"/>
      <c r="NIA39" s="451"/>
      <c r="NIB39" s="451"/>
      <c r="NIC39" s="451"/>
      <c r="NID39" s="449"/>
      <c r="NIE39" s="452"/>
      <c r="NIF39" s="453"/>
      <c r="NIG39" s="454"/>
      <c r="NIH39" s="449"/>
      <c r="NII39" s="453"/>
      <c r="NIJ39" s="453"/>
      <c r="NIK39" s="450"/>
      <c r="NIL39" s="454"/>
      <c r="NIM39" s="455"/>
      <c r="NIN39" s="453"/>
      <c r="NIO39" s="456"/>
      <c r="NIP39" s="453"/>
      <c r="NIQ39" s="456"/>
      <c r="NIR39" s="454"/>
      <c r="NIS39" s="451"/>
      <c r="NIT39" s="454"/>
      <c r="NIU39" s="450"/>
      <c r="NIV39" s="456"/>
      <c r="NIW39" s="456"/>
      <c r="NIX39" s="456"/>
      <c r="NIY39" s="456"/>
      <c r="NIZ39" s="271"/>
      <c r="NJA39" s="451"/>
      <c r="NJB39" s="454"/>
      <c r="NJC39" s="451"/>
      <c r="NJD39" s="457"/>
      <c r="NJE39" s="271"/>
      <c r="NJF39" s="451"/>
      <c r="NJG39" s="454"/>
      <c r="NJH39" s="451"/>
      <c r="NJI39" s="457"/>
      <c r="NJJ39" s="451"/>
      <c r="NJK39" s="457"/>
      <c r="NJL39" s="457"/>
      <c r="NJM39" s="457"/>
      <c r="NJN39" s="271"/>
      <c r="NJO39" s="271"/>
      <c r="NJP39" s="451"/>
      <c r="NJQ39" s="454"/>
      <c r="NJR39" s="451"/>
      <c r="NJS39" s="454"/>
      <c r="NJT39" s="458"/>
      <c r="NJU39" s="459"/>
      <c r="NJV39" s="460"/>
      <c r="NJW39" s="461"/>
      <c r="NJX39" s="462"/>
      <c r="NJY39" s="458"/>
      <c r="NJZ39" s="451"/>
      <c r="NKA39" s="463"/>
      <c r="NKB39" s="451"/>
      <c r="NKC39" s="451"/>
      <c r="NKD39" s="453"/>
      <c r="NKF39" s="449"/>
      <c r="NKG39" s="449"/>
      <c r="NKH39" s="449"/>
      <c r="NKI39" s="450"/>
      <c r="NKJ39" s="451"/>
      <c r="NKK39" s="451"/>
      <c r="NKL39" s="451"/>
      <c r="NKM39" s="449"/>
      <c r="NKN39" s="452"/>
      <c r="NKO39" s="453"/>
      <c r="NKP39" s="454"/>
      <c r="NKQ39" s="449"/>
      <c r="NKR39" s="453"/>
      <c r="NKS39" s="453"/>
      <c r="NKT39" s="450"/>
      <c r="NKU39" s="454"/>
      <c r="NKV39" s="455"/>
      <c r="NKW39" s="453"/>
      <c r="NKX39" s="456"/>
      <c r="NKY39" s="453"/>
      <c r="NKZ39" s="456"/>
      <c r="NLA39" s="454"/>
      <c r="NLB39" s="451"/>
      <c r="NLC39" s="454"/>
      <c r="NLD39" s="450"/>
      <c r="NLE39" s="456"/>
      <c r="NLF39" s="456"/>
      <c r="NLG39" s="456"/>
      <c r="NLH39" s="456"/>
      <c r="NLI39" s="271"/>
      <c r="NLJ39" s="451"/>
      <c r="NLK39" s="454"/>
      <c r="NLL39" s="451"/>
      <c r="NLM39" s="457"/>
      <c r="NLN39" s="271"/>
      <c r="NLO39" s="451"/>
      <c r="NLP39" s="454"/>
      <c r="NLQ39" s="451"/>
      <c r="NLR39" s="457"/>
      <c r="NLS39" s="451"/>
      <c r="NLT39" s="457"/>
      <c r="NLU39" s="457"/>
      <c r="NLV39" s="457"/>
      <c r="NLW39" s="271"/>
      <c r="NLX39" s="271"/>
      <c r="NLY39" s="451"/>
      <c r="NLZ39" s="454"/>
      <c r="NMA39" s="451"/>
      <c r="NMB39" s="454"/>
      <c r="NMC39" s="458"/>
      <c r="NMD39" s="459"/>
      <c r="NME39" s="460"/>
      <c r="NMF39" s="461"/>
      <c r="NMG39" s="462"/>
      <c r="NMH39" s="458"/>
      <c r="NMI39" s="451"/>
      <c r="NMJ39" s="463"/>
      <c r="NMK39" s="451"/>
      <c r="NML39" s="451"/>
      <c r="NMM39" s="453"/>
      <c r="NMO39" s="449"/>
      <c r="NMP39" s="449"/>
      <c r="NMQ39" s="449"/>
      <c r="NMR39" s="450"/>
      <c r="NMS39" s="451"/>
      <c r="NMT39" s="451"/>
      <c r="NMU39" s="451"/>
      <c r="NMV39" s="449"/>
      <c r="NMW39" s="452"/>
      <c r="NMX39" s="453"/>
      <c r="NMY39" s="454"/>
      <c r="NMZ39" s="449"/>
      <c r="NNA39" s="453"/>
      <c r="NNB39" s="453"/>
      <c r="NNC39" s="450"/>
      <c r="NND39" s="454"/>
      <c r="NNE39" s="455"/>
      <c r="NNF39" s="453"/>
      <c r="NNG39" s="456"/>
      <c r="NNH39" s="453"/>
      <c r="NNI39" s="456"/>
      <c r="NNJ39" s="454"/>
      <c r="NNK39" s="451"/>
      <c r="NNL39" s="454"/>
      <c r="NNM39" s="450"/>
      <c r="NNN39" s="456"/>
      <c r="NNO39" s="456"/>
      <c r="NNP39" s="456"/>
      <c r="NNQ39" s="456"/>
      <c r="NNR39" s="271"/>
      <c r="NNS39" s="451"/>
      <c r="NNT39" s="454"/>
      <c r="NNU39" s="451"/>
      <c r="NNV39" s="457"/>
      <c r="NNW39" s="271"/>
      <c r="NNX39" s="451"/>
      <c r="NNY39" s="454"/>
      <c r="NNZ39" s="451"/>
      <c r="NOA39" s="457"/>
      <c r="NOB39" s="451"/>
      <c r="NOC39" s="457"/>
      <c r="NOD39" s="457"/>
      <c r="NOE39" s="457"/>
      <c r="NOF39" s="271"/>
      <c r="NOG39" s="271"/>
      <c r="NOH39" s="451"/>
      <c r="NOI39" s="454"/>
      <c r="NOJ39" s="451"/>
      <c r="NOK39" s="454"/>
      <c r="NOL39" s="458"/>
      <c r="NOM39" s="459"/>
      <c r="NON39" s="460"/>
      <c r="NOO39" s="461"/>
      <c r="NOP39" s="462"/>
      <c r="NOQ39" s="458"/>
      <c r="NOR39" s="451"/>
      <c r="NOS39" s="463"/>
      <c r="NOT39" s="451"/>
      <c r="NOU39" s="451"/>
      <c r="NOV39" s="453"/>
      <c r="NOX39" s="449"/>
      <c r="NOY39" s="449"/>
      <c r="NOZ39" s="449"/>
      <c r="NPA39" s="450"/>
      <c r="NPB39" s="451"/>
      <c r="NPC39" s="451"/>
      <c r="NPD39" s="451"/>
      <c r="NPE39" s="449"/>
      <c r="NPF39" s="452"/>
      <c r="NPG39" s="453"/>
      <c r="NPH39" s="454"/>
      <c r="NPI39" s="449"/>
      <c r="NPJ39" s="453"/>
      <c r="NPK39" s="453"/>
      <c r="NPL39" s="450"/>
      <c r="NPM39" s="454"/>
      <c r="NPN39" s="455"/>
      <c r="NPO39" s="453"/>
      <c r="NPP39" s="456"/>
      <c r="NPQ39" s="453"/>
      <c r="NPR39" s="456"/>
      <c r="NPS39" s="454"/>
      <c r="NPT39" s="451"/>
      <c r="NPU39" s="454"/>
      <c r="NPV39" s="450"/>
      <c r="NPW39" s="456"/>
      <c r="NPX39" s="456"/>
      <c r="NPY39" s="456"/>
      <c r="NPZ39" s="456"/>
      <c r="NQA39" s="271"/>
      <c r="NQB39" s="451"/>
      <c r="NQC39" s="454"/>
      <c r="NQD39" s="451"/>
      <c r="NQE39" s="457"/>
      <c r="NQF39" s="271"/>
      <c r="NQG39" s="451"/>
      <c r="NQH39" s="454"/>
      <c r="NQI39" s="451"/>
      <c r="NQJ39" s="457"/>
      <c r="NQK39" s="451"/>
      <c r="NQL39" s="457"/>
      <c r="NQM39" s="457"/>
      <c r="NQN39" s="457"/>
      <c r="NQO39" s="271"/>
      <c r="NQP39" s="271"/>
      <c r="NQQ39" s="451"/>
      <c r="NQR39" s="454"/>
      <c r="NQS39" s="451"/>
      <c r="NQT39" s="454"/>
      <c r="NQU39" s="458"/>
      <c r="NQV39" s="459"/>
      <c r="NQW39" s="460"/>
      <c r="NQX39" s="461"/>
      <c r="NQY39" s="462"/>
      <c r="NQZ39" s="458"/>
      <c r="NRA39" s="451"/>
      <c r="NRB39" s="463"/>
      <c r="NRC39" s="451"/>
      <c r="NRD39" s="451"/>
      <c r="NRE39" s="453"/>
      <c r="NRG39" s="449"/>
      <c r="NRH39" s="449"/>
      <c r="NRI39" s="449"/>
      <c r="NRJ39" s="450"/>
      <c r="NRK39" s="451"/>
      <c r="NRL39" s="451"/>
      <c r="NRM39" s="451"/>
      <c r="NRN39" s="449"/>
      <c r="NRO39" s="452"/>
      <c r="NRP39" s="453"/>
      <c r="NRQ39" s="454"/>
      <c r="NRR39" s="449"/>
      <c r="NRS39" s="453"/>
      <c r="NRT39" s="453"/>
      <c r="NRU39" s="450"/>
      <c r="NRV39" s="454"/>
      <c r="NRW39" s="455"/>
      <c r="NRX39" s="453"/>
      <c r="NRY39" s="456"/>
      <c r="NRZ39" s="453"/>
      <c r="NSA39" s="456"/>
      <c r="NSB39" s="454"/>
      <c r="NSC39" s="451"/>
      <c r="NSD39" s="454"/>
      <c r="NSE39" s="450"/>
      <c r="NSF39" s="456"/>
      <c r="NSG39" s="456"/>
      <c r="NSH39" s="456"/>
      <c r="NSI39" s="456"/>
      <c r="NSJ39" s="271"/>
      <c r="NSK39" s="451"/>
      <c r="NSL39" s="454"/>
      <c r="NSM39" s="451"/>
      <c r="NSN39" s="457"/>
      <c r="NSO39" s="271"/>
      <c r="NSP39" s="451"/>
      <c r="NSQ39" s="454"/>
      <c r="NSR39" s="451"/>
      <c r="NSS39" s="457"/>
      <c r="NST39" s="451"/>
      <c r="NSU39" s="457"/>
      <c r="NSV39" s="457"/>
      <c r="NSW39" s="457"/>
      <c r="NSX39" s="271"/>
      <c r="NSY39" s="271"/>
      <c r="NSZ39" s="451"/>
      <c r="NTA39" s="454"/>
      <c r="NTB39" s="451"/>
      <c r="NTC39" s="454"/>
      <c r="NTD39" s="458"/>
      <c r="NTE39" s="459"/>
      <c r="NTF39" s="460"/>
      <c r="NTG39" s="461"/>
      <c r="NTH39" s="462"/>
      <c r="NTI39" s="458"/>
      <c r="NTJ39" s="451"/>
      <c r="NTK39" s="463"/>
      <c r="NTL39" s="451"/>
      <c r="NTM39" s="451"/>
      <c r="NTN39" s="453"/>
      <c r="NTP39" s="449"/>
      <c r="NTQ39" s="449"/>
      <c r="NTR39" s="449"/>
      <c r="NTS39" s="450"/>
      <c r="NTT39" s="451"/>
      <c r="NTU39" s="451"/>
      <c r="NTV39" s="451"/>
      <c r="NTW39" s="449"/>
      <c r="NTX39" s="452"/>
      <c r="NTY39" s="453"/>
      <c r="NTZ39" s="454"/>
      <c r="NUA39" s="449"/>
      <c r="NUB39" s="453"/>
      <c r="NUC39" s="453"/>
      <c r="NUD39" s="450"/>
      <c r="NUE39" s="454"/>
      <c r="NUF39" s="455"/>
      <c r="NUG39" s="453"/>
      <c r="NUH39" s="456"/>
      <c r="NUI39" s="453"/>
      <c r="NUJ39" s="456"/>
      <c r="NUK39" s="454"/>
      <c r="NUL39" s="451"/>
      <c r="NUM39" s="454"/>
      <c r="NUN39" s="450"/>
      <c r="NUO39" s="456"/>
      <c r="NUP39" s="456"/>
      <c r="NUQ39" s="456"/>
      <c r="NUR39" s="456"/>
      <c r="NUS39" s="271"/>
      <c r="NUT39" s="451"/>
      <c r="NUU39" s="454"/>
      <c r="NUV39" s="451"/>
      <c r="NUW39" s="457"/>
      <c r="NUX39" s="271"/>
      <c r="NUY39" s="451"/>
      <c r="NUZ39" s="454"/>
      <c r="NVA39" s="451"/>
      <c r="NVB39" s="457"/>
      <c r="NVC39" s="451"/>
      <c r="NVD39" s="457"/>
      <c r="NVE39" s="457"/>
      <c r="NVF39" s="457"/>
      <c r="NVG39" s="271"/>
      <c r="NVH39" s="271"/>
      <c r="NVI39" s="451"/>
      <c r="NVJ39" s="454"/>
      <c r="NVK39" s="451"/>
      <c r="NVL39" s="454"/>
      <c r="NVM39" s="458"/>
      <c r="NVN39" s="459"/>
      <c r="NVO39" s="460"/>
      <c r="NVP39" s="461"/>
      <c r="NVQ39" s="462"/>
      <c r="NVR39" s="458"/>
      <c r="NVS39" s="451"/>
      <c r="NVT39" s="463"/>
      <c r="NVU39" s="451"/>
      <c r="NVV39" s="451"/>
      <c r="NVW39" s="453"/>
      <c r="NVY39" s="449"/>
      <c r="NVZ39" s="449"/>
      <c r="NWA39" s="449"/>
      <c r="NWB39" s="450"/>
      <c r="NWC39" s="451"/>
      <c r="NWD39" s="451"/>
      <c r="NWE39" s="451"/>
      <c r="NWF39" s="449"/>
      <c r="NWG39" s="452"/>
      <c r="NWH39" s="453"/>
      <c r="NWI39" s="454"/>
      <c r="NWJ39" s="449"/>
      <c r="NWK39" s="453"/>
      <c r="NWL39" s="453"/>
      <c r="NWM39" s="450"/>
      <c r="NWN39" s="454"/>
      <c r="NWO39" s="455"/>
      <c r="NWP39" s="453"/>
      <c r="NWQ39" s="456"/>
      <c r="NWR39" s="453"/>
      <c r="NWS39" s="456"/>
      <c r="NWT39" s="454"/>
      <c r="NWU39" s="451"/>
      <c r="NWV39" s="454"/>
      <c r="NWW39" s="450"/>
      <c r="NWX39" s="456"/>
      <c r="NWY39" s="456"/>
      <c r="NWZ39" s="456"/>
      <c r="NXA39" s="456"/>
      <c r="NXB39" s="271"/>
      <c r="NXC39" s="451"/>
      <c r="NXD39" s="454"/>
      <c r="NXE39" s="451"/>
      <c r="NXF39" s="457"/>
      <c r="NXG39" s="271"/>
      <c r="NXH39" s="451"/>
      <c r="NXI39" s="454"/>
      <c r="NXJ39" s="451"/>
      <c r="NXK39" s="457"/>
      <c r="NXL39" s="451"/>
      <c r="NXM39" s="457"/>
      <c r="NXN39" s="457"/>
      <c r="NXO39" s="457"/>
      <c r="NXP39" s="271"/>
      <c r="NXQ39" s="271"/>
      <c r="NXR39" s="451"/>
      <c r="NXS39" s="454"/>
      <c r="NXT39" s="451"/>
      <c r="NXU39" s="454"/>
      <c r="NXV39" s="458"/>
      <c r="NXW39" s="459"/>
      <c r="NXX39" s="460"/>
      <c r="NXY39" s="461"/>
      <c r="NXZ39" s="462"/>
      <c r="NYA39" s="458"/>
      <c r="NYB39" s="451"/>
      <c r="NYC39" s="463"/>
      <c r="NYD39" s="451"/>
      <c r="NYE39" s="451"/>
      <c r="NYF39" s="453"/>
      <c r="NYH39" s="449"/>
      <c r="NYI39" s="449"/>
      <c r="NYJ39" s="449"/>
      <c r="NYK39" s="450"/>
      <c r="NYL39" s="451"/>
      <c r="NYM39" s="451"/>
      <c r="NYN39" s="451"/>
      <c r="NYO39" s="449"/>
      <c r="NYP39" s="452"/>
      <c r="NYQ39" s="453"/>
      <c r="NYR39" s="454"/>
      <c r="NYS39" s="449"/>
      <c r="NYT39" s="453"/>
      <c r="NYU39" s="453"/>
      <c r="NYV39" s="450"/>
      <c r="NYW39" s="454"/>
      <c r="NYX39" s="455"/>
      <c r="NYY39" s="453"/>
      <c r="NYZ39" s="456"/>
      <c r="NZA39" s="453"/>
      <c r="NZB39" s="456"/>
      <c r="NZC39" s="454"/>
      <c r="NZD39" s="451"/>
      <c r="NZE39" s="454"/>
      <c r="NZF39" s="450"/>
      <c r="NZG39" s="456"/>
      <c r="NZH39" s="456"/>
      <c r="NZI39" s="456"/>
      <c r="NZJ39" s="456"/>
      <c r="NZK39" s="271"/>
      <c r="NZL39" s="451"/>
      <c r="NZM39" s="454"/>
      <c r="NZN39" s="451"/>
      <c r="NZO39" s="457"/>
      <c r="NZP39" s="271"/>
      <c r="NZQ39" s="451"/>
      <c r="NZR39" s="454"/>
      <c r="NZS39" s="451"/>
      <c r="NZT39" s="457"/>
      <c r="NZU39" s="451"/>
      <c r="NZV39" s="457"/>
      <c r="NZW39" s="457"/>
      <c r="NZX39" s="457"/>
      <c r="NZY39" s="271"/>
      <c r="NZZ39" s="271"/>
      <c r="OAA39" s="451"/>
      <c r="OAB39" s="454"/>
      <c r="OAC39" s="451"/>
      <c r="OAD39" s="454"/>
      <c r="OAE39" s="458"/>
      <c r="OAF39" s="459"/>
      <c r="OAG39" s="460"/>
      <c r="OAH39" s="461"/>
      <c r="OAI39" s="462"/>
      <c r="OAJ39" s="458"/>
      <c r="OAK39" s="451"/>
      <c r="OAL39" s="463"/>
      <c r="OAM39" s="451"/>
      <c r="OAN39" s="451"/>
      <c r="OAO39" s="453"/>
      <c r="OAQ39" s="449"/>
      <c r="OAR39" s="449"/>
      <c r="OAS39" s="449"/>
      <c r="OAT39" s="450"/>
      <c r="OAU39" s="451"/>
      <c r="OAV39" s="451"/>
      <c r="OAW39" s="451"/>
      <c r="OAX39" s="449"/>
      <c r="OAY39" s="452"/>
      <c r="OAZ39" s="453"/>
      <c r="OBA39" s="454"/>
      <c r="OBB39" s="449"/>
      <c r="OBC39" s="453"/>
      <c r="OBD39" s="453"/>
      <c r="OBE39" s="450"/>
      <c r="OBF39" s="454"/>
      <c r="OBG39" s="455"/>
      <c r="OBH39" s="453"/>
      <c r="OBI39" s="456"/>
      <c r="OBJ39" s="453"/>
      <c r="OBK39" s="456"/>
      <c r="OBL39" s="454"/>
      <c r="OBM39" s="451"/>
      <c r="OBN39" s="454"/>
      <c r="OBO39" s="450"/>
      <c r="OBP39" s="456"/>
      <c r="OBQ39" s="456"/>
      <c r="OBR39" s="456"/>
      <c r="OBS39" s="456"/>
      <c r="OBT39" s="271"/>
      <c r="OBU39" s="451"/>
      <c r="OBV39" s="454"/>
      <c r="OBW39" s="451"/>
      <c r="OBX39" s="457"/>
      <c r="OBY39" s="271"/>
      <c r="OBZ39" s="451"/>
      <c r="OCA39" s="454"/>
      <c r="OCB39" s="451"/>
      <c r="OCC39" s="457"/>
      <c r="OCD39" s="451"/>
      <c r="OCE39" s="457"/>
      <c r="OCF39" s="457"/>
      <c r="OCG39" s="457"/>
      <c r="OCH39" s="271"/>
      <c r="OCI39" s="271"/>
      <c r="OCJ39" s="451"/>
      <c r="OCK39" s="454"/>
      <c r="OCL39" s="451"/>
      <c r="OCM39" s="454"/>
      <c r="OCN39" s="458"/>
      <c r="OCO39" s="459"/>
      <c r="OCP39" s="460"/>
      <c r="OCQ39" s="461"/>
      <c r="OCR39" s="462"/>
      <c r="OCS39" s="458"/>
      <c r="OCT39" s="451"/>
      <c r="OCU39" s="463"/>
      <c r="OCV39" s="451"/>
      <c r="OCW39" s="451"/>
      <c r="OCX39" s="453"/>
      <c r="OCZ39" s="449"/>
      <c r="ODA39" s="449"/>
      <c r="ODB39" s="449"/>
      <c r="ODC39" s="450"/>
      <c r="ODD39" s="451"/>
      <c r="ODE39" s="451"/>
      <c r="ODF39" s="451"/>
      <c r="ODG39" s="449"/>
      <c r="ODH39" s="452"/>
      <c r="ODI39" s="453"/>
      <c r="ODJ39" s="454"/>
      <c r="ODK39" s="449"/>
      <c r="ODL39" s="453"/>
      <c r="ODM39" s="453"/>
      <c r="ODN39" s="450"/>
      <c r="ODO39" s="454"/>
      <c r="ODP39" s="455"/>
      <c r="ODQ39" s="453"/>
      <c r="ODR39" s="456"/>
      <c r="ODS39" s="453"/>
      <c r="ODT39" s="456"/>
      <c r="ODU39" s="454"/>
      <c r="ODV39" s="451"/>
      <c r="ODW39" s="454"/>
      <c r="ODX39" s="450"/>
      <c r="ODY39" s="456"/>
      <c r="ODZ39" s="456"/>
      <c r="OEA39" s="456"/>
      <c r="OEB39" s="456"/>
      <c r="OEC39" s="271"/>
      <c r="OED39" s="451"/>
      <c r="OEE39" s="454"/>
      <c r="OEF39" s="451"/>
      <c r="OEG39" s="457"/>
      <c r="OEH39" s="271"/>
      <c r="OEI39" s="451"/>
      <c r="OEJ39" s="454"/>
      <c r="OEK39" s="451"/>
      <c r="OEL39" s="457"/>
      <c r="OEM39" s="451"/>
      <c r="OEN39" s="457"/>
      <c r="OEO39" s="457"/>
      <c r="OEP39" s="457"/>
      <c r="OEQ39" s="271"/>
      <c r="OER39" s="271"/>
      <c r="OES39" s="451"/>
      <c r="OET39" s="454"/>
      <c r="OEU39" s="451"/>
      <c r="OEV39" s="454"/>
      <c r="OEW39" s="458"/>
      <c r="OEX39" s="459"/>
      <c r="OEY39" s="460"/>
      <c r="OEZ39" s="461"/>
      <c r="OFA39" s="462"/>
      <c r="OFB39" s="458"/>
      <c r="OFC39" s="451"/>
      <c r="OFD39" s="463"/>
      <c r="OFE39" s="451"/>
      <c r="OFF39" s="451"/>
      <c r="OFG39" s="453"/>
      <c r="OFI39" s="449"/>
      <c r="OFJ39" s="449"/>
      <c r="OFK39" s="449"/>
      <c r="OFL39" s="450"/>
      <c r="OFM39" s="451"/>
      <c r="OFN39" s="451"/>
      <c r="OFO39" s="451"/>
      <c r="OFP39" s="449"/>
      <c r="OFQ39" s="452"/>
      <c r="OFR39" s="453"/>
      <c r="OFS39" s="454"/>
      <c r="OFT39" s="449"/>
      <c r="OFU39" s="453"/>
      <c r="OFV39" s="453"/>
      <c r="OFW39" s="450"/>
      <c r="OFX39" s="454"/>
      <c r="OFY39" s="455"/>
      <c r="OFZ39" s="453"/>
      <c r="OGA39" s="456"/>
      <c r="OGB39" s="453"/>
      <c r="OGC39" s="456"/>
      <c r="OGD39" s="454"/>
      <c r="OGE39" s="451"/>
      <c r="OGF39" s="454"/>
      <c r="OGG39" s="450"/>
      <c r="OGH39" s="456"/>
      <c r="OGI39" s="456"/>
      <c r="OGJ39" s="456"/>
      <c r="OGK39" s="456"/>
      <c r="OGL39" s="271"/>
      <c r="OGM39" s="451"/>
      <c r="OGN39" s="454"/>
      <c r="OGO39" s="451"/>
      <c r="OGP39" s="457"/>
      <c r="OGQ39" s="271"/>
      <c r="OGR39" s="451"/>
      <c r="OGS39" s="454"/>
      <c r="OGT39" s="451"/>
      <c r="OGU39" s="457"/>
      <c r="OGV39" s="451"/>
      <c r="OGW39" s="457"/>
      <c r="OGX39" s="457"/>
      <c r="OGY39" s="457"/>
      <c r="OGZ39" s="271"/>
      <c r="OHA39" s="271"/>
      <c r="OHB39" s="451"/>
      <c r="OHC39" s="454"/>
      <c r="OHD39" s="451"/>
      <c r="OHE39" s="454"/>
      <c r="OHF39" s="458"/>
      <c r="OHG39" s="459"/>
      <c r="OHH39" s="460"/>
      <c r="OHI39" s="461"/>
      <c r="OHJ39" s="462"/>
      <c r="OHK39" s="458"/>
      <c r="OHL39" s="451"/>
      <c r="OHM39" s="463"/>
      <c r="OHN39" s="451"/>
      <c r="OHO39" s="451"/>
      <c r="OHP39" s="453"/>
      <c r="OHR39" s="449"/>
      <c r="OHS39" s="449"/>
      <c r="OHT39" s="449"/>
      <c r="OHU39" s="450"/>
      <c r="OHV39" s="451"/>
      <c r="OHW39" s="451"/>
      <c r="OHX39" s="451"/>
      <c r="OHY39" s="449"/>
      <c r="OHZ39" s="452"/>
      <c r="OIA39" s="453"/>
      <c r="OIB39" s="454"/>
      <c r="OIC39" s="449"/>
      <c r="OID39" s="453"/>
      <c r="OIE39" s="453"/>
      <c r="OIF39" s="450"/>
      <c r="OIG39" s="454"/>
      <c r="OIH39" s="455"/>
      <c r="OII39" s="453"/>
      <c r="OIJ39" s="456"/>
      <c r="OIK39" s="453"/>
      <c r="OIL39" s="456"/>
      <c r="OIM39" s="454"/>
      <c r="OIN39" s="451"/>
      <c r="OIO39" s="454"/>
      <c r="OIP39" s="450"/>
      <c r="OIQ39" s="456"/>
      <c r="OIR39" s="456"/>
      <c r="OIS39" s="456"/>
      <c r="OIT39" s="456"/>
      <c r="OIU39" s="271"/>
      <c r="OIV39" s="451"/>
      <c r="OIW39" s="454"/>
      <c r="OIX39" s="451"/>
      <c r="OIY39" s="457"/>
      <c r="OIZ39" s="271"/>
      <c r="OJA39" s="451"/>
      <c r="OJB39" s="454"/>
      <c r="OJC39" s="451"/>
      <c r="OJD39" s="457"/>
      <c r="OJE39" s="451"/>
      <c r="OJF39" s="457"/>
      <c r="OJG39" s="457"/>
      <c r="OJH39" s="457"/>
      <c r="OJI39" s="271"/>
      <c r="OJJ39" s="271"/>
      <c r="OJK39" s="451"/>
      <c r="OJL39" s="454"/>
      <c r="OJM39" s="451"/>
      <c r="OJN39" s="454"/>
      <c r="OJO39" s="458"/>
      <c r="OJP39" s="459"/>
      <c r="OJQ39" s="460"/>
      <c r="OJR39" s="461"/>
      <c r="OJS39" s="462"/>
      <c r="OJT39" s="458"/>
      <c r="OJU39" s="451"/>
      <c r="OJV39" s="463"/>
      <c r="OJW39" s="451"/>
      <c r="OJX39" s="451"/>
      <c r="OJY39" s="453"/>
      <c r="OKA39" s="449"/>
      <c r="OKB39" s="449"/>
      <c r="OKC39" s="449"/>
      <c r="OKD39" s="450"/>
      <c r="OKE39" s="451"/>
      <c r="OKF39" s="451"/>
      <c r="OKG39" s="451"/>
      <c r="OKH39" s="449"/>
      <c r="OKI39" s="452"/>
      <c r="OKJ39" s="453"/>
      <c r="OKK39" s="454"/>
      <c r="OKL39" s="449"/>
      <c r="OKM39" s="453"/>
      <c r="OKN39" s="453"/>
      <c r="OKO39" s="450"/>
      <c r="OKP39" s="454"/>
      <c r="OKQ39" s="455"/>
      <c r="OKR39" s="453"/>
      <c r="OKS39" s="456"/>
      <c r="OKT39" s="453"/>
      <c r="OKU39" s="456"/>
      <c r="OKV39" s="454"/>
      <c r="OKW39" s="451"/>
      <c r="OKX39" s="454"/>
      <c r="OKY39" s="450"/>
      <c r="OKZ39" s="456"/>
      <c r="OLA39" s="456"/>
      <c r="OLB39" s="456"/>
      <c r="OLC39" s="456"/>
      <c r="OLD39" s="271"/>
      <c r="OLE39" s="451"/>
      <c r="OLF39" s="454"/>
      <c r="OLG39" s="451"/>
      <c r="OLH39" s="457"/>
      <c r="OLI39" s="271"/>
      <c r="OLJ39" s="451"/>
      <c r="OLK39" s="454"/>
      <c r="OLL39" s="451"/>
      <c r="OLM39" s="457"/>
      <c r="OLN39" s="451"/>
      <c r="OLO39" s="457"/>
      <c r="OLP39" s="457"/>
      <c r="OLQ39" s="457"/>
      <c r="OLR39" s="271"/>
      <c r="OLS39" s="271"/>
      <c r="OLT39" s="451"/>
      <c r="OLU39" s="454"/>
      <c r="OLV39" s="451"/>
      <c r="OLW39" s="454"/>
      <c r="OLX39" s="458"/>
      <c r="OLY39" s="459"/>
      <c r="OLZ39" s="460"/>
      <c r="OMA39" s="461"/>
      <c r="OMB39" s="462"/>
      <c r="OMC39" s="458"/>
      <c r="OMD39" s="451"/>
      <c r="OME39" s="463"/>
      <c r="OMF39" s="451"/>
      <c r="OMG39" s="451"/>
      <c r="OMH39" s="453"/>
      <c r="OMJ39" s="449"/>
      <c r="OMK39" s="449"/>
      <c r="OML39" s="449"/>
      <c r="OMM39" s="450"/>
      <c r="OMN39" s="451"/>
      <c r="OMO39" s="451"/>
      <c r="OMP39" s="451"/>
      <c r="OMQ39" s="449"/>
      <c r="OMR39" s="452"/>
      <c r="OMS39" s="453"/>
      <c r="OMT39" s="454"/>
      <c r="OMU39" s="449"/>
      <c r="OMV39" s="453"/>
      <c r="OMW39" s="453"/>
      <c r="OMX39" s="450"/>
      <c r="OMY39" s="454"/>
      <c r="OMZ39" s="455"/>
      <c r="ONA39" s="453"/>
      <c r="ONB39" s="456"/>
      <c r="ONC39" s="453"/>
      <c r="OND39" s="456"/>
      <c r="ONE39" s="454"/>
      <c r="ONF39" s="451"/>
      <c r="ONG39" s="454"/>
      <c r="ONH39" s="450"/>
      <c r="ONI39" s="456"/>
      <c r="ONJ39" s="456"/>
      <c r="ONK39" s="456"/>
      <c r="ONL39" s="456"/>
      <c r="ONM39" s="271"/>
      <c r="ONN39" s="451"/>
      <c r="ONO39" s="454"/>
      <c r="ONP39" s="451"/>
      <c r="ONQ39" s="457"/>
      <c r="ONR39" s="271"/>
      <c r="ONS39" s="451"/>
      <c r="ONT39" s="454"/>
      <c r="ONU39" s="451"/>
      <c r="ONV39" s="457"/>
      <c r="ONW39" s="451"/>
      <c r="ONX39" s="457"/>
      <c r="ONY39" s="457"/>
      <c r="ONZ39" s="457"/>
      <c r="OOA39" s="271"/>
      <c r="OOB39" s="271"/>
      <c r="OOC39" s="451"/>
      <c r="OOD39" s="454"/>
      <c r="OOE39" s="451"/>
      <c r="OOF39" s="454"/>
      <c r="OOG39" s="458"/>
      <c r="OOH39" s="459"/>
      <c r="OOI39" s="460"/>
      <c r="OOJ39" s="461"/>
      <c r="OOK39" s="462"/>
      <c r="OOL39" s="458"/>
      <c r="OOM39" s="451"/>
      <c r="OON39" s="463"/>
      <c r="OOO39" s="451"/>
      <c r="OOP39" s="451"/>
      <c r="OOQ39" s="453"/>
      <c r="OOS39" s="449"/>
      <c r="OOT39" s="449"/>
      <c r="OOU39" s="449"/>
      <c r="OOV39" s="450"/>
      <c r="OOW39" s="451"/>
      <c r="OOX39" s="451"/>
      <c r="OOY39" s="451"/>
      <c r="OOZ39" s="449"/>
      <c r="OPA39" s="452"/>
      <c r="OPB39" s="453"/>
      <c r="OPC39" s="454"/>
      <c r="OPD39" s="449"/>
      <c r="OPE39" s="453"/>
      <c r="OPF39" s="453"/>
      <c r="OPG39" s="450"/>
      <c r="OPH39" s="454"/>
      <c r="OPI39" s="455"/>
      <c r="OPJ39" s="453"/>
      <c r="OPK39" s="456"/>
      <c r="OPL39" s="453"/>
      <c r="OPM39" s="456"/>
      <c r="OPN39" s="454"/>
      <c r="OPO39" s="451"/>
      <c r="OPP39" s="454"/>
      <c r="OPQ39" s="450"/>
      <c r="OPR39" s="456"/>
      <c r="OPS39" s="456"/>
      <c r="OPT39" s="456"/>
      <c r="OPU39" s="456"/>
      <c r="OPV39" s="271"/>
      <c r="OPW39" s="451"/>
      <c r="OPX39" s="454"/>
      <c r="OPY39" s="451"/>
      <c r="OPZ39" s="457"/>
      <c r="OQA39" s="271"/>
      <c r="OQB39" s="451"/>
      <c r="OQC39" s="454"/>
      <c r="OQD39" s="451"/>
      <c r="OQE39" s="457"/>
      <c r="OQF39" s="451"/>
      <c r="OQG39" s="457"/>
      <c r="OQH39" s="457"/>
      <c r="OQI39" s="457"/>
      <c r="OQJ39" s="271"/>
      <c r="OQK39" s="271"/>
      <c r="OQL39" s="451"/>
      <c r="OQM39" s="454"/>
      <c r="OQN39" s="451"/>
      <c r="OQO39" s="454"/>
      <c r="OQP39" s="458"/>
      <c r="OQQ39" s="459"/>
      <c r="OQR39" s="460"/>
      <c r="OQS39" s="461"/>
      <c r="OQT39" s="462"/>
      <c r="OQU39" s="458"/>
      <c r="OQV39" s="451"/>
      <c r="OQW39" s="463"/>
      <c r="OQX39" s="451"/>
      <c r="OQY39" s="451"/>
      <c r="OQZ39" s="453"/>
      <c r="ORB39" s="449"/>
      <c r="ORC39" s="449"/>
      <c r="ORD39" s="449"/>
      <c r="ORE39" s="450"/>
      <c r="ORF39" s="451"/>
      <c r="ORG39" s="451"/>
      <c r="ORH39" s="451"/>
      <c r="ORI39" s="449"/>
      <c r="ORJ39" s="452"/>
      <c r="ORK39" s="453"/>
      <c r="ORL39" s="454"/>
      <c r="ORM39" s="449"/>
      <c r="ORN39" s="453"/>
      <c r="ORO39" s="453"/>
      <c r="ORP39" s="450"/>
      <c r="ORQ39" s="454"/>
      <c r="ORR39" s="455"/>
      <c r="ORS39" s="453"/>
      <c r="ORT39" s="456"/>
      <c r="ORU39" s="453"/>
      <c r="ORV39" s="456"/>
      <c r="ORW39" s="454"/>
      <c r="ORX39" s="451"/>
      <c r="ORY39" s="454"/>
      <c r="ORZ39" s="450"/>
      <c r="OSA39" s="456"/>
      <c r="OSB39" s="456"/>
      <c r="OSC39" s="456"/>
      <c r="OSD39" s="456"/>
      <c r="OSE39" s="271"/>
      <c r="OSF39" s="451"/>
      <c r="OSG39" s="454"/>
      <c r="OSH39" s="451"/>
      <c r="OSI39" s="457"/>
      <c r="OSJ39" s="271"/>
      <c r="OSK39" s="451"/>
      <c r="OSL39" s="454"/>
      <c r="OSM39" s="451"/>
      <c r="OSN39" s="457"/>
      <c r="OSO39" s="451"/>
      <c r="OSP39" s="457"/>
      <c r="OSQ39" s="457"/>
      <c r="OSR39" s="457"/>
      <c r="OSS39" s="271"/>
      <c r="OST39" s="271"/>
      <c r="OSU39" s="451"/>
      <c r="OSV39" s="454"/>
      <c r="OSW39" s="451"/>
      <c r="OSX39" s="454"/>
      <c r="OSY39" s="458"/>
      <c r="OSZ39" s="459"/>
      <c r="OTA39" s="460"/>
      <c r="OTB39" s="461"/>
      <c r="OTC39" s="462"/>
      <c r="OTD39" s="458"/>
      <c r="OTE39" s="451"/>
      <c r="OTF39" s="463"/>
      <c r="OTG39" s="451"/>
      <c r="OTH39" s="451"/>
      <c r="OTI39" s="453"/>
      <c r="OTK39" s="449"/>
      <c r="OTL39" s="449"/>
      <c r="OTM39" s="449"/>
      <c r="OTN39" s="450"/>
      <c r="OTO39" s="451"/>
      <c r="OTP39" s="451"/>
      <c r="OTQ39" s="451"/>
      <c r="OTR39" s="449"/>
      <c r="OTS39" s="452"/>
      <c r="OTT39" s="453"/>
      <c r="OTU39" s="454"/>
      <c r="OTV39" s="449"/>
      <c r="OTW39" s="453"/>
      <c r="OTX39" s="453"/>
      <c r="OTY39" s="450"/>
      <c r="OTZ39" s="454"/>
      <c r="OUA39" s="455"/>
      <c r="OUB39" s="453"/>
      <c r="OUC39" s="456"/>
      <c r="OUD39" s="453"/>
      <c r="OUE39" s="456"/>
      <c r="OUF39" s="454"/>
      <c r="OUG39" s="451"/>
      <c r="OUH39" s="454"/>
      <c r="OUI39" s="450"/>
      <c r="OUJ39" s="456"/>
      <c r="OUK39" s="456"/>
      <c r="OUL39" s="456"/>
      <c r="OUM39" s="456"/>
      <c r="OUN39" s="271"/>
      <c r="OUO39" s="451"/>
      <c r="OUP39" s="454"/>
      <c r="OUQ39" s="451"/>
      <c r="OUR39" s="457"/>
      <c r="OUS39" s="271"/>
      <c r="OUT39" s="451"/>
      <c r="OUU39" s="454"/>
      <c r="OUV39" s="451"/>
      <c r="OUW39" s="457"/>
      <c r="OUX39" s="451"/>
      <c r="OUY39" s="457"/>
      <c r="OUZ39" s="457"/>
      <c r="OVA39" s="457"/>
      <c r="OVB39" s="271"/>
      <c r="OVC39" s="271"/>
      <c r="OVD39" s="451"/>
      <c r="OVE39" s="454"/>
      <c r="OVF39" s="451"/>
      <c r="OVG39" s="454"/>
      <c r="OVH39" s="458"/>
      <c r="OVI39" s="459"/>
      <c r="OVJ39" s="460"/>
      <c r="OVK39" s="461"/>
      <c r="OVL39" s="462"/>
      <c r="OVM39" s="458"/>
      <c r="OVN39" s="451"/>
      <c r="OVO39" s="463"/>
      <c r="OVP39" s="451"/>
      <c r="OVQ39" s="451"/>
      <c r="OVR39" s="453"/>
      <c r="OVT39" s="449"/>
      <c r="OVU39" s="449"/>
      <c r="OVV39" s="449"/>
      <c r="OVW39" s="450"/>
      <c r="OVX39" s="451"/>
      <c r="OVY39" s="451"/>
      <c r="OVZ39" s="451"/>
      <c r="OWA39" s="449"/>
      <c r="OWB39" s="452"/>
      <c r="OWC39" s="453"/>
      <c r="OWD39" s="454"/>
      <c r="OWE39" s="449"/>
      <c r="OWF39" s="453"/>
      <c r="OWG39" s="453"/>
      <c r="OWH39" s="450"/>
      <c r="OWI39" s="454"/>
      <c r="OWJ39" s="455"/>
      <c r="OWK39" s="453"/>
      <c r="OWL39" s="456"/>
      <c r="OWM39" s="453"/>
      <c r="OWN39" s="456"/>
      <c r="OWO39" s="454"/>
      <c r="OWP39" s="451"/>
      <c r="OWQ39" s="454"/>
      <c r="OWR39" s="450"/>
      <c r="OWS39" s="456"/>
      <c r="OWT39" s="456"/>
      <c r="OWU39" s="456"/>
      <c r="OWV39" s="456"/>
      <c r="OWW39" s="271"/>
      <c r="OWX39" s="451"/>
      <c r="OWY39" s="454"/>
      <c r="OWZ39" s="451"/>
      <c r="OXA39" s="457"/>
      <c r="OXB39" s="271"/>
      <c r="OXC39" s="451"/>
      <c r="OXD39" s="454"/>
      <c r="OXE39" s="451"/>
      <c r="OXF39" s="457"/>
      <c r="OXG39" s="451"/>
      <c r="OXH39" s="457"/>
      <c r="OXI39" s="457"/>
      <c r="OXJ39" s="457"/>
      <c r="OXK39" s="271"/>
      <c r="OXL39" s="271"/>
      <c r="OXM39" s="451"/>
      <c r="OXN39" s="454"/>
      <c r="OXO39" s="451"/>
      <c r="OXP39" s="454"/>
      <c r="OXQ39" s="458"/>
      <c r="OXR39" s="459"/>
      <c r="OXS39" s="460"/>
      <c r="OXT39" s="461"/>
      <c r="OXU39" s="462"/>
      <c r="OXV39" s="458"/>
      <c r="OXW39" s="451"/>
      <c r="OXX39" s="463"/>
      <c r="OXY39" s="451"/>
      <c r="OXZ39" s="451"/>
      <c r="OYA39" s="453"/>
      <c r="OYC39" s="449"/>
      <c r="OYD39" s="449"/>
      <c r="OYE39" s="449"/>
      <c r="OYF39" s="450"/>
      <c r="OYG39" s="451"/>
      <c r="OYH39" s="451"/>
      <c r="OYI39" s="451"/>
      <c r="OYJ39" s="449"/>
      <c r="OYK39" s="452"/>
      <c r="OYL39" s="453"/>
      <c r="OYM39" s="454"/>
      <c r="OYN39" s="449"/>
      <c r="OYO39" s="453"/>
      <c r="OYP39" s="453"/>
      <c r="OYQ39" s="450"/>
      <c r="OYR39" s="454"/>
      <c r="OYS39" s="455"/>
      <c r="OYT39" s="453"/>
      <c r="OYU39" s="456"/>
      <c r="OYV39" s="453"/>
      <c r="OYW39" s="456"/>
      <c r="OYX39" s="454"/>
      <c r="OYY39" s="451"/>
      <c r="OYZ39" s="454"/>
      <c r="OZA39" s="450"/>
      <c r="OZB39" s="456"/>
      <c r="OZC39" s="456"/>
      <c r="OZD39" s="456"/>
      <c r="OZE39" s="456"/>
      <c r="OZF39" s="271"/>
      <c r="OZG39" s="451"/>
      <c r="OZH39" s="454"/>
      <c r="OZI39" s="451"/>
      <c r="OZJ39" s="457"/>
      <c r="OZK39" s="271"/>
      <c r="OZL39" s="451"/>
      <c r="OZM39" s="454"/>
      <c r="OZN39" s="451"/>
      <c r="OZO39" s="457"/>
      <c r="OZP39" s="451"/>
      <c r="OZQ39" s="457"/>
      <c r="OZR39" s="457"/>
      <c r="OZS39" s="457"/>
      <c r="OZT39" s="271"/>
      <c r="OZU39" s="271"/>
      <c r="OZV39" s="451"/>
      <c r="OZW39" s="454"/>
      <c r="OZX39" s="451"/>
      <c r="OZY39" s="454"/>
      <c r="OZZ39" s="458"/>
      <c r="PAA39" s="459"/>
      <c r="PAB39" s="460"/>
      <c r="PAC39" s="461"/>
      <c r="PAD39" s="462"/>
      <c r="PAE39" s="458"/>
      <c r="PAF39" s="451"/>
      <c r="PAG39" s="463"/>
      <c r="PAH39" s="451"/>
      <c r="PAI39" s="451"/>
      <c r="PAJ39" s="453"/>
      <c r="PAL39" s="449"/>
      <c r="PAM39" s="449"/>
      <c r="PAN39" s="449"/>
      <c r="PAO39" s="450"/>
      <c r="PAP39" s="451"/>
      <c r="PAQ39" s="451"/>
      <c r="PAR39" s="451"/>
      <c r="PAS39" s="449"/>
      <c r="PAT39" s="452"/>
      <c r="PAU39" s="453"/>
      <c r="PAV39" s="454"/>
      <c r="PAW39" s="449"/>
      <c r="PAX39" s="453"/>
      <c r="PAY39" s="453"/>
      <c r="PAZ39" s="450"/>
      <c r="PBA39" s="454"/>
      <c r="PBB39" s="455"/>
      <c r="PBC39" s="453"/>
      <c r="PBD39" s="456"/>
      <c r="PBE39" s="453"/>
      <c r="PBF39" s="456"/>
      <c r="PBG39" s="454"/>
      <c r="PBH39" s="451"/>
      <c r="PBI39" s="454"/>
      <c r="PBJ39" s="450"/>
      <c r="PBK39" s="456"/>
      <c r="PBL39" s="456"/>
      <c r="PBM39" s="456"/>
      <c r="PBN39" s="456"/>
      <c r="PBO39" s="271"/>
      <c r="PBP39" s="451"/>
      <c r="PBQ39" s="454"/>
      <c r="PBR39" s="451"/>
      <c r="PBS39" s="457"/>
      <c r="PBT39" s="271"/>
      <c r="PBU39" s="451"/>
      <c r="PBV39" s="454"/>
      <c r="PBW39" s="451"/>
      <c r="PBX39" s="457"/>
      <c r="PBY39" s="451"/>
      <c r="PBZ39" s="457"/>
      <c r="PCA39" s="457"/>
      <c r="PCB39" s="457"/>
      <c r="PCC39" s="271"/>
      <c r="PCD39" s="271"/>
      <c r="PCE39" s="451"/>
      <c r="PCF39" s="454"/>
      <c r="PCG39" s="451"/>
      <c r="PCH39" s="454"/>
      <c r="PCI39" s="458"/>
      <c r="PCJ39" s="459"/>
      <c r="PCK39" s="460"/>
      <c r="PCL39" s="461"/>
      <c r="PCM39" s="462"/>
      <c r="PCN39" s="458"/>
      <c r="PCO39" s="451"/>
      <c r="PCP39" s="463"/>
      <c r="PCQ39" s="451"/>
      <c r="PCR39" s="451"/>
      <c r="PCS39" s="453"/>
      <c r="PCU39" s="449"/>
      <c r="PCV39" s="449"/>
      <c r="PCW39" s="449"/>
      <c r="PCX39" s="450"/>
      <c r="PCY39" s="451"/>
      <c r="PCZ39" s="451"/>
      <c r="PDA39" s="451"/>
      <c r="PDB39" s="449"/>
      <c r="PDC39" s="452"/>
      <c r="PDD39" s="453"/>
      <c r="PDE39" s="454"/>
      <c r="PDF39" s="449"/>
      <c r="PDG39" s="453"/>
      <c r="PDH39" s="453"/>
      <c r="PDI39" s="450"/>
      <c r="PDJ39" s="454"/>
      <c r="PDK39" s="455"/>
      <c r="PDL39" s="453"/>
      <c r="PDM39" s="456"/>
      <c r="PDN39" s="453"/>
      <c r="PDO39" s="456"/>
      <c r="PDP39" s="454"/>
      <c r="PDQ39" s="451"/>
      <c r="PDR39" s="454"/>
      <c r="PDS39" s="450"/>
      <c r="PDT39" s="456"/>
      <c r="PDU39" s="456"/>
      <c r="PDV39" s="456"/>
      <c r="PDW39" s="456"/>
      <c r="PDX39" s="271"/>
      <c r="PDY39" s="451"/>
      <c r="PDZ39" s="454"/>
      <c r="PEA39" s="451"/>
      <c r="PEB39" s="457"/>
      <c r="PEC39" s="271"/>
      <c r="PED39" s="451"/>
      <c r="PEE39" s="454"/>
      <c r="PEF39" s="451"/>
      <c r="PEG39" s="457"/>
      <c r="PEH39" s="451"/>
      <c r="PEI39" s="457"/>
      <c r="PEJ39" s="457"/>
      <c r="PEK39" s="457"/>
      <c r="PEL39" s="271"/>
      <c r="PEM39" s="271"/>
      <c r="PEN39" s="451"/>
      <c r="PEO39" s="454"/>
      <c r="PEP39" s="451"/>
      <c r="PEQ39" s="454"/>
      <c r="PER39" s="458"/>
      <c r="PES39" s="459"/>
      <c r="PET39" s="460"/>
      <c r="PEU39" s="461"/>
      <c r="PEV39" s="462"/>
      <c r="PEW39" s="458"/>
      <c r="PEX39" s="451"/>
      <c r="PEY39" s="463"/>
      <c r="PEZ39" s="451"/>
      <c r="PFA39" s="451"/>
      <c r="PFB39" s="453"/>
      <c r="PFD39" s="449"/>
      <c r="PFE39" s="449"/>
      <c r="PFF39" s="449"/>
      <c r="PFG39" s="450"/>
      <c r="PFH39" s="451"/>
      <c r="PFI39" s="451"/>
      <c r="PFJ39" s="451"/>
      <c r="PFK39" s="449"/>
      <c r="PFL39" s="452"/>
      <c r="PFM39" s="453"/>
      <c r="PFN39" s="454"/>
      <c r="PFO39" s="449"/>
      <c r="PFP39" s="453"/>
      <c r="PFQ39" s="453"/>
      <c r="PFR39" s="450"/>
      <c r="PFS39" s="454"/>
      <c r="PFT39" s="455"/>
      <c r="PFU39" s="453"/>
      <c r="PFV39" s="456"/>
      <c r="PFW39" s="453"/>
      <c r="PFX39" s="456"/>
      <c r="PFY39" s="454"/>
      <c r="PFZ39" s="451"/>
      <c r="PGA39" s="454"/>
      <c r="PGB39" s="450"/>
      <c r="PGC39" s="456"/>
      <c r="PGD39" s="456"/>
      <c r="PGE39" s="456"/>
      <c r="PGF39" s="456"/>
      <c r="PGG39" s="271"/>
      <c r="PGH39" s="451"/>
      <c r="PGI39" s="454"/>
      <c r="PGJ39" s="451"/>
      <c r="PGK39" s="457"/>
      <c r="PGL39" s="271"/>
      <c r="PGM39" s="451"/>
      <c r="PGN39" s="454"/>
      <c r="PGO39" s="451"/>
      <c r="PGP39" s="457"/>
      <c r="PGQ39" s="451"/>
      <c r="PGR39" s="457"/>
      <c r="PGS39" s="457"/>
      <c r="PGT39" s="457"/>
      <c r="PGU39" s="271"/>
      <c r="PGV39" s="271"/>
      <c r="PGW39" s="451"/>
      <c r="PGX39" s="454"/>
      <c r="PGY39" s="451"/>
      <c r="PGZ39" s="454"/>
      <c r="PHA39" s="458"/>
      <c r="PHB39" s="459"/>
      <c r="PHC39" s="460"/>
      <c r="PHD39" s="461"/>
      <c r="PHE39" s="462"/>
      <c r="PHF39" s="458"/>
      <c r="PHG39" s="451"/>
      <c r="PHH39" s="463"/>
      <c r="PHI39" s="451"/>
      <c r="PHJ39" s="451"/>
      <c r="PHK39" s="453"/>
      <c r="PHM39" s="449"/>
      <c r="PHN39" s="449"/>
      <c r="PHO39" s="449"/>
      <c r="PHP39" s="450"/>
      <c r="PHQ39" s="451"/>
      <c r="PHR39" s="451"/>
      <c r="PHS39" s="451"/>
      <c r="PHT39" s="449"/>
      <c r="PHU39" s="452"/>
      <c r="PHV39" s="453"/>
      <c r="PHW39" s="454"/>
      <c r="PHX39" s="449"/>
      <c r="PHY39" s="453"/>
      <c r="PHZ39" s="453"/>
      <c r="PIA39" s="450"/>
      <c r="PIB39" s="454"/>
      <c r="PIC39" s="455"/>
      <c r="PID39" s="453"/>
      <c r="PIE39" s="456"/>
      <c r="PIF39" s="453"/>
      <c r="PIG39" s="456"/>
      <c r="PIH39" s="454"/>
      <c r="PII39" s="451"/>
      <c r="PIJ39" s="454"/>
      <c r="PIK39" s="450"/>
      <c r="PIL39" s="456"/>
      <c r="PIM39" s="456"/>
      <c r="PIN39" s="456"/>
      <c r="PIO39" s="456"/>
      <c r="PIP39" s="271"/>
      <c r="PIQ39" s="451"/>
      <c r="PIR39" s="454"/>
      <c r="PIS39" s="451"/>
      <c r="PIT39" s="457"/>
      <c r="PIU39" s="271"/>
      <c r="PIV39" s="451"/>
      <c r="PIW39" s="454"/>
      <c r="PIX39" s="451"/>
      <c r="PIY39" s="457"/>
      <c r="PIZ39" s="451"/>
      <c r="PJA39" s="457"/>
      <c r="PJB39" s="457"/>
      <c r="PJC39" s="457"/>
      <c r="PJD39" s="271"/>
      <c r="PJE39" s="271"/>
      <c r="PJF39" s="451"/>
      <c r="PJG39" s="454"/>
      <c r="PJH39" s="451"/>
      <c r="PJI39" s="454"/>
      <c r="PJJ39" s="458"/>
      <c r="PJK39" s="459"/>
      <c r="PJL39" s="460"/>
      <c r="PJM39" s="461"/>
      <c r="PJN39" s="462"/>
      <c r="PJO39" s="458"/>
      <c r="PJP39" s="451"/>
      <c r="PJQ39" s="463"/>
      <c r="PJR39" s="451"/>
      <c r="PJS39" s="451"/>
      <c r="PJT39" s="453"/>
      <c r="PJV39" s="449"/>
      <c r="PJW39" s="449"/>
      <c r="PJX39" s="449"/>
      <c r="PJY39" s="450"/>
      <c r="PJZ39" s="451"/>
      <c r="PKA39" s="451"/>
      <c r="PKB39" s="451"/>
      <c r="PKC39" s="449"/>
      <c r="PKD39" s="452"/>
      <c r="PKE39" s="453"/>
      <c r="PKF39" s="454"/>
      <c r="PKG39" s="449"/>
      <c r="PKH39" s="453"/>
      <c r="PKI39" s="453"/>
      <c r="PKJ39" s="450"/>
      <c r="PKK39" s="454"/>
      <c r="PKL39" s="455"/>
      <c r="PKM39" s="453"/>
      <c r="PKN39" s="456"/>
      <c r="PKO39" s="453"/>
      <c r="PKP39" s="456"/>
      <c r="PKQ39" s="454"/>
      <c r="PKR39" s="451"/>
      <c r="PKS39" s="454"/>
      <c r="PKT39" s="450"/>
      <c r="PKU39" s="456"/>
      <c r="PKV39" s="456"/>
      <c r="PKW39" s="456"/>
      <c r="PKX39" s="456"/>
      <c r="PKY39" s="271"/>
      <c r="PKZ39" s="451"/>
      <c r="PLA39" s="454"/>
      <c r="PLB39" s="451"/>
      <c r="PLC39" s="457"/>
      <c r="PLD39" s="271"/>
      <c r="PLE39" s="451"/>
      <c r="PLF39" s="454"/>
      <c r="PLG39" s="451"/>
      <c r="PLH39" s="457"/>
      <c r="PLI39" s="451"/>
      <c r="PLJ39" s="457"/>
      <c r="PLK39" s="457"/>
      <c r="PLL39" s="457"/>
      <c r="PLM39" s="271"/>
      <c r="PLN39" s="271"/>
      <c r="PLO39" s="451"/>
      <c r="PLP39" s="454"/>
      <c r="PLQ39" s="451"/>
      <c r="PLR39" s="454"/>
      <c r="PLS39" s="458"/>
      <c r="PLT39" s="459"/>
      <c r="PLU39" s="460"/>
      <c r="PLV39" s="461"/>
      <c r="PLW39" s="462"/>
      <c r="PLX39" s="458"/>
      <c r="PLY39" s="451"/>
      <c r="PLZ39" s="463"/>
      <c r="PMA39" s="451"/>
      <c r="PMB39" s="451"/>
      <c r="PMC39" s="453"/>
      <c r="PME39" s="449"/>
      <c r="PMF39" s="449"/>
      <c r="PMG39" s="449"/>
      <c r="PMH39" s="450"/>
      <c r="PMI39" s="451"/>
      <c r="PMJ39" s="451"/>
      <c r="PMK39" s="451"/>
      <c r="PML39" s="449"/>
      <c r="PMM39" s="452"/>
      <c r="PMN39" s="453"/>
      <c r="PMO39" s="454"/>
      <c r="PMP39" s="449"/>
      <c r="PMQ39" s="453"/>
      <c r="PMR39" s="453"/>
      <c r="PMS39" s="450"/>
      <c r="PMT39" s="454"/>
      <c r="PMU39" s="455"/>
      <c r="PMV39" s="453"/>
      <c r="PMW39" s="456"/>
      <c r="PMX39" s="453"/>
      <c r="PMY39" s="456"/>
      <c r="PMZ39" s="454"/>
      <c r="PNA39" s="451"/>
      <c r="PNB39" s="454"/>
      <c r="PNC39" s="450"/>
      <c r="PND39" s="456"/>
      <c r="PNE39" s="456"/>
      <c r="PNF39" s="456"/>
      <c r="PNG39" s="456"/>
      <c r="PNH39" s="271"/>
      <c r="PNI39" s="451"/>
      <c r="PNJ39" s="454"/>
      <c r="PNK39" s="451"/>
      <c r="PNL39" s="457"/>
      <c r="PNM39" s="271"/>
      <c r="PNN39" s="451"/>
      <c r="PNO39" s="454"/>
      <c r="PNP39" s="451"/>
      <c r="PNQ39" s="457"/>
      <c r="PNR39" s="451"/>
      <c r="PNS39" s="457"/>
      <c r="PNT39" s="457"/>
      <c r="PNU39" s="457"/>
      <c r="PNV39" s="271"/>
      <c r="PNW39" s="271"/>
      <c r="PNX39" s="451"/>
      <c r="PNY39" s="454"/>
      <c r="PNZ39" s="451"/>
      <c r="POA39" s="454"/>
      <c r="POB39" s="458"/>
      <c r="POC39" s="459"/>
      <c r="POD39" s="460"/>
      <c r="POE39" s="461"/>
      <c r="POF39" s="462"/>
      <c r="POG39" s="458"/>
      <c r="POH39" s="451"/>
      <c r="POI39" s="463"/>
      <c r="POJ39" s="451"/>
      <c r="POK39" s="451"/>
      <c r="POL39" s="453"/>
      <c r="PON39" s="449"/>
      <c r="POO39" s="449"/>
      <c r="POP39" s="449"/>
      <c r="POQ39" s="450"/>
      <c r="POR39" s="451"/>
      <c r="POS39" s="451"/>
      <c r="POT39" s="451"/>
      <c r="POU39" s="449"/>
      <c r="POV39" s="452"/>
      <c r="POW39" s="453"/>
      <c r="POX39" s="454"/>
      <c r="POY39" s="449"/>
      <c r="POZ39" s="453"/>
      <c r="PPA39" s="453"/>
      <c r="PPB39" s="450"/>
      <c r="PPC39" s="454"/>
      <c r="PPD39" s="455"/>
      <c r="PPE39" s="453"/>
      <c r="PPF39" s="456"/>
      <c r="PPG39" s="453"/>
      <c r="PPH39" s="456"/>
      <c r="PPI39" s="454"/>
      <c r="PPJ39" s="451"/>
      <c r="PPK39" s="454"/>
      <c r="PPL39" s="450"/>
      <c r="PPM39" s="456"/>
      <c r="PPN39" s="456"/>
      <c r="PPO39" s="456"/>
      <c r="PPP39" s="456"/>
      <c r="PPQ39" s="271"/>
      <c r="PPR39" s="451"/>
      <c r="PPS39" s="454"/>
      <c r="PPT39" s="451"/>
      <c r="PPU39" s="457"/>
      <c r="PPV39" s="271"/>
      <c r="PPW39" s="451"/>
      <c r="PPX39" s="454"/>
      <c r="PPY39" s="451"/>
      <c r="PPZ39" s="457"/>
      <c r="PQA39" s="451"/>
      <c r="PQB39" s="457"/>
      <c r="PQC39" s="457"/>
      <c r="PQD39" s="457"/>
      <c r="PQE39" s="271"/>
      <c r="PQF39" s="271"/>
      <c r="PQG39" s="451"/>
      <c r="PQH39" s="454"/>
      <c r="PQI39" s="451"/>
      <c r="PQJ39" s="454"/>
      <c r="PQK39" s="458"/>
      <c r="PQL39" s="459"/>
      <c r="PQM39" s="460"/>
      <c r="PQN39" s="461"/>
      <c r="PQO39" s="462"/>
      <c r="PQP39" s="458"/>
      <c r="PQQ39" s="451"/>
      <c r="PQR39" s="463"/>
      <c r="PQS39" s="451"/>
      <c r="PQT39" s="451"/>
      <c r="PQU39" s="453"/>
      <c r="PQW39" s="449"/>
      <c r="PQX39" s="449"/>
      <c r="PQY39" s="449"/>
      <c r="PQZ39" s="450"/>
      <c r="PRA39" s="451"/>
      <c r="PRB39" s="451"/>
      <c r="PRC39" s="451"/>
      <c r="PRD39" s="449"/>
      <c r="PRE39" s="452"/>
      <c r="PRF39" s="453"/>
      <c r="PRG39" s="454"/>
      <c r="PRH39" s="449"/>
      <c r="PRI39" s="453"/>
      <c r="PRJ39" s="453"/>
      <c r="PRK39" s="450"/>
      <c r="PRL39" s="454"/>
      <c r="PRM39" s="455"/>
      <c r="PRN39" s="453"/>
      <c r="PRO39" s="456"/>
      <c r="PRP39" s="453"/>
      <c r="PRQ39" s="456"/>
      <c r="PRR39" s="454"/>
      <c r="PRS39" s="451"/>
      <c r="PRT39" s="454"/>
      <c r="PRU39" s="450"/>
      <c r="PRV39" s="456"/>
      <c r="PRW39" s="456"/>
      <c r="PRX39" s="456"/>
      <c r="PRY39" s="456"/>
      <c r="PRZ39" s="271"/>
      <c r="PSA39" s="451"/>
      <c r="PSB39" s="454"/>
      <c r="PSC39" s="451"/>
      <c r="PSD39" s="457"/>
      <c r="PSE39" s="271"/>
      <c r="PSF39" s="451"/>
      <c r="PSG39" s="454"/>
      <c r="PSH39" s="451"/>
      <c r="PSI39" s="457"/>
      <c r="PSJ39" s="451"/>
      <c r="PSK39" s="457"/>
      <c r="PSL39" s="457"/>
      <c r="PSM39" s="457"/>
      <c r="PSN39" s="271"/>
      <c r="PSO39" s="271"/>
      <c r="PSP39" s="451"/>
      <c r="PSQ39" s="454"/>
      <c r="PSR39" s="451"/>
      <c r="PSS39" s="454"/>
      <c r="PST39" s="458"/>
      <c r="PSU39" s="459"/>
      <c r="PSV39" s="460"/>
      <c r="PSW39" s="461"/>
      <c r="PSX39" s="462"/>
      <c r="PSY39" s="458"/>
      <c r="PSZ39" s="451"/>
      <c r="PTA39" s="463"/>
      <c r="PTB39" s="451"/>
      <c r="PTC39" s="451"/>
      <c r="PTD39" s="453"/>
      <c r="PTF39" s="449"/>
      <c r="PTG39" s="449"/>
      <c r="PTH39" s="449"/>
      <c r="PTI39" s="450"/>
      <c r="PTJ39" s="451"/>
      <c r="PTK39" s="451"/>
      <c r="PTL39" s="451"/>
      <c r="PTM39" s="449"/>
      <c r="PTN39" s="452"/>
      <c r="PTO39" s="453"/>
      <c r="PTP39" s="454"/>
      <c r="PTQ39" s="449"/>
      <c r="PTR39" s="453"/>
      <c r="PTS39" s="453"/>
      <c r="PTT39" s="450"/>
      <c r="PTU39" s="454"/>
      <c r="PTV39" s="455"/>
      <c r="PTW39" s="453"/>
      <c r="PTX39" s="456"/>
      <c r="PTY39" s="453"/>
      <c r="PTZ39" s="456"/>
      <c r="PUA39" s="454"/>
      <c r="PUB39" s="451"/>
      <c r="PUC39" s="454"/>
      <c r="PUD39" s="450"/>
      <c r="PUE39" s="456"/>
      <c r="PUF39" s="456"/>
      <c r="PUG39" s="456"/>
      <c r="PUH39" s="456"/>
      <c r="PUI39" s="271"/>
      <c r="PUJ39" s="451"/>
      <c r="PUK39" s="454"/>
      <c r="PUL39" s="451"/>
      <c r="PUM39" s="457"/>
      <c r="PUN39" s="271"/>
      <c r="PUO39" s="451"/>
      <c r="PUP39" s="454"/>
      <c r="PUQ39" s="451"/>
      <c r="PUR39" s="457"/>
      <c r="PUS39" s="451"/>
      <c r="PUT39" s="457"/>
      <c r="PUU39" s="457"/>
      <c r="PUV39" s="457"/>
      <c r="PUW39" s="271"/>
      <c r="PUX39" s="271"/>
      <c r="PUY39" s="451"/>
      <c r="PUZ39" s="454"/>
      <c r="PVA39" s="451"/>
      <c r="PVB39" s="454"/>
      <c r="PVC39" s="458"/>
      <c r="PVD39" s="459"/>
      <c r="PVE39" s="460"/>
      <c r="PVF39" s="461"/>
      <c r="PVG39" s="462"/>
      <c r="PVH39" s="458"/>
      <c r="PVI39" s="451"/>
      <c r="PVJ39" s="463"/>
      <c r="PVK39" s="451"/>
      <c r="PVL39" s="451"/>
      <c r="PVM39" s="453"/>
      <c r="PVO39" s="449"/>
      <c r="PVP39" s="449"/>
      <c r="PVQ39" s="449"/>
      <c r="PVR39" s="450"/>
      <c r="PVS39" s="451"/>
      <c r="PVT39" s="451"/>
      <c r="PVU39" s="451"/>
      <c r="PVV39" s="449"/>
      <c r="PVW39" s="452"/>
      <c r="PVX39" s="453"/>
      <c r="PVY39" s="454"/>
      <c r="PVZ39" s="449"/>
      <c r="PWA39" s="453"/>
      <c r="PWB39" s="453"/>
      <c r="PWC39" s="450"/>
      <c r="PWD39" s="454"/>
      <c r="PWE39" s="455"/>
      <c r="PWF39" s="453"/>
      <c r="PWG39" s="456"/>
      <c r="PWH39" s="453"/>
      <c r="PWI39" s="456"/>
      <c r="PWJ39" s="454"/>
      <c r="PWK39" s="451"/>
      <c r="PWL39" s="454"/>
      <c r="PWM39" s="450"/>
      <c r="PWN39" s="456"/>
      <c r="PWO39" s="456"/>
      <c r="PWP39" s="456"/>
      <c r="PWQ39" s="456"/>
      <c r="PWR39" s="271"/>
      <c r="PWS39" s="451"/>
      <c r="PWT39" s="454"/>
      <c r="PWU39" s="451"/>
      <c r="PWV39" s="457"/>
      <c r="PWW39" s="271"/>
      <c r="PWX39" s="451"/>
      <c r="PWY39" s="454"/>
      <c r="PWZ39" s="451"/>
      <c r="PXA39" s="457"/>
      <c r="PXB39" s="451"/>
      <c r="PXC39" s="457"/>
      <c r="PXD39" s="457"/>
      <c r="PXE39" s="457"/>
      <c r="PXF39" s="271"/>
      <c r="PXG39" s="271"/>
      <c r="PXH39" s="451"/>
      <c r="PXI39" s="454"/>
      <c r="PXJ39" s="451"/>
      <c r="PXK39" s="454"/>
      <c r="PXL39" s="458"/>
      <c r="PXM39" s="459"/>
      <c r="PXN39" s="460"/>
      <c r="PXO39" s="461"/>
      <c r="PXP39" s="462"/>
      <c r="PXQ39" s="458"/>
      <c r="PXR39" s="451"/>
      <c r="PXS39" s="463"/>
      <c r="PXT39" s="451"/>
      <c r="PXU39" s="451"/>
      <c r="PXV39" s="453"/>
      <c r="PXX39" s="449"/>
      <c r="PXY39" s="449"/>
      <c r="PXZ39" s="449"/>
      <c r="PYA39" s="450"/>
      <c r="PYB39" s="451"/>
      <c r="PYC39" s="451"/>
      <c r="PYD39" s="451"/>
      <c r="PYE39" s="449"/>
      <c r="PYF39" s="452"/>
      <c r="PYG39" s="453"/>
      <c r="PYH39" s="454"/>
      <c r="PYI39" s="449"/>
      <c r="PYJ39" s="453"/>
      <c r="PYK39" s="453"/>
      <c r="PYL39" s="450"/>
      <c r="PYM39" s="454"/>
      <c r="PYN39" s="455"/>
      <c r="PYO39" s="453"/>
      <c r="PYP39" s="456"/>
      <c r="PYQ39" s="453"/>
      <c r="PYR39" s="456"/>
      <c r="PYS39" s="454"/>
      <c r="PYT39" s="451"/>
      <c r="PYU39" s="454"/>
      <c r="PYV39" s="450"/>
      <c r="PYW39" s="456"/>
      <c r="PYX39" s="456"/>
      <c r="PYY39" s="456"/>
      <c r="PYZ39" s="456"/>
      <c r="PZA39" s="271"/>
      <c r="PZB39" s="451"/>
      <c r="PZC39" s="454"/>
      <c r="PZD39" s="451"/>
      <c r="PZE39" s="457"/>
      <c r="PZF39" s="271"/>
      <c r="PZG39" s="451"/>
      <c r="PZH39" s="454"/>
      <c r="PZI39" s="451"/>
      <c r="PZJ39" s="457"/>
      <c r="PZK39" s="451"/>
      <c r="PZL39" s="457"/>
      <c r="PZM39" s="457"/>
      <c r="PZN39" s="457"/>
      <c r="PZO39" s="271"/>
      <c r="PZP39" s="271"/>
      <c r="PZQ39" s="451"/>
      <c r="PZR39" s="454"/>
      <c r="PZS39" s="451"/>
      <c r="PZT39" s="454"/>
      <c r="PZU39" s="458"/>
      <c r="PZV39" s="459"/>
      <c r="PZW39" s="460"/>
      <c r="PZX39" s="461"/>
      <c r="PZY39" s="462"/>
      <c r="PZZ39" s="458"/>
      <c r="QAA39" s="451"/>
      <c r="QAB39" s="463"/>
      <c r="QAC39" s="451"/>
      <c r="QAD39" s="451"/>
      <c r="QAE39" s="453"/>
      <c r="QAG39" s="449"/>
      <c r="QAH39" s="449"/>
      <c r="QAI39" s="449"/>
      <c r="QAJ39" s="450"/>
      <c r="QAK39" s="451"/>
      <c r="QAL39" s="451"/>
      <c r="QAM39" s="451"/>
      <c r="QAN39" s="449"/>
      <c r="QAO39" s="452"/>
      <c r="QAP39" s="453"/>
      <c r="QAQ39" s="454"/>
      <c r="QAR39" s="449"/>
      <c r="QAS39" s="453"/>
      <c r="QAT39" s="453"/>
      <c r="QAU39" s="450"/>
      <c r="QAV39" s="454"/>
      <c r="QAW39" s="455"/>
      <c r="QAX39" s="453"/>
      <c r="QAY39" s="456"/>
      <c r="QAZ39" s="453"/>
      <c r="QBA39" s="456"/>
      <c r="QBB39" s="454"/>
      <c r="QBC39" s="451"/>
      <c r="QBD39" s="454"/>
      <c r="QBE39" s="450"/>
      <c r="QBF39" s="456"/>
      <c r="QBG39" s="456"/>
      <c r="QBH39" s="456"/>
      <c r="QBI39" s="456"/>
      <c r="QBJ39" s="271"/>
      <c r="QBK39" s="451"/>
      <c r="QBL39" s="454"/>
      <c r="QBM39" s="451"/>
      <c r="QBN39" s="457"/>
      <c r="QBO39" s="271"/>
      <c r="QBP39" s="451"/>
      <c r="QBQ39" s="454"/>
      <c r="QBR39" s="451"/>
      <c r="QBS39" s="457"/>
      <c r="QBT39" s="451"/>
      <c r="QBU39" s="457"/>
      <c r="QBV39" s="457"/>
      <c r="QBW39" s="457"/>
      <c r="QBX39" s="271"/>
      <c r="QBY39" s="271"/>
      <c r="QBZ39" s="451"/>
      <c r="QCA39" s="454"/>
      <c r="QCB39" s="451"/>
      <c r="QCC39" s="454"/>
      <c r="QCD39" s="458"/>
      <c r="QCE39" s="459"/>
      <c r="QCF39" s="460"/>
      <c r="QCG39" s="461"/>
      <c r="QCH39" s="462"/>
      <c r="QCI39" s="458"/>
      <c r="QCJ39" s="451"/>
      <c r="QCK39" s="463"/>
      <c r="QCL39" s="451"/>
      <c r="QCM39" s="451"/>
      <c r="QCN39" s="453"/>
      <c r="QCP39" s="449"/>
      <c r="QCQ39" s="449"/>
      <c r="QCR39" s="449"/>
      <c r="QCS39" s="450"/>
      <c r="QCT39" s="451"/>
      <c r="QCU39" s="451"/>
      <c r="QCV39" s="451"/>
      <c r="QCW39" s="449"/>
      <c r="QCX39" s="452"/>
      <c r="QCY39" s="453"/>
      <c r="QCZ39" s="454"/>
      <c r="QDA39" s="449"/>
      <c r="QDB39" s="453"/>
      <c r="QDC39" s="453"/>
      <c r="QDD39" s="450"/>
      <c r="QDE39" s="454"/>
      <c r="QDF39" s="455"/>
      <c r="QDG39" s="453"/>
      <c r="QDH39" s="456"/>
      <c r="QDI39" s="453"/>
      <c r="QDJ39" s="456"/>
      <c r="QDK39" s="454"/>
      <c r="QDL39" s="451"/>
      <c r="QDM39" s="454"/>
      <c r="QDN39" s="450"/>
      <c r="QDO39" s="456"/>
      <c r="QDP39" s="456"/>
      <c r="QDQ39" s="456"/>
      <c r="QDR39" s="456"/>
      <c r="QDS39" s="271"/>
      <c r="QDT39" s="451"/>
      <c r="QDU39" s="454"/>
      <c r="QDV39" s="451"/>
      <c r="QDW39" s="457"/>
      <c r="QDX39" s="271"/>
      <c r="QDY39" s="451"/>
      <c r="QDZ39" s="454"/>
      <c r="QEA39" s="451"/>
      <c r="QEB39" s="457"/>
      <c r="QEC39" s="451"/>
      <c r="QED39" s="457"/>
      <c r="QEE39" s="457"/>
      <c r="QEF39" s="457"/>
      <c r="QEG39" s="271"/>
      <c r="QEH39" s="271"/>
      <c r="QEI39" s="451"/>
      <c r="QEJ39" s="454"/>
      <c r="QEK39" s="451"/>
      <c r="QEL39" s="454"/>
      <c r="QEM39" s="458"/>
      <c r="QEN39" s="459"/>
      <c r="QEO39" s="460"/>
      <c r="QEP39" s="461"/>
      <c r="QEQ39" s="462"/>
      <c r="QER39" s="458"/>
      <c r="QES39" s="451"/>
      <c r="QET39" s="463"/>
      <c r="QEU39" s="451"/>
      <c r="QEV39" s="451"/>
      <c r="QEW39" s="453"/>
      <c r="QEY39" s="449"/>
      <c r="QEZ39" s="449"/>
      <c r="QFA39" s="449"/>
      <c r="QFB39" s="450"/>
      <c r="QFC39" s="451"/>
      <c r="QFD39" s="451"/>
      <c r="QFE39" s="451"/>
      <c r="QFF39" s="449"/>
      <c r="QFG39" s="452"/>
      <c r="QFH39" s="453"/>
      <c r="QFI39" s="454"/>
      <c r="QFJ39" s="449"/>
      <c r="QFK39" s="453"/>
      <c r="QFL39" s="453"/>
      <c r="QFM39" s="450"/>
      <c r="QFN39" s="454"/>
      <c r="QFO39" s="455"/>
      <c r="QFP39" s="453"/>
      <c r="QFQ39" s="456"/>
      <c r="QFR39" s="453"/>
      <c r="QFS39" s="456"/>
      <c r="QFT39" s="454"/>
      <c r="QFU39" s="451"/>
      <c r="QFV39" s="454"/>
      <c r="QFW39" s="450"/>
      <c r="QFX39" s="456"/>
      <c r="QFY39" s="456"/>
      <c r="QFZ39" s="456"/>
      <c r="QGA39" s="456"/>
      <c r="QGB39" s="271"/>
      <c r="QGC39" s="451"/>
      <c r="QGD39" s="454"/>
      <c r="QGE39" s="451"/>
      <c r="QGF39" s="457"/>
      <c r="QGG39" s="271"/>
      <c r="QGH39" s="451"/>
      <c r="QGI39" s="454"/>
      <c r="QGJ39" s="451"/>
      <c r="QGK39" s="457"/>
      <c r="QGL39" s="451"/>
      <c r="QGM39" s="457"/>
      <c r="QGN39" s="457"/>
      <c r="QGO39" s="457"/>
      <c r="QGP39" s="271"/>
      <c r="QGQ39" s="271"/>
      <c r="QGR39" s="451"/>
      <c r="QGS39" s="454"/>
      <c r="QGT39" s="451"/>
      <c r="QGU39" s="454"/>
      <c r="QGV39" s="458"/>
      <c r="QGW39" s="459"/>
      <c r="QGX39" s="460"/>
      <c r="QGY39" s="461"/>
      <c r="QGZ39" s="462"/>
      <c r="QHA39" s="458"/>
      <c r="QHB39" s="451"/>
      <c r="QHC39" s="463"/>
      <c r="QHD39" s="451"/>
      <c r="QHE39" s="451"/>
      <c r="QHF39" s="453"/>
      <c r="QHH39" s="449"/>
      <c r="QHI39" s="449"/>
      <c r="QHJ39" s="449"/>
      <c r="QHK39" s="450"/>
      <c r="QHL39" s="451"/>
      <c r="QHM39" s="451"/>
      <c r="QHN39" s="451"/>
      <c r="QHO39" s="449"/>
      <c r="QHP39" s="452"/>
      <c r="QHQ39" s="453"/>
      <c r="QHR39" s="454"/>
      <c r="QHS39" s="449"/>
      <c r="QHT39" s="453"/>
      <c r="QHU39" s="453"/>
      <c r="QHV39" s="450"/>
      <c r="QHW39" s="454"/>
      <c r="QHX39" s="455"/>
      <c r="QHY39" s="453"/>
      <c r="QHZ39" s="456"/>
      <c r="QIA39" s="453"/>
      <c r="QIB39" s="456"/>
      <c r="QIC39" s="454"/>
      <c r="QID39" s="451"/>
      <c r="QIE39" s="454"/>
      <c r="QIF39" s="450"/>
      <c r="QIG39" s="456"/>
      <c r="QIH39" s="456"/>
      <c r="QII39" s="456"/>
      <c r="QIJ39" s="456"/>
      <c r="QIK39" s="271"/>
      <c r="QIL39" s="451"/>
      <c r="QIM39" s="454"/>
      <c r="QIN39" s="451"/>
      <c r="QIO39" s="457"/>
      <c r="QIP39" s="271"/>
      <c r="QIQ39" s="451"/>
      <c r="QIR39" s="454"/>
      <c r="QIS39" s="451"/>
      <c r="QIT39" s="457"/>
      <c r="QIU39" s="451"/>
      <c r="QIV39" s="457"/>
      <c r="QIW39" s="457"/>
      <c r="QIX39" s="457"/>
      <c r="QIY39" s="271"/>
      <c r="QIZ39" s="271"/>
      <c r="QJA39" s="451"/>
      <c r="QJB39" s="454"/>
      <c r="QJC39" s="451"/>
      <c r="QJD39" s="454"/>
      <c r="QJE39" s="458"/>
      <c r="QJF39" s="459"/>
      <c r="QJG39" s="460"/>
      <c r="QJH39" s="461"/>
      <c r="QJI39" s="462"/>
      <c r="QJJ39" s="458"/>
      <c r="QJK39" s="451"/>
      <c r="QJL39" s="463"/>
      <c r="QJM39" s="451"/>
      <c r="QJN39" s="451"/>
      <c r="QJO39" s="453"/>
      <c r="QJQ39" s="449"/>
      <c r="QJR39" s="449"/>
      <c r="QJS39" s="449"/>
      <c r="QJT39" s="450"/>
      <c r="QJU39" s="451"/>
      <c r="QJV39" s="451"/>
      <c r="QJW39" s="451"/>
      <c r="QJX39" s="449"/>
      <c r="QJY39" s="452"/>
      <c r="QJZ39" s="453"/>
      <c r="QKA39" s="454"/>
      <c r="QKB39" s="449"/>
      <c r="QKC39" s="453"/>
      <c r="QKD39" s="453"/>
      <c r="QKE39" s="450"/>
      <c r="QKF39" s="454"/>
      <c r="QKG39" s="455"/>
      <c r="QKH39" s="453"/>
      <c r="QKI39" s="456"/>
      <c r="QKJ39" s="453"/>
      <c r="QKK39" s="456"/>
      <c r="QKL39" s="454"/>
      <c r="QKM39" s="451"/>
      <c r="QKN39" s="454"/>
      <c r="QKO39" s="450"/>
      <c r="QKP39" s="456"/>
      <c r="QKQ39" s="456"/>
      <c r="QKR39" s="456"/>
      <c r="QKS39" s="456"/>
      <c r="QKT39" s="271"/>
      <c r="QKU39" s="451"/>
      <c r="QKV39" s="454"/>
      <c r="QKW39" s="451"/>
      <c r="QKX39" s="457"/>
      <c r="QKY39" s="271"/>
      <c r="QKZ39" s="451"/>
      <c r="QLA39" s="454"/>
      <c r="QLB39" s="451"/>
      <c r="QLC39" s="457"/>
      <c r="QLD39" s="451"/>
      <c r="QLE39" s="457"/>
      <c r="QLF39" s="457"/>
      <c r="QLG39" s="457"/>
      <c r="QLH39" s="271"/>
      <c r="QLI39" s="271"/>
      <c r="QLJ39" s="451"/>
      <c r="QLK39" s="454"/>
      <c r="QLL39" s="451"/>
      <c r="QLM39" s="454"/>
      <c r="QLN39" s="458"/>
      <c r="QLO39" s="459"/>
      <c r="QLP39" s="460"/>
      <c r="QLQ39" s="461"/>
      <c r="QLR39" s="462"/>
      <c r="QLS39" s="458"/>
      <c r="QLT39" s="451"/>
      <c r="QLU39" s="463"/>
      <c r="QLV39" s="451"/>
      <c r="QLW39" s="451"/>
      <c r="QLX39" s="453"/>
      <c r="QLZ39" s="449"/>
      <c r="QMA39" s="449"/>
      <c r="QMB39" s="449"/>
      <c r="QMC39" s="450"/>
      <c r="QMD39" s="451"/>
      <c r="QME39" s="451"/>
      <c r="QMF39" s="451"/>
      <c r="QMG39" s="449"/>
      <c r="QMH39" s="452"/>
      <c r="QMI39" s="453"/>
      <c r="QMJ39" s="454"/>
      <c r="QMK39" s="449"/>
      <c r="QML39" s="453"/>
      <c r="QMM39" s="453"/>
      <c r="QMN39" s="450"/>
      <c r="QMO39" s="454"/>
      <c r="QMP39" s="455"/>
      <c r="QMQ39" s="453"/>
      <c r="QMR39" s="456"/>
      <c r="QMS39" s="453"/>
      <c r="QMT39" s="456"/>
      <c r="QMU39" s="454"/>
      <c r="QMV39" s="451"/>
      <c r="QMW39" s="454"/>
      <c r="QMX39" s="450"/>
      <c r="QMY39" s="456"/>
      <c r="QMZ39" s="456"/>
      <c r="QNA39" s="456"/>
      <c r="QNB39" s="456"/>
      <c r="QNC39" s="271"/>
      <c r="QND39" s="451"/>
      <c r="QNE39" s="454"/>
      <c r="QNF39" s="451"/>
      <c r="QNG39" s="457"/>
      <c r="QNH39" s="271"/>
      <c r="QNI39" s="451"/>
      <c r="QNJ39" s="454"/>
      <c r="QNK39" s="451"/>
      <c r="QNL39" s="457"/>
      <c r="QNM39" s="451"/>
      <c r="QNN39" s="457"/>
      <c r="QNO39" s="457"/>
      <c r="QNP39" s="457"/>
      <c r="QNQ39" s="271"/>
      <c r="QNR39" s="271"/>
      <c r="QNS39" s="451"/>
      <c r="QNT39" s="454"/>
      <c r="QNU39" s="451"/>
      <c r="QNV39" s="454"/>
      <c r="QNW39" s="458"/>
      <c r="QNX39" s="459"/>
      <c r="QNY39" s="460"/>
      <c r="QNZ39" s="461"/>
      <c r="QOA39" s="462"/>
      <c r="QOB39" s="458"/>
      <c r="QOC39" s="451"/>
      <c r="QOD39" s="463"/>
      <c r="QOE39" s="451"/>
      <c r="QOF39" s="451"/>
      <c r="QOG39" s="453"/>
      <c r="QOI39" s="449"/>
      <c r="QOJ39" s="449"/>
      <c r="QOK39" s="449"/>
      <c r="QOL39" s="450"/>
      <c r="QOM39" s="451"/>
      <c r="QON39" s="451"/>
      <c r="QOO39" s="451"/>
      <c r="QOP39" s="449"/>
      <c r="QOQ39" s="452"/>
      <c r="QOR39" s="453"/>
      <c r="QOS39" s="454"/>
      <c r="QOT39" s="449"/>
      <c r="QOU39" s="453"/>
      <c r="QOV39" s="453"/>
      <c r="QOW39" s="450"/>
      <c r="QOX39" s="454"/>
      <c r="QOY39" s="455"/>
      <c r="QOZ39" s="453"/>
      <c r="QPA39" s="456"/>
      <c r="QPB39" s="453"/>
      <c r="QPC39" s="456"/>
      <c r="QPD39" s="454"/>
      <c r="QPE39" s="451"/>
      <c r="QPF39" s="454"/>
      <c r="QPG39" s="450"/>
      <c r="QPH39" s="456"/>
      <c r="QPI39" s="456"/>
      <c r="QPJ39" s="456"/>
      <c r="QPK39" s="456"/>
      <c r="QPL39" s="271"/>
      <c r="QPM39" s="451"/>
      <c r="QPN39" s="454"/>
      <c r="QPO39" s="451"/>
      <c r="QPP39" s="457"/>
      <c r="QPQ39" s="271"/>
      <c r="QPR39" s="451"/>
      <c r="QPS39" s="454"/>
      <c r="QPT39" s="451"/>
      <c r="QPU39" s="457"/>
      <c r="QPV39" s="451"/>
      <c r="QPW39" s="457"/>
      <c r="QPX39" s="457"/>
      <c r="QPY39" s="457"/>
      <c r="QPZ39" s="271"/>
      <c r="QQA39" s="271"/>
      <c r="QQB39" s="451"/>
      <c r="QQC39" s="454"/>
      <c r="QQD39" s="451"/>
      <c r="QQE39" s="454"/>
      <c r="QQF39" s="458"/>
      <c r="QQG39" s="459"/>
      <c r="QQH39" s="460"/>
      <c r="QQI39" s="461"/>
      <c r="QQJ39" s="462"/>
      <c r="QQK39" s="458"/>
      <c r="QQL39" s="451"/>
      <c r="QQM39" s="463"/>
      <c r="QQN39" s="451"/>
      <c r="QQO39" s="451"/>
      <c r="QQP39" s="453"/>
      <c r="QQR39" s="449"/>
      <c r="QQS39" s="449"/>
      <c r="QQT39" s="449"/>
      <c r="QQU39" s="450"/>
      <c r="QQV39" s="451"/>
      <c r="QQW39" s="451"/>
      <c r="QQX39" s="451"/>
      <c r="QQY39" s="449"/>
      <c r="QQZ39" s="452"/>
      <c r="QRA39" s="453"/>
      <c r="QRB39" s="454"/>
      <c r="QRC39" s="449"/>
      <c r="QRD39" s="453"/>
      <c r="QRE39" s="453"/>
      <c r="QRF39" s="450"/>
      <c r="QRG39" s="454"/>
      <c r="QRH39" s="455"/>
      <c r="QRI39" s="453"/>
      <c r="QRJ39" s="456"/>
      <c r="QRK39" s="453"/>
      <c r="QRL39" s="456"/>
      <c r="QRM39" s="454"/>
      <c r="QRN39" s="451"/>
      <c r="QRO39" s="454"/>
      <c r="QRP39" s="450"/>
      <c r="QRQ39" s="456"/>
      <c r="QRR39" s="456"/>
      <c r="QRS39" s="456"/>
      <c r="QRT39" s="456"/>
      <c r="QRU39" s="271"/>
      <c r="QRV39" s="451"/>
      <c r="QRW39" s="454"/>
      <c r="QRX39" s="451"/>
      <c r="QRY39" s="457"/>
      <c r="QRZ39" s="271"/>
      <c r="QSA39" s="451"/>
      <c r="QSB39" s="454"/>
      <c r="QSC39" s="451"/>
      <c r="QSD39" s="457"/>
      <c r="QSE39" s="451"/>
      <c r="QSF39" s="457"/>
      <c r="QSG39" s="457"/>
      <c r="QSH39" s="457"/>
      <c r="QSI39" s="271"/>
      <c r="QSJ39" s="271"/>
      <c r="QSK39" s="451"/>
      <c r="QSL39" s="454"/>
      <c r="QSM39" s="451"/>
      <c r="QSN39" s="454"/>
      <c r="QSO39" s="458"/>
      <c r="QSP39" s="459"/>
      <c r="QSQ39" s="460"/>
      <c r="QSR39" s="461"/>
      <c r="QSS39" s="462"/>
      <c r="QST39" s="458"/>
      <c r="QSU39" s="451"/>
      <c r="QSV39" s="463"/>
      <c r="QSW39" s="451"/>
      <c r="QSX39" s="451"/>
      <c r="QSY39" s="453"/>
      <c r="QTA39" s="449"/>
      <c r="QTB39" s="449"/>
      <c r="QTC39" s="449"/>
      <c r="QTD39" s="450"/>
      <c r="QTE39" s="451"/>
      <c r="QTF39" s="451"/>
      <c r="QTG39" s="451"/>
      <c r="QTH39" s="449"/>
      <c r="QTI39" s="452"/>
      <c r="QTJ39" s="453"/>
      <c r="QTK39" s="454"/>
      <c r="QTL39" s="449"/>
      <c r="QTM39" s="453"/>
      <c r="QTN39" s="453"/>
      <c r="QTO39" s="450"/>
      <c r="QTP39" s="454"/>
      <c r="QTQ39" s="455"/>
      <c r="QTR39" s="453"/>
      <c r="QTS39" s="456"/>
      <c r="QTT39" s="453"/>
      <c r="QTU39" s="456"/>
      <c r="QTV39" s="454"/>
      <c r="QTW39" s="451"/>
      <c r="QTX39" s="454"/>
      <c r="QTY39" s="450"/>
      <c r="QTZ39" s="456"/>
      <c r="QUA39" s="456"/>
      <c r="QUB39" s="456"/>
      <c r="QUC39" s="456"/>
      <c r="QUD39" s="271"/>
      <c r="QUE39" s="451"/>
      <c r="QUF39" s="454"/>
      <c r="QUG39" s="451"/>
      <c r="QUH39" s="457"/>
      <c r="QUI39" s="271"/>
      <c r="QUJ39" s="451"/>
      <c r="QUK39" s="454"/>
      <c r="QUL39" s="451"/>
      <c r="QUM39" s="457"/>
      <c r="QUN39" s="451"/>
      <c r="QUO39" s="457"/>
      <c r="QUP39" s="457"/>
      <c r="QUQ39" s="457"/>
      <c r="QUR39" s="271"/>
      <c r="QUS39" s="271"/>
      <c r="QUT39" s="451"/>
      <c r="QUU39" s="454"/>
      <c r="QUV39" s="451"/>
      <c r="QUW39" s="454"/>
      <c r="QUX39" s="458"/>
      <c r="QUY39" s="459"/>
      <c r="QUZ39" s="460"/>
      <c r="QVA39" s="461"/>
      <c r="QVB39" s="462"/>
      <c r="QVC39" s="458"/>
      <c r="QVD39" s="451"/>
      <c r="QVE39" s="463"/>
      <c r="QVF39" s="451"/>
      <c r="QVG39" s="451"/>
      <c r="QVH39" s="453"/>
      <c r="QVJ39" s="449"/>
      <c r="QVK39" s="449"/>
      <c r="QVL39" s="449"/>
      <c r="QVM39" s="450"/>
      <c r="QVN39" s="451"/>
      <c r="QVO39" s="451"/>
      <c r="QVP39" s="451"/>
      <c r="QVQ39" s="449"/>
      <c r="QVR39" s="452"/>
      <c r="QVS39" s="453"/>
      <c r="QVT39" s="454"/>
      <c r="QVU39" s="449"/>
      <c r="QVV39" s="453"/>
      <c r="QVW39" s="453"/>
      <c r="QVX39" s="450"/>
      <c r="QVY39" s="454"/>
      <c r="QVZ39" s="455"/>
      <c r="QWA39" s="453"/>
      <c r="QWB39" s="456"/>
      <c r="QWC39" s="453"/>
      <c r="QWD39" s="456"/>
      <c r="QWE39" s="454"/>
      <c r="QWF39" s="451"/>
      <c r="QWG39" s="454"/>
      <c r="QWH39" s="450"/>
      <c r="QWI39" s="456"/>
      <c r="QWJ39" s="456"/>
      <c r="QWK39" s="456"/>
      <c r="QWL39" s="456"/>
      <c r="QWM39" s="271"/>
      <c r="QWN39" s="451"/>
      <c r="QWO39" s="454"/>
      <c r="QWP39" s="451"/>
      <c r="QWQ39" s="457"/>
      <c r="QWR39" s="271"/>
      <c r="QWS39" s="451"/>
      <c r="QWT39" s="454"/>
      <c r="QWU39" s="451"/>
      <c r="QWV39" s="457"/>
      <c r="QWW39" s="451"/>
      <c r="QWX39" s="457"/>
      <c r="QWY39" s="457"/>
      <c r="QWZ39" s="457"/>
      <c r="QXA39" s="271"/>
      <c r="QXB39" s="271"/>
      <c r="QXC39" s="451"/>
      <c r="QXD39" s="454"/>
      <c r="QXE39" s="451"/>
      <c r="QXF39" s="454"/>
      <c r="QXG39" s="458"/>
      <c r="QXH39" s="459"/>
      <c r="QXI39" s="460"/>
      <c r="QXJ39" s="461"/>
      <c r="QXK39" s="462"/>
      <c r="QXL39" s="458"/>
      <c r="QXM39" s="451"/>
      <c r="QXN39" s="463"/>
      <c r="QXO39" s="451"/>
      <c r="QXP39" s="451"/>
      <c r="QXQ39" s="453"/>
      <c r="QXS39" s="449"/>
      <c r="QXT39" s="449"/>
      <c r="QXU39" s="449"/>
      <c r="QXV39" s="450"/>
      <c r="QXW39" s="451"/>
      <c r="QXX39" s="451"/>
      <c r="QXY39" s="451"/>
      <c r="QXZ39" s="449"/>
      <c r="QYA39" s="452"/>
      <c r="QYB39" s="453"/>
      <c r="QYC39" s="454"/>
      <c r="QYD39" s="449"/>
      <c r="QYE39" s="453"/>
      <c r="QYF39" s="453"/>
      <c r="QYG39" s="450"/>
      <c r="QYH39" s="454"/>
      <c r="QYI39" s="455"/>
      <c r="QYJ39" s="453"/>
      <c r="QYK39" s="456"/>
      <c r="QYL39" s="453"/>
      <c r="QYM39" s="456"/>
      <c r="QYN39" s="454"/>
      <c r="QYO39" s="451"/>
      <c r="QYP39" s="454"/>
      <c r="QYQ39" s="450"/>
      <c r="QYR39" s="456"/>
      <c r="QYS39" s="456"/>
      <c r="QYT39" s="456"/>
      <c r="QYU39" s="456"/>
      <c r="QYV39" s="271"/>
      <c r="QYW39" s="451"/>
      <c r="QYX39" s="454"/>
      <c r="QYY39" s="451"/>
      <c r="QYZ39" s="457"/>
      <c r="QZA39" s="271"/>
      <c r="QZB39" s="451"/>
      <c r="QZC39" s="454"/>
      <c r="QZD39" s="451"/>
      <c r="QZE39" s="457"/>
      <c r="QZF39" s="451"/>
      <c r="QZG39" s="457"/>
      <c r="QZH39" s="457"/>
      <c r="QZI39" s="457"/>
      <c r="QZJ39" s="271"/>
      <c r="QZK39" s="271"/>
      <c r="QZL39" s="451"/>
      <c r="QZM39" s="454"/>
      <c r="QZN39" s="451"/>
      <c r="QZO39" s="454"/>
      <c r="QZP39" s="458"/>
      <c r="QZQ39" s="459"/>
      <c r="QZR39" s="460"/>
      <c r="QZS39" s="461"/>
      <c r="QZT39" s="462"/>
      <c r="QZU39" s="458"/>
      <c r="QZV39" s="451"/>
      <c r="QZW39" s="463"/>
      <c r="QZX39" s="451"/>
      <c r="QZY39" s="451"/>
      <c r="QZZ39" s="453"/>
      <c r="RAB39" s="449"/>
      <c r="RAC39" s="449"/>
      <c r="RAD39" s="449"/>
      <c r="RAE39" s="450"/>
      <c r="RAF39" s="451"/>
      <c r="RAG39" s="451"/>
      <c r="RAH39" s="451"/>
      <c r="RAI39" s="449"/>
      <c r="RAJ39" s="452"/>
      <c r="RAK39" s="453"/>
      <c r="RAL39" s="454"/>
      <c r="RAM39" s="449"/>
      <c r="RAN39" s="453"/>
      <c r="RAO39" s="453"/>
      <c r="RAP39" s="450"/>
      <c r="RAQ39" s="454"/>
      <c r="RAR39" s="455"/>
      <c r="RAS39" s="453"/>
      <c r="RAT39" s="456"/>
      <c r="RAU39" s="453"/>
      <c r="RAV39" s="456"/>
      <c r="RAW39" s="454"/>
      <c r="RAX39" s="451"/>
      <c r="RAY39" s="454"/>
      <c r="RAZ39" s="450"/>
      <c r="RBA39" s="456"/>
      <c r="RBB39" s="456"/>
      <c r="RBC39" s="456"/>
      <c r="RBD39" s="456"/>
      <c r="RBE39" s="271"/>
      <c r="RBF39" s="451"/>
      <c r="RBG39" s="454"/>
      <c r="RBH39" s="451"/>
      <c r="RBI39" s="457"/>
      <c r="RBJ39" s="271"/>
      <c r="RBK39" s="451"/>
      <c r="RBL39" s="454"/>
      <c r="RBM39" s="451"/>
      <c r="RBN39" s="457"/>
      <c r="RBO39" s="451"/>
      <c r="RBP39" s="457"/>
      <c r="RBQ39" s="457"/>
      <c r="RBR39" s="457"/>
      <c r="RBS39" s="271"/>
      <c r="RBT39" s="271"/>
      <c r="RBU39" s="451"/>
      <c r="RBV39" s="454"/>
      <c r="RBW39" s="451"/>
      <c r="RBX39" s="454"/>
      <c r="RBY39" s="458"/>
      <c r="RBZ39" s="459"/>
      <c r="RCA39" s="460"/>
      <c r="RCB39" s="461"/>
      <c r="RCC39" s="462"/>
      <c r="RCD39" s="458"/>
      <c r="RCE39" s="451"/>
      <c r="RCF39" s="463"/>
      <c r="RCG39" s="451"/>
      <c r="RCH39" s="451"/>
      <c r="RCI39" s="453"/>
      <c r="RCK39" s="449"/>
      <c r="RCL39" s="449"/>
      <c r="RCM39" s="449"/>
      <c r="RCN39" s="450"/>
      <c r="RCO39" s="451"/>
      <c r="RCP39" s="451"/>
      <c r="RCQ39" s="451"/>
      <c r="RCR39" s="449"/>
      <c r="RCS39" s="452"/>
      <c r="RCT39" s="453"/>
      <c r="RCU39" s="454"/>
      <c r="RCV39" s="449"/>
      <c r="RCW39" s="453"/>
      <c r="RCX39" s="453"/>
      <c r="RCY39" s="450"/>
      <c r="RCZ39" s="454"/>
      <c r="RDA39" s="455"/>
      <c r="RDB39" s="453"/>
      <c r="RDC39" s="456"/>
      <c r="RDD39" s="453"/>
      <c r="RDE39" s="456"/>
      <c r="RDF39" s="454"/>
      <c r="RDG39" s="451"/>
      <c r="RDH39" s="454"/>
      <c r="RDI39" s="450"/>
      <c r="RDJ39" s="456"/>
      <c r="RDK39" s="456"/>
      <c r="RDL39" s="456"/>
      <c r="RDM39" s="456"/>
      <c r="RDN39" s="271"/>
      <c r="RDO39" s="451"/>
      <c r="RDP39" s="454"/>
      <c r="RDQ39" s="451"/>
      <c r="RDR39" s="457"/>
      <c r="RDS39" s="271"/>
      <c r="RDT39" s="451"/>
      <c r="RDU39" s="454"/>
      <c r="RDV39" s="451"/>
      <c r="RDW39" s="457"/>
      <c r="RDX39" s="451"/>
      <c r="RDY39" s="457"/>
      <c r="RDZ39" s="457"/>
      <c r="REA39" s="457"/>
      <c r="REB39" s="271"/>
      <c r="REC39" s="271"/>
      <c r="RED39" s="451"/>
      <c r="REE39" s="454"/>
      <c r="REF39" s="451"/>
      <c r="REG39" s="454"/>
      <c r="REH39" s="458"/>
      <c r="REI39" s="459"/>
      <c r="REJ39" s="460"/>
      <c r="REK39" s="461"/>
      <c r="REL39" s="462"/>
      <c r="REM39" s="458"/>
      <c r="REN39" s="451"/>
      <c r="REO39" s="463"/>
      <c r="REP39" s="451"/>
      <c r="REQ39" s="451"/>
      <c r="RER39" s="453"/>
      <c r="RET39" s="449"/>
      <c r="REU39" s="449"/>
      <c r="REV39" s="449"/>
      <c r="REW39" s="450"/>
      <c r="REX39" s="451"/>
      <c r="REY39" s="451"/>
      <c r="REZ39" s="451"/>
      <c r="RFA39" s="449"/>
      <c r="RFB39" s="452"/>
      <c r="RFC39" s="453"/>
      <c r="RFD39" s="454"/>
      <c r="RFE39" s="449"/>
      <c r="RFF39" s="453"/>
      <c r="RFG39" s="453"/>
      <c r="RFH39" s="450"/>
      <c r="RFI39" s="454"/>
      <c r="RFJ39" s="455"/>
      <c r="RFK39" s="453"/>
      <c r="RFL39" s="456"/>
      <c r="RFM39" s="453"/>
      <c r="RFN39" s="456"/>
      <c r="RFO39" s="454"/>
      <c r="RFP39" s="451"/>
      <c r="RFQ39" s="454"/>
      <c r="RFR39" s="450"/>
      <c r="RFS39" s="456"/>
      <c r="RFT39" s="456"/>
      <c r="RFU39" s="456"/>
      <c r="RFV39" s="456"/>
      <c r="RFW39" s="271"/>
      <c r="RFX39" s="451"/>
      <c r="RFY39" s="454"/>
      <c r="RFZ39" s="451"/>
      <c r="RGA39" s="457"/>
      <c r="RGB39" s="271"/>
      <c r="RGC39" s="451"/>
      <c r="RGD39" s="454"/>
      <c r="RGE39" s="451"/>
      <c r="RGF39" s="457"/>
      <c r="RGG39" s="451"/>
      <c r="RGH39" s="457"/>
      <c r="RGI39" s="457"/>
      <c r="RGJ39" s="457"/>
      <c r="RGK39" s="271"/>
      <c r="RGL39" s="271"/>
      <c r="RGM39" s="451"/>
      <c r="RGN39" s="454"/>
      <c r="RGO39" s="451"/>
      <c r="RGP39" s="454"/>
      <c r="RGQ39" s="458"/>
      <c r="RGR39" s="459"/>
      <c r="RGS39" s="460"/>
      <c r="RGT39" s="461"/>
      <c r="RGU39" s="462"/>
      <c r="RGV39" s="458"/>
      <c r="RGW39" s="451"/>
      <c r="RGX39" s="463"/>
      <c r="RGY39" s="451"/>
      <c r="RGZ39" s="451"/>
      <c r="RHA39" s="453"/>
      <c r="RHC39" s="449"/>
      <c r="RHD39" s="449"/>
      <c r="RHE39" s="449"/>
      <c r="RHF39" s="450"/>
      <c r="RHG39" s="451"/>
      <c r="RHH39" s="451"/>
      <c r="RHI39" s="451"/>
      <c r="RHJ39" s="449"/>
      <c r="RHK39" s="452"/>
      <c r="RHL39" s="453"/>
      <c r="RHM39" s="454"/>
      <c r="RHN39" s="449"/>
      <c r="RHO39" s="453"/>
      <c r="RHP39" s="453"/>
      <c r="RHQ39" s="450"/>
      <c r="RHR39" s="454"/>
      <c r="RHS39" s="455"/>
      <c r="RHT39" s="453"/>
      <c r="RHU39" s="456"/>
      <c r="RHV39" s="453"/>
      <c r="RHW39" s="456"/>
      <c r="RHX39" s="454"/>
      <c r="RHY39" s="451"/>
      <c r="RHZ39" s="454"/>
      <c r="RIA39" s="450"/>
      <c r="RIB39" s="456"/>
      <c r="RIC39" s="456"/>
      <c r="RID39" s="456"/>
      <c r="RIE39" s="456"/>
      <c r="RIF39" s="271"/>
      <c r="RIG39" s="451"/>
      <c r="RIH39" s="454"/>
      <c r="RII39" s="451"/>
      <c r="RIJ39" s="457"/>
      <c r="RIK39" s="271"/>
      <c r="RIL39" s="451"/>
      <c r="RIM39" s="454"/>
      <c r="RIN39" s="451"/>
      <c r="RIO39" s="457"/>
      <c r="RIP39" s="451"/>
      <c r="RIQ39" s="457"/>
      <c r="RIR39" s="457"/>
      <c r="RIS39" s="457"/>
      <c r="RIT39" s="271"/>
      <c r="RIU39" s="271"/>
      <c r="RIV39" s="451"/>
      <c r="RIW39" s="454"/>
      <c r="RIX39" s="451"/>
      <c r="RIY39" s="454"/>
      <c r="RIZ39" s="458"/>
      <c r="RJA39" s="459"/>
      <c r="RJB39" s="460"/>
      <c r="RJC39" s="461"/>
      <c r="RJD39" s="462"/>
      <c r="RJE39" s="458"/>
      <c r="RJF39" s="451"/>
      <c r="RJG39" s="463"/>
      <c r="RJH39" s="451"/>
      <c r="RJI39" s="451"/>
      <c r="RJJ39" s="453"/>
      <c r="RJL39" s="449"/>
      <c r="RJM39" s="449"/>
      <c r="RJN39" s="449"/>
      <c r="RJO39" s="450"/>
      <c r="RJP39" s="451"/>
      <c r="RJQ39" s="451"/>
      <c r="RJR39" s="451"/>
      <c r="RJS39" s="449"/>
      <c r="RJT39" s="452"/>
      <c r="RJU39" s="453"/>
      <c r="RJV39" s="454"/>
      <c r="RJW39" s="449"/>
      <c r="RJX39" s="453"/>
      <c r="RJY39" s="453"/>
      <c r="RJZ39" s="450"/>
      <c r="RKA39" s="454"/>
      <c r="RKB39" s="455"/>
      <c r="RKC39" s="453"/>
      <c r="RKD39" s="456"/>
      <c r="RKE39" s="453"/>
      <c r="RKF39" s="456"/>
      <c r="RKG39" s="454"/>
      <c r="RKH39" s="451"/>
      <c r="RKI39" s="454"/>
      <c r="RKJ39" s="450"/>
      <c r="RKK39" s="456"/>
      <c r="RKL39" s="456"/>
      <c r="RKM39" s="456"/>
      <c r="RKN39" s="456"/>
      <c r="RKO39" s="271"/>
      <c r="RKP39" s="451"/>
      <c r="RKQ39" s="454"/>
      <c r="RKR39" s="451"/>
      <c r="RKS39" s="457"/>
      <c r="RKT39" s="271"/>
      <c r="RKU39" s="451"/>
      <c r="RKV39" s="454"/>
      <c r="RKW39" s="451"/>
      <c r="RKX39" s="457"/>
      <c r="RKY39" s="451"/>
      <c r="RKZ39" s="457"/>
      <c r="RLA39" s="457"/>
      <c r="RLB39" s="457"/>
      <c r="RLC39" s="271"/>
      <c r="RLD39" s="271"/>
      <c r="RLE39" s="451"/>
      <c r="RLF39" s="454"/>
      <c r="RLG39" s="451"/>
      <c r="RLH39" s="454"/>
      <c r="RLI39" s="458"/>
      <c r="RLJ39" s="459"/>
      <c r="RLK39" s="460"/>
      <c r="RLL39" s="461"/>
      <c r="RLM39" s="462"/>
      <c r="RLN39" s="458"/>
      <c r="RLO39" s="451"/>
      <c r="RLP39" s="463"/>
      <c r="RLQ39" s="451"/>
      <c r="RLR39" s="451"/>
      <c r="RLS39" s="453"/>
      <c r="RLU39" s="449"/>
      <c r="RLV39" s="449"/>
      <c r="RLW39" s="449"/>
      <c r="RLX39" s="450"/>
      <c r="RLY39" s="451"/>
      <c r="RLZ39" s="451"/>
      <c r="RMA39" s="451"/>
      <c r="RMB39" s="449"/>
      <c r="RMC39" s="452"/>
      <c r="RMD39" s="453"/>
      <c r="RME39" s="454"/>
      <c r="RMF39" s="449"/>
      <c r="RMG39" s="453"/>
      <c r="RMH39" s="453"/>
      <c r="RMI39" s="450"/>
      <c r="RMJ39" s="454"/>
      <c r="RMK39" s="455"/>
      <c r="RML39" s="453"/>
      <c r="RMM39" s="456"/>
      <c r="RMN39" s="453"/>
      <c r="RMO39" s="456"/>
      <c r="RMP39" s="454"/>
      <c r="RMQ39" s="451"/>
      <c r="RMR39" s="454"/>
      <c r="RMS39" s="450"/>
      <c r="RMT39" s="456"/>
      <c r="RMU39" s="456"/>
      <c r="RMV39" s="456"/>
      <c r="RMW39" s="456"/>
      <c r="RMX39" s="271"/>
      <c r="RMY39" s="451"/>
      <c r="RMZ39" s="454"/>
      <c r="RNA39" s="451"/>
      <c r="RNB39" s="457"/>
      <c r="RNC39" s="271"/>
      <c r="RND39" s="451"/>
      <c r="RNE39" s="454"/>
      <c r="RNF39" s="451"/>
      <c r="RNG39" s="457"/>
      <c r="RNH39" s="451"/>
      <c r="RNI39" s="457"/>
      <c r="RNJ39" s="457"/>
      <c r="RNK39" s="457"/>
      <c r="RNL39" s="271"/>
      <c r="RNM39" s="271"/>
      <c r="RNN39" s="451"/>
      <c r="RNO39" s="454"/>
      <c r="RNP39" s="451"/>
      <c r="RNQ39" s="454"/>
      <c r="RNR39" s="458"/>
      <c r="RNS39" s="459"/>
      <c r="RNT39" s="460"/>
      <c r="RNU39" s="461"/>
      <c r="RNV39" s="462"/>
      <c r="RNW39" s="458"/>
      <c r="RNX39" s="451"/>
      <c r="RNY39" s="463"/>
      <c r="RNZ39" s="451"/>
      <c r="ROA39" s="451"/>
      <c r="ROB39" s="453"/>
      <c r="ROD39" s="449"/>
      <c r="ROE39" s="449"/>
      <c r="ROF39" s="449"/>
      <c r="ROG39" s="450"/>
      <c r="ROH39" s="451"/>
      <c r="ROI39" s="451"/>
      <c r="ROJ39" s="451"/>
      <c r="ROK39" s="449"/>
      <c r="ROL39" s="452"/>
      <c r="ROM39" s="453"/>
      <c r="RON39" s="454"/>
      <c r="ROO39" s="449"/>
      <c r="ROP39" s="453"/>
      <c r="ROQ39" s="453"/>
      <c r="ROR39" s="450"/>
      <c r="ROS39" s="454"/>
      <c r="ROT39" s="455"/>
      <c r="ROU39" s="453"/>
      <c r="ROV39" s="456"/>
      <c r="ROW39" s="453"/>
      <c r="ROX39" s="456"/>
      <c r="ROY39" s="454"/>
      <c r="ROZ39" s="451"/>
      <c r="RPA39" s="454"/>
      <c r="RPB39" s="450"/>
      <c r="RPC39" s="456"/>
      <c r="RPD39" s="456"/>
      <c r="RPE39" s="456"/>
      <c r="RPF39" s="456"/>
      <c r="RPG39" s="271"/>
      <c r="RPH39" s="451"/>
      <c r="RPI39" s="454"/>
      <c r="RPJ39" s="451"/>
      <c r="RPK39" s="457"/>
      <c r="RPL39" s="271"/>
      <c r="RPM39" s="451"/>
      <c r="RPN39" s="454"/>
      <c r="RPO39" s="451"/>
      <c r="RPP39" s="457"/>
      <c r="RPQ39" s="451"/>
      <c r="RPR39" s="457"/>
      <c r="RPS39" s="457"/>
      <c r="RPT39" s="457"/>
      <c r="RPU39" s="271"/>
      <c r="RPV39" s="271"/>
      <c r="RPW39" s="451"/>
      <c r="RPX39" s="454"/>
      <c r="RPY39" s="451"/>
      <c r="RPZ39" s="454"/>
      <c r="RQA39" s="458"/>
      <c r="RQB39" s="459"/>
      <c r="RQC39" s="460"/>
      <c r="RQD39" s="461"/>
      <c r="RQE39" s="462"/>
      <c r="RQF39" s="458"/>
      <c r="RQG39" s="451"/>
      <c r="RQH39" s="463"/>
      <c r="RQI39" s="451"/>
      <c r="RQJ39" s="451"/>
      <c r="RQK39" s="453"/>
      <c r="RQM39" s="449"/>
      <c r="RQN39" s="449"/>
      <c r="RQO39" s="449"/>
      <c r="RQP39" s="450"/>
      <c r="RQQ39" s="451"/>
      <c r="RQR39" s="451"/>
      <c r="RQS39" s="451"/>
      <c r="RQT39" s="449"/>
      <c r="RQU39" s="452"/>
      <c r="RQV39" s="453"/>
      <c r="RQW39" s="454"/>
      <c r="RQX39" s="449"/>
      <c r="RQY39" s="453"/>
      <c r="RQZ39" s="453"/>
      <c r="RRA39" s="450"/>
      <c r="RRB39" s="454"/>
      <c r="RRC39" s="455"/>
      <c r="RRD39" s="453"/>
      <c r="RRE39" s="456"/>
      <c r="RRF39" s="453"/>
      <c r="RRG39" s="456"/>
      <c r="RRH39" s="454"/>
      <c r="RRI39" s="451"/>
      <c r="RRJ39" s="454"/>
      <c r="RRK39" s="450"/>
      <c r="RRL39" s="456"/>
      <c r="RRM39" s="456"/>
      <c r="RRN39" s="456"/>
      <c r="RRO39" s="456"/>
      <c r="RRP39" s="271"/>
      <c r="RRQ39" s="451"/>
      <c r="RRR39" s="454"/>
      <c r="RRS39" s="451"/>
      <c r="RRT39" s="457"/>
      <c r="RRU39" s="271"/>
      <c r="RRV39" s="451"/>
      <c r="RRW39" s="454"/>
      <c r="RRX39" s="451"/>
      <c r="RRY39" s="457"/>
      <c r="RRZ39" s="451"/>
      <c r="RSA39" s="457"/>
      <c r="RSB39" s="457"/>
      <c r="RSC39" s="457"/>
      <c r="RSD39" s="271"/>
      <c r="RSE39" s="271"/>
      <c r="RSF39" s="451"/>
      <c r="RSG39" s="454"/>
      <c r="RSH39" s="451"/>
      <c r="RSI39" s="454"/>
      <c r="RSJ39" s="458"/>
      <c r="RSK39" s="459"/>
      <c r="RSL39" s="460"/>
      <c r="RSM39" s="461"/>
      <c r="RSN39" s="462"/>
      <c r="RSO39" s="458"/>
      <c r="RSP39" s="451"/>
      <c r="RSQ39" s="463"/>
      <c r="RSR39" s="451"/>
      <c r="RSS39" s="451"/>
      <c r="RST39" s="453"/>
      <c r="RSV39" s="449"/>
      <c r="RSW39" s="449"/>
      <c r="RSX39" s="449"/>
      <c r="RSY39" s="450"/>
      <c r="RSZ39" s="451"/>
      <c r="RTA39" s="451"/>
      <c r="RTB39" s="451"/>
      <c r="RTC39" s="449"/>
      <c r="RTD39" s="452"/>
      <c r="RTE39" s="453"/>
      <c r="RTF39" s="454"/>
      <c r="RTG39" s="449"/>
      <c r="RTH39" s="453"/>
      <c r="RTI39" s="453"/>
      <c r="RTJ39" s="450"/>
      <c r="RTK39" s="454"/>
      <c r="RTL39" s="455"/>
      <c r="RTM39" s="453"/>
      <c r="RTN39" s="456"/>
      <c r="RTO39" s="453"/>
      <c r="RTP39" s="456"/>
      <c r="RTQ39" s="454"/>
      <c r="RTR39" s="451"/>
      <c r="RTS39" s="454"/>
      <c r="RTT39" s="450"/>
      <c r="RTU39" s="456"/>
      <c r="RTV39" s="456"/>
      <c r="RTW39" s="456"/>
      <c r="RTX39" s="456"/>
      <c r="RTY39" s="271"/>
      <c r="RTZ39" s="451"/>
      <c r="RUA39" s="454"/>
      <c r="RUB39" s="451"/>
      <c r="RUC39" s="457"/>
      <c r="RUD39" s="271"/>
      <c r="RUE39" s="451"/>
      <c r="RUF39" s="454"/>
      <c r="RUG39" s="451"/>
      <c r="RUH39" s="457"/>
      <c r="RUI39" s="451"/>
      <c r="RUJ39" s="457"/>
      <c r="RUK39" s="457"/>
      <c r="RUL39" s="457"/>
      <c r="RUM39" s="271"/>
      <c r="RUN39" s="271"/>
      <c r="RUO39" s="451"/>
      <c r="RUP39" s="454"/>
      <c r="RUQ39" s="451"/>
      <c r="RUR39" s="454"/>
      <c r="RUS39" s="458"/>
      <c r="RUT39" s="459"/>
      <c r="RUU39" s="460"/>
      <c r="RUV39" s="461"/>
      <c r="RUW39" s="462"/>
      <c r="RUX39" s="458"/>
      <c r="RUY39" s="451"/>
      <c r="RUZ39" s="463"/>
      <c r="RVA39" s="451"/>
      <c r="RVB39" s="451"/>
      <c r="RVC39" s="453"/>
      <c r="RVE39" s="449"/>
      <c r="RVF39" s="449"/>
      <c r="RVG39" s="449"/>
      <c r="RVH39" s="450"/>
      <c r="RVI39" s="451"/>
      <c r="RVJ39" s="451"/>
      <c r="RVK39" s="451"/>
      <c r="RVL39" s="449"/>
      <c r="RVM39" s="452"/>
      <c r="RVN39" s="453"/>
      <c r="RVO39" s="454"/>
      <c r="RVP39" s="449"/>
      <c r="RVQ39" s="453"/>
      <c r="RVR39" s="453"/>
      <c r="RVS39" s="450"/>
      <c r="RVT39" s="454"/>
      <c r="RVU39" s="455"/>
      <c r="RVV39" s="453"/>
      <c r="RVW39" s="456"/>
      <c r="RVX39" s="453"/>
      <c r="RVY39" s="456"/>
      <c r="RVZ39" s="454"/>
      <c r="RWA39" s="451"/>
      <c r="RWB39" s="454"/>
      <c r="RWC39" s="450"/>
      <c r="RWD39" s="456"/>
      <c r="RWE39" s="456"/>
      <c r="RWF39" s="456"/>
      <c r="RWG39" s="456"/>
      <c r="RWH39" s="271"/>
      <c r="RWI39" s="451"/>
      <c r="RWJ39" s="454"/>
      <c r="RWK39" s="451"/>
      <c r="RWL39" s="457"/>
      <c r="RWM39" s="271"/>
      <c r="RWN39" s="451"/>
      <c r="RWO39" s="454"/>
      <c r="RWP39" s="451"/>
      <c r="RWQ39" s="457"/>
      <c r="RWR39" s="451"/>
      <c r="RWS39" s="457"/>
      <c r="RWT39" s="457"/>
      <c r="RWU39" s="457"/>
      <c r="RWV39" s="271"/>
      <c r="RWW39" s="271"/>
      <c r="RWX39" s="451"/>
      <c r="RWY39" s="454"/>
      <c r="RWZ39" s="451"/>
      <c r="RXA39" s="454"/>
      <c r="RXB39" s="458"/>
      <c r="RXC39" s="459"/>
      <c r="RXD39" s="460"/>
      <c r="RXE39" s="461"/>
      <c r="RXF39" s="462"/>
      <c r="RXG39" s="458"/>
      <c r="RXH39" s="451"/>
      <c r="RXI39" s="463"/>
      <c r="RXJ39" s="451"/>
      <c r="RXK39" s="451"/>
      <c r="RXL39" s="453"/>
      <c r="RXN39" s="449"/>
      <c r="RXO39" s="449"/>
      <c r="RXP39" s="449"/>
      <c r="RXQ39" s="450"/>
      <c r="RXR39" s="451"/>
      <c r="RXS39" s="451"/>
      <c r="RXT39" s="451"/>
      <c r="RXU39" s="449"/>
      <c r="RXV39" s="452"/>
      <c r="RXW39" s="453"/>
      <c r="RXX39" s="454"/>
      <c r="RXY39" s="449"/>
      <c r="RXZ39" s="453"/>
      <c r="RYA39" s="453"/>
      <c r="RYB39" s="450"/>
      <c r="RYC39" s="454"/>
      <c r="RYD39" s="455"/>
      <c r="RYE39" s="453"/>
      <c r="RYF39" s="456"/>
      <c r="RYG39" s="453"/>
      <c r="RYH39" s="456"/>
      <c r="RYI39" s="454"/>
      <c r="RYJ39" s="451"/>
      <c r="RYK39" s="454"/>
      <c r="RYL39" s="450"/>
      <c r="RYM39" s="456"/>
      <c r="RYN39" s="456"/>
      <c r="RYO39" s="456"/>
      <c r="RYP39" s="456"/>
      <c r="RYQ39" s="271"/>
      <c r="RYR39" s="451"/>
      <c r="RYS39" s="454"/>
      <c r="RYT39" s="451"/>
      <c r="RYU39" s="457"/>
      <c r="RYV39" s="271"/>
      <c r="RYW39" s="451"/>
      <c r="RYX39" s="454"/>
      <c r="RYY39" s="451"/>
      <c r="RYZ39" s="457"/>
      <c r="RZA39" s="451"/>
      <c r="RZB39" s="457"/>
      <c r="RZC39" s="457"/>
      <c r="RZD39" s="457"/>
      <c r="RZE39" s="271"/>
      <c r="RZF39" s="271"/>
      <c r="RZG39" s="451"/>
      <c r="RZH39" s="454"/>
      <c r="RZI39" s="451"/>
      <c r="RZJ39" s="454"/>
      <c r="RZK39" s="458"/>
      <c r="RZL39" s="459"/>
      <c r="RZM39" s="460"/>
      <c r="RZN39" s="461"/>
      <c r="RZO39" s="462"/>
      <c r="RZP39" s="458"/>
      <c r="RZQ39" s="451"/>
      <c r="RZR39" s="463"/>
      <c r="RZS39" s="451"/>
      <c r="RZT39" s="451"/>
      <c r="RZU39" s="453"/>
      <c r="RZW39" s="449"/>
      <c r="RZX39" s="449"/>
      <c r="RZY39" s="449"/>
      <c r="RZZ39" s="450"/>
      <c r="SAA39" s="451"/>
      <c r="SAB39" s="451"/>
      <c r="SAC39" s="451"/>
      <c r="SAD39" s="449"/>
      <c r="SAE39" s="452"/>
      <c r="SAF39" s="453"/>
      <c r="SAG39" s="454"/>
      <c r="SAH39" s="449"/>
      <c r="SAI39" s="453"/>
      <c r="SAJ39" s="453"/>
      <c r="SAK39" s="450"/>
      <c r="SAL39" s="454"/>
      <c r="SAM39" s="455"/>
      <c r="SAN39" s="453"/>
      <c r="SAO39" s="456"/>
      <c r="SAP39" s="453"/>
      <c r="SAQ39" s="456"/>
      <c r="SAR39" s="454"/>
      <c r="SAS39" s="451"/>
      <c r="SAT39" s="454"/>
      <c r="SAU39" s="450"/>
      <c r="SAV39" s="456"/>
      <c r="SAW39" s="456"/>
      <c r="SAX39" s="456"/>
      <c r="SAY39" s="456"/>
      <c r="SAZ39" s="271"/>
      <c r="SBA39" s="451"/>
      <c r="SBB39" s="454"/>
      <c r="SBC39" s="451"/>
      <c r="SBD39" s="457"/>
      <c r="SBE39" s="271"/>
      <c r="SBF39" s="451"/>
      <c r="SBG39" s="454"/>
      <c r="SBH39" s="451"/>
      <c r="SBI39" s="457"/>
      <c r="SBJ39" s="451"/>
      <c r="SBK39" s="457"/>
      <c r="SBL39" s="457"/>
      <c r="SBM39" s="457"/>
      <c r="SBN39" s="271"/>
      <c r="SBO39" s="271"/>
      <c r="SBP39" s="451"/>
      <c r="SBQ39" s="454"/>
      <c r="SBR39" s="451"/>
      <c r="SBS39" s="454"/>
      <c r="SBT39" s="458"/>
      <c r="SBU39" s="459"/>
      <c r="SBV39" s="460"/>
      <c r="SBW39" s="461"/>
      <c r="SBX39" s="462"/>
      <c r="SBY39" s="458"/>
      <c r="SBZ39" s="451"/>
      <c r="SCA39" s="463"/>
      <c r="SCB39" s="451"/>
      <c r="SCC39" s="451"/>
      <c r="SCD39" s="453"/>
      <c r="SCF39" s="449"/>
      <c r="SCG39" s="449"/>
      <c r="SCH39" s="449"/>
      <c r="SCI39" s="450"/>
      <c r="SCJ39" s="451"/>
      <c r="SCK39" s="451"/>
      <c r="SCL39" s="451"/>
      <c r="SCM39" s="449"/>
      <c r="SCN39" s="452"/>
      <c r="SCO39" s="453"/>
      <c r="SCP39" s="454"/>
      <c r="SCQ39" s="449"/>
      <c r="SCR39" s="453"/>
      <c r="SCS39" s="453"/>
      <c r="SCT39" s="450"/>
      <c r="SCU39" s="454"/>
      <c r="SCV39" s="455"/>
      <c r="SCW39" s="453"/>
      <c r="SCX39" s="456"/>
      <c r="SCY39" s="453"/>
      <c r="SCZ39" s="456"/>
      <c r="SDA39" s="454"/>
      <c r="SDB39" s="451"/>
      <c r="SDC39" s="454"/>
      <c r="SDD39" s="450"/>
      <c r="SDE39" s="456"/>
      <c r="SDF39" s="456"/>
      <c r="SDG39" s="456"/>
      <c r="SDH39" s="456"/>
      <c r="SDI39" s="271"/>
      <c r="SDJ39" s="451"/>
      <c r="SDK39" s="454"/>
      <c r="SDL39" s="451"/>
      <c r="SDM39" s="457"/>
      <c r="SDN39" s="271"/>
      <c r="SDO39" s="451"/>
      <c r="SDP39" s="454"/>
      <c r="SDQ39" s="451"/>
      <c r="SDR39" s="457"/>
      <c r="SDS39" s="451"/>
      <c r="SDT39" s="457"/>
      <c r="SDU39" s="457"/>
      <c r="SDV39" s="457"/>
      <c r="SDW39" s="271"/>
      <c r="SDX39" s="271"/>
      <c r="SDY39" s="451"/>
      <c r="SDZ39" s="454"/>
      <c r="SEA39" s="451"/>
      <c r="SEB39" s="454"/>
      <c r="SEC39" s="458"/>
      <c r="SED39" s="459"/>
      <c r="SEE39" s="460"/>
      <c r="SEF39" s="461"/>
      <c r="SEG39" s="462"/>
      <c r="SEH39" s="458"/>
      <c r="SEI39" s="451"/>
      <c r="SEJ39" s="463"/>
      <c r="SEK39" s="451"/>
      <c r="SEL39" s="451"/>
      <c r="SEM39" s="453"/>
      <c r="SEO39" s="449"/>
      <c r="SEP39" s="449"/>
      <c r="SEQ39" s="449"/>
      <c r="SER39" s="450"/>
      <c r="SES39" s="451"/>
      <c r="SET39" s="451"/>
      <c r="SEU39" s="451"/>
      <c r="SEV39" s="449"/>
      <c r="SEW39" s="452"/>
      <c r="SEX39" s="453"/>
      <c r="SEY39" s="454"/>
      <c r="SEZ39" s="449"/>
      <c r="SFA39" s="453"/>
      <c r="SFB39" s="453"/>
      <c r="SFC39" s="450"/>
      <c r="SFD39" s="454"/>
      <c r="SFE39" s="455"/>
      <c r="SFF39" s="453"/>
      <c r="SFG39" s="456"/>
      <c r="SFH39" s="453"/>
      <c r="SFI39" s="456"/>
      <c r="SFJ39" s="454"/>
      <c r="SFK39" s="451"/>
      <c r="SFL39" s="454"/>
      <c r="SFM39" s="450"/>
      <c r="SFN39" s="456"/>
      <c r="SFO39" s="456"/>
      <c r="SFP39" s="456"/>
      <c r="SFQ39" s="456"/>
      <c r="SFR39" s="271"/>
      <c r="SFS39" s="451"/>
      <c r="SFT39" s="454"/>
      <c r="SFU39" s="451"/>
      <c r="SFV39" s="457"/>
      <c r="SFW39" s="271"/>
      <c r="SFX39" s="451"/>
      <c r="SFY39" s="454"/>
      <c r="SFZ39" s="451"/>
      <c r="SGA39" s="457"/>
      <c r="SGB39" s="451"/>
      <c r="SGC39" s="457"/>
      <c r="SGD39" s="457"/>
      <c r="SGE39" s="457"/>
      <c r="SGF39" s="271"/>
      <c r="SGG39" s="271"/>
      <c r="SGH39" s="451"/>
      <c r="SGI39" s="454"/>
      <c r="SGJ39" s="451"/>
      <c r="SGK39" s="454"/>
      <c r="SGL39" s="458"/>
      <c r="SGM39" s="459"/>
      <c r="SGN39" s="460"/>
      <c r="SGO39" s="461"/>
      <c r="SGP39" s="462"/>
      <c r="SGQ39" s="458"/>
      <c r="SGR39" s="451"/>
      <c r="SGS39" s="463"/>
      <c r="SGT39" s="451"/>
      <c r="SGU39" s="451"/>
      <c r="SGV39" s="453"/>
      <c r="SGX39" s="449"/>
      <c r="SGY39" s="449"/>
      <c r="SGZ39" s="449"/>
      <c r="SHA39" s="450"/>
      <c r="SHB39" s="451"/>
      <c r="SHC39" s="451"/>
      <c r="SHD39" s="451"/>
      <c r="SHE39" s="449"/>
      <c r="SHF39" s="452"/>
      <c r="SHG39" s="453"/>
      <c r="SHH39" s="454"/>
      <c r="SHI39" s="449"/>
      <c r="SHJ39" s="453"/>
      <c r="SHK39" s="453"/>
      <c r="SHL39" s="450"/>
      <c r="SHM39" s="454"/>
      <c r="SHN39" s="455"/>
      <c r="SHO39" s="453"/>
      <c r="SHP39" s="456"/>
      <c r="SHQ39" s="453"/>
      <c r="SHR39" s="456"/>
      <c r="SHS39" s="454"/>
      <c r="SHT39" s="451"/>
      <c r="SHU39" s="454"/>
      <c r="SHV39" s="450"/>
      <c r="SHW39" s="456"/>
      <c r="SHX39" s="456"/>
      <c r="SHY39" s="456"/>
      <c r="SHZ39" s="456"/>
      <c r="SIA39" s="271"/>
      <c r="SIB39" s="451"/>
      <c r="SIC39" s="454"/>
      <c r="SID39" s="451"/>
      <c r="SIE39" s="457"/>
      <c r="SIF39" s="271"/>
      <c r="SIG39" s="451"/>
      <c r="SIH39" s="454"/>
      <c r="SII39" s="451"/>
      <c r="SIJ39" s="457"/>
      <c r="SIK39" s="451"/>
      <c r="SIL39" s="457"/>
      <c r="SIM39" s="457"/>
      <c r="SIN39" s="457"/>
      <c r="SIO39" s="271"/>
      <c r="SIP39" s="271"/>
      <c r="SIQ39" s="451"/>
      <c r="SIR39" s="454"/>
      <c r="SIS39" s="451"/>
      <c r="SIT39" s="454"/>
      <c r="SIU39" s="458"/>
      <c r="SIV39" s="459"/>
      <c r="SIW39" s="460"/>
      <c r="SIX39" s="461"/>
      <c r="SIY39" s="462"/>
      <c r="SIZ39" s="458"/>
      <c r="SJA39" s="451"/>
      <c r="SJB39" s="463"/>
      <c r="SJC39" s="451"/>
      <c r="SJD39" s="451"/>
      <c r="SJE39" s="453"/>
      <c r="SJG39" s="449"/>
      <c r="SJH39" s="449"/>
      <c r="SJI39" s="449"/>
      <c r="SJJ39" s="450"/>
      <c r="SJK39" s="451"/>
      <c r="SJL39" s="451"/>
      <c r="SJM39" s="451"/>
      <c r="SJN39" s="449"/>
      <c r="SJO39" s="452"/>
      <c r="SJP39" s="453"/>
      <c r="SJQ39" s="454"/>
      <c r="SJR39" s="449"/>
      <c r="SJS39" s="453"/>
      <c r="SJT39" s="453"/>
      <c r="SJU39" s="450"/>
      <c r="SJV39" s="454"/>
      <c r="SJW39" s="455"/>
      <c r="SJX39" s="453"/>
      <c r="SJY39" s="456"/>
      <c r="SJZ39" s="453"/>
      <c r="SKA39" s="456"/>
      <c r="SKB39" s="454"/>
      <c r="SKC39" s="451"/>
      <c r="SKD39" s="454"/>
      <c r="SKE39" s="450"/>
      <c r="SKF39" s="456"/>
      <c r="SKG39" s="456"/>
      <c r="SKH39" s="456"/>
      <c r="SKI39" s="456"/>
      <c r="SKJ39" s="271"/>
      <c r="SKK39" s="451"/>
      <c r="SKL39" s="454"/>
      <c r="SKM39" s="451"/>
      <c r="SKN39" s="457"/>
      <c r="SKO39" s="271"/>
      <c r="SKP39" s="451"/>
      <c r="SKQ39" s="454"/>
      <c r="SKR39" s="451"/>
      <c r="SKS39" s="457"/>
      <c r="SKT39" s="451"/>
      <c r="SKU39" s="457"/>
      <c r="SKV39" s="457"/>
      <c r="SKW39" s="457"/>
      <c r="SKX39" s="271"/>
      <c r="SKY39" s="271"/>
      <c r="SKZ39" s="451"/>
      <c r="SLA39" s="454"/>
      <c r="SLB39" s="451"/>
      <c r="SLC39" s="454"/>
      <c r="SLD39" s="458"/>
      <c r="SLE39" s="459"/>
      <c r="SLF39" s="460"/>
      <c r="SLG39" s="461"/>
      <c r="SLH39" s="462"/>
      <c r="SLI39" s="458"/>
      <c r="SLJ39" s="451"/>
      <c r="SLK39" s="463"/>
      <c r="SLL39" s="451"/>
      <c r="SLM39" s="451"/>
      <c r="SLN39" s="453"/>
      <c r="SLP39" s="449"/>
      <c r="SLQ39" s="449"/>
      <c r="SLR39" s="449"/>
      <c r="SLS39" s="450"/>
      <c r="SLT39" s="451"/>
      <c r="SLU39" s="451"/>
      <c r="SLV39" s="451"/>
      <c r="SLW39" s="449"/>
      <c r="SLX39" s="452"/>
      <c r="SLY39" s="453"/>
      <c r="SLZ39" s="454"/>
      <c r="SMA39" s="449"/>
      <c r="SMB39" s="453"/>
      <c r="SMC39" s="453"/>
      <c r="SMD39" s="450"/>
      <c r="SME39" s="454"/>
      <c r="SMF39" s="455"/>
      <c r="SMG39" s="453"/>
      <c r="SMH39" s="456"/>
      <c r="SMI39" s="453"/>
      <c r="SMJ39" s="456"/>
      <c r="SMK39" s="454"/>
      <c r="SML39" s="451"/>
      <c r="SMM39" s="454"/>
      <c r="SMN39" s="450"/>
      <c r="SMO39" s="456"/>
      <c r="SMP39" s="456"/>
      <c r="SMQ39" s="456"/>
      <c r="SMR39" s="456"/>
      <c r="SMS39" s="271"/>
      <c r="SMT39" s="451"/>
      <c r="SMU39" s="454"/>
      <c r="SMV39" s="451"/>
      <c r="SMW39" s="457"/>
      <c r="SMX39" s="271"/>
      <c r="SMY39" s="451"/>
      <c r="SMZ39" s="454"/>
      <c r="SNA39" s="451"/>
      <c r="SNB39" s="457"/>
      <c r="SNC39" s="451"/>
      <c r="SND39" s="457"/>
      <c r="SNE39" s="457"/>
      <c r="SNF39" s="457"/>
      <c r="SNG39" s="271"/>
      <c r="SNH39" s="271"/>
      <c r="SNI39" s="451"/>
      <c r="SNJ39" s="454"/>
      <c r="SNK39" s="451"/>
      <c r="SNL39" s="454"/>
      <c r="SNM39" s="458"/>
      <c r="SNN39" s="459"/>
      <c r="SNO39" s="460"/>
      <c r="SNP39" s="461"/>
      <c r="SNQ39" s="462"/>
      <c r="SNR39" s="458"/>
      <c r="SNS39" s="451"/>
      <c r="SNT39" s="463"/>
      <c r="SNU39" s="451"/>
      <c r="SNV39" s="451"/>
      <c r="SNW39" s="453"/>
      <c r="SNY39" s="449"/>
      <c r="SNZ39" s="449"/>
      <c r="SOA39" s="449"/>
      <c r="SOB39" s="450"/>
      <c r="SOC39" s="451"/>
      <c r="SOD39" s="451"/>
      <c r="SOE39" s="451"/>
      <c r="SOF39" s="449"/>
      <c r="SOG39" s="452"/>
      <c r="SOH39" s="453"/>
      <c r="SOI39" s="454"/>
      <c r="SOJ39" s="449"/>
      <c r="SOK39" s="453"/>
      <c r="SOL39" s="453"/>
      <c r="SOM39" s="450"/>
      <c r="SON39" s="454"/>
      <c r="SOO39" s="455"/>
      <c r="SOP39" s="453"/>
      <c r="SOQ39" s="456"/>
      <c r="SOR39" s="453"/>
      <c r="SOS39" s="456"/>
      <c r="SOT39" s="454"/>
      <c r="SOU39" s="451"/>
      <c r="SOV39" s="454"/>
      <c r="SOW39" s="450"/>
      <c r="SOX39" s="456"/>
      <c r="SOY39" s="456"/>
      <c r="SOZ39" s="456"/>
      <c r="SPA39" s="456"/>
      <c r="SPB39" s="271"/>
      <c r="SPC39" s="451"/>
      <c r="SPD39" s="454"/>
      <c r="SPE39" s="451"/>
      <c r="SPF39" s="457"/>
      <c r="SPG39" s="271"/>
      <c r="SPH39" s="451"/>
      <c r="SPI39" s="454"/>
      <c r="SPJ39" s="451"/>
      <c r="SPK39" s="457"/>
      <c r="SPL39" s="451"/>
      <c r="SPM39" s="457"/>
      <c r="SPN39" s="457"/>
      <c r="SPO39" s="457"/>
      <c r="SPP39" s="271"/>
      <c r="SPQ39" s="271"/>
      <c r="SPR39" s="451"/>
      <c r="SPS39" s="454"/>
      <c r="SPT39" s="451"/>
      <c r="SPU39" s="454"/>
      <c r="SPV39" s="458"/>
      <c r="SPW39" s="459"/>
      <c r="SPX39" s="460"/>
      <c r="SPY39" s="461"/>
      <c r="SPZ39" s="462"/>
      <c r="SQA39" s="458"/>
      <c r="SQB39" s="451"/>
      <c r="SQC39" s="463"/>
      <c r="SQD39" s="451"/>
      <c r="SQE39" s="451"/>
      <c r="SQF39" s="453"/>
      <c r="SQH39" s="449"/>
      <c r="SQI39" s="449"/>
      <c r="SQJ39" s="449"/>
      <c r="SQK39" s="450"/>
      <c r="SQL39" s="451"/>
      <c r="SQM39" s="451"/>
      <c r="SQN39" s="451"/>
      <c r="SQO39" s="449"/>
      <c r="SQP39" s="452"/>
      <c r="SQQ39" s="453"/>
      <c r="SQR39" s="454"/>
      <c r="SQS39" s="449"/>
      <c r="SQT39" s="453"/>
      <c r="SQU39" s="453"/>
      <c r="SQV39" s="450"/>
      <c r="SQW39" s="454"/>
      <c r="SQX39" s="455"/>
      <c r="SQY39" s="453"/>
      <c r="SQZ39" s="456"/>
      <c r="SRA39" s="453"/>
      <c r="SRB39" s="456"/>
      <c r="SRC39" s="454"/>
      <c r="SRD39" s="451"/>
      <c r="SRE39" s="454"/>
      <c r="SRF39" s="450"/>
      <c r="SRG39" s="456"/>
      <c r="SRH39" s="456"/>
      <c r="SRI39" s="456"/>
      <c r="SRJ39" s="456"/>
      <c r="SRK39" s="271"/>
      <c r="SRL39" s="451"/>
      <c r="SRM39" s="454"/>
      <c r="SRN39" s="451"/>
      <c r="SRO39" s="457"/>
      <c r="SRP39" s="271"/>
      <c r="SRQ39" s="451"/>
      <c r="SRR39" s="454"/>
      <c r="SRS39" s="451"/>
      <c r="SRT39" s="457"/>
      <c r="SRU39" s="451"/>
      <c r="SRV39" s="457"/>
      <c r="SRW39" s="457"/>
      <c r="SRX39" s="457"/>
      <c r="SRY39" s="271"/>
      <c r="SRZ39" s="271"/>
      <c r="SSA39" s="451"/>
      <c r="SSB39" s="454"/>
      <c r="SSC39" s="451"/>
      <c r="SSD39" s="454"/>
      <c r="SSE39" s="458"/>
      <c r="SSF39" s="459"/>
      <c r="SSG39" s="460"/>
      <c r="SSH39" s="461"/>
      <c r="SSI39" s="462"/>
      <c r="SSJ39" s="458"/>
      <c r="SSK39" s="451"/>
      <c r="SSL39" s="463"/>
      <c r="SSM39" s="451"/>
      <c r="SSN39" s="451"/>
      <c r="SSO39" s="453"/>
      <c r="SSQ39" s="449"/>
      <c r="SSR39" s="449"/>
      <c r="SSS39" s="449"/>
      <c r="SST39" s="450"/>
      <c r="SSU39" s="451"/>
      <c r="SSV39" s="451"/>
      <c r="SSW39" s="451"/>
      <c r="SSX39" s="449"/>
      <c r="SSY39" s="452"/>
      <c r="SSZ39" s="453"/>
      <c r="STA39" s="454"/>
      <c r="STB39" s="449"/>
      <c r="STC39" s="453"/>
      <c r="STD39" s="453"/>
      <c r="STE39" s="450"/>
      <c r="STF39" s="454"/>
      <c r="STG39" s="455"/>
      <c r="STH39" s="453"/>
      <c r="STI39" s="456"/>
      <c r="STJ39" s="453"/>
      <c r="STK39" s="456"/>
      <c r="STL39" s="454"/>
      <c r="STM39" s="451"/>
      <c r="STN39" s="454"/>
      <c r="STO39" s="450"/>
      <c r="STP39" s="456"/>
      <c r="STQ39" s="456"/>
      <c r="STR39" s="456"/>
      <c r="STS39" s="456"/>
      <c r="STT39" s="271"/>
      <c r="STU39" s="451"/>
      <c r="STV39" s="454"/>
      <c r="STW39" s="451"/>
      <c r="STX39" s="457"/>
      <c r="STY39" s="271"/>
      <c r="STZ39" s="451"/>
      <c r="SUA39" s="454"/>
      <c r="SUB39" s="451"/>
      <c r="SUC39" s="457"/>
      <c r="SUD39" s="451"/>
      <c r="SUE39" s="457"/>
      <c r="SUF39" s="457"/>
      <c r="SUG39" s="457"/>
      <c r="SUH39" s="271"/>
      <c r="SUI39" s="271"/>
      <c r="SUJ39" s="451"/>
      <c r="SUK39" s="454"/>
      <c r="SUL39" s="451"/>
      <c r="SUM39" s="454"/>
      <c r="SUN39" s="458"/>
      <c r="SUO39" s="459"/>
      <c r="SUP39" s="460"/>
      <c r="SUQ39" s="461"/>
      <c r="SUR39" s="462"/>
      <c r="SUS39" s="458"/>
      <c r="SUT39" s="451"/>
      <c r="SUU39" s="463"/>
      <c r="SUV39" s="451"/>
      <c r="SUW39" s="451"/>
      <c r="SUX39" s="453"/>
      <c r="SUZ39" s="449"/>
      <c r="SVA39" s="449"/>
      <c r="SVB39" s="449"/>
      <c r="SVC39" s="450"/>
      <c r="SVD39" s="451"/>
      <c r="SVE39" s="451"/>
      <c r="SVF39" s="451"/>
      <c r="SVG39" s="449"/>
      <c r="SVH39" s="452"/>
      <c r="SVI39" s="453"/>
      <c r="SVJ39" s="454"/>
      <c r="SVK39" s="449"/>
      <c r="SVL39" s="453"/>
      <c r="SVM39" s="453"/>
      <c r="SVN39" s="450"/>
      <c r="SVO39" s="454"/>
      <c r="SVP39" s="455"/>
      <c r="SVQ39" s="453"/>
      <c r="SVR39" s="456"/>
      <c r="SVS39" s="453"/>
      <c r="SVT39" s="456"/>
      <c r="SVU39" s="454"/>
      <c r="SVV39" s="451"/>
      <c r="SVW39" s="454"/>
      <c r="SVX39" s="450"/>
      <c r="SVY39" s="456"/>
      <c r="SVZ39" s="456"/>
      <c r="SWA39" s="456"/>
      <c r="SWB39" s="456"/>
      <c r="SWC39" s="271"/>
      <c r="SWD39" s="451"/>
      <c r="SWE39" s="454"/>
      <c r="SWF39" s="451"/>
      <c r="SWG39" s="457"/>
      <c r="SWH39" s="271"/>
      <c r="SWI39" s="451"/>
      <c r="SWJ39" s="454"/>
      <c r="SWK39" s="451"/>
      <c r="SWL39" s="457"/>
      <c r="SWM39" s="451"/>
      <c r="SWN39" s="457"/>
      <c r="SWO39" s="457"/>
      <c r="SWP39" s="457"/>
      <c r="SWQ39" s="271"/>
      <c r="SWR39" s="271"/>
      <c r="SWS39" s="451"/>
      <c r="SWT39" s="454"/>
      <c r="SWU39" s="451"/>
      <c r="SWV39" s="454"/>
      <c r="SWW39" s="458"/>
      <c r="SWX39" s="459"/>
      <c r="SWY39" s="460"/>
      <c r="SWZ39" s="461"/>
      <c r="SXA39" s="462"/>
      <c r="SXB39" s="458"/>
      <c r="SXC39" s="451"/>
      <c r="SXD39" s="463"/>
      <c r="SXE39" s="451"/>
      <c r="SXF39" s="451"/>
      <c r="SXG39" s="453"/>
      <c r="SXI39" s="449"/>
      <c r="SXJ39" s="449"/>
      <c r="SXK39" s="449"/>
      <c r="SXL39" s="450"/>
      <c r="SXM39" s="451"/>
      <c r="SXN39" s="451"/>
      <c r="SXO39" s="451"/>
      <c r="SXP39" s="449"/>
      <c r="SXQ39" s="452"/>
      <c r="SXR39" s="453"/>
      <c r="SXS39" s="454"/>
      <c r="SXT39" s="449"/>
      <c r="SXU39" s="453"/>
      <c r="SXV39" s="453"/>
      <c r="SXW39" s="450"/>
      <c r="SXX39" s="454"/>
      <c r="SXY39" s="455"/>
      <c r="SXZ39" s="453"/>
      <c r="SYA39" s="456"/>
      <c r="SYB39" s="453"/>
      <c r="SYC39" s="456"/>
      <c r="SYD39" s="454"/>
      <c r="SYE39" s="451"/>
      <c r="SYF39" s="454"/>
      <c r="SYG39" s="450"/>
      <c r="SYH39" s="456"/>
      <c r="SYI39" s="456"/>
      <c r="SYJ39" s="456"/>
      <c r="SYK39" s="456"/>
      <c r="SYL39" s="271"/>
      <c r="SYM39" s="451"/>
      <c r="SYN39" s="454"/>
      <c r="SYO39" s="451"/>
      <c r="SYP39" s="457"/>
      <c r="SYQ39" s="271"/>
      <c r="SYR39" s="451"/>
      <c r="SYS39" s="454"/>
      <c r="SYT39" s="451"/>
      <c r="SYU39" s="457"/>
      <c r="SYV39" s="451"/>
      <c r="SYW39" s="457"/>
      <c r="SYX39" s="457"/>
      <c r="SYY39" s="457"/>
      <c r="SYZ39" s="271"/>
      <c r="SZA39" s="271"/>
      <c r="SZB39" s="451"/>
      <c r="SZC39" s="454"/>
      <c r="SZD39" s="451"/>
      <c r="SZE39" s="454"/>
      <c r="SZF39" s="458"/>
      <c r="SZG39" s="459"/>
      <c r="SZH39" s="460"/>
      <c r="SZI39" s="461"/>
      <c r="SZJ39" s="462"/>
      <c r="SZK39" s="458"/>
      <c r="SZL39" s="451"/>
      <c r="SZM39" s="463"/>
      <c r="SZN39" s="451"/>
      <c r="SZO39" s="451"/>
      <c r="SZP39" s="453"/>
      <c r="SZR39" s="449"/>
      <c r="SZS39" s="449"/>
      <c r="SZT39" s="449"/>
      <c r="SZU39" s="450"/>
      <c r="SZV39" s="451"/>
      <c r="SZW39" s="451"/>
      <c r="SZX39" s="451"/>
      <c r="SZY39" s="449"/>
      <c r="SZZ39" s="452"/>
      <c r="TAA39" s="453"/>
      <c r="TAB39" s="454"/>
      <c r="TAC39" s="449"/>
      <c r="TAD39" s="453"/>
      <c r="TAE39" s="453"/>
      <c r="TAF39" s="450"/>
      <c r="TAG39" s="454"/>
      <c r="TAH39" s="455"/>
      <c r="TAI39" s="453"/>
      <c r="TAJ39" s="456"/>
      <c r="TAK39" s="453"/>
      <c r="TAL39" s="456"/>
      <c r="TAM39" s="454"/>
      <c r="TAN39" s="451"/>
      <c r="TAO39" s="454"/>
      <c r="TAP39" s="450"/>
      <c r="TAQ39" s="456"/>
      <c r="TAR39" s="456"/>
      <c r="TAS39" s="456"/>
      <c r="TAT39" s="456"/>
      <c r="TAU39" s="271"/>
      <c r="TAV39" s="451"/>
      <c r="TAW39" s="454"/>
      <c r="TAX39" s="451"/>
      <c r="TAY39" s="457"/>
      <c r="TAZ39" s="271"/>
      <c r="TBA39" s="451"/>
      <c r="TBB39" s="454"/>
      <c r="TBC39" s="451"/>
      <c r="TBD39" s="457"/>
      <c r="TBE39" s="451"/>
      <c r="TBF39" s="457"/>
      <c r="TBG39" s="457"/>
      <c r="TBH39" s="457"/>
      <c r="TBI39" s="271"/>
      <c r="TBJ39" s="271"/>
      <c r="TBK39" s="451"/>
      <c r="TBL39" s="454"/>
      <c r="TBM39" s="451"/>
      <c r="TBN39" s="454"/>
      <c r="TBO39" s="458"/>
      <c r="TBP39" s="459"/>
      <c r="TBQ39" s="460"/>
      <c r="TBR39" s="461"/>
      <c r="TBS39" s="462"/>
      <c r="TBT39" s="458"/>
      <c r="TBU39" s="451"/>
      <c r="TBV39" s="463"/>
      <c r="TBW39" s="451"/>
      <c r="TBX39" s="451"/>
      <c r="TBY39" s="453"/>
      <c r="TCA39" s="449"/>
      <c r="TCB39" s="449"/>
      <c r="TCC39" s="449"/>
      <c r="TCD39" s="450"/>
      <c r="TCE39" s="451"/>
      <c r="TCF39" s="451"/>
      <c r="TCG39" s="451"/>
      <c r="TCH39" s="449"/>
      <c r="TCI39" s="452"/>
      <c r="TCJ39" s="453"/>
      <c r="TCK39" s="454"/>
      <c r="TCL39" s="449"/>
      <c r="TCM39" s="453"/>
      <c r="TCN39" s="453"/>
      <c r="TCO39" s="450"/>
      <c r="TCP39" s="454"/>
      <c r="TCQ39" s="455"/>
      <c r="TCR39" s="453"/>
      <c r="TCS39" s="456"/>
      <c r="TCT39" s="453"/>
      <c r="TCU39" s="456"/>
      <c r="TCV39" s="454"/>
      <c r="TCW39" s="451"/>
      <c r="TCX39" s="454"/>
      <c r="TCY39" s="450"/>
      <c r="TCZ39" s="456"/>
      <c r="TDA39" s="456"/>
      <c r="TDB39" s="456"/>
      <c r="TDC39" s="456"/>
      <c r="TDD39" s="271"/>
      <c r="TDE39" s="451"/>
      <c r="TDF39" s="454"/>
      <c r="TDG39" s="451"/>
      <c r="TDH39" s="457"/>
      <c r="TDI39" s="271"/>
      <c r="TDJ39" s="451"/>
      <c r="TDK39" s="454"/>
      <c r="TDL39" s="451"/>
      <c r="TDM39" s="457"/>
      <c r="TDN39" s="451"/>
      <c r="TDO39" s="457"/>
      <c r="TDP39" s="457"/>
      <c r="TDQ39" s="457"/>
      <c r="TDR39" s="271"/>
      <c r="TDS39" s="271"/>
      <c r="TDT39" s="451"/>
      <c r="TDU39" s="454"/>
      <c r="TDV39" s="451"/>
      <c r="TDW39" s="454"/>
      <c r="TDX39" s="458"/>
      <c r="TDY39" s="459"/>
      <c r="TDZ39" s="460"/>
      <c r="TEA39" s="461"/>
      <c r="TEB39" s="462"/>
      <c r="TEC39" s="458"/>
      <c r="TED39" s="451"/>
      <c r="TEE39" s="463"/>
      <c r="TEF39" s="451"/>
      <c r="TEG39" s="451"/>
      <c r="TEH39" s="453"/>
      <c r="TEJ39" s="449"/>
      <c r="TEK39" s="449"/>
      <c r="TEL39" s="449"/>
      <c r="TEM39" s="450"/>
      <c r="TEN39" s="451"/>
      <c r="TEO39" s="451"/>
      <c r="TEP39" s="451"/>
      <c r="TEQ39" s="449"/>
      <c r="TER39" s="452"/>
      <c r="TES39" s="453"/>
      <c r="TET39" s="454"/>
      <c r="TEU39" s="449"/>
      <c r="TEV39" s="453"/>
      <c r="TEW39" s="453"/>
      <c r="TEX39" s="450"/>
      <c r="TEY39" s="454"/>
      <c r="TEZ39" s="455"/>
      <c r="TFA39" s="453"/>
      <c r="TFB39" s="456"/>
      <c r="TFC39" s="453"/>
      <c r="TFD39" s="456"/>
      <c r="TFE39" s="454"/>
      <c r="TFF39" s="451"/>
      <c r="TFG39" s="454"/>
      <c r="TFH39" s="450"/>
      <c r="TFI39" s="456"/>
      <c r="TFJ39" s="456"/>
      <c r="TFK39" s="456"/>
      <c r="TFL39" s="456"/>
      <c r="TFM39" s="271"/>
      <c r="TFN39" s="451"/>
      <c r="TFO39" s="454"/>
      <c r="TFP39" s="451"/>
      <c r="TFQ39" s="457"/>
      <c r="TFR39" s="271"/>
      <c r="TFS39" s="451"/>
      <c r="TFT39" s="454"/>
      <c r="TFU39" s="451"/>
      <c r="TFV39" s="457"/>
      <c r="TFW39" s="451"/>
      <c r="TFX39" s="457"/>
      <c r="TFY39" s="457"/>
      <c r="TFZ39" s="457"/>
      <c r="TGA39" s="271"/>
      <c r="TGB39" s="271"/>
      <c r="TGC39" s="451"/>
      <c r="TGD39" s="454"/>
      <c r="TGE39" s="451"/>
      <c r="TGF39" s="454"/>
      <c r="TGG39" s="458"/>
      <c r="TGH39" s="459"/>
      <c r="TGI39" s="460"/>
      <c r="TGJ39" s="461"/>
      <c r="TGK39" s="462"/>
      <c r="TGL39" s="458"/>
      <c r="TGM39" s="451"/>
      <c r="TGN39" s="463"/>
      <c r="TGO39" s="451"/>
      <c r="TGP39" s="451"/>
      <c r="TGQ39" s="453"/>
      <c r="TGS39" s="449"/>
      <c r="TGT39" s="449"/>
      <c r="TGU39" s="449"/>
      <c r="TGV39" s="450"/>
      <c r="TGW39" s="451"/>
      <c r="TGX39" s="451"/>
      <c r="TGY39" s="451"/>
      <c r="TGZ39" s="449"/>
      <c r="THA39" s="452"/>
      <c r="THB39" s="453"/>
      <c r="THC39" s="454"/>
      <c r="THD39" s="449"/>
      <c r="THE39" s="453"/>
      <c r="THF39" s="453"/>
      <c r="THG39" s="450"/>
      <c r="THH39" s="454"/>
      <c r="THI39" s="455"/>
      <c r="THJ39" s="453"/>
      <c r="THK39" s="456"/>
      <c r="THL39" s="453"/>
      <c r="THM39" s="456"/>
      <c r="THN39" s="454"/>
      <c r="THO39" s="451"/>
      <c r="THP39" s="454"/>
      <c r="THQ39" s="450"/>
      <c r="THR39" s="456"/>
      <c r="THS39" s="456"/>
      <c r="THT39" s="456"/>
      <c r="THU39" s="456"/>
      <c r="THV39" s="271"/>
      <c r="THW39" s="451"/>
      <c r="THX39" s="454"/>
      <c r="THY39" s="451"/>
      <c r="THZ39" s="457"/>
      <c r="TIA39" s="271"/>
      <c r="TIB39" s="451"/>
      <c r="TIC39" s="454"/>
      <c r="TID39" s="451"/>
      <c r="TIE39" s="457"/>
      <c r="TIF39" s="451"/>
      <c r="TIG39" s="457"/>
      <c r="TIH39" s="457"/>
      <c r="TII39" s="457"/>
      <c r="TIJ39" s="271"/>
      <c r="TIK39" s="271"/>
      <c r="TIL39" s="451"/>
      <c r="TIM39" s="454"/>
      <c r="TIN39" s="451"/>
      <c r="TIO39" s="454"/>
      <c r="TIP39" s="458"/>
      <c r="TIQ39" s="459"/>
      <c r="TIR39" s="460"/>
      <c r="TIS39" s="461"/>
      <c r="TIT39" s="462"/>
      <c r="TIU39" s="458"/>
      <c r="TIV39" s="451"/>
      <c r="TIW39" s="463"/>
      <c r="TIX39" s="451"/>
      <c r="TIY39" s="451"/>
      <c r="TIZ39" s="453"/>
      <c r="TJB39" s="449"/>
      <c r="TJC39" s="449"/>
      <c r="TJD39" s="449"/>
      <c r="TJE39" s="450"/>
      <c r="TJF39" s="451"/>
      <c r="TJG39" s="451"/>
      <c r="TJH39" s="451"/>
      <c r="TJI39" s="449"/>
      <c r="TJJ39" s="452"/>
      <c r="TJK39" s="453"/>
      <c r="TJL39" s="454"/>
      <c r="TJM39" s="449"/>
      <c r="TJN39" s="453"/>
      <c r="TJO39" s="453"/>
      <c r="TJP39" s="450"/>
      <c r="TJQ39" s="454"/>
      <c r="TJR39" s="455"/>
      <c r="TJS39" s="453"/>
      <c r="TJT39" s="456"/>
      <c r="TJU39" s="453"/>
      <c r="TJV39" s="456"/>
      <c r="TJW39" s="454"/>
      <c r="TJX39" s="451"/>
      <c r="TJY39" s="454"/>
      <c r="TJZ39" s="450"/>
      <c r="TKA39" s="456"/>
      <c r="TKB39" s="456"/>
      <c r="TKC39" s="456"/>
      <c r="TKD39" s="456"/>
      <c r="TKE39" s="271"/>
      <c r="TKF39" s="451"/>
      <c r="TKG39" s="454"/>
      <c r="TKH39" s="451"/>
      <c r="TKI39" s="457"/>
      <c r="TKJ39" s="271"/>
      <c r="TKK39" s="451"/>
      <c r="TKL39" s="454"/>
      <c r="TKM39" s="451"/>
      <c r="TKN39" s="457"/>
      <c r="TKO39" s="451"/>
      <c r="TKP39" s="457"/>
      <c r="TKQ39" s="457"/>
      <c r="TKR39" s="457"/>
      <c r="TKS39" s="271"/>
      <c r="TKT39" s="271"/>
      <c r="TKU39" s="451"/>
      <c r="TKV39" s="454"/>
      <c r="TKW39" s="451"/>
      <c r="TKX39" s="454"/>
      <c r="TKY39" s="458"/>
      <c r="TKZ39" s="459"/>
      <c r="TLA39" s="460"/>
      <c r="TLB39" s="461"/>
      <c r="TLC39" s="462"/>
      <c r="TLD39" s="458"/>
      <c r="TLE39" s="451"/>
      <c r="TLF39" s="463"/>
      <c r="TLG39" s="451"/>
      <c r="TLH39" s="451"/>
      <c r="TLI39" s="453"/>
      <c r="TLK39" s="449"/>
      <c r="TLL39" s="449"/>
      <c r="TLM39" s="449"/>
      <c r="TLN39" s="450"/>
      <c r="TLO39" s="451"/>
      <c r="TLP39" s="451"/>
      <c r="TLQ39" s="451"/>
      <c r="TLR39" s="449"/>
      <c r="TLS39" s="452"/>
      <c r="TLT39" s="453"/>
      <c r="TLU39" s="454"/>
      <c r="TLV39" s="449"/>
      <c r="TLW39" s="453"/>
      <c r="TLX39" s="453"/>
      <c r="TLY39" s="450"/>
      <c r="TLZ39" s="454"/>
      <c r="TMA39" s="455"/>
      <c r="TMB39" s="453"/>
      <c r="TMC39" s="456"/>
      <c r="TMD39" s="453"/>
      <c r="TME39" s="456"/>
      <c r="TMF39" s="454"/>
      <c r="TMG39" s="451"/>
      <c r="TMH39" s="454"/>
      <c r="TMI39" s="450"/>
      <c r="TMJ39" s="456"/>
      <c r="TMK39" s="456"/>
      <c r="TML39" s="456"/>
      <c r="TMM39" s="456"/>
      <c r="TMN39" s="271"/>
      <c r="TMO39" s="451"/>
      <c r="TMP39" s="454"/>
      <c r="TMQ39" s="451"/>
      <c r="TMR39" s="457"/>
      <c r="TMS39" s="271"/>
      <c r="TMT39" s="451"/>
      <c r="TMU39" s="454"/>
      <c r="TMV39" s="451"/>
      <c r="TMW39" s="457"/>
      <c r="TMX39" s="451"/>
      <c r="TMY39" s="457"/>
      <c r="TMZ39" s="457"/>
      <c r="TNA39" s="457"/>
      <c r="TNB39" s="271"/>
      <c r="TNC39" s="271"/>
      <c r="TND39" s="451"/>
      <c r="TNE39" s="454"/>
      <c r="TNF39" s="451"/>
      <c r="TNG39" s="454"/>
      <c r="TNH39" s="458"/>
      <c r="TNI39" s="459"/>
      <c r="TNJ39" s="460"/>
      <c r="TNK39" s="461"/>
      <c r="TNL39" s="462"/>
      <c r="TNM39" s="458"/>
      <c r="TNN39" s="451"/>
      <c r="TNO39" s="463"/>
      <c r="TNP39" s="451"/>
      <c r="TNQ39" s="451"/>
      <c r="TNR39" s="453"/>
      <c r="TNT39" s="449"/>
      <c r="TNU39" s="449"/>
      <c r="TNV39" s="449"/>
      <c r="TNW39" s="450"/>
      <c r="TNX39" s="451"/>
      <c r="TNY39" s="451"/>
      <c r="TNZ39" s="451"/>
      <c r="TOA39" s="449"/>
      <c r="TOB39" s="452"/>
      <c r="TOC39" s="453"/>
      <c r="TOD39" s="454"/>
      <c r="TOE39" s="449"/>
      <c r="TOF39" s="453"/>
      <c r="TOG39" s="453"/>
      <c r="TOH39" s="450"/>
      <c r="TOI39" s="454"/>
      <c r="TOJ39" s="455"/>
      <c r="TOK39" s="453"/>
      <c r="TOL39" s="456"/>
      <c r="TOM39" s="453"/>
      <c r="TON39" s="456"/>
      <c r="TOO39" s="454"/>
      <c r="TOP39" s="451"/>
      <c r="TOQ39" s="454"/>
      <c r="TOR39" s="450"/>
      <c r="TOS39" s="456"/>
      <c r="TOT39" s="456"/>
      <c r="TOU39" s="456"/>
      <c r="TOV39" s="456"/>
      <c r="TOW39" s="271"/>
      <c r="TOX39" s="451"/>
      <c r="TOY39" s="454"/>
      <c r="TOZ39" s="451"/>
      <c r="TPA39" s="457"/>
      <c r="TPB39" s="271"/>
      <c r="TPC39" s="451"/>
      <c r="TPD39" s="454"/>
      <c r="TPE39" s="451"/>
      <c r="TPF39" s="457"/>
      <c r="TPG39" s="451"/>
      <c r="TPH39" s="457"/>
      <c r="TPI39" s="457"/>
      <c r="TPJ39" s="457"/>
      <c r="TPK39" s="271"/>
      <c r="TPL39" s="271"/>
      <c r="TPM39" s="451"/>
      <c r="TPN39" s="454"/>
      <c r="TPO39" s="451"/>
      <c r="TPP39" s="454"/>
      <c r="TPQ39" s="458"/>
      <c r="TPR39" s="459"/>
      <c r="TPS39" s="460"/>
      <c r="TPT39" s="461"/>
      <c r="TPU39" s="462"/>
      <c r="TPV39" s="458"/>
      <c r="TPW39" s="451"/>
      <c r="TPX39" s="463"/>
      <c r="TPY39" s="451"/>
      <c r="TPZ39" s="451"/>
      <c r="TQA39" s="453"/>
      <c r="TQC39" s="449"/>
      <c r="TQD39" s="449"/>
      <c r="TQE39" s="449"/>
      <c r="TQF39" s="450"/>
      <c r="TQG39" s="451"/>
      <c r="TQH39" s="451"/>
      <c r="TQI39" s="451"/>
      <c r="TQJ39" s="449"/>
      <c r="TQK39" s="452"/>
      <c r="TQL39" s="453"/>
      <c r="TQM39" s="454"/>
      <c r="TQN39" s="449"/>
      <c r="TQO39" s="453"/>
      <c r="TQP39" s="453"/>
      <c r="TQQ39" s="450"/>
      <c r="TQR39" s="454"/>
      <c r="TQS39" s="455"/>
      <c r="TQT39" s="453"/>
      <c r="TQU39" s="456"/>
      <c r="TQV39" s="453"/>
      <c r="TQW39" s="456"/>
      <c r="TQX39" s="454"/>
      <c r="TQY39" s="451"/>
      <c r="TQZ39" s="454"/>
      <c r="TRA39" s="450"/>
      <c r="TRB39" s="456"/>
      <c r="TRC39" s="456"/>
      <c r="TRD39" s="456"/>
      <c r="TRE39" s="456"/>
      <c r="TRF39" s="271"/>
      <c r="TRG39" s="451"/>
      <c r="TRH39" s="454"/>
      <c r="TRI39" s="451"/>
      <c r="TRJ39" s="457"/>
      <c r="TRK39" s="271"/>
      <c r="TRL39" s="451"/>
      <c r="TRM39" s="454"/>
      <c r="TRN39" s="451"/>
      <c r="TRO39" s="457"/>
      <c r="TRP39" s="451"/>
      <c r="TRQ39" s="457"/>
      <c r="TRR39" s="457"/>
      <c r="TRS39" s="457"/>
      <c r="TRT39" s="271"/>
      <c r="TRU39" s="271"/>
      <c r="TRV39" s="451"/>
      <c r="TRW39" s="454"/>
      <c r="TRX39" s="451"/>
      <c r="TRY39" s="454"/>
      <c r="TRZ39" s="458"/>
      <c r="TSA39" s="459"/>
      <c r="TSB39" s="460"/>
      <c r="TSC39" s="461"/>
      <c r="TSD39" s="462"/>
      <c r="TSE39" s="458"/>
      <c r="TSF39" s="451"/>
      <c r="TSG39" s="463"/>
      <c r="TSH39" s="451"/>
      <c r="TSI39" s="451"/>
      <c r="TSJ39" s="453"/>
      <c r="TSL39" s="449"/>
      <c r="TSM39" s="449"/>
      <c r="TSN39" s="449"/>
      <c r="TSO39" s="450"/>
      <c r="TSP39" s="451"/>
      <c r="TSQ39" s="451"/>
      <c r="TSR39" s="451"/>
      <c r="TSS39" s="449"/>
      <c r="TST39" s="452"/>
      <c r="TSU39" s="453"/>
      <c r="TSV39" s="454"/>
      <c r="TSW39" s="449"/>
      <c r="TSX39" s="453"/>
      <c r="TSY39" s="453"/>
      <c r="TSZ39" s="450"/>
      <c r="TTA39" s="454"/>
      <c r="TTB39" s="455"/>
      <c r="TTC39" s="453"/>
      <c r="TTD39" s="456"/>
      <c r="TTE39" s="453"/>
      <c r="TTF39" s="456"/>
      <c r="TTG39" s="454"/>
      <c r="TTH39" s="451"/>
      <c r="TTI39" s="454"/>
      <c r="TTJ39" s="450"/>
      <c r="TTK39" s="456"/>
      <c r="TTL39" s="456"/>
      <c r="TTM39" s="456"/>
      <c r="TTN39" s="456"/>
      <c r="TTO39" s="271"/>
      <c r="TTP39" s="451"/>
      <c r="TTQ39" s="454"/>
      <c r="TTR39" s="451"/>
      <c r="TTS39" s="457"/>
      <c r="TTT39" s="271"/>
      <c r="TTU39" s="451"/>
      <c r="TTV39" s="454"/>
      <c r="TTW39" s="451"/>
      <c r="TTX39" s="457"/>
      <c r="TTY39" s="451"/>
      <c r="TTZ39" s="457"/>
      <c r="TUA39" s="457"/>
      <c r="TUB39" s="457"/>
      <c r="TUC39" s="271"/>
      <c r="TUD39" s="271"/>
      <c r="TUE39" s="451"/>
      <c r="TUF39" s="454"/>
      <c r="TUG39" s="451"/>
      <c r="TUH39" s="454"/>
      <c r="TUI39" s="458"/>
      <c r="TUJ39" s="459"/>
      <c r="TUK39" s="460"/>
      <c r="TUL39" s="461"/>
      <c r="TUM39" s="462"/>
      <c r="TUN39" s="458"/>
      <c r="TUO39" s="451"/>
      <c r="TUP39" s="463"/>
      <c r="TUQ39" s="451"/>
      <c r="TUR39" s="451"/>
      <c r="TUS39" s="453"/>
      <c r="TUU39" s="449"/>
      <c r="TUV39" s="449"/>
      <c r="TUW39" s="449"/>
      <c r="TUX39" s="450"/>
      <c r="TUY39" s="451"/>
      <c r="TUZ39" s="451"/>
      <c r="TVA39" s="451"/>
      <c r="TVB39" s="449"/>
      <c r="TVC39" s="452"/>
      <c r="TVD39" s="453"/>
      <c r="TVE39" s="454"/>
      <c r="TVF39" s="449"/>
      <c r="TVG39" s="453"/>
      <c r="TVH39" s="453"/>
      <c r="TVI39" s="450"/>
      <c r="TVJ39" s="454"/>
      <c r="TVK39" s="455"/>
      <c r="TVL39" s="453"/>
      <c r="TVM39" s="456"/>
      <c r="TVN39" s="453"/>
      <c r="TVO39" s="456"/>
      <c r="TVP39" s="454"/>
      <c r="TVQ39" s="451"/>
      <c r="TVR39" s="454"/>
      <c r="TVS39" s="450"/>
      <c r="TVT39" s="456"/>
      <c r="TVU39" s="456"/>
      <c r="TVV39" s="456"/>
      <c r="TVW39" s="456"/>
      <c r="TVX39" s="271"/>
      <c r="TVY39" s="451"/>
      <c r="TVZ39" s="454"/>
      <c r="TWA39" s="451"/>
      <c r="TWB39" s="457"/>
      <c r="TWC39" s="271"/>
      <c r="TWD39" s="451"/>
      <c r="TWE39" s="454"/>
      <c r="TWF39" s="451"/>
      <c r="TWG39" s="457"/>
      <c r="TWH39" s="451"/>
      <c r="TWI39" s="457"/>
      <c r="TWJ39" s="457"/>
      <c r="TWK39" s="457"/>
      <c r="TWL39" s="271"/>
      <c r="TWM39" s="271"/>
      <c r="TWN39" s="451"/>
      <c r="TWO39" s="454"/>
      <c r="TWP39" s="451"/>
      <c r="TWQ39" s="454"/>
      <c r="TWR39" s="458"/>
      <c r="TWS39" s="459"/>
      <c r="TWT39" s="460"/>
      <c r="TWU39" s="461"/>
      <c r="TWV39" s="462"/>
      <c r="TWW39" s="458"/>
      <c r="TWX39" s="451"/>
      <c r="TWY39" s="463"/>
      <c r="TWZ39" s="451"/>
      <c r="TXA39" s="451"/>
      <c r="TXB39" s="453"/>
      <c r="TXD39" s="449"/>
      <c r="TXE39" s="449"/>
      <c r="TXF39" s="449"/>
      <c r="TXG39" s="450"/>
      <c r="TXH39" s="451"/>
      <c r="TXI39" s="451"/>
      <c r="TXJ39" s="451"/>
      <c r="TXK39" s="449"/>
      <c r="TXL39" s="452"/>
      <c r="TXM39" s="453"/>
      <c r="TXN39" s="454"/>
      <c r="TXO39" s="449"/>
      <c r="TXP39" s="453"/>
      <c r="TXQ39" s="453"/>
      <c r="TXR39" s="450"/>
      <c r="TXS39" s="454"/>
      <c r="TXT39" s="455"/>
      <c r="TXU39" s="453"/>
      <c r="TXV39" s="456"/>
      <c r="TXW39" s="453"/>
      <c r="TXX39" s="456"/>
      <c r="TXY39" s="454"/>
      <c r="TXZ39" s="451"/>
      <c r="TYA39" s="454"/>
      <c r="TYB39" s="450"/>
      <c r="TYC39" s="456"/>
      <c r="TYD39" s="456"/>
      <c r="TYE39" s="456"/>
      <c r="TYF39" s="456"/>
      <c r="TYG39" s="271"/>
      <c r="TYH39" s="451"/>
      <c r="TYI39" s="454"/>
      <c r="TYJ39" s="451"/>
      <c r="TYK39" s="457"/>
      <c r="TYL39" s="271"/>
      <c r="TYM39" s="451"/>
      <c r="TYN39" s="454"/>
      <c r="TYO39" s="451"/>
      <c r="TYP39" s="457"/>
      <c r="TYQ39" s="451"/>
      <c r="TYR39" s="457"/>
      <c r="TYS39" s="457"/>
      <c r="TYT39" s="457"/>
      <c r="TYU39" s="271"/>
      <c r="TYV39" s="271"/>
      <c r="TYW39" s="451"/>
      <c r="TYX39" s="454"/>
      <c r="TYY39" s="451"/>
      <c r="TYZ39" s="454"/>
      <c r="TZA39" s="458"/>
      <c r="TZB39" s="459"/>
      <c r="TZC39" s="460"/>
      <c r="TZD39" s="461"/>
      <c r="TZE39" s="462"/>
      <c r="TZF39" s="458"/>
      <c r="TZG39" s="451"/>
      <c r="TZH39" s="463"/>
      <c r="TZI39" s="451"/>
      <c r="TZJ39" s="451"/>
      <c r="TZK39" s="453"/>
      <c r="TZM39" s="449"/>
      <c r="TZN39" s="449"/>
      <c r="TZO39" s="449"/>
      <c r="TZP39" s="450"/>
      <c r="TZQ39" s="451"/>
      <c r="TZR39" s="451"/>
      <c r="TZS39" s="451"/>
      <c r="TZT39" s="449"/>
      <c r="TZU39" s="452"/>
      <c r="TZV39" s="453"/>
      <c r="TZW39" s="454"/>
      <c r="TZX39" s="449"/>
      <c r="TZY39" s="453"/>
      <c r="TZZ39" s="453"/>
      <c r="UAA39" s="450"/>
      <c r="UAB39" s="454"/>
      <c r="UAC39" s="455"/>
      <c r="UAD39" s="453"/>
      <c r="UAE39" s="456"/>
      <c r="UAF39" s="453"/>
      <c r="UAG39" s="456"/>
      <c r="UAH39" s="454"/>
      <c r="UAI39" s="451"/>
      <c r="UAJ39" s="454"/>
      <c r="UAK39" s="450"/>
      <c r="UAL39" s="456"/>
      <c r="UAM39" s="456"/>
      <c r="UAN39" s="456"/>
      <c r="UAO39" s="456"/>
      <c r="UAP39" s="271"/>
      <c r="UAQ39" s="451"/>
      <c r="UAR39" s="454"/>
      <c r="UAS39" s="451"/>
      <c r="UAT39" s="457"/>
      <c r="UAU39" s="271"/>
      <c r="UAV39" s="451"/>
      <c r="UAW39" s="454"/>
      <c r="UAX39" s="451"/>
      <c r="UAY39" s="457"/>
      <c r="UAZ39" s="451"/>
      <c r="UBA39" s="457"/>
      <c r="UBB39" s="457"/>
      <c r="UBC39" s="457"/>
      <c r="UBD39" s="271"/>
      <c r="UBE39" s="271"/>
      <c r="UBF39" s="451"/>
      <c r="UBG39" s="454"/>
      <c r="UBH39" s="451"/>
      <c r="UBI39" s="454"/>
      <c r="UBJ39" s="458"/>
      <c r="UBK39" s="459"/>
      <c r="UBL39" s="460"/>
      <c r="UBM39" s="461"/>
      <c r="UBN39" s="462"/>
      <c r="UBO39" s="458"/>
      <c r="UBP39" s="451"/>
      <c r="UBQ39" s="463"/>
      <c r="UBR39" s="451"/>
      <c r="UBS39" s="451"/>
      <c r="UBT39" s="453"/>
      <c r="UBV39" s="449"/>
      <c r="UBW39" s="449"/>
      <c r="UBX39" s="449"/>
      <c r="UBY39" s="450"/>
      <c r="UBZ39" s="451"/>
      <c r="UCA39" s="451"/>
      <c r="UCB39" s="451"/>
      <c r="UCC39" s="449"/>
      <c r="UCD39" s="452"/>
      <c r="UCE39" s="453"/>
      <c r="UCF39" s="454"/>
      <c r="UCG39" s="449"/>
      <c r="UCH39" s="453"/>
      <c r="UCI39" s="453"/>
      <c r="UCJ39" s="450"/>
      <c r="UCK39" s="454"/>
      <c r="UCL39" s="455"/>
      <c r="UCM39" s="453"/>
      <c r="UCN39" s="456"/>
      <c r="UCO39" s="453"/>
      <c r="UCP39" s="456"/>
      <c r="UCQ39" s="454"/>
      <c r="UCR39" s="451"/>
      <c r="UCS39" s="454"/>
      <c r="UCT39" s="450"/>
      <c r="UCU39" s="456"/>
      <c r="UCV39" s="456"/>
      <c r="UCW39" s="456"/>
      <c r="UCX39" s="456"/>
      <c r="UCY39" s="271"/>
      <c r="UCZ39" s="451"/>
      <c r="UDA39" s="454"/>
      <c r="UDB39" s="451"/>
      <c r="UDC39" s="457"/>
      <c r="UDD39" s="271"/>
      <c r="UDE39" s="451"/>
      <c r="UDF39" s="454"/>
      <c r="UDG39" s="451"/>
      <c r="UDH39" s="457"/>
      <c r="UDI39" s="451"/>
      <c r="UDJ39" s="457"/>
      <c r="UDK39" s="457"/>
      <c r="UDL39" s="457"/>
      <c r="UDM39" s="271"/>
      <c r="UDN39" s="271"/>
      <c r="UDO39" s="451"/>
      <c r="UDP39" s="454"/>
      <c r="UDQ39" s="451"/>
      <c r="UDR39" s="454"/>
      <c r="UDS39" s="458"/>
      <c r="UDT39" s="459"/>
      <c r="UDU39" s="460"/>
      <c r="UDV39" s="461"/>
      <c r="UDW39" s="462"/>
      <c r="UDX39" s="458"/>
      <c r="UDY39" s="451"/>
      <c r="UDZ39" s="463"/>
      <c r="UEA39" s="451"/>
      <c r="UEB39" s="451"/>
      <c r="UEC39" s="453"/>
      <c r="UEE39" s="449"/>
      <c r="UEF39" s="449"/>
      <c r="UEG39" s="449"/>
      <c r="UEH39" s="450"/>
      <c r="UEI39" s="451"/>
      <c r="UEJ39" s="451"/>
      <c r="UEK39" s="451"/>
      <c r="UEL39" s="449"/>
      <c r="UEM39" s="452"/>
      <c r="UEN39" s="453"/>
      <c r="UEO39" s="454"/>
      <c r="UEP39" s="449"/>
      <c r="UEQ39" s="453"/>
      <c r="UER39" s="453"/>
      <c r="UES39" s="450"/>
      <c r="UET39" s="454"/>
      <c r="UEU39" s="455"/>
      <c r="UEV39" s="453"/>
      <c r="UEW39" s="456"/>
      <c r="UEX39" s="453"/>
      <c r="UEY39" s="456"/>
      <c r="UEZ39" s="454"/>
      <c r="UFA39" s="451"/>
      <c r="UFB39" s="454"/>
      <c r="UFC39" s="450"/>
      <c r="UFD39" s="456"/>
      <c r="UFE39" s="456"/>
      <c r="UFF39" s="456"/>
      <c r="UFG39" s="456"/>
      <c r="UFH39" s="271"/>
      <c r="UFI39" s="451"/>
      <c r="UFJ39" s="454"/>
      <c r="UFK39" s="451"/>
      <c r="UFL39" s="457"/>
      <c r="UFM39" s="271"/>
      <c r="UFN39" s="451"/>
      <c r="UFO39" s="454"/>
      <c r="UFP39" s="451"/>
      <c r="UFQ39" s="457"/>
      <c r="UFR39" s="451"/>
      <c r="UFS39" s="457"/>
      <c r="UFT39" s="457"/>
      <c r="UFU39" s="457"/>
      <c r="UFV39" s="271"/>
      <c r="UFW39" s="271"/>
      <c r="UFX39" s="451"/>
      <c r="UFY39" s="454"/>
      <c r="UFZ39" s="451"/>
      <c r="UGA39" s="454"/>
      <c r="UGB39" s="458"/>
      <c r="UGC39" s="459"/>
      <c r="UGD39" s="460"/>
      <c r="UGE39" s="461"/>
      <c r="UGF39" s="462"/>
      <c r="UGG39" s="458"/>
      <c r="UGH39" s="451"/>
      <c r="UGI39" s="463"/>
      <c r="UGJ39" s="451"/>
      <c r="UGK39" s="451"/>
      <c r="UGL39" s="453"/>
      <c r="UGN39" s="449"/>
      <c r="UGO39" s="449"/>
      <c r="UGP39" s="449"/>
      <c r="UGQ39" s="450"/>
      <c r="UGR39" s="451"/>
      <c r="UGS39" s="451"/>
      <c r="UGT39" s="451"/>
      <c r="UGU39" s="449"/>
      <c r="UGV39" s="452"/>
      <c r="UGW39" s="453"/>
      <c r="UGX39" s="454"/>
      <c r="UGY39" s="449"/>
      <c r="UGZ39" s="453"/>
      <c r="UHA39" s="453"/>
      <c r="UHB39" s="450"/>
      <c r="UHC39" s="454"/>
      <c r="UHD39" s="455"/>
      <c r="UHE39" s="453"/>
      <c r="UHF39" s="456"/>
      <c r="UHG39" s="453"/>
      <c r="UHH39" s="456"/>
      <c r="UHI39" s="454"/>
      <c r="UHJ39" s="451"/>
      <c r="UHK39" s="454"/>
      <c r="UHL39" s="450"/>
      <c r="UHM39" s="456"/>
      <c r="UHN39" s="456"/>
      <c r="UHO39" s="456"/>
      <c r="UHP39" s="456"/>
      <c r="UHQ39" s="271"/>
      <c r="UHR39" s="451"/>
      <c r="UHS39" s="454"/>
      <c r="UHT39" s="451"/>
      <c r="UHU39" s="457"/>
      <c r="UHV39" s="271"/>
      <c r="UHW39" s="451"/>
      <c r="UHX39" s="454"/>
      <c r="UHY39" s="451"/>
      <c r="UHZ39" s="457"/>
      <c r="UIA39" s="451"/>
      <c r="UIB39" s="457"/>
      <c r="UIC39" s="457"/>
      <c r="UID39" s="457"/>
      <c r="UIE39" s="271"/>
      <c r="UIF39" s="271"/>
      <c r="UIG39" s="451"/>
      <c r="UIH39" s="454"/>
      <c r="UII39" s="451"/>
      <c r="UIJ39" s="454"/>
      <c r="UIK39" s="458"/>
      <c r="UIL39" s="459"/>
      <c r="UIM39" s="460"/>
      <c r="UIN39" s="461"/>
      <c r="UIO39" s="462"/>
      <c r="UIP39" s="458"/>
      <c r="UIQ39" s="451"/>
      <c r="UIR39" s="463"/>
      <c r="UIS39" s="451"/>
      <c r="UIT39" s="451"/>
      <c r="UIU39" s="453"/>
      <c r="UIW39" s="449"/>
      <c r="UIX39" s="449"/>
      <c r="UIY39" s="449"/>
      <c r="UIZ39" s="450"/>
      <c r="UJA39" s="451"/>
      <c r="UJB39" s="451"/>
      <c r="UJC39" s="451"/>
      <c r="UJD39" s="449"/>
      <c r="UJE39" s="452"/>
      <c r="UJF39" s="453"/>
      <c r="UJG39" s="454"/>
      <c r="UJH39" s="449"/>
      <c r="UJI39" s="453"/>
      <c r="UJJ39" s="453"/>
      <c r="UJK39" s="450"/>
      <c r="UJL39" s="454"/>
      <c r="UJM39" s="455"/>
      <c r="UJN39" s="453"/>
      <c r="UJO39" s="456"/>
      <c r="UJP39" s="453"/>
      <c r="UJQ39" s="456"/>
      <c r="UJR39" s="454"/>
      <c r="UJS39" s="451"/>
      <c r="UJT39" s="454"/>
      <c r="UJU39" s="450"/>
      <c r="UJV39" s="456"/>
      <c r="UJW39" s="456"/>
      <c r="UJX39" s="456"/>
      <c r="UJY39" s="456"/>
      <c r="UJZ39" s="271"/>
      <c r="UKA39" s="451"/>
      <c r="UKB39" s="454"/>
      <c r="UKC39" s="451"/>
      <c r="UKD39" s="457"/>
      <c r="UKE39" s="271"/>
      <c r="UKF39" s="451"/>
      <c r="UKG39" s="454"/>
      <c r="UKH39" s="451"/>
      <c r="UKI39" s="457"/>
      <c r="UKJ39" s="451"/>
      <c r="UKK39" s="457"/>
      <c r="UKL39" s="457"/>
      <c r="UKM39" s="457"/>
      <c r="UKN39" s="271"/>
      <c r="UKO39" s="271"/>
      <c r="UKP39" s="451"/>
      <c r="UKQ39" s="454"/>
      <c r="UKR39" s="451"/>
      <c r="UKS39" s="454"/>
      <c r="UKT39" s="458"/>
      <c r="UKU39" s="459"/>
      <c r="UKV39" s="460"/>
      <c r="UKW39" s="461"/>
      <c r="UKX39" s="462"/>
      <c r="UKY39" s="458"/>
      <c r="UKZ39" s="451"/>
      <c r="ULA39" s="463"/>
      <c r="ULB39" s="451"/>
      <c r="ULC39" s="451"/>
      <c r="ULD39" s="453"/>
      <c r="ULF39" s="449"/>
      <c r="ULG39" s="449"/>
      <c r="ULH39" s="449"/>
      <c r="ULI39" s="450"/>
      <c r="ULJ39" s="451"/>
      <c r="ULK39" s="451"/>
      <c r="ULL39" s="451"/>
      <c r="ULM39" s="449"/>
      <c r="ULN39" s="452"/>
      <c r="ULO39" s="453"/>
      <c r="ULP39" s="454"/>
      <c r="ULQ39" s="449"/>
      <c r="ULR39" s="453"/>
      <c r="ULS39" s="453"/>
      <c r="ULT39" s="450"/>
      <c r="ULU39" s="454"/>
      <c r="ULV39" s="455"/>
      <c r="ULW39" s="453"/>
      <c r="ULX39" s="456"/>
      <c r="ULY39" s="453"/>
      <c r="ULZ39" s="456"/>
      <c r="UMA39" s="454"/>
      <c r="UMB39" s="451"/>
      <c r="UMC39" s="454"/>
      <c r="UMD39" s="450"/>
      <c r="UME39" s="456"/>
      <c r="UMF39" s="456"/>
      <c r="UMG39" s="456"/>
      <c r="UMH39" s="456"/>
      <c r="UMI39" s="271"/>
      <c r="UMJ39" s="451"/>
      <c r="UMK39" s="454"/>
      <c r="UML39" s="451"/>
      <c r="UMM39" s="457"/>
      <c r="UMN39" s="271"/>
      <c r="UMO39" s="451"/>
      <c r="UMP39" s="454"/>
      <c r="UMQ39" s="451"/>
      <c r="UMR39" s="457"/>
      <c r="UMS39" s="451"/>
      <c r="UMT39" s="457"/>
      <c r="UMU39" s="457"/>
      <c r="UMV39" s="457"/>
      <c r="UMW39" s="271"/>
      <c r="UMX39" s="271"/>
      <c r="UMY39" s="451"/>
      <c r="UMZ39" s="454"/>
      <c r="UNA39" s="451"/>
      <c r="UNB39" s="454"/>
      <c r="UNC39" s="458"/>
      <c r="UND39" s="459"/>
      <c r="UNE39" s="460"/>
      <c r="UNF39" s="461"/>
      <c r="UNG39" s="462"/>
      <c r="UNH39" s="458"/>
      <c r="UNI39" s="451"/>
      <c r="UNJ39" s="463"/>
      <c r="UNK39" s="451"/>
      <c r="UNL39" s="451"/>
      <c r="UNM39" s="453"/>
      <c r="UNO39" s="449"/>
      <c r="UNP39" s="449"/>
      <c r="UNQ39" s="449"/>
      <c r="UNR39" s="450"/>
      <c r="UNS39" s="451"/>
      <c r="UNT39" s="451"/>
      <c r="UNU39" s="451"/>
      <c r="UNV39" s="449"/>
      <c r="UNW39" s="452"/>
      <c r="UNX39" s="453"/>
      <c r="UNY39" s="454"/>
      <c r="UNZ39" s="449"/>
      <c r="UOA39" s="453"/>
      <c r="UOB39" s="453"/>
      <c r="UOC39" s="450"/>
      <c r="UOD39" s="454"/>
      <c r="UOE39" s="455"/>
      <c r="UOF39" s="453"/>
      <c r="UOG39" s="456"/>
      <c r="UOH39" s="453"/>
      <c r="UOI39" s="456"/>
      <c r="UOJ39" s="454"/>
      <c r="UOK39" s="451"/>
      <c r="UOL39" s="454"/>
      <c r="UOM39" s="450"/>
      <c r="UON39" s="456"/>
      <c r="UOO39" s="456"/>
      <c r="UOP39" s="456"/>
      <c r="UOQ39" s="456"/>
      <c r="UOR39" s="271"/>
      <c r="UOS39" s="451"/>
      <c r="UOT39" s="454"/>
      <c r="UOU39" s="451"/>
      <c r="UOV39" s="457"/>
      <c r="UOW39" s="271"/>
      <c r="UOX39" s="451"/>
      <c r="UOY39" s="454"/>
      <c r="UOZ39" s="451"/>
      <c r="UPA39" s="457"/>
      <c r="UPB39" s="451"/>
      <c r="UPC39" s="457"/>
      <c r="UPD39" s="457"/>
      <c r="UPE39" s="457"/>
      <c r="UPF39" s="271"/>
      <c r="UPG39" s="271"/>
      <c r="UPH39" s="451"/>
      <c r="UPI39" s="454"/>
      <c r="UPJ39" s="451"/>
      <c r="UPK39" s="454"/>
      <c r="UPL39" s="458"/>
      <c r="UPM39" s="459"/>
      <c r="UPN39" s="460"/>
      <c r="UPO39" s="461"/>
      <c r="UPP39" s="462"/>
      <c r="UPQ39" s="458"/>
      <c r="UPR39" s="451"/>
      <c r="UPS39" s="463"/>
      <c r="UPT39" s="451"/>
      <c r="UPU39" s="451"/>
      <c r="UPV39" s="453"/>
      <c r="UPX39" s="449"/>
      <c r="UPY39" s="449"/>
      <c r="UPZ39" s="449"/>
      <c r="UQA39" s="450"/>
      <c r="UQB39" s="451"/>
      <c r="UQC39" s="451"/>
      <c r="UQD39" s="451"/>
      <c r="UQE39" s="449"/>
      <c r="UQF39" s="452"/>
      <c r="UQG39" s="453"/>
      <c r="UQH39" s="454"/>
      <c r="UQI39" s="449"/>
      <c r="UQJ39" s="453"/>
      <c r="UQK39" s="453"/>
      <c r="UQL39" s="450"/>
      <c r="UQM39" s="454"/>
      <c r="UQN39" s="455"/>
      <c r="UQO39" s="453"/>
      <c r="UQP39" s="456"/>
      <c r="UQQ39" s="453"/>
      <c r="UQR39" s="456"/>
      <c r="UQS39" s="454"/>
      <c r="UQT39" s="451"/>
      <c r="UQU39" s="454"/>
      <c r="UQV39" s="450"/>
      <c r="UQW39" s="456"/>
      <c r="UQX39" s="456"/>
      <c r="UQY39" s="456"/>
      <c r="UQZ39" s="456"/>
      <c r="URA39" s="271"/>
      <c r="URB39" s="451"/>
      <c r="URC39" s="454"/>
      <c r="URD39" s="451"/>
      <c r="URE39" s="457"/>
      <c r="URF39" s="271"/>
      <c r="URG39" s="451"/>
      <c r="URH39" s="454"/>
      <c r="URI39" s="451"/>
      <c r="URJ39" s="457"/>
      <c r="URK39" s="451"/>
      <c r="URL39" s="457"/>
      <c r="URM39" s="457"/>
      <c r="URN39" s="457"/>
      <c r="URO39" s="271"/>
      <c r="URP39" s="271"/>
      <c r="URQ39" s="451"/>
      <c r="URR39" s="454"/>
      <c r="URS39" s="451"/>
      <c r="URT39" s="454"/>
      <c r="URU39" s="458"/>
      <c r="URV39" s="459"/>
      <c r="URW39" s="460"/>
      <c r="URX39" s="461"/>
      <c r="URY39" s="462"/>
      <c r="URZ39" s="458"/>
      <c r="USA39" s="451"/>
      <c r="USB39" s="463"/>
      <c r="USC39" s="451"/>
      <c r="USD39" s="451"/>
      <c r="USE39" s="453"/>
      <c r="USG39" s="449"/>
      <c r="USH39" s="449"/>
      <c r="USI39" s="449"/>
      <c r="USJ39" s="450"/>
      <c r="USK39" s="451"/>
      <c r="USL39" s="451"/>
      <c r="USM39" s="451"/>
      <c r="USN39" s="449"/>
      <c r="USO39" s="452"/>
      <c r="USP39" s="453"/>
      <c r="USQ39" s="454"/>
      <c r="USR39" s="449"/>
      <c r="USS39" s="453"/>
      <c r="UST39" s="453"/>
      <c r="USU39" s="450"/>
      <c r="USV39" s="454"/>
      <c r="USW39" s="455"/>
      <c r="USX39" s="453"/>
      <c r="USY39" s="456"/>
      <c r="USZ39" s="453"/>
      <c r="UTA39" s="456"/>
      <c r="UTB39" s="454"/>
      <c r="UTC39" s="451"/>
      <c r="UTD39" s="454"/>
      <c r="UTE39" s="450"/>
      <c r="UTF39" s="456"/>
      <c r="UTG39" s="456"/>
      <c r="UTH39" s="456"/>
      <c r="UTI39" s="456"/>
      <c r="UTJ39" s="271"/>
      <c r="UTK39" s="451"/>
      <c r="UTL39" s="454"/>
      <c r="UTM39" s="451"/>
      <c r="UTN39" s="457"/>
      <c r="UTO39" s="271"/>
      <c r="UTP39" s="451"/>
      <c r="UTQ39" s="454"/>
      <c r="UTR39" s="451"/>
      <c r="UTS39" s="457"/>
      <c r="UTT39" s="451"/>
      <c r="UTU39" s="457"/>
      <c r="UTV39" s="457"/>
      <c r="UTW39" s="457"/>
      <c r="UTX39" s="271"/>
      <c r="UTY39" s="271"/>
      <c r="UTZ39" s="451"/>
      <c r="UUA39" s="454"/>
      <c r="UUB39" s="451"/>
      <c r="UUC39" s="454"/>
      <c r="UUD39" s="458"/>
      <c r="UUE39" s="459"/>
      <c r="UUF39" s="460"/>
      <c r="UUG39" s="461"/>
      <c r="UUH39" s="462"/>
      <c r="UUI39" s="458"/>
      <c r="UUJ39" s="451"/>
      <c r="UUK39" s="463"/>
      <c r="UUL39" s="451"/>
      <c r="UUM39" s="451"/>
      <c r="UUN39" s="453"/>
      <c r="UUP39" s="449"/>
      <c r="UUQ39" s="449"/>
      <c r="UUR39" s="449"/>
      <c r="UUS39" s="450"/>
      <c r="UUT39" s="451"/>
      <c r="UUU39" s="451"/>
      <c r="UUV39" s="451"/>
      <c r="UUW39" s="449"/>
      <c r="UUX39" s="452"/>
      <c r="UUY39" s="453"/>
      <c r="UUZ39" s="454"/>
      <c r="UVA39" s="449"/>
      <c r="UVB39" s="453"/>
      <c r="UVC39" s="453"/>
      <c r="UVD39" s="450"/>
      <c r="UVE39" s="454"/>
      <c r="UVF39" s="455"/>
      <c r="UVG39" s="453"/>
      <c r="UVH39" s="456"/>
      <c r="UVI39" s="453"/>
      <c r="UVJ39" s="456"/>
      <c r="UVK39" s="454"/>
      <c r="UVL39" s="451"/>
      <c r="UVM39" s="454"/>
      <c r="UVN39" s="450"/>
      <c r="UVO39" s="456"/>
      <c r="UVP39" s="456"/>
      <c r="UVQ39" s="456"/>
      <c r="UVR39" s="456"/>
      <c r="UVS39" s="271"/>
      <c r="UVT39" s="451"/>
      <c r="UVU39" s="454"/>
      <c r="UVV39" s="451"/>
      <c r="UVW39" s="457"/>
      <c r="UVX39" s="271"/>
      <c r="UVY39" s="451"/>
      <c r="UVZ39" s="454"/>
      <c r="UWA39" s="451"/>
      <c r="UWB39" s="457"/>
      <c r="UWC39" s="451"/>
      <c r="UWD39" s="457"/>
      <c r="UWE39" s="457"/>
      <c r="UWF39" s="457"/>
      <c r="UWG39" s="271"/>
      <c r="UWH39" s="271"/>
      <c r="UWI39" s="451"/>
      <c r="UWJ39" s="454"/>
      <c r="UWK39" s="451"/>
      <c r="UWL39" s="454"/>
      <c r="UWM39" s="458"/>
      <c r="UWN39" s="459"/>
      <c r="UWO39" s="460"/>
      <c r="UWP39" s="461"/>
      <c r="UWQ39" s="462"/>
      <c r="UWR39" s="458"/>
      <c r="UWS39" s="451"/>
      <c r="UWT39" s="463"/>
      <c r="UWU39" s="451"/>
      <c r="UWV39" s="451"/>
      <c r="UWW39" s="453"/>
      <c r="UWY39" s="449"/>
      <c r="UWZ39" s="449"/>
      <c r="UXA39" s="449"/>
      <c r="UXB39" s="450"/>
      <c r="UXC39" s="451"/>
      <c r="UXD39" s="451"/>
      <c r="UXE39" s="451"/>
      <c r="UXF39" s="449"/>
      <c r="UXG39" s="452"/>
      <c r="UXH39" s="453"/>
      <c r="UXI39" s="454"/>
      <c r="UXJ39" s="449"/>
      <c r="UXK39" s="453"/>
      <c r="UXL39" s="453"/>
      <c r="UXM39" s="450"/>
      <c r="UXN39" s="454"/>
      <c r="UXO39" s="455"/>
      <c r="UXP39" s="453"/>
      <c r="UXQ39" s="456"/>
      <c r="UXR39" s="453"/>
      <c r="UXS39" s="456"/>
      <c r="UXT39" s="454"/>
      <c r="UXU39" s="451"/>
      <c r="UXV39" s="454"/>
      <c r="UXW39" s="450"/>
      <c r="UXX39" s="456"/>
      <c r="UXY39" s="456"/>
      <c r="UXZ39" s="456"/>
      <c r="UYA39" s="456"/>
      <c r="UYB39" s="271"/>
      <c r="UYC39" s="451"/>
      <c r="UYD39" s="454"/>
      <c r="UYE39" s="451"/>
      <c r="UYF39" s="457"/>
      <c r="UYG39" s="271"/>
      <c r="UYH39" s="451"/>
      <c r="UYI39" s="454"/>
      <c r="UYJ39" s="451"/>
      <c r="UYK39" s="457"/>
      <c r="UYL39" s="451"/>
      <c r="UYM39" s="457"/>
      <c r="UYN39" s="457"/>
      <c r="UYO39" s="457"/>
      <c r="UYP39" s="271"/>
      <c r="UYQ39" s="271"/>
      <c r="UYR39" s="451"/>
      <c r="UYS39" s="454"/>
      <c r="UYT39" s="451"/>
      <c r="UYU39" s="454"/>
      <c r="UYV39" s="458"/>
      <c r="UYW39" s="459"/>
      <c r="UYX39" s="460"/>
      <c r="UYY39" s="461"/>
      <c r="UYZ39" s="462"/>
      <c r="UZA39" s="458"/>
      <c r="UZB39" s="451"/>
      <c r="UZC39" s="463"/>
      <c r="UZD39" s="451"/>
      <c r="UZE39" s="451"/>
      <c r="UZF39" s="453"/>
      <c r="UZH39" s="449"/>
      <c r="UZI39" s="449"/>
      <c r="UZJ39" s="449"/>
      <c r="UZK39" s="450"/>
      <c r="UZL39" s="451"/>
      <c r="UZM39" s="451"/>
      <c r="UZN39" s="451"/>
      <c r="UZO39" s="449"/>
      <c r="UZP39" s="452"/>
      <c r="UZQ39" s="453"/>
      <c r="UZR39" s="454"/>
      <c r="UZS39" s="449"/>
      <c r="UZT39" s="453"/>
      <c r="UZU39" s="453"/>
      <c r="UZV39" s="450"/>
      <c r="UZW39" s="454"/>
      <c r="UZX39" s="455"/>
      <c r="UZY39" s="453"/>
      <c r="UZZ39" s="456"/>
      <c r="VAA39" s="453"/>
      <c r="VAB39" s="456"/>
      <c r="VAC39" s="454"/>
      <c r="VAD39" s="451"/>
      <c r="VAE39" s="454"/>
      <c r="VAF39" s="450"/>
      <c r="VAG39" s="456"/>
      <c r="VAH39" s="456"/>
      <c r="VAI39" s="456"/>
      <c r="VAJ39" s="456"/>
      <c r="VAK39" s="271"/>
      <c r="VAL39" s="451"/>
      <c r="VAM39" s="454"/>
      <c r="VAN39" s="451"/>
      <c r="VAO39" s="457"/>
      <c r="VAP39" s="271"/>
      <c r="VAQ39" s="451"/>
      <c r="VAR39" s="454"/>
      <c r="VAS39" s="451"/>
      <c r="VAT39" s="457"/>
      <c r="VAU39" s="451"/>
      <c r="VAV39" s="457"/>
      <c r="VAW39" s="457"/>
      <c r="VAX39" s="457"/>
      <c r="VAY39" s="271"/>
      <c r="VAZ39" s="271"/>
      <c r="VBA39" s="451"/>
      <c r="VBB39" s="454"/>
      <c r="VBC39" s="451"/>
      <c r="VBD39" s="454"/>
      <c r="VBE39" s="458"/>
      <c r="VBF39" s="459"/>
      <c r="VBG39" s="460"/>
      <c r="VBH39" s="461"/>
      <c r="VBI39" s="462"/>
      <c r="VBJ39" s="458"/>
      <c r="VBK39" s="451"/>
      <c r="VBL39" s="463"/>
      <c r="VBM39" s="451"/>
      <c r="VBN39" s="451"/>
      <c r="VBO39" s="453"/>
      <c r="VBQ39" s="449"/>
      <c r="VBR39" s="449"/>
      <c r="VBS39" s="449"/>
      <c r="VBT39" s="450"/>
      <c r="VBU39" s="451"/>
      <c r="VBV39" s="451"/>
      <c r="VBW39" s="451"/>
      <c r="VBX39" s="449"/>
      <c r="VBY39" s="452"/>
      <c r="VBZ39" s="453"/>
      <c r="VCA39" s="454"/>
      <c r="VCB39" s="449"/>
      <c r="VCC39" s="453"/>
      <c r="VCD39" s="453"/>
      <c r="VCE39" s="450"/>
      <c r="VCF39" s="454"/>
      <c r="VCG39" s="455"/>
      <c r="VCH39" s="453"/>
      <c r="VCI39" s="456"/>
      <c r="VCJ39" s="453"/>
      <c r="VCK39" s="456"/>
      <c r="VCL39" s="454"/>
      <c r="VCM39" s="451"/>
      <c r="VCN39" s="454"/>
      <c r="VCO39" s="450"/>
      <c r="VCP39" s="456"/>
      <c r="VCQ39" s="456"/>
      <c r="VCR39" s="456"/>
      <c r="VCS39" s="456"/>
      <c r="VCT39" s="271"/>
      <c r="VCU39" s="451"/>
      <c r="VCV39" s="454"/>
      <c r="VCW39" s="451"/>
      <c r="VCX39" s="457"/>
      <c r="VCY39" s="271"/>
      <c r="VCZ39" s="451"/>
      <c r="VDA39" s="454"/>
      <c r="VDB39" s="451"/>
      <c r="VDC39" s="457"/>
      <c r="VDD39" s="451"/>
      <c r="VDE39" s="457"/>
      <c r="VDF39" s="457"/>
      <c r="VDG39" s="457"/>
      <c r="VDH39" s="271"/>
      <c r="VDI39" s="271"/>
      <c r="VDJ39" s="451"/>
      <c r="VDK39" s="454"/>
      <c r="VDL39" s="451"/>
      <c r="VDM39" s="454"/>
      <c r="VDN39" s="458"/>
      <c r="VDO39" s="459"/>
      <c r="VDP39" s="460"/>
      <c r="VDQ39" s="461"/>
      <c r="VDR39" s="462"/>
      <c r="VDS39" s="458"/>
      <c r="VDT39" s="451"/>
      <c r="VDU39" s="463"/>
      <c r="VDV39" s="451"/>
      <c r="VDW39" s="451"/>
      <c r="VDX39" s="453"/>
      <c r="VDZ39" s="449"/>
      <c r="VEA39" s="449"/>
      <c r="VEB39" s="449"/>
      <c r="VEC39" s="450"/>
      <c r="VED39" s="451"/>
      <c r="VEE39" s="451"/>
      <c r="VEF39" s="451"/>
      <c r="VEG39" s="449"/>
      <c r="VEH39" s="452"/>
      <c r="VEI39" s="453"/>
      <c r="VEJ39" s="454"/>
      <c r="VEK39" s="449"/>
      <c r="VEL39" s="453"/>
      <c r="VEM39" s="453"/>
      <c r="VEN39" s="450"/>
      <c r="VEO39" s="454"/>
      <c r="VEP39" s="455"/>
      <c r="VEQ39" s="453"/>
      <c r="VER39" s="456"/>
      <c r="VES39" s="453"/>
      <c r="VET39" s="456"/>
      <c r="VEU39" s="454"/>
      <c r="VEV39" s="451"/>
      <c r="VEW39" s="454"/>
      <c r="VEX39" s="450"/>
      <c r="VEY39" s="456"/>
      <c r="VEZ39" s="456"/>
      <c r="VFA39" s="456"/>
      <c r="VFB39" s="456"/>
      <c r="VFC39" s="271"/>
      <c r="VFD39" s="451"/>
      <c r="VFE39" s="454"/>
      <c r="VFF39" s="451"/>
      <c r="VFG39" s="457"/>
      <c r="VFH39" s="271"/>
      <c r="VFI39" s="451"/>
      <c r="VFJ39" s="454"/>
      <c r="VFK39" s="451"/>
      <c r="VFL39" s="457"/>
      <c r="VFM39" s="451"/>
      <c r="VFN39" s="457"/>
      <c r="VFO39" s="457"/>
      <c r="VFP39" s="457"/>
      <c r="VFQ39" s="271"/>
      <c r="VFR39" s="271"/>
      <c r="VFS39" s="451"/>
      <c r="VFT39" s="454"/>
      <c r="VFU39" s="451"/>
      <c r="VFV39" s="454"/>
      <c r="VFW39" s="458"/>
      <c r="VFX39" s="459"/>
      <c r="VFY39" s="460"/>
      <c r="VFZ39" s="461"/>
      <c r="VGA39" s="462"/>
      <c r="VGB39" s="458"/>
      <c r="VGC39" s="451"/>
      <c r="VGD39" s="463"/>
      <c r="VGE39" s="451"/>
      <c r="VGF39" s="451"/>
      <c r="VGG39" s="453"/>
      <c r="VGI39" s="449"/>
      <c r="VGJ39" s="449"/>
      <c r="VGK39" s="449"/>
      <c r="VGL39" s="450"/>
      <c r="VGM39" s="451"/>
      <c r="VGN39" s="451"/>
      <c r="VGO39" s="451"/>
      <c r="VGP39" s="449"/>
      <c r="VGQ39" s="452"/>
      <c r="VGR39" s="453"/>
      <c r="VGS39" s="454"/>
      <c r="VGT39" s="449"/>
      <c r="VGU39" s="453"/>
      <c r="VGV39" s="453"/>
      <c r="VGW39" s="450"/>
      <c r="VGX39" s="454"/>
      <c r="VGY39" s="455"/>
      <c r="VGZ39" s="453"/>
      <c r="VHA39" s="456"/>
      <c r="VHB39" s="453"/>
      <c r="VHC39" s="456"/>
      <c r="VHD39" s="454"/>
      <c r="VHE39" s="451"/>
      <c r="VHF39" s="454"/>
      <c r="VHG39" s="450"/>
      <c r="VHH39" s="456"/>
      <c r="VHI39" s="456"/>
      <c r="VHJ39" s="456"/>
      <c r="VHK39" s="456"/>
      <c r="VHL39" s="271"/>
      <c r="VHM39" s="451"/>
      <c r="VHN39" s="454"/>
      <c r="VHO39" s="451"/>
      <c r="VHP39" s="457"/>
      <c r="VHQ39" s="271"/>
      <c r="VHR39" s="451"/>
      <c r="VHS39" s="454"/>
      <c r="VHT39" s="451"/>
      <c r="VHU39" s="457"/>
      <c r="VHV39" s="451"/>
      <c r="VHW39" s="457"/>
      <c r="VHX39" s="457"/>
      <c r="VHY39" s="457"/>
      <c r="VHZ39" s="271"/>
      <c r="VIA39" s="271"/>
      <c r="VIB39" s="451"/>
      <c r="VIC39" s="454"/>
      <c r="VID39" s="451"/>
      <c r="VIE39" s="454"/>
      <c r="VIF39" s="458"/>
      <c r="VIG39" s="459"/>
      <c r="VIH39" s="460"/>
      <c r="VII39" s="461"/>
      <c r="VIJ39" s="462"/>
      <c r="VIK39" s="458"/>
      <c r="VIL39" s="451"/>
      <c r="VIM39" s="463"/>
      <c r="VIN39" s="451"/>
      <c r="VIO39" s="451"/>
      <c r="VIP39" s="453"/>
      <c r="VIR39" s="449"/>
      <c r="VIS39" s="449"/>
      <c r="VIT39" s="449"/>
      <c r="VIU39" s="450"/>
      <c r="VIV39" s="451"/>
      <c r="VIW39" s="451"/>
      <c r="VIX39" s="451"/>
      <c r="VIY39" s="449"/>
      <c r="VIZ39" s="452"/>
      <c r="VJA39" s="453"/>
      <c r="VJB39" s="454"/>
      <c r="VJC39" s="449"/>
      <c r="VJD39" s="453"/>
      <c r="VJE39" s="453"/>
      <c r="VJF39" s="450"/>
      <c r="VJG39" s="454"/>
      <c r="VJH39" s="455"/>
      <c r="VJI39" s="453"/>
      <c r="VJJ39" s="456"/>
      <c r="VJK39" s="453"/>
      <c r="VJL39" s="456"/>
      <c r="VJM39" s="454"/>
      <c r="VJN39" s="451"/>
      <c r="VJO39" s="454"/>
      <c r="VJP39" s="450"/>
      <c r="VJQ39" s="456"/>
      <c r="VJR39" s="456"/>
      <c r="VJS39" s="456"/>
      <c r="VJT39" s="456"/>
      <c r="VJU39" s="271"/>
      <c r="VJV39" s="451"/>
      <c r="VJW39" s="454"/>
      <c r="VJX39" s="451"/>
      <c r="VJY39" s="457"/>
      <c r="VJZ39" s="271"/>
      <c r="VKA39" s="451"/>
      <c r="VKB39" s="454"/>
      <c r="VKC39" s="451"/>
      <c r="VKD39" s="457"/>
      <c r="VKE39" s="451"/>
      <c r="VKF39" s="457"/>
      <c r="VKG39" s="457"/>
      <c r="VKH39" s="457"/>
      <c r="VKI39" s="271"/>
      <c r="VKJ39" s="271"/>
      <c r="VKK39" s="451"/>
      <c r="VKL39" s="454"/>
      <c r="VKM39" s="451"/>
      <c r="VKN39" s="454"/>
      <c r="VKO39" s="458"/>
      <c r="VKP39" s="459"/>
      <c r="VKQ39" s="460"/>
      <c r="VKR39" s="461"/>
      <c r="VKS39" s="462"/>
      <c r="VKT39" s="458"/>
      <c r="VKU39" s="451"/>
      <c r="VKV39" s="463"/>
      <c r="VKW39" s="451"/>
      <c r="VKX39" s="451"/>
      <c r="VKY39" s="453"/>
      <c r="VLA39" s="449"/>
      <c r="VLB39" s="449"/>
      <c r="VLC39" s="449"/>
      <c r="VLD39" s="450"/>
      <c r="VLE39" s="451"/>
      <c r="VLF39" s="451"/>
      <c r="VLG39" s="451"/>
      <c r="VLH39" s="449"/>
      <c r="VLI39" s="452"/>
      <c r="VLJ39" s="453"/>
      <c r="VLK39" s="454"/>
      <c r="VLL39" s="449"/>
      <c r="VLM39" s="453"/>
      <c r="VLN39" s="453"/>
      <c r="VLO39" s="450"/>
      <c r="VLP39" s="454"/>
      <c r="VLQ39" s="455"/>
      <c r="VLR39" s="453"/>
      <c r="VLS39" s="456"/>
      <c r="VLT39" s="453"/>
      <c r="VLU39" s="456"/>
      <c r="VLV39" s="454"/>
      <c r="VLW39" s="451"/>
      <c r="VLX39" s="454"/>
      <c r="VLY39" s="450"/>
      <c r="VLZ39" s="456"/>
      <c r="VMA39" s="456"/>
      <c r="VMB39" s="456"/>
      <c r="VMC39" s="456"/>
      <c r="VMD39" s="271"/>
      <c r="VME39" s="451"/>
      <c r="VMF39" s="454"/>
      <c r="VMG39" s="451"/>
      <c r="VMH39" s="457"/>
      <c r="VMI39" s="271"/>
      <c r="VMJ39" s="451"/>
      <c r="VMK39" s="454"/>
      <c r="VML39" s="451"/>
      <c r="VMM39" s="457"/>
      <c r="VMN39" s="451"/>
      <c r="VMO39" s="457"/>
      <c r="VMP39" s="457"/>
      <c r="VMQ39" s="457"/>
      <c r="VMR39" s="271"/>
      <c r="VMS39" s="271"/>
      <c r="VMT39" s="451"/>
      <c r="VMU39" s="454"/>
      <c r="VMV39" s="451"/>
      <c r="VMW39" s="454"/>
      <c r="VMX39" s="458"/>
      <c r="VMY39" s="459"/>
      <c r="VMZ39" s="460"/>
      <c r="VNA39" s="461"/>
      <c r="VNB39" s="462"/>
      <c r="VNC39" s="458"/>
      <c r="VND39" s="451"/>
      <c r="VNE39" s="463"/>
      <c r="VNF39" s="451"/>
      <c r="VNG39" s="451"/>
      <c r="VNH39" s="453"/>
      <c r="VNJ39" s="449"/>
      <c r="VNK39" s="449"/>
      <c r="VNL39" s="449"/>
      <c r="VNM39" s="450"/>
      <c r="VNN39" s="451"/>
      <c r="VNO39" s="451"/>
      <c r="VNP39" s="451"/>
      <c r="VNQ39" s="449"/>
      <c r="VNR39" s="452"/>
      <c r="VNS39" s="453"/>
      <c r="VNT39" s="454"/>
      <c r="VNU39" s="449"/>
      <c r="VNV39" s="453"/>
      <c r="VNW39" s="453"/>
      <c r="VNX39" s="450"/>
      <c r="VNY39" s="454"/>
      <c r="VNZ39" s="455"/>
      <c r="VOA39" s="453"/>
      <c r="VOB39" s="456"/>
      <c r="VOC39" s="453"/>
      <c r="VOD39" s="456"/>
      <c r="VOE39" s="454"/>
      <c r="VOF39" s="451"/>
      <c r="VOG39" s="454"/>
      <c r="VOH39" s="450"/>
      <c r="VOI39" s="456"/>
      <c r="VOJ39" s="456"/>
      <c r="VOK39" s="456"/>
      <c r="VOL39" s="456"/>
      <c r="VOM39" s="271"/>
      <c r="VON39" s="451"/>
      <c r="VOO39" s="454"/>
      <c r="VOP39" s="451"/>
      <c r="VOQ39" s="457"/>
      <c r="VOR39" s="271"/>
      <c r="VOS39" s="451"/>
      <c r="VOT39" s="454"/>
      <c r="VOU39" s="451"/>
      <c r="VOV39" s="457"/>
      <c r="VOW39" s="451"/>
      <c r="VOX39" s="457"/>
      <c r="VOY39" s="457"/>
      <c r="VOZ39" s="457"/>
      <c r="VPA39" s="271"/>
      <c r="VPB39" s="271"/>
      <c r="VPC39" s="451"/>
      <c r="VPD39" s="454"/>
      <c r="VPE39" s="451"/>
      <c r="VPF39" s="454"/>
      <c r="VPG39" s="458"/>
      <c r="VPH39" s="459"/>
      <c r="VPI39" s="460"/>
      <c r="VPJ39" s="461"/>
      <c r="VPK39" s="462"/>
      <c r="VPL39" s="458"/>
      <c r="VPM39" s="451"/>
      <c r="VPN39" s="463"/>
      <c r="VPO39" s="451"/>
      <c r="VPP39" s="451"/>
      <c r="VPQ39" s="453"/>
      <c r="VPS39" s="449"/>
      <c r="VPT39" s="449"/>
      <c r="VPU39" s="449"/>
      <c r="VPV39" s="450"/>
      <c r="VPW39" s="451"/>
      <c r="VPX39" s="451"/>
      <c r="VPY39" s="451"/>
      <c r="VPZ39" s="449"/>
      <c r="VQA39" s="452"/>
      <c r="VQB39" s="453"/>
      <c r="VQC39" s="454"/>
      <c r="VQD39" s="449"/>
      <c r="VQE39" s="453"/>
      <c r="VQF39" s="453"/>
      <c r="VQG39" s="450"/>
      <c r="VQH39" s="454"/>
      <c r="VQI39" s="455"/>
      <c r="VQJ39" s="453"/>
      <c r="VQK39" s="456"/>
      <c r="VQL39" s="453"/>
      <c r="VQM39" s="456"/>
      <c r="VQN39" s="454"/>
      <c r="VQO39" s="451"/>
      <c r="VQP39" s="454"/>
      <c r="VQQ39" s="450"/>
      <c r="VQR39" s="456"/>
      <c r="VQS39" s="456"/>
      <c r="VQT39" s="456"/>
      <c r="VQU39" s="456"/>
      <c r="VQV39" s="271"/>
      <c r="VQW39" s="451"/>
      <c r="VQX39" s="454"/>
      <c r="VQY39" s="451"/>
      <c r="VQZ39" s="457"/>
      <c r="VRA39" s="271"/>
      <c r="VRB39" s="451"/>
      <c r="VRC39" s="454"/>
      <c r="VRD39" s="451"/>
      <c r="VRE39" s="457"/>
      <c r="VRF39" s="451"/>
      <c r="VRG39" s="457"/>
      <c r="VRH39" s="457"/>
      <c r="VRI39" s="457"/>
      <c r="VRJ39" s="271"/>
      <c r="VRK39" s="271"/>
      <c r="VRL39" s="451"/>
      <c r="VRM39" s="454"/>
      <c r="VRN39" s="451"/>
      <c r="VRO39" s="454"/>
      <c r="VRP39" s="458"/>
      <c r="VRQ39" s="459"/>
      <c r="VRR39" s="460"/>
      <c r="VRS39" s="461"/>
      <c r="VRT39" s="462"/>
      <c r="VRU39" s="458"/>
      <c r="VRV39" s="451"/>
      <c r="VRW39" s="463"/>
      <c r="VRX39" s="451"/>
      <c r="VRY39" s="451"/>
      <c r="VRZ39" s="453"/>
      <c r="VSB39" s="449"/>
      <c r="VSC39" s="449"/>
      <c r="VSD39" s="449"/>
      <c r="VSE39" s="450"/>
      <c r="VSF39" s="451"/>
      <c r="VSG39" s="451"/>
      <c r="VSH39" s="451"/>
      <c r="VSI39" s="449"/>
      <c r="VSJ39" s="452"/>
      <c r="VSK39" s="453"/>
      <c r="VSL39" s="454"/>
      <c r="VSM39" s="449"/>
      <c r="VSN39" s="453"/>
      <c r="VSO39" s="453"/>
      <c r="VSP39" s="450"/>
      <c r="VSQ39" s="454"/>
      <c r="VSR39" s="455"/>
      <c r="VSS39" s="453"/>
      <c r="VST39" s="456"/>
      <c r="VSU39" s="453"/>
      <c r="VSV39" s="456"/>
      <c r="VSW39" s="454"/>
      <c r="VSX39" s="451"/>
      <c r="VSY39" s="454"/>
      <c r="VSZ39" s="450"/>
      <c r="VTA39" s="456"/>
      <c r="VTB39" s="456"/>
      <c r="VTC39" s="456"/>
      <c r="VTD39" s="456"/>
      <c r="VTE39" s="271"/>
      <c r="VTF39" s="451"/>
      <c r="VTG39" s="454"/>
      <c r="VTH39" s="451"/>
      <c r="VTI39" s="457"/>
      <c r="VTJ39" s="271"/>
      <c r="VTK39" s="451"/>
      <c r="VTL39" s="454"/>
      <c r="VTM39" s="451"/>
      <c r="VTN39" s="457"/>
      <c r="VTO39" s="451"/>
      <c r="VTP39" s="457"/>
      <c r="VTQ39" s="457"/>
      <c r="VTR39" s="457"/>
      <c r="VTS39" s="271"/>
      <c r="VTT39" s="271"/>
      <c r="VTU39" s="451"/>
      <c r="VTV39" s="454"/>
      <c r="VTW39" s="451"/>
      <c r="VTX39" s="454"/>
      <c r="VTY39" s="458"/>
      <c r="VTZ39" s="459"/>
      <c r="VUA39" s="460"/>
      <c r="VUB39" s="461"/>
      <c r="VUC39" s="462"/>
      <c r="VUD39" s="458"/>
      <c r="VUE39" s="451"/>
      <c r="VUF39" s="463"/>
      <c r="VUG39" s="451"/>
      <c r="VUH39" s="451"/>
      <c r="VUI39" s="453"/>
      <c r="VUK39" s="449"/>
      <c r="VUL39" s="449"/>
      <c r="VUM39" s="449"/>
      <c r="VUN39" s="450"/>
      <c r="VUO39" s="451"/>
      <c r="VUP39" s="451"/>
      <c r="VUQ39" s="451"/>
      <c r="VUR39" s="449"/>
      <c r="VUS39" s="452"/>
      <c r="VUT39" s="453"/>
      <c r="VUU39" s="454"/>
      <c r="VUV39" s="449"/>
      <c r="VUW39" s="453"/>
      <c r="VUX39" s="453"/>
      <c r="VUY39" s="450"/>
      <c r="VUZ39" s="454"/>
      <c r="VVA39" s="455"/>
      <c r="VVB39" s="453"/>
      <c r="VVC39" s="456"/>
      <c r="VVD39" s="453"/>
      <c r="VVE39" s="456"/>
      <c r="VVF39" s="454"/>
      <c r="VVG39" s="451"/>
      <c r="VVH39" s="454"/>
      <c r="VVI39" s="450"/>
      <c r="VVJ39" s="456"/>
      <c r="VVK39" s="456"/>
      <c r="VVL39" s="456"/>
      <c r="VVM39" s="456"/>
      <c r="VVN39" s="271"/>
      <c r="VVO39" s="451"/>
      <c r="VVP39" s="454"/>
      <c r="VVQ39" s="451"/>
      <c r="VVR39" s="457"/>
      <c r="VVS39" s="271"/>
      <c r="VVT39" s="451"/>
      <c r="VVU39" s="454"/>
      <c r="VVV39" s="451"/>
      <c r="VVW39" s="457"/>
      <c r="VVX39" s="451"/>
      <c r="VVY39" s="457"/>
      <c r="VVZ39" s="457"/>
      <c r="VWA39" s="457"/>
      <c r="VWB39" s="271"/>
      <c r="VWC39" s="271"/>
      <c r="VWD39" s="451"/>
      <c r="VWE39" s="454"/>
      <c r="VWF39" s="451"/>
      <c r="VWG39" s="454"/>
      <c r="VWH39" s="458"/>
      <c r="VWI39" s="459"/>
      <c r="VWJ39" s="460"/>
      <c r="VWK39" s="461"/>
      <c r="VWL39" s="462"/>
      <c r="VWM39" s="458"/>
      <c r="VWN39" s="451"/>
      <c r="VWO39" s="463"/>
      <c r="VWP39" s="451"/>
      <c r="VWQ39" s="451"/>
      <c r="VWR39" s="453"/>
      <c r="VWT39" s="449"/>
      <c r="VWU39" s="449"/>
      <c r="VWV39" s="449"/>
      <c r="VWW39" s="450"/>
      <c r="VWX39" s="451"/>
      <c r="VWY39" s="451"/>
      <c r="VWZ39" s="451"/>
      <c r="VXA39" s="449"/>
      <c r="VXB39" s="452"/>
      <c r="VXC39" s="453"/>
      <c r="VXD39" s="454"/>
      <c r="VXE39" s="449"/>
      <c r="VXF39" s="453"/>
      <c r="VXG39" s="453"/>
      <c r="VXH39" s="450"/>
      <c r="VXI39" s="454"/>
      <c r="VXJ39" s="455"/>
      <c r="VXK39" s="453"/>
      <c r="VXL39" s="456"/>
      <c r="VXM39" s="453"/>
      <c r="VXN39" s="456"/>
      <c r="VXO39" s="454"/>
      <c r="VXP39" s="451"/>
      <c r="VXQ39" s="454"/>
      <c r="VXR39" s="450"/>
      <c r="VXS39" s="456"/>
      <c r="VXT39" s="456"/>
      <c r="VXU39" s="456"/>
      <c r="VXV39" s="456"/>
      <c r="VXW39" s="271"/>
      <c r="VXX39" s="451"/>
      <c r="VXY39" s="454"/>
      <c r="VXZ39" s="451"/>
      <c r="VYA39" s="457"/>
      <c r="VYB39" s="271"/>
      <c r="VYC39" s="451"/>
      <c r="VYD39" s="454"/>
      <c r="VYE39" s="451"/>
      <c r="VYF39" s="457"/>
      <c r="VYG39" s="451"/>
      <c r="VYH39" s="457"/>
      <c r="VYI39" s="457"/>
      <c r="VYJ39" s="457"/>
      <c r="VYK39" s="271"/>
      <c r="VYL39" s="271"/>
      <c r="VYM39" s="451"/>
      <c r="VYN39" s="454"/>
      <c r="VYO39" s="451"/>
      <c r="VYP39" s="454"/>
      <c r="VYQ39" s="458"/>
      <c r="VYR39" s="459"/>
      <c r="VYS39" s="460"/>
      <c r="VYT39" s="461"/>
      <c r="VYU39" s="462"/>
      <c r="VYV39" s="458"/>
      <c r="VYW39" s="451"/>
      <c r="VYX39" s="463"/>
      <c r="VYY39" s="451"/>
      <c r="VYZ39" s="451"/>
      <c r="VZA39" s="453"/>
      <c r="VZC39" s="449"/>
      <c r="VZD39" s="449"/>
      <c r="VZE39" s="449"/>
      <c r="VZF39" s="450"/>
      <c r="VZG39" s="451"/>
      <c r="VZH39" s="451"/>
      <c r="VZI39" s="451"/>
      <c r="VZJ39" s="449"/>
      <c r="VZK39" s="452"/>
      <c r="VZL39" s="453"/>
      <c r="VZM39" s="454"/>
      <c r="VZN39" s="449"/>
      <c r="VZO39" s="453"/>
      <c r="VZP39" s="453"/>
      <c r="VZQ39" s="450"/>
      <c r="VZR39" s="454"/>
      <c r="VZS39" s="455"/>
      <c r="VZT39" s="453"/>
      <c r="VZU39" s="456"/>
      <c r="VZV39" s="453"/>
      <c r="VZW39" s="456"/>
      <c r="VZX39" s="454"/>
      <c r="VZY39" s="451"/>
      <c r="VZZ39" s="454"/>
      <c r="WAA39" s="450"/>
      <c r="WAB39" s="456"/>
      <c r="WAC39" s="456"/>
      <c r="WAD39" s="456"/>
      <c r="WAE39" s="456"/>
      <c r="WAF39" s="271"/>
      <c r="WAG39" s="451"/>
      <c r="WAH39" s="454"/>
      <c r="WAI39" s="451"/>
      <c r="WAJ39" s="457"/>
      <c r="WAK39" s="271"/>
      <c r="WAL39" s="451"/>
      <c r="WAM39" s="454"/>
      <c r="WAN39" s="451"/>
      <c r="WAO39" s="457"/>
      <c r="WAP39" s="451"/>
      <c r="WAQ39" s="457"/>
      <c r="WAR39" s="457"/>
      <c r="WAS39" s="457"/>
      <c r="WAT39" s="271"/>
      <c r="WAU39" s="271"/>
      <c r="WAV39" s="451"/>
      <c r="WAW39" s="454"/>
      <c r="WAX39" s="451"/>
      <c r="WAY39" s="454"/>
      <c r="WAZ39" s="458"/>
      <c r="WBA39" s="459"/>
      <c r="WBB39" s="460"/>
      <c r="WBC39" s="461"/>
      <c r="WBD39" s="462"/>
      <c r="WBE39" s="458"/>
      <c r="WBF39" s="451"/>
      <c r="WBG39" s="463"/>
      <c r="WBH39" s="451"/>
      <c r="WBI39" s="451"/>
      <c r="WBJ39" s="453"/>
      <c r="WBL39" s="449"/>
      <c r="WBM39" s="449"/>
      <c r="WBN39" s="449"/>
      <c r="WBO39" s="450"/>
      <c r="WBP39" s="451"/>
      <c r="WBQ39" s="451"/>
      <c r="WBR39" s="451"/>
      <c r="WBS39" s="449"/>
      <c r="WBT39" s="452"/>
      <c r="WBU39" s="453"/>
      <c r="WBV39" s="454"/>
      <c r="WBW39" s="449"/>
      <c r="WBX39" s="453"/>
      <c r="WBY39" s="453"/>
      <c r="WBZ39" s="450"/>
      <c r="WCA39" s="454"/>
      <c r="WCB39" s="455"/>
      <c r="WCC39" s="453"/>
      <c r="WCD39" s="456"/>
      <c r="WCE39" s="453"/>
      <c r="WCF39" s="456"/>
      <c r="WCG39" s="454"/>
      <c r="WCH39" s="451"/>
      <c r="WCI39" s="454"/>
      <c r="WCJ39" s="450"/>
      <c r="WCK39" s="456"/>
      <c r="WCL39" s="456"/>
      <c r="WCM39" s="456"/>
      <c r="WCN39" s="456"/>
      <c r="WCO39" s="271"/>
      <c r="WCP39" s="451"/>
      <c r="WCQ39" s="454"/>
      <c r="WCR39" s="451"/>
      <c r="WCS39" s="457"/>
      <c r="WCT39" s="271"/>
      <c r="WCU39" s="451"/>
      <c r="WCV39" s="454"/>
      <c r="WCW39" s="451"/>
      <c r="WCX39" s="457"/>
      <c r="WCY39" s="451"/>
      <c r="WCZ39" s="457"/>
      <c r="WDA39" s="457"/>
      <c r="WDB39" s="457"/>
      <c r="WDC39" s="271"/>
      <c r="WDD39" s="271"/>
      <c r="WDE39" s="451"/>
      <c r="WDF39" s="454"/>
      <c r="WDG39" s="451"/>
      <c r="WDH39" s="454"/>
      <c r="WDI39" s="458"/>
      <c r="WDJ39" s="459"/>
      <c r="WDK39" s="460"/>
      <c r="WDL39" s="461"/>
      <c r="WDM39" s="462"/>
      <c r="WDN39" s="458"/>
      <c r="WDO39" s="451"/>
      <c r="WDP39" s="463"/>
      <c r="WDQ39" s="451"/>
      <c r="WDR39" s="451"/>
      <c r="WDS39" s="453"/>
      <c r="WDU39" s="449"/>
      <c r="WDV39" s="449"/>
      <c r="WDW39" s="449"/>
      <c r="WDX39" s="450"/>
      <c r="WDY39" s="451"/>
      <c r="WDZ39" s="451"/>
      <c r="WEA39" s="451"/>
      <c r="WEB39" s="449"/>
      <c r="WEC39" s="452"/>
      <c r="WED39" s="453"/>
      <c r="WEE39" s="454"/>
      <c r="WEF39" s="449"/>
      <c r="WEG39" s="453"/>
      <c r="WEH39" s="453"/>
      <c r="WEI39" s="450"/>
      <c r="WEJ39" s="454"/>
      <c r="WEK39" s="455"/>
      <c r="WEL39" s="453"/>
      <c r="WEM39" s="456"/>
      <c r="WEN39" s="453"/>
      <c r="WEO39" s="456"/>
      <c r="WEP39" s="454"/>
      <c r="WEQ39" s="451"/>
      <c r="WER39" s="454"/>
      <c r="WES39" s="450"/>
      <c r="WET39" s="456"/>
      <c r="WEU39" s="456"/>
      <c r="WEV39" s="456"/>
      <c r="WEW39" s="456"/>
      <c r="WEX39" s="271"/>
      <c r="WEY39" s="451"/>
      <c r="WEZ39" s="454"/>
      <c r="WFA39" s="451"/>
      <c r="WFB39" s="457"/>
      <c r="WFC39" s="271"/>
      <c r="WFD39" s="451"/>
      <c r="WFE39" s="454"/>
      <c r="WFF39" s="451"/>
      <c r="WFG39" s="457"/>
      <c r="WFH39" s="451"/>
      <c r="WFI39" s="457"/>
      <c r="WFJ39" s="457"/>
      <c r="WFK39" s="457"/>
      <c r="WFL39" s="271"/>
      <c r="WFM39" s="271"/>
      <c r="WFN39" s="451"/>
      <c r="WFO39" s="454"/>
      <c r="WFP39" s="451"/>
      <c r="WFQ39" s="454"/>
      <c r="WFR39" s="458"/>
      <c r="WFS39" s="459"/>
      <c r="WFT39" s="460"/>
      <c r="WFU39" s="461"/>
      <c r="WFV39" s="462"/>
      <c r="WFW39" s="458"/>
      <c r="WFX39" s="451"/>
      <c r="WFY39" s="463"/>
      <c r="WFZ39" s="451"/>
      <c r="WGA39" s="451"/>
      <c r="WGB39" s="453"/>
      <c r="WGD39" s="449"/>
      <c r="WGE39" s="449"/>
      <c r="WGF39" s="449"/>
      <c r="WGG39" s="450"/>
      <c r="WGH39" s="451"/>
      <c r="WGI39" s="451"/>
      <c r="WGJ39" s="451"/>
      <c r="WGK39" s="449"/>
      <c r="WGL39" s="452"/>
      <c r="WGM39" s="453"/>
      <c r="WGN39" s="454"/>
      <c r="WGO39" s="449"/>
      <c r="WGP39" s="453"/>
      <c r="WGQ39" s="453"/>
      <c r="WGR39" s="450"/>
      <c r="WGS39" s="454"/>
      <c r="WGT39" s="455"/>
      <c r="WGU39" s="453"/>
      <c r="WGV39" s="456"/>
      <c r="WGW39" s="453"/>
      <c r="WGX39" s="456"/>
      <c r="WGY39" s="454"/>
      <c r="WGZ39" s="451"/>
      <c r="WHA39" s="454"/>
      <c r="WHB39" s="450"/>
      <c r="WHC39" s="456"/>
      <c r="WHD39" s="456"/>
      <c r="WHE39" s="456"/>
      <c r="WHF39" s="456"/>
      <c r="WHG39" s="271"/>
      <c r="WHH39" s="451"/>
      <c r="WHI39" s="454"/>
      <c r="WHJ39" s="451"/>
      <c r="WHK39" s="457"/>
      <c r="WHL39" s="271"/>
      <c r="WHM39" s="451"/>
      <c r="WHN39" s="454"/>
      <c r="WHO39" s="451"/>
      <c r="WHP39" s="457"/>
      <c r="WHQ39" s="451"/>
      <c r="WHR39" s="457"/>
      <c r="WHS39" s="457"/>
      <c r="WHT39" s="457"/>
      <c r="WHU39" s="271"/>
      <c r="WHV39" s="271"/>
      <c r="WHW39" s="451"/>
      <c r="WHX39" s="454"/>
      <c r="WHY39" s="451"/>
      <c r="WHZ39" s="454"/>
      <c r="WIA39" s="458"/>
      <c r="WIB39" s="459"/>
      <c r="WIC39" s="460"/>
      <c r="WID39" s="461"/>
      <c r="WIE39" s="462"/>
      <c r="WIF39" s="458"/>
      <c r="WIG39" s="451"/>
      <c r="WIH39" s="463"/>
      <c r="WII39" s="451"/>
      <c r="WIJ39" s="451"/>
      <c r="WIK39" s="453"/>
      <c r="WIM39" s="449"/>
      <c r="WIN39" s="449"/>
      <c r="WIO39" s="449"/>
      <c r="WIP39" s="450"/>
      <c r="WIQ39" s="451"/>
      <c r="WIR39" s="451"/>
      <c r="WIS39" s="451"/>
      <c r="WIT39" s="449"/>
      <c r="WIU39" s="452"/>
      <c r="WIV39" s="453"/>
      <c r="WIW39" s="454"/>
      <c r="WIX39" s="449"/>
      <c r="WIY39" s="453"/>
      <c r="WIZ39" s="453"/>
      <c r="WJA39" s="450"/>
      <c r="WJB39" s="454"/>
      <c r="WJC39" s="455"/>
      <c r="WJD39" s="453"/>
      <c r="WJE39" s="456"/>
      <c r="WJF39" s="453"/>
      <c r="WJG39" s="456"/>
      <c r="WJH39" s="454"/>
      <c r="WJI39" s="451"/>
      <c r="WJJ39" s="454"/>
      <c r="WJK39" s="450"/>
      <c r="WJL39" s="456"/>
      <c r="WJM39" s="456"/>
      <c r="WJN39" s="456"/>
      <c r="WJO39" s="456"/>
      <c r="WJP39" s="271"/>
      <c r="WJQ39" s="451"/>
      <c r="WJR39" s="454"/>
      <c r="WJS39" s="451"/>
      <c r="WJT39" s="457"/>
      <c r="WJU39" s="271"/>
      <c r="WJV39" s="451"/>
      <c r="WJW39" s="454"/>
      <c r="WJX39" s="451"/>
      <c r="WJY39" s="457"/>
      <c r="WJZ39" s="451"/>
      <c r="WKA39" s="457"/>
      <c r="WKB39" s="457"/>
      <c r="WKC39" s="457"/>
      <c r="WKD39" s="271"/>
      <c r="WKE39" s="271"/>
      <c r="WKF39" s="451"/>
      <c r="WKG39" s="454"/>
      <c r="WKH39" s="451"/>
      <c r="WKI39" s="454"/>
      <c r="WKJ39" s="458"/>
      <c r="WKK39" s="459"/>
      <c r="WKL39" s="460"/>
      <c r="WKM39" s="461"/>
      <c r="WKN39" s="462"/>
      <c r="WKO39" s="458"/>
      <c r="WKP39" s="451"/>
      <c r="WKQ39" s="463"/>
      <c r="WKR39" s="451"/>
      <c r="WKS39" s="451"/>
      <c r="WKT39" s="453"/>
      <c r="WKV39" s="449"/>
      <c r="WKW39" s="449"/>
      <c r="WKX39" s="449"/>
      <c r="WKY39" s="450"/>
      <c r="WKZ39" s="451"/>
      <c r="WLA39" s="451"/>
      <c r="WLB39" s="451"/>
      <c r="WLC39" s="449"/>
      <c r="WLD39" s="452"/>
      <c r="WLE39" s="453"/>
      <c r="WLF39" s="454"/>
      <c r="WLG39" s="449"/>
      <c r="WLH39" s="453"/>
      <c r="WLI39" s="453"/>
      <c r="WLJ39" s="450"/>
      <c r="WLK39" s="454"/>
      <c r="WLL39" s="455"/>
      <c r="WLM39" s="453"/>
      <c r="WLN39" s="456"/>
      <c r="WLO39" s="453"/>
      <c r="WLP39" s="456"/>
      <c r="WLQ39" s="454"/>
      <c r="WLR39" s="451"/>
      <c r="WLS39" s="454"/>
      <c r="WLT39" s="450"/>
      <c r="WLU39" s="456"/>
      <c r="WLV39" s="456"/>
      <c r="WLW39" s="456"/>
      <c r="WLX39" s="456"/>
      <c r="WLY39" s="271"/>
      <c r="WLZ39" s="451"/>
      <c r="WMA39" s="454"/>
      <c r="WMB39" s="451"/>
      <c r="WMC39" s="457"/>
      <c r="WMD39" s="271"/>
      <c r="WME39" s="451"/>
      <c r="WMF39" s="454"/>
      <c r="WMG39" s="451"/>
      <c r="WMH39" s="457"/>
      <c r="WMI39" s="451"/>
      <c r="WMJ39" s="457"/>
      <c r="WMK39" s="457"/>
      <c r="WML39" s="457"/>
      <c r="WMM39" s="271"/>
      <c r="WMN39" s="271"/>
      <c r="WMO39" s="451"/>
      <c r="WMP39" s="454"/>
      <c r="WMQ39" s="451"/>
      <c r="WMR39" s="454"/>
      <c r="WMS39" s="458"/>
      <c r="WMT39" s="459"/>
      <c r="WMU39" s="460"/>
      <c r="WMV39" s="461"/>
      <c r="WMW39" s="462"/>
      <c r="WMX39" s="458"/>
      <c r="WMY39" s="451"/>
      <c r="WMZ39" s="463"/>
      <c r="WNA39" s="451"/>
      <c r="WNB39" s="451"/>
      <c r="WNC39" s="453"/>
      <c r="WNE39" s="449"/>
      <c r="WNF39" s="449"/>
      <c r="WNG39" s="449"/>
      <c r="WNH39" s="450"/>
      <c r="WNI39" s="451"/>
      <c r="WNJ39" s="451"/>
      <c r="WNK39" s="451"/>
      <c r="WNL39" s="449"/>
      <c r="WNM39" s="452"/>
      <c r="WNN39" s="453"/>
      <c r="WNO39" s="454"/>
      <c r="WNP39" s="449"/>
      <c r="WNQ39" s="453"/>
      <c r="WNR39" s="453"/>
      <c r="WNS39" s="450"/>
      <c r="WNT39" s="454"/>
      <c r="WNU39" s="455"/>
      <c r="WNV39" s="453"/>
      <c r="WNW39" s="456"/>
      <c r="WNX39" s="453"/>
      <c r="WNY39" s="456"/>
      <c r="WNZ39" s="454"/>
      <c r="WOA39" s="451"/>
      <c r="WOB39" s="454"/>
      <c r="WOC39" s="450"/>
      <c r="WOD39" s="456"/>
      <c r="WOE39" s="456"/>
      <c r="WOF39" s="456"/>
      <c r="WOG39" s="456"/>
      <c r="WOH39" s="271"/>
      <c r="WOI39" s="451"/>
      <c r="WOJ39" s="454"/>
      <c r="WOK39" s="451"/>
      <c r="WOL39" s="457"/>
      <c r="WOM39" s="271"/>
      <c r="WON39" s="451"/>
      <c r="WOO39" s="454"/>
      <c r="WOP39" s="451"/>
      <c r="WOQ39" s="457"/>
      <c r="WOR39" s="451"/>
      <c r="WOS39" s="457"/>
      <c r="WOT39" s="457"/>
      <c r="WOU39" s="457"/>
      <c r="WOV39" s="271"/>
      <c r="WOW39" s="271"/>
      <c r="WOX39" s="451"/>
      <c r="WOY39" s="454"/>
      <c r="WOZ39" s="451"/>
      <c r="WPA39" s="454"/>
      <c r="WPB39" s="458"/>
      <c r="WPC39" s="459"/>
      <c r="WPD39" s="460"/>
      <c r="WPE39" s="461"/>
      <c r="WPF39" s="462"/>
      <c r="WPG39" s="458"/>
      <c r="WPH39" s="451"/>
      <c r="WPI39" s="463"/>
      <c r="WPJ39" s="451"/>
      <c r="WPK39" s="451"/>
      <c r="WPL39" s="453"/>
      <c r="WPN39" s="449"/>
      <c r="WPO39" s="449"/>
      <c r="WPP39" s="449"/>
      <c r="WPQ39" s="450"/>
      <c r="WPR39" s="451"/>
      <c r="WPS39" s="451"/>
      <c r="WPT39" s="451"/>
      <c r="WPU39" s="449"/>
      <c r="WPV39" s="452"/>
      <c r="WPW39" s="453"/>
      <c r="WPX39" s="454"/>
      <c r="WPY39" s="449"/>
      <c r="WPZ39" s="453"/>
      <c r="WQA39" s="453"/>
      <c r="WQB39" s="450"/>
      <c r="WQC39" s="454"/>
      <c r="WQD39" s="455"/>
      <c r="WQE39" s="453"/>
      <c r="WQF39" s="456"/>
      <c r="WQG39" s="453"/>
      <c r="WQH39" s="456"/>
      <c r="WQI39" s="454"/>
      <c r="WQJ39" s="451"/>
      <c r="WQK39" s="454"/>
      <c r="WQL39" s="450"/>
      <c r="WQM39" s="456"/>
      <c r="WQN39" s="456"/>
      <c r="WQO39" s="456"/>
      <c r="WQP39" s="456"/>
      <c r="WQQ39" s="271"/>
      <c r="WQR39" s="451"/>
      <c r="WQS39" s="454"/>
      <c r="WQT39" s="451"/>
      <c r="WQU39" s="457"/>
      <c r="WQV39" s="271"/>
      <c r="WQW39" s="451"/>
      <c r="WQX39" s="454"/>
      <c r="WQY39" s="451"/>
      <c r="WQZ39" s="457"/>
      <c r="WRA39" s="451"/>
      <c r="WRB39" s="457"/>
      <c r="WRC39" s="457"/>
      <c r="WRD39" s="457"/>
      <c r="WRE39" s="271"/>
      <c r="WRF39" s="271"/>
      <c r="WRG39" s="451"/>
      <c r="WRH39" s="454"/>
      <c r="WRI39" s="451"/>
      <c r="WRJ39" s="454"/>
      <c r="WRK39" s="458"/>
      <c r="WRL39" s="459"/>
      <c r="WRM39" s="460"/>
      <c r="WRN39" s="461"/>
      <c r="WRO39" s="462"/>
      <c r="WRP39" s="458"/>
      <c r="WRQ39" s="451"/>
      <c r="WRR39" s="463"/>
      <c r="WRS39" s="451"/>
      <c r="WRT39" s="451"/>
      <c r="WRU39" s="453"/>
      <c r="WRW39" s="449"/>
      <c r="WRX39" s="449"/>
      <c r="WRY39" s="449"/>
      <c r="WRZ39" s="450"/>
      <c r="WSA39" s="451"/>
      <c r="WSB39" s="451"/>
      <c r="WSC39" s="451"/>
      <c r="WSD39" s="449"/>
      <c r="WSE39" s="452"/>
      <c r="WSF39" s="453"/>
      <c r="WSG39" s="454"/>
      <c r="WSH39" s="449"/>
      <c r="WSI39" s="453"/>
      <c r="WSJ39" s="453"/>
      <c r="WSK39" s="450"/>
      <c r="WSL39" s="454"/>
      <c r="WSM39" s="455"/>
      <c r="WSN39" s="453"/>
      <c r="WSO39" s="456"/>
      <c r="WSP39" s="453"/>
      <c r="WSQ39" s="456"/>
      <c r="WSR39" s="454"/>
      <c r="WSS39" s="451"/>
      <c r="WST39" s="454"/>
      <c r="WSU39" s="450"/>
      <c r="WSV39" s="456"/>
      <c r="WSW39" s="456"/>
      <c r="WSX39" s="456"/>
      <c r="WSY39" s="456"/>
      <c r="WSZ39" s="271"/>
      <c r="WTA39" s="451"/>
      <c r="WTB39" s="454"/>
      <c r="WTC39" s="451"/>
      <c r="WTD39" s="457"/>
      <c r="WTE39" s="271"/>
      <c r="WTF39" s="451"/>
      <c r="WTG39" s="454"/>
      <c r="WTH39" s="451"/>
      <c r="WTI39" s="457"/>
      <c r="WTJ39" s="451"/>
      <c r="WTK39" s="457"/>
      <c r="WTL39" s="457"/>
      <c r="WTM39" s="457"/>
      <c r="WTN39" s="271"/>
      <c r="WTO39" s="271"/>
      <c r="WTP39" s="451"/>
      <c r="WTQ39" s="454"/>
      <c r="WTR39" s="451"/>
      <c r="WTS39" s="454"/>
      <c r="WTT39" s="458"/>
      <c r="WTU39" s="459"/>
      <c r="WTV39" s="460"/>
      <c r="WTW39" s="461"/>
      <c r="WTX39" s="462"/>
      <c r="WTY39" s="458"/>
      <c r="WTZ39" s="451"/>
      <c r="WUA39" s="463"/>
      <c r="WUB39" s="451"/>
      <c r="WUC39" s="451"/>
      <c r="WUD39" s="453"/>
      <c r="WUF39" s="449"/>
      <c r="WUG39" s="449"/>
      <c r="WUH39" s="449"/>
      <c r="WUI39" s="450"/>
      <c r="WUJ39" s="451"/>
      <c r="WUK39" s="451"/>
      <c r="WUL39" s="451"/>
      <c r="WUM39" s="449"/>
      <c r="WUN39" s="452"/>
      <c r="WUO39" s="453"/>
      <c r="WUP39" s="454"/>
      <c r="WUQ39" s="449"/>
      <c r="WUR39" s="453"/>
      <c r="WUS39" s="453"/>
      <c r="WUT39" s="450"/>
      <c r="WUU39" s="454"/>
      <c r="WUV39" s="455"/>
      <c r="WUW39" s="453"/>
      <c r="WUX39" s="456"/>
      <c r="WUY39" s="453"/>
      <c r="WUZ39" s="456"/>
      <c r="WVA39" s="454"/>
      <c r="WVB39" s="451"/>
      <c r="WVC39" s="454"/>
      <c r="WVD39" s="450"/>
      <c r="WVE39" s="456"/>
      <c r="WVF39" s="456"/>
      <c r="WVG39" s="456"/>
      <c r="WVH39" s="456"/>
      <c r="WVI39" s="271"/>
      <c r="WVJ39" s="451"/>
      <c r="WVK39" s="454"/>
      <c r="WVL39" s="451"/>
      <c r="WVM39" s="457"/>
      <c r="WVN39" s="271"/>
      <c r="WVO39" s="451"/>
      <c r="WVP39" s="454"/>
      <c r="WVQ39" s="451"/>
      <c r="WVR39" s="457"/>
      <c r="WVS39" s="451"/>
      <c r="WVT39" s="457"/>
      <c r="WVU39" s="457"/>
      <c r="WVV39" s="457"/>
      <c r="WVW39" s="271"/>
      <c r="WVX39" s="271"/>
      <c r="WVY39" s="451"/>
      <c r="WVZ39" s="454"/>
      <c r="WWA39" s="451"/>
      <c r="WWB39" s="454"/>
      <c r="WWC39" s="458"/>
      <c r="WWD39" s="459"/>
      <c r="WWE39" s="460"/>
      <c r="WWF39" s="461"/>
      <c r="WWG39" s="462"/>
      <c r="WWH39" s="458"/>
      <c r="WWI39" s="451"/>
      <c r="WWJ39" s="463"/>
      <c r="WWK39" s="451"/>
      <c r="WWL39" s="451"/>
      <c r="WWM39" s="453"/>
      <c r="WWO39" s="449"/>
      <c r="WWP39" s="449"/>
      <c r="WWQ39" s="449"/>
      <c r="WWR39" s="450"/>
      <c r="WWS39" s="451"/>
      <c r="WWT39" s="451"/>
      <c r="WWU39" s="451"/>
      <c r="WWV39" s="449"/>
      <c r="WWW39" s="452"/>
      <c r="WWX39" s="453"/>
      <c r="WWY39" s="454"/>
      <c r="WWZ39" s="449"/>
      <c r="WXA39" s="453"/>
      <c r="WXB39" s="453"/>
      <c r="WXC39" s="450"/>
      <c r="WXD39" s="454"/>
      <c r="WXE39" s="455"/>
      <c r="WXF39" s="453"/>
      <c r="WXG39" s="456"/>
      <c r="WXH39" s="453"/>
      <c r="WXI39" s="456"/>
      <c r="WXJ39" s="454"/>
      <c r="WXK39" s="451"/>
      <c r="WXL39" s="454"/>
      <c r="WXM39" s="450"/>
      <c r="WXN39" s="456"/>
      <c r="WXO39" s="456"/>
      <c r="WXP39" s="456"/>
      <c r="WXQ39" s="456"/>
      <c r="WXR39" s="271"/>
      <c r="WXS39" s="451"/>
      <c r="WXT39" s="454"/>
      <c r="WXU39" s="451"/>
      <c r="WXV39" s="457"/>
      <c r="WXW39" s="271"/>
      <c r="WXX39" s="451"/>
      <c r="WXY39" s="454"/>
      <c r="WXZ39" s="451"/>
      <c r="WYA39" s="457"/>
      <c r="WYB39" s="451"/>
      <c r="WYC39" s="457"/>
      <c r="WYD39" s="457"/>
      <c r="WYE39" s="457"/>
      <c r="WYF39" s="271"/>
      <c r="WYG39" s="271"/>
      <c r="WYH39" s="451"/>
      <c r="WYI39" s="454"/>
      <c r="WYJ39" s="451"/>
      <c r="WYK39" s="454"/>
      <c r="WYL39" s="458"/>
      <c r="WYM39" s="459"/>
      <c r="WYN39" s="460"/>
      <c r="WYO39" s="461"/>
      <c r="WYP39" s="462"/>
      <c r="WYQ39" s="458"/>
      <c r="WYR39" s="451"/>
      <c r="WYS39" s="463"/>
      <c r="WYT39" s="451"/>
      <c r="WYU39" s="451"/>
      <c r="WYV39" s="453"/>
      <c r="WYX39" s="449"/>
      <c r="WYY39" s="449"/>
      <c r="WYZ39" s="449"/>
      <c r="WZA39" s="450"/>
      <c r="WZB39" s="451"/>
      <c r="WZC39" s="451"/>
      <c r="WZD39" s="451"/>
      <c r="WZE39" s="449"/>
      <c r="WZF39" s="452"/>
      <c r="WZG39" s="453"/>
      <c r="WZH39" s="454"/>
      <c r="WZI39" s="449"/>
      <c r="WZJ39" s="453"/>
      <c r="WZK39" s="453"/>
      <c r="WZL39" s="450"/>
      <c r="WZM39" s="454"/>
      <c r="WZN39" s="455"/>
      <c r="WZO39" s="453"/>
      <c r="WZP39" s="456"/>
      <c r="WZQ39" s="453"/>
      <c r="WZR39" s="456"/>
      <c r="WZS39" s="454"/>
      <c r="WZT39" s="451"/>
      <c r="WZU39" s="454"/>
      <c r="WZV39" s="450"/>
      <c r="WZW39" s="456"/>
      <c r="WZX39" s="456"/>
      <c r="WZY39" s="456"/>
      <c r="WZZ39" s="456"/>
      <c r="XAA39" s="271"/>
      <c r="XAB39" s="451"/>
      <c r="XAC39" s="454"/>
      <c r="XAD39" s="451"/>
      <c r="XAE39" s="457"/>
      <c r="XAF39" s="271"/>
      <c r="XAG39" s="451"/>
      <c r="XAH39" s="454"/>
      <c r="XAI39" s="451"/>
      <c r="XAJ39" s="457"/>
      <c r="XAK39" s="451"/>
      <c r="XAL39" s="457"/>
      <c r="XAM39" s="457"/>
      <c r="XAN39" s="457"/>
      <c r="XAO39" s="271"/>
      <c r="XAP39" s="271"/>
      <c r="XAQ39" s="451"/>
      <c r="XAR39" s="454"/>
      <c r="XAS39" s="451"/>
      <c r="XAT39" s="454"/>
      <c r="XAU39" s="458"/>
      <c r="XAV39" s="459"/>
      <c r="XAW39" s="460"/>
      <c r="XAX39" s="461"/>
      <c r="XAY39" s="462"/>
      <c r="XAZ39" s="458"/>
      <c r="XBA39" s="451"/>
      <c r="XBB39" s="463"/>
      <c r="XBC39" s="451"/>
      <c r="XBD39" s="451"/>
      <c r="XBE39" s="453"/>
      <c r="XBG39" s="449"/>
      <c r="XBH39" s="449"/>
      <c r="XBI39" s="449"/>
      <c r="XBJ39" s="450"/>
      <c r="XBK39" s="451"/>
      <c r="XBL39" s="451"/>
      <c r="XBM39" s="451"/>
      <c r="XBN39" s="449"/>
      <c r="XBO39" s="452"/>
      <c r="XBP39" s="453"/>
      <c r="XBQ39" s="454"/>
      <c r="XBR39" s="449"/>
      <c r="XBS39" s="453"/>
      <c r="XBT39" s="453"/>
      <c r="XBU39" s="450"/>
      <c r="XBV39" s="454"/>
      <c r="XBW39" s="455"/>
      <c r="XBX39" s="453"/>
      <c r="XBY39" s="456"/>
      <c r="XBZ39" s="453"/>
      <c r="XCA39" s="456"/>
      <c r="XCB39" s="454"/>
      <c r="XCC39" s="451"/>
      <c r="XCD39" s="454"/>
      <c r="XCE39" s="450"/>
      <c r="XCF39" s="456"/>
      <c r="XCG39" s="456"/>
      <c r="XCH39" s="456"/>
      <c r="XCI39" s="456"/>
      <c r="XCJ39" s="271"/>
      <c r="XCK39" s="451"/>
      <c r="XCL39" s="454"/>
      <c r="XCM39" s="451"/>
      <c r="XCN39" s="457"/>
      <c r="XCO39" s="271"/>
      <c r="XCP39" s="451"/>
      <c r="XCQ39" s="454"/>
      <c r="XCR39" s="451"/>
      <c r="XCS39" s="457"/>
      <c r="XCT39" s="451"/>
      <c r="XCU39" s="457"/>
      <c r="XCV39" s="457"/>
      <c r="XCW39" s="457"/>
      <c r="XCX39" s="271"/>
      <c r="XCY39" s="271"/>
      <c r="XCZ39" s="451"/>
      <c r="XDA39" s="454"/>
      <c r="XDB39" s="451"/>
      <c r="XDC39" s="454"/>
      <c r="XDD39" s="458"/>
      <c r="XDE39" s="459"/>
      <c r="XDF39" s="460"/>
      <c r="XDG39" s="461"/>
      <c r="XDH39" s="462"/>
      <c r="XDI39" s="458"/>
      <c r="XDJ39" s="451"/>
      <c r="XDK39" s="463"/>
      <c r="XDL39" s="451"/>
      <c r="XDM39" s="451"/>
      <c r="XDN39" s="453"/>
      <c r="XDP39" s="449"/>
      <c r="XDQ39" s="449"/>
      <c r="XDR39" s="449"/>
      <c r="XDS39" s="450"/>
      <c r="XDT39" s="451"/>
      <c r="XDU39" s="451"/>
      <c r="XDV39" s="451"/>
      <c r="XDW39" s="449"/>
      <c r="XDX39" s="452"/>
      <c r="XDY39" s="453"/>
      <c r="XDZ39" s="454"/>
      <c r="XEA39" s="449"/>
      <c r="XEB39" s="453"/>
      <c r="XEC39" s="453"/>
      <c r="XED39" s="450"/>
      <c r="XEE39" s="454"/>
      <c r="XEF39" s="455"/>
      <c r="XEG39" s="453"/>
      <c r="XEH39" s="456"/>
      <c r="XEI39" s="453"/>
      <c r="XEJ39" s="456"/>
      <c r="XEK39" s="454"/>
      <c r="XEL39" s="451"/>
      <c r="XEM39" s="454"/>
      <c r="XEN39" s="450"/>
      <c r="XEO39" s="456"/>
      <c r="XEP39" s="456"/>
      <c r="XEQ39" s="456"/>
      <c r="XER39" s="456"/>
      <c r="XES39" s="271"/>
      <c r="XET39" s="451"/>
      <c r="XEU39" s="454"/>
      <c r="XEV39" s="451"/>
      <c r="XEW39" s="457"/>
      <c r="XEX39" s="271"/>
    </row>
    <row r="40" spans="2:16378" x14ac:dyDescent="0.25">
      <c r="B40" s="221">
        <v>2025</v>
      </c>
      <c r="C40" s="221">
        <v>891780111</v>
      </c>
      <c r="D40" s="221" t="s">
        <v>78</v>
      </c>
      <c r="E40" s="67" t="s">
        <v>8197</v>
      </c>
      <c r="F40" s="65" t="s">
        <v>8196</v>
      </c>
      <c r="G40" s="65">
        <v>0</v>
      </c>
      <c r="H40" s="65" t="s">
        <v>81</v>
      </c>
      <c r="I40" s="221" t="s">
        <v>82</v>
      </c>
      <c r="J40" s="220" t="s">
        <v>83</v>
      </c>
      <c r="K40" s="66" t="s">
        <v>8186</v>
      </c>
      <c r="L40" s="68">
        <v>19450000</v>
      </c>
      <c r="M40" s="221" t="s">
        <v>85</v>
      </c>
      <c r="N40" s="66" t="s">
        <v>8195</v>
      </c>
      <c r="O40" s="66">
        <v>1083001858</v>
      </c>
      <c r="P40" s="66">
        <v>1433</v>
      </c>
      <c r="Q40" s="70">
        <v>45841</v>
      </c>
      <c r="R40" s="66">
        <v>155600000</v>
      </c>
      <c r="S40" s="70">
        <v>45852</v>
      </c>
      <c r="T40" s="68">
        <v>19450000</v>
      </c>
      <c r="U40" s="65" t="s">
        <v>87</v>
      </c>
      <c r="V40" s="68">
        <v>12542472</v>
      </c>
      <c r="W40" s="67" t="s">
        <v>8194</v>
      </c>
      <c r="X40" s="70">
        <v>45849</v>
      </c>
      <c r="Y40" s="70">
        <v>45853</v>
      </c>
      <c r="Z40" s="70" t="s">
        <v>89</v>
      </c>
      <c r="AA40" s="70">
        <v>45991</v>
      </c>
      <c r="AB40" s="49">
        <f t="shared" si="0"/>
        <v>138</v>
      </c>
      <c r="AC40" s="65">
        <v>0</v>
      </c>
      <c r="AD40" s="68">
        <v>0</v>
      </c>
      <c r="AE40" s="65">
        <v>0</v>
      </c>
      <c r="AF40" s="78" t="s">
        <v>89</v>
      </c>
      <c r="AG40" s="49">
        <f t="shared" si="1"/>
        <v>0</v>
      </c>
      <c r="AH40" s="65">
        <v>0</v>
      </c>
      <c r="AI40" s="68">
        <v>0</v>
      </c>
      <c r="AJ40" s="65" t="s">
        <v>89</v>
      </c>
      <c r="AK40" s="78" t="s">
        <v>89</v>
      </c>
      <c r="AL40" s="65">
        <v>0</v>
      </c>
      <c r="AM40" s="78" t="s">
        <v>89</v>
      </c>
      <c r="AN40" s="78" t="s">
        <v>89</v>
      </c>
      <c r="AO40" s="78" t="s">
        <v>89</v>
      </c>
      <c r="AP40" s="49">
        <f t="shared" si="2"/>
        <v>0</v>
      </c>
      <c r="AQ40" s="49">
        <f>+L40+AD40-AI40</f>
        <v>19450000</v>
      </c>
      <c r="AR40" s="65" t="s">
        <v>87</v>
      </c>
      <c r="AS40" s="68">
        <v>19450000</v>
      </c>
      <c r="AT40" s="65" t="s">
        <v>87</v>
      </c>
      <c r="AU40" s="68">
        <v>0</v>
      </c>
      <c r="AV40" s="75" t="s">
        <v>89</v>
      </c>
      <c r="AW40" s="267">
        <v>7780000</v>
      </c>
      <c r="AX40" s="79">
        <f t="shared" si="3"/>
        <v>11670000</v>
      </c>
      <c r="AY40" s="223">
        <f t="shared" si="4"/>
        <v>0.4</v>
      </c>
      <c r="AZ40" s="74">
        <v>0.4</v>
      </c>
      <c r="BA40" s="75" t="s">
        <v>89</v>
      </c>
      <c r="BB40" s="65" t="s">
        <v>108</v>
      </c>
      <c r="BC40" s="400" t="s">
        <v>8193</v>
      </c>
      <c r="BD40" s="65" t="s">
        <v>87</v>
      </c>
      <c r="BE40" s="65" t="s">
        <v>87</v>
      </c>
      <c r="BF40" s="449"/>
      <c r="BG40" s="449"/>
      <c r="BH40" s="450"/>
      <c r="BI40" s="451"/>
      <c r="BJ40" s="451"/>
      <c r="BK40" s="451"/>
      <c r="BL40" s="449"/>
      <c r="BM40" s="452"/>
      <c r="BN40" s="453"/>
      <c r="BO40" s="454"/>
      <c r="BP40" s="449"/>
      <c r="BQ40" s="453"/>
      <c r="BR40" s="453"/>
      <c r="BS40" s="450"/>
      <c r="BT40" s="454"/>
      <c r="BU40" s="455"/>
      <c r="BV40" s="453"/>
      <c r="BW40" s="456"/>
      <c r="BX40" s="453"/>
      <c r="BY40" s="456"/>
      <c r="BZ40" s="454"/>
      <c r="CA40" s="451"/>
      <c r="CB40" s="454"/>
      <c r="CC40" s="450"/>
      <c r="CD40" s="456"/>
      <c r="CE40" s="456"/>
      <c r="CF40" s="456"/>
      <c r="CG40" s="456"/>
      <c r="CH40" s="271"/>
      <c r="CI40" s="451"/>
      <c r="CJ40" s="454"/>
      <c r="CK40" s="451"/>
      <c r="CL40" s="457"/>
      <c r="CM40" s="271"/>
      <c r="CN40" s="451"/>
      <c r="CO40" s="454"/>
      <c r="CP40" s="451"/>
      <c r="CQ40" s="457"/>
      <c r="CR40" s="451"/>
      <c r="CS40" s="457"/>
      <c r="CT40" s="457"/>
      <c r="CU40" s="457"/>
      <c r="CV40" s="271"/>
      <c r="CW40" s="271"/>
      <c r="CX40" s="451"/>
      <c r="CY40" s="454"/>
      <c r="CZ40" s="451"/>
      <c r="DA40" s="454"/>
      <c r="DB40" s="458"/>
      <c r="DC40" s="459"/>
      <c r="DD40" s="460"/>
      <c r="DE40" s="461"/>
      <c r="DF40" s="462"/>
      <c r="DG40" s="458"/>
      <c r="DH40" s="451"/>
      <c r="DI40" s="463"/>
      <c r="DJ40" s="451"/>
      <c r="DK40" s="451"/>
      <c r="DL40" s="453"/>
      <c r="DN40" s="449"/>
      <c r="DO40" s="449"/>
      <c r="DP40" s="449"/>
      <c r="DQ40" s="450"/>
      <c r="DR40" s="451"/>
      <c r="DS40" s="451"/>
      <c r="DT40" s="451"/>
      <c r="DU40" s="449"/>
      <c r="DV40" s="452"/>
      <c r="DW40" s="453"/>
      <c r="DX40" s="454"/>
      <c r="DY40" s="449"/>
      <c r="DZ40" s="453"/>
      <c r="EA40" s="453"/>
      <c r="EB40" s="450"/>
      <c r="EC40" s="454"/>
      <c r="ED40" s="455"/>
      <c r="EE40" s="453"/>
      <c r="EF40" s="456"/>
      <c r="EG40" s="453"/>
      <c r="EH40" s="456"/>
      <c r="EI40" s="454"/>
      <c r="EJ40" s="451"/>
      <c r="EK40" s="454"/>
      <c r="EL40" s="450"/>
      <c r="EM40" s="456"/>
      <c r="EN40" s="456"/>
      <c r="EO40" s="456"/>
      <c r="EP40" s="456"/>
      <c r="EQ40" s="271"/>
      <c r="ER40" s="451"/>
      <c r="ES40" s="454"/>
      <c r="ET40" s="451"/>
      <c r="EU40" s="457"/>
      <c r="EV40" s="271"/>
      <c r="EW40" s="451"/>
      <c r="EX40" s="454"/>
      <c r="EY40" s="451"/>
      <c r="EZ40" s="457"/>
      <c r="FA40" s="451"/>
      <c r="FB40" s="457"/>
      <c r="FC40" s="457"/>
      <c r="FD40" s="457"/>
      <c r="FE40" s="271"/>
      <c r="FF40" s="271"/>
      <c r="FG40" s="451"/>
      <c r="FH40" s="454"/>
      <c r="FI40" s="451"/>
      <c r="FJ40" s="454"/>
      <c r="FK40" s="458"/>
      <c r="FL40" s="459"/>
      <c r="FM40" s="460"/>
      <c r="FN40" s="461"/>
      <c r="FO40" s="462"/>
      <c r="FP40" s="458"/>
      <c r="FQ40" s="451"/>
      <c r="FR40" s="463"/>
      <c r="FS40" s="451"/>
      <c r="FT40" s="451"/>
      <c r="FU40" s="453"/>
      <c r="FW40" s="449"/>
      <c r="FX40" s="449"/>
      <c r="FY40" s="449"/>
      <c r="FZ40" s="450"/>
      <c r="GA40" s="451"/>
      <c r="GB40" s="451"/>
      <c r="GC40" s="451"/>
      <c r="GD40" s="449"/>
      <c r="GE40" s="452"/>
      <c r="GF40" s="453"/>
      <c r="GG40" s="454"/>
      <c r="GH40" s="449"/>
      <c r="GI40" s="453"/>
      <c r="GJ40" s="453"/>
      <c r="GK40" s="450"/>
      <c r="GL40" s="454"/>
      <c r="GM40" s="455"/>
      <c r="GN40" s="453"/>
      <c r="GO40" s="456"/>
      <c r="GP40" s="453"/>
      <c r="GQ40" s="456"/>
      <c r="GR40" s="454"/>
      <c r="GS40" s="451"/>
      <c r="GT40" s="454"/>
      <c r="GU40" s="450"/>
      <c r="GV40" s="456"/>
      <c r="GW40" s="456"/>
      <c r="GX40" s="456"/>
      <c r="GY40" s="456"/>
      <c r="GZ40" s="271"/>
      <c r="HA40" s="451"/>
      <c r="HB40" s="454"/>
      <c r="HC40" s="451"/>
      <c r="HD40" s="457"/>
      <c r="HE40" s="271"/>
      <c r="HF40" s="451"/>
      <c r="HG40" s="454"/>
      <c r="HH40" s="451"/>
      <c r="HI40" s="457"/>
      <c r="HJ40" s="451"/>
      <c r="HK40" s="457"/>
      <c r="HL40" s="457"/>
      <c r="HM40" s="457"/>
      <c r="HN40" s="271"/>
      <c r="HO40" s="271"/>
      <c r="HP40" s="451"/>
      <c r="HQ40" s="454"/>
      <c r="HR40" s="451"/>
      <c r="HS40" s="454"/>
      <c r="HT40" s="458"/>
      <c r="HU40" s="459"/>
      <c r="HV40" s="460"/>
      <c r="HW40" s="461"/>
      <c r="HX40" s="462"/>
      <c r="HY40" s="458"/>
      <c r="HZ40" s="451"/>
      <c r="IA40" s="463"/>
      <c r="IB40" s="451"/>
      <c r="IC40" s="451"/>
      <c r="ID40" s="453"/>
      <c r="IF40" s="449"/>
      <c r="IG40" s="449"/>
      <c r="IH40" s="449"/>
      <c r="II40" s="450"/>
      <c r="IJ40" s="451"/>
      <c r="IK40" s="451"/>
      <c r="IL40" s="451"/>
      <c r="IM40" s="449"/>
      <c r="IN40" s="452"/>
      <c r="IO40" s="453"/>
      <c r="IP40" s="454"/>
      <c r="IQ40" s="449"/>
      <c r="IR40" s="453"/>
      <c r="IS40" s="453"/>
      <c r="IT40" s="450"/>
      <c r="IU40" s="454"/>
      <c r="IV40" s="455"/>
      <c r="IW40" s="453"/>
      <c r="IX40" s="456"/>
      <c r="IY40" s="453"/>
      <c r="IZ40" s="456"/>
      <c r="JA40" s="454"/>
      <c r="JB40" s="451"/>
      <c r="JC40" s="454"/>
      <c r="JD40" s="450"/>
      <c r="JE40" s="456"/>
      <c r="JF40" s="456"/>
      <c r="JG40" s="456"/>
      <c r="JH40" s="456"/>
      <c r="JI40" s="271"/>
      <c r="JJ40" s="451"/>
      <c r="JK40" s="454"/>
      <c r="JL40" s="451"/>
      <c r="JM40" s="457"/>
      <c r="JN40" s="271"/>
      <c r="JO40" s="451"/>
      <c r="JP40" s="454"/>
      <c r="JQ40" s="451"/>
      <c r="JR40" s="457"/>
      <c r="JS40" s="451"/>
      <c r="JT40" s="457"/>
      <c r="JU40" s="457"/>
      <c r="JV40" s="457"/>
      <c r="JW40" s="271"/>
      <c r="JX40" s="271"/>
      <c r="JY40" s="451"/>
      <c r="JZ40" s="454"/>
      <c r="KA40" s="451"/>
      <c r="KB40" s="454"/>
      <c r="KC40" s="458"/>
      <c r="KD40" s="459"/>
      <c r="KE40" s="460"/>
      <c r="KF40" s="461"/>
      <c r="KG40" s="462"/>
      <c r="KH40" s="458"/>
      <c r="KI40" s="451"/>
      <c r="KJ40" s="463"/>
      <c r="KK40" s="451"/>
      <c r="KL40" s="451"/>
      <c r="KM40" s="453"/>
      <c r="KO40" s="449"/>
      <c r="KP40" s="449"/>
      <c r="KQ40" s="449"/>
      <c r="KR40" s="450"/>
      <c r="KS40" s="451"/>
      <c r="KT40" s="451"/>
      <c r="KU40" s="451"/>
      <c r="KV40" s="449"/>
      <c r="KW40" s="452"/>
      <c r="KX40" s="453"/>
      <c r="KY40" s="454"/>
      <c r="KZ40" s="449"/>
      <c r="LA40" s="453"/>
      <c r="LB40" s="453"/>
      <c r="LC40" s="450"/>
      <c r="LD40" s="454"/>
      <c r="LE40" s="455"/>
      <c r="LF40" s="453"/>
      <c r="LG40" s="456"/>
      <c r="LH40" s="453"/>
      <c r="LI40" s="456"/>
      <c r="LJ40" s="454"/>
      <c r="LK40" s="451"/>
      <c r="LL40" s="454"/>
      <c r="LM40" s="450"/>
      <c r="LN40" s="456"/>
      <c r="LO40" s="456"/>
      <c r="LP40" s="456"/>
      <c r="LQ40" s="456"/>
      <c r="LR40" s="271"/>
      <c r="LS40" s="451"/>
      <c r="LT40" s="454"/>
      <c r="LU40" s="451"/>
      <c r="LV40" s="457"/>
      <c r="LW40" s="271"/>
      <c r="LX40" s="451"/>
      <c r="LY40" s="454"/>
      <c r="LZ40" s="451"/>
      <c r="MA40" s="457"/>
      <c r="MB40" s="451"/>
      <c r="MC40" s="457"/>
      <c r="MD40" s="457"/>
      <c r="ME40" s="457"/>
      <c r="MF40" s="271"/>
      <c r="MG40" s="271"/>
      <c r="MH40" s="451"/>
      <c r="MI40" s="454"/>
      <c r="MJ40" s="451"/>
      <c r="MK40" s="454"/>
      <c r="ML40" s="458"/>
      <c r="MM40" s="459"/>
      <c r="MN40" s="460"/>
      <c r="MO40" s="461"/>
      <c r="MP40" s="462"/>
      <c r="MQ40" s="458"/>
      <c r="MR40" s="451"/>
      <c r="MS40" s="463"/>
      <c r="MT40" s="451"/>
      <c r="MU40" s="451"/>
      <c r="MV40" s="453"/>
      <c r="MX40" s="449"/>
      <c r="MY40" s="449"/>
      <c r="MZ40" s="449"/>
      <c r="NA40" s="450"/>
      <c r="NB40" s="451"/>
      <c r="NC40" s="451"/>
      <c r="ND40" s="451"/>
      <c r="NE40" s="449"/>
      <c r="NF40" s="452"/>
      <c r="NG40" s="453"/>
      <c r="NH40" s="454"/>
      <c r="NI40" s="449"/>
      <c r="NJ40" s="453"/>
      <c r="NK40" s="453"/>
      <c r="NL40" s="450"/>
      <c r="NM40" s="454"/>
      <c r="NN40" s="455"/>
      <c r="NO40" s="453"/>
      <c r="NP40" s="456"/>
      <c r="NQ40" s="453"/>
      <c r="NR40" s="456"/>
      <c r="NS40" s="454"/>
      <c r="NT40" s="451"/>
      <c r="NU40" s="454"/>
      <c r="NV40" s="450"/>
      <c r="NW40" s="456"/>
      <c r="NX40" s="456"/>
      <c r="NY40" s="456"/>
      <c r="NZ40" s="456"/>
      <c r="OA40" s="271"/>
      <c r="OB40" s="451"/>
      <c r="OC40" s="454"/>
      <c r="OD40" s="451"/>
      <c r="OE40" s="457"/>
      <c r="OF40" s="271"/>
      <c r="OG40" s="451"/>
      <c r="OH40" s="454"/>
      <c r="OI40" s="451"/>
      <c r="OJ40" s="457"/>
      <c r="OK40" s="451"/>
      <c r="OL40" s="457"/>
      <c r="OM40" s="457"/>
      <c r="ON40" s="457"/>
      <c r="OO40" s="271"/>
      <c r="OP40" s="271"/>
      <c r="OQ40" s="451"/>
      <c r="OR40" s="454"/>
      <c r="OS40" s="451"/>
      <c r="OT40" s="454"/>
      <c r="OU40" s="458"/>
      <c r="OV40" s="459"/>
      <c r="OW40" s="460"/>
      <c r="OX40" s="461"/>
      <c r="OY40" s="462"/>
      <c r="OZ40" s="458"/>
      <c r="PA40" s="451"/>
      <c r="PB40" s="463"/>
      <c r="PC40" s="451"/>
      <c r="PD40" s="451"/>
      <c r="PE40" s="453"/>
      <c r="PG40" s="449"/>
      <c r="PH40" s="449"/>
      <c r="PI40" s="449"/>
      <c r="PJ40" s="450"/>
      <c r="PK40" s="451"/>
      <c r="PL40" s="451"/>
      <c r="PM40" s="451"/>
      <c r="PN40" s="449"/>
      <c r="PO40" s="452"/>
      <c r="PP40" s="453"/>
      <c r="PQ40" s="454"/>
      <c r="PR40" s="449"/>
      <c r="PS40" s="453"/>
      <c r="PT40" s="453"/>
      <c r="PU40" s="450"/>
      <c r="PV40" s="454"/>
      <c r="PW40" s="455"/>
      <c r="PX40" s="453"/>
      <c r="PY40" s="456"/>
      <c r="PZ40" s="453"/>
      <c r="QA40" s="456"/>
      <c r="QB40" s="454"/>
      <c r="QC40" s="451"/>
      <c r="QD40" s="454"/>
      <c r="QE40" s="450"/>
      <c r="QF40" s="456"/>
      <c r="QG40" s="456"/>
      <c r="QH40" s="456"/>
      <c r="QI40" s="456"/>
      <c r="QJ40" s="271"/>
      <c r="QK40" s="451"/>
      <c r="QL40" s="454"/>
      <c r="QM40" s="451"/>
      <c r="QN40" s="457"/>
      <c r="QO40" s="271"/>
      <c r="QP40" s="451"/>
      <c r="QQ40" s="454"/>
      <c r="QR40" s="451"/>
      <c r="QS40" s="457"/>
      <c r="QT40" s="451"/>
      <c r="QU40" s="457"/>
      <c r="QV40" s="457"/>
      <c r="QW40" s="457"/>
      <c r="QX40" s="271"/>
      <c r="QY40" s="271"/>
      <c r="QZ40" s="451"/>
      <c r="RA40" s="454"/>
      <c r="RB40" s="451"/>
      <c r="RC40" s="454"/>
      <c r="RD40" s="458"/>
      <c r="RE40" s="459"/>
      <c r="RF40" s="460"/>
      <c r="RG40" s="461"/>
      <c r="RH40" s="462"/>
      <c r="RI40" s="458"/>
      <c r="RJ40" s="451"/>
      <c r="RK40" s="463"/>
      <c r="RL40" s="451"/>
      <c r="RM40" s="451"/>
      <c r="RN40" s="453"/>
      <c r="RP40" s="449"/>
      <c r="RQ40" s="449"/>
      <c r="RR40" s="449"/>
      <c r="RS40" s="450"/>
      <c r="RT40" s="451"/>
      <c r="RU40" s="451"/>
      <c r="RV40" s="451"/>
      <c r="RW40" s="449"/>
      <c r="RX40" s="452"/>
      <c r="RY40" s="453"/>
      <c r="RZ40" s="454"/>
      <c r="SA40" s="449"/>
      <c r="SB40" s="453"/>
      <c r="SC40" s="453"/>
      <c r="SD40" s="450"/>
      <c r="SE40" s="454"/>
      <c r="SF40" s="455"/>
      <c r="SG40" s="453"/>
      <c r="SH40" s="456"/>
      <c r="SI40" s="453"/>
      <c r="SJ40" s="456"/>
      <c r="SK40" s="454"/>
      <c r="SL40" s="451"/>
      <c r="SM40" s="454"/>
      <c r="SN40" s="450"/>
      <c r="SO40" s="456"/>
      <c r="SP40" s="456"/>
      <c r="SQ40" s="456"/>
      <c r="SR40" s="456"/>
      <c r="SS40" s="271"/>
      <c r="ST40" s="451"/>
      <c r="SU40" s="454"/>
      <c r="SV40" s="451"/>
      <c r="SW40" s="457"/>
      <c r="SX40" s="271"/>
      <c r="SY40" s="451"/>
      <c r="SZ40" s="454"/>
      <c r="TA40" s="451"/>
      <c r="TB40" s="457"/>
      <c r="TC40" s="451"/>
      <c r="TD40" s="457"/>
      <c r="TE40" s="457"/>
      <c r="TF40" s="457"/>
      <c r="TG40" s="271"/>
      <c r="TH40" s="271"/>
      <c r="TI40" s="451"/>
      <c r="TJ40" s="454"/>
      <c r="TK40" s="451"/>
      <c r="TL40" s="454"/>
      <c r="TM40" s="458"/>
      <c r="TN40" s="459"/>
      <c r="TO40" s="460"/>
      <c r="TP40" s="461"/>
      <c r="TQ40" s="462"/>
      <c r="TR40" s="458"/>
      <c r="TS40" s="451"/>
      <c r="TT40" s="463"/>
      <c r="TU40" s="451"/>
      <c r="TV40" s="451"/>
      <c r="TW40" s="453"/>
      <c r="TY40" s="449"/>
      <c r="TZ40" s="449"/>
      <c r="UA40" s="449"/>
      <c r="UB40" s="450"/>
      <c r="UC40" s="451"/>
      <c r="UD40" s="451"/>
      <c r="UE40" s="451"/>
      <c r="UF40" s="449"/>
      <c r="UG40" s="452"/>
      <c r="UH40" s="453"/>
      <c r="UI40" s="454"/>
      <c r="UJ40" s="449"/>
      <c r="UK40" s="453"/>
      <c r="UL40" s="453"/>
      <c r="UM40" s="450"/>
      <c r="UN40" s="454"/>
      <c r="UO40" s="455"/>
      <c r="UP40" s="453"/>
      <c r="UQ40" s="456"/>
      <c r="UR40" s="453"/>
      <c r="US40" s="456"/>
      <c r="UT40" s="454"/>
      <c r="UU40" s="451"/>
      <c r="UV40" s="454"/>
      <c r="UW40" s="450"/>
      <c r="UX40" s="456"/>
      <c r="UY40" s="456"/>
      <c r="UZ40" s="456"/>
      <c r="VA40" s="456"/>
      <c r="VB40" s="271"/>
      <c r="VC40" s="451"/>
      <c r="VD40" s="454"/>
      <c r="VE40" s="451"/>
      <c r="VF40" s="457"/>
      <c r="VG40" s="271"/>
      <c r="VH40" s="451"/>
      <c r="VI40" s="454"/>
      <c r="VJ40" s="451"/>
      <c r="VK40" s="457"/>
      <c r="VL40" s="451"/>
      <c r="VM40" s="457"/>
      <c r="VN40" s="457"/>
      <c r="VO40" s="457"/>
      <c r="VP40" s="271"/>
      <c r="VQ40" s="271"/>
      <c r="VR40" s="451"/>
      <c r="VS40" s="454"/>
      <c r="VT40" s="451"/>
      <c r="VU40" s="454"/>
      <c r="VV40" s="458"/>
      <c r="VW40" s="459"/>
      <c r="VX40" s="460"/>
      <c r="VY40" s="461"/>
      <c r="VZ40" s="462"/>
      <c r="WA40" s="458"/>
      <c r="WB40" s="451"/>
      <c r="WC40" s="463"/>
      <c r="WD40" s="451"/>
      <c r="WE40" s="451"/>
      <c r="WF40" s="453"/>
      <c r="WH40" s="449"/>
      <c r="WI40" s="449"/>
      <c r="WJ40" s="449"/>
      <c r="WK40" s="450"/>
      <c r="WL40" s="451"/>
      <c r="WM40" s="451"/>
      <c r="WN40" s="451"/>
      <c r="WO40" s="449"/>
      <c r="WP40" s="452"/>
      <c r="WQ40" s="453"/>
      <c r="WR40" s="454"/>
      <c r="WS40" s="449"/>
      <c r="WT40" s="453"/>
      <c r="WU40" s="453"/>
      <c r="WV40" s="450"/>
      <c r="WW40" s="454"/>
      <c r="WX40" s="455"/>
      <c r="WY40" s="453"/>
      <c r="WZ40" s="456"/>
      <c r="XA40" s="453"/>
      <c r="XB40" s="456"/>
      <c r="XC40" s="454"/>
      <c r="XD40" s="451"/>
      <c r="XE40" s="454"/>
      <c r="XF40" s="450"/>
      <c r="XG40" s="456"/>
      <c r="XH40" s="456"/>
      <c r="XI40" s="456"/>
      <c r="XJ40" s="456"/>
      <c r="XK40" s="271"/>
      <c r="XL40" s="451"/>
      <c r="XM40" s="454"/>
      <c r="XN40" s="451"/>
      <c r="XO40" s="457"/>
      <c r="XP40" s="271"/>
      <c r="XQ40" s="451"/>
      <c r="XR40" s="454"/>
      <c r="XS40" s="451"/>
      <c r="XT40" s="457"/>
      <c r="XU40" s="451"/>
      <c r="XV40" s="457"/>
      <c r="XW40" s="457"/>
      <c r="XX40" s="457"/>
      <c r="XY40" s="271"/>
      <c r="XZ40" s="271"/>
      <c r="YA40" s="451"/>
      <c r="YB40" s="454"/>
      <c r="YC40" s="451"/>
      <c r="YD40" s="454"/>
      <c r="YE40" s="458"/>
      <c r="YF40" s="459"/>
      <c r="YG40" s="460"/>
      <c r="YH40" s="461"/>
      <c r="YI40" s="462"/>
      <c r="YJ40" s="458"/>
      <c r="YK40" s="451"/>
      <c r="YL40" s="463"/>
      <c r="YM40" s="451"/>
      <c r="YN40" s="451"/>
      <c r="YO40" s="453"/>
      <c r="YQ40" s="449"/>
      <c r="YR40" s="449"/>
      <c r="YS40" s="449"/>
      <c r="YT40" s="450"/>
      <c r="YU40" s="451"/>
      <c r="YV40" s="451"/>
      <c r="YW40" s="451"/>
      <c r="YX40" s="449"/>
      <c r="YY40" s="452"/>
      <c r="YZ40" s="453"/>
      <c r="ZA40" s="454"/>
      <c r="ZB40" s="449"/>
      <c r="ZC40" s="453"/>
      <c r="ZD40" s="453"/>
      <c r="ZE40" s="450"/>
      <c r="ZF40" s="454"/>
      <c r="ZG40" s="455"/>
      <c r="ZH40" s="453"/>
      <c r="ZI40" s="456"/>
      <c r="ZJ40" s="453"/>
      <c r="ZK40" s="456"/>
      <c r="ZL40" s="454"/>
      <c r="ZM40" s="451"/>
      <c r="ZN40" s="454"/>
      <c r="ZO40" s="450"/>
      <c r="ZP40" s="456"/>
      <c r="ZQ40" s="456"/>
      <c r="ZR40" s="456"/>
      <c r="ZS40" s="456"/>
      <c r="ZT40" s="271"/>
      <c r="ZU40" s="451"/>
      <c r="ZV40" s="454"/>
      <c r="ZW40" s="451"/>
      <c r="ZX40" s="457"/>
      <c r="ZY40" s="271"/>
      <c r="ZZ40" s="451"/>
      <c r="AAA40" s="454"/>
      <c r="AAB40" s="451"/>
      <c r="AAC40" s="457"/>
      <c r="AAD40" s="451"/>
      <c r="AAE40" s="457"/>
      <c r="AAF40" s="457"/>
      <c r="AAG40" s="457"/>
      <c r="AAH40" s="271"/>
      <c r="AAI40" s="271"/>
      <c r="AAJ40" s="451"/>
      <c r="AAK40" s="454"/>
      <c r="AAL40" s="451"/>
      <c r="AAM40" s="454"/>
      <c r="AAN40" s="458"/>
      <c r="AAO40" s="459"/>
      <c r="AAP40" s="460"/>
      <c r="AAQ40" s="461"/>
      <c r="AAR40" s="462"/>
      <c r="AAS40" s="458"/>
      <c r="AAT40" s="451"/>
      <c r="AAU40" s="463"/>
      <c r="AAV40" s="451"/>
      <c r="AAW40" s="451"/>
      <c r="AAX40" s="453"/>
      <c r="AAZ40" s="449"/>
      <c r="ABA40" s="449"/>
      <c r="ABB40" s="449"/>
      <c r="ABC40" s="450"/>
      <c r="ABD40" s="451"/>
      <c r="ABE40" s="451"/>
      <c r="ABF40" s="451"/>
      <c r="ABG40" s="449"/>
      <c r="ABH40" s="452"/>
      <c r="ABI40" s="453"/>
      <c r="ABJ40" s="454"/>
      <c r="ABK40" s="449"/>
      <c r="ABL40" s="453"/>
      <c r="ABM40" s="453"/>
      <c r="ABN40" s="450"/>
      <c r="ABO40" s="454"/>
      <c r="ABP40" s="455"/>
      <c r="ABQ40" s="453"/>
      <c r="ABR40" s="456"/>
      <c r="ABS40" s="453"/>
      <c r="ABT40" s="456"/>
      <c r="ABU40" s="454"/>
      <c r="ABV40" s="451"/>
      <c r="ABW40" s="454"/>
      <c r="ABX40" s="450"/>
      <c r="ABY40" s="456"/>
      <c r="ABZ40" s="456"/>
      <c r="ACA40" s="456"/>
      <c r="ACB40" s="456"/>
      <c r="ACC40" s="271"/>
      <c r="ACD40" s="451"/>
      <c r="ACE40" s="454"/>
      <c r="ACF40" s="451"/>
      <c r="ACG40" s="457"/>
      <c r="ACH40" s="271"/>
      <c r="ACI40" s="451"/>
      <c r="ACJ40" s="454"/>
      <c r="ACK40" s="451"/>
      <c r="ACL40" s="457"/>
      <c r="ACM40" s="451"/>
      <c r="ACN40" s="457"/>
      <c r="ACO40" s="457"/>
      <c r="ACP40" s="457"/>
      <c r="ACQ40" s="271"/>
      <c r="ACR40" s="271"/>
      <c r="ACS40" s="451"/>
      <c r="ACT40" s="454"/>
      <c r="ACU40" s="451"/>
      <c r="ACV40" s="454"/>
      <c r="ACW40" s="458"/>
      <c r="ACX40" s="459"/>
      <c r="ACY40" s="460"/>
      <c r="ACZ40" s="461"/>
      <c r="ADA40" s="462"/>
      <c r="ADB40" s="458"/>
      <c r="ADC40" s="451"/>
      <c r="ADD40" s="463"/>
      <c r="ADE40" s="451"/>
      <c r="ADF40" s="451"/>
      <c r="ADG40" s="453"/>
      <c r="ADI40" s="449"/>
      <c r="ADJ40" s="449"/>
      <c r="ADK40" s="449"/>
      <c r="ADL40" s="450"/>
      <c r="ADM40" s="451"/>
      <c r="ADN40" s="451"/>
      <c r="ADO40" s="451"/>
      <c r="ADP40" s="449"/>
      <c r="ADQ40" s="452"/>
      <c r="ADR40" s="453"/>
      <c r="ADS40" s="454"/>
      <c r="ADT40" s="449"/>
      <c r="ADU40" s="453"/>
      <c r="ADV40" s="453"/>
      <c r="ADW40" s="450"/>
      <c r="ADX40" s="454"/>
      <c r="ADY40" s="455"/>
      <c r="ADZ40" s="453"/>
      <c r="AEA40" s="456"/>
      <c r="AEB40" s="453"/>
      <c r="AEC40" s="456"/>
      <c r="AED40" s="454"/>
      <c r="AEE40" s="451"/>
      <c r="AEF40" s="454"/>
      <c r="AEG40" s="450"/>
      <c r="AEH40" s="456"/>
      <c r="AEI40" s="456"/>
      <c r="AEJ40" s="456"/>
      <c r="AEK40" s="456"/>
      <c r="AEL40" s="271"/>
      <c r="AEM40" s="451"/>
      <c r="AEN40" s="454"/>
      <c r="AEO40" s="451"/>
      <c r="AEP40" s="457"/>
      <c r="AEQ40" s="271"/>
      <c r="AER40" s="451"/>
      <c r="AES40" s="454"/>
      <c r="AET40" s="451"/>
      <c r="AEU40" s="457"/>
      <c r="AEV40" s="451"/>
      <c r="AEW40" s="457"/>
      <c r="AEX40" s="457"/>
      <c r="AEY40" s="457"/>
      <c r="AEZ40" s="271"/>
      <c r="AFA40" s="271"/>
      <c r="AFB40" s="451"/>
      <c r="AFC40" s="454"/>
      <c r="AFD40" s="451"/>
      <c r="AFE40" s="454"/>
      <c r="AFF40" s="458"/>
      <c r="AFG40" s="459"/>
      <c r="AFH40" s="460"/>
      <c r="AFI40" s="461"/>
      <c r="AFJ40" s="462"/>
      <c r="AFK40" s="458"/>
      <c r="AFL40" s="451"/>
      <c r="AFM40" s="463"/>
      <c r="AFN40" s="451"/>
      <c r="AFO40" s="451"/>
      <c r="AFP40" s="453"/>
      <c r="AFR40" s="449"/>
      <c r="AFS40" s="449"/>
      <c r="AFT40" s="449"/>
      <c r="AFU40" s="450"/>
      <c r="AFV40" s="451"/>
      <c r="AFW40" s="451"/>
      <c r="AFX40" s="451"/>
      <c r="AFY40" s="449"/>
      <c r="AFZ40" s="452"/>
      <c r="AGA40" s="453"/>
      <c r="AGB40" s="454"/>
      <c r="AGC40" s="449"/>
      <c r="AGD40" s="453"/>
      <c r="AGE40" s="453"/>
      <c r="AGF40" s="450"/>
      <c r="AGG40" s="454"/>
      <c r="AGH40" s="455"/>
      <c r="AGI40" s="453"/>
      <c r="AGJ40" s="456"/>
      <c r="AGK40" s="453"/>
      <c r="AGL40" s="456"/>
      <c r="AGM40" s="454"/>
      <c r="AGN40" s="451"/>
      <c r="AGO40" s="454"/>
      <c r="AGP40" s="450"/>
      <c r="AGQ40" s="456"/>
      <c r="AGR40" s="456"/>
      <c r="AGS40" s="456"/>
      <c r="AGT40" s="456"/>
      <c r="AGU40" s="271"/>
      <c r="AGV40" s="451"/>
      <c r="AGW40" s="454"/>
      <c r="AGX40" s="451"/>
      <c r="AGY40" s="457"/>
      <c r="AGZ40" s="271"/>
      <c r="AHA40" s="451"/>
      <c r="AHB40" s="454"/>
      <c r="AHC40" s="451"/>
      <c r="AHD40" s="457"/>
      <c r="AHE40" s="451"/>
      <c r="AHF40" s="457"/>
      <c r="AHG40" s="457"/>
      <c r="AHH40" s="457"/>
      <c r="AHI40" s="271"/>
      <c r="AHJ40" s="271"/>
      <c r="AHK40" s="451"/>
      <c r="AHL40" s="454"/>
      <c r="AHM40" s="451"/>
      <c r="AHN40" s="454"/>
      <c r="AHO40" s="458"/>
      <c r="AHP40" s="459"/>
      <c r="AHQ40" s="460"/>
      <c r="AHR40" s="461"/>
      <c r="AHS40" s="462"/>
      <c r="AHT40" s="458"/>
      <c r="AHU40" s="451"/>
      <c r="AHV40" s="463"/>
      <c r="AHW40" s="451"/>
      <c r="AHX40" s="451"/>
      <c r="AHY40" s="453"/>
      <c r="AIA40" s="449"/>
      <c r="AIB40" s="449"/>
      <c r="AIC40" s="449"/>
      <c r="AID40" s="450"/>
      <c r="AIE40" s="451"/>
      <c r="AIF40" s="451"/>
      <c r="AIG40" s="451"/>
      <c r="AIH40" s="449"/>
      <c r="AII40" s="452"/>
      <c r="AIJ40" s="453"/>
      <c r="AIK40" s="454"/>
      <c r="AIL40" s="449"/>
      <c r="AIM40" s="453"/>
      <c r="AIN40" s="453"/>
      <c r="AIO40" s="450"/>
      <c r="AIP40" s="454"/>
      <c r="AIQ40" s="455"/>
      <c r="AIR40" s="453"/>
      <c r="AIS40" s="456"/>
      <c r="AIT40" s="453"/>
      <c r="AIU40" s="456"/>
      <c r="AIV40" s="454"/>
      <c r="AIW40" s="451"/>
      <c r="AIX40" s="454"/>
      <c r="AIY40" s="450"/>
      <c r="AIZ40" s="456"/>
      <c r="AJA40" s="456"/>
      <c r="AJB40" s="456"/>
      <c r="AJC40" s="456"/>
      <c r="AJD40" s="271"/>
      <c r="AJE40" s="451"/>
      <c r="AJF40" s="454"/>
      <c r="AJG40" s="451"/>
      <c r="AJH40" s="457"/>
      <c r="AJI40" s="271"/>
      <c r="AJJ40" s="451"/>
      <c r="AJK40" s="454"/>
      <c r="AJL40" s="451"/>
      <c r="AJM40" s="457"/>
      <c r="AJN40" s="451"/>
      <c r="AJO40" s="457"/>
      <c r="AJP40" s="457"/>
      <c r="AJQ40" s="457"/>
      <c r="AJR40" s="271"/>
      <c r="AJS40" s="271"/>
      <c r="AJT40" s="451"/>
      <c r="AJU40" s="454"/>
      <c r="AJV40" s="451"/>
      <c r="AJW40" s="454"/>
      <c r="AJX40" s="458"/>
      <c r="AJY40" s="459"/>
      <c r="AJZ40" s="460"/>
      <c r="AKA40" s="461"/>
      <c r="AKB40" s="462"/>
      <c r="AKC40" s="458"/>
      <c r="AKD40" s="451"/>
      <c r="AKE40" s="463"/>
      <c r="AKF40" s="451"/>
      <c r="AKG40" s="451"/>
      <c r="AKH40" s="453"/>
      <c r="AKJ40" s="449"/>
      <c r="AKK40" s="449"/>
      <c r="AKL40" s="449"/>
      <c r="AKM40" s="450"/>
      <c r="AKN40" s="451"/>
      <c r="AKO40" s="451"/>
      <c r="AKP40" s="451"/>
      <c r="AKQ40" s="449"/>
      <c r="AKR40" s="452"/>
      <c r="AKS40" s="453"/>
      <c r="AKT40" s="454"/>
      <c r="AKU40" s="449"/>
      <c r="AKV40" s="453"/>
      <c r="AKW40" s="453"/>
      <c r="AKX40" s="450"/>
      <c r="AKY40" s="454"/>
      <c r="AKZ40" s="455"/>
      <c r="ALA40" s="453"/>
      <c r="ALB40" s="456"/>
      <c r="ALC40" s="453"/>
      <c r="ALD40" s="456"/>
      <c r="ALE40" s="454"/>
      <c r="ALF40" s="451"/>
      <c r="ALG40" s="454"/>
      <c r="ALH40" s="450"/>
      <c r="ALI40" s="456"/>
      <c r="ALJ40" s="456"/>
      <c r="ALK40" s="456"/>
      <c r="ALL40" s="456"/>
      <c r="ALM40" s="271"/>
      <c r="ALN40" s="451"/>
      <c r="ALO40" s="454"/>
      <c r="ALP40" s="451"/>
      <c r="ALQ40" s="457"/>
      <c r="ALR40" s="271"/>
      <c r="ALS40" s="451"/>
      <c r="ALT40" s="454"/>
      <c r="ALU40" s="451"/>
      <c r="ALV40" s="457"/>
      <c r="ALW40" s="451"/>
      <c r="ALX40" s="457"/>
      <c r="ALY40" s="457"/>
      <c r="ALZ40" s="457"/>
      <c r="AMA40" s="271"/>
      <c r="AMB40" s="271"/>
      <c r="AMC40" s="451"/>
      <c r="AMD40" s="454"/>
      <c r="AME40" s="451"/>
      <c r="AMF40" s="454"/>
      <c r="AMG40" s="458"/>
      <c r="AMH40" s="459"/>
      <c r="AMI40" s="460"/>
      <c r="AMJ40" s="461"/>
      <c r="AMK40" s="462"/>
      <c r="AML40" s="458"/>
      <c r="AMM40" s="451"/>
      <c r="AMN40" s="463"/>
      <c r="AMO40" s="451"/>
      <c r="AMP40" s="451"/>
      <c r="AMQ40" s="453"/>
      <c r="AMS40" s="449"/>
      <c r="AMT40" s="449"/>
      <c r="AMU40" s="449"/>
      <c r="AMV40" s="450"/>
      <c r="AMW40" s="451"/>
      <c r="AMX40" s="451"/>
      <c r="AMY40" s="451"/>
      <c r="AMZ40" s="449"/>
      <c r="ANA40" s="452"/>
      <c r="ANB40" s="453"/>
      <c r="ANC40" s="454"/>
      <c r="AND40" s="449"/>
      <c r="ANE40" s="453"/>
      <c r="ANF40" s="453"/>
      <c r="ANG40" s="450"/>
      <c r="ANH40" s="454"/>
      <c r="ANI40" s="455"/>
      <c r="ANJ40" s="453"/>
      <c r="ANK40" s="456"/>
      <c r="ANL40" s="453"/>
      <c r="ANM40" s="456"/>
      <c r="ANN40" s="454"/>
      <c r="ANO40" s="451"/>
      <c r="ANP40" s="454"/>
      <c r="ANQ40" s="450"/>
      <c r="ANR40" s="456"/>
      <c r="ANS40" s="456"/>
      <c r="ANT40" s="456"/>
      <c r="ANU40" s="456"/>
      <c r="ANV40" s="271"/>
      <c r="ANW40" s="451"/>
      <c r="ANX40" s="454"/>
      <c r="ANY40" s="451"/>
      <c r="ANZ40" s="457"/>
      <c r="AOA40" s="271"/>
      <c r="AOB40" s="451"/>
      <c r="AOC40" s="454"/>
      <c r="AOD40" s="451"/>
      <c r="AOE40" s="457"/>
      <c r="AOF40" s="451"/>
      <c r="AOG40" s="457"/>
      <c r="AOH40" s="457"/>
      <c r="AOI40" s="457"/>
      <c r="AOJ40" s="271"/>
      <c r="AOK40" s="271"/>
      <c r="AOL40" s="451"/>
      <c r="AOM40" s="454"/>
      <c r="AON40" s="451"/>
      <c r="AOO40" s="454"/>
      <c r="AOP40" s="458"/>
      <c r="AOQ40" s="459"/>
      <c r="AOR40" s="460"/>
      <c r="AOS40" s="461"/>
      <c r="AOT40" s="462"/>
      <c r="AOU40" s="458"/>
      <c r="AOV40" s="451"/>
      <c r="AOW40" s="463"/>
      <c r="AOX40" s="451"/>
      <c r="AOY40" s="451"/>
      <c r="AOZ40" s="453"/>
      <c r="APB40" s="449"/>
      <c r="APC40" s="449"/>
      <c r="APD40" s="449"/>
      <c r="APE40" s="450"/>
      <c r="APF40" s="451"/>
      <c r="APG40" s="451"/>
      <c r="APH40" s="451"/>
      <c r="API40" s="449"/>
      <c r="APJ40" s="452"/>
      <c r="APK40" s="453"/>
      <c r="APL40" s="454"/>
      <c r="APM40" s="449"/>
      <c r="APN40" s="453"/>
      <c r="APO40" s="453"/>
      <c r="APP40" s="450"/>
      <c r="APQ40" s="454"/>
      <c r="APR40" s="455"/>
      <c r="APS40" s="453"/>
      <c r="APT40" s="456"/>
      <c r="APU40" s="453"/>
      <c r="APV40" s="456"/>
      <c r="APW40" s="454"/>
      <c r="APX40" s="451"/>
      <c r="APY40" s="454"/>
      <c r="APZ40" s="450"/>
      <c r="AQA40" s="456"/>
      <c r="AQB40" s="456"/>
      <c r="AQC40" s="456"/>
      <c r="AQD40" s="456"/>
      <c r="AQE40" s="271"/>
      <c r="AQF40" s="451"/>
      <c r="AQG40" s="454"/>
      <c r="AQH40" s="451"/>
      <c r="AQI40" s="457"/>
      <c r="AQJ40" s="271"/>
      <c r="AQK40" s="451"/>
      <c r="AQL40" s="454"/>
      <c r="AQM40" s="451"/>
      <c r="AQN40" s="457"/>
      <c r="AQO40" s="451"/>
      <c r="AQP40" s="457"/>
      <c r="AQQ40" s="457"/>
      <c r="AQR40" s="457"/>
      <c r="AQS40" s="271"/>
      <c r="AQT40" s="271"/>
      <c r="AQU40" s="451"/>
      <c r="AQV40" s="454"/>
      <c r="AQW40" s="451"/>
      <c r="AQX40" s="454"/>
      <c r="AQY40" s="458"/>
      <c r="AQZ40" s="459"/>
      <c r="ARA40" s="460"/>
      <c r="ARB40" s="461"/>
      <c r="ARC40" s="462"/>
      <c r="ARD40" s="458"/>
      <c r="ARE40" s="451"/>
      <c r="ARF40" s="463"/>
      <c r="ARG40" s="451"/>
      <c r="ARH40" s="451"/>
      <c r="ARI40" s="453"/>
      <c r="ARK40" s="449"/>
      <c r="ARL40" s="449"/>
      <c r="ARM40" s="449"/>
      <c r="ARN40" s="450"/>
      <c r="ARO40" s="451"/>
      <c r="ARP40" s="451"/>
      <c r="ARQ40" s="451"/>
      <c r="ARR40" s="449"/>
      <c r="ARS40" s="452"/>
      <c r="ART40" s="453"/>
      <c r="ARU40" s="454"/>
      <c r="ARV40" s="449"/>
      <c r="ARW40" s="453"/>
      <c r="ARX40" s="453"/>
      <c r="ARY40" s="450"/>
      <c r="ARZ40" s="454"/>
      <c r="ASA40" s="455"/>
      <c r="ASB40" s="453"/>
      <c r="ASC40" s="456"/>
      <c r="ASD40" s="453"/>
      <c r="ASE40" s="456"/>
      <c r="ASF40" s="454"/>
      <c r="ASG40" s="451"/>
      <c r="ASH40" s="454"/>
      <c r="ASI40" s="450"/>
      <c r="ASJ40" s="456"/>
      <c r="ASK40" s="456"/>
      <c r="ASL40" s="456"/>
      <c r="ASM40" s="456"/>
      <c r="ASN40" s="271"/>
      <c r="ASO40" s="451"/>
      <c r="ASP40" s="454"/>
      <c r="ASQ40" s="451"/>
      <c r="ASR40" s="457"/>
      <c r="ASS40" s="271"/>
      <c r="AST40" s="451"/>
      <c r="ASU40" s="454"/>
      <c r="ASV40" s="451"/>
      <c r="ASW40" s="457"/>
      <c r="ASX40" s="451"/>
      <c r="ASY40" s="457"/>
      <c r="ASZ40" s="457"/>
      <c r="ATA40" s="457"/>
      <c r="ATB40" s="271"/>
      <c r="ATC40" s="271"/>
      <c r="ATD40" s="451"/>
      <c r="ATE40" s="454"/>
      <c r="ATF40" s="451"/>
      <c r="ATG40" s="454"/>
      <c r="ATH40" s="458"/>
      <c r="ATI40" s="459"/>
      <c r="ATJ40" s="460"/>
      <c r="ATK40" s="461"/>
      <c r="ATL40" s="462"/>
      <c r="ATM40" s="458"/>
      <c r="ATN40" s="451"/>
      <c r="ATO40" s="463"/>
      <c r="ATP40" s="451"/>
      <c r="ATQ40" s="451"/>
      <c r="ATR40" s="453"/>
      <c r="ATT40" s="449"/>
      <c r="ATU40" s="449"/>
      <c r="ATV40" s="449"/>
      <c r="ATW40" s="450"/>
      <c r="ATX40" s="451"/>
      <c r="ATY40" s="451"/>
      <c r="ATZ40" s="451"/>
      <c r="AUA40" s="449"/>
      <c r="AUB40" s="452"/>
      <c r="AUC40" s="453"/>
      <c r="AUD40" s="454"/>
      <c r="AUE40" s="449"/>
      <c r="AUF40" s="453"/>
      <c r="AUG40" s="453"/>
      <c r="AUH40" s="450"/>
      <c r="AUI40" s="454"/>
      <c r="AUJ40" s="455"/>
      <c r="AUK40" s="453"/>
      <c r="AUL40" s="456"/>
      <c r="AUM40" s="453"/>
      <c r="AUN40" s="456"/>
      <c r="AUO40" s="454"/>
      <c r="AUP40" s="451"/>
      <c r="AUQ40" s="454"/>
      <c r="AUR40" s="450"/>
      <c r="AUS40" s="456"/>
      <c r="AUT40" s="456"/>
      <c r="AUU40" s="456"/>
      <c r="AUV40" s="456"/>
      <c r="AUW40" s="271"/>
      <c r="AUX40" s="451"/>
      <c r="AUY40" s="454"/>
      <c r="AUZ40" s="451"/>
      <c r="AVA40" s="457"/>
      <c r="AVB40" s="271"/>
      <c r="AVC40" s="451"/>
      <c r="AVD40" s="454"/>
      <c r="AVE40" s="451"/>
      <c r="AVF40" s="457"/>
      <c r="AVG40" s="451"/>
      <c r="AVH40" s="457"/>
      <c r="AVI40" s="457"/>
      <c r="AVJ40" s="457"/>
      <c r="AVK40" s="271"/>
      <c r="AVL40" s="271"/>
      <c r="AVM40" s="451"/>
      <c r="AVN40" s="454"/>
      <c r="AVO40" s="451"/>
      <c r="AVP40" s="454"/>
      <c r="AVQ40" s="458"/>
      <c r="AVR40" s="459"/>
      <c r="AVS40" s="460"/>
      <c r="AVT40" s="461"/>
      <c r="AVU40" s="462"/>
      <c r="AVV40" s="458"/>
      <c r="AVW40" s="451"/>
      <c r="AVX40" s="463"/>
      <c r="AVY40" s="451"/>
      <c r="AVZ40" s="451"/>
      <c r="AWA40" s="453"/>
      <c r="AWC40" s="449"/>
      <c r="AWD40" s="449"/>
      <c r="AWE40" s="449"/>
      <c r="AWF40" s="450"/>
      <c r="AWG40" s="451"/>
      <c r="AWH40" s="451"/>
      <c r="AWI40" s="451"/>
      <c r="AWJ40" s="449"/>
      <c r="AWK40" s="452"/>
      <c r="AWL40" s="453"/>
      <c r="AWM40" s="454"/>
      <c r="AWN40" s="449"/>
      <c r="AWO40" s="453"/>
      <c r="AWP40" s="453"/>
      <c r="AWQ40" s="450"/>
      <c r="AWR40" s="454"/>
      <c r="AWS40" s="455"/>
      <c r="AWT40" s="453"/>
      <c r="AWU40" s="456"/>
      <c r="AWV40" s="453"/>
      <c r="AWW40" s="456"/>
      <c r="AWX40" s="454"/>
      <c r="AWY40" s="451"/>
      <c r="AWZ40" s="454"/>
      <c r="AXA40" s="450"/>
      <c r="AXB40" s="456"/>
      <c r="AXC40" s="456"/>
      <c r="AXD40" s="456"/>
      <c r="AXE40" s="456"/>
      <c r="AXF40" s="271"/>
      <c r="AXG40" s="451"/>
      <c r="AXH40" s="454"/>
      <c r="AXI40" s="451"/>
      <c r="AXJ40" s="457"/>
      <c r="AXK40" s="271"/>
      <c r="AXL40" s="451"/>
      <c r="AXM40" s="454"/>
      <c r="AXN40" s="451"/>
      <c r="AXO40" s="457"/>
      <c r="AXP40" s="451"/>
      <c r="AXQ40" s="457"/>
      <c r="AXR40" s="457"/>
      <c r="AXS40" s="457"/>
      <c r="AXT40" s="271"/>
      <c r="AXU40" s="271"/>
      <c r="AXV40" s="451"/>
      <c r="AXW40" s="454"/>
      <c r="AXX40" s="451"/>
      <c r="AXY40" s="454"/>
      <c r="AXZ40" s="458"/>
      <c r="AYA40" s="459"/>
      <c r="AYB40" s="460"/>
      <c r="AYC40" s="461"/>
      <c r="AYD40" s="462"/>
      <c r="AYE40" s="458"/>
      <c r="AYF40" s="451"/>
      <c r="AYG40" s="463"/>
      <c r="AYH40" s="451"/>
      <c r="AYI40" s="451"/>
      <c r="AYJ40" s="453"/>
      <c r="AYL40" s="449"/>
      <c r="AYM40" s="449"/>
      <c r="AYN40" s="449"/>
      <c r="AYO40" s="450"/>
      <c r="AYP40" s="451"/>
      <c r="AYQ40" s="451"/>
      <c r="AYR40" s="451"/>
      <c r="AYS40" s="449"/>
      <c r="AYT40" s="452"/>
      <c r="AYU40" s="453"/>
      <c r="AYV40" s="454"/>
      <c r="AYW40" s="449"/>
      <c r="AYX40" s="453"/>
      <c r="AYY40" s="453"/>
      <c r="AYZ40" s="450"/>
      <c r="AZA40" s="454"/>
      <c r="AZB40" s="455"/>
      <c r="AZC40" s="453"/>
      <c r="AZD40" s="456"/>
      <c r="AZE40" s="453"/>
      <c r="AZF40" s="456"/>
      <c r="AZG40" s="454"/>
      <c r="AZH40" s="451"/>
      <c r="AZI40" s="454"/>
      <c r="AZJ40" s="450"/>
      <c r="AZK40" s="456"/>
      <c r="AZL40" s="456"/>
      <c r="AZM40" s="456"/>
      <c r="AZN40" s="456"/>
      <c r="AZO40" s="271"/>
      <c r="AZP40" s="451"/>
      <c r="AZQ40" s="454"/>
      <c r="AZR40" s="451"/>
      <c r="AZS40" s="457"/>
      <c r="AZT40" s="271"/>
      <c r="AZU40" s="451"/>
      <c r="AZV40" s="454"/>
      <c r="AZW40" s="451"/>
      <c r="AZX40" s="457"/>
      <c r="AZY40" s="451"/>
      <c r="AZZ40" s="457"/>
      <c r="BAA40" s="457"/>
      <c r="BAB40" s="457"/>
      <c r="BAC40" s="271"/>
      <c r="BAD40" s="271"/>
      <c r="BAE40" s="451"/>
      <c r="BAF40" s="454"/>
      <c r="BAG40" s="451"/>
      <c r="BAH40" s="454"/>
      <c r="BAI40" s="458"/>
      <c r="BAJ40" s="459"/>
      <c r="BAK40" s="460"/>
      <c r="BAL40" s="461"/>
      <c r="BAM40" s="462"/>
      <c r="BAN40" s="458"/>
      <c r="BAO40" s="451"/>
      <c r="BAP40" s="463"/>
      <c r="BAQ40" s="451"/>
      <c r="BAR40" s="451"/>
      <c r="BAS40" s="453"/>
      <c r="BAU40" s="449"/>
      <c r="BAV40" s="449"/>
      <c r="BAW40" s="449"/>
      <c r="BAX40" s="450"/>
      <c r="BAY40" s="451"/>
      <c r="BAZ40" s="451"/>
      <c r="BBA40" s="451"/>
      <c r="BBB40" s="449"/>
      <c r="BBC40" s="452"/>
      <c r="BBD40" s="453"/>
      <c r="BBE40" s="454"/>
      <c r="BBF40" s="449"/>
      <c r="BBG40" s="453"/>
      <c r="BBH40" s="453"/>
      <c r="BBI40" s="450"/>
      <c r="BBJ40" s="454"/>
      <c r="BBK40" s="455"/>
      <c r="BBL40" s="453"/>
      <c r="BBM40" s="456"/>
      <c r="BBN40" s="453"/>
      <c r="BBO40" s="456"/>
      <c r="BBP40" s="454"/>
      <c r="BBQ40" s="451"/>
      <c r="BBR40" s="454"/>
      <c r="BBS40" s="450"/>
      <c r="BBT40" s="456"/>
      <c r="BBU40" s="456"/>
      <c r="BBV40" s="456"/>
      <c r="BBW40" s="456"/>
      <c r="BBX40" s="271"/>
      <c r="BBY40" s="451"/>
      <c r="BBZ40" s="454"/>
      <c r="BCA40" s="451"/>
      <c r="BCB40" s="457"/>
      <c r="BCC40" s="271"/>
      <c r="BCD40" s="451"/>
      <c r="BCE40" s="454"/>
      <c r="BCF40" s="451"/>
      <c r="BCG40" s="457"/>
      <c r="BCH40" s="451"/>
      <c r="BCI40" s="457"/>
      <c r="BCJ40" s="457"/>
      <c r="BCK40" s="457"/>
      <c r="BCL40" s="271"/>
      <c r="BCM40" s="271"/>
      <c r="BCN40" s="451"/>
      <c r="BCO40" s="454"/>
      <c r="BCP40" s="451"/>
      <c r="BCQ40" s="454"/>
      <c r="BCR40" s="458"/>
      <c r="BCS40" s="459"/>
      <c r="BCT40" s="460"/>
      <c r="BCU40" s="461"/>
      <c r="BCV40" s="462"/>
      <c r="BCW40" s="458"/>
      <c r="BCX40" s="451"/>
      <c r="BCY40" s="463"/>
      <c r="BCZ40" s="451"/>
      <c r="BDA40" s="451"/>
      <c r="BDB40" s="453"/>
      <c r="BDD40" s="449"/>
      <c r="BDE40" s="449"/>
      <c r="BDF40" s="449"/>
      <c r="BDG40" s="450"/>
      <c r="BDH40" s="451"/>
      <c r="BDI40" s="451"/>
      <c r="BDJ40" s="451"/>
      <c r="BDK40" s="449"/>
      <c r="BDL40" s="452"/>
      <c r="BDM40" s="453"/>
      <c r="BDN40" s="454"/>
      <c r="BDO40" s="449"/>
      <c r="BDP40" s="453"/>
      <c r="BDQ40" s="453"/>
      <c r="BDR40" s="450"/>
      <c r="BDS40" s="454"/>
      <c r="BDT40" s="455"/>
      <c r="BDU40" s="453"/>
      <c r="BDV40" s="456"/>
      <c r="BDW40" s="453"/>
      <c r="BDX40" s="456"/>
      <c r="BDY40" s="454"/>
      <c r="BDZ40" s="451"/>
      <c r="BEA40" s="454"/>
      <c r="BEB40" s="450"/>
      <c r="BEC40" s="456"/>
      <c r="BED40" s="456"/>
      <c r="BEE40" s="456"/>
      <c r="BEF40" s="456"/>
      <c r="BEG40" s="271"/>
      <c r="BEH40" s="451"/>
      <c r="BEI40" s="454"/>
      <c r="BEJ40" s="451"/>
      <c r="BEK40" s="457"/>
      <c r="BEL40" s="271"/>
      <c r="BEM40" s="451"/>
      <c r="BEN40" s="454"/>
      <c r="BEO40" s="451"/>
      <c r="BEP40" s="457"/>
      <c r="BEQ40" s="451"/>
      <c r="BER40" s="457"/>
      <c r="BES40" s="457"/>
      <c r="BET40" s="457"/>
      <c r="BEU40" s="271"/>
      <c r="BEV40" s="271"/>
      <c r="BEW40" s="451"/>
      <c r="BEX40" s="454"/>
      <c r="BEY40" s="451"/>
      <c r="BEZ40" s="454"/>
      <c r="BFA40" s="458"/>
      <c r="BFB40" s="459"/>
      <c r="BFC40" s="460"/>
      <c r="BFD40" s="461"/>
      <c r="BFE40" s="462"/>
      <c r="BFF40" s="458"/>
      <c r="BFG40" s="451"/>
      <c r="BFH40" s="463"/>
      <c r="BFI40" s="451"/>
      <c r="BFJ40" s="451"/>
      <c r="BFK40" s="453"/>
      <c r="BFM40" s="449"/>
      <c r="BFN40" s="449"/>
      <c r="BFO40" s="449"/>
      <c r="BFP40" s="450"/>
      <c r="BFQ40" s="451"/>
      <c r="BFR40" s="451"/>
      <c r="BFS40" s="451"/>
      <c r="BFT40" s="449"/>
      <c r="BFU40" s="452"/>
      <c r="BFV40" s="453"/>
      <c r="BFW40" s="454"/>
      <c r="BFX40" s="449"/>
      <c r="BFY40" s="453"/>
      <c r="BFZ40" s="453"/>
      <c r="BGA40" s="450"/>
      <c r="BGB40" s="454"/>
      <c r="BGC40" s="455"/>
      <c r="BGD40" s="453"/>
      <c r="BGE40" s="456"/>
      <c r="BGF40" s="453"/>
      <c r="BGG40" s="456"/>
      <c r="BGH40" s="454"/>
      <c r="BGI40" s="451"/>
      <c r="BGJ40" s="454"/>
      <c r="BGK40" s="450"/>
      <c r="BGL40" s="456"/>
      <c r="BGM40" s="456"/>
      <c r="BGN40" s="456"/>
      <c r="BGO40" s="456"/>
      <c r="BGP40" s="271"/>
      <c r="BGQ40" s="451"/>
      <c r="BGR40" s="454"/>
      <c r="BGS40" s="451"/>
      <c r="BGT40" s="457"/>
      <c r="BGU40" s="271"/>
      <c r="BGV40" s="451"/>
      <c r="BGW40" s="454"/>
      <c r="BGX40" s="451"/>
      <c r="BGY40" s="457"/>
      <c r="BGZ40" s="451"/>
      <c r="BHA40" s="457"/>
      <c r="BHB40" s="457"/>
      <c r="BHC40" s="457"/>
      <c r="BHD40" s="271"/>
      <c r="BHE40" s="271"/>
      <c r="BHF40" s="451"/>
      <c r="BHG40" s="454"/>
      <c r="BHH40" s="451"/>
      <c r="BHI40" s="454"/>
      <c r="BHJ40" s="458"/>
      <c r="BHK40" s="459"/>
      <c r="BHL40" s="460"/>
      <c r="BHM40" s="461"/>
      <c r="BHN40" s="462"/>
      <c r="BHO40" s="458"/>
      <c r="BHP40" s="451"/>
      <c r="BHQ40" s="463"/>
      <c r="BHR40" s="451"/>
      <c r="BHS40" s="451"/>
      <c r="BHT40" s="453"/>
      <c r="BHV40" s="449"/>
      <c r="BHW40" s="449"/>
      <c r="BHX40" s="449"/>
      <c r="BHY40" s="450"/>
      <c r="BHZ40" s="451"/>
      <c r="BIA40" s="451"/>
      <c r="BIB40" s="451"/>
      <c r="BIC40" s="449"/>
      <c r="BID40" s="452"/>
      <c r="BIE40" s="453"/>
      <c r="BIF40" s="454"/>
      <c r="BIG40" s="449"/>
      <c r="BIH40" s="453"/>
      <c r="BII40" s="453"/>
      <c r="BIJ40" s="450"/>
      <c r="BIK40" s="454"/>
      <c r="BIL40" s="455"/>
      <c r="BIM40" s="453"/>
      <c r="BIN40" s="456"/>
      <c r="BIO40" s="453"/>
      <c r="BIP40" s="456"/>
      <c r="BIQ40" s="454"/>
      <c r="BIR40" s="451"/>
      <c r="BIS40" s="454"/>
      <c r="BIT40" s="450"/>
      <c r="BIU40" s="456"/>
      <c r="BIV40" s="456"/>
      <c r="BIW40" s="456"/>
      <c r="BIX40" s="456"/>
      <c r="BIY40" s="271"/>
      <c r="BIZ40" s="451"/>
      <c r="BJA40" s="454"/>
      <c r="BJB40" s="451"/>
      <c r="BJC40" s="457"/>
      <c r="BJD40" s="271"/>
      <c r="BJE40" s="451"/>
      <c r="BJF40" s="454"/>
      <c r="BJG40" s="451"/>
      <c r="BJH40" s="457"/>
      <c r="BJI40" s="451"/>
      <c r="BJJ40" s="457"/>
      <c r="BJK40" s="457"/>
      <c r="BJL40" s="457"/>
      <c r="BJM40" s="271"/>
      <c r="BJN40" s="271"/>
      <c r="BJO40" s="451"/>
      <c r="BJP40" s="454"/>
      <c r="BJQ40" s="451"/>
      <c r="BJR40" s="454"/>
      <c r="BJS40" s="458"/>
      <c r="BJT40" s="459"/>
      <c r="BJU40" s="460"/>
      <c r="BJV40" s="461"/>
      <c r="BJW40" s="462"/>
      <c r="BJX40" s="458"/>
      <c r="BJY40" s="451"/>
      <c r="BJZ40" s="463"/>
      <c r="BKA40" s="451"/>
      <c r="BKB40" s="451"/>
      <c r="BKC40" s="453"/>
      <c r="BKE40" s="449"/>
      <c r="BKF40" s="449"/>
      <c r="BKG40" s="449"/>
      <c r="BKH40" s="450"/>
      <c r="BKI40" s="451"/>
      <c r="BKJ40" s="451"/>
      <c r="BKK40" s="451"/>
      <c r="BKL40" s="449"/>
      <c r="BKM40" s="452"/>
      <c r="BKN40" s="453"/>
      <c r="BKO40" s="454"/>
      <c r="BKP40" s="449"/>
      <c r="BKQ40" s="453"/>
      <c r="BKR40" s="453"/>
      <c r="BKS40" s="450"/>
      <c r="BKT40" s="454"/>
      <c r="BKU40" s="455"/>
      <c r="BKV40" s="453"/>
      <c r="BKW40" s="456"/>
      <c r="BKX40" s="453"/>
      <c r="BKY40" s="456"/>
      <c r="BKZ40" s="454"/>
      <c r="BLA40" s="451"/>
      <c r="BLB40" s="454"/>
      <c r="BLC40" s="450"/>
      <c r="BLD40" s="456"/>
      <c r="BLE40" s="456"/>
      <c r="BLF40" s="456"/>
      <c r="BLG40" s="456"/>
      <c r="BLH40" s="271"/>
      <c r="BLI40" s="451"/>
      <c r="BLJ40" s="454"/>
      <c r="BLK40" s="451"/>
      <c r="BLL40" s="457"/>
      <c r="BLM40" s="271"/>
      <c r="BLN40" s="451"/>
      <c r="BLO40" s="454"/>
      <c r="BLP40" s="451"/>
      <c r="BLQ40" s="457"/>
      <c r="BLR40" s="451"/>
      <c r="BLS40" s="457"/>
      <c r="BLT40" s="457"/>
      <c r="BLU40" s="457"/>
      <c r="BLV40" s="271"/>
      <c r="BLW40" s="271"/>
      <c r="BLX40" s="451"/>
      <c r="BLY40" s="454"/>
      <c r="BLZ40" s="451"/>
      <c r="BMA40" s="454"/>
      <c r="BMB40" s="458"/>
      <c r="BMC40" s="459"/>
      <c r="BMD40" s="460"/>
      <c r="BME40" s="461"/>
      <c r="BMF40" s="462"/>
      <c r="BMG40" s="458"/>
      <c r="BMH40" s="451"/>
      <c r="BMI40" s="463"/>
      <c r="BMJ40" s="451"/>
      <c r="BMK40" s="451"/>
      <c r="BML40" s="453"/>
      <c r="BMN40" s="449"/>
      <c r="BMO40" s="449"/>
      <c r="BMP40" s="449"/>
      <c r="BMQ40" s="450"/>
      <c r="BMR40" s="451"/>
      <c r="BMS40" s="451"/>
      <c r="BMT40" s="451"/>
      <c r="BMU40" s="449"/>
      <c r="BMV40" s="452"/>
      <c r="BMW40" s="453"/>
      <c r="BMX40" s="454"/>
      <c r="BMY40" s="449"/>
      <c r="BMZ40" s="453"/>
      <c r="BNA40" s="453"/>
      <c r="BNB40" s="450"/>
      <c r="BNC40" s="454"/>
      <c r="BND40" s="455"/>
      <c r="BNE40" s="453"/>
      <c r="BNF40" s="456"/>
      <c r="BNG40" s="453"/>
      <c r="BNH40" s="456"/>
      <c r="BNI40" s="454"/>
      <c r="BNJ40" s="451"/>
      <c r="BNK40" s="454"/>
      <c r="BNL40" s="450"/>
      <c r="BNM40" s="456"/>
      <c r="BNN40" s="456"/>
      <c r="BNO40" s="456"/>
      <c r="BNP40" s="456"/>
      <c r="BNQ40" s="271"/>
      <c r="BNR40" s="451"/>
      <c r="BNS40" s="454"/>
      <c r="BNT40" s="451"/>
      <c r="BNU40" s="457"/>
      <c r="BNV40" s="271"/>
      <c r="BNW40" s="451"/>
      <c r="BNX40" s="454"/>
      <c r="BNY40" s="451"/>
      <c r="BNZ40" s="457"/>
      <c r="BOA40" s="451"/>
      <c r="BOB40" s="457"/>
      <c r="BOC40" s="457"/>
      <c r="BOD40" s="457"/>
      <c r="BOE40" s="271"/>
      <c r="BOF40" s="271"/>
      <c r="BOG40" s="451"/>
      <c r="BOH40" s="454"/>
      <c r="BOI40" s="451"/>
      <c r="BOJ40" s="454"/>
      <c r="BOK40" s="458"/>
      <c r="BOL40" s="459"/>
      <c r="BOM40" s="460"/>
      <c r="BON40" s="461"/>
      <c r="BOO40" s="462"/>
      <c r="BOP40" s="458"/>
      <c r="BOQ40" s="451"/>
      <c r="BOR40" s="463"/>
      <c r="BOS40" s="451"/>
      <c r="BOT40" s="451"/>
      <c r="BOU40" s="453"/>
      <c r="BOW40" s="449"/>
      <c r="BOX40" s="449"/>
      <c r="BOY40" s="449"/>
      <c r="BOZ40" s="450"/>
      <c r="BPA40" s="451"/>
      <c r="BPB40" s="451"/>
      <c r="BPC40" s="451"/>
      <c r="BPD40" s="449"/>
      <c r="BPE40" s="452"/>
      <c r="BPF40" s="453"/>
      <c r="BPG40" s="454"/>
      <c r="BPH40" s="449"/>
      <c r="BPI40" s="453"/>
      <c r="BPJ40" s="453"/>
      <c r="BPK40" s="450"/>
      <c r="BPL40" s="454"/>
      <c r="BPM40" s="455"/>
      <c r="BPN40" s="453"/>
      <c r="BPO40" s="456"/>
      <c r="BPP40" s="453"/>
      <c r="BPQ40" s="456"/>
      <c r="BPR40" s="454"/>
      <c r="BPS40" s="451"/>
      <c r="BPT40" s="454"/>
      <c r="BPU40" s="450"/>
      <c r="BPV40" s="456"/>
      <c r="BPW40" s="456"/>
      <c r="BPX40" s="456"/>
      <c r="BPY40" s="456"/>
      <c r="BPZ40" s="271"/>
      <c r="BQA40" s="451"/>
      <c r="BQB40" s="454"/>
      <c r="BQC40" s="451"/>
      <c r="BQD40" s="457"/>
      <c r="BQE40" s="271"/>
      <c r="BQF40" s="451"/>
      <c r="BQG40" s="454"/>
      <c r="BQH40" s="451"/>
      <c r="BQI40" s="457"/>
      <c r="BQJ40" s="451"/>
      <c r="BQK40" s="457"/>
      <c r="BQL40" s="457"/>
      <c r="BQM40" s="457"/>
      <c r="BQN40" s="271"/>
      <c r="BQO40" s="271"/>
      <c r="BQP40" s="451"/>
      <c r="BQQ40" s="454"/>
      <c r="BQR40" s="451"/>
      <c r="BQS40" s="454"/>
      <c r="BQT40" s="458"/>
      <c r="BQU40" s="459"/>
      <c r="BQV40" s="460"/>
      <c r="BQW40" s="461"/>
      <c r="BQX40" s="462"/>
      <c r="BQY40" s="458"/>
      <c r="BQZ40" s="451"/>
      <c r="BRA40" s="463"/>
      <c r="BRB40" s="451"/>
      <c r="BRC40" s="451"/>
      <c r="BRD40" s="453"/>
      <c r="BRF40" s="449"/>
      <c r="BRG40" s="449"/>
      <c r="BRH40" s="449"/>
      <c r="BRI40" s="450"/>
      <c r="BRJ40" s="451"/>
      <c r="BRK40" s="451"/>
      <c r="BRL40" s="451"/>
      <c r="BRM40" s="449"/>
      <c r="BRN40" s="452"/>
      <c r="BRO40" s="453"/>
      <c r="BRP40" s="454"/>
      <c r="BRQ40" s="449"/>
      <c r="BRR40" s="453"/>
      <c r="BRS40" s="453"/>
      <c r="BRT40" s="450"/>
      <c r="BRU40" s="454"/>
      <c r="BRV40" s="455"/>
      <c r="BRW40" s="453"/>
      <c r="BRX40" s="456"/>
      <c r="BRY40" s="453"/>
      <c r="BRZ40" s="456"/>
      <c r="BSA40" s="454"/>
      <c r="BSB40" s="451"/>
      <c r="BSC40" s="454"/>
      <c r="BSD40" s="450"/>
      <c r="BSE40" s="456"/>
      <c r="BSF40" s="456"/>
      <c r="BSG40" s="456"/>
      <c r="BSH40" s="456"/>
      <c r="BSI40" s="271"/>
      <c r="BSJ40" s="451"/>
      <c r="BSK40" s="454"/>
      <c r="BSL40" s="451"/>
      <c r="BSM40" s="457"/>
      <c r="BSN40" s="271"/>
      <c r="BSO40" s="451"/>
      <c r="BSP40" s="454"/>
      <c r="BSQ40" s="451"/>
      <c r="BSR40" s="457"/>
      <c r="BSS40" s="451"/>
      <c r="BST40" s="457"/>
      <c r="BSU40" s="457"/>
      <c r="BSV40" s="457"/>
      <c r="BSW40" s="271"/>
      <c r="BSX40" s="271"/>
      <c r="BSY40" s="451"/>
      <c r="BSZ40" s="454"/>
      <c r="BTA40" s="451"/>
      <c r="BTB40" s="454"/>
      <c r="BTC40" s="458"/>
      <c r="BTD40" s="459"/>
      <c r="BTE40" s="460"/>
      <c r="BTF40" s="461"/>
      <c r="BTG40" s="462"/>
      <c r="BTH40" s="458"/>
      <c r="BTI40" s="451"/>
      <c r="BTJ40" s="463"/>
      <c r="BTK40" s="451"/>
      <c r="BTL40" s="451"/>
      <c r="BTM40" s="453"/>
      <c r="BTO40" s="449"/>
      <c r="BTP40" s="449"/>
      <c r="BTQ40" s="449"/>
      <c r="BTR40" s="450"/>
      <c r="BTS40" s="451"/>
      <c r="BTT40" s="451"/>
      <c r="BTU40" s="451"/>
      <c r="BTV40" s="449"/>
      <c r="BTW40" s="452"/>
      <c r="BTX40" s="453"/>
      <c r="BTY40" s="454"/>
      <c r="BTZ40" s="449"/>
      <c r="BUA40" s="453"/>
      <c r="BUB40" s="453"/>
      <c r="BUC40" s="450"/>
      <c r="BUD40" s="454"/>
      <c r="BUE40" s="455"/>
      <c r="BUF40" s="453"/>
      <c r="BUG40" s="456"/>
      <c r="BUH40" s="453"/>
      <c r="BUI40" s="456"/>
      <c r="BUJ40" s="454"/>
      <c r="BUK40" s="451"/>
      <c r="BUL40" s="454"/>
      <c r="BUM40" s="450"/>
      <c r="BUN40" s="456"/>
      <c r="BUO40" s="456"/>
      <c r="BUP40" s="456"/>
      <c r="BUQ40" s="456"/>
      <c r="BUR40" s="271"/>
      <c r="BUS40" s="451"/>
      <c r="BUT40" s="454"/>
      <c r="BUU40" s="451"/>
      <c r="BUV40" s="457"/>
      <c r="BUW40" s="271"/>
      <c r="BUX40" s="451"/>
      <c r="BUY40" s="454"/>
      <c r="BUZ40" s="451"/>
      <c r="BVA40" s="457"/>
      <c r="BVB40" s="451"/>
      <c r="BVC40" s="457"/>
      <c r="BVD40" s="457"/>
      <c r="BVE40" s="457"/>
      <c r="BVF40" s="271"/>
      <c r="BVG40" s="271"/>
      <c r="BVH40" s="451"/>
      <c r="BVI40" s="454"/>
      <c r="BVJ40" s="451"/>
      <c r="BVK40" s="454"/>
      <c r="BVL40" s="458"/>
      <c r="BVM40" s="459"/>
      <c r="BVN40" s="460"/>
      <c r="BVO40" s="461"/>
      <c r="BVP40" s="462"/>
      <c r="BVQ40" s="458"/>
      <c r="BVR40" s="451"/>
      <c r="BVS40" s="463"/>
      <c r="BVT40" s="451"/>
      <c r="BVU40" s="451"/>
      <c r="BVV40" s="453"/>
      <c r="BVX40" s="449"/>
      <c r="BVY40" s="449"/>
      <c r="BVZ40" s="449"/>
      <c r="BWA40" s="450"/>
      <c r="BWB40" s="451"/>
      <c r="BWC40" s="451"/>
      <c r="BWD40" s="451"/>
      <c r="BWE40" s="449"/>
      <c r="BWF40" s="452"/>
      <c r="BWG40" s="453"/>
      <c r="BWH40" s="454"/>
      <c r="BWI40" s="449"/>
      <c r="BWJ40" s="453"/>
      <c r="BWK40" s="453"/>
      <c r="BWL40" s="450"/>
      <c r="BWM40" s="454"/>
      <c r="BWN40" s="455"/>
      <c r="BWO40" s="453"/>
      <c r="BWP40" s="456"/>
      <c r="BWQ40" s="453"/>
      <c r="BWR40" s="456"/>
      <c r="BWS40" s="454"/>
      <c r="BWT40" s="451"/>
      <c r="BWU40" s="454"/>
      <c r="BWV40" s="450"/>
      <c r="BWW40" s="456"/>
      <c r="BWX40" s="456"/>
      <c r="BWY40" s="456"/>
      <c r="BWZ40" s="456"/>
      <c r="BXA40" s="271"/>
      <c r="BXB40" s="451"/>
      <c r="BXC40" s="454"/>
      <c r="BXD40" s="451"/>
      <c r="BXE40" s="457"/>
      <c r="BXF40" s="271"/>
      <c r="BXG40" s="451"/>
      <c r="BXH40" s="454"/>
      <c r="BXI40" s="451"/>
      <c r="BXJ40" s="457"/>
      <c r="BXK40" s="451"/>
      <c r="BXL40" s="457"/>
      <c r="BXM40" s="457"/>
      <c r="BXN40" s="457"/>
      <c r="BXO40" s="271"/>
      <c r="BXP40" s="271"/>
      <c r="BXQ40" s="451"/>
      <c r="BXR40" s="454"/>
      <c r="BXS40" s="451"/>
      <c r="BXT40" s="454"/>
      <c r="BXU40" s="458"/>
      <c r="BXV40" s="459"/>
      <c r="BXW40" s="460"/>
      <c r="BXX40" s="461"/>
      <c r="BXY40" s="462"/>
      <c r="BXZ40" s="458"/>
      <c r="BYA40" s="451"/>
      <c r="BYB40" s="463"/>
      <c r="BYC40" s="451"/>
      <c r="BYD40" s="451"/>
      <c r="BYE40" s="453"/>
      <c r="BYG40" s="449"/>
      <c r="BYH40" s="449"/>
      <c r="BYI40" s="449"/>
      <c r="BYJ40" s="450"/>
      <c r="BYK40" s="451"/>
      <c r="BYL40" s="451"/>
      <c r="BYM40" s="451"/>
      <c r="BYN40" s="449"/>
      <c r="BYO40" s="452"/>
      <c r="BYP40" s="453"/>
      <c r="BYQ40" s="454"/>
      <c r="BYR40" s="449"/>
      <c r="BYS40" s="453"/>
      <c r="BYT40" s="453"/>
      <c r="BYU40" s="450"/>
      <c r="BYV40" s="454"/>
      <c r="BYW40" s="455"/>
      <c r="BYX40" s="453"/>
      <c r="BYY40" s="456"/>
      <c r="BYZ40" s="453"/>
      <c r="BZA40" s="456"/>
      <c r="BZB40" s="454"/>
      <c r="BZC40" s="451"/>
      <c r="BZD40" s="454"/>
      <c r="BZE40" s="450"/>
      <c r="BZF40" s="456"/>
      <c r="BZG40" s="456"/>
      <c r="BZH40" s="456"/>
      <c r="BZI40" s="456"/>
      <c r="BZJ40" s="271"/>
      <c r="BZK40" s="451"/>
      <c r="BZL40" s="454"/>
      <c r="BZM40" s="451"/>
      <c r="BZN40" s="457"/>
      <c r="BZO40" s="271"/>
      <c r="BZP40" s="451"/>
      <c r="BZQ40" s="454"/>
      <c r="BZR40" s="451"/>
      <c r="BZS40" s="457"/>
      <c r="BZT40" s="451"/>
      <c r="BZU40" s="457"/>
      <c r="BZV40" s="457"/>
      <c r="BZW40" s="457"/>
      <c r="BZX40" s="271"/>
      <c r="BZY40" s="271"/>
      <c r="BZZ40" s="451"/>
      <c r="CAA40" s="454"/>
      <c r="CAB40" s="451"/>
      <c r="CAC40" s="454"/>
      <c r="CAD40" s="458"/>
      <c r="CAE40" s="459"/>
      <c r="CAF40" s="460"/>
      <c r="CAG40" s="461"/>
      <c r="CAH40" s="462"/>
      <c r="CAI40" s="458"/>
      <c r="CAJ40" s="451"/>
      <c r="CAK40" s="463"/>
      <c r="CAL40" s="451"/>
      <c r="CAM40" s="451"/>
      <c r="CAN40" s="453"/>
      <c r="CAP40" s="449"/>
      <c r="CAQ40" s="449"/>
      <c r="CAR40" s="449"/>
      <c r="CAS40" s="450"/>
      <c r="CAT40" s="451"/>
      <c r="CAU40" s="451"/>
      <c r="CAV40" s="451"/>
      <c r="CAW40" s="449"/>
      <c r="CAX40" s="452"/>
      <c r="CAY40" s="453"/>
      <c r="CAZ40" s="454"/>
      <c r="CBA40" s="449"/>
      <c r="CBB40" s="453"/>
      <c r="CBC40" s="453"/>
      <c r="CBD40" s="450"/>
      <c r="CBE40" s="454"/>
      <c r="CBF40" s="455"/>
      <c r="CBG40" s="453"/>
      <c r="CBH40" s="456"/>
      <c r="CBI40" s="453"/>
      <c r="CBJ40" s="456"/>
      <c r="CBK40" s="454"/>
      <c r="CBL40" s="451"/>
      <c r="CBM40" s="454"/>
      <c r="CBN40" s="450"/>
      <c r="CBO40" s="456"/>
      <c r="CBP40" s="456"/>
      <c r="CBQ40" s="456"/>
      <c r="CBR40" s="456"/>
      <c r="CBS40" s="271"/>
      <c r="CBT40" s="451"/>
      <c r="CBU40" s="454"/>
      <c r="CBV40" s="451"/>
      <c r="CBW40" s="457"/>
      <c r="CBX40" s="271"/>
      <c r="CBY40" s="451"/>
      <c r="CBZ40" s="454"/>
      <c r="CCA40" s="451"/>
      <c r="CCB40" s="457"/>
      <c r="CCC40" s="451"/>
      <c r="CCD40" s="457"/>
      <c r="CCE40" s="457"/>
      <c r="CCF40" s="457"/>
      <c r="CCG40" s="271"/>
      <c r="CCH40" s="271"/>
      <c r="CCI40" s="451"/>
      <c r="CCJ40" s="454"/>
      <c r="CCK40" s="451"/>
      <c r="CCL40" s="454"/>
      <c r="CCM40" s="458"/>
      <c r="CCN40" s="459"/>
      <c r="CCO40" s="460"/>
      <c r="CCP40" s="461"/>
      <c r="CCQ40" s="462"/>
      <c r="CCR40" s="458"/>
      <c r="CCS40" s="451"/>
      <c r="CCT40" s="463"/>
      <c r="CCU40" s="451"/>
      <c r="CCV40" s="451"/>
      <c r="CCW40" s="453"/>
      <c r="CCY40" s="449"/>
      <c r="CCZ40" s="449"/>
      <c r="CDA40" s="449"/>
      <c r="CDB40" s="450"/>
      <c r="CDC40" s="451"/>
      <c r="CDD40" s="451"/>
      <c r="CDE40" s="451"/>
      <c r="CDF40" s="449"/>
      <c r="CDG40" s="452"/>
      <c r="CDH40" s="453"/>
      <c r="CDI40" s="454"/>
      <c r="CDJ40" s="449"/>
      <c r="CDK40" s="453"/>
      <c r="CDL40" s="453"/>
      <c r="CDM40" s="450"/>
      <c r="CDN40" s="454"/>
      <c r="CDO40" s="455"/>
      <c r="CDP40" s="453"/>
      <c r="CDQ40" s="456"/>
      <c r="CDR40" s="453"/>
      <c r="CDS40" s="456"/>
      <c r="CDT40" s="454"/>
      <c r="CDU40" s="451"/>
      <c r="CDV40" s="454"/>
      <c r="CDW40" s="450"/>
      <c r="CDX40" s="456"/>
      <c r="CDY40" s="456"/>
      <c r="CDZ40" s="456"/>
      <c r="CEA40" s="456"/>
      <c r="CEB40" s="271"/>
      <c r="CEC40" s="451"/>
      <c r="CED40" s="454"/>
      <c r="CEE40" s="451"/>
      <c r="CEF40" s="457"/>
      <c r="CEG40" s="271"/>
      <c r="CEH40" s="451"/>
      <c r="CEI40" s="454"/>
      <c r="CEJ40" s="451"/>
      <c r="CEK40" s="457"/>
      <c r="CEL40" s="451"/>
      <c r="CEM40" s="457"/>
      <c r="CEN40" s="457"/>
      <c r="CEO40" s="457"/>
      <c r="CEP40" s="271"/>
      <c r="CEQ40" s="271"/>
      <c r="CER40" s="451"/>
      <c r="CES40" s="454"/>
      <c r="CET40" s="451"/>
      <c r="CEU40" s="454"/>
      <c r="CEV40" s="458"/>
      <c r="CEW40" s="459"/>
      <c r="CEX40" s="460"/>
      <c r="CEY40" s="461"/>
      <c r="CEZ40" s="462"/>
      <c r="CFA40" s="458"/>
      <c r="CFB40" s="451"/>
      <c r="CFC40" s="463"/>
      <c r="CFD40" s="451"/>
      <c r="CFE40" s="451"/>
      <c r="CFF40" s="453"/>
      <c r="CFH40" s="449"/>
      <c r="CFI40" s="449"/>
      <c r="CFJ40" s="449"/>
      <c r="CFK40" s="450"/>
      <c r="CFL40" s="451"/>
      <c r="CFM40" s="451"/>
      <c r="CFN40" s="451"/>
      <c r="CFO40" s="449"/>
      <c r="CFP40" s="452"/>
      <c r="CFQ40" s="453"/>
      <c r="CFR40" s="454"/>
      <c r="CFS40" s="449"/>
      <c r="CFT40" s="453"/>
      <c r="CFU40" s="453"/>
      <c r="CFV40" s="450"/>
      <c r="CFW40" s="454"/>
      <c r="CFX40" s="455"/>
      <c r="CFY40" s="453"/>
      <c r="CFZ40" s="456"/>
      <c r="CGA40" s="453"/>
      <c r="CGB40" s="456"/>
      <c r="CGC40" s="454"/>
      <c r="CGD40" s="451"/>
      <c r="CGE40" s="454"/>
      <c r="CGF40" s="450"/>
      <c r="CGG40" s="456"/>
      <c r="CGH40" s="456"/>
      <c r="CGI40" s="456"/>
      <c r="CGJ40" s="456"/>
      <c r="CGK40" s="271"/>
      <c r="CGL40" s="451"/>
      <c r="CGM40" s="454"/>
      <c r="CGN40" s="451"/>
      <c r="CGO40" s="457"/>
      <c r="CGP40" s="271"/>
      <c r="CGQ40" s="451"/>
      <c r="CGR40" s="454"/>
      <c r="CGS40" s="451"/>
      <c r="CGT40" s="457"/>
      <c r="CGU40" s="451"/>
      <c r="CGV40" s="457"/>
      <c r="CGW40" s="457"/>
      <c r="CGX40" s="457"/>
      <c r="CGY40" s="271"/>
      <c r="CGZ40" s="271"/>
      <c r="CHA40" s="451"/>
      <c r="CHB40" s="454"/>
      <c r="CHC40" s="451"/>
      <c r="CHD40" s="454"/>
      <c r="CHE40" s="458"/>
      <c r="CHF40" s="459"/>
      <c r="CHG40" s="460"/>
      <c r="CHH40" s="461"/>
      <c r="CHI40" s="462"/>
      <c r="CHJ40" s="458"/>
      <c r="CHK40" s="451"/>
      <c r="CHL40" s="463"/>
      <c r="CHM40" s="451"/>
      <c r="CHN40" s="451"/>
      <c r="CHO40" s="453"/>
      <c r="CHQ40" s="449"/>
      <c r="CHR40" s="449"/>
      <c r="CHS40" s="449"/>
      <c r="CHT40" s="450"/>
      <c r="CHU40" s="451"/>
      <c r="CHV40" s="451"/>
      <c r="CHW40" s="451"/>
      <c r="CHX40" s="449"/>
      <c r="CHY40" s="452"/>
      <c r="CHZ40" s="453"/>
      <c r="CIA40" s="454"/>
      <c r="CIB40" s="449"/>
      <c r="CIC40" s="453"/>
      <c r="CID40" s="453"/>
      <c r="CIE40" s="450"/>
      <c r="CIF40" s="454"/>
      <c r="CIG40" s="455"/>
      <c r="CIH40" s="453"/>
      <c r="CII40" s="456"/>
      <c r="CIJ40" s="453"/>
      <c r="CIK40" s="456"/>
      <c r="CIL40" s="454"/>
      <c r="CIM40" s="451"/>
      <c r="CIN40" s="454"/>
      <c r="CIO40" s="450"/>
      <c r="CIP40" s="456"/>
      <c r="CIQ40" s="456"/>
      <c r="CIR40" s="456"/>
      <c r="CIS40" s="456"/>
      <c r="CIT40" s="271"/>
      <c r="CIU40" s="451"/>
      <c r="CIV40" s="454"/>
      <c r="CIW40" s="451"/>
      <c r="CIX40" s="457"/>
      <c r="CIY40" s="271"/>
      <c r="CIZ40" s="451"/>
      <c r="CJA40" s="454"/>
      <c r="CJB40" s="451"/>
      <c r="CJC40" s="457"/>
      <c r="CJD40" s="451"/>
      <c r="CJE40" s="457"/>
      <c r="CJF40" s="457"/>
      <c r="CJG40" s="457"/>
      <c r="CJH40" s="271"/>
      <c r="CJI40" s="271"/>
      <c r="CJJ40" s="451"/>
      <c r="CJK40" s="454"/>
      <c r="CJL40" s="451"/>
      <c r="CJM40" s="454"/>
      <c r="CJN40" s="458"/>
      <c r="CJO40" s="459"/>
      <c r="CJP40" s="460"/>
      <c r="CJQ40" s="461"/>
      <c r="CJR40" s="462"/>
      <c r="CJS40" s="458"/>
      <c r="CJT40" s="451"/>
      <c r="CJU40" s="463"/>
      <c r="CJV40" s="451"/>
      <c r="CJW40" s="451"/>
      <c r="CJX40" s="453"/>
      <c r="CJZ40" s="449"/>
      <c r="CKA40" s="449"/>
      <c r="CKB40" s="449"/>
      <c r="CKC40" s="450"/>
      <c r="CKD40" s="451"/>
      <c r="CKE40" s="451"/>
      <c r="CKF40" s="451"/>
      <c r="CKG40" s="449"/>
      <c r="CKH40" s="452"/>
      <c r="CKI40" s="453"/>
      <c r="CKJ40" s="454"/>
      <c r="CKK40" s="449"/>
      <c r="CKL40" s="453"/>
      <c r="CKM40" s="453"/>
      <c r="CKN40" s="450"/>
      <c r="CKO40" s="454"/>
      <c r="CKP40" s="455"/>
      <c r="CKQ40" s="453"/>
      <c r="CKR40" s="456"/>
      <c r="CKS40" s="453"/>
      <c r="CKT40" s="456"/>
      <c r="CKU40" s="454"/>
      <c r="CKV40" s="451"/>
      <c r="CKW40" s="454"/>
      <c r="CKX40" s="450"/>
      <c r="CKY40" s="456"/>
      <c r="CKZ40" s="456"/>
      <c r="CLA40" s="456"/>
      <c r="CLB40" s="456"/>
      <c r="CLC40" s="271"/>
      <c r="CLD40" s="451"/>
      <c r="CLE40" s="454"/>
      <c r="CLF40" s="451"/>
      <c r="CLG40" s="457"/>
      <c r="CLH40" s="271"/>
      <c r="CLI40" s="451"/>
      <c r="CLJ40" s="454"/>
      <c r="CLK40" s="451"/>
      <c r="CLL40" s="457"/>
      <c r="CLM40" s="451"/>
      <c r="CLN40" s="457"/>
      <c r="CLO40" s="457"/>
      <c r="CLP40" s="457"/>
      <c r="CLQ40" s="271"/>
      <c r="CLR40" s="271"/>
      <c r="CLS40" s="451"/>
      <c r="CLT40" s="454"/>
      <c r="CLU40" s="451"/>
      <c r="CLV40" s="454"/>
      <c r="CLW40" s="458"/>
      <c r="CLX40" s="459"/>
      <c r="CLY40" s="460"/>
      <c r="CLZ40" s="461"/>
      <c r="CMA40" s="462"/>
      <c r="CMB40" s="458"/>
      <c r="CMC40" s="451"/>
      <c r="CMD40" s="463"/>
      <c r="CME40" s="451"/>
      <c r="CMF40" s="451"/>
      <c r="CMG40" s="453"/>
      <c r="CMI40" s="449"/>
      <c r="CMJ40" s="449"/>
      <c r="CMK40" s="449"/>
      <c r="CML40" s="450"/>
      <c r="CMM40" s="451"/>
      <c r="CMN40" s="451"/>
      <c r="CMO40" s="451"/>
      <c r="CMP40" s="449"/>
      <c r="CMQ40" s="452"/>
      <c r="CMR40" s="453"/>
      <c r="CMS40" s="454"/>
      <c r="CMT40" s="449"/>
      <c r="CMU40" s="453"/>
      <c r="CMV40" s="453"/>
      <c r="CMW40" s="450"/>
      <c r="CMX40" s="454"/>
      <c r="CMY40" s="455"/>
      <c r="CMZ40" s="453"/>
      <c r="CNA40" s="456"/>
      <c r="CNB40" s="453"/>
      <c r="CNC40" s="456"/>
      <c r="CND40" s="454"/>
      <c r="CNE40" s="451"/>
      <c r="CNF40" s="454"/>
      <c r="CNG40" s="450"/>
      <c r="CNH40" s="456"/>
      <c r="CNI40" s="456"/>
      <c r="CNJ40" s="456"/>
      <c r="CNK40" s="456"/>
      <c r="CNL40" s="271"/>
      <c r="CNM40" s="451"/>
      <c r="CNN40" s="454"/>
      <c r="CNO40" s="451"/>
      <c r="CNP40" s="457"/>
      <c r="CNQ40" s="271"/>
      <c r="CNR40" s="451"/>
      <c r="CNS40" s="454"/>
      <c r="CNT40" s="451"/>
      <c r="CNU40" s="457"/>
      <c r="CNV40" s="451"/>
      <c r="CNW40" s="457"/>
      <c r="CNX40" s="457"/>
      <c r="CNY40" s="457"/>
      <c r="CNZ40" s="271"/>
      <c r="COA40" s="271"/>
      <c r="COB40" s="451"/>
      <c r="COC40" s="454"/>
      <c r="COD40" s="451"/>
      <c r="COE40" s="454"/>
      <c r="COF40" s="458"/>
      <c r="COG40" s="459"/>
      <c r="COH40" s="460"/>
      <c r="COI40" s="461"/>
      <c r="COJ40" s="462"/>
      <c r="COK40" s="458"/>
      <c r="COL40" s="451"/>
      <c r="COM40" s="463"/>
      <c r="CON40" s="451"/>
      <c r="COO40" s="451"/>
      <c r="COP40" s="453"/>
      <c r="COR40" s="449"/>
      <c r="COS40" s="449"/>
      <c r="COT40" s="449"/>
      <c r="COU40" s="450"/>
      <c r="COV40" s="451"/>
      <c r="COW40" s="451"/>
      <c r="COX40" s="451"/>
      <c r="COY40" s="449"/>
      <c r="COZ40" s="452"/>
      <c r="CPA40" s="453"/>
      <c r="CPB40" s="454"/>
      <c r="CPC40" s="449"/>
      <c r="CPD40" s="453"/>
      <c r="CPE40" s="453"/>
      <c r="CPF40" s="450"/>
      <c r="CPG40" s="454"/>
      <c r="CPH40" s="455"/>
      <c r="CPI40" s="453"/>
      <c r="CPJ40" s="456"/>
      <c r="CPK40" s="453"/>
      <c r="CPL40" s="456"/>
      <c r="CPM40" s="454"/>
      <c r="CPN40" s="451"/>
      <c r="CPO40" s="454"/>
      <c r="CPP40" s="450"/>
      <c r="CPQ40" s="456"/>
      <c r="CPR40" s="456"/>
      <c r="CPS40" s="456"/>
      <c r="CPT40" s="456"/>
      <c r="CPU40" s="271"/>
      <c r="CPV40" s="451"/>
      <c r="CPW40" s="454"/>
      <c r="CPX40" s="451"/>
      <c r="CPY40" s="457"/>
      <c r="CPZ40" s="271"/>
      <c r="CQA40" s="451"/>
      <c r="CQB40" s="454"/>
      <c r="CQC40" s="451"/>
      <c r="CQD40" s="457"/>
      <c r="CQE40" s="451"/>
      <c r="CQF40" s="457"/>
      <c r="CQG40" s="457"/>
      <c r="CQH40" s="457"/>
      <c r="CQI40" s="271"/>
      <c r="CQJ40" s="271"/>
      <c r="CQK40" s="451"/>
      <c r="CQL40" s="454"/>
      <c r="CQM40" s="451"/>
      <c r="CQN40" s="454"/>
      <c r="CQO40" s="458"/>
      <c r="CQP40" s="459"/>
      <c r="CQQ40" s="460"/>
      <c r="CQR40" s="461"/>
      <c r="CQS40" s="462"/>
      <c r="CQT40" s="458"/>
      <c r="CQU40" s="451"/>
      <c r="CQV40" s="463"/>
      <c r="CQW40" s="451"/>
      <c r="CQX40" s="451"/>
      <c r="CQY40" s="453"/>
      <c r="CRA40" s="449"/>
      <c r="CRB40" s="449"/>
      <c r="CRC40" s="449"/>
      <c r="CRD40" s="450"/>
      <c r="CRE40" s="451"/>
      <c r="CRF40" s="451"/>
      <c r="CRG40" s="451"/>
      <c r="CRH40" s="449"/>
      <c r="CRI40" s="452"/>
      <c r="CRJ40" s="453"/>
      <c r="CRK40" s="454"/>
      <c r="CRL40" s="449"/>
      <c r="CRM40" s="453"/>
      <c r="CRN40" s="453"/>
      <c r="CRO40" s="450"/>
      <c r="CRP40" s="454"/>
      <c r="CRQ40" s="455"/>
      <c r="CRR40" s="453"/>
      <c r="CRS40" s="456"/>
      <c r="CRT40" s="453"/>
      <c r="CRU40" s="456"/>
      <c r="CRV40" s="454"/>
      <c r="CRW40" s="451"/>
      <c r="CRX40" s="454"/>
      <c r="CRY40" s="450"/>
      <c r="CRZ40" s="456"/>
      <c r="CSA40" s="456"/>
      <c r="CSB40" s="456"/>
      <c r="CSC40" s="456"/>
      <c r="CSD40" s="271"/>
      <c r="CSE40" s="451"/>
      <c r="CSF40" s="454"/>
      <c r="CSG40" s="451"/>
      <c r="CSH40" s="457"/>
      <c r="CSI40" s="271"/>
      <c r="CSJ40" s="451"/>
      <c r="CSK40" s="454"/>
      <c r="CSL40" s="451"/>
      <c r="CSM40" s="457"/>
      <c r="CSN40" s="451"/>
      <c r="CSO40" s="457"/>
      <c r="CSP40" s="457"/>
      <c r="CSQ40" s="457"/>
      <c r="CSR40" s="271"/>
      <c r="CSS40" s="271"/>
      <c r="CST40" s="451"/>
      <c r="CSU40" s="454"/>
      <c r="CSV40" s="451"/>
      <c r="CSW40" s="454"/>
      <c r="CSX40" s="458"/>
      <c r="CSY40" s="459"/>
      <c r="CSZ40" s="460"/>
      <c r="CTA40" s="461"/>
      <c r="CTB40" s="462"/>
      <c r="CTC40" s="458"/>
      <c r="CTD40" s="451"/>
      <c r="CTE40" s="463"/>
      <c r="CTF40" s="451"/>
      <c r="CTG40" s="451"/>
      <c r="CTH40" s="453"/>
      <c r="CTJ40" s="449"/>
      <c r="CTK40" s="449"/>
      <c r="CTL40" s="449"/>
      <c r="CTM40" s="450"/>
      <c r="CTN40" s="451"/>
      <c r="CTO40" s="451"/>
      <c r="CTP40" s="451"/>
      <c r="CTQ40" s="449"/>
      <c r="CTR40" s="452"/>
      <c r="CTS40" s="453"/>
      <c r="CTT40" s="454"/>
      <c r="CTU40" s="449"/>
      <c r="CTV40" s="453"/>
      <c r="CTW40" s="453"/>
      <c r="CTX40" s="450"/>
      <c r="CTY40" s="454"/>
      <c r="CTZ40" s="455"/>
      <c r="CUA40" s="453"/>
      <c r="CUB40" s="456"/>
      <c r="CUC40" s="453"/>
      <c r="CUD40" s="456"/>
      <c r="CUE40" s="454"/>
      <c r="CUF40" s="451"/>
      <c r="CUG40" s="454"/>
      <c r="CUH40" s="450"/>
      <c r="CUI40" s="456"/>
      <c r="CUJ40" s="456"/>
      <c r="CUK40" s="456"/>
      <c r="CUL40" s="456"/>
      <c r="CUM40" s="271"/>
      <c r="CUN40" s="451"/>
      <c r="CUO40" s="454"/>
      <c r="CUP40" s="451"/>
      <c r="CUQ40" s="457"/>
      <c r="CUR40" s="271"/>
      <c r="CUS40" s="451"/>
      <c r="CUT40" s="454"/>
      <c r="CUU40" s="451"/>
      <c r="CUV40" s="457"/>
      <c r="CUW40" s="451"/>
      <c r="CUX40" s="457"/>
      <c r="CUY40" s="457"/>
      <c r="CUZ40" s="457"/>
      <c r="CVA40" s="271"/>
      <c r="CVB40" s="271"/>
      <c r="CVC40" s="451"/>
      <c r="CVD40" s="454"/>
      <c r="CVE40" s="451"/>
      <c r="CVF40" s="454"/>
      <c r="CVG40" s="458"/>
      <c r="CVH40" s="459"/>
      <c r="CVI40" s="460"/>
      <c r="CVJ40" s="461"/>
      <c r="CVK40" s="462"/>
      <c r="CVL40" s="458"/>
      <c r="CVM40" s="451"/>
      <c r="CVN40" s="463"/>
      <c r="CVO40" s="451"/>
      <c r="CVP40" s="451"/>
      <c r="CVQ40" s="453"/>
      <c r="CVS40" s="449"/>
      <c r="CVT40" s="449"/>
      <c r="CVU40" s="449"/>
      <c r="CVV40" s="450"/>
      <c r="CVW40" s="451"/>
      <c r="CVX40" s="451"/>
      <c r="CVY40" s="451"/>
      <c r="CVZ40" s="449"/>
      <c r="CWA40" s="452"/>
      <c r="CWB40" s="453"/>
      <c r="CWC40" s="454"/>
      <c r="CWD40" s="449"/>
      <c r="CWE40" s="453"/>
      <c r="CWF40" s="453"/>
      <c r="CWG40" s="450"/>
      <c r="CWH40" s="454"/>
      <c r="CWI40" s="455"/>
      <c r="CWJ40" s="453"/>
      <c r="CWK40" s="456"/>
      <c r="CWL40" s="453"/>
      <c r="CWM40" s="456"/>
      <c r="CWN40" s="454"/>
      <c r="CWO40" s="451"/>
      <c r="CWP40" s="454"/>
      <c r="CWQ40" s="450"/>
      <c r="CWR40" s="456"/>
      <c r="CWS40" s="456"/>
      <c r="CWT40" s="456"/>
      <c r="CWU40" s="456"/>
      <c r="CWV40" s="271"/>
      <c r="CWW40" s="451"/>
      <c r="CWX40" s="454"/>
      <c r="CWY40" s="451"/>
      <c r="CWZ40" s="457"/>
      <c r="CXA40" s="271"/>
      <c r="CXB40" s="451"/>
      <c r="CXC40" s="454"/>
      <c r="CXD40" s="451"/>
      <c r="CXE40" s="457"/>
      <c r="CXF40" s="451"/>
      <c r="CXG40" s="457"/>
      <c r="CXH40" s="457"/>
      <c r="CXI40" s="457"/>
      <c r="CXJ40" s="271"/>
      <c r="CXK40" s="271"/>
      <c r="CXL40" s="451"/>
      <c r="CXM40" s="454"/>
      <c r="CXN40" s="451"/>
      <c r="CXO40" s="454"/>
      <c r="CXP40" s="458"/>
      <c r="CXQ40" s="459"/>
      <c r="CXR40" s="460"/>
      <c r="CXS40" s="461"/>
      <c r="CXT40" s="462"/>
      <c r="CXU40" s="458"/>
      <c r="CXV40" s="451"/>
      <c r="CXW40" s="463"/>
      <c r="CXX40" s="451"/>
      <c r="CXY40" s="451"/>
      <c r="CXZ40" s="453"/>
      <c r="CYB40" s="449"/>
      <c r="CYC40" s="449"/>
      <c r="CYD40" s="449"/>
      <c r="CYE40" s="450"/>
      <c r="CYF40" s="451"/>
      <c r="CYG40" s="451"/>
      <c r="CYH40" s="451"/>
      <c r="CYI40" s="449"/>
      <c r="CYJ40" s="452"/>
      <c r="CYK40" s="453"/>
      <c r="CYL40" s="454"/>
      <c r="CYM40" s="449"/>
      <c r="CYN40" s="453"/>
      <c r="CYO40" s="453"/>
      <c r="CYP40" s="450"/>
      <c r="CYQ40" s="454"/>
      <c r="CYR40" s="455"/>
      <c r="CYS40" s="453"/>
      <c r="CYT40" s="456"/>
      <c r="CYU40" s="453"/>
      <c r="CYV40" s="456"/>
      <c r="CYW40" s="454"/>
      <c r="CYX40" s="451"/>
      <c r="CYY40" s="454"/>
      <c r="CYZ40" s="450"/>
      <c r="CZA40" s="456"/>
      <c r="CZB40" s="456"/>
      <c r="CZC40" s="456"/>
      <c r="CZD40" s="456"/>
      <c r="CZE40" s="271"/>
      <c r="CZF40" s="451"/>
      <c r="CZG40" s="454"/>
      <c r="CZH40" s="451"/>
      <c r="CZI40" s="457"/>
      <c r="CZJ40" s="271"/>
      <c r="CZK40" s="451"/>
      <c r="CZL40" s="454"/>
      <c r="CZM40" s="451"/>
      <c r="CZN40" s="457"/>
      <c r="CZO40" s="451"/>
      <c r="CZP40" s="457"/>
      <c r="CZQ40" s="457"/>
      <c r="CZR40" s="457"/>
      <c r="CZS40" s="271"/>
      <c r="CZT40" s="271"/>
      <c r="CZU40" s="451"/>
      <c r="CZV40" s="454"/>
      <c r="CZW40" s="451"/>
      <c r="CZX40" s="454"/>
      <c r="CZY40" s="458"/>
      <c r="CZZ40" s="459"/>
      <c r="DAA40" s="460"/>
      <c r="DAB40" s="461"/>
      <c r="DAC40" s="462"/>
      <c r="DAD40" s="458"/>
      <c r="DAE40" s="451"/>
      <c r="DAF40" s="463"/>
      <c r="DAG40" s="451"/>
      <c r="DAH40" s="451"/>
      <c r="DAI40" s="453"/>
      <c r="DAK40" s="449"/>
      <c r="DAL40" s="449"/>
      <c r="DAM40" s="449"/>
      <c r="DAN40" s="450"/>
      <c r="DAO40" s="451"/>
      <c r="DAP40" s="451"/>
      <c r="DAQ40" s="451"/>
      <c r="DAR40" s="449"/>
      <c r="DAS40" s="452"/>
      <c r="DAT40" s="453"/>
      <c r="DAU40" s="454"/>
      <c r="DAV40" s="449"/>
      <c r="DAW40" s="453"/>
      <c r="DAX40" s="453"/>
      <c r="DAY40" s="450"/>
      <c r="DAZ40" s="454"/>
      <c r="DBA40" s="455"/>
      <c r="DBB40" s="453"/>
      <c r="DBC40" s="456"/>
      <c r="DBD40" s="453"/>
      <c r="DBE40" s="456"/>
      <c r="DBF40" s="454"/>
      <c r="DBG40" s="451"/>
      <c r="DBH40" s="454"/>
      <c r="DBI40" s="450"/>
      <c r="DBJ40" s="456"/>
      <c r="DBK40" s="456"/>
      <c r="DBL40" s="456"/>
      <c r="DBM40" s="456"/>
      <c r="DBN40" s="271"/>
      <c r="DBO40" s="451"/>
      <c r="DBP40" s="454"/>
      <c r="DBQ40" s="451"/>
      <c r="DBR40" s="457"/>
      <c r="DBS40" s="271"/>
      <c r="DBT40" s="451"/>
      <c r="DBU40" s="454"/>
      <c r="DBV40" s="451"/>
      <c r="DBW40" s="457"/>
      <c r="DBX40" s="451"/>
      <c r="DBY40" s="457"/>
      <c r="DBZ40" s="457"/>
      <c r="DCA40" s="457"/>
      <c r="DCB40" s="271"/>
      <c r="DCC40" s="271"/>
      <c r="DCD40" s="451"/>
      <c r="DCE40" s="454"/>
      <c r="DCF40" s="451"/>
      <c r="DCG40" s="454"/>
      <c r="DCH40" s="458"/>
      <c r="DCI40" s="459"/>
      <c r="DCJ40" s="460"/>
      <c r="DCK40" s="461"/>
      <c r="DCL40" s="462"/>
      <c r="DCM40" s="458"/>
      <c r="DCN40" s="451"/>
      <c r="DCO40" s="463"/>
      <c r="DCP40" s="451"/>
      <c r="DCQ40" s="451"/>
      <c r="DCR40" s="453"/>
      <c r="DCT40" s="449"/>
      <c r="DCU40" s="449"/>
      <c r="DCV40" s="449"/>
      <c r="DCW40" s="450"/>
      <c r="DCX40" s="451"/>
      <c r="DCY40" s="451"/>
      <c r="DCZ40" s="451"/>
      <c r="DDA40" s="449"/>
      <c r="DDB40" s="452"/>
      <c r="DDC40" s="453"/>
      <c r="DDD40" s="454"/>
      <c r="DDE40" s="449"/>
      <c r="DDF40" s="453"/>
      <c r="DDG40" s="453"/>
      <c r="DDH40" s="450"/>
      <c r="DDI40" s="454"/>
      <c r="DDJ40" s="455"/>
      <c r="DDK40" s="453"/>
      <c r="DDL40" s="456"/>
      <c r="DDM40" s="453"/>
      <c r="DDN40" s="456"/>
      <c r="DDO40" s="454"/>
      <c r="DDP40" s="451"/>
      <c r="DDQ40" s="454"/>
      <c r="DDR40" s="450"/>
      <c r="DDS40" s="456"/>
      <c r="DDT40" s="456"/>
      <c r="DDU40" s="456"/>
      <c r="DDV40" s="456"/>
      <c r="DDW40" s="271"/>
      <c r="DDX40" s="451"/>
      <c r="DDY40" s="454"/>
      <c r="DDZ40" s="451"/>
      <c r="DEA40" s="457"/>
      <c r="DEB40" s="271"/>
      <c r="DEC40" s="451"/>
      <c r="DED40" s="454"/>
      <c r="DEE40" s="451"/>
      <c r="DEF40" s="457"/>
      <c r="DEG40" s="451"/>
      <c r="DEH40" s="457"/>
      <c r="DEI40" s="457"/>
      <c r="DEJ40" s="457"/>
      <c r="DEK40" s="271"/>
      <c r="DEL40" s="271"/>
      <c r="DEM40" s="451"/>
      <c r="DEN40" s="454"/>
      <c r="DEO40" s="451"/>
      <c r="DEP40" s="454"/>
      <c r="DEQ40" s="458"/>
      <c r="DER40" s="459"/>
      <c r="DES40" s="460"/>
      <c r="DET40" s="461"/>
      <c r="DEU40" s="462"/>
      <c r="DEV40" s="458"/>
      <c r="DEW40" s="451"/>
      <c r="DEX40" s="463"/>
      <c r="DEY40" s="451"/>
      <c r="DEZ40" s="451"/>
      <c r="DFA40" s="453"/>
      <c r="DFC40" s="449"/>
      <c r="DFD40" s="449"/>
      <c r="DFE40" s="449"/>
      <c r="DFF40" s="450"/>
      <c r="DFG40" s="451"/>
      <c r="DFH40" s="451"/>
      <c r="DFI40" s="451"/>
      <c r="DFJ40" s="449"/>
      <c r="DFK40" s="452"/>
      <c r="DFL40" s="453"/>
      <c r="DFM40" s="454"/>
      <c r="DFN40" s="449"/>
      <c r="DFO40" s="453"/>
      <c r="DFP40" s="453"/>
      <c r="DFQ40" s="450"/>
      <c r="DFR40" s="454"/>
      <c r="DFS40" s="455"/>
      <c r="DFT40" s="453"/>
      <c r="DFU40" s="456"/>
      <c r="DFV40" s="453"/>
      <c r="DFW40" s="456"/>
      <c r="DFX40" s="454"/>
      <c r="DFY40" s="451"/>
      <c r="DFZ40" s="454"/>
      <c r="DGA40" s="450"/>
      <c r="DGB40" s="456"/>
      <c r="DGC40" s="456"/>
      <c r="DGD40" s="456"/>
      <c r="DGE40" s="456"/>
      <c r="DGF40" s="271"/>
      <c r="DGG40" s="451"/>
      <c r="DGH40" s="454"/>
      <c r="DGI40" s="451"/>
      <c r="DGJ40" s="457"/>
      <c r="DGK40" s="271"/>
      <c r="DGL40" s="451"/>
      <c r="DGM40" s="454"/>
      <c r="DGN40" s="451"/>
      <c r="DGO40" s="457"/>
      <c r="DGP40" s="451"/>
      <c r="DGQ40" s="457"/>
      <c r="DGR40" s="457"/>
      <c r="DGS40" s="457"/>
      <c r="DGT40" s="271"/>
      <c r="DGU40" s="271"/>
      <c r="DGV40" s="451"/>
      <c r="DGW40" s="454"/>
      <c r="DGX40" s="451"/>
      <c r="DGY40" s="454"/>
      <c r="DGZ40" s="458"/>
      <c r="DHA40" s="459"/>
      <c r="DHB40" s="460"/>
      <c r="DHC40" s="461"/>
      <c r="DHD40" s="462"/>
      <c r="DHE40" s="458"/>
      <c r="DHF40" s="451"/>
      <c r="DHG40" s="463"/>
      <c r="DHH40" s="451"/>
      <c r="DHI40" s="451"/>
      <c r="DHJ40" s="453"/>
      <c r="DHL40" s="449"/>
      <c r="DHM40" s="449"/>
      <c r="DHN40" s="449"/>
      <c r="DHO40" s="450"/>
      <c r="DHP40" s="451"/>
      <c r="DHQ40" s="451"/>
      <c r="DHR40" s="451"/>
      <c r="DHS40" s="449"/>
      <c r="DHT40" s="452"/>
      <c r="DHU40" s="453"/>
      <c r="DHV40" s="454"/>
      <c r="DHW40" s="449"/>
      <c r="DHX40" s="453"/>
      <c r="DHY40" s="453"/>
      <c r="DHZ40" s="450"/>
      <c r="DIA40" s="454"/>
      <c r="DIB40" s="455"/>
      <c r="DIC40" s="453"/>
      <c r="DID40" s="456"/>
      <c r="DIE40" s="453"/>
      <c r="DIF40" s="456"/>
      <c r="DIG40" s="454"/>
      <c r="DIH40" s="451"/>
      <c r="DII40" s="454"/>
      <c r="DIJ40" s="450"/>
      <c r="DIK40" s="456"/>
      <c r="DIL40" s="456"/>
      <c r="DIM40" s="456"/>
      <c r="DIN40" s="456"/>
      <c r="DIO40" s="271"/>
      <c r="DIP40" s="451"/>
      <c r="DIQ40" s="454"/>
      <c r="DIR40" s="451"/>
      <c r="DIS40" s="457"/>
      <c r="DIT40" s="271"/>
      <c r="DIU40" s="451"/>
      <c r="DIV40" s="454"/>
      <c r="DIW40" s="451"/>
      <c r="DIX40" s="457"/>
      <c r="DIY40" s="451"/>
      <c r="DIZ40" s="457"/>
      <c r="DJA40" s="457"/>
      <c r="DJB40" s="457"/>
      <c r="DJC40" s="271"/>
      <c r="DJD40" s="271"/>
      <c r="DJE40" s="451"/>
      <c r="DJF40" s="454"/>
      <c r="DJG40" s="451"/>
      <c r="DJH40" s="454"/>
      <c r="DJI40" s="458"/>
      <c r="DJJ40" s="459"/>
      <c r="DJK40" s="460"/>
      <c r="DJL40" s="461"/>
      <c r="DJM40" s="462"/>
      <c r="DJN40" s="458"/>
      <c r="DJO40" s="451"/>
      <c r="DJP40" s="463"/>
      <c r="DJQ40" s="451"/>
      <c r="DJR40" s="451"/>
      <c r="DJS40" s="453"/>
      <c r="DJU40" s="449"/>
      <c r="DJV40" s="449"/>
      <c r="DJW40" s="449"/>
      <c r="DJX40" s="450"/>
      <c r="DJY40" s="451"/>
      <c r="DJZ40" s="451"/>
      <c r="DKA40" s="451"/>
      <c r="DKB40" s="449"/>
      <c r="DKC40" s="452"/>
      <c r="DKD40" s="453"/>
      <c r="DKE40" s="454"/>
      <c r="DKF40" s="449"/>
      <c r="DKG40" s="453"/>
      <c r="DKH40" s="453"/>
      <c r="DKI40" s="450"/>
      <c r="DKJ40" s="454"/>
      <c r="DKK40" s="455"/>
      <c r="DKL40" s="453"/>
      <c r="DKM40" s="456"/>
      <c r="DKN40" s="453"/>
      <c r="DKO40" s="456"/>
      <c r="DKP40" s="454"/>
      <c r="DKQ40" s="451"/>
      <c r="DKR40" s="454"/>
      <c r="DKS40" s="450"/>
      <c r="DKT40" s="456"/>
      <c r="DKU40" s="456"/>
      <c r="DKV40" s="456"/>
      <c r="DKW40" s="456"/>
      <c r="DKX40" s="271"/>
      <c r="DKY40" s="451"/>
      <c r="DKZ40" s="454"/>
      <c r="DLA40" s="451"/>
      <c r="DLB40" s="457"/>
      <c r="DLC40" s="271"/>
      <c r="DLD40" s="451"/>
      <c r="DLE40" s="454"/>
      <c r="DLF40" s="451"/>
      <c r="DLG40" s="457"/>
      <c r="DLH40" s="451"/>
      <c r="DLI40" s="457"/>
      <c r="DLJ40" s="457"/>
      <c r="DLK40" s="457"/>
      <c r="DLL40" s="271"/>
      <c r="DLM40" s="271"/>
      <c r="DLN40" s="451"/>
      <c r="DLO40" s="454"/>
      <c r="DLP40" s="451"/>
      <c r="DLQ40" s="454"/>
      <c r="DLR40" s="458"/>
      <c r="DLS40" s="459"/>
      <c r="DLT40" s="460"/>
      <c r="DLU40" s="461"/>
      <c r="DLV40" s="462"/>
      <c r="DLW40" s="458"/>
      <c r="DLX40" s="451"/>
      <c r="DLY40" s="463"/>
      <c r="DLZ40" s="451"/>
      <c r="DMA40" s="451"/>
      <c r="DMB40" s="453"/>
      <c r="DMD40" s="449"/>
      <c r="DME40" s="449"/>
      <c r="DMF40" s="449"/>
      <c r="DMG40" s="450"/>
      <c r="DMH40" s="451"/>
      <c r="DMI40" s="451"/>
      <c r="DMJ40" s="451"/>
      <c r="DMK40" s="449"/>
      <c r="DML40" s="452"/>
      <c r="DMM40" s="453"/>
      <c r="DMN40" s="454"/>
      <c r="DMO40" s="449"/>
      <c r="DMP40" s="453"/>
      <c r="DMQ40" s="453"/>
      <c r="DMR40" s="450"/>
      <c r="DMS40" s="454"/>
      <c r="DMT40" s="455"/>
      <c r="DMU40" s="453"/>
      <c r="DMV40" s="456"/>
      <c r="DMW40" s="453"/>
      <c r="DMX40" s="456"/>
      <c r="DMY40" s="454"/>
      <c r="DMZ40" s="451"/>
      <c r="DNA40" s="454"/>
      <c r="DNB40" s="450"/>
      <c r="DNC40" s="456"/>
      <c r="DND40" s="456"/>
      <c r="DNE40" s="456"/>
      <c r="DNF40" s="456"/>
      <c r="DNG40" s="271"/>
      <c r="DNH40" s="451"/>
      <c r="DNI40" s="454"/>
      <c r="DNJ40" s="451"/>
      <c r="DNK40" s="457"/>
      <c r="DNL40" s="271"/>
      <c r="DNM40" s="451"/>
      <c r="DNN40" s="454"/>
      <c r="DNO40" s="451"/>
      <c r="DNP40" s="457"/>
      <c r="DNQ40" s="451"/>
      <c r="DNR40" s="457"/>
      <c r="DNS40" s="457"/>
      <c r="DNT40" s="457"/>
      <c r="DNU40" s="271"/>
      <c r="DNV40" s="271"/>
      <c r="DNW40" s="451"/>
      <c r="DNX40" s="454"/>
      <c r="DNY40" s="451"/>
      <c r="DNZ40" s="454"/>
      <c r="DOA40" s="458"/>
      <c r="DOB40" s="459"/>
      <c r="DOC40" s="460"/>
      <c r="DOD40" s="461"/>
      <c r="DOE40" s="462"/>
      <c r="DOF40" s="458"/>
      <c r="DOG40" s="451"/>
      <c r="DOH40" s="463"/>
      <c r="DOI40" s="451"/>
      <c r="DOJ40" s="451"/>
      <c r="DOK40" s="453"/>
      <c r="DOM40" s="449"/>
      <c r="DON40" s="449"/>
      <c r="DOO40" s="449"/>
      <c r="DOP40" s="450"/>
      <c r="DOQ40" s="451"/>
      <c r="DOR40" s="451"/>
      <c r="DOS40" s="451"/>
      <c r="DOT40" s="449"/>
      <c r="DOU40" s="452"/>
      <c r="DOV40" s="453"/>
      <c r="DOW40" s="454"/>
      <c r="DOX40" s="449"/>
      <c r="DOY40" s="453"/>
      <c r="DOZ40" s="453"/>
      <c r="DPA40" s="450"/>
      <c r="DPB40" s="454"/>
      <c r="DPC40" s="455"/>
      <c r="DPD40" s="453"/>
      <c r="DPE40" s="456"/>
      <c r="DPF40" s="453"/>
      <c r="DPG40" s="456"/>
      <c r="DPH40" s="454"/>
      <c r="DPI40" s="451"/>
      <c r="DPJ40" s="454"/>
      <c r="DPK40" s="450"/>
      <c r="DPL40" s="456"/>
      <c r="DPM40" s="456"/>
      <c r="DPN40" s="456"/>
      <c r="DPO40" s="456"/>
      <c r="DPP40" s="271"/>
      <c r="DPQ40" s="451"/>
      <c r="DPR40" s="454"/>
      <c r="DPS40" s="451"/>
      <c r="DPT40" s="457"/>
      <c r="DPU40" s="271"/>
      <c r="DPV40" s="451"/>
      <c r="DPW40" s="454"/>
      <c r="DPX40" s="451"/>
      <c r="DPY40" s="457"/>
      <c r="DPZ40" s="451"/>
      <c r="DQA40" s="457"/>
      <c r="DQB40" s="457"/>
      <c r="DQC40" s="457"/>
      <c r="DQD40" s="271"/>
      <c r="DQE40" s="271"/>
      <c r="DQF40" s="451"/>
      <c r="DQG40" s="454"/>
      <c r="DQH40" s="451"/>
      <c r="DQI40" s="454"/>
      <c r="DQJ40" s="458"/>
      <c r="DQK40" s="459"/>
      <c r="DQL40" s="460"/>
      <c r="DQM40" s="461"/>
      <c r="DQN40" s="462"/>
      <c r="DQO40" s="458"/>
      <c r="DQP40" s="451"/>
      <c r="DQQ40" s="463"/>
      <c r="DQR40" s="451"/>
      <c r="DQS40" s="451"/>
      <c r="DQT40" s="453"/>
      <c r="DQV40" s="449"/>
      <c r="DQW40" s="449"/>
      <c r="DQX40" s="449"/>
      <c r="DQY40" s="450"/>
      <c r="DQZ40" s="451"/>
      <c r="DRA40" s="451"/>
      <c r="DRB40" s="451"/>
      <c r="DRC40" s="449"/>
      <c r="DRD40" s="452"/>
      <c r="DRE40" s="453"/>
      <c r="DRF40" s="454"/>
      <c r="DRG40" s="449"/>
      <c r="DRH40" s="453"/>
      <c r="DRI40" s="453"/>
      <c r="DRJ40" s="450"/>
      <c r="DRK40" s="454"/>
      <c r="DRL40" s="455"/>
      <c r="DRM40" s="453"/>
      <c r="DRN40" s="456"/>
      <c r="DRO40" s="453"/>
      <c r="DRP40" s="456"/>
      <c r="DRQ40" s="454"/>
      <c r="DRR40" s="451"/>
      <c r="DRS40" s="454"/>
      <c r="DRT40" s="450"/>
      <c r="DRU40" s="456"/>
      <c r="DRV40" s="456"/>
      <c r="DRW40" s="456"/>
      <c r="DRX40" s="456"/>
      <c r="DRY40" s="271"/>
      <c r="DRZ40" s="451"/>
      <c r="DSA40" s="454"/>
      <c r="DSB40" s="451"/>
      <c r="DSC40" s="457"/>
      <c r="DSD40" s="271"/>
      <c r="DSE40" s="451"/>
      <c r="DSF40" s="454"/>
      <c r="DSG40" s="451"/>
      <c r="DSH40" s="457"/>
      <c r="DSI40" s="451"/>
      <c r="DSJ40" s="457"/>
      <c r="DSK40" s="457"/>
      <c r="DSL40" s="457"/>
      <c r="DSM40" s="271"/>
      <c r="DSN40" s="271"/>
      <c r="DSO40" s="451"/>
      <c r="DSP40" s="454"/>
      <c r="DSQ40" s="451"/>
      <c r="DSR40" s="454"/>
      <c r="DSS40" s="458"/>
      <c r="DST40" s="459"/>
      <c r="DSU40" s="460"/>
      <c r="DSV40" s="461"/>
      <c r="DSW40" s="462"/>
      <c r="DSX40" s="458"/>
      <c r="DSY40" s="451"/>
      <c r="DSZ40" s="463"/>
      <c r="DTA40" s="451"/>
      <c r="DTB40" s="451"/>
      <c r="DTC40" s="453"/>
      <c r="DTE40" s="449"/>
      <c r="DTF40" s="449"/>
      <c r="DTG40" s="449"/>
      <c r="DTH40" s="450"/>
      <c r="DTI40" s="451"/>
      <c r="DTJ40" s="451"/>
      <c r="DTK40" s="451"/>
      <c r="DTL40" s="449"/>
      <c r="DTM40" s="452"/>
      <c r="DTN40" s="453"/>
      <c r="DTO40" s="454"/>
      <c r="DTP40" s="449"/>
      <c r="DTQ40" s="453"/>
      <c r="DTR40" s="453"/>
      <c r="DTS40" s="450"/>
      <c r="DTT40" s="454"/>
      <c r="DTU40" s="455"/>
      <c r="DTV40" s="453"/>
      <c r="DTW40" s="456"/>
      <c r="DTX40" s="453"/>
      <c r="DTY40" s="456"/>
      <c r="DTZ40" s="454"/>
      <c r="DUA40" s="451"/>
      <c r="DUB40" s="454"/>
      <c r="DUC40" s="450"/>
      <c r="DUD40" s="456"/>
      <c r="DUE40" s="456"/>
      <c r="DUF40" s="456"/>
      <c r="DUG40" s="456"/>
      <c r="DUH40" s="271"/>
      <c r="DUI40" s="451"/>
      <c r="DUJ40" s="454"/>
      <c r="DUK40" s="451"/>
      <c r="DUL40" s="457"/>
      <c r="DUM40" s="271"/>
      <c r="DUN40" s="451"/>
      <c r="DUO40" s="454"/>
      <c r="DUP40" s="451"/>
      <c r="DUQ40" s="457"/>
      <c r="DUR40" s="451"/>
      <c r="DUS40" s="457"/>
      <c r="DUT40" s="457"/>
      <c r="DUU40" s="457"/>
      <c r="DUV40" s="271"/>
      <c r="DUW40" s="271"/>
      <c r="DUX40" s="451"/>
      <c r="DUY40" s="454"/>
      <c r="DUZ40" s="451"/>
      <c r="DVA40" s="454"/>
      <c r="DVB40" s="458"/>
      <c r="DVC40" s="459"/>
      <c r="DVD40" s="460"/>
      <c r="DVE40" s="461"/>
      <c r="DVF40" s="462"/>
      <c r="DVG40" s="458"/>
      <c r="DVH40" s="451"/>
      <c r="DVI40" s="463"/>
      <c r="DVJ40" s="451"/>
      <c r="DVK40" s="451"/>
      <c r="DVL40" s="453"/>
      <c r="DVN40" s="449"/>
      <c r="DVO40" s="449"/>
      <c r="DVP40" s="449"/>
      <c r="DVQ40" s="450"/>
      <c r="DVR40" s="451"/>
      <c r="DVS40" s="451"/>
      <c r="DVT40" s="451"/>
      <c r="DVU40" s="449"/>
      <c r="DVV40" s="452"/>
      <c r="DVW40" s="453"/>
      <c r="DVX40" s="454"/>
      <c r="DVY40" s="449"/>
      <c r="DVZ40" s="453"/>
      <c r="DWA40" s="453"/>
      <c r="DWB40" s="450"/>
      <c r="DWC40" s="454"/>
      <c r="DWD40" s="455"/>
      <c r="DWE40" s="453"/>
      <c r="DWF40" s="456"/>
      <c r="DWG40" s="453"/>
      <c r="DWH40" s="456"/>
      <c r="DWI40" s="454"/>
      <c r="DWJ40" s="451"/>
      <c r="DWK40" s="454"/>
      <c r="DWL40" s="450"/>
      <c r="DWM40" s="456"/>
      <c r="DWN40" s="456"/>
      <c r="DWO40" s="456"/>
      <c r="DWP40" s="456"/>
      <c r="DWQ40" s="271"/>
      <c r="DWR40" s="451"/>
      <c r="DWS40" s="454"/>
      <c r="DWT40" s="451"/>
      <c r="DWU40" s="457"/>
      <c r="DWV40" s="271"/>
      <c r="DWW40" s="451"/>
      <c r="DWX40" s="454"/>
      <c r="DWY40" s="451"/>
      <c r="DWZ40" s="457"/>
      <c r="DXA40" s="451"/>
      <c r="DXB40" s="457"/>
      <c r="DXC40" s="457"/>
      <c r="DXD40" s="457"/>
      <c r="DXE40" s="271"/>
      <c r="DXF40" s="271"/>
      <c r="DXG40" s="451"/>
      <c r="DXH40" s="454"/>
      <c r="DXI40" s="451"/>
      <c r="DXJ40" s="454"/>
      <c r="DXK40" s="458"/>
      <c r="DXL40" s="459"/>
      <c r="DXM40" s="460"/>
      <c r="DXN40" s="461"/>
      <c r="DXO40" s="462"/>
      <c r="DXP40" s="458"/>
      <c r="DXQ40" s="451"/>
      <c r="DXR40" s="463"/>
      <c r="DXS40" s="451"/>
      <c r="DXT40" s="451"/>
      <c r="DXU40" s="453"/>
      <c r="DXW40" s="449"/>
      <c r="DXX40" s="449"/>
      <c r="DXY40" s="449"/>
      <c r="DXZ40" s="450"/>
      <c r="DYA40" s="451"/>
      <c r="DYB40" s="451"/>
      <c r="DYC40" s="451"/>
      <c r="DYD40" s="449"/>
      <c r="DYE40" s="452"/>
      <c r="DYF40" s="453"/>
      <c r="DYG40" s="454"/>
      <c r="DYH40" s="449"/>
      <c r="DYI40" s="453"/>
      <c r="DYJ40" s="453"/>
      <c r="DYK40" s="450"/>
      <c r="DYL40" s="454"/>
      <c r="DYM40" s="455"/>
      <c r="DYN40" s="453"/>
      <c r="DYO40" s="456"/>
      <c r="DYP40" s="453"/>
      <c r="DYQ40" s="456"/>
      <c r="DYR40" s="454"/>
      <c r="DYS40" s="451"/>
      <c r="DYT40" s="454"/>
      <c r="DYU40" s="450"/>
      <c r="DYV40" s="456"/>
      <c r="DYW40" s="456"/>
      <c r="DYX40" s="456"/>
      <c r="DYY40" s="456"/>
      <c r="DYZ40" s="271"/>
      <c r="DZA40" s="451"/>
      <c r="DZB40" s="454"/>
      <c r="DZC40" s="451"/>
      <c r="DZD40" s="457"/>
      <c r="DZE40" s="271"/>
      <c r="DZF40" s="451"/>
      <c r="DZG40" s="454"/>
      <c r="DZH40" s="451"/>
      <c r="DZI40" s="457"/>
      <c r="DZJ40" s="451"/>
      <c r="DZK40" s="457"/>
      <c r="DZL40" s="457"/>
      <c r="DZM40" s="457"/>
      <c r="DZN40" s="271"/>
      <c r="DZO40" s="271"/>
      <c r="DZP40" s="451"/>
      <c r="DZQ40" s="454"/>
      <c r="DZR40" s="451"/>
      <c r="DZS40" s="454"/>
      <c r="DZT40" s="458"/>
      <c r="DZU40" s="459"/>
      <c r="DZV40" s="460"/>
      <c r="DZW40" s="461"/>
      <c r="DZX40" s="462"/>
      <c r="DZY40" s="458"/>
      <c r="DZZ40" s="451"/>
      <c r="EAA40" s="463"/>
      <c r="EAB40" s="451"/>
      <c r="EAC40" s="451"/>
      <c r="EAD40" s="453"/>
      <c r="EAF40" s="449"/>
      <c r="EAG40" s="449"/>
      <c r="EAH40" s="449"/>
      <c r="EAI40" s="450"/>
      <c r="EAJ40" s="451"/>
      <c r="EAK40" s="451"/>
      <c r="EAL40" s="451"/>
      <c r="EAM40" s="449"/>
      <c r="EAN40" s="452"/>
      <c r="EAO40" s="453"/>
      <c r="EAP40" s="454"/>
      <c r="EAQ40" s="449"/>
      <c r="EAR40" s="453"/>
      <c r="EAS40" s="453"/>
      <c r="EAT40" s="450"/>
      <c r="EAU40" s="454"/>
      <c r="EAV40" s="455"/>
      <c r="EAW40" s="453"/>
      <c r="EAX40" s="456"/>
      <c r="EAY40" s="453"/>
      <c r="EAZ40" s="456"/>
      <c r="EBA40" s="454"/>
      <c r="EBB40" s="451"/>
      <c r="EBC40" s="454"/>
      <c r="EBD40" s="450"/>
      <c r="EBE40" s="456"/>
      <c r="EBF40" s="456"/>
      <c r="EBG40" s="456"/>
      <c r="EBH40" s="456"/>
      <c r="EBI40" s="271"/>
      <c r="EBJ40" s="451"/>
      <c r="EBK40" s="454"/>
      <c r="EBL40" s="451"/>
      <c r="EBM40" s="457"/>
      <c r="EBN40" s="271"/>
      <c r="EBO40" s="451"/>
      <c r="EBP40" s="454"/>
      <c r="EBQ40" s="451"/>
      <c r="EBR40" s="457"/>
      <c r="EBS40" s="451"/>
      <c r="EBT40" s="457"/>
      <c r="EBU40" s="457"/>
      <c r="EBV40" s="457"/>
      <c r="EBW40" s="271"/>
      <c r="EBX40" s="271"/>
      <c r="EBY40" s="451"/>
      <c r="EBZ40" s="454"/>
      <c r="ECA40" s="451"/>
      <c r="ECB40" s="454"/>
      <c r="ECC40" s="458"/>
      <c r="ECD40" s="459"/>
      <c r="ECE40" s="460"/>
      <c r="ECF40" s="461"/>
      <c r="ECG40" s="462"/>
      <c r="ECH40" s="458"/>
      <c r="ECI40" s="451"/>
      <c r="ECJ40" s="463"/>
      <c r="ECK40" s="451"/>
      <c r="ECL40" s="451"/>
      <c r="ECM40" s="453"/>
      <c r="ECO40" s="449"/>
      <c r="ECP40" s="449"/>
      <c r="ECQ40" s="449"/>
      <c r="ECR40" s="450"/>
      <c r="ECS40" s="451"/>
      <c r="ECT40" s="451"/>
      <c r="ECU40" s="451"/>
      <c r="ECV40" s="449"/>
      <c r="ECW40" s="452"/>
      <c r="ECX40" s="453"/>
      <c r="ECY40" s="454"/>
      <c r="ECZ40" s="449"/>
      <c r="EDA40" s="453"/>
      <c r="EDB40" s="453"/>
      <c r="EDC40" s="450"/>
      <c r="EDD40" s="454"/>
      <c r="EDE40" s="455"/>
      <c r="EDF40" s="453"/>
      <c r="EDG40" s="456"/>
      <c r="EDH40" s="453"/>
      <c r="EDI40" s="456"/>
      <c r="EDJ40" s="454"/>
      <c r="EDK40" s="451"/>
      <c r="EDL40" s="454"/>
      <c r="EDM40" s="450"/>
      <c r="EDN40" s="456"/>
      <c r="EDO40" s="456"/>
      <c r="EDP40" s="456"/>
      <c r="EDQ40" s="456"/>
      <c r="EDR40" s="271"/>
      <c r="EDS40" s="451"/>
      <c r="EDT40" s="454"/>
      <c r="EDU40" s="451"/>
      <c r="EDV40" s="457"/>
      <c r="EDW40" s="271"/>
      <c r="EDX40" s="451"/>
      <c r="EDY40" s="454"/>
      <c r="EDZ40" s="451"/>
      <c r="EEA40" s="457"/>
      <c r="EEB40" s="451"/>
      <c r="EEC40" s="457"/>
      <c r="EED40" s="457"/>
      <c r="EEE40" s="457"/>
      <c r="EEF40" s="271"/>
      <c r="EEG40" s="271"/>
      <c r="EEH40" s="451"/>
      <c r="EEI40" s="454"/>
      <c r="EEJ40" s="451"/>
      <c r="EEK40" s="454"/>
      <c r="EEL40" s="458"/>
      <c r="EEM40" s="459"/>
      <c r="EEN40" s="460"/>
      <c r="EEO40" s="461"/>
      <c r="EEP40" s="462"/>
      <c r="EEQ40" s="458"/>
      <c r="EER40" s="451"/>
      <c r="EES40" s="463"/>
      <c r="EET40" s="451"/>
      <c r="EEU40" s="451"/>
      <c r="EEV40" s="453"/>
      <c r="EEX40" s="449"/>
      <c r="EEY40" s="449"/>
      <c r="EEZ40" s="449"/>
      <c r="EFA40" s="450"/>
      <c r="EFB40" s="451"/>
      <c r="EFC40" s="451"/>
      <c r="EFD40" s="451"/>
      <c r="EFE40" s="449"/>
      <c r="EFF40" s="452"/>
      <c r="EFG40" s="453"/>
      <c r="EFH40" s="454"/>
      <c r="EFI40" s="449"/>
      <c r="EFJ40" s="453"/>
      <c r="EFK40" s="453"/>
      <c r="EFL40" s="450"/>
      <c r="EFM40" s="454"/>
      <c r="EFN40" s="455"/>
      <c r="EFO40" s="453"/>
      <c r="EFP40" s="456"/>
      <c r="EFQ40" s="453"/>
      <c r="EFR40" s="456"/>
      <c r="EFS40" s="454"/>
      <c r="EFT40" s="451"/>
      <c r="EFU40" s="454"/>
      <c r="EFV40" s="450"/>
      <c r="EFW40" s="456"/>
      <c r="EFX40" s="456"/>
      <c r="EFY40" s="456"/>
      <c r="EFZ40" s="456"/>
      <c r="EGA40" s="271"/>
      <c r="EGB40" s="451"/>
      <c r="EGC40" s="454"/>
      <c r="EGD40" s="451"/>
      <c r="EGE40" s="457"/>
      <c r="EGF40" s="271"/>
      <c r="EGG40" s="451"/>
      <c r="EGH40" s="454"/>
      <c r="EGI40" s="451"/>
      <c r="EGJ40" s="457"/>
      <c r="EGK40" s="451"/>
      <c r="EGL40" s="457"/>
      <c r="EGM40" s="457"/>
      <c r="EGN40" s="457"/>
      <c r="EGO40" s="271"/>
      <c r="EGP40" s="271"/>
      <c r="EGQ40" s="451"/>
      <c r="EGR40" s="454"/>
      <c r="EGS40" s="451"/>
      <c r="EGT40" s="454"/>
      <c r="EGU40" s="458"/>
      <c r="EGV40" s="459"/>
      <c r="EGW40" s="460"/>
      <c r="EGX40" s="461"/>
      <c r="EGY40" s="462"/>
      <c r="EGZ40" s="458"/>
      <c r="EHA40" s="451"/>
      <c r="EHB40" s="463"/>
      <c r="EHC40" s="451"/>
      <c r="EHD40" s="451"/>
      <c r="EHE40" s="453"/>
      <c r="EHG40" s="449"/>
      <c r="EHH40" s="449"/>
      <c r="EHI40" s="449"/>
      <c r="EHJ40" s="450"/>
      <c r="EHK40" s="451"/>
      <c r="EHL40" s="451"/>
      <c r="EHM40" s="451"/>
      <c r="EHN40" s="449"/>
      <c r="EHO40" s="452"/>
      <c r="EHP40" s="453"/>
      <c r="EHQ40" s="454"/>
      <c r="EHR40" s="449"/>
      <c r="EHS40" s="453"/>
      <c r="EHT40" s="453"/>
      <c r="EHU40" s="450"/>
      <c r="EHV40" s="454"/>
      <c r="EHW40" s="455"/>
      <c r="EHX40" s="453"/>
      <c r="EHY40" s="456"/>
      <c r="EHZ40" s="453"/>
      <c r="EIA40" s="456"/>
      <c r="EIB40" s="454"/>
      <c r="EIC40" s="451"/>
      <c r="EID40" s="454"/>
      <c r="EIE40" s="450"/>
      <c r="EIF40" s="456"/>
      <c r="EIG40" s="456"/>
      <c r="EIH40" s="456"/>
      <c r="EII40" s="456"/>
      <c r="EIJ40" s="271"/>
      <c r="EIK40" s="451"/>
      <c r="EIL40" s="454"/>
      <c r="EIM40" s="451"/>
      <c r="EIN40" s="457"/>
      <c r="EIO40" s="271"/>
      <c r="EIP40" s="451"/>
      <c r="EIQ40" s="454"/>
      <c r="EIR40" s="451"/>
      <c r="EIS40" s="457"/>
      <c r="EIT40" s="451"/>
      <c r="EIU40" s="457"/>
      <c r="EIV40" s="457"/>
      <c r="EIW40" s="457"/>
      <c r="EIX40" s="271"/>
      <c r="EIY40" s="271"/>
      <c r="EIZ40" s="451"/>
      <c r="EJA40" s="454"/>
      <c r="EJB40" s="451"/>
      <c r="EJC40" s="454"/>
      <c r="EJD40" s="458"/>
      <c r="EJE40" s="459"/>
      <c r="EJF40" s="460"/>
      <c r="EJG40" s="461"/>
      <c r="EJH40" s="462"/>
      <c r="EJI40" s="458"/>
      <c r="EJJ40" s="451"/>
      <c r="EJK40" s="463"/>
      <c r="EJL40" s="451"/>
      <c r="EJM40" s="451"/>
      <c r="EJN40" s="453"/>
      <c r="EJP40" s="449"/>
      <c r="EJQ40" s="449"/>
      <c r="EJR40" s="449"/>
      <c r="EJS40" s="450"/>
      <c r="EJT40" s="451"/>
      <c r="EJU40" s="451"/>
      <c r="EJV40" s="451"/>
      <c r="EJW40" s="449"/>
      <c r="EJX40" s="452"/>
      <c r="EJY40" s="453"/>
      <c r="EJZ40" s="454"/>
      <c r="EKA40" s="449"/>
      <c r="EKB40" s="453"/>
      <c r="EKC40" s="453"/>
      <c r="EKD40" s="450"/>
      <c r="EKE40" s="454"/>
      <c r="EKF40" s="455"/>
      <c r="EKG40" s="453"/>
      <c r="EKH40" s="456"/>
      <c r="EKI40" s="453"/>
      <c r="EKJ40" s="456"/>
      <c r="EKK40" s="454"/>
      <c r="EKL40" s="451"/>
      <c r="EKM40" s="454"/>
      <c r="EKN40" s="450"/>
      <c r="EKO40" s="456"/>
      <c r="EKP40" s="456"/>
      <c r="EKQ40" s="456"/>
      <c r="EKR40" s="456"/>
      <c r="EKS40" s="271"/>
      <c r="EKT40" s="451"/>
      <c r="EKU40" s="454"/>
      <c r="EKV40" s="451"/>
      <c r="EKW40" s="457"/>
      <c r="EKX40" s="271"/>
      <c r="EKY40" s="451"/>
      <c r="EKZ40" s="454"/>
      <c r="ELA40" s="451"/>
      <c r="ELB40" s="457"/>
      <c r="ELC40" s="451"/>
      <c r="ELD40" s="457"/>
      <c r="ELE40" s="457"/>
      <c r="ELF40" s="457"/>
      <c r="ELG40" s="271"/>
      <c r="ELH40" s="271"/>
      <c r="ELI40" s="451"/>
      <c r="ELJ40" s="454"/>
      <c r="ELK40" s="451"/>
      <c r="ELL40" s="454"/>
      <c r="ELM40" s="458"/>
      <c r="ELN40" s="459"/>
      <c r="ELO40" s="460"/>
      <c r="ELP40" s="461"/>
      <c r="ELQ40" s="462"/>
      <c r="ELR40" s="458"/>
      <c r="ELS40" s="451"/>
      <c r="ELT40" s="463"/>
      <c r="ELU40" s="451"/>
      <c r="ELV40" s="451"/>
      <c r="ELW40" s="453"/>
      <c r="ELY40" s="449"/>
      <c r="ELZ40" s="449"/>
      <c r="EMA40" s="449"/>
      <c r="EMB40" s="450"/>
      <c r="EMC40" s="451"/>
      <c r="EMD40" s="451"/>
      <c r="EME40" s="451"/>
      <c r="EMF40" s="449"/>
      <c r="EMG40" s="452"/>
      <c r="EMH40" s="453"/>
      <c r="EMI40" s="454"/>
      <c r="EMJ40" s="449"/>
      <c r="EMK40" s="453"/>
      <c r="EML40" s="453"/>
      <c r="EMM40" s="450"/>
      <c r="EMN40" s="454"/>
      <c r="EMO40" s="455"/>
      <c r="EMP40" s="453"/>
      <c r="EMQ40" s="456"/>
      <c r="EMR40" s="453"/>
      <c r="EMS40" s="456"/>
      <c r="EMT40" s="454"/>
      <c r="EMU40" s="451"/>
      <c r="EMV40" s="454"/>
      <c r="EMW40" s="450"/>
      <c r="EMX40" s="456"/>
      <c r="EMY40" s="456"/>
      <c r="EMZ40" s="456"/>
      <c r="ENA40" s="456"/>
      <c r="ENB40" s="271"/>
      <c r="ENC40" s="451"/>
      <c r="END40" s="454"/>
      <c r="ENE40" s="451"/>
      <c r="ENF40" s="457"/>
      <c r="ENG40" s="271"/>
      <c r="ENH40" s="451"/>
      <c r="ENI40" s="454"/>
      <c r="ENJ40" s="451"/>
      <c r="ENK40" s="457"/>
      <c r="ENL40" s="451"/>
      <c r="ENM40" s="457"/>
      <c r="ENN40" s="457"/>
      <c r="ENO40" s="457"/>
      <c r="ENP40" s="271"/>
      <c r="ENQ40" s="271"/>
      <c r="ENR40" s="451"/>
      <c r="ENS40" s="454"/>
      <c r="ENT40" s="451"/>
      <c r="ENU40" s="454"/>
      <c r="ENV40" s="458"/>
      <c r="ENW40" s="459"/>
      <c r="ENX40" s="460"/>
      <c r="ENY40" s="461"/>
      <c r="ENZ40" s="462"/>
      <c r="EOA40" s="458"/>
      <c r="EOB40" s="451"/>
      <c r="EOC40" s="463"/>
      <c r="EOD40" s="451"/>
      <c r="EOE40" s="451"/>
      <c r="EOF40" s="453"/>
      <c r="EOH40" s="449"/>
      <c r="EOI40" s="449"/>
      <c r="EOJ40" s="449"/>
      <c r="EOK40" s="450"/>
      <c r="EOL40" s="451"/>
      <c r="EOM40" s="451"/>
      <c r="EON40" s="451"/>
      <c r="EOO40" s="449"/>
      <c r="EOP40" s="452"/>
      <c r="EOQ40" s="453"/>
      <c r="EOR40" s="454"/>
      <c r="EOS40" s="449"/>
      <c r="EOT40" s="453"/>
      <c r="EOU40" s="453"/>
      <c r="EOV40" s="450"/>
      <c r="EOW40" s="454"/>
      <c r="EOX40" s="455"/>
      <c r="EOY40" s="453"/>
      <c r="EOZ40" s="456"/>
      <c r="EPA40" s="453"/>
      <c r="EPB40" s="456"/>
      <c r="EPC40" s="454"/>
      <c r="EPD40" s="451"/>
      <c r="EPE40" s="454"/>
      <c r="EPF40" s="450"/>
      <c r="EPG40" s="456"/>
      <c r="EPH40" s="456"/>
      <c r="EPI40" s="456"/>
      <c r="EPJ40" s="456"/>
      <c r="EPK40" s="271"/>
      <c r="EPL40" s="451"/>
      <c r="EPM40" s="454"/>
      <c r="EPN40" s="451"/>
      <c r="EPO40" s="457"/>
      <c r="EPP40" s="271"/>
      <c r="EPQ40" s="451"/>
      <c r="EPR40" s="454"/>
      <c r="EPS40" s="451"/>
      <c r="EPT40" s="457"/>
      <c r="EPU40" s="451"/>
      <c r="EPV40" s="457"/>
      <c r="EPW40" s="457"/>
      <c r="EPX40" s="457"/>
      <c r="EPY40" s="271"/>
      <c r="EPZ40" s="271"/>
      <c r="EQA40" s="451"/>
      <c r="EQB40" s="454"/>
      <c r="EQC40" s="451"/>
      <c r="EQD40" s="454"/>
      <c r="EQE40" s="458"/>
      <c r="EQF40" s="459"/>
      <c r="EQG40" s="460"/>
      <c r="EQH40" s="461"/>
      <c r="EQI40" s="462"/>
      <c r="EQJ40" s="458"/>
      <c r="EQK40" s="451"/>
      <c r="EQL40" s="463"/>
      <c r="EQM40" s="451"/>
      <c r="EQN40" s="451"/>
      <c r="EQO40" s="453"/>
      <c r="EQQ40" s="449"/>
      <c r="EQR40" s="449"/>
      <c r="EQS40" s="449"/>
      <c r="EQT40" s="450"/>
      <c r="EQU40" s="451"/>
      <c r="EQV40" s="451"/>
      <c r="EQW40" s="451"/>
      <c r="EQX40" s="449"/>
      <c r="EQY40" s="452"/>
      <c r="EQZ40" s="453"/>
      <c r="ERA40" s="454"/>
      <c r="ERB40" s="449"/>
      <c r="ERC40" s="453"/>
      <c r="ERD40" s="453"/>
      <c r="ERE40" s="450"/>
      <c r="ERF40" s="454"/>
      <c r="ERG40" s="455"/>
      <c r="ERH40" s="453"/>
      <c r="ERI40" s="456"/>
      <c r="ERJ40" s="453"/>
      <c r="ERK40" s="456"/>
      <c r="ERL40" s="454"/>
      <c r="ERM40" s="451"/>
      <c r="ERN40" s="454"/>
      <c r="ERO40" s="450"/>
      <c r="ERP40" s="456"/>
      <c r="ERQ40" s="456"/>
      <c r="ERR40" s="456"/>
      <c r="ERS40" s="456"/>
      <c r="ERT40" s="271"/>
      <c r="ERU40" s="451"/>
      <c r="ERV40" s="454"/>
      <c r="ERW40" s="451"/>
      <c r="ERX40" s="457"/>
      <c r="ERY40" s="271"/>
      <c r="ERZ40" s="451"/>
      <c r="ESA40" s="454"/>
      <c r="ESB40" s="451"/>
      <c r="ESC40" s="457"/>
      <c r="ESD40" s="451"/>
      <c r="ESE40" s="457"/>
      <c r="ESF40" s="457"/>
      <c r="ESG40" s="457"/>
      <c r="ESH40" s="271"/>
      <c r="ESI40" s="271"/>
      <c r="ESJ40" s="451"/>
      <c r="ESK40" s="454"/>
      <c r="ESL40" s="451"/>
      <c r="ESM40" s="454"/>
      <c r="ESN40" s="458"/>
      <c r="ESO40" s="459"/>
      <c r="ESP40" s="460"/>
      <c r="ESQ40" s="461"/>
      <c r="ESR40" s="462"/>
      <c r="ESS40" s="458"/>
      <c r="EST40" s="451"/>
      <c r="ESU40" s="463"/>
      <c r="ESV40" s="451"/>
      <c r="ESW40" s="451"/>
      <c r="ESX40" s="453"/>
      <c r="ESZ40" s="449"/>
      <c r="ETA40" s="449"/>
      <c r="ETB40" s="449"/>
      <c r="ETC40" s="450"/>
      <c r="ETD40" s="451"/>
      <c r="ETE40" s="451"/>
      <c r="ETF40" s="451"/>
      <c r="ETG40" s="449"/>
      <c r="ETH40" s="452"/>
      <c r="ETI40" s="453"/>
      <c r="ETJ40" s="454"/>
      <c r="ETK40" s="449"/>
      <c r="ETL40" s="453"/>
      <c r="ETM40" s="453"/>
      <c r="ETN40" s="450"/>
      <c r="ETO40" s="454"/>
      <c r="ETP40" s="455"/>
      <c r="ETQ40" s="453"/>
      <c r="ETR40" s="456"/>
      <c r="ETS40" s="453"/>
      <c r="ETT40" s="456"/>
      <c r="ETU40" s="454"/>
      <c r="ETV40" s="451"/>
      <c r="ETW40" s="454"/>
      <c r="ETX40" s="450"/>
      <c r="ETY40" s="456"/>
      <c r="ETZ40" s="456"/>
      <c r="EUA40" s="456"/>
      <c r="EUB40" s="456"/>
      <c r="EUC40" s="271"/>
      <c r="EUD40" s="451"/>
      <c r="EUE40" s="454"/>
      <c r="EUF40" s="451"/>
      <c r="EUG40" s="457"/>
      <c r="EUH40" s="271"/>
      <c r="EUI40" s="451"/>
      <c r="EUJ40" s="454"/>
      <c r="EUK40" s="451"/>
      <c r="EUL40" s="457"/>
      <c r="EUM40" s="451"/>
      <c r="EUN40" s="457"/>
      <c r="EUO40" s="457"/>
      <c r="EUP40" s="457"/>
      <c r="EUQ40" s="271"/>
      <c r="EUR40" s="271"/>
      <c r="EUS40" s="451"/>
      <c r="EUT40" s="454"/>
      <c r="EUU40" s="451"/>
      <c r="EUV40" s="454"/>
      <c r="EUW40" s="458"/>
      <c r="EUX40" s="459"/>
      <c r="EUY40" s="460"/>
      <c r="EUZ40" s="461"/>
      <c r="EVA40" s="462"/>
      <c r="EVB40" s="458"/>
      <c r="EVC40" s="451"/>
      <c r="EVD40" s="463"/>
      <c r="EVE40" s="451"/>
      <c r="EVF40" s="451"/>
      <c r="EVG40" s="453"/>
      <c r="EVI40" s="449"/>
      <c r="EVJ40" s="449"/>
      <c r="EVK40" s="449"/>
      <c r="EVL40" s="450"/>
      <c r="EVM40" s="451"/>
      <c r="EVN40" s="451"/>
      <c r="EVO40" s="451"/>
      <c r="EVP40" s="449"/>
      <c r="EVQ40" s="452"/>
      <c r="EVR40" s="453"/>
      <c r="EVS40" s="454"/>
      <c r="EVT40" s="449"/>
      <c r="EVU40" s="453"/>
      <c r="EVV40" s="453"/>
      <c r="EVW40" s="450"/>
      <c r="EVX40" s="454"/>
      <c r="EVY40" s="455"/>
      <c r="EVZ40" s="453"/>
      <c r="EWA40" s="456"/>
      <c r="EWB40" s="453"/>
      <c r="EWC40" s="456"/>
      <c r="EWD40" s="454"/>
      <c r="EWE40" s="451"/>
      <c r="EWF40" s="454"/>
      <c r="EWG40" s="450"/>
      <c r="EWH40" s="456"/>
      <c r="EWI40" s="456"/>
      <c r="EWJ40" s="456"/>
      <c r="EWK40" s="456"/>
      <c r="EWL40" s="271"/>
      <c r="EWM40" s="451"/>
      <c r="EWN40" s="454"/>
      <c r="EWO40" s="451"/>
      <c r="EWP40" s="457"/>
      <c r="EWQ40" s="271"/>
      <c r="EWR40" s="451"/>
      <c r="EWS40" s="454"/>
      <c r="EWT40" s="451"/>
      <c r="EWU40" s="457"/>
      <c r="EWV40" s="451"/>
      <c r="EWW40" s="457"/>
      <c r="EWX40" s="457"/>
      <c r="EWY40" s="457"/>
      <c r="EWZ40" s="271"/>
      <c r="EXA40" s="271"/>
      <c r="EXB40" s="451"/>
      <c r="EXC40" s="454"/>
      <c r="EXD40" s="451"/>
      <c r="EXE40" s="454"/>
      <c r="EXF40" s="458"/>
      <c r="EXG40" s="459"/>
      <c r="EXH40" s="460"/>
      <c r="EXI40" s="461"/>
      <c r="EXJ40" s="462"/>
      <c r="EXK40" s="458"/>
      <c r="EXL40" s="451"/>
      <c r="EXM40" s="463"/>
      <c r="EXN40" s="451"/>
      <c r="EXO40" s="451"/>
      <c r="EXP40" s="453"/>
      <c r="EXR40" s="449"/>
      <c r="EXS40" s="449"/>
      <c r="EXT40" s="449"/>
      <c r="EXU40" s="450"/>
      <c r="EXV40" s="451"/>
      <c r="EXW40" s="451"/>
      <c r="EXX40" s="451"/>
      <c r="EXY40" s="449"/>
      <c r="EXZ40" s="452"/>
      <c r="EYA40" s="453"/>
      <c r="EYB40" s="454"/>
      <c r="EYC40" s="449"/>
      <c r="EYD40" s="453"/>
      <c r="EYE40" s="453"/>
      <c r="EYF40" s="450"/>
      <c r="EYG40" s="454"/>
      <c r="EYH40" s="455"/>
      <c r="EYI40" s="453"/>
      <c r="EYJ40" s="456"/>
      <c r="EYK40" s="453"/>
      <c r="EYL40" s="456"/>
      <c r="EYM40" s="454"/>
      <c r="EYN40" s="451"/>
      <c r="EYO40" s="454"/>
      <c r="EYP40" s="450"/>
      <c r="EYQ40" s="456"/>
      <c r="EYR40" s="456"/>
      <c r="EYS40" s="456"/>
      <c r="EYT40" s="456"/>
      <c r="EYU40" s="271"/>
      <c r="EYV40" s="451"/>
      <c r="EYW40" s="454"/>
      <c r="EYX40" s="451"/>
      <c r="EYY40" s="457"/>
      <c r="EYZ40" s="271"/>
      <c r="EZA40" s="451"/>
      <c r="EZB40" s="454"/>
      <c r="EZC40" s="451"/>
      <c r="EZD40" s="457"/>
      <c r="EZE40" s="451"/>
      <c r="EZF40" s="457"/>
      <c r="EZG40" s="457"/>
      <c r="EZH40" s="457"/>
      <c r="EZI40" s="271"/>
      <c r="EZJ40" s="271"/>
      <c r="EZK40" s="451"/>
      <c r="EZL40" s="454"/>
      <c r="EZM40" s="451"/>
      <c r="EZN40" s="454"/>
      <c r="EZO40" s="458"/>
      <c r="EZP40" s="459"/>
      <c r="EZQ40" s="460"/>
      <c r="EZR40" s="461"/>
      <c r="EZS40" s="462"/>
      <c r="EZT40" s="458"/>
      <c r="EZU40" s="451"/>
      <c r="EZV40" s="463"/>
      <c r="EZW40" s="451"/>
      <c r="EZX40" s="451"/>
      <c r="EZY40" s="453"/>
      <c r="FAA40" s="449"/>
      <c r="FAB40" s="449"/>
      <c r="FAC40" s="449"/>
      <c r="FAD40" s="450"/>
      <c r="FAE40" s="451"/>
      <c r="FAF40" s="451"/>
      <c r="FAG40" s="451"/>
      <c r="FAH40" s="449"/>
      <c r="FAI40" s="452"/>
      <c r="FAJ40" s="453"/>
      <c r="FAK40" s="454"/>
      <c r="FAL40" s="449"/>
      <c r="FAM40" s="453"/>
      <c r="FAN40" s="453"/>
      <c r="FAO40" s="450"/>
      <c r="FAP40" s="454"/>
      <c r="FAQ40" s="455"/>
      <c r="FAR40" s="453"/>
      <c r="FAS40" s="456"/>
      <c r="FAT40" s="453"/>
      <c r="FAU40" s="456"/>
      <c r="FAV40" s="454"/>
      <c r="FAW40" s="451"/>
      <c r="FAX40" s="454"/>
      <c r="FAY40" s="450"/>
      <c r="FAZ40" s="456"/>
      <c r="FBA40" s="456"/>
      <c r="FBB40" s="456"/>
      <c r="FBC40" s="456"/>
      <c r="FBD40" s="271"/>
      <c r="FBE40" s="451"/>
      <c r="FBF40" s="454"/>
      <c r="FBG40" s="451"/>
      <c r="FBH40" s="457"/>
      <c r="FBI40" s="271"/>
      <c r="FBJ40" s="451"/>
      <c r="FBK40" s="454"/>
      <c r="FBL40" s="451"/>
      <c r="FBM40" s="457"/>
      <c r="FBN40" s="451"/>
      <c r="FBO40" s="457"/>
      <c r="FBP40" s="457"/>
      <c r="FBQ40" s="457"/>
      <c r="FBR40" s="271"/>
      <c r="FBS40" s="271"/>
      <c r="FBT40" s="451"/>
      <c r="FBU40" s="454"/>
      <c r="FBV40" s="451"/>
      <c r="FBW40" s="454"/>
      <c r="FBX40" s="458"/>
      <c r="FBY40" s="459"/>
      <c r="FBZ40" s="460"/>
      <c r="FCA40" s="461"/>
      <c r="FCB40" s="462"/>
      <c r="FCC40" s="458"/>
      <c r="FCD40" s="451"/>
      <c r="FCE40" s="463"/>
      <c r="FCF40" s="451"/>
      <c r="FCG40" s="451"/>
      <c r="FCH40" s="453"/>
      <c r="FCJ40" s="449"/>
      <c r="FCK40" s="449"/>
      <c r="FCL40" s="449"/>
      <c r="FCM40" s="450"/>
      <c r="FCN40" s="451"/>
      <c r="FCO40" s="451"/>
      <c r="FCP40" s="451"/>
      <c r="FCQ40" s="449"/>
      <c r="FCR40" s="452"/>
      <c r="FCS40" s="453"/>
      <c r="FCT40" s="454"/>
      <c r="FCU40" s="449"/>
      <c r="FCV40" s="453"/>
      <c r="FCW40" s="453"/>
      <c r="FCX40" s="450"/>
      <c r="FCY40" s="454"/>
      <c r="FCZ40" s="455"/>
      <c r="FDA40" s="453"/>
      <c r="FDB40" s="456"/>
      <c r="FDC40" s="453"/>
      <c r="FDD40" s="456"/>
      <c r="FDE40" s="454"/>
      <c r="FDF40" s="451"/>
      <c r="FDG40" s="454"/>
      <c r="FDH40" s="450"/>
      <c r="FDI40" s="456"/>
      <c r="FDJ40" s="456"/>
      <c r="FDK40" s="456"/>
      <c r="FDL40" s="456"/>
      <c r="FDM40" s="271"/>
      <c r="FDN40" s="451"/>
      <c r="FDO40" s="454"/>
      <c r="FDP40" s="451"/>
      <c r="FDQ40" s="457"/>
      <c r="FDR40" s="271"/>
      <c r="FDS40" s="451"/>
      <c r="FDT40" s="454"/>
      <c r="FDU40" s="451"/>
      <c r="FDV40" s="457"/>
      <c r="FDW40" s="451"/>
      <c r="FDX40" s="457"/>
      <c r="FDY40" s="457"/>
      <c r="FDZ40" s="457"/>
      <c r="FEA40" s="271"/>
      <c r="FEB40" s="271"/>
      <c r="FEC40" s="451"/>
      <c r="FED40" s="454"/>
      <c r="FEE40" s="451"/>
      <c r="FEF40" s="454"/>
      <c r="FEG40" s="458"/>
      <c r="FEH40" s="459"/>
      <c r="FEI40" s="460"/>
      <c r="FEJ40" s="461"/>
      <c r="FEK40" s="462"/>
      <c r="FEL40" s="458"/>
      <c r="FEM40" s="451"/>
      <c r="FEN40" s="463"/>
      <c r="FEO40" s="451"/>
      <c r="FEP40" s="451"/>
      <c r="FEQ40" s="453"/>
      <c r="FES40" s="449"/>
      <c r="FET40" s="449"/>
      <c r="FEU40" s="449"/>
      <c r="FEV40" s="450"/>
      <c r="FEW40" s="451"/>
      <c r="FEX40" s="451"/>
      <c r="FEY40" s="451"/>
      <c r="FEZ40" s="449"/>
      <c r="FFA40" s="452"/>
      <c r="FFB40" s="453"/>
      <c r="FFC40" s="454"/>
      <c r="FFD40" s="449"/>
      <c r="FFE40" s="453"/>
      <c r="FFF40" s="453"/>
      <c r="FFG40" s="450"/>
      <c r="FFH40" s="454"/>
      <c r="FFI40" s="455"/>
      <c r="FFJ40" s="453"/>
      <c r="FFK40" s="456"/>
      <c r="FFL40" s="453"/>
      <c r="FFM40" s="456"/>
      <c r="FFN40" s="454"/>
      <c r="FFO40" s="451"/>
      <c r="FFP40" s="454"/>
      <c r="FFQ40" s="450"/>
      <c r="FFR40" s="456"/>
      <c r="FFS40" s="456"/>
      <c r="FFT40" s="456"/>
      <c r="FFU40" s="456"/>
      <c r="FFV40" s="271"/>
      <c r="FFW40" s="451"/>
      <c r="FFX40" s="454"/>
      <c r="FFY40" s="451"/>
      <c r="FFZ40" s="457"/>
      <c r="FGA40" s="271"/>
      <c r="FGB40" s="451"/>
      <c r="FGC40" s="454"/>
      <c r="FGD40" s="451"/>
      <c r="FGE40" s="457"/>
      <c r="FGF40" s="451"/>
      <c r="FGG40" s="457"/>
      <c r="FGH40" s="457"/>
      <c r="FGI40" s="457"/>
      <c r="FGJ40" s="271"/>
      <c r="FGK40" s="271"/>
      <c r="FGL40" s="451"/>
      <c r="FGM40" s="454"/>
      <c r="FGN40" s="451"/>
      <c r="FGO40" s="454"/>
      <c r="FGP40" s="458"/>
      <c r="FGQ40" s="459"/>
      <c r="FGR40" s="460"/>
      <c r="FGS40" s="461"/>
      <c r="FGT40" s="462"/>
      <c r="FGU40" s="458"/>
      <c r="FGV40" s="451"/>
      <c r="FGW40" s="463"/>
      <c r="FGX40" s="451"/>
      <c r="FGY40" s="451"/>
      <c r="FGZ40" s="453"/>
      <c r="FHB40" s="449"/>
      <c r="FHC40" s="449"/>
      <c r="FHD40" s="449"/>
      <c r="FHE40" s="450"/>
      <c r="FHF40" s="451"/>
      <c r="FHG40" s="451"/>
      <c r="FHH40" s="451"/>
      <c r="FHI40" s="449"/>
      <c r="FHJ40" s="452"/>
      <c r="FHK40" s="453"/>
      <c r="FHL40" s="454"/>
      <c r="FHM40" s="449"/>
      <c r="FHN40" s="453"/>
      <c r="FHO40" s="453"/>
      <c r="FHP40" s="450"/>
      <c r="FHQ40" s="454"/>
      <c r="FHR40" s="455"/>
      <c r="FHS40" s="453"/>
      <c r="FHT40" s="456"/>
      <c r="FHU40" s="453"/>
      <c r="FHV40" s="456"/>
      <c r="FHW40" s="454"/>
      <c r="FHX40" s="451"/>
      <c r="FHY40" s="454"/>
      <c r="FHZ40" s="450"/>
      <c r="FIA40" s="456"/>
      <c r="FIB40" s="456"/>
      <c r="FIC40" s="456"/>
      <c r="FID40" s="456"/>
      <c r="FIE40" s="271"/>
      <c r="FIF40" s="451"/>
      <c r="FIG40" s="454"/>
      <c r="FIH40" s="451"/>
      <c r="FII40" s="457"/>
      <c r="FIJ40" s="271"/>
      <c r="FIK40" s="451"/>
      <c r="FIL40" s="454"/>
      <c r="FIM40" s="451"/>
      <c r="FIN40" s="457"/>
      <c r="FIO40" s="451"/>
      <c r="FIP40" s="457"/>
      <c r="FIQ40" s="457"/>
      <c r="FIR40" s="457"/>
      <c r="FIS40" s="271"/>
      <c r="FIT40" s="271"/>
      <c r="FIU40" s="451"/>
      <c r="FIV40" s="454"/>
      <c r="FIW40" s="451"/>
      <c r="FIX40" s="454"/>
      <c r="FIY40" s="458"/>
      <c r="FIZ40" s="459"/>
      <c r="FJA40" s="460"/>
      <c r="FJB40" s="461"/>
      <c r="FJC40" s="462"/>
      <c r="FJD40" s="458"/>
      <c r="FJE40" s="451"/>
      <c r="FJF40" s="463"/>
      <c r="FJG40" s="451"/>
      <c r="FJH40" s="451"/>
      <c r="FJI40" s="453"/>
      <c r="FJK40" s="449"/>
      <c r="FJL40" s="449"/>
      <c r="FJM40" s="449"/>
      <c r="FJN40" s="450"/>
      <c r="FJO40" s="451"/>
      <c r="FJP40" s="451"/>
      <c r="FJQ40" s="451"/>
      <c r="FJR40" s="449"/>
      <c r="FJS40" s="452"/>
      <c r="FJT40" s="453"/>
      <c r="FJU40" s="454"/>
      <c r="FJV40" s="449"/>
      <c r="FJW40" s="453"/>
      <c r="FJX40" s="453"/>
      <c r="FJY40" s="450"/>
      <c r="FJZ40" s="454"/>
      <c r="FKA40" s="455"/>
      <c r="FKB40" s="453"/>
      <c r="FKC40" s="456"/>
      <c r="FKD40" s="453"/>
      <c r="FKE40" s="456"/>
      <c r="FKF40" s="454"/>
      <c r="FKG40" s="451"/>
      <c r="FKH40" s="454"/>
      <c r="FKI40" s="450"/>
      <c r="FKJ40" s="456"/>
      <c r="FKK40" s="456"/>
      <c r="FKL40" s="456"/>
      <c r="FKM40" s="456"/>
      <c r="FKN40" s="271"/>
      <c r="FKO40" s="451"/>
      <c r="FKP40" s="454"/>
      <c r="FKQ40" s="451"/>
      <c r="FKR40" s="457"/>
      <c r="FKS40" s="271"/>
      <c r="FKT40" s="451"/>
      <c r="FKU40" s="454"/>
      <c r="FKV40" s="451"/>
      <c r="FKW40" s="457"/>
      <c r="FKX40" s="451"/>
      <c r="FKY40" s="457"/>
      <c r="FKZ40" s="457"/>
      <c r="FLA40" s="457"/>
      <c r="FLB40" s="271"/>
      <c r="FLC40" s="271"/>
      <c r="FLD40" s="451"/>
      <c r="FLE40" s="454"/>
      <c r="FLF40" s="451"/>
      <c r="FLG40" s="454"/>
      <c r="FLH40" s="458"/>
      <c r="FLI40" s="459"/>
      <c r="FLJ40" s="460"/>
      <c r="FLK40" s="461"/>
      <c r="FLL40" s="462"/>
      <c r="FLM40" s="458"/>
      <c r="FLN40" s="451"/>
      <c r="FLO40" s="463"/>
      <c r="FLP40" s="451"/>
      <c r="FLQ40" s="451"/>
      <c r="FLR40" s="453"/>
      <c r="FLT40" s="449"/>
      <c r="FLU40" s="449"/>
      <c r="FLV40" s="449"/>
      <c r="FLW40" s="450"/>
      <c r="FLX40" s="451"/>
      <c r="FLY40" s="451"/>
      <c r="FLZ40" s="451"/>
      <c r="FMA40" s="449"/>
      <c r="FMB40" s="452"/>
      <c r="FMC40" s="453"/>
      <c r="FMD40" s="454"/>
      <c r="FME40" s="449"/>
      <c r="FMF40" s="453"/>
      <c r="FMG40" s="453"/>
      <c r="FMH40" s="450"/>
      <c r="FMI40" s="454"/>
      <c r="FMJ40" s="455"/>
      <c r="FMK40" s="453"/>
      <c r="FML40" s="456"/>
      <c r="FMM40" s="453"/>
      <c r="FMN40" s="456"/>
      <c r="FMO40" s="454"/>
      <c r="FMP40" s="451"/>
      <c r="FMQ40" s="454"/>
      <c r="FMR40" s="450"/>
      <c r="FMS40" s="456"/>
      <c r="FMT40" s="456"/>
      <c r="FMU40" s="456"/>
      <c r="FMV40" s="456"/>
      <c r="FMW40" s="271"/>
      <c r="FMX40" s="451"/>
      <c r="FMY40" s="454"/>
      <c r="FMZ40" s="451"/>
      <c r="FNA40" s="457"/>
      <c r="FNB40" s="271"/>
      <c r="FNC40" s="451"/>
      <c r="FND40" s="454"/>
      <c r="FNE40" s="451"/>
      <c r="FNF40" s="457"/>
      <c r="FNG40" s="451"/>
      <c r="FNH40" s="457"/>
      <c r="FNI40" s="457"/>
      <c r="FNJ40" s="457"/>
      <c r="FNK40" s="271"/>
      <c r="FNL40" s="271"/>
      <c r="FNM40" s="451"/>
      <c r="FNN40" s="454"/>
      <c r="FNO40" s="451"/>
      <c r="FNP40" s="454"/>
      <c r="FNQ40" s="458"/>
      <c r="FNR40" s="459"/>
      <c r="FNS40" s="460"/>
      <c r="FNT40" s="461"/>
      <c r="FNU40" s="462"/>
      <c r="FNV40" s="458"/>
      <c r="FNW40" s="451"/>
      <c r="FNX40" s="463"/>
      <c r="FNY40" s="451"/>
      <c r="FNZ40" s="451"/>
      <c r="FOA40" s="453"/>
      <c r="FOC40" s="449"/>
      <c r="FOD40" s="449"/>
      <c r="FOE40" s="449"/>
      <c r="FOF40" s="450"/>
      <c r="FOG40" s="451"/>
      <c r="FOH40" s="451"/>
      <c r="FOI40" s="451"/>
      <c r="FOJ40" s="449"/>
      <c r="FOK40" s="452"/>
      <c r="FOL40" s="453"/>
      <c r="FOM40" s="454"/>
      <c r="FON40" s="449"/>
      <c r="FOO40" s="453"/>
      <c r="FOP40" s="453"/>
      <c r="FOQ40" s="450"/>
      <c r="FOR40" s="454"/>
      <c r="FOS40" s="455"/>
      <c r="FOT40" s="453"/>
      <c r="FOU40" s="456"/>
      <c r="FOV40" s="453"/>
      <c r="FOW40" s="456"/>
      <c r="FOX40" s="454"/>
      <c r="FOY40" s="451"/>
      <c r="FOZ40" s="454"/>
      <c r="FPA40" s="450"/>
      <c r="FPB40" s="456"/>
      <c r="FPC40" s="456"/>
      <c r="FPD40" s="456"/>
      <c r="FPE40" s="456"/>
      <c r="FPF40" s="271"/>
      <c r="FPG40" s="451"/>
      <c r="FPH40" s="454"/>
      <c r="FPI40" s="451"/>
      <c r="FPJ40" s="457"/>
      <c r="FPK40" s="271"/>
      <c r="FPL40" s="451"/>
      <c r="FPM40" s="454"/>
      <c r="FPN40" s="451"/>
      <c r="FPO40" s="457"/>
      <c r="FPP40" s="451"/>
      <c r="FPQ40" s="457"/>
      <c r="FPR40" s="457"/>
      <c r="FPS40" s="457"/>
      <c r="FPT40" s="271"/>
      <c r="FPU40" s="271"/>
      <c r="FPV40" s="451"/>
      <c r="FPW40" s="454"/>
      <c r="FPX40" s="451"/>
      <c r="FPY40" s="454"/>
      <c r="FPZ40" s="458"/>
      <c r="FQA40" s="459"/>
      <c r="FQB40" s="460"/>
      <c r="FQC40" s="461"/>
      <c r="FQD40" s="462"/>
      <c r="FQE40" s="458"/>
      <c r="FQF40" s="451"/>
      <c r="FQG40" s="463"/>
      <c r="FQH40" s="451"/>
      <c r="FQI40" s="451"/>
      <c r="FQJ40" s="453"/>
      <c r="FQL40" s="449"/>
      <c r="FQM40" s="449"/>
      <c r="FQN40" s="449"/>
      <c r="FQO40" s="450"/>
      <c r="FQP40" s="451"/>
      <c r="FQQ40" s="451"/>
      <c r="FQR40" s="451"/>
      <c r="FQS40" s="449"/>
      <c r="FQT40" s="452"/>
      <c r="FQU40" s="453"/>
      <c r="FQV40" s="454"/>
      <c r="FQW40" s="449"/>
      <c r="FQX40" s="453"/>
      <c r="FQY40" s="453"/>
      <c r="FQZ40" s="450"/>
      <c r="FRA40" s="454"/>
      <c r="FRB40" s="455"/>
      <c r="FRC40" s="453"/>
      <c r="FRD40" s="456"/>
      <c r="FRE40" s="453"/>
      <c r="FRF40" s="456"/>
      <c r="FRG40" s="454"/>
      <c r="FRH40" s="451"/>
      <c r="FRI40" s="454"/>
      <c r="FRJ40" s="450"/>
      <c r="FRK40" s="456"/>
      <c r="FRL40" s="456"/>
      <c r="FRM40" s="456"/>
      <c r="FRN40" s="456"/>
      <c r="FRO40" s="271"/>
      <c r="FRP40" s="451"/>
      <c r="FRQ40" s="454"/>
      <c r="FRR40" s="451"/>
      <c r="FRS40" s="457"/>
      <c r="FRT40" s="271"/>
      <c r="FRU40" s="451"/>
      <c r="FRV40" s="454"/>
      <c r="FRW40" s="451"/>
      <c r="FRX40" s="457"/>
      <c r="FRY40" s="451"/>
      <c r="FRZ40" s="457"/>
      <c r="FSA40" s="457"/>
      <c r="FSB40" s="457"/>
      <c r="FSC40" s="271"/>
      <c r="FSD40" s="271"/>
      <c r="FSE40" s="451"/>
      <c r="FSF40" s="454"/>
      <c r="FSG40" s="451"/>
      <c r="FSH40" s="454"/>
      <c r="FSI40" s="458"/>
      <c r="FSJ40" s="459"/>
      <c r="FSK40" s="460"/>
      <c r="FSL40" s="461"/>
      <c r="FSM40" s="462"/>
      <c r="FSN40" s="458"/>
      <c r="FSO40" s="451"/>
      <c r="FSP40" s="463"/>
      <c r="FSQ40" s="451"/>
      <c r="FSR40" s="451"/>
      <c r="FSS40" s="453"/>
      <c r="FSU40" s="449"/>
      <c r="FSV40" s="449"/>
      <c r="FSW40" s="449"/>
      <c r="FSX40" s="450"/>
      <c r="FSY40" s="451"/>
      <c r="FSZ40" s="451"/>
      <c r="FTA40" s="451"/>
      <c r="FTB40" s="449"/>
      <c r="FTC40" s="452"/>
      <c r="FTD40" s="453"/>
      <c r="FTE40" s="454"/>
      <c r="FTF40" s="449"/>
      <c r="FTG40" s="453"/>
      <c r="FTH40" s="453"/>
      <c r="FTI40" s="450"/>
      <c r="FTJ40" s="454"/>
      <c r="FTK40" s="455"/>
      <c r="FTL40" s="453"/>
      <c r="FTM40" s="456"/>
      <c r="FTN40" s="453"/>
      <c r="FTO40" s="456"/>
      <c r="FTP40" s="454"/>
      <c r="FTQ40" s="451"/>
      <c r="FTR40" s="454"/>
      <c r="FTS40" s="450"/>
      <c r="FTT40" s="456"/>
      <c r="FTU40" s="456"/>
      <c r="FTV40" s="456"/>
      <c r="FTW40" s="456"/>
      <c r="FTX40" s="271"/>
      <c r="FTY40" s="451"/>
      <c r="FTZ40" s="454"/>
      <c r="FUA40" s="451"/>
      <c r="FUB40" s="457"/>
      <c r="FUC40" s="271"/>
      <c r="FUD40" s="451"/>
      <c r="FUE40" s="454"/>
      <c r="FUF40" s="451"/>
      <c r="FUG40" s="457"/>
      <c r="FUH40" s="451"/>
      <c r="FUI40" s="457"/>
      <c r="FUJ40" s="457"/>
      <c r="FUK40" s="457"/>
      <c r="FUL40" s="271"/>
      <c r="FUM40" s="271"/>
      <c r="FUN40" s="451"/>
      <c r="FUO40" s="454"/>
      <c r="FUP40" s="451"/>
      <c r="FUQ40" s="454"/>
      <c r="FUR40" s="458"/>
      <c r="FUS40" s="459"/>
      <c r="FUT40" s="460"/>
      <c r="FUU40" s="461"/>
      <c r="FUV40" s="462"/>
      <c r="FUW40" s="458"/>
      <c r="FUX40" s="451"/>
      <c r="FUY40" s="463"/>
      <c r="FUZ40" s="451"/>
      <c r="FVA40" s="451"/>
      <c r="FVB40" s="453"/>
      <c r="FVD40" s="449"/>
      <c r="FVE40" s="449"/>
      <c r="FVF40" s="449"/>
      <c r="FVG40" s="450"/>
      <c r="FVH40" s="451"/>
      <c r="FVI40" s="451"/>
      <c r="FVJ40" s="451"/>
      <c r="FVK40" s="449"/>
      <c r="FVL40" s="452"/>
      <c r="FVM40" s="453"/>
      <c r="FVN40" s="454"/>
      <c r="FVO40" s="449"/>
      <c r="FVP40" s="453"/>
      <c r="FVQ40" s="453"/>
      <c r="FVR40" s="450"/>
      <c r="FVS40" s="454"/>
      <c r="FVT40" s="455"/>
      <c r="FVU40" s="453"/>
      <c r="FVV40" s="456"/>
      <c r="FVW40" s="453"/>
      <c r="FVX40" s="456"/>
      <c r="FVY40" s="454"/>
      <c r="FVZ40" s="451"/>
      <c r="FWA40" s="454"/>
      <c r="FWB40" s="450"/>
      <c r="FWC40" s="456"/>
      <c r="FWD40" s="456"/>
      <c r="FWE40" s="456"/>
      <c r="FWF40" s="456"/>
      <c r="FWG40" s="271"/>
      <c r="FWH40" s="451"/>
      <c r="FWI40" s="454"/>
      <c r="FWJ40" s="451"/>
      <c r="FWK40" s="457"/>
      <c r="FWL40" s="271"/>
      <c r="FWM40" s="451"/>
      <c r="FWN40" s="454"/>
      <c r="FWO40" s="451"/>
      <c r="FWP40" s="457"/>
      <c r="FWQ40" s="451"/>
      <c r="FWR40" s="457"/>
      <c r="FWS40" s="457"/>
      <c r="FWT40" s="457"/>
      <c r="FWU40" s="271"/>
      <c r="FWV40" s="271"/>
      <c r="FWW40" s="451"/>
      <c r="FWX40" s="454"/>
      <c r="FWY40" s="451"/>
      <c r="FWZ40" s="454"/>
      <c r="FXA40" s="458"/>
      <c r="FXB40" s="459"/>
      <c r="FXC40" s="460"/>
      <c r="FXD40" s="461"/>
      <c r="FXE40" s="462"/>
      <c r="FXF40" s="458"/>
      <c r="FXG40" s="451"/>
      <c r="FXH40" s="463"/>
      <c r="FXI40" s="451"/>
      <c r="FXJ40" s="451"/>
      <c r="FXK40" s="453"/>
      <c r="FXM40" s="449"/>
      <c r="FXN40" s="449"/>
      <c r="FXO40" s="449"/>
      <c r="FXP40" s="450"/>
      <c r="FXQ40" s="451"/>
      <c r="FXR40" s="451"/>
      <c r="FXS40" s="451"/>
      <c r="FXT40" s="449"/>
      <c r="FXU40" s="452"/>
      <c r="FXV40" s="453"/>
      <c r="FXW40" s="454"/>
      <c r="FXX40" s="449"/>
      <c r="FXY40" s="453"/>
      <c r="FXZ40" s="453"/>
      <c r="FYA40" s="450"/>
      <c r="FYB40" s="454"/>
      <c r="FYC40" s="455"/>
      <c r="FYD40" s="453"/>
      <c r="FYE40" s="456"/>
      <c r="FYF40" s="453"/>
      <c r="FYG40" s="456"/>
      <c r="FYH40" s="454"/>
      <c r="FYI40" s="451"/>
      <c r="FYJ40" s="454"/>
      <c r="FYK40" s="450"/>
      <c r="FYL40" s="456"/>
      <c r="FYM40" s="456"/>
      <c r="FYN40" s="456"/>
      <c r="FYO40" s="456"/>
      <c r="FYP40" s="271"/>
      <c r="FYQ40" s="451"/>
      <c r="FYR40" s="454"/>
      <c r="FYS40" s="451"/>
      <c r="FYT40" s="457"/>
      <c r="FYU40" s="271"/>
      <c r="FYV40" s="451"/>
      <c r="FYW40" s="454"/>
      <c r="FYX40" s="451"/>
      <c r="FYY40" s="457"/>
      <c r="FYZ40" s="451"/>
      <c r="FZA40" s="457"/>
      <c r="FZB40" s="457"/>
      <c r="FZC40" s="457"/>
      <c r="FZD40" s="271"/>
      <c r="FZE40" s="271"/>
      <c r="FZF40" s="451"/>
      <c r="FZG40" s="454"/>
      <c r="FZH40" s="451"/>
      <c r="FZI40" s="454"/>
      <c r="FZJ40" s="458"/>
      <c r="FZK40" s="459"/>
      <c r="FZL40" s="460"/>
      <c r="FZM40" s="461"/>
      <c r="FZN40" s="462"/>
      <c r="FZO40" s="458"/>
      <c r="FZP40" s="451"/>
      <c r="FZQ40" s="463"/>
      <c r="FZR40" s="451"/>
      <c r="FZS40" s="451"/>
      <c r="FZT40" s="453"/>
      <c r="FZV40" s="449"/>
      <c r="FZW40" s="449"/>
      <c r="FZX40" s="449"/>
      <c r="FZY40" s="450"/>
      <c r="FZZ40" s="451"/>
      <c r="GAA40" s="451"/>
      <c r="GAB40" s="451"/>
      <c r="GAC40" s="449"/>
      <c r="GAD40" s="452"/>
      <c r="GAE40" s="453"/>
      <c r="GAF40" s="454"/>
      <c r="GAG40" s="449"/>
      <c r="GAH40" s="453"/>
      <c r="GAI40" s="453"/>
      <c r="GAJ40" s="450"/>
      <c r="GAK40" s="454"/>
      <c r="GAL40" s="455"/>
      <c r="GAM40" s="453"/>
      <c r="GAN40" s="456"/>
      <c r="GAO40" s="453"/>
      <c r="GAP40" s="456"/>
      <c r="GAQ40" s="454"/>
      <c r="GAR40" s="451"/>
      <c r="GAS40" s="454"/>
      <c r="GAT40" s="450"/>
      <c r="GAU40" s="456"/>
      <c r="GAV40" s="456"/>
      <c r="GAW40" s="456"/>
      <c r="GAX40" s="456"/>
      <c r="GAY40" s="271"/>
      <c r="GAZ40" s="451"/>
      <c r="GBA40" s="454"/>
      <c r="GBB40" s="451"/>
      <c r="GBC40" s="457"/>
      <c r="GBD40" s="271"/>
      <c r="GBE40" s="451"/>
      <c r="GBF40" s="454"/>
      <c r="GBG40" s="451"/>
      <c r="GBH40" s="457"/>
      <c r="GBI40" s="451"/>
      <c r="GBJ40" s="457"/>
      <c r="GBK40" s="457"/>
      <c r="GBL40" s="457"/>
      <c r="GBM40" s="271"/>
      <c r="GBN40" s="271"/>
      <c r="GBO40" s="451"/>
      <c r="GBP40" s="454"/>
      <c r="GBQ40" s="451"/>
      <c r="GBR40" s="454"/>
      <c r="GBS40" s="458"/>
      <c r="GBT40" s="459"/>
      <c r="GBU40" s="460"/>
      <c r="GBV40" s="461"/>
      <c r="GBW40" s="462"/>
      <c r="GBX40" s="458"/>
      <c r="GBY40" s="451"/>
      <c r="GBZ40" s="463"/>
      <c r="GCA40" s="451"/>
      <c r="GCB40" s="451"/>
      <c r="GCC40" s="453"/>
      <c r="GCE40" s="449"/>
      <c r="GCF40" s="449"/>
      <c r="GCG40" s="449"/>
      <c r="GCH40" s="450"/>
      <c r="GCI40" s="451"/>
      <c r="GCJ40" s="451"/>
      <c r="GCK40" s="451"/>
      <c r="GCL40" s="449"/>
      <c r="GCM40" s="452"/>
      <c r="GCN40" s="453"/>
      <c r="GCO40" s="454"/>
      <c r="GCP40" s="449"/>
      <c r="GCQ40" s="453"/>
      <c r="GCR40" s="453"/>
      <c r="GCS40" s="450"/>
      <c r="GCT40" s="454"/>
      <c r="GCU40" s="455"/>
      <c r="GCV40" s="453"/>
      <c r="GCW40" s="456"/>
      <c r="GCX40" s="453"/>
      <c r="GCY40" s="456"/>
      <c r="GCZ40" s="454"/>
      <c r="GDA40" s="451"/>
      <c r="GDB40" s="454"/>
      <c r="GDC40" s="450"/>
      <c r="GDD40" s="456"/>
      <c r="GDE40" s="456"/>
      <c r="GDF40" s="456"/>
      <c r="GDG40" s="456"/>
      <c r="GDH40" s="271"/>
      <c r="GDI40" s="451"/>
      <c r="GDJ40" s="454"/>
      <c r="GDK40" s="451"/>
      <c r="GDL40" s="457"/>
      <c r="GDM40" s="271"/>
      <c r="GDN40" s="451"/>
      <c r="GDO40" s="454"/>
      <c r="GDP40" s="451"/>
      <c r="GDQ40" s="457"/>
      <c r="GDR40" s="451"/>
      <c r="GDS40" s="457"/>
      <c r="GDT40" s="457"/>
      <c r="GDU40" s="457"/>
      <c r="GDV40" s="271"/>
      <c r="GDW40" s="271"/>
      <c r="GDX40" s="451"/>
      <c r="GDY40" s="454"/>
      <c r="GDZ40" s="451"/>
      <c r="GEA40" s="454"/>
      <c r="GEB40" s="458"/>
      <c r="GEC40" s="459"/>
      <c r="GED40" s="460"/>
      <c r="GEE40" s="461"/>
      <c r="GEF40" s="462"/>
      <c r="GEG40" s="458"/>
      <c r="GEH40" s="451"/>
      <c r="GEI40" s="463"/>
      <c r="GEJ40" s="451"/>
      <c r="GEK40" s="451"/>
      <c r="GEL40" s="453"/>
      <c r="GEN40" s="449"/>
      <c r="GEO40" s="449"/>
      <c r="GEP40" s="449"/>
      <c r="GEQ40" s="450"/>
      <c r="GER40" s="451"/>
      <c r="GES40" s="451"/>
      <c r="GET40" s="451"/>
      <c r="GEU40" s="449"/>
      <c r="GEV40" s="452"/>
      <c r="GEW40" s="453"/>
      <c r="GEX40" s="454"/>
      <c r="GEY40" s="449"/>
      <c r="GEZ40" s="453"/>
      <c r="GFA40" s="453"/>
      <c r="GFB40" s="450"/>
      <c r="GFC40" s="454"/>
      <c r="GFD40" s="455"/>
      <c r="GFE40" s="453"/>
      <c r="GFF40" s="456"/>
      <c r="GFG40" s="453"/>
      <c r="GFH40" s="456"/>
      <c r="GFI40" s="454"/>
      <c r="GFJ40" s="451"/>
      <c r="GFK40" s="454"/>
      <c r="GFL40" s="450"/>
      <c r="GFM40" s="456"/>
      <c r="GFN40" s="456"/>
      <c r="GFO40" s="456"/>
      <c r="GFP40" s="456"/>
      <c r="GFQ40" s="271"/>
      <c r="GFR40" s="451"/>
      <c r="GFS40" s="454"/>
      <c r="GFT40" s="451"/>
      <c r="GFU40" s="457"/>
      <c r="GFV40" s="271"/>
      <c r="GFW40" s="451"/>
      <c r="GFX40" s="454"/>
      <c r="GFY40" s="451"/>
      <c r="GFZ40" s="457"/>
      <c r="GGA40" s="451"/>
      <c r="GGB40" s="457"/>
      <c r="GGC40" s="457"/>
      <c r="GGD40" s="457"/>
      <c r="GGE40" s="271"/>
      <c r="GGF40" s="271"/>
      <c r="GGG40" s="451"/>
      <c r="GGH40" s="454"/>
      <c r="GGI40" s="451"/>
      <c r="GGJ40" s="454"/>
      <c r="GGK40" s="458"/>
      <c r="GGL40" s="459"/>
      <c r="GGM40" s="460"/>
      <c r="GGN40" s="461"/>
      <c r="GGO40" s="462"/>
      <c r="GGP40" s="458"/>
      <c r="GGQ40" s="451"/>
      <c r="GGR40" s="463"/>
      <c r="GGS40" s="451"/>
      <c r="GGT40" s="451"/>
      <c r="GGU40" s="453"/>
      <c r="GGW40" s="449"/>
      <c r="GGX40" s="449"/>
      <c r="GGY40" s="449"/>
      <c r="GGZ40" s="450"/>
      <c r="GHA40" s="451"/>
      <c r="GHB40" s="451"/>
      <c r="GHC40" s="451"/>
      <c r="GHD40" s="449"/>
      <c r="GHE40" s="452"/>
      <c r="GHF40" s="453"/>
      <c r="GHG40" s="454"/>
      <c r="GHH40" s="449"/>
      <c r="GHI40" s="453"/>
      <c r="GHJ40" s="453"/>
      <c r="GHK40" s="450"/>
      <c r="GHL40" s="454"/>
      <c r="GHM40" s="455"/>
      <c r="GHN40" s="453"/>
      <c r="GHO40" s="456"/>
      <c r="GHP40" s="453"/>
      <c r="GHQ40" s="456"/>
      <c r="GHR40" s="454"/>
      <c r="GHS40" s="451"/>
      <c r="GHT40" s="454"/>
      <c r="GHU40" s="450"/>
      <c r="GHV40" s="456"/>
      <c r="GHW40" s="456"/>
      <c r="GHX40" s="456"/>
      <c r="GHY40" s="456"/>
      <c r="GHZ40" s="271"/>
      <c r="GIA40" s="451"/>
      <c r="GIB40" s="454"/>
      <c r="GIC40" s="451"/>
      <c r="GID40" s="457"/>
      <c r="GIE40" s="271"/>
      <c r="GIF40" s="451"/>
      <c r="GIG40" s="454"/>
      <c r="GIH40" s="451"/>
      <c r="GII40" s="457"/>
      <c r="GIJ40" s="451"/>
      <c r="GIK40" s="457"/>
      <c r="GIL40" s="457"/>
      <c r="GIM40" s="457"/>
      <c r="GIN40" s="271"/>
      <c r="GIO40" s="271"/>
      <c r="GIP40" s="451"/>
      <c r="GIQ40" s="454"/>
      <c r="GIR40" s="451"/>
      <c r="GIS40" s="454"/>
      <c r="GIT40" s="458"/>
      <c r="GIU40" s="459"/>
      <c r="GIV40" s="460"/>
      <c r="GIW40" s="461"/>
      <c r="GIX40" s="462"/>
      <c r="GIY40" s="458"/>
      <c r="GIZ40" s="451"/>
      <c r="GJA40" s="463"/>
      <c r="GJB40" s="451"/>
      <c r="GJC40" s="451"/>
      <c r="GJD40" s="453"/>
      <c r="GJF40" s="449"/>
      <c r="GJG40" s="449"/>
      <c r="GJH40" s="449"/>
      <c r="GJI40" s="450"/>
      <c r="GJJ40" s="451"/>
      <c r="GJK40" s="451"/>
      <c r="GJL40" s="451"/>
      <c r="GJM40" s="449"/>
      <c r="GJN40" s="452"/>
      <c r="GJO40" s="453"/>
      <c r="GJP40" s="454"/>
      <c r="GJQ40" s="449"/>
      <c r="GJR40" s="453"/>
      <c r="GJS40" s="453"/>
      <c r="GJT40" s="450"/>
      <c r="GJU40" s="454"/>
      <c r="GJV40" s="455"/>
      <c r="GJW40" s="453"/>
      <c r="GJX40" s="456"/>
      <c r="GJY40" s="453"/>
      <c r="GJZ40" s="456"/>
      <c r="GKA40" s="454"/>
      <c r="GKB40" s="451"/>
      <c r="GKC40" s="454"/>
      <c r="GKD40" s="450"/>
      <c r="GKE40" s="456"/>
      <c r="GKF40" s="456"/>
      <c r="GKG40" s="456"/>
      <c r="GKH40" s="456"/>
      <c r="GKI40" s="271"/>
      <c r="GKJ40" s="451"/>
      <c r="GKK40" s="454"/>
      <c r="GKL40" s="451"/>
      <c r="GKM40" s="457"/>
      <c r="GKN40" s="271"/>
      <c r="GKO40" s="451"/>
      <c r="GKP40" s="454"/>
      <c r="GKQ40" s="451"/>
      <c r="GKR40" s="457"/>
      <c r="GKS40" s="451"/>
      <c r="GKT40" s="457"/>
      <c r="GKU40" s="457"/>
      <c r="GKV40" s="457"/>
      <c r="GKW40" s="271"/>
      <c r="GKX40" s="271"/>
      <c r="GKY40" s="451"/>
      <c r="GKZ40" s="454"/>
      <c r="GLA40" s="451"/>
      <c r="GLB40" s="454"/>
      <c r="GLC40" s="458"/>
      <c r="GLD40" s="459"/>
      <c r="GLE40" s="460"/>
      <c r="GLF40" s="461"/>
      <c r="GLG40" s="462"/>
      <c r="GLH40" s="458"/>
      <c r="GLI40" s="451"/>
      <c r="GLJ40" s="463"/>
      <c r="GLK40" s="451"/>
      <c r="GLL40" s="451"/>
      <c r="GLM40" s="453"/>
      <c r="GLO40" s="449"/>
      <c r="GLP40" s="449"/>
      <c r="GLQ40" s="449"/>
      <c r="GLR40" s="450"/>
      <c r="GLS40" s="451"/>
      <c r="GLT40" s="451"/>
      <c r="GLU40" s="451"/>
      <c r="GLV40" s="449"/>
      <c r="GLW40" s="452"/>
      <c r="GLX40" s="453"/>
      <c r="GLY40" s="454"/>
      <c r="GLZ40" s="449"/>
      <c r="GMA40" s="453"/>
      <c r="GMB40" s="453"/>
      <c r="GMC40" s="450"/>
      <c r="GMD40" s="454"/>
      <c r="GME40" s="455"/>
      <c r="GMF40" s="453"/>
      <c r="GMG40" s="456"/>
      <c r="GMH40" s="453"/>
      <c r="GMI40" s="456"/>
      <c r="GMJ40" s="454"/>
      <c r="GMK40" s="451"/>
      <c r="GML40" s="454"/>
      <c r="GMM40" s="450"/>
      <c r="GMN40" s="456"/>
      <c r="GMO40" s="456"/>
      <c r="GMP40" s="456"/>
      <c r="GMQ40" s="456"/>
      <c r="GMR40" s="271"/>
      <c r="GMS40" s="451"/>
      <c r="GMT40" s="454"/>
      <c r="GMU40" s="451"/>
      <c r="GMV40" s="457"/>
      <c r="GMW40" s="271"/>
      <c r="GMX40" s="451"/>
      <c r="GMY40" s="454"/>
      <c r="GMZ40" s="451"/>
      <c r="GNA40" s="457"/>
      <c r="GNB40" s="451"/>
      <c r="GNC40" s="457"/>
      <c r="GND40" s="457"/>
      <c r="GNE40" s="457"/>
      <c r="GNF40" s="271"/>
      <c r="GNG40" s="271"/>
      <c r="GNH40" s="451"/>
      <c r="GNI40" s="454"/>
      <c r="GNJ40" s="451"/>
      <c r="GNK40" s="454"/>
      <c r="GNL40" s="458"/>
      <c r="GNM40" s="459"/>
      <c r="GNN40" s="460"/>
      <c r="GNO40" s="461"/>
      <c r="GNP40" s="462"/>
      <c r="GNQ40" s="458"/>
      <c r="GNR40" s="451"/>
      <c r="GNS40" s="463"/>
      <c r="GNT40" s="451"/>
      <c r="GNU40" s="451"/>
      <c r="GNV40" s="453"/>
      <c r="GNX40" s="449"/>
      <c r="GNY40" s="449"/>
      <c r="GNZ40" s="449"/>
      <c r="GOA40" s="450"/>
      <c r="GOB40" s="451"/>
      <c r="GOC40" s="451"/>
      <c r="GOD40" s="451"/>
      <c r="GOE40" s="449"/>
      <c r="GOF40" s="452"/>
      <c r="GOG40" s="453"/>
      <c r="GOH40" s="454"/>
      <c r="GOI40" s="449"/>
      <c r="GOJ40" s="453"/>
      <c r="GOK40" s="453"/>
      <c r="GOL40" s="450"/>
      <c r="GOM40" s="454"/>
      <c r="GON40" s="455"/>
      <c r="GOO40" s="453"/>
      <c r="GOP40" s="456"/>
      <c r="GOQ40" s="453"/>
      <c r="GOR40" s="456"/>
      <c r="GOS40" s="454"/>
      <c r="GOT40" s="451"/>
      <c r="GOU40" s="454"/>
      <c r="GOV40" s="450"/>
      <c r="GOW40" s="456"/>
      <c r="GOX40" s="456"/>
      <c r="GOY40" s="456"/>
      <c r="GOZ40" s="456"/>
      <c r="GPA40" s="271"/>
      <c r="GPB40" s="451"/>
      <c r="GPC40" s="454"/>
      <c r="GPD40" s="451"/>
      <c r="GPE40" s="457"/>
      <c r="GPF40" s="271"/>
      <c r="GPG40" s="451"/>
      <c r="GPH40" s="454"/>
      <c r="GPI40" s="451"/>
      <c r="GPJ40" s="457"/>
      <c r="GPK40" s="451"/>
      <c r="GPL40" s="457"/>
      <c r="GPM40" s="457"/>
      <c r="GPN40" s="457"/>
      <c r="GPO40" s="271"/>
      <c r="GPP40" s="271"/>
      <c r="GPQ40" s="451"/>
      <c r="GPR40" s="454"/>
      <c r="GPS40" s="451"/>
      <c r="GPT40" s="454"/>
      <c r="GPU40" s="458"/>
      <c r="GPV40" s="459"/>
      <c r="GPW40" s="460"/>
      <c r="GPX40" s="461"/>
      <c r="GPY40" s="462"/>
      <c r="GPZ40" s="458"/>
      <c r="GQA40" s="451"/>
      <c r="GQB40" s="463"/>
      <c r="GQC40" s="451"/>
      <c r="GQD40" s="451"/>
      <c r="GQE40" s="453"/>
      <c r="GQG40" s="449"/>
      <c r="GQH40" s="449"/>
      <c r="GQI40" s="449"/>
      <c r="GQJ40" s="450"/>
      <c r="GQK40" s="451"/>
      <c r="GQL40" s="451"/>
      <c r="GQM40" s="451"/>
      <c r="GQN40" s="449"/>
      <c r="GQO40" s="452"/>
      <c r="GQP40" s="453"/>
      <c r="GQQ40" s="454"/>
      <c r="GQR40" s="449"/>
      <c r="GQS40" s="453"/>
      <c r="GQT40" s="453"/>
      <c r="GQU40" s="450"/>
      <c r="GQV40" s="454"/>
      <c r="GQW40" s="455"/>
      <c r="GQX40" s="453"/>
      <c r="GQY40" s="456"/>
      <c r="GQZ40" s="453"/>
      <c r="GRA40" s="456"/>
      <c r="GRB40" s="454"/>
      <c r="GRC40" s="451"/>
      <c r="GRD40" s="454"/>
      <c r="GRE40" s="450"/>
      <c r="GRF40" s="456"/>
      <c r="GRG40" s="456"/>
      <c r="GRH40" s="456"/>
      <c r="GRI40" s="456"/>
      <c r="GRJ40" s="271"/>
      <c r="GRK40" s="451"/>
      <c r="GRL40" s="454"/>
      <c r="GRM40" s="451"/>
      <c r="GRN40" s="457"/>
      <c r="GRO40" s="271"/>
      <c r="GRP40" s="451"/>
      <c r="GRQ40" s="454"/>
      <c r="GRR40" s="451"/>
      <c r="GRS40" s="457"/>
      <c r="GRT40" s="451"/>
      <c r="GRU40" s="457"/>
      <c r="GRV40" s="457"/>
      <c r="GRW40" s="457"/>
      <c r="GRX40" s="271"/>
      <c r="GRY40" s="271"/>
      <c r="GRZ40" s="451"/>
      <c r="GSA40" s="454"/>
      <c r="GSB40" s="451"/>
      <c r="GSC40" s="454"/>
      <c r="GSD40" s="458"/>
      <c r="GSE40" s="459"/>
      <c r="GSF40" s="460"/>
      <c r="GSG40" s="461"/>
      <c r="GSH40" s="462"/>
      <c r="GSI40" s="458"/>
      <c r="GSJ40" s="451"/>
      <c r="GSK40" s="463"/>
      <c r="GSL40" s="451"/>
      <c r="GSM40" s="451"/>
      <c r="GSN40" s="453"/>
      <c r="GSP40" s="449"/>
      <c r="GSQ40" s="449"/>
      <c r="GSR40" s="449"/>
      <c r="GSS40" s="450"/>
      <c r="GST40" s="451"/>
      <c r="GSU40" s="451"/>
      <c r="GSV40" s="451"/>
      <c r="GSW40" s="449"/>
      <c r="GSX40" s="452"/>
      <c r="GSY40" s="453"/>
      <c r="GSZ40" s="454"/>
      <c r="GTA40" s="449"/>
      <c r="GTB40" s="453"/>
      <c r="GTC40" s="453"/>
      <c r="GTD40" s="450"/>
      <c r="GTE40" s="454"/>
      <c r="GTF40" s="455"/>
      <c r="GTG40" s="453"/>
      <c r="GTH40" s="456"/>
      <c r="GTI40" s="453"/>
      <c r="GTJ40" s="456"/>
      <c r="GTK40" s="454"/>
      <c r="GTL40" s="451"/>
      <c r="GTM40" s="454"/>
      <c r="GTN40" s="450"/>
      <c r="GTO40" s="456"/>
      <c r="GTP40" s="456"/>
      <c r="GTQ40" s="456"/>
      <c r="GTR40" s="456"/>
      <c r="GTS40" s="271"/>
      <c r="GTT40" s="451"/>
      <c r="GTU40" s="454"/>
      <c r="GTV40" s="451"/>
      <c r="GTW40" s="457"/>
      <c r="GTX40" s="271"/>
      <c r="GTY40" s="451"/>
      <c r="GTZ40" s="454"/>
      <c r="GUA40" s="451"/>
      <c r="GUB40" s="457"/>
      <c r="GUC40" s="451"/>
      <c r="GUD40" s="457"/>
      <c r="GUE40" s="457"/>
      <c r="GUF40" s="457"/>
      <c r="GUG40" s="271"/>
      <c r="GUH40" s="271"/>
      <c r="GUI40" s="451"/>
      <c r="GUJ40" s="454"/>
      <c r="GUK40" s="451"/>
      <c r="GUL40" s="454"/>
      <c r="GUM40" s="458"/>
      <c r="GUN40" s="459"/>
      <c r="GUO40" s="460"/>
      <c r="GUP40" s="461"/>
      <c r="GUQ40" s="462"/>
      <c r="GUR40" s="458"/>
      <c r="GUS40" s="451"/>
      <c r="GUT40" s="463"/>
      <c r="GUU40" s="451"/>
      <c r="GUV40" s="451"/>
      <c r="GUW40" s="453"/>
      <c r="GUY40" s="449"/>
      <c r="GUZ40" s="449"/>
      <c r="GVA40" s="449"/>
      <c r="GVB40" s="450"/>
      <c r="GVC40" s="451"/>
      <c r="GVD40" s="451"/>
      <c r="GVE40" s="451"/>
      <c r="GVF40" s="449"/>
      <c r="GVG40" s="452"/>
      <c r="GVH40" s="453"/>
      <c r="GVI40" s="454"/>
      <c r="GVJ40" s="449"/>
      <c r="GVK40" s="453"/>
      <c r="GVL40" s="453"/>
      <c r="GVM40" s="450"/>
      <c r="GVN40" s="454"/>
      <c r="GVO40" s="455"/>
      <c r="GVP40" s="453"/>
      <c r="GVQ40" s="456"/>
      <c r="GVR40" s="453"/>
      <c r="GVS40" s="456"/>
      <c r="GVT40" s="454"/>
      <c r="GVU40" s="451"/>
      <c r="GVV40" s="454"/>
      <c r="GVW40" s="450"/>
      <c r="GVX40" s="456"/>
      <c r="GVY40" s="456"/>
      <c r="GVZ40" s="456"/>
      <c r="GWA40" s="456"/>
      <c r="GWB40" s="271"/>
      <c r="GWC40" s="451"/>
      <c r="GWD40" s="454"/>
      <c r="GWE40" s="451"/>
      <c r="GWF40" s="457"/>
      <c r="GWG40" s="271"/>
      <c r="GWH40" s="451"/>
      <c r="GWI40" s="454"/>
      <c r="GWJ40" s="451"/>
      <c r="GWK40" s="457"/>
      <c r="GWL40" s="451"/>
      <c r="GWM40" s="457"/>
      <c r="GWN40" s="457"/>
      <c r="GWO40" s="457"/>
      <c r="GWP40" s="271"/>
      <c r="GWQ40" s="271"/>
      <c r="GWR40" s="451"/>
      <c r="GWS40" s="454"/>
      <c r="GWT40" s="451"/>
      <c r="GWU40" s="454"/>
      <c r="GWV40" s="458"/>
      <c r="GWW40" s="459"/>
      <c r="GWX40" s="460"/>
      <c r="GWY40" s="461"/>
      <c r="GWZ40" s="462"/>
      <c r="GXA40" s="458"/>
      <c r="GXB40" s="451"/>
      <c r="GXC40" s="463"/>
      <c r="GXD40" s="451"/>
      <c r="GXE40" s="451"/>
      <c r="GXF40" s="453"/>
      <c r="GXH40" s="449"/>
      <c r="GXI40" s="449"/>
      <c r="GXJ40" s="449"/>
      <c r="GXK40" s="450"/>
      <c r="GXL40" s="451"/>
      <c r="GXM40" s="451"/>
      <c r="GXN40" s="451"/>
      <c r="GXO40" s="449"/>
      <c r="GXP40" s="452"/>
      <c r="GXQ40" s="453"/>
      <c r="GXR40" s="454"/>
      <c r="GXS40" s="449"/>
      <c r="GXT40" s="453"/>
      <c r="GXU40" s="453"/>
      <c r="GXV40" s="450"/>
      <c r="GXW40" s="454"/>
      <c r="GXX40" s="455"/>
      <c r="GXY40" s="453"/>
      <c r="GXZ40" s="456"/>
      <c r="GYA40" s="453"/>
      <c r="GYB40" s="456"/>
      <c r="GYC40" s="454"/>
      <c r="GYD40" s="451"/>
      <c r="GYE40" s="454"/>
      <c r="GYF40" s="450"/>
      <c r="GYG40" s="456"/>
      <c r="GYH40" s="456"/>
      <c r="GYI40" s="456"/>
      <c r="GYJ40" s="456"/>
      <c r="GYK40" s="271"/>
      <c r="GYL40" s="451"/>
      <c r="GYM40" s="454"/>
      <c r="GYN40" s="451"/>
      <c r="GYO40" s="457"/>
      <c r="GYP40" s="271"/>
      <c r="GYQ40" s="451"/>
      <c r="GYR40" s="454"/>
      <c r="GYS40" s="451"/>
      <c r="GYT40" s="457"/>
      <c r="GYU40" s="451"/>
      <c r="GYV40" s="457"/>
      <c r="GYW40" s="457"/>
      <c r="GYX40" s="457"/>
      <c r="GYY40" s="271"/>
      <c r="GYZ40" s="271"/>
      <c r="GZA40" s="451"/>
      <c r="GZB40" s="454"/>
      <c r="GZC40" s="451"/>
      <c r="GZD40" s="454"/>
      <c r="GZE40" s="458"/>
      <c r="GZF40" s="459"/>
      <c r="GZG40" s="460"/>
      <c r="GZH40" s="461"/>
      <c r="GZI40" s="462"/>
      <c r="GZJ40" s="458"/>
      <c r="GZK40" s="451"/>
      <c r="GZL40" s="463"/>
      <c r="GZM40" s="451"/>
      <c r="GZN40" s="451"/>
      <c r="GZO40" s="453"/>
      <c r="GZQ40" s="449"/>
      <c r="GZR40" s="449"/>
      <c r="GZS40" s="449"/>
      <c r="GZT40" s="450"/>
      <c r="GZU40" s="451"/>
      <c r="GZV40" s="451"/>
      <c r="GZW40" s="451"/>
      <c r="GZX40" s="449"/>
      <c r="GZY40" s="452"/>
      <c r="GZZ40" s="453"/>
      <c r="HAA40" s="454"/>
      <c r="HAB40" s="449"/>
      <c r="HAC40" s="453"/>
      <c r="HAD40" s="453"/>
      <c r="HAE40" s="450"/>
      <c r="HAF40" s="454"/>
      <c r="HAG40" s="455"/>
      <c r="HAH40" s="453"/>
      <c r="HAI40" s="456"/>
      <c r="HAJ40" s="453"/>
      <c r="HAK40" s="456"/>
      <c r="HAL40" s="454"/>
      <c r="HAM40" s="451"/>
      <c r="HAN40" s="454"/>
      <c r="HAO40" s="450"/>
      <c r="HAP40" s="456"/>
      <c r="HAQ40" s="456"/>
      <c r="HAR40" s="456"/>
      <c r="HAS40" s="456"/>
      <c r="HAT40" s="271"/>
      <c r="HAU40" s="451"/>
      <c r="HAV40" s="454"/>
      <c r="HAW40" s="451"/>
      <c r="HAX40" s="457"/>
      <c r="HAY40" s="271"/>
      <c r="HAZ40" s="451"/>
      <c r="HBA40" s="454"/>
      <c r="HBB40" s="451"/>
      <c r="HBC40" s="457"/>
      <c r="HBD40" s="451"/>
      <c r="HBE40" s="457"/>
      <c r="HBF40" s="457"/>
      <c r="HBG40" s="457"/>
      <c r="HBH40" s="271"/>
      <c r="HBI40" s="271"/>
      <c r="HBJ40" s="451"/>
      <c r="HBK40" s="454"/>
      <c r="HBL40" s="451"/>
      <c r="HBM40" s="454"/>
      <c r="HBN40" s="458"/>
      <c r="HBO40" s="459"/>
      <c r="HBP40" s="460"/>
      <c r="HBQ40" s="461"/>
      <c r="HBR40" s="462"/>
      <c r="HBS40" s="458"/>
      <c r="HBT40" s="451"/>
      <c r="HBU40" s="463"/>
      <c r="HBV40" s="451"/>
      <c r="HBW40" s="451"/>
      <c r="HBX40" s="453"/>
      <c r="HBZ40" s="449"/>
      <c r="HCA40" s="449"/>
      <c r="HCB40" s="449"/>
      <c r="HCC40" s="450"/>
      <c r="HCD40" s="451"/>
      <c r="HCE40" s="451"/>
      <c r="HCF40" s="451"/>
      <c r="HCG40" s="449"/>
      <c r="HCH40" s="452"/>
      <c r="HCI40" s="453"/>
      <c r="HCJ40" s="454"/>
      <c r="HCK40" s="449"/>
      <c r="HCL40" s="453"/>
      <c r="HCM40" s="453"/>
      <c r="HCN40" s="450"/>
      <c r="HCO40" s="454"/>
      <c r="HCP40" s="455"/>
      <c r="HCQ40" s="453"/>
      <c r="HCR40" s="456"/>
      <c r="HCS40" s="453"/>
      <c r="HCT40" s="456"/>
      <c r="HCU40" s="454"/>
      <c r="HCV40" s="451"/>
      <c r="HCW40" s="454"/>
      <c r="HCX40" s="450"/>
      <c r="HCY40" s="456"/>
      <c r="HCZ40" s="456"/>
      <c r="HDA40" s="456"/>
      <c r="HDB40" s="456"/>
      <c r="HDC40" s="271"/>
      <c r="HDD40" s="451"/>
      <c r="HDE40" s="454"/>
      <c r="HDF40" s="451"/>
      <c r="HDG40" s="457"/>
      <c r="HDH40" s="271"/>
      <c r="HDI40" s="451"/>
      <c r="HDJ40" s="454"/>
      <c r="HDK40" s="451"/>
      <c r="HDL40" s="457"/>
      <c r="HDM40" s="451"/>
      <c r="HDN40" s="457"/>
      <c r="HDO40" s="457"/>
      <c r="HDP40" s="457"/>
      <c r="HDQ40" s="271"/>
      <c r="HDR40" s="271"/>
      <c r="HDS40" s="451"/>
      <c r="HDT40" s="454"/>
      <c r="HDU40" s="451"/>
      <c r="HDV40" s="454"/>
      <c r="HDW40" s="458"/>
      <c r="HDX40" s="459"/>
      <c r="HDY40" s="460"/>
      <c r="HDZ40" s="461"/>
      <c r="HEA40" s="462"/>
      <c r="HEB40" s="458"/>
      <c r="HEC40" s="451"/>
      <c r="HED40" s="463"/>
      <c r="HEE40" s="451"/>
      <c r="HEF40" s="451"/>
      <c r="HEG40" s="453"/>
      <c r="HEI40" s="449"/>
      <c r="HEJ40" s="449"/>
      <c r="HEK40" s="449"/>
      <c r="HEL40" s="450"/>
      <c r="HEM40" s="451"/>
      <c r="HEN40" s="451"/>
      <c r="HEO40" s="451"/>
      <c r="HEP40" s="449"/>
      <c r="HEQ40" s="452"/>
      <c r="HER40" s="453"/>
      <c r="HES40" s="454"/>
      <c r="HET40" s="449"/>
      <c r="HEU40" s="453"/>
      <c r="HEV40" s="453"/>
      <c r="HEW40" s="450"/>
      <c r="HEX40" s="454"/>
      <c r="HEY40" s="455"/>
      <c r="HEZ40" s="453"/>
      <c r="HFA40" s="456"/>
      <c r="HFB40" s="453"/>
      <c r="HFC40" s="456"/>
      <c r="HFD40" s="454"/>
      <c r="HFE40" s="451"/>
      <c r="HFF40" s="454"/>
      <c r="HFG40" s="450"/>
      <c r="HFH40" s="456"/>
      <c r="HFI40" s="456"/>
      <c r="HFJ40" s="456"/>
      <c r="HFK40" s="456"/>
      <c r="HFL40" s="271"/>
      <c r="HFM40" s="451"/>
      <c r="HFN40" s="454"/>
      <c r="HFO40" s="451"/>
      <c r="HFP40" s="457"/>
      <c r="HFQ40" s="271"/>
      <c r="HFR40" s="451"/>
      <c r="HFS40" s="454"/>
      <c r="HFT40" s="451"/>
      <c r="HFU40" s="457"/>
      <c r="HFV40" s="451"/>
      <c r="HFW40" s="457"/>
      <c r="HFX40" s="457"/>
      <c r="HFY40" s="457"/>
      <c r="HFZ40" s="271"/>
      <c r="HGA40" s="271"/>
      <c r="HGB40" s="451"/>
      <c r="HGC40" s="454"/>
      <c r="HGD40" s="451"/>
      <c r="HGE40" s="454"/>
      <c r="HGF40" s="458"/>
      <c r="HGG40" s="459"/>
      <c r="HGH40" s="460"/>
      <c r="HGI40" s="461"/>
      <c r="HGJ40" s="462"/>
      <c r="HGK40" s="458"/>
      <c r="HGL40" s="451"/>
      <c r="HGM40" s="463"/>
      <c r="HGN40" s="451"/>
      <c r="HGO40" s="451"/>
      <c r="HGP40" s="453"/>
      <c r="HGR40" s="449"/>
      <c r="HGS40" s="449"/>
      <c r="HGT40" s="449"/>
      <c r="HGU40" s="450"/>
      <c r="HGV40" s="451"/>
      <c r="HGW40" s="451"/>
      <c r="HGX40" s="451"/>
      <c r="HGY40" s="449"/>
      <c r="HGZ40" s="452"/>
      <c r="HHA40" s="453"/>
      <c r="HHB40" s="454"/>
      <c r="HHC40" s="449"/>
      <c r="HHD40" s="453"/>
      <c r="HHE40" s="453"/>
      <c r="HHF40" s="450"/>
      <c r="HHG40" s="454"/>
      <c r="HHH40" s="455"/>
      <c r="HHI40" s="453"/>
      <c r="HHJ40" s="456"/>
      <c r="HHK40" s="453"/>
      <c r="HHL40" s="456"/>
      <c r="HHM40" s="454"/>
      <c r="HHN40" s="451"/>
      <c r="HHO40" s="454"/>
      <c r="HHP40" s="450"/>
      <c r="HHQ40" s="456"/>
      <c r="HHR40" s="456"/>
      <c r="HHS40" s="456"/>
      <c r="HHT40" s="456"/>
      <c r="HHU40" s="271"/>
      <c r="HHV40" s="451"/>
      <c r="HHW40" s="454"/>
      <c r="HHX40" s="451"/>
      <c r="HHY40" s="457"/>
      <c r="HHZ40" s="271"/>
      <c r="HIA40" s="451"/>
      <c r="HIB40" s="454"/>
      <c r="HIC40" s="451"/>
      <c r="HID40" s="457"/>
      <c r="HIE40" s="451"/>
      <c r="HIF40" s="457"/>
      <c r="HIG40" s="457"/>
      <c r="HIH40" s="457"/>
      <c r="HII40" s="271"/>
      <c r="HIJ40" s="271"/>
      <c r="HIK40" s="451"/>
      <c r="HIL40" s="454"/>
      <c r="HIM40" s="451"/>
      <c r="HIN40" s="454"/>
      <c r="HIO40" s="458"/>
      <c r="HIP40" s="459"/>
      <c r="HIQ40" s="460"/>
      <c r="HIR40" s="461"/>
      <c r="HIS40" s="462"/>
      <c r="HIT40" s="458"/>
      <c r="HIU40" s="451"/>
      <c r="HIV40" s="463"/>
      <c r="HIW40" s="451"/>
      <c r="HIX40" s="451"/>
      <c r="HIY40" s="453"/>
      <c r="HJA40" s="449"/>
      <c r="HJB40" s="449"/>
      <c r="HJC40" s="449"/>
      <c r="HJD40" s="450"/>
      <c r="HJE40" s="451"/>
      <c r="HJF40" s="451"/>
      <c r="HJG40" s="451"/>
      <c r="HJH40" s="449"/>
      <c r="HJI40" s="452"/>
      <c r="HJJ40" s="453"/>
      <c r="HJK40" s="454"/>
      <c r="HJL40" s="449"/>
      <c r="HJM40" s="453"/>
      <c r="HJN40" s="453"/>
      <c r="HJO40" s="450"/>
      <c r="HJP40" s="454"/>
      <c r="HJQ40" s="455"/>
      <c r="HJR40" s="453"/>
      <c r="HJS40" s="456"/>
      <c r="HJT40" s="453"/>
      <c r="HJU40" s="456"/>
      <c r="HJV40" s="454"/>
      <c r="HJW40" s="451"/>
      <c r="HJX40" s="454"/>
      <c r="HJY40" s="450"/>
      <c r="HJZ40" s="456"/>
      <c r="HKA40" s="456"/>
      <c r="HKB40" s="456"/>
      <c r="HKC40" s="456"/>
      <c r="HKD40" s="271"/>
      <c r="HKE40" s="451"/>
      <c r="HKF40" s="454"/>
      <c r="HKG40" s="451"/>
      <c r="HKH40" s="457"/>
      <c r="HKI40" s="271"/>
      <c r="HKJ40" s="451"/>
      <c r="HKK40" s="454"/>
      <c r="HKL40" s="451"/>
      <c r="HKM40" s="457"/>
      <c r="HKN40" s="451"/>
      <c r="HKO40" s="457"/>
      <c r="HKP40" s="457"/>
      <c r="HKQ40" s="457"/>
      <c r="HKR40" s="271"/>
      <c r="HKS40" s="271"/>
      <c r="HKT40" s="451"/>
      <c r="HKU40" s="454"/>
      <c r="HKV40" s="451"/>
      <c r="HKW40" s="454"/>
      <c r="HKX40" s="458"/>
      <c r="HKY40" s="459"/>
      <c r="HKZ40" s="460"/>
      <c r="HLA40" s="461"/>
      <c r="HLB40" s="462"/>
      <c r="HLC40" s="458"/>
      <c r="HLD40" s="451"/>
      <c r="HLE40" s="463"/>
      <c r="HLF40" s="451"/>
      <c r="HLG40" s="451"/>
      <c r="HLH40" s="453"/>
      <c r="HLJ40" s="449"/>
      <c r="HLK40" s="449"/>
      <c r="HLL40" s="449"/>
      <c r="HLM40" s="450"/>
      <c r="HLN40" s="451"/>
      <c r="HLO40" s="451"/>
      <c r="HLP40" s="451"/>
      <c r="HLQ40" s="449"/>
      <c r="HLR40" s="452"/>
      <c r="HLS40" s="453"/>
      <c r="HLT40" s="454"/>
      <c r="HLU40" s="449"/>
      <c r="HLV40" s="453"/>
      <c r="HLW40" s="453"/>
      <c r="HLX40" s="450"/>
      <c r="HLY40" s="454"/>
      <c r="HLZ40" s="455"/>
      <c r="HMA40" s="453"/>
      <c r="HMB40" s="456"/>
      <c r="HMC40" s="453"/>
      <c r="HMD40" s="456"/>
      <c r="HME40" s="454"/>
      <c r="HMF40" s="451"/>
      <c r="HMG40" s="454"/>
      <c r="HMH40" s="450"/>
      <c r="HMI40" s="456"/>
      <c r="HMJ40" s="456"/>
      <c r="HMK40" s="456"/>
      <c r="HML40" s="456"/>
      <c r="HMM40" s="271"/>
      <c r="HMN40" s="451"/>
      <c r="HMO40" s="454"/>
      <c r="HMP40" s="451"/>
      <c r="HMQ40" s="457"/>
      <c r="HMR40" s="271"/>
      <c r="HMS40" s="451"/>
      <c r="HMT40" s="454"/>
      <c r="HMU40" s="451"/>
      <c r="HMV40" s="457"/>
      <c r="HMW40" s="451"/>
      <c r="HMX40" s="457"/>
      <c r="HMY40" s="457"/>
      <c r="HMZ40" s="457"/>
      <c r="HNA40" s="271"/>
      <c r="HNB40" s="271"/>
      <c r="HNC40" s="451"/>
      <c r="HND40" s="454"/>
      <c r="HNE40" s="451"/>
      <c r="HNF40" s="454"/>
      <c r="HNG40" s="458"/>
      <c r="HNH40" s="459"/>
      <c r="HNI40" s="460"/>
      <c r="HNJ40" s="461"/>
      <c r="HNK40" s="462"/>
      <c r="HNL40" s="458"/>
      <c r="HNM40" s="451"/>
      <c r="HNN40" s="463"/>
      <c r="HNO40" s="451"/>
      <c r="HNP40" s="451"/>
      <c r="HNQ40" s="453"/>
      <c r="HNS40" s="449"/>
      <c r="HNT40" s="449"/>
      <c r="HNU40" s="449"/>
      <c r="HNV40" s="450"/>
      <c r="HNW40" s="451"/>
      <c r="HNX40" s="451"/>
      <c r="HNY40" s="451"/>
      <c r="HNZ40" s="449"/>
      <c r="HOA40" s="452"/>
      <c r="HOB40" s="453"/>
      <c r="HOC40" s="454"/>
      <c r="HOD40" s="449"/>
      <c r="HOE40" s="453"/>
      <c r="HOF40" s="453"/>
      <c r="HOG40" s="450"/>
      <c r="HOH40" s="454"/>
      <c r="HOI40" s="455"/>
      <c r="HOJ40" s="453"/>
      <c r="HOK40" s="456"/>
      <c r="HOL40" s="453"/>
      <c r="HOM40" s="456"/>
      <c r="HON40" s="454"/>
      <c r="HOO40" s="451"/>
      <c r="HOP40" s="454"/>
      <c r="HOQ40" s="450"/>
      <c r="HOR40" s="456"/>
      <c r="HOS40" s="456"/>
      <c r="HOT40" s="456"/>
      <c r="HOU40" s="456"/>
      <c r="HOV40" s="271"/>
      <c r="HOW40" s="451"/>
      <c r="HOX40" s="454"/>
      <c r="HOY40" s="451"/>
      <c r="HOZ40" s="457"/>
      <c r="HPA40" s="271"/>
      <c r="HPB40" s="451"/>
      <c r="HPC40" s="454"/>
      <c r="HPD40" s="451"/>
      <c r="HPE40" s="457"/>
      <c r="HPF40" s="451"/>
      <c r="HPG40" s="457"/>
      <c r="HPH40" s="457"/>
      <c r="HPI40" s="457"/>
      <c r="HPJ40" s="271"/>
      <c r="HPK40" s="271"/>
      <c r="HPL40" s="451"/>
      <c r="HPM40" s="454"/>
      <c r="HPN40" s="451"/>
      <c r="HPO40" s="454"/>
      <c r="HPP40" s="458"/>
      <c r="HPQ40" s="459"/>
      <c r="HPR40" s="460"/>
      <c r="HPS40" s="461"/>
      <c r="HPT40" s="462"/>
      <c r="HPU40" s="458"/>
      <c r="HPV40" s="451"/>
      <c r="HPW40" s="463"/>
      <c r="HPX40" s="451"/>
      <c r="HPY40" s="451"/>
      <c r="HPZ40" s="453"/>
      <c r="HQB40" s="449"/>
      <c r="HQC40" s="449"/>
      <c r="HQD40" s="449"/>
      <c r="HQE40" s="450"/>
      <c r="HQF40" s="451"/>
      <c r="HQG40" s="451"/>
      <c r="HQH40" s="451"/>
      <c r="HQI40" s="449"/>
      <c r="HQJ40" s="452"/>
      <c r="HQK40" s="453"/>
      <c r="HQL40" s="454"/>
      <c r="HQM40" s="449"/>
      <c r="HQN40" s="453"/>
      <c r="HQO40" s="453"/>
      <c r="HQP40" s="450"/>
      <c r="HQQ40" s="454"/>
      <c r="HQR40" s="455"/>
      <c r="HQS40" s="453"/>
      <c r="HQT40" s="456"/>
      <c r="HQU40" s="453"/>
      <c r="HQV40" s="456"/>
      <c r="HQW40" s="454"/>
      <c r="HQX40" s="451"/>
      <c r="HQY40" s="454"/>
      <c r="HQZ40" s="450"/>
      <c r="HRA40" s="456"/>
      <c r="HRB40" s="456"/>
      <c r="HRC40" s="456"/>
      <c r="HRD40" s="456"/>
      <c r="HRE40" s="271"/>
      <c r="HRF40" s="451"/>
      <c r="HRG40" s="454"/>
      <c r="HRH40" s="451"/>
      <c r="HRI40" s="457"/>
      <c r="HRJ40" s="271"/>
      <c r="HRK40" s="451"/>
      <c r="HRL40" s="454"/>
      <c r="HRM40" s="451"/>
      <c r="HRN40" s="457"/>
      <c r="HRO40" s="451"/>
      <c r="HRP40" s="457"/>
      <c r="HRQ40" s="457"/>
      <c r="HRR40" s="457"/>
      <c r="HRS40" s="271"/>
      <c r="HRT40" s="271"/>
      <c r="HRU40" s="451"/>
      <c r="HRV40" s="454"/>
      <c r="HRW40" s="451"/>
      <c r="HRX40" s="454"/>
      <c r="HRY40" s="458"/>
      <c r="HRZ40" s="459"/>
      <c r="HSA40" s="460"/>
      <c r="HSB40" s="461"/>
      <c r="HSC40" s="462"/>
      <c r="HSD40" s="458"/>
      <c r="HSE40" s="451"/>
      <c r="HSF40" s="463"/>
      <c r="HSG40" s="451"/>
      <c r="HSH40" s="451"/>
      <c r="HSI40" s="453"/>
      <c r="HSK40" s="449"/>
      <c r="HSL40" s="449"/>
      <c r="HSM40" s="449"/>
      <c r="HSN40" s="450"/>
      <c r="HSO40" s="451"/>
      <c r="HSP40" s="451"/>
      <c r="HSQ40" s="451"/>
      <c r="HSR40" s="449"/>
      <c r="HSS40" s="452"/>
      <c r="HST40" s="453"/>
      <c r="HSU40" s="454"/>
      <c r="HSV40" s="449"/>
      <c r="HSW40" s="453"/>
      <c r="HSX40" s="453"/>
      <c r="HSY40" s="450"/>
      <c r="HSZ40" s="454"/>
      <c r="HTA40" s="455"/>
      <c r="HTB40" s="453"/>
      <c r="HTC40" s="456"/>
      <c r="HTD40" s="453"/>
      <c r="HTE40" s="456"/>
      <c r="HTF40" s="454"/>
      <c r="HTG40" s="451"/>
      <c r="HTH40" s="454"/>
      <c r="HTI40" s="450"/>
      <c r="HTJ40" s="456"/>
      <c r="HTK40" s="456"/>
      <c r="HTL40" s="456"/>
      <c r="HTM40" s="456"/>
      <c r="HTN40" s="271"/>
      <c r="HTO40" s="451"/>
      <c r="HTP40" s="454"/>
      <c r="HTQ40" s="451"/>
      <c r="HTR40" s="457"/>
      <c r="HTS40" s="271"/>
      <c r="HTT40" s="451"/>
      <c r="HTU40" s="454"/>
      <c r="HTV40" s="451"/>
      <c r="HTW40" s="457"/>
      <c r="HTX40" s="451"/>
      <c r="HTY40" s="457"/>
      <c r="HTZ40" s="457"/>
      <c r="HUA40" s="457"/>
      <c r="HUB40" s="271"/>
      <c r="HUC40" s="271"/>
      <c r="HUD40" s="451"/>
      <c r="HUE40" s="454"/>
      <c r="HUF40" s="451"/>
      <c r="HUG40" s="454"/>
      <c r="HUH40" s="458"/>
      <c r="HUI40" s="459"/>
      <c r="HUJ40" s="460"/>
      <c r="HUK40" s="461"/>
      <c r="HUL40" s="462"/>
      <c r="HUM40" s="458"/>
      <c r="HUN40" s="451"/>
      <c r="HUO40" s="463"/>
      <c r="HUP40" s="451"/>
      <c r="HUQ40" s="451"/>
      <c r="HUR40" s="453"/>
      <c r="HUT40" s="449"/>
      <c r="HUU40" s="449"/>
      <c r="HUV40" s="449"/>
      <c r="HUW40" s="450"/>
      <c r="HUX40" s="451"/>
      <c r="HUY40" s="451"/>
      <c r="HUZ40" s="451"/>
      <c r="HVA40" s="449"/>
      <c r="HVB40" s="452"/>
      <c r="HVC40" s="453"/>
      <c r="HVD40" s="454"/>
      <c r="HVE40" s="449"/>
      <c r="HVF40" s="453"/>
      <c r="HVG40" s="453"/>
      <c r="HVH40" s="450"/>
      <c r="HVI40" s="454"/>
      <c r="HVJ40" s="455"/>
      <c r="HVK40" s="453"/>
      <c r="HVL40" s="456"/>
      <c r="HVM40" s="453"/>
      <c r="HVN40" s="456"/>
      <c r="HVO40" s="454"/>
      <c r="HVP40" s="451"/>
      <c r="HVQ40" s="454"/>
      <c r="HVR40" s="450"/>
      <c r="HVS40" s="456"/>
      <c r="HVT40" s="456"/>
      <c r="HVU40" s="456"/>
      <c r="HVV40" s="456"/>
      <c r="HVW40" s="271"/>
      <c r="HVX40" s="451"/>
      <c r="HVY40" s="454"/>
      <c r="HVZ40" s="451"/>
      <c r="HWA40" s="457"/>
      <c r="HWB40" s="271"/>
      <c r="HWC40" s="451"/>
      <c r="HWD40" s="454"/>
      <c r="HWE40" s="451"/>
      <c r="HWF40" s="457"/>
      <c r="HWG40" s="451"/>
      <c r="HWH40" s="457"/>
      <c r="HWI40" s="457"/>
      <c r="HWJ40" s="457"/>
      <c r="HWK40" s="271"/>
      <c r="HWL40" s="271"/>
      <c r="HWM40" s="451"/>
      <c r="HWN40" s="454"/>
      <c r="HWO40" s="451"/>
      <c r="HWP40" s="454"/>
      <c r="HWQ40" s="458"/>
      <c r="HWR40" s="459"/>
      <c r="HWS40" s="460"/>
      <c r="HWT40" s="461"/>
      <c r="HWU40" s="462"/>
      <c r="HWV40" s="458"/>
      <c r="HWW40" s="451"/>
      <c r="HWX40" s="463"/>
      <c r="HWY40" s="451"/>
      <c r="HWZ40" s="451"/>
      <c r="HXA40" s="453"/>
      <c r="HXC40" s="449"/>
      <c r="HXD40" s="449"/>
      <c r="HXE40" s="449"/>
      <c r="HXF40" s="450"/>
      <c r="HXG40" s="451"/>
      <c r="HXH40" s="451"/>
      <c r="HXI40" s="451"/>
      <c r="HXJ40" s="449"/>
      <c r="HXK40" s="452"/>
      <c r="HXL40" s="453"/>
      <c r="HXM40" s="454"/>
      <c r="HXN40" s="449"/>
      <c r="HXO40" s="453"/>
      <c r="HXP40" s="453"/>
      <c r="HXQ40" s="450"/>
      <c r="HXR40" s="454"/>
      <c r="HXS40" s="455"/>
      <c r="HXT40" s="453"/>
      <c r="HXU40" s="456"/>
      <c r="HXV40" s="453"/>
      <c r="HXW40" s="456"/>
      <c r="HXX40" s="454"/>
      <c r="HXY40" s="451"/>
      <c r="HXZ40" s="454"/>
      <c r="HYA40" s="450"/>
      <c r="HYB40" s="456"/>
      <c r="HYC40" s="456"/>
      <c r="HYD40" s="456"/>
      <c r="HYE40" s="456"/>
      <c r="HYF40" s="271"/>
      <c r="HYG40" s="451"/>
      <c r="HYH40" s="454"/>
      <c r="HYI40" s="451"/>
      <c r="HYJ40" s="457"/>
      <c r="HYK40" s="271"/>
      <c r="HYL40" s="451"/>
      <c r="HYM40" s="454"/>
      <c r="HYN40" s="451"/>
      <c r="HYO40" s="457"/>
      <c r="HYP40" s="451"/>
      <c r="HYQ40" s="457"/>
      <c r="HYR40" s="457"/>
      <c r="HYS40" s="457"/>
      <c r="HYT40" s="271"/>
      <c r="HYU40" s="271"/>
      <c r="HYV40" s="451"/>
      <c r="HYW40" s="454"/>
      <c r="HYX40" s="451"/>
      <c r="HYY40" s="454"/>
      <c r="HYZ40" s="458"/>
      <c r="HZA40" s="459"/>
      <c r="HZB40" s="460"/>
      <c r="HZC40" s="461"/>
      <c r="HZD40" s="462"/>
      <c r="HZE40" s="458"/>
      <c r="HZF40" s="451"/>
      <c r="HZG40" s="463"/>
      <c r="HZH40" s="451"/>
      <c r="HZI40" s="451"/>
      <c r="HZJ40" s="453"/>
      <c r="HZL40" s="449"/>
      <c r="HZM40" s="449"/>
      <c r="HZN40" s="449"/>
      <c r="HZO40" s="450"/>
      <c r="HZP40" s="451"/>
      <c r="HZQ40" s="451"/>
      <c r="HZR40" s="451"/>
      <c r="HZS40" s="449"/>
      <c r="HZT40" s="452"/>
      <c r="HZU40" s="453"/>
      <c r="HZV40" s="454"/>
      <c r="HZW40" s="449"/>
      <c r="HZX40" s="453"/>
      <c r="HZY40" s="453"/>
      <c r="HZZ40" s="450"/>
      <c r="IAA40" s="454"/>
      <c r="IAB40" s="455"/>
      <c r="IAC40" s="453"/>
      <c r="IAD40" s="456"/>
      <c r="IAE40" s="453"/>
      <c r="IAF40" s="456"/>
      <c r="IAG40" s="454"/>
      <c r="IAH40" s="451"/>
      <c r="IAI40" s="454"/>
      <c r="IAJ40" s="450"/>
      <c r="IAK40" s="456"/>
      <c r="IAL40" s="456"/>
      <c r="IAM40" s="456"/>
      <c r="IAN40" s="456"/>
      <c r="IAO40" s="271"/>
      <c r="IAP40" s="451"/>
      <c r="IAQ40" s="454"/>
      <c r="IAR40" s="451"/>
      <c r="IAS40" s="457"/>
      <c r="IAT40" s="271"/>
      <c r="IAU40" s="451"/>
      <c r="IAV40" s="454"/>
      <c r="IAW40" s="451"/>
      <c r="IAX40" s="457"/>
      <c r="IAY40" s="451"/>
      <c r="IAZ40" s="457"/>
      <c r="IBA40" s="457"/>
      <c r="IBB40" s="457"/>
      <c r="IBC40" s="271"/>
      <c r="IBD40" s="271"/>
      <c r="IBE40" s="451"/>
      <c r="IBF40" s="454"/>
      <c r="IBG40" s="451"/>
      <c r="IBH40" s="454"/>
      <c r="IBI40" s="458"/>
      <c r="IBJ40" s="459"/>
      <c r="IBK40" s="460"/>
      <c r="IBL40" s="461"/>
      <c r="IBM40" s="462"/>
      <c r="IBN40" s="458"/>
      <c r="IBO40" s="451"/>
      <c r="IBP40" s="463"/>
      <c r="IBQ40" s="451"/>
      <c r="IBR40" s="451"/>
      <c r="IBS40" s="453"/>
      <c r="IBU40" s="449"/>
      <c r="IBV40" s="449"/>
      <c r="IBW40" s="449"/>
      <c r="IBX40" s="450"/>
      <c r="IBY40" s="451"/>
      <c r="IBZ40" s="451"/>
      <c r="ICA40" s="451"/>
      <c r="ICB40" s="449"/>
      <c r="ICC40" s="452"/>
      <c r="ICD40" s="453"/>
      <c r="ICE40" s="454"/>
      <c r="ICF40" s="449"/>
      <c r="ICG40" s="453"/>
      <c r="ICH40" s="453"/>
      <c r="ICI40" s="450"/>
      <c r="ICJ40" s="454"/>
      <c r="ICK40" s="455"/>
      <c r="ICL40" s="453"/>
      <c r="ICM40" s="456"/>
      <c r="ICN40" s="453"/>
      <c r="ICO40" s="456"/>
      <c r="ICP40" s="454"/>
      <c r="ICQ40" s="451"/>
      <c r="ICR40" s="454"/>
      <c r="ICS40" s="450"/>
      <c r="ICT40" s="456"/>
      <c r="ICU40" s="456"/>
      <c r="ICV40" s="456"/>
      <c r="ICW40" s="456"/>
      <c r="ICX40" s="271"/>
      <c r="ICY40" s="451"/>
      <c r="ICZ40" s="454"/>
      <c r="IDA40" s="451"/>
      <c r="IDB40" s="457"/>
      <c r="IDC40" s="271"/>
      <c r="IDD40" s="451"/>
      <c r="IDE40" s="454"/>
      <c r="IDF40" s="451"/>
      <c r="IDG40" s="457"/>
      <c r="IDH40" s="451"/>
      <c r="IDI40" s="457"/>
      <c r="IDJ40" s="457"/>
      <c r="IDK40" s="457"/>
      <c r="IDL40" s="271"/>
      <c r="IDM40" s="271"/>
      <c r="IDN40" s="451"/>
      <c r="IDO40" s="454"/>
      <c r="IDP40" s="451"/>
      <c r="IDQ40" s="454"/>
      <c r="IDR40" s="458"/>
      <c r="IDS40" s="459"/>
      <c r="IDT40" s="460"/>
      <c r="IDU40" s="461"/>
      <c r="IDV40" s="462"/>
      <c r="IDW40" s="458"/>
      <c r="IDX40" s="451"/>
      <c r="IDY40" s="463"/>
      <c r="IDZ40" s="451"/>
      <c r="IEA40" s="451"/>
      <c r="IEB40" s="453"/>
      <c r="IED40" s="449"/>
      <c r="IEE40" s="449"/>
      <c r="IEF40" s="449"/>
      <c r="IEG40" s="450"/>
      <c r="IEH40" s="451"/>
      <c r="IEI40" s="451"/>
      <c r="IEJ40" s="451"/>
      <c r="IEK40" s="449"/>
      <c r="IEL40" s="452"/>
      <c r="IEM40" s="453"/>
      <c r="IEN40" s="454"/>
      <c r="IEO40" s="449"/>
      <c r="IEP40" s="453"/>
      <c r="IEQ40" s="453"/>
      <c r="IER40" s="450"/>
      <c r="IES40" s="454"/>
      <c r="IET40" s="455"/>
      <c r="IEU40" s="453"/>
      <c r="IEV40" s="456"/>
      <c r="IEW40" s="453"/>
      <c r="IEX40" s="456"/>
      <c r="IEY40" s="454"/>
      <c r="IEZ40" s="451"/>
      <c r="IFA40" s="454"/>
      <c r="IFB40" s="450"/>
      <c r="IFC40" s="456"/>
      <c r="IFD40" s="456"/>
      <c r="IFE40" s="456"/>
      <c r="IFF40" s="456"/>
      <c r="IFG40" s="271"/>
      <c r="IFH40" s="451"/>
      <c r="IFI40" s="454"/>
      <c r="IFJ40" s="451"/>
      <c r="IFK40" s="457"/>
      <c r="IFL40" s="271"/>
      <c r="IFM40" s="451"/>
      <c r="IFN40" s="454"/>
      <c r="IFO40" s="451"/>
      <c r="IFP40" s="457"/>
      <c r="IFQ40" s="451"/>
      <c r="IFR40" s="457"/>
      <c r="IFS40" s="457"/>
      <c r="IFT40" s="457"/>
      <c r="IFU40" s="271"/>
      <c r="IFV40" s="271"/>
      <c r="IFW40" s="451"/>
      <c r="IFX40" s="454"/>
      <c r="IFY40" s="451"/>
      <c r="IFZ40" s="454"/>
      <c r="IGA40" s="458"/>
      <c r="IGB40" s="459"/>
      <c r="IGC40" s="460"/>
      <c r="IGD40" s="461"/>
      <c r="IGE40" s="462"/>
      <c r="IGF40" s="458"/>
      <c r="IGG40" s="451"/>
      <c r="IGH40" s="463"/>
      <c r="IGI40" s="451"/>
      <c r="IGJ40" s="451"/>
      <c r="IGK40" s="453"/>
      <c r="IGM40" s="449"/>
      <c r="IGN40" s="449"/>
      <c r="IGO40" s="449"/>
      <c r="IGP40" s="450"/>
      <c r="IGQ40" s="451"/>
      <c r="IGR40" s="451"/>
      <c r="IGS40" s="451"/>
      <c r="IGT40" s="449"/>
      <c r="IGU40" s="452"/>
      <c r="IGV40" s="453"/>
      <c r="IGW40" s="454"/>
      <c r="IGX40" s="449"/>
      <c r="IGY40" s="453"/>
      <c r="IGZ40" s="453"/>
      <c r="IHA40" s="450"/>
      <c r="IHB40" s="454"/>
      <c r="IHC40" s="455"/>
      <c r="IHD40" s="453"/>
      <c r="IHE40" s="456"/>
      <c r="IHF40" s="453"/>
      <c r="IHG40" s="456"/>
      <c r="IHH40" s="454"/>
      <c r="IHI40" s="451"/>
      <c r="IHJ40" s="454"/>
      <c r="IHK40" s="450"/>
      <c r="IHL40" s="456"/>
      <c r="IHM40" s="456"/>
      <c r="IHN40" s="456"/>
      <c r="IHO40" s="456"/>
      <c r="IHP40" s="271"/>
      <c r="IHQ40" s="451"/>
      <c r="IHR40" s="454"/>
      <c r="IHS40" s="451"/>
      <c r="IHT40" s="457"/>
      <c r="IHU40" s="271"/>
      <c r="IHV40" s="451"/>
      <c r="IHW40" s="454"/>
      <c r="IHX40" s="451"/>
      <c r="IHY40" s="457"/>
      <c r="IHZ40" s="451"/>
      <c r="IIA40" s="457"/>
      <c r="IIB40" s="457"/>
      <c r="IIC40" s="457"/>
      <c r="IID40" s="271"/>
      <c r="IIE40" s="271"/>
      <c r="IIF40" s="451"/>
      <c r="IIG40" s="454"/>
      <c r="IIH40" s="451"/>
      <c r="III40" s="454"/>
      <c r="IIJ40" s="458"/>
      <c r="IIK40" s="459"/>
      <c r="IIL40" s="460"/>
      <c r="IIM40" s="461"/>
      <c r="IIN40" s="462"/>
      <c r="IIO40" s="458"/>
      <c r="IIP40" s="451"/>
      <c r="IIQ40" s="463"/>
      <c r="IIR40" s="451"/>
      <c r="IIS40" s="451"/>
      <c r="IIT40" s="453"/>
      <c r="IIV40" s="449"/>
      <c r="IIW40" s="449"/>
      <c r="IIX40" s="449"/>
      <c r="IIY40" s="450"/>
      <c r="IIZ40" s="451"/>
      <c r="IJA40" s="451"/>
      <c r="IJB40" s="451"/>
      <c r="IJC40" s="449"/>
      <c r="IJD40" s="452"/>
      <c r="IJE40" s="453"/>
      <c r="IJF40" s="454"/>
      <c r="IJG40" s="449"/>
      <c r="IJH40" s="453"/>
      <c r="IJI40" s="453"/>
      <c r="IJJ40" s="450"/>
      <c r="IJK40" s="454"/>
      <c r="IJL40" s="455"/>
      <c r="IJM40" s="453"/>
      <c r="IJN40" s="456"/>
      <c r="IJO40" s="453"/>
      <c r="IJP40" s="456"/>
      <c r="IJQ40" s="454"/>
      <c r="IJR40" s="451"/>
      <c r="IJS40" s="454"/>
      <c r="IJT40" s="450"/>
      <c r="IJU40" s="456"/>
      <c r="IJV40" s="456"/>
      <c r="IJW40" s="456"/>
      <c r="IJX40" s="456"/>
      <c r="IJY40" s="271"/>
      <c r="IJZ40" s="451"/>
      <c r="IKA40" s="454"/>
      <c r="IKB40" s="451"/>
      <c r="IKC40" s="457"/>
      <c r="IKD40" s="271"/>
      <c r="IKE40" s="451"/>
      <c r="IKF40" s="454"/>
      <c r="IKG40" s="451"/>
      <c r="IKH40" s="457"/>
      <c r="IKI40" s="451"/>
      <c r="IKJ40" s="457"/>
      <c r="IKK40" s="457"/>
      <c r="IKL40" s="457"/>
      <c r="IKM40" s="271"/>
      <c r="IKN40" s="271"/>
      <c r="IKO40" s="451"/>
      <c r="IKP40" s="454"/>
      <c r="IKQ40" s="451"/>
      <c r="IKR40" s="454"/>
      <c r="IKS40" s="458"/>
      <c r="IKT40" s="459"/>
      <c r="IKU40" s="460"/>
      <c r="IKV40" s="461"/>
      <c r="IKW40" s="462"/>
      <c r="IKX40" s="458"/>
      <c r="IKY40" s="451"/>
      <c r="IKZ40" s="463"/>
      <c r="ILA40" s="451"/>
      <c r="ILB40" s="451"/>
      <c r="ILC40" s="453"/>
      <c r="ILE40" s="449"/>
      <c r="ILF40" s="449"/>
      <c r="ILG40" s="449"/>
      <c r="ILH40" s="450"/>
      <c r="ILI40" s="451"/>
      <c r="ILJ40" s="451"/>
      <c r="ILK40" s="451"/>
      <c r="ILL40" s="449"/>
      <c r="ILM40" s="452"/>
      <c r="ILN40" s="453"/>
      <c r="ILO40" s="454"/>
      <c r="ILP40" s="449"/>
      <c r="ILQ40" s="453"/>
      <c r="ILR40" s="453"/>
      <c r="ILS40" s="450"/>
      <c r="ILT40" s="454"/>
      <c r="ILU40" s="455"/>
      <c r="ILV40" s="453"/>
      <c r="ILW40" s="456"/>
      <c r="ILX40" s="453"/>
      <c r="ILY40" s="456"/>
      <c r="ILZ40" s="454"/>
      <c r="IMA40" s="451"/>
      <c r="IMB40" s="454"/>
      <c r="IMC40" s="450"/>
      <c r="IMD40" s="456"/>
      <c r="IME40" s="456"/>
      <c r="IMF40" s="456"/>
      <c r="IMG40" s="456"/>
      <c r="IMH40" s="271"/>
      <c r="IMI40" s="451"/>
      <c r="IMJ40" s="454"/>
      <c r="IMK40" s="451"/>
      <c r="IML40" s="457"/>
      <c r="IMM40" s="271"/>
      <c r="IMN40" s="451"/>
      <c r="IMO40" s="454"/>
      <c r="IMP40" s="451"/>
      <c r="IMQ40" s="457"/>
      <c r="IMR40" s="451"/>
      <c r="IMS40" s="457"/>
      <c r="IMT40" s="457"/>
      <c r="IMU40" s="457"/>
      <c r="IMV40" s="271"/>
      <c r="IMW40" s="271"/>
      <c r="IMX40" s="451"/>
      <c r="IMY40" s="454"/>
      <c r="IMZ40" s="451"/>
      <c r="INA40" s="454"/>
      <c r="INB40" s="458"/>
      <c r="INC40" s="459"/>
      <c r="IND40" s="460"/>
      <c r="INE40" s="461"/>
      <c r="INF40" s="462"/>
      <c r="ING40" s="458"/>
      <c r="INH40" s="451"/>
      <c r="INI40" s="463"/>
      <c r="INJ40" s="451"/>
      <c r="INK40" s="451"/>
      <c r="INL40" s="453"/>
      <c r="INN40" s="449"/>
      <c r="INO40" s="449"/>
      <c r="INP40" s="449"/>
      <c r="INQ40" s="450"/>
      <c r="INR40" s="451"/>
      <c r="INS40" s="451"/>
      <c r="INT40" s="451"/>
      <c r="INU40" s="449"/>
      <c r="INV40" s="452"/>
      <c r="INW40" s="453"/>
      <c r="INX40" s="454"/>
      <c r="INY40" s="449"/>
      <c r="INZ40" s="453"/>
      <c r="IOA40" s="453"/>
      <c r="IOB40" s="450"/>
      <c r="IOC40" s="454"/>
      <c r="IOD40" s="455"/>
      <c r="IOE40" s="453"/>
      <c r="IOF40" s="456"/>
      <c r="IOG40" s="453"/>
      <c r="IOH40" s="456"/>
      <c r="IOI40" s="454"/>
      <c r="IOJ40" s="451"/>
      <c r="IOK40" s="454"/>
      <c r="IOL40" s="450"/>
      <c r="IOM40" s="456"/>
      <c r="ION40" s="456"/>
      <c r="IOO40" s="456"/>
      <c r="IOP40" s="456"/>
      <c r="IOQ40" s="271"/>
      <c r="IOR40" s="451"/>
      <c r="IOS40" s="454"/>
      <c r="IOT40" s="451"/>
      <c r="IOU40" s="457"/>
      <c r="IOV40" s="271"/>
      <c r="IOW40" s="451"/>
      <c r="IOX40" s="454"/>
      <c r="IOY40" s="451"/>
      <c r="IOZ40" s="457"/>
      <c r="IPA40" s="451"/>
      <c r="IPB40" s="457"/>
      <c r="IPC40" s="457"/>
      <c r="IPD40" s="457"/>
      <c r="IPE40" s="271"/>
      <c r="IPF40" s="271"/>
      <c r="IPG40" s="451"/>
      <c r="IPH40" s="454"/>
      <c r="IPI40" s="451"/>
      <c r="IPJ40" s="454"/>
      <c r="IPK40" s="458"/>
      <c r="IPL40" s="459"/>
      <c r="IPM40" s="460"/>
      <c r="IPN40" s="461"/>
      <c r="IPO40" s="462"/>
      <c r="IPP40" s="458"/>
      <c r="IPQ40" s="451"/>
      <c r="IPR40" s="463"/>
      <c r="IPS40" s="451"/>
      <c r="IPT40" s="451"/>
      <c r="IPU40" s="453"/>
      <c r="IPW40" s="449"/>
      <c r="IPX40" s="449"/>
      <c r="IPY40" s="449"/>
      <c r="IPZ40" s="450"/>
      <c r="IQA40" s="451"/>
      <c r="IQB40" s="451"/>
      <c r="IQC40" s="451"/>
      <c r="IQD40" s="449"/>
      <c r="IQE40" s="452"/>
      <c r="IQF40" s="453"/>
      <c r="IQG40" s="454"/>
      <c r="IQH40" s="449"/>
      <c r="IQI40" s="453"/>
      <c r="IQJ40" s="453"/>
      <c r="IQK40" s="450"/>
      <c r="IQL40" s="454"/>
      <c r="IQM40" s="455"/>
      <c r="IQN40" s="453"/>
      <c r="IQO40" s="456"/>
      <c r="IQP40" s="453"/>
      <c r="IQQ40" s="456"/>
      <c r="IQR40" s="454"/>
      <c r="IQS40" s="451"/>
      <c r="IQT40" s="454"/>
      <c r="IQU40" s="450"/>
      <c r="IQV40" s="456"/>
      <c r="IQW40" s="456"/>
      <c r="IQX40" s="456"/>
      <c r="IQY40" s="456"/>
      <c r="IQZ40" s="271"/>
      <c r="IRA40" s="451"/>
      <c r="IRB40" s="454"/>
      <c r="IRC40" s="451"/>
      <c r="IRD40" s="457"/>
      <c r="IRE40" s="271"/>
      <c r="IRF40" s="451"/>
      <c r="IRG40" s="454"/>
      <c r="IRH40" s="451"/>
      <c r="IRI40" s="457"/>
      <c r="IRJ40" s="451"/>
      <c r="IRK40" s="457"/>
      <c r="IRL40" s="457"/>
      <c r="IRM40" s="457"/>
      <c r="IRN40" s="271"/>
      <c r="IRO40" s="271"/>
      <c r="IRP40" s="451"/>
      <c r="IRQ40" s="454"/>
      <c r="IRR40" s="451"/>
      <c r="IRS40" s="454"/>
      <c r="IRT40" s="458"/>
      <c r="IRU40" s="459"/>
      <c r="IRV40" s="460"/>
      <c r="IRW40" s="461"/>
      <c r="IRX40" s="462"/>
      <c r="IRY40" s="458"/>
      <c r="IRZ40" s="451"/>
      <c r="ISA40" s="463"/>
      <c r="ISB40" s="451"/>
      <c r="ISC40" s="451"/>
      <c r="ISD40" s="453"/>
      <c r="ISF40" s="449"/>
      <c r="ISG40" s="449"/>
      <c r="ISH40" s="449"/>
      <c r="ISI40" s="450"/>
      <c r="ISJ40" s="451"/>
      <c r="ISK40" s="451"/>
      <c r="ISL40" s="451"/>
      <c r="ISM40" s="449"/>
      <c r="ISN40" s="452"/>
      <c r="ISO40" s="453"/>
      <c r="ISP40" s="454"/>
      <c r="ISQ40" s="449"/>
      <c r="ISR40" s="453"/>
      <c r="ISS40" s="453"/>
      <c r="IST40" s="450"/>
      <c r="ISU40" s="454"/>
      <c r="ISV40" s="455"/>
      <c r="ISW40" s="453"/>
      <c r="ISX40" s="456"/>
      <c r="ISY40" s="453"/>
      <c r="ISZ40" s="456"/>
      <c r="ITA40" s="454"/>
      <c r="ITB40" s="451"/>
      <c r="ITC40" s="454"/>
      <c r="ITD40" s="450"/>
      <c r="ITE40" s="456"/>
      <c r="ITF40" s="456"/>
      <c r="ITG40" s="456"/>
      <c r="ITH40" s="456"/>
      <c r="ITI40" s="271"/>
      <c r="ITJ40" s="451"/>
      <c r="ITK40" s="454"/>
      <c r="ITL40" s="451"/>
      <c r="ITM40" s="457"/>
      <c r="ITN40" s="271"/>
      <c r="ITO40" s="451"/>
      <c r="ITP40" s="454"/>
      <c r="ITQ40" s="451"/>
      <c r="ITR40" s="457"/>
      <c r="ITS40" s="451"/>
      <c r="ITT40" s="457"/>
      <c r="ITU40" s="457"/>
      <c r="ITV40" s="457"/>
      <c r="ITW40" s="271"/>
      <c r="ITX40" s="271"/>
      <c r="ITY40" s="451"/>
      <c r="ITZ40" s="454"/>
      <c r="IUA40" s="451"/>
      <c r="IUB40" s="454"/>
      <c r="IUC40" s="458"/>
      <c r="IUD40" s="459"/>
      <c r="IUE40" s="460"/>
      <c r="IUF40" s="461"/>
      <c r="IUG40" s="462"/>
      <c r="IUH40" s="458"/>
      <c r="IUI40" s="451"/>
      <c r="IUJ40" s="463"/>
      <c r="IUK40" s="451"/>
      <c r="IUL40" s="451"/>
      <c r="IUM40" s="453"/>
      <c r="IUO40" s="449"/>
      <c r="IUP40" s="449"/>
      <c r="IUQ40" s="449"/>
      <c r="IUR40" s="450"/>
      <c r="IUS40" s="451"/>
      <c r="IUT40" s="451"/>
      <c r="IUU40" s="451"/>
      <c r="IUV40" s="449"/>
      <c r="IUW40" s="452"/>
      <c r="IUX40" s="453"/>
      <c r="IUY40" s="454"/>
      <c r="IUZ40" s="449"/>
      <c r="IVA40" s="453"/>
      <c r="IVB40" s="453"/>
      <c r="IVC40" s="450"/>
      <c r="IVD40" s="454"/>
      <c r="IVE40" s="455"/>
      <c r="IVF40" s="453"/>
      <c r="IVG40" s="456"/>
      <c r="IVH40" s="453"/>
      <c r="IVI40" s="456"/>
      <c r="IVJ40" s="454"/>
      <c r="IVK40" s="451"/>
      <c r="IVL40" s="454"/>
      <c r="IVM40" s="450"/>
      <c r="IVN40" s="456"/>
      <c r="IVO40" s="456"/>
      <c r="IVP40" s="456"/>
      <c r="IVQ40" s="456"/>
      <c r="IVR40" s="271"/>
      <c r="IVS40" s="451"/>
      <c r="IVT40" s="454"/>
      <c r="IVU40" s="451"/>
      <c r="IVV40" s="457"/>
      <c r="IVW40" s="271"/>
      <c r="IVX40" s="451"/>
      <c r="IVY40" s="454"/>
      <c r="IVZ40" s="451"/>
      <c r="IWA40" s="457"/>
      <c r="IWB40" s="451"/>
      <c r="IWC40" s="457"/>
      <c r="IWD40" s="457"/>
      <c r="IWE40" s="457"/>
      <c r="IWF40" s="271"/>
      <c r="IWG40" s="271"/>
      <c r="IWH40" s="451"/>
      <c r="IWI40" s="454"/>
      <c r="IWJ40" s="451"/>
      <c r="IWK40" s="454"/>
      <c r="IWL40" s="458"/>
      <c r="IWM40" s="459"/>
      <c r="IWN40" s="460"/>
      <c r="IWO40" s="461"/>
      <c r="IWP40" s="462"/>
      <c r="IWQ40" s="458"/>
      <c r="IWR40" s="451"/>
      <c r="IWS40" s="463"/>
      <c r="IWT40" s="451"/>
      <c r="IWU40" s="451"/>
      <c r="IWV40" s="453"/>
      <c r="IWX40" s="449"/>
      <c r="IWY40" s="449"/>
      <c r="IWZ40" s="449"/>
      <c r="IXA40" s="450"/>
      <c r="IXB40" s="451"/>
      <c r="IXC40" s="451"/>
      <c r="IXD40" s="451"/>
      <c r="IXE40" s="449"/>
      <c r="IXF40" s="452"/>
      <c r="IXG40" s="453"/>
      <c r="IXH40" s="454"/>
      <c r="IXI40" s="449"/>
      <c r="IXJ40" s="453"/>
      <c r="IXK40" s="453"/>
      <c r="IXL40" s="450"/>
      <c r="IXM40" s="454"/>
      <c r="IXN40" s="455"/>
      <c r="IXO40" s="453"/>
      <c r="IXP40" s="456"/>
      <c r="IXQ40" s="453"/>
      <c r="IXR40" s="456"/>
      <c r="IXS40" s="454"/>
      <c r="IXT40" s="451"/>
      <c r="IXU40" s="454"/>
      <c r="IXV40" s="450"/>
      <c r="IXW40" s="456"/>
      <c r="IXX40" s="456"/>
      <c r="IXY40" s="456"/>
      <c r="IXZ40" s="456"/>
      <c r="IYA40" s="271"/>
      <c r="IYB40" s="451"/>
      <c r="IYC40" s="454"/>
      <c r="IYD40" s="451"/>
      <c r="IYE40" s="457"/>
      <c r="IYF40" s="271"/>
      <c r="IYG40" s="451"/>
      <c r="IYH40" s="454"/>
      <c r="IYI40" s="451"/>
      <c r="IYJ40" s="457"/>
      <c r="IYK40" s="451"/>
      <c r="IYL40" s="457"/>
      <c r="IYM40" s="457"/>
      <c r="IYN40" s="457"/>
      <c r="IYO40" s="271"/>
      <c r="IYP40" s="271"/>
      <c r="IYQ40" s="451"/>
      <c r="IYR40" s="454"/>
      <c r="IYS40" s="451"/>
      <c r="IYT40" s="454"/>
      <c r="IYU40" s="458"/>
      <c r="IYV40" s="459"/>
      <c r="IYW40" s="460"/>
      <c r="IYX40" s="461"/>
      <c r="IYY40" s="462"/>
      <c r="IYZ40" s="458"/>
      <c r="IZA40" s="451"/>
      <c r="IZB40" s="463"/>
      <c r="IZC40" s="451"/>
      <c r="IZD40" s="451"/>
      <c r="IZE40" s="453"/>
      <c r="IZG40" s="449"/>
      <c r="IZH40" s="449"/>
      <c r="IZI40" s="449"/>
      <c r="IZJ40" s="450"/>
      <c r="IZK40" s="451"/>
      <c r="IZL40" s="451"/>
      <c r="IZM40" s="451"/>
      <c r="IZN40" s="449"/>
      <c r="IZO40" s="452"/>
      <c r="IZP40" s="453"/>
      <c r="IZQ40" s="454"/>
      <c r="IZR40" s="449"/>
      <c r="IZS40" s="453"/>
      <c r="IZT40" s="453"/>
      <c r="IZU40" s="450"/>
      <c r="IZV40" s="454"/>
      <c r="IZW40" s="455"/>
      <c r="IZX40" s="453"/>
      <c r="IZY40" s="456"/>
      <c r="IZZ40" s="453"/>
      <c r="JAA40" s="456"/>
      <c r="JAB40" s="454"/>
      <c r="JAC40" s="451"/>
      <c r="JAD40" s="454"/>
      <c r="JAE40" s="450"/>
      <c r="JAF40" s="456"/>
      <c r="JAG40" s="456"/>
      <c r="JAH40" s="456"/>
      <c r="JAI40" s="456"/>
      <c r="JAJ40" s="271"/>
      <c r="JAK40" s="451"/>
      <c r="JAL40" s="454"/>
      <c r="JAM40" s="451"/>
      <c r="JAN40" s="457"/>
      <c r="JAO40" s="271"/>
      <c r="JAP40" s="451"/>
      <c r="JAQ40" s="454"/>
      <c r="JAR40" s="451"/>
      <c r="JAS40" s="457"/>
      <c r="JAT40" s="451"/>
      <c r="JAU40" s="457"/>
      <c r="JAV40" s="457"/>
      <c r="JAW40" s="457"/>
      <c r="JAX40" s="271"/>
      <c r="JAY40" s="271"/>
      <c r="JAZ40" s="451"/>
      <c r="JBA40" s="454"/>
      <c r="JBB40" s="451"/>
      <c r="JBC40" s="454"/>
      <c r="JBD40" s="458"/>
      <c r="JBE40" s="459"/>
      <c r="JBF40" s="460"/>
      <c r="JBG40" s="461"/>
      <c r="JBH40" s="462"/>
      <c r="JBI40" s="458"/>
      <c r="JBJ40" s="451"/>
      <c r="JBK40" s="463"/>
      <c r="JBL40" s="451"/>
      <c r="JBM40" s="451"/>
      <c r="JBN40" s="453"/>
      <c r="JBP40" s="449"/>
      <c r="JBQ40" s="449"/>
      <c r="JBR40" s="449"/>
      <c r="JBS40" s="450"/>
      <c r="JBT40" s="451"/>
      <c r="JBU40" s="451"/>
      <c r="JBV40" s="451"/>
      <c r="JBW40" s="449"/>
      <c r="JBX40" s="452"/>
      <c r="JBY40" s="453"/>
      <c r="JBZ40" s="454"/>
      <c r="JCA40" s="449"/>
      <c r="JCB40" s="453"/>
      <c r="JCC40" s="453"/>
      <c r="JCD40" s="450"/>
      <c r="JCE40" s="454"/>
      <c r="JCF40" s="455"/>
      <c r="JCG40" s="453"/>
      <c r="JCH40" s="456"/>
      <c r="JCI40" s="453"/>
      <c r="JCJ40" s="456"/>
      <c r="JCK40" s="454"/>
      <c r="JCL40" s="451"/>
      <c r="JCM40" s="454"/>
      <c r="JCN40" s="450"/>
      <c r="JCO40" s="456"/>
      <c r="JCP40" s="456"/>
      <c r="JCQ40" s="456"/>
      <c r="JCR40" s="456"/>
      <c r="JCS40" s="271"/>
      <c r="JCT40" s="451"/>
      <c r="JCU40" s="454"/>
      <c r="JCV40" s="451"/>
      <c r="JCW40" s="457"/>
      <c r="JCX40" s="271"/>
      <c r="JCY40" s="451"/>
      <c r="JCZ40" s="454"/>
      <c r="JDA40" s="451"/>
      <c r="JDB40" s="457"/>
      <c r="JDC40" s="451"/>
      <c r="JDD40" s="457"/>
      <c r="JDE40" s="457"/>
      <c r="JDF40" s="457"/>
      <c r="JDG40" s="271"/>
      <c r="JDH40" s="271"/>
      <c r="JDI40" s="451"/>
      <c r="JDJ40" s="454"/>
      <c r="JDK40" s="451"/>
      <c r="JDL40" s="454"/>
      <c r="JDM40" s="458"/>
      <c r="JDN40" s="459"/>
      <c r="JDO40" s="460"/>
      <c r="JDP40" s="461"/>
      <c r="JDQ40" s="462"/>
      <c r="JDR40" s="458"/>
      <c r="JDS40" s="451"/>
      <c r="JDT40" s="463"/>
      <c r="JDU40" s="451"/>
      <c r="JDV40" s="451"/>
      <c r="JDW40" s="453"/>
      <c r="JDY40" s="449"/>
      <c r="JDZ40" s="449"/>
      <c r="JEA40" s="449"/>
      <c r="JEB40" s="450"/>
      <c r="JEC40" s="451"/>
      <c r="JED40" s="451"/>
      <c r="JEE40" s="451"/>
      <c r="JEF40" s="449"/>
      <c r="JEG40" s="452"/>
      <c r="JEH40" s="453"/>
      <c r="JEI40" s="454"/>
      <c r="JEJ40" s="449"/>
      <c r="JEK40" s="453"/>
      <c r="JEL40" s="453"/>
      <c r="JEM40" s="450"/>
      <c r="JEN40" s="454"/>
      <c r="JEO40" s="455"/>
      <c r="JEP40" s="453"/>
      <c r="JEQ40" s="456"/>
      <c r="JER40" s="453"/>
      <c r="JES40" s="456"/>
      <c r="JET40" s="454"/>
      <c r="JEU40" s="451"/>
      <c r="JEV40" s="454"/>
      <c r="JEW40" s="450"/>
      <c r="JEX40" s="456"/>
      <c r="JEY40" s="456"/>
      <c r="JEZ40" s="456"/>
      <c r="JFA40" s="456"/>
      <c r="JFB40" s="271"/>
      <c r="JFC40" s="451"/>
      <c r="JFD40" s="454"/>
      <c r="JFE40" s="451"/>
      <c r="JFF40" s="457"/>
      <c r="JFG40" s="271"/>
      <c r="JFH40" s="451"/>
      <c r="JFI40" s="454"/>
      <c r="JFJ40" s="451"/>
      <c r="JFK40" s="457"/>
      <c r="JFL40" s="451"/>
      <c r="JFM40" s="457"/>
      <c r="JFN40" s="457"/>
      <c r="JFO40" s="457"/>
      <c r="JFP40" s="271"/>
      <c r="JFQ40" s="271"/>
      <c r="JFR40" s="451"/>
      <c r="JFS40" s="454"/>
      <c r="JFT40" s="451"/>
      <c r="JFU40" s="454"/>
      <c r="JFV40" s="458"/>
      <c r="JFW40" s="459"/>
      <c r="JFX40" s="460"/>
      <c r="JFY40" s="461"/>
      <c r="JFZ40" s="462"/>
      <c r="JGA40" s="458"/>
      <c r="JGB40" s="451"/>
      <c r="JGC40" s="463"/>
      <c r="JGD40" s="451"/>
      <c r="JGE40" s="451"/>
      <c r="JGF40" s="453"/>
      <c r="JGH40" s="449"/>
      <c r="JGI40" s="449"/>
      <c r="JGJ40" s="449"/>
      <c r="JGK40" s="450"/>
      <c r="JGL40" s="451"/>
      <c r="JGM40" s="451"/>
      <c r="JGN40" s="451"/>
      <c r="JGO40" s="449"/>
      <c r="JGP40" s="452"/>
      <c r="JGQ40" s="453"/>
      <c r="JGR40" s="454"/>
      <c r="JGS40" s="449"/>
      <c r="JGT40" s="453"/>
      <c r="JGU40" s="453"/>
      <c r="JGV40" s="450"/>
      <c r="JGW40" s="454"/>
      <c r="JGX40" s="455"/>
      <c r="JGY40" s="453"/>
      <c r="JGZ40" s="456"/>
      <c r="JHA40" s="453"/>
      <c r="JHB40" s="456"/>
      <c r="JHC40" s="454"/>
      <c r="JHD40" s="451"/>
      <c r="JHE40" s="454"/>
      <c r="JHF40" s="450"/>
      <c r="JHG40" s="456"/>
      <c r="JHH40" s="456"/>
      <c r="JHI40" s="456"/>
      <c r="JHJ40" s="456"/>
      <c r="JHK40" s="271"/>
      <c r="JHL40" s="451"/>
      <c r="JHM40" s="454"/>
      <c r="JHN40" s="451"/>
      <c r="JHO40" s="457"/>
      <c r="JHP40" s="271"/>
      <c r="JHQ40" s="451"/>
      <c r="JHR40" s="454"/>
      <c r="JHS40" s="451"/>
      <c r="JHT40" s="457"/>
      <c r="JHU40" s="451"/>
      <c r="JHV40" s="457"/>
      <c r="JHW40" s="457"/>
      <c r="JHX40" s="457"/>
      <c r="JHY40" s="271"/>
      <c r="JHZ40" s="271"/>
      <c r="JIA40" s="451"/>
      <c r="JIB40" s="454"/>
      <c r="JIC40" s="451"/>
      <c r="JID40" s="454"/>
      <c r="JIE40" s="458"/>
      <c r="JIF40" s="459"/>
      <c r="JIG40" s="460"/>
      <c r="JIH40" s="461"/>
      <c r="JII40" s="462"/>
      <c r="JIJ40" s="458"/>
      <c r="JIK40" s="451"/>
      <c r="JIL40" s="463"/>
      <c r="JIM40" s="451"/>
      <c r="JIN40" s="451"/>
      <c r="JIO40" s="453"/>
      <c r="JIQ40" s="449"/>
      <c r="JIR40" s="449"/>
      <c r="JIS40" s="449"/>
      <c r="JIT40" s="450"/>
      <c r="JIU40" s="451"/>
      <c r="JIV40" s="451"/>
      <c r="JIW40" s="451"/>
      <c r="JIX40" s="449"/>
      <c r="JIY40" s="452"/>
      <c r="JIZ40" s="453"/>
      <c r="JJA40" s="454"/>
      <c r="JJB40" s="449"/>
      <c r="JJC40" s="453"/>
      <c r="JJD40" s="453"/>
      <c r="JJE40" s="450"/>
      <c r="JJF40" s="454"/>
      <c r="JJG40" s="455"/>
      <c r="JJH40" s="453"/>
      <c r="JJI40" s="456"/>
      <c r="JJJ40" s="453"/>
      <c r="JJK40" s="456"/>
      <c r="JJL40" s="454"/>
      <c r="JJM40" s="451"/>
      <c r="JJN40" s="454"/>
      <c r="JJO40" s="450"/>
      <c r="JJP40" s="456"/>
      <c r="JJQ40" s="456"/>
      <c r="JJR40" s="456"/>
      <c r="JJS40" s="456"/>
      <c r="JJT40" s="271"/>
      <c r="JJU40" s="451"/>
      <c r="JJV40" s="454"/>
      <c r="JJW40" s="451"/>
      <c r="JJX40" s="457"/>
      <c r="JJY40" s="271"/>
      <c r="JJZ40" s="451"/>
      <c r="JKA40" s="454"/>
      <c r="JKB40" s="451"/>
      <c r="JKC40" s="457"/>
      <c r="JKD40" s="451"/>
      <c r="JKE40" s="457"/>
      <c r="JKF40" s="457"/>
      <c r="JKG40" s="457"/>
      <c r="JKH40" s="271"/>
      <c r="JKI40" s="271"/>
      <c r="JKJ40" s="451"/>
      <c r="JKK40" s="454"/>
      <c r="JKL40" s="451"/>
      <c r="JKM40" s="454"/>
      <c r="JKN40" s="458"/>
      <c r="JKO40" s="459"/>
      <c r="JKP40" s="460"/>
      <c r="JKQ40" s="461"/>
      <c r="JKR40" s="462"/>
      <c r="JKS40" s="458"/>
      <c r="JKT40" s="451"/>
      <c r="JKU40" s="463"/>
      <c r="JKV40" s="451"/>
      <c r="JKW40" s="451"/>
      <c r="JKX40" s="453"/>
      <c r="JKZ40" s="449"/>
      <c r="JLA40" s="449"/>
      <c r="JLB40" s="449"/>
      <c r="JLC40" s="450"/>
      <c r="JLD40" s="451"/>
      <c r="JLE40" s="451"/>
      <c r="JLF40" s="451"/>
      <c r="JLG40" s="449"/>
      <c r="JLH40" s="452"/>
      <c r="JLI40" s="453"/>
      <c r="JLJ40" s="454"/>
      <c r="JLK40" s="449"/>
      <c r="JLL40" s="453"/>
      <c r="JLM40" s="453"/>
      <c r="JLN40" s="450"/>
      <c r="JLO40" s="454"/>
      <c r="JLP40" s="455"/>
      <c r="JLQ40" s="453"/>
      <c r="JLR40" s="456"/>
      <c r="JLS40" s="453"/>
      <c r="JLT40" s="456"/>
      <c r="JLU40" s="454"/>
      <c r="JLV40" s="451"/>
      <c r="JLW40" s="454"/>
      <c r="JLX40" s="450"/>
      <c r="JLY40" s="456"/>
      <c r="JLZ40" s="456"/>
      <c r="JMA40" s="456"/>
      <c r="JMB40" s="456"/>
      <c r="JMC40" s="271"/>
      <c r="JMD40" s="451"/>
      <c r="JME40" s="454"/>
      <c r="JMF40" s="451"/>
      <c r="JMG40" s="457"/>
      <c r="JMH40" s="271"/>
      <c r="JMI40" s="451"/>
      <c r="JMJ40" s="454"/>
      <c r="JMK40" s="451"/>
      <c r="JML40" s="457"/>
      <c r="JMM40" s="451"/>
      <c r="JMN40" s="457"/>
      <c r="JMO40" s="457"/>
      <c r="JMP40" s="457"/>
      <c r="JMQ40" s="271"/>
      <c r="JMR40" s="271"/>
      <c r="JMS40" s="451"/>
      <c r="JMT40" s="454"/>
      <c r="JMU40" s="451"/>
      <c r="JMV40" s="454"/>
      <c r="JMW40" s="458"/>
      <c r="JMX40" s="459"/>
      <c r="JMY40" s="460"/>
      <c r="JMZ40" s="461"/>
      <c r="JNA40" s="462"/>
      <c r="JNB40" s="458"/>
      <c r="JNC40" s="451"/>
      <c r="JND40" s="463"/>
      <c r="JNE40" s="451"/>
      <c r="JNF40" s="451"/>
      <c r="JNG40" s="453"/>
      <c r="JNI40" s="449"/>
      <c r="JNJ40" s="449"/>
      <c r="JNK40" s="449"/>
      <c r="JNL40" s="450"/>
      <c r="JNM40" s="451"/>
      <c r="JNN40" s="451"/>
      <c r="JNO40" s="451"/>
      <c r="JNP40" s="449"/>
      <c r="JNQ40" s="452"/>
      <c r="JNR40" s="453"/>
      <c r="JNS40" s="454"/>
      <c r="JNT40" s="449"/>
      <c r="JNU40" s="453"/>
      <c r="JNV40" s="453"/>
      <c r="JNW40" s="450"/>
      <c r="JNX40" s="454"/>
      <c r="JNY40" s="455"/>
      <c r="JNZ40" s="453"/>
      <c r="JOA40" s="456"/>
      <c r="JOB40" s="453"/>
      <c r="JOC40" s="456"/>
      <c r="JOD40" s="454"/>
      <c r="JOE40" s="451"/>
      <c r="JOF40" s="454"/>
      <c r="JOG40" s="450"/>
      <c r="JOH40" s="456"/>
      <c r="JOI40" s="456"/>
      <c r="JOJ40" s="456"/>
      <c r="JOK40" s="456"/>
      <c r="JOL40" s="271"/>
      <c r="JOM40" s="451"/>
      <c r="JON40" s="454"/>
      <c r="JOO40" s="451"/>
      <c r="JOP40" s="457"/>
      <c r="JOQ40" s="271"/>
      <c r="JOR40" s="451"/>
      <c r="JOS40" s="454"/>
      <c r="JOT40" s="451"/>
      <c r="JOU40" s="457"/>
      <c r="JOV40" s="451"/>
      <c r="JOW40" s="457"/>
      <c r="JOX40" s="457"/>
      <c r="JOY40" s="457"/>
      <c r="JOZ40" s="271"/>
      <c r="JPA40" s="271"/>
      <c r="JPB40" s="451"/>
      <c r="JPC40" s="454"/>
      <c r="JPD40" s="451"/>
      <c r="JPE40" s="454"/>
      <c r="JPF40" s="458"/>
      <c r="JPG40" s="459"/>
      <c r="JPH40" s="460"/>
      <c r="JPI40" s="461"/>
      <c r="JPJ40" s="462"/>
      <c r="JPK40" s="458"/>
      <c r="JPL40" s="451"/>
      <c r="JPM40" s="463"/>
      <c r="JPN40" s="451"/>
      <c r="JPO40" s="451"/>
      <c r="JPP40" s="453"/>
      <c r="JPR40" s="449"/>
      <c r="JPS40" s="449"/>
      <c r="JPT40" s="449"/>
      <c r="JPU40" s="450"/>
      <c r="JPV40" s="451"/>
      <c r="JPW40" s="451"/>
      <c r="JPX40" s="451"/>
      <c r="JPY40" s="449"/>
      <c r="JPZ40" s="452"/>
      <c r="JQA40" s="453"/>
      <c r="JQB40" s="454"/>
      <c r="JQC40" s="449"/>
      <c r="JQD40" s="453"/>
      <c r="JQE40" s="453"/>
      <c r="JQF40" s="450"/>
      <c r="JQG40" s="454"/>
      <c r="JQH40" s="455"/>
      <c r="JQI40" s="453"/>
      <c r="JQJ40" s="456"/>
      <c r="JQK40" s="453"/>
      <c r="JQL40" s="456"/>
      <c r="JQM40" s="454"/>
      <c r="JQN40" s="451"/>
      <c r="JQO40" s="454"/>
      <c r="JQP40" s="450"/>
      <c r="JQQ40" s="456"/>
      <c r="JQR40" s="456"/>
      <c r="JQS40" s="456"/>
      <c r="JQT40" s="456"/>
      <c r="JQU40" s="271"/>
      <c r="JQV40" s="451"/>
      <c r="JQW40" s="454"/>
      <c r="JQX40" s="451"/>
      <c r="JQY40" s="457"/>
      <c r="JQZ40" s="271"/>
      <c r="JRA40" s="451"/>
      <c r="JRB40" s="454"/>
      <c r="JRC40" s="451"/>
      <c r="JRD40" s="457"/>
      <c r="JRE40" s="451"/>
      <c r="JRF40" s="457"/>
      <c r="JRG40" s="457"/>
      <c r="JRH40" s="457"/>
      <c r="JRI40" s="271"/>
      <c r="JRJ40" s="271"/>
      <c r="JRK40" s="451"/>
      <c r="JRL40" s="454"/>
      <c r="JRM40" s="451"/>
      <c r="JRN40" s="454"/>
      <c r="JRO40" s="458"/>
      <c r="JRP40" s="459"/>
      <c r="JRQ40" s="460"/>
      <c r="JRR40" s="461"/>
      <c r="JRS40" s="462"/>
      <c r="JRT40" s="458"/>
      <c r="JRU40" s="451"/>
      <c r="JRV40" s="463"/>
      <c r="JRW40" s="451"/>
      <c r="JRX40" s="451"/>
      <c r="JRY40" s="453"/>
      <c r="JSA40" s="449"/>
      <c r="JSB40" s="449"/>
      <c r="JSC40" s="449"/>
      <c r="JSD40" s="450"/>
      <c r="JSE40" s="451"/>
      <c r="JSF40" s="451"/>
      <c r="JSG40" s="451"/>
      <c r="JSH40" s="449"/>
      <c r="JSI40" s="452"/>
      <c r="JSJ40" s="453"/>
      <c r="JSK40" s="454"/>
      <c r="JSL40" s="449"/>
      <c r="JSM40" s="453"/>
      <c r="JSN40" s="453"/>
      <c r="JSO40" s="450"/>
      <c r="JSP40" s="454"/>
      <c r="JSQ40" s="455"/>
      <c r="JSR40" s="453"/>
      <c r="JSS40" s="456"/>
      <c r="JST40" s="453"/>
      <c r="JSU40" s="456"/>
      <c r="JSV40" s="454"/>
      <c r="JSW40" s="451"/>
      <c r="JSX40" s="454"/>
      <c r="JSY40" s="450"/>
      <c r="JSZ40" s="456"/>
      <c r="JTA40" s="456"/>
      <c r="JTB40" s="456"/>
      <c r="JTC40" s="456"/>
      <c r="JTD40" s="271"/>
      <c r="JTE40" s="451"/>
      <c r="JTF40" s="454"/>
      <c r="JTG40" s="451"/>
      <c r="JTH40" s="457"/>
      <c r="JTI40" s="271"/>
      <c r="JTJ40" s="451"/>
      <c r="JTK40" s="454"/>
      <c r="JTL40" s="451"/>
      <c r="JTM40" s="457"/>
      <c r="JTN40" s="451"/>
      <c r="JTO40" s="457"/>
      <c r="JTP40" s="457"/>
      <c r="JTQ40" s="457"/>
      <c r="JTR40" s="271"/>
      <c r="JTS40" s="271"/>
      <c r="JTT40" s="451"/>
      <c r="JTU40" s="454"/>
      <c r="JTV40" s="451"/>
      <c r="JTW40" s="454"/>
      <c r="JTX40" s="458"/>
      <c r="JTY40" s="459"/>
      <c r="JTZ40" s="460"/>
      <c r="JUA40" s="461"/>
      <c r="JUB40" s="462"/>
      <c r="JUC40" s="458"/>
      <c r="JUD40" s="451"/>
      <c r="JUE40" s="463"/>
      <c r="JUF40" s="451"/>
      <c r="JUG40" s="451"/>
      <c r="JUH40" s="453"/>
      <c r="JUJ40" s="449"/>
      <c r="JUK40" s="449"/>
      <c r="JUL40" s="449"/>
      <c r="JUM40" s="450"/>
      <c r="JUN40" s="451"/>
      <c r="JUO40" s="451"/>
      <c r="JUP40" s="451"/>
      <c r="JUQ40" s="449"/>
      <c r="JUR40" s="452"/>
      <c r="JUS40" s="453"/>
      <c r="JUT40" s="454"/>
      <c r="JUU40" s="449"/>
      <c r="JUV40" s="453"/>
      <c r="JUW40" s="453"/>
      <c r="JUX40" s="450"/>
      <c r="JUY40" s="454"/>
      <c r="JUZ40" s="455"/>
      <c r="JVA40" s="453"/>
      <c r="JVB40" s="456"/>
      <c r="JVC40" s="453"/>
      <c r="JVD40" s="456"/>
      <c r="JVE40" s="454"/>
      <c r="JVF40" s="451"/>
      <c r="JVG40" s="454"/>
      <c r="JVH40" s="450"/>
      <c r="JVI40" s="456"/>
      <c r="JVJ40" s="456"/>
      <c r="JVK40" s="456"/>
      <c r="JVL40" s="456"/>
      <c r="JVM40" s="271"/>
      <c r="JVN40" s="451"/>
      <c r="JVO40" s="454"/>
      <c r="JVP40" s="451"/>
      <c r="JVQ40" s="457"/>
      <c r="JVR40" s="271"/>
      <c r="JVS40" s="451"/>
      <c r="JVT40" s="454"/>
      <c r="JVU40" s="451"/>
      <c r="JVV40" s="457"/>
      <c r="JVW40" s="451"/>
      <c r="JVX40" s="457"/>
      <c r="JVY40" s="457"/>
      <c r="JVZ40" s="457"/>
      <c r="JWA40" s="271"/>
      <c r="JWB40" s="271"/>
      <c r="JWC40" s="451"/>
      <c r="JWD40" s="454"/>
      <c r="JWE40" s="451"/>
      <c r="JWF40" s="454"/>
      <c r="JWG40" s="458"/>
      <c r="JWH40" s="459"/>
      <c r="JWI40" s="460"/>
      <c r="JWJ40" s="461"/>
      <c r="JWK40" s="462"/>
      <c r="JWL40" s="458"/>
      <c r="JWM40" s="451"/>
      <c r="JWN40" s="463"/>
      <c r="JWO40" s="451"/>
      <c r="JWP40" s="451"/>
      <c r="JWQ40" s="453"/>
      <c r="JWS40" s="449"/>
      <c r="JWT40" s="449"/>
      <c r="JWU40" s="449"/>
      <c r="JWV40" s="450"/>
      <c r="JWW40" s="451"/>
      <c r="JWX40" s="451"/>
      <c r="JWY40" s="451"/>
      <c r="JWZ40" s="449"/>
      <c r="JXA40" s="452"/>
      <c r="JXB40" s="453"/>
      <c r="JXC40" s="454"/>
      <c r="JXD40" s="449"/>
      <c r="JXE40" s="453"/>
      <c r="JXF40" s="453"/>
      <c r="JXG40" s="450"/>
      <c r="JXH40" s="454"/>
      <c r="JXI40" s="455"/>
      <c r="JXJ40" s="453"/>
      <c r="JXK40" s="456"/>
      <c r="JXL40" s="453"/>
      <c r="JXM40" s="456"/>
      <c r="JXN40" s="454"/>
      <c r="JXO40" s="451"/>
      <c r="JXP40" s="454"/>
      <c r="JXQ40" s="450"/>
      <c r="JXR40" s="456"/>
      <c r="JXS40" s="456"/>
      <c r="JXT40" s="456"/>
      <c r="JXU40" s="456"/>
      <c r="JXV40" s="271"/>
      <c r="JXW40" s="451"/>
      <c r="JXX40" s="454"/>
      <c r="JXY40" s="451"/>
      <c r="JXZ40" s="457"/>
      <c r="JYA40" s="271"/>
      <c r="JYB40" s="451"/>
      <c r="JYC40" s="454"/>
      <c r="JYD40" s="451"/>
      <c r="JYE40" s="457"/>
      <c r="JYF40" s="451"/>
      <c r="JYG40" s="457"/>
      <c r="JYH40" s="457"/>
      <c r="JYI40" s="457"/>
      <c r="JYJ40" s="271"/>
      <c r="JYK40" s="271"/>
      <c r="JYL40" s="451"/>
      <c r="JYM40" s="454"/>
      <c r="JYN40" s="451"/>
      <c r="JYO40" s="454"/>
      <c r="JYP40" s="458"/>
      <c r="JYQ40" s="459"/>
      <c r="JYR40" s="460"/>
      <c r="JYS40" s="461"/>
      <c r="JYT40" s="462"/>
      <c r="JYU40" s="458"/>
      <c r="JYV40" s="451"/>
      <c r="JYW40" s="463"/>
      <c r="JYX40" s="451"/>
      <c r="JYY40" s="451"/>
      <c r="JYZ40" s="453"/>
      <c r="JZB40" s="449"/>
      <c r="JZC40" s="449"/>
      <c r="JZD40" s="449"/>
      <c r="JZE40" s="450"/>
      <c r="JZF40" s="451"/>
      <c r="JZG40" s="451"/>
      <c r="JZH40" s="451"/>
      <c r="JZI40" s="449"/>
      <c r="JZJ40" s="452"/>
      <c r="JZK40" s="453"/>
      <c r="JZL40" s="454"/>
      <c r="JZM40" s="449"/>
      <c r="JZN40" s="453"/>
      <c r="JZO40" s="453"/>
      <c r="JZP40" s="450"/>
      <c r="JZQ40" s="454"/>
      <c r="JZR40" s="455"/>
      <c r="JZS40" s="453"/>
      <c r="JZT40" s="456"/>
      <c r="JZU40" s="453"/>
      <c r="JZV40" s="456"/>
      <c r="JZW40" s="454"/>
      <c r="JZX40" s="451"/>
      <c r="JZY40" s="454"/>
      <c r="JZZ40" s="450"/>
      <c r="KAA40" s="456"/>
      <c r="KAB40" s="456"/>
      <c r="KAC40" s="456"/>
      <c r="KAD40" s="456"/>
      <c r="KAE40" s="271"/>
      <c r="KAF40" s="451"/>
      <c r="KAG40" s="454"/>
      <c r="KAH40" s="451"/>
      <c r="KAI40" s="457"/>
      <c r="KAJ40" s="271"/>
      <c r="KAK40" s="451"/>
      <c r="KAL40" s="454"/>
      <c r="KAM40" s="451"/>
      <c r="KAN40" s="457"/>
      <c r="KAO40" s="451"/>
      <c r="KAP40" s="457"/>
      <c r="KAQ40" s="457"/>
      <c r="KAR40" s="457"/>
      <c r="KAS40" s="271"/>
      <c r="KAT40" s="271"/>
      <c r="KAU40" s="451"/>
      <c r="KAV40" s="454"/>
      <c r="KAW40" s="451"/>
      <c r="KAX40" s="454"/>
      <c r="KAY40" s="458"/>
      <c r="KAZ40" s="459"/>
      <c r="KBA40" s="460"/>
      <c r="KBB40" s="461"/>
      <c r="KBC40" s="462"/>
      <c r="KBD40" s="458"/>
      <c r="KBE40" s="451"/>
      <c r="KBF40" s="463"/>
      <c r="KBG40" s="451"/>
      <c r="KBH40" s="451"/>
      <c r="KBI40" s="453"/>
      <c r="KBK40" s="449"/>
      <c r="KBL40" s="449"/>
      <c r="KBM40" s="449"/>
      <c r="KBN40" s="450"/>
      <c r="KBO40" s="451"/>
      <c r="KBP40" s="451"/>
      <c r="KBQ40" s="451"/>
      <c r="KBR40" s="449"/>
      <c r="KBS40" s="452"/>
      <c r="KBT40" s="453"/>
      <c r="KBU40" s="454"/>
      <c r="KBV40" s="449"/>
      <c r="KBW40" s="453"/>
      <c r="KBX40" s="453"/>
      <c r="KBY40" s="450"/>
      <c r="KBZ40" s="454"/>
      <c r="KCA40" s="455"/>
      <c r="KCB40" s="453"/>
      <c r="KCC40" s="456"/>
      <c r="KCD40" s="453"/>
      <c r="KCE40" s="456"/>
      <c r="KCF40" s="454"/>
      <c r="KCG40" s="451"/>
      <c r="KCH40" s="454"/>
      <c r="KCI40" s="450"/>
      <c r="KCJ40" s="456"/>
      <c r="KCK40" s="456"/>
      <c r="KCL40" s="456"/>
      <c r="KCM40" s="456"/>
      <c r="KCN40" s="271"/>
      <c r="KCO40" s="451"/>
      <c r="KCP40" s="454"/>
      <c r="KCQ40" s="451"/>
      <c r="KCR40" s="457"/>
      <c r="KCS40" s="271"/>
      <c r="KCT40" s="451"/>
      <c r="KCU40" s="454"/>
      <c r="KCV40" s="451"/>
      <c r="KCW40" s="457"/>
      <c r="KCX40" s="451"/>
      <c r="KCY40" s="457"/>
      <c r="KCZ40" s="457"/>
      <c r="KDA40" s="457"/>
      <c r="KDB40" s="271"/>
      <c r="KDC40" s="271"/>
      <c r="KDD40" s="451"/>
      <c r="KDE40" s="454"/>
      <c r="KDF40" s="451"/>
      <c r="KDG40" s="454"/>
      <c r="KDH40" s="458"/>
      <c r="KDI40" s="459"/>
      <c r="KDJ40" s="460"/>
      <c r="KDK40" s="461"/>
      <c r="KDL40" s="462"/>
      <c r="KDM40" s="458"/>
      <c r="KDN40" s="451"/>
      <c r="KDO40" s="463"/>
      <c r="KDP40" s="451"/>
      <c r="KDQ40" s="451"/>
      <c r="KDR40" s="453"/>
      <c r="KDT40" s="449"/>
      <c r="KDU40" s="449"/>
      <c r="KDV40" s="449"/>
      <c r="KDW40" s="450"/>
      <c r="KDX40" s="451"/>
      <c r="KDY40" s="451"/>
      <c r="KDZ40" s="451"/>
      <c r="KEA40" s="449"/>
      <c r="KEB40" s="452"/>
      <c r="KEC40" s="453"/>
      <c r="KED40" s="454"/>
      <c r="KEE40" s="449"/>
      <c r="KEF40" s="453"/>
      <c r="KEG40" s="453"/>
      <c r="KEH40" s="450"/>
      <c r="KEI40" s="454"/>
      <c r="KEJ40" s="455"/>
      <c r="KEK40" s="453"/>
      <c r="KEL40" s="456"/>
      <c r="KEM40" s="453"/>
      <c r="KEN40" s="456"/>
      <c r="KEO40" s="454"/>
      <c r="KEP40" s="451"/>
      <c r="KEQ40" s="454"/>
      <c r="KER40" s="450"/>
      <c r="KES40" s="456"/>
      <c r="KET40" s="456"/>
      <c r="KEU40" s="456"/>
      <c r="KEV40" s="456"/>
      <c r="KEW40" s="271"/>
      <c r="KEX40" s="451"/>
      <c r="KEY40" s="454"/>
      <c r="KEZ40" s="451"/>
      <c r="KFA40" s="457"/>
      <c r="KFB40" s="271"/>
      <c r="KFC40" s="451"/>
      <c r="KFD40" s="454"/>
      <c r="KFE40" s="451"/>
      <c r="KFF40" s="457"/>
      <c r="KFG40" s="451"/>
      <c r="KFH40" s="457"/>
      <c r="KFI40" s="457"/>
      <c r="KFJ40" s="457"/>
      <c r="KFK40" s="271"/>
      <c r="KFL40" s="271"/>
      <c r="KFM40" s="451"/>
      <c r="KFN40" s="454"/>
      <c r="KFO40" s="451"/>
      <c r="KFP40" s="454"/>
      <c r="KFQ40" s="458"/>
      <c r="KFR40" s="459"/>
      <c r="KFS40" s="460"/>
      <c r="KFT40" s="461"/>
      <c r="KFU40" s="462"/>
      <c r="KFV40" s="458"/>
      <c r="KFW40" s="451"/>
      <c r="KFX40" s="463"/>
      <c r="KFY40" s="451"/>
      <c r="KFZ40" s="451"/>
      <c r="KGA40" s="453"/>
      <c r="KGC40" s="449"/>
      <c r="KGD40" s="449"/>
      <c r="KGE40" s="449"/>
      <c r="KGF40" s="450"/>
      <c r="KGG40" s="451"/>
      <c r="KGH40" s="451"/>
      <c r="KGI40" s="451"/>
      <c r="KGJ40" s="449"/>
      <c r="KGK40" s="452"/>
      <c r="KGL40" s="453"/>
      <c r="KGM40" s="454"/>
      <c r="KGN40" s="449"/>
      <c r="KGO40" s="453"/>
      <c r="KGP40" s="453"/>
      <c r="KGQ40" s="450"/>
      <c r="KGR40" s="454"/>
      <c r="KGS40" s="455"/>
      <c r="KGT40" s="453"/>
      <c r="KGU40" s="456"/>
      <c r="KGV40" s="453"/>
      <c r="KGW40" s="456"/>
      <c r="KGX40" s="454"/>
      <c r="KGY40" s="451"/>
      <c r="KGZ40" s="454"/>
      <c r="KHA40" s="450"/>
      <c r="KHB40" s="456"/>
      <c r="KHC40" s="456"/>
      <c r="KHD40" s="456"/>
      <c r="KHE40" s="456"/>
      <c r="KHF40" s="271"/>
      <c r="KHG40" s="451"/>
      <c r="KHH40" s="454"/>
      <c r="KHI40" s="451"/>
      <c r="KHJ40" s="457"/>
      <c r="KHK40" s="271"/>
      <c r="KHL40" s="451"/>
      <c r="KHM40" s="454"/>
      <c r="KHN40" s="451"/>
      <c r="KHO40" s="457"/>
      <c r="KHP40" s="451"/>
      <c r="KHQ40" s="457"/>
      <c r="KHR40" s="457"/>
      <c r="KHS40" s="457"/>
      <c r="KHT40" s="271"/>
      <c r="KHU40" s="271"/>
      <c r="KHV40" s="451"/>
      <c r="KHW40" s="454"/>
      <c r="KHX40" s="451"/>
      <c r="KHY40" s="454"/>
      <c r="KHZ40" s="458"/>
      <c r="KIA40" s="459"/>
      <c r="KIB40" s="460"/>
      <c r="KIC40" s="461"/>
      <c r="KID40" s="462"/>
      <c r="KIE40" s="458"/>
      <c r="KIF40" s="451"/>
      <c r="KIG40" s="463"/>
      <c r="KIH40" s="451"/>
      <c r="KII40" s="451"/>
      <c r="KIJ40" s="453"/>
      <c r="KIL40" s="449"/>
      <c r="KIM40" s="449"/>
      <c r="KIN40" s="449"/>
      <c r="KIO40" s="450"/>
      <c r="KIP40" s="451"/>
      <c r="KIQ40" s="451"/>
      <c r="KIR40" s="451"/>
      <c r="KIS40" s="449"/>
      <c r="KIT40" s="452"/>
      <c r="KIU40" s="453"/>
      <c r="KIV40" s="454"/>
      <c r="KIW40" s="449"/>
      <c r="KIX40" s="453"/>
      <c r="KIY40" s="453"/>
      <c r="KIZ40" s="450"/>
      <c r="KJA40" s="454"/>
      <c r="KJB40" s="455"/>
      <c r="KJC40" s="453"/>
      <c r="KJD40" s="456"/>
      <c r="KJE40" s="453"/>
      <c r="KJF40" s="456"/>
      <c r="KJG40" s="454"/>
      <c r="KJH40" s="451"/>
      <c r="KJI40" s="454"/>
      <c r="KJJ40" s="450"/>
      <c r="KJK40" s="456"/>
      <c r="KJL40" s="456"/>
      <c r="KJM40" s="456"/>
      <c r="KJN40" s="456"/>
      <c r="KJO40" s="271"/>
      <c r="KJP40" s="451"/>
      <c r="KJQ40" s="454"/>
      <c r="KJR40" s="451"/>
      <c r="KJS40" s="457"/>
      <c r="KJT40" s="271"/>
      <c r="KJU40" s="451"/>
      <c r="KJV40" s="454"/>
      <c r="KJW40" s="451"/>
      <c r="KJX40" s="457"/>
      <c r="KJY40" s="451"/>
      <c r="KJZ40" s="457"/>
      <c r="KKA40" s="457"/>
      <c r="KKB40" s="457"/>
      <c r="KKC40" s="271"/>
      <c r="KKD40" s="271"/>
      <c r="KKE40" s="451"/>
      <c r="KKF40" s="454"/>
      <c r="KKG40" s="451"/>
      <c r="KKH40" s="454"/>
      <c r="KKI40" s="458"/>
      <c r="KKJ40" s="459"/>
      <c r="KKK40" s="460"/>
      <c r="KKL40" s="461"/>
      <c r="KKM40" s="462"/>
      <c r="KKN40" s="458"/>
      <c r="KKO40" s="451"/>
      <c r="KKP40" s="463"/>
      <c r="KKQ40" s="451"/>
      <c r="KKR40" s="451"/>
      <c r="KKS40" s="453"/>
      <c r="KKU40" s="449"/>
      <c r="KKV40" s="449"/>
      <c r="KKW40" s="449"/>
      <c r="KKX40" s="450"/>
      <c r="KKY40" s="451"/>
      <c r="KKZ40" s="451"/>
      <c r="KLA40" s="451"/>
      <c r="KLB40" s="449"/>
      <c r="KLC40" s="452"/>
      <c r="KLD40" s="453"/>
      <c r="KLE40" s="454"/>
      <c r="KLF40" s="449"/>
      <c r="KLG40" s="453"/>
      <c r="KLH40" s="453"/>
      <c r="KLI40" s="450"/>
      <c r="KLJ40" s="454"/>
      <c r="KLK40" s="455"/>
      <c r="KLL40" s="453"/>
      <c r="KLM40" s="456"/>
      <c r="KLN40" s="453"/>
      <c r="KLO40" s="456"/>
      <c r="KLP40" s="454"/>
      <c r="KLQ40" s="451"/>
      <c r="KLR40" s="454"/>
      <c r="KLS40" s="450"/>
      <c r="KLT40" s="456"/>
      <c r="KLU40" s="456"/>
      <c r="KLV40" s="456"/>
      <c r="KLW40" s="456"/>
      <c r="KLX40" s="271"/>
      <c r="KLY40" s="451"/>
      <c r="KLZ40" s="454"/>
      <c r="KMA40" s="451"/>
      <c r="KMB40" s="457"/>
      <c r="KMC40" s="271"/>
      <c r="KMD40" s="451"/>
      <c r="KME40" s="454"/>
      <c r="KMF40" s="451"/>
      <c r="KMG40" s="457"/>
      <c r="KMH40" s="451"/>
      <c r="KMI40" s="457"/>
      <c r="KMJ40" s="457"/>
      <c r="KMK40" s="457"/>
      <c r="KML40" s="271"/>
      <c r="KMM40" s="271"/>
      <c r="KMN40" s="451"/>
      <c r="KMO40" s="454"/>
      <c r="KMP40" s="451"/>
      <c r="KMQ40" s="454"/>
      <c r="KMR40" s="458"/>
      <c r="KMS40" s="459"/>
      <c r="KMT40" s="460"/>
      <c r="KMU40" s="461"/>
      <c r="KMV40" s="462"/>
      <c r="KMW40" s="458"/>
      <c r="KMX40" s="451"/>
      <c r="KMY40" s="463"/>
      <c r="KMZ40" s="451"/>
      <c r="KNA40" s="451"/>
      <c r="KNB40" s="453"/>
      <c r="KND40" s="449"/>
      <c r="KNE40" s="449"/>
      <c r="KNF40" s="449"/>
      <c r="KNG40" s="450"/>
      <c r="KNH40" s="451"/>
      <c r="KNI40" s="451"/>
      <c r="KNJ40" s="451"/>
      <c r="KNK40" s="449"/>
      <c r="KNL40" s="452"/>
      <c r="KNM40" s="453"/>
      <c r="KNN40" s="454"/>
      <c r="KNO40" s="449"/>
      <c r="KNP40" s="453"/>
      <c r="KNQ40" s="453"/>
      <c r="KNR40" s="450"/>
      <c r="KNS40" s="454"/>
      <c r="KNT40" s="455"/>
      <c r="KNU40" s="453"/>
      <c r="KNV40" s="456"/>
      <c r="KNW40" s="453"/>
      <c r="KNX40" s="456"/>
      <c r="KNY40" s="454"/>
      <c r="KNZ40" s="451"/>
      <c r="KOA40" s="454"/>
      <c r="KOB40" s="450"/>
      <c r="KOC40" s="456"/>
      <c r="KOD40" s="456"/>
      <c r="KOE40" s="456"/>
      <c r="KOF40" s="456"/>
      <c r="KOG40" s="271"/>
      <c r="KOH40" s="451"/>
      <c r="KOI40" s="454"/>
      <c r="KOJ40" s="451"/>
      <c r="KOK40" s="457"/>
      <c r="KOL40" s="271"/>
      <c r="KOM40" s="451"/>
      <c r="KON40" s="454"/>
      <c r="KOO40" s="451"/>
      <c r="KOP40" s="457"/>
      <c r="KOQ40" s="451"/>
      <c r="KOR40" s="457"/>
      <c r="KOS40" s="457"/>
      <c r="KOT40" s="457"/>
      <c r="KOU40" s="271"/>
      <c r="KOV40" s="271"/>
      <c r="KOW40" s="451"/>
      <c r="KOX40" s="454"/>
      <c r="KOY40" s="451"/>
      <c r="KOZ40" s="454"/>
      <c r="KPA40" s="458"/>
      <c r="KPB40" s="459"/>
      <c r="KPC40" s="460"/>
      <c r="KPD40" s="461"/>
      <c r="KPE40" s="462"/>
      <c r="KPF40" s="458"/>
      <c r="KPG40" s="451"/>
      <c r="KPH40" s="463"/>
      <c r="KPI40" s="451"/>
      <c r="KPJ40" s="451"/>
      <c r="KPK40" s="453"/>
      <c r="KPM40" s="449"/>
      <c r="KPN40" s="449"/>
      <c r="KPO40" s="449"/>
      <c r="KPP40" s="450"/>
      <c r="KPQ40" s="451"/>
      <c r="KPR40" s="451"/>
      <c r="KPS40" s="451"/>
      <c r="KPT40" s="449"/>
      <c r="KPU40" s="452"/>
      <c r="KPV40" s="453"/>
      <c r="KPW40" s="454"/>
      <c r="KPX40" s="449"/>
      <c r="KPY40" s="453"/>
      <c r="KPZ40" s="453"/>
      <c r="KQA40" s="450"/>
      <c r="KQB40" s="454"/>
      <c r="KQC40" s="455"/>
      <c r="KQD40" s="453"/>
      <c r="KQE40" s="456"/>
      <c r="KQF40" s="453"/>
      <c r="KQG40" s="456"/>
      <c r="KQH40" s="454"/>
      <c r="KQI40" s="451"/>
      <c r="KQJ40" s="454"/>
      <c r="KQK40" s="450"/>
      <c r="KQL40" s="456"/>
      <c r="KQM40" s="456"/>
      <c r="KQN40" s="456"/>
      <c r="KQO40" s="456"/>
      <c r="KQP40" s="271"/>
      <c r="KQQ40" s="451"/>
      <c r="KQR40" s="454"/>
      <c r="KQS40" s="451"/>
      <c r="KQT40" s="457"/>
      <c r="KQU40" s="271"/>
      <c r="KQV40" s="451"/>
      <c r="KQW40" s="454"/>
      <c r="KQX40" s="451"/>
      <c r="KQY40" s="457"/>
      <c r="KQZ40" s="451"/>
      <c r="KRA40" s="457"/>
      <c r="KRB40" s="457"/>
      <c r="KRC40" s="457"/>
      <c r="KRD40" s="271"/>
      <c r="KRE40" s="271"/>
      <c r="KRF40" s="451"/>
      <c r="KRG40" s="454"/>
      <c r="KRH40" s="451"/>
      <c r="KRI40" s="454"/>
      <c r="KRJ40" s="458"/>
      <c r="KRK40" s="459"/>
      <c r="KRL40" s="460"/>
      <c r="KRM40" s="461"/>
      <c r="KRN40" s="462"/>
      <c r="KRO40" s="458"/>
      <c r="KRP40" s="451"/>
      <c r="KRQ40" s="463"/>
      <c r="KRR40" s="451"/>
      <c r="KRS40" s="451"/>
      <c r="KRT40" s="453"/>
      <c r="KRV40" s="449"/>
      <c r="KRW40" s="449"/>
      <c r="KRX40" s="449"/>
      <c r="KRY40" s="450"/>
      <c r="KRZ40" s="451"/>
      <c r="KSA40" s="451"/>
      <c r="KSB40" s="451"/>
      <c r="KSC40" s="449"/>
      <c r="KSD40" s="452"/>
      <c r="KSE40" s="453"/>
      <c r="KSF40" s="454"/>
      <c r="KSG40" s="449"/>
      <c r="KSH40" s="453"/>
      <c r="KSI40" s="453"/>
      <c r="KSJ40" s="450"/>
      <c r="KSK40" s="454"/>
      <c r="KSL40" s="455"/>
      <c r="KSM40" s="453"/>
      <c r="KSN40" s="456"/>
      <c r="KSO40" s="453"/>
      <c r="KSP40" s="456"/>
      <c r="KSQ40" s="454"/>
      <c r="KSR40" s="451"/>
      <c r="KSS40" s="454"/>
      <c r="KST40" s="450"/>
      <c r="KSU40" s="456"/>
      <c r="KSV40" s="456"/>
      <c r="KSW40" s="456"/>
      <c r="KSX40" s="456"/>
      <c r="KSY40" s="271"/>
      <c r="KSZ40" s="451"/>
      <c r="KTA40" s="454"/>
      <c r="KTB40" s="451"/>
      <c r="KTC40" s="457"/>
      <c r="KTD40" s="271"/>
      <c r="KTE40" s="451"/>
      <c r="KTF40" s="454"/>
      <c r="KTG40" s="451"/>
      <c r="KTH40" s="457"/>
      <c r="KTI40" s="451"/>
      <c r="KTJ40" s="457"/>
      <c r="KTK40" s="457"/>
      <c r="KTL40" s="457"/>
      <c r="KTM40" s="271"/>
      <c r="KTN40" s="271"/>
      <c r="KTO40" s="451"/>
      <c r="KTP40" s="454"/>
      <c r="KTQ40" s="451"/>
      <c r="KTR40" s="454"/>
      <c r="KTS40" s="458"/>
      <c r="KTT40" s="459"/>
      <c r="KTU40" s="460"/>
      <c r="KTV40" s="461"/>
      <c r="KTW40" s="462"/>
      <c r="KTX40" s="458"/>
      <c r="KTY40" s="451"/>
      <c r="KTZ40" s="463"/>
      <c r="KUA40" s="451"/>
      <c r="KUB40" s="451"/>
      <c r="KUC40" s="453"/>
      <c r="KUE40" s="449"/>
      <c r="KUF40" s="449"/>
      <c r="KUG40" s="449"/>
      <c r="KUH40" s="450"/>
      <c r="KUI40" s="451"/>
      <c r="KUJ40" s="451"/>
      <c r="KUK40" s="451"/>
      <c r="KUL40" s="449"/>
      <c r="KUM40" s="452"/>
      <c r="KUN40" s="453"/>
      <c r="KUO40" s="454"/>
      <c r="KUP40" s="449"/>
      <c r="KUQ40" s="453"/>
      <c r="KUR40" s="453"/>
      <c r="KUS40" s="450"/>
      <c r="KUT40" s="454"/>
      <c r="KUU40" s="455"/>
      <c r="KUV40" s="453"/>
      <c r="KUW40" s="456"/>
      <c r="KUX40" s="453"/>
      <c r="KUY40" s="456"/>
      <c r="KUZ40" s="454"/>
      <c r="KVA40" s="451"/>
      <c r="KVB40" s="454"/>
      <c r="KVC40" s="450"/>
      <c r="KVD40" s="456"/>
      <c r="KVE40" s="456"/>
      <c r="KVF40" s="456"/>
      <c r="KVG40" s="456"/>
      <c r="KVH40" s="271"/>
      <c r="KVI40" s="451"/>
      <c r="KVJ40" s="454"/>
      <c r="KVK40" s="451"/>
      <c r="KVL40" s="457"/>
      <c r="KVM40" s="271"/>
      <c r="KVN40" s="451"/>
      <c r="KVO40" s="454"/>
      <c r="KVP40" s="451"/>
      <c r="KVQ40" s="457"/>
      <c r="KVR40" s="451"/>
      <c r="KVS40" s="457"/>
      <c r="KVT40" s="457"/>
      <c r="KVU40" s="457"/>
      <c r="KVV40" s="271"/>
      <c r="KVW40" s="271"/>
      <c r="KVX40" s="451"/>
      <c r="KVY40" s="454"/>
      <c r="KVZ40" s="451"/>
      <c r="KWA40" s="454"/>
      <c r="KWB40" s="458"/>
      <c r="KWC40" s="459"/>
      <c r="KWD40" s="460"/>
      <c r="KWE40" s="461"/>
      <c r="KWF40" s="462"/>
      <c r="KWG40" s="458"/>
      <c r="KWH40" s="451"/>
      <c r="KWI40" s="463"/>
      <c r="KWJ40" s="451"/>
      <c r="KWK40" s="451"/>
      <c r="KWL40" s="453"/>
      <c r="KWN40" s="449"/>
      <c r="KWO40" s="449"/>
      <c r="KWP40" s="449"/>
      <c r="KWQ40" s="450"/>
      <c r="KWR40" s="451"/>
      <c r="KWS40" s="451"/>
      <c r="KWT40" s="451"/>
      <c r="KWU40" s="449"/>
      <c r="KWV40" s="452"/>
      <c r="KWW40" s="453"/>
      <c r="KWX40" s="454"/>
      <c r="KWY40" s="449"/>
      <c r="KWZ40" s="453"/>
      <c r="KXA40" s="453"/>
      <c r="KXB40" s="450"/>
      <c r="KXC40" s="454"/>
      <c r="KXD40" s="455"/>
      <c r="KXE40" s="453"/>
      <c r="KXF40" s="456"/>
      <c r="KXG40" s="453"/>
      <c r="KXH40" s="456"/>
      <c r="KXI40" s="454"/>
      <c r="KXJ40" s="451"/>
      <c r="KXK40" s="454"/>
      <c r="KXL40" s="450"/>
      <c r="KXM40" s="456"/>
      <c r="KXN40" s="456"/>
      <c r="KXO40" s="456"/>
      <c r="KXP40" s="456"/>
      <c r="KXQ40" s="271"/>
      <c r="KXR40" s="451"/>
      <c r="KXS40" s="454"/>
      <c r="KXT40" s="451"/>
      <c r="KXU40" s="457"/>
      <c r="KXV40" s="271"/>
      <c r="KXW40" s="451"/>
      <c r="KXX40" s="454"/>
      <c r="KXY40" s="451"/>
      <c r="KXZ40" s="457"/>
      <c r="KYA40" s="451"/>
      <c r="KYB40" s="457"/>
      <c r="KYC40" s="457"/>
      <c r="KYD40" s="457"/>
      <c r="KYE40" s="271"/>
      <c r="KYF40" s="271"/>
      <c r="KYG40" s="451"/>
      <c r="KYH40" s="454"/>
      <c r="KYI40" s="451"/>
      <c r="KYJ40" s="454"/>
      <c r="KYK40" s="458"/>
      <c r="KYL40" s="459"/>
      <c r="KYM40" s="460"/>
      <c r="KYN40" s="461"/>
      <c r="KYO40" s="462"/>
      <c r="KYP40" s="458"/>
      <c r="KYQ40" s="451"/>
      <c r="KYR40" s="463"/>
      <c r="KYS40" s="451"/>
      <c r="KYT40" s="451"/>
      <c r="KYU40" s="453"/>
      <c r="KYW40" s="449"/>
      <c r="KYX40" s="449"/>
      <c r="KYY40" s="449"/>
      <c r="KYZ40" s="450"/>
      <c r="KZA40" s="451"/>
      <c r="KZB40" s="451"/>
      <c r="KZC40" s="451"/>
      <c r="KZD40" s="449"/>
      <c r="KZE40" s="452"/>
      <c r="KZF40" s="453"/>
      <c r="KZG40" s="454"/>
      <c r="KZH40" s="449"/>
      <c r="KZI40" s="453"/>
      <c r="KZJ40" s="453"/>
      <c r="KZK40" s="450"/>
      <c r="KZL40" s="454"/>
      <c r="KZM40" s="455"/>
      <c r="KZN40" s="453"/>
      <c r="KZO40" s="456"/>
      <c r="KZP40" s="453"/>
      <c r="KZQ40" s="456"/>
      <c r="KZR40" s="454"/>
      <c r="KZS40" s="451"/>
      <c r="KZT40" s="454"/>
      <c r="KZU40" s="450"/>
      <c r="KZV40" s="456"/>
      <c r="KZW40" s="456"/>
      <c r="KZX40" s="456"/>
      <c r="KZY40" s="456"/>
      <c r="KZZ40" s="271"/>
      <c r="LAA40" s="451"/>
      <c r="LAB40" s="454"/>
      <c r="LAC40" s="451"/>
      <c r="LAD40" s="457"/>
      <c r="LAE40" s="271"/>
      <c r="LAF40" s="451"/>
      <c r="LAG40" s="454"/>
      <c r="LAH40" s="451"/>
      <c r="LAI40" s="457"/>
      <c r="LAJ40" s="451"/>
      <c r="LAK40" s="457"/>
      <c r="LAL40" s="457"/>
      <c r="LAM40" s="457"/>
      <c r="LAN40" s="271"/>
      <c r="LAO40" s="271"/>
      <c r="LAP40" s="451"/>
      <c r="LAQ40" s="454"/>
      <c r="LAR40" s="451"/>
      <c r="LAS40" s="454"/>
      <c r="LAT40" s="458"/>
      <c r="LAU40" s="459"/>
      <c r="LAV40" s="460"/>
      <c r="LAW40" s="461"/>
      <c r="LAX40" s="462"/>
      <c r="LAY40" s="458"/>
      <c r="LAZ40" s="451"/>
      <c r="LBA40" s="463"/>
      <c r="LBB40" s="451"/>
      <c r="LBC40" s="451"/>
      <c r="LBD40" s="453"/>
      <c r="LBF40" s="449"/>
      <c r="LBG40" s="449"/>
      <c r="LBH40" s="449"/>
      <c r="LBI40" s="450"/>
      <c r="LBJ40" s="451"/>
      <c r="LBK40" s="451"/>
      <c r="LBL40" s="451"/>
      <c r="LBM40" s="449"/>
      <c r="LBN40" s="452"/>
      <c r="LBO40" s="453"/>
      <c r="LBP40" s="454"/>
      <c r="LBQ40" s="449"/>
      <c r="LBR40" s="453"/>
      <c r="LBS40" s="453"/>
      <c r="LBT40" s="450"/>
      <c r="LBU40" s="454"/>
      <c r="LBV40" s="455"/>
      <c r="LBW40" s="453"/>
      <c r="LBX40" s="456"/>
      <c r="LBY40" s="453"/>
      <c r="LBZ40" s="456"/>
      <c r="LCA40" s="454"/>
      <c r="LCB40" s="451"/>
      <c r="LCC40" s="454"/>
      <c r="LCD40" s="450"/>
      <c r="LCE40" s="456"/>
      <c r="LCF40" s="456"/>
      <c r="LCG40" s="456"/>
      <c r="LCH40" s="456"/>
      <c r="LCI40" s="271"/>
      <c r="LCJ40" s="451"/>
      <c r="LCK40" s="454"/>
      <c r="LCL40" s="451"/>
      <c r="LCM40" s="457"/>
      <c r="LCN40" s="271"/>
      <c r="LCO40" s="451"/>
      <c r="LCP40" s="454"/>
      <c r="LCQ40" s="451"/>
      <c r="LCR40" s="457"/>
      <c r="LCS40" s="451"/>
      <c r="LCT40" s="457"/>
      <c r="LCU40" s="457"/>
      <c r="LCV40" s="457"/>
      <c r="LCW40" s="271"/>
      <c r="LCX40" s="271"/>
      <c r="LCY40" s="451"/>
      <c r="LCZ40" s="454"/>
      <c r="LDA40" s="451"/>
      <c r="LDB40" s="454"/>
      <c r="LDC40" s="458"/>
      <c r="LDD40" s="459"/>
      <c r="LDE40" s="460"/>
      <c r="LDF40" s="461"/>
      <c r="LDG40" s="462"/>
      <c r="LDH40" s="458"/>
      <c r="LDI40" s="451"/>
      <c r="LDJ40" s="463"/>
      <c r="LDK40" s="451"/>
      <c r="LDL40" s="451"/>
      <c r="LDM40" s="453"/>
      <c r="LDO40" s="449"/>
      <c r="LDP40" s="449"/>
      <c r="LDQ40" s="449"/>
      <c r="LDR40" s="450"/>
      <c r="LDS40" s="451"/>
      <c r="LDT40" s="451"/>
      <c r="LDU40" s="451"/>
      <c r="LDV40" s="449"/>
      <c r="LDW40" s="452"/>
      <c r="LDX40" s="453"/>
      <c r="LDY40" s="454"/>
      <c r="LDZ40" s="449"/>
      <c r="LEA40" s="453"/>
      <c r="LEB40" s="453"/>
      <c r="LEC40" s="450"/>
      <c r="LED40" s="454"/>
      <c r="LEE40" s="455"/>
      <c r="LEF40" s="453"/>
      <c r="LEG40" s="456"/>
      <c r="LEH40" s="453"/>
      <c r="LEI40" s="456"/>
      <c r="LEJ40" s="454"/>
      <c r="LEK40" s="451"/>
      <c r="LEL40" s="454"/>
      <c r="LEM40" s="450"/>
      <c r="LEN40" s="456"/>
      <c r="LEO40" s="456"/>
      <c r="LEP40" s="456"/>
      <c r="LEQ40" s="456"/>
      <c r="LER40" s="271"/>
      <c r="LES40" s="451"/>
      <c r="LET40" s="454"/>
      <c r="LEU40" s="451"/>
      <c r="LEV40" s="457"/>
      <c r="LEW40" s="271"/>
      <c r="LEX40" s="451"/>
      <c r="LEY40" s="454"/>
      <c r="LEZ40" s="451"/>
      <c r="LFA40" s="457"/>
      <c r="LFB40" s="451"/>
      <c r="LFC40" s="457"/>
      <c r="LFD40" s="457"/>
      <c r="LFE40" s="457"/>
      <c r="LFF40" s="271"/>
      <c r="LFG40" s="271"/>
      <c r="LFH40" s="451"/>
      <c r="LFI40" s="454"/>
      <c r="LFJ40" s="451"/>
      <c r="LFK40" s="454"/>
      <c r="LFL40" s="458"/>
      <c r="LFM40" s="459"/>
      <c r="LFN40" s="460"/>
      <c r="LFO40" s="461"/>
      <c r="LFP40" s="462"/>
      <c r="LFQ40" s="458"/>
      <c r="LFR40" s="451"/>
      <c r="LFS40" s="463"/>
      <c r="LFT40" s="451"/>
      <c r="LFU40" s="451"/>
      <c r="LFV40" s="453"/>
      <c r="LFX40" s="449"/>
      <c r="LFY40" s="449"/>
      <c r="LFZ40" s="449"/>
      <c r="LGA40" s="450"/>
      <c r="LGB40" s="451"/>
      <c r="LGC40" s="451"/>
      <c r="LGD40" s="451"/>
      <c r="LGE40" s="449"/>
      <c r="LGF40" s="452"/>
      <c r="LGG40" s="453"/>
      <c r="LGH40" s="454"/>
      <c r="LGI40" s="449"/>
      <c r="LGJ40" s="453"/>
      <c r="LGK40" s="453"/>
      <c r="LGL40" s="450"/>
      <c r="LGM40" s="454"/>
      <c r="LGN40" s="455"/>
      <c r="LGO40" s="453"/>
      <c r="LGP40" s="456"/>
      <c r="LGQ40" s="453"/>
      <c r="LGR40" s="456"/>
      <c r="LGS40" s="454"/>
      <c r="LGT40" s="451"/>
      <c r="LGU40" s="454"/>
      <c r="LGV40" s="450"/>
      <c r="LGW40" s="456"/>
      <c r="LGX40" s="456"/>
      <c r="LGY40" s="456"/>
      <c r="LGZ40" s="456"/>
      <c r="LHA40" s="271"/>
      <c r="LHB40" s="451"/>
      <c r="LHC40" s="454"/>
      <c r="LHD40" s="451"/>
      <c r="LHE40" s="457"/>
      <c r="LHF40" s="271"/>
      <c r="LHG40" s="451"/>
      <c r="LHH40" s="454"/>
      <c r="LHI40" s="451"/>
      <c r="LHJ40" s="457"/>
      <c r="LHK40" s="451"/>
      <c r="LHL40" s="457"/>
      <c r="LHM40" s="457"/>
      <c r="LHN40" s="457"/>
      <c r="LHO40" s="271"/>
      <c r="LHP40" s="271"/>
      <c r="LHQ40" s="451"/>
      <c r="LHR40" s="454"/>
      <c r="LHS40" s="451"/>
      <c r="LHT40" s="454"/>
      <c r="LHU40" s="458"/>
      <c r="LHV40" s="459"/>
      <c r="LHW40" s="460"/>
      <c r="LHX40" s="461"/>
      <c r="LHY40" s="462"/>
      <c r="LHZ40" s="458"/>
      <c r="LIA40" s="451"/>
      <c r="LIB40" s="463"/>
      <c r="LIC40" s="451"/>
      <c r="LID40" s="451"/>
      <c r="LIE40" s="453"/>
      <c r="LIG40" s="449"/>
      <c r="LIH40" s="449"/>
      <c r="LII40" s="449"/>
      <c r="LIJ40" s="450"/>
      <c r="LIK40" s="451"/>
      <c r="LIL40" s="451"/>
      <c r="LIM40" s="451"/>
      <c r="LIN40" s="449"/>
      <c r="LIO40" s="452"/>
      <c r="LIP40" s="453"/>
      <c r="LIQ40" s="454"/>
      <c r="LIR40" s="449"/>
      <c r="LIS40" s="453"/>
      <c r="LIT40" s="453"/>
      <c r="LIU40" s="450"/>
      <c r="LIV40" s="454"/>
      <c r="LIW40" s="455"/>
      <c r="LIX40" s="453"/>
      <c r="LIY40" s="456"/>
      <c r="LIZ40" s="453"/>
      <c r="LJA40" s="456"/>
      <c r="LJB40" s="454"/>
      <c r="LJC40" s="451"/>
      <c r="LJD40" s="454"/>
      <c r="LJE40" s="450"/>
      <c r="LJF40" s="456"/>
      <c r="LJG40" s="456"/>
      <c r="LJH40" s="456"/>
      <c r="LJI40" s="456"/>
      <c r="LJJ40" s="271"/>
      <c r="LJK40" s="451"/>
      <c r="LJL40" s="454"/>
      <c r="LJM40" s="451"/>
      <c r="LJN40" s="457"/>
      <c r="LJO40" s="271"/>
      <c r="LJP40" s="451"/>
      <c r="LJQ40" s="454"/>
      <c r="LJR40" s="451"/>
      <c r="LJS40" s="457"/>
      <c r="LJT40" s="451"/>
      <c r="LJU40" s="457"/>
      <c r="LJV40" s="457"/>
      <c r="LJW40" s="457"/>
      <c r="LJX40" s="271"/>
      <c r="LJY40" s="271"/>
      <c r="LJZ40" s="451"/>
      <c r="LKA40" s="454"/>
      <c r="LKB40" s="451"/>
      <c r="LKC40" s="454"/>
      <c r="LKD40" s="458"/>
      <c r="LKE40" s="459"/>
      <c r="LKF40" s="460"/>
      <c r="LKG40" s="461"/>
      <c r="LKH40" s="462"/>
      <c r="LKI40" s="458"/>
      <c r="LKJ40" s="451"/>
      <c r="LKK40" s="463"/>
      <c r="LKL40" s="451"/>
      <c r="LKM40" s="451"/>
      <c r="LKN40" s="453"/>
      <c r="LKP40" s="449"/>
      <c r="LKQ40" s="449"/>
      <c r="LKR40" s="449"/>
      <c r="LKS40" s="450"/>
      <c r="LKT40" s="451"/>
      <c r="LKU40" s="451"/>
      <c r="LKV40" s="451"/>
      <c r="LKW40" s="449"/>
      <c r="LKX40" s="452"/>
      <c r="LKY40" s="453"/>
      <c r="LKZ40" s="454"/>
      <c r="LLA40" s="449"/>
      <c r="LLB40" s="453"/>
      <c r="LLC40" s="453"/>
      <c r="LLD40" s="450"/>
      <c r="LLE40" s="454"/>
      <c r="LLF40" s="455"/>
      <c r="LLG40" s="453"/>
      <c r="LLH40" s="456"/>
      <c r="LLI40" s="453"/>
      <c r="LLJ40" s="456"/>
      <c r="LLK40" s="454"/>
      <c r="LLL40" s="451"/>
      <c r="LLM40" s="454"/>
      <c r="LLN40" s="450"/>
      <c r="LLO40" s="456"/>
      <c r="LLP40" s="456"/>
      <c r="LLQ40" s="456"/>
      <c r="LLR40" s="456"/>
      <c r="LLS40" s="271"/>
      <c r="LLT40" s="451"/>
      <c r="LLU40" s="454"/>
      <c r="LLV40" s="451"/>
      <c r="LLW40" s="457"/>
      <c r="LLX40" s="271"/>
      <c r="LLY40" s="451"/>
      <c r="LLZ40" s="454"/>
      <c r="LMA40" s="451"/>
      <c r="LMB40" s="457"/>
      <c r="LMC40" s="451"/>
      <c r="LMD40" s="457"/>
      <c r="LME40" s="457"/>
      <c r="LMF40" s="457"/>
      <c r="LMG40" s="271"/>
      <c r="LMH40" s="271"/>
      <c r="LMI40" s="451"/>
      <c r="LMJ40" s="454"/>
      <c r="LMK40" s="451"/>
      <c r="LML40" s="454"/>
      <c r="LMM40" s="458"/>
      <c r="LMN40" s="459"/>
      <c r="LMO40" s="460"/>
      <c r="LMP40" s="461"/>
      <c r="LMQ40" s="462"/>
      <c r="LMR40" s="458"/>
      <c r="LMS40" s="451"/>
      <c r="LMT40" s="463"/>
      <c r="LMU40" s="451"/>
      <c r="LMV40" s="451"/>
      <c r="LMW40" s="453"/>
      <c r="LMY40" s="449"/>
      <c r="LMZ40" s="449"/>
      <c r="LNA40" s="449"/>
      <c r="LNB40" s="450"/>
      <c r="LNC40" s="451"/>
      <c r="LND40" s="451"/>
      <c r="LNE40" s="451"/>
      <c r="LNF40" s="449"/>
      <c r="LNG40" s="452"/>
      <c r="LNH40" s="453"/>
      <c r="LNI40" s="454"/>
      <c r="LNJ40" s="449"/>
      <c r="LNK40" s="453"/>
      <c r="LNL40" s="453"/>
      <c r="LNM40" s="450"/>
      <c r="LNN40" s="454"/>
      <c r="LNO40" s="455"/>
      <c r="LNP40" s="453"/>
      <c r="LNQ40" s="456"/>
      <c r="LNR40" s="453"/>
      <c r="LNS40" s="456"/>
      <c r="LNT40" s="454"/>
      <c r="LNU40" s="451"/>
      <c r="LNV40" s="454"/>
      <c r="LNW40" s="450"/>
      <c r="LNX40" s="456"/>
      <c r="LNY40" s="456"/>
      <c r="LNZ40" s="456"/>
      <c r="LOA40" s="456"/>
      <c r="LOB40" s="271"/>
      <c r="LOC40" s="451"/>
      <c r="LOD40" s="454"/>
      <c r="LOE40" s="451"/>
      <c r="LOF40" s="457"/>
      <c r="LOG40" s="271"/>
      <c r="LOH40" s="451"/>
      <c r="LOI40" s="454"/>
      <c r="LOJ40" s="451"/>
      <c r="LOK40" s="457"/>
      <c r="LOL40" s="451"/>
      <c r="LOM40" s="457"/>
      <c r="LON40" s="457"/>
      <c r="LOO40" s="457"/>
      <c r="LOP40" s="271"/>
      <c r="LOQ40" s="271"/>
      <c r="LOR40" s="451"/>
      <c r="LOS40" s="454"/>
      <c r="LOT40" s="451"/>
      <c r="LOU40" s="454"/>
      <c r="LOV40" s="458"/>
      <c r="LOW40" s="459"/>
      <c r="LOX40" s="460"/>
      <c r="LOY40" s="461"/>
      <c r="LOZ40" s="462"/>
      <c r="LPA40" s="458"/>
      <c r="LPB40" s="451"/>
      <c r="LPC40" s="463"/>
      <c r="LPD40" s="451"/>
      <c r="LPE40" s="451"/>
      <c r="LPF40" s="453"/>
      <c r="LPH40" s="449"/>
      <c r="LPI40" s="449"/>
      <c r="LPJ40" s="449"/>
      <c r="LPK40" s="450"/>
      <c r="LPL40" s="451"/>
      <c r="LPM40" s="451"/>
      <c r="LPN40" s="451"/>
      <c r="LPO40" s="449"/>
      <c r="LPP40" s="452"/>
      <c r="LPQ40" s="453"/>
      <c r="LPR40" s="454"/>
      <c r="LPS40" s="449"/>
      <c r="LPT40" s="453"/>
      <c r="LPU40" s="453"/>
      <c r="LPV40" s="450"/>
      <c r="LPW40" s="454"/>
      <c r="LPX40" s="455"/>
      <c r="LPY40" s="453"/>
      <c r="LPZ40" s="456"/>
      <c r="LQA40" s="453"/>
      <c r="LQB40" s="456"/>
      <c r="LQC40" s="454"/>
      <c r="LQD40" s="451"/>
      <c r="LQE40" s="454"/>
      <c r="LQF40" s="450"/>
      <c r="LQG40" s="456"/>
      <c r="LQH40" s="456"/>
      <c r="LQI40" s="456"/>
      <c r="LQJ40" s="456"/>
      <c r="LQK40" s="271"/>
      <c r="LQL40" s="451"/>
      <c r="LQM40" s="454"/>
      <c r="LQN40" s="451"/>
      <c r="LQO40" s="457"/>
      <c r="LQP40" s="271"/>
      <c r="LQQ40" s="451"/>
      <c r="LQR40" s="454"/>
      <c r="LQS40" s="451"/>
      <c r="LQT40" s="457"/>
      <c r="LQU40" s="451"/>
      <c r="LQV40" s="457"/>
      <c r="LQW40" s="457"/>
      <c r="LQX40" s="457"/>
      <c r="LQY40" s="271"/>
      <c r="LQZ40" s="271"/>
      <c r="LRA40" s="451"/>
      <c r="LRB40" s="454"/>
      <c r="LRC40" s="451"/>
      <c r="LRD40" s="454"/>
      <c r="LRE40" s="458"/>
      <c r="LRF40" s="459"/>
      <c r="LRG40" s="460"/>
      <c r="LRH40" s="461"/>
      <c r="LRI40" s="462"/>
      <c r="LRJ40" s="458"/>
      <c r="LRK40" s="451"/>
      <c r="LRL40" s="463"/>
      <c r="LRM40" s="451"/>
      <c r="LRN40" s="451"/>
      <c r="LRO40" s="453"/>
      <c r="LRQ40" s="449"/>
      <c r="LRR40" s="449"/>
      <c r="LRS40" s="449"/>
      <c r="LRT40" s="450"/>
      <c r="LRU40" s="451"/>
      <c r="LRV40" s="451"/>
      <c r="LRW40" s="451"/>
      <c r="LRX40" s="449"/>
      <c r="LRY40" s="452"/>
      <c r="LRZ40" s="453"/>
      <c r="LSA40" s="454"/>
      <c r="LSB40" s="449"/>
      <c r="LSC40" s="453"/>
      <c r="LSD40" s="453"/>
      <c r="LSE40" s="450"/>
      <c r="LSF40" s="454"/>
      <c r="LSG40" s="455"/>
      <c r="LSH40" s="453"/>
      <c r="LSI40" s="456"/>
      <c r="LSJ40" s="453"/>
      <c r="LSK40" s="456"/>
      <c r="LSL40" s="454"/>
      <c r="LSM40" s="451"/>
      <c r="LSN40" s="454"/>
      <c r="LSO40" s="450"/>
      <c r="LSP40" s="456"/>
      <c r="LSQ40" s="456"/>
      <c r="LSR40" s="456"/>
      <c r="LSS40" s="456"/>
      <c r="LST40" s="271"/>
      <c r="LSU40" s="451"/>
      <c r="LSV40" s="454"/>
      <c r="LSW40" s="451"/>
      <c r="LSX40" s="457"/>
      <c r="LSY40" s="271"/>
      <c r="LSZ40" s="451"/>
      <c r="LTA40" s="454"/>
      <c r="LTB40" s="451"/>
      <c r="LTC40" s="457"/>
      <c r="LTD40" s="451"/>
      <c r="LTE40" s="457"/>
      <c r="LTF40" s="457"/>
      <c r="LTG40" s="457"/>
      <c r="LTH40" s="271"/>
      <c r="LTI40" s="271"/>
      <c r="LTJ40" s="451"/>
      <c r="LTK40" s="454"/>
      <c r="LTL40" s="451"/>
      <c r="LTM40" s="454"/>
      <c r="LTN40" s="458"/>
      <c r="LTO40" s="459"/>
      <c r="LTP40" s="460"/>
      <c r="LTQ40" s="461"/>
      <c r="LTR40" s="462"/>
      <c r="LTS40" s="458"/>
      <c r="LTT40" s="451"/>
      <c r="LTU40" s="463"/>
      <c r="LTV40" s="451"/>
      <c r="LTW40" s="451"/>
      <c r="LTX40" s="453"/>
      <c r="LTZ40" s="449"/>
      <c r="LUA40" s="449"/>
      <c r="LUB40" s="449"/>
      <c r="LUC40" s="450"/>
      <c r="LUD40" s="451"/>
      <c r="LUE40" s="451"/>
      <c r="LUF40" s="451"/>
      <c r="LUG40" s="449"/>
      <c r="LUH40" s="452"/>
      <c r="LUI40" s="453"/>
      <c r="LUJ40" s="454"/>
      <c r="LUK40" s="449"/>
      <c r="LUL40" s="453"/>
      <c r="LUM40" s="453"/>
      <c r="LUN40" s="450"/>
      <c r="LUO40" s="454"/>
      <c r="LUP40" s="455"/>
      <c r="LUQ40" s="453"/>
      <c r="LUR40" s="456"/>
      <c r="LUS40" s="453"/>
      <c r="LUT40" s="456"/>
      <c r="LUU40" s="454"/>
      <c r="LUV40" s="451"/>
      <c r="LUW40" s="454"/>
      <c r="LUX40" s="450"/>
      <c r="LUY40" s="456"/>
      <c r="LUZ40" s="456"/>
      <c r="LVA40" s="456"/>
      <c r="LVB40" s="456"/>
      <c r="LVC40" s="271"/>
      <c r="LVD40" s="451"/>
      <c r="LVE40" s="454"/>
      <c r="LVF40" s="451"/>
      <c r="LVG40" s="457"/>
      <c r="LVH40" s="271"/>
      <c r="LVI40" s="451"/>
      <c r="LVJ40" s="454"/>
      <c r="LVK40" s="451"/>
      <c r="LVL40" s="457"/>
      <c r="LVM40" s="451"/>
      <c r="LVN40" s="457"/>
      <c r="LVO40" s="457"/>
      <c r="LVP40" s="457"/>
      <c r="LVQ40" s="271"/>
      <c r="LVR40" s="271"/>
      <c r="LVS40" s="451"/>
      <c r="LVT40" s="454"/>
      <c r="LVU40" s="451"/>
      <c r="LVV40" s="454"/>
      <c r="LVW40" s="458"/>
      <c r="LVX40" s="459"/>
      <c r="LVY40" s="460"/>
      <c r="LVZ40" s="461"/>
      <c r="LWA40" s="462"/>
      <c r="LWB40" s="458"/>
      <c r="LWC40" s="451"/>
      <c r="LWD40" s="463"/>
      <c r="LWE40" s="451"/>
      <c r="LWF40" s="451"/>
      <c r="LWG40" s="453"/>
      <c r="LWI40" s="449"/>
      <c r="LWJ40" s="449"/>
      <c r="LWK40" s="449"/>
      <c r="LWL40" s="450"/>
      <c r="LWM40" s="451"/>
      <c r="LWN40" s="451"/>
      <c r="LWO40" s="451"/>
      <c r="LWP40" s="449"/>
      <c r="LWQ40" s="452"/>
      <c r="LWR40" s="453"/>
      <c r="LWS40" s="454"/>
      <c r="LWT40" s="449"/>
      <c r="LWU40" s="453"/>
      <c r="LWV40" s="453"/>
      <c r="LWW40" s="450"/>
      <c r="LWX40" s="454"/>
      <c r="LWY40" s="455"/>
      <c r="LWZ40" s="453"/>
      <c r="LXA40" s="456"/>
      <c r="LXB40" s="453"/>
      <c r="LXC40" s="456"/>
      <c r="LXD40" s="454"/>
      <c r="LXE40" s="451"/>
      <c r="LXF40" s="454"/>
      <c r="LXG40" s="450"/>
      <c r="LXH40" s="456"/>
      <c r="LXI40" s="456"/>
      <c r="LXJ40" s="456"/>
      <c r="LXK40" s="456"/>
      <c r="LXL40" s="271"/>
      <c r="LXM40" s="451"/>
      <c r="LXN40" s="454"/>
      <c r="LXO40" s="451"/>
      <c r="LXP40" s="457"/>
      <c r="LXQ40" s="271"/>
      <c r="LXR40" s="451"/>
      <c r="LXS40" s="454"/>
      <c r="LXT40" s="451"/>
      <c r="LXU40" s="457"/>
      <c r="LXV40" s="451"/>
      <c r="LXW40" s="457"/>
      <c r="LXX40" s="457"/>
      <c r="LXY40" s="457"/>
      <c r="LXZ40" s="271"/>
      <c r="LYA40" s="271"/>
      <c r="LYB40" s="451"/>
      <c r="LYC40" s="454"/>
      <c r="LYD40" s="451"/>
      <c r="LYE40" s="454"/>
      <c r="LYF40" s="458"/>
      <c r="LYG40" s="459"/>
      <c r="LYH40" s="460"/>
      <c r="LYI40" s="461"/>
      <c r="LYJ40" s="462"/>
      <c r="LYK40" s="458"/>
      <c r="LYL40" s="451"/>
      <c r="LYM40" s="463"/>
      <c r="LYN40" s="451"/>
      <c r="LYO40" s="451"/>
      <c r="LYP40" s="453"/>
      <c r="LYR40" s="449"/>
      <c r="LYS40" s="449"/>
      <c r="LYT40" s="449"/>
      <c r="LYU40" s="450"/>
      <c r="LYV40" s="451"/>
      <c r="LYW40" s="451"/>
      <c r="LYX40" s="451"/>
      <c r="LYY40" s="449"/>
      <c r="LYZ40" s="452"/>
      <c r="LZA40" s="453"/>
      <c r="LZB40" s="454"/>
      <c r="LZC40" s="449"/>
      <c r="LZD40" s="453"/>
      <c r="LZE40" s="453"/>
      <c r="LZF40" s="450"/>
      <c r="LZG40" s="454"/>
      <c r="LZH40" s="455"/>
      <c r="LZI40" s="453"/>
      <c r="LZJ40" s="456"/>
      <c r="LZK40" s="453"/>
      <c r="LZL40" s="456"/>
      <c r="LZM40" s="454"/>
      <c r="LZN40" s="451"/>
      <c r="LZO40" s="454"/>
      <c r="LZP40" s="450"/>
      <c r="LZQ40" s="456"/>
      <c r="LZR40" s="456"/>
      <c r="LZS40" s="456"/>
      <c r="LZT40" s="456"/>
      <c r="LZU40" s="271"/>
      <c r="LZV40" s="451"/>
      <c r="LZW40" s="454"/>
      <c r="LZX40" s="451"/>
      <c r="LZY40" s="457"/>
      <c r="LZZ40" s="271"/>
      <c r="MAA40" s="451"/>
      <c r="MAB40" s="454"/>
      <c r="MAC40" s="451"/>
      <c r="MAD40" s="457"/>
      <c r="MAE40" s="451"/>
      <c r="MAF40" s="457"/>
      <c r="MAG40" s="457"/>
      <c r="MAH40" s="457"/>
      <c r="MAI40" s="271"/>
      <c r="MAJ40" s="271"/>
      <c r="MAK40" s="451"/>
      <c r="MAL40" s="454"/>
      <c r="MAM40" s="451"/>
      <c r="MAN40" s="454"/>
      <c r="MAO40" s="458"/>
      <c r="MAP40" s="459"/>
      <c r="MAQ40" s="460"/>
      <c r="MAR40" s="461"/>
      <c r="MAS40" s="462"/>
      <c r="MAT40" s="458"/>
      <c r="MAU40" s="451"/>
      <c r="MAV40" s="463"/>
      <c r="MAW40" s="451"/>
      <c r="MAX40" s="451"/>
      <c r="MAY40" s="453"/>
      <c r="MBA40" s="449"/>
      <c r="MBB40" s="449"/>
      <c r="MBC40" s="449"/>
      <c r="MBD40" s="450"/>
      <c r="MBE40" s="451"/>
      <c r="MBF40" s="451"/>
      <c r="MBG40" s="451"/>
      <c r="MBH40" s="449"/>
      <c r="MBI40" s="452"/>
      <c r="MBJ40" s="453"/>
      <c r="MBK40" s="454"/>
      <c r="MBL40" s="449"/>
      <c r="MBM40" s="453"/>
      <c r="MBN40" s="453"/>
      <c r="MBO40" s="450"/>
      <c r="MBP40" s="454"/>
      <c r="MBQ40" s="455"/>
      <c r="MBR40" s="453"/>
      <c r="MBS40" s="456"/>
      <c r="MBT40" s="453"/>
      <c r="MBU40" s="456"/>
      <c r="MBV40" s="454"/>
      <c r="MBW40" s="451"/>
      <c r="MBX40" s="454"/>
      <c r="MBY40" s="450"/>
      <c r="MBZ40" s="456"/>
      <c r="MCA40" s="456"/>
      <c r="MCB40" s="456"/>
      <c r="MCC40" s="456"/>
      <c r="MCD40" s="271"/>
      <c r="MCE40" s="451"/>
      <c r="MCF40" s="454"/>
      <c r="MCG40" s="451"/>
      <c r="MCH40" s="457"/>
      <c r="MCI40" s="271"/>
      <c r="MCJ40" s="451"/>
      <c r="MCK40" s="454"/>
      <c r="MCL40" s="451"/>
      <c r="MCM40" s="457"/>
      <c r="MCN40" s="451"/>
      <c r="MCO40" s="457"/>
      <c r="MCP40" s="457"/>
      <c r="MCQ40" s="457"/>
      <c r="MCR40" s="271"/>
      <c r="MCS40" s="271"/>
      <c r="MCT40" s="451"/>
      <c r="MCU40" s="454"/>
      <c r="MCV40" s="451"/>
      <c r="MCW40" s="454"/>
      <c r="MCX40" s="458"/>
      <c r="MCY40" s="459"/>
      <c r="MCZ40" s="460"/>
      <c r="MDA40" s="461"/>
      <c r="MDB40" s="462"/>
      <c r="MDC40" s="458"/>
      <c r="MDD40" s="451"/>
      <c r="MDE40" s="463"/>
      <c r="MDF40" s="451"/>
      <c r="MDG40" s="451"/>
      <c r="MDH40" s="453"/>
      <c r="MDJ40" s="449"/>
      <c r="MDK40" s="449"/>
      <c r="MDL40" s="449"/>
      <c r="MDM40" s="450"/>
      <c r="MDN40" s="451"/>
      <c r="MDO40" s="451"/>
      <c r="MDP40" s="451"/>
      <c r="MDQ40" s="449"/>
      <c r="MDR40" s="452"/>
      <c r="MDS40" s="453"/>
      <c r="MDT40" s="454"/>
      <c r="MDU40" s="449"/>
      <c r="MDV40" s="453"/>
      <c r="MDW40" s="453"/>
      <c r="MDX40" s="450"/>
      <c r="MDY40" s="454"/>
      <c r="MDZ40" s="455"/>
      <c r="MEA40" s="453"/>
      <c r="MEB40" s="456"/>
      <c r="MEC40" s="453"/>
      <c r="MED40" s="456"/>
      <c r="MEE40" s="454"/>
      <c r="MEF40" s="451"/>
      <c r="MEG40" s="454"/>
      <c r="MEH40" s="450"/>
      <c r="MEI40" s="456"/>
      <c r="MEJ40" s="456"/>
      <c r="MEK40" s="456"/>
      <c r="MEL40" s="456"/>
      <c r="MEM40" s="271"/>
      <c r="MEN40" s="451"/>
      <c r="MEO40" s="454"/>
      <c r="MEP40" s="451"/>
      <c r="MEQ40" s="457"/>
      <c r="MER40" s="271"/>
      <c r="MES40" s="451"/>
      <c r="MET40" s="454"/>
      <c r="MEU40" s="451"/>
      <c r="MEV40" s="457"/>
      <c r="MEW40" s="451"/>
      <c r="MEX40" s="457"/>
      <c r="MEY40" s="457"/>
      <c r="MEZ40" s="457"/>
      <c r="MFA40" s="271"/>
      <c r="MFB40" s="271"/>
      <c r="MFC40" s="451"/>
      <c r="MFD40" s="454"/>
      <c r="MFE40" s="451"/>
      <c r="MFF40" s="454"/>
      <c r="MFG40" s="458"/>
      <c r="MFH40" s="459"/>
      <c r="MFI40" s="460"/>
      <c r="MFJ40" s="461"/>
      <c r="MFK40" s="462"/>
      <c r="MFL40" s="458"/>
      <c r="MFM40" s="451"/>
      <c r="MFN40" s="463"/>
      <c r="MFO40" s="451"/>
      <c r="MFP40" s="451"/>
      <c r="MFQ40" s="453"/>
      <c r="MFS40" s="449"/>
      <c r="MFT40" s="449"/>
      <c r="MFU40" s="449"/>
      <c r="MFV40" s="450"/>
      <c r="MFW40" s="451"/>
      <c r="MFX40" s="451"/>
      <c r="MFY40" s="451"/>
      <c r="MFZ40" s="449"/>
      <c r="MGA40" s="452"/>
      <c r="MGB40" s="453"/>
      <c r="MGC40" s="454"/>
      <c r="MGD40" s="449"/>
      <c r="MGE40" s="453"/>
      <c r="MGF40" s="453"/>
      <c r="MGG40" s="450"/>
      <c r="MGH40" s="454"/>
      <c r="MGI40" s="455"/>
      <c r="MGJ40" s="453"/>
      <c r="MGK40" s="456"/>
      <c r="MGL40" s="453"/>
      <c r="MGM40" s="456"/>
      <c r="MGN40" s="454"/>
      <c r="MGO40" s="451"/>
      <c r="MGP40" s="454"/>
      <c r="MGQ40" s="450"/>
      <c r="MGR40" s="456"/>
      <c r="MGS40" s="456"/>
      <c r="MGT40" s="456"/>
      <c r="MGU40" s="456"/>
      <c r="MGV40" s="271"/>
      <c r="MGW40" s="451"/>
      <c r="MGX40" s="454"/>
      <c r="MGY40" s="451"/>
      <c r="MGZ40" s="457"/>
      <c r="MHA40" s="271"/>
      <c r="MHB40" s="451"/>
      <c r="MHC40" s="454"/>
      <c r="MHD40" s="451"/>
      <c r="MHE40" s="457"/>
      <c r="MHF40" s="451"/>
      <c r="MHG40" s="457"/>
      <c r="MHH40" s="457"/>
      <c r="MHI40" s="457"/>
      <c r="MHJ40" s="271"/>
      <c r="MHK40" s="271"/>
      <c r="MHL40" s="451"/>
      <c r="MHM40" s="454"/>
      <c r="MHN40" s="451"/>
      <c r="MHO40" s="454"/>
      <c r="MHP40" s="458"/>
      <c r="MHQ40" s="459"/>
      <c r="MHR40" s="460"/>
      <c r="MHS40" s="461"/>
      <c r="MHT40" s="462"/>
      <c r="MHU40" s="458"/>
      <c r="MHV40" s="451"/>
      <c r="MHW40" s="463"/>
      <c r="MHX40" s="451"/>
      <c r="MHY40" s="451"/>
      <c r="MHZ40" s="453"/>
      <c r="MIB40" s="449"/>
      <c r="MIC40" s="449"/>
      <c r="MID40" s="449"/>
      <c r="MIE40" s="450"/>
      <c r="MIF40" s="451"/>
      <c r="MIG40" s="451"/>
      <c r="MIH40" s="451"/>
      <c r="MII40" s="449"/>
      <c r="MIJ40" s="452"/>
      <c r="MIK40" s="453"/>
      <c r="MIL40" s="454"/>
      <c r="MIM40" s="449"/>
      <c r="MIN40" s="453"/>
      <c r="MIO40" s="453"/>
      <c r="MIP40" s="450"/>
      <c r="MIQ40" s="454"/>
      <c r="MIR40" s="455"/>
      <c r="MIS40" s="453"/>
      <c r="MIT40" s="456"/>
      <c r="MIU40" s="453"/>
      <c r="MIV40" s="456"/>
      <c r="MIW40" s="454"/>
      <c r="MIX40" s="451"/>
      <c r="MIY40" s="454"/>
      <c r="MIZ40" s="450"/>
      <c r="MJA40" s="456"/>
      <c r="MJB40" s="456"/>
      <c r="MJC40" s="456"/>
      <c r="MJD40" s="456"/>
      <c r="MJE40" s="271"/>
      <c r="MJF40" s="451"/>
      <c r="MJG40" s="454"/>
      <c r="MJH40" s="451"/>
      <c r="MJI40" s="457"/>
      <c r="MJJ40" s="271"/>
      <c r="MJK40" s="451"/>
      <c r="MJL40" s="454"/>
      <c r="MJM40" s="451"/>
      <c r="MJN40" s="457"/>
      <c r="MJO40" s="451"/>
      <c r="MJP40" s="457"/>
      <c r="MJQ40" s="457"/>
      <c r="MJR40" s="457"/>
      <c r="MJS40" s="271"/>
      <c r="MJT40" s="271"/>
      <c r="MJU40" s="451"/>
      <c r="MJV40" s="454"/>
      <c r="MJW40" s="451"/>
      <c r="MJX40" s="454"/>
      <c r="MJY40" s="458"/>
      <c r="MJZ40" s="459"/>
      <c r="MKA40" s="460"/>
      <c r="MKB40" s="461"/>
      <c r="MKC40" s="462"/>
      <c r="MKD40" s="458"/>
      <c r="MKE40" s="451"/>
      <c r="MKF40" s="463"/>
      <c r="MKG40" s="451"/>
      <c r="MKH40" s="451"/>
      <c r="MKI40" s="453"/>
      <c r="MKK40" s="449"/>
      <c r="MKL40" s="449"/>
      <c r="MKM40" s="449"/>
      <c r="MKN40" s="450"/>
      <c r="MKO40" s="451"/>
      <c r="MKP40" s="451"/>
      <c r="MKQ40" s="451"/>
      <c r="MKR40" s="449"/>
      <c r="MKS40" s="452"/>
      <c r="MKT40" s="453"/>
      <c r="MKU40" s="454"/>
      <c r="MKV40" s="449"/>
      <c r="MKW40" s="453"/>
      <c r="MKX40" s="453"/>
      <c r="MKY40" s="450"/>
      <c r="MKZ40" s="454"/>
      <c r="MLA40" s="455"/>
      <c r="MLB40" s="453"/>
      <c r="MLC40" s="456"/>
      <c r="MLD40" s="453"/>
      <c r="MLE40" s="456"/>
      <c r="MLF40" s="454"/>
      <c r="MLG40" s="451"/>
      <c r="MLH40" s="454"/>
      <c r="MLI40" s="450"/>
      <c r="MLJ40" s="456"/>
      <c r="MLK40" s="456"/>
      <c r="MLL40" s="456"/>
      <c r="MLM40" s="456"/>
      <c r="MLN40" s="271"/>
      <c r="MLO40" s="451"/>
      <c r="MLP40" s="454"/>
      <c r="MLQ40" s="451"/>
      <c r="MLR40" s="457"/>
      <c r="MLS40" s="271"/>
      <c r="MLT40" s="451"/>
      <c r="MLU40" s="454"/>
      <c r="MLV40" s="451"/>
      <c r="MLW40" s="457"/>
      <c r="MLX40" s="451"/>
      <c r="MLY40" s="457"/>
      <c r="MLZ40" s="457"/>
      <c r="MMA40" s="457"/>
      <c r="MMB40" s="271"/>
      <c r="MMC40" s="271"/>
      <c r="MMD40" s="451"/>
      <c r="MME40" s="454"/>
      <c r="MMF40" s="451"/>
      <c r="MMG40" s="454"/>
      <c r="MMH40" s="458"/>
      <c r="MMI40" s="459"/>
      <c r="MMJ40" s="460"/>
      <c r="MMK40" s="461"/>
      <c r="MML40" s="462"/>
      <c r="MMM40" s="458"/>
      <c r="MMN40" s="451"/>
      <c r="MMO40" s="463"/>
      <c r="MMP40" s="451"/>
      <c r="MMQ40" s="451"/>
      <c r="MMR40" s="453"/>
      <c r="MMT40" s="449"/>
      <c r="MMU40" s="449"/>
      <c r="MMV40" s="449"/>
      <c r="MMW40" s="450"/>
      <c r="MMX40" s="451"/>
      <c r="MMY40" s="451"/>
      <c r="MMZ40" s="451"/>
      <c r="MNA40" s="449"/>
      <c r="MNB40" s="452"/>
      <c r="MNC40" s="453"/>
      <c r="MND40" s="454"/>
      <c r="MNE40" s="449"/>
      <c r="MNF40" s="453"/>
      <c r="MNG40" s="453"/>
      <c r="MNH40" s="450"/>
      <c r="MNI40" s="454"/>
      <c r="MNJ40" s="455"/>
      <c r="MNK40" s="453"/>
      <c r="MNL40" s="456"/>
      <c r="MNM40" s="453"/>
      <c r="MNN40" s="456"/>
      <c r="MNO40" s="454"/>
      <c r="MNP40" s="451"/>
      <c r="MNQ40" s="454"/>
      <c r="MNR40" s="450"/>
      <c r="MNS40" s="456"/>
      <c r="MNT40" s="456"/>
      <c r="MNU40" s="456"/>
      <c r="MNV40" s="456"/>
      <c r="MNW40" s="271"/>
      <c r="MNX40" s="451"/>
      <c r="MNY40" s="454"/>
      <c r="MNZ40" s="451"/>
      <c r="MOA40" s="457"/>
      <c r="MOB40" s="271"/>
      <c r="MOC40" s="451"/>
      <c r="MOD40" s="454"/>
      <c r="MOE40" s="451"/>
      <c r="MOF40" s="457"/>
      <c r="MOG40" s="451"/>
      <c r="MOH40" s="457"/>
      <c r="MOI40" s="457"/>
      <c r="MOJ40" s="457"/>
      <c r="MOK40" s="271"/>
      <c r="MOL40" s="271"/>
      <c r="MOM40" s="451"/>
      <c r="MON40" s="454"/>
      <c r="MOO40" s="451"/>
      <c r="MOP40" s="454"/>
      <c r="MOQ40" s="458"/>
      <c r="MOR40" s="459"/>
      <c r="MOS40" s="460"/>
      <c r="MOT40" s="461"/>
      <c r="MOU40" s="462"/>
      <c r="MOV40" s="458"/>
      <c r="MOW40" s="451"/>
      <c r="MOX40" s="463"/>
      <c r="MOY40" s="451"/>
      <c r="MOZ40" s="451"/>
      <c r="MPA40" s="453"/>
      <c r="MPC40" s="449"/>
      <c r="MPD40" s="449"/>
      <c r="MPE40" s="449"/>
      <c r="MPF40" s="450"/>
      <c r="MPG40" s="451"/>
      <c r="MPH40" s="451"/>
      <c r="MPI40" s="451"/>
      <c r="MPJ40" s="449"/>
      <c r="MPK40" s="452"/>
      <c r="MPL40" s="453"/>
      <c r="MPM40" s="454"/>
      <c r="MPN40" s="449"/>
      <c r="MPO40" s="453"/>
      <c r="MPP40" s="453"/>
      <c r="MPQ40" s="450"/>
      <c r="MPR40" s="454"/>
      <c r="MPS40" s="455"/>
      <c r="MPT40" s="453"/>
      <c r="MPU40" s="456"/>
      <c r="MPV40" s="453"/>
      <c r="MPW40" s="456"/>
      <c r="MPX40" s="454"/>
      <c r="MPY40" s="451"/>
      <c r="MPZ40" s="454"/>
      <c r="MQA40" s="450"/>
      <c r="MQB40" s="456"/>
      <c r="MQC40" s="456"/>
      <c r="MQD40" s="456"/>
      <c r="MQE40" s="456"/>
      <c r="MQF40" s="271"/>
      <c r="MQG40" s="451"/>
      <c r="MQH40" s="454"/>
      <c r="MQI40" s="451"/>
      <c r="MQJ40" s="457"/>
      <c r="MQK40" s="271"/>
      <c r="MQL40" s="451"/>
      <c r="MQM40" s="454"/>
      <c r="MQN40" s="451"/>
      <c r="MQO40" s="457"/>
      <c r="MQP40" s="451"/>
      <c r="MQQ40" s="457"/>
      <c r="MQR40" s="457"/>
      <c r="MQS40" s="457"/>
      <c r="MQT40" s="271"/>
      <c r="MQU40" s="271"/>
      <c r="MQV40" s="451"/>
      <c r="MQW40" s="454"/>
      <c r="MQX40" s="451"/>
      <c r="MQY40" s="454"/>
      <c r="MQZ40" s="458"/>
      <c r="MRA40" s="459"/>
      <c r="MRB40" s="460"/>
      <c r="MRC40" s="461"/>
      <c r="MRD40" s="462"/>
      <c r="MRE40" s="458"/>
      <c r="MRF40" s="451"/>
      <c r="MRG40" s="463"/>
      <c r="MRH40" s="451"/>
      <c r="MRI40" s="451"/>
      <c r="MRJ40" s="453"/>
      <c r="MRL40" s="449"/>
      <c r="MRM40" s="449"/>
      <c r="MRN40" s="449"/>
      <c r="MRO40" s="450"/>
      <c r="MRP40" s="451"/>
      <c r="MRQ40" s="451"/>
      <c r="MRR40" s="451"/>
      <c r="MRS40" s="449"/>
      <c r="MRT40" s="452"/>
      <c r="MRU40" s="453"/>
      <c r="MRV40" s="454"/>
      <c r="MRW40" s="449"/>
      <c r="MRX40" s="453"/>
      <c r="MRY40" s="453"/>
      <c r="MRZ40" s="450"/>
      <c r="MSA40" s="454"/>
      <c r="MSB40" s="455"/>
      <c r="MSC40" s="453"/>
      <c r="MSD40" s="456"/>
      <c r="MSE40" s="453"/>
      <c r="MSF40" s="456"/>
      <c r="MSG40" s="454"/>
      <c r="MSH40" s="451"/>
      <c r="MSI40" s="454"/>
      <c r="MSJ40" s="450"/>
      <c r="MSK40" s="456"/>
      <c r="MSL40" s="456"/>
      <c r="MSM40" s="456"/>
      <c r="MSN40" s="456"/>
      <c r="MSO40" s="271"/>
      <c r="MSP40" s="451"/>
      <c r="MSQ40" s="454"/>
      <c r="MSR40" s="451"/>
      <c r="MSS40" s="457"/>
      <c r="MST40" s="271"/>
      <c r="MSU40" s="451"/>
      <c r="MSV40" s="454"/>
      <c r="MSW40" s="451"/>
      <c r="MSX40" s="457"/>
      <c r="MSY40" s="451"/>
      <c r="MSZ40" s="457"/>
      <c r="MTA40" s="457"/>
      <c r="MTB40" s="457"/>
      <c r="MTC40" s="271"/>
      <c r="MTD40" s="271"/>
      <c r="MTE40" s="451"/>
      <c r="MTF40" s="454"/>
      <c r="MTG40" s="451"/>
      <c r="MTH40" s="454"/>
      <c r="MTI40" s="458"/>
      <c r="MTJ40" s="459"/>
      <c r="MTK40" s="460"/>
      <c r="MTL40" s="461"/>
      <c r="MTM40" s="462"/>
      <c r="MTN40" s="458"/>
      <c r="MTO40" s="451"/>
      <c r="MTP40" s="463"/>
      <c r="MTQ40" s="451"/>
      <c r="MTR40" s="451"/>
      <c r="MTS40" s="453"/>
      <c r="MTU40" s="449"/>
      <c r="MTV40" s="449"/>
      <c r="MTW40" s="449"/>
      <c r="MTX40" s="450"/>
      <c r="MTY40" s="451"/>
      <c r="MTZ40" s="451"/>
      <c r="MUA40" s="451"/>
      <c r="MUB40" s="449"/>
      <c r="MUC40" s="452"/>
      <c r="MUD40" s="453"/>
      <c r="MUE40" s="454"/>
      <c r="MUF40" s="449"/>
      <c r="MUG40" s="453"/>
      <c r="MUH40" s="453"/>
      <c r="MUI40" s="450"/>
      <c r="MUJ40" s="454"/>
      <c r="MUK40" s="455"/>
      <c r="MUL40" s="453"/>
      <c r="MUM40" s="456"/>
      <c r="MUN40" s="453"/>
      <c r="MUO40" s="456"/>
      <c r="MUP40" s="454"/>
      <c r="MUQ40" s="451"/>
      <c r="MUR40" s="454"/>
      <c r="MUS40" s="450"/>
      <c r="MUT40" s="456"/>
      <c r="MUU40" s="456"/>
      <c r="MUV40" s="456"/>
      <c r="MUW40" s="456"/>
      <c r="MUX40" s="271"/>
      <c r="MUY40" s="451"/>
      <c r="MUZ40" s="454"/>
      <c r="MVA40" s="451"/>
      <c r="MVB40" s="457"/>
      <c r="MVC40" s="271"/>
      <c r="MVD40" s="451"/>
      <c r="MVE40" s="454"/>
      <c r="MVF40" s="451"/>
      <c r="MVG40" s="457"/>
      <c r="MVH40" s="451"/>
      <c r="MVI40" s="457"/>
      <c r="MVJ40" s="457"/>
      <c r="MVK40" s="457"/>
      <c r="MVL40" s="271"/>
      <c r="MVM40" s="271"/>
      <c r="MVN40" s="451"/>
      <c r="MVO40" s="454"/>
      <c r="MVP40" s="451"/>
      <c r="MVQ40" s="454"/>
      <c r="MVR40" s="458"/>
      <c r="MVS40" s="459"/>
      <c r="MVT40" s="460"/>
      <c r="MVU40" s="461"/>
      <c r="MVV40" s="462"/>
      <c r="MVW40" s="458"/>
      <c r="MVX40" s="451"/>
      <c r="MVY40" s="463"/>
      <c r="MVZ40" s="451"/>
      <c r="MWA40" s="451"/>
      <c r="MWB40" s="453"/>
      <c r="MWD40" s="449"/>
      <c r="MWE40" s="449"/>
      <c r="MWF40" s="449"/>
      <c r="MWG40" s="450"/>
      <c r="MWH40" s="451"/>
      <c r="MWI40" s="451"/>
      <c r="MWJ40" s="451"/>
      <c r="MWK40" s="449"/>
      <c r="MWL40" s="452"/>
      <c r="MWM40" s="453"/>
      <c r="MWN40" s="454"/>
      <c r="MWO40" s="449"/>
      <c r="MWP40" s="453"/>
      <c r="MWQ40" s="453"/>
      <c r="MWR40" s="450"/>
      <c r="MWS40" s="454"/>
      <c r="MWT40" s="455"/>
      <c r="MWU40" s="453"/>
      <c r="MWV40" s="456"/>
      <c r="MWW40" s="453"/>
      <c r="MWX40" s="456"/>
      <c r="MWY40" s="454"/>
      <c r="MWZ40" s="451"/>
      <c r="MXA40" s="454"/>
      <c r="MXB40" s="450"/>
      <c r="MXC40" s="456"/>
      <c r="MXD40" s="456"/>
      <c r="MXE40" s="456"/>
      <c r="MXF40" s="456"/>
      <c r="MXG40" s="271"/>
      <c r="MXH40" s="451"/>
      <c r="MXI40" s="454"/>
      <c r="MXJ40" s="451"/>
      <c r="MXK40" s="457"/>
      <c r="MXL40" s="271"/>
      <c r="MXM40" s="451"/>
      <c r="MXN40" s="454"/>
      <c r="MXO40" s="451"/>
      <c r="MXP40" s="457"/>
      <c r="MXQ40" s="451"/>
      <c r="MXR40" s="457"/>
      <c r="MXS40" s="457"/>
      <c r="MXT40" s="457"/>
      <c r="MXU40" s="271"/>
      <c r="MXV40" s="271"/>
      <c r="MXW40" s="451"/>
      <c r="MXX40" s="454"/>
      <c r="MXY40" s="451"/>
      <c r="MXZ40" s="454"/>
      <c r="MYA40" s="458"/>
      <c r="MYB40" s="459"/>
      <c r="MYC40" s="460"/>
      <c r="MYD40" s="461"/>
      <c r="MYE40" s="462"/>
      <c r="MYF40" s="458"/>
      <c r="MYG40" s="451"/>
      <c r="MYH40" s="463"/>
      <c r="MYI40" s="451"/>
      <c r="MYJ40" s="451"/>
      <c r="MYK40" s="453"/>
      <c r="MYM40" s="449"/>
      <c r="MYN40" s="449"/>
      <c r="MYO40" s="449"/>
      <c r="MYP40" s="450"/>
      <c r="MYQ40" s="451"/>
      <c r="MYR40" s="451"/>
      <c r="MYS40" s="451"/>
      <c r="MYT40" s="449"/>
      <c r="MYU40" s="452"/>
      <c r="MYV40" s="453"/>
      <c r="MYW40" s="454"/>
      <c r="MYX40" s="449"/>
      <c r="MYY40" s="453"/>
      <c r="MYZ40" s="453"/>
      <c r="MZA40" s="450"/>
      <c r="MZB40" s="454"/>
      <c r="MZC40" s="455"/>
      <c r="MZD40" s="453"/>
      <c r="MZE40" s="456"/>
      <c r="MZF40" s="453"/>
      <c r="MZG40" s="456"/>
      <c r="MZH40" s="454"/>
      <c r="MZI40" s="451"/>
      <c r="MZJ40" s="454"/>
      <c r="MZK40" s="450"/>
      <c r="MZL40" s="456"/>
      <c r="MZM40" s="456"/>
      <c r="MZN40" s="456"/>
      <c r="MZO40" s="456"/>
      <c r="MZP40" s="271"/>
      <c r="MZQ40" s="451"/>
      <c r="MZR40" s="454"/>
      <c r="MZS40" s="451"/>
      <c r="MZT40" s="457"/>
      <c r="MZU40" s="271"/>
      <c r="MZV40" s="451"/>
      <c r="MZW40" s="454"/>
      <c r="MZX40" s="451"/>
      <c r="MZY40" s="457"/>
      <c r="MZZ40" s="451"/>
      <c r="NAA40" s="457"/>
      <c r="NAB40" s="457"/>
      <c r="NAC40" s="457"/>
      <c r="NAD40" s="271"/>
      <c r="NAE40" s="271"/>
      <c r="NAF40" s="451"/>
      <c r="NAG40" s="454"/>
      <c r="NAH40" s="451"/>
      <c r="NAI40" s="454"/>
      <c r="NAJ40" s="458"/>
      <c r="NAK40" s="459"/>
      <c r="NAL40" s="460"/>
      <c r="NAM40" s="461"/>
      <c r="NAN40" s="462"/>
      <c r="NAO40" s="458"/>
      <c r="NAP40" s="451"/>
      <c r="NAQ40" s="463"/>
      <c r="NAR40" s="451"/>
      <c r="NAS40" s="451"/>
      <c r="NAT40" s="453"/>
      <c r="NAV40" s="449"/>
      <c r="NAW40" s="449"/>
      <c r="NAX40" s="449"/>
      <c r="NAY40" s="450"/>
      <c r="NAZ40" s="451"/>
      <c r="NBA40" s="451"/>
      <c r="NBB40" s="451"/>
      <c r="NBC40" s="449"/>
      <c r="NBD40" s="452"/>
      <c r="NBE40" s="453"/>
      <c r="NBF40" s="454"/>
      <c r="NBG40" s="449"/>
      <c r="NBH40" s="453"/>
      <c r="NBI40" s="453"/>
      <c r="NBJ40" s="450"/>
      <c r="NBK40" s="454"/>
      <c r="NBL40" s="455"/>
      <c r="NBM40" s="453"/>
      <c r="NBN40" s="456"/>
      <c r="NBO40" s="453"/>
      <c r="NBP40" s="456"/>
      <c r="NBQ40" s="454"/>
      <c r="NBR40" s="451"/>
      <c r="NBS40" s="454"/>
      <c r="NBT40" s="450"/>
      <c r="NBU40" s="456"/>
      <c r="NBV40" s="456"/>
      <c r="NBW40" s="456"/>
      <c r="NBX40" s="456"/>
      <c r="NBY40" s="271"/>
      <c r="NBZ40" s="451"/>
      <c r="NCA40" s="454"/>
      <c r="NCB40" s="451"/>
      <c r="NCC40" s="457"/>
      <c r="NCD40" s="271"/>
      <c r="NCE40" s="451"/>
      <c r="NCF40" s="454"/>
      <c r="NCG40" s="451"/>
      <c r="NCH40" s="457"/>
      <c r="NCI40" s="451"/>
      <c r="NCJ40" s="457"/>
      <c r="NCK40" s="457"/>
      <c r="NCL40" s="457"/>
      <c r="NCM40" s="271"/>
      <c r="NCN40" s="271"/>
      <c r="NCO40" s="451"/>
      <c r="NCP40" s="454"/>
      <c r="NCQ40" s="451"/>
      <c r="NCR40" s="454"/>
      <c r="NCS40" s="458"/>
      <c r="NCT40" s="459"/>
      <c r="NCU40" s="460"/>
      <c r="NCV40" s="461"/>
      <c r="NCW40" s="462"/>
      <c r="NCX40" s="458"/>
      <c r="NCY40" s="451"/>
      <c r="NCZ40" s="463"/>
      <c r="NDA40" s="451"/>
      <c r="NDB40" s="451"/>
      <c r="NDC40" s="453"/>
      <c r="NDE40" s="449"/>
      <c r="NDF40" s="449"/>
      <c r="NDG40" s="449"/>
      <c r="NDH40" s="450"/>
      <c r="NDI40" s="451"/>
      <c r="NDJ40" s="451"/>
      <c r="NDK40" s="451"/>
      <c r="NDL40" s="449"/>
      <c r="NDM40" s="452"/>
      <c r="NDN40" s="453"/>
      <c r="NDO40" s="454"/>
      <c r="NDP40" s="449"/>
      <c r="NDQ40" s="453"/>
      <c r="NDR40" s="453"/>
      <c r="NDS40" s="450"/>
      <c r="NDT40" s="454"/>
      <c r="NDU40" s="455"/>
      <c r="NDV40" s="453"/>
      <c r="NDW40" s="456"/>
      <c r="NDX40" s="453"/>
      <c r="NDY40" s="456"/>
      <c r="NDZ40" s="454"/>
      <c r="NEA40" s="451"/>
      <c r="NEB40" s="454"/>
      <c r="NEC40" s="450"/>
      <c r="NED40" s="456"/>
      <c r="NEE40" s="456"/>
      <c r="NEF40" s="456"/>
      <c r="NEG40" s="456"/>
      <c r="NEH40" s="271"/>
      <c r="NEI40" s="451"/>
      <c r="NEJ40" s="454"/>
      <c r="NEK40" s="451"/>
      <c r="NEL40" s="457"/>
      <c r="NEM40" s="271"/>
      <c r="NEN40" s="451"/>
      <c r="NEO40" s="454"/>
      <c r="NEP40" s="451"/>
      <c r="NEQ40" s="457"/>
      <c r="NER40" s="451"/>
      <c r="NES40" s="457"/>
      <c r="NET40" s="457"/>
      <c r="NEU40" s="457"/>
      <c r="NEV40" s="271"/>
      <c r="NEW40" s="271"/>
      <c r="NEX40" s="451"/>
      <c r="NEY40" s="454"/>
      <c r="NEZ40" s="451"/>
      <c r="NFA40" s="454"/>
      <c r="NFB40" s="458"/>
      <c r="NFC40" s="459"/>
      <c r="NFD40" s="460"/>
      <c r="NFE40" s="461"/>
      <c r="NFF40" s="462"/>
      <c r="NFG40" s="458"/>
      <c r="NFH40" s="451"/>
      <c r="NFI40" s="463"/>
      <c r="NFJ40" s="451"/>
      <c r="NFK40" s="451"/>
      <c r="NFL40" s="453"/>
      <c r="NFN40" s="449"/>
      <c r="NFO40" s="449"/>
      <c r="NFP40" s="449"/>
      <c r="NFQ40" s="450"/>
      <c r="NFR40" s="451"/>
      <c r="NFS40" s="451"/>
      <c r="NFT40" s="451"/>
      <c r="NFU40" s="449"/>
      <c r="NFV40" s="452"/>
      <c r="NFW40" s="453"/>
      <c r="NFX40" s="454"/>
      <c r="NFY40" s="449"/>
      <c r="NFZ40" s="453"/>
      <c r="NGA40" s="453"/>
      <c r="NGB40" s="450"/>
      <c r="NGC40" s="454"/>
      <c r="NGD40" s="455"/>
      <c r="NGE40" s="453"/>
      <c r="NGF40" s="456"/>
      <c r="NGG40" s="453"/>
      <c r="NGH40" s="456"/>
      <c r="NGI40" s="454"/>
      <c r="NGJ40" s="451"/>
      <c r="NGK40" s="454"/>
      <c r="NGL40" s="450"/>
      <c r="NGM40" s="456"/>
      <c r="NGN40" s="456"/>
      <c r="NGO40" s="456"/>
      <c r="NGP40" s="456"/>
      <c r="NGQ40" s="271"/>
      <c r="NGR40" s="451"/>
      <c r="NGS40" s="454"/>
      <c r="NGT40" s="451"/>
      <c r="NGU40" s="457"/>
      <c r="NGV40" s="271"/>
      <c r="NGW40" s="451"/>
      <c r="NGX40" s="454"/>
      <c r="NGY40" s="451"/>
      <c r="NGZ40" s="457"/>
      <c r="NHA40" s="451"/>
      <c r="NHB40" s="457"/>
      <c r="NHC40" s="457"/>
      <c r="NHD40" s="457"/>
      <c r="NHE40" s="271"/>
      <c r="NHF40" s="271"/>
      <c r="NHG40" s="451"/>
      <c r="NHH40" s="454"/>
      <c r="NHI40" s="451"/>
      <c r="NHJ40" s="454"/>
      <c r="NHK40" s="458"/>
      <c r="NHL40" s="459"/>
      <c r="NHM40" s="460"/>
      <c r="NHN40" s="461"/>
      <c r="NHO40" s="462"/>
      <c r="NHP40" s="458"/>
      <c r="NHQ40" s="451"/>
      <c r="NHR40" s="463"/>
      <c r="NHS40" s="451"/>
      <c r="NHT40" s="451"/>
      <c r="NHU40" s="453"/>
      <c r="NHW40" s="449"/>
      <c r="NHX40" s="449"/>
      <c r="NHY40" s="449"/>
      <c r="NHZ40" s="450"/>
      <c r="NIA40" s="451"/>
      <c r="NIB40" s="451"/>
      <c r="NIC40" s="451"/>
      <c r="NID40" s="449"/>
      <c r="NIE40" s="452"/>
      <c r="NIF40" s="453"/>
      <c r="NIG40" s="454"/>
      <c r="NIH40" s="449"/>
      <c r="NII40" s="453"/>
      <c r="NIJ40" s="453"/>
      <c r="NIK40" s="450"/>
      <c r="NIL40" s="454"/>
      <c r="NIM40" s="455"/>
      <c r="NIN40" s="453"/>
      <c r="NIO40" s="456"/>
      <c r="NIP40" s="453"/>
      <c r="NIQ40" s="456"/>
      <c r="NIR40" s="454"/>
      <c r="NIS40" s="451"/>
      <c r="NIT40" s="454"/>
      <c r="NIU40" s="450"/>
      <c r="NIV40" s="456"/>
      <c r="NIW40" s="456"/>
      <c r="NIX40" s="456"/>
      <c r="NIY40" s="456"/>
      <c r="NIZ40" s="271"/>
      <c r="NJA40" s="451"/>
      <c r="NJB40" s="454"/>
      <c r="NJC40" s="451"/>
      <c r="NJD40" s="457"/>
      <c r="NJE40" s="271"/>
      <c r="NJF40" s="451"/>
      <c r="NJG40" s="454"/>
      <c r="NJH40" s="451"/>
      <c r="NJI40" s="457"/>
      <c r="NJJ40" s="451"/>
      <c r="NJK40" s="457"/>
      <c r="NJL40" s="457"/>
      <c r="NJM40" s="457"/>
      <c r="NJN40" s="271"/>
      <c r="NJO40" s="271"/>
      <c r="NJP40" s="451"/>
      <c r="NJQ40" s="454"/>
      <c r="NJR40" s="451"/>
      <c r="NJS40" s="454"/>
      <c r="NJT40" s="458"/>
      <c r="NJU40" s="459"/>
      <c r="NJV40" s="460"/>
      <c r="NJW40" s="461"/>
      <c r="NJX40" s="462"/>
      <c r="NJY40" s="458"/>
      <c r="NJZ40" s="451"/>
      <c r="NKA40" s="463"/>
      <c r="NKB40" s="451"/>
      <c r="NKC40" s="451"/>
      <c r="NKD40" s="453"/>
      <c r="NKF40" s="449"/>
      <c r="NKG40" s="449"/>
      <c r="NKH40" s="449"/>
      <c r="NKI40" s="450"/>
      <c r="NKJ40" s="451"/>
      <c r="NKK40" s="451"/>
      <c r="NKL40" s="451"/>
      <c r="NKM40" s="449"/>
      <c r="NKN40" s="452"/>
      <c r="NKO40" s="453"/>
      <c r="NKP40" s="454"/>
      <c r="NKQ40" s="449"/>
      <c r="NKR40" s="453"/>
      <c r="NKS40" s="453"/>
      <c r="NKT40" s="450"/>
      <c r="NKU40" s="454"/>
      <c r="NKV40" s="455"/>
      <c r="NKW40" s="453"/>
      <c r="NKX40" s="456"/>
      <c r="NKY40" s="453"/>
      <c r="NKZ40" s="456"/>
      <c r="NLA40" s="454"/>
      <c r="NLB40" s="451"/>
      <c r="NLC40" s="454"/>
      <c r="NLD40" s="450"/>
      <c r="NLE40" s="456"/>
      <c r="NLF40" s="456"/>
      <c r="NLG40" s="456"/>
      <c r="NLH40" s="456"/>
      <c r="NLI40" s="271"/>
      <c r="NLJ40" s="451"/>
      <c r="NLK40" s="454"/>
      <c r="NLL40" s="451"/>
      <c r="NLM40" s="457"/>
      <c r="NLN40" s="271"/>
      <c r="NLO40" s="451"/>
      <c r="NLP40" s="454"/>
      <c r="NLQ40" s="451"/>
      <c r="NLR40" s="457"/>
      <c r="NLS40" s="451"/>
      <c r="NLT40" s="457"/>
      <c r="NLU40" s="457"/>
      <c r="NLV40" s="457"/>
      <c r="NLW40" s="271"/>
      <c r="NLX40" s="271"/>
      <c r="NLY40" s="451"/>
      <c r="NLZ40" s="454"/>
      <c r="NMA40" s="451"/>
      <c r="NMB40" s="454"/>
      <c r="NMC40" s="458"/>
      <c r="NMD40" s="459"/>
      <c r="NME40" s="460"/>
      <c r="NMF40" s="461"/>
      <c r="NMG40" s="462"/>
      <c r="NMH40" s="458"/>
      <c r="NMI40" s="451"/>
      <c r="NMJ40" s="463"/>
      <c r="NMK40" s="451"/>
      <c r="NML40" s="451"/>
      <c r="NMM40" s="453"/>
      <c r="NMO40" s="449"/>
      <c r="NMP40" s="449"/>
      <c r="NMQ40" s="449"/>
      <c r="NMR40" s="450"/>
      <c r="NMS40" s="451"/>
      <c r="NMT40" s="451"/>
      <c r="NMU40" s="451"/>
      <c r="NMV40" s="449"/>
      <c r="NMW40" s="452"/>
      <c r="NMX40" s="453"/>
      <c r="NMY40" s="454"/>
      <c r="NMZ40" s="449"/>
      <c r="NNA40" s="453"/>
      <c r="NNB40" s="453"/>
      <c r="NNC40" s="450"/>
      <c r="NND40" s="454"/>
      <c r="NNE40" s="455"/>
      <c r="NNF40" s="453"/>
      <c r="NNG40" s="456"/>
      <c r="NNH40" s="453"/>
      <c r="NNI40" s="456"/>
      <c r="NNJ40" s="454"/>
      <c r="NNK40" s="451"/>
      <c r="NNL40" s="454"/>
      <c r="NNM40" s="450"/>
      <c r="NNN40" s="456"/>
      <c r="NNO40" s="456"/>
      <c r="NNP40" s="456"/>
      <c r="NNQ40" s="456"/>
      <c r="NNR40" s="271"/>
      <c r="NNS40" s="451"/>
      <c r="NNT40" s="454"/>
      <c r="NNU40" s="451"/>
      <c r="NNV40" s="457"/>
      <c r="NNW40" s="271"/>
      <c r="NNX40" s="451"/>
      <c r="NNY40" s="454"/>
      <c r="NNZ40" s="451"/>
      <c r="NOA40" s="457"/>
      <c r="NOB40" s="451"/>
      <c r="NOC40" s="457"/>
      <c r="NOD40" s="457"/>
      <c r="NOE40" s="457"/>
      <c r="NOF40" s="271"/>
      <c r="NOG40" s="271"/>
      <c r="NOH40" s="451"/>
      <c r="NOI40" s="454"/>
      <c r="NOJ40" s="451"/>
      <c r="NOK40" s="454"/>
      <c r="NOL40" s="458"/>
      <c r="NOM40" s="459"/>
      <c r="NON40" s="460"/>
      <c r="NOO40" s="461"/>
      <c r="NOP40" s="462"/>
      <c r="NOQ40" s="458"/>
      <c r="NOR40" s="451"/>
      <c r="NOS40" s="463"/>
      <c r="NOT40" s="451"/>
      <c r="NOU40" s="451"/>
      <c r="NOV40" s="453"/>
      <c r="NOX40" s="449"/>
      <c r="NOY40" s="449"/>
      <c r="NOZ40" s="449"/>
      <c r="NPA40" s="450"/>
      <c r="NPB40" s="451"/>
      <c r="NPC40" s="451"/>
      <c r="NPD40" s="451"/>
      <c r="NPE40" s="449"/>
      <c r="NPF40" s="452"/>
      <c r="NPG40" s="453"/>
      <c r="NPH40" s="454"/>
      <c r="NPI40" s="449"/>
      <c r="NPJ40" s="453"/>
      <c r="NPK40" s="453"/>
      <c r="NPL40" s="450"/>
      <c r="NPM40" s="454"/>
      <c r="NPN40" s="455"/>
      <c r="NPO40" s="453"/>
      <c r="NPP40" s="456"/>
      <c r="NPQ40" s="453"/>
      <c r="NPR40" s="456"/>
      <c r="NPS40" s="454"/>
      <c r="NPT40" s="451"/>
      <c r="NPU40" s="454"/>
      <c r="NPV40" s="450"/>
      <c r="NPW40" s="456"/>
      <c r="NPX40" s="456"/>
      <c r="NPY40" s="456"/>
      <c r="NPZ40" s="456"/>
      <c r="NQA40" s="271"/>
      <c r="NQB40" s="451"/>
      <c r="NQC40" s="454"/>
      <c r="NQD40" s="451"/>
      <c r="NQE40" s="457"/>
      <c r="NQF40" s="271"/>
      <c r="NQG40" s="451"/>
      <c r="NQH40" s="454"/>
      <c r="NQI40" s="451"/>
      <c r="NQJ40" s="457"/>
      <c r="NQK40" s="451"/>
      <c r="NQL40" s="457"/>
      <c r="NQM40" s="457"/>
      <c r="NQN40" s="457"/>
      <c r="NQO40" s="271"/>
      <c r="NQP40" s="271"/>
      <c r="NQQ40" s="451"/>
      <c r="NQR40" s="454"/>
      <c r="NQS40" s="451"/>
      <c r="NQT40" s="454"/>
      <c r="NQU40" s="458"/>
      <c r="NQV40" s="459"/>
      <c r="NQW40" s="460"/>
      <c r="NQX40" s="461"/>
      <c r="NQY40" s="462"/>
      <c r="NQZ40" s="458"/>
      <c r="NRA40" s="451"/>
      <c r="NRB40" s="463"/>
      <c r="NRC40" s="451"/>
      <c r="NRD40" s="451"/>
      <c r="NRE40" s="453"/>
      <c r="NRG40" s="449"/>
      <c r="NRH40" s="449"/>
      <c r="NRI40" s="449"/>
      <c r="NRJ40" s="450"/>
      <c r="NRK40" s="451"/>
      <c r="NRL40" s="451"/>
      <c r="NRM40" s="451"/>
      <c r="NRN40" s="449"/>
      <c r="NRO40" s="452"/>
      <c r="NRP40" s="453"/>
      <c r="NRQ40" s="454"/>
      <c r="NRR40" s="449"/>
      <c r="NRS40" s="453"/>
      <c r="NRT40" s="453"/>
      <c r="NRU40" s="450"/>
      <c r="NRV40" s="454"/>
      <c r="NRW40" s="455"/>
      <c r="NRX40" s="453"/>
      <c r="NRY40" s="456"/>
      <c r="NRZ40" s="453"/>
      <c r="NSA40" s="456"/>
      <c r="NSB40" s="454"/>
      <c r="NSC40" s="451"/>
      <c r="NSD40" s="454"/>
      <c r="NSE40" s="450"/>
      <c r="NSF40" s="456"/>
      <c r="NSG40" s="456"/>
      <c r="NSH40" s="456"/>
      <c r="NSI40" s="456"/>
      <c r="NSJ40" s="271"/>
      <c r="NSK40" s="451"/>
      <c r="NSL40" s="454"/>
      <c r="NSM40" s="451"/>
      <c r="NSN40" s="457"/>
      <c r="NSO40" s="271"/>
      <c r="NSP40" s="451"/>
      <c r="NSQ40" s="454"/>
      <c r="NSR40" s="451"/>
      <c r="NSS40" s="457"/>
      <c r="NST40" s="451"/>
      <c r="NSU40" s="457"/>
      <c r="NSV40" s="457"/>
      <c r="NSW40" s="457"/>
      <c r="NSX40" s="271"/>
      <c r="NSY40" s="271"/>
      <c r="NSZ40" s="451"/>
      <c r="NTA40" s="454"/>
      <c r="NTB40" s="451"/>
      <c r="NTC40" s="454"/>
      <c r="NTD40" s="458"/>
      <c r="NTE40" s="459"/>
      <c r="NTF40" s="460"/>
      <c r="NTG40" s="461"/>
      <c r="NTH40" s="462"/>
      <c r="NTI40" s="458"/>
      <c r="NTJ40" s="451"/>
      <c r="NTK40" s="463"/>
      <c r="NTL40" s="451"/>
      <c r="NTM40" s="451"/>
      <c r="NTN40" s="453"/>
      <c r="NTP40" s="449"/>
      <c r="NTQ40" s="449"/>
      <c r="NTR40" s="449"/>
      <c r="NTS40" s="450"/>
      <c r="NTT40" s="451"/>
      <c r="NTU40" s="451"/>
      <c r="NTV40" s="451"/>
      <c r="NTW40" s="449"/>
      <c r="NTX40" s="452"/>
      <c r="NTY40" s="453"/>
      <c r="NTZ40" s="454"/>
      <c r="NUA40" s="449"/>
      <c r="NUB40" s="453"/>
      <c r="NUC40" s="453"/>
      <c r="NUD40" s="450"/>
      <c r="NUE40" s="454"/>
      <c r="NUF40" s="455"/>
      <c r="NUG40" s="453"/>
      <c r="NUH40" s="456"/>
      <c r="NUI40" s="453"/>
      <c r="NUJ40" s="456"/>
      <c r="NUK40" s="454"/>
      <c r="NUL40" s="451"/>
      <c r="NUM40" s="454"/>
      <c r="NUN40" s="450"/>
      <c r="NUO40" s="456"/>
      <c r="NUP40" s="456"/>
      <c r="NUQ40" s="456"/>
      <c r="NUR40" s="456"/>
      <c r="NUS40" s="271"/>
      <c r="NUT40" s="451"/>
      <c r="NUU40" s="454"/>
      <c r="NUV40" s="451"/>
      <c r="NUW40" s="457"/>
      <c r="NUX40" s="271"/>
      <c r="NUY40" s="451"/>
      <c r="NUZ40" s="454"/>
      <c r="NVA40" s="451"/>
      <c r="NVB40" s="457"/>
      <c r="NVC40" s="451"/>
      <c r="NVD40" s="457"/>
      <c r="NVE40" s="457"/>
      <c r="NVF40" s="457"/>
      <c r="NVG40" s="271"/>
      <c r="NVH40" s="271"/>
      <c r="NVI40" s="451"/>
      <c r="NVJ40" s="454"/>
      <c r="NVK40" s="451"/>
      <c r="NVL40" s="454"/>
      <c r="NVM40" s="458"/>
      <c r="NVN40" s="459"/>
      <c r="NVO40" s="460"/>
      <c r="NVP40" s="461"/>
      <c r="NVQ40" s="462"/>
      <c r="NVR40" s="458"/>
      <c r="NVS40" s="451"/>
      <c r="NVT40" s="463"/>
      <c r="NVU40" s="451"/>
      <c r="NVV40" s="451"/>
      <c r="NVW40" s="453"/>
      <c r="NVY40" s="449"/>
      <c r="NVZ40" s="449"/>
      <c r="NWA40" s="449"/>
      <c r="NWB40" s="450"/>
      <c r="NWC40" s="451"/>
      <c r="NWD40" s="451"/>
      <c r="NWE40" s="451"/>
      <c r="NWF40" s="449"/>
      <c r="NWG40" s="452"/>
      <c r="NWH40" s="453"/>
      <c r="NWI40" s="454"/>
      <c r="NWJ40" s="449"/>
      <c r="NWK40" s="453"/>
      <c r="NWL40" s="453"/>
      <c r="NWM40" s="450"/>
      <c r="NWN40" s="454"/>
      <c r="NWO40" s="455"/>
      <c r="NWP40" s="453"/>
      <c r="NWQ40" s="456"/>
      <c r="NWR40" s="453"/>
      <c r="NWS40" s="456"/>
      <c r="NWT40" s="454"/>
      <c r="NWU40" s="451"/>
      <c r="NWV40" s="454"/>
      <c r="NWW40" s="450"/>
      <c r="NWX40" s="456"/>
      <c r="NWY40" s="456"/>
      <c r="NWZ40" s="456"/>
      <c r="NXA40" s="456"/>
      <c r="NXB40" s="271"/>
      <c r="NXC40" s="451"/>
      <c r="NXD40" s="454"/>
      <c r="NXE40" s="451"/>
      <c r="NXF40" s="457"/>
      <c r="NXG40" s="271"/>
      <c r="NXH40" s="451"/>
      <c r="NXI40" s="454"/>
      <c r="NXJ40" s="451"/>
      <c r="NXK40" s="457"/>
      <c r="NXL40" s="451"/>
      <c r="NXM40" s="457"/>
      <c r="NXN40" s="457"/>
      <c r="NXO40" s="457"/>
      <c r="NXP40" s="271"/>
      <c r="NXQ40" s="271"/>
      <c r="NXR40" s="451"/>
      <c r="NXS40" s="454"/>
      <c r="NXT40" s="451"/>
      <c r="NXU40" s="454"/>
      <c r="NXV40" s="458"/>
      <c r="NXW40" s="459"/>
      <c r="NXX40" s="460"/>
      <c r="NXY40" s="461"/>
      <c r="NXZ40" s="462"/>
      <c r="NYA40" s="458"/>
      <c r="NYB40" s="451"/>
      <c r="NYC40" s="463"/>
      <c r="NYD40" s="451"/>
      <c r="NYE40" s="451"/>
      <c r="NYF40" s="453"/>
      <c r="NYH40" s="449"/>
      <c r="NYI40" s="449"/>
      <c r="NYJ40" s="449"/>
      <c r="NYK40" s="450"/>
      <c r="NYL40" s="451"/>
      <c r="NYM40" s="451"/>
      <c r="NYN40" s="451"/>
      <c r="NYO40" s="449"/>
      <c r="NYP40" s="452"/>
      <c r="NYQ40" s="453"/>
      <c r="NYR40" s="454"/>
      <c r="NYS40" s="449"/>
      <c r="NYT40" s="453"/>
      <c r="NYU40" s="453"/>
      <c r="NYV40" s="450"/>
      <c r="NYW40" s="454"/>
      <c r="NYX40" s="455"/>
      <c r="NYY40" s="453"/>
      <c r="NYZ40" s="456"/>
      <c r="NZA40" s="453"/>
      <c r="NZB40" s="456"/>
      <c r="NZC40" s="454"/>
      <c r="NZD40" s="451"/>
      <c r="NZE40" s="454"/>
      <c r="NZF40" s="450"/>
      <c r="NZG40" s="456"/>
      <c r="NZH40" s="456"/>
      <c r="NZI40" s="456"/>
      <c r="NZJ40" s="456"/>
      <c r="NZK40" s="271"/>
      <c r="NZL40" s="451"/>
      <c r="NZM40" s="454"/>
      <c r="NZN40" s="451"/>
      <c r="NZO40" s="457"/>
      <c r="NZP40" s="271"/>
      <c r="NZQ40" s="451"/>
      <c r="NZR40" s="454"/>
      <c r="NZS40" s="451"/>
      <c r="NZT40" s="457"/>
      <c r="NZU40" s="451"/>
      <c r="NZV40" s="457"/>
      <c r="NZW40" s="457"/>
      <c r="NZX40" s="457"/>
      <c r="NZY40" s="271"/>
      <c r="NZZ40" s="271"/>
      <c r="OAA40" s="451"/>
      <c r="OAB40" s="454"/>
      <c r="OAC40" s="451"/>
      <c r="OAD40" s="454"/>
      <c r="OAE40" s="458"/>
      <c r="OAF40" s="459"/>
      <c r="OAG40" s="460"/>
      <c r="OAH40" s="461"/>
      <c r="OAI40" s="462"/>
      <c r="OAJ40" s="458"/>
      <c r="OAK40" s="451"/>
      <c r="OAL40" s="463"/>
      <c r="OAM40" s="451"/>
      <c r="OAN40" s="451"/>
      <c r="OAO40" s="453"/>
      <c r="OAQ40" s="449"/>
      <c r="OAR40" s="449"/>
      <c r="OAS40" s="449"/>
      <c r="OAT40" s="450"/>
      <c r="OAU40" s="451"/>
      <c r="OAV40" s="451"/>
      <c r="OAW40" s="451"/>
      <c r="OAX40" s="449"/>
      <c r="OAY40" s="452"/>
      <c r="OAZ40" s="453"/>
      <c r="OBA40" s="454"/>
      <c r="OBB40" s="449"/>
      <c r="OBC40" s="453"/>
      <c r="OBD40" s="453"/>
      <c r="OBE40" s="450"/>
      <c r="OBF40" s="454"/>
      <c r="OBG40" s="455"/>
      <c r="OBH40" s="453"/>
      <c r="OBI40" s="456"/>
      <c r="OBJ40" s="453"/>
      <c r="OBK40" s="456"/>
      <c r="OBL40" s="454"/>
      <c r="OBM40" s="451"/>
      <c r="OBN40" s="454"/>
      <c r="OBO40" s="450"/>
      <c r="OBP40" s="456"/>
      <c r="OBQ40" s="456"/>
      <c r="OBR40" s="456"/>
      <c r="OBS40" s="456"/>
      <c r="OBT40" s="271"/>
      <c r="OBU40" s="451"/>
      <c r="OBV40" s="454"/>
      <c r="OBW40" s="451"/>
      <c r="OBX40" s="457"/>
      <c r="OBY40" s="271"/>
      <c r="OBZ40" s="451"/>
      <c r="OCA40" s="454"/>
      <c r="OCB40" s="451"/>
      <c r="OCC40" s="457"/>
      <c r="OCD40" s="451"/>
      <c r="OCE40" s="457"/>
      <c r="OCF40" s="457"/>
      <c r="OCG40" s="457"/>
      <c r="OCH40" s="271"/>
      <c r="OCI40" s="271"/>
      <c r="OCJ40" s="451"/>
      <c r="OCK40" s="454"/>
      <c r="OCL40" s="451"/>
      <c r="OCM40" s="454"/>
      <c r="OCN40" s="458"/>
      <c r="OCO40" s="459"/>
      <c r="OCP40" s="460"/>
      <c r="OCQ40" s="461"/>
      <c r="OCR40" s="462"/>
      <c r="OCS40" s="458"/>
      <c r="OCT40" s="451"/>
      <c r="OCU40" s="463"/>
      <c r="OCV40" s="451"/>
      <c r="OCW40" s="451"/>
      <c r="OCX40" s="453"/>
      <c r="OCZ40" s="449"/>
      <c r="ODA40" s="449"/>
      <c r="ODB40" s="449"/>
      <c r="ODC40" s="450"/>
      <c r="ODD40" s="451"/>
      <c r="ODE40" s="451"/>
      <c r="ODF40" s="451"/>
      <c r="ODG40" s="449"/>
      <c r="ODH40" s="452"/>
      <c r="ODI40" s="453"/>
      <c r="ODJ40" s="454"/>
      <c r="ODK40" s="449"/>
      <c r="ODL40" s="453"/>
      <c r="ODM40" s="453"/>
      <c r="ODN40" s="450"/>
      <c r="ODO40" s="454"/>
      <c r="ODP40" s="455"/>
      <c r="ODQ40" s="453"/>
      <c r="ODR40" s="456"/>
      <c r="ODS40" s="453"/>
      <c r="ODT40" s="456"/>
      <c r="ODU40" s="454"/>
      <c r="ODV40" s="451"/>
      <c r="ODW40" s="454"/>
      <c r="ODX40" s="450"/>
      <c r="ODY40" s="456"/>
      <c r="ODZ40" s="456"/>
      <c r="OEA40" s="456"/>
      <c r="OEB40" s="456"/>
      <c r="OEC40" s="271"/>
      <c r="OED40" s="451"/>
      <c r="OEE40" s="454"/>
      <c r="OEF40" s="451"/>
      <c r="OEG40" s="457"/>
      <c r="OEH40" s="271"/>
      <c r="OEI40" s="451"/>
      <c r="OEJ40" s="454"/>
      <c r="OEK40" s="451"/>
      <c r="OEL40" s="457"/>
      <c r="OEM40" s="451"/>
      <c r="OEN40" s="457"/>
      <c r="OEO40" s="457"/>
      <c r="OEP40" s="457"/>
      <c r="OEQ40" s="271"/>
      <c r="OER40" s="271"/>
      <c r="OES40" s="451"/>
      <c r="OET40" s="454"/>
      <c r="OEU40" s="451"/>
      <c r="OEV40" s="454"/>
      <c r="OEW40" s="458"/>
      <c r="OEX40" s="459"/>
      <c r="OEY40" s="460"/>
      <c r="OEZ40" s="461"/>
      <c r="OFA40" s="462"/>
      <c r="OFB40" s="458"/>
      <c r="OFC40" s="451"/>
      <c r="OFD40" s="463"/>
      <c r="OFE40" s="451"/>
      <c r="OFF40" s="451"/>
      <c r="OFG40" s="453"/>
      <c r="OFI40" s="449"/>
      <c r="OFJ40" s="449"/>
      <c r="OFK40" s="449"/>
      <c r="OFL40" s="450"/>
      <c r="OFM40" s="451"/>
      <c r="OFN40" s="451"/>
      <c r="OFO40" s="451"/>
      <c r="OFP40" s="449"/>
      <c r="OFQ40" s="452"/>
      <c r="OFR40" s="453"/>
      <c r="OFS40" s="454"/>
      <c r="OFT40" s="449"/>
      <c r="OFU40" s="453"/>
      <c r="OFV40" s="453"/>
      <c r="OFW40" s="450"/>
      <c r="OFX40" s="454"/>
      <c r="OFY40" s="455"/>
      <c r="OFZ40" s="453"/>
      <c r="OGA40" s="456"/>
      <c r="OGB40" s="453"/>
      <c r="OGC40" s="456"/>
      <c r="OGD40" s="454"/>
      <c r="OGE40" s="451"/>
      <c r="OGF40" s="454"/>
      <c r="OGG40" s="450"/>
      <c r="OGH40" s="456"/>
      <c r="OGI40" s="456"/>
      <c r="OGJ40" s="456"/>
      <c r="OGK40" s="456"/>
      <c r="OGL40" s="271"/>
      <c r="OGM40" s="451"/>
      <c r="OGN40" s="454"/>
      <c r="OGO40" s="451"/>
      <c r="OGP40" s="457"/>
      <c r="OGQ40" s="271"/>
      <c r="OGR40" s="451"/>
      <c r="OGS40" s="454"/>
      <c r="OGT40" s="451"/>
      <c r="OGU40" s="457"/>
      <c r="OGV40" s="451"/>
      <c r="OGW40" s="457"/>
      <c r="OGX40" s="457"/>
      <c r="OGY40" s="457"/>
      <c r="OGZ40" s="271"/>
      <c r="OHA40" s="271"/>
      <c r="OHB40" s="451"/>
      <c r="OHC40" s="454"/>
      <c r="OHD40" s="451"/>
      <c r="OHE40" s="454"/>
      <c r="OHF40" s="458"/>
      <c r="OHG40" s="459"/>
      <c r="OHH40" s="460"/>
      <c r="OHI40" s="461"/>
      <c r="OHJ40" s="462"/>
      <c r="OHK40" s="458"/>
      <c r="OHL40" s="451"/>
      <c r="OHM40" s="463"/>
      <c r="OHN40" s="451"/>
      <c r="OHO40" s="451"/>
      <c r="OHP40" s="453"/>
      <c r="OHR40" s="449"/>
      <c r="OHS40" s="449"/>
      <c r="OHT40" s="449"/>
      <c r="OHU40" s="450"/>
      <c r="OHV40" s="451"/>
      <c r="OHW40" s="451"/>
      <c r="OHX40" s="451"/>
      <c r="OHY40" s="449"/>
      <c r="OHZ40" s="452"/>
      <c r="OIA40" s="453"/>
      <c r="OIB40" s="454"/>
      <c r="OIC40" s="449"/>
      <c r="OID40" s="453"/>
      <c r="OIE40" s="453"/>
      <c r="OIF40" s="450"/>
      <c r="OIG40" s="454"/>
      <c r="OIH40" s="455"/>
      <c r="OII40" s="453"/>
      <c r="OIJ40" s="456"/>
      <c r="OIK40" s="453"/>
      <c r="OIL40" s="456"/>
      <c r="OIM40" s="454"/>
      <c r="OIN40" s="451"/>
      <c r="OIO40" s="454"/>
      <c r="OIP40" s="450"/>
      <c r="OIQ40" s="456"/>
      <c r="OIR40" s="456"/>
      <c r="OIS40" s="456"/>
      <c r="OIT40" s="456"/>
      <c r="OIU40" s="271"/>
      <c r="OIV40" s="451"/>
      <c r="OIW40" s="454"/>
      <c r="OIX40" s="451"/>
      <c r="OIY40" s="457"/>
      <c r="OIZ40" s="271"/>
      <c r="OJA40" s="451"/>
      <c r="OJB40" s="454"/>
      <c r="OJC40" s="451"/>
      <c r="OJD40" s="457"/>
      <c r="OJE40" s="451"/>
      <c r="OJF40" s="457"/>
      <c r="OJG40" s="457"/>
      <c r="OJH40" s="457"/>
      <c r="OJI40" s="271"/>
      <c r="OJJ40" s="271"/>
      <c r="OJK40" s="451"/>
      <c r="OJL40" s="454"/>
      <c r="OJM40" s="451"/>
      <c r="OJN40" s="454"/>
      <c r="OJO40" s="458"/>
      <c r="OJP40" s="459"/>
      <c r="OJQ40" s="460"/>
      <c r="OJR40" s="461"/>
      <c r="OJS40" s="462"/>
      <c r="OJT40" s="458"/>
      <c r="OJU40" s="451"/>
      <c r="OJV40" s="463"/>
      <c r="OJW40" s="451"/>
      <c r="OJX40" s="451"/>
      <c r="OJY40" s="453"/>
      <c r="OKA40" s="449"/>
      <c r="OKB40" s="449"/>
      <c r="OKC40" s="449"/>
      <c r="OKD40" s="450"/>
      <c r="OKE40" s="451"/>
      <c r="OKF40" s="451"/>
      <c r="OKG40" s="451"/>
      <c r="OKH40" s="449"/>
      <c r="OKI40" s="452"/>
      <c r="OKJ40" s="453"/>
      <c r="OKK40" s="454"/>
      <c r="OKL40" s="449"/>
      <c r="OKM40" s="453"/>
      <c r="OKN40" s="453"/>
      <c r="OKO40" s="450"/>
      <c r="OKP40" s="454"/>
      <c r="OKQ40" s="455"/>
      <c r="OKR40" s="453"/>
      <c r="OKS40" s="456"/>
      <c r="OKT40" s="453"/>
      <c r="OKU40" s="456"/>
      <c r="OKV40" s="454"/>
      <c r="OKW40" s="451"/>
      <c r="OKX40" s="454"/>
      <c r="OKY40" s="450"/>
      <c r="OKZ40" s="456"/>
      <c r="OLA40" s="456"/>
      <c r="OLB40" s="456"/>
      <c r="OLC40" s="456"/>
      <c r="OLD40" s="271"/>
      <c r="OLE40" s="451"/>
      <c r="OLF40" s="454"/>
      <c r="OLG40" s="451"/>
      <c r="OLH40" s="457"/>
      <c r="OLI40" s="271"/>
      <c r="OLJ40" s="451"/>
      <c r="OLK40" s="454"/>
      <c r="OLL40" s="451"/>
      <c r="OLM40" s="457"/>
      <c r="OLN40" s="451"/>
      <c r="OLO40" s="457"/>
      <c r="OLP40" s="457"/>
      <c r="OLQ40" s="457"/>
      <c r="OLR40" s="271"/>
      <c r="OLS40" s="271"/>
      <c r="OLT40" s="451"/>
      <c r="OLU40" s="454"/>
      <c r="OLV40" s="451"/>
      <c r="OLW40" s="454"/>
      <c r="OLX40" s="458"/>
      <c r="OLY40" s="459"/>
      <c r="OLZ40" s="460"/>
      <c r="OMA40" s="461"/>
      <c r="OMB40" s="462"/>
      <c r="OMC40" s="458"/>
      <c r="OMD40" s="451"/>
      <c r="OME40" s="463"/>
      <c r="OMF40" s="451"/>
      <c r="OMG40" s="451"/>
      <c r="OMH40" s="453"/>
      <c r="OMJ40" s="449"/>
      <c r="OMK40" s="449"/>
      <c r="OML40" s="449"/>
      <c r="OMM40" s="450"/>
      <c r="OMN40" s="451"/>
      <c r="OMO40" s="451"/>
      <c r="OMP40" s="451"/>
      <c r="OMQ40" s="449"/>
      <c r="OMR40" s="452"/>
      <c r="OMS40" s="453"/>
      <c r="OMT40" s="454"/>
      <c r="OMU40" s="449"/>
      <c r="OMV40" s="453"/>
      <c r="OMW40" s="453"/>
      <c r="OMX40" s="450"/>
      <c r="OMY40" s="454"/>
      <c r="OMZ40" s="455"/>
      <c r="ONA40" s="453"/>
      <c r="ONB40" s="456"/>
      <c r="ONC40" s="453"/>
      <c r="OND40" s="456"/>
      <c r="ONE40" s="454"/>
      <c r="ONF40" s="451"/>
      <c r="ONG40" s="454"/>
      <c r="ONH40" s="450"/>
      <c r="ONI40" s="456"/>
      <c r="ONJ40" s="456"/>
      <c r="ONK40" s="456"/>
      <c r="ONL40" s="456"/>
      <c r="ONM40" s="271"/>
      <c r="ONN40" s="451"/>
      <c r="ONO40" s="454"/>
      <c r="ONP40" s="451"/>
      <c r="ONQ40" s="457"/>
      <c r="ONR40" s="271"/>
      <c r="ONS40" s="451"/>
      <c r="ONT40" s="454"/>
      <c r="ONU40" s="451"/>
      <c r="ONV40" s="457"/>
      <c r="ONW40" s="451"/>
      <c r="ONX40" s="457"/>
      <c r="ONY40" s="457"/>
      <c r="ONZ40" s="457"/>
      <c r="OOA40" s="271"/>
      <c r="OOB40" s="271"/>
      <c r="OOC40" s="451"/>
      <c r="OOD40" s="454"/>
      <c r="OOE40" s="451"/>
      <c r="OOF40" s="454"/>
      <c r="OOG40" s="458"/>
      <c r="OOH40" s="459"/>
      <c r="OOI40" s="460"/>
      <c r="OOJ40" s="461"/>
      <c r="OOK40" s="462"/>
      <c r="OOL40" s="458"/>
      <c r="OOM40" s="451"/>
      <c r="OON40" s="463"/>
      <c r="OOO40" s="451"/>
      <c r="OOP40" s="451"/>
      <c r="OOQ40" s="453"/>
      <c r="OOS40" s="449"/>
      <c r="OOT40" s="449"/>
      <c r="OOU40" s="449"/>
      <c r="OOV40" s="450"/>
      <c r="OOW40" s="451"/>
      <c r="OOX40" s="451"/>
      <c r="OOY40" s="451"/>
      <c r="OOZ40" s="449"/>
      <c r="OPA40" s="452"/>
      <c r="OPB40" s="453"/>
      <c r="OPC40" s="454"/>
      <c r="OPD40" s="449"/>
      <c r="OPE40" s="453"/>
      <c r="OPF40" s="453"/>
      <c r="OPG40" s="450"/>
      <c r="OPH40" s="454"/>
      <c r="OPI40" s="455"/>
      <c r="OPJ40" s="453"/>
      <c r="OPK40" s="456"/>
      <c r="OPL40" s="453"/>
      <c r="OPM40" s="456"/>
      <c r="OPN40" s="454"/>
      <c r="OPO40" s="451"/>
      <c r="OPP40" s="454"/>
      <c r="OPQ40" s="450"/>
      <c r="OPR40" s="456"/>
      <c r="OPS40" s="456"/>
      <c r="OPT40" s="456"/>
      <c r="OPU40" s="456"/>
      <c r="OPV40" s="271"/>
      <c r="OPW40" s="451"/>
      <c r="OPX40" s="454"/>
      <c r="OPY40" s="451"/>
      <c r="OPZ40" s="457"/>
      <c r="OQA40" s="271"/>
      <c r="OQB40" s="451"/>
      <c r="OQC40" s="454"/>
      <c r="OQD40" s="451"/>
      <c r="OQE40" s="457"/>
      <c r="OQF40" s="451"/>
      <c r="OQG40" s="457"/>
      <c r="OQH40" s="457"/>
      <c r="OQI40" s="457"/>
      <c r="OQJ40" s="271"/>
      <c r="OQK40" s="271"/>
      <c r="OQL40" s="451"/>
      <c r="OQM40" s="454"/>
      <c r="OQN40" s="451"/>
      <c r="OQO40" s="454"/>
      <c r="OQP40" s="458"/>
      <c r="OQQ40" s="459"/>
      <c r="OQR40" s="460"/>
      <c r="OQS40" s="461"/>
      <c r="OQT40" s="462"/>
      <c r="OQU40" s="458"/>
      <c r="OQV40" s="451"/>
      <c r="OQW40" s="463"/>
      <c r="OQX40" s="451"/>
      <c r="OQY40" s="451"/>
      <c r="OQZ40" s="453"/>
      <c r="ORB40" s="449"/>
      <c r="ORC40" s="449"/>
      <c r="ORD40" s="449"/>
      <c r="ORE40" s="450"/>
      <c r="ORF40" s="451"/>
      <c r="ORG40" s="451"/>
      <c r="ORH40" s="451"/>
      <c r="ORI40" s="449"/>
      <c r="ORJ40" s="452"/>
      <c r="ORK40" s="453"/>
      <c r="ORL40" s="454"/>
      <c r="ORM40" s="449"/>
      <c r="ORN40" s="453"/>
      <c r="ORO40" s="453"/>
      <c r="ORP40" s="450"/>
      <c r="ORQ40" s="454"/>
      <c r="ORR40" s="455"/>
      <c r="ORS40" s="453"/>
      <c r="ORT40" s="456"/>
      <c r="ORU40" s="453"/>
      <c r="ORV40" s="456"/>
      <c r="ORW40" s="454"/>
      <c r="ORX40" s="451"/>
      <c r="ORY40" s="454"/>
      <c r="ORZ40" s="450"/>
      <c r="OSA40" s="456"/>
      <c r="OSB40" s="456"/>
      <c r="OSC40" s="456"/>
      <c r="OSD40" s="456"/>
      <c r="OSE40" s="271"/>
      <c r="OSF40" s="451"/>
      <c r="OSG40" s="454"/>
      <c r="OSH40" s="451"/>
      <c r="OSI40" s="457"/>
      <c r="OSJ40" s="271"/>
      <c r="OSK40" s="451"/>
      <c r="OSL40" s="454"/>
      <c r="OSM40" s="451"/>
      <c r="OSN40" s="457"/>
      <c r="OSO40" s="451"/>
      <c r="OSP40" s="457"/>
      <c r="OSQ40" s="457"/>
      <c r="OSR40" s="457"/>
      <c r="OSS40" s="271"/>
      <c r="OST40" s="271"/>
      <c r="OSU40" s="451"/>
      <c r="OSV40" s="454"/>
      <c r="OSW40" s="451"/>
      <c r="OSX40" s="454"/>
      <c r="OSY40" s="458"/>
      <c r="OSZ40" s="459"/>
      <c r="OTA40" s="460"/>
      <c r="OTB40" s="461"/>
      <c r="OTC40" s="462"/>
      <c r="OTD40" s="458"/>
      <c r="OTE40" s="451"/>
      <c r="OTF40" s="463"/>
      <c r="OTG40" s="451"/>
      <c r="OTH40" s="451"/>
      <c r="OTI40" s="453"/>
      <c r="OTK40" s="449"/>
      <c r="OTL40" s="449"/>
      <c r="OTM40" s="449"/>
      <c r="OTN40" s="450"/>
      <c r="OTO40" s="451"/>
      <c r="OTP40" s="451"/>
      <c r="OTQ40" s="451"/>
      <c r="OTR40" s="449"/>
      <c r="OTS40" s="452"/>
      <c r="OTT40" s="453"/>
      <c r="OTU40" s="454"/>
      <c r="OTV40" s="449"/>
      <c r="OTW40" s="453"/>
      <c r="OTX40" s="453"/>
      <c r="OTY40" s="450"/>
      <c r="OTZ40" s="454"/>
      <c r="OUA40" s="455"/>
      <c r="OUB40" s="453"/>
      <c r="OUC40" s="456"/>
      <c r="OUD40" s="453"/>
      <c r="OUE40" s="456"/>
      <c r="OUF40" s="454"/>
      <c r="OUG40" s="451"/>
      <c r="OUH40" s="454"/>
      <c r="OUI40" s="450"/>
      <c r="OUJ40" s="456"/>
      <c r="OUK40" s="456"/>
      <c r="OUL40" s="456"/>
      <c r="OUM40" s="456"/>
      <c r="OUN40" s="271"/>
      <c r="OUO40" s="451"/>
      <c r="OUP40" s="454"/>
      <c r="OUQ40" s="451"/>
      <c r="OUR40" s="457"/>
      <c r="OUS40" s="271"/>
      <c r="OUT40" s="451"/>
      <c r="OUU40" s="454"/>
      <c r="OUV40" s="451"/>
      <c r="OUW40" s="457"/>
      <c r="OUX40" s="451"/>
      <c r="OUY40" s="457"/>
      <c r="OUZ40" s="457"/>
      <c r="OVA40" s="457"/>
      <c r="OVB40" s="271"/>
      <c r="OVC40" s="271"/>
      <c r="OVD40" s="451"/>
      <c r="OVE40" s="454"/>
      <c r="OVF40" s="451"/>
      <c r="OVG40" s="454"/>
      <c r="OVH40" s="458"/>
      <c r="OVI40" s="459"/>
      <c r="OVJ40" s="460"/>
      <c r="OVK40" s="461"/>
      <c r="OVL40" s="462"/>
      <c r="OVM40" s="458"/>
      <c r="OVN40" s="451"/>
      <c r="OVO40" s="463"/>
      <c r="OVP40" s="451"/>
      <c r="OVQ40" s="451"/>
      <c r="OVR40" s="453"/>
      <c r="OVT40" s="449"/>
      <c r="OVU40" s="449"/>
      <c r="OVV40" s="449"/>
      <c r="OVW40" s="450"/>
      <c r="OVX40" s="451"/>
      <c r="OVY40" s="451"/>
      <c r="OVZ40" s="451"/>
      <c r="OWA40" s="449"/>
      <c r="OWB40" s="452"/>
      <c r="OWC40" s="453"/>
      <c r="OWD40" s="454"/>
      <c r="OWE40" s="449"/>
      <c r="OWF40" s="453"/>
      <c r="OWG40" s="453"/>
      <c r="OWH40" s="450"/>
      <c r="OWI40" s="454"/>
      <c r="OWJ40" s="455"/>
      <c r="OWK40" s="453"/>
      <c r="OWL40" s="456"/>
      <c r="OWM40" s="453"/>
      <c r="OWN40" s="456"/>
      <c r="OWO40" s="454"/>
      <c r="OWP40" s="451"/>
      <c r="OWQ40" s="454"/>
      <c r="OWR40" s="450"/>
      <c r="OWS40" s="456"/>
      <c r="OWT40" s="456"/>
      <c r="OWU40" s="456"/>
      <c r="OWV40" s="456"/>
      <c r="OWW40" s="271"/>
      <c r="OWX40" s="451"/>
      <c r="OWY40" s="454"/>
      <c r="OWZ40" s="451"/>
      <c r="OXA40" s="457"/>
      <c r="OXB40" s="271"/>
      <c r="OXC40" s="451"/>
      <c r="OXD40" s="454"/>
      <c r="OXE40" s="451"/>
      <c r="OXF40" s="457"/>
      <c r="OXG40" s="451"/>
      <c r="OXH40" s="457"/>
      <c r="OXI40" s="457"/>
      <c r="OXJ40" s="457"/>
      <c r="OXK40" s="271"/>
      <c r="OXL40" s="271"/>
      <c r="OXM40" s="451"/>
      <c r="OXN40" s="454"/>
      <c r="OXO40" s="451"/>
      <c r="OXP40" s="454"/>
      <c r="OXQ40" s="458"/>
      <c r="OXR40" s="459"/>
      <c r="OXS40" s="460"/>
      <c r="OXT40" s="461"/>
      <c r="OXU40" s="462"/>
      <c r="OXV40" s="458"/>
      <c r="OXW40" s="451"/>
      <c r="OXX40" s="463"/>
      <c r="OXY40" s="451"/>
      <c r="OXZ40" s="451"/>
      <c r="OYA40" s="453"/>
      <c r="OYC40" s="449"/>
      <c r="OYD40" s="449"/>
      <c r="OYE40" s="449"/>
      <c r="OYF40" s="450"/>
      <c r="OYG40" s="451"/>
      <c r="OYH40" s="451"/>
      <c r="OYI40" s="451"/>
      <c r="OYJ40" s="449"/>
      <c r="OYK40" s="452"/>
      <c r="OYL40" s="453"/>
      <c r="OYM40" s="454"/>
      <c r="OYN40" s="449"/>
      <c r="OYO40" s="453"/>
      <c r="OYP40" s="453"/>
      <c r="OYQ40" s="450"/>
      <c r="OYR40" s="454"/>
      <c r="OYS40" s="455"/>
      <c r="OYT40" s="453"/>
      <c r="OYU40" s="456"/>
      <c r="OYV40" s="453"/>
      <c r="OYW40" s="456"/>
      <c r="OYX40" s="454"/>
      <c r="OYY40" s="451"/>
      <c r="OYZ40" s="454"/>
      <c r="OZA40" s="450"/>
      <c r="OZB40" s="456"/>
      <c r="OZC40" s="456"/>
      <c r="OZD40" s="456"/>
      <c r="OZE40" s="456"/>
      <c r="OZF40" s="271"/>
      <c r="OZG40" s="451"/>
      <c r="OZH40" s="454"/>
      <c r="OZI40" s="451"/>
      <c r="OZJ40" s="457"/>
      <c r="OZK40" s="271"/>
      <c r="OZL40" s="451"/>
      <c r="OZM40" s="454"/>
      <c r="OZN40" s="451"/>
      <c r="OZO40" s="457"/>
      <c r="OZP40" s="451"/>
      <c r="OZQ40" s="457"/>
      <c r="OZR40" s="457"/>
      <c r="OZS40" s="457"/>
      <c r="OZT40" s="271"/>
      <c r="OZU40" s="271"/>
      <c r="OZV40" s="451"/>
      <c r="OZW40" s="454"/>
      <c r="OZX40" s="451"/>
      <c r="OZY40" s="454"/>
      <c r="OZZ40" s="458"/>
      <c r="PAA40" s="459"/>
      <c r="PAB40" s="460"/>
      <c r="PAC40" s="461"/>
      <c r="PAD40" s="462"/>
      <c r="PAE40" s="458"/>
      <c r="PAF40" s="451"/>
      <c r="PAG40" s="463"/>
      <c r="PAH40" s="451"/>
      <c r="PAI40" s="451"/>
      <c r="PAJ40" s="453"/>
      <c r="PAL40" s="449"/>
      <c r="PAM40" s="449"/>
      <c r="PAN40" s="449"/>
      <c r="PAO40" s="450"/>
      <c r="PAP40" s="451"/>
      <c r="PAQ40" s="451"/>
      <c r="PAR40" s="451"/>
      <c r="PAS40" s="449"/>
      <c r="PAT40" s="452"/>
      <c r="PAU40" s="453"/>
      <c r="PAV40" s="454"/>
      <c r="PAW40" s="449"/>
      <c r="PAX40" s="453"/>
      <c r="PAY40" s="453"/>
      <c r="PAZ40" s="450"/>
      <c r="PBA40" s="454"/>
      <c r="PBB40" s="455"/>
      <c r="PBC40" s="453"/>
      <c r="PBD40" s="456"/>
      <c r="PBE40" s="453"/>
      <c r="PBF40" s="456"/>
      <c r="PBG40" s="454"/>
      <c r="PBH40" s="451"/>
      <c r="PBI40" s="454"/>
      <c r="PBJ40" s="450"/>
      <c r="PBK40" s="456"/>
      <c r="PBL40" s="456"/>
      <c r="PBM40" s="456"/>
      <c r="PBN40" s="456"/>
      <c r="PBO40" s="271"/>
      <c r="PBP40" s="451"/>
      <c r="PBQ40" s="454"/>
      <c r="PBR40" s="451"/>
      <c r="PBS40" s="457"/>
      <c r="PBT40" s="271"/>
      <c r="PBU40" s="451"/>
      <c r="PBV40" s="454"/>
      <c r="PBW40" s="451"/>
      <c r="PBX40" s="457"/>
      <c r="PBY40" s="451"/>
      <c r="PBZ40" s="457"/>
      <c r="PCA40" s="457"/>
      <c r="PCB40" s="457"/>
      <c r="PCC40" s="271"/>
      <c r="PCD40" s="271"/>
      <c r="PCE40" s="451"/>
      <c r="PCF40" s="454"/>
      <c r="PCG40" s="451"/>
      <c r="PCH40" s="454"/>
      <c r="PCI40" s="458"/>
      <c r="PCJ40" s="459"/>
      <c r="PCK40" s="460"/>
      <c r="PCL40" s="461"/>
      <c r="PCM40" s="462"/>
      <c r="PCN40" s="458"/>
      <c r="PCO40" s="451"/>
      <c r="PCP40" s="463"/>
      <c r="PCQ40" s="451"/>
      <c r="PCR40" s="451"/>
      <c r="PCS40" s="453"/>
      <c r="PCU40" s="449"/>
      <c r="PCV40" s="449"/>
      <c r="PCW40" s="449"/>
      <c r="PCX40" s="450"/>
      <c r="PCY40" s="451"/>
      <c r="PCZ40" s="451"/>
      <c r="PDA40" s="451"/>
      <c r="PDB40" s="449"/>
      <c r="PDC40" s="452"/>
      <c r="PDD40" s="453"/>
      <c r="PDE40" s="454"/>
      <c r="PDF40" s="449"/>
      <c r="PDG40" s="453"/>
      <c r="PDH40" s="453"/>
      <c r="PDI40" s="450"/>
      <c r="PDJ40" s="454"/>
      <c r="PDK40" s="455"/>
      <c r="PDL40" s="453"/>
      <c r="PDM40" s="456"/>
      <c r="PDN40" s="453"/>
      <c r="PDO40" s="456"/>
      <c r="PDP40" s="454"/>
      <c r="PDQ40" s="451"/>
      <c r="PDR40" s="454"/>
      <c r="PDS40" s="450"/>
      <c r="PDT40" s="456"/>
      <c r="PDU40" s="456"/>
      <c r="PDV40" s="456"/>
      <c r="PDW40" s="456"/>
      <c r="PDX40" s="271"/>
      <c r="PDY40" s="451"/>
      <c r="PDZ40" s="454"/>
      <c r="PEA40" s="451"/>
      <c r="PEB40" s="457"/>
      <c r="PEC40" s="271"/>
      <c r="PED40" s="451"/>
      <c r="PEE40" s="454"/>
      <c r="PEF40" s="451"/>
      <c r="PEG40" s="457"/>
      <c r="PEH40" s="451"/>
      <c r="PEI40" s="457"/>
      <c r="PEJ40" s="457"/>
      <c r="PEK40" s="457"/>
      <c r="PEL40" s="271"/>
      <c r="PEM40" s="271"/>
      <c r="PEN40" s="451"/>
      <c r="PEO40" s="454"/>
      <c r="PEP40" s="451"/>
      <c r="PEQ40" s="454"/>
      <c r="PER40" s="458"/>
      <c r="PES40" s="459"/>
      <c r="PET40" s="460"/>
      <c r="PEU40" s="461"/>
      <c r="PEV40" s="462"/>
      <c r="PEW40" s="458"/>
      <c r="PEX40" s="451"/>
      <c r="PEY40" s="463"/>
      <c r="PEZ40" s="451"/>
      <c r="PFA40" s="451"/>
      <c r="PFB40" s="453"/>
      <c r="PFD40" s="449"/>
      <c r="PFE40" s="449"/>
      <c r="PFF40" s="449"/>
      <c r="PFG40" s="450"/>
      <c r="PFH40" s="451"/>
      <c r="PFI40" s="451"/>
      <c r="PFJ40" s="451"/>
      <c r="PFK40" s="449"/>
      <c r="PFL40" s="452"/>
      <c r="PFM40" s="453"/>
      <c r="PFN40" s="454"/>
      <c r="PFO40" s="449"/>
      <c r="PFP40" s="453"/>
      <c r="PFQ40" s="453"/>
      <c r="PFR40" s="450"/>
      <c r="PFS40" s="454"/>
      <c r="PFT40" s="455"/>
      <c r="PFU40" s="453"/>
      <c r="PFV40" s="456"/>
      <c r="PFW40" s="453"/>
      <c r="PFX40" s="456"/>
      <c r="PFY40" s="454"/>
      <c r="PFZ40" s="451"/>
      <c r="PGA40" s="454"/>
      <c r="PGB40" s="450"/>
      <c r="PGC40" s="456"/>
      <c r="PGD40" s="456"/>
      <c r="PGE40" s="456"/>
      <c r="PGF40" s="456"/>
      <c r="PGG40" s="271"/>
      <c r="PGH40" s="451"/>
      <c r="PGI40" s="454"/>
      <c r="PGJ40" s="451"/>
      <c r="PGK40" s="457"/>
      <c r="PGL40" s="271"/>
      <c r="PGM40" s="451"/>
      <c r="PGN40" s="454"/>
      <c r="PGO40" s="451"/>
      <c r="PGP40" s="457"/>
      <c r="PGQ40" s="451"/>
      <c r="PGR40" s="457"/>
      <c r="PGS40" s="457"/>
      <c r="PGT40" s="457"/>
      <c r="PGU40" s="271"/>
      <c r="PGV40" s="271"/>
      <c r="PGW40" s="451"/>
      <c r="PGX40" s="454"/>
      <c r="PGY40" s="451"/>
      <c r="PGZ40" s="454"/>
      <c r="PHA40" s="458"/>
      <c r="PHB40" s="459"/>
      <c r="PHC40" s="460"/>
      <c r="PHD40" s="461"/>
      <c r="PHE40" s="462"/>
      <c r="PHF40" s="458"/>
      <c r="PHG40" s="451"/>
      <c r="PHH40" s="463"/>
      <c r="PHI40" s="451"/>
      <c r="PHJ40" s="451"/>
      <c r="PHK40" s="453"/>
      <c r="PHM40" s="449"/>
      <c r="PHN40" s="449"/>
      <c r="PHO40" s="449"/>
      <c r="PHP40" s="450"/>
      <c r="PHQ40" s="451"/>
      <c r="PHR40" s="451"/>
      <c r="PHS40" s="451"/>
      <c r="PHT40" s="449"/>
      <c r="PHU40" s="452"/>
      <c r="PHV40" s="453"/>
      <c r="PHW40" s="454"/>
      <c r="PHX40" s="449"/>
      <c r="PHY40" s="453"/>
      <c r="PHZ40" s="453"/>
      <c r="PIA40" s="450"/>
      <c r="PIB40" s="454"/>
      <c r="PIC40" s="455"/>
      <c r="PID40" s="453"/>
      <c r="PIE40" s="456"/>
      <c r="PIF40" s="453"/>
      <c r="PIG40" s="456"/>
      <c r="PIH40" s="454"/>
      <c r="PII40" s="451"/>
      <c r="PIJ40" s="454"/>
      <c r="PIK40" s="450"/>
      <c r="PIL40" s="456"/>
      <c r="PIM40" s="456"/>
      <c r="PIN40" s="456"/>
      <c r="PIO40" s="456"/>
      <c r="PIP40" s="271"/>
      <c r="PIQ40" s="451"/>
      <c r="PIR40" s="454"/>
      <c r="PIS40" s="451"/>
      <c r="PIT40" s="457"/>
      <c r="PIU40" s="271"/>
      <c r="PIV40" s="451"/>
      <c r="PIW40" s="454"/>
      <c r="PIX40" s="451"/>
      <c r="PIY40" s="457"/>
      <c r="PIZ40" s="451"/>
      <c r="PJA40" s="457"/>
      <c r="PJB40" s="457"/>
      <c r="PJC40" s="457"/>
      <c r="PJD40" s="271"/>
      <c r="PJE40" s="271"/>
      <c r="PJF40" s="451"/>
      <c r="PJG40" s="454"/>
      <c r="PJH40" s="451"/>
      <c r="PJI40" s="454"/>
      <c r="PJJ40" s="458"/>
      <c r="PJK40" s="459"/>
      <c r="PJL40" s="460"/>
      <c r="PJM40" s="461"/>
      <c r="PJN40" s="462"/>
      <c r="PJO40" s="458"/>
      <c r="PJP40" s="451"/>
      <c r="PJQ40" s="463"/>
      <c r="PJR40" s="451"/>
      <c r="PJS40" s="451"/>
      <c r="PJT40" s="453"/>
      <c r="PJV40" s="449"/>
      <c r="PJW40" s="449"/>
      <c r="PJX40" s="449"/>
      <c r="PJY40" s="450"/>
      <c r="PJZ40" s="451"/>
      <c r="PKA40" s="451"/>
      <c r="PKB40" s="451"/>
      <c r="PKC40" s="449"/>
      <c r="PKD40" s="452"/>
      <c r="PKE40" s="453"/>
      <c r="PKF40" s="454"/>
      <c r="PKG40" s="449"/>
      <c r="PKH40" s="453"/>
      <c r="PKI40" s="453"/>
      <c r="PKJ40" s="450"/>
      <c r="PKK40" s="454"/>
      <c r="PKL40" s="455"/>
      <c r="PKM40" s="453"/>
      <c r="PKN40" s="456"/>
      <c r="PKO40" s="453"/>
      <c r="PKP40" s="456"/>
      <c r="PKQ40" s="454"/>
      <c r="PKR40" s="451"/>
      <c r="PKS40" s="454"/>
      <c r="PKT40" s="450"/>
      <c r="PKU40" s="456"/>
      <c r="PKV40" s="456"/>
      <c r="PKW40" s="456"/>
      <c r="PKX40" s="456"/>
      <c r="PKY40" s="271"/>
      <c r="PKZ40" s="451"/>
      <c r="PLA40" s="454"/>
      <c r="PLB40" s="451"/>
      <c r="PLC40" s="457"/>
      <c r="PLD40" s="271"/>
      <c r="PLE40" s="451"/>
      <c r="PLF40" s="454"/>
      <c r="PLG40" s="451"/>
      <c r="PLH40" s="457"/>
      <c r="PLI40" s="451"/>
      <c r="PLJ40" s="457"/>
      <c r="PLK40" s="457"/>
      <c r="PLL40" s="457"/>
      <c r="PLM40" s="271"/>
      <c r="PLN40" s="271"/>
      <c r="PLO40" s="451"/>
      <c r="PLP40" s="454"/>
      <c r="PLQ40" s="451"/>
      <c r="PLR40" s="454"/>
      <c r="PLS40" s="458"/>
      <c r="PLT40" s="459"/>
      <c r="PLU40" s="460"/>
      <c r="PLV40" s="461"/>
      <c r="PLW40" s="462"/>
      <c r="PLX40" s="458"/>
      <c r="PLY40" s="451"/>
      <c r="PLZ40" s="463"/>
      <c r="PMA40" s="451"/>
      <c r="PMB40" s="451"/>
      <c r="PMC40" s="453"/>
      <c r="PME40" s="449"/>
      <c r="PMF40" s="449"/>
      <c r="PMG40" s="449"/>
      <c r="PMH40" s="450"/>
      <c r="PMI40" s="451"/>
      <c r="PMJ40" s="451"/>
      <c r="PMK40" s="451"/>
      <c r="PML40" s="449"/>
      <c r="PMM40" s="452"/>
      <c r="PMN40" s="453"/>
      <c r="PMO40" s="454"/>
      <c r="PMP40" s="449"/>
      <c r="PMQ40" s="453"/>
      <c r="PMR40" s="453"/>
      <c r="PMS40" s="450"/>
      <c r="PMT40" s="454"/>
      <c r="PMU40" s="455"/>
      <c r="PMV40" s="453"/>
      <c r="PMW40" s="456"/>
      <c r="PMX40" s="453"/>
      <c r="PMY40" s="456"/>
      <c r="PMZ40" s="454"/>
      <c r="PNA40" s="451"/>
      <c r="PNB40" s="454"/>
      <c r="PNC40" s="450"/>
      <c r="PND40" s="456"/>
      <c r="PNE40" s="456"/>
      <c r="PNF40" s="456"/>
      <c r="PNG40" s="456"/>
      <c r="PNH40" s="271"/>
      <c r="PNI40" s="451"/>
      <c r="PNJ40" s="454"/>
      <c r="PNK40" s="451"/>
      <c r="PNL40" s="457"/>
      <c r="PNM40" s="271"/>
      <c r="PNN40" s="451"/>
      <c r="PNO40" s="454"/>
      <c r="PNP40" s="451"/>
      <c r="PNQ40" s="457"/>
      <c r="PNR40" s="451"/>
      <c r="PNS40" s="457"/>
      <c r="PNT40" s="457"/>
      <c r="PNU40" s="457"/>
      <c r="PNV40" s="271"/>
      <c r="PNW40" s="271"/>
      <c r="PNX40" s="451"/>
      <c r="PNY40" s="454"/>
      <c r="PNZ40" s="451"/>
      <c r="POA40" s="454"/>
      <c r="POB40" s="458"/>
      <c r="POC40" s="459"/>
      <c r="POD40" s="460"/>
      <c r="POE40" s="461"/>
      <c r="POF40" s="462"/>
      <c r="POG40" s="458"/>
      <c r="POH40" s="451"/>
      <c r="POI40" s="463"/>
      <c r="POJ40" s="451"/>
      <c r="POK40" s="451"/>
      <c r="POL40" s="453"/>
      <c r="PON40" s="449"/>
      <c r="POO40" s="449"/>
      <c r="POP40" s="449"/>
      <c r="POQ40" s="450"/>
      <c r="POR40" s="451"/>
      <c r="POS40" s="451"/>
      <c r="POT40" s="451"/>
      <c r="POU40" s="449"/>
      <c r="POV40" s="452"/>
      <c r="POW40" s="453"/>
      <c r="POX40" s="454"/>
      <c r="POY40" s="449"/>
      <c r="POZ40" s="453"/>
      <c r="PPA40" s="453"/>
      <c r="PPB40" s="450"/>
      <c r="PPC40" s="454"/>
      <c r="PPD40" s="455"/>
      <c r="PPE40" s="453"/>
      <c r="PPF40" s="456"/>
      <c r="PPG40" s="453"/>
      <c r="PPH40" s="456"/>
      <c r="PPI40" s="454"/>
      <c r="PPJ40" s="451"/>
      <c r="PPK40" s="454"/>
      <c r="PPL40" s="450"/>
      <c r="PPM40" s="456"/>
      <c r="PPN40" s="456"/>
      <c r="PPO40" s="456"/>
      <c r="PPP40" s="456"/>
      <c r="PPQ40" s="271"/>
      <c r="PPR40" s="451"/>
      <c r="PPS40" s="454"/>
      <c r="PPT40" s="451"/>
      <c r="PPU40" s="457"/>
      <c r="PPV40" s="271"/>
      <c r="PPW40" s="451"/>
      <c r="PPX40" s="454"/>
      <c r="PPY40" s="451"/>
      <c r="PPZ40" s="457"/>
      <c r="PQA40" s="451"/>
      <c r="PQB40" s="457"/>
      <c r="PQC40" s="457"/>
      <c r="PQD40" s="457"/>
      <c r="PQE40" s="271"/>
      <c r="PQF40" s="271"/>
      <c r="PQG40" s="451"/>
      <c r="PQH40" s="454"/>
      <c r="PQI40" s="451"/>
      <c r="PQJ40" s="454"/>
      <c r="PQK40" s="458"/>
      <c r="PQL40" s="459"/>
      <c r="PQM40" s="460"/>
      <c r="PQN40" s="461"/>
      <c r="PQO40" s="462"/>
      <c r="PQP40" s="458"/>
      <c r="PQQ40" s="451"/>
      <c r="PQR40" s="463"/>
      <c r="PQS40" s="451"/>
      <c r="PQT40" s="451"/>
      <c r="PQU40" s="453"/>
      <c r="PQW40" s="449"/>
      <c r="PQX40" s="449"/>
      <c r="PQY40" s="449"/>
      <c r="PQZ40" s="450"/>
      <c r="PRA40" s="451"/>
      <c r="PRB40" s="451"/>
      <c r="PRC40" s="451"/>
      <c r="PRD40" s="449"/>
      <c r="PRE40" s="452"/>
      <c r="PRF40" s="453"/>
      <c r="PRG40" s="454"/>
      <c r="PRH40" s="449"/>
      <c r="PRI40" s="453"/>
      <c r="PRJ40" s="453"/>
      <c r="PRK40" s="450"/>
      <c r="PRL40" s="454"/>
      <c r="PRM40" s="455"/>
      <c r="PRN40" s="453"/>
      <c r="PRO40" s="456"/>
      <c r="PRP40" s="453"/>
      <c r="PRQ40" s="456"/>
      <c r="PRR40" s="454"/>
      <c r="PRS40" s="451"/>
      <c r="PRT40" s="454"/>
      <c r="PRU40" s="450"/>
      <c r="PRV40" s="456"/>
      <c r="PRW40" s="456"/>
      <c r="PRX40" s="456"/>
      <c r="PRY40" s="456"/>
      <c r="PRZ40" s="271"/>
      <c r="PSA40" s="451"/>
      <c r="PSB40" s="454"/>
      <c r="PSC40" s="451"/>
      <c r="PSD40" s="457"/>
      <c r="PSE40" s="271"/>
      <c r="PSF40" s="451"/>
      <c r="PSG40" s="454"/>
      <c r="PSH40" s="451"/>
      <c r="PSI40" s="457"/>
      <c r="PSJ40" s="451"/>
      <c r="PSK40" s="457"/>
      <c r="PSL40" s="457"/>
      <c r="PSM40" s="457"/>
      <c r="PSN40" s="271"/>
      <c r="PSO40" s="271"/>
      <c r="PSP40" s="451"/>
      <c r="PSQ40" s="454"/>
      <c r="PSR40" s="451"/>
      <c r="PSS40" s="454"/>
      <c r="PST40" s="458"/>
      <c r="PSU40" s="459"/>
      <c r="PSV40" s="460"/>
      <c r="PSW40" s="461"/>
      <c r="PSX40" s="462"/>
      <c r="PSY40" s="458"/>
      <c r="PSZ40" s="451"/>
      <c r="PTA40" s="463"/>
      <c r="PTB40" s="451"/>
      <c r="PTC40" s="451"/>
      <c r="PTD40" s="453"/>
      <c r="PTF40" s="449"/>
      <c r="PTG40" s="449"/>
      <c r="PTH40" s="449"/>
      <c r="PTI40" s="450"/>
      <c r="PTJ40" s="451"/>
      <c r="PTK40" s="451"/>
      <c r="PTL40" s="451"/>
      <c r="PTM40" s="449"/>
      <c r="PTN40" s="452"/>
      <c r="PTO40" s="453"/>
      <c r="PTP40" s="454"/>
      <c r="PTQ40" s="449"/>
      <c r="PTR40" s="453"/>
      <c r="PTS40" s="453"/>
      <c r="PTT40" s="450"/>
      <c r="PTU40" s="454"/>
      <c r="PTV40" s="455"/>
      <c r="PTW40" s="453"/>
      <c r="PTX40" s="456"/>
      <c r="PTY40" s="453"/>
      <c r="PTZ40" s="456"/>
      <c r="PUA40" s="454"/>
      <c r="PUB40" s="451"/>
      <c r="PUC40" s="454"/>
      <c r="PUD40" s="450"/>
      <c r="PUE40" s="456"/>
      <c r="PUF40" s="456"/>
      <c r="PUG40" s="456"/>
      <c r="PUH40" s="456"/>
      <c r="PUI40" s="271"/>
      <c r="PUJ40" s="451"/>
      <c r="PUK40" s="454"/>
      <c r="PUL40" s="451"/>
      <c r="PUM40" s="457"/>
      <c r="PUN40" s="271"/>
      <c r="PUO40" s="451"/>
      <c r="PUP40" s="454"/>
      <c r="PUQ40" s="451"/>
      <c r="PUR40" s="457"/>
      <c r="PUS40" s="451"/>
      <c r="PUT40" s="457"/>
      <c r="PUU40" s="457"/>
      <c r="PUV40" s="457"/>
      <c r="PUW40" s="271"/>
      <c r="PUX40" s="271"/>
      <c r="PUY40" s="451"/>
      <c r="PUZ40" s="454"/>
      <c r="PVA40" s="451"/>
      <c r="PVB40" s="454"/>
      <c r="PVC40" s="458"/>
      <c r="PVD40" s="459"/>
      <c r="PVE40" s="460"/>
      <c r="PVF40" s="461"/>
      <c r="PVG40" s="462"/>
      <c r="PVH40" s="458"/>
      <c r="PVI40" s="451"/>
      <c r="PVJ40" s="463"/>
      <c r="PVK40" s="451"/>
      <c r="PVL40" s="451"/>
      <c r="PVM40" s="453"/>
      <c r="PVO40" s="449"/>
      <c r="PVP40" s="449"/>
      <c r="PVQ40" s="449"/>
      <c r="PVR40" s="450"/>
      <c r="PVS40" s="451"/>
      <c r="PVT40" s="451"/>
      <c r="PVU40" s="451"/>
      <c r="PVV40" s="449"/>
      <c r="PVW40" s="452"/>
      <c r="PVX40" s="453"/>
      <c r="PVY40" s="454"/>
      <c r="PVZ40" s="449"/>
      <c r="PWA40" s="453"/>
      <c r="PWB40" s="453"/>
      <c r="PWC40" s="450"/>
      <c r="PWD40" s="454"/>
      <c r="PWE40" s="455"/>
      <c r="PWF40" s="453"/>
      <c r="PWG40" s="456"/>
      <c r="PWH40" s="453"/>
      <c r="PWI40" s="456"/>
      <c r="PWJ40" s="454"/>
      <c r="PWK40" s="451"/>
      <c r="PWL40" s="454"/>
      <c r="PWM40" s="450"/>
      <c r="PWN40" s="456"/>
      <c r="PWO40" s="456"/>
      <c r="PWP40" s="456"/>
      <c r="PWQ40" s="456"/>
      <c r="PWR40" s="271"/>
      <c r="PWS40" s="451"/>
      <c r="PWT40" s="454"/>
      <c r="PWU40" s="451"/>
      <c r="PWV40" s="457"/>
      <c r="PWW40" s="271"/>
      <c r="PWX40" s="451"/>
      <c r="PWY40" s="454"/>
      <c r="PWZ40" s="451"/>
      <c r="PXA40" s="457"/>
      <c r="PXB40" s="451"/>
      <c r="PXC40" s="457"/>
      <c r="PXD40" s="457"/>
      <c r="PXE40" s="457"/>
      <c r="PXF40" s="271"/>
      <c r="PXG40" s="271"/>
      <c r="PXH40" s="451"/>
      <c r="PXI40" s="454"/>
      <c r="PXJ40" s="451"/>
      <c r="PXK40" s="454"/>
      <c r="PXL40" s="458"/>
      <c r="PXM40" s="459"/>
      <c r="PXN40" s="460"/>
      <c r="PXO40" s="461"/>
      <c r="PXP40" s="462"/>
      <c r="PXQ40" s="458"/>
      <c r="PXR40" s="451"/>
      <c r="PXS40" s="463"/>
      <c r="PXT40" s="451"/>
      <c r="PXU40" s="451"/>
      <c r="PXV40" s="453"/>
      <c r="PXX40" s="449"/>
      <c r="PXY40" s="449"/>
      <c r="PXZ40" s="449"/>
      <c r="PYA40" s="450"/>
      <c r="PYB40" s="451"/>
      <c r="PYC40" s="451"/>
      <c r="PYD40" s="451"/>
      <c r="PYE40" s="449"/>
      <c r="PYF40" s="452"/>
      <c r="PYG40" s="453"/>
      <c r="PYH40" s="454"/>
      <c r="PYI40" s="449"/>
      <c r="PYJ40" s="453"/>
      <c r="PYK40" s="453"/>
      <c r="PYL40" s="450"/>
      <c r="PYM40" s="454"/>
      <c r="PYN40" s="455"/>
      <c r="PYO40" s="453"/>
      <c r="PYP40" s="456"/>
      <c r="PYQ40" s="453"/>
      <c r="PYR40" s="456"/>
      <c r="PYS40" s="454"/>
      <c r="PYT40" s="451"/>
      <c r="PYU40" s="454"/>
      <c r="PYV40" s="450"/>
      <c r="PYW40" s="456"/>
      <c r="PYX40" s="456"/>
      <c r="PYY40" s="456"/>
      <c r="PYZ40" s="456"/>
      <c r="PZA40" s="271"/>
      <c r="PZB40" s="451"/>
      <c r="PZC40" s="454"/>
      <c r="PZD40" s="451"/>
      <c r="PZE40" s="457"/>
      <c r="PZF40" s="271"/>
      <c r="PZG40" s="451"/>
      <c r="PZH40" s="454"/>
      <c r="PZI40" s="451"/>
      <c r="PZJ40" s="457"/>
      <c r="PZK40" s="451"/>
      <c r="PZL40" s="457"/>
      <c r="PZM40" s="457"/>
      <c r="PZN40" s="457"/>
      <c r="PZO40" s="271"/>
      <c r="PZP40" s="271"/>
      <c r="PZQ40" s="451"/>
      <c r="PZR40" s="454"/>
      <c r="PZS40" s="451"/>
      <c r="PZT40" s="454"/>
      <c r="PZU40" s="458"/>
      <c r="PZV40" s="459"/>
      <c r="PZW40" s="460"/>
      <c r="PZX40" s="461"/>
      <c r="PZY40" s="462"/>
      <c r="PZZ40" s="458"/>
      <c r="QAA40" s="451"/>
      <c r="QAB40" s="463"/>
      <c r="QAC40" s="451"/>
      <c r="QAD40" s="451"/>
      <c r="QAE40" s="453"/>
      <c r="QAG40" s="449"/>
      <c r="QAH40" s="449"/>
      <c r="QAI40" s="449"/>
      <c r="QAJ40" s="450"/>
      <c r="QAK40" s="451"/>
      <c r="QAL40" s="451"/>
      <c r="QAM40" s="451"/>
      <c r="QAN40" s="449"/>
      <c r="QAO40" s="452"/>
      <c r="QAP40" s="453"/>
      <c r="QAQ40" s="454"/>
      <c r="QAR40" s="449"/>
      <c r="QAS40" s="453"/>
      <c r="QAT40" s="453"/>
      <c r="QAU40" s="450"/>
      <c r="QAV40" s="454"/>
      <c r="QAW40" s="455"/>
      <c r="QAX40" s="453"/>
      <c r="QAY40" s="456"/>
      <c r="QAZ40" s="453"/>
      <c r="QBA40" s="456"/>
      <c r="QBB40" s="454"/>
      <c r="QBC40" s="451"/>
      <c r="QBD40" s="454"/>
      <c r="QBE40" s="450"/>
      <c r="QBF40" s="456"/>
      <c r="QBG40" s="456"/>
      <c r="QBH40" s="456"/>
      <c r="QBI40" s="456"/>
      <c r="QBJ40" s="271"/>
      <c r="QBK40" s="451"/>
      <c r="QBL40" s="454"/>
      <c r="QBM40" s="451"/>
      <c r="QBN40" s="457"/>
      <c r="QBO40" s="271"/>
      <c r="QBP40" s="451"/>
      <c r="QBQ40" s="454"/>
      <c r="QBR40" s="451"/>
      <c r="QBS40" s="457"/>
      <c r="QBT40" s="451"/>
      <c r="QBU40" s="457"/>
      <c r="QBV40" s="457"/>
      <c r="QBW40" s="457"/>
      <c r="QBX40" s="271"/>
      <c r="QBY40" s="271"/>
      <c r="QBZ40" s="451"/>
      <c r="QCA40" s="454"/>
      <c r="QCB40" s="451"/>
      <c r="QCC40" s="454"/>
      <c r="QCD40" s="458"/>
      <c r="QCE40" s="459"/>
      <c r="QCF40" s="460"/>
      <c r="QCG40" s="461"/>
      <c r="QCH40" s="462"/>
      <c r="QCI40" s="458"/>
      <c r="QCJ40" s="451"/>
      <c r="QCK40" s="463"/>
      <c r="QCL40" s="451"/>
      <c r="QCM40" s="451"/>
      <c r="QCN40" s="453"/>
      <c r="QCP40" s="449"/>
      <c r="QCQ40" s="449"/>
      <c r="QCR40" s="449"/>
      <c r="QCS40" s="450"/>
      <c r="QCT40" s="451"/>
      <c r="QCU40" s="451"/>
      <c r="QCV40" s="451"/>
      <c r="QCW40" s="449"/>
      <c r="QCX40" s="452"/>
      <c r="QCY40" s="453"/>
      <c r="QCZ40" s="454"/>
      <c r="QDA40" s="449"/>
      <c r="QDB40" s="453"/>
      <c r="QDC40" s="453"/>
      <c r="QDD40" s="450"/>
      <c r="QDE40" s="454"/>
      <c r="QDF40" s="455"/>
      <c r="QDG40" s="453"/>
      <c r="QDH40" s="456"/>
      <c r="QDI40" s="453"/>
      <c r="QDJ40" s="456"/>
      <c r="QDK40" s="454"/>
      <c r="QDL40" s="451"/>
      <c r="QDM40" s="454"/>
      <c r="QDN40" s="450"/>
      <c r="QDO40" s="456"/>
      <c r="QDP40" s="456"/>
      <c r="QDQ40" s="456"/>
      <c r="QDR40" s="456"/>
      <c r="QDS40" s="271"/>
      <c r="QDT40" s="451"/>
      <c r="QDU40" s="454"/>
      <c r="QDV40" s="451"/>
      <c r="QDW40" s="457"/>
      <c r="QDX40" s="271"/>
      <c r="QDY40" s="451"/>
      <c r="QDZ40" s="454"/>
      <c r="QEA40" s="451"/>
      <c r="QEB40" s="457"/>
      <c r="QEC40" s="451"/>
      <c r="QED40" s="457"/>
      <c r="QEE40" s="457"/>
      <c r="QEF40" s="457"/>
      <c r="QEG40" s="271"/>
      <c r="QEH40" s="271"/>
      <c r="QEI40" s="451"/>
      <c r="QEJ40" s="454"/>
      <c r="QEK40" s="451"/>
      <c r="QEL40" s="454"/>
      <c r="QEM40" s="458"/>
      <c r="QEN40" s="459"/>
      <c r="QEO40" s="460"/>
      <c r="QEP40" s="461"/>
      <c r="QEQ40" s="462"/>
      <c r="QER40" s="458"/>
      <c r="QES40" s="451"/>
      <c r="QET40" s="463"/>
      <c r="QEU40" s="451"/>
      <c r="QEV40" s="451"/>
      <c r="QEW40" s="453"/>
      <c r="QEY40" s="449"/>
      <c r="QEZ40" s="449"/>
      <c r="QFA40" s="449"/>
      <c r="QFB40" s="450"/>
      <c r="QFC40" s="451"/>
      <c r="QFD40" s="451"/>
      <c r="QFE40" s="451"/>
      <c r="QFF40" s="449"/>
      <c r="QFG40" s="452"/>
      <c r="QFH40" s="453"/>
      <c r="QFI40" s="454"/>
      <c r="QFJ40" s="449"/>
      <c r="QFK40" s="453"/>
      <c r="QFL40" s="453"/>
      <c r="QFM40" s="450"/>
      <c r="QFN40" s="454"/>
      <c r="QFO40" s="455"/>
      <c r="QFP40" s="453"/>
      <c r="QFQ40" s="456"/>
      <c r="QFR40" s="453"/>
      <c r="QFS40" s="456"/>
      <c r="QFT40" s="454"/>
      <c r="QFU40" s="451"/>
      <c r="QFV40" s="454"/>
      <c r="QFW40" s="450"/>
      <c r="QFX40" s="456"/>
      <c r="QFY40" s="456"/>
      <c r="QFZ40" s="456"/>
      <c r="QGA40" s="456"/>
      <c r="QGB40" s="271"/>
      <c r="QGC40" s="451"/>
      <c r="QGD40" s="454"/>
      <c r="QGE40" s="451"/>
      <c r="QGF40" s="457"/>
      <c r="QGG40" s="271"/>
      <c r="QGH40" s="451"/>
      <c r="QGI40" s="454"/>
      <c r="QGJ40" s="451"/>
      <c r="QGK40" s="457"/>
      <c r="QGL40" s="451"/>
      <c r="QGM40" s="457"/>
      <c r="QGN40" s="457"/>
      <c r="QGO40" s="457"/>
      <c r="QGP40" s="271"/>
      <c r="QGQ40" s="271"/>
      <c r="QGR40" s="451"/>
      <c r="QGS40" s="454"/>
      <c r="QGT40" s="451"/>
      <c r="QGU40" s="454"/>
      <c r="QGV40" s="458"/>
      <c r="QGW40" s="459"/>
      <c r="QGX40" s="460"/>
      <c r="QGY40" s="461"/>
      <c r="QGZ40" s="462"/>
      <c r="QHA40" s="458"/>
      <c r="QHB40" s="451"/>
      <c r="QHC40" s="463"/>
      <c r="QHD40" s="451"/>
      <c r="QHE40" s="451"/>
      <c r="QHF40" s="453"/>
      <c r="QHH40" s="449"/>
      <c r="QHI40" s="449"/>
      <c r="QHJ40" s="449"/>
      <c r="QHK40" s="450"/>
      <c r="QHL40" s="451"/>
      <c r="QHM40" s="451"/>
      <c r="QHN40" s="451"/>
      <c r="QHO40" s="449"/>
      <c r="QHP40" s="452"/>
      <c r="QHQ40" s="453"/>
      <c r="QHR40" s="454"/>
      <c r="QHS40" s="449"/>
      <c r="QHT40" s="453"/>
      <c r="QHU40" s="453"/>
      <c r="QHV40" s="450"/>
      <c r="QHW40" s="454"/>
      <c r="QHX40" s="455"/>
      <c r="QHY40" s="453"/>
      <c r="QHZ40" s="456"/>
      <c r="QIA40" s="453"/>
      <c r="QIB40" s="456"/>
      <c r="QIC40" s="454"/>
      <c r="QID40" s="451"/>
      <c r="QIE40" s="454"/>
      <c r="QIF40" s="450"/>
      <c r="QIG40" s="456"/>
      <c r="QIH40" s="456"/>
      <c r="QII40" s="456"/>
      <c r="QIJ40" s="456"/>
      <c r="QIK40" s="271"/>
      <c r="QIL40" s="451"/>
      <c r="QIM40" s="454"/>
      <c r="QIN40" s="451"/>
      <c r="QIO40" s="457"/>
      <c r="QIP40" s="271"/>
      <c r="QIQ40" s="451"/>
      <c r="QIR40" s="454"/>
      <c r="QIS40" s="451"/>
      <c r="QIT40" s="457"/>
      <c r="QIU40" s="451"/>
      <c r="QIV40" s="457"/>
      <c r="QIW40" s="457"/>
      <c r="QIX40" s="457"/>
      <c r="QIY40" s="271"/>
      <c r="QIZ40" s="271"/>
      <c r="QJA40" s="451"/>
      <c r="QJB40" s="454"/>
      <c r="QJC40" s="451"/>
      <c r="QJD40" s="454"/>
      <c r="QJE40" s="458"/>
      <c r="QJF40" s="459"/>
      <c r="QJG40" s="460"/>
      <c r="QJH40" s="461"/>
      <c r="QJI40" s="462"/>
      <c r="QJJ40" s="458"/>
      <c r="QJK40" s="451"/>
      <c r="QJL40" s="463"/>
      <c r="QJM40" s="451"/>
      <c r="QJN40" s="451"/>
      <c r="QJO40" s="453"/>
      <c r="QJQ40" s="449"/>
      <c r="QJR40" s="449"/>
      <c r="QJS40" s="449"/>
      <c r="QJT40" s="450"/>
      <c r="QJU40" s="451"/>
      <c r="QJV40" s="451"/>
      <c r="QJW40" s="451"/>
      <c r="QJX40" s="449"/>
      <c r="QJY40" s="452"/>
      <c r="QJZ40" s="453"/>
      <c r="QKA40" s="454"/>
      <c r="QKB40" s="449"/>
      <c r="QKC40" s="453"/>
      <c r="QKD40" s="453"/>
      <c r="QKE40" s="450"/>
      <c r="QKF40" s="454"/>
      <c r="QKG40" s="455"/>
      <c r="QKH40" s="453"/>
      <c r="QKI40" s="456"/>
      <c r="QKJ40" s="453"/>
      <c r="QKK40" s="456"/>
      <c r="QKL40" s="454"/>
      <c r="QKM40" s="451"/>
      <c r="QKN40" s="454"/>
      <c r="QKO40" s="450"/>
      <c r="QKP40" s="456"/>
      <c r="QKQ40" s="456"/>
      <c r="QKR40" s="456"/>
      <c r="QKS40" s="456"/>
      <c r="QKT40" s="271"/>
      <c r="QKU40" s="451"/>
      <c r="QKV40" s="454"/>
      <c r="QKW40" s="451"/>
      <c r="QKX40" s="457"/>
      <c r="QKY40" s="271"/>
      <c r="QKZ40" s="451"/>
      <c r="QLA40" s="454"/>
      <c r="QLB40" s="451"/>
      <c r="QLC40" s="457"/>
      <c r="QLD40" s="451"/>
      <c r="QLE40" s="457"/>
      <c r="QLF40" s="457"/>
      <c r="QLG40" s="457"/>
      <c r="QLH40" s="271"/>
      <c r="QLI40" s="271"/>
      <c r="QLJ40" s="451"/>
      <c r="QLK40" s="454"/>
      <c r="QLL40" s="451"/>
      <c r="QLM40" s="454"/>
      <c r="QLN40" s="458"/>
      <c r="QLO40" s="459"/>
      <c r="QLP40" s="460"/>
      <c r="QLQ40" s="461"/>
      <c r="QLR40" s="462"/>
      <c r="QLS40" s="458"/>
      <c r="QLT40" s="451"/>
      <c r="QLU40" s="463"/>
      <c r="QLV40" s="451"/>
      <c r="QLW40" s="451"/>
      <c r="QLX40" s="453"/>
      <c r="QLZ40" s="449"/>
      <c r="QMA40" s="449"/>
      <c r="QMB40" s="449"/>
      <c r="QMC40" s="450"/>
      <c r="QMD40" s="451"/>
      <c r="QME40" s="451"/>
      <c r="QMF40" s="451"/>
      <c r="QMG40" s="449"/>
      <c r="QMH40" s="452"/>
      <c r="QMI40" s="453"/>
      <c r="QMJ40" s="454"/>
      <c r="QMK40" s="449"/>
      <c r="QML40" s="453"/>
      <c r="QMM40" s="453"/>
      <c r="QMN40" s="450"/>
      <c r="QMO40" s="454"/>
      <c r="QMP40" s="455"/>
      <c r="QMQ40" s="453"/>
      <c r="QMR40" s="456"/>
      <c r="QMS40" s="453"/>
      <c r="QMT40" s="456"/>
      <c r="QMU40" s="454"/>
      <c r="QMV40" s="451"/>
      <c r="QMW40" s="454"/>
      <c r="QMX40" s="450"/>
      <c r="QMY40" s="456"/>
      <c r="QMZ40" s="456"/>
      <c r="QNA40" s="456"/>
      <c r="QNB40" s="456"/>
      <c r="QNC40" s="271"/>
      <c r="QND40" s="451"/>
      <c r="QNE40" s="454"/>
      <c r="QNF40" s="451"/>
      <c r="QNG40" s="457"/>
      <c r="QNH40" s="271"/>
      <c r="QNI40" s="451"/>
      <c r="QNJ40" s="454"/>
      <c r="QNK40" s="451"/>
      <c r="QNL40" s="457"/>
      <c r="QNM40" s="451"/>
      <c r="QNN40" s="457"/>
      <c r="QNO40" s="457"/>
      <c r="QNP40" s="457"/>
      <c r="QNQ40" s="271"/>
      <c r="QNR40" s="271"/>
      <c r="QNS40" s="451"/>
      <c r="QNT40" s="454"/>
      <c r="QNU40" s="451"/>
      <c r="QNV40" s="454"/>
      <c r="QNW40" s="458"/>
      <c r="QNX40" s="459"/>
      <c r="QNY40" s="460"/>
      <c r="QNZ40" s="461"/>
      <c r="QOA40" s="462"/>
      <c r="QOB40" s="458"/>
      <c r="QOC40" s="451"/>
      <c r="QOD40" s="463"/>
      <c r="QOE40" s="451"/>
      <c r="QOF40" s="451"/>
      <c r="QOG40" s="453"/>
      <c r="QOI40" s="449"/>
      <c r="QOJ40" s="449"/>
      <c r="QOK40" s="449"/>
      <c r="QOL40" s="450"/>
      <c r="QOM40" s="451"/>
      <c r="QON40" s="451"/>
      <c r="QOO40" s="451"/>
      <c r="QOP40" s="449"/>
      <c r="QOQ40" s="452"/>
      <c r="QOR40" s="453"/>
      <c r="QOS40" s="454"/>
      <c r="QOT40" s="449"/>
      <c r="QOU40" s="453"/>
      <c r="QOV40" s="453"/>
      <c r="QOW40" s="450"/>
      <c r="QOX40" s="454"/>
      <c r="QOY40" s="455"/>
      <c r="QOZ40" s="453"/>
      <c r="QPA40" s="456"/>
      <c r="QPB40" s="453"/>
      <c r="QPC40" s="456"/>
      <c r="QPD40" s="454"/>
      <c r="QPE40" s="451"/>
      <c r="QPF40" s="454"/>
      <c r="QPG40" s="450"/>
      <c r="QPH40" s="456"/>
      <c r="QPI40" s="456"/>
      <c r="QPJ40" s="456"/>
      <c r="QPK40" s="456"/>
      <c r="QPL40" s="271"/>
      <c r="QPM40" s="451"/>
      <c r="QPN40" s="454"/>
      <c r="QPO40" s="451"/>
      <c r="QPP40" s="457"/>
      <c r="QPQ40" s="271"/>
      <c r="QPR40" s="451"/>
      <c r="QPS40" s="454"/>
      <c r="QPT40" s="451"/>
      <c r="QPU40" s="457"/>
      <c r="QPV40" s="451"/>
      <c r="QPW40" s="457"/>
      <c r="QPX40" s="457"/>
      <c r="QPY40" s="457"/>
      <c r="QPZ40" s="271"/>
      <c r="QQA40" s="271"/>
      <c r="QQB40" s="451"/>
      <c r="QQC40" s="454"/>
      <c r="QQD40" s="451"/>
      <c r="QQE40" s="454"/>
      <c r="QQF40" s="458"/>
      <c r="QQG40" s="459"/>
      <c r="QQH40" s="460"/>
      <c r="QQI40" s="461"/>
      <c r="QQJ40" s="462"/>
      <c r="QQK40" s="458"/>
      <c r="QQL40" s="451"/>
      <c r="QQM40" s="463"/>
      <c r="QQN40" s="451"/>
      <c r="QQO40" s="451"/>
      <c r="QQP40" s="453"/>
      <c r="QQR40" s="449"/>
      <c r="QQS40" s="449"/>
      <c r="QQT40" s="449"/>
      <c r="QQU40" s="450"/>
      <c r="QQV40" s="451"/>
      <c r="QQW40" s="451"/>
      <c r="QQX40" s="451"/>
      <c r="QQY40" s="449"/>
      <c r="QQZ40" s="452"/>
      <c r="QRA40" s="453"/>
      <c r="QRB40" s="454"/>
      <c r="QRC40" s="449"/>
      <c r="QRD40" s="453"/>
      <c r="QRE40" s="453"/>
      <c r="QRF40" s="450"/>
      <c r="QRG40" s="454"/>
      <c r="QRH40" s="455"/>
      <c r="QRI40" s="453"/>
      <c r="QRJ40" s="456"/>
      <c r="QRK40" s="453"/>
      <c r="QRL40" s="456"/>
      <c r="QRM40" s="454"/>
      <c r="QRN40" s="451"/>
      <c r="QRO40" s="454"/>
      <c r="QRP40" s="450"/>
      <c r="QRQ40" s="456"/>
      <c r="QRR40" s="456"/>
      <c r="QRS40" s="456"/>
      <c r="QRT40" s="456"/>
      <c r="QRU40" s="271"/>
      <c r="QRV40" s="451"/>
      <c r="QRW40" s="454"/>
      <c r="QRX40" s="451"/>
      <c r="QRY40" s="457"/>
      <c r="QRZ40" s="271"/>
      <c r="QSA40" s="451"/>
      <c r="QSB40" s="454"/>
      <c r="QSC40" s="451"/>
      <c r="QSD40" s="457"/>
      <c r="QSE40" s="451"/>
      <c r="QSF40" s="457"/>
      <c r="QSG40" s="457"/>
      <c r="QSH40" s="457"/>
      <c r="QSI40" s="271"/>
      <c r="QSJ40" s="271"/>
      <c r="QSK40" s="451"/>
      <c r="QSL40" s="454"/>
      <c r="QSM40" s="451"/>
      <c r="QSN40" s="454"/>
      <c r="QSO40" s="458"/>
      <c r="QSP40" s="459"/>
      <c r="QSQ40" s="460"/>
      <c r="QSR40" s="461"/>
      <c r="QSS40" s="462"/>
      <c r="QST40" s="458"/>
      <c r="QSU40" s="451"/>
      <c r="QSV40" s="463"/>
      <c r="QSW40" s="451"/>
      <c r="QSX40" s="451"/>
      <c r="QSY40" s="453"/>
      <c r="QTA40" s="449"/>
      <c r="QTB40" s="449"/>
      <c r="QTC40" s="449"/>
      <c r="QTD40" s="450"/>
      <c r="QTE40" s="451"/>
      <c r="QTF40" s="451"/>
      <c r="QTG40" s="451"/>
      <c r="QTH40" s="449"/>
      <c r="QTI40" s="452"/>
      <c r="QTJ40" s="453"/>
      <c r="QTK40" s="454"/>
      <c r="QTL40" s="449"/>
      <c r="QTM40" s="453"/>
      <c r="QTN40" s="453"/>
      <c r="QTO40" s="450"/>
      <c r="QTP40" s="454"/>
      <c r="QTQ40" s="455"/>
      <c r="QTR40" s="453"/>
      <c r="QTS40" s="456"/>
      <c r="QTT40" s="453"/>
      <c r="QTU40" s="456"/>
      <c r="QTV40" s="454"/>
      <c r="QTW40" s="451"/>
      <c r="QTX40" s="454"/>
      <c r="QTY40" s="450"/>
      <c r="QTZ40" s="456"/>
      <c r="QUA40" s="456"/>
      <c r="QUB40" s="456"/>
      <c r="QUC40" s="456"/>
      <c r="QUD40" s="271"/>
      <c r="QUE40" s="451"/>
      <c r="QUF40" s="454"/>
      <c r="QUG40" s="451"/>
      <c r="QUH40" s="457"/>
      <c r="QUI40" s="271"/>
      <c r="QUJ40" s="451"/>
      <c r="QUK40" s="454"/>
      <c r="QUL40" s="451"/>
      <c r="QUM40" s="457"/>
      <c r="QUN40" s="451"/>
      <c r="QUO40" s="457"/>
      <c r="QUP40" s="457"/>
      <c r="QUQ40" s="457"/>
      <c r="QUR40" s="271"/>
      <c r="QUS40" s="271"/>
      <c r="QUT40" s="451"/>
      <c r="QUU40" s="454"/>
      <c r="QUV40" s="451"/>
      <c r="QUW40" s="454"/>
      <c r="QUX40" s="458"/>
      <c r="QUY40" s="459"/>
      <c r="QUZ40" s="460"/>
      <c r="QVA40" s="461"/>
      <c r="QVB40" s="462"/>
      <c r="QVC40" s="458"/>
      <c r="QVD40" s="451"/>
      <c r="QVE40" s="463"/>
      <c r="QVF40" s="451"/>
      <c r="QVG40" s="451"/>
      <c r="QVH40" s="453"/>
      <c r="QVJ40" s="449"/>
      <c r="QVK40" s="449"/>
      <c r="QVL40" s="449"/>
      <c r="QVM40" s="450"/>
      <c r="QVN40" s="451"/>
      <c r="QVO40" s="451"/>
      <c r="QVP40" s="451"/>
      <c r="QVQ40" s="449"/>
      <c r="QVR40" s="452"/>
      <c r="QVS40" s="453"/>
      <c r="QVT40" s="454"/>
      <c r="QVU40" s="449"/>
      <c r="QVV40" s="453"/>
      <c r="QVW40" s="453"/>
      <c r="QVX40" s="450"/>
      <c r="QVY40" s="454"/>
      <c r="QVZ40" s="455"/>
      <c r="QWA40" s="453"/>
      <c r="QWB40" s="456"/>
      <c r="QWC40" s="453"/>
      <c r="QWD40" s="456"/>
      <c r="QWE40" s="454"/>
      <c r="QWF40" s="451"/>
      <c r="QWG40" s="454"/>
      <c r="QWH40" s="450"/>
      <c r="QWI40" s="456"/>
      <c r="QWJ40" s="456"/>
      <c r="QWK40" s="456"/>
      <c r="QWL40" s="456"/>
      <c r="QWM40" s="271"/>
      <c r="QWN40" s="451"/>
      <c r="QWO40" s="454"/>
      <c r="QWP40" s="451"/>
      <c r="QWQ40" s="457"/>
      <c r="QWR40" s="271"/>
      <c r="QWS40" s="451"/>
      <c r="QWT40" s="454"/>
      <c r="QWU40" s="451"/>
      <c r="QWV40" s="457"/>
      <c r="QWW40" s="451"/>
      <c r="QWX40" s="457"/>
      <c r="QWY40" s="457"/>
      <c r="QWZ40" s="457"/>
      <c r="QXA40" s="271"/>
      <c r="QXB40" s="271"/>
      <c r="QXC40" s="451"/>
      <c r="QXD40" s="454"/>
      <c r="QXE40" s="451"/>
      <c r="QXF40" s="454"/>
      <c r="QXG40" s="458"/>
      <c r="QXH40" s="459"/>
      <c r="QXI40" s="460"/>
      <c r="QXJ40" s="461"/>
      <c r="QXK40" s="462"/>
      <c r="QXL40" s="458"/>
      <c r="QXM40" s="451"/>
      <c r="QXN40" s="463"/>
      <c r="QXO40" s="451"/>
      <c r="QXP40" s="451"/>
      <c r="QXQ40" s="453"/>
      <c r="QXS40" s="449"/>
      <c r="QXT40" s="449"/>
      <c r="QXU40" s="449"/>
      <c r="QXV40" s="450"/>
      <c r="QXW40" s="451"/>
      <c r="QXX40" s="451"/>
      <c r="QXY40" s="451"/>
      <c r="QXZ40" s="449"/>
      <c r="QYA40" s="452"/>
      <c r="QYB40" s="453"/>
      <c r="QYC40" s="454"/>
      <c r="QYD40" s="449"/>
      <c r="QYE40" s="453"/>
      <c r="QYF40" s="453"/>
      <c r="QYG40" s="450"/>
      <c r="QYH40" s="454"/>
      <c r="QYI40" s="455"/>
      <c r="QYJ40" s="453"/>
      <c r="QYK40" s="456"/>
      <c r="QYL40" s="453"/>
      <c r="QYM40" s="456"/>
      <c r="QYN40" s="454"/>
      <c r="QYO40" s="451"/>
      <c r="QYP40" s="454"/>
      <c r="QYQ40" s="450"/>
      <c r="QYR40" s="456"/>
      <c r="QYS40" s="456"/>
      <c r="QYT40" s="456"/>
      <c r="QYU40" s="456"/>
      <c r="QYV40" s="271"/>
      <c r="QYW40" s="451"/>
      <c r="QYX40" s="454"/>
      <c r="QYY40" s="451"/>
      <c r="QYZ40" s="457"/>
      <c r="QZA40" s="271"/>
      <c r="QZB40" s="451"/>
      <c r="QZC40" s="454"/>
      <c r="QZD40" s="451"/>
      <c r="QZE40" s="457"/>
      <c r="QZF40" s="451"/>
      <c r="QZG40" s="457"/>
      <c r="QZH40" s="457"/>
      <c r="QZI40" s="457"/>
      <c r="QZJ40" s="271"/>
      <c r="QZK40" s="271"/>
      <c r="QZL40" s="451"/>
      <c r="QZM40" s="454"/>
      <c r="QZN40" s="451"/>
      <c r="QZO40" s="454"/>
      <c r="QZP40" s="458"/>
      <c r="QZQ40" s="459"/>
      <c r="QZR40" s="460"/>
      <c r="QZS40" s="461"/>
      <c r="QZT40" s="462"/>
      <c r="QZU40" s="458"/>
      <c r="QZV40" s="451"/>
      <c r="QZW40" s="463"/>
      <c r="QZX40" s="451"/>
      <c r="QZY40" s="451"/>
      <c r="QZZ40" s="453"/>
      <c r="RAB40" s="449"/>
      <c r="RAC40" s="449"/>
      <c r="RAD40" s="449"/>
      <c r="RAE40" s="450"/>
      <c r="RAF40" s="451"/>
      <c r="RAG40" s="451"/>
      <c r="RAH40" s="451"/>
      <c r="RAI40" s="449"/>
      <c r="RAJ40" s="452"/>
      <c r="RAK40" s="453"/>
      <c r="RAL40" s="454"/>
      <c r="RAM40" s="449"/>
      <c r="RAN40" s="453"/>
      <c r="RAO40" s="453"/>
      <c r="RAP40" s="450"/>
      <c r="RAQ40" s="454"/>
      <c r="RAR40" s="455"/>
      <c r="RAS40" s="453"/>
      <c r="RAT40" s="456"/>
      <c r="RAU40" s="453"/>
      <c r="RAV40" s="456"/>
      <c r="RAW40" s="454"/>
      <c r="RAX40" s="451"/>
      <c r="RAY40" s="454"/>
      <c r="RAZ40" s="450"/>
      <c r="RBA40" s="456"/>
      <c r="RBB40" s="456"/>
      <c r="RBC40" s="456"/>
      <c r="RBD40" s="456"/>
      <c r="RBE40" s="271"/>
      <c r="RBF40" s="451"/>
      <c r="RBG40" s="454"/>
      <c r="RBH40" s="451"/>
      <c r="RBI40" s="457"/>
      <c r="RBJ40" s="271"/>
      <c r="RBK40" s="451"/>
      <c r="RBL40" s="454"/>
      <c r="RBM40" s="451"/>
      <c r="RBN40" s="457"/>
      <c r="RBO40" s="451"/>
      <c r="RBP40" s="457"/>
      <c r="RBQ40" s="457"/>
      <c r="RBR40" s="457"/>
      <c r="RBS40" s="271"/>
      <c r="RBT40" s="271"/>
      <c r="RBU40" s="451"/>
      <c r="RBV40" s="454"/>
      <c r="RBW40" s="451"/>
      <c r="RBX40" s="454"/>
      <c r="RBY40" s="458"/>
      <c r="RBZ40" s="459"/>
      <c r="RCA40" s="460"/>
      <c r="RCB40" s="461"/>
      <c r="RCC40" s="462"/>
      <c r="RCD40" s="458"/>
      <c r="RCE40" s="451"/>
      <c r="RCF40" s="463"/>
      <c r="RCG40" s="451"/>
      <c r="RCH40" s="451"/>
      <c r="RCI40" s="453"/>
      <c r="RCK40" s="449"/>
      <c r="RCL40" s="449"/>
      <c r="RCM40" s="449"/>
      <c r="RCN40" s="450"/>
      <c r="RCO40" s="451"/>
      <c r="RCP40" s="451"/>
      <c r="RCQ40" s="451"/>
      <c r="RCR40" s="449"/>
      <c r="RCS40" s="452"/>
      <c r="RCT40" s="453"/>
      <c r="RCU40" s="454"/>
      <c r="RCV40" s="449"/>
      <c r="RCW40" s="453"/>
      <c r="RCX40" s="453"/>
      <c r="RCY40" s="450"/>
      <c r="RCZ40" s="454"/>
      <c r="RDA40" s="455"/>
      <c r="RDB40" s="453"/>
      <c r="RDC40" s="456"/>
      <c r="RDD40" s="453"/>
      <c r="RDE40" s="456"/>
      <c r="RDF40" s="454"/>
      <c r="RDG40" s="451"/>
      <c r="RDH40" s="454"/>
      <c r="RDI40" s="450"/>
      <c r="RDJ40" s="456"/>
      <c r="RDK40" s="456"/>
      <c r="RDL40" s="456"/>
      <c r="RDM40" s="456"/>
      <c r="RDN40" s="271"/>
      <c r="RDO40" s="451"/>
      <c r="RDP40" s="454"/>
      <c r="RDQ40" s="451"/>
      <c r="RDR40" s="457"/>
      <c r="RDS40" s="271"/>
      <c r="RDT40" s="451"/>
      <c r="RDU40" s="454"/>
      <c r="RDV40" s="451"/>
      <c r="RDW40" s="457"/>
      <c r="RDX40" s="451"/>
      <c r="RDY40" s="457"/>
      <c r="RDZ40" s="457"/>
      <c r="REA40" s="457"/>
      <c r="REB40" s="271"/>
      <c r="REC40" s="271"/>
      <c r="RED40" s="451"/>
      <c r="REE40" s="454"/>
      <c r="REF40" s="451"/>
      <c r="REG40" s="454"/>
      <c r="REH40" s="458"/>
      <c r="REI40" s="459"/>
      <c r="REJ40" s="460"/>
      <c r="REK40" s="461"/>
      <c r="REL40" s="462"/>
      <c r="REM40" s="458"/>
      <c r="REN40" s="451"/>
      <c r="REO40" s="463"/>
      <c r="REP40" s="451"/>
      <c r="REQ40" s="451"/>
      <c r="RER40" s="453"/>
      <c r="RET40" s="449"/>
      <c r="REU40" s="449"/>
      <c r="REV40" s="449"/>
      <c r="REW40" s="450"/>
      <c r="REX40" s="451"/>
      <c r="REY40" s="451"/>
      <c r="REZ40" s="451"/>
      <c r="RFA40" s="449"/>
      <c r="RFB40" s="452"/>
      <c r="RFC40" s="453"/>
      <c r="RFD40" s="454"/>
      <c r="RFE40" s="449"/>
      <c r="RFF40" s="453"/>
      <c r="RFG40" s="453"/>
      <c r="RFH40" s="450"/>
      <c r="RFI40" s="454"/>
      <c r="RFJ40" s="455"/>
      <c r="RFK40" s="453"/>
      <c r="RFL40" s="456"/>
      <c r="RFM40" s="453"/>
      <c r="RFN40" s="456"/>
      <c r="RFO40" s="454"/>
      <c r="RFP40" s="451"/>
      <c r="RFQ40" s="454"/>
      <c r="RFR40" s="450"/>
      <c r="RFS40" s="456"/>
      <c r="RFT40" s="456"/>
      <c r="RFU40" s="456"/>
      <c r="RFV40" s="456"/>
      <c r="RFW40" s="271"/>
      <c r="RFX40" s="451"/>
      <c r="RFY40" s="454"/>
      <c r="RFZ40" s="451"/>
      <c r="RGA40" s="457"/>
      <c r="RGB40" s="271"/>
      <c r="RGC40" s="451"/>
      <c r="RGD40" s="454"/>
      <c r="RGE40" s="451"/>
      <c r="RGF40" s="457"/>
      <c r="RGG40" s="451"/>
      <c r="RGH40" s="457"/>
      <c r="RGI40" s="457"/>
      <c r="RGJ40" s="457"/>
      <c r="RGK40" s="271"/>
      <c r="RGL40" s="271"/>
      <c r="RGM40" s="451"/>
      <c r="RGN40" s="454"/>
      <c r="RGO40" s="451"/>
      <c r="RGP40" s="454"/>
      <c r="RGQ40" s="458"/>
      <c r="RGR40" s="459"/>
      <c r="RGS40" s="460"/>
      <c r="RGT40" s="461"/>
      <c r="RGU40" s="462"/>
      <c r="RGV40" s="458"/>
      <c r="RGW40" s="451"/>
      <c r="RGX40" s="463"/>
      <c r="RGY40" s="451"/>
      <c r="RGZ40" s="451"/>
      <c r="RHA40" s="453"/>
      <c r="RHC40" s="449"/>
      <c r="RHD40" s="449"/>
      <c r="RHE40" s="449"/>
      <c r="RHF40" s="450"/>
      <c r="RHG40" s="451"/>
      <c r="RHH40" s="451"/>
      <c r="RHI40" s="451"/>
      <c r="RHJ40" s="449"/>
      <c r="RHK40" s="452"/>
      <c r="RHL40" s="453"/>
      <c r="RHM40" s="454"/>
      <c r="RHN40" s="449"/>
      <c r="RHO40" s="453"/>
      <c r="RHP40" s="453"/>
      <c r="RHQ40" s="450"/>
      <c r="RHR40" s="454"/>
      <c r="RHS40" s="455"/>
      <c r="RHT40" s="453"/>
      <c r="RHU40" s="456"/>
      <c r="RHV40" s="453"/>
      <c r="RHW40" s="456"/>
      <c r="RHX40" s="454"/>
      <c r="RHY40" s="451"/>
      <c r="RHZ40" s="454"/>
      <c r="RIA40" s="450"/>
      <c r="RIB40" s="456"/>
      <c r="RIC40" s="456"/>
      <c r="RID40" s="456"/>
      <c r="RIE40" s="456"/>
      <c r="RIF40" s="271"/>
      <c r="RIG40" s="451"/>
      <c r="RIH40" s="454"/>
      <c r="RII40" s="451"/>
      <c r="RIJ40" s="457"/>
      <c r="RIK40" s="271"/>
      <c r="RIL40" s="451"/>
      <c r="RIM40" s="454"/>
      <c r="RIN40" s="451"/>
      <c r="RIO40" s="457"/>
      <c r="RIP40" s="451"/>
      <c r="RIQ40" s="457"/>
      <c r="RIR40" s="457"/>
      <c r="RIS40" s="457"/>
      <c r="RIT40" s="271"/>
      <c r="RIU40" s="271"/>
      <c r="RIV40" s="451"/>
      <c r="RIW40" s="454"/>
      <c r="RIX40" s="451"/>
      <c r="RIY40" s="454"/>
      <c r="RIZ40" s="458"/>
      <c r="RJA40" s="459"/>
      <c r="RJB40" s="460"/>
      <c r="RJC40" s="461"/>
      <c r="RJD40" s="462"/>
      <c r="RJE40" s="458"/>
      <c r="RJF40" s="451"/>
      <c r="RJG40" s="463"/>
      <c r="RJH40" s="451"/>
      <c r="RJI40" s="451"/>
      <c r="RJJ40" s="453"/>
      <c r="RJL40" s="449"/>
      <c r="RJM40" s="449"/>
      <c r="RJN40" s="449"/>
      <c r="RJO40" s="450"/>
      <c r="RJP40" s="451"/>
      <c r="RJQ40" s="451"/>
      <c r="RJR40" s="451"/>
      <c r="RJS40" s="449"/>
      <c r="RJT40" s="452"/>
      <c r="RJU40" s="453"/>
      <c r="RJV40" s="454"/>
      <c r="RJW40" s="449"/>
      <c r="RJX40" s="453"/>
      <c r="RJY40" s="453"/>
      <c r="RJZ40" s="450"/>
      <c r="RKA40" s="454"/>
      <c r="RKB40" s="455"/>
      <c r="RKC40" s="453"/>
      <c r="RKD40" s="456"/>
      <c r="RKE40" s="453"/>
      <c r="RKF40" s="456"/>
      <c r="RKG40" s="454"/>
      <c r="RKH40" s="451"/>
      <c r="RKI40" s="454"/>
      <c r="RKJ40" s="450"/>
      <c r="RKK40" s="456"/>
      <c r="RKL40" s="456"/>
      <c r="RKM40" s="456"/>
      <c r="RKN40" s="456"/>
      <c r="RKO40" s="271"/>
      <c r="RKP40" s="451"/>
      <c r="RKQ40" s="454"/>
      <c r="RKR40" s="451"/>
      <c r="RKS40" s="457"/>
      <c r="RKT40" s="271"/>
      <c r="RKU40" s="451"/>
      <c r="RKV40" s="454"/>
      <c r="RKW40" s="451"/>
      <c r="RKX40" s="457"/>
      <c r="RKY40" s="451"/>
      <c r="RKZ40" s="457"/>
      <c r="RLA40" s="457"/>
      <c r="RLB40" s="457"/>
      <c r="RLC40" s="271"/>
      <c r="RLD40" s="271"/>
      <c r="RLE40" s="451"/>
      <c r="RLF40" s="454"/>
      <c r="RLG40" s="451"/>
      <c r="RLH40" s="454"/>
      <c r="RLI40" s="458"/>
      <c r="RLJ40" s="459"/>
      <c r="RLK40" s="460"/>
      <c r="RLL40" s="461"/>
      <c r="RLM40" s="462"/>
      <c r="RLN40" s="458"/>
      <c r="RLO40" s="451"/>
      <c r="RLP40" s="463"/>
      <c r="RLQ40" s="451"/>
      <c r="RLR40" s="451"/>
      <c r="RLS40" s="453"/>
      <c r="RLU40" s="449"/>
      <c r="RLV40" s="449"/>
      <c r="RLW40" s="449"/>
      <c r="RLX40" s="450"/>
      <c r="RLY40" s="451"/>
      <c r="RLZ40" s="451"/>
      <c r="RMA40" s="451"/>
      <c r="RMB40" s="449"/>
      <c r="RMC40" s="452"/>
      <c r="RMD40" s="453"/>
      <c r="RME40" s="454"/>
      <c r="RMF40" s="449"/>
      <c r="RMG40" s="453"/>
      <c r="RMH40" s="453"/>
      <c r="RMI40" s="450"/>
      <c r="RMJ40" s="454"/>
      <c r="RMK40" s="455"/>
      <c r="RML40" s="453"/>
      <c r="RMM40" s="456"/>
      <c r="RMN40" s="453"/>
      <c r="RMO40" s="456"/>
      <c r="RMP40" s="454"/>
      <c r="RMQ40" s="451"/>
      <c r="RMR40" s="454"/>
      <c r="RMS40" s="450"/>
      <c r="RMT40" s="456"/>
      <c r="RMU40" s="456"/>
      <c r="RMV40" s="456"/>
      <c r="RMW40" s="456"/>
      <c r="RMX40" s="271"/>
      <c r="RMY40" s="451"/>
      <c r="RMZ40" s="454"/>
      <c r="RNA40" s="451"/>
      <c r="RNB40" s="457"/>
      <c r="RNC40" s="271"/>
      <c r="RND40" s="451"/>
      <c r="RNE40" s="454"/>
      <c r="RNF40" s="451"/>
      <c r="RNG40" s="457"/>
      <c r="RNH40" s="451"/>
      <c r="RNI40" s="457"/>
      <c r="RNJ40" s="457"/>
      <c r="RNK40" s="457"/>
      <c r="RNL40" s="271"/>
      <c r="RNM40" s="271"/>
      <c r="RNN40" s="451"/>
      <c r="RNO40" s="454"/>
      <c r="RNP40" s="451"/>
      <c r="RNQ40" s="454"/>
      <c r="RNR40" s="458"/>
      <c r="RNS40" s="459"/>
      <c r="RNT40" s="460"/>
      <c r="RNU40" s="461"/>
      <c r="RNV40" s="462"/>
      <c r="RNW40" s="458"/>
      <c r="RNX40" s="451"/>
      <c r="RNY40" s="463"/>
      <c r="RNZ40" s="451"/>
      <c r="ROA40" s="451"/>
      <c r="ROB40" s="453"/>
      <c r="ROD40" s="449"/>
      <c r="ROE40" s="449"/>
      <c r="ROF40" s="449"/>
      <c r="ROG40" s="450"/>
      <c r="ROH40" s="451"/>
      <c r="ROI40" s="451"/>
      <c r="ROJ40" s="451"/>
      <c r="ROK40" s="449"/>
      <c r="ROL40" s="452"/>
      <c r="ROM40" s="453"/>
      <c r="RON40" s="454"/>
      <c r="ROO40" s="449"/>
      <c r="ROP40" s="453"/>
      <c r="ROQ40" s="453"/>
      <c r="ROR40" s="450"/>
      <c r="ROS40" s="454"/>
      <c r="ROT40" s="455"/>
      <c r="ROU40" s="453"/>
      <c r="ROV40" s="456"/>
      <c r="ROW40" s="453"/>
      <c r="ROX40" s="456"/>
      <c r="ROY40" s="454"/>
      <c r="ROZ40" s="451"/>
      <c r="RPA40" s="454"/>
      <c r="RPB40" s="450"/>
      <c r="RPC40" s="456"/>
      <c r="RPD40" s="456"/>
      <c r="RPE40" s="456"/>
      <c r="RPF40" s="456"/>
      <c r="RPG40" s="271"/>
      <c r="RPH40" s="451"/>
      <c r="RPI40" s="454"/>
      <c r="RPJ40" s="451"/>
      <c r="RPK40" s="457"/>
      <c r="RPL40" s="271"/>
      <c r="RPM40" s="451"/>
      <c r="RPN40" s="454"/>
      <c r="RPO40" s="451"/>
      <c r="RPP40" s="457"/>
      <c r="RPQ40" s="451"/>
      <c r="RPR40" s="457"/>
      <c r="RPS40" s="457"/>
      <c r="RPT40" s="457"/>
      <c r="RPU40" s="271"/>
      <c r="RPV40" s="271"/>
      <c r="RPW40" s="451"/>
      <c r="RPX40" s="454"/>
      <c r="RPY40" s="451"/>
      <c r="RPZ40" s="454"/>
      <c r="RQA40" s="458"/>
      <c r="RQB40" s="459"/>
      <c r="RQC40" s="460"/>
      <c r="RQD40" s="461"/>
      <c r="RQE40" s="462"/>
      <c r="RQF40" s="458"/>
      <c r="RQG40" s="451"/>
      <c r="RQH40" s="463"/>
      <c r="RQI40" s="451"/>
      <c r="RQJ40" s="451"/>
      <c r="RQK40" s="453"/>
      <c r="RQM40" s="449"/>
      <c r="RQN40" s="449"/>
      <c r="RQO40" s="449"/>
      <c r="RQP40" s="450"/>
      <c r="RQQ40" s="451"/>
      <c r="RQR40" s="451"/>
      <c r="RQS40" s="451"/>
      <c r="RQT40" s="449"/>
      <c r="RQU40" s="452"/>
      <c r="RQV40" s="453"/>
      <c r="RQW40" s="454"/>
      <c r="RQX40" s="449"/>
      <c r="RQY40" s="453"/>
      <c r="RQZ40" s="453"/>
      <c r="RRA40" s="450"/>
      <c r="RRB40" s="454"/>
      <c r="RRC40" s="455"/>
      <c r="RRD40" s="453"/>
      <c r="RRE40" s="456"/>
      <c r="RRF40" s="453"/>
      <c r="RRG40" s="456"/>
      <c r="RRH40" s="454"/>
      <c r="RRI40" s="451"/>
      <c r="RRJ40" s="454"/>
      <c r="RRK40" s="450"/>
      <c r="RRL40" s="456"/>
      <c r="RRM40" s="456"/>
      <c r="RRN40" s="456"/>
      <c r="RRO40" s="456"/>
      <c r="RRP40" s="271"/>
      <c r="RRQ40" s="451"/>
      <c r="RRR40" s="454"/>
      <c r="RRS40" s="451"/>
      <c r="RRT40" s="457"/>
      <c r="RRU40" s="271"/>
      <c r="RRV40" s="451"/>
      <c r="RRW40" s="454"/>
      <c r="RRX40" s="451"/>
      <c r="RRY40" s="457"/>
      <c r="RRZ40" s="451"/>
      <c r="RSA40" s="457"/>
      <c r="RSB40" s="457"/>
      <c r="RSC40" s="457"/>
      <c r="RSD40" s="271"/>
      <c r="RSE40" s="271"/>
      <c r="RSF40" s="451"/>
      <c r="RSG40" s="454"/>
      <c r="RSH40" s="451"/>
      <c r="RSI40" s="454"/>
      <c r="RSJ40" s="458"/>
      <c r="RSK40" s="459"/>
      <c r="RSL40" s="460"/>
      <c r="RSM40" s="461"/>
      <c r="RSN40" s="462"/>
      <c r="RSO40" s="458"/>
      <c r="RSP40" s="451"/>
      <c r="RSQ40" s="463"/>
      <c r="RSR40" s="451"/>
      <c r="RSS40" s="451"/>
      <c r="RST40" s="453"/>
      <c r="RSV40" s="449"/>
      <c r="RSW40" s="449"/>
      <c r="RSX40" s="449"/>
      <c r="RSY40" s="450"/>
      <c r="RSZ40" s="451"/>
      <c r="RTA40" s="451"/>
      <c r="RTB40" s="451"/>
      <c r="RTC40" s="449"/>
      <c r="RTD40" s="452"/>
      <c r="RTE40" s="453"/>
      <c r="RTF40" s="454"/>
      <c r="RTG40" s="449"/>
      <c r="RTH40" s="453"/>
      <c r="RTI40" s="453"/>
      <c r="RTJ40" s="450"/>
      <c r="RTK40" s="454"/>
      <c r="RTL40" s="455"/>
      <c r="RTM40" s="453"/>
      <c r="RTN40" s="456"/>
      <c r="RTO40" s="453"/>
      <c r="RTP40" s="456"/>
      <c r="RTQ40" s="454"/>
      <c r="RTR40" s="451"/>
      <c r="RTS40" s="454"/>
      <c r="RTT40" s="450"/>
      <c r="RTU40" s="456"/>
      <c r="RTV40" s="456"/>
      <c r="RTW40" s="456"/>
      <c r="RTX40" s="456"/>
      <c r="RTY40" s="271"/>
      <c r="RTZ40" s="451"/>
      <c r="RUA40" s="454"/>
      <c r="RUB40" s="451"/>
      <c r="RUC40" s="457"/>
      <c r="RUD40" s="271"/>
      <c r="RUE40" s="451"/>
      <c r="RUF40" s="454"/>
      <c r="RUG40" s="451"/>
      <c r="RUH40" s="457"/>
      <c r="RUI40" s="451"/>
      <c r="RUJ40" s="457"/>
      <c r="RUK40" s="457"/>
      <c r="RUL40" s="457"/>
      <c r="RUM40" s="271"/>
      <c r="RUN40" s="271"/>
      <c r="RUO40" s="451"/>
      <c r="RUP40" s="454"/>
      <c r="RUQ40" s="451"/>
      <c r="RUR40" s="454"/>
      <c r="RUS40" s="458"/>
      <c r="RUT40" s="459"/>
      <c r="RUU40" s="460"/>
      <c r="RUV40" s="461"/>
      <c r="RUW40" s="462"/>
      <c r="RUX40" s="458"/>
      <c r="RUY40" s="451"/>
      <c r="RUZ40" s="463"/>
      <c r="RVA40" s="451"/>
      <c r="RVB40" s="451"/>
      <c r="RVC40" s="453"/>
      <c r="RVE40" s="449"/>
      <c r="RVF40" s="449"/>
      <c r="RVG40" s="449"/>
      <c r="RVH40" s="450"/>
      <c r="RVI40" s="451"/>
      <c r="RVJ40" s="451"/>
      <c r="RVK40" s="451"/>
      <c r="RVL40" s="449"/>
      <c r="RVM40" s="452"/>
      <c r="RVN40" s="453"/>
      <c r="RVO40" s="454"/>
      <c r="RVP40" s="449"/>
      <c r="RVQ40" s="453"/>
      <c r="RVR40" s="453"/>
      <c r="RVS40" s="450"/>
      <c r="RVT40" s="454"/>
      <c r="RVU40" s="455"/>
      <c r="RVV40" s="453"/>
      <c r="RVW40" s="456"/>
      <c r="RVX40" s="453"/>
      <c r="RVY40" s="456"/>
      <c r="RVZ40" s="454"/>
      <c r="RWA40" s="451"/>
      <c r="RWB40" s="454"/>
      <c r="RWC40" s="450"/>
      <c r="RWD40" s="456"/>
      <c r="RWE40" s="456"/>
      <c r="RWF40" s="456"/>
      <c r="RWG40" s="456"/>
      <c r="RWH40" s="271"/>
      <c r="RWI40" s="451"/>
      <c r="RWJ40" s="454"/>
      <c r="RWK40" s="451"/>
      <c r="RWL40" s="457"/>
      <c r="RWM40" s="271"/>
      <c r="RWN40" s="451"/>
      <c r="RWO40" s="454"/>
      <c r="RWP40" s="451"/>
      <c r="RWQ40" s="457"/>
      <c r="RWR40" s="451"/>
      <c r="RWS40" s="457"/>
      <c r="RWT40" s="457"/>
      <c r="RWU40" s="457"/>
      <c r="RWV40" s="271"/>
      <c r="RWW40" s="271"/>
      <c r="RWX40" s="451"/>
      <c r="RWY40" s="454"/>
      <c r="RWZ40" s="451"/>
      <c r="RXA40" s="454"/>
      <c r="RXB40" s="458"/>
      <c r="RXC40" s="459"/>
      <c r="RXD40" s="460"/>
      <c r="RXE40" s="461"/>
      <c r="RXF40" s="462"/>
      <c r="RXG40" s="458"/>
      <c r="RXH40" s="451"/>
      <c r="RXI40" s="463"/>
      <c r="RXJ40" s="451"/>
      <c r="RXK40" s="451"/>
      <c r="RXL40" s="453"/>
      <c r="RXN40" s="449"/>
      <c r="RXO40" s="449"/>
      <c r="RXP40" s="449"/>
      <c r="RXQ40" s="450"/>
      <c r="RXR40" s="451"/>
      <c r="RXS40" s="451"/>
      <c r="RXT40" s="451"/>
      <c r="RXU40" s="449"/>
      <c r="RXV40" s="452"/>
      <c r="RXW40" s="453"/>
      <c r="RXX40" s="454"/>
      <c r="RXY40" s="449"/>
      <c r="RXZ40" s="453"/>
      <c r="RYA40" s="453"/>
      <c r="RYB40" s="450"/>
      <c r="RYC40" s="454"/>
      <c r="RYD40" s="455"/>
      <c r="RYE40" s="453"/>
      <c r="RYF40" s="456"/>
      <c r="RYG40" s="453"/>
      <c r="RYH40" s="456"/>
      <c r="RYI40" s="454"/>
      <c r="RYJ40" s="451"/>
      <c r="RYK40" s="454"/>
      <c r="RYL40" s="450"/>
      <c r="RYM40" s="456"/>
      <c r="RYN40" s="456"/>
      <c r="RYO40" s="456"/>
      <c r="RYP40" s="456"/>
      <c r="RYQ40" s="271"/>
      <c r="RYR40" s="451"/>
      <c r="RYS40" s="454"/>
      <c r="RYT40" s="451"/>
      <c r="RYU40" s="457"/>
      <c r="RYV40" s="271"/>
      <c r="RYW40" s="451"/>
      <c r="RYX40" s="454"/>
      <c r="RYY40" s="451"/>
      <c r="RYZ40" s="457"/>
      <c r="RZA40" s="451"/>
      <c r="RZB40" s="457"/>
      <c r="RZC40" s="457"/>
      <c r="RZD40" s="457"/>
      <c r="RZE40" s="271"/>
      <c r="RZF40" s="271"/>
      <c r="RZG40" s="451"/>
      <c r="RZH40" s="454"/>
      <c r="RZI40" s="451"/>
      <c r="RZJ40" s="454"/>
      <c r="RZK40" s="458"/>
      <c r="RZL40" s="459"/>
      <c r="RZM40" s="460"/>
      <c r="RZN40" s="461"/>
      <c r="RZO40" s="462"/>
      <c r="RZP40" s="458"/>
      <c r="RZQ40" s="451"/>
      <c r="RZR40" s="463"/>
      <c r="RZS40" s="451"/>
      <c r="RZT40" s="451"/>
      <c r="RZU40" s="453"/>
      <c r="RZW40" s="449"/>
      <c r="RZX40" s="449"/>
      <c r="RZY40" s="449"/>
      <c r="RZZ40" s="450"/>
      <c r="SAA40" s="451"/>
      <c r="SAB40" s="451"/>
      <c r="SAC40" s="451"/>
      <c r="SAD40" s="449"/>
      <c r="SAE40" s="452"/>
      <c r="SAF40" s="453"/>
      <c r="SAG40" s="454"/>
      <c r="SAH40" s="449"/>
      <c r="SAI40" s="453"/>
      <c r="SAJ40" s="453"/>
      <c r="SAK40" s="450"/>
      <c r="SAL40" s="454"/>
      <c r="SAM40" s="455"/>
      <c r="SAN40" s="453"/>
      <c r="SAO40" s="456"/>
      <c r="SAP40" s="453"/>
      <c r="SAQ40" s="456"/>
      <c r="SAR40" s="454"/>
      <c r="SAS40" s="451"/>
      <c r="SAT40" s="454"/>
      <c r="SAU40" s="450"/>
      <c r="SAV40" s="456"/>
      <c r="SAW40" s="456"/>
      <c r="SAX40" s="456"/>
      <c r="SAY40" s="456"/>
      <c r="SAZ40" s="271"/>
      <c r="SBA40" s="451"/>
      <c r="SBB40" s="454"/>
      <c r="SBC40" s="451"/>
      <c r="SBD40" s="457"/>
      <c r="SBE40" s="271"/>
      <c r="SBF40" s="451"/>
      <c r="SBG40" s="454"/>
      <c r="SBH40" s="451"/>
      <c r="SBI40" s="457"/>
      <c r="SBJ40" s="451"/>
      <c r="SBK40" s="457"/>
      <c r="SBL40" s="457"/>
      <c r="SBM40" s="457"/>
      <c r="SBN40" s="271"/>
      <c r="SBO40" s="271"/>
      <c r="SBP40" s="451"/>
      <c r="SBQ40" s="454"/>
      <c r="SBR40" s="451"/>
      <c r="SBS40" s="454"/>
      <c r="SBT40" s="458"/>
      <c r="SBU40" s="459"/>
      <c r="SBV40" s="460"/>
      <c r="SBW40" s="461"/>
      <c r="SBX40" s="462"/>
      <c r="SBY40" s="458"/>
      <c r="SBZ40" s="451"/>
      <c r="SCA40" s="463"/>
      <c r="SCB40" s="451"/>
      <c r="SCC40" s="451"/>
      <c r="SCD40" s="453"/>
      <c r="SCF40" s="449"/>
      <c r="SCG40" s="449"/>
      <c r="SCH40" s="449"/>
      <c r="SCI40" s="450"/>
      <c r="SCJ40" s="451"/>
      <c r="SCK40" s="451"/>
      <c r="SCL40" s="451"/>
      <c r="SCM40" s="449"/>
      <c r="SCN40" s="452"/>
      <c r="SCO40" s="453"/>
      <c r="SCP40" s="454"/>
      <c r="SCQ40" s="449"/>
      <c r="SCR40" s="453"/>
      <c r="SCS40" s="453"/>
      <c r="SCT40" s="450"/>
      <c r="SCU40" s="454"/>
      <c r="SCV40" s="455"/>
      <c r="SCW40" s="453"/>
      <c r="SCX40" s="456"/>
      <c r="SCY40" s="453"/>
      <c r="SCZ40" s="456"/>
      <c r="SDA40" s="454"/>
      <c r="SDB40" s="451"/>
      <c r="SDC40" s="454"/>
      <c r="SDD40" s="450"/>
      <c r="SDE40" s="456"/>
      <c r="SDF40" s="456"/>
      <c r="SDG40" s="456"/>
      <c r="SDH40" s="456"/>
      <c r="SDI40" s="271"/>
      <c r="SDJ40" s="451"/>
      <c r="SDK40" s="454"/>
      <c r="SDL40" s="451"/>
      <c r="SDM40" s="457"/>
      <c r="SDN40" s="271"/>
      <c r="SDO40" s="451"/>
      <c r="SDP40" s="454"/>
      <c r="SDQ40" s="451"/>
      <c r="SDR40" s="457"/>
      <c r="SDS40" s="451"/>
      <c r="SDT40" s="457"/>
      <c r="SDU40" s="457"/>
      <c r="SDV40" s="457"/>
      <c r="SDW40" s="271"/>
      <c r="SDX40" s="271"/>
      <c r="SDY40" s="451"/>
      <c r="SDZ40" s="454"/>
      <c r="SEA40" s="451"/>
      <c r="SEB40" s="454"/>
      <c r="SEC40" s="458"/>
      <c r="SED40" s="459"/>
      <c r="SEE40" s="460"/>
      <c r="SEF40" s="461"/>
      <c r="SEG40" s="462"/>
      <c r="SEH40" s="458"/>
      <c r="SEI40" s="451"/>
      <c r="SEJ40" s="463"/>
      <c r="SEK40" s="451"/>
      <c r="SEL40" s="451"/>
      <c r="SEM40" s="453"/>
      <c r="SEO40" s="449"/>
      <c r="SEP40" s="449"/>
      <c r="SEQ40" s="449"/>
      <c r="SER40" s="450"/>
      <c r="SES40" s="451"/>
      <c r="SET40" s="451"/>
      <c r="SEU40" s="451"/>
      <c r="SEV40" s="449"/>
      <c r="SEW40" s="452"/>
      <c r="SEX40" s="453"/>
      <c r="SEY40" s="454"/>
      <c r="SEZ40" s="449"/>
      <c r="SFA40" s="453"/>
      <c r="SFB40" s="453"/>
      <c r="SFC40" s="450"/>
      <c r="SFD40" s="454"/>
      <c r="SFE40" s="455"/>
      <c r="SFF40" s="453"/>
      <c r="SFG40" s="456"/>
      <c r="SFH40" s="453"/>
      <c r="SFI40" s="456"/>
      <c r="SFJ40" s="454"/>
      <c r="SFK40" s="451"/>
      <c r="SFL40" s="454"/>
      <c r="SFM40" s="450"/>
      <c r="SFN40" s="456"/>
      <c r="SFO40" s="456"/>
      <c r="SFP40" s="456"/>
      <c r="SFQ40" s="456"/>
      <c r="SFR40" s="271"/>
      <c r="SFS40" s="451"/>
      <c r="SFT40" s="454"/>
      <c r="SFU40" s="451"/>
      <c r="SFV40" s="457"/>
      <c r="SFW40" s="271"/>
      <c r="SFX40" s="451"/>
      <c r="SFY40" s="454"/>
      <c r="SFZ40" s="451"/>
      <c r="SGA40" s="457"/>
      <c r="SGB40" s="451"/>
      <c r="SGC40" s="457"/>
      <c r="SGD40" s="457"/>
      <c r="SGE40" s="457"/>
      <c r="SGF40" s="271"/>
      <c r="SGG40" s="271"/>
      <c r="SGH40" s="451"/>
      <c r="SGI40" s="454"/>
      <c r="SGJ40" s="451"/>
      <c r="SGK40" s="454"/>
      <c r="SGL40" s="458"/>
      <c r="SGM40" s="459"/>
      <c r="SGN40" s="460"/>
      <c r="SGO40" s="461"/>
      <c r="SGP40" s="462"/>
      <c r="SGQ40" s="458"/>
      <c r="SGR40" s="451"/>
      <c r="SGS40" s="463"/>
      <c r="SGT40" s="451"/>
      <c r="SGU40" s="451"/>
      <c r="SGV40" s="453"/>
      <c r="SGX40" s="449"/>
      <c r="SGY40" s="449"/>
      <c r="SGZ40" s="449"/>
      <c r="SHA40" s="450"/>
      <c r="SHB40" s="451"/>
      <c r="SHC40" s="451"/>
      <c r="SHD40" s="451"/>
      <c r="SHE40" s="449"/>
      <c r="SHF40" s="452"/>
      <c r="SHG40" s="453"/>
      <c r="SHH40" s="454"/>
      <c r="SHI40" s="449"/>
      <c r="SHJ40" s="453"/>
      <c r="SHK40" s="453"/>
      <c r="SHL40" s="450"/>
      <c r="SHM40" s="454"/>
      <c r="SHN40" s="455"/>
      <c r="SHO40" s="453"/>
      <c r="SHP40" s="456"/>
      <c r="SHQ40" s="453"/>
      <c r="SHR40" s="456"/>
      <c r="SHS40" s="454"/>
      <c r="SHT40" s="451"/>
      <c r="SHU40" s="454"/>
      <c r="SHV40" s="450"/>
      <c r="SHW40" s="456"/>
      <c r="SHX40" s="456"/>
      <c r="SHY40" s="456"/>
      <c r="SHZ40" s="456"/>
      <c r="SIA40" s="271"/>
      <c r="SIB40" s="451"/>
      <c r="SIC40" s="454"/>
      <c r="SID40" s="451"/>
      <c r="SIE40" s="457"/>
      <c r="SIF40" s="271"/>
      <c r="SIG40" s="451"/>
      <c r="SIH40" s="454"/>
      <c r="SII40" s="451"/>
      <c r="SIJ40" s="457"/>
      <c r="SIK40" s="451"/>
      <c r="SIL40" s="457"/>
      <c r="SIM40" s="457"/>
      <c r="SIN40" s="457"/>
      <c r="SIO40" s="271"/>
      <c r="SIP40" s="271"/>
      <c r="SIQ40" s="451"/>
      <c r="SIR40" s="454"/>
      <c r="SIS40" s="451"/>
      <c r="SIT40" s="454"/>
      <c r="SIU40" s="458"/>
      <c r="SIV40" s="459"/>
      <c r="SIW40" s="460"/>
      <c r="SIX40" s="461"/>
      <c r="SIY40" s="462"/>
      <c r="SIZ40" s="458"/>
      <c r="SJA40" s="451"/>
      <c r="SJB40" s="463"/>
      <c r="SJC40" s="451"/>
      <c r="SJD40" s="451"/>
      <c r="SJE40" s="453"/>
      <c r="SJG40" s="449"/>
      <c r="SJH40" s="449"/>
      <c r="SJI40" s="449"/>
      <c r="SJJ40" s="450"/>
      <c r="SJK40" s="451"/>
      <c r="SJL40" s="451"/>
      <c r="SJM40" s="451"/>
      <c r="SJN40" s="449"/>
      <c r="SJO40" s="452"/>
      <c r="SJP40" s="453"/>
      <c r="SJQ40" s="454"/>
      <c r="SJR40" s="449"/>
      <c r="SJS40" s="453"/>
      <c r="SJT40" s="453"/>
      <c r="SJU40" s="450"/>
      <c r="SJV40" s="454"/>
      <c r="SJW40" s="455"/>
      <c r="SJX40" s="453"/>
      <c r="SJY40" s="456"/>
      <c r="SJZ40" s="453"/>
      <c r="SKA40" s="456"/>
      <c r="SKB40" s="454"/>
      <c r="SKC40" s="451"/>
      <c r="SKD40" s="454"/>
      <c r="SKE40" s="450"/>
      <c r="SKF40" s="456"/>
      <c r="SKG40" s="456"/>
      <c r="SKH40" s="456"/>
      <c r="SKI40" s="456"/>
      <c r="SKJ40" s="271"/>
      <c r="SKK40" s="451"/>
      <c r="SKL40" s="454"/>
      <c r="SKM40" s="451"/>
      <c r="SKN40" s="457"/>
      <c r="SKO40" s="271"/>
      <c r="SKP40" s="451"/>
      <c r="SKQ40" s="454"/>
      <c r="SKR40" s="451"/>
      <c r="SKS40" s="457"/>
      <c r="SKT40" s="451"/>
      <c r="SKU40" s="457"/>
      <c r="SKV40" s="457"/>
      <c r="SKW40" s="457"/>
      <c r="SKX40" s="271"/>
      <c r="SKY40" s="271"/>
      <c r="SKZ40" s="451"/>
      <c r="SLA40" s="454"/>
      <c r="SLB40" s="451"/>
      <c r="SLC40" s="454"/>
      <c r="SLD40" s="458"/>
      <c r="SLE40" s="459"/>
      <c r="SLF40" s="460"/>
      <c r="SLG40" s="461"/>
      <c r="SLH40" s="462"/>
      <c r="SLI40" s="458"/>
      <c r="SLJ40" s="451"/>
      <c r="SLK40" s="463"/>
      <c r="SLL40" s="451"/>
      <c r="SLM40" s="451"/>
      <c r="SLN40" s="453"/>
      <c r="SLP40" s="449"/>
      <c r="SLQ40" s="449"/>
      <c r="SLR40" s="449"/>
      <c r="SLS40" s="450"/>
      <c r="SLT40" s="451"/>
      <c r="SLU40" s="451"/>
      <c r="SLV40" s="451"/>
      <c r="SLW40" s="449"/>
      <c r="SLX40" s="452"/>
      <c r="SLY40" s="453"/>
      <c r="SLZ40" s="454"/>
      <c r="SMA40" s="449"/>
      <c r="SMB40" s="453"/>
      <c r="SMC40" s="453"/>
      <c r="SMD40" s="450"/>
      <c r="SME40" s="454"/>
      <c r="SMF40" s="455"/>
      <c r="SMG40" s="453"/>
      <c r="SMH40" s="456"/>
      <c r="SMI40" s="453"/>
      <c r="SMJ40" s="456"/>
      <c r="SMK40" s="454"/>
      <c r="SML40" s="451"/>
      <c r="SMM40" s="454"/>
      <c r="SMN40" s="450"/>
      <c r="SMO40" s="456"/>
      <c r="SMP40" s="456"/>
      <c r="SMQ40" s="456"/>
      <c r="SMR40" s="456"/>
      <c r="SMS40" s="271"/>
      <c r="SMT40" s="451"/>
      <c r="SMU40" s="454"/>
      <c r="SMV40" s="451"/>
      <c r="SMW40" s="457"/>
      <c r="SMX40" s="271"/>
      <c r="SMY40" s="451"/>
      <c r="SMZ40" s="454"/>
      <c r="SNA40" s="451"/>
      <c r="SNB40" s="457"/>
      <c r="SNC40" s="451"/>
      <c r="SND40" s="457"/>
      <c r="SNE40" s="457"/>
      <c r="SNF40" s="457"/>
      <c r="SNG40" s="271"/>
      <c r="SNH40" s="271"/>
      <c r="SNI40" s="451"/>
      <c r="SNJ40" s="454"/>
      <c r="SNK40" s="451"/>
      <c r="SNL40" s="454"/>
      <c r="SNM40" s="458"/>
      <c r="SNN40" s="459"/>
      <c r="SNO40" s="460"/>
      <c r="SNP40" s="461"/>
      <c r="SNQ40" s="462"/>
      <c r="SNR40" s="458"/>
      <c r="SNS40" s="451"/>
      <c r="SNT40" s="463"/>
      <c r="SNU40" s="451"/>
      <c r="SNV40" s="451"/>
      <c r="SNW40" s="453"/>
      <c r="SNY40" s="449"/>
      <c r="SNZ40" s="449"/>
      <c r="SOA40" s="449"/>
      <c r="SOB40" s="450"/>
      <c r="SOC40" s="451"/>
      <c r="SOD40" s="451"/>
      <c r="SOE40" s="451"/>
      <c r="SOF40" s="449"/>
      <c r="SOG40" s="452"/>
      <c r="SOH40" s="453"/>
      <c r="SOI40" s="454"/>
      <c r="SOJ40" s="449"/>
      <c r="SOK40" s="453"/>
      <c r="SOL40" s="453"/>
      <c r="SOM40" s="450"/>
      <c r="SON40" s="454"/>
      <c r="SOO40" s="455"/>
      <c r="SOP40" s="453"/>
      <c r="SOQ40" s="456"/>
      <c r="SOR40" s="453"/>
      <c r="SOS40" s="456"/>
      <c r="SOT40" s="454"/>
      <c r="SOU40" s="451"/>
      <c r="SOV40" s="454"/>
      <c r="SOW40" s="450"/>
      <c r="SOX40" s="456"/>
      <c r="SOY40" s="456"/>
      <c r="SOZ40" s="456"/>
      <c r="SPA40" s="456"/>
      <c r="SPB40" s="271"/>
      <c r="SPC40" s="451"/>
      <c r="SPD40" s="454"/>
      <c r="SPE40" s="451"/>
      <c r="SPF40" s="457"/>
      <c r="SPG40" s="271"/>
      <c r="SPH40" s="451"/>
      <c r="SPI40" s="454"/>
      <c r="SPJ40" s="451"/>
      <c r="SPK40" s="457"/>
      <c r="SPL40" s="451"/>
      <c r="SPM40" s="457"/>
      <c r="SPN40" s="457"/>
      <c r="SPO40" s="457"/>
      <c r="SPP40" s="271"/>
      <c r="SPQ40" s="271"/>
      <c r="SPR40" s="451"/>
      <c r="SPS40" s="454"/>
      <c r="SPT40" s="451"/>
      <c r="SPU40" s="454"/>
      <c r="SPV40" s="458"/>
      <c r="SPW40" s="459"/>
      <c r="SPX40" s="460"/>
      <c r="SPY40" s="461"/>
      <c r="SPZ40" s="462"/>
      <c r="SQA40" s="458"/>
      <c r="SQB40" s="451"/>
      <c r="SQC40" s="463"/>
      <c r="SQD40" s="451"/>
      <c r="SQE40" s="451"/>
      <c r="SQF40" s="453"/>
      <c r="SQH40" s="449"/>
      <c r="SQI40" s="449"/>
      <c r="SQJ40" s="449"/>
      <c r="SQK40" s="450"/>
      <c r="SQL40" s="451"/>
      <c r="SQM40" s="451"/>
      <c r="SQN40" s="451"/>
      <c r="SQO40" s="449"/>
      <c r="SQP40" s="452"/>
      <c r="SQQ40" s="453"/>
      <c r="SQR40" s="454"/>
      <c r="SQS40" s="449"/>
      <c r="SQT40" s="453"/>
      <c r="SQU40" s="453"/>
      <c r="SQV40" s="450"/>
      <c r="SQW40" s="454"/>
      <c r="SQX40" s="455"/>
      <c r="SQY40" s="453"/>
      <c r="SQZ40" s="456"/>
      <c r="SRA40" s="453"/>
      <c r="SRB40" s="456"/>
      <c r="SRC40" s="454"/>
      <c r="SRD40" s="451"/>
      <c r="SRE40" s="454"/>
      <c r="SRF40" s="450"/>
      <c r="SRG40" s="456"/>
      <c r="SRH40" s="456"/>
      <c r="SRI40" s="456"/>
      <c r="SRJ40" s="456"/>
      <c r="SRK40" s="271"/>
      <c r="SRL40" s="451"/>
      <c r="SRM40" s="454"/>
      <c r="SRN40" s="451"/>
      <c r="SRO40" s="457"/>
      <c r="SRP40" s="271"/>
      <c r="SRQ40" s="451"/>
      <c r="SRR40" s="454"/>
      <c r="SRS40" s="451"/>
      <c r="SRT40" s="457"/>
      <c r="SRU40" s="451"/>
      <c r="SRV40" s="457"/>
      <c r="SRW40" s="457"/>
      <c r="SRX40" s="457"/>
      <c r="SRY40" s="271"/>
      <c r="SRZ40" s="271"/>
      <c r="SSA40" s="451"/>
      <c r="SSB40" s="454"/>
      <c r="SSC40" s="451"/>
      <c r="SSD40" s="454"/>
      <c r="SSE40" s="458"/>
      <c r="SSF40" s="459"/>
      <c r="SSG40" s="460"/>
      <c r="SSH40" s="461"/>
      <c r="SSI40" s="462"/>
      <c r="SSJ40" s="458"/>
      <c r="SSK40" s="451"/>
      <c r="SSL40" s="463"/>
      <c r="SSM40" s="451"/>
      <c r="SSN40" s="451"/>
      <c r="SSO40" s="453"/>
      <c r="SSQ40" s="449"/>
      <c r="SSR40" s="449"/>
      <c r="SSS40" s="449"/>
      <c r="SST40" s="450"/>
      <c r="SSU40" s="451"/>
      <c r="SSV40" s="451"/>
      <c r="SSW40" s="451"/>
      <c r="SSX40" s="449"/>
      <c r="SSY40" s="452"/>
      <c r="SSZ40" s="453"/>
      <c r="STA40" s="454"/>
      <c r="STB40" s="449"/>
      <c r="STC40" s="453"/>
      <c r="STD40" s="453"/>
      <c r="STE40" s="450"/>
      <c r="STF40" s="454"/>
      <c r="STG40" s="455"/>
      <c r="STH40" s="453"/>
      <c r="STI40" s="456"/>
      <c r="STJ40" s="453"/>
      <c r="STK40" s="456"/>
      <c r="STL40" s="454"/>
      <c r="STM40" s="451"/>
      <c r="STN40" s="454"/>
      <c r="STO40" s="450"/>
      <c r="STP40" s="456"/>
      <c r="STQ40" s="456"/>
      <c r="STR40" s="456"/>
      <c r="STS40" s="456"/>
      <c r="STT40" s="271"/>
      <c r="STU40" s="451"/>
      <c r="STV40" s="454"/>
      <c r="STW40" s="451"/>
      <c r="STX40" s="457"/>
      <c r="STY40" s="271"/>
      <c r="STZ40" s="451"/>
      <c r="SUA40" s="454"/>
      <c r="SUB40" s="451"/>
      <c r="SUC40" s="457"/>
      <c r="SUD40" s="451"/>
      <c r="SUE40" s="457"/>
      <c r="SUF40" s="457"/>
      <c r="SUG40" s="457"/>
      <c r="SUH40" s="271"/>
      <c r="SUI40" s="271"/>
      <c r="SUJ40" s="451"/>
      <c r="SUK40" s="454"/>
      <c r="SUL40" s="451"/>
      <c r="SUM40" s="454"/>
      <c r="SUN40" s="458"/>
      <c r="SUO40" s="459"/>
      <c r="SUP40" s="460"/>
      <c r="SUQ40" s="461"/>
      <c r="SUR40" s="462"/>
      <c r="SUS40" s="458"/>
      <c r="SUT40" s="451"/>
      <c r="SUU40" s="463"/>
      <c r="SUV40" s="451"/>
      <c r="SUW40" s="451"/>
      <c r="SUX40" s="453"/>
      <c r="SUZ40" s="449"/>
      <c r="SVA40" s="449"/>
      <c r="SVB40" s="449"/>
      <c r="SVC40" s="450"/>
      <c r="SVD40" s="451"/>
      <c r="SVE40" s="451"/>
      <c r="SVF40" s="451"/>
      <c r="SVG40" s="449"/>
      <c r="SVH40" s="452"/>
      <c r="SVI40" s="453"/>
      <c r="SVJ40" s="454"/>
      <c r="SVK40" s="449"/>
      <c r="SVL40" s="453"/>
      <c r="SVM40" s="453"/>
      <c r="SVN40" s="450"/>
      <c r="SVO40" s="454"/>
      <c r="SVP40" s="455"/>
      <c r="SVQ40" s="453"/>
      <c r="SVR40" s="456"/>
      <c r="SVS40" s="453"/>
      <c r="SVT40" s="456"/>
      <c r="SVU40" s="454"/>
      <c r="SVV40" s="451"/>
      <c r="SVW40" s="454"/>
      <c r="SVX40" s="450"/>
      <c r="SVY40" s="456"/>
      <c r="SVZ40" s="456"/>
      <c r="SWA40" s="456"/>
      <c r="SWB40" s="456"/>
      <c r="SWC40" s="271"/>
      <c r="SWD40" s="451"/>
      <c r="SWE40" s="454"/>
      <c r="SWF40" s="451"/>
      <c r="SWG40" s="457"/>
      <c r="SWH40" s="271"/>
      <c r="SWI40" s="451"/>
      <c r="SWJ40" s="454"/>
      <c r="SWK40" s="451"/>
      <c r="SWL40" s="457"/>
      <c r="SWM40" s="451"/>
      <c r="SWN40" s="457"/>
      <c r="SWO40" s="457"/>
      <c r="SWP40" s="457"/>
      <c r="SWQ40" s="271"/>
      <c r="SWR40" s="271"/>
      <c r="SWS40" s="451"/>
      <c r="SWT40" s="454"/>
      <c r="SWU40" s="451"/>
      <c r="SWV40" s="454"/>
      <c r="SWW40" s="458"/>
      <c r="SWX40" s="459"/>
      <c r="SWY40" s="460"/>
      <c r="SWZ40" s="461"/>
      <c r="SXA40" s="462"/>
      <c r="SXB40" s="458"/>
      <c r="SXC40" s="451"/>
      <c r="SXD40" s="463"/>
      <c r="SXE40" s="451"/>
      <c r="SXF40" s="451"/>
      <c r="SXG40" s="453"/>
      <c r="SXI40" s="449"/>
      <c r="SXJ40" s="449"/>
      <c r="SXK40" s="449"/>
      <c r="SXL40" s="450"/>
      <c r="SXM40" s="451"/>
      <c r="SXN40" s="451"/>
      <c r="SXO40" s="451"/>
      <c r="SXP40" s="449"/>
      <c r="SXQ40" s="452"/>
      <c r="SXR40" s="453"/>
      <c r="SXS40" s="454"/>
      <c r="SXT40" s="449"/>
      <c r="SXU40" s="453"/>
      <c r="SXV40" s="453"/>
      <c r="SXW40" s="450"/>
      <c r="SXX40" s="454"/>
      <c r="SXY40" s="455"/>
      <c r="SXZ40" s="453"/>
      <c r="SYA40" s="456"/>
      <c r="SYB40" s="453"/>
      <c r="SYC40" s="456"/>
      <c r="SYD40" s="454"/>
      <c r="SYE40" s="451"/>
      <c r="SYF40" s="454"/>
      <c r="SYG40" s="450"/>
      <c r="SYH40" s="456"/>
      <c r="SYI40" s="456"/>
      <c r="SYJ40" s="456"/>
      <c r="SYK40" s="456"/>
      <c r="SYL40" s="271"/>
      <c r="SYM40" s="451"/>
      <c r="SYN40" s="454"/>
      <c r="SYO40" s="451"/>
      <c r="SYP40" s="457"/>
      <c r="SYQ40" s="271"/>
      <c r="SYR40" s="451"/>
      <c r="SYS40" s="454"/>
      <c r="SYT40" s="451"/>
      <c r="SYU40" s="457"/>
      <c r="SYV40" s="451"/>
      <c r="SYW40" s="457"/>
      <c r="SYX40" s="457"/>
      <c r="SYY40" s="457"/>
      <c r="SYZ40" s="271"/>
      <c r="SZA40" s="271"/>
      <c r="SZB40" s="451"/>
      <c r="SZC40" s="454"/>
      <c r="SZD40" s="451"/>
      <c r="SZE40" s="454"/>
      <c r="SZF40" s="458"/>
      <c r="SZG40" s="459"/>
      <c r="SZH40" s="460"/>
      <c r="SZI40" s="461"/>
      <c r="SZJ40" s="462"/>
      <c r="SZK40" s="458"/>
      <c r="SZL40" s="451"/>
      <c r="SZM40" s="463"/>
      <c r="SZN40" s="451"/>
      <c r="SZO40" s="451"/>
      <c r="SZP40" s="453"/>
      <c r="SZR40" s="449"/>
      <c r="SZS40" s="449"/>
      <c r="SZT40" s="449"/>
      <c r="SZU40" s="450"/>
      <c r="SZV40" s="451"/>
      <c r="SZW40" s="451"/>
      <c r="SZX40" s="451"/>
      <c r="SZY40" s="449"/>
      <c r="SZZ40" s="452"/>
      <c r="TAA40" s="453"/>
      <c r="TAB40" s="454"/>
      <c r="TAC40" s="449"/>
      <c r="TAD40" s="453"/>
      <c r="TAE40" s="453"/>
      <c r="TAF40" s="450"/>
      <c r="TAG40" s="454"/>
      <c r="TAH40" s="455"/>
      <c r="TAI40" s="453"/>
      <c r="TAJ40" s="456"/>
      <c r="TAK40" s="453"/>
      <c r="TAL40" s="456"/>
      <c r="TAM40" s="454"/>
      <c r="TAN40" s="451"/>
      <c r="TAO40" s="454"/>
      <c r="TAP40" s="450"/>
      <c r="TAQ40" s="456"/>
      <c r="TAR40" s="456"/>
      <c r="TAS40" s="456"/>
      <c r="TAT40" s="456"/>
      <c r="TAU40" s="271"/>
      <c r="TAV40" s="451"/>
      <c r="TAW40" s="454"/>
      <c r="TAX40" s="451"/>
      <c r="TAY40" s="457"/>
      <c r="TAZ40" s="271"/>
      <c r="TBA40" s="451"/>
      <c r="TBB40" s="454"/>
      <c r="TBC40" s="451"/>
      <c r="TBD40" s="457"/>
      <c r="TBE40" s="451"/>
      <c r="TBF40" s="457"/>
      <c r="TBG40" s="457"/>
      <c r="TBH40" s="457"/>
      <c r="TBI40" s="271"/>
      <c r="TBJ40" s="271"/>
      <c r="TBK40" s="451"/>
      <c r="TBL40" s="454"/>
      <c r="TBM40" s="451"/>
      <c r="TBN40" s="454"/>
      <c r="TBO40" s="458"/>
      <c r="TBP40" s="459"/>
      <c r="TBQ40" s="460"/>
      <c r="TBR40" s="461"/>
      <c r="TBS40" s="462"/>
      <c r="TBT40" s="458"/>
      <c r="TBU40" s="451"/>
      <c r="TBV40" s="463"/>
      <c r="TBW40" s="451"/>
      <c r="TBX40" s="451"/>
      <c r="TBY40" s="453"/>
      <c r="TCA40" s="449"/>
      <c r="TCB40" s="449"/>
      <c r="TCC40" s="449"/>
      <c r="TCD40" s="450"/>
      <c r="TCE40" s="451"/>
      <c r="TCF40" s="451"/>
      <c r="TCG40" s="451"/>
      <c r="TCH40" s="449"/>
      <c r="TCI40" s="452"/>
      <c r="TCJ40" s="453"/>
      <c r="TCK40" s="454"/>
      <c r="TCL40" s="449"/>
      <c r="TCM40" s="453"/>
      <c r="TCN40" s="453"/>
      <c r="TCO40" s="450"/>
      <c r="TCP40" s="454"/>
      <c r="TCQ40" s="455"/>
      <c r="TCR40" s="453"/>
      <c r="TCS40" s="456"/>
      <c r="TCT40" s="453"/>
      <c r="TCU40" s="456"/>
      <c r="TCV40" s="454"/>
      <c r="TCW40" s="451"/>
      <c r="TCX40" s="454"/>
      <c r="TCY40" s="450"/>
      <c r="TCZ40" s="456"/>
      <c r="TDA40" s="456"/>
      <c r="TDB40" s="456"/>
      <c r="TDC40" s="456"/>
      <c r="TDD40" s="271"/>
      <c r="TDE40" s="451"/>
      <c r="TDF40" s="454"/>
      <c r="TDG40" s="451"/>
      <c r="TDH40" s="457"/>
      <c r="TDI40" s="271"/>
      <c r="TDJ40" s="451"/>
      <c r="TDK40" s="454"/>
      <c r="TDL40" s="451"/>
      <c r="TDM40" s="457"/>
      <c r="TDN40" s="451"/>
      <c r="TDO40" s="457"/>
      <c r="TDP40" s="457"/>
      <c r="TDQ40" s="457"/>
      <c r="TDR40" s="271"/>
      <c r="TDS40" s="271"/>
      <c r="TDT40" s="451"/>
      <c r="TDU40" s="454"/>
      <c r="TDV40" s="451"/>
      <c r="TDW40" s="454"/>
      <c r="TDX40" s="458"/>
      <c r="TDY40" s="459"/>
      <c r="TDZ40" s="460"/>
      <c r="TEA40" s="461"/>
      <c r="TEB40" s="462"/>
      <c r="TEC40" s="458"/>
      <c r="TED40" s="451"/>
      <c r="TEE40" s="463"/>
      <c r="TEF40" s="451"/>
      <c r="TEG40" s="451"/>
      <c r="TEH40" s="453"/>
      <c r="TEJ40" s="449"/>
      <c r="TEK40" s="449"/>
      <c r="TEL40" s="449"/>
      <c r="TEM40" s="450"/>
      <c r="TEN40" s="451"/>
      <c r="TEO40" s="451"/>
      <c r="TEP40" s="451"/>
      <c r="TEQ40" s="449"/>
      <c r="TER40" s="452"/>
      <c r="TES40" s="453"/>
      <c r="TET40" s="454"/>
      <c r="TEU40" s="449"/>
      <c r="TEV40" s="453"/>
      <c r="TEW40" s="453"/>
      <c r="TEX40" s="450"/>
      <c r="TEY40" s="454"/>
      <c r="TEZ40" s="455"/>
      <c r="TFA40" s="453"/>
      <c r="TFB40" s="456"/>
      <c r="TFC40" s="453"/>
      <c r="TFD40" s="456"/>
      <c r="TFE40" s="454"/>
      <c r="TFF40" s="451"/>
      <c r="TFG40" s="454"/>
      <c r="TFH40" s="450"/>
      <c r="TFI40" s="456"/>
      <c r="TFJ40" s="456"/>
      <c r="TFK40" s="456"/>
      <c r="TFL40" s="456"/>
      <c r="TFM40" s="271"/>
      <c r="TFN40" s="451"/>
      <c r="TFO40" s="454"/>
      <c r="TFP40" s="451"/>
      <c r="TFQ40" s="457"/>
      <c r="TFR40" s="271"/>
      <c r="TFS40" s="451"/>
      <c r="TFT40" s="454"/>
      <c r="TFU40" s="451"/>
      <c r="TFV40" s="457"/>
      <c r="TFW40" s="451"/>
      <c r="TFX40" s="457"/>
      <c r="TFY40" s="457"/>
      <c r="TFZ40" s="457"/>
      <c r="TGA40" s="271"/>
      <c r="TGB40" s="271"/>
      <c r="TGC40" s="451"/>
      <c r="TGD40" s="454"/>
      <c r="TGE40" s="451"/>
      <c r="TGF40" s="454"/>
      <c r="TGG40" s="458"/>
      <c r="TGH40" s="459"/>
      <c r="TGI40" s="460"/>
      <c r="TGJ40" s="461"/>
      <c r="TGK40" s="462"/>
      <c r="TGL40" s="458"/>
      <c r="TGM40" s="451"/>
      <c r="TGN40" s="463"/>
      <c r="TGO40" s="451"/>
      <c r="TGP40" s="451"/>
      <c r="TGQ40" s="453"/>
      <c r="TGS40" s="449"/>
      <c r="TGT40" s="449"/>
      <c r="TGU40" s="449"/>
      <c r="TGV40" s="450"/>
      <c r="TGW40" s="451"/>
      <c r="TGX40" s="451"/>
      <c r="TGY40" s="451"/>
      <c r="TGZ40" s="449"/>
      <c r="THA40" s="452"/>
      <c r="THB40" s="453"/>
      <c r="THC40" s="454"/>
      <c r="THD40" s="449"/>
      <c r="THE40" s="453"/>
      <c r="THF40" s="453"/>
      <c r="THG40" s="450"/>
      <c r="THH40" s="454"/>
      <c r="THI40" s="455"/>
      <c r="THJ40" s="453"/>
      <c r="THK40" s="456"/>
      <c r="THL40" s="453"/>
      <c r="THM40" s="456"/>
      <c r="THN40" s="454"/>
      <c r="THO40" s="451"/>
      <c r="THP40" s="454"/>
      <c r="THQ40" s="450"/>
      <c r="THR40" s="456"/>
      <c r="THS40" s="456"/>
      <c r="THT40" s="456"/>
      <c r="THU40" s="456"/>
      <c r="THV40" s="271"/>
      <c r="THW40" s="451"/>
      <c r="THX40" s="454"/>
      <c r="THY40" s="451"/>
      <c r="THZ40" s="457"/>
      <c r="TIA40" s="271"/>
      <c r="TIB40" s="451"/>
      <c r="TIC40" s="454"/>
      <c r="TID40" s="451"/>
      <c r="TIE40" s="457"/>
      <c r="TIF40" s="451"/>
      <c r="TIG40" s="457"/>
      <c r="TIH40" s="457"/>
      <c r="TII40" s="457"/>
      <c r="TIJ40" s="271"/>
      <c r="TIK40" s="271"/>
      <c r="TIL40" s="451"/>
      <c r="TIM40" s="454"/>
      <c r="TIN40" s="451"/>
      <c r="TIO40" s="454"/>
      <c r="TIP40" s="458"/>
      <c r="TIQ40" s="459"/>
      <c r="TIR40" s="460"/>
      <c r="TIS40" s="461"/>
      <c r="TIT40" s="462"/>
      <c r="TIU40" s="458"/>
      <c r="TIV40" s="451"/>
      <c r="TIW40" s="463"/>
      <c r="TIX40" s="451"/>
      <c r="TIY40" s="451"/>
      <c r="TIZ40" s="453"/>
      <c r="TJB40" s="449"/>
      <c r="TJC40" s="449"/>
      <c r="TJD40" s="449"/>
      <c r="TJE40" s="450"/>
      <c r="TJF40" s="451"/>
      <c r="TJG40" s="451"/>
      <c r="TJH40" s="451"/>
      <c r="TJI40" s="449"/>
      <c r="TJJ40" s="452"/>
      <c r="TJK40" s="453"/>
      <c r="TJL40" s="454"/>
      <c r="TJM40" s="449"/>
      <c r="TJN40" s="453"/>
      <c r="TJO40" s="453"/>
      <c r="TJP40" s="450"/>
      <c r="TJQ40" s="454"/>
      <c r="TJR40" s="455"/>
      <c r="TJS40" s="453"/>
      <c r="TJT40" s="456"/>
      <c r="TJU40" s="453"/>
      <c r="TJV40" s="456"/>
      <c r="TJW40" s="454"/>
      <c r="TJX40" s="451"/>
      <c r="TJY40" s="454"/>
      <c r="TJZ40" s="450"/>
      <c r="TKA40" s="456"/>
      <c r="TKB40" s="456"/>
      <c r="TKC40" s="456"/>
      <c r="TKD40" s="456"/>
      <c r="TKE40" s="271"/>
      <c r="TKF40" s="451"/>
      <c r="TKG40" s="454"/>
      <c r="TKH40" s="451"/>
      <c r="TKI40" s="457"/>
      <c r="TKJ40" s="271"/>
      <c r="TKK40" s="451"/>
      <c r="TKL40" s="454"/>
      <c r="TKM40" s="451"/>
      <c r="TKN40" s="457"/>
      <c r="TKO40" s="451"/>
      <c r="TKP40" s="457"/>
      <c r="TKQ40" s="457"/>
      <c r="TKR40" s="457"/>
      <c r="TKS40" s="271"/>
      <c r="TKT40" s="271"/>
      <c r="TKU40" s="451"/>
      <c r="TKV40" s="454"/>
      <c r="TKW40" s="451"/>
      <c r="TKX40" s="454"/>
      <c r="TKY40" s="458"/>
      <c r="TKZ40" s="459"/>
      <c r="TLA40" s="460"/>
      <c r="TLB40" s="461"/>
      <c r="TLC40" s="462"/>
      <c r="TLD40" s="458"/>
      <c r="TLE40" s="451"/>
      <c r="TLF40" s="463"/>
      <c r="TLG40" s="451"/>
      <c r="TLH40" s="451"/>
      <c r="TLI40" s="453"/>
      <c r="TLK40" s="449"/>
      <c r="TLL40" s="449"/>
      <c r="TLM40" s="449"/>
      <c r="TLN40" s="450"/>
      <c r="TLO40" s="451"/>
      <c r="TLP40" s="451"/>
      <c r="TLQ40" s="451"/>
      <c r="TLR40" s="449"/>
      <c r="TLS40" s="452"/>
      <c r="TLT40" s="453"/>
      <c r="TLU40" s="454"/>
      <c r="TLV40" s="449"/>
      <c r="TLW40" s="453"/>
      <c r="TLX40" s="453"/>
      <c r="TLY40" s="450"/>
      <c r="TLZ40" s="454"/>
      <c r="TMA40" s="455"/>
      <c r="TMB40" s="453"/>
      <c r="TMC40" s="456"/>
      <c r="TMD40" s="453"/>
      <c r="TME40" s="456"/>
      <c r="TMF40" s="454"/>
      <c r="TMG40" s="451"/>
      <c r="TMH40" s="454"/>
      <c r="TMI40" s="450"/>
      <c r="TMJ40" s="456"/>
      <c r="TMK40" s="456"/>
      <c r="TML40" s="456"/>
      <c r="TMM40" s="456"/>
      <c r="TMN40" s="271"/>
      <c r="TMO40" s="451"/>
      <c r="TMP40" s="454"/>
      <c r="TMQ40" s="451"/>
      <c r="TMR40" s="457"/>
      <c r="TMS40" s="271"/>
      <c r="TMT40" s="451"/>
      <c r="TMU40" s="454"/>
      <c r="TMV40" s="451"/>
      <c r="TMW40" s="457"/>
      <c r="TMX40" s="451"/>
      <c r="TMY40" s="457"/>
      <c r="TMZ40" s="457"/>
      <c r="TNA40" s="457"/>
      <c r="TNB40" s="271"/>
      <c r="TNC40" s="271"/>
      <c r="TND40" s="451"/>
      <c r="TNE40" s="454"/>
      <c r="TNF40" s="451"/>
      <c r="TNG40" s="454"/>
      <c r="TNH40" s="458"/>
      <c r="TNI40" s="459"/>
      <c r="TNJ40" s="460"/>
      <c r="TNK40" s="461"/>
      <c r="TNL40" s="462"/>
      <c r="TNM40" s="458"/>
      <c r="TNN40" s="451"/>
      <c r="TNO40" s="463"/>
      <c r="TNP40" s="451"/>
      <c r="TNQ40" s="451"/>
      <c r="TNR40" s="453"/>
      <c r="TNT40" s="449"/>
      <c r="TNU40" s="449"/>
      <c r="TNV40" s="449"/>
      <c r="TNW40" s="450"/>
      <c r="TNX40" s="451"/>
      <c r="TNY40" s="451"/>
      <c r="TNZ40" s="451"/>
      <c r="TOA40" s="449"/>
      <c r="TOB40" s="452"/>
      <c r="TOC40" s="453"/>
      <c r="TOD40" s="454"/>
      <c r="TOE40" s="449"/>
      <c r="TOF40" s="453"/>
      <c r="TOG40" s="453"/>
      <c r="TOH40" s="450"/>
      <c r="TOI40" s="454"/>
      <c r="TOJ40" s="455"/>
      <c r="TOK40" s="453"/>
      <c r="TOL40" s="456"/>
      <c r="TOM40" s="453"/>
      <c r="TON40" s="456"/>
      <c r="TOO40" s="454"/>
      <c r="TOP40" s="451"/>
      <c r="TOQ40" s="454"/>
      <c r="TOR40" s="450"/>
      <c r="TOS40" s="456"/>
      <c r="TOT40" s="456"/>
      <c r="TOU40" s="456"/>
      <c r="TOV40" s="456"/>
      <c r="TOW40" s="271"/>
      <c r="TOX40" s="451"/>
      <c r="TOY40" s="454"/>
      <c r="TOZ40" s="451"/>
      <c r="TPA40" s="457"/>
      <c r="TPB40" s="271"/>
      <c r="TPC40" s="451"/>
      <c r="TPD40" s="454"/>
      <c r="TPE40" s="451"/>
      <c r="TPF40" s="457"/>
      <c r="TPG40" s="451"/>
      <c r="TPH40" s="457"/>
      <c r="TPI40" s="457"/>
      <c r="TPJ40" s="457"/>
      <c r="TPK40" s="271"/>
      <c r="TPL40" s="271"/>
      <c r="TPM40" s="451"/>
      <c r="TPN40" s="454"/>
      <c r="TPO40" s="451"/>
      <c r="TPP40" s="454"/>
      <c r="TPQ40" s="458"/>
      <c r="TPR40" s="459"/>
      <c r="TPS40" s="460"/>
      <c r="TPT40" s="461"/>
      <c r="TPU40" s="462"/>
      <c r="TPV40" s="458"/>
      <c r="TPW40" s="451"/>
      <c r="TPX40" s="463"/>
      <c r="TPY40" s="451"/>
      <c r="TPZ40" s="451"/>
      <c r="TQA40" s="453"/>
      <c r="TQC40" s="449"/>
      <c r="TQD40" s="449"/>
      <c r="TQE40" s="449"/>
      <c r="TQF40" s="450"/>
      <c r="TQG40" s="451"/>
      <c r="TQH40" s="451"/>
      <c r="TQI40" s="451"/>
      <c r="TQJ40" s="449"/>
      <c r="TQK40" s="452"/>
      <c r="TQL40" s="453"/>
      <c r="TQM40" s="454"/>
      <c r="TQN40" s="449"/>
      <c r="TQO40" s="453"/>
      <c r="TQP40" s="453"/>
      <c r="TQQ40" s="450"/>
      <c r="TQR40" s="454"/>
      <c r="TQS40" s="455"/>
      <c r="TQT40" s="453"/>
      <c r="TQU40" s="456"/>
      <c r="TQV40" s="453"/>
      <c r="TQW40" s="456"/>
      <c r="TQX40" s="454"/>
      <c r="TQY40" s="451"/>
      <c r="TQZ40" s="454"/>
      <c r="TRA40" s="450"/>
      <c r="TRB40" s="456"/>
      <c r="TRC40" s="456"/>
      <c r="TRD40" s="456"/>
      <c r="TRE40" s="456"/>
      <c r="TRF40" s="271"/>
      <c r="TRG40" s="451"/>
      <c r="TRH40" s="454"/>
      <c r="TRI40" s="451"/>
      <c r="TRJ40" s="457"/>
      <c r="TRK40" s="271"/>
      <c r="TRL40" s="451"/>
      <c r="TRM40" s="454"/>
      <c r="TRN40" s="451"/>
      <c r="TRO40" s="457"/>
      <c r="TRP40" s="451"/>
      <c r="TRQ40" s="457"/>
      <c r="TRR40" s="457"/>
      <c r="TRS40" s="457"/>
      <c r="TRT40" s="271"/>
      <c r="TRU40" s="271"/>
      <c r="TRV40" s="451"/>
      <c r="TRW40" s="454"/>
      <c r="TRX40" s="451"/>
      <c r="TRY40" s="454"/>
      <c r="TRZ40" s="458"/>
      <c r="TSA40" s="459"/>
      <c r="TSB40" s="460"/>
      <c r="TSC40" s="461"/>
      <c r="TSD40" s="462"/>
      <c r="TSE40" s="458"/>
      <c r="TSF40" s="451"/>
      <c r="TSG40" s="463"/>
      <c r="TSH40" s="451"/>
      <c r="TSI40" s="451"/>
      <c r="TSJ40" s="453"/>
      <c r="TSL40" s="449"/>
      <c r="TSM40" s="449"/>
      <c r="TSN40" s="449"/>
      <c r="TSO40" s="450"/>
      <c r="TSP40" s="451"/>
      <c r="TSQ40" s="451"/>
      <c r="TSR40" s="451"/>
      <c r="TSS40" s="449"/>
      <c r="TST40" s="452"/>
      <c r="TSU40" s="453"/>
      <c r="TSV40" s="454"/>
      <c r="TSW40" s="449"/>
      <c r="TSX40" s="453"/>
      <c r="TSY40" s="453"/>
      <c r="TSZ40" s="450"/>
      <c r="TTA40" s="454"/>
      <c r="TTB40" s="455"/>
      <c r="TTC40" s="453"/>
      <c r="TTD40" s="456"/>
      <c r="TTE40" s="453"/>
      <c r="TTF40" s="456"/>
      <c r="TTG40" s="454"/>
      <c r="TTH40" s="451"/>
      <c r="TTI40" s="454"/>
      <c r="TTJ40" s="450"/>
      <c r="TTK40" s="456"/>
      <c r="TTL40" s="456"/>
      <c r="TTM40" s="456"/>
      <c r="TTN40" s="456"/>
      <c r="TTO40" s="271"/>
      <c r="TTP40" s="451"/>
      <c r="TTQ40" s="454"/>
      <c r="TTR40" s="451"/>
      <c r="TTS40" s="457"/>
      <c r="TTT40" s="271"/>
      <c r="TTU40" s="451"/>
      <c r="TTV40" s="454"/>
      <c r="TTW40" s="451"/>
      <c r="TTX40" s="457"/>
      <c r="TTY40" s="451"/>
      <c r="TTZ40" s="457"/>
      <c r="TUA40" s="457"/>
      <c r="TUB40" s="457"/>
      <c r="TUC40" s="271"/>
      <c r="TUD40" s="271"/>
      <c r="TUE40" s="451"/>
      <c r="TUF40" s="454"/>
      <c r="TUG40" s="451"/>
      <c r="TUH40" s="454"/>
      <c r="TUI40" s="458"/>
      <c r="TUJ40" s="459"/>
      <c r="TUK40" s="460"/>
      <c r="TUL40" s="461"/>
      <c r="TUM40" s="462"/>
      <c r="TUN40" s="458"/>
      <c r="TUO40" s="451"/>
      <c r="TUP40" s="463"/>
      <c r="TUQ40" s="451"/>
      <c r="TUR40" s="451"/>
      <c r="TUS40" s="453"/>
      <c r="TUU40" s="449"/>
      <c r="TUV40" s="449"/>
      <c r="TUW40" s="449"/>
      <c r="TUX40" s="450"/>
      <c r="TUY40" s="451"/>
      <c r="TUZ40" s="451"/>
      <c r="TVA40" s="451"/>
      <c r="TVB40" s="449"/>
      <c r="TVC40" s="452"/>
      <c r="TVD40" s="453"/>
      <c r="TVE40" s="454"/>
      <c r="TVF40" s="449"/>
      <c r="TVG40" s="453"/>
      <c r="TVH40" s="453"/>
      <c r="TVI40" s="450"/>
      <c r="TVJ40" s="454"/>
      <c r="TVK40" s="455"/>
      <c r="TVL40" s="453"/>
      <c r="TVM40" s="456"/>
      <c r="TVN40" s="453"/>
      <c r="TVO40" s="456"/>
      <c r="TVP40" s="454"/>
      <c r="TVQ40" s="451"/>
      <c r="TVR40" s="454"/>
      <c r="TVS40" s="450"/>
      <c r="TVT40" s="456"/>
      <c r="TVU40" s="456"/>
      <c r="TVV40" s="456"/>
      <c r="TVW40" s="456"/>
      <c r="TVX40" s="271"/>
      <c r="TVY40" s="451"/>
      <c r="TVZ40" s="454"/>
      <c r="TWA40" s="451"/>
      <c r="TWB40" s="457"/>
      <c r="TWC40" s="271"/>
      <c r="TWD40" s="451"/>
      <c r="TWE40" s="454"/>
      <c r="TWF40" s="451"/>
      <c r="TWG40" s="457"/>
      <c r="TWH40" s="451"/>
      <c r="TWI40" s="457"/>
      <c r="TWJ40" s="457"/>
      <c r="TWK40" s="457"/>
      <c r="TWL40" s="271"/>
      <c r="TWM40" s="271"/>
      <c r="TWN40" s="451"/>
      <c r="TWO40" s="454"/>
      <c r="TWP40" s="451"/>
      <c r="TWQ40" s="454"/>
      <c r="TWR40" s="458"/>
      <c r="TWS40" s="459"/>
      <c r="TWT40" s="460"/>
      <c r="TWU40" s="461"/>
      <c r="TWV40" s="462"/>
      <c r="TWW40" s="458"/>
      <c r="TWX40" s="451"/>
      <c r="TWY40" s="463"/>
      <c r="TWZ40" s="451"/>
      <c r="TXA40" s="451"/>
      <c r="TXB40" s="453"/>
      <c r="TXD40" s="449"/>
      <c r="TXE40" s="449"/>
      <c r="TXF40" s="449"/>
      <c r="TXG40" s="450"/>
      <c r="TXH40" s="451"/>
      <c r="TXI40" s="451"/>
      <c r="TXJ40" s="451"/>
      <c r="TXK40" s="449"/>
      <c r="TXL40" s="452"/>
      <c r="TXM40" s="453"/>
      <c r="TXN40" s="454"/>
      <c r="TXO40" s="449"/>
      <c r="TXP40" s="453"/>
      <c r="TXQ40" s="453"/>
      <c r="TXR40" s="450"/>
      <c r="TXS40" s="454"/>
      <c r="TXT40" s="455"/>
      <c r="TXU40" s="453"/>
      <c r="TXV40" s="456"/>
      <c r="TXW40" s="453"/>
      <c r="TXX40" s="456"/>
      <c r="TXY40" s="454"/>
      <c r="TXZ40" s="451"/>
      <c r="TYA40" s="454"/>
      <c r="TYB40" s="450"/>
      <c r="TYC40" s="456"/>
      <c r="TYD40" s="456"/>
      <c r="TYE40" s="456"/>
      <c r="TYF40" s="456"/>
      <c r="TYG40" s="271"/>
      <c r="TYH40" s="451"/>
      <c r="TYI40" s="454"/>
      <c r="TYJ40" s="451"/>
      <c r="TYK40" s="457"/>
      <c r="TYL40" s="271"/>
      <c r="TYM40" s="451"/>
      <c r="TYN40" s="454"/>
      <c r="TYO40" s="451"/>
      <c r="TYP40" s="457"/>
      <c r="TYQ40" s="451"/>
      <c r="TYR40" s="457"/>
      <c r="TYS40" s="457"/>
      <c r="TYT40" s="457"/>
      <c r="TYU40" s="271"/>
      <c r="TYV40" s="271"/>
      <c r="TYW40" s="451"/>
      <c r="TYX40" s="454"/>
      <c r="TYY40" s="451"/>
      <c r="TYZ40" s="454"/>
      <c r="TZA40" s="458"/>
      <c r="TZB40" s="459"/>
      <c r="TZC40" s="460"/>
      <c r="TZD40" s="461"/>
      <c r="TZE40" s="462"/>
      <c r="TZF40" s="458"/>
      <c r="TZG40" s="451"/>
      <c r="TZH40" s="463"/>
      <c r="TZI40" s="451"/>
      <c r="TZJ40" s="451"/>
      <c r="TZK40" s="453"/>
      <c r="TZM40" s="449"/>
      <c r="TZN40" s="449"/>
      <c r="TZO40" s="449"/>
      <c r="TZP40" s="450"/>
      <c r="TZQ40" s="451"/>
      <c r="TZR40" s="451"/>
      <c r="TZS40" s="451"/>
      <c r="TZT40" s="449"/>
      <c r="TZU40" s="452"/>
      <c r="TZV40" s="453"/>
      <c r="TZW40" s="454"/>
      <c r="TZX40" s="449"/>
      <c r="TZY40" s="453"/>
      <c r="TZZ40" s="453"/>
      <c r="UAA40" s="450"/>
      <c r="UAB40" s="454"/>
      <c r="UAC40" s="455"/>
      <c r="UAD40" s="453"/>
      <c r="UAE40" s="456"/>
      <c r="UAF40" s="453"/>
      <c r="UAG40" s="456"/>
      <c r="UAH40" s="454"/>
      <c r="UAI40" s="451"/>
      <c r="UAJ40" s="454"/>
      <c r="UAK40" s="450"/>
      <c r="UAL40" s="456"/>
      <c r="UAM40" s="456"/>
      <c r="UAN40" s="456"/>
      <c r="UAO40" s="456"/>
      <c r="UAP40" s="271"/>
      <c r="UAQ40" s="451"/>
      <c r="UAR40" s="454"/>
      <c r="UAS40" s="451"/>
      <c r="UAT40" s="457"/>
      <c r="UAU40" s="271"/>
      <c r="UAV40" s="451"/>
      <c r="UAW40" s="454"/>
      <c r="UAX40" s="451"/>
      <c r="UAY40" s="457"/>
      <c r="UAZ40" s="451"/>
      <c r="UBA40" s="457"/>
      <c r="UBB40" s="457"/>
      <c r="UBC40" s="457"/>
      <c r="UBD40" s="271"/>
      <c r="UBE40" s="271"/>
      <c r="UBF40" s="451"/>
      <c r="UBG40" s="454"/>
      <c r="UBH40" s="451"/>
      <c r="UBI40" s="454"/>
      <c r="UBJ40" s="458"/>
      <c r="UBK40" s="459"/>
      <c r="UBL40" s="460"/>
      <c r="UBM40" s="461"/>
      <c r="UBN40" s="462"/>
      <c r="UBO40" s="458"/>
      <c r="UBP40" s="451"/>
      <c r="UBQ40" s="463"/>
      <c r="UBR40" s="451"/>
      <c r="UBS40" s="451"/>
      <c r="UBT40" s="453"/>
      <c r="UBV40" s="449"/>
      <c r="UBW40" s="449"/>
      <c r="UBX40" s="449"/>
      <c r="UBY40" s="450"/>
      <c r="UBZ40" s="451"/>
      <c r="UCA40" s="451"/>
      <c r="UCB40" s="451"/>
      <c r="UCC40" s="449"/>
      <c r="UCD40" s="452"/>
      <c r="UCE40" s="453"/>
      <c r="UCF40" s="454"/>
      <c r="UCG40" s="449"/>
      <c r="UCH40" s="453"/>
      <c r="UCI40" s="453"/>
      <c r="UCJ40" s="450"/>
      <c r="UCK40" s="454"/>
      <c r="UCL40" s="455"/>
      <c r="UCM40" s="453"/>
      <c r="UCN40" s="456"/>
      <c r="UCO40" s="453"/>
      <c r="UCP40" s="456"/>
      <c r="UCQ40" s="454"/>
      <c r="UCR40" s="451"/>
      <c r="UCS40" s="454"/>
      <c r="UCT40" s="450"/>
      <c r="UCU40" s="456"/>
      <c r="UCV40" s="456"/>
      <c r="UCW40" s="456"/>
      <c r="UCX40" s="456"/>
      <c r="UCY40" s="271"/>
      <c r="UCZ40" s="451"/>
      <c r="UDA40" s="454"/>
      <c r="UDB40" s="451"/>
      <c r="UDC40" s="457"/>
      <c r="UDD40" s="271"/>
      <c r="UDE40" s="451"/>
      <c r="UDF40" s="454"/>
      <c r="UDG40" s="451"/>
      <c r="UDH40" s="457"/>
      <c r="UDI40" s="451"/>
      <c r="UDJ40" s="457"/>
      <c r="UDK40" s="457"/>
      <c r="UDL40" s="457"/>
      <c r="UDM40" s="271"/>
      <c r="UDN40" s="271"/>
      <c r="UDO40" s="451"/>
      <c r="UDP40" s="454"/>
      <c r="UDQ40" s="451"/>
      <c r="UDR40" s="454"/>
      <c r="UDS40" s="458"/>
      <c r="UDT40" s="459"/>
      <c r="UDU40" s="460"/>
      <c r="UDV40" s="461"/>
      <c r="UDW40" s="462"/>
      <c r="UDX40" s="458"/>
      <c r="UDY40" s="451"/>
      <c r="UDZ40" s="463"/>
      <c r="UEA40" s="451"/>
      <c r="UEB40" s="451"/>
      <c r="UEC40" s="453"/>
      <c r="UEE40" s="449"/>
      <c r="UEF40" s="449"/>
      <c r="UEG40" s="449"/>
      <c r="UEH40" s="450"/>
      <c r="UEI40" s="451"/>
      <c r="UEJ40" s="451"/>
      <c r="UEK40" s="451"/>
      <c r="UEL40" s="449"/>
      <c r="UEM40" s="452"/>
      <c r="UEN40" s="453"/>
      <c r="UEO40" s="454"/>
      <c r="UEP40" s="449"/>
      <c r="UEQ40" s="453"/>
      <c r="UER40" s="453"/>
      <c r="UES40" s="450"/>
      <c r="UET40" s="454"/>
      <c r="UEU40" s="455"/>
      <c r="UEV40" s="453"/>
      <c r="UEW40" s="456"/>
      <c r="UEX40" s="453"/>
      <c r="UEY40" s="456"/>
      <c r="UEZ40" s="454"/>
      <c r="UFA40" s="451"/>
      <c r="UFB40" s="454"/>
      <c r="UFC40" s="450"/>
      <c r="UFD40" s="456"/>
      <c r="UFE40" s="456"/>
      <c r="UFF40" s="456"/>
      <c r="UFG40" s="456"/>
      <c r="UFH40" s="271"/>
      <c r="UFI40" s="451"/>
      <c r="UFJ40" s="454"/>
      <c r="UFK40" s="451"/>
      <c r="UFL40" s="457"/>
      <c r="UFM40" s="271"/>
      <c r="UFN40" s="451"/>
      <c r="UFO40" s="454"/>
      <c r="UFP40" s="451"/>
      <c r="UFQ40" s="457"/>
      <c r="UFR40" s="451"/>
      <c r="UFS40" s="457"/>
      <c r="UFT40" s="457"/>
      <c r="UFU40" s="457"/>
      <c r="UFV40" s="271"/>
      <c r="UFW40" s="271"/>
      <c r="UFX40" s="451"/>
      <c r="UFY40" s="454"/>
      <c r="UFZ40" s="451"/>
      <c r="UGA40" s="454"/>
      <c r="UGB40" s="458"/>
      <c r="UGC40" s="459"/>
      <c r="UGD40" s="460"/>
      <c r="UGE40" s="461"/>
      <c r="UGF40" s="462"/>
      <c r="UGG40" s="458"/>
      <c r="UGH40" s="451"/>
      <c r="UGI40" s="463"/>
      <c r="UGJ40" s="451"/>
      <c r="UGK40" s="451"/>
      <c r="UGL40" s="453"/>
      <c r="UGN40" s="449"/>
      <c r="UGO40" s="449"/>
      <c r="UGP40" s="449"/>
      <c r="UGQ40" s="450"/>
      <c r="UGR40" s="451"/>
      <c r="UGS40" s="451"/>
      <c r="UGT40" s="451"/>
      <c r="UGU40" s="449"/>
      <c r="UGV40" s="452"/>
      <c r="UGW40" s="453"/>
      <c r="UGX40" s="454"/>
      <c r="UGY40" s="449"/>
      <c r="UGZ40" s="453"/>
      <c r="UHA40" s="453"/>
      <c r="UHB40" s="450"/>
      <c r="UHC40" s="454"/>
      <c r="UHD40" s="455"/>
      <c r="UHE40" s="453"/>
      <c r="UHF40" s="456"/>
      <c r="UHG40" s="453"/>
      <c r="UHH40" s="456"/>
      <c r="UHI40" s="454"/>
      <c r="UHJ40" s="451"/>
      <c r="UHK40" s="454"/>
      <c r="UHL40" s="450"/>
      <c r="UHM40" s="456"/>
      <c r="UHN40" s="456"/>
      <c r="UHO40" s="456"/>
      <c r="UHP40" s="456"/>
      <c r="UHQ40" s="271"/>
      <c r="UHR40" s="451"/>
      <c r="UHS40" s="454"/>
      <c r="UHT40" s="451"/>
      <c r="UHU40" s="457"/>
      <c r="UHV40" s="271"/>
      <c r="UHW40" s="451"/>
      <c r="UHX40" s="454"/>
      <c r="UHY40" s="451"/>
      <c r="UHZ40" s="457"/>
      <c r="UIA40" s="451"/>
      <c r="UIB40" s="457"/>
      <c r="UIC40" s="457"/>
      <c r="UID40" s="457"/>
      <c r="UIE40" s="271"/>
      <c r="UIF40" s="271"/>
      <c r="UIG40" s="451"/>
      <c r="UIH40" s="454"/>
      <c r="UII40" s="451"/>
      <c r="UIJ40" s="454"/>
      <c r="UIK40" s="458"/>
      <c r="UIL40" s="459"/>
      <c r="UIM40" s="460"/>
      <c r="UIN40" s="461"/>
      <c r="UIO40" s="462"/>
      <c r="UIP40" s="458"/>
      <c r="UIQ40" s="451"/>
      <c r="UIR40" s="463"/>
      <c r="UIS40" s="451"/>
      <c r="UIT40" s="451"/>
      <c r="UIU40" s="453"/>
      <c r="UIW40" s="449"/>
      <c r="UIX40" s="449"/>
      <c r="UIY40" s="449"/>
      <c r="UIZ40" s="450"/>
      <c r="UJA40" s="451"/>
      <c r="UJB40" s="451"/>
      <c r="UJC40" s="451"/>
      <c r="UJD40" s="449"/>
      <c r="UJE40" s="452"/>
      <c r="UJF40" s="453"/>
      <c r="UJG40" s="454"/>
      <c r="UJH40" s="449"/>
      <c r="UJI40" s="453"/>
      <c r="UJJ40" s="453"/>
      <c r="UJK40" s="450"/>
      <c r="UJL40" s="454"/>
      <c r="UJM40" s="455"/>
      <c r="UJN40" s="453"/>
      <c r="UJO40" s="456"/>
      <c r="UJP40" s="453"/>
      <c r="UJQ40" s="456"/>
      <c r="UJR40" s="454"/>
      <c r="UJS40" s="451"/>
      <c r="UJT40" s="454"/>
      <c r="UJU40" s="450"/>
      <c r="UJV40" s="456"/>
      <c r="UJW40" s="456"/>
      <c r="UJX40" s="456"/>
      <c r="UJY40" s="456"/>
      <c r="UJZ40" s="271"/>
      <c r="UKA40" s="451"/>
      <c r="UKB40" s="454"/>
      <c r="UKC40" s="451"/>
      <c r="UKD40" s="457"/>
      <c r="UKE40" s="271"/>
      <c r="UKF40" s="451"/>
      <c r="UKG40" s="454"/>
      <c r="UKH40" s="451"/>
      <c r="UKI40" s="457"/>
      <c r="UKJ40" s="451"/>
      <c r="UKK40" s="457"/>
      <c r="UKL40" s="457"/>
      <c r="UKM40" s="457"/>
      <c r="UKN40" s="271"/>
      <c r="UKO40" s="271"/>
      <c r="UKP40" s="451"/>
      <c r="UKQ40" s="454"/>
      <c r="UKR40" s="451"/>
      <c r="UKS40" s="454"/>
      <c r="UKT40" s="458"/>
      <c r="UKU40" s="459"/>
      <c r="UKV40" s="460"/>
      <c r="UKW40" s="461"/>
      <c r="UKX40" s="462"/>
      <c r="UKY40" s="458"/>
      <c r="UKZ40" s="451"/>
      <c r="ULA40" s="463"/>
      <c r="ULB40" s="451"/>
      <c r="ULC40" s="451"/>
      <c r="ULD40" s="453"/>
      <c r="ULF40" s="449"/>
      <c r="ULG40" s="449"/>
      <c r="ULH40" s="449"/>
      <c r="ULI40" s="450"/>
      <c r="ULJ40" s="451"/>
      <c r="ULK40" s="451"/>
      <c r="ULL40" s="451"/>
      <c r="ULM40" s="449"/>
      <c r="ULN40" s="452"/>
      <c r="ULO40" s="453"/>
      <c r="ULP40" s="454"/>
      <c r="ULQ40" s="449"/>
      <c r="ULR40" s="453"/>
      <c r="ULS40" s="453"/>
      <c r="ULT40" s="450"/>
      <c r="ULU40" s="454"/>
      <c r="ULV40" s="455"/>
      <c r="ULW40" s="453"/>
      <c r="ULX40" s="456"/>
      <c r="ULY40" s="453"/>
      <c r="ULZ40" s="456"/>
      <c r="UMA40" s="454"/>
      <c r="UMB40" s="451"/>
      <c r="UMC40" s="454"/>
      <c r="UMD40" s="450"/>
      <c r="UME40" s="456"/>
      <c r="UMF40" s="456"/>
      <c r="UMG40" s="456"/>
      <c r="UMH40" s="456"/>
      <c r="UMI40" s="271"/>
      <c r="UMJ40" s="451"/>
      <c r="UMK40" s="454"/>
      <c r="UML40" s="451"/>
      <c r="UMM40" s="457"/>
      <c r="UMN40" s="271"/>
      <c r="UMO40" s="451"/>
      <c r="UMP40" s="454"/>
      <c r="UMQ40" s="451"/>
      <c r="UMR40" s="457"/>
      <c r="UMS40" s="451"/>
      <c r="UMT40" s="457"/>
      <c r="UMU40" s="457"/>
      <c r="UMV40" s="457"/>
      <c r="UMW40" s="271"/>
      <c r="UMX40" s="271"/>
      <c r="UMY40" s="451"/>
      <c r="UMZ40" s="454"/>
      <c r="UNA40" s="451"/>
      <c r="UNB40" s="454"/>
      <c r="UNC40" s="458"/>
      <c r="UND40" s="459"/>
      <c r="UNE40" s="460"/>
      <c r="UNF40" s="461"/>
      <c r="UNG40" s="462"/>
      <c r="UNH40" s="458"/>
      <c r="UNI40" s="451"/>
      <c r="UNJ40" s="463"/>
      <c r="UNK40" s="451"/>
      <c r="UNL40" s="451"/>
      <c r="UNM40" s="453"/>
      <c r="UNO40" s="449"/>
      <c r="UNP40" s="449"/>
      <c r="UNQ40" s="449"/>
      <c r="UNR40" s="450"/>
      <c r="UNS40" s="451"/>
      <c r="UNT40" s="451"/>
      <c r="UNU40" s="451"/>
      <c r="UNV40" s="449"/>
      <c r="UNW40" s="452"/>
      <c r="UNX40" s="453"/>
      <c r="UNY40" s="454"/>
      <c r="UNZ40" s="449"/>
      <c r="UOA40" s="453"/>
      <c r="UOB40" s="453"/>
      <c r="UOC40" s="450"/>
      <c r="UOD40" s="454"/>
      <c r="UOE40" s="455"/>
      <c r="UOF40" s="453"/>
      <c r="UOG40" s="456"/>
      <c r="UOH40" s="453"/>
      <c r="UOI40" s="456"/>
      <c r="UOJ40" s="454"/>
      <c r="UOK40" s="451"/>
      <c r="UOL40" s="454"/>
      <c r="UOM40" s="450"/>
      <c r="UON40" s="456"/>
      <c r="UOO40" s="456"/>
      <c r="UOP40" s="456"/>
      <c r="UOQ40" s="456"/>
      <c r="UOR40" s="271"/>
      <c r="UOS40" s="451"/>
      <c r="UOT40" s="454"/>
      <c r="UOU40" s="451"/>
      <c r="UOV40" s="457"/>
      <c r="UOW40" s="271"/>
      <c r="UOX40" s="451"/>
      <c r="UOY40" s="454"/>
      <c r="UOZ40" s="451"/>
      <c r="UPA40" s="457"/>
      <c r="UPB40" s="451"/>
      <c r="UPC40" s="457"/>
      <c r="UPD40" s="457"/>
      <c r="UPE40" s="457"/>
      <c r="UPF40" s="271"/>
      <c r="UPG40" s="271"/>
      <c r="UPH40" s="451"/>
      <c r="UPI40" s="454"/>
      <c r="UPJ40" s="451"/>
      <c r="UPK40" s="454"/>
      <c r="UPL40" s="458"/>
      <c r="UPM40" s="459"/>
      <c r="UPN40" s="460"/>
      <c r="UPO40" s="461"/>
      <c r="UPP40" s="462"/>
      <c r="UPQ40" s="458"/>
      <c r="UPR40" s="451"/>
      <c r="UPS40" s="463"/>
      <c r="UPT40" s="451"/>
      <c r="UPU40" s="451"/>
      <c r="UPV40" s="453"/>
      <c r="UPX40" s="449"/>
      <c r="UPY40" s="449"/>
      <c r="UPZ40" s="449"/>
      <c r="UQA40" s="450"/>
      <c r="UQB40" s="451"/>
      <c r="UQC40" s="451"/>
      <c r="UQD40" s="451"/>
      <c r="UQE40" s="449"/>
      <c r="UQF40" s="452"/>
      <c r="UQG40" s="453"/>
      <c r="UQH40" s="454"/>
      <c r="UQI40" s="449"/>
      <c r="UQJ40" s="453"/>
      <c r="UQK40" s="453"/>
      <c r="UQL40" s="450"/>
      <c r="UQM40" s="454"/>
      <c r="UQN40" s="455"/>
      <c r="UQO40" s="453"/>
      <c r="UQP40" s="456"/>
      <c r="UQQ40" s="453"/>
      <c r="UQR40" s="456"/>
      <c r="UQS40" s="454"/>
      <c r="UQT40" s="451"/>
      <c r="UQU40" s="454"/>
      <c r="UQV40" s="450"/>
      <c r="UQW40" s="456"/>
      <c r="UQX40" s="456"/>
      <c r="UQY40" s="456"/>
      <c r="UQZ40" s="456"/>
      <c r="URA40" s="271"/>
      <c r="URB40" s="451"/>
      <c r="URC40" s="454"/>
      <c r="URD40" s="451"/>
      <c r="URE40" s="457"/>
      <c r="URF40" s="271"/>
      <c r="URG40" s="451"/>
      <c r="URH40" s="454"/>
      <c r="URI40" s="451"/>
      <c r="URJ40" s="457"/>
      <c r="URK40" s="451"/>
      <c r="URL40" s="457"/>
      <c r="URM40" s="457"/>
      <c r="URN40" s="457"/>
      <c r="URO40" s="271"/>
      <c r="URP40" s="271"/>
      <c r="URQ40" s="451"/>
      <c r="URR40" s="454"/>
      <c r="URS40" s="451"/>
      <c r="URT40" s="454"/>
      <c r="URU40" s="458"/>
      <c r="URV40" s="459"/>
      <c r="URW40" s="460"/>
      <c r="URX40" s="461"/>
      <c r="URY40" s="462"/>
      <c r="URZ40" s="458"/>
      <c r="USA40" s="451"/>
      <c r="USB40" s="463"/>
      <c r="USC40" s="451"/>
      <c r="USD40" s="451"/>
      <c r="USE40" s="453"/>
      <c r="USG40" s="449"/>
      <c r="USH40" s="449"/>
      <c r="USI40" s="449"/>
      <c r="USJ40" s="450"/>
      <c r="USK40" s="451"/>
      <c r="USL40" s="451"/>
      <c r="USM40" s="451"/>
      <c r="USN40" s="449"/>
      <c r="USO40" s="452"/>
      <c r="USP40" s="453"/>
      <c r="USQ40" s="454"/>
      <c r="USR40" s="449"/>
      <c r="USS40" s="453"/>
      <c r="UST40" s="453"/>
      <c r="USU40" s="450"/>
      <c r="USV40" s="454"/>
      <c r="USW40" s="455"/>
      <c r="USX40" s="453"/>
      <c r="USY40" s="456"/>
      <c r="USZ40" s="453"/>
      <c r="UTA40" s="456"/>
      <c r="UTB40" s="454"/>
      <c r="UTC40" s="451"/>
      <c r="UTD40" s="454"/>
      <c r="UTE40" s="450"/>
      <c r="UTF40" s="456"/>
      <c r="UTG40" s="456"/>
      <c r="UTH40" s="456"/>
      <c r="UTI40" s="456"/>
      <c r="UTJ40" s="271"/>
      <c r="UTK40" s="451"/>
      <c r="UTL40" s="454"/>
      <c r="UTM40" s="451"/>
      <c r="UTN40" s="457"/>
      <c r="UTO40" s="271"/>
      <c r="UTP40" s="451"/>
      <c r="UTQ40" s="454"/>
      <c r="UTR40" s="451"/>
      <c r="UTS40" s="457"/>
      <c r="UTT40" s="451"/>
      <c r="UTU40" s="457"/>
      <c r="UTV40" s="457"/>
      <c r="UTW40" s="457"/>
      <c r="UTX40" s="271"/>
      <c r="UTY40" s="271"/>
      <c r="UTZ40" s="451"/>
      <c r="UUA40" s="454"/>
      <c r="UUB40" s="451"/>
      <c r="UUC40" s="454"/>
      <c r="UUD40" s="458"/>
      <c r="UUE40" s="459"/>
      <c r="UUF40" s="460"/>
      <c r="UUG40" s="461"/>
      <c r="UUH40" s="462"/>
      <c r="UUI40" s="458"/>
      <c r="UUJ40" s="451"/>
      <c r="UUK40" s="463"/>
      <c r="UUL40" s="451"/>
      <c r="UUM40" s="451"/>
      <c r="UUN40" s="453"/>
      <c r="UUP40" s="449"/>
      <c r="UUQ40" s="449"/>
      <c r="UUR40" s="449"/>
      <c r="UUS40" s="450"/>
      <c r="UUT40" s="451"/>
      <c r="UUU40" s="451"/>
      <c r="UUV40" s="451"/>
      <c r="UUW40" s="449"/>
      <c r="UUX40" s="452"/>
      <c r="UUY40" s="453"/>
      <c r="UUZ40" s="454"/>
      <c r="UVA40" s="449"/>
      <c r="UVB40" s="453"/>
      <c r="UVC40" s="453"/>
      <c r="UVD40" s="450"/>
      <c r="UVE40" s="454"/>
      <c r="UVF40" s="455"/>
      <c r="UVG40" s="453"/>
      <c r="UVH40" s="456"/>
      <c r="UVI40" s="453"/>
      <c r="UVJ40" s="456"/>
      <c r="UVK40" s="454"/>
      <c r="UVL40" s="451"/>
      <c r="UVM40" s="454"/>
      <c r="UVN40" s="450"/>
      <c r="UVO40" s="456"/>
      <c r="UVP40" s="456"/>
      <c r="UVQ40" s="456"/>
      <c r="UVR40" s="456"/>
      <c r="UVS40" s="271"/>
      <c r="UVT40" s="451"/>
      <c r="UVU40" s="454"/>
      <c r="UVV40" s="451"/>
      <c r="UVW40" s="457"/>
      <c r="UVX40" s="271"/>
      <c r="UVY40" s="451"/>
      <c r="UVZ40" s="454"/>
      <c r="UWA40" s="451"/>
      <c r="UWB40" s="457"/>
      <c r="UWC40" s="451"/>
      <c r="UWD40" s="457"/>
      <c r="UWE40" s="457"/>
      <c r="UWF40" s="457"/>
      <c r="UWG40" s="271"/>
      <c r="UWH40" s="271"/>
      <c r="UWI40" s="451"/>
      <c r="UWJ40" s="454"/>
      <c r="UWK40" s="451"/>
      <c r="UWL40" s="454"/>
      <c r="UWM40" s="458"/>
      <c r="UWN40" s="459"/>
      <c r="UWO40" s="460"/>
      <c r="UWP40" s="461"/>
      <c r="UWQ40" s="462"/>
      <c r="UWR40" s="458"/>
      <c r="UWS40" s="451"/>
      <c r="UWT40" s="463"/>
      <c r="UWU40" s="451"/>
      <c r="UWV40" s="451"/>
      <c r="UWW40" s="453"/>
      <c r="UWY40" s="449"/>
      <c r="UWZ40" s="449"/>
      <c r="UXA40" s="449"/>
      <c r="UXB40" s="450"/>
      <c r="UXC40" s="451"/>
      <c r="UXD40" s="451"/>
      <c r="UXE40" s="451"/>
      <c r="UXF40" s="449"/>
      <c r="UXG40" s="452"/>
      <c r="UXH40" s="453"/>
      <c r="UXI40" s="454"/>
      <c r="UXJ40" s="449"/>
      <c r="UXK40" s="453"/>
      <c r="UXL40" s="453"/>
      <c r="UXM40" s="450"/>
      <c r="UXN40" s="454"/>
      <c r="UXO40" s="455"/>
      <c r="UXP40" s="453"/>
      <c r="UXQ40" s="456"/>
      <c r="UXR40" s="453"/>
      <c r="UXS40" s="456"/>
      <c r="UXT40" s="454"/>
      <c r="UXU40" s="451"/>
      <c r="UXV40" s="454"/>
      <c r="UXW40" s="450"/>
      <c r="UXX40" s="456"/>
      <c r="UXY40" s="456"/>
      <c r="UXZ40" s="456"/>
      <c r="UYA40" s="456"/>
      <c r="UYB40" s="271"/>
      <c r="UYC40" s="451"/>
      <c r="UYD40" s="454"/>
      <c r="UYE40" s="451"/>
      <c r="UYF40" s="457"/>
      <c r="UYG40" s="271"/>
      <c r="UYH40" s="451"/>
      <c r="UYI40" s="454"/>
      <c r="UYJ40" s="451"/>
      <c r="UYK40" s="457"/>
      <c r="UYL40" s="451"/>
      <c r="UYM40" s="457"/>
      <c r="UYN40" s="457"/>
      <c r="UYO40" s="457"/>
      <c r="UYP40" s="271"/>
      <c r="UYQ40" s="271"/>
      <c r="UYR40" s="451"/>
      <c r="UYS40" s="454"/>
      <c r="UYT40" s="451"/>
      <c r="UYU40" s="454"/>
      <c r="UYV40" s="458"/>
      <c r="UYW40" s="459"/>
      <c r="UYX40" s="460"/>
      <c r="UYY40" s="461"/>
      <c r="UYZ40" s="462"/>
      <c r="UZA40" s="458"/>
      <c r="UZB40" s="451"/>
      <c r="UZC40" s="463"/>
      <c r="UZD40" s="451"/>
      <c r="UZE40" s="451"/>
      <c r="UZF40" s="453"/>
      <c r="UZH40" s="449"/>
      <c r="UZI40" s="449"/>
      <c r="UZJ40" s="449"/>
      <c r="UZK40" s="450"/>
      <c r="UZL40" s="451"/>
      <c r="UZM40" s="451"/>
      <c r="UZN40" s="451"/>
      <c r="UZO40" s="449"/>
      <c r="UZP40" s="452"/>
      <c r="UZQ40" s="453"/>
      <c r="UZR40" s="454"/>
      <c r="UZS40" s="449"/>
      <c r="UZT40" s="453"/>
      <c r="UZU40" s="453"/>
      <c r="UZV40" s="450"/>
      <c r="UZW40" s="454"/>
      <c r="UZX40" s="455"/>
      <c r="UZY40" s="453"/>
      <c r="UZZ40" s="456"/>
      <c r="VAA40" s="453"/>
      <c r="VAB40" s="456"/>
      <c r="VAC40" s="454"/>
      <c r="VAD40" s="451"/>
      <c r="VAE40" s="454"/>
      <c r="VAF40" s="450"/>
      <c r="VAG40" s="456"/>
      <c r="VAH40" s="456"/>
      <c r="VAI40" s="456"/>
      <c r="VAJ40" s="456"/>
      <c r="VAK40" s="271"/>
      <c r="VAL40" s="451"/>
      <c r="VAM40" s="454"/>
      <c r="VAN40" s="451"/>
      <c r="VAO40" s="457"/>
      <c r="VAP40" s="271"/>
      <c r="VAQ40" s="451"/>
      <c r="VAR40" s="454"/>
      <c r="VAS40" s="451"/>
      <c r="VAT40" s="457"/>
      <c r="VAU40" s="451"/>
      <c r="VAV40" s="457"/>
      <c r="VAW40" s="457"/>
      <c r="VAX40" s="457"/>
      <c r="VAY40" s="271"/>
      <c r="VAZ40" s="271"/>
      <c r="VBA40" s="451"/>
      <c r="VBB40" s="454"/>
      <c r="VBC40" s="451"/>
      <c r="VBD40" s="454"/>
      <c r="VBE40" s="458"/>
      <c r="VBF40" s="459"/>
      <c r="VBG40" s="460"/>
      <c r="VBH40" s="461"/>
      <c r="VBI40" s="462"/>
      <c r="VBJ40" s="458"/>
      <c r="VBK40" s="451"/>
      <c r="VBL40" s="463"/>
      <c r="VBM40" s="451"/>
      <c r="VBN40" s="451"/>
      <c r="VBO40" s="453"/>
      <c r="VBQ40" s="449"/>
      <c r="VBR40" s="449"/>
      <c r="VBS40" s="449"/>
      <c r="VBT40" s="450"/>
      <c r="VBU40" s="451"/>
      <c r="VBV40" s="451"/>
      <c r="VBW40" s="451"/>
      <c r="VBX40" s="449"/>
      <c r="VBY40" s="452"/>
      <c r="VBZ40" s="453"/>
      <c r="VCA40" s="454"/>
      <c r="VCB40" s="449"/>
      <c r="VCC40" s="453"/>
      <c r="VCD40" s="453"/>
      <c r="VCE40" s="450"/>
      <c r="VCF40" s="454"/>
      <c r="VCG40" s="455"/>
      <c r="VCH40" s="453"/>
      <c r="VCI40" s="456"/>
      <c r="VCJ40" s="453"/>
      <c r="VCK40" s="456"/>
      <c r="VCL40" s="454"/>
      <c r="VCM40" s="451"/>
      <c r="VCN40" s="454"/>
      <c r="VCO40" s="450"/>
      <c r="VCP40" s="456"/>
      <c r="VCQ40" s="456"/>
      <c r="VCR40" s="456"/>
      <c r="VCS40" s="456"/>
      <c r="VCT40" s="271"/>
      <c r="VCU40" s="451"/>
      <c r="VCV40" s="454"/>
      <c r="VCW40" s="451"/>
      <c r="VCX40" s="457"/>
      <c r="VCY40" s="271"/>
      <c r="VCZ40" s="451"/>
      <c r="VDA40" s="454"/>
      <c r="VDB40" s="451"/>
      <c r="VDC40" s="457"/>
      <c r="VDD40" s="451"/>
      <c r="VDE40" s="457"/>
      <c r="VDF40" s="457"/>
      <c r="VDG40" s="457"/>
      <c r="VDH40" s="271"/>
      <c r="VDI40" s="271"/>
      <c r="VDJ40" s="451"/>
      <c r="VDK40" s="454"/>
      <c r="VDL40" s="451"/>
      <c r="VDM40" s="454"/>
      <c r="VDN40" s="458"/>
      <c r="VDO40" s="459"/>
      <c r="VDP40" s="460"/>
      <c r="VDQ40" s="461"/>
      <c r="VDR40" s="462"/>
      <c r="VDS40" s="458"/>
      <c r="VDT40" s="451"/>
      <c r="VDU40" s="463"/>
      <c r="VDV40" s="451"/>
      <c r="VDW40" s="451"/>
      <c r="VDX40" s="453"/>
      <c r="VDZ40" s="449"/>
      <c r="VEA40" s="449"/>
      <c r="VEB40" s="449"/>
      <c r="VEC40" s="450"/>
      <c r="VED40" s="451"/>
      <c r="VEE40" s="451"/>
      <c r="VEF40" s="451"/>
      <c r="VEG40" s="449"/>
      <c r="VEH40" s="452"/>
      <c r="VEI40" s="453"/>
      <c r="VEJ40" s="454"/>
      <c r="VEK40" s="449"/>
      <c r="VEL40" s="453"/>
      <c r="VEM40" s="453"/>
      <c r="VEN40" s="450"/>
      <c r="VEO40" s="454"/>
      <c r="VEP40" s="455"/>
      <c r="VEQ40" s="453"/>
      <c r="VER40" s="456"/>
      <c r="VES40" s="453"/>
      <c r="VET40" s="456"/>
      <c r="VEU40" s="454"/>
      <c r="VEV40" s="451"/>
      <c r="VEW40" s="454"/>
      <c r="VEX40" s="450"/>
      <c r="VEY40" s="456"/>
      <c r="VEZ40" s="456"/>
      <c r="VFA40" s="456"/>
      <c r="VFB40" s="456"/>
      <c r="VFC40" s="271"/>
      <c r="VFD40" s="451"/>
      <c r="VFE40" s="454"/>
      <c r="VFF40" s="451"/>
      <c r="VFG40" s="457"/>
      <c r="VFH40" s="271"/>
      <c r="VFI40" s="451"/>
      <c r="VFJ40" s="454"/>
      <c r="VFK40" s="451"/>
      <c r="VFL40" s="457"/>
      <c r="VFM40" s="451"/>
      <c r="VFN40" s="457"/>
      <c r="VFO40" s="457"/>
      <c r="VFP40" s="457"/>
      <c r="VFQ40" s="271"/>
      <c r="VFR40" s="271"/>
      <c r="VFS40" s="451"/>
      <c r="VFT40" s="454"/>
      <c r="VFU40" s="451"/>
      <c r="VFV40" s="454"/>
      <c r="VFW40" s="458"/>
      <c r="VFX40" s="459"/>
      <c r="VFY40" s="460"/>
      <c r="VFZ40" s="461"/>
      <c r="VGA40" s="462"/>
      <c r="VGB40" s="458"/>
      <c r="VGC40" s="451"/>
      <c r="VGD40" s="463"/>
      <c r="VGE40" s="451"/>
      <c r="VGF40" s="451"/>
      <c r="VGG40" s="453"/>
      <c r="VGI40" s="449"/>
      <c r="VGJ40" s="449"/>
      <c r="VGK40" s="449"/>
      <c r="VGL40" s="450"/>
      <c r="VGM40" s="451"/>
      <c r="VGN40" s="451"/>
      <c r="VGO40" s="451"/>
      <c r="VGP40" s="449"/>
      <c r="VGQ40" s="452"/>
      <c r="VGR40" s="453"/>
      <c r="VGS40" s="454"/>
      <c r="VGT40" s="449"/>
      <c r="VGU40" s="453"/>
      <c r="VGV40" s="453"/>
      <c r="VGW40" s="450"/>
      <c r="VGX40" s="454"/>
      <c r="VGY40" s="455"/>
      <c r="VGZ40" s="453"/>
      <c r="VHA40" s="456"/>
      <c r="VHB40" s="453"/>
      <c r="VHC40" s="456"/>
      <c r="VHD40" s="454"/>
      <c r="VHE40" s="451"/>
      <c r="VHF40" s="454"/>
      <c r="VHG40" s="450"/>
      <c r="VHH40" s="456"/>
      <c r="VHI40" s="456"/>
      <c r="VHJ40" s="456"/>
      <c r="VHK40" s="456"/>
      <c r="VHL40" s="271"/>
      <c r="VHM40" s="451"/>
      <c r="VHN40" s="454"/>
      <c r="VHO40" s="451"/>
      <c r="VHP40" s="457"/>
      <c r="VHQ40" s="271"/>
      <c r="VHR40" s="451"/>
      <c r="VHS40" s="454"/>
      <c r="VHT40" s="451"/>
      <c r="VHU40" s="457"/>
      <c r="VHV40" s="451"/>
      <c r="VHW40" s="457"/>
      <c r="VHX40" s="457"/>
      <c r="VHY40" s="457"/>
      <c r="VHZ40" s="271"/>
      <c r="VIA40" s="271"/>
      <c r="VIB40" s="451"/>
      <c r="VIC40" s="454"/>
      <c r="VID40" s="451"/>
      <c r="VIE40" s="454"/>
      <c r="VIF40" s="458"/>
      <c r="VIG40" s="459"/>
      <c r="VIH40" s="460"/>
      <c r="VII40" s="461"/>
      <c r="VIJ40" s="462"/>
      <c r="VIK40" s="458"/>
      <c r="VIL40" s="451"/>
      <c r="VIM40" s="463"/>
      <c r="VIN40" s="451"/>
      <c r="VIO40" s="451"/>
      <c r="VIP40" s="453"/>
      <c r="VIR40" s="449"/>
      <c r="VIS40" s="449"/>
      <c r="VIT40" s="449"/>
      <c r="VIU40" s="450"/>
      <c r="VIV40" s="451"/>
      <c r="VIW40" s="451"/>
      <c r="VIX40" s="451"/>
      <c r="VIY40" s="449"/>
      <c r="VIZ40" s="452"/>
      <c r="VJA40" s="453"/>
      <c r="VJB40" s="454"/>
      <c r="VJC40" s="449"/>
      <c r="VJD40" s="453"/>
      <c r="VJE40" s="453"/>
      <c r="VJF40" s="450"/>
      <c r="VJG40" s="454"/>
      <c r="VJH40" s="455"/>
      <c r="VJI40" s="453"/>
      <c r="VJJ40" s="456"/>
      <c r="VJK40" s="453"/>
      <c r="VJL40" s="456"/>
      <c r="VJM40" s="454"/>
      <c r="VJN40" s="451"/>
      <c r="VJO40" s="454"/>
      <c r="VJP40" s="450"/>
      <c r="VJQ40" s="456"/>
      <c r="VJR40" s="456"/>
      <c r="VJS40" s="456"/>
      <c r="VJT40" s="456"/>
      <c r="VJU40" s="271"/>
      <c r="VJV40" s="451"/>
      <c r="VJW40" s="454"/>
      <c r="VJX40" s="451"/>
      <c r="VJY40" s="457"/>
      <c r="VJZ40" s="271"/>
      <c r="VKA40" s="451"/>
      <c r="VKB40" s="454"/>
      <c r="VKC40" s="451"/>
      <c r="VKD40" s="457"/>
      <c r="VKE40" s="451"/>
      <c r="VKF40" s="457"/>
      <c r="VKG40" s="457"/>
      <c r="VKH40" s="457"/>
      <c r="VKI40" s="271"/>
      <c r="VKJ40" s="271"/>
      <c r="VKK40" s="451"/>
      <c r="VKL40" s="454"/>
      <c r="VKM40" s="451"/>
      <c r="VKN40" s="454"/>
      <c r="VKO40" s="458"/>
      <c r="VKP40" s="459"/>
      <c r="VKQ40" s="460"/>
      <c r="VKR40" s="461"/>
      <c r="VKS40" s="462"/>
      <c r="VKT40" s="458"/>
      <c r="VKU40" s="451"/>
      <c r="VKV40" s="463"/>
      <c r="VKW40" s="451"/>
      <c r="VKX40" s="451"/>
      <c r="VKY40" s="453"/>
      <c r="VLA40" s="449"/>
      <c r="VLB40" s="449"/>
      <c r="VLC40" s="449"/>
      <c r="VLD40" s="450"/>
      <c r="VLE40" s="451"/>
      <c r="VLF40" s="451"/>
      <c r="VLG40" s="451"/>
      <c r="VLH40" s="449"/>
      <c r="VLI40" s="452"/>
      <c r="VLJ40" s="453"/>
      <c r="VLK40" s="454"/>
      <c r="VLL40" s="449"/>
      <c r="VLM40" s="453"/>
      <c r="VLN40" s="453"/>
      <c r="VLO40" s="450"/>
      <c r="VLP40" s="454"/>
      <c r="VLQ40" s="455"/>
      <c r="VLR40" s="453"/>
      <c r="VLS40" s="456"/>
      <c r="VLT40" s="453"/>
      <c r="VLU40" s="456"/>
      <c r="VLV40" s="454"/>
      <c r="VLW40" s="451"/>
      <c r="VLX40" s="454"/>
      <c r="VLY40" s="450"/>
      <c r="VLZ40" s="456"/>
      <c r="VMA40" s="456"/>
      <c r="VMB40" s="456"/>
      <c r="VMC40" s="456"/>
      <c r="VMD40" s="271"/>
      <c r="VME40" s="451"/>
      <c r="VMF40" s="454"/>
      <c r="VMG40" s="451"/>
      <c r="VMH40" s="457"/>
      <c r="VMI40" s="271"/>
      <c r="VMJ40" s="451"/>
      <c r="VMK40" s="454"/>
      <c r="VML40" s="451"/>
      <c r="VMM40" s="457"/>
      <c r="VMN40" s="451"/>
      <c r="VMO40" s="457"/>
      <c r="VMP40" s="457"/>
      <c r="VMQ40" s="457"/>
      <c r="VMR40" s="271"/>
      <c r="VMS40" s="271"/>
      <c r="VMT40" s="451"/>
      <c r="VMU40" s="454"/>
      <c r="VMV40" s="451"/>
      <c r="VMW40" s="454"/>
      <c r="VMX40" s="458"/>
      <c r="VMY40" s="459"/>
      <c r="VMZ40" s="460"/>
      <c r="VNA40" s="461"/>
      <c r="VNB40" s="462"/>
      <c r="VNC40" s="458"/>
      <c r="VND40" s="451"/>
      <c r="VNE40" s="463"/>
      <c r="VNF40" s="451"/>
      <c r="VNG40" s="451"/>
      <c r="VNH40" s="453"/>
      <c r="VNJ40" s="449"/>
      <c r="VNK40" s="449"/>
      <c r="VNL40" s="449"/>
      <c r="VNM40" s="450"/>
      <c r="VNN40" s="451"/>
      <c r="VNO40" s="451"/>
      <c r="VNP40" s="451"/>
      <c r="VNQ40" s="449"/>
      <c r="VNR40" s="452"/>
      <c r="VNS40" s="453"/>
      <c r="VNT40" s="454"/>
      <c r="VNU40" s="449"/>
      <c r="VNV40" s="453"/>
      <c r="VNW40" s="453"/>
      <c r="VNX40" s="450"/>
      <c r="VNY40" s="454"/>
      <c r="VNZ40" s="455"/>
      <c r="VOA40" s="453"/>
      <c r="VOB40" s="456"/>
      <c r="VOC40" s="453"/>
      <c r="VOD40" s="456"/>
      <c r="VOE40" s="454"/>
      <c r="VOF40" s="451"/>
      <c r="VOG40" s="454"/>
      <c r="VOH40" s="450"/>
      <c r="VOI40" s="456"/>
      <c r="VOJ40" s="456"/>
      <c r="VOK40" s="456"/>
      <c r="VOL40" s="456"/>
      <c r="VOM40" s="271"/>
      <c r="VON40" s="451"/>
      <c r="VOO40" s="454"/>
      <c r="VOP40" s="451"/>
      <c r="VOQ40" s="457"/>
      <c r="VOR40" s="271"/>
      <c r="VOS40" s="451"/>
      <c r="VOT40" s="454"/>
      <c r="VOU40" s="451"/>
      <c r="VOV40" s="457"/>
      <c r="VOW40" s="451"/>
      <c r="VOX40" s="457"/>
      <c r="VOY40" s="457"/>
      <c r="VOZ40" s="457"/>
      <c r="VPA40" s="271"/>
      <c r="VPB40" s="271"/>
      <c r="VPC40" s="451"/>
      <c r="VPD40" s="454"/>
      <c r="VPE40" s="451"/>
      <c r="VPF40" s="454"/>
      <c r="VPG40" s="458"/>
      <c r="VPH40" s="459"/>
      <c r="VPI40" s="460"/>
      <c r="VPJ40" s="461"/>
      <c r="VPK40" s="462"/>
      <c r="VPL40" s="458"/>
      <c r="VPM40" s="451"/>
      <c r="VPN40" s="463"/>
      <c r="VPO40" s="451"/>
      <c r="VPP40" s="451"/>
      <c r="VPQ40" s="453"/>
      <c r="VPS40" s="449"/>
      <c r="VPT40" s="449"/>
      <c r="VPU40" s="449"/>
      <c r="VPV40" s="450"/>
      <c r="VPW40" s="451"/>
      <c r="VPX40" s="451"/>
      <c r="VPY40" s="451"/>
      <c r="VPZ40" s="449"/>
      <c r="VQA40" s="452"/>
      <c r="VQB40" s="453"/>
      <c r="VQC40" s="454"/>
      <c r="VQD40" s="449"/>
      <c r="VQE40" s="453"/>
      <c r="VQF40" s="453"/>
      <c r="VQG40" s="450"/>
      <c r="VQH40" s="454"/>
      <c r="VQI40" s="455"/>
      <c r="VQJ40" s="453"/>
      <c r="VQK40" s="456"/>
      <c r="VQL40" s="453"/>
      <c r="VQM40" s="456"/>
      <c r="VQN40" s="454"/>
      <c r="VQO40" s="451"/>
      <c r="VQP40" s="454"/>
      <c r="VQQ40" s="450"/>
      <c r="VQR40" s="456"/>
      <c r="VQS40" s="456"/>
      <c r="VQT40" s="456"/>
      <c r="VQU40" s="456"/>
      <c r="VQV40" s="271"/>
      <c r="VQW40" s="451"/>
      <c r="VQX40" s="454"/>
      <c r="VQY40" s="451"/>
      <c r="VQZ40" s="457"/>
      <c r="VRA40" s="271"/>
      <c r="VRB40" s="451"/>
      <c r="VRC40" s="454"/>
      <c r="VRD40" s="451"/>
      <c r="VRE40" s="457"/>
      <c r="VRF40" s="451"/>
      <c r="VRG40" s="457"/>
      <c r="VRH40" s="457"/>
      <c r="VRI40" s="457"/>
      <c r="VRJ40" s="271"/>
      <c r="VRK40" s="271"/>
      <c r="VRL40" s="451"/>
      <c r="VRM40" s="454"/>
      <c r="VRN40" s="451"/>
      <c r="VRO40" s="454"/>
      <c r="VRP40" s="458"/>
      <c r="VRQ40" s="459"/>
      <c r="VRR40" s="460"/>
      <c r="VRS40" s="461"/>
      <c r="VRT40" s="462"/>
      <c r="VRU40" s="458"/>
      <c r="VRV40" s="451"/>
      <c r="VRW40" s="463"/>
      <c r="VRX40" s="451"/>
      <c r="VRY40" s="451"/>
      <c r="VRZ40" s="453"/>
      <c r="VSB40" s="449"/>
      <c r="VSC40" s="449"/>
      <c r="VSD40" s="449"/>
      <c r="VSE40" s="450"/>
      <c r="VSF40" s="451"/>
      <c r="VSG40" s="451"/>
      <c r="VSH40" s="451"/>
      <c r="VSI40" s="449"/>
      <c r="VSJ40" s="452"/>
      <c r="VSK40" s="453"/>
      <c r="VSL40" s="454"/>
      <c r="VSM40" s="449"/>
      <c r="VSN40" s="453"/>
      <c r="VSO40" s="453"/>
      <c r="VSP40" s="450"/>
      <c r="VSQ40" s="454"/>
      <c r="VSR40" s="455"/>
      <c r="VSS40" s="453"/>
      <c r="VST40" s="456"/>
      <c r="VSU40" s="453"/>
      <c r="VSV40" s="456"/>
      <c r="VSW40" s="454"/>
      <c r="VSX40" s="451"/>
      <c r="VSY40" s="454"/>
      <c r="VSZ40" s="450"/>
      <c r="VTA40" s="456"/>
      <c r="VTB40" s="456"/>
      <c r="VTC40" s="456"/>
      <c r="VTD40" s="456"/>
      <c r="VTE40" s="271"/>
      <c r="VTF40" s="451"/>
      <c r="VTG40" s="454"/>
      <c r="VTH40" s="451"/>
      <c r="VTI40" s="457"/>
      <c r="VTJ40" s="271"/>
      <c r="VTK40" s="451"/>
      <c r="VTL40" s="454"/>
      <c r="VTM40" s="451"/>
      <c r="VTN40" s="457"/>
      <c r="VTO40" s="451"/>
      <c r="VTP40" s="457"/>
      <c r="VTQ40" s="457"/>
      <c r="VTR40" s="457"/>
      <c r="VTS40" s="271"/>
      <c r="VTT40" s="271"/>
      <c r="VTU40" s="451"/>
      <c r="VTV40" s="454"/>
      <c r="VTW40" s="451"/>
      <c r="VTX40" s="454"/>
      <c r="VTY40" s="458"/>
      <c r="VTZ40" s="459"/>
      <c r="VUA40" s="460"/>
      <c r="VUB40" s="461"/>
      <c r="VUC40" s="462"/>
      <c r="VUD40" s="458"/>
      <c r="VUE40" s="451"/>
      <c r="VUF40" s="463"/>
      <c r="VUG40" s="451"/>
      <c r="VUH40" s="451"/>
      <c r="VUI40" s="453"/>
      <c r="VUK40" s="449"/>
      <c r="VUL40" s="449"/>
      <c r="VUM40" s="449"/>
      <c r="VUN40" s="450"/>
      <c r="VUO40" s="451"/>
      <c r="VUP40" s="451"/>
      <c r="VUQ40" s="451"/>
      <c r="VUR40" s="449"/>
      <c r="VUS40" s="452"/>
      <c r="VUT40" s="453"/>
      <c r="VUU40" s="454"/>
      <c r="VUV40" s="449"/>
      <c r="VUW40" s="453"/>
      <c r="VUX40" s="453"/>
      <c r="VUY40" s="450"/>
      <c r="VUZ40" s="454"/>
      <c r="VVA40" s="455"/>
      <c r="VVB40" s="453"/>
      <c r="VVC40" s="456"/>
      <c r="VVD40" s="453"/>
      <c r="VVE40" s="456"/>
      <c r="VVF40" s="454"/>
      <c r="VVG40" s="451"/>
      <c r="VVH40" s="454"/>
      <c r="VVI40" s="450"/>
      <c r="VVJ40" s="456"/>
      <c r="VVK40" s="456"/>
      <c r="VVL40" s="456"/>
      <c r="VVM40" s="456"/>
      <c r="VVN40" s="271"/>
      <c r="VVO40" s="451"/>
      <c r="VVP40" s="454"/>
      <c r="VVQ40" s="451"/>
      <c r="VVR40" s="457"/>
      <c r="VVS40" s="271"/>
      <c r="VVT40" s="451"/>
      <c r="VVU40" s="454"/>
      <c r="VVV40" s="451"/>
      <c r="VVW40" s="457"/>
      <c r="VVX40" s="451"/>
      <c r="VVY40" s="457"/>
      <c r="VVZ40" s="457"/>
      <c r="VWA40" s="457"/>
      <c r="VWB40" s="271"/>
      <c r="VWC40" s="271"/>
      <c r="VWD40" s="451"/>
      <c r="VWE40" s="454"/>
      <c r="VWF40" s="451"/>
      <c r="VWG40" s="454"/>
      <c r="VWH40" s="458"/>
      <c r="VWI40" s="459"/>
      <c r="VWJ40" s="460"/>
      <c r="VWK40" s="461"/>
      <c r="VWL40" s="462"/>
      <c r="VWM40" s="458"/>
      <c r="VWN40" s="451"/>
      <c r="VWO40" s="463"/>
      <c r="VWP40" s="451"/>
      <c r="VWQ40" s="451"/>
      <c r="VWR40" s="453"/>
      <c r="VWT40" s="449"/>
      <c r="VWU40" s="449"/>
      <c r="VWV40" s="449"/>
      <c r="VWW40" s="450"/>
      <c r="VWX40" s="451"/>
      <c r="VWY40" s="451"/>
      <c r="VWZ40" s="451"/>
      <c r="VXA40" s="449"/>
      <c r="VXB40" s="452"/>
      <c r="VXC40" s="453"/>
      <c r="VXD40" s="454"/>
      <c r="VXE40" s="449"/>
      <c r="VXF40" s="453"/>
      <c r="VXG40" s="453"/>
      <c r="VXH40" s="450"/>
      <c r="VXI40" s="454"/>
      <c r="VXJ40" s="455"/>
      <c r="VXK40" s="453"/>
      <c r="VXL40" s="456"/>
      <c r="VXM40" s="453"/>
      <c r="VXN40" s="456"/>
      <c r="VXO40" s="454"/>
      <c r="VXP40" s="451"/>
      <c r="VXQ40" s="454"/>
      <c r="VXR40" s="450"/>
      <c r="VXS40" s="456"/>
      <c r="VXT40" s="456"/>
      <c r="VXU40" s="456"/>
      <c r="VXV40" s="456"/>
      <c r="VXW40" s="271"/>
      <c r="VXX40" s="451"/>
      <c r="VXY40" s="454"/>
      <c r="VXZ40" s="451"/>
      <c r="VYA40" s="457"/>
      <c r="VYB40" s="271"/>
      <c r="VYC40" s="451"/>
      <c r="VYD40" s="454"/>
      <c r="VYE40" s="451"/>
      <c r="VYF40" s="457"/>
      <c r="VYG40" s="451"/>
      <c r="VYH40" s="457"/>
      <c r="VYI40" s="457"/>
      <c r="VYJ40" s="457"/>
      <c r="VYK40" s="271"/>
      <c r="VYL40" s="271"/>
      <c r="VYM40" s="451"/>
      <c r="VYN40" s="454"/>
      <c r="VYO40" s="451"/>
      <c r="VYP40" s="454"/>
      <c r="VYQ40" s="458"/>
      <c r="VYR40" s="459"/>
      <c r="VYS40" s="460"/>
      <c r="VYT40" s="461"/>
      <c r="VYU40" s="462"/>
      <c r="VYV40" s="458"/>
      <c r="VYW40" s="451"/>
      <c r="VYX40" s="463"/>
      <c r="VYY40" s="451"/>
      <c r="VYZ40" s="451"/>
      <c r="VZA40" s="453"/>
      <c r="VZC40" s="449"/>
      <c r="VZD40" s="449"/>
      <c r="VZE40" s="449"/>
      <c r="VZF40" s="450"/>
      <c r="VZG40" s="451"/>
      <c r="VZH40" s="451"/>
      <c r="VZI40" s="451"/>
      <c r="VZJ40" s="449"/>
      <c r="VZK40" s="452"/>
      <c r="VZL40" s="453"/>
      <c r="VZM40" s="454"/>
      <c r="VZN40" s="449"/>
      <c r="VZO40" s="453"/>
      <c r="VZP40" s="453"/>
      <c r="VZQ40" s="450"/>
      <c r="VZR40" s="454"/>
      <c r="VZS40" s="455"/>
      <c r="VZT40" s="453"/>
      <c r="VZU40" s="456"/>
      <c r="VZV40" s="453"/>
      <c r="VZW40" s="456"/>
      <c r="VZX40" s="454"/>
      <c r="VZY40" s="451"/>
      <c r="VZZ40" s="454"/>
      <c r="WAA40" s="450"/>
      <c r="WAB40" s="456"/>
      <c r="WAC40" s="456"/>
      <c r="WAD40" s="456"/>
      <c r="WAE40" s="456"/>
      <c r="WAF40" s="271"/>
      <c r="WAG40" s="451"/>
      <c r="WAH40" s="454"/>
      <c r="WAI40" s="451"/>
      <c r="WAJ40" s="457"/>
      <c r="WAK40" s="271"/>
      <c r="WAL40" s="451"/>
      <c r="WAM40" s="454"/>
      <c r="WAN40" s="451"/>
      <c r="WAO40" s="457"/>
      <c r="WAP40" s="451"/>
      <c r="WAQ40" s="457"/>
      <c r="WAR40" s="457"/>
      <c r="WAS40" s="457"/>
      <c r="WAT40" s="271"/>
      <c r="WAU40" s="271"/>
      <c r="WAV40" s="451"/>
      <c r="WAW40" s="454"/>
      <c r="WAX40" s="451"/>
      <c r="WAY40" s="454"/>
      <c r="WAZ40" s="458"/>
      <c r="WBA40" s="459"/>
      <c r="WBB40" s="460"/>
      <c r="WBC40" s="461"/>
      <c r="WBD40" s="462"/>
      <c r="WBE40" s="458"/>
      <c r="WBF40" s="451"/>
      <c r="WBG40" s="463"/>
      <c r="WBH40" s="451"/>
      <c r="WBI40" s="451"/>
      <c r="WBJ40" s="453"/>
      <c r="WBL40" s="449"/>
      <c r="WBM40" s="449"/>
      <c r="WBN40" s="449"/>
      <c r="WBO40" s="450"/>
      <c r="WBP40" s="451"/>
      <c r="WBQ40" s="451"/>
      <c r="WBR40" s="451"/>
      <c r="WBS40" s="449"/>
      <c r="WBT40" s="452"/>
      <c r="WBU40" s="453"/>
      <c r="WBV40" s="454"/>
      <c r="WBW40" s="449"/>
      <c r="WBX40" s="453"/>
      <c r="WBY40" s="453"/>
      <c r="WBZ40" s="450"/>
      <c r="WCA40" s="454"/>
      <c r="WCB40" s="455"/>
      <c r="WCC40" s="453"/>
      <c r="WCD40" s="456"/>
      <c r="WCE40" s="453"/>
      <c r="WCF40" s="456"/>
      <c r="WCG40" s="454"/>
      <c r="WCH40" s="451"/>
      <c r="WCI40" s="454"/>
      <c r="WCJ40" s="450"/>
      <c r="WCK40" s="456"/>
      <c r="WCL40" s="456"/>
      <c r="WCM40" s="456"/>
      <c r="WCN40" s="456"/>
      <c r="WCO40" s="271"/>
      <c r="WCP40" s="451"/>
      <c r="WCQ40" s="454"/>
      <c r="WCR40" s="451"/>
      <c r="WCS40" s="457"/>
      <c r="WCT40" s="271"/>
      <c r="WCU40" s="451"/>
      <c r="WCV40" s="454"/>
      <c r="WCW40" s="451"/>
      <c r="WCX40" s="457"/>
      <c r="WCY40" s="451"/>
      <c r="WCZ40" s="457"/>
      <c r="WDA40" s="457"/>
      <c r="WDB40" s="457"/>
      <c r="WDC40" s="271"/>
      <c r="WDD40" s="271"/>
      <c r="WDE40" s="451"/>
      <c r="WDF40" s="454"/>
      <c r="WDG40" s="451"/>
      <c r="WDH40" s="454"/>
      <c r="WDI40" s="458"/>
      <c r="WDJ40" s="459"/>
      <c r="WDK40" s="460"/>
      <c r="WDL40" s="461"/>
      <c r="WDM40" s="462"/>
      <c r="WDN40" s="458"/>
      <c r="WDO40" s="451"/>
      <c r="WDP40" s="463"/>
      <c r="WDQ40" s="451"/>
      <c r="WDR40" s="451"/>
      <c r="WDS40" s="453"/>
      <c r="WDU40" s="449"/>
      <c r="WDV40" s="449"/>
      <c r="WDW40" s="449"/>
      <c r="WDX40" s="450"/>
      <c r="WDY40" s="451"/>
      <c r="WDZ40" s="451"/>
      <c r="WEA40" s="451"/>
      <c r="WEB40" s="449"/>
      <c r="WEC40" s="452"/>
      <c r="WED40" s="453"/>
      <c r="WEE40" s="454"/>
      <c r="WEF40" s="449"/>
      <c r="WEG40" s="453"/>
      <c r="WEH40" s="453"/>
      <c r="WEI40" s="450"/>
      <c r="WEJ40" s="454"/>
      <c r="WEK40" s="455"/>
      <c r="WEL40" s="453"/>
      <c r="WEM40" s="456"/>
      <c r="WEN40" s="453"/>
      <c r="WEO40" s="456"/>
      <c r="WEP40" s="454"/>
      <c r="WEQ40" s="451"/>
      <c r="WER40" s="454"/>
      <c r="WES40" s="450"/>
      <c r="WET40" s="456"/>
      <c r="WEU40" s="456"/>
      <c r="WEV40" s="456"/>
      <c r="WEW40" s="456"/>
      <c r="WEX40" s="271"/>
      <c r="WEY40" s="451"/>
      <c r="WEZ40" s="454"/>
      <c r="WFA40" s="451"/>
      <c r="WFB40" s="457"/>
      <c r="WFC40" s="271"/>
      <c r="WFD40" s="451"/>
      <c r="WFE40" s="454"/>
      <c r="WFF40" s="451"/>
      <c r="WFG40" s="457"/>
      <c r="WFH40" s="451"/>
      <c r="WFI40" s="457"/>
      <c r="WFJ40" s="457"/>
      <c r="WFK40" s="457"/>
      <c r="WFL40" s="271"/>
      <c r="WFM40" s="271"/>
      <c r="WFN40" s="451"/>
      <c r="WFO40" s="454"/>
      <c r="WFP40" s="451"/>
      <c r="WFQ40" s="454"/>
      <c r="WFR40" s="458"/>
      <c r="WFS40" s="459"/>
      <c r="WFT40" s="460"/>
      <c r="WFU40" s="461"/>
      <c r="WFV40" s="462"/>
      <c r="WFW40" s="458"/>
      <c r="WFX40" s="451"/>
      <c r="WFY40" s="463"/>
      <c r="WFZ40" s="451"/>
      <c r="WGA40" s="451"/>
      <c r="WGB40" s="453"/>
      <c r="WGD40" s="449"/>
      <c r="WGE40" s="449"/>
      <c r="WGF40" s="449"/>
      <c r="WGG40" s="450"/>
      <c r="WGH40" s="451"/>
      <c r="WGI40" s="451"/>
      <c r="WGJ40" s="451"/>
      <c r="WGK40" s="449"/>
      <c r="WGL40" s="452"/>
      <c r="WGM40" s="453"/>
      <c r="WGN40" s="454"/>
      <c r="WGO40" s="449"/>
      <c r="WGP40" s="453"/>
      <c r="WGQ40" s="453"/>
      <c r="WGR40" s="450"/>
      <c r="WGS40" s="454"/>
      <c r="WGT40" s="455"/>
      <c r="WGU40" s="453"/>
      <c r="WGV40" s="456"/>
      <c r="WGW40" s="453"/>
      <c r="WGX40" s="456"/>
      <c r="WGY40" s="454"/>
      <c r="WGZ40" s="451"/>
      <c r="WHA40" s="454"/>
      <c r="WHB40" s="450"/>
      <c r="WHC40" s="456"/>
      <c r="WHD40" s="456"/>
      <c r="WHE40" s="456"/>
      <c r="WHF40" s="456"/>
      <c r="WHG40" s="271"/>
      <c r="WHH40" s="451"/>
      <c r="WHI40" s="454"/>
      <c r="WHJ40" s="451"/>
      <c r="WHK40" s="457"/>
      <c r="WHL40" s="271"/>
      <c r="WHM40" s="451"/>
      <c r="WHN40" s="454"/>
      <c r="WHO40" s="451"/>
      <c r="WHP40" s="457"/>
      <c r="WHQ40" s="451"/>
      <c r="WHR40" s="457"/>
      <c r="WHS40" s="457"/>
      <c r="WHT40" s="457"/>
      <c r="WHU40" s="271"/>
      <c r="WHV40" s="271"/>
      <c r="WHW40" s="451"/>
      <c r="WHX40" s="454"/>
      <c r="WHY40" s="451"/>
      <c r="WHZ40" s="454"/>
      <c r="WIA40" s="458"/>
      <c r="WIB40" s="459"/>
      <c r="WIC40" s="460"/>
      <c r="WID40" s="461"/>
      <c r="WIE40" s="462"/>
      <c r="WIF40" s="458"/>
      <c r="WIG40" s="451"/>
      <c r="WIH40" s="463"/>
      <c r="WII40" s="451"/>
      <c r="WIJ40" s="451"/>
      <c r="WIK40" s="453"/>
      <c r="WIM40" s="449"/>
      <c r="WIN40" s="449"/>
      <c r="WIO40" s="449"/>
      <c r="WIP40" s="450"/>
      <c r="WIQ40" s="451"/>
      <c r="WIR40" s="451"/>
      <c r="WIS40" s="451"/>
      <c r="WIT40" s="449"/>
      <c r="WIU40" s="452"/>
      <c r="WIV40" s="453"/>
      <c r="WIW40" s="454"/>
      <c r="WIX40" s="449"/>
      <c r="WIY40" s="453"/>
      <c r="WIZ40" s="453"/>
      <c r="WJA40" s="450"/>
      <c r="WJB40" s="454"/>
      <c r="WJC40" s="455"/>
      <c r="WJD40" s="453"/>
      <c r="WJE40" s="456"/>
      <c r="WJF40" s="453"/>
      <c r="WJG40" s="456"/>
      <c r="WJH40" s="454"/>
      <c r="WJI40" s="451"/>
      <c r="WJJ40" s="454"/>
      <c r="WJK40" s="450"/>
      <c r="WJL40" s="456"/>
      <c r="WJM40" s="456"/>
      <c r="WJN40" s="456"/>
      <c r="WJO40" s="456"/>
      <c r="WJP40" s="271"/>
      <c r="WJQ40" s="451"/>
      <c r="WJR40" s="454"/>
      <c r="WJS40" s="451"/>
      <c r="WJT40" s="457"/>
      <c r="WJU40" s="271"/>
      <c r="WJV40" s="451"/>
      <c r="WJW40" s="454"/>
      <c r="WJX40" s="451"/>
      <c r="WJY40" s="457"/>
      <c r="WJZ40" s="451"/>
      <c r="WKA40" s="457"/>
      <c r="WKB40" s="457"/>
      <c r="WKC40" s="457"/>
      <c r="WKD40" s="271"/>
      <c r="WKE40" s="271"/>
      <c r="WKF40" s="451"/>
      <c r="WKG40" s="454"/>
      <c r="WKH40" s="451"/>
      <c r="WKI40" s="454"/>
      <c r="WKJ40" s="458"/>
      <c r="WKK40" s="459"/>
      <c r="WKL40" s="460"/>
      <c r="WKM40" s="461"/>
      <c r="WKN40" s="462"/>
      <c r="WKO40" s="458"/>
      <c r="WKP40" s="451"/>
      <c r="WKQ40" s="463"/>
      <c r="WKR40" s="451"/>
      <c r="WKS40" s="451"/>
      <c r="WKT40" s="453"/>
      <c r="WKV40" s="449"/>
      <c r="WKW40" s="449"/>
      <c r="WKX40" s="449"/>
      <c r="WKY40" s="450"/>
      <c r="WKZ40" s="451"/>
      <c r="WLA40" s="451"/>
      <c r="WLB40" s="451"/>
      <c r="WLC40" s="449"/>
      <c r="WLD40" s="452"/>
      <c r="WLE40" s="453"/>
      <c r="WLF40" s="454"/>
      <c r="WLG40" s="449"/>
      <c r="WLH40" s="453"/>
      <c r="WLI40" s="453"/>
      <c r="WLJ40" s="450"/>
      <c r="WLK40" s="454"/>
      <c r="WLL40" s="455"/>
      <c r="WLM40" s="453"/>
      <c r="WLN40" s="456"/>
      <c r="WLO40" s="453"/>
      <c r="WLP40" s="456"/>
      <c r="WLQ40" s="454"/>
      <c r="WLR40" s="451"/>
      <c r="WLS40" s="454"/>
      <c r="WLT40" s="450"/>
      <c r="WLU40" s="456"/>
      <c r="WLV40" s="456"/>
      <c r="WLW40" s="456"/>
      <c r="WLX40" s="456"/>
      <c r="WLY40" s="271"/>
      <c r="WLZ40" s="451"/>
      <c r="WMA40" s="454"/>
      <c r="WMB40" s="451"/>
      <c r="WMC40" s="457"/>
      <c r="WMD40" s="271"/>
      <c r="WME40" s="451"/>
      <c r="WMF40" s="454"/>
      <c r="WMG40" s="451"/>
      <c r="WMH40" s="457"/>
      <c r="WMI40" s="451"/>
      <c r="WMJ40" s="457"/>
      <c r="WMK40" s="457"/>
      <c r="WML40" s="457"/>
      <c r="WMM40" s="271"/>
      <c r="WMN40" s="271"/>
      <c r="WMO40" s="451"/>
      <c r="WMP40" s="454"/>
      <c r="WMQ40" s="451"/>
      <c r="WMR40" s="454"/>
      <c r="WMS40" s="458"/>
      <c r="WMT40" s="459"/>
      <c r="WMU40" s="460"/>
      <c r="WMV40" s="461"/>
      <c r="WMW40" s="462"/>
      <c r="WMX40" s="458"/>
      <c r="WMY40" s="451"/>
      <c r="WMZ40" s="463"/>
      <c r="WNA40" s="451"/>
      <c r="WNB40" s="451"/>
      <c r="WNC40" s="453"/>
      <c r="WNE40" s="449"/>
      <c r="WNF40" s="449"/>
      <c r="WNG40" s="449"/>
      <c r="WNH40" s="450"/>
      <c r="WNI40" s="451"/>
      <c r="WNJ40" s="451"/>
      <c r="WNK40" s="451"/>
      <c r="WNL40" s="449"/>
      <c r="WNM40" s="452"/>
      <c r="WNN40" s="453"/>
      <c r="WNO40" s="454"/>
      <c r="WNP40" s="449"/>
      <c r="WNQ40" s="453"/>
      <c r="WNR40" s="453"/>
      <c r="WNS40" s="450"/>
      <c r="WNT40" s="454"/>
      <c r="WNU40" s="455"/>
      <c r="WNV40" s="453"/>
      <c r="WNW40" s="456"/>
      <c r="WNX40" s="453"/>
      <c r="WNY40" s="456"/>
      <c r="WNZ40" s="454"/>
      <c r="WOA40" s="451"/>
      <c r="WOB40" s="454"/>
      <c r="WOC40" s="450"/>
      <c r="WOD40" s="456"/>
      <c r="WOE40" s="456"/>
      <c r="WOF40" s="456"/>
      <c r="WOG40" s="456"/>
      <c r="WOH40" s="271"/>
      <c r="WOI40" s="451"/>
      <c r="WOJ40" s="454"/>
      <c r="WOK40" s="451"/>
      <c r="WOL40" s="457"/>
      <c r="WOM40" s="271"/>
      <c r="WON40" s="451"/>
      <c r="WOO40" s="454"/>
      <c r="WOP40" s="451"/>
      <c r="WOQ40" s="457"/>
      <c r="WOR40" s="451"/>
      <c r="WOS40" s="457"/>
      <c r="WOT40" s="457"/>
      <c r="WOU40" s="457"/>
      <c r="WOV40" s="271"/>
      <c r="WOW40" s="271"/>
      <c r="WOX40" s="451"/>
      <c r="WOY40" s="454"/>
      <c r="WOZ40" s="451"/>
      <c r="WPA40" s="454"/>
      <c r="WPB40" s="458"/>
      <c r="WPC40" s="459"/>
      <c r="WPD40" s="460"/>
      <c r="WPE40" s="461"/>
      <c r="WPF40" s="462"/>
      <c r="WPG40" s="458"/>
      <c r="WPH40" s="451"/>
      <c r="WPI40" s="463"/>
      <c r="WPJ40" s="451"/>
      <c r="WPK40" s="451"/>
      <c r="WPL40" s="453"/>
      <c r="WPN40" s="449"/>
      <c r="WPO40" s="449"/>
      <c r="WPP40" s="449"/>
      <c r="WPQ40" s="450"/>
      <c r="WPR40" s="451"/>
      <c r="WPS40" s="451"/>
      <c r="WPT40" s="451"/>
      <c r="WPU40" s="449"/>
      <c r="WPV40" s="452"/>
      <c r="WPW40" s="453"/>
      <c r="WPX40" s="454"/>
      <c r="WPY40" s="449"/>
      <c r="WPZ40" s="453"/>
      <c r="WQA40" s="453"/>
      <c r="WQB40" s="450"/>
      <c r="WQC40" s="454"/>
      <c r="WQD40" s="455"/>
      <c r="WQE40" s="453"/>
      <c r="WQF40" s="456"/>
      <c r="WQG40" s="453"/>
      <c r="WQH40" s="456"/>
      <c r="WQI40" s="454"/>
      <c r="WQJ40" s="451"/>
      <c r="WQK40" s="454"/>
      <c r="WQL40" s="450"/>
      <c r="WQM40" s="456"/>
      <c r="WQN40" s="456"/>
      <c r="WQO40" s="456"/>
      <c r="WQP40" s="456"/>
      <c r="WQQ40" s="271"/>
      <c r="WQR40" s="451"/>
      <c r="WQS40" s="454"/>
      <c r="WQT40" s="451"/>
      <c r="WQU40" s="457"/>
      <c r="WQV40" s="271"/>
      <c r="WQW40" s="451"/>
      <c r="WQX40" s="454"/>
      <c r="WQY40" s="451"/>
      <c r="WQZ40" s="457"/>
      <c r="WRA40" s="451"/>
      <c r="WRB40" s="457"/>
      <c r="WRC40" s="457"/>
      <c r="WRD40" s="457"/>
      <c r="WRE40" s="271"/>
      <c r="WRF40" s="271"/>
      <c r="WRG40" s="451"/>
      <c r="WRH40" s="454"/>
      <c r="WRI40" s="451"/>
      <c r="WRJ40" s="454"/>
      <c r="WRK40" s="458"/>
      <c r="WRL40" s="459"/>
      <c r="WRM40" s="460"/>
      <c r="WRN40" s="461"/>
      <c r="WRO40" s="462"/>
      <c r="WRP40" s="458"/>
      <c r="WRQ40" s="451"/>
      <c r="WRR40" s="463"/>
      <c r="WRS40" s="451"/>
      <c r="WRT40" s="451"/>
      <c r="WRU40" s="453"/>
      <c r="WRW40" s="449"/>
      <c r="WRX40" s="449"/>
      <c r="WRY40" s="449"/>
      <c r="WRZ40" s="450"/>
      <c r="WSA40" s="451"/>
      <c r="WSB40" s="451"/>
      <c r="WSC40" s="451"/>
      <c r="WSD40" s="449"/>
      <c r="WSE40" s="452"/>
      <c r="WSF40" s="453"/>
      <c r="WSG40" s="454"/>
      <c r="WSH40" s="449"/>
      <c r="WSI40" s="453"/>
      <c r="WSJ40" s="453"/>
      <c r="WSK40" s="450"/>
      <c r="WSL40" s="454"/>
      <c r="WSM40" s="455"/>
      <c r="WSN40" s="453"/>
      <c r="WSO40" s="456"/>
      <c r="WSP40" s="453"/>
      <c r="WSQ40" s="456"/>
      <c r="WSR40" s="454"/>
      <c r="WSS40" s="451"/>
      <c r="WST40" s="454"/>
      <c r="WSU40" s="450"/>
      <c r="WSV40" s="456"/>
      <c r="WSW40" s="456"/>
      <c r="WSX40" s="456"/>
      <c r="WSY40" s="456"/>
      <c r="WSZ40" s="271"/>
      <c r="WTA40" s="451"/>
      <c r="WTB40" s="454"/>
      <c r="WTC40" s="451"/>
      <c r="WTD40" s="457"/>
      <c r="WTE40" s="271"/>
      <c r="WTF40" s="451"/>
      <c r="WTG40" s="454"/>
      <c r="WTH40" s="451"/>
      <c r="WTI40" s="457"/>
      <c r="WTJ40" s="451"/>
      <c r="WTK40" s="457"/>
      <c r="WTL40" s="457"/>
      <c r="WTM40" s="457"/>
      <c r="WTN40" s="271"/>
      <c r="WTO40" s="271"/>
      <c r="WTP40" s="451"/>
      <c r="WTQ40" s="454"/>
      <c r="WTR40" s="451"/>
      <c r="WTS40" s="454"/>
      <c r="WTT40" s="458"/>
      <c r="WTU40" s="459"/>
      <c r="WTV40" s="460"/>
      <c r="WTW40" s="461"/>
      <c r="WTX40" s="462"/>
      <c r="WTY40" s="458"/>
      <c r="WTZ40" s="451"/>
      <c r="WUA40" s="463"/>
      <c r="WUB40" s="451"/>
      <c r="WUC40" s="451"/>
      <c r="WUD40" s="453"/>
      <c r="WUF40" s="449"/>
      <c r="WUG40" s="449"/>
      <c r="WUH40" s="449"/>
      <c r="WUI40" s="450"/>
      <c r="WUJ40" s="451"/>
      <c r="WUK40" s="451"/>
      <c r="WUL40" s="451"/>
      <c r="WUM40" s="449"/>
      <c r="WUN40" s="452"/>
      <c r="WUO40" s="453"/>
      <c r="WUP40" s="454"/>
      <c r="WUQ40" s="449"/>
      <c r="WUR40" s="453"/>
      <c r="WUS40" s="453"/>
      <c r="WUT40" s="450"/>
      <c r="WUU40" s="454"/>
      <c r="WUV40" s="455"/>
      <c r="WUW40" s="453"/>
      <c r="WUX40" s="456"/>
      <c r="WUY40" s="453"/>
      <c r="WUZ40" s="456"/>
      <c r="WVA40" s="454"/>
      <c r="WVB40" s="451"/>
      <c r="WVC40" s="454"/>
      <c r="WVD40" s="450"/>
      <c r="WVE40" s="456"/>
      <c r="WVF40" s="456"/>
      <c r="WVG40" s="456"/>
      <c r="WVH40" s="456"/>
      <c r="WVI40" s="271"/>
      <c r="WVJ40" s="451"/>
      <c r="WVK40" s="454"/>
      <c r="WVL40" s="451"/>
      <c r="WVM40" s="457"/>
      <c r="WVN40" s="271"/>
      <c r="WVO40" s="451"/>
      <c r="WVP40" s="454"/>
      <c r="WVQ40" s="451"/>
      <c r="WVR40" s="457"/>
      <c r="WVS40" s="451"/>
      <c r="WVT40" s="457"/>
      <c r="WVU40" s="457"/>
      <c r="WVV40" s="457"/>
      <c r="WVW40" s="271"/>
      <c r="WVX40" s="271"/>
      <c r="WVY40" s="451"/>
      <c r="WVZ40" s="454"/>
      <c r="WWA40" s="451"/>
      <c r="WWB40" s="454"/>
      <c r="WWC40" s="458"/>
      <c r="WWD40" s="459"/>
      <c r="WWE40" s="460"/>
      <c r="WWF40" s="461"/>
      <c r="WWG40" s="462"/>
      <c r="WWH40" s="458"/>
      <c r="WWI40" s="451"/>
      <c r="WWJ40" s="463"/>
      <c r="WWK40" s="451"/>
      <c r="WWL40" s="451"/>
      <c r="WWM40" s="453"/>
      <c r="WWO40" s="449"/>
      <c r="WWP40" s="449"/>
      <c r="WWQ40" s="449"/>
      <c r="WWR40" s="450"/>
      <c r="WWS40" s="451"/>
      <c r="WWT40" s="451"/>
      <c r="WWU40" s="451"/>
      <c r="WWV40" s="449"/>
      <c r="WWW40" s="452"/>
      <c r="WWX40" s="453"/>
      <c r="WWY40" s="454"/>
      <c r="WWZ40" s="449"/>
      <c r="WXA40" s="453"/>
      <c r="WXB40" s="453"/>
      <c r="WXC40" s="450"/>
      <c r="WXD40" s="454"/>
      <c r="WXE40" s="455"/>
      <c r="WXF40" s="453"/>
      <c r="WXG40" s="456"/>
      <c r="WXH40" s="453"/>
      <c r="WXI40" s="456"/>
      <c r="WXJ40" s="454"/>
      <c r="WXK40" s="451"/>
      <c r="WXL40" s="454"/>
      <c r="WXM40" s="450"/>
      <c r="WXN40" s="456"/>
      <c r="WXO40" s="456"/>
      <c r="WXP40" s="456"/>
      <c r="WXQ40" s="456"/>
      <c r="WXR40" s="271"/>
      <c r="WXS40" s="451"/>
      <c r="WXT40" s="454"/>
      <c r="WXU40" s="451"/>
      <c r="WXV40" s="457"/>
      <c r="WXW40" s="271"/>
      <c r="WXX40" s="451"/>
      <c r="WXY40" s="454"/>
      <c r="WXZ40" s="451"/>
      <c r="WYA40" s="457"/>
      <c r="WYB40" s="451"/>
      <c r="WYC40" s="457"/>
      <c r="WYD40" s="457"/>
      <c r="WYE40" s="457"/>
      <c r="WYF40" s="271"/>
      <c r="WYG40" s="271"/>
      <c r="WYH40" s="451"/>
      <c r="WYI40" s="454"/>
      <c r="WYJ40" s="451"/>
      <c r="WYK40" s="454"/>
      <c r="WYL40" s="458"/>
      <c r="WYM40" s="459"/>
      <c r="WYN40" s="460"/>
      <c r="WYO40" s="461"/>
      <c r="WYP40" s="462"/>
      <c r="WYQ40" s="458"/>
      <c r="WYR40" s="451"/>
      <c r="WYS40" s="463"/>
      <c r="WYT40" s="451"/>
      <c r="WYU40" s="451"/>
      <c r="WYV40" s="453"/>
      <c r="WYX40" s="449"/>
      <c r="WYY40" s="449"/>
      <c r="WYZ40" s="449"/>
      <c r="WZA40" s="450"/>
      <c r="WZB40" s="451"/>
      <c r="WZC40" s="451"/>
      <c r="WZD40" s="451"/>
      <c r="WZE40" s="449"/>
      <c r="WZF40" s="452"/>
      <c r="WZG40" s="453"/>
      <c r="WZH40" s="454"/>
      <c r="WZI40" s="449"/>
      <c r="WZJ40" s="453"/>
      <c r="WZK40" s="453"/>
      <c r="WZL40" s="450"/>
      <c r="WZM40" s="454"/>
      <c r="WZN40" s="455"/>
      <c r="WZO40" s="453"/>
      <c r="WZP40" s="456"/>
      <c r="WZQ40" s="453"/>
      <c r="WZR40" s="456"/>
      <c r="WZS40" s="454"/>
      <c r="WZT40" s="451"/>
      <c r="WZU40" s="454"/>
      <c r="WZV40" s="450"/>
      <c r="WZW40" s="456"/>
      <c r="WZX40" s="456"/>
      <c r="WZY40" s="456"/>
      <c r="WZZ40" s="456"/>
      <c r="XAA40" s="271"/>
      <c r="XAB40" s="451"/>
      <c r="XAC40" s="454"/>
      <c r="XAD40" s="451"/>
      <c r="XAE40" s="457"/>
      <c r="XAF40" s="271"/>
      <c r="XAG40" s="451"/>
      <c r="XAH40" s="454"/>
      <c r="XAI40" s="451"/>
      <c r="XAJ40" s="457"/>
      <c r="XAK40" s="451"/>
      <c r="XAL40" s="457"/>
      <c r="XAM40" s="457"/>
      <c r="XAN40" s="457"/>
      <c r="XAO40" s="271"/>
      <c r="XAP40" s="271"/>
      <c r="XAQ40" s="451"/>
      <c r="XAR40" s="454"/>
      <c r="XAS40" s="451"/>
      <c r="XAT40" s="454"/>
      <c r="XAU40" s="458"/>
      <c r="XAV40" s="459"/>
      <c r="XAW40" s="460"/>
      <c r="XAX40" s="461"/>
      <c r="XAY40" s="462"/>
      <c r="XAZ40" s="458"/>
      <c r="XBA40" s="451"/>
      <c r="XBB40" s="463"/>
      <c r="XBC40" s="451"/>
      <c r="XBD40" s="451"/>
      <c r="XBE40" s="453"/>
      <c r="XBG40" s="449"/>
      <c r="XBH40" s="449"/>
      <c r="XBI40" s="449"/>
      <c r="XBJ40" s="450"/>
      <c r="XBK40" s="451"/>
      <c r="XBL40" s="451"/>
      <c r="XBM40" s="451"/>
      <c r="XBN40" s="449"/>
      <c r="XBO40" s="452"/>
      <c r="XBP40" s="453"/>
      <c r="XBQ40" s="454"/>
      <c r="XBR40" s="449"/>
      <c r="XBS40" s="453"/>
      <c r="XBT40" s="453"/>
      <c r="XBU40" s="450"/>
      <c r="XBV40" s="454"/>
      <c r="XBW40" s="455"/>
      <c r="XBX40" s="453"/>
      <c r="XBY40" s="456"/>
      <c r="XBZ40" s="453"/>
      <c r="XCA40" s="456"/>
      <c r="XCB40" s="454"/>
      <c r="XCC40" s="451"/>
      <c r="XCD40" s="454"/>
      <c r="XCE40" s="450"/>
      <c r="XCF40" s="456"/>
      <c r="XCG40" s="456"/>
      <c r="XCH40" s="456"/>
      <c r="XCI40" s="456"/>
      <c r="XCJ40" s="271"/>
      <c r="XCK40" s="451"/>
      <c r="XCL40" s="454"/>
      <c r="XCM40" s="451"/>
      <c r="XCN40" s="457"/>
      <c r="XCO40" s="271"/>
      <c r="XCP40" s="451"/>
      <c r="XCQ40" s="454"/>
      <c r="XCR40" s="451"/>
      <c r="XCS40" s="457"/>
      <c r="XCT40" s="451"/>
      <c r="XCU40" s="457"/>
      <c r="XCV40" s="457"/>
      <c r="XCW40" s="457"/>
      <c r="XCX40" s="271"/>
      <c r="XCY40" s="271"/>
      <c r="XCZ40" s="451"/>
      <c r="XDA40" s="454"/>
      <c r="XDB40" s="451"/>
      <c r="XDC40" s="454"/>
      <c r="XDD40" s="458"/>
      <c r="XDE40" s="459"/>
      <c r="XDF40" s="460"/>
      <c r="XDG40" s="461"/>
      <c r="XDH40" s="462"/>
      <c r="XDI40" s="458"/>
      <c r="XDJ40" s="451"/>
      <c r="XDK40" s="463"/>
      <c r="XDL40" s="451"/>
      <c r="XDM40" s="451"/>
      <c r="XDN40" s="453"/>
      <c r="XDP40" s="449"/>
      <c r="XDQ40" s="449"/>
      <c r="XDR40" s="449"/>
      <c r="XDS40" s="450"/>
      <c r="XDT40" s="451"/>
      <c r="XDU40" s="451"/>
      <c r="XDV40" s="451"/>
      <c r="XDW40" s="449"/>
      <c r="XDX40" s="452"/>
      <c r="XDY40" s="453"/>
      <c r="XDZ40" s="454"/>
      <c r="XEA40" s="449"/>
      <c r="XEB40" s="453"/>
      <c r="XEC40" s="453"/>
      <c r="XED40" s="450"/>
      <c r="XEE40" s="454"/>
      <c r="XEF40" s="455"/>
      <c r="XEG40" s="453"/>
      <c r="XEH40" s="456"/>
      <c r="XEI40" s="453"/>
      <c r="XEJ40" s="456"/>
      <c r="XEK40" s="454"/>
      <c r="XEL40" s="451"/>
      <c r="XEM40" s="454"/>
      <c r="XEN40" s="450"/>
      <c r="XEO40" s="456"/>
      <c r="XEP40" s="456"/>
      <c r="XEQ40" s="456"/>
      <c r="XER40" s="456"/>
      <c r="XES40" s="271"/>
      <c r="XET40" s="451"/>
      <c r="XEU40" s="454"/>
      <c r="XEV40" s="451"/>
      <c r="XEW40" s="457"/>
      <c r="XEX40" s="271"/>
    </row>
    <row r="41" spans="2:16378" x14ac:dyDescent="0.25">
      <c r="B41" s="221">
        <v>2025</v>
      </c>
      <c r="C41" s="221">
        <v>891780111</v>
      </c>
      <c r="D41" s="221" t="s">
        <v>78</v>
      </c>
      <c r="E41" s="67" t="s">
        <v>8192</v>
      </c>
      <c r="F41" s="65" t="s">
        <v>8191</v>
      </c>
      <c r="G41" s="65">
        <v>0</v>
      </c>
      <c r="H41" s="65" t="s">
        <v>81</v>
      </c>
      <c r="I41" s="221" t="s">
        <v>82</v>
      </c>
      <c r="J41" s="220" t="s">
        <v>83</v>
      </c>
      <c r="K41" s="66" t="s">
        <v>8186</v>
      </c>
      <c r="L41" s="68">
        <v>19450000</v>
      </c>
      <c r="M41" s="221" t="s">
        <v>85</v>
      </c>
      <c r="N41" s="66" t="s">
        <v>8190</v>
      </c>
      <c r="O41" s="66">
        <v>1124059331</v>
      </c>
      <c r="P41" s="66">
        <v>1433</v>
      </c>
      <c r="Q41" s="70">
        <v>45841</v>
      </c>
      <c r="R41" s="66">
        <v>155600000</v>
      </c>
      <c r="S41" s="70">
        <v>45852</v>
      </c>
      <c r="T41" s="68">
        <v>19450000</v>
      </c>
      <c r="U41" s="65" t="s">
        <v>87</v>
      </c>
      <c r="V41" s="68">
        <v>1082924652</v>
      </c>
      <c r="W41" s="67" t="s">
        <v>8184</v>
      </c>
      <c r="X41" s="70">
        <v>45849</v>
      </c>
      <c r="Y41" s="70">
        <v>45853</v>
      </c>
      <c r="Z41" s="70" t="s">
        <v>89</v>
      </c>
      <c r="AA41" s="70">
        <v>45991</v>
      </c>
      <c r="AB41" s="49">
        <f t="shared" si="0"/>
        <v>138</v>
      </c>
      <c r="AC41" s="65">
        <v>0</v>
      </c>
      <c r="AD41" s="68">
        <v>0</v>
      </c>
      <c r="AE41" s="65">
        <v>0</v>
      </c>
      <c r="AF41" s="78" t="s">
        <v>89</v>
      </c>
      <c r="AG41" s="49">
        <f t="shared" si="1"/>
        <v>0</v>
      </c>
      <c r="AH41" s="65">
        <v>0</v>
      </c>
      <c r="AI41" s="68">
        <v>0</v>
      </c>
      <c r="AJ41" s="65" t="s">
        <v>89</v>
      </c>
      <c r="AK41" s="78" t="s">
        <v>89</v>
      </c>
      <c r="AL41" s="65">
        <v>0</v>
      </c>
      <c r="AM41" s="78" t="s">
        <v>89</v>
      </c>
      <c r="AN41" s="78" t="s">
        <v>89</v>
      </c>
      <c r="AO41" s="78" t="s">
        <v>89</v>
      </c>
      <c r="AP41" s="49">
        <f t="shared" si="2"/>
        <v>0</v>
      </c>
      <c r="AQ41" s="49">
        <f>+L41+AD41-AI41</f>
        <v>19450000</v>
      </c>
      <c r="AR41" s="65" t="s">
        <v>87</v>
      </c>
      <c r="AS41" s="68">
        <v>19450000</v>
      </c>
      <c r="AT41" s="65" t="s">
        <v>87</v>
      </c>
      <c r="AU41" s="68">
        <v>0</v>
      </c>
      <c r="AV41" s="75" t="s">
        <v>89</v>
      </c>
      <c r="AW41" s="267">
        <v>7780000</v>
      </c>
      <c r="AX41" s="79">
        <f t="shared" si="3"/>
        <v>11670000</v>
      </c>
      <c r="AY41" s="223">
        <f t="shared" si="4"/>
        <v>0.4</v>
      </c>
      <c r="AZ41" s="74">
        <v>0.4</v>
      </c>
      <c r="BA41" s="75" t="s">
        <v>89</v>
      </c>
      <c r="BB41" s="65" t="s">
        <v>108</v>
      </c>
      <c r="BC41" s="400" t="s">
        <v>8189</v>
      </c>
      <c r="BD41" s="65" t="s">
        <v>87</v>
      </c>
      <c r="BE41" s="65" t="s">
        <v>87</v>
      </c>
      <c r="BF41" s="449"/>
      <c r="BG41" s="449"/>
      <c r="BH41" s="450"/>
      <c r="BI41" s="451"/>
      <c r="BJ41" s="451"/>
      <c r="BK41" s="451"/>
      <c r="BL41" s="449"/>
      <c r="BM41" s="452"/>
      <c r="BN41" s="453"/>
      <c r="BO41" s="454"/>
      <c r="BP41" s="449"/>
      <c r="BQ41" s="453"/>
      <c r="BR41" s="453"/>
      <c r="BS41" s="450"/>
      <c r="BT41" s="454"/>
      <c r="BU41" s="455"/>
      <c r="BV41" s="453"/>
      <c r="BW41" s="456"/>
      <c r="BX41" s="453"/>
      <c r="BY41" s="456"/>
      <c r="BZ41" s="454"/>
      <c r="CA41" s="451"/>
      <c r="CB41" s="454"/>
      <c r="CC41" s="450"/>
      <c r="CD41" s="456"/>
      <c r="CE41" s="456"/>
      <c r="CF41" s="456"/>
      <c r="CG41" s="456"/>
      <c r="CH41" s="271"/>
      <c r="CI41" s="451"/>
      <c r="CJ41" s="454"/>
      <c r="CK41" s="451"/>
      <c r="CL41" s="457"/>
      <c r="CM41" s="271"/>
      <c r="CN41" s="451"/>
      <c r="CO41" s="454"/>
      <c r="CP41" s="451"/>
      <c r="CQ41" s="457"/>
      <c r="CR41" s="451"/>
      <c r="CS41" s="457"/>
      <c r="CT41" s="457"/>
      <c r="CU41" s="457"/>
      <c r="CV41" s="271"/>
      <c r="CW41" s="271"/>
      <c r="CX41" s="451"/>
      <c r="CY41" s="454"/>
      <c r="CZ41" s="451"/>
      <c r="DA41" s="454"/>
      <c r="DB41" s="458"/>
      <c r="DC41" s="459"/>
      <c r="DD41" s="460"/>
      <c r="DE41" s="461"/>
      <c r="DF41" s="462"/>
      <c r="DG41" s="458"/>
      <c r="DH41" s="451"/>
      <c r="DI41" s="463"/>
      <c r="DJ41" s="451"/>
      <c r="DK41" s="451"/>
      <c r="DL41" s="453"/>
      <c r="DN41" s="449"/>
      <c r="DO41" s="449"/>
      <c r="DP41" s="449"/>
      <c r="DQ41" s="450"/>
      <c r="DR41" s="451"/>
      <c r="DS41" s="451"/>
      <c r="DT41" s="451"/>
      <c r="DU41" s="449"/>
      <c r="DV41" s="452"/>
      <c r="DW41" s="453"/>
      <c r="DX41" s="454"/>
      <c r="DY41" s="449"/>
      <c r="DZ41" s="453"/>
      <c r="EA41" s="453"/>
      <c r="EB41" s="450"/>
      <c r="EC41" s="454"/>
      <c r="ED41" s="455"/>
      <c r="EE41" s="453"/>
      <c r="EF41" s="456"/>
      <c r="EG41" s="453"/>
      <c r="EH41" s="456"/>
      <c r="EI41" s="454"/>
      <c r="EJ41" s="451"/>
      <c r="EK41" s="454"/>
      <c r="EL41" s="450"/>
      <c r="EM41" s="456"/>
      <c r="EN41" s="456"/>
      <c r="EO41" s="456"/>
      <c r="EP41" s="456"/>
      <c r="EQ41" s="271"/>
      <c r="ER41" s="451"/>
      <c r="ES41" s="454"/>
      <c r="ET41" s="451"/>
      <c r="EU41" s="457"/>
      <c r="EV41" s="271"/>
      <c r="EW41" s="451"/>
      <c r="EX41" s="454"/>
      <c r="EY41" s="451"/>
      <c r="EZ41" s="457"/>
      <c r="FA41" s="451"/>
      <c r="FB41" s="457"/>
      <c r="FC41" s="457"/>
      <c r="FD41" s="457"/>
      <c r="FE41" s="271"/>
      <c r="FF41" s="271"/>
      <c r="FG41" s="451"/>
      <c r="FH41" s="454"/>
      <c r="FI41" s="451"/>
      <c r="FJ41" s="454"/>
      <c r="FK41" s="458"/>
      <c r="FL41" s="459"/>
      <c r="FM41" s="460"/>
      <c r="FN41" s="461"/>
      <c r="FO41" s="462"/>
      <c r="FP41" s="458"/>
      <c r="FQ41" s="451"/>
      <c r="FR41" s="463"/>
      <c r="FS41" s="451"/>
      <c r="FT41" s="451"/>
      <c r="FU41" s="453"/>
      <c r="FW41" s="449"/>
      <c r="FX41" s="449"/>
      <c r="FY41" s="449"/>
      <c r="FZ41" s="450"/>
      <c r="GA41" s="451"/>
      <c r="GB41" s="451"/>
      <c r="GC41" s="451"/>
      <c r="GD41" s="449"/>
      <c r="GE41" s="452"/>
      <c r="GF41" s="453"/>
      <c r="GG41" s="454"/>
      <c r="GH41" s="449"/>
      <c r="GI41" s="453"/>
      <c r="GJ41" s="453"/>
      <c r="GK41" s="450"/>
      <c r="GL41" s="454"/>
      <c r="GM41" s="455"/>
      <c r="GN41" s="453"/>
      <c r="GO41" s="456"/>
      <c r="GP41" s="453"/>
      <c r="GQ41" s="456"/>
      <c r="GR41" s="454"/>
      <c r="GS41" s="451"/>
      <c r="GT41" s="454"/>
      <c r="GU41" s="450"/>
      <c r="GV41" s="456"/>
      <c r="GW41" s="456"/>
      <c r="GX41" s="456"/>
      <c r="GY41" s="456"/>
      <c r="GZ41" s="271"/>
      <c r="HA41" s="451"/>
      <c r="HB41" s="454"/>
      <c r="HC41" s="451"/>
      <c r="HD41" s="457"/>
      <c r="HE41" s="271"/>
      <c r="HF41" s="451"/>
      <c r="HG41" s="454"/>
      <c r="HH41" s="451"/>
      <c r="HI41" s="457"/>
      <c r="HJ41" s="451"/>
      <c r="HK41" s="457"/>
      <c r="HL41" s="457"/>
      <c r="HM41" s="457"/>
      <c r="HN41" s="271"/>
      <c r="HO41" s="271"/>
      <c r="HP41" s="451"/>
      <c r="HQ41" s="454"/>
      <c r="HR41" s="451"/>
      <c r="HS41" s="454"/>
      <c r="HT41" s="458"/>
      <c r="HU41" s="459"/>
      <c r="HV41" s="460"/>
      <c r="HW41" s="461"/>
      <c r="HX41" s="462"/>
      <c r="HY41" s="458"/>
      <c r="HZ41" s="451"/>
      <c r="IA41" s="463"/>
      <c r="IB41" s="451"/>
      <c r="IC41" s="451"/>
      <c r="ID41" s="453"/>
      <c r="IF41" s="449"/>
      <c r="IG41" s="449"/>
      <c r="IH41" s="449"/>
      <c r="II41" s="450"/>
      <c r="IJ41" s="451"/>
      <c r="IK41" s="451"/>
      <c r="IL41" s="451"/>
      <c r="IM41" s="449"/>
      <c r="IN41" s="452"/>
      <c r="IO41" s="453"/>
      <c r="IP41" s="454"/>
      <c r="IQ41" s="449"/>
      <c r="IR41" s="453"/>
      <c r="IS41" s="453"/>
      <c r="IT41" s="450"/>
      <c r="IU41" s="454"/>
      <c r="IV41" s="455"/>
      <c r="IW41" s="453"/>
      <c r="IX41" s="456"/>
      <c r="IY41" s="453"/>
      <c r="IZ41" s="456"/>
      <c r="JA41" s="454"/>
      <c r="JB41" s="451"/>
      <c r="JC41" s="454"/>
      <c r="JD41" s="450"/>
      <c r="JE41" s="456"/>
      <c r="JF41" s="456"/>
      <c r="JG41" s="456"/>
      <c r="JH41" s="456"/>
      <c r="JI41" s="271"/>
      <c r="JJ41" s="451"/>
      <c r="JK41" s="454"/>
      <c r="JL41" s="451"/>
      <c r="JM41" s="457"/>
      <c r="JN41" s="271"/>
      <c r="JO41" s="451"/>
      <c r="JP41" s="454"/>
      <c r="JQ41" s="451"/>
      <c r="JR41" s="457"/>
      <c r="JS41" s="451"/>
      <c r="JT41" s="457"/>
      <c r="JU41" s="457"/>
      <c r="JV41" s="457"/>
      <c r="JW41" s="271"/>
      <c r="JX41" s="271"/>
      <c r="JY41" s="451"/>
      <c r="JZ41" s="454"/>
      <c r="KA41" s="451"/>
      <c r="KB41" s="454"/>
      <c r="KC41" s="458"/>
      <c r="KD41" s="459"/>
      <c r="KE41" s="460"/>
      <c r="KF41" s="461"/>
      <c r="KG41" s="462"/>
      <c r="KH41" s="458"/>
      <c r="KI41" s="451"/>
      <c r="KJ41" s="463"/>
      <c r="KK41" s="451"/>
      <c r="KL41" s="451"/>
      <c r="KM41" s="453"/>
      <c r="KO41" s="449"/>
      <c r="KP41" s="449"/>
      <c r="KQ41" s="449"/>
      <c r="KR41" s="450"/>
      <c r="KS41" s="451"/>
      <c r="KT41" s="451"/>
      <c r="KU41" s="451"/>
      <c r="KV41" s="449"/>
      <c r="KW41" s="452"/>
      <c r="KX41" s="453"/>
      <c r="KY41" s="454"/>
      <c r="KZ41" s="449"/>
      <c r="LA41" s="453"/>
      <c r="LB41" s="453"/>
      <c r="LC41" s="450"/>
      <c r="LD41" s="454"/>
      <c r="LE41" s="455"/>
      <c r="LF41" s="453"/>
      <c r="LG41" s="456"/>
      <c r="LH41" s="453"/>
      <c r="LI41" s="456"/>
      <c r="LJ41" s="454"/>
      <c r="LK41" s="451"/>
      <c r="LL41" s="454"/>
      <c r="LM41" s="450"/>
      <c r="LN41" s="456"/>
      <c r="LO41" s="456"/>
      <c r="LP41" s="456"/>
      <c r="LQ41" s="456"/>
      <c r="LR41" s="271"/>
      <c r="LS41" s="451"/>
      <c r="LT41" s="454"/>
      <c r="LU41" s="451"/>
      <c r="LV41" s="457"/>
      <c r="LW41" s="271"/>
      <c r="LX41" s="451"/>
      <c r="LY41" s="454"/>
      <c r="LZ41" s="451"/>
      <c r="MA41" s="457"/>
      <c r="MB41" s="451"/>
      <c r="MC41" s="457"/>
      <c r="MD41" s="457"/>
      <c r="ME41" s="457"/>
      <c r="MF41" s="271"/>
      <c r="MG41" s="271"/>
      <c r="MH41" s="451"/>
      <c r="MI41" s="454"/>
      <c r="MJ41" s="451"/>
      <c r="MK41" s="454"/>
      <c r="ML41" s="458"/>
      <c r="MM41" s="459"/>
      <c r="MN41" s="460"/>
      <c r="MO41" s="461"/>
      <c r="MP41" s="462"/>
      <c r="MQ41" s="458"/>
      <c r="MR41" s="451"/>
      <c r="MS41" s="463"/>
      <c r="MT41" s="451"/>
      <c r="MU41" s="451"/>
      <c r="MV41" s="453"/>
      <c r="MX41" s="449"/>
      <c r="MY41" s="449"/>
      <c r="MZ41" s="449"/>
      <c r="NA41" s="450"/>
      <c r="NB41" s="451"/>
      <c r="NC41" s="451"/>
      <c r="ND41" s="451"/>
      <c r="NE41" s="449"/>
      <c r="NF41" s="452"/>
      <c r="NG41" s="453"/>
      <c r="NH41" s="454"/>
      <c r="NI41" s="449"/>
      <c r="NJ41" s="453"/>
      <c r="NK41" s="453"/>
      <c r="NL41" s="450"/>
      <c r="NM41" s="454"/>
      <c r="NN41" s="455"/>
      <c r="NO41" s="453"/>
      <c r="NP41" s="456"/>
      <c r="NQ41" s="453"/>
      <c r="NR41" s="456"/>
      <c r="NS41" s="454"/>
      <c r="NT41" s="451"/>
      <c r="NU41" s="454"/>
      <c r="NV41" s="450"/>
      <c r="NW41" s="456"/>
      <c r="NX41" s="456"/>
      <c r="NY41" s="456"/>
      <c r="NZ41" s="456"/>
      <c r="OA41" s="271"/>
      <c r="OB41" s="451"/>
      <c r="OC41" s="454"/>
      <c r="OD41" s="451"/>
      <c r="OE41" s="457"/>
      <c r="OF41" s="271"/>
      <c r="OG41" s="451"/>
      <c r="OH41" s="454"/>
      <c r="OI41" s="451"/>
      <c r="OJ41" s="457"/>
      <c r="OK41" s="451"/>
      <c r="OL41" s="457"/>
      <c r="OM41" s="457"/>
      <c r="ON41" s="457"/>
      <c r="OO41" s="271"/>
      <c r="OP41" s="271"/>
      <c r="OQ41" s="451"/>
      <c r="OR41" s="454"/>
      <c r="OS41" s="451"/>
      <c r="OT41" s="454"/>
      <c r="OU41" s="458"/>
      <c r="OV41" s="459"/>
      <c r="OW41" s="460"/>
      <c r="OX41" s="461"/>
      <c r="OY41" s="462"/>
      <c r="OZ41" s="458"/>
      <c r="PA41" s="451"/>
      <c r="PB41" s="463"/>
      <c r="PC41" s="451"/>
      <c r="PD41" s="451"/>
      <c r="PE41" s="453"/>
      <c r="PG41" s="449"/>
      <c r="PH41" s="449"/>
      <c r="PI41" s="449"/>
      <c r="PJ41" s="450"/>
      <c r="PK41" s="451"/>
      <c r="PL41" s="451"/>
      <c r="PM41" s="451"/>
      <c r="PN41" s="449"/>
      <c r="PO41" s="452"/>
      <c r="PP41" s="453"/>
      <c r="PQ41" s="454"/>
      <c r="PR41" s="449"/>
      <c r="PS41" s="453"/>
      <c r="PT41" s="453"/>
      <c r="PU41" s="450"/>
      <c r="PV41" s="454"/>
      <c r="PW41" s="455"/>
      <c r="PX41" s="453"/>
      <c r="PY41" s="456"/>
      <c r="PZ41" s="453"/>
      <c r="QA41" s="456"/>
      <c r="QB41" s="454"/>
      <c r="QC41" s="451"/>
      <c r="QD41" s="454"/>
      <c r="QE41" s="450"/>
      <c r="QF41" s="456"/>
      <c r="QG41" s="456"/>
      <c r="QH41" s="456"/>
      <c r="QI41" s="456"/>
      <c r="QJ41" s="271"/>
      <c r="QK41" s="451"/>
      <c r="QL41" s="454"/>
      <c r="QM41" s="451"/>
      <c r="QN41" s="457"/>
      <c r="QO41" s="271"/>
      <c r="QP41" s="451"/>
      <c r="QQ41" s="454"/>
      <c r="QR41" s="451"/>
      <c r="QS41" s="457"/>
      <c r="QT41" s="451"/>
      <c r="QU41" s="457"/>
      <c r="QV41" s="457"/>
      <c r="QW41" s="457"/>
      <c r="QX41" s="271"/>
      <c r="QY41" s="271"/>
      <c r="QZ41" s="451"/>
      <c r="RA41" s="454"/>
      <c r="RB41" s="451"/>
      <c r="RC41" s="454"/>
      <c r="RD41" s="458"/>
      <c r="RE41" s="459"/>
      <c r="RF41" s="460"/>
      <c r="RG41" s="461"/>
      <c r="RH41" s="462"/>
      <c r="RI41" s="458"/>
      <c r="RJ41" s="451"/>
      <c r="RK41" s="463"/>
      <c r="RL41" s="451"/>
      <c r="RM41" s="451"/>
      <c r="RN41" s="453"/>
      <c r="RP41" s="449"/>
      <c r="RQ41" s="449"/>
      <c r="RR41" s="449"/>
      <c r="RS41" s="450"/>
      <c r="RT41" s="451"/>
      <c r="RU41" s="451"/>
      <c r="RV41" s="451"/>
      <c r="RW41" s="449"/>
      <c r="RX41" s="452"/>
      <c r="RY41" s="453"/>
      <c r="RZ41" s="454"/>
      <c r="SA41" s="449"/>
      <c r="SB41" s="453"/>
      <c r="SC41" s="453"/>
      <c r="SD41" s="450"/>
      <c r="SE41" s="454"/>
      <c r="SF41" s="455"/>
      <c r="SG41" s="453"/>
      <c r="SH41" s="456"/>
      <c r="SI41" s="453"/>
      <c r="SJ41" s="456"/>
      <c r="SK41" s="454"/>
      <c r="SL41" s="451"/>
      <c r="SM41" s="454"/>
      <c r="SN41" s="450"/>
      <c r="SO41" s="456"/>
      <c r="SP41" s="456"/>
      <c r="SQ41" s="456"/>
      <c r="SR41" s="456"/>
      <c r="SS41" s="271"/>
      <c r="ST41" s="451"/>
      <c r="SU41" s="454"/>
      <c r="SV41" s="451"/>
      <c r="SW41" s="457"/>
      <c r="SX41" s="271"/>
      <c r="SY41" s="451"/>
      <c r="SZ41" s="454"/>
      <c r="TA41" s="451"/>
      <c r="TB41" s="457"/>
      <c r="TC41" s="451"/>
      <c r="TD41" s="457"/>
      <c r="TE41" s="457"/>
      <c r="TF41" s="457"/>
      <c r="TG41" s="271"/>
      <c r="TH41" s="271"/>
      <c r="TI41" s="451"/>
      <c r="TJ41" s="454"/>
      <c r="TK41" s="451"/>
      <c r="TL41" s="454"/>
      <c r="TM41" s="458"/>
      <c r="TN41" s="459"/>
      <c r="TO41" s="460"/>
      <c r="TP41" s="461"/>
      <c r="TQ41" s="462"/>
      <c r="TR41" s="458"/>
      <c r="TS41" s="451"/>
      <c r="TT41" s="463"/>
      <c r="TU41" s="451"/>
      <c r="TV41" s="451"/>
      <c r="TW41" s="453"/>
      <c r="TY41" s="449"/>
      <c r="TZ41" s="449"/>
      <c r="UA41" s="449"/>
      <c r="UB41" s="450"/>
      <c r="UC41" s="451"/>
      <c r="UD41" s="451"/>
      <c r="UE41" s="451"/>
      <c r="UF41" s="449"/>
      <c r="UG41" s="452"/>
      <c r="UH41" s="453"/>
      <c r="UI41" s="454"/>
      <c r="UJ41" s="449"/>
      <c r="UK41" s="453"/>
      <c r="UL41" s="453"/>
      <c r="UM41" s="450"/>
      <c r="UN41" s="454"/>
      <c r="UO41" s="455"/>
      <c r="UP41" s="453"/>
      <c r="UQ41" s="456"/>
      <c r="UR41" s="453"/>
      <c r="US41" s="456"/>
      <c r="UT41" s="454"/>
      <c r="UU41" s="451"/>
      <c r="UV41" s="454"/>
      <c r="UW41" s="450"/>
      <c r="UX41" s="456"/>
      <c r="UY41" s="456"/>
      <c r="UZ41" s="456"/>
      <c r="VA41" s="456"/>
      <c r="VB41" s="271"/>
      <c r="VC41" s="451"/>
      <c r="VD41" s="454"/>
      <c r="VE41" s="451"/>
      <c r="VF41" s="457"/>
      <c r="VG41" s="271"/>
      <c r="VH41" s="451"/>
      <c r="VI41" s="454"/>
      <c r="VJ41" s="451"/>
      <c r="VK41" s="457"/>
      <c r="VL41" s="451"/>
      <c r="VM41" s="457"/>
      <c r="VN41" s="457"/>
      <c r="VO41" s="457"/>
      <c r="VP41" s="271"/>
      <c r="VQ41" s="271"/>
      <c r="VR41" s="451"/>
      <c r="VS41" s="454"/>
      <c r="VT41" s="451"/>
      <c r="VU41" s="454"/>
      <c r="VV41" s="458"/>
      <c r="VW41" s="459"/>
      <c r="VX41" s="460"/>
      <c r="VY41" s="461"/>
      <c r="VZ41" s="462"/>
      <c r="WA41" s="458"/>
      <c r="WB41" s="451"/>
      <c r="WC41" s="463"/>
      <c r="WD41" s="451"/>
      <c r="WE41" s="451"/>
      <c r="WF41" s="453"/>
      <c r="WH41" s="449"/>
      <c r="WI41" s="449"/>
      <c r="WJ41" s="449"/>
      <c r="WK41" s="450"/>
      <c r="WL41" s="451"/>
      <c r="WM41" s="451"/>
      <c r="WN41" s="451"/>
      <c r="WO41" s="449"/>
      <c r="WP41" s="452"/>
      <c r="WQ41" s="453"/>
      <c r="WR41" s="454"/>
      <c r="WS41" s="449"/>
      <c r="WT41" s="453"/>
      <c r="WU41" s="453"/>
      <c r="WV41" s="450"/>
      <c r="WW41" s="454"/>
      <c r="WX41" s="455"/>
      <c r="WY41" s="453"/>
      <c r="WZ41" s="456"/>
      <c r="XA41" s="453"/>
      <c r="XB41" s="456"/>
      <c r="XC41" s="454"/>
      <c r="XD41" s="451"/>
      <c r="XE41" s="454"/>
      <c r="XF41" s="450"/>
      <c r="XG41" s="456"/>
      <c r="XH41" s="456"/>
      <c r="XI41" s="456"/>
      <c r="XJ41" s="456"/>
      <c r="XK41" s="271"/>
      <c r="XL41" s="451"/>
      <c r="XM41" s="454"/>
      <c r="XN41" s="451"/>
      <c r="XO41" s="457"/>
      <c r="XP41" s="271"/>
      <c r="XQ41" s="451"/>
      <c r="XR41" s="454"/>
      <c r="XS41" s="451"/>
      <c r="XT41" s="457"/>
      <c r="XU41" s="451"/>
      <c r="XV41" s="457"/>
      <c r="XW41" s="457"/>
      <c r="XX41" s="457"/>
      <c r="XY41" s="271"/>
      <c r="XZ41" s="271"/>
      <c r="YA41" s="451"/>
      <c r="YB41" s="454"/>
      <c r="YC41" s="451"/>
      <c r="YD41" s="454"/>
      <c r="YE41" s="458"/>
      <c r="YF41" s="459"/>
      <c r="YG41" s="460"/>
      <c r="YH41" s="461"/>
      <c r="YI41" s="462"/>
      <c r="YJ41" s="458"/>
      <c r="YK41" s="451"/>
      <c r="YL41" s="463"/>
      <c r="YM41" s="451"/>
      <c r="YN41" s="451"/>
      <c r="YO41" s="453"/>
      <c r="YQ41" s="449"/>
      <c r="YR41" s="449"/>
      <c r="YS41" s="449"/>
      <c r="YT41" s="450"/>
      <c r="YU41" s="451"/>
      <c r="YV41" s="451"/>
      <c r="YW41" s="451"/>
      <c r="YX41" s="449"/>
      <c r="YY41" s="452"/>
      <c r="YZ41" s="453"/>
      <c r="ZA41" s="454"/>
      <c r="ZB41" s="449"/>
      <c r="ZC41" s="453"/>
      <c r="ZD41" s="453"/>
      <c r="ZE41" s="450"/>
      <c r="ZF41" s="454"/>
      <c r="ZG41" s="455"/>
      <c r="ZH41" s="453"/>
      <c r="ZI41" s="456"/>
      <c r="ZJ41" s="453"/>
      <c r="ZK41" s="456"/>
      <c r="ZL41" s="454"/>
      <c r="ZM41" s="451"/>
      <c r="ZN41" s="454"/>
      <c r="ZO41" s="450"/>
      <c r="ZP41" s="456"/>
      <c r="ZQ41" s="456"/>
      <c r="ZR41" s="456"/>
      <c r="ZS41" s="456"/>
      <c r="ZT41" s="271"/>
      <c r="ZU41" s="451"/>
      <c r="ZV41" s="454"/>
      <c r="ZW41" s="451"/>
      <c r="ZX41" s="457"/>
      <c r="ZY41" s="271"/>
      <c r="ZZ41" s="451"/>
      <c r="AAA41" s="454"/>
      <c r="AAB41" s="451"/>
      <c r="AAC41" s="457"/>
      <c r="AAD41" s="451"/>
      <c r="AAE41" s="457"/>
      <c r="AAF41" s="457"/>
      <c r="AAG41" s="457"/>
      <c r="AAH41" s="271"/>
      <c r="AAI41" s="271"/>
      <c r="AAJ41" s="451"/>
      <c r="AAK41" s="454"/>
      <c r="AAL41" s="451"/>
      <c r="AAM41" s="454"/>
      <c r="AAN41" s="458"/>
      <c r="AAO41" s="459"/>
      <c r="AAP41" s="460"/>
      <c r="AAQ41" s="461"/>
      <c r="AAR41" s="462"/>
      <c r="AAS41" s="458"/>
      <c r="AAT41" s="451"/>
      <c r="AAU41" s="463"/>
      <c r="AAV41" s="451"/>
      <c r="AAW41" s="451"/>
      <c r="AAX41" s="453"/>
      <c r="AAZ41" s="449"/>
      <c r="ABA41" s="449"/>
      <c r="ABB41" s="449"/>
      <c r="ABC41" s="450"/>
      <c r="ABD41" s="451"/>
      <c r="ABE41" s="451"/>
      <c r="ABF41" s="451"/>
      <c r="ABG41" s="449"/>
      <c r="ABH41" s="452"/>
      <c r="ABI41" s="453"/>
      <c r="ABJ41" s="454"/>
      <c r="ABK41" s="449"/>
      <c r="ABL41" s="453"/>
      <c r="ABM41" s="453"/>
      <c r="ABN41" s="450"/>
      <c r="ABO41" s="454"/>
      <c r="ABP41" s="455"/>
      <c r="ABQ41" s="453"/>
      <c r="ABR41" s="456"/>
      <c r="ABS41" s="453"/>
      <c r="ABT41" s="456"/>
      <c r="ABU41" s="454"/>
      <c r="ABV41" s="451"/>
      <c r="ABW41" s="454"/>
      <c r="ABX41" s="450"/>
      <c r="ABY41" s="456"/>
      <c r="ABZ41" s="456"/>
      <c r="ACA41" s="456"/>
      <c r="ACB41" s="456"/>
      <c r="ACC41" s="271"/>
      <c r="ACD41" s="451"/>
      <c r="ACE41" s="454"/>
      <c r="ACF41" s="451"/>
      <c r="ACG41" s="457"/>
      <c r="ACH41" s="271"/>
      <c r="ACI41" s="451"/>
      <c r="ACJ41" s="454"/>
      <c r="ACK41" s="451"/>
      <c r="ACL41" s="457"/>
      <c r="ACM41" s="451"/>
      <c r="ACN41" s="457"/>
      <c r="ACO41" s="457"/>
      <c r="ACP41" s="457"/>
      <c r="ACQ41" s="271"/>
      <c r="ACR41" s="271"/>
      <c r="ACS41" s="451"/>
      <c r="ACT41" s="454"/>
      <c r="ACU41" s="451"/>
      <c r="ACV41" s="454"/>
      <c r="ACW41" s="458"/>
      <c r="ACX41" s="459"/>
      <c r="ACY41" s="460"/>
      <c r="ACZ41" s="461"/>
      <c r="ADA41" s="462"/>
      <c r="ADB41" s="458"/>
      <c r="ADC41" s="451"/>
      <c r="ADD41" s="463"/>
      <c r="ADE41" s="451"/>
      <c r="ADF41" s="451"/>
      <c r="ADG41" s="453"/>
      <c r="ADI41" s="449"/>
      <c r="ADJ41" s="449"/>
      <c r="ADK41" s="449"/>
      <c r="ADL41" s="450"/>
      <c r="ADM41" s="451"/>
      <c r="ADN41" s="451"/>
      <c r="ADO41" s="451"/>
      <c r="ADP41" s="449"/>
      <c r="ADQ41" s="452"/>
      <c r="ADR41" s="453"/>
      <c r="ADS41" s="454"/>
      <c r="ADT41" s="449"/>
      <c r="ADU41" s="453"/>
      <c r="ADV41" s="453"/>
      <c r="ADW41" s="450"/>
      <c r="ADX41" s="454"/>
      <c r="ADY41" s="455"/>
      <c r="ADZ41" s="453"/>
      <c r="AEA41" s="456"/>
      <c r="AEB41" s="453"/>
      <c r="AEC41" s="456"/>
      <c r="AED41" s="454"/>
      <c r="AEE41" s="451"/>
      <c r="AEF41" s="454"/>
      <c r="AEG41" s="450"/>
      <c r="AEH41" s="456"/>
      <c r="AEI41" s="456"/>
      <c r="AEJ41" s="456"/>
      <c r="AEK41" s="456"/>
      <c r="AEL41" s="271"/>
      <c r="AEM41" s="451"/>
      <c r="AEN41" s="454"/>
      <c r="AEO41" s="451"/>
      <c r="AEP41" s="457"/>
      <c r="AEQ41" s="271"/>
      <c r="AER41" s="451"/>
      <c r="AES41" s="454"/>
      <c r="AET41" s="451"/>
      <c r="AEU41" s="457"/>
      <c r="AEV41" s="451"/>
      <c r="AEW41" s="457"/>
      <c r="AEX41" s="457"/>
      <c r="AEY41" s="457"/>
      <c r="AEZ41" s="271"/>
      <c r="AFA41" s="271"/>
      <c r="AFB41" s="451"/>
      <c r="AFC41" s="454"/>
      <c r="AFD41" s="451"/>
      <c r="AFE41" s="454"/>
      <c r="AFF41" s="458"/>
      <c r="AFG41" s="459"/>
      <c r="AFH41" s="460"/>
      <c r="AFI41" s="461"/>
      <c r="AFJ41" s="462"/>
      <c r="AFK41" s="458"/>
      <c r="AFL41" s="451"/>
      <c r="AFM41" s="463"/>
      <c r="AFN41" s="451"/>
      <c r="AFO41" s="451"/>
      <c r="AFP41" s="453"/>
      <c r="AFR41" s="449"/>
      <c r="AFS41" s="449"/>
      <c r="AFT41" s="449"/>
      <c r="AFU41" s="450"/>
      <c r="AFV41" s="451"/>
      <c r="AFW41" s="451"/>
      <c r="AFX41" s="451"/>
      <c r="AFY41" s="449"/>
      <c r="AFZ41" s="452"/>
      <c r="AGA41" s="453"/>
      <c r="AGB41" s="454"/>
      <c r="AGC41" s="449"/>
      <c r="AGD41" s="453"/>
      <c r="AGE41" s="453"/>
      <c r="AGF41" s="450"/>
      <c r="AGG41" s="454"/>
      <c r="AGH41" s="455"/>
      <c r="AGI41" s="453"/>
      <c r="AGJ41" s="456"/>
      <c r="AGK41" s="453"/>
      <c r="AGL41" s="456"/>
      <c r="AGM41" s="454"/>
      <c r="AGN41" s="451"/>
      <c r="AGO41" s="454"/>
      <c r="AGP41" s="450"/>
      <c r="AGQ41" s="456"/>
      <c r="AGR41" s="456"/>
      <c r="AGS41" s="456"/>
      <c r="AGT41" s="456"/>
      <c r="AGU41" s="271"/>
      <c r="AGV41" s="451"/>
      <c r="AGW41" s="454"/>
      <c r="AGX41" s="451"/>
      <c r="AGY41" s="457"/>
      <c r="AGZ41" s="271"/>
      <c r="AHA41" s="451"/>
      <c r="AHB41" s="454"/>
      <c r="AHC41" s="451"/>
      <c r="AHD41" s="457"/>
      <c r="AHE41" s="451"/>
      <c r="AHF41" s="457"/>
      <c r="AHG41" s="457"/>
      <c r="AHH41" s="457"/>
      <c r="AHI41" s="271"/>
      <c r="AHJ41" s="271"/>
      <c r="AHK41" s="451"/>
      <c r="AHL41" s="454"/>
      <c r="AHM41" s="451"/>
      <c r="AHN41" s="454"/>
      <c r="AHO41" s="458"/>
      <c r="AHP41" s="459"/>
      <c r="AHQ41" s="460"/>
      <c r="AHR41" s="461"/>
      <c r="AHS41" s="462"/>
      <c r="AHT41" s="458"/>
      <c r="AHU41" s="451"/>
      <c r="AHV41" s="463"/>
      <c r="AHW41" s="451"/>
      <c r="AHX41" s="451"/>
      <c r="AHY41" s="453"/>
      <c r="AIA41" s="449"/>
      <c r="AIB41" s="449"/>
      <c r="AIC41" s="449"/>
      <c r="AID41" s="450"/>
      <c r="AIE41" s="451"/>
      <c r="AIF41" s="451"/>
      <c r="AIG41" s="451"/>
      <c r="AIH41" s="449"/>
      <c r="AII41" s="452"/>
      <c r="AIJ41" s="453"/>
      <c r="AIK41" s="454"/>
      <c r="AIL41" s="449"/>
      <c r="AIM41" s="453"/>
      <c r="AIN41" s="453"/>
      <c r="AIO41" s="450"/>
      <c r="AIP41" s="454"/>
      <c r="AIQ41" s="455"/>
      <c r="AIR41" s="453"/>
      <c r="AIS41" s="456"/>
      <c r="AIT41" s="453"/>
      <c r="AIU41" s="456"/>
      <c r="AIV41" s="454"/>
      <c r="AIW41" s="451"/>
      <c r="AIX41" s="454"/>
      <c r="AIY41" s="450"/>
      <c r="AIZ41" s="456"/>
      <c r="AJA41" s="456"/>
      <c r="AJB41" s="456"/>
      <c r="AJC41" s="456"/>
      <c r="AJD41" s="271"/>
      <c r="AJE41" s="451"/>
      <c r="AJF41" s="454"/>
      <c r="AJG41" s="451"/>
      <c r="AJH41" s="457"/>
      <c r="AJI41" s="271"/>
      <c r="AJJ41" s="451"/>
      <c r="AJK41" s="454"/>
      <c r="AJL41" s="451"/>
      <c r="AJM41" s="457"/>
      <c r="AJN41" s="451"/>
      <c r="AJO41" s="457"/>
      <c r="AJP41" s="457"/>
      <c r="AJQ41" s="457"/>
      <c r="AJR41" s="271"/>
      <c r="AJS41" s="271"/>
      <c r="AJT41" s="451"/>
      <c r="AJU41" s="454"/>
      <c r="AJV41" s="451"/>
      <c r="AJW41" s="454"/>
      <c r="AJX41" s="458"/>
      <c r="AJY41" s="459"/>
      <c r="AJZ41" s="460"/>
      <c r="AKA41" s="461"/>
      <c r="AKB41" s="462"/>
      <c r="AKC41" s="458"/>
      <c r="AKD41" s="451"/>
      <c r="AKE41" s="463"/>
      <c r="AKF41" s="451"/>
      <c r="AKG41" s="451"/>
      <c r="AKH41" s="453"/>
      <c r="AKJ41" s="449"/>
      <c r="AKK41" s="449"/>
      <c r="AKL41" s="449"/>
      <c r="AKM41" s="450"/>
      <c r="AKN41" s="451"/>
      <c r="AKO41" s="451"/>
      <c r="AKP41" s="451"/>
      <c r="AKQ41" s="449"/>
      <c r="AKR41" s="452"/>
      <c r="AKS41" s="453"/>
      <c r="AKT41" s="454"/>
      <c r="AKU41" s="449"/>
      <c r="AKV41" s="453"/>
      <c r="AKW41" s="453"/>
      <c r="AKX41" s="450"/>
      <c r="AKY41" s="454"/>
      <c r="AKZ41" s="455"/>
      <c r="ALA41" s="453"/>
      <c r="ALB41" s="456"/>
      <c r="ALC41" s="453"/>
      <c r="ALD41" s="456"/>
      <c r="ALE41" s="454"/>
      <c r="ALF41" s="451"/>
      <c r="ALG41" s="454"/>
      <c r="ALH41" s="450"/>
      <c r="ALI41" s="456"/>
      <c r="ALJ41" s="456"/>
      <c r="ALK41" s="456"/>
      <c r="ALL41" s="456"/>
      <c r="ALM41" s="271"/>
      <c r="ALN41" s="451"/>
      <c r="ALO41" s="454"/>
      <c r="ALP41" s="451"/>
      <c r="ALQ41" s="457"/>
      <c r="ALR41" s="271"/>
      <c r="ALS41" s="451"/>
      <c r="ALT41" s="454"/>
      <c r="ALU41" s="451"/>
      <c r="ALV41" s="457"/>
      <c r="ALW41" s="451"/>
      <c r="ALX41" s="457"/>
      <c r="ALY41" s="457"/>
      <c r="ALZ41" s="457"/>
      <c r="AMA41" s="271"/>
      <c r="AMB41" s="271"/>
      <c r="AMC41" s="451"/>
      <c r="AMD41" s="454"/>
      <c r="AME41" s="451"/>
      <c r="AMF41" s="454"/>
      <c r="AMG41" s="458"/>
      <c r="AMH41" s="459"/>
      <c r="AMI41" s="460"/>
      <c r="AMJ41" s="461"/>
      <c r="AMK41" s="462"/>
      <c r="AML41" s="458"/>
      <c r="AMM41" s="451"/>
      <c r="AMN41" s="463"/>
      <c r="AMO41" s="451"/>
      <c r="AMP41" s="451"/>
      <c r="AMQ41" s="453"/>
      <c r="AMS41" s="449"/>
      <c r="AMT41" s="449"/>
      <c r="AMU41" s="449"/>
      <c r="AMV41" s="450"/>
      <c r="AMW41" s="451"/>
      <c r="AMX41" s="451"/>
      <c r="AMY41" s="451"/>
      <c r="AMZ41" s="449"/>
      <c r="ANA41" s="452"/>
      <c r="ANB41" s="453"/>
      <c r="ANC41" s="454"/>
      <c r="AND41" s="449"/>
      <c r="ANE41" s="453"/>
      <c r="ANF41" s="453"/>
      <c r="ANG41" s="450"/>
      <c r="ANH41" s="454"/>
      <c r="ANI41" s="455"/>
      <c r="ANJ41" s="453"/>
      <c r="ANK41" s="456"/>
      <c r="ANL41" s="453"/>
      <c r="ANM41" s="456"/>
      <c r="ANN41" s="454"/>
      <c r="ANO41" s="451"/>
      <c r="ANP41" s="454"/>
      <c r="ANQ41" s="450"/>
      <c r="ANR41" s="456"/>
      <c r="ANS41" s="456"/>
      <c r="ANT41" s="456"/>
      <c r="ANU41" s="456"/>
      <c r="ANV41" s="271"/>
      <c r="ANW41" s="451"/>
      <c r="ANX41" s="454"/>
      <c r="ANY41" s="451"/>
      <c r="ANZ41" s="457"/>
      <c r="AOA41" s="271"/>
      <c r="AOB41" s="451"/>
      <c r="AOC41" s="454"/>
      <c r="AOD41" s="451"/>
      <c r="AOE41" s="457"/>
      <c r="AOF41" s="451"/>
      <c r="AOG41" s="457"/>
      <c r="AOH41" s="457"/>
      <c r="AOI41" s="457"/>
      <c r="AOJ41" s="271"/>
      <c r="AOK41" s="271"/>
      <c r="AOL41" s="451"/>
      <c r="AOM41" s="454"/>
      <c r="AON41" s="451"/>
      <c r="AOO41" s="454"/>
      <c r="AOP41" s="458"/>
      <c r="AOQ41" s="459"/>
      <c r="AOR41" s="460"/>
      <c r="AOS41" s="461"/>
      <c r="AOT41" s="462"/>
      <c r="AOU41" s="458"/>
      <c r="AOV41" s="451"/>
      <c r="AOW41" s="463"/>
      <c r="AOX41" s="451"/>
      <c r="AOY41" s="451"/>
      <c r="AOZ41" s="453"/>
      <c r="APB41" s="449"/>
      <c r="APC41" s="449"/>
      <c r="APD41" s="449"/>
      <c r="APE41" s="450"/>
      <c r="APF41" s="451"/>
      <c r="APG41" s="451"/>
      <c r="APH41" s="451"/>
      <c r="API41" s="449"/>
      <c r="APJ41" s="452"/>
      <c r="APK41" s="453"/>
      <c r="APL41" s="454"/>
      <c r="APM41" s="449"/>
      <c r="APN41" s="453"/>
      <c r="APO41" s="453"/>
      <c r="APP41" s="450"/>
      <c r="APQ41" s="454"/>
      <c r="APR41" s="455"/>
      <c r="APS41" s="453"/>
      <c r="APT41" s="456"/>
      <c r="APU41" s="453"/>
      <c r="APV41" s="456"/>
      <c r="APW41" s="454"/>
      <c r="APX41" s="451"/>
      <c r="APY41" s="454"/>
      <c r="APZ41" s="450"/>
      <c r="AQA41" s="456"/>
      <c r="AQB41" s="456"/>
      <c r="AQC41" s="456"/>
      <c r="AQD41" s="456"/>
      <c r="AQE41" s="271"/>
      <c r="AQF41" s="451"/>
      <c r="AQG41" s="454"/>
      <c r="AQH41" s="451"/>
      <c r="AQI41" s="457"/>
      <c r="AQJ41" s="271"/>
      <c r="AQK41" s="451"/>
      <c r="AQL41" s="454"/>
      <c r="AQM41" s="451"/>
      <c r="AQN41" s="457"/>
      <c r="AQO41" s="451"/>
      <c r="AQP41" s="457"/>
      <c r="AQQ41" s="457"/>
      <c r="AQR41" s="457"/>
      <c r="AQS41" s="271"/>
      <c r="AQT41" s="271"/>
      <c r="AQU41" s="451"/>
      <c r="AQV41" s="454"/>
      <c r="AQW41" s="451"/>
      <c r="AQX41" s="454"/>
      <c r="AQY41" s="458"/>
      <c r="AQZ41" s="459"/>
      <c r="ARA41" s="460"/>
      <c r="ARB41" s="461"/>
      <c r="ARC41" s="462"/>
      <c r="ARD41" s="458"/>
      <c r="ARE41" s="451"/>
      <c r="ARF41" s="463"/>
      <c r="ARG41" s="451"/>
      <c r="ARH41" s="451"/>
      <c r="ARI41" s="453"/>
      <c r="ARK41" s="449"/>
      <c r="ARL41" s="449"/>
      <c r="ARM41" s="449"/>
      <c r="ARN41" s="450"/>
      <c r="ARO41" s="451"/>
      <c r="ARP41" s="451"/>
      <c r="ARQ41" s="451"/>
      <c r="ARR41" s="449"/>
      <c r="ARS41" s="452"/>
      <c r="ART41" s="453"/>
      <c r="ARU41" s="454"/>
      <c r="ARV41" s="449"/>
      <c r="ARW41" s="453"/>
      <c r="ARX41" s="453"/>
      <c r="ARY41" s="450"/>
      <c r="ARZ41" s="454"/>
      <c r="ASA41" s="455"/>
      <c r="ASB41" s="453"/>
      <c r="ASC41" s="456"/>
      <c r="ASD41" s="453"/>
      <c r="ASE41" s="456"/>
      <c r="ASF41" s="454"/>
      <c r="ASG41" s="451"/>
      <c r="ASH41" s="454"/>
      <c r="ASI41" s="450"/>
      <c r="ASJ41" s="456"/>
      <c r="ASK41" s="456"/>
      <c r="ASL41" s="456"/>
      <c r="ASM41" s="456"/>
      <c r="ASN41" s="271"/>
      <c r="ASO41" s="451"/>
      <c r="ASP41" s="454"/>
      <c r="ASQ41" s="451"/>
      <c r="ASR41" s="457"/>
      <c r="ASS41" s="271"/>
      <c r="AST41" s="451"/>
      <c r="ASU41" s="454"/>
      <c r="ASV41" s="451"/>
      <c r="ASW41" s="457"/>
      <c r="ASX41" s="451"/>
      <c r="ASY41" s="457"/>
      <c r="ASZ41" s="457"/>
      <c r="ATA41" s="457"/>
      <c r="ATB41" s="271"/>
      <c r="ATC41" s="271"/>
      <c r="ATD41" s="451"/>
      <c r="ATE41" s="454"/>
      <c r="ATF41" s="451"/>
      <c r="ATG41" s="454"/>
      <c r="ATH41" s="458"/>
      <c r="ATI41" s="459"/>
      <c r="ATJ41" s="460"/>
      <c r="ATK41" s="461"/>
      <c r="ATL41" s="462"/>
      <c r="ATM41" s="458"/>
      <c r="ATN41" s="451"/>
      <c r="ATO41" s="463"/>
      <c r="ATP41" s="451"/>
      <c r="ATQ41" s="451"/>
      <c r="ATR41" s="453"/>
      <c r="ATT41" s="449"/>
      <c r="ATU41" s="449"/>
      <c r="ATV41" s="449"/>
      <c r="ATW41" s="450"/>
      <c r="ATX41" s="451"/>
      <c r="ATY41" s="451"/>
      <c r="ATZ41" s="451"/>
      <c r="AUA41" s="449"/>
      <c r="AUB41" s="452"/>
      <c r="AUC41" s="453"/>
      <c r="AUD41" s="454"/>
      <c r="AUE41" s="449"/>
      <c r="AUF41" s="453"/>
      <c r="AUG41" s="453"/>
      <c r="AUH41" s="450"/>
      <c r="AUI41" s="454"/>
      <c r="AUJ41" s="455"/>
      <c r="AUK41" s="453"/>
      <c r="AUL41" s="456"/>
      <c r="AUM41" s="453"/>
      <c r="AUN41" s="456"/>
      <c r="AUO41" s="454"/>
      <c r="AUP41" s="451"/>
      <c r="AUQ41" s="454"/>
      <c r="AUR41" s="450"/>
      <c r="AUS41" s="456"/>
      <c r="AUT41" s="456"/>
      <c r="AUU41" s="456"/>
      <c r="AUV41" s="456"/>
      <c r="AUW41" s="271"/>
      <c r="AUX41" s="451"/>
      <c r="AUY41" s="454"/>
      <c r="AUZ41" s="451"/>
      <c r="AVA41" s="457"/>
      <c r="AVB41" s="271"/>
      <c r="AVC41" s="451"/>
      <c r="AVD41" s="454"/>
      <c r="AVE41" s="451"/>
      <c r="AVF41" s="457"/>
      <c r="AVG41" s="451"/>
      <c r="AVH41" s="457"/>
      <c r="AVI41" s="457"/>
      <c r="AVJ41" s="457"/>
      <c r="AVK41" s="271"/>
      <c r="AVL41" s="271"/>
      <c r="AVM41" s="451"/>
      <c r="AVN41" s="454"/>
      <c r="AVO41" s="451"/>
      <c r="AVP41" s="454"/>
      <c r="AVQ41" s="458"/>
      <c r="AVR41" s="459"/>
      <c r="AVS41" s="460"/>
      <c r="AVT41" s="461"/>
      <c r="AVU41" s="462"/>
      <c r="AVV41" s="458"/>
      <c r="AVW41" s="451"/>
      <c r="AVX41" s="463"/>
      <c r="AVY41" s="451"/>
      <c r="AVZ41" s="451"/>
      <c r="AWA41" s="453"/>
      <c r="AWC41" s="449"/>
      <c r="AWD41" s="449"/>
      <c r="AWE41" s="449"/>
      <c r="AWF41" s="450"/>
      <c r="AWG41" s="451"/>
      <c r="AWH41" s="451"/>
      <c r="AWI41" s="451"/>
      <c r="AWJ41" s="449"/>
      <c r="AWK41" s="452"/>
      <c r="AWL41" s="453"/>
      <c r="AWM41" s="454"/>
      <c r="AWN41" s="449"/>
      <c r="AWO41" s="453"/>
      <c r="AWP41" s="453"/>
      <c r="AWQ41" s="450"/>
      <c r="AWR41" s="454"/>
      <c r="AWS41" s="455"/>
      <c r="AWT41" s="453"/>
      <c r="AWU41" s="456"/>
      <c r="AWV41" s="453"/>
      <c r="AWW41" s="456"/>
      <c r="AWX41" s="454"/>
      <c r="AWY41" s="451"/>
      <c r="AWZ41" s="454"/>
      <c r="AXA41" s="450"/>
      <c r="AXB41" s="456"/>
      <c r="AXC41" s="456"/>
      <c r="AXD41" s="456"/>
      <c r="AXE41" s="456"/>
      <c r="AXF41" s="271"/>
      <c r="AXG41" s="451"/>
      <c r="AXH41" s="454"/>
      <c r="AXI41" s="451"/>
      <c r="AXJ41" s="457"/>
      <c r="AXK41" s="271"/>
      <c r="AXL41" s="451"/>
      <c r="AXM41" s="454"/>
      <c r="AXN41" s="451"/>
      <c r="AXO41" s="457"/>
      <c r="AXP41" s="451"/>
      <c r="AXQ41" s="457"/>
      <c r="AXR41" s="457"/>
      <c r="AXS41" s="457"/>
      <c r="AXT41" s="271"/>
      <c r="AXU41" s="271"/>
      <c r="AXV41" s="451"/>
      <c r="AXW41" s="454"/>
      <c r="AXX41" s="451"/>
      <c r="AXY41" s="454"/>
      <c r="AXZ41" s="458"/>
      <c r="AYA41" s="459"/>
      <c r="AYB41" s="460"/>
      <c r="AYC41" s="461"/>
      <c r="AYD41" s="462"/>
      <c r="AYE41" s="458"/>
      <c r="AYF41" s="451"/>
      <c r="AYG41" s="463"/>
      <c r="AYH41" s="451"/>
      <c r="AYI41" s="451"/>
      <c r="AYJ41" s="453"/>
      <c r="AYL41" s="449"/>
      <c r="AYM41" s="449"/>
      <c r="AYN41" s="449"/>
      <c r="AYO41" s="450"/>
      <c r="AYP41" s="451"/>
      <c r="AYQ41" s="451"/>
      <c r="AYR41" s="451"/>
      <c r="AYS41" s="449"/>
      <c r="AYT41" s="452"/>
      <c r="AYU41" s="453"/>
      <c r="AYV41" s="454"/>
      <c r="AYW41" s="449"/>
      <c r="AYX41" s="453"/>
      <c r="AYY41" s="453"/>
      <c r="AYZ41" s="450"/>
      <c r="AZA41" s="454"/>
      <c r="AZB41" s="455"/>
      <c r="AZC41" s="453"/>
      <c r="AZD41" s="456"/>
      <c r="AZE41" s="453"/>
      <c r="AZF41" s="456"/>
      <c r="AZG41" s="454"/>
      <c r="AZH41" s="451"/>
      <c r="AZI41" s="454"/>
      <c r="AZJ41" s="450"/>
      <c r="AZK41" s="456"/>
      <c r="AZL41" s="456"/>
      <c r="AZM41" s="456"/>
      <c r="AZN41" s="456"/>
      <c r="AZO41" s="271"/>
      <c r="AZP41" s="451"/>
      <c r="AZQ41" s="454"/>
      <c r="AZR41" s="451"/>
      <c r="AZS41" s="457"/>
      <c r="AZT41" s="271"/>
      <c r="AZU41" s="451"/>
      <c r="AZV41" s="454"/>
      <c r="AZW41" s="451"/>
      <c r="AZX41" s="457"/>
      <c r="AZY41" s="451"/>
      <c r="AZZ41" s="457"/>
      <c r="BAA41" s="457"/>
      <c r="BAB41" s="457"/>
      <c r="BAC41" s="271"/>
      <c r="BAD41" s="271"/>
      <c r="BAE41" s="451"/>
      <c r="BAF41" s="454"/>
      <c r="BAG41" s="451"/>
      <c r="BAH41" s="454"/>
      <c r="BAI41" s="458"/>
      <c r="BAJ41" s="459"/>
      <c r="BAK41" s="460"/>
      <c r="BAL41" s="461"/>
      <c r="BAM41" s="462"/>
      <c r="BAN41" s="458"/>
      <c r="BAO41" s="451"/>
      <c r="BAP41" s="463"/>
      <c r="BAQ41" s="451"/>
      <c r="BAR41" s="451"/>
      <c r="BAS41" s="453"/>
      <c r="BAU41" s="449"/>
      <c r="BAV41" s="449"/>
      <c r="BAW41" s="449"/>
      <c r="BAX41" s="450"/>
      <c r="BAY41" s="451"/>
      <c r="BAZ41" s="451"/>
      <c r="BBA41" s="451"/>
      <c r="BBB41" s="449"/>
      <c r="BBC41" s="452"/>
      <c r="BBD41" s="453"/>
      <c r="BBE41" s="454"/>
      <c r="BBF41" s="449"/>
      <c r="BBG41" s="453"/>
      <c r="BBH41" s="453"/>
      <c r="BBI41" s="450"/>
      <c r="BBJ41" s="454"/>
      <c r="BBK41" s="455"/>
      <c r="BBL41" s="453"/>
      <c r="BBM41" s="456"/>
      <c r="BBN41" s="453"/>
      <c r="BBO41" s="456"/>
      <c r="BBP41" s="454"/>
      <c r="BBQ41" s="451"/>
      <c r="BBR41" s="454"/>
      <c r="BBS41" s="450"/>
      <c r="BBT41" s="456"/>
      <c r="BBU41" s="456"/>
      <c r="BBV41" s="456"/>
      <c r="BBW41" s="456"/>
      <c r="BBX41" s="271"/>
      <c r="BBY41" s="451"/>
      <c r="BBZ41" s="454"/>
      <c r="BCA41" s="451"/>
      <c r="BCB41" s="457"/>
      <c r="BCC41" s="271"/>
      <c r="BCD41" s="451"/>
      <c r="BCE41" s="454"/>
      <c r="BCF41" s="451"/>
      <c r="BCG41" s="457"/>
      <c r="BCH41" s="451"/>
      <c r="BCI41" s="457"/>
      <c r="BCJ41" s="457"/>
      <c r="BCK41" s="457"/>
      <c r="BCL41" s="271"/>
      <c r="BCM41" s="271"/>
      <c r="BCN41" s="451"/>
      <c r="BCO41" s="454"/>
      <c r="BCP41" s="451"/>
      <c r="BCQ41" s="454"/>
      <c r="BCR41" s="458"/>
      <c r="BCS41" s="459"/>
      <c r="BCT41" s="460"/>
      <c r="BCU41" s="461"/>
      <c r="BCV41" s="462"/>
      <c r="BCW41" s="458"/>
      <c r="BCX41" s="451"/>
      <c r="BCY41" s="463"/>
      <c r="BCZ41" s="451"/>
      <c r="BDA41" s="451"/>
      <c r="BDB41" s="453"/>
      <c r="BDD41" s="449"/>
      <c r="BDE41" s="449"/>
      <c r="BDF41" s="449"/>
      <c r="BDG41" s="450"/>
      <c r="BDH41" s="451"/>
      <c r="BDI41" s="451"/>
      <c r="BDJ41" s="451"/>
      <c r="BDK41" s="449"/>
      <c r="BDL41" s="452"/>
      <c r="BDM41" s="453"/>
      <c r="BDN41" s="454"/>
      <c r="BDO41" s="449"/>
      <c r="BDP41" s="453"/>
      <c r="BDQ41" s="453"/>
      <c r="BDR41" s="450"/>
      <c r="BDS41" s="454"/>
      <c r="BDT41" s="455"/>
      <c r="BDU41" s="453"/>
      <c r="BDV41" s="456"/>
      <c r="BDW41" s="453"/>
      <c r="BDX41" s="456"/>
      <c r="BDY41" s="454"/>
      <c r="BDZ41" s="451"/>
      <c r="BEA41" s="454"/>
      <c r="BEB41" s="450"/>
      <c r="BEC41" s="456"/>
      <c r="BED41" s="456"/>
      <c r="BEE41" s="456"/>
      <c r="BEF41" s="456"/>
      <c r="BEG41" s="271"/>
      <c r="BEH41" s="451"/>
      <c r="BEI41" s="454"/>
      <c r="BEJ41" s="451"/>
      <c r="BEK41" s="457"/>
      <c r="BEL41" s="271"/>
      <c r="BEM41" s="451"/>
      <c r="BEN41" s="454"/>
      <c r="BEO41" s="451"/>
      <c r="BEP41" s="457"/>
      <c r="BEQ41" s="451"/>
      <c r="BER41" s="457"/>
      <c r="BES41" s="457"/>
      <c r="BET41" s="457"/>
      <c r="BEU41" s="271"/>
      <c r="BEV41" s="271"/>
      <c r="BEW41" s="451"/>
      <c r="BEX41" s="454"/>
      <c r="BEY41" s="451"/>
      <c r="BEZ41" s="454"/>
      <c r="BFA41" s="458"/>
      <c r="BFB41" s="459"/>
      <c r="BFC41" s="460"/>
      <c r="BFD41" s="461"/>
      <c r="BFE41" s="462"/>
      <c r="BFF41" s="458"/>
      <c r="BFG41" s="451"/>
      <c r="BFH41" s="463"/>
      <c r="BFI41" s="451"/>
      <c r="BFJ41" s="451"/>
      <c r="BFK41" s="453"/>
      <c r="BFM41" s="449"/>
      <c r="BFN41" s="449"/>
      <c r="BFO41" s="449"/>
      <c r="BFP41" s="450"/>
      <c r="BFQ41" s="451"/>
      <c r="BFR41" s="451"/>
      <c r="BFS41" s="451"/>
      <c r="BFT41" s="449"/>
      <c r="BFU41" s="452"/>
      <c r="BFV41" s="453"/>
      <c r="BFW41" s="454"/>
      <c r="BFX41" s="449"/>
      <c r="BFY41" s="453"/>
      <c r="BFZ41" s="453"/>
      <c r="BGA41" s="450"/>
      <c r="BGB41" s="454"/>
      <c r="BGC41" s="455"/>
      <c r="BGD41" s="453"/>
      <c r="BGE41" s="456"/>
      <c r="BGF41" s="453"/>
      <c r="BGG41" s="456"/>
      <c r="BGH41" s="454"/>
      <c r="BGI41" s="451"/>
      <c r="BGJ41" s="454"/>
      <c r="BGK41" s="450"/>
      <c r="BGL41" s="456"/>
      <c r="BGM41" s="456"/>
      <c r="BGN41" s="456"/>
      <c r="BGO41" s="456"/>
      <c r="BGP41" s="271"/>
      <c r="BGQ41" s="451"/>
      <c r="BGR41" s="454"/>
      <c r="BGS41" s="451"/>
      <c r="BGT41" s="457"/>
      <c r="BGU41" s="271"/>
      <c r="BGV41" s="451"/>
      <c r="BGW41" s="454"/>
      <c r="BGX41" s="451"/>
      <c r="BGY41" s="457"/>
      <c r="BGZ41" s="451"/>
      <c r="BHA41" s="457"/>
      <c r="BHB41" s="457"/>
      <c r="BHC41" s="457"/>
      <c r="BHD41" s="271"/>
      <c r="BHE41" s="271"/>
      <c r="BHF41" s="451"/>
      <c r="BHG41" s="454"/>
      <c r="BHH41" s="451"/>
      <c r="BHI41" s="454"/>
      <c r="BHJ41" s="458"/>
      <c r="BHK41" s="459"/>
      <c r="BHL41" s="460"/>
      <c r="BHM41" s="461"/>
      <c r="BHN41" s="462"/>
      <c r="BHO41" s="458"/>
      <c r="BHP41" s="451"/>
      <c r="BHQ41" s="463"/>
      <c r="BHR41" s="451"/>
      <c r="BHS41" s="451"/>
      <c r="BHT41" s="453"/>
      <c r="BHV41" s="449"/>
      <c r="BHW41" s="449"/>
      <c r="BHX41" s="449"/>
      <c r="BHY41" s="450"/>
      <c r="BHZ41" s="451"/>
      <c r="BIA41" s="451"/>
      <c r="BIB41" s="451"/>
      <c r="BIC41" s="449"/>
      <c r="BID41" s="452"/>
      <c r="BIE41" s="453"/>
      <c r="BIF41" s="454"/>
      <c r="BIG41" s="449"/>
      <c r="BIH41" s="453"/>
      <c r="BII41" s="453"/>
      <c r="BIJ41" s="450"/>
      <c r="BIK41" s="454"/>
      <c r="BIL41" s="455"/>
      <c r="BIM41" s="453"/>
      <c r="BIN41" s="456"/>
      <c r="BIO41" s="453"/>
      <c r="BIP41" s="456"/>
      <c r="BIQ41" s="454"/>
      <c r="BIR41" s="451"/>
      <c r="BIS41" s="454"/>
      <c r="BIT41" s="450"/>
      <c r="BIU41" s="456"/>
      <c r="BIV41" s="456"/>
      <c r="BIW41" s="456"/>
      <c r="BIX41" s="456"/>
      <c r="BIY41" s="271"/>
      <c r="BIZ41" s="451"/>
      <c r="BJA41" s="454"/>
      <c r="BJB41" s="451"/>
      <c r="BJC41" s="457"/>
      <c r="BJD41" s="271"/>
      <c r="BJE41" s="451"/>
      <c r="BJF41" s="454"/>
      <c r="BJG41" s="451"/>
      <c r="BJH41" s="457"/>
      <c r="BJI41" s="451"/>
      <c r="BJJ41" s="457"/>
      <c r="BJK41" s="457"/>
      <c r="BJL41" s="457"/>
      <c r="BJM41" s="271"/>
      <c r="BJN41" s="271"/>
      <c r="BJO41" s="451"/>
      <c r="BJP41" s="454"/>
      <c r="BJQ41" s="451"/>
      <c r="BJR41" s="454"/>
      <c r="BJS41" s="458"/>
      <c r="BJT41" s="459"/>
      <c r="BJU41" s="460"/>
      <c r="BJV41" s="461"/>
      <c r="BJW41" s="462"/>
      <c r="BJX41" s="458"/>
      <c r="BJY41" s="451"/>
      <c r="BJZ41" s="463"/>
      <c r="BKA41" s="451"/>
      <c r="BKB41" s="451"/>
      <c r="BKC41" s="453"/>
      <c r="BKE41" s="449"/>
      <c r="BKF41" s="449"/>
      <c r="BKG41" s="449"/>
      <c r="BKH41" s="450"/>
      <c r="BKI41" s="451"/>
      <c r="BKJ41" s="451"/>
      <c r="BKK41" s="451"/>
      <c r="BKL41" s="449"/>
      <c r="BKM41" s="452"/>
      <c r="BKN41" s="453"/>
      <c r="BKO41" s="454"/>
      <c r="BKP41" s="449"/>
      <c r="BKQ41" s="453"/>
      <c r="BKR41" s="453"/>
      <c r="BKS41" s="450"/>
      <c r="BKT41" s="454"/>
      <c r="BKU41" s="455"/>
      <c r="BKV41" s="453"/>
      <c r="BKW41" s="456"/>
      <c r="BKX41" s="453"/>
      <c r="BKY41" s="456"/>
      <c r="BKZ41" s="454"/>
      <c r="BLA41" s="451"/>
      <c r="BLB41" s="454"/>
      <c r="BLC41" s="450"/>
      <c r="BLD41" s="456"/>
      <c r="BLE41" s="456"/>
      <c r="BLF41" s="456"/>
      <c r="BLG41" s="456"/>
      <c r="BLH41" s="271"/>
      <c r="BLI41" s="451"/>
      <c r="BLJ41" s="454"/>
      <c r="BLK41" s="451"/>
      <c r="BLL41" s="457"/>
      <c r="BLM41" s="271"/>
      <c r="BLN41" s="451"/>
      <c r="BLO41" s="454"/>
      <c r="BLP41" s="451"/>
      <c r="BLQ41" s="457"/>
      <c r="BLR41" s="451"/>
      <c r="BLS41" s="457"/>
      <c r="BLT41" s="457"/>
      <c r="BLU41" s="457"/>
      <c r="BLV41" s="271"/>
      <c r="BLW41" s="271"/>
      <c r="BLX41" s="451"/>
      <c r="BLY41" s="454"/>
      <c r="BLZ41" s="451"/>
      <c r="BMA41" s="454"/>
      <c r="BMB41" s="458"/>
      <c r="BMC41" s="459"/>
      <c r="BMD41" s="460"/>
      <c r="BME41" s="461"/>
      <c r="BMF41" s="462"/>
      <c r="BMG41" s="458"/>
      <c r="BMH41" s="451"/>
      <c r="BMI41" s="463"/>
      <c r="BMJ41" s="451"/>
      <c r="BMK41" s="451"/>
      <c r="BML41" s="453"/>
      <c r="BMN41" s="449"/>
      <c r="BMO41" s="449"/>
      <c r="BMP41" s="449"/>
      <c r="BMQ41" s="450"/>
      <c r="BMR41" s="451"/>
      <c r="BMS41" s="451"/>
      <c r="BMT41" s="451"/>
      <c r="BMU41" s="449"/>
      <c r="BMV41" s="452"/>
      <c r="BMW41" s="453"/>
      <c r="BMX41" s="454"/>
      <c r="BMY41" s="449"/>
      <c r="BMZ41" s="453"/>
      <c r="BNA41" s="453"/>
      <c r="BNB41" s="450"/>
      <c r="BNC41" s="454"/>
      <c r="BND41" s="455"/>
      <c r="BNE41" s="453"/>
      <c r="BNF41" s="456"/>
      <c r="BNG41" s="453"/>
      <c r="BNH41" s="456"/>
      <c r="BNI41" s="454"/>
      <c r="BNJ41" s="451"/>
      <c r="BNK41" s="454"/>
      <c r="BNL41" s="450"/>
      <c r="BNM41" s="456"/>
      <c r="BNN41" s="456"/>
      <c r="BNO41" s="456"/>
      <c r="BNP41" s="456"/>
      <c r="BNQ41" s="271"/>
      <c r="BNR41" s="451"/>
      <c r="BNS41" s="454"/>
      <c r="BNT41" s="451"/>
      <c r="BNU41" s="457"/>
      <c r="BNV41" s="271"/>
      <c r="BNW41" s="451"/>
      <c r="BNX41" s="454"/>
      <c r="BNY41" s="451"/>
      <c r="BNZ41" s="457"/>
      <c r="BOA41" s="451"/>
      <c r="BOB41" s="457"/>
      <c r="BOC41" s="457"/>
      <c r="BOD41" s="457"/>
      <c r="BOE41" s="271"/>
      <c r="BOF41" s="271"/>
      <c r="BOG41" s="451"/>
      <c r="BOH41" s="454"/>
      <c r="BOI41" s="451"/>
      <c r="BOJ41" s="454"/>
      <c r="BOK41" s="458"/>
      <c r="BOL41" s="459"/>
      <c r="BOM41" s="460"/>
      <c r="BON41" s="461"/>
      <c r="BOO41" s="462"/>
      <c r="BOP41" s="458"/>
      <c r="BOQ41" s="451"/>
      <c r="BOR41" s="463"/>
      <c r="BOS41" s="451"/>
      <c r="BOT41" s="451"/>
      <c r="BOU41" s="453"/>
      <c r="BOW41" s="449"/>
      <c r="BOX41" s="449"/>
      <c r="BOY41" s="449"/>
      <c r="BOZ41" s="450"/>
      <c r="BPA41" s="451"/>
      <c r="BPB41" s="451"/>
      <c r="BPC41" s="451"/>
      <c r="BPD41" s="449"/>
      <c r="BPE41" s="452"/>
      <c r="BPF41" s="453"/>
      <c r="BPG41" s="454"/>
      <c r="BPH41" s="449"/>
      <c r="BPI41" s="453"/>
      <c r="BPJ41" s="453"/>
      <c r="BPK41" s="450"/>
      <c r="BPL41" s="454"/>
      <c r="BPM41" s="455"/>
      <c r="BPN41" s="453"/>
      <c r="BPO41" s="456"/>
      <c r="BPP41" s="453"/>
      <c r="BPQ41" s="456"/>
      <c r="BPR41" s="454"/>
      <c r="BPS41" s="451"/>
      <c r="BPT41" s="454"/>
      <c r="BPU41" s="450"/>
      <c r="BPV41" s="456"/>
      <c r="BPW41" s="456"/>
      <c r="BPX41" s="456"/>
      <c r="BPY41" s="456"/>
      <c r="BPZ41" s="271"/>
      <c r="BQA41" s="451"/>
      <c r="BQB41" s="454"/>
      <c r="BQC41" s="451"/>
      <c r="BQD41" s="457"/>
      <c r="BQE41" s="271"/>
      <c r="BQF41" s="451"/>
      <c r="BQG41" s="454"/>
      <c r="BQH41" s="451"/>
      <c r="BQI41" s="457"/>
      <c r="BQJ41" s="451"/>
      <c r="BQK41" s="457"/>
      <c r="BQL41" s="457"/>
      <c r="BQM41" s="457"/>
      <c r="BQN41" s="271"/>
      <c r="BQO41" s="271"/>
      <c r="BQP41" s="451"/>
      <c r="BQQ41" s="454"/>
      <c r="BQR41" s="451"/>
      <c r="BQS41" s="454"/>
      <c r="BQT41" s="458"/>
      <c r="BQU41" s="459"/>
      <c r="BQV41" s="460"/>
      <c r="BQW41" s="461"/>
      <c r="BQX41" s="462"/>
      <c r="BQY41" s="458"/>
      <c r="BQZ41" s="451"/>
      <c r="BRA41" s="463"/>
      <c r="BRB41" s="451"/>
      <c r="BRC41" s="451"/>
      <c r="BRD41" s="453"/>
      <c r="BRF41" s="449"/>
      <c r="BRG41" s="449"/>
      <c r="BRH41" s="449"/>
      <c r="BRI41" s="450"/>
      <c r="BRJ41" s="451"/>
      <c r="BRK41" s="451"/>
      <c r="BRL41" s="451"/>
      <c r="BRM41" s="449"/>
      <c r="BRN41" s="452"/>
      <c r="BRO41" s="453"/>
      <c r="BRP41" s="454"/>
      <c r="BRQ41" s="449"/>
      <c r="BRR41" s="453"/>
      <c r="BRS41" s="453"/>
      <c r="BRT41" s="450"/>
      <c r="BRU41" s="454"/>
      <c r="BRV41" s="455"/>
      <c r="BRW41" s="453"/>
      <c r="BRX41" s="456"/>
      <c r="BRY41" s="453"/>
      <c r="BRZ41" s="456"/>
      <c r="BSA41" s="454"/>
      <c r="BSB41" s="451"/>
      <c r="BSC41" s="454"/>
      <c r="BSD41" s="450"/>
      <c r="BSE41" s="456"/>
      <c r="BSF41" s="456"/>
      <c r="BSG41" s="456"/>
      <c r="BSH41" s="456"/>
      <c r="BSI41" s="271"/>
      <c r="BSJ41" s="451"/>
      <c r="BSK41" s="454"/>
      <c r="BSL41" s="451"/>
      <c r="BSM41" s="457"/>
      <c r="BSN41" s="271"/>
      <c r="BSO41" s="451"/>
      <c r="BSP41" s="454"/>
      <c r="BSQ41" s="451"/>
      <c r="BSR41" s="457"/>
      <c r="BSS41" s="451"/>
      <c r="BST41" s="457"/>
      <c r="BSU41" s="457"/>
      <c r="BSV41" s="457"/>
      <c r="BSW41" s="271"/>
      <c r="BSX41" s="271"/>
      <c r="BSY41" s="451"/>
      <c r="BSZ41" s="454"/>
      <c r="BTA41" s="451"/>
      <c r="BTB41" s="454"/>
      <c r="BTC41" s="458"/>
      <c r="BTD41" s="459"/>
      <c r="BTE41" s="460"/>
      <c r="BTF41" s="461"/>
      <c r="BTG41" s="462"/>
      <c r="BTH41" s="458"/>
      <c r="BTI41" s="451"/>
      <c r="BTJ41" s="463"/>
      <c r="BTK41" s="451"/>
      <c r="BTL41" s="451"/>
      <c r="BTM41" s="453"/>
      <c r="BTO41" s="449"/>
      <c r="BTP41" s="449"/>
      <c r="BTQ41" s="449"/>
      <c r="BTR41" s="450"/>
      <c r="BTS41" s="451"/>
      <c r="BTT41" s="451"/>
      <c r="BTU41" s="451"/>
      <c r="BTV41" s="449"/>
      <c r="BTW41" s="452"/>
      <c r="BTX41" s="453"/>
      <c r="BTY41" s="454"/>
      <c r="BTZ41" s="449"/>
      <c r="BUA41" s="453"/>
      <c r="BUB41" s="453"/>
      <c r="BUC41" s="450"/>
      <c r="BUD41" s="454"/>
      <c r="BUE41" s="455"/>
      <c r="BUF41" s="453"/>
      <c r="BUG41" s="456"/>
      <c r="BUH41" s="453"/>
      <c r="BUI41" s="456"/>
      <c r="BUJ41" s="454"/>
      <c r="BUK41" s="451"/>
      <c r="BUL41" s="454"/>
      <c r="BUM41" s="450"/>
      <c r="BUN41" s="456"/>
      <c r="BUO41" s="456"/>
      <c r="BUP41" s="456"/>
      <c r="BUQ41" s="456"/>
      <c r="BUR41" s="271"/>
      <c r="BUS41" s="451"/>
      <c r="BUT41" s="454"/>
      <c r="BUU41" s="451"/>
      <c r="BUV41" s="457"/>
      <c r="BUW41" s="271"/>
      <c r="BUX41" s="451"/>
      <c r="BUY41" s="454"/>
      <c r="BUZ41" s="451"/>
      <c r="BVA41" s="457"/>
      <c r="BVB41" s="451"/>
      <c r="BVC41" s="457"/>
      <c r="BVD41" s="457"/>
      <c r="BVE41" s="457"/>
      <c r="BVF41" s="271"/>
      <c r="BVG41" s="271"/>
      <c r="BVH41" s="451"/>
      <c r="BVI41" s="454"/>
      <c r="BVJ41" s="451"/>
      <c r="BVK41" s="454"/>
      <c r="BVL41" s="458"/>
      <c r="BVM41" s="459"/>
      <c r="BVN41" s="460"/>
      <c r="BVO41" s="461"/>
      <c r="BVP41" s="462"/>
      <c r="BVQ41" s="458"/>
      <c r="BVR41" s="451"/>
      <c r="BVS41" s="463"/>
      <c r="BVT41" s="451"/>
      <c r="BVU41" s="451"/>
      <c r="BVV41" s="453"/>
      <c r="BVX41" s="449"/>
      <c r="BVY41" s="449"/>
      <c r="BVZ41" s="449"/>
      <c r="BWA41" s="450"/>
      <c r="BWB41" s="451"/>
      <c r="BWC41" s="451"/>
      <c r="BWD41" s="451"/>
      <c r="BWE41" s="449"/>
      <c r="BWF41" s="452"/>
      <c r="BWG41" s="453"/>
      <c r="BWH41" s="454"/>
      <c r="BWI41" s="449"/>
      <c r="BWJ41" s="453"/>
      <c r="BWK41" s="453"/>
      <c r="BWL41" s="450"/>
      <c r="BWM41" s="454"/>
      <c r="BWN41" s="455"/>
      <c r="BWO41" s="453"/>
      <c r="BWP41" s="456"/>
      <c r="BWQ41" s="453"/>
      <c r="BWR41" s="456"/>
      <c r="BWS41" s="454"/>
      <c r="BWT41" s="451"/>
      <c r="BWU41" s="454"/>
      <c r="BWV41" s="450"/>
      <c r="BWW41" s="456"/>
      <c r="BWX41" s="456"/>
      <c r="BWY41" s="456"/>
      <c r="BWZ41" s="456"/>
      <c r="BXA41" s="271"/>
      <c r="BXB41" s="451"/>
      <c r="BXC41" s="454"/>
      <c r="BXD41" s="451"/>
      <c r="BXE41" s="457"/>
      <c r="BXF41" s="271"/>
      <c r="BXG41" s="451"/>
      <c r="BXH41" s="454"/>
      <c r="BXI41" s="451"/>
      <c r="BXJ41" s="457"/>
      <c r="BXK41" s="451"/>
      <c r="BXL41" s="457"/>
      <c r="BXM41" s="457"/>
      <c r="BXN41" s="457"/>
      <c r="BXO41" s="271"/>
      <c r="BXP41" s="271"/>
      <c r="BXQ41" s="451"/>
      <c r="BXR41" s="454"/>
      <c r="BXS41" s="451"/>
      <c r="BXT41" s="454"/>
      <c r="BXU41" s="458"/>
      <c r="BXV41" s="459"/>
      <c r="BXW41" s="460"/>
      <c r="BXX41" s="461"/>
      <c r="BXY41" s="462"/>
      <c r="BXZ41" s="458"/>
      <c r="BYA41" s="451"/>
      <c r="BYB41" s="463"/>
      <c r="BYC41" s="451"/>
      <c r="BYD41" s="451"/>
      <c r="BYE41" s="453"/>
      <c r="BYG41" s="449"/>
      <c r="BYH41" s="449"/>
      <c r="BYI41" s="449"/>
      <c r="BYJ41" s="450"/>
      <c r="BYK41" s="451"/>
      <c r="BYL41" s="451"/>
      <c r="BYM41" s="451"/>
      <c r="BYN41" s="449"/>
      <c r="BYO41" s="452"/>
      <c r="BYP41" s="453"/>
      <c r="BYQ41" s="454"/>
      <c r="BYR41" s="449"/>
      <c r="BYS41" s="453"/>
      <c r="BYT41" s="453"/>
      <c r="BYU41" s="450"/>
      <c r="BYV41" s="454"/>
      <c r="BYW41" s="455"/>
      <c r="BYX41" s="453"/>
      <c r="BYY41" s="456"/>
      <c r="BYZ41" s="453"/>
      <c r="BZA41" s="456"/>
      <c r="BZB41" s="454"/>
      <c r="BZC41" s="451"/>
      <c r="BZD41" s="454"/>
      <c r="BZE41" s="450"/>
      <c r="BZF41" s="456"/>
      <c r="BZG41" s="456"/>
      <c r="BZH41" s="456"/>
      <c r="BZI41" s="456"/>
      <c r="BZJ41" s="271"/>
      <c r="BZK41" s="451"/>
      <c r="BZL41" s="454"/>
      <c r="BZM41" s="451"/>
      <c r="BZN41" s="457"/>
      <c r="BZO41" s="271"/>
      <c r="BZP41" s="451"/>
      <c r="BZQ41" s="454"/>
      <c r="BZR41" s="451"/>
      <c r="BZS41" s="457"/>
      <c r="BZT41" s="451"/>
      <c r="BZU41" s="457"/>
      <c r="BZV41" s="457"/>
      <c r="BZW41" s="457"/>
      <c r="BZX41" s="271"/>
      <c r="BZY41" s="271"/>
      <c r="BZZ41" s="451"/>
      <c r="CAA41" s="454"/>
      <c r="CAB41" s="451"/>
      <c r="CAC41" s="454"/>
      <c r="CAD41" s="458"/>
      <c r="CAE41" s="459"/>
      <c r="CAF41" s="460"/>
      <c r="CAG41" s="461"/>
      <c r="CAH41" s="462"/>
      <c r="CAI41" s="458"/>
      <c r="CAJ41" s="451"/>
      <c r="CAK41" s="463"/>
      <c r="CAL41" s="451"/>
      <c r="CAM41" s="451"/>
      <c r="CAN41" s="453"/>
      <c r="CAP41" s="449"/>
      <c r="CAQ41" s="449"/>
      <c r="CAR41" s="449"/>
      <c r="CAS41" s="450"/>
      <c r="CAT41" s="451"/>
      <c r="CAU41" s="451"/>
      <c r="CAV41" s="451"/>
      <c r="CAW41" s="449"/>
      <c r="CAX41" s="452"/>
      <c r="CAY41" s="453"/>
      <c r="CAZ41" s="454"/>
      <c r="CBA41" s="449"/>
      <c r="CBB41" s="453"/>
      <c r="CBC41" s="453"/>
      <c r="CBD41" s="450"/>
      <c r="CBE41" s="454"/>
      <c r="CBF41" s="455"/>
      <c r="CBG41" s="453"/>
      <c r="CBH41" s="456"/>
      <c r="CBI41" s="453"/>
      <c r="CBJ41" s="456"/>
      <c r="CBK41" s="454"/>
      <c r="CBL41" s="451"/>
      <c r="CBM41" s="454"/>
      <c r="CBN41" s="450"/>
      <c r="CBO41" s="456"/>
      <c r="CBP41" s="456"/>
      <c r="CBQ41" s="456"/>
      <c r="CBR41" s="456"/>
      <c r="CBS41" s="271"/>
      <c r="CBT41" s="451"/>
      <c r="CBU41" s="454"/>
      <c r="CBV41" s="451"/>
      <c r="CBW41" s="457"/>
      <c r="CBX41" s="271"/>
      <c r="CBY41" s="451"/>
      <c r="CBZ41" s="454"/>
      <c r="CCA41" s="451"/>
      <c r="CCB41" s="457"/>
      <c r="CCC41" s="451"/>
      <c r="CCD41" s="457"/>
      <c r="CCE41" s="457"/>
      <c r="CCF41" s="457"/>
      <c r="CCG41" s="271"/>
      <c r="CCH41" s="271"/>
      <c r="CCI41" s="451"/>
      <c r="CCJ41" s="454"/>
      <c r="CCK41" s="451"/>
      <c r="CCL41" s="454"/>
      <c r="CCM41" s="458"/>
      <c r="CCN41" s="459"/>
      <c r="CCO41" s="460"/>
      <c r="CCP41" s="461"/>
      <c r="CCQ41" s="462"/>
      <c r="CCR41" s="458"/>
      <c r="CCS41" s="451"/>
      <c r="CCT41" s="463"/>
      <c r="CCU41" s="451"/>
      <c r="CCV41" s="451"/>
      <c r="CCW41" s="453"/>
      <c r="CCY41" s="449"/>
      <c r="CCZ41" s="449"/>
      <c r="CDA41" s="449"/>
      <c r="CDB41" s="450"/>
      <c r="CDC41" s="451"/>
      <c r="CDD41" s="451"/>
      <c r="CDE41" s="451"/>
      <c r="CDF41" s="449"/>
      <c r="CDG41" s="452"/>
      <c r="CDH41" s="453"/>
      <c r="CDI41" s="454"/>
      <c r="CDJ41" s="449"/>
      <c r="CDK41" s="453"/>
      <c r="CDL41" s="453"/>
      <c r="CDM41" s="450"/>
      <c r="CDN41" s="454"/>
      <c r="CDO41" s="455"/>
      <c r="CDP41" s="453"/>
      <c r="CDQ41" s="456"/>
      <c r="CDR41" s="453"/>
      <c r="CDS41" s="456"/>
      <c r="CDT41" s="454"/>
      <c r="CDU41" s="451"/>
      <c r="CDV41" s="454"/>
      <c r="CDW41" s="450"/>
      <c r="CDX41" s="456"/>
      <c r="CDY41" s="456"/>
      <c r="CDZ41" s="456"/>
      <c r="CEA41" s="456"/>
      <c r="CEB41" s="271"/>
      <c r="CEC41" s="451"/>
      <c r="CED41" s="454"/>
      <c r="CEE41" s="451"/>
      <c r="CEF41" s="457"/>
      <c r="CEG41" s="271"/>
      <c r="CEH41" s="451"/>
      <c r="CEI41" s="454"/>
      <c r="CEJ41" s="451"/>
      <c r="CEK41" s="457"/>
      <c r="CEL41" s="451"/>
      <c r="CEM41" s="457"/>
      <c r="CEN41" s="457"/>
      <c r="CEO41" s="457"/>
      <c r="CEP41" s="271"/>
      <c r="CEQ41" s="271"/>
      <c r="CER41" s="451"/>
      <c r="CES41" s="454"/>
      <c r="CET41" s="451"/>
      <c r="CEU41" s="454"/>
      <c r="CEV41" s="458"/>
      <c r="CEW41" s="459"/>
      <c r="CEX41" s="460"/>
      <c r="CEY41" s="461"/>
      <c r="CEZ41" s="462"/>
      <c r="CFA41" s="458"/>
      <c r="CFB41" s="451"/>
      <c r="CFC41" s="463"/>
      <c r="CFD41" s="451"/>
      <c r="CFE41" s="451"/>
      <c r="CFF41" s="453"/>
      <c r="CFH41" s="449"/>
      <c r="CFI41" s="449"/>
      <c r="CFJ41" s="449"/>
      <c r="CFK41" s="450"/>
      <c r="CFL41" s="451"/>
      <c r="CFM41" s="451"/>
      <c r="CFN41" s="451"/>
      <c r="CFO41" s="449"/>
      <c r="CFP41" s="452"/>
      <c r="CFQ41" s="453"/>
      <c r="CFR41" s="454"/>
      <c r="CFS41" s="449"/>
      <c r="CFT41" s="453"/>
      <c r="CFU41" s="453"/>
      <c r="CFV41" s="450"/>
      <c r="CFW41" s="454"/>
      <c r="CFX41" s="455"/>
      <c r="CFY41" s="453"/>
      <c r="CFZ41" s="456"/>
      <c r="CGA41" s="453"/>
      <c r="CGB41" s="456"/>
      <c r="CGC41" s="454"/>
      <c r="CGD41" s="451"/>
      <c r="CGE41" s="454"/>
      <c r="CGF41" s="450"/>
      <c r="CGG41" s="456"/>
      <c r="CGH41" s="456"/>
      <c r="CGI41" s="456"/>
      <c r="CGJ41" s="456"/>
      <c r="CGK41" s="271"/>
      <c r="CGL41" s="451"/>
      <c r="CGM41" s="454"/>
      <c r="CGN41" s="451"/>
      <c r="CGO41" s="457"/>
      <c r="CGP41" s="271"/>
      <c r="CGQ41" s="451"/>
      <c r="CGR41" s="454"/>
      <c r="CGS41" s="451"/>
      <c r="CGT41" s="457"/>
      <c r="CGU41" s="451"/>
      <c r="CGV41" s="457"/>
      <c r="CGW41" s="457"/>
      <c r="CGX41" s="457"/>
      <c r="CGY41" s="271"/>
      <c r="CGZ41" s="271"/>
      <c r="CHA41" s="451"/>
      <c r="CHB41" s="454"/>
      <c r="CHC41" s="451"/>
      <c r="CHD41" s="454"/>
      <c r="CHE41" s="458"/>
      <c r="CHF41" s="459"/>
      <c r="CHG41" s="460"/>
      <c r="CHH41" s="461"/>
      <c r="CHI41" s="462"/>
      <c r="CHJ41" s="458"/>
      <c r="CHK41" s="451"/>
      <c r="CHL41" s="463"/>
      <c r="CHM41" s="451"/>
      <c r="CHN41" s="451"/>
      <c r="CHO41" s="453"/>
      <c r="CHQ41" s="449"/>
      <c r="CHR41" s="449"/>
      <c r="CHS41" s="449"/>
      <c r="CHT41" s="450"/>
      <c r="CHU41" s="451"/>
      <c r="CHV41" s="451"/>
      <c r="CHW41" s="451"/>
      <c r="CHX41" s="449"/>
      <c r="CHY41" s="452"/>
      <c r="CHZ41" s="453"/>
      <c r="CIA41" s="454"/>
      <c r="CIB41" s="449"/>
      <c r="CIC41" s="453"/>
      <c r="CID41" s="453"/>
      <c r="CIE41" s="450"/>
      <c r="CIF41" s="454"/>
      <c r="CIG41" s="455"/>
      <c r="CIH41" s="453"/>
      <c r="CII41" s="456"/>
      <c r="CIJ41" s="453"/>
      <c r="CIK41" s="456"/>
      <c r="CIL41" s="454"/>
      <c r="CIM41" s="451"/>
      <c r="CIN41" s="454"/>
      <c r="CIO41" s="450"/>
      <c r="CIP41" s="456"/>
      <c r="CIQ41" s="456"/>
      <c r="CIR41" s="456"/>
      <c r="CIS41" s="456"/>
      <c r="CIT41" s="271"/>
      <c r="CIU41" s="451"/>
      <c r="CIV41" s="454"/>
      <c r="CIW41" s="451"/>
      <c r="CIX41" s="457"/>
      <c r="CIY41" s="271"/>
      <c r="CIZ41" s="451"/>
      <c r="CJA41" s="454"/>
      <c r="CJB41" s="451"/>
      <c r="CJC41" s="457"/>
      <c r="CJD41" s="451"/>
      <c r="CJE41" s="457"/>
      <c r="CJF41" s="457"/>
      <c r="CJG41" s="457"/>
      <c r="CJH41" s="271"/>
      <c r="CJI41" s="271"/>
      <c r="CJJ41" s="451"/>
      <c r="CJK41" s="454"/>
      <c r="CJL41" s="451"/>
      <c r="CJM41" s="454"/>
      <c r="CJN41" s="458"/>
      <c r="CJO41" s="459"/>
      <c r="CJP41" s="460"/>
      <c r="CJQ41" s="461"/>
      <c r="CJR41" s="462"/>
      <c r="CJS41" s="458"/>
      <c r="CJT41" s="451"/>
      <c r="CJU41" s="463"/>
      <c r="CJV41" s="451"/>
      <c r="CJW41" s="451"/>
      <c r="CJX41" s="453"/>
      <c r="CJZ41" s="449"/>
      <c r="CKA41" s="449"/>
      <c r="CKB41" s="449"/>
      <c r="CKC41" s="450"/>
      <c r="CKD41" s="451"/>
      <c r="CKE41" s="451"/>
      <c r="CKF41" s="451"/>
      <c r="CKG41" s="449"/>
      <c r="CKH41" s="452"/>
      <c r="CKI41" s="453"/>
      <c r="CKJ41" s="454"/>
      <c r="CKK41" s="449"/>
      <c r="CKL41" s="453"/>
      <c r="CKM41" s="453"/>
      <c r="CKN41" s="450"/>
      <c r="CKO41" s="454"/>
      <c r="CKP41" s="455"/>
      <c r="CKQ41" s="453"/>
      <c r="CKR41" s="456"/>
      <c r="CKS41" s="453"/>
      <c r="CKT41" s="456"/>
      <c r="CKU41" s="454"/>
      <c r="CKV41" s="451"/>
      <c r="CKW41" s="454"/>
      <c r="CKX41" s="450"/>
      <c r="CKY41" s="456"/>
      <c r="CKZ41" s="456"/>
      <c r="CLA41" s="456"/>
      <c r="CLB41" s="456"/>
      <c r="CLC41" s="271"/>
      <c r="CLD41" s="451"/>
      <c r="CLE41" s="454"/>
      <c r="CLF41" s="451"/>
      <c r="CLG41" s="457"/>
      <c r="CLH41" s="271"/>
      <c r="CLI41" s="451"/>
      <c r="CLJ41" s="454"/>
      <c r="CLK41" s="451"/>
      <c r="CLL41" s="457"/>
      <c r="CLM41" s="451"/>
      <c r="CLN41" s="457"/>
      <c r="CLO41" s="457"/>
      <c r="CLP41" s="457"/>
      <c r="CLQ41" s="271"/>
      <c r="CLR41" s="271"/>
      <c r="CLS41" s="451"/>
      <c r="CLT41" s="454"/>
      <c r="CLU41" s="451"/>
      <c r="CLV41" s="454"/>
      <c r="CLW41" s="458"/>
      <c r="CLX41" s="459"/>
      <c r="CLY41" s="460"/>
      <c r="CLZ41" s="461"/>
      <c r="CMA41" s="462"/>
      <c r="CMB41" s="458"/>
      <c r="CMC41" s="451"/>
      <c r="CMD41" s="463"/>
      <c r="CME41" s="451"/>
      <c r="CMF41" s="451"/>
      <c r="CMG41" s="453"/>
      <c r="CMI41" s="449"/>
      <c r="CMJ41" s="449"/>
      <c r="CMK41" s="449"/>
      <c r="CML41" s="450"/>
      <c r="CMM41" s="451"/>
      <c r="CMN41" s="451"/>
      <c r="CMO41" s="451"/>
      <c r="CMP41" s="449"/>
      <c r="CMQ41" s="452"/>
      <c r="CMR41" s="453"/>
      <c r="CMS41" s="454"/>
      <c r="CMT41" s="449"/>
      <c r="CMU41" s="453"/>
      <c r="CMV41" s="453"/>
      <c r="CMW41" s="450"/>
      <c r="CMX41" s="454"/>
      <c r="CMY41" s="455"/>
      <c r="CMZ41" s="453"/>
      <c r="CNA41" s="456"/>
      <c r="CNB41" s="453"/>
      <c r="CNC41" s="456"/>
      <c r="CND41" s="454"/>
      <c r="CNE41" s="451"/>
      <c r="CNF41" s="454"/>
      <c r="CNG41" s="450"/>
      <c r="CNH41" s="456"/>
      <c r="CNI41" s="456"/>
      <c r="CNJ41" s="456"/>
      <c r="CNK41" s="456"/>
      <c r="CNL41" s="271"/>
      <c r="CNM41" s="451"/>
      <c r="CNN41" s="454"/>
      <c r="CNO41" s="451"/>
      <c r="CNP41" s="457"/>
      <c r="CNQ41" s="271"/>
      <c r="CNR41" s="451"/>
      <c r="CNS41" s="454"/>
      <c r="CNT41" s="451"/>
      <c r="CNU41" s="457"/>
      <c r="CNV41" s="451"/>
      <c r="CNW41" s="457"/>
      <c r="CNX41" s="457"/>
      <c r="CNY41" s="457"/>
      <c r="CNZ41" s="271"/>
      <c r="COA41" s="271"/>
      <c r="COB41" s="451"/>
      <c r="COC41" s="454"/>
      <c r="COD41" s="451"/>
      <c r="COE41" s="454"/>
      <c r="COF41" s="458"/>
      <c r="COG41" s="459"/>
      <c r="COH41" s="460"/>
      <c r="COI41" s="461"/>
      <c r="COJ41" s="462"/>
      <c r="COK41" s="458"/>
      <c r="COL41" s="451"/>
      <c r="COM41" s="463"/>
      <c r="CON41" s="451"/>
      <c r="COO41" s="451"/>
      <c r="COP41" s="453"/>
      <c r="COR41" s="449"/>
      <c r="COS41" s="449"/>
      <c r="COT41" s="449"/>
      <c r="COU41" s="450"/>
      <c r="COV41" s="451"/>
      <c r="COW41" s="451"/>
      <c r="COX41" s="451"/>
      <c r="COY41" s="449"/>
      <c r="COZ41" s="452"/>
      <c r="CPA41" s="453"/>
      <c r="CPB41" s="454"/>
      <c r="CPC41" s="449"/>
      <c r="CPD41" s="453"/>
      <c r="CPE41" s="453"/>
      <c r="CPF41" s="450"/>
      <c r="CPG41" s="454"/>
      <c r="CPH41" s="455"/>
      <c r="CPI41" s="453"/>
      <c r="CPJ41" s="456"/>
      <c r="CPK41" s="453"/>
      <c r="CPL41" s="456"/>
      <c r="CPM41" s="454"/>
      <c r="CPN41" s="451"/>
      <c r="CPO41" s="454"/>
      <c r="CPP41" s="450"/>
      <c r="CPQ41" s="456"/>
      <c r="CPR41" s="456"/>
      <c r="CPS41" s="456"/>
      <c r="CPT41" s="456"/>
      <c r="CPU41" s="271"/>
      <c r="CPV41" s="451"/>
      <c r="CPW41" s="454"/>
      <c r="CPX41" s="451"/>
      <c r="CPY41" s="457"/>
      <c r="CPZ41" s="271"/>
      <c r="CQA41" s="451"/>
      <c r="CQB41" s="454"/>
      <c r="CQC41" s="451"/>
      <c r="CQD41" s="457"/>
      <c r="CQE41" s="451"/>
      <c r="CQF41" s="457"/>
      <c r="CQG41" s="457"/>
      <c r="CQH41" s="457"/>
      <c r="CQI41" s="271"/>
      <c r="CQJ41" s="271"/>
      <c r="CQK41" s="451"/>
      <c r="CQL41" s="454"/>
      <c r="CQM41" s="451"/>
      <c r="CQN41" s="454"/>
      <c r="CQO41" s="458"/>
      <c r="CQP41" s="459"/>
      <c r="CQQ41" s="460"/>
      <c r="CQR41" s="461"/>
      <c r="CQS41" s="462"/>
      <c r="CQT41" s="458"/>
      <c r="CQU41" s="451"/>
      <c r="CQV41" s="463"/>
      <c r="CQW41" s="451"/>
      <c r="CQX41" s="451"/>
      <c r="CQY41" s="453"/>
      <c r="CRA41" s="449"/>
      <c r="CRB41" s="449"/>
      <c r="CRC41" s="449"/>
      <c r="CRD41" s="450"/>
      <c r="CRE41" s="451"/>
      <c r="CRF41" s="451"/>
      <c r="CRG41" s="451"/>
      <c r="CRH41" s="449"/>
      <c r="CRI41" s="452"/>
      <c r="CRJ41" s="453"/>
      <c r="CRK41" s="454"/>
      <c r="CRL41" s="449"/>
      <c r="CRM41" s="453"/>
      <c r="CRN41" s="453"/>
      <c r="CRO41" s="450"/>
      <c r="CRP41" s="454"/>
      <c r="CRQ41" s="455"/>
      <c r="CRR41" s="453"/>
      <c r="CRS41" s="456"/>
      <c r="CRT41" s="453"/>
      <c r="CRU41" s="456"/>
      <c r="CRV41" s="454"/>
      <c r="CRW41" s="451"/>
      <c r="CRX41" s="454"/>
      <c r="CRY41" s="450"/>
      <c r="CRZ41" s="456"/>
      <c r="CSA41" s="456"/>
      <c r="CSB41" s="456"/>
      <c r="CSC41" s="456"/>
      <c r="CSD41" s="271"/>
      <c r="CSE41" s="451"/>
      <c r="CSF41" s="454"/>
      <c r="CSG41" s="451"/>
      <c r="CSH41" s="457"/>
      <c r="CSI41" s="271"/>
      <c r="CSJ41" s="451"/>
      <c r="CSK41" s="454"/>
      <c r="CSL41" s="451"/>
      <c r="CSM41" s="457"/>
      <c r="CSN41" s="451"/>
      <c r="CSO41" s="457"/>
      <c r="CSP41" s="457"/>
      <c r="CSQ41" s="457"/>
      <c r="CSR41" s="271"/>
      <c r="CSS41" s="271"/>
      <c r="CST41" s="451"/>
      <c r="CSU41" s="454"/>
      <c r="CSV41" s="451"/>
      <c r="CSW41" s="454"/>
      <c r="CSX41" s="458"/>
      <c r="CSY41" s="459"/>
      <c r="CSZ41" s="460"/>
      <c r="CTA41" s="461"/>
      <c r="CTB41" s="462"/>
      <c r="CTC41" s="458"/>
      <c r="CTD41" s="451"/>
      <c r="CTE41" s="463"/>
      <c r="CTF41" s="451"/>
      <c r="CTG41" s="451"/>
      <c r="CTH41" s="453"/>
      <c r="CTJ41" s="449"/>
      <c r="CTK41" s="449"/>
      <c r="CTL41" s="449"/>
      <c r="CTM41" s="450"/>
      <c r="CTN41" s="451"/>
      <c r="CTO41" s="451"/>
      <c r="CTP41" s="451"/>
      <c r="CTQ41" s="449"/>
      <c r="CTR41" s="452"/>
      <c r="CTS41" s="453"/>
      <c r="CTT41" s="454"/>
      <c r="CTU41" s="449"/>
      <c r="CTV41" s="453"/>
      <c r="CTW41" s="453"/>
      <c r="CTX41" s="450"/>
      <c r="CTY41" s="454"/>
      <c r="CTZ41" s="455"/>
      <c r="CUA41" s="453"/>
      <c r="CUB41" s="456"/>
      <c r="CUC41" s="453"/>
      <c r="CUD41" s="456"/>
      <c r="CUE41" s="454"/>
      <c r="CUF41" s="451"/>
      <c r="CUG41" s="454"/>
      <c r="CUH41" s="450"/>
      <c r="CUI41" s="456"/>
      <c r="CUJ41" s="456"/>
      <c r="CUK41" s="456"/>
      <c r="CUL41" s="456"/>
      <c r="CUM41" s="271"/>
      <c r="CUN41" s="451"/>
      <c r="CUO41" s="454"/>
      <c r="CUP41" s="451"/>
      <c r="CUQ41" s="457"/>
      <c r="CUR41" s="271"/>
      <c r="CUS41" s="451"/>
      <c r="CUT41" s="454"/>
      <c r="CUU41" s="451"/>
      <c r="CUV41" s="457"/>
      <c r="CUW41" s="451"/>
      <c r="CUX41" s="457"/>
      <c r="CUY41" s="457"/>
      <c r="CUZ41" s="457"/>
      <c r="CVA41" s="271"/>
      <c r="CVB41" s="271"/>
      <c r="CVC41" s="451"/>
      <c r="CVD41" s="454"/>
      <c r="CVE41" s="451"/>
      <c r="CVF41" s="454"/>
      <c r="CVG41" s="458"/>
      <c r="CVH41" s="459"/>
      <c r="CVI41" s="460"/>
      <c r="CVJ41" s="461"/>
      <c r="CVK41" s="462"/>
      <c r="CVL41" s="458"/>
      <c r="CVM41" s="451"/>
      <c r="CVN41" s="463"/>
      <c r="CVO41" s="451"/>
      <c r="CVP41" s="451"/>
      <c r="CVQ41" s="453"/>
      <c r="CVS41" s="449"/>
      <c r="CVT41" s="449"/>
      <c r="CVU41" s="449"/>
      <c r="CVV41" s="450"/>
      <c r="CVW41" s="451"/>
      <c r="CVX41" s="451"/>
      <c r="CVY41" s="451"/>
      <c r="CVZ41" s="449"/>
      <c r="CWA41" s="452"/>
      <c r="CWB41" s="453"/>
      <c r="CWC41" s="454"/>
      <c r="CWD41" s="449"/>
      <c r="CWE41" s="453"/>
      <c r="CWF41" s="453"/>
      <c r="CWG41" s="450"/>
      <c r="CWH41" s="454"/>
      <c r="CWI41" s="455"/>
      <c r="CWJ41" s="453"/>
      <c r="CWK41" s="456"/>
      <c r="CWL41" s="453"/>
      <c r="CWM41" s="456"/>
      <c r="CWN41" s="454"/>
      <c r="CWO41" s="451"/>
      <c r="CWP41" s="454"/>
      <c r="CWQ41" s="450"/>
      <c r="CWR41" s="456"/>
      <c r="CWS41" s="456"/>
      <c r="CWT41" s="456"/>
      <c r="CWU41" s="456"/>
      <c r="CWV41" s="271"/>
      <c r="CWW41" s="451"/>
      <c r="CWX41" s="454"/>
      <c r="CWY41" s="451"/>
      <c r="CWZ41" s="457"/>
      <c r="CXA41" s="271"/>
      <c r="CXB41" s="451"/>
      <c r="CXC41" s="454"/>
      <c r="CXD41" s="451"/>
      <c r="CXE41" s="457"/>
      <c r="CXF41" s="451"/>
      <c r="CXG41" s="457"/>
      <c r="CXH41" s="457"/>
      <c r="CXI41" s="457"/>
      <c r="CXJ41" s="271"/>
      <c r="CXK41" s="271"/>
      <c r="CXL41" s="451"/>
      <c r="CXM41" s="454"/>
      <c r="CXN41" s="451"/>
      <c r="CXO41" s="454"/>
      <c r="CXP41" s="458"/>
      <c r="CXQ41" s="459"/>
      <c r="CXR41" s="460"/>
      <c r="CXS41" s="461"/>
      <c r="CXT41" s="462"/>
      <c r="CXU41" s="458"/>
      <c r="CXV41" s="451"/>
      <c r="CXW41" s="463"/>
      <c r="CXX41" s="451"/>
      <c r="CXY41" s="451"/>
      <c r="CXZ41" s="453"/>
      <c r="CYB41" s="449"/>
      <c r="CYC41" s="449"/>
      <c r="CYD41" s="449"/>
      <c r="CYE41" s="450"/>
      <c r="CYF41" s="451"/>
      <c r="CYG41" s="451"/>
      <c r="CYH41" s="451"/>
      <c r="CYI41" s="449"/>
      <c r="CYJ41" s="452"/>
      <c r="CYK41" s="453"/>
      <c r="CYL41" s="454"/>
      <c r="CYM41" s="449"/>
      <c r="CYN41" s="453"/>
      <c r="CYO41" s="453"/>
      <c r="CYP41" s="450"/>
      <c r="CYQ41" s="454"/>
      <c r="CYR41" s="455"/>
      <c r="CYS41" s="453"/>
      <c r="CYT41" s="456"/>
      <c r="CYU41" s="453"/>
      <c r="CYV41" s="456"/>
      <c r="CYW41" s="454"/>
      <c r="CYX41" s="451"/>
      <c r="CYY41" s="454"/>
      <c r="CYZ41" s="450"/>
      <c r="CZA41" s="456"/>
      <c r="CZB41" s="456"/>
      <c r="CZC41" s="456"/>
      <c r="CZD41" s="456"/>
      <c r="CZE41" s="271"/>
      <c r="CZF41" s="451"/>
      <c r="CZG41" s="454"/>
      <c r="CZH41" s="451"/>
      <c r="CZI41" s="457"/>
      <c r="CZJ41" s="271"/>
      <c r="CZK41" s="451"/>
      <c r="CZL41" s="454"/>
      <c r="CZM41" s="451"/>
      <c r="CZN41" s="457"/>
      <c r="CZO41" s="451"/>
      <c r="CZP41" s="457"/>
      <c r="CZQ41" s="457"/>
      <c r="CZR41" s="457"/>
      <c r="CZS41" s="271"/>
      <c r="CZT41" s="271"/>
      <c r="CZU41" s="451"/>
      <c r="CZV41" s="454"/>
      <c r="CZW41" s="451"/>
      <c r="CZX41" s="454"/>
      <c r="CZY41" s="458"/>
      <c r="CZZ41" s="459"/>
      <c r="DAA41" s="460"/>
      <c r="DAB41" s="461"/>
      <c r="DAC41" s="462"/>
      <c r="DAD41" s="458"/>
      <c r="DAE41" s="451"/>
      <c r="DAF41" s="463"/>
      <c r="DAG41" s="451"/>
      <c r="DAH41" s="451"/>
      <c r="DAI41" s="453"/>
      <c r="DAK41" s="449"/>
      <c r="DAL41" s="449"/>
      <c r="DAM41" s="449"/>
      <c r="DAN41" s="450"/>
      <c r="DAO41" s="451"/>
      <c r="DAP41" s="451"/>
      <c r="DAQ41" s="451"/>
      <c r="DAR41" s="449"/>
      <c r="DAS41" s="452"/>
      <c r="DAT41" s="453"/>
      <c r="DAU41" s="454"/>
      <c r="DAV41" s="449"/>
      <c r="DAW41" s="453"/>
      <c r="DAX41" s="453"/>
      <c r="DAY41" s="450"/>
      <c r="DAZ41" s="454"/>
      <c r="DBA41" s="455"/>
      <c r="DBB41" s="453"/>
      <c r="DBC41" s="456"/>
      <c r="DBD41" s="453"/>
      <c r="DBE41" s="456"/>
      <c r="DBF41" s="454"/>
      <c r="DBG41" s="451"/>
      <c r="DBH41" s="454"/>
      <c r="DBI41" s="450"/>
      <c r="DBJ41" s="456"/>
      <c r="DBK41" s="456"/>
      <c r="DBL41" s="456"/>
      <c r="DBM41" s="456"/>
      <c r="DBN41" s="271"/>
      <c r="DBO41" s="451"/>
      <c r="DBP41" s="454"/>
      <c r="DBQ41" s="451"/>
      <c r="DBR41" s="457"/>
      <c r="DBS41" s="271"/>
      <c r="DBT41" s="451"/>
      <c r="DBU41" s="454"/>
      <c r="DBV41" s="451"/>
      <c r="DBW41" s="457"/>
      <c r="DBX41" s="451"/>
      <c r="DBY41" s="457"/>
      <c r="DBZ41" s="457"/>
      <c r="DCA41" s="457"/>
      <c r="DCB41" s="271"/>
      <c r="DCC41" s="271"/>
      <c r="DCD41" s="451"/>
      <c r="DCE41" s="454"/>
      <c r="DCF41" s="451"/>
      <c r="DCG41" s="454"/>
      <c r="DCH41" s="458"/>
      <c r="DCI41" s="459"/>
      <c r="DCJ41" s="460"/>
      <c r="DCK41" s="461"/>
      <c r="DCL41" s="462"/>
      <c r="DCM41" s="458"/>
      <c r="DCN41" s="451"/>
      <c r="DCO41" s="463"/>
      <c r="DCP41" s="451"/>
      <c r="DCQ41" s="451"/>
      <c r="DCR41" s="453"/>
      <c r="DCT41" s="449"/>
      <c r="DCU41" s="449"/>
      <c r="DCV41" s="449"/>
      <c r="DCW41" s="450"/>
      <c r="DCX41" s="451"/>
      <c r="DCY41" s="451"/>
      <c r="DCZ41" s="451"/>
      <c r="DDA41" s="449"/>
      <c r="DDB41" s="452"/>
      <c r="DDC41" s="453"/>
      <c r="DDD41" s="454"/>
      <c r="DDE41" s="449"/>
      <c r="DDF41" s="453"/>
      <c r="DDG41" s="453"/>
      <c r="DDH41" s="450"/>
      <c r="DDI41" s="454"/>
      <c r="DDJ41" s="455"/>
      <c r="DDK41" s="453"/>
      <c r="DDL41" s="456"/>
      <c r="DDM41" s="453"/>
      <c r="DDN41" s="456"/>
      <c r="DDO41" s="454"/>
      <c r="DDP41" s="451"/>
      <c r="DDQ41" s="454"/>
      <c r="DDR41" s="450"/>
      <c r="DDS41" s="456"/>
      <c r="DDT41" s="456"/>
      <c r="DDU41" s="456"/>
      <c r="DDV41" s="456"/>
      <c r="DDW41" s="271"/>
      <c r="DDX41" s="451"/>
      <c r="DDY41" s="454"/>
      <c r="DDZ41" s="451"/>
      <c r="DEA41" s="457"/>
      <c r="DEB41" s="271"/>
      <c r="DEC41" s="451"/>
      <c r="DED41" s="454"/>
      <c r="DEE41" s="451"/>
      <c r="DEF41" s="457"/>
      <c r="DEG41" s="451"/>
      <c r="DEH41" s="457"/>
      <c r="DEI41" s="457"/>
      <c r="DEJ41" s="457"/>
      <c r="DEK41" s="271"/>
      <c r="DEL41" s="271"/>
      <c r="DEM41" s="451"/>
      <c r="DEN41" s="454"/>
      <c r="DEO41" s="451"/>
      <c r="DEP41" s="454"/>
      <c r="DEQ41" s="458"/>
      <c r="DER41" s="459"/>
      <c r="DES41" s="460"/>
      <c r="DET41" s="461"/>
      <c r="DEU41" s="462"/>
      <c r="DEV41" s="458"/>
      <c r="DEW41" s="451"/>
      <c r="DEX41" s="463"/>
      <c r="DEY41" s="451"/>
      <c r="DEZ41" s="451"/>
      <c r="DFA41" s="453"/>
      <c r="DFC41" s="449"/>
      <c r="DFD41" s="449"/>
      <c r="DFE41" s="449"/>
      <c r="DFF41" s="450"/>
      <c r="DFG41" s="451"/>
      <c r="DFH41" s="451"/>
      <c r="DFI41" s="451"/>
      <c r="DFJ41" s="449"/>
      <c r="DFK41" s="452"/>
      <c r="DFL41" s="453"/>
      <c r="DFM41" s="454"/>
      <c r="DFN41" s="449"/>
      <c r="DFO41" s="453"/>
      <c r="DFP41" s="453"/>
      <c r="DFQ41" s="450"/>
      <c r="DFR41" s="454"/>
      <c r="DFS41" s="455"/>
      <c r="DFT41" s="453"/>
      <c r="DFU41" s="456"/>
      <c r="DFV41" s="453"/>
      <c r="DFW41" s="456"/>
      <c r="DFX41" s="454"/>
      <c r="DFY41" s="451"/>
      <c r="DFZ41" s="454"/>
      <c r="DGA41" s="450"/>
      <c r="DGB41" s="456"/>
      <c r="DGC41" s="456"/>
      <c r="DGD41" s="456"/>
      <c r="DGE41" s="456"/>
      <c r="DGF41" s="271"/>
      <c r="DGG41" s="451"/>
      <c r="DGH41" s="454"/>
      <c r="DGI41" s="451"/>
      <c r="DGJ41" s="457"/>
      <c r="DGK41" s="271"/>
      <c r="DGL41" s="451"/>
      <c r="DGM41" s="454"/>
      <c r="DGN41" s="451"/>
      <c r="DGO41" s="457"/>
      <c r="DGP41" s="451"/>
      <c r="DGQ41" s="457"/>
      <c r="DGR41" s="457"/>
      <c r="DGS41" s="457"/>
      <c r="DGT41" s="271"/>
      <c r="DGU41" s="271"/>
      <c r="DGV41" s="451"/>
      <c r="DGW41" s="454"/>
      <c r="DGX41" s="451"/>
      <c r="DGY41" s="454"/>
      <c r="DGZ41" s="458"/>
      <c r="DHA41" s="459"/>
      <c r="DHB41" s="460"/>
      <c r="DHC41" s="461"/>
      <c r="DHD41" s="462"/>
      <c r="DHE41" s="458"/>
      <c r="DHF41" s="451"/>
      <c r="DHG41" s="463"/>
      <c r="DHH41" s="451"/>
      <c r="DHI41" s="451"/>
      <c r="DHJ41" s="453"/>
      <c r="DHL41" s="449"/>
      <c r="DHM41" s="449"/>
      <c r="DHN41" s="449"/>
      <c r="DHO41" s="450"/>
      <c r="DHP41" s="451"/>
      <c r="DHQ41" s="451"/>
      <c r="DHR41" s="451"/>
      <c r="DHS41" s="449"/>
      <c r="DHT41" s="452"/>
      <c r="DHU41" s="453"/>
      <c r="DHV41" s="454"/>
      <c r="DHW41" s="449"/>
      <c r="DHX41" s="453"/>
      <c r="DHY41" s="453"/>
      <c r="DHZ41" s="450"/>
      <c r="DIA41" s="454"/>
      <c r="DIB41" s="455"/>
      <c r="DIC41" s="453"/>
      <c r="DID41" s="456"/>
      <c r="DIE41" s="453"/>
      <c r="DIF41" s="456"/>
      <c r="DIG41" s="454"/>
      <c r="DIH41" s="451"/>
      <c r="DII41" s="454"/>
      <c r="DIJ41" s="450"/>
      <c r="DIK41" s="456"/>
      <c r="DIL41" s="456"/>
      <c r="DIM41" s="456"/>
      <c r="DIN41" s="456"/>
      <c r="DIO41" s="271"/>
      <c r="DIP41" s="451"/>
      <c r="DIQ41" s="454"/>
      <c r="DIR41" s="451"/>
      <c r="DIS41" s="457"/>
      <c r="DIT41" s="271"/>
      <c r="DIU41" s="451"/>
      <c r="DIV41" s="454"/>
      <c r="DIW41" s="451"/>
      <c r="DIX41" s="457"/>
      <c r="DIY41" s="451"/>
      <c r="DIZ41" s="457"/>
      <c r="DJA41" s="457"/>
      <c r="DJB41" s="457"/>
      <c r="DJC41" s="271"/>
      <c r="DJD41" s="271"/>
      <c r="DJE41" s="451"/>
      <c r="DJF41" s="454"/>
      <c r="DJG41" s="451"/>
      <c r="DJH41" s="454"/>
      <c r="DJI41" s="458"/>
      <c r="DJJ41" s="459"/>
      <c r="DJK41" s="460"/>
      <c r="DJL41" s="461"/>
      <c r="DJM41" s="462"/>
      <c r="DJN41" s="458"/>
      <c r="DJO41" s="451"/>
      <c r="DJP41" s="463"/>
      <c r="DJQ41" s="451"/>
      <c r="DJR41" s="451"/>
      <c r="DJS41" s="453"/>
      <c r="DJU41" s="449"/>
      <c r="DJV41" s="449"/>
      <c r="DJW41" s="449"/>
      <c r="DJX41" s="450"/>
      <c r="DJY41" s="451"/>
      <c r="DJZ41" s="451"/>
      <c r="DKA41" s="451"/>
      <c r="DKB41" s="449"/>
      <c r="DKC41" s="452"/>
      <c r="DKD41" s="453"/>
      <c r="DKE41" s="454"/>
      <c r="DKF41" s="449"/>
      <c r="DKG41" s="453"/>
      <c r="DKH41" s="453"/>
      <c r="DKI41" s="450"/>
      <c r="DKJ41" s="454"/>
      <c r="DKK41" s="455"/>
      <c r="DKL41" s="453"/>
      <c r="DKM41" s="456"/>
      <c r="DKN41" s="453"/>
      <c r="DKO41" s="456"/>
      <c r="DKP41" s="454"/>
      <c r="DKQ41" s="451"/>
      <c r="DKR41" s="454"/>
      <c r="DKS41" s="450"/>
      <c r="DKT41" s="456"/>
      <c r="DKU41" s="456"/>
      <c r="DKV41" s="456"/>
      <c r="DKW41" s="456"/>
      <c r="DKX41" s="271"/>
      <c r="DKY41" s="451"/>
      <c r="DKZ41" s="454"/>
      <c r="DLA41" s="451"/>
      <c r="DLB41" s="457"/>
      <c r="DLC41" s="271"/>
      <c r="DLD41" s="451"/>
      <c r="DLE41" s="454"/>
      <c r="DLF41" s="451"/>
      <c r="DLG41" s="457"/>
      <c r="DLH41" s="451"/>
      <c r="DLI41" s="457"/>
      <c r="DLJ41" s="457"/>
      <c r="DLK41" s="457"/>
      <c r="DLL41" s="271"/>
      <c r="DLM41" s="271"/>
      <c r="DLN41" s="451"/>
      <c r="DLO41" s="454"/>
      <c r="DLP41" s="451"/>
      <c r="DLQ41" s="454"/>
      <c r="DLR41" s="458"/>
      <c r="DLS41" s="459"/>
      <c r="DLT41" s="460"/>
      <c r="DLU41" s="461"/>
      <c r="DLV41" s="462"/>
      <c r="DLW41" s="458"/>
      <c r="DLX41" s="451"/>
      <c r="DLY41" s="463"/>
      <c r="DLZ41" s="451"/>
      <c r="DMA41" s="451"/>
      <c r="DMB41" s="453"/>
      <c r="DMD41" s="449"/>
      <c r="DME41" s="449"/>
      <c r="DMF41" s="449"/>
      <c r="DMG41" s="450"/>
      <c r="DMH41" s="451"/>
      <c r="DMI41" s="451"/>
      <c r="DMJ41" s="451"/>
      <c r="DMK41" s="449"/>
      <c r="DML41" s="452"/>
      <c r="DMM41" s="453"/>
      <c r="DMN41" s="454"/>
      <c r="DMO41" s="449"/>
      <c r="DMP41" s="453"/>
      <c r="DMQ41" s="453"/>
      <c r="DMR41" s="450"/>
      <c r="DMS41" s="454"/>
      <c r="DMT41" s="455"/>
      <c r="DMU41" s="453"/>
      <c r="DMV41" s="456"/>
      <c r="DMW41" s="453"/>
      <c r="DMX41" s="456"/>
      <c r="DMY41" s="454"/>
      <c r="DMZ41" s="451"/>
      <c r="DNA41" s="454"/>
      <c r="DNB41" s="450"/>
      <c r="DNC41" s="456"/>
      <c r="DND41" s="456"/>
      <c r="DNE41" s="456"/>
      <c r="DNF41" s="456"/>
      <c r="DNG41" s="271"/>
      <c r="DNH41" s="451"/>
      <c r="DNI41" s="454"/>
      <c r="DNJ41" s="451"/>
      <c r="DNK41" s="457"/>
      <c r="DNL41" s="271"/>
      <c r="DNM41" s="451"/>
      <c r="DNN41" s="454"/>
      <c r="DNO41" s="451"/>
      <c r="DNP41" s="457"/>
      <c r="DNQ41" s="451"/>
      <c r="DNR41" s="457"/>
      <c r="DNS41" s="457"/>
      <c r="DNT41" s="457"/>
      <c r="DNU41" s="271"/>
      <c r="DNV41" s="271"/>
      <c r="DNW41" s="451"/>
      <c r="DNX41" s="454"/>
      <c r="DNY41" s="451"/>
      <c r="DNZ41" s="454"/>
      <c r="DOA41" s="458"/>
      <c r="DOB41" s="459"/>
      <c r="DOC41" s="460"/>
      <c r="DOD41" s="461"/>
      <c r="DOE41" s="462"/>
      <c r="DOF41" s="458"/>
      <c r="DOG41" s="451"/>
      <c r="DOH41" s="463"/>
      <c r="DOI41" s="451"/>
      <c r="DOJ41" s="451"/>
      <c r="DOK41" s="453"/>
      <c r="DOM41" s="449"/>
      <c r="DON41" s="449"/>
      <c r="DOO41" s="449"/>
      <c r="DOP41" s="450"/>
      <c r="DOQ41" s="451"/>
      <c r="DOR41" s="451"/>
      <c r="DOS41" s="451"/>
      <c r="DOT41" s="449"/>
      <c r="DOU41" s="452"/>
      <c r="DOV41" s="453"/>
      <c r="DOW41" s="454"/>
      <c r="DOX41" s="449"/>
      <c r="DOY41" s="453"/>
      <c r="DOZ41" s="453"/>
      <c r="DPA41" s="450"/>
      <c r="DPB41" s="454"/>
      <c r="DPC41" s="455"/>
      <c r="DPD41" s="453"/>
      <c r="DPE41" s="456"/>
      <c r="DPF41" s="453"/>
      <c r="DPG41" s="456"/>
      <c r="DPH41" s="454"/>
      <c r="DPI41" s="451"/>
      <c r="DPJ41" s="454"/>
      <c r="DPK41" s="450"/>
      <c r="DPL41" s="456"/>
      <c r="DPM41" s="456"/>
      <c r="DPN41" s="456"/>
      <c r="DPO41" s="456"/>
      <c r="DPP41" s="271"/>
      <c r="DPQ41" s="451"/>
      <c r="DPR41" s="454"/>
      <c r="DPS41" s="451"/>
      <c r="DPT41" s="457"/>
      <c r="DPU41" s="271"/>
      <c r="DPV41" s="451"/>
      <c r="DPW41" s="454"/>
      <c r="DPX41" s="451"/>
      <c r="DPY41" s="457"/>
      <c r="DPZ41" s="451"/>
      <c r="DQA41" s="457"/>
      <c r="DQB41" s="457"/>
      <c r="DQC41" s="457"/>
      <c r="DQD41" s="271"/>
      <c r="DQE41" s="271"/>
      <c r="DQF41" s="451"/>
      <c r="DQG41" s="454"/>
      <c r="DQH41" s="451"/>
      <c r="DQI41" s="454"/>
      <c r="DQJ41" s="458"/>
      <c r="DQK41" s="459"/>
      <c r="DQL41" s="460"/>
      <c r="DQM41" s="461"/>
      <c r="DQN41" s="462"/>
      <c r="DQO41" s="458"/>
      <c r="DQP41" s="451"/>
      <c r="DQQ41" s="463"/>
      <c r="DQR41" s="451"/>
      <c r="DQS41" s="451"/>
      <c r="DQT41" s="453"/>
      <c r="DQV41" s="449"/>
      <c r="DQW41" s="449"/>
      <c r="DQX41" s="449"/>
      <c r="DQY41" s="450"/>
      <c r="DQZ41" s="451"/>
      <c r="DRA41" s="451"/>
      <c r="DRB41" s="451"/>
      <c r="DRC41" s="449"/>
      <c r="DRD41" s="452"/>
      <c r="DRE41" s="453"/>
      <c r="DRF41" s="454"/>
      <c r="DRG41" s="449"/>
      <c r="DRH41" s="453"/>
      <c r="DRI41" s="453"/>
      <c r="DRJ41" s="450"/>
      <c r="DRK41" s="454"/>
      <c r="DRL41" s="455"/>
      <c r="DRM41" s="453"/>
      <c r="DRN41" s="456"/>
      <c r="DRO41" s="453"/>
      <c r="DRP41" s="456"/>
      <c r="DRQ41" s="454"/>
      <c r="DRR41" s="451"/>
      <c r="DRS41" s="454"/>
      <c r="DRT41" s="450"/>
      <c r="DRU41" s="456"/>
      <c r="DRV41" s="456"/>
      <c r="DRW41" s="456"/>
      <c r="DRX41" s="456"/>
      <c r="DRY41" s="271"/>
      <c r="DRZ41" s="451"/>
      <c r="DSA41" s="454"/>
      <c r="DSB41" s="451"/>
      <c r="DSC41" s="457"/>
      <c r="DSD41" s="271"/>
      <c r="DSE41" s="451"/>
      <c r="DSF41" s="454"/>
      <c r="DSG41" s="451"/>
      <c r="DSH41" s="457"/>
      <c r="DSI41" s="451"/>
      <c r="DSJ41" s="457"/>
      <c r="DSK41" s="457"/>
      <c r="DSL41" s="457"/>
      <c r="DSM41" s="271"/>
      <c r="DSN41" s="271"/>
      <c r="DSO41" s="451"/>
      <c r="DSP41" s="454"/>
      <c r="DSQ41" s="451"/>
      <c r="DSR41" s="454"/>
      <c r="DSS41" s="458"/>
      <c r="DST41" s="459"/>
      <c r="DSU41" s="460"/>
      <c r="DSV41" s="461"/>
      <c r="DSW41" s="462"/>
      <c r="DSX41" s="458"/>
      <c r="DSY41" s="451"/>
      <c r="DSZ41" s="463"/>
      <c r="DTA41" s="451"/>
      <c r="DTB41" s="451"/>
      <c r="DTC41" s="453"/>
      <c r="DTE41" s="449"/>
      <c r="DTF41" s="449"/>
      <c r="DTG41" s="449"/>
      <c r="DTH41" s="450"/>
      <c r="DTI41" s="451"/>
      <c r="DTJ41" s="451"/>
      <c r="DTK41" s="451"/>
      <c r="DTL41" s="449"/>
      <c r="DTM41" s="452"/>
      <c r="DTN41" s="453"/>
      <c r="DTO41" s="454"/>
      <c r="DTP41" s="449"/>
      <c r="DTQ41" s="453"/>
      <c r="DTR41" s="453"/>
      <c r="DTS41" s="450"/>
      <c r="DTT41" s="454"/>
      <c r="DTU41" s="455"/>
      <c r="DTV41" s="453"/>
      <c r="DTW41" s="456"/>
      <c r="DTX41" s="453"/>
      <c r="DTY41" s="456"/>
      <c r="DTZ41" s="454"/>
      <c r="DUA41" s="451"/>
      <c r="DUB41" s="454"/>
      <c r="DUC41" s="450"/>
      <c r="DUD41" s="456"/>
      <c r="DUE41" s="456"/>
      <c r="DUF41" s="456"/>
      <c r="DUG41" s="456"/>
      <c r="DUH41" s="271"/>
      <c r="DUI41" s="451"/>
      <c r="DUJ41" s="454"/>
      <c r="DUK41" s="451"/>
      <c r="DUL41" s="457"/>
      <c r="DUM41" s="271"/>
      <c r="DUN41" s="451"/>
      <c r="DUO41" s="454"/>
      <c r="DUP41" s="451"/>
      <c r="DUQ41" s="457"/>
      <c r="DUR41" s="451"/>
      <c r="DUS41" s="457"/>
      <c r="DUT41" s="457"/>
      <c r="DUU41" s="457"/>
      <c r="DUV41" s="271"/>
      <c r="DUW41" s="271"/>
      <c r="DUX41" s="451"/>
      <c r="DUY41" s="454"/>
      <c r="DUZ41" s="451"/>
      <c r="DVA41" s="454"/>
      <c r="DVB41" s="458"/>
      <c r="DVC41" s="459"/>
      <c r="DVD41" s="460"/>
      <c r="DVE41" s="461"/>
      <c r="DVF41" s="462"/>
      <c r="DVG41" s="458"/>
      <c r="DVH41" s="451"/>
      <c r="DVI41" s="463"/>
      <c r="DVJ41" s="451"/>
      <c r="DVK41" s="451"/>
      <c r="DVL41" s="453"/>
      <c r="DVN41" s="449"/>
      <c r="DVO41" s="449"/>
      <c r="DVP41" s="449"/>
      <c r="DVQ41" s="450"/>
      <c r="DVR41" s="451"/>
      <c r="DVS41" s="451"/>
      <c r="DVT41" s="451"/>
      <c r="DVU41" s="449"/>
      <c r="DVV41" s="452"/>
      <c r="DVW41" s="453"/>
      <c r="DVX41" s="454"/>
      <c r="DVY41" s="449"/>
      <c r="DVZ41" s="453"/>
      <c r="DWA41" s="453"/>
      <c r="DWB41" s="450"/>
      <c r="DWC41" s="454"/>
      <c r="DWD41" s="455"/>
      <c r="DWE41" s="453"/>
      <c r="DWF41" s="456"/>
      <c r="DWG41" s="453"/>
      <c r="DWH41" s="456"/>
      <c r="DWI41" s="454"/>
      <c r="DWJ41" s="451"/>
      <c r="DWK41" s="454"/>
      <c r="DWL41" s="450"/>
      <c r="DWM41" s="456"/>
      <c r="DWN41" s="456"/>
      <c r="DWO41" s="456"/>
      <c r="DWP41" s="456"/>
      <c r="DWQ41" s="271"/>
      <c r="DWR41" s="451"/>
      <c r="DWS41" s="454"/>
      <c r="DWT41" s="451"/>
      <c r="DWU41" s="457"/>
      <c r="DWV41" s="271"/>
      <c r="DWW41" s="451"/>
      <c r="DWX41" s="454"/>
      <c r="DWY41" s="451"/>
      <c r="DWZ41" s="457"/>
      <c r="DXA41" s="451"/>
      <c r="DXB41" s="457"/>
      <c r="DXC41" s="457"/>
      <c r="DXD41" s="457"/>
      <c r="DXE41" s="271"/>
      <c r="DXF41" s="271"/>
      <c r="DXG41" s="451"/>
      <c r="DXH41" s="454"/>
      <c r="DXI41" s="451"/>
      <c r="DXJ41" s="454"/>
      <c r="DXK41" s="458"/>
      <c r="DXL41" s="459"/>
      <c r="DXM41" s="460"/>
      <c r="DXN41" s="461"/>
      <c r="DXO41" s="462"/>
      <c r="DXP41" s="458"/>
      <c r="DXQ41" s="451"/>
      <c r="DXR41" s="463"/>
      <c r="DXS41" s="451"/>
      <c r="DXT41" s="451"/>
      <c r="DXU41" s="453"/>
      <c r="DXW41" s="449"/>
      <c r="DXX41" s="449"/>
      <c r="DXY41" s="449"/>
      <c r="DXZ41" s="450"/>
      <c r="DYA41" s="451"/>
      <c r="DYB41" s="451"/>
      <c r="DYC41" s="451"/>
      <c r="DYD41" s="449"/>
      <c r="DYE41" s="452"/>
      <c r="DYF41" s="453"/>
      <c r="DYG41" s="454"/>
      <c r="DYH41" s="449"/>
      <c r="DYI41" s="453"/>
      <c r="DYJ41" s="453"/>
      <c r="DYK41" s="450"/>
      <c r="DYL41" s="454"/>
      <c r="DYM41" s="455"/>
      <c r="DYN41" s="453"/>
      <c r="DYO41" s="456"/>
      <c r="DYP41" s="453"/>
      <c r="DYQ41" s="456"/>
      <c r="DYR41" s="454"/>
      <c r="DYS41" s="451"/>
      <c r="DYT41" s="454"/>
      <c r="DYU41" s="450"/>
      <c r="DYV41" s="456"/>
      <c r="DYW41" s="456"/>
      <c r="DYX41" s="456"/>
      <c r="DYY41" s="456"/>
      <c r="DYZ41" s="271"/>
      <c r="DZA41" s="451"/>
      <c r="DZB41" s="454"/>
      <c r="DZC41" s="451"/>
      <c r="DZD41" s="457"/>
      <c r="DZE41" s="271"/>
      <c r="DZF41" s="451"/>
      <c r="DZG41" s="454"/>
      <c r="DZH41" s="451"/>
      <c r="DZI41" s="457"/>
      <c r="DZJ41" s="451"/>
      <c r="DZK41" s="457"/>
      <c r="DZL41" s="457"/>
      <c r="DZM41" s="457"/>
      <c r="DZN41" s="271"/>
      <c r="DZO41" s="271"/>
      <c r="DZP41" s="451"/>
      <c r="DZQ41" s="454"/>
      <c r="DZR41" s="451"/>
      <c r="DZS41" s="454"/>
      <c r="DZT41" s="458"/>
      <c r="DZU41" s="459"/>
      <c r="DZV41" s="460"/>
      <c r="DZW41" s="461"/>
      <c r="DZX41" s="462"/>
      <c r="DZY41" s="458"/>
      <c r="DZZ41" s="451"/>
      <c r="EAA41" s="463"/>
      <c r="EAB41" s="451"/>
      <c r="EAC41" s="451"/>
      <c r="EAD41" s="453"/>
      <c r="EAF41" s="449"/>
      <c r="EAG41" s="449"/>
      <c r="EAH41" s="449"/>
      <c r="EAI41" s="450"/>
      <c r="EAJ41" s="451"/>
      <c r="EAK41" s="451"/>
      <c r="EAL41" s="451"/>
      <c r="EAM41" s="449"/>
      <c r="EAN41" s="452"/>
      <c r="EAO41" s="453"/>
      <c r="EAP41" s="454"/>
      <c r="EAQ41" s="449"/>
      <c r="EAR41" s="453"/>
      <c r="EAS41" s="453"/>
      <c r="EAT41" s="450"/>
      <c r="EAU41" s="454"/>
      <c r="EAV41" s="455"/>
      <c r="EAW41" s="453"/>
      <c r="EAX41" s="456"/>
      <c r="EAY41" s="453"/>
      <c r="EAZ41" s="456"/>
      <c r="EBA41" s="454"/>
      <c r="EBB41" s="451"/>
      <c r="EBC41" s="454"/>
      <c r="EBD41" s="450"/>
      <c r="EBE41" s="456"/>
      <c r="EBF41" s="456"/>
      <c r="EBG41" s="456"/>
      <c r="EBH41" s="456"/>
      <c r="EBI41" s="271"/>
      <c r="EBJ41" s="451"/>
      <c r="EBK41" s="454"/>
      <c r="EBL41" s="451"/>
      <c r="EBM41" s="457"/>
      <c r="EBN41" s="271"/>
      <c r="EBO41" s="451"/>
      <c r="EBP41" s="454"/>
      <c r="EBQ41" s="451"/>
      <c r="EBR41" s="457"/>
      <c r="EBS41" s="451"/>
      <c r="EBT41" s="457"/>
      <c r="EBU41" s="457"/>
      <c r="EBV41" s="457"/>
      <c r="EBW41" s="271"/>
      <c r="EBX41" s="271"/>
      <c r="EBY41" s="451"/>
      <c r="EBZ41" s="454"/>
      <c r="ECA41" s="451"/>
      <c r="ECB41" s="454"/>
      <c r="ECC41" s="458"/>
      <c r="ECD41" s="459"/>
      <c r="ECE41" s="460"/>
      <c r="ECF41" s="461"/>
      <c r="ECG41" s="462"/>
      <c r="ECH41" s="458"/>
      <c r="ECI41" s="451"/>
      <c r="ECJ41" s="463"/>
      <c r="ECK41" s="451"/>
      <c r="ECL41" s="451"/>
      <c r="ECM41" s="453"/>
      <c r="ECO41" s="449"/>
      <c r="ECP41" s="449"/>
      <c r="ECQ41" s="449"/>
      <c r="ECR41" s="450"/>
      <c r="ECS41" s="451"/>
      <c r="ECT41" s="451"/>
      <c r="ECU41" s="451"/>
      <c r="ECV41" s="449"/>
      <c r="ECW41" s="452"/>
      <c r="ECX41" s="453"/>
      <c r="ECY41" s="454"/>
      <c r="ECZ41" s="449"/>
      <c r="EDA41" s="453"/>
      <c r="EDB41" s="453"/>
      <c r="EDC41" s="450"/>
      <c r="EDD41" s="454"/>
      <c r="EDE41" s="455"/>
      <c r="EDF41" s="453"/>
      <c r="EDG41" s="456"/>
      <c r="EDH41" s="453"/>
      <c r="EDI41" s="456"/>
      <c r="EDJ41" s="454"/>
      <c r="EDK41" s="451"/>
      <c r="EDL41" s="454"/>
      <c r="EDM41" s="450"/>
      <c r="EDN41" s="456"/>
      <c r="EDO41" s="456"/>
      <c r="EDP41" s="456"/>
      <c r="EDQ41" s="456"/>
      <c r="EDR41" s="271"/>
      <c r="EDS41" s="451"/>
      <c r="EDT41" s="454"/>
      <c r="EDU41" s="451"/>
      <c r="EDV41" s="457"/>
      <c r="EDW41" s="271"/>
      <c r="EDX41" s="451"/>
      <c r="EDY41" s="454"/>
      <c r="EDZ41" s="451"/>
      <c r="EEA41" s="457"/>
      <c r="EEB41" s="451"/>
      <c r="EEC41" s="457"/>
      <c r="EED41" s="457"/>
      <c r="EEE41" s="457"/>
      <c r="EEF41" s="271"/>
      <c r="EEG41" s="271"/>
      <c r="EEH41" s="451"/>
      <c r="EEI41" s="454"/>
      <c r="EEJ41" s="451"/>
      <c r="EEK41" s="454"/>
      <c r="EEL41" s="458"/>
      <c r="EEM41" s="459"/>
      <c r="EEN41" s="460"/>
      <c r="EEO41" s="461"/>
      <c r="EEP41" s="462"/>
      <c r="EEQ41" s="458"/>
      <c r="EER41" s="451"/>
      <c r="EES41" s="463"/>
      <c r="EET41" s="451"/>
      <c r="EEU41" s="451"/>
      <c r="EEV41" s="453"/>
      <c r="EEX41" s="449"/>
      <c r="EEY41" s="449"/>
      <c r="EEZ41" s="449"/>
      <c r="EFA41" s="450"/>
      <c r="EFB41" s="451"/>
      <c r="EFC41" s="451"/>
      <c r="EFD41" s="451"/>
      <c r="EFE41" s="449"/>
      <c r="EFF41" s="452"/>
      <c r="EFG41" s="453"/>
      <c r="EFH41" s="454"/>
      <c r="EFI41" s="449"/>
      <c r="EFJ41" s="453"/>
      <c r="EFK41" s="453"/>
      <c r="EFL41" s="450"/>
      <c r="EFM41" s="454"/>
      <c r="EFN41" s="455"/>
      <c r="EFO41" s="453"/>
      <c r="EFP41" s="456"/>
      <c r="EFQ41" s="453"/>
      <c r="EFR41" s="456"/>
      <c r="EFS41" s="454"/>
      <c r="EFT41" s="451"/>
      <c r="EFU41" s="454"/>
      <c r="EFV41" s="450"/>
      <c r="EFW41" s="456"/>
      <c r="EFX41" s="456"/>
      <c r="EFY41" s="456"/>
      <c r="EFZ41" s="456"/>
      <c r="EGA41" s="271"/>
      <c r="EGB41" s="451"/>
      <c r="EGC41" s="454"/>
      <c r="EGD41" s="451"/>
      <c r="EGE41" s="457"/>
      <c r="EGF41" s="271"/>
      <c r="EGG41" s="451"/>
      <c r="EGH41" s="454"/>
      <c r="EGI41" s="451"/>
      <c r="EGJ41" s="457"/>
      <c r="EGK41" s="451"/>
      <c r="EGL41" s="457"/>
      <c r="EGM41" s="457"/>
      <c r="EGN41" s="457"/>
      <c r="EGO41" s="271"/>
      <c r="EGP41" s="271"/>
      <c r="EGQ41" s="451"/>
      <c r="EGR41" s="454"/>
      <c r="EGS41" s="451"/>
      <c r="EGT41" s="454"/>
      <c r="EGU41" s="458"/>
      <c r="EGV41" s="459"/>
      <c r="EGW41" s="460"/>
      <c r="EGX41" s="461"/>
      <c r="EGY41" s="462"/>
      <c r="EGZ41" s="458"/>
      <c r="EHA41" s="451"/>
      <c r="EHB41" s="463"/>
      <c r="EHC41" s="451"/>
      <c r="EHD41" s="451"/>
      <c r="EHE41" s="453"/>
      <c r="EHG41" s="449"/>
      <c r="EHH41" s="449"/>
      <c r="EHI41" s="449"/>
      <c r="EHJ41" s="450"/>
      <c r="EHK41" s="451"/>
      <c r="EHL41" s="451"/>
      <c r="EHM41" s="451"/>
      <c r="EHN41" s="449"/>
      <c r="EHO41" s="452"/>
      <c r="EHP41" s="453"/>
      <c r="EHQ41" s="454"/>
      <c r="EHR41" s="449"/>
      <c r="EHS41" s="453"/>
      <c r="EHT41" s="453"/>
      <c r="EHU41" s="450"/>
      <c r="EHV41" s="454"/>
      <c r="EHW41" s="455"/>
      <c r="EHX41" s="453"/>
      <c r="EHY41" s="456"/>
      <c r="EHZ41" s="453"/>
      <c r="EIA41" s="456"/>
      <c r="EIB41" s="454"/>
      <c r="EIC41" s="451"/>
      <c r="EID41" s="454"/>
      <c r="EIE41" s="450"/>
      <c r="EIF41" s="456"/>
      <c r="EIG41" s="456"/>
      <c r="EIH41" s="456"/>
      <c r="EII41" s="456"/>
      <c r="EIJ41" s="271"/>
      <c r="EIK41" s="451"/>
      <c r="EIL41" s="454"/>
      <c r="EIM41" s="451"/>
      <c r="EIN41" s="457"/>
      <c r="EIO41" s="271"/>
      <c r="EIP41" s="451"/>
      <c r="EIQ41" s="454"/>
      <c r="EIR41" s="451"/>
      <c r="EIS41" s="457"/>
      <c r="EIT41" s="451"/>
      <c r="EIU41" s="457"/>
      <c r="EIV41" s="457"/>
      <c r="EIW41" s="457"/>
      <c r="EIX41" s="271"/>
      <c r="EIY41" s="271"/>
      <c r="EIZ41" s="451"/>
      <c r="EJA41" s="454"/>
      <c r="EJB41" s="451"/>
      <c r="EJC41" s="454"/>
      <c r="EJD41" s="458"/>
      <c r="EJE41" s="459"/>
      <c r="EJF41" s="460"/>
      <c r="EJG41" s="461"/>
      <c r="EJH41" s="462"/>
      <c r="EJI41" s="458"/>
      <c r="EJJ41" s="451"/>
      <c r="EJK41" s="463"/>
      <c r="EJL41" s="451"/>
      <c r="EJM41" s="451"/>
      <c r="EJN41" s="453"/>
      <c r="EJP41" s="449"/>
      <c r="EJQ41" s="449"/>
      <c r="EJR41" s="449"/>
      <c r="EJS41" s="450"/>
      <c r="EJT41" s="451"/>
      <c r="EJU41" s="451"/>
      <c r="EJV41" s="451"/>
      <c r="EJW41" s="449"/>
      <c r="EJX41" s="452"/>
      <c r="EJY41" s="453"/>
      <c r="EJZ41" s="454"/>
      <c r="EKA41" s="449"/>
      <c r="EKB41" s="453"/>
      <c r="EKC41" s="453"/>
      <c r="EKD41" s="450"/>
      <c r="EKE41" s="454"/>
      <c r="EKF41" s="455"/>
      <c r="EKG41" s="453"/>
      <c r="EKH41" s="456"/>
      <c r="EKI41" s="453"/>
      <c r="EKJ41" s="456"/>
      <c r="EKK41" s="454"/>
      <c r="EKL41" s="451"/>
      <c r="EKM41" s="454"/>
      <c r="EKN41" s="450"/>
      <c r="EKO41" s="456"/>
      <c r="EKP41" s="456"/>
      <c r="EKQ41" s="456"/>
      <c r="EKR41" s="456"/>
      <c r="EKS41" s="271"/>
      <c r="EKT41" s="451"/>
      <c r="EKU41" s="454"/>
      <c r="EKV41" s="451"/>
      <c r="EKW41" s="457"/>
      <c r="EKX41" s="271"/>
      <c r="EKY41" s="451"/>
      <c r="EKZ41" s="454"/>
      <c r="ELA41" s="451"/>
      <c r="ELB41" s="457"/>
      <c r="ELC41" s="451"/>
      <c r="ELD41" s="457"/>
      <c r="ELE41" s="457"/>
      <c r="ELF41" s="457"/>
      <c r="ELG41" s="271"/>
      <c r="ELH41" s="271"/>
      <c r="ELI41" s="451"/>
      <c r="ELJ41" s="454"/>
      <c r="ELK41" s="451"/>
      <c r="ELL41" s="454"/>
      <c r="ELM41" s="458"/>
      <c r="ELN41" s="459"/>
      <c r="ELO41" s="460"/>
      <c r="ELP41" s="461"/>
      <c r="ELQ41" s="462"/>
      <c r="ELR41" s="458"/>
      <c r="ELS41" s="451"/>
      <c r="ELT41" s="463"/>
      <c r="ELU41" s="451"/>
      <c r="ELV41" s="451"/>
      <c r="ELW41" s="453"/>
      <c r="ELY41" s="449"/>
      <c r="ELZ41" s="449"/>
      <c r="EMA41" s="449"/>
      <c r="EMB41" s="450"/>
      <c r="EMC41" s="451"/>
      <c r="EMD41" s="451"/>
      <c r="EME41" s="451"/>
      <c r="EMF41" s="449"/>
      <c r="EMG41" s="452"/>
      <c r="EMH41" s="453"/>
      <c r="EMI41" s="454"/>
      <c r="EMJ41" s="449"/>
      <c r="EMK41" s="453"/>
      <c r="EML41" s="453"/>
      <c r="EMM41" s="450"/>
      <c r="EMN41" s="454"/>
      <c r="EMO41" s="455"/>
      <c r="EMP41" s="453"/>
      <c r="EMQ41" s="456"/>
      <c r="EMR41" s="453"/>
      <c r="EMS41" s="456"/>
      <c r="EMT41" s="454"/>
      <c r="EMU41" s="451"/>
      <c r="EMV41" s="454"/>
      <c r="EMW41" s="450"/>
      <c r="EMX41" s="456"/>
      <c r="EMY41" s="456"/>
      <c r="EMZ41" s="456"/>
      <c r="ENA41" s="456"/>
      <c r="ENB41" s="271"/>
      <c r="ENC41" s="451"/>
      <c r="END41" s="454"/>
      <c r="ENE41" s="451"/>
      <c r="ENF41" s="457"/>
      <c r="ENG41" s="271"/>
      <c r="ENH41" s="451"/>
      <c r="ENI41" s="454"/>
      <c r="ENJ41" s="451"/>
      <c r="ENK41" s="457"/>
      <c r="ENL41" s="451"/>
      <c r="ENM41" s="457"/>
      <c r="ENN41" s="457"/>
      <c r="ENO41" s="457"/>
      <c r="ENP41" s="271"/>
      <c r="ENQ41" s="271"/>
      <c r="ENR41" s="451"/>
      <c r="ENS41" s="454"/>
      <c r="ENT41" s="451"/>
      <c r="ENU41" s="454"/>
      <c r="ENV41" s="458"/>
      <c r="ENW41" s="459"/>
      <c r="ENX41" s="460"/>
      <c r="ENY41" s="461"/>
      <c r="ENZ41" s="462"/>
      <c r="EOA41" s="458"/>
      <c r="EOB41" s="451"/>
      <c r="EOC41" s="463"/>
      <c r="EOD41" s="451"/>
      <c r="EOE41" s="451"/>
      <c r="EOF41" s="453"/>
      <c r="EOH41" s="449"/>
      <c r="EOI41" s="449"/>
      <c r="EOJ41" s="449"/>
      <c r="EOK41" s="450"/>
      <c r="EOL41" s="451"/>
      <c r="EOM41" s="451"/>
      <c r="EON41" s="451"/>
      <c r="EOO41" s="449"/>
      <c r="EOP41" s="452"/>
      <c r="EOQ41" s="453"/>
      <c r="EOR41" s="454"/>
      <c r="EOS41" s="449"/>
      <c r="EOT41" s="453"/>
      <c r="EOU41" s="453"/>
      <c r="EOV41" s="450"/>
      <c r="EOW41" s="454"/>
      <c r="EOX41" s="455"/>
      <c r="EOY41" s="453"/>
      <c r="EOZ41" s="456"/>
      <c r="EPA41" s="453"/>
      <c r="EPB41" s="456"/>
      <c r="EPC41" s="454"/>
      <c r="EPD41" s="451"/>
      <c r="EPE41" s="454"/>
      <c r="EPF41" s="450"/>
      <c r="EPG41" s="456"/>
      <c r="EPH41" s="456"/>
      <c r="EPI41" s="456"/>
      <c r="EPJ41" s="456"/>
      <c r="EPK41" s="271"/>
      <c r="EPL41" s="451"/>
      <c r="EPM41" s="454"/>
      <c r="EPN41" s="451"/>
      <c r="EPO41" s="457"/>
      <c r="EPP41" s="271"/>
      <c r="EPQ41" s="451"/>
      <c r="EPR41" s="454"/>
      <c r="EPS41" s="451"/>
      <c r="EPT41" s="457"/>
      <c r="EPU41" s="451"/>
      <c r="EPV41" s="457"/>
      <c r="EPW41" s="457"/>
      <c r="EPX41" s="457"/>
      <c r="EPY41" s="271"/>
      <c r="EPZ41" s="271"/>
      <c r="EQA41" s="451"/>
      <c r="EQB41" s="454"/>
      <c r="EQC41" s="451"/>
      <c r="EQD41" s="454"/>
      <c r="EQE41" s="458"/>
      <c r="EQF41" s="459"/>
      <c r="EQG41" s="460"/>
      <c r="EQH41" s="461"/>
      <c r="EQI41" s="462"/>
      <c r="EQJ41" s="458"/>
      <c r="EQK41" s="451"/>
      <c r="EQL41" s="463"/>
      <c r="EQM41" s="451"/>
      <c r="EQN41" s="451"/>
      <c r="EQO41" s="453"/>
      <c r="EQQ41" s="449"/>
      <c r="EQR41" s="449"/>
      <c r="EQS41" s="449"/>
      <c r="EQT41" s="450"/>
      <c r="EQU41" s="451"/>
      <c r="EQV41" s="451"/>
      <c r="EQW41" s="451"/>
      <c r="EQX41" s="449"/>
      <c r="EQY41" s="452"/>
      <c r="EQZ41" s="453"/>
      <c r="ERA41" s="454"/>
      <c r="ERB41" s="449"/>
      <c r="ERC41" s="453"/>
      <c r="ERD41" s="453"/>
      <c r="ERE41" s="450"/>
      <c r="ERF41" s="454"/>
      <c r="ERG41" s="455"/>
      <c r="ERH41" s="453"/>
      <c r="ERI41" s="456"/>
      <c r="ERJ41" s="453"/>
      <c r="ERK41" s="456"/>
      <c r="ERL41" s="454"/>
      <c r="ERM41" s="451"/>
      <c r="ERN41" s="454"/>
      <c r="ERO41" s="450"/>
      <c r="ERP41" s="456"/>
      <c r="ERQ41" s="456"/>
      <c r="ERR41" s="456"/>
      <c r="ERS41" s="456"/>
      <c r="ERT41" s="271"/>
      <c r="ERU41" s="451"/>
      <c r="ERV41" s="454"/>
      <c r="ERW41" s="451"/>
      <c r="ERX41" s="457"/>
      <c r="ERY41" s="271"/>
      <c r="ERZ41" s="451"/>
      <c r="ESA41" s="454"/>
      <c r="ESB41" s="451"/>
      <c r="ESC41" s="457"/>
      <c r="ESD41" s="451"/>
      <c r="ESE41" s="457"/>
      <c r="ESF41" s="457"/>
      <c r="ESG41" s="457"/>
      <c r="ESH41" s="271"/>
      <c r="ESI41" s="271"/>
      <c r="ESJ41" s="451"/>
      <c r="ESK41" s="454"/>
      <c r="ESL41" s="451"/>
      <c r="ESM41" s="454"/>
      <c r="ESN41" s="458"/>
      <c r="ESO41" s="459"/>
      <c r="ESP41" s="460"/>
      <c r="ESQ41" s="461"/>
      <c r="ESR41" s="462"/>
      <c r="ESS41" s="458"/>
      <c r="EST41" s="451"/>
      <c r="ESU41" s="463"/>
      <c r="ESV41" s="451"/>
      <c r="ESW41" s="451"/>
      <c r="ESX41" s="453"/>
      <c r="ESZ41" s="449"/>
      <c r="ETA41" s="449"/>
      <c r="ETB41" s="449"/>
      <c r="ETC41" s="450"/>
      <c r="ETD41" s="451"/>
      <c r="ETE41" s="451"/>
      <c r="ETF41" s="451"/>
      <c r="ETG41" s="449"/>
      <c r="ETH41" s="452"/>
      <c r="ETI41" s="453"/>
      <c r="ETJ41" s="454"/>
      <c r="ETK41" s="449"/>
      <c r="ETL41" s="453"/>
      <c r="ETM41" s="453"/>
      <c r="ETN41" s="450"/>
      <c r="ETO41" s="454"/>
      <c r="ETP41" s="455"/>
      <c r="ETQ41" s="453"/>
      <c r="ETR41" s="456"/>
      <c r="ETS41" s="453"/>
      <c r="ETT41" s="456"/>
      <c r="ETU41" s="454"/>
      <c r="ETV41" s="451"/>
      <c r="ETW41" s="454"/>
      <c r="ETX41" s="450"/>
      <c r="ETY41" s="456"/>
      <c r="ETZ41" s="456"/>
      <c r="EUA41" s="456"/>
      <c r="EUB41" s="456"/>
      <c r="EUC41" s="271"/>
      <c r="EUD41" s="451"/>
      <c r="EUE41" s="454"/>
      <c r="EUF41" s="451"/>
      <c r="EUG41" s="457"/>
      <c r="EUH41" s="271"/>
      <c r="EUI41" s="451"/>
      <c r="EUJ41" s="454"/>
      <c r="EUK41" s="451"/>
      <c r="EUL41" s="457"/>
      <c r="EUM41" s="451"/>
      <c r="EUN41" s="457"/>
      <c r="EUO41" s="457"/>
      <c r="EUP41" s="457"/>
      <c r="EUQ41" s="271"/>
      <c r="EUR41" s="271"/>
      <c r="EUS41" s="451"/>
      <c r="EUT41" s="454"/>
      <c r="EUU41" s="451"/>
      <c r="EUV41" s="454"/>
      <c r="EUW41" s="458"/>
      <c r="EUX41" s="459"/>
      <c r="EUY41" s="460"/>
      <c r="EUZ41" s="461"/>
      <c r="EVA41" s="462"/>
      <c r="EVB41" s="458"/>
      <c r="EVC41" s="451"/>
      <c r="EVD41" s="463"/>
      <c r="EVE41" s="451"/>
      <c r="EVF41" s="451"/>
      <c r="EVG41" s="453"/>
      <c r="EVI41" s="449"/>
      <c r="EVJ41" s="449"/>
      <c r="EVK41" s="449"/>
      <c r="EVL41" s="450"/>
      <c r="EVM41" s="451"/>
      <c r="EVN41" s="451"/>
      <c r="EVO41" s="451"/>
      <c r="EVP41" s="449"/>
      <c r="EVQ41" s="452"/>
      <c r="EVR41" s="453"/>
      <c r="EVS41" s="454"/>
      <c r="EVT41" s="449"/>
      <c r="EVU41" s="453"/>
      <c r="EVV41" s="453"/>
      <c r="EVW41" s="450"/>
      <c r="EVX41" s="454"/>
      <c r="EVY41" s="455"/>
      <c r="EVZ41" s="453"/>
      <c r="EWA41" s="456"/>
      <c r="EWB41" s="453"/>
      <c r="EWC41" s="456"/>
      <c r="EWD41" s="454"/>
      <c r="EWE41" s="451"/>
      <c r="EWF41" s="454"/>
      <c r="EWG41" s="450"/>
      <c r="EWH41" s="456"/>
      <c r="EWI41" s="456"/>
      <c r="EWJ41" s="456"/>
      <c r="EWK41" s="456"/>
      <c r="EWL41" s="271"/>
      <c r="EWM41" s="451"/>
      <c r="EWN41" s="454"/>
      <c r="EWO41" s="451"/>
      <c r="EWP41" s="457"/>
      <c r="EWQ41" s="271"/>
      <c r="EWR41" s="451"/>
      <c r="EWS41" s="454"/>
      <c r="EWT41" s="451"/>
      <c r="EWU41" s="457"/>
      <c r="EWV41" s="451"/>
      <c r="EWW41" s="457"/>
      <c r="EWX41" s="457"/>
      <c r="EWY41" s="457"/>
      <c r="EWZ41" s="271"/>
      <c r="EXA41" s="271"/>
      <c r="EXB41" s="451"/>
      <c r="EXC41" s="454"/>
      <c r="EXD41" s="451"/>
      <c r="EXE41" s="454"/>
      <c r="EXF41" s="458"/>
      <c r="EXG41" s="459"/>
      <c r="EXH41" s="460"/>
      <c r="EXI41" s="461"/>
      <c r="EXJ41" s="462"/>
      <c r="EXK41" s="458"/>
      <c r="EXL41" s="451"/>
      <c r="EXM41" s="463"/>
      <c r="EXN41" s="451"/>
      <c r="EXO41" s="451"/>
      <c r="EXP41" s="453"/>
      <c r="EXR41" s="449"/>
      <c r="EXS41" s="449"/>
      <c r="EXT41" s="449"/>
      <c r="EXU41" s="450"/>
      <c r="EXV41" s="451"/>
      <c r="EXW41" s="451"/>
      <c r="EXX41" s="451"/>
      <c r="EXY41" s="449"/>
      <c r="EXZ41" s="452"/>
      <c r="EYA41" s="453"/>
      <c r="EYB41" s="454"/>
      <c r="EYC41" s="449"/>
      <c r="EYD41" s="453"/>
      <c r="EYE41" s="453"/>
      <c r="EYF41" s="450"/>
      <c r="EYG41" s="454"/>
      <c r="EYH41" s="455"/>
      <c r="EYI41" s="453"/>
      <c r="EYJ41" s="456"/>
      <c r="EYK41" s="453"/>
      <c r="EYL41" s="456"/>
      <c r="EYM41" s="454"/>
      <c r="EYN41" s="451"/>
      <c r="EYO41" s="454"/>
      <c r="EYP41" s="450"/>
      <c r="EYQ41" s="456"/>
      <c r="EYR41" s="456"/>
      <c r="EYS41" s="456"/>
      <c r="EYT41" s="456"/>
      <c r="EYU41" s="271"/>
      <c r="EYV41" s="451"/>
      <c r="EYW41" s="454"/>
      <c r="EYX41" s="451"/>
      <c r="EYY41" s="457"/>
      <c r="EYZ41" s="271"/>
      <c r="EZA41" s="451"/>
      <c r="EZB41" s="454"/>
      <c r="EZC41" s="451"/>
      <c r="EZD41" s="457"/>
      <c r="EZE41" s="451"/>
      <c r="EZF41" s="457"/>
      <c r="EZG41" s="457"/>
      <c r="EZH41" s="457"/>
      <c r="EZI41" s="271"/>
      <c r="EZJ41" s="271"/>
      <c r="EZK41" s="451"/>
      <c r="EZL41" s="454"/>
      <c r="EZM41" s="451"/>
      <c r="EZN41" s="454"/>
      <c r="EZO41" s="458"/>
      <c r="EZP41" s="459"/>
      <c r="EZQ41" s="460"/>
      <c r="EZR41" s="461"/>
      <c r="EZS41" s="462"/>
      <c r="EZT41" s="458"/>
      <c r="EZU41" s="451"/>
      <c r="EZV41" s="463"/>
      <c r="EZW41" s="451"/>
      <c r="EZX41" s="451"/>
      <c r="EZY41" s="453"/>
      <c r="FAA41" s="449"/>
      <c r="FAB41" s="449"/>
      <c r="FAC41" s="449"/>
      <c r="FAD41" s="450"/>
      <c r="FAE41" s="451"/>
      <c r="FAF41" s="451"/>
      <c r="FAG41" s="451"/>
      <c r="FAH41" s="449"/>
      <c r="FAI41" s="452"/>
      <c r="FAJ41" s="453"/>
      <c r="FAK41" s="454"/>
      <c r="FAL41" s="449"/>
      <c r="FAM41" s="453"/>
      <c r="FAN41" s="453"/>
      <c r="FAO41" s="450"/>
      <c r="FAP41" s="454"/>
      <c r="FAQ41" s="455"/>
      <c r="FAR41" s="453"/>
      <c r="FAS41" s="456"/>
      <c r="FAT41" s="453"/>
      <c r="FAU41" s="456"/>
      <c r="FAV41" s="454"/>
      <c r="FAW41" s="451"/>
      <c r="FAX41" s="454"/>
      <c r="FAY41" s="450"/>
      <c r="FAZ41" s="456"/>
      <c r="FBA41" s="456"/>
      <c r="FBB41" s="456"/>
      <c r="FBC41" s="456"/>
      <c r="FBD41" s="271"/>
      <c r="FBE41" s="451"/>
      <c r="FBF41" s="454"/>
      <c r="FBG41" s="451"/>
      <c r="FBH41" s="457"/>
      <c r="FBI41" s="271"/>
      <c r="FBJ41" s="451"/>
      <c r="FBK41" s="454"/>
      <c r="FBL41" s="451"/>
      <c r="FBM41" s="457"/>
      <c r="FBN41" s="451"/>
      <c r="FBO41" s="457"/>
      <c r="FBP41" s="457"/>
      <c r="FBQ41" s="457"/>
      <c r="FBR41" s="271"/>
      <c r="FBS41" s="271"/>
      <c r="FBT41" s="451"/>
      <c r="FBU41" s="454"/>
      <c r="FBV41" s="451"/>
      <c r="FBW41" s="454"/>
      <c r="FBX41" s="458"/>
      <c r="FBY41" s="459"/>
      <c r="FBZ41" s="460"/>
      <c r="FCA41" s="461"/>
      <c r="FCB41" s="462"/>
      <c r="FCC41" s="458"/>
      <c r="FCD41" s="451"/>
      <c r="FCE41" s="463"/>
      <c r="FCF41" s="451"/>
      <c r="FCG41" s="451"/>
      <c r="FCH41" s="453"/>
      <c r="FCJ41" s="449"/>
      <c r="FCK41" s="449"/>
      <c r="FCL41" s="449"/>
      <c r="FCM41" s="450"/>
      <c r="FCN41" s="451"/>
      <c r="FCO41" s="451"/>
      <c r="FCP41" s="451"/>
      <c r="FCQ41" s="449"/>
      <c r="FCR41" s="452"/>
      <c r="FCS41" s="453"/>
      <c r="FCT41" s="454"/>
      <c r="FCU41" s="449"/>
      <c r="FCV41" s="453"/>
      <c r="FCW41" s="453"/>
      <c r="FCX41" s="450"/>
      <c r="FCY41" s="454"/>
      <c r="FCZ41" s="455"/>
      <c r="FDA41" s="453"/>
      <c r="FDB41" s="456"/>
      <c r="FDC41" s="453"/>
      <c r="FDD41" s="456"/>
      <c r="FDE41" s="454"/>
      <c r="FDF41" s="451"/>
      <c r="FDG41" s="454"/>
      <c r="FDH41" s="450"/>
      <c r="FDI41" s="456"/>
      <c r="FDJ41" s="456"/>
      <c r="FDK41" s="456"/>
      <c r="FDL41" s="456"/>
      <c r="FDM41" s="271"/>
      <c r="FDN41" s="451"/>
      <c r="FDO41" s="454"/>
      <c r="FDP41" s="451"/>
      <c r="FDQ41" s="457"/>
      <c r="FDR41" s="271"/>
      <c r="FDS41" s="451"/>
      <c r="FDT41" s="454"/>
      <c r="FDU41" s="451"/>
      <c r="FDV41" s="457"/>
      <c r="FDW41" s="451"/>
      <c r="FDX41" s="457"/>
      <c r="FDY41" s="457"/>
      <c r="FDZ41" s="457"/>
      <c r="FEA41" s="271"/>
      <c r="FEB41" s="271"/>
      <c r="FEC41" s="451"/>
      <c r="FED41" s="454"/>
      <c r="FEE41" s="451"/>
      <c r="FEF41" s="454"/>
      <c r="FEG41" s="458"/>
      <c r="FEH41" s="459"/>
      <c r="FEI41" s="460"/>
      <c r="FEJ41" s="461"/>
      <c r="FEK41" s="462"/>
      <c r="FEL41" s="458"/>
      <c r="FEM41" s="451"/>
      <c r="FEN41" s="463"/>
      <c r="FEO41" s="451"/>
      <c r="FEP41" s="451"/>
      <c r="FEQ41" s="453"/>
      <c r="FES41" s="449"/>
      <c r="FET41" s="449"/>
      <c r="FEU41" s="449"/>
      <c r="FEV41" s="450"/>
      <c r="FEW41" s="451"/>
      <c r="FEX41" s="451"/>
      <c r="FEY41" s="451"/>
      <c r="FEZ41" s="449"/>
      <c r="FFA41" s="452"/>
      <c r="FFB41" s="453"/>
      <c r="FFC41" s="454"/>
      <c r="FFD41" s="449"/>
      <c r="FFE41" s="453"/>
      <c r="FFF41" s="453"/>
      <c r="FFG41" s="450"/>
      <c r="FFH41" s="454"/>
      <c r="FFI41" s="455"/>
      <c r="FFJ41" s="453"/>
      <c r="FFK41" s="456"/>
      <c r="FFL41" s="453"/>
      <c r="FFM41" s="456"/>
      <c r="FFN41" s="454"/>
      <c r="FFO41" s="451"/>
      <c r="FFP41" s="454"/>
      <c r="FFQ41" s="450"/>
      <c r="FFR41" s="456"/>
      <c r="FFS41" s="456"/>
      <c r="FFT41" s="456"/>
      <c r="FFU41" s="456"/>
      <c r="FFV41" s="271"/>
      <c r="FFW41" s="451"/>
      <c r="FFX41" s="454"/>
      <c r="FFY41" s="451"/>
      <c r="FFZ41" s="457"/>
      <c r="FGA41" s="271"/>
      <c r="FGB41" s="451"/>
      <c r="FGC41" s="454"/>
      <c r="FGD41" s="451"/>
      <c r="FGE41" s="457"/>
      <c r="FGF41" s="451"/>
      <c r="FGG41" s="457"/>
      <c r="FGH41" s="457"/>
      <c r="FGI41" s="457"/>
      <c r="FGJ41" s="271"/>
      <c r="FGK41" s="271"/>
      <c r="FGL41" s="451"/>
      <c r="FGM41" s="454"/>
      <c r="FGN41" s="451"/>
      <c r="FGO41" s="454"/>
      <c r="FGP41" s="458"/>
      <c r="FGQ41" s="459"/>
      <c r="FGR41" s="460"/>
      <c r="FGS41" s="461"/>
      <c r="FGT41" s="462"/>
      <c r="FGU41" s="458"/>
      <c r="FGV41" s="451"/>
      <c r="FGW41" s="463"/>
      <c r="FGX41" s="451"/>
      <c r="FGY41" s="451"/>
      <c r="FGZ41" s="453"/>
      <c r="FHB41" s="449"/>
      <c r="FHC41" s="449"/>
      <c r="FHD41" s="449"/>
      <c r="FHE41" s="450"/>
      <c r="FHF41" s="451"/>
      <c r="FHG41" s="451"/>
      <c r="FHH41" s="451"/>
      <c r="FHI41" s="449"/>
      <c r="FHJ41" s="452"/>
      <c r="FHK41" s="453"/>
      <c r="FHL41" s="454"/>
      <c r="FHM41" s="449"/>
      <c r="FHN41" s="453"/>
      <c r="FHO41" s="453"/>
      <c r="FHP41" s="450"/>
      <c r="FHQ41" s="454"/>
      <c r="FHR41" s="455"/>
      <c r="FHS41" s="453"/>
      <c r="FHT41" s="456"/>
      <c r="FHU41" s="453"/>
      <c r="FHV41" s="456"/>
      <c r="FHW41" s="454"/>
      <c r="FHX41" s="451"/>
      <c r="FHY41" s="454"/>
      <c r="FHZ41" s="450"/>
      <c r="FIA41" s="456"/>
      <c r="FIB41" s="456"/>
      <c r="FIC41" s="456"/>
      <c r="FID41" s="456"/>
      <c r="FIE41" s="271"/>
      <c r="FIF41" s="451"/>
      <c r="FIG41" s="454"/>
      <c r="FIH41" s="451"/>
      <c r="FII41" s="457"/>
      <c r="FIJ41" s="271"/>
      <c r="FIK41" s="451"/>
      <c r="FIL41" s="454"/>
      <c r="FIM41" s="451"/>
      <c r="FIN41" s="457"/>
      <c r="FIO41" s="451"/>
      <c r="FIP41" s="457"/>
      <c r="FIQ41" s="457"/>
      <c r="FIR41" s="457"/>
      <c r="FIS41" s="271"/>
      <c r="FIT41" s="271"/>
      <c r="FIU41" s="451"/>
      <c r="FIV41" s="454"/>
      <c r="FIW41" s="451"/>
      <c r="FIX41" s="454"/>
      <c r="FIY41" s="458"/>
      <c r="FIZ41" s="459"/>
      <c r="FJA41" s="460"/>
      <c r="FJB41" s="461"/>
      <c r="FJC41" s="462"/>
      <c r="FJD41" s="458"/>
      <c r="FJE41" s="451"/>
      <c r="FJF41" s="463"/>
      <c r="FJG41" s="451"/>
      <c r="FJH41" s="451"/>
      <c r="FJI41" s="453"/>
      <c r="FJK41" s="449"/>
      <c r="FJL41" s="449"/>
      <c r="FJM41" s="449"/>
      <c r="FJN41" s="450"/>
      <c r="FJO41" s="451"/>
      <c r="FJP41" s="451"/>
      <c r="FJQ41" s="451"/>
      <c r="FJR41" s="449"/>
      <c r="FJS41" s="452"/>
      <c r="FJT41" s="453"/>
      <c r="FJU41" s="454"/>
      <c r="FJV41" s="449"/>
      <c r="FJW41" s="453"/>
      <c r="FJX41" s="453"/>
      <c r="FJY41" s="450"/>
      <c r="FJZ41" s="454"/>
      <c r="FKA41" s="455"/>
      <c r="FKB41" s="453"/>
      <c r="FKC41" s="456"/>
      <c r="FKD41" s="453"/>
      <c r="FKE41" s="456"/>
      <c r="FKF41" s="454"/>
      <c r="FKG41" s="451"/>
      <c r="FKH41" s="454"/>
      <c r="FKI41" s="450"/>
      <c r="FKJ41" s="456"/>
      <c r="FKK41" s="456"/>
      <c r="FKL41" s="456"/>
      <c r="FKM41" s="456"/>
      <c r="FKN41" s="271"/>
      <c r="FKO41" s="451"/>
      <c r="FKP41" s="454"/>
      <c r="FKQ41" s="451"/>
      <c r="FKR41" s="457"/>
      <c r="FKS41" s="271"/>
      <c r="FKT41" s="451"/>
      <c r="FKU41" s="454"/>
      <c r="FKV41" s="451"/>
      <c r="FKW41" s="457"/>
      <c r="FKX41" s="451"/>
      <c r="FKY41" s="457"/>
      <c r="FKZ41" s="457"/>
      <c r="FLA41" s="457"/>
      <c r="FLB41" s="271"/>
      <c r="FLC41" s="271"/>
      <c r="FLD41" s="451"/>
      <c r="FLE41" s="454"/>
      <c r="FLF41" s="451"/>
      <c r="FLG41" s="454"/>
      <c r="FLH41" s="458"/>
      <c r="FLI41" s="459"/>
      <c r="FLJ41" s="460"/>
      <c r="FLK41" s="461"/>
      <c r="FLL41" s="462"/>
      <c r="FLM41" s="458"/>
      <c r="FLN41" s="451"/>
      <c r="FLO41" s="463"/>
      <c r="FLP41" s="451"/>
      <c r="FLQ41" s="451"/>
      <c r="FLR41" s="453"/>
      <c r="FLT41" s="449"/>
      <c r="FLU41" s="449"/>
      <c r="FLV41" s="449"/>
      <c r="FLW41" s="450"/>
      <c r="FLX41" s="451"/>
      <c r="FLY41" s="451"/>
      <c r="FLZ41" s="451"/>
      <c r="FMA41" s="449"/>
      <c r="FMB41" s="452"/>
      <c r="FMC41" s="453"/>
      <c r="FMD41" s="454"/>
      <c r="FME41" s="449"/>
      <c r="FMF41" s="453"/>
      <c r="FMG41" s="453"/>
      <c r="FMH41" s="450"/>
      <c r="FMI41" s="454"/>
      <c r="FMJ41" s="455"/>
      <c r="FMK41" s="453"/>
      <c r="FML41" s="456"/>
      <c r="FMM41" s="453"/>
      <c r="FMN41" s="456"/>
      <c r="FMO41" s="454"/>
      <c r="FMP41" s="451"/>
      <c r="FMQ41" s="454"/>
      <c r="FMR41" s="450"/>
      <c r="FMS41" s="456"/>
      <c r="FMT41" s="456"/>
      <c r="FMU41" s="456"/>
      <c r="FMV41" s="456"/>
      <c r="FMW41" s="271"/>
      <c r="FMX41" s="451"/>
      <c r="FMY41" s="454"/>
      <c r="FMZ41" s="451"/>
      <c r="FNA41" s="457"/>
      <c r="FNB41" s="271"/>
      <c r="FNC41" s="451"/>
      <c r="FND41" s="454"/>
      <c r="FNE41" s="451"/>
      <c r="FNF41" s="457"/>
      <c r="FNG41" s="451"/>
      <c r="FNH41" s="457"/>
      <c r="FNI41" s="457"/>
      <c r="FNJ41" s="457"/>
      <c r="FNK41" s="271"/>
      <c r="FNL41" s="271"/>
      <c r="FNM41" s="451"/>
      <c r="FNN41" s="454"/>
      <c r="FNO41" s="451"/>
      <c r="FNP41" s="454"/>
      <c r="FNQ41" s="458"/>
      <c r="FNR41" s="459"/>
      <c r="FNS41" s="460"/>
      <c r="FNT41" s="461"/>
      <c r="FNU41" s="462"/>
      <c r="FNV41" s="458"/>
      <c r="FNW41" s="451"/>
      <c r="FNX41" s="463"/>
      <c r="FNY41" s="451"/>
      <c r="FNZ41" s="451"/>
      <c r="FOA41" s="453"/>
      <c r="FOC41" s="449"/>
      <c r="FOD41" s="449"/>
      <c r="FOE41" s="449"/>
      <c r="FOF41" s="450"/>
      <c r="FOG41" s="451"/>
      <c r="FOH41" s="451"/>
      <c r="FOI41" s="451"/>
      <c r="FOJ41" s="449"/>
      <c r="FOK41" s="452"/>
      <c r="FOL41" s="453"/>
      <c r="FOM41" s="454"/>
      <c r="FON41" s="449"/>
      <c r="FOO41" s="453"/>
      <c r="FOP41" s="453"/>
      <c r="FOQ41" s="450"/>
      <c r="FOR41" s="454"/>
      <c r="FOS41" s="455"/>
      <c r="FOT41" s="453"/>
      <c r="FOU41" s="456"/>
      <c r="FOV41" s="453"/>
      <c r="FOW41" s="456"/>
      <c r="FOX41" s="454"/>
      <c r="FOY41" s="451"/>
      <c r="FOZ41" s="454"/>
      <c r="FPA41" s="450"/>
      <c r="FPB41" s="456"/>
      <c r="FPC41" s="456"/>
      <c r="FPD41" s="456"/>
      <c r="FPE41" s="456"/>
      <c r="FPF41" s="271"/>
      <c r="FPG41" s="451"/>
      <c r="FPH41" s="454"/>
      <c r="FPI41" s="451"/>
      <c r="FPJ41" s="457"/>
      <c r="FPK41" s="271"/>
      <c r="FPL41" s="451"/>
      <c r="FPM41" s="454"/>
      <c r="FPN41" s="451"/>
      <c r="FPO41" s="457"/>
      <c r="FPP41" s="451"/>
      <c r="FPQ41" s="457"/>
      <c r="FPR41" s="457"/>
      <c r="FPS41" s="457"/>
      <c r="FPT41" s="271"/>
      <c r="FPU41" s="271"/>
      <c r="FPV41" s="451"/>
      <c r="FPW41" s="454"/>
      <c r="FPX41" s="451"/>
      <c r="FPY41" s="454"/>
      <c r="FPZ41" s="458"/>
      <c r="FQA41" s="459"/>
      <c r="FQB41" s="460"/>
      <c r="FQC41" s="461"/>
      <c r="FQD41" s="462"/>
      <c r="FQE41" s="458"/>
      <c r="FQF41" s="451"/>
      <c r="FQG41" s="463"/>
      <c r="FQH41" s="451"/>
      <c r="FQI41" s="451"/>
      <c r="FQJ41" s="453"/>
      <c r="FQL41" s="449"/>
      <c r="FQM41" s="449"/>
      <c r="FQN41" s="449"/>
      <c r="FQO41" s="450"/>
      <c r="FQP41" s="451"/>
      <c r="FQQ41" s="451"/>
      <c r="FQR41" s="451"/>
      <c r="FQS41" s="449"/>
      <c r="FQT41" s="452"/>
      <c r="FQU41" s="453"/>
      <c r="FQV41" s="454"/>
      <c r="FQW41" s="449"/>
      <c r="FQX41" s="453"/>
      <c r="FQY41" s="453"/>
      <c r="FQZ41" s="450"/>
      <c r="FRA41" s="454"/>
      <c r="FRB41" s="455"/>
      <c r="FRC41" s="453"/>
      <c r="FRD41" s="456"/>
      <c r="FRE41" s="453"/>
      <c r="FRF41" s="456"/>
      <c r="FRG41" s="454"/>
      <c r="FRH41" s="451"/>
      <c r="FRI41" s="454"/>
      <c r="FRJ41" s="450"/>
      <c r="FRK41" s="456"/>
      <c r="FRL41" s="456"/>
      <c r="FRM41" s="456"/>
      <c r="FRN41" s="456"/>
      <c r="FRO41" s="271"/>
      <c r="FRP41" s="451"/>
      <c r="FRQ41" s="454"/>
      <c r="FRR41" s="451"/>
      <c r="FRS41" s="457"/>
      <c r="FRT41" s="271"/>
      <c r="FRU41" s="451"/>
      <c r="FRV41" s="454"/>
      <c r="FRW41" s="451"/>
      <c r="FRX41" s="457"/>
      <c r="FRY41" s="451"/>
      <c r="FRZ41" s="457"/>
      <c r="FSA41" s="457"/>
      <c r="FSB41" s="457"/>
      <c r="FSC41" s="271"/>
      <c r="FSD41" s="271"/>
      <c r="FSE41" s="451"/>
      <c r="FSF41" s="454"/>
      <c r="FSG41" s="451"/>
      <c r="FSH41" s="454"/>
      <c r="FSI41" s="458"/>
      <c r="FSJ41" s="459"/>
      <c r="FSK41" s="460"/>
      <c r="FSL41" s="461"/>
      <c r="FSM41" s="462"/>
      <c r="FSN41" s="458"/>
      <c r="FSO41" s="451"/>
      <c r="FSP41" s="463"/>
      <c r="FSQ41" s="451"/>
      <c r="FSR41" s="451"/>
      <c r="FSS41" s="453"/>
      <c r="FSU41" s="449"/>
      <c r="FSV41" s="449"/>
      <c r="FSW41" s="449"/>
      <c r="FSX41" s="450"/>
      <c r="FSY41" s="451"/>
      <c r="FSZ41" s="451"/>
      <c r="FTA41" s="451"/>
      <c r="FTB41" s="449"/>
      <c r="FTC41" s="452"/>
      <c r="FTD41" s="453"/>
      <c r="FTE41" s="454"/>
      <c r="FTF41" s="449"/>
      <c r="FTG41" s="453"/>
      <c r="FTH41" s="453"/>
      <c r="FTI41" s="450"/>
      <c r="FTJ41" s="454"/>
      <c r="FTK41" s="455"/>
      <c r="FTL41" s="453"/>
      <c r="FTM41" s="456"/>
      <c r="FTN41" s="453"/>
      <c r="FTO41" s="456"/>
      <c r="FTP41" s="454"/>
      <c r="FTQ41" s="451"/>
      <c r="FTR41" s="454"/>
      <c r="FTS41" s="450"/>
      <c r="FTT41" s="456"/>
      <c r="FTU41" s="456"/>
      <c r="FTV41" s="456"/>
      <c r="FTW41" s="456"/>
      <c r="FTX41" s="271"/>
      <c r="FTY41" s="451"/>
      <c r="FTZ41" s="454"/>
      <c r="FUA41" s="451"/>
      <c r="FUB41" s="457"/>
      <c r="FUC41" s="271"/>
      <c r="FUD41" s="451"/>
      <c r="FUE41" s="454"/>
      <c r="FUF41" s="451"/>
      <c r="FUG41" s="457"/>
      <c r="FUH41" s="451"/>
      <c r="FUI41" s="457"/>
      <c r="FUJ41" s="457"/>
      <c r="FUK41" s="457"/>
      <c r="FUL41" s="271"/>
      <c r="FUM41" s="271"/>
      <c r="FUN41" s="451"/>
      <c r="FUO41" s="454"/>
      <c r="FUP41" s="451"/>
      <c r="FUQ41" s="454"/>
      <c r="FUR41" s="458"/>
      <c r="FUS41" s="459"/>
      <c r="FUT41" s="460"/>
      <c r="FUU41" s="461"/>
      <c r="FUV41" s="462"/>
      <c r="FUW41" s="458"/>
      <c r="FUX41" s="451"/>
      <c r="FUY41" s="463"/>
      <c r="FUZ41" s="451"/>
      <c r="FVA41" s="451"/>
      <c r="FVB41" s="453"/>
      <c r="FVD41" s="449"/>
      <c r="FVE41" s="449"/>
      <c r="FVF41" s="449"/>
      <c r="FVG41" s="450"/>
      <c r="FVH41" s="451"/>
      <c r="FVI41" s="451"/>
      <c r="FVJ41" s="451"/>
      <c r="FVK41" s="449"/>
      <c r="FVL41" s="452"/>
      <c r="FVM41" s="453"/>
      <c r="FVN41" s="454"/>
      <c r="FVO41" s="449"/>
      <c r="FVP41" s="453"/>
      <c r="FVQ41" s="453"/>
      <c r="FVR41" s="450"/>
      <c r="FVS41" s="454"/>
      <c r="FVT41" s="455"/>
      <c r="FVU41" s="453"/>
      <c r="FVV41" s="456"/>
      <c r="FVW41" s="453"/>
      <c r="FVX41" s="456"/>
      <c r="FVY41" s="454"/>
      <c r="FVZ41" s="451"/>
      <c r="FWA41" s="454"/>
      <c r="FWB41" s="450"/>
      <c r="FWC41" s="456"/>
      <c r="FWD41" s="456"/>
      <c r="FWE41" s="456"/>
      <c r="FWF41" s="456"/>
      <c r="FWG41" s="271"/>
      <c r="FWH41" s="451"/>
      <c r="FWI41" s="454"/>
      <c r="FWJ41" s="451"/>
      <c r="FWK41" s="457"/>
      <c r="FWL41" s="271"/>
      <c r="FWM41" s="451"/>
      <c r="FWN41" s="454"/>
      <c r="FWO41" s="451"/>
      <c r="FWP41" s="457"/>
      <c r="FWQ41" s="451"/>
      <c r="FWR41" s="457"/>
      <c r="FWS41" s="457"/>
      <c r="FWT41" s="457"/>
      <c r="FWU41" s="271"/>
      <c r="FWV41" s="271"/>
      <c r="FWW41" s="451"/>
      <c r="FWX41" s="454"/>
      <c r="FWY41" s="451"/>
      <c r="FWZ41" s="454"/>
      <c r="FXA41" s="458"/>
      <c r="FXB41" s="459"/>
      <c r="FXC41" s="460"/>
      <c r="FXD41" s="461"/>
      <c r="FXE41" s="462"/>
      <c r="FXF41" s="458"/>
      <c r="FXG41" s="451"/>
      <c r="FXH41" s="463"/>
      <c r="FXI41" s="451"/>
      <c r="FXJ41" s="451"/>
      <c r="FXK41" s="453"/>
      <c r="FXM41" s="449"/>
      <c r="FXN41" s="449"/>
      <c r="FXO41" s="449"/>
      <c r="FXP41" s="450"/>
      <c r="FXQ41" s="451"/>
      <c r="FXR41" s="451"/>
      <c r="FXS41" s="451"/>
      <c r="FXT41" s="449"/>
      <c r="FXU41" s="452"/>
      <c r="FXV41" s="453"/>
      <c r="FXW41" s="454"/>
      <c r="FXX41" s="449"/>
      <c r="FXY41" s="453"/>
      <c r="FXZ41" s="453"/>
      <c r="FYA41" s="450"/>
      <c r="FYB41" s="454"/>
      <c r="FYC41" s="455"/>
      <c r="FYD41" s="453"/>
      <c r="FYE41" s="456"/>
      <c r="FYF41" s="453"/>
      <c r="FYG41" s="456"/>
      <c r="FYH41" s="454"/>
      <c r="FYI41" s="451"/>
      <c r="FYJ41" s="454"/>
      <c r="FYK41" s="450"/>
      <c r="FYL41" s="456"/>
      <c r="FYM41" s="456"/>
      <c r="FYN41" s="456"/>
      <c r="FYO41" s="456"/>
      <c r="FYP41" s="271"/>
      <c r="FYQ41" s="451"/>
      <c r="FYR41" s="454"/>
      <c r="FYS41" s="451"/>
      <c r="FYT41" s="457"/>
      <c r="FYU41" s="271"/>
      <c r="FYV41" s="451"/>
      <c r="FYW41" s="454"/>
      <c r="FYX41" s="451"/>
      <c r="FYY41" s="457"/>
      <c r="FYZ41" s="451"/>
      <c r="FZA41" s="457"/>
      <c r="FZB41" s="457"/>
      <c r="FZC41" s="457"/>
      <c r="FZD41" s="271"/>
      <c r="FZE41" s="271"/>
      <c r="FZF41" s="451"/>
      <c r="FZG41" s="454"/>
      <c r="FZH41" s="451"/>
      <c r="FZI41" s="454"/>
      <c r="FZJ41" s="458"/>
      <c r="FZK41" s="459"/>
      <c r="FZL41" s="460"/>
      <c r="FZM41" s="461"/>
      <c r="FZN41" s="462"/>
      <c r="FZO41" s="458"/>
      <c r="FZP41" s="451"/>
      <c r="FZQ41" s="463"/>
      <c r="FZR41" s="451"/>
      <c r="FZS41" s="451"/>
      <c r="FZT41" s="453"/>
      <c r="FZV41" s="449"/>
      <c r="FZW41" s="449"/>
      <c r="FZX41" s="449"/>
      <c r="FZY41" s="450"/>
      <c r="FZZ41" s="451"/>
      <c r="GAA41" s="451"/>
      <c r="GAB41" s="451"/>
      <c r="GAC41" s="449"/>
      <c r="GAD41" s="452"/>
      <c r="GAE41" s="453"/>
      <c r="GAF41" s="454"/>
      <c r="GAG41" s="449"/>
      <c r="GAH41" s="453"/>
      <c r="GAI41" s="453"/>
      <c r="GAJ41" s="450"/>
      <c r="GAK41" s="454"/>
      <c r="GAL41" s="455"/>
      <c r="GAM41" s="453"/>
      <c r="GAN41" s="456"/>
      <c r="GAO41" s="453"/>
      <c r="GAP41" s="456"/>
      <c r="GAQ41" s="454"/>
      <c r="GAR41" s="451"/>
      <c r="GAS41" s="454"/>
      <c r="GAT41" s="450"/>
      <c r="GAU41" s="456"/>
      <c r="GAV41" s="456"/>
      <c r="GAW41" s="456"/>
      <c r="GAX41" s="456"/>
      <c r="GAY41" s="271"/>
      <c r="GAZ41" s="451"/>
      <c r="GBA41" s="454"/>
      <c r="GBB41" s="451"/>
      <c r="GBC41" s="457"/>
      <c r="GBD41" s="271"/>
      <c r="GBE41" s="451"/>
      <c r="GBF41" s="454"/>
      <c r="GBG41" s="451"/>
      <c r="GBH41" s="457"/>
      <c r="GBI41" s="451"/>
      <c r="GBJ41" s="457"/>
      <c r="GBK41" s="457"/>
      <c r="GBL41" s="457"/>
      <c r="GBM41" s="271"/>
      <c r="GBN41" s="271"/>
      <c r="GBO41" s="451"/>
      <c r="GBP41" s="454"/>
      <c r="GBQ41" s="451"/>
      <c r="GBR41" s="454"/>
      <c r="GBS41" s="458"/>
      <c r="GBT41" s="459"/>
      <c r="GBU41" s="460"/>
      <c r="GBV41" s="461"/>
      <c r="GBW41" s="462"/>
      <c r="GBX41" s="458"/>
      <c r="GBY41" s="451"/>
      <c r="GBZ41" s="463"/>
      <c r="GCA41" s="451"/>
      <c r="GCB41" s="451"/>
      <c r="GCC41" s="453"/>
      <c r="GCE41" s="449"/>
      <c r="GCF41" s="449"/>
      <c r="GCG41" s="449"/>
      <c r="GCH41" s="450"/>
      <c r="GCI41" s="451"/>
      <c r="GCJ41" s="451"/>
      <c r="GCK41" s="451"/>
      <c r="GCL41" s="449"/>
      <c r="GCM41" s="452"/>
      <c r="GCN41" s="453"/>
      <c r="GCO41" s="454"/>
      <c r="GCP41" s="449"/>
      <c r="GCQ41" s="453"/>
      <c r="GCR41" s="453"/>
      <c r="GCS41" s="450"/>
      <c r="GCT41" s="454"/>
      <c r="GCU41" s="455"/>
      <c r="GCV41" s="453"/>
      <c r="GCW41" s="456"/>
      <c r="GCX41" s="453"/>
      <c r="GCY41" s="456"/>
      <c r="GCZ41" s="454"/>
      <c r="GDA41" s="451"/>
      <c r="GDB41" s="454"/>
      <c r="GDC41" s="450"/>
      <c r="GDD41" s="456"/>
      <c r="GDE41" s="456"/>
      <c r="GDF41" s="456"/>
      <c r="GDG41" s="456"/>
      <c r="GDH41" s="271"/>
      <c r="GDI41" s="451"/>
      <c r="GDJ41" s="454"/>
      <c r="GDK41" s="451"/>
      <c r="GDL41" s="457"/>
      <c r="GDM41" s="271"/>
      <c r="GDN41" s="451"/>
      <c r="GDO41" s="454"/>
      <c r="GDP41" s="451"/>
      <c r="GDQ41" s="457"/>
      <c r="GDR41" s="451"/>
      <c r="GDS41" s="457"/>
      <c r="GDT41" s="457"/>
      <c r="GDU41" s="457"/>
      <c r="GDV41" s="271"/>
      <c r="GDW41" s="271"/>
      <c r="GDX41" s="451"/>
      <c r="GDY41" s="454"/>
      <c r="GDZ41" s="451"/>
      <c r="GEA41" s="454"/>
      <c r="GEB41" s="458"/>
      <c r="GEC41" s="459"/>
      <c r="GED41" s="460"/>
      <c r="GEE41" s="461"/>
      <c r="GEF41" s="462"/>
      <c r="GEG41" s="458"/>
      <c r="GEH41" s="451"/>
      <c r="GEI41" s="463"/>
      <c r="GEJ41" s="451"/>
      <c r="GEK41" s="451"/>
      <c r="GEL41" s="453"/>
      <c r="GEN41" s="449"/>
      <c r="GEO41" s="449"/>
      <c r="GEP41" s="449"/>
      <c r="GEQ41" s="450"/>
      <c r="GER41" s="451"/>
      <c r="GES41" s="451"/>
      <c r="GET41" s="451"/>
      <c r="GEU41" s="449"/>
      <c r="GEV41" s="452"/>
      <c r="GEW41" s="453"/>
      <c r="GEX41" s="454"/>
      <c r="GEY41" s="449"/>
      <c r="GEZ41" s="453"/>
      <c r="GFA41" s="453"/>
      <c r="GFB41" s="450"/>
      <c r="GFC41" s="454"/>
      <c r="GFD41" s="455"/>
      <c r="GFE41" s="453"/>
      <c r="GFF41" s="456"/>
      <c r="GFG41" s="453"/>
      <c r="GFH41" s="456"/>
      <c r="GFI41" s="454"/>
      <c r="GFJ41" s="451"/>
      <c r="GFK41" s="454"/>
      <c r="GFL41" s="450"/>
      <c r="GFM41" s="456"/>
      <c r="GFN41" s="456"/>
      <c r="GFO41" s="456"/>
      <c r="GFP41" s="456"/>
      <c r="GFQ41" s="271"/>
      <c r="GFR41" s="451"/>
      <c r="GFS41" s="454"/>
      <c r="GFT41" s="451"/>
      <c r="GFU41" s="457"/>
      <c r="GFV41" s="271"/>
      <c r="GFW41" s="451"/>
      <c r="GFX41" s="454"/>
      <c r="GFY41" s="451"/>
      <c r="GFZ41" s="457"/>
      <c r="GGA41" s="451"/>
      <c r="GGB41" s="457"/>
      <c r="GGC41" s="457"/>
      <c r="GGD41" s="457"/>
      <c r="GGE41" s="271"/>
      <c r="GGF41" s="271"/>
      <c r="GGG41" s="451"/>
      <c r="GGH41" s="454"/>
      <c r="GGI41" s="451"/>
      <c r="GGJ41" s="454"/>
      <c r="GGK41" s="458"/>
      <c r="GGL41" s="459"/>
      <c r="GGM41" s="460"/>
      <c r="GGN41" s="461"/>
      <c r="GGO41" s="462"/>
      <c r="GGP41" s="458"/>
      <c r="GGQ41" s="451"/>
      <c r="GGR41" s="463"/>
      <c r="GGS41" s="451"/>
      <c r="GGT41" s="451"/>
      <c r="GGU41" s="453"/>
      <c r="GGW41" s="449"/>
      <c r="GGX41" s="449"/>
      <c r="GGY41" s="449"/>
      <c r="GGZ41" s="450"/>
      <c r="GHA41" s="451"/>
      <c r="GHB41" s="451"/>
      <c r="GHC41" s="451"/>
      <c r="GHD41" s="449"/>
      <c r="GHE41" s="452"/>
      <c r="GHF41" s="453"/>
      <c r="GHG41" s="454"/>
      <c r="GHH41" s="449"/>
      <c r="GHI41" s="453"/>
      <c r="GHJ41" s="453"/>
      <c r="GHK41" s="450"/>
      <c r="GHL41" s="454"/>
      <c r="GHM41" s="455"/>
      <c r="GHN41" s="453"/>
      <c r="GHO41" s="456"/>
      <c r="GHP41" s="453"/>
      <c r="GHQ41" s="456"/>
      <c r="GHR41" s="454"/>
      <c r="GHS41" s="451"/>
      <c r="GHT41" s="454"/>
      <c r="GHU41" s="450"/>
      <c r="GHV41" s="456"/>
      <c r="GHW41" s="456"/>
      <c r="GHX41" s="456"/>
      <c r="GHY41" s="456"/>
      <c r="GHZ41" s="271"/>
      <c r="GIA41" s="451"/>
      <c r="GIB41" s="454"/>
      <c r="GIC41" s="451"/>
      <c r="GID41" s="457"/>
      <c r="GIE41" s="271"/>
      <c r="GIF41" s="451"/>
      <c r="GIG41" s="454"/>
      <c r="GIH41" s="451"/>
      <c r="GII41" s="457"/>
      <c r="GIJ41" s="451"/>
      <c r="GIK41" s="457"/>
      <c r="GIL41" s="457"/>
      <c r="GIM41" s="457"/>
      <c r="GIN41" s="271"/>
      <c r="GIO41" s="271"/>
      <c r="GIP41" s="451"/>
      <c r="GIQ41" s="454"/>
      <c r="GIR41" s="451"/>
      <c r="GIS41" s="454"/>
      <c r="GIT41" s="458"/>
      <c r="GIU41" s="459"/>
      <c r="GIV41" s="460"/>
      <c r="GIW41" s="461"/>
      <c r="GIX41" s="462"/>
      <c r="GIY41" s="458"/>
      <c r="GIZ41" s="451"/>
      <c r="GJA41" s="463"/>
      <c r="GJB41" s="451"/>
      <c r="GJC41" s="451"/>
      <c r="GJD41" s="453"/>
      <c r="GJF41" s="449"/>
      <c r="GJG41" s="449"/>
      <c r="GJH41" s="449"/>
      <c r="GJI41" s="450"/>
      <c r="GJJ41" s="451"/>
      <c r="GJK41" s="451"/>
      <c r="GJL41" s="451"/>
      <c r="GJM41" s="449"/>
      <c r="GJN41" s="452"/>
      <c r="GJO41" s="453"/>
      <c r="GJP41" s="454"/>
      <c r="GJQ41" s="449"/>
      <c r="GJR41" s="453"/>
      <c r="GJS41" s="453"/>
      <c r="GJT41" s="450"/>
      <c r="GJU41" s="454"/>
      <c r="GJV41" s="455"/>
      <c r="GJW41" s="453"/>
      <c r="GJX41" s="456"/>
      <c r="GJY41" s="453"/>
      <c r="GJZ41" s="456"/>
      <c r="GKA41" s="454"/>
      <c r="GKB41" s="451"/>
      <c r="GKC41" s="454"/>
      <c r="GKD41" s="450"/>
      <c r="GKE41" s="456"/>
      <c r="GKF41" s="456"/>
      <c r="GKG41" s="456"/>
      <c r="GKH41" s="456"/>
      <c r="GKI41" s="271"/>
      <c r="GKJ41" s="451"/>
      <c r="GKK41" s="454"/>
      <c r="GKL41" s="451"/>
      <c r="GKM41" s="457"/>
      <c r="GKN41" s="271"/>
      <c r="GKO41" s="451"/>
      <c r="GKP41" s="454"/>
      <c r="GKQ41" s="451"/>
      <c r="GKR41" s="457"/>
      <c r="GKS41" s="451"/>
      <c r="GKT41" s="457"/>
      <c r="GKU41" s="457"/>
      <c r="GKV41" s="457"/>
      <c r="GKW41" s="271"/>
      <c r="GKX41" s="271"/>
      <c r="GKY41" s="451"/>
      <c r="GKZ41" s="454"/>
      <c r="GLA41" s="451"/>
      <c r="GLB41" s="454"/>
      <c r="GLC41" s="458"/>
      <c r="GLD41" s="459"/>
      <c r="GLE41" s="460"/>
      <c r="GLF41" s="461"/>
      <c r="GLG41" s="462"/>
      <c r="GLH41" s="458"/>
      <c r="GLI41" s="451"/>
      <c r="GLJ41" s="463"/>
      <c r="GLK41" s="451"/>
      <c r="GLL41" s="451"/>
      <c r="GLM41" s="453"/>
      <c r="GLO41" s="449"/>
      <c r="GLP41" s="449"/>
      <c r="GLQ41" s="449"/>
      <c r="GLR41" s="450"/>
      <c r="GLS41" s="451"/>
      <c r="GLT41" s="451"/>
      <c r="GLU41" s="451"/>
      <c r="GLV41" s="449"/>
      <c r="GLW41" s="452"/>
      <c r="GLX41" s="453"/>
      <c r="GLY41" s="454"/>
      <c r="GLZ41" s="449"/>
      <c r="GMA41" s="453"/>
      <c r="GMB41" s="453"/>
      <c r="GMC41" s="450"/>
      <c r="GMD41" s="454"/>
      <c r="GME41" s="455"/>
      <c r="GMF41" s="453"/>
      <c r="GMG41" s="456"/>
      <c r="GMH41" s="453"/>
      <c r="GMI41" s="456"/>
      <c r="GMJ41" s="454"/>
      <c r="GMK41" s="451"/>
      <c r="GML41" s="454"/>
      <c r="GMM41" s="450"/>
      <c r="GMN41" s="456"/>
      <c r="GMO41" s="456"/>
      <c r="GMP41" s="456"/>
      <c r="GMQ41" s="456"/>
      <c r="GMR41" s="271"/>
      <c r="GMS41" s="451"/>
      <c r="GMT41" s="454"/>
      <c r="GMU41" s="451"/>
      <c r="GMV41" s="457"/>
      <c r="GMW41" s="271"/>
      <c r="GMX41" s="451"/>
      <c r="GMY41" s="454"/>
      <c r="GMZ41" s="451"/>
      <c r="GNA41" s="457"/>
      <c r="GNB41" s="451"/>
      <c r="GNC41" s="457"/>
      <c r="GND41" s="457"/>
      <c r="GNE41" s="457"/>
      <c r="GNF41" s="271"/>
      <c r="GNG41" s="271"/>
      <c r="GNH41" s="451"/>
      <c r="GNI41" s="454"/>
      <c r="GNJ41" s="451"/>
      <c r="GNK41" s="454"/>
      <c r="GNL41" s="458"/>
      <c r="GNM41" s="459"/>
      <c r="GNN41" s="460"/>
      <c r="GNO41" s="461"/>
      <c r="GNP41" s="462"/>
      <c r="GNQ41" s="458"/>
      <c r="GNR41" s="451"/>
      <c r="GNS41" s="463"/>
      <c r="GNT41" s="451"/>
      <c r="GNU41" s="451"/>
      <c r="GNV41" s="453"/>
      <c r="GNX41" s="449"/>
      <c r="GNY41" s="449"/>
      <c r="GNZ41" s="449"/>
      <c r="GOA41" s="450"/>
      <c r="GOB41" s="451"/>
      <c r="GOC41" s="451"/>
      <c r="GOD41" s="451"/>
      <c r="GOE41" s="449"/>
      <c r="GOF41" s="452"/>
      <c r="GOG41" s="453"/>
      <c r="GOH41" s="454"/>
      <c r="GOI41" s="449"/>
      <c r="GOJ41" s="453"/>
      <c r="GOK41" s="453"/>
      <c r="GOL41" s="450"/>
      <c r="GOM41" s="454"/>
      <c r="GON41" s="455"/>
      <c r="GOO41" s="453"/>
      <c r="GOP41" s="456"/>
      <c r="GOQ41" s="453"/>
      <c r="GOR41" s="456"/>
      <c r="GOS41" s="454"/>
      <c r="GOT41" s="451"/>
      <c r="GOU41" s="454"/>
      <c r="GOV41" s="450"/>
      <c r="GOW41" s="456"/>
      <c r="GOX41" s="456"/>
      <c r="GOY41" s="456"/>
      <c r="GOZ41" s="456"/>
      <c r="GPA41" s="271"/>
      <c r="GPB41" s="451"/>
      <c r="GPC41" s="454"/>
      <c r="GPD41" s="451"/>
      <c r="GPE41" s="457"/>
      <c r="GPF41" s="271"/>
      <c r="GPG41" s="451"/>
      <c r="GPH41" s="454"/>
      <c r="GPI41" s="451"/>
      <c r="GPJ41" s="457"/>
      <c r="GPK41" s="451"/>
      <c r="GPL41" s="457"/>
      <c r="GPM41" s="457"/>
      <c r="GPN41" s="457"/>
      <c r="GPO41" s="271"/>
      <c r="GPP41" s="271"/>
      <c r="GPQ41" s="451"/>
      <c r="GPR41" s="454"/>
      <c r="GPS41" s="451"/>
      <c r="GPT41" s="454"/>
      <c r="GPU41" s="458"/>
      <c r="GPV41" s="459"/>
      <c r="GPW41" s="460"/>
      <c r="GPX41" s="461"/>
      <c r="GPY41" s="462"/>
      <c r="GPZ41" s="458"/>
      <c r="GQA41" s="451"/>
      <c r="GQB41" s="463"/>
      <c r="GQC41" s="451"/>
      <c r="GQD41" s="451"/>
      <c r="GQE41" s="453"/>
      <c r="GQG41" s="449"/>
      <c r="GQH41" s="449"/>
      <c r="GQI41" s="449"/>
      <c r="GQJ41" s="450"/>
      <c r="GQK41" s="451"/>
      <c r="GQL41" s="451"/>
      <c r="GQM41" s="451"/>
      <c r="GQN41" s="449"/>
      <c r="GQO41" s="452"/>
      <c r="GQP41" s="453"/>
      <c r="GQQ41" s="454"/>
      <c r="GQR41" s="449"/>
      <c r="GQS41" s="453"/>
      <c r="GQT41" s="453"/>
      <c r="GQU41" s="450"/>
      <c r="GQV41" s="454"/>
      <c r="GQW41" s="455"/>
      <c r="GQX41" s="453"/>
      <c r="GQY41" s="456"/>
      <c r="GQZ41" s="453"/>
      <c r="GRA41" s="456"/>
      <c r="GRB41" s="454"/>
      <c r="GRC41" s="451"/>
      <c r="GRD41" s="454"/>
      <c r="GRE41" s="450"/>
      <c r="GRF41" s="456"/>
      <c r="GRG41" s="456"/>
      <c r="GRH41" s="456"/>
      <c r="GRI41" s="456"/>
      <c r="GRJ41" s="271"/>
      <c r="GRK41" s="451"/>
      <c r="GRL41" s="454"/>
      <c r="GRM41" s="451"/>
      <c r="GRN41" s="457"/>
      <c r="GRO41" s="271"/>
      <c r="GRP41" s="451"/>
      <c r="GRQ41" s="454"/>
      <c r="GRR41" s="451"/>
      <c r="GRS41" s="457"/>
      <c r="GRT41" s="451"/>
      <c r="GRU41" s="457"/>
      <c r="GRV41" s="457"/>
      <c r="GRW41" s="457"/>
      <c r="GRX41" s="271"/>
      <c r="GRY41" s="271"/>
      <c r="GRZ41" s="451"/>
      <c r="GSA41" s="454"/>
      <c r="GSB41" s="451"/>
      <c r="GSC41" s="454"/>
      <c r="GSD41" s="458"/>
      <c r="GSE41" s="459"/>
      <c r="GSF41" s="460"/>
      <c r="GSG41" s="461"/>
      <c r="GSH41" s="462"/>
      <c r="GSI41" s="458"/>
      <c r="GSJ41" s="451"/>
      <c r="GSK41" s="463"/>
      <c r="GSL41" s="451"/>
      <c r="GSM41" s="451"/>
      <c r="GSN41" s="453"/>
      <c r="GSP41" s="449"/>
      <c r="GSQ41" s="449"/>
      <c r="GSR41" s="449"/>
      <c r="GSS41" s="450"/>
      <c r="GST41" s="451"/>
      <c r="GSU41" s="451"/>
      <c r="GSV41" s="451"/>
      <c r="GSW41" s="449"/>
      <c r="GSX41" s="452"/>
      <c r="GSY41" s="453"/>
      <c r="GSZ41" s="454"/>
      <c r="GTA41" s="449"/>
      <c r="GTB41" s="453"/>
      <c r="GTC41" s="453"/>
      <c r="GTD41" s="450"/>
      <c r="GTE41" s="454"/>
      <c r="GTF41" s="455"/>
      <c r="GTG41" s="453"/>
      <c r="GTH41" s="456"/>
      <c r="GTI41" s="453"/>
      <c r="GTJ41" s="456"/>
      <c r="GTK41" s="454"/>
      <c r="GTL41" s="451"/>
      <c r="GTM41" s="454"/>
      <c r="GTN41" s="450"/>
      <c r="GTO41" s="456"/>
      <c r="GTP41" s="456"/>
      <c r="GTQ41" s="456"/>
      <c r="GTR41" s="456"/>
      <c r="GTS41" s="271"/>
      <c r="GTT41" s="451"/>
      <c r="GTU41" s="454"/>
      <c r="GTV41" s="451"/>
      <c r="GTW41" s="457"/>
      <c r="GTX41" s="271"/>
      <c r="GTY41" s="451"/>
      <c r="GTZ41" s="454"/>
      <c r="GUA41" s="451"/>
      <c r="GUB41" s="457"/>
      <c r="GUC41" s="451"/>
      <c r="GUD41" s="457"/>
      <c r="GUE41" s="457"/>
      <c r="GUF41" s="457"/>
      <c r="GUG41" s="271"/>
      <c r="GUH41" s="271"/>
      <c r="GUI41" s="451"/>
      <c r="GUJ41" s="454"/>
      <c r="GUK41" s="451"/>
      <c r="GUL41" s="454"/>
      <c r="GUM41" s="458"/>
      <c r="GUN41" s="459"/>
      <c r="GUO41" s="460"/>
      <c r="GUP41" s="461"/>
      <c r="GUQ41" s="462"/>
      <c r="GUR41" s="458"/>
      <c r="GUS41" s="451"/>
      <c r="GUT41" s="463"/>
      <c r="GUU41" s="451"/>
      <c r="GUV41" s="451"/>
      <c r="GUW41" s="453"/>
      <c r="GUY41" s="449"/>
      <c r="GUZ41" s="449"/>
      <c r="GVA41" s="449"/>
      <c r="GVB41" s="450"/>
      <c r="GVC41" s="451"/>
      <c r="GVD41" s="451"/>
      <c r="GVE41" s="451"/>
      <c r="GVF41" s="449"/>
      <c r="GVG41" s="452"/>
      <c r="GVH41" s="453"/>
      <c r="GVI41" s="454"/>
      <c r="GVJ41" s="449"/>
      <c r="GVK41" s="453"/>
      <c r="GVL41" s="453"/>
      <c r="GVM41" s="450"/>
      <c r="GVN41" s="454"/>
      <c r="GVO41" s="455"/>
      <c r="GVP41" s="453"/>
      <c r="GVQ41" s="456"/>
      <c r="GVR41" s="453"/>
      <c r="GVS41" s="456"/>
      <c r="GVT41" s="454"/>
      <c r="GVU41" s="451"/>
      <c r="GVV41" s="454"/>
      <c r="GVW41" s="450"/>
      <c r="GVX41" s="456"/>
      <c r="GVY41" s="456"/>
      <c r="GVZ41" s="456"/>
      <c r="GWA41" s="456"/>
      <c r="GWB41" s="271"/>
      <c r="GWC41" s="451"/>
      <c r="GWD41" s="454"/>
      <c r="GWE41" s="451"/>
      <c r="GWF41" s="457"/>
      <c r="GWG41" s="271"/>
      <c r="GWH41" s="451"/>
      <c r="GWI41" s="454"/>
      <c r="GWJ41" s="451"/>
      <c r="GWK41" s="457"/>
      <c r="GWL41" s="451"/>
      <c r="GWM41" s="457"/>
      <c r="GWN41" s="457"/>
      <c r="GWO41" s="457"/>
      <c r="GWP41" s="271"/>
      <c r="GWQ41" s="271"/>
      <c r="GWR41" s="451"/>
      <c r="GWS41" s="454"/>
      <c r="GWT41" s="451"/>
      <c r="GWU41" s="454"/>
      <c r="GWV41" s="458"/>
      <c r="GWW41" s="459"/>
      <c r="GWX41" s="460"/>
      <c r="GWY41" s="461"/>
      <c r="GWZ41" s="462"/>
      <c r="GXA41" s="458"/>
      <c r="GXB41" s="451"/>
      <c r="GXC41" s="463"/>
      <c r="GXD41" s="451"/>
      <c r="GXE41" s="451"/>
      <c r="GXF41" s="453"/>
      <c r="GXH41" s="449"/>
      <c r="GXI41" s="449"/>
      <c r="GXJ41" s="449"/>
      <c r="GXK41" s="450"/>
      <c r="GXL41" s="451"/>
      <c r="GXM41" s="451"/>
      <c r="GXN41" s="451"/>
      <c r="GXO41" s="449"/>
      <c r="GXP41" s="452"/>
      <c r="GXQ41" s="453"/>
      <c r="GXR41" s="454"/>
      <c r="GXS41" s="449"/>
      <c r="GXT41" s="453"/>
      <c r="GXU41" s="453"/>
      <c r="GXV41" s="450"/>
      <c r="GXW41" s="454"/>
      <c r="GXX41" s="455"/>
      <c r="GXY41" s="453"/>
      <c r="GXZ41" s="456"/>
      <c r="GYA41" s="453"/>
      <c r="GYB41" s="456"/>
      <c r="GYC41" s="454"/>
      <c r="GYD41" s="451"/>
      <c r="GYE41" s="454"/>
      <c r="GYF41" s="450"/>
      <c r="GYG41" s="456"/>
      <c r="GYH41" s="456"/>
      <c r="GYI41" s="456"/>
      <c r="GYJ41" s="456"/>
      <c r="GYK41" s="271"/>
      <c r="GYL41" s="451"/>
      <c r="GYM41" s="454"/>
      <c r="GYN41" s="451"/>
      <c r="GYO41" s="457"/>
      <c r="GYP41" s="271"/>
      <c r="GYQ41" s="451"/>
      <c r="GYR41" s="454"/>
      <c r="GYS41" s="451"/>
      <c r="GYT41" s="457"/>
      <c r="GYU41" s="451"/>
      <c r="GYV41" s="457"/>
      <c r="GYW41" s="457"/>
      <c r="GYX41" s="457"/>
      <c r="GYY41" s="271"/>
      <c r="GYZ41" s="271"/>
      <c r="GZA41" s="451"/>
      <c r="GZB41" s="454"/>
      <c r="GZC41" s="451"/>
      <c r="GZD41" s="454"/>
      <c r="GZE41" s="458"/>
      <c r="GZF41" s="459"/>
      <c r="GZG41" s="460"/>
      <c r="GZH41" s="461"/>
      <c r="GZI41" s="462"/>
      <c r="GZJ41" s="458"/>
      <c r="GZK41" s="451"/>
      <c r="GZL41" s="463"/>
      <c r="GZM41" s="451"/>
      <c r="GZN41" s="451"/>
      <c r="GZO41" s="453"/>
      <c r="GZQ41" s="449"/>
      <c r="GZR41" s="449"/>
      <c r="GZS41" s="449"/>
      <c r="GZT41" s="450"/>
      <c r="GZU41" s="451"/>
      <c r="GZV41" s="451"/>
      <c r="GZW41" s="451"/>
      <c r="GZX41" s="449"/>
      <c r="GZY41" s="452"/>
      <c r="GZZ41" s="453"/>
      <c r="HAA41" s="454"/>
      <c r="HAB41" s="449"/>
      <c r="HAC41" s="453"/>
      <c r="HAD41" s="453"/>
      <c r="HAE41" s="450"/>
      <c r="HAF41" s="454"/>
      <c r="HAG41" s="455"/>
      <c r="HAH41" s="453"/>
      <c r="HAI41" s="456"/>
      <c r="HAJ41" s="453"/>
      <c r="HAK41" s="456"/>
      <c r="HAL41" s="454"/>
      <c r="HAM41" s="451"/>
      <c r="HAN41" s="454"/>
      <c r="HAO41" s="450"/>
      <c r="HAP41" s="456"/>
      <c r="HAQ41" s="456"/>
      <c r="HAR41" s="456"/>
      <c r="HAS41" s="456"/>
      <c r="HAT41" s="271"/>
      <c r="HAU41" s="451"/>
      <c r="HAV41" s="454"/>
      <c r="HAW41" s="451"/>
      <c r="HAX41" s="457"/>
      <c r="HAY41" s="271"/>
      <c r="HAZ41" s="451"/>
      <c r="HBA41" s="454"/>
      <c r="HBB41" s="451"/>
      <c r="HBC41" s="457"/>
      <c r="HBD41" s="451"/>
      <c r="HBE41" s="457"/>
      <c r="HBF41" s="457"/>
      <c r="HBG41" s="457"/>
      <c r="HBH41" s="271"/>
      <c r="HBI41" s="271"/>
      <c r="HBJ41" s="451"/>
      <c r="HBK41" s="454"/>
      <c r="HBL41" s="451"/>
      <c r="HBM41" s="454"/>
      <c r="HBN41" s="458"/>
      <c r="HBO41" s="459"/>
      <c r="HBP41" s="460"/>
      <c r="HBQ41" s="461"/>
      <c r="HBR41" s="462"/>
      <c r="HBS41" s="458"/>
      <c r="HBT41" s="451"/>
      <c r="HBU41" s="463"/>
      <c r="HBV41" s="451"/>
      <c r="HBW41" s="451"/>
      <c r="HBX41" s="453"/>
      <c r="HBZ41" s="449"/>
      <c r="HCA41" s="449"/>
      <c r="HCB41" s="449"/>
      <c r="HCC41" s="450"/>
      <c r="HCD41" s="451"/>
      <c r="HCE41" s="451"/>
      <c r="HCF41" s="451"/>
      <c r="HCG41" s="449"/>
      <c r="HCH41" s="452"/>
      <c r="HCI41" s="453"/>
      <c r="HCJ41" s="454"/>
      <c r="HCK41" s="449"/>
      <c r="HCL41" s="453"/>
      <c r="HCM41" s="453"/>
      <c r="HCN41" s="450"/>
      <c r="HCO41" s="454"/>
      <c r="HCP41" s="455"/>
      <c r="HCQ41" s="453"/>
      <c r="HCR41" s="456"/>
      <c r="HCS41" s="453"/>
      <c r="HCT41" s="456"/>
      <c r="HCU41" s="454"/>
      <c r="HCV41" s="451"/>
      <c r="HCW41" s="454"/>
      <c r="HCX41" s="450"/>
      <c r="HCY41" s="456"/>
      <c r="HCZ41" s="456"/>
      <c r="HDA41" s="456"/>
      <c r="HDB41" s="456"/>
      <c r="HDC41" s="271"/>
      <c r="HDD41" s="451"/>
      <c r="HDE41" s="454"/>
      <c r="HDF41" s="451"/>
      <c r="HDG41" s="457"/>
      <c r="HDH41" s="271"/>
      <c r="HDI41" s="451"/>
      <c r="HDJ41" s="454"/>
      <c r="HDK41" s="451"/>
      <c r="HDL41" s="457"/>
      <c r="HDM41" s="451"/>
      <c r="HDN41" s="457"/>
      <c r="HDO41" s="457"/>
      <c r="HDP41" s="457"/>
      <c r="HDQ41" s="271"/>
      <c r="HDR41" s="271"/>
      <c r="HDS41" s="451"/>
      <c r="HDT41" s="454"/>
      <c r="HDU41" s="451"/>
      <c r="HDV41" s="454"/>
      <c r="HDW41" s="458"/>
      <c r="HDX41" s="459"/>
      <c r="HDY41" s="460"/>
      <c r="HDZ41" s="461"/>
      <c r="HEA41" s="462"/>
      <c r="HEB41" s="458"/>
      <c r="HEC41" s="451"/>
      <c r="HED41" s="463"/>
      <c r="HEE41" s="451"/>
      <c r="HEF41" s="451"/>
      <c r="HEG41" s="453"/>
      <c r="HEI41" s="449"/>
      <c r="HEJ41" s="449"/>
      <c r="HEK41" s="449"/>
      <c r="HEL41" s="450"/>
      <c r="HEM41" s="451"/>
      <c r="HEN41" s="451"/>
      <c r="HEO41" s="451"/>
      <c r="HEP41" s="449"/>
      <c r="HEQ41" s="452"/>
      <c r="HER41" s="453"/>
      <c r="HES41" s="454"/>
      <c r="HET41" s="449"/>
      <c r="HEU41" s="453"/>
      <c r="HEV41" s="453"/>
      <c r="HEW41" s="450"/>
      <c r="HEX41" s="454"/>
      <c r="HEY41" s="455"/>
      <c r="HEZ41" s="453"/>
      <c r="HFA41" s="456"/>
      <c r="HFB41" s="453"/>
      <c r="HFC41" s="456"/>
      <c r="HFD41" s="454"/>
      <c r="HFE41" s="451"/>
      <c r="HFF41" s="454"/>
      <c r="HFG41" s="450"/>
      <c r="HFH41" s="456"/>
      <c r="HFI41" s="456"/>
      <c r="HFJ41" s="456"/>
      <c r="HFK41" s="456"/>
      <c r="HFL41" s="271"/>
      <c r="HFM41" s="451"/>
      <c r="HFN41" s="454"/>
      <c r="HFO41" s="451"/>
      <c r="HFP41" s="457"/>
      <c r="HFQ41" s="271"/>
      <c r="HFR41" s="451"/>
      <c r="HFS41" s="454"/>
      <c r="HFT41" s="451"/>
      <c r="HFU41" s="457"/>
      <c r="HFV41" s="451"/>
      <c r="HFW41" s="457"/>
      <c r="HFX41" s="457"/>
      <c r="HFY41" s="457"/>
      <c r="HFZ41" s="271"/>
      <c r="HGA41" s="271"/>
      <c r="HGB41" s="451"/>
      <c r="HGC41" s="454"/>
      <c r="HGD41" s="451"/>
      <c r="HGE41" s="454"/>
      <c r="HGF41" s="458"/>
      <c r="HGG41" s="459"/>
      <c r="HGH41" s="460"/>
      <c r="HGI41" s="461"/>
      <c r="HGJ41" s="462"/>
      <c r="HGK41" s="458"/>
      <c r="HGL41" s="451"/>
      <c r="HGM41" s="463"/>
      <c r="HGN41" s="451"/>
      <c r="HGO41" s="451"/>
      <c r="HGP41" s="453"/>
      <c r="HGR41" s="449"/>
      <c r="HGS41" s="449"/>
      <c r="HGT41" s="449"/>
      <c r="HGU41" s="450"/>
      <c r="HGV41" s="451"/>
      <c r="HGW41" s="451"/>
      <c r="HGX41" s="451"/>
      <c r="HGY41" s="449"/>
      <c r="HGZ41" s="452"/>
      <c r="HHA41" s="453"/>
      <c r="HHB41" s="454"/>
      <c r="HHC41" s="449"/>
      <c r="HHD41" s="453"/>
      <c r="HHE41" s="453"/>
      <c r="HHF41" s="450"/>
      <c r="HHG41" s="454"/>
      <c r="HHH41" s="455"/>
      <c r="HHI41" s="453"/>
      <c r="HHJ41" s="456"/>
      <c r="HHK41" s="453"/>
      <c r="HHL41" s="456"/>
      <c r="HHM41" s="454"/>
      <c r="HHN41" s="451"/>
      <c r="HHO41" s="454"/>
      <c r="HHP41" s="450"/>
      <c r="HHQ41" s="456"/>
      <c r="HHR41" s="456"/>
      <c r="HHS41" s="456"/>
      <c r="HHT41" s="456"/>
      <c r="HHU41" s="271"/>
      <c r="HHV41" s="451"/>
      <c r="HHW41" s="454"/>
      <c r="HHX41" s="451"/>
      <c r="HHY41" s="457"/>
      <c r="HHZ41" s="271"/>
      <c r="HIA41" s="451"/>
      <c r="HIB41" s="454"/>
      <c r="HIC41" s="451"/>
      <c r="HID41" s="457"/>
      <c r="HIE41" s="451"/>
      <c r="HIF41" s="457"/>
      <c r="HIG41" s="457"/>
      <c r="HIH41" s="457"/>
      <c r="HII41" s="271"/>
      <c r="HIJ41" s="271"/>
      <c r="HIK41" s="451"/>
      <c r="HIL41" s="454"/>
      <c r="HIM41" s="451"/>
      <c r="HIN41" s="454"/>
      <c r="HIO41" s="458"/>
      <c r="HIP41" s="459"/>
      <c r="HIQ41" s="460"/>
      <c r="HIR41" s="461"/>
      <c r="HIS41" s="462"/>
      <c r="HIT41" s="458"/>
      <c r="HIU41" s="451"/>
      <c r="HIV41" s="463"/>
      <c r="HIW41" s="451"/>
      <c r="HIX41" s="451"/>
      <c r="HIY41" s="453"/>
      <c r="HJA41" s="449"/>
      <c r="HJB41" s="449"/>
      <c r="HJC41" s="449"/>
      <c r="HJD41" s="450"/>
      <c r="HJE41" s="451"/>
      <c r="HJF41" s="451"/>
      <c r="HJG41" s="451"/>
      <c r="HJH41" s="449"/>
      <c r="HJI41" s="452"/>
      <c r="HJJ41" s="453"/>
      <c r="HJK41" s="454"/>
      <c r="HJL41" s="449"/>
      <c r="HJM41" s="453"/>
      <c r="HJN41" s="453"/>
      <c r="HJO41" s="450"/>
      <c r="HJP41" s="454"/>
      <c r="HJQ41" s="455"/>
      <c r="HJR41" s="453"/>
      <c r="HJS41" s="456"/>
      <c r="HJT41" s="453"/>
      <c r="HJU41" s="456"/>
      <c r="HJV41" s="454"/>
      <c r="HJW41" s="451"/>
      <c r="HJX41" s="454"/>
      <c r="HJY41" s="450"/>
      <c r="HJZ41" s="456"/>
      <c r="HKA41" s="456"/>
      <c r="HKB41" s="456"/>
      <c r="HKC41" s="456"/>
      <c r="HKD41" s="271"/>
      <c r="HKE41" s="451"/>
      <c r="HKF41" s="454"/>
      <c r="HKG41" s="451"/>
      <c r="HKH41" s="457"/>
      <c r="HKI41" s="271"/>
      <c r="HKJ41" s="451"/>
      <c r="HKK41" s="454"/>
      <c r="HKL41" s="451"/>
      <c r="HKM41" s="457"/>
      <c r="HKN41" s="451"/>
      <c r="HKO41" s="457"/>
      <c r="HKP41" s="457"/>
      <c r="HKQ41" s="457"/>
      <c r="HKR41" s="271"/>
      <c r="HKS41" s="271"/>
      <c r="HKT41" s="451"/>
      <c r="HKU41" s="454"/>
      <c r="HKV41" s="451"/>
      <c r="HKW41" s="454"/>
      <c r="HKX41" s="458"/>
      <c r="HKY41" s="459"/>
      <c r="HKZ41" s="460"/>
      <c r="HLA41" s="461"/>
      <c r="HLB41" s="462"/>
      <c r="HLC41" s="458"/>
      <c r="HLD41" s="451"/>
      <c r="HLE41" s="463"/>
      <c r="HLF41" s="451"/>
      <c r="HLG41" s="451"/>
      <c r="HLH41" s="453"/>
      <c r="HLJ41" s="449"/>
      <c r="HLK41" s="449"/>
      <c r="HLL41" s="449"/>
      <c r="HLM41" s="450"/>
      <c r="HLN41" s="451"/>
      <c r="HLO41" s="451"/>
      <c r="HLP41" s="451"/>
      <c r="HLQ41" s="449"/>
      <c r="HLR41" s="452"/>
      <c r="HLS41" s="453"/>
      <c r="HLT41" s="454"/>
      <c r="HLU41" s="449"/>
      <c r="HLV41" s="453"/>
      <c r="HLW41" s="453"/>
      <c r="HLX41" s="450"/>
      <c r="HLY41" s="454"/>
      <c r="HLZ41" s="455"/>
      <c r="HMA41" s="453"/>
      <c r="HMB41" s="456"/>
      <c r="HMC41" s="453"/>
      <c r="HMD41" s="456"/>
      <c r="HME41" s="454"/>
      <c r="HMF41" s="451"/>
      <c r="HMG41" s="454"/>
      <c r="HMH41" s="450"/>
      <c r="HMI41" s="456"/>
      <c r="HMJ41" s="456"/>
      <c r="HMK41" s="456"/>
      <c r="HML41" s="456"/>
      <c r="HMM41" s="271"/>
      <c r="HMN41" s="451"/>
      <c r="HMO41" s="454"/>
      <c r="HMP41" s="451"/>
      <c r="HMQ41" s="457"/>
      <c r="HMR41" s="271"/>
      <c r="HMS41" s="451"/>
      <c r="HMT41" s="454"/>
      <c r="HMU41" s="451"/>
      <c r="HMV41" s="457"/>
      <c r="HMW41" s="451"/>
      <c r="HMX41" s="457"/>
      <c r="HMY41" s="457"/>
      <c r="HMZ41" s="457"/>
      <c r="HNA41" s="271"/>
      <c r="HNB41" s="271"/>
      <c r="HNC41" s="451"/>
      <c r="HND41" s="454"/>
      <c r="HNE41" s="451"/>
      <c r="HNF41" s="454"/>
      <c r="HNG41" s="458"/>
      <c r="HNH41" s="459"/>
      <c r="HNI41" s="460"/>
      <c r="HNJ41" s="461"/>
      <c r="HNK41" s="462"/>
      <c r="HNL41" s="458"/>
      <c r="HNM41" s="451"/>
      <c r="HNN41" s="463"/>
      <c r="HNO41" s="451"/>
      <c r="HNP41" s="451"/>
      <c r="HNQ41" s="453"/>
      <c r="HNS41" s="449"/>
      <c r="HNT41" s="449"/>
      <c r="HNU41" s="449"/>
      <c r="HNV41" s="450"/>
      <c r="HNW41" s="451"/>
      <c r="HNX41" s="451"/>
      <c r="HNY41" s="451"/>
      <c r="HNZ41" s="449"/>
      <c r="HOA41" s="452"/>
      <c r="HOB41" s="453"/>
      <c r="HOC41" s="454"/>
      <c r="HOD41" s="449"/>
      <c r="HOE41" s="453"/>
      <c r="HOF41" s="453"/>
      <c r="HOG41" s="450"/>
      <c r="HOH41" s="454"/>
      <c r="HOI41" s="455"/>
      <c r="HOJ41" s="453"/>
      <c r="HOK41" s="456"/>
      <c r="HOL41" s="453"/>
      <c r="HOM41" s="456"/>
      <c r="HON41" s="454"/>
      <c r="HOO41" s="451"/>
      <c r="HOP41" s="454"/>
      <c r="HOQ41" s="450"/>
      <c r="HOR41" s="456"/>
      <c r="HOS41" s="456"/>
      <c r="HOT41" s="456"/>
      <c r="HOU41" s="456"/>
      <c r="HOV41" s="271"/>
      <c r="HOW41" s="451"/>
      <c r="HOX41" s="454"/>
      <c r="HOY41" s="451"/>
      <c r="HOZ41" s="457"/>
      <c r="HPA41" s="271"/>
      <c r="HPB41" s="451"/>
      <c r="HPC41" s="454"/>
      <c r="HPD41" s="451"/>
      <c r="HPE41" s="457"/>
      <c r="HPF41" s="451"/>
      <c r="HPG41" s="457"/>
      <c r="HPH41" s="457"/>
      <c r="HPI41" s="457"/>
      <c r="HPJ41" s="271"/>
      <c r="HPK41" s="271"/>
      <c r="HPL41" s="451"/>
      <c r="HPM41" s="454"/>
      <c r="HPN41" s="451"/>
      <c r="HPO41" s="454"/>
      <c r="HPP41" s="458"/>
      <c r="HPQ41" s="459"/>
      <c r="HPR41" s="460"/>
      <c r="HPS41" s="461"/>
      <c r="HPT41" s="462"/>
      <c r="HPU41" s="458"/>
      <c r="HPV41" s="451"/>
      <c r="HPW41" s="463"/>
      <c r="HPX41" s="451"/>
      <c r="HPY41" s="451"/>
      <c r="HPZ41" s="453"/>
      <c r="HQB41" s="449"/>
      <c r="HQC41" s="449"/>
      <c r="HQD41" s="449"/>
      <c r="HQE41" s="450"/>
      <c r="HQF41" s="451"/>
      <c r="HQG41" s="451"/>
      <c r="HQH41" s="451"/>
      <c r="HQI41" s="449"/>
      <c r="HQJ41" s="452"/>
      <c r="HQK41" s="453"/>
      <c r="HQL41" s="454"/>
      <c r="HQM41" s="449"/>
      <c r="HQN41" s="453"/>
      <c r="HQO41" s="453"/>
      <c r="HQP41" s="450"/>
      <c r="HQQ41" s="454"/>
      <c r="HQR41" s="455"/>
      <c r="HQS41" s="453"/>
      <c r="HQT41" s="456"/>
      <c r="HQU41" s="453"/>
      <c r="HQV41" s="456"/>
      <c r="HQW41" s="454"/>
      <c r="HQX41" s="451"/>
      <c r="HQY41" s="454"/>
      <c r="HQZ41" s="450"/>
      <c r="HRA41" s="456"/>
      <c r="HRB41" s="456"/>
      <c r="HRC41" s="456"/>
      <c r="HRD41" s="456"/>
      <c r="HRE41" s="271"/>
      <c r="HRF41" s="451"/>
      <c r="HRG41" s="454"/>
      <c r="HRH41" s="451"/>
      <c r="HRI41" s="457"/>
      <c r="HRJ41" s="271"/>
      <c r="HRK41" s="451"/>
      <c r="HRL41" s="454"/>
      <c r="HRM41" s="451"/>
      <c r="HRN41" s="457"/>
      <c r="HRO41" s="451"/>
      <c r="HRP41" s="457"/>
      <c r="HRQ41" s="457"/>
      <c r="HRR41" s="457"/>
      <c r="HRS41" s="271"/>
      <c r="HRT41" s="271"/>
      <c r="HRU41" s="451"/>
      <c r="HRV41" s="454"/>
      <c r="HRW41" s="451"/>
      <c r="HRX41" s="454"/>
      <c r="HRY41" s="458"/>
      <c r="HRZ41" s="459"/>
      <c r="HSA41" s="460"/>
      <c r="HSB41" s="461"/>
      <c r="HSC41" s="462"/>
      <c r="HSD41" s="458"/>
      <c r="HSE41" s="451"/>
      <c r="HSF41" s="463"/>
      <c r="HSG41" s="451"/>
      <c r="HSH41" s="451"/>
      <c r="HSI41" s="453"/>
      <c r="HSK41" s="449"/>
      <c r="HSL41" s="449"/>
      <c r="HSM41" s="449"/>
      <c r="HSN41" s="450"/>
      <c r="HSO41" s="451"/>
      <c r="HSP41" s="451"/>
      <c r="HSQ41" s="451"/>
      <c r="HSR41" s="449"/>
      <c r="HSS41" s="452"/>
      <c r="HST41" s="453"/>
      <c r="HSU41" s="454"/>
      <c r="HSV41" s="449"/>
      <c r="HSW41" s="453"/>
      <c r="HSX41" s="453"/>
      <c r="HSY41" s="450"/>
      <c r="HSZ41" s="454"/>
      <c r="HTA41" s="455"/>
      <c r="HTB41" s="453"/>
      <c r="HTC41" s="456"/>
      <c r="HTD41" s="453"/>
      <c r="HTE41" s="456"/>
      <c r="HTF41" s="454"/>
      <c r="HTG41" s="451"/>
      <c r="HTH41" s="454"/>
      <c r="HTI41" s="450"/>
      <c r="HTJ41" s="456"/>
      <c r="HTK41" s="456"/>
      <c r="HTL41" s="456"/>
      <c r="HTM41" s="456"/>
      <c r="HTN41" s="271"/>
      <c r="HTO41" s="451"/>
      <c r="HTP41" s="454"/>
      <c r="HTQ41" s="451"/>
      <c r="HTR41" s="457"/>
      <c r="HTS41" s="271"/>
      <c r="HTT41" s="451"/>
      <c r="HTU41" s="454"/>
      <c r="HTV41" s="451"/>
      <c r="HTW41" s="457"/>
      <c r="HTX41" s="451"/>
      <c r="HTY41" s="457"/>
      <c r="HTZ41" s="457"/>
      <c r="HUA41" s="457"/>
      <c r="HUB41" s="271"/>
      <c r="HUC41" s="271"/>
      <c r="HUD41" s="451"/>
      <c r="HUE41" s="454"/>
      <c r="HUF41" s="451"/>
      <c r="HUG41" s="454"/>
      <c r="HUH41" s="458"/>
      <c r="HUI41" s="459"/>
      <c r="HUJ41" s="460"/>
      <c r="HUK41" s="461"/>
      <c r="HUL41" s="462"/>
      <c r="HUM41" s="458"/>
      <c r="HUN41" s="451"/>
      <c r="HUO41" s="463"/>
      <c r="HUP41" s="451"/>
      <c r="HUQ41" s="451"/>
      <c r="HUR41" s="453"/>
      <c r="HUT41" s="449"/>
      <c r="HUU41" s="449"/>
      <c r="HUV41" s="449"/>
      <c r="HUW41" s="450"/>
      <c r="HUX41" s="451"/>
      <c r="HUY41" s="451"/>
      <c r="HUZ41" s="451"/>
      <c r="HVA41" s="449"/>
      <c r="HVB41" s="452"/>
      <c r="HVC41" s="453"/>
      <c r="HVD41" s="454"/>
      <c r="HVE41" s="449"/>
      <c r="HVF41" s="453"/>
      <c r="HVG41" s="453"/>
      <c r="HVH41" s="450"/>
      <c r="HVI41" s="454"/>
      <c r="HVJ41" s="455"/>
      <c r="HVK41" s="453"/>
      <c r="HVL41" s="456"/>
      <c r="HVM41" s="453"/>
      <c r="HVN41" s="456"/>
      <c r="HVO41" s="454"/>
      <c r="HVP41" s="451"/>
      <c r="HVQ41" s="454"/>
      <c r="HVR41" s="450"/>
      <c r="HVS41" s="456"/>
      <c r="HVT41" s="456"/>
      <c r="HVU41" s="456"/>
      <c r="HVV41" s="456"/>
      <c r="HVW41" s="271"/>
      <c r="HVX41" s="451"/>
      <c r="HVY41" s="454"/>
      <c r="HVZ41" s="451"/>
      <c r="HWA41" s="457"/>
      <c r="HWB41" s="271"/>
      <c r="HWC41" s="451"/>
      <c r="HWD41" s="454"/>
      <c r="HWE41" s="451"/>
      <c r="HWF41" s="457"/>
      <c r="HWG41" s="451"/>
      <c r="HWH41" s="457"/>
      <c r="HWI41" s="457"/>
      <c r="HWJ41" s="457"/>
      <c r="HWK41" s="271"/>
      <c r="HWL41" s="271"/>
      <c r="HWM41" s="451"/>
      <c r="HWN41" s="454"/>
      <c r="HWO41" s="451"/>
      <c r="HWP41" s="454"/>
      <c r="HWQ41" s="458"/>
      <c r="HWR41" s="459"/>
      <c r="HWS41" s="460"/>
      <c r="HWT41" s="461"/>
      <c r="HWU41" s="462"/>
      <c r="HWV41" s="458"/>
      <c r="HWW41" s="451"/>
      <c r="HWX41" s="463"/>
      <c r="HWY41" s="451"/>
      <c r="HWZ41" s="451"/>
      <c r="HXA41" s="453"/>
      <c r="HXC41" s="449"/>
      <c r="HXD41" s="449"/>
      <c r="HXE41" s="449"/>
      <c r="HXF41" s="450"/>
      <c r="HXG41" s="451"/>
      <c r="HXH41" s="451"/>
      <c r="HXI41" s="451"/>
      <c r="HXJ41" s="449"/>
      <c r="HXK41" s="452"/>
      <c r="HXL41" s="453"/>
      <c r="HXM41" s="454"/>
      <c r="HXN41" s="449"/>
      <c r="HXO41" s="453"/>
      <c r="HXP41" s="453"/>
      <c r="HXQ41" s="450"/>
      <c r="HXR41" s="454"/>
      <c r="HXS41" s="455"/>
      <c r="HXT41" s="453"/>
      <c r="HXU41" s="456"/>
      <c r="HXV41" s="453"/>
      <c r="HXW41" s="456"/>
      <c r="HXX41" s="454"/>
      <c r="HXY41" s="451"/>
      <c r="HXZ41" s="454"/>
      <c r="HYA41" s="450"/>
      <c r="HYB41" s="456"/>
      <c r="HYC41" s="456"/>
      <c r="HYD41" s="456"/>
      <c r="HYE41" s="456"/>
      <c r="HYF41" s="271"/>
      <c r="HYG41" s="451"/>
      <c r="HYH41" s="454"/>
      <c r="HYI41" s="451"/>
      <c r="HYJ41" s="457"/>
      <c r="HYK41" s="271"/>
      <c r="HYL41" s="451"/>
      <c r="HYM41" s="454"/>
      <c r="HYN41" s="451"/>
      <c r="HYO41" s="457"/>
      <c r="HYP41" s="451"/>
      <c r="HYQ41" s="457"/>
      <c r="HYR41" s="457"/>
      <c r="HYS41" s="457"/>
      <c r="HYT41" s="271"/>
      <c r="HYU41" s="271"/>
      <c r="HYV41" s="451"/>
      <c r="HYW41" s="454"/>
      <c r="HYX41" s="451"/>
      <c r="HYY41" s="454"/>
      <c r="HYZ41" s="458"/>
      <c r="HZA41" s="459"/>
      <c r="HZB41" s="460"/>
      <c r="HZC41" s="461"/>
      <c r="HZD41" s="462"/>
      <c r="HZE41" s="458"/>
      <c r="HZF41" s="451"/>
      <c r="HZG41" s="463"/>
      <c r="HZH41" s="451"/>
      <c r="HZI41" s="451"/>
      <c r="HZJ41" s="453"/>
      <c r="HZL41" s="449"/>
      <c r="HZM41" s="449"/>
      <c r="HZN41" s="449"/>
      <c r="HZO41" s="450"/>
      <c r="HZP41" s="451"/>
      <c r="HZQ41" s="451"/>
      <c r="HZR41" s="451"/>
      <c r="HZS41" s="449"/>
      <c r="HZT41" s="452"/>
      <c r="HZU41" s="453"/>
      <c r="HZV41" s="454"/>
      <c r="HZW41" s="449"/>
      <c r="HZX41" s="453"/>
      <c r="HZY41" s="453"/>
      <c r="HZZ41" s="450"/>
      <c r="IAA41" s="454"/>
      <c r="IAB41" s="455"/>
      <c r="IAC41" s="453"/>
      <c r="IAD41" s="456"/>
      <c r="IAE41" s="453"/>
      <c r="IAF41" s="456"/>
      <c r="IAG41" s="454"/>
      <c r="IAH41" s="451"/>
      <c r="IAI41" s="454"/>
      <c r="IAJ41" s="450"/>
      <c r="IAK41" s="456"/>
      <c r="IAL41" s="456"/>
      <c r="IAM41" s="456"/>
      <c r="IAN41" s="456"/>
      <c r="IAO41" s="271"/>
      <c r="IAP41" s="451"/>
      <c r="IAQ41" s="454"/>
      <c r="IAR41" s="451"/>
      <c r="IAS41" s="457"/>
      <c r="IAT41" s="271"/>
      <c r="IAU41" s="451"/>
      <c r="IAV41" s="454"/>
      <c r="IAW41" s="451"/>
      <c r="IAX41" s="457"/>
      <c r="IAY41" s="451"/>
      <c r="IAZ41" s="457"/>
      <c r="IBA41" s="457"/>
      <c r="IBB41" s="457"/>
      <c r="IBC41" s="271"/>
      <c r="IBD41" s="271"/>
      <c r="IBE41" s="451"/>
      <c r="IBF41" s="454"/>
      <c r="IBG41" s="451"/>
      <c r="IBH41" s="454"/>
      <c r="IBI41" s="458"/>
      <c r="IBJ41" s="459"/>
      <c r="IBK41" s="460"/>
      <c r="IBL41" s="461"/>
      <c r="IBM41" s="462"/>
      <c r="IBN41" s="458"/>
      <c r="IBO41" s="451"/>
      <c r="IBP41" s="463"/>
      <c r="IBQ41" s="451"/>
      <c r="IBR41" s="451"/>
      <c r="IBS41" s="453"/>
      <c r="IBU41" s="449"/>
      <c r="IBV41" s="449"/>
      <c r="IBW41" s="449"/>
      <c r="IBX41" s="450"/>
      <c r="IBY41" s="451"/>
      <c r="IBZ41" s="451"/>
      <c r="ICA41" s="451"/>
      <c r="ICB41" s="449"/>
      <c r="ICC41" s="452"/>
      <c r="ICD41" s="453"/>
      <c r="ICE41" s="454"/>
      <c r="ICF41" s="449"/>
      <c r="ICG41" s="453"/>
      <c r="ICH41" s="453"/>
      <c r="ICI41" s="450"/>
      <c r="ICJ41" s="454"/>
      <c r="ICK41" s="455"/>
      <c r="ICL41" s="453"/>
      <c r="ICM41" s="456"/>
      <c r="ICN41" s="453"/>
      <c r="ICO41" s="456"/>
      <c r="ICP41" s="454"/>
      <c r="ICQ41" s="451"/>
      <c r="ICR41" s="454"/>
      <c r="ICS41" s="450"/>
      <c r="ICT41" s="456"/>
      <c r="ICU41" s="456"/>
      <c r="ICV41" s="456"/>
      <c r="ICW41" s="456"/>
      <c r="ICX41" s="271"/>
      <c r="ICY41" s="451"/>
      <c r="ICZ41" s="454"/>
      <c r="IDA41" s="451"/>
      <c r="IDB41" s="457"/>
      <c r="IDC41" s="271"/>
      <c r="IDD41" s="451"/>
      <c r="IDE41" s="454"/>
      <c r="IDF41" s="451"/>
      <c r="IDG41" s="457"/>
      <c r="IDH41" s="451"/>
      <c r="IDI41" s="457"/>
      <c r="IDJ41" s="457"/>
      <c r="IDK41" s="457"/>
      <c r="IDL41" s="271"/>
      <c r="IDM41" s="271"/>
      <c r="IDN41" s="451"/>
      <c r="IDO41" s="454"/>
      <c r="IDP41" s="451"/>
      <c r="IDQ41" s="454"/>
      <c r="IDR41" s="458"/>
      <c r="IDS41" s="459"/>
      <c r="IDT41" s="460"/>
      <c r="IDU41" s="461"/>
      <c r="IDV41" s="462"/>
      <c r="IDW41" s="458"/>
      <c r="IDX41" s="451"/>
      <c r="IDY41" s="463"/>
      <c r="IDZ41" s="451"/>
      <c r="IEA41" s="451"/>
      <c r="IEB41" s="453"/>
      <c r="IED41" s="449"/>
      <c r="IEE41" s="449"/>
      <c r="IEF41" s="449"/>
      <c r="IEG41" s="450"/>
      <c r="IEH41" s="451"/>
      <c r="IEI41" s="451"/>
      <c r="IEJ41" s="451"/>
      <c r="IEK41" s="449"/>
      <c r="IEL41" s="452"/>
      <c r="IEM41" s="453"/>
      <c r="IEN41" s="454"/>
      <c r="IEO41" s="449"/>
      <c r="IEP41" s="453"/>
      <c r="IEQ41" s="453"/>
      <c r="IER41" s="450"/>
      <c r="IES41" s="454"/>
      <c r="IET41" s="455"/>
      <c r="IEU41" s="453"/>
      <c r="IEV41" s="456"/>
      <c r="IEW41" s="453"/>
      <c r="IEX41" s="456"/>
      <c r="IEY41" s="454"/>
      <c r="IEZ41" s="451"/>
      <c r="IFA41" s="454"/>
      <c r="IFB41" s="450"/>
      <c r="IFC41" s="456"/>
      <c r="IFD41" s="456"/>
      <c r="IFE41" s="456"/>
      <c r="IFF41" s="456"/>
      <c r="IFG41" s="271"/>
      <c r="IFH41" s="451"/>
      <c r="IFI41" s="454"/>
      <c r="IFJ41" s="451"/>
      <c r="IFK41" s="457"/>
      <c r="IFL41" s="271"/>
      <c r="IFM41" s="451"/>
      <c r="IFN41" s="454"/>
      <c r="IFO41" s="451"/>
      <c r="IFP41" s="457"/>
      <c r="IFQ41" s="451"/>
      <c r="IFR41" s="457"/>
      <c r="IFS41" s="457"/>
      <c r="IFT41" s="457"/>
      <c r="IFU41" s="271"/>
      <c r="IFV41" s="271"/>
      <c r="IFW41" s="451"/>
      <c r="IFX41" s="454"/>
      <c r="IFY41" s="451"/>
      <c r="IFZ41" s="454"/>
      <c r="IGA41" s="458"/>
      <c r="IGB41" s="459"/>
      <c r="IGC41" s="460"/>
      <c r="IGD41" s="461"/>
      <c r="IGE41" s="462"/>
      <c r="IGF41" s="458"/>
      <c r="IGG41" s="451"/>
      <c r="IGH41" s="463"/>
      <c r="IGI41" s="451"/>
      <c r="IGJ41" s="451"/>
      <c r="IGK41" s="453"/>
      <c r="IGM41" s="449"/>
      <c r="IGN41" s="449"/>
      <c r="IGO41" s="449"/>
      <c r="IGP41" s="450"/>
      <c r="IGQ41" s="451"/>
      <c r="IGR41" s="451"/>
      <c r="IGS41" s="451"/>
      <c r="IGT41" s="449"/>
      <c r="IGU41" s="452"/>
      <c r="IGV41" s="453"/>
      <c r="IGW41" s="454"/>
      <c r="IGX41" s="449"/>
      <c r="IGY41" s="453"/>
      <c r="IGZ41" s="453"/>
      <c r="IHA41" s="450"/>
      <c r="IHB41" s="454"/>
      <c r="IHC41" s="455"/>
      <c r="IHD41" s="453"/>
      <c r="IHE41" s="456"/>
      <c r="IHF41" s="453"/>
      <c r="IHG41" s="456"/>
      <c r="IHH41" s="454"/>
      <c r="IHI41" s="451"/>
      <c r="IHJ41" s="454"/>
      <c r="IHK41" s="450"/>
      <c r="IHL41" s="456"/>
      <c r="IHM41" s="456"/>
      <c r="IHN41" s="456"/>
      <c r="IHO41" s="456"/>
      <c r="IHP41" s="271"/>
      <c r="IHQ41" s="451"/>
      <c r="IHR41" s="454"/>
      <c r="IHS41" s="451"/>
      <c r="IHT41" s="457"/>
      <c r="IHU41" s="271"/>
      <c r="IHV41" s="451"/>
      <c r="IHW41" s="454"/>
      <c r="IHX41" s="451"/>
      <c r="IHY41" s="457"/>
      <c r="IHZ41" s="451"/>
      <c r="IIA41" s="457"/>
      <c r="IIB41" s="457"/>
      <c r="IIC41" s="457"/>
      <c r="IID41" s="271"/>
      <c r="IIE41" s="271"/>
      <c r="IIF41" s="451"/>
      <c r="IIG41" s="454"/>
      <c r="IIH41" s="451"/>
      <c r="III41" s="454"/>
      <c r="IIJ41" s="458"/>
      <c r="IIK41" s="459"/>
      <c r="IIL41" s="460"/>
      <c r="IIM41" s="461"/>
      <c r="IIN41" s="462"/>
      <c r="IIO41" s="458"/>
      <c r="IIP41" s="451"/>
      <c r="IIQ41" s="463"/>
      <c r="IIR41" s="451"/>
      <c r="IIS41" s="451"/>
      <c r="IIT41" s="453"/>
      <c r="IIV41" s="449"/>
      <c r="IIW41" s="449"/>
      <c r="IIX41" s="449"/>
      <c r="IIY41" s="450"/>
      <c r="IIZ41" s="451"/>
      <c r="IJA41" s="451"/>
      <c r="IJB41" s="451"/>
      <c r="IJC41" s="449"/>
      <c r="IJD41" s="452"/>
      <c r="IJE41" s="453"/>
      <c r="IJF41" s="454"/>
      <c r="IJG41" s="449"/>
      <c r="IJH41" s="453"/>
      <c r="IJI41" s="453"/>
      <c r="IJJ41" s="450"/>
      <c r="IJK41" s="454"/>
      <c r="IJL41" s="455"/>
      <c r="IJM41" s="453"/>
      <c r="IJN41" s="456"/>
      <c r="IJO41" s="453"/>
      <c r="IJP41" s="456"/>
      <c r="IJQ41" s="454"/>
      <c r="IJR41" s="451"/>
      <c r="IJS41" s="454"/>
      <c r="IJT41" s="450"/>
      <c r="IJU41" s="456"/>
      <c r="IJV41" s="456"/>
      <c r="IJW41" s="456"/>
      <c r="IJX41" s="456"/>
      <c r="IJY41" s="271"/>
      <c r="IJZ41" s="451"/>
      <c r="IKA41" s="454"/>
      <c r="IKB41" s="451"/>
      <c r="IKC41" s="457"/>
      <c r="IKD41" s="271"/>
      <c r="IKE41" s="451"/>
      <c r="IKF41" s="454"/>
      <c r="IKG41" s="451"/>
      <c r="IKH41" s="457"/>
      <c r="IKI41" s="451"/>
      <c r="IKJ41" s="457"/>
      <c r="IKK41" s="457"/>
      <c r="IKL41" s="457"/>
      <c r="IKM41" s="271"/>
      <c r="IKN41" s="271"/>
      <c r="IKO41" s="451"/>
      <c r="IKP41" s="454"/>
      <c r="IKQ41" s="451"/>
      <c r="IKR41" s="454"/>
      <c r="IKS41" s="458"/>
      <c r="IKT41" s="459"/>
      <c r="IKU41" s="460"/>
      <c r="IKV41" s="461"/>
      <c r="IKW41" s="462"/>
      <c r="IKX41" s="458"/>
      <c r="IKY41" s="451"/>
      <c r="IKZ41" s="463"/>
      <c r="ILA41" s="451"/>
      <c r="ILB41" s="451"/>
      <c r="ILC41" s="453"/>
      <c r="ILE41" s="449"/>
      <c r="ILF41" s="449"/>
      <c r="ILG41" s="449"/>
      <c r="ILH41" s="450"/>
      <c r="ILI41" s="451"/>
      <c r="ILJ41" s="451"/>
      <c r="ILK41" s="451"/>
      <c r="ILL41" s="449"/>
      <c r="ILM41" s="452"/>
      <c r="ILN41" s="453"/>
      <c r="ILO41" s="454"/>
      <c r="ILP41" s="449"/>
      <c r="ILQ41" s="453"/>
      <c r="ILR41" s="453"/>
      <c r="ILS41" s="450"/>
      <c r="ILT41" s="454"/>
      <c r="ILU41" s="455"/>
      <c r="ILV41" s="453"/>
      <c r="ILW41" s="456"/>
      <c r="ILX41" s="453"/>
      <c r="ILY41" s="456"/>
      <c r="ILZ41" s="454"/>
      <c r="IMA41" s="451"/>
      <c r="IMB41" s="454"/>
      <c r="IMC41" s="450"/>
      <c r="IMD41" s="456"/>
      <c r="IME41" s="456"/>
      <c r="IMF41" s="456"/>
      <c r="IMG41" s="456"/>
      <c r="IMH41" s="271"/>
      <c r="IMI41" s="451"/>
      <c r="IMJ41" s="454"/>
      <c r="IMK41" s="451"/>
      <c r="IML41" s="457"/>
      <c r="IMM41" s="271"/>
      <c r="IMN41" s="451"/>
      <c r="IMO41" s="454"/>
      <c r="IMP41" s="451"/>
      <c r="IMQ41" s="457"/>
      <c r="IMR41" s="451"/>
      <c r="IMS41" s="457"/>
      <c r="IMT41" s="457"/>
      <c r="IMU41" s="457"/>
      <c r="IMV41" s="271"/>
      <c r="IMW41" s="271"/>
      <c r="IMX41" s="451"/>
      <c r="IMY41" s="454"/>
      <c r="IMZ41" s="451"/>
      <c r="INA41" s="454"/>
      <c r="INB41" s="458"/>
      <c r="INC41" s="459"/>
      <c r="IND41" s="460"/>
      <c r="INE41" s="461"/>
      <c r="INF41" s="462"/>
      <c r="ING41" s="458"/>
      <c r="INH41" s="451"/>
      <c r="INI41" s="463"/>
      <c r="INJ41" s="451"/>
      <c r="INK41" s="451"/>
      <c r="INL41" s="453"/>
      <c r="INN41" s="449"/>
      <c r="INO41" s="449"/>
      <c r="INP41" s="449"/>
      <c r="INQ41" s="450"/>
      <c r="INR41" s="451"/>
      <c r="INS41" s="451"/>
      <c r="INT41" s="451"/>
      <c r="INU41" s="449"/>
      <c r="INV41" s="452"/>
      <c r="INW41" s="453"/>
      <c r="INX41" s="454"/>
      <c r="INY41" s="449"/>
      <c r="INZ41" s="453"/>
      <c r="IOA41" s="453"/>
      <c r="IOB41" s="450"/>
      <c r="IOC41" s="454"/>
      <c r="IOD41" s="455"/>
      <c r="IOE41" s="453"/>
      <c r="IOF41" s="456"/>
      <c r="IOG41" s="453"/>
      <c r="IOH41" s="456"/>
      <c r="IOI41" s="454"/>
      <c r="IOJ41" s="451"/>
      <c r="IOK41" s="454"/>
      <c r="IOL41" s="450"/>
      <c r="IOM41" s="456"/>
      <c r="ION41" s="456"/>
      <c r="IOO41" s="456"/>
      <c r="IOP41" s="456"/>
      <c r="IOQ41" s="271"/>
      <c r="IOR41" s="451"/>
      <c r="IOS41" s="454"/>
      <c r="IOT41" s="451"/>
      <c r="IOU41" s="457"/>
      <c r="IOV41" s="271"/>
      <c r="IOW41" s="451"/>
      <c r="IOX41" s="454"/>
      <c r="IOY41" s="451"/>
      <c r="IOZ41" s="457"/>
      <c r="IPA41" s="451"/>
      <c r="IPB41" s="457"/>
      <c r="IPC41" s="457"/>
      <c r="IPD41" s="457"/>
      <c r="IPE41" s="271"/>
      <c r="IPF41" s="271"/>
      <c r="IPG41" s="451"/>
      <c r="IPH41" s="454"/>
      <c r="IPI41" s="451"/>
      <c r="IPJ41" s="454"/>
      <c r="IPK41" s="458"/>
      <c r="IPL41" s="459"/>
      <c r="IPM41" s="460"/>
      <c r="IPN41" s="461"/>
      <c r="IPO41" s="462"/>
      <c r="IPP41" s="458"/>
      <c r="IPQ41" s="451"/>
      <c r="IPR41" s="463"/>
      <c r="IPS41" s="451"/>
      <c r="IPT41" s="451"/>
      <c r="IPU41" s="453"/>
      <c r="IPW41" s="449"/>
      <c r="IPX41" s="449"/>
      <c r="IPY41" s="449"/>
      <c r="IPZ41" s="450"/>
      <c r="IQA41" s="451"/>
      <c r="IQB41" s="451"/>
      <c r="IQC41" s="451"/>
      <c r="IQD41" s="449"/>
      <c r="IQE41" s="452"/>
      <c r="IQF41" s="453"/>
      <c r="IQG41" s="454"/>
      <c r="IQH41" s="449"/>
      <c r="IQI41" s="453"/>
      <c r="IQJ41" s="453"/>
      <c r="IQK41" s="450"/>
      <c r="IQL41" s="454"/>
      <c r="IQM41" s="455"/>
      <c r="IQN41" s="453"/>
      <c r="IQO41" s="456"/>
      <c r="IQP41" s="453"/>
      <c r="IQQ41" s="456"/>
      <c r="IQR41" s="454"/>
      <c r="IQS41" s="451"/>
      <c r="IQT41" s="454"/>
      <c r="IQU41" s="450"/>
      <c r="IQV41" s="456"/>
      <c r="IQW41" s="456"/>
      <c r="IQX41" s="456"/>
      <c r="IQY41" s="456"/>
      <c r="IQZ41" s="271"/>
      <c r="IRA41" s="451"/>
      <c r="IRB41" s="454"/>
      <c r="IRC41" s="451"/>
      <c r="IRD41" s="457"/>
      <c r="IRE41" s="271"/>
      <c r="IRF41" s="451"/>
      <c r="IRG41" s="454"/>
      <c r="IRH41" s="451"/>
      <c r="IRI41" s="457"/>
      <c r="IRJ41" s="451"/>
      <c r="IRK41" s="457"/>
      <c r="IRL41" s="457"/>
      <c r="IRM41" s="457"/>
      <c r="IRN41" s="271"/>
      <c r="IRO41" s="271"/>
      <c r="IRP41" s="451"/>
      <c r="IRQ41" s="454"/>
      <c r="IRR41" s="451"/>
      <c r="IRS41" s="454"/>
      <c r="IRT41" s="458"/>
      <c r="IRU41" s="459"/>
      <c r="IRV41" s="460"/>
      <c r="IRW41" s="461"/>
      <c r="IRX41" s="462"/>
      <c r="IRY41" s="458"/>
      <c r="IRZ41" s="451"/>
      <c r="ISA41" s="463"/>
      <c r="ISB41" s="451"/>
      <c r="ISC41" s="451"/>
      <c r="ISD41" s="453"/>
      <c r="ISF41" s="449"/>
      <c r="ISG41" s="449"/>
      <c r="ISH41" s="449"/>
      <c r="ISI41" s="450"/>
      <c r="ISJ41" s="451"/>
      <c r="ISK41" s="451"/>
      <c r="ISL41" s="451"/>
      <c r="ISM41" s="449"/>
      <c r="ISN41" s="452"/>
      <c r="ISO41" s="453"/>
      <c r="ISP41" s="454"/>
      <c r="ISQ41" s="449"/>
      <c r="ISR41" s="453"/>
      <c r="ISS41" s="453"/>
      <c r="IST41" s="450"/>
      <c r="ISU41" s="454"/>
      <c r="ISV41" s="455"/>
      <c r="ISW41" s="453"/>
      <c r="ISX41" s="456"/>
      <c r="ISY41" s="453"/>
      <c r="ISZ41" s="456"/>
      <c r="ITA41" s="454"/>
      <c r="ITB41" s="451"/>
      <c r="ITC41" s="454"/>
      <c r="ITD41" s="450"/>
      <c r="ITE41" s="456"/>
      <c r="ITF41" s="456"/>
      <c r="ITG41" s="456"/>
      <c r="ITH41" s="456"/>
      <c r="ITI41" s="271"/>
      <c r="ITJ41" s="451"/>
      <c r="ITK41" s="454"/>
      <c r="ITL41" s="451"/>
      <c r="ITM41" s="457"/>
      <c r="ITN41" s="271"/>
      <c r="ITO41" s="451"/>
      <c r="ITP41" s="454"/>
      <c r="ITQ41" s="451"/>
      <c r="ITR41" s="457"/>
      <c r="ITS41" s="451"/>
      <c r="ITT41" s="457"/>
      <c r="ITU41" s="457"/>
      <c r="ITV41" s="457"/>
      <c r="ITW41" s="271"/>
      <c r="ITX41" s="271"/>
      <c r="ITY41" s="451"/>
      <c r="ITZ41" s="454"/>
      <c r="IUA41" s="451"/>
      <c r="IUB41" s="454"/>
      <c r="IUC41" s="458"/>
      <c r="IUD41" s="459"/>
      <c r="IUE41" s="460"/>
      <c r="IUF41" s="461"/>
      <c r="IUG41" s="462"/>
      <c r="IUH41" s="458"/>
      <c r="IUI41" s="451"/>
      <c r="IUJ41" s="463"/>
      <c r="IUK41" s="451"/>
      <c r="IUL41" s="451"/>
      <c r="IUM41" s="453"/>
      <c r="IUO41" s="449"/>
      <c r="IUP41" s="449"/>
      <c r="IUQ41" s="449"/>
      <c r="IUR41" s="450"/>
      <c r="IUS41" s="451"/>
      <c r="IUT41" s="451"/>
      <c r="IUU41" s="451"/>
      <c r="IUV41" s="449"/>
      <c r="IUW41" s="452"/>
      <c r="IUX41" s="453"/>
      <c r="IUY41" s="454"/>
      <c r="IUZ41" s="449"/>
      <c r="IVA41" s="453"/>
      <c r="IVB41" s="453"/>
      <c r="IVC41" s="450"/>
      <c r="IVD41" s="454"/>
      <c r="IVE41" s="455"/>
      <c r="IVF41" s="453"/>
      <c r="IVG41" s="456"/>
      <c r="IVH41" s="453"/>
      <c r="IVI41" s="456"/>
      <c r="IVJ41" s="454"/>
      <c r="IVK41" s="451"/>
      <c r="IVL41" s="454"/>
      <c r="IVM41" s="450"/>
      <c r="IVN41" s="456"/>
      <c r="IVO41" s="456"/>
      <c r="IVP41" s="456"/>
      <c r="IVQ41" s="456"/>
      <c r="IVR41" s="271"/>
      <c r="IVS41" s="451"/>
      <c r="IVT41" s="454"/>
      <c r="IVU41" s="451"/>
      <c r="IVV41" s="457"/>
      <c r="IVW41" s="271"/>
      <c r="IVX41" s="451"/>
      <c r="IVY41" s="454"/>
      <c r="IVZ41" s="451"/>
      <c r="IWA41" s="457"/>
      <c r="IWB41" s="451"/>
      <c r="IWC41" s="457"/>
      <c r="IWD41" s="457"/>
      <c r="IWE41" s="457"/>
      <c r="IWF41" s="271"/>
      <c r="IWG41" s="271"/>
      <c r="IWH41" s="451"/>
      <c r="IWI41" s="454"/>
      <c r="IWJ41" s="451"/>
      <c r="IWK41" s="454"/>
      <c r="IWL41" s="458"/>
      <c r="IWM41" s="459"/>
      <c r="IWN41" s="460"/>
      <c r="IWO41" s="461"/>
      <c r="IWP41" s="462"/>
      <c r="IWQ41" s="458"/>
      <c r="IWR41" s="451"/>
      <c r="IWS41" s="463"/>
      <c r="IWT41" s="451"/>
      <c r="IWU41" s="451"/>
      <c r="IWV41" s="453"/>
      <c r="IWX41" s="449"/>
      <c r="IWY41" s="449"/>
      <c r="IWZ41" s="449"/>
      <c r="IXA41" s="450"/>
      <c r="IXB41" s="451"/>
      <c r="IXC41" s="451"/>
      <c r="IXD41" s="451"/>
      <c r="IXE41" s="449"/>
      <c r="IXF41" s="452"/>
      <c r="IXG41" s="453"/>
      <c r="IXH41" s="454"/>
      <c r="IXI41" s="449"/>
      <c r="IXJ41" s="453"/>
      <c r="IXK41" s="453"/>
      <c r="IXL41" s="450"/>
      <c r="IXM41" s="454"/>
      <c r="IXN41" s="455"/>
      <c r="IXO41" s="453"/>
      <c r="IXP41" s="456"/>
      <c r="IXQ41" s="453"/>
      <c r="IXR41" s="456"/>
      <c r="IXS41" s="454"/>
      <c r="IXT41" s="451"/>
      <c r="IXU41" s="454"/>
      <c r="IXV41" s="450"/>
      <c r="IXW41" s="456"/>
      <c r="IXX41" s="456"/>
      <c r="IXY41" s="456"/>
      <c r="IXZ41" s="456"/>
      <c r="IYA41" s="271"/>
      <c r="IYB41" s="451"/>
      <c r="IYC41" s="454"/>
      <c r="IYD41" s="451"/>
      <c r="IYE41" s="457"/>
      <c r="IYF41" s="271"/>
      <c r="IYG41" s="451"/>
      <c r="IYH41" s="454"/>
      <c r="IYI41" s="451"/>
      <c r="IYJ41" s="457"/>
      <c r="IYK41" s="451"/>
      <c r="IYL41" s="457"/>
      <c r="IYM41" s="457"/>
      <c r="IYN41" s="457"/>
      <c r="IYO41" s="271"/>
      <c r="IYP41" s="271"/>
      <c r="IYQ41" s="451"/>
      <c r="IYR41" s="454"/>
      <c r="IYS41" s="451"/>
      <c r="IYT41" s="454"/>
      <c r="IYU41" s="458"/>
      <c r="IYV41" s="459"/>
      <c r="IYW41" s="460"/>
      <c r="IYX41" s="461"/>
      <c r="IYY41" s="462"/>
      <c r="IYZ41" s="458"/>
      <c r="IZA41" s="451"/>
      <c r="IZB41" s="463"/>
      <c r="IZC41" s="451"/>
      <c r="IZD41" s="451"/>
      <c r="IZE41" s="453"/>
      <c r="IZG41" s="449"/>
      <c r="IZH41" s="449"/>
      <c r="IZI41" s="449"/>
      <c r="IZJ41" s="450"/>
      <c r="IZK41" s="451"/>
      <c r="IZL41" s="451"/>
      <c r="IZM41" s="451"/>
      <c r="IZN41" s="449"/>
      <c r="IZO41" s="452"/>
      <c r="IZP41" s="453"/>
      <c r="IZQ41" s="454"/>
      <c r="IZR41" s="449"/>
      <c r="IZS41" s="453"/>
      <c r="IZT41" s="453"/>
      <c r="IZU41" s="450"/>
      <c r="IZV41" s="454"/>
      <c r="IZW41" s="455"/>
      <c r="IZX41" s="453"/>
      <c r="IZY41" s="456"/>
      <c r="IZZ41" s="453"/>
      <c r="JAA41" s="456"/>
      <c r="JAB41" s="454"/>
      <c r="JAC41" s="451"/>
      <c r="JAD41" s="454"/>
      <c r="JAE41" s="450"/>
      <c r="JAF41" s="456"/>
      <c r="JAG41" s="456"/>
      <c r="JAH41" s="456"/>
      <c r="JAI41" s="456"/>
      <c r="JAJ41" s="271"/>
      <c r="JAK41" s="451"/>
      <c r="JAL41" s="454"/>
      <c r="JAM41" s="451"/>
      <c r="JAN41" s="457"/>
      <c r="JAO41" s="271"/>
      <c r="JAP41" s="451"/>
      <c r="JAQ41" s="454"/>
      <c r="JAR41" s="451"/>
      <c r="JAS41" s="457"/>
      <c r="JAT41" s="451"/>
      <c r="JAU41" s="457"/>
      <c r="JAV41" s="457"/>
      <c r="JAW41" s="457"/>
      <c r="JAX41" s="271"/>
      <c r="JAY41" s="271"/>
      <c r="JAZ41" s="451"/>
      <c r="JBA41" s="454"/>
      <c r="JBB41" s="451"/>
      <c r="JBC41" s="454"/>
      <c r="JBD41" s="458"/>
      <c r="JBE41" s="459"/>
      <c r="JBF41" s="460"/>
      <c r="JBG41" s="461"/>
      <c r="JBH41" s="462"/>
      <c r="JBI41" s="458"/>
      <c r="JBJ41" s="451"/>
      <c r="JBK41" s="463"/>
      <c r="JBL41" s="451"/>
      <c r="JBM41" s="451"/>
      <c r="JBN41" s="453"/>
      <c r="JBP41" s="449"/>
      <c r="JBQ41" s="449"/>
      <c r="JBR41" s="449"/>
      <c r="JBS41" s="450"/>
      <c r="JBT41" s="451"/>
      <c r="JBU41" s="451"/>
      <c r="JBV41" s="451"/>
      <c r="JBW41" s="449"/>
      <c r="JBX41" s="452"/>
      <c r="JBY41" s="453"/>
      <c r="JBZ41" s="454"/>
      <c r="JCA41" s="449"/>
      <c r="JCB41" s="453"/>
      <c r="JCC41" s="453"/>
      <c r="JCD41" s="450"/>
      <c r="JCE41" s="454"/>
      <c r="JCF41" s="455"/>
      <c r="JCG41" s="453"/>
      <c r="JCH41" s="456"/>
      <c r="JCI41" s="453"/>
      <c r="JCJ41" s="456"/>
      <c r="JCK41" s="454"/>
      <c r="JCL41" s="451"/>
      <c r="JCM41" s="454"/>
      <c r="JCN41" s="450"/>
      <c r="JCO41" s="456"/>
      <c r="JCP41" s="456"/>
      <c r="JCQ41" s="456"/>
      <c r="JCR41" s="456"/>
      <c r="JCS41" s="271"/>
      <c r="JCT41" s="451"/>
      <c r="JCU41" s="454"/>
      <c r="JCV41" s="451"/>
      <c r="JCW41" s="457"/>
      <c r="JCX41" s="271"/>
      <c r="JCY41" s="451"/>
      <c r="JCZ41" s="454"/>
      <c r="JDA41" s="451"/>
      <c r="JDB41" s="457"/>
      <c r="JDC41" s="451"/>
      <c r="JDD41" s="457"/>
      <c r="JDE41" s="457"/>
      <c r="JDF41" s="457"/>
      <c r="JDG41" s="271"/>
      <c r="JDH41" s="271"/>
      <c r="JDI41" s="451"/>
      <c r="JDJ41" s="454"/>
      <c r="JDK41" s="451"/>
      <c r="JDL41" s="454"/>
      <c r="JDM41" s="458"/>
      <c r="JDN41" s="459"/>
      <c r="JDO41" s="460"/>
      <c r="JDP41" s="461"/>
      <c r="JDQ41" s="462"/>
      <c r="JDR41" s="458"/>
      <c r="JDS41" s="451"/>
      <c r="JDT41" s="463"/>
      <c r="JDU41" s="451"/>
      <c r="JDV41" s="451"/>
      <c r="JDW41" s="453"/>
      <c r="JDY41" s="449"/>
      <c r="JDZ41" s="449"/>
      <c r="JEA41" s="449"/>
      <c r="JEB41" s="450"/>
      <c r="JEC41" s="451"/>
      <c r="JED41" s="451"/>
      <c r="JEE41" s="451"/>
      <c r="JEF41" s="449"/>
      <c r="JEG41" s="452"/>
      <c r="JEH41" s="453"/>
      <c r="JEI41" s="454"/>
      <c r="JEJ41" s="449"/>
      <c r="JEK41" s="453"/>
      <c r="JEL41" s="453"/>
      <c r="JEM41" s="450"/>
      <c r="JEN41" s="454"/>
      <c r="JEO41" s="455"/>
      <c r="JEP41" s="453"/>
      <c r="JEQ41" s="456"/>
      <c r="JER41" s="453"/>
      <c r="JES41" s="456"/>
      <c r="JET41" s="454"/>
      <c r="JEU41" s="451"/>
      <c r="JEV41" s="454"/>
      <c r="JEW41" s="450"/>
      <c r="JEX41" s="456"/>
      <c r="JEY41" s="456"/>
      <c r="JEZ41" s="456"/>
      <c r="JFA41" s="456"/>
      <c r="JFB41" s="271"/>
      <c r="JFC41" s="451"/>
      <c r="JFD41" s="454"/>
      <c r="JFE41" s="451"/>
      <c r="JFF41" s="457"/>
      <c r="JFG41" s="271"/>
      <c r="JFH41" s="451"/>
      <c r="JFI41" s="454"/>
      <c r="JFJ41" s="451"/>
      <c r="JFK41" s="457"/>
      <c r="JFL41" s="451"/>
      <c r="JFM41" s="457"/>
      <c r="JFN41" s="457"/>
      <c r="JFO41" s="457"/>
      <c r="JFP41" s="271"/>
      <c r="JFQ41" s="271"/>
      <c r="JFR41" s="451"/>
      <c r="JFS41" s="454"/>
      <c r="JFT41" s="451"/>
      <c r="JFU41" s="454"/>
      <c r="JFV41" s="458"/>
      <c r="JFW41" s="459"/>
      <c r="JFX41" s="460"/>
      <c r="JFY41" s="461"/>
      <c r="JFZ41" s="462"/>
      <c r="JGA41" s="458"/>
      <c r="JGB41" s="451"/>
      <c r="JGC41" s="463"/>
      <c r="JGD41" s="451"/>
      <c r="JGE41" s="451"/>
      <c r="JGF41" s="453"/>
      <c r="JGH41" s="449"/>
      <c r="JGI41" s="449"/>
      <c r="JGJ41" s="449"/>
      <c r="JGK41" s="450"/>
      <c r="JGL41" s="451"/>
      <c r="JGM41" s="451"/>
      <c r="JGN41" s="451"/>
      <c r="JGO41" s="449"/>
      <c r="JGP41" s="452"/>
      <c r="JGQ41" s="453"/>
      <c r="JGR41" s="454"/>
      <c r="JGS41" s="449"/>
      <c r="JGT41" s="453"/>
      <c r="JGU41" s="453"/>
      <c r="JGV41" s="450"/>
      <c r="JGW41" s="454"/>
      <c r="JGX41" s="455"/>
      <c r="JGY41" s="453"/>
      <c r="JGZ41" s="456"/>
      <c r="JHA41" s="453"/>
      <c r="JHB41" s="456"/>
      <c r="JHC41" s="454"/>
      <c r="JHD41" s="451"/>
      <c r="JHE41" s="454"/>
      <c r="JHF41" s="450"/>
      <c r="JHG41" s="456"/>
      <c r="JHH41" s="456"/>
      <c r="JHI41" s="456"/>
      <c r="JHJ41" s="456"/>
      <c r="JHK41" s="271"/>
      <c r="JHL41" s="451"/>
      <c r="JHM41" s="454"/>
      <c r="JHN41" s="451"/>
      <c r="JHO41" s="457"/>
      <c r="JHP41" s="271"/>
      <c r="JHQ41" s="451"/>
      <c r="JHR41" s="454"/>
      <c r="JHS41" s="451"/>
      <c r="JHT41" s="457"/>
      <c r="JHU41" s="451"/>
      <c r="JHV41" s="457"/>
      <c r="JHW41" s="457"/>
      <c r="JHX41" s="457"/>
      <c r="JHY41" s="271"/>
      <c r="JHZ41" s="271"/>
      <c r="JIA41" s="451"/>
      <c r="JIB41" s="454"/>
      <c r="JIC41" s="451"/>
      <c r="JID41" s="454"/>
      <c r="JIE41" s="458"/>
      <c r="JIF41" s="459"/>
      <c r="JIG41" s="460"/>
      <c r="JIH41" s="461"/>
      <c r="JII41" s="462"/>
      <c r="JIJ41" s="458"/>
      <c r="JIK41" s="451"/>
      <c r="JIL41" s="463"/>
      <c r="JIM41" s="451"/>
      <c r="JIN41" s="451"/>
      <c r="JIO41" s="453"/>
      <c r="JIQ41" s="449"/>
      <c r="JIR41" s="449"/>
      <c r="JIS41" s="449"/>
      <c r="JIT41" s="450"/>
      <c r="JIU41" s="451"/>
      <c r="JIV41" s="451"/>
      <c r="JIW41" s="451"/>
      <c r="JIX41" s="449"/>
      <c r="JIY41" s="452"/>
      <c r="JIZ41" s="453"/>
      <c r="JJA41" s="454"/>
      <c r="JJB41" s="449"/>
      <c r="JJC41" s="453"/>
      <c r="JJD41" s="453"/>
      <c r="JJE41" s="450"/>
      <c r="JJF41" s="454"/>
      <c r="JJG41" s="455"/>
      <c r="JJH41" s="453"/>
      <c r="JJI41" s="456"/>
      <c r="JJJ41" s="453"/>
      <c r="JJK41" s="456"/>
      <c r="JJL41" s="454"/>
      <c r="JJM41" s="451"/>
      <c r="JJN41" s="454"/>
      <c r="JJO41" s="450"/>
      <c r="JJP41" s="456"/>
      <c r="JJQ41" s="456"/>
      <c r="JJR41" s="456"/>
      <c r="JJS41" s="456"/>
      <c r="JJT41" s="271"/>
      <c r="JJU41" s="451"/>
      <c r="JJV41" s="454"/>
      <c r="JJW41" s="451"/>
      <c r="JJX41" s="457"/>
      <c r="JJY41" s="271"/>
      <c r="JJZ41" s="451"/>
      <c r="JKA41" s="454"/>
      <c r="JKB41" s="451"/>
      <c r="JKC41" s="457"/>
      <c r="JKD41" s="451"/>
      <c r="JKE41" s="457"/>
      <c r="JKF41" s="457"/>
      <c r="JKG41" s="457"/>
      <c r="JKH41" s="271"/>
      <c r="JKI41" s="271"/>
      <c r="JKJ41" s="451"/>
      <c r="JKK41" s="454"/>
      <c r="JKL41" s="451"/>
      <c r="JKM41" s="454"/>
      <c r="JKN41" s="458"/>
      <c r="JKO41" s="459"/>
      <c r="JKP41" s="460"/>
      <c r="JKQ41" s="461"/>
      <c r="JKR41" s="462"/>
      <c r="JKS41" s="458"/>
      <c r="JKT41" s="451"/>
      <c r="JKU41" s="463"/>
      <c r="JKV41" s="451"/>
      <c r="JKW41" s="451"/>
      <c r="JKX41" s="453"/>
      <c r="JKZ41" s="449"/>
      <c r="JLA41" s="449"/>
      <c r="JLB41" s="449"/>
      <c r="JLC41" s="450"/>
      <c r="JLD41" s="451"/>
      <c r="JLE41" s="451"/>
      <c r="JLF41" s="451"/>
      <c r="JLG41" s="449"/>
      <c r="JLH41" s="452"/>
      <c r="JLI41" s="453"/>
      <c r="JLJ41" s="454"/>
      <c r="JLK41" s="449"/>
      <c r="JLL41" s="453"/>
      <c r="JLM41" s="453"/>
      <c r="JLN41" s="450"/>
      <c r="JLO41" s="454"/>
      <c r="JLP41" s="455"/>
      <c r="JLQ41" s="453"/>
      <c r="JLR41" s="456"/>
      <c r="JLS41" s="453"/>
      <c r="JLT41" s="456"/>
      <c r="JLU41" s="454"/>
      <c r="JLV41" s="451"/>
      <c r="JLW41" s="454"/>
      <c r="JLX41" s="450"/>
      <c r="JLY41" s="456"/>
      <c r="JLZ41" s="456"/>
      <c r="JMA41" s="456"/>
      <c r="JMB41" s="456"/>
      <c r="JMC41" s="271"/>
      <c r="JMD41" s="451"/>
      <c r="JME41" s="454"/>
      <c r="JMF41" s="451"/>
      <c r="JMG41" s="457"/>
      <c r="JMH41" s="271"/>
      <c r="JMI41" s="451"/>
      <c r="JMJ41" s="454"/>
      <c r="JMK41" s="451"/>
      <c r="JML41" s="457"/>
      <c r="JMM41" s="451"/>
      <c r="JMN41" s="457"/>
      <c r="JMO41" s="457"/>
      <c r="JMP41" s="457"/>
      <c r="JMQ41" s="271"/>
      <c r="JMR41" s="271"/>
      <c r="JMS41" s="451"/>
      <c r="JMT41" s="454"/>
      <c r="JMU41" s="451"/>
      <c r="JMV41" s="454"/>
      <c r="JMW41" s="458"/>
      <c r="JMX41" s="459"/>
      <c r="JMY41" s="460"/>
      <c r="JMZ41" s="461"/>
      <c r="JNA41" s="462"/>
      <c r="JNB41" s="458"/>
      <c r="JNC41" s="451"/>
      <c r="JND41" s="463"/>
      <c r="JNE41" s="451"/>
      <c r="JNF41" s="451"/>
      <c r="JNG41" s="453"/>
      <c r="JNI41" s="449"/>
      <c r="JNJ41" s="449"/>
      <c r="JNK41" s="449"/>
      <c r="JNL41" s="450"/>
      <c r="JNM41" s="451"/>
      <c r="JNN41" s="451"/>
      <c r="JNO41" s="451"/>
      <c r="JNP41" s="449"/>
      <c r="JNQ41" s="452"/>
      <c r="JNR41" s="453"/>
      <c r="JNS41" s="454"/>
      <c r="JNT41" s="449"/>
      <c r="JNU41" s="453"/>
      <c r="JNV41" s="453"/>
      <c r="JNW41" s="450"/>
      <c r="JNX41" s="454"/>
      <c r="JNY41" s="455"/>
      <c r="JNZ41" s="453"/>
      <c r="JOA41" s="456"/>
      <c r="JOB41" s="453"/>
      <c r="JOC41" s="456"/>
      <c r="JOD41" s="454"/>
      <c r="JOE41" s="451"/>
      <c r="JOF41" s="454"/>
      <c r="JOG41" s="450"/>
      <c r="JOH41" s="456"/>
      <c r="JOI41" s="456"/>
      <c r="JOJ41" s="456"/>
      <c r="JOK41" s="456"/>
      <c r="JOL41" s="271"/>
      <c r="JOM41" s="451"/>
      <c r="JON41" s="454"/>
      <c r="JOO41" s="451"/>
      <c r="JOP41" s="457"/>
      <c r="JOQ41" s="271"/>
      <c r="JOR41" s="451"/>
      <c r="JOS41" s="454"/>
      <c r="JOT41" s="451"/>
      <c r="JOU41" s="457"/>
      <c r="JOV41" s="451"/>
      <c r="JOW41" s="457"/>
      <c r="JOX41" s="457"/>
      <c r="JOY41" s="457"/>
      <c r="JOZ41" s="271"/>
      <c r="JPA41" s="271"/>
      <c r="JPB41" s="451"/>
      <c r="JPC41" s="454"/>
      <c r="JPD41" s="451"/>
      <c r="JPE41" s="454"/>
      <c r="JPF41" s="458"/>
      <c r="JPG41" s="459"/>
      <c r="JPH41" s="460"/>
      <c r="JPI41" s="461"/>
      <c r="JPJ41" s="462"/>
      <c r="JPK41" s="458"/>
      <c r="JPL41" s="451"/>
      <c r="JPM41" s="463"/>
      <c r="JPN41" s="451"/>
      <c r="JPO41" s="451"/>
      <c r="JPP41" s="453"/>
      <c r="JPR41" s="449"/>
      <c r="JPS41" s="449"/>
      <c r="JPT41" s="449"/>
      <c r="JPU41" s="450"/>
      <c r="JPV41" s="451"/>
      <c r="JPW41" s="451"/>
      <c r="JPX41" s="451"/>
      <c r="JPY41" s="449"/>
      <c r="JPZ41" s="452"/>
      <c r="JQA41" s="453"/>
      <c r="JQB41" s="454"/>
      <c r="JQC41" s="449"/>
      <c r="JQD41" s="453"/>
      <c r="JQE41" s="453"/>
      <c r="JQF41" s="450"/>
      <c r="JQG41" s="454"/>
      <c r="JQH41" s="455"/>
      <c r="JQI41" s="453"/>
      <c r="JQJ41" s="456"/>
      <c r="JQK41" s="453"/>
      <c r="JQL41" s="456"/>
      <c r="JQM41" s="454"/>
      <c r="JQN41" s="451"/>
      <c r="JQO41" s="454"/>
      <c r="JQP41" s="450"/>
      <c r="JQQ41" s="456"/>
      <c r="JQR41" s="456"/>
      <c r="JQS41" s="456"/>
      <c r="JQT41" s="456"/>
      <c r="JQU41" s="271"/>
      <c r="JQV41" s="451"/>
      <c r="JQW41" s="454"/>
      <c r="JQX41" s="451"/>
      <c r="JQY41" s="457"/>
      <c r="JQZ41" s="271"/>
      <c r="JRA41" s="451"/>
      <c r="JRB41" s="454"/>
      <c r="JRC41" s="451"/>
      <c r="JRD41" s="457"/>
      <c r="JRE41" s="451"/>
      <c r="JRF41" s="457"/>
      <c r="JRG41" s="457"/>
      <c r="JRH41" s="457"/>
      <c r="JRI41" s="271"/>
      <c r="JRJ41" s="271"/>
      <c r="JRK41" s="451"/>
      <c r="JRL41" s="454"/>
      <c r="JRM41" s="451"/>
      <c r="JRN41" s="454"/>
      <c r="JRO41" s="458"/>
      <c r="JRP41" s="459"/>
      <c r="JRQ41" s="460"/>
      <c r="JRR41" s="461"/>
      <c r="JRS41" s="462"/>
      <c r="JRT41" s="458"/>
      <c r="JRU41" s="451"/>
      <c r="JRV41" s="463"/>
      <c r="JRW41" s="451"/>
      <c r="JRX41" s="451"/>
      <c r="JRY41" s="453"/>
      <c r="JSA41" s="449"/>
      <c r="JSB41" s="449"/>
      <c r="JSC41" s="449"/>
      <c r="JSD41" s="450"/>
      <c r="JSE41" s="451"/>
      <c r="JSF41" s="451"/>
      <c r="JSG41" s="451"/>
      <c r="JSH41" s="449"/>
      <c r="JSI41" s="452"/>
      <c r="JSJ41" s="453"/>
      <c r="JSK41" s="454"/>
      <c r="JSL41" s="449"/>
      <c r="JSM41" s="453"/>
      <c r="JSN41" s="453"/>
      <c r="JSO41" s="450"/>
      <c r="JSP41" s="454"/>
      <c r="JSQ41" s="455"/>
      <c r="JSR41" s="453"/>
      <c r="JSS41" s="456"/>
      <c r="JST41" s="453"/>
      <c r="JSU41" s="456"/>
      <c r="JSV41" s="454"/>
      <c r="JSW41" s="451"/>
      <c r="JSX41" s="454"/>
      <c r="JSY41" s="450"/>
      <c r="JSZ41" s="456"/>
      <c r="JTA41" s="456"/>
      <c r="JTB41" s="456"/>
      <c r="JTC41" s="456"/>
      <c r="JTD41" s="271"/>
      <c r="JTE41" s="451"/>
      <c r="JTF41" s="454"/>
      <c r="JTG41" s="451"/>
      <c r="JTH41" s="457"/>
      <c r="JTI41" s="271"/>
      <c r="JTJ41" s="451"/>
      <c r="JTK41" s="454"/>
      <c r="JTL41" s="451"/>
      <c r="JTM41" s="457"/>
      <c r="JTN41" s="451"/>
      <c r="JTO41" s="457"/>
      <c r="JTP41" s="457"/>
      <c r="JTQ41" s="457"/>
      <c r="JTR41" s="271"/>
      <c r="JTS41" s="271"/>
      <c r="JTT41" s="451"/>
      <c r="JTU41" s="454"/>
      <c r="JTV41" s="451"/>
      <c r="JTW41" s="454"/>
      <c r="JTX41" s="458"/>
      <c r="JTY41" s="459"/>
      <c r="JTZ41" s="460"/>
      <c r="JUA41" s="461"/>
      <c r="JUB41" s="462"/>
      <c r="JUC41" s="458"/>
      <c r="JUD41" s="451"/>
      <c r="JUE41" s="463"/>
      <c r="JUF41" s="451"/>
      <c r="JUG41" s="451"/>
      <c r="JUH41" s="453"/>
      <c r="JUJ41" s="449"/>
      <c r="JUK41" s="449"/>
      <c r="JUL41" s="449"/>
      <c r="JUM41" s="450"/>
      <c r="JUN41" s="451"/>
      <c r="JUO41" s="451"/>
      <c r="JUP41" s="451"/>
      <c r="JUQ41" s="449"/>
      <c r="JUR41" s="452"/>
      <c r="JUS41" s="453"/>
      <c r="JUT41" s="454"/>
      <c r="JUU41" s="449"/>
      <c r="JUV41" s="453"/>
      <c r="JUW41" s="453"/>
      <c r="JUX41" s="450"/>
      <c r="JUY41" s="454"/>
      <c r="JUZ41" s="455"/>
      <c r="JVA41" s="453"/>
      <c r="JVB41" s="456"/>
      <c r="JVC41" s="453"/>
      <c r="JVD41" s="456"/>
      <c r="JVE41" s="454"/>
      <c r="JVF41" s="451"/>
      <c r="JVG41" s="454"/>
      <c r="JVH41" s="450"/>
      <c r="JVI41" s="456"/>
      <c r="JVJ41" s="456"/>
      <c r="JVK41" s="456"/>
      <c r="JVL41" s="456"/>
      <c r="JVM41" s="271"/>
      <c r="JVN41" s="451"/>
      <c r="JVO41" s="454"/>
      <c r="JVP41" s="451"/>
      <c r="JVQ41" s="457"/>
      <c r="JVR41" s="271"/>
      <c r="JVS41" s="451"/>
      <c r="JVT41" s="454"/>
      <c r="JVU41" s="451"/>
      <c r="JVV41" s="457"/>
      <c r="JVW41" s="451"/>
      <c r="JVX41" s="457"/>
      <c r="JVY41" s="457"/>
      <c r="JVZ41" s="457"/>
      <c r="JWA41" s="271"/>
      <c r="JWB41" s="271"/>
      <c r="JWC41" s="451"/>
      <c r="JWD41" s="454"/>
      <c r="JWE41" s="451"/>
      <c r="JWF41" s="454"/>
      <c r="JWG41" s="458"/>
      <c r="JWH41" s="459"/>
      <c r="JWI41" s="460"/>
      <c r="JWJ41" s="461"/>
      <c r="JWK41" s="462"/>
      <c r="JWL41" s="458"/>
      <c r="JWM41" s="451"/>
      <c r="JWN41" s="463"/>
      <c r="JWO41" s="451"/>
      <c r="JWP41" s="451"/>
      <c r="JWQ41" s="453"/>
      <c r="JWS41" s="449"/>
      <c r="JWT41" s="449"/>
      <c r="JWU41" s="449"/>
      <c r="JWV41" s="450"/>
      <c r="JWW41" s="451"/>
      <c r="JWX41" s="451"/>
      <c r="JWY41" s="451"/>
      <c r="JWZ41" s="449"/>
      <c r="JXA41" s="452"/>
      <c r="JXB41" s="453"/>
      <c r="JXC41" s="454"/>
      <c r="JXD41" s="449"/>
      <c r="JXE41" s="453"/>
      <c r="JXF41" s="453"/>
      <c r="JXG41" s="450"/>
      <c r="JXH41" s="454"/>
      <c r="JXI41" s="455"/>
      <c r="JXJ41" s="453"/>
      <c r="JXK41" s="456"/>
      <c r="JXL41" s="453"/>
      <c r="JXM41" s="456"/>
      <c r="JXN41" s="454"/>
      <c r="JXO41" s="451"/>
      <c r="JXP41" s="454"/>
      <c r="JXQ41" s="450"/>
      <c r="JXR41" s="456"/>
      <c r="JXS41" s="456"/>
      <c r="JXT41" s="456"/>
      <c r="JXU41" s="456"/>
      <c r="JXV41" s="271"/>
      <c r="JXW41" s="451"/>
      <c r="JXX41" s="454"/>
      <c r="JXY41" s="451"/>
      <c r="JXZ41" s="457"/>
      <c r="JYA41" s="271"/>
      <c r="JYB41" s="451"/>
      <c r="JYC41" s="454"/>
      <c r="JYD41" s="451"/>
      <c r="JYE41" s="457"/>
      <c r="JYF41" s="451"/>
      <c r="JYG41" s="457"/>
      <c r="JYH41" s="457"/>
      <c r="JYI41" s="457"/>
      <c r="JYJ41" s="271"/>
      <c r="JYK41" s="271"/>
      <c r="JYL41" s="451"/>
      <c r="JYM41" s="454"/>
      <c r="JYN41" s="451"/>
      <c r="JYO41" s="454"/>
      <c r="JYP41" s="458"/>
      <c r="JYQ41" s="459"/>
      <c r="JYR41" s="460"/>
      <c r="JYS41" s="461"/>
      <c r="JYT41" s="462"/>
      <c r="JYU41" s="458"/>
      <c r="JYV41" s="451"/>
      <c r="JYW41" s="463"/>
      <c r="JYX41" s="451"/>
      <c r="JYY41" s="451"/>
      <c r="JYZ41" s="453"/>
      <c r="JZB41" s="449"/>
      <c r="JZC41" s="449"/>
      <c r="JZD41" s="449"/>
      <c r="JZE41" s="450"/>
      <c r="JZF41" s="451"/>
      <c r="JZG41" s="451"/>
      <c r="JZH41" s="451"/>
      <c r="JZI41" s="449"/>
      <c r="JZJ41" s="452"/>
      <c r="JZK41" s="453"/>
      <c r="JZL41" s="454"/>
      <c r="JZM41" s="449"/>
      <c r="JZN41" s="453"/>
      <c r="JZO41" s="453"/>
      <c r="JZP41" s="450"/>
      <c r="JZQ41" s="454"/>
      <c r="JZR41" s="455"/>
      <c r="JZS41" s="453"/>
      <c r="JZT41" s="456"/>
      <c r="JZU41" s="453"/>
      <c r="JZV41" s="456"/>
      <c r="JZW41" s="454"/>
      <c r="JZX41" s="451"/>
      <c r="JZY41" s="454"/>
      <c r="JZZ41" s="450"/>
      <c r="KAA41" s="456"/>
      <c r="KAB41" s="456"/>
      <c r="KAC41" s="456"/>
      <c r="KAD41" s="456"/>
      <c r="KAE41" s="271"/>
      <c r="KAF41" s="451"/>
      <c r="KAG41" s="454"/>
      <c r="KAH41" s="451"/>
      <c r="KAI41" s="457"/>
      <c r="KAJ41" s="271"/>
      <c r="KAK41" s="451"/>
      <c r="KAL41" s="454"/>
      <c r="KAM41" s="451"/>
      <c r="KAN41" s="457"/>
      <c r="KAO41" s="451"/>
      <c r="KAP41" s="457"/>
      <c r="KAQ41" s="457"/>
      <c r="KAR41" s="457"/>
      <c r="KAS41" s="271"/>
      <c r="KAT41" s="271"/>
      <c r="KAU41" s="451"/>
      <c r="KAV41" s="454"/>
      <c r="KAW41" s="451"/>
      <c r="KAX41" s="454"/>
      <c r="KAY41" s="458"/>
      <c r="KAZ41" s="459"/>
      <c r="KBA41" s="460"/>
      <c r="KBB41" s="461"/>
      <c r="KBC41" s="462"/>
      <c r="KBD41" s="458"/>
      <c r="KBE41" s="451"/>
      <c r="KBF41" s="463"/>
      <c r="KBG41" s="451"/>
      <c r="KBH41" s="451"/>
      <c r="KBI41" s="453"/>
      <c r="KBK41" s="449"/>
      <c r="KBL41" s="449"/>
      <c r="KBM41" s="449"/>
      <c r="KBN41" s="450"/>
      <c r="KBO41" s="451"/>
      <c r="KBP41" s="451"/>
      <c r="KBQ41" s="451"/>
      <c r="KBR41" s="449"/>
      <c r="KBS41" s="452"/>
      <c r="KBT41" s="453"/>
      <c r="KBU41" s="454"/>
      <c r="KBV41" s="449"/>
      <c r="KBW41" s="453"/>
      <c r="KBX41" s="453"/>
      <c r="KBY41" s="450"/>
      <c r="KBZ41" s="454"/>
      <c r="KCA41" s="455"/>
      <c r="KCB41" s="453"/>
      <c r="KCC41" s="456"/>
      <c r="KCD41" s="453"/>
      <c r="KCE41" s="456"/>
      <c r="KCF41" s="454"/>
      <c r="KCG41" s="451"/>
      <c r="KCH41" s="454"/>
      <c r="KCI41" s="450"/>
      <c r="KCJ41" s="456"/>
      <c r="KCK41" s="456"/>
      <c r="KCL41" s="456"/>
      <c r="KCM41" s="456"/>
      <c r="KCN41" s="271"/>
      <c r="KCO41" s="451"/>
      <c r="KCP41" s="454"/>
      <c r="KCQ41" s="451"/>
      <c r="KCR41" s="457"/>
      <c r="KCS41" s="271"/>
      <c r="KCT41" s="451"/>
      <c r="KCU41" s="454"/>
      <c r="KCV41" s="451"/>
      <c r="KCW41" s="457"/>
      <c r="KCX41" s="451"/>
      <c r="KCY41" s="457"/>
      <c r="KCZ41" s="457"/>
      <c r="KDA41" s="457"/>
      <c r="KDB41" s="271"/>
      <c r="KDC41" s="271"/>
      <c r="KDD41" s="451"/>
      <c r="KDE41" s="454"/>
      <c r="KDF41" s="451"/>
      <c r="KDG41" s="454"/>
      <c r="KDH41" s="458"/>
      <c r="KDI41" s="459"/>
      <c r="KDJ41" s="460"/>
      <c r="KDK41" s="461"/>
      <c r="KDL41" s="462"/>
      <c r="KDM41" s="458"/>
      <c r="KDN41" s="451"/>
      <c r="KDO41" s="463"/>
      <c r="KDP41" s="451"/>
      <c r="KDQ41" s="451"/>
      <c r="KDR41" s="453"/>
      <c r="KDT41" s="449"/>
      <c r="KDU41" s="449"/>
      <c r="KDV41" s="449"/>
      <c r="KDW41" s="450"/>
      <c r="KDX41" s="451"/>
      <c r="KDY41" s="451"/>
      <c r="KDZ41" s="451"/>
      <c r="KEA41" s="449"/>
      <c r="KEB41" s="452"/>
      <c r="KEC41" s="453"/>
      <c r="KED41" s="454"/>
      <c r="KEE41" s="449"/>
      <c r="KEF41" s="453"/>
      <c r="KEG41" s="453"/>
      <c r="KEH41" s="450"/>
      <c r="KEI41" s="454"/>
      <c r="KEJ41" s="455"/>
      <c r="KEK41" s="453"/>
      <c r="KEL41" s="456"/>
      <c r="KEM41" s="453"/>
      <c r="KEN41" s="456"/>
      <c r="KEO41" s="454"/>
      <c r="KEP41" s="451"/>
      <c r="KEQ41" s="454"/>
      <c r="KER41" s="450"/>
      <c r="KES41" s="456"/>
      <c r="KET41" s="456"/>
      <c r="KEU41" s="456"/>
      <c r="KEV41" s="456"/>
      <c r="KEW41" s="271"/>
      <c r="KEX41" s="451"/>
      <c r="KEY41" s="454"/>
      <c r="KEZ41" s="451"/>
      <c r="KFA41" s="457"/>
      <c r="KFB41" s="271"/>
      <c r="KFC41" s="451"/>
      <c r="KFD41" s="454"/>
      <c r="KFE41" s="451"/>
      <c r="KFF41" s="457"/>
      <c r="KFG41" s="451"/>
      <c r="KFH41" s="457"/>
      <c r="KFI41" s="457"/>
      <c r="KFJ41" s="457"/>
      <c r="KFK41" s="271"/>
      <c r="KFL41" s="271"/>
      <c r="KFM41" s="451"/>
      <c r="KFN41" s="454"/>
      <c r="KFO41" s="451"/>
      <c r="KFP41" s="454"/>
      <c r="KFQ41" s="458"/>
      <c r="KFR41" s="459"/>
      <c r="KFS41" s="460"/>
      <c r="KFT41" s="461"/>
      <c r="KFU41" s="462"/>
      <c r="KFV41" s="458"/>
      <c r="KFW41" s="451"/>
      <c r="KFX41" s="463"/>
      <c r="KFY41" s="451"/>
      <c r="KFZ41" s="451"/>
      <c r="KGA41" s="453"/>
      <c r="KGC41" s="449"/>
      <c r="KGD41" s="449"/>
      <c r="KGE41" s="449"/>
      <c r="KGF41" s="450"/>
      <c r="KGG41" s="451"/>
      <c r="KGH41" s="451"/>
      <c r="KGI41" s="451"/>
      <c r="KGJ41" s="449"/>
      <c r="KGK41" s="452"/>
      <c r="KGL41" s="453"/>
      <c r="KGM41" s="454"/>
      <c r="KGN41" s="449"/>
      <c r="KGO41" s="453"/>
      <c r="KGP41" s="453"/>
      <c r="KGQ41" s="450"/>
      <c r="KGR41" s="454"/>
      <c r="KGS41" s="455"/>
      <c r="KGT41" s="453"/>
      <c r="KGU41" s="456"/>
      <c r="KGV41" s="453"/>
      <c r="KGW41" s="456"/>
      <c r="KGX41" s="454"/>
      <c r="KGY41" s="451"/>
      <c r="KGZ41" s="454"/>
      <c r="KHA41" s="450"/>
      <c r="KHB41" s="456"/>
      <c r="KHC41" s="456"/>
      <c r="KHD41" s="456"/>
      <c r="KHE41" s="456"/>
      <c r="KHF41" s="271"/>
      <c r="KHG41" s="451"/>
      <c r="KHH41" s="454"/>
      <c r="KHI41" s="451"/>
      <c r="KHJ41" s="457"/>
      <c r="KHK41" s="271"/>
      <c r="KHL41" s="451"/>
      <c r="KHM41" s="454"/>
      <c r="KHN41" s="451"/>
      <c r="KHO41" s="457"/>
      <c r="KHP41" s="451"/>
      <c r="KHQ41" s="457"/>
      <c r="KHR41" s="457"/>
      <c r="KHS41" s="457"/>
      <c r="KHT41" s="271"/>
      <c r="KHU41" s="271"/>
      <c r="KHV41" s="451"/>
      <c r="KHW41" s="454"/>
      <c r="KHX41" s="451"/>
      <c r="KHY41" s="454"/>
      <c r="KHZ41" s="458"/>
      <c r="KIA41" s="459"/>
      <c r="KIB41" s="460"/>
      <c r="KIC41" s="461"/>
      <c r="KID41" s="462"/>
      <c r="KIE41" s="458"/>
      <c r="KIF41" s="451"/>
      <c r="KIG41" s="463"/>
      <c r="KIH41" s="451"/>
      <c r="KII41" s="451"/>
      <c r="KIJ41" s="453"/>
      <c r="KIL41" s="449"/>
      <c r="KIM41" s="449"/>
      <c r="KIN41" s="449"/>
      <c r="KIO41" s="450"/>
      <c r="KIP41" s="451"/>
      <c r="KIQ41" s="451"/>
      <c r="KIR41" s="451"/>
      <c r="KIS41" s="449"/>
      <c r="KIT41" s="452"/>
      <c r="KIU41" s="453"/>
      <c r="KIV41" s="454"/>
      <c r="KIW41" s="449"/>
      <c r="KIX41" s="453"/>
      <c r="KIY41" s="453"/>
      <c r="KIZ41" s="450"/>
      <c r="KJA41" s="454"/>
      <c r="KJB41" s="455"/>
      <c r="KJC41" s="453"/>
      <c r="KJD41" s="456"/>
      <c r="KJE41" s="453"/>
      <c r="KJF41" s="456"/>
      <c r="KJG41" s="454"/>
      <c r="KJH41" s="451"/>
      <c r="KJI41" s="454"/>
      <c r="KJJ41" s="450"/>
      <c r="KJK41" s="456"/>
      <c r="KJL41" s="456"/>
      <c r="KJM41" s="456"/>
      <c r="KJN41" s="456"/>
      <c r="KJO41" s="271"/>
      <c r="KJP41" s="451"/>
      <c r="KJQ41" s="454"/>
      <c r="KJR41" s="451"/>
      <c r="KJS41" s="457"/>
      <c r="KJT41" s="271"/>
      <c r="KJU41" s="451"/>
      <c r="KJV41" s="454"/>
      <c r="KJW41" s="451"/>
      <c r="KJX41" s="457"/>
      <c r="KJY41" s="451"/>
      <c r="KJZ41" s="457"/>
      <c r="KKA41" s="457"/>
      <c r="KKB41" s="457"/>
      <c r="KKC41" s="271"/>
      <c r="KKD41" s="271"/>
      <c r="KKE41" s="451"/>
      <c r="KKF41" s="454"/>
      <c r="KKG41" s="451"/>
      <c r="KKH41" s="454"/>
      <c r="KKI41" s="458"/>
      <c r="KKJ41" s="459"/>
      <c r="KKK41" s="460"/>
      <c r="KKL41" s="461"/>
      <c r="KKM41" s="462"/>
      <c r="KKN41" s="458"/>
      <c r="KKO41" s="451"/>
      <c r="KKP41" s="463"/>
      <c r="KKQ41" s="451"/>
      <c r="KKR41" s="451"/>
      <c r="KKS41" s="453"/>
      <c r="KKU41" s="449"/>
      <c r="KKV41" s="449"/>
      <c r="KKW41" s="449"/>
      <c r="KKX41" s="450"/>
      <c r="KKY41" s="451"/>
      <c r="KKZ41" s="451"/>
      <c r="KLA41" s="451"/>
      <c r="KLB41" s="449"/>
      <c r="KLC41" s="452"/>
      <c r="KLD41" s="453"/>
      <c r="KLE41" s="454"/>
      <c r="KLF41" s="449"/>
      <c r="KLG41" s="453"/>
      <c r="KLH41" s="453"/>
      <c r="KLI41" s="450"/>
      <c r="KLJ41" s="454"/>
      <c r="KLK41" s="455"/>
      <c r="KLL41" s="453"/>
      <c r="KLM41" s="456"/>
      <c r="KLN41" s="453"/>
      <c r="KLO41" s="456"/>
      <c r="KLP41" s="454"/>
      <c r="KLQ41" s="451"/>
      <c r="KLR41" s="454"/>
      <c r="KLS41" s="450"/>
      <c r="KLT41" s="456"/>
      <c r="KLU41" s="456"/>
      <c r="KLV41" s="456"/>
      <c r="KLW41" s="456"/>
      <c r="KLX41" s="271"/>
      <c r="KLY41" s="451"/>
      <c r="KLZ41" s="454"/>
      <c r="KMA41" s="451"/>
      <c r="KMB41" s="457"/>
      <c r="KMC41" s="271"/>
      <c r="KMD41" s="451"/>
      <c r="KME41" s="454"/>
      <c r="KMF41" s="451"/>
      <c r="KMG41" s="457"/>
      <c r="KMH41" s="451"/>
      <c r="KMI41" s="457"/>
      <c r="KMJ41" s="457"/>
      <c r="KMK41" s="457"/>
      <c r="KML41" s="271"/>
      <c r="KMM41" s="271"/>
      <c r="KMN41" s="451"/>
      <c r="KMO41" s="454"/>
      <c r="KMP41" s="451"/>
      <c r="KMQ41" s="454"/>
      <c r="KMR41" s="458"/>
      <c r="KMS41" s="459"/>
      <c r="KMT41" s="460"/>
      <c r="KMU41" s="461"/>
      <c r="KMV41" s="462"/>
      <c r="KMW41" s="458"/>
      <c r="KMX41" s="451"/>
      <c r="KMY41" s="463"/>
      <c r="KMZ41" s="451"/>
      <c r="KNA41" s="451"/>
      <c r="KNB41" s="453"/>
      <c r="KND41" s="449"/>
      <c r="KNE41" s="449"/>
      <c r="KNF41" s="449"/>
      <c r="KNG41" s="450"/>
      <c r="KNH41" s="451"/>
      <c r="KNI41" s="451"/>
      <c r="KNJ41" s="451"/>
      <c r="KNK41" s="449"/>
      <c r="KNL41" s="452"/>
      <c r="KNM41" s="453"/>
      <c r="KNN41" s="454"/>
      <c r="KNO41" s="449"/>
      <c r="KNP41" s="453"/>
      <c r="KNQ41" s="453"/>
      <c r="KNR41" s="450"/>
      <c r="KNS41" s="454"/>
      <c r="KNT41" s="455"/>
      <c r="KNU41" s="453"/>
      <c r="KNV41" s="456"/>
      <c r="KNW41" s="453"/>
      <c r="KNX41" s="456"/>
      <c r="KNY41" s="454"/>
      <c r="KNZ41" s="451"/>
      <c r="KOA41" s="454"/>
      <c r="KOB41" s="450"/>
      <c r="KOC41" s="456"/>
      <c r="KOD41" s="456"/>
      <c r="KOE41" s="456"/>
      <c r="KOF41" s="456"/>
      <c r="KOG41" s="271"/>
      <c r="KOH41" s="451"/>
      <c r="KOI41" s="454"/>
      <c r="KOJ41" s="451"/>
      <c r="KOK41" s="457"/>
      <c r="KOL41" s="271"/>
      <c r="KOM41" s="451"/>
      <c r="KON41" s="454"/>
      <c r="KOO41" s="451"/>
      <c r="KOP41" s="457"/>
      <c r="KOQ41" s="451"/>
      <c r="KOR41" s="457"/>
      <c r="KOS41" s="457"/>
      <c r="KOT41" s="457"/>
      <c r="KOU41" s="271"/>
      <c r="KOV41" s="271"/>
      <c r="KOW41" s="451"/>
      <c r="KOX41" s="454"/>
      <c r="KOY41" s="451"/>
      <c r="KOZ41" s="454"/>
      <c r="KPA41" s="458"/>
      <c r="KPB41" s="459"/>
      <c r="KPC41" s="460"/>
      <c r="KPD41" s="461"/>
      <c r="KPE41" s="462"/>
      <c r="KPF41" s="458"/>
      <c r="KPG41" s="451"/>
      <c r="KPH41" s="463"/>
      <c r="KPI41" s="451"/>
      <c r="KPJ41" s="451"/>
      <c r="KPK41" s="453"/>
      <c r="KPM41" s="449"/>
      <c r="KPN41" s="449"/>
      <c r="KPO41" s="449"/>
      <c r="KPP41" s="450"/>
      <c r="KPQ41" s="451"/>
      <c r="KPR41" s="451"/>
      <c r="KPS41" s="451"/>
      <c r="KPT41" s="449"/>
      <c r="KPU41" s="452"/>
      <c r="KPV41" s="453"/>
      <c r="KPW41" s="454"/>
      <c r="KPX41" s="449"/>
      <c r="KPY41" s="453"/>
      <c r="KPZ41" s="453"/>
      <c r="KQA41" s="450"/>
      <c r="KQB41" s="454"/>
      <c r="KQC41" s="455"/>
      <c r="KQD41" s="453"/>
      <c r="KQE41" s="456"/>
      <c r="KQF41" s="453"/>
      <c r="KQG41" s="456"/>
      <c r="KQH41" s="454"/>
      <c r="KQI41" s="451"/>
      <c r="KQJ41" s="454"/>
      <c r="KQK41" s="450"/>
      <c r="KQL41" s="456"/>
      <c r="KQM41" s="456"/>
      <c r="KQN41" s="456"/>
      <c r="KQO41" s="456"/>
      <c r="KQP41" s="271"/>
      <c r="KQQ41" s="451"/>
      <c r="KQR41" s="454"/>
      <c r="KQS41" s="451"/>
      <c r="KQT41" s="457"/>
      <c r="KQU41" s="271"/>
      <c r="KQV41" s="451"/>
      <c r="KQW41" s="454"/>
      <c r="KQX41" s="451"/>
      <c r="KQY41" s="457"/>
      <c r="KQZ41" s="451"/>
      <c r="KRA41" s="457"/>
      <c r="KRB41" s="457"/>
      <c r="KRC41" s="457"/>
      <c r="KRD41" s="271"/>
      <c r="KRE41" s="271"/>
      <c r="KRF41" s="451"/>
      <c r="KRG41" s="454"/>
      <c r="KRH41" s="451"/>
      <c r="KRI41" s="454"/>
      <c r="KRJ41" s="458"/>
      <c r="KRK41" s="459"/>
      <c r="KRL41" s="460"/>
      <c r="KRM41" s="461"/>
      <c r="KRN41" s="462"/>
      <c r="KRO41" s="458"/>
      <c r="KRP41" s="451"/>
      <c r="KRQ41" s="463"/>
      <c r="KRR41" s="451"/>
      <c r="KRS41" s="451"/>
      <c r="KRT41" s="453"/>
      <c r="KRV41" s="449"/>
      <c r="KRW41" s="449"/>
      <c r="KRX41" s="449"/>
      <c r="KRY41" s="450"/>
      <c r="KRZ41" s="451"/>
      <c r="KSA41" s="451"/>
      <c r="KSB41" s="451"/>
      <c r="KSC41" s="449"/>
      <c r="KSD41" s="452"/>
      <c r="KSE41" s="453"/>
      <c r="KSF41" s="454"/>
      <c r="KSG41" s="449"/>
      <c r="KSH41" s="453"/>
      <c r="KSI41" s="453"/>
      <c r="KSJ41" s="450"/>
      <c r="KSK41" s="454"/>
      <c r="KSL41" s="455"/>
      <c r="KSM41" s="453"/>
      <c r="KSN41" s="456"/>
      <c r="KSO41" s="453"/>
      <c r="KSP41" s="456"/>
      <c r="KSQ41" s="454"/>
      <c r="KSR41" s="451"/>
      <c r="KSS41" s="454"/>
      <c r="KST41" s="450"/>
      <c r="KSU41" s="456"/>
      <c r="KSV41" s="456"/>
      <c r="KSW41" s="456"/>
      <c r="KSX41" s="456"/>
      <c r="KSY41" s="271"/>
      <c r="KSZ41" s="451"/>
      <c r="KTA41" s="454"/>
      <c r="KTB41" s="451"/>
      <c r="KTC41" s="457"/>
      <c r="KTD41" s="271"/>
      <c r="KTE41" s="451"/>
      <c r="KTF41" s="454"/>
      <c r="KTG41" s="451"/>
      <c r="KTH41" s="457"/>
      <c r="KTI41" s="451"/>
      <c r="KTJ41" s="457"/>
      <c r="KTK41" s="457"/>
      <c r="KTL41" s="457"/>
      <c r="KTM41" s="271"/>
      <c r="KTN41" s="271"/>
      <c r="KTO41" s="451"/>
      <c r="KTP41" s="454"/>
      <c r="KTQ41" s="451"/>
      <c r="KTR41" s="454"/>
      <c r="KTS41" s="458"/>
      <c r="KTT41" s="459"/>
      <c r="KTU41" s="460"/>
      <c r="KTV41" s="461"/>
      <c r="KTW41" s="462"/>
      <c r="KTX41" s="458"/>
      <c r="KTY41" s="451"/>
      <c r="KTZ41" s="463"/>
      <c r="KUA41" s="451"/>
      <c r="KUB41" s="451"/>
      <c r="KUC41" s="453"/>
      <c r="KUE41" s="449"/>
      <c r="KUF41" s="449"/>
      <c r="KUG41" s="449"/>
      <c r="KUH41" s="450"/>
      <c r="KUI41" s="451"/>
      <c r="KUJ41" s="451"/>
      <c r="KUK41" s="451"/>
      <c r="KUL41" s="449"/>
      <c r="KUM41" s="452"/>
      <c r="KUN41" s="453"/>
      <c r="KUO41" s="454"/>
      <c r="KUP41" s="449"/>
      <c r="KUQ41" s="453"/>
      <c r="KUR41" s="453"/>
      <c r="KUS41" s="450"/>
      <c r="KUT41" s="454"/>
      <c r="KUU41" s="455"/>
      <c r="KUV41" s="453"/>
      <c r="KUW41" s="456"/>
      <c r="KUX41" s="453"/>
      <c r="KUY41" s="456"/>
      <c r="KUZ41" s="454"/>
      <c r="KVA41" s="451"/>
      <c r="KVB41" s="454"/>
      <c r="KVC41" s="450"/>
      <c r="KVD41" s="456"/>
      <c r="KVE41" s="456"/>
      <c r="KVF41" s="456"/>
      <c r="KVG41" s="456"/>
      <c r="KVH41" s="271"/>
      <c r="KVI41" s="451"/>
      <c r="KVJ41" s="454"/>
      <c r="KVK41" s="451"/>
      <c r="KVL41" s="457"/>
      <c r="KVM41" s="271"/>
      <c r="KVN41" s="451"/>
      <c r="KVO41" s="454"/>
      <c r="KVP41" s="451"/>
      <c r="KVQ41" s="457"/>
      <c r="KVR41" s="451"/>
      <c r="KVS41" s="457"/>
      <c r="KVT41" s="457"/>
      <c r="KVU41" s="457"/>
      <c r="KVV41" s="271"/>
      <c r="KVW41" s="271"/>
      <c r="KVX41" s="451"/>
      <c r="KVY41" s="454"/>
      <c r="KVZ41" s="451"/>
      <c r="KWA41" s="454"/>
      <c r="KWB41" s="458"/>
      <c r="KWC41" s="459"/>
      <c r="KWD41" s="460"/>
      <c r="KWE41" s="461"/>
      <c r="KWF41" s="462"/>
      <c r="KWG41" s="458"/>
      <c r="KWH41" s="451"/>
      <c r="KWI41" s="463"/>
      <c r="KWJ41" s="451"/>
      <c r="KWK41" s="451"/>
      <c r="KWL41" s="453"/>
      <c r="KWN41" s="449"/>
      <c r="KWO41" s="449"/>
      <c r="KWP41" s="449"/>
      <c r="KWQ41" s="450"/>
      <c r="KWR41" s="451"/>
      <c r="KWS41" s="451"/>
      <c r="KWT41" s="451"/>
      <c r="KWU41" s="449"/>
      <c r="KWV41" s="452"/>
      <c r="KWW41" s="453"/>
      <c r="KWX41" s="454"/>
      <c r="KWY41" s="449"/>
      <c r="KWZ41" s="453"/>
      <c r="KXA41" s="453"/>
      <c r="KXB41" s="450"/>
      <c r="KXC41" s="454"/>
      <c r="KXD41" s="455"/>
      <c r="KXE41" s="453"/>
      <c r="KXF41" s="456"/>
      <c r="KXG41" s="453"/>
      <c r="KXH41" s="456"/>
      <c r="KXI41" s="454"/>
      <c r="KXJ41" s="451"/>
      <c r="KXK41" s="454"/>
      <c r="KXL41" s="450"/>
      <c r="KXM41" s="456"/>
      <c r="KXN41" s="456"/>
      <c r="KXO41" s="456"/>
      <c r="KXP41" s="456"/>
      <c r="KXQ41" s="271"/>
      <c r="KXR41" s="451"/>
      <c r="KXS41" s="454"/>
      <c r="KXT41" s="451"/>
      <c r="KXU41" s="457"/>
      <c r="KXV41" s="271"/>
      <c r="KXW41" s="451"/>
      <c r="KXX41" s="454"/>
      <c r="KXY41" s="451"/>
      <c r="KXZ41" s="457"/>
      <c r="KYA41" s="451"/>
      <c r="KYB41" s="457"/>
      <c r="KYC41" s="457"/>
      <c r="KYD41" s="457"/>
      <c r="KYE41" s="271"/>
      <c r="KYF41" s="271"/>
      <c r="KYG41" s="451"/>
      <c r="KYH41" s="454"/>
      <c r="KYI41" s="451"/>
      <c r="KYJ41" s="454"/>
      <c r="KYK41" s="458"/>
      <c r="KYL41" s="459"/>
      <c r="KYM41" s="460"/>
      <c r="KYN41" s="461"/>
      <c r="KYO41" s="462"/>
      <c r="KYP41" s="458"/>
      <c r="KYQ41" s="451"/>
      <c r="KYR41" s="463"/>
      <c r="KYS41" s="451"/>
      <c r="KYT41" s="451"/>
      <c r="KYU41" s="453"/>
      <c r="KYW41" s="449"/>
      <c r="KYX41" s="449"/>
      <c r="KYY41" s="449"/>
      <c r="KYZ41" s="450"/>
      <c r="KZA41" s="451"/>
      <c r="KZB41" s="451"/>
      <c r="KZC41" s="451"/>
      <c r="KZD41" s="449"/>
      <c r="KZE41" s="452"/>
      <c r="KZF41" s="453"/>
      <c r="KZG41" s="454"/>
      <c r="KZH41" s="449"/>
      <c r="KZI41" s="453"/>
      <c r="KZJ41" s="453"/>
      <c r="KZK41" s="450"/>
      <c r="KZL41" s="454"/>
      <c r="KZM41" s="455"/>
      <c r="KZN41" s="453"/>
      <c r="KZO41" s="456"/>
      <c r="KZP41" s="453"/>
      <c r="KZQ41" s="456"/>
      <c r="KZR41" s="454"/>
      <c r="KZS41" s="451"/>
      <c r="KZT41" s="454"/>
      <c r="KZU41" s="450"/>
      <c r="KZV41" s="456"/>
      <c r="KZW41" s="456"/>
      <c r="KZX41" s="456"/>
      <c r="KZY41" s="456"/>
      <c r="KZZ41" s="271"/>
      <c r="LAA41" s="451"/>
      <c r="LAB41" s="454"/>
      <c r="LAC41" s="451"/>
      <c r="LAD41" s="457"/>
      <c r="LAE41" s="271"/>
      <c r="LAF41" s="451"/>
      <c r="LAG41" s="454"/>
      <c r="LAH41" s="451"/>
      <c r="LAI41" s="457"/>
      <c r="LAJ41" s="451"/>
      <c r="LAK41" s="457"/>
      <c r="LAL41" s="457"/>
      <c r="LAM41" s="457"/>
      <c r="LAN41" s="271"/>
      <c r="LAO41" s="271"/>
      <c r="LAP41" s="451"/>
      <c r="LAQ41" s="454"/>
      <c r="LAR41" s="451"/>
      <c r="LAS41" s="454"/>
      <c r="LAT41" s="458"/>
      <c r="LAU41" s="459"/>
      <c r="LAV41" s="460"/>
      <c r="LAW41" s="461"/>
      <c r="LAX41" s="462"/>
      <c r="LAY41" s="458"/>
      <c r="LAZ41" s="451"/>
      <c r="LBA41" s="463"/>
      <c r="LBB41" s="451"/>
      <c r="LBC41" s="451"/>
      <c r="LBD41" s="453"/>
      <c r="LBF41" s="449"/>
      <c r="LBG41" s="449"/>
      <c r="LBH41" s="449"/>
      <c r="LBI41" s="450"/>
      <c r="LBJ41" s="451"/>
      <c r="LBK41" s="451"/>
      <c r="LBL41" s="451"/>
      <c r="LBM41" s="449"/>
      <c r="LBN41" s="452"/>
      <c r="LBO41" s="453"/>
      <c r="LBP41" s="454"/>
      <c r="LBQ41" s="449"/>
      <c r="LBR41" s="453"/>
      <c r="LBS41" s="453"/>
      <c r="LBT41" s="450"/>
      <c r="LBU41" s="454"/>
      <c r="LBV41" s="455"/>
      <c r="LBW41" s="453"/>
      <c r="LBX41" s="456"/>
      <c r="LBY41" s="453"/>
      <c r="LBZ41" s="456"/>
      <c r="LCA41" s="454"/>
      <c r="LCB41" s="451"/>
      <c r="LCC41" s="454"/>
      <c r="LCD41" s="450"/>
      <c r="LCE41" s="456"/>
      <c r="LCF41" s="456"/>
      <c r="LCG41" s="456"/>
      <c r="LCH41" s="456"/>
      <c r="LCI41" s="271"/>
      <c r="LCJ41" s="451"/>
      <c r="LCK41" s="454"/>
      <c r="LCL41" s="451"/>
      <c r="LCM41" s="457"/>
      <c r="LCN41" s="271"/>
      <c r="LCO41" s="451"/>
      <c r="LCP41" s="454"/>
      <c r="LCQ41" s="451"/>
      <c r="LCR41" s="457"/>
      <c r="LCS41" s="451"/>
      <c r="LCT41" s="457"/>
      <c r="LCU41" s="457"/>
      <c r="LCV41" s="457"/>
      <c r="LCW41" s="271"/>
      <c r="LCX41" s="271"/>
      <c r="LCY41" s="451"/>
      <c r="LCZ41" s="454"/>
      <c r="LDA41" s="451"/>
      <c r="LDB41" s="454"/>
      <c r="LDC41" s="458"/>
      <c r="LDD41" s="459"/>
      <c r="LDE41" s="460"/>
      <c r="LDF41" s="461"/>
      <c r="LDG41" s="462"/>
      <c r="LDH41" s="458"/>
      <c r="LDI41" s="451"/>
      <c r="LDJ41" s="463"/>
      <c r="LDK41" s="451"/>
      <c r="LDL41" s="451"/>
      <c r="LDM41" s="453"/>
      <c r="LDO41" s="449"/>
      <c r="LDP41" s="449"/>
      <c r="LDQ41" s="449"/>
      <c r="LDR41" s="450"/>
      <c r="LDS41" s="451"/>
      <c r="LDT41" s="451"/>
      <c r="LDU41" s="451"/>
      <c r="LDV41" s="449"/>
      <c r="LDW41" s="452"/>
      <c r="LDX41" s="453"/>
      <c r="LDY41" s="454"/>
      <c r="LDZ41" s="449"/>
      <c r="LEA41" s="453"/>
      <c r="LEB41" s="453"/>
      <c r="LEC41" s="450"/>
      <c r="LED41" s="454"/>
      <c r="LEE41" s="455"/>
      <c r="LEF41" s="453"/>
      <c r="LEG41" s="456"/>
      <c r="LEH41" s="453"/>
      <c r="LEI41" s="456"/>
      <c r="LEJ41" s="454"/>
      <c r="LEK41" s="451"/>
      <c r="LEL41" s="454"/>
      <c r="LEM41" s="450"/>
      <c r="LEN41" s="456"/>
      <c r="LEO41" s="456"/>
      <c r="LEP41" s="456"/>
      <c r="LEQ41" s="456"/>
      <c r="LER41" s="271"/>
      <c r="LES41" s="451"/>
      <c r="LET41" s="454"/>
      <c r="LEU41" s="451"/>
      <c r="LEV41" s="457"/>
      <c r="LEW41" s="271"/>
      <c r="LEX41" s="451"/>
      <c r="LEY41" s="454"/>
      <c r="LEZ41" s="451"/>
      <c r="LFA41" s="457"/>
      <c r="LFB41" s="451"/>
      <c r="LFC41" s="457"/>
      <c r="LFD41" s="457"/>
      <c r="LFE41" s="457"/>
      <c r="LFF41" s="271"/>
      <c r="LFG41" s="271"/>
      <c r="LFH41" s="451"/>
      <c r="LFI41" s="454"/>
      <c r="LFJ41" s="451"/>
      <c r="LFK41" s="454"/>
      <c r="LFL41" s="458"/>
      <c r="LFM41" s="459"/>
      <c r="LFN41" s="460"/>
      <c r="LFO41" s="461"/>
      <c r="LFP41" s="462"/>
      <c r="LFQ41" s="458"/>
      <c r="LFR41" s="451"/>
      <c r="LFS41" s="463"/>
      <c r="LFT41" s="451"/>
      <c r="LFU41" s="451"/>
      <c r="LFV41" s="453"/>
      <c r="LFX41" s="449"/>
      <c r="LFY41" s="449"/>
      <c r="LFZ41" s="449"/>
      <c r="LGA41" s="450"/>
      <c r="LGB41" s="451"/>
      <c r="LGC41" s="451"/>
      <c r="LGD41" s="451"/>
      <c r="LGE41" s="449"/>
      <c r="LGF41" s="452"/>
      <c r="LGG41" s="453"/>
      <c r="LGH41" s="454"/>
      <c r="LGI41" s="449"/>
      <c r="LGJ41" s="453"/>
      <c r="LGK41" s="453"/>
      <c r="LGL41" s="450"/>
      <c r="LGM41" s="454"/>
      <c r="LGN41" s="455"/>
      <c r="LGO41" s="453"/>
      <c r="LGP41" s="456"/>
      <c r="LGQ41" s="453"/>
      <c r="LGR41" s="456"/>
      <c r="LGS41" s="454"/>
      <c r="LGT41" s="451"/>
      <c r="LGU41" s="454"/>
      <c r="LGV41" s="450"/>
      <c r="LGW41" s="456"/>
      <c r="LGX41" s="456"/>
      <c r="LGY41" s="456"/>
      <c r="LGZ41" s="456"/>
      <c r="LHA41" s="271"/>
      <c r="LHB41" s="451"/>
      <c r="LHC41" s="454"/>
      <c r="LHD41" s="451"/>
      <c r="LHE41" s="457"/>
      <c r="LHF41" s="271"/>
      <c r="LHG41" s="451"/>
      <c r="LHH41" s="454"/>
      <c r="LHI41" s="451"/>
      <c r="LHJ41" s="457"/>
      <c r="LHK41" s="451"/>
      <c r="LHL41" s="457"/>
      <c r="LHM41" s="457"/>
      <c r="LHN41" s="457"/>
      <c r="LHO41" s="271"/>
      <c r="LHP41" s="271"/>
      <c r="LHQ41" s="451"/>
      <c r="LHR41" s="454"/>
      <c r="LHS41" s="451"/>
      <c r="LHT41" s="454"/>
      <c r="LHU41" s="458"/>
      <c r="LHV41" s="459"/>
      <c r="LHW41" s="460"/>
      <c r="LHX41" s="461"/>
      <c r="LHY41" s="462"/>
      <c r="LHZ41" s="458"/>
      <c r="LIA41" s="451"/>
      <c r="LIB41" s="463"/>
      <c r="LIC41" s="451"/>
      <c r="LID41" s="451"/>
      <c r="LIE41" s="453"/>
      <c r="LIG41" s="449"/>
      <c r="LIH41" s="449"/>
      <c r="LII41" s="449"/>
      <c r="LIJ41" s="450"/>
      <c r="LIK41" s="451"/>
      <c r="LIL41" s="451"/>
      <c r="LIM41" s="451"/>
      <c r="LIN41" s="449"/>
      <c r="LIO41" s="452"/>
      <c r="LIP41" s="453"/>
      <c r="LIQ41" s="454"/>
      <c r="LIR41" s="449"/>
      <c r="LIS41" s="453"/>
      <c r="LIT41" s="453"/>
      <c r="LIU41" s="450"/>
      <c r="LIV41" s="454"/>
      <c r="LIW41" s="455"/>
      <c r="LIX41" s="453"/>
      <c r="LIY41" s="456"/>
      <c r="LIZ41" s="453"/>
      <c r="LJA41" s="456"/>
      <c r="LJB41" s="454"/>
      <c r="LJC41" s="451"/>
      <c r="LJD41" s="454"/>
      <c r="LJE41" s="450"/>
      <c r="LJF41" s="456"/>
      <c r="LJG41" s="456"/>
      <c r="LJH41" s="456"/>
      <c r="LJI41" s="456"/>
      <c r="LJJ41" s="271"/>
      <c r="LJK41" s="451"/>
      <c r="LJL41" s="454"/>
      <c r="LJM41" s="451"/>
      <c r="LJN41" s="457"/>
      <c r="LJO41" s="271"/>
      <c r="LJP41" s="451"/>
      <c r="LJQ41" s="454"/>
      <c r="LJR41" s="451"/>
      <c r="LJS41" s="457"/>
      <c r="LJT41" s="451"/>
      <c r="LJU41" s="457"/>
      <c r="LJV41" s="457"/>
      <c r="LJW41" s="457"/>
      <c r="LJX41" s="271"/>
      <c r="LJY41" s="271"/>
      <c r="LJZ41" s="451"/>
      <c r="LKA41" s="454"/>
      <c r="LKB41" s="451"/>
      <c r="LKC41" s="454"/>
      <c r="LKD41" s="458"/>
      <c r="LKE41" s="459"/>
      <c r="LKF41" s="460"/>
      <c r="LKG41" s="461"/>
      <c r="LKH41" s="462"/>
      <c r="LKI41" s="458"/>
      <c r="LKJ41" s="451"/>
      <c r="LKK41" s="463"/>
      <c r="LKL41" s="451"/>
      <c r="LKM41" s="451"/>
      <c r="LKN41" s="453"/>
      <c r="LKP41" s="449"/>
      <c r="LKQ41" s="449"/>
      <c r="LKR41" s="449"/>
      <c r="LKS41" s="450"/>
      <c r="LKT41" s="451"/>
      <c r="LKU41" s="451"/>
      <c r="LKV41" s="451"/>
      <c r="LKW41" s="449"/>
      <c r="LKX41" s="452"/>
      <c r="LKY41" s="453"/>
      <c r="LKZ41" s="454"/>
      <c r="LLA41" s="449"/>
      <c r="LLB41" s="453"/>
      <c r="LLC41" s="453"/>
      <c r="LLD41" s="450"/>
      <c r="LLE41" s="454"/>
      <c r="LLF41" s="455"/>
      <c r="LLG41" s="453"/>
      <c r="LLH41" s="456"/>
      <c r="LLI41" s="453"/>
      <c r="LLJ41" s="456"/>
      <c r="LLK41" s="454"/>
      <c r="LLL41" s="451"/>
      <c r="LLM41" s="454"/>
      <c r="LLN41" s="450"/>
      <c r="LLO41" s="456"/>
      <c r="LLP41" s="456"/>
      <c r="LLQ41" s="456"/>
      <c r="LLR41" s="456"/>
      <c r="LLS41" s="271"/>
      <c r="LLT41" s="451"/>
      <c r="LLU41" s="454"/>
      <c r="LLV41" s="451"/>
      <c r="LLW41" s="457"/>
      <c r="LLX41" s="271"/>
      <c r="LLY41" s="451"/>
      <c r="LLZ41" s="454"/>
      <c r="LMA41" s="451"/>
      <c r="LMB41" s="457"/>
      <c r="LMC41" s="451"/>
      <c r="LMD41" s="457"/>
      <c r="LME41" s="457"/>
      <c r="LMF41" s="457"/>
      <c r="LMG41" s="271"/>
      <c r="LMH41" s="271"/>
      <c r="LMI41" s="451"/>
      <c r="LMJ41" s="454"/>
      <c r="LMK41" s="451"/>
      <c r="LML41" s="454"/>
      <c r="LMM41" s="458"/>
      <c r="LMN41" s="459"/>
      <c r="LMO41" s="460"/>
      <c r="LMP41" s="461"/>
      <c r="LMQ41" s="462"/>
      <c r="LMR41" s="458"/>
      <c r="LMS41" s="451"/>
      <c r="LMT41" s="463"/>
      <c r="LMU41" s="451"/>
      <c r="LMV41" s="451"/>
      <c r="LMW41" s="453"/>
      <c r="LMY41" s="449"/>
      <c r="LMZ41" s="449"/>
      <c r="LNA41" s="449"/>
      <c r="LNB41" s="450"/>
      <c r="LNC41" s="451"/>
      <c r="LND41" s="451"/>
      <c r="LNE41" s="451"/>
      <c r="LNF41" s="449"/>
      <c r="LNG41" s="452"/>
      <c r="LNH41" s="453"/>
      <c r="LNI41" s="454"/>
      <c r="LNJ41" s="449"/>
      <c r="LNK41" s="453"/>
      <c r="LNL41" s="453"/>
      <c r="LNM41" s="450"/>
      <c r="LNN41" s="454"/>
      <c r="LNO41" s="455"/>
      <c r="LNP41" s="453"/>
      <c r="LNQ41" s="456"/>
      <c r="LNR41" s="453"/>
      <c r="LNS41" s="456"/>
      <c r="LNT41" s="454"/>
      <c r="LNU41" s="451"/>
      <c r="LNV41" s="454"/>
      <c r="LNW41" s="450"/>
      <c r="LNX41" s="456"/>
      <c r="LNY41" s="456"/>
      <c r="LNZ41" s="456"/>
      <c r="LOA41" s="456"/>
      <c r="LOB41" s="271"/>
      <c r="LOC41" s="451"/>
      <c r="LOD41" s="454"/>
      <c r="LOE41" s="451"/>
      <c r="LOF41" s="457"/>
      <c r="LOG41" s="271"/>
      <c r="LOH41" s="451"/>
      <c r="LOI41" s="454"/>
      <c r="LOJ41" s="451"/>
      <c r="LOK41" s="457"/>
      <c r="LOL41" s="451"/>
      <c r="LOM41" s="457"/>
      <c r="LON41" s="457"/>
      <c r="LOO41" s="457"/>
      <c r="LOP41" s="271"/>
      <c r="LOQ41" s="271"/>
      <c r="LOR41" s="451"/>
      <c r="LOS41" s="454"/>
      <c r="LOT41" s="451"/>
      <c r="LOU41" s="454"/>
      <c r="LOV41" s="458"/>
      <c r="LOW41" s="459"/>
      <c r="LOX41" s="460"/>
      <c r="LOY41" s="461"/>
      <c r="LOZ41" s="462"/>
      <c r="LPA41" s="458"/>
      <c r="LPB41" s="451"/>
      <c r="LPC41" s="463"/>
      <c r="LPD41" s="451"/>
      <c r="LPE41" s="451"/>
      <c r="LPF41" s="453"/>
      <c r="LPH41" s="449"/>
      <c r="LPI41" s="449"/>
      <c r="LPJ41" s="449"/>
      <c r="LPK41" s="450"/>
      <c r="LPL41" s="451"/>
      <c r="LPM41" s="451"/>
      <c r="LPN41" s="451"/>
      <c r="LPO41" s="449"/>
      <c r="LPP41" s="452"/>
      <c r="LPQ41" s="453"/>
      <c r="LPR41" s="454"/>
      <c r="LPS41" s="449"/>
      <c r="LPT41" s="453"/>
      <c r="LPU41" s="453"/>
      <c r="LPV41" s="450"/>
      <c r="LPW41" s="454"/>
      <c r="LPX41" s="455"/>
      <c r="LPY41" s="453"/>
      <c r="LPZ41" s="456"/>
      <c r="LQA41" s="453"/>
      <c r="LQB41" s="456"/>
      <c r="LQC41" s="454"/>
      <c r="LQD41" s="451"/>
      <c r="LQE41" s="454"/>
      <c r="LQF41" s="450"/>
      <c r="LQG41" s="456"/>
      <c r="LQH41" s="456"/>
      <c r="LQI41" s="456"/>
      <c r="LQJ41" s="456"/>
      <c r="LQK41" s="271"/>
      <c r="LQL41" s="451"/>
      <c r="LQM41" s="454"/>
      <c r="LQN41" s="451"/>
      <c r="LQO41" s="457"/>
      <c r="LQP41" s="271"/>
      <c r="LQQ41" s="451"/>
      <c r="LQR41" s="454"/>
      <c r="LQS41" s="451"/>
      <c r="LQT41" s="457"/>
      <c r="LQU41" s="451"/>
      <c r="LQV41" s="457"/>
      <c r="LQW41" s="457"/>
      <c r="LQX41" s="457"/>
      <c r="LQY41" s="271"/>
      <c r="LQZ41" s="271"/>
      <c r="LRA41" s="451"/>
      <c r="LRB41" s="454"/>
      <c r="LRC41" s="451"/>
      <c r="LRD41" s="454"/>
      <c r="LRE41" s="458"/>
      <c r="LRF41" s="459"/>
      <c r="LRG41" s="460"/>
      <c r="LRH41" s="461"/>
      <c r="LRI41" s="462"/>
      <c r="LRJ41" s="458"/>
      <c r="LRK41" s="451"/>
      <c r="LRL41" s="463"/>
      <c r="LRM41" s="451"/>
      <c r="LRN41" s="451"/>
      <c r="LRO41" s="453"/>
      <c r="LRQ41" s="449"/>
      <c r="LRR41" s="449"/>
      <c r="LRS41" s="449"/>
      <c r="LRT41" s="450"/>
      <c r="LRU41" s="451"/>
      <c r="LRV41" s="451"/>
      <c r="LRW41" s="451"/>
      <c r="LRX41" s="449"/>
      <c r="LRY41" s="452"/>
      <c r="LRZ41" s="453"/>
      <c r="LSA41" s="454"/>
      <c r="LSB41" s="449"/>
      <c r="LSC41" s="453"/>
      <c r="LSD41" s="453"/>
      <c r="LSE41" s="450"/>
      <c r="LSF41" s="454"/>
      <c r="LSG41" s="455"/>
      <c r="LSH41" s="453"/>
      <c r="LSI41" s="456"/>
      <c r="LSJ41" s="453"/>
      <c r="LSK41" s="456"/>
      <c r="LSL41" s="454"/>
      <c r="LSM41" s="451"/>
      <c r="LSN41" s="454"/>
      <c r="LSO41" s="450"/>
      <c r="LSP41" s="456"/>
      <c r="LSQ41" s="456"/>
      <c r="LSR41" s="456"/>
      <c r="LSS41" s="456"/>
      <c r="LST41" s="271"/>
      <c r="LSU41" s="451"/>
      <c r="LSV41" s="454"/>
      <c r="LSW41" s="451"/>
      <c r="LSX41" s="457"/>
      <c r="LSY41" s="271"/>
      <c r="LSZ41" s="451"/>
      <c r="LTA41" s="454"/>
      <c r="LTB41" s="451"/>
      <c r="LTC41" s="457"/>
      <c r="LTD41" s="451"/>
      <c r="LTE41" s="457"/>
      <c r="LTF41" s="457"/>
      <c r="LTG41" s="457"/>
      <c r="LTH41" s="271"/>
      <c r="LTI41" s="271"/>
      <c r="LTJ41" s="451"/>
      <c r="LTK41" s="454"/>
      <c r="LTL41" s="451"/>
      <c r="LTM41" s="454"/>
      <c r="LTN41" s="458"/>
      <c r="LTO41" s="459"/>
      <c r="LTP41" s="460"/>
      <c r="LTQ41" s="461"/>
      <c r="LTR41" s="462"/>
      <c r="LTS41" s="458"/>
      <c r="LTT41" s="451"/>
      <c r="LTU41" s="463"/>
      <c r="LTV41" s="451"/>
      <c r="LTW41" s="451"/>
      <c r="LTX41" s="453"/>
      <c r="LTZ41" s="449"/>
      <c r="LUA41" s="449"/>
      <c r="LUB41" s="449"/>
      <c r="LUC41" s="450"/>
      <c r="LUD41" s="451"/>
      <c r="LUE41" s="451"/>
      <c r="LUF41" s="451"/>
      <c r="LUG41" s="449"/>
      <c r="LUH41" s="452"/>
      <c r="LUI41" s="453"/>
      <c r="LUJ41" s="454"/>
      <c r="LUK41" s="449"/>
      <c r="LUL41" s="453"/>
      <c r="LUM41" s="453"/>
      <c r="LUN41" s="450"/>
      <c r="LUO41" s="454"/>
      <c r="LUP41" s="455"/>
      <c r="LUQ41" s="453"/>
      <c r="LUR41" s="456"/>
      <c r="LUS41" s="453"/>
      <c r="LUT41" s="456"/>
      <c r="LUU41" s="454"/>
      <c r="LUV41" s="451"/>
      <c r="LUW41" s="454"/>
      <c r="LUX41" s="450"/>
      <c r="LUY41" s="456"/>
      <c r="LUZ41" s="456"/>
      <c r="LVA41" s="456"/>
      <c r="LVB41" s="456"/>
      <c r="LVC41" s="271"/>
      <c r="LVD41" s="451"/>
      <c r="LVE41" s="454"/>
      <c r="LVF41" s="451"/>
      <c r="LVG41" s="457"/>
      <c r="LVH41" s="271"/>
      <c r="LVI41" s="451"/>
      <c r="LVJ41" s="454"/>
      <c r="LVK41" s="451"/>
      <c r="LVL41" s="457"/>
      <c r="LVM41" s="451"/>
      <c r="LVN41" s="457"/>
      <c r="LVO41" s="457"/>
      <c r="LVP41" s="457"/>
      <c r="LVQ41" s="271"/>
      <c r="LVR41" s="271"/>
      <c r="LVS41" s="451"/>
      <c r="LVT41" s="454"/>
      <c r="LVU41" s="451"/>
      <c r="LVV41" s="454"/>
      <c r="LVW41" s="458"/>
      <c r="LVX41" s="459"/>
      <c r="LVY41" s="460"/>
      <c r="LVZ41" s="461"/>
      <c r="LWA41" s="462"/>
      <c r="LWB41" s="458"/>
      <c r="LWC41" s="451"/>
      <c r="LWD41" s="463"/>
      <c r="LWE41" s="451"/>
      <c r="LWF41" s="451"/>
      <c r="LWG41" s="453"/>
      <c r="LWI41" s="449"/>
      <c r="LWJ41" s="449"/>
      <c r="LWK41" s="449"/>
      <c r="LWL41" s="450"/>
      <c r="LWM41" s="451"/>
      <c r="LWN41" s="451"/>
      <c r="LWO41" s="451"/>
      <c r="LWP41" s="449"/>
      <c r="LWQ41" s="452"/>
      <c r="LWR41" s="453"/>
      <c r="LWS41" s="454"/>
      <c r="LWT41" s="449"/>
      <c r="LWU41" s="453"/>
      <c r="LWV41" s="453"/>
      <c r="LWW41" s="450"/>
      <c r="LWX41" s="454"/>
      <c r="LWY41" s="455"/>
      <c r="LWZ41" s="453"/>
      <c r="LXA41" s="456"/>
      <c r="LXB41" s="453"/>
      <c r="LXC41" s="456"/>
      <c r="LXD41" s="454"/>
      <c r="LXE41" s="451"/>
      <c r="LXF41" s="454"/>
      <c r="LXG41" s="450"/>
      <c r="LXH41" s="456"/>
      <c r="LXI41" s="456"/>
      <c r="LXJ41" s="456"/>
      <c r="LXK41" s="456"/>
      <c r="LXL41" s="271"/>
      <c r="LXM41" s="451"/>
      <c r="LXN41" s="454"/>
      <c r="LXO41" s="451"/>
      <c r="LXP41" s="457"/>
      <c r="LXQ41" s="271"/>
      <c r="LXR41" s="451"/>
      <c r="LXS41" s="454"/>
      <c r="LXT41" s="451"/>
      <c r="LXU41" s="457"/>
      <c r="LXV41" s="451"/>
      <c r="LXW41" s="457"/>
      <c r="LXX41" s="457"/>
      <c r="LXY41" s="457"/>
      <c r="LXZ41" s="271"/>
      <c r="LYA41" s="271"/>
      <c r="LYB41" s="451"/>
      <c r="LYC41" s="454"/>
      <c r="LYD41" s="451"/>
      <c r="LYE41" s="454"/>
      <c r="LYF41" s="458"/>
      <c r="LYG41" s="459"/>
      <c r="LYH41" s="460"/>
      <c r="LYI41" s="461"/>
      <c r="LYJ41" s="462"/>
      <c r="LYK41" s="458"/>
      <c r="LYL41" s="451"/>
      <c r="LYM41" s="463"/>
      <c r="LYN41" s="451"/>
      <c r="LYO41" s="451"/>
      <c r="LYP41" s="453"/>
      <c r="LYR41" s="449"/>
      <c r="LYS41" s="449"/>
      <c r="LYT41" s="449"/>
      <c r="LYU41" s="450"/>
      <c r="LYV41" s="451"/>
      <c r="LYW41" s="451"/>
      <c r="LYX41" s="451"/>
      <c r="LYY41" s="449"/>
      <c r="LYZ41" s="452"/>
      <c r="LZA41" s="453"/>
      <c r="LZB41" s="454"/>
      <c r="LZC41" s="449"/>
      <c r="LZD41" s="453"/>
      <c r="LZE41" s="453"/>
      <c r="LZF41" s="450"/>
      <c r="LZG41" s="454"/>
      <c r="LZH41" s="455"/>
      <c r="LZI41" s="453"/>
      <c r="LZJ41" s="456"/>
      <c r="LZK41" s="453"/>
      <c r="LZL41" s="456"/>
      <c r="LZM41" s="454"/>
      <c r="LZN41" s="451"/>
      <c r="LZO41" s="454"/>
      <c r="LZP41" s="450"/>
      <c r="LZQ41" s="456"/>
      <c r="LZR41" s="456"/>
      <c r="LZS41" s="456"/>
      <c r="LZT41" s="456"/>
      <c r="LZU41" s="271"/>
      <c r="LZV41" s="451"/>
      <c r="LZW41" s="454"/>
      <c r="LZX41" s="451"/>
      <c r="LZY41" s="457"/>
      <c r="LZZ41" s="271"/>
      <c r="MAA41" s="451"/>
      <c r="MAB41" s="454"/>
      <c r="MAC41" s="451"/>
      <c r="MAD41" s="457"/>
      <c r="MAE41" s="451"/>
      <c r="MAF41" s="457"/>
      <c r="MAG41" s="457"/>
      <c r="MAH41" s="457"/>
      <c r="MAI41" s="271"/>
      <c r="MAJ41" s="271"/>
      <c r="MAK41" s="451"/>
      <c r="MAL41" s="454"/>
      <c r="MAM41" s="451"/>
      <c r="MAN41" s="454"/>
      <c r="MAO41" s="458"/>
      <c r="MAP41" s="459"/>
      <c r="MAQ41" s="460"/>
      <c r="MAR41" s="461"/>
      <c r="MAS41" s="462"/>
      <c r="MAT41" s="458"/>
      <c r="MAU41" s="451"/>
      <c r="MAV41" s="463"/>
      <c r="MAW41" s="451"/>
      <c r="MAX41" s="451"/>
      <c r="MAY41" s="453"/>
      <c r="MBA41" s="449"/>
      <c r="MBB41" s="449"/>
      <c r="MBC41" s="449"/>
      <c r="MBD41" s="450"/>
      <c r="MBE41" s="451"/>
      <c r="MBF41" s="451"/>
      <c r="MBG41" s="451"/>
      <c r="MBH41" s="449"/>
      <c r="MBI41" s="452"/>
      <c r="MBJ41" s="453"/>
      <c r="MBK41" s="454"/>
      <c r="MBL41" s="449"/>
      <c r="MBM41" s="453"/>
      <c r="MBN41" s="453"/>
      <c r="MBO41" s="450"/>
      <c r="MBP41" s="454"/>
      <c r="MBQ41" s="455"/>
      <c r="MBR41" s="453"/>
      <c r="MBS41" s="456"/>
      <c r="MBT41" s="453"/>
      <c r="MBU41" s="456"/>
      <c r="MBV41" s="454"/>
      <c r="MBW41" s="451"/>
      <c r="MBX41" s="454"/>
      <c r="MBY41" s="450"/>
      <c r="MBZ41" s="456"/>
      <c r="MCA41" s="456"/>
      <c r="MCB41" s="456"/>
      <c r="MCC41" s="456"/>
      <c r="MCD41" s="271"/>
      <c r="MCE41" s="451"/>
      <c r="MCF41" s="454"/>
      <c r="MCG41" s="451"/>
      <c r="MCH41" s="457"/>
      <c r="MCI41" s="271"/>
      <c r="MCJ41" s="451"/>
      <c r="MCK41" s="454"/>
      <c r="MCL41" s="451"/>
      <c r="MCM41" s="457"/>
      <c r="MCN41" s="451"/>
      <c r="MCO41" s="457"/>
      <c r="MCP41" s="457"/>
      <c r="MCQ41" s="457"/>
      <c r="MCR41" s="271"/>
      <c r="MCS41" s="271"/>
      <c r="MCT41" s="451"/>
      <c r="MCU41" s="454"/>
      <c r="MCV41" s="451"/>
      <c r="MCW41" s="454"/>
      <c r="MCX41" s="458"/>
      <c r="MCY41" s="459"/>
      <c r="MCZ41" s="460"/>
      <c r="MDA41" s="461"/>
      <c r="MDB41" s="462"/>
      <c r="MDC41" s="458"/>
      <c r="MDD41" s="451"/>
      <c r="MDE41" s="463"/>
      <c r="MDF41" s="451"/>
      <c r="MDG41" s="451"/>
      <c r="MDH41" s="453"/>
      <c r="MDJ41" s="449"/>
      <c r="MDK41" s="449"/>
      <c r="MDL41" s="449"/>
      <c r="MDM41" s="450"/>
      <c r="MDN41" s="451"/>
      <c r="MDO41" s="451"/>
      <c r="MDP41" s="451"/>
      <c r="MDQ41" s="449"/>
      <c r="MDR41" s="452"/>
      <c r="MDS41" s="453"/>
      <c r="MDT41" s="454"/>
      <c r="MDU41" s="449"/>
      <c r="MDV41" s="453"/>
      <c r="MDW41" s="453"/>
      <c r="MDX41" s="450"/>
      <c r="MDY41" s="454"/>
      <c r="MDZ41" s="455"/>
      <c r="MEA41" s="453"/>
      <c r="MEB41" s="456"/>
      <c r="MEC41" s="453"/>
      <c r="MED41" s="456"/>
      <c r="MEE41" s="454"/>
      <c r="MEF41" s="451"/>
      <c r="MEG41" s="454"/>
      <c r="MEH41" s="450"/>
      <c r="MEI41" s="456"/>
      <c r="MEJ41" s="456"/>
      <c r="MEK41" s="456"/>
      <c r="MEL41" s="456"/>
      <c r="MEM41" s="271"/>
      <c r="MEN41" s="451"/>
      <c r="MEO41" s="454"/>
      <c r="MEP41" s="451"/>
      <c r="MEQ41" s="457"/>
      <c r="MER41" s="271"/>
      <c r="MES41" s="451"/>
      <c r="MET41" s="454"/>
      <c r="MEU41" s="451"/>
      <c r="MEV41" s="457"/>
      <c r="MEW41" s="451"/>
      <c r="MEX41" s="457"/>
      <c r="MEY41" s="457"/>
      <c r="MEZ41" s="457"/>
      <c r="MFA41" s="271"/>
      <c r="MFB41" s="271"/>
      <c r="MFC41" s="451"/>
      <c r="MFD41" s="454"/>
      <c r="MFE41" s="451"/>
      <c r="MFF41" s="454"/>
      <c r="MFG41" s="458"/>
      <c r="MFH41" s="459"/>
      <c r="MFI41" s="460"/>
      <c r="MFJ41" s="461"/>
      <c r="MFK41" s="462"/>
      <c r="MFL41" s="458"/>
      <c r="MFM41" s="451"/>
      <c r="MFN41" s="463"/>
      <c r="MFO41" s="451"/>
      <c r="MFP41" s="451"/>
      <c r="MFQ41" s="453"/>
      <c r="MFS41" s="449"/>
      <c r="MFT41" s="449"/>
      <c r="MFU41" s="449"/>
      <c r="MFV41" s="450"/>
      <c r="MFW41" s="451"/>
      <c r="MFX41" s="451"/>
      <c r="MFY41" s="451"/>
      <c r="MFZ41" s="449"/>
      <c r="MGA41" s="452"/>
      <c r="MGB41" s="453"/>
      <c r="MGC41" s="454"/>
      <c r="MGD41" s="449"/>
      <c r="MGE41" s="453"/>
      <c r="MGF41" s="453"/>
      <c r="MGG41" s="450"/>
      <c r="MGH41" s="454"/>
      <c r="MGI41" s="455"/>
      <c r="MGJ41" s="453"/>
      <c r="MGK41" s="456"/>
      <c r="MGL41" s="453"/>
      <c r="MGM41" s="456"/>
      <c r="MGN41" s="454"/>
      <c r="MGO41" s="451"/>
      <c r="MGP41" s="454"/>
      <c r="MGQ41" s="450"/>
      <c r="MGR41" s="456"/>
      <c r="MGS41" s="456"/>
      <c r="MGT41" s="456"/>
      <c r="MGU41" s="456"/>
      <c r="MGV41" s="271"/>
      <c r="MGW41" s="451"/>
      <c r="MGX41" s="454"/>
      <c r="MGY41" s="451"/>
      <c r="MGZ41" s="457"/>
      <c r="MHA41" s="271"/>
      <c r="MHB41" s="451"/>
      <c r="MHC41" s="454"/>
      <c r="MHD41" s="451"/>
      <c r="MHE41" s="457"/>
      <c r="MHF41" s="451"/>
      <c r="MHG41" s="457"/>
      <c r="MHH41" s="457"/>
      <c r="MHI41" s="457"/>
      <c r="MHJ41" s="271"/>
      <c r="MHK41" s="271"/>
      <c r="MHL41" s="451"/>
      <c r="MHM41" s="454"/>
      <c r="MHN41" s="451"/>
      <c r="MHO41" s="454"/>
      <c r="MHP41" s="458"/>
      <c r="MHQ41" s="459"/>
      <c r="MHR41" s="460"/>
      <c r="MHS41" s="461"/>
      <c r="MHT41" s="462"/>
      <c r="MHU41" s="458"/>
      <c r="MHV41" s="451"/>
      <c r="MHW41" s="463"/>
      <c r="MHX41" s="451"/>
      <c r="MHY41" s="451"/>
      <c r="MHZ41" s="453"/>
      <c r="MIB41" s="449"/>
      <c r="MIC41" s="449"/>
      <c r="MID41" s="449"/>
      <c r="MIE41" s="450"/>
      <c r="MIF41" s="451"/>
      <c r="MIG41" s="451"/>
      <c r="MIH41" s="451"/>
      <c r="MII41" s="449"/>
      <c r="MIJ41" s="452"/>
      <c r="MIK41" s="453"/>
      <c r="MIL41" s="454"/>
      <c r="MIM41" s="449"/>
      <c r="MIN41" s="453"/>
      <c r="MIO41" s="453"/>
      <c r="MIP41" s="450"/>
      <c r="MIQ41" s="454"/>
      <c r="MIR41" s="455"/>
      <c r="MIS41" s="453"/>
      <c r="MIT41" s="456"/>
      <c r="MIU41" s="453"/>
      <c r="MIV41" s="456"/>
      <c r="MIW41" s="454"/>
      <c r="MIX41" s="451"/>
      <c r="MIY41" s="454"/>
      <c r="MIZ41" s="450"/>
      <c r="MJA41" s="456"/>
      <c r="MJB41" s="456"/>
      <c r="MJC41" s="456"/>
      <c r="MJD41" s="456"/>
      <c r="MJE41" s="271"/>
      <c r="MJF41" s="451"/>
      <c r="MJG41" s="454"/>
      <c r="MJH41" s="451"/>
      <c r="MJI41" s="457"/>
      <c r="MJJ41" s="271"/>
      <c r="MJK41" s="451"/>
      <c r="MJL41" s="454"/>
      <c r="MJM41" s="451"/>
      <c r="MJN41" s="457"/>
      <c r="MJO41" s="451"/>
      <c r="MJP41" s="457"/>
      <c r="MJQ41" s="457"/>
      <c r="MJR41" s="457"/>
      <c r="MJS41" s="271"/>
      <c r="MJT41" s="271"/>
      <c r="MJU41" s="451"/>
      <c r="MJV41" s="454"/>
      <c r="MJW41" s="451"/>
      <c r="MJX41" s="454"/>
      <c r="MJY41" s="458"/>
      <c r="MJZ41" s="459"/>
      <c r="MKA41" s="460"/>
      <c r="MKB41" s="461"/>
      <c r="MKC41" s="462"/>
      <c r="MKD41" s="458"/>
      <c r="MKE41" s="451"/>
      <c r="MKF41" s="463"/>
      <c r="MKG41" s="451"/>
      <c r="MKH41" s="451"/>
      <c r="MKI41" s="453"/>
      <c r="MKK41" s="449"/>
      <c r="MKL41" s="449"/>
      <c r="MKM41" s="449"/>
      <c r="MKN41" s="450"/>
      <c r="MKO41" s="451"/>
      <c r="MKP41" s="451"/>
      <c r="MKQ41" s="451"/>
      <c r="MKR41" s="449"/>
      <c r="MKS41" s="452"/>
      <c r="MKT41" s="453"/>
      <c r="MKU41" s="454"/>
      <c r="MKV41" s="449"/>
      <c r="MKW41" s="453"/>
      <c r="MKX41" s="453"/>
      <c r="MKY41" s="450"/>
      <c r="MKZ41" s="454"/>
      <c r="MLA41" s="455"/>
      <c r="MLB41" s="453"/>
      <c r="MLC41" s="456"/>
      <c r="MLD41" s="453"/>
      <c r="MLE41" s="456"/>
      <c r="MLF41" s="454"/>
      <c r="MLG41" s="451"/>
      <c r="MLH41" s="454"/>
      <c r="MLI41" s="450"/>
      <c r="MLJ41" s="456"/>
      <c r="MLK41" s="456"/>
      <c r="MLL41" s="456"/>
      <c r="MLM41" s="456"/>
      <c r="MLN41" s="271"/>
      <c r="MLO41" s="451"/>
      <c r="MLP41" s="454"/>
      <c r="MLQ41" s="451"/>
      <c r="MLR41" s="457"/>
      <c r="MLS41" s="271"/>
      <c r="MLT41" s="451"/>
      <c r="MLU41" s="454"/>
      <c r="MLV41" s="451"/>
      <c r="MLW41" s="457"/>
      <c r="MLX41" s="451"/>
      <c r="MLY41" s="457"/>
      <c r="MLZ41" s="457"/>
      <c r="MMA41" s="457"/>
      <c r="MMB41" s="271"/>
      <c r="MMC41" s="271"/>
      <c r="MMD41" s="451"/>
      <c r="MME41" s="454"/>
      <c r="MMF41" s="451"/>
      <c r="MMG41" s="454"/>
      <c r="MMH41" s="458"/>
      <c r="MMI41" s="459"/>
      <c r="MMJ41" s="460"/>
      <c r="MMK41" s="461"/>
      <c r="MML41" s="462"/>
      <c r="MMM41" s="458"/>
      <c r="MMN41" s="451"/>
      <c r="MMO41" s="463"/>
      <c r="MMP41" s="451"/>
      <c r="MMQ41" s="451"/>
      <c r="MMR41" s="453"/>
      <c r="MMT41" s="449"/>
      <c r="MMU41" s="449"/>
      <c r="MMV41" s="449"/>
      <c r="MMW41" s="450"/>
      <c r="MMX41" s="451"/>
      <c r="MMY41" s="451"/>
      <c r="MMZ41" s="451"/>
      <c r="MNA41" s="449"/>
      <c r="MNB41" s="452"/>
      <c r="MNC41" s="453"/>
      <c r="MND41" s="454"/>
      <c r="MNE41" s="449"/>
      <c r="MNF41" s="453"/>
      <c r="MNG41" s="453"/>
      <c r="MNH41" s="450"/>
      <c r="MNI41" s="454"/>
      <c r="MNJ41" s="455"/>
      <c r="MNK41" s="453"/>
      <c r="MNL41" s="456"/>
      <c r="MNM41" s="453"/>
      <c r="MNN41" s="456"/>
      <c r="MNO41" s="454"/>
      <c r="MNP41" s="451"/>
      <c r="MNQ41" s="454"/>
      <c r="MNR41" s="450"/>
      <c r="MNS41" s="456"/>
      <c r="MNT41" s="456"/>
      <c r="MNU41" s="456"/>
      <c r="MNV41" s="456"/>
      <c r="MNW41" s="271"/>
      <c r="MNX41" s="451"/>
      <c r="MNY41" s="454"/>
      <c r="MNZ41" s="451"/>
      <c r="MOA41" s="457"/>
      <c r="MOB41" s="271"/>
      <c r="MOC41" s="451"/>
      <c r="MOD41" s="454"/>
      <c r="MOE41" s="451"/>
      <c r="MOF41" s="457"/>
      <c r="MOG41" s="451"/>
      <c r="MOH41" s="457"/>
      <c r="MOI41" s="457"/>
      <c r="MOJ41" s="457"/>
      <c r="MOK41" s="271"/>
      <c r="MOL41" s="271"/>
      <c r="MOM41" s="451"/>
      <c r="MON41" s="454"/>
      <c r="MOO41" s="451"/>
      <c r="MOP41" s="454"/>
      <c r="MOQ41" s="458"/>
      <c r="MOR41" s="459"/>
      <c r="MOS41" s="460"/>
      <c r="MOT41" s="461"/>
      <c r="MOU41" s="462"/>
      <c r="MOV41" s="458"/>
      <c r="MOW41" s="451"/>
      <c r="MOX41" s="463"/>
      <c r="MOY41" s="451"/>
      <c r="MOZ41" s="451"/>
      <c r="MPA41" s="453"/>
      <c r="MPC41" s="449"/>
      <c r="MPD41" s="449"/>
      <c r="MPE41" s="449"/>
      <c r="MPF41" s="450"/>
      <c r="MPG41" s="451"/>
      <c r="MPH41" s="451"/>
      <c r="MPI41" s="451"/>
      <c r="MPJ41" s="449"/>
      <c r="MPK41" s="452"/>
      <c r="MPL41" s="453"/>
      <c r="MPM41" s="454"/>
      <c r="MPN41" s="449"/>
      <c r="MPO41" s="453"/>
      <c r="MPP41" s="453"/>
      <c r="MPQ41" s="450"/>
      <c r="MPR41" s="454"/>
      <c r="MPS41" s="455"/>
      <c r="MPT41" s="453"/>
      <c r="MPU41" s="456"/>
      <c r="MPV41" s="453"/>
      <c r="MPW41" s="456"/>
      <c r="MPX41" s="454"/>
      <c r="MPY41" s="451"/>
      <c r="MPZ41" s="454"/>
      <c r="MQA41" s="450"/>
      <c r="MQB41" s="456"/>
      <c r="MQC41" s="456"/>
      <c r="MQD41" s="456"/>
      <c r="MQE41" s="456"/>
      <c r="MQF41" s="271"/>
      <c r="MQG41" s="451"/>
      <c r="MQH41" s="454"/>
      <c r="MQI41" s="451"/>
      <c r="MQJ41" s="457"/>
      <c r="MQK41" s="271"/>
      <c r="MQL41" s="451"/>
      <c r="MQM41" s="454"/>
      <c r="MQN41" s="451"/>
      <c r="MQO41" s="457"/>
      <c r="MQP41" s="451"/>
      <c r="MQQ41" s="457"/>
      <c r="MQR41" s="457"/>
      <c r="MQS41" s="457"/>
      <c r="MQT41" s="271"/>
      <c r="MQU41" s="271"/>
      <c r="MQV41" s="451"/>
      <c r="MQW41" s="454"/>
      <c r="MQX41" s="451"/>
      <c r="MQY41" s="454"/>
      <c r="MQZ41" s="458"/>
      <c r="MRA41" s="459"/>
      <c r="MRB41" s="460"/>
      <c r="MRC41" s="461"/>
      <c r="MRD41" s="462"/>
      <c r="MRE41" s="458"/>
      <c r="MRF41" s="451"/>
      <c r="MRG41" s="463"/>
      <c r="MRH41" s="451"/>
      <c r="MRI41" s="451"/>
      <c r="MRJ41" s="453"/>
      <c r="MRL41" s="449"/>
      <c r="MRM41" s="449"/>
      <c r="MRN41" s="449"/>
      <c r="MRO41" s="450"/>
      <c r="MRP41" s="451"/>
      <c r="MRQ41" s="451"/>
      <c r="MRR41" s="451"/>
      <c r="MRS41" s="449"/>
      <c r="MRT41" s="452"/>
      <c r="MRU41" s="453"/>
      <c r="MRV41" s="454"/>
      <c r="MRW41" s="449"/>
      <c r="MRX41" s="453"/>
      <c r="MRY41" s="453"/>
      <c r="MRZ41" s="450"/>
      <c r="MSA41" s="454"/>
      <c r="MSB41" s="455"/>
      <c r="MSC41" s="453"/>
      <c r="MSD41" s="456"/>
      <c r="MSE41" s="453"/>
      <c r="MSF41" s="456"/>
      <c r="MSG41" s="454"/>
      <c r="MSH41" s="451"/>
      <c r="MSI41" s="454"/>
      <c r="MSJ41" s="450"/>
      <c r="MSK41" s="456"/>
      <c r="MSL41" s="456"/>
      <c r="MSM41" s="456"/>
      <c r="MSN41" s="456"/>
      <c r="MSO41" s="271"/>
      <c r="MSP41" s="451"/>
      <c r="MSQ41" s="454"/>
      <c r="MSR41" s="451"/>
      <c r="MSS41" s="457"/>
      <c r="MST41" s="271"/>
      <c r="MSU41" s="451"/>
      <c r="MSV41" s="454"/>
      <c r="MSW41" s="451"/>
      <c r="MSX41" s="457"/>
      <c r="MSY41" s="451"/>
      <c r="MSZ41" s="457"/>
      <c r="MTA41" s="457"/>
      <c r="MTB41" s="457"/>
      <c r="MTC41" s="271"/>
      <c r="MTD41" s="271"/>
      <c r="MTE41" s="451"/>
      <c r="MTF41" s="454"/>
      <c r="MTG41" s="451"/>
      <c r="MTH41" s="454"/>
      <c r="MTI41" s="458"/>
      <c r="MTJ41" s="459"/>
      <c r="MTK41" s="460"/>
      <c r="MTL41" s="461"/>
      <c r="MTM41" s="462"/>
      <c r="MTN41" s="458"/>
      <c r="MTO41" s="451"/>
      <c r="MTP41" s="463"/>
      <c r="MTQ41" s="451"/>
      <c r="MTR41" s="451"/>
      <c r="MTS41" s="453"/>
      <c r="MTU41" s="449"/>
      <c r="MTV41" s="449"/>
      <c r="MTW41" s="449"/>
      <c r="MTX41" s="450"/>
      <c r="MTY41" s="451"/>
      <c r="MTZ41" s="451"/>
      <c r="MUA41" s="451"/>
      <c r="MUB41" s="449"/>
      <c r="MUC41" s="452"/>
      <c r="MUD41" s="453"/>
      <c r="MUE41" s="454"/>
      <c r="MUF41" s="449"/>
      <c r="MUG41" s="453"/>
      <c r="MUH41" s="453"/>
      <c r="MUI41" s="450"/>
      <c r="MUJ41" s="454"/>
      <c r="MUK41" s="455"/>
      <c r="MUL41" s="453"/>
      <c r="MUM41" s="456"/>
      <c r="MUN41" s="453"/>
      <c r="MUO41" s="456"/>
      <c r="MUP41" s="454"/>
      <c r="MUQ41" s="451"/>
      <c r="MUR41" s="454"/>
      <c r="MUS41" s="450"/>
      <c r="MUT41" s="456"/>
      <c r="MUU41" s="456"/>
      <c r="MUV41" s="456"/>
      <c r="MUW41" s="456"/>
      <c r="MUX41" s="271"/>
      <c r="MUY41" s="451"/>
      <c r="MUZ41" s="454"/>
      <c r="MVA41" s="451"/>
      <c r="MVB41" s="457"/>
      <c r="MVC41" s="271"/>
      <c r="MVD41" s="451"/>
      <c r="MVE41" s="454"/>
      <c r="MVF41" s="451"/>
      <c r="MVG41" s="457"/>
      <c r="MVH41" s="451"/>
      <c r="MVI41" s="457"/>
      <c r="MVJ41" s="457"/>
      <c r="MVK41" s="457"/>
      <c r="MVL41" s="271"/>
      <c r="MVM41" s="271"/>
      <c r="MVN41" s="451"/>
      <c r="MVO41" s="454"/>
      <c r="MVP41" s="451"/>
      <c r="MVQ41" s="454"/>
      <c r="MVR41" s="458"/>
      <c r="MVS41" s="459"/>
      <c r="MVT41" s="460"/>
      <c r="MVU41" s="461"/>
      <c r="MVV41" s="462"/>
      <c r="MVW41" s="458"/>
      <c r="MVX41" s="451"/>
      <c r="MVY41" s="463"/>
      <c r="MVZ41" s="451"/>
      <c r="MWA41" s="451"/>
      <c r="MWB41" s="453"/>
      <c r="MWD41" s="449"/>
      <c r="MWE41" s="449"/>
      <c r="MWF41" s="449"/>
      <c r="MWG41" s="450"/>
      <c r="MWH41" s="451"/>
      <c r="MWI41" s="451"/>
      <c r="MWJ41" s="451"/>
      <c r="MWK41" s="449"/>
      <c r="MWL41" s="452"/>
      <c r="MWM41" s="453"/>
      <c r="MWN41" s="454"/>
      <c r="MWO41" s="449"/>
      <c r="MWP41" s="453"/>
      <c r="MWQ41" s="453"/>
      <c r="MWR41" s="450"/>
      <c r="MWS41" s="454"/>
      <c r="MWT41" s="455"/>
      <c r="MWU41" s="453"/>
      <c r="MWV41" s="456"/>
      <c r="MWW41" s="453"/>
      <c r="MWX41" s="456"/>
      <c r="MWY41" s="454"/>
      <c r="MWZ41" s="451"/>
      <c r="MXA41" s="454"/>
      <c r="MXB41" s="450"/>
      <c r="MXC41" s="456"/>
      <c r="MXD41" s="456"/>
      <c r="MXE41" s="456"/>
      <c r="MXF41" s="456"/>
      <c r="MXG41" s="271"/>
      <c r="MXH41" s="451"/>
      <c r="MXI41" s="454"/>
      <c r="MXJ41" s="451"/>
      <c r="MXK41" s="457"/>
      <c r="MXL41" s="271"/>
      <c r="MXM41" s="451"/>
      <c r="MXN41" s="454"/>
      <c r="MXO41" s="451"/>
      <c r="MXP41" s="457"/>
      <c r="MXQ41" s="451"/>
      <c r="MXR41" s="457"/>
      <c r="MXS41" s="457"/>
      <c r="MXT41" s="457"/>
      <c r="MXU41" s="271"/>
      <c r="MXV41" s="271"/>
      <c r="MXW41" s="451"/>
      <c r="MXX41" s="454"/>
      <c r="MXY41" s="451"/>
      <c r="MXZ41" s="454"/>
      <c r="MYA41" s="458"/>
      <c r="MYB41" s="459"/>
      <c r="MYC41" s="460"/>
      <c r="MYD41" s="461"/>
      <c r="MYE41" s="462"/>
      <c r="MYF41" s="458"/>
      <c r="MYG41" s="451"/>
      <c r="MYH41" s="463"/>
      <c r="MYI41" s="451"/>
      <c r="MYJ41" s="451"/>
      <c r="MYK41" s="453"/>
      <c r="MYM41" s="449"/>
      <c r="MYN41" s="449"/>
      <c r="MYO41" s="449"/>
      <c r="MYP41" s="450"/>
      <c r="MYQ41" s="451"/>
      <c r="MYR41" s="451"/>
      <c r="MYS41" s="451"/>
      <c r="MYT41" s="449"/>
      <c r="MYU41" s="452"/>
      <c r="MYV41" s="453"/>
      <c r="MYW41" s="454"/>
      <c r="MYX41" s="449"/>
      <c r="MYY41" s="453"/>
      <c r="MYZ41" s="453"/>
      <c r="MZA41" s="450"/>
      <c r="MZB41" s="454"/>
      <c r="MZC41" s="455"/>
      <c r="MZD41" s="453"/>
      <c r="MZE41" s="456"/>
      <c r="MZF41" s="453"/>
      <c r="MZG41" s="456"/>
      <c r="MZH41" s="454"/>
      <c r="MZI41" s="451"/>
      <c r="MZJ41" s="454"/>
      <c r="MZK41" s="450"/>
      <c r="MZL41" s="456"/>
      <c r="MZM41" s="456"/>
      <c r="MZN41" s="456"/>
      <c r="MZO41" s="456"/>
      <c r="MZP41" s="271"/>
      <c r="MZQ41" s="451"/>
      <c r="MZR41" s="454"/>
      <c r="MZS41" s="451"/>
      <c r="MZT41" s="457"/>
      <c r="MZU41" s="271"/>
      <c r="MZV41" s="451"/>
      <c r="MZW41" s="454"/>
      <c r="MZX41" s="451"/>
      <c r="MZY41" s="457"/>
      <c r="MZZ41" s="451"/>
      <c r="NAA41" s="457"/>
      <c r="NAB41" s="457"/>
      <c r="NAC41" s="457"/>
      <c r="NAD41" s="271"/>
      <c r="NAE41" s="271"/>
      <c r="NAF41" s="451"/>
      <c r="NAG41" s="454"/>
      <c r="NAH41" s="451"/>
      <c r="NAI41" s="454"/>
      <c r="NAJ41" s="458"/>
      <c r="NAK41" s="459"/>
      <c r="NAL41" s="460"/>
      <c r="NAM41" s="461"/>
      <c r="NAN41" s="462"/>
      <c r="NAO41" s="458"/>
      <c r="NAP41" s="451"/>
      <c r="NAQ41" s="463"/>
      <c r="NAR41" s="451"/>
      <c r="NAS41" s="451"/>
      <c r="NAT41" s="453"/>
      <c r="NAV41" s="449"/>
      <c r="NAW41" s="449"/>
      <c r="NAX41" s="449"/>
      <c r="NAY41" s="450"/>
      <c r="NAZ41" s="451"/>
      <c r="NBA41" s="451"/>
      <c r="NBB41" s="451"/>
      <c r="NBC41" s="449"/>
      <c r="NBD41" s="452"/>
      <c r="NBE41" s="453"/>
      <c r="NBF41" s="454"/>
      <c r="NBG41" s="449"/>
      <c r="NBH41" s="453"/>
      <c r="NBI41" s="453"/>
      <c r="NBJ41" s="450"/>
      <c r="NBK41" s="454"/>
      <c r="NBL41" s="455"/>
      <c r="NBM41" s="453"/>
      <c r="NBN41" s="456"/>
      <c r="NBO41" s="453"/>
      <c r="NBP41" s="456"/>
      <c r="NBQ41" s="454"/>
      <c r="NBR41" s="451"/>
      <c r="NBS41" s="454"/>
      <c r="NBT41" s="450"/>
      <c r="NBU41" s="456"/>
      <c r="NBV41" s="456"/>
      <c r="NBW41" s="456"/>
      <c r="NBX41" s="456"/>
      <c r="NBY41" s="271"/>
      <c r="NBZ41" s="451"/>
      <c r="NCA41" s="454"/>
      <c r="NCB41" s="451"/>
      <c r="NCC41" s="457"/>
      <c r="NCD41" s="271"/>
      <c r="NCE41" s="451"/>
      <c r="NCF41" s="454"/>
      <c r="NCG41" s="451"/>
      <c r="NCH41" s="457"/>
      <c r="NCI41" s="451"/>
      <c r="NCJ41" s="457"/>
      <c r="NCK41" s="457"/>
      <c r="NCL41" s="457"/>
      <c r="NCM41" s="271"/>
      <c r="NCN41" s="271"/>
      <c r="NCO41" s="451"/>
      <c r="NCP41" s="454"/>
      <c r="NCQ41" s="451"/>
      <c r="NCR41" s="454"/>
      <c r="NCS41" s="458"/>
      <c r="NCT41" s="459"/>
      <c r="NCU41" s="460"/>
      <c r="NCV41" s="461"/>
      <c r="NCW41" s="462"/>
      <c r="NCX41" s="458"/>
      <c r="NCY41" s="451"/>
      <c r="NCZ41" s="463"/>
      <c r="NDA41" s="451"/>
      <c r="NDB41" s="451"/>
      <c r="NDC41" s="453"/>
      <c r="NDE41" s="449"/>
      <c r="NDF41" s="449"/>
      <c r="NDG41" s="449"/>
      <c r="NDH41" s="450"/>
      <c r="NDI41" s="451"/>
      <c r="NDJ41" s="451"/>
      <c r="NDK41" s="451"/>
      <c r="NDL41" s="449"/>
      <c r="NDM41" s="452"/>
      <c r="NDN41" s="453"/>
      <c r="NDO41" s="454"/>
      <c r="NDP41" s="449"/>
      <c r="NDQ41" s="453"/>
      <c r="NDR41" s="453"/>
      <c r="NDS41" s="450"/>
      <c r="NDT41" s="454"/>
      <c r="NDU41" s="455"/>
      <c r="NDV41" s="453"/>
      <c r="NDW41" s="456"/>
      <c r="NDX41" s="453"/>
      <c r="NDY41" s="456"/>
      <c r="NDZ41" s="454"/>
      <c r="NEA41" s="451"/>
      <c r="NEB41" s="454"/>
      <c r="NEC41" s="450"/>
      <c r="NED41" s="456"/>
      <c r="NEE41" s="456"/>
      <c r="NEF41" s="456"/>
      <c r="NEG41" s="456"/>
      <c r="NEH41" s="271"/>
      <c r="NEI41" s="451"/>
      <c r="NEJ41" s="454"/>
      <c r="NEK41" s="451"/>
      <c r="NEL41" s="457"/>
      <c r="NEM41" s="271"/>
      <c r="NEN41" s="451"/>
      <c r="NEO41" s="454"/>
      <c r="NEP41" s="451"/>
      <c r="NEQ41" s="457"/>
      <c r="NER41" s="451"/>
      <c r="NES41" s="457"/>
      <c r="NET41" s="457"/>
      <c r="NEU41" s="457"/>
      <c r="NEV41" s="271"/>
      <c r="NEW41" s="271"/>
      <c r="NEX41" s="451"/>
      <c r="NEY41" s="454"/>
      <c r="NEZ41" s="451"/>
      <c r="NFA41" s="454"/>
      <c r="NFB41" s="458"/>
      <c r="NFC41" s="459"/>
      <c r="NFD41" s="460"/>
      <c r="NFE41" s="461"/>
      <c r="NFF41" s="462"/>
      <c r="NFG41" s="458"/>
      <c r="NFH41" s="451"/>
      <c r="NFI41" s="463"/>
      <c r="NFJ41" s="451"/>
      <c r="NFK41" s="451"/>
      <c r="NFL41" s="453"/>
      <c r="NFN41" s="449"/>
      <c r="NFO41" s="449"/>
      <c r="NFP41" s="449"/>
      <c r="NFQ41" s="450"/>
      <c r="NFR41" s="451"/>
      <c r="NFS41" s="451"/>
      <c r="NFT41" s="451"/>
      <c r="NFU41" s="449"/>
      <c r="NFV41" s="452"/>
      <c r="NFW41" s="453"/>
      <c r="NFX41" s="454"/>
      <c r="NFY41" s="449"/>
      <c r="NFZ41" s="453"/>
      <c r="NGA41" s="453"/>
      <c r="NGB41" s="450"/>
      <c r="NGC41" s="454"/>
      <c r="NGD41" s="455"/>
      <c r="NGE41" s="453"/>
      <c r="NGF41" s="456"/>
      <c r="NGG41" s="453"/>
      <c r="NGH41" s="456"/>
      <c r="NGI41" s="454"/>
      <c r="NGJ41" s="451"/>
      <c r="NGK41" s="454"/>
      <c r="NGL41" s="450"/>
      <c r="NGM41" s="456"/>
      <c r="NGN41" s="456"/>
      <c r="NGO41" s="456"/>
      <c r="NGP41" s="456"/>
      <c r="NGQ41" s="271"/>
      <c r="NGR41" s="451"/>
      <c r="NGS41" s="454"/>
      <c r="NGT41" s="451"/>
      <c r="NGU41" s="457"/>
      <c r="NGV41" s="271"/>
      <c r="NGW41" s="451"/>
      <c r="NGX41" s="454"/>
      <c r="NGY41" s="451"/>
      <c r="NGZ41" s="457"/>
      <c r="NHA41" s="451"/>
      <c r="NHB41" s="457"/>
      <c r="NHC41" s="457"/>
      <c r="NHD41" s="457"/>
      <c r="NHE41" s="271"/>
      <c r="NHF41" s="271"/>
      <c r="NHG41" s="451"/>
      <c r="NHH41" s="454"/>
      <c r="NHI41" s="451"/>
      <c r="NHJ41" s="454"/>
      <c r="NHK41" s="458"/>
      <c r="NHL41" s="459"/>
      <c r="NHM41" s="460"/>
      <c r="NHN41" s="461"/>
      <c r="NHO41" s="462"/>
      <c r="NHP41" s="458"/>
      <c r="NHQ41" s="451"/>
      <c r="NHR41" s="463"/>
      <c r="NHS41" s="451"/>
      <c r="NHT41" s="451"/>
      <c r="NHU41" s="453"/>
      <c r="NHW41" s="449"/>
      <c r="NHX41" s="449"/>
      <c r="NHY41" s="449"/>
      <c r="NHZ41" s="450"/>
      <c r="NIA41" s="451"/>
      <c r="NIB41" s="451"/>
      <c r="NIC41" s="451"/>
      <c r="NID41" s="449"/>
      <c r="NIE41" s="452"/>
      <c r="NIF41" s="453"/>
      <c r="NIG41" s="454"/>
      <c r="NIH41" s="449"/>
      <c r="NII41" s="453"/>
      <c r="NIJ41" s="453"/>
      <c r="NIK41" s="450"/>
      <c r="NIL41" s="454"/>
      <c r="NIM41" s="455"/>
      <c r="NIN41" s="453"/>
      <c r="NIO41" s="456"/>
      <c r="NIP41" s="453"/>
      <c r="NIQ41" s="456"/>
      <c r="NIR41" s="454"/>
      <c r="NIS41" s="451"/>
      <c r="NIT41" s="454"/>
      <c r="NIU41" s="450"/>
      <c r="NIV41" s="456"/>
      <c r="NIW41" s="456"/>
      <c r="NIX41" s="456"/>
      <c r="NIY41" s="456"/>
      <c r="NIZ41" s="271"/>
      <c r="NJA41" s="451"/>
      <c r="NJB41" s="454"/>
      <c r="NJC41" s="451"/>
      <c r="NJD41" s="457"/>
      <c r="NJE41" s="271"/>
      <c r="NJF41" s="451"/>
      <c r="NJG41" s="454"/>
      <c r="NJH41" s="451"/>
      <c r="NJI41" s="457"/>
      <c r="NJJ41" s="451"/>
      <c r="NJK41" s="457"/>
      <c r="NJL41" s="457"/>
      <c r="NJM41" s="457"/>
      <c r="NJN41" s="271"/>
      <c r="NJO41" s="271"/>
      <c r="NJP41" s="451"/>
      <c r="NJQ41" s="454"/>
      <c r="NJR41" s="451"/>
      <c r="NJS41" s="454"/>
      <c r="NJT41" s="458"/>
      <c r="NJU41" s="459"/>
      <c r="NJV41" s="460"/>
      <c r="NJW41" s="461"/>
      <c r="NJX41" s="462"/>
      <c r="NJY41" s="458"/>
      <c r="NJZ41" s="451"/>
      <c r="NKA41" s="463"/>
      <c r="NKB41" s="451"/>
      <c r="NKC41" s="451"/>
      <c r="NKD41" s="453"/>
      <c r="NKF41" s="449"/>
      <c r="NKG41" s="449"/>
      <c r="NKH41" s="449"/>
      <c r="NKI41" s="450"/>
      <c r="NKJ41" s="451"/>
      <c r="NKK41" s="451"/>
      <c r="NKL41" s="451"/>
      <c r="NKM41" s="449"/>
      <c r="NKN41" s="452"/>
      <c r="NKO41" s="453"/>
      <c r="NKP41" s="454"/>
      <c r="NKQ41" s="449"/>
      <c r="NKR41" s="453"/>
      <c r="NKS41" s="453"/>
      <c r="NKT41" s="450"/>
      <c r="NKU41" s="454"/>
      <c r="NKV41" s="455"/>
      <c r="NKW41" s="453"/>
      <c r="NKX41" s="456"/>
      <c r="NKY41" s="453"/>
      <c r="NKZ41" s="456"/>
      <c r="NLA41" s="454"/>
      <c r="NLB41" s="451"/>
      <c r="NLC41" s="454"/>
      <c r="NLD41" s="450"/>
      <c r="NLE41" s="456"/>
      <c r="NLF41" s="456"/>
      <c r="NLG41" s="456"/>
      <c r="NLH41" s="456"/>
      <c r="NLI41" s="271"/>
      <c r="NLJ41" s="451"/>
      <c r="NLK41" s="454"/>
      <c r="NLL41" s="451"/>
      <c r="NLM41" s="457"/>
      <c r="NLN41" s="271"/>
      <c r="NLO41" s="451"/>
      <c r="NLP41" s="454"/>
      <c r="NLQ41" s="451"/>
      <c r="NLR41" s="457"/>
      <c r="NLS41" s="451"/>
      <c r="NLT41" s="457"/>
      <c r="NLU41" s="457"/>
      <c r="NLV41" s="457"/>
      <c r="NLW41" s="271"/>
      <c r="NLX41" s="271"/>
      <c r="NLY41" s="451"/>
      <c r="NLZ41" s="454"/>
      <c r="NMA41" s="451"/>
      <c r="NMB41" s="454"/>
      <c r="NMC41" s="458"/>
      <c r="NMD41" s="459"/>
      <c r="NME41" s="460"/>
      <c r="NMF41" s="461"/>
      <c r="NMG41" s="462"/>
      <c r="NMH41" s="458"/>
      <c r="NMI41" s="451"/>
      <c r="NMJ41" s="463"/>
      <c r="NMK41" s="451"/>
      <c r="NML41" s="451"/>
      <c r="NMM41" s="453"/>
      <c r="NMO41" s="449"/>
      <c r="NMP41" s="449"/>
      <c r="NMQ41" s="449"/>
      <c r="NMR41" s="450"/>
      <c r="NMS41" s="451"/>
      <c r="NMT41" s="451"/>
      <c r="NMU41" s="451"/>
      <c r="NMV41" s="449"/>
      <c r="NMW41" s="452"/>
      <c r="NMX41" s="453"/>
      <c r="NMY41" s="454"/>
      <c r="NMZ41" s="449"/>
      <c r="NNA41" s="453"/>
      <c r="NNB41" s="453"/>
      <c r="NNC41" s="450"/>
      <c r="NND41" s="454"/>
      <c r="NNE41" s="455"/>
      <c r="NNF41" s="453"/>
      <c r="NNG41" s="456"/>
      <c r="NNH41" s="453"/>
      <c r="NNI41" s="456"/>
      <c r="NNJ41" s="454"/>
      <c r="NNK41" s="451"/>
      <c r="NNL41" s="454"/>
      <c r="NNM41" s="450"/>
      <c r="NNN41" s="456"/>
      <c r="NNO41" s="456"/>
      <c r="NNP41" s="456"/>
      <c r="NNQ41" s="456"/>
      <c r="NNR41" s="271"/>
      <c r="NNS41" s="451"/>
      <c r="NNT41" s="454"/>
      <c r="NNU41" s="451"/>
      <c r="NNV41" s="457"/>
      <c r="NNW41" s="271"/>
      <c r="NNX41" s="451"/>
      <c r="NNY41" s="454"/>
      <c r="NNZ41" s="451"/>
      <c r="NOA41" s="457"/>
      <c r="NOB41" s="451"/>
      <c r="NOC41" s="457"/>
      <c r="NOD41" s="457"/>
      <c r="NOE41" s="457"/>
      <c r="NOF41" s="271"/>
      <c r="NOG41" s="271"/>
      <c r="NOH41" s="451"/>
      <c r="NOI41" s="454"/>
      <c r="NOJ41" s="451"/>
      <c r="NOK41" s="454"/>
      <c r="NOL41" s="458"/>
      <c r="NOM41" s="459"/>
      <c r="NON41" s="460"/>
      <c r="NOO41" s="461"/>
      <c r="NOP41" s="462"/>
      <c r="NOQ41" s="458"/>
      <c r="NOR41" s="451"/>
      <c r="NOS41" s="463"/>
      <c r="NOT41" s="451"/>
      <c r="NOU41" s="451"/>
      <c r="NOV41" s="453"/>
      <c r="NOX41" s="449"/>
      <c r="NOY41" s="449"/>
      <c r="NOZ41" s="449"/>
      <c r="NPA41" s="450"/>
      <c r="NPB41" s="451"/>
      <c r="NPC41" s="451"/>
      <c r="NPD41" s="451"/>
      <c r="NPE41" s="449"/>
      <c r="NPF41" s="452"/>
      <c r="NPG41" s="453"/>
      <c r="NPH41" s="454"/>
      <c r="NPI41" s="449"/>
      <c r="NPJ41" s="453"/>
      <c r="NPK41" s="453"/>
      <c r="NPL41" s="450"/>
      <c r="NPM41" s="454"/>
      <c r="NPN41" s="455"/>
      <c r="NPO41" s="453"/>
      <c r="NPP41" s="456"/>
      <c r="NPQ41" s="453"/>
      <c r="NPR41" s="456"/>
      <c r="NPS41" s="454"/>
      <c r="NPT41" s="451"/>
      <c r="NPU41" s="454"/>
      <c r="NPV41" s="450"/>
      <c r="NPW41" s="456"/>
      <c r="NPX41" s="456"/>
      <c r="NPY41" s="456"/>
      <c r="NPZ41" s="456"/>
      <c r="NQA41" s="271"/>
      <c r="NQB41" s="451"/>
      <c r="NQC41" s="454"/>
      <c r="NQD41" s="451"/>
      <c r="NQE41" s="457"/>
      <c r="NQF41" s="271"/>
      <c r="NQG41" s="451"/>
      <c r="NQH41" s="454"/>
      <c r="NQI41" s="451"/>
      <c r="NQJ41" s="457"/>
      <c r="NQK41" s="451"/>
      <c r="NQL41" s="457"/>
      <c r="NQM41" s="457"/>
      <c r="NQN41" s="457"/>
      <c r="NQO41" s="271"/>
      <c r="NQP41" s="271"/>
      <c r="NQQ41" s="451"/>
      <c r="NQR41" s="454"/>
      <c r="NQS41" s="451"/>
      <c r="NQT41" s="454"/>
      <c r="NQU41" s="458"/>
      <c r="NQV41" s="459"/>
      <c r="NQW41" s="460"/>
      <c r="NQX41" s="461"/>
      <c r="NQY41" s="462"/>
      <c r="NQZ41" s="458"/>
      <c r="NRA41" s="451"/>
      <c r="NRB41" s="463"/>
      <c r="NRC41" s="451"/>
      <c r="NRD41" s="451"/>
      <c r="NRE41" s="453"/>
      <c r="NRG41" s="449"/>
      <c r="NRH41" s="449"/>
      <c r="NRI41" s="449"/>
      <c r="NRJ41" s="450"/>
      <c r="NRK41" s="451"/>
      <c r="NRL41" s="451"/>
      <c r="NRM41" s="451"/>
      <c r="NRN41" s="449"/>
      <c r="NRO41" s="452"/>
      <c r="NRP41" s="453"/>
      <c r="NRQ41" s="454"/>
      <c r="NRR41" s="449"/>
      <c r="NRS41" s="453"/>
      <c r="NRT41" s="453"/>
      <c r="NRU41" s="450"/>
      <c r="NRV41" s="454"/>
      <c r="NRW41" s="455"/>
      <c r="NRX41" s="453"/>
      <c r="NRY41" s="456"/>
      <c r="NRZ41" s="453"/>
      <c r="NSA41" s="456"/>
      <c r="NSB41" s="454"/>
      <c r="NSC41" s="451"/>
      <c r="NSD41" s="454"/>
      <c r="NSE41" s="450"/>
      <c r="NSF41" s="456"/>
      <c r="NSG41" s="456"/>
      <c r="NSH41" s="456"/>
      <c r="NSI41" s="456"/>
      <c r="NSJ41" s="271"/>
      <c r="NSK41" s="451"/>
      <c r="NSL41" s="454"/>
      <c r="NSM41" s="451"/>
      <c r="NSN41" s="457"/>
      <c r="NSO41" s="271"/>
      <c r="NSP41" s="451"/>
      <c r="NSQ41" s="454"/>
      <c r="NSR41" s="451"/>
      <c r="NSS41" s="457"/>
      <c r="NST41" s="451"/>
      <c r="NSU41" s="457"/>
      <c r="NSV41" s="457"/>
      <c r="NSW41" s="457"/>
      <c r="NSX41" s="271"/>
      <c r="NSY41" s="271"/>
      <c r="NSZ41" s="451"/>
      <c r="NTA41" s="454"/>
      <c r="NTB41" s="451"/>
      <c r="NTC41" s="454"/>
      <c r="NTD41" s="458"/>
      <c r="NTE41" s="459"/>
      <c r="NTF41" s="460"/>
      <c r="NTG41" s="461"/>
      <c r="NTH41" s="462"/>
      <c r="NTI41" s="458"/>
      <c r="NTJ41" s="451"/>
      <c r="NTK41" s="463"/>
      <c r="NTL41" s="451"/>
      <c r="NTM41" s="451"/>
      <c r="NTN41" s="453"/>
      <c r="NTP41" s="449"/>
      <c r="NTQ41" s="449"/>
      <c r="NTR41" s="449"/>
      <c r="NTS41" s="450"/>
      <c r="NTT41" s="451"/>
      <c r="NTU41" s="451"/>
      <c r="NTV41" s="451"/>
      <c r="NTW41" s="449"/>
      <c r="NTX41" s="452"/>
      <c r="NTY41" s="453"/>
      <c r="NTZ41" s="454"/>
      <c r="NUA41" s="449"/>
      <c r="NUB41" s="453"/>
      <c r="NUC41" s="453"/>
      <c r="NUD41" s="450"/>
      <c r="NUE41" s="454"/>
      <c r="NUF41" s="455"/>
      <c r="NUG41" s="453"/>
      <c r="NUH41" s="456"/>
      <c r="NUI41" s="453"/>
      <c r="NUJ41" s="456"/>
      <c r="NUK41" s="454"/>
      <c r="NUL41" s="451"/>
      <c r="NUM41" s="454"/>
      <c r="NUN41" s="450"/>
      <c r="NUO41" s="456"/>
      <c r="NUP41" s="456"/>
      <c r="NUQ41" s="456"/>
      <c r="NUR41" s="456"/>
      <c r="NUS41" s="271"/>
      <c r="NUT41" s="451"/>
      <c r="NUU41" s="454"/>
      <c r="NUV41" s="451"/>
      <c r="NUW41" s="457"/>
      <c r="NUX41" s="271"/>
      <c r="NUY41" s="451"/>
      <c r="NUZ41" s="454"/>
      <c r="NVA41" s="451"/>
      <c r="NVB41" s="457"/>
      <c r="NVC41" s="451"/>
      <c r="NVD41" s="457"/>
      <c r="NVE41" s="457"/>
      <c r="NVF41" s="457"/>
      <c r="NVG41" s="271"/>
      <c r="NVH41" s="271"/>
      <c r="NVI41" s="451"/>
      <c r="NVJ41" s="454"/>
      <c r="NVK41" s="451"/>
      <c r="NVL41" s="454"/>
      <c r="NVM41" s="458"/>
      <c r="NVN41" s="459"/>
      <c r="NVO41" s="460"/>
      <c r="NVP41" s="461"/>
      <c r="NVQ41" s="462"/>
      <c r="NVR41" s="458"/>
      <c r="NVS41" s="451"/>
      <c r="NVT41" s="463"/>
      <c r="NVU41" s="451"/>
      <c r="NVV41" s="451"/>
      <c r="NVW41" s="453"/>
      <c r="NVY41" s="449"/>
      <c r="NVZ41" s="449"/>
      <c r="NWA41" s="449"/>
      <c r="NWB41" s="450"/>
      <c r="NWC41" s="451"/>
      <c r="NWD41" s="451"/>
      <c r="NWE41" s="451"/>
      <c r="NWF41" s="449"/>
      <c r="NWG41" s="452"/>
      <c r="NWH41" s="453"/>
      <c r="NWI41" s="454"/>
      <c r="NWJ41" s="449"/>
      <c r="NWK41" s="453"/>
      <c r="NWL41" s="453"/>
      <c r="NWM41" s="450"/>
      <c r="NWN41" s="454"/>
      <c r="NWO41" s="455"/>
      <c r="NWP41" s="453"/>
      <c r="NWQ41" s="456"/>
      <c r="NWR41" s="453"/>
      <c r="NWS41" s="456"/>
      <c r="NWT41" s="454"/>
      <c r="NWU41" s="451"/>
      <c r="NWV41" s="454"/>
      <c r="NWW41" s="450"/>
      <c r="NWX41" s="456"/>
      <c r="NWY41" s="456"/>
      <c r="NWZ41" s="456"/>
      <c r="NXA41" s="456"/>
      <c r="NXB41" s="271"/>
      <c r="NXC41" s="451"/>
      <c r="NXD41" s="454"/>
      <c r="NXE41" s="451"/>
      <c r="NXF41" s="457"/>
      <c r="NXG41" s="271"/>
      <c r="NXH41" s="451"/>
      <c r="NXI41" s="454"/>
      <c r="NXJ41" s="451"/>
      <c r="NXK41" s="457"/>
      <c r="NXL41" s="451"/>
      <c r="NXM41" s="457"/>
      <c r="NXN41" s="457"/>
      <c r="NXO41" s="457"/>
      <c r="NXP41" s="271"/>
      <c r="NXQ41" s="271"/>
      <c r="NXR41" s="451"/>
      <c r="NXS41" s="454"/>
      <c r="NXT41" s="451"/>
      <c r="NXU41" s="454"/>
      <c r="NXV41" s="458"/>
      <c r="NXW41" s="459"/>
      <c r="NXX41" s="460"/>
      <c r="NXY41" s="461"/>
      <c r="NXZ41" s="462"/>
      <c r="NYA41" s="458"/>
      <c r="NYB41" s="451"/>
      <c r="NYC41" s="463"/>
      <c r="NYD41" s="451"/>
      <c r="NYE41" s="451"/>
      <c r="NYF41" s="453"/>
      <c r="NYH41" s="449"/>
      <c r="NYI41" s="449"/>
      <c r="NYJ41" s="449"/>
      <c r="NYK41" s="450"/>
      <c r="NYL41" s="451"/>
      <c r="NYM41" s="451"/>
      <c r="NYN41" s="451"/>
      <c r="NYO41" s="449"/>
      <c r="NYP41" s="452"/>
      <c r="NYQ41" s="453"/>
      <c r="NYR41" s="454"/>
      <c r="NYS41" s="449"/>
      <c r="NYT41" s="453"/>
      <c r="NYU41" s="453"/>
      <c r="NYV41" s="450"/>
      <c r="NYW41" s="454"/>
      <c r="NYX41" s="455"/>
      <c r="NYY41" s="453"/>
      <c r="NYZ41" s="456"/>
      <c r="NZA41" s="453"/>
      <c r="NZB41" s="456"/>
      <c r="NZC41" s="454"/>
      <c r="NZD41" s="451"/>
      <c r="NZE41" s="454"/>
      <c r="NZF41" s="450"/>
      <c r="NZG41" s="456"/>
      <c r="NZH41" s="456"/>
      <c r="NZI41" s="456"/>
      <c r="NZJ41" s="456"/>
      <c r="NZK41" s="271"/>
      <c r="NZL41" s="451"/>
      <c r="NZM41" s="454"/>
      <c r="NZN41" s="451"/>
      <c r="NZO41" s="457"/>
      <c r="NZP41" s="271"/>
      <c r="NZQ41" s="451"/>
      <c r="NZR41" s="454"/>
      <c r="NZS41" s="451"/>
      <c r="NZT41" s="457"/>
      <c r="NZU41" s="451"/>
      <c r="NZV41" s="457"/>
      <c r="NZW41" s="457"/>
      <c r="NZX41" s="457"/>
      <c r="NZY41" s="271"/>
      <c r="NZZ41" s="271"/>
      <c r="OAA41" s="451"/>
      <c r="OAB41" s="454"/>
      <c r="OAC41" s="451"/>
      <c r="OAD41" s="454"/>
      <c r="OAE41" s="458"/>
      <c r="OAF41" s="459"/>
      <c r="OAG41" s="460"/>
      <c r="OAH41" s="461"/>
      <c r="OAI41" s="462"/>
      <c r="OAJ41" s="458"/>
      <c r="OAK41" s="451"/>
      <c r="OAL41" s="463"/>
      <c r="OAM41" s="451"/>
      <c r="OAN41" s="451"/>
      <c r="OAO41" s="453"/>
      <c r="OAQ41" s="449"/>
      <c r="OAR41" s="449"/>
      <c r="OAS41" s="449"/>
      <c r="OAT41" s="450"/>
      <c r="OAU41" s="451"/>
      <c r="OAV41" s="451"/>
      <c r="OAW41" s="451"/>
      <c r="OAX41" s="449"/>
      <c r="OAY41" s="452"/>
      <c r="OAZ41" s="453"/>
      <c r="OBA41" s="454"/>
      <c r="OBB41" s="449"/>
      <c r="OBC41" s="453"/>
      <c r="OBD41" s="453"/>
      <c r="OBE41" s="450"/>
      <c r="OBF41" s="454"/>
      <c r="OBG41" s="455"/>
      <c r="OBH41" s="453"/>
      <c r="OBI41" s="456"/>
      <c r="OBJ41" s="453"/>
      <c r="OBK41" s="456"/>
      <c r="OBL41" s="454"/>
      <c r="OBM41" s="451"/>
      <c r="OBN41" s="454"/>
      <c r="OBO41" s="450"/>
      <c r="OBP41" s="456"/>
      <c r="OBQ41" s="456"/>
      <c r="OBR41" s="456"/>
      <c r="OBS41" s="456"/>
      <c r="OBT41" s="271"/>
      <c r="OBU41" s="451"/>
      <c r="OBV41" s="454"/>
      <c r="OBW41" s="451"/>
      <c r="OBX41" s="457"/>
      <c r="OBY41" s="271"/>
      <c r="OBZ41" s="451"/>
      <c r="OCA41" s="454"/>
      <c r="OCB41" s="451"/>
      <c r="OCC41" s="457"/>
      <c r="OCD41" s="451"/>
      <c r="OCE41" s="457"/>
      <c r="OCF41" s="457"/>
      <c r="OCG41" s="457"/>
      <c r="OCH41" s="271"/>
      <c r="OCI41" s="271"/>
      <c r="OCJ41" s="451"/>
      <c r="OCK41" s="454"/>
      <c r="OCL41" s="451"/>
      <c r="OCM41" s="454"/>
      <c r="OCN41" s="458"/>
      <c r="OCO41" s="459"/>
      <c r="OCP41" s="460"/>
      <c r="OCQ41" s="461"/>
      <c r="OCR41" s="462"/>
      <c r="OCS41" s="458"/>
      <c r="OCT41" s="451"/>
      <c r="OCU41" s="463"/>
      <c r="OCV41" s="451"/>
      <c r="OCW41" s="451"/>
      <c r="OCX41" s="453"/>
      <c r="OCZ41" s="449"/>
      <c r="ODA41" s="449"/>
      <c r="ODB41" s="449"/>
      <c r="ODC41" s="450"/>
      <c r="ODD41" s="451"/>
      <c r="ODE41" s="451"/>
      <c r="ODF41" s="451"/>
      <c r="ODG41" s="449"/>
      <c r="ODH41" s="452"/>
      <c r="ODI41" s="453"/>
      <c r="ODJ41" s="454"/>
      <c r="ODK41" s="449"/>
      <c r="ODL41" s="453"/>
      <c r="ODM41" s="453"/>
      <c r="ODN41" s="450"/>
      <c r="ODO41" s="454"/>
      <c r="ODP41" s="455"/>
      <c r="ODQ41" s="453"/>
      <c r="ODR41" s="456"/>
      <c r="ODS41" s="453"/>
      <c r="ODT41" s="456"/>
      <c r="ODU41" s="454"/>
      <c r="ODV41" s="451"/>
      <c r="ODW41" s="454"/>
      <c r="ODX41" s="450"/>
      <c r="ODY41" s="456"/>
      <c r="ODZ41" s="456"/>
      <c r="OEA41" s="456"/>
      <c r="OEB41" s="456"/>
      <c r="OEC41" s="271"/>
      <c r="OED41" s="451"/>
      <c r="OEE41" s="454"/>
      <c r="OEF41" s="451"/>
      <c r="OEG41" s="457"/>
      <c r="OEH41" s="271"/>
      <c r="OEI41" s="451"/>
      <c r="OEJ41" s="454"/>
      <c r="OEK41" s="451"/>
      <c r="OEL41" s="457"/>
      <c r="OEM41" s="451"/>
      <c r="OEN41" s="457"/>
      <c r="OEO41" s="457"/>
      <c r="OEP41" s="457"/>
      <c r="OEQ41" s="271"/>
      <c r="OER41" s="271"/>
      <c r="OES41" s="451"/>
      <c r="OET41" s="454"/>
      <c r="OEU41" s="451"/>
      <c r="OEV41" s="454"/>
      <c r="OEW41" s="458"/>
      <c r="OEX41" s="459"/>
      <c r="OEY41" s="460"/>
      <c r="OEZ41" s="461"/>
      <c r="OFA41" s="462"/>
      <c r="OFB41" s="458"/>
      <c r="OFC41" s="451"/>
      <c r="OFD41" s="463"/>
      <c r="OFE41" s="451"/>
      <c r="OFF41" s="451"/>
      <c r="OFG41" s="453"/>
      <c r="OFI41" s="449"/>
      <c r="OFJ41" s="449"/>
      <c r="OFK41" s="449"/>
      <c r="OFL41" s="450"/>
      <c r="OFM41" s="451"/>
      <c r="OFN41" s="451"/>
      <c r="OFO41" s="451"/>
      <c r="OFP41" s="449"/>
      <c r="OFQ41" s="452"/>
      <c r="OFR41" s="453"/>
      <c r="OFS41" s="454"/>
      <c r="OFT41" s="449"/>
      <c r="OFU41" s="453"/>
      <c r="OFV41" s="453"/>
      <c r="OFW41" s="450"/>
      <c r="OFX41" s="454"/>
      <c r="OFY41" s="455"/>
      <c r="OFZ41" s="453"/>
      <c r="OGA41" s="456"/>
      <c r="OGB41" s="453"/>
      <c r="OGC41" s="456"/>
      <c r="OGD41" s="454"/>
      <c r="OGE41" s="451"/>
      <c r="OGF41" s="454"/>
      <c r="OGG41" s="450"/>
      <c r="OGH41" s="456"/>
      <c r="OGI41" s="456"/>
      <c r="OGJ41" s="456"/>
      <c r="OGK41" s="456"/>
      <c r="OGL41" s="271"/>
      <c r="OGM41" s="451"/>
      <c r="OGN41" s="454"/>
      <c r="OGO41" s="451"/>
      <c r="OGP41" s="457"/>
      <c r="OGQ41" s="271"/>
      <c r="OGR41" s="451"/>
      <c r="OGS41" s="454"/>
      <c r="OGT41" s="451"/>
      <c r="OGU41" s="457"/>
      <c r="OGV41" s="451"/>
      <c r="OGW41" s="457"/>
      <c r="OGX41" s="457"/>
      <c r="OGY41" s="457"/>
      <c r="OGZ41" s="271"/>
      <c r="OHA41" s="271"/>
      <c r="OHB41" s="451"/>
      <c r="OHC41" s="454"/>
      <c r="OHD41" s="451"/>
      <c r="OHE41" s="454"/>
      <c r="OHF41" s="458"/>
      <c r="OHG41" s="459"/>
      <c r="OHH41" s="460"/>
      <c r="OHI41" s="461"/>
      <c r="OHJ41" s="462"/>
      <c r="OHK41" s="458"/>
      <c r="OHL41" s="451"/>
      <c r="OHM41" s="463"/>
      <c r="OHN41" s="451"/>
      <c r="OHO41" s="451"/>
      <c r="OHP41" s="453"/>
      <c r="OHR41" s="449"/>
      <c r="OHS41" s="449"/>
      <c r="OHT41" s="449"/>
      <c r="OHU41" s="450"/>
      <c r="OHV41" s="451"/>
      <c r="OHW41" s="451"/>
      <c r="OHX41" s="451"/>
      <c r="OHY41" s="449"/>
      <c r="OHZ41" s="452"/>
      <c r="OIA41" s="453"/>
      <c r="OIB41" s="454"/>
      <c r="OIC41" s="449"/>
      <c r="OID41" s="453"/>
      <c r="OIE41" s="453"/>
      <c r="OIF41" s="450"/>
      <c r="OIG41" s="454"/>
      <c r="OIH41" s="455"/>
      <c r="OII41" s="453"/>
      <c r="OIJ41" s="456"/>
      <c r="OIK41" s="453"/>
      <c r="OIL41" s="456"/>
      <c r="OIM41" s="454"/>
      <c r="OIN41" s="451"/>
      <c r="OIO41" s="454"/>
      <c r="OIP41" s="450"/>
      <c r="OIQ41" s="456"/>
      <c r="OIR41" s="456"/>
      <c r="OIS41" s="456"/>
      <c r="OIT41" s="456"/>
      <c r="OIU41" s="271"/>
      <c r="OIV41" s="451"/>
      <c r="OIW41" s="454"/>
      <c r="OIX41" s="451"/>
      <c r="OIY41" s="457"/>
      <c r="OIZ41" s="271"/>
      <c r="OJA41" s="451"/>
      <c r="OJB41" s="454"/>
      <c r="OJC41" s="451"/>
      <c r="OJD41" s="457"/>
      <c r="OJE41" s="451"/>
      <c r="OJF41" s="457"/>
      <c r="OJG41" s="457"/>
      <c r="OJH41" s="457"/>
      <c r="OJI41" s="271"/>
      <c r="OJJ41" s="271"/>
      <c r="OJK41" s="451"/>
      <c r="OJL41" s="454"/>
      <c r="OJM41" s="451"/>
      <c r="OJN41" s="454"/>
      <c r="OJO41" s="458"/>
      <c r="OJP41" s="459"/>
      <c r="OJQ41" s="460"/>
      <c r="OJR41" s="461"/>
      <c r="OJS41" s="462"/>
      <c r="OJT41" s="458"/>
      <c r="OJU41" s="451"/>
      <c r="OJV41" s="463"/>
      <c r="OJW41" s="451"/>
      <c r="OJX41" s="451"/>
      <c r="OJY41" s="453"/>
      <c r="OKA41" s="449"/>
      <c r="OKB41" s="449"/>
      <c r="OKC41" s="449"/>
      <c r="OKD41" s="450"/>
      <c r="OKE41" s="451"/>
      <c r="OKF41" s="451"/>
      <c r="OKG41" s="451"/>
      <c r="OKH41" s="449"/>
      <c r="OKI41" s="452"/>
      <c r="OKJ41" s="453"/>
      <c r="OKK41" s="454"/>
      <c r="OKL41" s="449"/>
      <c r="OKM41" s="453"/>
      <c r="OKN41" s="453"/>
      <c r="OKO41" s="450"/>
      <c r="OKP41" s="454"/>
      <c r="OKQ41" s="455"/>
      <c r="OKR41" s="453"/>
      <c r="OKS41" s="456"/>
      <c r="OKT41" s="453"/>
      <c r="OKU41" s="456"/>
      <c r="OKV41" s="454"/>
      <c r="OKW41" s="451"/>
      <c r="OKX41" s="454"/>
      <c r="OKY41" s="450"/>
      <c r="OKZ41" s="456"/>
      <c r="OLA41" s="456"/>
      <c r="OLB41" s="456"/>
      <c r="OLC41" s="456"/>
      <c r="OLD41" s="271"/>
      <c r="OLE41" s="451"/>
      <c r="OLF41" s="454"/>
      <c r="OLG41" s="451"/>
      <c r="OLH41" s="457"/>
      <c r="OLI41" s="271"/>
      <c r="OLJ41" s="451"/>
      <c r="OLK41" s="454"/>
      <c r="OLL41" s="451"/>
      <c r="OLM41" s="457"/>
      <c r="OLN41" s="451"/>
      <c r="OLO41" s="457"/>
      <c r="OLP41" s="457"/>
      <c r="OLQ41" s="457"/>
      <c r="OLR41" s="271"/>
      <c r="OLS41" s="271"/>
      <c r="OLT41" s="451"/>
      <c r="OLU41" s="454"/>
      <c r="OLV41" s="451"/>
      <c r="OLW41" s="454"/>
      <c r="OLX41" s="458"/>
      <c r="OLY41" s="459"/>
      <c r="OLZ41" s="460"/>
      <c r="OMA41" s="461"/>
      <c r="OMB41" s="462"/>
      <c r="OMC41" s="458"/>
      <c r="OMD41" s="451"/>
      <c r="OME41" s="463"/>
      <c r="OMF41" s="451"/>
      <c r="OMG41" s="451"/>
      <c r="OMH41" s="453"/>
      <c r="OMJ41" s="449"/>
      <c r="OMK41" s="449"/>
      <c r="OML41" s="449"/>
      <c r="OMM41" s="450"/>
      <c r="OMN41" s="451"/>
      <c r="OMO41" s="451"/>
      <c r="OMP41" s="451"/>
      <c r="OMQ41" s="449"/>
      <c r="OMR41" s="452"/>
      <c r="OMS41" s="453"/>
      <c r="OMT41" s="454"/>
      <c r="OMU41" s="449"/>
      <c r="OMV41" s="453"/>
      <c r="OMW41" s="453"/>
      <c r="OMX41" s="450"/>
      <c r="OMY41" s="454"/>
      <c r="OMZ41" s="455"/>
      <c r="ONA41" s="453"/>
      <c r="ONB41" s="456"/>
      <c r="ONC41" s="453"/>
      <c r="OND41" s="456"/>
      <c r="ONE41" s="454"/>
      <c r="ONF41" s="451"/>
      <c r="ONG41" s="454"/>
      <c r="ONH41" s="450"/>
      <c r="ONI41" s="456"/>
      <c r="ONJ41" s="456"/>
      <c r="ONK41" s="456"/>
      <c r="ONL41" s="456"/>
      <c r="ONM41" s="271"/>
      <c r="ONN41" s="451"/>
      <c r="ONO41" s="454"/>
      <c r="ONP41" s="451"/>
      <c r="ONQ41" s="457"/>
      <c r="ONR41" s="271"/>
      <c r="ONS41" s="451"/>
      <c r="ONT41" s="454"/>
      <c r="ONU41" s="451"/>
      <c r="ONV41" s="457"/>
      <c r="ONW41" s="451"/>
      <c r="ONX41" s="457"/>
      <c r="ONY41" s="457"/>
      <c r="ONZ41" s="457"/>
      <c r="OOA41" s="271"/>
      <c r="OOB41" s="271"/>
      <c r="OOC41" s="451"/>
      <c r="OOD41" s="454"/>
      <c r="OOE41" s="451"/>
      <c r="OOF41" s="454"/>
      <c r="OOG41" s="458"/>
      <c r="OOH41" s="459"/>
      <c r="OOI41" s="460"/>
      <c r="OOJ41" s="461"/>
      <c r="OOK41" s="462"/>
      <c r="OOL41" s="458"/>
      <c r="OOM41" s="451"/>
      <c r="OON41" s="463"/>
      <c r="OOO41" s="451"/>
      <c r="OOP41" s="451"/>
      <c r="OOQ41" s="453"/>
      <c r="OOS41" s="449"/>
      <c r="OOT41" s="449"/>
      <c r="OOU41" s="449"/>
      <c r="OOV41" s="450"/>
      <c r="OOW41" s="451"/>
      <c r="OOX41" s="451"/>
      <c r="OOY41" s="451"/>
      <c r="OOZ41" s="449"/>
      <c r="OPA41" s="452"/>
      <c r="OPB41" s="453"/>
      <c r="OPC41" s="454"/>
      <c r="OPD41" s="449"/>
      <c r="OPE41" s="453"/>
      <c r="OPF41" s="453"/>
      <c r="OPG41" s="450"/>
      <c r="OPH41" s="454"/>
      <c r="OPI41" s="455"/>
      <c r="OPJ41" s="453"/>
      <c r="OPK41" s="456"/>
      <c r="OPL41" s="453"/>
      <c r="OPM41" s="456"/>
      <c r="OPN41" s="454"/>
      <c r="OPO41" s="451"/>
      <c r="OPP41" s="454"/>
      <c r="OPQ41" s="450"/>
      <c r="OPR41" s="456"/>
      <c r="OPS41" s="456"/>
      <c r="OPT41" s="456"/>
      <c r="OPU41" s="456"/>
      <c r="OPV41" s="271"/>
      <c r="OPW41" s="451"/>
      <c r="OPX41" s="454"/>
      <c r="OPY41" s="451"/>
      <c r="OPZ41" s="457"/>
      <c r="OQA41" s="271"/>
      <c r="OQB41" s="451"/>
      <c r="OQC41" s="454"/>
      <c r="OQD41" s="451"/>
      <c r="OQE41" s="457"/>
      <c r="OQF41" s="451"/>
      <c r="OQG41" s="457"/>
      <c r="OQH41" s="457"/>
      <c r="OQI41" s="457"/>
      <c r="OQJ41" s="271"/>
      <c r="OQK41" s="271"/>
      <c r="OQL41" s="451"/>
      <c r="OQM41" s="454"/>
      <c r="OQN41" s="451"/>
      <c r="OQO41" s="454"/>
      <c r="OQP41" s="458"/>
      <c r="OQQ41" s="459"/>
      <c r="OQR41" s="460"/>
      <c r="OQS41" s="461"/>
      <c r="OQT41" s="462"/>
      <c r="OQU41" s="458"/>
      <c r="OQV41" s="451"/>
      <c r="OQW41" s="463"/>
      <c r="OQX41" s="451"/>
      <c r="OQY41" s="451"/>
      <c r="OQZ41" s="453"/>
      <c r="ORB41" s="449"/>
      <c r="ORC41" s="449"/>
      <c r="ORD41" s="449"/>
      <c r="ORE41" s="450"/>
      <c r="ORF41" s="451"/>
      <c r="ORG41" s="451"/>
      <c r="ORH41" s="451"/>
      <c r="ORI41" s="449"/>
      <c r="ORJ41" s="452"/>
      <c r="ORK41" s="453"/>
      <c r="ORL41" s="454"/>
      <c r="ORM41" s="449"/>
      <c r="ORN41" s="453"/>
      <c r="ORO41" s="453"/>
      <c r="ORP41" s="450"/>
      <c r="ORQ41" s="454"/>
      <c r="ORR41" s="455"/>
      <c r="ORS41" s="453"/>
      <c r="ORT41" s="456"/>
      <c r="ORU41" s="453"/>
      <c r="ORV41" s="456"/>
      <c r="ORW41" s="454"/>
      <c r="ORX41" s="451"/>
      <c r="ORY41" s="454"/>
      <c r="ORZ41" s="450"/>
      <c r="OSA41" s="456"/>
      <c r="OSB41" s="456"/>
      <c r="OSC41" s="456"/>
      <c r="OSD41" s="456"/>
      <c r="OSE41" s="271"/>
      <c r="OSF41" s="451"/>
      <c r="OSG41" s="454"/>
      <c r="OSH41" s="451"/>
      <c r="OSI41" s="457"/>
      <c r="OSJ41" s="271"/>
      <c r="OSK41" s="451"/>
      <c r="OSL41" s="454"/>
      <c r="OSM41" s="451"/>
      <c r="OSN41" s="457"/>
      <c r="OSO41" s="451"/>
      <c r="OSP41" s="457"/>
      <c r="OSQ41" s="457"/>
      <c r="OSR41" s="457"/>
      <c r="OSS41" s="271"/>
      <c r="OST41" s="271"/>
      <c r="OSU41" s="451"/>
      <c r="OSV41" s="454"/>
      <c r="OSW41" s="451"/>
      <c r="OSX41" s="454"/>
      <c r="OSY41" s="458"/>
      <c r="OSZ41" s="459"/>
      <c r="OTA41" s="460"/>
      <c r="OTB41" s="461"/>
      <c r="OTC41" s="462"/>
      <c r="OTD41" s="458"/>
      <c r="OTE41" s="451"/>
      <c r="OTF41" s="463"/>
      <c r="OTG41" s="451"/>
      <c r="OTH41" s="451"/>
      <c r="OTI41" s="453"/>
      <c r="OTK41" s="449"/>
      <c r="OTL41" s="449"/>
      <c r="OTM41" s="449"/>
      <c r="OTN41" s="450"/>
      <c r="OTO41" s="451"/>
      <c r="OTP41" s="451"/>
      <c r="OTQ41" s="451"/>
      <c r="OTR41" s="449"/>
      <c r="OTS41" s="452"/>
      <c r="OTT41" s="453"/>
      <c r="OTU41" s="454"/>
      <c r="OTV41" s="449"/>
      <c r="OTW41" s="453"/>
      <c r="OTX41" s="453"/>
      <c r="OTY41" s="450"/>
      <c r="OTZ41" s="454"/>
      <c r="OUA41" s="455"/>
      <c r="OUB41" s="453"/>
      <c r="OUC41" s="456"/>
      <c r="OUD41" s="453"/>
      <c r="OUE41" s="456"/>
      <c r="OUF41" s="454"/>
      <c r="OUG41" s="451"/>
      <c r="OUH41" s="454"/>
      <c r="OUI41" s="450"/>
      <c r="OUJ41" s="456"/>
      <c r="OUK41" s="456"/>
      <c r="OUL41" s="456"/>
      <c r="OUM41" s="456"/>
      <c r="OUN41" s="271"/>
      <c r="OUO41" s="451"/>
      <c r="OUP41" s="454"/>
      <c r="OUQ41" s="451"/>
      <c r="OUR41" s="457"/>
      <c r="OUS41" s="271"/>
      <c r="OUT41" s="451"/>
      <c r="OUU41" s="454"/>
      <c r="OUV41" s="451"/>
      <c r="OUW41" s="457"/>
      <c r="OUX41" s="451"/>
      <c r="OUY41" s="457"/>
      <c r="OUZ41" s="457"/>
      <c r="OVA41" s="457"/>
      <c r="OVB41" s="271"/>
      <c r="OVC41" s="271"/>
      <c r="OVD41" s="451"/>
      <c r="OVE41" s="454"/>
      <c r="OVF41" s="451"/>
      <c r="OVG41" s="454"/>
      <c r="OVH41" s="458"/>
      <c r="OVI41" s="459"/>
      <c r="OVJ41" s="460"/>
      <c r="OVK41" s="461"/>
      <c r="OVL41" s="462"/>
      <c r="OVM41" s="458"/>
      <c r="OVN41" s="451"/>
      <c r="OVO41" s="463"/>
      <c r="OVP41" s="451"/>
      <c r="OVQ41" s="451"/>
      <c r="OVR41" s="453"/>
      <c r="OVT41" s="449"/>
      <c r="OVU41" s="449"/>
      <c r="OVV41" s="449"/>
      <c r="OVW41" s="450"/>
      <c r="OVX41" s="451"/>
      <c r="OVY41" s="451"/>
      <c r="OVZ41" s="451"/>
      <c r="OWA41" s="449"/>
      <c r="OWB41" s="452"/>
      <c r="OWC41" s="453"/>
      <c r="OWD41" s="454"/>
      <c r="OWE41" s="449"/>
      <c r="OWF41" s="453"/>
      <c r="OWG41" s="453"/>
      <c r="OWH41" s="450"/>
      <c r="OWI41" s="454"/>
      <c r="OWJ41" s="455"/>
      <c r="OWK41" s="453"/>
      <c r="OWL41" s="456"/>
      <c r="OWM41" s="453"/>
      <c r="OWN41" s="456"/>
      <c r="OWO41" s="454"/>
      <c r="OWP41" s="451"/>
      <c r="OWQ41" s="454"/>
      <c r="OWR41" s="450"/>
      <c r="OWS41" s="456"/>
      <c r="OWT41" s="456"/>
      <c r="OWU41" s="456"/>
      <c r="OWV41" s="456"/>
      <c r="OWW41" s="271"/>
      <c r="OWX41" s="451"/>
      <c r="OWY41" s="454"/>
      <c r="OWZ41" s="451"/>
      <c r="OXA41" s="457"/>
      <c r="OXB41" s="271"/>
      <c r="OXC41" s="451"/>
      <c r="OXD41" s="454"/>
      <c r="OXE41" s="451"/>
      <c r="OXF41" s="457"/>
      <c r="OXG41" s="451"/>
      <c r="OXH41" s="457"/>
      <c r="OXI41" s="457"/>
      <c r="OXJ41" s="457"/>
      <c r="OXK41" s="271"/>
      <c r="OXL41" s="271"/>
      <c r="OXM41" s="451"/>
      <c r="OXN41" s="454"/>
      <c r="OXO41" s="451"/>
      <c r="OXP41" s="454"/>
      <c r="OXQ41" s="458"/>
      <c r="OXR41" s="459"/>
      <c r="OXS41" s="460"/>
      <c r="OXT41" s="461"/>
      <c r="OXU41" s="462"/>
      <c r="OXV41" s="458"/>
      <c r="OXW41" s="451"/>
      <c r="OXX41" s="463"/>
      <c r="OXY41" s="451"/>
      <c r="OXZ41" s="451"/>
      <c r="OYA41" s="453"/>
      <c r="OYC41" s="449"/>
      <c r="OYD41" s="449"/>
      <c r="OYE41" s="449"/>
      <c r="OYF41" s="450"/>
      <c r="OYG41" s="451"/>
      <c r="OYH41" s="451"/>
      <c r="OYI41" s="451"/>
      <c r="OYJ41" s="449"/>
      <c r="OYK41" s="452"/>
      <c r="OYL41" s="453"/>
      <c r="OYM41" s="454"/>
      <c r="OYN41" s="449"/>
      <c r="OYO41" s="453"/>
      <c r="OYP41" s="453"/>
      <c r="OYQ41" s="450"/>
      <c r="OYR41" s="454"/>
      <c r="OYS41" s="455"/>
      <c r="OYT41" s="453"/>
      <c r="OYU41" s="456"/>
      <c r="OYV41" s="453"/>
      <c r="OYW41" s="456"/>
      <c r="OYX41" s="454"/>
      <c r="OYY41" s="451"/>
      <c r="OYZ41" s="454"/>
      <c r="OZA41" s="450"/>
      <c r="OZB41" s="456"/>
      <c r="OZC41" s="456"/>
      <c r="OZD41" s="456"/>
      <c r="OZE41" s="456"/>
      <c r="OZF41" s="271"/>
      <c r="OZG41" s="451"/>
      <c r="OZH41" s="454"/>
      <c r="OZI41" s="451"/>
      <c r="OZJ41" s="457"/>
      <c r="OZK41" s="271"/>
      <c r="OZL41" s="451"/>
      <c r="OZM41" s="454"/>
      <c r="OZN41" s="451"/>
      <c r="OZO41" s="457"/>
      <c r="OZP41" s="451"/>
      <c r="OZQ41" s="457"/>
      <c r="OZR41" s="457"/>
      <c r="OZS41" s="457"/>
      <c r="OZT41" s="271"/>
      <c r="OZU41" s="271"/>
      <c r="OZV41" s="451"/>
      <c r="OZW41" s="454"/>
      <c r="OZX41" s="451"/>
      <c r="OZY41" s="454"/>
      <c r="OZZ41" s="458"/>
      <c r="PAA41" s="459"/>
      <c r="PAB41" s="460"/>
      <c r="PAC41" s="461"/>
      <c r="PAD41" s="462"/>
      <c r="PAE41" s="458"/>
      <c r="PAF41" s="451"/>
      <c r="PAG41" s="463"/>
      <c r="PAH41" s="451"/>
      <c r="PAI41" s="451"/>
      <c r="PAJ41" s="453"/>
      <c r="PAL41" s="449"/>
      <c r="PAM41" s="449"/>
      <c r="PAN41" s="449"/>
      <c r="PAO41" s="450"/>
      <c r="PAP41" s="451"/>
      <c r="PAQ41" s="451"/>
      <c r="PAR41" s="451"/>
      <c r="PAS41" s="449"/>
      <c r="PAT41" s="452"/>
      <c r="PAU41" s="453"/>
      <c r="PAV41" s="454"/>
      <c r="PAW41" s="449"/>
      <c r="PAX41" s="453"/>
      <c r="PAY41" s="453"/>
      <c r="PAZ41" s="450"/>
      <c r="PBA41" s="454"/>
      <c r="PBB41" s="455"/>
      <c r="PBC41" s="453"/>
      <c r="PBD41" s="456"/>
      <c r="PBE41" s="453"/>
      <c r="PBF41" s="456"/>
      <c r="PBG41" s="454"/>
      <c r="PBH41" s="451"/>
      <c r="PBI41" s="454"/>
      <c r="PBJ41" s="450"/>
      <c r="PBK41" s="456"/>
      <c r="PBL41" s="456"/>
      <c r="PBM41" s="456"/>
      <c r="PBN41" s="456"/>
      <c r="PBO41" s="271"/>
      <c r="PBP41" s="451"/>
      <c r="PBQ41" s="454"/>
      <c r="PBR41" s="451"/>
      <c r="PBS41" s="457"/>
      <c r="PBT41" s="271"/>
      <c r="PBU41" s="451"/>
      <c r="PBV41" s="454"/>
      <c r="PBW41" s="451"/>
      <c r="PBX41" s="457"/>
      <c r="PBY41" s="451"/>
      <c r="PBZ41" s="457"/>
      <c r="PCA41" s="457"/>
      <c r="PCB41" s="457"/>
      <c r="PCC41" s="271"/>
      <c r="PCD41" s="271"/>
      <c r="PCE41" s="451"/>
      <c r="PCF41" s="454"/>
      <c r="PCG41" s="451"/>
      <c r="PCH41" s="454"/>
      <c r="PCI41" s="458"/>
      <c r="PCJ41" s="459"/>
      <c r="PCK41" s="460"/>
      <c r="PCL41" s="461"/>
      <c r="PCM41" s="462"/>
      <c r="PCN41" s="458"/>
      <c r="PCO41" s="451"/>
      <c r="PCP41" s="463"/>
      <c r="PCQ41" s="451"/>
      <c r="PCR41" s="451"/>
      <c r="PCS41" s="453"/>
      <c r="PCU41" s="449"/>
      <c r="PCV41" s="449"/>
      <c r="PCW41" s="449"/>
      <c r="PCX41" s="450"/>
      <c r="PCY41" s="451"/>
      <c r="PCZ41" s="451"/>
      <c r="PDA41" s="451"/>
      <c r="PDB41" s="449"/>
      <c r="PDC41" s="452"/>
      <c r="PDD41" s="453"/>
      <c r="PDE41" s="454"/>
      <c r="PDF41" s="449"/>
      <c r="PDG41" s="453"/>
      <c r="PDH41" s="453"/>
      <c r="PDI41" s="450"/>
      <c r="PDJ41" s="454"/>
      <c r="PDK41" s="455"/>
      <c r="PDL41" s="453"/>
      <c r="PDM41" s="456"/>
      <c r="PDN41" s="453"/>
      <c r="PDO41" s="456"/>
      <c r="PDP41" s="454"/>
      <c r="PDQ41" s="451"/>
      <c r="PDR41" s="454"/>
      <c r="PDS41" s="450"/>
      <c r="PDT41" s="456"/>
      <c r="PDU41" s="456"/>
      <c r="PDV41" s="456"/>
      <c r="PDW41" s="456"/>
      <c r="PDX41" s="271"/>
      <c r="PDY41" s="451"/>
      <c r="PDZ41" s="454"/>
      <c r="PEA41" s="451"/>
      <c r="PEB41" s="457"/>
      <c r="PEC41" s="271"/>
      <c r="PED41" s="451"/>
      <c r="PEE41" s="454"/>
      <c r="PEF41" s="451"/>
      <c r="PEG41" s="457"/>
      <c r="PEH41" s="451"/>
      <c r="PEI41" s="457"/>
      <c r="PEJ41" s="457"/>
      <c r="PEK41" s="457"/>
      <c r="PEL41" s="271"/>
      <c r="PEM41" s="271"/>
      <c r="PEN41" s="451"/>
      <c r="PEO41" s="454"/>
      <c r="PEP41" s="451"/>
      <c r="PEQ41" s="454"/>
      <c r="PER41" s="458"/>
      <c r="PES41" s="459"/>
      <c r="PET41" s="460"/>
      <c r="PEU41" s="461"/>
      <c r="PEV41" s="462"/>
      <c r="PEW41" s="458"/>
      <c r="PEX41" s="451"/>
      <c r="PEY41" s="463"/>
      <c r="PEZ41" s="451"/>
      <c r="PFA41" s="451"/>
      <c r="PFB41" s="453"/>
      <c r="PFD41" s="449"/>
      <c r="PFE41" s="449"/>
      <c r="PFF41" s="449"/>
      <c r="PFG41" s="450"/>
      <c r="PFH41" s="451"/>
      <c r="PFI41" s="451"/>
      <c r="PFJ41" s="451"/>
      <c r="PFK41" s="449"/>
      <c r="PFL41" s="452"/>
      <c r="PFM41" s="453"/>
      <c r="PFN41" s="454"/>
      <c r="PFO41" s="449"/>
      <c r="PFP41" s="453"/>
      <c r="PFQ41" s="453"/>
      <c r="PFR41" s="450"/>
      <c r="PFS41" s="454"/>
      <c r="PFT41" s="455"/>
      <c r="PFU41" s="453"/>
      <c r="PFV41" s="456"/>
      <c r="PFW41" s="453"/>
      <c r="PFX41" s="456"/>
      <c r="PFY41" s="454"/>
      <c r="PFZ41" s="451"/>
      <c r="PGA41" s="454"/>
      <c r="PGB41" s="450"/>
      <c r="PGC41" s="456"/>
      <c r="PGD41" s="456"/>
      <c r="PGE41" s="456"/>
      <c r="PGF41" s="456"/>
      <c r="PGG41" s="271"/>
      <c r="PGH41" s="451"/>
      <c r="PGI41" s="454"/>
      <c r="PGJ41" s="451"/>
      <c r="PGK41" s="457"/>
      <c r="PGL41" s="271"/>
      <c r="PGM41" s="451"/>
      <c r="PGN41" s="454"/>
      <c r="PGO41" s="451"/>
      <c r="PGP41" s="457"/>
      <c r="PGQ41" s="451"/>
      <c r="PGR41" s="457"/>
      <c r="PGS41" s="457"/>
      <c r="PGT41" s="457"/>
      <c r="PGU41" s="271"/>
      <c r="PGV41" s="271"/>
      <c r="PGW41" s="451"/>
      <c r="PGX41" s="454"/>
      <c r="PGY41" s="451"/>
      <c r="PGZ41" s="454"/>
      <c r="PHA41" s="458"/>
      <c r="PHB41" s="459"/>
      <c r="PHC41" s="460"/>
      <c r="PHD41" s="461"/>
      <c r="PHE41" s="462"/>
      <c r="PHF41" s="458"/>
      <c r="PHG41" s="451"/>
      <c r="PHH41" s="463"/>
      <c r="PHI41" s="451"/>
      <c r="PHJ41" s="451"/>
      <c r="PHK41" s="453"/>
      <c r="PHM41" s="449"/>
      <c r="PHN41" s="449"/>
      <c r="PHO41" s="449"/>
      <c r="PHP41" s="450"/>
      <c r="PHQ41" s="451"/>
      <c r="PHR41" s="451"/>
      <c r="PHS41" s="451"/>
      <c r="PHT41" s="449"/>
      <c r="PHU41" s="452"/>
      <c r="PHV41" s="453"/>
      <c r="PHW41" s="454"/>
      <c r="PHX41" s="449"/>
      <c r="PHY41" s="453"/>
      <c r="PHZ41" s="453"/>
      <c r="PIA41" s="450"/>
      <c r="PIB41" s="454"/>
      <c r="PIC41" s="455"/>
      <c r="PID41" s="453"/>
      <c r="PIE41" s="456"/>
      <c r="PIF41" s="453"/>
      <c r="PIG41" s="456"/>
      <c r="PIH41" s="454"/>
      <c r="PII41" s="451"/>
      <c r="PIJ41" s="454"/>
      <c r="PIK41" s="450"/>
      <c r="PIL41" s="456"/>
      <c r="PIM41" s="456"/>
      <c r="PIN41" s="456"/>
      <c r="PIO41" s="456"/>
      <c r="PIP41" s="271"/>
      <c r="PIQ41" s="451"/>
      <c r="PIR41" s="454"/>
      <c r="PIS41" s="451"/>
      <c r="PIT41" s="457"/>
      <c r="PIU41" s="271"/>
      <c r="PIV41" s="451"/>
      <c r="PIW41" s="454"/>
      <c r="PIX41" s="451"/>
      <c r="PIY41" s="457"/>
      <c r="PIZ41" s="451"/>
      <c r="PJA41" s="457"/>
      <c r="PJB41" s="457"/>
      <c r="PJC41" s="457"/>
      <c r="PJD41" s="271"/>
      <c r="PJE41" s="271"/>
      <c r="PJF41" s="451"/>
      <c r="PJG41" s="454"/>
      <c r="PJH41" s="451"/>
      <c r="PJI41" s="454"/>
      <c r="PJJ41" s="458"/>
      <c r="PJK41" s="459"/>
      <c r="PJL41" s="460"/>
      <c r="PJM41" s="461"/>
      <c r="PJN41" s="462"/>
      <c r="PJO41" s="458"/>
      <c r="PJP41" s="451"/>
      <c r="PJQ41" s="463"/>
      <c r="PJR41" s="451"/>
      <c r="PJS41" s="451"/>
      <c r="PJT41" s="453"/>
      <c r="PJV41" s="449"/>
      <c r="PJW41" s="449"/>
      <c r="PJX41" s="449"/>
      <c r="PJY41" s="450"/>
      <c r="PJZ41" s="451"/>
      <c r="PKA41" s="451"/>
      <c r="PKB41" s="451"/>
      <c r="PKC41" s="449"/>
      <c r="PKD41" s="452"/>
      <c r="PKE41" s="453"/>
      <c r="PKF41" s="454"/>
      <c r="PKG41" s="449"/>
      <c r="PKH41" s="453"/>
      <c r="PKI41" s="453"/>
      <c r="PKJ41" s="450"/>
      <c r="PKK41" s="454"/>
      <c r="PKL41" s="455"/>
      <c r="PKM41" s="453"/>
      <c r="PKN41" s="456"/>
      <c r="PKO41" s="453"/>
      <c r="PKP41" s="456"/>
      <c r="PKQ41" s="454"/>
      <c r="PKR41" s="451"/>
      <c r="PKS41" s="454"/>
      <c r="PKT41" s="450"/>
      <c r="PKU41" s="456"/>
      <c r="PKV41" s="456"/>
      <c r="PKW41" s="456"/>
      <c r="PKX41" s="456"/>
      <c r="PKY41" s="271"/>
      <c r="PKZ41" s="451"/>
      <c r="PLA41" s="454"/>
      <c r="PLB41" s="451"/>
      <c r="PLC41" s="457"/>
      <c r="PLD41" s="271"/>
      <c r="PLE41" s="451"/>
      <c r="PLF41" s="454"/>
      <c r="PLG41" s="451"/>
      <c r="PLH41" s="457"/>
      <c r="PLI41" s="451"/>
      <c r="PLJ41" s="457"/>
      <c r="PLK41" s="457"/>
      <c r="PLL41" s="457"/>
      <c r="PLM41" s="271"/>
      <c r="PLN41" s="271"/>
      <c r="PLO41" s="451"/>
      <c r="PLP41" s="454"/>
      <c r="PLQ41" s="451"/>
      <c r="PLR41" s="454"/>
      <c r="PLS41" s="458"/>
      <c r="PLT41" s="459"/>
      <c r="PLU41" s="460"/>
      <c r="PLV41" s="461"/>
      <c r="PLW41" s="462"/>
      <c r="PLX41" s="458"/>
      <c r="PLY41" s="451"/>
      <c r="PLZ41" s="463"/>
      <c r="PMA41" s="451"/>
      <c r="PMB41" s="451"/>
      <c r="PMC41" s="453"/>
      <c r="PME41" s="449"/>
      <c r="PMF41" s="449"/>
      <c r="PMG41" s="449"/>
      <c r="PMH41" s="450"/>
      <c r="PMI41" s="451"/>
      <c r="PMJ41" s="451"/>
      <c r="PMK41" s="451"/>
      <c r="PML41" s="449"/>
      <c r="PMM41" s="452"/>
      <c r="PMN41" s="453"/>
      <c r="PMO41" s="454"/>
      <c r="PMP41" s="449"/>
      <c r="PMQ41" s="453"/>
      <c r="PMR41" s="453"/>
      <c r="PMS41" s="450"/>
      <c r="PMT41" s="454"/>
      <c r="PMU41" s="455"/>
      <c r="PMV41" s="453"/>
      <c r="PMW41" s="456"/>
      <c r="PMX41" s="453"/>
      <c r="PMY41" s="456"/>
      <c r="PMZ41" s="454"/>
      <c r="PNA41" s="451"/>
      <c r="PNB41" s="454"/>
      <c r="PNC41" s="450"/>
      <c r="PND41" s="456"/>
      <c r="PNE41" s="456"/>
      <c r="PNF41" s="456"/>
      <c r="PNG41" s="456"/>
      <c r="PNH41" s="271"/>
      <c r="PNI41" s="451"/>
      <c r="PNJ41" s="454"/>
      <c r="PNK41" s="451"/>
      <c r="PNL41" s="457"/>
      <c r="PNM41" s="271"/>
      <c r="PNN41" s="451"/>
      <c r="PNO41" s="454"/>
      <c r="PNP41" s="451"/>
      <c r="PNQ41" s="457"/>
      <c r="PNR41" s="451"/>
      <c r="PNS41" s="457"/>
      <c r="PNT41" s="457"/>
      <c r="PNU41" s="457"/>
      <c r="PNV41" s="271"/>
      <c r="PNW41" s="271"/>
      <c r="PNX41" s="451"/>
      <c r="PNY41" s="454"/>
      <c r="PNZ41" s="451"/>
      <c r="POA41" s="454"/>
      <c r="POB41" s="458"/>
      <c r="POC41" s="459"/>
      <c r="POD41" s="460"/>
      <c r="POE41" s="461"/>
      <c r="POF41" s="462"/>
      <c r="POG41" s="458"/>
      <c r="POH41" s="451"/>
      <c r="POI41" s="463"/>
      <c r="POJ41" s="451"/>
      <c r="POK41" s="451"/>
      <c r="POL41" s="453"/>
      <c r="PON41" s="449"/>
      <c r="POO41" s="449"/>
      <c r="POP41" s="449"/>
      <c r="POQ41" s="450"/>
      <c r="POR41" s="451"/>
      <c r="POS41" s="451"/>
      <c r="POT41" s="451"/>
      <c r="POU41" s="449"/>
      <c r="POV41" s="452"/>
      <c r="POW41" s="453"/>
      <c r="POX41" s="454"/>
      <c r="POY41" s="449"/>
      <c r="POZ41" s="453"/>
      <c r="PPA41" s="453"/>
      <c r="PPB41" s="450"/>
      <c r="PPC41" s="454"/>
      <c r="PPD41" s="455"/>
      <c r="PPE41" s="453"/>
      <c r="PPF41" s="456"/>
      <c r="PPG41" s="453"/>
      <c r="PPH41" s="456"/>
      <c r="PPI41" s="454"/>
      <c r="PPJ41" s="451"/>
      <c r="PPK41" s="454"/>
      <c r="PPL41" s="450"/>
      <c r="PPM41" s="456"/>
      <c r="PPN41" s="456"/>
      <c r="PPO41" s="456"/>
      <c r="PPP41" s="456"/>
      <c r="PPQ41" s="271"/>
      <c r="PPR41" s="451"/>
      <c r="PPS41" s="454"/>
      <c r="PPT41" s="451"/>
      <c r="PPU41" s="457"/>
      <c r="PPV41" s="271"/>
      <c r="PPW41" s="451"/>
      <c r="PPX41" s="454"/>
      <c r="PPY41" s="451"/>
      <c r="PPZ41" s="457"/>
      <c r="PQA41" s="451"/>
      <c r="PQB41" s="457"/>
      <c r="PQC41" s="457"/>
      <c r="PQD41" s="457"/>
      <c r="PQE41" s="271"/>
      <c r="PQF41" s="271"/>
      <c r="PQG41" s="451"/>
      <c r="PQH41" s="454"/>
      <c r="PQI41" s="451"/>
      <c r="PQJ41" s="454"/>
      <c r="PQK41" s="458"/>
      <c r="PQL41" s="459"/>
      <c r="PQM41" s="460"/>
      <c r="PQN41" s="461"/>
      <c r="PQO41" s="462"/>
      <c r="PQP41" s="458"/>
      <c r="PQQ41" s="451"/>
      <c r="PQR41" s="463"/>
      <c r="PQS41" s="451"/>
      <c r="PQT41" s="451"/>
      <c r="PQU41" s="453"/>
      <c r="PQW41" s="449"/>
      <c r="PQX41" s="449"/>
      <c r="PQY41" s="449"/>
      <c r="PQZ41" s="450"/>
      <c r="PRA41" s="451"/>
      <c r="PRB41" s="451"/>
      <c r="PRC41" s="451"/>
      <c r="PRD41" s="449"/>
      <c r="PRE41" s="452"/>
      <c r="PRF41" s="453"/>
      <c r="PRG41" s="454"/>
      <c r="PRH41" s="449"/>
      <c r="PRI41" s="453"/>
      <c r="PRJ41" s="453"/>
      <c r="PRK41" s="450"/>
      <c r="PRL41" s="454"/>
      <c r="PRM41" s="455"/>
      <c r="PRN41" s="453"/>
      <c r="PRO41" s="456"/>
      <c r="PRP41" s="453"/>
      <c r="PRQ41" s="456"/>
      <c r="PRR41" s="454"/>
      <c r="PRS41" s="451"/>
      <c r="PRT41" s="454"/>
      <c r="PRU41" s="450"/>
      <c r="PRV41" s="456"/>
      <c r="PRW41" s="456"/>
      <c r="PRX41" s="456"/>
      <c r="PRY41" s="456"/>
      <c r="PRZ41" s="271"/>
      <c r="PSA41" s="451"/>
      <c r="PSB41" s="454"/>
      <c r="PSC41" s="451"/>
      <c r="PSD41" s="457"/>
      <c r="PSE41" s="271"/>
      <c r="PSF41" s="451"/>
      <c r="PSG41" s="454"/>
      <c r="PSH41" s="451"/>
      <c r="PSI41" s="457"/>
      <c r="PSJ41" s="451"/>
      <c r="PSK41" s="457"/>
      <c r="PSL41" s="457"/>
      <c r="PSM41" s="457"/>
      <c r="PSN41" s="271"/>
      <c r="PSO41" s="271"/>
      <c r="PSP41" s="451"/>
      <c r="PSQ41" s="454"/>
      <c r="PSR41" s="451"/>
      <c r="PSS41" s="454"/>
      <c r="PST41" s="458"/>
      <c r="PSU41" s="459"/>
      <c r="PSV41" s="460"/>
      <c r="PSW41" s="461"/>
      <c r="PSX41" s="462"/>
      <c r="PSY41" s="458"/>
      <c r="PSZ41" s="451"/>
      <c r="PTA41" s="463"/>
      <c r="PTB41" s="451"/>
      <c r="PTC41" s="451"/>
      <c r="PTD41" s="453"/>
      <c r="PTF41" s="449"/>
      <c r="PTG41" s="449"/>
      <c r="PTH41" s="449"/>
      <c r="PTI41" s="450"/>
      <c r="PTJ41" s="451"/>
      <c r="PTK41" s="451"/>
      <c r="PTL41" s="451"/>
      <c r="PTM41" s="449"/>
      <c r="PTN41" s="452"/>
      <c r="PTO41" s="453"/>
      <c r="PTP41" s="454"/>
      <c r="PTQ41" s="449"/>
      <c r="PTR41" s="453"/>
      <c r="PTS41" s="453"/>
      <c r="PTT41" s="450"/>
      <c r="PTU41" s="454"/>
      <c r="PTV41" s="455"/>
      <c r="PTW41" s="453"/>
      <c r="PTX41" s="456"/>
      <c r="PTY41" s="453"/>
      <c r="PTZ41" s="456"/>
      <c r="PUA41" s="454"/>
      <c r="PUB41" s="451"/>
      <c r="PUC41" s="454"/>
      <c r="PUD41" s="450"/>
      <c r="PUE41" s="456"/>
      <c r="PUF41" s="456"/>
      <c r="PUG41" s="456"/>
      <c r="PUH41" s="456"/>
      <c r="PUI41" s="271"/>
      <c r="PUJ41" s="451"/>
      <c r="PUK41" s="454"/>
      <c r="PUL41" s="451"/>
      <c r="PUM41" s="457"/>
      <c r="PUN41" s="271"/>
      <c r="PUO41" s="451"/>
      <c r="PUP41" s="454"/>
      <c r="PUQ41" s="451"/>
      <c r="PUR41" s="457"/>
      <c r="PUS41" s="451"/>
      <c r="PUT41" s="457"/>
      <c r="PUU41" s="457"/>
      <c r="PUV41" s="457"/>
      <c r="PUW41" s="271"/>
      <c r="PUX41" s="271"/>
      <c r="PUY41" s="451"/>
      <c r="PUZ41" s="454"/>
      <c r="PVA41" s="451"/>
      <c r="PVB41" s="454"/>
      <c r="PVC41" s="458"/>
      <c r="PVD41" s="459"/>
      <c r="PVE41" s="460"/>
      <c r="PVF41" s="461"/>
      <c r="PVG41" s="462"/>
      <c r="PVH41" s="458"/>
      <c r="PVI41" s="451"/>
      <c r="PVJ41" s="463"/>
      <c r="PVK41" s="451"/>
      <c r="PVL41" s="451"/>
      <c r="PVM41" s="453"/>
      <c r="PVO41" s="449"/>
      <c r="PVP41" s="449"/>
      <c r="PVQ41" s="449"/>
      <c r="PVR41" s="450"/>
      <c r="PVS41" s="451"/>
      <c r="PVT41" s="451"/>
      <c r="PVU41" s="451"/>
      <c r="PVV41" s="449"/>
      <c r="PVW41" s="452"/>
      <c r="PVX41" s="453"/>
      <c r="PVY41" s="454"/>
      <c r="PVZ41" s="449"/>
      <c r="PWA41" s="453"/>
      <c r="PWB41" s="453"/>
      <c r="PWC41" s="450"/>
      <c r="PWD41" s="454"/>
      <c r="PWE41" s="455"/>
      <c r="PWF41" s="453"/>
      <c r="PWG41" s="456"/>
      <c r="PWH41" s="453"/>
      <c r="PWI41" s="456"/>
      <c r="PWJ41" s="454"/>
      <c r="PWK41" s="451"/>
      <c r="PWL41" s="454"/>
      <c r="PWM41" s="450"/>
      <c r="PWN41" s="456"/>
      <c r="PWO41" s="456"/>
      <c r="PWP41" s="456"/>
      <c r="PWQ41" s="456"/>
      <c r="PWR41" s="271"/>
      <c r="PWS41" s="451"/>
      <c r="PWT41" s="454"/>
      <c r="PWU41" s="451"/>
      <c r="PWV41" s="457"/>
      <c r="PWW41" s="271"/>
      <c r="PWX41" s="451"/>
      <c r="PWY41" s="454"/>
      <c r="PWZ41" s="451"/>
      <c r="PXA41" s="457"/>
      <c r="PXB41" s="451"/>
      <c r="PXC41" s="457"/>
      <c r="PXD41" s="457"/>
      <c r="PXE41" s="457"/>
      <c r="PXF41" s="271"/>
      <c r="PXG41" s="271"/>
      <c r="PXH41" s="451"/>
      <c r="PXI41" s="454"/>
      <c r="PXJ41" s="451"/>
      <c r="PXK41" s="454"/>
      <c r="PXL41" s="458"/>
      <c r="PXM41" s="459"/>
      <c r="PXN41" s="460"/>
      <c r="PXO41" s="461"/>
      <c r="PXP41" s="462"/>
      <c r="PXQ41" s="458"/>
      <c r="PXR41" s="451"/>
      <c r="PXS41" s="463"/>
      <c r="PXT41" s="451"/>
      <c r="PXU41" s="451"/>
      <c r="PXV41" s="453"/>
      <c r="PXX41" s="449"/>
      <c r="PXY41" s="449"/>
      <c r="PXZ41" s="449"/>
      <c r="PYA41" s="450"/>
      <c r="PYB41" s="451"/>
      <c r="PYC41" s="451"/>
      <c r="PYD41" s="451"/>
      <c r="PYE41" s="449"/>
      <c r="PYF41" s="452"/>
      <c r="PYG41" s="453"/>
      <c r="PYH41" s="454"/>
      <c r="PYI41" s="449"/>
      <c r="PYJ41" s="453"/>
      <c r="PYK41" s="453"/>
      <c r="PYL41" s="450"/>
      <c r="PYM41" s="454"/>
      <c r="PYN41" s="455"/>
      <c r="PYO41" s="453"/>
      <c r="PYP41" s="456"/>
      <c r="PYQ41" s="453"/>
      <c r="PYR41" s="456"/>
      <c r="PYS41" s="454"/>
      <c r="PYT41" s="451"/>
      <c r="PYU41" s="454"/>
      <c r="PYV41" s="450"/>
      <c r="PYW41" s="456"/>
      <c r="PYX41" s="456"/>
      <c r="PYY41" s="456"/>
      <c r="PYZ41" s="456"/>
      <c r="PZA41" s="271"/>
      <c r="PZB41" s="451"/>
      <c r="PZC41" s="454"/>
      <c r="PZD41" s="451"/>
      <c r="PZE41" s="457"/>
      <c r="PZF41" s="271"/>
      <c r="PZG41" s="451"/>
      <c r="PZH41" s="454"/>
      <c r="PZI41" s="451"/>
      <c r="PZJ41" s="457"/>
      <c r="PZK41" s="451"/>
      <c r="PZL41" s="457"/>
      <c r="PZM41" s="457"/>
      <c r="PZN41" s="457"/>
      <c r="PZO41" s="271"/>
      <c r="PZP41" s="271"/>
      <c r="PZQ41" s="451"/>
      <c r="PZR41" s="454"/>
      <c r="PZS41" s="451"/>
      <c r="PZT41" s="454"/>
      <c r="PZU41" s="458"/>
      <c r="PZV41" s="459"/>
      <c r="PZW41" s="460"/>
      <c r="PZX41" s="461"/>
      <c r="PZY41" s="462"/>
      <c r="PZZ41" s="458"/>
      <c r="QAA41" s="451"/>
      <c r="QAB41" s="463"/>
      <c r="QAC41" s="451"/>
      <c r="QAD41" s="451"/>
      <c r="QAE41" s="453"/>
      <c r="QAG41" s="449"/>
      <c r="QAH41" s="449"/>
      <c r="QAI41" s="449"/>
      <c r="QAJ41" s="450"/>
      <c r="QAK41" s="451"/>
      <c r="QAL41" s="451"/>
      <c r="QAM41" s="451"/>
      <c r="QAN41" s="449"/>
      <c r="QAO41" s="452"/>
      <c r="QAP41" s="453"/>
      <c r="QAQ41" s="454"/>
      <c r="QAR41" s="449"/>
      <c r="QAS41" s="453"/>
      <c r="QAT41" s="453"/>
      <c r="QAU41" s="450"/>
      <c r="QAV41" s="454"/>
      <c r="QAW41" s="455"/>
      <c r="QAX41" s="453"/>
      <c r="QAY41" s="456"/>
      <c r="QAZ41" s="453"/>
      <c r="QBA41" s="456"/>
      <c r="QBB41" s="454"/>
      <c r="QBC41" s="451"/>
      <c r="QBD41" s="454"/>
      <c r="QBE41" s="450"/>
      <c r="QBF41" s="456"/>
      <c r="QBG41" s="456"/>
      <c r="QBH41" s="456"/>
      <c r="QBI41" s="456"/>
      <c r="QBJ41" s="271"/>
      <c r="QBK41" s="451"/>
      <c r="QBL41" s="454"/>
      <c r="QBM41" s="451"/>
      <c r="QBN41" s="457"/>
      <c r="QBO41" s="271"/>
      <c r="QBP41" s="451"/>
      <c r="QBQ41" s="454"/>
      <c r="QBR41" s="451"/>
      <c r="QBS41" s="457"/>
      <c r="QBT41" s="451"/>
      <c r="QBU41" s="457"/>
      <c r="QBV41" s="457"/>
      <c r="QBW41" s="457"/>
      <c r="QBX41" s="271"/>
      <c r="QBY41" s="271"/>
      <c r="QBZ41" s="451"/>
      <c r="QCA41" s="454"/>
      <c r="QCB41" s="451"/>
      <c r="QCC41" s="454"/>
      <c r="QCD41" s="458"/>
      <c r="QCE41" s="459"/>
      <c r="QCF41" s="460"/>
      <c r="QCG41" s="461"/>
      <c r="QCH41" s="462"/>
      <c r="QCI41" s="458"/>
      <c r="QCJ41" s="451"/>
      <c r="QCK41" s="463"/>
      <c r="QCL41" s="451"/>
      <c r="QCM41" s="451"/>
      <c r="QCN41" s="453"/>
      <c r="QCP41" s="449"/>
      <c r="QCQ41" s="449"/>
      <c r="QCR41" s="449"/>
      <c r="QCS41" s="450"/>
      <c r="QCT41" s="451"/>
      <c r="QCU41" s="451"/>
      <c r="QCV41" s="451"/>
      <c r="QCW41" s="449"/>
      <c r="QCX41" s="452"/>
      <c r="QCY41" s="453"/>
      <c r="QCZ41" s="454"/>
      <c r="QDA41" s="449"/>
      <c r="QDB41" s="453"/>
      <c r="QDC41" s="453"/>
      <c r="QDD41" s="450"/>
      <c r="QDE41" s="454"/>
      <c r="QDF41" s="455"/>
      <c r="QDG41" s="453"/>
      <c r="QDH41" s="456"/>
      <c r="QDI41" s="453"/>
      <c r="QDJ41" s="456"/>
      <c r="QDK41" s="454"/>
      <c r="QDL41" s="451"/>
      <c r="QDM41" s="454"/>
      <c r="QDN41" s="450"/>
      <c r="QDO41" s="456"/>
      <c r="QDP41" s="456"/>
      <c r="QDQ41" s="456"/>
      <c r="QDR41" s="456"/>
      <c r="QDS41" s="271"/>
      <c r="QDT41" s="451"/>
      <c r="QDU41" s="454"/>
      <c r="QDV41" s="451"/>
      <c r="QDW41" s="457"/>
      <c r="QDX41" s="271"/>
      <c r="QDY41" s="451"/>
      <c r="QDZ41" s="454"/>
      <c r="QEA41" s="451"/>
      <c r="QEB41" s="457"/>
      <c r="QEC41" s="451"/>
      <c r="QED41" s="457"/>
      <c r="QEE41" s="457"/>
      <c r="QEF41" s="457"/>
      <c r="QEG41" s="271"/>
      <c r="QEH41" s="271"/>
      <c r="QEI41" s="451"/>
      <c r="QEJ41" s="454"/>
      <c r="QEK41" s="451"/>
      <c r="QEL41" s="454"/>
      <c r="QEM41" s="458"/>
      <c r="QEN41" s="459"/>
      <c r="QEO41" s="460"/>
      <c r="QEP41" s="461"/>
      <c r="QEQ41" s="462"/>
      <c r="QER41" s="458"/>
      <c r="QES41" s="451"/>
      <c r="QET41" s="463"/>
      <c r="QEU41" s="451"/>
      <c r="QEV41" s="451"/>
      <c r="QEW41" s="453"/>
      <c r="QEY41" s="449"/>
      <c r="QEZ41" s="449"/>
      <c r="QFA41" s="449"/>
      <c r="QFB41" s="450"/>
      <c r="QFC41" s="451"/>
      <c r="QFD41" s="451"/>
      <c r="QFE41" s="451"/>
      <c r="QFF41" s="449"/>
      <c r="QFG41" s="452"/>
      <c r="QFH41" s="453"/>
      <c r="QFI41" s="454"/>
      <c r="QFJ41" s="449"/>
      <c r="QFK41" s="453"/>
      <c r="QFL41" s="453"/>
      <c r="QFM41" s="450"/>
      <c r="QFN41" s="454"/>
      <c r="QFO41" s="455"/>
      <c r="QFP41" s="453"/>
      <c r="QFQ41" s="456"/>
      <c r="QFR41" s="453"/>
      <c r="QFS41" s="456"/>
      <c r="QFT41" s="454"/>
      <c r="QFU41" s="451"/>
      <c r="QFV41" s="454"/>
      <c r="QFW41" s="450"/>
      <c r="QFX41" s="456"/>
      <c r="QFY41" s="456"/>
      <c r="QFZ41" s="456"/>
      <c r="QGA41" s="456"/>
      <c r="QGB41" s="271"/>
      <c r="QGC41" s="451"/>
      <c r="QGD41" s="454"/>
      <c r="QGE41" s="451"/>
      <c r="QGF41" s="457"/>
      <c r="QGG41" s="271"/>
      <c r="QGH41" s="451"/>
      <c r="QGI41" s="454"/>
      <c r="QGJ41" s="451"/>
      <c r="QGK41" s="457"/>
      <c r="QGL41" s="451"/>
      <c r="QGM41" s="457"/>
      <c r="QGN41" s="457"/>
      <c r="QGO41" s="457"/>
      <c r="QGP41" s="271"/>
      <c r="QGQ41" s="271"/>
      <c r="QGR41" s="451"/>
      <c r="QGS41" s="454"/>
      <c r="QGT41" s="451"/>
      <c r="QGU41" s="454"/>
      <c r="QGV41" s="458"/>
      <c r="QGW41" s="459"/>
      <c r="QGX41" s="460"/>
      <c r="QGY41" s="461"/>
      <c r="QGZ41" s="462"/>
      <c r="QHA41" s="458"/>
      <c r="QHB41" s="451"/>
      <c r="QHC41" s="463"/>
      <c r="QHD41" s="451"/>
      <c r="QHE41" s="451"/>
      <c r="QHF41" s="453"/>
      <c r="QHH41" s="449"/>
      <c r="QHI41" s="449"/>
      <c r="QHJ41" s="449"/>
      <c r="QHK41" s="450"/>
      <c r="QHL41" s="451"/>
      <c r="QHM41" s="451"/>
      <c r="QHN41" s="451"/>
      <c r="QHO41" s="449"/>
      <c r="QHP41" s="452"/>
      <c r="QHQ41" s="453"/>
      <c r="QHR41" s="454"/>
      <c r="QHS41" s="449"/>
      <c r="QHT41" s="453"/>
      <c r="QHU41" s="453"/>
      <c r="QHV41" s="450"/>
      <c r="QHW41" s="454"/>
      <c r="QHX41" s="455"/>
      <c r="QHY41" s="453"/>
      <c r="QHZ41" s="456"/>
      <c r="QIA41" s="453"/>
      <c r="QIB41" s="456"/>
      <c r="QIC41" s="454"/>
      <c r="QID41" s="451"/>
      <c r="QIE41" s="454"/>
      <c r="QIF41" s="450"/>
      <c r="QIG41" s="456"/>
      <c r="QIH41" s="456"/>
      <c r="QII41" s="456"/>
      <c r="QIJ41" s="456"/>
      <c r="QIK41" s="271"/>
      <c r="QIL41" s="451"/>
      <c r="QIM41" s="454"/>
      <c r="QIN41" s="451"/>
      <c r="QIO41" s="457"/>
      <c r="QIP41" s="271"/>
      <c r="QIQ41" s="451"/>
      <c r="QIR41" s="454"/>
      <c r="QIS41" s="451"/>
      <c r="QIT41" s="457"/>
      <c r="QIU41" s="451"/>
      <c r="QIV41" s="457"/>
      <c r="QIW41" s="457"/>
      <c r="QIX41" s="457"/>
      <c r="QIY41" s="271"/>
      <c r="QIZ41" s="271"/>
      <c r="QJA41" s="451"/>
      <c r="QJB41" s="454"/>
      <c r="QJC41" s="451"/>
      <c r="QJD41" s="454"/>
      <c r="QJE41" s="458"/>
      <c r="QJF41" s="459"/>
      <c r="QJG41" s="460"/>
      <c r="QJH41" s="461"/>
      <c r="QJI41" s="462"/>
      <c r="QJJ41" s="458"/>
      <c r="QJK41" s="451"/>
      <c r="QJL41" s="463"/>
      <c r="QJM41" s="451"/>
      <c r="QJN41" s="451"/>
      <c r="QJO41" s="453"/>
      <c r="QJQ41" s="449"/>
      <c r="QJR41" s="449"/>
      <c r="QJS41" s="449"/>
      <c r="QJT41" s="450"/>
      <c r="QJU41" s="451"/>
      <c r="QJV41" s="451"/>
      <c r="QJW41" s="451"/>
      <c r="QJX41" s="449"/>
      <c r="QJY41" s="452"/>
      <c r="QJZ41" s="453"/>
      <c r="QKA41" s="454"/>
      <c r="QKB41" s="449"/>
      <c r="QKC41" s="453"/>
      <c r="QKD41" s="453"/>
      <c r="QKE41" s="450"/>
      <c r="QKF41" s="454"/>
      <c r="QKG41" s="455"/>
      <c r="QKH41" s="453"/>
      <c r="QKI41" s="456"/>
      <c r="QKJ41" s="453"/>
      <c r="QKK41" s="456"/>
      <c r="QKL41" s="454"/>
      <c r="QKM41" s="451"/>
      <c r="QKN41" s="454"/>
      <c r="QKO41" s="450"/>
      <c r="QKP41" s="456"/>
      <c r="QKQ41" s="456"/>
      <c r="QKR41" s="456"/>
      <c r="QKS41" s="456"/>
      <c r="QKT41" s="271"/>
      <c r="QKU41" s="451"/>
      <c r="QKV41" s="454"/>
      <c r="QKW41" s="451"/>
      <c r="QKX41" s="457"/>
      <c r="QKY41" s="271"/>
      <c r="QKZ41" s="451"/>
      <c r="QLA41" s="454"/>
      <c r="QLB41" s="451"/>
      <c r="QLC41" s="457"/>
      <c r="QLD41" s="451"/>
      <c r="QLE41" s="457"/>
      <c r="QLF41" s="457"/>
      <c r="QLG41" s="457"/>
      <c r="QLH41" s="271"/>
      <c r="QLI41" s="271"/>
      <c r="QLJ41" s="451"/>
      <c r="QLK41" s="454"/>
      <c r="QLL41" s="451"/>
      <c r="QLM41" s="454"/>
      <c r="QLN41" s="458"/>
      <c r="QLO41" s="459"/>
      <c r="QLP41" s="460"/>
      <c r="QLQ41" s="461"/>
      <c r="QLR41" s="462"/>
      <c r="QLS41" s="458"/>
      <c r="QLT41" s="451"/>
      <c r="QLU41" s="463"/>
      <c r="QLV41" s="451"/>
      <c r="QLW41" s="451"/>
      <c r="QLX41" s="453"/>
      <c r="QLZ41" s="449"/>
      <c r="QMA41" s="449"/>
      <c r="QMB41" s="449"/>
      <c r="QMC41" s="450"/>
      <c r="QMD41" s="451"/>
      <c r="QME41" s="451"/>
      <c r="QMF41" s="451"/>
      <c r="QMG41" s="449"/>
      <c r="QMH41" s="452"/>
      <c r="QMI41" s="453"/>
      <c r="QMJ41" s="454"/>
      <c r="QMK41" s="449"/>
      <c r="QML41" s="453"/>
      <c r="QMM41" s="453"/>
      <c r="QMN41" s="450"/>
      <c r="QMO41" s="454"/>
      <c r="QMP41" s="455"/>
      <c r="QMQ41" s="453"/>
      <c r="QMR41" s="456"/>
      <c r="QMS41" s="453"/>
      <c r="QMT41" s="456"/>
      <c r="QMU41" s="454"/>
      <c r="QMV41" s="451"/>
      <c r="QMW41" s="454"/>
      <c r="QMX41" s="450"/>
      <c r="QMY41" s="456"/>
      <c r="QMZ41" s="456"/>
      <c r="QNA41" s="456"/>
      <c r="QNB41" s="456"/>
      <c r="QNC41" s="271"/>
      <c r="QND41" s="451"/>
      <c r="QNE41" s="454"/>
      <c r="QNF41" s="451"/>
      <c r="QNG41" s="457"/>
      <c r="QNH41" s="271"/>
      <c r="QNI41" s="451"/>
      <c r="QNJ41" s="454"/>
      <c r="QNK41" s="451"/>
      <c r="QNL41" s="457"/>
      <c r="QNM41" s="451"/>
      <c r="QNN41" s="457"/>
      <c r="QNO41" s="457"/>
      <c r="QNP41" s="457"/>
      <c r="QNQ41" s="271"/>
      <c r="QNR41" s="271"/>
      <c r="QNS41" s="451"/>
      <c r="QNT41" s="454"/>
      <c r="QNU41" s="451"/>
      <c r="QNV41" s="454"/>
      <c r="QNW41" s="458"/>
      <c r="QNX41" s="459"/>
      <c r="QNY41" s="460"/>
      <c r="QNZ41" s="461"/>
      <c r="QOA41" s="462"/>
      <c r="QOB41" s="458"/>
      <c r="QOC41" s="451"/>
      <c r="QOD41" s="463"/>
      <c r="QOE41" s="451"/>
      <c r="QOF41" s="451"/>
      <c r="QOG41" s="453"/>
      <c r="QOI41" s="449"/>
      <c r="QOJ41" s="449"/>
      <c r="QOK41" s="449"/>
      <c r="QOL41" s="450"/>
      <c r="QOM41" s="451"/>
      <c r="QON41" s="451"/>
      <c r="QOO41" s="451"/>
      <c r="QOP41" s="449"/>
      <c r="QOQ41" s="452"/>
      <c r="QOR41" s="453"/>
      <c r="QOS41" s="454"/>
      <c r="QOT41" s="449"/>
      <c r="QOU41" s="453"/>
      <c r="QOV41" s="453"/>
      <c r="QOW41" s="450"/>
      <c r="QOX41" s="454"/>
      <c r="QOY41" s="455"/>
      <c r="QOZ41" s="453"/>
      <c r="QPA41" s="456"/>
      <c r="QPB41" s="453"/>
      <c r="QPC41" s="456"/>
      <c r="QPD41" s="454"/>
      <c r="QPE41" s="451"/>
      <c r="QPF41" s="454"/>
      <c r="QPG41" s="450"/>
      <c r="QPH41" s="456"/>
      <c r="QPI41" s="456"/>
      <c r="QPJ41" s="456"/>
      <c r="QPK41" s="456"/>
      <c r="QPL41" s="271"/>
      <c r="QPM41" s="451"/>
      <c r="QPN41" s="454"/>
      <c r="QPO41" s="451"/>
      <c r="QPP41" s="457"/>
      <c r="QPQ41" s="271"/>
      <c r="QPR41" s="451"/>
      <c r="QPS41" s="454"/>
      <c r="QPT41" s="451"/>
      <c r="QPU41" s="457"/>
      <c r="QPV41" s="451"/>
      <c r="QPW41" s="457"/>
      <c r="QPX41" s="457"/>
      <c r="QPY41" s="457"/>
      <c r="QPZ41" s="271"/>
      <c r="QQA41" s="271"/>
      <c r="QQB41" s="451"/>
      <c r="QQC41" s="454"/>
      <c r="QQD41" s="451"/>
      <c r="QQE41" s="454"/>
      <c r="QQF41" s="458"/>
      <c r="QQG41" s="459"/>
      <c r="QQH41" s="460"/>
      <c r="QQI41" s="461"/>
      <c r="QQJ41" s="462"/>
      <c r="QQK41" s="458"/>
      <c r="QQL41" s="451"/>
      <c r="QQM41" s="463"/>
      <c r="QQN41" s="451"/>
      <c r="QQO41" s="451"/>
      <c r="QQP41" s="453"/>
      <c r="QQR41" s="449"/>
      <c r="QQS41" s="449"/>
      <c r="QQT41" s="449"/>
      <c r="QQU41" s="450"/>
      <c r="QQV41" s="451"/>
      <c r="QQW41" s="451"/>
      <c r="QQX41" s="451"/>
      <c r="QQY41" s="449"/>
      <c r="QQZ41" s="452"/>
      <c r="QRA41" s="453"/>
      <c r="QRB41" s="454"/>
      <c r="QRC41" s="449"/>
      <c r="QRD41" s="453"/>
      <c r="QRE41" s="453"/>
      <c r="QRF41" s="450"/>
      <c r="QRG41" s="454"/>
      <c r="QRH41" s="455"/>
      <c r="QRI41" s="453"/>
      <c r="QRJ41" s="456"/>
      <c r="QRK41" s="453"/>
      <c r="QRL41" s="456"/>
      <c r="QRM41" s="454"/>
      <c r="QRN41" s="451"/>
      <c r="QRO41" s="454"/>
      <c r="QRP41" s="450"/>
      <c r="QRQ41" s="456"/>
      <c r="QRR41" s="456"/>
      <c r="QRS41" s="456"/>
      <c r="QRT41" s="456"/>
      <c r="QRU41" s="271"/>
      <c r="QRV41" s="451"/>
      <c r="QRW41" s="454"/>
      <c r="QRX41" s="451"/>
      <c r="QRY41" s="457"/>
      <c r="QRZ41" s="271"/>
      <c r="QSA41" s="451"/>
      <c r="QSB41" s="454"/>
      <c r="QSC41" s="451"/>
      <c r="QSD41" s="457"/>
      <c r="QSE41" s="451"/>
      <c r="QSF41" s="457"/>
      <c r="QSG41" s="457"/>
      <c r="QSH41" s="457"/>
      <c r="QSI41" s="271"/>
      <c r="QSJ41" s="271"/>
      <c r="QSK41" s="451"/>
      <c r="QSL41" s="454"/>
      <c r="QSM41" s="451"/>
      <c r="QSN41" s="454"/>
      <c r="QSO41" s="458"/>
      <c r="QSP41" s="459"/>
      <c r="QSQ41" s="460"/>
      <c r="QSR41" s="461"/>
      <c r="QSS41" s="462"/>
      <c r="QST41" s="458"/>
      <c r="QSU41" s="451"/>
      <c r="QSV41" s="463"/>
      <c r="QSW41" s="451"/>
      <c r="QSX41" s="451"/>
      <c r="QSY41" s="453"/>
      <c r="QTA41" s="449"/>
      <c r="QTB41" s="449"/>
      <c r="QTC41" s="449"/>
      <c r="QTD41" s="450"/>
      <c r="QTE41" s="451"/>
      <c r="QTF41" s="451"/>
      <c r="QTG41" s="451"/>
      <c r="QTH41" s="449"/>
      <c r="QTI41" s="452"/>
      <c r="QTJ41" s="453"/>
      <c r="QTK41" s="454"/>
      <c r="QTL41" s="449"/>
      <c r="QTM41" s="453"/>
      <c r="QTN41" s="453"/>
      <c r="QTO41" s="450"/>
      <c r="QTP41" s="454"/>
      <c r="QTQ41" s="455"/>
      <c r="QTR41" s="453"/>
      <c r="QTS41" s="456"/>
      <c r="QTT41" s="453"/>
      <c r="QTU41" s="456"/>
      <c r="QTV41" s="454"/>
      <c r="QTW41" s="451"/>
      <c r="QTX41" s="454"/>
      <c r="QTY41" s="450"/>
      <c r="QTZ41" s="456"/>
      <c r="QUA41" s="456"/>
      <c r="QUB41" s="456"/>
      <c r="QUC41" s="456"/>
      <c r="QUD41" s="271"/>
      <c r="QUE41" s="451"/>
      <c r="QUF41" s="454"/>
      <c r="QUG41" s="451"/>
      <c r="QUH41" s="457"/>
      <c r="QUI41" s="271"/>
      <c r="QUJ41" s="451"/>
      <c r="QUK41" s="454"/>
      <c r="QUL41" s="451"/>
      <c r="QUM41" s="457"/>
      <c r="QUN41" s="451"/>
      <c r="QUO41" s="457"/>
      <c r="QUP41" s="457"/>
      <c r="QUQ41" s="457"/>
      <c r="QUR41" s="271"/>
      <c r="QUS41" s="271"/>
      <c r="QUT41" s="451"/>
      <c r="QUU41" s="454"/>
      <c r="QUV41" s="451"/>
      <c r="QUW41" s="454"/>
      <c r="QUX41" s="458"/>
      <c r="QUY41" s="459"/>
      <c r="QUZ41" s="460"/>
      <c r="QVA41" s="461"/>
      <c r="QVB41" s="462"/>
      <c r="QVC41" s="458"/>
      <c r="QVD41" s="451"/>
      <c r="QVE41" s="463"/>
      <c r="QVF41" s="451"/>
      <c r="QVG41" s="451"/>
      <c r="QVH41" s="453"/>
      <c r="QVJ41" s="449"/>
      <c r="QVK41" s="449"/>
      <c r="QVL41" s="449"/>
      <c r="QVM41" s="450"/>
      <c r="QVN41" s="451"/>
      <c r="QVO41" s="451"/>
      <c r="QVP41" s="451"/>
      <c r="QVQ41" s="449"/>
      <c r="QVR41" s="452"/>
      <c r="QVS41" s="453"/>
      <c r="QVT41" s="454"/>
      <c r="QVU41" s="449"/>
      <c r="QVV41" s="453"/>
      <c r="QVW41" s="453"/>
      <c r="QVX41" s="450"/>
      <c r="QVY41" s="454"/>
      <c r="QVZ41" s="455"/>
      <c r="QWA41" s="453"/>
      <c r="QWB41" s="456"/>
      <c r="QWC41" s="453"/>
      <c r="QWD41" s="456"/>
      <c r="QWE41" s="454"/>
      <c r="QWF41" s="451"/>
      <c r="QWG41" s="454"/>
      <c r="QWH41" s="450"/>
      <c r="QWI41" s="456"/>
      <c r="QWJ41" s="456"/>
      <c r="QWK41" s="456"/>
      <c r="QWL41" s="456"/>
      <c r="QWM41" s="271"/>
      <c r="QWN41" s="451"/>
      <c r="QWO41" s="454"/>
      <c r="QWP41" s="451"/>
      <c r="QWQ41" s="457"/>
      <c r="QWR41" s="271"/>
      <c r="QWS41" s="451"/>
      <c r="QWT41" s="454"/>
      <c r="QWU41" s="451"/>
      <c r="QWV41" s="457"/>
      <c r="QWW41" s="451"/>
      <c r="QWX41" s="457"/>
      <c r="QWY41" s="457"/>
      <c r="QWZ41" s="457"/>
      <c r="QXA41" s="271"/>
      <c r="QXB41" s="271"/>
      <c r="QXC41" s="451"/>
      <c r="QXD41" s="454"/>
      <c r="QXE41" s="451"/>
      <c r="QXF41" s="454"/>
      <c r="QXG41" s="458"/>
      <c r="QXH41" s="459"/>
      <c r="QXI41" s="460"/>
      <c r="QXJ41" s="461"/>
      <c r="QXK41" s="462"/>
      <c r="QXL41" s="458"/>
      <c r="QXM41" s="451"/>
      <c r="QXN41" s="463"/>
      <c r="QXO41" s="451"/>
      <c r="QXP41" s="451"/>
      <c r="QXQ41" s="453"/>
      <c r="QXS41" s="449"/>
      <c r="QXT41" s="449"/>
      <c r="QXU41" s="449"/>
      <c r="QXV41" s="450"/>
      <c r="QXW41" s="451"/>
      <c r="QXX41" s="451"/>
      <c r="QXY41" s="451"/>
      <c r="QXZ41" s="449"/>
      <c r="QYA41" s="452"/>
      <c r="QYB41" s="453"/>
      <c r="QYC41" s="454"/>
      <c r="QYD41" s="449"/>
      <c r="QYE41" s="453"/>
      <c r="QYF41" s="453"/>
      <c r="QYG41" s="450"/>
      <c r="QYH41" s="454"/>
      <c r="QYI41" s="455"/>
      <c r="QYJ41" s="453"/>
      <c r="QYK41" s="456"/>
      <c r="QYL41" s="453"/>
      <c r="QYM41" s="456"/>
      <c r="QYN41" s="454"/>
      <c r="QYO41" s="451"/>
      <c r="QYP41" s="454"/>
      <c r="QYQ41" s="450"/>
      <c r="QYR41" s="456"/>
      <c r="QYS41" s="456"/>
      <c r="QYT41" s="456"/>
      <c r="QYU41" s="456"/>
      <c r="QYV41" s="271"/>
      <c r="QYW41" s="451"/>
      <c r="QYX41" s="454"/>
      <c r="QYY41" s="451"/>
      <c r="QYZ41" s="457"/>
      <c r="QZA41" s="271"/>
      <c r="QZB41" s="451"/>
      <c r="QZC41" s="454"/>
      <c r="QZD41" s="451"/>
      <c r="QZE41" s="457"/>
      <c r="QZF41" s="451"/>
      <c r="QZG41" s="457"/>
      <c r="QZH41" s="457"/>
      <c r="QZI41" s="457"/>
      <c r="QZJ41" s="271"/>
      <c r="QZK41" s="271"/>
      <c r="QZL41" s="451"/>
      <c r="QZM41" s="454"/>
      <c r="QZN41" s="451"/>
      <c r="QZO41" s="454"/>
      <c r="QZP41" s="458"/>
      <c r="QZQ41" s="459"/>
      <c r="QZR41" s="460"/>
      <c r="QZS41" s="461"/>
      <c r="QZT41" s="462"/>
      <c r="QZU41" s="458"/>
      <c r="QZV41" s="451"/>
      <c r="QZW41" s="463"/>
      <c r="QZX41" s="451"/>
      <c r="QZY41" s="451"/>
      <c r="QZZ41" s="453"/>
      <c r="RAB41" s="449"/>
      <c r="RAC41" s="449"/>
      <c r="RAD41" s="449"/>
      <c r="RAE41" s="450"/>
      <c r="RAF41" s="451"/>
      <c r="RAG41" s="451"/>
      <c r="RAH41" s="451"/>
      <c r="RAI41" s="449"/>
      <c r="RAJ41" s="452"/>
      <c r="RAK41" s="453"/>
      <c r="RAL41" s="454"/>
      <c r="RAM41" s="449"/>
      <c r="RAN41" s="453"/>
      <c r="RAO41" s="453"/>
      <c r="RAP41" s="450"/>
      <c r="RAQ41" s="454"/>
      <c r="RAR41" s="455"/>
      <c r="RAS41" s="453"/>
      <c r="RAT41" s="456"/>
      <c r="RAU41" s="453"/>
      <c r="RAV41" s="456"/>
      <c r="RAW41" s="454"/>
      <c r="RAX41" s="451"/>
      <c r="RAY41" s="454"/>
      <c r="RAZ41" s="450"/>
      <c r="RBA41" s="456"/>
      <c r="RBB41" s="456"/>
      <c r="RBC41" s="456"/>
      <c r="RBD41" s="456"/>
      <c r="RBE41" s="271"/>
      <c r="RBF41" s="451"/>
      <c r="RBG41" s="454"/>
      <c r="RBH41" s="451"/>
      <c r="RBI41" s="457"/>
      <c r="RBJ41" s="271"/>
      <c r="RBK41" s="451"/>
      <c r="RBL41" s="454"/>
      <c r="RBM41" s="451"/>
      <c r="RBN41" s="457"/>
      <c r="RBO41" s="451"/>
      <c r="RBP41" s="457"/>
      <c r="RBQ41" s="457"/>
      <c r="RBR41" s="457"/>
      <c r="RBS41" s="271"/>
      <c r="RBT41" s="271"/>
      <c r="RBU41" s="451"/>
      <c r="RBV41" s="454"/>
      <c r="RBW41" s="451"/>
      <c r="RBX41" s="454"/>
      <c r="RBY41" s="458"/>
      <c r="RBZ41" s="459"/>
      <c r="RCA41" s="460"/>
      <c r="RCB41" s="461"/>
      <c r="RCC41" s="462"/>
      <c r="RCD41" s="458"/>
      <c r="RCE41" s="451"/>
      <c r="RCF41" s="463"/>
      <c r="RCG41" s="451"/>
      <c r="RCH41" s="451"/>
      <c r="RCI41" s="453"/>
      <c r="RCK41" s="449"/>
      <c r="RCL41" s="449"/>
      <c r="RCM41" s="449"/>
      <c r="RCN41" s="450"/>
      <c r="RCO41" s="451"/>
      <c r="RCP41" s="451"/>
      <c r="RCQ41" s="451"/>
      <c r="RCR41" s="449"/>
      <c r="RCS41" s="452"/>
      <c r="RCT41" s="453"/>
      <c r="RCU41" s="454"/>
      <c r="RCV41" s="449"/>
      <c r="RCW41" s="453"/>
      <c r="RCX41" s="453"/>
      <c r="RCY41" s="450"/>
      <c r="RCZ41" s="454"/>
      <c r="RDA41" s="455"/>
      <c r="RDB41" s="453"/>
      <c r="RDC41" s="456"/>
      <c r="RDD41" s="453"/>
      <c r="RDE41" s="456"/>
      <c r="RDF41" s="454"/>
      <c r="RDG41" s="451"/>
      <c r="RDH41" s="454"/>
      <c r="RDI41" s="450"/>
      <c r="RDJ41" s="456"/>
      <c r="RDK41" s="456"/>
      <c r="RDL41" s="456"/>
      <c r="RDM41" s="456"/>
      <c r="RDN41" s="271"/>
      <c r="RDO41" s="451"/>
      <c r="RDP41" s="454"/>
      <c r="RDQ41" s="451"/>
      <c r="RDR41" s="457"/>
      <c r="RDS41" s="271"/>
      <c r="RDT41" s="451"/>
      <c r="RDU41" s="454"/>
      <c r="RDV41" s="451"/>
      <c r="RDW41" s="457"/>
      <c r="RDX41" s="451"/>
      <c r="RDY41" s="457"/>
      <c r="RDZ41" s="457"/>
      <c r="REA41" s="457"/>
      <c r="REB41" s="271"/>
      <c r="REC41" s="271"/>
      <c r="RED41" s="451"/>
      <c r="REE41" s="454"/>
      <c r="REF41" s="451"/>
      <c r="REG41" s="454"/>
      <c r="REH41" s="458"/>
      <c r="REI41" s="459"/>
      <c r="REJ41" s="460"/>
      <c r="REK41" s="461"/>
      <c r="REL41" s="462"/>
      <c r="REM41" s="458"/>
      <c r="REN41" s="451"/>
      <c r="REO41" s="463"/>
      <c r="REP41" s="451"/>
      <c r="REQ41" s="451"/>
      <c r="RER41" s="453"/>
      <c r="RET41" s="449"/>
      <c r="REU41" s="449"/>
      <c r="REV41" s="449"/>
      <c r="REW41" s="450"/>
      <c r="REX41" s="451"/>
      <c r="REY41" s="451"/>
      <c r="REZ41" s="451"/>
      <c r="RFA41" s="449"/>
      <c r="RFB41" s="452"/>
      <c r="RFC41" s="453"/>
      <c r="RFD41" s="454"/>
      <c r="RFE41" s="449"/>
      <c r="RFF41" s="453"/>
      <c r="RFG41" s="453"/>
      <c r="RFH41" s="450"/>
      <c r="RFI41" s="454"/>
      <c r="RFJ41" s="455"/>
      <c r="RFK41" s="453"/>
      <c r="RFL41" s="456"/>
      <c r="RFM41" s="453"/>
      <c r="RFN41" s="456"/>
      <c r="RFO41" s="454"/>
      <c r="RFP41" s="451"/>
      <c r="RFQ41" s="454"/>
      <c r="RFR41" s="450"/>
      <c r="RFS41" s="456"/>
      <c r="RFT41" s="456"/>
      <c r="RFU41" s="456"/>
      <c r="RFV41" s="456"/>
      <c r="RFW41" s="271"/>
      <c r="RFX41" s="451"/>
      <c r="RFY41" s="454"/>
      <c r="RFZ41" s="451"/>
      <c r="RGA41" s="457"/>
      <c r="RGB41" s="271"/>
      <c r="RGC41" s="451"/>
      <c r="RGD41" s="454"/>
      <c r="RGE41" s="451"/>
      <c r="RGF41" s="457"/>
      <c r="RGG41" s="451"/>
      <c r="RGH41" s="457"/>
      <c r="RGI41" s="457"/>
      <c r="RGJ41" s="457"/>
      <c r="RGK41" s="271"/>
      <c r="RGL41" s="271"/>
      <c r="RGM41" s="451"/>
      <c r="RGN41" s="454"/>
      <c r="RGO41" s="451"/>
      <c r="RGP41" s="454"/>
      <c r="RGQ41" s="458"/>
      <c r="RGR41" s="459"/>
      <c r="RGS41" s="460"/>
      <c r="RGT41" s="461"/>
      <c r="RGU41" s="462"/>
      <c r="RGV41" s="458"/>
      <c r="RGW41" s="451"/>
      <c r="RGX41" s="463"/>
      <c r="RGY41" s="451"/>
      <c r="RGZ41" s="451"/>
      <c r="RHA41" s="453"/>
      <c r="RHC41" s="449"/>
      <c r="RHD41" s="449"/>
      <c r="RHE41" s="449"/>
      <c r="RHF41" s="450"/>
      <c r="RHG41" s="451"/>
      <c r="RHH41" s="451"/>
      <c r="RHI41" s="451"/>
      <c r="RHJ41" s="449"/>
      <c r="RHK41" s="452"/>
      <c r="RHL41" s="453"/>
      <c r="RHM41" s="454"/>
      <c r="RHN41" s="449"/>
      <c r="RHO41" s="453"/>
      <c r="RHP41" s="453"/>
      <c r="RHQ41" s="450"/>
      <c r="RHR41" s="454"/>
      <c r="RHS41" s="455"/>
      <c r="RHT41" s="453"/>
      <c r="RHU41" s="456"/>
      <c r="RHV41" s="453"/>
      <c r="RHW41" s="456"/>
      <c r="RHX41" s="454"/>
      <c r="RHY41" s="451"/>
      <c r="RHZ41" s="454"/>
      <c r="RIA41" s="450"/>
      <c r="RIB41" s="456"/>
      <c r="RIC41" s="456"/>
      <c r="RID41" s="456"/>
      <c r="RIE41" s="456"/>
      <c r="RIF41" s="271"/>
      <c r="RIG41" s="451"/>
      <c r="RIH41" s="454"/>
      <c r="RII41" s="451"/>
      <c r="RIJ41" s="457"/>
      <c r="RIK41" s="271"/>
      <c r="RIL41" s="451"/>
      <c r="RIM41" s="454"/>
      <c r="RIN41" s="451"/>
      <c r="RIO41" s="457"/>
      <c r="RIP41" s="451"/>
      <c r="RIQ41" s="457"/>
      <c r="RIR41" s="457"/>
      <c r="RIS41" s="457"/>
      <c r="RIT41" s="271"/>
      <c r="RIU41" s="271"/>
      <c r="RIV41" s="451"/>
      <c r="RIW41" s="454"/>
      <c r="RIX41" s="451"/>
      <c r="RIY41" s="454"/>
      <c r="RIZ41" s="458"/>
      <c r="RJA41" s="459"/>
      <c r="RJB41" s="460"/>
      <c r="RJC41" s="461"/>
      <c r="RJD41" s="462"/>
      <c r="RJE41" s="458"/>
      <c r="RJF41" s="451"/>
      <c r="RJG41" s="463"/>
      <c r="RJH41" s="451"/>
      <c r="RJI41" s="451"/>
      <c r="RJJ41" s="453"/>
      <c r="RJL41" s="449"/>
      <c r="RJM41" s="449"/>
      <c r="RJN41" s="449"/>
      <c r="RJO41" s="450"/>
      <c r="RJP41" s="451"/>
      <c r="RJQ41" s="451"/>
      <c r="RJR41" s="451"/>
      <c r="RJS41" s="449"/>
      <c r="RJT41" s="452"/>
      <c r="RJU41" s="453"/>
      <c r="RJV41" s="454"/>
      <c r="RJW41" s="449"/>
      <c r="RJX41" s="453"/>
      <c r="RJY41" s="453"/>
      <c r="RJZ41" s="450"/>
      <c r="RKA41" s="454"/>
      <c r="RKB41" s="455"/>
      <c r="RKC41" s="453"/>
      <c r="RKD41" s="456"/>
      <c r="RKE41" s="453"/>
      <c r="RKF41" s="456"/>
      <c r="RKG41" s="454"/>
      <c r="RKH41" s="451"/>
      <c r="RKI41" s="454"/>
      <c r="RKJ41" s="450"/>
      <c r="RKK41" s="456"/>
      <c r="RKL41" s="456"/>
      <c r="RKM41" s="456"/>
      <c r="RKN41" s="456"/>
      <c r="RKO41" s="271"/>
      <c r="RKP41" s="451"/>
      <c r="RKQ41" s="454"/>
      <c r="RKR41" s="451"/>
      <c r="RKS41" s="457"/>
      <c r="RKT41" s="271"/>
      <c r="RKU41" s="451"/>
      <c r="RKV41" s="454"/>
      <c r="RKW41" s="451"/>
      <c r="RKX41" s="457"/>
      <c r="RKY41" s="451"/>
      <c r="RKZ41" s="457"/>
      <c r="RLA41" s="457"/>
      <c r="RLB41" s="457"/>
      <c r="RLC41" s="271"/>
      <c r="RLD41" s="271"/>
      <c r="RLE41" s="451"/>
      <c r="RLF41" s="454"/>
      <c r="RLG41" s="451"/>
      <c r="RLH41" s="454"/>
      <c r="RLI41" s="458"/>
      <c r="RLJ41" s="459"/>
      <c r="RLK41" s="460"/>
      <c r="RLL41" s="461"/>
      <c r="RLM41" s="462"/>
      <c r="RLN41" s="458"/>
      <c r="RLO41" s="451"/>
      <c r="RLP41" s="463"/>
      <c r="RLQ41" s="451"/>
      <c r="RLR41" s="451"/>
      <c r="RLS41" s="453"/>
      <c r="RLU41" s="449"/>
      <c r="RLV41" s="449"/>
      <c r="RLW41" s="449"/>
      <c r="RLX41" s="450"/>
      <c r="RLY41" s="451"/>
      <c r="RLZ41" s="451"/>
      <c r="RMA41" s="451"/>
      <c r="RMB41" s="449"/>
      <c r="RMC41" s="452"/>
      <c r="RMD41" s="453"/>
      <c r="RME41" s="454"/>
      <c r="RMF41" s="449"/>
      <c r="RMG41" s="453"/>
      <c r="RMH41" s="453"/>
      <c r="RMI41" s="450"/>
      <c r="RMJ41" s="454"/>
      <c r="RMK41" s="455"/>
      <c r="RML41" s="453"/>
      <c r="RMM41" s="456"/>
      <c r="RMN41" s="453"/>
      <c r="RMO41" s="456"/>
      <c r="RMP41" s="454"/>
      <c r="RMQ41" s="451"/>
      <c r="RMR41" s="454"/>
      <c r="RMS41" s="450"/>
      <c r="RMT41" s="456"/>
      <c r="RMU41" s="456"/>
      <c r="RMV41" s="456"/>
      <c r="RMW41" s="456"/>
      <c r="RMX41" s="271"/>
      <c r="RMY41" s="451"/>
      <c r="RMZ41" s="454"/>
      <c r="RNA41" s="451"/>
      <c r="RNB41" s="457"/>
      <c r="RNC41" s="271"/>
      <c r="RND41" s="451"/>
      <c r="RNE41" s="454"/>
      <c r="RNF41" s="451"/>
      <c r="RNG41" s="457"/>
      <c r="RNH41" s="451"/>
      <c r="RNI41" s="457"/>
      <c r="RNJ41" s="457"/>
      <c r="RNK41" s="457"/>
      <c r="RNL41" s="271"/>
      <c r="RNM41" s="271"/>
      <c r="RNN41" s="451"/>
      <c r="RNO41" s="454"/>
      <c r="RNP41" s="451"/>
      <c r="RNQ41" s="454"/>
      <c r="RNR41" s="458"/>
      <c r="RNS41" s="459"/>
      <c r="RNT41" s="460"/>
      <c r="RNU41" s="461"/>
      <c r="RNV41" s="462"/>
      <c r="RNW41" s="458"/>
      <c r="RNX41" s="451"/>
      <c r="RNY41" s="463"/>
      <c r="RNZ41" s="451"/>
      <c r="ROA41" s="451"/>
      <c r="ROB41" s="453"/>
      <c r="ROD41" s="449"/>
      <c r="ROE41" s="449"/>
      <c r="ROF41" s="449"/>
      <c r="ROG41" s="450"/>
      <c r="ROH41" s="451"/>
      <c r="ROI41" s="451"/>
      <c r="ROJ41" s="451"/>
      <c r="ROK41" s="449"/>
      <c r="ROL41" s="452"/>
      <c r="ROM41" s="453"/>
      <c r="RON41" s="454"/>
      <c r="ROO41" s="449"/>
      <c r="ROP41" s="453"/>
      <c r="ROQ41" s="453"/>
      <c r="ROR41" s="450"/>
      <c r="ROS41" s="454"/>
      <c r="ROT41" s="455"/>
      <c r="ROU41" s="453"/>
      <c r="ROV41" s="456"/>
      <c r="ROW41" s="453"/>
      <c r="ROX41" s="456"/>
      <c r="ROY41" s="454"/>
      <c r="ROZ41" s="451"/>
      <c r="RPA41" s="454"/>
      <c r="RPB41" s="450"/>
      <c r="RPC41" s="456"/>
      <c r="RPD41" s="456"/>
      <c r="RPE41" s="456"/>
      <c r="RPF41" s="456"/>
      <c r="RPG41" s="271"/>
      <c r="RPH41" s="451"/>
      <c r="RPI41" s="454"/>
      <c r="RPJ41" s="451"/>
      <c r="RPK41" s="457"/>
      <c r="RPL41" s="271"/>
      <c r="RPM41" s="451"/>
      <c r="RPN41" s="454"/>
      <c r="RPO41" s="451"/>
      <c r="RPP41" s="457"/>
      <c r="RPQ41" s="451"/>
      <c r="RPR41" s="457"/>
      <c r="RPS41" s="457"/>
      <c r="RPT41" s="457"/>
      <c r="RPU41" s="271"/>
      <c r="RPV41" s="271"/>
      <c r="RPW41" s="451"/>
      <c r="RPX41" s="454"/>
      <c r="RPY41" s="451"/>
      <c r="RPZ41" s="454"/>
      <c r="RQA41" s="458"/>
      <c r="RQB41" s="459"/>
      <c r="RQC41" s="460"/>
      <c r="RQD41" s="461"/>
      <c r="RQE41" s="462"/>
      <c r="RQF41" s="458"/>
      <c r="RQG41" s="451"/>
      <c r="RQH41" s="463"/>
      <c r="RQI41" s="451"/>
      <c r="RQJ41" s="451"/>
      <c r="RQK41" s="453"/>
      <c r="RQM41" s="449"/>
      <c r="RQN41" s="449"/>
      <c r="RQO41" s="449"/>
      <c r="RQP41" s="450"/>
      <c r="RQQ41" s="451"/>
      <c r="RQR41" s="451"/>
      <c r="RQS41" s="451"/>
      <c r="RQT41" s="449"/>
      <c r="RQU41" s="452"/>
      <c r="RQV41" s="453"/>
      <c r="RQW41" s="454"/>
      <c r="RQX41" s="449"/>
      <c r="RQY41" s="453"/>
      <c r="RQZ41" s="453"/>
      <c r="RRA41" s="450"/>
      <c r="RRB41" s="454"/>
      <c r="RRC41" s="455"/>
      <c r="RRD41" s="453"/>
      <c r="RRE41" s="456"/>
      <c r="RRF41" s="453"/>
      <c r="RRG41" s="456"/>
      <c r="RRH41" s="454"/>
      <c r="RRI41" s="451"/>
      <c r="RRJ41" s="454"/>
      <c r="RRK41" s="450"/>
      <c r="RRL41" s="456"/>
      <c r="RRM41" s="456"/>
      <c r="RRN41" s="456"/>
      <c r="RRO41" s="456"/>
      <c r="RRP41" s="271"/>
      <c r="RRQ41" s="451"/>
      <c r="RRR41" s="454"/>
      <c r="RRS41" s="451"/>
      <c r="RRT41" s="457"/>
      <c r="RRU41" s="271"/>
      <c r="RRV41" s="451"/>
      <c r="RRW41" s="454"/>
      <c r="RRX41" s="451"/>
      <c r="RRY41" s="457"/>
      <c r="RRZ41" s="451"/>
      <c r="RSA41" s="457"/>
      <c r="RSB41" s="457"/>
      <c r="RSC41" s="457"/>
      <c r="RSD41" s="271"/>
      <c r="RSE41" s="271"/>
      <c r="RSF41" s="451"/>
      <c r="RSG41" s="454"/>
      <c r="RSH41" s="451"/>
      <c r="RSI41" s="454"/>
      <c r="RSJ41" s="458"/>
      <c r="RSK41" s="459"/>
      <c r="RSL41" s="460"/>
      <c r="RSM41" s="461"/>
      <c r="RSN41" s="462"/>
      <c r="RSO41" s="458"/>
      <c r="RSP41" s="451"/>
      <c r="RSQ41" s="463"/>
      <c r="RSR41" s="451"/>
      <c r="RSS41" s="451"/>
      <c r="RST41" s="453"/>
      <c r="RSV41" s="449"/>
      <c r="RSW41" s="449"/>
      <c r="RSX41" s="449"/>
      <c r="RSY41" s="450"/>
      <c r="RSZ41" s="451"/>
      <c r="RTA41" s="451"/>
      <c r="RTB41" s="451"/>
      <c r="RTC41" s="449"/>
      <c r="RTD41" s="452"/>
      <c r="RTE41" s="453"/>
      <c r="RTF41" s="454"/>
      <c r="RTG41" s="449"/>
      <c r="RTH41" s="453"/>
      <c r="RTI41" s="453"/>
      <c r="RTJ41" s="450"/>
      <c r="RTK41" s="454"/>
      <c r="RTL41" s="455"/>
      <c r="RTM41" s="453"/>
      <c r="RTN41" s="456"/>
      <c r="RTO41" s="453"/>
      <c r="RTP41" s="456"/>
      <c r="RTQ41" s="454"/>
      <c r="RTR41" s="451"/>
      <c r="RTS41" s="454"/>
      <c r="RTT41" s="450"/>
      <c r="RTU41" s="456"/>
      <c r="RTV41" s="456"/>
      <c r="RTW41" s="456"/>
      <c r="RTX41" s="456"/>
      <c r="RTY41" s="271"/>
      <c r="RTZ41" s="451"/>
      <c r="RUA41" s="454"/>
      <c r="RUB41" s="451"/>
      <c r="RUC41" s="457"/>
      <c r="RUD41" s="271"/>
      <c r="RUE41" s="451"/>
      <c r="RUF41" s="454"/>
      <c r="RUG41" s="451"/>
      <c r="RUH41" s="457"/>
      <c r="RUI41" s="451"/>
      <c r="RUJ41" s="457"/>
      <c r="RUK41" s="457"/>
      <c r="RUL41" s="457"/>
      <c r="RUM41" s="271"/>
      <c r="RUN41" s="271"/>
      <c r="RUO41" s="451"/>
      <c r="RUP41" s="454"/>
      <c r="RUQ41" s="451"/>
      <c r="RUR41" s="454"/>
      <c r="RUS41" s="458"/>
      <c r="RUT41" s="459"/>
      <c r="RUU41" s="460"/>
      <c r="RUV41" s="461"/>
      <c r="RUW41" s="462"/>
      <c r="RUX41" s="458"/>
      <c r="RUY41" s="451"/>
      <c r="RUZ41" s="463"/>
      <c r="RVA41" s="451"/>
      <c r="RVB41" s="451"/>
      <c r="RVC41" s="453"/>
      <c r="RVE41" s="449"/>
      <c r="RVF41" s="449"/>
      <c r="RVG41" s="449"/>
      <c r="RVH41" s="450"/>
      <c r="RVI41" s="451"/>
      <c r="RVJ41" s="451"/>
      <c r="RVK41" s="451"/>
      <c r="RVL41" s="449"/>
      <c r="RVM41" s="452"/>
      <c r="RVN41" s="453"/>
      <c r="RVO41" s="454"/>
      <c r="RVP41" s="449"/>
      <c r="RVQ41" s="453"/>
      <c r="RVR41" s="453"/>
      <c r="RVS41" s="450"/>
      <c r="RVT41" s="454"/>
      <c r="RVU41" s="455"/>
      <c r="RVV41" s="453"/>
      <c r="RVW41" s="456"/>
      <c r="RVX41" s="453"/>
      <c r="RVY41" s="456"/>
      <c r="RVZ41" s="454"/>
      <c r="RWA41" s="451"/>
      <c r="RWB41" s="454"/>
      <c r="RWC41" s="450"/>
      <c r="RWD41" s="456"/>
      <c r="RWE41" s="456"/>
      <c r="RWF41" s="456"/>
      <c r="RWG41" s="456"/>
      <c r="RWH41" s="271"/>
      <c r="RWI41" s="451"/>
      <c r="RWJ41" s="454"/>
      <c r="RWK41" s="451"/>
      <c r="RWL41" s="457"/>
      <c r="RWM41" s="271"/>
      <c r="RWN41" s="451"/>
      <c r="RWO41" s="454"/>
      <c r="RWP41" s="451"/>
      <c r="RWQ41" s="457"/>
      <c r="RWR41" s="451"/>
      <c r="RWS41" s="457"/>
      <c r="RWT41" s="457"/>
      <c r="RWU41" s="457"/>
      <c r="RWV41" s="271"/>
      <c r="RWW41" s="271"/>
      <c r="RWX41" s="451"/>
      <c r="RWY41" s="454"/>
      <c r="RWZ41" s="451"/>
      <c r="RXA41" s="454"/>
      <c r="RXB41" s="458"/>
      <c r="RXC41" s="459"/>
      <c r="RXD41" s="460"/>
      <c r="RXE41" s="461"/>
      <c r="RXF41" s="462"/>
      <c r="RXG41" s="458"/>
      <c r="RXH41" s="451"/>
      <c r="RXI41" s="463"/>
      <c r="RXJ41" s="451"/>
      <c r="RXK41" s="451"/>
      <c r="RXL41" s="453"/>
      <c r="RXN41" s="449"/>
      <c r="RXO41" s="449"/>
      <c r="RXP41" s="449"/>
      <c r="RXQ41" s="450"/>
      <c r="RXR41" s="451"/>
      <c r="RXS41" s="451"/>
      <c r="RXT41" s="451"/>
      <c r="RXU41" s="449"/>
      <c r="RXV41" s="452"/>
      <c r="RXW41" s="453"/>
      <c r="RXX41" s="454"/>
      <c r="RXY41" s="449"/>
      <c r="RXZ41" s="453"/>
      <c r="RYA41" s="453"/>
      <c r="RYB41" s="450"/>
      <c r="RYC41" s="454"/>
      <c r="RYD41" s="455"/>
      <c r="RYE41" s="453"/>
      <c r="RYF41" s="456"/>
      <c r="RYG41" s="453"/>
      <c r="RYH41" s="456"/>
      <c r="RYI41" s="454"/>
      <c r="RYJ41" s="451"/>
      <c r="RYK41" s="454"/>
      <c r="RYL41" s="450"/>
      <c r="RYM41" s="456"/>
      <c r="RYN41" s="456"/>
      <c r="RYO41" s="456"/>
      <c r="RYP41" s="456"/>
      <c r="RYQ41" s="271"/>
      <c r="RYR41" s="451"/>
      <c r="RYS41" s="454"/>
      <c r="RYT41" s="451"/>
      <c r="RYU41" s="457"/>
      <c r="RYV41" s="271"/>
      <c r="RYW41" s="451"/>
      <c r="RYX41" s="454"/>
      <c r="RYY41" s="451"/>
      <c r="RYZ41" s="457"/>
      <c r="RZA41" s="451"/>
      <c r="RZB41" s="457"/>
      <c r="RZC41" s="457"/>
      <c r="RZD41" s="457"/>
      <c r="RZE41" s="271"/>
      <c r="RZF41" s="271"/>
      <c r="RZG41" s="451"/>
      <c r="RZH41" s="454"/>
      <c r="RZI41" s="451"/>
      <c r="RZJ41" s="454"/>
      <c r="RZK41" s="458"/>
      <c r="RZL41" s="459"/>
      <c r="RZM41" s="460"/>
      <c r="RZN41" s="461"/>
      <c r="RZO41" s="462"/>
      <c r="RZP41" s="458"/>
      <c r="RZQ41" s="451"/>
      <c r="RZR41" s="463"/>
      <c r="RZS41" s="451"/>
      <c r="RZT41" s="451"/>
      <c r="RZU41" s="453"/>
      <c r="RZW41" s="449"/>
      <c r="RZX41" s="449"/>
      <c r="RZY41" s="449"/>
      <c r="RZZ41" s="450"/>
      <c r="SAA41" s="451"/>
      <c r="SAB41" s="451"/>
      <c r="SAC41" s="451"/>
      <c r="SAD41" s="449"/>
      <c r="SAE41" s="452"/>
      <c r="SAF41" s="453"/>
      <c r="SAG41" s="454"/>
      <c r="SAH41" s="449"/>
      <c r="SAI41" s="453"/>
      <c r="SAJ41" s="453"/>
      <c r="SAK41" s="450"/>
      <c r="SAL41" s="454"/>
      <c r="SAM41" s="455"/>
      <c r="SAN41" s="453"/>
      <c r="SAO41" s="456"/>
      <c r="SAP41" s="453"/>
      <c r="SAQ41" s="456"/>
      <c r="SAR41" s="454"/>
      <c r="SAS41" s="451"/>
      <c r="SAT41" s="454"/>
      <c r="SAU41" s="450"/>
      <c r="SAV41" s="456"/>
      <c r="SAW41" s="456"/>
      <c r="SAX41" s="456"/>
      <c r="SAY41" s="456"/>
      <c r="SAZ41" s="271"/>
      <c r="SBA41" s="451"/>
      <c r="SBB41" s="454"/>
      <c r="SBC41" s="451"/>
      <c r="SBD41" s="457"/>
      <c r="SBE41" s="271"/>
      <c r="SBF41" s="451"/>
      <c r="SBG41" s="454"/>
      <c r="SBH41" s="451"/>
      <c r="SBI41" s="457"/>
      <c r="SBJ41" s="451"/>
      <c r="SBK41" s="457"/>
      <c r="SBL41" s="457"/>
      <c r="SBM41" s="457"/>
      <c r="SBN41" s="271"/>
      <c r="SBO41" s="271"/>
      <c r="SBP41" s="451"/>
      <c r="SBQ41" s="454"/>
      <c r="SBR41" s="451"/>
      <c r="SBS41" s="454"/>
      <c r="SBT41" s="458"/>
      <c r="SBU41" s="459"/>
      <c r="SBV41" s="460"/>
      <c r="SBW41" s="461"/>
      <c r="SBX41" s="462"/>
      <c r="SBY41" s="458"/>
      <c r="SBZ41" s="451"/>
      <c r="SCA41" s="463"/>
      <c r="SCB41" s="451"/>
      <c r="SCC41" s="451"/>
      <c r="SCD41" s="453"/>
      <c r="SCF41" s="449"/>
      <c r="SCG41" s="449"/>
      <c r="SCH41" s="449"/>
      <c r="SCI41" s="450"/>
      <c r="SCJ41" s="451"/>
      <c r="SCK41" s="451"/>
      <c r="SCL41" s="451"/>
      <c r="SCM41" s="449"/>
      <c r="SCN41" s="452"/>
      <c r="SCO41" s="453"/>
      <c r="SCP41" s="454"/>
      <c r="SCQ41" s="449"/>
      <c r="SCR41" s="453"/>
      <c r="SCS41" s="453"/>
      <c r="SCT41" s="450"/>
      <c r="SCU41" s="454"/>
      <c r="SCV41" s="455"/>
      <c r="SCW41" s="453"/>
      <c r="SCX41" s="456"/>
      <c r="SCY41" s="453"/>
      <c r="SCZ41" s="456"/>
      <c r="SDA41" s="454"/>
      <c r="SDB41" s="451"/>
      <c r="SDC41" s="454"/>
      <c r="SDD41" s="450"/>
      <c r="SDE41" s="456"/>
      <c r="SDF41" s="456"/>
      <c r="SDG41" s="456"/>
      <c r="SDH41" s="456"/>
      <c r="SDI41" s="271"/>
      <c r="SDJ41" s="451"/>
      <c r="SDK41" s="454"/>
      <c r="SDL41" s="451"/>
      <c r="SDM41" s="457"/>
      <c r="SDN41" s="271"/>
      <c r="SDO41" s="451"/>
      <c r="SDP41" s="454"/>
      <c r="SDQ41" s="451"/>
      <c r="SDR41" s="457"/>
      <c r="SDS41" s="451"/>
      <c r="SDT41" s="457"/>
      <c r="SDU41" s="457"/>
      <c r="SDV41" s="457"/>
      <c r="SDW41" s="271"/>
      <c r="SDX41" s="271"/>
      <c r="SDY41" s="451"/>
      <c r="SDZ41" s="454"/>
      <c r="SEA41" s="451"/>
      <c r="SEB41" s="454"/>
      <c r="SEC41" s="458"/>
      <c r="SED41" s="459"/>
      <c r="SEE41" s="460"/>
      <c r="SEF41" s="461"/>
      <c r="SEG41" s="462"/>
      <c r="SEH41" s="458"/>
      <c r="SEI41" s="451"/>
      <c r="SEJ41" s="463"/>
      <c r="SEK41" s="451"/>
      <c r="SEL41" s="451"/>
      <c r="SEM41" s="453"/>
      <c r="SEO41" s="449"/>
      <c r="SEP41" s="449"/>
      <c r="SEQ41" s="449"/>
      <c r="SER41" s="450"/>
      <c r="SES41" s="451"/>
      <c r="SET41" s="451"/>
      <c r="SEU41" s="451"/>
      <c r="SEV41" s="449"/>
      <c r="SEW41" s="452"/>
      <c r="SEX41" s="453"/>
      <c r="SEY41" s="454"/>
      <c r="SEZ41" s="449"/>
      <c r="SFA41" s="453"/>
      <c r="SFB41" s="453"/>
      <c r="SFC41" s="450"/>
      <c r="SFD41" s="454"/>
      <c r="SFE41" s="455"/>
      <c r="SFF41" s="453"/>
      <c r="SFG41" s="456"/>
      <c r="SFH41" s="453"/>
      <c r="SFI41" s="456"/>
      <c r="SFJ41" s="454"/>
      <c r="SFK41" s="451"/>
      <c r="SFL41" s="454"/>
      <c r="SFM41" s="450"/>
      <c r="SFN41" s="456"/>
      <c r="SFO41" s="456"/>
      <c r="SFP41" s="456"/>
      <c r="SFQ41" s="456"/>
      <c r="SFR41" s="271"/>
      <c r="SFS41" s="451"/>
      <c r="SFT41" s="454"/>
      <c r="SFU41" s="451"/>
      <c r="SFV41" s="457"/>
      <c r="SFW41" s="271"/>
      <c r="SFX41" s="451"/>
      <c r="SFY41" s="454"/>
      <c r="SFZ41" s="451"/>
      <c r="SGA41" s="457"/>
      <c r="SGB41" s="451"/>
      <c r="SGC41" s="457"/>
      <c r="SGD41" s="457"/>
      <c r="SGE41" s="457"/>
      <c r="SGF41" s="271"/>
      <c r="SGG41" s="271"/>
      <c r="SGH41" s="451"/>
      <c r="SGI41" s="454"/>
      <c r="SGJ41" s="451"/>
      <c r="SGK41" s="454"/>
      <c r="SGL41" s="458"/>
      <c r="SGM41" s="459"/>
      <c r="SGN41" s="460"/>
      <c r="SGO41" s="461"/>
      <c r="SGP41" s="462"/>
      <c r="SGQ41" s="458"/>
      <c r="SGR41" s="451"/>
      <c r="SGS41" s="463"/>
      <c r="SGT41" s="451"/>
      <c r="SGU41" s="451"/>
      <c r="SGV41" s="453"/>
      <c r="SGX41" s="449"/>
      <c r="SGY41" s="449"/>
      <c r="SGZ41" s="449"/>
      <c r="SHA41" s="450"/>
      <c r="SHB41" s="451"/>
      <c r="SHC41" s="451"/>
      <c r="SHD41" s="451"/>
      <c r="SHE41" s="449"/>
      <c r="SHF41" s="452"/>
      <c r="SHG41" s="453"/>
      <c r="SHH41" s="454"/>
      <c r="SHI41" s="449"/>
      <c r="SHJ41" s="453"/>
      <c r="SHK41" s="453"/>
      <c r="SHL41" s="450"/>
      <c r="SHM41" s="454"/>
      <c r="SHN41" s="455"/>
      <c r="SHO41" s="453"/>
      <c r="SHP41" s="456"/>
      <c r="SHQ41" s="453"/>
      <c r="SHR41" s="456"/>
      <c r="SHS41" s="454"/>
      <c r="SHT41" s="451"/>
      <c r="SHU41" s="454"/>
      <c r="SHV41" s="450"/>
      <c r="SHW41" s="456"/>
      <c r="SHX41" s="456"/>
      <c r="SHY41" s="456"/>
      <c r="SHZ41" s="456"/>
      <c r="SIA41" s="271"/>
      <c r="SIB41" s="451"/>
      <c r="SIC41" s="454"/>
      <c r="SID41" s="451"/>
      <c r="SIE41" s="457"/>
      <c r="SIF41" s="271"/>
      <c r="SIG41" s="451"/>
      <c r="SIH41" s="454"/>
      <c r="SII41" s="451"/>
      <c r="SIJ41" s="457"/>
      <c r="SIK41" s="451"/>
      <c r="SIL41" s="457"/>
      <c r="SIM41" s="457"/>
      <c r="SIN41" s="457"/>
      <c r="SIO41" s="271"/>
      <c r="SIP41" s="271"/>
      <c r="SIQ41" s="451"/>
      <c r="SIR41" s="454"/>
      <c r="SIS41" s="451"/>
      <c r="SIT41" s="454"/>
      <c r="SIU41" s="458"/>
      <c r="SIV41" s="459"/>
      <c r="SIW41" s="460"/>
      <c r="SIX41" s="461"/>
      <c r="SIY41" s="462"/>
      <c r="SIZ41" s="458"/>
      <c r="SJA41" s="451"/>
      <c r="SJB41" s="463"/>
      <c r="SJC41" s="451"/>
      <c r="SJD41" s="451"/>
      <c r="SJE41" s="453"/>
      <c r="SJG41" s="449"/>
      <c r="SJH41" s="449"/>
      <c r="SJI41" s="449"/>
      <c r="SJJ41" s="450"/>
      <c r="SJK41" s="451"/>
      <c r="SJL41" s="451"/>
      <c r="SJM41" s="451"/>
      <c r="SJN41" s="449"/>
      <c r="SJO41" s="452"/>
      <c r="SJP41" s="453"/>
      <c r="SJQ41" s="454"/>
      <c r="SJR41" s="449"/>
      <c r="SJS41" s="453"/>
      <c r="SJT41" s="453"/>
      <c r="SJU41" s="450"/>
      <c r="SJV41" s="454"/>
      <c r="SJW41" s="455"/>
      <c r="SJX41" s="453"/>
      <c r="SJY41" s="456"/>
      <c r="SJZ41" s="453"/>
      <c r="SKA41" s="456"/>
      <c r="SKB41" s="454"/>
      <c r="SKC41" s="451"/>
      <c r="SKD41" s="454"/>
      <c r="SKE41" s="450"/>
      <c r="SKF41" s="456"/>
      <c r="SKG41" s="456"/>
      <c r="SKH41" s="456"/>
      <c r="SKI41" s="456"/>
      <c r="SKJ41" s="271"/>
      <c r="SKK41" s="451"/>
      <c r="SKL41" s="454"/>
      <c r="SKM41" s="451"/>
      <c r="SKN41" s="457"/>
      <c r="SKO41" s="271"/>
      <c r="SKP41" s="451"/>
      <c r="SKQ41" s="454"/>
      <c r="SKR41" s="451"/>
      <c r="SKS41" s="457"/>
      <c r="SKT41" s="451"/>
      <c r="SKU41" s="457"/>
      <c r="SKV41" s="457"/>
      <c r="SKW41" s="457"/>
      <c r="SKX41" s="271"/>
      <c r="SKY41" s="271"/>
      <c r="SKZ41" s="451"/>
      <c r="SLA41" s="454"/>
      <c r="SLB41" s="451"/>
      <c r="SLC41" s="454"/>
      <c r="SLD41" s="458"/>
      <c r="SLE41" s="459"/>
      <c r="SLF41" s="460"/>
      <c r="SLG41" s="461"/>
      <c r="SLH41" s="462"/>
      <c r="SLI41" s="458"/>
      <c r="SLJ41" s="451"/>
      <c r="SLK41" s="463"/>
      <c r="SLL41" s="451"/>
      <c r="SLM41" s="451"/>
      <c r="SLN41" s="453"/>
      <c r="SLP41" s="449"/>
      <c r="SLQ41" s="449"/>
      <c r="SLR41" s="449"/>
      <c r="SLS41" s="450"/>
      <c r="SLT41" s="451"/>
      <c r="SLU41" s="451"/>
      <c r="SLV41" s="451"/>
      <c r="SLW41" s="449"/>
      <c r="SLX41" s="452"/>
      <c r="SLY41" s="453"/>
      <c r="SLZ41" s="454"/>
      <c r="SMA41" s="449"/>
      <c r="SMB41" s="453"/>
      <c r="SMC41" s="453"/>
      <c r="SMD41" s="450"/>
      <c r="SME41" s="454"/>
      <c r="SMF41" s="455"/>
      <c r="SMG41" s="453"/>
      <c r="SMH41" s="456"/>
      <c r="SMI41" s="453"/>
      <c r="SMJ41" s="456"/>
      <c r="SMK41" s="454"/>
      <c r="SML41" s="451"/>
      <c r="SMM41" s="454"/>
      <c r="SMN41" s="450"/>
      <c r="SMO41" s="456"/>
      <c r="SMP41" s="456"/>
      <c r="SMQ41" s="456"/>
      <c r="SMR41" s="456"/>
      <c r="SMS41" s="271"/>
      <c r="SMT41" s="451"/>
      <c r="SMU41" s="454"/>
      <c r="SMV41" s="451"/>
      <c r="SMW41" s="457"/>
      <c r="SMX41" s="271"/>
      <c r="SMY41" s="451"/>
      <c r="SMZ41" s="454"/>
      <c r="SNA41" s="451"/>
      <c r="SNB41" s="457"/>
      <c r="SNC41" s="451"/>
      <c r="SND41" s="457"/>
      <c r="SNE41" s="457"/>
      <c r="SNF41" s="457"/>
      <c r="SNG41" s="271"/>
      <c r="SNH41" s="271"/>
      <c r="SNI41" s="451"/>
      <c r="SNJ41" s="454"/>
      <c r="SNK41" s="451"/>
      <c r="SNL41" s="454"/>
      <c r="SNM41" s="458"/>
      <c r="SNN41" s="459"/>
      <c r="SNO41" s="460"/>
      <c r="SNP41" s="461"/>
      <c r="SNQ41" s="462"/>
      <c r="SNR41" s="458"/>
      <c r="SNS41" s="451"/>
      <c r="SNT41" s="463"/>
      <c r="SNU41" s="451"/>
      <c r="SNV41" s="451"/>
      <c r="SNW41" s="453"/>
      <c r="SNY41" s="449"/>
      <c r="SNZ41" s="449"/>
      <c r="SOA41" s="449"/>
      <c r="SOB41" s="450"/>
      <c r="SOC41" s="451"/>
      <c r="SOD41" s="451"/>
      <c r="SOE41" s="451"/>
      <c r="SOF41" s="449"/>
      <c r="SOG41" s="452"/>
      <c r="SOH41" s="453"/>
      <c r="SOI41" s="454"/>
      <c r="SOJ41" s="449"/>
      <c r="SOK41" s="453"/>
      <c r="SOL41" s="453"/>
      <c r="SOM41" s="450"/>
      <c r="SON41" s="454"/>
      <c r="SOO41" s="455"/>
      <c r="SOP41" s="453"/>
      <c r="SOQ41" s="456"/>
      <c r="SOR41" s="453"/>
      <c r="SOS41" s="456"/>
      <c r="SOT41" s="454"/>
      <c r="SOU41" s="451"/>
      <c r="SOV41" s="454"/>
      <c r="SOW41" s="450"/>
      <c r="SOX41" s="456"/>
      <c r="SOY41" s="456"/>
      <c r="SOZ41" s="456"/>
      <c r="SPA41" s="456"/>
      <c r="SPB41" s="271"/>
      <c r="SPC41" s="451"/>
      <c r="SPD41" s="454"/>
      <c r="SPE41" s="451"/>
      <c r="SPF41" s="457"/>
      <c r="SPG41" s="271"/>
      <c r="SPH41" s="451"/>
      <c r="SPI41" s="454"/>
      <c r="SPJ41" s="451"/>
      <c r="SPK41" s="457"/>
      <c r="SPL41" s="451"/>
      <c r="SPM41" s="457"/>
      <c r="SPN41" s="457"/>
      <c r="SPO41" s="457"/>
      <c r="SPP41" s="271"/>
      <c r="SPQ41" s="271"/>
      <c r="SPR41" s="451"/>
      <c r="SPS41" s="454"/>
      <c r="SPT41" s="451"/>
      <c r="SPU41" s="454"/>
      <c r="SPV41" s="458"/>
      <c r="SPW41" s="459"/>
      <c r="SPX41" s="460"/>
      <c r="SPY41" s="461"/>
      <c r="SPZ41" s="462"/>
      <c r="SQA41" s="458"/>
      <c r="SQB41" s="451"/>
      <c r="SQC41" s="463"/>
      <c r="SQD41" s="451"/>
      <c r="SQE41" s="451"/>
      <c r="SQF41" s="453"/>
      <c r="SQH41" s="449"/>
      <c r="SQI41" s="449"/>
      <c r="SQJ41" s="449"/>
      <c r="SQK41" s="450"/>
      <c r="SQL41" s="451"/>
      <c r="SQM41" s="451"/>
      <c r="SQN41" s="451"/>
      <c r="SQO41" s="449"/>
      <c r="SQP41" s="452"/>
      <c r="SQQ41" s="453"/>
      <c r="SQR41" s="454"/>
      <c r="SQS41" s="449"/>
      <c r="SQT41" s="453"/>
      <c r="SQU41" s="453"/>
      <c r="SQV41" s="450"/>
      <c r="SQW41" s="454"/>
      <c r="SQX41" s="455"/>
      <c r="SQY41" s="453"/>
      <c r="SQZ41" s="456"/>
      <c r="SRA41" s="453"/>
      <c r="SRB41" s="456"/>
      <c r="SRC41" s="454"/>
      <c r="SRD41" s="451"/>
      <c r="SRE41" s="454"/>
      <c r="SRF41" s="450"/>
      <c r="SRG41" s="456"/>
      <c r="SRH41" s="456"/>
      <c r="SRI41" s="456"/>
      <c r="SRJ41" s="456"/>
      <c r="SRK41" s="271"/>
      <c r="SRL41" s="451"/>
      <c r="SRM41" s="454"/>
      <c r="SRN41" s="451"/>
      <c r="SRO41" s="457"/>
      <c r="SRP41" s="271"/>
      <c r="SRQ41" s="451"/>
      <c r="SRR41" s="454"/>
      <c r="SRS41" s="451"/>
      <c r="SRT41" s="457"/>
      <c r="SRU41" s="451"/>
      <c r="SRV41" s="457"/>
      <c r="SRW41" s="457"/>
      <c r="SRX41" s="457"/>
      <c r="SRY41" s="271"/>
      <c r="SRZ41" s="271"/>
      <c r="SSA41" s="451"/>
      <c r="SSB41" s="454"/>
      <c r="SSC41" s="451"/>
      <c r="SSD41" s="454"/>
      <c r="SSE41" s="458"/>
      <c r="SSF41" s="459"/>
      <c r="SSG41" s="460"/>
      <c r="SSH41" s="461"/>
      <c r="SSI41" s="462"/>
      <c r="SSJ41" s="458"/>
      <c r="SSK41" s="451"/>
      <c r="SSL41" s="463"/>
      <c r="SSM41" s="451"/>
      <c r="SSN41" s="451"/>
      <c r="SSO41" s="453"/>
      <c r="SSQ41" s="449"/>
      <c r="SSR41" s="449"/>
      <c r="SSS41" s="449"/>
      <c r="SST41" s="450"/>
      <c r="SSU41" s="451"/>
      <c r="SSV41" s="451"/>
      <c r="SSW41" s="451"/>
      <c r="SSX41" s="449"/>
      <c r="SSY41" s="452"/>
      <c r="SSZ41" s="453"/>
      <c r="STA41" s="454"/>
      <c r="STB41" s="449"/>
      <c r="STC41" s="453"/>
      <c r="STD41" s="453"/>
      <c r="STE41" s="450"/>
      <c r="STF41" s="454"/>
      <c r="STG41" s="455"/>
      <c r="STH41" s="453"/>
      <c r="STI41" s="456"/>
      <c r="STJ41" s="453"/>
      <c r="STK41" s="456"/>
      <c r="STL41" s="454"/>
      <c r="STM41" s="451"/>
      <c r="STN41" s="454"/>
      <c r="STO41" s="450"/>
      <c r="STP41" s="456"/>
      <c r="STQ41" s="456"/>
      <c r="STR41" s="456"/>
      <c r="STS41" s="456"/>
      <c r="STT41" s="271"/>
      <c r="STU41" s="451"/>
      <c r="STV41" s="454"/>
      <c r="STW41" s="451"/>
      <c r="STX41" s="457"/>
      <c r="STY41" s="271"/>
      <c r="STZ41" s="451"/>
      <c r="SUA41" s="454"/>
      <c r="SUB41" s="451"/>
      <c r="SUC41" s="457"/>
      <c r="SUD41" s="451"/>
      <c r="SUE41" s="457"/>
      <c r="SUF41" s="457"/>
      <c r="SUG41" s="457"/>
      <c r="SUH41" s="271"/>
      <c r="SUI41" s="271"/>
      <c r="SUJ41" s="451"/>
      <c r="SUK41" s="454"/>
      <c r="SUL41" s="451"/>
      <c r="SUM41" s="454"/>
      <c r="SUN41" s="458"/>
      <c r="SUO41" s="459"/>
      <c r="SUP41" s="460"/>
      <c r="SUQ41" s="461"/>
      <c r="SUR41" s="462"/>
      <c r="SUS41" s="458"/>
      <c r="SUT41" s="451"/>
      <c r="SUU41" s="463"/>
      <c r="SUV41" s="451"/>
      <c r="SUW41" s="451"/>
      <c r="SUX41" s="453"/>
      <c r="SUZ41" s="449"/>
      <c r="SVA41" s="449"/>
      <c r="SVB41" s="449"/>
      <c r="SVC41" s="450"/>
      <c r="SVD41" s="451"/>
      <c r="SVE41" s="451"/>
      <c r="SVF41" s="451"/>
      <c r="SVG41" s="449"/>
      <c r="SVH41" s="452"/>
      <c r="SVI41" s="453"/>
      <c r="SVJ41" s="454"/>
      <c r="SVK41" s="449"/>
      <c r="SVL41" s="453"/>
      <c r="SVM41" s="453"/>
      <c r="SVN41" s="450"/>
      <c r="SVO41" s="454"/>
      <c r="SVP41" s="455"/>
      <c r="SVQ41" s="453"/>
      <c r="SVR41" s="456"/>
      <c r="SVS41" s="453"/>
      <c r="SVT41" s="456"/>
      <c r="SVU41" s="454"/>
      <c r="SVV41" s="451"/>
      <c r="SVW41" s="454"/>
      <c r="SVX41" s="450"/>
      <c r="SVY41" s="456"/>
      <c r="SVZ41" s="456"/>
      <c r="SWA41" s="456"/>
      <c r="SWB41" s="456"/>
      <c r="SWC41" s="271"/>
      <c r="SWD41" s="451"/>
      <c r="SWE41" s="454"/>
      <c r="SWF41" s="451"/>
      <c r="SWG41" s="457"/>
      <c r="SWH41" s="271"/>
      <c r="SWI41" s="451"/>
      <c r="SWJ41" s="454"/>
      <c r="SWK41" s="451"/>
      <c r="SWL41" s="457"/>
      <c r="SWM41" s="451"/>
      <c r="SWN41" s="457"/>
      <c r="SWO41" s="457"/>
      <c r="SWP41" s="457"/>
      <c r="SWQ41" s="271"/>
      <c r="SWR41" s="271"/>
      <c r="SWS41" s="451"/>
      <c r="SWT41" s="454"/>
      <c r="SWU41" s="451"/>
      <c r="SWV41" s="454"/>
      <c r="SWW41" s="458"/>
      <c r="SWX41" s="459"/>
      <c r="SWY41" s="460"/>
      <c r="SWZ41" s="461"/>
      <c r="SXA41" s="462"/>
      <c r="SXB41" s="458"/>
      <c r="SXC41" s="451"/>
      <c r="SXD41" s="463"/>
      <c r="SXE41" s="451"/>
      <c r="SXF41" s="451"/>
      <c r="SXG41" s="453"/>
      <c r="SXI41" s="449"/>
      <c r="SXJ41" s="449"/>
      <c r="SXK41" s="449"/>
      <c r="SXL41" s="450"/>
      <c r="SXM41" s="451"/>
      <c r="SXN41" s="451"/>
      <c r="SXO41" s="451"/>
      <c r="SXP41" s="449"/>
      <c r="SXQ41" s="452"/>
      <c r="SXR41" s="453"/>
      <c r="SXS41" s="454"/>
      <c r="SXT41" s="449"/>
      <c r="SXU41" s="453"/>
      <c r="SXV41" s="453"/>
      <c r="SXW41" s="450"/>
      <c r="SXX41" s="454"/>
      <c r="SXY41" s="455"/>
      <c r="SXZ41" s="453"/>
      <c r="SYA41" s="456"/>
      <c r="SYB41" s="453"/>
      <c r="SYC41" s="456"/>
      <c r="SYD41" s="454"/>
      <c r="SYE41" s="451"/>
      <c r="SYF41" s="454"/>
      <c r="SYG41" s="450"/>
      <c r="SYH41" s="456"/>
      <c r="SYI41" s="456"/>
      <c r="SYJ41" s="456"/>
      <c r="SYK41" s="456"/>
      <c r="SYL41" s="271"/>
      <c r="SYM41" s="451"/>
      <c r="SYN41" s="454"/>
      <c r="SYO41" s="451"/>
      <c r="SYP41" s="457"/>
      <c r="SYQ41" s="271"/>
      <c r="SYR41" s="451"/>
      <c r="SYS41" s="454"/>
      <c r="SYT41" s="451"/>
      <c r="SYU41" s="457"/>
      <c r="SYV41" s="451"/>
      <c r="SYW41" s="457"/>
      <c r="SYX41" s="457"/>
      <c r="SYY41" s="457"/>
      <c r="SYZ41" s="271"/>
      <c r="SZA41" s="271"/>
      <c r="SZB41" s="451"/>
      <c r="SZC41" s="454"/>
      <c r="SZD41" s="451"/>
      <c r="SZE41" s="454"/>
      <c r="SZF41" s="458"/>
      <c r="SZG41" s="459"/>
      <c r="SZH41" s="460"/>
      <c r="SZI41" s="461"/>
      <c r="SZJ41" s="462"/>
      <c r="SZK41" s="458"/>
      <c r="SZL41" s="451"/>
      <c r="SZM41" s="463"/>
      <c r="SZN41" s="451"/>
      <c r="SZO41" s="451"/>
      <c r="SZP41" s="453"/>
      <c r="SZR41" s="449"/>
      <c r="SZS41" s="449"/>
      <c r="SZT41" s="449"/>
      <c r="SZU41" s="450"/>
      <c r="SZV41" s="451"/>
      <c r="SZW41" s="451"/>
      <c r="SZX41" s="451"/>
      <c r="SZY41" s="449"/>
      <c r="SZZ41" s="452"/>
      <c r="TAA41" s="453"/>
      <c r="TAB41" s="454"/>
      <c r="TAC41" s="449"/>
      <c r="TAD41" s="453"/>
      <c r="TAE41" s="453"/>
      <c r="TAF41" s="450"/>
      <c r="TAG41" s="454"/>
      <c r="TAH41" s="455"/>
      <c r="TAI41" s="453"/>
      <c r="TAJ41" s="456"/>
      <c r="TAK41" s="453"/>
      <c r="TAL41" s="456"/>
      <c r="TAM41" s="454"/>
      <c r="TAN41" s="451"/>
      <c r="TAO41" s="454"/>
      <c r="TAP41" s="450"/>
      <c r="TAQ41" s="456"/>
      <c r="TAR41" s="456"/>
      <c r="TAS41" s="456"/>
      <c r="TAT41" s="456"/>
      <c r="TAU41" s="271"/>
      <c r="TAV41" s="451"/>
      <c r="TAW41" s="454"/>
      <c r="TAX41" s="451"/>
      <c r="TAY41" s="457"/>
      <c r="TAZ41" s="271"/>
      <c r="TBA41" s="451"/>
      <c r="TBB41" s="454"/>
      <c r="TBC41" s="451"/>
      <c r="TBD41" s="457"/>
      <c r="TBE41" s="451"/>
      <c r="TBF41" s="457"/>
      <c r="TBG41" s="457"/>
      <c r="TBH41" s="457"/>
      <c r="TBI41" s="271"/>
      <c r="TBJ41" s="271"/>
      <c r="TBK41" s="451"/>
      <c r="TBL41" s="454"/>
      <c r="TBM41" s="451"/>
      <c r="TBN41" s="454"/>
      <c r="TBO41" s="458"/>
      <c r="TBP41" s="459"/>
      <c r="TBQ41" s="460"/>
      <c r="TBR41" s="461"/>
      <c r="TBS41" s="462"/>
      <c r="TBT41" s="458"/>
      <c r="TBU41" s="451"/>
      <c r="TBV41" s="463"/>
      <c r="TBW41" s="451"/>
      <c r="TBX41" s="451"/>
      <c r="TBY41" s="453"/>
      <c r="TCA41" s="449"/>
      <c r="TCB41" s="449"/>
      <c r="TCC41" s="449"/>
      <c r="TCD41" s="450"/>
      <c r="TCE41" s="451"/>
      <c r="TCF41" s="451"/>
      <c r="TCG41" s="451"/>
      <c r="TCH41" s="449"/>
      <c r="TCI41" s="452"/>
      <c r="TCJ41" s="453"/>
      <c r="TCK41" s="454"/>
      <c r="TCL41" s="449"/>
      <c r="TCM41" s="453"/>
      <c r="TCN41" s="453"/>
      <c r="TCO41" s="450"/>
      <c r="TCP41" s="454"/>
      <c r="TCQ41" s="455"/>
      <c r="TCR41" s="453"/>
      <c r="TCS41" s="456"/>
      <c r="TCT41" s="453"/>
      <c r="TCU41" s="456"/>
      <c r="TCV41" s="454"/>
      <c r="TCW41" s="451"/>
      <c r="TCX41" s="454"/>
      <c r="TCY41" s="450"/>
      <c r="TCZ41" s="456"/>
      <c r="TDA41" s="456"/>
      <c r="TDB41" s="456"/>
      <c r="TDC41" s="456"/>
      <c r="TDD41" s="271"/>
      <c r="TDE41" s="451"/>
      <c r="TDF41" s="454"/>
      <c r="TDG41" s="451"/>
      <c r="TDH41" s="457"/>
      <c r="TDI41" s="271"/>
      <c r="TDJ41" s="451"/>
      <c r="TDK41" s="454"/>
      <c r="TDL41" s="451"/>
      <c r="TDM41" s="457"/>
      <c r="TDN41" s="451"/>
      <c r="TDO41" s="457"/>
      <c r="TDP41" s="457"/>
      <c r="TDQ41" s="457"/>
      <c r="TDR41" s="271"/>
      <c r="TDS41" s="271"/>
      <c r="TDT41" s="451"/>
      <c r="TDU41" s="454"/>
      <c r="TDV41" s="451"/>
      <c r="TDW41" s="454"/>
      <c r="TDX41" s="458"/>
      <c r="TDY41" s="459"/>
      <c r="TDZ41" s="460"/>
      <c r="TEA41" s="461"/>
      <c r="TEB41" s="462"/>
      <c r="TEC41" s="458"/>
      <c r="TED41" s="451"/>
      <c r="TEE41" s="463"/>
      <c r="TEF41" s="451"/>
      <c r="TEG41" s="451"/>
      <c r="TEH41" s="453"/>
      <c r="TEJ41" s="449"/>
      <c r="TEK41" s="449"/>
      <c r="TEL41" s="449"/>
      <c r="TEM41" s="450"/>
      <c r="TEN41" s="451"/>
      <c r="TEO41" s="451"/>
      <c r="TEP41" s="451"/>
      <c r="TEQ41" s="449"/>
      <c r="TER41" s="452"/>
      <c r="TES41" s="453"/>
      <c r="TET41" s="454"/>
      <c r="TEU41" s="449"/>
      <c r="TEV41" s="453"/>
      <c r="TEW41" s="453"/>
      <c r="TEX41" s="450"/>
      <c r="TEY41" s="454"/>
      <c r="TEZ41" s="455"/>
      <c r="TFA41" s="453"/>
      <c r="TFB41" s="456"/>
      <c r="TFC41" s="453"/>
      <c r="TFD41" s="456"/>
      <c r="TFE41" s="454"/>
      <c r="TFF41" s="451"/>
      <c r="TFG41" s="454"/>
      <c r="TFH41" s="450"/>
      <c r="TFI41" s="456"/>
      <c r="TFJ41" s="456"/>
      <c r="TFK41" s="456"/>
      <c r="TFL41" s="456"/>
      <c r="TFM41" s="271"/>
      <c r="TFN41" s="451"/>
      <c r="TFO41" s="454"/>
      <c r="TFP41" s="451"/>
      <c r="TFQ41" s="457"/>
      <c r="TFR41" s="271"/>
      <c r="TFS41" s="451"/>
      <c r="TFT41" s="454"/>
      <c r="TFU41" s="451"/>
      <c r="TFV41" s="457"/>
      <c r="TFW41" s="451"/>
      <c r="TFX41" s="457"/>
      <c r="TFY41" s="457"/>
      <c r="TFZ41" s="457"/>
      <c r="TGA41" s="271"/>
      <c r="TGB41" s="271"/>
      <c r="TGC41" s="451"/>
      <c r="TGD41" s="454"/>
      <c r="TGE41" s="451"/>
      <c r="TGF41" s="454"/>
      <c r="TGG41" s="458"/>
      <c r="TGH41" s="459"/>
      <c r="TGI41" s="460"/>
      <c r="TGJ41" s="461"/>
      <c r="TGK41" s="462"/>
      <c r="TGL41" s="458"/>
      <c r="TGM41" s="451"/>
      <c r="TGN41" s="463"/>
      <c r="TGO41" s="451"/>
      <c r="TGP41" s="451"/>
      <c r="TGQ41" s="453"/>
      <c r="TGS41" s="449"/>
      <c r="TGT41" s="449"/>
      <c r="TGU41" s="449"/>
      <c r="TGV41" s="450"/>
      <c r="TGW41" s="451"/>
      <c r="TGX41" s="451"/>
      <c r="TGY41" s="451"/>
      <c r="TGZ41" s="449"/>
      <c r="THA41" s="452"/>
      <c r="THB41" s="453"/>
      <c r="THC41" s="454"/>
      <c r="THD41" s="449"/>
      <c r="THE41" s="453"/>
      <c r="THF41" s="453"/>
      <c r="THG41" s="450"/>
      <c r="THH41" s="454"/>
      <c r="THI41" s="455"/>
      <c r="THJ41" s="453"/>
      <c r="THK41" s="456"/>
      <c r="THL41" s="453"/>
      <c r="THM41" s="456"/>
      <c r="THN41" s="454"/>
      <c r="THO41" s="451"/>
      <c r="THP41" s="454"/>
      <c r="THQ41" s="450"/>
      <c r="THR41" s="456"/>
      <c r="THS41" s="456"/>
      <c r="THT41" s="456"/>
      <c r="THU41" s="456"/>
      <c r="THV41" s="271"/>
      <c r="THW41" s="451"/>
      <c r="THX41" s="454"/>
      <c r="THY41" s="451"/>
      <c r="THZ41" s="457"/>
      <c r="TIA41" s="271"/>
      <c r="TIB41" s="451"/>
      <c r="TIC41" s="454"/>
      <c r="TID41" s="451"/>
      <c r="TIE41" s="457"/>
      <c r="TIF41" s="451"/>
      <c r="TIG41" s="457"/>
      <c r="TIH41" s="457"/>
      <c r="TII41" s="457"/>
      <c r="TIJ41" s="271"/>
      <c r="TIK41" s="271"/>
      <c r="TIL41" s="451"/>
      <c r="TIM41" s="454"/>
      <c r="TIN41" s="451"/>
      <c r="TIO41" s="454"/>
      <c r="TIP41" s="458"/>
      <c r="TIQ41" s="459"/>
      <c r="TIR41" s="460"/>
      <c r="TIS41" s="461"/>
      <c r="TIT41" s="462"/>
      <c r="TIU41" s="458"/>
      <c r="TIV41" s="451"/>
      <c r="TIW41" s="463"/>
      <c r="TIX41" s="451"/>
      <c r="TIY41" s="451"/>
      <c r="TIZ41" s="453"/>
      <c r="TJB41" s="449"/>
      <c r="TJC41" s="449"/>
      <c r="TJD41" s="449"/>
      <c r="TJE41" s="450"/>
      <c r="TJF41" s="451"/>
      <c r="TJG41" s="451"/>
      <c r="TJH41" s="451"/>
      <c r="TJI41" s="449"/>
      <c r="TJJ41" s="452"/>
      <c r="TJK41" s="453"/>
      <c r="TJL41" s="454"/>
      <c r="TJM41" s="449"/>
      <c r="TJN41" s="453"/>
      <c r="TJO41" s="453"/>
      <c r="TJP41" s="450"/>
      <c r="TJQ41" s="454"/>
      <c r="TJR41" s="455"/>
      <c r="TJS41" s="453"/>
      <c r="TJT41" s="456"/>
      <c r="TJU41" s="453"/>
      <c r="TJV41" s="456"/>
      <c r="TJW41" s="454"/>
      <c r="TJX41" s="451"/>
      <c r="TJY41" s="454"/>
      <c r="TJZ41" s="450"/>
      <c r="TKA41" s="456"/>
      <c r="TKB41" s="456"/>
      <c r="TKC41" s="456"/>
      <c r="TKD41" s="456"/>
      <c r="TKE41" s="271"/>
      <c r="TKF41" s="451"/>
      <c r="TKG41" s="454"/>
      <c r="TKH41" s="451"/>
      <c r="TKI41" s="457"/>
      <c r="TKJ41" s="271"/>
      <c r="TKK41" s="451"/>
      <c r="TKL41" s="454"/>
      <c r="TKM41" s="451"/>
      <c r="TKN41" s="457"/>
      <c r="TKO41" s="451"/>
      <c r="TKP41" s="457"/>
      <c r="TKQ41" s="457"/>
      <c r="TKR41" s="457"/>
      <c r="TKS41" s="271"/>
      <c r="TKT41" s="271"/>
      <c r="TKU41" s="451"/>
      <c r="TKV41" s="454"/>
      <c r="TKW41" s="451"/>
      <c r="TKX41" s="454"/>
      <c r="TKY41" s="458"/>
      <c r="TKZ41" s="459"/>
      <c r="TLA41" s="460"/>
      <c r="TLB41" s="461"/>
      <c r="TLC41" s="462"/>
      <c r="TLD41" s="458"/>
      <c r="TLE41" s="451"/>
      <c r="TLF41" s="463"/>
      <c r="TLG41" s="451"/>
      <c r="TLH41" s="451"/>
      <c r="TLI41" s="453"/>
      <c r="TLK41" s="449"/>
      <c r="TLL41" s="449"/>
      <c r="TLM41" s="449"/>
      <c r="TLN41" s="450"/>
      <c r="TLO41" s="451"/>
      <c r="TLP41" s="451"/>
      <c r="TLQ41" s="451"/>
      <c r="TLR41" s="449"/>
      <c r="TLS41" s="452"/>
      <c r="TLT41" s="453"/>
      <c r="TLU41" s="454"/>
      <c r="TLV41" s="449"/>
      <c r="TLW41" s="453"/>
      <c r="TLX41" s="453"/>
      <c r="TLY41" s="450"/>
      <c r="TLZ41" s="454"/>
      <c r="TMA41" s="455"/>
      <c r="TMB41" s="453"/>
      <c r="TMC41" s="456"/>
      <c r="TMD41" s="453"/>
      <c r="TME41" s="456"/>
      <c r="TMF41" s="454"/>
      <c r="TMG41" s="451"/>
      <c r="TMH41" s="454"/>
      <c r="TMI41" s="450"/>
      <c r="TMJ41" s="456"/>
      <c r="TMK41" s="456"/>
      <c r="TML41" s="456"/>
      <c r="TMM41" s="456"/>
      <c r="TMN41" s="271"/>
      <c r="TMO41" s="451"/>
      <c r="TMP41" s="454"/>
      <c r="TMQ41" s="451"/>
      <c r="TMR41" s="457"/>
      <c r="TMS41" s="271"/>
      <c r="TMT41" s="451"/>
      <c r="TMU41" s="454"/>
      <c r="TMV41" s="451"/>
      <c r="TMW41" s="457"/>
      <c r="TMX41" s="451"/>
      <c r="TMY41" s="457"/>
      <c r="TMZ41" s="457"/>
      <c r="TNA41" s="457"/>
      <c r="TNB41" s="271"/>
      <c r="TNC41" s="271"/>
      <c r="TND41" s="451"/>
      <c r="TNE41" s="454"/>
      <c r="TNF41" s="451"/>
      <c r="TNG41" s="454"/>
      <c r="TNH41" s="458"/>
      <c r="TNI41" s="459"/>
      <c r="TNJ41" s="460"/>
      <c r="TNK41" s="461"/>
      <c r="TNL41" s="462"/>
      <c r="TNM41" s="458"/>
      <c r="TNN41" s="451"/>
      <c r="TNO41" s="463"/>
      <c r="TNP41" s="451"/>
      <c r="TNQ41" s="451"/>
      <c r="TNR41" s="453"/>
      <c r="TNT41" s="449"/>
      <c r="TNU41" s="449"/>
      <c r="TNV41" s="449"/>
      <c r="TNW41" s="450"/>
      <c r="TNX41" s="451"/>
      <c r="TNY41" s="451"/>
      <c r="TNZ41" s="451"/>
      <c r="TOA41" s="449"/>
      <c r="TOB41" s="452"/>
      <c r="TOC41" s="453"/>
      <c r="TOD41" s="454"/>
      <c r="TOE41" s="449"/>
      <c r="TOF41" s="453"/>
      <c r="TOG41" s="453"/>
      <c r="TOH41" s="450"/>
      <c r="TOI41" s="454"/>
      <c r="TOJ41" s="455"/>
      <c r="TOK41" s="453"/>
      <c r="TOL41" s="456"/>
      <c r="TOM41" s="453"/>
      <c r="TON41" s="456"/>
      <c r="TOO41" s="454"/>
      <c r="TOP41" s="451"/>
      <c r="TOQ41" s="454"/>
      <c r="TOR41" s="450"/>
      <c r="TOS41" s="456"/>
      <c r="TOT41" s="456"/>
      <c r="TOU41" s="456"/>
      <c r="TOV41" s="456"/>
      <c r="TOW41" s="271"/>
      <c r="TOX41" s="451"/>
      <c r="TOY41" s="454"/>
      <c r="TOZ41" s="451"/>
      <c r="TPA41" s="457"/>
      <c r="TPB41" s="271"/>
      <c r="TPC41" s="451"/>
      <c r="TPD41" s="454"/>
      <c r="TPE41" s="451"/>
      <c r="TPF41" s="457"/>
      <c r="TPG41" s="451"/>
      <c r="TPH41" s="457"/>
      <c r="TPI41" s="457"/>
      <c r="TPJ41" s="457"/>
      <c r="TPK41" s="271"/>
      <c r="TPL41" s="271"/>
      <c r="TPM41" s="451"/>
      <c r="TPN41" s="454"/>
      <c r="TPO41" s="451"/>
      <c r="TPP41" s="454"/>
      <c r="TPQ41" s="458"/>
      <c r="TPR41" s="459"/>
      <c r="TPS41" s="460"/>
      <c r="TPT41" s="461"/>
      <c r="TPU41" s="462"/>
      <c r="TPV41" s="458"/>
      <c r="TPW41" s="451"/>
      <c r="TPX41" s="463"/>
      <c r="TPY41" s="451"/>
      <c r="TPZ41" s="451"/>
      <c r="TQA41" s="453"/>
      <c r="TQC41" s="449"/>
      <c r="TQD41" s="449"/>
      <c r="TQE41" s="449"/>
      <c r="TQF41" s="450"/>
      <c r="TQG41" s="451"/>
      <c r="TQH41" s="451"/>
      <c r="TQI41" s="451"/>
      <c r="TQJ41" s="449"/>
      <c r="TQK41" s="452"/>
      <c r="TQL41" s="453"/>
      <c r="TQM41" s="454"/>
      <c r="TQN41" s="449"/>
      <c r="TQO41" s="453"/>
      <c r="TQP41" s="453"/>
      <c r="TQQ41" s="450"/>
      <c r="TQR41" s="454"/>
      <c r="TQS41" s="455"/>
      <c r="TQT41" s="453"/>
      <c r="TQU41" s="456"/>
      <c r="TQV41" s="453"/>
      <c r="TQW41" s="456"/>
      <c r="TQX41" s="454"/>
      <c r="TQY41" s="451"/>
      <c r="TQZ41" s="454"/>
      <c r="TRA41" s="450"/>
      <c r="TRB41" s="456"/>
      <c r="TRC41" s="456"/>
      <c r="TRD41" s="456"/>
      <c r="TRE41" s="456"/>
      <c r="TRF41" s="271"/>
      <c r="TRG41" s="451"/>
      <c r="TRH41" s="454"/>
      <c r="TRI41" s="451"/>
      <c r="TRJ41" s="457"/>
      <c r="TRK41" s="271"/>
      <c r="TRL41" s="451"/>
      <c r="TRM41" s="454"/>
      <c r="TRN41" s="451"/>
      <c r="TRO41" s="457"/>
      <c r="TRP41" s="451"/>
      <c r="TRQ41" s="457"/>
      <c r="TRR41" s="457"/>
      <c r="TRS41" s="457"/>
      <c r="TRT41" s="271"/>
      <c r="TRU41" s="271"/>
      <c r="TRV41" s="451"/>
      <c r="TRW41" s="454"/>
      <c r="TRX41" s="451"/>
      <c r="TRY41" s="454"/>
      <c r="TRZ41" s="458"/>
      <c r="TSA41" s="459"/>
      <c r="TSB41" s="460"/>
      <c r="TSC41" s="461"/>
      <c r="TSD41" s="462"/>
      <c r="TSE41" s="458"/>
      <c r="TSF41" s="451"/>
      <c r="TSG41" s="463"/>
      <c r="TSH41" s="451"/>
      <c r="TSI41" s="451"/>
      <c r="TSJ41" s="453"/>
      <c r="TSL41" s="449"/>
      <c r="TSM41" s="449"/>
      <c r="TSN41" s="449"/>
      <c r="TSO41" s="450"/>
      <c r="TSP41" s="451"/>
      <c r="TSQ41" s="451"/>
      <c r="TSR41" s="451"/>
      <c r="TSS41" s="449"/>
      <c r="TST41" s="452"/>
      <c r="TSU41" s="453"/>
      <c r="TSV41" s="454"/>
      <c r="TSW41" s="449"/>
      <c r="TSX41" s="453"/>
      <c r="TSY41" s="453"/>
      <c r="TSZ41" s="450"/>
      <c r="TTA41" s="454"/>
      <c r="TTB41" s="455"/>
      <c r="TTC41" s="453"/>
      <c r="TTD41" s="456"/>
      <c r="TTE41" s="453"/>
      <c r="TTF41" s="456"/>
      <c r="TTG41" s="454"/>
      <c r="TTH41" s="451"/>
      <c r="TTI41" s="454"/>
      <c r="TTJ41" s="450"/>
      <c r="TTK41" s="456"/>
      <c r="TTL41" s="456"/>
      <c r="TTM41" s="456"/>
      <c r="TTN41" s="456"/>
      <c r="TTO41" s="271"/>
      <c r="TTP41" s="451"/>
      <c r="TTQ41" s="454"/>
      <c r="TTR41" s="451"/>
      <c r="TTS41" s="457"/>
      <c r="TTT41" s="271"/>
      <c r="TTU41" s="451"/>
      <c r="TTV41" s="454"/>
      <c r="TTW41" s="451"/>
      <c r="TTX41" s="457"/>
      <c r="TTY41" s="451"/>
      <c r="TTZ41" s="457"/>
      <c r="TUA41" s="457"/>
      <c r="TUB41" s="457"/>
      <c r="TUC41" s="271"/>
      <c r="TUD41" s="271"/>
      <c r="TUE41" s="451"/>
      <c r="TUF41" s="454"/>
      <c r="TUG41" s="451"/>
      <c r="TUH41" s="454"/>
      <c r="TUI41" s="458"/>
      <c r="TUJ41" s="459"/>
      <c r="TUK41" s="460"/>
      <c r="TUL41" s="461"/>
      <c r="TUM41" s="462"/>
      <c r="TUN41" s="458"/>
      <c r="TUO41" s="451"/>
      <c r="TUP41" s="463"/>
      <c r="TUQ41" s="451"/>
      <c r="TUR41" s="451"/>
      <c r="TUS41" s="453"/>
      <c r="TUU41" s="449"/>
      <c r="TUV41" s="449"/>
      <c r="TUW41" s="449"/>
      <c r="TUX41" s="450"/>
      <c r="TUY41" s="451"/>
      <c r="TUZ41" s="451"/>
      <c r="TVA41" s="451"/>
      <c r="TVB41" s="449"/>
      <c r="TVC41" s="452"/>
      <c r="TVD41" s="453"/>
      <c r="TVE41" s="454"/>
      <c r="TVF41" s="449"/>
      <c r="TVG41" s="453"/>
      <c r="TVH41" s="453"/>
      <c r="TVI41" s="450"/>
      <c r="TVJ41" s="454"/>
      <c r="TVK41" s="455"/>
      <c r="TVL41" s="453"/>
      <c r="TVM41" s="456"/>
      <c r="TVN41" s="453"/>
      <c r="TVO41" s="456"/>
      <c r="TVP41" s="454"/>
      <c r="TVQ41" s="451"/>
      <c r="TVR41" s="454"/>
      <c r="TVS41" s="450"/>
      <c r="TVT41" s="456"/>
      <c r="TVU41" s="456"/>
      <c r="TVV41" s="456"/>
      <c r="TVW41" s="456"/>
      <c r="TVX41" s="271"/>
      <c r="TVY41" s="451"/>
      <c r="TVZ41" s="454"/>
      <c r="TWA41" s="451"/>
      <c r="TWB41" s="457"/>
      <c r="TWC41" s="271"/>
      <c r="TWD41" s="451"/>
      <c r="TWE41" s="454"/>
      <c r="TWF41" s="451"/>
      <c r="TWG41" s="457"/>
      <c r="TWH41" s="451"/>
      <c r="TWI41" s="457"/>
      <c r="TWJ41" s="457"/>
      <c r="TWK41" s="457"/>
      <c r="TWL41" s="271"/>
      <c r="TWM41" s="271"/>
      <c r="TWN41" s="451"/>
      <c r="TWO41" s="454"/>
      <c r="TWP41" s="451"/>
      <c r="TWQ41" s="454"/>
      <c r="TWR41" s="458"/>
      <c r="TWS41" s="459"/>
      <c r="TWT41" s="460"/>
      <c r="TWU41" s="461"/>
      <c r="TWV41" s="462"/>
      <c r="TWW41" s="458"/>
      <c r="TWX41" s="451"/>
      <c r="TWY41" s="463"/>
      <c r="TWZ41" s="451"/>
      <c r="TXA41" s="451"/>
      <c r="TXB41" s="453"/>
      <c r="TXD41" s="449"/>
      <c r="TXE41" s="449"/>
      <c r="TXF41" s="449"/>
      <c r="TXG41" s="450"/>
      <c r="TXH41" s="451"/>
      <c r="TXI41" s="451"/>
      <c r="TXJ41" s="451"/>
      <c r="TXK41" s="449"/>
      <c r="TXL41" s="452"/>
      <c r="TXM41" s="453"/>
      <c r="TXN41" s="454"/>
      <c r="TXO41" s="449"/>
      <c r="TXP41" s="453"/>
      <c r="TXQ41" s="453"/>
      <c r="TXR41" s="450"/>
      <c r="TXS41" s="454"/>
      <c r="TXT41" s="455"/>
      <c r="TXU41" s="453"/>
      <c r="TXV41" s="456"/>
      <c r="TXW41" s="453"/>
      <c r="TXX41" s="456"/>
      <c r="TXY41" s="454"/>
      <c r="TXZ41" s="451"/>
      <c r="TYA41" s="454"/>
      <c r="TYB41" s="450"/>
      <c r="TYC41" s="456"/>
      <c r="TYD41" s="456"/>
      <c r="TYE41" s="456"/>
      <c r="TYF41" s="456"/>
      <c r="TYG41" s="271"/>
      <c r="TYH41" s="451"/>
      <c r="TYI41" s="454"/>
      <c r="TYJ41" s="451"/>
      <c r="TYK41" s="457"/>
      <c r="TYL41" s="271"/>
      <c r="TYM41" s="451"/>
      <c r="TYN41" s="454"/>
      <c r="TYO41" s="451"/>
      <c r="TYP41" s="457"/>
      <c r="TYQ41" s="451"/>
      <c r="TYR41" s="457"/>
      <c r="TYS41" s="457"/>
      <c r="TYT41" s="457"/>
      <c r="TYU41" s="271"/>
      <c r="TYV41" s="271"/>
      <c r="TYW41" s="451"/>
      <c r="TYX41" s="454"/>
      <c r="TYY41" s="451"/>
      <c r="TYZ41" s="454"/>
      <c r="TZA41" s="458"/>
      <c r="TZB41" s="459"/>
      <c r="TZC41" s="460"/>
      <c r="TZD41" s="461"/>
      <c r="TZE41" s="462"/>
      <c r="TZF41" s="458"/>
      <c r="TZG41" s="451"/>
      <c r="TZH41" s="463"/>
      <c r="TZI41" s="451"/>
      <c r="TZJ41" s="451"/>
      <c r="TZK41" s="453"/>
      <c r="TZM41" s="449"/>
      <c r="TZN41" s="449"/>
      <c r="TZO41" s="449"/>
      <c r="TZP41" s="450"/>
      <c r="TZQ41" s="451"/>
      <c r="TZR41" s="451"/>
      <c r="TZS41" s="451"/>
      <c r="TZT41" s="449"/>
      <c r="TZU41" s="452"/>
      <c r="TZV41" s="453"/>
      <c r="TZW41" s="454"/>
      <c r="TZX41" s="449"/>
      <c r="TZY41" s="453"/>
      <c r="TZZ41" s="453"/>
      <c r="UAA41" s="450"/>
      <c r="UAB41" s="454"/>
      <c r="UAC41" s="455"/>
      <c r="UAD41" s="453"/>
      <c r="UAE41" s="456"/>
      <c r="UAF41" s="453"/>
      <c r="UAG41" s="456"/>
      <c r="UAH41" s="454"/>
      <c r="UAI41" s="451"/>
      <c r="UAJ41" s="454"/>
      <c r="UAK41" s="450"/>
      <c r="UAL41" s="456"/>
      <c r="UAM41" s="456"/>
      <c r="UAN41" s="456"/>
      <c r="UAO41" s="456"/>
      <c r="UAP41" s="271"/>
      <c r="UAQ41" s="451"/>
      <c r="UAR41" s="454"/>
      <c r="UAS41" s="451"/>
      <c r="UAT41" s="457"/>
      <c r="UAU41" s="271"/>
      <c r="UAV41" s="451"/>
      <c r="UAW41" s="454"/>
      <c r="UAX41" s="451"/>
      <c r="UAY41" s="457"/>
      <c r="UAZ41" s="451"/>
      <c r="UBA41" s="457"/>
      <c r="UBB41" s="457"/>
      <c r="UBC41" s="457"/>
      <c r="UBD41" s="271"/>
      <c r="UBE41" s="271"/>
      <c r="UBF41" s="451"/>
      <c r="UBG41" s="454"/>
      <c r="UBH41" s="451"/>
      <c r="UBI41" s="454"/>
      <c r="UBJ41" s="458"/>
      <c r="UBK41" s="459"/>
      <c r="UBL41" s="460"/>
      <c r="UBM41" s="461"/>
      <c r="UBN41" s="462"/>
      <c r="UBO41" s="458"/>
      <c r="UBP41" s="451"/>
      <c r="UBQ41" s="463"/>
      <c r="UBR41" s="451"/>
      <c r="UBS41" s="451"/>
      <c r="UBT41" s="453"/>
      <c r="UBV41" s="449"/>
      <c r="UBW41" s="449"/>
      <c r="UBX41" s="449"/>
      <c r="UBY41" s="450"/>
      <c r="UBZ41" s="451"/>
      <c r="UCA41" s="451"/>
      <c r="UCB41" s="451"/>
      <c r="UCC41" s="449"/>
      <c r="UCD41" s="452"/>
      <c r="UCE41" s="453"/>
      <c r="UCF41" s="454"/>
      <c r="UCG41" s="449"/>
      <c r="UCH41" s="453"/>
      <c r="UCI41" s="453"/>
      <c r="UCJ41" s="450"/>
      <c r="UCK41" s="454"/>
      <c r="UCL41" s="455"/>
      <c r="UCM41" s="453"/>
      <c r="UCN41" s="456"/>
      <c r="UCO41" s="453"/>
      <c r="UCP41" s="456"/>
      <c r="UCQ41" s="454"/>
      <c r="UCR41" s="451"/>
      <c r="UCS41" s="454"/>
      <c r="UCT41" s="450"/>
      <c r="UCU41" s="456"/>
      <c r="UCV41" s="456"/>
      <c r="UCW41" s="456"/>
      <c r="UCX41" s="456"/>
      <c r="UCY41" s="271"/>
      <c r="UCZ41" s="451"/>
      <c r="UDA41" s="454"/>
      <c r="UDB41" s="451"/>
      <c r="UDC41" s="457"/>
      <c r="UDD41" s="271"/>
      <c r="UDE41" s="451"/>
      <c r="UDF41" s="454"/>
      <c r="UDG41" s="451"/>
      <c r="UDH41" s="457"/>
      <c r="UDI41" s="451"/>
      <c r="UDJ41" s="457"/>
      <c r="UDK41" s="457"/>
      <c r="UDL41" s="457"/>
      <c r="UDM41" s="271"/>
      <c r="UDN41" s="271"/>
      <c r="UDO41" s="451"/>
      <c r="UDP41" s="454"/>
      <c r="UDQ41" s="451"/>
      <c r="UDR41" s="454"/>
      <c r="UDS41" s="458"/>
      <c r="UDT41" s="459"/>
      <c r="UDU41" s="460"/>
      <c r="UDV41" s="461"/>
      <c r="UDW41" s="462"/>
      <c r="UDX41" s="458"/>
      <c r="UDY41" s="451"/>
      <c r="UDZ41" s="463"/>
      <c r="UEA41" s="451"/>
      <c r="UEB41" s="451"/>
      <c r="UEC41" s="453"/>
      <c r="UEE41" s="449"/>
      <c r="UEF41" s="449"/>
      <c r="UEG41" s="449"/>
      <c r="UEH41" s="450"/>
      <c r="UEI41" s="451"/>
      <c r="UEJ41" s="451"/>
      <c r="UEK41" s="451"/>
      <c r="UEL41" s="449"/>
      <c r="UEM41" s="452"/>
      <c r="UEN41" s="453"/>
      <c r="UEO41" s="454"/>
      <c r="UEP41" s="449"/>
      <c r="UEQ41" s="453"/>
      <c r="UER41" s="453"/>
      <c r="UES41" s="450"/>
      <c r="UET41" s="454"/>
      <c r="UEU41" s="455"/>
      <c r="UEV41" s="453"/>
      <c r="UEW41" s="456"/>
      <c r="UEX41" s="453"/>
      <c r="UEY41" s="456"/>
      <c r="UEZ41" s="454"/>
      <c r="UFA41" s="451"/>
      <c r="UFB41" s="454"/>
      <c r="UFC41" s="450"/>
      <c r="UFD41" s="456"/>
      <c r="UFE41" s="456"/>
      <c r="UFF41" s="456"/>
      <c r="UFG41" s="456"/>
      <c r="UFH41" s="271"/>
      <c r="UFI41" s="451"/>
      <c r="UFJ41" s="454"/>
      <c r="UFK41" s="451"/>
      <c r="UFL41" s="457"/>
      <c r="UFM41" s="271"/>
      <c r="UFN41" s="451"/>
      <c r="UFO41" s="454"/>
      <c r="UFP41" s="451"/>
      <c r="UFQ41" s="457"/>
      <c r="UFR41" s="451"/>
      <c r="UFS41" s="457"/>
      <c r="UFT41" s="457"/>
      <c r="UFU41" s="457"/>
      <c r="UFV41" s="271"/>
      <c r="UFW41" s="271"/>
      <c r="UFX41" s="451"/>
      <c r="UFY41" s="454"/>
      <c r="UFZ41" s="451"/>
      <c r="UGA41" s="454"/>
      <c r="UGB41" s="458"/>
      <c r="UGC41" s="459"/>
      <c r="UGD41" s="460"/>
      <c r="UGE41" s="461"/>
      <c r="UGF41" s="462"/>
      <c r="UGG41" s="458"/>
      <c r="UGH41" s="451"/>
      <c r="UGI41" s="463"/>
      <c r="UGJ41" s="451"/>
      <c r="UGK41" s="451"/>
      <c r="UGL41" s="453"/>
      <c r="UGN41" s="449"/>
      <c r="UGO41" s="449"/>
      <c r="UGP41" s="449"/>
      <c r="UGQ41" s="450"/>
      <c r="UGR41" s="451"/>
      <c r="UGS41" s="451"/>
      <c r="UGT41" s="451"/>
      <c r="UGU41" s="449"/>
      <c r="UGV41" s="452"/>
      <c r="UGW41" s="453"/>
      <c r="UGX41" s="454"/>
      <c r="UGY41" s="449"/>
      <c r="UGZ41" s="453"/>
      <c r="UHA41" s="453"/>
      <c r="UHB41" s="450"/>
      <c r="UHC41" s="454"/>
      <c r="UHD41" s="455"/>
      <c r="UHE41" s="453"/>
      <c r="UHF41" s="456"/>
      <c r="UHG41" s="453"/>
      <c r="UHH41" s="456"/>
      <c r="UHI41" s="454"/>
      <c r="UHJ41" s="451"/>
      <c r="UHK41" s="454"/>
      <c r="UHL41" s="450"/>
      <c r="UHM41" s="456"/>
      <c r="UHN41" s="456"/>
      <c r="UHO41" s="456"/>
      <c r="UHP41" s="456"/>
      <c r="UHQ41" s="271"/>
      <c r="UHR41" s="451"/>
      <c r="UHS41" s="454"/>
      <c r="UHT41" s="451"/>
      <c r="UHU41" s="457"/>
      <c r="UHV41" s="271"/>
      <c r="UHW41" s="451"/>
      <c r="UHX41" s="454"/>
      <c r="UHY41" s="451"/>
      <c r="UHZ41" s="457"/>
      <c r="UIA41" s="451"/>
      <c r="UIB41" s="457"/>
      <c r="UIC41" s="457"/>
      <c r="UID41" s="457"/>
      <c r="UIE41" s="271"/>
      <c r="UIF41" s="271"/>
      <c r="UIG41" s="451"/>
      <c r="UIH41" s="454"/>
      <c r="UII41" s="451"/>
      <c r="UIJ41" s="454"/>
      <c r="UIK41" s="458"/>
      <c r="UIL41" s="459"/>
      <c r="UIM41" s="460"/>
      <c r="UIN41" s="461"/>
      <c r="UIO41" s="462"/>
      <c r="UIP41" s="458"/>
      <c r="UIQ41" s="451"/>
      <c r="UIR41" s="463"/>
      <c r="UIS41" s="451"/>
      <c r="UIT41" s="451"/>
      <c r="UIU41" s="453"/>
      <c r="UIW41" s="449"/>
      <c r="UIX41" s="449"/>
      <c r="UIY41" s="449"/>
      <c r="UIZ41" s="450"/>
      <c r="UJA41" s="451"/>
      <c r="UJB41" s="451"/>
      <c r="UJC41" s="451"/>
      <c r="UJD41" s="449"/>
      <c r="UJE41" s="452"/>
      <c r="UJF41" s="453"/>
      <c r="UJG41" s="454"/>
      <c r="UJH41" s="449"/>
      <c r="UJI41" s="453"/>
      <c r="UJJ41" s="453"/>
      <c r="UJK41" s="450"/>
      <c r="UJL41" s="454"/>
      <c r="UJM41" s="455"/>
      <c r="UJN41" s="453"/>
      <c r="UJO41" s="456"/>
      <c r="UJP41" s="453"/>
      <c r="UJQ41" s="456"/>
      <c r="UJR41" s="454"/>
      <c r="UJS41" s="451"/>
      <c r="UJT41" s="454"/>
      <c r="UJU41" s="450"/>
      <c r="UJV41" s="456"/>
      <c r="UJW41" s="456"/>
      <c r="UJX41" s="456"/>
      <c r="UJY41" s="456"/>
      <c r="UJZ41" s="271"/>
      <c r="UKA41" s="451"/>
      <c r="UKB41" s="454"/>
      <c r="UKC41" s="451"/>
      <c r="UKD41" s="457"/>
      <c r="UKE41" s="271"/>
      <c r="UKF41" s="451"/>
      <c r="UKG41" s="454"/>
      <c r="UKH41" s="451"/>
      <c r="UKI41" s="457"/>
      <c r="UKJ41" s="451"/>
      <c r="UKK41" s="457"/>
      <c r="UKL41" s="457"/>
      <c r="UKM41" s="457"/>
      <c r="UKN41" s="271"/>
      <c r="UKO41" s="271"/>
      <c r="UKP41" s="451"/>
      <c r="UKQ41" s="454"/>
      <c r="UKR41" s="451"/>
      <c r="UKS41" s="454"/>
      <c r="UKT41" s="458"/>
      <c r="UKU41" s="459"/>
      <c r="UKV41" s="460"/>
      <c r="UKW41" s="461"/>
      <c r="UKX41" s="462"/>
      <c r="UKY41" s="458"/>
      <c r="UKZ41" s="451"/>
      <c r="ULA41" s="463"/>
      <c r="ULB41" s="451"/>
      <c r="ULC41" s="451"/>
      <c r="ULD41" s="453"/>
      <c r="ULF41" s="449"/>
      <c r="ULG41" s="449"/>
      <c r="ULH41" s="449"/>
      <c r="ULI41" s="450"/>
      <c r="ULJ41" s="451"/>
      <c r="ULK41" s="451"/>
      <c r="ULL41" s="451"/>
      <c r="ULM41" s="449"/>
      <c r="ULN41" s="452"/>
      <c r="ULO41" s="453"/>
      <c r="ULP41" s="454"/>
      <c r="ULQ41" s="449"/>
      <c r="ULR41" s="453"/>
      <c r="ULS41" s="453"/>
      <c r="ULT41" s="450"/>
      <c r="ULU41" s="454"/>
      <c r="ULV41" s="455"/>
      <c r="ULW41" s="453"/>
      <c r="ULX41" s="456"/>
      <c r="ULY41" s="453"/>
      <c r="ULZ41" s="456"/>
      <c r="UMA41" s="454"/>
      <c r="UMB41" s="451"/>
      <c r="UMC41" s="454"/>
      <c r="UMD41" s="450"/>
      <c r="UME41" s="456"/>
      <c r="UMF41" s="456"/>
      <c r="UMG41" s="456"/>
      <c r="UMH41" s="456"/>
      <c r="UMI41" s="271"/>
      <c r="UMJ41" s="451"/>
      <c r="UMK41" s="454"/>
      <c r="UML41" s="451"/>
      <c r="UMM41" s="457"/>
      <c r="UMN41" s="271"/>
      <c r="UMO41" s="451"/>
      <c r="UMP41" s="454"/>
      <c r="UMQ41" s="451"/>
      <c r="UMR41" s="457"/>
      <c r="UMS41" s="451"/>
      <c r="UMT41" s="457"/>
      <c r="UMU41" s="457"/>
      <c r="UMV41" s="457"/>
      <c r="UMW41" s="271"/>
      <c r="UMX41" s="271"/>
      <c r="UMY41" s="451"/>
      <c r="UMZ41" s="454"/>
      <c r="UNA41" s="451"/>
      <c r="UNB41" s="454"/>
      <c r="UNC41" s="458"/>
      <c r="UND41" s="459"/>
      <c r="UNE41" s="460"/>
      <c r="UNF41" s="461"/>
      <c r="UNG41" s="462"/>
      <c r="UNH41" s="458"/>
      <c r="UNI41" s="451"/>
      <c r="UNJ41" s="463"/>
      <c r="UNK41" s="451"/>
      <c r="UNL41" s="451"/>
      <c r="UNM41" s="453"/>
      <c r="UNO41" s="449"/>
      <c r="UNP41" s="449"/>
      <c r="UNQ41" s="449"/>
      <c r="UNR41" s="450"/>
      <c r="UNS41" s="451"/>
      <c r="UNT41" s="451"/>
      <c r="UNU41" s="451"/>
      <c r="UNV41" s="449"/>
      <c r="UNW41" s="452"/>
      <c r="UNX41" s="453"/>
      <c r="UNY41" s="454"/>
      <c r="UNZ41" s="449"/>
      <c r="UOA41" s="453"/>
      <c r="UOB41" s="453"/>
      <c r="UOC41" s="450"/>
      <c r="UOD41" s="454"/>
      <c r="UOE41" s="455"/>
      <c r="UOF41" s="453"/>
      <c r="UOG41" s="456"/>
      <c r="UOH41" s="453"/>
      <c r="UOI41" s="456"/>
      <c r="UOJ41" s="454"/>
      <c r="UOK41" s="451"/>
      <c r="UOL41" s="454"/>
      <c r="UOM41" s="450"/>
      <c r="UON41" s="456"/>
      <c r="UOO41" s="456"/>
      <c r="UOP41" s="456"/>
      <c r="UOQ41" s="456"/>
      <c r="UOR41" s="271"/>
      <c r="UOS41" s="451"/>
      <c r="UOT41" s="454"/>
      <c r="UOU41" s="451"/>
      <c r="UOV41" s="457"/>
      <c r="UOW41" s="271"/>
      <c r="UOX41" s="451"/>
      <c r="UOY41" s="454"/>
      <c r="UOZ41" s="451"/>
      <c r="UPA41" s="457"/>
      <c r="UPB41" s="451"/>
      <c r="UPC41" s="457"/>
      <c r="UPD41" s="457"/>
      <c r="UPE41" s="457"/>
      <c r="UPF41" s="271"/>
      <c r="UPG41" s="271"/>
      <c r="UPH41" s="451"/>
      <c r="UPI41" s="454"/>
      <c r="UPJ41" s="451"/>
      <c r="UPK41" s="454"/>
      <c r="UPL41" s="458"/>
      <c r="UPM41" s="459"/>
      <c r="UPN41" s="460"/>
      <c r="UPO41" s="461"/>
      <c r="UPP41" s="462"/>
      <c r="UPQ41" s="458"/>
      <c r="UPR41" s="451"/>
      <c r="UPS41" s="463"/>
      <c r="UPT41" s="451"/>
      <c r="UPU41" s="451"/>
      <c r="UPV41" s="453"/>
      <c r="UPX41" s="449"/>
      <c r="UPY41" s="449"/>
      <c r="UPZ41" s="449"/>
      <c r="UQA41" s="450"/>
      <c r="UQB41" s="451"/>
      <c r="UQC41" s="451"/>
      <c r="UQD41" s="451"/>
      <c r="UQE41" s="449"/>
      <c r="UQF41" s="452"/>
      <c r="UQG41" s="453"/>
      <c r="UQH41" s="454"/>
      <c r="UQI41" s="449"/>
      <c r="UQJ41" s="453"/>
      <c r="UQK41" s="453"/>
      <c r="UQL41" s="450"/>
      <c r="UQM41" s="454"/>
      <c r="UQN41" s="455"/>
      <c r="UQO41" s="453"/>
      <c r="UQP41" s="456"/>
      <c r="UQQ41" s="453"/>
      <c r="UQR41" s="456"/>
      <c r="UQS41" s="454"/>
      <c r="UQT41" s="451"/>
      <c r="UQU41" s="454"/>
      <c r="UQV41" s="450"/>
      <c r="UQW41" s="456"/>
      <c r="UQX41" s="456"/>
      <c r="UQY41" s="456"/>
      <c r="UQZ41" s="456"/>
      <c r="URA41" s="271"/>
      <c r="URB41" s="451"/>
      <c r="URC41" s="454"/>
      <c r="URD41" s="451"/>
      <c r="URE41" s="457"/>
      <c r="URF41" s="271"/>
      <c r="URG41" s="451"/>
      <c r="URH41" s="454"/>
      <c r="URI41" s="451"/>
      <c r="URJ41" s="457"/>
      <c r="URK41" s="451"/>
      <c r="URL41" s="457"/>
      <c r="URM41" s="457"/>
      <c r="URN41" s="457"/>
      <c r="URO41" s="271"/>
      <c r="URP41" s="271"/>
      <c r="URQ41" s="451"/>
      <c r="URR41" s="454"/>
      <c r="URS41" s="451"/>
      <c r="URT41" s="454"/>
      <c r="URU41" s="458"/>
      <c r="URV41" s="459"/>
      <c r="URW41" s="460"/>
      <c r="URX41" s="461"/>
      <c r="URY41" s="462"/>
      <c r="URZ41" s="458"/>
      <c r="USA41" s="451"/>
      <c r="USB41" s="463"/>
      <c r="USC41" s="451"/>
      <c r="USD41" s="451"/>
      <c r="USE41" s="453"/>
      <c r="USG41" s="449"/>
      <c r="USH41" s="449"/>
      <c r="USI41" s="449"/>
      <c r="USJ41" s="450"/>
      <c r="USK41" s="451"/>
      <c r="USL41" s="451"/>
      <c r="USM41" s="451"/>
      <c r="USN41" s="449"/>
      <c r="USO41" s="452"/>
      <c r="USP41" s="453"/>
      <c r="USQ41" s="454"/>
      <c r="USR41" s="449"/>
      <c r="USS41" s="453"/>
      <c r="UST41" s="453"/>
      <c r="USU41" s="450"/>
      <c r="USV41" s="454"/>
      <c r="USW41" s="455"/>
      <c r="USX41" s="453"/>
      <c r="USY41" s="456"/>
      <c r="USZ41" s="453"/>
      <c r="UTA41" s="456"/>
      <c r="UTB41" s="454"/>
      <c r="UTC41" s="451"/>
      <c r="UTD41" s="454"/>
      <c r="UTE41" s="450"/>
      <c r="UTF41" s="456"/>
      <c r="UTG41" s="456"/>
      <c r="UTH41" s="456"/>
      <c r="UTI41" s="456"/>
      <c r="UTJ41" s="271"/>
      <c r="UTK41" s="451"/>
      <c r="UTL41" s="454"/>
      <c r="UTM41" s="451"/>
      <c r="UTN41" s="457"/>
      <c r="UTO41" s="271"/>
      <c r="UTP41" s="451"/>
      <c r="UTQ41" s="454"/>
      <c r="UTR41" s="451"/>
      <c r="UTS41" s="457"/>
      <c r="UTT41" s="451"/>
      <c r="UTU41" s="457"/>
      <c r="UTV41" s="457"/>
      <c r="UTW41" s="457"/>
      <c r="UTX41" s="271"/>
      <c r="UTY41" s="271"/>
      <c r="UTZ41" s="451"/>
      <c r="UUA41" s="454"/>
      <c r="UUB41" s="451"/>
      <c r="UUC41" s="454"/>
      <c r="UUD41" s="458"/>
      <c r="UUE41" s="459"/>
      <c r="UUF41" s="460"/>
      <c r="UUG41" s="461"/>
      <c r="UUH41" s="462"/>
      <c r="UUI41" s="458"/>
      <c r="UUJ41" s="451"/>
      <c r="UUK41" s="463"/>
      <c r="UUL41" s="451"/>
      <c r="UUM41" s="451"/>
      <c r="UUN41" s="453"/>
      <c r="UUP41" s="449"/>
      <c r="UUQ41" s="449"/>
      <c r="UUR41" s="449"/>
      <c r="UUS41" s="450"/>
      <c r="UUT41" s="451"/>
      <c r="UUU41" s="451"/>
      <c r="UUV41" s="451"/>
      <c r="UUW41" s="449"/>
      <c r="UUX41" s="452"/>
      <c r="UUY41" s="453"/>
      <c r="UUZ41" s="454"/>
      <c r="UVA41" s="449"/>
      <c r="UVB41" s="453"/>
      <c r="UVC41" s="453"/>
      <c r="UVD41" s="450"/>
      <c r="UVE41" s="454"/>
      <c r="UVF41" s="455"/>
      <c r="UVG41" s="453"/>
      <c r="UVH41" s="456"/>
      <c r="UVI41" s="453"/>
      <c r="UVJ41" s="456"/>
      <c r="UVK41" s="454"/>
      <c r="UVL41" s="451"/>
      <c r="UVM41" s="454"/>
      <c r="UVN41" s="450"/>
      <c r="UVO41" s="456"/>
      <c r="UVP41" s="456"/>
      <c r="UVQ41" s="456"/>
      <c r="UVR41" s="456"/>
      <c r="UVS41" s="271"/>
      <c r="UVT41" s="451"/>
      <c r="UVU41" s="454"/>
      <c r="UVV41" s="451"/>
      <c r="UVW41" s="457"/>
      <c r="UVX41" s="271"/>
      <c r="UVY41" s="451"/>
      <c r="UVZ41" s="454"/>
      <c r="UWA41" s="451"/>
      <c r="UWB41" s="457"/>
      <c r="UWC41" s="451"/>
      <c r="UWD41" s="457"/>
      <c r="UWE41" s="457"/>
      <c r="UWF41" s="457"/>
      <c r="UWG41" s="271"/>
      <c r="UWH41" s="271"/>
      <c r="UWI41" s="451"/>
      <c r="UWJ41" s="454"/>
      <c r="UWK41" s="451"/>
      <c r="UWL41" s="454"/>
      <c r="UWM41" s="458"/>
      <c r="UWN41" s="459"/>
      <c r="UWO41" s="460"/>
      <c r="UWP41" s="461"/>
      <c r="UWQ41" s="462"/>
      <c r="UWR41" s="458"/>
      <c r="UWS41" s="451"/>
      <c r="UWT41" s="463"/>
      <c r="UWU41" s="451"/>
      <c r="UWV41" s="451"/>
      <c r="UWW41" s="453"/>
      <c r="UWY41" s="449"/>
      <c r="UWZ41" s="449"/>
      <c r="UXA41" s="449"/>
      <c r="UXB41" s="450"/>
      <c r="UXC41" s="451"/>
      <c r="UXD41" s="451"/>
      <c r="UXE41" s="451"/>
      <c r="UXF41" s="449"/>
      <c r="UXG41" s="452"/>
      <c r="UXH41" s="453"/>
      <c r="UXI41" s="454"/>
      <c r="UXJ41" s="449"/>
      <c r="UXK41" s="453"/>
      <c r="UXL41" s="453"/>
      <c r="UXM41" s="450"/>
      <c r="UXN41" s="454"/>
      <c r="UXO41" s="455"/>
      <c r="UXP41" s="453"/>
      <c r="UXQ41" s="456"/>
      <c r="UXR41" s="453"/>
      <c r="UXS41" s="456"/>
      <c r="UXT41" s="454"/>
      <c r="UXU41" s="451"/>
      <c r="UXV41" s="454"/>
      <c r="UXW41" s="450"/>
      <c r="UXX41" s="456"/>
      <c r="UXY41" s="456"/>
      <c r="UXZ41" s="456"/>
      <c r="UYA41" s="456"/>
      <c r="UYB41" s="271"/>
      <c r="UYC41" s="451"/>
      <c r="UYD41" s="454"/>
      <c r="UYE41" s="451"/>
      <c r="UYF41" s="457"/>
      <c r="UYG41" s="271"/>
      <c r="UYH41" s="451"/>
      <c r="UYI41" s="454"/>
      <c r="UYJ41" s="451"/>
      <c r="UYK41" s="457"/>
      <c r="UYL41" s="451"/>
      <c r="UYM41" s="457"/>
      <c r="UYN41" s="457"/>
      <c r="UYO41" s="457"/>
      <c r="UYP41" s="271"/>
      <c r="UYQ41" s="271"/>
      <c r="UYR41" s="451"/>
      <c r="UYS41" s="454"/>
      <c r="UYT41" s="451"/>
      <c r="UYU41" s="454"/>
      <c r="UYV41" s="458"/>
      <c r="UYW41" s="459"/>
      <c r="UYX41" s="460"/>
      <c r="UYY41" s="461"/>
      <c r="UYZ41" s="462"/>
      <c r="UZA41" s="458"/>
      <c r="UZB41" s="451"/>
      <c r="UZC41" s="463"/>
      <c r="UZD41" s="451"/>
      <c r="UZE41" s="451"/>
      <c r="UZF41" s="453"/>
      <c r="UZH41" s="449"/>
      <c r="UZI41" s="449"/>
      <c r="UZJ41" s="449"/>
      <c r="UZK41" s="450"/>
      <c r="UZL41" s="451"/>
      <c r="UZM41" s="451"/>
      <c r="UZN41" s="451"/>
      <c r="UZO41" s="449"/>
      <c r="UZP41" s="452"/>
      <c r="UZQ41" s="453"/>
      <c r="UZR41" s="454"/>
      <c r="UZS41" s="449"/>
      <c r="UZT41" s="453"/>
      <c r="UZU41" s="453"/>
      <c r="UZV41" s="450"/>
      <c r="UZW41" s="454"/>
      <c r="UZX41" s="455"/>
      <c r="UZY41" s="453"/>
      <c r="UZZ41" s="456"/>
      <c r="VAA41" s="453"/>
      <c r="VAB41" s="456"/>
      <c r="VAC41" s="454"/>
      <c r="VAD41" s="451"/>
      <c r="VAE41" s="454"/>
      <c r="VAF41" s="450"/>
      <c r="VAG41" s="456"/>
      <c r="VAH41" s="456"/>
      <c r="VAI41" s="456"/>
      <c r="VAJ41" s="456"/>
      <c r="VAK41" s="271"/>
      <c r="VAL41" s="451"/>
      <c r="VAM41" s="454"/>
      <c r="VAN41" s="451"/>
      <c r="VAO41" s="457"/>
      <c r="VAP41" s="271"/>
      <c r="VAQ41" s="451"/>
      <c r="VAR41" s="454"/>
      <c r="VAS41" s="451"/>
      <c r="VAT41" s="457"/>
      <c r="VAU41" s="451"/>
      <c r="VAV41" s="457"/>
      <c r="VAW41" s="457"/>
      <c r="VAX41" s="457"/>
      <c r="VAY41" s="271"/>
      <c r="VAZ41" s="271"/>
      <c r="VBA41" s="451"/>
      <c r="VBB41" s="454"/>
      <c r="VBC41" s="451"/>
      <c r="VBD41" s="454"/>
      <c r="VBE41" s="458"/>
      <c r="VBF41" s="459"/>
      <c r="VBG41" s="460"/>
      <c r="VBH41" s="461"/>
      <c r="VBI41" s="462"/>
      <c r="VBJ41" s="458"/>
      <c r="VBK41" s="451"/>
      <c r="VBL41" s="463"/>
      <c r="VBM41" s="451"/>
      <c r="VBN41" s="451"/>
      <c r="VBO41" s="453"/>
      <c r="VBQ41" s="449"/>
      <c r="VBR41" s="449"/>
      <c r="VBS41" s="449"/>
      <c r="VBT41" s="450"/>
      <c r="VBU41" s="451"/>
      <c r="VBV41" s="451"/>
      <c r="VBW41" s="451"/>
      <c r="VBX41" s="449"/>
      <c r="VBY41" s="452"/>
      <c r="VBZ41" s="453"/>
      <c r="VCA41" s="454"/>
      <c r="VCB41" s="449"/>
      <c r="VCC41" s="453"/>
      <c r="VCD41" s="453"/>
      <c r="VCE41" s="450"/>
      <c r="VCF41" s="454"/>
      <c r="VCG41" s="455"/>
      <c r="VCH41" s="453"/>
      <c r="VCI41" s="456"/>
      <c r="VCJ41" s="453"/>
      <c r="VCK41" s="456"/>
      <c r="VCL41" s="454"/>
      <c r="VCM41" s="451"/>
      <c r="VCN41" s="454"/>
      <c r="VCO41" s="450"/>
      <c r="VCP41" s="456"/>
      <c r="VCQ41" s="456"/>
      <c r="VCR41" s="456"/>
      <c r="VCS41" s="456"/>
      <c r="VCT41" s="271"/>
      <c r="VCU41" s="451"/>
      <c r="VCV41" s="454"/>
      <c r="VCW41" s="451"/>
      <c r="VCX41" s="457"/>
      <c r="VCY41" s="271"/>
      <c r="VCZ41" s="451"/>
      <c r="VDA41" s="454"/>
      <c r="VDB41" s="451"/>
      <c r="VDC41" s="457"/>
      <c r="VDD41" s="451"/>
      <c r="VDE41" s="457"/>
      <c r="VDF41" s="457"/>
      <c r="VDG41" s="457"/>
      <c r="VDH41" s="271"/>
      <c r="VDI41" s="271"/>
      <c r="VDJ41" s="451"/>
      <c r="VDK41" s="454"/>
      <c r="VDL41" s="451"/>
      <c r="VDM41" s="454"/>
      <c r="VDN41" s="458"/>
      <c r="VDO41" s="459"/>
      <c r="VDP41" s="460"/>
      <c r="VDQ41" s="461"/>
      <c r="VDR41" s="462"/>
      <c r="VDS41" s="458"/>
      <c r="VDT41" s="451"/>
      <c r="VDU41" s="463"/>
      <c r="VDV41" s="451"/>
      <c r="VDW41" s="451"/>
      <c r="VDX41" s="453"/>
      <c r="VDZ41" s="449"/>
      <c r="VEA41" s="449"/>
      <c r="VEB41" s="449"/>
      <c r="VEC41" s="450"/>
      <c r="VED41" s="451"/>
      <c r="VEE41" s="451"/>
      <c r="VEF41" s="451"/>
      <c r="VEG41" s="449"/>
      <c r="VEH41" s="452"/>
      <c r="VEI41" s="453"/>
      <c r="VEJ41" s="454"/>
      <c r="VEK41" s="449"/>
      <c r="VEL41" s="453"/>
      <c r="VEM41" s="453"/>
      <c r="VEN41" s="450"/>
      <c r="VEO41" s="454"/>
      <c r="VEP41" s="455"/>
      <c r="VEQ41" s="453"/>
      <c r="VER41" s="456"/>
      <c r="VES41" s="453"/>
      <c r="VET41" s="456"/>
      <c r="VEU41" s="454"/>
      <c r="VEV41" s="451"/>
      <c r="VEW41" s="454"/>
      <c r="VEX41" s="450"/>
      <c r="VEY41" s="456"/>
      <c r="VEZ41" s="456"/>
      <c r="VFA41" s="456"/>
      <c r="VFB41" s="456"/>
      <c r="VFC41" s="271"/>
      <c r="VFD41" s="451"/>
      <c r="VFE41" s="454"/>
      <c r="VFF41" s="451"/>
      <c r="VFG41" s="457"/>
      <c r="VFH41" s="271"/>
      <c r="VFI41" s="451"/>
      <c r="VFJ41" s="454"/>
      <c r="VFK41" s="451"/>
      <c r="VFL41" s="457"/>
      <c r="VFM41" s="451"/>
      <c r="VFN41" s="457"/>
      <c r="VFO41" s="457"/>
      <c r="VFP41" s="457"/>
      <c r="VFQ41" s="271"/>
      <c r="VFR41" s="271"/>
      <c r="VFS41" s="451"/>
      <c r="VFT41" s="454"/>
      <c r="VFU41" s="451"/>
      <c r="VFV41" s="454"/>
      <c r="VFW41" s="458"/>
      <c r="VFX41" s="459"/>
      <c r="VFY41" s="460"/>
      <c r="VFZ41" s="461"/>
      <c r="VGA41" s="462"/>
      <c r="VGB41" s="458"/>
      <c r="VGC41" s="451"/>
      <c r="VGD41" s="463"/>
      <c r="VGE41" s="451"/>
      <c r="VGF41" s="451"/>
      <c r="VGG41" s="453"/>
      <c r="VGI41" s="449"/>
      <c r="VGJ41" s="449"/>
      <c r="VGK41" s="449"/>
      <c r="VGL41" s="450"/>
      <c r="VGM41" s="451"/>
      <c r="VGN41" s="451"/>
      <c r="VGO41" s="451"/>
      <c r="VGP41" s="449"/>
      <c r="VGQ41" s="452"/>
      <c r="VGR41" s="453"/>
      <c r="VGS41" s="454"/>
      <c r="VGT41" s="449"/>
      <c r="VGU41" s="453"/>
      <c r="VGV41" s="453"/>
      <c r="VGW41" s="450"/>
      <c r="VGX41" s="454"/>
      <c r="VGY41" s="455"/>
      <c r="VGZ41" s="453"/>
      <c r="VHA41" s="456"/>
      <c r="VHB41" s="453"/>
      <c r="VHC41" s="456"/>
      <c r="VHD41" s="454"/>
      <c r="VHE41" s="451"/>
      <c r="VHF41" s="454"/>
      <c r="VHG41" s="450"/>
      <c r="VHH41" s="456"/>
      <c r="VHI41" s="456"/>
      <c r="VHJ41" s="456"/>
      <c r="VHK41" s="456"/>
      <c r="VHL41" s="271"/>
      <c r="VHM41" s="451"/>
      <c r="VHN41" s="454"/>
      <c r="VHO41" s="451"/>
      <c r="VHP41" s="457"/>
      <c r="VHQ41" s="271"/>
      <c r="VHR41" s="451"/>
      <c r="VHS41" s="454"/>
      <c r="VHT41" s="451"/>
      <c r="VHU41" s="457"/>
      <c r="VHV41" s="451"/>
      <c r="VHW41" s="457"/>
      <c r="VHX41" s="457"/>
      <c r="VHY41" s="457"/>
      <c r="VHZ41" s="271"/>
      <c r="VIA41" s="271"/>
      <c r="VIB41" s="451"/>
      <c r="VIC41" s="454"/>
      <c r="VID41" s="451"/>
      <c r="VIE41" s="454"/>
      <c r="VIF41" s="458"/>
      <c r="VIG41" s="459"/>
      <c r="VIH41" s="460"/>
      <c r="VII41" s="461"/>
      <c r="VIJ41" s="462"/>
      <c r="VIK41" s="458"/>
      <c r="VIL41" s="451"/>
      <c r="VIM41" s="463"/>
      <c r="VIN41" s="451"/>
      <c r="VIO41" s="451"/>
      <c r="VIP41" s="453"/>
      <c r="VIR41" s="449"/>
      <c r="VIS41" s="449"/>
      <c r="VIT41" s="449"/>
      <c r="VIU41" s="450"/>
      <c r="VIV41" s="451"/>
      <c r="VIW41" s="451"/>
      <c r="VIX41" s="451"/>
      <c r="VIY41" s="449"/>
      <c r="VIZ41" s="452"/>
      <c r="VJA41" s="453"/>
      <c r="VJB41" s="454"/>
      <c r="VJC41" s="449"/>
      <c r="VJD41" s="453"/>
      <c r="VJE41" s="453"/>
      <c r="VJF41" s="450"/>
      <c r="VJG41" s="454"/>
      <c r="VJH41" s="455"/>
      <c r="VJI41" s="453"/>
      <c r="VJJ41" s="456"/>
      <c r="VJK41" s="453"/>
      <c r="VJL41" s="456"/>
      <c r="VJM41" s="454"/>
      <c r="VJN41" s="451"/>
      <c r="VJO41" s="454"/>
      <c r="VJP41" s="450"/>
      <c r="VJQ41" s="456"/>
      <c r="VJR41" s="456"/>
      <c r="VJS41" s="456"/>
      <c r="VJT41" s="456"/>
      <c r="VJU41" s="271"/>
      <c r="VJV41" s="451"/>
      <c r="VJW41" s="454"/>
      <c r="VJX41" s="451"/>
      <c r="VJY41" s="457"/>
      <c r="VJZ41" s="271"/>
      <c r="VKA41" s="451"/>
      <c r="VKB41" s="454"/>
      <c r="VKC41" s="451"/>
      <c r="VKD41" s="457"/>
      <c r="VKE41" s="451"/>
      <c r="VKF41" s="457"/>
      <c r="VKG41" s="457"/>
      <c r="VKH41" s="457"/>
      <c r="VKI41" s="271"/>
      <c r="VKJ41" s="271"/>
      <c r="VKK41" s="451"/>
      <c r="VKL41" s="454"/>
      <c r="VKM41" s="451"/>
      <c r="VKN41" s="454"/>
      <c r="VKO41" s="458"/>
      <c r="VKP41" s="459"/>
      <c r="VKQ41" s="460"/>
      <c r="VKR41" s="461"/>
      <c r="VKS41" s="462"/>
      <c r="VKT41" s="458"/>
      <c r="VKU41" s="451"/>
      <c r="VKV41" s="463"/>
      <c r="VKW41" s="451"/>
      <c r="VKX41" s="451"/>
      <c r="VKY41" s="453"/>
      <c r="VLA41" s="449"/>
      <c r="VLB41" s="449"/>
      <c r="VLC41" s="449"/>
      <c r="VLD41" s="450"/>
      <c r="VLE41" s="451"/>
      <c r="VLF41" s="451"/>
      <c r="VLG41" s="451"/>
      <c r="VLH41" s="449"/>
      <c r="VLI41" s="452"/>
      <c r="VLJ41" s="453"/>
      <c r="VLK41" s="454"/>
      <c r="VLL41" s="449"/>
      <c r="VLM41" s="453"/>
      <c r="VLN41" s="453"/>
      <c r="VLO41" s="450"/>
      <c r="VLP41" s="454"/>
      <c r="VLQ41" s="455"/>
      <c r="VLR41" s="453"/>
      <c r="VLS41" s="456"/>
      <c r="VLT41" s="453"/>
      <c r="VLU41" s="456"/>
      <c r="VLV41" s="454"/>
      <c r="VLW41" s="451"/>
      <c r="VLX41" s="454"/>
      <c r="VLY41" s="450"/>
      <c r="VLZ41" s="456"/>
      <c r="VMA41" s="456"/>
      <c r="VMB41" s="456"/>
      <c r="VMC41" s="456"/>
      <c r="VMD41" s="271"/>
      <c r="VME41" s="451"/>
      <c r="VMF41" s="454"/>
      <c r="VMG41" s="451"/>
      <c r="VMH41" s="457"/>
      <c r="VMI41" s="271"/>
      <c r="VMJ41" s="451"/>
      <c r="VMK41" s="454"/>
      <c r="VML41" s="451"/>
      <c r="VMM41" s="457"/>
      <c r="VMN41" s="451"/>
      <c r="VMO41" s="457"/>
      <c r="VMP41" s="457"/>
      <c r="VMQ41" s="457"/>
      <c r="VMR41" s="271"/>
      <c r="VMS41" s="271"/>
      <c r="VMT41" s="451"/>
      <c r="VMU41" s="454"/>
      <c r="VMV41" s="451"/>
      <c r="VMW41" s="454"/>
      <c r="VMX41" s="458"/>
      <c r="VMY41" s="459"/>
      <c r="VMZ41" s="460"/>
      <c r="VNA41" s="461"/>
      <c r="VNB41" s="462"/>
      <c r="VNC41" s="458"/>
      <c r="VND41" s="451"/>
      <c r="VNE41" s="463"/>
      <c r="VNF41" s="451"/>
      <c r="VNG41" s="451"/>
      <c r="VNH41" s="453"/>
      <c r="VNJ41" s="449"/>
      <c r="VNK41" s="449"/>
      <c r="VNL41" s="449"/>
      <c r="VNM41" s="450"/>
      <c r="VNN41" s="451"/>
      <c r="VNO41" s="451"/>
      <c r="VNP41" s="451"/>
      <c r="VNQ41" s="449"/>
      <c r="VNR41" s="452"/>
      <c r="VNS41" s="453"/>
      <c r="VNT41" s="454"/>
      <c r="VNU41" s="449"/>
      <c r="VNV41" s="453"/>
      <c r="VNW41" s="453"/>
      <c r="VNX41" s="450"/>
      <c r="VNY41" s="454"/>
      <c r="VNZ41" s="455"/>
      <c r="VOA41" s="453"/>
      <c r="VOB41" s="456"/>
      <c r="VOC41" s="453"/>
      <c r="VOD41" s="456"/>
      <c r="VOE41" s="454"/>
      <c r="VOF41" s="451"/>
      <c r="VOG41" s="454"/>
      <c r="VOH41" s="450"/>
      <c r="VOI41" s="456"/>
      <c r="VOJ41" s="456"/>
      <c r="VOK41" s="456"/>
      <c r="VOL41" s="456"/>
      <c r="VOM41" s="271"/>
      <c r="VON41" s="451"/>
      <c r="VOO41" s="454"/>
      <c r="VOP41" s="451"/>
      <c r="VOQ41" s="457"/>
      <c r="VOR41" s="271"/>
      <c r="VOS41" s="451"/>
      <c r="VOT41" s="454"/>
      <c r="VOU41" s="451"/>
      <c r="VOV41" s="457"/>
      <c r="VOW41" s="451"/>
      <c r="VOX41" s="457"/>
      <c r="VOY41" s="457"/>
      <c r="VOZ41" s="457"/>
      <c r="VPA41" s="271"/>
      <c r="VPB41" s="271"/>
      <c r="VPC41" s="451"/>
      <c r="VPD41" s="454"/>
      <c r="VPE41" s="451"/>
      <c r="VPF41" s="454"/>
      <c r="VPG41" s="458"/>
      <c r="VPH41" s="459"/>
      <c r="VPI41" s="460"/>
      <c r="VPJ41" s="461"/>
      <c r="VPK41" s="462"/>
      <c r="VPL41" s="458"/>
      <c r="VPM41" s="451"/>
      <c r="VPN41" s="463"/>
      <c r="VPO41" s="451"/>
      <c r="VPP41" s="451"/>
      <c r="VPQ41" s="453"/>
      <c r="VPS41" s="449"/>
      <c r="VPT41" s="449"/>
      <c r="VPU41" s="449"/>
      <c r="VPV41" s="450"/>
      <c r="VPW41" s="451"/>
      <c r="VPX41" s="451"/>
      <c r="VPY41" s="451"/>
      <c r="VPZ41" s="449"/>
      <c r="VQA41" s="452"/>
      <c r="VQB41" s="453"/>
      <c r="VQC41" s="454"/>
      <c r="VQD41" s="449"/>
      <c r="VQE41" s="453"/>
      <c r="VQF41" s="453"/>
      <c r="VQG41" s="450"/>
      <c r="VQH41" s="454"/>
      <c r="VQI41" s="455"/>
      <c r="VQJ41" s="453"/>
      <c r="VQK41" s="456"/>
      <c r="VQL41" s="453"/>
      <c r="VQM41" s="456"/>
      <c r="VQN41" s="454"/>
      <c r="VQO41" s="451"/>
      <c r="VQP41" s="454"/>
      <c r="VQQ41" s="450"/>
      <c r="VQR41" s="456"/>
      <c r="VQS41" s="456"/>
      <c r="VQT41" s="456"/>
      <c r="VQU41" s="456"/>
      <c r="VQV41" s="271"/>
      <c r="VQW41" s="451"/>
      <c r="VQX41" s="454"/>
      <c r="VQY41" s="451"/>
      <c r="VQZ41" s="457"/>
      <c r="VRA41" s="271"/>
      <c r="VRB41" s="451"/>
      <c r="VRC41" s="454"/>
      <c r="VRD41" s="451"/>
      <c r="VRE41" s="457"/>
      <c r="VRF41" s="451"/>
      <c r="VRG41" s="457"/>
      <c r="VRH41" s="457"/>
      <c r="VRI41" s="457"/>
      <c r="VRJ41" s="271"/>
      <c r="VRK41" s="271"/>
      <c r="VRL41" s="451"/>
      <c r="VRM41" s="454"/>
      <c r="VRN41" s="451"/>
      <c r="VRO41" s="454"/>
      <c r="VRP41" s="458"/>
      <c r="VRQ41" s="459"/>
      <c r="VRR41" s="460"/>
      <c r="VRS41" s="461"/>
      <c r="VRT41" s="462"/>
      <c r="VRU41" s="458"/>
      <c r="VRV41" s="451"/>
      <c r="VRW41" s="463"/>
      <c r="VRX41" s="451"/>
      <c r="VRY41" s="451"/>
      <c r="VRZ41" s="453"/>
      <c r="VSB41" s="449"/>
      <c r="VSC41" s="449"/>
      <c r="VSD41" s="449"/>
      <c r="VSE41" s="450"/>
      <c r="VSF41" s="451"/>
      <c r="VSG41" s="451"/>
      <c r="VSH41" s="451"/>
      <c r="VSI41" s="449"/>
      <c r="VSJ41" s="452"/>
      <c r="VSK41" s="453"/>
      <c r="VSL41" s="454"/>
      <c r="VSM41" s="449"/>
      <c r="VSN41" s="453"/>
      <c r="VSO41" s="453"/>
      <c r="VSP41" s="450"/>
      <c r="VSQ41" s="454"/>
      <c r="VSR41" s="455"/>
      <c r="VSS41" s="453"/>
      <c r="VST41" s="456"/>
      <c r="VSU41" s="453"/>
      <c r="VSV41" s="456"/>
      <c r="VSW41" s="454"/>
      <c r="VSX41" s="451"/>
      <c r="VSY41" s="454"/>
      <c r="VSZ41" s="450"/>
      <c r="VTA41" s="456"/>
      <c r="VTB41" s="456"/>
      <c r="VTC41" s="456"/>
      <c r="VTD41" s="456"/>
      <c r="VTE41" s="271"/>
      <c r="VTF41" s="451"/>
      <c r="VTG41" s="454"/>
      <c r="VTH41" s="451"/>
      <c r="VTI41" s="457"/>
      <c r="VTJ41" s="271"/>
      <c r="VTK41" s="451"/>
      <c r="VTL41" s="454"/>
      <c r="VTM41" s="451"/>
      <c r="VTN41" s="457"/>
      <c r="VTO41" s="451"/>
      <c r="VTP41" s="457"/>
      <c r="VTQ41" s="457"/>
      <c r="VTR41" s="457"/>
      <c r="VTS41" s="271"/>
      <c r="VTT41" s="271"/>
      <c r="VTU41" s="451"/>
      <c r="VTV41" s="454"/>
      <c r="VTW41" s="451"/>
      <c r="VTX41" s="454"/>
      <c r="VTY41" s="458"/>
      <c r="VTZ41" s="459"/>
      <c r="VUA41" s="460"/>
      <c r="VUB41" s="461"/>
      <c r="VUC41" s="462"/>
      <c r="VUD41" s="458"/>
      <c r="VUE41" s="451"/>
      <c r="VUF41" s="463"/>
      <c r="VUG41" s="451"/>
      <c r="VUH41" s="451"/>
      <c r="VUI41" s="453"/>
      <c r="VUK41" s="449"/>
      <c r="VUL41" s="449"/>
      <c r="VUM41" s="449"/>
      <c r="VUN41" s="450"/>
      <c r="VUO41" s="451"/>
      <c r="VUP41" s="451"/>
      <c r="VUQ41" s="451"/>
      <c r="VUR41" s="449"/>
      <c r="VUS41" s="452"/>
      <c r="VUT41" s="453"/>
      <c r="VUU41" s="454"/>
      <c r="VUV41" s="449"/>
      <c r="VUW41" s="453"/>
      <c r="VUX41" s="453"/>
      <c r="VUY41" s="450"/>
      <c r="VUZ41" s="454"/>
      <c r="VVA41" s="455"/>
      <c r="VVB41" s="453"/>
      <c r="VVC41" s="456"/>
      <c r="VVD41" s="453"/>
      <c r="VVE41" s="456"/>
      <c r="VVF41" s="454"/>
      <c r="VVG41" s="451"/>
      <c r="VVH41" s="454"/>
      <c r="VVI41" s="450"/>
      <c r="VVJ41" s="456"/>
      <c r="VVK41" s="456"/>
      <c r="VVL41" s="456"/>
      <c r="VVM41" s="456"/>
      <c r="VVN41" s="271"/>
      <c r="VVO41" s="451"/>
      <c r="VVP41" s="454"/>
      <c r="VVQ41" s="451"/>
      <c r="VVR41" s="457"/>
      <c r="VVS41" s="271"/>
      <c r="VVT41" s="451"/>
      <c r="VVU41" s="454"/>
      <c r="VVV41" s="451"/>
      <c r="VVW41" s="457"/>
      <c r="VVX41" s="451"/>
      <c r="VVY41" s="457"/>
      <c r="VVZ41" s="457"/>
      <c r="VWA41" s="457"/>
      <c r="VWB41" s="271"/>
      <c r="VWC41" s="271"/>
      <c r="VWD41" s="451"/>
      <c r="VWE41" s="454"/>
      <c r="VWF41" s="451"/>
      <c r="VWG41" s="454"/>
      <c r="VWH41" s="458"/>
      <c r="VWI41" s="459"/>
      <c r="VWJ41" s="460"/>
      <c r="VWK41" s="461"/>
      <c r="VWL41" s="462"/>
      <c r="VWM41" s="458"/>
      <c r="VWN41" s="451"/>
      <c r="VWO41" s="463"/>
      <c r="VWP41" s="451"/>
      <c r="VWQ41" s="451"/>
      <c r="VWR41" s="453"/>
      <c r="VWT41" s="449"/>
      <c r="VWU41" s="449"/>
      <c r="VWV41" s="449"/>
      <c r="VWW41" s="450"/>
      <c r="VWX41" s="451"/>
      <c r="VWY41" s="451"/>
      <c r="VWZ41" s="451"/>
      <c r="VXA41" s="449"/>
      <c r="VXB41" s="452"/>
      <c r="VXC41" s="453"/>
      <c r="VXD41" s="454"/>
      <c r="VXE41" s="449"/>
      <c r="VXF41" s="453"/>
      <c r="VXG41" s="453"/>
      <c r="VXH41" s="450"/>
      <c r="VXI41" s="454"/>
      <c r="VXJ41" s="455"/>
      <c r="VXK41" s="453"/>
      <c r="VXL41" s="456"/>
      <c r="VXM41" s="453"/>
      <c r="VXN41" s="456"/>
      <c r="VXO41" s="454"/>
      <c r="VXP41" s="451"/>
      <c r="VXQ41" s="454"/>
      <c r="VXR41" s="450"/>
      <c r="VXS41" s="456"/>
      <c r="VXT41" s="456"/>
      <c r="VXU41" s="456"/>
      <c r="VXV41" s="456"/>
      <c r="VXW41" s="271"/>
      <c r="VXX41" s="451"/>
      <c r="VXY41" s="454"/>
      <c r="VXZ41" s="451"/>
      <c r="VYA41" s="457"/>
      <c r="VYB41" s="271"/>
      <c r="VYC41" s="451"/>
      <c r="VYD41" s="454"/>
      <c r="VYE41" s="451"/>
      <c r="VYF41" s="457"/>
      <c r="VYG41" s="451"/>
      <c r="VYH41" s="457"/>
      <c r="VYI41" s="457"/>
      <c r="VYJ41" s="457"/>
      <c r="VYK41" s="271"/>
      <c r="VYL41" s="271"/>
      <c r="VYM41" s="451"/>
      <c r="VYN41" s="454"/>
      <c r="VYO41" s="451"/>
      <c r="VYP41" s="454"/>
      <c r="VYQ41" s="458"/>
      <c r="VYR41" s="459"/>
      <c r="VYS41" s="460"/>
      <c r="VYT41" s="461"/>
      <c r="VYU41" s="462"/>
      <c r="VYV41" s="458"/>
      <c r="VYW41" s="451"/>
      <c r="VYX41" s="463"/>
      <c r="VYY41" s="451"/>
      <c r="VYZ41" s="451"/>
      <c r="VZA41" s="453"/>
      <c r="VZC41" s="449"/>
      <c r="VZD41" s="449"/>
      <c r="VZE41" s="449"/>
      <c r="VZF41" s="450"/>
      <c r="VZG41" s="451"/>
      <c r="VZH41" s="451"/>
      <c r="VZI41" s="451"/>
      <c r="VZJ41" s="449"/>
      <c r="VZK41" s="452"/>
      <c r="VZL41" s="453"/>
      <c r="VZM41" s="454"/>
      <c r="VZN41" s="449"/>
      <c r="VZO41" s="453"/>
      <c r="VZP41" s="453"/>
      <c r="VZQ41" s="450"/>
      <c r="VZR41" s="454"/>
      <c r="VZS41" s="455"/>
      <c r="VZT41" s="453"/>
      <c r="VZU41" s="456"/>
      <c r="VZV41" s="453"/>
      <c r="VZW41" s="456"/>
      <c r="VZX41" s="454"/>
      <c r="VZY41" s="451"/>
      <c r="VZZ41" s="454"/>
      <c r="WAA41" s="450"/>
      <c r="WAB41" s="456"/>
      <c r="WAC41" s="456"/>
      <c r="WAD41" s="456"/>
      <c r="WAE41" s="456"/>
      <c r="WAF41" s="271"/>
      <c r="WAG41" s="451"/>
      <c r="WAH41" s="454"/>
      <c r="WAI41" s="451"/>
      <c r="WAJ41" s="457"/>
      <c r="WAK41" s="271"/>
      <c r="WAL41" s="451"/>
      <c r="WAM41" s="454"/>
      <c r="WAN41" s="451"/>
      <c r="WAO41" s="457"/>
      <c r="WAP41" s="451"/>
      <c r="WAQ41" s="457"/>
      <c r="WAR41" s="457"/>
      <c r="WAS41" s="457"/>
      <c r="WAT41" s="271"/>
      <c r="WAU41" s="271"/>
      <c r="WAV41" s="451"/>
      <c r="WAW41" s="454"/>
      <c r="WAX41" s="451"/>
      <c r="WAY41" s="454"/>
      <c r="WAZ41" s="458"/>
      <c r="WBA41" s="459"/>
      <c r="WBB41" s="460"/>
      <c r="WBC41" s="461"/>
      <c r="WBD41" s="462"/>
      <c r="WBE41" s="458"/>
      <c r="WBF41" s="451"/>
      <c r="WBG41" s="463"/>
      <c r="WBH41" s="451"/>
      <c r="WBI41" s="451"/>
      <c r="WBJ41" s="453"/>
      <c r="WBL41" s="449"/>
      <c r="WBM41" s="449"/>
      <c r="WBN41" s="449"/>
      <c r="WBO41" s="450"/>
      <c r="WBP41" s="451"/>
      <c r="WBQ41" s="451"/>
      <c r="WBR41" s="451"/>
      <c r="WBS41" s="449"/>
      <c r="WBT41" s="452"/>
      <c r="WBU41" s="453"/>
      <c r="WBV41" s="454"/>
      <c r="WBW41" s="449"/>
      <c r="WBX41" s="453"/>
      <c r="WBY41" s="453"/>
      <c r="WBZ41" s="450"/>
      <c r="WCA41" s="454"/>
      <c r="WCB41" s="455"/>
      <c r="WCC41" s="453"/>
      <c r="WCD41" s="456"/>
      <c r="WCE41" s="453"/>
      <c r="WCF41" s="456"/>
      <c r="WCG41" s="454"/>
      <c r="WCH41" s="451"/>
      <c r="WCI41" s="454"/>
      <c r="WCJ41" s="450"/>
      <c r="WCK41" s="456"/>
      <c r="WCL41" s="456"/>
      <c r="WCM41" s="456"/>
      <c r="WCN41" s="456"/>
      <c r="WCO41" s="271"/>
      <c r="WCP41" s="451"/>
      <c r="WCQ41" s="454"/>
      <c r="WCR41" s="451"/>
      <c r="WCS41" s="457"/>
      <c r="WCT41" s="271"/>
      <c r="WCU41" s="451"/>
      <c r="WCV41" s="454"/>
      <c r="WCW41" s="451"/>
      <c r="WCX41" s="457"/>
      <c r="WCY41" s="451"/>
      <c r="WCZ41" s="457"/>
      <c r="WDA41" s="457"/>
      <c r="WDB41" s="457"/>
      <c r="WDC41" s="271"/>
      <c r="WDD41" s="271"/>
      <c r="WDE41" s="451"/>
      <c r="WDF41" s="454"/>
      <c r="WDG41" s="451"/>
      <c r="WDH41" s="454"/>
      <c r="WDI41" s="458"/>
      <c r="WDJ41" s="459"/>
      <c r="WDK41" s="460"/>
      <c r="WDL41" s="461"/>
      <c r="WDM41" s="462"/>
      <c r="WDN41" s="458"/>
      <c r="WDO41" s="451"/>
      <c r="WDP41" s="463"/>
      <c r="WDQ41" s="451"/>
      <c r="WDR41" s="451"/>
      <c r="WDS41" s="453"/>
      <c r="WDU41" s="449"/>
      <c r="WDV41" s="449"/>
      <c r="WDW41" s="449"/>
      <c r="WDX41" s="450"/>
      <c r="WDY41" s="451"/>
      <c r="WDZ41" s="451"/>
      <c r="WEA41" s="451"/>
      <c r="WEB41" s="449"/>
      <c r="WEC41" s="452"/>
      <c r="WED41" s="453"/>
      <c r="WEE41" s="454"/>
      <c r="WEF41" s="449"/>
      <c r="WEG41" s="453"/>
      <c r="WEH41" s="453"/>
      <c r="WEI41" s="450"/>
      <c r="WEJ41" s="454"/>
      <c r="WEK41" s="455"/>
      <c r="WEL41" s="453"/>
      <c r="WEM41" s="456"/>
      <c r="WEN41" s="453"/>
      <c r="WEO41" s="456"/>
      <c r="WEP41" s="454"/>
      <c r="WEQ41" s="451"/>
      <c r="WER41" s="454"/>
      <c r="WES41" s="450"/>
      <c r="WET41" s="456"/>
      <c r="WEU41" s="456"/>
      <c r="WEV41" s="456"/>
      <c r="WEW41" s="456"/>
      <c r="WEX41" s="271"/>
      <c r="WEY41" s="451"/>
      <c r="WEZ41" s="454"/>
      <c r="WFA41" s="451"/>
      <c r="WFB41" s="457"/>
      <c r="WFC41" s="271"/>
      <c r="WFD41" s="451"/>
      <c r="WFE41" s="454"/>
      <c r="WFF41" s="451"/>
      <c r="WFG41" s="457"/>
      <c r="WFH41" s="451"/>
      <c r="WFI41" s="457"/>
      <c r="WFJ41" s="457"/>
      <c r="WFK41" s="457"/>
      <c r="WFL41" s="271"/>
      <c r="WFM41" s="271"/>
      <c r="WFN41" s="451"/>
      <c r="WFO41" s="454"/>
      <c r="WFP41" s="451"/>
      <c r="WFQ41" s="454"/>
      <c r="WFR41" s="458"/>
      <c r="WFS41" s="459"/>
      <c r="WFT41" s="460"/>
      <c r="WFU41" s="461"/>
      <c r="WFV41" s="462"/>
      <c r="WFW41" s="458"/>
      <c r="WFX41" s="451"/>
      <c r="WFY41" s="463"/>
      <c r="WFZ41" s="451"/>
      <c r="WGA41" s="451"/>
      <c r="WGB41" s="453"/>
      <c r="WGD41" s="449"/>
      <c r="WGE41" s="449"/>
      <c r="WGF41" s="449"/>
      <c r="WGG41" s="450"/>
      <c r="WGH41" s="451"/>
      <c r="WGI41" s="451"/>
      <c r="WGJ41" s="451"/>
      <c r="WGK41" s="449"/>
      <c r="WGL41" s="452"/>
      <c r="WGM41" s="453"/>
      <c r="WGN41" s="454"/>
      <c r="WGO41" s="449"/>
      <c r="WGP41" s="453"/>
      <c r="WGQ41" s="453"/>
      <c r="WGR41" s="450"/>
      <c r="WGS41" s="454"/>
      <c r="WGT41" s="455"/>
      <c r="WGU41" s="453"/>
      <c r="WGV41" s="456"/>
      <c r="WGW41" s="453"/>
      <c r="WGX41" s="456"/>
      <c r="WGY41" s="454"/>
      <c r="WGZ41" s="451"/>
      <c r="WHA41" s="454"/>
      <c r="WHB41" s="450"/>
      <c r="WHC41" s="456"/>
      <c r="WHD41" s="456"/>
      <c r="WHE41" s="456"/>
      <c r="WHF41" s="456"/>
      <c r="WHG41" s="271"/>
      <c r="WHH41" s="451"/>
      <c r="WHI41" s="454"/>
      <c r="WHJ41" s="451"/>
      <c r="WHK41" s="457"/>
      <c r="WHL41" s="271"/>
      <c r="WHM41" s="451"/>
      <c r="WHN41" s="454"/>
      <c r="WHO41" s="451"/>
      <c r="WHP41" s="457"/>
      <c r="WHQ41" s="451"/>
      <c r="WHR41" s="457"/>
      <c r="WHS41" s="457"/>
      <c r="WHT41" s="457"/>
      <c r="WHU41" s="271"/>
      <c r="WHV41" s="271"/>
      <c r="WHW41" s="451"/>
      <c r="WHX41" s="454"/>
      <c r="WHY41" s="451"/>
      <c r="WHZ41" s="454"/>
      <c r="WIA41" s="458"/>
      <c r="WIB41" s="459"/>
      <c r="WIC41" s="460"/>
      <c r="WID41" s="461"/>
      <c r="WIE41" s="462"/>
      <c r="WIF41" s="458"/>
      <c r="WIG41" s="451"/>
      <c r="WIH41" s="463"/>
      <c r="WII41" s="451"/>
      <c r="WIJ41" s="451"/>
      <c r="WIK41" s="453"/>
      <c r="WIM41" s="449"/>
      <c r="WIN41" s="449"/>
      <c r="WIO41" s="449"/>
      <c r="WIP41" s="450"/>
      <c r="WIQ41" s="451"/>
      <c r="WIR41" s="451"/>
      <c r="WIS41" s="451"/>
      <c r="WIT41" s="449"/>
      <c r="WIU41" s="452"/>
      <c r="WIV41" s="453"/>
      <c r="WIW41" s="454"/>
      <c r="WIX41" s="449"/>
      <c r="WIY41" s="453"/>
      <c r="WIZ41" s="453"/>
      <c r="WJA41" s="450"/>
      <c r="WJB41" s="454"/>
      <c r="WJC41" s="455"/>
      <c r="WJD41" s="453"/>
      <c r="WJE41" s="456"/>
      <c r="WJF41" s="453"/>
      <c r="WJG41" s="456"/>
      <c r="WJH41" s="454"/>
      <c r="WJI41" s="451"/>
      <c r="WJJ41" s="454"/>
      <c r="WJK41" s="450"/>
      <c r="WJL41" s="456"/>
      <c r="WJM41" s="456"/>
      <c r="WJN41" s="456"/>
      <c r="WJO41" s="456"/>
      <c r="WJP41" s="271"/>
      <c r="WJQ41" s="451"/>
      <c r="WJR41" s="454"/>
      <c r="WJS41" s="451"/>
      <c r="WJT41" s="457"/>
      <c r="WJU41" s="271"/>
      <c r="WJV41" s="451"/>
      <c r="WJW41" s="454"/>
      <c r="WJX41" s="451"/>
      <c r="WJY41" s="457"/>
      <c r="WJZ41" s="451"/>
      <c r="WKA41" s="457"/>
      <c r="WKB41" s="457"/>
      <c r="WKC41" s="457"/>
      <c r="WKD41" s="271"/>
      <c r="WKE41" s="271"/>
      <c r="WKF41" s="451"/>
      <c r="WKG41" s="454"/>
      <c r="WKH41" s="451"/>
      <c r="WKI41" s="454"/>
      <c r="WKJ41" s="458"/>
      <c r="WKK41" s="459"/>
      <c r="WKL41" s="460"/>
      <c r="WKM41" s="461"/>
      <c r="WKN41" s="462"/>
      <c r="WKO41" s="458"/>
      <c r="WKP41" s="451"/>
      <c r="WKQ41" s="463"/>
      <c r="WKR41" s="451"/>
      <c r="WKS41" s="451"/>
      <c r="WKT41" s="453"/>
      <c r="WKV41" s="449"/>
      <c r="WKW41" s="449"/>
      <c r="WKX41" s="449"/>
      <c r="WKY41" s="450"/>
      <c r="WKZ41" s="451"/>
      <c r="WLA41" s="451"/>
      <c r="WLB41" s="451"/>
      <c r="WLC41" s="449"/>
      <c r="WLD41" s="452"/>
      <c r="WLE41" s="453"/>
      <c r="WLF41" s="454"/>
      <c r="WLG41" s="449"/>
      <c r="WLH41" s="453"/>
      <c r="WLI41" s="453"/>
      <c r="WLJ41" s="450"/>
      <c r="WLK41" s="454"/>
      <c r="WLL41" s="455"/>
      <c r="WLM41" s="453"/>
      <c r="WLN41" s="456"/>
      <c r="WLO41" s="453"/>
      <c r="WLP41" s="456"/>
      <c r="WLQ41" s="454"/>
      <c r="WLR41" s="451"/>
      <c r="WLS41" s="454"/>
      <c r="WLT41" s="450"/>
      <c r="WLU41" s="456"/>
      <c r="WLV41" s="456"/>
      <c r="WLW41" s="456"/>
      <c r="WLX41" s="456"/>
      <c r="WLY41" s="271"/>
      <c r="WLZ41" s="451"/>
      <c r="WMA41" s="454"/>
      <c r="WMB41" s="451"/>
      <c r="WMC41" s="457"/>
      <c r="WMD41" s="271"/>
      <c r="WME41" s="451"/>
      <c r="WMF41" s="454"/>
      <c r="WMG41" s="451"/>
      <c r="WMH41" s="457"/>
      <c r="WMI41" s="451"/>
      <c r="WMJ41" s="457"/>
      <c r="WMK41" s="457"/>
      <c r="WML41" s="457"/>
      <c r="WMM41" s="271"/>
      <c r="WMN41" s="271"/>
      <c r="WMO41" s="451"/>
      <c r="WMP41" s="454"/>
      <c r="WMQ41" s="451"/>
      <c r="WMR41" s="454"/>
      <c r="WMS41" s="458"/>
      <c r="WMT41" s="459"/>
      <c r="WMU41" s="460"/>
      <c r="WMV41" s="461"/>
      <c r="WMW41" s="462"/>
      <c r="WMX41" s="458"/>
      <c r="WMY41" s="451"/>
      <c r="WMZ41" s="463"/>
      <c r="WNA41" s="451"/>
      <c r="WNB41" s="451"/>
      <c r="WNC41" s="453"/>
      <c r="WNE41" s="449"/>
      <c r="WNF41" s="449"/>
      <c r="WNG41" s="449"/>
      <c r="WNH41" s="450"/>
      <c r="WNI41" s="451"/>
      <c r="WNJ41" s="451"/>
      <c r="WNK41" s="451"/>
      <c r="WNL41" s="449"/>
      <c r="WNM41" s="452"/>
      <c r="WNN41" s="453"/>
      <c r="WNO41" s="454"/>
      <c r="WNP41" s="449"/>
      <c r="WNQ41" s="453"/>
      <c r="WNR41" s="453"/>
      <c r="WNS41" s="450"/>
      <c r="WNT41" s="454"/>
      <c r="WNU41" s="455"/>
      <c r="WNV41" s="453"/>
      <c r="WNW41" s="456"/>
      <c r="WNX41" s="453"/>
      <c r="WNY41" s="456"/>
      <c r="WNZ41" s="454"/>
      <c r="WOA41" s="451"/>
      <c r="WOB41" s="454"/>
      <c r="WOC41" s="450"/>
      <c r="WOD41" s="456"/>
      <c r="WOE41" s="456"/>
      <c r="WOF41" s="456"/>
      <c r="WOG41" s="456"/>
      <c r="WOH41" s="271"/>
      <c r="WOI41" s="451"/>
      <c r="WOJ41" s="454"/>
      <c r="WOK41" s="451"/>
      <c r="WOL41" s="457"/>
      <c r="WOM41" s="271"/>
      <c r="WON41" s="451"/>
      <c r="WOO41" s="454"/>
      <c r="WOP41" s="451"/>
      <c r="WOQ41" s="457"/>
      <c r="WOR41" s="451"/>
      <c r="WOS41" s="457"/>
      <c r="WOT41" s="457"/>
      <c r="WOU41" s="457"/>
      <c r="WOV41" s="271"/>
      <c r="WOW41" s="271"/>
      <c r="WOX41" s="451"/>
      <c r="WOY41" s="454"/>
      <c r="WOZ41" s="451"/>
      <c r="WPA41" s="454"/>
      <c r="WPB41" s="458"/>
      <c r="WPC41" s="459"/>
      <c r="WPD41" s="460"/>
      <c r="WPE41" s="461"/>
      <c r="WPF41" s="462"/>
      <c r="WPG41" s="458"/>
      <c r="WPH41" s="451"/>
      <c r="WPI41" s="463"/>
      <c r="WPJ41" s="451"/>
      <c r="WPK41" s="451"/>
      <c r="WPL41" s="453"/>
      <c r="WPN41" s="449"/>
      <c r="WPO41" s="449"/>
      <c r="WPP41" s="449"/>
      <c r="WPQ41" s="450"/>
      <c r="WPR41" s="451"/>
      <c r="WPS41" s="451"/>
      <c r="WPT41" s="451"/>
      <c r="WPU41" s="449"/>
      <c r="WPV41" s="452"/>
      <c r="WPW41" s="453"/>
      <c r="WPX41" s="454"/>
      <c r="WPY41" s="449"/>
      <c r="WPZ41" s="453"/>
      <c r="WQA41" s="453"/>
      <c r="WQB41" s="450"/>
      <c r="WQC41" s="454"/>
      <c r="WQD41" s="455"/>
      <c r="WQE41" s="453"/>
      <c r="WQF41" s="456"/>
      <c r="WQG41" s="453"/>
      <c r="WQH41" s="456"/>
      <c r="WQI41" s="454"/>
      <c r="WQJ41" s="451"/>
      <c r="WQK41" s="454"/>
      <c r="WQL41" s="450"/>
      <c r="WQM41" s="456"/>
      <c r="WQN41" s="456"/>
      <c r="WQO41" s="456"/>
      <c r="WQP41" s="456"/>
      <c r="WQQ41" s="271"/>
      <c r="WQR41" s="451"/>
      <c r="WQS41" s="454"/>
      <c r="WQT41" s="451"/>
      <c r="WQU41" s="457"/>
      <c r="WQV41" s="271"/>
      <c r="WQW41" s="451"/>
      <c r="WQX41" s="454"/>
      <c r="WQY41" s="451"/>
      <c r="WQZ41" s="457"/>
      <c r="WRA41" s="451"/>
      <c r="WRB41" s="457"/>
      <c r="WRC41" s="457"/>
      <c r="WRD41" s="457"/>
      <c r="WRE41" s="271"/>
      <c r="WRF41" s="271"/>
      <c r="WRG41" s="451"/>
      <c r="WRH41" s="454"/>
      <c r="WRI41" s="451"/>
      <c r="WRJ41" s="454"/>
      <c r="WRK41" s="458"/>
      <c r="WRL41" s="459"/>
      <c r="WRM41" s="460"/>
      <c r="WRN41" s="461"/>
      <c r="WRO41" s="462"/>
      <c r="WRP41" s="458"/>
      <c r="WRQ41" s="451"/>
      <c r="WRR41" s="463"/>
      <c r="WRS41" s="451"/>
      <c r="WRT41" s="451"/>
      <c r="WRU41" s="453"/>
      <c r="WRW41" s="449"/>
      <c r="WRX41" s="449"/>
      <c r="WRY41" s="449"/>
      <c r="WRZ41" s="450"/>
      <c r="WSA41" s="451"/>
      <c r="WSB41" s="451"/>
      <c r="WSC41" s="451"/>
      <c r="WSD41" s="449"/>
      <c r="WSE41" s="452"/>
      <c r="WSF41" s="453"/>
      <c r="WSG41" s="454"/>
      <c r="WSH41" s="449"/>
      <c r="WSI41" s="453"/>
      <c r="WSJ41" s="453"/>
      <c r="WSK41" s="450"/>
      <c r="WSL41" s="454"/>
      <c r="WSM41" s="455"/>
      <c r="WSN41" s="453"/>
      <c r="WSO41" s="456"/>
      <c r="WSP41" s="453"/>
      <c r="WSQ41" s="456"/>
      <c r="WSR41" s="454"/>
      <c r="WSS41" s="451"/>
      <c r="WST41" s="454"/>
      <c r="WSU41" s="450"/>
      <c r="WSV41" s="456"/>
      <c r="WSW41" s="456"/>
      <c r="WSX41" s="456"/>
      <c r="WSY41" s="456"/>
      <c r="WSZ41" s="271"/>
      <c r="WTA41" s="451"/>
      <c r="WTB41" s="454"/>
      <c r="WTC41" s="451"/>
      <c r="WTD41" s="457"/>
      <c r="WTE41" s="271"/>
      <c r="WTF41" s="451"/>
      <c r="WTG41" s="454"/>
      <c r="WTH41" s="451"/>
      <c r="WTI41" s="457"/>
      <c r="WTJ41" s="451"/>
      <c r="WTK41" s="457"/>
      <c r="WTL41" s="457"/>
      <c r="WTM41" s="457"/>
      <c r="WTN41" s="271"/>
      <c r="WTO41" s="271"/>
      <c r="WTP41" s="451"/>
      <c r="WTQ41" s="454"/>
      <c r="WTR41" s="451"/>
      <c r="WTS41" s="454"/>
      <c r="WTT41" s="458"/>
      <c r="WTU41" s="459"/>
      <c r="WTV41" s="460"/>
      <c r="WTW41" s="461"/>
      <c r="WTX41" s="462"/>
      <c r="WTY41" s="458"/>
      <c r="WTZ41" s="451"/>
      <c r="WUA41" s="463"/>
      <c r="WUB41" s="451"/>
      <c r="WUC41" s="451"/>
      <c r="WUD41" s="453"/>
      <c r="WUF41" s="449"/>
      <c r="WUG41" s="449"/>
      <c r="WUH41" s="449"/>
      <c r="WUI41" s="450"/>
      <c r="WUJ41" s="451"/>
      <c r="WUK41" s="451"/>
      <c r="WUL41" s="451"/>
      <c r="WUM41" s="449"/>
      <c r="WUN41" s="452"/>
      <c r="WUO41" s="453"/>
      <c r="WUP41" s="454"/>
      <c r="WUQ41" s="449"/>
      <c r="WUR41" s="453"/>
      <c r="WUS41" s="453"/>
      <c r="WUT41" s="450"/>
      <c r="WUU41" s="454"/>
      <c r="WUV41" s="455"/>
      <c r="WUW41" s="453"/>
      <c r="WUX41" s="456"/>
      <c r="WUY41" s="453"/>
      <c r="WUZ41" s="456"/>
      <c r="WVA41" s="454"/>
      <c r="WVB41" s="451"/>
      <c r="WVC41" s="454"/>
      <c r="WVD41" s="450"/>
      <c r="WVE41" s="456"/>
      <c r="WVF41" s="456"/>
      <c r="WVG41" s="456"/>
      <c r="WVH41" s="456"/>
      <c r="WVI41" s="271"/>
      <c r="WVJ41" s="451"/>
      <c r="WVK41" s="454"/>
      <c r="WVL41" s="451"/>
      <c r="WVM41" s="457"/>
      <c r="WVN41" s="271"/>
      <c r="WVO41" s="451"/>
      <c r="WVP41" s="454"/>
      <c r="WVQ41" s="451"/>
      <c r="WVR41" s="457"/>
      <c r="WVS41" s="451"/>
      <c r="WVT41" s="457"/>
      <c r="WVU41" s="457"/>
      <c r="WVV41" s="457"/>
      <c r="WVW41" s="271"/>
      <c r="WVX41" s="271"/>
      <c r="WVY41" s="451"/>
      <c r="WVZ41" s="454"/>
      <c r="WWA41" s="451"/>
      <c r="WWB41" s="454"/>
      <c r="WWC41" s="458"/>
      <c r="WWD41" s="459"/>
      <c r="WWE41" s="460"/>
      <c r="WWF41" s="461"/>
      <c r="WWG41" s="462"/>
      <c r="WWH41" s="458"/>
      <c r="WWI41" s="451"/>
      <c r="WWJ41" s="463"/>
      <c r="WWK41" s="451"/>
      <c r="WWL41" s="451"/>
      <c r="WWM41" s="453"/>
      <c r="WWO41" s="449"/>
      <c r="WWP41" s="449"/>
      <c r="WWQ41" s="449"/>
      <c r="WWR41" s="450"/>
      <c r="WWS41" s="451"/>
      <c r="WWT41" s="451"/>
      <c r="WWU41" s="451"/>
      <c r="WWV41" s="449"/>
      <c r="WWW41" s="452"/>
      <c r="WWX41" s="453"/>
      <c r="WWY41" s="454"/>
      <c r="WWZ41" s="449"/>
      <c r="WXA41" s="453"/>
      <c r="WXB41" s="453"/>
      <c r="WXC41" s="450"/>
      <c r="WXD41" s="454"/>
      <c r="WXE41" s="455"/>
      <c r="WXF41" s="453"/>
      <c r="WXG41" s="456"/>
      <c r="WXH41" s="453"/>
      <c r="WXI41" s="456"/>
      <c r="WXJ41" s="454"/>
      <c r="WXK41" s="451"/>
      <c r="WXL41" s="454"/>
      <c r="WXM41" s="450"/>
      <c r="WXN41" s="456"/>
      <c r="WXO41" s="456"/>
      <c r="WXP41" s="456"/>
      <c r="WXQ41" s="456"/>
      <c r="WXR41" s="271"/>
      <c r="WXS41" s="451"/>
      <c r="WXT41" s="454"/>
      <c r="WXU41" s="451"/>
      <c r="WXV41" s="457"/>
      <c r="WXW41" s="271"/>
      <c r="WXX41" s="451"/>
      <c r="WXY41" s="454"/>
      <c r="WXZ41" s="451"/>
      <c r="WYA41" s="457"/>
      <c r="WYB41" s="451"/>
      <c r="WYC41" s="457"/>
      <c r="WYD41" s="457"/>
      <c r="WYE41" s="457"/>
      <c r="WYF41" s="271"/>
      <c r="WYG41" s="271"/>
      <c r="WYH41" s="451"/>
      <c r="WYI41" s="454"/>
      <c r="WYJ41" s="451"/>
      <c r="WYK41" s="454"/>
      <c r="WYL41" s="458"/>
      <c r="WYM41" s="459"/>
      <c r="WYN41" s="460"/>
      <c r="WYO41" s="461"/>
      <c r="WYP41" s="462"/>
      <c r="WYQ41" s="458"/>
      <c r="WYR41" s="451"/>
      <c r="WYS41" s="463"/>
      <c r="WYT41" s="451"/>
      <c r="WYU41" s="451"/>
      <c r="WYV41" s="453"/>
      <c r="WYX41" s="449"/>
      <c r="WYY41" s="449"/>
      <c r="WYZ41" s="449"/>
      <c r="WZA41" s="450"/>
      <c r="WZB41" s="451"/>
      <c r="WZC41" s="451"/>
      <c r="WZD41" s="451"/>
      <c r="WZE41" s="449"/>
      <c r="WZF41" s="452"/>
      <c r="WZG41" s="453"/>
      <c r="WZH41" s="454"/>
      <c r="WZI41" s="449"/>
      <c r="WZJ41" s="453"/>
      <c r="WZK41" s="453"/>
      <c r="WZL41" s="450"/>
      <c r="WZM41" s="454"/>
      <c r="WZN41" s="455"/>
      <c r="WZO41" s="453"/>
      <c r="WZP41" s="456"/>
      <c r="WZQ41" s="453"/>
      <c r="WZR41" s="456"/>
      <c r="WZS41" s="454"/>
      <c r="WZT41" s="451"/>
      <c r="WZU41" s="454"/>
      <c r="WZV41" s="450"/>
      <c r="WZW41" s="456"/>
      <c r="WZX41" s="456"/>
      <c r="WZY41" s="456"/>
      <c r="WZZ41" s="456"/>
      <c r="XAA41" s="271"/>
      <c r="XAB41" s="451"/>
      <c r="XAC41" s="454"/>
      <c r="XAD41" s="451"/>
      <c r="XAE41" s="457"/>
      <c r="XAF41" s="271"/>
      <c r="XAG41" s="451"/>
      <c r="XAH41" s="454"/>
      <c r="XAI41" s="451"/>
      <c r="XAJ41" s="457"/>
      <c r="XAK41" s="451"/>
      <c r="XAL41" s="457"/>
      <c r="XAM41" s="457"/>
      <c r="XAN41" s="457"/>
      <c r="XAO41" s="271"/>
      <c r="XAP41" s="271"/>
      <c r="XAQ41" s="451"/>
      <c r="XAR41" s="454"/>
      <c r="XAS41" s="451"/>
      <c r="XAT41" s="454"/>
      <c r="XAU41" s="458"/>
      <c r="XAV41" s="459"/>
      <c r="XAW41" s="460"/>
      <c r="XAX41" s="461"/>
      <c r="XAY41" s="462"/>
      <c r="XAZ41" s="458"/>
      <c r="XBA41" s="451"/>
      <c r="XBB41" s="463"/>
      <c r="XBC41" s="451"/>
      <c r="XBD41" s="451"/>
      <c r="XBE41" s="453"/>
      <c r="XBG41" s="449"/>
      <c r="XBH41" s="449"/>
      <c r="XBI41" s="449"/>
      <c r="XBJ41" s="450"/>
      <c r="XBK41" s="451"/>
      <c r="XBL41" s="451"/>
      <c r="XBM41" s="451"/>
      <c r="XBN41" s="449"/>
      <c r="XBO41" s="452"/>
      <c r="XBP41" s="453"/>
      <c r="XBQ41" s="454"/>
      <c r="XBR41" s="449"/>
      <c r="XBS41" s="453"/>
      <c r="XBT41" s="453"/>
      <c r="XBU41" s="450"/>
      <c r="XBV41" s="454"/>
      <c r="XBW41" s="455"/>
      <c r="XBX41" s="453"/>
      <c r="XBY41" s="456"/>
      <c r="XBZ41" s="453"/>
      <c r="XCA41" s="456"/>
      <c r="XCB41" s="454"/>
      <c r="XCC41" s="451"/>
      <c r="XCD41" s="454"/>
      <c r="XCE41" s="450"/>
      <c r="XCF41" s="456"/>
      <c r="XCG41" s="456"/>
      <c r="XCH41" s="456"/>
      <c r="XCI41" s="456"/>
      <c r="XCJ41" s="271"/>
      <c r="XCK41" s="451"/>
      <c r="XCL41" s="454"/>
      <c r="XCM41" s="451"/>
      <c r="XCN41" s="457"/>
      <c r="XCO41" s="271"/>
      <c r="XCP41" s="451"/>
      <c r="XCQ41" s="454"/>
      <c r="XCR41" s="451"/>
      <c r="XCS41" s="457"/>
      <c r="XCT41" s="451"/>
      <c r="XCU41" s="457"/>
      <c r="XCV41" s="457"/>
      <c r="XCW41" s="457"/>
      <c r="XCX41" s="271"/>
      <c r="XCY41" s="271"/>
      <c r="XCZ41" s="451"/>
      <c r="XDA41" s="454"/>
      <c r="XDB41" s="451"/>
      <c r="XDC41" s="454"/>
      <c r="XDD41" s="458"/>
      <c r="XDE41" s="459"/>
      <c r="XDF41" s="460"/>
      <c r="XDG41" s="461"/>
      <c r="XDH41" s="462"/>
      <c r="XDI41" s="458"/>
      <c r="XDJ41" s="451"/>
      <c r="XDK41" s="463"/>
      <c r="XDL41" s="451"/>
      <c r="XDM41" s="451"/>
      <c r="XDN41" s="453"/>
      <c r="XDP41" s="449"/>
      <c r="XDQ41" s="449"/>
      <c r="XDR41" s="449"/>
      <c r="XDS41" s="450"/>
      <c r="XDT41" s="451"/>
      <c r="XDU41" s="451"/>
      <c r="XDV41" s="451"/>
      <c r="XDW41" s="449"/>
      <c r="XDX41" s="452"/>
      <c r="XDY41" s="453"/>
      <c r="XDZ41" s="454"/>
      <c r="XEA41" s="449"/>
      <c r="XEB41" s="453"/>
      <c r="XEC41" s="453"/>
      <c r="XED41" s="450"/>
      <c r="XEE41" s="454"/>
      <c r="XEF41" s="455"/>
      <c r="XEG41" s="453"/>
      <c r="XEH41" s="456"/>
      <c r="XEI41" s="453"/>
      <c r="XEJ41" s="456"/>
      <c r="XEK41" s="454"/>
      <c r="XEL41" s="451"/>
      <c r="XEM41" s="454"/>
      <c r="XEN41" s="450"/>
      <c r="XEO41" s="456"/>
      <c r="XEP41" s="456"/>
      <c r="XEQ41" s="456"/>
      <c r="XER41" s="456"/>
      <c r="XES41" s="271"/>
      <c r="XET41" s="451"/>
      <c r="XEU41" s="454"/>
      <c r="XEV41" s="451"/>
      <c r="XEW41" s="457"/>
      <c r="XEX41" s="271"/>
    </row>
    <row r="42" spans="2:16378" x14ac:dyDescent="0.25">
      <c r="B42" s="221">
        <v>2025</v>
      </c>
      <c r="C42" s="221">
        <v>891780111</v>
      </c>
      <c r="D42" s="221" t="s">
        <v>78</v>
      </c>
      <c r="E42" s="67" t="s">
        <v>8188</v>
      </c>
      <c r="F42" s="65" t="s">
        <v>8187</v>
      </c>
      <c r="G42" s="65">
        <v>0</v>
      </c>
      <c r="H42" s="65" t="s">
        <v>81</v>
      </c>
      <c r="I42" s="221" t="s">
        <v>82</v>
      </c>
      <c r="J42" s="220" t="s">
        <v>83</v>
      </c>
      <c r="K42" s="66" t="s">
        <v>8186</v>
      </c>
      <c r="L42" s="68">
        <v>19450000</v>
      </c>
      <c r="M42" s="221" t="s">
        <v>85</v>
      </c>
      <c r="N42" s="66" t="s">
        <v>8185</v>
      </c>
      <c r="O42" s="66">
        <v>1007558518</v>
      </c>
      <c r="P42" s="66">
        <v>1433</v>
      </c>
      <c r="Q42" s="70">
        <v>45841</v>
      </c>
      <c r="R42" s="66">
        <v>155600000</v>
      </c>
      <c r="S42" s="70">
        <v>45852</v>
      </c>
      <c r="T42" s="68">
        <v>19450000</v>
      </c>
      <c r="U42" s="65" t="s">
        <v>87</v>
      </c>
      <c r="V42" s="68">
        <v>1082924652</v>
      </c>
      <c r="W42" s="67" t="s">
        <v>8184</v>
      </c>
      <c r="X42" s="70">
        <v>45852</v>
      </c>
      <c r="Y42" s="70">
        <v>45853</v>
      </c>
      <c r="Z42" s="70" t="s">
        <v>89</v>
      </c>
      <c r="AA42" s="70">
        <v>45991</v>
      </c>
      <c r="AB42" s="49">
        <f t="shared" si="0"/>
        <v>138</v>
      </c>
      <c r="AC42" s="65">
        <v>0</v>
      </c>
      <c r="AD42" s="68">
        <v>0</v>
      </c>
      <c r="AE42" s="65">
        <v>0</v>
      </c>
      <c r="AF42" s="78" t="s">
        <v>89</v>
      </c>
      <c r="AG42" s="49">
        <f t="shared" si="1"/>
        <v>0</v>
      </c>
      <c r="AH42" s="65">
        <v>0</v>
      </c>
      <c r="AI42" s="68">
        <v>0</v>
      </c>
      <c r="AJ42" s="65" t="s">
        <v>89</v>
      </c>
      <c r="AK42" s="78" t="s">
        <v>89</v>
      </c>
      <c r="AL42" s="65">
        <v>0</v>
      </c>
      <c r="AM42" s="78" t="s">
        <v>89</v>
      </c>
      <c r="AN42" s="78" t="s">
        <v>89</v>
      </c>
      <c r="AO42" s="78" t="s">
        <v>89</v>
      </c>
      <c r="AP42" s="49">
        <f t="shared" si="2"/>
        <v>0</v>
      </c>
      <c r="AQ42" s="49">
        <f>+L42+AD42-AI42</f>
        <v>19450000</v>
      </c>
      <c r="AR42" s="65" t="s">
        <v>87</v>
      </c>
      <c r="AS42" s="68">
        <v>19450000</v>
      </c>
      <c r="AT42" s="65" t="s">
        <v>87</v>
      </c>
      <c r="AU42" s="68">
        <v>0</v>
      </c>
      <c r="AV42" s="75" t="s">
        <v>89</v>
      </c>
      <c r="AW42" s="267">
        <v>3890000</v>
      </c>
      <c r="AX42" s="79">
        <f t="shared" si="3"/>
        <v>15560000</v>
      </c>
      <c r="AY42" s="223">
        <f t="shared" si="4"/>
        <v>0.2</v>
      </c>
      <c r="AZ42" s="74">
        <v>0.2</v>
      </c>
      <c r="BA42" s="75" t="s">
        <v>89</v>
      </c>
      <c r="BB42" s="65" t="s">
        <v>108</v>
      </c>
      <c r="BC42" s="400" t="s">
        <v>8183</v>
      </c>
      <c r="BD42" s="65" t="s">
        <v>87</v>
      </c>
      <c r="BE42" s="65" t="s">
        <v>87</v>
      </c>
      <c r="BF42" s="449"/>
      <c r="BG42" s="449"/>
      <c r="BH42" s="450"/>
      <c r="BI42" s="451"/>
      <c r="BJ42" s="451"/>
      <c r="BK42" s="451"/>
      <c r="BL42" s="449"/>
      <c r="BM42" s="452"/>
      <c r="BN42" s="453"/>
      <c r="BO42" s="454"/>
      <c r="BP42" s="449"/>
      <c r="BQ42" s="453"/>
      <c r="BR42" s="453"/>
      <c r="BS42" s="450"/>
      <c r="BT42" s="454"/>
      <c r="BU42" s="455"/>
      <c r="BV42" s="453"/>
      <c r="BW42" s="456"/>
      <c r="BX42" s="453"/>
      <c r="BY42" s="456"/>
      <c r="BZ42" s="454"/>
      <c r="CA42" s="451"/>
      <c r="CB42" s="454"/>
      <c r="CC42" s="450"/>
      <c r="CD42" s="456"/>
      <c r="CE42" s="456"/>
      <c r="CF42" s="456"/>
      <c r="CG42" s="456"/>
      <c r="CH42" s="271"/>
      <c r="CI42" s="451"/>
      <c r="CJ42" s="454"/>
      <c r="CK42" s="451"/>
      <c r="CL42" s="457"/>
      <c r="CM42" s="271"/>
      <c r="CN42" s="451"/>
      <c r="CO42" s="454"/>
      <c r="CP42" s="451"/>
      <c r="CQ42" s="457"/>
      <c r="CR42" s="451"/>
      <c r="CS42" s="457"/>
      <c r="CT42" s="457"/>
      <c r="CU42" s="457"/>
      <c r="CV42" s="271"/>
      <c r="CW42" s="271"/>
      <c r="CX42" s="451"/>
      <c r="CY42" s="454"/>
      <c r="CZ42" s="451"/>
      <c r="DA42" s="454"/>
      <c r="DB42" s="458"/>
      <c r="DC42" s="459"/>
      <c r="DD42" s="460"/>
      <c r="DE42" s="461"/>
      <c r="DF42" s="462"/>
      <c r="DG42" s="458"/>
      <c r="DH42" s="451"/>
      <c r="DI42" s="463"/>
      <c r="DJ42" s="451"/>
      <c r="DK42" s="451"/>
      <c r="DL42" s="453"/>
      <c r="DN42" s="449"/>
      <c r="DO42" s="449"/>
      <c r="DP42" s="449"/>
      <c r="DQ42" s="450"/>
      <c r="DR42" s="451"/>
      <c r="DS42" s="451"/>
      <c r="DT42" s="451"/>
      <c r="DU42" s="449"/>
      <c r="DV42" s="452"/>
      <c r="DW42" s="453"/>
      <c r="DX42" s="454"/>
      <c r="DY42" s="449"/>
      <c r="DZ42" s="453"/>
      <c r="EA42" s="453"/>
      <c r="EB42" s="450"/>
      <c r="EC42" s="454"/>
      <c r="ED42" s="455"/>
      <c r="EE42" s="453"/>
      <c r="EF42" s="456"/>
      <c r="EG42" s="453"/>
      <c r="EH42" s="456"/>
      <c r="EI42" s="454"/>
      <c r="EJ42" s="451"/>
      <c r="EK42" s="454"/>
      <c r="EL42" s="450"/>
      <c r="EM42" s="456"/>
      <c r="EN42" s="456"/>
      <c r="EO42" s="456"/>
      <c r="EP42" s="456"/>
      <c r="EQ42" s="271"/>
      <c r="ER42" s="451"/>
      <c r="ES42" s="454"/>
      <c r="ET42" s="451"/>
      <c r="EU42" s="457"/>
      <c r="EV42" s="271"/>
      <c r="EW42" s="451"/>
      <c r="EX42" s="454"/>
      <c r="EY42" s="451"/>
      <c r="EZ42" s="457"/>
      <c r="FA42" s="451"/>
      <c r="FB42" s="457"/>
      <c r="FC42" s="457"/>
      <c r="FD42" s="457"/>
      <c r="FE42" s="271"/>
      <c r="FF42" s="271"/>
      <c r="FG42" s="451"/>
      <c r="FH42" s="454"/>
      <c r="FI42" s="451"/>
      <c r="FJ42" s="454"/>
      <c r="FK42" s="458"/>
      <c r="FL42" s="459"/>
      <c r="FM42" s="460"/>
      <c r="FN42" s="461"/>
      <c r="FO42" s="462"/>
      <c r="FP42" s="458"/>
      <c r="FQ42" s="451"/>
      <c r="FR42" s="463"/>
      <c r="FS42" s="451"/>
      <c r="FT42" s="451"/>
      <c r="FU42" s="453"/>
      <c r="FW42" s="449"/>
      <c r="FX42" s="449"/>
      <c r="FY42" s="449"/>
      <c r="FZ42" s="450"/>
      <c r="GA42" s="451"/>
      <c r="GB42" s="451"/>
      <c r="GC42" s="451"/>
      <c r="GD42" s="449"/>
      <c r="GE42" s="452"/>
      <c r="GF42" s="453"/>
      <c r="GG42" s="454"/>
      <c r="GH42" s="449"/>
      <c r="GI42" s="453"/>
      <c r="GJ42" s="453"/>
      <c r="GK42" s="450"/>
      <c r="GL42" s="454"/>
      <c r="GM42" s="455"/>
      <c r="GN42" s="453"/>
      <c r="GO42" s="456"/>
      <c r="GP42" s="453"/>
      <c r="GQ42" s="456"/>
      <c r="GR42" s="454"/>
      <c r="GS42" s="451"/>
      <c r="GT42" s="454"/>
      <c r="GU42" s="450"/>
      <c r="GV42" s="456"/>
      <c r="GW42" s="456"/>
      <c r="GX42" s="456"/>
      <c r="GY42" s="456"/>
      <c r="GZ42" s="271"/>
      <c r="HA42" s="451"/>
      <c r="HB42" s="454"/>
      <c r="HC42" s="451"/>
      <c r="HD42" s="457"/>
      <c r="HE42" s="271"/>
      <c r="HF42" s="451"/>
      <c r="HG42" s="454"/>
      <c r="HH42" s="451"/>
      <c r="HI42" s="457"/>
      <c r="HJ42" s="451"/>
      <c r="HK42" s="457"/>
      <c r="HL42" s="457"/>
      <c r="HM42" s="457"/>
      <c r="HN42" s="271"/>
      <c r="HO42" s="271"/>
      <c r="HP42" s="451"/>
      <c r="HQ42" s="454"/>
      <c r="HR42" s="451"/>
      <c r="HS42" s="454"/>
      <c r="HT42" s="458"/>
      <c r="HU42" s="459"/>
      <c r="HV42" s="460"/>
      <c r="HW42" s="461"/>
      <c r="HX42" s="462"/>
      <c r="HY42" s="458"/>
      <c r="HZ42" s="451"/>
      <c r="IA42" s="463"/>
      <c r="IB42" s="451"/>
      <c r="IC42" s="451"/>
      <c r="ID42" s="453"/>
      <c r="IF42" s="449"/>
      <c r="IG42" s="449"/>
      <c r="IH42" s="449"/>
      <c r="II42" s="450"/>
      <c r="IJ42" s="451"/>
      <c r="IK42" s="451"/>
      <c r="IL42" s="451"/>
      <c r="IM42" s="449"/>
      <c r="IN42" s="452"/>
      <c r="IO42" s="453"/>
      <c r="IP42" s="454"/>
      <c r="IQ42" s="449"/>
      <c r="IR42" s="453"/>
      <c r="IS42" s="453"/>
      <c r="IT42" s="450"/>
      <c r="IU42" s="454"/>
      <c r="IV42" s="455"/>
      <c r="IW42" s="453"/>
      <c r="IX42" s="456"/>
      <c r="IY42" s="453"/>
      <c r="IZ42" s="456"/>
      <c r="JA42" s="454"/>
      <c r="JB42" s="451"/>
      <c r="JC42" s="454"/>
      <c r="JD42" s="450"/>
      <c r="JE42" s="456"/>
      <c r="JF42" s="456"/>
      <c r="JG42" s="456"/>
      <c r="JH42" s="456"/>
      <c r="JI42" s="271"/>
      <c r="JJ42" s="451"/>
      <c r="JK42" s="454"/>
      <c r="JL42" s="451"/>
      <c r="JM42" s="457"/>
      <c r="JN42" s="271"/>
      <c r="JO42" s="451"/>
      <c r="JP42" s="454"/>
      <c r="JQ42" s="451"/>
      <c r="JR42" s="457"/>
      <c r="JS42" s="451"/>
      <c r="JT42" s="457"/>
      <c r="JU42" s="457"/>
      <c r="JV42" s="457"/>
      <c r="JW42" s="271"/>
      <c r="JX42" s="271"/>
      <c r="JY42" s="451"/>
      <c r="JZ42" s="454"/>
      <c r="KA42" s="451"/>
      <c r="KB42" s="454"/>
      <c r="KC42" s="458"/>
      <c r="KD42" s="459"/>
      <c r="KE42" s="460"/>
      <c r="KF42" s="461"/>
      <c r="KG42" s="462"/>
      <c r="KH42" s="458"/>
      <c r="KI42" s="451"/>
      <c r="KJ42" s="463"/>
      <c r="KK42" s="451"/>
      <c r="KL42" s="451"/>
      <c r="KM42" s="453"/>
      <c r="KO42" s="449"/>
      <c r="KP42" s="449"/>
      <c r="KQ42" s="449"/>
      <c r="KR42" s="450"/>
      <c r="KS42" s="451"/>
      <c r="KT42" s="451"/>
      <c r="KU42" s="451"/>
      <c r="KV42" s="449"/>
      <c r="KW42" s="452"/>
      <c r="KX42" s="453"/>
      <c r="KY42" s="454"/>
      <c r="KZ42" s="449"/>
      <c r="LA42" s="453"/>
      <c r="LB42" s="453"/>
      <c r="LC42" s="450"/>
      <c r="LD42" s="454"/>
      <c r="LE42" s="455"/>
      <c r="LF42" s="453"/>
      <c r="LG42" s="456"/>
      <c r="LH42" s="453"/>
      <c r="LI42" s="456"/>
      <c r="LJ42" s="454"/>
      <c r="LK42" s="451"/>
      <c r="LL42" s="454"/>
      <c r="LM42" s="450"/>
      <c r="LN42" s="456"/>
      <c r="LO42" s="456"/>
      <c r="LP42" s="456"/>
      <c r="LQ42" s="456"/>
      <c r="LR42" s="271"/>
      <c r="LS42" s="451"/>
      <c r="LT42" s="454"/>
      <c r="LU42" s="451"/>
      <c r="LV42" s="457"/>
      <c r="LW42" s="271"/>
      <c r="LX42" s="451"/>
      <c r="LY42" s="454"/>
      <c r="LZ42" s="451"/>
      <c r="MA42" s="457"/>
      <c r="MB42" s="451"/>
      <c r="MC42" s="457"/>
      <c r="MD42" s="457"/>
      <c r="ME42" s="457"/>
      <c r="MF42" s="271"/>
      <c r="MG42" s="271"/>
      <c r="MH42" s="451"/>
      <c r="MI42" s="454"/>
      <c r="MJ42" s="451"/>
      <c r="MK42" s="454"/>
      <c r="ML42" s="458"/>
      <c r="MM42" s="459"/>
      <c r="MN42" s="460"/>
      <c r="MO42" s="461"/>
      <c r="MP42" s="462"/>
      <c r="MQ42" s="458"/>
      <c r="MR42" s="451"/>
      <c r="MS42" s="463"/>
      <c r="MT42" s="451"/>
      <c r="MU42" s="451"/>
      <c r="MV42" s="453"/>
      <c r="MX42" s="449"/>
      <c r="MY42" s="449"/>
      <c r="MZ42" s="449"/>
      <c r="NA42" s="450"/>
      <c r="NB42" s="451"/>
      <c r="NC42" s="451"/>
      <c r="ND42" s="451"/>
      <c r="NE42" s="449"/>
      <c r="NF42" s="452"/>
      <c r="NG42" s="453"/>
      <c r="NH42" s="454"/>
      <c r="NI42" s="449"/>
      <c r="NJ42" s="453"/>
      <c r="NK42" s="453"/>
      <c r="NL42" s="450"/>
      <c r="NM42" s="454"/>
      <c r="NN42" s="455"/>
      <c r="NO42" s="453"/>
      <c r="NP42" s="456"/>
      <c r="NQ42" s="453"/>
      <c r="NR42" s="456"/>
      <c r="NS42" s="454"/>
      <c r="NT42" s="451"/>
      <c r="NU42" s="454"/>
      <c r="NV42" s="450"/>
      <c r="NW42" s="456"/>
      <c r="NX42" s="456"/>
      <c r="NY42" s="456"/>
      <c r="NZ42" s="456"/>
      <c r="OA42" s="271"/>
      <c r="OB42" s="451"/>
      <c r="OC42" s="454"/>
      <c r="OD42" s="451"/>
      <c r="OE42" s="457"/>
      <c r="OF42" s="271"/>
      <c r="OG42" s="451"/>
      <c r="OH42" s="454"/>
      <c r="OI42" s="451"/>
      <c r="OJ42" s="457"/>
      <c r="OK42" s="451"/>
      <c r="OL42" s="457"/>
      <c r="OM42" s="457"/>
      <c r="ON42" s="457"/>
      <c r="OO42" s="271"/>
      <c r="OP42" s="271"/>
      <c r="OQ42" s="451"/>
      <c r="OR42" s="454"/>
      <c r="OS42" s="451"/>
      <c r="OT42" s="454"/>
      <c r="OU42" s="458"/>
      <c r="OV42" s="459"/>
      <c r="OW42" s="460"/>
      <c r="OX42" s="461"/>
      <c r="OY42" s="462"/>
      <c r="OZ42" s="458"/>
      <c r="PA42" s="451"/>
      <c r="PB42" s="463"/>
      <c r="PC42" s="451"/>
      <c r="PD42" s="451"/>
      <c r="PE42" s="453"/>
      <c r="PG42" s="449"/>
      <c r="PH42" s="449"/>
      <c r="PI42" s="449"/>
      <c r="PJ42" s="450"/>
      <c r="PK42" s="451"/>
      <c r="PL42" s="451"/>
      <c r="PM42" s="451"/>
      <c r="PN42" s="449"/>
      <c r="PO42" s="452"/>
      <c r="PP42" s="453"/>
      <c r="PQ42" s="454"/>
      <c r="PR42" s="449"/>
      <c r="PS42" s="453"/>
      <c r="PT42" s="453"/>
      <c r="PU42" s="450"/>
      <c r="PV42" s="454"/>
      <c r="PW42" s="455"/>
      <c r="PX42" s="453"/>
      <c r="PY42" s="456"/>
      <c r="PZ42" s="453"/>
      <c r="QA42" s="456"/>
      <c r="QB42" s="454"/>
      <c r="QC42" s="451"/>
      <c r="QD42" s="454"/>
      <c r="QE42" s="450"/>
      <c r="QF42" s="456"/>
      <c r="QG42" s="456"/>
      <c r="QH42" s="456"/>
      <c r="QI42" s="456"/>
      <c r="QJ42" s="271"/>
      <c r="QK42" s="451"/>
      <c r="QL42" s="454"/>
      <c r="QM42" s="451"/>
      <c r="QN42" s="457"/>
      <c r="QO42" s="271"/>
      <c r="QP42" s="451"/>
      <c r="QQ42" s="454"/>
      <c r="QR42" s="451"/>
      <c r="QS42" s="457"/>
      <c r="QT42" s="451"/>
      <c r="QU42" s="457"/>
      <c r="QV42" s="457"/>
      <c r="QW42" s="457"/>
      <c r="QX42" s="271"/>
      <c r="QY42" s="271"/>
      <c r="QZ42" s="451"/>
      <c r="RA42" s="454"/>
      <c r="RB42" s="451"/>
      <c r="RC42" s="454"/>
      <c r="RD42" s="458"/>
      <c r="RE42" s="459"/>
      <c r="RF42" s="460"/>
      <c r="RG42" s="461"/>
      <c r="RH42" s="462"/>
      <c r="RI42" s="458"/>
      <c r="RJ42" s="451"/>
      <c r="RK42" s="463"/>
      <c r="RL42" s="451"/>
      <c r="RM42" s="451"/>
      <c r="RN42" s="453"/>
      <c r="RP42" s="449"/>
      <c r="RQ42" s="449"/>
      <c r="RR42" s="449"/>
      <c r="RS42" s="450"/>
      <c r="RT42" s="451"/>
      <c r="RU42" s="451"/>
      <c r="RV42" s="451"/>
      <c r="RW42" s="449"/>
      <c r="RX42" s="452"/>
      <c r="RY42" s="453"/>
      <c r="RZ42" s="454"/>
      <c r="SA42" s="449"/>
      <c r="SB42" s="453"/>
      <c r="SC42" s="453"/>
      <c r="SD42" s="450"/>
      <c r="SE42" s="454"/>
      <c r="SF42" s="455"/>
      <c r="SG42" s="453"/>
      <c r="SH42" s="456"/>
      <c r="SI42" s="453"/>
      <c r="SJ42" s="456"/>
      <c r="SK42" s="454"/>
      <c r="SL42" s="451"/>
      <c r="SM42" s="454"/>
      <c r="SN42" s="450"/>
      <c r="SO42" s="456"/>
      <c r="SP42" s="456"/>
      <c r="SQ42" s="456"/>
      <c r="SR42" s="456"/>
      <c r="SS42" s="271"/>
      <c r="ST42" s="451"/>
      <c r="SU42" s="454"/>
      <c r="SV42" s="451"/>
      <c r="SW42" s="457"/>
      <c r="SX42" s="271"/>
      <c r="SY42" s="451"/>
      <c r="SZ42" s="454"/>
      <c r="TA42" s="451"/>
      <c r="TB42" s="457"/>
      <c r="TC42" s="451"/>
      <c r="TD42" s="457"/>
      <c r="TE42" s="457"/>
      <c r="TF42" s="457"/>
      <c r="TG42" s="271"/>
      <c r="TH42" s="271"/>
      <c r="TI42" s="451"/>
      <c r="TJ42" s="454"/>
      <c r="TK42" s="451"/>
      <c r="TL42" s="454"/>
      <c r="TM42" s="458"/>
      <c r="TN42" s="459"/>
      <c r="TO42" s="460"/>
      <c r="TP42" s="461"/>
      <c r="TQ42" s="462"/>
      <c r="TR42" s="458"/>
      <c r="TS42" s="451"/>
      <c r="TT42" s="463"/>
      <c r="TU42" s="451"/>
      <c r="TV42" s="451"/>
      <c r="TW42" s="453"/>
      <c r="TY42" s="449"/>
      <c r="TZ42" s="449"/>
      <c r="UA42" s="449"/>
      <c r="UB42" s="450"/>
      <c r="UC42" s="451"/>
      <c r="UD42" s="451"/>
      <c r="UE42" s="451"/>
      <c r="UF42" s="449"/>
      <c r="UG42" s="452"/>
      <c r="UH42" s="453"/>
      <c r="UI42" s="454"/>
      <c r="UJ42" s="449"/>
      <c r="UK42" s="453"/>
      <c r="UL42" s="453"/>
      <c r="UM42" s="450"/>
      <c r="UN42" s="454"/>
      <c r="UO42" s="455"/>
      <c r="UP42" s="453"/>
      <c r="UQ42" s="456"/>
      <c r="UR42" s="453"/>
      <c r="US42" s="456"/>
      <c r="UT42" s="454"/>
      <c r="UU42" s="451"/>
      <c r="UV42" s="454"/>
      <c r="UW42" s="450"/>
      <c r="UX42" s="456"/>
      <c r="UY42" s="456"/>
      <c r="UZ42" s="456"/>
      <c r="VA42" s="456"/>
      <c r="VB42" s="271"/>
      <c r="VC42" s="451"/>
      <c r="VD42" s="454"/>
      <c r="VE42" s="451"/>
      <c r="VF42" s="457"/>
      <c r="VG42" s="271"/>
      <c r="VH42" s="451"/>
      <c r="VI42" s="454"/>
      <c r="VJ42" s="451"/>
      <c r="VK42" s="457"/>
      <c r="VL42" s="451"/>
      <c r="VM42" s="457"/>
      <c r="VN42" s="457"/>
      <c r="VO42" s="457"/>
      <c r="VP42" s="271"/>
      <c r="VQ42" s="271"/>
      <c r="VR42" s="451"/>
      <c r="VS42" s="454"/>
      <c r="VT42" s="451"/>
      <c r="VU42" s="454"/>
      <c r="VV42" s="458"/>
      <c r="VW42" s="459"/>
      <c r="VX42" s="460"/>
      <c r="VY42" s="461"/>
      <c r="VZ42" s="462"/>
      <c r="WA42" s="458"/>
      <c r="WB42" s="451"/>
      <c r="WC42" s="463"/>
      <c r="WD42" s="451"/>
      <c r="WE42" s="451"/>
      <c r="WF42" s="453"/>
      <c r="WH42" s="449"/>
      <c r="WI42" s="449"/>
      <c r="WJ42" s="449"/>
      <c r="WK42" s="450"/>
      <c r="WL42" s="451"/>
      <c r="WM42" s="451"/>
      <c r="WN42" s="451"/>
      <c r="WO42" s="449"/>
      <c r="WP42" s="452"/>
      <c r="WQ42" s="453"/>
      <c r="WR42" s="454"/>
      <c r="WS42" s="449"/>
      <c r="WT42" s="453"/>
      <c r="WU42" s="453"/>
      <c r="WV42" s="450"/>
      <c r="WW42" s="454"/>
      <c r="WX42" s="455"/>
      <c r="WY42" s="453"/>
      <c r="WZ42" s="456"/>
      <c r="XA42" s="453"/>
      <c r="XB42" s="456"/>
      <c r="XC42" s="454"/>
      <c r="XD42" s="451"/>
      <c r="XE42" s="454"/>
      <c r="XF42" s="450"/>
      <c r="XG42" s="456"/>
      <c r="XH42" s="456"/>
      <c r="XI42" s="456"/>
      <c r="XJ42" s="456"/>
      <c r="XK42" s="271"/>
      <c r="XL42" s="451"/>
      <c r="XM42" s="454"/>
      <c r="XN42" s="451"/>
      <c r="XO42" s="457"/>
      <c r="XP42" s="271"/>
      <c r="XQ42" s="451"/>
      <c r="XR42" s="454"/>
      <c r="XS42" s="451"/>
      <c r="XT42" s="457"/>
      <c r="XU42" s="451"/>
      <c r="XV42" s="457"/>
      <c r="XW42" s="457"/>
      <c r="XX42" s="457"/>
      <c r="XY42" s="271"/>
      <c r="XZ42" s="271"/>
      <c r="YA42" s="451"/>
      <c r="YB42" s="454"/>
      <c r="YC42" s="451"/>
      <c r="YD42" s="454"/>
      <c r="YE42" s="458"/>
      <c r="YF42" s="459"/>
      <c r="YG42" s="460"/>
      <c r="YH42" s="461"/>
      <c r="YI42" s="462"/>
      <c r="YJ42" s="458"/>
      <c r="YK42" s="451"/>
      <c r="YL42" s="463"/>
      <c r="YM42" s="451"/>
      <c r="YN42" s="451"/>
      <c r="YO42" s="453"/>
      <c r="YQ42" s="449"/>
      <c r="YR42" s="449"/>
      <c r="YS42" s="449"/>
      <c r="YT42" s="450"/>
      <c r="YU42" s="451"/>
      <c r="YV42" s="451"/>
      <c r="YW42" s="451"/>
      <c r="YX42" s="449"/>
      <c r="YY42" s="452"/>
      <c r="YZ42" s="453"/>
      <c r="ZA42" s="454"/>
      <c r="ZB42" s="449"/>
      <c r="ZC42" s="453"/>
      <c r="ZD42" s="453"/>
      <c r="ZE42" s="450"/>
      <c r="ZF42" s="454"/>
      <c r="ZG42" s="455"/>
      <c r="ZH42" s="453"/>
      <c r="ZI42" s="456"/>
      <c r="ZJ42" s="453"/>
      <c r="ZK42" s="456"/>
      <c r="ZL42" s="454"/>
      <c r="ZM42" s="451"/>
      <c r="ZN42" s="454"/>
      <c r="ZO42" s="450"/>
      <c r="ZP42" s="456"/>
      <c r="ZQ42" s="456"/>
      <c r="ZR42" s="456"/>
      <c r="ZS42" s="456"/>
      <c r="ZT42" s="271"/>
      <c r="ZU42" s="451"/>
      <c r="ZV42" s="454"/>
      <c r="ZW42" s="451"/>
      <c r="ZX42" s="457"/>
      <c r="ZY42" s="271"/>
      <c r="ZZ42" s="451"/>
      <c r="AAA42" s="454"/>
      <c r="AAB42" s="451"/>
      <c r="AAC42" s="457"/>
      <c r="AAD42" s="451"/>
      <c r="AAE42" s="457"/>
      <c r="AAF42" s="457"/>
      <c r="AAG42" s="457"/>
      <c r="AAH42" s="271"/>
      <c r="AAI42" s="271"/>
      <c r="AAJ42" s="451"/>
      <c r="AAK42" s="454"/>
      <c r="AAL42" s="451"/>
      <c r="AAM42" s="454"/>
      <c r="AAN42" s="458"/>
      <c r="AAO42" s="459"/>
      <c r="AAP42" s="460"/>
      <c r="AAQ42" s="461"/>
      <c r="AAR42" s="462"/>
      <c r="AAS42" s="458"/>
      <c r="AAT42" s="451"/>
      <c r="AAU42" s="463"/>
      <c r="AAV42" s="451"/>
      <c r="AAW42" s="451"/>
      <c r="AAX42" s="453"/>
      <c r="AAZ42" s="449"/>
      <c r="ABA42" s="449"/>
      <c r="ABB42" s="449"/>
      <c r="ABC42" s="450"/>
      <c r="ABD42" s="451"/>
      <c r="ABE42" s="451"/>
      <c r="ABF42" s="451"/>
      <c r="ABG42" s="449"/>
      <c r="ABH42" s="452"/>
      <c r="ABI42" s="453"/>
      <c r="ABJ42" s="454"/>
      <c r="ABK42" s="449"/>
      <c r="ABL42" s="453"/>
      <c r="ABM42" s="453"/>
      <c r="ABN42" s="450"/>
      <c r="ABO42" s="454"/>
      <c r="ABP42" s="455"/>
      <c r="ABQ42" s="453"/>
      <c r="ABR42" s="456"/>
      <c r="ABS42" s="453"/>
      <c r="ABT42" s="456"/>
      <c r="ABU42" s="454"/>
      <c r="ABV42" s="451"/>
      <c r="ABW42" s="454"/>
      <c r="ABX42" s="450"/>
      <c r="ABY42" s="456"/>
      <c r="ABZ42" s="456"/>
      <c r="ACA42" s="456"/>
      <c r="ACB42" s="456"/>
      <c r="ACC42" s="271"/>
      <c r="ACD42" s="451"/>
      <c r="ACE42" s="454"/>
      <c r="ACF42" s="451"/>
      <c r="ACG42" s="457"/>
      <c r="ACH42" s="271"/>
      <c r="ACI42" s="451"/>
      <c r="ACJ42" s="454"/>
      <c r="ACK42" s="451"/>
      <c r="ACL42" s="457"/>
      <c r="ACM42" s="451"/>
      <c r="ACN42" s="457"/>
      <c r="ACO42" s="457"/>
      <c r="ACP42" s="457"/>
      <c r="ACQ42" s="271"/>
      <c r="ACR42" s="271"/>
      <c r="ACS42" s="451"/>
      <c r="ACT42" s="454"/>
      <c r="ACU42" s="451"/>
      <c r="ACV42" s="454"/>
      <c r="ACW42" s="458"/>
      <c r="ACX42" s="459"/>
      <c r="ACY42" s="460"/>
      <c r="ACZ42" s="461"/>
      <c r="ADA42" s="462"/>
      <c r="ADB42" s="458"/>
      <c r="ADC42" s="451"/>
      <c r="ADD42" s="463"/>
      <c r="ADE42" s="451"/>
      <c r="ADF42" s="451"/>
      <c r="ADG42" s="453"/>
      <c r="ADI42" s="449"/>
      <c r="ADJ42" s="449"/>
      <c r="ADK42" s="449"/>
      <c r="ADL42" s="450"/>
      <c r="ADM42" s="451"/>
      <c r="ADN42" s="451"/>
      <c r="ADO42" s="451"/>
      <c r="ADP42" s="449"/>
      <c r="ADQ42" s="452"/>
      <c r="ADR42" s="453"/>
      <c r="ADS42" s="454"/>
      <c r="ADT42" s="449"/>
      <c r="ADU42" s="453"/>
      <c r="ADV42" s="453"/>
      <c r="ADW42" s="450"/>
      <c r="ADX42" s="454"/>
      <c r="ADY42" s="455"/>
      <c r="ADZ42" s="453"/>
      <c r="AEA42" s="456"/>
      <c r="AEB42" s="453"/>
      <c r="AEC42" s="456"/>
      <c r="AED42" s="454"/>
      <c r="AEE42" s="451"/>
      <c r="AEF42" s="454"/>
      <c r="AEG42" s="450"/>
      <c r="AEH42" s="456"/>
      <c r="AEI42" s="456"/>
      <c r="AEJ42" s="456"/>
      <c r="AEK42" s="456"/>
      <c r="AEL42" s="271"/>
      <c r="AEM42" s="451"/>
      <c r="AEN42" s="454"/>
      <c r="AEO42" s="451"/>
      <c r="AEP42" s="457"/>
      <c r="AEQ42" s="271"/>
      <c r="AER42" s="451"/>
      <c r="AES42" s="454"/>
      <c r="AET42" s="451"/>
      <c r="AEU42" s="457"/>
      <c r="AEV42" s="451"/>
      <c r="AEW42" s="457"/>
      <c r="AEX42" s="457"/>
      <c r="AEY42" s="457"/>
      <c r="AEZ42" s="271"/>
      <c r="AFA42" s="271"/>
      <c r="AFB42" s="451"/>
      <c r="AFC42" s="454"/>
      <c r="AFD42" s="451"/>
      <c r="AFE42" s="454"/>
      <c r="AFF42" s="458"/>
      <c r="AFG42" s="459"/>
      <c r="AFH42" s="460"/>
      <c r="AFI42" s="461"/>
      <c r="AFJ42" s="462"/>
      <c r="AFK42" s="458"/>
      <c r="AFL42" s="451"/>
      <c r="AFM42" s="463"/>
      <c r="AFN42" s="451"/>
      <c r="AFO42" s="451"/>
      <c r="AFP42" s="453"/>
      <c r="AFR42" s="449"/>
      <c r="AFS42" s="449"/>
      <c r="AFT42" s="449"/>
      <c r="AFU42" s="450"/>
      <c r="AFV42" s="451"/>
      <c r="AFW42" s="451"/>
      <c r="AFX42" s="451"/>
      <c r="AFY42" s="449"/>
      <c r="AFZ42" s="452"/>
      <c r="AGA42" s="453"/>
      <c r="AGB42" s="454"/>
      <c r="AGC42" s="449"/>
      <c r="AGD42" s="453"/>
      <c r="AGE42" s="453"/>
      <c r="AGF42" s="450"/>
      <c r="AGG42" s="454"/>
      <c r="AGH42" s="455"/>
      <c r="AGI42" s="453"/>
      <c r="AGJ42" s="456"/>
      <c r="AGK42" s="453"/>
      <c r="AGL42" s="456"/>
      <c r="AGM42" s="454"/>
      <c r="AGN42" s="451"/>
      <c r="AGO42" s="454"/>
      <c r="AGP42" s="450"/>
      <c r="AGQ42" s="456"/>
      <c r="AGR42" s="456"/>
      <c r="AGS42" s="456"/>
      <c r="AGT42" s="456"/>
      <c r="AGU42" s="271"/>
      <c r="AGV42" s="451"/>
      <c r="AGW42" s="454"/>
      <c r="AGX42" s="451"/>
      <c r="AGY42" s="457"/>
      <c r="AGZ42" s="271"/>
      <c r="AHA42" s="451"/>
      <c r="AHB42" s="454"/>
      <c r="AHC42" s="451"/>
      <c r="AHD42" s="457"/>
      <c r="AHE42" s="451"/>
      <c r="AHF42" s="457"/>
      <c r="AHG42" s="457"/>
      <c r="AHH42" s="457"/>
      <c r="AHI42" s="271"/>
      <c r="AHJ42" s="271"/>
      <c r="AHK42" s="451"/>
      <c r="AHL42" s="454"/>
      <c r="AHM42" s="451"/>
      <c r="AHN42" s="454"/>
      <c r="AHO42" s="458"/>
      <c r="AHP42" s="459"/>
      <c r="AHQ42" s="460"/>
      <c r="AHR42" s="461"/>
      <c r="AHS42" s="462"/>
      <c r="AHT42" s="458"/>
      <c r="AHU42" s="451"/>
      <c r="AHV42" s="463"/>
      <c r="AHW42" s="451"/>
      <c r="AHX42" s="451"/>
      <c r="AHY42" s="453"/>
      <c r="AIA42" s="449"/>
      <c r="AIB42" s="449"/>
      <c r="AIC42" s="449"/>
      <c r="AID42" s="450"/>
      <c r="AIE42" s="451"/>
      <c r="AIF42" s="451"/>
      <c r="AIG42" s="451"/>
      <c r="AIH42" s="449"/>
      <c r="AII42" s="452"/>
      <c r="AIJ42" s="453"/>
      <c r="AIK42" s="454"/>
      <c r="AIL42" s="449"/>
      <c r="AIM42" s="453"/>
      <c r="AIN42" s="453"/>
      <c r="AIO42" s="450"/>
      <c r="AIP42" s="454"/>
      <c r="AIQ42" s="455"/>
      <c r="AIR42" s="453"/>
      <c r="AIS42" s="456"/>
      <c r="AIT42" s="453"/>
      <c r="AIU42" s="456"/>
      <c r="AIV42" s="454"/>
      <c r="AIW42" s="451"/>
      <c r="AIX42" s="454"/>
      <c r="AIY42" s="450"/>
      <c r="AIZ42" s="456"/>
      <c r="AJA42" s="456"/>
      <c r="AJB42" s="456"/>
      <c r="AJC42" s="456"/>
      <c r="AJD42" s="271"/>
      <c r="AJE42" s="451"/>
      <c r="AJF42" s="454"/>
      <c r="AJG42" s="451"/>
      <c r="AJH42" s="457"/>
      <c r="AJI42" s="271"/>
      <c r="AJJ42" s="451"/>
      <c r="AJK42" s="454"/>
      <c r="AJL42" s="451"/>
      <c r="AJM42" s="457"/>
      <c r="AJN42" s="451"/>
      <c r="AJO42" s="457"/>
      <c r="AJP42" s="457"/>
      <c r="AJQ42" s="457"/>
      <c r="AJR42" s="271"/>
      <c r="AJS42" s="271"/>
      <c r="AJT42" s="451"/>
      <c r="AJU42" s="454"/>
      <c r="AJV42" s="451"/>
      <c r="AJW42" s="454"/>
      <c r="AJX42" s="458"/>
      <c r="AJY42" s="459"/>
      <c r="AJZ42" s="460"/>
      <c r="AKA42" s="461"/>
      <c r="AKB42" s="462"/>
      <c r="AKC42" s="458"/>
      <c r="AKD42" s="451"/>
      <c r="AKE42" s="463"/>
      <c r="AKF42" s="451"/>
      <c r="AKG42" s="451"/>
      <c r="AKH42" s="453"/>
      <c r="AKJ42" s="449"/>
      <c r="AKK42" s="449"/>
      <c r="AKL42" s="449"/>
      <c r="AKM42" s="450"/>
      <c r="AKN42" s="451"/>
      <c r="AKO42" s="451"/>
      <c r="AKP42" s="451"/>
      <c r="AKQ42" s="449"/>
      <c r="AKR42" s="452"/>
      <c r="AKS42" s="453"/>
      <c r="AKT42" s="454"/>
      <c r="AKU42" s="449"/>
      <c r="AKV42" s="453"/>
      <c r="AKW42" s="453"/>
      <c r="AKX42" s="450"/>
      <c r="AKY42" s="454"/>
      <c r="AKZ42" s="455"/>
      <c r="ALA42" s="453"/>
      <c r="ALB42" s="456"/>
      <c r="ALC42" s="453"/>
      <c r="ALD42" s="456"/>
      <c r="ALE42" s="454"/>
      <c r="ALF42" s="451"/>
      <c r="ALG42" s="454"/>
      <c r="ALH42" s="450"/>
      <c r="ALI42" s="456"/>
      <c r="ALJ42" s="456"/>
      <c r="ALK42" s="456"/>
      <c r="ALL42" s="456"/>
      <c r="ALM42" s="271"/>
      <c r="ALN42" s="451"/>
      <c r="ALO42" s="454"/>
      <c r="ALP42" s="451"/>
      <c r="ALQ42" s="457"/>
      <c r="ALR42" s="271"/>
      <c r="ALS42" s="451"/>
      <c r="ALT42" s="454"/>
      <c r="ALU42" s="451"/>
      <c r="ALV42" s="457"/>
      <c r="ALW42" s="451"/>
      <c r="ALX42" s="457"/>
      <c r="ALY42" s="457"/>
      <c r="ALZ42" s="457"/>
      <c r="AMA42" s="271"/>
      <c r="AMB42" s="271"/>
      <c r="AMC42" s="451"/>
      <c r="AMD42" s="454"/>
      <c r="AME42" s="451"/>
      <c r="AMF42" s="454"/>
      <c r="AMG42" s="458"/>
      <c r="AMH42" s="459"/>
      <c r="AMI42" s="460"/>
      <c r="AMJ42" s="461"/>
      <c r="AMK42" s="462"/>
      <c r="AML42" s="458"/>
      <c r="AMM42" s="451"/>
      <c r="AMN42" s="463"/>
      <c r="AMO42" s="451"/>
      <c r="AMP42" s="451"/>
      <c r="AMQ42" s="453"/>
      <c r="AMS42" s="449"/>
      <c r="AMT42" s="449"/>
      <c r="AMU42" s="449"/>
      <c r="AMV42" s="450"/>
      <c r="AMW42" s="451"/>
      <c r="AMX42" s="451"/>
      <c r="AMY42" s="451"/>
      <c r="AMZ42" s="449"/>
      <c r="ANA42" s="452"/>
      <c r="ANB42" s="453"/>
      <c r="ANC42" s="454"/>
      <c r="AND42" s="449"/>
      <c r="ANE42" s="453"/>
      <c r="ANF42" s="453"/>
      <c r="ANG42" s="450"/>
      <c r="ANH42" s="454"/>
      <c r="ANI42" s="455"/>
      <c r="ANJ42" s="453"/>
      <c r="ANK42" s="456"/>
      <c r="ANL42" s="453"/>
      <c r="ANM42" s="456"/>
      <c r="ANN42" s="454"/>
      <c r="ANO42" s="451"/>
      <c r="ANP42" s="454"/>
      <c r="ANQ42" s="450"/>
      <c r="ANR42" s="456"/>
      <c r="ANS42" s="456"/>
      <c r="ANT42" s="456"/>
      <c r="ANU42" s="456"/>
      <c r="ANV42" s="271"/>
      <c r="ANW42" s="451"/>
      <c r="ANX42" s="454"/>
      <c r="ANY42" s="451"/>
      <c r="ANZ42" s="457"/>
      <c r="AOA42" s="271"/>
      <c r="AOB42" s="451"/>
      <c r="AOC42" s="454"/>
      <c r="AOD42" s="451"/>
      <c r="AOE42" s="457"/>
      <c r="AOF42" s="451"/>
      <c r="AOG42" s="457"/>
      <c r="AOH42" s="457"/>
      <c r="AOI42" s="457"/>
      <c r="AOJ42" s="271"/>
      <c r="AOK42" s="271"/>
      <c r="AOL42" s="451"/>
      <c r="AOM42" s="454"/>
      <c r="AON42" s="451"/>
      <c r="AOO42" s="454"/>
      <c r="AOP42" s="458"/>
      <c r="AOQ42" s="459"/>
      <c r="AOR42" s="460"/>
      <c r="AOS42" s="461"/>
      <c r="AOT42" s="462"/>
      <c r="AOU42" s="458"/>
      <c r="AOV42" s="451"/>
      <c r="AOW42" s="463"/>
      <c r="AOX42" s="451"/>
      <c r="AOY42" s="451"/>
      <c r="AOZ42" s="453"/>
      <c r="APB42" s="449"/>
      <c r="APC42" s="449"/>
      <c r="APD42" s="449"/>
      <c r="APE42" s="450"/>
      <c r="APF42" s="451"/>
      <c r="APG42" s="451"/>
      <c r="APH42" s="451"/>
      <c r="API42" s="449"/>
      <c r="APJ42" s="452"/>
      <c r="APK42" s="453"/>
      <c r="APL42" s="454"/>
      <c r="APM42" s="449"/>
      <c r="APN42" s="453"/>
      <c r="APO42" s="453"/>
      <c r="APP42" s="450"/>
      <c r="APQ42" s="454"/>
      <c r="APR42" s="455"/>
      <c r="APS42" s="453"/>
      <c r="APT42" s="456"/>
      <c r="APU42" s="453"/>
      <c r="APV42" s="456"/>
      <c r="APW42" s="454"/>
      <c r="APX42" s="451"/>
      <c r="APY42" s="454"/>
      <c r="APZ42" s="450"/>
      <c r="AQA42" s="456"/>
      <c r="AQB42" s="456"/>
      <c r="AQC42" s="456"/>
      <c r="AQD42" s="456"/>
      <c r="AQE42" s="271"/>
      <c r="AQF42" s="451"/>
      <c r="AQG42" s="454"/>
      <c r="AQH42" s="451"/>
      <c r="AQI42" s="457"/>
      <c r="AQJ42" s="271"/>
      <c r="AQK42" s="451"/>
      <c r="AQL42" s="454"/>
      <c r="AQM42" s="451"/>
      <c r="AQN42" s="457"/>
      <c r="AQO42" s="451"/>
      <c r="AQP42" s="457"/>
      <c r="AQQ42" s="457"/>
      <c r="AQR42" s="457"/>
      <c r="AQS42" s="271"/>
      <c r="AQT42" s="271"/>
      <c r="AQU42" s="451"/>
      <c r="AQV42" s="454"/>
      <c r="AQW42" s="451"/>
      <c r="AQX42" s="454"/>
      <c r="AQY42" s="458"/>
      <c r="AQZ42" s="459"/>
      <c r="ARA42" s="460"/>
      <c r="ARB42" s="461"/>
      <c r="ARC42" s="462"/>
      <c r="ARD42" s="458"/>
      <c r="ARE42" s="451"/>
      <c r="ARF42" s="463"/>
      <c r="ARG42" s="451"/>
      <c r="ARH42" s="451"/>
      <c r="ARI42" s="453"/>
      <c r="ARK42" s="449"/>
      <c r="ARL42" s="449"/>
      <c r="ARM42" s="449"/>
      <c r="ARN42" s="450"/>
      <c r="ARO42" s="451"/>
      <c r="ARP42" s="451"/>
      <c r="ARQ42" s="451"/>
      <c r="ARR42" s="449"/>
      <c r="ARS42" s="452"/>
      <c r="ART42" s="453"/>
      <c r="ARU42" s="454"/>
      <c r="ARV42" s="449"/>
      <c r="ARW42" s="453"/>
      <c r="ARX42" s="453"/>
      <c r="ARY42" s="450"/>
      <c r="ARZ42" s="454"/>
      <c r="ASA42" s="455"/>
      <c r="ASB42" s="453"/>
      <c r="ASC42" s="456"/>
      <c r="ASD42" s="453"/>
      <c r="ASE42" s="456"/>
      <c r="ASF42" s="454"/>
      <c r="ASG42" s="451"/>
      <c r="ASH42" s="454"/>
      <c r="ASI42" s="450"/>
      <c r="ASJ42" s="456"/>
      <c r="ASK42" s="456"/>
      <c r="ASL42" s="456"/>
      <c r="ASM42" s="456"/>
      <c r="ASN42" s="271"/>
      <c r="ASO42" s="451"/>
      <c r="ASP42" s="454"/>
      <c r="ASQ42" s="451"/>
      <c r="ASR42" s="457"/>
      <c r="ASS42" s="271"/>
      <c r="AST42" s="451"/>
      <c r="ASU42" s="454"/>
      <c r="ASV42" s="451"/>
      <c r="ASW42" s="457"/>
      <c r="ASX42" s="451"/>
      <c r="ASY42" s="457"/>
      <c r="ASZ42" s="457"/>
      <c r="ATA42" s="457"/>
      <c r="ATB42" s="271"/>
      <c r="ATC42" s="271"/>
      <c r="ATD42" s="451"/>
      <c r="ATE42" s="454"/>
      <c r="ATF42" s="451"/>
      <c r="ATG42" s="454"/>
      <c r="ATH42" s="458"/>
      <c r="ATI42" s="459"/>
      <c r="ATJ42" s="460"/>
      <c r="ATK42" s="461"/>
      <c r="ATL42" s="462"/>
      <c r="ATM42" s="458"/>
      <c r="ATN42" s="451"/>
      <c r="ATO42" s="463"/>
      <c r="ATP42" s="451"/>
      <c r="ATQ42" s="451"/>
      <c r="ATR42" s="453"/>
      <c r="ATT42" s="449"/>
      <c r="ATU42" s="449"/>
      <c r="ATV42" s="449"/>
      <c r="ATW42" s="450"/>
      <c r="ATX42" s="451"/>
      <c r="ATY42" s="451"/>
      <c r="ATZ42" s="451"/>
      <c r="AUA42" s="449"/>
      <c r="AUB42" s="452"/>
      <c r="AUC42" s="453"/>
      <c r="AUD42" s="454"/>
      <c r="AUE42" s="449"/>
      <c r="AUF42" s="453"/>
      <c r="AUG42" s="453"/>
      <c r="AUH42" s="450"/>
      <c r="AUI42" s="454"/>
      <c r="AUJ42" s="455"/>
      <c r="AUK42" s="453"/>
      <c r="AUL42" s="456"/>
      <c r="AUM42" s="453"/>
      <c r="AUN42" s="456"/>
      <c r="AUO42" s="454"/>
      <c r="AUP42" s="451"/>
      <c r="AUQ42" s="454"/>
      <c r="AUR42" s="450"/>
      <c r="AUS42" s="456"/>
      <c r="AUT42" s="456"/>
      <c r="AUU42" s="456"/>
      <c r="AUV42" s="456"/>
      <c r="AUW42" s="271"/>
      <c r="AUX42" s="451"/>
      <c r="AUY42" s="454"/>
      <c r="AUZ42" s="451"/>
      <c r="AVA42" s="457"/>
      <c r="AVB42" s="271"/>
      <c r="AVC42" s="451"/>
      <c r="AVD42" s="454"/>
      <c r="AVE42" s="451"/>
      <c r="AVF42" s="457"/>
      <c r="AVG42" s="451"/>
      <c r="AVH42" s="457"/>
      <c r="AVI42" s="457"/>
      <c r="AVJ42" s="457"/>
      <c r="AVK42" s="271"/>
      <c r="AVL42" s="271"/>
      <c r="AVM42" s="451"/>
      <c r="AVN42" s="454"/>
      <c r="AVO42" s="451"/>
      <c r="AVP42" s="454"/>
      <c r="AVQ42" s="458"/>
      <c r="AVR42" s="459"/>
      <c r="AVS42" s="460"/>
      <c r="AVT42" s="461"/>
      <c r="AVU42" s="462"/>
      <c r="AVV42" s="458"/>
      <c r="AVW42" s="451"/>
      <c r="AVX42" s="463"/>
      <c r="AVY42" s="451"/>
      <c r="AVZ42" s="451"/>
      <c r="AWA42" s="453"/>
      <c r="AWC42" s="449"/>
      <c r="AWD42" s="449"/>
      <c r="AWE42" s="449"/>
      <c r="AWF42" s="450"/>
      <c r="AWG42" s="451"/>
      <c r="AWH42" s="451"/>
      <c r="AWI42" s="451"/>
      <c r="AWJ42" s="449"/>
      <c r="AWK42" s="452"/>
      <c r="AWL42" s="453"/>
      <c r="AWM42" s="454"/>
      <c r="AWN42" s="449"/>
      <c r="AWO42" s="453"/>
      <c r="AWP42" s="453"/>
      <c r="AWQ42" s="450"/>
      <c r="AWR42" s="454"/>
      <c r="AWS42" s="455"/>
      <c r="AWT42" s="453"/>
      <c r="AWU42" s="456"/>
      <c r="AWV42" s="453"/>
      <c r="AWW42" s="456"/>
      <c r="AWX42" s="454"/>
      <c r="AWY42" s="451"/>
      <c r="AWZ42" s="454"/>
      <c r="AXA42" s="450"/>
      <c r="AXB42" s="456"/>
      <c r="AXC42" s="456"/>
      <c r="AXD42" s="456"/>
      <c r="AXE42" s="456"/>
      <c r="AXF42" s="271"/>
      <c r="AXG42" s="451"/>
      <c r="AXH42" s="454"/>
      <c r="AXI42" s="451"/>
      <c r="AXJ42" s="457"/>
      <c r="AXK42" s="271"/>
      <c r="AXL42" s="451"/>
      <c r="AXM42" s="454"/>
      <c r="AXN42" s="451"/>
      <c r="AXO42" s="457"/>
      <c r="AXP42" s="451"/>
      <c r="AXQ42" s="457"/>
      <c r="AXR42" s="457"/>
      <c r="AXS42" s="457"/>
      <c r="AXT42" s="271"/>
      <c r="AXU42" s="271"/>
      <c r="AXV42" s="451"/>
      <c r="AXW42" s="454"/>
      <c r="AXX42" s="451"/>
      <c r="AXY42" s="454"/>
      <c r="AXZ42" s="458"/>
      <c r="AYA42" s="459"/>
      <c r="AYB42" s="460"/>
      <c r="AYC42" s="461"/>
      <c r="AYD42" s="462"/>
      <c r="AYE42" s="458"/>
      <c r="AYF42" s="451"/>
      <c r="AYG42" s="463"/>
      <c r="AYH42" s="451"/>
      <c r="AYI42" s="451"/>
      <c r="AYJ42" s="453"/>
      <c r="AYL42" s="449"/>
      <c r="AYM42" s="449"/>
      <c r="AYN42" s="449"/>
      <c r="AYO42" s="450"/>
      <c r="AYP42" s="451"/>
      <c r="AYQ42" s="451"/>
      <c r="AYR42" s="451"/>
      <c r="AYS42" s="449"/>
      <c r="AYT42" s="452"/>
      <c r="AYU42" s="453"/>
      <c r="AYV42" s="454"/>
      <c r="AYW42" s="449"/>
      <c r="AYX42" s="453"/>
      <c r="AYY42" s="453"/>
      <c r="AYZ42" s="450"/>
      <c r="AZA42" s="454"/>
      <c r="AZB42" s="455"/>
      <c r="AZC42" s="453"/>
      <c r="AZD42" s="456"/>
      <c r="AZE42" s="453"/>
      <c r="AZF42" s="456"/>
      <c r="AZG42" s="454"/>
      <c r="AZH42" s="451"/>
      <c r="AZI42" s="454"/>
      <c r="AZJ42" s="450"/>
      <c r="AZK42" s="456"/>
      <c r="AZL42" s="456"/>
      <c r="AZM42" s="456"/>
      <c r="AZN42" s="456"/>
      <c r="AZO42" s="271"/>
      <c r="AZP42" s="451"/>
      <c r="AZQ42" s="454"/>
      <c r="AZR42" s="451"/>
      <c r="AZS42" s="457"/>
      <c r="AZT42" s="271"/>
      <c r="AZU42" s="451"/>
      <c r="AZV42" s="454"/>
      <c r="AZW42" s="451"/>
      <c r="AZX42" s="457"/>
      <c r="AZY42" s="451"/>
      <c r="AZZ42" s="457"/>
      <c r="BAA42" s="457"/>
      <c r="BAB42" s="457"/>
      <c r="BAC42" s="271"/>
      <c r="BAD42" s="271"/>
      <c r="BAE42" s="451"/>
      <c r="BAF42" s="454"/>
      <c r="BAG42" s="451"/>
      <c r="BAH42" s="454"/>
      <c r="BAI42" s="458"/>
      <c r="BAJ42" s="459"/>
      <c r="BAK42" s="460"/>
      <c r="BAL42" s="461"/>
      <c r="BAM42" s="462"/>
      <c r="BAN42" s="458"/>
      <c r="BAO42" s="451"/>
      <c r="BAP42" s="463"/>
      <c r="BAQ42" s="451"/>
      <c r="BAR42" s="451"/>
      <c r="BAS42" s="453"/>
      <c r="BAU42" s="449"/>
      <c r="BAV42" s="449"/>
      <c r="BAW42" s="449"/>
      <c r="BAX42" s="450"/>
      <c r="BAY42" s="451"/>
      <c r="BAZ42" s="451"/>
      <c r="BBA42" s="451"/>
      <c r="BBB42" s="449"/>
      <c r="BBC42" s="452"/>
      <c r="BBD42" s="453"/>
      <c r="BBE42" s="454"/>
      <c r="BBF42" s="449"/>
      <c r="BBG42" s="453"/>
      <c r="BBH42" s="453"/>
      <c r="BBI42" s="450"/>
      <c r="BBJ42" s="454"/>
      <c r="BBK42" s="455"/>
      <c r="BBL42" s="453"/>
      <c r="BBM42" s="456"/>
      <c r="BBN42" s="453"/>
      <c r="BBO42" s="456"/>
      <c r="BBP42" s="454"/>
      <c r="BBQ42" s="451"/>
      <c r="BBR42" s="454"/>
      <c r="BBS42" s="450"/>
      <c r="BBT42" s="456"/>
      <c r="BBU42" s="456"/>
      <c r="BBV42" s="456"/>
      <c r="BBW42" s="456"/>
      <c r="BBX42" s="271"/>
      <c r="BBY42" s="451"/>
      <c r="BBZ42" s="454"/>
      <c r="BCA42" s="451"/>
      <c r="BCB42" s="457"/>
      <c r="BCC42" s="271"/>
      <c r="BCD42" s="451"/>
      <c r="BCE42" s="454"/>
      <c r="BCF42" s="451"/>
      <c r="BCG42" s="457"/>
      <c r="BCH42" s="451"/>
      <c r="BCI42" s="457"/>
      <c r="BCJ42" s="457"/>
      <c r="BCK42" s="457"/>
      <c r="BCL42" s="271"/>
      <c r="BCM42" s="271"/>
      <c r="BCN42" s="451"/>
      <c r="BCO42" s="454"/>
      <c r="BCP42" s="451"/>
      <c r="BCQ42" s="454"/>
      <c r="BCR42" s="458"/>
      <c r="BCS42" s="459"/>
      <c r="BCT42" s="460"/>
      <c r="BCU42" s="461"/>
      <c r="BCV42" s="462"/>
      <c r="BCW42" s="458"/>
      <c r="BCX42" s="451"/>
      <c r="BCY42" s="463"/>
      <c r="BCZ42" s="451"/>
      <c r="BDA42" s="451"/>
      <c r="BDB42" s="453"/>
      <c r="BDD42" s="449"/>
      <c r="BDE42" s="449"/>
      <c r="BDF42" s="449"/>
      <c r="BDG42" s="450"/>
      <c r="BDH42" s="451"/>
      <c r="BDI42" s="451"/>
      <c r="BDJ42" s="451"/>
      <c r="BDK42" s="449"/>
      <c r="BDL42" s="452"/>
      <c r="BDM42" s="453"/>
      <c r="BDN42" s="454"/>
      <c r="BDO42" s="449"/>
      <c r="BDP42" s="453"/>
      <c r="BDQ42" s="453"/>
      <c r="BDR42" s="450"/>
      <c r="BDS42" s="454"/>
      <c r="BDT42" s="455"/>
      <c r="BDU42" s="453"/>
      <c r="BDV42" s="456"/>
      <c r="BDW42" s="453"/>
      <c r="BDX42" s="456"/>
      <c r="BDY42" s="454"/>
      <c r="BDZ42" s="451"/>
      <c r="BEA42" s="454"/>
      <c r="BEB42" s="450"/>
      <c r="BEC42" s="456"/>
      <c r="BED42" s="456"/>
      <c r="BEE42" s="456"/>
      <c r="BEF42" s="456"/>
      <c r="BEG42" s="271"/>
      <c r="BEH42" s="451"/>
      <c r="BEI42" s="454"/>
      <c r="BEJ42" s="451"/>
      <c r="BEK42" s="457"/>
      <c r="BEL42" s="271"/>
      <c r="BEM42" s="451"/>
      <c r="BEN42" s="454"/>
      <c r="BEO42" s="451"/>
      <c r="BEP42" s="457"/>
      <c r="BEQ42" s="451"/>
      <c r="BER42" s="457"/>
      <c r="BES42" s="457"/>
      <c r="BET42" s="457"/>
      <c r="BEU42" s="271"/>
      <c r="BEV42" s="271"/>
      <c r="BEW42" s="451"/>
      <c r="BEX42" s="454"/>
      <c r="BEY42" s="451"/>
      <c r="BEZ42" s="454"/>
      <c r="BFA42" s="458"/>
      <c r="BFB42" s="459"/>
      <c r="BFC42" s="460"/>
      <c r="BFD42" s="461"/>
      <c r="BFE42" s="462"/>
      <c r="BFF42" s="458"/>
      <c r="BFG42" s="451"/>
      <c r="BFH42" s="463"/>
      <c r="BFI42" s="451"/>
      <c r="BFJ42" s="451"/>
      <c r="BFK42" s="453"/>
      <c r="BFM42" s="449"/>
      <c r="BFN42" s="449"/>
      <c r="BFO42" s="449"/>
      <c r="BFP42" s="450"/>
      <c r="BFQ42" s="451"/>
      <c r="BFR42" s="451"/>
      <c r="BFS42" s="451"/>
      <c r="BFT42" s="449"/>
      <c r="BFU42" s="452"/>
      <c r="BFV42" s="453"/>
      <c r="BFW42" s="454"/>
      <c r="BFX42" s="449"/>
      <c r="BFY42" s="453"/>
      <c r="BFZ42" s="453"/>
      <c r="BGA42" s="450"/>
      <c r="BGB42" s="454"/>
      <c r="BGC42" s="455"/>
      <c r="BGD42" s="453"/>
      <c r="BGE42" s="456"/>
      <c r="BGF42" s="453"/>
      <c r="BGG42" s="456"/>
      <c r="BGH42" s="454"/>
      <c r="BGI42" s="451"/>
      <c r="BGJ42" s="454"/>
      <c r="BGK42" s="450"/>
      <c r="BGL42" s="456"/>
      <c r="BGM42" s="456"/>
      <c r="BGN42" s="456"/>
      <c r="BGO42" s="456"/>
      <c r="BGP42" s="271"/>
      <c r="BGQ42" s="451"/>
      <c r="BGR42" s="454"/>
      <c r="BGS42" s="451"/>
      <c r="BGT42" s="457"/>
      <c r="BGU42" s="271"/>
      <c r="BGV42" s="451"/>
      <c r="BGW42" s="454"/>
      <c r="BGX42" s="451"/>
      <c r="BGY42" s="457"/>
      <c r="BGZ42" s="451"/>
      <c r="BHA42" s="457"/>
      <c r="BHB42" s="457"/>
      <c r="BHC42" s="457"/>
      <c r="BHD42" s="271"/>
      <c r="BHE42" s="271"/>
      <c r="BHF42" s="451"/>
      <c r="BHG42" s="454"/>
      <c r="BHH42" s="451"/>
      <c r="BHI42" s="454"/>
      <c r="BHJ42" s="458"/>
      <c r="BHK42" s="459"/>
      <c r="BHL42" s="460"/>
      <c r="BHM42" s="461"/>
      <c r="BHN42" s="462"/>
      <c r="BHO42" s="458"/>
      <c r="BHP42" s="451"/>
      <c r="BHQ42" s="463"/>
      <c r="BHR42" s="451"/>
      <c r="BHS42" s="451"/>
      <c r="BHT42" s="453"/>
      <c r="BHV42" s="449"/>
      <c r="BHW42" s="449"/>
      <c r="BHX42" s="449"/>
      <c r="BHY42" s="450"/>
      <c r="BHZ42" s="451"/>
      <c r="BIA42" s="451"/>
      <c r="BIB42" s="451"/>
      <c r="BIC42" s="449"/>
      <c r="BID42" s="452"/>
      <c r="BIE42" s="453"/>
      <c r="BIF42" s="454"/>
      <c r="BIG42" s="449"/>
      <c r="BIH42" s="453"/>
      <c r="BII42" s="453"/>
      <c r="BIJ42" s="450"/>
      <c r="BIK42" s="454"/>
      <c r="BIL42" s="455"/>
      <c r="BIM42" s="453"/>
      <c r="BIN42" s="456"/>
      <c r="BIO42" s="453"/>
      <c r="BIP42" s="456"/>
      <c r="BIQ42" s="454"/>
      <c r="BIR42" s="451"/>
      <c r="BIS42" s="454"/>
      <c r="BIT42" s="450"/>
      <c r="BIU42" s="456"/>
      <c r="BIV42" s="456"/>
      <c r="BIW42" s="456"/>
      <c r="BIX42" s="456"/>
      <c r="BIY42" s="271"/>
      <c r="BIZ42" s="451"/>
      <c r="BJA42" s="454"/>
      <c r="BJB42" s="451"/>
      <c r="BJC42" s="457"/>
      <c r="BJD42" s="271"/>
      <c r="BJE42" s="451"/>
      <c r="BJF42" s="454"/>
      <c r="BJG42" s="451"/>
      <c r="BJH42" s="457"/>
      <c r="BJI42" s="451"/>
      <c r="BJJ42" s="457"/>
      <c r="BJK42" s="457"/>
      <c r="BJL42" s="457"/>
      <c r="BJM42" s="271"/>
      <c r="BJN42" s="271"/>
      <c r="BJO42" s="451"/>
      <c r="BJP42" s="454"/>
      <c r="BJQ42" s="451"/>
      <c r="BJR42" s="454"/>
      <c r="BJS42" s="458"/>
      <c r="BJT42" s="459"/>
      <c r="BJU42" s="460"/>
      <c r="BJV42" s="461"/>
      <c r="BJW42" s="462"/>
      <c r="BJX42" s="458"/>
      <c r="BJY42" s="451"/>
      <c r="BJZ42" s="463"/>
      <c r="BKA42" s="451"/>
      <c r="BKB42" s="451"/>
      <c r="BKC42" s="453"/>
      <c r="BKE42" s="449"/>
      <c r="BKF42" s="449"/>
      <c r="BKG42" s="449"/>
      <c r="BKH42" s="450"/>
      <c r="BKI42" s="451"/>
      <c r="BKJ42" s="451"/>
      <c r="BKK42" s="451"/>
      <c r="BKL42" s="449"/>
      <c r="BKM42" s="452"/>
      <c r="BKN42" s="453"/>
      <c r="BKO42" s="454"/>
      <c r="BKP42" s="449"/>
      <c r="BKQ42" s="453"/>
      <c r="BKR42" s="453"/>
      <c r="BKS42" s="450"/>
      <c r="BKT42" s="454"/>
      <c r="BKU42" s="455"/>
      <c r="BKV42" s="453"/>
      <c r="BKW42" s="456"/>
      <c r="BKX42" s="453"/>
      <c r="BKY42" s="456"/>
      <c r="BKZ42" s="454"/>
      <c r="BLA42" s="451"/>
      <c r="BLB42" s="454"/>
      <c r="BLC42" s="450"/>
      <c r="BLD42" s="456"/>
      <c r="BLE42" s="456"/>
      <c r="BLF42" s="456"/>
      <c r="BLG42" s="456"/>
      <c r="BLH42" s="271"/>
      <c r="BLI42" s="451"/>
      <c r="BLJ42" s="454"/>
      <c r="BLK42" s="451"/>
      <c r="BLL42" s="457"/>
      <c r="BLM42" s="271"/>
      <c r="BLN42" s="451"/>
      <c r="BLO42" s="454"/>
      <c r="BLP42" s="451"/>
      <c r="BLQ42" s="457"/>
      <c r="BLR42" s="451"/>
      <c r="BLS42" s="457"/>
      <c r="BLT42" s="457"/>
      <c r="BLU42" s="457"/>
      <c r="BLV42" s="271"/>
      <c r="BLW42" s="271"/>
      <c r="BLX42" s="451"/>
      <c r="BLY42" s="454"/>
      <c r="BLZ42" s="451"/>
      <c r="BMA42" s="454"/>
      <c r="BMB42" s="458"/>
      <c r="BMC42" s="459"/>
      <c r="BMD42" s="460"/>
      <c r="BME42" s="461"/>
      <c r="BMF42" s="462"/>
      <c r="BMG42" s="458"/>
      <c r="BMH42" s="451"/>
      <c r="BMI42" s="463"/>
      <c r="BMJ42" s="451"/>
      <c r="BMK42" s="451"/>
      <c r="BML42" s="453"/>
      <c r="BMN42" s="449"/>
      <c r="BMO42" s="449"/>
      <c r="BMP42" s="449"/>
      <c r="BMQ42" s="450"/>
      <c r="BMR42" s="451"/>
      <c r="BMS42" s="451"/>
      <c r="BMT42" s="451"/>
      <c r="BMU42" s="449"/>
      <c r="BMV42" s="452"/>
      <c r="BMW42" s="453"/>
      <c r="BMX42" s="454"/>
      <c r="BMY42" s="449"/>
      <c r="BMZ42" s="453"/>
      <c r="BNA42" s="453"/>
      <c r="BNB42" s="450"/>
      <c r="BNC42" s="454"/>
      <c r="BND42" s="455"/>
      <c r="BNE42" s="453"/>
      <c r="BNF42" s="456"/>
      <c r="BNG42" s="453"/>
      <c r="BNH42" s="456"/>
      <c r="BNI42" s="454"/>
      <c r="BNJ42" s="451"/>
      <c r="BNK42" s="454"/>
      <c r="BNL42" s="450"/>
      <c r="BNM42" s="456"/>
      <c r="BNN42" s="456"/>
      <c r="BNO42" s="456"/>
      <c r="BNP42" s="456"/>
      <c r="BNQ42" s="271"/>
      <c r="BNR42" s="451"/>
      <c r="BNS42" s="454"/>
      <c r="BNT42" s="451"/>
      <c r="BNU42" s="457"/>
      <c r="BNV42" s="271"/>
      <c r="BNW42" s="451"/>
      <c r="BNX42" s="454"/>
      <c r="BNY42" s="451"/>
      <c r="BNZ42" s="457"/>
      <c r="BOA42" s="451"/>
      <c r="BOB42" s="457"/>
      <c r="BOC42" s="457"/>
      <c r="BOD42" s="457"/>
      <c r="BOE42" s="271"/>
      <c r="BOF42" s="271"/>
      <c r="BOG42" s="451"/>
      <c r="BOH42" s="454"/>
      <c r="BOI42" s="451"/>
      <c r="BOJ42" s="454"/>
      <c r="BOK42" s="458"/>
      <c r="BOL42" s="459"/>
      <c r="BOM42" s="460"/>
      <c r="BON42" s="461"/>
      <c r="BOO42" s="462"/>
      <c r="BOP42" s="458"/>
      <c r="BOQ42" s="451"/>
      <c r="BOR42" s="463"/>
      <c r="BOS42" s="451"/>
      <c r="BOT42" s="451"/>
      <c r="BOU42" s="453"/>
      <c r="BOW42" s="449"/>
      <c r="BOX42" s="449"/>
      <c r="BOY42" s="449"/>
      <c r="BOZ42" s="450"/>
      <c r="BPA42" s="451"/>
      <c r="BPB42" s="451"/>
      <c r="BPC42" s="451"/>
      <c r="BPD42" s="449"/>
      <c r="BPE42" s="452"/>
      <c r="BPF42" s="453"/>
      <c r="BPG42" s="454"/>
      <c r="BPH42" s="449"/>
      <c r="BPI42" s="453"/>
      <c r="BPJ42" s="453"/>
      <c r="BPK42" s="450"/>
      <c r="BPL42" s="454"/>
      <c r="BPM42" s="455"/>
      <c r="BPN42" s="453"/>
      <c r="BPO42" s="456"/>
      <c r="BPP42" s="453"/>
      <c r="BPQ42" s="456"/>
      <c r="BPR42" s="454"/>
      <c r="BPS42" s="451"/>
      <c r="BPT42" s="454"/>
      <c r="BPU42" s="450"/>
      <c r="BPV42" s="456"/>
      <c r="BPW42" s="456"/>
      <c r="BPX42" s="456"/>
      <c r="BPY42" s="456"/>
      <c r="BPZ42" s="271"/>
      <c r="BQA42" s="451"/>
      <c r="BQB42" s="454"/>
      <c r="BQC42" s="451"/>
      <c r="BQD42" s="457"/>
      <c r="BQE42" s="271"/>
      <c r="BQF42" s="451"/>
      <c r="BQG42" s="454"/>
      <c r="BQH42" s="451"/>
      <c r="BQI42" s="457"/>
      <c r="BQJ42" s="451"/>
      <c r="BQK42" s="457"/>
      <c r="BQL42" s="457"/>
      <c r="BQM42" s="457"/>
      <c r="BQN42" s="271"/>
      <c r="BQO42" s="271"/>
      <c r="BQP42" s="451"/>
      <c r="BQQ42" s="454"/>
      <c r="BQR42" s="451"/>
      <c r="BQS42" s="454"/>
      <c r="BQT42" s="458"/>
      <c r="BQU42" s="459"/>
      <c r="BQV42" s="460"/>
      <c r="BQW42" s="461"/>
      <c r="BQX42" s="462"/>
      <c r="BQY42" s="458"/>
      <c r="BQZ42" s="451"/>
      <c r="BRA42" s="463"/>
      <c r="BRB42" s="451"/>
      <c r="BRC42" s="451"/>
      <c r="BRD42" s="453"/>
      <c r="BRF42" s="449"/>
      <c r="BRG42" s="449"/>
      <c r="BRH42" s="449"/>
      <c r="BRI42" s="450"/>
      <c r="BRJ42" s="451"/>
      <c r="BRK42" s="451"/>
      <c r="BRL42" s="451"/>
      <c r="BRM42" s="449"/>
      <c r="BRN42" s="452"/>
      <c r="BRO42" s="453"/>
      <c r="BRP42" s="454"/>
      <c r="BRQ42" s="449"/>
      <c r="BRR42" s="453"/>
      <c r="BRS42" s="453"/>
      <c r="BRT42" s="450"/>
      <c r="BRU42" s="454"/>
      <c r="BRV42" s="455"/>
      <c r="BRW42" s="453"/>
      <c r="BRX42" s="456"/>
      <c r="BRY42" s="453"/>
      <c r="BRZ42" s="456"/>
      <c r="BSA42" s="454"/>
      <c r="BSB42" s="451"/>
      <c r="BSC42" s="454"/>
      <c r="BSD42" s="450"/>
      <c r="BSE42" s="456"/>
      <c r="BSF42" s="456"/>
      <c r="BSG42" s="456"/>
      <c r="BSH42" s="456"/>
      <c r="BSI42" s="271"/>
      <c r="BSJ42" s="451"/>
      <c r="BSK42" s="454"/>
      <c r="BSL42" s="451"/>
      <c r="BSM42" s="457"/>
      <c r="BSN42" s="271"/>
      <c r="BSO42" s="451"/>
      <c r="BSP42" s="454"/>
      <c r="BSQ42" s="451"/>
      <c r="BSR42" s="457"/>
      <c r="BSS42" s="451"/>
      <c r="BST42" s="457"/>
      <c r="BSU42" s="457"/>
      <c r="BSV42" s="457"/>
      <c r="BSW42" s="271"/>
      <c r="BSX42" s="271"/>
      <c r="BSY42" s="451"/>
      <c r="BSZ42" s="454"/>
      <c r="BTA42" s="451"/>
      <c r="BTB42" s="454"/>
      <c r="BTC42" s="458"/>
      <c r="BTD42" s="459"/>
      <c r="BTE42" s="460"/>
      <c r="BTF42" s="461"/>
      <c r="BTG42" s="462"/>
      <c r="BTH42" s="458"/>
      <c r="BTI42" s="451"/>
      <c r="BTJ42" s="463"/>
      <c r="BTK42" s="451"/>
      <c r="BTL42" s="451"/>
      <c r="BTM42" s="453"/>
      <c r="BTO42" s="449"/>
      <c r="BTP42" s="449"/>
      <c r="BTQ42" s="449"/>
      <c r="BTR42" s="450"/>
      <c r="BTS42" s="451"/>
      <c r="BTT42" s="451"/>
      <c r="BTU42" s="451"/>
      <c r="BTV42" s="449"/>
      <c r="BTW42" s="452"/>
      <c r="BTX42" s="453"/>
      <c r="BTY42" s="454"/>
      <c r="BTZ42" s="449"/>
      <c r="BUA42" s="453"/>
      <c r="BUB42" s="453"/>
      <c r="BUC42" s="450"/>
      <c r="BUD42" s="454"/>
      <c r="BUE42" s="455"/>
      <c r="BUF42" s="453"/>
      <c r="BUG42" s="456"/>
      <c r="BUH42" s="453"/>
      <c r="BUI42" s="456"/>
      <c r="BUJ42" s="454"/>
      <c r="BUK42" s="451"/>
      <c r="BUL42" s="454"/>
      <c r="BUM42" s="450"/>
      <c r="BUN42" s="456"/>
      <c r="BUO42" s="456"/>
      <c r="BUP42" s="456"/>
      <c r="BUQ42" s="456"/>
      <c r="BUR42" s="271"/>
      <c r="BUS42" s="451"/>
      <c r="BUT42" s="454"/>
      <c r="BUU42" s="451"/>
      <c r="BUV42" s="457"/>
      <c r="BUW42" s="271"/>
      <c r="BUX42" s="451"/>
      <c r="BUY42" s="454"/>
      <c r="BUZ42" s="451"/>
      <c r="BVA42" s="457"/>
      <c r="BVB42" s="451"/>
      <c r="BVC42" s="457"/>
      <c r="BVD42" s="457"/>
      <c r="BVE42" s="457"/>
      <c r="BVF42" s="271"/>
      <c r="BVG42" s="271"/>
      <c r="BVH42" s="451"/>
      <c r="BVI42" s="454"/>
      <c r="BVJ42" s="451"/>
      <c r="BVK42" s="454"/>
      <c r="BVL42" s="458"/>
      <c r="BVM42" s="459"/>
      <c r="BVN42" s="460"/>
      <c r="BVO42" s="461"/>
      <c r="BVP42" s="462"/>
      <c r="BVQ42" s="458"/>
      <c r="BVR42" s="451"/>
      <c r="BVS42" s="463"/>
      <c r="BVT42" s="451"/>
      <c r="BVU42" s="451"/>
      <c r="BVV42" s="453"/>
      <c r="BVX42" s="449"/>
      <c r="BVY42" s="449"/>
      <c r="BVZ42" s="449"/>
      <c r="BWA42" s="450"/>
      <c r="BWB42" s="451"/>
      <c r="BWC42" s="451"/>
      <c r="BWD42" s="451"/>
      <c r="BWE42" s="449"/>
      <c r="BWF42" s="452"/>
      <c r="BWG42" s="453"/>
      <c r="BWH42" s="454"/>
      <c r="BWI42" s="449"/>
      <c r="BWJ42" s="453"/>
      <c r="BWK42" s="453"/>
      <c r="BWL42" s="450"/>
      <c r="BWM42" s="454"/>
      <c r="BWN42" s="455"/>
      <c r="BWO42" s="453"/>
      <c r="BWP42" s="456"/>
      <c r="BWQ42" s="453"/>
      <c r="BWR42" s="456"/>
      <c r="BWS42" s="454"/>
      <c r="BWT42" s="451"/>
      <c r="BWU42" s="454"/>
      <c r="BWV42" s="450"/>
      <c r="BWW42" s="456"/>
      <c r="BWX42" s="456"/>
      <c r="BWY42" s="456"/>
      <c r="BWZ42" s="456"/>
      <c r="BXA42" s="271"/>
      <c r="BXB42" s="451"/>
      <c r="BXC42" s="454"/>
      <c r="BXD42" s="451"/>
      <c r="BXE42" s="457"/>
      <c r="BXF42" s="271"/>
      <c r="BXG42" s="451"/>
      <c r="BXH42" s="454"/>
      <c r="BXI42" s="451"/>
      <c r="BXJ42" s="457"/>
      <c r="BXK42" s="451"/>
      <c r="BXL42" s="457"/>
      <c r="BXM42" s="457"/>
      <c r="BXN42" s="457"/>
      <c r="BXO42" s="271"/>
      <c r="BXP42" s="271"/>
      <c r="BXQ42" s="451"/>
      <c r="BXR42" s="454"/>
      <c r="BXS42" s="451"/>
      <c r="BXT42" s="454"/>
      <c r="BXU42" s="458"/>
      <c r="BXV42" s="459"/>
      <c r="BXW42" s="460"/>
      <c r="BXX42" s="461"/>
      <c r="BXY42" s="462"/>
      <c r="BXZ42" s="458"/>
      <c r="BYA42" s="451"/>
      <c r="BYB42" s="463"/>
      <c r="BYC42" s="451"/>
      <c r="BYD42" s="451"/>
      <c r="BYE42" s="453"/>
      <c r="BYG42" s="449"/>
      <c r="BYH42" s="449"/>
      <c r="BYI42" s="449"/>
      <c r="BYJ42" s="450"/>
      <c r="BYK42" s="451"/>
      <c r="BYL42" s="451"/>
      <c r="BYM42" s="451"/>
      <c r="BYN42" s="449"/>
      <c r="BYO42" s="452"/>
      <c r="BYP42" s="453"/>
      <c r="BYQ42" s="454"/>
      <c r="BYR42" s="449"/>
      <c r="BYS42" s="453"/>
      <c r="BYT42" s="453"/>
      <c r="BYU42" s="450"/>
      <c r="BYV42" s="454"/>
      <c r="BYW42" s="455"/>
      <c r="BYX42" s="453"/>
      <c r="BYY42" s="456"/>
      <c r="BYZ42" s="453"/>
      <c r="BZA42" s="456"/>
      <c r="BZB42" s="454"/>
      <c r="BZC42" s="451"/>
      <c r="BZD42" s="454"/>
      <c r="BZE42" s="450"/>
      <c r="BZF42" s="456"/>
      <c r="BZG42" s="456"/>
      <c r="BZH42" s="456"/>
      <c r="BZI42" s="456"/>
      <c r="BZJ42" s="271"/>
      <c r="BZK42" s="451"/>
      <c r="BZL42" s="454"/>
      <c r="BZM42" s="451"/>
      <c r="BZN42" s="457"/>
      <c r="BZO42" s="271"/>
      <c r="BZP42" s="451"/>
      <c r="BZQ42" s="454"/>
      <c r="BZR42" s="451"/>
      <c r="BZS42" s="457"/>
      <c r="BZT42" s="451"/>
      <c r="BZU42" s="457"/>
      <c r="BZV42" s="457"/>
      <c r="BZW42" s="457"/>
      <c r="BZX42" s="271"/>
      <c r="BZY42" s="271"/>
      <c r="BZZ42" s="451"/>
      <c r="CAA42" s="454"/>
      <c r="CAB42" s="451"/>
      <c r="CAC42" s="454"/>
      <c r="CAD42" s="458"/>
      <c r="CAE42" s="459"/>
      <c r="CAF42" s="460"/>
      <c r="CAG42" s="461"/>
      <c r="CAH42" s="462"/>
      <c r="CAI42" s="458"/>
      <c r="CAJ42" s="451"/>
      <c r="CAK42" s="463"/>
      <c r="CAL42" s="451"/>
      <c r="CAM42" s="451"/>
      <c r="CAN42" s="453"/>
      <c r="CAP42" s="449"/>
      <c r="CAQ42" s="449"/>
      <c r="CAR42" s="449"/>
      <c r="CAS42" s="450"/>
      <c r="CAT42" s="451"/>
      <c r="CAU42" s="451"/>
      <c r="CAV42" s="451"/>
      <c r="CAW42" s="449"/>
      <c r="CAX42" s="452"/>
      <c r="CAY42" s="453"/>
      <c r="CAZ42" s="454"/>
      <c r="CBA42" s="449"/>
      <c r="CBB42" s="453"/>
      <c r="CBC42" s="453"/>
      <c r="CBD42" s="450"/>
      <c r="CBE42" s="454"/>
      <c r="CBF42" s="455"/>
      <c r="CBG42" s="453"/>
      <c r="CBH42" s="456"/>
      <c r="CBI42" s="453"/>
      <c r="CBJ42" s="456"/>
      <c r="CBK42" s="454"/>
      <c r="CBL42" s="451"/>
      <c r="CBM42" s="454"/>
      <c r="CBN42" s="450"/>
      <c r="CBO42" s="456"/>
      <c r="CBP42" s="456"/>
      <c r="CBQ42" s="456"/>
      <c r="CBR42" s="456"/>
      <c r="CBS42" s="271"/>
      <c r="CBT42" s="451"/>
      <c r="CBU42" s="454"/>
      <c r="CBV42" s="451"/>
      <c r="CBW42" s="457"/>
      <c r="CBX42" s="271"/>
      <c r="CBY42" s="451"/>
      <c r="CBZ42" s="454"/>
      <c r="CCA42" s="451"/>
      <c r="CCB42" s="457"/>
      <c r="CCC42" s="451"/>
      <c r="CCD42" s="457"/>
      <c r="CCE42" s="457"/>
      <c r="CCF42" s="457"/>
      <c r="CCG42" s="271"/>
      <c r="CCH42" s="271"/>
      <c r="CCI42" s="451"/>
      <c r="CCJ42" s="454"/>
      <c r="CCK42" s="451"/>
      <c r="CCL42" s="454"/>
      <c r="CCM42" s="458"/>
      <c r="CCN42" s="459"/>
      <c r="CCO42" s="460"/>
      <c r="CCP42" s="461"/>
      <c r="CCQ42" s="462"/>
      <c r="CCR42" s="458"/>
      <c r="CCS42" s="451"/>
      <c r="CCT42" s="463"/>
      <c r="CCU42" s="451"/>
      <c r="CCV42" s="451"/>
      <c r="CCW42" s="453"/>
      <c r="CCY42" s="449"/>
      <c r="CCZ42" s="449"/>
      <c r="CDA42" s="449"/>
      <c r="CDB42" s="450"/>
      <c r="CDC42" s="451"/>
      <c r="CDD42" s="451"/>
      <c r="CDE42" s="451"/>
      <c r="CDF42" s="449"/>
      <c r="CDG42" s="452"/>
      <c r="CDH42" s="453"/>
      <c r="CDI42" s="454"/>
      <c r="CDJ42" s="449"/>
      <c r="CDK42" s="453"/>
      <c r="CDL42" s="453"/>
      <c r="CDM42" s="450"/>
      <c r="CDN42" s="454"/>
      <c r="CDO42" s="455"/>
      <c r="CDP42" s="453"/>
      <c r="CDQ42" s="456"/>
      <c r="CDR42" s="453"/>
      <c r="CDS42" s="456"/>
      <c r="CDT42" s="454"/>
      <c r="CDU42" s="451"/>
      <c r="CDV42" s="454"/>
      <c r="CDW42" s="450"/>
      <c r="CDX42" s="456"/>
      <c r="CDY42" s="456"/>
      <c r="CDZ42" s="456"/>
      <c r="CEA42" s="456"/>
      <c r="CEB42" s="271"/>
      <c r="CEC42" s="451"/>
      <c r="CED42" s="454"/>
      <c r="CEE42" s="451"/>
      <c r="CEF42" s="457"/>
      <c r="CEG42" s="271"/>
      <c r="CEH42" s="451"/>
      <c r="CEI42" s="454"/>
      <c r="CEJ42" s="451"/>
      <c r="CEK42" s="457"/>
      <c r="CEL42" s="451"/>
      <c r="CEM42" s="457"/>
      <c r="CEN42" s="457"/>
      <c r="CEO42" s="457"/>
      <c r="CEP42" s="271"/>
      <c r="CEQ42" s="271"/>
      <c r="CER42" s="451"/>
      <c r="CES42" s="454"/>
      <c r="CET42" s="451"/>
      <c r="CEU42" s="454"/>
      <c r="CEV42" s="458"/>
      <c r="CEW42" s="459"/>
      <c r="CEX42" s="460"/>
      <c r="CEY42" s="461"/>
      <c r="CEZ42" s="462"/>
      <c r="CFA42" s="458"/>
      <c r="CFB42" s="451"/>
      <c r="CFC42" s="463"/>
      <c r="CFD42" s="451"/>
      <c r="CFE42" s="451"/>
      <c r="CFF42" s="453"/>
      <c r="CFH42" s="449"/>
      <c r="CFI42" s="449"/>
      <c r="CFJ42" s="449"/>
      <c r="CFK42" s="450"/>
      <c r="CFL42" s="451"/>
      <c r="CFM42" s="451"/>
      <c r="CFN42" s="451"/>
      <c r="CFO42" s="449"/>
      <c r="CFP42" s="452"/>
      <c r="CFQ42" s="453"/>
      <c r="CFR42" s="454"/>
      <c r="CFS42" s="449"/>
      <c r="CFT42" s="453"/>
      <c r="CFU42" s="453"/>
      <c r="CFV42" s="450"/>
      <c r="CFW42" s="454"/>
      <c r="CFX42" s="455"/>
      <c r="CFY42" s="453"/>
      <c r="CFZ42" s="456"/>
      <c r="CGA42" s="453"/>
      <c r="CGB42" s="456"/>
      <c r="CGC42" s="454"/>
      <c r="CGD42" s="451"/>
      <c r="CGE42" s="454"/>
      <c r="CGF42" s="450"/>
      <c r="CGG42" s="456"/>
      <c r="CGH42" s="456"/>
      <c r="CGI42" s="456"/>
      <c r="CGJ42" s="456"/>
      <c r="CGK42" s="271"/>
      <c r="CGL42" s="451"/>
      <c r="CGM42" s="454"/>
      <c r="CGN42" s="451"/>
      <c r="CGO42" s="457"/>
      <c r="CGP42" s="271"/>
      <c r="CGQ42" s="451"/>
      <c r="CGR42" s="454"/>
      <c r="CGS42" s="451"/>
      <c r="CGT42" s="457"/>
      <c r="CGU42" s="451"/>
      <c r="CGV42" s="457"/>
      <c r="CGW42" s="457"/>
      <c r="CGX42" s="457"/>
      <c r="CGY42" s="271"/>
      <c r="CGZ42" s="271"/>
      <c r="CHA42" s="451"/>
      <c r="CHB42" s="454"/>
      <c r="CHC42" s="451"/>
      <c r="CHD42" s="454"/>
      <c r="CHE42" s="458"/>
      <c r="CHF42" s="459"/>
      <c r="CHG42" s="460"/>
      <c r="CHH42" s="461"/>
      <c r="CHI42" s="462"/>
      <c r="CHJ42" s="458"/>
      <c r="CHK42" s="451"/>
      <c r="CHL42" s="463"/>
      <c r="CHM42" s="451"/>
      <c r="CHN42" s="451"/>
      <c r="CHO42" s="453"/>
      <c r="CHQ42" s="449"/>
      <c r="CHR42" s="449"/>
      <c r="CHS42" s="449"/>
      <c r="CHT42" s="450"/>
      <c r="CHU42" s="451"/>
      <c r="CHV42" s="451"/>
      <c r="CHW42" s="451"/>
      <c r="CHX42" s="449"/>
      <c r="CHY42" s="452"/>
      <c r="CHZ42" s="453"/>
      <c r="CIA42" s="454"/>
      <c r="CIB42" s="449"/>
      <c r="CIC42" s="453"/>
      <c r="CID42" s="453"/>
      <c r="CIE42" s="450"/>
      <c r="CIF42" s="454"/>
      <c r="CIG42" s="455"/>
      <c r="CIH42" s="453"/>
      <c r="CII42" s="456"/>
      <c r="CIJ42" s="453"/>
      <c r="CIK42" s="456"/>
      <c r="CIL42" s="454"/>
      <c r="CIM42" s="451"/>
      <c r="CIN42" s="454"/>
      <c r="CIO42" s="450"/>
      <c r="CIP42" s="456"/>
      <c r="CIQ42" s="456"/>
      <c r="CIR42" s="456"/>
      <c r="CIS42" s="456"/>
      <c r="CIT42" s="271"/>
      <c r="CIU42" s="451"/>
      <c r="CIV42" s="454"/>
      <c r="CIW42" s="451"/>
      <c r="CIX42" s="457"/>
      <c r="CIY42" s="271"/>
      <c r="CIZ42" s="451"/>
      <c r="CJA42" s="454"/>
      <c r="CJB42" s="451"/>
      <c r="CJC42" s="457"/>
      <c r="CJD42" s="451"/>
      <c r="CJE42" s="457"/>
      <c r="CJF42" s="457"/>
      <c r="CJG42" s="457"/>
      <c r="CJH42" s="271"/>
      <c r="CJI42" s="271"/>
      <c r="CJJ42" s="451"/>
      <c r="CJK42" s="454"/>
      <c r="CJL42" s="451"/>
      <c r="CJM42" s="454"/>
      <c r="CJN42" s="458"/>
      <c r="CJO42" s="459"/>
      <c r="CJP42" s="460"/>
      <c r="CJQ42" s="461"/>
      <c r="CJR42" s="462"/>
      <c r="CJS42" s="458"/>
      <c r="CJT42" s="451"/>
      <c r="CJU42" s="463"/>
      <c r="CJV42" s="451"/>
      <c r="CJW42" s="451"/>
      <c r="CJX42" s="453"/>
      <c r="CJZ42" s="449"/>
      <c r="CKA42" s="449"/>
      <c r="CKB42" s="449"/>
      <c r="CKC42" s="450"/>
      <c r="CKD42" s="451"/>
      <c r="CKE42" s="451"/>
      <c r="CKF42" s="451"/>
      <c r="CKG42" s="449"/>
      <c r="CKH42" s="452"/>
      <c r="CKI42" s="453"/>
      <c r="CKJ42" s="454"/>
      <c r="CKK42" s="449"/>
      <c r="CKL42" s="453"/>
      <c r="CKM42" s="453"/>
      <c r="CKN42" s="450"/>
      <c r="CKO42" s="454"/>
      <c r="CKP42" s="455"/>
      <c r="CKQ42" s="453"/>
      <c r="CKR42" s="456"/>
      <c r="CKS42" s="453"/>
      <c r="CKT42" s="456"/>
      <c r="CKU42" s="454"/>
      <c r="CKV42" s="451"/>
      <c r="CKW42" s="454"/>
      <c r="CKX42" s="450"/>
      <c r="CKY42" s="456"/>
      <c r="CKZ42" s="456"/>
      <c r="CLA42" s="456"/>
      <c r="CLB42" s="456"/>
      <c r="CLC42" s="271"/>
      <c r="CLD42" s="451"/>
      <c r="CLE42" s="454"/>
      <c r="CLF42" s="451"/>
      <c r="CLG42" s="457"/>
      <c r="CLH42" s="271"/>
      <c r="CLI42" s="451"/>
      <c r="CLJ42" s="454"/>
      <c r="CLK42" s="451"/>
      <c r="CLL42" s="457"/>
      <c r="CLM42" s="451"/>
      <c r="CLN42" s="457"/>
      <c r="CLO42" s="457"/>
      <c r="CLP42" s="457"/>
      <c r="CLQ42" s="271"/>
      <c r="CLR42" s="271"/>
      <c r="CLS42" s="451"/>
      <c r="CLT42" s="454"/>
      <c r="CLU42" s="451"/>
      <c r="CLV42" s="454"/>
      <c r="CLW42" s="458"/>
      <c r="CLX42" s="459"/>
      <c r="CLY42" s="460"/>
      <c r="CLZ42" s="461"/>
      <c r="CMA42" s="462"/>
      <c r="CMB42" s="458"/>
      <c r="CMC42" s="451"/>
      <c r="CMD42" s="463"/>
      <c r="CME42" s="451"/>
      <c r="CMF42" s="451"/>
      <c r="CMG42" s="453"/>
      <c r="CMI42" s="449"/>
      <c r="CMJ42" s="449"/>
      <c r="CMK42" s="449"/>
      <c r="CML42" s="450"/>
      <c r="CMM42" s="451"/>
      <c r="CMN42" s="451"/>
      <c r="CMO42" s="451"/>
      <c r="CMP42" s="449"/>
      <c r="CMQ42" s="452"/>
      <c r="CMR42" s="453"/>
      <c r="CMS42" s="454"/>
      <c r="CMT42" s="449"/>
      <c r="CMU42" s="453"/>
      <c r="CMV42" s="453"/>
      <c r="CMW42" s="450"/>
      <c r="CMX42" s="454"/>
      <c r="CMY42" s="455"/>
      <c r="CMZ42" s="453"/>
      <c r="CNA42" s="456"/>
      <c r="CNB42" s="453"/>
      <c r="CNC42" s="456"/>
      <c r="CND42" s="454"/>
      <c r="CNE42" s="451"/>
      <c r="CNF42" s="454"/>
      <c r="CNG42" s="450"/>
      <c r="CNH42" s="456"/>
      <c r="CNI42" s="456"/>
      <c r="CNJ42" s="456"/>
      <c r="CNK42" s="456"/>
      <c r="CNL42" s="271"/>
      <c r="CNM42" s="451"/>
      <c r="CNN42" s="454"/>
      <c r="CNO42" s="451"/>
      <c r="CNP42" s="457"/>
      <c r="CNQ42" s="271"/>
      <c r="CNR42" s="451"/>
      <c r="CNS42" s="454"/>
      <c r="CNT42" s="451"/>
      <c r="CNU42" s="457"/>
      <c r="CNV42" s="451"/>
      <c r="CNW42" s="457"/>
      <c r="CNX42" s="457"/>
      <c r="CNY42" s="457"/>
      <c r="CNZ42" s="271"/>
      <c r="COA42" s="271"/>
      <c r="COB42" s="451"/>
      <c r="COC42" s="454"/>
      <c r="COD42" s="451"/>
      <c r="COE42" s="454"/>
      <c r="COF42" s="458"/>
      <c r="COG42" s="459"/>
      <c r="COH42" s="460"/>
      <c r="COI42" s="461"/>
      <c r="COJ42" s="462"/>
      <c r="COK42" s="458"/>
      <c r="COL42" s="451"/>
      <c r="COM42" s="463"/>
      <c r="CON42" s="451"/>
      <c r="COO42" s="451"/>
      <c r="COP42" s="453"/>
      <c r="COR42" s="449"/>
      <c r="COS42" s="449"/>
      <c r="COT42" s="449"/>
      <c r="COU42" s="450"/>
      <c r="COV42" s="451"/>
      <c r="COW42" s="451"/>
      <c r="COX42" s="451"/>
      <c r="COY42" s="449"/>
      <c r="COZ42" s="452"/>
      <c r="CPA42" s="453"/>
      <c r="CPB42" s="454"/>
      <c r="CPC42" s="449"/>
      <c r="CPD42" s="453"/>
      <c r="CPE42" s="453"/>
      <c r="CPF42" s="450"/>
      <c r="CPG42" s="454"/>
      <c r="CPH42" s="455"/>
      <c r="CPI42" s="453"/>
      <c r="CPJ42" s="456"/>
      <c r="CPK42" s="453"/>
      <c r="CPL42" s="456"/>
      <c r="CPM42" s="454"/>
      <c r="CPN42" s="451"/>
      <c r="CPO42" s="454"/>
      <c r="CPP42" s="450"/>
      <c r="CPQ42" s="456"/>
      <c r="CPR42" s="456"/>
      <c r="CPS42" s="456"/>
      <c r="CPT42" s="456"/>
      <c r="CPU42" s="271"/>
      <c r="CPV42" s="451"/>
      <c r="CPW42" s="454"/>
      <c r="CPX42" s="451"/>
      <c r="CPY42" s="457"/>
      <c r="CPZ42" s="271"/>
      <c r="CQA42" s="451"/>
      <c r="CQB42" s="454"/>
      <c r="CQC42" s="451"/>
      <c r="CQD42" s="457"/>
      <c r="CQE42" s="451"/>
      <c r="CQF42" s="457"/>
      <c r="CQG42" s="457"/>
      <c r="CQH42" s="457"/>
      <c r="CQI42" s="271"/>
      <c r="CQJ42" s="271"/>
      <c r="CQK42" s="451"/>
      <c r="CQL42" s="454"/>
      <c r="CQM42" s="451"/>
      <c r="CQN42" s="454"/>
      <c r="CQO42" s="458"/>
      <c r="CQP42" s="459"/>
      <c r="CQQ42" s="460"/>
      <c r="CQR42" s="461"/>
      <c r="CQS42" s="462"/>
      <c r="CQT42" s="458"/>
      <c r="CQU42" s="451"/>
      <c r="CQV42" s="463"/>
      <c r="CQW42" s="451"/>
      <c r="CQX42" s="451"/>
      <c r="CQY42" s="453"/>
      <c r="CRA42" s="449"/>
      <c r="CRB42" s="449"/>
      <c r="CRC42" s="449"/>
      <c r="CRD42" s="450"/>
      <c r="CRE42" s="451"/>
      <c r="CRF42" s="451"/>
      <c r="CRG42" s="451"/>
      <c r="CRH42" s="449"/>
      <c r="CRI42" s="452"/>
      <c r="CRJ42" s="453"/>
      <c r="CRK42" s="454"/>
      <c r="CRL42" s="449"/>
      <c r="CRM42" s="453"/>
      <c r="CRN42" s="453"/>
      <c r="CRO42" s="450"/>
      <c r="CRP42" s="454"/>
      <c r="CRQ42" s="455"/>
      <c r="CRR42" s="453"/>
      <c r="CRS42" s="456"/>
      <c r="CRT42" s="453"/>
      <c r="CRU42" s="456"/>
      <c r="CRV42" s="454"/>
      <c r="CRW42" s="451"/>
      <c r="CRX42" s="454"/>
      <c r="CRY42" s="450"/>
      <c r="CRZ42" s="456"/>
      <c r="CSA42" s="456"/>
      <c r="CSB42" s="456"/>
      <c r="CSC42" s="456"/>
      <c r="CSD42" s="271"/>
      <c r="CSE42" s="451"/>
      <c r="CSF42" s="454"/>
      <c r="CSG42" s="451"/>
      <c r="CSH42" s="457"/>
      <c r="CSI42" s="271"/>
      <c r="CSJ42" s="451"/>
      <c r="CSK42" s="454"/>
      <c r="CSL42" s="451"/>
      <c r="CSM42" s="457"/>
      <c r="CSN42" s="451"/>
      <c r="CSO42" s="457"/>
      <c r="CSP42" s="457"/>
      <c r="CSQ42" s="457"/>
      <c r="CSR42" s="271"/>
      <c r="CSS42" s="271"/>
      <c r="CST42" s="451"/>
      <c r="CSU42" s="454"/>
      <c r="CSV42" s="451"/>
      <c r="CSW42" s="454"/>
      <c r="CSX42" s="458"/>
      <c r="CSY42" s="459"/>
      <c r="CSZ42" s="460"/>
      <c r="CTA42" s="461"/>
      <c r="CTB42" s="462"/>
      <c r="CTC42" s="458"/>
      <c r="CTD42" s="451"/>
      <c r="CTE42" s="463"/>
      <c r="CTF42" s="451"/>
      <c r="CTG42" s="451"/>
      <c r="CTH42" s="453"/>
      <c r="CTJ42" s="449"/>
      <c r="CTK42" s="449"/>
      <c r="CTL42" s="449"/>
      <c r="CTM42" s="450"/>
      <c r="CTN42" s="451"/>
      <c r="CTO42" s="451"/>
      <c r="CTP42" s="451"/>
      <c r="CTQ42" s="449"/>
      <c r="CTR42" s="452"/>
      <c r="CTS42" s="453"/>
      <c r="CTT42" s="454"/>
      <c r="CTU42" s="449"/>
      <c r="CTV42" s="453"/>
      <c r="CTW42" s="453"/>
      <c r="CTX42" s="450"/>
      <c r="CTY42" s="454"/>
      <c r="CTZ42" s="455"/>
      <c r="CUA42" s="453"/>
      <c r="CUB42" s="456"/>
      <c r="CUC42" s="453"/>
      <c r="CUD42" s="456"/>
      <c r="CUE42" s="454"/>
      <c r="CUF42" s="451"/>
      <c r="CUG42" s="454"/>
      <c r="CUH42" s="450"/>
      <c r="CUI42" s="456"/>
      <c r="CUJ42" s="456"/>
      <c r="CUK42" s="456"/>
      <c r="CUL42" s="456"/>
      <c r="CUM42" s="271"/>
      <c r="CUN42" s="451"/>
      <c r="CUO42" s="454"/>
      <c r="CUP42" s="451"/>
      <c r="CUQ42" s="457"/>
      <c r="CUR42" s="271"/>
      <c r="CUS42" s="451"/>
      <c r="CUT42" s="454"/>
      <c r="CUU42" s="451"/>
      <c r="CUV42" s="457"/>
      <c r="CUW42" s="451"/>
      <c r="CUX42" s="457"/>
      <c r="CUY42" s="457"/>
      <c r="CUZ42" s="457"/>
      <c r="CVA42" s="271"/>
      <c r="CVB42" s="271"/>
      <c r="CVC42" s="451"/>
      <c r="CVD42" s="454"/>
      <c r="CVE42" s="451"/>
      <c r="CVF42" s="454"/>
      <c r="CVG42" s="458"/>
      <c r="CVH42" s="459"/>
      <c r="CVI42" s="460"/>
      <c r="CVJ42" s="461"/>
      <c r="CVK42" s="462"/>
      <c r="CVL42" s="458"/>
      <c r="CVM42" s="451"/>
      <c r="CVN42" s="463"/>
      <c r="CVO42" s="451"/>
      <c r="CVP42" s="451"/>
      <c r="CVQ42" s="453"/>
      <c r="CVS42" s="449"/>
      <c r="CVT42" s="449"/>
      <c r="CVU42" s="449"/>
      <c r="CVV42" s="450"/>
      <c r="CVW42" s="451"/>
      <c r="CVX42" s="451"/>
      <c r="CVY42" s="451"/>
      <c r="CVZ42" s="449"/>
      <c r="CWA42" s="452"/>
      <c r="CWB42" s="453"/>
      <c r="CWC42" s="454"/>
      <c r="CWD42" s="449"/>
      <c r="CWE42" s="453"/>
      <c r="CWF42" s="453"/>
      <c r="CWG42" s="450"/>
      <c r="CWH42" s="454"/>
      <c r="CWI42" s="455"/>
      <c r="CWJ42" s="453"/>
      <c r="CWK42" s="456"/>
      <c r="CWL42" s="453"/>
      <c r="CWM42" s="456"/>
      <c r="CWN42" s="454"/>
      <c r="CWO42" s="451"/>
      <c r="CWP42" s="454"/>
      <c r="CWQ42" s="450"/>
      <c r="CWR42" s="456"/>
      <c r="CWS42" s="456"/>
      <c r="CWT42" s="456"/>
      <c r="CWU42" s="456"/>
      <c r="CWV42" s="271"/>
      <c r="CWW42" s="451"/>
      <c r="CWX42" s="454"/>
      <c r="CWY42" s="451"/>
      <c r="CWZ42" s="457"/>
      <c r="CXA42" s="271"/>
      <c r="CXB42" s="451"/>
      <c r="CXC42" s="454"/>
      <c r="CXD42" s="451"/>
      <c r="CXE42" s="457"/>
      <c r="CXF42" s="451"/>
      <c r="CXG42" s="457"/>
      <c r="CXH42" s="457"/>
      <c r="CXI42" s="457"/>
      <c r="CXJ42" s="271"/>
      <c r="CXK42" s="271"/>
      <c r="CXL42" s="451"/>
      <c r="CXM42" s="454"/>
      <c r="CXN42" s="451"/>
      <c r="CXO42" s="454"/>
      <c r="CXP42" s="458"/>
      <c r="CXQ42" s="459"/>
      <c r="CXR42" s="460"/>
      <c r="CXS42" s="461"/>
      <c r="CXT42" s="462"/>
      <c r="CXU42" s="458"/>
      <c r="CXV42" s="451"/>
      <c r="CXW42" s="463"/>
      <c r="CXX42" s="451"/>
      <c r="CXY42" s="451"/>
      <c r="CXZ42" s="453"/>
      <c r="CYB42" s="449"/>
      <c r="CYC42" s="449"/>
      <c r="CYD42" s="449"/>
      <c r="CYE42" s="450"/>
      <c r="CYF42" s="451"/>
      <c r="CYG42" s="451"/>
      <c r="CYH42" s="451"/>
      <c r="CYI42" s="449"/>
      <c r="CYJ42" s="452"/>
      <c r="CYK42" s="453"/>
      <c r="CYL42" s="454"/>
      <c r="CYM42" s="449"/>
      <c r="CYN42" s="453"/>
      <c r="CYO42" s="453"/>
      <c r="CYP42" s="450"/>
      <c r="CYQ42" s="454"/>
      <c r="CYR42" s="455"/>
      <c r="CYS42" s="453"/>
      <c r="CYT42" s="456"/>
      <c r="CYU42" s="453"/>
      <c r="CYV42" s="456"/>
      <c r="CYW42" s="454"/>
      <c r="CYX42" s="451"/>
      <c r="CYY42" s="454"/>
      <c r="CYZ42" s="450"/>
      <c r="CZA42" s="456"/>
      <c r="CZB42" s="456"/>
      <c r="CZC42" s="456"/>
      <c r="CZD42" s="456"/>
      <c r="CZE42" s="271"/>
      <c r="CZF42" s="451"/>
      <c r="CZG42" s="454"/>
      <c r="CZH42" s="451"/>
      <c r="CZI42" s="457"/>
      <c r="CZJ42" s="271"/>
      <c r="CZK42" s="451"/>
      <c r="CZL42" s="454"/>
      <c r="CZM42" s="451"/>
      <c r="CZN42" s="457"/>
      <c r="CZO42" s="451"/>
      <c r="CZP42" s="457"/>
      <c r="CZQ42" s="457"/>
      <c r="CZR42" s="457"/>
      <c r="CZS42" s="271"/>
      <c r="CZT42" s="271"/>
      <c r="CZU42" s="451"/>
      <c r="CZV42" s="454"/>
      <c r="CZW42" s="451"/>
      <c r="CZX42" s="454"/>
      <c r="CZY42" s="458"/>
      <c r="CZZ42" s="459"/>
      <c r="DAA42" s="460"/>
      <c r="DAB42" s="461"/>
      <c r="DAC42" s="462"/>
      <c r="DAD42" s="458"/>
      <c r="DAE42" s="451"/>
      <c r="DAF42" s="463"/>
      <c r="DAG42" s="451"/>
      <c r="DAH42" s="451"/>
      <c r="DAI42" s="453"/>
      <c r="DAK42" s="449"/>
      <c r="DAL42" s="449"/>
      <c r="DAM42" s="449"/>
      <c r="DAN42" s="450"/>
      <c r="DAO42" s="451"/>
      <c r="DAP42" s="451"/>
      <c r="DAQ42" s="451"/>
      <c r="DAR42" s="449"/>
      <c r="DAS42" s="452"/>
      <c r="DAT42" s="453"/>
      <c r="DAU42" s="454"/>
      <c r="DAV42" s="449"/>
      <c r="DAW42" s="453"/>
      <c r="DAX42" s="453"/>
      <c r="DAY42" s="450"/>
      <c r="DAZ42" s="454"/>
      <c r="DBA42" s="455"/>
      <c r="DBB42" s="453"/>
      <c r="DBC42" s="456"/>
      <c r="DBD42" s="453"/>
      <c r="DBE42" s="456"/>
      <c r="DBF42" s="454"/>
      <c r="DBG42" s="451"/>
      <c r="DBH42" s="454"/>
      <c r="DBI42" s="450"/>
      <c r="DBJ42" s="456"/>
      <c r="DBK42" s="456"/>
      <c r="DBL42" s="456"/>
      <c r="DBM42" s="456"/>
      <c r="DBN42" s="271"/>
      <c r="DBO42" s="451"/>
      <c r="DBP42" s="454"/>
      <c r="DBQ42" s="451"/>
      <c r="DBR42" s="457"/>
      <c r="DBS42" s="271"/>
      <c r="DBT42" s="451"/>
      <c r="DBU42" s="454"/>
      <c r="DBV42" s="451"/>
      <c r="DBW42" s="457"/>
      <c r="DBX42" s="451"/>
      <c r="DBY42" s="457"/>
      <c r="DBZ42" s="457"/>
      <c r="DCA42" s="457"/>
      <c r="DCB42" s="271"/>
      <c r="DCC42" s="271"/>
      <c r="DCD42" s="451"/>
      <c r="DCE42" s="454"/>
      <c r="DCF42" s="451"/>
      <c r="DCG42" s="454"/>
      <c r="DCH42" s="458"/>
      <c r="DCI42" s="459"/>
      <c r="DCJ42" s="460"/>
      <c r="DCK42" s="461"/>
      <c r="DCL42" s="462"/>
      <c r="DCM42" s="458"/>
      <c r="DCN42" s="451"/>
      <c r="DCO42" s="463"/>
      <c r="DCP42" s="451"/>
      <c r="DCQ42" s="451"/>
      <c r="DCR42" s="453"/>
      <c r="DCT42" s="449"/>
      <c r="DCU42" s="449"/>
      <c r="DCV42" s="449"/>
      <c r="DCW42" s="450"/>
      <c r="DCX42" s="451"/>
      <c r="DCY42" s="451"/>
      <c r="DCZ42" s="451"/>
      <c r="DDA42" s="449"/>
      <c r="DDB42" s="452"/>
      <c r="DDC42" s="453"/>
      <c r="DDD42" s="454"/>
      <c r="DDE42" s="449"/>
      <c r="DDF42" s="453"/>
      <c r="DDG42" s="453"/>
      <c r="DDH42" s="450"/>
      <c r="DDI42" s="454"/>
      <c r="DDJ42" s="455"/>
      <c r="DDK42" s="453"/>
      <c r="DDL42" s="456"/>
      <c r="DDM42" s="453"/>
      <c r="DDN42" s="456"/>
      <c r="DDO42" s="454"/>
      <c r="DDP42" s="451"/>
      <c r="DDQ42" s="454"/>
      <c r="DDR42" s="450"/>
      <c r="DDS42" s="456"/>
      <c r="DDT42" s="456"/>
      <c r="DDU42" s="456"/>
      <c r="DDV42" s="456"/>
      <c r="DDW42" s="271"/>
      <c r="DDX42" s="451"/>
      <c r="DDY42" s="454"/>
      <c r="DDZ42" s="451"/>
      <c r="DEA42" s="457"/>
      <c r="DEB42" s="271"/>
      <c r="DEC42" s="451"/>
      <c r="DED42" s="454"/>
      <c r="DEE42" s="451"/>
      <c r="DEF42" s="457"/>
      <c r="DEG42" s="451"/>
      <c r="DEH42" s="457"/>
      <c r="DEI42" s="457"/>
      <c r="DEJ42" s="457"/>
      <c r="DEK42" s="271"/>
      <c r="DEL42" s="271"/>
      <c r="DEM42" s="451"/>
      <c r="DEN42" s="454"/>
      <c r="DEO42" s="451"/>
      <c r="DEP42" s="454"/>
      <c r="DEQ42" s="458"/>
      <c r="DER42" s="459"/>
      <c r="DES42" s="460"/>
      <c r="DET42" s="461"/>
      <c r="DEU42" s="462"/>
      <c r="DEV42" s="458"/>
      <c r="DEW42" s="451"/>
      <c r="DEX42" s="463"/>
      <c r="DEY42" s="451"/>
      <c r="DEZ42" s="451"/>
      <c r="DFA42" s="453"/>
      <c r="DFC42" s="449"/>
      <c r="DFD42" s="449"/>
      <c r="DFE42" s="449"/>
      <c r="DFF42" s="450"/>
      <c r="DFG42" s="451"/>
      <c r="DFH42" s="451"/>
      <c r="DFI42" s="451"/>
      <c r="DFJ42" s="449"/>
      <c r="DFK42" s="452"/>
      <c r="DFL42" s="453"/>
      <c r="DFM42" s="454"/>
      <c r="DFN42" s="449"/>
      <c r="DFO42" s="453"/>
      <c r="DFP42" s="453"/>
      <c r="DFQ42" s="450"/>
      <c r="DFR42" s="454"/>
      <c r="DFS42" s="455"/>
      <c r="DFT42" s="453"/>
      <c r="DFU42" s="456"/>
      <c r="DFV42" s="453"/>
      <c r="DFW42" s="456"/>
      <c r="DFX42" s="454"/>
      <c r="DFY42" s="451"/>
      <c r="DFZ42" s="454"/>
      <c r="DGA42" s="450"/>
      <c r="DGB42" s="456"/>
      <c r="DGC42" s="456"/>
      <c r="DGD42" s="456"/>
      <c r="DGE42" s="456"/>
      <c r="DGF42" s="271"/>
      <c r="DGG42" s="451"/>
      <c r="DGH42" s="454"/>
      <c r="DGI42" s="451"/>
      <c r="DGJ42" s="457"/>
      <c r="DGK42" s="271"/>
      <c r="DGL42" s="451"/>
      <c r="DGM42" s="454"/>
      <c r="DGN42" s="451"/>
      <c r="DGO42" s="457"/>
      <c r="DGP42" s="451"/>
      <c r="DGQ42" s="457"/>
      <c r="DGR42" s="457"/>
      <c r="DGS42" s="457"/>
      <c r="DGT42" s="271"/>
      <c r="DGU42" s="271"/>
      <c r="DGV42" s="451"/>
      <c r="DGW42" s="454"/>
      <c r="DGX42" s="451"/>
      <c r="DGY42" s="454"/>
      <c r="DGZ42" s="458"/>
      <c r="DHA42" s="459"/>
      <c r="DHB42" s="460"/>
      <c r="DHC42" s="461"/>
      <c r="DHD42" s="462"/>
      <c r="DHE42" s="458"/>
      <c r="DHF42" s="451"/>
      <c r="DHG42" s="463"/>
      <c r="DHH42" s="451"/>
      <c r="DHI42" s="451"/>
      <c r="DHJ42" s="453"/>
      <c r="DHL42" s="449"/>
      <c r="DHM42" s="449"/>
      <c r="DHN42" s="449"/>
      <c r="DHO42" s="450"/>
      <c r="DHP42" s="451"/>
      <c r="DHQ42" s="451"/>
      <c r="DHR42" s="451"/>
      <c r="DHS42" s="449"/>
      <c r="DHT42" s="452"/>
      <c r="DHU42" s="453"/>
      <c r="DHV42" s="454"/>
      <c r="DHW42" s="449"/>
      <c r="DHX42" s="453"/>
      <c r="DHY42" s="453"/>
      <c r="DHZ42" s="450"/>
      <c r="DIA42" s="454"/>
      <c r="DIB42" s="455"/>
      <c r="DIC42" s="453"/>
      <c r="DID42" s="456"/>
      <c r="DIE42" s="453"/>
      <c r="DIF42" s="456"/>
      <c r="DIG42" s="454"/>
      <c r="DIH42" s="451"/>
      <c r="DII42" s="454"/>
      <c r="DIJ42" s="450"/>
      <c r="DIK42" s="456"/>
      <c r="DIL42" s="456"/>
      <c r="DIM42" s="456"/>
      <c r="DIN42" s="456"/>
      <c r="DIO42" s="271"/>
      <c r="DIP42" s="451"/>
      <c r="DIQ42" s="454"/>
      <c r="DIR42" s="451"/>
      <c r="DIS42" s="457"/>
      <c r="DIT42" s="271"/>
      <c r="DIU42" s="451"/>
      <c r="DIV42" s="454"/>
      <c r="DIW42" s="451"/>
      <c r="DIX42" s="457"/>
      <c r="DIY42" s="451"/>
      <c r="DIZ42" s="457"/>
      <c r="DJA42" s="457"/>
      <c r="DJB42" s="457"/>
      <c r="DJC42" s="271"/>
      <c r="DJD42" s="271"/>
      <c r="DJE42" s="451"/>
      <c r="DJF42" s="454"/>
      <c r="DJG42" s="451"/>
      <c r="DJH42" s="454"/>
      <c r="DJI42" s="458"/>
      <c r="DJJ42" s="459"/>
      <c r="DJK42" s="460"/>
      <c r="DJL42" s="461"/>
      <c r="DJM42" s="462"/>
      <c r="DJN42" s="458"/>
      <c r="DJO42" s="451"/>
      <c r="DJP42" s="463"/>
      <c r="DJQ42" s="451"/>
      <c r="DJR42" s="451"/>
      <c r="DJS42" s="453"/>
      <c r="DJU42" s="449"/>
      <c r="DJV42" s="449"/>
      <c r="DJW42" s="449"/>
      <c r="DJX42" s="450"/>
      <c r="DJY42" s="451"/>
      <c r="DJZ42" s="451"/>
      <c r="DKA42" s="451"/>
      <c r="DKB42" s="449"/>
      <c r="DKC42" s="452"/>
      <c r="DKD42" s="453"/>
      <c r="DKE42" s="454"/>
      <c r="DKF42" s="449"/>
      <c r="DKG42" s="453"/>
      <c r="DKH42" s="453"/>
      <c r="DKI42" s="450"/>
      <c r="DKJ42" s="454"/>
      <c r="DKK42" s="455"/>
      <c r="DKL42" s="453"/>
      <c r="DKM42" s="456"/>
      <c r="DKN42" s="453"/>
      <c r="DKO42" s="456"/>
      <c r="DKP42" s="454"/>
      <c r="DKQ42" s="451"/>
      <c r="DKR42" s="454"/>
      <c r="DKS42" s="450"/>
      <c r="DKT42" s="456"/>
      <c r="DKU42" s="456"/>
      <c r="DKV42" s="456"/>
      <c r="DKW42" s="456"/>
      <c r="DKX42" s="271"/>
      <c r="DKY42" s="451"/>
      <c r="DKZ42" s="454"/>
      <c r="DLA42" s="451"/>
      <c r="DLB42" s="457"/>
      <c r="DLC42" s="271"/>
      <c r="DLD42" s="451"/>
      <c r="DLE42" s="454"/>
      <c r="DLF42" s="451"/>
      <c r="DLG42" s="457"/>
      <c r="DLH42" s="451"/>
      <c r="DLI42" s="457"/>
      <c r="DLJ42" s="457"/>
      <c r="DLK42" s="457"/>
      <c r="DLL42" s="271"/>
      <c r="DLM42" s="271"/>
      <c r="DLN42" s="451"/>
      <c r="DLO42" s="454"/>
      <c r="DLP42" s="451"/>
      <c r="DLQ42" s="454"/>
      <c r="DLR42" s="458"/>
      <c r="DLS42" s="459"/>
      <c r="DLT42" s="460"/>
      <c r="DLU42" s="461"/>
      <c r="DLV42" s="462"/>
      <c r="DLW42" s="458"/>
      <c r="DLX42" s="451"/>
      <c r="DLY42" s="463"/>
      <c r="DLZ42" s="451"/>
      <c r="DMA42" s="451"/>
      <c r="DMB42" s="453"/>
      <c r="DMD42" s="449"/>
      <c r="DME42" s="449"/>
      <c r="DMF42" s="449"/>
      <c r="DMG42" s="450"/>
      <c r="DMH42" s="451"/>
      <c r="DMI42" s="451"/>
      <c r="DMJ42" s="451"/>
      <c r="DMK42" s="449"/>
      <c r="DML42" s="452"/>
      <c r="DMM42" s="453"/>
      <c r="DMN42" s="454"/>
      <c r="DMO42" s="449"/>
      <c r="DMP42" s="453"/>
      <c r="DMQ42" s="453"/>
      <c r="DMR42" s="450"/>
      <c r="DMS42" s="454"/>
      <c r="DMT42" s="455"/>
      <c r="DMU42" s="453"/>
      <c r="DMV42" s="456"/>
      <c r="DMW42" s="453"/>
      <c r="DMX42" s="456"/>
      <c r="DMY42" s="454"/>
      <c r="DMZ42" s="451"/>
      <c r="DNA42" s="454"/>
      <c r="DNB42" s="450"/>
      <c r="DNC42" s="456"/>
      <c r="DND42" s="456"/>
      <c r="DNE42" s="456"/>
      <c r="DNF42" s="456"/>
      <c r="DNG42" s="271"/>
      <c r="DNH42" s="451"/>
      <c r="DNI42" s="454"/>
      <c r="DNJ42" s="451"/>
      <c r="DNK42" s="457"/>
      <c r="DNL42" s="271"/>
      <c r="DNM42" s="451"/>
      <c r="DNN42" s="454"/>
      <c r="DNO42" s="451"/>
      <c r="DNP42" s="457"/>
      <c r="DNQ42" s="451"/>
      <c r="DNR42" s="457"/>
      <c r="DNS42" s="457"/>
      <c r="DNT42" s="457"/>
      <c r="DNU42" s="271"/>
      <c r="DNV42" s="271"/>
      <c r="DNW42" s="451"/>
      <c r="DNX42" s="454"/>
      <c r="DNY42" s="451"/>
      <c r="DNZ42" s="454"/>
      <c r="DOA42" s="458"/>
      <c r="DOB42" s="459"/>
      <c r="DOC42" s="460"/>
      <c r="DOD42" s="461"/>
      <c r="DOE42" s="462"/>
      <c r="DOF42" s="458"/>
      <c r="DOG42" s="451"/>
      <c r="DOH42" s="463"/>
      <c r="DOI42" s="451"/>
      <c r="DOJ42" s="451"/>
      <c r="DOK42" s="453"/>
      <c r="DOM42" s="449"/>
      <c r="DON42" s="449"/>
      <c r="DOO42" s="449"/>
      <c r="DOP42" s="450"/>
      <c r="DOQ42" s="451"/>
      <c r="DOR42" s="451"/>
      <c r="DOS42" s="451"/>
      <c r="DOT42" s="449"/>
      <c r="DOU42" s="452"/>
      <c r="DOV42" s="453"/>
      <c r="DOW42" s="454"/>
      <c r="DOX42" s="449"/>
      <c r="DOY42" s="453"/>
      <c r="DOZ42" s="453"/>
      <c r="DPA42" s="450"/>
      <c r="DPB42" s="454"/>
      <c r="DPC42" s="455"/>
      <c r="DPD42" s="453"/>
      <c r="DPE42" s="456"/>
      <c r="DPF42" s="453"/>
      <c r="DPG42" s="456"/>
      <c r="DPH42" s="454"/>
      <c r="DPI42" s="451"/>
      <c r="DPJ42" s="454"/>
      <c r="DPK42" s="450"/>
      <c r="DPL42" s="456"/>
      <c r="DPM42" s="456"/>
      <c r="DPN42" s="456"/>
      <c r="DPO42" s="456"/>
      <c r="DPP42" s="271"/>
      <c r="DPQ42" s="451"/>
      <c r="DPR42" s="454"/>
      <c r="DPS42" s="451"/>
      <c r="DPT42" s="457"/>
      <c r="DPU42" s="271"/>
      <c r="DPV42" s="451"/>
      <c r="DPW42" s="454"/>
      <c r="DPX42" s="451"/>
      <c r="DPY42" s="457"/>
      <c r="DPZ42" s="451"/>
      <c r="DQA42" s="457"/>
      <c r="DQB42" s="457"/>
      <c r="DQC42" s="457"/>
      <c r="DQD42" s="271"/>
      <c r="DQE42" s="271"/>
      <c r="DQF42" s="451"/>
      <c r="DQG42" s="454"/>
      <c r="DQH42" s="451"/>
      <c r="DQI42" s="454"/>
      <c r="DQJ42" s="458"/>
      <c r="DQK42" s="459"/>
      <c r="DQL42" s="460"/>
      <c r="DQM42" s="461"/>
      <c r="DQN42" s="462"/>
      <c r="DQO42" s="458"/>
      <c r="DQP42" s="451"/>
      <c r="DQQ42" s="463"/>
      <c r="DQR42" s="451"/>
      <c r="DQS42" s="451"/>
      <c r="DQT42" s="453"/>
      <c r="DQV42" s="449"/>
      <c r="DQW42" s="449"/>
      <c r="DQX42" s="449"/>
      <c r="DQY42" s="450"/>
      <c r="DQZ42" s="451"/>
      <c r="DRA42" s="451"/>
      <c r="DRB42" s="451"/>
      <c r="DRC42" s="449"/>
      <c r="DRD42" s="452"/>
      <c r="DRE42" s="453"/>
      <c r="DRF42" s="454"/>
      <c r="DRG42" s="449"/>
      <c r="DRH42" s="453"/>
      <c r="DRI42" s="453"/>
      <c r="DRJ42" s="450"/>
      <c r="DRK42" s="454"/>
      <c r="DRL42" s="455"/>
      <c r="DRM42" s="453"/>
      <c r="DRN42" s="456"/>
      <c r="DRO42" s="453"/>
      <c r="DRP42" s="456"/>
      <c r="DRQ42" s="454"/>
      <c r="DRR42" s="451"/>
      <c r="DRS42" s="454"/>
      <c r="DRT42" s="450"/>
      <c r="DRU42" s="456"/>
      <c r="DRV42" s="456"/>
      <c r="DRW42" s="456"/>
      <c r="DRX42" s="456"/>
      <c r="DRY42" s="271"/>
      <c r="DRZ42" s="451"/>
      <c r="DSA42" s="454"/>
      <c r="DSB42" s="451"/>
      <c r="DSC42" s="457"/>
      <c r="DSD42" s="271"/>
      <c r="DSE42" s="451"/>
      <c r="DSF42" s="454"/>
      <c r="DSG42" s="451"/>
      <c r="DSH42" s="457"/>
      <c r="DSI42" s="451"/>
      <c r="DSJ42" s="457"/>
      <c r="DSK42" s="457"/>
      <c r="DSL42" s="457"/>
      <c r="DSM42" s="271"/>
      <c r="DSN42" s="271"/>
      <c r="DSO42" s="451"/>
      <c r="DSP42" s="454"/>
      <c r="DSQ42" s="451"/>
      <c r="DSR42" s="454"/>
      <c r="DSS42" s="458"/>
      <c r="DST42" s="459"/>
      <c r="DSU42" s="460"/>
      <c r="DSV42" s="461"/>
      <c r="DSW42" s="462"/>
      <c r="DSX42" s="458"/>
      <c r="DSY42" s="451"/>
      <c r="DSZ42" s="463"/>
      <c r="DTA42" s="451"/>
      <c r="DTB42" s="451"/>
      <c r="DTC42" s="453"/>
      <c r="DTE42" s="449"/>
      <c r="DTF42" s="449"/>
      <c r="DTG42" s="449"/>
      <c r="DTH42" s="450"/>
      <c r="DTI42" s="451"/>
      <c r="DTJ42" s="451"/>
      <c r="DTK42" s="451"/>
      <c r="DTL42" s="449"/>
      <c r="DTM42" s="452"/>
      <c r="DTN42" s="453"/>
      <c r="DTO42" s="454"/>
      <c r="DTP42" s="449"/>
      <c r="DTQ42" s="453"/>
      <c r="DTR42" s="453"/>
      <c r="DTS42" s="450"/>
      <c r="DTT42" s="454"/>
      <c r="DTU42" s="455"/>
      <c r="DTV42" s="453"/>
      <c r="DTW42" s="456"/>
      <c r="DTX42" s="453"/>
      <c r="DTY42" s="456"/>
      <c r="DTZ42" s="454"/>
      <c r="DUA42" s="451"/>
      <c r="DUB42" s="454"/>
      <c r="DUC42" s="450"/>
      <c r="DUD42" s="456"/>
      <c r="DUE42" s="456"/>
      <c r="DUF42" s="456"/>
      <c r="DUG42" s="456"/>
      <c r="DUH42" s="271"/>
      <c r="DUI42" s="451"/>
      <c r="DUJ42" s="454"/>
      <c r="DUK42" s="451"/>
      <c r="DUL42" s="457"/>
      <c r="DUM42" s="271"/>
      <c r="DUN42" s="451"/>
      <c r="DUO42" s="454"/>
      <c r="DUP42" s="451"/>
      <c r="DUQ42" s="457"/>
      <c r="DUR42" s="451"/>
      <c r="DUS42" s="457"/>
      <c r="DUT42" s="457"/>
      <c r="DUU42" s="457"/>
      <c r="DUV42" s="271"/>
      <c r="DUW42" s="271"/>
      <c r="DUX42" s="451"/>
      <c r="DUY42" s="454"/>
      <c r="DUZ42" s="451"/>
      <c r="DVA42" s="454"/>
      <c r="DVB42" s="458"/>
      <c r="DVC42" s="459"/>
      <c r="DVD42" s="460"/>
      <c r="DVE42" s="461"/>
      <c r="DVF42" s="462"/>
      <c r="DVG42" s="458"/>
      <c r="DVH42" s="451"/>
      <c r="DVI42" s="463"/>
      <c r="DVJ42" s="451"/>
      <c r="DVK42" s="451"/>
      <c r="DVL42" s="453"/>
      <c r="DVN42" s="449"/>
      <c r="DVO42" s="449"/>
      <c r="DVP42" s="449"/>
      <c r="DVQ42" s="450"/>
      <c r="DVR42" s="451"/>
      <c r="DVS42" s="451"/>
      <c r="DVT42" s="451"/>
      <c r="DVU42" s="449"/>
      <c r="DVV42" s="452"/>
      <c r="DVW42" s="453"/>
      <c r="DVX42" s="454"/>
      <c r="DVY42" s="449"/>
      <c r="DVZ42" s="453"/>
      <c r="DWA42" s="453"/>
      <c r="DWB42" s="450"/>
      <c r="DWC42" s="454"/>
      <c r="DWD42" s="455"/>
      <c r="DWE42" s="453"/>
      <c r="DWF42" s="456"/>
      <c r="DWG42" s="453"/>
      <c r="DWH42" s="456"/>
      <c r="DWI42" s="454"/>
      <c r="DWJ42" s="451"/>
      <c r="DWK42" s="454"/>
      <c r="DWL42" s="450"/>
      <c r="DWM42" s="456"/>
      <c r="DWN42" s="456"/>
      <c r="DWO42" s="456"/>
      <c r="DWP42" s="456"/>
      <c r="DWQ42" s="271"/>
      <c r="DWR42" s="451"/>
      <c r="DWS42" s="454"/>
      <c r="DWT42" s="451"/>
      <c r="DWU42" s="457"/>
      <c r="DWV42" s="271"/>
      <c r="DWW42" s="451"/>
      <c r="DWX42" s="454"/>
      <c r="DWY42" s="451"/>
      <c r="DWZ42" s="457"/>
      <c r="DXA42" s="451"/>
      <c r="DXB42" s="457"/>
      <c r="DXC42" s="457"/>
      <c r="DXD42" s="457"/>
      <c r="DXE42" s="271"/>
      <c r="DXF42" s="271"/>
      <c r="DXG42" s="451"/>
      <c r="DXH42" s="454"/>
      <c r="DXI42" s="451"/>
      <c r="DXJ42" s="454"/>
      <c r="DXK42" s="458"/>
      <c r="DXL42" s="459"/>
      <c r="DXM42" s="460"/>
      <c r="DXN42" s="461"/>
      <c r="DXO42" s="462"/>
      <c r="DXP42" s="458"/>
      <c r="DXQ42" s="451"/>
      <c r="DXR42" s="463"/>
      <c r="DXS42" s="451"/>
      <c r="DXT42" s="451"/>
      <c r="DXU42" s="453"/>
      <c r="DXW42" s="449"/>
      <c r="DXX42" s="449"/>
      <c r="DXY42" s="449"/>
      <c r="DXZ42" s="450"/>
      <c r="DYA42" s="451"/>
      <c r="DYB42" s="451"/>
      <c r="DYC42" s="451"/>
      <c r="DYD42" s="449"/>
      <c r="DYE42" s="452"/>
      <c r="DYF42" s="453"/>
      <c r="DYG42" s="454"/>
      <c r="DYH42" s="449"/>
      <c r="DYI42" s="453"/>
      <c r="DYJ42" s="453"/>
      <c r="DYK42" s="450"/>
      <c r="DYL42" s="454"/>
      <c r="DYM42" s="455"/>
      <c r="DYN42" s="453"/>
      <c r="DYO42" s="456"/>
      <c r="DYP42" s="453"/>
      <c r="DYQ42" s="456"/>
      <c r="DYR42" s="454"/>
      <c r="DYS42" s="451"/>
      <c r="DYT42" s="454"/>
      <c r="DYU42" s="450"/>
      <c r="DYV42" s="456"/>
      <c r="DYW42" s="456"/>
      <c r="DYX42" s="456"/>
      <c r="DYY42" s="456"/>
      <c r="DYZ42" s="271"/>
      <c r="DZA42" s="451"/>
      <c r="DZB42" s="454"/>
      <c r="DZC42" s="451"/>
      <c r="DZD42" s="457"/>
      <c r="DZE42" s="271"/>
      <c r="DZF42" s="451"/>
      <c r="DZG42" s="454"/>
      <c r="DZH42" s="451"/>
      <c r="DZI42" s="457"/>
      <c r="DZJ42" s="451"/>
      <c r="DZK42" s="457"/>
      <c r="DZL42" s="457"/>
      <c r="DZM42" s="457"/>
      <c r="DZN42" s="271"/>
      <c r="DZO42" s="271"/>
      <c r="DZP42" s="451"/>
      <c r="DZQ42" s="454"/>
      <c r="DZR42" s="451"/>
      <c r="DZS42" s="454"/>
      <c r="DZT42" s="458"/>
      <c r="DZU42" s="459"/>
      <c r="DZV42" s="460"/>
      <c r="DZW42" s="461"/>
      <c r="DZX42" s="462"/>
      <c r="DZY42" s="458"/>
      <c r="DZZ42" s="451"/>
      <c r="EAA42" s="463"/>
      <c r="EAB42" s="451"/>
      <c r="EAC42" s="451"/>
      <c r="EAD42" s="453"/>
      <c r="EAF42" s="449"/>
      <c r="EAG42" s="449"/>
      <c r="EAH42" s="449"/>
      <c r="EAI42" s="450"/>
      <c r="EAJ42" s="451"/>
      <c r="EAK42" s="451"/>
      <c r="EAL42" s="451"/>
      <c r="EAM42" s="449"/>
      <c r="EAN42" s="452"/>
      <c r="EAO42" s="453"/>
      <c r="EAP42" s="454"/>
      <c r="EAQ42" s="449"/>
      <c r="EAR42" s="453"/>
      <c r="EAS42" s="453"/>
      <c r="EAT42" s="450"/>
      <c r="EAU42" s="454"/>
      <c r="EAV42" s="455"/>
      <c r="EAW42" s="453"/>
      <c r="EAX42" s="456"/>
      <c r="EAY42" s="453"/>
      <c r="EAZ42" s="456"/>
      <c r="EBA42" s="454"/>
      <c r="EBB42" s="451"/>
      <c r="EBC42" s="454"/>
      <c r="EBD42" s="450"/>
      <c r="EBE42" s="456"/>
      <c r="EBF42" s="456"/>
      <c r="EBG42" s="456"/>
      <c r="EBH42" s="456"/>
      <c r="EBI42" s="271"/>
      <c r="EBJ42" s="451"/>
      <c r="EBK42" s="454"/>
      <c r="EBL42" s="451"/>
      <c r="EBM42" s="457"/>
      <c r="EBN42" s="271"/>
      <c r="EBO42" s="451"/>
      <c r="EBP42" s="454"/>
      <c r="EBQ42" s="451"/>
      <c r="EBR42" s="457"/>
      <c r="EBS42" s="451"/>
      <c r="EBT42" s="457"/>
      <c r="EBU42" s="457"/>
      <c r="EBV42" s="457"/>
      <c r="EBW42" s="271"/>
      <c r="EBX42" s="271"/>
      <c r="EBY42" s="451"/>
      <c r="EBZ42" s="454"/>
      <c r="ECA42" s="451"/>
      <c r="ECB42" s="454"/>
      <c r="ECC42" s="458"/>
      <c r="ECD42" s="459"/>
      <c r="ECE42" s="460"/>
      <c r="ECF42" s="461"/>
      <c r="ECG42" s="462"/>
      <c r="ECH42" s="458"/>
      <c r="ECI42" s="451"/>
      <c r="ECJ42" s="463"/>
      <c r="ECK42" s="451"/>
      <c r="ECL42" s="451"/>
      <c r="ECM42" s="453"/>
      <c r="ECO42" s="449"/>
      <c r="ECP42" s="449"/>
      <c r="ECQ42" s="449"/>
      <c r="ECR42" s="450"/>
      <c r="ECS42" s="451"/>
      <c r="ECT42" s="451"/>
      <c r="ECU42" s="451"/>
      <c r="ECV42" s="449"/>
      <c r="ECW42" s="452"/>
      <c r="ECX42" s="453"/>
      <c r="ECY42" s="454"/>
      <c r="ECZ42" s="449"/>
      <c r="EDA42" s="453"/>
      <c r="EDB42" s="453"/>
      <c r="EDC42" s="450"/>
      <c r="EDD42" s="454"/>
      <c r="EDE42" s="455"/>
      <c r="EDF42" s="453"/>
      <c r="EDG42" s="456"/>
      <c r="EDH42" s="453"/>
      <c r="EDI42" s="456"/>
      <c r="EDJ42" s="454"/>
      <c r="EDK42" s="451"/>
      <c r="EDL42" s="454"/>
      <c r="EDM42" s="450"/>
      <c r="EDN42" s="456"/>
      <c r="EDO42" s="456"/>
      <c r="EDP42" s="456"/>
      <c r="EDQ42" s="456"/>
      <c r="EDR42" s="271"/>
      <c r="EDS42" s="451"/>
      <c r="EDT42" s="454"/>
      <c r="EDU42" s="451"/>
      <c r="EDV42" s="457"/>
      <c r="EDW42" s="271"/>
      <c r="EDX42" s="451"/>
      <c r="EDY42" s="454"/>
      <c r="EDZ42" s="451"/>
      <c r="EEA42" s="457"/>
      <c r="EEB42" s="451"/>
      <c r="EEC42" s="457"/>
      <c r="EED42" s="457"/>
      <c r="EEE42" s="457"/>
      <c r="EEF42" s="271"/>
      <c r="EEG42" s="271"/>
      <c r="EEH42" s="451"/>
      <c r="EEI42" s="454"/>
      <c r="EEJ42" s="451"/>
      <c r="EEK42" s="454"/>
      <c r="EEL42" s="458"/>
      <c r="EEM42" s="459"/>
      <c r="EEN42" s="460"/>
      <c r="EEO42" s="461"/>
      <c r="EEP42" s="462"/>
      <c r="EEQ42" s="458"/>
      <c r="EER42" s="451"/>
      <c r="EES42" s="463"/>
      <c r="EET42" s="451"/>
      <c r="EEU42" s="451"/>
      <c r="EEV42" s="453"/>
      <c r="EEX42" s="449"/>
      <c r="EEY42" s="449"/>
      <c r="EEZ42" s="449"/>
      <c r="EFA42" s="450"/>
      <c r="EFB42" s="451"/>
      <c r="EFC42" s="451"/>
      <c r="EFD42" s="451"/>
      <c r="EFE42" s="449"/>
      <c r="EFF42" s="452"/>
      <c r="EFG42" s="453"/>
      <c r="EFH42" s="454"/>
      <c r="EFI42" s="449"/>
      <c r="EFJ42" s="453"/>
      <c r="EFK42" s="453"/>
      <c r="EFL42" s="450"/>
      <c r="EFM42" s="454"/>
      <c r="EFN42" s="455"/>
      <c r="EFO42" s="453"/>
      <c r="EFP42" s="456"/>
      <c r="EFQ42" s="453"/>
      <c r="EFR42" s="456"/>
      <c r="EFS42" s="454"/>
      <c r="EFT42" s="451"/>
      <c r="EFU42" s="454"/>
      <c r="EFV42" s="450"/>
      <c r="EFW42" s="456"/>
      <c r="EFX42" s="456"/>
      <c r="EFY42" s="456"/>
      <c r="EFZ42" s="456"/>
      <c r="EGA42" s="271"/>
      <c r="EGB42" s="451"/>
      <c r="EGC42" s="454"/>
      <c r="EGD42" s="451"/>
      <c r="EGE42" s="457"/>
      <c r="EGF42" s="271"/>
      <c r="EGG42" s="451"/>
      <c r="EGH42" s="454"/>
      <c r="EGI42" s="451"/>
      <c r="EGJ42" s="457"/>
      <c r="EGK42" s="451"/>
      <c r="EGL42" s="457"/>
      <c r="EGM42" s="457"/>
      <c r="EGN42" s="457"/>
      <c r="EGO42" s="271"/>
      <c r="EGP42" s="271"/>
      <c r="EGQ42" s="451"/>
      <c r="EGR42" s="454"/>
      <c r="EGS42" s="451"/>
      <c r="EGT42" s="454"/>
      <c r="EGU42" s="458"/>
      <c r="EGV42" s="459"/>
      <c r="EGW42" s="460"/>
      <c r="EGX42" s="461"/>
      <c r="EGY42" s="462"/>
      <c r="EGZ42" s="458"/>
      <c r="EHA42" s="451"/>
      <c r="EHB42" s="463"/>
      <c r="EHC42" s="451"/>
      <c r="EHD42" s="451"/>
      <c r="EHE42" s="453"/>
      <c r="EHG42" s="449"/>
      <c r="EHH42" s="449"/>
      <c r="EHI42" s="449"/>
      <c r="EHJ42" s="450"/>
      <c r="EHK42" s="451"/>
      <c r="EHL42" s="451"/>
      <c r="EHM42" s="451"/>
      <c r="EHN42" s="449"/>
      <c r="EHO42" s="452"/>
      <c r="EHP42" s="453"/>
      <c r="EHQ42" s="454"/>
      <c r="EHR42" s="449"/>
      <c r="EHS42" s="453"/>
      <c r="EHT42" s="453"/>
      <c r="EHU42" s="450"/>
      <c r="EHV42" s="454"/>
      <c r="EHW42" s="455"/>
      <c r="EHX42" s="453"/>
      <c r="EHY42" s="456"/>
      <c r="EHZ42" s="453"/>
      <c r="EIA42" s="456"/>
      <c r="EIB42" s="454"/>
      <c r="EIC42" s="451"/>
      <c r="EID42" s="454"/>
      <c r="EIE42" s="450"/>
      <c r="EIF42" s="456"/>
      <c r="EIG42" s="456"/>
      <c r="EIH42" s="456"/>
      <c r="EII42" s="456"/>
      <c r="EIJ42" s="271"/>
      <c r="EIK42" s="451"/>
      <c r="EIL42" s="454"/>
      <c r="EIM42" s="451"/>
      <c r="EIN42" s="457"/>
      <c r="EIO42" s="271"/>
      <c r="EIP42" s="451"/>
      <c r="EIQ42" s="454"/>
      <c r="EIR42" s="451"/>
      <c r="EIS42" s="457"/>
      <c r="EIT42" s="451"/>
      <c r="EIU42" s="457"/>
      <c r="EIV42" s="457"/>
      <c r="EIW42" s="457"/>
      <c r="EIX42" s="271"/>
      <c r="EIY42" s="271"/>
      <c r="EIZ42" s="451"/>
      <c r="EJA42" s="454"/>
      <c r="EJB42" s="451"/>
      <c r="EJC42" s="454"/>
      <c r="EJD42" s="458"/>
      <c r="EJE42" s="459"/>
      <c r="EJF42" s="460"/>
      <c r="EJG42" s="461"/>
      <c r="EJH42" s="462"/>
      <c r="EJI42" s="458"/>
      <c r="EJJ42" s="451"/>
      <c r="EJK42" s="463"/>
      <c r="EJL42" s="451"/>
      <c r="EJM42" s="451"/>
      <c r="EJN42" s="453"/>
      <c r="EJP42" s="449"/>
      <c r="EJQ42" s="449"/>
      <c r="EJR42" s="449"/>
      <c r="EJS42" s="450"/>
      <c r="EJT42" s="451"/>
      <c r="EJU42" s="451"/>
      <c r="EJV42" s="451"/>
      <c r="EJW42" s="449"/>
      <c r="EJX42" s="452"/>
      <c r="EJY42" s="453"/>
      <c r="EJZ42" s="454"/>
      <c r="EKA42" s="449"/>
      <c r="EKB42" s="453"/>
      <c r="EKC42" s="453"/>
      <c r="EKD42" s="450"/>
      <c r="EKE42" s="454"/>
      <c r="EKF42" s="455"/>
      <c r="EKG42" s="453"/>
      <c r="EKH42" s="456"/>
      <c r="EKI42" s="453"/>
      <c r="EKJ42" s="456"/>
      <c r="EKK42" s="454"/>
      <c r="EKL42" s="451"/>
      <c r="EKM42" s="454"/>
      <c r="EKN42" s="450"/>
      <c r="EKO42" s="456"/>
      <c r="EKP42" s="456"/>
      <c r="EKQ42" s="456"/>
      <c r="EKR42" s="456"/>
      <c r="EKS42" s="271"/>
      <c r="EKT42" s="451"/>
      <c r="EKU42" s="454"/>
      <c r="EKV42" s="451"/>
      <c r="EKW42" s="457"/>
      <c r="EKX42" s="271"/>
      <c r="EKY42" s="451"/>
      <c r="EKZ42" s="454"/>
      <c r="ELA42" s="451"/>
      <c r="ELB42" s="457"/>
      <c r="ELC42" s="451"/>
      <c r="ELD42" s="457"/>
      <c r="ELE42" s="457"/>
      <c r="ELF42" s="457"/>
      <c r="ELG42" s="271"/>
      <c r="ELH42" s="271"/>
      <c r="ELI42" s="451"/>
      <c r="ELJ42" s="454"/>
      <c r="ELK42" s="451"/>
      <c r="ELL42" s="454"/>
      <c r="ELM42" s="458"/>
      <c r="ELN42" s="459"/>
      <c r="ELO42" s="460"/>
      <c r="ELP42" s="461"/>
      <c r="ELQ42" s="462"/>
      <c r="ELR42" s="458"/>
      <c r="ELS42" s="451"/>
      <c r="ELT42" s="463"/>
      <c r="ELU42" s="451"/>
      <c r="ELV42" s="451"/>
      <c r="ELW42" s="453"/>
      <c r="ELY42" s="449"/>
      <c r="ELZ42" s="449"/>
      <c r="EMA42" s="449"/>
      <c r="EMB42" s="450"/>
      <c r="EMC42" s="451"/>
      <c r="EMD42" s="451"/>
      <c r="EME42" s="451"/>
      <c r="EMF42" s="449"/>
      <c r="EMG42" s="452"/>
      <c r="EMH42" s="453"/>
      <c r="EMI42" s="454"/>
      <c r="EMJ42" s="449"/>
      <c r="EMK42" s="453"/>
      <c r="EML42" s="453"/>
      <c r="EMM42" s="450"/>
      <c r="EMN42" s="454"/>
      <c r="EMO42" s="455"/>
      <c r="EMP42" s="453"/>
      <c r="EMQ42" s="456"/>
      <c r="EMR42" s="453"/>
      <c r="EMS42" s="456"/>
      <c r="EMT42" s="454"/>
      <c r="EMU42" s="451"/>
      <c r="EMV42" s="454"/>
      <c r="EMW42" s="450"/>
      <c r="EMX42" s="456"/>
      <c r="EMY42" s="456"/>
      <c r="EMZ42" s="456"/>
      <c r="ENA42" s="456"/>
      <c r="ENB42" s="271"/>
      <c r="ENC42" s="451"/>
      <c r="END42" s="454"/>
      <c r="ENE42" s="451"/>
      <c r="ENF42" s="457"/>
      <c r="ENG42" s="271"/>
      <c r="ENH42" s="451"/>
      <c r="ENI42" s="454"/>
      <c r="ENJ42" s="451"/>
      <c r="ENK42" s="457"/>
      <c r="ENL42" s="451"/>
      <c r="ENM42" s="457"/>
      <c r="ENN42" s="457"/>
      <c r="ENO42" s="457"/>
      <c r="ENP42" s="271"/>
      <c r="ENQ42" s="271"/>
      <c r="ENR42" s="451"/>
      <c r="ENS42" s="454"/>
      <c r="ENT42" s="451"/>
      <c r="ENU42" s="454"/>
      <c r="ENV42" s="458"/>
      <c r="ENW42" s="459"/>
      <c r="ENX42" s="460"/>
      <c r="ENY42" s="461"/>
      <c r="ENZ42" s="462"/>
      <c r="EOA42" s="458"/>
      <c r="EOB42" s="451"/>
      <c r="EOC42" s="463"/>
      <c r="EOD42" s="451"/>
      <c r="EOE42" s="451"/>
      <c r="EOF42" s="453"/>
      <c r="EOH42" s="449"/>
      <c r="EOI42" s="449"/>
      <c r="EOJ42" s="449"/>
      <c r="EOK42" s="450"/>
      <c r="EOL42" s="451"/>
      <c r="EOM42" s="451"/>
      <c r="EON42" s="451"/>
      <c r="EOO42" s="449"/>
      <c r="EOP42" s="452"/>
      <c r="EOQ42" s="453"/>
      <c r="EOR42" s="454"/>
      <c r="EOS42" s="449"/>
      <c r="EOT42" s="453"/>
      <c r="EOU42" s="453"/>
      <c r="EOV42" s="450"/>
      <c r="EOW42" s="454"/>
      <c r="EOX42" s="455"/>
      <c r="EOY42" s="453"/>
      <c r="EOZ42" s="456"/>
      <c r="EPA42" s="453"/>
      <c r="EPB42" s="456"/>
      <c r="EPC42" s="454"/>
      <c r="EPD42" s="451"/>
      <c r="EPE42" s="454"/>
      <c r="EPF42" s="450"/>
      <c r="EPG42" s="456"/>
      <c r="EPH42" s="456"/>
      <c r="EPI42" s="456"/>
      <c r="EPJ42" s="456"/>
      <c r="EPK42" s="271"/>
      <c r="EPL42" s="451"/>
      <c r="EPM42" s="454"/>
      <c r="EPN42" s="451"/>
      <c r="EPO42" s="457"/>
      <c r="EPP42" s="271"/>
      <c r="EPQ42" s="451"/>
      <c r="EPR42" s="454"/>
      <c r="EPS42" s="451"/>
      <c r="EPT42" s="457"/>
      <c r="EPU42" s="451"/>
      <c r="EPV42" s="457"/>
      <c r="EPW42" s="457"/>
      <c r="EPX42" s="457"/>
      <c r="EPY42" s="271"/>
      <c r="EPZ42" s="271"/>
      <c r="EQA42" s="451"/>
      <c r="EQB42" s="454"/>
      <c r="EQC42" s="451"/>
      <c r="EQD42" s="454"/>
      <c r="EQE42" s="458"/>
      <c r="EQF42" s="459"/>
      <c r="EQG42" s="460"/>
      <c r="EQH42" s="461"/>
      <c r="EQI42" s="462"/>
      <c r="EQJ42" s="458"/>
      <c r="EQK42" s="451"/>
      <c r="EQL42" s="463"/>
      <c r="EQM42" s="451"/>
      <c r="EQN42" s="451"/>
      <c r="EQO42" s="453"/>
      <c r="EQQ42" s="449"/>
      <c r="EQR42" s="449"/>
      <c r="EQS42" s="449"/>
      <c r="EQT42" s="450"/>
      <c r="EQU42" s="451"/>
      <c r="EQV42" s="451"/>
      <c r="EQW42" s="451"/>
      <c r="EQX42" s="449"/>
      <c r="EQY42" s="452"/>
      <c r="EQZ42" s="453"/>
      <c r="ERA42" s="454"/>
      <c r="ERB42" s="449"/>
      <c r="ERC42" s="453"/>
      <c r="ERD42" s="453"/>
      <c r="ERE42" s="450"/>
      <c r="ERF42" s="454"/>
      <c r="ERG42" s="455"/>
      <c r="ERH42" s="453"/>
      <c r="ERI42" s="456"/>
      <c r="ERJ42" s="453"/>
      <c r="ERK42" s="456"/>
      <c r="ERL42" s="454"/>
      <c r="ERM42" s="451"/>
      <c r="ERN42" s="454"/>
      <c r="ERO42" s="450"/>
      <c r="ERP42" s="456"/>
      <c r="ERQ42" s="456"/>
      <c r="ERR42" s="456"/>
      <c r="ERS42" s="456"/>
      <c r="ERT42" s="271"/>
      <c r="ERU42" s="451"/>
      <c r="ERV42" s="454"/>
      <c r="ERW42" s="451"/>
      <c r="ERX42" s="457"/>
      <c r="ERY42" s="271"/>
      <c r="ERZ42" s="451"/>
      <c r="ESA42" s="454"/>
      <c r="ESB42" s="451"/>
      <c r="ESC42" s="457"/>
      <c r="ESD42" s="451"/>
      <c r="ESE42" s="457"/>
      <c r="ESF42" s="457"/>
      <c r="ESG42" s="457"/>
      <c r="ESH42" s="271"/>
      <c r="ESI42" s="271"/>
      <c r="ESJ42" s="451"/>
      <c r="ESK42" s="454"/>
      <c r="ESL42" s="451"/>
      <c r="ESM42" s="454"/>
      <c r="ESN42" s="458"/>
      <c r="ESO42" s="459"/>
      <c r="ESP42" s="460"/>
      <c r="ESQ42" s="461"/>
      <c r="ESR42" s="462"/>
      <c r="ESS42" s="458"/>
      <c r="EST42" s="451"/>
      <c r="ESU42" s="463"/>
      <c r="ESV42" s="451"/>
      <c r="ESW42" s="451"/>
      <c r="ESX42" s="453"/>
      <c r="ESZ42" s="449"/>
      <c r="ETA42" s="449"/>
      <c r="ETB42" s="449"/>
      <c r="ETC42" s="450"/>
      <c r="ETD42" s="451"/>
      <c r="ETE42" s="451"/>
      <c r="ETF42" s="451"/>
      <c r="ETG42" s="449"/>
      <c r="ETH42" s="452"/>
      <c r="ETI42" s="453"/>
      <c r="ETJ42" s="454"/>
      <c r="ETK42" s="449"/>
      <c r="ETL42" s="453"/>
      <c r="ETM42" s="453"/>
      <c r="ETN42" s="450"/>
      <c r="ETO42" s="454"/>
      <c r="ETP42" s="455"/>
      <c r="ETQ42" s="453"/>
      <c r="ETR42" s="456"/>
      <c r="ETS42" s="453"/>
      <c r="ETT42" s="456"/>
      <c r="ETU42" s="454"/>
      <c r="ETV42" s="451"/>
      <c r="ETW42" s="454"/>
      <c r="ETX42" s="450"/>
      <c r="ETY42" s="456"/>
      <c r="ETZ42" s="456"/>
      <c r="EUA42" s="456"/>
      <c r="EUB42" s="456"/>
      <c r="EUC42" s="271"/>
      <c r="EUD42" s="451"/>
      <c r="EUE42" s="454"/>
      <c r="EUF42" s="451"/>
      <c r="EUG42" s="457"/>
      <c r="EUH42" s="271"/>
      <c r="EUI42" s="451"/>
      <c r="EUJ42" s="454"/>
      <c r="EUK42" s="451"/>
      <c r="EUL42" s="457"/>
      <c r="EUM42" s="451"/>
      <c r="EUN42" s="457"/>
      <c r="EUO42" s="457"/>
      <c r="EUP42" s="457"/>
      <c r="EUQ42" s="271"/>
      <c r="EUR42" s="271"/>
      <c r="EUS42" s="451"/>
      <c r="EUT42" s="454"/>
      <c r="EUU42" s="451"/>
      <c r="EUV42" s="454"/>
      <c r="EUW42" s="458"/>
      <c r="EUX42" s="459"/>
      <c r="EUY42" s="460"/>
      <c r="EUZ42" s="461"/>
      <c r="EVA42" s="462"/>
      <c r="EVB42" s="458"/>
      <c r="EVC42" s="451"/>
      <c r="EVD42" s="463"/>
      <c r="EVE42" s="451"/>
      <c r="EVF42" s="451"/>
      <c r="EVG42" s="453"/>
      <c r="EVI42" s="449"/>
      <c r="EVJ42" s="449"/>
      <c r="EVK42" s="449"/>
      <c r="EVL42" s="450"/>
      <c r="EVM42" s="451"/>
      <c r="EVN42" s="451"/>
      <c r="EVO42" s="451"/>
      <c r="EVP42" s="449"/>
      <c r="EVQ42" s="452"/>
      <c r="EVR42" s="453"/>
      <c r="EVS42" s="454"/>
      <c r="EVT42" s="449"/>
      <c r="EVU42" s="453"/>
      <c r="EVV42" s="453"/>
      <c r="EVW42" s="450"/>
      <c r="EVX42" s="454"/>
      <c r="EVY42" s="455"/>
      <c r="EVZ42" s="453"/>
      <c r="EWA42" s="456"/>
      <c r="EWB42" s="453"/>
      <c r="EWC42" s="456"/>
      <c r="EWD42" s="454"/>
      <c r="EWE42" s="451"/>
      <c r="EWF42" s="454"/>
      <c r="EWG42" s="450"/>
      <c r="EWH42" s="456"/>
      <c r="EWI42" s="456"/>
      <c r="EWJ42" s="456"/>
      <c r="EWK42" s="456"/>
      <c r="EWL42" s="271"/>
      <c r="EWM42" s="451"/>
      <c r="EWN42" s="454"/>
      <c r="EWO42" s="451"/>
      <c r="EWP42" s="457"/>
      <c r="EWQ42" s="271"/>
      <c r="EWR42" s="451"/>
      <c r="EWS42" s="454"/>
      <c r="EWT42" s="451"/>
      <c r="EWU42" s="457"/>
      <c r="EWV42" s="451"/>
      <c r="EWW42" s="457"/>
      <c r="EWX42" s="457"/>
      <c r="EWY42" s="457"/>
      <c r="EWZ42" s="271"/>
      <c r="EXA42" s="271"/>
      <c r="EXB42" s="451"/>
      <c r="EXC42" s="454"/>
      <c r="EXD42" s="451"/>
      <c r="EXE42" s="454"/>
      <c r="EXF42" s="458"/>
      <c r="EXG42" s="459"/>
      <c r="EXH42" s="460"/>
      <c r="EXI42" s="461"/>
      <c r="EXJ42" s="462"/>
      <c r="EXK42" s="458"/>
      <c r="EXL42" s="451"/>
      <c r="EXM42" s="463"/>
      <c r="EXN42" s="451"/>
      <c r="EXO42" s="451"/>
      <c r="EXP42" s="453"/>
      <c r="EXR42" s="449"/>
      <c r="EXS42" s="449"/>
      <c r="EXT42" s="449"/>
      <c r="EXU42" s="450"/>
      <c r="EXV42" s="451"/>
      <c r="EXW42" s="451"/>
      <c r="EXX42" s="451"/>
      <c r="EXY42" s="449"/>
      <c r="EXZ42" s="452"/>
      <c r="EYA42" s="453"/>
      <c r="EYB42" s="454"/>
      <c r="EYC42" s="449"/>
      <c r="EYD42" s="453"/>
      <c r="EYE42" s="453"/>
      <c r="EYF42" s="450"/>
      <c r="EYG42" s="454"/>
      <c r="EYH42" s="455"/>
      <c r="EYI42" s="453"/>
      <c r="EYJ42" s="456"/>
      <c r="EYK42" s="453"/>
      <c r="EYL42" s="456"/>
      <c r="EYM42" s="454"/>
      <c r="EYN42" s="451"/>
      <c r="EYO42" s="454"/>
      <c r="EYP42" s="450"/>
      <c r="EYQ42" s="456"/>
      <c r="EYR42" s="456"/>
      <c r="EYS42" s="456"/>
      <c r="EYT42" s="456"/>
      <c r="EYU42" s="271"/>
      <c r="EYV42" s="451"/>
      <c r="EYW42" s="454"/>
      <c r="EYX42" s="451"/>
      <c r="EYY42" s="457"/>
      <c r="EYZ42" s="271"/>
      <c r="EZA42" s="451"/>
      <c r="EZB42" s="454"/>
      <c r="EZC42" s="451"/>
      <c r="EZD42" s="457"/>
      <c r="EZE42" s="451"/>
      <c r="EZF42" s="457"/>
      <c r="EZG42" s="457"/>
      <c r="EZH42" s="457"/>
      <c r="EZI42" s="271"/>
      <c r="EZJ42" s="271"/>
      <c r="EZK42" s="451"/>
      <c r="EZL42" s="454"/>
      <c r="EZM42" s="451"/>
      <c r="EZN42" s="454"/>
      <c r="EZO42" s="458"/>
      <c r="EZP42" s="459"/>
      <c r="EZQ42" s="460"/>
      <c r="EZR42" s="461"/>
      <c r="EZS42" s="462"/>
      <c r="EZT42" s="458"/>
      <c r="EZU42" s="451"/>
      <c r="EZV42" s="463"/>
      <c r="EZW42" s="451"/>
      <c r="EZX42" s="451"/>
      <c r="EZY42" s="453"/>
      <c r="FAA42" s="449"/>
      <c r="FAB42" s="449"/>
      <c r="FAC42" s="449"/>
      <c r="FAD42" s="450"/>
      <c r="FAE42" s="451"/>
      <c r="FAF42" s="451"/>
      <c r="FAG42" s="451"/>
      <c r="FAH42" s="449"/>
      <c r="FAI42" s="452"/>
      <c r="FAJ42" s="453"/>
      <c r="FAK42" s="454"/>
      <c r="FAL42" s="449"/>
      <c r="FAM42" s="453"/>
      <c r="FAN42" s="453"/>
      <c r="FAO42" s="450"/>
      <c r="FAP42" s="454"/>
      <c r="FAQ42" s="455"/>
      <c r="FAR42" s="453"/>
      <c r="FAS42" s="456"/>
      <c r="FAT42" s="453"/>
      <c r="FAU42" s="456"/>
      <c r="FAV42" s="454"/>
      <c r="FAW42" s="451"/>
      <c r="FAX42" s="454"/>
      <c r="FAY42" s="450"/>
      <c r="FAZ42" s="456"/>
      <c r="FBA42" s="456"/>
      <c r="FBB42" s="456"/>
      <c r="FBC42" s="456"/>
      <c r="FBD42" s="271"/>
      <c r="FBE42" s="451"/>
      <c r="FBF42" s="454"/>
      <c r="FBG42" s="451"/>
      <c r="FBH42" s="457"/>
      <c r="FBI42" s="271"/>
      <c r="FBJ42" s="451"/>
      <c r="FBK42" s="454"/>
      <c r="FBL42" s="451"/>
      <c r="FBM42" s="457"/>
      <c r="FBN42" s="451"/>
      <c r="FBO42" s="457"/>
      <c r="FBP42" s="457"/>
      <c r="FBQ42" s="457"/>
      <c r="FBR42" s="271"/>
      <c r="FBS42" s="271"/>
      <c r="FBT42" s="451"/>
      <c r="FBU42" s="454"/>
      <c r="FBV42" s="451"/>
      <c r="FBW42" s="454"/>
      <c r="FBX42" s="458"/>
      <c r="FBY42" s="459"/>
      <c r="FBZ42" s="460"/>
      <c r="FCA42" s="461"/>
      <c r="FCB42" s="462"/>
      <c r="FCC42" s="458"/>
      <c r="FCD42" s="451"/>
      <c r="FCE42" s="463"/>
      <c r="FCF42" s="451"/>
      <c r="FCG42" s="451"/>
      <c r="FCH42" s="453"/>
      <c r="FCJ42" s="449"/>
      <c r="FCK42" s="449"/>
      <c r="FCL42" s="449"/>
      <c r="FCM42" s="450"/>
      <c r="FCN42" s="451"/>
      <c r="FCO42" s="451"/>
      <c r="FCP42" s="451"/>
      <c r="FCQ42" s="449"/>
      <c r="FCR42" s="452"/>
      <c r="FCS42" s="453"/>
      <c r="FCT42" s="454"/>
      <c r="FCU42" s="449"/>
      <c r="FCV42" s="453"/>
      <c r="FCW42" s="453"/>
      <c r="FCX42" s="450"/>
      <c r="FCY42" s="454"/>
      <c r="FCZ42" s="455"/>
      <c r="FDA42" s="453"/>
      <c r="FDB42" s="456"/>
      <c r="FDC42" s="453"/>
      <c r="FDD42" s="456"/>
      <c r="FDE42" s="454"/>
      <c r="FDF42" s="451"/>
      <c r="FDG42" s="454"/>
      <c r="FDH42" s="450"/>
      <c r="FDI42" s="456"/>
      <c r="FDJ42" s="456"/>
      <c r="FDK42" s="456"/>
      <c r="FDL42" s="456"/>
      <c r="FDM42" s="271"/>
      <c r="FDN42" s="451"/>
      <c r="FDO42" s="454"/>
      <c r="FDP42" s="451"/>
      <c r="FDQ42" s="457"/>
      <c r="FDR42" s="271"/>
      <c r="FDS42" s="451"/>
      <c r="FDT42" s="454"/>
      <c r="FDU42" s="451"/>
      <c r="FDV42" s="457"/>
      <c r="FDW42" s="451"/>
      <c r="FDX42" s="457"/>
      <c r="FDY42" s="457"/>
      <c r="FDZ42" s="457"/>
      <c r="FEA42" s="271"/>
      <c r="FEB42" s="271"/>
      <c r="FEC42" s="451"/>
      <c r="FED42" s="454"/>
      <c r="FEE42" s="451"/>
      <c r="FEF42" s="454"/>
      <c r="FEG42" s="458"/>
      <c r="FEH42" s="459"/>
      <c r="FEI42" s="460"/>
      <c r="FEJ42" s="461"/>
      <c r="FEK42" s="462"/>
      <c r="FEL42" s="458"/>
      <c r="FEM42" s="451"/>
      <c r="FEN42" s="463"/>
      <c r="FEO42" s="451"/>
      <c r="FEP42" s="451"/>
      <c r="FEQ42" s="453"/>
      <c r="FES42" s="449"/>
      <c r="FET42" s="449"/>
      <c r="FEU42" s="449"/>
      <c r="FEV42" s="450"/>
      <c r="FEW42" s="451"/>
      <c r="FEX42" s="451"/>
      <c r="FEY42" s="451"/>
      <c r="FEZ42" s="449"/>
      <c r="FFA42" s="452"/>
      <c r="FFB42" s="453"/>
      <c r="FFC42" s="454"/>
      <c r="FFD42" s="449"/>
      <c r="FFE42" s="453"/>
      <c r="FFF42" s="453"/>
      <c r="FFG42" s="450"/>
      <c r="FFH42" s="454"/>
      <c r="FFI42" s="455"/>
      <c r="FFJ42" s="453"/>
      <c r="FFK42" s="456"/>
      <c r="FFL42" s="453"/>
      <c r="FFM42" s="456"/>
      <c r="FFN42" s="454"/>
      <c r="FFO42" s="451"/>
      <c r="FFP42" s="454"/>
      <c r="FFQ42" s="450"/>
      <c r="FFR42" s="456"/>
      <c r="FFS42" s="456"/>
      <c r="FFT42" s="456"/>
      <c r="FFU42" s="456"/>
      <c r="FFV42" s="271"/>
      <c r="FFW42" s="451"/>
      <c r="FFX42" s="454"/>
      <c r="FFY42" s="451"/>
      <c r="FFZ42" s="457"/>
      <c r="FGA42" s="271"/>
      <c r="FGB42" s="451"/>
      <c r="FGC42" s="454"/>
      <c r="FGD42" s="451"/>
      <c r="FGE42" s="457"/>
      <c r="FGF42" s="451"/>
      <c r="FGG42" s="457"/>
      <c r="FGH42" s="457"/>
      <c r="FGI42" s="457"/>
      <c r="FGJ42" s="271"/>
      <c r="FGK42" s="271"/>
      <c r="FGL42" s="451"/>
      <c r="FGM42" s="454"/>
      <c r="FGN42" s="451"/>
      <c r="FGO42" s="454"/>
      <c r="FGP42" s="458"/>
      <c r="FGQ42" s="459"/>
      <c r="FGR42" s="460"/>
      <c r="FGS42" s="461"/>
      <c r="FGT42" s="462"/>
      <c r="FGU42" s="458"/>
      <c r="FGV42" s="451"/>
      <c r="FGW42" s="463"/>
      <c r="FGX42" s="451"/>
      <c r="FGY42" s="451"/>
      <c r="FGZ42" s="453"/>
      <c r="FHB42" s="449"/>
      <c r="FHC42" s="449"/>
      <c r="FHD42" s="449"/>
      <c r="FHE42" s="450"/>
      <c r="FHF42" s="451"/>
      <c r="FHG42" s="451"/>
      <c r="FHH42" s="451"/>
      <c r="FHI42" s="449"/>
      <c r="FHJ42" s="452"/>
      <c r="FHK42" s="453"/>
      <c r="FHL42" s="454"/>
      <c r="FHM42" s="449"/>
      <c r="FHN42" s="453"/>
      <c r="FHO42" s="453"/>
      <c r="FHP42" s="450"/>
      <c r="FHQ42" s="454"/>
      <c r="FHR42" s="455"/>
      <c r="FHS42" s="453"/>
      <c r="FHT42" s="456"/>
      <c r="FHU42" s="453"/>
      <c r="FHV42" s="456"/>
      <c r="FHW42" s="454"/>
      <c r="FHX42" s="451"/>
      <c r="FHY42" s="454"/>
      <c r="FHZ42" s="450"/>
      <c r="FIA42" s="456"/>
      <c r="FIB42" s="456"/>
      <c r="FIC42" s="456"/>
      <c r="FID42" s="456"/>
      <c r="FIE42" s="271"/>
      <c r="FIF42" s="451"/>
      <c r="FIG42" s="454"/>
      <c r="FIH42" s="451"/>
      <c r="FII42" s="457"/>
      <c r="FIJ42" s="271"/>
      <c r="FIK42" s="451"/>
      <c r="FIL42" s="454"/>
      <c r="FIM42" s="451"/>
      <c r="FIN42" s="457"/>
      <c r="FIO42" s="451"/>
      <c r="FIP42" s="457"/>
      <c r="FIQ42" s="457"/>
      <c r="FIR42" s="457"/>
      <c r="FIS42" s="271"/>
      <c r="FIT42" s="271"/>
      <c r="FIU42" s="451"/>
      <c r="FIV42" s="454"/>
      <c r="FIW42" s="451"/>
      <c r="FIX42" s="454"/>
      <c r="FIY42" s="458"/>
      <c r="FIZ42" s="459"/>
      <c r="FJA42" s="460"/>
      <c r="FJB42" s="461"/>
      <c r="FJC42" s="462"/>
      <c r="FJD42" s="458"/>
      <c r="FJE42" s="451"/>
      <c r="FJF42" s="463"/>
      <c r="FJG42" s="451"/>
      <c r="FJH42" s="451"/>
      <c r="FJI42" s="453"/>
      <c r="FJK42" s="449"/>
      <c r="FJL42" s="449"/>
      <c r="FJM42" s="449"/>
      <c r="FJN42" s="450"/>
      <c r="FJO42" s="451"/>
      <c r="FJP42" s="451"/>
      <c r="FJQ42" s="451"/>
      <c r="FJR42" s="449"/>
      <c r="FJS42" s="452"/>
      <c r="FJT42" s="453"/>
      <c r="FJU42" s="454"/>
      <c r="FJV42" s="449"/>
      <c r="FJW42" s="453"/>
      <c r="FJX42" s="453"/>
      <c r="FJY42" s="450"/>
      <c r="FJZ42" s="454"/>
      <c r="FKA42" s="455"/>
      <c r="FKB42" s="453"/>
      <c r="FKC42" s="456"/>
      <c r="FKD42" s="453"/>
      <c r="FKE42" s="456"/>
      <c r="FKF42" s="454"/>
      <c r="FKG42" s="451"/>
      <c r="FKH42" s="454"/>
      <c r="FKI42" s="450"/>
      <c r="FKJ42" s="456"/>
      <c r="FKK42" s="456"/>
      <c r="FKL42" s="456"/>
      <c r="FKM42" s="456"/>
      <c r="FKN42" s="271"/>
      <c r="FKO42" s="451"/>
      <c r="FKP42" s="454"/>
      <c r="FKQ42" s="451"/>
      <c r="FKR42" s="457"/>
      <c r="FKS42" s="271"/>
      <c r="FKT42" s="451"/>
      <c r="FKU42" s="454"/>
      <c r="FKV42" s="451"/>
      <c r="FKW42" s="457"/>
      <c r="FKX42" s="451"/>
      <c r="FKY42" s="457"/>
      <c r="FKZ42" s="457"/>
      <c r="FLA42" s="457"/>
      <c r="FLB42" s="271"/>
      <c r="FLC42" s="271"/>
      <c r="FLD42" s="451"/>
      <c r="FLE42" s="454"/>
      <c r="FLF42" s="451"/>
      <c r="FLG42" s="454"/>
      <c r="FLH42" s="458"/>
      <c r="FLI42" s="459"/>
      <c r="FLJ42" s="460"/>
      <c r="FLK42" s="461"/>
      <c r="FLL42" s="462"/>
      <c r="FLM42" s="458"/>
      <c r="FLN42" s="451"/>
      <c r="FLO42" s="463"/>
      <c r="FLP42" s="451"/>
      <c r="FLQ42" s="451"/>
      <c r="FLR42" s="453"/>
      <c r="FLT42" s="449"/>
      <c r="FLU42" s="449"/>
      <c r="FLV42" s="449"/>
      <c r="FLW42" s="450"/>
      <c r="FLX42" s="451"/>
      <c r="FLY42" s="451"/>
      <c r="FLZ42" s="451"/>
      <c r="FMA42" s="449"/>
      <c r="FMB42" s="452"/>
      <c r="FMC42" s="453"/>
      <c r="FMD42" s="454"/>
      <c r="FME42" s="449"/>
      <c r="FMF42" s="453"/>
      <c r="FMG42" s="453"/>
      <c r="FMH42" s="450"/>
      <c r="FMI42" s="454"/>
      <c r="FMJ42" s="455"/>
      <c r="FMK42" s="453"/>
      <c r="FML42" s="456"/>
      <c r="FMM42" s="453"/>
      <c r="FMN42" s="456"/>
      <c r="FMO42" s="454"/>
      <c r="FMP42" s="451"/>
      <c r="FMQ42" s="454"/>
      <c r="FMR42" s="450"/>
      <c r="FMS42" s="456"/>
      <c r="FMT42" s="456"/>
      <c r="FMU42" s="456"/>
      <c r="FMV42" s="456"/>
      <c r="FMW42" s="271"/>
      <c r="FMX42" s="451"/>
      <c r="FMY42" s="454"/>
      <c r="FMZ42" s="451"/>
      <c r="FNA42" s="457"/>
      <c r="FNB42" s="271"/>
      <c r="FNC42" s="451"/>
      <c r="FND42" s="454"/>
      <c r="FNE42" s="451"/>
      <c r="FNF42" s="457"/>
      <c r="FNG42" s="451"/>
      <c r="FNH42" s="457"/>
      <c r="FNI42" s="457"/>
      <c r="FNJ42" s="457"/>
      <c r="FNK42" s="271"/>
      <c r="FNL42" s="271"/>
      <c r="FNM42" s="451"/>
      <c r="FNN42" s="454"/>
      <c r="FNO42" s="451"/>
      <c r="FNP42" s="454"/>
      <c r="FNQ42" s="458"/>
      <c r="FNR42" s="459"/>
      <c r="FNS42" s="460"/>
      <c r="FNT42" s="461"/>
      <c r="FNU42" s="462"/>
      <c r="FNV42" s="458"/>
      <c r="FNW42" s="451"/>
      <c r="FNX42" s="463"/>
      <c r="FNY42" s="451"/>
      <c r="FNZ42" s="451"/>
      <c r="FOA42" s="453"/>
      <c r="FOC42" s="449"/>
      <c r="FOD42" s="449"/>
      <c r="FOE42" s="449"/>
      <c r="FOF42" s="450"/>
      <c r="FOG42" s="451"/>
      <c r="FOH42" s="451"/>
      <c r="FOI42" s="451"/>
      <c r="FOJ42" s="449"/>
      <c r="FOK42" s="452"/>
      <c r="FOL42" s="453"/>
      <c r="FOM42" s="454"/>
      <c r="FON42" s="449"/>
      <c r="FOO42" s="453"/>
      <c r="FOP42" s="453"/>
      <c r="FOQ42" s="450"/>
      <c r="FOR42" s="454"/>
      <c r="FOS42" s="455"/>
      <c r="FOT42" s="453"/>
      <c r="FOU42" s="456"/>
      <c r="FOV42" s="453"/>
      <c r="FOW42" s="456"/>
      <c r="FOX42" s="454"/>
      <c r="FOY42" s="451"/>
      <c r="FOZ42" s="454"/>
      <c r="FPA42" s="450"/>
      <c r="FPB42" s="456"/>
      <c r="FPC42" s="456"/>
      <c r="FPD42" s="456"/>
      <c r="FPE42" s="456"/>
      <c r="FPF42" s="271"/>
      <c r="FPG42" s="451"/>
      <c r="FPH42" s="454"/>
      <c r="FPI42" s="451"/>
      <c r="FPJ42" s="457"/>
      <c r="FPK42" s="271"/>
      <c r="FPL42" s="451"/>
      <c r="FPM42" s="454"/>
      <c r="FPN42" s="451"/>
      <c r="FPO42" s="457"/>
      <c r="FPP42" s="451"/>
      <c r="FPQ42" s="457"/>
      <c r="FPR42" s="457"/>
      <c r="FPS42" s="457"/>
      <c r="FPT42" s="271"/>
      <c r="FPU42" s="271"/>
      <c r="FPV42" s="451"/>
      <c r="FPW42" s="454"/>
      <c r="FPX42" s="451"/>
      <c r="FPY42" s="454"/>
      <c r="FPZ42" s="458"/>
      <c r="FQA42" s="459"/>
      <c r="FQB42" s="460"/>
      <c r="FQC42" s="461"/>
      <c r="FQD42" s="462"/>
      <c r="FQE42" s="458"/>
      <c r="FQF42" s="451"/>
      <c r="FQG42" s="463"/>
      <c r="FQH42" s="451"/>
      <c r="FQI42" s="451"/>
      <c r="FQJ42" s="453"/>
      <c r="FQL42" s="449"/>
      <c r="FQM42" s="449"/>
      <c r="FQN42" s="449"/>
      <c r="FQO42" s="450"/>
      <c r="FQP42" s="451"/>
      <c r="FQQ42" s="451"/>
      <c r="FQR42" s="451"/>
      <c r="FQS42" s="449"/>
      <c r="FQT42" s="452"/>
      <c r="FQU42" s="453"/>
      <c r="FQV42" s="454"/>
      <c r="FQW42" s="449"/>
      <c r="FQX42" s="453"/>
      <c r="FQY42" s="453"/>
      <c r="FQZ42" s="450"/>
      <c r="FRA42" s="454"/>
      <c r="FRB42" s="455"/>
      <c r="FRC42" s="453"/>
      <c r="FRD42" s="456"/>
      <c r="FRE42" s="453"/>
      <c r="FRF42" s="456"/>
      <c r="FRG42" s="454"/>
      <c r="FRH42" s="451"/>
      <c r="FRI42" s="454"/>
      <c r="FRJ42" s="450"/>
      <c r="FRK42" s="456"/>
      <c r="FRL42" s="456"/>
      <c r="FRM42" s="456"/>
      <c r="FRN42" s="456"/>
      <c r="FRO42" s="271"/>
      <c r="FRP42" s="451"/>
      <c r="FRQ42" s="454"/>
      <c r="FRR42" s="451"/>
      <c r="FRS42" s="457"/>
      <c r="FRT42" s="271"/>
      <c r="FRU42" s="451"/>
      <c r="FRV42" s="454"/>
      <c r="FRW42" s="451"/>
      <c r="FRX42" s="457"/>
      <c r="FRY42" s="451"/>
      <c r="FRZ42" s="457"/>
      <c r="FSA42" s="457"/>
      <c r="FSB42" s="457"/>
      <c r="FSC42" s="271"/>
      <c r="FSD42" s="271"/>
      <c r="FSE42" s="451"/>
      <c r="FSF42" s="454"/>
      <c r="FSG42" s="451"/>
      <c r="FSH42" s="454"/>
      <c r="FSI42" s="458"/>
      <c r="FSJ42" s="459"/>
      <c r="FSK42" s="460"/>
      <c r="FSL42" s="461"/>
      <c r="FSM42" s="462"/>
      <c r="FSN42" s="458"/>
      <c r="FSO42" s="451"/>
      <c r="FSP42" s="463"/>
      <c r="FSQ42" s="451"/>
      <c r="FSR42" s="451"/>
      <c r="FSS42" s="453"/>
      <c r="FSU42" s="449"/>
      <c r="FSV42" s="449"/>
      <c r="FSW42" s="449"/>
      <c r="FSX42" s="450"/>
      <c r="FSY42" s="451"/>
      <c r="FSZ42" s="451"/>
      <c r="FTA42" s="451"/>
      <c r="FTB42" s="449"/>
      <c r="FTC42" s="452"/>
      <c r="FTD42" s="453"/>
      <c r="FTE42" s="454"/>
      <c r="FTF42" s="449"/>
      <c r="FTG42" s="453"/>
      <c r="FTH42" s="453"/>
      <c r="FTI42" s="450"/>
      <c r="FTJ42" s="454"/>
      <c r="FTK42" s="455"/>
      <c r="FTL42" s="453"/>
      <c r="FTM42" s="456"/>
      <c r="FTN42" s="453"/>
      <c r="FTO42" s="456"/>
      <c r="FTP42" s="454"/>
      <c r="FTQ42" s="451"/>
      <c r="FTR42" s="454"/>
      <c r="FTS42" s="450"/>
      <c r="FTT42" s="456"/>
      <c r="FTU42" s="456"/>
      <c r="FTV42" s="456"/>
      <c r="FTW42" s="456"/>
      <c r="FTX42" s="271"/>
      <c r="FTY42" s="451"/>
      <c r="FTZ42" s="454"/>
      <c r="FUA42" s="451"/>
      <c r="FUB42" s="457"/>
      <c r="FUC42" s="271"/>
      <c r="FUD42" s="451"/>
      <c r="FUE42" s="454"/>
      <c r="FUF42" s="451"/>
      <c r="FUG42" s="457"/>
      <c r="FUH42" s="451"/>
      <c r="FUI42" s="457"/>
      <c r="FUJ42" s="457"/>
      <c r="FUK42" s="457"/>
      <c r="FUL42" s="271"/>
      <c r="FUM42" s="271"/>
      <c r="FUN42" s="451"/>
      <c r="FUO42" s="454"/>
      <c r="FUP42" s="451"/>
      <c r="FUQ42" s="454"/>
      <c r="FUR42" s="458"/>
      <c r="FUS42" s="459"/>
      <c r="FUT42" s="460"/>
      <c r="FUU42" s="461"/>
      <c r="FUV42" s="462"/>
      <c r="FUW42" s="458"/>
      <c r="FUX42" s="451"/>
      <c r="FUY42" s="463"/>
      <c r="FUZ42" s="451"/>
      <c r="FVA42" s="451"/>
      <c r="FVB42" s="453"/>
      <c r="FVD42" s="449"/>
      <c r="FVE42" s="449"/>
      <c r="FVF42" s="449"/>
      <c r="FVG42" s="450"/>
      <c r="FVH42" s="451"/>
      <c r="FVI42" s="451"/>
      <c r="FVJ42" s="451"/>
      <c r="FVK42" s="449"/>
      <c r="FVL42" s="452"/>
      <c r="FVM42" s="453"/>
      <c r="FVN42" s="454"/>
      <c r="FVO42" s="449"/>
      <c r="FVP42" s="453"/>
      <c r="FVQ42" s="453"/>
      <c r="FVR42" s="450"/>
      <c r="FVS42" s="454"/>
      <c r="FVT42" s="455"/>
      <c r="FVU42" s="453"/>
      <c r="FVV42" s="456"/>
      <c r="FVW42" s="453"/>
      <c r="FVX42" s="456"/>
      <c r="FVY42" s="454"/>
      <c r="FVZ42" s="451"/>
      <c r="FWA42" s="454"/>
      <c r="FWB42" s="450"/>
      <c r="FWC42" s="456"/>
      <c r="FWD42" s="456"/>
      <c r="FWE42" s="456"/>
      <c r="FWF42" s="456"/>
      <c r="FWG42" s="271"/>
      <c r="FWH42" s="451"/>
      <c r="FWI42" s="454"/>
      <c r="FWJ42" s="451"/>
      <c r="FWK42" s="457"/>
      <c r="FWL42" s="271"/>
      <c r="FWM42" s="451"/>
      <c r="FWN42" s="454"/>
      <c r="FWO42" s="451"/>
      <c r="FWP42" s="457"/>
      <c r="FWQ42" s="451"/>
      <c r="FWR42" s="457"/>
      <c r="FWS42" s="457"/>
      <c r="FWT42" s="457"/>
      <c r="FWU42" s="271"/>
      <c r="FWV42" s="271"/>
      <c r="FWW42" s="451"/>
      <c r="FWX42" s="454"/>
      <c r="FWY42" s="451"/>
      <c r="FWZ42" s="454"/>
      <c r="FXA42" s="458"/>
      <c r="FXB42" s="459"/>
      <c r="FXC42" s="460"/>
      <c r="FXD42" s="461"/>
      <c r="FXE42" s="462"/>
      <c r="FXF42" s="458"/>
      <c r="FXG42" s="451"/>
      <c r="FXH42" s="463"/>
      <c r="FXI42" s="451"/>
      <c r="FXJ42" s="451"/>
      <c r="FXK42" s="453"/>
      <c r="FXM42" s="449"/>
      <c r="FXN42" s="449"/>
      <c r="FXO42" s="449"/>
      <c r="FXP42" s="450"/>
      <c r="FXQ42" s="451"/>
      <c r="FXR42" s="451"/>
      <c r="FXS42" s="451"/>
      <c r="FXT42" s="449"/>
      <c r="FXU42" s="452"/>
      <c r="FXV42" s="453"/>
      <c r="FXW42" s="454"/>
      <c r="FXX42" s="449"/>
      <c r="FXY42" s="453"/>
      <c r="FXZ42" s="453"/>
      <c r="FYA42" s="450"/>
      <c r="FYB42" s="454"/>
      <c r="FYC42" s="455"/>
      <c r="FYD42" s="453"/>
      <c r="FYE42" s="456"/>
      <c r="FYF42" s="453"/>
      <c r="FYG42" s="456"/>
      <c r="FYH42" s="454"/>
      <c r="FYI42" s="451"/>
      <c r="FYJ42" s="454"/>
      <c r="FYK42" s="450"/>
      <c r="FYL42" s="456"/>
      <c r="FYM42" s="456"/>
      <c r="FYN42" s="456"/>
      <c r="FYO42" s="456"/>
      <c r="FYP42" s="271"/>
      <c r="FYQ42" s="451"/>
      <c r="FYR42" s="454"/>
      <c r="FYS42" s="451"/>
      <c r="FYT42" s="457"/>
      <c r="FYU42" s="271"/>
      <c r="FYV42" s="451"/>
      <c r="FYW42" s="454"/>
      <c r="FYX42" s="451"/>
      <c r="FYY42" s="457"/>
      <c r="FYZ42" s="451"/>
      <c r="FZA42" s="457"/>
      <c r="FZB42" s="457"/>
      <c r="FZC42" s="457"/>
      <c r="FZD42" s="271"/>
      <c r="FZE42" s="271"/>
      <c r="FZF42" s="451"/>
      <c r="FZG42" s="454"/>
      <c r="FZH42" s="451"/>
      <c r="FZI42" s="454"/>
      <c r="FZJ42" s="458"/>
      <c r="FZK42" s="459"/>
      <c r="FZL42" s="460"/>
      <c r="FZM42" s="461"/>
      <c r="FZN42" s="462"/>
      <c r="FZO42" s="458"/>
      <c r="FZP42" s="451"/>
      <c r="FZQ42" s="463"/>
      <c r="FZR42" s="451"/>
      <c r="FZS42" s="451"/>
      <c r="FZT42" s="453"/>
      <c r="FZV42" s="449"/>
      <c r="FZW42" s="449"/>
      <c r="FZX42" s="449"/>
      <c r="FZY42" s="450"/>
      <c r="FZZ42" s="451"/>
      <c r="GAA42" s="451"/>
      <c r="GAB42" s="451"/>
      <c r="GAC42" s="449"/>
      <c r="GAD42" s="452"/>
      <c r="GAE42" s="453"/>
      <c r="GAF42" s="454"/>
      <c r="GAG42" s="449"/>
      <c r="GAH42" s="453"/>
      <c r="GAI42" s="453"/>
      <c r="GAJ42" s="450"/>
      <c r="GAK42" s="454"/>
      <c r="GAL42" s="455"/>
      <c r="GAM42" s="453"/>
      <c r="GAN42" s="456"/>
      <c r="GAO42" s="453"/>
      <c r="GAP42" s="456"/>
      <c r="GAQ42" s="454"/>
      <c r="GAR42" s="451"/>
      <c r="GAS42" s="454"/>
      <c r="GAT42" s="450"/>
      <c r="GAU42" s="456"/>
      <c r="GAV42" s="456"/>
      <c r="GAW42" s="456"/>
      <c r="GAX42" s="456"/>
      <c r="GAY42" s="271"/>
      <c r="GAZ42" s="451"/>
      <c r="GBA42" s="454"/>
      <c r="GBB42" s="451"/>
      <c r="GBC42" s="457"/>
      <c r="GBD42" s="271"/>
      <c r="GBE42" s="451"/>
      <c r="GBF42" s="454"/>
      <c r="GBG42" s="451"/>
      <c r="GBH42" s="457"/>
      <c r="GBI42" s="451"/>
      <c r="GBJ42" s="457"/>
      <c r="GBK42" s="457"/>
      <c r="GBL42" s="457"/>
      <c r="GBM42" s="271"/>
      <c r="GBN42" s="271"/>
      <c r="GBO42" s="451"/>
      <c r="GBP42" s="454"/>
      <c r="GBQ42" s="451"/>
      <c r="GBR42" s="454"/>
      <c r="GBS42" s="458"/>
      <c r="GBT42" s="459"/>
      <c r="GBU42" s="460"/>
      <c r="GBV42" s="461"/>
      <c r="GBW42" s="462"/>
      <c r="GBX42" s="458"/>
      <c r="GBY42" s="451"/>
      <c r="GBZ42" s="463"/>
      <c r="GCA42" s="451"/>
      <c r="GCB42" s="451"/>
      <c r="GCC42" s="453"/>
      <c r="GCE42" s="449"/>
      <c r="GCF42" s="449"/>
      <c r="GCG42" s="449"/>
      <c r="GCH42" s="450"/>
      <c r="GCI42" s="451"/>
      <c r="GCJ42" s="451"/>
      <c r="GCK42" s="451"/>
      <c r="GCL42" s="449"/>
      <c r="GCM42" s="452"/>
      <c r="GCN42" s="453"/>
      <c r="GCO42" s="454"/>
      <c r="GCP42" s="449"/>
      <c r="GCQ42" s="453"/>
      <c r="GCR42" s="453"/>
      <c r="GCS42" s="450"/>
      <c r="GCT42" s="454"/>
      <c r="GCU42" s="455"/>
      <c r="GCV42" s="453"/>
      <c r="GCW42" s="456"/>
      <c r="GCX42" s="453"/>
      <c r="GCY42" s="456"/>
      <c r="GCZ42" s="454"/>
      <c r="GDA42" s="451"/>
      <c r="GDB42" s="454"/>
      <c r="GDC42" s="450"/>
      <c r="GDD42" s="456"/>
      <c r="GDE42" s="456"/>
      <c r="GDF42" s="456"/>
      <c r="GDG42" s="456"/>
      <c r="GDH42" s="271"/>
      <c r="GDI42" s="451"/>
      <c r="GDJ42" s="454"/>
      <c r="GDK42" s="451"/>
      <c r="GDL42" s="457"/>
      <c r="GDM42" s="271"/>
      <c r="GDN42" s="451"/>
      <c r="GDO42" s="454"/>
      <c r="GDP42" s="451"/>
      <c r="GDQ42" s="457"/>
      <c r="GDR42" s="451"/>
      <c r="GDS42" s="457"/>
      <c r="GDT42" s="457"/>
      <c r="GDU42" s="457"/>
      <c r="GDV42" s="271"/>
      <c r="GDW42" s="271"/>
      <c r="GDX42" s="451"/>
      <c r="GDY42" s="454"/>
      <c r="GDZ42" s="451"/>
      <c r="GEA42" s="454"/>
      <c r="GEB42" s="458"/>
      <c r="GEC42" s="459"/>
      <c r="GED42" s="460"/>
      <c r="GEE42" s="461"/>
      <c r="GEF42" s="462"/>
      <c r="GEG42" s="458"/>
      <c r="GEH42" s="451"/>
      <c r="GEI42" s="463"/>
      <c r="GEJ42" s="451"/>
      <c r="GEK42" s="451"/>
      <c r="GEL42" s="453"/>
      <c r="GEN42" s="449"/>
      <c r="GEO42" s="449"/>
      <c r="GEP42" s="449"/>
      <c r="GEQ42" s="450"/>
      <c r="GER42" s="451"/>
      <c r="GES42" s="451"/>
      <c r="GET42" s="451"/>
      <c r="GEU42" s="449"/>
      <c r="GEV42" s="452"/>
      <c r="GEW42" s="453"/>
      <c r="GEX42" s="454"/>
      <c r="GEY42" s="449"/>
      <c r="GEZ42" s="453"/>
      <c r="GFA42" s="453"/>
      <c r="GFB42" s="450"/>
      <c r="GFC42" s="454"/>
      <c r="GFD42" s="455"/>
      <c r="GFE42" s="453"/>
      <c r="GFF42" s="456"/>
      <c r="GFG42" s="453"/>
      <c r="GFH42" s="456"/>
      <c r="GFI42" s="454"/>
      <c r="GFJ42" s="451"/>
      <c r="GFK42" s="454"/>
      <c r="GFL42" s="450"/>
      <c r="GFM42" s="456"/>
      <c r="GFN42" s="456"/>
      <c r="GFO42" s="456"/>
      <c r="GFP42" s="456"/>
      <c r="GFQ42" s="271"/>
      <c r="GFR42" s="451"/>
      <c r="GFS42" s="454"/>
      <c r="GFT42" s="451"/>
      <c r="GFU42" s="457"/>
      <c r="GFV42" s="271"/>
      <c r="GFW42" s="451"/>
      <c r="GFX42" s="454"/>
      <c r="GFY42" s="451"/>
      <c r="GFZ42" s="457"/>
      <c r="GGA42" s="451"/>
      <c r="GGB42" s="457"/>
      <c r="GGC42" s="457"/>
      <c r="GGD42" s="457"/>
      <c r="GGE42" s="271"/>
      <c r="GGF42" s="271"/>
      <c r="GGG42" s="451"/>
      <c r="GGH42" s="454"/>
      <c r="GGI42" s="451"/>
      <c r="GGJ42" s="454"/>
      <c r="GGK42" s="458"/>
      <c r="GGL42" s="459"/>
      <c r="GGM42" s="460"/>
      <c r="GGN42" s="461"/>
      <c r="GGO42" s="462"/>
      <c r="GGP42" s="458"/>
      <c r="GGQ42" s="451"/>
      <c r="GGR42" s="463"/>
      <c r="GGS42" s="451"/>
      <c r="GGT42" s="451"/>
      <c r="GGU42" s="453"/>
      <c r="GGW42" s="449"/>
      <c r="GGX42" s="449"/>
      <c r="GGY42" s="449"/>
      <c r="GGZ42" s="450"/>
      <c r="GHA42" s="451"/>
      <c r="GHB42" s="451"/>
      <c r="GHC42" s="451"/>
      <c r="GHD42" s="449"/>
      <c r="GHE42" s="452"/>
      <c r="GHF42" s="453"/>
      <c r="GHG42" s="454"/>
      <c r="GHH42" s="449"/>
      <c r="GHI42" s="453"/>
      <c r="GHJ42" s="453"/>
      <c r="GHK42" s="450"/>
      <c r="GHL42" s="454"/>
      <c r="GHM42" s="455"/>
      <c r="GHN42" s="453"/>
      <c r="GHO42" s="456"/>
      <c r="GHP42" s="453"/>
      <c r="GHQ42" s="456"/>
      <c r="GHR42" s="454"/>
      <c r="GHS42" s="451"/>
      <c r="GHT42" s="454"/>
      <c r="GHU42" s="450"/>
      <c r="GHV42" s="456"/>
      <c r="GHW42" s="456"/>
      <c r="GHX42" s="456"/>
      <c r="GHY42" s="456"/>
      <c r="GHZ42" s="271"/>
      <c r="GIA42" s="451"/>
      <c r="GIB42" s="454"/>
      <c r="GIC42" s="451"/>
      <c r="GID42" s="457"/>
      <c r="GIE42" s="271"/>
      <c r="GIF42" s="451"/>
      <c r="GIG42" s="454"/>
      <c r="GIH42" s="451"/>
      <c r="GII42" s="457"/>
      <c r="GIJ42" s="451"/>
      <c r="GIK42" s="457"/>
      <c r="GIL42" s="457"/>
      <c r="GIM42" s="457"/>
      <c r="GIN42" s="271"/>
      <c r="GIO42" s="271"/>
      <c r="GIP42" s="451"/>
      <c r="GIQ42" s="454"/>
      <c r="GIR42" s="451"/>
      <c r="GIS42" s="454"/>
      <c r="GIT42" s="458"/>
      <c r="GIU42" s="459"/>
      <c r="GIV42" s="460"/>
      <c r="GIW42" s="461"/>
      <c r="GIX42" s="462"/>
      <c r="GIY42" s="458"/>
      <c r="GIZ42" s="451"/>
      <c r="GJA42" s="463"/>
      <c r="GJB42" s="451"/>
      <c r="GJC42" s="451"/>
      <c r="GJD42" s="453"/>
      <c r="GJF42" s="449"/>
      <c r="GJG42" s="449"/>
      <c r="GJH42" s="449"/>
      <c r="GJI42" s="450"/>
      <c r="GJJ42" s="451"/>
      <c r="GJK42" s="451"/>
      <c r="GJL42" s="451"/>
      <c r="GJM42" s="449"/>
      <c r="GJN42" s="452"/>
      <c r="GJO42" s="453"/>
      <c r="GJP42" s="454"/>
      <c r="GJQ42" s="449"/>
      <c r="GJR42" s="453"/>
      <c r="GJS42" s="453"/>
      <c r="GJT42" s="450"/>
      <c r="GJU42" s="454"/>
      <c r="GJV42" s="455"/>
      <c r="GJW42" s="453"/>
      <c r="GJX42" s="456"/>
      <c r="GJY42" s="453"/>
      <c r="GJZ42" s="456"/>
      <c r="GKA42" s="454"/>
      <c r="GKB42" s="451"/>
      <c r="GKC42" s="454"/>
      <c r="GKD42" s="450"/>
      <c r="GKE42" s="456"/>
      <c r="GKF42" s="456"/>
      <c r="GKG42" s="456"/>
      <c r="GKH42" s="456"/>
      <c r="GKI42" s="271"/>
      <c r="GKJ42" s="451"/>
      <c r="GKK42" s="454"/>
      <c r="GKL42" s="451"/>
      <c r="GKM42" s="457"/>
      <c r="GKN42" s="271"/>
      <c r="GKO42" s="451"/>
      <c r="GKP42" s="454"/>
      <c r="GKQ42" s="451"/>
      <c r="GKR42" s="457"/>
      <c r="GKS42" s="451"/>
      <c r="GKT42" s="457"/>
      <c r="GKU42" s="457"/>
      <c r="GKV42" s="457"/>
      <c r="GKW42" s="271"/>
      <c r="GKX42" s="271"/>
      <c r="GKY42" s="451"/>
      <c r="GKZ42" s="454"/>
      <c r="GLA42" s="451"/>
      <c r="GLB42" s="454"/>
      <c r="GLC42" s="458"/>
      <c r="GLD42" s="459"/>
      <c r="GLE42" s="460"/>
      <c r="GLF42" s="461"/>
      <c r="GLG42" s="462"/>
      <c r="GLH42" s="458"/>
      <c r="GLI42" s="451"/>
      <c r="GLJ42" s="463"/>
      <c r="GLK42" s="451"/>
      <c r="GLL42" s="451"/>
      <c r="GLM42" s="453"/>
      <c r="GLO42" s="449"/>
      <c r="GLP42" s="449"/>
      <c r="GLQ42" s="449"/>
      <c r="GLR42" s="450"/>
      <c r="GLS42" s="451"/>
      <c r="GLT42" s="451"/>
      <c r="GLU42" s="451"/>
      <c r="GLV42" s="449"/>
      <c r="GLW42" s="452"/>
      <c r="GLX42" s="453"/>
      <c r="GLY42" s="454"/>
      <c r="GLZ42" s="449"/>
      <c r="GMA42" s="453"/>
      <c r="GMB42" s="453"/>
      <c r="GMC42" s="450"/>
      <c r="GMD42" s="454"/>
      <c r="GME42" s="455"/>
      <c r="GMF42" s="453"/>
      <c r="GMG42" s="456"/>
      <c r="GMH42" s="453"/>
      <c r="GMI42" s="456"/>
      <c r="GMJ42" s="454"/>
      <c r="GMK42" s="451"/>
      <c r="GML42" s="454"/>
      <c r="GMM42" s="450"/>
      <c r="GMN42" s="456"/>
      <c r="GMO42" s="456"/>
      <c r="GMP42" s="456"/>
      <c r="GMQ42" s="456"/>
      <c r="GMR42" s="271"/>
      <c r="GMS42" s="451"/>
      <c r="GMT42" s="454"/>
      <c r="GMU42" s="451"/>
      <c r="GMV42" s="457"/>
      <c r="GMW42" s="271"/>
      <c r="GMX42" s="451"/>
      <c r="GMY42" s="454"/>
      <c r="GMZ42" s="451"/>
      <c r="GNA42" s="457"/>
      <c r="GNB42" s="451"/>
      <c r="GNC42" s="457"/>
      <c r="GND42" s="457"/>
      <c r="GNE42" s="457"/>
      <c r="GNF42" s="271"/>
      <c r="GNG42" s="271"/>
      <c r="GNH42" s="451"/>
      <c r="GNI42" s="454"/>
      <c r="GNJ42" s="451"/>
      <c r="GNK42" s="454"/>
      <c r="GNL42" s="458"/>
      <c r="GNM42" s="459"/>
      <c r="GNN42" s="460"/>
      <c r="GNO42" s="461"/>
      <c r="GNP42" s="462"/>
      <c r="GNQ42" s="458"/>
      <c r="GNR42" s="451"/>
      <c r="GNS42" s="463"/>
      <c r="GNT42" s="451"/>
      <c r="GNU42" s="451"/>
      <c r="GNV42" s="453"/>
      <c r="GNX42" s="449"/>
      <c r="GNY42" s="449"/>
      <c r="GNZ42" s="449"/>
      <c r="GOA42" s="450"/>
      <c r="GOB42" s="451"/>
      <c r="GOC42" s="451"/>
      <c r="GOD42" s="451"/>
      <c r="GOE42" s="449"/>
      <c r="GOF42" s="452"/>
      <c r="GOG42" s="453"/>
      <c r="GOH42" s="454"/>
      <c r="GOI42" s="449"/>
      <c r="GOJ42" s="453"/>
      <c r="GOK42" s="453"/>
      <c r="GOL42" s="450"/>
      <c r="GOM42" s="454"/>
      <c r="GON42" s="455"/>
      <c r="GOO42" s="453"/>
      <c r="GOP42" s="456"/>
      <c r="GOQ42" s="453"/>
      <c r="GOR42" s="456"/>
      <c r="GOS42" s="454"/>
      <c r="GOT42" s="451"/>
      <c r="GOU42" s="454"/>
      <c r="GOV42" s="450"/>
      <c r="GOW42" s="456"/>
      <c r="GOX42" s="456"/>
      <c r="GOY42" s="456"/>
      <c r="GOZ42" s="456"/>
      <c r="GPA42" s="271"/>
      <c r="GPB42" s="451"/>
      <c r="GPC42" s="454"/>
      <c r="GPD42" s="451"/>
      <c r="GPE42" s="457"/>
      <c r="GPF42" s="271"/>
      <c r="GPG42" s="451"/>
      <c r="GPH42" s="454"/>
      <c r="GPI42" s="451"/>
      <c r="GPJ42" s="457"/>
      <c r="GPK42" s="451"/>
      <c r="GPL42" s="457"/>
      <c r="GPM42" s="457"/>
      <c r="GPN42" s="457"/>
      <c r="GPO42" s="271"/>
      <c r="GPP42" s="271"/>
      <c r="GPQ42" s="451"/>
      <c r="GPR42" s="454"/>
      <c r="GPS42" s="451"/>
      <c r="GPT42" s="454"/>
      <c r="GPU42" s="458"/>
      <c r="GPV42" s="459"/>
      <c r="GPW42" s="460"/>
      <c r="GPX42" s="461"/>
      <c r="GPY42" s="462"/>
      <c r="GPZ42" s="458"/>
      <c r="GQA42" s="451"/>
      <c r="GQB42" s="463"/>
      <c r="GQC42" s="451"/>
      <c r="GQD42" s="451"/>
      <c r="GQE42" s="453"/>
      <c r="GQG42" s="449"/>
      <c r="GQH42" s="449"/>
      <c r="GQI42" s="449"/>
      <c r="GQJ42" s="450"/>
      <c r="GQK42" s="451"/>
      <c r="GQL42" s="451"/>
      <c r="GQM42" s="451"/>
      <c r="GQN42" s="449"/>
      <c r="GQO42" s="452"/>
      <c r="GQP42" s="453"/>
      <c r="GQQ42" s="454"/>
      <c r="GQR42" s="449"/>
      <c r="GQS42" s="453"/>
      <c r="GQT42" s="453"/>
      <c r="GQU42" s="450"/>
      <c r="GQV42" s="454"/>
      <c r="GQW42" s="455"/>
      <c r="GQX42" s="453"/>
      <c r="GQY42" s="456"/>
      <c r="GQZ42" s="453"/>
      <c r="GRA42" s="456"/>
      <c r="GRB42" s="454"/>
      <c r="GRC42" s="451"/>
      <c r="GRD42" s="454"/>
      <c r="GRE42" s="450"/>
      <c r="GRF42" s="456"/>
      <c r="GRG42" s="456"/>
      <c r="GRH42" s="456"/>
      <c r="GRI42" s="456"/>
      <c r="GRJ42" s="271"/>
      <c r="GRK42" s="451"/>
      <c r="GRL42" s="454"/>
      <c r="GRM42" s="451"/>
      <c r="GRN42" s="457"/>
      <c r="GRO42" s="271"/>
      <c r="GRP42" s="451"/>
      <c r="GRQ42" s="454"/>
      <c r="GRR42" s="451"/>
      <c r="GRS42" s="457"/>
      <c r="GRT42" s="451"/>
      <c r="GRU42" s="457"/>
      <c r="GRV42" s="457"/>
      <c r="GRW42" s="457"/>
      <c r="GRX42" s="271"/>
      <c r="GRY42" s="271"/>
      <c r="GRZ42" s="451"/>
      <c r="GSA42" s="454"/>
      <c r="GSB42" s="451"/>
      <c r="GSC42" s="454"/>
      <c r="GSD42" s="458"/>
      <c r="GSE42" s="459"/>
      <c r="GSF42" s="460"/>
      <c r="GSG42" s="461"/>
      <c r="GSH42" s="462"/>
      <c r="GSI42" s="458"/>
      <c r="GSJ42" s="451"/>
      <c r="GSK42" s="463"/>
      <c r="GSL42" s="451"/>
      <c r="GSM42" s="451"/>
      <c r="GSN42" s="453"/>
      <c r="GSP42" s="449"/>
      <c r="GSQ42" s="449"/>
      <c r="GSR42" s="449"/>
      <c r="GSS42" s="450"/>
      <c r="GST42" s="451"/>
      <c r="GSU42" s="451"/>
      <c r="GSV42" s="451"/>
      <c r="GSW42" s="449"/>
      <c r="GSX42" s="452"/>
      <c r="GSY42" s="453"/>
      <c r="GSZ42" s="454"/>
      <c r="GTA42" s="449"/>
      <c r="GTB42" s="453"/>
      <c r="GTC42" s="453"/>
      <c r="GTD42" s="450"/>
      <c r="GTE42" s="454"/>
      <c r="GTF42" s="455"/>
      <c r="GTG42" s="453"/>
      <c r="GTH42" s="456"/>
      <c r="GTI42" s="453"/>
      <c r="GTJ42" s="456"/>
      <c r="GTK42" s="454"/>
      <c r="GTL42" s="451"/>
      <c r="GTM42" s="454"/>
      <c r="GTN42" s="450"/>
      <c r="GTO42" s="456"/>
      <c r="GTP42" s="456"/>
      <c r="GTQ42" s="456"/>
      <c r="GTR42" s="456"/>
      <c r="GTS42" s="271"/>
      <c r="GTT42" s="451"/>
      <c r="GTU42" s="454"/>
      <c r="GTV42" s="451"/>
      <c r="GTW42" s="457"/>
      <c r="GTX42" s="271"/>
      <c r="GTY42" s="451"/>
      <c r="GTZ42" s="454"/>
      <c r="GUA42" s="451"/>
      <c r="GUB42" s="457"/>
      <c r="GUC42" s="451"/>
      <c r="GUD42" s="457"/>
      <c r="GUE42" s="457"/>
      <c r="GUF42" s="457"/>
      <c r="GUG42" s="271"/>
      <c r="GUH42" s="271"/>
      <c r="GUI42" s="451"/>
      <c r="GUJ42" s="454"/>
      <c r="GUK42" s="451"/>
      <c r="GUL42" s="454"/>
      <c r="GUM42" s="458"/>
      <c r="GUN42" s="459"/>
      <c r="GUO42" s="460"/>
      <c r="GUP42" s="461"/>
      <c r="GUQ42" s="462"/>
      <c r="GUR42" s="458"/>
      <c r="GUS42" s="451"/>
      <c r="GUT42" s="463"/>
      <c r="GUU42" s="451"/>
      <c r="GUV42" s="451"/>
      <c r="GUW42" s="453"/>
      <c r="GUY42" s="449"/>
      <c r="GUZ42" s="449"/>
      <c r="GVA42" s="449"/>
      <c r="GVB42" s="450"/>
      <c r="GVC42" s="451"/>
      <c r="GVD42" s="451"/>
      <c r="GVE42" s="451"/>
      <c r="GVF42" s="449"/>
      <c r="GVG42" s="452"/>
      <c r="GVH42" s="453"/>
      <c r="GVI42" s="454"/>
      <c r="GVJ42" s="449"/>
      <c r="GVK42" s="453"/>
      <c r="GVL42" s="453"/>
      <c r="GVM42" s="450"/>
      <c r="GVN42" s="454"/>
      <c r="GVO42" s="455"/>
      <c r="GVP42" s="453"/>
      <c r="GVQ42" s="456"/>
      <c r="GVR42" s="453"/>
      <c r="GVS42" s="456"/>
      <c r="GVT42" s="454"/>
      <c r="GVU42" s="451"/>
      <c r="GVV42" s="454"/>
      <c r="GVW42" s="450"/>
      <c r="GVX42" s="456"/>
      <c r="GVY42" s="456"/>
      <c r="GVZ42" s="456"/>
      <c r="GWA42" s="456"/>
      <c r="GWB42" s="271"/>
      <c r="GWC42" s="451"/>
      <c r="GWD42" s="454"/>
      <c r="GWE42" s="451"/>
      <c r="GWF42" s="457"/>
      <c r="GWG42" s="271"/>
      <c r="GWH42" s="451"/>
      <c r="GWI42" s="454"/>
      <c r="GWJ42" s="451"/>
      <c r="GWK42" s="457"/>
      <c r="GWL42" s="451"/>
      <c r="GWM42" s="457"/>
      <c r="GWN42" s="457"/>
      <c r="GWO42" s="457"/>
      <c r="GWP42" s="271"/>
      <c r="GWQ42" s="271"/>
      <c r="GWR42" s="451"/>
      <c r="GWS42" s="454"/>
      <c r="GWT42" s="451"/>
      <c r="GWU42" s="454"/>
      <c r="GWV42" s="458"/>
      <c r="GWW42" s="459"/>
      <c r="GWX42" s="460"/>
      <c r="GWY42" s="461"/>
      <c r="GWZ42" s="462"/>
      <c r="GXA42" s="458"/>
      <c r="GXB42" s="451"/>
      <c r="GXC42" s="463"/>
      <c r="GXD42" s="451"/>
      <c r="GXE42" s="451"/>
      <c r="GXF42" s="453"/>
      <c r="GXH42" s="449"/>
      <c r="GXI42" s="449"/>
      <c r="GXJ42" s="449"/>
      <c r="GXK42" s="450"/>
      <c r="GXL42" s="451"/>
      <c r="GXM42" s="451"/>
      <c r="GXN42" s="451"/>
      <c r="GXO42" s="449"/>
      <c r="GXP42" s="452"/>
      <c r="GXQ42" s="453"/>
      <c r="GXR42" s="454"/>
      <c r="GXS42" s="449"/>
      <c r="GXT42" s="453"/>
      <c r="GXU42" s="453"/>
      <c r="GXV42" s="450"/>
      <c r="GXW42" s="454"/>
      <c r="GXX42" s="455"/>
      <c r="GXY42" s="453"/>
      <c r="GXZ42" s="456"/>
      <c r="GYA42" s="453"/>
      <c r="GYB42" s="456"/>
      <c r="GYC42" s="454"/>
      <c r="GYD42" s="451"/>
      <c r="GYE42" s="454"/>
      <c r="GYF42" s="450"/>
      <c r="GYG42" s="456"/>
      <c r="GYH42" s="456"/>
      <c r="GYI42" s="456"/>
      <c r="GYJ42" s="456"/>
      <c r="GYK42" s="271"/>
      <c r="GYL42" s="451"/>
      <c r="GYM42" s="454"/>
      <c r="GYN42" s="451"/>
      <c r="GYO42" s="457"/>
      <c r="GYP42" s="271"/>
      <c r="GYQ42" s="451"/>
      <c r="GYR42" s="454"/>
      <c r="GYS42" s="451"/>
      <c r="GYT42" s="457"/>
      <c r="GYU42" s="451"/>
      <c r="GYV42" s="457"/>
      <c r="GYW42" s="457"/>
      <c r="GYX42" s="457"/>
      <c r="GYY42" s="271"/>
      <c r="GYZ42" s="271"/>
      <c r="GZA42" s="451"/>
      <c r="GZB42" s="454"/>
      <c r="GZC42" s="451"/>
      <c r="GZD42" s="454"/>
      <c r="GZE42" s="458"/>
      <c r="GZF42" s="459"/>
      <c r="GZG42" s="460"/>
      <c r="GZH42" s="461"/>
      <c r="GZI42" s="462"/>
      <c r="GZJ42" s="458"/>
      <c r="GZK42" s="451"/>
      <c r="GZL42" s="463"/>
      <c r="GZM42" s="451"/>
      <c r="GZN42" s="451"/>
      <c r="GZO42" s="453"/>
      <c r="GZQ42" s="449"/>
      <c r="GZR42" s="449"/>
      <c r="GZS42" s="449"/>
      <c r="GZT42" s="450"/>
      <c r="GZU42" s="451"/>
      <c r="GZV42" s="451"/>
      <c r="GZW42" s="451"/>
      <c r="GZX42" s="449"/>
      <c r="GZY42" s="452"/>
      <c r="GZZ42" s="453"/>
      <c r="HAA42" s="454"/>
      <c r="HAB42" s="449"/>
      <c r="HAC42" s="453"/>
      <c r="HAD42" s="453"/>
      <c r="HAE42" s="450"/>
      <c r="HAF42" s="454"/>
      <c r="HAG42" s="455"/>
      <c r="HAH42" s="453"/>
      <c r="HAI42" s="456"/>
      <c r="HAJ42" s="453"/>
      <c r="HAK42" s="456"/>
      <c r="HAL42" s="454"/>
      <c r="HAM42" s="451"/>
      <c r="HAN42" s="454"/>
      <c r="HAO42" s="450"/>
      <c r="HAP42" s="456"/>
      <c r="HAQ42" s="456"/>
      <c r="HAR42" s="456"/>
      <c r="HAS42" s="456"/>
      <c r="HAT42" s="271"/>
      <c r="HAU42" s="451"/>
      <c r="HAV42" s="454"/>
      <c r="HAW42" s="451"/>
      <c r="HAX42" s="457"/>
      <c r="HAY42" s="271"/>
      <c r="HAZ42" s="451"/>
      <c r="HBA42" s="454"/>
      <c r="HBB42" s="451"/>
      <c r="HBC42" s="457"/>
      <c r="HBD42" s="451"/>
      <c r="HBE42" s="457"/>
      <c r="HBF42" s="457"/>
      <c r="HBG42" s="457"/>
      <c r="HBH42" s="271"/>
      <c r="HBI42" s="271"/>
      <c r="HBJ42" s="451"/>
      <c r="HBK42" s="454"/>
      <c r="HBL42" s="451"/>
      <c r="HBM42" s="454"/>
      <c r="HBN42" s="458"/>
      <c r="HBO42" s="459"/>
      <c r="HBP42" s="460"/>
      <c r="HBQ42" s="461"/>
      <c r="HBR42" s="462"/>
      <c r="HBS42" s="458"/>
      <c r="HBT42" s="451"/>
      <c r="HBU42" s="463"/>
      <c r="HBV42" s="451"/>
      <c r="HBW42" s="451"/>
      <c r="HBX42" s="453"/>
      <c r="HBZ42" s="449"/>
      <c r="HCA42" s="449"/>
      <c r="HCB42" s="449"/>
      <c r="HCC42" s="450"/>
      <c r="HCD42" s="451"/>
      <c r="HCE42" s="451"/>
      <c r="HCF42" s="451"/>
      <c r="HCG42" s="449"/>
      <c r="HCH42" s="452"/>
      <c r="HCI42" s="453"/>
      <c r="HCJ42" s="454"/>
      <c r="HCK42" s="449"/>
      <c r="HCL42" s="453"/>
      <c r="HCM42" s="453"/>
      <c r="HCN42" s="450"/>
      <c r="HCO42" s="454"/>
      <c r="HCP42" s="455"/>
      <c r="HCQ42" s="453"/>
      <c r="HCR42" s="456"/>
      <c r="HCS42" s="453"/>
      <c r="HCT42" s="456"/>
      <c r="HCU42" s="454"/>
      <c r="HCV42" s="451"/>
      <c r="HCW42" s="454"/>
      <c r="HCX42" s="450"/>
      <c r="HCY42" s="456"/>
      <c r="HCZ42" s="456"/>
      <c r="HDA42" s="456"/>
      <c r="HDB42" s="456"/>
      <c r="HDC42" s="271"/>
      <c r="HDD42" s="451"/>
      <c r="HDE42" s="454"/>
      <c r="HDF42" s="451"/>
      <c r="HDG42" s="457"/>
      <c r="HDH42" s="271"/>
      <c r="HDI42" s="451"/>
      <c r="HDJ42" s="454"/>
      <c r="HDK42" s="451"/>
      <c r="HDL42" s="457"/>
      <c r="HDM42" s="451"/>
      <c r="HDN42" s="457"/>
      <c r="HDO42" s="457"/>
      <c r="HDP42" s="457"/>
      <c r="HDQ42" s="271"/>
      <c r="HDR42" s="271"/>
      <c r="HDS42" s="451"/>
      <c r="HDT42" s="454"/>
      <c r="HDU42" s="451"/>
      <c r="HDV42" s="454"/>
      <c r="HDW42" s="458"/>
      <c r="HDX42" s="459"/>
      <c r="HDY42" s="460"/>
      <c r="HDZ42" s="461"/>
      <c r="HEA42" s="462"/>
      <c r="HEB42" s="458"/>
      <c r="HEC42" s="451"/>
      <c r="HED42" s="463"/>
      <c r="HEE42" s="451"/>
      <c r="HEF42" s="451"/>
      <c r="HEG42" s="453"/>
      <c r="HEI42" s="449"/>
      <c r="HEJ42" s="449"/>
      <c r="HEK42" s="449"/>
      <c r="HEL42" s="450"/>
      <c r="HEM42" s="451"/>
      <c r="HEN42" s="451"/>
      <c r="HEO42" s="451"/>
      <c r="HEP42" s="449"/>
      <c r="HEQ42" s="452"/>
      <c r="HER42" s="453"/>
      <c r="HES42" s="454"/>
      <c r="HET42" s="449"/>
      <c r="HEU42" s="453"/>
      <c r="HEV42" s="453"/>
      <c r="HEW42" s="450"/>
      <c r="HEX42" s="454"/>
      <c r="HEY42" s="455"/>
      <c r="HEZ42" s="453"/>
      <c r="HFA42" s="456"/>
      <c r="HFB42" s="453"/>
      <c r="HFC42" s="456"/>
      <c r="HFD42" s="454"/>
      <c r="HFE42" s="451"/>
      <c r="HFF42" s="454"/>
      <c r="HFG42" s="450"/>
      <c r="HFH42" s="456"/>
      <c r="HFI42" s="456"/>
      <c r="HFJ42" s="456"/>
      <c r="HFK42" s="456"/>
      <c r="HFL42" s="271"/>
      <c r="HFM42" s="451"/>
      <c r="HFN42" s="454"/>
      <c r="HFO42" s="451"/>
      <c r="HFP42" s="457"/>
      <c r="HFQ42" s="271"/>
      <c r="HFR42" s="451"/>
      <c r="HFS42" s="454"/>
      <c r="HFT42" s="451"/>
      <c r="HFU42" s="457"/>
      <c r="HFV42" s="451"/>
      <c r="HFW42" s="457"/>
      <c r="HFX42" s="457"/>
      <c r="HFY42" s="457"/>
      <c r="HFZ42" s="271"/>
      <c r="HGA42" s="271"/>
      <c r="HGB42" s="451"/>
      <c r="HGC42" s="454"/>
      <c r="HGD42" s="451"/>
      <c r="HGE42" s="454"/>
      <c r="HGF42" s="458"/>
      <c r="HGG42" s="459"/>
      <c r="HGH42" s="460"/>
      <c r="HGI42" s="461"/>
      <c r="HGJ42" s="462"/>
      <c r="HGK42" s="458"/>
      <c r="HGL42" s="451"/>
      <c r="HGM42" s="463"/>
      <c r="HGN42" s="451"/>
      <c r="HGO42" s="451"/>
      <c r="HGP42" s="453"/>
      <c r="HGR42" s="449"/>
      <c r="HGS42" s="449"/>
      <c r="HGT42" s="449"/>
      <c r="HGU42" s="450"/>
      <c r="HGV42" s="451"/>
      <c r="HGW42" s="451"/>
      <c r="HGX42" s="451"/>
      <c r="HGY42" s="449"/>
      <c r="HGZ42" s="452"/>
      <c r="HHA42" s="453"/>
      <c r="HHB42" s="454"/>
      <c r="HHC42" s="449"/>
      <c r="HHD42" s="453"/>
      <c r="HHE42" s="453"/>
      <c r="HHF42" s="450"/>
      <c r="HHG42" s="454"/>
      <c r="HHH42" s="455"/>
      <c r="HHI42" s="453"/>
      <c r="HHJ42" s="456"/>
      <c r="HHK42" s="453"/>
      <c r="HHL42" s="456"/>
      <c r="HHM42" s="454"/>
      <c r="HHN42" s="451"/>
      <c r="HHO42" s="454"/>
      <c r="HHP42" s="450"/>
      <c r="HHQ42" s="456"/>
      <c r="HHR42" s="456"/>
      <c r="HHS42" s="456"/>
      <c r="HHT42" s="456"/>
      <c r="HHU42" s="271"/>
      <c r="HHV42" s="451"/>
      <c r="HHW42" s="454"/>
      <c r="HHX42" s="451"/>
      <c r="HHY42" s="457"/>
      <c r="HHZ42" s="271"/>
      <c r="HIA42" s="451"/>
      <c r="HIB42" s="454"/>
      <c r="HIC42" s="451"/>
      <c r="HID42" s="457"/>
      <c r="HIE42" s="451"/>
      <c r="HIF42" s="457"/>
      <c r="HIG42" s="457"/>
      <c r="HIH42" s="457"/>
      <c r="HII42" s="271"/>
      <c r="HIJ42" s="271"/>
      <c r="HIK42" s="451"/>
      <c r="HIL42" s="454"/>
      <c r="HIM42" s="451"/>
      <c r="HIN42" s="454"/>
      <c r="HIO42" s="458"/>
      <c r="HIP42" s="459"/>
      <c r="HIQ42" s="460"/>
      <c r="HIR42" s="461"/>
      <c r="HIS42" s="462"/>
      <c r="HIT42" s="458"/>
      <c r="HIU42" s="451"/>
      <c r="HIV42" s="463"/>
      <c r="HIW42" s="451"/>
      <c r="HIX42" s="451"/>
      <c r="HIY42" s="453"/>
      <c r="HJA42" s="449"/>
      <c r="HJB42" s="449"/>
      <c r="HJC42" s="449"/>
      <c r="HJD42" s="450"/>
      <c r="HJE42" s="451"/>
      <c r="HJF42" s="451"/>
      <c r="HJG42" s="451"/>
      <c r="HJH42" s="449"/>
      <c r="HJI42" s="452"/>
      <c r="HJJ42" s="453"/>
      <c r="HJK42" s="454"/>
      <c r="HJL42" s="449"/>
      <c r="HJM42" s="453"/>
      <c r="HJN42" s="453"/>
      <c r="HJO42" s="450"/>
      <c r="HJP42" s="454"/>
      <c r="HJQ42" s="455"/>
      <c r="HJR42" s="453"/>
      <c r="HJS42" s="456"/>
      <c r="HJT42" s="453"/>
      <c r="HJU42" s="456"/>
      <c r="HJV42" s="454"/>
      <c r="HJW42" s="451"/>
      <c r="HJX42" s="454"/>
      <c r="HJY42" s="450"/>
      <c r="HJZ42" s="456"/>
      <c r="HKA42" s="456"/>
      <c r="HKB42" s="456"/>
      <c r="HKC42" s="456"/>
      <c r="HKD42" s="271"/>
      <c r="HKE42" s="451"/>
      <c r="HKF42" s="454"/>
      <c r="HKG42" s="451"/>
      <c r="HKH42" s="457"/>
      <c r="HKI42" s="271"/>
      <c r="HKJ42" s="451"/>
      <c r="HKK42" s="454"/>
      <c r="HKL42" s="451"/>
      <c r="HKM42" s="457"/>
      <c r="HKN42" s="451"/>
      <c r="HKO42" s="457"/>
      <c r="HKP42" s="457"/>
      <c r="HKQ42" s="457"/>
      <c r="HKR42" s="271"/>
      <c r="HKS42" s="271"/>
      <c r="HKT42" s="451"/>
      <c r="HKU42" s="454"/>
      <c r="HKV42" s="451"/>
      <c r="HKW42" s="454"/>
      <c r="HKX42" s="458"/>
      <c r="HKY42" s="459"/>
      <c r="HKZ42" s="460"/>
      <c r="HLA42" s="461"/>
      <c r="HLB42" s="462"/>
      <c r="HLC42" s="458"/>
      <c r="HLD42" s="451"/>
      <c r="HLE42" s="463"/>
      <c r="HLF42" s="451"/>
      <c r="HLG42" s="451"/>
      <c r="HLH42" s="453"/>
      <c r="HLJ42" s="449"/>
      <c r="HLK42" s="449"/>
      <c r="HLL42" s="449"/>
      <c r="HLM42" s="450"/>
      <c r="HLN42" s="451"/>
      <c r="HLO42" s="451"/>
      <c r="HLP42" s="451"/>
      <c r="HLQ42" s="449"/>
      <c r="HLR42" s="452"/>
      <c r="HLS42" s="453"/>
      <c r="HLT42" s="454"/>
      <c r="HLU42" s="449"/>
      <c r="HLV42" s="453"/>
      <c r="HLW42" s="453"/>
      <c r="HLX42" s="450"/>
      <c r="HLY42" s="454"/>
      <c r="HLZ42" s="455"/>
      <c r="HMA42" s="453"/>
      <c r="HMB42" s="456"/>
      <c r="HMC42" s="453"/>
      <c r="HMD42" s="456"/>
      <c r="HME42" s="454"/>
      <c r="HMF42" s="451"/>
      <c r="HMG42" s="454"/>
      <c r="HMH42" s="450"/>
      <c r="HMI42" s="456"/>
      <c r="HMJ42" s="456"/>
      <c r="HMK42" s="456"/>
      <c r="HML42" s="456"/>
      <c r="HMM42" s="271"/>
      <c r="HMN42" s="451"/>
      <c r="HMO42" s="454"/>
      <c r="HMP42" s="451"/>
      <c r="HMQ42" s="457"/>
      <c r="HMR42" s="271"/>
      <c r="HMS42" s="451"/>
      <c r="HMT42" s="454"/>
      <c r="HMU42" s="451"/>
      <c r="HMV42" s="457"/>
      <c r="HMW42" s="451"/>
      <c r="HMX42" s="457"/>
      <c r="HMY42" s="457"/>
      <c r="HMZ42" s="457"/>
      <c r="HNA42" s="271"/>
      <c r="HNB42" s="271"/>
      <c r="HNC42" s="451"/>
      <c r="HND42" s="454"/>
      <c r="HNE42" s="451"/>
      <c r="HNF42" s="454"/>
      <c r="HNG42" s="458"/>
      <c r="HNH42" s="459"/>
      <c r="HNI42" s="460"/>
      <c r="HNJ42" s="461"/>
      <c r="HNK42" s="462"/>
      <c r="HNL42" s="458"/>
      <c r="HNM42" s="451"/>
      <c r="HNN42" s="463"/>
      <c r="HNO42" s="451"/>
      <c r="HNP42" s="451"/>
      <c r="HNQ42" s="453"/>
      <c r="HNS42" s="449"/>
      <c r="HNT42" s="449"/>
      <c r="HNU42" s="449"/>
      <c r="HNV42" s="450"/>
      <c r="HNW42" s="451"/>
      <c r="HNX42" s="451"/>
      <c r="HNY42" s="451"/>
      <c r="HNZ42" s="449"/>
      <c r="HOA42" s="452"/>
      <c r="HOB42" s="453"/>
      <c r="HOC42" s="454"/>
      <c r="HOD42" s="449"/>
      <c r="HOE42" s="453"/>
      <c r="HOF42" s="453"/>
      <c r="HOG42" s="450"/>
      <c r="HOH42" s="454"/>
      <c r="HOI42" s="455"/>
      <c r="HOJ42" s="453"/>
      <c r="HOK42" s="456"/>
      <c r="HOL42" s="453"/>
      <c r="HOM42" s="456"/>
      <c r="HON42" s="454"/>
      <c r="HOO42" s="451"/>
      <c r="HOP42" s="454"/>
      <c r="HOQ42" s="450"/>
      <c r="HOR42" s="456"/>
      <c r="HOS42" s="456"/>
      <c r="HOT42" s="456"/>
      <c r="HOU42" s="456"/>
      <c r="HOV42" s="271"/>
      <c r="HOW42" s="451"/>
      <c r="HOX42" s="454"/>
      <c r="HOY42" s="451"/>
      <c r="HOZ42" s="457"/>
      <c r="HPA42" s="271"/>
      <c r="HPB42" s="451"/>
      <c r="HPC42" s="454"/>
      <c r="HPD42" s="451"/>
      <c r="HPE42" s="457"/>
      <c r="HPF42" s="451"/>
      <c r="HPG42" s="457"/>
      <c r="HPH42" s="457"/>
      <c r="HPI42" s="457"/>
      <c r="HPJ42" s="271"/>
      <c r="HPK42" s="271"/>
      <c r="HPL42" s="451"/>
      <c r="HPM42" s="454"/>
      <c r="HPN42" s="451"/>
      <c r="HPO42" s="454"/>
      <c r="HPP42" s="458"/>
      <c r="HPQ42" s="459"/>
      <c r="HPR42" s="460"/>
      <c r="HPS42" s="461"/>
      <c r="HPT42" s="462"/>
      <c r="HPU42" s="458"/>
      <c r="HPV42" s="451"/>
      <c r="HPW42" s="463"/>
      <c r="HPX42" s="451"/>
      <c r="HPY42" s="451"/>
      <c r="HPZ42" s="453"/>
      <c r="HQB42" s="449"/>
      <c r="HQC42" s="449"/>
      <c r="HQD42" s="449"/>
      <c r="HQE42" s="450"/>
      <c r="HQF42" s="451"/>
      <c r="HQG42" s="451"/>
      <c r="HQH42" s="451"/>
      <c r="HQI42" s="449"/>
      <c r="HQJ42" s="452"/>
      <c r="HQK42" s="453"/>
      <c r="HQL42" s="454"/>
      <c r="HQM42" s="449"/>
      <c r="HQN42" s="453"/>
      <c r="HQO42" s="453"/>
      <c r="HQP42" s="450"/>
      <c r="HQQ42" s="454"/>
      <c r="HQR42" s="455"/>
      <c r="HQS42" s="453"/>
      <c r="HQT42" s="456"/>
      <c r="HQU42" s="453"/>
      <c r="HQV42" s="456"/>
      <c r="HQW42" s="454"/>
      <c r="HQX42" s="451"/>
      <c r="HQY42" s="454"/>
      <c r="HQZ42" s="450"/>
      <c r="HRA42" s="456"/>
      <c r="HRB42" s="456"/>
      <c r="HRC42" s="456"/>
      <c r="HRD42" s="456"/>
      <c r="HRE42" s="271"/>
      <c r="HRF42" s="451"/>
      <c r="HRG42" s="454"/>
      <c r="HRH42" s="451"/>
      <c r="HRI42" s="457"/>
      <c r="HRJ42" s="271"/>
      <c r="HRK42" s="451"/>
      <c r="HRL42" s="454"/>
      <c r="HRM42" s="451"/>
      <c r="HRN42" s="457"/>
      <c r="HRO42" s="451"/>
      <c r="HRP42" s="457"/>
      <c r="HRQ42" s="457"/>
      <c r="HRR42" s="457"/>
      <c r="HRS42" s="271"/>
      <c r="HRT42" s="271"/>
      <c r="HRU42" s="451"/>
      <c r="HRV42" s="454"/>
      <c r="HRW42" s="451"/>
      <c r="HRX42" s="454"/>
      <c r="HRY42" s="458"/>
      <c r="HRZ42" s="459"/>
      <c r="HSA42" s="460"/>
      <c r="HSB42" s="461"/>
      <c r="HSC42" s="462"/>
      <c r="HSD42" s="458"/>
      <c r="HSE42" s="451"/>
      <c r="HSF42" s="463"/>
      <c r="HSG42" s="451"/>
      <c r="HSH42" s="451"/>
      <c r="HSI42" s="453"/>
      <c r="HSK42" s="449"/>
      <c r="HSL42" s="449"/>
      <c r="HSM42" s="449"/>
      <c r="HSN42" s="450"/>
      <c r="HSO42" s="451"/>
      <c r="HSP42" s="451"/>
      <c r="HSQ42" s="451"/>
      <c r="HSR42" s="449"/>
      <c r="HSS42" s="452"/>
      <c r="HST42" s="453"/>
      <c r="HSU42" s="454"/>
      <c r="HSV42" s="449"/>
      <c r="HSW42" s="453"/>
      <c r="HSX42" s="453"/>
      <c r="HSY42" s="450"/>
      <c r="HSZ42" s="454"/>
      <c r="HTA42" s="455"/>
      <c r="HTB42" s="453"/>
      <c r="HTC42" s="456"/>
      <c r="HTD42" s="453"/>
      <c r="HTE42" s="456"/>
      <c r="HTF42" s="454"/>
      <c r="HTG42" s="451"/>
      <c r="HTH42" s="454"/>
      <c r="HTI42" s="450"/>
      <c r="HTJ42" s="456"/>
      <c r="HTK42" s="456"/>
      <c r="HTL42" s="456"/>
      <c r="HTM42" s="456"/>
      <c r="HTN42" s="271"/>
      <c r="HTO42" s="451"/>
      <c r="HTP42" s="454"/>
      <c r="HTQ42" s="451"/>
      <c r="HTR42" s="457"/>
      <c r="HTS42" s="271"/>
      <c r="HTT42" s="451"/>
      <c r="HTU42" s="454"/>
      <c r="HTV42" s="451"/>
      <c r="HTW42" s="457"/>
      <c r="HTX42" s="451"/>
      <c r="HTY42" s="457"/>
      <c r="HTZ42" s="457"/>
      <c r="HUA42" s="457"/>
      <c r="HUB42" s="271"/>
      <c r="HUC42" s="271"/>
      <c r="HUD42" s="451"/>
      <c r="HUE42" s="454"/>
      <c r="HUF42" s="451"/>
      <c r="HUG42" s="454"/>
      <c r="HUH42" s="458"/>
      <c r="HUI42" s="459"/>
      <c r="HUJ42" s="460"/>
      <c r="HUK42" s="461"/>
      <c r="HUL42" s="462"/>
      <c r="HUM42" s="458"/>
      <c r="HUN42" s="451"/>
      <c r="HUO42" s="463"/>
      <c r="HUP42" s="451"/>
      <c r="HUQ42" s="451"/>
      <c r="HUR42" s="453"/>
      <c r="HUT42" s="449"/>
      <c r="HUU42" s="449"/>
      <c r="HUV42" s="449"/>
      <c r="HUW42" s="450"/>
      <c r="HUX42" s="451"/>
      <c r="HUY42" s="451"/>
      <c r="HUZ42" s="451"/>
      <c r="HVA42" s="449"/>
      <c r="HVB42" s="452"/>
      <c r="HVC42" s="453"/>
      <c r="HVD42" s="454"/>
      <c r="HVE42" s="449"/>
      <c r="HVF42" s="453"/>
      <c r="HVG42" s="453"/>
      <c r="HVH42" s="450"/>
      <c r="HVI42" s="454"/>
      <c r="HVJ42" s="455"/>
      <c r="HVK42" s="453"/>
      <c r="HVL42" s="456"/>
      <c r="HVM42" s="453"/>
      <c r="HVN42" s="456"/>
      <c r="HVO42" s="454"/>
      <c r="HVP42" s="451"/>
      <c r="HVQ42" s="454"/>
      <c r="HVR42" s="450"/>
      <c r="HVS42" s="456"/>
      <c r="HVT42" s="456"/>
      <c r="HVU42" s="456"/>
      <c r="HVV42" s="456"/>
      <c r="HVW42" s="271"/>
      <c r="HVX42" s="451"/>
      <c r="HVY42" s="454"/>
      <c r="HVZ42" s="451"/>
      <c r="HWA42" s="457"/>
      <c r="HWB42" s="271"/>
      <c r="HWC42" s="451"/>
      <c r="HWD42" s="454"/>
      <c r="HWE42" s="451"/>
      <c r="HWF42" s="457"/>
      <c r="HWG42" s="451"/>
      <c r="HWH42" s="457"/>
      <c r="HWI42" s="457"/>
      <c r="HWJ42" s="457"/>
      <c r="HWK42" s="271"/>
      <c r="HWL42" s="271"/>
      <c r="HWM42" s="451"/>
      <c r="HWN42" s="454"/>
      <c r="HWO42" s="451"/>
      <c r="HWP42" s="454"/>
      <c r="HWQ42" s="458"/>
      <c r="HWR42" s="459"/>
      <c r="HWS42" s="460"/>
      <c r="HWT42" s="461"/>
      <c r="HWU42" s="462"/>
      <c r="HWV42" s="458"/>
      <c r="HWW42" s="451"/>
      <c r="HWX42" s="463"/>
      <c r="HWY42" s="451"/>
      <c r="HWZ42" s="451"/>
      <c r="HXA42" s="453"/>
      <c r="HXC42" s="449"/>
      <c r="HXD42" s="449"/>
      <c r="HXE42" s="449"/>
      <c r="HXF42" s="450"/>
      <c r="HXG42" s="451"/>
      <c r="HXH42" s="451"/>
      <c r="HXI42" s="451"/>
      <c r="HXJ42" s="449"/>
      <c r="HXK42" s="452"/>
      <c r="HXL42" s="453"/>
      <c r="HXM42" s="454"/>
      <c r="HXN42" s="449"/>
      <c r="HXO42" s="453"/>
      <c r="HXP42" s="453"/>
      <c r="HXQ42" s="450"/>
      <c r="HXR42" s="454"/>
      <c r="HXS42" s="455"/>
      <c r="HXT42" s="453"/>
      <c r="HXU42" s="456"/>
      <c r="HXV42" s="453"/>
      <c r="HXW42" s="456"/>
      <c r="HXX42" s="454"/>
      <c r="HXY42" s="451"/>
      <c r="HXZ42" s="454"/>
      <c r="HYA42" s="450"/>
      <c r="HYB42" s="456"/>
      <c r="HYC42" s="456"/>
      <c r="HYD42" s="456"/>
      <c r="HYE42" s="456"/>
      <c r="HYF42" s="271"/>
      <c r="HYG42" s="451"/>
      <c r="HYH42" s="454"/>
      <c r="HYI42" s="451"/>
      <c r="HYJ42" s="457"/>
      <c r="HYK42" s="271"/>
      <c r="HYL42" s="451"/>
      <c r="HYM42" s="454"/>
      <c r="HYN42" s="451"/>
      <c r="HYO42" s="457"/>
      <c r="HYP42" s="451"/>
      <c r="HYQ42" s="457"/>
      <c r="HYR42" s="457"/>
      <c r="HYS42" s="457"/>
      <c r="HYT42" s="271"/>
      <c r="HYU42" s="271"/>
      <c r="HYV42" s="451"/>
      <c r="HYW42" s="454"/>
      <c r="HYX42" s="451"/>
      <c r="HYY42" s="454"/>
      <c r="HYZ42" s="458"/>
      <c r="HZA42" s="459"/>
      <c r="HZB42" s="460"/>
      <c r="HZC42" s="461"/>
      <c r="HZD42" s="462"/>
      <c r="HZE42" s="458"/>
      <c r="HZF42" s="451"/>
      <c r="HZG42" s="463"/>
      <c r="HZH42" s="451"/>
      <c r="HZI42" s="451"/>
      <c r="HZJ42" s="453"/>
      <c r="HZL42" s="449"/>
      <c r="HZM42" s="449"/>
      <c r="HZN42" s="449"/>
      <c r="HZO42" s="450"/>
      <c r="HZP42" s="451"/>
      <c r="HZQ42" s="451"/>
      <c r="HZR42" s="451"/>
      <c r="HZS42" s="449"/>
      <c r="HZT42" s="452"/>
      <c r="HZU42" s="453"/>
      <c r="HZV42" s="454"/>
      <c r="HZW42" s="449"/>
      <c r="HZX42" s="453"/>
      <c r="HZY42" s="453"/>
      <c r="HZZ42" s="450"/>
      <c r="IAA42" s="454"/>
      <c r="IAB42" s="455"/>
      <c r="IAC42" s="453"/>
      <c r="IAD42" s="456"/>
      <c r="IAE42" s="453"/>
      <c r="IAF42" s="456"/>
      <c r="IAG42" s="454"/>
      <c r="IAH42" s="451"/>
      <c r="IAI42" s="454"/>
      <c r="IAJ42" s="450"/>
      <c r="IAK42" s="456"/>
      <c r="IAL42" s="456"/>
      <c r="IAM42" s="456"/>
      <c r="IAN42" s="456"/>
      <c r="IAO42" s="271"/>
      <c r="IAP42" s="451"/>
      <c r="IAQ42" s="454"/>
      <c r="IAR42" s="451"/>
      <c r="IAS42" s="457"/>
      <c r="IAT42" s="271"/>
      <c r="IAU42" s="451"/>
      <c r="IAV42" s="454"/>
      <c r="IAW42" s="451"/>
      <c r="IAX42" s="457"/>
      <c r="IAY42" s="451"/>
      <c r="IAZ42" s="457"/>
      <c r="IBA42" s="457"/>
      <c r="IBB42" s="457"/>
      <c r="IBC42" s="271"/>
      <c r="IBD42" s="271"/>
      <c r="IBE42" s="451"/>
      <c r="IBF42" s="454"/>
      <c r="IBG42" s="451"/>
      <c r="IBH42" s="454"/>
      <c r="IBI42" s="458"/>
      <c r="IBJ42" s="459"/>
      <c r="IBK42" s="460"/>
      <c r="IBL42" s="461"/>
      <c r="IBM42" s="462"/>
      <c r="IBN42" s="458"/>
      <c r="IBO42" s="451"/>
      <c r="IBP42" s="463"/>
      <c r="IBQ42" s="451"/>
      <c r="IBR42" s="451"/>
      <c r="IBS42" s="453"/>
      <c r="IBU42" s="449"/>
      <c r="IBV42" s="449"/>
      <c r="IBW42" s="449"/>
      <c r="IBX42" s="450"/>
      <c r="IBY42" s="451"/>
      <c r="IBZ42" s="451"/>
      <c r="ICA42" s="451"/>
      <c r="ICB42" s="449"/>
      <c r="ICC42" s="452"/>
      <c r="ICD42" s="453"/>
      <c r="ICE42" s="454"/>
      <c r="ICF42" s="449"/>
      <c r="ICG42" s="453"/>
      <c r="ICH42" s="453"/>
      <c r="ICI42" s="450"/>
      <c r="ICJ42" s="454"/>
      <c r="ICK42" s="455"/>
      <c r="ICL42" s="453"/>
      <c r="ICM42" s="456"/>
      <c r="ICN42" s="453"/>
      <c r="ICO42" s="456"/>
      <c r="ICP42" s="454"/>
      <c r="ICQ42" s="451"/>
      <c r="ICR42" s="454"/>
      <c r="ICS42" s="450"/>
      <c r="ICT42" s="456"/>
      <c r="ICU42" s="456"/>
      <c r="ICV42" s="456"/>
      <c r="ICW42" s="456"/>
      <c r="ICX42" s="271"/>
      <c r="ICY42" s="451"/>
      <c r="ICZ42" s="454"/>
      <c r="IDA42" s="451"/>
      <c r="IDB42" s="457"/>
      <c r="IDC42" s="271"/>
      <c r="IDD42" s="451"/>
      <c r="IDE42" s="454"/>
      <c r="IDF42" s="451"/>
      <c r="IDG42" s="457"/>
      <c r="IDH42" s="451"/>
      <c r="IDI42" s="457"/>
      <c r="IDJ42" s="457"/>
      <c r="IDK42" s="457"/>
      <c r="IDL42" s="271"/>
      <c r="IDM42" s="271"/>
      <c r="IDN42" s="451"/>
      <c r="IDO42" s="454"/>
      <c r="IDP42" s="451"/>
      <c r="IDQ42" s="454"/>
      <c r="IDR42" s="458"/>
      <c r="IDS42" s="459"/>
      <c r="IDT42" s="460"/>
      <c r="IDU42" s="461"/>
      <c r="IDV42" s="462"/>
      <c r="IDW42" s="458"/>
      <c r="IDX42" s="451"/>
      <c r="IDY42" s="463"/>
      <c r="IDZ42" s="451"/>
      <c r="IEA42" s="451"/>
      <c r="IEB42" s="453"/>
      <c r="IED42" s="449"/>
      <c r="IEE42" s="449"/>
      <c r="IEF42" s="449"/>
      <c r="IEG42" s="450"/>
      <c r="IEH42" s="451"/>
      <c r="IEI42" s="451"/>
      <c r="IEJ42" s="451"/>
      <c r="IEK42" s="449"/>
      <c r="IEL42" s="452"/>
      <c r="IEM42" s="453"/>
      <c r="IEN42" s="454"/>
      <c r="IEO42" s="449"/>
      <c r="IEP42" s="453"/>
      <c r="IEQ42" s="453"/>
      <c r="IER42" s="450"/>
      <c r="IES42" s="454"/>
      <c r="IET42" s="455"/>
      <c r="IEU42" s="453"/>
      <c r="IEV42" s="456"/>
      <c r="IEW42" s="453"/>
      <c r="IEX42" s="456"/>
      <c r="IEY42" s="454"/>
      <c r="IEZ42" s="451"/>
      <c r="IFA42" s="454"/>
      <c r="IFB42" s="450"/>
      <c r="IFC42" s="456"/>
      <c r="IFD42" s="456"/>
      <c r="IFE42" s="456"/>
      <c r="IFF42" s="456"/>
      <c r="IFG42" s="271"/>
      <c r="IFH42" s="451"/>
      <c r="IFI42" s="454"/>
      <c r="IFJ42" s="451"/>
      <c r="IFK42" s="457"/>
      <c r="IFL42" s="271"/>
      <c r="IFM42" s="451"/>
      <c r="IFN42" s="454"/>
      <c r="IFO42" s="451"/>
      <c r="IFP42" s="457"/>
      <c r="IFQ42" s="451"/>
      <c r="IFR42" s="457"/>
      <c r="IFS42" s="457"/>
      <c r="IFT42" s="457"/>
      <c r="IFU42" s="271"/>
      <c r="IFV42" s="271"/>
      <c r="IFW42" s="451"/>
      <c r="IFX42" s="454"/>
      <c r="IFY42" s="451"/>
      <c r="IFZ42" s="454"/>
      <c r="IGA42" s="458"/>
      <c r="IGB42" s="459"/>
      <c r="IGC42" s="460"/>
      <c r="IGD42" s="461"/>
      <c r="IGE42" s="462"/>
      <c r="IGF42" s="458"/>
      <c r="IGG42" s="451"/>
      <c r="IGH42" s="463"/>
      <c r="IGI42" s="451"/>
      <c r="IGJ42" s="451"/>
      <c r="IGK42" s="453"/>
      <c r="IGM42" s="449"/>
      <c r="IGN42" s="449"/>
      <c r="IGO42" s="449"/>
      <c r="IGP42" s="450"/>
      <c r="IGQ42" s="451"/>
      <c r="IGR42" s="451"/>
      <c r="IGS42" s="451"/>
      <c r="IGT42" s="449"/>
      <c r="IGU42" s="452"/>
      <c r="IGV42" s="453"/>
      <c r="IGW42" s="454"/>
      <c r="IGX42" s="449"/>
      <c r="IGY42" s="453"/>
      <c r="IGZ42" s="453"/>
      <c r="IHA42" s="450"/>
      <c r="IHB42" s="454"/>
      <c r="IHC42" s="455"/>
      <c r="IHD42" s="453"/>
      <c r="IHE42" s="456"/>
      <c r="IHF42" s="453"/>
      <c r="IHG42" s="456"/>
      <c r="IHH42" s="454"/>
      <c r="IHI42" s="451"/>
      <c r="IHJ42" s="454"/>
      <c r="IHK42" s="450"/>
      <c r="IHL42" s="456"/>
      <c r="IHM42" s="456"/>
      <c r="IHN42" s="456"/>
      <c r="IHO42" s="456"/>
      <c r="IHP42" s="271"/>
      <c r="IHQ42" s="451"/>
      <c r="IHR42" s="454"/>
      <c r="IHS42" s="451"/>
      <c r="IHT42" s="457"/>
      <c r="IHU42" s="271"/>
      <c r="IHV42" s="451"/>
      <c r="IHW42" s="454"/>
      <c r="IHX42" s="451"/>
      <c r="IHY42" s="457"/>
      <c r="IHZ42" s="451"/>
      <c r="IIA42" s="457"/>
      <c r="IIB42" s="457"/>
      <c r="IIC42" s="457"/>
      <c r="IID42" s="271"/>
      <c r="IIE42" s="271"/>
      <c r="IIF42" s="451"/>
      <c r="IIG42" s="454"/>
      <c r="IIH42" s="451"/>
      <c r="III42" s="454"/>
      <c r="IIJ42" s="458"/>
      <c r="IIK42" s="459"/>
      <c r="IIL42" s="460"/>
      <c r="IIM42" s="461"/>
      <c r="IIN42" s="462"/>
      <c r="IIO42" s="458"/>
      <c r="IIP42" s="451"/>
      <c r="IIQ42" s="463"/>
      <c r="IIR42" s="451"/>
      <c r="IIS42" s="451"/>
      <c r="IIT42" s="453"/>
      <c r="IIV42" s="449"/>
      <c r="IIW42" s="449"/>
      <c r="IIX42" s="449"/>
      <c r="IIY42" s="450"/>
      <c r="IIZ42" s="451"/>
      <c r="IJA42" s="451"/>
      <c r="IJB42" s="451"/>
      <c r="IJC42" s="449"/>
      <c r="IJD42" s="452"/>
      <c r="IJE42" s="453"/>
      <c r="IJF42" s="454"/>
      <c r="IJG42" s="449"/>
      <c r="IJH42" s="453"/>
      <c r="IJI42" s="453"/>
      <c r="IJJ42" s="450"/>
      <c r="IJK42" s="454"/>
      <c r="IJL42" s="455"/>
      <c r="IJM42" s="453"/>
      <c r="IJN42" s="456"/>
      <c r="IJO42" s="453"/>
      <c r="IJP42" s="456"/>
      <c r="IJQ42" s="454"/>
      <c r="IJR42" s="451"/>
      <c r="IJS42" s="454"/>
      <c r="IJT42" s="450"/>
      <c r="IJU42" s="456"/>
      <c r="IJV42" s="456"/>
      <c r="IJW42" s="456"/>
      <c r="IJX42" s="456"/>
      <c r="IJY42" s="271"/>
      <c r="IJZ42" s="451"/>
      <c r="IKA42" s="454"/>
      <c r="IKB42" s="451"/>
      <c r="IKC42" s="457"/>
      <c r="IKD42" s="271"/>
      <c r="IKE42" s="451"/>
      <c r="IKF42" s="454"/>
      <c r="IKG42" s="451"/>
      <c r="IKH42" s="457"/>
      <c r="IKI42" s="451"/>
      <c r="IKJ42" s="457"/>
      <c r="IKK42" s="457"/>
      <c r="IKL42" s="457"/>
      <c r="IKM42" s="271"/>
      <c r="IKN42" s="271"/>
      <c r="IKO42" s="451"/>
      <c r="IKP42" s="454"/>
      <c r="IKQ42" s="451"/>
      <c r="IKR42" s="454"/>
      <c r="IKS42" s="458"/>
      <c r="IKT42" s="459"/>
      <c r="IKU42" s="460"/>
      <c r="IKV42" s="461"/>
      <c r="IKW42" s="462"/>
      <c r="IKX42" s="458"/>
      <c r="IKY42" s="451"/>
      <c r="IKZ42" s="463"/>
      <c r="ILA42" s="451"/>
      <c r="ILB42" s="451"/>
      <c r="ILC42" s="453"/>
      <c r="ILE42" s="449"/>
      <c r="ILF42" s="449"/>
      <c r="ILG42" s="449"/>
      <c r="ILH42" s="450"/>
      <c r="ILI42" s="451"/>
      <c r="ILJ42" s="451"/>
      <c r="ILK42" s="451"/>
      <c r="ILL42" s="449"/>
      <c r="ILM42" s="452"/>
      <c r="ILN42" s="453"/>
      <c r="ILO42" s="454"/>
      <c r="ILP42" s="449"/>
      <c r="ILQ42" s="453"/>
      <c r="ILR42" s="453"/>
      <c r="ILS42" s="450"/>
      <c r="ILT42" s="454"/>
      <c r="ILU42" s="455"/>
      <c r="ILV42" s="453"/>
      <c r="ILW42" s="456"/>
      <c r="ILX42" s="453"/>
      <c r="ILY42" s="456"/>
      <c r="ILZ42" s="454"/>
      <c r="IMA42" s="451"/>
      <c r="IMB42" s="454"/>
      <c r="IMC42" s="450"/>
      <c r="IMD42" s="456"/>
      <c r="IME42" s="456"/>
      <c r="IMF42" s="456"/>
      <c r="IMG42" s="456"/>
      <c r="IMH42" s="271"/>
      <c r="IMI42" s="451"/>
      <c r="IMJ42" s="454"/>
      <c r="IMK42" s="451"/>
      <c r="IML42" s="457"/>
      <c r="IMM42" s="271"/>
      <c r="IMN42" s="451"/>
      <c r="IMO42" s="454"/>
      <c r="IMP42" s="451"/>
      <c r="IMQ42" s="457"/>
      <c r="IMR42" s="451"/>
      <c r="IMS42" s="457"/>
      <c r="IMT42" s="457"/>
      <c r="IMU42" s="457"/>
      <c r="IMV42" s="271"/>
      <c r="IMW42" s="271"/>
      <c r="IMX42" s="451"/>
      <c r="IMY42" s="454"/>
      <c r="IMZ42" s="451"/>
      <c r="INA42" s="454"/>
      <c r="INB42" s="458"/>
      <c r="INC42" s="459"/>
      <c r="IND42" s="460"/>
      <c r="INE42" s="461"/>
      <c r="INF42" s="462"/>
      <c r="ING42" s="458"/>
      <c r="INH42" s="451"/>
      <c r="INI42" s="463"/>
      <c r="INJ42" s="451"/>
      <c r="INK42" s="451"/>
      <c r="INL42" s="453"/>
      <c r="INN42" s="449"/>
      <c r="INO42" s="449"/>
      <c r="INP42" s="449"/>
      <c r="INQ42" s="450"/>
      <c r="INR42" s="451"/>
      <c r="INS42" s="451"/>
      <c r="INT42" s="451"/>
      <c r="INU42" s="449"/>
      <c r="INV42" s="452"/>
      <c r="INW42" s="453"/>
      <c r="INX42" s="454"/>
      <c r="INY42" s="449"/>
      <c r="INZ42" s="453"/>
      <c r="IOA42" s="453"/>
      <c r="IOB42" s="450"/>
      <c r="IOC42" s="454"/>
      <c r="IOD42" s="455"/>
      <c r="IOE42" s="453"/>
      <c r="IOF42" s="456"/>
      <c r="IOG42" s="453"/>
      <c r="IOH42" s="456"/>
      <c r="IOI42" s="454"/>
      <c r="IOJ42" s="451"/>
      <c r="IOK42" s="454"/>
      <c r="IOL42" s="450"/>
      <c r="IOM42" s="456"/>
      <c r="ION42" s="456"/>
      <c r="IOO42" s="456"/>
      <c r="IOP42" s="456"/>
      <c r="IOQ42" s="271"/>
      <c r="IOR42" s="451"/>
      <c r="IOS42" s="454"/>
      <c r="IOT42" s="451"/>
      <c r="IOU42" s="457"/>
      <c r="IOV42" s="271"/>
      <c r="IOW42" s="451"/>
      <c r="IOX42" s="454"/>
      <c r="IOY42" s="451"/>
      <c r="IOZ42" s="457"/>
      <c r="IPA42" s="451"/>
      <c r="IPB42" s="457"/>
      <c r="IPC42" s="457"/>
      <c r="IPD42" s="457"/>
      <c r="IPE42" s="271"/>
      <c r="IPF42" s="271"/>
      <c r="IPG42" s="451"/>
      <c r="IPH42" s="454"/>
      <c r="IPI42" s="451"/>
      <c r="IPJ42" s="454"/>
      <c r="IPK42" s="458"/>
      <c r="IPL42" s="459"/>
      <c r="IPM42" s="460"/>
      <c r="IPN42" s="461"/>
      <c r="IPO42" s="462"/>
      <c r="IPP42" s="458"/>
      <c r="IPQ42" s="451"/>
      <c r="IPR42" s="463"/>
      <c r="IPS42" s="451"/>
      <c r="IPT42" s="451"/>
      <c r="IPU42" s="453"/>
      <c r="IPW42" s="449"/>
      <c r="IPX42" s="449"/>
      <c r="IPY42" s="449"/>
      <c r="IPZ42" s="450"/>
      <c r="IQA42" s="451"/>
      <c r="IQB42" s="451"/>
      <c r="IQC42" s="451"/>
      <c r="IQD42" s="449"/>
      <c r="IQE42" s="452"/>
      <c r="IQF42" s="453"/>
      <c r="IQG42" s="454"/>
      <c r="IQH42" s="449"/>
      <c r="IQI42" s="453"/>
      <c r="IQJ42" s="453"/>
      <c r="IQK42" s="450"/>
      <c r="IQL42" s="454"/>
      <c r="IQM42" s="455"/>
      <c r="IQN42" s="453"/>
      <c r="IQO42" s="456"/>
      <c r="IQP42" s="453"/>
      <c r="IQQ42" s="456"/>
      <c r="IQR42" s="454"/>
      <c r="IQS42" s="451"/>
      <c r="IQT42" s="454"/>
      <c r="IQU42" s="450"/>
      <c r="IQV42" s="456"/>
      <c r="IQW42" s="456"/>
      <c r="IQX42" s="456"/>
      <c r="IQY42" s="456"/>
      <c r="IQZ42" s="271"/>
      <c r="IRA42" s="451"/>
      <c r="IRB42" s="454"/>
      <c r="IRC42" s="451"/>
      <c r="IRD42" s="457"/>
      <c r="IRE42" s="271"/>
      <c r="IRF42" s="451"/>
      <c r="IRG42" s="454"/>
      <c r="IRH42" s="451"/>
      <c r="IRI42" s="457"/>
      <c r="IRJ42" s="451"/>
      <c r="IRK42" s="457"/>
      <c r="IRL42" s="457"/>
      <c r="IRM42" s="457"/>
      <c r="IRN42" s="271"/>
      <c r="IRO42" s="271"/>
      <c r="IRP42" s="451"/>
      <c r="IRQ42" s="454"/>
      <c r="IRR42" s="451"/>
      <c r="IRS42" s="454"/>
      <c r="IRT42" s="458"/>
      <c r="IRU42" s="459"/>
      <c r="IRV42" s="460"/>
      <c r="IRW42" s="461"/>
      <c r="IRX42" s="462"/>
      <c r="IRY42" s="458"/>
      <c r="IRZ42" s="451"/>
      <c r="ISA42" s="463"/>
      <c r="ISB42" s="451"/>
      <c r="ISC42" s="451"/>
      <c r="ISD42" s="453"/>
      <c r="ISF42" s="449"/>
      <c r="ISG42" s="449"/>
      <c r="ISH42" s="449"/>
      <c r="ISI42" s="450"/>
      <c r="ISJ42" s="451"/>
      <c r="ISK42" s="451"/>
      <c r="ISL42" s="451"/>
      <c r="ISM42" s="449"/>
      <c r="ISN42" s="452"/>
      <c r="ISO42" s="453"/>
      <c r="ISP42" s="454"/>
      <c r="ISQ42" s="449"/>
      <c r="ISR42" s="453"/>
      <c r="ISS42" s="453"/>
      <c r="IST42" s="450"/>
      <c r="ISU42" s="454"/>
      <c r="ISV42" s="455"/>
      <c r="ISW42" s="453"/>
      <c r="ISX42" s="456"/>
      <c r="ISY42" s="453"/>
      <c r="ISZ42" s="456"/>
      <c r="ITA42" s="454"/>
      <c r="ITB42" s="451"/>
      <c r="ITC42" s="454"/>
      <c r="ITD42" s="450"/>
      <c r="ITE42" s="456"/>
      <c r="ITF42" s="456"/>
      <c r="ITG42" s="456"/>
      <c r="ITH42" s="456"/>
      <c r="ITI42" s="271"/>
      <c r="ITJ42" s="451"/>
      <c r="ITK42" s="454"/>
      <c r="ITL42" s="451"/>
      <c r="ITM42" s="457"/>
      <c r="ITN42" s="271"/>
      <c r="ITO42" s="451"/>
      <c r="ITP42" s="454"/>
      <c r="ITQ42" s="451"/>
      <c r="ITR42" s="457"/>
      <c r="ITS42" s="451"/>
      <c r="ITT42" s="457"/>
      <c r="ITU42" s="457"/>
      <c r="ITV42" s="457"/>
      <c r="ITW42" s="271"/>
      <c r="ITX42" s="271"/>
      <c r="ITY42" s="451"/>
      <c r="ITZ42" s="454"/>
      <c r="IUA42" s="451"/>
      <c r="IUB42" s="454"/>
      <c r="IUC42" s="458"/>
      <c r="IUD42" s="459"/>
      <c r="IUE42" s="460"/>
      <c r="IUF42" s="461"/>
      <c r="IUG42" s="462"/>
      <c r="IUH42" s="458"/>
      <c r="IUI42" s="451"/>
      <c r="IUJ42" s="463"/>
      <c r="IUK42" s="451"/>
      <c r="IUL42" s="451"/>
      <c r="IUM42" s="453"/>
      <c r="IUO42" s="449"/>
      <c r="IUP42" s="449"/>
      <c r="IUQ42" s="449"/>
      <c r="IUR42" s="450"/>
      <c r="IUS42" s="451"/>
      <c r="IUT42" s="451"/>
      <c r="IUU42" s="451"/>
      <c r="IUV42" s="449"/>
      <c r="IUW42" s="452"/>
      <c r="IUX42" s="453"/>
      <c r="IUY42" s="454"/>
      <c r="IUZ42" s="449"/>
      <c r="IVA42" s="453"/>
      <c r="IVB42" s="453"/>
      <c r="IVC42" s="450"/>
      <c r="IVD42" s="454"/>
      <c r="IVE42" s="455"/>
      <c r="IVF42" s="453"/>
      <c r="IVG42" s="456"/>
      <c r="IVH42" s="453"/>
      <c r="IVI42" s="456"/>
      <c r="IVJ42" s="454"/>
      <c r="IVK42" s="451"/>
      <c r="IVL42" s="454"/>
      <c r="IVM42" s="450"/>
      <c r="IVN42" s="456"/>
      <c r="IVO42" s="456"/>
      <c r="IVP42" s="456"/>
      <c r="IVQ42" s="456"/>
      <c r="IVR42" s="271"/>
      <c r="IVS42" s="451"/>
      <c r="IVT42" s="454"/>
      <c r="IVU42" s="451"/>
      <c r="IVV42" s="457"/>
      <c r="IVW42" s="271"/>
      <c r="IVX42" s="451"/>
      <c r="IVY42" s="454"/>
      <c r="IVZ42" s="451"/>
      <c r="IWA42" s="457"/>
      <c r="IWB42" s="451"/>
      <c r="IWC42" s="457"/>
      <c r="IWD42" s="457"/>
      <c r="IWE42" s="457"/>
      <c r="IWF42" s="271"/>
      <c r="IWG42" s="271"/>
      <c r="IWH42" s="451"/>
      <c r="IWI42" s="454"/>
      <c r="IWJ42" s="451"/>
      <c r="IWK42" s="454"/>
      <c r="IWL42" s="458"/>
      <c r="IWM42" s="459"/>
      <c r="IWN42" s="460"/>
      <c r="IWO42" s="461"/>
      <c r="IWP42" s="462"/>
      <c r="IWQ42" s="458"/>
      <c r="IWR42" s="451"/>
      <c r="IWS42" s="463"/>
      <c r="IWT42" s="451"/>
      <c r="IWU42" s="451"/>
      <c r="IWV42" s="453"/>
      <c r="IWX42" s="449"/>
      <c r="IWY42" s="449"/>
      <c r="IWZ42" s="449"/>
      <c r="IXA42" s="450"/>
      <c r="IXB42" s="451"/>
      <c r="IXC42" s="451"/>
      <c r="IXD42" s="451"/>
      <c r="IXE42" s="449"/>
      <c r="IXF42" s="452"/>
      <c r="IXG42" s="453"/>
      <c r="IXH42" s="454"/>
      <c r="IXI42" s="449"/>
      <c r="IXJ42" s="453"/>
      <c r="IXK42" s="453"/>
      <c r="IXL42" s="450"/>
      <c r="IXM42" s="454"/>
      <c r="IXN42" s="455"/>
      <c r="IXO42" s="453"/>
      <c r="IXP42" s="456"/>
      <c r="IXQ42" s="453"/>
      <c r="IXR42" s="456"/>
      <c r="IXS42" s="454"/>
      <c r="IXT42" s="451"/>
      <c r="IXU42" s="454"/>
      <c r="IXV42" s="450"/>
      <c r="IXW42" s="456"/>
      <c r="IXX42" s="456"/>
      <c r="IXY42" s="456"/>
      <c r="IXZ42" s="456"/>
      <c r="IYA42" s="271"/>
      <c r="IYB42" s="451"/>
      <c r="IYC42" s="454"/>
      <c r="IYD42" s="451"/>
      <c r="IYE42" s="457"/>
      <c r="IYF42" s="271"/>
      <c r="IYG42" s="451"/>
      <c r="IYH42" s="454"/>
      <c r="IYI42" s="451"/>
      <c r="IYJ42" s="457"/>
      <c r="IYK42" s="451"/>
      <c r="IYL42" s="457"/>
      <c r="IYM42" s="457"/>
      <c r="IYN42" s="457"/>
      <c r="IYO42" s="271"/>
      <c r="IYP42" s="271"/>
      <c r="IYQ42" s="451"/>
      <c r="IYR42" s="454"/>
      <c r="IYS42" s="451"/>
      <c r="IYT42" s="454"/>
      <c r="IYU42" s="458"/>
      <c r="IYV42" s="459"/>
      <c r="IYW42" s="460"/>
      <c r="IYX42" s="461"/>
      <c r="IYY42" s="462"/>
      <c r="IYZ42" s="458"/>
      <c r="IZA42" s="451"/>
      <c r="IZB42" s="463"/>
      <c r="IZC42" s="451"/>
      <c r="IZD42" s="451"/>
      <c r="IZE42" s="453"/>
      <c r="IZG42" s="449"/>
      <c r="IZH42" s="449"/>
      <c r="IZI42" s="449"/>
      <c r="IZJ42" s="450"/>
      <c r="IZK42" s="451"/>
      <c r="IZL42" s="451"/>
      <c r="IZM42" s="451"/>
      <c r="IZN42" s="449"/>
      <c r="IZO42" s="452"/>
      <c r="IZP42" s="453"/>
      <c r="IZQ42" s="454"/>
      <c r="IZR42" s="449"/>
      <c r="IZS42" s="453"/>
      <c r="IZT42" s="453"/>
      <c r="IZU42" s="450"/>
      <c r="IZV42" s="454"/>
      <c r="IZW42" s="455"/>
      <c r="IZX42" s="453"/>
      <c r="IZY42" s="456"/>
      <c r="IZZ42" s="453"/>
      <c r="JAA42" s="456"/>
      <c r="JAB42" s="454"/>
      <c r="JAC42" s="451"/>
      <c r="JAD42" s="454"/>
      <c r="JAE42" s="450"/>
      <c r="JAF42" s="456"/>
      <c r="JAG42" s="456"/>
      <c r="JAH42" s="456"/>
      <c r="JAI42" s="456"/>
      <c r="JAJ42" s="271"/>
      <c r="JAK42" s="451"/>
      <c r="JAL42" s="454"/>
      <c r="JAM42" s="451"/>
      <c r="JAN42" s="457"/>
      <c r="JAO42" s="271"/>
      <c r="JAP42" s="451"/>
      <c r="JAQ42" s="454"/>
      <c r="JAR42" s="451"/>
      <c r="JAS42" s="457"/>
      <c r="JAT42" s="451"/>
      <c r="JAU42" s="457"/>
      <c r="JAV42" s="457"/>
      <c r="JAW42" s="457"/>
      <c r="JAX42" s="271"/>
      <c r="JAY42" s="271"/>
      <c r="JAZ42" s="451"/>
      <c r="JBA42" s="454"/>
      <c r="JBB42" s="451"/>
      <c r="JBC42" s="454"/>
      <c r="JBD42" s="458"/>
      <c r="JBE42" s="459"/>
      <c r="JBF42" s="460"/>
      <c r="JBG42" s="461"/>
      <c r="JBH42" s="462"/>
      <c r="JBI42" s="458"/>
      <c r="JBJ42" s="451"/>
      <c r="JBK42" s="463"/>
      <c r="JBL42" s="451"/>
      <c r="JBM42" s="451"/>
      <c r="JBN42" s="453"/>
      <c r="JBP42" s="449"/>
      <c r="JBQ42" s="449"/>
      <c r="JBR42" s="449"/>
      <c r="JBS42" s="450"/>
      <c r="JBT42" s="451"/>
      <c r="JBU42" s="451"/>
      <c r="JBV42" s="451"/>
      <c r="JBW42" s="449"/>
      <c r="JBX42" s="452"/>
      <c r="JBY42" s="453"/>
      <c r="JBZ42" s="454"/>
      <c r="JCA42" s="449"/>
      <c r="JCB42" s="453"/>
      <c r="JCC42" s="453"/>
      <c r="JCD42" s="450"/>
      <c r="JCE42" s="454"/>
      <c r="JCF42" s="455"/>
      <c r="JCG42" s="453"/>
      <c r="JCH42" s="456"/>
      <c r="JCI42" s="453"/>
      <c r="JCJ42" s="456"/>
      <c r="JCK42" s="454"/>
      <c r="JCL42" s="451"/>
      <c r="JCM42" s="454"/>
      <c r="JCN42" s="450"/>
      <c r="JCO42" s="456"/>
      <c r="JCP42" s="456"/>
      <c r="JCQ42" s="456"/>
      <c r="JCR42" s="456"/>
      <c r="JCS42" s="271"/>
      <c r="JCT42" s="451"/>
      <c r="JCU42" s="454"/>
      <c r="JCV42" s="451"/>
      <c r="JCW42" s="457"/>
      <c r="JCX42" s="271"/>
      <c r="JCY42" s="451"/>
      <c r="JCZ42" s="454"/>
      <c r="JDA42" s="451"/>
      <c r="JDB42" s="457"/>
      <c r="JDC42" s="451"/>
      <c r="JDD42" s="457"/>
      <c r="JDE42" s="457"/>
      <c r="JDF42" s="457"/>
      <c r="JDG42" s="271"/>
      <c r="JDH42" s="271"/>
      <c r="JDI42" s="451"/>
      <c r="JDJ42" s="454"/>
      <c r="JDK42" s="451"/>
      <c r="JDL42" s="454"/>
      <c r="JDM42" s="458"/>
      <c r="JDN42" s="459"/>
      <c r="JDO42" s="460"/>
      <c r="JDP42" s="461"/>
      <c r="JDQ42" s="462"/>
      <c r="JDR42" s="458"/>
      <c r="JDS42" s="451"/>
      <c r="JDT42" s="463"/>
      <c r="JDU42" s="451"/>
      <c r="JDV42" s="451"/>
      <c r="JDW42" s="453"/>
      <c r="JDY42" s="449"/>
      <c r="JDZ42" s="449"/>
      <c r="JEA42" s="449"/>
      <c r="JEB42" s="450"/>
      <c r="JEC42" s="451"/>
      <c r="JED42" s="451"/>
      <c r="JEE42" s="451"/>
      <c r="JEF42" s="449"/>
      <c r="JEG42" s="452"/>
      <c r="JEH42" s="453"/>
      <c r="JEI42" s="454"/>
      <c r="JEJ42" s="449"/>
      <c r="JEK42" s="453"/>
      <c r="JEL42" s="453"/>
      <c r="JEM42" s="450"/>
      <c r="JEN42" s="454"/>
      <c r="JEO42" s="455"/>
      <c r="JEP42" s="453"/>
      <c r="JEQ42" s="456"/>
      <c r="JER42" s="453"/>
      <c r="JES42" s="456"/>
      <c r="JET42" s="454"/>
      <c r="JEU42" s="451"/>
      <c r="JEV42" s="454"/>
      <c r="JEW42" s="450"/>
      <c r="JEX42" s="456"/>
      <c r="JEY42" s="456"/>
      <c r="JEZ42" s="456"/>
      <c r="JFA42" s="456"/>
      <c r="JFB42" s="271"/>
      <c r="JFC42" s="451"/>
      <c r="JFD42" s="454"/>
      <c r="JFE42" s="451"/>
      <c r="JFF42" s="457"/>
      <c r="JFG42" s="271"/>
      <c r="JFH42" s="451"/>
      <c r="JFI42" s="454"/>
      <c r="JFJ42" s="451"/>
      <c r="JFK42" s="457"/>
      <c r="JFL42" s="451"/>
      <c r="JFM42" s="457"/>
      <c r="JFN42" s="457"/>
      <c r="JFO42" s="457"/>
      <c r="JFP42" s="271"/>
      <c r="JFQ42" s="271"/>
      <c r="JFR42" s="451"/>
      <c r="JFS42" s="454"/>
      <c r="JFT42" s="451"/>
      <c r="JFU42" s="454"/>
      <c r="JFV42" s="458"/>
      <c r="JFW42" s="459"/>
      <c r="JFX42" s="460"/>
      <c r="JFY42" s="461"/>
      <c r="JFZ42" s="462"/>
      <c r="JGA42" s="458"/>
      <c r="JGB42" s="451"/>
      <c r="JGC42" s="463"/>
      <c r="JGD42" s="451"/>
      <c r="JGE42" s="451"/>
      <c r="JGF42" s="453"/>
      <c r="JGH42" s="449"/>
      <c r="JGI42" s="449"/>
      <c r="JGJ42" s="449"/>
      <c r="JGK42" s="450"/>
      <c r="JGL42" s="451"/>
      <c r="JGM42" s="451"/>
      <c r="JGN42" s="451"/>
      <c r="JGO42" s="449"/>
      <c r="JGP42" s="452"/>
      <c r="JGQ42" s="453"/>
      <c r="JGR42" s="454"/>
      <c r="JGS42" s="449"/>
      <c r="JGT42" s="453"/>
      <c r="JGU42" s="453"/>
      <c r="JGV42" s="450"/>
      <c r="JGW42" s="454"/>
      <c r="JGX42" s="455"/>
      <c r="JGY42" s="453"/>
      <c r="JGZ42" s="456"/>
      <c r="JHA42" s="453"/>
      <c r="JHB42" s="456"/>
      <c r="JHC42" s="454"/>
      <c r="JHD42" s="451"/>
      <c r="JHE42" s="454"/>
      <c r="JHF42" s="450"/>
      <c r="JHG42" s="456"/>
      <c r="JHH42" s="456"/>
      <c r="JHI42" s="456"/>
      <c r="JHJ42" s="456"/>
      <c r="JHK42" s="271"/>
      <c r="JHL42" s="451"/>
      <c r="JHM42" s="454"/>
      <c r="JHN42" s="451"/>
      <c r="JHO42" s="457"/>
      <c r="JHP42" s="271"/>
      <c r="JHQ42" s="451"/>
      <c r="JHR42" s="454"/>
      <c r="JHS42" s="451"/>
      <c r="JHT42" s="457"/>
      <c r="JHU42" s="451"/>
      <c r="JHV42" s="457"/>
      <c r="JHW42" s="457"/>
      <c r="JHX42" s="457"/>
      <c r="JHY42" s="271"/>
      <c r="JHZ42" s="271"/>
      <c r="JIA42" s="451"/>
      <c r="JIB42" s="454"/>
      <c r="JIC42" s="451"/>
      <c r="JID42" s="454"/>
      <c r="JIE42" s="458"/>
      <c r="JIF42" s="459"/>
      <c r="JIG42" s="460"/>
      <c r="JIH42" s="461"/>
      <c r="JII42" s="462"/>
      <c r="JIJ42" s="458"/>
      <c r="JIK42" s="451"/>
      <c r="JIL42" s="463"/>
      <c r="JIM42" s="451"/>
      <c r="JIN42" s="451"/>
      <c r="JIO42" s="453"/>
      <c r="JIQ42" s="449"/>
      <c r="JIR42" s="449"/>
      <c r="JIS42" s="449"/>
      <c r="JIT42" s="450"/>
      <c r="JIU42" s="451"/>
      <c r="JIV42" s="451"/>
      <c r="JIW42" s="451"/>
      <c r="JIX42" s="449"/>
      <c r="JIY42" s="452"/>
      <c r="JIZ42" s="453"/>
      <c r="JJA42" s="454"/>
      <c r="JJB42" s="449"/>
      <c r="JJC42" s="453"/>
      <c r="JJD42" s="453"/>
      <c r="JJE42" s="450"/>
      <c r="JJF42" s="454"/>
      <c r="JJG42" s="455"/>
      <c r="JJH42" s="453"/>
      <c r="JJI42" s="456"/>
      <c r="JJJ42" s="453"/>
      <c r="JJK42" s="456"/>
      <c r="JJL42" s="454"/>
      <c r="JJM42" s="451"/>
      <c r="JJN42" s="454"/>
      <c r="JJO42" s="450"/>
      <c r="JJP42" s="456"/>
      <c r="JJQ42" s="456"/>
      <c r="JJR42" s="456"/>
      <c r="JJS42" s="456"/>
      <c r="JJT42" s="271"/>
      <c r="JJU42" s="451"/>
      <c r="JJV42" s="454"/>
      <c r="JJW42" s="451"/>
      <c r="JJX42" s="457"/>
      <c r="JJY42" s="271"/>
      <c r="JJZ42" s="451"/>
      <c r="JKA42" s="454"/>
      <c r="JKB42" s="451"/>
      <c r="JKC42" s="457"/>
      <c r="JKD42" s="451"/>
      <c r="JKE42" s="457"/>
      <c r="JKF42" s="457"/>
      <c r="JKG42" s="457"/>
      <c r="JKH42" s="271"/>
      <c r="JKI42" s="271"/>
      <c r="JKJ42" s="451"/>
      <c r="JKK42" s="454"/>
      <c r="JKL42" s="451"/>
      <c r="JKM42" s="454"/>
      <c r="JKN42" s="458"/>
      <c r="JKO42" s="459"/>
      <c r="JKP42" s="460"/>
      <c r="JKQ42" s="461"/>
      <c r="JKR42" s="462"/>
      <c r="JKS42" s="458"/>
      <c r="JKT42" s="451"/>
      <c r="JKU42" s="463"/>
      <c r="JKV42" s="451"/>
      <c r="JKW42" s="451"/>
      <c r="JKX42" s="453"/>
      <c r="JKZ42" s="449"/>
      <c r="JLA42" s="449"/>
      <c r="JLB42" s="449"/>
      <c r="JLC42" s="450"/>
      <c r="JLD42" s="451"/>
      <c r="JLE42" s="451"/>
      <c r="JLF42" s="451"/>
      <c r="JLG42" s="449"/>
      <c r="JLH42" s="452"/>
      <c r="JLI42" s="453"/>
      <c r="JLJ42" s="454"/>
      <c r="JLK42" s="449"/>
      <c r="JLL42" s="453"/>
      <c r="JLM42" s="453"/>
      <c r="JLN42" s="450"/>
      <c r="JLO42" s="454"/>
      <c r="JLP42" s="455"/>
      <c r="JLQ42" s="453"/>
      <c r="JLR42" s="456"/>
      <c r="JLS42" s="453"/>
      <c r="JLT42" s="456"/>
      <c r="JLU42" s="454"/>
      <c r="JLV42" s="451"/>
      <c r="JLW42" s="454"/>
      <c r="JLX42" s="450"/>
      <c r="JLY42" s="456"/>
      <c r="JLZ42" s="456"/>
      <c r="JMA42" s="456"/>
      <c r="JMB42" s="456"/>
      <c r="JMC42" s="271"/>
      <c r="JMD42" s="451"/>
      <c r="JME42" s="454"/>
      <c r="JMF42" s="451"/>
      <c r="JMG42" s="457"/>
      <c r="JMH42" s="271"/>
      <c r="JMI42" s="451"/>
      <c r="JMJ42" s="454"/>
      <c r="JMK42" s="451"/>
      <c r="JML42" s="457"/>
      <c r="JMM42" s="451"/>
      <c r="JMN42" s="457"/>
      <c r="JMO42" s="457"/>
      <c r="JMP42" s="457"/>
      <c r="JMQ42" s="271"/>
      <c r="JMR42" s="271"/>
      <c r="JMS42" s="451"/>
      <c r="JMT42" s="454"/>
      <c r="JMU42" s="451"/>
      <c r="JMV42" s="454"/>
      <c r="JMW42" s="458"/>
      <c r="JMX42" s="459"/>
      <c r="JMY42" s="460"/>
      <c r="JMZ42" s="461"/>
      <c r="JNA42" s="462"/>
      <c r="JNB42" s="458"/>
      <c r="JNC42" s="451"/>
      <c r="JND42" s="463"/>
      <c r="JNE42" s="451"/>
      <c r="JNF42" s="451"/>
      <c r="JNG42" s="453"/>
      <c r="JNI42" s="449"/>
      <c r="JNJ42" s="449"/>
      <c r="JNK42" s="449"/>
      <c r="JNL42" s="450"/>
      <c r="JNM42" s="451"/>
      <c r="JNN42" s="451"/>
      <c r="JNO42" s="451"/>
      <c r="JNP42" s="449"/>
      <c r="JNQ42" s="452"/>
      <c r="JNR42" s="453"/>
      <c r="JNS42" s="454"/>
      <c r="JNT42" s="449"/>
      <c r="JNU42" s="453"/>
      <c r="JNV42" s="453"/>
      <c r="JNW42" s="450"/>
      <c r="JNX42" s="454"/>
      <c r="JNY42" s="455"/>
      <c r="JNZ42" s="453"/>
      <c r="JOA42" s="456"/>
      <c r="JOB42" s="453"/>
      <c r="JOC42" s="456"/>
      <c r="JOD42" s="454"/>
      <c r="JOE42" s="451"/>
      <c r="JOF42" s="454"/>
      <c r="JOG42" s="450"/>
      <c r="JOH42" s="456"/>
      <c r="JOI42" s="456"/>
      <c r="JOJ42" s="456"/>
      <c r="JOK42" s="456"/>
      <c r="JOL42" s="271"/>
      <c r="JOM42" s="451"/>
      <c r="JON42" s="454"/>
      <c r="JOO42" s="451"/>
      <c r="JOP42" s="457"/>
      <c r="JOQ42" s="271"/>
      <c r="JOR42" s="451"/>
      <c r="JOS42" s="454"/>
      <c r="JOT42" s="451"/>
      <c r="JOU42" s="457"/>
      <c r="JOV42" s="451"/>
      <c r="JOW42" s="457"/>
      <c r="JOX42" s="457"/>
      <c r="JOY42" s="457"/>
      <c r="JOZ42" s="271"/>
      <c r="JPA42" s="271"/>
      <c r="JPB42" s="451"/>
      <c r="JPC42" s="454"/>
      <c r="JPD42" s="451"/>
      <c r="JPE42" s="454"/>
      <c r="JPF42" s="458"/>
      <c r="JPG42" s="459"/>
      <c r="JPH42" s="460"/>
      <c r="JPI42" s="461"/>
      <c r="JPJ42" s="462"/>
      <c r="JPK42" s="458"/>
      <c r="JPL42" s="451"/>
      <c r="JPM42" s="463"/>
      <c r="JPN42" s="451"/>
      <c r="JPO42" s="451"/>
      <c r="JPP42" s="453"/>
      <c r="JPR42" s="449"/>
      <c r="JPS42" s="449"/>
      <c r="JPT42" s="449"/>
      <c r="JPU42" s="450"/>
      <c r="JPV42" s="451"/>
      <c r="JPW42" s="451"/>
      <c r="JPX42" s="451"/>
      <c r="JPY42" s="449"/>
      <c r="JPZ42" s="452"/>
      <c r="JQA42" s="453"/>
      <c r="JQB42" s="454"/>
      <c r="JQC42" s="449"/>
      <c r="JQD42" s="453"/>
      <c r="JQE42" s="453"/>
      <c r="JQF42" s="450"/>
      <c r="JQG42" s="454"/>
      <c r="JQH42" s="455"/>
      <c r="JQI42" s="453"/>
      <c r="JQJ42" s="456"/>
      <c r="JQK42" s="453"/>
      <c r="JQL42" s="456"/>
      <c r="JQM42" s="454"/>
      <c r="JQN42" s="451"/>
      <c r="JQO42" s="454"/>
      <c r="JQP42" s="450"/>
      <c r="JQQ42" s="456"/>
      <c r="JQR42" s="456"/>
      <c r="JQS42" s="456"/>
      <c r="JQT42" s="456"/>
      <c r="JQU42" s="271"/>
      <c r="JQV42" s="451"/>
      <c r="JQW42" s="454"/>
      <c r="JQX42" s="451"/>
      <c r="JQY42" s="457"/>
      <c r="JQZ42" s="271"/>
      <c r="JRA42" s="451"/>
      <c r="JRB42" s="454"/>
      <c r="JRC42" s="451"/>
      <c r="JRD42" s="457"/>
      <c r="JRE42" s="451"/>
      <c r="JRF42" s="457"/>
      <c r="JRG42" s="457"/>
      <c r="JRH42" s="457"/>
      <c r="JRI42" s="271"/>
      <c r="JRJ42" s="271"/>
      <c r="JRK42" s="451"/>
      <c r="JRL42" s="454"/>
      <c r="JRM42" s="451"/>
      <c r="JRN42" s="454"/>
      <c r="JRO42" s="458"/>
      <c r="JRP42" s="459"/>
      <c r="JRQ42" s="460"/>
      <c r="JRR42" s="461"/>
      <c r="JRS42" s="462"/>
      <c r="JRT42" s="458"/>
      <c r="JRU42" s="451"/>
      <c r="JRV42" s="463"/>
      <c r="JRW42" s="451"/>
      <c r="JRX42" s="451"/>
      <c r="JRY42" s="453"/>
      <c r="JSA42" s="449"/>
      <c r="JSB42" s="449"/>
      <c r="JSC42" s="449"/>
      <c r="JSD42" s="450"/>
      <c r="JSE42" s="451"/>
      <c r="JSF42" s="451"/>
      <c r="JSG42" s="451"/>
      <c r="JSH42" s="449"/>
      <c r="JSI42" s="452"/>
      <c r="JSJ42" s="453"/>
      <c r="JSK42" s="454"/>
      <c r="JSL42" s="449"/>
      <c r="JSM42" s="453"/>
      <c r="JSN42" s="453"/>
      <c r="JSO42" s="450"/>
      <c r="JSP42" s="454"/>
      <c r="JSQ42" s="455"/>
      <c r="JSR42" s="453"/>
      <c r="JSS42" s="456"/>
      <c r="JST42" s="453"/>
      <c r="JSU42" s="456"/>
      <c r="JSV42" s="454"/>
      <c r="JSW42" s="451"/>
      <c r="JSX42" s="454"/>
      <c r="JSY42" s="450"/>
      <c r="JSZ42" s="456"/>
      <c r="JTA42" s="456"/>
      <c r="JTB42" s="456"/>
      <c r="JTC42" s="456"/>
      <c r="JTD42" s="271"/>
      <c r="JTE42" s="451"/>
      <c r="JTF42" s="454"/>
      <c r="JTG42" s="451"/>
      <c r="JTH42" s="457"/>
      <c r="JTI42" s="271"/>
      <c r="JTJ42" s="451"/>
      <c r="JTK42" s="454"/>
      <c r="JTL42" s="451"/>
      <c r="JTM42" s="457"/>
      <c r="JTN42" s="451"/>
      <c r="JTO42" s="457"/>
      <c r="JTP42" s="457"/>
      <c r="JTQ42" s="457"/>
      <c r="JTR42" s="271"/>
      <c r="JTS42" s="271"/>
      <c r="JTT42" s="451"/>
      <c r="JTU42" s="454"/>
      <c r="JTV42" s="451"/>
      <c r="JTW42" s="454"/>
      <c r="JTX42" s="458"/>
      <c r="JTY42" s="459"/>
      <c r="JTZ42" s="460"/>
      <c r="JUA42" s="461"/>
      <c r="JUB42" s="462"/>
      <c r="JUC42" s="458"/>
      <c r="JUD42" s="451"/>
      <c r="JUE42" s="463"/>
      <c r="JUF42" s="451"/>
      <c r="JUG42" s="451"/>
      <c r="JUH42" s="453"/>
      <c r="JUJ42" s="449"/>
      <c r="JUK42" s="449"/>
      <c r="JUL42" s="449"/>
      <c r="JUM42" s="450"/>
      <c r="JUN42" s="451"/>
      <c r="JUO42" s="451"/>
      <c r="JUP42" s="451"/>
      <c r="JUQ42" s="449"/>
      <c r="JUR42" s="452"/>
      <c r="JUS42" s="453"/>
      <c r="JUT42" s="454"/>
      <c r="JUU42" s="449"/>
      <c r="JUV42" s="453"/>
      <c r="JUW42" s="453"/>
      <c r="JUX42" s="450"/>
      <c r="JUY42" s="454"/>
      <c r="JUZ42" s="455"/>
      <c r="JVA42" s="453"/>
      <c r="JVB42" s="456"/>
      <c r="JVC42" s="453"/>
      <c r="JVD42" s="456"/>
      <c r="JVE42" s="454"/>
      <c r="JVF42" s="451"/>
      <c r="JVG42" s="454"/>
      <c r="JVH42" s="450"/>
      <c r="JVI42" s="456"/>
      <c r="JVJ42" s="456"/>
      <c r="JVK42" s="456"/>
      <c r="JVL42" s="456"/>
      <c r="JVM42" s="271"/>
      <c r="JVN42" s="451"/>
      <c r="JVO42" s="454"/>
      <c r="JVP42" s="451"/>
      <c r="JVQ42" s="457"/>
      <c r="JVR42" s="271"/>
      <c r="JVS42" s="451"/>
      <c r="JVT42" s="454"/>
      <c r="JVU42" s="451"/>
      <c r="JVV42" s="457"/>
      <c r="JVW42" s="451"/>
      <c r="JVX42" s="457"/>
      <c r="JVY42" s="457"/>
      <c r="JVZ42" s="457"/>
      <c r="JWA42" s="271"/>
      <c r="JWB42" s="271"/>
      <c r="JWC42" s="451"/>
      <c r="JWD42" s="454"/>
      <c r="JWE42" s="451"/>
      <c r="JWF42" s="454"/>
      <c r="JWG42" s="458"/>
      <c r="JWH42" s="459"/>
      <c r="JWI42" s="460"/>
      <c r="JWJ42" s="461"/>
      <c r="JWK42" s="462"/>
      <c r="JWL42" s="458"/>
      <c r="JWM42" s="451"/>
      <c r="JWN42" s="463"/>
      <c r="JWO42" s="451"/>
      <c r="JWP42" s="451"/>
      <c r="JWQ42" s="453"/>
      <c r="JWS42" s="449"/>
      <c r="JWT42" s="449"/>
      <c r="JWU42" s="449"/>
      <c r="JWV42" s="450"/>
      <c r="JWW42" s="451"/>
      <c r="JWX42" s="451"/>
      <c r="JWY42" s="451"/>
      <c r="JWZ42" s="449"/>
      <c r="JXA42" s="452"/>
      <c r="JXB42" s="453"/>
      <c r="JXC42" s="454"/>
      <c r="JXD42" s="449"/>
      <c r="JXE42" s="453"/>
      <c r="JXF42" s="453"/>
      <c r="JXG42" s="450"/>
      <c r="JXH42" s="454"/>
      <c r="JXI42" s="455"/>
      <c r="JXJ42" s="453"/>
      <c r="JXK42" s="456"/>
      <c r="JXL42" s="453"/>
      <c r="JXM42" s="456"/>
      <c r="JXN42" s="454"/>
      <c r="JXO42" s="451"/>
      <c r="JXP42" s="454"/>
      <c r="JXQ42" s="450"/>
      <c r="JXR42" s="456"/>
      <c r="JXS42" s="456"/>
      <c r="JXT42" s="456"/>
      <c r="JXU42" s="456"/>
      <c r="JXV42" s="271"/>
      <c r="JXW42" s="451"/>
      <c r="JXX42" s="454"/>
      <c r="JXY42" s="451"/>
      <c r="JXZ42" s="457"/>
      <c r="JYA42" s="271"/>
      <c r="JYB42" s="451"/>
      <c r="JYC42" s="454"/>
      <c r="JYD42" s="451"/>
      <c r="JYE42" s="457"/>
      <c r="JYF42" s="451"/>
      <c r="JYG42" s="457"/>
      <c r="JYH42" s="457"/>
      <c r="JYI42" s="457"/>
      <c r="JYJ42" s="271"/>
      <c r="JYK42" s="271"/>
      <c r="JYL42" s="451"/>
      <c r="JYM42" s="454"/>
      <c r="JYN42" s="451"/>
      <c r="JYO42" s="454"/>
      <c r="JYP42" s="458"/>
      <c r="JYQ42" s="459"/>
      <c r="JYR42" s="460"/>
      <c r="JYS42" s="461"/>
      <c r="JYT42" s="462"/>
      <c r="JYU42" s="458"/>
      <c r="JYV42" s="451"/>
      <c r="JYW42" s="463"/>
      <c r="JYX42" s="451"/>
      <c r="JYY42" s="451"/>
      <c r="JYZ42" s="453"/>
      <c r="JZB42" s="449"/>
      <c r="JZC42" s="449"/>
      <c r="JZD42" s="449"/>
      <c r="JZE42" s="450"/>
      <c r="JZF42" s="451"/>
      <c r="JZG42" s="451"/>
      <c r="JZH42" s="451"/>
      <c r="JZI42" s="449"/>
      <c r="JZJ42" s="452"/>
      <c r="JZK42" s="453"/>
      <c r="JZL42" s="454"/>
      <c r="JZM42" s="449"/>
      <c r="JZN42" s="453"/>
      <c r="JZO42" s="453"/>
      <c r="JZP42" s="450"/>
      <c r="JZQ42" s="454"/>
      <c r="JZR42" s="455"/>
      <c r="JZS42" s="453"/>
      <c r="JZT42" s="456"/>
      <c r="JZU42" s="453"/>
      <c r="JZV42" s="456"/>
      <c r="JZW42" s="454"/>
      <c r="JZX42" s="451"/>
      <c r="JZY42" s="454"/>
      <c r="JZZ42" s="450"/>
      <c r="KAA42" s="456"/>
      <c r="KAB42" s="456"/>
      <c r="KAC42" s="456"/>
      <c r="KAD42" s="456"/>
      <c r="KAE42" s="271"/>
      <c r="KAF42" s="451"/>
      <c r="KAG42" s="454"/>
      <c r="KAH42" s="451"/>
      <c r="KAI42" s="457"/>
      <c r="KAJ42" s="271"/>
      <c r="KAK42" s="451"/>
      <c r="KAL42" s="454"/>
      <c r="KAM42" s="451"/>
      <c r="KAN42" s="457"/>
      <c r="KAO42" s="451"/>
      <c r="KAP42" s="457"/>
      <c r="KAQ42" s="457"/>
      <c r="KAR42" s="457"/>
      <c r="KAS42" s="271"/>
      <c r="KAT42" s="271"/>
      <c r="KAU42" s="451"/>
      <c r="KAV42" s="454"/>
      <c r="KAW42" s="451"/>
      <c r="KAX42" s="454"/>
      <c r="KAY42" s="458"/>
      <c r="KAZ42" s="459"/>
      <c r="KBA42" s="460"/>
      <c r="KBB42" s="461"/>
      <c r="KBC42" s="462"/>
      <c r="KBD42" s="458"/>
      <c r="KBE42" s="451"/>
      <c r="KBF42" s="463"/>
      <c r="KBG42" s="451"/>
      <c r="KBH42" s="451"/>
      <c r="KBI42" s="453"/>
      <c r="KBK42" s="449"/>
      <c r="KBL42" s="449"/>
      <c r="KBM42" s="449"/>
      <c r="KBN42" s="450"/>
      <c r="KBO42" s="451"/>
      <c r="KBP42" s="451"/>
      <c r="KBQ42" s="451"/>
      <c r="KBR42" s="449"/>
      <c r="KBS42" s="452"/>
      <c r="KBT42" s="453"/>
      <c r="KBU42" s="454"/>
      <c r="KBV42" s="449"/>
      <c r="KBW42" s="453"/>
      <c r="KBX42" s="453"/>
      <c r="KBY42" s="450"/>
      <c r="KBZ42" s="454"/>
      <c r="KCA42" s="455"/>
      <c r="KCB42" s="453"/>
      <c r="KCC42" s="456"/>
      <c r="KCD42" s="453"/>
      <c r="KCE42" s="456"/>
      <c r="KCF42" s="454"/>
      <c r="KCG42" s="451"/>
      <c r="KCH42" s="454"/>
      <c r="KCI42" s="450"/>
      <c r="KCJ42" s="456"/>
      <c r="KCK42" s="456"/>
      <c r="KCL42" s="456"/>
      <c r="KCM42" s="456"/>
      <c r="KCN42" s="271"/>
      <c r="KCO42" s="451"/>
      <c r="KCP42" s="454"/>
      <c r="KCQ42" s="451"/>
      <c r="KCR42" s="457"/>
      <c r="KCS42" s="271"/>
      <c r="KCT42" s="451"/>
      <c r="KCU42" s="454"/>
      <c r="KCV42" s="451"/>
      <c r="KCW42" s="457"/>
      <c r="KCX42" s="451"/>
      <c r="KCY42" s="457"/>
      <c r="KCZ42" s="457"/>
      <c r="KDA42" s="457"/>
      <c r="KDB42" s="271"/>
      <c r="KDC42" s="271"/>
      <c r="KDD42" s="451"/>
      <c r="KDE42" s="454"/>
      <c r="KDF42" s="451"/>
      <c r="KDG42" s="454"/>
      <c r="KDH42" s="458"/>
      <c r="KDI42" s="459"/>
      <c r="KDJ42" s="460"/>
      <c r="KDK42" s="461"/>
      <c r="KDL42" s="462"/>
      <c r="KDM42" s="458"/>
      <c r="KDN42" s="451"/>
      <c r="KDO42" s="463"/>
      <c r="KDP42" s="451"/>
      <c r="KDQ42" s="451"/>
      <c r="KDR42" s="453"/>
      <c r="KDT42" s="449"/>
      <c r="KDU42" s="449"/>
      <c r="KDV42" s="449"/>
      <c r="KDW42" s="450"/>
      <c r="KDX42" s="451"/>
      <c r="KDY42" s="451"/>
      <c r="KDZ42" s="451"/>
      <c r="KEA42" s="449"/>
      <c r="KEB42" s="452"/>
      <c r="KEC42" s="453"/>
      <c r="KED42" s="454"/>
      <c r="KEE42" s="449"/>
      <c r="KEF42" s="453"/>
      <c r="KEG42" s="453"/>
      <c r="KEH42" s="450"/>
      <c r="KEI42" s="454"/>
      <c r="KEJ42" s="455"/>
      <c r="KEK42" s="453"/>
      <c r="KEL42" s="456"/>
      <c r="KEM42" s="453"/>
      <c r="KEN42" s="456"/>
      <c r="KEO42" s="454"/>
      <c r="KEP42" s="451"/>
      <c r="KEQ42" s="454"/>
      <c r="KER42" s="450"/>
      <c r="KES42" s="456"/>
      <c r="KET42" s="456"/>
      <c r="KEU42" s="456"/>
      <c r="KEV42" s="456"/>
      <c r="KEW42" s="271"/>
      <c r="KEX42" s="451"/>
      <c r="KEY42" s="454"/>
      <c r="KEZ42" s="451"/>
      <c r="KFA42" s="457"/>
      <c r="KFB42" s="271"/>
      <c r="KFC42" s="451"/>
      <c r="KFD42" s="454"/>
      <c r="KFE42" s="451"/>
      <c r="KFF42" s="457"/>
      <c r="KFG42" s="451"/>
      <c r="KFH42" s="457"/>
      <c r="KFI42" s="457"/>
      <c r="KFJ42" s="457"/>
      <c r="KFK42" s="271"/>
      <c r="KFL42" s="271"/>
      <c r="KFM42" s="451"/>
      <c r="KFN42" s="454"/>
      <c r="KFO42" s="451"/>
      <c r="KFP42" s="454"/>
      <c r="KFQ42" s="458"/>
      <c r="KFR42" s="459"/>
      <c r="KFS42" s="460"/>
      <c r="KFT42" s="461"/>
      <c r="KFU42" s="462"/>
      <c r="KFV42" s="458"/>
      <c r="KFW42" s="451"/>
      <c r="KFX42" s="463"/>
      <c r="KFY42" s="451"/>
      <c r="KFZ42" s="451"/>
      <c r="KGA42" s="453"/>
      <c r="KGC42" s="449"/>
      <c r="KGD42" s="449"/>
      <c r="KGE42" s="449"/>
      <c r="KGF42" s="450"/>
      <c r="KGG42" s="451"/>
      <c r="KGH42" s="451"/>
      <c r="KGI42" s="451"/>
      <c r="KGJ42" s="449"/>
      <c r="KGK42" s="452"/>
      <c r="KGL42" s="453"/>
      <c r="KGM42" s="454"/>
      <c r="KGN42" s="449"/>
      <c r="KGO42" s="453"/>
      <c r="KGP42" s="453"/>
      <c r="KGQ42" s="450"/>
      <c r="KGR42" s="454"/>
      <c r="KGS42" s="455"/>
      <c r="KGT42" s="453"/>
      <c r="KGU42" s="456"/>
      <c r="KGV42" s="453"/>
      <c r="KGW42" s="456"/>
      <c r="KGX42" s="454"/>
      <c r="KGY42" s="451"/>
      <c r="KGZ42" s="454"/>
      <c r="KHA42" s="450"/>
      <c r="KHB42" s="456"/>
      <c r="KHC42" s="456"/>
      <c r="KHD42" s="456"/>
      <c r="KHE42" s="456"/>
      <c r="KHF42" s="271"/>
      <c r="KHG42" s="451"/>
      <c r="KHH42" s="454"/>
      <c r="KHI42" s="451"/>
      <c r="KHJ42" s="457"/>
      <c r="KHK42" s="271"/>
      <c r="KHL42" s="451"/>
      <c r="KHM42" s="454"/>
      <c r="KHN42" s="451"/>
      <c r="KHO42" s="457"/>
      <c r="KHP42" s="451"/>
      <c r="KHQ42" s="457"/>
      <c r="KHR42" s="457"/>
      <c r="KHS42" s="457"/>
      <c r="KHT42" s="271"/>
      <c r="KHU42" s="271"/>
      <c r="KHV42" s="451"/>
      <c r="KHW42" s="454"/>
      <c r="KHX42" s="451"/>
      <c r="KHY42" s="454"/>
      <c r="KHZ42" s="458"/>
      <c r="KIA42" s="459"/>
      <c r="KIB42" s="460"/>
      <c r="KIC42" s="461"/>
      <c r="KID42" s="462"/>
      <c r="KIE42" s="458"/>
      <c r="KIF42" s="451"/>
      <c r="KIG42" s="463"/>
      <c r="KIH42" s="451"/>
      <c r="KII42" s="451"/>
      <c r="KIJ42" s="453"/>
      <c r="KIL42" s="449"/>
      <c r="KIM42" s="449"/>
      <c r="KIN42" s="449"/>
      <c r="KIO42" s="450"/>
      <c r="KIP42" s="451"/>
      <c r="KIQ42" s="451"/>
      <c r="KIR42" s="451"/>
      <c r="KIS42" s="449"/>
      <c r="KIT42" s="452"/>
      <c r="KIU42" s="453"/>
      <c r="KIV42" s="454"/>
      <c r="KIW42" s="449"/>
      <c r="KIX42" s="453"/>
      <c r="KIY42" s="453"/>
      <c r="KIZ42" s="450"/>
      <c r="KJA42" s="454"/>
      <c r="KJB42" s="455"/>
      <c r="KJC42" s="453"/>
      <c r="KJD42" s="456"/>
      <c r="KJE42" s="453"/>
      <c r="KJF42" s="456"/>
      <c r="KJG42" s="454"/>
      <c r="KJH42" s="451"/>
      <c r="KJI42" s="454"/>
      <c r="KJJ42" s="450"/>
      <c r="KJK42" s="456"/>
      <c r="KJL42" s="456"/>
      <c r="KJM42" s="456"/>
      <c r="KJN42" s="456"/>
      <c r="KJO42" s="271"/>
      <c r="KJP42" s="451"/>
      <c r="KJQ42" s="454"/>
      <c r="KJR42" s="451"/>
      <c r="KJS42" s="457"/>
      <c r="KJT42" s="271"/>
      <c r="KJU42" s="451"/>
      <c r="KJV42" s="454"/>
      <c r="KJW42" s="451"/>
      <c r="KJX42" s="457"/>
      <c r="KJY42" s="451"/>
      <c r="KJZ42" s="457"/>
      <c r="KKA42" s="457"/>
      <c r="KKB42" s="457"/>
      <c r="KKC42" s="271"/>
      <c r="KKD42" s="271"/>
      <c r="KKE42" s="451"/>
      <c r="KKF42" s="454"/>
      <c r="KKG42" s="451"/>
      <c r="KKH42" s="454"/>
      <c r="KKI42" s="458"/>
      <c r="KKJ42" s="459"/>
      <c r="KKK42" s="460"/>
      <c r="KKL42" s="461"/>
      <c r="KKM42" s="462"/>
      <c r="KKN42" s="458"/>
      <c r="KKO42" s="451"/>
      <c r="KKP42" s="463"/>
      <c r="KKQ42" s="451"/>
      <c r="KKR42" s="451"/>
      <c r="KKS42" s="453"/>
      <c r="KKU42" s="449"/>
      <c r="KKV42" s="449"/>
      <c r="KKW42" s="449"/>
      <c r="KKX42" s="450"/>
      <c r="KKY42" s="451"/>
      <c r="KKZ42" s="451"/>
      <c r="KLA42" s="451"/>
      <c r="KLB42" s="449"/>
      <c r="KLC42" s="452"/>
      <c r="KLD42" s="453"/>
      <c r="KLE42" s="454"/>
      <c r="KLF42" s="449"/>
      <c r="KLG42" s="453"/>
      <c r="KLH42" s="453"/>
      <c r="KLI42" s="450"/>
      <c r="KLJ42" s="454"/>
      <c r="KLK42" s="455"/>
      <c r="KLL42" s="453"/>
      <c r="KLM42" s="456"/>
      <c r="KLN42" s="453"/>
      <c r="KLO42" s="456"/>
      <c r="KLP42" s="454"/>
      <c r="KLQ42" s="451"/>
      <c r="KLR42" s="454"/>
      <c r="KLS42" s="450"/>
      <c r="KLT42" s="456"/>
      <c r="KLU42" s="456"/>
      <c r="KLV42" s="456"/>
      <c r="KLW42" s="456"/>
      <c r="KLX42" s="271"/>
      <c r="KLY42" s="451"/>
      <c r="KLZ42" s="454"/>
      <c r="KMA42" s="451"/>
      <c r="KMB42" s="457"/>
      <c r="KMC42" s="271"/>
      <c r="KMD42" s="451"/>
      <c r="KME42" s="454"/>
      <c r="KMF42" s="451"/>
      <c r="KMG42" s="457"/>
      <c r="KMH42" s="451"/>
      <c r="KMI42" s="457"/>
      <c r="KMJ42" s="457"/>
      <c r="KMK42" s="457"/>
      <c r="KML42" s="271"/>
      <c r="KMM42" s="271"/>
      <c r="KMN42" s="451"/>
      <c r="KMO42" s="454"/>
      <c r="KMP42" s="451"/>
      <c r="KMQ42" s="454"/>
      <c r="KMR42" s="458"/>
      <c r="KMS42" s="459"/>
      <c r="KMT42" s="460"/>
      <c r="KMU42" s="461"/>
      <c r="KMV42" s="462"/>
      <c r="KMW42" s="458"/>
      <c r="KMX42" s="451"/>
      <c r="KMY42" s="463"/>
      <c r="KMZ42" s="451"/>
      <c r="KNA42" s="451"/>
      <c r="KNB42" s="453"/>
      <c r="KND42" s="449"/>
      <c r="KNE42" s="449"/>
      <c r="KNF42" s="449"/>
      <c r="KNG42" s="450"/>
      <c r="KNH42" s="451"/>
      <c r="KNI42" s="451"/>
      <c r="KNJ42" s="451"/>
      <c r="KNK42" s="449"/>
      <c r="KNL42" s="452"/>
      <c r="KNM42" s="453"/>
      <c r="KNN42" s="454"/>
      <c r="KNO42" s="449"/>
      <c r="KNP42" s="453"/>
      <c r="KNQ42" s="453"/>
      <c r="KNR42" s="450"/>
      <c r="KNS42" s="454"/>
      <c r="KNT42" s="455"/>
      <c r="KNU42" s="453"/>
      <c r="KNV42" s="456"/>
      <c r="KNW42" s="453"/>
      <c r="KNX42" s="456"/>
      <c r="KNY42" s="454"/>
      <c r="KNZ42" s="451"/>
      <c r="KOA42" s="454"/>
      <c r="KOB42" s="450"/>
      <c r="KOC42" s="456"/>
      <c r="KOD42" s="456"/>
      <c r="KOE42" s="456"/>
      <c r="KOF42" s="456"/>
      <c r="KOG42" s="271"/>
      <c r="KOH42" s="451"/>
      <c r="KOI42" s="454"/>
      <c r="KOJ42" s="451"/>
      <c r="KOK42" s="457"/>
      <c r="KOL42" s="271"/>
      <c r="KOM42" s="451"/>
      <c r="KON42" s="454"/>
      <c r="KOO42" s="451"/>
      <c r="KOP42" s="457"/>
      <c r="KOQ42" s="451"/>
      <c r="KOR42" s="457"/>
      <c r="KOS42" s="457"/>
      <c r="KOT42" s="457"/>
      <c r="KOU42" s="271"/>
      <c r="KOV42" s="271"/>
      <c r="KOW42" s="451"/>
      <c r="KOX42" s="454"/>
      <c r="KOY42" s="451"/>
      <c r="KOZ42" s="454"/>
      <c r="KPA42" s="458"/>
      <c r="KPB42" s="459"/>
      <c r="KPC42" s="460"/>
      <c r="KPD42" s="461"/>
      <c r="KPE42" s="462"/>
      <c r="KPF42" s="458"/>
      <c r="KPG42" s="451"/>
      <c r="KPH42" s="463"/>
      <c r="KPI42" s="451"/>
      <c r="KPJ42" s="451"/>
      <c r="KPK42" s="453"/>
      <c r="KPM42" s="449"/>
      <c r="KPN42" s="449"/>
      <c r="KPO42" s="449"/>
      <c r="KPP42" s="450"/>
      <c r="KPQ42" s="451"/>
      <c r="KPR42" s="451"/>
      <c r="KPS42" s="451"/>
      <c r="KPT42" s="449"/>
      <c r="KPU42" s="452"/>
      <c r="KPV42" s="453"/>
      <c r="KPW42" s="454"/>
      <c r="KPX42" s="449"/>
      <c r="KPY42" s="453"/>
      <c r="KPZ42" s="453"/>
      <c r="KQA42" s="450"/>
      <c r="KQB42" s="454"/>
      <c r="KQC42" s="455"/>
      <c r="KQD42" s="453"/>
      <c r="KQE42" s="456"/>
      <c r="KQF42" s="453"/>
      <c r="KQG42" s="456"/>
      <c r="KQH42" s="454"/>
      <c r="KQI42" s="451"/>
      <c r="KQJ42" s="454"/>
      <c r="KQK42" s="450"/>
      <c r="KQL42" s="456"/>
      <c r="KQM42" s="456"/>
      <c r="KQN42" s="456"/>
      <c r="KQO42" s="456"/>
      <c r="KQP42" s="271"/>
      <c r="KQQ42" s="451"/>
      <c r="KQR42" s="454"/>
      <c r="KQS42" s="451"/>
      <c r="KQT42" s="457"/>
      <c r="KQU42" s="271"/>
      <c r="KQV42" s="451"/>
      <c r="KQW42" s="454"/>
      <c r="KQX42" s="451"/>
      <c r="KQY42" s="457"/>
      <c r="KQZ42" s="451"/>
      <c r="KRA42" s="457"/>
      <c r="KRB42" s="457"/>
      <c r="KRC42" s="457"/>
      <c r="KRD42" s="271"/>
      <c r="KRE42" s="271"/>
      <c r="KRF42" s="451"/>
      <c r="KRG42" s="454"/>
      <c r="KRH42" s="451"/>
      <c r="KRI42" s="454"/>
      <c r="KRJ42" s="458"/>
      <c r="KRK42" s="459"/>
      <c r="KRL42" s="460"/>
      <c r="KRM42" s="461"/>
      <c r="KRN42" s="462"/>
      <c r="KRO42" s="458"/>
      <c r="KRP42" s="451"/>
      <c r="KRQ42" s="463"/>
      <c r="KRR42" s="451"/>
      <c r="KRS42" s="451"/>
      <c r="KRT42" s="453"/>
      <c r="KRV42" s="449"/>
      <c r="KRW42" s="449"/>
      <c r="KRX42" s="449"/>
      <c r="KRY42" s="450"/>
      <c r="KRZ42" s="451"/>
      <c r="KSA42" s="451"/>
      <c r="KSB42" s="451"/>
      <c r="KSC42" s="449"/>
      <c r="KSD42" s="452"/>
      <c r="KSE42" s="453"/>
      <c r="KSF42" s="454"/>
      <c r="KSG42" s="449"/>
      <c r="KSH42" s="453"/>
      <c r="KSI42" s="453"/>
      <c r="KSJ42" s="450"/>
      <c r="KSK42" s="454"/>
      <c r="KSL42" s="455"/>
      <c r="KSM42" s="453"/>
      <c r="KSN42" s="456"/>
      <c r="KSO42" s="453"/>
      <c r="KSP42" s="456"/>
      <c r="KSQ42" s="454"/>
      <c r="KSR42" s="451"/>
      <c r="KSS42" s="454"/>
      <c r="KST42" s="450"/>
      <c r="KSU42" s="456"/>
      <c r="KSV42" s="456"/>
      <c r="KSW42" s="456"/>
      <c r="KSX42" s="456"/>
      <c r="KSY42" s="271"/>
      <c r="KSZ42" s="451"/>
      <c r="KTA42" s="454"/>
      <c r="KTB42" s="451"/>
      <c r="KTC42" s="457"/>
      <c r="KTD42" s="271"/>
      <c r="KTE42" s="451"/>
      <c r="KTF42" s="454"/>
      <c r="KTG42" s="451"/>
      <c r="KTH42" s="457"/>
      <c r="KTI42" s="451"/>
      <c r="KTJ42" s="457"/>
      <c r="KTK42" s="457"/>
      <c r="KTL42" s="457"/>
      <c r="KTM42" s="271"/>
      <c r="KTN42" s="271"/>
      <c r="KTO42" s="451"/>
      <c r="KTP42" s="454"/>
      <c r="KTQ42" s="451"/>
      <c r="KTR42" s="454"/>
      <c r="KTS42" s="458"/>
      <c r="KTT42" s="459"/>
      <c r="KTU42" s="460"/>
      <c r="KTV42" s="461"/>
      <c r="KTW42" s="462"/>
      <c r="KTX42" s="458"/>
      <c r="KTY42" s="451"/>
      <c r="KTZ42" s="463"/>
      <c r="KUA42" s="451"/>
      <c r="KUB42" s="451"/>
      <c r="KUC42" s="453"/>
      <c r="KUE42" s="449"/>
      <c r="KUF42" s="449"/>
      <c r="KUG42" s="449"/>
      <c r="KUH42" s="450"/>
      <c r="KUI42" s="451"/>
      <c r="KUJ42" s="451"/>
      <c r="KUK42" s="451"/>
      <c r="KUL42" s="449"/>
      <c r="KUM42" s="452"/>
      <c r="KUN42" s="453"/>
      <c r="KUO42" s="454"/>
      <c r="KUP42" s="449"/>
      <c r="KUQ42" s="453"/>
      <c r="KUR42" s="453"/>
      <c r="KUS42" s="450"/>
      <c r="KUT42" s="454"/>
      <c r="KUU42" s="455"/>
      <c r="KUV42" s="453"/>
      <c r="KUW42" s="456"/>
      <c r="KUX42" s="453"/>
      <c r="KUY42" s="456"/>
      <c r="KUZ42" s="454"/>
      <c r="KVA42" s="451"/>
      <c r="KVB42" s="454"/>
      <c r="KVC42" s="450"/>
      <c r="KVD42" s="456"/>
      <c r="KVE42" s="456"/>
      <c r="KVF42" s="456"/>
      <c r="KVG42" s="456"/>
      <c r="KVH42" s="271"/>
      <c r="KVI42" s="451"/>
      <c r="KVJ42" s="454"/>
      <c r="KVK42" s="451"/>
      <c r="KVL42" s="457"/>
      <c r="KVM42" s="271"/>
      <c r="KVN42" s="451"/>
      <c r="KVO42" s="454"/>
      <c r="KVP42" s="451"/>
      <c r="KVQ42" s="457"/>
      <c r="KVR42" s="451"/>
      <c r="KVS42" s="457"/>
      <c r="KVT42" s="457"/>
      <c r="KVU42" s="457"/>
      <c r="KVV42" s="271"/>
      <c r="KVW42" s="271"/>
      <c r="KVX42" s="451"/>
      <c r="KVY42" s="454"/>
      <c r="KVZ42" s="451"/>
      <c r="KWA42" s="454"/>
      <c r="KWB42" s="458"/>
      <c r="KWC42" s="459"/>
      <c r="KWD42" s="460"/>
      <c r="KWE42" s="461"/>
      <c r="KWF42" s="462"/>
      <c r="KWG42" s="458"/>
      <c r="KWH42" s="451"/>
      <c r="KWI42" s="463"/>
      <c r="KWJ42" s="451"/>
      <c r="KWK42" s="451"/>
      <c r="KWL42" s="453"/>
      <c r="KWN42" s="449"/>
      <c r="KWO42" s="449"/>
      <c r="KWP42" s="449"/>
      <c r="KWQ42" s="450"/>
      <c r="KWR42" s="451"/>
      <c r="KWS42" s="451"/>
      <c r="KWT42" s="451"/>
      <c r="KWU42" s="449"/>
      <c r="KWV42" s="452"/>
      <c r="KWW42" s="453"/>
      <c r="KWX42" s="454"/>
      <c r="KWY42" s="449"/>
      <c r="KWZ42" s="453"/>
      <c r="KXA42" s="453"/>
      <c r="KXB42" s="450"/>
      <c r="KXC42" s="454"/>
      <c r="KXD42" s="455"/>
      <c r="KXE42" s="453"/>
      <c r="KXF42" s="456"/>
      <c r="KXG42" s="453"/>
      <c r="KXH42" s="456"/>
      <c r="KXI42" s="454"/>
      <c r="KXJ42" s="451"/>
      <c r="KXK42" s="454"/>
      <c r="KXL42" s="450"/>
      <c r="KXM42" s="456"/>
      <c r="KXN42" s="456"/>
      <c r="KXO42" s="456"/>
      <c r="KXP42" s="456"/>
      <c r="KXQ42" s="271"/>
      <c r="KXR42" s="451"/>
      <c r="KXS42" s="454"/>
      <c r="KXT42" s="451"/>
      <c r="KXU42" s="457"/>
      <c r="KXV42" s="271"/>
      <c r="KXW42" s="451"/>
      <c r="KXX42" s="454"/>
      <c r="KXY42" s="451"/>
      <c r="KXZ42" s="457"/>
      <c r="KYA42" s="451"/>
      <c r="KYB42" s="457"/>
      <c r="KYC42" s="457"/>
      <c r="KYD42" s="457"/>
      <c r="KYE42" s="271"/>
      <c r="KYF42" s="271"/>
      <c r="KYG42" s="451"/>
      <c r="KYH42" s="454"/>
      <c r="KYI42" s="451"/>
      <c r="KYJ42" s="454"/>
      <c r="KYK42" s="458"/>
      <c r="KYL42" s="459"/>
      <c r="KYM42" s="460"/>
      <c r="KYN42" s="461"/>
      <c r="KYO42" s="462"/>
      <c r="KYP42" s="458"/>
      <c r="KYQ42" s="451"/>
      <c r="KYR42" s="463"/>
      <c r="KYS42" s="451"/>
      <c r="KYT42" s="451"/>
      <c r="KYU42" s="453"/>
      <c r="KYW42" s="449"/>
      <c r="KYX42" s="449"/>
      <c r="KYY42" s="449"/>
      <c r="KYZ42" s="450"/>
      <c r="KZA42" s="451"/>
      <c r="KZB42" s="451"/>
      <c r="KZC42" s="451"/>
      <c r="KZD42" s="449"/>
      <c r="KZE42" s="452"/>
      <c r="KZF42" s="453"/>
      <c r="KZG42" s="454"/>
      <c r="KZH42" s="449"/>
      <c r="KZI42" s="453"/>
      <c r="KZJ42" s="453"/>
      <c r="KZK42" s="450"/>
      <c r="KZL42" s="454"/>
      <c r="KZM42" s="455"/>
      <c r="KZN42" s="453"/>
      <c r="KZO42" s="456"/>
      <c r="KZP42" s="453"/>
      <c r="KZQ42" s="456"/>
      <c r="KZR42" s="454"/>
      <c r="KZS42" s="451"/>
      <c r="KZT42" s="454"/>
      <c r="KZU42" s="450"/>
      <c r="KZV42" s="456"/>
      <c r="KZW42" s="456"/>
      <c r="KZX42" s="456"/>
      <c r="KZY42" s="456"/>
      <c r="KZZ42" s="271"/>
      <c r="LAA42" s="451"/>
      <c r="LAB42" s="454"/>
      <c r="LAC42" s="451"/>
      <c r="LAD42" s="457"/>
      <c r="LAE42" s="271"/>
      <c r="LAF42" s="451"/>
      <c r="LAG42" s="454"/>
      <c r="LAH42" s="451"/>
      <c r="LAI42" s="457"/>
      <c r="LAJ42" s="451"/>
      <c r="LAK42" s="457"/>
      <c r="LAL42" s="457"/>
      <c r="LAM42" s="457"/>
      <c r="LAN42" s="271"/>
      <c r="LAO42" s="271"/>
      <c r="LAP42" s="451"/>
      <c r="LAQ42" s="454"/>
      <c r="LAR42" s="451"/>
      <c r="LAS42" s="454"/>
      <c r="LAT42" s="458"/>
      <c r="LAU42" s="459"/>
      <c r="LAV42" s="460"/>
      <c r="LAW42" s="461"/>
      <c r="LAX42" s="462"/>
      <c r="LAY42" s="458"/>
      <c r="LAZ42" s="451"/>
      <c r="LBA42" s="463"/>
      <c r="LBB42" s="451"/>
      <c r="LBC42" s="451"/>
      <c r="LBD42" s="453"/>
      <c r="LBF42" s="449"/>
      <c r="LBG42" s="449"/>
      <c r="LBH42" s="449"/>
      <c r="LBI42" s="450"/>
      <c r="LBJ42" s="451"/>
      <c r="LBK42" s="451"/>
      <c r="LBL42" s="451"/>
      <c r="LBM42" s="449"/>
      <c r="LBN42" s="452"/>
      <c r="LBO42" s="453"/>
      <c r="LBP42" s="454"/>
      <c r="LBQ42" s="449"/>
      <c r="LBR42" s="453"/>
      <c r="LBS42" s="453"/>
      <c r="LBT42" s="450"/>
      <c r="LBU42" s="454"/>
      <c r="LBV42" s="455"/>
      <c r="LBW42" s="453"/>
      <c r="LBX42" s="456"/>
      <c r="LBY42" s="453"/>
      <c r="LBZ42" s="456"/>
      <c r="LCA42" s="454"/>
      <c r="LCB42" s="451"/>
      <c r="LCC42" s="454"/>
      <c r="LCD42" s="450"/>
      <c r="LCE42" s="456"/>
      <c r="LCF42" s="456"/>
      <c r="LCG42" s="456"/>
      <c r="LCH42" s="456"/>
      <c r="LCI42" s="271"/>
      <c r="LCJ42" s="451"/>
      <c r="LCK42" s="454"/>
      <c r="LCL42" s="451"/>
      <c r="LCM42" s="457"/>
      <c r="LCN42" s="271"/>
      <c r="LCO42" s="451"/>
      <c r="LCP42" s="454"/>
      <c r="LCQ42" s="451"/>
      <c r="LCR42" s="457"/>
      <c r="LCS42" s="451"/>
      <c r="LCT42" s="457"/>
      <c r="LCU42" s="457"/>
      <c r="LCV42" s="457"/>
      <c r="LCW42" s="271"/>
      <c r="LCX42" s="271"/>
      <c r="LCY42" s="451"/>
      <c r="LCZ42" s="454"/>
      <c r="LDA42" s="451"/>
      <c r="LDB42" s="454"/>
      <c r="LDC42" s="458"/>
      <c r="LDD42" s="459"/>
      <c r="LDE42" s="460"/>
      <c r="LDF42" s="461"/>
      <c r="LDG42" s="462"/>
      <c r="LDH42" s="458"/>
      <c r="LDI42" s="451"/>
      <c r="LDJ42" s="463"/>
      <c r="LDK42" s="451"/>
      <c r="LDL42" s="451"/>
      <c r="LDM42" s="453"/>
      <c r="LDO42" s="449"/>
      <c r="LDP42" s="449"/>
      <c r="LDQ42" s="449"/>
      <c r="LDR42" s="450"/>
      <c r="LDS42" s="451"/>
      <c r="LDT42" s="451"/>
      <c r="LDU42" s="451"/>
      <c r="LDV42" s="449"/>
      <c r="LDW42" s="452"/>
      <c r="LDX42" s="453"/>
      <c r="LDY42" s="454"/>
      <c r="LDZ42" s="449"/>
      <c r="LEA42" s="453"/>
      <c r="LEB42" s="453"/>
      <c r="LEC42" s="450"/>
      <c r="LED42" s="454"/>
      <c r="LEE42" s="455"/>
      <c r="LEF42" s="453"/>
      <c r="LEG42" s="456"/>
      <c r="LEH42" s="453"/>
      <c r="LEI42" s="456"/>
      <c r="LEJ42" s="454"/>
      <c r="LEK42" s="451"/>
      <c r="LEL42" s="454"/>
      <c r="LEM42" s="450"/>
      <c r="LEN42" s="456"/>
      <c r="LEO42" s="456"/>
      <c r="LEP42" s="456"/>
      <c r="LEQ42" s="456"/>
      <c r="LER42" s="271"/>
      <c r="LES42" s="451"/>
      <c r="LET42" s="454"/>
      <c r="LEU42" s="451"/>
      <c r="LEV42" s="457"/>
      <c r="LEW42" s="271"/>
      <c r="LEX42" s="451"/>
      <c r="LEY42" s="454"/>
      <c r="LEZ42" s="451"/>
      <c r="LFA42" s="457"/>
      <c r="LFB42" s="451"/>
      <c r="LFC42" s="457"/>
      <c r="LFD42" s="457"/>
      <c r="LFE42" s="457"/>
      <c r="LFF42" s="271"/>
      <c r="LFG42" s="271"/>
      <c r="LFH42" s="451"/>
      <c r="LFI42" s="454"/>
      <c r="LFJ42" s="451"/>
      <c r="LFK42" s="454"/>
      <c r="LFL42" s="458"/>
      <c r="LFM42" s="459"/>
      <c r="LFN42" s="460"/>
      <c r="LFO42" s="461"/>
      <c r="LFP42" s="462"/>
      <c r="LFQ42" s="458"/>
      <c r="LFR42" s="451"/>
      <c r="LFS42" s="463"/>
      <c r="LFT42" s="451"/>
      <c r="LFU42" s="451"/>
      <c r="LFV42" s="453"/>
      <c r="LFX42" s="449"/>
      <c r="LFY42" s="449"/>
      <c r="LFZ42" s="449"/>
      <c r="LGA42" s="450"/>
      <c r="LGB42" s="451"/>
      <c r="LGC42" s="451"/>
      <c r="LGD42" s="451"/>
      <c r="LGE42" s="449"/>
      <c r="LGF42" s="452"/>
      <c r="LGG42" s="453"/>
      <c r="LGH42" s="454"/>
      <c r="LGI42" s="449"/>
      <c r="LGJ42" s="453"/>
      <c r="LGK42" s="453"/>
      <c r="LGL42" s="450"/>
      <c r="LGM42" s="454"/>
      <c r="LGN42" s="455"/>
      <c r="LGO42" s="453"/>
      <c r="LGP42" s="456"/>
      <c r="LGQ42" s="453"/>
      <c r="LGR42" s="456"/>
      <c r="LGS42" s="454"/>
      <c r="LGT42" s="451"/>
      <c r="LGU42" s="454"/>
      <c r="LGV42" s="450"/>
      <c r="LGW42" s="456"/>
      <c r="LGX42" s="456"/>
      <c r="LGY42" s="456"/>
      <c r="LGZ42" s="456"/>
      <c r="LHA42" s="271"/>
      <c r="LHB42" s="451"/>
      <c r="LHC42" s="454"/>
      <c r="LHD42" s="451"/>
      <c r="LHE42" s="457"/>
      <c r="LHF42" s="271"/>
      <c r="LHG42" s="451"/>
      <c r="LHH42" s="454"/>
      <c r="LHI42" s="451"/>
      <c r="LHJ42" s="457"/>
      <c r="LHK42" s="451"/>
      <c r="LHL42" s="457"/>
      <c r="LHM42" s="457"/>
      <c r="LHN42" s="457"/>
      <c r="LHO42" s="271"/>
      <c r="LHP42" s="271"/>
      <c r="LHQ42" s="451"/>
      <c r="LHR42" s="454"/>
      <c r="LHS42" s="451"/>
      <c r="LHT42" s="454"/>
      <c r="LHU42" s="458"/>
      <c r="LHV42" s="459"/>
      <c r="LHW42" s="460"/>
      <c r="LHX42" s="461"/>
      <c r="LHY42" s="462"/>
      <c r="LHZ42" s="458"/>
      <c r="LIA42" s="451"/>
      <c r="LIB42" s="463"/>
      <c r="LIC42" s="451"/>
      <c r="LID42" s="451"/>
      <c r="LIE42" s="453"/>
      <c r="LIG42" s="449"/>
      <c r="LIH42" s="449"/>
      <c r="LII42" s="449"/>
      <c r="LIJ42" s="450"/>
      <c r="LIK42" s="451"/>
      <c r="LIL42" s="451"/>
      <c r="LIM42" s="451"/>
      <c r="LIN42" s="449"/>
      <c r="LIO42" s="452"/>
      <c r="LIP42" s="453"/>
      <c r="LIQ42" s="454"/>
      <c r="LIR42" s="449"/>
      <c r="LIS42" s="453"/>
      <c r="LIT42" s="453"/>
      <c r="LIU42" s="450"/>
      <c r="LIV42" s="454"/>
      <c r="LIW42" s="455"/>
      <c r="LIX42" s="453"/>
      <c r="LIY42" s="456"/>
      <c r="LIZ42" s="453"/>
      <c r="LJA42" s="456"/>
      <c r="LJB42" s="454"/>
      <c r="LJC42" s="451"/>
      <c r="LJD42" s="454"/>
      <c r="LJE42" s="450"/>
      <c r="LJF42" s="456"/>
      <c r="LJG42" s="456"/>
      <c r="LJH42" s="456"/>
      <c r="LJI42" s="456"/>
      <c r="LJJ42" s="271"/>
      <c r="LJK42" s="451"/>
      <c r="LJL42" s="454"/>
      <c r="LJM42" s="451"/>
      <c r="LJN42" s="457"/>
      <c r="LJO42" s="271"/>
      <c r="LJP42" s="451"/>
      <c r="LJQ42" s="454"/>
      <c r="LJR42" s="451"/>
      <c r="LJS42" s="457"/>
      <c r="LJT42" s="451"/>
      <c r="LJU42" s="457"/>
      <c r="LJV42" s="457"/>
      <c r="LJW42" s="457"/>
      <c r="LJX42" s="271"/>
      <c r="LJY42" s="271"/>
      <c r="LJZ42" s="451"/>
      <c r="LKA42" s="454"/>
      <c r="LKB42" s="451"/>
      <c r="LKC42" s="454"/>
      <c r="LKD42" s="458"/>
      <c r="LKE42" s="459"/>
      <c r="LKF42" s="460"/>
      <c r="LKG42" s="461"/>
      <c r="LKH42" s="462"/>
      <c r="LKI42" s="458"/>
      <c r="LKJ42" s="451"/>
      <c r="LKK42" s="463"/>
      <c r="LKL42" s="451"/>
      <c r="LKM42" s="451"/>
      <c r="LKN42" s="453"/>
      <c r="LKP42" s="449"/>
      <c r="LKQ42" s="449"/>
      <c r="LKR42" s="449"/>
      <c r="LKS42" s="450"/>
      <c r="LKT42" s="451"/>
      <c r="LKU42" s="451"/>
      <c r="LKV42" s="451"/>
      <c r="LKW42" s="449"/>
      <c r="LKX42" s="452"/>
      <c r="LKY42" s="453"/>
      <c r="LKZ42" s="454"/>
      <c r="LLA42" s="449"/>
      <c r="LLB42" s="453"/>
      <c r="LLC42" s="453"/>
      <c r="LLD42" s="450"/>
      <c r="LLE42" s="454"/>
      <c r="LLF42" s="455"/>
      <c r="LLG42" s="453"/>
      <c r="LLH42" s="456"/>
      <c r="LLI42" s="453"/>
      <c r="LLJ42" s="456"/>
      <c r="LLK42" s="454"/>
      <c r="LLL42" s="451"/>
      <c r="LLM42" s="454"/>
      <c r="LLN42" s="450"/>
      <c r="LLO42" s="456"/>
      <c r="LLP42" s="456"/>
      <c r="LLQ42" s="456"/>
      <c r="LLR42" s="456"/>
      <c r="LLS42" s="271"/>
      <c r="LLT42" s="451"/>
      <c r="LLU42" s="454"/>
      <c r="LLV42" s="451"/>
      <c r="LLW42" s="457"/>
      <c r="LLX42" s="271"/>
      <c r="LLY42" s="451"/>
      <c r="LLZ42" s="454"/>
      <c r="LMA42" s="451"/>
      <c r="LMB42" s="457"/>
      <c r="LMC42" s="451"/>
      <c r="LMD42" s="457"/>
      <c r="LME42" s="457"/>
      <c r="LMF42" s="457"/>
      <c r="LMG42" s="271"/>
      <c r="LMH42" s="271"/>
      <c r="LMI42" s="451"/>
      <c r="LMJ42" s="454"/>
      <c r="LMK42" s="451"/>
      <c r="LML42" s="454"/>
      <c r="LMM42" s="458"/>
      <c r="LMN42" s="459"/>
      <c r="LMO42" s="460"/>
      <c r="LMP42" s="461"/>
      <c r="LMQ42" s="462"/>
      <c r="LMR42" s="458"/>
      <c r="LMS42" s="451"/>
      <c r="LMT42" s="463"/>
      <c r="LMU42" s="451"/>
      <c r="LMV42" s="451"/>
      <c r="LMW42" s="453"/>
      <c r="LMY42" s="449"/>
      <c r="LMZ42" s="449"/>
      <c r="LNA42" s="449"/>
      <c r="LNB42" s="450"/>
      <c r="LNC42" s="451"/>
      <c r="LND42" s="451"/>
      <c r="LNE42" s="451"/>
      <c r="LNF42" s="449"/>
      <c r="LNG42" s="452"/>
      <c r="LNH42" s="453"/>
      <c r="LNI42" s="454"/>
      <c r="LNJ42" s="449"/>
      <c r="LNK42" s="453"/>
      <c r="LNL42" s="453"/>
      <c r="LNM42" s="450"/>
      <c r="LNN42" s="454"/>
      <c r="LNO42" s="455"/>
      <c r="LNP42" s="453"/>
      <c r="LNQ42" s="456"/>
      <c r="LNR42" s="453"/>
      <c r="LNS42" s="456"/>
      <c r="LNT42" s="454"/>
      <c r="LNU42" s="451"/>
      <c r="LNV42" s="454"/>
      <c r="LNW42" s="450"/>
      <c r="LNX42" s="456"/>
      <c r="LNY42" s="456"/>
      <c r="LNZ42" s="456"/>
      <c r="LOA42" s="456"/>
      <c r="LOB42" s="271"/>
      <c r="LOC42" s="451"/>
      <c r="LOD42" s="454"/>
      <c r="LOE42" s="451"/>
      <c r="LOF42" s="457"/>
      <c r="LOG42" s="271"/>
      <c r="LOH42" s="451"/>
      <c r="LOI42" s="454"/>
      <c r="LOJ42" s="451"/>
      <c r="LOK42" s="457"/>
      <c r="LOL42" s="451"/>
      <c r="LOM42" s="457"/>
      <c r="LON42" s="457"/>
      <c r="LOO42" s="457"/>
      <c r="LOP42" s="271"/>
      <c r="LOQ42" s="271"/>
      <c r="LOR42" s="451"/>
      <c r="LOS42" s="454"/>
      <c r="LOT42" s="451"/>
      <c r="LOU42" s="454"/>
      <c r="LOV42" s="458"/>
      <c r="LOW42" s="459"/>
      <c r="LOX42" s="460"/>
      <c r="LOY42" s="461"/>
      <c r="LOZ42" s="462"/>
      <c r="LPA42" s="458"/>
      <c r="LPB42" s="451"/>
      <c r="LPC42" s="463"/>
      <c r="LPD42" s="451"/>
      <c r="LPE42" s="451"/>
      <c r="LPF42" s="453"/>
      <c r="LPH42" s="449"/>
      <c r="LPI42" s="449"/>
      <c r="LPJ42" s="449"/>
      <c r="LPK42" s="450"/>
      <c r="LPL42" s="451"/>
      <c r="LPM42" s="451"/>
      <c r="LPN42" s="451"/>
      <c r="LPO42" s="449"/>
      <c r="LPP42" s="452"/>
      <c r="LPQ42" s="453"/>
      <c r="LPR42" s="454"/>
      <c r="LPS42" s="449"/>
      <c r="LPT42" s="453"/>
      <c r="LPU42" s="453"/>
      <c r="LPV42" s="450"/>
      <c r="LPW42" s="454"/>
      <c r="LPX42" s="455"/>
      <c r="LPY42" s="453"/>
      <c r="LPZ42" s="456"/>
      <c r="LQA42" s="453"/>
      <c r="LQB42" s="456"/>
      <c r="LQC42" s="454"/>
      <c r="LQD42" s="451"/>
      <c r="LQE42" s="454"/>
      <c r="LQF42" s="450"/>
      <c r="LQG42" s="456"/>
      <c r="LQH42" s="456"/>
      <c r="LQI42" s="456"/>
      <c r="LQJ42" s="456"/>
      <c r="LQK42" s="271"/>
      <c r="LQL42" s="451"/>
      <c r="LQM42" s="454"/>
      <c r="LQN42" s="451"/>
      <c r="LQO42" s="457"/>
      <c r="LQP42" s="271"/>
      <c r="LQQ42" s="451"/>
      <c r="LQR42" s="454"/>
      <c r="LQS42" s="451"/>
      <c r="LQT42" s="457"/>
      <c r="LQU42" s="451"/>
      <c r="LQV42" s="457"/>
      <c r="LQW42" s="457"/>
      <c r="LQX42" s="457"/>
      <c r="LQY42" s="271"/>
      <c r="LQZ42" s="271"/>
      <c r="LRA42" s="451"/>
      <c r="LRB42" s="454"/>
      <c r="LRC42" s="451"/>
      <c r="LRD42" s="454"/>
      <c r="LRE42" s="458"/>
      <c r="LRF42" s="459"/>
      <c r="LRG42" s="460"/>
      <c r="LRH42" s="461"/>
      <c r="LRI42" s="462"/>
      <c r="LRJ42" s="458"/>
      <c r="LRK42" s="451"/>
      <c r="LRL42" s="463"/>
      <c r="LRM42" s="451"/>
      <c r="LRN42" s="451"/>
      <c r="LRO42" s="453"/>
      <c r="LRQ42" s="449"/>
      <c r="LRR42" s="449"/>
      <c r="LRS42" s="449"/>
      <c r="LRT42" s="450"/>
      <c r="LRU42" s="451"/>
      <c r="LRV42" s="451"/>
      <c r="LRW42" s="451"/>
      <c r="LRX42" s="449"/>
      <c r="LRY42" s="452"/>
      <c r="LRZ42" s="453"/>
      <c r="LSA42" s="454"/>
      <c r="LSB42" s="449"/>
      <c r="LSC42" s="453"/>
      <c r="LSD42" s="453"/>
      <c r="LSE42" s="450"/>
      <c r="LSF42" s="454"/>
      <c r="LSG42" s="455"/>
      <c r="LSH42" s="453"/>
      <c r="LSI42" s="456"/>
      <c r="LSJ42" s="453"/>
      <c r="LSK42" s="456"/>
      <c r="LSL42" s="454"/>
      <c r="LSM42" s="451"/>
      <c r="LSN42" s="454"/>
      <c r="LSO42" s="450"/>
      <c r="LSP42" s="456"/>
      <c r="LSQ42" s="456"/>
      <c r="LSR42" s="456"/>
      <c r="LSS42" s="456"/>
      <c r="LST42" s="271"/>
      <c r="LSU42" s="451"/>
      <c r="LSV42" s="454"/>
      <c r="LSW42" s="451"/>
      <c r="LSX42" s="457"/>
      <c r="LSY42" s="271"/>
      <c r="LSZ42" s="451"/>
      <c r="LTA42" s="454"/>
      <c r="LTB42" s="451"/>
      <c r="LTC42" s="457"/>
      <c r="LTD42" s="451"/>
      <c r="LTE42" s="457"/>
      <c r="LTF42" s="457"/>
      <c r="LTG42" s="457"/>
      <c r="LTH42" s="271"/>
      <c r="LTI42" s="271"/>
      <c r="LTJ42" s="451"/>
      <c r="LTK42" s="454"/>
      <c r="LTL42" s="451"/>
      <c r="LTM42" s="454"/>
      <c r="LTN42" s="458"/>
      <c r="LTO42" s="459"/>
      <c r="LTP42" s="460"/>
      <c r="LTQ42" s="461"/>
      <c r="LTR42" s="462"/>
      <c r="LTS42" s="458"/>
      <c r="LTT42" s="451"/>
      <c r="LTU42" s="463"/>
      <c r="LTV42" s="451"/>
      <c r="LTW42" s="451"/>
      <c r="LTX42" s="453"/>
      <c r="LTZ42" s="449"/>
      <c r="LUA42" s="449"/>
      <c r="LUB42" s="449"/>
      <c r="LUC42" s="450"/>
      <c r="LUD42" s="451"/>
      <c r="LUE42" s="451"/>
      <c r="LUF42" s="451"/>
      <c r="LUG42" s="449"/>
      <c r="LUH42" s="452"/>
      <c r="LUI42" s="453"/>
      <c r="LUJ42" s="454"/>
      <c r="LUK42" s="449"/>
      <c r="LUL42" s="453"/>
      <c r="LUM42" s="453"/>
      <c r="LUN42" s="450"/>
      <c r="LUO42" s="454"/>
      <c r="LUP42" s="455"/>
      <c r="LUQ42" s="453"/>
      <c r="LUR42" s="456"/>
      <c r="LUS42" s="453"/>
      <c r="LUT42" s="456"/>
      <c r="LUU42" s="454"/>
      <c r="LUV42" s="451"/>
      <c r="LUW42" s="454"/>
      <c r="LUX42" s="450"/>
      <c r="LUY42" s="456"/>
      <c r="LUZ42" s="456"/>
      <c r="LVA42" s="456"/>
      <c r="LVB42" s="456"/>
      <c r="LVC42" s="271"/>
      <c r="LVD42" s="451"/>
      <c r="LVE42" s="454"/>
      <c r="LVF42" s="451"/>
      <c r="LVG42" s="457"/>
      <c r="LVH42" s="271"/>
      <c r="LVI42" s="451"/>
      <c r="LVJ42" s="454"/>
      <c r="LVK42" s="451"/>
      <c r="LVL42" s="457"/>
      <c r="LVM42" s="451"/>
      <c r="LVN42" s="457"/>
      <c r="LVO42" s="457"/>
      <c r="LVP42" s="457"/>
      <c r="LVQ42" s="271"/>
      <c r="LVR42" s="271"/>
      <c r="LVS42" s="451"/>
      <c r="LVT42" s="454"/>
      <c r="LVU42" s="451"/>
      <c r="LVV42" s="454"/>
      <c r="LVW42" s="458"/>
      <c r="LVX42" s="459"/>
      <c r="LVY42" s="460"/>
      <c r="LVZ42" s="461"/>
      <c r="LWA42" s="462"/>
      <c r="LWB42" s="458"/>
      <c r="LWC42" s="451"/>
      <c r="LWD42" s="463"/>
      <c r="LWE42" s="451"/>
      <c r="LWF42" s="451"/>
      <c r="LWG42" s="453"/>
      <c r="LWI42" s="449"/>
      <c r="LWJ42" s="449"/>
      <c r="LWK42" s="449"/>
      <c r="LWL42" s="450"/>
      <c r="LWM42" s="451"/>
      <c r="LWN42" s="451"/>
      <c r="LWO42" s="451"/>
      <c r="LWP42" s="449"/>
      <c r="LWQ42" s="452"/>
      <c r="LWR42" s="453"/>
      <c r="LWS42" s="454"/>
      <c r="LWT42" s="449"/>
      <c r="LWU42" s="453"/>
      <c r="LWV42" s="453"/>
      <c r="LWW42" s="450"/>
      <c r="LWX42" s="454"/>
      <c r="LWY42" s="455"/>
      <c r="LWZ42" s="453"/>
      <c r="LXA42" s="456"/>
      <c r="LXB42" s="453"/>
      <c r="LXC42" s="456"/>
      <c r="LXD42" s="454"/>
      <c r="LXE42" s="451"/>
      <c r="LXF42" s="454"/>
      <c r="LXG42" s="450"/>
      <c r="LXH42" s="456"/>
      <c r="LXI42" s="456"/>
      <c r="LXJ42" s="456"/>
      <c r="LXK42" s="456"/>
      <c r="LXL42" s="271"/>
      <c r="LXM42" s="451"/>
      <c r="LXN42" s="454"/>
      <c r="LXO42" s="451"/>
      <c r="LXP42" s="457"/>
      <c r="LXQ42" s="271"/>
      <c r="LXR42" s="451"/>
      <c r="LXS42" s="454"/>
      <c r="LXT42" s="451"/>
      <c r="LXU42" s="457"/>
      <c r="LXV42" s="451"/>
      <c r="LXW42" s="457"/>
      <c r="LXX42" s="457"/>
      <c r="LXY42" s="457"/>
      <c r="LXZ42" s="271"/>
      <c r="LYA42" s="271"/>
      <c r="LYB42" s="451"/>
      <c r="LYC42" s="454"/>
      <c r="LYD42" s="451"/>
      <c r="LYE42" s="454"/>
      <c r="LYF42" s="458"/>
      <c r="LYG42" s="459"/>
      <c r="LYH42" s="460"/>
      <c r="LYI42" s="461"/>
      <c r="LYJ42" s="462"/>
      <c r="LYK42" s="458"/>
      <c r="LYL42" s="451"/>
      <c r="LYM42" s="463"/>
      <c r="LYN42" s="451"/>
      <c r="LYO42" s="451"/>
      <c r="LYP42" s="453"/>
      <c r="LYR42" s="449"/>
      <c r="LYS42" s="449"/>
      <c r="LYT42" s="449"/>
      <c r="LYU42" s="450"/>
      <c r="LYV42" s="451"/>
      <c r="LYW42" s="451"/>
      <c r="LYX42" s="451"/>
      <c r="LYY42" s="449"/>
      <c r="LYZ42" s="452"/>
      <c r="LZA42" s="453"/>
      <c r="LZB42" s="454"/>
      <c r="LZC42" s="449"/>
      <c r="LZD42" s="453"/>
      <c r="LZE42" s="453"/>
      <c r="LZF42" s="450"/>
      <c r="LZG42" s="454"/>
      <c r="LZH42" s="455"/>
      <c r="LZI42" s="453"/>
      <c r="LZJ42" s="456"/>
      <c r="LZK42" s="453"/>
      <c r="LZL42" s="456"/>
      <c r="LZM42" s="454"/>
      <c r="LZN42" s="451"/>
      <c r="LZO42" s="454"/>
      <c r="LZP42" s="450"/>
      <c r="LZQ42" s="456"/>
      <c r="LZR42" s="456"/>
      <c r="LZS42" s="456"/>
      <c r="LZT42" s="456"/>
      <c r="LZU42" s="271"/>
      <c r="LZV42" s="451"/>
      <c r="LZW42" s="454"/>
      <c r="LZX42" s="451"/>
      <c r="LZY42" s="457"/>
      <c r="LZZ42" s="271"/>
      <c r="MAA42" s="451"/>
      <c r="MAB42" s="454"/>
      <c r="MAC42" s="451"/>
      <c r="MAD42" s="457"/>
      <c r="MAE42" s="451"/>
      <c r="MAF42" s="457"/>
      <c r="MAG42" s="457"/>
      <c r="MAH42" s="457"/>
      <c r="MAI42" s="271"/>
      <c r="MAJ42" s="271"/>
      <c r="MAK42" s="451"/>
      <c r="MAL42" s="454"/>
      <c r="MAM42" s="451"/>
      <c r="MAN42" s="454"/>
      <c r="MAO42" s="458"/>
      <c r="MAP42" s="459"/>
      <c r="MAQ42" s="460"/>
      <c r="MAR42" s="461"/>
      <c r="MAS42" s="462"/>
      <c r="MAT42" s="458"/>
      <c r="MAU42" s="451"/>
      <c r="MAV42" s="463"/>
      <c r="MAW42" s="451"/>
      <c r="MAX42" s="451"/>
      <c r="MAY42" s="453"/>
      <c r="MBA42" s="449"/>
      <c r="MBB42" s="449"/>
      <c r="MBC42" s="449"/>
      <c r="MBD42" s="450"/>
      <c r="MBE42" s="451"/>
      <c r="MBF42" s="451"/>
      <c r="MBG42" s="451"/>
      <c r="MBH42" s="449"/>
      <c r="MBI42" s="452"/>
      <c r="MBJ42" s="453"/>
      <c r="MBK42" s="454"/>
      <c r="MBL42" s="449"/>
      <c r="MBM42" s="453"/>
      <c r="MBN42" s="453"/>
      <c r="MBO42" s="450"/>
      <c r="MBP42" s="454"/>
      <c r="MBQ42" s="455"/>
      <c r="MBR42" s="453"/>
      <c r="MBS42" s="456"/>
      <c r="MBT42" s="453"/>
      <c r="MBU42" s="456"/>
      <c r="MBV42" s="454"/>
      <c r="MBW42" s="451"/>
      <c r="MBX42" s="454"/>
      <c r="MBY42" s="450"/>
      <c r="MBZ42" s="456"/>
      <c r="MCA42" s="456"/>
      <c r="MCB42" s="456"/>
      <c r="MCC42" s="456"/>
      <c r="MCD42" s="271"/>
      <c r="MCE42" s="451"/>
      <c r="MCF42" s="454"/>
      <c r="MCG42" s="451"/>
      <c r="MCH42" s="457"/>
      <c r="MCI42" s="271"/>
      <c r="MCJ42" s="451"/>
      <c r="MCK42" s="454"/>
      <c r="MCL42" s="451"/>
      <c r="MCM42" s="457"/>
      <c r="MCN42" s="451"/>
      <c r="MCO42" s="457"/>
      <c r="MCP42" s="457"/>
      <c r="MCQ42" s="457"/>
      <c r="MCR42" s="271"/>
      <c r="MCS42" s="271"/>
      <c r="MCT42" s="451"/>
      <c r="MCU42" s="454"/>
      <c r="MCV42" s="451"/>
      <c r="MCW42" s="454"/>
      <c r="MCX42" s="458"/>
      <c r="MCY42" s="459"/>
      <c r="MCZ42" s="460"/>
      <c r="MDA42" s="461"/>
      <c r="MDB42" s="462"/>
      <c r="MDC42" s="458"/>
      <c r="MDD42" s="451"/>
      <c r="MDE42" s="463"/>
      <c r="MDF42" s="451"/>
      <c r="MDG42" s="451"/>
      <c r="MDH42" s="453"/>
      <c r="MDJ42" s="449"/>
      <c r="MDK42" s="449"/>
      <c r="MDL42" s="449"/>
      <c r="MDM42" s="450"/>
      <c r="MDN42" s="451"/>
      <c r="MDO42" s="451"/>
      <c r="MDP42" s="451"/>
      <c r="MDQ42" s="449"/>
      <c r="MDR42" s="452"/>
      <c r="MDS42" s="453"/>
      <c r="MDT42" s="454"/>
      <c r="MDU42" s="449"/>
      <c r="MDV42" s="453"/>
      <c r="MDW42" s="453"/>
      <c r="MDX42" s="450"/>
      <c r="MDY42" s="454"/>
      <c r="MDZ42" s="455"/>
      <c r="MEA42" s="453"/>
      <c r="MEB42" s="456"/>
      <c r="MEC42" s="453"/>
      <c r="MED42" s="456"/>
      <c r="MEE42" s="454"/>
      <c r="MEF42" s="451"/>
      <c r="MEG42" s="454"/>
      <c r="MEH42" s="450"/>
      <c r="MEI42" s="456"/>
      <c r="MEJ42" s="456"/>
      <c r="MEK42" s="456"/>
      <c r="MEL42" s="456"/>
      <c r="MEM42" s="271"/>
      <c r="MEN42" s="451"/>
      <c r="MEO42" s="454"/>
      <c r="MEP42" s="451"/>
      <c r="MEQ42" s="457"/>
      <c r="MER42" s="271"/>
      <c r="MES42" s="451"/>
      <c r="MET42" s="454"/>
      <c r="MEU42" s="451"/>
      <c r="MEV42" s="457"/>
      <c r="MEW42" s="451"/>
      <c r="MEX42" s="457"/>
      <c r="MEY42" s="457"/>
      <c r="MEZ42" s="457"/>
      <c r="MFA42" s="271"/>
      <c r="MFB42" s="271"/>
      <c r="MFC42" s="451"/>
      <c r="MFD42" s="454"/>
      <c r="MFE42" s="451"/>
      <c r="MFF42" s="454"/>
      <c r="MFG42" s="458"/>
      <c r="MFH42" s="459"/>
      <c r="MFI42" s="460"/>
      <c r="MFJ42" s="461"/>
      <c r="MFK42" s="462"/>
      <c r="MFL42" s="458"/>
      <c r="MFM42" s="451"/>
      <c r="MFN42" s="463"/>
      <c r="MFO42" s="451"/>
      <c r="MFP42" s="451"/>
      <c r="MFQ42" s="453"/>
      <c r="MFS42" s="449"/>
      <c r="MFT42" s="449"/>
      <c r="MFU42" s="449"/>
      <c r="MFV42" s="450"/>
      <c r="MFW42" s="451"/>
      <c r="MFX42" s="451"/>
      <c r="MFY42" s="451"/>
      <c r="MFZ42" s="449"/>
      <c r="MGA42" s="452"/>
      <c r="MGB42" s="453"/>
      <c r="MGC42" s="454"/>
      <c r="MGD42" s="449"/>
      <c r="MGE42" s="453"/>
      <c r="MGF42" s="453"/>
      <c r="MGG42" s="450"/>
      <c r="MGH42" s="454"/>
      <c r="MGI42" s="455"/>
      <c r="MGJ42" s="453"/>
      <c r="MGK42" s="456"/>
      <c r="MGL42" s="453"/>
      <c r="MGM42" s="456"/>
      <c r="MGN42" s="454"/>
      <c r="MGO42" s="451"/>
      <c r="MGP42" s="454"/>
      <c r="MGQ42" s="450"/>
      <c r="MGR42" s="456"/>
      <c r="MGS42" s="456"/>
      <c r="MGT42" s="456"/>
      <c r="MGU42" s="456"/>
      <c r="MGV42" s="271"/>
      <c r="MGW42" s="451"/>
      <c r="MGX42" s="454"/>
      <c r="MGY42" s="451"/>
      <c r="MGZ42" s="457"/>
      <c r="MHA42" s="271"/>
      <c r="MHB42" s="451"/>
      <c r="MHC42" s="454"/>
      <c r="MHD42" s="451"/>
      <c r="MHE42" s="457"/>
      <c r="MHF42" s="451"/>
      <c r="MHG42" s="457"/>
      <c r="MHH42" s="457"/>
      <c r="MHI42" s="457"/>
      <c r="MHJ42" s="271"/>
      <c r="MHK42" s="271"/>
      <c r="MHL42" s="451"/>
      <c r="MHM42" s="454"/>
      <c r="MHN42" s="451"/>
      <c r="MHO42" s="454"/>
      <c r="MHP42" s="458"/>
      <c r="MHQ42" s="459"/>
      <c r="MHR42" s="460"/>
      <c r="MHS42" s="461"/>
      <c r="MHT42" s="462"/>
      <c r="MHU42" s="458"/>
      <c r="MHV42" s="451"/>
      <c r="MHW42" s="463"/>
      <c r="MHX42" s="451"/>
      <c r="MHY42" s="451"/>
      <c r="MHZ42" s="453"/>
      <c r="MIB42" s="449"/>
      <c r="MIC42" s="449"/>
      <c r="MID42" s="449"/>
      <c r="MIE42" s="450"/>
      <c r="MIF42" s="451"/>
      <c r="MIG42" s="451"/>
      <c r="MIH42" s="451"/>
      <c r="MII42" s="449"/>
      <c r="MIJ42" s="452"/>
      <c r="MIK42" s="453"/>
      <c r="MIL42" s="454"/>
      <c r="MIM42" s="449"/>
      <c r="MIN42" s="453"/>
      <c r="MIO42" s="453"/>
      <c r="MIP42" s="450"/>
      <c r="MIQ42" s="454"/>
      <c r="MIR42" s="455"/>
      <c r="MIS42" s="453"/>
      <c r="MIT42" s="456"/>
      <c r="MIU42" s="453"/>
      <c r="MIV42" s="456"/>
      <c r="MIW42" s="454"/>
      <c r="MIX42" s="451"/>
      <c r="MIY42" s="454"/>
      <c r="MIZ42" s="450"/>
      <c r="MJA42" s="456"/>
      <c r="MJB42" s="456"/>
      <c r="MJC42" s="456"/>
      <c r="MJD42" s="456"/>
      <c r="MJE42" s="271"/>
      <c r="MJF42" s="451"/>
      <c r="MJG42" s="454"/>
      <c r="MJH42" s="451"/>
      <c r="MJI42" s="457"/>
      <c r="MJJ42" s="271"/>
      <c r="MJK42" s="451"/>
      <c r="MJL42" s="454"/>
      <c r="MJM42" s="451"/>
      <c r="MJN42" s="457"/>
      <c r="MJO42" s="451"/>
      <c r="MJP42" s="457"/>
      <c r="MJQ42" s="457"/>
      <c r="MJR42" s="457"/>
      <c r="MJS42" s="271"/>
      <c r="MJT42" s="271"/>
      <c r="MJU42" s="451"/>
      <c r="MJV42" s="454"/>
      <c r="MJW42" s="451"/>
      <c r="MJX42" s="454"/>
      <c r="MJY42" s="458"/>
      <c r="MJZ42" s="459"/>
      <c r="MKA42" s="460"/>
      <c r="MKB42" s="461"/>
      <c r="MKC42" s="462"/>
      <c r="MKD42" s="458"/>
      <c r="MKE42" s="451"/>
      <c r="MKF42" s="463"/>
      <c r="MKG42" s="451"/>
      <c r="MKH42" s="451"/>
      <c r="MKI42" s="453"/>
      <c r="MKK42" s="449"/>
      <c r="MKL42" s="449"/>
      <c r="MKM42" s="449"/>
      <c r="MKN42" s="450"/>
      <c r="MKO42" s="451"/>
      <c r="MKP42" s="451"/>
      <c r="MKQ42" s="451"/>
      <c r="MKR42" s="449"/>
      <c r="MKS42" s="452"/>
      <c r="MKT42" s="453"/>
      <c r="MKU42" s="454"/>
      <c r="MKV42" s="449"/>
      <c r="MKW42" s="453"/>
      <c r="MKX42" s="453"/>
      <c r="MKY42" s="450"/>
      <c r="MKZ42" s="454"/>
      <c r="MLA42" s="455"/>
      <c r="MLB42" s="453"/>
      <c r="MLC42" s="456"/>
      <c r="MLD42" s="453"/>
      <c r="MLE42" s="456"/>
      <c r="MLF42" s="454"/>
      <c r="MLG42" s="451"/>
      <c r="MLH42" s="454"/>
      <c r="MLI42" s="450"/>
      <c r="MLJ42" s="456"/>
      <c r="MLK42" s="456"/>
      <c r="MLL42" s="456"/>
      <c r="MLM42" s="456"/>
      <c r="MLN42" s="271"/>
      <c r="MLO42" s="451"/>
      <c r="MLP42" s="454"/>
      <c r="MLQ42" s="451"/>
      <c r="MLR42" s="457"/>
      <c r="MLS42" s="271"/>
      <c r="MLT42" s="451"/>
      <c r="MLU42" s="454"/>
      <c r="MLV42" s="451"/>
      <c r="MLW42" s="457"/>
      <c r="MLX42" s="451"/>
      <c r="MLY42" s="457"/>
      <c r="MLZ42" s="457"/>
      <c r="MMA42" s="457"/>
      <c r="MMB42" s="271"/>
      <c r="MMC42" s="271"/>
      <c r="MMD42" s="451"/>
      <c r="MME42" s="454"/>
      <c r="MMF42" s="451"/>
      <c r="MMG42" s="454"/>
      <c r="MMH42" s="458"/>
      <c r="MMI42" s="459"/>
      <c r="MMJ42" s="460"/>
      <c r="MMK42" s="461"/>
      <c r="MML42" s="462"/>
      <c r="MMM42" s="458"/>
      <c r="MMN42" s="451"/>
      <c r="MMO42" s="463"/>
      <c r="MMP42" s="451"/>
      <c r="MMQ42" s="451"/>
      <c r="MMR42" s="453"/>
      <c r="MMT42" s="449"/>
      <c r="MMU42" s="449"/>
      <c r="MMV42" s="449"/>
      <c r="MMW42" s="450"/>
      <c r="MMX42" s="451"/>
      <c r="MMY42" s="451"/>
      <c r="MMZ42" s="451"/>
      <c r="MNA42" s="449"/>
      <c r="MNB42" s="452"/>
      <c r="MNC42" s="453"/>
      <c r="MND42" s="454"/>
      <c r="MNE42" s="449"/>
      <c r="MNF42" s="453"/>
      <c r="MNG42" s="453"/>
      <c r="MNH42" s="450"/>
      <c r="MNI42" s="454"/>
      <c r="MNJ42" s="455"/>
      <c r="MNK42" s="453"/>
      <c r="MNL42" s="456"/>
      <c r="MNM42" s="453"/>
      <c r="MNN42" s="456"/>
      <c r="MNO42" s="454"/>
      <c r="MNP42" s="451"/>
      <c r="MNQ42" s="454"/>
      <c r="MNR42" s="450"/>
      <c r="MNS42" s="456"/>
      <c r="MNT42" s="456"/>
      <c r="MNU42" s="456"/>
      <c r="MNV42" s="456"/>
      <c r="MNW42" s="271"/>
      <c r="MNX42" s="451"/>
      <c r="MNY42" s="454"/>
      <c r="MNZ42" s="451"/>
      <c r="MOA42" s="457"/>
      <c r="MOB42" s="271"/>
      <c r="MOC42" s="451"/>
      <c r="MOD42" s="454"/>
      <c r="MOE42" s="451"/>
      <c r="MOF42" s="457"/>
      <c r="MOG42" s="451"/>
      <c r="MOH42" s="457"/>
      <c r="MOI42" s="457"/>
      <c r="MOJ42" s="457"/>
      <c r="MOK42" s="271"/>
      <c r="MOL42" s="271"/>
      <c r="MOM42" s="451"/>
      <c r="MON42" s="454"/>
      <c r="MOO42" s="451"/>
      <c r="MOP42" s="454"/>
      <c r="MOQ42" s="458"/>
      <c r="MOR42" s="459"/>
      <c r="MOS42" s="460"/>
      <c r="MOT42" s="461"/>
      <c r="MOU42" s="462"/>
      <c r="MOV42" s="458"/>
      <c r="MOW42" s="451"/>
      <c r="MOX42" s="463"/>
      <c r="MOY42" s="451"/>
      <c r="MOZ42" s="451"/>
      <c r="MPA42" s="453"/>
      <c r="MPC42" s="449"/>
      <c r="MPD42" s="449"/>
      <c r="MPE42" s="449"/>
      <c r="MPF42" s="450"/>
      <c r="MPG42" s="451"/>
      <c r="MPH42" s="451"/>
      <c r="MPI42" s="451"/>
      <c r="MPJ42" s="449"/>
      <c r="MPK42" s="452"/>
      <c r="MPL42" s="453"/>
      <c r="MPM42" s="454"/>
      <c r="MPN42" s="449"/>
      <c r="MPO42" s="453"/>
      <c r="MPP42" s="453"/>
      <c r="MPQ42" s="450"/>
      <c r="MPR42" s="454"/>
      <c r="MPS42" s="455"/>
      <c r="MPT42" s="453"/>
      <c r="MPU42" s="456"/>
      <c r="MPV42" s="453"/>
      <c r="MPW42" s="456"/>
      <c r="MPX42" s="454"/>
      <c r="MPY42" s="451"/>
      <c r="MPZ42" s="454"/>
      <c r="MQA42" s="450"/>
      <c r="MQB42" s="456"/>
      <c r="MQC42" s="456"/>
      <c r="MQD42" s="456"/>
      <c r="MQE42" s="456"/>
      <c r="MQF42" s="271"/>
      <c r="MQG42" s="451"/>
      <c r="MQH42" s="454"/>
      <c r="MQI42" s="451"/>
      <c r="MQJ42" s="457"/>
      <c r="MQK42" s="271"/>
      <c r="MQL42" s="451"/>
      <c r="MQM42" s="454"/>
      <c r="MQN42" s="451"/>
      <c r="MQO42" s="457"/>
      <c r="MQP42" s="451"/>
      <c r="MQQ42" s="457"/>
      <c r="MQR42" s="457"/>
      <c r="MQS42" s="457"/>
      <c r="MQT42" s="271"/>
      <c r="MQU42" s="271"/>
      <c r="MQV42" s="451"/>
      <c r="MQW42" s="454"/>
      <c r="MQX42" s="451"/>
      <c r="MQY42" s="454"/>
      <c r="MQZ42" s="458"/>
      <c r="MRA42" s="459"/>
      <c r="MRB42" s="460"/>
      <c r="MRC42" s="461"/>
      <c r="MRD42" s="462"/>
      <c r="MRE42" s="458"/>
      <c r="MRF42" s="451"/>
      <c r="MRG42" s="463"/>
      <c r="MRH42" s="451"/>
      <c r="MRI42" s="451"/>
      <c r="MRJ42" s="453"/>
      <c r="MRL42" s="449"/>
      <c r="MRM42" s="449"/>
      <c r="MRN42" s="449"/>
      <c r="MRO42" s="450"/>
      <c r="MRP42" s="451"/>
      <c r="MRQ42" s="451"/>
      <c r="MRR42" s="451"/>
      <c r="MRS42" s="449"/>
      <c r="MRT42" s="452"/>
      <c r="MRU42" s="453"/>
      <c r="MRV42" s="454"/>
      <c r="MRW42" s="449"/>
      <c r="MRX42" s="453"/>
      <c r="MRY42" s="453"/>
      <c r="MRZ42" s="450"/>
      <c r="MSA42" s="454"/>
      <c r="MSB42" s="455"/>
      <c r="MSC42" s="453"/>
      <c r="MSD42" s="456"/>
      <c r="MSE42" s="453"/>
      <c r="MSF42" s="456"/>
      <c r="MSG42" s="454"/>
      <c r="MSH42" s="451"/>
      <c r="MSI42" s="454"/>
      <c r="MSJ42" s="450"/>
      <c r="MSK42" s="456"/>
      <c r="MSL42" s="456"/>
      <c r="MSM42" s="456"/>
      <c r="MSN42" s="456"/>
      <c r="MSO42" s="271"/>
      <c r="MSP42" s="451"/>
      <c r="MSQ42" s="454"/>
      <c r="MSR42" s="451"/>
      <c r="MSS42" s="457"/>
      <c r="MST42" s="271"/>
      <c r="MSU42" s="451"/>
      <c r="MSV42" s="454"/>
      <c r="MSW42" s="451"/>
      <c r="MSX42" s="457"/>
      <c r="MSY42" s="451"/>
      <c r="MSZ42" s="457"/>
      <c r="MTA42" s="457"/>
      <c r="MTB42" s="457"/>
      <c r="MTC42" s="271"/>
      <c r="MTD42" s="271"/>
      <c r="MTE42" s="451"/>
      <c r="MTF42" s="454"/>
      <c r="MTG42" s="451"/>
      <c r="MTH42" s="454"/>
      <c r="MTI42" s="458"/>
      <c r="MTJ42" s="459"/>
      <c r="MTK42" s="460"/>
      <c r="MTL42" s="461"/>
      <c r="MTM42" s="462"/>
      <c r="MTN42" s="458"/>
      <c r="MTO42" s="451"/>
      <c r="MTP42" s="463"/>
      <c r="MTQ42" s="451"/>
      <c r="MTR42" s="451"/>
      <c r="MTS42" s="453"/>
      <c r="MTU42" s="449"/>
      <c r="MTV42" s="449"/>
      <c r="MTW42" s="449"/>
      <c r="MTX42" s="450"/>
      <c r="MTY42" s="451"/>
      <c r="MTZ42" s="451"/>
      <c r="MUA42" s="451"/>
      <c r="MUB42" s="449"/>
      <c r="MUC42" s="452"/>
      <c r="MUD42" s="453"/>
      <c r="MUE42" s="454"/>
      <c r="MUF42" s="449"/>
      <c r="MUG42" s="453"/>
      <c r="MUH42" s="453"/>
      <c r="MUI42" s="450"/>
      <c r="MUJ42" s="454"/>
      <c r="MUK42" s="455"/>
      <c r="MUL42" s="453"/>
      <c r="MUM42" s="456"/>
      <c r="MUN42" s="453"/>
      <c r="MUO42" s="456"/>
      <c r="MUP42" s="454"/>
      <c r="MUQ42" s="451"/>
      <c r="MUR42" s="454"/>
      <c r="MUS42" s="450"/>
      <c r="MUT42" s="456"/>
      <c r="MUU42" s="456"/>
      <c r="MUV42" s="456"/>
      <c r="MUW42" s="456"/>
      <c r="MUX42" s="271"/>
      <c r="MUY42" s="451"/>
      <c r="MUZ42" s="454"/>
      <c r="MVA42" s="451"/>
      <c r="MVB42" s="457"/>
      <c r="MVC42" s="271"/>
      <c r="MVD42" s="451"/>
      <c r="MVE42" s="454"/>
      <c r="MVF42" s="451"/>
      <c r="MVG42" s="457"/>
      <c r="MVH42" s="451"/>
      <c r="MVI42" s="457"/>
      <c r="MVJ42" s="457"/>
      <c r="MVK42" s="457"/>
      <c r="MVL42" s="271"/>
      <c r="MVM42" s="271"/>
      <c r="MVN42" s="451"/>
      <c r="MVO42" s="454"/>
      <c r="MVP42" s="451"/>
      <c r="MVQ42" s="454"/>
      <c r="MVR42" s="458"/>
      <c r="MVS42" s="459"/>
      <c r="MVT42" s="460"/>
      <c r="MVU42" s="461"/>
      <c r="MVV42" s="462"/>
      <c r="MVW42" s="458"/>
      <c r="MVX42" s="451"/>
      <c r="MVY42" s="463"/>
      <c r="MVZ42" s="451"/>
      <c r="MWA42" s="451"/>
      <c r="MWB42" s="453"/>
      <c r="MWD42" s="449"/>
      <c r="MWE42" s="449"/>
      <c r="MWF42" s="449"/>
      <c r="MWG42" s="450"/>
      <c r="MWH42" s="451"/>
      <c r="MWI42" s="451"/>
      <c r="MWJ42" s="451"/>
      <c r="MWK42" s="449"/>
      <c r="MWL42" s="452"/>
      <c r="MWM42" s="453"/>
      <c r="MWN42" s="454"/>
      <c r="MWO42" s="449"/>
      <c r="MWP42" s="453"/>
      <c r="MWQ42" s="453"/>
      <c r="MWR42" s="450"/>
      <c r="MWS42" s="454"/>
      <c r="MWT42" s="455"/>
      <c r="MWU42" s="453"/>
      <c r="MWV42" s="456"/>
      <c r="MWW42" s="453"/>
      <c r="MWX42" s="456"/>
      <c r="MWY42" s="454"/>
      <c r="MWZ42" s="451"/>
      <c r="MXA42" s="454"/>
      <c r="MXB42" s="450"/>
      <c r="MXC42" s="456"/>
      <c r="MXD42" s="456"/>
      <c r="MXE42" s="456"/>
      <c r="MXF42" s="456"/>
      <c r="MXG42" s="271"/>
      <c r="MXH42" s="451"/>
      <c r="MXI42" s="454"/>
      <c r="MXJ42" s="451"/>
      <c r="MXK42" s="457"/>
      <c r="MXL42" s="271"/>
      <c r="MXM42" s="451"/>
      <c r="MXN42" s="454"/>
      <c r="MXO42" s="451"/>
      <c r="MXP42" s="457"/>
      <c r="MXQ42" s="451"/>
      <c r="MXR42" s="457"/>
      <c r="MXS42" s="457"/>
      <c r="MXT42" s="457"/>
      <c r="MXU42" s="271"/>
      <c r="MXV42" s="271"/>
      <c r="MXW42" s="451"/>
      <c r="MXX42" s="454"/>
      <c r="MXY42" s="451"/>
      <c r="MXZ42" s="454"/>
      <c r="MYA42" s="458"/>
      <c r="MYB42" s="459"/>
      <c r="MYC42" s="460"/>
      <c r="MYD42" s="461"/>
      <c r="MYE42" s="462"/>
      <c r="MYF42" s="458"/>
      <c r="MYG42" s="451"/>
      <c r="MYH42" s="463"/>
      <c r="MYI42" s="451"/>
      <c r="MYJ42" s="451"/>
      <c r="MYK42" s="453"/>
      <c r="MYM42" s="449"/>
      <c r="MYN42" s="449"/>
      <c r="MYO42" s="449"/>
      <c r="MYP42" s="450"/>
      <c r="MYQ42" s="451"/>
      <c r="MYR42" s="451"/>
      <c r="MYS42" s="451"/>
      <c r="MYT42" s="449"/>
      <c r="MYU42" s="452"/>
      <c r="MYV42" s="453"/>
      <c r="MYW42" s="454"/>
      <c r="MYX42" s="449"/>
      <c r="MYY42" s="453"/>
      <c r="MYZ42" s="453"/>
      <c r="MZA42" s="450"/>
      <c r="MZB42" s="454"/>
      <c r="MZC42" s="455"/>
      <c r="MZD42" s="453"/>
      <c r="MZE42" s="456"/>
      <c r="MZF42" s="453"/>
      <c r="MZG42" s="456"/>
      <c r="MZH42" s="454"/>
      <c r="MZI42" s="451"/>
      <c r="MZJ42" s="454"/>
      <c r="MZK42" s="450"/>
      <c r="MZL42" s="456"/>
      <c r="MZM42" s="456"/>
      <c r="MZN42" s="456"/>
      <c r="MZO42" s="456"/>
      <c r="MZP42" s="271"/>
      <c r="MZQ42" s="451"/>
      <c r="MZR42" s="454"/>
      <c r="MZS42" s="451"/>
      <c r="MZT42" s="457"/>
      <c r="MZU42" s="271"/>
      <c r="MZV42" s="451"/>
      <c r="MZW42" s="454"/>
      <c r="MZX42" s="451"/>
      <c r="MZY42" s="457"/>
      <c r="MZZ42" s="451"/>
      <c r="NAA42" s="457"/>
      <c r="NAB42" s="457"/>
      <c r="NAC42" s="457"/>
      <c r="NAD42" s="271"/>
      <c r="NAE42" s="271"/>
      <c r="NAF42" s="451"/>
      <c r="NAG42" s="454"/>
      <c r="NAH42" s="451"/>
      <c r="NAI42" s="454"/>
      <c r="NAJ42" s="458"/>
      <c r="NAK42" s="459"/>
      <c r="NAL42" s="460"/>
      <c r="NAM42" s="461"/>
      <c r="NAN42" s="462"/>
      <c r="NAO42" s="458"/>
      <c r="NAP42" s="451"/>
      <c r="NAQ42" s="463"/>
      <c r="NAR42" s="451"/>
      <c r="NAS42" s="451"/>
      <c r="NAT42" s="453"/>
      <c r="NAV42" s="449"/>
      <c r="NAW42" s="449"/>
      <c r="NAX42" s="449"/>
      <c r="NAY42" s="450"/>
      <c r="NAZ42" s="451"/>
      <c r="NBA42" s="451"/>
      <c r="NBB42" s="451"/>
      <c r="NBC42" s="449"/>
      <c r="NBD42" s="452"/>
      <c r="NBE42" s="453"/>
      <c r="NBF42" s="454"/>
      <c r="NBG42" s="449"/>
      <c r="NBH42" s="453"/>
      <c r="NBI42" s="453"/>
      <c r="NBJ42" s="450"/>
      <c r="NBK42" s="454"/>
      <c r="NBL42" s="455"/>
      <c r="NBM42" s="453"/>
      <c r="NBN42" s="456"/>
      <c r="NBO42" s="453"/>
      <c r="NBP42" s="456"/>
      <c r="NBQ42" s="454"/>
      <c r="NBR42" s="451"/>
      <c r="NBS42" s="454"/>
      <c r="NBT42" s="450"/>
      <c r="NBU42" s="456"/>
      <c r="NBV42" s="456"/>
      <c r="NBW42" s="456"/>
      <c r="NBX42" s="456"/>
      <c r="NBY42" s="271"/>
      <c r="NBZ42" s="451"/>
      <c r="NCA42" s="454"/>
      <c r="NCB42" s="451"/>
      <c r="NCC42" s="457"/>
      <c r="NCD42" s="271"/>
      <c r="NCE42" s="451"/>
      <c r="NCF42" s="454"/>
      <c r="NCG42" s="451"/>
      <c r="NCH42" s="457"/>
      <c r="NCI42" s="451"/>
      <c r="NCJ42" s="457"/>
      <c r="NCK42" s="457"/>
      <c r="NCL42" s="457"/>
      <c r="NCM42" s="271"/>
      <c r="NCN42" s="271"/>
      <c r="NCO42" s="451"/>
      <c r="NCP42" s="454"/>
      <c r="NCQ42" s="451"/>
      <c r="NCR42" s="454"/>
      <c r="NCS42" s="458"/>
      <c r="NCT42" s="459"/>
      <c r="NCU42" s="460"/>
      <c r="NCV42" s="461"/>
      <c r="NCW42" s="462"/>
      <c r="NCX42" s="458"/>
      <c r="NCY42" s="451"/>
      <c r="NCZ42" s="463"/>
      <c r="NDA42" s="451"/>
      <c r="NDB42" s="451"/>
      <c r="NDC42" s="453"/>
      <c r="NDE42" s="449"/>
      <c r="NDF42" s="449"/>
      <c r="NDG42" s="449"/>
      <c r="NDH42" s="450"/>
      <c r="NDI42" s="451"/>
      <c r="NDJ42" s="451"/>
      <c r="NDK42" s="451"/>
      <c r="NDL42" s="449"/>
      <c r="NDM42" s="452"/>
      <c r="NDN42" s="453"/>
      <c r="NDO42" s="454"/>
      <c r="NDP42" s="449"/>
      <c r="NDQ42" s="453"/>
      <c r="NDR42" s="453"/>
      <c r="NDS42" s="450"/>
      <c r="NDT42" s="454"/>
      <c r="NDU42" s="455"/>
      <c r="NDV42" s="453"/>
      <c r="NDW42" s="456"/>
      <c r="NDX42" s="453"/>
      <c r="NDY42" s="456"/>
      <c r="NDZ42" s="454"/>
      <c r="NEA42" s="451"/>
      <c r="NEB42" s="454"/>
      <c r="NEC42" s="450"/>
      <c r="NED42" s="456"/>
      <c r="NEE42" s="456"/>
      <c r="NEF42" s="456"/>
      <c r="NEG42" s="456"/>
      <c r="NEH42" s="271"/>
      <c r="NEI42" s="451"/>
      <c r="NEJ42" s="454"/>
      <c r="NEK42" s="451"/>
      <c r="NEL42" s="457"/>
      <c r="NEM42" s="271"/>
      <c r="NEN42" s="451"/>
      <c r="NEO42" s="454"/>
      <c r="NEP42" s="451"/>
      <c r="NEQ42" s="457"/>
      <c r="NER42" s="451"/>
      <c r="NES42" s="457"/>
      <c r="NET42" s="457"/>
      <c r="NEU42" s="457"/>
      <c r="NEV42" s="271"/>
      <c r="NEW42" s="271"/>
      <c r="NEX42" s="451"/>
      <c r="NEY42" s="454"/>
      <c r="NEZ42" s="451"/>
      <c r="NFA42" s="454"/>
      <c r="NFB42" s="458"/>
      <c r="NFC42" s="459"/>
      <c r="NFD42" s="460"/>
      <c r="NFE42" s="461"/>
      <c r="NFF42" s="462"/>
      <c r="NFG42" s="458"/>
      <c r="NFH42" s="451"/>
      <c r="NFI42" s="463"/>
      <c r="NFJ42" s="451"/>
      <c r="NFK42" s="451"/>
      <c r="NFL42" s="453"/>
      <c r="NFN42" s="449"/>
      <c r="NFO42" s="449"/>
      <c r="NFP42" s="449"/>
      <c r="NFQ42" s="450"/>
      <c r="NFR42" s="451"/>
      <c r="NFS42" s="451"/>
      <c r="NFT42" s="451"/>
      <c r="NFU42" s="449"/>
      <c r="NFV42" s="452"/>
      <c r="NFW42" s="453"/>
      <c r="NFX42" s="454"/>
      <c r="NFY42" s="449"/>
      <c r="NFZ42" s="453"/>
      <c r="NGA42" s="453"/>
      <c r="NGB42" s="450"/>
      <c r="NGC42" s="454"/>
      <c r="NGD42" s="455"/>
      <c r="NGE42" s="453"/>
      <c r="NGF42" s="456"/>
      <c r="NGG42" s="453"/>
      <c r="NGH42" s="456"/>
      <c r="NGI42" s="454"/>
      <c r="NGJ42" s="451"/>
      <c r="NGK42" s="454"/>
      <c r="NGL42" s="450"/>
      <c r="NGM42" s="456"/>
      <c r="NGN42" s="456"/>
      <c r="NGO42" s="456"/>
      <c r="NGP42" s="456"/>
      <c r="NGQ42" s="271"/>
      <c r="NGR42" s="451"/>
      <c r="NGS42" s="454"/>
      <c r="NGT42" s="451"/>
      <c r="NGU42" s="457"/>
      <c r="NGV42" s="271"/>
      <c r="NGW42" s="451"/>
      <c r="NGX42" s="454"/>
      <c r="NGY42" s="451"/>
      <c r="NGZ42" s="457"/>
      <c r="NHA42" s="451"/>
      <c r="NHB42" s="457"/>
      <c r="NHC42" s="457"/>
      <c r="NHD42" s="457"/>
      <c r="NHE42" s="271"/>
      <c r="NHF42" s="271"/>
      <c r="NHG42" s="451"/>
      <c r="NHH42" s="454"/>
      <c r="NHI42" s="451"/>
      <c r="NHJ42" s="454"/>
      <c r="NHK42" s="458"/>
      <c r="NHL42" s="459"/>
      <c r="NHM42" s="460"/>
      <c r="NHN42" s="461"/>
      <c r="NHO42" s="462"/>
      <c r="NHP42" s="458"/>
      <c r="NHQ42" s="451"/>
      <c r="NHR42" s="463"/>
      <c r="NHS42" s="451"/>
      <c r="NHT42" s="451"/>
      <c r="NHU42" s="453"/>
      <c r="NHW42" s="449"/>
      <c r="NHX42" s="449"/>
      <c r="NHY42" s="449"/>
      <c r="NHZ42" s="450"/>
      <c r="NIA42" s="451"/>
      <c r="NIB42" s="451"/>
      <c r="NIC42" s="451"/>
      <c r="NID42" s="449"/>
      <c r="NIE42" s="452"/>
      <c r="NIF42" s="453"/>
      <c r="NIG42" s="454"/>
      <c r="NIH42" s="449"/>
      <c r="NII42" s="453"/>
      <c r="NIJ42" s="453"/>
      <c r="NIK42" s="450"/>
      <c r="NIL42" s="454"/>
      <c r="NIM42" s="455"/>
      <c r="NIN42" s="453"/>
      <c r="NIO42" s="456"/>
      <c r="NIP42" s="453"/>
      <c r="NIQ42" s="456"/>
      <c r="NIR42" s="454"/>
      <c r="NIS42" s="451"/>
      <c r="NIT42" s="454"/>
      <c r="NIU42" s="450"/>
      <c r="NIV42" s="456"/>
      <c r="NIW42" s="456"/>
      <c r="NIX42" s="456"/>
      <c r="NIY42" s="456"/>
      <c r="NIZ42" s="271"/>
      <c r="NJA42" s="451"/>
      <c r="NJB42" s="454"/>
      <c r="NJC42" s="451"/>
      <c r="NJD42" s="457"/>
      <c r="NJE42" s="271"/>
      <c r="NJF42" s="451"/>
      <c r="NJG42" s="454"/>
      <c r="NJH42" s="451"/>
      <c r="NJI42" s="457"/>
      <c r="NJJ42" s="451"/>
      <c r="NJK42" s="457"/>
      <c r="NJL42" s="457"/>
      <c r="NJM42" s="457"/>
      <c r="NJN42" s="271"/>
      <c r="NJO42" s="271"/>
      <c r="NJP42" s="451"/>
      <c r="NJQ42" s="454"/>
      <c r="NJR42" s="451"/>
      <c r="NJS42" s="454"/>
      <c r="NJT42" s="458"/>
      <c r="NJU42" s="459"/>
      <c r="NJV42" s="460"/>
      <c r="NJW42" s="461"/>
      <c r="NJX42" s="462"/>
      <c r="NJY42" s="458"/>
      <c r="NJZ42" s="451"/>
      <c r="NKA42" s="463"/>
      <c r="NKB42" s="451"/>
      <c r="NKC42" s="451"/>
      <c r="NKD42" s="453"/>
      <c r="NKF42" s="449"/>
      <c r="NKG42" s="449"/>
      <c r="NKH42" s="449"/>
      <c r="NKI42" s="450"/>
      <c r="NKJ42" s="451"/>
      <c r="NKK42" s="451"/>
      <c r="NKL42" s="451"/>
      <c r="NKM42" s="449"/>
      <c r="NKN42" s="452"/>
      <c r="NKO42" s="453"/>
      <c r="NKP42" s="454"/>
      <c r="NKQ42" s="449"/>
      <c r="NKR42" s="453"/>
      <c r="NKS42" s="453"/>
      <c r="NKT42" s="450"/>
      <c r="NKU42" s="454"/>
      <c r="NKV42" s="455"/>
      <c r="NKW42" s="453"/>
      <c r="NKX42" s="456"/>
      <c r="NKY42" s="453"/>
      <c r="NKZ42" s="456"/>
      <c r="NLA42" s="454"/>
      <c r="NLB42" s="451"/>
      <c r="NLC42" s="454"/>
      <c r="NLD42" s="450"/>
      <c r="NLE42" s="456"/>
      <c r="NLF42" s="456"/>
      <c r="NLG42" s="456"/>
      <c r="NLH42" s="456"/>
      <c r="NLI42" s="271"/>
      <c r="NLJ42" s="451"/>
      <c r="NLK42" s="454"/>
      <c r="NLL42" s="451"/>
      <c r="NLM42" s="457"/>
      <c r="NLN42" s="271"/>
      <c r="NLO42" s="451"/>
      <c r="NLP42" s="454"/>
      <c r="NLQ42" s="451"/>
      <c r="NLR42" s="457"/>
      <c r="NLS42" s="451"/>
      <c r="NLT42" s="457"/>
      <c r="NLU42" s="457"/>
      <c r="NLV42" s="457"/>
      <c r="NLW42" s="271"/>
      <c r="NLX42" s="271"/>
      <c r="NLY42" s="451"/>
      <c r="NLZ42" s="454"/>
      <c r="NMA42" s="451"/>
      <c r="NMB42" s="454"/>
      <c r="NMC42" s="458"/>
      <c r="NMD42" s="459"/>
      <c r="NME42" s="460"/>
      <c r="NMF42" s="461"/>
      <c r="NMG42" s="462"/>
      <c r="NMH42" s="458"/>
      <c r="NMI42" s="451"/>
      <c r="NMJ42" s="463"/>
      <c r="NMK42" s="451"/>
      <c r="NML42" s="451"/>
      <c r="NMM42" s="453"/>
      <c r="NMO42" s="449"/>
      <c r="NMP42" s="449"/>
      <c r="NMQ42" s="449"/>
      <c r="NMR42" s="450"/>
      <c r="NMS42" s="451"/>
      <c r="NMT42" s="451"/>
      <c r="NMU42" s="451"/>
      <c r="NMV42" s="449"/>
      <c r="NMW42" s="452"/>
      <c r="NMX42" s="453"/>
      <c r="NMY42" s="454"/>
      <c r="NMZ42" s="449"/>
      <c r="NNA42" s="453"/>
      <c r="NNB42" s="453"/>
      <c r="NNC42" s="450"/>
      <c r="NND42" s="454"/>
      <c r="NNE42" s="455"/>
      <c r="NNF42" s="453"/>
      <c r="NNG42" s="456"/>
      <c r="NNH42" s="453"/>
      <c r="NNI42" s="456"/>
      <c r="NNJ42" s="454"/>
      <c r="NNK42" s="451"/>
      <c r="NNL42" s="454"/>
      <c r="NNM42" s="450"/>
      <c r="NNN42" s="456"/>
      <c r="NNO42" s="456"/>
      <c r="NNP42" s="456"/>
      <c r="NNQ42" s="456"/>
      <c r="NNR42" s="271"/>
      <c r="NNS42" s="451"/>
      <c r="NNT42" s="454"/>
      <c r="NNU42" s="451"/>
      <c r="NNV42" s="457"/>
      <c r="NNW42" s="271"/>
      <c r="NNX42" s="451"/>
      <c r="NNY42" s="454"/>
      <c r="NNZ42" s="451"/>
      <c r="NOA42" s="457"/>
      <c r="NOB42" s="451"/>
      <c r="NOC42" s="457"/>
      <c r="NOD42" s="457"/>
      <c r="NOE42" s="457"/>
      <c r="NOF42" s="271"/>
      <c r="NOG42" s="271"/>
      <c r="NOH42" s="451"/>
      <c r="NOI42" s="454"/>
      <c r="NOJ42" s="451"/>
      <c r="NOK42" s="454"/>
      <c r="NOL42" s="458"/>
      <c r="NOM42" s="459"/>
      <c r="NON42" s="460"/>
      <c r="NOO42" s="461"/>
      <c r="NOP42" s="462"/>
      <c r="NOQ42" s="458"/>
      <c r="NOR42" s="451"/>
      <c r="NOS42" s="463"/>
      <c r="NOT42" s="451"/>
      <c r="NOU42" s="451"/>
      <c r="NOV42" s="453"/>
      <c r="NOX42" s="449"/>
      <c r="NOY42" s="449"/>
      <c r="NOZ42" s="449"/>
      <c r="NPA42" s="450"/>
      <c r="NPB42" s="451"/>
      <c r="NPC42" s="451"/>
      <c r="NPD42" s="451"/>
      <c r="NPE42" s="449"/>
      <c r="NPF42" s="452"/>
      <c r="NPG42" s="453"/>
      <c r="NPH42" s="454"/>
      <c r="NPI42" s="449"/>
      <c r="NPJ42" s="453"/>
      <c r="NPK42" s="453"/>
      <c r="NPL42" s="450"/>
      <c r="NPM42" s="454"/>
      <c r="NPN42" s="455"/>
      <c r="NPO42" s="453"/>
      <c r="NPP42" s="456"/>
      <c r="NPQ42" s="453"/>
      <c r="NPR42" s="456"/>
      <c r="NPS42" s="454"/>
      <c r="NPT42" s="451"/>
      <c r="NPU42" s="454"/>
      <c r="NPV42" s="450"/>
      <c r="NPW42" s="456"/>
      <c r="NPX42" s="456"/>
      <c r="NPY42" s="456"/>
      <c r="NPZ42" s="456"/>
      <c r="NQA42" s="271"/>
      <c r="NQB42" s="451"/>
      <c r="NQC42" s="454"/>
      <c r="NQD42" s="451"/>
      <c r="NQE42" s="457"/>
      <c r="NQF42" s="271"/>
      <c r="NQG42" s="451"/>
      <c r="NQH42" s="454"/>
      <c r="NQI42" s="451"/>
      <c r="NQJ42" s="457"/>
      <c r="NQK42" s="451"/>
      <c r="NQL42" s="457"/>
      <c r="NQM42" s="457"/>
      <c r="NQN42" s="457"/>
      <c r="NQO42" s="271"/>
      <c r="NQP42" s="271"/>
      <c r="NQQ42" s="451"/>
      <c r="NQR42" s="454"/>
      <c r="NQS42" s="451"/>
      <c r="NQT42" s="454"/>
      <c r="NQU42" s="458"/>
      <c r="NQV42" s="459"/>
      <c r="NQW42" s="460"/>
      <c r="NQX42" s="461"/>
      <c r="NQY42" s="462"/>
      <c r="NQZ42" s="458"/>
      <c r="NRA42" s="451"/>
      <c r="NRB42" s="463"/>
      <c r="NRC42" s="451"/>
      <c r="NRD42" s="451"/>
      <c r="NRE42" s="453"/>
      <c r="NRG42" s="449"/>
      <c r="NRH42" s="449"/>
      <c r="NRI42" s="449"/>
      <c r="NRJ42" s="450"/>
      <c r="NRK42" s="451"/>
      <c r="NRL42" s="451"/>
      <c r="NRM42" s="451"/>
      <c r="NRN42" s="449"/>
      <c r="NRO42" s="452"/>
      <c r="NRP42" s="453"/>
      <c r="NRQ42" s="454"/>
      <c r="NRR42" s="449"/>
      <c r="NRS42" s="453"/>
      <c r="NRT42" s="453"/>
      <c r="NRU42" s="450"/>
      <c r="NRV42" s="454"/>
      <c r="NRW42" s="455"/>
      <c r="NRX42" s="453"/>
      <c r="NRY42" s="456"/>
      <c r="NRZ42" s="453"/>
      <c r="NSA42" s="456"/>
      <c r="NSB42" s="454"/>
      <c r="NSC42" s="451"/>
      <c r="NSD42" s="454"/>
      <c r="NSE42" s="450"/>
      <c r="NSF42" s="456"/>
      <c r="NSG42" s="456"/>
      <c r="NSH42" s="456"/>
      <c r="NSI42" s="456"/>
      <c r="NSJ42" s="271"/>
      <c r="NSK42" s="451"/>
      <c r="NSL42" s="454"/>
      <c r="NSM42" s="451"/>
      <c r="NSN42" s="457"/>
      <c r="NSO42" s="271"/>
      <c r="NSP42" s="451"/>
      <c r="NSQ42" s="454"/>
      <c r="NSR42" s="451"/>
      <c r="NSS42" s="457"/>
      <c r="NST42" s="451"/>
      <c r="NSU42" s="457"/>
      <c r="NSV42" s="457"/>
      <c r="NSW42" s="457"/>
      <c r="NSX42" s="271"/>
      <c r="NSY42" s="271"/>
      <c r="NSZ42" s="451"/>
      <c r="NTA42" s="454"/>
      <c r="NTB42" s="451"/>
      <c r="NTC42" s="454"/>
      <c r="NTD42" s="458"/>
      <c r="NTE42" s="459"/>
      <c r="NTF42" s="460"/>
      <c r="NTG42" s="461"/>
      <c r="NTH42" s="462"/>
      <c r="NTI42" s="458"/>
      <c r="NTJ42" s="451"/>
      <c r="NTK42" s="463"/>
      <c r="NTL42" s="451"/>
      <c r="NTM42" s="451"/>
      <c r="NTN42" s="453"/>
      <c r="NTP42" s="449"/>
      <c r="NTQ42" s="449"/>
      <c r="NTR42" s="449"/>
      <c r="NTS42" s="450"/>
      <c r="NTT42" s="451"/>
      <c r="NTU42" s="451"/>
      <c r="NTV42" s="451"/>
      <c r="NTW42" s="449"/>
      <c r="NTX42" s="452"/>
      <c r="NTY42" s="453"/>
      <c r="NTZ42" s="454"/>
      <c r="NUA42" s="449"/>
      <c r="NUB42" s="453"/>
      <c r="NUC42" s="453"/>
      <c r="NUD42" s="450"/>
      <c r="NUE42" s="454"/>
      <c r="NUF42" s="455"/>
      <c r="NUG42" s="453"/>
      <c r="NUH42" s="456"/>
      <c r="NUI42" s="453"/>
      <c r="NUJ42" s="456"/>
      <c r="NUK42" s="454"/>
      <c r="NUL42" s="451"/>
      <c r="NUM42" s="454"/>
      <c r="NUN42" s="450"/>
      <c r="NUO42" s="456"/>
      <c r="NUP42" s="456"/>
      <c r="NUQ42" s="456"/>
      <c r="NUR42" s="456"/>
      <c r="NUS42" s="271"/>
      <c r="NUT42" s="451"/>
      <c r="NUU42" s="454"/>
      <c r="NUV42" s="451"/>
      <c r="NUW42" s="457"/>
      <c r="NUX42" s="271"/>
      <c r="NUY42" s="451"/>
      <c r="NUZ42" s="454"/>
      <c r="NVA42" s="451"/>
      <c r="NVB42" s="457"/>
      <c r="NVC42" s="451"/>
      <c r="NVD42" s="457"/>
      <c r="NVE42" s="457"/>
      <c r="NVF42" s="457"/>
      <c r="NVG42" s="271"/>
      <c r="NVH42" s="271"/>
      <c r="NVI42" s="451"/>
      <c r="NVJ42" s="454"/>
      <c r="NVK42" s="451"/>
      <c r="NVL42" s="454"/>
      <c r="NVM42" s="458"/>
      <c r="NVN42" s="459"/>
      <c r="NVO42" s="460"/>
      <c r="NVP42" s="461"/>
      <c r="NVQ42" s="462"/>
      <c r="NVR42" s="458"/>
      <c r="NVS42" s="451"/>
      <c r="NVT42" s="463"/>
      <c r="NVU42" s="451"/>
      <c r="NVV42" s="451"/>
      <c r="NVW42" s="453"/>
      <c r="NVY42" s="449"/>
      <c r="NVZ42" s="449"/>
      <c r="NWA42" s="449"/>
      <c r="NWB42" s="450"/>
      <c r="NWC42" s="451"/>
      <c r="NWD42" s="451"/>
      <c r="NWE42" s="451"/>
      <c r="NWF42" s="449"/>
      <c r="NWG42" s="452"/>
      <c r="NWH42" s="453"/>
      <c r="NWI42" s="454"/>
      <c r="NWJ42" s="449"/>
      <c r="NWK42" s="453"/>
      <c r="NWL42" s="453"/>
      <c r="NWM42" s="450"/>
      <c r="NWN42" s="454"/>
      <c r="NWO42" s="455"/>
      <c r="NWP42" s="453"/>
      <c r="NWQ42" s="456"/>
      <c r="NWR42" s="453"/>
      <c r="NWS42" s="456"/>
      <c r="NWT42" s="454"/>
      <c r="NWU42" s="451"/>
      <c r="NWV42" s="454"/>
      <c r="NWW42" s="450"/>
      <c r="NWX42" s="456"/>
      <c r="NWY42" s="456"/>
      <c r="NWZ42" s="456"/>
      <c r="NXA42" s="456"/>
      <c r="NXB42" s="271"/>
      <c r="NXC42" s="451"/>
      <c r="NXD42" s="454"/>
      <c r="NXE42" s="451"/>
      <c r="NXF42" s="457"/>
      <c r="NXG42" s="271"/>
      <c r="NXH42" s="451"/>
      <c r="NXI42" s="454"/>
      <c r="NXJ42" s="451"/>
      <c r="NXK42" s="457"/>
      <c r="NXL42" s="451"/>
      <c r="NXM42" s="457"/>
      <c r="NXN42" s="457"/>
      <c r="NXO42" s="457"/>
      <c r="NXP42" s="271"/>
      <c r="NXQ42" s="271"/>
      <c r="NXR42" s="451"/>
      <c r="NXS42" s="454"/>
      <c r="NXT42" s="451"/>
      <c r="NXU42" s="454"/>
      <c r="NXV42" s="458"/>
      <c r="NXW42" s="459"/>
      <c r="NXX42" s="460"/>
      <c r="NXY42" s="461"/>
      <c r="NXZ42" s="462"/>
      <c r="NYA42" s="458"/>
      <c r="NYB42" s="451"/>
      <c r="NYC42" s="463"/>
      <c r="NYD42" s="451"/>
      <c r="NYE42" s="451"/>
      <c r="NYF42" s="453"/>
      <c r="NYH42" s="449"/>
      <c r="NYI42" s="449"/>
      <c r="NYJ42" s="449"/>
      <c r="NYK42" s="450"/>
      <c r="NYL42" s="451"/>
      <c r="NYM42" s="451"/>
      <c r="NYN42" s="451"/>
      <c r="NYO42" s="449"/>
      <c r="NYP42" s="452"/>
      <c r="NYQ42" s="453"/>
      <c r="NYR42" s="454"/>
      <c r="NYS42" s="449"/>
      <c r="NYT42" s="453"/>
      <c r="NYU42" s="453"/>
      <c r="NYV42" s="450"/>
      <c r="NYW42" s="454"/>
      <c r="NYX42" s="455"/>
      <c r="NYY42" s="453"/>
      <c r="NYZ42" s="456"/>
      <c r="NZA42" s="453"/>
      <c r="NZB42" s="456"/>
      <c r="NZC42" s="454"/>
      <c r="NZD42" s="451"/>
      <c r="NZE42" s="454"/>
      <c r="NZF42" s="450"/>
      <c r="NZG42" s="456"/>
      <c r="NZH42" s="456"/>
      <c r="NZI42" s="456"/>
      <c r="NZJ42" s="456"/>
      <c r="NZK42" s="271"/>
      <c r="NZL42" s="451"/>
      <c r="NZM42" s="454"/>
      <c r="NZN42" s="451"/>
      <c r="NZO42" s="457"/>
      <c r="NZP42" s="271"/>
      <c r="NZQ42" s="451"/>
      <c r="NZR42" s="454"/>
      <c r="NZS42" s="451"/>
      <c r="NZT42" s="457"/>
      <c r="NZU42" s="451"/>
      <c r="NZV42" s="457"/>
      <c r="NZW42" s="457"/>
      <c r="NZX42" s="457"/>
      <c r="NZY42" s="271"/>
      <c r="NZZ42" s="271"/>
      <c r="OAA42" s="451"/>
      <c r="OAB42" s="454"/>
      <c r="OAC42" s="451"/>
      <c r="OAD42" s="454"/>
      <c r="OAE42" s="458"/>
      <c r="OAF42" s="459"/>
      <c r="OAG42" s="460"/>
      <c r="OAH42" s="461"/>
      <c r="OAI42" s="462"/>
      <c r="OAJ42" s="458"/>
      <c r="OAK42" s="451"/>
      <c r="OAL42" s="463"/>
      <c r="OAM42" s="451"/>
      <c r="OAN42" s="451"/>
      <c r="OAO42" s="453"/>
      <c r="OAQ42" s="449"/>
      <c r="OAR42" s="449"/>
      <c r="OAS42" s="449"/>
      <c r="OAT42" s="450"/>
      <c r="OAU42" s="451"/>
      <c r="OAV42" s="451"/>
      <c r="OAW42" s="451"/>
      <c r="OAX42" s="449"/>
      <c r="OAY42" s="452"/>
      <c r="OAZ42" s="453"/>
      <c r="OBA42" s="454"/>
      <c r="OBB42" s="449"/>
      <c r="OBC42" s="453"/>
      <c r="OBD42" s="453"/>
      <c r="OBE42" s="450"/>
      <c r="OBF42" s="454"/>
      <c r="OBG42" s="455"/>
      <c r="OBH42" s="453"/>
      <c r="OBI42" s="456"/>
      <c r="OBJ42" s="453"/>
      <c r="OBK42" s="456"/>
      <c r="OBL42" s="454"/>
      <c r="OBM42" s="451"/>
      <c r="OBN42" s="454"/>
      <c r="OBO42" s="450"/>
      <c r="OBP42" s="456"/>
      <c r="OBQ42" s="456"/>
      <c r="OBR42" s="456"/>
      <c r="OBS42" s="456"/>
      <c r="OBT42" s="271"/>
      <c r="OBU42" s="451"/>
      <c r="OBV42" s="454"/>
      <c r="OBW42" s="451"/>
      <c r="OBX42" s="457"/>
      <c r="OBY42" s="271"/>
      <c r="OBZ42" s="451"/>
      <c r="OCA42" s="454"/>
      <c r="OCB42" s="451"/>
      <c r="OCC42" s="457"/>
      <c r="OCD42" s="451"/>
      <c r="OCE42" s="457"/>
      <c r="OCF42" s="457"/>
      <c r="OCG42" s="457"/>
      <c r="OCH42" s="271"/>
      <c r="OCI42" s="271"/>
      <c r="OCJ42" s="451"/>
      <c r="OCK42" s="454"/>
      <c r="OCL42" s="451"/>
      <c r="OCM42" s="454"/>
      <c r="OCN42" s="458"/>
      <c r="OCO42" s="459"/>
      <c r="OCP42" s="460"/>
      <c r="OCQ42" s="461"/>
      <c r="OCR42" s="462"/>
      <c r="OCS42" s="458"/>
      <c r="OCT42" s="451"/>
      <c r="OCU42" s="463"/>
      <c r="OCV42" s="451"/>
      <c r="OCW42" s="451"/>
      <c r="OCX42" s="453"/>
      <c r="OCZ42" s="449"/>
      <c r="ODA42" s="449"/>
      <c r="ODB42" s="449"/>
      <c r="ODC42" s="450"/>
      <c r="ODD42" s="451"/>
      <c r="ODE42" s="451"/>
      <c r="ODF42" s="451"/>
      <c r="ODG42" s="449"/>
      <c r="ODH42" s="452"/>
      <c r="ODI42" s="453"/>
      <c r="ODJ42" s="454"/>
      <c r="ODK42" s="449"/>
      <c r="ODL42" s="453"/>
      <c r="ODM42" s="453"/>
      <c r="ODN42" s="450"/>
      <c r="ODO42" s="454"/>
      <c r="ODP42" s="455"/>
      <c r="ODQ42" s="453"/>
      <c r="ODR42" s="456"/>
      <c r="ODS42" s="453"/>
      <c r="ODT42" s="456"/>
      <c r="ODU42" s="454"/>
      <c r="ODV42" s="451"/>
      <c r="ODW42" s="454"/>
      <c r="ODX42" s="450"/>
      <c r="ODY42" s="456"/>
      <c r="ODZ42" s="456"/>
      <c r="OEA42" s="456"/>
      <c r="OEB42" s="456"/>
      <c r="OEC42" s="271"/>
      <c r="OED42" s="451"/>
      <c r="OEE42" s="454"/>
      <c r="OEF42" s="451"/>
      <c r="OEG42" s="457"/>
      <c r="OEH42" s="271"/>
      <c r="OEI42" s="451"/>
      <c r="OEJ42" s="454"/>
      <c r="OEK42" s="451"/>
      <c r="OEL42" s="457"/>
      <c r="OEM42" s="451"/>
      <c r="OEN42" s="457"/>
      <c r="OEO42" s="457"/>
      <c r="OEP42" s="457"/>
      <c r="OEQ42" s="271"/>
      <c r="OER42" s="271"/>
      <c r="OES42" s="451"/>
      <c r="OET42" s="454"/>
      <c r="OEU42" s="451"/>
      <c r="OEV42" s="454"/>
      <c r="OEW42" s="458"/>
      <c r="OEX42" s="459"/>
      <c r="OEY42" s="460"/>
      <c r="OEZ42" s="461"/>
      <c r="OFA42" s="462"/>
      <c r="OFB42" s="458"/>
      <c r="OFC42" s="451"/>
      <c r="OFD42" s="463"/>
      <c r="OFE42" s="451"/>
      <c r="OFF42" s="451"/>
      <c r="OFG42" s="453"/>
      <c r="OFI42" s="449"/>
      <c r="OFJ42" s="449"/>
      <c r="OFK42" s="449"/>
      <c r="OFL42" s="450"/>
      <c r="OFM42" s="451"/>
      <c r="OFN42" s="451"/>
      <c r="OFO42" s="451"/>
      <c r="OFP42" s="449"/>
      <c r="OFQ42" s="452"/>
      <c r="OFR42" s="453"/>
      <c r="OFS42" s="454"/>
      <c r="OFT42" s="449"/>
      <c r="OFU42" s="453"/>
      <c r="OFV42" s="453"/>
      <c r="OFW42" s="450"/>
      <c r="OFX42" s="454"/>
      <c r="OFY42" s="455"/>
      <c r="OFZ42" s="453"/>
      <c r="OGA42" s="456"/>
      <c r="OGB42" s="453"/>
      <c r="OGC42" s="456"/>
      <c r="OGD42" s="454"/>
      <c r="OGE42" s="451"/>
      <c r="OGF42" s="454"/>
      <c r="OGG42" s="450"/>
      <c r="OGH42" s="456"/>
      <c r="OGI42" s="456"/>
      <c r="OGJ42" s="456"/>
      <c r="OGK42" s="456"/>
      <c r="OGL42" s="271"/>
      <c r="OGM42" s="451"/>
      <c r="OGN42" s="454"/>
      <c r="OGO42" s="451"/>
      <c r="OGP42" s="457"/>
      <c r="OGQ42" s="271"/>
      <c r="OGR42" s="451"/>
      <c r="OGS42" s="454"/>
      <c r="OGT42" s="451"/>
      <c r="OGU42" s="457"/>
      <c r="OGV42" s="451"/>
      <c r="OGW42" s="457"/>
      <c r="OGX42" s="457"/>
      <c r="OGY42" s="457"/>
      <c r="OGZ42" s="271"/>
      <c r="OHA42" s="271"/>
      <c r="OHB42" s="451"/>
      <c r="OHC42" s="454"/>
      <c r="OHD42" s="451"/>
      <c r="OHE42" s="454"/>
      <c r="OHF42" s="458"/>
      <c r="OHG42" s="459"/>
      <c r="OHH42" s="460"/>
      <c r="OHI42" s="461"/>
      <c r="OHJ42" s="462"/>
      <c r="OHK42" s="458"/>
      <c r="OHL42" s="451"/>
      <c r="OHM42" s="463"/>
      <c r="OHN42" s="451"/>
      <c r="OHO42" s="451"/>
      <c r="OHP42" s="453"/>
      <c r="OHR42" s="449"/>
      <c r="OHS42" s="449"/>
      <c r="OHT42" s="449"/>
      <c r="OHU42" s="450"/>
      <c r="OHV42" s="451"/>
      <c r="OHW42" s="451"/>
      <c r="OHX42" s="451"/>
      <c r="OHY42" s="449"/>
      <c r="OHZ42" s="452"/>
      <c r="OIA42" s="453"/>
      <c r="OIB42" s="454"/>
      <c r="OIC42" s="449"/>
      <c r="OID42" s="453"/>
      <c r="OIE42" s="453"/>
      <c r="OIF42" s="450"/>
      <c r="OIG42" s="454"/>
      <c r="OIH42" s="455"/>
      <c r="OII42" s="453"/>
      <c r="OIJ42" s="456"/>
      <c r="OIK42" s="453"/>
      <c r="OIL42" s="456"/>
      <c r="OIM42" s="454"/>
      <c r="OIN42" s="451"/>
      <c r="OIO42" s="454"/>
      <c r="OIP42" s="450"/>
      <c r="OIQ42" s="456"/>
      <c r="OIR42" s="456"/>
      <c r="OIS42" s="456"/>
      <c r="OIT42" s="456"/>
      <c r="OIU42" s="271"/>
      <c r="OIV42" s="451"/>
      <c r="OIW42" s="454"/>
      <c r="OIX42" s="451"/>
      <c r="OIY42" s="457"/>
      <c r="OIZ42" s="271"/>
      <c r="OJA42" s="451"/>
      <c r="OJB42" s="454"/>
      <c r="OJC42" s="451"/>
      <c r="OJD42" s="457"/>
      <c r="OJE42" s="451"/>
      <c r="OJF42" s="457"/>
      <c r="OJG42" s="457"/>
      <c r="OJH42" s="457"/>
      <c r="OJI42" s="271"/>
      <c r="OJJ42" s="271"/>
      <c r="OJK42" s="451"/>
      <c r="OJL42" s="454"/>
      <c r="OJM42" s="451"/>
      <c r="OJN42" s="454"/>
      <c r="OJO42" s="458"/>
      <c r="OJP42" s="459"/>
      <c r="OJQ42" s="460"/>
      <c r="OJR42" s="461"/>
      <c r="OJS42" s="462"/>
      <c r="OJT42" s="458"/>
      <c r="OJU42" s="451"/>
      <c r="OJV42" s="463"/>
      <c r="OJW42" s="451"/>
      <c r="OJX42" s="451"/>
      <c r="OJY42" s="453"/>
      <c r="OKA42" s="449"/>
      <c r="OKB42" s="449"/>
      <c r="OKC42" s="449"/>
      <c r="OKD42" s="450"/>
      <c r="OKE42" s="451"/>
      <c r="OKF42" s="451"/>
      <c r="OKG42" s="451"/>
      <c r="OKH42" s="449"/>
      <c r="OKI42" s="452"/>
      <c r="OKJ42" s="453"/>
      <c r="OKK42" s="454"/>
      <c r="OKL42" s="449"/>
      <c r="OKM42" s="453"/>
      <c r="OKN42" s="453"/>
      <c r="OKO42" s="450"/>
      <c r="OKP42" s="454"/>
      <c r="OKQ42" s="455"/>
      <c r="OKR42" s="453"/>
      <c r="OKS42" s="456"/>
      <c r="OKT42" s="453"/>
      <c r="OKU42" s="456"/>
      <c r="OKV42" s="454"/>
      <c r="OKW42" s="451"/>
      <c r="OKX42" s="454"/>
      <c r="OKY42" s="450"/>
      <c r="OKZ42" s="456"/>
      <c r="OLA42" s="456"/>
      <c r="OLB42" s="456"/>
      <c r="OLC42" s="456"/>
      <c r="OLD42" s="271"/>
      <c r="OLE42" s="451"/>
      <c r="OLF42" s="454"/>
      <c r="OLG42" s="451"/>
      <c r="OLH42" s="457"/>
      <c r="OLI42" s="271"/>
      <c r="OLJ42" s="451"/>
      <c r="OLK42" s="454"/>
      <c r="OLL42" s="451"/>
      <c r="OLM42" s="457"/>
      <c r="OLN42" s="451"/>
      <c r="OLO42" s="457"/>
      <c r="OLP42" s="457"/>
      <c r="OLQ42" s="457"/>
      <c r="OLR42" s="271"/>
      <c r="OLS42" s="271"/>
      <c r="OLT42" s="451"/>
      <c r="OLU42" s="454"/>
      <c r="OLV42" s="451"/>
      <c r="OLW42" s="454"/>
      <c r="OLX42" s="458"/>
      <c r="OLY42" s="459"/>
      <c r="OLZ42" s="460"/>
      <c r="OMA42" s="461"/>
      <c r="OMB42" s="462"/>
      <c r="OMC42" s="458"/>
      <c r="OMD42" s="451"/>
      <c r="OME42" s="463"/>
      <c r="OMF42" s="451"/>
      <c r="OMG42" s="451"/>
      <c r="OMH42" s="453"/>
      <c r="OMJ42" s="449"/>
      <c r="OMK42" s="449"/>
      <c r="OML42" s="449"/>
      <c r="OMM42" s="450"/>
      <c r="OMN42" s="451"/>
      <c r="OMO42" s="451"/>
      <c r="OMP42" s="451"/>
      <c r="OMQ42" s="449"/>
      <c r="OMR42" s="452"/>
      <c r="OMS42" s="453"/>
      <c r="OMT42" s="454"/>
      <c r="OMU42" s="449"/>
      <c r="OMV42" s="453"/>
      <c r="OMW42" s="453"/>
      <c r="OMX42" s="450"/>
      <c r="OMY42" s="454"/>
      <c r="OMZ42" s="455"/>
      <c r="ONA42" s="453"/>
      <c r="ONB42" s="456"/>
      <c r="ONC42" s="453"/>
      <c r="OND42" s="456"/>
      <c r="ONE42" s="454"/>
      <c r="ONF42" s="451"/>
      <c r="ONG42" s="454"/>
      <c r="ONH42" s="450"/>
      <c r="ONI42" s="456"/>
      <c r="ONJ42" s="456"/>
      <c r="ONK42" s="456"/>
      <c r="ONL42" s="456"/>
      <c r="ONM42" s="271"/>
      <c r="ONN42" s="451"/>
      <c r="ONO42" s="454"/>
      <c r="ONP42" s="451"/>
      <c r="ONQ42" s="457"/>
      <c r="ONR42" s="271"/>
      <c r="ONS42" s="451"/>
      <c r="ONT42" s="454"/>
      <c r="ONU42" s="451"/>
      <c r="ONV42" s="457"/>
      <c r="ONW42" s="451"/>
      <c r="ONX42" s="457"/>
      <c r="ONY42" s="457"/>
      <c r="ONZ42" s="457"/>
      <c r="OOA42" s="271"/>
      <c r="OOB42" s="271"/>
      <c r="OOC42" s="451"/>
      <c r="OOD42" s="454"/>
      <c r="OOE42" s="451"/>
      <c r="OOF42" s="454"/>
      <c r="OOG42" s="458"/>
      <c r="OOH42" s="459"/>
      <c r="OOI42" s="460"/>
      <c r="OOJ42" s="461"/>
      <c r="OOK42" s="462"/>
      <c r="OOL42" s="458"/>
      <c r="OOM42" s="451"/>
      <c r="OON42" s="463"/>
      <c r="OOO42" s="451"/>
      <c r="OOP42" s="451"/>
      <c r="OOQ42" s="453"/>
      <c r="OOS42" s="449"/>
      <c r="OOT42" s="449"/>
      <c r="OOU42" s="449"/>
      <c r="OOV42" s="450"/>
      <c r="OOW42" s="451"/>
      <c r="OOX42" s="451"/>
      <c r="OOY42" s="451"/>
      <c r="OOZ42" s="449"/>
      <c r="OPA42" s="452"/>
      <c r="OPB42" s="453"/>
      <c r="OPC42" s="454"/>
      <c r="OPD42" s="449"/>
      <c r="OPE42" s="453"/>
      <c r="OPF42" s="453"/>
      <c r="OPG42" s="450"/>
      <c r="OPH42" s="454"/>
      <c r="OPI42" s="455"/>
      <c r="OPJ42" s="453"/>
      <c r="OPK42" s="456"/>
      <c r="OPL42" s="453"/>
      <c r="OPM42" s="456"/>
      <c r="OPN42" s="454"/>
      <c r="OPO42" s="451"/>
      <c r="OPP42" s="454"/>
      <c r="OPQ42" s="450"/>
      <c r="OPR42" s="456"/>
      <c r="OPS42" s="456"/>
      <c r="OPT42" s="456"/>
      <c r="OPU42" s="456"/>
      <c r="OPV42" s="271"/>
      <c r="OPW42" s="451"/>
      <c r="OPX42" s="454"/>
      <c r="OPY42" s="451"/>
      <c r="OPZ42" s="457"/>
      <c r="OQA42" s="271"/>
      <c r="OQB42" s="451"/>
      <c r="OQC42" s="454"/>
      <c r="OQD42" s="451"/>
      <c r="OQE42" s="457"/>
      <c r="OQF42" s="451"/>
      <c r="OQG42" s="457"/>
      <c r="OQH42" s="457"/>
      <c r="OQI42" s="457"/>
      <c r="OQJ42" s="271"/>
      <c r="OQK42" s="271"/>
      <c r="OQL42" s="451"/>
      <c r="OQM42" s="454"/>
      <c r="OQN42" s="451"/>
      <c r="OQO42" s="454"/>
      <c r="OQP42" s="458"/>
      <c r="OQQ42" s="459"/>
      <c r="OQR42" s="460"/>
      <c r="OQS42" s="461"/>
      <c r="OQT42" s="462"/>
      <c r="OQU42" s="458"/>
      <c r="OQV42" s="451"/>
      <c r="OQW42" s="463"/>
      <c r="OQX42" s="451"/>
      <c r="OQY42" s="451"/>
      <c r="OQZ42" s="453"/>
      <c r="ORB42" s="449"/>
      <c r="ORC42" s="449"/>
      <c r="ORD42" s="449"/>
      <c r="ORE42" s="450"/>
      <c r="ORF42" s="451"/>
      <c r="ORG42" s="451"/>
      <c r="ORH42" s="451"/>
      <c r="ORI42" s="449"/>
      <c r="ORJ42" s="452"/>
      <c r="ORK42" s="453"/>
      <c r="ORL42" s="454"/>
      <c r="ORM42" s="449"/>
      <c r="ORN42" s="453"/>
      <c r="ORO42" s="453"/>
      <c r="ORP42" s="450"/>
      <c r="ORQ42" s="454"/>
      <c r="ORR42" s="455"/>
      <c r="ORS42" s="453"/>
      <c r="ORT42" s="456"/>
      <c r="ORU42" s="453"/>
      <c r="ORV42" s="456"/>
      <c r="ORW42" s="454"/>
      <c r="ORX42" s="451"/>
      <c r="ORY42" s="454"/>
      <c r="ORZ42" s="450"/>
      <c r="OSA42" s="456"/>
      <c r="OSB42" s="456"/>
      <c r="OSC42" s="456"/>
      <c r="OSD42" s="456"/>
      <c r="OSE42" s="271"/>
      <c r="OSF42" s="451"/>
      <c r="OSG42" s="454"/>
      <c r="OSH42" s="451"/>
      <c r="OSI42" s="457"/>
      <c r="OSJ42" s="271"/>
      <c r="OSK42" s="451"/>
      <c r="OSL42" s="454"/>
      <c r="OSM42" s="451"/>
      <c r="OSN42" s="457"/>
      <c r="OSO42" s="451"/>
      <c r="OSP42" s="457"/>
      <c r="OSQ42" s="457"/>
      <c r="OSR42" s="457"/>
      <c r="OSS42" s="271"/>
      <c r="OST42" s="271"/>
      <c r="OSU42" s="451"/>
      <c r="OSV42" s="454"/>
      <c r="OSW42" s="451"/>
      <c r="OSX42" s="454"/>
      <c r="OSY42" s="458"/>
      <c r="OSZ42" s="459"/>
      <c r="OTA42" s="460"/>
      <c r="OTB42" s="461"/>
      <c r="OTC42" s="462"/>
      <c r="OTD42" s="458"/>
      <c r="OTE42" s="451"/>
      <c r="OTF42" s="463"/>
      <c r="OTG42" s="451"/>
      <c r="OTH42" s="451"/>
      <c r="OTI42" s="453"/>
      <c r="OTK42" s="449"/>
      <c r="OTL42" s="449"/>
      <c r="OTM42" s="449"/>
      <c r="OTN42" s="450"/>
      <c r="OTO42" s="451"/>
      <c r="OTP42" s="451"/>
      <c r="OTQ42" s="451"/>
      <c r="OTR42" s="449"/>
      <c r="OTS42" s="452"/>
      <c r="OTT42" s="453"/>
      <c r="OTU42" s="454"/>
      <c r="OTV42" s="449"/>
      <c r="OTW42" s="453"/>
      <c r="OTX42" s="453"/>
      <c r="OTY42" s="450"/>
      <c r="OTZ42" s="454"/>
      <c r="OUA42" s="455"/>
      <c r="OUB42" s="453"/>
      <c r="OUC42" s="456"/>
      <c r="OUD42" s="453"/>
      <c r="OUE42" s="456"/>
      <c r="OUF42" s="454"/>
      <c r="OUG42" s="451"/>
      <c r="OUH42" s="454"/>
      <c r="OUI42" s="450"/>
      <c r="OUJ42" s="456"/>
      <c r="OUK42" s="456"/>
      <c r="OUL42" s="456"/>
      <c r="OUM42" s="456"/>
      <c r="OUN42" s="271"/>
      <c r="OUO42" s="451"/>
      <c r="OUP42" s="454"/>
      <c r="OUQ42" s="451"/>
      <c r="OUR42" s="457"/>
      <c r="OUS42" s="271"/>
      <c r="OUT42" s="451"/>
      <c r="OUU42" s="454"/>
      <c r="OUV42" s="451"/>
      <c r="OUW42" s="457"/>
      <c r="OUX42" s="451"/>
      <c r="OUY42" s="457"/>
      <c r="OUZ42" s="457"/>
      <c r="OVA42" s="457"/>
      <c r="OVB42" s="271"/>
      <c r="OVC42" s="271"/>
      <c r="OVD42" s="451"/>
      <c r="OVE42" s="454"/>
      <c r="OVF42" s="451"/>
      <c r="OVG42" s="454"/>
      <c r="OVH42" s="458"/>
      <c r="OVI42" s="459"/>
      <c r="OVJ42" s="460"/>
      <c r="OVK42" s="461"/>
      <c r="OVL42" s="462"/>
      <c r="OVM42" s="458"/>
      <c r="OVN42" s="451"/>
      <c r="OVO42" s="463"/>
      <c r="OVP42" s="451"/>
      <c r="OVQ42" s="451"/>
      <c r="OVR42" s="453"/>
      <c r="OVT42" s="449"/>
      <c r="OVU42" s="449"/>
      <c r="OVV42" s="449"/>
      <c r="OVW42" s="450"/>
      <c r="OVX42" s="451"/>
      <c r="OVY42" s="451"/>
      <c r="OVZ42" s="451"/>
      <c r="OWA42" s="449"/>
      <c r="OWB42" s="452"/>
      <c r="OWC42" s="453"/>
      <c r="OWD42" s="454"/>
      <c r="OWE42" s="449"/>
      <c r="OWF42" s="453"/>
      <c r="OWG42" s="453"/>
      <c r="OWH42" s="450"/>
      <c r="OWI42" s="454"/>
      <c r="OWJ42" s="455"/>
      <c r="OWK42" s="453"/>
      <c r="OWL42" s="456"/>
      <c r="OWM42" s="453"/>
      <c r="OWN42" s="456"/>
      <c r="OWO42" s="454"/>
      <c r="OWP42" s="451"/>
      <c r="OWQ42" s="454"/>
      <c r="OWR42" s="450"/>
      <c r="OWS42" s="456"/>
      <c r="OWT42" s="456"/>
      <c r="OWU42" s="456"/>
      <c r="OWV42" s="456"/>
      <c r="OWW42" s="271"/>
      <c r="OWX42" s="451"/>
      <c r="OWY42" s="454"/>
      <c r="OWZ42" s="451"/>
      <c r="OXA42" s="457"/>
      <c r="OXB42" s="271"/>
      <c r="OXC42" s="451"/>
      <c r="OXD42" s="454"/>
      <c r="OXE42" s="451"/>
      <c r="OXF42" s="457"/>
      <c r="OXG42" s="451"/>
      <c r="OXH42" s="457"/>
      <c r="OXI42" s="457"/>
      <c r="OXJ42" s="457"/>
      <c r="OXK42" s="271"/>
      <c r="OXL42" s="271"/>
      <c r="OXM42" s="451"/>
      <c r="OXN42" s="454"/>
      <c r="OXO42" s="451"/>
      <c r="OXP42" s="454"/>
      <c r="OXQ42" s="458"/>
      <c r="OXR42" s="459"/>
      <c r="OXS42" s="460"/>
      <c r="OXT42" s="461"/>
      <c r="OXU42" s="462"/>
      <c r="OXV42" s="458"/>
      <c r="OXW42" s="451"/>
      <c r="OXX42" s="463"/>
      <c r="OXY42" s="451"/>
      <c r="OXZ42" s="451"/>
      <c r="OYA42" s="453"/>
      <c r="OYC42" s="449"/>
      <c r="OYD42" s="449"/>
      <c r="OYE42" s="449"/>
      <c r="OYF42" s="450"/>
      <c r="OYG42" s="451"/>
      <c r="OYH42" s="451"/>
      <c r="OYI42" s="451"/>
      <c r="OYJ42" s="449"/>
      <c r="OYK42" s="452"/>
      <c r="OYL42" s="453"/>
      <c r="OYM42" s="454"/>
      <c r="OYN42" s="449"/>
      <c r="OYO42" s="453"/>
      <c r="OYP42" s="453"/>
      <c r="OYQ42" s="450"/>
      <c r="OYR42" s="454"/>
      <c r="OYS42" s="455"/>
      <c r="OYT42" s="453"/>
      <c r="OYU42" s="456"/>
      <c r="OYV42" s="453"/>
      <c r="OYW42" s="456"/>
      <c r="OYX42" s="454"/>
      <c r="OYY42" s="451"/>
      <c r="OYZ42" s="454"/>
      <c r="OZA42" s="450"/>
      <c r="OZB42" s="456"/>
      <c r="OZC42" s="456"/>
      <c r="OZD42" s="456"/>
      <c r="OZE42" s="456"/>
      <c r="OZF42" s="271"/>
      <c r="OZG42" s="451"/>
      <c r="OZH42" s="454"/>
      <c r="OZI42" s="451"/>
      <c r="OZJ42" s="457"/>
      <c r="OZK42" s="271"/>
      <c r="OZL42" s="451"/>
      <c r="OZM42" s="454"/>
      <c r="OZN42" s="451"/>
      <c r="OZO42" s="457"/>
      <c r="OZP42" s="451"/>
      <c r="OZQ42" s="457"/>
      <c r="OZR42" s="457"/>
      <c r="OZS42" s="457"/>
      <c r="OZT42" s="271"/>
      <c r="OZU42" s="271"/>
      <c r="OZV42" s="451"/>
      <c r="OZW42" s="454"/>
      <c r="OZX42" s="451"/>
      <c r="OZY42" s="454"/>
      <c r="OZZ42" s="458"/>
      <c r="PAA42" s="459"/>
      <c r="PAB42" s="460"/>
      <c r="PAC42" s="461"/>
      <c r="PAD42" s="462"/>
      <c r="PAE42" s="458"/>
      <c r="PAF42" s="451"/>
      <c r="PAG42" s="463"/>
      <c r="PAH42" s="451"/>
      <c r="PAI42" s="451"/>
      <c r="PAJ42" s="453"/>
      <c r="PAL42" s="449"/>
      <c r="PAM42" s="449"/>
      <c r="PAN42" s="449"/>
      <c r="PAO42" s="450"/>
      <c r="PAP42" s="451"/>
      <c r="PAQ42" s="451"/>
      <c r="PAR42" s="451"/>
      <c r="PAS42" s="449"/>
      <c r="PAT42" s="452"/>
      <c r="PAU42" s="453"/>
      <c r="PAV42" s="454"/>
      <c r="PAW42" s="449"/>
      <c r="PAX42" s="453"/>
      <c r="PAY42" s="453"/>
      <c r="PAZ42" s="450"/>
      <c r="PBA42" s="454"/>
      <c r="PBB42" s="455"/>
      <c r="PBC42" s="453"/>
      <c r="PBD42" s="456"/>
      <c r="PBE42" s="453"/>
      <c r="PBF42" s="456"/>
      <c r="PBG42" s="454"/>
      <c r="PBH42" s="451"/>
      <c r="PBI42" s="454"/>
      <c r="PBJ42" s="450"/>
      <c r="PBK42" s="456"/>
      <c r="PBL42" s="456"/>
      <c r="PBM42" s="456"/>
      <c r="PBN42" s="456"/>
      <c r="PBO42" s="271"/>
      <c r="PBP42" s="451"/>
      <c r="PBQ42" s="454"/>
      <c r="PBR42" s="451"/>
      <c r="PBS42" s="457"/>
      <c r="PBT42" s="271"/>
      <c r="PBU42" s="451"/>
      <c r="PBV42" s="454"/>
      <c r="PBW42" s="451"/>
      <c r="PBX42" s="457"/>
      <c r="PBY42" s="451"/>
      <c r="PBZ42" s="457"/>
      <c r="PCA42" s="457"/>
      <c r="PCB42" s="457"/>
      <c r="PCC42" s="271"/>
      <c r="PCD42" s="271"/>
      <c r="PCE42" s="451"/>
      <c r="PCF42" s="454"/>
      <c r="PCG42" s="451"/>
      <c r="PCH42" s="454"/>
      <c r="PCI42" s="458"/>
      <c r="PCJ42" s="459"/>
      <c r="PCK42" s="460"/>
      <c r="PCL42" s="461"/>
      <c r="PCM42" s="462"/>
      <c r="PCN42" s="458"/>
      <c r="PCO42" s="451"/>
      <c r="PCP42" s="463"/>
      <c r="PCQ42" s="451"/>
      <c r="PCR42" s="451"/>
      <c r="PCS42" s="453"/>
      <c r="PCU42" s="449"/>
      <c r="PCV42" s="449"/>
      <c r="PCW42" s="449"/>
      <c r="PCX42" s="450"/>
      <c r="PCY42" s="451"/>
      <c r="PCZ42" s="451"/>
      <c r="PDA42" s="451"/>
      <c r="PDB42" s="449"/>
      <c r="PDC42" s="452"/>
      <c r="PDD42" s="453"/>
      <c r="PDE42" s="454"/>
      <c r="PDF42" s="449"/>
      <c r="PDG42" s="453"/>
      <c r="PDH42" s="453"/>
      <c r="PDI42" s="450"/>
      <c r="PDJ42" s="454"/>
      <c r="PDK42" s="455"/>
      <c r="PDL42" s="453"/>
      <c r="PDM42" s="456"/>
      <c r="PDN42" s="453"/>
      <c r="PDO42" s="456"/>
      <c r="PDP42" s="454"/>
      <c r="PDQ42" s="451"/>
      <c r="PDR42" s="454"/>
      <c r="PDS42" s="450"/>
      <c r="PDT42" s="456"/>
      <c r="PDU42" s="456"/>
      <c r="PDV42" s="456"/>
      <c r="PDW42" s="456"/>
      <c r="PDX42" s="271"/>
      <c r="PDY42" s="451"/>
      <c r="PDZ42" s="454"/>
      <c r="PEA42" s="451"/>
      <c r="PEB42" s="457"/>
      <c r="PEC42" s="271"/>
      <c r="PED42" s="451"/>
      <c r="PEE42" s="454"/>
      <c r="PEF42" s="451"/>
      <c r="PEG42" s="457"/>
      <c r="PEH42" s="451"/>
      <c r="PEI42" s="457"/>
      <c r="PEJ42" s="457"/>
      <c r="PEK42" s="457"/>
      <c r="PEL42" s="271"/>
      <c r="PEM42" s="271"/>
      <c r="PEN42" s="451"/>
      <c r="PEO42" s="454"/>
      <c r="PEP42" s="451"/>
      <c r="PEQ42" s="454"/>
      <c r="PER42" s="458"/>
      <c r="PES42" s="459"/>
      <c r="PET42" s="460"/>
      <c r="PEU42" s="461"/>
      <c r="PEV42" s="462"/>
      <c r="PEW42" s="458"/>
      <c r="PEX42" s="451"/>
      <c r="PEY42" s="463"/>
      <c r="PEZ42" s="451"/>
      <c r="PFA42" s="451"/>
      <c r="PFB42" s="453"/>
      <c r="PFD42" s="449"/>
      <c r="PFE42" s="449"/>
      <c r="PFF42" s="449"/>
      <c r="PFG42" s="450"/>
      <c r="PFH42" s="451"/>
      <c r="PFI42" s="451"/>
      <c r="PFJ42" s="451"/>
      <c r="PFK42" s="449"/>
      <c r="PFL42" s="452"/>
      <c r="PFM42" s="453"/>
      <c r="PFN42" s="454"/>
      <c r="PFO42" s="449"/>
      <c r="PFP42" s="453"/>
      <c r="PFQ42" s="453"/>
      <c r="PFR42" s="450"/>
      <c r="PFS42" s="454"/>
      <c r="PFT42" s="455"/>
      <c r="PFU42" s="453"/>
      <c r="PFV42" s="456"/>
      <c r="PFW42" s="453"/>
      <c r="PFX42" s="456"/>
      <c r="PFY42" s="454"/>
      <c r="PFZ42" s="451"/>
      <c r="PGA42" s="454"/>
      <c r="PGB42" s="450"/>
      <c r="PGC42" s="456"/>
      <c r="PGD42" s="456"/>
      <c r="PGE42" s="456"/>
      <c r="PGF42" s="456"/>
      <c r="PGG42" s="271"/>
      <c r="PGH42" s="451"/>
      <c r="PGI42" s="454"/>
      <c r="PGJ42" s="451"/>
      <c r="PGK42" s="457"/>
      <c r="PGL42" s="271"/>
      <c r="PGM42" s="451"/>
      <c r="PGN42" s="454"/>
      <c r="PGO42" s="451"/>
      <c r="PGP42" s="457"/>
      <c r="PGQ42" s="451"/>
      <c r="PGR42" s="457"/>
      <c r="PGS42" s="457"/>
      <c r="PGT42" s="457"/>
      <c r="PGU42" s="271"/>
      <c r="PGV42" s="271"/>
      <c r="PGW42" s="451"/>
      <c r="PGX42" s="454"/>
      <c r="PGY42" s="451"/>
      <c r="PGZ42" s="454"/>
      <c r="PHA42" s="458"/>
      <c r="PHB42" s="459"/>
      <c r="PHC42" s="460"/>
      <c r="PHD42" s="461"/>
      <c r="PHE42" s="462"/>
      <c r="PHF42" s="458"/>
      <c r="PHG42" s="451"/>
      <c r="PHH42" s="463"/>
      <c r="PHI42" s="451"/>
      <c r="PHJ42" s="451"/>
      <c r="PHK42" s="453"/>
      <c r="PHM42" s="449"/>
      <c r="PHN42" s="449"/>
      <c r="PHO42" s="449"/>
      <c r="PHP42" s="450"/>
      <c r="PHQ42" s="451"/>
      <c r="PHR42" s="451"/>
      <c r="PHS42" s="451"/>
      <c r="PHT42" s="449"/>
      <c r="PHU42" s="452"/>
      <c r="PHV42" s="453"/>
      <c r="PHW42" s="454"/>
      <c r="PHX42" s="449"/>
      <c r="PHY42" s="453"/>
      <c r="PHZ42" s="453"/>
      <c r="PIA42" s="450"/>
      <c r="PIB42" s="454"/>
      <c r="PIC42" s="455"/>
      <c r="PID42" s="453"/>
      <c r="PIE42" s="456"/>
      <c r="PIF42" s="453"/>
      <c r="PIG42" s="456"/>
      <c r="PIH42" s="454"/>
      <c r="PII42" s="451"/>
      <c r="PIJ42" s="454"/>
      <c r="PIK42" s="450"/>
      <c r="PIL42" s="456"/>
      <c r="PIM42" s="456"/>
      <c r="PIN42" s="456"/>
      <c r="PIO42" s="456"/>
      <c r="PIP42" s="271"/>
      <c r="PIQ42" s="451"/>
      <c r="PIR42" s="454"/>
      <c r="PIS42" s="451"/>
      <c r="PIT42" s="457"/>
      <c r="PIU42" s="271"/>
      <c r="PIV42" s="451"/>
      <c r="PIW42" s="454"/>
      <c r="PIX42" s="451"/>
      <c r="PIY42" s="457"/>
      <c r="PIZ42" s="451"/>
      <c r="PJA42" s="457"/>
      <c r="PJB42" s="457"/>
      <c r="PJC42" s="457"/>
      <c r="PJD42" s="271"/>
      <c r="PJE42" s="271"/>
      <c r="PJF42" s="451"/>
      <c r="PJG42" s="454"/>
      <c r="PJH42" s="451"/>
      <c r="PJI42" s="454"/>
      <c r="PJJ42" s="458"/>
      <c r="PJK42" s="459"/>
      <c r="PJL42" s="460"/>
      <c r="PJM42" s="461"/>
      <c r="PJN42" s="462"/>
      <c r="PJO42" s="458"/>
      <c r="PJP42" s="451"/>
      <c r="PJQ42" s="463"/>
      <c r="PJR42" s="451"/>
      <c r="PJS42" s="451"/>
      <c r="PJT42" s="453"/>
      <c r="PJV42" s="449"/>
      <c r="PJW42" s="449"/>
      <c r="PJX42" s="449"/>
      <c r="PJY42" s="450"/>
      <c r="PJZ42" s="451"/>
      <c r="PKA42" s="451"/>
      <c r="PKB42" s="451"/>
      <c r="PKC42" s="449"/>
      <c r="PKD42" s="452"/>
      <c r="PKE42" s="453"/>
      <c r="PKF42" s="454"/>
      <c r="PKG42" s="449"/>
      <c r="PKH42" s="453"/>
      <c r="PKI42" s="453"/>
      <c r="PKJ42" s="450"/>
      <c r="PKK42" s="454"/>
      <c r="PKL42" s="455"/>
      <c r="PKM42" s="453"/>
      <c r="PKN42" s="456"/>
      <c r="PKO42" s="453"/>
      <c r="PKP42" s="456"/>
      <c r="PKQ42" s="454"/>
      <c r="PKR42" s="451"/>
      <c r="PKS42" s="454"/>
      <c r="PKT42" s="450"/>
      <c r="PKU42" s="456"/>
      <c r="PKV42" s="456"/>
      <c r="PKW42" s="456"/>
      <c r="PKX42" s="456"/>
      <c r="PKY42" s="271"/>
      <c r="PKZ42" s="451"/>
      <c r="PLA42" s="454"/>
      <c r="PLB42" s="451"/>
      <c r="PLC42" s="457"/>
      <c r="PLD42" s="271"/>
      <c r="PLE42" s="451"/>
      <c r="PLF42" s="454"/>
      <c r="PLG42" s="451"/>
      <c r="PLH42" s="457"/>
      <c r="PLI42" s="451"/>
      <c r="PLJ42" s="457"/>
      <c r="PLK42" s="457"/>
      <c r="PLL42" s="457"/>
      <c r="PLM42" s="271"/>
      <c r="PLN42" s="271"/>
      <c r="PLO42" s="451"/>
      <c r="PLP42" s="454"/>
      <c r="PLQ42" s="451"/>
      <c r="PLR42" s="454"/>
      <c r="PLS42" s="458"/>
      <c r="PLT42" s="459"/>
      <c r="PLU42" s="460"/>
      <c r="PLV42" s="461"/>
      <c r="PLW42" s="462"/>
      <c r="PLX42" s="458"/>
      <c r="PLY42" s="451"/>
      <c r="PLZ42" s="463"/>
      <c r="PMA42" s="451"/>
      <c r="PMB42" s="451"/>
      <c r="PMC42" s="453"/>
      <c r="PME42" s="449"/>
      <c r="PMF42" s="449"/>
      <c r="PMG42" s="449"/>
      <c r="PMH42" s="450"/>
      <c r="PMI42" s="451"/>
      <c r="PMJ42" s="451"/>
      <c r="PMK42" s="451"/>
      <c r="PML42" s="449"/>
      <c r="PMM42" s="452"/>
      <c r="PMN42" s="453"/>
      <c r="PMO42" s="454"/>
      <c r="PMP42" s="449"/>
      <c r="PMQ42" s="453"/>
      <c r="PMR42" s="453"/>
      <c r="PMS42" s="450"/>
      <c r="PMT42" s="454"/>
      <c r="PMU42" s="455"/>
      <c r="PMV42" s="453"/>
      <c r="PMW42" s="456"/>
      <c r="PMX42" s="453"/>
      <c r="PMY42" s="456"/>
      <c r="PMZ42" s="454"/>
      <c r="PNA42" s="451"/>
      <c r="PNB42" s="454"/>
      <c r="PNC42" s="450"/>
      <c r="PND42" s="456"/>
      <c r="PNE42" s="456"/>
      <c r="PNF42" s="456"/>
      <c r="PNG42" s="456"/>
      <c r="PNH42" s="271"/>
      <c r="PNI42" s="451"/>
      <c r="PNJ42" s="454"/>
      <c r="PNK42" s="451"/>
      <c r="PNL42" s="457"/>
      <c r="PNM42" s="271"/>
      <c r="PNN42" s="451"/>
      <c r="PNO42" s="454"/>
      <c r="PNP42" s="451"/>
      <c r="PNQ42" s="457"/>
      <c r="PNR42" s="451"/>
      <c r="PNS42" s="457"/>
      <c r="PNT42" s="457"/>
      <c r="PNU42" s="457"/>
      <c r="PNV42" s="271"/>
      <c r="PNW42" s="271"/>
      <c r="PNX42" s="451"/>
      <c r="PNY42" s="454"/>
      <c r="PNZ42" s="451"/>
      <c r="POA42" s="454"/>
      <c r="POB42" s="458"/>
      <c r="POC42" s="459"/>
      <c r="POD42" s="460"/>
      <c r="POE42" s="461"/>
      <c r="POF42" s="462"/>
      <c r="POG42" s="458"/>
      <c r="POH42" s="451"/>
      <c r="POI42" s="463"/>
      <c r="POJ42" s="451"/>
      <c r="POK42" s="451"/>
      <c r="POL42" s="453"/>
      <c r="PON42" s="449"/>
      <c r="POO42" s="449"/>
      <c r="POP42" s="449"/>
      <c r="POQ42" s="450"/>
      <c r="POR42" s="451"/>
      <c r="POS42" s="451"/>
      <c r="POT42" s="451"/>
      <c r="POU42" s="449"/>
      <c r="POV42" s="452"/>
      <c r="POW42" s="453"/>
      <c r="POX42" s="454"/>
      <c r="POY42" s="449"/>
      <c r="POZ42" s="453"/>
      <c r="PPA42" s="453"/>
      <c r="PPB42" s="450"/>
      <c r="PPC42" s="454"/>
      <c r="PPD42" s="455"/>
      <c r="PPE42" s="453"/>
      <c r="PPF42" s="456"/>
      <c r="PPG42" s="453"/>
      <c r="PPH42" s="456"/>
      <c r="PPI42" s="454"/>
      <c r="PPJ42" s="451"/>
      <c r="PPK42" s="454"/>
      <c r="PPL42" s="450"/>
      <c r="PPM42" s="456"/>
      <c r="PPN42" s="456"/>
      <c r="PPO42" s="456"/>
      <c r="PPP42" s="456"/>
      <c r="PPQ42" s="271"/>
      <c r="PPR42" s="451"/>
      <c r="PPS42" s="454"/>
      <c r="PPT42" s="451"/>
      <c r="PPU42" s="457"/>
      <c r="PPV42" s="271"/>
      <c r="PPW42" s="451"/>
      <c r="PPX42" s="454"/>
      <c r="PPY42" s="451"/>
      <c r="PPZ42" s="457"/>
      <c r="PQA42" s="451"/>
      <c r="PQB42" s="457"/>
      <c r="PQC42" s="457"/>
      <c r="PQD42" s="457"/>
      <c r="PQE42" s="271"/>
      <c r="PQF42" s="271"/>
      <c r="PQG42" s="451"/>
      <c r="PQH42" s="454"/>
      <c r="PQI42" s="451"/>
      <c r="PQJ42" s="454"/>
      <c r="PQK42" s="458"/>
      <c r="PQL42" s="459"/>
      <c r="PQM42" s="460"/>
      <c r="PQN42" s="461"/>
      <c r="PQO42" s="462"/>
      <c r="PQP42" s="458"/>
      <c r="PQQ42" s="451"/>
      <c r="PQR42" s="463"/>
      <c r="PQS42" s="451"/>
      <c r="PQT42" s="451"/>
      <c r="PQU42" s="453"/>
      <c r="PQW42" s="449"/>
      <c r="PQX42" s="449"/>
      <c r="PQY42" s="449"/>
      <c r="PQZ42" s="450"/>
      <c r="PRA42" s="451"/>
      <c r="PRB42" s="451"/>
      <c r="PRC42" s="451"/>
      <c r="PRD42" s="449"/>
      <c r="PRE42" s="452"/>
      <c r="PRF42" s="453"/>
      <c r="PRG42" s="454"/>
      <c r="PRH42" s="449"/>
      <c r="PRI42" s="453"/>
      <c r="PRJ42" s="453"/>
      <c r="PRK42" s="450"/>
      <c r="PRL42" s="454"/>
      <c r="PRM42" s="455"/>
      <c r="PRN42" s="453"/>
      <c r="PRO42" s="456"/>
      <c r="PRP42" s="453"/>
      <c r="PRQ42" s="456"/>
      <c r="PRR42" s="454"/>
      <c r="PRS42" s="451"/>
      <c r="PRT42" s="454"/>
      <c r="PRU42" s="450"/>
      <c r="PRV42" s="456"/>
      <c r="PRW42" s="456"/>
      <c r="PRX42" s="456"/>
      <c r="PRY42" s="456"/>
      <c r="PRZ42" s="271"/>
      <c r="PSA42" s="451"/>
      <c r="PSB42" s="454"/>
      <c r="PSC42" s="451"/>
      <c r="PSD42" s="457"/>
      <c r="PSE42" s="271"/>
      <c r="PSF42" s="451"/>
      <c r="PSG42" s="454"/>
      <c r="PSH42" s="451"/>
      <c r="PSI42" s="457"/>
      <c r="PSJ42" s="451"/>
      <c r="PSK42" s="457"/>
      <c r="PSL42" s="457"/>
      <c r="PSM42" s="457"/>
      <c r="PSN42" s="271"/>
      <c r="PSO42" s="271"/>
      <c r="PSP42" s="451"/>
      <c r="PSQ42" s="454"/>
      <c r="PSR42" s="451"/>
      <c r="PSS42" s="454"/>
      <c r="PST42" s="458"/>
      <c r="PSU42" s="459"/>
      <c r="PSV42" s="460"/>
      <c r="PSW42" s="461"/>
      <c r="PSX42" s="462"/>
      <c r="PSY42" s="458"/>
      <c r="PSZ42" s="451"/>
      <c r="PTA42" s="463"/>
      <c r="PTB42" s="451"/>
      <c r="PTC42" s="451"/>
      <c r="PTD42" s="453"/>
      <c r="PTF42" s="449"/>
      <c r="PTG42" s="449"/>
      <c r="PTH42" s="449"/>
      <c r="PTI42" s="450"/>
      <c r="PTJ42" s="451"/>
      <c r="PTK42" s="451"/>
      <c r="PTL42" s="451"/>
      <c r="PTM42" s="449"/>
      <c r="PTN42" s="452"/>
      <c r="PTO42" s="453"/>
      <c r="PTP42" s="454"/>
      <c r="PTQ42" s="449"/>
      <c r="PTR42" s="453"/>
      <c r="PTS42" s="453"/>
      <c r="PTT42" s="450"/>
      <c r="PTU42" s="454"/>
      <c r="PTV42" s="455"/>
      <c r="PTW42" s="453"/>
      <c r="PTX42" s="456"/>
      <c r="PTY42" s="453"/>
      <c r="PTZ42" s="456"/>
      <c r="PUA42" s="454"/>
      <c r="PUB42" s="451"/>
      <c r="PUC42" s="454"/>
      <c r="PUD42" s="450"/>
      <c r="PUE42" s="456"/>
      <c r="PUF42" s="456"/>
      <c r="PUG42" s="456"/>
      <c r="PUH42" s="456"/>
      <c r="PUI42" s="271"/>
      <c r="PUJ42" s="451"/>
      <c r="PUK42" s="454"/>
      <c r="PUL42" s="451"/>
      <c r="PUM42" s="457"/>
      <c r="PUN42" s="271"/>
      <c r="PUO42" s="451"/>
      <c r="PUP42" s="454"/>
      <c r="PUQ42" s="451"/>
      <c r="PUR42" s="457"/>
      <c r="PUS42" s="451"/>
      <c r="PUT42" s="457"/>
      <c r="PUU42" s="457"/>
      <c r="PUV42" s="457"/>
      <c r="PUW42" s="271"/>
      <c r="PUX42" s="271"/>
      <c r="PUY42" s="451"/>
      <c r="PUZ42" s="454"/>
      <c r="PVA42" s="451"/>
      <c r="PVB42" s="454"/>
      <c r="PVC42" s="458"/>
      <c r="PVD42" s="459"/>
      <c r="PVE42" s="460"/>
      <c r="PVF42" s="461"/>
      <c r="PVG42" s="462"/>
      <c r="PVH42" s="458"/>
      <c r="PVI42" s="451"/>
      <c r="PVJ42" s="463"/>
      <c r="PVK42" s="451"/>
      <c r="PVL42" s="451"/>
      <c r="PVM42" s="453"/>
      <c r="PVO42" s="449"/>
      <c r="PVP42" s="449"/>
      <c r="PVQ42" s="449"/>
      <c r="PVR42" s="450"/>
      <c r="PVS42" s="451"/>
      <c r="PVT42" s="451"/>
      <c r="PVU42" s="451"/>
      <c r="PVV42" s="449"/>
      <c r="PVW42" s="452"/>
      <c r="PVX42" s="453"/>
      <c r="PVY42" s="454"/>
      <c r="PVZ42" s="449"/>
      <c r="PWA42" s="453"/>
      <c r="PWB42" s="453"/>
      <c r="PWC42" s="450"/>
      <c r="PWD42" s="454"/>
      <c r="PWE42" s="455"/>
      <c r="PWF42" s="453"/>
      <c r="PWG42" s="456"/>
      <c r="PWH42" s="453"/>
      <c r="PWI42" s="456"/>
      <c r="PWJ42" s="454"/>
      <c r="PWK42" s="451"/>
      <c r="PWL42" s="454"/>
      <c r="PWM42" s="450"/>
      <c r="PWN42" s="456"/>
      <c r="PWO42" s="456"/>
      <c r="PWP42" s="456"/>
      <c r="PWQ42" s="456"/>
      <c r="PWR42" s="271"/>
      <c r="PWS42" s="451"/>
      <c r="PWT42" s="454"/>
      <c r="PWU42" s="451"/>
      <c r="PWV42" s="457"/>
      <c r="PWW42" s="271"/>
      <c r="PWX42" s="451"/>
      <c r="PWY42" s="454"/>
      <c r="PWZ42" s="451"/>
      <c r="PXA42" s="457"/>
      <c r="PXB42" s="451"/>
      <c r="PXC42" s="457"/>
      <c r="PXD42" s="457"/>
      <c r="PXE42" s="457"/>
      <c r="PXF42" s="271"/>
      <c r="PXG42" s="271"/>
      <c r="PXH42" s="451"/>
      <c r="PXI42" s="454"/>
      <c r="PXJ42" s="451"/>
      <c r="PXK42" s="454"/>
      <c r="PXL42" s="458"/>
      <c r="PXM42" s="459"/>
      <c r="PXN42" s="460"/>
      <c r="PXO42" s="461"/>
      <c r="PXP42" s="462"/>
      <c r="PXQ42" s="458"/>
      <c r="PXR42" s="451"/>
      <c r="PXS42" s="463"/>
      <c r="PXT42" s="451"/>
      <c r="PXU42" s="451"/>
      <c r="PXV42" s="453"/>
      <c r="PXX42" s="449"/>
      <c r="PXY42" s="449"/>
      <c r="PXZ42" s="449"/>
      <c r="PYA42" s="450"/>
      <c r="PYB42" s="451"/>
      <c r="PYC42" s="451"/>
      <c r="PYD42" s="451"/>
      <c r="PYE42" s="449"/>
      <c r="PYF42" s="452"/>
      <c r="PYG42" s="453"/>
      <c r="PYH42" s="454"/>
      <c r="PYI42" s="449"/>
      <c r="PYJ42" s="453"/>
      <c r="PYK42" s="453"/>
      <c r="PYL42" s="450"/>
      <c r="PYM42" s="454"/>
      <c r="PYN42" s="455"/>
      <c r="PYO42" s="453"/>
      <c r="PYP42" s="456"/>
      <c r="PYQ42" s="453"/>
      <c r="PYR42" s="456"/>
      <c r="PYS42" s="454"/>
      <c r="PYT42" s="451"/>
      <c r="PYU42" s="454"/>
      <c r="PYV42" s="450"/>
      <c r="PYW42" s="456"/>
      <c r="PYX42" s="456"/>
      <c r="PYY42" s="456"/>
      <c r="PYZ42" s="456"/>
      <c r="PZA42" s="271"/>
      <c r="PZB42" s="451"/>
      <c r="PZC42" s="454"/>
      <c r="PZD42" s="451"/>
      <c r="PZE42" s="457"/>
      <c r="PZF42" s="271"/>
      <c r="PZG42" s="451"/>
      <c r="PZH42" s="454"/>
      <c r="PZI42" s="451"/>
      <c r="PZJ42" s="457"/>
      <c r="PZK42" s="451"/>
      <c r="PZL42" s="457"/>
      <c r="PZM42" s="457"/>
      <c r="PZN42" s="457"/>
      <c r="PZO42" s="271"/>
      <c r="PZP42" s="271"/>
      <c r="PZQ42" s="451"/>
      <c r="PZR42" s="454"/>
      <c r="PZS42" s="451"/>
      <c r="PZT42" s="454"/>
      <c r="PZU42" s="458"/>
      <c r="PZV42" s="459"/>
      <c r="PZW42" s="460"/>
      <c r="PZX42" s="461"/>
      <c r="PZY42" s="462"/>
      <c r="PZZ42" s="458"/>
      <c r="QAA42" s="451"/>
      <c r="QAB42" s="463"/>
      <c r="QAC42" s="451"/>
      <c r="QAD42" s="451"/>
      <c r="QAE42" s="453"/>
      <c r="QAG42" s="449"/>
      <c r="QAH42" s="449"/>
      <c r="QAI42" s="449"/>
      <c r="QAJ42" s="450"/>
      <c r="QAK42" s="451"/>
      <c r="QAL42" s="451"/>
      <c r="QAM42" s="451"/>
      <c r="QAN42" s="449"/>
      <c r="QAO42" s="452"/>
      <c r="QAP42" s="453"/>
      <c r="QAQ42" s="454"/>
      <c r="QAR42" s="449"/>
      <c r="QAS42" s="453"/>
      <c r="QAT42" s="453"/>
      <c r="QAU42" s="450"/>
      <c r="QAV42" s="454"/>
      <c r="QAW42" s="455"/>
      <c r="QAX42" s="453"/>
      <c r="QAY42" s="456"/>
      <c r="QAZ42" s="453"/>
      <c r="QBA42" s="456"/>
      <c r="QBB42" s="454"/>
      <c r="QBC42" s="451"/>
      <c r="QBD42" s="454"/>
      <c r="QBE42" s="450"/>
      <c r="QBF42" s="456"/>
      <c r="QBG42" s="456"/>
      <c r="QBH42" s="456"/>
      <c r="QBI42" s="456"/>
      <c r="QBJ42" s="271"/>
      <c r="QBK42" s="451"/>
      <c r="QBL42" s="454"/>
      <c r="QBM42" s="451"/>
      <c r="QBN42" s="457"/>
      <c r="QBO42" s="271"/>
      <c r="QBP42" s="451"/>
      <c r="QBQ42" s="454"/>
      <c r="QBR42" s="451"/>
      <c r="QBS42" s="457"/>
      <c r="QBT42" s="451"/>
      <c r="QBU42" s="457"/>
      <c r="QBV42" s="457"/>
      <c r="QBW42" s="457"/>
      <c r="QBX42" s="271"/>
      <c r="QBY42" s="271"/>
      <c r="QBZ42" s="451"/>
      <c r="QCA42" s="454"/>
      <c r="QCB42" s="451"/>
      <c r="QCC42" s="454"/>
      <c r="QCD42" s="458"/>
      <c r="QCE42" s="459"/>
      <c r="QCF42" s="460"/>
      <c r="QCG42" s="461"/>
      <c r="QCH42" s="462"/>
      <c r="QCI42" s="458"/>
      <c r="QCJ42" s="451"/>
      <c r="QCK42" s="463"/>
      <c r="QCL42" s="451"/>
      <c r="QCM42" s="451"/>
      <c r="QCN42" s="453"/>
      <c r="QCP42" s="449"/>
      <c r="QCQ42" s="449"/>
      <c r="QCR42" s="449"/>
      <c r="QCS42" s="450"/>
      <c r="QCT42" s="451"/>
      <c r="QCU42" s="451"/>
      <c r="QCV42" s="451"/>
      <c r="QCW42" s="449"/>
      <c r="QCX42" s="452"/>
      <c r="QCY42" s="453"/>
      <c r="QCZ42" s="454"/>
      <c r="QDA42" s="449"/>
      <c r="QDB42" s="453"/>
      <c r="QDC42" s="453"/>
      <c r="QDD42" s="450"/>
      <c r="QDE42" s="454"/>
      <c r="QDF42" s="455"/>
      <c r="QDG42" s="453"/>
      <c r="QDH42" s="456"/>
      <c r="QDI42" s="453"/>
      <c r="QDJ42" s="456"/>
      <c r="QDK42" s="454"/>
      <c r="QDL42" s="451"/>
      <c r="QDM42" s="454"/>
      <c r="QDN42" s="450"/>
      <c r="QDO42" s="456"/>
      <c r="QDP42" s="456"/>
      <c r="QDQ42" s="456"/>
      <c r="QDR42" s="456"/>
      <c r="QDS42" s="271"/>
      <c r="QDT42" s="451"/>
      <c r="QDU42" s="454"/>
      <c r="QDV42" s="451"/>
      <c r="QDW42" s="457"/>
      <c r="QDX42" s="271"/>
      <c r="QDY42" s="451"/>
      <c r="QDZ42" s="454"/>
      <c r="QEA42" s="451"/>
      <c r="QEB42" s="457"/>
      <c r="QEC42" s="451"/>
      <c r="QED42" s="457"/>
      <c r="QEE42" s="457"/>
      <c r="QEF42" s="457"/>
      <c r="QEG42" s="271"/>
      <c r="QEH42" s="271"/>
      <c r="QEI42" s="451"/>
      <c r="QEJ42" s="454"/>
      <c r="QEK42" s="451"/>
      <c r="QEL42" s="454"/>
      <c r="QEM42" s="458"/>
      <c r="QEN42" s="459"/>
      <c r="QEO42" s="460"/>
      <c r="QEP42" s="461"/>
      <c r="QEQ42" s="462"/>
      <c r="QER42" s="458"/>
      <c r="QES42" s="451"/>
      <c r="QET42" s="463"/>
      <c r="QEU42" s="451"/>
      <c r="QEV42" s="451"/>
      <c r="QEW42" s="453"/>
      <c r="QEY42" s="449"/>
      <c r="QEZ42" s="449"/>
      <c r="QFA42" s="449"/>
      <c r="QFB42" s="450"/>
      <c r="QFC42" s="451"/>
      <c r="QFD42" s="451"/>
      <c r="QFE42" s="451"/>
      <c r="QFF42" s="449"/>
      <c r="QFG42" s="452"/>
      <c r="QFH42" s="453"/>
      <c r="QFI42" s="454"/>
      <c r="QFJ42" s="449"/>
      <c r="QFK42" s="453"/>
      <c r="QFL42" s="453"/>
      <c r="QFM42" s="450"/>
      <c r="QFN42" s="454"/>
      <c r="QFO42" s="455"/>
      <c r="QFP42" s="453"/>
      <c r="QFQ42" s="456"/>
      <c r="QFR42" s="453"/>
      <c r="QFS42" s="456"/>
      <c r="QFT42" s="454"/>
      <c r="QFU42" s="451"/>
      <c r="QFV42" s="454"/>
      <c r="QFW42" s="450"/>
      <c r="QFX42" s="456"/>
      <c r="QFY42" s="456"/>
      <c r="QFZ42" s="456"/>
      <c r="QGA42" s="456"/>
      <c r="QGB42" s="271"/>
      <c r="QGC42" s="451"/>
      <c r="QGD42" s="454"/>
      <c r="QGE42" s="451"/>
      <c r="QGF42" s="457"/>
      <c r="QGG42" s="271"/>
      <c r="QGH42" s="451"/>
      <c r="QGI42" s="454"/>
      <c r="QGJ42" s="451"/>
      <c r="QGK42" s="457"/>
      <c r="QGL42" s="451"/>
      <c r="QGM42" s="457"/>
      <c r="QGN42" s="457"/>
      <c r="QGO42" s="457"/>
      <c r="QGP42" s="271"/>
      <c r="QGQ42" s="271"/>
      <c r="QGR42" s="451"/>
      <c r="QGS42" s="454"/>
      <c r="QGT42" s="451"/>
      <c r="QGU42" s="454"/>
      <c r="QGV42" s="458"/>
      <c r="QGW42" s="459"/>
      <c r="QGX42" s="460"/>
      <c r="QGY42" s="461"/>
      <c r="QGZ42" s="462"/>
      <c r="QHA42" s="458"/>
      <c r="QHB42" s="451"/>
      <c r="QHC42" s="463"/>
      <c r="QHD42" s="451"/>
      <c r="QHE42" s="451"/>
      <c r="QHF42" s="453"/>
      <c r="QHH42" s="449"/>
      <c r="QHI42" s="449"/>
      <c r="QHJ42" s="449"/>
      <c r="QHK42" s="450"/>
      <c r="QHL42" s="451"/>
      <c r="QHM42" s="451"/>
      <c r="QHN42" s="451"/>
      <c r="QHO42" s="449"/>
      <c r="QHP42" s="452"/>
      <c r="QHQ42" s="453"/>
      <c r="QHR42" s="454"/>
      <c r="QHS42" s="449"/>
      <c r="QHT42" s="453"/>
      <c r="QHU42" s="453"/>
      <c r="QHV42" s="450"/>
      <c r="QHW42" s="454"/>
      <c r="QHX42" s="455"/>
      <c r="QHY42" s="453"/>
      <c r="QHZ42" s="456"/>
      <c r="QIA42" s="453"/>
      <c r="QIB42" s="456"/>
      <c r="QIC42" s="454"/>
      <c r="QID42" s="451"/>
      <c r="QIE42" s="454"/>
      <c r="QIF42" s="450"/>
      <c r="QIG42" s="456"/>
      <c r="QIH42" s="456"/>
      <c r="QII42" s="456"/>
      <c r="QIJ42" s="456"/>
      <c r="QIK42" s="271"/>
      <c r="QIL42" s="451"/>
      <c r="QIM42" s="454"/>
      <c r="QIN42" s="451"/>
      <c r="QIO42" s="457"/>
      <c r="QIP42" s="271"/>
      <c r="QIQ42" s="451"/>
      <c r="QIR42" s="454"/>
      <c r="QIS42" s="451"/>
      <c r="QIT42" s="457"/>
      <c r="QIU42" s="451"/>
      <c r="QIV42" s="457"/>
      <c r="QIW42" s="457"/>
      <c r="QIX42" s="457"/>
      <c r="QIY42" s="271"/>
      <c r="QIZ42" s="271"/>
      <c r="QJA42" s="451"/>
      <c r="QJB42" s="454"/>
      <c r="QJC42" s="451"/>
      <c r="QJD42" s="454"/>
      <c r="QJE42" s="458"/>
      <c r="QJF42" s="459"/>
      <c r="QJG42" s="460"/>
      <c r="QJH42" s="461"/>
      <c r="QJI42" s="462"/>
      <c r="QJJ42" s="458"/>
      <c r="QJK42" s="451"/>
      <c r="QJL42" s="463"/>
      <c r="QJM42" s="451"/>
      <c r="QJN42" s="451"/>
      <c r="QJO42" s="453"/>
      <c r="QJQ42" s="449"/>
      <c r="QJR42" s="449"/>
      <c r="QJS42" s="449"/>
      <c r="QJT42" s="450"/>
      <c r="QJU42" s="451"/>
      <c r="QJV42" s="451"/>
      <c r="QJW42" s="451"/>
      <c r="QJX42" s="449"/>
      <c r="QJY42" s="452"/>
      <c r="QJZ42" s="453"/>
      <c r="QKA42" s="454"/>
      <c r="QKB42" s="449"/>
      <c r="QKC42" s="453"/>
      <c r="QKD42" s="453"/>
      <c r="QKE42" s="450"/>
      <c r="QKF42" s="454"/>
      <c r="QKG42" s="455"/>
      <c r="QKH42" s="453"/>
      <c r="QKI42" s="456"/>
      <c r="QKJ42" s="453"/>
      <c r="QKK42" s="456"/>
      <c r="QKL42" s="454"/>
      <c r="QKM42" s="451"/>
      <c r="QKN42" s="454"/>
      <c r="QKO42" s="450"/>
      <c r="QKP42" s="456"/>
      <c r="QKQ42" s="456"/>
      <c r="QKR42" s="456"/>
      <c r="QKS42" s="456"/>
      <c r="QKT42" s="271"/>
      <c r="QKU42" s="451"/>
      <c r="QKV42" s="454"/>
      <c r="QKW42" s="451"/>
      <c r="QKX42" s="457"/>
      <c r="QKY42" s="271"/>
      <c r="QKZ42" s="451"/>
      <c r="QLA42" s="454"/>
      <c r="QLB42" s="451"/>
      <c r="QLC42" s="457"/>
      <c r="QLD42" s="451"/>
      <c r="QLE42" s="457"/>
      <c r="QLF42" s="457"/>
      <c r="QLG42" s="457"/>
      <c r="QLH42" s="271"/>
      <c r="QLI42" s="271"/>
      <c r="QLJ42" s="451"/>
      <c r="QLK42" s="454"/>
      <c r="QLL42" s="451"/>
      <c r="QLM42" s="454"/>
      <c r="QLN42" s="458"/>
      <c r="QLO42" s="459"/>
      <c r="QLP42" s="460"/>
      <c r="QLQ42" s="461"/>
      <c r="QLR42" s="462"/>
      <c r="QLS42" s="458"/>
      <c r="QLT42" s="451"/>
      <c r="QLU42" s="463"/>
      <c r="QLV42" s="451"/>
      <c r="QLW42" s="451"/>
      <c r="QLX42" s="453"/>
      <c r="QLZ42" s="449"/>
      <c r="QMA42" s="449"/>
      <c r="QMB42" s="449"/>
      <c r="QMC42" s="450"/>
      <c r="QMD42" s="451"/>
      <c r="QME42" s="451"/>
      <c r="QMF42" s="451"/>
      <c r="QMG42" s="449"/>
      <c r="QMH42" s="452"/>
      <c r="QMI42" s="453"/>
      <c r="QMJ42" s="454"/>
      <c r="QMK42" s="449"/>
      <c r="QML42" s="453"/>
      <c r="QMM42" s="453"/>
      <c r="QMN42" s="450"/>
      <c r="QMO42" s="454"/>
      <c r="QMP42" s="455"/>
      <c r="QMQ42" s="453"/>
      <c r="QMR42" s="456"/>
      <c r="QMS42" s="453"/>
      <c r="QMT42" s="456"/>
      <c r="QMU42" s="454"/>
      <c r="QMV42" s="451"/>
      <c r="QMW42" s="454"/>
      <c r="QMX42" s="450"/>
      <c r="QMY42" s="456"/>
      <c r="QMZ42" s="456"/>
      <c r="QNA42" s="456"/>
      <c r="QNB42" s="456"/>
      <c r="QNC42" s="271"/>
      <c r="QND42" s="451"/>
      <c r="QNE42" s="454"/>
      <c r="QNF42" s="451"/>
      <c r="QNG42" s="457"/>
      <c r="QNH42" s="271"/>
      <c r="QNI42" s="451"/>
      <c r="QNJ42" s="454"/>
      <c r="QNK42" s="451"/>
      <c r="QNL42" s="457"/>
      <c r="QNM42" s="451"/>
      <c r="QNN42" s="457"/>
      <c r="QNO42" s="457"/>
      <c r="QNP42" s="457"/>
      <c r="QNQ42" s="271"/>
      <c r="QNR42" s="271"/>
      <c r="QNS42" s="451"/>
      <c r="QNT42" s="454"/>
      <c r="QNU42" s="451"/>
      <c r="QNV42" s="454"/>
      <c r="QNW42" s="458"/>
      <c r="QNX42" s="459"/>
      <c r="QNY42" s="460"/>
      <c r="QNZ42" s="461"/>
      <c r="QOA42" s="462"/>
      <c r="QOB42" s="458"/>
      <c r="QOC42" s="451"/>
      <c r="QOD42" s="463"/>
      <c r="QOE42" s="451"/>
      <c r="QOF42" s="451"/>
      <c r="QOG42" s="453"/>
      <c r="QOI42" s="449"/>
      <c r="QOJ42" s="449"/>
      <c r="QOK42" s="449"/>
      <c r="QOL42" s="450"/>
      <c r="QOM42" s="451"/>
      <c r="QON42" s="451"/>
      <c r="QOO42" s="451"/>
      <c r="QOP42" s="449"/>
      <c r="QOQ42" s="452"/>
      <c r="QOR42" s="453"/>
      <c r="QOS42" s="454"/>
      <c r="QOT42" s="449"/>
      <c r="QOU42" s="453"/>
      <c r="QOV42" s="453"/>
      <c r="QOW42" s="450"/>
      <c r="QOX42" s="454"/>
      <c r="QOY42" s="455"/>
      <c r="QOZ42" s="453"/>
      <c r="QPA42" s="456"/>
      <c r="QPB42" s="453"/>
      <c r="QPC42" s="456"/>
      <c r="QPD42" s="454"/>
      <c r="QPE42" s="451"/>
      <c r="QPF42" s="454"/>
      <c r="QPG42" s="450"/>
      <c r="QPH42" s="456"/>
      <c r="QPI42" s="456"/>
      <c r="QPJ42" s="456"/>
      <c r="QPK42" s="456"/>
      <c r="QPL42" s="271"/>
      <c r="QPM42" s="451"/>
      <c r="QPN42" s="454"/>
      <c r="QPO42" s="451"/>
      <c r="QPP42" s="457"/>
      <c r="QPQ42" s="271"/>
      <c r="QPR42" s="451"/>
      <c r="QPS42" s="454"/>
      <c r="QPT42" s="451"/>
      <c r="QPU42" s="457"/>
      <c r="QPV42" s="451"/>
      <c r="QPW42" s="457"/>
      <c r="QPX42" s="457"/>
      <c r="QPY42" s="457"/>
      <c r="QPZ42" s="271"/>
      <c r="QQA42" s="271"/>
      <c r="QQB42" s="451"/>
      <c r="QQC42" s="454"/>
      <c r="QQD42" s="451"/>
      <c r="QQE42" s="454"/>
      <c r="QQF42" s="458"/>
      <c r="QQG42" s="459"/>
      <c r="QQH42" s="460"/>
      <c r="QQI42" s="461"/>
      <c r="QQJ42" s="462"/>
      <c r="QQK42" s="458"/>
      <c r="QQL42" s="451"/>
      <c r="QQM42" s="463"/>
      <c r="QQN42" s="451"/>
      <c r="QQO42" s="451"/>
      <c r="QQP42" s="453"/>
      <c r="QQR42" s="449"/>
      <c r="QQS42" s="449"/>
      <c r="QQT42" s="449"/>
      <c r="QQU42" s="450"/>
      <c r="QQV42" s="451"/>
      <c r="QQW42" s="451"/>
      <c r="QQX42" s="451"/>
      <c r="QQY42" s="449"/>
      <c r="QQZ42" s="452"/>
      <c r="QRA42" s="453"/>
      <c r="QRB42" s="454"/>
      <c r="QRC42" s="449"/>
      <c r="QRD42" s="453"/>
      <c r="QRE42" s="453"/>
      <c r="QRF42" s="450"/>
      <c r="QRG42" s="454"/>
      <c r="QRH42" s="455"/>
      <c r="QRI42" s="453"/>
      <c r="QRJ42" s="456"/>
      <c r="QRK42" s="453"/>
      <c r="QRL42" s="456"/>
      <c r="QRM42" s="454"/>
      <c r="QRN42" s="451"/>
      <c r="QRO42" s="454"/>
      <c r="QRP42" s="450"/>
      <c r="QRQ42" s="456"/>
      <c r="QRR42" s="456"/>
      <c r="QRS42" s="456"/>
      <c r="QRT42" s="456"/>
      <c r="QRU42" s="271"/>
      <c r="QRV42" s="451"/>
      <c r="QRW42" s="454"/>
      <c r="QRX42" s="451"/>
      <c r="QRY42" s="457"/>
      <c r="QRZ42" s="271"/>
      <c r="QSA42" s="451"/>
      <c r="QSB42" s="454"/>
      <c r="QSC42" s="451"/>
      <c r="QSD42" s="457"/>
      <c r="QSE42" s="451"/>
      <c r="QSF42" s="457"/>
      <c r="QSG42" s="457"/>
      <c r="QSH42" s="457"/>
      <c r="QSI42" s="271"/>
      <c r="QSJ42" s="271"/>
      <c r="QSK42" s="451"/>
      <c r="QSL42" s="454"/>
      <c r="QSM42" s="451"/>
      <c r="QSN42" s="454"/>
      <c r="QSO42" s="458"/>
      <c r="QSP42" s="459"/>
      <c r="QSQ42" s="460"/>
      <c r="QSR42" s="461"/>
      <c r="QSS42" s="462"/>
      <c r="QST42" s="458"/>
      <c r="QSU42" s="451"/>
      <c r="QSV42" s="463"/>
      <c r="QSW42" s="451"/>
      <c r="QSX42" s="451"/>
      <c r="QSY42" s="453"/>
      <c r="QTA42" s="449"/>
      <c r="QTB42" s="449"/>
      <c r="QTC42" s="449"/>
      <c r="QTD42" s="450"/>
      <c r="QTE42" s="451"/>
      <c r="QTF42" s="451"/>
      <c r="QTG42" s="451"/>
      <c r="QTH42" s="449"/>
      <c r="QTI42" s="452"/>
      <c r="QTJ42" s="453"/>
      <c r="QTK42" s="454"/>
      <c r="QTL42" s="449"/>
      <c r="QTM42" s="453"/>
      <c r="QTN42" s="453"/>
      <c r="QTO42" s="450"/>
      <c r="QTP42" s="454"/>
      <c r="QTQ42" s="455"/>
      <c r="QTR42" s="453"/>
      <c r="QTS42" s="456"/>
      <c r="QTT42" s="453"/>
      <c r="QTU42" s="456"/>
      <c r="QTV42" s="454"/>
      <c r="QTW42" s="451"/>
      <c r="QTX42" s="454"/>
      <c r="QTY42" s="450"/>
      <c r="QTZ42" s="456"/>
      <c r="QUA42" s="456"/>
      <c r="QUB42" s="456"/>
      <c r="QUC42" s="456"/>
      <c r="QUD42" s="271"/>
      <c r="QUE42" s="451"/>
      <c r="QUF42" s="454"/>
      <c r="QUG42" s="451"/>
      <c r="QUH42" s="457"/>
      <c r="QUI42" s="271"/>
      <c r="QUJ42" s="451"/>
      <c r="QUK42" s="454"/>
      <c r="QUL42" s="451"/>
      <c r="QUM42" s="457"/>
      <c r="QUN42" s="451"/>
      <c r="QUO42" s="457"/>
      <c r="QUP42" s="457"/>
      <c r="QUQ42" s="457"/>
      <c r="QUR42" s="271"/>
      <c r="QUS42" s="271"/>
      <c r="QUT42" s="451"/>
      <c r="QUU42" s="454"/>
      <c r="QUV42" s="451"/>
      <c r="QUW42" s="454"/>
      <c r="QUX42" s="458"/>
      <c r="QUY42" s="459"/>
      <c r="QUZ42" s="460"/>
      <c r="QVA42" s="461"/>
      <c r="QVB42" s="462"/>
      <c r="QVC42" s="458"/>
      <c r="QVD42" s="451"/>
      <c r="QVE42" s="463"/>
      <c r="QVF42" s="451"/>
      <c r="QVG42" s="451"/>
      <c r="QVH42" s="453"/>
      <c r="QVJ42" s="449"/>
      <c r="QVK42" s="449"/>
      <c r="QVL42" s="449"/>
      <c r="QVM42" s="450"/>
      <c r="QVN42" s="451"/>
      <c r="QVO42" s="451"/>
      <c r="QVP42" s="451"/>
      <c r="QVQ42" s="449"/>
      <c r="QVR42" s="452"/>
      <c r="QVS42" s="453"/>
      <c r="QVT42" s="454"/>
      <c r="QVU42" s="449"/>
      <c r="QVV42" s="453"/>
      <c r="QVW42" s="453"/>
      <c r="QVX42" s="450"/>
      <c r="QVY42" s="454"/>
      <c r="QVZ42" s="455"/>
      <c r="QWA42" s="453"/>
      <c r="QWB42" s="456"/>
      <c r="QWC42" s="453"/>
      <c r="QWD42" s="456"/>
      <c r="QWE42" s="454"/>
      <c r="QWF42" s="451"/>
      <c r="QWG42" s="454"/>
      <c r="QWH42" s="450"/>
      <c r="QWI42" s="456"/>
      <c r="QWJ42" s="456"/>
      <c r="QWK42" s="456"/>
      <c r="QWL42" s="456"/>
      <c r="QWM42" s="271"/>
      <c r="QWN42" s="451"/>
      <c r="QWO42" s="454"/>
      <c r="QWP42" s="451"/>
      <c r="QWQ42" s="457"/>
      <c r="QWR42" s="271"/>
      <c r="QWS42" s="451"/>
      <c r="QWT42" s="454"/>
      <c r="QWU42" s="451"/>
      <c r="QWV42" s="457"/>
      <c r="QWW42" s="451"/>
      <c r="QWX42" s="457"/>
      <c r="QWY42" s="457"/>
      <c r="QWZ42" s="457"/>
      <c r="QXA42" s="271"/>
      <c r="QXB42" s="271"/>
      <c r="QXC42" s="451"/>
      <c r="QXD42" s="454"/>
      <c r="QXE42" s="451"/>
      <c r="QXF42" s="454"/>
      <c r="QXG42" s="458"/>
      <c r="QXH42" s="459"/>
      <c r="QXI42" s="460"/>
      <c r="QXJ42" s="461"/>
      <c r="QXK42" s="462"/>
      <c r="QXL42" s="458"/>
      <c r="QXM42" s="451"/>
      <c r="QXN42" s="463"/>
      <c r="QXO42" s="451"/>
      <c r="QXP42" s="451"/>
      <c r="QXQ42" s="453"/>
      <c r="QXS42" s="449"/>
      <c r="QXT42" s="449"/>
      <c r="QXU42" s="449"/>
      <c r="QXV42" s="450"/>
      <c r="QXW42" s="451"/>
      <c r="QXX42" s="451"/>
      <c r="QXY42" s="451"/>
      <c r="QXZ42" s="449"/>
      <c r="QYA42" s="452"/>
      <c r="QYB42" s="453"/>
      <c r="QYC42" s="454"/>
      <c r="QYD42" s="449"/>
      <c r="QYE42" s="453"/>
      <c r="QYF42" s="453"/>
      <c r="QYG42" s="450"/>
      <c r="QYH42" s="454"/>
      <c r="QYI42" s="455"/>
      <c r="QYJ42" s="453"/>
      <c r="QYK42" s="456"/>
      <c r="QYL42" s="453"/>
      <c r="QYM42" s="456"/>
      <c r="QYN42" s="454"/>
      <c r="QYO42" s="451"/>
      <c r="QYP42" s="454"/>
      <c r="QYQ42" s="450"/>
      <c r="QYR42" s="456"/>
      <c r="QYS42" s="456"/>
      <c r="QYT42" s="456"/>
      <c r="QYU42" s="456"/>
      <c r="QYV42" s="271"/>
      <c r="QYW42" s="451"/>
      <c r="QYX42" s="454"/>
      <c r="QYY42" s="451"/>
      <c r="QYZ42" s="457"/>
      <c r="QZA42" s="271"/>
      <c r="QZB42" s="451"/>
      <c r="QZC42" s="454"/>
      <c r="QZD42" s="451"/>
      <c r="QZE42" s="457"/>
      <c r="QZF42" s="451"/>
      <c r="QZG42" s="457"/>
      <c r="QZH42" s="457"/>
      <c r="QZI42" s="457"/>
      <c r="QZJ42" s="271"/>
      <c r="QZK42" s="271"/>
      <c r="QZL42" s="451"/>
      <c r="QZM42" s="454"/>
      <c r="QZN42" s="451"/>
      <c r="QZO42" s="454"/>
      <c r="QZP42" s="458"/>
      <c r="QZQ42" s="459"/>
      <c r="QZR42" s="460"/>
      <c r="QZS42" s="461"/>
      <c r="QZT42" s="462"/>
      <c r="QZU42" s="458"/>
      <c r="QZV42" s="451"/>
      <c r="QZW42" s="463"/>
      <c r="QZX42" s="451"/>
      <c r="QZY42" s="451"/>
      <c r="QZZ42" s="453"/>
      <c r="RAB42" s="449"/>
      <c r="RAC42" s="449"/>
      <c r="RAD42" s="449"/>
      <c r="RAE42" s="450"/>
      <c r="RAF42" s="451"/>
      <c r="RAG42" s="451"/>
      <c r="RAH42" s="451"/>
      <c r="RAI42" s="449"/>
      <c r="RAJ42" s="452"/>
      <c r="RAK42" s="453"/>
      <c r="RAL42" s="454"/>
      <c r="RAM42" s="449"/>
      <c r="RAN42" s="453"/>
      <c r="RAO42" s="453"/>
      <c r="RAP42" s="450"/>
      <c r="RAQ42" s="454"/>
      <c r="RAR42" s="455"/>
      <c r="RAS42" s="453"/>
      <c r="RAT42" s="456"/>
      <c r="RAU42" s="453"/>
      <c r="RAV42" s="456"/>
      <c r="RAW42" s="454"/>
      <c r="RAX42" s="451"/>
      <c r="RAY42" s="454"/>
      <c r="RAZ42" s="450"/>
      <c r="RBA42" s="456"/>
      <c r="RBB42" s="456"/>
      <c r="RBC42" s="456"/>
      <c r="RBD42" s="456"/>
      <c r="RBE42" s="271"/>
      <c r="RBF42" s="451"/>
      <c r="RBG42" s="454"/>
      <c r="RBH42" s="451"/>
      <c r="RBI42" s="457"/>
      <c r="RBJ42" s="271"/>
      <c r="RBK42" s="451"/>
      <c r="RBL42" s="454"/>
      <c r="RBM42" s="451"/>
      <c r="RBN42" s="457"/>
      <c r="RBO42" s="451"/>
      <c r="RBP42" s="457"/>
      <c r="RBQ42" s="457"/>
      <c r="RBR42" s="457"/>
      <c r="RBS42" s="271"/>
      <c r="RBT42" s="271"/>
      <c r="RBU42" s="451"/>
      <c r="RBV42" s="454"/>
      <c r="RBW42" s="451"/>
      <c r="RBX42" s="454"/>
      <c r="RBY42" s="458"/>
      <c r="RBZ42" s="459"/>
      <c r="RCA42" s="460"/>
      <c r="RCB42" s="461"/>
      <c r="RCC42" s="462"/>
      <c r="RCD42" s="458"/>
      <c r="RCE42" s="451"/>
      <c r="RCF42" s="463"/>
      <c r="RCG42" s="451"/>
      <c r="RCH42" s="451"/>
      <c r="RCI42" s="453"/>
      <c r="RCK42" s="449"/>
      <c r="RCL42" s="449"/>
      <c r="RCM42" s="449"/>
      <c r="RCN42" s="450"/>
      <c r="RCO42" s="451"/>
      <c r="RCP42" s="451"/>
      <c r="RCQ42" s="451"/>
      <c r="RCR42" s="449"/>
      <c r="RCS42" s="452"/>
      <c r="RCT42" s="453"/>
      <c r="RCU42" s="454"/>
      <c r="RCV42" s="449"/>
      <c r="RCW42" s="453"/>
      <c r="RCX42" s="453"/>
      <c r="RCY42" s="450"/>
      <c r="RCZ42" s="454"/>
      <c r="RDA42" s="455"/>
      <c r="RDB42" s="453"/>
      <c r="RDC42" s="456"/>
      <c r="RDD42" s="453"/>
      <c r="RDE42" s="456"/>
      <c r="RDF42" s="454"/>
      <c r="RDG42" s="451"/>
      <c r="RDH42" s="454"/>
      <c r="RDI42" s="450"/>
      <c r="RDJ42" s="456"/>
      <c r="RDK42" s="456"/>
      <c r="RDL42" s="456"/>
      <c r="RDM42" s="456"/>
      <c r="RDN42" s="271"/>
      <c r="RDO42" s="451"/>
      <c r="RDP42" s="454"/>
      <c r="RDQ42" s="451"/>
      <c r="RDR42" s="457"/>
      <c r="RDS42" s="271"/>
      <c r="RDT42" s="451"/>
      <c r="RDU42" s="454"/>
      <c r="RDV42" s="451"/>
      <c r="RDW42" s="457"/>
      <c r="RDX42" s="451"/>
      <c r="RDY42" s="457"/>
      <c r="RDZ42" s="457"/>
      <c r="REA42" s="457"/>
      <c r="REB42" s="271"/>
      <c r="REC42" s="271"/>
      <c r="RED42" s="451"/>
      <c r="REE42" s="454"/>
      <c r="REF42" s="451"/>
      <c r="REG42" s="454"/>
      <c r="REH42" s="458"/>
      <c r="REI42" s="459"/>
      <c r="REJ42" s="460"/>
      <c r="REK42" s="461"/>
      <c r="REL42" s="462"/>
      <c r="REM42" s="458"/>
      <c r="REN42" s="451"/>
      <c r="REO42" s="463"/>
      <c r="REP42" s="451"/>
      <c r="REQ42" s="451"/>
      <c r="RER42" s="453"/>
      <c r="RET42" s="449"/>
      <c r="REU42" s="449"/>
      <c r="REV42" s="449"/>
      <c r="REW42" s="450"/>
      <c r="REX42" s="451"/>
      <c r="REY42" s="451"/>
      <c r="REZ42" s="451"/>
      <c r="RFA42" s="449"/>
      <c r="RFB42" s="452"/>
      <c r="RFC42" s="453"/>
      <c r="RFD42" s="454"/>
      <c r="RFE42" s="449"/>
      <c r="RFF42" s="453"/>
      <c r="RFG42" s="453"/>
      <c r="RFH42" s="450"/>
      <c r="RFI42" s="454"/>
      <c r="RFJ42" s="455"/>
      <c r="RFK42" s="453"/>
      <c r="RFL42" s="456"/>
      <c r="RFM42" s="453"/>
      <c r="RFN42" s="456"/>
      <c r="RFO42" s="454"/>
      <c r="RFP42" s="451"/>
      <c r="RFQ42" s="454"/>
      <c r="RFR42" s="450"/>
      <c r="RFS42" s="456"/>
      <c r="RFT42" s="456"/>
      <c r="RFU42" s="456"/>
      <c r="RFV42" s="456"/>
      <c r="RFW42" s="271"/>
      <c r="RFX42" s="451"/>
      <c r="RFY42" s="454"/>
      <c r="RFZ42" s="451"/>
      <c r="RGA42" s="457"/>
      <c r="RGB42" s="271"/>
      <c r="RGC42" s="451"/>
      <c r="RGD42" s="454"/>
      <c r="RGE42" s="451"/>
      <c r="RGF42" s="457"/>
      <c r="RGG42" s="451"/>
      <c r="RGH42" s="457"/>
      <c r="RGI42" s="457"/>
      <c r="RGJ42" s="457"/>
      <c r="RGK42" s="271"/>
      <c r="RGL42" s="271"/>
      <c r="RGM42" s="451"/>
      <c r="RGN42" s="454"/>
      <c r="RGO42" s="451"/>
      <c r="RGP42" s="454"/>
      <c r="RGQ42" s="458"/>
      <c r="RGR42" s="459"/>
      <c r="RGS42" s="460"/>
      <c r="RGT42" s="461"/>
      <c r="RGU42" s="462"/>
      <c r="RGV42" s="458"/>
      <c r="RGW42" s="451"/>
      <c r="RGX42" s="463"/>
      <c r="RGY42" s="451"/>
      <c r="RGZ42" s="451"/>
      <c r="RHA42" s="453"/>
      <c r="RHC42" s="449"/>
      <c r="RHD42" s="449"/>
      <c r="RHE42" s="449"/>
      <c r="RHF42" s="450"/>
      <c r="RHG42" s="451"/>
      <c r="RHH42" s="451"/>
      <c r="RHI42" s="451"/>
      <c r="RHJ42" s="449"/>
      <c r="RHK42" s="452"/>
      <c r="RHL42" s="453"/>
      <c r="RHM42" s="454"/>
      <c r="RHN42" s="449"/>
      <c r="RHO42" s="453"/>
      <c r="RHP42" s="453"/>
      <c r="RHQ42" s="450"/>
      <c r="RHR42" s="454"/>
      <c r="RHS42" s="455"/>
      <c r="RHT42" s="453"/>
      <c r="RHU42" s="456"/>
      <c r="RHV42" s="453"/>
      <c r="RHW42" s="456"/>
      <c r="RHX42" s="454"/>
      <c r="RHY42" s="451"/>
      <c r="RHZ42" s="454"/>
      <c r="RIA42" s="450"/>
      <c r="RIB42" s="456"/>
      <c r="RIC42" s="456"/>
      <c r="RID42" s="456"/>
      <c r="RIE42" s="456"/>
      <c r="RIF42" s="271"/>
      <c r="RIG42" s="451"/>
      <c r="RIH42" s="454"/>
      <c r="RII42" s="451"/>
      <c r="RIJ42" s="457"/>
      <c r="RIK42" s="271"/>
      <c r="RIL42" s="451"/>
      <c r="RIM42" s="454"/>
      <c r="RIN42" s="451"/>
      <c r="RIO42" s="457"/>
      <c r="RIP42" s="451"/>
      <c r="RIQ42" s="457"/>
      <c r="RIR42" s="457"/>
      <c r="RIS42" s="457"/>
      <c r="RIT42" s="271"/>
      <c r="RIU42" s="271"/>
      <c r="RIV42" s="451"/>
      <c r="RIW42" s="454"/>
      <c r="RIX42" s="451"/>
      <c r="RIY42" s="454"/>
      <c r="RIZ42" s="458"/>
      <c r="RJA42" s="459"/>
      <c r="RJB42" s="460"/>
      <c r="RJC42" s="461"/>
      <c r="RJD42" s="462"/>
      <c r="RJE42" s="458"/>
      <c r="RJF42" s="451"/>
      <c r="RJG42" s="463"/>
      <c r="RJH42" s="451"/>
      <c r="RJI42" s="451"/>
      <c r="RJJ42" s="453"/>
      <c r="RJL42" s="449"/>
      <c r="RJM42" s="449"/>
      <c r="RJN42" s="449"/>
      <c r="RJO42" s="450"/>
      <c r="RJP42" s="451"/>
      <c r="RJQ42" s="451"/>
      <c r="RJR42" s="451"/>
      <c r="RJS42" s="449"/>
      <c r="RJT42" s="452"/>
      <c r="RJU42" s="453"/>
      <c r="RJV42" s="454"/>
      <c r="RJW42" s="449"/>
      <c r="RJX42" s="453"/>
      <c r="RJY42" s="453"/>
      <c r="RJZ42" s="450"/>
      <c r="RKA42" s="454"/>
      <c r="RKB42" s="455"/>
      <c r="RKC42" s="453"/>
      <c r="RKD42" s="456"/>
      <c r="RKE42" s="453"/>
      <c r="RKF42" s="456"/>
      <c r="RKG42" s="454"/>
      <c r="RKH42" s="451"/>
      <c r="RKI42" s="454"/>
      <c r="RKJ42" s="450"/>
      <c r="RKK42" s="456"/>
      <c r="RKL42" s="456"/>
      <c r="RKM42" s="456"/>
      <c r="RKN42" s="456"/>
      <c r="RKO42" s="271"/>
      <c r="RKP42" s="451"/>
      <c r="RKQ42" s="454"/>
      <c r="RKR42" s="451"/>
      <c r="RKS42" s="457"/>
      <c r="RKT42" s="271"/>
      <c r="RKU42" s="451"/>
      <c r="RKV42" s="454"/>
      <c r="RKW42" s="451"/>
      <c r="RKX42" s="457"/>
      <c r="RKY42" s="451"/>
      <c r="RKZ42" s="457"/>
      <c r="RLA42" s="457"/>
      <c r="RLB42" s="457"/>
      <c r="RLC42" s="271"/>
      <c r="RLD42" s="271"/>
      <c r="RLE42" s="451"/>
      <c r="RLF42" s="454"/>
      <c r="RLG42" s="451"/>
      <c r="RLH42" s="454"/>
      <c r="RLI42" s="458"/>
      <c r="RLJ42" s="459"/>
      <c r="RLK42" s="460"/>
      <c r="RLL42" s="461"/>
      <c r="RLM42" s="462"/>
      <c r="RLN42" s="458"/>
      <c r="RLO42" s="451"/>
      <c r="RLP42" s="463"/>
      <c r="RLQ42" s="451"/>
      <c r="RLR42" s="451"/>
      <c r="RLS42" s="453"/>
      <c r="RLU42" s="449"/>
      <c r="RLV42" s="449"/>
      <c r="RLW42" s="449"/>
      <c r="RLX42" s="450"/>
      <c r="RLY42" s="451"/>
      <c r="RLZ42" s="451"/>
      <c r="RMA42" s="451"/>
      <c r="RMB42" s="449"/>
      <c r="RMC42" s="452"/>
      <c r="RMD42" s="453"/>
      <c r="RME42" s="454"/>
      <c r="RMF42" s="449"/>
      <c r="RMG42" s="453"/>
      <c r="RMH42" s="453"/>
      <c r="RMI42" s="450"/>
      <c r="RMJ42" s="454"/>
      <c r="RMK42" s="455"/>
      <c r="RML42" s="453"/>
      <c r="RMM42" s="456"/>
      <c r="RMN42" s="453"/>
      <c r="RMO42" s="456"/>
      <c r="RMP42" s="454"/>
      <c r="RMQ42" s="451"/>
      <c r="RMR42" s="454"/>
      <c r="RMS42" s="450"/>
      <c r="RMT42" s="456"/>
      <c r="RMU42" s="456"/>
      <c r="RMV42" s="456"/>
      <c r="RMW42" s="456"/>
      <c r="RMX42" s="271"/>
      <c r="RMY42" s="451"/>
      <c r="RMZ42" s="454"/>
      <c r="RNA42" s="451"/>
      <c r="RNB42" s="457"/>
      <c r="RNC42" s="271"/>
      <c r="RND42" s="451"/>
      <c r="RNE42" s="454"/>
      <c r="RNF42" s="451"/>
      <c r="RNG42" s="457"/>
      <c r="RNH42" s="451"/>
      <c r="RNI42" s="457"/>
      <c r="RNJ42" s="457"/>
      <c r="RNK42" s="457"/>
      <c r="RNL42" s="271"/>
      <c r="RNM42" s="271"/>
      <c r="RNN42" s="451"/>
      <c r="RNO42" s="454"/>
      <c r="RNP42" s="451"/>
      <c r="RNQ42" s="454"/>
      <c r="RNR42" s="458"/>
      <c r="RNS42" s="459"/>
      <c r="RNT42" s="460"/>
      <c r="RNU42" s="461"/>
      <c r="RNV42" s="462"/>
      <c r="RNW42" s="458"/>
      <c r="RNX42" s="451"/>
      <c r="RNY42" s="463"/>
      <c r="RNZ42" s="451"/>
      <c r="ROA42" s="451"/>
      <c r="ROB42" s="453"/>
      <c r="ROD42" s="449"/>
      <c r="ROE42" s="449"/>
      <c r="ROF42" s="449"/>
      <c r="ROG42" s="450"/>
      <c r="ROH42" s="451"/>
      <c r="ROI42" s="451"/>
      <c r="ROJ42" s="451"/>
      <c r="ROK42" s="449"/>
      <c r="ROL42" s="452"/>
      <c r="ROM42" s="453"/>
      <c r="RON42" s="454"/>
      <c r="ROO42" s="449"/>
      <c r="ROP42" s="453"/>
      <c r="ROQ42" s="453"/>
      <c r="ROR42" s="450"/>
      <c r="ROS42" s="454"/>
      <c r="ROT42" s="455"/>
      <c r="ROU42" s="453"/>
      <c r="ROV42" s="456"/>
      <c r="ROW42" s="453"/>
      <c r="ROX42" s="456"/>
      <c r="ROY42" s="454"/>
      <c r="ROZ42" s="451"/>
      <c r="RPA42" s="454"/>
      <c r="RPB42" s="450"/>
      <c r="RPC42" s="456"/>
      <c r="RPD42" s="456"/>
      <c r="RPE42" s="456"/>
      <c r="RPF42" s="456"/>
      <c r="RPG42" s="271"/>
      <c r="RPH42" s="451"/>
      <c r="RPI42" s="454"/>
      <c r="RPJ42" s="451"/>
      <c r="RPK42" s="457"/>
      <c r="RPL42" s="271"/>
      <c r="RPM42" s="451"/>
      <c r="RPN42" s="454"/>
      <c r="RPO42" s="451"/>
      <c r="RPP42" s="457"/>
      <c r="RPQ42" s="451"/>
      <c r="RPR42" s="457"/>
      <c r="RPS42" s="457"/>
      <c r="RPT42" s="457"/>
      <c r="RPU42" s="271"/>
      <c r="RPV42" s="271"/>
      <c r="RPW42" s="451"/>
      <c r="RPX42" s="454"/>
      <c r="RPY42" s="451"/>
      <c r="RPZ42" s="454"/>
      <c r="RQA42" s="458"/>
      <c r="RQB42" s="459"/>
      <c r="RQC42" s="460"/>
      <c r="RQD42" s="461"/>
      <c r="RQE42" s="462"/>
      <c r="RQF42" s="458"/>
      <c r="RQG42" s="451"/>
      <c r="RQH42" s="463"/>
      <c r="RQI42" s="451"/>
      <c r="RQJ42" s="451"/>
      <c r="RQK42" s="453"/>
      <c r="RQM42" s="449"/>
      <c r="RQN42" s="449"/>
      <c r="RQO42" s="449"/>
      <c r="RQP42" s="450"/>
      <c r="RQQ42" s="451"/>
      <c r="RQR42" s="451"/>
      <c r="RQS42" s="451"/>
      <c r="RQT42" s="449"/>
      <c r="RQU42" s="452"/>
      <c r="RQV42" s="453"/>
      <c r="RQW42" s="454"/>
      <c r="RQX42" s="449"/>
      <c r="RQY42" s="453"/>
      <c r="RQZ42" s="453"/>
      <c r="RRA42" s="450"/>
      <c r="RRB42" s="454"/>
      <c r="RRC42" s="455"/>
      <c r="RRD42" s="453"/>
      <c r="RRE42" s="456"/>
      <c r="RRF42" s="453"/>
      <c r="RRG42" s="456"/>
      <c r="RRH42" s="454"/>
      <c r="RRI42" s="451"/>
      <c r="RRJ42" s="454"/>
      <c r="RRK42" s="450"/>
      <c r="RRL42" s="456"/>
      <c r="RRM42" s="456"/>
      <c r="RRN42" s="456"/>
      <c r="RRO42" s="456"/>
      <c r="RRP42" s="271"/>
      <c r="RRQ42" s="451"/>
      <c r="RRR42" s="454"/>
      <c r="RRS42" s="451"/>
      <c r="RRT42" s="457"/>
      <c r="RRU42" s="271"/>
      <c r="RRV42" s="451"/>
      <c r="RRW42" s="454"/>
      <c r="RRX42" s="451"/>
      <c r="RRY42" s="457"/>
      <c r="RRZ42" s="451"/>
      <c r="RSA42" s="457"/>
      <c r="RSB42" s="457"/>
      <c r="RSC42" s="457"/>
      <c r="RSD42" s="271"/>
      <c r="RSE42" s="271"/>
      <c r="RSF42" s="451"/>
      <c r="RSG42" s="454"/>
      <c r="RSH42" s="451"/>
      <c r="RSI42" s="454"/>
      <c r="RSJ42" s="458"/>
      <c r="RSK42" s="459"/>
      <c r="RSL42" s="460"/>
      <c r="RSM42" s="461"/>
      <c r="RSN42" s="462"/>
      <c r="RSO42" s="458"/>
      <c r="RSP42" s="451"/>
      <c r="RSQ42" s="463"/>
      <c r="RSR42" s="451"/>
      <c r="RSS42" s="451"/>
      <c r="RST42" s="453"/>
      <c r="RSV42" s="449"/>
      <c r="RSW42" s="449"/>
      <c r="RSX42" s="449"/>
      <c r="RSY42" s="450"/>
      <c r="RSZ42" s="451"/>
      <c r="RTA42" s="451"/>
      <c r="RTB42" s="451"/>
      <c r="RTC42" s="449"/>
      <c r="RTD42" s="452"/>
      <c r="RTE42" s="453"/>
      <c r="RTF42" s="454"/>
      <c r="RTG42" s="449"/>
      <c r="RTH42" s="453"/>
      <c r="RTI42" s="453"/>
      <c r="RTJ42" s="450"/>
      <c r="RTK42" s="454"/>
      <c r="RTL42" s="455"/>
      <c r="RTM42" s="453"/>
      <c r="RTN42" s="456"/>
      <c r="RTO42" s="453"/>
      <c r="RTP42" s="456"/>
      <c r="RTQ42" s="454"/>
      <c r="RTR42" s="451"/>
      <c r="RTS42" s="454"/>
      <c r="RTT42" s="450"/>
      <c r="RTU42" s="456"/>
      <c r="RTV42" s="456"/>
      <c r="RTW42" s="456"/>
      <c r="RTX42" s="456"/>
      <c r="RTY42" s="271"/>
      <c r="RTZ42" s="451"/>
      <c r="RUA42" s="454"/>
      <c r="RUB42" s="451"/>
      <c r="RUC42" s="457"/>
      <c r="RUD42" s="271"/>
      <c r="RUE42" s="451"/>
      <c r="RUF42" s="454"/>
      <c r="RUG42" s="451"/>
      <c r="RUH42" s="457"/>
      <c r="RUI42" s="451"/>
      <c r="RUJ42" s="457"/>
      <c r="RUK42" s="457"/>
      <c r="RUL42" s="457"/>
      <c r="RUM42" s="271"/>
      <c r="RUN42" s="271"/>
      <c r="RUO42" s="451"/>
      <c r="RUP42" s="454"/>
      <c r="RUQ42" s="451"/>
      <c r="RUR42" s="454"/>
      <c r="RUS42" s="458"/>
      <c r="RUT42" s="459"/>
      <c r="RUU42" s="460"/>
      <c r="RUV42" s="461"/>
      <c r="RUW42" s="462"/>
      <c r="RUX42" s="458"/>
      <c r="RUY42" s="451"/>
      <c r="RUZ42" s="463"/>
      <c r="RVA42" s="451"/>
      <c r="RVB42" s="451"/>
      <c r="RVC42" s="453"/>
      <c r="RVE42" s="449"/>
      <c r="RVF42" s="449"/>
      <c r="RVG42" s="449"/>
      <c r="RVH42" s="450"/>
      <c r="RVI42" s="451"/>
      <c r="RVJ42" s="451"/>
      <c r="RVK42" s="451"/>
      <c r="RVL42" s="449"/>
      <c r="RVM42" s="452"/>
      <c r="RVN42" s="453"/>
      <c r="RVO42" s="454"/>
      <c r="RVP42" s="449"/>
      <c r="RVQ42" s="453"/>
      <c r="RVR42" s="453"/>
      <c r="RVS42" s="450"/>
      <c r="RVT42" s="454"/>
      <c r="RVU42" s="455"/>
      <c r="RVV42" s="453"/>
      <c r="RVW42" s="456"/>
      <c r="RVX42" s="453"/>
      <c r="RVY42" s="456"/>
      <c r="RVZ42" s="454"/>
      <c r="RWA42" s="451"/>
      <c r="RWB42" s="454"/>
      <c r="RWC42" s="450"/>
      <c r="RWD42" s="456"/>
      <c r="RWE42" s="456"/>
      <c r="RWF42" s="456"/>
      <c r="RWG42" s="456"/>
      <c r="RWH42" s="271"/>
      <c r="RWI42" s="451"/>
      <c r="RWJ42" s="454"/>
      <c r="RWK42" s="451"/>
      <c r="RWL42" s="457"/>
      <c r="RWM42" s="271"/>
      <c r="RWN42" s="451"/>
      <c r="RWO42" s="454"/>
      <c r="RWP42" s="451"/>
      <c r="RWQ42" s="457"/>
      <c r="RWR42" s="451"/>
      <c r="RWS42" s="457"/>
      <c r="RWT42" s="457"/>
      <c r="RWU42" s="457"/>
      <c r="RWV42" s="271"/>
      <c r="RWW42" s="271"/>
      <c r="RWX42" s="451"/>
      <c r="RWY42" s="454"/>
      <c r="RWZ42" s="451"/>
      <c r="RXA42" s="454"/>
      <c r="RXB42" s="458"/>
      <c r="RXC42" s="459"/>
      <c r="RXD42" s="460"/>
      <c r="RXE42" s="461"/>
      <c r="RXF42" s="462"/>
      <c r="RXG42" s="458"/>
      <c r="RXH42" s="451"/>
      <c r="RXI42" s="463"/>
      <c r="RXJ42" s="451"/>
      <c r="RXK42" s="451"/>
      <c r="RXL42" s="453"/>
      <c r="RXN42" s="449"/>
      <c r="RXO42" s="449"/>
      <c r="RXP42" s="449"/>
      <c r="RXQ42" s="450"/>
      <c r="RXR42" s="451"/>
      <c r="RXS42" s="451"/>
      <c r="RXT42" s="451"/>
      <c r="RXU42" s="449"/>
      <c r="RXV42" s="452"/>
      <c r="RXW42" s="453"/>
      <c r="RXX42" s="454"/>
      <c r="RXY42" s="449"/>
      <c r="RXZ42" s="453"/>
      <c r="RYA42" s="453"/>
      <c r="RYB42" s="450"/>
      <c r="RYC42" s="454"/>
      <c r="RYD42" s="455"/>
      <c r="RYE42" s="453"/>
      <c r="RYF42" s="456"/>
      <c r="RYG42" s="453"/>
      <c r="RYH42" s="456"/>
      <c r="RYI42" s="454"/>
      <c r="RYJ42" s="451"/>
      <c r="RYK42" s="454"/>
      <c r="RYL42" s="450"/>
      <c r="RYM42" s="456"/>
      <c r="RYN42" s="456"/>
      <c r="RYO42" s="456"/>
      <c r="RYP42" s="456"/>
      <c r="RYQ42" s="271"/>
      <c r="RYR42" s="451"/>
      <c r="RYS42" s="454"/>
      <c r="RYT42" s="451"/>
      <c r="RYU42" s="457"/>
      <c r="RYV42" s="271"/>
      <c r="RYW42" s="451"/>
      <c r="RYX42" s="454"/>
      <c r="RYY42" s="451"/>
      <c r="RYZ42" s="457"/>
      <c r="RZA42" s="451"/>
      <c r="RZB42" s="457"/>
      <c r="RZC42" s="457"/>
      <c r="RZD42" s="457"/>
      <c r="RZE42" s="271"/>
      <c r="RZF42" s="271"/>
      <c r="RZG42" s="451"/>
      <c r="RZH42" s="454"/>
      <c r="RZI42" s="451"/>
      <c r="RZJ42" s="454"/>
      <c r="RZK42" s="458"/>
      <c r="RZL42" s="459"/>
      <c r="RZM42" s="460"/>
      <c r="RZN42" s="461"/>
      <c r="RZO42" s="462"/>
      <c r="RZP42" s="458"/>
      <c r="RZQ42" s="451"/>
      <c r="RZR42" s="463"/>
      <c r="RZS42" s="451"/>
      <c r="RZT42" s="451"/>
      <c r="RZU42" s="453"/>
      <c r="RZW42" s="449"/>
      <c r="RZX42" s="449"/>
      <c r="RZY42" s="449"/>
      <c r="RZZ42" s="450"/>
      <c r="SAA42" s="451"/>
      <c r="SAB42" s="451"/>
      <c r="SAC42" s="451"/>
      <c r="SAD42" s="449"/>
      <c r="SAE42" s="452"/>
      <c r="SAF42" s="453"/>
      <c r="SAG42" s="454"/>
      <c r="SAH42" s="449"/>
      <c r="SAI42" s="453"/>
      <c r="SAJ42" s="453"/>
      <c r="SAK42" s="450"/>
      <c r="SAL42" s="454"/>
      <c r="SAM42" s="455"/>
      <c r="SAN42" s="453"/>
      <c r="SAO42" s="456"/>
      <c r="SAP42" s="453"/>
      <c r="SAQ42" s="456"/>
      <c r="SAR42" s="454"/>
      <c r="SAS42" s="451"/>
      <c r="SAT42" s="454"/>
      <c r="SAU42" s="450"/>
      <c r="SAV42" s="456"/>
      <c r="SAW42" s="456"/>
      <c r="SAX42" s="456"/>
      <c r="SAY42" s="456"/>
      <c r="SAZ42" s="271"/>
      <c r="SBA42" s="451"/>
      <c r="SBB42" s="454"/>
      <c r="SBC42" s="451"/>
      <c r="SBD42" s="457"/>
      <c r="SBE42" s="271"/>
      <c r="SBF42" s="451"/>
      <c r="SBG42" s="454"/>
      <c r="SBH42" s="451"/>
      <c r="SBI42" s="457"/>
      <c r="SBJ42" s="451"/>
      <c r="SBK42" s="457"/>
      <c r="SBL42" s="457"/>
      <c r="SBM42" s="457"/>
      <c r="SBN42" s="271"/>
      <c r="SBO42" s="271"/>
      <c r="SBP42" s="451"/>
      <c r="SBQ42" s="454"/>
      <c r="SBR42" s="451"/>
      <c r="SBS42" s="454"/>
      <c r="SBT42" s="458"/>
      <c r="SBU42" s="459"/>
      <c r="SBV42" s="460"/>
      <c r="SBW42" s="461"/>
      <c r="SBX42" s="462"/>
      <c r="SBY42" s="458"/>
      <c r="SBZ42" s="451"/>
      <c r="SCA42" s="463"/>
      <c r="SCB42" s="451"/>
      <c r="SCC42" s="451"/>
      <c r="SCD42" s="453"/>
      <c r="SCF42" s="449"/>
      <c r="SCG42" s="449"/>
      <c r="SCH42" s="449"/>
      <c r="SCI42" s="450"/>
      <c r="SCJ42" s="451"/>
      <c r="SCK42" s="451"/>
      <c r="SCL42" s="451"/>
      <c r="SCM42" s="449"/>
      <c r="SCN42" s="452"/>
      <c r="SCO42" s="453"/>
      <c r="SCP42" s="454"/>
      <c r="SCQ42" s="449"/>
      <c r="SCR42" s="453"/>
      <c r="SCS42" s="453"/>
      <c r="SCT42" s="450"/>
      <c r="SCU42" s="454"/>
      <c r="SCV42" s="455"/>
      <c r="SCW42" s="453"/>
      <c r="SCX42" s="456"/>
      <c r="SCY42" s="453"/>
      <c r="SCZ42" s="456"/>
      <c r="SDA42" s="454"/>
      <c r="SDB42" s="451"/>
      <c r="SDC42" s="454"/>
      <c r="SDD42" s="450"/>
      <c r="SDE42" s="456"/>
      <c r="SDF42" s="456"/>
      <c r="SDG42" s="456"/>
      <c r="SDH42" s="456"/>
      <c r="SDI42" s="271"/>
      <c r="SDJ42" s="451"/>
      <c r="SDK42" s="454"/>
      <c r="SDL42" s="451"/>
      <c r="SDM42" s="457"/>
      <c r="SDN42" s="271"/>
      <c r="SDO42" s="451"/>
      <c r="SDP42" s="454"/>
      <c r="SDQ42" s="451"/>
      <c r="SDR42" s="457"/>
      <c r="SDS42" s="451"/>
      <c r="SDT42" s="457"/>
      <c r="SDU42" s="457"/>
      <c r="SDV42" s="457"/>
      <c r="SDW42" s="271"/>
      <c r="SDX42" s="271"/>
      <c r="SDY42" s="451"/>
      <c r="SDZ42" s="454"/>
      <c r="SEA42" s="451"/>
      <c r="SEB42" s="454"/>
      <c r="SEC42" s="458"/>
      <c r="SED42" s="459"/>
      <c r="SEE42" s="460"/>
      <c r="SEF42" s="461"/>
      <c r="SEG42" s="462"/>
      <c r="SEH42" s="458"/>
      <c r="SEI42" s="451"/>
      <c r="SEJ42" s="463"/>
      <c r="SEK42" s="451"/>
      <c r="SEL42" s="451"/>
      <c r="SEM42" s="453"/>
      <c r="SEO42" s="449"/>
      <c r="SEP42" s="449"/>
      <c r="SEQ42" s="449"/>
      <c r="SER42" s="450"/>
      <c r="SES42" s="451"/>
      <c r="SET42" s="451"/>
      <c r="SEU42" s="451"/>
      <c r="SEV42" s="449"/>
      <c r="SEW42" s="452"/>
      <c r="SEX42" s="453"/>
      <c r="SEY42" s="454"/>
      <c r="SEZ42" s="449"/>
      <c r="SFA42" s="453"/>
      <c r="SFB42" s="453"/>
      <c r="SFC42" s="450"/>
      <c r="SFD42" s="454"/>
      <c r="SFE42" s="455"/>
      <c r="SFF42" s="453"/>
      <c r="SFG42" s="456"/>
      <c r="SFH42" s="453"/>
      <c r="SFI42" s="456"/>
      <c r="SFJ42" s="454"/>
      <c r="SFK42" s="451"/>
      <c r="SFL42" s="454"/>
      <c r="SFM42" s="450"/>
      <c r="SFN42" s="456"/>
      <c r="SFO42" s="456"/>
      <c r="SFP42" s="456"/>
      <c r="SFQ42" s="456"/>
      <c r="SFR42" s="271"/>
      <c r="SFS42" s="451"/>
      <c r="SFT42" s="454"/>
      <c r="SFU42" s="451"/>
      <c r="SFV42" s="457"/>
      <c r="SFW42" s="271"/>
      <c r="SFX42" s="451"/>
      <c r="SFY42" s="454"/>
      <c r="SFZ42" s="451"/>
      <c r="SGA42" s="457"/>
      <c r="SGB42" s="451"/>
      <c r="SGC42" s="457"/>
      <c r="SGD42" s="457"/>
      <c r="SGE42" s="457"/>
      <c r="SGF42" s="271"/>
      <c r="SGG42" s="271"/>
      <c r="SGH42" s="451"/>
      <c r="SGI42" s="454"/>
      <c r="SGJ42" s="451"/>
      <c r="SGK42" s="454"/>
      <c r="SGL42" s="458"/>
      <c r="SGM42" s="459"/>
      <c r="SGN42" s="460"/>
      <c r="SGO42" s="461"/>
      <c r="SGP42" s="462"/>
      <c r="SGQ42" s="458"/>
      <c r="SGR42" s="451"/>
      <c r="SGS42" s="463"/>
      <c r="SGT42" s="451"/>
      <c r="SGU42" s="451"/>
      <c r="SGV42" s="453"/>
      <c r="SGX42" s="449"/>
      <c r="SGY42" s="449"/>
      <c r="SGZ42" s="449"/>
      <c r="SHA42" s="450"/>
      <c r="SHB42" s="451"/>
      <c r="SHC42" s="451"/>
      <c r="SHD42" s="451"/>
      <c r="SHE42" s="449"/>
      <c r="SHF42" s="452"/>
      <c r="SHG42" s="453"/>
      <c r="SHH42" s="454"/>
      <c r="SHI42" s="449"/>
      <c r="SHJ42" s="453"/>
      <c r="SHK42" s="453"/>
      <c r="SHL42" s="450"/>
      <c r="SHM42" s="454"/>
      <c r="SHN42" s="455"/>
      <c r="SHO42" s="453"/>
      <c r="SHP42" s="456"/>
      <c r="SHQ42" s="453"/>
      <c r="SHR42" s="456"/>
      <c r="SHS42" s="454"/>
      <c r="SHT42" s="451"/>
      <c r="SHU42" s="454"/>
      <c r="SHV42" s="450"/>
      <c r="SHW42" s="456"/>
      <c r="SHX42" s="456"/>
      <c r="SHY42" s="456"/>
      <c r="SHZ42" s="456"/>
      <c r="SIA42" s="271"/>
      <c r="SIB42" s="451"/>
      <c r="SIC42" s="454"/>
      <c r="SID42" s="451"/>
      <c r="SIE42" s="457"/>
      <c r="SIF42" s="271"/>
      <c r="SIG42" s="451"/>
      <c r="SIH42" s="454"/>
      <c r="SII42" s="451"/>
      <c r="SIJ42" s="457"/>
      <c r="SIK42" s="451"/>
      <c r="SIL42" s="457"/>
      <c r="SIM42" s="457"/>
      <c r="SIN42" s="457"/>
      <c r="SIO42" s="271"/>
      <c r="SIP42" s="271"/>
      <c r="SIQ42" s="451"/>
      <c r="SIR42" s="454"/>
      <c r="SIS42" s="451"/>
      <c r="SIT42" s="454"/>
      <c r="SIU42" s="458"/>
      <c r="SIV42" s="459"/>
      <c r="SIW42" s="460"/>
      <c r="SIX42" s="461"/>
      <c r="SIY42" s="462"/>
      <c r="SIZ42" s="458"/>
      <c r="SJA42" s="451"/>
      <c r="SJB42" s="463"/>
      <c r="SJC42" s="451"/>
      <c r="SJD42" s="451"/>
      <c r="SJE42" s="453"/>
      <c r="SJG42" s="449"/>
      <c r="SJH42" s="449"/>
      <c r="SJI42" s="449"/>
      <c r="SJJ42" s="450"/>
      <c r="SJK42" s="451"/>
      <c r="SJL42" s="451"/>
      <c r="SJM42" s="451"/>
      <c r="SJN42" s="449"/>
      <c r="SJO42" s="452"/>
      <c r="SJP42" s="453"/>
      <c r="SJQ42" s="454"/>
      <c r="SJR42" s="449"/>
      <c r="SJS42" s="453"/>
      <c r="SJT42" s="453"/>
      <c r="SJU42" s="450"/>
      <c r="SJV42" s="454"/>
      <c r="SJW42" s="455"/>
      <c r="SJX42" s="453"/>
      <c r="SJY42" s="456"/>
      <c r="SJZ42" s="453"/>
      <c r="SKA42" s="456"/>
      <c r="SKB42" s="454"/>
      <c r="SKC42" s="451"/>
      <c r="SKD42" s="454"/>
      <c r="SKE42" s="450"/>
      <c r="SKF42" s="456"/>
      <c r="SKG42" s="456"/>
      <c r="SKH42" s="456"/>
      <c r="SKI42" s="456"/>
      <c r="SKJ42" s="271"/>
      <c r="SKK42" s="451"/>
      <c r="SKL42" s="454"/>
      <c r="SKM42" s="451"/>
      <c r="SKN42" s="457"/>
      <c r="SKO42" s="271"/>
      <c r="SKP42" s="451"/>
      <c r="SKQ42" s="454"/>
      <c r="SKR42" s="451"/>
      <c r="SKS42" s="457"/>
      <c r="SKT42" s="451"/>
      <c r="SKU42" s="457"/>
      <c r="SKV42" s="457"/>
      <c r="SKW42" s="457"/>
      <c r="SKX42" s="271"/>
      <c r="SKY42" s="271"/>
      <c r="SKZ42" s="451"/>
      <c r="SLA42" s="454"/>
      <c r="SLB42" s="451"/>
      <c r="SLC42" s="454"/>
      <c r="SLD42" s="458"/>
      <c r="SLE42" s="459"/>
      <c r="SLF42" s="460"/>
      <c r="SLG42" s="461"/>
      <c r="SLH42" s="462"/>
      <c r="SLI42" s="458"/>
      <c r="SLJ42" s="451"/>
      <c r="SLK42" s="463"/>
      <c r="SLL42" s="451"/>
      <c r="SLM42" s="451"/>
      <c r="SLN42" s="453"/>
      <c r="SLP42" s="449"/>
      <c r="SLQ42" s="449"/>
      <c r="SLR42" s="449"/>
      <c r="SLS42" s="450"/>
      <c r="SLT42" s="451"/>
      <c r="SLU42" s="451"/>
      <c r="SLV42" s="451"/>
      <c r="SLW42" s="449"/>
      <c r="SLX42" s="452"/>
      <c r="SLY42" s="453"/>
      <c r="SLZ42" s="454"/>
      <c r="SMA42" s="449"/>
      <c r="SMB42" s="453"/>
      <c r="SMC42" s="453"/>
      <c r="SMD42" s="450"/>
      <c r="SME42" s="454"/>
      <c r="SMF42" s="455"/>
      <c r="SMG42" s="453"/>
      <c r="SMH42" s="456"/>
      <c r="SMI42" s="453"/>
      <c r="SMJ42" s="456"/>
      <c r="SMK42" s="454"/>
      <c r="SML42" s="451"/>
      <c r="SMM42" s="454"/>
      <c r="SMN42" s="450"/>
      <c r="SMO42" s="456"/>
      <c r="SMP42" s="456"/>
      <c r="SMQ42" s="456"/>
      <c r="SMR42" s="456"/>
      <c r="SMS42" s="271"/>
      <c r="SMT42" s="451"/>
      <c r="SMU42" s="454"/>
      <c r="SMV42" s="451"/>
      <c r="SMW42" s="457"/>
      <c r="SMX42" s="271"/>
      <c r="SMY42" s="451"/>
      <c r="SMZ42" s="454"/>
      <c r="SNA42" s="451"/>
      <c r="SNB42" s="457"/>
      <c r="SNC42" s="451"/>
      <c r="SND42" s="457"/>
      <c r="SNE42" s="457"/>
      <c r="SNF42" s="457"/>
      <c r="SNG42" s="271"/>
      <c r="SNH42" s="271"/>
      <c r="SNI42" s="451"/>
      <c r="SNJ42" s="454"/>
      <c r="SNK42" s="451"/>
      <c r="SNL42" s="454"/>
      <c r="SNM42" s="458"/>
      <c r="SNN42" s="459"/>
      <c r="SNO42" s="460"/>
      <c r="SNP42" s="461"/>
      <c r="SNQ42" s="462"/>
      <c r="SNR42" s="458"/>
      <c r="SNS42" s="451"/>
      <c r="SNT42" s="463"/>
      <c r="SNU42" s="451"/>
      <c r="SNV42" s="451"/>
      <c r="SNW42" s="453"/>
      <c r="SNY42" s="449"/>
      <c r="SNZ42" s="449"/>
      <c r="SOA42" s="449"/>
      <c r="SOB42" s="450"/>
      <c r="SOC42" s="451"/>
      <c r="SOD42" s="451"/>
      <c r="SOE42" s="451"/>
      <c r="SOF42" s="449"/>
      <c r="SOG42" s="452"/>
      <c r="SOH42" s="453"/>
      <c r="SOI42" s="454"/>
      <c r="SOJ42" s="449"/>
      <c r="SOK42" s="453"/>
      <c r="SOL42" s="453"/>
      <c r="SOM42" s="450"/>
      <c r="SON42" s="454"/>
      <c r="SOO42" s="455"/>
      <c r="SOP42" s="453"/>
      <c r="SOQ42" s="456"/>
      <c r="SOR42" s="453"/>
      <c r="SOS42" s="456"/>
      <c r="SOT42" s="454"/>
      <c r="SOU42" s="451"/>
      <c r="SOV42" s="454"/>
      <c r="SOW42" s="450"/>
      <c r="SOX42" s="456"/>
      <c r="SOY42" s="456"/>
      <c r="SOZ42" s="456"/>
      <c r="SPA42" s="456"/>
      <c r="SPB42" s="271"/>
      <c r="SPC42" s="451"/>
      <c r="SPD42" s="454"/>
      <c r="SPE42" s="451"/>
      <c r="SPF42" s="457"/>
      <c r="SPG42" s="271"/>
      <c r="SPH42" s="451"/>
      <c r="SPI42" s="454"/>
      <c r="SPJ42" s="451"/>
      <c r="SPK42" s="457"/>
      <c r="SPL42" s="451"/>
      <c r="SPM42" s="457"/>
      <c r="SPN42" s="457"/>
      <c r="SPO42" s="457"/>
      <c r="SPP42" s="271"/>
      <c r="SPQ42" s="271"/>
      <c r="SPR42" s="451"/>
      <c r="SPS42" s="454"/>
      <c r="SPT42" s="451"/>
      <c r="SPU42" s="454"/>
      <c r="SPV42" s="458"/>
      <c r="SPW42" s="459"/>
      <c r="SPX42" s="460"/>
      <c r="SPY42" s="461"/>
      <c r="SPZ42" s="462"/>
      <c r="SQA42" s="458"/>
      <c r="SQB42" s="451"/>
      <c r="SQC42" s="463"/>
      <c r="SQD42" s="451"/>
      <c r="SQE42" s="451"/>
      <c r="SQF42" s="453"/>
      <c r="SQH42" s="449"/>
      <c r="SQI42" s="449"/>
      <c r="SQJ42" s="449"/>
      <c r="SQK42" s="450"/>
      <c r="SQL42" s="451"/>
      <c r="SQM42" s="451"/>
      <c r="SQN42" s="451"/>
      <c r="SQO42" s="449"/>
      <c r="SQP42" s="452"/>
      <c r="SQQ42" s="453"/>
      <c r="SQR42" s="454"/>
      <c r="SQS42" s="449"/>
      <c r="SQT42" s="453"/>
      <c r="SQU42" s="453"/>
      <c r="SQV42" s="450"/>
      <c r="SQW42" s="454"/>
      <c r="SQX42" s="455"/>
      <c r="SQY42" s="453"/>
      <c r="SQZ42" s="456"/>
      <c r="SRA42" s="453"/>
      <c r="SRB42" s="456"/>
      <c r="SRC42" s="454"/>
      <c r="SRD42" s="451"/>
      <c r="SRE42" s="454"/>
      <c r="SRF42" s="450"/>
      <c r="SRG42" s="456"/>
      <c r="SRH42" s="456"/>
      <c r="SRI42" s="456"/>
      <c r="SRJ42" s="456"/>
      <c r="SRK42" s="271"/>
      <c r="SRL42" s="451"/>
      <c r="SRM42" s="454"/>
      <c r="SRN42" s="451"/>
      <c r="SRO42" s="457"/>
      <c r="SRP42" s="271"/>
      <c r="SRQ42" s="451"/>
      <c r="SRR42" s="454"/>
      <c r="SRS42" s="451"/>
      <c r="SRT42" s="457"/>
      <c r="SRU42" s="451"/>
      <c r="SRV42" s="457"/>
      <c r="SRW42" s="457"/>
      <c r="SRX42" s="457"/>
      <c r="SRY42" s="271"/>
      <c r="SRZ42" s="271"/>
      <c r="SSA42" s="451"/>
      <c r="SSB42" s="454"/>
      <c r="SSC42" s="451"/>
      <c r="SSD42" s="454"/>
      <c r="SSE42" s="458"/>
      <c r="SSF42" s="459"/>
      <c r="SSG42" s="460"/>
      <c r="SSH42" s="461"/>
      <c r="SSI42" s="462"/>
      <c r="SSJ42" s="458"/>
      <c r="SSK42" s="451"/>
      <c r="SSL42" s="463"/>
      <c r="SSM42" s="451"/>
      <c r="SSN42" s="451"/>
      <c r="SSO42" s="453"/>
      <c r="SSQ42" s="449"/>
      <c r="SSR42" s="449"/>
      <c r="SSS42" s="449"/>
      <c r="SST42" s="450"/>
      <c r="SSU42" s="451"/>
      <c r="SSV42" s="451"/>
      <c r="SSW42" s="451"/>
      <c r="SSX42" s="449"/>
      <c r="SSY42" s="452"/>
      <c r="SSZ42" s="453"/>
      <c r="STA42" s="454"/>
      <c r="STB42" s="449"/>
      <c r="STC42" s="453"/>
      <c r="STD42" s="453"/>
      <c r="STE42" s="450"/>
      <c r="STF42" s="454"/>
      <c r="STG42" s="455"/>
      <c r="STH42" s="453"/>
      <c r="STI42" s="456"/>
      <c r="STJ42" s="453"/>
      <c r="STK42" s="456"/>
      <c r="STL42" s="454"/>
      <c r="STM42" s="451"/>
      <c r="STN42" s="454"/>
      <c r="STO42" s="450"/>
      <c r="STP42" s="456"/>
      <c r="STQ42" s="456"/>
      <c r="STR42" s="456"/>
      <c r="STS42" s="456"/>
      <c r="STT42" s="271"/>
      <c r="STU42" s="451"/>
      <c r="STV42" s="454"/>
      <c r="STW42" s="451"/>
      <c r="STX42" s="457"/>
      <c r="STY42" s="271"/>
      <c r="STZ42" s="451"/>
      <c r="SUA42" s="454"/>
      <c r="SUB42" s="451"/>
      <c r="SUC42" s="457"/>
      <c r="SUD42" s="451"/>
      <c r="SUE42" s="457"/>
      <c r="SUF42" s="457"/>
      <c r="SUG42" s="457"/>
      <c r="SUH42" s="271"/>
      <c r="SUI42" s="271"/>
      <c r="SUJ42" s="451"/>
      <c r="SUK42" s="454"/>
      <c r="SUL42" s="451"/>
      <c r="SUM42" s="454"/>
      <c r="SUN42" s="458"/>
      <c r="SUO42" s="459"/>
      <c r="SUP42" s="460"/>
      <c r="SUQ42" s="461"/>
      <c r="SUR42" s="462"/>
      <c r="SUS42" s="458"/>
      <c r="SUT42" s="451"/>
      <c r="SUU42" s="463"/>
      <c r="SUV42" s="451"/>
      <c r="SUW42" s="451"/>
      <c r="SUX42" s="453"/>
      <c r="SUZ42" s="449"/>
      <c r="SVA42" s="449"/>
      <c r="SVB42" s="449"/>
      <c r="SVC42" s="450"/>
      <c r="SVD42" s="451"/>
      <c r="SVE42" s="451"/>
      <c r="SVF42" s="451"/>
      <c r="SVG42" s="449"/>
      <c r="SVH42" s="452"/>
      <c r="SVI42" s="453"/>
      <c r="SVJ42" s="454"/>
      <c r="SVK42" s="449"/>
      <c r="SVL42" s="453"/>
      <c r="SVM42" s="453"/>
      <c r="SVN42" s="450"/>
      <c r="SVO42" s="454"/>
      <c r="SVP42" s="455"/>
      <c r="SVQ42" s="453"/>
      <c r="SVR42" s="456"/>
      <c r="SVS42" s="453"/>
      <c r="SVT42" s="456"/>
      <c r="SVU42" s="454"/>
      <c r="SVV42" s="451"/>
      <c r="SVW42" s="454"/>
      <c r="SVX42" s="450"/>
      <c r="SVY42" s="456"/>
      <c r="SVZ42" s="456"/>
      <c r="SWA42" s="456"/>
      <c r="SWB42" s="456"/>
      <c r="SWC42" s="271"/>
      <c r="SWD42" s="451"/>
      <c r="SWE42" s="454"/>
      <c r="SWF42" s="451"/>
      <c r="SWG42" s="457"/>
      <c r="SWH42" s="271"/>
      <c r="SWI42" s="451"/>
      <c r="SWJ42" s="454"/>
      <c r="SWK42" s="451"/>
      <c r="SWL42" s="457"/>
      <c r="SWM42" s="451"/>
      <c r="SWN42" s="457"/>
      <c r="SWO42" s="457"/>
      <c r="SWP42" s="457"/>
      <c r="SWQ42" s="271"/>
      <c r="SWR42" s="271"/>
      <c r="SWS42" s="451"/>
      <c r="SWT42" s="454"/>
      <c r="SWU42" s="451"/>
      <c r="SWV42" s="454"/>
      <c r="SWW42" s="458"/>
      <c r="SWX42" s="459"/>
      <c r="SWY42" s="460"/>
      <c r="SWZ42" s="461"/>
      <c r="SXA42" s="462"/>
      <c r="SXB42" s="458"/>
      <c r="SXC42" s="451"/>
      <c r="SXD42" s="463"/>
      <c r="SXE42" s="451"/>
      <c r="SXF42" s="451"/>
      <c r="SXG42" s="453"/>
      <c r="SXI42" s="449"/>
      <c r="SXJ42" s="449"/>
      <c r="SXK42" s="449"/>
      <c r="SXL42" s="450"/>
      <c r="SXM42" s="451"/>
      <c r="SXN42" s="451"/>
      <c r="SXO42" s="451"/>
      <c r="SXP42" s="449"/>
      <c r="SXQ42" s="452"/>
      <c r="SXR42" s="453"/>
      <c r="SXS42" s="454"/>
      <c r="SXT42" s="449"/>
      <c r="SXU42" s="453"/>
      <c r="SXV42" s="453"/>
      <c r="SXW42" s="450"/>
      <c r="SXX42" s="454"/>
      <c r="SXY42" s="455"/>
      <c r="SXZ42" s="453"/>
      <c r="SYA42" s="456"/>
      <c r="SYB42" s="453"/>
      <c r="SYC42" s="456"/>
      <c r="SYD42" s="454"/>
      <c r="SYE42" s="451"/>
      <c r="SYF42" s="454"/>
      <c r="SYG42" s="450"/>
      <c r="SYH42" s="456"/>
      <c r="SYI42" s="456"/>
      <c r="SYJ42" s="456"/>
      <c r="SYK42" s="456"/>
      <c r="SYL42" s="271"/>
      <c r="SYM42" s="451"/>
      <c r="SYN42" s="454"/>
      <c r="SYO42" s="451"/>
      <c r="SYP42" s="457"/>
      <c r="SYQ42" s="271"/>
      <c r="SYR42" s="451"/>
      <c r="SYS42" s="454"/>
      <c r="SYT42" s="451"/>
      <c r="SYU42" s="457"/>
      <c r="SYV42" s="451"/>
      <c r="SYW42" s="457"/>
      <c r="SYX42" s="457"/>
      <c r="SYY42" s="457"/>
      <c r="SYZ42" s="271"/>
      <c r="SZA42" s="271"/>
      <c r="SZB42" s="451"/>
      <c r="SZC42" s="454"/>
      <c r="SZD42" s="451"/>
      <c r="SZE42" s="454"/>
      <c r="SZF42" s="458"/>
      <c r="SZG42" s="459"/>
      <c r="SZH42" s="460"/>
      <c r="SZI42" s="461"/>
      <c r="SZJ42" s="462"/>
      <c r="SZK42" s="458"/>
      <c r="SZL42" s="451"/>
      <c r="SZM42" s="463"/>
      <c r="SZN42" s="451"/>
      <c r="SZO42" s="451"/>
      <c r="SZP42" s="453"/>
      <c r="SZR42" s="449"/>
      <c r="SZS42" s="449"/>
      <c r="SZT42" s="449"/>
      <c r="SZU42" s="450"/>
      <c r="SZV42" s="451"/>
      <c r="SZW42" s="451"/>
      <c r="SZX42" s="451"/>
      <c r="SZY42" s="449"/>
      <c r="SZZ42" s="452"/>
      <c r="TAA42" s="453"/>
      <c r="TAB42" s="454"/>
      <c r="TAC42" s="449"/>
      <c r="TAD42" s="453"/>
      <c r="TAE42" s="453"/>
      <c r="TAF42" s="450"/>
      <c r="TAG42" s="454"/>
      <c r="TAH42" s="455"/>
      <c r="TAI42" s="453"/>
      <c r="TAJ42" s="456"/>
      <c r="TAK42" s="453"/>
      <c r="TAL42" s="456"/>
      <c r="TAM42" s="454"/>
      <c r="TAN42" s="451"/>
      <c r="TAO42" s="454"/>
      <c r="TAP42" s="450"/>
      <c r="TAQ42" s="456"/>
      <c r="TAR42" s="456"/>
      <c r="TAS42" s="456"/>
      <c r="TAT42" s="456"/>
      <c r="TAU42" s="271"/>
      <c r="TAV42" s="451"/>
      <c r="TAW42" s="454"/>
      <c r="TAX42" s="451"/>
      <c r="TAY42" s="457"/>
      <c r="TAZ42" s="271"/>
      <c r="TBA42" s="451"/>
      <c r="TBB42" s="454"/>
      <c r="TBC42" s="451"/>
      <c r="TBD42" s="457"/>
      <c r="TBE42" s="451"/>
      <c r="TBF42" s="457"/>
      <c r="TBG42" s="457"/>
      <c r="TBH42" s="457"/>
      <c r="TBI42" s="271"/>
      <c r="TBJ42" s="271"/>
      <c r="TBK42" s="451"/>
      <c r="TBL42" s="454"/>
      <c r="TBM42" s="451"/>
      <c r="TBN42" s="454"/>
      <c r="TBO42" s="458"/>
      <c r="TBP42" s="459"/>
      <c r="TBQ42" s="460"/>
      <c r="TBR42" s="461"/>
      <c r="TBS42" s="462"/>
      <c r="TBT42" s="458"/>
      <c r="TBU42" s="451"/>
      <c r="TBV42" s="463"/>
      <c r="TBW42" s="451"/>
      <c r="TBX42" s="451"/>
      <c r="TBY42" s="453"/>
      <c r="TCA42" s="449"/>
      <c r="TCB42" s="449"/>
      <c r="TCC42" s="449"/>
      <c r="TCD42" s="450"/>
      <c r="TCE42" s="451"/>
      <c r="TCF42" s="451"/>
      <c r="TCG42" s="451"/>
      <c r="TCH42" s="449"/>
      <c r="TCI42" s="452"/>
      <c r="TCJ42" s="453"/>
      <c r="TCK42" s="454"/>
      <c r="TCL42" s="449"/>
      <c r="TCM42" s="453"/>
      <c r="TCN42" s="453"/>
      <c r="TCO42" s="450"/>
      <c r="TCP42" s="454"/>
      <c r="TCQ42" s="455"/>
      <c r="TCR42" s="453"/>
      <c r="TCS42" s="456"/>
      <c r="TCT42" s="453"/>
      <c r="TCU42" s="456"/>
      <c r="TCV42" s="454"/>
      <c r="TCW42" s="451"/>
      <c r="TCX42" s="454"/>
      <c r="TCY42" s="450"/>
      <c r="TCZ42" s="456"/>
      <c r="TDA42" s="456"/>
      <c r="TDB42" s="456"/>
      <c r="TDC42" s="456"/>
      <c r="TDD42" s="271"/>
      <c r="TDE42" s="451"/>
      <c r="TDF42" s="454"/>
      <c r="TDG42" s="451"/>
      <c r="TDH42" s="457"/>
      <c r="TDI42" s="271"/>
      <c r="TDJ42" s="451"/>
      <c r="TDK42" s="454"/>
      <c r="TDL42" s="451"/>
      <c r="TDM42" s="457"/>
      <c r="TDN42" s="451"/>
      <c r="TDO42" s="457"/>
      <c r="TDP42" s="457"/>
      <c r="TDQ42" s="457"/>
      <c r="TDR42" s="271"/>
      <c r="TDS42" s="271"/>
      <c r="TDT42" s="451"/>
      <c r="TDU42" s="454"/>
      <c r="TDV42" s="451"/>
      <c r="TDW42" s="454"/>
      <c r="TDX42" s="458"/>
      <c r="TDY42" s="459"/>
      <c r="TDZ42" s="460"/>
      <c r="TEA42" s="461"/>
      <c r="TEB42" s="462"/>
      <c r="TEC42" s="458"/>
      <c r="TED42" s="451"/>
      <c r="TEE42" s="463"/>
      <c r="TEF42" s="451"/>
      <c r="TEG42" s="451"/>
      <c r="TEH42" s="453"/>
      <c r="TEJ42" s="449"/>
      <c r="TEK42" s="449"/>
      <c r="TEL42" s="449"/>
      <c r="TEM42" s="450"/>
      <c r="TEN42" s="451"/>
      <c r="TEO42" s="451"/>
      <c r="TEP42" s="451"/>
      <c r="TEQ42" s="449"/>
      <c r="TER42" s="452"/>
      <c r="TES42" s="453"/>
      <c r="TET42" s="454"/>
      <c r="TEU42" s="449"/>
      <c r="TEV42" s="453"/>
      <c r="TEW42" s="453"/>
      <c r="TEX42" s="450"/>
      <c r="TEY42" s="454"/>
      <c r="TEZ42" s="455"/>
      <c r="TFA42" s="453"/>
      <c r="TFB42" s="456"/>
      <c r="TFC42" s="453"/>
      <c r="TFD42" s="456"/>
      <c r="TFE42" s="454"/>
      <c r="TFF42" s="451"/>
      <c r="TFG42" s="454"/>
      <c r="TFH42" s="450"/>
      <c r="TFI42" s="456"/>
      <c r="TFJ42" s="456"/>
      <c r="TFK42" s="456"/>
      <c r="TFL42" s="456"/>
      <c r="TFM42" s="271"/>
      <c r="TFN42" s="451"/>
      <c r="TFO42" s="454"/>
      <c r="TFP42" s="451"/>
      <c r="TFQ42" s="457"/>
      <c r="TFR42" s="271"/>
      <c r="TFS42" s="451"/>
      <c r="TFT42" s="454"/>
      <c r="TFU42" s="451"/>
      <c r="TFV42" s="457"/>
      <c r="TFW42" s="451"/>
      <c r="TFX42" s="457"/>
      <c r="TFY42" s="457"/>
      <c r="TFZ42" s="457"/>
      <c r="TGA42" s="271"/>
      <c r="TGB42" s="271"/>
      <c r="TGC42" s="451"/>
      <c r="TGD42" s="454"/>
      <c r="TGE42" s="451"/>
      <c r="TGF42" s="454"/>
      <c r="TGG42" s="458"/>
      <c r="TGH42" s="459"/>
      <c r="TGI42" s="460"/>
      <c r="TGJ42" s="461"/>
      <c r="TGK42" s="462"/>
      <c r="TGL42" s="458"/>
      <c r="TGM42" s="451"/>
      <c r="TGN42" s="463"/>
      <c r="TGO42" s="451"/>
      <c r="TGP42" s="451"/>
      <c r="TGQ42" s="453"/>
      <c r="TGS42" s="449"/>
      <c r="TGT42" s="449"/>
      <c r="TGU42" s="449"/>
      <c r="TGV42" s="450"/>
      <c r="TGW42" s="451"/>
      <c r="TGX42" s="451"/>
      <c r="TGY42" s="451"/>
      <c r="TGZ42" s="449"/>
      <c r="THA42" s="452"/>
      <c r="THB42" s="453"/>
      <c r="THC42" s="454"/>
      <c r="THD42" s="449"/>
      <c r="THE42" s="453"/>
      <c r="THF42" s="453"/>
      <c r="THG42" s="450"/>
      <c r="THH42" s="454"/>
      <c r="THI42" s="455"/>
      <c r="THJ42" s="453"/>
      <c r="THK42" s="456"/>
      <c r="THL42" s="453"/>
      <c r="THM42" s="456"/>
      <c r="THN42" s="454"/>
      <c r="THO42" s="451"/>
      <c r="THP42" s="454"/>
      <c r="THQ42" s="450"/>
      <c r="THR42" s="456"/>
      <c r="THS42" s="456"/>
      <c r="THT42" s="456"/>
      <c r="THU42" s="456"/>
      <c r="THV42" s="271"/>
      <c r="THW42" s="451"/>
      <c r="THX42" s="454"/>
      <c r="THY42" s="451"/>
      <c r="THZ42" s="457"/>
      <c r="TIA42" s="271"/>
      <c r="TIB42" s="451"/>
      <c r="TIC42" s="454"/>
      <c r="TID42" s="451"/>
      <c r="TIE42" s="457"/>
      <c r="TIF42" s="451"/>
      <c r="TIG42" s="457"/>
      <c r="TIH42" s="457"/>
      <c r="TII42" s="457"/>
      <c r="TIJ42" s="271"/>
      <c r="TIK42" s="271"/>
      <c r="TIL42" s="451"/>
      <c r="TIM42" s="454"/>
      <c r="TIN42" s="451"/>
      <c r="TIO42" s="454"/>
      <c r="TIP42" s="458"/>
      <c r="TIQ42" s="459"/>
      <c r="TIR42" s="460"/>
      <c r="TIS42" s="461"/>
      <c r="TIT42" s="462"/>
      <c r="TIU42" s="458"/>
      <c r="TIV42" s="451"/>
      <c r="TIW42" s="463"/>
      <c r="TIX42" s="451"/>
      <c r="TIY42" s="451"/>
      <c r="TIZ42" s="453"/>
      <c r="TJB42" s="449"/>
      <c r="TJC42" s="449"/>
      <c r="TJD42" s="449"/>
      <c r="TJE42" s="450"/>
      <c r="TJF42" s="451"/>
      <c r="TJG42" s="451"/>
      <c r="TJH42" s="451"/>
      <c r="TJI42" s="449"/>
      <c r="TJJ42" s="452"/>
      <c r="TJK42" s="453"/>
      <c r="TJL42" s="454"/>
      <c r="TJM42" s="449"/>
      <c r="TJN42" s="453"/>
      <c r="TJO42" s="453"/>
      <c r="TJP42" s="450"/>
      <c r="TJQ42" s="454"/>
      <c r="TJR42" s="455"/>
      <c r="TJS42" s="453"/>
      <c r="TJT42" s="456"/>
      <c r="TJU42" s="453"/>
      <c r="TJV42" s="456"/>
      <c r="TJW42" s="454"/>
      <c r="TJX42" s="451"/>
      <c r="TJY42" s="454"/>
      <c r="TJZ42" s="450"/>
      <c r="TKA42" s="456"/>
      <c r="TKB42" s="456"/>
      <c r="TKC42" s="456"/>
      <c r="TKD42" s="456"/>
      <c r="TKE42" s="271"/>
      <c r="TKF42" s="451"/>
      <c r="TKG42" s="454"/>
      <c r="TKH42" s="451"/>
      <c r="TKI42" s="457"/>
      <c r="TKJ42" s="271"/>
      <c r="TKK42" s="451"/>
      <c r="TKL42" s="454"/>
      <c r="TKM42" s="451"/>
      <c r="TKN42" s="457"/>
      <c r="TKO42" s="451"/>
      <c r="TKP42" s="457"/>
      <c r="TKQ42" s="457"/>
      <c r="TKR42" s="457"/>
      <c r="TKS42" s="271"/>
      <c r="TKT42" s="271"/>
      <c r="TKU42" s="451"/>
      <c r="TKV42" s="454"/>
      <c r="TKW42" s="451"/>
      <c r="TKX42" s="454"/>
      <c r="TKY42" s="458"/>
      <c r="TKZ42" s="459"/>
      <c r="TLA42" s="460"/>
      <c r="TLB42" s="461"/>
      <c r="TLC42" s="462"/>
      <c r="TLD42" s="458"/>
      <c r="TLE42" s="451"/>
      <c r="TLF42" s="463"/>
      <c r="TLG42" s="451"/>
      <c r="TLH42" s="451"/>
      <c r="TLI42" s="453"/>
      <c r="TLK42" s="449"/>
      <c r="TLL42" s="449"/>
      <c r="TLM42" s="449"/>
      <c r="TLN42" s="450"/>
      <c r="TLO42" s="451"/>
      <c r="TLP42" s="451"/>
      <c r="TLQ42" s="451"/>
      <c r="TLR42" s="449"/>
      <c r="TLS42" s="452"/>
      <c r="TLT42" s="453"/>
      <c r="TLU42" s="454"/>
      <c r="TLV42" s="449"/>
      <c r="TLW42" s="453"/>
      <c r="TLX42" s="453"/>
      <c r="TLY42" s="450"/>
      <c r="TLZ42" s="454"/>
      <c r="TMA42" s="455"/>
      <c r="TMB42" s="453"/>
      <c r="TMC42" s="456"/>
      <c r="TMD42" s="453"/>
      <c r="TME42" s="456"/>
      <c r="TMF42" s="454"/>
      <c r="TMG42" s="451"/>
      <c r="TMH42" s="454"/>
      <c r="TMI42" s="450"/>
      <c r="TMJ42" s="456"/>
      <c r="TMK42" s="456"/>
      <c r="TML42" s="456"/>
      <c r="TMM42" s="456"/>
      <c r="TMN42" s="271"/>
      <c r="TMO42" s="451"/>
      <c r="TMP42" s="454"/>
      <c r="TMQ42" s="451"/>
      <c r="TMR42" s="457"/>
      <c r="TMS42" s="271"/>
      <c r="TMT42" s="451"/>
      <c r="TMU42" s="454"/>
      <c r="TMV42" s="451"/>
      <c r="TMW42" s="457"/>
      <c r="TMX42" s="451"/>
      <c r="TMY42" s="457"/>
      <c r="TMZ42" s="457"/>
      <c r="TNA42" s="457"/>
      <c r="TNB42" s="271"/>
      <c r="TNC42" s="271"/>
      <c r="TND42" s="451"/>
      <c r="TNE42" s="454"/>
      <c r="TNF42" s="451"/>
      <c r="TNG42" s="454"/>
      <c r="TNH42" s="458"/>
      <c r="TNI42" s="459"/>
      <c r="TNJ42" s="460"/>
      <c r="TNK42" s="461"/>
      <c r="TNL42" s="462"/>
      <c r="TNM42" s="458"/>
      <c r="TNN42" s="451"/>
      <c r="TNO42" s="463"/>
      <c r="TNP42" s="451"/>
      <c r="TNQ42" s="451"/>
      <c r="TNR42" s="453"/>
      <c r="TNT42" s="449"/>
      <c r="TNU42" s="449"/>
      <c r="TNV42" s="449"/>
      <c r="TNW42" s="450"/>
      <c r="TNX42" s="451"/>
      <c r="TNY42" s="451"/>
      <c r="TNZ42" s="451"/>
      <c r="TOA42" s="449"/>
      <c r="TOB42" s="452"/>
      <c r="TOC42" s="453"/>
      <c r="TOD42" s="454"/>
      <c r="TOE42" s="449"/>
      <c r="TOF42" s="453"/>
      <c r="TOG42" s="453"/>
      <c r="TOH42" s="450"/>
      <c r="TOI42" s="454"/>
      <c r="TOJ42" s="455"/>
      <c r="TOK42" s="453"/>
      <c r="TOL42" s="456"/>
      <c r="TOM42" s="453"/>
      <c r="TON42" s="456"/>
      <c r="TOO42" s="454"/>
      <c r="TOP42" s="451"/>
      <c r="TOQ42" s="454"/>
      <c r="TOR42" s="450"/>
      <c r="TOS42" s="456"/>
      <c r="TOT42" s="456"/>
      <c r="TOU42" s="456"/>
      <c r="TOV42" s="456"/>
      <c r="TOW42" s="271"/>
      <c r="TOX42" s="451"/>
      <c r="TOY42" s="454"/>
      <c r="TOZ42" s="451"/>
      <c r="TPA42" s="457"/>
      <c r="TPB42" s="271"/>
      <c r="TPC42" s="451"/>
      <c r="TPD42" s="454"/>
      <c r="TPE42" s="451"/>
      <c r="TPF42" s="457"/>
      <c r="TPG42" s="451"/>
      <c r="TPH42" s="457"/>
      <c r="TPI42" s="457"/>
      <c r="TPJ42" s="457"/>
      <c r="TPK42" s="271"/>
      <c r="TPL42" s="271"/>
      <c r="TPM42" s="451"/>
      <c r="TPN42" s="454"/>
      <c r="TPO42" s="451"/>
      <c r="TPP42" s="454"/>
      <c r="TPQ42" s="458"/>
      <c r="TPR42" s="459"/>
      <c r="TPS42" s="460"/>
      <c r="TPT42" s="461"/>
      <c r="TPU42" s="462"/>
      <c r="TPV42" s="458"/>
      <c r="TPW42" s="451"/>
      <c r="TPX42" s="463"/>
      <c r="TPY42" s="451"/>
      <c r="TPZ42" s="451"/>
      <c r="TQA42" s="453"/>
      <c r="TQC42" s="449"/>
      <c r="TQD42" s="449"/>
      <c r="TQE42" s="449"/>
      <c r="TQF42" s="450"/>
      <c r="TQG42" s="451"/>
      <c r="TQH42" s="451"/>
      <c r="TQI42" s="451"/>
      <c r="TQJ42" s="449"/>
      <c r="TQK42" s="452"/>
      <c r="TQL42" s="453"/>
      <c r="TQM42" s="454"/>
      <c r="TQN42" s="449"/>
      <c r="TQO42" s="453"/>
      <c r="TQP42" s="453"/>
      <c r="TQQ42" s="450"/>
      <c r="TQR42" s="454"/>
      <c r="TQS42" s="455"/>
      <c r="TQT42" s="453"/>
      <c r="TQU42" s="456"/>
      <c r="TQV42" s="453"/>
      <c r="TQW42" s="456"/>
      <c r="TQX42" s="454"/>
      <c r="TQY42" s="451"/>
      <c r="TQZ42" s="454"/>
      <c r="TRA42" s="450"/>
      <c r="TRB42" s="456"/>
      <c r="TRC42" s="456"/>
      <c r="TRD42" s="456"/>
      <c r="TRE42" s="456"/>
      <c r="TRF42" s="271"/>
      <c r="TRG42" s="451"/>
      <c r="TRH42" s="454"/>
      <c r="TRI42" s="451"/>
      <c r="TRJ42" s="457"/>
      <c r="TRK42" s="271"/>
      <c r="TRL42" s="451"/>
      <c r="TRM42" s="454"/>
      <c r="TRN42" s="451"/>
      <c r="TRO42" s="457"/>
      <c r="TRP42" s="451"/>
      <c r="TRQ42" s="457"/>
      <c r="TRR42" s="457"/>
      <c r="TRS42" s="457"/>
      <c r="TRT42" s="271"/>
      <c r="TRU42" s="271"/>
      <c r="TRV42" s="451"/>
      <c r="TRW42" s="454"/>
      <c r="TRX42" s="451"/>
      <c r="TRY42" s="454"/>
      <c r="TRZ42" s="458"/>
      <c r="TSA42" s="459"/>
      <c r="TSB42" s="460"/>
      <c r="TSC42" s="461"/>
      <c r="TSD42" s="462"/>
      <c r="TSE42" s="458"/>
      <c r="TSF42" s="451"/>
      <c r="TSG42" s="463"/>
      <c r="TSH42" s="451"/>
      <c r="TSI42" s="451"/>
      <c r="TSJ42" s="453"/>
      <c r="TSL42" s="449"/>
      <c r="TSM42" s="449"/>
      <c r="TSN42" s="449"/>
      <c r="TSO42" s="450"/>
      <c r="TSP42" s="451"/>
      <c r="TSQ42" s="451"/>
      <c r="TSR42" s="451"/>
      <c r="TSS42" s="449"/>
      <c r="TST42" s="452"/>
      <c r="TSU42" s="453"/>
      <c r="TSV42" s="454"/>
      <c r="TSW42" s="449"/>
      <c r="TSX42" s="453"/>
      <c r="TSY42" s="453"/>
      <c r="TSZ42" s="450"/>
      <c r="TTA42" s="454"/>
      <c r="TTB42" s="455"/>
      <c r="TTC42" s="453"/>
      <c r="TTD42" s="456"/>
      <c r="TTE42" s="453"/>
      <c r="TTF42" s="456"/>
      <c r="TTG42" s="454"/>
      <c r="TTH42" s="451"/>
      <c r="TTI42" s="454"/>
      <c r="TTJ42" s="450"/>
      <c r="TTK42" s="456"/>
      <c r="TTL42" s="456"/>
      <c r="TTM42" s="456"/>
      <c r="TTN42" s="456"/>
      <c r="TTO42" s="271"/>
      <c r="TTP42" s="451"/>
      <c r="TTQ42" s="454"/>
      <c r="TTR42" s="451"/>
      <c r="TTS42" s="457"/>
      <c r="TTT42" s="271"/>
      <c r="TTU42" s="451"/>
      <c r="TTV42" s="454"/>
      <c r="TTW42" s="451"/>
      <c r="TTX42" s="457"/>
      <c r="TTY42" s="451"/>
      <c r="TTZ42" s="457"/>
      <c r="TUA42" s="457"/>
      <c r="TUB42" s="457"/>
      <c r="TUC42" s="271"/>
      <c r="TUD42" s="271"/>
      <c r="TUE42" s="451"/>
      <c r="TUF42" s="454"/>
      <c r="TUG42" s="451"/>
      <c r="TUH42" s="454"/>
      <c r="TUI42" s="458"/>
      <c r="TUJ42" s="459"/>
      <c r="TUK42" s="460"/>
      <c r="TUL42" s="461"/>
      <c r="TUM42" s="462"/>
      <c r="TUN42" s="458"/>
      <c r="TUO42" s="451"/>
      <c r="TUP42" s="463"/>
      <c r="TUQ42" s="451"/>
      <c r="TUR42" s="451"/>
      <c r="TUS42" s="453"/>
      <c r="TUU42" s="449"/>
      <c r="TUV42" s="449"/>
      <c r="TUW42" s="449"/>
      <c r="TUX42" s="450"/>
      <c r="TUY42" s="451"/>
      <c r="TUZ42" s="451"/>
      <c r="TVA42" s="451"/>
      <c r="TVB42" s="449"/>
      <c r="TVC42" s="452"/>
      <c r="TVD42" s="453"/>
      <c r="TVE42" s="454"/>
      <c r="TVF42" s="449"/>
      <c r="TVG42" s="453"/>
      <c r="TVH42" s="453"/>
      <c r="TVI42" s="450"/>
      <c r="TVJ42" s="454"/>
      <c r="TVK42" s="455"/>
      <c r="TVL42" s="453"/>
      <c r="TVM42" s="456"/>
      <c r="TVN42" s="453"/>
      <c r="TVO42" s="456"/>
      <c r="TVP42" s="454"/>
      <c r="TVQ42" s="451"/>
      <c r="TVR42" s="454"/>
      <c r="TVS42" s="450"/>
      <c r="TVT42" s="456"/>
      <c r="TVU42" s="456"/>
      <c r="TVV42" s="456"/>
      <c r="TVW42" s="456"/>
      <c r="TVX42" s="271"/>
      <c r="TVY42" s="451"/>
      <c r="TVZ42" s="454"/>
      <c r="TWA42" s="451"/>
      <c r="TWB42" s="457"/>
      <c r="TWC42" s="271"/>
      <c r="TWD42" s="451"/>
      <c r="TWE42" s="454"/>
      <c r="TWF42" s="451"/>
      <c r="TWG42" s="457"/>
      <c r="TWH42" s="451"/>
      <c r="TWI42" s="457"/>
      <c r="TWJ42" s="457"/>
      <c r="TWK42" s="457"/>
      <c r="TWL42" s="271"/>
      <c r="TWM42" s="271"/>
      <c r="TWN42" s="451"/>
      <c r="TWO42" s="454"/>
      <c r="TWP42" s="451"/>
      <c r="TWQ42" s="454"/>
      <c r="TWR42" s="458"/>
      <c r="TWS42" s="459"/>
      <c r="TWT42" s="460"/>
      <c r="TWU42" s="461"/>
      <c r="TWV42" s="462"/>
      <c r="TWW42" s="458"/>
      <c r="TWX42" s="451"/>
      <c r="TWY42" s="463"/>
      <c r="TWZ42" s="451"/>
      <c r="TXA42" s="451"/>
      <c r="TXB42" s="453"/>
      <c r="TXD42" s="449"/>
      <c r="TXE42" s="449"/>
      <c r="TXF42" s="449"/>
      <c r="TXG42" s="450"/>
      <c r="TXH42" s="451"/>
      <c r="TXI42" s="451"/>
      <c r="TXJ42" s="451"/>
      <c r="TXK42" s="449"/>
      <c r="TXL42" s="452"/>
      <c r="TXM42" s="453"/>
      <c r="TXN42" s="454"/>
      <c r="TXO42" s="449"/>
      <c r="TXP42" s="453"/>
      <c r="TXQ42" s="453"/>
      <c r="TXR42" s="450"/>
      <c r="TXS42" s="454"/>
      <c r="TXT42" s="455"/>
      <c r="TXU42" s="453"/>
      <c r="TXV42" s="456"/>
      <c r="TXW42" s="453"/>
      <c r="TXX42" s="456"/>
      <c r="TXY42" s="454"/>
      <c r="TXZ42" s="451"/>
      <c r="TYA42" s="454"/>
      <c r="TYB42" s="450"/>
      <c r="TYC42" s="456"/>
      <c r="TYD42" s="456"/>
      <c r="TYE42" s="456"/>
      <c r="TYF42" s="456"/>
      <c r="TYG42" s="271"/>
      <c r="TYH42" s="451"/>
      <c r="TYI42" s="454"/>
      <c r="TYJ42" s="451"/>
      <c r="TYK42" s="457"/>
      <c r="TYL42" s="271"/>
      <c r="TYM42" s="451"/>
      <c r="TYN42" s="454"/>
      <c r="TYO42" s="451"/>
      <c r="TYP42" s="457"/>
      <c r="TYQ42" s="451"/>
      <c r="TYR42" s="457"/>
      <c r="TYS42" s="457"/>
      <c r="TYT42" s="457"/>
      <c r="TYU42" s="271"/>
      <c r="TYV42" s="271"/>
      <c r="TYW42" s="451"/>
      <c r="TYX42" s="454"/>
      <c r="TYY42" s="451"/>
      <c r="TYZ42" s="454"/>
      <c r="TZA42" s="458"/>
      <c r="TZB42" s="459"/>
      <c r="TZC42" s="460"/>
      <c r="TZD42" s="461"/>
      <c r="TZE42" s="462"/>
      <c r="TZF42" s="458"/>
      <c r="TZG42" s="451"/>
      <c r="TZH42" s="463"/>
      <c r="TZI42" s="451"/>
      <c r="TZJ42" s="451"/>
      <c r="TZK42" s="453"/>
      <c r="TZM42" s="449"/>
      <c r="TZN42" s="449"/>
      <c r="TZO42" s="449"/>
      <c r="TZP42" s="450"/>
      <c r="TZQ42" s="451"/>
      <c r="TZR42" s="451"/>
      <c r="TZS42" s="451"/>
      <c r="TZT42" s="449"/>
      <c r="TZU42" s="452"/>
      <c r="TZV42" s="453"/>
      <c r="TZW42" s="454"/>
      <c r="TZX42" s="449"/>
      <c r="TZY42" s="453"/>
      <c r="TZZ42" s="453"/>
      <c r="UAA42" s="450"/>
      <c r="UAB42" s="454"/>
      <c r="UAC42" s="455"/>
      <c r="UAD42" s="453"/>
      <c r="UAE42" s="456"/>
      <c r="UAF42" s="453"/>
      <c r="UAG42" s="456"/>
      <c r="UAH42" s="454"/>
      <c r="UAI42" s="451"/>
      <c r="UAJ42" s="454"/>
      <c r="UAK42" s="450"/>
      <c r="UAL42" s="456"/>
      <c r="UAM42" s="456"/>
      <c r="UAN42" s="456"/>
      <c r="UAO42" s="456"/>
      <c r="UAP42" s="271"/>
      <c r="UAQ42" s="451"/>
      <c r="UAR42" s="454"/>
      <c r="UAS42" s="451"/>
      <c r="UAT42" s="457"/>
      <c r="UAU42" s="271"/>
      <c r="UAV42" s="451"/>
      <c r="UAW42" s="454"/>
      <c r="UAX42" s="451"/>
      <c r="UAY42" s="457"/>
      <c r="UAZ42" s="451"/>
      <c r="UBA42" s="457"/>
      <c r="UBB42" s="457"/>
      <c r="UBC42" s="457"/>
      <c r="UBD42" s="271"/>
      <c r="UBE42" s="271"/>
      <c r="UBF42" s="451"/>
      <c r="UBG42" s="454"/>
      <c r="UBH42" s="451"/>
      <c r="UBI42" s="454"/>
      <c r="UBJ42" s="458"/>
      <c r="UBK42" s="459"/>
      <c r="UBL42" s="460"/>
      <c r="UBM42" s="461"/>
      <c r="UBN42" s="462"/>
      <c r="UBO42" s="458"/>
      <c r="UBP42" s="451"/>
      <c r="UBQ42" s="463"/>
      <c r="UBR42" s="451"/>
      <c r="UBS42" s="451"/>
      <c r="UBT42" s="453"/>
      <c r="UBV42" s="449"/>
      <c r="UBW42" s="449"/>
      <c r="UBX42" s="449"/>
      <c r="UBY42" s="450"/>
      <c r="UBZ42" s="451"/>
      <c r="UCA42" s="451"/>
      <c r="UCB42" s="451"/>
      <c r="UCC42" s="449"/>
      <c r="UCD42" s="452"/>
      <c r="UCE42" s="453"/>
      <c r="UCF42" s="454"/>
      <c r="UCG42" s="449"/>
      <c r="UCH42" s="453"/>
      <c r="UCI42" s="453"/>
      <c r="UCJ42" s="450"/>
      <c r="UCK42" s="454"/>
      <c r="UCL42" s="455"/>
      <c r="UCM42" s="453"/>
      <c r="UCN42" s="456"/>
      <c r="UCO42" s="453"/>
      <c r="UCP42" s="456"/>
      <c r="UCQ42" s="454"/>
      <c r="UCR42" s="451"/>
      <c r="UCS42" s="454"/>
      <c r="UCT42" s="450"/>
      <c r="UCU42" s="456"/>
      <c r="UCV42" s="456"/>
      <c r="UCW42" s="456"/>
      <c r="UCX42" s="456"/>
      <c r="UCY42" s="271"/>
      <c r="UCZ42" s="451"/>
      <c r="UDA42" s="454"/>
      <c r="UDB42" s="451"/>
      <c r="UDC42" s="457"/>
      <c r="UDD42" s="271"/>
      <c r="UDE42" s="451"/>
      <c r="UDF42" s="454"/>
      <c r="UDG42" s="451"/>
      <c r="UDH42" s="457"/>
      <c r="UDI42" s="451"/>
      <c r="UDJ42" s="457"/>
      <c r="UDK42" s="457"/>
      <c r="UDL42" s="457"/>
      <c r="UDM42" s="271"/>
      <c r="UDN42" s="271"/>
      <c r="UDO42" s="451"/>
      <c r="UDP42" s="454"/>
      <c r="UDQ42" s="451"/>
      <c r="UDR42" s="454"/>
      <c r="UDS42" s="458"/>
      <c r="UDT42" s="459"/>
      <c r="UDU42" s="460"/>
      <c r="UDV42" s="461"/>
      <c r="UDW42" s="462"/>
      <c r="UDX42" s="458"/>
      <c r="UDY42" s="451"/>
      <c r="UDZ42" s="463"/>
      <c r="UEA42" s="451"/>
      <c r="UEB42" s="451"/>
      <c r="UEC42" s="453"/>
      <c r="UEE42" s="449"/>
      <c r="UEF42" s="449"/>
      <c r="UEG42" s="449"/>
      <c r="UEH42" s="450"/>
      <c r="UEI42" s="451"/>
      <c r="UEJ42" s="451"/>
      <c r="UEK42" s="451"/>
      <c r="UEL42" s="449"/>
      <c r="UEM42" s="452"/>
      <c r="UEN42" s="453"/>
      <c r="UEO42" s="454"/>
      <c r="UEP42" s="449"/>
      <c r="UEQ42" s="453"/>
      <c r="UER42" s="453"/>
      <c r="UES42" s="450"/>
      <c r="UET42" s="454"/>
      <c r="UEU42" s="455"/>
      <c r="UEV42" s="453"/>
      <c r="UEW42" s="456"/>
      <c r="UEX42" s="453"/>
      <c r="UEY42" s="456"/>
      <c r="UEZ42" s="454"/>
      <c r="UFA42" s="451"/>
      <c r="UFB42" s="454"/>
      <c r="UFC42" s="450"/>
      <c r="UFD42" s="456"/>
      <c r="UFE42" s="456"/>
      <c r="UFF42" s="456"/>
      <c r="UFG42" s="456"/>
      <c r="UFH42" s="271"/>
      <c r="UFI42" s="451"/>
      <c r="UFJ42" s="454"/>
      <c r="UFK42" s="451"/>
      <c r="UFL42" s="457"/>
      <c r="UFM42" s="271"/>
      <c r="UFN42" s="451"/>
      <c r="UFO42" s="454"/>
      <c r="UFP42" s="451"/>
      <c r="UFQ42" s="457"/>
      <c r="UFR42" s="451"/>
      <c r="UFS42" s="457"/>
      <c r="UFT42" s="457"/>
      <c r="UFU42" s="457"/>
      <c r="UFV42" s="271"/>
      <c r="UFW42" s="271"/>
      <c r="UFX42" s="451"/>
      <c r="UFY42" s="454"/>
      <c r="UFZ42" s="451"/>
      <c r="UGA42" s="454"/>
      <c r="UGB42" s="458"/>
      <c r="UGC42" s="459"/>
      <c r="UGD42" s="460"/>
      <c r="UGE42" s="461"/>
      <c r="UGF42" s="462"/>
      <c r="UGG42" s="458"/>
      <c r="UGH42" s="451"/>
      <c r="UGI42" s="463"/>
      <c r="UGJ42" s="451"/>
      <c r="UGK42" s="451"/>
      <c r="UGL42" s="453"/>
      <c r="UGN42" s="449"/>
      <c r="UGO42" s="449"/>
      <c r="UGP42" s="449"/>
      <c r="UGQ42" s="450"/>
      <c r="UGR42" s="451"/>
      <c r="UGS42" s="451"/>
      <c r="UGT42" s="451"/>
      <c r="UGU42" s="449"/>
      <c r="UGV42" s="452"/>
      <c r="UGW42" s="453"/>
      <c r="UGX42" s="454"/>
      <c r="UGY42" s="449"/>
      <c r="UGZ42" s="453"/>
      <c r="UHA42" s="453"/>
      <c r="UHB42" s="450"/>
      <c r="UHC42" s="454"/>
      <c r="UHD42" s="455"/>
      <c r="UHE42" s="453"/>
      <c r="UHF42" s="456"/>
      <c r="UHG42" s="453"/>
      <c r="UHH42" s="456"/>
      <c r="UHI42" s="454"/>
      <c r="UHJ42" s="451"/>
      <c r="UHK42" s="454"/>
      <c r="UHL42" s="450"/>
      <c r="UHM42" s="456"/>
      <c r="UHN42" s="456"/>
      <c r="UHO42" s="456"/>
      <c r="UHP42" s="456"/>
      <c r="UHQ42" s="271"/>
      <c r="UHR42" s="451"/>
      <c r="UHS42" s="454"/>
      <c r="UHT42" s="451"/>
      <c r="UHU42" s="457"/>
      <c r="UHV42" s="271"/>
      <c r="UHW42" s="451"/>
      <c r="UHX42" s="454"/>
      <c r="UHY42" s="451"/>
      <c r="UHZ42" s="457"/>
      <c r="UIA42" s="451"/>
      <c r="UIB42" s="457"/>
      <c r="UIC42" s="457"/>
      <c r="UID42" s="457"/>
      <c r="UIE42" s="271"/>
      <c r="UIF42" s="271"/>
      <c r="UIG42" s="451"/>
      <c r="UIH42" s="454"/>
      <c r="UII42" s="451"/>
      <c r="UIJ42" s="454"/>
      <c r="UIK42" s="458"/>
      <c r="UIL42" s="459"/>
      <c r="UIM42" s="460"/>
      <c r="UIN42" s="461"/>
      <c r="UIO42" s="462"/>
      <c r="UIP42" s="458"/>
      <c r="UIQ42" s="451"/>
      <c r="UIR42" s="463"/>
      <c r="UIS42" s="451"/>
      <c r="UIT42" s="451"/>
      <c r="UIU42" s="453"/>
      <c r="UIW42" s="449"/>
      <c r="UIX42" s="449"/>
      <c r="UIY42" s="449"/>
      <c r="UIZ42" s="450"/>
      <c r="UJA42" s="451"/>
      <c r="UJB42" s="451"/>
      <c r="UJC42" s="451"/>
      <c r="UJD42" s="449"/>
      <c r="UJE42" s="452"/>
      <c r="UJF42" s="453"/>
      <c r="UJG42" s="454"/>
      <c r="UJH42" s="449"/>
      <c r="UJI42" s="453"/>
      <c r="UJJ42" s="453"/>
      <c r="UJK42" s="450"/>
      <c r="UJL42" s="454"/>
      <c r="UJM42" s="455"/>
      <c r="UJN42" s="453"/>
      <c r="UJO42" s="456"/>
      <c r="UJP42" s="453"/>
      <c r="UJQ42" s="456"/>
      <c r="UJR42" s="454"/>
      <c r="UJS42" s="451"/>
      <c r="UJT42" s="454"/>
      <c r="UJU42" s="450"/>
      <c r="UJV42" s="456"/>
      <c r="UJW42" s="456"/>
      <c r="UJX42" s="456"/>
      <c r="UJY42" s="456"/>
      <c r="UJZ42" s="271"/>
      <c r="UKA42" s="451"/>
      <c r="UKB42" s="454"/>
      <c r="UKC42" s="451"/>
      <c r="UKD42" s="457"/>
      <c r="UKE42" s="271"/>
      <c r="UKF42" s="451"/>
      <c r="UKG42" s="454"/>
      <c r="UKH42" s="451"/>
      <c r="UKI42" s="457"/>
      <c r="UKJ42" s="451"/>
      <c r="UKK42" s="457"/>
      <c r="UKL42" s="457"/>
      <c r="UKM42" s="457"/>
      <c r="UKN42" s="271"/>
      <c r="UKO42" s="271"/>
      <c r="UKP42" s="451"/>
      <c r="UKQ42" s="454"/>
      <c r="UKR42" s="451"/>
      <c r="UKS42" s="454"/>
      <c r="UKT42" s="458"/>
      <c r="UKU42" s="459"/>
      <c r="UKV42" s="460"/>
      <c r="UKW42" s="461"/>
      <c r="UKX42" s="462"/>
      <c r="UKY42" s="458"/>
      <c r="UKZ42" s="451"/>
      <c r="ULA42" s="463"/>
      <c r="ULB42" s="451"/>
      <c r="ULC42" s="451"/>
      <c r="ULD42" s="453"/>
      <c r="ULF42" s="449"/>
      <c r="ULG42" s="449"/>
      <c r="ULH42" s="449"/>
      <c r="ULI42" s="450"/>
      <c r="ULJ42" s="451"/>
      <c r="ULK42" s="451"/>
      <c r="ULL42" s="451"/>
      <c r="ULM42" s="449"/>
      <c r="ULN42" s="452"/>
      <c r="ULO42" s="453"/>
      <c r="ULP42" s="454"/>
      <c r="ULQ42" s="449"/>
      <c r="ULR42" s="453"/>
      <c r="ULS42" s="453"/>
      <c r="ULT42" s="450"/>
      <c r="ULU42" s="454"/>
      <c r="ULV42" s="455"/>
      <c r="ULW42" s="453"/>
      <c r="ULX42" s="456"/>
      <c r="ULY42" s="453"/>
      <c r="ULZ42" s="456"/>
      <c r="UMA42" s="454"/>
      <c r="UMB42" s="451"/>
      <c r="UMC42" s="454"/>
      <c r="UMD42" s="450"/>
      <c r="UME42" s="456"/>
      <c r="UMF42" s="456"/>
      <c r="UMG42" s="456"/>
      <c r="UMH42" s="456"/>
      <c r="UMI42" s="271"/>
      <c r="UMJ42" s="451"/>
      <c r="UMK42" s="454"/>
      <c r="UML42" s="451"/>
      <c r="UMM42" s="457"/>
      <c r="UMN42" s="271"/>
      <c r="UMO42" s="451"/>
      <c r="UMP42" s="454"/>
      <c r="UMQ42" s="451"/>
      <c r="UMR42" s="457"/>
      <c r="UMS42" s="451"/>
      <c r="UMT42" s="457"/>
      <c r="UMU42" s="457"/>
      <c r="UMV42" s="457"/>
      <c r="UMW42" s="271"/>
      <c r="UMX42" s="271"/>
      <c r="UMY42" s="451"/>
      <c r="UMZ42" s="454"/>
      <c r="UNA42" s="451"/>
      <c r="UNB42" s="454"/>
      <c r="UNC42" s="458"/>
      <c r="UND42" s="459"/>
      <c r="UNE42" s="460"/>
      <c r="UNF42" s="461"/>
      <c r="UNG42" s="462"/>
      <c r="UNH42" s="458"/>
      <c r="UNI42" s="451"/>
      <c r="UNJ42" s="463"/>
      <c r="UNK42" s="451"/>
      <c r="UNL42" s="451"/>
      <c r="UNM42" s="453"/>
      <c r="UNO42" s="449"/>
      <c r="UNP42" s="449"/>
      <c r="UNQ42" s="449"/>
      <c r="UNR42" s="450"/>
      <c r="UNS42" s="451"/>
      <c r="UNT42" s="451"/>
      <c r="UNU42" s="451"/>
      <c r="UNV42" s="449"/>
      <c r="UNW42" s="452"/>
      <c r="UNX42" s="453"/>
      <c r="UNY42" s="454"/>
      <c r="UNZ42" s="449"/>
      <c r="UOA42" s="453"/>
      <c r="UOB42" s="453"/>
      <c r="UOC42" s="450"/>
      <c r="UOD42" s="454"/>
      <c r="UOE42" s="455"/>
      <c r="UOF42" s="453"/>
      <c r="UOG42" s="456"/>
      <c r="UOH42" s="453"/>
      <c r="UOI42" s="456"/>
      <c r="UOJ42" s="454"/>
      <c r="UOK42" s="451"/>
      <c r="UOL42" s="454"/>
      <c r="UOM42" s="450"/>
      <c r="UON42" s="456"/>
      <c r="UOO42" s="456"/>
      <c r="UOP42" s="456"/>
      <c r="UOQ42" s="456"/>
      <c r="UOR42" s="271"/>
      <c r="UOS42" s="451"/>
      <c r="UOT42" s="454"/>
      <c r="UOU42" s="451"/>
      <c r="UOV42" s="457"/>
      <c r="UOW42" s="271"/>
      <c r="UOX42" s="451"/>
      <c r="UOY42" s="454"/>
      <c r="UOZ42" s="451"/>
      <c r="UPA42" s="457"/>
      <c r="UPB42" s="451"/>
      <c r="UPC42" s="457"/>
      <c r="UPD42" s="457"/>
      <c r="UPE42" s="457"/>
      <c r="UPF42" s="271"/>
      <c r="UPG42" s="271"/>
      <c r="UPH42" s="451"/>
      <c r="UPI42" s="454"/>
      <c r="UPJ42" s="451"/>
      <c r="UPK42" s="454"/>
      <c r="UPL42" s="458"/>
      <c r="UPM42" s="459"/>
      <c r="UPN42" s="460"/>
      <c r="UPO42" s="461"/>
      <c r="UPP42" s="462"/>
      <c r="UPQ42" s="458"/>
      <c r="UPR42" s="451"/>
      <c r="UPS42" s="463"/>
      <c r="UPT42" s="451"/>
      <c r="UPU42" s="451"/>
      <c r="UPV42" s="453"/>
      <c r="UPX42" s="449"/>
      <c r="UPY42" s="449"/>
      <c r="UPZ42" s="449"/>
      <c r="UQA42" s="450"/>
      <c r="UQB42" s="451"/>
      <c r="UQC42" s="451"/>
      <c r="UQD42" s="451"/>
      <c r="UQE42" s="449"/>
      <c r="UQF42" s="452"/>
      <c r="UQG42" s="453"/>
      <c r="UQH42" s="454"/>
      <c r="UQI42" s="449"/>
      <c r="UQJ42" s="453"/>
      <c r="UQK42" s="453"/>
      <c r="UQL42" s="450"/>
      <c r="UQM42" s="454"/>
      <c r="UQN42" s="455"/>
      <c r="UQO42" s="453"/>
      <c r="UQP42" s="456"/>
      <c r="UQQ42" s="453"/>
      <c r="UQR42" s="456"/>
      <c r="UQS42" s="454"/>
      <c r="UQT42" s="451"/>
      <c r="UQU42" s="454"/>
      <c r="UQV42" s="450"/>
      <c r="UQW42" s="456"/>
      <c r="UQX42" s="456"/>
      <c r="UQY42" s="456"/>
      <c r="UQZ42" s="456"/>
      <c r="URA42" s="271"/>
      <c r="URB42" s="451"/>
      <c r="URC42" s="454"/>
      <c r="URD42" s="451"/>
      <c r="URE42" s="457"/>
      <c r="URF42" s="271"/>
      <c r="URG42" s="451"/>
      <c r="URH42" s="454"/>
      <c r="URI42" s="451"/>
      <c r="URJ42" s="457"/>
      <c r="URK42" s="451"/>
      <c r="URL42" s="457"/>
      <c r="URM42" s="457"/>
      <c r="URN42" s="457"/>
      <c r="URO42" s="271"/>
      <c r="URP42" s="271"/>
      <c r="URQ42" s="451"/>
      <c r="URR42" s="454"/>
      <c r="URS42" s="451"/>
      <c r="URT42" s="454"/>
      <c r="URU42" s="458"/>
      <c r="URV42" s="459"/>
      <c r="URW42" s="460"/>
      <c r="URX42" s="461"/>
      <c r="URY42" s="462"/>
      <c r="URZ42" s="458"/>
      <c r="USA42" s="451"/>
      <c r="USB42" s="463"/>
      <c r="USC42" s="451"/>
      <c r="USD42" s="451"/>
      <c r="USE42" s="453"/>
      <c r="USG42" s="449"/>
      <c r="USH42" s="449"/>
      <c r="USI42" s="449"/>
      <c r="USJ42" s="450"/>
      <c r="USK42" s="451"/>
      <c r="USL42" s="451"/>
      <c r="USM42" s="451"/>
      <c r="USN42" s="449"/>
      <c r="USO42" s="452"/>
      <c r="USP42" s="453"/>
      <c r="USQ42" s="454"/>
      <c r="USR42" s="449"/>
      <c r="USS42" s="453"/>
      <c r="UST42" s="453"/>
      <c r="USU42" s="450"/>
      <c r="USV42" s="454"/>
      <c r="USW42" s="455"/>
      <c r="USX42" s="453"/>
      <c r="USY42" s="456"/>
      <c r="USZ42" s="453"/>
      <c r="UTA42" s="456"/>
      <c r="UTB42" s="454"/>
      <c r="UTC42" s="451"/>
      <c r="UTD42" s="454"/>
      <c r="UTE42" s="450"/>
      <c r="UTF42" s="456"/>
      <c r="UTG42" s="456"/>
      <c r="UTH42" s="456"/>
      <c r="UTI42" s="456"/>
      <c r="UTJ42" s="271"/>
      <c r="UTK42" s="451"/>
      <c r="UTL42" s="454"/>
      <c r="UTM42" s="451"/>
      <c r="UTN42" s="457"/>
      <c r="UTO42" s="271"/>
      <c r="UTP42" s="451"/>
      <c r="UTQ42" s="454"/>
      <c r="UTR42" s="451"/>
      <c r="UTS42" s="457"/>
      <c r="UTT42" s="451"/>
      <c r="UTU42" s="457"/>
      <c r="UTV42" s="457"/>
      <c r="UTW42" s="457"/>
      <c r="UTX42" s="271"/>
      <c r="UTY42" s="271"/>
      <c r="UTZ42" s="451"/>
      <c r="UUA42" s="454"/>
      <c r="UUB42" s="451"/>
      <c r="UUC42" s="454"/>
      <c r="UUD42" s="458"/>
      <c r="UUE42" s="459"/>
      <c r="UUF42" s="460"/>
      <c r="UUG42" s="461"/>
      <c r="UUH42" s="462"/>
      <c r="UUI42" s="458"/>
      <c r="UUJ42" s="451"/>
      <c r="UUK42" s="463"/>
      <c r="UUL42" s="451"/>
      <c r="UUM42" s="451"/>
      <c r="UUN42" s="453"/>
      <c r="UUP42" s="449"/>
      <c r="UUQ42" s="449"/>
      <c r="UUR42" s="449"/>
      <c r="UUS42" s="450"/>
      <c r="UUT42" s="451"/>
      <c r="UUU42" s="451"/>
      <c r="UUV42" s="451"/>
      <c r="UUW42" s="449"/>
      <c r="UUX42" s="452"/>
      <c r="UUY42" s="453"/>
      <c r="UUZ42" s="454"/>
      <c r="UVA42" s="449"/>
      <c r="UVB42" s="453"/>
      <c r="UVC42" s="453"/>
      <c r="UVD42" s="450"/>
      <c r="UVE42" s="454"/>
      <c r="UVF42" s="455"/>
      <c r="UVG42" s="453"/>
      <c r="UVH42" s="456"/>
      <c r="UVI42" s="453"/>
      <c r="UVJ42" s="456"/>
      <c r="UVK42" s="454"/>
      <c r="UVL42" s="451"/>
      <c r="UVM42" s="454"/>
      <c r="UVN42" s="450"/>
      <c r="UVO42" s="456"/>
      <c r="UVP42" s="456"/>
      <c r="UVQ42" s="456"/>
      <c r="UVR42" s="456"/>
      <c r="UVS42" s="271"/>
      <c r="UVT42" s="451"/>
      <c r="UVU42" s="454"/>
      <c r="UVV42" s="451"/>
      <c r="UVW42" s="457"/>
      <c r="UVX42" s="271"/>
      <c r="UVY42" s="451"/>
      <c r="UVZ42" s="454"/>
      <c r="UWA42" s="451"/>
      <c r="UWB42" s="457"/>
      <c r="UWC42" s="451"/>
      <c r="UWD42" s="457"/>
      <c r="UWE42" s="457"/>
      <c r="UWF42" s="457"/>
      <c r="UWG42" s="271"/>
      <c r="UWH42" s="271"/>
      <c r="UWI42" s="451"/>
      <c r="UWJ42" s="454"/>
      <c r="UWK42" s="451"/>
      <c r="UWL42" s="454"/>
      <c r="UWM42" s="458"/>
      <c r="UWN42" s="459"/>
      <c r="UWO42" s="460"/>
      <c r="UWP42" s="461"/>
      <c r="UWQ42" s="462"/>
      <c r="UWR42" s="458"/>
      <c r="UWS42" s="451"/>
      <c r="UWT42" s="463"/>
      <c r="UWU42" s="451"/>
      <c r="UWV42" s="451"/>
      <c r="UWW42" s="453"/>
      <c r="UWY42" s="449"/>
      <c r="UWZ42" s="449"/>
      <c r="UXA42" s="449"/>
      <c r="UXB42" s="450"/>
      <c r="UXC42" s="451"/>
      <c r="UXD42" s="451"/>
      <c r="UXE42" s="451"/>
      <c r="UXF42" s="449"/>
      <c r="UXG42" s="452"/>
      <c r="UXH42" s="453"/>
      <c r="UXI42" s="454"/>
      <c r="UXJ42" s="449"/>
      <c r="UXK42" s="453"/>
      <c r="UXL42" s="453"/>
      <c r="UXM42" s="450"/>
      <c r="UXN42" s="454"/>
      <c r="UXO42" s="455"/>
      <c r="UXP42" s="453"/>
      <c r="UXQ42" s="456"/>
      <c r="UXR42" s="453"/>
      <c r="UXS42" s="456"/>
      <c r="UXT42" s="454"/>
      <c r="UXU42" s="451"/>
      <c r="UXV42" s="454"/>
      <c r="UXW42" s="450"/>
      <c r="UXX42" s="456"/>
      <c r="UXY42" s="456"/>
      <c r="UXZ42" s="456"/>
      <c r="UYA42" s="456"/>
      <c r="UYB42" s="271"/>
      <c r="UYC42" s="451"/>
      <c r="UYD42" s="454"/>
      <c r="UYE42" s="451"/>
      <c r="UYF42" s="457"/>
      <c r="UYG42" s="271"/>
      <c r="UYH42" s="451"/>
      <c r="UYI42" s="454"/>
      <c r="UYJ42" s="451"/>
      <c r="UYK42" s="457"/>
      <c r="UYL42" s="451"/>
      <c r="UYM42" s="457"/>
      <c r="UYN42" s="457"/>
      <c r="UYO42" s="457"/>
      <c r="UYP42" s="271"/>
      <c r="UYQ42" s="271"/>
      <c r="UYR42" s="451"/>
      <c r="UYS42" s="454"/>
      <c r="UYT42" s="451"/>
      <c r="UYU42" s="454"/>
      <c r="UYV42" s="458"/>
      <c r="UYW42" s="459"/>
      <c r="UYX42" s="460"/>
      <c r="UYY42" s="461"/>
      <c r="UYZ42" s="462"/>
      <c r="UZA42" s="458"/>
      <c r="UZB42" s="451"/>
      <c r="UZC42" s="463"/>
      <c r="UZD42" s="451"/>
      <c r="UZE42" s="451"/>
      <c r="UZF42" s="453"/>
      <c r="UZH42" s="449"/>
      <c r="UZI42" s="449"/>
      <c r="UZJ42" s="449"/>
      <c r="UZK42" s="450"/>
      <c r="UZL42" s="451"/>
      <c r="UZM42" s="451"/>
      <c r="UZN42" s="451"/>
      <c r="UZO42" s="449"/>
      <c r="UZP42" s="452"/>
      <c r="UZQ42" s="453"/>
      <c r="UZR42" s="454"/>
      <c r="UZS42" s="449"/>
      <c r="UZT42" s="453"/>
      <c r="UZU42" s="453"/>
      <c r="UZV42" s="450"/>
      <c r="UZW42" s="454"/>
      <c r="UZX42" s="455"/>
      <c r="UZY42" s="453"/>
      <c r="UZZ42" s="456"/>
      <c r="VAA42" s="453"/>
      <c r="VAB42" s="456"/>
      <c r="VAC42" s="454"/>
      <c r="VAD42" s="451"/>
      <c r="VAE42" s="454"/>
      <c r="VAF42" s="450"/>
      <c r="VAG42" s="456"/>
      <c r="VAH42" s="456"/>
      <c r="VAI42" s="456"/>
      <c r="VAJ42" s="456"/>
      <c r="VAK42" s="271"/>
      <c r="VAL42" s="451"/>
      <c r="VAM42" s="454"/>
      <c r="VAN42" s="451"/>
      <c r="VAO42" s="457"/>
      <c r="VAP42" s="271"/>
      <c r="VAQ42" s="451"/>
      <c r="VAR42" s="454"/>
      <c r="VAS42" s="451"/>
      <c r="VAT42" s="457"/>
      <c r="VAU42" s="451"/>
      <c r="VAV42" s="457"/>
      <c r="VAW42" s="457"/>
      <c r="VAX42" s="457"/>
      <c r="VAY42" s="271"/>
      <c r="VAZ42" s="271"/>
      <c r="VBA42" s="451"/>
      <c r="VBB42" s="454"/>
      <c r="VBC42" s="451"/>
      <c r="VBD42" s="454"/>
      <c r="VBE42" s="458"/>
      <c r="VBF42" s="459"/>
      <c r="VBG42" s="460"/>
      <c r="VBH42" s="461"/>
      <c r="VBI42" s="462"/>
      <c r="VBJ42" s="458"/>
      <c r="VBK42" s="451"/>
      <c r="VBL42" s="463"/>
      <c r="VBM42" s="451"/>
      <c r="VBN42" s="451"/>
      <c r="VBO42" s="453"/>
      <c r="VBQ42" s="449"/>
      <c r="VBR42" s="449"/>
      <c r="VBS42" s="449"/>
      <c r="VBT42" s="450"/>
      <c r="VBU42" s="451"/>
      <c r="VBV42" s="451"/>
      <c r="VBW42" s="451"/>
      <c r="VBX42" s="449"/>
      <c r="VBY42" s="452"/>
      <c r="VBZ42" s="453"/>
      <c r="VCA42" s="454"/>
      <c r="VCB42" s="449"/>
      <c r="VCC42" s="453"/>
      <c r="VCD42" s="453"/>
      <c r="VCE42" s="450"/>
      <c r="VCF42" s="454"/>
      <c r="VCG42" s="455"/>
      <c r="VCH42" s="453"/>
      <c r="VCI42" s="456"/>
      <c r="VCJ42" s="453"/>
      <c r="VCK42" s="456"/>
      <c r="VCL42" s="454"/>
      <c r="VCM42" s="451"/>
      <c r="VCN42" s="454"/>
      <c r="VCO42" s="450"/>
      <c r="VCP42" s="456"/>
      <c r="VCQ42" s="456"/>
      <c r="VCR42" s="456"/>
      <c r="VCS42" s="456"/>
      <c r="VCT42" s="271"/>
      <c r="VCU42" s="451"/>
      <c r="VCV42" s="454"/>
      <c r="VCW42" s="451"/>
      <c r="VCX42" s="457"/>
      <c r="VCY42" s="271"/>
      <c r="VCZ42" s="451"/>
      <c r="VDA42" s="454"/>
      <c r="VDB42" s="451"/>
      <c r="VDC42" s="457"/>
      <c r="VDD42" s="451"/>
      <c r="VDE42" s="457"/>
      <c r="VDF42" s="457"/>
      <c r="VDG42" s="457"/>
      <c r="VDH42" s="271"/>
      <c r="VDI42" s="271"/>
      <c r="VDJ42" s="451"/>
      <c r="VDK42" s="454"/>
      <c r="VDL42" s="451"/>
      <c r="VDM42" s="454"/>
      <c r="VDN42" s="458"/>
      <c r="VDO42" s="459"/>
      <c r="VDP42" s="460"/>
      <c r="VDQ42" s="461"/>
      <c r="VDR42" s="462"/>
      <c r="VDS42" s="458"/>
      <c r="VDT42" s="451"/>
      <c r="VDU42" s="463"/>
      <c r="VDV42" s="451"/>
      <c r="VDW42" s="451"/>
      <c r="VDX42" s="453"/>
      <c r="VDZ42" s="449"/>
      <c r="VEA42" s="449"/>
      <c r="VEB42" s="449"/>
      <c r="VEC42" s="450"/>
      <c r="VED42" s="451"/>
      <c r="VEE42" s="451"/>
      <c r="VEF42" s="451"/>
      <c r="VEG42" s="449"/>
      <c r="VEH42" s="452"/>
      <c r="VEI42" s="453"/>
      <c r="VEJ42" s="454"/>
      <c r="VEK42" s="449"/>
      <c r="VEL42" s="453"/>
      <c r="VEM42" s="453"/>
      <c r="VEN42" s="450"/>
      <c r="VEO42" s="454"/>
      <c r="VEP42" s="455"/>
      <c r="VEQ42" s="453"/>
      <c r="VER42" s="456"/>
      <c r="VES42" s="453"/>
      <c r="VET42" s="456"/>
      <c r="VEU42" s="454"/>
      <c r="VEV42" s="451"/>
      <c r="VEW42" s="454"/>
      <c r="VEX42" s="450"/>
      <c r="VEY42" s="456"/>
      <c r="VEZ42" s="456"/>
      <c r="VFA42" s="456"/>
      <c r="VFB42" s="456"/>
      <c r="VFC42" s="271"/>
      <c r="VFD42" s="451"/>
      <c r="VFE42" s="454"/>
      <c r="VFF42" s="451"/>
      <c r="VFG42" s="457"/>
      <c r="VFH42" s="271"/>
      <c r="VFI42" s="451"/>
      <c r="VFJ42" s="454"/>
      <c r="VFK42" s="451"/>
      <c r="VFL42" s="457"/>
      <c r="VFM42" s="451"/>
      <c r="VFN42" s="457"/>
      <c r="VFO42" s="457"/>
      <c r="VFP42" s="457"/>
      <c r="VFQ42" s="271"/>
      <c r="VFR42" s="271"/>
      <c r="VFS42" s="451"/>
      <c r="VFT42" s="454"/>
      <c r="VFU42" s="451"/>
      <c r="VFV42" s="454"/>
      <c r="VFW42" s="458"/>
      <c r="VFX42" s="459"/>
      <c r="VFY42" s="460"/>
      <c r="VFZ42" s="461"/>
      <c r="VGA42" s="462"/>
      <c r="VGB42" s="458"/>
      <c r="VGC42" s="451"/>
      <c r="VGD42" s="463"/>
      <c r="VGE42" s="451"/>
      <c r="VGF42" s="451"/>
      <c r="VGG42" s="453"/>
      <c r="VGI42" s="449"/>
      <c r="VGJ42" s="449"/>
      <c r="VGK42" s="449"/>
      <c r="VGL42" s="450"/>
      <c r="VGM42" s="451"/>
      <c r="VGN42" s="451"/>
      <c r="VGO42" s="451"/>
      <c r="VGP42" s="449"/>
      <c r="VGQ42" s="452"/>
      <c r="VGR42" s="453"/>
      <c r="VGS42" s="454"/>
      <c r="VGT42" s="449"/>
      <c r="VGU42" s="453"/>
      <c r="VGV42" s="453"/>
      <c r="VGW42" s="450"/>
      <c r="VGX42" s="454"/>
      <c r="VGY42" s="455"/>
      <c r="VGZ42" s="453"/>
      <c r="VHA42" s="456"/>
      <c r="VHB42" s="453"/>
      <c r="VHC42" s="456"/>
      <c r="VHD42" s="454"/>
      <c r="VHE42" s="451"/>
      <c r="VHF42" s="454"/>
      <c r="VHG42" s="450"/>
      <c r="VHH42" s="456"/>
      <c r="VHI42" s="456"/>
      <c r="VHJ42" s="456"/>
      <c r="VHK42" s="456"/>
      <c r="VHL42" s="271"/>
      <c r="VHM42" s="451"/>
      <c r="VHN42" s="454"/>
      <c r="VHO42" s="451"/>
      <c r="VHP42" s="457"/>
      <c r="VHQ42" s="271"/>
      <c r="VHR42" s="451"/>
      <c r="VHS42" s="454"/>
      <c r="VHT42" s="451"/>
      <c r="VHU42" s="457"/>
      <c r="VHV42" s="451"/>
      <c r="VHW42" s="457"/>
      <c r="VHX42" s="457"/>
      <c r="VHY42" s="457"/>
      <c r="VHZ42" s="271"/>
      <c r="VIA42" s="271"/>
      <c r="VIB42" s="451"/>
      <c r="VIC42" s="454"/>
      <c r="VID42" s="451"/>
      <c r="VIE42" s="454"/>
      <c r="VIF42" s="458"/>
      <c r="VIG42" s="459"/>
      <c r="VIH42" s="460"/>
      <c r="VII42" s="461"/>
      <c r="VIJ42" s="462"/>
      <c r="VIK42" s="458"/>
      <c r="VIL42" s="451"/>
      <c r="VIM42" s="463"/>
      <c r="VIN42" s="451"/>
      <c r="VIO42" s="451"/>
      <c r="VIP42" s="453"/>
      <c r="VIR42" s="449"/>
      <c r="VIS42" s="449"/>
      <c r="VIT42" s="449"/>
      <c r="VIU42" s="450"/>
      <c r="VIV42" s="451"/>
      <c r="VIW42" s="451"/>
      <c r="VIX42" s="451"/>
      <c r="VIY42" s="449"/>
      <c r="VIZ42" s="452"/>
      <c r="VJA42" s="453"/>
      <c r="VJB42" s="454"/>
      <c r="VJC42" s="449"/>
      <c r="VJD42" s="453"/>
      <c r="VJE42" s="453"/>
      <c r="VJF42" s="450"/>
      <c r="VJG42" s="454"/>
      <c r="VJH42" s="455"/>
      <c r="VJI42" s="453"/>
      <c r="VJJ42" s="456"/>
      <c r="VJK42" s="453"/>
      <c r="VJL42" s="456"/>
      <c r="VJM42" s="454"/>
      <c r="VJN42" s="451"/>
      <c r="VJO42" s="454"/>
      <c r="VJP42" s="450"/>
      <c r="VJQ42" s="456"/>
      <c r="VJR42" s="456"/>
      <c r="VJS42" s="456"/>
      <c r="VJT42" s="456"/>
      <c r="VJU42" s="271"/>
      <c r="VJV42" s="451"/>
      <c r="VJW42" s="454"/>
      <c r="VJX42" s="451"/>
      <c r="VJY42" s="457"/>
      <c r="VJZ42" s="271"/>
      <c r="VKA42" s="451"/>
      <c r="VKB42" s="454"/>
      <c r="VKC42" s="451"/>
      <c r="VKD42" s="457"/>
      <c r="VKE42" s="451"/>
      <c r="VKF42" s="457"/>
      <c r="VKG42" s="457"/>
      <c r="VKH42" s="457"/>
      <c r="VKI42" s="271"/>
      <c r="VKJ42" s="271"/>
      <c r="VKK42" s="451"/>
      <c r="VKL42" s="454"/>
      <c r="VKM42" s="451"/>
      <c r="VKN42" s="454"/>
      <c r="VKO42" s="458"/>
      <c r="VKP42" s="459"/>
      <c r="VKQ42" s="460"/>
      <c r="VKR42" s="461"/>
      <c r="VKS42" s="462"/>
      <c r="VKT42" s="458"/>
      <c r="VKU42" s="451"/>
      <c r="VKV42" s="463"/>
      <c r="VKW42" s="451"/>
      <c r="VKX42" s="451"/>
      <c r="VKY42" s="453"/>
      <c r="VLA42" s="449"/>
      <c r="VLB42" s="449"/>
      <c r="VLC42" s="449"/>
      <c r="VLD42" s="450"/>
      <c r="VLE42" s="451"/>
      <c r="VLF42" s="451"/>
      <c r="VLG42" s="451"/>
      <c r="VLH42" s="449"/>
      <c r="VLI42" s="452"/>
      <c r="VLJ42" s="453"/>
      <c r="VLK42" s="454"/>
      <c r="VLL42" s="449"/>
      <c r="VLM42" s="453"/>
      <c r="VLN42" s="453"/>
      <c r="VLO42" s="450"/>
      <c r="VLP42" s="454"/>
      <c r="VLQ42" s="455"/>
      <c r="VLR42" s="453"/>
      <c r="VLS42" s="456"/>
      <c r="VLT42" s="453"/>
      <c r="VLU42" s="456"/>
      <c r="VLV42" s="454"/>
      <c r="VLW42" s="451"/>
      <c r="VLX42" s="454"/>
      <c r="VLY42" s="450"/>
      <c r="VLZ42" s="456"/>
      <c r="VMA42" s="456"/>
      <c r="VMB42" s="456"/>
      <c r="VMC42" s="456"/>
      <c r="VMD42" s="271"/>
      <c r="VME42" s="451"/>
      <c r="VMF42" s="454"/>
      <c r="VMG42" s="451"/>
      <c r="VMH42" s="457"/>
      <c r="VMI42" s="271"/>
      <c r="VMJ42" s="451"/>
      <c r="VMK42" s="454"/>
      <c r="VML42" s="451"/>
      <c r="VMM42" s="457"/>
      <c r="VMN42" s="451"/>
      <c r="VMO42" s="457"/>
      <c r="VMP42" s="457"/>
      <c r="VMQ42" s="457"/>
      <c r="VMR42" s="271"/>
      <c r="VMS42" s="271"/>
      <c r="VMT42" s="451"/>
      <c r="VMU42" s="454"/>
      <c r="VMV42" s="451"/>
      <c r="VMW42" s="454"/>
      <c r="VMX42" s="458"/>
      <c r="VMY42" s="459"/>
      <c r="VMZ42" s="460"/>
      <c r="VNA42" s="461"/>
      <c r="VNB42" s="462"/>
      <c r="VNC42" s="458"/>
      <c r="VND42" s="451"/>
      <c r="VNE42" s="463"/>
      <c r="VNF42" s="451"/>
      <c r="VNG42" s="451"/>
      <c r="VNH42" s="453"/>
      <c r="VNJ42" s="449"/>
      <c r="VNK42" s="449"/>
      <c r="VNL42" s="449"/>
      <c r="VNM42" s="450"/>
      <c r="VNN42" s="451"/>
      <c r="VNO42" s="451"/>
      <c r="VNP42" s="451"/>
      <c r="VNQ42" s="449"/>
      <c r="VNR42" s="452"/>
      <c r="VNS42" s="453"/>
      <c r="VNT42" s="454"/>
      <c r="VNU42" s="449"/>
      <c r="VNV42" s="453"/>
      <c r="VNW42" s="453"/>
      <c r="VNX42" s="450"/>
      <c r="VNY42" s="454"/>
      <c r="VNZ42" s="455"/>
      <c r="VOA42" s="453"/>
      <c r="VOB42" s="456"/>
      <c r="VOC42" s="453"/>
      <c r="VOD42" s="456"/>
      <c r="VOE42" s="454"/>
      <c r="VOF42" s="451"/>
      <c r="VOG42" s="454"/>
      <c r="VOH42" s="450"/>
      <c r="VOI42" s="456"/>
      <c r="VOJ42" s="456"/>
      <c r="VOK42" s="456"/>
      <c r="VOL42" s="456"/>
      <c r="VOM42" s="271"/>
      <c r="VON42" s="451"/>
      <c r="VOO42" s="454"/>
      <c r="VOP42" s="451"/>
      <c r="VOQ42" s="457"/>
      <c r="VOR42" s="271"/>
      <c r="VOS42" s="451"/>
      <c r="VOT42" s="454"/>
      <c r="VOU42" s="451"/>
      <c r="VOV42" s="457"/>
      <c r="VOW42" s="451"/>
      <c r="VOX42" s="457"/>
      <c r="VOY42" s="457"/>
      <c r="VOZ42" s="457"/>
      <c r="VPA42" s="271"/>
      <c r="VPB42" s="271"/>
      <c r="VPC42" s="451"/>
      <c r="VPD42" s="454"/>
      <c r="VPE42" s="451"/>
      <c r="VPF42" s="454"/>
      <c r="VPG42" s="458"/>
      <c r="VPH42" s="459"/>
      <c r="VPI42" s="460"/>
      <c r="VPJ42" s="461"/>
      <c r="VPK42" s="462"/>
      <c r="VPL42" s="458"/>
      <c r="VPM42" s="451"/>
      <c r="VPN42" s="463"/>
      <c r="VPO42" s="451"/>
      <c r="VPP42" s="451"/>
      <c r="VPQ42" s="453"/>
      <c r="VPS42" s="449"/>
      <c r="VPT42" s="449"/>
      <c r="VPU42" s="449"/>
      <c r="VPV42" s="450"/>
      <c r="VPW42" s="451"/>
      <c r="VPX42" s="451"/>
      <c r="VPY42" s="451"/>
      <c r="VPZ42" s="449"/>
      <c r="VQA42" s="452"/>
      <c r="VQB42" s="453"/>
      <c r="VQC42" s="454"/>
      <c r="VQD42" s="449"/>
      <c r="VQE42" s="453"/>
      <c r="VQF42" s="453"/>
      <c r="VQG42" s="450"/>
      <c r="VQH42" s="454"/>
      <c r="VQI42" s="455"/>
      <c r="VQJ42" s="453"/>
      <c r="VQK42" s="456"/>
      <c r="VQL42" s="453"/>
      <c r="VQM42" s="456"/>
      <c r="VQN42" s="454"/>
      <c r="VQO42" s="451"/>
      <c r="VQP42" s="454"/>
      <c r="VQQ42" s="450"/>
      <c r="VQR42" s="456"/>
      <c r="VQS42" s="456"/>
      <c r="VQT42" s="456"/>
      <c r="VQU42" s="456"/>
      <c r="VQV42" s="271"/>
      <c r="VQW42" s="451"/>
      <c r="VQX42" s="454"/>
      <c r="VQY42" s="451"/>
      <c r="VQZ42" s="457"/>
      <c r="VRA42" s="271"/>
      <c r="VRB42" s="451"/>
      <c r="VRC42" s="454"/>
      <c r="VRD42" s="451"/>
      <c r="VRE42" s="457"/>
      <c r="VRF42" s="451"/>
      <c r="VRG42" s="457"/>
      <c r="VRH42" s="457"/>
      <c r="VRI42" s="457"/>
      <c r="VRJ42" s="271"/>
      <c r="VRK42" s="271"/>
      <c r="VRL42" s="451"/>
      <c r="VRM42" s="454"/>
      <c r="VRN42" s="451"/>
      <c r="VRO42" s="454"/>
      <c r="VRP42" s="458"/>
      <c r="VRQ42" s="459"/>
      <c r="VRR42" s="460"/>
      <c r="VRS42" s="461"/>
      <c r="VRT42" s="462"/>
      <c r="VRU42" s="458"/>
      <c r="VRV42" s="451"/>
      <c r="VRW42" s="463"/>
      <c r="VRX42" s="451"/>
      <c r="VRY42" s="451"/>
      <c r="VRZ42" s="453"/>
      <c r="VSB42" s="449"/>
      <c r="VSC42" s="449"/>
      <c r="VSD42" s="449"/>
      <c r="VSE42" s="450"/>
      <c r="VSF42" s="451"/>
      <c r="VSG42" s="451"/>
      <c r="VSH42" s="451"/>
      <c r="VSI42" s="449"/>
      <c r="VSJ42" s="452"/>
      <c r="VSK42" s="453"/>
      <c r="VSL42" s="454"/>
      <c r="VSM42" s="449"/>
      <c r="VSN42" s="453"/>
      <c r="VSO42" s="453"/>
      <c r="VSP42" s="450"/>
      <c r="VSQ42" s="454"/>
      <c r="VSR42" s="455"/>
      <c r="VSS42" s="453"/>
      <c r="VST42" s="456"/>
      <c r="VSU42" s="453"/>
      <c r="VSV42" s="456"/>
      <c r="VSW42" s="454"/>
      <c r="VSX42" s="451"/>
      <c r="VSY42" s="454"/>
      <c r="VSZ42" s="450"/>
      <c r="VTA42" s="456"/>
      <c r="VTB42" s="456"/>
      <c r="VTC42" s="456"/>
      <c r="VTD42" s="456"/>
      <c r="VTE42" s="271"/>
      <c r="VTF42" s="451"/>
      <c r="VTG42" s="454"/>
      <c r="VTH42" s="451"/>
      <c r="VTI42" s="457"/>
      <c r="VTJ42" s="271"/>
      <c r="VTK42" s="451"/>
      <c r="VTL42" s="454"/>
      <c r="VTM42" s="451"/>
      <c r="VTN42" s="457"/>
      <c r="VTO42" s="451"/>
      <c r="VTP42" s="457"/>
      <c r="VTQ42" s="457"/>
      <c r="VTR42" s="457"/>
      <c r="VTS42" s="271"/>
      <c r="VTT42" s="271"/>
      <c r="VTU42" s="451"/>
      <c r="VTV42" s="454"/>
      <c r="VTW42" s="451"/>
      <c r="VTX42" s="454"/>
      <c r="VTY42" s="458"/>
      <c r="VTZ42" s="459"/>
      <c r="VUA42" s="460"/>
      <c r="VUB42" s="461"/>
      <c r="VUC42" s="462"/>
      <c r="VUD42" s="458"/>
      <c r="VUE42" s="451"/>
      <c r="VUF42" s="463"/>
      <c r="VUG42" s="451"/>
      <c r="VUH42" s="451"/>
      <c r="VUI42" s="453"/>
      <c r="VUK42" s="449"/>
      <c r="VUL42" s="449"/>
      <c r="VUM42" s="449"/>
      <c r="VUN42" s="450"/>
      <c r="VUO42" s="451"/>
      <c r="VUP42" s="451"/>
      <c r="VUQ42" s="451"/>
      <c r="VUR42" s="449"/>
      <c r="VUS42" s="452"/>
      <c r="VUT42" s="453"/>
      <c r="VUU42" s="454"/>
      <c r="VUV42" s="449"/>
      <c r="VUW42" s="453"/>
      <c r="VUX42" s="453"/>
      <c r="VUY42" s="450"/>
      <c r="VUZ42" s="454"/>
      <c r="VVA42" s="455"/>
      <c r="VVB42" s="453"/>
      <c r="VVC42" s="456"/>
      <c r="VVD42" s="453"/>
      <c r="VVE42" s="456"/>
      <c r="VVF42" s="454"/>
      <c r="VVG42" s="451"/>
      <c r="VVH42" s="454"/>
      <c r="VVI42" s="450"/>
      <c r="VVJ42" s="456"/>
      <c r="VVK42" s="456"/>
      <c r="VVL42" s="456"/>
      <c r="VVM42" s="456"/>
      <c r="VVN42" s="271"/>
      <c r="VVO42" s="451"/>
      <c r="VVP42" s="454"/>
      <c r="VVQ42" s="451"/>
      <c r="VVR42" s="457"/>
      <c r="VVS42" s="271"/>
      <c r="VVT42" s="451"/>
      <c r="VVU42" s="454"/>
      <c r="VVV42" s="451"/>
      <c r="VVW42" s="457"/>
      <c r="VVX42" s="451"/>
      <c r="VVY42" s="457"/>
      <c r="VVZ42" s="457"/>
      <c r="VWA42" s="457"/>
      <c r="VWB42" s="271"/>
      <c r="VWC42" s="271"/>
      <c r="VWD42" s="451"/>
      <c r="VWE42" s="454"/>
      <c r="VWF42" s="451"/>
      <c r="VWG42" s="454"/>
      <c r="VWH42" s="458"/>
      <c r="VWI42" s="459"/>
      <c r="VWJ42" s="460"/>
      <c r="VWK42" s="461"/>
      <c r="VWL42" s="462"/>
      <c r="VWM42" s="458"/>
      <c r="VWN42" s="451"/>
      <c r="VWO42" s="463"/>
      <c r="VWP42" s="451"/>
      <c r="VWQ42" s="451"/>
      <c r="VWR42" s="453"/>
      <c r="VWT42" s="449"/>
      <c r="VWU42" s="449"/>
      <c r="VWV42" s="449"/>
      <c r="VWW42" s="450"/>
      <c r="VWX42" s="451"/>
      <c r="VWY42" s="451"/>
      <c r="VWZ42" s="451"/>
      <c r="VXA42" s="449"/>
      <c r="VXB42" s="452"/>
      <c r="VXC42" s="453"/>
      <c r="VXD42" s="454"/>
      <c r="VXE42" s="449"/>
      <c r="VXF42" s="453"/>
      <c r="VXG42" s="453"/>
      <c r="VXH42" s="450"/>
      <c r="VXI42" s="454"/>
      <c r="VXJ42" s="455"/>
      <c r="VXK42" s="453"/>
      <c r="VXL42" s="456"/>
      <c r="VXM42" s="453"/>
      <c r="VXN42" s="456"/>
      <c r="VXO42" s="454"/>
      <c r="VXP42" s="451"/>
      <c r="VXQ42" s="454"/>
      <c r="VXR42" s="450"/>
      <c r="VXS42" s="456"/>
      <c r="VXT42" s="456"/>
      <c r="VXU42" s="456"/>
      <c r="VXV42" s="456"/>
      <c r="VXW42" s="271"/>
      <c r="VXX42" s="451"/>
      <c r="VXY42" s="454"/>
      <c r="VXZ42" s="451"/>
      <c r="VYA42" s="457"/>
      <c r="VYB42" s="271"/>
      <c r="VYC42" s="451"/>
      <c r="VYD42" s="454"/>
      <c r="VYE42" s="451"/>
      <c r="VYF42" s="457"/>
      <c r="VYG42" s="451"/>
      <c r="VYH42" s="457"/>
      <c r="VYI42" s="457"/>
      <c r="VYJ42" s="457"/>
      <c r="VYK42" s="271"/>
      <c r="VYL42" s="271"/>
      <c r="VYM42" s="451"/>
      <c r="VYN42" s="454"/>
      <c r="VYO42" s="451"/>
      <c r="VYP42" s="454"/>
      <c r="VYQ42" s="458"/>
      <c r="VYR42" s="459"/>
      <c r="VYS42" s="460"/>
      <c r="VYT42" s="461"/>
      <c r="VYU42" s="462"/>
      <c r="VYV42" s="458"/>
      <c r="VYW42" s="451"/>
      <c r="VYX42" s="463"/>
      <c r="VYY42" s="451"/>
      <c r="VYZ42" s="451"/>
      <c r="VZA42" s="453"/>
      <c r="VZC42" s="449"/>
      <c r="VZD42" s="449"/>
      <c r="VZE42" s="449"/>
      <c r="VZF42" s="450"/>
      <c r="VZG42" s="451"/>
      <c r="VZH42" s="451"/>
      <c r="VZI42" s="451"/>
      <c r="VZJ42" s="449"/>
      <c r="VZK42" s="452"/>
      <c r="VZL42" s="453"/>
      <c r="VZM42" s="454"/>
      <c r="VZN42" s="449"/>
      <c r="VZO42" s="453"/>
      <c r="VZP42" s="453"/>
      <c r="VZQ42" s="450"/>
      <c r="VZR42" s="454"/>
      <c r="VZS42" s="455"/>
      <c r="VZT42" s="453"/>
      <c r="VZU42" s="456"/>
      <c r="VZV42" s="453"/>
      <c r="VZW42" s="456"/>
      <c r="VZX42" s="454"/>
      <c r="VZY42" s="451"/>
      <c r="VZZ42" s="454"/>
      <c r="WAA42" s="450"/>
      <c r="WAB42" s="456"/>
      <c r="WAC42" s="456"/>
      <c r="WAD42" s="456"/>
      <c r="WAE42" s="456"/>
      <c r="WAF42" s="271"/>
      <c r="WAG42" s="451"/>
      <c r="WAH42" s="454"/>
      <c r="WAI42" s="451"/>
      <c r="WAJ42" s="457"/>
      <c r="WAK42" s="271"/>
      <c r="WAL42" s="451"/>
      <c r="WAM42" s="454"/>
      <c r="WAN42" s="451"/>
      <c r="WAO42" s="457"/>
      <c r="WAP42" s="451"/>
      <c r="WAQ42" s="457"/>
      <c r="WAR42" s="457"/>
      <c r="WAS42" s="457"/>
      <c r="WAT42" s="271"/>
      <c r="WAU42" s="271"/>
      <c r="WAV42" s="451"/>
      <c r="WAW42" s="454"/>
      <c r="WAX42" s="451"/>
      <c r="WAY42" s="454"/>
      <c r="WAZ42" s="458"/>
      <c r="WBA42" s="459"/>
      <c r="WBB42" s="460"/>
      <c r="WBC42" s="461"/>
      <c r="WBD42" s="462"/>
      <c r="WBE42" s="458"/>
      <c r="WBF42" s="451"/>
      <c r="WBG42" s="463"/>
      <c r="WBH42" s="451"/>
      <c r="WBI42" s="451"/>
      <c r="WBJ42" s="453"/>
      <c r="WBL42" s="449"/>
      <c r="WBM42" s="449"/>
      <c r="WBN42" s="449"/>
      <c r="WBO42" s="450"/>
      <c r="WBP42" s="451"/>
      <c r="WBQ42" s="451"/>
      <c r="WBR42" s="451"/>
      <c r="WBS42" s="449"/>
      <c r="WBT42" s="452"/>
      <c r="WBU42" s="453"/>
      <c r="WBV42" s="454"/>
      <c r="WBW42" s="449"/>
      <c r="WBX42" s="453"/>
      <c r="WBY42" s="453"/>
      <c r="WBZ42" s="450"/>
      <c r="WCA42" s="454"/>
      <c r="WCB42" s="455"/>
      <c r="WCC42" s="453"/>
      <c r="WCD42" s="456"/>
      <c r="WCE42" s="453"/>
      <c r="WCF42" s="456"/>
      <c r="WCG42" s="454"/>
      <c r="WCH42" s="451"/>
      <c r="WCI42" s="454"/>
      <c r="WCJ42" s="450"/>
      <c r="WCK42" s="456"/>
      <c r="WCL42" s="456"/>
      <c r="WCM42" s="456"/>
      <c r="WCN42" s="456"/>
      <c r="WCO42" s="271"/>
      <c r="WCP42" s="451"/>
      <c r="WCQ42" s="454"/>
      <c r="WCR42" s="451"/>
      <c r="WCS42" s="457"/>
      <c r="WCT42" s="271"/>
      <c r="WCU42" s="451"/>
      <c r="WCV42" s="454"/>
      <c r="WCW42" s="451"/>
      <c r="WCX42" s="457"/>
      <c r="WCY42" s="451"/>
      <c r="WCZ42" s="457"/>
      <c r="WDA42" s="457"/>
      <c r="WDB42" s="457"/>
      <c r="WDC42" s="271"/>
      <c r="WDD42" s="271"/>
      <c r="WDE42" s="451"/>
      <c r="WDF42" s="454"/>
      <c r="WDG42" s="451"/>
      <c r="WDH42" s="454"/>
      <c r="WDI42" s="458"/>
      <c r="WDJ42" s="459"/>
      <c r="WDK42" s="460"/>
      <c r="WDL42" s="461"/>
      <c r="WDM42" s="462"/>
      <c r="WDN42" s="458"/>
      <c r="WDO42" s="451"/>
      <c r="WDP42" s="463"/>
      <c r="WDQ42" s="451"/>
      <c r="WDR42" s="451"/>
      <c r="WDS42" s="453"/>
      <c r="WDU42" s="449"/>
      <c r="WDV42" s="449"/>
      <c r="WDW42" s="449"/>
      <c r="WDX42" s="450"/>
      <c r="WDY42" s="451"/>
      <c r="WDZ42" s="451"/>
      <c r="WEA42" s="451"/>
      <c r="WEB42" s="449"/>
      <c r="WEC42" s="452"/>
      <c r="WED42" s="453"/>
      <c r="WEE42" s="454"/>
      <c r="WEF42" s="449"/>
      <c r="WEG42" s="453"/>
      <c r="WEH42" s="453"/>
      <c r="WEI42" s="450"/>
      <c r="WEJ42" s="454"/>
      <c r="WEK42" s="455"/>
      <c r="WEL42" s="453"/>
      <c r="WEM42" s="456"/>
      <c r="WEN42" s="453"/>
      <c r="WEO42" s="456"/>
      <c r="WEP42" s="454"/>
      <c r="WEQ42" s="451"/>
      <c r="WER42" s="454"/>
      <c r="WES42" s="450"/>
      <c r="WET42" s="456"/>
      <c r="WEU42" s="456"/>
      <c r="WEV42" s="456"/>
      <c r="WEW42" s="456"/>
      <c r="WEX42" s="271"/>
      <c r="WEY42" s="451"/>
      <c r="WEZ42" s="454"/>
      <c r="WFA42" s="451"/>
      <c r="WFB42" s="457"/>
      <c r="WFC42" s="271"/>
      <c r="WFD42" s="451"/>
      <c r="WFE42" s="454"/>
      <c r="WFF42" s="451"/>
      <c r="WFG42" s="457"/>
      <c r="WFH42" s="451"/>
      <c r="WFI42" s="457"/>
      <c r="WFJ42" s="457"/>
      <c r="WFK42" s="457"/>
      <c r="WFL42" s="271"/>
      <c r="WFM42" s="271"/>
      <c r="WFN42" s="451"/>
      <c r="WFO42" s="454"/>
      <c r="WFP42" s="451"/>
      <c r="WFQ42" s="454"/>
      <c r="WFR42" s="458"/>
      <c r="WFS42" s="459"/>
      <c r="WFT42" s="460"/>
      <c r="WFU42" s="461"/>
      <c r="WFV42" s="462"/>
      <c r="WFW42" s="458"/>
      <c r="WFX42" s="451"/>
      <c r="WFY42" s="463"/>
      <c r="WFZ42" s="451"/>
      <c r="WGA42" s="451"/>
      <c r="WGB42" s="453"/>
      <c r="WGD42" s="449"/>
      <c r="WGE42" s="449"/>
      <c r="WGF42" s="449"/>
      <c r="WGG42" s="450"/>
      <c r="WGH42" s="451"/>
      <c r="WGI42" s="451"/>
      <c r="WGJ42" s="451"/>
      <c r="WGK42" s="449"/>
      <c r="WGL42" s="452"/>
      <c r="WGM42" s="453"/>
      <c r="WGN42" s="454"/>
      <c r="WGO42" s="449"/>
      <c r="WGP42" s="453"/>
      <c r="WGQ42" s="453"/>
      <c r="WGR42" s="450"/>
      <c r="WGS42" s="454"/>
      <c r="WGT42" s="455"/>
      <c r="WGU42" s="453"/>
      <c r="WGV42" s="456"/>
      <c r="WGW42" s="453"/>
      <c r="WGX42" s="456"/>
      <c r="WGY42" s="454"/>
      <c r="WGZ42" s="451"/>
      <c r="WHA42" s="454"/>
      <c r="WHB42" s="450"/>
      <c r="WHC42" s="456"/>
      <c r="WHD42" s="456"/>
      <c r="WHE42" s="456"/>
      <c r="WHF42" s="456"/>
      <c r="WHG42" s="271"/>
      <c r="WHH42" s="451"/>
      <c r="WHI42" s="454"/>
      <c r="WHJ42" s="451"/>
      <c r="WHK42" s="457"/>
      <c r="WHL42" s="271"/>
      <c r="WHM42" s="451"/>
      <c r="WHN42" s="454"/>
      <c r="WHO42" s="451"/>
      <c r="WHP42" s="457"/>
      <c r="WHQ42" s="451"/>
      <c r="WHR42" s="457"/>
      <c r="WHS42" s="457"/>
      <c r="WHT42" s="457"/>
      <c r="WHU42" s="271"/>
      <c r="WHV42" s="271"/>
      <c r="WHW42" s="451"/>
      <c r="WHX42" s="454"/>
      <c r="WHY42" s="451"/>
      <c r="WHZ42" s="454"/>
      <c r="WIA42" s="458"/>
      <c r="WIB42" s="459"/>
      <c r="WIC42" s="460"/>
      <c r="WID42" s="461"/>
      <c r="WIE42" s="462"/>
      <c r="WIF42" s="458"/>
      <c r="WIG42" s="451"/>
      <c r="WIH42" s="463"/>
      <c r="WII42" s="451"/>
      <c r="WIJ42" s="451"/>
      <c r="WIK42" s="453"/>
      <c r="WIM42" s="449"/>
      <c r="WIN42" s="449"/>
      <c r="WIO42" s="449"/>
      <c r="WIP42" s="450"/>
      <c r="WIQ42" s="451"/>
      <c r="WIR42" s="451"/>
      <c r="WIS42" s="451"/>
      <c r="WIT42" s="449"/>
      <c r="WIU42" s="452"/>
      <c r="WIV42" s="453"/>
      <c r="WIW42" s="454"/>
      <c r="WIX42" s="449"/>
      <c r="WIY42" s="453"/>
      <c r="WIZ42" s="453"/>
      <c r="WJA42" s="450"/>
      <c r="WJB42" s="454"/>
      <c r="WJC42" s="455"/>
      <c r="WJD42" s="453"/>
      <c r="WJE42" s="456"/>
      <c r="WJF42" s="453"/>
      <c r="WJG42" s="456"/>
      <c r="WJH42" s="454"/>
      <c r="WJI42" s="451"/>
      <c r="WJJ42" s="454"/>
      <c r="WJK42" s="450"/>
      <c r="WJL42" s="456"/>
      <c r="WJM42" s="456"/>
      <c r="WJN42" s="456"/>
      <c r="WJO42" s="456"/>
      <c r="WJP42" s="271"/>
      <c r="WJQ42" s="451"/>
      <c r="WJR42" s="454"/>
      <c r="WJS42" s="451"/>
      <c r="WJT42" s="457"/>
      <c r="WJU42" s="271"/>
      <c r="WJV42" s="451"/>
      <c r="WJW42" s="454"/>
      <c r="WJX42" s="451"/>
      <c r="WJY42" s="457"/>
      <c r="WJZ42" s="451"/>
      <c r="WKA42" s="457"/>
      <c r="WKB42" s="457"/>
      <c r="WKC42" s="457"/>
      <c r="WKD42" s="271"/>
      <c r="WKE42" s="271"/>
      <c r="WKF42" s="451"/>
      <c r="WKG42" s="454"/>
      <c r="WKH42" s="451"/>
      <c r="WKI42" s="454"/>
      <c r="WKJ42" s="458"/>
      <c r="WKK42" s="459"/>
      <c r="WKL42" s="460"/>
      <c r="WKM42" s="461"/>
      <c r="WKN42" s="462"/>
      <c r="WKO42" s="458"/>
      <c r="WKP42" s="451"/>
      <c r="WKQ42" s="463"/>
      <c r="WKR42" s="451"/>
      <c r="WKS42" s="451"/>
      <c r="WKT42" s="453"/>
      <c r="WKV42" s="449"/>
      <c r="WKW42" s="449"/>
      <c r="WKX42" s="449"/>
      <c r="WKY42" s="450"/>
      <c r="WKZ42" s="451"/>
      <c r="WLA42" s="451"/>
      <c r="WLB42" s="451"/>
      <c r="WLC42" s="449"/>
      <c r="WLD42" s="452"/>
      <c r="WLE42" s="453"/>
      <c r="WLF42" s="454"/>
      <c r="WLG42" s="449"/>
      <c r="WLH42" s="453"/>
      <c r="WLI42" s="453"/>
      <c r="WLJ42" s="450"/>
      <c r="WLK42" s="454"/>
      <c r="WLL42" s="455"/>
      <c r="WLM42" s="453"/>
      <c r="WLN42" s="456"/>
      <c r="WLO42" s="453"/>
      <c r="WLP42" s="456"/>
      <c r="WLQ42" s="454"/>
      <c r="WLR42" s="451"/>
      <c r="WLS42" s="454"/>
      <c r="WLT42" s="450"/>
      <c r="WLU42" s="456"/>
      <c r="WLV42" s="456"/>
      <c r="WLW42" s="456"/>
      <c r="WLX42" s="456"/>
      <c r="WLY42" s="271"/>
      <c r="WLZ42" s="451"/>
      <c r="WMA42" s="454"/>
      <c r="WMB42" s="451"/>
      <c r="WMC42" s="457"/>
      <c r="WMD42" s="271"/>
      <c r="WME42" s="451"/>
      <c r="WMF42" s="454"/>
      <c r="WMG42" s="451"/>
      <c r="WMH42" s="457"/>
      <c r="WMI42" s="451"/>
      <c r="WMJ42" s="457"/>
      <c r="WMK42" s="457"/>
      <c r="WML42" s="457"/>
      <c r="WMM42" s="271"/>
      <c r="WMN42" s="271"/>
      <c r="WMO42" s="451"/>
      <c r="WMP42" s="454"/>
      <c r="WMQ42" s="451"/>
      <c r="WMR42" s="454"/>
      <c r="WMS42" s="458"/>
      <c r="WMT42" s="459"/>
      <c r="WMU42" s="460"/>
      <c r="WMV42" s="461"/>
      <c r="WMW42" s="462"/>
      <c r="WMX42" s="458"/>
      <c r="WMY42" s="451"/>
      <c r="WMZ42" s="463"/>
      <c r="WNA42" s="451"/>
      <c r="WNB42" s="451"/>
      <c r="WNC42" s="453"/>
      <c r="WNE42" s="449"/>
      <c r="WNF42" s="449"/>
      <c r="WNG42" s="449"/>
      <c r="WNH42" s="450"/>
      <c r="WNI42" s="451"/>
      <c r="WNJ42" s="451"/>
      <c r="WNK42" s="451"/>
      <c r="WNL42" s="449"/>
      <c r="WNM42" s="452"/>
      <c r="WNN42" s="453"/>
      <c r="WNO42" s="454"/>
      <c r="WNP42" s="449"/>
      <c r="WNQ42" s="453"/>
      <c r="WNR42" s="453"/>
      <c r="WNS42" s="450"/>
      <c r="WNT42" s="454"/>
      <c r="WNU42" s="455"/>
      <c r="WNV42" s="453"/>
      <c r="WNW42" s="456"/>
      <c r="WNX42" s="453"/>
      <c r="WNY42" s="456"/>
      <c r="WNZ42" s="454"/>
      <c r="WOA42" s="451"/>
      <c r="WOB42" s="454"/>
      <c r="WOC42" s="450"/>
      <c r="WOD42" s="456"/>
      <c r="WOE42" s="456"/>
      <c r="WOF42" s="456"/>
      <c r="WOG42" s="456"/>
      <c r="WOH42" s="271"/>
      <c r="WOI42" s="451"/>
      <c r="WOJ42" s="454"/>
      <c r="WOK42" s="451"/>
      <c r="WOL42" s="457"/>
      <c r="WOM42" s="271"/>
      <c r="WON42" s="451"/>
      <c r="WOO42" s="454"/>
      <c r="WOP42" s="451"/>
      <c r="WOQ42" s="457"/>
      <c r="WOR42" s="451"/>
      <c r="WOS42" s="457"/>
      <c r="WOT42" s="457"/>
      <c r="WOU42" s="457"/>
      <c r="WOV42" s="271"/>
      <c r="WOW42" s="271"/>
      <c r="WOX42" s="451"/>
      <c r="WOY42" s="454"/>
      <c r="WOZ42" s="451"/>
      <c r="WPA42" s="454"/>
      <c r="WPB42" s="458"/>
      <c r="WPC42" s="459"/>
      <c r="WPD42" s="460"/>
      <c r="WPE42" s="461"/>
      <c r="WPF42" s="462"/>
      <c r="WPG42" s="458"/>
      <c r="WPH42" s="451"/>
      <c r="WPI42" s="463"/>
      <c r="WPJ42" s="451"/>
      <c r="WPK42" s="451"/>
      <c r="WPL42" s="453"/>
      <c r="WPN42" s="449"/>
      <c r="WPO42" s="449"/>
      <c r="WPP42" s="449"/>
      <c r="WPQ42" s="450"/>
      <c r="WPR42" s="451"/>
      <c r="WPS42" s="451"/>
      <c r="WPT42" s="451"/>
      <c r="WPU42" s="449"/>
      <c r="WPV42" s="452"/>
      <c r="WPW42" s="453"/>
      <c r="WPX42" s="454"/>
      <c r="WPY42" s="449"/>
      <c r="WPZ42" s="453"/>
      <c r="WQA42" s="453"/>
      <c r="WQB42" s="450"/>
      <c r="WQC42" s="454"/>
      <c r="WQD42" s="455"/>
      <c r="WQE42" s="453"/>
      <c r="WQF42" s="456"/>
      <c r="WQG42" s="453"/>
      <c r="WQH42" s="456"/>
      <c r="WQI42" s="454"/>
      <c r="WQJ42" s="451"/>
      <c r="WQK42" s="454"/>
      <c r="WQL42" s="450"/>
      <c r="WQM42" s="456"/>
      <c r="WQN42" s="456"/>
      <c r="WQO42" s="456"/>
      <c r="WQP42" s="456"/>
      <c r="WQQ42" s="271"/>
      <c r="WQR42" s="451"/>
      <c r="WQS42" s="454"/>
      <c r="WQT42" s="451"/>
      <c r="WQU42" s="457"/>
      <c r="WQV42" s="271"/>
      <c r="WQW42" s="451"/>
      <c r="WQX42" s="454"/>
      <c r="WQY42" s="451"/>
      <c r="WQZ42" s="457"/>
      <c r="WRA42" s="451"/>
      <c r="WRB42" s="457"/>
      <c r="WRC42" s="457"/>
      <c r="WRD42" s="457"/>
      <c r="WRE42" s="271"/>
      <c r="WRF42" s="271"/>
      <c r="WRG42" s="451"/>
      <c r="WRH42" s="454"/>
      <c r="WRI42" s="451"/>
      <c r="WRJ42" s="454"/>
      <c r="WRK42" s="458"/>
      <c r="WRL42" s="459"/>
      <c r="WRM42" s="460"/>
      <c r="WRN42" s="461"/>
      <c r="WRO42" s="462"/>
      <c r="WRP42" s="458"/>
      <c r="WRQ42" s="451"/>
      <c r="WRR42" s="463"/>
      <c r="WRS42" s="451"/>
      <c r="WRT42" s="451"/>
      <c r="WRU42" s="453"/>
      <c r="WRW42" s="449"/>
      <c r="WRX42" s="449"/>
      <c r="WRY42" s="449"/>
      <c r="WRZ42" s="450"/>
      <c r="WSA42" s="451"/>
      <c r="WSB42" s="451"/>
      <c r="WSC42" s="451"/>
      <c r="WSD42" s="449"/>
      <c r="WSE42" s="452"/>
      <c r="WSF42" s="453"/>
      <c r="WSG42" s="454"/>
      <c r="WSH42" s="449"/>
      <c r="WSI42" s="453"/>
      <c r="WSJ42" s="453"/>
      <c r="WSK42" s="450"/>
      <c r="WSL42" s="454"/>
      <c r="WSM42" s="455"/>
      <c r="WSN42" s="453"/>
      <c r="WSO42" s="456"/>
      <c r="WSP42" s="453"/>
      <c r="WSQ42" s="456"/>
      <c r="WSR42" s="454"/>
      <c r="WSS42" s="451"/>
      <c r="WST42" s="454"/>
      <c r="WSU42" s="450"/>
      <c r="WSV42" s="456"/>
      <c r="WSW42" s="456"/>
      <c r="WSX42" s="456"/>
      <c r="WSY42" s="456"/>
      <c r="WSZ42" s="271"/>
      <c r="WTA42" s="451"/>
      <c r="WTB42" s="454"/>
      <c r="WTC42" s="451"/>
      <c r="WTD42" s="457"/>
      <c r="WTE42" s="271"/>
      <c r="WTF42" s="451"/>
      <c r="WTG42" s="454"/>
      <c r="WTH42" s="451"/>
      <c r="WTI42" s="457"/>
      <c r="WTJ42" s="451"/>
      <c r="WTK42" s="457"/>
      <c r="WTL42" s="457"/>
      <c r="WTM42" s="457"/>
      <c r="WTN42" s="271"/>
      <c r="WTO42" s="271"/>
      <c r="WTP42" s="451"/>
      <c r="WTQ42" s="454"/>
      <c r="WTR42" s="451"/>
      <c r="WTS42" s="454"/>
      <c r="WTT42" s="458"/>
      <c r="WTU42" s="459"/>
      <c r="WTV42" s="460"/>
      <c r="WTW42" s="461"/>
      <c r="WTX42" s="462"/>
      <c r="WTY42" s="458"/>
      <c r="WTZ42" s="451"/>
      <c r="WUA42" s="463"/>
      <c r="WUB42" s="451"/>
      <c r="WUC42" s="451"/>
      <c r="WUD42" s="453"/>
      <c r="WUF42" s="449"/>
      <c r="WUG42" s="449"/>
      <c r="WUH42" s="449"/>
      <c r="WUI42" s="450"/>
      <c r="WUJ42" s="451"/>
      <c r="WUK42" s="451"/>
      <c r="WUL42" s="451"/>
      <c r="WUM42" s="449"/>
      <c r="WUN42" s="452"/>
      <c r="WUO42" s="453"/>
      <c r="WUP42" s="454"/>
      <c r="WUQ42" s="449"/>
      <c r="WUR42" s="453"/>
      <c r="WUS42" s="453"/>
      <c r="WUT42" s="450"/>
      <c r="WUU42" s="454"/>
      <c r="WUV42" s="455"/>
      <c r="WUW42" s="453"/>
      <c r="WUX42" s="456"/>
      <c r="WUY42" s="453"/>
      <c r="WUZ42" s="456"/>
      <c r="WVA42" s="454"/>
      <c r="WVB42" s="451"/>
      <c r="WVC42" s="454"/>
      <c r="WVD42" s="450"/>
      <c r="WVE42" s="456"/>
      <c r="WVF42" s="456"/>
      <c r="WVG42" s="456"/>
      <c r="WVH42" s="456"/>
      <c r="WVI42" s="271"/>
      <c r="WVJ42" s="451"/>
      <c r="WVK42" s="454"/>
      <c r="WVL42" s="451"/>
      <c r="WVM42" s="457"/>
      <c r="WVN42" s="271"/>
      <c r="WVO42" s="451"/>
      <c r="WVP42" s="454"/>
      <c r="WVQ42" s="451"/>
      <c r="WVR42" s="457"/>
      <c r="WVS42" s="451"/>
      <c r="WVT42" s="457"/>
      <c r="WVU42" s="457"/>
      <c r="WVV42" s="457"/>
      <c r="WVW42" s="271"/>
      <c r="WVX42" s="271"/>
      <c r="WVY42" s="451"/>
      <c r="WVZ42" s="454"/>
      <c r="WWA42" s="451"/>
      <c r="WWB42" s="454"/>
      <c r="WWC42" s="458"/>
      <c r="WWD42" s="459"/>
      <c r="WWE42" s="460"/>
      <c r="WWF42" s="461"/>
      <c r="WWG42" s="462"/>
      <c r="WWH42" s="458"/>
      <c r="WWI42" s="451"/>
      <c r="WWJ42" s="463"/>
      <c r="WWK42" s="451"/>
      <c r="WWL42" s="451"/>
      <c r="WWM42" s="453"/>
      <c r="WWO42" s="449"/>
      <c r="WWP42" s="449"/>
      <c r="WWQ42" s="449"/>
      <c r="WWR42" s="450"/>
      <c r="WWS42" s="451"/>
      <c r="WWT42" s="451"/>
      <c r="WWU42" s="451"/>
      <c r="WWV42" s="449"/>
      <c r="WWW42" s="452"/>
      <c r="WWX42" s="453"/>
      <c r="WWY42" s="454"/>
      <c r="WWZ42" s="449"/>
      <c r="WXA42" s="453"/>
      <c r="WXB42" s="453"/>
      <c r="WXC42" s="450"/>
      <c r="WXD42" s="454"/>
      <c r="WXE42" s="455"/>
      <c r="WXF42" s="453"/>
      <c r="WXG42" s="456"/>
      <c r="WXH42" s="453"/>
      <c r="WXI42" s="456"/>
      <c r="WXJ42" s="454"/>
      <c r="WXK42" s="451"/>
      <c r="WXL42" s="454"/>
      <c r="WXM42" s="450"/>
      <c r="WXN42" s="456"/>
      <c r="WXO42" s="456"/>
      <c r="WXP42" s="456"/>
      <c r="WXQ42" s="456"/>
      <c r="WXR42" s="271"/>
      <c r="WXS42" s="451"/>
      <c r="WXT42" s="454"/>
      <c r="WXU42" s="451"/>
      <c r="WXV42" s="457"/>
      <c r="WXW42" s="271"/>
      <c r="WXX42" s="451"/>
      <c r="WXY42" s="454"/>
      <c r="WXZ42" s="451"/>
      <c r="WYA42" s="457"/>
      <c r="WYB42" s="451"/>
      <c r="WYC42" s="457"/>
      <c r="WYD42" s="457"/>
      <c r="WYE42" s="457"/>
      <c r="WYF42" s="271"/>
      <c r="WYG42" s="271"/>
      <c r="WYH42" s="451"/>
      <c r="WYI42" s="454"/>
      <c r="WYJ42" s="451"/>
      <c r="WYK42" s="454"/>
      <c r="WYL42" s="458"/>
      <c r="WYM42" s="459"/>
      <c r="WYN42" s="460"/>
      <c r="WYO42" s="461"/>
      <c r="WYP42" s="462"/>
      <c r="WYQ42" s="458"/>
      <c r="WYR42" s="451"/>
      <c r="WYS42" s="463"/>
      <c r="WYT42" s="451"/>
      <c r="WYU42" s="451"/>
      <c r="WYV42" s="453"/>
      <c r="WYX42" s="449"/>
      <c r="WYY42" s="449"/>
      <c r="WYZ42" s="449"/>
      <c r="WZA42" s="450"/>
      <c r="WZB42" s="451"/>
      <c r="WZC42" s="451"/>
      <c r="WZD42" s="451"/>
      <c r="WZE42" s="449"/>
      <c r="WZF42" s="452"/>
      <c r="WZG42" s="453"/>
      <c r="WZH42" s="454"/>
      <c r="WZI42" s="449"/>
      <c r="WZJ42" s="453"/>
      <c r="WZK42" s="453"/>
      <c r="WZL42" s="450"/>
      <c r="WZM42" s="454"/>
      <c r="WZN42" s="455"/>
      <c r="WZO42" s="453"/>
      <c r="WZP42" s="456"/>
      <c r="WZQ42" s="453"/>
      <c r="WZR42" s="456"/>
      <c r="WZS42" s="454"/>
      <c r="WZT42" s="451"/>
      <c r="WZU42" s="454"/>
      <c r="WZV42" s="450"/>
      <c r="WZW42" s="456"/>
      <c r="WZX42" s="456"/>
      <c r="WZY42" s="456"/>
      <c r="WZZ42" s="456"/>
      <c r="XAA42" s="271"/>
      <c r="XAB42" s="451"/>
      <c r="XAC42" s="454"/>
      <c r="XAD42" s="451"/>
      <c r="XAE42" s="457"/>
      <c r="XAF42" s="271"/>
      <c r="XAG42" s="451"/>
      <c r="XAH42" s="454"/>
      <c r="XAI42" s="451"/>
      <c r="XAJ42" s="457"/>
      <c r="XAK42" s="451"/>
      <c r="XAL42" s="457"/>
      <c r="XAM42" s="457"/>
      <c r="XAN42" s="457"/>
      <c r="XAO42" s="271"/>
      <c r="XAP42" s="271"/>
      <c r="XAQ42" s="451"/>
      <c r="XAR42" s="454"/>
      <c r="XAS42" s="451"/>
      <c r="XAT42" s="454"/>
      <c r="XAU42" s="458"/>
      <c r="XAV42" s="459"/>
      <c r="XAW42" s="460"/>
      <c r="XAX42" s="461"/>
      <c r="XAY42" s="462"/>
      <c r="XAZ42" s="458"/>
      <c r="XBA42" s="451"/>
      <c r="XBB42" s="463"/>
      <c r="XBC42" s="451"/>
      <c r="XBD42" s="451"/>
      <c r="XBE42" s="453"/>
      <c r="XBG42" s="449"/>
      <c r="XBH42" s="449"/>
      <c r="XBI42" s="449"/>
      <c r="XBJ42" s="450"/>
      <c r="XBK42" s="451"/>
      <c r="XBL42" s="451"/>
      <c r="XBM42" s="451"/>
      <c r="XBN42" s="449"/>
      <c r="XBO42" s="452"/>
      <c r="XBP42" s="453"/>
      <c r="XBQ42" s="454"/>
      <c r="XBR42" s="449"/>
      <c r="XBS42" s="453"/>
      <c r="XBT42" s="453"/>
      <c r="XBU42" s="450"/>
      <c r="XBV42" s="454"/>
      <c r="XBW42" s="455"/>
      <c r="XBX42" s="453"/>
      <c r="XBY42" s="456"/>
      <c r="XBZ42" s="453"/>
      <c r="XCA42" s="456"/>
      <c r="XCB42" s="454"/>
      <c r="XCC42" s="451"/>
      <c r="XCD42" s="454"/>
      <c r="XCE42" s="450"/>
      <c r="XCF42" s="456"/>
      <c r="XCG42" s="456"/>
      <c r="XCH42" s="456"/>
      <c r="XCI42" s="456"/>
      <c r="XCJ42" s="271"/>
      <c r="XCK42" s="451"/>
      <c r="XCL42" s="454"/>
      <c r="XCM42" s="451"/>
      <c r="XCN42" s="457"/>
      <c r="XCO42" s="271"/>
      <c r="XCP42" s="451"/>
      <c r="XCQ42" s="454"/>
      <c r="XCR42" s="451"/>
      <c r="XCS42" s="457"/>
      <c r="XCT42" s="451"/>
      <c r="XCU42" s="457"/>
      <c r="XCV42" s="457"/>
      <c r="XCW42" s="457"/>
      <c r="XCX42" s="271"/>
      <c r="XCY42" s="271"/>
      <c r="XCZ42" s="451"/>
      <c r="XDA42" s="454"/>
      <c r="XDB42" s="451"/>
      <c r="XDC42" s="454"/>
      <c r="XDD42" s="458"/>
      <c r="XDE42" s="459"/>
      <c r="XDF42" s="460"/>
      <c r="XDG42" s="461"/>
      <c r="XDH42" s="462"/>
      <c r="XDI42" s="458"/>
      <c r="XDJ42" s="451"/>
      <c r="XDK42" s="463"/>
      <c r="XDL42" s="451"/>
      <c r="XDM42" s="451"/>
      <c r="XDN42" s="453"/>
      <c r="XDP42" s="449"/>
      <c r="XDQ42" s="449"/>
      <c r="XDR42" s="449"/>
      <c r="XDS42" s="450"/>
      <c r="XDT42" s="451"/>
      <c r="XDU42" s="451"/>
      <c r="XDV42" s="451"/>
      <c r="XDW42" s="449"/>
      <c r="XDX42" s="452"/>
      <c r="XDY42" s="453"/>
      <c r="XDZ42" s="454"/>
      <c r="XEA42" s="449"/>
      <c r="XEB42" s="453"/>
      <c r="XEC42" s="453"/>
      <c r="XED42" s="450"/>
      <c r="XEE42" s="454"/>
      <c r="XEF42" s="455"/>
      <c r="XEG42" s="453"/>
      <c r="XEH42" s="456"/>
      <c r="XEI42" s="453"/>
      <c r="XEJ42" s="456"/>
      <c r="XEK42" s="454"/>
      <c r="XEL42" s="451"/>
      <c r="XEM42" s="454"/>
      <c r="XEN42" s="450"/>
      <c r="XEO42" s="456"/>
      <c r="XEP42" s="456"/>
      <c r="XEQ42" s="456"/>
      <c r="XER42" s="456"/>
      <c r="XES42" s="271"/>
      <c r="XET42" s="451"/>
      <c r="XEU42" s="454"/>
      <c r="XEV42" s="451"/>
      <c r="XEW42" s="457"/>
      <c r="XEX42" s="271"/>
    </row>
    <row r="43" spans="2:16378" x14ac:dyDescent="0.25">
      <c r="B43" s="221">
        <v>2025</v>
      </c>
      <c r="C43" s="221">
        <v>891780111</v>
      </c>
      <c r="D43" s="221" t="s">
        <v>78</v>
      </c>
      <c r="E43" s="67" t="s">
        <v>8182</v>
      </c>
      <c r="F43" s="65" t="s">
        <v>8181</v>
      </c>
      <c r="G43" s="65">
        <v>0</v>
      </c>
      <c r="H43" s="65" t="s">
        <v>81</v>
      </c>
      <c r="I43" s="221" t="s">
        <v>82</v>
      </c>
      <c r="J43" s="220" t="s">
        <v>83</v>
      </c>
      <c r="K43" s="66" t="s">
        <v>8172</v>
      </c>
      <c r="L43" s="68">
        <v>14850000</v>
      </c>
      <c r="M43" s="221" t="s">
        <v>85</v>
      </c>
      <c r="N43" s="66" t="s">
        <v>8180</v>
      </c>
      <c r="O43" s="66">
        <v>39046134</v>
      </c>
      <c r="P43" s="66">
        <v>319</v>
      </c>
      <c r="Q43" s="70">
        <v>45699</v>
      </c>
      <c r="R43" s="66">
        <v>29700000</v>
      </c>
      <c r="S43" s="70">
        <v>45852</v>
      </c>
      <c r="T43" s="68">
        <v>14850000</v>
      </c>
      <c r="U43" s="65" t="s">
        <v>87</v>
      </c>
      <c r="V43" s="68">
        <v>57420478</v>
      </c>
      <c r="W43" s="67" t="s">
        <v>8151</v>
      </c>
      <c r="X43" s="70">
        <v>45852</v>
      </c>
      <c r="Y43" s="70">
        <v>45853</v>
      </c>
      <c r="Z43" s="70" t="s">
        <v>89</v>
      </c>
      <c r="AA43" s="70">
        <v>46006</v>
      </c>
      <c r="AB43" s="49">
        <f t="shared" si="0"/>
        <v>153</v>
      </c>
      <c r="AC43" s="65">
        <v>0</v>
      </c>
      <c r="AD43" s="68">
        <v>0</v>
      </c>
      <c r="AE43" s="65">
        <v>0</v>
      </c>
      <c r="AF43" s="78" t="s">
        <v>89</v>
      </c>
      <c r="AG43" s="49">
        <f t="shared" si="1"/>
        <v>0</v>
      </c>
      <c r="AH43" s="65">
        <v>0</v>
      </c>
      <c r="AI43" s="68">
        <v>0</v>
      </c>
      <c r="AJ43" s="65" t="s">
        <v>89</v>
      </c>
      <c r="AK43" s="78" t="s">
        <v>89</v>
      </c>
      <c r="AL43" s="65">
        <v>0</v>
      </c>
      <c r="AM43" s="78" t="s">
        <v>89</v>
      </c>
      <c r="AN43" s="78" t="s">
        <v>89</v>
      </c>
      <c r="AO43" s="78" t="s">
        <v>89</v>
      </c>
      <c r="AP43" s="49">
        <f t="shared" si="2"/>
        <v>0</v>
      </c>
      <c r="AQ43" s="49">
        <f>+L43+AD43-AI43</f>
        <v>14850000</v>
      </c>
      <c r="AR43" s="65" t="s">
        <v>87</v>
      </c>
      <c r="AS43" s="68">
        <v>14850000</v>
      </c>
      <c r="AT43" s="65" t="s">
        <v>87</v>
      </c>
      <c r="AU43" s="68">
        <v>0</v>
      </c>
      <c r="AV43" s="75" t="s">
        <v>89</v>
      </c>
      <c r="AW43" s="267">
        <v>0</v>
      </c>
      <c r="AX43" s="79">
        <f t="shared" si="3"/>
        <v>14850000</v>
      </c>
      <c r="AY43" s="223">
        <f t="shared" si="4"/>
        <v>0</v>
      </c>
      <c r="AZ43" s="74">
        <v>0</v>
      </c>
      <c r="BA43" s="75" t="s">
        <v>89</v>
      </c>
      <c r="BB43" s="65" t="s">
        <v>108</v>
      </c>
      <c r="BC43" s="400" t="s">
        <v>8179</v>
      </c>
      <c r="BD43" s="65" t="s">
        <v>87</v>
      </c>
      <c r="BE43" s="65" t="s">
        <v>87</v>
      </c>
      <c r="BF43" s="449"/>
      <c r="BG43" s="449"/>
      <c r="BH43" s="450"/>
      <c r="BI43" s="451"/>
      <c r="BJ43" s="451"/>
      <c r="BK43" s="451"/>
      <c r="BL43" s="449"/>
      <c r="BM43" s="452"/>
      <c r="BN43" s="453"/>
      <c r="BO43" s="454"/>
      <c r="BP43" s="449"/>
      <c r="BQ43" s="453"/>
      <c r="BR43" s="453"/>
      <c r="BS43" s="450"/>
      <c r="BT43" s="454"/>
      <c r="BU43" s="455"/>
      <c r="BV43" s="453"/>
      <c r="BW43" s="456"/>
      <c r="BX43" s="453"/>
      <c r="BY43" s="456"/>
      <c r="BZ43" s="454"/>
      <c r="CA43" s="451"/>
      <c r="CB43" s="454"/>
      <c r="CC43" s="450"/>
      <c r="CD43" s="456"/>
      <c r="CE43" s="456"/>
      <c r="CF43" s="456"/>
      <c r="CG43" s="456"/>
      <c r="CH43" s="271"/>
      <c r="CI43" s="451"/>
      <c r="CJ43" s="454"/>
      <c r="CK43" s="451"/>
      <c r="CL43" s="457"/>
      <c r="CM43" s="271"/>
      <c r="CN43" s="451"/>
      <c r="CO43" s="454"/>
      <c r="CP43" s="451"/>
      <c r="CQ43" s="457"/>
      <c r="CR43" s="451"/>
      <c r="CS43" s="457"/>
      <c r="CT43" s="457"/>
      <c r="CU43" s="457"/>
      <c r="CV43" s="271"/>
      <c r="CW43" s="271"/>
      <c r="CX43" s="451"/>
      <c r="CY43" s="454"/>
      <c r="CZ43" s="451"/>
      <c r="DA43" s="454"/>
      <c r="DB43" s="458"/>
      <c r="DC43" s="459"/>
      <c r="DD43" s="460"/>
      <c r="DE43" s="461"/>
      <c r="DF43" s="462"/>
      <c r="DG43" s="458"/>
      <c r="DH43" s="451"/>
      <c r="DI43" s="463"/>
      <c r="DJ43" s="451"/>
      <c r="DK43" s="451"/>
      <c r="DL43" s="453"/>
      <c r="DN43" s="449"/>
      <c r="DO43" s="449"/>
      <c r="DP43" s="449"/>
      <c r="DQ43" s="450"/>
      <c r="DR43" s="451"/>
      <c r="DS43" s="451"/>
      <c r="DT43" s="451"/>
      <c r="DU43" s="449"/>
      <c r="DV43" s="452"/>
      <c r="DW43" s="453"/>
      <c r="DX43" s="454"/>
      <c r="DY43" s="449"/>
      <c r="DZ43" s="453"/>
      <c r="EA43" s="453"/>
      <c r="EB43" s="450"/>
      <c r="EC43" s="454"/>
      <c r="ED43" s="455"/>
      <c r="EE43" s="453"/>
      <c r="EF43" s="456"/>
      <c r="EG43" s="453"/>
      <c r="EH43" s="456"/>
      <c r="EI43" s="454"/>
      <c r="EJ43" s="451"/>
      <c r="EK43" s="454"/>
      <c r="EL43" s="450"/>
      <c r="EM43" s="456"/>
      <c r="EN43" s="456"/>
      <c r="EO43" s="456"/>
      <c r="EP43" s="456"/>
      <c r="EQ43" s="271"/>
      <c r="ER43" s="451"/>
      <c r="ES43" s="454"/>
      <c r="ET43" s="451"/>
      <c r="EU43" s="457"/>
      <c r="EV43" s="271"/>
      <c r="EW43" s="451"/>
      <c r="EX43" s="454"/>
      <c r="EY43" s="451"/>
      <c r="EZ43" s="457"/>
      <c r="FA43" s="451"/>
      <c r="FB43" s="457"/>
      <c r="FC43" s="457"/>
      <c r="FD43" s="457"/>
      <c r="FE43" s="271"/>
      <c r="FF43" s="271"/>
      <c r="FG43" s="451"/>
      <c r="FH43" s="454"/>
      <c r="FI43" s="451"/>
      <c r="FJ43" s="454"/>
      <c r="FK43" s="458"/>
      <c r="FL43" s="459"/>
      <c r="FM43" s="460"/>
      <c r="FN43" s="461"/>
      <c r="FO43" s="462"/>
      <c r="FP43" s="458"/>
      <c r="FQ43" s="451"/>
      <c r="FR43" s="463"/>
      <c r="FS43" s="451"/>
      <c r="FT43" s="451"/>
      <c r="FU43" s="453"/>
      <c r="FW43" s="449"/>
      <c r="FX43" s="449"/>
      <c r="FY43" s="449"/>
      <c r="FZ43" s="450"/>
      <c r="GA43" s="451"/>
      <c r="GB43" s="451"/>
      <c r="GC43" s="451"/>
      <c r="GD43" s="449"/>
      <c r="GE43" s="452"/>
      <c r="GF43" s="453"/>
      <c r="GG43" s="454"/>
      <c r="GH43" s="449"/>
      <c r="GI43" s="453"/>
      <c r="GJ43" s="453"/>
      <c r="GK43" s="450"/>
      <c r="GL43" s="454"/>
      <c r="GM43" s="455"/>
      <c r="GN43" s="453"/>
      <c r="GO43" s="456"/>
      <c r="GP43" s="453"/>
      <c r="GQ43" s="456"/>
      <c r="GR43" s="454"/>
      <c r="GS43" s="451"/>
      <c r="GT43" s="454"/>
      <c r="GU43" s="450"/>
      <c r="GV43" s="456"/>
      <c r="GW43" s="456"/>
      <c r="GX43" s="456"/>
      <c r="GY43" s="456"/>
      <c r="GZ43" s="271"/>
      <c r="HA43" s="451"/>
      <c r="HB43" s="454"/>
      <c r="HC43" s="451"/>
      <c r="HD43" s="457"/>
      <c r="HE43" s="271"/>
      <c r="HF43" s="451"/>
      <c r="HG43" s="454"/>
      <c r="HH43" s="451"/>
      <c r="HI43" s="457"/>
      <c r="HJ43" s="451"/>
      <c r="HK43" s="457"/>
      <c r="HL43" s="457"/>
      <c r="HM43" s="457"/>
      <c r="HN43" s="271"/>
      <c r="HO43" s="271"/>
      <c r="HP43" s="451"/>
      <c r="HQ43" s="454"/>
      <c r="HR43" s="451"/>
      <c r="HS43" s="454"/>
      <c r="HT43" s="458"/>
      <c r="HU43" s="459"/>
      <c r="HV43" s="460"/>
      <c r="HW43" s="461"/>
      <c r="HX43" s="462"/>
      <c r="HY43" s="458"/>
      <c r="HZ43" s="451"/>
      <c r="IA43" s="463"/>
      <c r="IB43" s="451"/>
      <c r="IC43" s="451"/>
      <c r="ID43" s="453"/>
      <c r="IF43" s="449"/>
      <c r="IG43" s="449"/>
      <c r="IH43" s="449"/>
      <c r="II43" s="450"/>
      <c r="IJ43" s="451"/>
      <c r="IK43" s="451"/>
      <c r="IL43" s="451"/>
      <c r="IM43" s="449"/>
      <c r="IN43" s="452"/>
      <c r="IO43" s="453"/>
      <c r="IP43" s="454"/>
      <c r="IQ43" s="449"/>
      <c r="IR43" s="453"/>
      <c r="IS43" s="453"/>
      <c r="IT43" s="450"/>
      <c r="IU43" s="454"/>
      <c r="IV43" s="455"/>
      <c r="IW43" s="453"/>
      <c r="IX43" s="456"/>
      <c r="IY43" s="453"/>
      <c r="IZ43" s="456"/>
      <c r="JA43" s="454"/>
      <c r="JB43" s="451"/>
      <c r="JC43" s="454"/>
      <c r="JD43" s="450"/>
      <c r="JE43" s="456"/>
      <c r="JF43" s="456"/>
      <c r="JG43" s="456"/>
      <c r="JH43" s="456"/>
      <c r="JI43" s="271"/>
      <c r="JJ43" s="451"/>
      <c r="JK43" s="454"/>
      <c r="JL43" s="451"/>
      <c r="JM43" s="457"/>
      <c r="JN43" s="271"/>
      <c r="JO43" s="451"/>
      <c r="JP43" s="454"/>
      <c r="JQ43" s="451"/>
      <c r="JR43" s="457"/>
      <c r="JS43" s="451"/>
      <c r="JT43" s="457"/>
      <c r="JU43" s="457"/>
      <c r="JV43" s="457"/>
      <c r="JW43" s="271"/>
      <c r="JX43" s="271"/>
      <c r="JY43" s="451"/>
      <c r="JZ43" s="454"/>
      <c r="KA43" s="451"/>
      <c r="KB43" s="454"/>
      <c r="KC43" s="458"/>
      <c r="KD43" s="459"/>
      <c r="KE43" s="460"/>
      <c r="KF43" s="461"/>
      <c r="KG43" s="462"/>
      <c r="KH43" s="458"/>
      <c r="KI43" s="451"/>
      <c r="KJ43" s="463"/>
      <c r="KK43" s="451"/>
      <c r="KL43" s="451"/>
      <c r="KM43" s="453"/>
      <c r="KO43" s="449"/>
      <c r="KP43" s="449"/>
      <c r="KQ43" s="449"/>
      <c r="KR43" s="450"/>
      <c r="KS43" s="451"/>
      <c r="KT43" s="451"/>
      <c r="KU43" s="451"/>
      <c r="KV43" s="449"/>
      <c r="KW43" s="452"/>
      <c r="KX43" s="453"/>
      <c r="KY43" s="454"/>
      <c r="KZ43" s="449"/>
      <c r="LA43" s="453"/>
      <c r="LB43" s="453"/>
      <c r="LC43" s="450"/>
      <c r="LD43" s="454"/>
      <c r="LE43" s="455"/>
      <c r="LF43" s="453"/>
      <c r="LG43" s="456"/>
      <c r="LH43" s="453"/>
      <c r="LI43" s="456"/>
      <c r="LJ43" s="454"/>
      <c r="LK43" s="451"/>
      <c r="LL43" s="454"/>
      <c r="LM43" s="450"/>
      <c r="LN43" s="456"/>
      <c r="LO43" s="456"/>
      <c r="LP43" s="456"/>
      <c r="LQ43" s="456"/>
      <c r="LR43" s="271"/>
      <c r="LS43" s="451"/>
      <c r="LT43" s="454"/>
      <c r="LU43" s="451"/>
      <c r="LV43" s="457"/>
      <c r="LW43" s="271"/>
      <c r="LX43" s="451"/>
      <c r="LY43" s="454"/>
      <c r="LZ43" s="451"/>
      <c r="MA43" s="457"/>
      <c r="MB43" s="451"/>
      <c r="MC43" s="457"/>
      <c r="MD43" s="457"/>
      <c r="ME43" s="457"/>
      <c r="MF43" s="271"/>
      <c r="MG43" s="271"/>
      <c r="MH43" s="451"/>
      <c r="MI43" s="454"/>
      <c r="MJ43" s="451"/>
      <c r="MK43" s="454"/>
      <c r="ML43" s="458"/>
      <c r="MM43" s="459"/>
      <c r="MN43" s="460"/>
      <c r="MO43" s="461"/>
      <c r="MP43" s="462"/>
      <c r="MQ43" s="458"/>
      <c r="MR43" s="451"/>
      <c r="MS43" s="463"/>
      <c r="MT43" s="451"/>
      <c r="MU43" s="451"/>
      <c r="MV43" s="453"/>
      <c r="MX43" s="449"/>
      <c r="MY43" s="449"/>
      <c r="MZ43" s="449"/>
      <c r="NA43" s="450"/>
      <c r="NB43" s="451"/>
      <c r="NC43" s="451"/>
      <c r="ND43" s="451"/>
      <c r="NE43" s="449"/>
      <c r="NF43" s="452"/>
      <c r="NG43" s="453"/>
      <c r="NH43" s="454"/>
      <c r="NI43" s="449"/>
      <c r="NJ43" s="453"/>
      <c r="NK43" s="453"/>
      <c r="NL43" s="450"/>
      <c r="NM43" s="454"/>
      <c r="NN43" s="455"/>
      <c r="NO43" s="453"/>
      <c r="NP43" s="456"/>
      <c r="NQ43" s="453"/>
      <c r="NR43" s="456"/>
      <c r="NS43" s="454"/>
      <c r="NT43" s="451"/>
      <c r="NU43" s="454"/>
      <c r="NV43" s="450"/>
      <c r="NW43" s="456"/>
      <c r="NX43" s="456"/>
      <c r="NY43" s="456"/>
      <c r="NZ43" s="456"/>
      <c r="OA43" s="271"/>
      <c r="OB43" s="451"/>
      <c r="OC43" s="454"/>
      <c r="OD43" s="451"/>
      <c r="OE43" s="457"/>
      <c r="OF43" s="271"/>
      <c r="OG43" s="451"/>
      <c r="OH43" s="454"/>
      <c r="OI43" s="451"/>
      <c r="OJ43" s="457"/>
      <c r="OK43" s="451"/>
      <c r="OL43" s="457"/>
      <c r="OM43" s="457"/>
      <c r="ON43" s="457"/>
      <c r="OO43" s="271"/>
      <c r="OP43" s="271"/>
      <c r="OQ43" s="451"/>
      <c r="OR43" s="454"/>
      <c r="OS43" s="451"/>
      <c r="OT43" s="454"/>
      <c r="OU43" s="458"/>
      <c r="OV43" s="459"/>
      <c r="OW43" s="460"/>
      <c r="OX43" s="461"/>
      <c r="OY43" s="462"/>
      <c r="OZ43" s="458"/>
      <c r="PA43" s="451"/>
      <c r="PB43" s="463"/>
      <c r="PC43" s="451"/>
      <c r="PD43" s="451"/>
      <c r="PE43" s="453"/>
      <c r="PG43" s="449"/>
      <c r="PH43" s="449"/>
      <c r="PI43" s="449"/>
      <c r="PJ43" s="450"/>
      <c r="PK43" s="451"/>
      <c r="PL43" s="451"/>
      <c r="PM43" s="451"/>
      <c r="PN43" s="449"/>
      <c r="PO43" s="452"/>
      <c r="PP43" s="453"/>
      <c r="PQ43" s="454"/>
      <c r="PR43" s="449"/>
      <c r="PS43" s="453"/>
      <c r="PT43" s="453"/>
      <c r="PU43" s="450"/>
      <c r="PV43" s="454"/>
      <c r="PW43" s="455"/>
      <c r="PX43" s="453"/>
      <c r="PY43" s="456"/>
      <c r="PZ43" s="453"/>
      <c r="QA43" s="456"/>
      <c r="QB43" s="454"/>
      <c r="QC43" s="451"/>
      <c r="QD43" s="454"/>
      <c r="QE43" s="450"/>
      <c r="QF43" s="456"/>
      <c r="QG43" s="456"/>
      <c r="QH43" s="456"/>
      <c r="QI43" s="456"/>
      <c r="QJ43" s="271"/>
      <c r="QK43" s="451"/>
      <c r="QL43" s="454"/>
      <c r="QM43" s="451"/>
      <c r="QN43" s="457"/>
      <c r="QO43" s="271"/>
      <c r="QP43" s="451"/>
      <c r="QQ43" s="454"/>
      <c r="QR43" s="451"/>
      <c r="QS43" s="457"/>
      <c r="QT43" s="451"/>
      <c r="QU43" s="457"/>
      <c r="QV43" s="457"/>
      <c r="QW43" s="457"/>
      <c r="QX43" s="271"/>
      <c r="QY43" s="271"/>
      <c r="QZ43" s="451"/>
      <c r="RA43" s="454"/>
      <c r="RB43" s="451"/>
      <c r="RC43" s="454"/>
      <c r="RD43" s="458"/>
      <c r="RE43" s="459"/>
      <c r="RF43" s="460"/>
      <c r="RG43" s="461"/>
      <c r="RH43" s="462"/>
      <c r="RI43" s="458"/>
      <c r="RJ43" s="451"/>
      <c r="RK43" s="463"/>
      <c r="RL43" s="451"/>
      <c r="RM43" s="451"/>
      <c r="RN43" s="453"/>
      <c r="RP43" s="449"/>
      <c r="RQ43" s="449"/>
      <c r="RR43" s="449"/>
      <c r="RS43" s="450"/>
      <c r="RT43" s="451"/>
      <c r="RU43" s="451"/>
      <c r="RV43" s="451"/>
      <c r="RW43" s="449"/>
      <c r="RX43" s="452"/>
      <c r="RY43" s="453"/>
      <c r="RZ43" s="454"/>
      <c r="SA43" s="449"/>
      <c r="SB43" s="453"/>
      <c r="SC43" s="453"/>
      <c r="SD43" s="450"/>
      <c r="SE43" s="454"/>
      <c r="SF43" s="455"/>
      <c r="SG43" s="453"/>
      <c r="SH43" s="456"/>
      <c r="SI43" s="453"/>
      <c r="SJ43" s="456"/>
      <c r="SK43" s="454"/>
      <c r="SL43" s="451"/>
      <c r="SM43" s="454"/>
      <c r="SN43" s="450"/>
      <c r="SO43" s="456"/>
      <c r="SP43" s="456"/>
      <c r="SQ43" s="456"/>
      <c r="SR43" s="456"/>
      <c r="SS43" s="271"/>
      <c r="ST43" s="451"/>
      <c r="SU43" s="454"/>
      <c r="SV43" s="451"/>
      <c r="SW43" s="457"/>
      <c r="SX43" s="271"/>
      <c r="SY43" s="451"/>
      <c r="SZ43" s="454"/>
      <c r="TA43" s="451"/>
      <c r="TB43" s="457"/>
      <c r="TC43" s="451"/>
      <c r="TD43" s="457"/>
      <c r="TE43" s="457"/>
      <c r="TF43" s="457"/>
      <c r="TG43" s="271"/>
      <c r="TH43" s="271"/>
      <c r="TI43" s="451"/>
      <c r="TJ43" s="454"/>
      <c r="TK43" s="451"/>
      <c r="TL43" s="454"/>
      <c r="TM43" s="458"/>
      <c r="TN43" s="459"/>
      <c r="TO43" s="460"/>
      <c r="TP43" s="461"/>
      <c r="TQ43" s="462"/>
      <c r="TR43" s="458"/>
      <c r="TS43" s="451"/>
      <c r="TT43" s="463"/>
      <c r="TU43" s="451"/>
      <c r="TV43" s="451"/>
      <c r="TW43" s="453"/>
      <c r="TY43" s="449"/>
      <c r="TZ43" s="449"/>
      <c r="UA43" s="449"/>
      <c r="UB43" s="450"/>
      <c r="UC43" s="451"/>
      <c r="UD43" s="451"/>
      <c r="UE43" s="451"/>
      <c r="UF43" s="449"/>
      <c r="UG43" s="452"/>
      <c r="UH43" s="453"/>
      <c r="UI43" s="454"/>
      <c r="UJ43" s="449"/>
      <c r="UK43" s="453"/>
      <c r="UL43" s="453"/>
      <c r="UM43" s="450"/>
      <c r="UN43" s="454"/>
      <c r="UO43" s="455"/>
      <c r="UP43" s="453"/>
      <c r="UQ43" s="456"/>
      <c r="UR43" s="453"/>
      <c r="US43" s="456"/>
      <c r="UT43" s="454"/>
      <c r="UU43" s="451"/>
      <c r="UV43" s="454"/>
      <c r="UW43" s="450"/>
      <c r="UX43" s="456"/>
      <c r="UY43" s="456"/>
      <c r="UZ43" s="456"/>
      <c r="VA43" s="456"/>
      <c r="VB43" s="271"/>
      <c r="VC43" s="451"/>
      <c r="VD43" s="454"/>
      <c r="VE43" s="451"/>
      <c r="VF43" s="457"/>
      <c r="VG43" s="271"/>
      <c r="VH43" s="451"/>
      <c r="VI43" s="454"/>
      <c r="VJ43" s="451"/>
      <c r="VK43" s="457"/>
      <c r="VL43" s="451"/>
      <c r="VM43" s="457"/>
      <c r="VN43" s="457"/>
      <c r="VO43" s="457"/>
      <c r="VP43" s="271"/>
      <c r="VQ43" s="271"/>
      <c r="VR43" s="451"/>
      <c r="VS43" s="454"/>
      <c r="VT43" s="451"/>
      <c r="VU43" s="454"/>
      <c r="VV43" s="458"/>
      <c r="VW43" s="459"/>
      <c r="VX43" s="460"/>
      <c r="VY43" s="461"/>
      <c r="VZ43" s="462"/>
      <c r="WA43" s="458"/>
      <c r="WB43" s="451"/>
      <c r="WC43" s="463"/>
      <c r="WD43" s="451"/>
      <c r="WE43" s="451"/>
      <c r="WF43" s="453"/>
      <c r="WH43" s="449"/>
      <c r="WI43" s="449"/>
      <c r="WJ43" s="449"/>
      <c r="WK43" s="450"/>
      <c r="WL43" s="451"/>
      <c r="WM43" s="451"/>
      <c r="WN43" s="451"/>
      <c r="WO43" s="449"/>
      <c r="WP43" s="452"/>
      <c r="WQ43" s="453"/>
      <c r="WR43" s="454"/>
      <c r="WS43" s="449"/>
      <c r="WT43" s="453"/>
      <c r="WU43" s="453"/>
      <c r="WV43" s="450"/>
      <c r="WW43" s="454"/>
      <c r="WX43" s="455"/>
      <c r="WY43" s="453"/>
      <c r="WZ43" s="456"/>
      <c r="XA43" s="453"/>
      <c r="XB43" s="456"/>
      <c r="XC43" s="454"/>
      <c r="XD43" s="451"/>
      <c r="XE43" s="454"/>
      <c r="XF43" s="450"/>
      <c r="XG43" s="456"/>
      <c r="XH43" s="456"/>
      <c r="XI43" s="456"/>
      <c r="XJ43" s="456"/>
      <c r="XK43" s="271"/>
      <c r="XL43" s="451"/>
      <c r="XM43" s="454"/>
      <c r="XN43" s="451"/>
      <c r="XO43" s="457"/>
      <c r="XP43" s="271"/>
      <c r="XQ43" s="451"/>
      <c r="XR43" s="454"/>
      <c r="XS43" s="451"/>
      <c r="XT43" s="457"/>
      <c r="XU43" s="451"/>
      <c r="XV43" s="457"/>
      <c r="XW43" s="457"/>
      <c r="XX43" s="457"/>
      <c r="XY43" s="271"/>
      <c r="XZ43" s="271"/>
      <c r="YA43" s="451"/>
      <c r="YB43" s="454"/>
      <c r="YC43" s="451"/>
      <c r="YD43" s="454"/>
      <c r="YE43" s="458"/>
      <c r="YF43" s="459"/>
      <c r="YG43" s="460"/>
      <c r="YH43" s="461"/>
      <c r="YI43" s="462"/>
      <c r="YJ43" s="458"/>
      <c r="YK43" s="451"/>
      <c r="YL43" s="463"/>
      <c r="YM43" s="451"/>
      <c r="YN43" s="451"/>
      <c r="YO43" s="453"/>
      <c r="YQ43" s="449"/>
      <c r="YR43" s="449"/>
      <c r="YS43" s="449"/>
      <c r="YT43" s="450"/>
      <c r="YU43" s="451"/>
      <c r="YV43" s="451"/>
      <c r="YW43" s="451"/>
      <c r="YX43" s="449"/>
      <c r="YY43" s="452"/>
      <c r="YZ43" s="453"/>
      <c r="ZA43" s="454"/>
      <c r="ZB43" s="449"/>
      <c r="ZC43" s="453"/>
      <c r="ZD43" s="453"/>
      <c r="ZE43" s="450"/>
      <c r="ZF43" s="454"/>
      <c r="ZG43" s="455"/>
      <c r="ZH43" s="453"/>
      <c r="ZI43" s="456"/>
      <c r="ZJ43" s="453"/>
      <c r="ZK43" s="456"/>
      <c r="ZL43" s="454"/>
      <c r="ZM43" s="451"/>
      <c r="ZN43" s="454"/>
      <c r="ZO43" s="450"/>
      <c r="ZP43" s="456"/>
      <c r="ZQ43" s="456"/>
      <c r="ZR43" s="456"/>
      <c r="ZS43" s="456"/>
      <c r="ZT43" s="271"/>
      <c r="ZU43" s="451"/>
      <c r="ZV43" s="454"/>
      <c r="ZW43" s="451"/>
      <c r="ZX43" s="457"/>
      <c r="ZY43" s="271"/>
      <c r="ZZ43" s="451"/>
      <c r="AAA43" s="454"/>
      <c r="AAB43" s="451"/>
      <c r="AAC43" s="457"/>
      <c r="AAD43" s="451"/>
      <c r="AAE43" s="457"/>
      <c r="AAF43" s="457"/>
      <c r="AAG43" s="457"/>
      <c r="AAH43" s="271"/>
      <c r="AAI43" s="271"/>
      <c r="AAJ43" s="451"/>
      <c r="AAK43" s="454"/>
      <c r="AAL43" s="451"/>
      <c r="AAM43" s="454"/>
      <c r="AAN43" s="458"/>
      <c r="AAO43" s="459"/>
      <c r="AAP43" s="460"/>
      <c r="AAQ43" s="461"/>
      <c r="AAR43" s="462"/>
      <c r="AAS43" s="458"/>
      <c r="AAT43" s="451"/>
      <c r="AAU43" s="463"/>
      <c r="AAV43" s="451"/>
      <c r="AAW43" s="451"/>
      <c r="AAX43" s="453"/>
      <c r="AAZ43" s="449"/>
      <c r="ABA43" s="449"/>
      <c r="ABB43" s="449"/>
      <c r="ABC43" s="450"/>
      <c r="ABD43" s="451"/>
      <c r="ABE43" s="451"/>
      <c r="ABF43" s="451"/>
      <c r="ABG43" s="449"/>
      <c r="ABH43" s="452"/>
      <c r="ABI43" s="453"/>
      <c r="ABJ43" s="454"/>
      <c r="ABK43" s="449"/>
      <c r="ABL43" s="453"/>
      <c r="ABM43" s="453"/>
      <c r="ABN43" s="450"/>
      <c r="ABO43" s="454"/>
      <c r="ABP43" s="455"/>
      <c r="ABQ43" s="453"/>
      <c r="ABR43" s="456"/>
      <c r="ABS43" s="453"/>
      <c r="ABT43" s="456"/>
      <c r="ABU43" s="454"/>
      <c r="ABV43" s="451"/>
      <c r="ABW43" s="454"/>
      <c r="ABX43" s="450"/>
      <c r="ABY43" s="456"/>
      <c r="ABZ43" s="456"/>
      <c r="ACA43" s="456"/>
      <c r="ACB43" s="456"/>
      <c r="ACC43" s="271"/>
      <c r="ACD43" s="451"/>
      <c r="ACE43" s="454"/>
      <c r="ACF43" s="451"/>
      <c r="ACG43" s="457"/>
      <c r="ACH43" s="271"/>
      <c r="ACI43" s="451"/>
      <c r="ACJ43" s="454"/>
      <c r="ACK43" s="451"/>
      <c r="ACL43" s="457"/>
      <c r="ACM43" s="451"/>
      <c r="ACN43" s="457"/>
      <c r="ACO43" s="457"/>
      <c r="ACP43" s="457"/>
      <c r="ACQ43" s="271"/>
      <c r="ACR43" s="271"/>
      <c r="ACS43" s="451"/>
      <c r="ACT43" s="454"/>
      <c r="ACU43" s="451"/>
      <c r="ACV43" s="454"/>
      <c r="ACW43" s="458"/>
      <c r="ACX43" s="459"/>
      <c r="ACY43" s="460"/>
      <c r="ACZ43" s="461"/>
      <c r="ADA43" s="462"/>
      <c r="ADB43" s="458"/>
      <c r="ADC43" s="451"/>
      <c r="ADD43" s="463"/>
      <c r="ADE43" s="451"/>
      <c r="ADF43" s="451"/>
      <c r="ADG43" s="453"/>
      <c r="ADI43" s="449"/>
      <c r="ADJ43" s="449"/>
      <c r="ADK43" s="449"/>
      <c r="ADL43" s="450"/>
      <c r="ADM43" s="451"/>
      <c r="ADN43" s="451"/>
      <c r="ADO43" s="451"/>
      <c r="ADP43" s="449"/>
      <c r="ADQ43" s="452"/>
      <c r="ADR43" s="453"/>
      <c r="ADS43" s="454"/>
      <c r="ADT43" s="449"/>
      <c r="ADU43" s="453"/>
      <c r="ADV43" s="453"/>
      <c r="ADW43" s="450"/>
      <c r="ADX43" s="454"/>
      <c r="ADY43" s="455"/>
      <c r="ADZ43" s="453"/>
      <c r="AEA43" s="456"/>
      <c r="AEB43" s="453"/>
      <c r="AEC43" s="456"/>
      <c r="AED43" s="454"/>
      <c r="AEE43" s="451"/>
      <c r="AEF43" s="454"/>
      <c r="AEG43" s="450"/>
      <c r="AEH43" s="456"/>
      <c r="AEI43" s="456"/>
      <c r="AEJ43" s="456"/>
      <c r="AEK43" s="456"/>
      <c r="AEL43" s="271"/>
      <c r="AEM43" s="451"/>
      <c r="AEN43" s="454"/>
      <c r="AEO43" s="451"/>
      <c r="AEP43" s="457"/>
      <c r="AEQ43" s="271"/>
      <c r="AER43" s="451"/>
      <c r="AES43" s="454"/>
      <c r="AET43" s="451"/>
      <c r="AEU43" s="457"/>
      <c r="AEV43" s="451"/>
      <c r="AEW43" s="457"/>
      <c r="AEX43" s="457"/>
      <c r="AEY43" s="457"/>
      <c r="AEZ43" s="271"/>
      <c r="AFA43" s="271"/>
      <c r="AFB43" s="451"/>
      <c r="AFC43" s="454"/>
      <c r="AFD43" s="451"/>
      <c r="AFE43" s="454"/>
      <c r="AFF43" s="458"/>
      <c r="AFG43" s="459"/>
      <c r="AFH43" s="460"/>
      <c r="AFI43" s="461"/>
      <c r="AFJ43" s="462"/>
      <c r="AFK43" s="458"/>
      <c r="AFL43" s="451"/>
      <c r="AFM43" s="463"/>
      <c r="AFN43" s="451"/>
      <c r="AFO43" s="451"/>
      <c r="AFP43" s="453"/>
      <c r="AFR43" s="449"/>
      <c r="AFS43" s="449"/>
      <c r="AFT43" s="449"/>
      <c r="AFU43" s="450"/>
      <c r="AFV43" s="451"/>
      <c r="AFW43" s="451"/>
      <c r="AFX43" s="451"/>
      <c r="AFY43" s="449"/>
      <c r="AFZ43" s="452"/>
      <c r="AGA43" s="453"/>
      <c r="AGB43" s="454"/>
      <c r="AGC43" s="449"/>
      <c r="AGD43" s="453"/>
      <c r="AGE43" s="453"/>
      <c r="AGF43" s="450"/>
      <c r="AGG43" s="454"/>
      <c r="AGH43" s="455"/>
      <c r="AGI43" s="453"/>
      <c r="AGJ43" s="456"/>
      <c r="AGK43" s="453"/>
      <c r="AGL43" s="456"/>
      <c r="AGM43" s="454"/>
      <c r="AGN43" s="451"/>
      <c r="AGO43" s="454"/>
      <c r="AGP43" s="450"/>
      <c r="AGQ43" s="456"/>
      <c r="AGR43" s="456"/>
      <c r="AGS43" s="456"/>
      <c r="AGT43" s="456"/>
      <c r="AGU43" s="271"/>
      <c r="AGV43" s="451"/>
      <c r="AGW43" s="454"/>
      <c r="AGX43" s="451"/>
      <c r="AGY43" s="457"/>
      <c r="AGZ43" s="271"/>
      <c r="AHA43" s="451"/>
      <c r="AHB43" s="454"/>
      <c r="AHC43" s="451"/>
      <c r="AHD43" s="457"/>
      <c r="AHE43" s="451"/>
      <c r="AHF43" s="457"/>
      <c r="AHG43" s="457"/>
      <c r="AHH43" s="457"/>
      <c r="AHI43" s="271"/>
      <c r="AHJ43" s="271"/>
      <c r="AHK43" s="451"/>
      <c r="AHL43" s="454"/>
      <c r="AHM43" s="451"/>
      <c r="AHN43" s="454"/>
      <c r="AHO43" s="458"/>
      <c r="AHP43" s="459"/>
      <c r="AHQ43" s="460"/>
      <c r="AHR43" s="461"/>
      <c r="AHS43" s="462"/>
      <c r="AHT43" s="458"/>
      <c r="AHU43" s="451"/>
      <c r="AHV43" s="463"/>
      <c r="AHW43" s="451"/>
      <c r="AHX43" s="451"/>
      <c r="AHY43" s="453"/>
      <c r="AIA43" s="449"/>
      <c r="AIB43" s="449"/>
      <c r="AIC43" s="449"/>
      <c r="AID43" s="450"/>
      <c r="AIE43" s="451"/>
      <c r="AIF43" s="451"/>
      <c r="AIG43" s="451"/>
      <c r="AIH43" s="449"/>
      <c r="AII43" s="452"/>
      <c r="AIJ43" s="453"/>
      <c r="AIK43" s="454"/>
      <c r="AIL43" s="449"/>
      <c r="AIM43" s="453"/>
      <c r="AIN43" s="453"/>
      <c r="AIO43" s="450"/>
      <c r="AIP43" s="454"/>
      <c r="AIQ43" s="455"/>
      <c r="AIR43" s="453"/>
      <c r="AIS43" s="456"/>
      <c r="AIT43" s="453"/>
      <c r="AIU43" s="456"/>
      <c r="AIV43" s="454"/>
      <c r="AIW43" s="451"/>
      <c r="AIX43" s="454"/>
      <c r="AIY43" s="450"/>
      <c r="AIZ43" s="456"/>
      <c r="AJA43" s="456"/>
      <c r="AJB43" s="456"/>
      <c r="AJC43" s="456"/>
      <c r="AJD43" s="271"/>
      <c r="AJE43" s="451"/>
      <c r="AJF43" s="454"/>
      <c r="AJG43" s="451"/>
      <c r="AJH43" s="457"/>
      <c r="AJI43" s="271"/>
      <c r="AJJ43" s="451"/>
      <c r="AJK43" s="454"/>
      <c r="AJL43" s="451"/>
      <c r="AJM43" s="457"/>
      <c r="AJN43" s="451"/>
      <c r="AJO43" s="457"/>
      <c r="AJP43" s="457"/>
      <c r="AJQ43" s="457"/>
      <c r="AJR43" s="271"/>
      <c r="AJS43" s="271"/>
      <c r="AJT43" s="451"/>
      <c r="AJU43" s="454"/>
      <c r="AJV43" s="451"/>
      <c r="AJW43" s="454"/>
      <c r="AJX43" s="458"/>
      <c r="AJY43" s="459"/>
      <c r="AJZ43" s="460"/>
      <c r="AKA43" s="461"/>
      <c r="AKB43" s="462"/>
      <c r="AKC43" s="458"/>
      <c r="AKD43" s="451"/>
      <c r="AKE43" s="463"/>
      <c r="AKF43" s="451"/>
      <c r="AKG43" s="451"/>
      <c r="AKH43" s="453"/>
      <c r="AKJ43" s="449"/>
      <c r="AKK43" s="449"/>
      <c r="AKL43" s="449"/>
      <c r="AKM43" s="450"/>
      <c r="AKN43" s="451"/>
      <c r="AKO43" s="451"/>
      <c r="AKP43" s="451"/>
      <c r="AKQ43" s="449"/>
      <c r="AKR43" s="452"/>
      <c r="AKS43" s="453"/>
      <c r="AKT43" s="454"/>
      <c r="AKU43" s="449"/>
      <c r="AKV43" s="453"/>
      <c r="AKW43" s="453"/>
      <c r="AKX43" s="450"/>
      <c r="AKY43" s="454"/>
      <c r="AKZ43" s="455"/>
      <c r="ALA43" s="453"/>
      <c r="ALB43" s="456"/>
      <c r="ALC43" s="453"/>
      <c r="ALD43" s="456"/>
      <c r="ALE43" s="454"/>
      <c r="ALF43" s="451"/>
      <c r="ALG43" s="454"/>
      <c r="ALH43" s="450"/>
      <c r="ALI43" s="456"/>
      <c r="ALJ43" s="456"/>
      <c r="ALK43" s="456"/>
      <c r="ALL43" s="456"/>
      <c r="ALM43" s="271"/>
      <c r="ALN43" s="451"/>
      <c r="ALO43" s="454"/>
      <c r="ALP43" s="451"/>
      <c r="ALQ43" s="457"/>
      <c r="ALR43" s="271"/>
      <c r="ALS43" s="451"/>
      <c r="ALT43" s="454"/>
      <c r="ALU43" s="451"/>
      <c r="ALV43" s="457"/>
      <c r="ALW43" s="451"/>
      <c r="ALX43" s="457"/>
      <c r="ALY43" s="457"/>
      <c r="ALZ43" s="457"/>
      <c r="AMA43" s="271"/>
      <c r="AMB43" s="271"/>
      <c r="AMC43" s="451"/>
      <c r="AMD43" s="454"/>
      <c r="AME43" s="451"/>
      <c r="AMF43" s="454"/>
      <c r="AMG43" s="458"/>
      <c r="AMH43" s="459"/>
      <c r="AMI43" s="460"/>
      <c r="AMJ43" s="461"/>
      <c r="AMK43" s="462"/>
      <c r="AML43" s="458"/>
      <c r="AMM43" s="451"/>
      <c r="AMN43" s="463"/>
      <c r="AMO43" s="451"/>
      <c r="AMP43" s="451"/>
      <c r="AMQ43" s="453"/>
      <c r="AMS43" s="449"/>
      <c r="AMT43" s="449"/>
      <c r="AMU43" s="449"/>
      <c r="AMV43" s="450"/>
      <c r="AMW43" s="451"/>
      <c r="AMX43" s="451"/>
      <c r="AMY43" s="451"/>
      <c r="AMZ43" s="449"/>
      <c r="ANA43" s="452"/>
      <c r="ANB43" s="453"/>
      <c r="ANC43" s="454"/>
      <c r="AND43" s="449"/>
      <c r="ANE43" s="453"/>
      <c r="ANF43" s="453"/>
      <c r="ANG43" s="450"/>
      <c r="ANH43" s="454"/>
      <c r="ANI43" s="455"/>
      <c r="ANJ43" s="453"/>
      <c r="ANK43" s="456"/>
      <c r="ANL43" s="453"/>
      <c r="ANM43" s="456"/>
      <c r="ANN43" s="454"/>
      <c r="ANO43" s="451"/>
      <c r="ANP43" s="454"/>
      <c r="ANQ43" s="450"/>
      <c r="ANR43" s="456"/>
      <c r="ANS43" s="456"/>
      <c r="ANT43" s="456"/>
      <c r="ANU43" s="456"/>
      <c r="ANV43" s="271"/>
      <c r="ANW43" s="451"/>
      <c r="ANX43" s="454"/>
      <c r="ANY43" s="451"/>
      <c r="ANZ43" s="457"/>
      <c r="AOA43" s="271"/>
      <c r="AOB43" s="451"/>
      <c r="AOC43" s="454"/>
      <c r="AOD43" s="451"/>
      <c r="AOE43" s="457"/>
      <c r="AOF43" s="451"/>
      <c r="AOG43" s="457"/>
      <c r="AOH43" s="457"/>
      <c r="AOI43" s="457"/>
      <c r="AOJ43" s="271"/>
      <c r="AOK43" s="271"/>
      <c r="AOL43" s="451"/>
      <c r="AOM43" s="454"/>
      <c r="AON43" s="451"/>
      <c r="AOO43" s="454"/>
      <c r="AOP43" s="458"/>
      <c r="AOQ43" s="459"/>
      <c r="AOR43" s="460"/>
      <c r="AOS43" s="461"/>
      <c r="AOT43" s="462"/>
      <c r="AOU43" s="458"/>
      <c r="AOV43" s="451"/>
      <c r="AOW43" s="463"/>
      <c r="AOX43" s="451"/>
      <c r="AOY43" s="451"/>
      <c r="AOZ43" s="453"/>
      <c r="APB43" s="449"/>
      <c r="APC43" s="449"/>
      <c r="APD43" s="449"/>
      <c r="APE43" s="450"/>
      <c r="APF43" s="451"/>
      <c r="APG43" s="451"/>
      <c r="APH43" s="451"/>
      <c r="API43" s="449"/>
      <c r="APJ43" s="452"/>
      <c r="APK43" s="453"/>
      <c r="APL43" s="454"/>
      <c r="APM43" s="449"/>
      <c r="APN43" s="453"/>
      <c r="APO43" s="453"/>
      <c r="APP43" s="450"/>
      <c r="APQ43" s="454"/>
      <c r="APR43" s="455"/>
      <c r="APS43" s="453"/>
      <c r="APT43" s="456"/>
      <c r="APU43" s="453"/>
      <c r="APV43" s="456"/>
      <c r="APW43" s="454"/>
      <c r="APX43" s="451"/>
      <c r="APY43" s="454"/>
      <c r="APZ43" s="450"/>
      <c r="AQA43" s="456"/>
      <c r="AQB43" s="456"/>
      <c r="AQC43" s="456"/>
      <c r="AQD43" s="456"/>
      <c r="AQE43" s="271"/>
      <c r="AQF43" s="451"/>
      <c r="AQG43" s="454"/>
      <c r="AQH43" s="451"/>
      <c r="AQI43" s="457"/>
      <c r="AQJ43" s="271"/>
      <c r="AQK43" s="451"/>
      <c r="AQL43" s="454"/>
      <c r="AQM43" s="451"/>
      <c r="AQN43" s="457"/>
      <c r="AQO43" s="451"/>
      <c r="AQP43" s="457"/>
      <c r="AQQ43" s="457"/>
      <c r="AQR43" s="457"/>
      <c r="AQS43" s="271"/>
      <c r="AQT43" s="271"/>
      <c r="AQU43" s="451"/>
      <c r="AQV43" s="454"/>
      <c r="AQW43" s="451"/>
      <c r="AQX43" s="454"/>
      <c r="AQY43" s="458"/>
      <c r="AQZ43" s="459"/>
      <c r="ARA43" s="460"/>
      <c r="ARB43" s="461"/>
      <c r="ARC43" s="462"/>
      <c r="ARD43" s="458"/>
      <c r="ARE43" s="451"/>
      <c r="ARF43" s="463"/>
      <c r="ARG43" s="451"/>
      <c r="ARH43" s="451"/>
      <c r="ARI43" s="453"/>
      <c r="ARK43" s="449"/>
      <c r="ARL43" s="449"/>
      <c r="ARM43" s="449"/>
      <c r="ARN43" s="450"/>
      <c r="ARO43" s="451"/>
      <c r="ARP43" s="451"/>
      <c r="ARQ43" s="451"/>
      <c r="ARR43" s="449"/>
      <c r="ARS43" s="452"/>
      <c r="ART43" s="453"/>
      <c r="ARU43" s="454"/>
      <c r="ARV43" s="449"/>
      <c r="ARW43" s="453"/>
      <c r="ARX43" s="453"/>
      <c r="ARY43" s="450"/>
      <c r="ARZ43" s="454"/>
      <c r="ASA43" s="455"/>
      <c r="ASB43" s="453"/>
      <c r="ASC43" s="456"/>
      <c r="ASD43" s="453"/>
      <c r="ASE43" s="456"/>
      <c r="ASF43" s="454"/>
      <c r="ASG43" s="451"/>
      <c r="ASH43" s="454"/>
      <c r="ASI43" s="450"/>
      <c r="ASJ43" s="456"/>
      <c r="ASK43" s="456"/>
      <c r="ASL43" s="456"/>
      <c r="ASM43" s="456"/>
      <c r="ASN43" s="271"/>
      <c r="ASO43" s="451"/>
      <c r="ASP43" s="454"/>
      <c r="ASQ43" s="451"/>
      <c r="ASR43" s="457"/>
      <c r="ASS43" s="271"/>
      <c r="AST43" s="451"/>
      <c r="ASU43" s="454"/>
      <c r="ASV43" s="451"/>
      <c r="ASW43" s="457"/>
      <c r="ASX43" s="451"/>
      <c r="ASY43" s="457"/>
      <c r="ASZ43" s="457"/>
      <c r="ATA43" s="457"/>
      <c r="ATB43" s="271"/>
      <c r="ATC43" s="271"/>
      <c r="ATD43" s="451"/>
      <c r="ATE43" s="454"/>
      <c r="ATF43" s="451"/>
      <c r="ATG43" s="454"/>
      <c r="ATH43" s="458"/>
      <c r="ATI43" s="459"/>
      <c r="ATJ43" s="460"/>
      <c r="ATK43" s="461"/>
      <c r="ATL43" s="462"/>
      <c r="ATM43" s="458"/>
      <c r="ATN43" s="451"/>
      <c r="ATO43" s="463"/>
      <c r="ATP43" s="451"/>
      <c r="ATQ43" s="451"/>
      <c r="ATR43" s="453"/>
      <c r="ATT43" s="449"/>
      <c r="ATU43" s="449"/>
      <c r="ATV43" s="449"/>
      <c r="ATW43" s="450"/>
      <c r="ATX43" s="451"/>
      <c r="ATY43" s="451"/>
      <c r="ATZ43" s="451"/>
      <c r="AUA43" s="449"/>
      <c r="AUB43" s="452"/>
      <c r="AUC43" s="453"/>
      <c r="AUD43" s="454"/>
      <c r="AUE43" s="449"/>
      <c r="AUF43" s="453"/>
      <c r="AUG43" s="453"/>
      <c r="AUH43" s="450"/>
      <c r="AUI43" s="454"/>
      <c r="AUJ43" s="455"/>
      <c r="AUK43" s="453"/>
      <c r="AUL43" s="456"/>
      <c r="AUM43" s="453"/>
      <c r="AUN43" s="456"/>
      <c r="AUO43" s="454"/>
      <c r="AUP43" s="451"/>
      <c r="AUQ43" s="454"/>
      <c r="AUR43" s="450"/>
      <c r="AUS43" s="456"/>
      <c r="AUT43" s="456"/>
      <c r="AUU43" s="456"/>
      <c r="AUV43" s="456"/>
      <c r="AUW43" s="271"/>
      <c r="AUX43" s="451"/>
      <c r="AUY43" s="454"/>
      <c r="AUZ43" s="451"/>
      <c r="AVA43" s="457"/>
      <c r="AVB43" s="271"/>
      <c r="AVC43" s="451"/>
      <c r="AVD43" s="454"/>
      <c r="AVE43" s="451"/>
      <c r="AVF43" s="457"/>
      <c r="AVG43" s="451"/>
      <c r="AVH43" s="457"/>
      <c r="AVI43" s="457"/>
      <c r="AVJ43" s="457"/>
      <c r="AVK43" s="271"/>
      <c r="AVL43" s="271"/>
      <c r="AVM43" s="451"/>
      <c r="AVN43" s="454"/>
      <c r="AVO43" s="451"/>
      <c r="AVP43" s="454"/>
      <c r="AVQ43" s="458"/>
      <c r="AVR43" s="459"/>
      <c r="AVS43" s="460"/>
      <c r="AVT43" s="461"/>
      <c r="AVU43" s="462"/>
      <c r="AVV43" s="458"/>
      <c r="AVW43" s="451"/>
      <c r="AVX43" s="463"/>
      <c r="AVY43" s="451"/>
      <c r="AVZ43" s="451"/>
      <c r="AWA43" s="453"/>
      <c r="AWC43" s="449"/>
      <c r="AWD43" s="449"/>
      <c r="AWE43" s="449"/>
      <c r="AWF43" s="450"/>
      <c r="AWG43" s="451"/>
      <c r="AWH43" s="451"/>
      <c r="AWI43" s="451"/>
      <c r="AWJ43" s="449"/>
      <c r="AWK43" s="452"/>
      <c r="AWL43" s="453"/>
      <c r="AWM43" s="454"/>
      <c r="AWN43" s="449"/>
      <c r="AWO43" s="453"/>
      <c r="AWP43" s="453"/>
      <c r="AWQ43" s="450"/>
      <c r="AWR43" s="454"/>
      <c r="AWS43" s="455"/>
      <c r="AWT43" s="453"/>
      <c r="AWU43" s="456"/>
      <c r="AWV43" s="453"/>
      <c r="AWW43" s="456"/>
      <c r="AWX43" s="454"/>
      <c r="AWY43" s="451"/>
      <c r="AWZ43" s="454"/>
      <c r="AXA43" s="450"/>
      <c r="AXB43" s="456"/>
      <c r="AXC43" s="456"/>
      <c r="AXD43" s="456"/>
      <c r="AXE43" s="456"/>
      <c r="AXF43" s="271"/>
      <c r="AXG43" s="451"/>
      <c r="AXH43" s="454"/>
      <c r="AXI43" s="451"/>
      <c r="AXJ43" s="457"/>
      <c r="AXK43" s="271"/>
      <c r="AXL43" s="451"/>
      <c r="AXM43" s="454"/>
      <c r="AXN43" s="451"/>
      <c r="AXO43" s="457"/>
      <c r="AXP43" s="451"/>
      <c r="AXQ43" s="457"/>
      <c r="AXR43" s="457"/>
      <c r="AXS43" s="457"/>
      <c r="AXT43" s="271"/>
      <c r="AXU43" s="271"/>
      <c r="AXV43" s="451"/>
      <c r="AXW43" s="454"/>
      <c r="AXX43" s="451"/>
      <c r="AXY43" s="454"/>
      <c r="AXZ43" s="458"/>
      <c r="AYA43" s="459"/>
      <c r="AYB43" s="460"/>
      <c r="AYC43" s="461"/>
      <c r="AYD43" s="462"/>
      <c r="AYE43" s="458"/>
      <c r="AYF43" s="451"/>
      <c r="AYG43" s="463"/>
      <c r="AYH43" s="451"/>
      <c r="AYI43" s="451"/>
      <c r="AYJ43" s="453"/>
      <c r="AYL43" s="449"/>
      <c r="AYM43" s="449"/>
      <c r="AYN43" s="449"/>
      <c r="AYO43" s="450"/>
      <c r="AYP43" s="451"/>
      <c r="AYQ43" s="451"/>
      <c r="AYR43" s="451"/>
      <c r="AYS43" s="449"/>
      <c r="AYT43" s="452"/>
      <c r="AYU43" s="453"/>
      <c r="AYV43" s="454"/>
      <c r="AYW43" s="449"/>
      <c r="AYX43" s="453"/>
      <c r="AYY43" s="453"/>
      <c r="AYZ43" s="450"/>
      <c r="AZA43" s="454"/>
      <c r="AZB43" s="455"/>
      <c r="AZC43" s="453"/>
      <c r="AZD43" s="456"/>
      <c r="AZE43" s="453"/>
      <c r="AZF43" s="456"/>
      <c r="AZG43" s="454"/>
      <c r="AZH43" s="451"/>
      <c r="AZI43" s="454"/>
      <c r="AZJ43" s="450"/>
      <c r="AZK43" s="456"/>
      <c r="AZL43" s="456"/>
      <c r="AZM43" s="456"/>
      <c r="AZN43" s="456"/>
      <c r="AZO43" s="271"/>
      <c r="AZP43" s="451"/>
      <c r="AZQ43" s="454"/>
      <c r="AZR43" s="451"/>
      <c r="AZS43" s="457"/>
      <c r="AZT43" s="271"/>
      <c r="AZU43" s="451"/>
      <c r="AZV43" s="454"/>
      <c r="AZW43" s="451"/>
      <c r="AZX43" s="457"/>
      <c r="AZY43" s="451"/>
      <c r="AZZ43" s="457"/>
      <c r="BAA43" s="457"/>
      <c r="BAB43" s="457"/>
      <c r="BAC43" s="271"/>
      <c r="BAD43" s="271"/>
      <c r="BAE43" s="451"/>
      <c r="BAF43" s="454"/>
      <c r="BAG43" s="451"/>
      <c r="BAH43" s="454"/>
      <c r="BAI43" s="458"/>
      <c r="BAJ43" s="459"/>
      <c r="BAK43" s="460"/>
      <c r="BAL43" s="461"/>
      <c r="BAM43" s="462"/>
      <c r="BAN43" s="458"/>
      <c r="BAO43" s="451"/>
      <c r="BAP43" s="463"/>
      <c r="BAQ43" s="451"/>
      <c r="BAR43" s="451"/>
      <c r="BAS43" s="453"/>
      <c r="BAU43" s="449"/>
      <c r="BAV43" s="449"/>
      <c r="BAW43" s="449"/>
      <c r="BAX43" s="450"/>
      <c r="BAY43" s="451"/>
      <c r="BAZ43" s="451"/>
      <c r="BBA43" s="451"/>
      <c r="BBB43" s="449"/>
      <c r="BBC43" s="452"/>
      <c r="BBD43" s="453"/>
      <c r="BBE43" s="454"/>
      <c r="BBF43" s="449"/>
      <c r="BBG43" s="453"/>
      <c r="BBH43" s="453"/>
      <c r="BBI43" s="450"/>
      <c r="BBJ43" s="454"/>
      <c r="BBK43" s="455"/>
      <c r="BBL43" s="453"/>
      <c r="BBM43" s="456"/>
      <c r="BBN43" s="453"/>
      <c r="BBO43" s="456"/>
      <c r="BBP43" s="454"/>
      <c r="BBQ43" s="451"/>
      <c r="BBR43" s="454"/>
      <c r="BBS43" s="450"/>
      <c r="BBT43" s="456"/>
      <c r="BBU43" s="456"/>
      <c r="BBV43" s="456"/>
      <c r="BBW43" s="456"/>
      <c r="BBX43" s="271"/>
      <c r="BBY43" s="451"/>
      <c r="BBZ43" s="454"/>
      <c r="BCA43" s="451"/>
      <c r="BCB43" s="457"/>
      <c r="BCC43" s="271"/>
      <c r="BCD43" s="451"/>
      <c r="BCE43" s="454"/>
      <c r="BCF43" s="451"/>
      <c r="BCG43" s="457"/>
      <c r="BCH43" s="451"/>
      <c r="BCI43" s="457"/>
      <c r="BCJ43" s="457"/>
      <c r="BCK43" s="457"/>
      <c r="BCL43" s="271"/>
      <c r="BCM43" s="271"/>
      <c r="BCN43" s="451"/>
      <c r="BCO43" s="454"/>
      <c r="BCP43" s="451"/>
      <c r="BCQ43" s="454"/>
      <c r="BCR43" s="458"/>
      <c r="BCS43" s="459"/>
      <c r="BCT43" s="460"/>
      <c r="BCU43" s="461"/>
      <c r="BCV43" s="462"/>
      <c r="BCW43" s="458"/>
      <c r="BCX43" s="451"/>
      <c r="BCY43" s="463"/>
      <c r="BCZ43" s="451"/>
      <c r="BDA43" s="451"/>
      <c r="BDB43" s="453"/>
      <c r="BDD43" s="449"/>
      <c r="BDE43" s="449"/>
      <c r="BDF43" s="449"/>
      <c r="BDG43" s="450"/>
      <c r="BDH43" s="451"/>
      <c r="BDI43" s="451"/>
      <c r="BDJ43" s="451"/>
      <c r="BDK43" s="449"/>
      <c r="BDL43" s="452"/>
      <c r="BDM43" s="453"/>
      <c r="BDN43" s="454"/>
      <c r="BDO43" s="449"/>
      <c r="BDP43" s="453"/>
      <c r="BDQ43" s="453"/>
      <c r="BDR43" s="450"/>
      <c r="BDS43" s="454"/>
      <c r="BDT43" s="455"/>
      <c r="BDU43" s="453"/>
      <c r="BDV43" s="456"/>
      <c r="BDW43" s="453"/>
      <c r="BDX43" s="456"/>
      <c r="BDY43" s="454"/>
      <c r="BDZ43" s="451"/>
      <c r="BEA43" s="454"/>
      <c r="BEB43" s="450"/>
      <c r="BEC43" s="456"/>
      <c r="BED43" s="456"/>
      <c r="BEE43" s="456"/>
      <c r="BEF43" s="456"/>
      <c r="BEG43" s="271"/>
      <c r="BEH43" s="451"/>
      <c r="BEI43" s="454"/>
      <c r="BEJ43" s="451"/>
      <c r="BEK43" s="457"/>
      <c r="BEL43" s="271"/>
      <c r="BEM43" s="451"/>
      <c r="BEN43" s="454"/>
      <c r="BEO43" s="451"/>
      <c r="BEP43" s="457"/>
      <c r="BEQ43" s="451"/>
      <c r="BER43" s="457"/>
      <c r="BES43" s="457"/>
      <c r="BET43" s="457"/>
      <c r="BEU43" s="271"/>
      <c r="BEV43" s="271"/>
      <c r="BEW43" s="451"/>
      <c r="BEX43" s="454"/>
      <c r="BEY43" s="451"/>
      <c r="BEZ43" s="454"/>
      <c r="BFA43" s="458"/>
      <c r="BFB43" s="459"/>
      <c r="BFC43" s="460"/>
      <c r="BFD43" s="461"/>
      <c r="BFE43" s="462"/>
      <c r="BFF43" s="458"/>
      <c r="BFG43" s="451"/>
      <c r="BFH43" s="463"/>
      <c r="BFI43" s="451"/>
      <c r="BFJ43" s="451"/>
      <c r="BFK43" s="453"/>
      <c r="BFM43" s="449"/>
      <c r="BFN43" s="449"/>
      <c r="BFO43" s="449"/>
      <c r="BFP43" s="450"/>
      <c r="BFQ43" s="451"/>
      <c r="BFR43" s="451"/>
      <c r="BFS43" s="451"/>
      <c r="BFT43" s="449"/>
      <c r="BFU43" s="452"/>
      <c r="BFV43" s="453"/>
      <c r="BFW43" s="454"/>
      <c r="BFX43" s="449"/>
      <c r="BFY43" s="453"/>
      <c r="BFZ43" s="453"/>
      <c r="BGA43" s="450"/>
      <c r="BGB43" s="454"/>
      <c r="BGC43" s="455"/>
      <c r="BGD43" s="453"/>
      <c r="BGE43" s="456"/>
      <c r="BGF43" s="453"/>
      <c r="BGG43" s="456"/>
      <c r="BGH43" s="454"/>
      <c r="BGI43" s="451"/>
      <c r="BGJ43" s="454"/>
      <c r="BGK43" s="450"/>
      <c r="BGL43" s="456"/>
      <c r="BGM43" s="456"/>
      <c r="BGN43" s="456"/>
      <c r="BGO43" s="456"/>
      <c r="BGP43" s="271"/>
      <c r="BGQ43" s="451"/>
      <c r="BGR43" s="454"/>
      <c r="BGS43" s="451"/>
      <c r="BGT43" s="457"/>
      <c r="BGU43" s="271"/>
      <c r="BGV43" s="451"/>
      <c r="BGW43" s="454"/>
      <c r="BGX43" s="451"/>
      <c r="BGY43" s="457"/>
      <c r="BGZ43" s="451"/>
      <c r="BHA43" s="457"/>
      <c r="BHB43" s="457"/>
      <c r="BHC43" s="457"/>
      <c r="BHD43" s="271"/>
      <c r="BHE43" s="271"/>
      <c r="BHF43" s="451"/>
      <c r="BHG43" s="454"/>
      <c r="BHH43" s="451"/>
      <c r="BHI43" s="454"/>
      <c r="BHJ43" s="458"/>
      <c r="BHK43" s="459"/>
      <c r="BHL43" s="460"/>
      <c r="BHM43" s="461"/>
      <c r="BHN43" s="462"/>
      <c r="BHO43" s="458"/>
      <c r="BHP43" s="451"/>
      <c r="BHQ43" s="463"/>
      <c r="BHR43" s="451"/>
      <c r="BHS43" s="451"/>
      <c r="BHT43" s="453"/>
      <c r="BHV43" s="449"/>
      <c r="BHW43" s="449"/>
      <c r="BHX43" s="449"/>
      <c r="BHY43" s="450"/>
      <c r="BHZ43" s="451"/>
      <c r="BIA43" s="451"/>
      <c r="BIB43" s="451"/>
      <c r="BIC43" s="449"/>
      <c r="BID43" s="452"/>
      <c r="BIE43" s="453"/>
      <c r="BIF43" s="454"/>
      <c r="BIG43" s="449"/>
      <c r="BIH43" s="453"/>
      <c r="BII43" s="453"/>
      <c r="BIJ43" s="450"/>
      <c r="BIK43" s="454"/>
      <c r="BIL43" s="455"/>
      <c r="BIM43" s="453"/>
      <c r="BIN43" s="456"/>
      <c r="BIO43" s="453"/>
      <c r="BIP43" s="456"/>
      <c r="BIQ43" s="454"/>
      <c r="BIR43" s="451"/>
      <c r="BIS43" s="454"/>
      <c r="BIT43" s="450"/>
      <c r="BIU43" s="456"/>
      <c r="BIV43" s="456"/>
      <c r="BIW43" s="456"/>
      <c r="BIX43" s="456"/>
      <c r="BIY43" s="271"/>
      <c r="BIZ43" s="451"/>
      <c r="BJA43" s="454"/>
      <c r="BJB43" s="451"/>
      <c r="BJC43" s="457"/>
      <c r="BJD43" s="271"/>
      <c r="BJE43" s="451"/>
      <c r="BJF43" s="454"/>
      <c r="BJG43" s="451"/>
      <c r="BJH43" s="457"/>
      <c r="BJI43" s="451"/>
      <c r="BJJ43" s="457"/>
      <c r="BJK43" s="457"/>
      <c r="BJL43" s="457"/>
      <c r="BJM43" s="271"/>
      <c r="BJN43" s="271"/>
      <c r="BJO43" s="451"/>
      <c r="BJP43" s="454"/>
      <c r="BJQ43" s="451"/>
      <c r="BJR43" s="454"/>
      <c r="BJS43" s="458"/>
      <c r="BJT43" s="459"/>
      <c r="BJU43" s="460"/>
      <c r="BJV43" s="461"/>
      <c r="BJW43" s="462"/>
      <c r="BJX43" s="458"/>
      <c r="BJY43" s="451"/>
      <c r="BJZ43" s="463"/>
      <c r="BKA43" s="451"/>
      <c r="BKB43" s="451"/>
      <c r="BKC43" s="453"/>
      <c r="BKE43" s="449"/>
      <c r="BKF43" s="449"/>
      <c r="BKG43" s="449"/>
      <c r="BKH43" s="450"/>
      <c r="BKI43" s="451"/>
      <c r="BKJ43" s="451"/>
      <c r="BKK43" s="451"/>
      <c r="BKL43" s="449"/>
      <c r="BKM43" s="452"/>
      <c r="BKN43" s="453"/>
      <c r="BKO43" s="454"/>
      <c r="BKP43" s="449"/>
      <c r="BKQ43" s="453"/>
      <c r="BKR43" s="453"/>
      <c r="BKS43" s="450"/>
      <c r="BKT43" s="454"/>
      <c r="BKU43" s="455"/>
      <c r="BKV43" s="453"/>
      <c r="BKW43" s="456"/>
      <c r="BKX43" s="453"/>
      <c r="BKY43" s="456"/>
      <c r="BKZ43" s="454"/>
      <c r="BLA43" s="451"/>
      <c r="BLB43" s="454"/>
      <c r="BLC43" s="450"/>
      <c r="BLD43" s="456"/>
      <c r="BLE43" s="456"/>
      <c r="BLF43" s="456"/>
      <c r="BLG43" s="456"/>
      <c r="BLH43" s="271"/>
      <c r="BLI43" s="451"/>
      <c r="BLJ43" s="454"/>
      <c r="BLK43" s="451"/>
      <c r="BLL43" s="457"/>
      <c r="BLM43" s="271"/>
      <c r="BLN43" s="451"/>
      <c r="BLO43" s="454"/>
      <c r="BLP43" s="451"/>
      <c r="BLQ43" s="457"/>
      <c r="BLR43" s="451"/>
      <c r="BLS43" s="457"/>
      <c r="BLT43" s="457"/>
      <c r="BLU43" s="457"/>
      <c r="BLV43" s="271"/>
      <c r="BLW43" s="271"/>
      <c r="BLX43" s="451"/>
      <c r="BLY43" s="454"/>
      <c r="BLZ43" s="451"/>
      <c r="BMA43" s="454"/>
      <c r="BMB43" s="458"/>
      <c r="BMC43" s="459"/>
      <c r="BMD43" s="460"/>
      <c r="BME43" s="461"/>
      <c r="BMF43" s="462"/>
      <c r="BMG43" s="458"/>
      <c r="BMH43" s="451"/>
      <c r="BMI43" s="463"/>
      <c r="BMJ43" s="451"/>
      <c r="BMK43" s="451"/>
      <c r="BML43" s="453"/>
      <c r="BMN43" s="449"/>
      <c r="BMO43" s="449"/>
      <c r="BMP43" s="449"/>
      <c r="BMQ43" s="450"/>
      <c r="BMR43" s="451"/>
      <c r="BMS43" s="451"/>
      <c r="BMT43" s="451"/>
      <c r="BMU43" s="449"/>
      <c r="BMV43" s="452"/>
      <c r="BMW43" s="453"/>
      <c r="BMX43" s="454"/>
      <c r="BMY43" s="449"/>
      <c r="BMZ43" s="453"/>
      <c r="BNA43" s="453"/>
      <c r="BNB43" s="450"/>
      <c r="BNC43" s="454"/>
      <c r="BND43" s="455"/>
      <c r="BNE43" s="453"/>
      <c r="BNF43" s="456"/>
      <c r="BNG43" s="453"/>
      <c r="BNH43" s="456"/>
      <c r="BNI43" s="454"/>
      <c r="BNJ43" s="451"/>
      <c r="BNK43" s="454"/>
      <c r="BNL43" s="450"/>
      <c r="BNM43" s="456"/>
      <c r="BNN43" s="456"/>
      <c r="BNO43" s="456"/>
      <c r="BNP43" s="456"/>
      <c r="BNQ43" s="271"/>
      <c r="BNR43" s="451"/>
      <c r="BNS43" s="454"/>
      <c r="BNT43" s="451"/>
      <c r="BNU43" s="457"/>
      <c r="BNV43" s="271"/>
      <c r="BNW43" s="451"/>
      <c r="BNX43" s="454"/>
      <c r="BNY43" s="451"/>
      <c r="BNZ43" s="457"/>
      <c r="BOA43" s="451"/>
      <c r="BOB43" s="457"/>
      <c r="BOC43" s="457"/>
      <c r="BOD43" s="457"/>
      <c r="BOE43" s="271"/>
      <c r="BOF43" s="271"/>
      <c r="BOG43" s="451"/>
      <c r="BOH43" s="454"/>
      <c r="BOI43" s="451"/>
      <c r="BOJ43" s="454"/>
      <c r="BOK43" s="458"/>
      <c r="BOL43" s="459"/>
      <c r="BOM43" s="460"/>
      <c r="BON43" s="461"/>
      <c r="BOO43" s="462"/>
      <c r="BOP43" s="458"/>
      <c r="BOQ43" s="451"/>
      <c r="BOR43" s="463"/>
      <c r="BOS43" s="451"/>
      <c r="BOT43" s="451"/>
      <c r="BOU43" s="453"/>
      <c r="BOW43" s="449"/>
      <c r="BOX43" s="449"/>
      <c r="BOY43" s="449"/>
      <c r="BOZ43" s="450"/>
      <c r="BPA43" s="451"/>
      <c r="BPB43" s="451"/>
      <c r="BPC43" s="451"/>
      <c r="BPD43" s="449"/>
      <c r="BPE43" s="452"/>
      <c r="BPF43" s="453"/>
      <c r="BPG43" s="454"/>
      <c r="BPH43" s="449"/>
      <c r="BPI43" s="453"/>
      <c r="BPJ43" s="453"/>
      <c r="BPK43" s="450"/>
      <c r="BPL43" s="454"/>
      <c r="BPM43" s="455"/>
      <c r="BPN43" s="453"/>
      <c r="BPO43" s="456"/>
      <c r="BPP43" s="453"/>
      <c r="BPQ43" s="456"/>
      <c r="BPR43" s="454"/>
      <c r="BPS43" s="451"/>
      <c r="BPT43" s="454"/>
      <c r="BPU43" s="450"/>
      <c r="BPV43" s="456"/>
      <c r="BPW43" s="456"/>
      <c r="BPX43" s="456"/>
      <c r="BPY43" s="456"/>
      <c r="BPZ43" s="271"/>
      <c r="BQA43" s="451"/>
      <c r="BQB43" s="454"/>
      <c r="BQC43" s="451"/>
      <c r="BQD43" s="457"/>
      <c r="BQE43" s="271"/>
      <c r="BQF43" s="451"/>
      <c r="BQG43" s="454"/>
      <c r="BQH43" s="451"/>
      <c r="BQI43" s="457"/>
      <c r="BQJ43" s="451"/>
      <c r="BQK43" s="457"/>
      <c r="BQL43" s="457"/>
      <c r="BQM43" s="457"/>
      <c r="BQN43" s="271"/>
      <c r="BQO43" s="271"/>
      <c r="BQP43" s="451"/>
      <c r="BQQ43" s="454"/>
      <c r="BQR43" s="451"/>
      <c r="BQS43" s="454"/>
      <c r="BQT43" s="458"/>
      <c r="BQU43" s="459"/>
      <c r="BQV43" s="460"/>
      <c r="BQW43" s="461"/>
      <c r="BQX43" s="462"/>
      <c r="BQY43" s="458"/>
      <c r="BQZ43" s="451"/>
      <c r="BRA43" s="463"/>
      <c r="BRB43" s="451"/>
      <c r="BRC43" s="451"/>
      <c r="BRD43" s="453"/>
      <c r="BRF43" s="449"/>
      <c r="BRG43" s="449"/>
      <c r="BRH43" s="449"/>
      <c r="BRI43" s="450"/>
      <c r="BRJ43" s="451"/>
      <c r="BRK43" s="451"/>
      <c r="BRL43" s="451"/>
      <c r="BRM43" s="449"/>
      <c r="BRN43" s="452"/>
      <c r="BRO43" s="453"/>
      <c r="BRP43" s="454"/>
      <c r="BRQ43" s="449"/>
      <c r="BRR43" s="453"/>
      <c r="BRS43" s="453"/>
      <c r="BRT43" s="450"/>
      <c r="BRU43" s="454"/>
      <c r="BRV43" s="455"/>
      <c r="BRW43" s="453"/>
      <c r="BRX43" s="456"/>
      <c r="BRY43" s="453"/>
      <c r="BRZ43" s="456"/>
      <c r="BSA43" s="454"/>
      <c r="BSB43" s="451"/>
      <c r="BSC43" s="454"/>
      <c r="BSD43" s="450"/>
      <c r="BSE43" s="456"/>
      <c r="BSF43" s="456"/>
      <c r="BSG43" s="456"/>
      <c r="BSH43" s="456"/>
      <c r="BSI43" s="271"/>
      <c r="BSJ43" s="451"/>
      <c r="BSK43" s="454"/>
      <c r="BSL43" s="451"/>
      <c r="BSM43" s="457"/>
      <c r="BSN43" s="271"/>
      <c r="BSO43" s="451"/>
      <c r="BSP43" s="454"/>
      <c r="BSQ43" s="451"/>
      <c r="BSR43" s="457"/>
      <c r="BSS43" s="451"/>
      <c r="BST43" s="457"/>
      <c r="BSU43" s="457"/>
      <c r="BSV43" s="457"/>
      <c r="BSW43" s="271"/>
      <c r="BSX43" s="271"/>
      <c r="BSY43" s="451"/>
      <c r="BSZ43" s="454"/>
      <c r="BTA43" s="451"/>
      <c r="BTB43" s="454"/>
      <c r="BTC43" s="458"/>
      <c r="BTD43" s="459"/>
      <c r="BTE43" s="460"/>
      <c r="BTF43" s="461"/>
      <c r="BTG43" s="462"/>
      <c r="BTH43" s="458"/>
      <c r="BTI43" s="451"/>
      <c r="BTJ43" s="463"/>
      <c r="BTK43" s="451"/>
      <c r="BTL43" s="451"/>
      <c r="BTM43" s="453"/>
      <c r="BTO43" s="449"/>
      <c r="BTP43" s="449"/>
      <c r="BTQ43" s="449"/>
      <c r="BTR43" s="450"/>
      <c r="BTS43" s="451"/>
      <c r="BTT43" s="451"/>
      <c r="BTU43" s="451"/>
      <c r="BTV43" s="449"/>
      <c r="BTW43" s="452"/>
      <c r="BTX43" s="453"/>
      <c r="BTY43" s="454"/>
      <c r="BTZ43" s="449"/>
      <c r="BUA43" s="453"/>
      <c r="BUB43" s="453"/>
      <c r="BUC43" s="450"/>
      <c r="BUD43" s="454"/>
      <c r="BUE43" s="455"/>
      <c r="BUF43" s="453"/>
      <c r="BUG43" s="456"/>
      <c r="BUH43" s="453"/>
      <c r="BUI43" s="456"/>
      <c r="BUJ43" s="454"/>
      <c r="BUK43" s="451"/>
      <c r="BUL43" s="454"/>
      <c r="BUM43" s="450"/>
      <c r="BUN43" s="456"/>
      <c r="BUO43" s="456"/>
      <c r="BUP43" s="456"/>
      <c r="BUQ43" s="456"/>
      <c r="BUR43" s="271"/>
      <c r="BUS43" s="451"/>
      <c r="BUT43" s="454"/>
      <c r="BUU43" s="451"/>
      <c r="BUV43" s="457"/>
      <c r="BUW43" s="271"/>
      <c r="BUX43" s="451"/>
      <c r="BUY43" s="454"/>
      <c r="BUZ43" s="451"/>
      <c r="BVA43" s="457"/>
      <c r="BVB43" s="451"/>
      <c r="BVC43" s="457"/>
      <c r="BVD43" s="457"/>
      <c r="BVE43" s="457"/>
      <c r="BVF43" s="271"/>
      <c r="BVG43" s="271"/>
      <c r="BVH43" s="451"/>
      <c r="BVI43" s="454"/>
      <c r="BVJ43" s="451"/>
      <c r="BVK43" s="454"/>
      <c r="BVL43" s="458"/>
      <c r="BVM43" s="459"/>
      <c r="BVN43" s="460"/>
      <c r="BVO43" s="461"/>
      <c r="BVP43" s="462"/>
      <c r="BVQ43" s="458"/>
      <c r="BVR43" s="451"/>
      <c r="BVS43" s="463"/>
      <c r="BVT43" s="451"/>
      <c r="BVU43" s="451"/>
      <c r="BVV43" s="453"/>
      <c r="BVX43" s="449"/>
      <c r="BVY43" s="449"/>
      <c r="BVZ43" s="449"/>
      <c r="BWA43" s="450"/>
      <c r="BWB43" s="451"/>
      <c r="BWC43" s="451"/>
      <c r="BWD43" s="451"/>
      <c r="BWE43" s="449"/>
      <c r="BWF43" s="452"/>
      <c r="BWG43" s="453"/>
      <c r="BWH43" s="454"/>
      <c r="BWI43" s="449"/>
      <c r="BWJ43" s="453"/>
      <c r="BWK43" s="453"/>
      <c r="BWL43" s="450"/>
      <c r="BWM43" s="454"/>
      <c r="BWN43" s="455"/>
      <c r="BWO43" s="453"/>
      <c r="BWP43" s="456"/>
      <c r="BWQ43" s="453"/>
      <c r="BWR43" s="456"/>
      <c r="BWS43" s="454"/>
      <c r="BWT43" s="451"/>
      <c r="BWU43" s="454"/>
      <c r="BWV43" s="450"/>
      <c r="BWW43" s="456"/>
      <c r="BWX43" s="456"/>
      <c r="BWY43" s="456"/>
      <c r="BWZ43" s="456"/>
      <c r="BXA43" s="271"/>
      <c r="BXB43" s="451"/>
      <c r="BXC43" s="454"/>
      <c r="BXD43" s="451"/>
      <c r="BXE43" s="457"/>
      <c r="BXF43" s="271"/>
      <c r="BXG43" s="451"/>
      <c r="BXH43" s="454"/>
      <c r="BXI43" s="451"/>
      <c r="BXJ43" s="457"/>
      <c r="BXK43" s="451"/>
      <c r="BXL43" s="457"/>
      <c r="BXM43" s="457"/>
      <c r="BXN43" s="457"/>
      <c r="BXO43" s="271"/>
      <c r="BXP43" s="271"/>
      <c r="BXQ43" s="451"/>
      <c r="BXR43" s="454"/>
      <c r="BXS43" s="451"/>
      <c r="BXT43" s="454"/>
      <c r="BXU43" s="458"/>
      <c r="BXV43" s="459"/>
      <c r="BXW43" s="460"/>
      <c r="BXX43" s="461"/>
      <c r="BXY43" s="462"/>
      <c r="BXZ43" s="458"/>
      <c r="BYA43" s="451"/>
      <c r="BYB43" s="463"/>
      <c r="BYC43" s="451"/>
      <c r="BYD43" s="451"/>
      <c r="BYE43" s="453"/>
      <c r="BYG43" s="449"/>
      <c r="BYH43" s="449"/>
      <c r="BYI43" s="449"/>
      <c r="BYJ43" s="450"/>
      <c r="BYK43" s="451"/>
      <c r="BYL43" s="451"/>
      <c r="BYM43" s="451"/>
      <c r="BYN43" s="449"/>
      <c r="BYO43" s="452"/>
      <c r="BYP43" s="453"/>
      <c r="BYQ43" s="454"/>
      <c r="BYR43" s="449"/>
      <c r="BYS43" s="453"/>
      <c r="BYT43" s="453"/>
      <c r="BYU43" s="450"/>
      <c r="BYV43" s="454"/>
      <c r="BYW43" s="455"/>
      <c r="BYX43" s="453"/>
      <c r="BYY43" s="456"/>
      <c r="BYZ43" s="453"/>
      <c r="BZA43" s="456"/>
      <c r="BZB43" s="454"/>
      <c r="BZC43" s="451"/>
      <c r="BZD43" s="454"/>
      <c r="BZE43" s="450"/>
      <c r="BZF43" s="456"/>
      <c r="BZG43" s="456"/>
      <c r="BZH43" s="456"/>
      <c r="BZI43" s="456"/>
      <c r="BZJ43" s="271"/>
      <c r="BZK43" s="451"/>
      <c r="BZL43" s="454"/>
      <c r="BZM43" s="451"/>
      <c r="BZN43" s="457"/>
      <c r="BZO43" s="271"/>
      <c r="BZP43" s="451"/>
      <c r="BZQ43" s="454"/>
      <c r="BZR43" s="451"/>
      <c r="BZS43" s="457"/>
      <c r="BZT43" s="451"/>
      <c r="BZU43" s="457"/>
      <c r="BZV43" s="457"/>
      <c r="BZW43" s="457"/>
      <c r="BZX43" s="271"/>
      <c r="BZY43" s="271"/>
      <c r="BZZ43" s="451"/>
      <c r="CAA43" s="454"/>
      <c r="CAB43" s="451"/>
      <c r="CAC43" s="454"/>
      <c r="CAD43" s="458"/>
      <c r="CAE43" s="459"/>
      <c r="CAF43" s="460"/>
      <c r="CAG43" s="461"/>
      <c r="CAH43" s="462"/>
      <c r="CAI43" s="458"/>
      <c r="CAJ43" s="451"/>
      <c r="CAK43" s="463"/>
      <c r="CAL43" s="451"/>
      <c r="CAM43" s="451"/>
      <c r="CAN43" s="453"/>
      <c r="CAP43" s="449"/>
      <c r="CAQ43" s="449"/>
      <c r="CAR43" s="449"/>
      <c r="CAS43" s="450"/>
      <c r="CAT43" s="451"/>
      <c r="CAU43" s="451"/>
      <c r="CAV43" s="451"/>
      <c r="CAW43" s="449"/>
      <c r="CAX43" s="452"/>
      <c r="CAY43" s="453"/>
      <c r="CAZ43" s="454"/>
      <c r="CBA43" s="449"/>
      <c r="CBB43" s="453"/>
      <c r="CBC43" s="453"/>
      <c r="CBD43" s="450"/>
      <c r="CBE43" s="454"/>
      <c r="CBF43" s="455"/>
      <c r="CBG43" s="453"/>
      <c r="CBH43" s="456"/>
      <c r="CBI43" s="453"/>
      <c r="CBJ43" s="456"/>
      <c r="CBK43" s="454"/>
      <c r="CBL43" s="451"/>
      <c r="CBM43" s="454"/>
      <c r="CBN43" s="450"/>
      <c r="CBO43" s="456"/>
      <c r="CBP43" s="456"/>
      <c r="CBQ43" s="456"/>
      <c r="CBR43" s="456"/>
      <c r="CBS43" s="271"/>
      <c r="CBT43" s="451"/>
      <c r="CBU43" s="454"/>
      <c r="CBV43" s="451"/>
      <c r="CBW43" s="457"/>
      <c r="CBX43" s="271"/>
      <c r="CBY43" s="451"/>
      <c r="CBZ43" s="454"/>
      <c r="CCA43" s="451"/>
      <c r="CCB43" s="457"/>
      <c r="CCC43" s="451"/>
      <c r="CCD43" s="457"/>
      <c r="CCE43" s="457"/>
      <c r="CCF43" s="457"/>
      <c r="CCG43" s="271"/>
      <c r="CCH43" s="271"/>
      <c r="CCI43" s="451"/>
      <c r="CCJ43" s="454"/>
      <c r="CCK43" s="451"/>
      <c r="CCL43" s="454"/>
      <c r="CCM43" s="458"/>
      <c r="CCN43" s="459"/>
      <c r="CCO43" s="460"/>
      <c r="CCP43" s="461"/>
      <c r="CCQ43" s="462"/>
      <c r="CCR43" s="458"/>
      <c r="CCS43" s="451"/>
      <c r="CCT43" s="463"/>
      <c r="CCU43" s="451"/>
      <c r="CCV43" s="451"/>
      <c r="CCW43" s="453"/>
      <c r="CCY43" s="449"/>
      <c r="CCZ43" s="449"/>
      <c r="CDA43" s="449"/>
      <c r="CDB43" s="450"/>
      <c r="CDC43" s="451"/>
      <c r="CDD43" s="451"/>
      <c r="CDE43" s="451"/>
      <c r="CDF43" s="449"/>
      <c r="CDG43" s="452"/>
      <c r="CDH43" s="453"/>
      <c r="CDI43" s="454"/>
      <c r="CDJ43" s="449"/>
      <c r="CDK43" s="453"/>
      <c r="CDL43" s="453"/>
      <c r="CDM43" s="450"/>
      <c r="CDN43" s="454"/>
      <c r="CDO43" s="455"/>
      <c r="CDP43" s="453"/>
      <c r="CDQ43" s="456"/>
      <c r="CDR43" s="453"/>
      <c r="CDS43" s="456"/>
      <c r="CDT43" s="454"/>
      <c r="CDU43" s="451"/>
      <c r="CDV43" s="454"/>
      <c r="CDW43" s="450"/>
      <c r="CDX43" s="456"/>
      <c r="CDY43" s="456"/>
      <c r="CDZ43" s="456"/>
      <c r="CEA43" s="456"/>
      <c r="CEB43" s="271"/>
      <c r="CEC43" s="451"/>
      <c r="CED43" s="454"/>
      <c r="CEE43" s="451"/>
      <c r="CEF43" s="457"/>
      <c r="CEG43" s="271"/>
      <c r="CEH43" s="451"/>
      <c r="CEI43" s="454"/>
      <c r="CEJ43" s="451"/>
      <c r="CEK43" s="457"/>
      <c r="CEL43" s="451"/>
      <c r="CEM43" s="457"/>
      <c r="CEN43" s="457"/>
      <c r="CEO43" s="457"/>
      <c r="CEP43" s="271"/>
      <c r="CEQ43" s="271"/>
      <c r="CER43" s="451"/>
      <c r="CES43" s="454"/>
      <c r="CET43" s="451"/>
      <c r="CEU43" s="454"/>
      <c r="CEV43" s="458"/>
      <c r="CEW43" s="459"/>
      <c r="CEX43" s="460"/>
      <c r="CEY43" s="461"/>
      <c r="CEZ43" s="462"/>
      <c r="CFA43" s="458"/>
      <c r="CFB43" s="451"/>
      <c r="CFC43" s="463"/>
      <c r="CFD43" s="451"/>
      <c r="CFE43" s="451"/>
      <c r="CFF43" s="453"/>
      <c r="CFH43" s="449"/>
      <c r="CFI43" s="449"/>
      <c r="CFJ43" s="449"/>
      <c r="CFK43" s="450"/>
      <c r="CFL43" s="451"/>
      <c r="CFM43" s="451"/>
      <c r="CFN43" s="451"/>
      <c r="CFO43" s="449"/>
      <c r="CFP43" s="452"/>
      <c r="CFQ43" s="453"/>
      <c r="CFR43" s="454"/>
      <c r="CFS43" s="449"/>
      <c r="CFT43" s="453"/>
      <c r="CFU43" s="453"/>
      <c r="CFV43" s="450"/>
      <c r="CFW43" s="454"/>
      <c r="CFX43" s="455"/>
      <c r="CFY43" s="453"/>
      <c r="CFZ43" s="456"/>
      <c r="CGA43" s="453"/>
      <c r="CGB43" s="456"/>
      <c r="CGC43" s="454"/>
      <c r="CGD43" s="451"/>
      <c r="CGE43" s="454"/>
      <c r="CGF43" s="450"/>
      <c r="CGG43" s="456"/>
      <c r="CGH43" s="456"/>
      <c r="CGI43" s="456"/>
      <c r="CGJ43" s="456"/>
      <c r="CGK43" s="271"/>
      <c r="CGL43" s="451"/>
      <c r="CGM43" s="454"/>
      <c r="CGN43" s="451"/>
      <c r="CGO43" s="457"/>
      <c r="CGP43" s="271"/>
      <c r="CGQ43" s="451"/>
      <c r="CGR43" s="454"/>
      <c r="CGS43" s="451"/>
      <c r="CGT43" s="457"/>
      <c r="CGU43" s="451"/>
      <c r="CGV43" s="457"/>
      <c r="CGW43" s="457"/>
      <c r="CGX43" s="457"/>
      <c r="CGY43" s="271"/>
      <c r="CGZ43" s="271"/>
      <c r="CHA43" s="451"/>
      <c r="CHB43" s="454"/>
      <c r="CHC43" s="451"/>
      <c r="CHD43" s="454"/>
      <c r="CHE43" s="458"/>
      <c r="CHF43" s="459"/>
      <c r="CHG43" s="460"/>
      <c r="CHH43" s="461"/>
      <c r="CHI43" s="462"/>
      <c r="CHJ43" s="458"/>
      <c r="CHK43" s="451"/>
      <c r="CHL43" s="463"/>
      <c r="CHM43" s="451"/>
      <c r="CHN43" s="451"/>
      <c r="CHO43" s="453"/>
      <c r="CHQ43" s="449"/>
      <c r="CHR43" s="449"/>
      <c r="CHS43" s="449"/>
      <c r="CHT43" s="450"/>
      <c r="CHU43" s="451"/>
      <c r="CHV43" s="451"/>
      <c r="CHW43" s="451"/>
      <c r="CHX43" s="449"/>
      <c r="CHY43" s="452"/>
      <c r="CHZ43" s="453"/>
      <c r="CIA43" s="454"/>
      <c r="CIB43" s="449"/>
      <c r="CIC43" s="453"/>
      <c r="CID43" s="453"/>
      <c r="CIE43" s="450"/>
      <c r="CIF43" s="454"/>
      <c r="CIG43" s="455"/>
      <c r="CIH43" s="453"/>
      <c r="CII43" s="456"/>
      <c r="CIJ43" s="453"/>
      <c r="CIK43" s="456"/>
      <c r="CIL43" s="454"/>
      <c r="CIM43" s="451"/>
      <c r="CIN43" s="454"/>
      <c r="CIO43" s="450"/>
      <c r="CIP43" s="456"/>
      <c r="CIQ43" s="456"/>
      <c r="CIR43" s="456"/>
      <c r="CIS43" s="456"/>
      <c r="CIT43" s="271"/>
      <c r="CIU43" s="451"/>
      <c r="CIV43" s="454"/>
      <c r="CIW43" s="451"/>
      <c r="CIX43" s="457"/>
      <c r="CIY43" s="271"/>
      <c r="CIZ43" s="451"/>
      <c r="CJA43" s="454"/>
      <c r="CJB43" s="451"/>
      <c r="CJC43" s="457"/>
      <c r="CJD43" s="451"/>
      <c r="CJE43" s="457"/>
      <c r="CJF43" s="457"/>
      <c r="CJG43" s="457"/>
      <c r="CJH43" s="271"/>
      <c r="CJI43" s="271"/>
      <c r="CJJ43" s="451"/>
      <c r="CJK43" s="454"/>
      <c r="CJL43" s="451"/>
      <c r="CJM43" s="454"/>
      <c r="CJN43" s="458"/>
      <c r="CJO43" s="459"/>
      <c r="CJP43" s="460"/>
      <c r="CJQ43" s="461"/>
      <c r="CJR43" s="462"/>
      <c r="CJS43" s="458"/>
      <c r="CJT43" s="451"/>
      <c r="CJU43" s="463"/>
      <c r="CJV43" s="451"/>
      <c r="CJW43" s="451"/>
      <c r="CJX43" s="453"/>
      <c r="CJZ43" s="449"/>
      <c r="CKA43" s="449"/>
      <c r="CKB43" s="449"/>
      <c r="CKC43" s="450"/>
      <c r="CKD43" s="451"/>
      <c r="CKE43" s="451"/>
      <c r="CKF43" s="451"/>
      <c r="CKG43" s="449"/>
      <c r="CKH43" s="452"/>
      <c r="CKI43" s="453"/>
      <c r="CKJ43" s="454"/>
      <c r="CKK43" s="449"/>
      <c r="CKL43" s="453"/>
      <c r="CKM43" s="453"/>
      <c r="CKN43" s="450"/>
      <c r="CKO43" s="454"/>
      <c r="CKP43" s="455"/>
      <c r="CKQ43" s="453"/>
      <c r="CKR43" s="456"/>
      <c r="CKS43" s="453"/>
      <c r="CKT43" s="456"/>
      <c r="CKU43" s="454"/>
      <c r="CKV43" s="451"/>
      <c r="CKW43" s="454"/>
      <c r="CKX43" s="450"/>
      <c r="CKY43" s="456"/>
      <c r="CKZ43" s="456"/>
      <c r="CLA43" s="456"/>
      <c r="CLB43" s="456"/>
      <c r="CLC43" s="271"/>
      <c r="CLD43" s="451"/>
      <c r="CLE43" s="454"/>
      <c r="CLF43" s="451"/>
      <c r="CLG43" s="457"/>
      <c r="CLH43" s="271"/>
      <c r="CLI43" s="451"/>
      <c r="CLJ43" s="454"/>
      <c r="CLK43" s="451"/>
      <c r="CLL43" s="457"/>
      <c r="CLM43" s="451"/>
      <c r="CLN43" s="457"/>
      <c r="CLO43" s="457"/>
      <c r="CLP43" s="457"/>
      <c r="CLQ43" s="271"/>
      <c r="CLR43" s="271"/>
      <c r="CLS43" s="451"/>
      <c r="CLT43" s="454"/>
      <c r="CLU43" s="451"/>
      <c r="CLV43" s="454"/>
      <c r="CLW43" s="458"/>
      <c r="CLX43" s="459"/>
      <c r="CLY43" s="460"/>
      <c r="CLZ43" s="461"/>
      <c r="CMA43" s="462"/>
      <c r="CMB43" s="458"/>
      <c r="CMC43" s="451"/>
      <c r="CMD43" s="463"/>
      <c r="CME43" s="451"/>
      <c r="CMF43" s="451"/>
      <c r="CMG43" s="453"/>
      <c r="CMI43" s="449"/>
      <c r="CMJ43" s="449"/>
      <c r="CMK43" s="449"/>
      <c r="CML43" s="450"/>
      <c r="CMM43" s="451"/>
      <c r="CMN43" s="451"/>
      <c r="CMO43" s="451"/>
      <c r="CMP43" s="449"/>
      <c r="CMQ43" s="452"/>
      <c r="CMR43" s="453"/>
      <c r="CMS43" s="454"/>
      <c r="CMT43" s="449"/>
      <c r="CMU43" s="453"/>
      <c r="CMV43" s="453"/>
      <c r="CMW43" s="450"/>
      <c r="CMX43" s="454"/>
      <c r="CMY43" s="455"/>
      <c r="CMZ43" s="453"/>
      <c r="CNA43" s="456"/>
      <c r="CNB43" s="453"/>
      <c r="CNC43" s="456"/>
      <c r="CND43" s="454"/>
      <c r="CNE43" s="451"/>
      <c r="CNF43" s="454"/>
      <c r="CNG43" s="450"/>
      <c r="CNH43" s="456"/>
      <c r="CNI43" s="456"/>
      <c r="CNJ43" s="456"/>
      <c r="CNK43" s="456"/>
      <c r="CNL43" s="271"/>
      <c r="CNM43" s="451"/>
      <c r="CNN43" s="454"/>
      <c r="CNO43" s="451"/>
      <c r="CNP43" s="457"/>
      <c r="CNQ43" s="271"/>
      <c r="CNR43" s="451"/>
      <c r="CNS43" s="454"/>
      <c r="CNT43" s="451"/>
      <c r="CNU43" s="457"/>
      <c r="CNV43" s="451"/>
      <c r="CNW43" s="457"/>
      <c r="CNX43" s="457"/>
      <c r="CNY43" s="457"/>
      <c r="CNZ43" s="271"/>
      <c r="COA43" s="271"/>
      <c r="COB43" s="451"/>
      <c r="COC43" s="454"/>
      <c r="COD43" s="451"/>
      <c r="COE43" s="454"/>
      <c r="COF43" s="458"/>
      <c r="COG43" s="459"/>
      <c r="COH43" s="460"/>
      <c r="COI43" s="461"/>
      <c r="COJ43" s="462"/>
      <c r="COK43" s="458"/>
      <c r="COL43" s="451"/>
      <c r="COM43" s="463"/>
      <c r="CON43" s="451"/>
      <c r="COO43" s="451"/>
      <c r="COP43" s="453"/>
      <c r="COR43" s="449"/>
      <c r="COS43" s="449"/>
      <c r="COT43" s="449"/>
      <c r="COU43" s="450"/>
      <c r="COV43" s="451"/>
      <c r="COW43" s="451"/>
      <c r="COX43" s="451"/>
      <c r="COY43" s="449"/>
      <c r="COZ43" s="452"/>
      <c r="CPA43" s="453"/>
      <c r="CPB43" s="454"/>
      <c r="CPC43" s="449"/>
      <c r="CPD43" s="453"/>
      <c r="CPE43" s="453"/>
      <c r="CPF43" s="450"/>
      <c r="CPG43" s="454"/>
      <c r="CPH43" s="455"/>
      <c r="CPI43" s="453"/>
      <c r="CPJ43" s="456"/>
      <c r="CPK43" s="453"/>
      <c r="CPL43" s="456"/>
      <c r="CPM43" s="454"/>
      <c r="CPN43" s="451"/>
      <c r="CPO43" s="454"/>
      <c r="CPP43" s="450"/>
      <c r="CPQ43" s="456"/>
      <c r="CPR43" s="456"/>
      <c r="CPS43" s="456"/>
      <c r="CPT43" s="456"/>
      <c r="CPU43" s="271"/>
      <c r="CPV43" s="451"/>
      <c r="CPW43" s="454"/>
      <c r="CPX43" s="451"/>
      <c r="CPY43" s="457"/>
      <c r="CPZ43" s="271"/>
      <c r="CQA43" s="451"/>
      <c r="CQB43" s="454"/>
      <c r="CQC43" s="451"/>
      <c r="CQD43" s="457"/>
      <c r="CQE43" s="451"/>
      <c r="CQF43" s="457"/>
      <c r="CQG43" s="457"/>
      <c r="CQH43" s="457"/>
      <c r="CQI43" s="271"/>
      <c r="CQJ43" s="271"/>
      <c r="CQK43" s="451"/>
      <c r="CQL43" s="454"/>
      <c r="CQM43" s="451"/>
      <c r="CQN43" s="454"/>
      <c r="CQO43" s="458"/>
      <c r="CQP43" s="459"/>
      <c r="CQQ43" s="460"/>
      <c r="CQR43" s="461"/>
      <c r="CQS43" s="462"/>
      <c r="CQT43" s="458"/>
      <c r="CQU43" s="451"/>
      <c r="CQV43" s="463"/>
      <c r="CQW43" s="451"/>
      <c r="CQX43" s="451"/>
      <c r="CQY43" s="453"/>
      <c r="CRA43" s="449"/>
      <c r="CRB43" s="449"/>
      <c r="CRC43" s="449"/>
      <c r="CRD43" s="450"/>
      <c r="CRE43" s="451"/>
      <c r="CRF43" s="451"/>
      <c r="CRG43" s="451"/>
      <c r="CRH43" s="449"/>
      <c r="CRI43" s="452"/>
      <c r="CRJ43" s="453"/>
      <c r="CRK43" s="454"/>
      <c r="CRL43" s="449"/>
      <c r="CRM43" s="453"/>
      <c r="CRN43" s="453"/>
      <c r="CRO43" s="450"/>
      <c r="CRP43" s="454"/>
      <c r="CRQ43" s="455"/>
      <c r="CRR43" s="453"/>
      <c r="CRS43" s="456"/>
      <c r="CRT43" s="453"/>
      <c r="CRU43" s="456"/>
      <c r="CRV43" s="454"/>
      <c r="CRW43" s="451"/>
      <c r="CRX43" s="454"/>
      <c r="CRY43" s="450"/>
      <c r="CRZ43" s="456"/>
      <c r="CSA43" s="456"/>
      <c r="CSB43" s="456"/>
      <c r="CSC43" s="456"/>
      <c r="CSD43" s="271"/>
      <c r="CSE43" s="451"/>
      <c r="CSF43" s="454"/>
      <c r="CSG43" s="451"/>
      <c r="CSH43" s="457"/>
      <c r="CSI43" s="271"/>
      <c r="CSJ43" s="451"/>
      <c r="CSK43" s="454"/>
      <c r="CSL43" s="451"/>
      <c r="CSM43" s="457"/>
      <c r="CSN43" s="451"/>
      <c r="CSO43" s="457"/>
      <c r="CSP43" s="457"/>
      <c r="CSQ43" s="457"/>
      <c r="CSR43" s="271"/>
      <c r="CSS43" s="271"/>
      <c r="CST43" s="451"/>
      <c r="CSU43" s="454"/>
      <c r="CSV43" s="451"/>
      <c r="CSW43" s="454"/>
      <c r="CSX43" s="458"/>
      <c r="CSY43" s="459"/>
      <c r="CSZ43" s="460"/>
      <c r="CTA43" s="461"/>
      <c r="CTB43" s="462"/>
      <c r="CTC43" s="458"/>
      <c r="CTD43" s="451"/>
      <c r="CTE43" s="463"/>
      <c r="CTF43" s="451"/>
      <c r="CTG43" s="451"/>
      <c r="CTH43" s="453"/>
      <c r="CTJ43" s="449"/>
      <c r="CTK43" s="449"/>
      <c r="CTL43" s="449"/>
      <c r="CTM43" s="450"/>
      <c r="CTN43" s="451"/>
      <c r="CTO43" s="451"/>
      <c r="CTP43" s="451"/>
      <c r="CTQ43" s="449"/>
      <c r="CTR43" s="452"/>
      <c r="CTS43" s="453"/>
      <c r="CTT43" s="454"/>
      <c r="CTU43" s="449"/>
      <c r="CTV43" s="453"/>
      <c r="CTW43" s="453"/>
      <c r="CTX43" s="450"/>
      <c r="CTY43" s="454"/>
      <c r="CTZ43" s="455"/>
      <c r="CUA43" s="453"/>
      <c r="CUB43" s="456"/>
      <c r="CUC43" s="453"/>
      <c r="CUD43" s="456"/>
      <c r="CUE43" s="454"/>
      <c r="CUF43" s="451"/>
      <c r="CUG43" s="454"/>
      <c r="CUH43" s="450"/>
      <c r="CUI43" s="456"/>
      <c r="CUJ43" s="456"/>
      <c r="CUK43" s="456"/>
      <c r="CUL43" s="456"/>
      <c r="CUM43" s="271"/>
      <c r="CUN43" s="451"/>
      <c r="CUO43" s="454"/>
      <c r="CUP43" s="451"/>
      <c r="CUQ43" s="457"/>
      <c r="CUR43" s="271"/>
      <c r="CUS43" s="451"/>
      <c r="CUT43" s="454"/>
      <c r="CUU43" s="451"/>
      <c r="CUV43" s="457"/>
      <c r="CUW43" s="451"/>
      <c r="CUX43" s="457"/>
      <c r="CUY43" s="457"/>
      <c r="CUZ43" s="457"/>
      <c r="CVA43" s="271"/>
      <c r="CVB43" s="271"/>
      <c r="CVC43" s="451"/>
      <c r="CVD43" s="454"/>
      <c r="CVE43" s="451"/>
      <c r="CVF43" s="454"/>
      <c r="CVG43" s="458"/>
      <c r="CVH43" s="459"/>
      <c r="CVI43" s="460"/>
      <c r="CVJ43" s="461"/>
      <c r="CVK43" s="462"/>
      <c r="CVL43" s="458"/>
      <c r="CVM43" s="451"/>
      <c r="CVN43" s="463"/>
      <c r="CVO43" s="451"/>
      <c r="CVP43" s="451"/>
      <c r="CVQ43" s="453"/>
      <c r="CVS43" s="449"/>
      <c r="CVT43" s="449"/>
      <c r="CVU43" s="449"/>
      <c r="CVV43" s="450"/>
      <c r="CVW43" s="451"/>
      <c r="CVX43" s="451"/>
      <c r="CVY43" s="451"/>
      <c r="CVZ43" s="449"/>
      <c r="CWA43" s="452"/>
      <c r="CWB43" s="453"/>
      <c r="CWC43" s="454"/>
      <c r="CWD43" s="449"/>
      <c r="CWE43" s="453"/>
      <c r="CWF43" s="453"/>
      <c r="CWG43" s="450"/>
      <c r="CWH43" s="454"/>
      <c r="CWI43" s="455"/>
      <c r="CWJ43" s="453"/>
      <c r="CWK43" s="456"/>
      <c r="CWL43" s="453"/>
      <c r="CWM43" s="456"/>
      <c r="CWN43" s="454"/>
      <c r="CWO43" s="451"/>
      <c r="CWP43" s="454"/>
      <c r="CWQ43" s="450"/>
      <c r="CWR43" s="456"/>
      <c r="CWS43" s="456"/>
      <c r="CWT43" s="456"/>
      <c r="CWU43" s="456"/>
      <c r="CWV43" s="271"/>
      <c r="CWW43" s="451"/>
      <c r="CWX43" s="454"/>
      <c r="CWY43" s="451"/>
      <c r="CWZ43" s="457"/>
      <c r="CXA43" s="271"/>
      <c r="CXB43" s="451"/>
      <c r="CXC43" s="454"/>
      <c r="CXD43" s="451"/>
      <c r="CXE43" s="457"/>
      <c r="CXF43" s="451"/>
      <c r="CXG43" s="457"/>
      <c r="CXH43" s="457"/>
      <c r="CXI43" s="457"/>
      <c r="CXJ43" s="271"/>
      <c r="CXK43" s="271"/>
      <c r="CXL43" s="451"/>
      <c r="CXM43" s="454"/>
      <c r="CXN43" s="451"/>
      <c r="CXO43" s="454"/>
      <c r="CXP43" s="458"/>
      <c r="CXQ43" s="459"/>
      <c r="CXR43" s="460"/>
      <c r="CXS43" s="461"/>
      <c r="CXT43" s="462"/>
      <c r="CXU43" s="458"/>
      <c r="CXV43" s="451"/>
      <c r="CXW43" s="463"/>
      <c r="CXX43" s="451"/>
      <c r="CXY43" s="451"/>
      <c r="CXZ43" s="453"/>
      <c r="CYB43" s="449"/>
      <c r="CYC43" s="449"/>
      <c r="CYD43" s="449"/>
      <c r="CYE43" s="450"/>
      <c r="CYF43" s="451"/>
      <c r="CYG43" s="451"/>
      <c r="CYH43" s="451"/>
      <c r="CYI43" s="449"/>
      <c r="CYJ43" s="452"/>
      <c r="CYK43" s="453"/>
      <c r="CYL43" s="454"/>
      <c r="CYM43" s="449"/>
      <c r="CYN43" s="453"/>
      <c r="CYO43" s="453"/>
      <c r="CYP43" s="450"/>
      <c r="CYQ43" s="454"/>
      <c r="CYR43" s="455"/>
      <c r="CYS43" s="453"/>
      <c r="CYT43" s="456"/>
      <c r="CYU43" s="453"/>
      <c r="CYV43" s="456"/>
      <c r="CYW43" s="454"/>
      <c r="CYX43" s="451"/>
      <c r="CYY43" s="454"/>
      <c r="CYZ43" s="450"/>
      <c r="CZA43" s="456"/>
      <c r="CZB43" s="456"/>
      <c r="CZC43" s="456"/>
      <c r="CZD43" s="456"/>
      <c r="CZE43" s="271"/>
      <c r="CZF43" s="451"/>
      <c r="CZG43" s="454"/>
      <c r="CZH43" s="451"/>
      <c r="CZI43" s="457"/>
      <c r="CZJ43" s="271"/>
      <c r="CZK43" s="451"/>
      <c r="CZL43" s="454"/>
      <c r="CZM43" s="451"/>
      <c r="CZN43" s="457"/>
      <c r="CZO43" s="451"/>
      <c r="CZP43" s="457"/>
      <c r="CZQ43" s="457"/>
      <c r="CZR43" s="457"/>
      <c r="CZS43" s="271"/>
      <c r="CZT43" s="271"/>
      <c r="CZU43" s="451"/>
      <c r="CZV43" s="454"/>
      <c r="CZW43" s="451"/>
      <c r="CZX43" s="454"/>
      <c r="CZY43" s="458"/>
      <c r="CZZ43" s="459"/>
      <c r="DAA43" s="460"/>
      <c r="DAB43" s="461"/>
      <c r="DAC43" s="462"/>
      <c r="DAD43" s="458"/>
      <c r="DAE43" s="451"/>
      <c r="DAF43" s="463"/>
      <c r="DAG43" s="451"/>
      <c r="DAH43" s="451"/>
      <c r="DAI43" s="453"/>
      <c r="DAK43" s="449"/>
      <c r="DAL43" s="449"/>
      <c r="DAM43" s="449"/>
      <c r="DAN43" s="450"/>
      <c r="DAO43" s="451"/>
      <c r="DAP43" s="451"/>
      <c r="DAQ43" s="451"/>
      <c r="DAR43" s="449"/>
      <c r="DAS43" s="452"/>
      <c r="DAT43" s="453"/>
      <c r="DAU43" s="454"/>
      <c r="DAV43" s="449"/>
      <c r="DAW43" s="453"/>
      <c r="DAX43" s="453"/>
      <c r="DAY43" s="450"/>
      <c r="DAZ43" s="454"/>
      <c r="DBA43" s="455"/>
      <c r="DBB43" s="453"/>
      <c r="DBC43" s="456"/>
      <c r="DBD43" s="453"/>
      <c r="DBE43" s="456"/>
      <c r="DBF43" s="454"/>
      <c r="DBG43" s="451"/>
      <c r="DBH43" s="454"/>
      <c r="DBI43" s="450"/>
      <c r="DBJ43" s="456"/>
      <c r="DBK43" s="456"/>
      <c r="DBL43" s="456"/>
      <c r="DBM43" s="456"/>
      <c r="DBN43" s="271"/>
      <c r="DBO43" s="451"/>
      <c r="DBP43" s="454"/>
      <c r="DBQ43" s="451"/>
      <c r="DBR43" s="457"/>
      <c r="DBS43" s="271"/>
      <c r="DBT43" s="451"/>
      <c r="DBU43" s="454"/>
      <c r="DBV43" s="451"/>
      <c r="DBW43" s="457"/>
      <c r="DBX43" s="451"/>
      <c r="DBY43" s="457"/>
      <c r="DBZ43" s="457"/>
      <c r="DCA43" s="457"/>
      <c r="DCB43" s="271"/>
      <c r="DCC43" s="271"/>
      <c r="DCD43" s="451"/>
      <c r="DCE43" s="454"/>
      <c r="DCF43" s="451"/>
      <c r="DCG43" s="454"/>
      <c r="DCH43" s="458"/>
      <c r="DCI43" s="459"/>
      <c r="DCJ43" s="460"/>
      <c r="DCK43" s="461"/>
      <c r="DCL43" s="462"/>
      <c r="DCM43" s="458"/>
      <c r="DCN43" s="451"/>
      <c r="DCO43" s="463"/>
      <c r="DCP43" s="451"/>
      <c r="DCQ43" s="451"/>
      <c r="DCR43" s="453"/>
      <c r="DCT43" s="449"/>
      <c r="DCU43" s="449"/>
      <c r="DCV43" s="449"/>
      <c r="DCW43" s="450"/>
      <c r="DCX43" s="451"/>
      <c r="DCY43" s="451"/>
      <c r="DCZ43" s="451"/>
      <c r="DDA43" s="449"/>
      <c r="DDB43" s="452"/>
      <c r="DDC43" s="453"/>
      <c r="DDD43" s="454"/>
      <c r="DDE43" s="449"/>
      <c r="DDF43" s="453"/>
      <c r="DDG43" s="453"/>
      <c r="DDH43" s="450"/>
      <c r="DDI43" s="454"/>
      <c r="DDJ43" s="455"/>
      <c r="DDK43" s="453"/>
      <c r="DDL43" s="456"/>
      <c r="DDM43" s="453"/>
      <c r="DDN43" s="456"/>
      <c r="DDO43" s="454"/>
      <c r="DDP43" s="451"/>
      <c r="DDQ43" s="454"/>
      <c r="DDR43" s="450"/>
      <c r="DDS43" s="456"/>
      <c r="DDT43" s="456"/>
      <c r="DDU43" s="456"/>
      <c r="DDV43" s="456"/>
      <c r="DDW43" s="271"/>
      <c r="DDX43" s="451"/>
      <c r="DDY43" s="454"/>
      <c r="DDZ43" s="451"/>
      <c r="DEA43" s="457"/>
      <c r="DEB43" s="271"/>
      <c r="DEC43" s="451"/>
      <c r="DED43" s="454"/>
      <c r="DEE43" s="451"/>
      <c r="DEF43" s="457"/>
      <c r="DEG43" s="451"/>
      <c r="DEH43" s="457"/>
      <c r="DEI43" s="457"/>
      <c r="DEJ43" s="457"/>
      <c r="DEK43" s="271"/>
      <c r="DEL43" s="271"/>
      <c r="DEM43" s="451"/>
      <c r="DEN43" s="454"/>
      <c r="DEO43" s="451"/>
      <c r="DEP43" s="454"/>
      <c r="DEQ43" s="458"/>
      <c r="DER43" s="459"/>
      <c r="DES43" s="460"/>
      <c r="DET43" s="461"/>
      <c r="DEU43" s="462"/>
      <c r="DEV43" s="458"/>
      <c r="DEW43" s="451"/>
      <c r="DEX43" s="463"/>
      <c r="DEY43" s="451"/>
      <c r="DEZ43" s="451"/>
      <c r="DFA43" s="453"/>
      <c r="DFC43" s="449"/>
      <c r="DFD43" s="449"/>
      <c r="DFE43" s="449"/>
      <c r="DFF43" s="450"/>
      <c r="DFG43" s="451"/>
      <c r="DFH43" s="451"/>
      <c r="DFI43" s="451"/>
      <c r="DFJ43" s="449"/>
      <c r="DFK43" s="452"/>
      <c r="DFL43" s="453"/>
      <c r="DFM43" s="454"/>
      <c r="DFN43" s="449"/>
      <c r="DFO43" s="453"/>
      <c r="DFP43" s="453"/>
      <c r="DFQ43" s="450"/>
      <c r="DFR43" s="454"/>
      <c r="DFS43" s="455"/>
      <c r="DFT43" s="453"/>
      <c r="DFU43" s="456"/>
      <c r="DFV43" s="453"/>
      <c r="DFW43" s="456"/>
      <c r="DFX43" s="454"/>
      <c r="DFY43" s="451"/>
      <c r="DFZ43" s="454"/>
      <c r="DGA43" s="450"/>
      <c r="DGB43" s="456"/>
      <c r="DGC43" s="456"/>
      <c r="DGD43" s="456"/>
      <c r="DGE43" s="456"/>
      <c r="DGF43" s="271"/>
      <c r="DGG43" s="451"/>
      <c r="DGH43" s="454"/>
      <c r="DGI43" s="451"/>
      <c r="DGJ43" s="457"/>
      <c r="DGK43" s="271"/>
      <c r="DGL43" s="451"/>
      <c r="DGM43" s="454"/>
      <c r="DGN43" s="451"/>
      <c r="DGO43" s="457"/>
      <c r="DGP43" s="451"/>
      <c r="DGQ43" s="457"/>
      <c r="DGR43" s="457"/>
      <c r="DGS43" s="457"/>
      <c r="DGT43" s="271"/>
      <c r="DGU43" s="271"/>
      <c r="DGV43" s="451"/>
      <c r="DGW43" s="454"/>
      <c r="DGX43" s="451"/>
      <c r="DGY43" s="454"/>
      <c r="DGZ43" s="458"/>
      <c r="DHA43" s="459"/>
      <c r="DHB43" s="460"/>
      <c r="DHC43" s="461"/>
      <c r="DHD43" s="462"/>
      <c r="DHE43" s="458"/>
      <c r="DHF43" s="451"/>
      <c r="DHG43" s="463"/>
      <c r="DHH43" s="451"/>
      <c r="DHI43" s="451"/>
      <c r="DHJ43" s="453"/>
      <c r="DHL43" s="449"/>
      <c r="DHM43" s="449"/>
      <c r="DHN43" s="449"/>
      <c r="DHO43" s="450"/>
      <c r="DHP43" s="451"/>
      <c r="DHQ43" s="451"/>
      <c r="DHR43" s="451"/>
      <c r="DHS43" s="449"/>
      <c r="DHT43" s="452"/>
      <c r="DHU43" s="453"/>
      <c r="DHV43" s="454"/>
      <c r="DHW43" s="449"/>
      <c r="DHX43" s="453"/>
      <c r="DHY43" s="453"/>
      <c r="DHZ43" s="450"/>
      <c r="DIA43" s="454"/>
      <c r="DIB43" s="455"/>
      <c r="DIC43" s="453"/>
      <c r="DID43" s="456"/>
      <c r="DIE43" s="453"/>
      <c r="DIF43" s="456"/>
      <c r="DIG43" s="454"/>
      <c r="DIH43" s="451"/>
      <c r="DII43" s="454"/>
      <c r="DIJ43" s="450"/>
      <c r="DIK43" s="456"/>
      <c r="DIL43" s="456"/>
      <c r="DIM43" s="456"/>
      <c r="DIN43" s="456"/>
      <c r="DIO43" s="271"/>
      <c r="DIP43" s="451"/>
      <c r="DIQ43" s="454"/>
      <c r="DIR43" s="451"/>
      <c r="DIS43" s="457"/>
      <c r="DIT43" s="271"/>
      <c r="DIU43" s="451"/>
      <c r="DIV43" s="454"/>
      <c r="DIW43" s="451"/>
      <c r="DIX43" s="457"/>
      <c r="DIY43" s="451"/>
      <c r="DIZ43" s="457"/>
      <c r="DJA43" s="457"/>
      <c r="DJB43" s="457"/>
      <c r="DJC43" s="271"/>
      <c r="DJD43" s="271"/>
      <c r="DJE43" s="451"/>
      <c r="DJF43" s="454"/>
      <c r="DJG43" s="451"/>
      <c r="DJH43" s="454"/>
      <c r="DJI43" s="458"/>
      <c r="DJJ43" s="459"/>
      <c r="DJK43" s="460"/>
      <c r="DJL43" s="461"/>
      <c r="DJM43" s="462"/>
      <c r="DJN43" s="458"/>
      <c r="DJO43" s="451"/>
      <c r="DJP43" s="463"/>
      <c r="DJQ43" s="451"/>
      <c r="DJR43" s="451"/>
      <c r="DJS43" s="453"/>
      <c r="DJU43" s="449"/>
      <c r="DJV43" s="449"/>
      <c r="DJW43" s="449"/>
      <c r="DJX43" s="450"/>
      <c r="DJY43" s="451"/>
      <c r="DJZ43" s="451"/>
      <c r="DKA43" s="451"/>
      <c r="DKB43" s="449"/>
      <c r="DKC43" s="452"/>
      <c r="DKD43" s="453"/>
      <c r="DKE43" s="454"/>
      <c r="DKF43" s="449"/>
      <c r="DKG43" s="453"/>
      <c r="DKH43" s="453"/>
      <c r="DKI43" s="450"/>
      <c r="DKJ43" s="454"/>
      <c r="DKK43" s="455"/>
      <c r="DKL43" s="453"/>
      <c r="DKM43" s="456"/>
      <c r="DKN43" s="453"/>
      <c r="DKO43" s="456"/>
      <c r="DKP43" s="454"/>
      <c r="DKQ43" s="451"/>
      <c r="DKR43" s="454"/>
      <c r="DKS43" s="450"/>
      <c r="DKT43" s="456"/>
      <c r="DKU43" s="456"/>
      <c r="DKV43" s="456"/>
      <c r="DKW43" s="456"/>
      <c r="DKX43" s="271"/>
      <c r="DKY43" s="451"/>
      <c r="DKZ43" s="454"/>
      <c r="DLA43" s="451"/>
      <c r="DLB43" s="457"/>
      <c r="DLC43" s="271"/>
      <c r="DLD43" s="451"/>
      <c r="DLE43" s="454"/>
      <c r="DLF43" s="451"/>
      <c r="DLG43" s="457"/>
      <c r="DLH43" s="451"/>
      <c r="DLI43" s="457"/>
      <c r="DLJ43" s="457"/>
      <c r="DLK43" s="457"/>
      <c r="DLL43" s="271"/>
      <c r="DLM43" s="271"/>
      <c r="DLN43" s="451"/>
      <c r="DLO43" s="454"/>
      <c r="DLP43" s="451"/>
      <c r="DLQ43" s="454"/>
      <c r="DLR43" s="458"/>
      <c r="DLS43" s="459"/>
      <c r="DLT43" s="460"/>
      <c r="DLU43" s="461"/>
      <c r="DLV43" s="462"/>
      <c r="DLW43" s="458"/>
      <c r="DLX43" s="451"/>
      <c r="DLY43" s="463"/>
      <c r="DLZ43" s="451"/>
      <c r="DMA43" s="451"/>
      <c r="DMB43" s="453"/>
      <c r="DMD43" s="449"/>
      <c r="DME43" s="449"/>
      <c r="DMF43" s="449"/>
      <c r="DMG43" s="450"/>
      <c r="DMH43" s="451"/>
      <c r="DMI43" s="451"/>
      <c r="DMJ43" s="451"/>
      <c r="DMK43" s="449"/>
      <c r="DML43" s="452"/>
      <c r="DMM43" s="453"/>
      <c r="DMN43" s="454"/>
      <c r="DMO43" s="449"/>
      <c r="DMP43" s="453"/>
      <c r="DMQ43" s="453"/>
      <c r="DMR43" s="450"/>
      <c r="DMS43" s="454"/>
      <c r="DMT43" s="455"/>
      <c r="DMU43" s="453"/>
      <c r="DMV43" s="456"/>
      <c r="DMW43" s="453"/>
      <c r="DMX43" s="456"/>
      <c r="DMY43" s="454"/>
      <c r="DMZ43" s="451"/>
      <c r="DNA43" s="454"/>
      <c r="DNB43" s="450"/>
      <c r="DNC43" s="456"/>
      <c r="DND43" s="456"/>
      <c r="DNE43" s="456"/>
      <c r="DNF43" s="456"/>
      <c r="DNG43" s="271"/>
      <c r="DNH43" s="451"/>
      <c r="DNI43" s="454"/>
      <c r="DNJ43" s="451"/>
      <c r="DNK43" s="457"/>
      <c r="DNL43" s="271"/>
      <c r="DNM43" s="451"/>
      <c r="DNN43" s="454"/>
      <c r="DNO43" s="451"/>
      <c r="DNP43" s="457"/>
      <c r="DNQ43" s="451"/>
      <c r="DNR43" s="457"/>
      <c r="DNS43" s="457"/>
      <c r="DNT43" s="457"/>
      <c r="DNU43" s="271"/>
      <c r="DNV43" s="271"/>
      <c r="DNW43" s="451"/>
      <c r="DNX43" s="454"/>
      <c r="DNY43" s="451"/>
      <c r="DNZ43" s="454"/>
      <c r="DOA43" s="458"/>
      <c r="DOB43" s="459"/>
      <c r="DOC43" s="460"/>
      <c r="DOD43" s="461"/>
      <c r="DOE43" s="462"/>
      <c r="DOF43" s="458"/>
      <c r="DOG43" s="451"/>
      <c r="DOH43" s="463"/>
      <c r="DOI43" s="451"/>
      <c r="DOJ43" s="451"/>
      <c r="DOK43" s="453"/>
      <c r="DOM43" s="449"/>
      <c r="DON43" s="449"/>
      <c r="DOO43" s="449"/>
      <c r="DOP43" s="450"/>
      <c r="DOQ43" s="451"/>
      <c r="DOR43" s="451"/>
      <c r="DOS43" s="451"/>
      <c r="DOT43" s="449"/>
      <c r="DOU43" s="452"/>
      <c r="DOV43" s="453"/>
      <c r="DOW43" s="454"/>
      <c r="DOX43" s="449"/>
      <c r="DOY43" s="453"/>
      <c r="DOZ43" s="453"/>
      <c r="DPA43" s="450"/>
      <c r="DPB43" s="454"/>
      <c r="DPC43" s="455"/>
      <c r="DPD43" s="453"/>
      <c r="DPE43" s="456"/>
      <c r="DPF43" s="453"/>
      <c r="DPG43" s="456"/>
      <c r="DPH43" s="454"/>
      <c r="DPI43" s="451"/>
      <c r="DPJ43" s="454"/>
      <c r="DPK43" s="450"/>
      <c r="DPL43" s="456"/>
      <c r="DPM43" s="456"/>
      <c r="DPN43" s="456"/>
      <c r="DPO43" s="456"/>
      <c r="DPP43" s="271"/>
      <c r="DPQ43" s="451"/>
      <c r="DPR43" s="454"/>
      <c r="DPS43" s="451"/>
      <c r="DPT43" s="457"/>
      <c r="DPU43" s="271"/>
      <c r="DPV43" s="451"/>
      <c r="DPW43" s="454"/>
      <c r="DPX43" s="451"/>
      <c r="DPY43" s="457"/>
      <c r="DPZ43" s="451"/>
      <c r="DQA43" s="457"/>
      <c r="DQB43" s="457"/>
      <c r="DQC43" s="457"/>
      <c r="DQD43" s="271"/>
      <c r="DQE43" s="271"/>
      <c r="DQF43" s="451"/>
      <c r="DQG43" s="454"/>
      <c r="DQH43" s="451"/>
      <c r="DQI43" s="454"/>
      <c r="DQJ43" s="458"/>
      <c r="DQK43" s="459"/>
      <c r="DQL43" s="460"/>
      <c r="DQM43" s="461"/>
      <c r="DQN43" s="462"/>
      <c r="DQO43" s="458"/>
      <c r="DQP43" s="451"/>
      <c r="DQQ43" s="463"/>
      <c r="DQR43" s="451"/>
      <c r="DQS43" s="451"/>
      <c r="DQT43" s="453"/>
      <c r="DQV43" s="449"/>
      <c r="DQW43" s="449"/>
      <c r="DQX43" s="449"/>
      <c r="DQY43" s="450"/>
      <c r="DQZ43" s="451"/>
      <c r="DRA43" s="451"/>
      <c r="DRB43" s="451"/>
      <c r="DRC43" s="449"/>
      <c r="DRD43" s="452"/>
      <c r="DRE43" s="453"/>
      <c r="DRF43" s="454"/>
      <c r="DRG43" s="449"/>
      <c r="DRH43" s="453"/>
      <c r="DRI43" s="453"/>
      <c r="DRJ43" s="450"/>
      <c r="DRK43" s="454"/>
      <c r="DRL43" s="455"/>
      <c r="DRM43" s="453"/>
      <c r="DRN43" s="456"/>
      <c r="DRO43" s="453"/>
      <c r="DRP43" s="456"/>
      <c r="DRQ43" s="454"/>
      <c r="DRR43" s="451"/>
      <c r="DRS43" s="454"/>
      <c r="DRT43" s="450"/>
      <c r="DRU43" s="456"/>
      <c r="DRV43" s="456"/>
      <c r="DRW43" s="456"/>
      <c r="DRX43" s="456"/>
      <c r="DRY43" s="271"/>
      <c r="DRZ43" s="451"/>
      <c r="DSA43" s="454"/>
      <c r="DSB43" s="451"/>
      <c r="DSC43" s="457"/>
      <c r="DSD43" s="271"/>
      <c r="DSE43" s="451"/>
      <c r="DSF43" s="454"/>
      <c r="DSG43" s="451"/>
      <c r="DSH43" s="457"/>
      <c r="DSI43" s="451"/>
      <c r="DSJ43" s="457"/>
      <c r="DSK43" s="457"/>
      <c r="DSL43" s="457"/>
      <c r="DSM43" s="271"/>
      <c r="DSN43" s="271"/>
      <c r="DSO43" s="451"/>
      <c r="DSP43" s="454"/>
      <c r="DSQ43" s="451"/>
      <c r="DSR43" s="454"/>
      <c r="DSS43" s="458"/>
      <c r="DST43" s="459"/>
      <c r="DSU43" s="460"/>
      <c r="DSV43" s="461"/>
      <c r="DSW43" s="462"/>
      <c r="DSX43" s="458"/>
      <c r="DSY43" s="451"/>
      <c r="DSZ43" s="463"/>
      <c r="DTA43" s="451"/>
      <c r="DTB43" s="451"/>
      <c r="DTC43" s="453"/>
      <c r="DTE43" s="449"/>
      <c r="DTF43" s="449"/>
      <c r="DTG43" s="449"/>
      <c r="DTH43" s="450"/>
      <c r="DTI43" s="451"/>
      <c r="DTJ43" s="451"/>
      <c r="DTK43" s="451"/>
      <c r="DTL43" s="449"/>
      <c r="DTM43" s="452"/>
      <c r="DTN43" s="453"/>
      <c r="DTO43" s="454"/>
      <c r="DTP43" s="449"/>
      <c r="DTQ43" s="453"/>
      <c r="DTR43" s="453"/>
      <c r="DTS43" s="450"/>
      <c r="DTT43" s="454"/>
      <c r="DTU43" s="455"/>
      <c r="DTV43" s="453"/>
      <c r="DTW43" s="456"/>
      <c r="DTX43" s="453"/>
      <c r="DTY43" s="456"/>
      <c r="DTZ43" s="454"/>
      <c r="DUA43" s="451"/>
      <c r="DUB43" s="454"/>
      <c r="DUC43" s="450"/>
      <c r="DUD43" s="456"/>
      <c r="DUE43" s="456"/>
      <c r="DUF43" s="456"/>
      <c r="DUG43" s="456"/>
      <c r="DUH43" s="271"/>
      <c r="DUI43" s="451"/>
      <c r="DUJ43" s="454"/>
      <c r="DUK43" s="451"/>
      <c r="DUL43" s="457"/>
      <c r="DUM43" s="271"/>
      <c r="DUN43" s="451"/>
      <c r="DUO43" s="454"/>
      <c r="DUP43" s="451"/>
      <c r="DUQ43" s="457"/>
      <c r="DUR43" s="451"/>
      <c r="DUS43" s="457"/>
      <c r="DUT43" s="457"/>
      <c r="DUU43" s="457"/>
      <c r="DUV43" s="271"/>
      <c r="DUW43" s="271"/>
      <c r="DUX43" s="451"/>
      <c r="DUY43" s="454"/>
      <c r="DUZ43" s="451"/>
      <c r="DVA43" s="454"/>
      <c r="DVB43" s="458"/>
      <c r="DVC43" s="459"/>
      <c r="DVD43" s="460"/>
      <c r="DVE43" s="461"/>
      <c r="DVF43" s="462"/>
      <c r="DVG43" s="458"/>
      <c r="DVH43" s="451"/>
      <c r="DVI43" s="463"/>
      <c r="DVJ43" s="451"/>
      <c r="DVK43" s="451"/>
      <c r="DVL43" s="453"/>
      <c r="DVN43" s="449"/>
      <c r="DVO43" s="449"/>
      <c r="DVP43" s="449"/>
      <c r="DVQ43" s="450"/>
      <c r="DVR43" s="451"/>
      <c r="DVS43" s="451"/>
      <c r="DVT43" s="451"/>
      <c r="DVU43" s="449"/>
      <c r="DVV43" s="452"/>
      <c r="DVW43" s="453"/>
      <c r="DVX43" s="454"/>
      <c r="DVY43" s="449"/>
      <c r="DVZ43" s="453"/>
      <c r="DWA43" s="453"/>
      <c r="DWB43" s="450"/>
      <c r="DWC43" s="454"/>
      <c r="DWD43" s="455"/>
      <c r="DWE43" s="453"/>
      <c r="DWF43" s="456"/>
      <c r="DWG43" s="453"/>
      <c r="DWH43" s="456"/>
      <c r="DWI43" s="454"/>
      <c r="DWJ43" s="451"/>
      <c r="DWK43" s="454"/>
      <c r="DWL43" s="450"/>
      <c r="DWM43" s="456"/>
      <c r="DWN43" s="456"/>
      <c r="DWO43" s="456"/>
      <c r="DWP43" s="456"/>
      <c r="DWQ43" s="271"/>
      <c r="DWR43" s="451"/>
      <c r="DWS43" s="454"/>
      <c r="DWT43" s="451"/>
      <c r="DWU43" s="457"/>
      <c r="DWV43" s="271"/>
      <c r="DWW43" s="451"/>
      <c r="DWX43" s="454"/>
      <c r="DWY43" s="451"/>
      <c r="DWZ43" s="457"/>
      <c r="DXA43" s="451"/>
      <c r="DXB43" s="457"/>
      <c r="DXC43" s="457"/>
      <c r="DXD43" s="457"/>
      <c r="DXE43" s="271"/>
      <c r="DXF43" s="271"/>
      <c r="DXG43" s="451"/>
      <c r="DXH43" s="454"/>
      <c r="DXI43" s="451"/>
      <c r="DXJ43" s="454"/>
      <c r="DXK43" s="458"/>
      <c r="DXL43" s="459"/>
      <c r="DXM43" s="460"/>
      <c r="DXN43" s="461"/>
      <c r="DXO43" s="462"/>
      <c r="DXP43" s="458"/>
      <c r="DXQ43" s="451"/>
      <c r="DXR43" s="463"/>
      <c r="DXS43" s="451"/>
      <c r="DXT43" s="451"/>
      <c r="DXU43" s="453"/>
      <c r="DXW43" s="449"/>
      <c r="DXX43" s="449"/>
      <c r="DXY43" s="449"/>
      <c r="DXZ43" s="450"/>
      <c r="DYA43" s="451"/>
      <c r="DYB43" s="451"/>
      <c r="DYC43" s="451"/>
      <c r="DYD43" s="449"/>
      <c r="DYE43" s="452"/>
      <c r="DYF43" s="453"/>
      <c r="DYG43" s="454"/>
      <c r="DYH43" s="449"/>
      <c r="DYI43" s="453"/>
      <c r="DYJ43" s="453"/>
      <c r="DYK43" s="450"/>
      <c r="DYL43" s="454"/>
      <c r="DYM43" s="455"/>
      <c r="DYN43" s="453"/>
      <c r="DYO43" s="456"/>
      <c r="DYP43" s="453"/>
      <c r="DYQ43" s="456"/>
      <c r="DYR43" s="454"/>
      <c r="DYS43" s="451"/>
      <c r="DYT43" s="454"/>
      <c r="DYU43" s="450"/>
      <c r="DYV43" s="456"/>
      <c r="DYW43" s="456"/>
      <c r="DYX43" s="456"/>
      <c r="DYY43" s="456"/>
      <c r="DYZ43" s="271"/>
      <c r="DZA43" s="451"/>
      <c r="DZB43" s="454"/>
      <c r="DZC43" s="451"/>
      <c r="DZD43" s="457"/>
      <c r="DZE43" s="271"/>
      <c r="DZF43" s="451"/>
      <c r="DZG43" s="454"/>
      <c r="DZH43" s="451"/>
      <c r="DZI43" s="457"/>
      <c r="DZJ43" s="451"/>
      <c r="DZK43" s="457"/>
      <c r="DZL43" s="457"/>
      <c r="DZM43" s="457"/>
      <c r="DZN43" s="271"/>
      <c r="DZO43" s="271"/>
      <c r="DZP43" s="451"/>
      <c r="DZQ43" s="454"/>
      <c r="DZR43" s="451"/>
      <c r="DZS43" s="454"/>
      <c r="DZT43" s="458"/>
      <c r="DZU43" s="459"/>
      <c r="DZV43" s="460"/>
      <c r="DZW43" s="461"/>
      <c r="DZX43" s="462"/>
      <c r="DZY43" s="458"/>
      <c r="DZZ43" s="451"/>
      <c r="EAA43" s="463"/>
      <c r="EAB43" s="451"/>
      <c r="EAC43" s="451"/>
      <c r="EAD43" s="453"/>
      <c r="EAF43" s="449"/>
      <c r="EAG43" s="449"/>
      <c r="EAH43" s="449"/>
      <c r="EAI43" s="450"/>
      <c r="EAJ43" s="451"/>
      <c r="EAK43" s="451"/>
      <c r="EAL43" s="451"/>
      <c r="EAM43" s="449"/>
      <c r="EAN43" s="452"/>
      <c r="EAO43" s="453"/>
      <c r="EAP43" s="454"/>
      <c r="EAQ43" s="449"/>
      <c r="EAR43" s="453"/>
      <c r="EAS43" s="453"/>
      <c r="EAT43" s="450"/>
      <c r="EAU43" s="454"/>
      <c r="EAV43" s="455"/>
      <c r="EAW43" s="453"/>
      <c r="EAX43" s="456"/>
      <c r="EAY43" s="453"/>
      <c r="EAZ43" s="456"/>
      <c r="EBA43" s="454"/>
      <c r="EBB43" s="451"/>
      <c r="EBC43" s="454"/>
      <c r="EBD43" s="450"/>
      <c r="EBE43" s="456"/>
      <c r="EBF43" s="456"/>
      <c r="EBG43" s="456"/>
      <c r="EBH43" s="456"/>
      <c r="EBI43" s="271"/>
      <c r="EBJ43" s="451"/>
      <c r="EBK43" s="454"/>
      <c r="EBL43" s="451"/>
      <c r="EBM43" s="457"/>
      <c r="EBN43" s="271"/>
      <c r="EBO43" s="451"/>
      <c r="EBP43" s="454"/>
      <c r="EBQ43" s="451"/>
      <c r="EBR43" s="457"/>
      <c r="EBS43" s="451"/>
      <c r="EBT43" s="457"/>
      <c r="EBU43" s="457"/>
      <c r="EBV43" s="457"/>
      <c r="EBW43" s="271"/>
      <c r="EBX43" s="271"/>
      <c r="EBY43" s="451"/>
      <c r="EBZ43" s="454"/>
      <c r="ECA43" s="451"/>
      <c r="ECB43" s="454"/>
      <c r="ECC43" s="458"/>
      <c r="ECD43" s="459"/>
      <c r="ECE43" s="460"/>
      <c r="ECF43" s="461"/>
      <c r="ECG43" s="462"/>
      <c r="ECH43" s="458"/>
      <c r="ECI43" s="451"/>
      <c r="ECJ43" s="463"/>
      <c r="ECK43" s="451"/>
      <c r="ECL43" s="451"/>
      <c r="ECM43" s="453"/>
      <c r="ECO43" s="449"/>
      <c r="ECP43" s="449"/>
      <c r="ECQ43" s="449"/>
      <c r="ECR43" s="450"/>
      <c r="ECS43" s="451"/>
      <c r="ECT43" s="451"/>
      <c r="ECU43" s="451"/>
      <c r="ECV43" s="449"/>
      <c r="ECW43" s="452"/>
      <c r="ECX43" s="453"/>
      <c r="ECY43" s="454"/>
      <c r="ECZ43" s="449"/>
      <c r="EDA43" s="453"/>
      <c r="EDB43" s="453"/>
      <c r="EDC43" s="450"/>
      <c r="EDD43" s="454"/>
      <c r="EDE43" s="455"/>
      <c r="EDF43" s="453"/>
      <c r="EDG43" s="456"/>
      <c r="EDH43" s="453"/>
      <c r="EDI43" s="456"/>
      <c r="EDJ43" s="454"/>
      <c r="EDK43" s="451"/>
      <c r="EDL43" s="454"/>
      <c r="EDM43" s="450"/>
      <c r="EDN43" s="456"/>
      <c r="EDO43" s="456"/>
      <c r="EDP43" s="456"/>
      <c r="EDQ43" s="456"/>
      <c r="EDR43" s="271"/>
      <c r="EDS43" s="451"/>
      <c r="EDT43" s="454"/>
      <c r="EDU43" s="451"/>
      <c r="EDV43" s="457"/>
      <c r="EDW43" s="271"/>
      <c r="EDX43" s="451"/>
      <c r="EDY43" s="454"/>
      <c r="EDZ43" s="451"/>
      <c r="EEA43" s="457"/>
      <c r="EEB43" s="451"/>
      <c r="EEC43" s="457"/>
      <c r="EED43" s="457"/>
      <c r="EEE43" s="457"/>
      <c r="EEF43" s="271"/>
      <c r="EEG43" s="271"/>
      <c r="EEH43" s="451"/>
      <c r="EEI43" s="454"/>
      <c r="EEJ43" s="451"/>
      <c r="EEK43" s="454"/>
      <c r="EEL43" s="458"/>
      <c r="EEM43" s="459"/>
      <c r="EEN43" s="460"/>
      <c r="EEO43" s="461"/>
      <c r="EEP43" s="462"/>
      <c r="EEQ43" s="458"/>
      <c r="EER43" s="451"/>
      <c r="EES43" s="463"/>
      <c r="EET43" s="451"/>
      <c r="EEU43" s="451"/>
      <c r="EEV43" s="453"/>
      <c r="EEX43" s="449"/>
      <c r="EEY43" s="449"/>
      <c r="EEZ43" s="449"/>
      <c r="EFA43" s="450"/>
      <c r="EFB43" s="451"/>
      <c r="EFC43" s="451"/>
      <c r="EFD43" s="451"/>
      <c r="EFE43" s="449"/>
      <c r="EFF43" s="452"/>
      <c r="EFG43" s="453"/>
      <c r="EFH43" s="454"/>
      <c r="EFI43" s="449"/>
      <c r="EFJ43" s="453"/>
      <c r="EFK43" s="453"/>
      <c r="EFL43" s="450"/>
      <c r="EFM43" s="454"/>
      <c r="EFN43" s="455"/>
      <c r="EFO43" s="453"/>
      <c r="EFP43" s="456"/>
      <c r="EFQ43" s="453"/>
      <c r="EFR43" s="456"/>
      <c r="EFS43" s="454"/>
      <c r="EFT43" s="451"/>
      <c r="EFU43" s="454"/>
      <c r="EFV43" s="450"/>
      <c r="EFW43" s="456"/>
      <c r="EFX43" s="456"/>
      <c r="EFY43" s="456"/>
      <c r="EFZ43" s="456"/>
      <c r="EGA43" s="271"/>
      <c r="EGB43" s="451"/>
      <c r="EGC43" s="454"/>
      <c r="EGD43" s="451"/>
      <c r="EGE43" s="457"/>
      <c r="EGF43" s="271"/>
      <c r="EGG43" s="451"/>
      <c r="EGH43" s="454"/>
      <c r="EGI43" s="451"/>
      <c r="EGJ43" s="457"/>
      <c r="EGK43" s="451"/>
      <c r="EGL43" s="457"/>
      <c r="EGM43" s="457"/>
      <c r="EGN43" s="457"/>
      <c r="EGO43" s="271"/>
      <c r="EGP43" s="271"/>
      <c r="EGQ43" s="451"/>
      <c r="EGR43" s="454"/>
      <c r="EGS43" s="451"/>
      <c r="EGT43" s="454"/>
      <c r="EGU43" s="458"/>
      <c r="EGV43" s="459"/>
      <c r="EGW43" s="460"/>
      <c r="EGX43" s="461"/>
      <c r="EGY43" s="462"/>
      <c r="EGZ43" s="458"/>
      <c r="EHA43" s="451"/>
      <c r="EHB43" s="463"/>
      <c r="EHC43" s="451"/>
      <c r="EHD43" s="451"/>
      <c r="EHE43" s="453"/>
      <c r="EHG43" s="449"/>
      <c r="EHH43" s="449"/>
      <c r="EHI43" s="449"/>
      <c r="EHJ43" s="450"/>
      <c r="EHK43" s="451"/>
      <c r="EHL43" s="451"/>
      <c r="EHM43" s="451"/>
      <c r="EHN43" s="449"/>
      <c r="EHO43" s="452"/>
      <c r="EHP43" s="453"/>
      <c r="EHQ43" s="454"/>
      <c r="EHR43" s="449"/>
      <c r="EHS43" s="453"/>
      <c r="EHT43" s="453"/>
      <c r="EHU43" s="450"/>
      <c r="EHV43" s="454"/>
      <c r="EHW43" s="455"/>
      <c r="EHX43" s="453"/>
      <c r="EHY43" s="456"/>
      <c r="EHZ43" s="453"/>
      <c r="EIA43" s="456"/>
      <c r="EIB43" s="454"/>
      <c r="EIC43" s="451"/>
      <c r="EID43" s="454"/>
      <c r="EIE43" s="450"/>
      <c r="EIF43" s="456"/>
      <c r="EIG43" s="456"/>
      <c r="EIH43" s="456"/>
      <c r="EII43" s="456"/>
      <c r="EIJ43" s="271"/>
      <c r="EIK43" s="451"/>
      <c r="EIL43" s="454"/>
      <c r="EIM43" s="451"/>
      <c r="EIN43" s="457"/>
      <c r="EIO43" s="271"/>
      <c r="EIP43" s="451"/>
      <c r="EIQ43" s="454"/>
      <c r="EIR43" s="451"/>
      <c r="EIS43" s="457"/>
      <c r="EIT43" s="451"/>
      <c r="EIU43" s="457"/>
      <c r="EIV43" s="457"/>
      <c r="EIW43" s="457"/>
      <c r="EIX43" s="271"/>
      <c r="EIY43" s="271"/>
      <c r="EIZ43" s="451"/>
      <c r="EJA43" s="454"/>
      <c r="EJB43" s="451"/>
      <c r="EJC43" s="454"/>
      <c r="EJD43" s="458"/>
      <c r="EJE43" s="459"/>
      <c r="EJF43" s="460"/>
      <c r="EJG43" s="461"/>
      <c r="EJH43" s="462"/>
      <c r="EJI43" s="458"/>
      <c r="EJJ43" s="451"/>
      <c r="EJK43" s="463"/>
      <c r="EJL43" s="451"/>
      <c r="EJM43" s="451"/>
      <c r="EJN43" s="453"/>
      <c r="EJP43" s="449"/>
      <c r="EJQ43" s="449"/>
      <c r="EJR43" s="449"/>
      <c r="EJS43" s="450"/>
      <c r="EJT43" s="451"/>
      <c r="EJU43" s="451"/>
      <c r="EJV43" s="451"/>
      <c r="EJW43" s="449"/>
      <c r="EJX43" s="452"/>
      <c r="EJY43" s="453"/>
      <c r="EJZ43" s="454"/>
      <c r="EKA43" s="449"/>
      <c r="EKB43" s="453"/>
      <c r="EKC43" s="453"/>
      <c r="EKD43" s="450"/>
      <c r="EKE43" s="454"/>
      <c r="EKF43" s="455"/>
      <c r="EKG43" s="453"/>
      <c r="EKH43" s="456"/>
      <c r="EKI43" s="453"/>
      <c r="EKJ43" s="456"/>
      <c r="EKK43" s="454"/>
      <c r="EKL43" s="451"/>
      <c r="EKM43" s="454"/>
      <c r="EKN43" s="450"/>
      <c r="EKO43" s="456"/>
      <c r="EKP43" s="456"/>
      <c r="EKQ43" s="456"/>
      <c r="EKR43" s="456"/>
      <c r="EKS43" s="271"/>
      <c r="EKT43" s="451"/>
      <c r="EKU43" s="454"/>
      <c r="EKV43" s="451"/>
      <c r="EKW43" s="457"/>
      <c r="EKX43" s="271"/>
      <c r="EKY43" s="451"/>
      <c r="EKZ43" s="454"/>
      <c r="ELA43" s="451"/>
      <c r="ELB43" s="457"/>
      <c r="ELC43" s="451"/>
      <c r="ELD43" s="457"/>
      <c r="ELE43" s="457"/>
      <c r="ELF43" s="457"/>
      <c r="ELG43" s="271"/>
      <c r="ELH43" s="271"/>
      <c r="ELI43" s="451"/>
      <c r="ELJ43" s="454"/>
      <c r="ELK43" s="451"/>
      <c r="ELL43" s="454"/>
      <c r="ELM43" s="458"/>
      <c r="ELN43" s="459"/>
      <c r="ELO43" s="460"/>
      <c r="ELP43" s="461"/>
      <c r="ELQ43" s="462"/>
      <c r="ELR43" s="458"/>
      <c r="ELS43" s="451"/>
      <c r="ELT43" s="463"/>
      <c r="ELU43" s="451"/>
      <c r="ELV43" s="451"/>
      <c r="ELW43" s="453"/>
      <c r="ELY43" s="449"/>
      <c r="ELZ43" s="449"/>
      <c r="EMA43" s="449"/>
      <c r="EMB43" s="450"/>
      <c r="EMC43" s="451"/>
      <c r="EMD43" s="451"/>
      <c r="EME43" s="451"/>
      <c r="EMF43" s="449"/>
      <c r="EMG43" s="452"/>
      <c r="EMH43" s="453"/>
      <c r="EMI43" s="454"/>
      <c r="EMJ43" s="449"/>
      <c r="EMK43" s="453"/>
      <c r="EML43" s="453"/>
      <c r="EMM43" s="450"/>
      <c r="EMN43" s="454"/>
      <c r="EMO43" s="455"/>
      <c r="EMP43" s="453"/>
      <c r="EMQ43" s="456"/>
      <c r="EMR43" s="453"/>
      <c r="EMS43" s="456"/>
      <c r="EMT43" s="454"/>
      <c r="EMU43" s="451"/>
      <c r="EMV43" s="454"/>
      <c r="EMW43" s="450"/>
      <c r="EMX43" s="456"/>
      <c r="EMY43" s="456"/>
      <c r="EMZ43" s="456"/>
      <c r="ENA43" s="456"/>
      <c r="ENB43" s="271"/>
      <c r="ENC43" s="451"/>
      <c r="END43" s="454"/>
      <c r="ENE43" s="451"/>
      <c r="ENF43" s="457"/>
      <c r="ENG43" s="271"/>
      <c r="ENH43" s="451"/>
      <c r="ENI43" s="454"/>
      <c r="ENJ43" s="451"/>
      <c r="ENK43" s="457"/>
      <c r="ENL43" s="451"/>
      <c r="ENM43" s="457"/>
      <c r="ENN43" s="457"/>
      <c r="ENO43" s="457"/>
      <c r="ENP43" s="271"/>
      <c r="ENQ43" s="271"/>
      <c r="ENR43" s="451"/>
      <c r="ENS43" s="454"/>
      <c r="ENT43" s="451"/>
      <c r="ENU43" s="454"/>
      <c r="ENV43" s="458"/>
      <c r="ENW43" s="459"/>
      <c r="ENX43" s="460"/>
      <c r="ENY43" s="461"/>
      <c r="ENZ43" s="462"/>
      <c r="EOA43" s="458"/>
      <c r="EOB43" s="451"/>
      <c r="EOC43" s="463"/>
      <c r="EOD43" s="451"/>
      <c r="EOE43" s="451"/>
      <c r="EOF43" s="453"/>
      <c r="EOH43" s="449"/>
      <c r="EOI43" s="449"/>
      <c r="EOJ43" s="449"/>
      <c r="EOK43" s="450"/>
      <c r="EOL43" s="451"/>
      <c r="EOM43" s="451"/>
      <c r="EON43" s="451"/>
      <c r="EOO43" s="449"/>
      <c r="EOP43" s="452"/>
      <c r="EOQ43" s="453"/>
      <c r="EOR43" s="454"/>
      <c r="EOS43" s="449"/>
      <c r="EOT43" s="453"/>
      <c r="EOU43" s="453"/>
      <c r="EOV43" s="450"/>
      <c r="EOW43" s="454"/>
      <c r="EOX43" s="455"/>
      <c r="EOY43" s="453"/>
      <c r="EOZ43" s="456"/>
      <c r="EPA43" s="453"/>
      <c r="EPB43" s="456"/>
      <c r="EPC43" s="454"/>
      <c r="EPD43" s="451"/>
      <c r="EPE43" s="454"/>
      <c r="EPF43" s="450"/>
      <c r="EPG43" s="456"/>
      <c r="EPH43" s="456"/>
      <c r="EPI43" s="456"/>
      <c r="EPJ43" s="456"/>
      <c r="EPK43" s="271"/>
      <c r="EPL43" s="451"/>
      <c r="EPM43" s="454"/>
      <c r="EPN43" s="451"/>
      <c r="EPO43" s="457"/>
      <c r="EPP43" s="271"/>
      <c r="EPQ43" s="451"/>
      <c r="EPR43" s="454"/>
      <c r="EPS43" s="451"/>
      <c r="EPT43" s="457"/>
      <c r="EPU43" s="451"/>
      <c r="EPV43" s="457"/>
      <c r="EPW43" s="457"/>
      <c r="EPX43" s="457"/>
      <c r="EPY43" s="271"/>
      <c r="EPZ43" s="271"/>
      <c r="EQA43" s="451"/>
      <c r="EQB43" s="454"/>
      <c r="EQC43" s="451"/>
      <c r="EQD43" s="454"/>
      <c r="EQE43" s="458"/>
      <c r="EQF43" s="459"/>
      <c r="EQG43" s="460"/>
      <c r="EQH43" s="461"/>
      <c r="EQI43" s="462"/>
      <c r="EQJ43" s="458"/>
      <c r="EQK43" s="451"/>
      <c r="EQL43" s="463"/>
      <c r="EQM43" s="451"/>
      <c r="EQN43" s="451"/>
      <c r="EQO43" s="453"/>
      <c r="EQQ43" s="449"/>
      <c r="EQR43" s="449"/>
      <c r="EQS43" s="449"/>
      <c r="EQT43" s="450"/>
      <c r="EQU43" s="451"/>
      <c r="EQV43" s="451"/>
      <c r="EQW43" s="451"/>
      <c r="EQX43" s="449"/>
      <c r="EQY43" s="452"/>
      <c r="EQZ43" s="453"/>
      <c r="ERA43" s="454"/>
      <c r="ERB43" s="449"/>
      <c r="ERC43" s="453"/>
      <c r="ERD43" s="453"/>
      <c r="ERE43" s="450"/>
      <c r="ERF43" s="454"/>
      <c r="ERG43" s="455"/>
      <c r="ERH43" s="453"/>
      <c r="ERI43" s="456"/>
      <c r="ERJ43" s="453"/>
      <c r="ERK43" s="456"/>
      <c r="ERL43" s="454"/>
      <c r="ERM43" s="451"/>
      <c r="ERN43" s="454"/>
      <c r="ERO43" s="450"/>
      <c r="ERP43" s="456"/>
      <c r="ERQ43" s="456"/>
      <c r="ERR43" s="456"/>
      <c r="ERS43" s="456"/>
      <c r="ERT43" s="271"/>
      <c r="ERU43" s="451"/>
      <c r="ERV43" s="454"/>
      <c r="ERW43" s="451"/>
      <c r="ERX43" s="457"/>
      <c r="ERY43" s="271"/>
      <c r="ERZ43" s="451"/>
      <c r="ESA43" s="454"/>
      <c r="ESB43" s="451"/>
      <c r="ESC43" s="457"/>
      <c r="ESD43" s="451"/>
      <c r="ESE43" s="457"/>
      <c r="ESF43" s="457"/>
      <c r="ESG43" s="457"/>
      <c r="ESH43" s="271"/>
      <c r="ESI43" s="271"/>
      <c r="ESJ43" s="451"/>
      <c r="ESK43" s="454"/>
      <c r="ESL43" s="451"/>
      <c r="ESM43" s="454"/>
      <c r="ESN43" s="458"/>
      <c r="ESO43" s="459"/>
      <c r="ESP43" s="460"/>
      <c r="ESQ43" s="461"/>
      <c r="ESR43" s="462"/>
      <c r="ESS43" s="458"/>
      <c r="EST43" s="451"/>
      <c r="ESU43" s="463"/>
      <c r="ESV43" s="451"/>
      <c r="ESW43" s="451"/>
      <c r="ESX43" s="453"/>
      <c r="ESZ43" s="449"/>
      <c r="ETA43" s="449"/>
      <c r="ETB43" s="449"/>
      <c r="ETC43" s="450"/>
      <c r="ETD43" s="451"/>
      <c r="ETE43" s="451"/>
      <c r="ETF43" s="451"/>
      <c r="ETG43" s="449"/>
      <c r="ETH43" s="452"/>
      <c r="ETI43" s="453"/>
      <c r="ETJ43" s="454"/>
      <c r="ETK43" s="449"/>
      <c r="ETL43" s="453"/>
      <c r="ETM43" s="453"/>
      <c r="ETN43" s="450"/>
      <c r="ETO43" s="454"/>
      <c r="ETP43" s="455"/>
      <c r="ETQ43" s="453"/>
      <c r="ETR43" s="456"/>
      <c r="ETS43" s="453"/>
      <c r="ETT43" s="456"/>
      <c r="ETU43" s="454"/>
      <c r="ETV43" s="451"/>
      <c r="ETW43" s="454"/>
      <c r="ETX43" s="450"/>
      <c r="ETY43" s="456"/>
      <c r="ETZ43" s="456"/>
      <c r="EUA43" s="456"/>
      <c r="EUB43" s="456"/>
      <c r="EUC43" s="271"/>
      <c r="EUD43" s="451"/>
      <c r="EUE43" s="454"/>
      <c r="EUF43" s="451"/>
      <c r="EUG43" s="457"/>
      <c r="EUH43" s="271"/>
      <c r="EUI43" s="451"/>
      <c r="EUJ43" s="454"/>
      <c r="EUK43" s="451"/>
      <c r="EUL43" s="457"/>
      <c r="EUM43" s="451"/>
      <c r="EUN43" s="457"/>
      <c r="EUO43" s="457"/>
      <c r="EUP43" s="457"/>
      <c r="EUQ43" s="271"/>
      <c r="EUR43" s="271"/>
      <c r="EUS43" s="451"/>
      <c r="EUT43" s="454"/>
      <c r="EUU43" s="451"/>
      <c r="EUV43" s="454"/>
      <c r="EUW43" s="458"/>
      <c r="EUX43" s="459"/>
      <c r="EUY43" s="460"/>
      <c r="EUZ43" s="461"/>
      <c r="EVA43" s="462"/>
      <c r="EVB43" s="458"/>
      <c r="EVC43" s="451"/>
      <c r="EVD43" s="463"/>
      <c r="EVE43" s="451"/>
      <c r="EVF43" s="451"/>
      <c r="EVG43" s="453"/>
      <c r="EVI43" s="449"/>
      <c r="EVJ43" s="449"/>
      <c r="EVK43" s="449"/>
      <c r="EVL43" s="450"/>
      <c r="EVM43" s="451"/>
      <c r="EVN43" s="451"/>
      <c r="EVO43" s="451"/>
      <c r="EVP43" s="449"/>
      <c r="EVQ43" s="452"/>
      <c r="EVR43" s="453"/>
      <c r="EVS43" s="454"/>
      <c r="EVT43" s="449"/>
      <c r="EVU43" s="453"/>
      <c r="EVV43" s="453"/>
      <c r="EVW43" s="450"/>
      <c r="EVX43" s="454"/>
      <c r="EVY43" s="455"/>
      <c r="EVZ43" s="453"/>
      <c r="EWA43" s="456"/>
      <c r="EWB43" s="453"/>
      <c r="EWC43" s="456"/>
      <c r="EWD43" s="454"/>
      <c r="EWE43" s="451"/>
      <c r="EWF43" s="454"/>
      <c r="EWG43" s="450"/>
      <c r="EWH43" s="456"/>
      <c r="EWI43" s="456"/>
      <c r="EWJ43" s="456"/>
      <c r="EWK43" s="456"/>
      <c r="EWL43" s="271"/>
      <c r="EWM43" s="451"/>
      <c r="EWN43" s="454"/>
      <c r="EWO43" s="451"/>
      <c r="EWP43" s="457"/>
      <c r="EWQ43" s="271"/>
      <c r="EWR43" s="451"/>
      <c r="EWS43" s="454"/>
      <c r="EWT43" s="451"/>
      <c r="EWU43" s="457"/>
      <c r="EWV43" s="451"/>
      <c r="EWW43" s="457"/>
      <c r="EWX43" s="457"/>
      <c r="EWY43" s="457"/>
      <c r="EWZ43" s="271"/>
      <c r="EXA43" s="271"/>
      <c r="EXB43" s="451"/>
      <c r="EXC43" s="454"/>
      <c r="EXD43" s="451"/>
      <c r="EXE43" s="454"/>
      <c r="EXF43" s="458"/>
      <c r="EXG43" s="459"/>
      <c r="EXH43" s="460"/>
      <c r="EXI43" s="461"/>
      <c r="EXJ43" s="462"/>
      <c r="EXK43" s="458"/>
      <c r="EXL43" s="451"/>
      <c r="EXM43" s="463"/>
      <c r="EXN43" s="451"/>
      <c r="EXO43" s="451"/>
      <c r="EXP43" s="453"/>
      <c r="EXR43" s="449"/>
      <c r="EXS43" s="449"/>
      <c r="EXT43" s="449"/>
      <c r="EXU43" s="450"/>
      <c r="EXV43" s="451"/>
      <c r="EXW43" s="451"/>
      <c r="EXX43" s="451"/>
      <c r="EXY43" s="449"/>
      <c r="EXZ43" s="452"/>
      <c r="EYA43" s="453"/>
      <c r="EYB43" s="454"/>
      <c r="EYC43" s="449"/>
      <c r="EYD43" s="453"/>
      <c r="EYE43" s="453"/>
      <c r="EYF43" s="450"/>
      <c r="EYG43" s="454"/>
      <c r="EYH43" s="455"/>
      <c r="EYI43" s="453"/>
      <c r="EYJ43" s="456"/>
      <c r="EYK43" s="453"/>
      <c r="EYL43" s="456"/>
      <c r="EYM43" s="454"/>
      <c r="EYN43" s="451"/>
      <c r="EYO43" s="454"/>
      <c r="EYP43" s="450"/>
      <c r="EYQ43" s="456"/>
      <c r="EYR43" s="456"/>
      <c r="EYS43" s="456"/>
      <c r="EYT43" s="456"/>
      <c r="EYU43" s="271"/>
      <c r="EYV43" s="451"/>
      <c r="EYW43" s="454"/>
      <c r="EYX43" s="451"/>
      <c r="EYY43" s="457"/>
      <c r="EYZ43" s="271"/>
      <c r="EZA43" s="451"/>
      <c r="EZB43" s="454"/>
      <c r="EZC43" s="451"/>
      <c r="EZD43" s="457"/>
      <c r="EZE43" s="451"/>
      <c r="EZF43" s="457"/>
      <c r="EZG43" s="457"/>
      <c r="EZH43" s="457"/>
      <c r="EZI43" s="271"/>
      <c r="EZJ43" s="271"/>
      <c r="EZK43" s="451"/>
      <c r="EZL43" s="454"/>
      <c r="EZM43" s="451"/>
      <c r="EZN43" s="454"/>
      <c r="EZO43" s="458"/>
      <c r="EZP43" s="459"/>
      <c r="EZQ43" s="460"/>
      <c r="EZR43" s="461"/>
      <c r="EZS43" s="462"/>
      <c r="EZT43" s="458"/>
      <c r="EZU43" s="451"/>
      <c r="EZV43" s="463"/>
      <c r="EZW43" s="451"/>
      <c r="EZX43" s="451"/>
      <c r="EZY43" s="453"/>
      <c r="FAA43" s="449"/>
      <c r="FAB43" s="449"/>
      <c r="FAC43" s="449"/>
      <c r="FAD43" s="450"/>
      <c r="FAE43" s="451"/>
      <c r="FAF43" s="451"/>
      <c r="FAG43" s="451"/>
      <c r="FAH43" s="449"/>
      <c r="FAI43" s="452"/>
      <c r="FAJ43" s="453"/>
      <c r="FAK43" s="454"/>
      <c r="FAL43" s="449"/>
      <c r="FAM43" s="453"/>
      <c r="FAN43" s="453"/>
      <c r="FAO43" s="450"/>
      <c r="FAP43" s="454"/>
      <c r="FAQ43" s="455"/>
      <c r="FAR43" s="453"/>
      <c r="FAS43" s="456"/>
      <c r="FAT43" s="453"/>
      <c r="FAU43" s="456"/>
      <c r="FAV43" s="454"/>
      <c r="FAW43" s="451"/>
      <c r="FAX43" s="454"/>
      <c r="FAY43" s="450"/>
      <c r="FAZ43" s="456"/>
      <c r="FBA43" s="456"/>
      <c r="FBB43" s="456"/>
      <c r="FBC43" s="456"/>
      <c r="FBD43" s="271"/>
      <c r="FBE43" s="451"/>
      <c r="FBF43" s="454"/>
      <c r="FBG43" s="451"/>
      <c r="FBH43" s="457"/>
      <c r="FBI43" s="271"/>
      <c r="FBJ43" s="451"/>
      <c r="FBK43" s="454"/>
      <c r="FBL43" s="451"/>
      <c r="FBM43" s="457"/>
      <c r="FBN43" s="451"/>
      <c r="FBO43" s="457"/>
      <c r="FBP43" s="457"/>
      <c r="FBQ43" s="457"/>
      <c r="FBR43" s="271"/>
      <c r="FBS43" s="271"/>
      <c r="FBT43" s="451"/>
      <c r="FBU43" s="454"/>
      <c r="FBV43" s="451"/>
      <c r="FBW43" s="454"/>
      <c r="FBX43" s="458"/>
      <c r="FBY43" s="459"/>
      <c r="FBZ43" s="460"/>
      <c r="FCA43" s="461"/>
      <c r="FCB43" s="462"/>
      <c r="FCC43" s="458"/>
      <c r="FCD43" s="451"/>
      <c r="FCE43" s="463"/>
      <c r="FCF43" s="451"/>
      <c r="FCG43" s="451"/>
      <c r="FCH43" s="453"/>
      <c r="FCJ43" s="449"/>
      <c r="FCK43" s="449"/>
      <c r="FCL43" s="449"/>
      <c r="FCM43" s="450"/>
      <c r="FCN43" s="451"/>
      <c r="FCO43" s="451"/>
      <c r="FCP43" s="451"/>
      <c r="FCQ43" s="449"/>
      <c r="FCR43" s="452"/>
      <c r="FCS43" s="453"/>
      <c r="FCT43" s="454"/>
      <c r="FCU43" s="449"/>
      <c r="FCV43" s="453"/>
      <c r="FCW43" s="453"/>
      <c r="FCX43" s="450"/>
      <c r="FCY43" s="454"/>
      <c r="FCZ43" s="455"/>
      <c r="FDA43" s="453"/>
      <c r="FDB43" s="456"/>
      <c r="FDC43" s="453"/>
      <c r="FDD43" s="456"/>
      <c r="FDE43" s="454"/>
      <c r="FDF43" s="451"/>
      <c r="FDG43" s="454"/>
      <c r="FDH43" s="450"/>
      <c r="FDI43" s="456"/>
      <c r="FDJ43" s="456"/>
      <c r="FDK43" s="456"/>
      <c r="FDL43" s="456"/>
      <c r="FDM43" s="271"/>
      <c r="FDN43" s="451"/>
      <c r="FDO43" s="454"/>
      <c r="FDP43" s="451"/>
      <c r="FDQ43" s="457"/>
      <c r="FDR43" s="271"/>
      <c r="FDS43" s="451"/>
      <c r="FDT43" s="454"/>
      <c r="FDU43" s="451"/>
      <c r="FDV43" s="457"/>
      <c r="FDW43" s="451"/>
      <c r="FDX43" s="457"/>
      <c r="FDY43" s="457"/>
      <c r="FDZ43" s="457"/>
      <c r="FEA43" s="271"/>
      <c r="FEB43" s="271"/>
      <c r="FEC43" s="451"/>
      <c r="FED43" s="454"/>
      <c r="FEE43" s="451"/>
      <c r="FEF43" s="454"/>
      <c r="FEG43" s="458"/>
      <c r="FEH43" s="459"/>
      <c r="FEI43" s="460"/>
      <c r="FEJ43" s="461"/>
      <c r="FEK43" s="462"/>
      <c r="FEL43" s="458"/>
      <c r="FEM43" s="451"/>
      <c r="FEN43" s="463"/>
      <c r="FEO43" s="451"/>
      <c r="FEP43" s="451"/>
      <c r="FEQ43" s="453"/>
      <c r="FES43" s="449"/>
      <c r="FET43" s="449"/>
      <c r="FEU43" s="449"/>
      <c r="FEV43" s="450"/>
      <c r="FEW43" s="451"/>
      <c r="FEX43" s="451"/>
      <c r="FEY43" s="451"/>
      <c r="FEZ43" s="449"/>
      <c r="FFA43" s="452"/>
      <c r="FFB43" s="453"/>
      <c r="FFC43" s="454"/>
      <c r="FFD43" s="449"/>
      <c r="FFE43" s="453"/>
      <c r="FFF43" s="453"/>
      <c r="FFG43" s="450"/>
      <c r="FFH43" s="454"/>
      <c r="FFI43" s="455"/>
      <c r="FFJ43" s="453"/>
      <c r="FFK43" s="456"/>
      <c r="FFL43" s="453"/>
      <c r="FFM43" s="456"/>
      <c r="FFN43" s="454"/>
      <c r="FFO43" s="451"/>
      <c r="FFP43" s="454"/>
      <c r="FFQ43" s="450"/>
      <c r="FFR43" s="456"/>
      <c r="FFS43" s="456"/>
      <c r="FFT43" s="456"/>
      <c r="FFU43" s="456"/>
      <c r="FFV43" s="271"/>
      <c r="FFW43" s="451"/>
      <c r="FFX43" s="454"/>
      <c r="FFY43" s="451"/>
      <c r="FFZ43" s="457"/>
      <c r="FGA43" s="271"/>
      <c r="FGB43" s="451"/>
      <c r="FGC43" s="454"/>
      <c r="FGD43" s="451"/>
      <c r="FGE43" s="457"/>
      <c r="FGF43" s="451"/>
      <c r="FGG43" s="457"/>
      <c r="FGH43" s="457"/>
      <c r="FGI43" s="457"/>
      <c r="FGJ43" s="271"/>
      <c r="FGK43" s="271"/>
      <c r="FGL43" s="451"/>
      <c r="FGM43" s="454"/>
      <c r="FGN43" s="451"/>
      <c r="FGO43" s="454"/>
      <c r="FGP43" s="458"/>
      <c r="FGQ43" s="459"/>
      <c r="FGR43" s="460"/>
      <c r="FGS43" s="461"/>
      <c r="FGT43" s="462"/>
      <c r="FGU43" s="458"/>
      <c r="FGV43" s="451"/>
      <c r="FGW43" s="463"/>
      <c r="FGX43" s="451"/>
      <c r="FGY43" s="451"/>
      <c r="FGZ43" s="453"/>
      <c r="FHB43" s="449"/>
      <c r="FHC43" s="449"/>
      <c r="FHD43" s="449"/>
      <c r="FHE43" s="450"/>
      <c r="FHF43" s="451"/>
      <c r="FHG43" s="451"/>
      <c r="FHH43" s="451"/>
      <c r="FHI43" s="449"/>
      <c r="FHJ43" s="452"/>
      <c r="FHK43" s="453"/>
      <c r="FHL43" s="454"/>
      <c r="FHM43" s="449"/>
      <c r="FHN43" s="453"/>
      <c r="FHO43" s="453"/>
      <c r="FHP43" s="450"/>
      <c r="FHQ43" s="454"/>
      <c r="FHR43" s="455"/>
      <c r="FHS43" s="453"/>
      <c r="FHT43" s="456"/>
      <c r="FHU43" s="453"/>
      <c r="FHV43" s="456"/>
      <c r="FHW43" s="454"/>
      <c r="FHX43" s="451"/>
      <c r="FHY43" s="454"/>
      <c r="FHZ43" s="450"/>
      <c r="FIA43" s="456"/>
      <c r="FIB43" s="456"/>
      <c r="FIC43" s="456"/>
      <c r="FID43" s="456"/>
      <c r="FIE43" s="271"/>
      <c r="FIF43" s="451"/>
      <c r="FIG43" s="454"/>
      <c r="FIH43" s="451"/>
      <c r="FII43" s="457"/>
      <c r="FIJ43" s="271"/>
      <c r="FIK43" s="451"/>
      <c r="FIL43" s="454"/>
      <c r="FIM43" s="451"/>
      <c r="FIN43" s="457"/>
      <c r="FIO43" s="451"/>
      <c r="FIP43" s="457"/>
      <c r="FIQ43" s="457"/>
      <c r="FIR43" s="457"/>
      <c r="FIS43" s="271"/>
      <c r="FIT43" s="271"/>
      <c r="FIU43" s="451"/>
      <c r="FIV43" s="454"/>
      <c r="FIW43" s="451"/>
      <c r="FIX43" s="454"/>
      <c r="FIY43" s="458"/>
      <c r="FIZ43" s="459"/>
      <c r="FJA43" s="460"/>
      <c r="FJB43" s="461"/>
      <c r="FJC43" s="462"/>
      <c r="FJD43" s="458"/>
      <c r="FJE43" s="451"/>
      <c r="FJF43" s="463"/>
      <c r="FJG43" s="451"/>
      <c r="FJH43" s="451"/>
      <c r="FJI43" s="453"/>
      <c r="FJK43" s="449"/>
      <c r="FJL43" s="449"/>
      <c r="FJM43" s="449"/>
      <c r="FJN43" s="450"/>
      <c r="FJO43" s="451"/>
      <c r="FJP43" s="451"/>
      <c r="FJQ43" s="451"/>
      <c r="FJR43" s="449"/>
      <c r="FJS43" s="452"/>
      <c r="FJT43" s="453"/>
      <c r="FJU43" s="454"/>
      <c r="FJV43" s="449"/>
      <c r="FJW43" s="453"/>
      <c r="FJX43" s="453"/>
      <c r="FJY43" s="450"/>
      <c r="FJZ43" s="454"/>
      <c r="FKA43" s="455"/>
      <c r="FKB43" s="453"/>
      <c r="FKC43" s="456"/>
      <c r="FKD43" s="453"/>
      <c r="FKE43" s="456"/>
      <c r="FKF43" s="454"/>
      <c r="FKG43" s="451"/>
      <c r="FKH43" s="454"/>
      <c r="FKI43" s="450"/>
      <c r="FKJ43" s="456"/>
      <c r="FKK43" s="456"/>
      <c r="FKL43" s="456"/>
      <c r="FKM43" s="456"/>
      <c r="FKN43" s="271"/>
      <c r="FKO43" s="451"/>
      <c r="FKP43" s="454"/>
      <c r="FKQ43" s="451"/>
      <c r="FKR43" s="457"/>
      <c r="FKS43" s="271"/>
      <c r="FKT43" s="451"/>
      <c r="FKU43" s="454"/>
      <c r="FKV43" s="451"/>
      <c r="FKW43" s="457"/>
      <c r="FKX43" s="451"/>
      <c r="FKY43" s="457"/>
      <c r="FKZ43" s="457"/>
      <c r="FLA43" s="457"/>
      <c r="FLB43" s="271"/>
      <c r="FLC43" s="271"/>
      <c r="FLD43" s="451"/>
      <c r="FLE43" s="454"/>
      <c r="FLF43" s="451"/>
      <c r="FLG43" s="454"/>
      <c r="FLH43" s="458"/>
      <c r="FLI43" s="459"/>
      <c r="FLJ43" s="460"/>
      <c r="FLK43" s="461"/>
      <c r="FLL43" s="462"/>
      <c r="FLM43" s="458"/>
      <c r="FLN43" s="451"/>
      <c r="FLO43" s="463"/>
      <c r="FLP43" s="451"/>
      <c r="FLQ43" s="451"/>
      <c r="FLR43" s="453"/>
      <c r="FLT43" s="449"/>
      <c r="FLU43" s="449"/>
      <c r="FLV43" s="449"/>
      <c r="FLW43" s="450"/>
      <c r="FLX43" s="451"/>
      <c r="FLY43" s="451"/>
      <c r="FLZ43" s="451"/>
      <c r="FMA43" s="449"/>
      <c r="FMB43" s="452"/>
      <c r="FMC43" s="453"/>
      <c r="FMD43" s="454"/>
      <c r="FME43" s="449"/>
      <c r="FMF43" s="453"/>
      <c r="FMG43" s="453"/>
      <c r="FMH43" s="450"/>
      <c r="FMI43" s="454"/>
      <c r="FMJ43" s="455"/>
      <c r="FMK43" s="453"/>
      <c r="FML43" s="456"/>
      <c r="FMM43" s="453"/>
      <c r="FMN43" s="456"/>
      <c r="FMO43" s="454"/>
      <c r="FMP43" s="451"/>
      <c r="FMQ43" s="454"/>
      <c r="FMR43" s="450"/>
      <c r="FMS43" s="456"/>
      <c r="FMT43" s="456"/>
      <c r="FMU43" s="456"/>
      <c r="FMV43" s="456"/>
      <c r="FMW43" s="271"/>
      <c r="FMX43" s="451"/>
      <c r="FMY43" s="454"/>
      <c r="FMZ43" s="451"/>
      <c r="FNA43" s="457"/>
      <c r="FNB43" s="271"/>
      <c r="FNC43" s="451"/>
      <c r="FND43" s="454"/>
      <c r="FNE43" s="451"/>
      <c r="FNF43" s="457"/>
      <c r="FNG43" s="451"/>
      <c r="FNH43" s="457"/>
      <c r="FNI43" s="457"/>
      <c r="FNJ43" s="457"/>
      <c r="FNK43" s="271"/>
      <c r="FNL43" s="271"/>
      <c r="FNM43" s="451"/>
      <c r="FNN43" s="454"/>
      <c r="FNO43" s="451"/>
      <c r="FNP43" s="454"/>
      <c r="FNQ43" s="458"/>
      <c r="FNR43" s="459"/>
      <c r="FNS43" s="460"/>
      <c r="FNT43" s="461"/>
      <c r="FNU43" s="462"/>
      <c r="FNV43" s="458"/>
      <c r="FNW43" s="451"/>
      <c r="FNX43" s="463"/>
      <c r="FNY43" s="451"/>
      <c r="FNZ43" s="451"/>
      <c r="FOA43" s="453"/>
      <c r="FOC43" s="449"/>
      <c r="FOD43" s="449"/>
      <c r="FOE43" s="449"/>
      <c r="FOF43" s="450"/>
      <c r="FOG43" s="451"/>
      <c r="FOH43" s="451"/>
      <c r="FOI43" s="451"/>
      <c r="FOJ43" s="449"/>
      <c r="FOK43" s="452"/>
      <c r="FOL43" s="453"/>
      <c r="FOM43" s="454"/>
      <c r="FON43" s="449"/>
      <c r="FOO43" s="453"/>
      <c r="FOP43" s="453"/>
      <c r="FOQ43" s="450"/>
      <c r="FOR43" s="454"/>
      <c r="FOS43" s="455"/>
      <c r="FOT43" s="453"/>
      <c r="FOU43" s="456"/>
      <c r="FOV43" s="453"/>
      <c r="FOW43" s="456"/>
      <c r="FOX43" s="454"/>
      <c r="FOY43" s="451"/>
      <c r="FOZ43" s="454"/>
      <c r="FPA43" s="450"/>
      <c r="FPB43" s="456"/>
      <c r="FPC43" s="456"/>
      <c r="FPD43" s="456"/>
      <c r="FPE43" s="456"/>
      <c r="FPF43" s="271"/>
      <c r="FPG43" s="451"/>
      <c r="FPH43" s="454"/>
      <c r="FPI43" s="451"/>
      <c r="FPJ43" s="457"/>
      <c r="FPK43" s="271"/>
      <c r="FPL43" s="451"/>
      <c r="FPM43" s="454"/>
      <c r="FPN43" s="451"/>
      <c r="FPO43" s="457"/>
      <c r="FPP43" s="451"/>
      <c r="FPQ43" s="457"/>
      <c r="FPR43" s="457"/>
      <c r="FPS43" s="457"/>
      <c r="FPT43" s="271"/>
      <c r="FPU43" s="271"/>
      <c r="FPV43" s="451"/>
      <c r="FPW43" s="454"/>
      <c r="FPX43" s="451"/>
      <c r="FPY43" s="454"/>
      <c r="FPZ43" s="458"/>
      <c r="FQA43" s="459"/>
      <c r="FQB43" s="460"/>
      <c r="FQC43" s="461"/>
      <c r="FQD43" s="462"/>
      <c r="FQE43" s="458"/>
      <c r="FQF43" s="451"/>
      <c r="FQG43" s="463"/>
      <c r="FQH43" s="451"/>
      <c r="FQI43" s="451"/>
      <c r="FQJ43" s="453"/>
      <c r="FQL43" s="449"/>
      <c r="FQM43" s="449"/>
      <c r="FQN43" s="449"/>
      <c r="FQO43" s="450"/>
      <c r="FQP43" s="451"/>
      <c r="FQQ43" s="451"/>
      <c r="FQR43" s="451"/>
      <c r="FQS43" s="449"/>
      <c r="FQT43" s="452"/>
      <c r="FQU43" s="453"/>
      <c r="FQV43" s="454"/>
      <c r="FQW43" s="449"/>
      <c r="FQX43" s="453"/>
      <c r="FQY43" s="453"/>
      <c r="FQZ43" s="450"/>
      <c r="FRA43" s="454"/>
      <c r="FRB43" s="455"/>
      <c r="FRC43" s="453"/>
      <c r="FRD43" s="456"/>
      <c r="FRE43" s="453"/>
      <c r="FRF43" s="456"/>
      <c r="FRG43" s="454"/>
      <c r="FRH43" s="451"/>
      <c r="FRI43" s="454"/>
      <c r="FRJ43" s="450"/>
      <c r="FRK43" s="456"/>
      <c r="FRL43" s="456"/>
      <c r="FRM43" s="456"/>
      <c r="FRN43" s="456"/>
      <c r="FRO43" s="271"/>
      <c r="FRP43" s="451"/>
      <c r="FRQ43" s="454"/>
      <c r="FRR43" s="451"/>
      <c r="FRS43" s="457"/>
      <c r="FRT43" s="271"/>
      <c r="FRU43" s="451"/>
      <c r="FRV43" s="454"/>
      <c r="FRW43" s="451"/>
      <c r="FRX43" s="457"/>
      <c r="FRY43" s="451"/>
      <c r="FRZ43" s="457"/>
      <c r="FSA43" s="457"/>
      <c r="FSB43" s="457"/>
      <c r="FSC43" s="271"/>
      <c r="FSD43" s="271"/>
      <c r="FSE43" s="451"/>
      <c r="FSF43" s="454"/>
      <c r="FSG43" s="451"/>
      <c r="FSH43" s="454"/>
      <c r="FSI43" s="458"/>
      <c r="FSJ43" s="459"/>
      <c r="FSK43" s="460"/>
      <c r="FSL43" s="461"/>
      <c r="FSM43" s="462"/>
      <c r="FSN43" s="458"/>
      <c r="FSO43" s="451"/>
      <c r="FSP43" s="463"/>
      <c r="FSQ43" s="451"/>
      <c r="FSR43" s="451"/>
      <c r="FSS43" s="453"/>
      <c r="FSU43" s="449"/>
      <c r="FSV43" s="449"/>
      <c r="FSW43" s="449"/>
      <c r="FSX43" s="450"/>
      <c r="FSY43" s="451"/>
      <c r="FSZ43" s="451"/>
      <c r="FTA43" s="451"/>
      <c r="FTB43" s="449"/>
      <c r="FTC43" s="452"/>
      <c r="FTD43" s="453"/>
      <c r="FTE43" s="454"/>
      <c r="FTF43" s="449"/>
      <c r="FTG43" s="453"/>
      <c r="FTH43" s="453"/>
      <c r="FTI43" s="450"/>
      <c r="FTJ43" s="454"/>
      <c r="FTK43" s="455"/>
      <c r="FTL43" s="453"/>
      <c r="FTM43" s="456"/>
      <c r="FTN43" s="453"/>
      <c r="FTO43" s="456"/>
      <c r="FTP43" s="454"/>
      <c r="FTQ43" s="451"/>
      <c r="FTR43" s="454"/>
      <c r="FTS43" s="450"/>
      <c r="FTT43" s="456"/>
      <c r="FTU43" s="456"/>
      <c r="FTV43" s="456"/>
      <c r="FTW43" s="456"/>
      <c r="FTX43" s="271"/>
      <c r="FTY43" s="451"/>
      <c r="FTZ43" s="454"/>
      <c r="FUA43" s="451"/>
      <c r="FUB43" s="457"/>
      <c r="FUC43" s="271"/>
      <c r="FUD43" s="451"/>
      <c r="FUE43" s="454"/>
      <c r="FUF43" s="451"/>
      <c r="FUG43" s="457"/>
      <c r="FUH43" s="451"/>
      <c r="FUI43" s="457"/>
      <c r="FUJ43" s="457"/>
      <c r="FUK43" s="457"/>
      <c r="FUL43" s="271"/>
      <c r="FUM43" s="271"/>
      <c r="FUN43" s="451"/>
      <c r="FUO43" s="454"/>
      <c r="FUP43" s="451"/>
      <c r="FUQ43" s="454"/>
      <c r="FUR43" s="458"/>
      <c r="FUS43" s="459"/>
      <c r="FUT43" s="460"/>
      <c r="FUU43" s="461"/>
      <c r="FUV43" s="462"/>
      <c r="FUW43" s="458"/>
      <c r="FUX43" s="451"/>
      <c r="FUY43" s="463"/>
      <c r="FUZ43" s="451"/>
      <c r="FVA43" s="451"/>
      <c r="FVB43" s="453"/>
      <c r="FVD43" s="449"/>
      <c r="FVE43" s="449"/>
      <c r="FVF43" s="449"/>
      <c r="FVG43" s="450"/>
      <c r="FVH43" s="451"/>
      <c r="FVI43" s="451"/>
      <c r="FVJ43" s="451"/>
      <c r="FVK43" s="449"/>
      <c r="FVL43" s="452"/>
      <c r="FVM43" s="453"/>
      <c r="FVN43" s="454"/>
      <c r="FVO43" s="449"/>
      <c r="FVP43" s="453"/>
      <c r="FVQ43" s="453"/>
      <c r="FVR43" s="450"/>
      <c r="FVS43" s="454"/>
      <c r="FVT43" s="455"/>
      <c r="FVU43" s="453"/>
      <c r="FVV43" s="456"/>
      <c r="FVW43" s="453"/>
      <c r="FVX43" s="456"/>
      <c r="FVY43" s="454"/>
      <c r="FVZ43" s="451"/>
      <c r="FWA43" s="454"/>
      <c r="FWB43" s="450"/>
      <c r="FWC43" s="456"/>
      <c r="FWD43" s="456"/>
      <c r="FWE43" s="456"/>
      <c r="FWF43" s="456"/>
      <c r="FWG43" s="271"/>
      <c r="FWH43" s="451"/>
      <c r="FWI43" s="454"/>
      <c r="FWJ43" s="451"/>
      <c r="FWK43" s="457"/>
      <c r="FWL43" s="271"/>
      <c r="FWM43" s="451"/>
      <c r="FWN43" s="454"/>
      <c r="FWO43" s="451"/>
      <c r="FWP43" s="457"/>
      <c r="FWQ43" s="451"/>
      <c r="FWR43" s="457"/>
      <c r="FWS43" s="457"/>
      <c r="FWT43" s="457"/>
      <c r="FWU43" s="271"/>
      <c r="FWV43" s="271"/>
      <c r="FWW43" s="451"/>
      <c r="FWX43" s="454"/>
      <c r="FWY43" s="451"/>
      <c r="FWZ43" s="454"/>
      <c r="FXA43" s="458"/>
      <c r="FXB43" s="459"/>
      <c r="FXC43" s="460"/>
      <c r="FXD43" s="461"/>
      <c r="FXE43" s="462"/>
      <c r="FXF43" s="458"/>
      <c r="FXG43" s="451"/>
      <c r="FXH43" s="463"/>
      <c r="FXI43" s="451"/>
      <c r="FXJ43" s="451"/>
      <c r="FXK43" s="453"/>
      <c r="FXM43" s="449"/>
      <c r="FXN43" s="449"/>
      <c r="FXO43" s="449"/>
      <c r="FXP43" s="450"/>
      <c r="FXQ43" s="451"/>
      <c r="FXR43" s="451"/>
      <c r="FXS43" s="451"/>
      <c r="FXT43" s="449"/>
      <c r="FXU43" s="452"/>
      <c r="FXV43" s="453"/>
      <c r="FXW43" s="454"/>
      <c r="FXX43" s="449"/>
      <c r="FXY43" s="453"/>
      <c r="FXZ43" s="453"/>
      <c r="FYA43" s="450"/>
      <c r="FYB43" s="454"/>
      <c r="FYC43" s="455"/>
      <c r="FYD43" s="453"/>
      <c r="FYE43" s="456"/>
      <c r="FYF43" s="453"/>
      <c r="FYG43" s="456"/>
      <c r="FYH43" s="454"/>
      <c r="FYI43" s="451"/>
      <c r="FYJ43" s="454"/>
      <c r="FYK43" s="450"/>
      <c r="FYL43" s="456"/>
      <c r="FYM43" s="456"/>
      <c r="FYN43" s="456"/>
      <c r="FYO43" s="456"/>
      <c r="FYP43" s="271"/>
      <c r="FYQ43" s="451"/>
      <c r="FYR43" s="454"/>
      <c r="FYS43" s="451"/>
      <c r="FYT43" s="457"/>
      <c r="FYU43" s="271"/>
      <c r="FYV43" s="451"/>
      <c r="FYW43" s="454"/>
      <c r="FYX43" s="451"/>
      <c r="FYY43" s="457"/>
      <c r="FYZ43" s="451"/>
      <c r="FZA43" s="457"/>
      <c r="FZB43" s="457"/>
      <c r="FZC43" s="457"/>
      <c r="FZD43" s="271"/>
      <c r="FZE43" s="271"/>
      <c r="FZF43" s="451"/>
      <c r="FZG43" s="454"/>
      <c r="FZH43" s="451"/>
      <c r="FZI43" s="454"/>
      <c r="FZJ43" s="458"/>
      <c r="FZK43" s="459"/>
      <c r="FZL43" s="460"/>
      <c r="FZM43" s="461"/>
      <c r="FZN43" s="462"/>
      <c r="FZO43" s="458"/>
      <c r="FZP43" s="451"/>
      <c r="FZQ43" s="463"/>
      <c r="FZR43" s="451"/>
      <c r="FZS43" s="451"/>
      <c r="FZT43" s="453"/>
      <c r="FZV43" s="449"/>
      <c r="FZW43" s="449"/>
      <c r="FZX43" s="449"/>
      <c r="FZY43" s="450"/>
      <c r="FZZ43" s="451"/>
      <c r="GAA43" s="451"/>
      <c r="GAB43" s="451"/>
      <c r="GAC43" s="449"/>
      <c r="GAD43" s="452"/>
      <c r="GAE43" s="453"/>
      <c r="GAF43" s="454"/>
      <c r="GAG43" s="449"/>
      <c r="GAH43" s="453"/>
      <c r="GAI43" s="453"/>
      <c r="GAJ43" s="450"/>
      <c r="GAK43" s="454"/>
      <c r="GAL43" s="455"/>
      <c r="GAM43" s="453"/>
      <c r="GAN43" s="456"/>
      <c r="GAO43" s="453"/>
      <c r="GAP43" s="456"/>
      <c r="GAQ43" s="454"/>
      <c r="GAR43" s="451"/>
      <c r="GAS43" s="454"/>
      <c r="GAT43" s="450"/>
      <c r="GAU43" s="456"/>
      <c r="GAV43" s="456"/>
      <c r="GAW43" s="456"/>
      <c r="GAX43" s="456"/>
      <c r="GAY43" s="271"/>
      <c r="GAZ43" s="451"/>
      <c r="GBA43" s="454"/>
      <c r="GBB43" s="451"/>
      <c r="GBC43" s="457"/>
      <c r="GBD43" s="271"/>
      <c r="GBE43" s="451"/>
      <c r="GBF43" s="454"/>
      <c r="GBG43" s="451"/>
      <c r="GBH43" s="457"/>
      <c r="GBI43" s="451"/>
      <c r="GBJ43" s="457"/>
      <c r="GBK43" s="457"/>
      <c r="GBL43" s="457"/>
      <c r="GBM43" s="271"/>
      <c r="GBN43" s="271"/>
      <c r="GBO43" s="451"/>
      <c r="GBP43" s="454"/>
      <c r="GBQ43" s="451"/>
      <c r="GBR43" s="454"/>
      <c r="GBS43" s="458"/>
      <c r="GBT43" s="459"/>
      <c r="GBU43" s="460"/>
      <c r="GBV43" s="461"/>
      <c r="GBW43" s="462"/>
      <c r="GBX43" s="458"/>
      <c r="GBY43" s="451"/>
      <c r="GBZ43" s="463"/>
      <c r="GCA43" s="451"/>
      <c r="GCB43" s="451"/>
      <c r="GCC43" s="453"/>
      <c r="GCE43" s="449"/>
      <c r="GCF43" s="449"/>
      <c r="GCG43" s="449"/>
      <c r="GCH43" s="450"/>
      <c r="GCI43" s="451"/>
      <c r="GCJ43" s="451"/>
      <c r="GCK43" s="451"/>
      <c r="GCL43" s="449"/>
      <c r="GCM43" s="452"/>
      <c r="GCN43" s="453"/>
      <c r="GCO43" s="454"/>
      <c r="GCP43" s="449"/>
      <c r="GCQ43" s="453"/>
      <c r="GCR43" s="453"/>
      <c r="GCS43" s="450"/>
      <c r="GCT43" s="454"/>
      <c r="GCU43" s="455"/>
      <c r="GCV43" s="453"/>
      <c r="GCW43" s="456"/>
      <c r="GCX43" s="453"/>
      <c r="GCY43" s="456"/>
      <c r="GCZ43" s="454"/>
      <c r="GDA43" s="451"/>
      <c r="GDB43" s="454"/>
      <c r="GDC43" s="450"/>
      <c r="GDD43" s="456"/>
      <c r="GDE43" s="456"/>
      <c r="GDF43" s="456"/>
      <c r="GDG43" s="456"/>
      <c r="GDH43" s="271"/>
      <c r="GDI43" s="451"/>
      <c r="GDJ43" s="454"/>
      <c r="GDK43" s="451"/>
      <c r="GDL43" s="457"/>
      <c r="GDM43" s="271"/>
      <c r="GDN43" s="451"/>
      <c r="GDO43" s="454"/>
      <c r="GDP43" s="451"/>
      <c r="GDQ43" s="457"/>
      <c r="GDR43" s="451"/>
      <c r="GDS43" s="457"/>
      <c r="GDT43" s="457"/>
      <c r="GDU43" s="457"/>
      <c r="GDV43" s="271"/>
      <c r="GDW43" s="271"/>
      <c r="GDX43" s="451"/>
      <c r="GDY43" s="454"/>
      <c r="GDZ43" s="451"/>
      <c r="GEA43" s="454"/>
      <c r="GEB43" s="458"/>
      <c r="GEC43" s="459"/>
      <c r="GED43" s="460"/>
      <c r="GEE43" s="461"/>
      <c r="GEF43" s="462"/>
      <c r="GEG43" s="458"/>
      <c r="GEH43" s="451"/>
      <c r="GEI43" s="463"/>
      <c r="GEJ43" s="451"/>
      <c r="GEK43" s="451"/>
      <c r="GEL43" s="453"/>
      <c r="GEN43" s="449"/>
      <c r="GEO43" s="449"/>
      <c r="GEP43" s="449"/>
      <c r="GEQ43" s="450"/>
      <c r="GER43" s="451"/>
      <c r="GES43" s="451"/>
      <c r="GET43" s="451"/>
      <c r="GEU43" s="449"/>
      <c r="GEV43" s="452"/>
      <c r="GEW43" s="453"/>
      <c r="GEX43" s="454"/>
      <c r="GEY43" s="449"/>
      <c r="GEZ43" s="453"/>
      <c r="GFA43" s="453"/>
      <c r="GFB43" s="450"/>
      <c r="GFC43" s="454"/>
      <c r="GFD43" s="455"/>
      <c r="GFE43" s="453"/>
      <c r="GFF43" s="456"/>
      <c r="GFG43" s="453"/>
      <c r="GFH43" s="456"/>
      <c r="GFI43" s="454"/>
      <c r="GFJ43" s="451"/>
      <c r="GFK43" s="454"/>
      <c r="GFL43" s="450"/>
      <c r="GFM43" s="456"/>
      <c r="GFN43" s="456"/>
      <c r="GFO43" s="456"/>
      <c r="GFP43" s="456"/>
      <c r="GFQ43" s="271"/>
      <c r="GFR43" s="451"/>
      <c r="GFS43" s="454"/>
      <c r="GFT43" s="451"/>
      <c r="GFU43" s="457"/>
      <c r="GFV43" s="271"/>
      <c r="GFW43" s="451"/>
      <c r="GFX43" s="454"/>
      <c r="GFY43" s="451"/>
      <c r="GFZ43" s="457"/>
      <c r="GGA43" s="451"/>
      <c r="GGB43" s="457"/>
      <c r="GGC43" s="457"/>
      <c r="GGD43" s="457"/>
      <c r="GGE43" s="271"/>
      <c r="GGF43" s="271"/>
      <c r="GGG43" s="451"/>
      <c r="GGH43" s="454"/>
      <c r="GGI43" s="451"/>
      <c r="GGJ43" s="454"/>
      <c r="GGK43" s="458"/>
      <c r="GGL43" s="459"/>
      <c r="GGM43" s="460"/>
      <c r="GGN43" s="461"/>
      <c r="GGO43" s="462"/>
      <c r="GGP43" s="458"/>
      <c r="GGQ43" s="451"/>
      <c r="GGR43" s="463"/>
      <c r="GGS43" s="451"/>
      <c r="GGT43" s="451"/>
      <c r="GGU43" s="453"/>
      <c r="GGW43" s="449"/>
      <c r="GGX43" s="449"/>
      <c r="GGY43" s="449"/>
      <c r="GGZ43" s="450"/>
      <c r="GHA43" s="451"/>
      <c r="GHB43" s="451"/>
      <c r="GHC43" s="451"/>
      <c r="GHD43" s="449"/>
      <c r="GHE43" s="452"/>
      <c r="GHF43" s="453"/>
      <c r="GHG43" s="454"/>
      <c r="GHH43" s="449"/>
      <c r="GHI43" s="453"/>
      <c r="GHJ43" s="453"/>
      <c r="GHK43" s="450"/>
      <c r="GHL43" s="454"/>
      <c r="GHM43" s="455"/>
      <c r="GHN43" s="453"/>
      <c r="GHO43" s="456"/>
      <c r="GHP43" s="453"/>
      <c r="GHQ43" s="456"/>
      <c r="GHR43" s="454"/>
      <c r="GHS43" s="451"/>
      <c r="GHT43" s="454"/>
      <c r="GHU43" s="450"/>
      <c r="GHV43" s="456"/>
      <c r="GHW43" s="456"/>
      <c r="GHX43" s="456"/>
      <c r="GHY43" s="456"/>
      <c r="GHZ43" s="271"/>
      <c r="GIA43" s="451"/>
      <c r="GIB43" s="454"/>
      <c r="GIC43" s="451"/>
      <c r="GID43" s="457"/>
      <c r="GIE43" s="271"/>
      <c r="GIF43" s="451"/>
      <c r="GIG43" s="454"/>
      <c r="GIH43" s="451"/>
      <c r="GII43" s="457"/>
      <c r="GIJ43" s="451"/>
      <c r="GIK43" s="457"/>
      <c r="GIL43" s="457"/>
      <c r="GIM43" s="457"/>
      <c r="GIN43" s="271"/>
      <c r="GIO43" s="271"/>
      <c r="GIP43" s="451"/>
      <c r="GIQ43" s="454"/>
      <c r="GIR43" s="451"/>
      <c r="GIS43" s="454"/>
      <c r="GIT43" s="458"/>
      <c r="GIU43" s="459"/>
      <c r="GIV43" s="460"/>
      <c r="GIW43" s="461"/>
      <c r="GIX43" s="462"/>
      <c r="GIY43" s="458"/>
      <c r="GIZ43" s="451"/>
      <c r="GJA43" s="463"/>
      <c r="GJB43" s="451"/>
      <c r="GJC43" s="451"/>
      <c r="GJD43" s="453"/>
      <c r="GJF43" s="449"/>
      <c r="GJG43" s="449"/>
      <c r="GJH43" s="449"/>
      <c r="GJI43" s="450"/>
      <c r="GJJ43" s="451"/>
      <c r="GJK43" s="451"/>
      <c r="GJL43" s="451"/>
      <c r="GJM43" s="449"/>
      <c r="GJN43" s="452"/>
      <c r="GJO43" s="453"/>
      <c r="GJP43" s="454"/>
      <c r="GJQ43" s="449"/>
      <c r="GJR43" s="453"/>
      <c r="GJS43" s="453"/>
      <c r="GJT43" s="450"/>
      <c r="GJU43" s="454"/>
      <c r="GJV43" s="455"/>
      <c r="GJW43" s="453"/>
      <c r="GJX43" s="456"/>
      <c r="GJY43" s="453"/>
      <c r="GJZ43" s="456"/>
      <c r="GKA43" s="454"/>
      <c r="GKB43" s="451"/>
      <c r="GKC43" s="454"/>
      <c r="GKD43" s="450"/>
      <c r="GKE43" s="456"/>
      <c r="GKF43" s="456"/>
      <c r="GKG43" s="456"/>
      <c r="GKH43" s="456"/>
      <c r="GKI43" s="271"/>
      <c r="GKJ43" s="451"/>
      <c r="GKK43" s="454"/>
      <c r="GKL43" s="451"/>
      <c r="GKM43" s="457"/>
      <c r="GKN43" s="271"/>
      <c r="GKO43" s="451"/>
      <c r="GKP43" s="454"/>
      <c r="GKQ43" s="451"/>
      <c r="GKR43" s="457"/>
      <c r="GKS43" s="451"/>
      <c r="GKT43" s="457"/>
      <c r="GKU43" s="457"/>
      <c r="GKV43" s="457"/>
      <c r="GKW43" s="271"/>
      <c r="GKX43" s="271"/>
      <c r="GKY43" s="451"/>
      <c r="GKZ43" s="454"/>
      <c r="GLA43" s="451"/>
      <c r="GLB43" s="454"/>
      <c r="GLC43" s="458"/>
      <c r="GLD43" s="459"/>
      <c r="GLE43" s="460"/>
      <c r="GLF43" s="461"/>
      <c r="GLG43" s="462"/>
      <c r="GLH43" s="458"/>
      <c r="GLI43" s="451"/>
      <c r="GLJ43" s="463"/>
      <c r="GLK43" s="451"/>
      <c r="GLL43" s="451"/>
      <c r="GLM43" s="453"/>
      <c r="GLO43" s="449"/>
      <c r="GLP43" s="449"/>
      <c r="GLQ43" s="449"/>
      <c r="GLR43" s="450"/>
      <c r="GLS43" s="451"/>
      <c r="GLT43" s="451"/>
      <c r="GLU43" s="451"/>
      <c r="GLV43" s="449"/>
      <c r="GLW43" s="452"/>
      <c r="GLX43" s="453"/>
      <c r="GLY43" s="454"/>
      <c r="GLZ43" s="449"/>
      <c r="GMA43" s="453"/>
      <c r="GMB43" s="453"/>
      <c r="GMC43" s="450"/>
      <c r="GMD43" s="454"/>
      <c r="GME43" s="455"/>
      <c r="GMF43" s="453"/>
      <c r="GMG43" s="456"/>
      <c r="GMH43" s="453"/>
      <c r="GMI43" s="456"/>
      <c r="GMJ43" s="454"/>
      <c r="GMK43" s="451"/>
      <c r="GML43" s="454"/>
      <c r="GMM43" s="450"/>
      <c r="GMN43" s="456"/>
      <c r="GMO43" s="456"/>
      <c r="GMP43" s="456"/>
      <c r="GMQ43" s="456"/>
      <c r="GMR43" s="271"/>
      <c r="GMS43" s="451"/>
      <c r="GMT43" s="454"/>
      <c r="GMU43" s="451"/>
      <c r="GMV43" s="457"/>
      <c r="GMW43" s="271"/>
      <c r="GMX43" s="451"/>
      <c r="GMY43" s="454"/>
      <c r="GMZ43" s="451"/>
      <c r="GNA43" s="457"/>
      <c r="GNB43" s="451"/>
      <c r="GNC43" s="457"/>
      <c r="GND43" s="457"/>
      <c r="GNE43" s="457"/>
      <c r="GNF43" s="271"/>
      <c r="GNG43" s="271"/>
      <c r="GNH43" s="451"/>
      <c r="GNI43" s="454"/>
      <c r="GNJ43" s="451"/>
      <c r="GNK43" s="454"/>
      <c r="GNL43" s="458"/>
      <c r="GNM43" s="459"/>
      <c r="GNN43" s="460"/>
      <c r="GNO43" s="461"/>
      <c r="GNP43" s="462"/>
      <c r="GNQ43" s="458"/>
      <c r="GNR43" s="451"/>
      <c r="GNS43" s="463"/>
      <c r="GNT43" s="451"/>
      <c r="GNU43" s="451"/>
      <c r="GNV43" s="453"/>
      <c r="GNX43" s="449"/>
      <c r="GNY43" s="449"/>
      <c r="GNZ43" s="449"/>
      <c r="GOA43" s="450"/>
      <c r="GOB43" s="451"/>
      <c r="GOC43" s="451"/>
      <c r="GOD43" s="451"/>
      <c r="GOE43" s="449"/>
      <c r="GOF43" s="452"/>
      <c r="GOG43" s="453"/>
      <c r="GOH43" s="454"/>
      <c r="GOI43" s="449"/>
      <c r="GOJ43" s="453"/>
      <c r="GOK43" s="453"/>
      <c r="GOL43" s="450"/>
      <c r="GOM43" s="454"/>
      <c r="GON43" s="455"/>
      <c r="GOO43" s="453"/>
      <c r="GOP43" s="456"/>
      <c r="GOQ43" s="453"/>
      <c r="GOR43" s="456"/>
      <c r="GOS43" s="454"/>
      <c r="GOT43" s="451"/>
      <c r="GOU43" s="454"/>
      <c r="GOV43" s="450"/>
      <c r="GOW43" s="456"/>
      <c r="GOX43" s="456"/>
      <c r="GOY43" s="456"/>
      <c r="GOZ43" s="456"/>
      <c r="GPA43" s="271"/>
      <c r="GPB43" s="451"/>
      <c r="GPC43" s="454"/>
      <c r="GPD43" s="451"/>
      <c r="GPE43" s="457"/>
      <c r="GPF43" s="271"/>
      <c r="GPG43" s="451"/>
      <c r="GPH43" s="454"/>
      <c r="GPI43" s="451"/>
      <c r="GPJ43" s="457"/>
      <c r="GPK43" s="451"/>
      <c r="GPL43" s="457"/>
      <c r="GPM43" s="457"/>
      <c r="GPN43" s="457"/>
      <c r="GPO43" s="271"/>
      <c r="GPP43" s="271"/>
      <c r="GPQ43" s="451"/>
      <c r="GPR43" s="454"/>
      <c r="GPS43" s="451"/>
      <c r="GPT43" s="454"/>
      <c r="GPU43" s="458"/>
      <c r="GPV43" s="459"/>
      <c r="GPW43" s="460"/>
      <c r="GPX43" s="461"/>
      <c r="GPY43" s="462"/>
      <c r="GPZ43" s="458"/>
      <c r="GQA43" s="451"/>
      <c r="GQB43" s="463"/>
      <c r="GQC43" s="451"/>
      <c r="GQD43" s="451"/>
      <c r="GQE43" s="453"/>
      <c r="GQG43" s="449"/>
      <c r="GQH43" s="449"/>
      <c r="GQI43" s="449"/>
      <c r="GQJ43" s="450"/>
      <c r="GQK43" s="451"/>
      <c r="GQL43" s="451"/>
      <c r="GQM43" s="451"/>
      <c r="GQN43" s="449"/>
      <c r="GQO43" s="452"/>
      <c r="GQP43" s="453"/>
      <c r="GQQ43" s="454"/>
      <c r="GQR43" s="449"/>
      <c r="GQS43" s="453"/>
      <c r="GQT43" s="453"/>
      <c r="GQU43" s="450"/>
      <c r="GQV43" s="454"/>
      <c r="GQW43" s="455"/>
      <c r="GQX43" s="453"/>
      <c r="GQY43" s="456"/>
      <c r="GQZ43" s="453"/>
      <c r="GRA43" s="456"/>
      <c r="GRB43" s="454"/>
      <c r="GRC43" s="451"/>
      <c r="GRD43" s="454"/>
      <c r="GRE43" s="450"/>
      <c r="GRF43" s="456"/>
      <c r="GRG43" s="456"/>
      <c r="GRH43" s="456"/>
      <c r="GRI43" s="456"/>
      <c r="GRJ43" s="271"/>
      <c r="GRK43" s="451"/>
      <c r="GRL43" s="454"/>
      <c r="GRM43" s="451"/>
      <c r="GRN43" s="457"/>
      <c r="GRO43" s="271"/>
      <c r="GRP43" s="451"/>
      <c r="GRQ43" s="454"/>
      <c r="GRR43" s="451"/>
      <c r="GRS43" s="457"/>
      <c r="GRT43" s="451"/>
      <c r="GRU43" s="457"/>
      <c r="GRV43" s="457"/>
      <c r="GRW43" s="457"/>
      <c r="GRX43" s="271"/>
      <c r="GRY43" s="271"/>
      <c r="GRZ43" s="451"/>
      <c r="GSA43" s="454"/>
      <c r="GSB43" s="451"/>
      <c r="GSC43" s="454"/>
      <c r="GSD43" s="458"/>
      <c r="GSE43" s="459"/>
      <c r="GSF43" s="460"/>
      <c r="GSG43" s="461"/>
      <c r="GSH43" s="462"/>
      <c r="GSI43" s="458"/>
      <c r="GSJ43" s="451"/>
      <c r="GSK43" s="463"/>
      <c r="GSL43" s="451"/>
      <c r="GSM43" s="451"/>
      <c r="GSN43" s="453"/>
      <c r="GSP43" s="449"/>
      <c r="GSQ43" s="449"/>
      <c r="GSR43" s="449"/>
      <c r="GSS43" s="450"/>
      <c r="GST43" s="451"/>
      <c r="GSU43" s="451"/>
      <c r="GSV43" s="451"/>
      <c r="GSW43" s="449"/>
      <c r="GSX43" s="452"/>
      <c r="GSY43" s="453"/>
      <c r="GSZ43" s="454"/>
      <c r="GTA43" s="449"/>
      <c r="GTB43" s="453"/>
      <c r="GTC43" s="453"/>
      <c r="GTD43" s="450"/>
      <c r="GTE43" s="454"/>
      <c r="GTF43" s="455"/>
      <c r="GTG43" s="453"/>
      <c r="GTH43" s="456"/>
      <c r="GTI43" s="453"/>
      <c r="GTJ43" s="456"/>
      <c r="GTK43" s="454"/>
      <c r="GTL43" s="451"/>
      <c r="GTM43" s="454"/>
      <c r="GTN43" s="450"/>
      <c r="GTO43" s="456"/>
      <c r="GTP43" s="456"/>
      <c r="GTQ43" s="456"/>
      <c r="GTR43" s="456"/>
      <c r="GTS43" s="271"/>
      <c r="GTT43" s="451"/>
      <c r="GTU43" s="454"/>
      <c r="GTV43" s="451"/>
      <c r="GTW43" s="457"/>
      <c r="GTX43" s="271"/>
      <c r="GTY43" s="451"/>
      <c r="GTZ43" s="454"/>
      <c r="GUA43" s="451"/>
      <c r="GUB43" s="457"/>
      <c r="GUC43" s="451"/>
      <c r="GUD43" s="457"/>
      <c r="GUE43" s="457"/>
      <c r="GUF43" s="457"/>
      <c r="GUG43" s="271"/>
      <c r="GUH43" s="271"/>
      <c r="GUI43" s="451"/>
      <c r="GUJ43" s="454"/>
      <c r="GUK43" s="451"/>
      <c r="GUL43" s="454"/>
      <c r="GUM43" s="458"/>
      <c r="GUN43" s="459"/>
      <c r="GUO43" s="460"/>
      <c r="GUP43" s="461"/>
      <c r="GUQ43" s="462"/>
      <c r="GUR43" s="458"/>
      <c r="GUS43" s="451"/>
      <c r="GUT43" s="463"/>
      <c r="GUU43" s="451"/>
      <c r="GUV43" s="451"/>
      <c r="GUW43" s="453"/>
      <c r="GUY43" s="449"/>
      <c r="GUZ43" s="449"/>
      <c r="GVA43" s="449"/>
      <c r="GVB43" s="450"/>
      <c r="GVC43" s="451"/>
      <c r="GVD43" s="451"/>
      <c r="GVE43" s="451"/>
      <c r="GVF43" s="449"/>
      <c r="GVG43" s="452"/>
      <c r="GVH43" s="453"/>
      <c r="GVI43" s="454"/>
      <c r="GVJ43" s="449"/>
      <c r="GVK43" s="453"/>
      <c r="GVL43" s="453"/>
      <c r="GVM43" s="450"/>
      <c r="GVN43" s="454"/>
      <c r="GVO43" s="455"/>
      <c r="GVP43" s="453"/>
      <c r="GVQ43" s="456"/>
      <c r="GVR43" s="453"/>
      <c r="GVS43" s="456"/>
      <c r="GVT43" s="454"/>
      <c r="GVU43" s="451"/>
      <c r="GVV43" s="454"/>
      <c r="GVW43" s="450"/>
      <c r="GVX43" s="456"/>
      <c r="GVY43" s="456"/>
      <c r="GVZ43" s="456"/>
      <c r="GWA43" s="456"/>
      <c r="GWB43" s="271"/>
      <c r="GWC43" s="451"/>
      <c r="GWD43" s="454"/>
      <c r="GWE43" s="451"/>
      <c r="GWF43" s="457"/>
      <c r="GWG43" s="271"/>
      <c r="GWH43" s="451"/>
      <c r="GWI43" s="454"/>
      <c r="GWJ43" s="451"/>
      <c r="GWK43" s="457"/>
      <c r="GWL43" s="451"/>
      <c r="GWM43" s="457"/>
      <c r="GWN43" s="457"/>
      <c r="GWO43" s="457"/>
      <c r="GWP43" s="271"/>
      <c r="GWQ43" s="271"/>
      <c r="GWR43" s="451"/>
      <c r="GWS43" s="454"/>
      <c r="GWT43" s="451"/>
      <c r="GWU43" s="454"/>
      <c r="GWV43" s="458"/>
      <c r="GWW43" s="459"/>
      <c r="GWX43" s="460"/>
      <c r="GWY43" s="461"/>
      <c r="GWZ43" s="462"/>
      <c r="GXA43" s="458"/>
      <c r="GXB43" s="451"/>
      <c r="GXC43" s="463"/>
      <c r="GXD43" s="451"/>
      <c r="GXE43" s="451"/>
      <c r="GXF43" s="453"/>
      <c r="GXH43" s="449"/>
      <c r="GXI43" s="449"/>
      <c r="GXJ43" s="449"/>
      <c r="GXK43" s="450"/>
      <c r="GXL43" s="451"/>
      <c r="GXM43" s="451"/>
      <c r="GXN43" s="451"/>
      <c r="GXO43" s="449"/>
      <c r="GXP43" s="452"/>
      <c r="GXQ43" s="453"/>
      <c r="GXR43" s="454"/>
      <c r="GXS43" s="449"/>
      <c r="GXT43" s="453"/>
      <c r="GXU43" s="453"/>
      <c r="GXV43" s="450"/>
      <c r="GXW43" s="454"/>
      <c r="GXX43" s="455"/>
      <c r="GXY43" s="453"/>
      <c r="GXZ43" s="456"/>
      <c r="GYA43" s="453"/>
      <c r="GYB43" s="456"/>
      <c r="GYC43" s="454"/>
      <c r="GYD43" s="451"/>
      <c r="GYE43" s="454"/>
      <c r="GYF43" s="450"/>
      <c r="GYG43" s="456"/>
      <c r="GYH43" s="456"/>
      <c r="GYI43" s="456"/>
      <c r="GYJ43" s="456"/>
      <c r="GYK43" s="271"/>
      <c r="GYL43" s="451"/>
      <c r="GYM43" s="454"/>
      <c r="GYN43" s="451"/>
      <c r="GYO43" s="457"/>
      <c r="GYP43" s="271"/>
      <c r="GYQ43" s="451"/>
      <c r="GYR43" s="454"/>
      <c r="GYS43" s="451"/>
      <c r="GYT43" s="457"/>
      <c r="GYU43" s="451"/>
      <c r="GYV43" s="457"/>
      <c r="GYW43" s="457"/>
      <c r="GYX43" s="457"/>
      <c r="GYY43" s="271"/>
      <c r="GYZ43" s="271"/>
      <c r="GZA43" s="451"/>
      <c r="GZB43" s="454"/>
      <c r="GZC43" s="451"/>
      <c r="GZD43" s="454"/>
      <c r="GZE43" s="458"/>
      <c r="GZF43" s="459"/>
      <c r="GZG43" s="460"/>
      <c r="GZH43" s="461"/>
      <c r="GZI43" s="462"/>
      <c r="GZJ43" s="458"/>
      <c r="GZK43" s="451"/>
      <c r="GZL43" s="463"/>
      <c r="GZM43" s="451"/>
      <c r="GZN43" s="451"/>
      <c r="GZO43" s="453"/>
      <c r="GZQ43" s="449"/>
      <c r="GZR43" s="449"/>
      <c r="GZS43" s="449"/>
      <c r="GZT43" s="450"/>
      <c r="GZU43" s="451"/>
      <c r="GZV43" s="451"/>
      <c r="GZW43" s="451"/>
      <c r="GZX43" s="449"/>
      <c r="GZY43" s="452"/>
      <c r="GZZ43" s="453"/>
      <c r="HAA43" s="454"/>
      <c r="HAB43" s="449"/>
      <c r="HAC43" s="453"/>
      <c r="HAD43" s="453"/>
      <c r="HAE43" s="450"/>
      <c r="HAF43" s="454"/>
      <c r="HAG43" s="455"/>
      <c r="HAH43" s="453"/>
      <c r="HAI43" s="456"/>
      <c r="HAJ43" s="453"/>
      <c r="HAK43" s="456"/>
      <c r="HAL43" s="454"/>
      <c r="HAM43" s="451"/>
      <c r="HAN43" s="454"/>
      <c r="HAO43" s="450"/>
      <c r="HAP43" s="456"/>
      <c r="HAQ43" s="456"/>
      <c r="HAR43" s="456"/>
      <c r="HAS43" s="456"/>
      <c r="HAT43" s="271"/>
      <c r="HAU43" s="451"/>
      <c r="HAV43" s="454"/>
      <c r="HAW43" s="451"/>
      <c r="HAX43" s="457"/>
      <c r="HAY43" s="271"/>
      <c r="HAZ43" s="451"/>
      <c r="HBA43" s="454"/>
      <c r="HBB43" s="451"/>
      <c r="HBC43" s="457"/>
      <c r="HBD43" s="451"/>
      <c r="HBE43" s="457"/>
      <c r="HBF43" s="457"/>
      <c r="HBG43" s="457"/>
      <c r="HBH43" s="271"/>
      <c r="HBI43" s="271"/>
      <c r="HBJ43" s="451"/>
      <c r="HBK43" s="454"/>
      <c r="HBL43" s="451"/>
      <c r="HBM43" s="454"/>
      <c r="HBN43" s="458"/>
      <c r="HBO43" s="459"/>
      <c r="HBP43" s="460"/>
      <c r="HBQ43" s="461"/>
      <c r="HBR43" s="462"/>
      <c r="HBS43" s="458"/>
      <c r="HBT43" s="451"/>
      <c r="HBU43" s="463"/>
      <c r="HBV43" s="451"/>
      <c r="HBW43" s="451"/>
      <c r="HBX43" s="453"/>
      <c r="HBZ43" s="449"/>
      <c r="HCA43" s="449"/>
      <c r="HCB43" s="449"/>
      <c r="HCC43" s="450"/>
      <c r="HCD43" s="451"/>
      <c r="HCE43" s="451"/>
      <c r="HCF43" s="451"/>
      <c r="HCG43" s="449"/>
      <c r="HCH43" s="452"/>
      <c r="HCI43" s="453"/>
      <c r="HCJ43" s="454"/>
      <c r="HCK43" s="449"/>
      <c r="HCL43" s="453"/>
      <c r="HCM43" s="453"/>
      <c r="HCN43" s="450"/>
      <c r="HCO43" s="454"/>
      <c r="HCP43" s="455"/>
      <c r="HCQ43" s="453"/>
      <c r="HCR43" s="456"/>
      <c r="HCS43" s="453"/>
      <c r="HCT43" s="456"/>
      <c r="HCU43" s="454"/>
      <c r="HCV43" s="451"/>
      <c r="HCW43" s="454"/>
      <c r="HCX43" s="450"/>
      <c r="HCY43" s="456"/>
      <c r="HCZ43" s="456"/>
      <c r="HDA43" s="456"/>
      <c r="HDB43" s="456"/>
      <c r="HDC43" s="271"/>
      <c r="HDD43" s="451"/>
      <c r="HDE43" s="454"/>
      <c r="HDF43" s="451"/>
      <c r="HDG43" s="457"/>
      <c r="HDH43" s="271"/>
      <c r="HDI43" s="451"/>
      <c r="HDJ43" s="454"/>
      <c r="HDK43" s="451"/>
      <c r="HDL43" s="457"/>
      <c r="HDM43" s="451"/>
      <c r="HDN43" s="457"/>
      <c r="HDO43" s="457"/>
      <c r="HDP43" s="457"/>
      <c r="HDQ43" s="271"/>
      <c r="HDR43" s="271"/>
      <c r="HDS43" s="451"/>
      <c r="HDT43" s="454"/>
      <c r="HDU43" s="451"/>
      <c r="HDV43" s="454"/>
      <c r="HDW43" s="458"/>
      <c r="HDX43" s="459"/>
      <c r="HDY43" s="460"/>
      <c r="HDZ43" s="461"/>
      <c r="HEA43" s="462"/>
      <c r="HEB43" s="458"/>
      <c r="HEC43" s="451"/>
      <c r="HED43" s="463"/>
      <c r="HEE43" s="451"/>
      <c r="HEF43" s="451"/>
      <c r="HEG43" s="453"/>
      <c r="HEI43" s="449"/>
      <c r="HEJ43" s="449"/>
      <c r="HEK43" s="449"/>
      <c r="HEL43" s="450"/>
      <c r="HEM43" s="451"/>
      <c r="HEN43" s="451"/>
      <c r="HEO43" s="451"/>
      <c r="HEP43" s="449"/>
      <c r="HEQ43" s="452"/>
      <c r="HER43" s="453"/>
      <c r="HES43" s="454"/>
      <c r="HET43" s="449"/>
      <c r="HEU43" s="453"/>
      <c r="HEV43" s="453"/>
      <c r="HEW43" s="450"/>
      <c r="HEX43" s="454"/>
      <c r="HEY43" s="455"/>
      <c r="HEZ43" s="453"/>
      <c r="HFA43" s="456"/>
      <c r="HFB43" s="453"/>
      <c r="HFC43" s="456"/>
      <c r="HFD43" s="454"/>
      <c r="HFE43" s="451"/>
      <c r="HFF43" s="454"/>
      <c r="HFG43" s="450"/>
      <c r="HFH43" s="456"/>
      <c r="HFI43" s="456"/>
      <c r="HFJ43" s="456"/>
      <c r="HFK43" s="456"/>
      <c r="HFL43" s="271"/>
      <c r="HFM43" s="451"/>
      <c r="HFN43" s="454"/>
      <c r="HFO43" s="451"/>
      <c r="HFP43" s="457"/>
      <c r="HFQ43" s="271"/>
      <c r="HFR43" s="451"/>
      <c r="HFS43" s="454"/>
      <c r="HFT43" s="451"/>
      <c r="HFU43" s="457"/>
      <c r="HFV43" s="451"/>
      <c r="HFW43" s="457"/>
      <c r="HFX43" s="457"/>
      <c r="HFY43" s="457"/>
      <c r="HFZ43" s="271"/>
      <c r="HGA43" s="271"/>
      <c r="HGB43" s="451"/>
      <c r="HGC43" s="454"/>
      <c r="HGD43" s="451"/>
      <c r="HGE43" s="454"/>
      <c r="HGF43" s="458"/>
      <c r="HGG43" s="459"/>
      <c r="HGH43" s="460"/>
      <c r="HGI43" s="461"/>
      <c r="HGJ43" s="462"/>
      <c r="HGK43" s="458"/>
      <c r="HGL43" s="451"/>
      <c r="HGM43" s="463"/>
      <c r="HGN43" s="451"/>
      <c r="HGO43" s="451"/>
      <c r="HGP43" s="453"/>
      <c r="HGR43" s="449"/>
      <c r="HGS43" s="449"/>
      <c r="HGT43" s="449"/>
      <c r="HGU43" s="450"/>
      <c r="HGV43" s="451"/>
      <c r="HGW43" s="451"/>
      <c r="HGX43" s="451"/>
      <c r="HGY43" s="449"/>
      <c r="HGZ43" s="452"/>
      <c r="HHA43" s="453"/>
      <c r="HHB43" s="454"/>
      <c r="HHC43" s="449"/>
      <c r="HHD43" s="453"/>
      <c r="HHE43" s="453"/>
      <c r="HHF43" s="450"/>
      <c r="HHG43" s="454"/>
      <c r="HHH43" s="455"/>
      <c r="HHI43" s="453"/>
      <c r="HHJ43" s="456"/>
      <c r="HHK43" s="453"/>
      <c r="HHL43" s="456"/>
      <c r="HHM43" s="454"/>
      <c r="HHN43" s="451"/>
      <c r="HHO43" s="454"/>
      <c r="HHP43" s="450"/>
      <c r="HHQ43" s="456"/>
      <c r="HHR43" s="456"/>
      <c r="HHS43" s="456"/>
      <c r="HHT43" s="456"/>
      <c r="HHU43" s="271"/>
      <c r="HHV43" s="451"/>
      <c r="HHW43" s="454"/>
      <c r="HHX43" s="451"/>
      <c r="HHY43" s="457"/>
      <c r="HHZ43" s="271"/>
      <c r="HIA43" s="451"/>
      <c r="HIB43" s="454"/>
      <c r="HIC43" s="451"/>
      <c r="HID43" s="457"/>
      <c r="HIE43" s="451"/>
      <c r="HIF43" s="457"/>
      <c r="HIG43" s="457"/>
      <c r="HIH43" s="457"/>
      <c r="HII43" s="271"/>
      <c r="HIJ43" s="271"/>
      <c r="HIK43" s="451"/>
      <c r="HIL43" s="454"/>
      <c r="HIM43" s="451"/>
      <c r="HIN43" s="454"/>
      <c r="HIO43" s="458"/>
      <c r="HIP43" s="459"/>
      <c r="HIQ43" s="460"/>
      <c r="HIR43" s="461"/>
      <c r="HIS43" s="462"/>
      <c r="HIT43" s="458"/>
      <c r="HIU43" s="451"/>
      <c r="HIV43" s="463"/>
      <c r="HIW43" s="451"/>
      <c r="HIX43" s="451"/>
      <c r="HIY43" s="453"/>
      <c r="HJA43" s="449"/>
      <c r="HJB43" s="449"/>
      <c r="HJC43" s="449"/>
      <c r="HJD43" s="450"/>
      <c r="HJE43" s="451"/>
      <c r="HJF43" s="451"/>
      <c r="HJG43" s="451"/>
      <c r="HJH43" s="449"/>
      <c r="HJI43" s="452"/>
      <c r="HJJ43" s="453"/>
      <c r="HJK43" s="454"/>
      <c r="HJL43" s="449"/>
      <c r="HJM43" s="453"/>
      <c r="HJN43" s="453"/>
      <c r="HJO43" s="450"/>
      <c r="HJP43" s="454"/>
      <c r="HJQ43" s="455"/>
      <c r="HJR43" s="453"/>
      <c r="HJS43" s="456"/>
      <c r="HJT43" s="453"/>
      <c r="HJU43" s="456"/>
      <c r="HJV43" s="454"/>
      <c r="HJW43" s="451"/>
      <c r="HJX43" s="454"/>
      <c r="HJY43" s="450"/>
      <c r="HJZ43" s="456"/>
      <c r="HKA43" s="456"/>
      <c r="HKB43" s="456"/>
      <c r="HKC43" s="456"/>
      <c r="HKD43" s="271"/>
      <c r="HKE43" s="451"/>
      <c r="HKF43" s="454"/>
      <c r="HKG43" s="451"/>
      <c r="HKH43" s="457"/>
      <c r="HKI43" s="271"/>
      <c r="HKJ43" s="451"/>
      <c r="HKK43" s="454"/>
      <c r="HKL43" s="451"/>
      <c r="HKM43" s="457"/>
      <c r="HKN43" s="451"/>
      <c r="HKO43" s="457"/>
      <c r="HKP43" s="457"/>
      <c r="HKQ43" s="457"/>
      <c r="HKR43" s="271"/>
      <c r="HKS43" s="271"/>
      <c r="HKT43" s="451"/>
      <c r="HKU43" s="454"/>
      <c r="HKV43" s="451"/>
      <c r="HKW43" s="454"/>
      <c r="HKX43" s="458"/>
      <c r="HKY43" s="459"/>
      <c r="HKZ43" s="460"/>
      <c r="HLA43" s="461"/>
      <c r="HLB43" s="462"/>
      <c r="HLC43" s="458"/>
      <c r="HLD43" s="451"/>
      <c r="HLE43" s="463"/>
      <c r="HLF43" s="451"/>
      <c r="HLG43" s="451"/>
      <c r="HLH43" s="453"/>
      <c r="HLJ43" s="449"/>
      <c r="HLK43" s="449"/>
      <c r="HLL43" s="449"/>
      <c r="HLM43" s="450"/>
      <c r="HLN43" s="451"/>
      <c r="HLO43" s="451"/>
      <c r="HLP43" s="451"/>
      <c r="HLQ43" s="449"/>
      <c r="HLR43" s="452"/>
      <c r="HLS43" s="453"/>
      <c r="HLT43" s="454"/>
      <c r="HLU43" s="449"/>
      <c r="HLV43" s="453"/>
      <c r="HLW43" s="453"/>
      <c r="HLX43" s="450"/>
      <c r="HLY43" s="454"/>
      <c r="HLZ43" s="455"/>
      <c r="HMA43" s="453"/>
      <c r="HMB43" s="456"/>
      <c r="HMC43" s="453"/>
      <c r="HMD43" s="456"/>
      <c r="HME43" s="454"/>
      <c r="HMF43" s="451"/>
      <c r="HMG43" s="454"/>
      <c r="HMH43" s="450"/>
      <c r="HMI43" s="456"/>
      <c r="HMJ43" s="456"/>
      <c r="HMK43" s="456"/>
      <c r="HML43" s="456"/>
      <c r="HMM43" s="271"/>
      <c r="HMN43" s="451"/>
      <c r="HMO43" s="454"/>
      <c r="HMP43" s="451"/>
      <c r="HMQ43" s="457"/>
      <c r="HMR43" s="271"/>
      <c r="HMS43" s="451"/>
      <c r="HMT43" s="454"/>
      <c r="HMU43" s="451"/>
      <c r="HMV43" s="457"/>
      <c r="HMW43" s="451"/>
      <c r="HMX43" s="457"/>
      <c r="HMY43" s="457"/>
      <c r="HMZ43" s="457"/>
      <c r="HNA43" s="271"/>
      <c r="HNB43" s="271"/>
      <c r="HNC43" s="451"/>
      <c r="HND43" s="454"/>
      <c r="HNE43" s="451"/>
      <c r="HNF43" s="454"/>
      <c r="HNG43" s="458"/>
      <c r="HNH43" s="459"/>
      <c r="HNI43" s="460"/>
      <c r="HNJ43" s="461"/>
      <c r="HNK43" s="462"/>
      <c r="HNL43" s="458"/>
      <c r="HNM43" s="451"/>
      <c r="HNN43" s="463"/>
      <c r="HNO43" s="451"/>
      <c r="HNP43" s="451"/>
      <c r="HNQ43" s="453"/>
      <c r="HNS43" s="449"/>
      <c r="HNT43" s="449"/>
      <c r="HNU43" s="449"/>
      <c r="HNV43" s="450"/>
      <c r="HNW43" s="451"/>
      <c r="HNX43" s="451"/>
      <c r="HNY43" s="451"/>
      <c r="HNZ43" s="449"/>
      <c r="HOA43" s="452"/>
      <c r="HOB43" s="453"/>
      <c r="HOC43" s="454"/>
      <c r="HOD43" s="449"/>
      <c r="HOE43" s="453"/>
      <c r="HOF43" s="453"/>
      <c r="HOG43" s="450"/>
      <c r="HOH43" s="454"/>
      <c r="HOI43" s="455"/>
      <c r="HOJ43" s="453"/>
      <c r="HOK43" s="456"/>
      <c r="HOL43" s="453"/>
      <c r="HOM43" s="456"/>
      <c r="HON43" s="454"/>
      <c r="HOO43" s="451"/>
      <c r="HOP43" s="454"/>
      <c r="HOQ43" s="450"/>
      <c r="HOR43" s="456"/>
      <c r="HOS43" s="456"/>
      <c r="HOT43" s="456"/>
      <c r="HOU43" s="456"/>
      <c r="HOV43" s="271"/>
      <c r="HOW43" s="451"/>
      <c r="HOX43" s="454"/>
      <c r="HOY43" s="451"/>
      <c r="HOZ43" s="457"/>
      <c r="HPA43" s="271"/>
      <c r="HPB43" s="451"/>
      <c r="HPC43" s="454"/>
      <c r="HPD43" s="451"/>
      <c r="HPE43" s="457"/>
      <c r="HPF43" s="451"/>
      <c r="HPG43" s="457"/>
      <c r="HPH43" s="457"/>
      <c r="HPI43" s="457"/>
      <c r="HPJ43" s="271"/>
      <c r="HPK43" s="271"/>
      <c r="HPL43" s="451"/>
      <c r="HPM43" s="454"/>
      <c r="HPN43" s="451"/>
      <c r="HPO43" s="454"/>
      <c r="HPP43" s="458"/>
      <c r="HPQ43" s="459"/>
      <c r="HPR43" s="460"/>
      <c r="HPS43" s="461"/>
      <c r="HPT43" s="462"/>
      <c r="HPU43" s="458"/>
      <c r="HPV43" s="451"/>
      <c r="HPW43" s="463"/>
      <c r="HPX43" s="451"/>
      <c r="HPY43" s="451"/>
      <c r="HPZ43" s="453"/>
      <c r="HQB43" s="449"/>
      <c r="HQC43" s="449"/>
      <c r="HQD43" s="449"/>
      <c r="HQE43" s="450"/>
      <c r="HQF43" s="451"/>
      <c r="HQG43" s="451"/>
      <c r="HQH43" s="451"/>
      <c r="HQI43" s="449"/>
      <c r="HQJ43" s="452"/>
      <c r="HQK43" s="453"/>
      <c r="HQL43" s="454"/>
      <c r="HQM43" s="449"/>
      <c r="HQN43" s="453"/>
      <c r="HQO43" s="453"/>
      <c r="HQP43" s="450"/>
      <c r="HQQ43" s="454"/>
      <c r="HQR43" s="455"/>
      <c r="HQS43" s="453"/>
      <c r="HQT43" s="456"/>
      <c r="HQU43" s="453"/>
      <c r="HQV43" s="456"/>
      <c r="HQW43" s="454"/>
      <c r="HQX43" s="451"/>
      <c r="HQY43" s="454"/>
      <c r="HQZ43" s="450"/>
      <c r="HRA43" s="456"/>
      <c r="HRB43" s="456"/>
      <c r="HRC43" s="456"/>
      <c r="HRD43" s="456"/>
      <c r="HRE43" s="271"/>
      <c r="HRF43" s="451"/>
      <c r="HRG43" s="454"/>
      <c r="HRH43" s="451"/>
      <c r="HRI43" s="457"/>
      <c r="HRJ43" s="271"/>
      <c r="HRK43" s="451"/>
      <c r="HRL43" s="454"/>
      <c r="HRM43" s="451"/>
      <c r="HRN43" s="457"/>
      <c r="HRO43" s="451"/>
      <c r="HRP43" s="457"/>
      <c r="HRQ43" s="457"/>
      <c r="HRR43" s="457"/>
      <c r="HRS43" s="271"/>
      <c r="HRT43" s="271"/>
      <c r="HRU43" s="451"/>
      <c r="HRV43" s="454"/>
      <c r="HRW43" s="451"/>
      <c r="HRX43" s="454"/>
      <c r="HRY43" s="458"/>
      <c r="HRZ43" s="459"/>
      <c r="HSA43" s="460"/>
      <c r="HSB43" s="461"/>
      <c r="HSC43" s="462"/>
      <c r="HSD43" s="458"/>
      <c r="HSE43" s="451"/>
      <c r="HSF43" s="463"/>
      <c r="HSG43" s="451"/>
      <c r="HSH43" s="451"/>
      <c r="HSI43" s="453"/>
      <c r="HSK43" s="449"/>
      <c r="HSL43" s="449"/>
      <c r="HSM43" s="449"/>
      <c r="HSN43" s="450"/>
      <c r="HSO43" s="451"/>
      <c r="HSP43" s="451"/>
      <c r="HSQ43" s="451"/>
      <c r="HSR43" s="449"/>
      <c r="HSS43" s="452"/>
      <c r="HST43" s="453"/>
      <c r="HSU43" s="454"/>
      <c r="HSV43" s="449"/>
      <c r="HSW43" s="453"/>
      <c r="HSX43" s="453"/>
      <c r="HSY43" s="450"/>
      <c r="HSZ43" s="454"/>
      <c r="HTA43" s="455"/>
      <c r="HTB43" s="453"/>
      <c r="HTC43" s="456"/>
      <c r="HTD43" s="453"/>
      <c r="HTE43" s="456"/>
      <c r="HTF43" s="454"/>
      <c r="HTG43" s="451"/>
      <c r="HTH43" s="454"/>
      <c r="HTI43" s="450"/>
      <c r="HTJ43" s="456"/>
      <c r="HTK43" s="456"/>
      <c r="HTL43" s="456"/>
      <c r="HTM43" s="456"/>
      <c r="HTN43" s="271"/>
      <c r="HTO43" s="451"/>
      <c r="HTP43" s="454"/>
      <c r="HTQ43" s="451"/>
      <c r="HTR43" s="457"/>
      <c r="HTS43" s="271"/>
      <c r="HTT43" s="451"/>
      <c r="HTU43" s="454"/>
      <c r="HTV43" s="451"/>
      <c r="HTW43" s="457"/>
      <c r="HTX43" s="451"/>
      <c r="HTY43" s="457"/>
      <c r="HTZ43" s="457"/>
      <c r="HUA43" s="457"/>
      <c r="HUB43" s="271"/>
      <c r="HUC43" s="271"/>
      <c r="HUD43" s="451"/>
      <c r="HUE43" s="454"/>
      <c r="HUF43" s="451"/>
      <c r="HUG43" s="454"/>
      <c r="HUH43" s="458"/>
      <c r="HUI43" s="459"/>
      <c r="HUJ43" s="460"/>
      <c r="HUK43" s="461"/>
      <c r="HUL43" s="462"/>
      <c r="HUM43" s="458"/>
      <c r="HUN43" s="451"/>
      <c r="HUO43" s="463"/>
      <c r="HUP43" s="451"/>
      <c r="HUQ43" s="451"/>
      <c r="HUR43" s="453"/>
      <c r="HUT43" s="449"/>
      <c r="HUU43" s="449"/>
      <c r="HUV43" s="449"/>
      <c r="HUW43" s="450"/>
      <c r="HUX43" s="451"/>
      <c r="HUY43" s="451"/>
      <c r="HUZ43" s="451"/>
      <c r="HVA43" s="449"/>
      <c r="HVB43" s="452"/>
      <c r="HVC43" s="453"/>
      <c r="HVD43" s="454"/>
      <c r="HVE43" s="449"/>
      <c r="HVF43" s="453"/>
      <c r="HVG43" s="453"/>
      <c r="HVH43" s="450"/>
      <c r="HVI43" s="454"/>
      <c r="HVJ43" s="455"/>
      <c r="HVK43" s="453"/>
      <c r="HVL43" s="456"/>
      <c r="HVM43" s="453"/>
      <c r="HVN43" s="456"/>
      <c r="HVO43" s="454"/>
      <c r="HVP43" s="451"/>
      <c r="HVQ43" s="454"/>
      <c r="HVR43" s="450"/>
      <c r="HVS43" s="456"/>
      <c r="HVT43" s="456"/>
      <c r="HVU43" s="456"/>
      <c r="HVV43" s="456"/>
      <c r="HVW43" s="271"/>
      <c r="HVX43" s="451"/>
      <c r="HVY43" s="454"/>
      <c r="HVZ43" s="451"/>
      <c r="HWA43" s="457"/>
      <c r="HWB43" s="271"/>
      <c r="HWC43" s="451"/>
      <c r="HWD43" s="454"/>
      <c r="HWE43" s="451"/>
      <c r="HWF43" s="457"/>
      <c r="HWG43" s="451"/>
      <c r="HWH43" s="457"/>
      <c r="HWI43" s="457"/>
      <c r="HWJ43" s="457"/>
      <c r="HWK43" s="271"/>
      <c r="HWL43" s="271"/>
      <c r="HWM43" s="451"/>
      <c r="HWN43" s="454"/>
      <c r="HWO43" s="451"/>
      <c r="HWP43" s="454"/>
      <c r="HWQ43" s="458"/>
      <c r="HWR43" s="459"/>
      <c r="HWS43" s="460"/>
      <c r="HWT43" s="461"/>
      <c r="HWU43" s="462"/>
      <c r="HWV43" s="458"/>
      <c r="HWW43" s="451"/>
      <c r="HWX43" s="463"/>
      <c r="HWY43" s="451"/>
      <c r="HWZ43" s="451"/>
      <c r="HXA43" s="453"/>
      <c r="HXC43" s="449"/>
      <c r="HXD43" s="449"/>
      <c r="HXE43" s="449"/>
      <c r="HXF43" s="450"/>
      <c r="HXG43" s="451"/>
      <c r="HXH43" s="451"/>
      <c r="HXI43" s="451"/>
      <c r="HXJ43" s="449"/>
      <c r="HXK43" s="452"/>
      <c r="HXL43" s="453"/>
      <c r="HXM43" s="454"/>
      <c r="HXN43" s="449"/>
      <c r="HXO43" s="453"/>
      <c r="HXP43" s="453"/>
      <c r="HXQ43" s="450"/>
      <c r="HXR43" s="454"/>
      <c r="HXS43" s="455"/>
      <c r="HXT43" s="453"/>
      <c r="HXU43" s="456"/>
      <c r="HXV43" s="453"/>
      <c r="HXW43" s="456"/>
      <c r="HXX43" s="454"/>
      <c r="HXY43" s="451"/>
      <c r="HXZ43" s="454"/>
      <c r="HYA43" s="450"/>
      <c r="HYB43" s="456"/>
      <c r="HYC43" s="456"/>
      <c r="HYD43" s="456"/>
      <c r="HYE43" s="456"/>
      <c r="HYF43" s="271"/>
      <c r="HYG43" s="451"/>
      <c r="HYH43" s="454"/>
      <c r="HYI43" s="451"/>
      <c r="HYJ43" s="457"/>
      <c r="HYK43" s="271"/>
      <c r="HYL43" s="451"/>
      <c r="HYM43" s="454"/>
      <c r="HYN43" s="451"/>
      <c r="HYO43" s="457"/>
      <c r="HYP43" s="451"/>
      <c r="HYQ43" s="457"/>
      <c r="HYR43" s="457"/>
      <c r="HYS43" s="457"/>
      <c r="HYT43" s="271"/>
      <c r="HYU43" s="271"/>
      <c r="HYV43" s="451"/>
      <c r="HYW43" s="454"/>
      <c r="HYX43" s="451"/>
      <c r="HYY43" s="454"/>
      <c r="HYZ43" s="458"/>
      <c r="HZA43" s="459"/>
      <c r="HZB43" s="460"/>
      <c r="HZC43" s="461"/>
      <c r="HZD43" s="462"/>
      <c r="HZE43" s="458"/>
      <c r="HZF43" s="451"/>
      <c r="HZG43" s="463"/>
      <c r="HZH43" s="451"/>
      <c r="HZI43" s="451"/>
      <c r="HZJ43" s="453"/>
      <c r="HZL43" s="449"/>
      <c r="HZM43" s="449"/>
      <c r="HZN43" s="449"/>
      <c r="HZO43" s="450"/>
      <c r="HZP43" s="451"/>
      <c r="HZQ43" s="451"/>
      <c r="HZR43" s="451"/>
      <c r="HZS43" s="449"/>
      <c r="HZT43" s="452"/>
      <c r="HZU43" s="453"/>
      <c r="HZV43" s="454"/>
      <c r="HZW43" s="449"/>
      <c r="HZX43" s="453"/>
      <c r="HZY43" s="453"/>
      <c r="HZZ43" s="450"/>
      <c r="IAA43" s="454"/>
      <c r="IAB43" s="455"/>
      <c r="IAC43" s="453"/>
      <c r="IAD43" s="456"/>
      <c r="IAE43" s="453"/>
      <c r="IAF43" s="456"/>
      <c r="IAG43" s="454"/>
      <c r="IAH43" s="451"/>
      <c r="IAI43" s="454"/>
      <c r="IAJ43" s="450"/>
      <c r="IAK43" s="456"/>
      <c r="IAL43" s="456"/>
      <c r="IAM43" s="456"/>
      <c r="IAN43" s="456"/>
      <c r="IAO43" s="271"/>
      <c r="IAP43" s="451"/>
      <c r="IAQ43" s="454"/>
      <c r="IAR43" s="451"/>
      <c r="IAS43" s="457"/>
      <c r="IAT43" s="271"/>
      <c r="IAU43" s="451"/>
      <c r="IAV43" s="454"/>
      <c r="IAW43" s="451"/>
      <c r="IAX43" s="457"/>
      <c r="IAY43" s="451"/>
      <c r="IAZ43" s="457"/>
      <c r="IBA43" s="457"/>
      <c r="IBB43" s="457"/>
      <c r="IBC43" s="271"/>
      <c r="IBD43" s="271"/>
      <c r="IBE43" s="451"/>
      <c r="IBF43" s="454"/>
      <c r="IBG43" s="451"/>
      <c r="IBH43" s="454"/>
      <c r="IBI43" s="458"/>
      <c r="IBJ43" s="459"/>
      <c r="IBK43" s="460"/>
      <c r="IBL43" s="461"/>
      <c r="IBM43" s="462"/>
      <c r="IBN43" s="458"/>
      <c r="IBO43" s="451"/>
      <c r="IBP43" s="463"/>
      <c r="IBQ43" s="451"/>
      <c r="IBR43" s="451"/>
      <c r="IBS43" s="453"/>
      <c r="IBU43" s="449"/>
      <c r="IBV43" s="449"/>
      <c r="IBW43" s="449"/>
      <c r="IBX43" s="450"/>
      <c r="IBY43" s="451"/>
      <c r="IBZ43" s="451"/>
      <c r="ICA43" s="451"/>
      <c r="ICB43" s="449"/>
      <c r="ICC43" s="452"/>
      <c r="ICD43" s="453"/>
      <c r="ICE43" s="454"/>
      <c r="ICF43" s="449"/>
      <c r="ICG43" s="453"/>
      <c r="ICH43" s="453"/>
      <c r="ICI43" s="450"/>
      <c r="ICJ43" s="454"/>
      <c r="ICK43" s="455"/>
      <c r="ICL43" s="453"/>
      <c r="ICM43" s="456"/>
      <c r="ICN43" s="453"/>
      <c r="ICO43" s="456"/>
      <c r="ICP43" s="454"/>
      <c r="ICQ43" s="451"/>
      <c r="ICR43" s="454"/>
      <c r="ICS43" s="450"/>
      <c r="ICT43" s="456"/>
      <c r="ICU43" s="456"/>
      <c r="ICV43" s="456"/>
      <c r="ICW43" s="456"/>
      <c r="ICX43" s="271"/>
      <c r="ICY43" s="451"/>
      <c r="ICZ43" s="454"/>
      <c r="IDA43" s="451"/>
      <c r="IDB43" s="457"/>
      <c r="IDC43" s="271"/>
      <c r="IDD43" s="451"/>
      <c r="IDE43" s="454"/>
      <c r="IDF43" s="451"/>
      <c r="IDG43" s="457"/>
      <c r="IDH43" s="451"/>
      <c r="IDI43" s="457"/>
      <c r="IDJ43" s="457"/>
      <c r="IDK43" s="457"/>
      <c r="IDL43" s="271"/>
      <c r="IDM43" s="271"/>
      <c r="IDN43" s="451"/>
      <c r="IDO43" s="454"/>
      <c r="IDP43" s="451"/>
      <c r="IDQ43" s="454"/>
      <c r="IDR43" s="458"/>
      <c r="IDS43" s="459"/>
      <c r="IDT43" s="460"/>
      <c r="IDU43" s="461"/>
      <c r="IDV43" s="462"/>
      <c r="IDW43" s="458"/>
      <c r="IDX43" s="451"/>
      <c r="IDY43" s="463"/>
      <c r="IDZ43" s="451"/>
      <c r="IEA43" s="451"/>
      <c r="IEB43" s="453"/>
      <c r="IED43" s="449"/>
      <c r="IEE43" s="449"/>
      <c r="IEF43" s="449"/>
      <c r="IEG43" s="450"/>
      <c r="IEH43" s="451"/>
      <c r="IEI43" s="451"/>
      <c r="IEJ43" s="451"/>
      <c r="IEK43" s="449"/>
      <c r="IEL43" s="452"/>
      <c r="IEM43" s="453"/>
      <c r="IEN43" s="454"/>
      <c r="IEO43" s="449"/>
      <c r="IEP43" s="453"/>
      <c r="IEQ43" s="453"/>
      <c r="IER43" s="450"/>
      <c r="IES43" s="454"/>
      <c r="IET43" s="455"/>
      <c r="IEU43" s="453"/>
      <c r="IEV43" s="456"/>
      <c r="IEW43" s="453"/>
      <c r="IEX43" s="456"/>
      <c r="IEY43" s="454"/>
      <c r="IEZ43" s="451"/>
      <c r="IFA43" s="454"/>
      <c r="IFB43" s="450"/>
      <c r="IFC43" s="456"/>
      <c r="IFD43" s="456"/>
      <c r="IFE43" s="456"/>
      <c r="IFF43" s="456"/>
      <c r="IFG43" s="271"/>
      <c r="IFH43" s="451"/>
      <c r="IFI43" s="454"/>
      <c r="IFJ43" s="451"/>
      <c r="IFK43" s="457"/>
      <c r="IFL43" s="271"/>
      <c r="IFM43" s="451"/>
      <c r="IFN43" s="454"/>
      <c r="IFO43" s="451"/>
      <c r="IFP43" s="457"/>
      <c r="IFQ43" s="451"/>
      <c r="IFR43" s="457"/>
      <c r="IFS43" s="457"/>
      <c r="IFT43" s="457"/>
      <c r="IFU43" s="271"/>
      <c r="IFV43" s="271"/>
      <c r="IFW43" s="451"/>
      <c r="IFX43" s="454"/>
      <c r="IFY43" s="451"/>
      <c r="IFZ43" s="454"/>
      <c r="IGA43" s="458"/>
      <c r="IGB43" s="459"/>
      <c r="IGC43" s="460"/>
      <c r="IGD43" s="461"/>
      <c r="IGE43" s="462"/>
      <c r="IGF43" s="458"/>
      <c r="IGG43" s="451"/>
      <c r="IGH43" s="463"/>
      <c r="IGI43" s="451"/>
      <c r="IGJ43" s="451"/>
      <c r="IGK43" s="453"/>
      <c r="IGM43" s="449"/>
      <c r="IGN43" s="449"/>
      <c r="IGO43" s="449"/>
      <c r="IGP43" s="450"/>
      <c r="IGQ43" s="451"/>
      <c r="IGR43" s="451"/>
      <c r="IGS43" s="451"/>
      <c r="IGT43" s="449"/>
      <c r="IGU43" s="452"/>
      <c r="IGV43" s="453"/>
      <c r="IGW43" s="454"/>
      <c r="IGX43" s="449"/>
      <c r="IGY43" s="453"/>
      <c r="IGZ43" s="453"/>
      <c r="IHA43" s="450"/>
      <c r="IHB43" s="454"/>
      <c r="IHC43" s="455"/>
      <c r="IHD43" s="453"/>
      <c r="IHE43" s="456"/>
      <c r="IHF43" s="453"/>
      <c r="IHG43" s="456"/>
      <c r="IHH43" s="454"/>
      <c r="IHI43" s="451"/>
      <c r="IHJ43" s="454"/>
      <c r="IHK43" s="450"/>
      <c r="IHL43" s="456"/>
      <c r="IHM43" s="456"/>
      <c r="IHN43" s="456"/>
      <c r="IHO43" s="456"/>
      <c r="IHP43" s="271"/>
      <c r="IHQ43" s="451"/>
      <c r="IHR43" s="454"/>
      <c r="IHS43" s="451"/>
      <c r="IHT43" s="457"/>
      <c r="IHU43" s="271"/>
      <c r="IHV43" s="451"/>
      <c r="IHW43" s="454"/>
      <c r="IHX43" s="451"/>
      <c r="IHY43" s="457"/>
      <c r="IHZ43" s="451"/>
      <c r="IIA43" s="457"/>
      <c r="IIB43" s="457"/>
      <c r="IIC43" s="457"/>
      <c r="IID43" s="271"/>
      <c r="IIE43" s="271"/>
      <c r="IIF43" s="451"/>
      <c r="IIG43" s="454"/>
      <c r="IIH43" s="451"/>
      <c r="III43" s="454"/>
      <c r="IIJ43" s="458"/>
      <c r="IIK43" s="459"/>
      <c r="IIL43" s="460"/>
      <c r="IIM43" s="461"/>
      <c r="IIN43" s="462"/>
      <c r="IIO43" s="458"/>
      <c r="IIP43" s="451"/>
      <c r="IIQ43" s="463"/>
      <c r="IIR43" s="451"/>
      <c r="IIS43" s="451"/>
      <c r="IIT43" s="453"/>
      <c r="IIV43" s="449"/>
      <c r="IIW43" s="449"/>
      <c r="IIX43" s="449"/>
      <c r="IIY43" s="450"/>
      <c r="IIZ43" s="451"/>
      <c r="IJA43" s="451"/>
      <c r="IJB43" s="451"/>
      <c r="IJC43" s="449"/>
      <c r="IJD43" s="452"/>
      <c r="IJE43" s="453"/>
      <c r="IJF43" s="454"/>
      <c r="IJG43" s="449"/>
      <c r="IJH43" s="453"/>
      <c r="IJI43" s="453"/>
      <c r="IJJ43" s="450"/>
      <c r="IJK43" s="454"/>
      <c r="IJL43" s="455"/>
      <c r="IJM43" s="453"/>
      <c r="IJN43" s="456"/>
      <c r="IJO43" s="453"/>
      <c r="IJP43" s="456"/>
      <c r="IJQ43" s="454"/>
      <c r="IJR43" s="451"/>
      <c r="IJS43" s="454"/>
      <c r="IJT43" s="450"/>
      <c r="IJU43" s="456"/>
      <c r="IJV43" s="456"/>
      <c r="IJW43" s="456"/>
      <c r="IJX43" s="456"/>
      <c r="IJY43" s="271"/>
      <c r="IJZ43" s="451"/>
      <c r="IKA43" s="454"/>
      <c r="IKB43" s="451"/>
      <c r="IKC43" s="457"/>
      <c r="IKD43" s="271"/>
      <c r="IKE43" s="451"/>
      <c r="IKF43" s="454"/>
      <c r="IKG43" s="451"/>
      <c r="IKH43" s="457"/>
      <c r="IKI43" s="451"/>
      <c r="IKJ43" s="457"/>
      <c r="IKK43" s="457"/>
      <c r="IKL43" s="457"/>
      <c r="IKM43" s="271"/>
      <c r="IKN43" s="271"/>
      <c r="IKO43" s="451"/>
      <c r="IKP43" s="454"/>
      <c r="IKQ43" s="451"/>
      <c r="IKR43" s="454"/>
      <c r="IKS43" s="458"/>
      <c r="IKT43" s="459"/>
      <c r="IKU43" s="460"/>
      <c r="IKV43" s="461"/>
      <c r="IKW43" s="462"/>
      <c r="IKX43" s="458"/>
      <c r="IKY43" s="451"/>
      <c r="IKZ43" s="463"/>
      <c r="ILA43" s="451"/>
      <c r="ILB43" s="451"/>
      <c r="ILC43" s="453"/>
      <c r="ILE43" s="449"/>
      <c r="ILF43" s="449"/>
      <c r="ILG43" s="449"/>
      <c r="ILH43" s="450"/>
      <c r="ILI43" s="451"/>
      <c r="ILJ43" s="451"/>
      <c r="ILK43" s="451"/>
      <c r="ILL43" s="449"/>
      <c r="ILM43" s="452"/>
      <c r="ILN43" s="453"/>
      <c r="ILO43" s="454"/>
      <c r="ILP43" s="449"/>
      <c r="ILQ43" s="453"/>
      <c r="ILR43" s="453"/>
      <c r="ILS43" s="450"/>
      <c r="ILT43" s="454"/>
      <c r="ILU43" s="455"/>
      <c r="ILV43" s="453"/>
      <c r="ILW43" s="456"/>
      <c r="ILX43" s="453"/>
      <c r="ILY43" s="456"/>
      <c r="ILZ43" s="454"/>
      <c r="IMA43" s="451"/>
      <c r="IMB43" s="454"/>
      <c r="IMC43" s="450"/>
      <c r="IMD43" s="456"/>
      <c r="IME43" s="456"/>
      <c r="IMF43" s="456"/>
      <c r="IMG43" s="456"/>
      <c r="IMH43" s="271"/>
      <c r="IMI43" s="451"/>
      <c r="IMJ43" s="454"/>
      <c r="IMK43" s="451"/>
      <c r="IML43" s="457"/>
      <c r="IMM43" s="271"/>
      <c r="IMN43" s="451"/>
      <c r="IMO43" s="454"/>
      <c r="IMP43" s="451"/>
      <c r="IMQ43" s="457"/>
      <c r="IMR43" s="451"/>
      <c r="IMS43" s="457"/>
      <c r="IMT43" s="457"/>
      <c r="IMU43" s="457"/>
      <c r="IMV43" s="271"/>
      <c r="IMW43" s="271"/>
      <c r="IMX43" s="451"/>
      <c r="IMY43" s="454"/>
      <c r="IMZ43" s="451"/>
      <c r="INA43" s="454"/>
      <c r="INB43" s="458"/>
      <c r="INC43" s="459"/>
      <c r="IND43" s="460"/>
      <c r="INE43" s="461"/>
      <c r="INF43" s="462"/>
      <c r="ING43" s="458"/>
      <c r="INH43" s="451"/>
      <c r="INI43" s="463"/>
      <c r="INJ43" s="451"/>
      <c r="INK43" s="451"/>
      <c r="INL43" s="453"/>
      <c r="INN43" s="449"/>
      <c r="INO43" s="449"/>
      <c r="INP43" s="449"/>
      <c r="INQ43" s="450"/>
      <c r="INR43" s="451"/>
      <c r="INS43" s="451"/>
      <c r="INT43" s="451"/>
      <c r="INU43" s="449"/>
      <c r="INV43" s="452"/>
      <c r="INW43" s="453"/>
      <c r="INX43" s="454"/>
      <c r="INY43" s="449"/>
      <c r="INZ43" s="453"/>
      <c r="IOA43" s="453"/>
      <c r="IOB43" s="450"/>
      <c r="IOC43" s="454"/>
      <c r="IOD43" s="455"/>
      <c r="IOE43" s="453"/>
      <c r="IOF43" s="456"/>
      <c r="IOG43" s="453"/>
      <c r="IOH43" s="456"/>
      <c r="IOI43" s="454"/>
      <c r="IOJ43" s="451"/>
      <c r="IOK43" s="454"/>
      <c r="IOL43" s="450"/>
      <c r="IOM43" s="456"/>
      <c r="ION43" s="456"/>
      <c r="IOO43" s="456"/>
      <c r="IOP43" s="456"/>
      <c r="IOQ43" s="271"/>
      <c r="IOR43" s="451"/>
      <c r="IOS43" s="454"/>
      <c r="IOT43" s="451"/>
      <c r="IOU43" s="457"/>
      <c r="IOV43" s="271"/>
      <c r="IOW43" s="451"/>
      <c r="IOX43" s="454"/>
      <c r="IOY43" s="451"/>
      <c r="IOZ43" s="457"/>
      <c r="IPA43" s="451"/>
      <c r="IPB43" s="457"/>
      <c r="IPC43" s="457"/>
      <c r="IPD43" s="457"/>
      <c r="IPE43" s="271"/>
      <c r="IPF43" s="271"/>
      <c r="IPG43" s="451"/>
      <c r="IPH43" s="454"/>
      <c r="IPI43" s="451"/>
      <c r="IPJ43" s="454"/>
      <c r="IPK43" s="458"/>
      <c r="IPL43" s="459"/>
      <c r="IPM43" s="460"/>
      <c r="IPN43" s="461"/>
      <c r="IPO43" s="462"/>
      <c r="IPP43" s="458"/>
      <c r="IPQ43" s="451"/>
      <c r="IPR43" s="463"/>
      <c r="IPS43" s="451"/>
      <c r="IPT43" s="451"/>
      <c r="IPU43" s="453"/>
      <c r="IPW43" s="449"/>
      <c r="IPX43" s="449"/>
      <c r="IPY43" s="449"/>
      <c r="IPZ43" s="450"/>
      <c r="IQA43" s="451"/>
      <c r="IQB43" s="451"/>
      <c r="IQC43" s="451"/>
      <c r="IQD43" s="449"/>
      <c r="IQE43" s="452"/>
      <c r="IQF43" s="453"/>
      <c r="IQG43" s="454"/>
      <c r="IQH43" s="449"/>
      <c r="IQI43" s="453"/>
      <c r="IQJ43" s="453"/>
      <c r="IQK43" s="450"/>
      <c r="IQL43" s="454"/>
      <c r="IQM43" s="455"/>
      <c r="IQN43" s="453"/>
      <c r="IQO43" s="456"/>
      <c r="IQP43" s="453"/>
      <c r="IQQ43" s="456"/>
      <c r="IQR43" s="454"/>
      <c r="IQS43" s="451"/>
      <c r="IQT43" s="454"/>
      <c r="IQU43" s="450"/>
      <c r="IQV43" s="456"/>
      <c r="IQW43" s="456"/>
      <c r="IQX43" s="456"/>
      <c r="IQY43" s="456"/>
      <c r="IQZ43" s="271"/>
      <c r="IRA43" s="451"/>
      <c r="IRB43" s="454"/>
      <c r="IRC43" s="451"/>
      <c r="IRD43" s="457"/>
      <c r="IRE43" s="271"/>
      <c r="IRF43" s="451"/>
      <c r="IRG43" s="454"/>
      <c r="IRH43" s="451"/>
      <c r="IRI43" s="457"/>
      <c r="IRJ43" s="451"/>
      <c r="IRK43" s="457"/>
      <c r="IRL43" s="457"/>
      <c r="IRM43" s="457"/>
      <c r="IRN43" s="271"/>
      <c r="IRO43" s="271"/>
      <c r="IRP43" s="451"/>
      <c r="IRQ43" s="454"/>
      <c r="IRR43" s="451"/>
      <c r="IRS43" s="454"/>
      <c r="IRT43" s="458"/>
      <c r="IRU43" s="459"/>
      <c r="IRV43" s="460"/>
      <c r="IRW43" s="461"/>
      <c r="IRX43" s="462"/>
      <c r="IRY43" s="458"/>
      <c r="IRZ43" s="451"/>
      <c r="ISA43" s="463"/>
      <c r="ISB43" s="451"/>
      <c r="ISC43" s="451"/>
      <c r="ISD43" s="453"/>
      <c r="ISF43" s="449"/>
      <c r="ISG43" s="449"/>
      <c r="ISH43" s="449"/>
      <c r="ISI43" s="450"/>
      <c r="ISJ43" s="451"/>
      <c r="ISK43" s="451"/>
      <c r="ISL43" s="451"/>
      <c r="ISM43" s="449"/>
      <c r="ISN43" s="452"/>
      <c r="ISO43" s="453"/>
      <c r="ISP43" s="454"/>
      <c r="ISQ43" s="449"/>
      <c r="ISR43" s="453"/>
      <c r="ISS43" s="453"/>
      <c r="IST43" s="450"/>
      <c r="ISU43" s="454"/>
      <c r="ISV43" s="455"/>
      <c r="ISW43" s="453"/>
      <c r="ISX43" s="456"/>
      <c r="ISY43" s="453"/>
      <c r="ISZ43" s="456"/>
      <c r="ITA43" s="454"/>
      <c r="ITB43" s="451"/>
      <c r="ITC43" s="454"/>
      <c r="ITD43" s="450"/>
      <c r="ITE43" s="456"/>
      <c r="ITF43" s="456"/>
      <c r="ITG43" s="456"/>
      <c r="ITH43" s="456"/>
      <c r="ITI43" s="271"/>
      <c r="ITJ43" s="451"/>
      <c r="ITK43" s="454"/>
      <c r="ITL43" s="451"/>
      <c r="ITM43" s="457"/>
      <c r="ITN43" s="271"/>
      <c r="ITO43" s="451"/>
      <c r="ITP43" s="454"/>
      <c r="ITQ43" s="451"/>
      <c r="ITR43" s="457"/>
      <c r="ITS43" s="451"/>
      <c r="ITT43" s="457"/>
      <c r="ITU43" s="457"/>
      <c r="ITV43" s="457"/>
      <c r="ITW43" s="271"/>
      <c r="ITX43" s="271"/>
      <c r="ITY43" s="451"/>
      <c r="ITZ43" s="454"/>
      <c r="IUA43" s="451"/>
      <c r="IUB43" s="454"/>
      <c r="IUC43" s="458"/>
      <c r="IUD43" s="459"/>
      <c r="IUE43" s="460"/>
      <c r="IUF43" s="461"/>
      <c r="IUG43" s="462"/>
      <c r="IUH43" s="458"/>
      <c r="IUI43" s="451"/>
      <c r="IUJ43" s="463"/>
      <c r="IUK43" s="451"/>
      <c r="IUL43" s="451"/>
      <c r="IUM43" s="453"/>
      <c r="IUO43" s="449"/>
      <c r="IUP43" s="449"/>
      <c r="IUQ43" s="449"/>
      <c r="IUR43" s="450"/>
      <c r="IUS43" s="451"/>
      <c r="IUT43" s="451"/>
      <c r="IUU43" s="451"/>
      <c r="IUV43" s="449"/>
      <c r="IUW43" s="452"/>
      <c r="IUX43" s="453"/>
      <c r="IUY43" s="454"/>
      <c r="IUZ43" s="449"/>
      <c r="IVA43" s="453"/>
      <c r="IVB43" s="453"/>
      <c r="IVC43" s="450"/>
      <c r="IVD43" s="454"/>
      <c r="IVE43" s="455"/>
      <c r="IVF43" s="453"/>
      <c r="IVG43" s="456"/>
      <c r="IVH43" s="453"/>
      <c r="IVI43" s="456"/>
      <c r="IVJ43" s="454"/>
      <c r="IVK43" s="451"/>
      <c r="IVL43" s="454"/>
      <c r="IVM43" s="450"/>
      <c r="IVN43" s="456"/>
      <c r="IVO43" s="456"/>
      <c r="IVP43" s="456"/>
      <c r="IVQ43" s="456"/>
      <c r="IVR43" s="271"/>
      <c r="IVS43" s="451"/>
      <c r="IVT43" s="454"/>
      <c r="IVU43" s="451"/>
      <c r="IVV43" s="457"/>
      <c r="IVW43" s="271"/>
      <c r="IVX43" s="451"/>
      <c r="IVY43" s="454"/>
      <c r="IVZ43" s="451"/>
      <c r="IWA43" s="457"/>
      <c r="IWB43" s="451"/>
      <c r="IWC43" s="457"/>
      <c r="IWD43" s="457"/>
      <c r="IWE43" s="457"/>
      <c r="IWF43" s="271"/>
      <c r="IWG43" s="271"/>
      <c r="IWH43" s="451"/>
      <c r="IWI43" s="454"/>
      <c r="IWJ43" s="451"/>
      <c r="IWK43" s="454"/>
      <c r="IWL43" s="458"/>
      <c r="IWM43" s="459"/>
      <c r="IWN43" s="460"/>
      <c r="IWO43" s="461"/>
      <c r="IWP43" s="462"/>
      <c r="IWQ43" s="458"/>
      <c r="IWR43" s="451"/>
      <c r="IWS43" s="463"/>
      <c r="IWT43" s="451"/>
      <c r="IWU43" s="451"/>
      <c r="IWV43" s="453"/>
      <c r="IWX43" s="449"/>
      <c r="IWY43" s="449"/>
      <c r="IWZ43" s="449"/>
      <c r="IXA43" s="450"/>
      <c r="IXB43" s="451"/>
      <c r="IXC43" s="451"/>
      <c r="IXD43" s="451"/>
      <c r="IXE43" s="449"/>
      <c r="IXF43" s="452"/>
      <c r="IXG43" s="453"/>
      <c r="IXH43" s="454"/>
      <c r="IXI43" s="449"/>
      <c r="IXJ43" s="453"/>
      <c r="IXK43" s="453"/>
      <c r="IXL43" s="450"/>
      <c r="IXM43" s="454"/>
      <c r="IXN43" s="455"/>
      <c r="IXO43" s="453"/>
      <c r="IXP43" s="456"/>
      <c r="IXQ43" s="453"/>
      <c r="IXR43" s="456"/>
      <c r="IXS43" s="454"/>
      <c r="IXT43" s="451"/>
      <c r="IXU43" s="454"/>
      <c r="IXV43" s="450"/>
      <c r="IXW43" s="456"/>
      <c r="IXX43" s="456"/>
      <c r="IXY43" s="456"/>
      <c r="IXZ43" s="456"/>
      <c r="IYA43" s="271"/>
      <c r="IYB43" s="451"/>
      <c r="IYC43" s="454"/>
      <c r="IYD43" s="451"/>
      <c r="IYE43" s="457"/>
      <c r="IYF43" s="271"/>
      <c r="IYG43" s="451"/>
      <c r="IYH43" s="454"/>
      <c r="IYI43" s="451"/>
      <c r="IYJ43" s="457"/>
      <c r="IYK43" s="451"/>
      <c r="IYL43" s="457"/>
      <c r="IYM43" s="457"/>
      <c r="IYN43" s="457"/>
      <c r="IYO43" s="271"/>
      <c r="IYP43" s="271"/>
      <c r="IYQ43" s="451"/>
      <c r="IYR43" s="454"/>
      <c r="IYS43" s="451"/>
      <c r="IYT43" s="454"/>
      <c r="IYU43" s="458"/>
      <c r="IYV43" s="459"/>
      <c r="IYW43" s="460"/>
      <c r="IYX43" s="461"/>
      <c r="IYY43" s="462"/>
      <c r="IYZ43" s="458"/>
      <c r="IZA43" s="451"/>
      <c r="IZB43" s="463"/>
      <c r="IZC43" s="451"/>
      <c r="IZD43" s="451"/>
      <c r="IZE43" s="453"/>
      <c r="IZG43" s="449"/>
      <c r="IZH43" s="449"/>
      <c r="IZI43" s="449"/>
      <c r="IZJ43" s="450"/>
      <c r="IZK43" s="451"/>
      <c r="IZL43" s="451"/>
      <c r="IZM43" s="451"/>
      <c r="IZN43" s="449"/>
      <c r="IZO43" s="452"/>
      <c r="IZP43" s="453"/>
      <c r="IZQ43" s="454"/>
      <c r="IZR43" s="449"/>
      <c r="IZS43" s="453"/>
      <c r="IZT43" s="453"/>
      <c r="IZU43" s="450"/>
      <c r="IZV43" s="454"/>
      <c r="IZW43" s="455"/>
      <c r="IZX43" s="453"/>
      <c r="IZY43" s="456"/>
      <c r="IZZ43" s="453"/>
      <c r="JAA43" s="456"/>
      <c r="JAB43" s="454"/>
      <c r="JAC43" s="451"/>
      <c r="JAD43" s="454"/>
      <c r="JAE43" s="450"/>
      <c r="JAF43" s="456"/>
      <c r="JAG43" s="456"/>
      <c r="JAH43" s="456"/>
      <c r="JAI43" s="456"/>
      <c r="JAJ43" s="271"/>
      <c r="JAK43" s="451"/>
      <c r="JAL43" s="454"/>
      <c r="JAM43" s="451"/>
      <c r="JAN43" s="457"/>
      <c r="JAO43" s="271"/>
      <c r="JAP43" s="451"/>
      <c r="JAQ43" s="454"/>
      <c r="JAR43" s="451"/>
      <c r="JAS43" s="457"/>
      <c r="JAT43" s="451"/>
      <c r="JAU43" s="457"/>
      <c r="JAV43" s="457"/>
      <c r="JAW43" s="457"/>
      <c r="JAX43" s="271"/>
      <c r="JAY43" s="271"/>
      <c r="JAZ43" s="451"/>
      <c r="JBA43" s="454"/>
      <c r="JBB43" s="451"/>
      <c r="JBC43" s="454"/>
      <c r="JBD43" s="458"/>
      <c r="JBE43" s="459"/>
      <c r="JBF43" s="460"/>
      <c r="JBG43" s="461"/>
      <c r="JBH43" s="462"/>
      <c r="JBI43" s="458"/>
      <c r="JBJ43" s="451"/>
      <c r="JBK43" s="463"/>
      <c r="JBL43" s="451"/>
      <c r="JBM43" s="451"/>
      <c r="JBN43" s="453"/>
      <c r="JBP43" s="449"/>
      <c r="JBQ43" s="449"/>
      <c r="JBR43" s="449"/>
      <c r="JBS43" s="450"/>
      <c r="JBT43" s="451"/>
      <c r="JBU43" s="451"/>
      <c r="JBV43" s="451"/>
      <c r="JBW43" s="449"/>
      <c r="JBX43" s="452"/>
      <c r="JBY43" s="453"/>
      <c r="JBZ43" s="454"/>
      <c r="JCA43" s="449"/>
      <c r="JCB43" s="453"/>
      <c r="JCC43" s="453"/>
      <c r="JCD43" s="450"/>
      <c r="JCE43" s="454"/>
      <c r="JCF43" s="455"/>
      <c r="JCG43" s="453"/>
      <c r="JCH43" s="456"/>
      <c r="JCI43" s="453"/>
      <c r="JCJ43" s="456"/>
      <c r="JCK43" s="454"/>
      <c r="JCL43" s="451"/>
      <c r="JCM43" s="454"/>
      <c r="JCN43" s="450"/>
      <c r="JCO43" s="456"/>
      <c r="JCP43" s="456"/>
      <c r="JCQ43" s="456"/>
      <c r="JCR43" s="456"/>
      <c r="JCS43" s="271"/>
      <c r="JCT43" s="451"/>
      <c r="JCU43" s="454"/>
      <c r="JCV43" s="451"/>
      <c r="JCW43" s="457"/>
      <c r="JCX43" s="271"/>
      <c r="JCY43" s="451"/>
      <c r="JCZ43" s="454"/>
      <c r="JDA43" s="451"/>
      <c r="JDB43" s="457"/>
      <c r="JDC43" s="451"/>
      <c r="JDD43" s="457"/>
      <c r="JDE43" s="457"/>
      <c r="JDF43" s="457"/>
      <c r="JDG43" s="271"/>
      <c r="JDH43" s="271"/>
      <c r="JDI43" s="451"/>
      <c r="JDJ43" s="454"/>
      <c r="JDK43" s="451"/>
      <c r="JDL43" s="454"/>
      <c r="JDM43" s="458"/>
      <c r="JDN43" s="459"/>
      <c r="JDO43" s="460"/>
      <c r="JDP43" s="461"/>
      <c r="JDQ43" s="462"/>
      <c r="JDR43" s="458"/>
      <c r="JDS43" s="451"/>
      <c r="JDT43" s="463"/>
      <c r="JDU43" s="451"/>
      <c r="JDV43" s="451"/>
      <c r="JDW43" s="453"/>
      <c r="JDY43" s="449"/>
      <c r="JDZ43" s="449"/>
      <c r="JEA43" s="449"/>
      <c r="JEB43" s="450"/>
      <c r="JEC43" s="451"/>
      <c r="JED43" s="451"/>
      <c r="JEE43" s="451"/>
      <c r="JEF43" s="449"/>
      <c r="JEG43" s="452"/>
      <c r="JEH43" s="453"/>
      <c r="JEI43" s="454"/>
      <c r="JEJ43" s="449"/>
      <c r="JEK43" s="453"/>
      <c r="JEL43" s="453"/>
      <c r="JEM43" s="450"/>
      <c r="JEN43" s="454"/>
      <c r="JEO43" s="455"/>
      <c r="JEP43" s="453"/>
      <c r="JEQ43" s="456"/>
      <c r="JER43" s="453"/>
      <c r="JES43" s="456"/>
      <c r="JET43" s="454"/>
      <c r="JEU43" s="451"/>
      <c r="JEV43" s="454"/>
      <c r="JEW43" s="450"/>
      <c r="JEX43" s="456"/>
      <c r="JEY43" s="456"/>
      <c r="JEZ43" s="456"/>
      <c r="JFA43" s="456"/>
      <c r="JFB43" s="271"/>
      <c r="JFC43" s="451"/>
      <c r="JFD43" s="454"/>
      <c r="JFE43" s="451"/>
      <c r="JFF43" s="457"/>
      <c r="JFG43" s="271"/>
      <c r="JFH43" s="451"/>
      <c r="JFI43" s="454"/>
      <c r="JFJ43" s="451"/>
      <c r="JFK43" s="457"/>
      <c r="JFL43" s="451"/>
      <c r="JFM43" s="457"/>
      <c r="JFN43" s="457"/>
      <c r="JFO43" s="457"/>
      <c r="JFP43" s="271"/>
      <c r="JFQ43" s="271"/>
      <c r="JFR43" s="451"/>
      <c r="JFS43" s="454"/>
      <c r="JFT43" s="451"/>
      <c r="JFU43" s="454"/>
      <c r="JFV43" s="458"/>
      <c r="JFW43" s="459"/>
      <c r="JFX43" s="460"/>
      <c r="JFY43" s="461"/>
      <c r="JFZ43" s="462"/>
      <c r="JGA43" s="458"/>
      <c r="JGB43" s="451"/>
      <c r="JGC43" s="463"/>
      <c r="JGD43" s="451"/>
      <c r="JGE43" s="451"/>
      <c r="JGF43" s="453"/>
      <c r="JGH43" s="449"/>
      <c r="JGI43" s="449"/>
      <c r="JGJ43" s="449"/>
      <c r="JGK43" s="450"/>
      <c r="JGL43" s="451"/>
      <c r="JGM43" s="451"/>
      <c r="JGN43" s="451"/>
      <c r="JGO43" s="449"/>
      <c r="JGP43" s="452"/>
      <c r="JGQ43" s="453"/>
      <c r="JGR43" s="454"/>
      <c r="JGS43" s="449"/>
      <c r="JGT43" s="453"/>
      <c r="JGU43" s="453"/>
      <c r="JGV43" s="450"/>
      <c r="JGW43" s="454"/>
      <c r="JGX43" s="455"/>
      <c r="JGY43" s="453"/>
      <c r="JGZ43" s="456"/>
      <c r="JHA43" s="453"/>
      <c r="JHB43" s="456"/>
      <c r="JHC43" s="454"/>
      <c r="JHD43" s="451"/>
      <c r="JHE43" s="454"/>
      <c r="JHF43" s="450"/>
      <c r="JHG43" s="456"/>
      <c r="JHH43" s="456"/>
      <c r="JHI43" s="456"/>
      <c r="JHJ43" s="456"/>
      <c r="JHK43" s="271"/>
      <c r="JHL43" s="451"/>
      <c r="JHM43" s="454"/>
      <c r="JHN43" s="451"/>
      <c r="JHO43" s="457"/>
      <c r="JHP43" s="271"/>
      <c r="JHQ43" s="451"/>
      <c r="JHR43" s="454"/>
      <c r="JHS43" s="451"/>
      <c r="JHT43" s="457"/>
      <c r="JHU43" s="451"/>
      <c r="JHV43" s="457"/>
      <c r="JHW43" s="457"/>
      <c r="JHX43" s="457"/>
      <c r="JHY43" s="271"/>
      <c r="JHZ43" s="271"/>
      <c r="JIA43" s="451"/>
      <c r="JIB43" s="454"/>
      <c r="JIC43" s="451"/>
      <c r="JID43" s="454"/>
      <c r="JIE43" s="458"/>
      <c r="JIF43" s="459"/>
      <c r="JIG43" s="460"/>
      <c r="JIH43" s="461"/>
      <c r="JII43" s="462"/>
      <c r="JIJ43" s="458"/>
      <c r="JIK43" s="451"/>
      <c r="JIL43" s="463"/>
      <c r="JIM43" s="451"/>
      <c r="JIN43" s="451"/>
      <c r="JIO43" s="453"/>
      <c r="JIQ43" s="449"/>
      <c r="JIR43" s="449"/>
      <c r="JIS43" s="449"/>
      <c r="JIT43" s="450"/>
      <c r="JIU43" s="451"/>
      <c r="JIV43" s="451"/>
      <c r="JIW43" s="451"/>
      <c r="JIX43" s="449"/>
      <c r="JIY43" s="452"/>
      <c r="JIZ43" s="453"/>
      <c r="JJA43" s="454"/>
      <c r="JJB43" s="449"/>
      <c r="JJC43" s="453"/>
      <c r="JJD43" s="453"/>
      <c r="JJE43" s="450"/>
      <c r="JJF43" s="454"/>
      <c r="JJG43" s="455"/>
      <c r="JJH43" s="453"/>
      <c r="JJI43" s="456"/>
      <c r="JJJ43" s="453"/>
      <c r="JJK43" s="456"/>
      <c r="JJL43" s="454"/>
      <c r="JJM43" s="451"/>
      <c r="JJN43" s="454"/>
      <c r="JJO43" s="450"/>
      <c r="JJP43" s="456"/>
      <c r="JJQ43" s="456"/>
      <c r="JJR43" s="456"/>
      <c r="JJS43" s="456"/>
      <c r="JJT43" s="271"/>
      <c r="JJU43" s="451"/>
      <c r="JJV43" s="454"/>
      <c r="JJW43" s="451"/>
      <c r="JJX43" s="457"/>
      <c r="JJY43" s="271"/>
      <c r="JJZ43" s="451"/>
      <c r="JKA43" s="454"/>
      <c r="JKB43" s="451"/>
      <c r="JKC43" s="457"/>
      <c r="JKD43" s="451"/>
      <c r="JKE43" s="457"/>
      <c r="JKF43" s="457"/>
      <c r="JKG43" s="457"/>
      <c r="JKH43" s="271"/>
      <c r="JKI43" s="271"/>
      <c r="JKJ43" s="451"/>
      <c r="JKK43" s="454"/>
      <c r="JKL43" s="451"/>
      <c r="JKM43" s="454"/>
      <c r="JKN43" s="458"/>
      <c r="JKO43" s="459"/>
      <c r="JKP43" s="460"/>
      <c r="JKQ43" s="461"/>
      <c r="JKR43" s="462"/>
      <c r="JKS43" s="458"/>
      <c r="JKT43" s="451"/>
      <c r="JKU43" s="463"/>
      <c r="JKV43" s="451"/>
      <c r="JKW43" s="451"/>
      <c r="JKX43" s="453"/>
      <c r="JKZ43" s="449"/>
      <c r="JLA43" s="449"/>
      <c r="JLB43" s="449"/>
      <c r="JLC43" s="450"/>
      <c r="JLD43" s="451"/>
      <c r="JLE43" s="451"/>
      <c r="JLF43" s="451"/>
      <c r="JLG43" s="449"/>
      <c r="JLH43" s="452"/>
      <c r="JLI43" s="453"/>
      <c r="JLJ43" s="454"/>
      <c r="JLK43" s="449"/>
      <c r="JLL43" s="453"/>
      <c r="JLM43" s="453"/>
      <c r="JLN43" s="450"/>
      <c r="JLO43" s="454"/>
      <c r="JLP43" s="455"/>
      <c r="JLQ43" s="453"/>
      <c r="JLR43" s="456"/>
      <c r="JLS43" s="453"/>
      <c r="JLT43" s="456"/>
      <c r="JLU43" s="454"/>
      <c r="JLV43" s="451"/>
      <c r="JLW43" s="454"/>
      <c r="JLX43" s="450"/>
      <c r="JLY43" s="456"/>
      <c r="JLZ43" s="456"/>
      <c r="JMA43" s="456"/>
      <c r="JMB43" s="456"/>
      <c r="JMC43" s="271"/>
      <c r="JMD43" s="451"/>
      <c r="JME43" s="454"/>
      <c r="JMF43" s="451"/>
      <c r="JMG43" s="457"/>
      <c r="JMH43" s="271"/>
      <c r="JMI43" s="451"/>
      <c r="JMJ43" s="454"/>
      <c r="JMK43" s="451"/>
      <c r="JML43" s="457"/>
      <c r="JMM43" s="451"/>
      <c r="JMN43" s="457"/>
      <c r="JMO43" s="457"/>
      <c r="JMP43" s="457"/>
      <c r="JMQ43" s="271"/>
      <c r="JMR43" s="271"/>
      <c r="JMS43" s="451"/>
      <c r="JMT43" s="454"/>
      <c r="JMU43" s="451"/>
      <c r="JMV43" s="454"/>
      <c r="JMW43" s="458"/>
      <c r="JMX43" s="459"/>
      <c r="JMY43" s="460"/>
      <c r="JMZ43" s="461"/>
      <c r="JNA43" s="462"/>
      <c r="JNB43" s="458"/>
      <c r="JNC43" s="451"/>
      <c r="JND43" s="463"/>
      <c r="JNE43" s="451"/>
      <c r="JNF43" s="451"/>
      <c r="JNG43" s="453"/>
      <c r="JNI43" s="449"/>
      <c r="JNJ43" s="449"/>
      <c r="JNK43" s="449"/>
      <c r="JNL43" s="450"/>
      <c r="JNM43" s="451"/>
      <c r="JNN43" s="451"/>
      <c r="JNO43" s="451"/>
      <c r="JNP43" s="449"/>
      <c r="JNQ43" s="452"/>
      <c r="JNR43" s="453"/>
      <c r="JNS43" s="454"/>
      <c r="JNT43" s="449"/>
      <c r="JNU43" s="453"/>
      <c r="JNV43" s="453"/>
      <c r="JNW43" s="450"/>
      <c r="JNX43" s="454"/>
      <c r="JNY43" s="455"/>
      <c r="JNZ43" s="453"/>
      <c r="JOA43" s="456"/>
      <c r="JOB43" s="453"/>
      <c r="JOC43" s="456"/>
      <c r="JOD43" s="454"/>
      <c r="JOE43" s="451"/>
      <c r="JOF43" s="454"/>
      <c r="JOG43" s="450"/>
      <c r="JOH43" s="456"/>
      <c r="JOI43" s="456"/>
      <c r="JOJ43" s="456"/>
      <c r="JOK43" s="456"/>
      <c r="JOL43" s="271"/>
      <c r="JOM43" s="451"/>
      <c r="JON43" s="454"/>
      <c r="JOO43" s="451"/>
      <c r="JOP43" s="457"/>
      <c r="JOQ43" s="271"/>
      <c r="JOR43" s="451"/>
      <c r="JOS43" s="454"/>
      <c r="JOT43" s="451"/>
      <c r="JOU43" s="457"/>
      <c r="JOV43" s="451"/>
      <c r="JOW43" s="457"/>
      <c r="JOX43" s="457"/>
      <c r="JOY43" s="457"/>
      <c r="JOZ43" s="271"/>
      <c r="JPA43" s="271"/>
      <c r="JPB43" s="451"/>
      <c r="JPC43" s="454"/>
      <c r="JPD43" s="451"/>
      <c r="JPE43" s="454"/>
      <c r="JPF43" s="458"/>
      <c r="JPG43" s="459"/>
      <c r="JPH43" s="460"/>
      <c r="JPI43" s="461"/>
      <c r="JPJ43" s="462"/>
      <c r="JPK43" s="458"/>
      <c r="JPL43" s="451"/>
      <c r="JPM43" s="463"/>
      <c r="JPN43" s="451"/>
      <c r="JPO43" s="451"/>
      <c r="JPP43" s="453"/>
      <c r="JPR43" s="449"/>
      <c r="JPS43" s="449"/>
      <c r="JPT43" s="449"/>
      <c r="JPU43" s="450"/>
      <c r="JPV43" s="451"/>
      <c r="JPW43" s="451"/>
      <c r="JPX43" s="451"/>
      <c r="JPY43" s="449"/>
      <c r="JPZ43" s="452"/>
      <c r="JQA43" s="453"/>
      <c r="JQB43" s="454"/>
      <c r="JQC43" s="449"/>
      <c r="JQD43" s="453"/>
      <c r="JQE43" s="453"/>
      <c r="JQF43" s="450"/>
      <c r="JQG43" s="454"/>
      <c r="JQH43" s="455"/>
      <c r="JQI43" s="453"/>
      <c r="JQJ43" s="456"/>
      <c r="JQK43" s="453"/>
      <c r="JQL43" s="456"/>
      <c r="JQM43" s="454"/>
      <c r="JQN43" s="451"/>
      <c r="JQO43" s="454"/>
      <c r="JQP43" s="450"/>
      <c r="JQQ43" s="456"/>
      <c r="JQR43" s="456"/>
      <c r="JQS43" s="456"/>
      <c r="JQT43" s="456"/>
      <c r="JQU43" s="271"/>
      <c r="JQV43" s="451"/>
      <c r="JQW43" s="454"/>
      <c r="JQX43" s="451"/>
      <c r="JQY43" s="457"/>
      <c r="JQZ43" s="271"/>
      <c r="JRA43" s="451"/>
      <c r="JRB43" s="454"/>
      <c r="JRC43" s="451"/>
      <c r="JRD43" s="457"/>
      <c r="JRE43" s="451"/>
      <c r="JRF43" s="457"/>
      <c r="JRG43" s="457"/>
      <c r="JRH43" s="457"/>
      <c r="JRI43" s="271"/>
      <c r="JRJ43" s="271"/>
      <c r="JRK43" s="451"/>
      <c r="JRL43" s="454"/>
      <c r="JRM43" s="451"/>
      <c r="JRN43" s="454"/>
      <c r="JRO43" s="458"/>
      <c r="JRP43" s="459"/>
      <c r="JRQ43" s="460"/>
      <c r="JRR43" s="461"/>
      <c r="JRS43" s="462"/>
      <c r="JRT43" s="458"/>
      <c r="JRU43" s="451"/>
      <c r="JRV43" s="463"/>
      <c r="JRW43" s="451"/>
      <c r="JRX43" s="451"/>
      <c r="JRY43" s="453"/>
      <c r="JSA43" s="449"/>
      <c r="JSB43" s="449"/>
      <c r="JSC43" s="449"/>
      <c r="JSD43" s="450"/>
      <c r="JSE43" s="451"/>
      <c r="JSF43" s="451"/>
      <c r="JSG43" s="451"/>
      <c r="JSH43" s="449"/>
      <c r="JSI43" s="452"/>
      <c r="JSJ43" s="453"/>
      <c r="JSK43" s="454"/>
      <c r="JSL43" s="449"/>
      <c r="JSM43" s="453"/>
      <c r="JSN43" s="453"/>
      <c r="JSO43" s="450"/>
      <c r="JSP43" s="454"/>
      <c r="JSQ43" s="455"/>
      <c r="JSR43" s="453"/>
      <c r="JSS43" s="456"/>
      <c r="JST43" s="453"/>
      <c r="JSU43" s="456"/>
      <c r="JSV43" s="454"/>
      <c r="JSW43" s="451"/>
      <c r="JSX43" s="454"/>
      <c r="JSY43" s="450"/>
      <c r="JSZ43" s="456"/>
      <c r="JTA43" s="456"/>
      <c r="JTB43" s="456"/>
      <c r="JTC43" s="456"/>
      <c r="JTD43" s="271"/>
      <c r="JTE43" s="451"/>
      <c r="JTF43" s="454"/>
      <c r="JTG43" s="451"/>
      <c r="JTH43" s="457"/>
      <c r="JTI43" s="271"/>
      <c r="JTJ43" s="451"/>
      <c r="JTK43" s="454"/>
      <c r="JTL43" s="451"/>
      <c r="JTM43" s="457"/>
      <c r="JTN43" s="451"/>
      <c r="JTO43" s="457"/>
      <c r="JTP43" s="457"/>
      <c r="JTQ43" s="457"/>
      <c r="JTR43" s="271"/>
      <c r="JTS43" s="271"/>
      <c r="JTT43" s="451"/>
      <c r="JTU43" s="454"/>
      <c r="JTV43" s="451"/>
      <c r="JTW43" s="454"/>
      <c r="JTX43" s="458"/>
      <c r="JTY43" s="459"/>
      <c r="JTZ43" s="460"/>
      <c r="JUA43" s="461"/>
      <c r="JUB43" s="462"/>
      <c r="JUC43" s="458"/>
      <c r="JUD43" s="451"/>
      <c r="JUE43" s="463"/>
      <c r="JUF43" s="451"/>
      <c r="JUG43" s="451"/>
      <c r="JUH43" s="453"/>
      <c r="JUJ43" s="449"/>
      <c r="JUK43" s="449"/>
      <c r="JUL43" s="449"/>
      <c r="JUM43" s="450"/>
      <c r="JUN43" s="451"/>
      <c r="JUO43" s="451"/>
      <c r="JUP43" s="451"/>
      <c r="JUQ43" s="449"/>
      <c r="JUR43" s="452"/>
      <c r="JUS43" s="453"/>
      <c r="JUT43" s="454"/>
      <c r="JUU43" s="449"/>
      <c r="JUV43" s="453"/>
      <c r="JUW43" s="453"/>
      <c r="JUX43" s="450"/>
      <c r="JUY43" s="454"/>
      <c r="JUZ43" s="455"/>
      <c r="JVA43" s="453"/>
      <c r="JVB43" s="456"/>
      <c r="JVC43" s="453"/>
      <c r="JVD43" s="456"/>
      <c r="JVE43" s="454"/>
      <c r="JVF43" s="451"/>
      <c r="JVG43" s="454"/>
      <c r="JVH43" s="450"/>
      <c r="JVI43" s="456"/>
      <c r="JVJ43" s="456"/>
      <c r="JVK43" s="456"/>
      <c r="JVL43" s="456"/>
      <c r="JVM43" s="271"/>
      <c r="JVN43" s="451"/>
      <c r="JVO43" s="454"/>
      <c r="JVP43" s="451"/>
      <c r="JVQ43" s="457"/>
      <c r="JVR43" s="271"/>
      <c r="JVS43" s="451"/>
      <c r="JVT43" s="454"/>
      <c r="JVU43" s="451"/>
      <c r="JVV43" s="457"/>
      <c r="JVW43" s="451"/>
      <c r="JVX43" s="457"/>
      <c r="JVY43" s="457"/>
      <c r="JVZ43" s="457"/>
      <c r="JWA43" s="271"/>
      <c r="JWB43" s="271"/>
      <c r="JWC43" s="451"/>
      <c r="JWD43" s="454"/>
      <c r="JWE43" s="451"/>
      <c r="JWF43" s="454"/>
      <c r="JWG43" s="458"/>
      <c r="JWH43" s="459"/>
      <c r="JWI43" s="460"/>
      <c r="JWJ43" s="461"/>
      <c r="JWK43" s="462"/>
      <c r="JWL43" s="458"/>
      <c r="JWM43" s="451"/>
      <c r="JWN43" s="463"/>
      <c r="JWO43" s="451"/>
      <c r="JWP43" s="451"/>
      <c r="JWQ43" s="453"/>
      <c r="JWS43" s="449"/>
      <c r="JWT43" s="449"/>
      <c r="JWU43" s="449"/>
      <c r="JWV43" s="450"/>
      <c r="JWW43" s="451"/>
      <c r="JWX43" s="451"/>
      <c r="JWY43" s="451"/>
      <c r="JWZ43" s="449"/>
      <c r="JXA43" s="452"/>
      <c r="JXB43" s="453"/>
      <c r="JXC43" s="454"/>
      <c r="JXD43" s="449"/>
      <c r="JXE43" s="453"/>
      <c r="JXF43" s="453"/>
      <c r="JXG43" s="450"/>
      <c r="JXH43" s="454"/>
      <c r="JXI43" s="455"/>
      <c r="JXJ43" s="453"/>
      <c r="JXK43" s="456"/>
      <c r="JXL43" s="453"/>
      <c r="JXM43" s="456"/>
      <c r="JXN43" s="454"/>
      <c r="JXO43" s="451"/>
      <c r="JXP43" s="454"/>
      <c r="JXQ43" s="450"/>
      <c r="JXR43" s="456"/>
      <c r="JXS43" s="456"/>
      <c r="JXT43" s="456"/>
      <c r="JXU43" s="456"/>
      <c r="JXV43" s="271"/>
      <c r="JXW43" s="451"/>
      <c r="JXX43" s="454"/>
      <c r="JXY43" s="451"/>
      <c r="JXZ43" s="457"/>
      <c r="JYA43" s="271"/>
      <c r="JYB43" s="451"/>
      <c r="JYC43" s="454"/>
      <c r="JYD43" s="451"/>
      <c r="JYE43" s="457"/>
      <c r="JYF43" s="451"/>
      <c r="JYG43" s="457"/>
      <c r="JYH43" s="457"/>
      <c r="JYI43" s="457"/>
      <c r="JYJ43" s="271"/>
      <c r="JYK43" s="271"/>
      <c r="JYL43" s="451"/>
      <c r="JYM43" s="454"/>
      <c r="JYN43" s="451"/>
      <c r="JYO43" s="454"/>
      <c r="JYP43" s="458"/>
      <c r="JYQ43" s="459"/>
      <c r="JYR43" s="460"/>
      <c r="JYS43" s="461"/>
      <c r="JYT43" s="462"/>
      <c r="JYU43" s="458"/>
      <c r="JYV43" s="451"/>
      <c r="JYW43" s="463"/>
      <c r="JYX43" s="451"/>
      <c r="JYY43" s="451"/>
      <c r="JYZ43" s="453"/>
      <c r="JZB43" s="449"/>
      <c r="JZC43" s="449"/>
      <c r="JZD43" s="449"/>
      <c r="JZE43" s="450"/>
      <c r="JZF43" s="451"/>
      <c r="JZG43" s="451"/>
      <c r="JZH43" s="451"/>
      <c r="JZI43" s="449"/>
      <c r="JZJ43" s="452"/>
      <c r="JZK43" s="453"/>
      <c r="JZL43" s="454"/>
      <c r="JZM43" s="449"/>
      <c r="JZN43" s="453"/>
      <c r="JZO43" s="453"/>
      <c r="JZP43" s="450"/>
      <c r="JZQ43" s="454"/>
      <c r="JZR43" s="455"/>
      <c r="JZS43" s="453"/>
      <c r="JZT43" s="456"/>
      <c r="JZU43" s="453"/>
      <c r="JZV43" s="456"/>
      <c r="JZW43" s="454"/>
      <c r="JZX43" s="451"/>
      <c r="JZY43" s="454"/>
      <c r="JZZ43" s="450"/>
      <c r="KAA43" s="456"/>
      <c r="KAB43" s="456"/>
      <c r="KAC43" s="456"/>
      <c r="KAD43" s="456"/>
      <c r="KAE43" s="271"/>
      <c r="KAF43" s="451"/>
      <c r="KAG43" s="454"/>
      <c r="KAH43" s="451"/>
      <c r="KAI43" s="457"/>
      <c r="KAJ43" s="271"/>
      <c r="KAK43" s="451"/>
      <c r="KAL43" s="454"/>
      <c r="KAM43" s="451"/>
      <c r="KAN43" s="457"/>
      <c r="KAO43" s="451"/>
      <c r="KAP43" s="457"/>
      <c r="KAQ43" s="457"/>
      <c r="KAR43" s="457"/>
      <c r="KAS43" s="271"/>
      <c r="KAT43" s="271"/>
      <c r="KAU43" s="451"/>
      <c r="KAV43" s="454"/>
      <c r="KAW43" s="451"/>
      <c r="KAX43" s="454"/>
      <c r="KAY43" s="458"/>
      <c r="KAZ43" s="459"/>
      <c r="KBA43" s="460"/>
      <c r="KBB43" s="461"/>
      <c r="KBC43" s="462"/>
      <c r="KBD43" s="458"/>
      <c r="KBE43" s="451"/>
      <c r="KBF43" s="463"/>
      <c r="KBG43" s="451"/>
      <c r="KBH43" s="451"/>
      <c r="KBI43" s="453"/>
      <c r="KBK43" s="449"/>
      <c r="KBL43" s="449"/>
      <c r="KBM43" s="449"/>
      <c r="KBN43" s="450"/>
      <c r="KBO43" s="451"/>
      <c r="KBP43" s="451"/>
      <c r="KBQ43" s="451"/>
      <c r="KBR43" s="449"/>
      <c r="KBS43" s="452"/>
      <c r="KBT43" s="453"/>
      <c r="KBU43" s="454"/>
      <c r="KBV43" s="449"/>
      <c r="KBW43" s="453"/>
      <c r="KBX43" s="453"/>
      <c r="KBY43" s="450"/>
      <c r="KBZ43" s="454"/>
      <c r="KCA43" s="455"/>
      <c r="KCB43" s="453"/>
      <c r="KCC43" s="456"/>
      <c r="KCD43" s="453"/>
      <c r="KCE43" s="456"/>
      <c r="KCF43" s="454"/>
      <c r="KCG43" s="451"/>
      <c r="KCH43" s="454"/>
      <c r="KCI43" s="450"/>
      <c r="KCJ43" s="456"/>
      <c r="KCK43" s="456"/>
      <c r="KCL43" s="456"/>
      <c r="KCM43" s="456"/>
      <c r="KCN43" s="271"/>
      <c r="KCO43" s="451"/>
      <c r="KCP43" s="454"/>
      <c r="KCQ43" s="451"/>
      <c r="KCR43" s="457"/>
      <c r="KCS43" s="271"/>
      <c r="KCT43" s="451"/>
      <c r="KCU43" s="454"/>
      <c r="KCV43" s="451"/>
      <c r="KCW43" s="457"/>
      <c r="KCX43" s="451"/>
      <c r="KCY43" s="457"/>
      <c r="KCZ43" s="457"/>
      <c r="KDA43" s="457"/>
      <c r="KDB43" s="271"/>
      <c r="KDC43" s="271"/>
      <c r="KDD43" s="451"/>
      <c r="KDE43" s="454"/>
      <c r="KDF43" s="451"/>
      <c r="KDG43" s="454"/>
      <c r="KDH43" s="458"/>
      <c r="KDI43" s="459"/>
      <c r="KDJ43" s="460"/>
      <c r="KDK43" s="461"/>
      <c r="KDL43" s="462"/>
      <c r="KDM43" s="458"/>
      <c r="KDN43" s="451"/>
      <c r="KDO43" s="463"/>
      <c r="KDP43" s="451"/>
      <c r="KDQ43" s="451"/>
      <c r="KDR43" s="453"/>
      <c r="KDT43" s="449"/>
      <c r="KDU43" s="449"/>
      <c r="KDV43" s="449"/>
      <c r="KDW43" s="450"/>
      <c r="KDX43" s="451"/>
      <c r="KDY43" s="451"/>
      <c r="KDZ43" s="451"/>
      <c r="KEA43" s="449"/>
      <c r="KEB43" s="452"/>
      <c r="KEC43" s="453"/>
      <c r="KED43" s="454"/>
      <c r="KEE43" s="449"/>
      <c r="KEF43" s="453"/>
      <c r="KEG43" s="453"/>
      <c r="KEH43" s="450"/>
      <c r="KEI43" s="454"/>
      <c r="KEJ43" s="455"/>
      <c r="KEK43" s="453"/>
      <c r="KEL43" s="456"/>
      <c r="KEM43" s="453"/>
      <c r="KEN43" s="456"/>
      <c r="KEO43" s="454"/>
      <c r="KEP43" s="451"/>
      <c r="KEQ43" s="454"/>
      <c r="KER43" s="450"/>
      <c r="KES43" s="456"/>
      <c r="KET43" s="456"/>
      <c r="KEU43" s="456"/>
      <c r="KEV43" s="456"/>
      <c r="KEW43" s="271"/>
      <c r="KEX43" s="451"/>
      <c r="KEY43" s="454"/>
      <c r="KEZ43" s="451"/>
      <c r="KFA43" s="457"/>
      <c r="KFB43" s="271"/>
      <c r="KFC43" s="451"/>
      <c r="KFD43" s="454"/>
      <c r="KFE43" s="451"/>
      <c r="KFF43" s="457"/>
      <c r="KFG43" s="451"/>
      <c r="KFH43" s="457"/>
      <c r="KFI43" s="457"/>
      <c r="KFJ43" s="457"/>
      <c r="KFK43" s="271"/>
      <c r="KFL43" s="271"/>
      <c r="KFM43" s="451"/>
      <c r="KFN43" s="454"/>
      <c r="KFO43" s="451"/>
      <c r="KFP43" s="454"/>
      <c r="KFQ43" s="458"/>
      <c r="KFR43" s="459"/>
      <c r="KFS43" s="460"/>
      <c r="KFT43" s="461"/>
      <c r="KFU43" s="462"/>
      <c r="KFV43" s="458"/>
      <c r="KFW43" s="451"/>
      <c r="KFX43" s="463"/>
      <c r="KFY43" s="451"/>
      <c r="KFZ43" s="451"/>
      <c r="KGA43" s="453"/>
      <c r="KGC43" s="449"/>
      <c r="KGD43" s="449"/>
      <c r="KGE43" s="449"/>
      <c r="KGF43" s="450"/>
      <c r="KGG43" s="451"/>
      <c r="KGH43" s="451"/>
      <c r="KGI43" s="451"/>
      <c r="KGJ43" s="449"/>
      <c r="KGK43" s="452"/>
      <c r="KGL43" s="453"/>
      <c r="KGM43" s="454"/>
      <c r="KGN43" s="449"/>
      <c r="KGO43" s="453"/>
      <c r="KGP43" s="453"/>
      <c r="KGQ43" s="450"/>
      <c r="KGR43" s="454"/>
      <c r="KGS43" s="455"/>
      <c r="KGT43" s="453"/>
      <c r="KGU43" s="456"/>
      <c r="KGV43" s="453"/>
      <c r="KGW43" s="456"/>
      <c r="KGX43" s="454"/>
      <c r="KGY43" s="451"/>
      <c r="KGZ43" s="454"/>
      <c r="KHA43" s="450"/>
      <c r="KHB43" s="456"/>
      <c r="KHC43" s="456"/>
      <c r="KHD43" s="456"/>
      <c r="KHE43" s="456"/>
      <c r="KHF43" s="271"/>
      <c r="KHG43" s="451"/>
      <c r="KHH43" s="454"/>
      <c r="KHI43" s="451"/>
      <c r="KHJ43" s="457"/>
      <c r="KHK43" s="271"/>
      <c r="KHL43" s="451"/>
      <c r="KHM43" s="454"/>
      <c r="KHN43" s="451"/>
      <c r="KHO43" s="457"/>
      <c r="KHP43" s="451"/>
      <c r="KHQ43" s="457"/>
      <c r="KHR43" s="457"/>
      <c r="KHS43" s="457"/>
      <c r="KHT43" s="271"/>
      <c r="KHU43" s="271"/>
      <c r="KHV43" s="451"/>
      <c r="KHW43" s="454"/>
      <c r="KHX43" s="451"/>
      <c r="KHY43" s="454"/>
      <c r="KHZ43" s="458"/>
      <c r="KIA43" s="459"/>
      <c r="KIB43" s="460"/>
      <c r="KIC43" s="461"/>
      <c r="KID43" s="462"/>
      <c r="KIE43" s="458"/>
      <c r="KIF43" s="451"/>
      <c r="KIG43" s="463"/>
      <c r="KIH43" s="451"/>
      <c r="KII43" s="451"/>
      <c r="KIJ43" s="453"/>
      <c r="KIL43" s="449"/>
      <c r="KIM43" s="449"/>
      <c r="KIN43" s="449"/>
      <c r="KIO43" s="450"/>
      <c r="KIP43" s="451"/>
      <c r="KIQ43" s="451"/>
      <c r="KIR43" s="451"/>
      <c r="KIS43" s="449"/>
      <c r="KIT43" s="452"/>
      <c r="KIU43" s="453"/>
      <c r="KIV43" s="454"/>
      <c r="KIW43" s="449"/>
      <c r="KIX43" s="453"/>
      <c r="KIY43" s="453"/>
      <c r="KIZ43" s="450"/>
      <c r="KJA43" s="454"/>
      <c r="KJB43" s="455"/>
      <c r="KJC43" s="453"/>
      <c r="KJD43" s="456"/>
      <c r="KJE43" s="453"/>
      <c r="KJF43" s="456"/>
      <c r="KJG43" s="454"/>
      <c r="KJH43" s="451"/>
      <c r="KJI43" s="454"/>
      <c r="KJJ43" s="450"/>
      <c r="KJK43" s="456"/>
      <c r="KJL43" s="456"/>
      <c r="KJM43" s="456"/>
      <c r="KJN43" s="456"/>
      <c r="KJO43" s="271"/>
      <c r="KJP43" s="451"/>
      <c r="KJQ43" s="454"/>
      <c r="KJR43" s="451"/>
      <c r="KJS43" s="457"/>
      <c r="KJT43" s="271"/>
      <c r="KJU43" s="451"/>
      <c r="KJV43" s="454"/>
      <c r="KJW43" s="451"/>
      <c r="KJX43" s="457"/>
      <c r="KJY43" s="451"/>
      <c r="KJZ43" s="457"/>
      <c r="KKA43" s="457"/>
      <c r="KKB43" s="457"/>
      <c r="KKC43" s="271"/>
      <c r="KKD43" s="271"/>
      <c r="KKE43" s="451"/>
      <c r="KKF43" s="454"/>
      <c r="KKG43" s="451"/>
      <c r="KKH43" s="454"/>
      <c r="KKI43" s="458"/>
      <c r="KKJ43" s="459"/>
      <c r="KKK43" s="460"/>
      <c r="KKL43" s="461"/>
      <c r="KKM43" s="462"/>
      <c r="KKN43" s="458"/>
      <c r="KKO43" s="451"/>
      <c r="KKP43" s="463"/>
      <c r="KKQ43" s="451"/>
      <c r="KKR43" s="451"/>
      <c r="KKS43" s="453"/>
      <c r="KKU43" s="449"/>
      <c r="KKV43" s="449"/>
      <c r="KKW43" s="449"/>
      <c r="KKX43" s="450"/>
      <c r="KKY43" s="451"/>
      <c r="KKZ43" s="451"/>
      <c r="KLA43" s="451"/>
      <c r="KLB43" s="449"/>
      <c r="KLC43" s="452"/>
      <c r="KLD43" s="453"/>
      <c r="KLE43" s="454"/>
      <c r="KLF43" s="449"/>
      <c r="KLG43" s="453"/>
      <c r="KLH43" s="453"/>
      <c r="KLI43" s="450"/>
      <c r="KLJ43" s="454"/>
      <c r="KLK43" s="455"/>
      <c r="KLL43" s="453"/>
      <c r="KLM43" s="456"/>
      <c r="KLN43" s="453"/>
      <c r="KLO43" s="456"/>
      <c r="KLP43" s="454"/>
      <c r="KLQ43" s="451"/>
      <c r="KLR43" s="454"/>
      <c r="KLS43" s="450"/>
      <c r="KLT43" s="456"/>
      <c r="KLU43" s="456"/>
      <c r="KLV43" s="456"/>
      <c r="KLW43" s="456"/>
      <c r="KLX43" s="271"/>
      <c r="KLY43" s="451"/>
      <c r="KLZ43" s="454"/>
      <c r="KMA43" s="451"/>
      <c r="KMB43" s="457"/>
      <c r="KMC43" s="271"/>
      <c r="KMD43" s="451"/>
      <c r="KME43" s="454"/>
      <c r="KMF43" s="451"/>
      <c r="KMG43" s="457"/>
      <c r="KMH43" s="451"/>
      <c r="KMI43" s="457"/>
      <c r="KMJ43" s="457"/>
      <c r="KMK43" s="457"/>
      <c r="KML43" s="271"/>
      <c r="KMM43" s="271"/>
      <c r="KMN43" s="451"/>
      <c r="KMO43" s="454"/>
      <c r="KMP43" s="451"/>
      <c r="KMQ43" s="454"/>
      <c r="KMR43" s="458"/>
      <c r="KMS43" s="459"/>
      <c r="KMT43" s="460"/>
      <c r="KMU43" s="461"/>
      <c r="KMV43" s="462"/>
      <c r="KMW43" s="458"/>
      <c r="KMX43" s="451"/>
      <c r="KMY43" s="463"/>
      <c r="KMZ43" s="451"/>
      <c r="KNA43" s="451"/>
      <c r="KNB43" s="453"/>
      <c r="KND43" s="449"/>
      <c r="KNE43" s="449"/>
      <c r="KNF43" s="449"/>
      <c r="KNG43" s="450"/>
      <c r="KNH43" s="451"/>
      <c r="KNI43" s="451"/>
      <c r="KNJ43" s="451"/>
      <c r="KNK43" s="449"/>
      <c r="KNL43" s="452"/>
      <c r="KNM43" s="453"/>
      <c r="KNN43" s="454"/>
      <c r="KNO43" s="449"/>
      <c r="KNP43" s="453"/>
      <c r="KNQ43" s="453"/>
      <c r="KNR43" s="450"/>
      <c r="KNS43" s="454"/>
      <c r="KNT43" s="455"/>
      <c r="KNU43" s="453"/>
      <c r="KNV43" s="456"/>
      <c r="KNW43" s="453"/>
      <c r="KNX43" s="456"/>
      <c r="KNY43" s="454"/>
      <c r="KNZ43" s="451"/>
      <c r="KOA43" s="454"/>
      <c r="KOB43" s="450"/>
      <c r="KOC43" s="456"/>
      <c r="KOD43" s="456"/>
      <c r="KOE43" s="456"/>
      <c r="KOF43" s="456"/>
      <c r="KOG43" s="271"/>
      <c r="KOH43" s="451"/>
      <c r="KOI43" s="454"/>
      <c r="KOJ43" s="451"/>
      <c r="KOK43" s="457"/>
      <c r="KOL43" s="271"/>
      <c r="KOM43" s="451"/>
      <c r="KON43" s="454"/>
      <c r="KOO43" s="451"/>
      <c r="KOP43" s="457"/>
      <c r="KOQ43" s="451"/>
      <c r="KOR43" s="457"/>
      <c r="KOS43" s="457"/>
      <c r="KOT43" s="457"/>
      <c r="KOU43" s="271"/>
      <c r="KOV43" s="271"/>
      <c r="KOW43" s="451"/>
      <c r="KOX43" s="454"/>
      <c r="KOY43" s="451"/>
      <c r="KOZ43" s="454"/>
      <c r="KPA43" s="458"/>
      <c r="KPB43" s="459"/>
      <c r="KPC43" s="460"/>
      <c r="KPD43" s="461"/>
      <c r="KPE43" s="462"/>
      <c r="KPF43" s="458"/>
      <c r="KPG43" s="451"/>
      <c r="KPH43" s="463"/>
      <c r="KPI43" s="451"/>
      <c r="KPJ43" s="451"/>
      <c r="KPK43" s="453"/>
      <c r="KPM43" s="449"/>
      <c r="KPN43" s="449"/>
      <c r="KPO43" s="449"/>
      <c r="KPP43" s="450"/>
      <c r="KPQ43" s="451"/>
      <c r="KPR43" s="451"/>
      <c r="KPS43" s="451"/>
      <c r="KPT43" s="449"/>
      <c r="KPU43" s="452"/>
      <c r="KPV43" s="453"/>
      <c r="KPW43" s="454"/>
      <c r="KPX43" s="449"/>
      <c r="KPY43" s="453"/>
      <c r="KPZ43" s="453"/>
      <c r="KQA43" s="450"/>
      <c r="KQB43" s="454"/>
      <c r="KQC43" s="455"/>
      <c r="KQD43" s="453"/>
      <c r="KQE43" s="456"/>
      <c r="KQF43" s="453"/>
      <c r="KQG43" s="456"/>
      <c r="KQH43" s="454"/>
      <c r="KQI43" s="451"/>
      <c r="KQJ43" s="454"/>
      <c r="KQK43" s="450"/>
      <c r="KQL43" s="456"/>
      <c r="KQM43" s="456"/>
      <c r="KQN43" s="456"/>
      <c r="KQO43" s="456"/>
      <c r="KQP43" s="271"/>
      <c r="KQQ43" s="451"/>
      <c r="KQR43" s="454"/>
      <c r="KQS43" s="451"/>
      <c r="KQT43" s="457"/>
      <c r="KQU43" s="271"/>
      <c r="KQV43" s="451"/>
      <c r="KQW43" s="454"/>
      <c r="KQX43" s="451"/>
      <c r="KQY43" s="457"/>
      <c r="KQZ43" s="451"/>
      <c r="KRA43" s="457"/>
      <c r="KRB43" s="457"/>
      <c r="KRC43" s="457"/>
      <c r="KRD43" s="271"/>
      <c r="KRE43" s="271"/>
      <c r="KRF43" s="451"/>
      <c r="KRG43" s="454"/>
      <c r="KRH43" s="451"/>
      <c r="KRI43" s="454"/>
      <c r="KRJ43" s="458"/>
      <c r="KRK43" s="459"/>
      <c r="KRL43" s="460"/>
      <c r="KRM43" s="461"/>
      <c r="KRN43" s="462"/>
      <c r="KRO43" s="458"/>
      <c r="KRP43" s="451"/>
      <c r="KRQ43" s="463"/>
      <c r="KRR43" s="451"/>
      <c r="KRS43" s="451"/>
      <c r="KRT43" s="453"/>
      <c r="KRV43" s="449"/>
      <c r="KRW43" s="449"/>
      <c r="KRX43" s="449"/>
      <c r="KRY43" s="450"/>
      <c r="KRZ43" s="451"/>
      <c r="KSA43" s="451"/>
      <c r="KSB43" s="451"/>
      <c r="KSC43" s="449"/>
      <c r="KSD43" s="452"/>
      <c r="KSE43" s="453"/>
      <c r="KSF43" s="454"/>
      <c r="KSG43" s="449"/>
      <c r="KSH43" s="453"/>
      <c r="KSI43" s="453"/>
      <c r="KSJ43" s="450"/>
      <c r="KSK43" s="454"/>
      <c r="KSL43" s="455"/>
      <c r="KSM43" s="453"/>
      <c r="KSN43" s="456"/>
      <c r="KSO43" s="453"/>
      <c r="KSP43" s="456"/>
      <c r="KSQ43" s="454"/>
      <c r="KSR43" s="451"/>
      <c r="KSS43" s="454"/>
      <c r="KST43" s="450"/>
      <c r="KSU43" s="456"/>
      <c r="KSV43" s="456"/>
      <c r="KSW43" s="456"/>
      <c r="KSX43" s="456"/>
      <c r="KSY43" s="271"/>
      <c r="KSZ43" s="451"/>
      <c r="KTA43" s="454"/>
      <c r="KTB43" s="451"/>
      <c r="KTC43" s="457"/>
      <c r="KTD43" s="271"/>
      <c r="KTE43" s="451"/>
      <c r="KTF43" s="454"/>
      <c r="KTG43" s="451"/>
      <c r="KTH43" s="457"/>
      <c r="KTI43" s="451"/>
      <c r="KTJ43" s="457"/>
      <c r="KTK43" s="457"/>
      <c r="KTL43" s="457"/>
      <c r="KTM43" s="271"/>
      <c r="KTN43" s="271"/>
      <c r="KTO43" s="451"/>
      <c r="KTP43" s="454"/>
      <c r="KTQ43" s="451"/>
      <c r="KTR43" s="454"/>
      <c r="KTS43" s="458"/>
      <c r="KTT43" s="459"/>
      <c r="KTU43" s="460"/>
      <c r="KTV43" s="461"/>
      <c r="KTW43" s="462"/>
      <c r="KTX43" s="458"/>
      <c r="KTY43" s="451"/>
      <c r="KTZ43" s="463"/>
      <c r="KUA43" s="451"/>
      <c r="KUB43" s="451"/>
      <c r="KUC43" s="453"/>
      <c r="KUE43" s="449"/>
      <c r="KUF43" s="449"/>
      <c r="KUG43" s="449"/>
      <c r="KUH43" s="450"/>
      <c r="KUI43" s="451"/>
      <c r="KUJ43" s="451"/>
      <c r="KUK43" s="451"/>
      <c r="KUL43" s="449"/>
      <c r="KUM43" s="452"/>
      <c r="KUN43" s="453"/>
      <c r="KUO43" s="454"/>
      <c r="KUP43" s="449"/>
      <c r="KUQ43" s="453"/>
      <c r="KUR43" s="453"/>
      <c r="KUS43" s="450"/>
      <c r="KUT43" s="454"/>
      <c r="KUU43" s="455"/>
      <c r="KUV43" s="453"/>
      <c r="KUW43" s="456"/>
      <c r="KUX43" s="453"/>
      <c r="KUY43" s="456"/>
      <c r="KUZ43" s="454"/>
      <c r="KVA43" s="451"/>
      <c r="KVB43" s="454"/>
      <c r="KVC43" s="450"/>
      <c r="KVD43" s="456"/>
      <c r="KVE43" s="456"/>
      <c r="KVF43" s="456"/>
      <c r="KVG43" s="456"/>
      <c r="KVH43" s="271"/>
      <c r="KVI43" s="451"/>
      <c r="KVJ43" s="454"/>
      <c r="KVK43" s="451"/>
      <c r="KVL43" s="457"/>
      <c r="KVM43" s="271"/>
      <c r="KVN43" s="451"/>
      <c r="KVO43" s="454"/>
      <c r="KVP43" s="451"/>
      <c r="KVQ43" s="457"/>
      <c r="KVR43" s="451"/>
      <c r="KVS43" s="457"/>
      <c r="KVT43" s="457"/>
      <c r="KVU43" s="457"/>
      <c r="KVV43" s="271"/>
      <c r="KVW43" s="271"/>
      <c r="KVX43" s="451"/>
      <c r="KVY43" s="454"/>
      <c r="KVZ43" s="451"/>
      <c r="KWA43" s="454"/>
      <c r="KWB43" s="458"/>
      <c r="KWC43" s="459"/>
      <c r="KWD43" s="460"/>
      <c r="KWE43" s="461"/>
      <c r="KWF43" s="462"/>
      <c r="KWG43" s="458"/>
      <c r="KWH43" s="451"/>
      <c r="KWI43" s="463"/>
      <c r="KWJ43" s="451"/>
      <c r="KWK43" s="451"/>
      <c r="KWL43" s="453"/>
      <c r="KWN43" s="449"/>
      <c r="KWO43" s="449"/>
      <c r="KWP43" s="449"/>
      <c r="KWQ43" s="450"/>
      <c r="KWR43" s="451"/>
      <c r="KWS43" s="451"/>
      <c r="KWT43" s="451"/>
      <c r="KWU43" s="449"/>
      <c r="KWV43" s="452"/>
      <c r="KWW43" s="453"/>
      <c r="KWX43" s="454"/>
      <c r="KWY43" s="449"/>
      <c r="KWZ43" s="453"/>
      <c r="KXA43" s="453"/>
      <c r="KXB43" s="450"/>
      <c r="KXC43" s="454"/>
      <c r="KXD43" s="455"/>
      <c r="KXE43" s="453"/>
      <c r="KXF43" s="456"/>
      <c r="KXG43" s="453"/>
      <c r="KXH43" s="456"/>
      <c r="KXI43" s="454"/>
      <c r="KXJ43" s="451"/>
      <c r="KXK43" s="454"/>
      <c r="KXL43" s="450"/>
      <c r="KXM43" s="456"/>
      <c r="KXN43" s="456"/>
      <c r="KXO43" s="456"/>
      <c r="KXP43" s="456"/>
      <c r="KXQ43" s="271"/>
      <c r="KXR43" s="451"/>
      <c r="KXS43" s="454"/>
      <c r="KXT43" s="451"/>
      <c r="KXU43" s="457"/>
      <c r="KXV43" s="271"/>
      <c r="KXW43" s="451"/>
      <c r="KXX43" s="454"/>
      <c r="KXY43" s="451"/>
      <c r="KXZ43" s="457"/>
      <c r="KYA43" s="451"/>
      <c r="KYB43" s="457"/>
      <c r="KYC43" s="457"/>
      <c r="KYD43" s="457"/>
      <c r="KYE43" s="271"/>
      <c r="KYF43" s="271"/>
      <c r="KYG43" s="451"/>
      <c r="KYH43" s="454"/>
      <c r="KYI43" s="451"/>
      <c r="KYJ43" s="454"/>
      <c r="KYK43" s="458"/>
      <c r="KYL43" s="459"/>
      <c r="KYM43" s="460"/>
      <c r="KYN43" s="461"/>
      <c r="KYO43" s="462"/>
      <c r="KYP43" s="458"/>
      <c r="KYQ43" s="451"/>
      <c r="KYR43" s="463"/>
      <c r="KYS43" s="451"/>
      <c r="KYT43" s="451"/>
      <c r="KYU43" s="453"/>
      <c r="KYW43" s="449"/>
      <c r="KYX43" s="449"/>
      <c r="KYY43" s="449"/>
      <c r="KYZ43" s="450"/>
      <c r="KZA43" s="451"/>
      <c r="KZB43" s="451"/>
      <c r="KZC43" s="451"/>
      <c r="KZD43" s="449"/>
      <c r="KZE43" s="452"/>
      <c r="KZF43" s="453"/>
      <c r="KZG43" s="454"/>
      <c r="KZH43" s="449"/>
      <c r="KZI43" s="453"/>
      <c r="KZJ43" s="453"/>
      <c r="KZK43" s="450"/>
      <c r="KZL43" s="454"/>
      <c r="KZM43" s="455"/>
      <c r="KZN43" s="453"/>
      <c r="KZO43" s="456"/>
      <c r="KZP43" s="453"/>
      <c r="KZQ43" s="456"/>
      <c r="KZR43" s="454"/>
      <c r="KZS43" s="451"/>
      <c r="KZT43" s="454"/>
      <c r="KZU43" s="450"/>
      <c r="KZV43" s="456"/>
      <c r="KZW43" s="456"/>
      <c r="KZX43" s="456"/>
      <c r="KZY43" s="456"/>
      <c r="KZZ43" s="271"/>
      <c r="LAA43" s="451"/>
      <c r="LAB43" s="454"/>
      <c r="LAC43" s="451"/>
      <c r="LAD43" s="457"/>
      <c r="LAE43" s="271"/>
      <c r="LAF43" s="451"/>
      <c r="LAG43" s="454"/>
      <c r="LAH43" s="451"/>
      <c r="LAI43" s="457"/>
      <c r="LAJ43" s="451"/>
      <c r="LAK43" s="457"/>
      <c r="LAL43" s="457"/>
      <c r="LAM43" s="457"/>
      <c r="LAN43" s="271"/>
      <c r="LAO43" s="271"/>
      <c r="LAP43" s="451"/>
      <c r="LAQ43" s="454"/>
      <c r="LAR43" s="451"/>
      <c r="LAS43" s="454"/>
      <c r="LAT43" s="458"/>
      <c r="LAU43" s="459"/>
      <c r="LAV43" s="460"/>
      <c r="LAW43" s="461"/>
      <c r="LAX43" s="462"/>
      <c r="LAY43" s="458"/>
      <c r="LAZ43" s="451"/>
      <c r="LBA43" s="463"/>
      <c r="LBB43" s="451"/>
      <c r="LBC43" s="451"/>
      <c r="LBD43" s="453"/>
      <c r="LBF43" s="449"/>
      <c r="LBG43" s="449"/>
      <c r="LBH43" s="449"/>
      <c r="LBI43" s="450"/>
      <c r="LBJ43" s="451"/>
      <c r="LBK43" s="451"/>
      <c r="LBL43" s="451"/>
      <c r="LBM43" s="449"/>
      <c r="LBN43" s="452"/>
      <c r="LBO43" s="453"/>
      <c r="LBP43" s="454"/>
      <c r="LBQ43" s="449"/>
      <c r="LBR43" s="453"/>
      <c r="LBS43" s="453"/>
      <c r="LBT43" s="450"/>
      <c r="LBU43" s="454"/>
      <c r="LBV43" s="455"/>
      <c r="LBW43" s="453"/>
      <c r="LBX43" s="456"/>
      <c r="LBY43" s="453"/>
      <c r="LBZ43" s="456"/>
      <c r="LCA43" s="454"/>
      <c r="LCB43" s="451"/>
      <c r="LCC43" s="454"/>
      <c r="LCD43" s="450"/>
      <c r="LCE43" s="456"/>
      <c r="LCF43" s="456"/>
      <c r="LCG43" s="456"/>
      <c r="LCH43" s="456"/>
      <c r="LCI43" s="271"/>
      <c r="LCJ43" s="451"/>
      <c r="LCK43" s="454"/>
      <c r="LCL43" s="451"/>
      <c r="LCM43" s="457"/>
      <c r="LCN43" s="271"/>
      <c r="LCO43" s="451"/>
      <c r="LCP43" s="454"/>
      <c r="LCQ43" s="451"/>
      <c r="LCR43" s="457"/>
      <c r="LCS43" s="451"/>
      <c r="LCT43" s="457"/>
      <c r="LCU43" s="457"/>
      <c r="LCV43" s="457"/>
      <c r="LCW43" s="271"/>
      <c r="LCX43" s="271"/>
      <c r="LCY43" s="451"/>
      <c r="LCZ43" s="454"/>
      <c r="LDA43" s="451"/>
      <c r="LDB43" s="454"/>
      <c r="LDC43" s="458"/>
      <c r="LDD43" s="459"/>
      <c r="LDE43" s="460"/>
      <c r="LDF43" s="461"/>
      <c r="LDG43" s="462"/>
      <c r="LDH43" s="458"/>
      <c r="LDI43" s="451"/>
      <c r="LDJ43" s="463"/>
      <c r="LDK43" s="451"/>
      <c r="LDL43" s="451"/>
      <c r="LDM43" s="453"/>
      <c r="LDO43" s="449"/>
      <c r="LDP43" s="449"/>
      <c r="LDQ43" s="449"/>
      <c r="LDR43" s="450"/>
      <c r="LDS43" s="451"/>
      <c r="LDT43" s="451"/>
      <c r="LDU43" s="451"/>
      <c r="LDV43" s="449"/>
      <c r="LDW43" s="452"/>
      <c r="LDX43" s="453"/>
      <c r="LDY43" s="454"/>
      <c r="LDZ43" s="449"/>
      <c r="LEA43" s="453"/>
      <c r="LEB43" s="453"/>
      <c r="LEC43" s="450"/>
      <c r="LED43" s="454"/>
      <c r="LEE43" s="455"/>
      <c r="LEF43" s="453"/>
      <c r="LEG43" s="456"/>
      <c r="LEH43" s="453"/>
      <c r="LEI43" s="456"/>
      <c r="LEJ43" s="454"/>
      <c r="LEK43" s="451"/>
      <c r="LEL43" s="454"/>
      <c r="LEM43" s="450"/>
      <c r="LEN43" s="456"/>
      <c r="LEO43" s="456"/>
      <c r="LEP43" s="456"/>
      <c r="LEQ43" s="456"/>
      <c r="LER43" s="271"/>
      <c r="LES43" s="451"/>
      <c r="LET43" s="454"/>
      <c r="LEU43" s="451"/>
      <c r="LEV43" s="457"/>
      <c r="LEW43" s="271"/>
      <c r="LEX43" s="451"/>
      <c r="LEY43" s="454"/>
      <c r="LEZ43" s="451"/>
      <c r="LFA43" s="457"/>
      <c r="LFB43" s="451"/>
      <c r="LFC43" s="457"/>
      <c r="LFD43" s="457"/>
      <c r="LFE43" s="457"/>
      <c r="LFF43" s="271"/>
      <c r="LFG43" s="271"/>
      <c r="LFH43" s="451"/>
      <c r="LFI43" s="454"/>
      <c r="LFJ43" s="451"/>
      <c r="LFK43" s="454"/>
      <c r="LFL43" s="458"/>
      <c r="LFM43" s="459"/>
      <c r="LFN43" s="460"/>
      <c r="LFO43" s="461"/>
      <c r="LFP43" s="462"/>
      <c r="LFQ43" s="458"/>
      <c r="LFR43" s="451"/>
      <c r="LFS43" s="463"/>
      <c r="LFT43" s="451"/>
      <c r="LFU43" s="451"/>
      <c r="LFV43" s="453"/>
      <c r="LFX43" s="449"/>
      <c r="LFY43" s="449"/>
      <c r="LFZ43" s="449"/>
      <c r="LGA43" s="450"/>
      <c r="LGB43" s="451"/>
      <c r="LGC43" s="451"/>
      <c r="LGD43" s="451"/>
      <c r="LGE43" s="449"/>
      <c r="LGF43" s="452"/>
      <c r="LGG43" s="453"/>
      <c r="LGH43" s="454"/>
      <c r="LGI43" s="449"/>
      <c r="LGJ43" s="453"/>
      <c r="LGK43" s="453"/>
      <c r="LGL43" s="450"/>
      <c r="LGM43" s="454"/>
      <c r="LGN43" s="455"/>
      <c r="LGO43" s="453"/>
      <c r="LGP43" s="456"/>
      <c r="LGQ43" s="453"/>
      <c r="LGR43" s="456"/>
      <c r="LGS43" s="454"/>
      <c r="LGT43" s="451"/>
      <c r="LGU43" s="454"/>
      <c r="LGV43" s="450"/>
      <c r="LGW43" s="456"/>
      <c r="LGX43" s="456"/>
      <c r="LGY43" s="456"/>
      <c r="LGZ43" s="456"/>
      <c r="LHA43" s="271"/>
      <c r="LHB43" s="451"/>
      <c r="LHC43" s="454"/>
      <c r="LHD43" s="451"/>
      <c r="LHE43" s="457"/>
      <c r="LHF43" s="271"/>
      <c r="LHG43" s="451"/>
      <c r="LHH43" s="454"/>
      <c r="LHI43" s="451"/>
      <c r="LHJ43" s="457"/>
      <c r="LHK43" s="451"/>
      <c r="LHL43" s="457"/>
      <c r="LHM43" s="457"/>
      <c r="LHN43" s="457"/>
      <c r="LHO43" s="271"/>
      <c r="LHP43" s="271"/>
      <c r="LHQ43" s="451"/>
      <c r="LHR43" s="454"/>
      <c r="LHS43" s="451"/>
      <c r="LHT43" s="454"/>
      <c r="LHU43" s="458"/>
      <c r="LHV43" s="459"/>
      <c r="LHW43" s="460"/>
      <c r="LHX43" s="461"/>
      <c r="LHY43" s="462"/>
      <c r="LHZ43" s="458"/>
      <c r="LIA43" s="451"/>
      <c r="LIB43" s="463"/>
      <c r="LIC43" s="451"/>
      <c r="LID43" s="451"/>
      <c r="LIE43" s="453"/>
      <c r="LIG43" s="449"/>
      <c r="LIH43" s="449"/>
      <c r="LII43" s="449"/>
      <c r="LIJ43" s="450"/>
      <c r="LIK43" s="451"/>
      <c r="LIL43" s="451"/>
      <c r="LIM43" s="451"/>
      <c r="LIN43" s="449"/>
      <c r="LIO43" s="452"/>
      <c r="LIP43" s="453"/>
      <c r="LIQ43" s="454"/>
      <c r="LIR43" s="449"/>
      <c r="LIS43" s="453"/>
      <c r="LIT43" s="453"/>
      <c r="LIU43" s="450"/>
      <c r="LIV43" s="454"/>
      <c r="LIW43" s="455"/>
      <c r="LIX43" s="453"/>
      <c r="LIY43" s="456"/>
      <c r="LIZ43" s="453"/>
      <c r="LJA43" s="456"/>
      <c r="LJB43" s="454"/>
      <c r="LJC43" s="451"/>
      <c r="LJD43" s="454"/>
      <c r="LJE43" s="450"/>
      <c r="LJF43" s="456"/>
      <c r="LJG43" s="456"/>
      <c r="LJH43" s="456"/>
      <c r="LJI43" s="456"/>
      <c r="LJJ43" s="271"/>
      <c r="LJK43" s="451"/>
      <c r="LJL43" s="454"/>
      <c r="LJM43" s="451"/>
      <c r="LJN43" s="457"/>
      <c r="LJO43" s="271"/>
      <c r="LJP43" s="451"/>
      <c r="LJQ43" s="454"/>
      <c r="LJR43" s="451"/>
      <c r="LJS43" s="457"/>
      <c r="LJT43" s="451"/>
      <c r="LJU43" s="457"/>
      <c r="LJV43" s="457"/>
      <c r="LJW43" s="457"/>
      <c r="LJX43" s="271"/>
      <c r="LJY43" s="271"/>
      <c r="LJZ43" s="451"/>
      <c r="LKA43" s="454"/>
      <c r="LKB43" s="451"/>
      <c r="LKC43" s="454"/>
      <c r="LKD43" s="458"/>
      <c r="LKE43" s="459"/>
      <c r="LKF43" s="460"/>
      <c r="LKG43" s="461"/>
      <c r="LKH43" s="462"/>
      <c r="LKI43" s="458"/>
      <c r="LKJ43" s="451"/>
      <c r="LKK43" s="463"/>
      <c r="LKL43" s="451"/>
      <c r="LKM43" s="451"/>
      <c r="LKN43" s="453"/>
      <c r="LKP43" s="449"/>
      <c r="LKQ43" s="449"/>
      <c r="LKR43" s="449"/>
      <c r="LKS43" s="450"/>
      <c r="LKT43" s="451"/>
      <c r="LKU43" s="451"/>
      <c r="LKV43" s="451"/>
      <c r="LKW43" s="449"/>
      <c r="LKX43" s="452"/>
      <c r="LKY43" s="453"/>
      <c r="LKZ43" s="454"/>
      <c r="LLA43" s="449"/>
      <c r="LLB43" s="453"/>
      <c r="LLC43" s="453"/>
      <c r="LLD43" s="450"/>
      <c r="LLE43" s="454"/>
      <c r="LLF43" s="455"/>
      <c r="LLG43" s="453"/>
      <c r="LLH43" s="456"/>
      <c r="LLI43" s="453"/>
      <c r="LLJ43" s="456"/>
      <c r="LLK43" s="454"/>
      <c r="LLL43" s="451"/>
      <c r="LLM43" s="454"/>
      <c r="LLN43" s="450"/>
      <c r="LLO43" s="456"/>
      <c r="LLP43" s="456"/>
      <c r="LLQ43" s="456"/>
      <c r="LLR43" s="456"/>
      <c r="LLS43" s="271"/>
      <c r="LLT43" s="451"/>
      <c r="LLU43" s="454"/>
      <c r="LLV43" s="451"/>
      <c r="LLW43" s="457"/>
      <c r="LLX43" s="271"/>
      <c r="LLY43" s="451"/>
      <c r="LLZ43" s="454"/>
      <c r="LMA43" s="451"/>
      <c r="LMB43" s="457"/>
      <c r="LMC43" s="451"/>
      <c r="LMD43" s="457"/>
      <c r="LME43" s="457"/>
      <c r="LMF43" s="457"/>
      <c r="LMG43" s="271"/>
      <c r="LMH43" s="271"/>
      <c r="LMI43" s="451"/>
      <c r="LMJ43" s="454"/>
      <c r="LMK43" s="451"/>
      <c r="LML43" s="454"/>
      <c r="LMM43" s="458"/>
      <c r="LMN43" s="459"/>
      <c r="LMO43" s="460"/>
      <c r="LMP43" s="461"/>
      <c r="LMQ43" s="462"/>
      <c r="LMR43" s="458"/>
      <c r="LMS43" s="451"/>
      <c r="LMT43" s="463"/>
      <c r="LMU43" s="451"/>
      <c r="LMV43" s="451"/>
      <c r="LMW43" s="453"/>
      <c r="LMY43" s="449"/>
      <c r="LMZ43" s="449"/>
      <c r="LNA43" s="449"/>
      <c r="LNB43" s="450"/>
      <c r="LNC43" s="451"/>
      <c r="LND43" s="451"/>
      <c r="LNE43" s="451"/>
      <c r="LNF43" s="449"/>
      <c r="LNG43" s="452"/>
      <c r="LNH43" s="453"/>
      <c r="LNI43" s="454"/>
      <c r="LNJ43" s="449"/>
      <c r="LNK43" s="453"/>
      <c r="LNL43" s="453"/>
      <c r="LNM43" s="450"/>
      <c r="LNN43" s="454"/>
      <c r="LNO43" s="455"/>
      <c r="LNP43" s="453"/>
      <c r="LNQ43" s="456"/>
      <c r="LNR43" s="453"/>
      <c r="LNS43" s="456"/>
      <c r="LNT43" s="454"/>
      <c r="LNU43" s="451"/>
      <c r="LNV43" s="454"/>
      <c r="LNW43" s="450"/>
      <c r="LNX43" s="456"/>
      <c r="LNY43" s="456"/>
      <c r="LNZ43" s="456"/>
      <c r="LOA43" s="456"/>
      <c r="LOB43" s="271"/>
      <c r="LOC43" s="451"/>
      <c r="LOD43" s="454"/>
      <c r="LOE43" s="451"/>
      <c r="LOF43" s="457"/>
      <c r="LOG43" s="271"/>
      <c r="LOH43" s="451"/>
      <c r="LOI43" s="454"/>
      <c r="LOJ43" s="451"/>
      <c r="LOK43" s="457"/>
      <c r="LOL43" s="451"/>
      <c r="LOM43" s="457"/>
      <c r="LON43" s="457"/>
      <c r="LOO43" s="457"/>
      <c r="LOP43" s="271"/>
      <c r="LOQ43" s="271"/>
      <c r="LOR43" s="451"/>
      <c r="LOS43" s="454"/>
      <c r="LOT43" s="451"/>
      <c r="LOU43" s="454"/>
      <c r="LOV43" s="458"/>
      <c r="LOW43" s="459"/>
      <c r="LOX43" s="460"/>
      <c r="LOY43" s="461"/>
      <c r="LOZ43" s="462"/>
      <c r="LPA43" s="458"/>
      <c r="LPB43" s="451"/>
      <c r="LPC43" s="463"/>
      <c r="LPD43" s="451"/>
      <c r="LPE43" s="451"/>
      <c r="LPF43" s="453"/>
      <c r="LPH43" s="449"/>
      <c r="LPI43" s="449"/>
      <c r="LPJ43" s="449"/>
      <c r="LPK43" s="450"/>
      <c r="LPL43" s="451"/>
      <c r="LPM43" s="451"/>
      <c r="LPN43" s="451"/>
      <c r="LPO43" s="449"/>
      <c r="LPP43" s="452"/>
      <c r="LPQ43" s="453"/>
      <c r="LPR43" s="454"/>
      <c r="LPS43" s="449"/>
      <c r="LPT43" s="453"/>
      <c r="LPU43" s="453"/>
      <c r="LPV43" s="450"/>
      <c r="LPW43" s="454"/>
      <c r="LPX43" s="455"/>
      <c r="LPY43" s="453"/>
      <c r="LPZ43" s="456"/>
      <c r="LQA43" s="453"/>
      <c r="LQB43" s="456"/>
      <c r="LQC43" s="454"/>
      <c r="LQD43" s="451"/>
      <c r="LQE43" s="454"/>
      <c r="LQF43" s="450"/>
      <c r="LQG43" s="456"/>
      <c r="LQH43" s="456"/>
      <c r="LQI43" s="456"/>
      <c r="LQJ43" s="456"/>
      <c r="LQK43" s="271"/>
      <c r="LQL43" s="451"/>
      <c r="LQM43" s="454"/>
      <c r="LQN43" s="451"/>
      <c r="LQO43" s="457"/>
      <c r="LQP43" s="271"/>
      <c r="LQQ43" s="451"/>
      <c r="LQR43" s="454"/>
      <c r="LQS43" s="451"/>
      <c r="LQT43" s="457"/>
      <c r="LQU43" s="451"/>
      <c r="LQV43" s="457"/>
      <c r="LQW43" s="457"/>
      <c r="LQX43" s="457"/>
      <c r="LQY43" s="271"/>
      <c r="LQZ43" s="271"/>
      <c r="LRA43" s="451"/>
      <c r="LRB43" s="454"/>
      <c r="LRC43" s="451"/>
      <c r="LRD43" s="454"/>
      <c r="LRE43" s="458"/>
      <c r="LRF43" s="459"/>
      <c r="LRG43" s="460"/>
      <c r="LRH43" s="461"/>
      <c r="LRI43" s="462"/>
      <c r="LRJ43" s="458"/>
      <c r="LRK43" s="451"/>
      <c r="LRL43" s="463"/>
      <c r="LRM43" s="451"/>
      <c r="LRN43" s="451"/>
      <c r="LRO43" s="453"/>
      <c r="LRQ43" s="449"/>
      <c r="LRR43" s="449"/>
      <c r="LRS43" s="449"/>
      <c r="LRT43" s="450"/>
      <c r="LRU43" s="451"/>
      <c r="LRV43" s="451"/>
      <c r="LRW43" s="451"/>
      <c r="LRX43" s="449"/>
      <c r="LRY43" s="452"/>
      <c r="LRZ43" s="453"/>
      <c r="LSA43" s="454"/>
      <c r="LSB43" s="449"/>
      <c r="LSC43" s="453"/>
      <c r="LSD43" s="453"/>
      <c r="LSE43" s="450"/>
      <c r="LSF43" s="454"/>
      <c r="LSG43" s="455"/>
      <c r="LSH43" s="453"/>
      <c r="LSI43" s="456"/>
      <c r="LSJ43" s="453"/>
      <c r="LSK43" s="456"/>
      <c r="LSL43" s="454"/>
      <c r="LSM43" s="451"/>
      <c r="LSN43" s="454"/>
      <c r="LSO43" s="450"/>
      <c r="LSP43" s="456"/>
      <c r="LSQ43" s="456"/>
      <c r="LSR43" s="456"/>
      <c r="LSS43" s="456"/>
      <c r="LST43" s="271"/>
      <c r="LSU43" s="451"/>
      <c r="LSV43" s="454"/>
      <c r="LSW43" s="451"/>
      <c r="LSX43" s="457"/>
      <c r="LSY43" s="271"/>
      <c r="LSZ43" s="451"/>
      <c r="LTA43" s="454"/>
      <c r="LTB43" s="451"/>
      <c r="LTC43" s="457"/>
      <c r="LTD43" s="451"/>
      <c r="LTE43" s="457"/>
      <c r="LTF43" s="457"/>
      <c r="LTG43" s="457"/>
      <c r="LTH43" s="271"/>
      <c r="LTI43" s="271"/>
      <c r="LTJ43" s="451"/>
      <c r="LTK43" s="454"/>
      <c r="LTL43" s="451"/>
      <c r="LTM43" s="454"/>
      <c r="LTN43" s="458"/>
      <c r="LTO43" s="459"/>
      <c r="LTP43" s="460"/>
      <c r="LTQ43" s="461"/>
      <c r="LTR43" s="462"/>
      <c r="LTS43" s="458"/>
      <c r="LTT43" s="451"/>
      <c r="LTU43" s="463"/>
      <c r="LTV43" s="451"/>
      <c r="LTW43" s="451"/>
      <c r="LTX43" s="453"/>
      <c r="LTZ43" s="449"/>
      <c r="LUA43" s="449"/>
      <c r="LUB43" s="449"/>
      <c r="LUC43" s="450"/>
      <c r="LUD43" s="451"/>
      <c r="LUE43" s="451"/>
      <c r="LUF43" s="451"/>
      <c r="LUG43" s="449"/>
      <c r="LUH43" s="452"/>
      <c r="LUI43" s="453"/>
      <c r="LUJ43" s="454"/>
      <c r="LUK43" s="449"/>
      <c r="LUL43" s="453"/>
      <c r="LUM43" s="453"/>
      <c r="LUN43" s="450"/>
      <c r="LUO43" s="454"/>
      <c r="LUP43" s="455"/>
      <c r="LUQ43" s="453"/>
      <c r="LUR43" s="456"/>
      <c r="LUS43" s="453"/>
      <c r="LUT43" s="456"/>
      <c r="LUU43" s="454"/>
      <c r="LUV43" s="451"/>
      <c r="LUW43" s="454"/>
      <c r="LUX43" s="450"/>
      <c r="LUY43" s="456"/>
      <c r="LUZ43" s="456"/>
      <c r="LVA43" s="456"/>
      <c r="LVB43" s="456"/>
      <c r="LVC43" s="271"/>
      <c r="LVD43" s="451"/>
      <c r="LVE43" s="454"/>
      <c r="LVF43" s="451"/>
      <c r="LVG43" s="457"/>
      <c r="LVH43" s="271"/>
      <c r="LVI43" s="451"/>
      <c r="LVJ43" s="454"/>
      <c r="LVK43" s="451"/>
      <c r="LVL43" s="457"/>
      <c r="LVM43" s="451"/>
      <c r="LVN43" s="457"/>
      <c r="LVO43" s="457"/>
      <c r="LVP43" s="457"/>
      <c r="LVQ43" s="271"/>
      <c r="LVR43" s="271"/>
      <c r="LVS43" s="451"/>
      <c r="LVT43" s="454"/>
      <c r="LVU43" s="451"/>
      <c r="LVV43" s="454"/>
      <c r="LVW43" s="458"/>
      <c r="LVX43" s="459"/>
      <c r="LVY43" s="460"/>
      <c r="LVZ43" s="461"/>
      <c r="LWA43" s="462"/>
      <c r="LWB43" s="458"/>
      <c r="LWC43" s="451"/>
      <c r="LWD43" s="463"/>
      <c r="LWE43" s="451"/>
      <c r="LWF43" s="451"/>
      <c r="LWG43" s="453"/>
      <c r="LWI43" s="449"/>
      <c r="LWJ43" s="449"/>
      <c r="LWK43" s="449"/>
      <c r="LWL43" s="450"/>
      <c r="LWM43" s="451"/>
      <c r="LWN43" s="451"/>
      <c r="LWO43" s="451"/>
      <c r="LWP43" s="449"/>
      <c r="LWQ43" s="452"/>
      <c r="LWR43" s="453"/>
      <c r="LWS43" s="454"/>
      <c r="LWT43" s="449"/>
      <c r="LWU43" s="453"/>
      <c r="LWV43" s="453"/>
      <c r="LWW43" s="450"/>
      <c r="LWX43" s="454"/>
      <c r="LWY43" s="455"/>
      <c r="LWZ43" s="453"/>
      <c r="LXA43" s="456"/>
      <c r="LXB43" s="453"/>
      <c r="LXC43" s="456"/>
      <c r="LXD43" s="454"/>
      <c r="LXE43" s="451"/>
      <c r="LXF43" s="454"/>
      <c r="LXG43" s="450"/>
      <c r="LXH43" s="456"/>
      <c r="LXI43" s="456"/>
      <c r="LXJ43" s="456"/>
      <c r="LXK43" s="456"/>
      <c r="LXL43" s="271"/>
      <c r="LXM43" s="451"/>
      <c r="LXN43" s="454"/>
      <c r="LXO43" s="451"/>
      <c r="LXP43" s="457"/>
      <c r="LXQ43" s="271"/>
      <c r="LXR43" s="451"/>
      <c r="LXS43" s="454"/>
      <c r="LXT43" s="451"/>
      <c r="LXU43" s="457"/>
      <c r="LXV43" s="451"/>
      <c r="LXW43" s="457"/>
      <c r="LXX43" s="457"/>
      <c r="LXY43" s="457"/>
      <c r="LXZ43" s="271"/>
      <c r="LYA43" s="271"/>
      <c r="LYB43" s="451"/>
      <c r="LYC43" s="454"/>
      <c r="LYD43" s="451"/>
      <c r="LYE43" s="454"/>
      <c r="LYF43" s="458"/>
      <c r="LYG43" s="459"/>
      <c r="LYH43" s="460"/>
      <c r="LYI43" s="461"/>
      <c r="LYJ43" s="462"/>
      <c r="LYK43" s="458"/>
      <c r="LYL43" s="451"/>
      <c r="LYM43" s="463"/>
      <c r="LYN43" s="451"/>
      <c r="LYO43" s="451"/>
      <c r="LYP43" s="453"/>
      <c r="LYR43" s="449"/>
      <c r="LYS43" s="449"/>
      <c r="LYT43" s="449"/>
      <c r="LYU43" s="450"/>
      <c r="LYV43" s="451"/>
      <c r="LYW43" s="451"/>
      <c r="LYX43" s="451"/>
      <c r="LYY43" s="449"/>
      <c r="LYZ43" s="452"/>
      <c r="LZA43" s="453"/>
      <c r="LZB43" s="454"/>
      <c r="LZC43" s="449"/>
      <c r="LZD43" s="453"/>
      <c r="LZE43" s="453"/>
      <c r="LZF43" s="450"/>
      <c r="LZG43" s="454"/>
      <c r="LZH43" s="455"/>
      <c r="LZI43" s="453"/>
      <c r="LZJ43" s="456"/>
      <c r="LZK43" s="453"/>
      <c r="LZL43" s="456"/>
      <c r="LZM43" s="454"/>
      <c r="LZN43" s="451"/>
      <c r="LZO43" s="454"/>
      <c r="LZP43" s="450"/>
      <c r="LZQ43" s="456"/>
      <c r="LZR43" s="456"/>
      <c r="LZS43" s="456"/>
      <c r="LZT43" s="456"/>
      <c r="LZU43" s="271"/>
      <c r="LZV43" s="451"/>
      <c r="LZW43" s="454"/>
      <c r="LZX43" s="451"/>
      <c r="LZY43" s="457"/>
      <c r="LZZ43" s="271"/>
      <c r="MAA43" s="451"/>
      <c r="MAB43" s="454"/>
      <c r="MAC43" s="451"/>
      <c r="MAD43" s="457"/>
      <c r="MAE43" s="451"/>
      <c r="MAF43" s="457"/>
      <c r="MAG43" s="457"/>
      <c r="MAH43" s="457"/>
      <c r="MAI43" s="271"/>
      <c r="MAJ43" s="271"/>
      <c r="MAK43" s="451"/>
      <c r="MAL43" s="454"/>
      <c r="MAM43" s="451"/>
      <c r="MAN43" s="454"/>
      <c r="MAO43" s="458"/>
      <c r="MAP43" s="459"/>
      <c r="MAQ43" s="460"/>
      <c r="MAR43" s="461"/>
      <c r="MAS43" s="462"/>
      <c r="MAT43" s="458"/>
      <c r="MAU43" s="451"/>
      <c r="MAV43" s="463"/>
      <c r="MAW43" s="451"/>
      <c r="MAX43" s="451"/>
      <c r="MAY43" s="453"/>
      <c r="MBA43" s="449"/>
      <c r="MBB43" s="449"/>
      <c r="MBC43" s="449"/>
      <c r="MBD43" s="450"/>
      <c r="MBE43" s="451"/>
      <c r="MBF43" s="451"/>
      <c r="MBG43" s="451"/>
      <c r="MBH43" s="449"/>
      <c r="MBI43" s="452"/>
      <c r="MBJ43" s="453"/>
      <c r="MBK43" s="454"/>
      <c r="MBL43" s="449"/>
      <c r="MBM43" s="453"/>
      <c r="MBN43" s="453"/>
      <c r="MBO43" s="450"/>
      <c r="MBP43" s="454"/>
      <c r="MBQ43" s="455"/>
      <c r="MBR43" s="453"/>
      <c r="MBS43" s="456"/>
      <c r="MBT43" s="453"/>
      <c r="MBU43" s="456"/>
      <c r="MBV43" s="454"/>
      <c r="MBW43" s="451"/>
      <c r="MBX43" s="454"/>
      <c r="MBY43" s="450"/>
      <c r="MBZ43" s="456"/>
      <c r="MCA43" s="456"/>
      <c r="MCB43" s="456"/>
      <c r="MCC43" s="456"/>
      <c r="MCD43" s="271"/>
      <c r="MCE43" s="451"/>
      <c r="MCF43" s="454"/>
      <c r="MCG43" s="451"/>
      <c r="MCH43" s="457"/>
      <c r="MCI43" s="271"/>
      <c r="MCJ43" s="451"/>
      <c r="MCK43" s="454"/>
      <c r="MCL43" s="451"/>
      <c r="MCM43" s="457"/>
      <c r="MCN43" s="451"/>
      <c r="MCO43" s="457"/>
      <c r="MCP43" s="457"/>
      <c r="MCQ43" s="457"/>
      <c r="MCR43" s="271"/>
      <c r="MCS43" s="271"/>
      <c r="MCT43" s="451"/>
      <c r="MCU43" s="454"/>
      <c r="MCV43" s="451"/>
      <c r="MCW43" s="454"/>
      <c r="MCX43" s="458"/>
      <c r="MCY43" s="459"/>
      <c r="MCZ43" s="460"/>
      <c r="MDA43" s="461"/>
      <c r="MDB43" s="462"/>
      <c r="MDC43" s="458"/>
      <c r="MDD43" s="451"/>
      <c r="MDE43" s="463"/>
      <c r="MDF43" s="451"/>
      <c r="MDG43" s="451"/>
      <c r="MDH43" s="453"/>
      <c r="MDJ43" s="449"/>
      <c r="MDK43" s="449"/>
      <c r="MDL43" s="449"/>
      <c r="MDM43" s="450"/>
      <c r="MDN43" s="451"/>
      <c r="MDO43" s="451"/>
      <c r="MDP43" s="451"/>
      <c r="MDQ43" s="449"/>
      <c r="MDR43" s="452"/>
      <c r="MDS43" s="453"/>
      <c r="MDT43" s="454"/>
      <c r="MDU43" s="449"/>
      <c r="MDV43" s="453"/>
      <c r="MDW43" s="453"/>
      <c r="MDX43" s="450"/>
      <c r="MDY43" s="454"/>
      <c r="MDZ43" s="455"/>
      <c r="MEA43" s="453"/>
      <c r="MEB43" s="456"/>
      <c r="MEC43" s="453"/>
      <c r="MED43" s="456"/>
      <c r="MEE43" s="454"/>
      <c r="MEF43" s="451"/>
      <c r="MEG43" s="454"/>
      <c r="MEH43" s="450"/>
      <c r="MEI43" s="456"/>
      <c r="MEJ43" s="456"/>
      <c r="MEK43" s="456"/>
      <c r="MEL43" s="456"/>
      <c r="MEM43" s="271"/>
      <c r="MEN43" s="451"/>
      <c r="MEO43" s="454"/>
      <c r="MEP43" s="451"/>
      <c r="MEQ43" s="457"/>
      <c r="MER43" s="271"/>
      <c r="MES43" s="451"/>
      <c r="MET43" s="454"/>
      <c r="MEU43" s="451"/>
      <c r="MEV43" s="457"/>
      <c r="MEW43" s="451"/>
      <c r="MEX43" s="457"/>
      <c r="MEY43" s="457"/>
      <c r="MEZ43" s="457"/>
      <c r="MFA43" s="271"/>
      <c r="MFB43" s="271"/>
      <c r="MFC43" s="451"/>
      <c r="MFD43" s="454"/>
      <c r="MFE43" s="451"/>
      <c r="MFF43" s="454"/>
      <c r="MFG43" s="458"/>
      <c r="MFH43" s="459"/>
      <c r="MFI43" s="460"/>
      <c r="MFJ43" s="461"/>
      <c r="MFK43" s="462"/>
      <c r="MFL43" s="458"/>
      <c r="MFM43" s="451"/>
      <c r="MFN43" s="463"/>
      <c r="MFO43" s="451"/>
      <c r="MFP43" s="451"/>
      <c r="MFQ43" s="453"/>
      <c r="MFS43" s="449"/>
      <c r="MFT43" s="449"/>
      <c r="MFU43" s="449"/>
      <c r="MFV43" s="450"/>
      <c r="MFW43" s="451"/>
      <c r="MFX43" s="451"/>
      <c r="MFY43" s="451"/>
      <c r="MFZ43" s="449"/>
      <c r="MGA43" s="452"/>
      <c r="MGB43" s="453"/>
      <c r="MGC43" s="454"/>
      <c r="MGD43" s="449"/>
      <c r="MGE43" s="453"/>
      <c r="MGF43" s="453"/>
      <c r="MGG43" s="450"/>
      <c r="MGH43" s="454"/>
      <c r="MGI43" s="455"/>
      <c r="MGJ43" s="453"/>
      <c r="MGK43" s="456"/>
      <c r="MGL43" s="453"/>
      <c r="MGM43" s="456"/>
      <c r="MGN43" s="454"/>
      <c r="MGO43" s="451"/>
      <c r="MGP43" s="454"/>
      <c r="MGQ43" s="450"/>
      <c r="MGR43" s="456"/>
      <c r="MGS43" s="456"/>
      <c r="MGT43" s="456"/>
      <c r="MGU43" s="456"/>
      <c r="MGV43" s="271"/>
      <c r="MGW43" s="451"/>
      <c r="MGX43" s="454"/>
      <c r="MGY43" s="451"/>
      <c r="MGZ43" s="457"/>
      <c r="MHA43" s="271"/>
      <c r="MHB43" s="451"/>
      <c r="MHC43" s="454"/>
      <c r="MHD43" s="451"/>
      <c r="MHE43" s="457"/>
      <c r="MHF43" s="451"/>
      <c r="MHG43" s="457"/>
      <c r="MHH43" s="457"/>
      <c r="MHI43" s="457"/>
      <c r="MHJ43" s="271"/>
      <c r="MHK43" s="271"/>
      <c r="MHL43" s="451"/>
      <c r="MHM43" s="454"/>
      <c r="MHN43" s="451"/>
      <c r="MHO43" s="454"/>
      <c r="MHP43" s="458"/>
      <c r="MHQ43" s="459"/>
      <c r="MHR43" s="460"/>
      <c r="MHS43" s="461"/>
      <c r="MHT43" s="462"/>
      <c r="MHU43" s="458"/>
      <c r="MHV43" s="451"/>
      <c r="MHW43" s="463"/>
      <c r="MHX43" s="451"/>
      <c r="MHY43" s="451"/>
      <c r="MHZ43" s="453"/>
      <c r="MIB43" s="449"/>
      <c r="MIC43" s="449"/>
      <c r="MID43" s="449"/>
      <c r="MIE43" s="450"/>
      <c r="MIF43" s="451"/>
      <c r="MIG43" s="451"/>
      <c r="MIH43" s="451"/>
      <c r="MII43" s="449"/>
      <c r="MIJ43" s="452"/>
      <c r="MIK43" s="453"/>
      <c r="MIL43" s="454"/>
      <c r="MIM43" s="449"/>
      <c r="MIN43" s="453"/>
      <c r="MIO43" s="453"/>
      <c r="MIP43" s="450"/>
      <c r="MIQ43" s="454"/>
      <c r="MIR43" s="455"/>
      <c r="MIS43" s="453"/>
      <c r="MIT43" s="456"/>
      <c r="MIU43" s="453"/>
      <c r="MIV43" s="456"/>
      <c r="MIW43" s="454"/>
      <c r="MIX43" s="451"/>
      <c r="MIY43" s="454"/>
      <c r="MIZ43" s="450"/>
      <c r="MJA43" s="456"/>
      <c r="MJB43" s="456"/>
      <c r="MJC43" s="456"/>
      <c r="MJD43" s="456"/>
      <c r="MJE43" s="271"/>
      <c r="MJF43" s="451"/>
      <c r="MJG43" s="454"/>
      <c r="MJH43" s="451"/>
      <c r="MJI43" s="457"/>
      <c r="MJJ43" s="271"/>
      <c r="MJK43" s="451"/>
      <c r="MJL43" s="454"/>
      <c r="MJM43" s="451"/>
      <c r="MJN43" s="457"/>
      <c r="MJO43" s="451"/>
      <c r="MJP43" s="457"/>
      <c r="MJQ43" s="457"/>
      <c r="MJR43" s="457"/>
      <c r="MJS43" s="271"/>
      <c r="MJT43" s="271"/>
      <c r="MJU43" s="451"/>
      <c r="MJV43" s="454"/>
      <c r="MJW43" s="451"/>
      <c r="MJX43" s="454"/>
      <c r="MJY43" s="458"/>
      <c r="MJZ43" s="459"/>
      <c r="MKA43" s="460"/>
      <c r="MKB43" s="461"/>
      <c r="MKC43" s="462"/>
      <c r="MKD43" s="458"/>
      <c r="MKE43" s="451"/>
      <c r="MKF43" s="463"/>
      <c r="MKG43" s="451"/>
      <c r="MKH43" s="451"/>
      <c r="MKI43" s="453"/>
      <c r="MKK43" s="449"/>
      <c r="MKL43" s="449"/>
      <c r="MKM43" s="449"/>
      <c r="MKN43" s="450"/>
      <c r="MKO43" s="451"/>
      <c r="MKP43" s="451"/>
      <c r="MKQ43" s="451"/>
      <c r="MKR43" s="449"/>
      <c r="MKS43" s="452"/>
      <c r="MKT43" s="453"/>
      <c r="MKU43" s="454"/>
      <c r="MKV43" s="449"/>
      <c r="MKW43" s="453"/>
      <c r="MKX43" s="453"/>
      <c r="MKY43" s="450"/>
      <c r="MKZ43" s="454"/>
      <c r="MLA43" s="455"/>
      <c r="MLB43" s="453"/>
      <c r="MLC43" s="456"/>
      <c r="MLD43" s="453"/>
      <c r="MLE43" s="456"/>
      <c r="MLF43" s="454"/>
      <c r="MLG43" s="451"/>
      <c r="MLH43" s="454"/>
      <c r="MLI43" s="450"/>
      <c r="MLJ43" s="456"/>
      <c r="MLK43" s="456"/>
      <c r="MLL43" s="456"/>
      <c r="MLM43" s="456"/>
      <c r="MLN43" s="271"/>
      <c r="MLO43" s="451"/>
      <c r="MLP43" s="454"/>
      <c r="MLQ43" s="451"/>
      <c r="MLR43" s="457"/>
      <c r="MLS43" s="271"/>
      <c r="MLT43" s="451"/>
      <c r="MLU43" s="454"/>
      <c r="MLV43" s="451"/>
      <c r="MLW43" s="457"/>
      <c r="MLX43" s="451"/>
      <c r="MLY43" s="457"/>
      <c r="MLZ43" s="457"/>
      <c r="MMA43" s="457"/>
      <c r="MMB43" s="271"/>
      <c r="MMC43" s="271"/>
      <c r="MMD43" s="451"/>
      <c r="MME43" s="454"/>
      <c r="MMF43" s="451"/>
      <c r="MMG43" s="454"/>
      <c r="MMH43" s="458"/>
      <c r="MMI43" s="459"/>
      <c r="MMJ43" s="460"/>
      <c r="MMK43" s="461"/>
      <c r="MML43" s="462"/>
      <c r="MMM43" s="458"/>
      <c r="MMN43" s="451"/>
      <c r="MMO43" s="463"/>
      <c r="MMP43" s="451"/>
      <c r="MMQ43" s="451"/>
      <c r="MMR43" s="453"/>
      <c r="MMT43" s="449"/>
      <c r="MMU43" s="449"/>
      <c r="MMV43" s="449"/>
      <c r="MMW43" s="450"/>
      <c r="MMX43" s="451"/>
      <c r="MMY43" s="451"/>
      <c r="MMZ43" s="451"/>
      <c r="MNA43" s="449"/>
      <c r="MNB43" s="452"/>
      <c r="MNC43" s="453"/>
      <c r="MND43" s="454"/>
      <c r="MNE43" s="449"/>
      <c r="MNF43" s="453"/>
      <c r="MNG43" s="453"/>
      <c r="MNH43" s="450"/>
      <c r="MNI43" s="454"/>
      <c r="MNJ43" s="455"/>
      <c r="MNK43" s="453"/>
      <c r="MNL43" s="456"/>
      <c r="MNM43" s="453"/>
      <c r="MNN43" s="456"/>
      <c r="MNO43" s="454"/>
      <c r="MNP43" s="451"/>
      <c r="MNQ43" s="454"/>
      <c r="MNR43" s="450"/>
      <c r="MNS43" s="456"/>
      <c r="MNT43" s="456"/>
      <c r="MNU43" s="456"/>
      <c r="MNV43" s="456"/>
      <c r="MNW43" s="271"/>
      <c r="MNX43" s="451"/>
      <c r="MNY43" s="454"/>
      <c r="MNZ43" s="451"/>
      <c r="MOA43" s="457"/>
      <c r="MOB43" s="271"/>
      <c r="MOC43" s="451"/>
      <c r="MOD43" s="454"/>
      <c r="MOE43" s="451"/>
      <c r="MOF43" s="457"/>
      <c r="MOG43" s="451"/>
      <c r="MOH43" s="457"/>
      <c r="MOI43" s="457"/>
      <c r="MOJ43" s="457"/>
      <c r="MOK43" s="271"/>
      <c r="MOL43" s="271"/>
      <c r="MOM43" s="451"/>
      <c r="MON43" s="454"/>
      <c r="MOO43" s="451"/>
      <c r="MOP43" s="454"/>
      <c r="MOQ43" s="458"/>
      <c r="MOR43" s="459"/>
      <c r="MOS43" s="460"/>
      <c r="MOT43" s="461"/>
      <c r="MOU43" s="462"/>
      <c r="MOV43" s="458"/>
      <c r="MOW43" s="451"/>
      <c r="MOX43" s="463"/>
      <c r="MOY43" s="451"/>
      <c r="MOZ43" s="451"/>
      <c r="MPA43" s="453"/>
      <c r="MPC43" s="449"/>
      <c r="MPD43" s="449"/>
      <c r="MPE43" s="449"/>
      <c r="MPF43" s="450"/>
      <c r="MPG43" s="451"/>
      <c r="MPH43" s="451"/>
      <c r="MPI43" s="451"/>
      <c r="MPJ43" s="449"/>
      <c r="MPK43" s="452"/>
      <c r="MPL43" s="453"/>
      <c r="MPM43" s="454"/>
      <c r="MPN43" s="449"/>
      <c r="MPO43" s="453"/>
      <c r="MPP43" s="453"/>
      <c r="MPQ43" s="450"/>
      <c r="MPR43" s="454"/>
      <c r="MPS43" s="455"/>
      <c r="MPT43" s="453"/>
      <c r="MPU43" s="456"/>
      <c r="MPV43" s="453"/>
      <c r="MPW43" s="456"/>
      <c r="MPX43" s="454"/>
      <c r="MPY43" s="451"/>
      <c r="MPZ43" s="454"/>
      <c r="MQA43" s="450"/>
      <c r="MQB43" s="456"/>
      <c r="MQC43" s="456"/>
      <c r="MQD43" s="456"/>
      <c r="MQE43" s="456"/>
      <c r="MQF43" s="271"/>
      <c r="MQG43" s="451"/>
      <c r="MQH43" s="454"/>
      <c r="MQI43" s="451"/>
      <c r="MQJ43" s="457"/>
      <c r="MQK43" s="271"/>
      <c r="MQL43" s="451"/>
      <c r="MQM43" s="454"/>
      <c r="MQN43" s="451"/>
      <c r="MQO43" s="457"/>
      <c r="MQP43" s="451"/>
      <c r="MQQ43" s="457"/>
      <c r="MQR43" s="457"/>
      <c r="MQS43" s="457"/>
      <c r="MQT43" s="271"/>
      <c r="MQU43" s="271"/>
      <c r="MQV43" s="451"/>
      <c r="MQW43" s="454"/>
      <c r="MQX43" s="451"/>
      <c r="MQY43" s="454"/>
      <c r="MQZ43" s="458"/>
      <c r="MRA43" s="459"/>
      <c r="MRB43" s="460"/>
      <c r="MRC43" s="461"/>
      <c r="MRD43" s="462"/>
      <c r="MRE43" s="458"/>
      <c r="MRF43" s="451"/>
      <c r="MRG43" s="463"/>
      <c r="MRH43" s="451"/>
      <c r="MRI43" s="451"/>
      <c r="MRJ43" s="453"/>
      <c r="MRL43" s="449"/>
      <c r="MRM43" s="449"/>
      <c r="MRN43" s="449"/>
      <c r="MRO43" s="450"/>
      <c r="MRP43" s="451"/>
      <c r="MRQ43" s="451"/>
      <c r="MRR43" s="451"/>
      <c r="MRS43" s="449"/>
      <c r="MRT43" s="452"/>
      <c r="MRU43" s="453"/>
      <c r="MRV43" s="454"/>
      <c r="MRW43" s="449"/>
      <c r="MRX43" s="453"/>
      <c r="MRY43" s="453"/>
      <c r="MRZ43" s="450"/>
      <c r="MSA43" s="454"/>
      <c r="MSB43" s="455"/>
      <c r="MSC43" s="453"/>
      <c r="MSD43" s="456"/>
      <c r="MSE43" s="453"/>
      <c r="MSF43" s="456"/>
      <c r="MSG43" s="454"/>
      <c r="MSH43" s="451"/>
      <c r="MSI43" s="454"/>
      <c r="MSJ43" s="450"/>
      <c r="MSK43" s="456"/>
      <c r="MSL43" s="456"/>
      <c r="MSM43" s="456"/>
      <c r="MSN43" s="456"/>
      <c r="MSO43" s="271"/>
      <c r="MSP43" s="451"/>
      <c r="MSQ43" s="454"/>
      <c r="MSR43" s="451"/>
      <c r="MSS43" s="457"/>
      <c r="MST43" s="271"/>
      <c r="MSU43" s="451"/>
      <c r="MSV43" s="454"/>
      <c r="MSW43" s="451"/>
      <c r="MSX43" s="457"/>
      <c r="MSY43" s="451"/>
      <c r="MSZ43" s="457"/>
      <c r="MTA43" s="457"/>
      <c r="MTB43" s="457"/>
      <c r="MTC43" s="271"/>
      <c r="MTD43" s="271"/>
      <c r="MTE43" s="451"/>
      <c r="MTF43" s="454"/>
      <c r="MTG43" s="451"/>
      <c r="MTH43" s="454"/>
      <c r="MTI43" s="458"/>
      <c r="MTJ43" s="459"/>
      <c r="MTK43" s="460"/>
      <c r="MTL43" s="461"/>
      <c r="MTM43" s="462"/>
      <c r="MTN43" s="458"/>
      <c r="MTO43" s="451"/>
      <c r="MTP43" s="463"/>
      <c r="MTQ43" s="451"/>
      <c r="MTR43" s="451"/>
      <c r="MTS43" s="453"/>
      <c r="MTU43" s="449"/>
      <c r="MTV43" s="449"/>
      <c r="MTW43" s="449"/>
      <c r="MTX43" s="450"/>
      <c r="MTY43" s="451"/>
      <c r="MTZ43" s="451"/>
      <c r="MUA43" s="451"/>
      <c r="MUB43" s="449"/>
      <c r="MUC43" s="452"/>
      <c r="MUD43" s="453"/>
      <c r="MUE43" s="454"/>
      <c r="MUF43" s="449"/>
      <c r="MUG43" s="453"/>
      <c r="MUH43" s="453"/>
      <c r="MUI43" s="450"/>
      <c r="MUJ43" s="454"/>
      <c r="MUK43" s="455"/>
      <c r="MUL43" s="453"/>
      <c r="MUM43" s="456"/>
      <c r="MUN43" s="453"/>
      <c r="MUO43" s="456"/>
      <c r="MUP43" s="454"/>
      <c r="MUQ43" s="451"/>
      <c r="MUR43" s="454"/>
      <c r="MUS43" s="450"/>
      <c r="MUT43" s="456"/>
      <c r="MUU43" s="456"/>
      <c r="MUV43" s="456"/>
      <c r="MUW43" s="456"/>
      <c r="MUX43" s="271"/>
      <c r="MUY43" s="451"/>
      <c r="MUZ43" s="454"/>
      <c r="MVA43" s="451"/>
      <c r="MVB43" s="457"/>
      <c r="MVC43" s="271"/>
      <c r="MVD43" s="451"/>
      <c r="MVE43" s="454"/>
      <c r="MVF43" s="451"/>
      <c r="MVG43" s="457"/>
      <c r="MVH43" s="451"/>
      <c r="MVI43" s="457"/>
      <c r="MVJ43" s="457"/>
      <c r="MVK43" s="457"/>
      <c r="MVL43" s="271"/>
      <c r="MVM43" s="271"/>
      <c r="MVN43" s="451"/>
      <c r="MVO43" s="454"/>
      <c r="MVP43" s="451"/>
      <c r="MVQ43" s="454"/>
      <c r="MVR43" s="458"/>
      <c r="MVS43" s="459"/>
      <c r="MVT43" s="460"/>
      <c r="MVU43" s="461"/>
      <c r="MVV43" s="462"/>
      <c r="MVW43" s="458"/>
      <c r="MVX43" s="451"/>
      <c r="MVY43" s="463"/>
      <c r="MVZ43" s="451"/>
      <c r="MWA43" s="451"/>
      <c r="MWB43" s="453"/>
      <c r="MWD43" s="449"/>
      <c r="MWE43" s="449"/>
      <c r="MWF43" s="449"/>
      <c r="MWG43" s="450"/>
      <c r="MWH43" s="451"/>
      <c r="MWI43" s="451"/>
      <c r="MWJ43" s="451"/>
      <c r="MWK43" s="449"/>
      <c r="MWL43" s="452"/>
      <c r="MWM43" s="453"/>
      <c r="MWN43" s="454"/>
      <c r="MWO43" s="449"/>
      <c r="MWP43" s="453"/>
      <c r="MWQ43" s="453"/>
      <c r="MWR43" s="450"/>
      <c r="MWS43" s="454"/>
      <c r="MWT43" s="455"/>
      <c r="MWU43" s="453"/>
      <c r="MWV43" s="456"/>
      <c r="MWW43" s="453"/>
      <c r="MWX43" s="456"/>
      <c r="MWY43" s="454"/>
      <c r="MWZ43" s="451"/>
      <c r="MXA43" s="454"/>
      <c r="MXB43" s="450"/>
      <c r="MXC43" s="456"/>
      <c r="MXD43" s="456"/>
      <c r="MXE43" s="456"/>
      <c r="MXF43" s="456"/>
      <c r="MXG43" s="271"/>
      <c r="MXH43" s="451"/>
      <c r="MXI43" s="454"/>
      <c r="MXJ43" s="451"/>
      <c r="MXK43" s="457"/>
      <c r="MXL43" s="271"/>
      <c r="MXM43" s="451"/>
      <c r="MXN43" s="454"/>
      <c r="MXO43" s="451"/>
      <c r="MXP43" s="457"/>
      <c r="MXQ43" s="451"/>
      <c r="MXR43" s="457"/>
      <c r="MXS43" s="457"/>
      <c r="MXT43" s="457"/>
      <c r="MXU43" s="271"/>
      <c r="MXV43" s="271"/>
      <c r="MXW43" s="451"/>
      <c r="MXX43" s="454"/>
      <c r="MXY43" s="451"/>
      <c r="MXZ43" s="454"/>
      <c r="MYA43" s="458"/>
      <c r="MYB43" s="459"/>
      <c r="MYC43" s="460"/>
      <c r="MYD43" s="461"/>
      <c r="MYE43" s="462"/>
      <c r="MYF43" s="458"/>
      <c r="MYG43" s="451"/>
      <c r="MYH43" s="463"/>
      <c r="MYI43" s="451"/>
      <c r="MYJ43" s="451"/>
      <c r="MYK43" s="453"/>
      <c r="MYM43" s="449"/>
      <c r="MYN43" s="449"/>
      <c r="MYO43" s="449"/>
      <c r="MYP43" s="450"/>
      <c r="MYQ43" s="451"/>
      <c r="MYR43" s="451"/>
      <c r="MYS43" s="451"/>
      <c r="MYT43" s="449"/>
      <c r="MYU43" s="452"/>
      <c r="MYV43" s="453"/>
      <c r="MYW43" s="454"/>
      <c r="MYX43" s="449"/>
      <c r="MYY43" s="453"/>
      <c r="MYZ43" s="453"/>
      <c r="MZA43" s="450"/>
      <c r="MZB43" s="454"/>
      <c r="MZC43" s="455"/>
      <c r="MZD43" s="453"/>
      <c r="MZE43" s="456"/>
      <c r="MZF43" s="453"/>
      <c r="MZG43" s="456"/>
      <c r="MZH43" s="454"/>
      <c r="MZI43" s="451"/>
      <c r="MZJ43" s="454"/>
      <c r="MZK43" s="450"/>
      <c r="MZL43" s="456"/>
      <c r="MZM43" s="456"/>
      <c r="MZN43" s="456"/>
      <c r="MZO43" s="456"/>
      <c r="MZP43" s="271"/>
      <c r="MZQ43" s="451"/>
      <c r="MZR43" s="454"/>
      <c r="MZS43" s="451"/>
      <c r="MZT43" s="457"/>
      <c r="MZU43" s="271"/>
      <c r="MZV43" s="451"/>
      <c r="MZW43" s="454"/>
      <c r="MZX43" s="451"/>
      <c r="MZY43" s="457"/>
      <c r="MZZ43" s="451"/>
      <c r="NAA43" s="457"/>
      <c r="NAB43" s="457"/>
      <c r="NAC43" s="457"/>
      <c r="NAD43" s="271"/>
      <c r="NAE43" s="271"/>
      <c r="NAF43" s="451"/>
      <c r="NAG43" s="454"/>
      <c r="NAH43" s="451"/>
      <c r="NAI43" s="454"/>
      <c r="NAJ43" s="458"/>
      <c r="NAK43" s="459"/>
      <c r="NAL43" s="460"/>
      <c r="NAM43" s="461"/>
      <c r="NAN43" s="462"/>
      <c r="NAO43" s="458"/>
      <c r="NAP43" s="451"/>
      <c r="NAQ43" s="463"/>
      <c r="NAR43" s="451"/>
      <c r="NAS43" s="451"/>
      <c r="NAT43" s="453"/>
      <c r="NAV43" s="449"/>
      <c r="NAW43" s="449"/>
      <c r="NAX43" s="449"/>
      <c r="NAY43" s="450"/>
      <c r="NAZ43" s="451"/>
      <c r="NBA43" s="451"/>
      <c r="NBB43" s="451"/>
      <c r="NBC43" s="449"/>
      <c r="NBD43" s="452"/>
      <c r="NBE43" s="453"/>
      <c r="NBF43" s="454"/>
      <c r="NBG43" s="449"/>
      <c r="NBH43" s="453"/>
      <c r="NBI43" s="453"/>
      <c r="NBJ43" s="450"/>
      <c r="NBK43" s="454"/>
      <c r="NBL43" s="455"/>
      <c r="NBM43" s="453"/>
      <c r="NBN43" s="456"/>
      <c r="NBO43" s="453"/>
      <c r="NBP43" s="456"/>
      <c r="NBQ43" s="454"/>
      <c r="NBR43" s="451"/>
      <c r="NBS43" s="454"/>
      <c r="NBT43" s="450"/>
      <c r="NBU43" s="456"/>
      <c r="NBV43" s="456"/>
      <c r="NBW43" s="456"/>
      <c r="NBX43" s="456"/>
      <c r="NBY43" s="271"/>
      <c r="NBZ43" s="451"/>
      <c r="NCA43" s="454"/>
      <c r="NCB43" s="451"/>
      <c r="NCC43" s="457"/>
      <c r="NCD43" s="271"/>
      <c r="NCE43" s="451"/>
      <c r="NCF43" s="454"/>
      <c r="NCG43" s="451"/>
      <c r="NCH43" s="457"/>
      <c r="NCI43" s="451"/>
      <c r="NCJ43" s="457"/>
      <c r="NCK43" s="457"/>
      <c r="NCL43" s="457"/>
      <c r="NCM43" s="271"/>
      <c r="NCN43" s="271"/>
      <c r="NCO43" s="451"/>
      <c r="NCP43" s="454"/>
      <c r="NCQ43" s="451"/>
      <c r="NCR43" s="454"/>
      <c r="NCS43" s="458"/>
      <c r="NCT43" s="459"/>
      <c r="NCU43" s="460"/>
      <c r="NCV43" s="461"/>
      <c r="NCW43" s="462"/>
      <c r="NCX43" s="458"/>
      <c r="NCY43" s="451"/>
      <c r="NCZ43" s="463"/>
      <c r="NDA43" s="451"/>
      <c r="NDB43" s="451"/>
      <c r="NDC43" s="453"/>
      <c r="NDE43" s="449"/>
      <c r="NDF43" s="449"/>
      <c r="NDG43" s="449"/>
      <c r="NDH43" s="450"/>
      <c r="NDI43" s="451"/>
      <c r="NDJ43" s="451"/>
      <c r="NDK43" s="451"/>
      <c r="NDL43" s="449"/>
      <c r="NDM43" s="452"/>
      <c r="NDN43" s="453"/>
      <c r="NDO43" s="454"/>
      <c r="NDP43" s="449"/>
      <c r="NDQ43" s="453"/>
      <c r="NDR43" s="453"/>
      <c r="NDS43" s="450"/>
      <c r="NDT43" s="454"/>
      <c r="NDU43" s="455"/>
      <c r="NDV43" s="453"/>
      <c r="NDW43" s="456"/>
      <c r="NDX43" s="453"/>
      <c r="NDY43" s="456"/>
      <c r="NDZ43" s="454"/>
      <c r="NEA43" s="451"/>
      <c r="NEB43" s="454"/>
      <c r="NEC43" s="450"/>
      <c r="NED43" s="456"/>
      <c r="NEE43" s="456"/>
      <c r="NEF43" s="456"/>
      <c r="NEG43" s="456"/>
      <c r="NEH43" s="271"/>
      <c r="NEI43" s="451"/>
      <c r="NEJ43" s="454"/>
      <c r="NEK43" s="451"/>
      <c r="NEL43" s="457"/>
      <c r="NEM43" s="271"/>
      <c r="NEN43" s="451"/>
      <c r="NEO43" s="454"/>
      <c r="NEP43" s="451"/>
      <c r="NEQ43" s="457"/>
      <c r="NER43" s="451"/>
      <c r="NES43" s="457"/>
      <c r="NET43" s="457"/>
      <c r="NEU43" s="457"/>
      <c r="NEV43" s="271"/>
      <c r="NEW43" s="271"/>
      <c r="NEX43" s="451"/>
      <c r="NEY43" s="454"/>
      <c r="NEZ43" s="451"/>
      <c r="NFA43" s="454"/>
      <c r="NFB43" s="458"/>
      <c r="NFC43" s="459"/>
      <c r="NFD43" s="460"/>
      <c r="NFE43" s="461"/>
      <c r="NFF43" s="462"/>
      <c r="NFG43" s="458"/>
      <c r="NFH43" s="451"/>
      <c r="NFI43" s="463"/>
      <c r="NFJ43" s="451"/>
      <c r="NFK43" s="451"/>
      <c r="NFL43" s="453"/>
      <c r="NFN43" s="449"/>
      <c r="NFO43" s="449"/>
      <c r="NFP43" s="449"/>
      <c r="NFQ43" s="450"/>
      <c r="NFR43" s="451"/>
      <c r="NFS43" s="451"/>
      <c r="NFT43" s="451"/>
      <c r="NFU43" s="449"/>
      <c r="NFV43" s="452"/>
      <c r="NFW43" s="453"/>
      <c r="NFX43" s="454"/>
      <c r="NFY43" s="449"/>
      <c r="NFZ43" s="453"/>
      <c r="NGA43" s="453"/>
      <c r="NGB43" s="450"/>
      <c r="NGC43" s="454"/>
      <c r="NGD43" s="455"/>
      <c r="NGE43" s="453"/>
      <c r="NGF43" s="456"/>
      <c r="NGG43" s="453"/>
      <c r="NGH43" s="456"/>
      <c r="NGI43" s="454"/>
      <c r="NGJ43" s="451"/>
      <c r="NGK43" s="454"/>
      <c r="NGL43" s="450"/>
      <c r="NGM43" s="456"/>
      <c r="NGN43" s="456"/>
      <c r="NGO43" s="456"/>
      <c r="NGP43" s="456"/>
      <c r="NGQ43" s="271"/>
      <c r="NGR43" s="451"/>
      <c r="NGS43" s="454"/>
      <c r="NGT43" s="451"/>
      <c r="NGU43" s="457"/>
      <c r="NGV43" s="271"/>
      <c r="NGW43" s="451"/>
      <c r="NGX43" s="454"/>
      <c r="NGY43" s="451"/>
      <c r="NGZ43" s="457"/>
      <c r="NHA43" s="451"/>
      <c r="NHB43" s="457"/>
      <c r="NHC43" s="457"/>
      <c r="NHD43" s="457"/>
      <c r="NHE43" s="271"/>
      <c r="NHF43" s="271"/>
      <c r="NHG43" s="451"/>
      <c r="NHH43" s="454"/>
      <c r="NHI43" s="451"/>
      <c r="NHJ43" s="454"/>
      <c r="NHK43" s="458"/>
      <c r="NHL43" s="459"/>
      <c r="NHM43" s="460"/>
      <c r="NHN43" s="461"/>
      <c r="NHO43" s="462"/>
      <c r="NHP43" s="458"/>
      <c r="NHQ43" s="451"/>
      <c r="NHR43" s="463"/>
      <c r="NHS43" s="451"/>
      <c r="NHT43" s="451"/>
      <c r="NHU43" s="453"/>
      <c r="NHW43" s="449"/>
      <c r="NHX43" s="449"/>
      <c r="NHY43" s="449"/>
      <c r="NHZ43" s="450"/>
      <c r="NIA43" s="451"/>
      <c r="NIB43" s="451"/>
      <c r="NIC43" s="451"/>
      <c r="NID43" s="449"/>
      <c r="NIE43" s="452"/>
      <c r="NIF43" s="453"/>
      <c r="NIG43" s="454"/>
      <c r="NIH43" s="449"/>
      <c r="NII43" s="453"/>
      <c r="NIJ43" s="453"/>
      <c r="NIK43" s="450"/>
      <c r="NIL43" s="454"/>
      <c r="NIM43" s="455"/>
      <c r="NIN43" s="453"/>
      <c r="NIO43" s="456"/>
      <c r="NIP43" s="453"/>
      <c r="NIQ43" s="456"/>
      <c r="NIR43" s="454"/>
      <c r="NIS43" s="451"/>
      <c r="NIT43" s="454"/>
      <c r="NIU43" s="450"/>
      <c r="NIV43" s="456"/>
      <c r="NIW43" s="456"/>
      <c r="NIX43" s="456"/>
      <c r="NIY43" s="456"/>
      <c r="NIZ43" s="271"/>
      <c r="NJA43" s="451"/>
      <c r="NJB43" s="454"/>
      <c r="NJC43" s="451"/>
      <c r="NJD43" s="457"/>
      <c r="NJE43" s="271"/>
      <c r="NJF43" s="451"/>
      <c r="NJG43" s="454"/>
      <c r="NJH43" s="451"/>
      <c r="NJI43" s="457"/>
      <c r="NJJ43" s="451"/>
      <c r="NJK43" s="457"/>
      <c r="NJL43" s="457"/>
      <c r="NJM43" s="457"/>
      <c r="NJN43" s="271"/>
      <c r="NJO43" s="271"/>
      <c r="NJP43" s="451"/>
      <c r="NJQ43" s="454"/>
      <c r="NJR43" s="451"/>
      <c r="NJS43" s="454"/>
      <c r="NJT43" s="458"/>
      <c r="NJU43" s="459"/>
      <c r="NJV43" s="460"/>
      <c r="NJW43" s="461"/>
      <c r="NJX43" s="462"/>
      <c r="NJY43" s="458"/>
      <c r="NJZ43" s="451"/>
      <c r="NKA43" s="463"/>
      <c r="NKB43" s="451"/>
      <c r="NKC43" s="451"/>
      <c r="NKD43" s="453"/>
      <c r="NKF43" s="449"/>
      <c r="NKG43" s="449"/>
      <c r="NKH43" s="449"/>
      <c r="NKI43" s="450"/>
      <c r="NKJ43" s="451"/>
      <c r="NKK43" s="451"/>
      <c r="NKL43" s="451"/>
      <c r="NKM43" s="449"/>
      <c r="NKN43" s="452"/>
      <c r="NKO43" s="453"/>
      <c r="NKP43" s="454"/>
      <c r="NKQ43" s="449"/>
      <c r="NKR43" s="453"/>
      <c r="NKS43" s="453"/>
      <c r="NKT43" s="450"/>
      <c r="NKU43" s="454"/>
      <c r="NKV43" s="455"/>
      <c r="NKW43" s="453"/>
      <c r="NKX43" s="456"/>
      <c r="NKY43" s="453"/>
      <c r="NKZ43" s="456"/>
      <c r="NLA43" s="454"/>
      <c r="NLB43" s="451"/>
      <c r="NLC43" s="454"/>
      <c r="NLD43" s="450"/>
      <c r="NLE43" s="456"/>
      <c r="NLF43" s="456"/>
      <c r="NLG43" s="456"/>
      <c r="NLH43" s="456"/>
      <c r="NLI43" s="271"/>
      <c r="NLJ43" s="451"/>
      <c r="NLK43" s="454"/>
      <c r="NLL43" s="451"/>
      <c r="NLM43" s="457"/>
      <c r="NLN43" s="271"/>
      <c r="NLO43" s="451"/>
      <c r="NLP43" s="454"/>
      <c r="NLQ43" s="451"/>
      <c r="NLR43" s="457"/>
      <c r="NLS43" s="451"/>
      <c r="NLT43" s="457"/>
      <c r="NLU43" s="457"/>
      <c r="NLV43" s="457"/>
      <c r="NLW43" s="271"/>
      <c r="NLX43" s="271"/>
      <c r="NLY43" s="451"/>
      <c r="NLZ43" s="454"/>
      <c r="NMA43" s="451"/>
      <c r="NMB43" s="454"/>
      <c r="NMC43" s="458"/>
      <c r="NMD43" s="459"/>
      <c r="NME43" s="460"/>
      <c r="NMF43" s="461"/>
      <c r="NMG43" s="462"/>
      <c r="NMH43" s="458"/>
      <c r="NMI43" s="451"/>
      <c r="NMJ43" s="463"/>
      <c r="NMK43" s="451"/>
      <c r="NML43" s="451"/>
      <c r="NMM43" s="453"/>
      <c r="NMO43" s="449"/>
      <c r="NMP43" s="449"/>
      <c r="NMQ43" s="449"/>
      <c r="NMR43" s="450"/>
      <c r="NMS43" s="451"/>
      <c r="NMT43" s="451"/>
      <c r="NMU43" s="451"/>
      <c r="NMV43" s="449"/>
      <c r="NMW43" s="452"/>
      <c r="NMX43" s="453"/>
      <c r="NMY43" s="454"/>
      <c r="NMZ43" s="449"/>
      <c r="NNA43" s="453"/>
      <c r="NNB43" s="453"/>
      <c r="NNC43" s="450"/>
      <c r="NND43" s="454"/>
      <c r="NNE43" s="455"/>
      <c r="NNF43" s="453"/>
      <c r="NNG43" s="456"/>
      <c r="NNH43" s="453"/>
      <c r="NNI43" s="456"/>
      <c r="NNJ43" s="454"/>
      <c r="NNK43" s="451"/>
      <c r="NNL43" s="454"/>
      <c r="NNM43" s="450"/>
      <c r="NNN43" s="456"/>
      <c r="NNO43" s="456"/>
      <c r="NNP43" s="456"/>
      <c r="NNQ43" s="456"/>
      <c r="NNR43" s="271"/>
      <c r="NNS43" s="451"/>
      <c r="NNT43" s="454"/>
      <c r="NNU43" s="451"/>
      <c r="NNV43" s="457"/>
      <c r="NNW43" s="271"/>
      <c r="NNX43" s="451"/>
      <c r="NNY43" s="454"/>
      <c r="NNZ43" s="451"/>
      <c r="NOA43" s="457"/>
      <c r="NOB43" s="451"/>
      <c r="NOC43" s="457"/>
      <c r="NOD43" s="457"/>
      <c r="NOE43" s="457"/>
      <c r="NOF43" s="271"/>
      <c r="NOG43" s="271"/>
      <c r="NOH43" s="451"/>
      <c r="NOI43" s="454"/>
      <c r="NOJ43" s="451"/>
      <c r="NOK43" s="454"/>
      <c r="NOL43" s="458"/>
      <c r="NOM43" s="459"/>
      <c r="NON43" s="460"/>
      <c r="NOO43" s="461"/>
      <c r="NOP43" s="462"/>
      <c r="NOQ43" s="458"/>
      <c r="NOR43" s="451"/>
      <c r="NOS43" s="463"/>
      <c r="NOT43" s="451"/>
      <c r="NOU43" s="451"/>
      <c r="NOV43" s="453"/>
      <c r="NOX43" s="449"/>
      <c r="NOY43" s="449"/>
      <c r="NOZ43" s="449"/>
      <c r="NPA43" s="450"/>
      <c r="NPB43" s="451"/>
      <c r="NPC43" s="451"/>
      <c r="NPD43" s="451"/>
      <c r="NPE43" s="449"/>
      <c r="NPF43" s="452"/>
      <c r="NPG43" s="453"/>
      <c r="NPH43" s="454"/>
      <c r="NPI43" s="449"/>
      <c r="NPJ43" s="453"/>
      <c r="NPK43" s="453"/>
      <c r="NPL43" s="450"/>
      <c r="NPM43" s="454"/>
      <c r="NPN43" s="455"/>
      <c r="NPO43" s="453"/>
      <c r="NPP43" s="456"/>
      <c r="NPQ43" s="453"/>
      <c r="NPR43" s="456"/>
      <c r="NPS43" s="454"/>
      <c r="NPT43" s="451"/>
      <c r="NPU43" s="454"/>
      <c r="NPV43" s="450"/>
      <c r="NPW43" s="456"/>
      <c r="NPX43" s="456"/>
      <c r="NPY43" s="456"/>
      <c r="NPZ43" s="456"/>
      <c r="NQA43" s="271"/>
      <c r="NQB43" s="451"/>
      <c r="NQC43" s="454"/>
      <c r="NQD43" s="451"/>
      <c r="NQE43" s="457"/>
      <c r="NQF43" s="271"/>
      <c r="NQG43" s="451"/>
      <c r="NQH43" s="454"/>
      <c r="NQI43" s="451"/>
      <c r="NQJ43" s="457"/>
      <c r="NQK43" s="451"/>
      <c r="NQL43" s="457"/>
      <c r="NQM43" s="457"/>
      <c r="NQN43" s="457"/>
      <c r="NQO43" s="271"/>
      <c r="NQP43" s="271"/>
      <c r="NQQ43" s="451"/>
      <c r="NQR43" s="454"/>
      <c r="NQS43" s="451"/>
      <c r="NQT43" s="454"/>
      <c r="NQU43" s="458"/>
      <c r="NQV43" s="459"/>
      <c r="NQW43" s="460"/>
      <c r="NQX43" s="461"/>
      <c r="NQY43" s="462"/>
      <c r="NQZ43" s="458"/>
      <c r="NRA43" s="451"/>
      <c r="NRB43" s="463"/>
      <c r="NRC43" s="451"/>
      <c r="NRD43" s="451"/>
      <c r="NRE43" s="453"/>
      <c r="NRG43" s="449"/>
      <c r="NRH43" s="449"/>
      <c r="NRI43" s="449"/>
      <c r="NRJ43" s="450"/>
      <c r="NRK43" s="451"/>
      <c r="NRL43" s="451"/>
      <c r="NRM43" s="451"/>
      <c r="NRN43" s="449"/>
      <c r="NRO43" s="452"/>
      <c r="NRP43" s="453"/>
      <c r="NRQ43" s="454"/>
      <c r="NRR43" s="449"/>
      <c r="NRS43" s="453"/>
      <c r="NRT43" s="453"/>
      <c r="NRU43" s="450"/>
      <c r="NRV43" s="454"/>
      <c r="NRW43" s="455"/>
      <c r="NRX43" s="453"/>
      <c r="NRY43" s="456"/>
      <c r="NRZ43" s="453"/>
      <c r="NSA43" s="456"/>
      <c r="NSB43" s="454"/>
      <c r="NSC43" s="451"/>
      <c r="NSD43" s="454"/>
      <c r="NSE43" s="450"/>
      <c r="NSF43" s="456"/>
      <c r="NSG43" s="456"/>
      <c r="NSH43" s="456"/>
      <c r="NSI43" s="456"/>
      <c r="NSJ43" s="271"/>
      <c r="NSK43" s="451"/>
      <c r="NSL43" s="454"/>
      <c r="NSM43" s="451"/>
      <c r="NSN43" s="457"/>
      <c r="NSO43" s="271"/>
      <c r="NSP43" s="451"/>
      <c r="NSQ43" s="454"/>
      <c r="NSR43" s="451"/>
      <c r="NSS43" s="457"/>
      <c r="NST43" s="451"/>
      <c r="NSU43" s="457"/>
      <c r="NSV43" s="457"/>
      <c r="NSW43" s="457"/>
      <c r="NSX43" s="271"/>
      <c r="NSY43" s="271"/>
      <c r="NSZ43" s="451"/>
      <c r="NTA43" s="454"/>
      <c r="NTB43" s="451"/>
      <c r="NTC43" s="454"/>
      <c r="NTD43" s="458"/>
      <c r="NTE43" s="459"/>
      <c r="NTF43" s="460"/>
      <c r="NTG43" s="461"/>
      <c r="NTH43" s="462"/>
      <c r="NTI43" s="458"/>
      <c r="NTJ43" s="451"/>
      <c r="NTK43" s="463"/>
      <c r="NTL43" s="451"/>
      <c r="NTM43" s="451"/>
      <c r="NTN43" s="453"/>
      <c r="NTP43" s="449"/>
      <c r="NTQ43" s="449"/>
      <c r="NTR43" s="449"/>
      <c r="NTS43" s="450"/>
      <c r="NTT43" s="451"/>
      <c r="NTU43" s="451"/>
      <c r="NTV43" s="451"/>
      <c r="NTW43" s="449"/>
      <c r="NTX43" s="452"/>
      <c r="NTY43" s="453"/>
      <c r="NTZ43" s="454"/>
      <c r="NUA43" s="449"/>
      <c r="NUB43" s="453"/>
      <c r="NUC43" s="453"/>
      <c r="NUD43" s="450"/>
      <c r="NUE43" s="454"/>
      <c r="NUF43" s="455"/>
      <c r="NUG43" s="453"/>
      <c r="NUH43" s="456"/>
      <c r="NUI43" s="453"/>
      <c r="NUJ43" s="456"/>
      <c r="NUK43" s="454"/>
      <c r="NUL43" s="451"/>
      <c r="NUM43" s="454"/>
      <c r="NUN43" s="450"/>
      <c r="NUO43" s="456"/>
      <c r="NUP43" s="456"/>
      <c r="NUQ43" s="456"/>
      <c r="NUR43" s="456"/>
      <c r="NUS43" s="271"/>
      <c r="NUT43" s="451"/>
      <c r="NUU43" s="454"/>
      <c r="NUV43" s="451"/>
      <c r="NUW43" s="457"/>
      <c r="NUX43" s="271"/>
      <c r="NUY43" s="451"/>
      <c r="NUZ43" s="454"/>
      <c r="NVA43" s="451"/>
      <c r="NVB43" s="457"/>
      <c r="NVC43" s="451"/>
      <c r="NVD43" s="457"/>
      <c r="NVE43" s="457"/>
      <c r="NVF43" s="457"/>
      <c r="NVG43" s="271"/>
      <c r="NVH43" s="271"/>
      <c r="NVI43" s="451"/>
      <c r="NVJ43" s="454"/>
      <c r="NVK43" s="451"/>
      <c r="NVL43" s="454"/>
      <c r="NVM43" s="458"/>
      <c r="NVN43" s="459"/>
      <c r="NVO43" s="460"/>
      <c r="NVP43" s="461"/>
      <c r="NVQ43" s="462"/>
      <c r="NVR43" s="458"/>
      <c r="NVS43" s="451"/>
      <c r="NVT43" s="463"/>
      <c r="NVU43" s="451"/>
      <c r="NVV43" s="451"/>
      <c r="NVW43" s="453"/>
      <c r="NVY43" s="449"/>
      <c r="NVZ43" s="449"/>
      <c r="NWA43" s="449"/>
      <c r="NWB43" s="450"/>
      <c r="NWC43" s="451"/>
      <c r="NWD43" s="451"/>
      <c r="NWE43" s="451"/>
      <c r="NWF43" s="449"/>
      <c r="NWG43" s="452"/>
      <c r="NWH43" s="453"/>
      <c r="NWI43" s="454"/>
      <c r="NWJ43" s="449"/>
      <c r="NWK43" s="453"/>
      <c r="NWL43" s="453"/>
      <c r="NWM43" s="450"/>
      <c r="NWN43" s="454"/>
      <c r="NWO43" s="455"/>
      <c r="NWP43" s="453"/>
      <c r="NWQ43" s="456"/>
      <c r="NWR43" s="453"/>
      <c r="NWS43" s="456"/>
      <c r="NWT43" s="454"/>
      <c r="NWU43" s="451"/>
      <c r="NWV43" s="454"/>
      <c r="NWW43" s="450"/>
      <c r="NWX43" s="456"/>
      <c r="NWY43" s="456"/>
      <c r="NWZ43" s="456"/>
      <c r="NXA43" s="456"/>
      <c r="NXB43" s="271"/>
      <c r="NXC43" s="451"/>
      <c r="NXD43" s="454"/>
      <c r="NXE43" s="451"/>
      <c r="NXF43" s="457"/>
      <c r="NXG43" s="271"/>
      <c r="NXH43" s="451"/>
      <c r="NXI43" s="454"/>
      <c r="NXJ43" s="451"/>
      <c r="NXK43" s="457"/>
      <c r="NXL43" s="451"/>
      <c r="NXM43" s="457"/>
      <c r="NXN43" s="457"/>
      <c r="NXO43" s="457"/>
      <c r="NXP43" s="271"/>
      <c r="NXQ43" s="271"/>
      <c r="NXR43" s="451"/>
      <c r="NXS43" s="454"/>
      <c r="NXT43" s="451"/>
      <c r="NXU43" s="454"/>
      <c r="NXV43" s="458"/>
      <c r="NXW43" s="459"/>
      <c r="NXX43" s="460"/>
      <c r="NXY43" s="461"/>
      <c r="NXZ43" s="462"/>
      <c r="NYA43" s="458"/>
      <c r="NYB43" s="451"/>
      <c r="NYC43" s="463"/>
      <c r="NYD43" s="451"/>
      <c r="NYE43" s="451"/>
      <c r="NYF43" s="453"/>
      <c r="NYH43" s="449"/>
      <c r="NYI43" s="449"/>
      <c r="NYJ43" s="449"/>
      <c r="NYK43" s="450"/>
      <c r="NYL43" s="451"/>
      <c r="NYM43" s="451"/>
      <c r="NYN43" s="451"/>
      <c r="NYO43" s="449"/>
      <c r="NYP43" s="452"/>
      <c r="NYQ43" s="453"/>
      <c r="NYR43" s="454"/>
      <c r="NYS43" s="449"/>
      <c r="NYT43" s="453"/>
      <c r="NYU43" s="453"/>
      <c r="NYV43" s="450"/>
      <c r="NYW43" s="454"/>
      <c r="NYX43" s="455"/>
      <c r="NYY43" s="453"/>
      <c r="NYZ43" s="456"/>
      <c r="NZA43" s="453"/>
      <c r="NZB43" s="456"/>
      <c r="NZC43" s="454"/>
      <c r="NZD43" s="451"/>
      <c r="NZE43" s="454"/>
      <c r="NZF43" s="450"/>
      <c r="NZG43" s="456"/>
      <c r="NZH43" s="456"/>
      <c r="NZI43" s="456"/>
      <c r="NZJ43" s="456"/>
      <c r="NZK43" s="271"/>
      <c r="NZL43" s="451"/>
      <c r="NZM43" s="454"/>
      <c r="NZN43" s="451"/>
      <c r="NZO43" s="457"/>
      <c r="NZP43" s="271"/>
      <c r="NZQ43" s="451"/>
      <c r="NZR43" s="454"/>
      <c r="NZS43" s="451"/>
      <c r="NZT43" s="457"/>
      <c r="NZU43" s="451"/>
      <c r="NZV43" s="457"/>
      <c r="NZW43" s="457"/>
      <c r="NZX43" s="457"/>
      <c r="NZY43" s="271"/>
      <c r="NZZ43" s="271"/>
      <c r="OAA43" s="451"/>
      <c r="OAB43" s="454"/>
      <c r="OAC43" s="451"/>
      <c r="OAD43" s="454"/>
      <c r="OAE43" s="458"/>
      <c r="OAF43" s="459"/>
      <c r="OAG43" s="460"/>
      <c r="OAH43" s="461"/>
      <c r="OAI43" s="462"/>
      <c r="OAJ43" s="458"/>
      <c r="OAK43" s="451"/>
      <c r="OAL43" s="463"/>
      <c r="OAM43" s="451"/>
      <c r="OAN43" s="451"/>
      <c r="OAO43" s="453"/>
      <c r="OAQ43" s="449"/>
      <c r="OAR43" s="449"/>
      <c r="OAS43" s="449"/>
      <c r="OAT43" s="450"/>
      <c r="OAU43" s="451"/>
      <c r="OAV43" s="451"/>
      <c r="OAW43" s="451"/>
      <c r="OAX43" s="449"/>
      <c r="OAY43" s="452"/>
      <c r="OAZ43" s="453"/>
      <c r="OBA43" s="454"/>
      <c r="OBB43" s="449"/>
      <c r="OBC43" s="453"/>
      <c r="OBD43" s="453"/>
      <c r="OBE43" s="450"/>
      <c r="OBF43" s="454"/>
      <c r="OBG43" s="455"/>
      <c r="OBH43" s="453"/>
      <c r="OBI43" s="456"/>
      <c r="OBJ43" s="453"/>
      <c r="OBK43" s="456"/>
      <c r="OBL43" s="454"/>
      <c r="OBM43" s="451"/>
      <c r="OBN43" s="454"/>
      <c r="OBO43" s="450"/>
      <c r="OBP43" s="456"/>
      <c r="OBQ43" s="456"/>
      <c r="OBR43" s="456"/>
      <c r="OBS43" s="456"/>
      <c r="OBT43" s="271"/>
      <c r="OBU43" s="451"/>
      <c r="OBV43" s="454"/>
      <c r="OBW43" s="451"/>
      <c r="OBX43" s="457"/>
      <c r="OBY43" s="271"/>
      <c r="OBZ43" s="451"/>
      <c r="OCA43" s="454"/>
      <c r="OCB43" s="451"/>
      <c r="OCC43" s="457"/>
      <c r="OCD43" s="451"/>
      <c r="OCE43" s="457"/>
      <c r="OCF43" s="457"/>
      <c r="OCG43" s="457"/>
      <c r="OCH43" s="271"/>
      <c r="OCI43" s="271"/>
      <c r="OCJ43" s="451"/>
      <c r="OCK43" s="454"/>
      <c r="OCL43" s="451"/>
      <c r="OCM43" s="454"/>
      <c r="OCN43" s="458"/>
      <c r="OCO43" s="459"/>
      <c r="OCP43" s="460"/>
      <c r="OCQ43" s="461"/>
      <c r="OCR43" s="462"/>
      <c r="OCS43" s="458"/>
      <c r="OCT43" s="451"/>
      <c r="OCU43" s="463"/>
      <c r="OCV43" s="451"/>
      <c r="OCW43" s="451"/>
      <c r="OCX43" s="453"/>
      <c r="OCZ43" s="449"/>
      <c r="ODA43" s="449"/>
      <c r="ODB43" s="449"/>
      <c r="ODC43" s="450"/>
      <c r="ODD43" s="451"/>
      <c r="ODE43" s="451"/>
      <c r="ODF43" s="451"/>
      <c r="ODG43" s="449"/>
      <c r="ODH43" s="452"/>
      <c r="ODI43" s="453"/>
      <c r="ODJ43" s="454"/>
      <c r="ODK43" s="449"/>
      <c r="ODL43" s="453"/>
      <c r="ODM43" s="453"/>
      <c r="ODN43" s="450"/>
      <c r="ODO43" s="454"/>
      <c r="ODP43" s="455"/>
      <c r="ODQ43" s="453"/>
      <c r="ODR43" s="456"/>
      <c r="ODS43" s="453"/>
      <c r="ODT43" s="456"/>
      <c r="ODU43" s="454"/>
      <c r="ODV43" s="451"/>
      <c r="ODW43" s="454"/>
      <c r="ODX43" s="450"/>
      <c r="ODY43" s="456"/>
      <c r="ODZ43" s="456"/>
      <c r="OEA43" s="456"/>
      <c r="OEB43" s="456"/>
      <c r="OEC43" s="271"/>
      <c r="OED43" s="451"/>
      <c r="OEE43" s="454"/>
      <c r="OEF43" s="451"/>
      <c r="OEG43" s="457"/>
      <c r="OEH43" s="271"/>
      <c r="OEI43" s="451"/>
      <c r="OEJ43" s="454"/>
      <c r="OEK43" s="451"/>
      <c r="OEL43" s="457"/>
      <c r="OEM43" s="451"/>
      <c r="OEN43" s="457"/>
      <c r="OEO43" s="457"/>
      <c r="OEP43" s="457"/>
      <c r="OEQ43" s="271"/>
      <c r="OER43" s="271"/>
      <c r="OES43" s="451"/>
      <c r="OET43" s="454"/>
      <c r="OEU43" s="451"/>
      <c r="OEV43" s="454"/>
      <c r="OEW43" s="458"/>
      <c r="OEX43" s="459"/>
      <c r="OEY43" s="460"/>
      <c r="OEZ43" s="461"/>
      <c r="OFA43" s="462"/>
      <c r="OFB43" s="458"/>
      <c r="OFC43" s="451"/>
      <c r="OFD43" s="463"/>
      <c r="OFE43" s="451"/>
      <c r="OFF43" s="451"/>
      <c r="OFG43" s="453"/>
      <c r="OFI43" s="449"/>
      <c r="OFJ43" s="449"/>
      <c r="OFK43" s="449"/>
      <c r="OFL43" s="450"/>
      <c r="OFM43" s="451"/>
      <c r="OFN43" s="451"/>
      <c r="OFO43" s="451"/>
      <c r="OFP43" s="449"/>
      <c r="OFQ43" s="452"/>
      <c r="OFR43" s="453"/>
      <c r="OFS43" s="454"/>
      <c r="OFT43" s="449"/>
      <c r="OFU43" s="453"/>
      <c r="OFV43" s="453"/>
      <c r="OFW43" s="450"/>
      <c r="OFX43" s="454"/>
      <c r="OFY43" s="455"/>
      <c r="OFZ43" s="453"/>
      <c r="OGA43" s="456"/>
      <c r="OGB43" s="453"/>
      <c r="OGC43" s="456"/>
      <c r="OGD43" s="454"/>
      <c r="OGE43" s="451"/>
      <c r="OGF43" s="454"/>
      <c r="OGG43" s="450"/>
      <c r="OGH43" s="456"/>
      <c r="OGI43" s="456"/>
      <c r="OGJ43" s="456"/>
      <c r="OGK43" s="456"/>
      <c r="OGL43" s="271"/>
      <c r="OGM43" s="451"/>
      <c r="OGN43" s="454"/>
      <c r="OGO43" s="451"/>
      <c r="OGP43" s="457"/>
      <c r="OGQ43" s="271"/>
      <c r="OGR43" s="451"/>
      <c r="OGS43" s="454"/>
      <c r="OGT43" s="451"/>
      <c r="OGU43" s="457"/>
      <c r="OGV43" s="451"/>
      <c r="OGW43" s="457"/>
      <c r="OGX43" s="457"/>
      <c r="OGY43" s="457"/>
      <c r="OGZ43" s="271"/>
      <c r="OHA43" s="271"/>
      <c r="OHB43" s="451"/>
      <c r="OHC43" s="454"/>
      <c r="OHD43" s="451"/>
      <c r="OHE43" s="454"/>
      <c r="OHF43" s="458"/>
      <c r="OHG43" s="459"/>
      <c r="OHH43" s="460"/>
      <c r="OHI43" s="461"/>
      <c r="OHJ43" s="462"/>
      <c r="OHK43" s="458"/>
      <c r="OHL43" s="451"/>
      <c r="OHM43" s="463"/>
      <c r="OHN43" s="451"/>
      <c r="OHO43" s="451"/>
      <c r="OHP43" s="453"/>
      <c r="OHR43" s="449"/>
      <c r="OHS43" s="449"/>
      <c r="OHT43" s="449"/>
      <c r="OHU43" s="450"/>
      <c r="OHV43" s="451"/>
      <c r="OHW43" s="451"/>
      <c r="OHX43" s="451"/>
      <c r="OHY43" s="449"/>
      <c r="OHZ43" s="452"/>
      <c r="OIA43" s="453"/>
      <c r="OIB43" s="454"/>
      <c r="OIC43" s="449"/>
      <c r="OID43" s="453"/>
      <c r="OIE43" s="453"/>
      <c r="OIF43" s="450"/>
      <c r="OIG43" s="454"/>
      <c r="OIH43" s="455"/>
      <c r="OII43" s="453"/>
      <c r="OIJ43" s="456"/>
      <c r="OIK43" s="453"/>
      <c r="OIL43" s="456"/>
      <c r="OIM43" s="454"/>
      <c r="OIN43" s="451"/>
      <c r="OIO43" s="454"/>
      <c r="OIP43" s="450"/>
      <c r="OIQ43" s="456"/>
      <c r="OIR43" s="456"/>
      <c r="OIS43" s="456"/>
      <c r="OIT43" s="456"/>
      <c r="OIU43" s="271"/>
      <c r="OIV43" s="451"/>
      <c r="OIW43" s="454"/>
      <c r="OIX43" s="451"/>
      <c r="OIY43" s="457"/>
      <c r="OIZ43" s="271"/>
      <c r="OJA43" s="451"/>
      <c r="OJB43" s="454"/>
      <c r="OJC43" s="451"/>
      <c r="OJD43" s="457"/>
      <c r="OJE43" s="451"/>
      <c r="OJF43" s="457"/>
      <c r="OJG43" s="457"/>
      <c r="OJH43" s="457"/>
      <c r="OJI43" s="271"/>
      <c r="OJJ43" s="271"/>
      <c r="OJK43" s="451"/>
      <c r="OJL43" s="454"/>
      <c r="OJM43" s="451"/>
      <c r="OJN43" s="454"/>
      <c r="OJO43" s="458"/>
      <c r="OJP43" s="459"/>
      <c r="OJQ43" s="460"/>
      <c r="OJR43" s="461"/>
      <c r="OJS43" s="462"/>
      <c r="OJT43" s="458"/>
      <c r="OJU43" s="451"/>
      <c r="OJV43" s="463"/>
      <c r="OJW43" s="451"/>
      <c r="OJX43" s="451"/>
      <c r="OJY43" s="453"/>
      <c r="OKA43" s="449"/>
      <c r="OKB43" s="449"/>
      <c r="OKC43" s="449"/>
      <c r="OKD43" s="450"/>
      <c r="OKE43" s="451"/>
      <c r="OKF43" s="451"/>
      <c r="OKG43" s="451"/>
      <c r="OKH43" s="449"/>
      <c r="OKI43" s="452"/>
      <c r="OKJ43" s="453"/>
      <c r="OKK43" s="454"/>
      <c r="OKL43" s="449"/>
      <c r="OKM43" s="453"/>
      <c r="OKN43" s="453"/>
      <c r="OKO43" s="450"/>
      <c r="OKP43" s="454"/>
      <c r="OKQ43" s="455"/>
      <c r="OKR43" s="453"/>
      <c r="OKS43" s="456"/>
      <c r="OKT43" s="453"/>
      <c r="OKU43" s="456"/>
      <c r="OKV43" s="454"/>
      <c r="OKW43" s="451"/>
      <c r="OKX43" s="454"/>
      <c r="OKY43" s="450"/>
      <c r="OKZ43" s="456"/>
      <c r="OLA43" s="456"/>
      <c r="OLB43" s="456"/>
      <c r="OLC43" s="456"/>
      <c r="OLD43" s="271"/>
      <c r="OLE43" s="451"/>
      <c r="OLF43" s="454"/>
      <c r="OLG43" s="451"/>
      <c r="OLH43" s="457"/>
      <c r="OLI43" s="271"/>
      <c r="OLJ43" s="451"/>
      <c r="OLK43" s="454"/>
      <c r="OLL43" s="451"/>
      <c r="OLM43" s="457"/>
      <c r="OLN43" s="451"/>
      <c r="OLO43" s="457"/>
      <c r="OLP43" s="457"/>
      <c r="OLQ43" s="457"/>
      <c r="OLR43" s="271"/>
      <c r="OLS43" s="271"/>
      <c r="OLT43" s="451"/>
      <c r="OLU43" s="454"/>
      <c r="OLV43" s="451"/>
      <c r="OLW43" s="454"/>
      <c r="OLX43" s="458"/>
      <c r="OLY43" s="459"/>
      <c r="OLZ43" s="460"/>
      <c r="OMA43" s="461"/>
      <c r="OMB43" s="462"/>
      <c r="OMC43" s="458"/>
      <c r="OMD43" s="451"/>
      <c r="OME43" s="463"/>
      <c r="OMF43" s="451"/>
      <c r="OMG43" s="451"/>
      <c r="OMH43" s="453"/>
      <c r="OMJ43" s="449"/>
      <c r="OMK43" s="449"/>
      <c r="OML43" s="449"/>
      <c r="OMM43" s="450"/>
      <c r="OMN43" s="451"/>
      <c r="OMO43" s="451"/>
      <c r="OMP43" s="451"/>
      <c r="OMQ43" s="449"/>
      <c r="OMR43" s="452"/>
      <c r="OMS43" s="453"/>
      <c r="OMT43" s="454"/>
      <c r="OMU43" s="449"/>
      <c r="OMV43" s="453"/>
      <c r="OMW43" s="453"/>
      <c r="OMX43" s="450"/>
      <c r="OMY43" s="454"/>
      <c r="OMZ43" s="455"/>
      <c r="ONA43" s="453"/>
      <c r="ONB43" s="456"/>
      <c r="ONC43" s="453"/>
      <c r="OND43" s="456"/>
      <c r="ONE43" s="454"/>
      <c r="ONF43" s="451"/>
      <c r="ONG43" s="454"/>
      <c r="ONH43" s="450"/>
      <c r="ONI43" s="456"/>
      <c r="ONJ43" s="456"/>
      <c r="ONK43" s="456"/>
      <c r="ONL43" s="456"/>
      <c r="ONM43" s="271"/>
      <c r="ONN43" s="451"/>
      <c r="ONO43" s="454"/>
      <c r="ONP43" s="451"/>
      <c r="ONQ43" s="457"/>
      <c r="ONR43" s="271"/>
      <c r="ONS43" s="451"/>
      <c r="ONT43" s="454"/>
      <c r="ONU43" s="451"/>
      <c r="ONV43" s="457"/>
      <c r="ONW43" s="451"/>
      <c r="ONX43" s="457"/>
      <c r="ONY43" s="457"/>
      <c r="ONZ43" s="457"/>
      <c r="OOA43" s="271"/>
      <c r="OOB43" s="271"/>
      <c r="OOC43" s="451"/>
      <c r="OOD43" s="454"/>
      <c r="OOE43" s="451"/>
      <c r="OOF43" s="454"/>
      <c r="OOG43" s="458"/>
      <c r="OOH43" s="459"/>
      <c r="OOI43" s="460"/>
      <c r="OOJ43" s="461"/>
      <c r="OOK43" s="462"/>
      <c r="OOL43" s="458"/>
      <c r="OOM43" s="451"/>
      <c r="OON43" s="463"/>
      <c r="OOO43" s="451"/>
      <c r="OOP43" s="451"/>
      <c r="OOQ43" s="453"/>
      <c r="OOS43" s="449"/>
      <c r="OOT43" s="449"/>
      <c r="OOU43" s="449"/>
      <c r="OOV43" s="450"/>
      <c r="OOW43" s="451"/>
      <c r="OOX43" s="451"/>
      <c r="OOY43" s="451"/>
      <c r="OOZ43" s="449"/>
      <c r="OPA43" s="452"/>
      <c r="OPB43" s="453"/>
      <c r="OPC43" s="454"/>
      <c r="OPD43" s="449"/>
      <c r="OPE43" s="453"/>
      <c r="OPF43" s="453"/>
      <c r="OPG43" s="450"/>
      <c r="OPH43" s="454"/>
      <c r="OPI43" s="455"/>
      <c r="OPJ43" s="453"/>
      <c r="OPK43" s="456"/>
      <c r="OPL43" s="453"/>
      <c r="OPM43" s="456"/>
      <c r="OPN43" s="454"/>
      <c r="OPO43" s="451"/>
      <c r="OPP43" s="454"/>
      <c r="OPQ43" s="450"/>
      <c r="OPR43" s="456"/>
      <c r="OPS43" s="456"/>
      <c r="OPT43" s="456"/>
      <c r="OPU43" s="456"/>
      <c r="OPV43" s="271"/>
      <c r="OPW43" s="451"/>
      <c r="OPX43" s="454"/>
      <c r="OPY43" s="451"/>
      <c r="OPZ43" s="457"/>
      <c r="OQA43" s="271"/>
      <c r="OQB43" s="451"/>
      <c r="OQC43" s="454"/>
      <c r="OQD43" s="451"/>
      <c r="OQE43" s="457"/>
      <c r="OQF43" s="451"/>
      <c r="OQG43" s="457"/>
      <c r="OQH43" s="457"/>
      <c r="OQI43" s="457"/>
      <c r="OQJ43" s="271"/>
      <c r="OQK43" s="271"/>
      <c r="OQL43" s="451"/>
      <c r="OQM43" s="454"/>
      <c r="OQN43" s="451"/>
      <c r="OQO43" s="454"/>
      <c r="OQP43" s="458"/>
      <c r="OQQ43" s="459"/>
      <c r="OQR43" s="460"/>
      <c r="OQS43" s="461"/>
      <c r="OQT43" s="462"/>
      <c r="OQU43" s="458"/>
      <c r="OQV43" s="451"/>
      <c r="OQW43" s="463"/>
      <c r="OQX43" s="451"/>
      <c r="OQY43" s="451"/>
      <c r="OQZ43" s="453"/>
      <c r="ORB43" s="449"/>
      <c r="ORC43" s="449"/>
      <c r="ORD43" s="449"/>
      <c r="ORE43" s="450"/>
      <c r="ORF43" s="451"/>
      <c r="ORG43" s="451"/>
      <c r="ORH43" s="451"/>
      <c r="ORI43" s="449"/>
      <c r="ORJ43" s="452"/>
      <c r="ORK43" s="453"/>
      <c r="ORL43" s="454"/>
      <c r="ORM43" s="449"/>
      <c r="ORN43" s="453"/>
      <c r="ORO43" s="453"/>
      <c r="ORP43" s="450"/>
      <c r="ORQ43" s="454"/>
      <c r="ORR43" s="455"/>
      <c r="ORS43" s="453"/>
      <c r="ORT43" s="456"/>
      <c r="ORU43" s="453"/>
      <c r="ORV43" s="456"/>
      <c r="ORW43" s="454"/>
      <c r="ORX43" s="451"/>
      <c r="ORY43" s="454"/>
      <c r="ORZ43" s="450"/>
      <c r="OSA43" s="456"/>
      <c r="OSB43" s="456"/>
      <c r="OSC43" s="456"/>
      <c r="OSD43" s="456"/>
      <c r="OSE43" s="271"/>
      <c r="OSF43" s="451"/>
      <c r="OSG43" s="454"/>
      <c r="OSH43" s="451"/>
      <c r="OSI43" s="457"/>
      <c r="OSJ43" s="271"/>
      <c r="OSK43" s="451"/>
      <c r="OSL43" s="454"/>
      <c r="OSM43" s="451"/>
      <c r="OSN43" s="457"/>
      <c r="OSO43" s="451"/>
      <c r="OSP43" s="457"/>
      <c r="OSQ43" s="457"/>
      <c r="OSR43" s="457"/>
      <c r="OSS43" s="271"/>
      <c r="OST43" s="271"/>
      <c r="OSU43" s="451"/>
      <c r="OSV43" s="454"/>
      <c r="OSW43" s="451"/>
      <c r="OSX43" s="454"/>
      <c r="OSY43" s="458"/>
      <c r="OSZ43" s="459"/>
      <c r="OTA43" s="460"/>
      <c r="OTB43" s="461"/>
      <c r="OTC43" s="462"/>
      <c r="OTD43" s="458"/>
      <c r="OTE43" s="451"/>
      <c r="OTF43" s="463"/>
      <c r="OTG43" s="451"/>
      <c r="OTH43" s="451"/>
      <c r="OTI43" s="453"/>
      <c r="OTK43" s="449"/>
      <c r="OTL43" s="449"/>
      <c r="OTM43" s="449"/>
      <c r="OTN43" s="450"/>
      <c r="OTO43" s="451"/>
      <c r="OTP43" s="451"/>
      <c r="OTQ43" s="451"/>
      <c r="OTR43" s="449"/>
      <c r="OTS43" s="452"/>
      <c r="OTT43" s="453"/>
      <c r="OTU43" s="454"/>
      <c r="OTV43" s="449"/>
      <c r="OTW43" s="453"/>
      <c r="OTX43" s="453"/>
      <c r="OTY43" s="450"/>
      <c r="OTZ43" s="454"/>
      <c r="OUA43" s="455"/>
      <c r="OUB43" s="453"/>
      <c r="OUC43" s="456"/>
      <c r="OUD43" s="453"/>
      <c r="OUE43" s="456"/>
      <c r="OUF43" s="454"/>
      <c r="OUG43" s="451"/>
      <c r="OUH43" s="454"/>
      <c r="OUI43" s="450"/>
      <c r="OUJ43" s="456"/>
      <c r="OUK43" s="456"/>
      <c r="OUL43" s="456"/>
      <c r="OUM43" s="456"/>
      <c r="OUN43" s="271"/>
      <c r="OUO43" s="451"/>
      <c r="OUP43" s="454"/>
      <c r="OUQ43" s="451"/>
      <c r="OUR43" s="457"/>
      <c r="OUS43" s="271"/>
      <c r="OUT43" s="451"/>
      <c r="OUU43" s="454"/>
      <c r="OUV43" s="451"/>
      <c r="OUW43" s="457"/>
      <c r="OUX43" s="451"/>
      <c r="OUY43" s="457"/>
      <c r="OUZ43" s="457"/>
      <c r="OVA43" s="457"/>
      <c r="OVB43" s="271"/>
      <c r="OVC43" s="271"/>
      <c r="OVD43" s="451"/>
      <c r="OVE43" s="454"/>
      <c r="OVF43" s="451"/>
      <c r="OVG43" s="454"/>
      <c r="OVH43" s="458"/>
      <c r="OVI43" s="459"/>
      <c r="OVJ43" s="460"/>
      <c r="OVK43" s="461"/>
      <c r="OVL43" s="462"/>
      <c r="OVM43" s="458"/>
      <c r="OVN43" s="451"/>
      <c r="OVO43" s="463"/>
      <c r="OVP43" s="451"/>
      <c r="OVQ43" s="451"/>
      <c r="OVR43" s="453"/>
      <c r="OVT43" s="449"/>
      <c r="OVU43" s="449"/>
      <c r="OVV43" s="449"/>
      <c r="OVW43" s="450"/>
      <c r="OVX43" s="451"/>
      <c r="OVY43" s="451"/>
      <c r="OVZ43" s="451"/>
      <c r="OWA43" s="449"/>
      <c r="OWB43" s="452"/>
      <c r="OWC43" s="453"/>
      <c r="OWD43" s="454"/>
      <c r="OWE43" s="449"/>
      <c r="OWF43" s="453"/>
      <c r="OWG43" s="453"/>
      <c r="OWH43" s="450"/>
      <c r="OWI43" s="454"/>
      <c r="OWJ43" s="455"/>
      <c r="OWK43" s="453"/>
      <c r="OWL43" s="456"/>
      <c r="OWM43" s="453"/>
      <c r="OWN43" s="456"/>
      <c r="OWO43" s="454"/>
      <c r="OWP43" s="451"/>
      <c r="OWQ43" s="454"/>
      <c r="OWR43" s="450"/>
      <c r="OWS43" s="456"/>
      <c r="OWT43" s="456"/>
      <c r="OWU43" s="456"/>
      <c r="OWV43" s="456"/>
      <c r="OWW43" s="271"/>
      <c r="OWX43" s="451"/>
      <c r="OWY43" s="454"/>
      <c r="OWZ43" s="451"/>
      <c r="OXA43" s="457"/>
      <c r="OXB43" s="271"/>
      <c r="OXC43" s="451"/>
      <c r="OXD43" s="454"/>
      <c r="OXE43" s="451"/>
      <c r="OXF43" s="457"/>
      <c r="OXG43" s="451"/>
      <c r="OXH43" s="457"/>
      <c r="OXI43" s="457"/>
      <c r="OXJ43" s="457"/>
      <c r="OXK43" s="271"/>
      <c r="OXL43" s="271"/>
      <c r="OXM43" s="451"/>
      <c r="OXN43" s="454"/>
      <c r="OXO43" s="451"/>
      <c r="OXP43" s="454"/>
      <c r="OXQ43" s="458"/>
      <c r="OXR43" s="459"/>
      <c r="OXS43" s="460"/>
      <c r="OXT43" s="461"/>
      <c r="OXU43" s="462"/>
      <c r="OXV43" s="458"/>
      <c r="OXW43" s="451"/>
      <c r="OXX43" s="463"/>
      <c r="OXY43" s="451"/>
      <c r="OXZ43" s="451"/>
      <c r="OYA43" s="453"/>
      <c r="OYC43" s="449"/>
      <c r="OYD43" s="449"/>
      <c r="OYE43" s="449"/>
      <c r="OYF43" s="450"/>
      <c r="OYG43" s="451"/>
      <c r="OYH43" s="451"/>
      <c r="OYI43" s="451"/>
      <c r="OYJ43" s="449"/>
      <c r="OYK43" s="452"/>
      <c r="OYL43" s="453"/>
      <c r="OYM43" s="454"/>
      <c r="OYN43" s="449"/>
      <c r="OYO43" s="453"/>
      <c r="OYP43" s="453"/>
      <c r="OYQ43" s="450"/>
      <c r="OYR43" s="454"/>
      <c r="OYS43" s="455"/>
      <c r="OYT43" s="453"/>
      <c r="OYU43" s="456"/>
      <c r="OYV43" s="453"/>
      <c r="OYW43" s="456"/>
      <c r="OYX43" s="454"/>
      <c r="OYY43" s="451"/>
      <c r="OYZ43" s="454"/>
      <c r="OZA43" s="450"/>
      <c r="OZB43" s="456"/>
      <c r="OZC43" s="456"/>
      <c r="OZD43" s="456"/>
      <c r="OZE43" s="456"/>
      <c r="OZF43" s="271"/>
      <c r="OZG43" s="451"/>
      <c r="OZH43" s="454"/>
      <c r="OZI43" s="451"/>
      <c r="OZJ43" s="457"/>
      <c r="OZK43" s="271"/>
      <c r="OZL43" s="451"/>
      <c r="OZM43" s="454"/>
      <c r="OZN43" s="451"/>
      <c r="OZO43" s="457"/>
      <c r="OZP43" s="451"/>
      <c r="OZQ43" s="457"/>
      <c r="OZR43" s="457"/>
      <c r="OZS43" s="457"/>
      <c r="OZT43" s="271"/>
      <c r="OZU43" s="271"/>
      <c r="OZV43" s="451"/>
      <c r="OZW43" s="454"/>
      <c r="OZX43" s="451"/>
      <c r="OZY43" s="454"/>
      <c r="OZZ43" s="458"/>
      <c r="PAA43" s="459"/>
      <c r="PAB43" s="460"/>
      <c r="PAC43" s="461"/>
      <c r="PAD43" s="462"/>
      <c r="PAE43" s="458"/>
      <c r="PAF43" s="451"/>
      <c r="PAG43" s="463"/>
      <c r="PAH43" s="451"/>
      <c r="PAI43" s="451"/>
      <c r="PAJ43" s="453"/>
      <c r="PAL43" s="449"/>
      <c r="PAM43" s="449"/>
      <c r="PAN43" s="449"/>
      <c r="PAO43" s="450"/>
      <c r="PAP43" s="451"/>
      <c r="PAQ43" s="451"/>
      <c r="PAR43" s="451"/>
      <c r="PAS43" s="449"/>
      <c r="PAT43" s="452"/>
      <c r="PAU43" s="453"/>
      <c r="PAV43" s="454"/>
      <c r="PAW43" s="449"/>
      <c r="PAX43" s="453"/>
      <c r="PAY43" s="453"/>
      <c r="PAZ43" s="450"/>
      <c r="PBA43" s="454"/>
      <c r="PBB43" s="455"/>
      <c r="PBC43" s="453"/>
      <c r="PBD43" s="456"/>
      <c r="PBE43" s="453"/>
      <c r="PBF43" s="456"/>
      <c r="PBG43" s="454"/>
      <c r="PBH43" s="451"/>
      <c r="PBI43" s="454"/>
      <c r="PBJ43" s="450"/>
      <c r="PBK43" s="456"/>
      <c r="PBL43" s="456"/>
      <c r="PBM43" s="456"/>
      <c r="PBN43" s="456"/>
      <c r="PBO43" s="271"/>
      <c r="PBP43" s="451"/>
      <c r="PBQ43" s="454"/>
      <c r="PBR43" s="451"/>
      <c r="PBS43" s="457"/>
      <c r="PBT43" s="271"/>
      <c r="PBU43" s="451"/>
      <c r="PBV43" s="454"/>
      <c r="PBW43" s="451"/>
      <c r="PBX43" s="457"/>
      <c r="PBY43" s="451"/>
      <c r="PBZ43" s="457"/>
      <c r="PCA43" s="457"/>
      <c r="PCB43" s="457"/>
      <c r="PCC43" s="271"/>
      <c r="PCD43" s="271"/>
      <c r="PCE43" s="451"/>
      <c r="PCF43" s="454"/>
      <c r="PCG43" s="451"/>
      <c r="PCH43" s="454"/>
      <c r="PCI43" s="458"/>
      <c r="PCJ43" s="459"/>
      <c r="PCK43" s="460"/>
      <c r="PCL43" s="461"/>
      <c r="PCM43" s="462"/>
      <c r="PCN43" s="458"/>
      <c r="PCO43" s="451"/>
      <c r="PCP43" s="463"/>
      <c r="PCQ43" s="451"/>
      <c r="PCR43" s="451"/>
      <c r="PCS43" s="453"/>
      <c r="PCU43" s="449"/>
      <c r="PCV43" s="449"/>
      <c r="PCW43" s="449"/>
      <c r="PCX43" s="450"/>
      <c r="PCY43" s="451"/>
      <c r="PCZ43" s="451"/>
      <c r="PDA43" s="451"/>
      <c r="PDB43" s="449"/>
      <c r="PDC43" s="452"/>
      <c r="PDD43" s="453"/>
      <c r="PDE43" s="454"/>
      <c r="PDF43" s="449"/>
      <c r="PDG43" s="453"/>
      <c r="PDH43" s="453"/>
      <c r="PDI43" s="450"/>
      <c r="PDJ43" s="454"/>
      <c r="PDK43" s="455"/>
      <c r="PDL43" s="453"/>
      <c r="PDM43" s="456"/>
      <c r="PDN43" s="453"/>
      <c r="PDO43" s="456"/>
      <c r="PDP43" s="454"/>
      <c r="PDQ43" s="451"/>
      <c r="PDR43" s="454"/>
      <c r="PDS43" s="450"/>
      <c r="PDT43" s="456"/>
      <c r="PDU43" s="456"/>
      <c r="PDV43" s="456"/>
      <c r="PDW43" s="456"/>
      <c r="PDX43" s="271"/>
      <c r="PDY43" s="451"/>
      <c r="PDZ43" s="454"/>
      <c r="PEA43" s="451"/>
      <c r="PEB43" s="457"/>
      <c r="PEC43" s="271"/>
      <c r="PED43" s="451"/>
      <c r="PEE43" s="454"/>
      <c r="PEF43" s="451"/>
      <c r="PEG43" s="457"/>
      <c r="PEH43" s="451"/>
      <c r="PEI43" s="457"/>
      <c r="PEJ43" s="457"/>
      <c r="PEK43" s="457"/>
      <c r="PEL43" s="271"/>
      <c r="PEM43" s="271"/>
      <c r="PEN43" s="451"/>
      <c r="PEO43" s="454"/>
      <c r="PEP43" s="451"/>
      <c r="PEQ43" s="454"/>
      <c r="PER43" s="458"/>
      <c r="PES43" s="459"/>
      <c r="PET43" s="460"/>
      <c r="PEU43" s="461"/>
      <c r="PEV43" s="462"/>
      <c r="PEW43" s="458"/>
      <c r="PEX43" s="451"/>
      <c r="PEY43" s="463"/>
      <c r="PEZ43" s="451"/>
      <c r="PFA43" s="451"/>
      <c r="PFB43" s="453"/>
      <c r="PFD43" s="449"/>
      <c r="PFE43" s="449"/>
      <c r="PFF43" s="449"/>
      <c r="PFG43" s="450"/>
      <c r="PFH43" s="451"/>
      <c r="PFI43" s="451"/>
      <c r="PFJ43" s="451"/>
      <c r="PFK43" s="449"/>
      <c r="PFL43" s="452"/>
      <c r="PFM43" s="453"/>
      <c r="PFN43" s="454"/>
      <c r="PFO43" s="449"/>
      <c r="PFP43" s="453"/>
      <c r="PFQ43" s="453"/>
      <c r="PFR43" s="450"/>
      <c r="PFS43" s="454"/>
      <c r="PFT43" s="455"/>
      <c r="PFU43" s="453"/>
      <c r="PFV43" s="456"/>
      <c r="PFW43" s="453"/>
      <c r="PFX43" s="456"/>
      <c r="PFY43" s="454"/>
      <c r="PFZ43" s="451"/>
      <c r="PGA43" s="454"/>
      <c r="PGB43" s="450"/>
      <c r="PGC43" s="456"/>
      <c r="PGD43" s="456"/>
      <c r="PGE43" s="456"/>
      <c r="PGF43" s="456"/>
      <c r="PGG43" s="271"/>
      <c r="PGH43" s="451"/>
      <c r="PGI43" s="454"/>
      <c r="PGJ43" s="451"/>
      <c r="PGK43" s="457"/>
      <c r="PGL43" s="271"/>
      <c r="PGM43" s="451"/>
      <c r="PGN43" s="454"/>
      <c r="PGO43" s="451"/>
      <c r="PGP43" s="457"/>
      <c r="PGQ43" s="451"/>
      <c r="PGR43" s="457"/>
      <c r="PGS43" s="457"/>
      <c r="PGT43" s="457"/>
      <c r="PGU43" s="271"/>
      <c r="PGV43" s="271"/>
      <c r="PGW43" s="451"/>
      <c r="PGX43" s="454"/>
      <c r="PGY43" s="451"/>
      <c r="PGZ43" s="454"/>
      <c r="PHA43" s="458"/>
      <c r="PHB43" s="459"/>
      <c r="PHC43" s="460"/>
      <c r="PHD43" s="461"/>
      <c r="PHE43" s="462"/>
      <c r="PHF43" s="458"/>
      <c r="PHG43" s="451"/>
      <c r="PHH43" s="463"/>
      <c r="PHI43" s="451"/>
      <c r="PHJ43" s="451"/>
      <c r="PHK43" s="453"/>
      <c r="PHM43" s="449"/>
      <c r="PHN43" s="449"/>
      <c r="PHO43" s="449"/>
      <c r="PHP43" s="450"/>
      <c r="PHQ43" s="451"/>
      <c r="PHR43" s="451"/>
      <c r="PHS43" s="451"/>
      <c r="PHT43" s="449"/>
      <c r="PHU43" s="452"/>
      <c r="PHV43" s="453"/>
      <c r="PHW43" s="454"/>
      <c r="PHX43" s="449"/>
      <c r="PHY43" s="453"/>
      <c r="PHZ43" s="453"/>
      <c r="PIA43" s="450"/>
      <c r="PIB43" s="454"/>
      <c r="PIC43" s="455"/>
      <c r="PID43" s="453"/>
      <c r="PIE43" s="456"/>
      <c r="PIF43" s="453"/>
      <c r="PIG43" s="456"/>
      <c r="PIH43" s="454"/>
      <c r="PII43" s="451"/>
      <c r="PIJ43" s="454"/>
      <c r="PIK43" s="450"/>
      <c r="PIL43" s="456"/>
      <c r="PIM43" s="456"/>
      <c r="PIN43" s="456"/>
      <c r="PIO43" s="456"/>
      <c r="PIP43" s="271"/>
      <c r="PIQ43" s="451"/>
      <c r="PIR43" s="454"/>
      <c r="PIS43" s="451"/>
      <c r="PIT43" s="457"/>
      <c r="PIU43" s="271"/>
      <c r="PIV43" s="451"/>
      <c r="PIW43" s="454"/>
      <c r="PIX43" s="451"/>
      <c r="PIY43" s="457"/>
      <c r="PIZ43" s="451"/>
      <c r="PJA43" s="457"/>
      <c r="PJB43" s="457"/>
      <c r="PJC43" s="457"/>
      <c r="PJD43" s="271"/>
      <c r="PJE43" s="271"/>
      <c r="PJF43" s="451"/>
      <c r="PJG43" s="454"/>
      <c r="PJH43" s="451"/>
      <c r="PJI43" s="454"/>
      <c r="PJJ43" s="458"/>
      <c r="PJK43" s="459"/>
      <c r="PJL43" s="460"/>
      <c r="PJM43" s="461"/>
      <c r="PJN43" s="462"/>
      <c r="PJO43" s="458"/>
      <c r="PJP43" s="451"/>
      <c r="PJQ43" s="463"/>
      <c r="PJR43" s="451"/>
      <c r="PJS43" s="451"/>
      <c r="PJT43" s="453"/>
      <c r="PJV43" s="449"/>
      <c r="PJW43" s="449"/>
      <c r="PJX43" s="449"/>
      <c r="PJY43" s="450"/>
      <c r="PJZ43" s="451"/>
      <c r="PKA43" s="451"/>
      <c r="PKB43" s="451"/>
      <c r="PKC43" s="449"/>
      <c r="PKD43" s="452"/>
      <c r="PKE43" s="453"/>
      <c r="PKF43" s="454"/>
      <c r="PKG43" s="449"/>
      <c r="PKH43" s="453"/>
      <c r="PKI43" s="453"/>
      <c r="PKJ43" s="450"/>
      <c r="PKK43" s="454"/>
      <c r="PKL43" s="455"/>
      <c r="PKM43" s="453"/>
      <c r="PKN43" s="456"/>
      <c r="PKO43" s="453"/>
      <c r="PKP43" s="456"/>
      <c r="PKQ43" s="454"/>
      <c r="PKR43" s="451"/>
      <c r="PKS43" s="454"/>
      <c r="PKT43" s="450"/>
      <c r="PKU43" s="456"/>
      <c r="PKV43" s="456"/>
      <c r="PKW43" s="456"/>
      <c r="PKX43" s="456"/>
      <c r="PKY43" s="271"/>
      <c r="PKZ43" s="451"/>
      <c r="PLA43" s="454"/>
      <c r="PLB43" s="451"/>
      <c r="PLC43" s="457"/>
      <c r="PLD43" s="271"/>
      <c r="PLE43" s="451"/>
      <c r="PLF43" s="454"/>
      <c r="PLG43" s="451"/>
      <c r="PLH43" s="457"/>
      <c r="PLI43" s="451"/>
      <c r="PLJ43" s="457"/>
      <c r="PLK43" s="457"/>
      <c r="PLL43" s="457"/>
      <c r="PLM43" s="271"/>
      <c r="PLN43" s="271"/>
      <c r="PLO43" s="451"/>
      <c r="PLP43" s="454"/>
      <c r="PLQ43" s="451"/>
      <c r="PLR43" s="454"/>
      <c r="PLS43" s="458"/>
      <c r="PLT43" s="459"/>
      <c r="PLU43" s="460"/>
      <c r="PLV43" s="461"/>
      <c r="PLW43" s="462"/>
      <c r="PLX43" s="458"/>
      <c r="PLY43" s="451"/>
      <c r="PLZ43" s="463"/>
      <c r="PMA43" s="451"/>
      <c r="PMB43" s="451"/>
      <c r="PMC43" s="453"/>
      <c r="PME43" s="449"/>
      <c r="PMF43" s="449"/>
      <c r="PMG43" s="449"/>
      <c r="PMH43" s="450"/>
      <c r="PMI43" s="451"/>
      <c r="PMJ43" s="451"/>
      <c r="PMK43" s="451"/>
      <c r="PML43" s="449"/>
      <c r="PMM43" s="452"/>
      <c r="PMN43" s="453"/>
      <c r="PMO43" s="454"/>
      <c r="PMP43" s="449"/>
      <c r="PMQ43" s="453"/>
      <c r="PMR43" s="453"/>
      <c r="PMS43" s="450"/>
      <c r="PMT43" s="454"/>
      <c r="PMU43" s="455"/>
      <c r="PMV43" s="453"/>
      <c r="PMW43" s="456"/>
      <c r="PMX43" s="453"/>
      <c r="PMY43" s="456"/>
      <c r="PMZ43" s="454"/>
      <c r="PNA43" s="451"/>
      <c r="PNB43" s="454"/>
      <c r="PNC43" s="450"/>
      <c r="PND43" s="456"/>
      <c r="PNE43" s="456"/>
      <c r="PNF43" s="456"/>
      <c r="PNG43" s="456"/>
      <c r="PNH43" s="271"/>
      <c r="PNI43" s="451"/>
      <c r="PNJ43" s="454"/>
      <c r="PNK43" s="451"/>
      <c r="PNL43" s="457"/>
      <c r="PNM43" s="271"/>
      <c r="PNN43" s="451"/>
      <c r="PNO43" s="454"/>
      <c r="PNP43" s="451"/>
      <c r="PNQ43" s="457"/>
      <c r="PNR43" s="451"/>
      <c r="PNS43" s="457"/>
      <c r="PNT43" s="457"/>
      <c r="PNU43" s="457"/>
      <c r="PNV43" s="271"/>
      <c r="PNW43" s="271"/>
      <c r="PNX43" s="451"/>
      <c r="PNY43" s="454"/>
      <c r="PNZ43" s="451"/>
      <c r="POA43" s="454"/>
      <c r="POB43" s="458"/>
      <c r="POC43" s="459"/>
      <c r="POD43" s="460"/>
      <c r="POE43" s="461"/>
      <c r="POF43" s="462"/>
      <c r="POG43" s="458"/>
      <c r="POH43" s="451"/>
      <c r="POI43" s="463"/>
      <c r="POJ43" s="451"/>
      <c r="POK43" s="451"/>
      <c r="POL43" s="453"/>
      <c r="PON43" s="449"/>
      <c r="POO43" s="449"/>
      <c r="POP43" s="449"/>
      <c r="POQ43" s="450"/>
      <c r="POR43" s="451"/>
      <c r="POS43" s="451"/>
      <c r="POT43" s="451"/>
      <c r="POU43" s="449"/>
      <c r="POV43" s="452"/>
      <c r="POW43" s="453"/>
      <c r="POX43" s="454"/>
      <c r="POY43" s="449"/>
      <c r="POZ43" s="453"/>
      <c r="PPA43" s="453"/>
      <c r="PPB43" s="450"/>
      <c r="PPC43" s="454"/>
      <c r="PPD43" s="455"/>
      <c r="PPE43" s="453"/>
      <c r="PPF43" s="456"/>
      <c r="PPG43" s="453"/>
      <c r="PPH43" s="456"/>
      <c r="PPI43" s="454"/>
      <c r="PPJ43" s="451"/>
      <c r="PPK43" s="454"/>
      <c r="PPL43" s="450"/>
      <c r="PPM43" s="456"/>
      <c r="PPN43" s="456"/>
      <c r="PPO43" s="456"/>
      <c r="PPP43" s="456"/>
      <c r="PPQ43" s="271"/>
      <c r="PPR43" s="451"/>
      <c r="PPS43" s="454"/>
      <c r="PPT43" s="451"/>
      <c r="PPU43" s="457"/>
      <c r="PPV43" s="271"/>
      <c r="PPW43" s="451"/>
      <c r="PPX43" s="454"/>
      <c r="PPY43" s="451"/>
      <c r="PPZ43" s="457"/>
      <c r="PQA43" s="451"/>
      <c r="PQB43" s="457"/>
      <c r="PQC43" s="457"/>
      <c r="PQD43" s="457"/>
      <c r="PQE43" s="271"/>
      <c r="PQF43" s="271"/>
      <c r="PQG43" s="451"/>
      <c r="PQH43" s="454"/>
      <c r="PQI43" s="451"/>
      <c r="PQJ43" s="454"/>
      <c r="PQK43" s="458"/>
      <c r="PQL43" s="459"/>
      <c r="PQM43" s="460"/>
      <c r="PQN43" s="461"/>
      <c r="PQO43" s="462"/>
      <c r="PQP43" s="458"/>
      <c r="PQQ43" s="451"/>
      <c r="PQR43" s="463"/>
      <c r="PQS43" s="451"/>
      <c r="PQT43" s="451"/>
      <c r="PQU43" s="453"/>
      <c r="PQW43" s="449"/>
      <c r="PQX43" s="449"/>
      <c r="PQY43" s="449"/>
      <c r="PQZ43" s="450"/>
      <c r="PRA43" s="451"/>
      <c r="PRB43" s="451"/>
      <c r="PRC43" s="451"/>
      <c r="PRD43" s="449"/>
      <c r="PRE43" s="452"/>
      <c r="PRF43" s="453"/>
      <c r="PRG43" s="454"/>
      <c r="PRH43" s="449"/>
      <c r="PRI43" s="453"/>
      <c r="PRJ43" s="453"/>
      <c r="PRK43" s="450"/>
      <c r="PRL43" s="454"/>
      <c r="PRM43" s="455"/>
      <c r="PRN43" s="453"/>
      <c r="PRO43" s="456"/>
      <c r="PRP43" s="453"/>
      <c r="PRQ43" s="456"/>
      <c r="PRR43" s="454"/>
      <c r="PRS43" s="451"/>
      <c r="PRT43" s="454"/>
      <c r="PRU43" s="450"/>
      <c r="PRV43" s="456"/>
      <c r="PRW43" s="456"/>
      <c r="PRX43" s="456"/>
      <c r="PRY43" s="456"/>
      <c r="PRZ43" s="271"/>
      <c r="PSA43" s="451"/>
      <c r="PSB43" s="454"/>
      <c r="PSC43" s="451"/>
      <c r="PSD43" s="457"/>
      <c r="PSE43" s="271"/>
      <c r="PSF43" s="451"/>
      <c r="PSG43" s="454"/>
      <c r="PSH43" s="451"/>
      <c r="PSI43" s="457"/>
      <c r="PSJ43" s="451"/>
      <c r="PSK43" s="457"/>
      <c r="PSL43" s="457"/>
      <c r="PSM43" s="457"/>
      <c r="PSN43" s="271"/>
      <c r="PSO43" s="271"/>
      <c r="PSP43" s="451"/>
      <c r="PSQ43" s="454"/>
      <c r="PSR43" s="451"/>
      <c r="PSS43" s="454"/>
      <c r="PST43" s="458"/>
      <c r="PSU43" s="459"/>
      <c r="PSV43" s="460"/>
      <c r="PSW43" s="461"/>
      <c r="PSX43" s="462"/>
      <c r="PSY43" s="458"/>
      <c r="PSZ43" s="451"/>
      <c r="PTA43" s="463"/>
      <c r="PTB43" s="451"/>
      <c r="PTC43" s="451"/>
      <c r="PTD43" s="453"/>
      <c r="PTF43" s="449"/>
      <c r="PTG43" s="449"/>
      <c r="PTH43" s="449"/>
      <c r="PTI43" s="450"/>
      <c r="PTJ43" s="451"/>
      <c r="PTK43" s="451"/>
      <c r="PTL43" s="451"/>
      <c r="PTM43" s="449"/>
      <c r="PTN43" s="452"/>
      <c r="PTO43" s="453"/>
      <c r="PTP43" s="454"/>
      <c r="PTQ43" s="449"/>
      <c r="PTR43" s="453"/>
      <c r="PTS43" s="453"/>
      <c r="PTT43" s="450"/>
      <c r="PTU43" s="454"/>
      <c r="PTV43" s="455"/>
      <c r="PTW43" s="453"/>
      <c r="PTX43" s="456"/>
      <c r="PTY43" s="453"/>
      <c r="PTZ43" s="456"/>
      <c r="PUA43" s="454"/>
      <c r="PUB43" s="451"/>
      <c r="PUC43" s="454"/>
      <c r="PUD43" s="450"/>
      <c r="PUE43" s="456"/>
      <c r="PUF43" s="456"/>
      <c r="PUG43" s="456"/>
      <c r="PUH43" s="456"/>
      <c r="PUI43" s="271"/>
      <c r="PUJ43" s="451"/>
      <c r="PUK43" s="454"/>
      <c r="PUL43" s="451"/>
      <c r="PUM43" s="457"/>
      <c r="PUN43" s="271"/>
      <c r="PUO43" s="451"/>
      <c r="PUP43" s="454"/>
      <c r="PUQ43" s="451"/>
      <c r="PUR43" s="457"/>
      <c r="PUS43" s="451"/>
      <c r="PUT43" s="457"/>
      <c r="PUU43" s="457"/>
      <c r="PUV43" s="457"/>
      <c r="PUW43" s="271"/>
      <c r="PUX43" s="271"/>
      <c r="PUY43" s="451"/>
      <c r="PUZ43" s="454"/>
      <c r="PVA43" s="451"/>
      <c r="PVB43" s="454"/>
      <c r="PVC43" s="458"/>
      <c r="PVD43" s="459"/>
      <c r="PVE43" s="460"/>
      <c r="PVF43" s="461"/>
      <c r="PVG43" s="462"/>
      <c r="PVH43" s="458"/>
      <c r="PVI43" s="451"/>
      <c r="PVJ43" s="463"/>
      <c r="PVK43" s="451"/>
      <c r="PVL43" s="451"/>
      <c r="PVM43" s="453"/>
      <c r="PVO43" s="449"/>
      <c r="PVP43" s="449"/>
      <c r="PVQ43" s="449"/>
      <c r="PVR43" s="450"/>
      <c r="PVS43" s="451"/>
      <c r="PVT43" s="451"/>
      <c r="PVU43" s="451"/>
      <c r="PVV43" s="449"/>
      <c r="PVW43" s="452"/>
      <c r="PVX43" s="453"/>
      <c r="PVY43" s="454"/>
      <c r="PVZ43" s="449"/>
      <c r="PWA43" s="453"/>
      <c r="PWB43" s="453"/>
      <c r="PWC43" s="450"/>
      <c r="PWD43" s="454"/>
      <c r="PWE43" s="455"/>
      <c r="PWF43" s="453"/>
      <c r="PWG43" s="456"/>
      <c r="PWH43" s="453"/>
      <c r="PWI43" s="456"/>
      <c r="PWJ43" s="454"/>
      <c r="PWK43" s="451"/>
      <c r="PWL43" s="454"/>
      <c r="PWM43" s="450"/>
      <c r="PWN43" s="456"/>
      <c r="PWO43" s="456"/>
      <c r="PWP43" s="456"/>
      <c r="PWQ43" s="456"/>
      <c r="PWR43" s="271"/>
      <c r="PWS43" s="451"/>
      <c r="PWT43" s="454"/>
      <c r="PWU43" s="451"/>
      <c r="PWV43" s="457"/>
      <c r="PWW43" s="271"/>
      <c r="PWX43" s="451"/>
      <c r="PWY43" s="454"/>
      <c r="PWZ43" s="451"/>
      <c r="PXA43" s="457"/>
      <c r="PXB43" s="451"/>
      <c r="PXC43" s="457"/>
      <c r="PXD43" s="457"/>
      <c r="PXE43" s="457"/>
      <c r="PXF43" s="271"/>
      <c r="PXG43" s="271"/>
      <c r="PXH43" s="451"/>
      <c r="PXI43" s="454"/>
      <c r="PXJ43" s="451"/>
      <c r="PXK43" s="454"/>
      <c r="PXL43" s="458"/>
      <c r="PXM43" s="459"/>
      <c r="PXN43" s="460"/>
      <c r="PXO43" s="461"/>
      <c r="PXP43" s="462"/>
      <c r="PXQ43" s="458"/>
      <c r="PXR43" s="451"/>
      <c r="PXS43" s="463"/>
      <c r="PXT43" s="451"/>
      <c r="PXU43" s="451"/>
      <c r="PXV43" s="453"/>
      <c r="PXX43" s="449"/>
      <c r="PXY43" s="449"/>
      <c r="PXZ43" s="449"/>
      <c r="PYA43" s="450"/>
      <c r="PYB43" s="451"/>
      <c r="PYC43" s="451"/>
      <c r="PYD43" s="451"/>
      <c r="PYE43" s="449"/>
      <c r="PYF43" s="452"/>
      <c r="PYG43" s="453"/>
      <c r="PYH43" s="454"/>
      <c r="PYI43" s="449"/>
      <c r="PYJ43" s="453"/>
      <c r="PYK43" s="453"/>
      <c r="PYL43" s="450"/>
      <c r="PYM43" s="454"/>
      <c r="PYN43" s="455"/>
      <c r="PYO43" s="453"/>
      <c r="PYP43" s="456"/>
      <c r="PYQ43" s="453"/>
      <c r="PYR43" s="456"/>
      <c r="PYS43" s="454"/>
      <c r="PYT43" s="451"/>
      <c r="PYU43" s="454"/>
      <c r="PYV43" s="450"/>
      <c r="PYW43" s="456"/>
      <c r="PYX43" s="456"/>
      <c r="PYY43" s="456"/>
      <c r="PYZ43" s="456"/>
      <c r="PZA43" s="271"/>
      <c r="PZB43" s="451"/>
      <c r="PZC43" s="454"/>
      <c r="PZD43" s="451"/>
      <c r="PZE43" s="457"/>
      <c r="PZF43" s="271"/>
      <c r="PZG43" s="451"/>
      <c r="PZH43" s="454"/>
      <c r="PZI43" s="451"/>
      <c r="PZJ43" s="457"/>
      <c r="PZK43" s="451"/>
      <c r="PZL43" s="457"/>
      <c r="PZM43" s="457"/>
      <c r="PZN43" s="457"/>
      <c r="PZO43" s="271"/>
      <c r="PZP43" s="271"/>
      <c r="PZQ43" s="451"/>
      <c r="PZR43" s="454"/>
      <c r="PZS43" s="451"/>
      <c r="PZT43" s="454"/>
      <c r="PZU43" s="458"/>
      <c r="PZV43" s="459"/>
      <c r="PZW43" s="460"/>
      <c r="PZX43" s="461"/>
      <c r="PZY43" s="462"/>
      <c r="PZZ43" s="458"/>
      <c r="QAA43" s="451"/>
      <c r="QAB43" s="463"/>
      <c r="QAC43" s="451"/>
      <c r="QAD43" s="451"/>
      <c r="QAE43" s="453"/>
      <c r="QAG43" s="449"/>
      <c r="QAH43" s="449"/>
      <c r="QAI43" s="449"/>
      <c r="QAJ43" s="450"/>
      <c r="QAK43" s="451"/>
      <c r="QAL43" s="451"/>
      <c r="QAM43" s="451"/>
      <c r="QAN43" s="449"/>
      <c r="QAO43" s="452"/>
      <c r="QAP43" s="453"/>
      <c r="QAQ43" s="454"/>
      <c r="QAR43" s="449"/>
      <c r="QAS43" s="453"/>
      <c r="QAT43" s="453"/>
      <c r="QAU43" s="450"/>
      <c r="QAV43" s="454"/>
      <c r="QAW43" s="455"/>
      <c r="QAX43" s="453"/>
      <c r="QAY43" s="456"/>
      <c r="QAZ43" s="453"/>
      <c r="QBA43" s="456"/>
      <c r="QBB43" s="454"/>
      <c r="QBC43" s="451"/>
      <c r="QBD43" s="454"/>
      <c r="QBE43" s="450"/>
      <c r="QBF43" s="456"/>
      <c r="QBG43" s="456"/>
      <c r="QBH43" s="456"/>
      <c r="QBI43" s="456"/>
      <c r="QBJ43" s="271"/>
      <c r="QBK43" s="451"/>
      <c r="QBL43" s="454"/>
      <c r="QBM43" s="451"/>
      <c r="QBN43" s="457"/>
      <c r="QBO43" s="271"/>
      <c r="QBP43" s="451"/>
      <c r="QBQ43" s="454"/>
      <c r="QBR43" s="451"/>
      <c r="QBS43" s="457"/>
      <c r="QBT43" s="451"/>
      <c r="QBU43" s="457"/>
      <c r="QBV43" s="457"/>
      <c r="QBW43" s="457"/>
      <c r="QBX43" s="271"/>
      <c r="QBY43" s="271"/>
      <c r="QBZ43" s="451"/>
      <c r="QCA43" s="454"/>
      <c r="QCB43" s="451"/>
      <c r="QCC43" s="454"/>
      <c r="QCD43" s="458"/>
      <c r="QCE43" s="459"/>
      <c r="QCF43" s="460"/>
      <c r="QCG43" s="461"/>
      <c r="QCH43" s="462"/>
      <c r="QCI43" s="458"/>
      <c r="QCJ43" s="451"/>
      <c r="QCK43" s="463"/>
      <c r="QCL43" s="451"/>
      <c r="QCM43" s="451"/>
      <c r="QCN43" s="453"/>
      <c r="QCP43" s="449"/>
      <c r="QCQ43" s="449"/>
      <c r="QCR43" s="449"/>
      <c r="QCS43" s="450"/>
      <c r="QCT43" s="451"/>
      <c r="QCU43" s="451"/>
      <c r="QCV43" s="451"/>
      <c r="QCW43" s="449"/>
      <c r="QCX43" s="452"/>
      <c r="QCY43" s="453"/>
      <c r="QCZ43" s="454"/>
      <c r="QDA43" s="449"/>
      <c r="QDB43" s="453"/>
      <c r="QDC43" s="453"/>
      <c r="QDD43" s="450"/>
      <c r="QDE43" s="454"/>
      <c r="QDF43" s="455"/>
      <c r="QDG43" s="453"/>
      <c r="QDH43" s="456"/>
      <c r="QDI43" s="453"/>
      <c r="QDJ43" s="456"/>
      <c r="QDK43" s="454"/>
      <c r="QDL43" s="451"/>
      <c r="QDM43" s="454"/>
      <c r="QDN43" s="450"/>
      <c r="QDO43" s="456"/>
      <c r="QDP43" s="456"/>
      <c r="QDQ43" s="456"/>
      <c r="QDR43" s="456"/>
      <c r="QDS43" s="271"/>
      <c r="QDT43" s="451"/>
      <c r="QDU43" s="454"/>
      <c r="QDV43" s="451"/>
      <c r="QDW43" s="457"/>
      <c r="QDX43" s="271"/>
      <c r="QDY43" s="451"/>
      <c r="QDZ43" s="454"/>
      <c r="QEA43" s="451"/>
      <c r="QEB43" s="457"/>
      <c r="QEC43" s="451"/>
      <c r="QED43" s="457"/>
      <c r="QEE43" s="457"/>
      <c r="QEF43" s="457"/>
      <c r="QEG43" s="271"/>
      <c r="QEH43" s="271"/>
      <c r="QEI43" s="451"/>
      <c r="QEJ43" s="454"/>
      <c r="QEK43" s="451"/>
      <c r="QEL43" s="454"/>
      <c r="QEM43" s="458"/>
      <c r="QEN43" s="459"/>
      <c r="QEO43" s="460"/>
      <c r="QEP43" s="461"/>
      <c r="QEQ43" s="462"/>
      <c r="QER43" s="458"/>
      <c r="QES43" s="451"/>
      <c r="QET43" s="463"/>
      <c r="QEU43" s="451"/>
      <c r="QEV43" s="451"/>
      <c r="QEW43" s="453"/>
      <c r="QEY43" s="449"/>
      <c r="QEZ43" s="449"/>
      <c r="QFA43" s="449"/>
      <c r="QFB43" s="450"/>
      <c r="QFC43" s="451"/>
      <c r="QFD43" s="451"/>
      <c r="QFE43" s="451"/>
      <c r="QFF43" s="449"/>
      <c r="QFG43" s="452"/>
      <c r="QFH43" s="453"/>
      <c r="QFI43" s="454"/>
      <c r="QFJ43" s="449"/>
      <c r="QFK43" s="453"/>
      <c r="QFL43" s="453"/>
      <c r="QFM43" s="450"/>
      <c r="QFN43" s="454"/>
      <c r="QFO43" s="455"/>
      <c r="QFP43" s="453"/>
      <c r="QFQ43" s="456"/>
      <c r="QFR43" s="453"/>
      <c r="QFS43" s="456"/>
      <c r="QFT43" s="454"/>
      <c r="QFU43" s="451"/>
      <c r="QFV43" s="454"/>
      <c r="QFW43" s="450"/>
      <c r="QFX43" s="456"/>
      <c r="QFY43" s="456"/>
      <c r="QFZ43" s="456"/>
      <c r="QGA43" s="456"/>
      <c r="QGB43" s="271"/>
      <c r="QGC43" s="451"/>
      <c r="QGD43" s="454"/>
      <c r="QGE43" s="451"/>
      <c r="QGF43" s="457"/>
      <c r="QGG43" s="271"/>
      <c r="QGH43" s="451"/>
      <c r="QGI43" s="454"/>
      <c r="QGJ43" s="451"/>
      <c r="QGK43" s="457"/>
      <c r="QGL43" s="451"/>
      <c r="QGM43" s="457"/>
      <c r="QGN43" s="457"/>
      <c r="QGO43" s="457"/>
      <c r="QGP43" s="271"/>
      <c r="QGQ43" s="271"/>
      <c r="QGR43" s="451"/>
      <c r="QGS43" s="454"/>
      <c r="QGT43" s="451"/>
      <c r="QGU43" s="454"/>
      <c r="QGV43" s="458"/>
      <c r="QGW43" s="459"/>
      <c r="QGX43" s="460"/>
      <c r="QGY43" s="461"/>
      <c r="QGZ43" s="462"/>
      <c r="QHA43" s="458"/>
      <c r="QHB43" s="451"/>
      <c r="QHC43" s="463"/>
      <c r="QHD43" s="451"/>
      <c r="QHE43" s="451"/>
      <c r="QHF43" s="453"/>
      <c r="QHH43" s="449"/>
      <c r="QHI43" s="449"/>
      <c r="QHJ43" s="449"/>
      <c r="QHK43" s="450"/>
      <c r="QHL43" s="451"/>
      <c r="QHM43" s="451"/>
      <c r="QHN43" s="451"/>
      <c r="QHO43" s="449"/>
      <c r="QHP43" s="452"/>
      <c r="QHQ43" s="453"/>
      <c r="QHR43" s="454"/>
      <c r="QHS43" s="449"/>
      <c r="QHT43" s="453"/>
      <c r="QHU43" s="453"/>
      <c r="QHV43" s="450"/>
      <c r="QHW43" s="454"/>
      <c r="QHX43" s="455"/>
      <c r="QHY43" s="453"/>
      <c r="QHZ43" s="456"/>
      <c r="QIA43" s="453"/>
      <c r="QIB43" s="456"/>
      <c r="QIC43" s="454"/>
      <c r="QID43" s="451"/>
      <c r="QIE43" s="454"/>
      <c r="QIF43" s="450"/>
      <c r="QIG43" s="456"/>
      <c r="QIH43" s="456"/>
      <c r="QII43" s="456"/>
      <c r="QIJ43" s="456"/>
      <c r="QIK43" s="271"/>
      <c r="QIL43" s="451"/>
      <c r="QIM43" s="454"/>
      <c r="QIN43" s="451"/>
      <c r="QIO43" s="457"/>
      <c r="QIP43" s="271"/>
      <c r="QIQ43" s="451"/>
      <c r="QIR43" s="454"/>
      <c r="QIS43" s="451"/>
      <c r="QIT43" s="457"/>
      <c r="QIU43" s="451"/>
      <c r="QIV43" s="457"/>
      <c r="QIW43" s="457"/>
      <c r="QIX43" s="457"/>
      <c r="QIY43" s="271"/>
      <c r="QIZ43" s="271"/>
      <c r="QJA43" s="451"/>
      <c r="QJB43" s="454"/>
      <c r="QJC43" s="451"/>
      <c r="QJD43" s="454"/>
      <c r="QJE43" s="458"/>
      <c r="QJF43" s="459"/>
      <c r="QJG43" s="460"/>
      <c r="QJH43" s="461"/>
      <c r="QJI43" s="462"/>
      <c r="QJJ43" s="458"/>
      <c r="QJK43" s="451"/>
      <c r="QJL43" s="463"/>
      <c r="QJM43" s="451"/>
      <c r="QJN43" s="451"/>
      <c r="QJO43" s="453"/>
      <c r="QJQ43" s="449"/>
      <c r="QJR43" s="449"/>
      <c r="QJS43" s="449"/>
      <c r="QJT43" s="450"/>
      <c r="QJU43" s="451"/>
      <c r="QJV43" s="451"/>
      <c r="QJW43" s="451"/>
      <c r="QJX43" s="449"/>
      <c r="QJY43" s="452"/>
      <c r="QJZ43" s="453"/>
      <c r="QKA43" s="454"/>
      <c r="QKB43" s="449"/>
      <c r="QKC43" s="453"/>
      <c r="QKD43" s="453"/>
      <c r="QKE43" s="450"/>
      <c r="QKF43" s="454"/>
      <c r="QKG43" s="455"/>
      <c r="QKH43" s="453"/>
      <c r="QKI43" s="456"/>
      <c r="QKJ43" s="453"/>
      <c r="QKK43" s="456"/>
      <c r="QKL43" s="454"/>
      <c r="QKM43" s="451"/>
      <c r="QKN43" s="454"/>
      <c r="QKO43" s="450"/>
      <c r="QKP43" s="456"/>
      <c r="QKQ43" s="456"/>
      <c r="QKR43" s="456"/>
      <c r="QKS43" s="456"/>
      <c r="QKT43" s="271"/>
      <c r="QKU43" s="451"/>
      <c r="QKV43" s="454"/>
      <c r="QKW43" s="451"/>
      <c r="QKX43" s="457"/>
      <c r="QKY43" s="271"/>
      <c r="QKZ43" s="451"/>
      <c r="QLA43" s="454"/>
      <c r="QLB43" s="451"/>
      <c r="QLC43" s="457"/>
      <c r="QLD43" s="451"/>
      <c r="QLE43" s="457"/>
      <c r="QLF43" s="457"/>
      <c r="QLG43" s="457"/>
      <c r="QLH43" s="271"/>
      <c r="QLI43" s="271"/>
      <c r="QLJ43" s="451"/>
      <c r="QLK43" s="454"/>
      <c r="QLL43" s="451"/>
      <c r="QLM43" s="454"/>
      <c r="QLN43" s="458"/>
      <c r="QLO43" s="459"/>
      <c r="QLP43" s="460"/>
      <c r="QLQ43" s="461"/>
      <c r="QLR43" s="462"/>
      <c r="QLS43" s="458"/>
      <c r="QLT43" s="451"/>
      <c r="QLU43" s="463"/>
      <c r="QLV43" s="451"/>
      <c r="QLW43" s="451"/>
      <c r="QLX43" s="453"/>
      <c r="QLZ43" s="449"/>
      <c r="QMA43" s="449"/>
      <c r="QMB43" s="449"/>
      <c r="QMC43" s="450"/>
      <c r="QMD43" s="451"/>
      <c r="QME43" s="451"/>
      <c r="QMF43" s="451"/>
      <c r="QMG43" s="449"/>
      <c r="QMH43" s="452"/>
      <c r="QMI43" s="453"/>
      <c r="QMJ43" s="454"/>
      <c r="QMK43" s="449"/>
      <c r="QML43" s="453"/>
      <c r="QMM43" s="453"/>
      <c r="QMN43" s="450"/>
      <c r="QMO43" s="454"/>
      <c r="QMP43" s="455"/>
      <c r="QMQ43" s="453"/>
      <c r="QMR43" s="456"/>
      <c r="QMS43" s="453"/>
      <c r="QMT43" s="456"/>
      <c r="QMU43" s="454"/>
      <c r="QMV43" s="451"/>
      <c r="QMW43" s="454"/>
      <c r="QMX43" s="450"/>
      <c r="QMY43" s="456"/>
      <c r="QMZ43" s="456"/>
      <c r="QNA43" s="456"/>
      <c r="QNB43" s="456"/>
      <c r="QNC43" s="271"/>
      <c r="QND43" s="451"/>
      <c r="QNE43" s="454"/>
      <c r="QNF43" s="451"/>
      <c r="QNG43" s="457"/>
      <c r="QNH43" s="271"/>
      <c r="QNI43" s="451"/>
      <c r="QNJ43" s="454"/>
      <c r="QNK43" s="451"/>
      <c r="QNL43" s="457"/>
      <c r="QNM43" s="451"/>
      <c r="QNN43" s="457"/>
      <c r="QNO43" s="457"/>
      <c r="QNP43" s="457"/>
      <c r="QNQ43" s="271"/>
      <c r="QNR43" s="271"/>
      <c r="QNS43" s="451"/>
      <c r="QNT43" s="454"/>
      <c r="QNU43" s="451"/>
      <c r="QNV43" s="454"/>
      <c r="QNW43" s="458"/>
      <c r="QNX43" s="459"/>
      <c r="QNY43" s="460"/>
      <c r="QNZ43" s="461"/>
      <c r="QOA43" s="462"/>
      <c r="QOB43" s="458"/>
      <c r="QOC43" s="451"/>
      <c r="QOD43" s="463"/>
      <c r="QOE43" s="451"/>
      <c r="QOF43" s="451"/>
      <c r="QOG43" s="453"/>
      <c r="QOI43" s="449"/>
      <c r="QOJ43" s="449"/>
      <c r="QOK43" s="449"/>
      <c r="QOL43" s="450"/>
      <c r="QOM43" s="451"/>
      <c r="QON43" s="451"/>
      <c r="QOO43" s="451"/>
      <c r="QOP43" s="449"/>
      <c r="QOQ43" s="452"/>
      <c r="QOR43" s="453"/>
      <c r="QOS43" s="454"/>
      <c r="QOT43" s="449"/>
      <c r="QOU43" s="453"/>
      <c r="QOV43" s="453"/>
      <c r="QOW43" s="450"/>
      <c r="QOX43" s="454"/>
      <c r="QOY43" s="455"/>
      <c r="QOZ43" s="453"/>
      <c r="QPA43" s="456"/>
      <c r="QPB43" s="453"/>
      <c r="QPC43" s="456"/>
      <c r="QPD43" s="454"/>
      <c r="QPE43" s="451"/>
      <c r="QPF43" s="454"/>
      <c r="QPG43" s="450"/>
      <c r="QPH43" s="456"/>
      <c r="QPI43" s="456"/>
      <c r="QPJ43" s="456"/>
      <c r="QPK43" s="456"/>
      <c r="QPL43" s="271"/>
      <c r="QPM43" s="451"/>
      <c r="QPN43" s="454"/>
      <c r="QPO43" s="451"/>
      <c r="QPP43" s="457"/>
      <c r="QPQ43" s="271"/>
      <c r="QPR43" s="451"/>
      <c r="QPS43" s="454"/>
      <c r="QPT43" s="451"/>
      <c r="QPU43" s="457"/>
      <c r="QPV43" s="451"/>
      <c r="QPW43" s="457"/>
      <c r="QPX43" s="457"/>
      <c r="QPY43" s="457"/>
      <c r="QPZ43" s="271"/>
      <c r="QQA43" s="271"/>
      <c r="QQB43" s="451"/>
      <c r="QQC43" s="454"/>
      <c r="QQD43" s="451"/>
      <c r="QQE43" s="454"/>
      <c r="QQF43" s="458"/>
      <c r="QQG43" s="459"/>
      <c r="QQH43" s="460"/>
      <c r="QQI43" s="461"/>
      <c r="QQJ43" s="462"/>
      <c r="QQK43" s="458"/>
      <c r="QQL43" s="451"/>
      <c r="QQM43" s="463"/>
      <c r="QQN43" s="451"/>
      <c r="QQO43" s="451"/>
      <c r="QQP43" s="453"/>
      <c r="QQR43" s="449"/>
      <c r="QQS43" s="449"/>
      <c r="QQT43" s="449"/>
      <c r="QQU43" s="450"/>
      <c r="QQV43" s="451"/>
      <c r="QQW43" s="451"/>
      <c r="QQX43" s="451"/>
      <c r="QQY43" s="449"/>
      <c r="QQZ43" s="452"/>
      <c r="QRA43" s="453"/>
      <c r="QRB43" s="454"/>
      <c r="QRC43" s="449"/>
      <c r="QRD43" s="453"/>
      <c r="QRE43" s="453"/>
      <c r="QRF43" s="450"/>
      <c r="QRG43" s="454"/>
      <c r="QRH43" s="455"/>
      <c r="QRI43" s="453"/>
      <c r="QRJ43" s="456"/>
      <c r="QRK43" s="453"/>
      <c r="QRL43" s="456"/>
      <c r="QRM43" s="454"/>
      <c r="QRN43" s="451"/>
      <c r="QRO43" s="454"/>
      <c r="QRP43" s="450"/>
      <c r="QRQ43" s="456"/>
      <c r="QRR43" s="456"/>
      <c r="QRS43" s="456"/>
      <c r="QRT43" s="456"/>
      <c r="QRU43" s="271"/>
      <c r="QRV43" s="451"/>
      <c r="QRW43" s="454"/>
      <c r="QRX43" s="451"/>
      <c r="QRY43" s="457"/>
      <c r="QRZ43" s="271"/>
      <c r="QSA43" s="451"/>
      <c r="QSB43" s="454"/>
      <c r="QSC43" s="451"/>
      <c r="QSD43" s="457"/>
      <c r="QSE43" s="451"/>
      <c r="QSF43" s="457"/>
      <c r="QSG43" s="457"/>
      <c r="QSH43" s="457"/>
      <c r="QSI43" s="271"/>
      <c r="QSJ43" s="271"/>
      <c r="QSK43" s="451"/>
      <c r="QSL43" s="454"/>
      <c r="QSM43" s="451"/>
      <c r="QSN43" s="454"/>
      <c r="QSO43" s="458"/>
      <c r="QSP43" s="459"/>
      <c r="QSQ43" s="460"/>
      <c r="QSR43" s="461"/>
      <c r="QSS43" s="462"/>
      <c r="QST43" s="458"/>
      <c r="QSU43" s="451"/>
      <c r="QSV43" s="463"/>
      <c r="QSW43" s="451"/>
      <c r="QSX43" s="451"/>
      <c r="QSY43" s="453"/>
      <c r="QTA43" s="449"/>
      <c r="QTB43" s="449"/>
      <c r="QTC43" s="449"/>
      <c r="QTD43" s="450"/>
      <c r="QTE43" s="451"/>
      <c r="QTF43" s="451"/>
      <c r="QTG43" s="451"/>
      <c r="QTH43" s="449"/>
      <c r="QTI43" s="452"/>
      <c r="QTJ43" s="453"/>
      <c r="QTK43" s="454"/>
      <c r="QTL43" s="449"/>
      <c r="QTM43" s="453"/>
      <c r="QTN43" s="453"/>
      <c r="QTO43" s="450"/>
      <c r="QTP43" s="454"/>
      <c r="QTQ43" s="455"/>
      <c r="QTR43" s="453"/>
      <c r="QTS43" s="456"/>
      <c r="QTT43" s="453"/>
      <c r="QTU43" s="456"/>
      <c r="QTV43" s="454"/>
      <c r="QTW43" s="451"/>
      <c r="QTX43" s="454"/>
      <c r="QTY43" s="450"/>
      <c r="QTZ43" s="456"/>
      <c r="QUA43" s="456"/>
      <c r="QUB43" s="456"/>
      <c r="QUC43" s="456"/>
      <c r="QUD43" s="271"/>
      <c r="QUE43" s="451"/>
      <c r="QUF43" s="454"/>
      <c r="QUG43" s="451"/>
      <c r="QUH43" s="457"/>
      <c r="QUI43" s="271"/>
      <c r="QUJ43" s="451"/>
      <c r="QUK43" s="454"/>
      <c r="QUL43" s="451"/>
      <c r="QUM43" s="457"/>
      <c r="QUN43" s="451"/>
      <c r="QUO43" s="457"/>
      <c r="QUP43" s="457"/>
      <c r="QUQ43" s="457"/>
      <c r="QUR43" s="271"/>
      <c r="QUS43" s="271"/>
      <c r="QUT43" s="451"/>
      <c r="QUU43" s="454"/>
      <c r="QUV43" s="451"/>
      <c r="QUW43" s="454"/>
      <c r="QUX43" s="458"/>
      <c r="QUY43" s="459"/>
      <c r="QUZ43" s="460"/>
      <c r="QVA43" s="461"/>
      <c r="QVB43" s="462"/>
      <c r="QVC43" s="458"/>
      <c r="QVD43" s="451"/>
      <c r="QVE43" s="463"/>
      <c r="QVF43" s="451"/>
      <c r="QVG43" s="451"/>
      <c r="QVH43" s="453"/>
      <c r="QVJ43" s="449"/>
      <c r="QVK43" s="449"/>
      <c r="QVL43" s="449"/>
      <c r="QVM43" s="450"/>
      <c r="QVN43" s="451"/>
      <c r="QVO43" s="451"/>
      <c r="QVP43" s="451"/>
      <c r="QVQ43" s="449"/>
      <c r="QVR43" s="452"/>
      <c r="QVS43" s="453"/>
      <c r="QVT43" s="454"/>
      <c r="QVU43" s="449"/>
      <c r="QVV43" s="453"/>
      <c r="QVW43" s="453"/>
      <c r="QVX43" s="450"/>
      <c r="QVY43" s="454"/>
      <c r="QVZ43" s="455"/>
      <c r="QWA43" s="453"/>
      <c r="QWB43" s="456"/>
      <c r="QWC43" s="453"/>
      <c r="QWD43" s="456"/>
      <c r="QWE43" s="454"/>
      <c r="QWF43" s="451"/>
      <c r="QWG43" s="454"/>
      <c r="QWH43" s="450"/>
      <c r="QWI43" s="456"/>
      <c r="QWJ43" s="456"/>
      <c r="QWK43" s="456"/>
      <c r="QWL43" s="456"/>
      <c r="QWM43" s="271"/>
      <c r="QWN43" s="451"/>
      <c r="QWO43" s="454"/>
      <c r="QWP43" s="451"/>
      <c r="QWQ43" s="457"/>
      <c r="QWR43" s="271"/>
      <c r="QWS43" s="451"/>
      <c r="QWT43" s="454"/>
      <c r="QWU43" s="451"/>
      <c r="QWV43" s="457"/>
      <c r="QWW43" s="451"/>
      <c r="QWX43" s="457"/>
      <c r="QWY43" s="457"/>
      <c r="QWZ43" s="457"/>
      <c r="QXA43" s="271"/>
      <c r="QXB43" s="271"/>
      <c r="QXC43" s="451"/>
      <c r="QXD43" s="454"/>
      <c r="QXE43" s="451"/>
      <c r="QXF43" s="454"/>
      <c r="QXG43" s="458"/>
      <c r="QXH43" s="459"/>
      <c r="QXI43" s="460"/>
      <c r="QXJ43" s="461"/>
      <c r="QXK43" s="462"/>
      <c r="QXL43" s="458"/>
      <c r="QXM43" s="451"/>
      <c r="QXN43" s="463"/>
      <c r="QXO43" s="451"/>
      <c r="QXP43" s="451"/>
      <c r="QXQ43" s="453"/>
      <c r="QXS43" s="449"/>
      <c r="QXT43" s="449"/>
      <c r="QXU43" s="449"/>
      <c r="QXV43" s="450"/>
      <c r="QXW43" s="451"/>
      <c r="QXX43" s="451"/>
      <c r="QXY43" s="451"/>
      <c r="QXZ43" s="449"/>
      <c r="QYA43" s="452"/>
      <c r="QYB43" s="453"/>
      <c r="QYC43" s="454"/>
      <c r="QYD43" s="449"/>
      <c r="QYE43" s="453"/>
      <c r="QYF43" s="453"/>
      <c r="QYG43" s="450"/>
      <c r="QYH43" s="454"/>
      <c r="QYI43" s="455"/>
      <c r="QYJ43" s="453"/>
      <c r="QYK43" s="456"/>
      <c r="QYL43" s="453"/>
      <c r="QYM43" s="456"/>
      <c r="QYN43" s="454"/>
      <c r="QYO43" s="451"/>
      <c r="QYP43" s="454"/>
      <c r="QYQ43" s="450"/>
      <c r="QYR43" s="456"/>
      <c r="QYS43" s="456"/>
      <c r="QYT43" s="456"/>
      <c r="QYU43" s="456"/>
      <c r="QYV43" s="271"/>
      <c r="QYW43" s="451"/>
      <c r="QYX43" s="454"/>
      <c r="QYY43" s="451"/>
      <c r="QYZ43" s="457"/>
      <c r="QZA43" s="271"/>
      <c r="QZB43" s="451"/>
      <c r="QZC43" s="454"/>
      <c r="QZD43" s="451"/>
      <c r="QZE43" s="457"/>
      <c r="QZF43" s="451"/>
      <c r="QZG43" s="457"/>
      <c r="QZH43" s="457"/>
      <c r="QZI43" s="457"/>
      <c r="QZJ43" s="271"/>
      <c r="QZK43" s="271"/>
      <c r="QZL43" s="451"/>
      <c r="QZM43" s="454"/>
      <c r="QZN43" s="451"/>
      <c r="QZO43" s="454"/>
      <c r="QZP43" s="458"/>
      <c r="QZQ43" s="459"/>
      <c r="QZR43" s="460"/>
      <c r="QZS43" s="461"/>
      <c r="QZT43" s="462"/>
      <c r="QZU43" s="458"/>
      <c r="QZV43" s="451"/>
      <c r="QZW43" s="463"/>
      <c r="QZX43" s="451"/>
      <c r="QZY43" s="451"/>
      <c r="QZZ43" s="453"/>
      <c r="RAB43" s="449"/>
      <c r="RAC43" s="449"/>
      <c r="RAD43" s="449"/>
      <c r="RAE43" s="450"/>
      <c r="RAF43" s="451"/>
      <c r="RAG43" s="451"/>
      <c r="RAH43" s="451"/>
      <c r="RAI43" s="449"/>
      <c r="RAJ43" s="452"/>
      <c r="RAK43" s="453"/>
      <c r="RAL43" s="454"/>
      <c r="RAM43" s="449"/>
      <c r="RAN43" s="453"/>
      <c r="RAO43" s="453"/>
      <c r="RAP43" s="450"/>
      <c r="RAQ43" s="454"/>
      <c r="RAR43" s="455"/>
      <c r="RAS43" s="453"/>
      <c r="RAT43" s="456"/>
      <c r="RAU43" s="453"/>
      <c r="RAV43" s="456"/>
      <c r="RAW43" s="454"/>
      <c r="RAX43" s="451"/>
      <c r="RAY43" s="454"/>
      <c r="RAZ43" s="450"/>
      <c r="RBA43" s="456"/>
      <c r="RBB43" s="456"/>
      <c r="RBC43" s="456"/>
      <c r="RBD43" s="456"/>
      <c r="RBE43" s="271"/>
      <c r="RBF43" s="451"/>
      <c r="RBG43" s="454"/>
      <c r="RBH43" s="451"/>
      <c r="RBI43" s="457"/>
      <c r="RBJ43" s="271"/>
      <c r="RBK43" s="451"/>
      <c r="RBL43" s="454"/>
      <c r="RBM43" s="451"/>
      <c r="RBN43" s="457"/>
      <c r="RBO43" s="451"/>
      <c r="RBP43" s="457"/>
      <c r="RBQ43" s="457"/>
      <c r="RBR43" s="457"/>
      <c r="RBS43" s="271"/>
      <c r="RBT43" s="271"/>
      <c r="RBU43" s="451"/>
      <c r="RBV43" s="454"/>
      <c r="RBW43" s="451"/>
      <c r="RBX43" s="454"/>
      <c r="RBY43" s="458"/>
      <c r="RBZ43" s="459"/>
      <c r="RCA43" s="460"/>
      <c r="RCB43" s="461"/>
      <c r="RCC43" s="462"/>
      <c r="RCD43" s="458"/>
      <c r="RCE43" s="451"/>
      <c r="RCF43" s="463"/>
      <c r="RCG43" s="451"/>
      <c r="RCH43" s="451"/>
      <c r="RCI43" s="453"/>
      <c r="RCK43" s="449"/>
      <c r="RCL43" s="449"/>
      <c r="RCM43" s="449"/>
      <c r="RCN43" s="450"/>
      <c r="RCO43" s="451"/>
      <c r="RCP43" s="451"/>
      <c r="RCQ43" s="451"/>
      <c r="RCR43" s="449"/>
      <c r="RCS43" s="452"/>
      <c r="RCT43" s="453"/>
      <c r="RCU43" s="454"/>
      <c r="RCV43" s="449"/>
      <c r="RCW43" s="453"/>
      <c r="RCX43" s="453"/>
      <c r="RCY43" s="450"/>
      <c r="RCZ43" s="454"/>
      <c r="RDA43" s="455"/>
      <c r="RDB43" s="453"/>
      <c r="RDC43" s="456"/>
      <c r="RDD43" s="453"/>
      <c r="RDE43" s="456"/>
      <c r="RDF43" s="454"/>
      <c r="RDG43" s="451"/>
      <c r="RDH43" s="454"/>
      <c r="RDI43" s="450"/>
      <c r="RDJ43" s="456"/>
      <c r="RDK43" s="456"/>
      <c r="RDL43" s="456"/>
      <c r="RDM43" s="456"/>
      <c r="RDN43" s="271"/>
      <c r="RDO43" s="451"/>
      <c r="RDP43" s="454"/>
      <c r="RDQ43" s="451"/>
      <c r="RDR43" s="457"/>
      <c r="RDS43" s="271"/>
      <c r="RDT43" s="451"/>
      <c r="RDU43" s="454"/>
      <c r="RDV43" s="451"/>
      <c r="RDW43" s="457"/>
      <c r="RDX43" s="451"/>
      <c r="RDY43" s="457"/>
      <c r="RDZ43" s="457"/>
      <c r="REA43" s="457"/>
      <c r="REB43" s="271"/>
      <c r="REC43" s="271"/>
      <c r="RED43" s="451"/>
      <c r="REE43" s="454"/>
      <c r="REF43" s="451"/>
      <c r="REG43" s="454"/>
      <c r="REH43" s="458"/>
      <c r="REI43" s="459"/>
      <c r="REJ43" s="460"/>
      <c r="REK43" s="461"/>
      <c r="REL43" s="462"/>
      <c r="REM43" s="458"/>
      <c r="REN43" s="451"/>
      <c r="REO43" s="463"/>
      <c r="REP43" s="451"/>
      <c r="REQ43" s="451"/>
      <c r="RER43" s="453"/>
      <c r="RET43" s="449"/>
      <c r="REU43" s="449"/>
      <c r="REV43" s="449"/>
      <c r="REW43" s="450"/>
      <c r="REX43" s="451"/>
      <c r="REY43" s="451"/>
      <c r="REZ43" s="451"/>
      <c r="RFA43" s="449"/>
      <c r="RFB43" s="452"/>
      <c r="RFC43" s="453"/>
      <c r="RFD43" s="454"/>
      <c r="RFE43" s="449"/>
      <c r="RFF43" s="453"/>
      <c r="RFG43" s="453"/>
      <c r="RFH43" s="450"/>
      <c r="RFI43" s="454"/>
      <c r="RFJ43" s="455"/>
      <c r="RFK43" s="453"/>
      <c r="RFL43" s="456"/>
      <c r="RFM43" s="453"/>
      <c r="RFN43" s="456"/>
      <c r="RFO43" s="454"/>
      <c r="RFP43" s="451"/>
      <c r="RFQ43" s="454"/>
      <c r="RFR43" s="450"/>
      <c r="RFS43" s="456"/>
      <c r="RFT43" s="456"/>
      <c r="RFU43" s="456"/>
      <c r="RFV43" s="456"/>
      <c r="RFW43" s="271"/>
      <c r="RFX43" s="451"/>
      <c r="RFY43" s="454"/>
      <c r="RFZ43" s="451"/>
      <c r="RGA43" s="457"/>
      <c r="RGB43" s="271"/>
      <c r="RGC43" s="451"/>
      <c r="RGD43" s="454"/>
      <c r="RGE43" s="451"/>
      <c r="RGF43" s="457"/>
      <c r="RGG43" s="451"/>
      <c r="RGH43" s="457"/>
      <c r="RGI43" s="457"/>
      <c r="RGJ43" s="457"/>
      <c r="RGK43" s="271"/>
      <c r="RGL43" s="271"/>
      <c r="RGM43" s="451"/>
      <c r="RGN43" s="454"/>
      <c r="RGO43" s="451"/>
      <c r="RGP43" s="454"/>
      <c r="RGQ43" s="458"/>
      <c r="RGR43" s="459"/>
      <c r="RGS43" s="460"/>
      <c r="RGT43" s="461"/>
      <c r="RGU43" s="462"/>
      <c r="RGV43" s="458"/>
      <c r="RGW43" s="451"/>
      <c r="RGX43" s="463"/>
      <c r="RGY43" s="451"/>
      <c r="RGZ43" s="451"/>
      <c r="RHA43" s="453"/>
      <c r="RHC43" s="449"/>
      <c r="RHD43" s="449"/>
      <c r="RHE43" s="449"/>
      <c r="RHF43" s="450"/>
      <c r="RHG43" s="451"/>
      <c r="RHH43" s="451"/>
      <c r="RHI43" s="451"/>
      <c r="RHJ43" s="449"/>
      <c r="RHK43" s="452"/>
      <c r="RHL43" s="453"/>
      <c r="RHM43" s="454"/>
      <c r="RHN43" s="449"/>
      <c r="RHO43" s="453"/>
      <c r="RHP43" s="453"/>
      <c r="RHQ43" s="450"/>
      <c r="RHR43" s="454"/>
      <c r="RHS43" s="455"/>
      <c r="RHT43" s="453"/>
      <c r="RHU43" s="456"/>
      <c r="RHV43" s="453"/>
      <c r="RHW43" s="456"/>
      <c r="RHX43" s="454"/>
      <c r="RHY43" s="451"/>
      <c r="RHZ43" s="454"/>
      <c r="RIA43" s="450"/>
      <c r="RIB43" s="456"/>
      <c r="RIC43" s="456"/>
      <c r="RID43" s="456"/>
      <c r="RIE43" s="456"/>
      <c r="RIF43" s="271"/>
      <c r="RIG43" s="451"/>
      <c r="RIH43" s="454"/>
      <c r="RII43" s="451"/>
      <c r="RIJ43" s="457"/>
      <c r="RIK43" s="271"/>
      <c r="RIL43" s="451"/>
      <c r="RIM43" s="454"/>
      <c r="RIN43" s="451"/>
      <c r="RIO43" s="457"/>
      <c r="RIP43" s="451"/>
      <c r="RIQ43" s="457"/>
      <c r="RIR43" s="457"/>
      <c r="RIS43" s="457"/>
      <c r="RIT43" s="271"/>
      <c r="RIU43" s="271"/>
      <c r="RIV43" s="451"/>
      <c r="RIW43" s="454"/>
      <c r="RIX43" s="451"/>
      <c r="RIY43" s="454"/>
      <c r="RIZ43" s="458"/>
      <c r="RJA43" s="459"/>
      <c r="RJB43" s="460"/>
      <c r="RJC43" s="461"/>
      <c r="RJD43" s="462"/>
      <c r="RJE43" s="458"/>
      <c r="RJF43" s="451"/>
      <c r="RJG43" s="463"/>
      <c r="RJH43" s="451"/>
      <c r="RJI43" s="451"/>
      <c r="RJJ43" s="453"/>
      <c r="RJL43" s="449"/>
      <c r="RJM43" s="449"/>
      <c r="RJN43" s="449"/>
      <c r="RJO43" s="450"/>
      <c r="RJP43" s="451"/>
      <c r="RJQ43" s="451"/>
      <c r="RJR43" s="451"/>
      <c r="RJS43" s="449"/>
      <c r="RJT43" s="452"/>
      <c r="RJU43" s="453"/>
      <c r="RJV43" s="454"/>
      <c r="RJW43" s="449"/>
      <c r="RJX43" s="453"/>
      <c r="RJY43" s="453"/>
      <c r="RJZ43" s="450"/>
      <c r="RKA43" s="454"/>
      <c r="RKB43" s="455"/>
      <c r="RKC43" s="453"/>
      <c r="RKD43" s="456"/>
      <c r="RKE43" s="453"/>
      <c r="RKF43" s="456"/>
      <c r="RKG43" s="454"/>
      <c r="RKH43" s="451"/>
      <c r="RKI43" s="454"/>
      <c r="RKJ43" s="450"/>
      <c r="RKK43" s="456"/>
      <c r="RKL43" s="456"/>
      <c r="RKM43" s="456"/>
      <c r="RKN43" s="456"/>
      <c r="RKO43" s="271"/>
      <c r="RKP43" s="451"/>
      <c r="RKQ43" s="454"/>
      <c r="RKR43" s="451"/>
      <c r="RKS43" s="457"/>
      <c r="RKT43" s="271"/>
      <c r="RKU43" s="451"/>
      <c r="RKV43" s="454"/>
      <c r="RKW43" s="451"/>
      <c r="RKX43" s="457"/>
      <c r="RKY43" s="451"/>
      <c r="RKZ43" s="457"/>
      <c r="RLA43" s="457"/>
      <c r="RLB43" s="457"/>
      <c r="RLC43" s="271"/>
      <c r="RLD43" s="271"/>
      <c r="RLE43" s="451"/>
      <c r="RLF43" s="454"/>
      <c r="RLG43" s="451"/>
      <c r="RLH43" s="454"/>
      <c r="RLI43" s="458"/>
      <c r="RLJ43" s="459"/>
      <c r="RLK43" s="460"/>
      <c r="RLL43" s="461"/>
      <c r="RLM43" s="462"/>
      <c r="RLN43" s="458"/>
      <c r="RLO43" s="451"/>
      <c r="RLP43" s="463"/>
      <c r="RLQ43" s="451"/>
      <c r="RLR43" s="451"/>
      <c r="RLS43" s="453"/>
      <c r="RLU43" s="449"/>
      <c r="RLV43" s="449"/>
      <c r="RLW43" s="449"/>
      <c r="RLX43" s="450"/>
      <c r="RLY43" s="451"/>
      <c r="RLZ43" s="451"/>
      <c r="RMA43" s="451"/>
      <c r="RMB43" s="449"/>
      <c r="RMC43" s="452"/>
      <c r="RMD43" s="453"/>
      <c r="RME43" s="454"/>
      <c r="RMF43" s="449"/>
      <c r="RMG43" s="453"/>
      <c r="RMH43" s="453"/>
      <c r="RMI43" s="450"/>
      <c r="RMJ43" s="454"/>
      <c r="RMK43" s="455"/>
      <c r="RML43" s="453"/>
      <c r="RMM43" s="456"/>
      <c r="RMN43" s="453"/>
      <c r="RMO43" s="456"/>
      <c r="RMP43" s="454"/>
      <c r="RMQ43" s="451"/>
      <c r="RMR43" s="454"/>
      <c r="RMS43" s="450"/>
      <c r="RMT43" s="456"/>
      <c r="RMU43" s="456"/>
      <c r="RMV43" s="456"/>
      <c r="RMW43" s="456"/>
      <c r="RMX43" s="271"/>
      <c r="RMY43" s="451"/>
      <c r="RMZ43" s="454"/>
      <c r="RNA43" s="451"/>
      <c r="RNB43" s="457"/>
      <c r="RNC43" s="271"/>
      <c r="RND43" s="451"/>
      <c r="RNE43" s="454"/>
      <c r="RNF43" s="451"/>
      <c r="RNG43" s="457"/>
      <c r="RNH43" s="451"/>
      <c r="RNI43" s="457"/>
      <c r="RNJ43" s="457"/>
      <c r="RNK43" s="457"/>
      <c r="RNL43" s="271"/>
      <c r="RNM43" s="271"/>
      <c r="RNN43" s="451"/>
      <c r="RNO43" s="454"/>
      <c r="RNP43" s="451"/>
      <c r="RNQ43" s="454"/>
      <c r="RNR43" s="458"/>
      <c r="RNS43" s="459"/>
      <c r="RNT43" s="460"/>
      <c r="RNU43" s="461"/>
      <c r="RNV43" s="462"/>
      <c r="RNW43" s="458"/>
      <c r="RNX43" s="451"/>
      <c r="RNY43" s="463"/>
      <c r="RNZ43" s="451"/>
      <c r="ROA43" s="451"/>
      <c r="ROB43" s="453"/>
      <c r="ROD43" s="449"/>
      <c r="ROE43" s="449"/>
      <c r="ROF43" s="449"/>
      <c r="ROG43" s="450"/>
      <c r="ROH43" s="451"/>
      <c r="ROI43" s="451"/>
      <c r="ROJ43" s="451"/>
      <c r="ROK43" s="449"/>
      <c r="ROL43" s="452"/>
      <c r="ROM43" s="453"/>
      <c r="RON43" s="454"/>
      <c r="ROO43" s="449"/>
      <c r="ROP43" s="453"/>
      <c r="ROQ43" s="453"/>
      <c r="ROR43" s="450"/>
      <c r="ROS43" s="454"/>
      <c r="ROT43" s="455"/>
      <c r="ROU43" s="453"/>
      <c r="ROV43" s="456"/>
      <c r="ROW43" s="453"/>
      <c r="ROX43" s="456"/>
      <c r="ROY43" s="454"/>
      <c r="ROZ43" s="451"/>
      <c r="RPA43" s="454"/>
      <c r="RPB43" s="450"/>
      <c r="RPC43" s="456"/>
      <c r="RPD43" s="456"/>
      <c r="RPE43" s="456"/>
      <c r="RPF43" s="456"/>
      <c r="RPG43" s="271"/>
      <c r="RPH43" s="451"/>
      <c r="RPI43" s="454"/>
      <c r="RPJ43" s="451"/>
      <c r="RPK43" s="457"/>
      <c r="RPL43" s="271"/>
      <c r="RPM43" s="451"/>
      <c r="RPN43" s="454"/>
      <c r="RPO43" s="451"/>
      <c r="RPP43" s="457"/>
      <c r="RPQ43" s="451"/>
      <c r="RPR43" s="457"/>
      <c r="RPS43" s="457"/>
      <c r="RPT43" s="457"/>
      <c r="RPU43" s="271"/>
      <c r="RPV43" s="271"/>
      <c r="RPW43" s="451"/>
      <c r="RPX43" s="454"/>
      <c r="RPY43" s="451"/>
      <c r="RPZ43" s="454"/>
      <c r="RQA43" s="458"/>
      <c r="RQB43" s="459"/>
      <c r="RQC43" s="460"/>
      <c r="RQD43" s="461"/>
      <c r="RQE43" s="462"/>
      <c r="RQF43" s="458"/>
      <c r="RQG43" s="451"/>
      <c r="RQH43" s="463"/>
      <c r="RQI43" s="451"/>
      <c r="RQJ43" s="451"/>
      <c r="RQK43" s="453"/>
      <c r="RQM43" s="449"/>
      <c r="RQN43" s="449"/>
      <c r="RQO43" s="449"/>
      <c r="RQP43" s="450"/>
      <c r="RQQ43" s="451"/>
      <c r="RQR43" s="451"/>
      <c r="RQS43" s="451"/>
      <c r="RQT43" s="449"/>
      <c r="RQU43" s="452"/>
      <c r="RQV43" s="453"/>
      <c r="RQW43" s="454"/>
      <c r="RQX43" s="449"/>
      <c r="RQY43" s="453"/>
      <c r="RQZ43" s="453"/>
      <c r="RRA43" s="450"/>
      <c r="RRB43" s="454"/>
      <c r="RRC43" s="455"/>
      <c r="RRD43" s="453"/>
      <c r="RRE43" s="456"/>
      <c r="RRF43" s="453"/>
      <c r="RRG43" s="456"/>
      <c r="RRH43" s="454"/>
      <c r="RRI43" s="451"/>
      <c r="RRJ43" s="454"/>
      <c r="RRK43" s="450"/>
      <c r="RRL43" s="456"/>
      <c r="RRM43" s="456"/>
      <c r="RRN43" s="456"/>
      <c r="RRO43" s="456"/>
      <c r="RRP43" s="271"/>
      <c r="RRQ43" s="451"/>
      <c r="RRR43" s="454"/>
      <c r="RRS43" s="451"/>
      <c r="RRT43" s="457"/>
      <c r="RRU43" s="271"/>
      <c r="RRV43" s="451"/>
      <c r="RRW43" s="454"/>
      <c r="RRX43" s="451"/>
      <c r="RRY43" s="457"/>
      <c r="RRZ43" s="451"/>
      <c r="RSA43" s="457"/>
      <c r="RSB43" s="457"/>
      <c r="RSC43" s="457"/>
      <c r="RSD43" s="271"/>
      <c r="RSE43" s="271"/>
      <c r="RSF43" s="451"/>
      <c r="RSG43" s="454"/>
      <c r="RSH43" s="451"/>
      <c r="RSI43" s="454"/>
      <c r="RSJ43" s="458"/>
      <c r="RSK43" s="459"/>
      <c r="RSL43" s="460"/>
      <c r="RSM43" s="461"/>
      <c r="RSN43" s="462"/>
      <c r="RSO43" s="458"/>
      <c r="RSP43" s="451"/>
      <c r="RSQ43" s="463"/>
      <c r="RSR43" s="451"/>
      <c r="RSS43" s="451"/>
      <c r="RST43" s="453"/>
      <c r="RSV43" s="449"/>
      <c r="RSW43" s="449"/>
      <c r="RSX43" s="449"/>
      <c r="RSY43" s="450"/>
      <c r="RSZ43" s="451"/>
      <c r="RTA43" s="451"/>
      <c r="RTB43" s="451"/>
      <c r="RTC43" s="449"/>
      <c r="RTD43" s="452"/>
      <c r="RTE43" s="453"/>
      <c r="RTF43" s="454"/>
      <c r="RTG43" s="449"/>
      <c r="RTH43" s="453"/>
      <c r="RTI43" s="453"/>
      <c r="RTJ43" s="450"/>
      <c r="RTK43" s="454"/>
      <c r="RTL43" s="455"/>
      <c r="RTM43" s="453"/>
      <c r="RTN43" s="456"/>
      <c r="RTO43" s="453"/>
      <c r="RTP43" s="456"/>
      <c r="RTQ43" s="454"/>
      <c r="RTR43" s="451"/>
      <c r="RTS43" s="454"/>
      <c r="RTT43" s="450"/>
      <c r="RTU43" s="456"/>
      <c r="RTV43" s="456"/>
      <c r="RTW43" s="456"/>
      <c r="RTX43" s="456"/>
      <c r="RTY43" s="271"/>
      <c r="RTZ43" s="451"/>
      <c r="RUA43" s="454"/>
      <c r="RUB43" s="451"/>
      <c r="RUC43" s="457"/>
      <c r="RUD43" s="271"/>
      <c r="RUE43" s="451"/>
      <c r="RUF43" s="454"/>
      <c r="RUG43" s="451"/>
      <c r="RUH43" s="457"/>
      <c r="RUI43" s="451"/>
      <c r="RUJ43" s="457"/>
      <c r="RUK43" s="457"/>
      <c r="RUL43" s="457"/>
      <c r="RUM43" s="271"/>
      <c r="RUN43" s="271"/>
      <c r="RUO43" s="451"/>
      <c r="RUP43" s="454"/>
      <c r="RUQ43" s="451"/>
      <c r="RUR43" s="454"/>
      <c r="RUS43" s="458"/>
      <c r="RUT43" s="459"/>
      <c r="RUU43" s="460"/>
      <c r="RUV43" s="461"/>
      <c r="RUW43" s="462"/>
      <c r="RUX43" s="458"/>
      <c r="RUY43" s="451"/>
      <c r="RUZ43" s="463"/>
      <c r="RVA43" s="451"/>
      <c r="RVB43" s="451"/>
      <c r="RVC43" s="453"/>
      <c r="RVE43" s="449"/>
      <c r="RVF43" s="449"/>
      <c r="RVG43" s="449"/>
      <c r="RVH43" s="450"/>
      <c r="RVI43" s="451"/>
      <c r="RVJ43" s="451"/>
      <c r="RVK43" s="451"/>
      <c r="RVL43" s="449"/>
      <c r="RVM43" s="452"/>
      <c r="RVN43" s="453"/>
      <c r="RVO43" s="454"/>
      <c r="RVP43" s="449"/>
      <c r="RVQ43" s="453"/>
      <c r="RVR43" s="453"/>
      <c r="RVS43" s="450"/>
      <c r="RVT43" s="454"/>
      <c r="RVU43" s="455"/>
      <c r="RVV43" s="453"/>
      <c r="RVW43" s="456"/>
      <c r="RVX43" s="453"/>
      <c r="RVY43" s="456"/>
      <c r="RVZ43" s="454"/>
      <c r="RWA43" s="451"/>
      <c r="RWB43" s="454"/>
      <c r="RWC43" s="450"/>
      <c r="RWD43" s="456"/>
      <c r="RWE43" s="456"/>
      <c r="RWF43" s="456"/>
      <c r="RWG43" s="456"/>
      <c r="RWH43" s="271"/>
      <c r="RWI43" s="451"/>
      <c r="RWJ43" s="454"/>
      <c r="RWK43" s="451"/>
      <c r="RWL43" s="457"/>
      <c r="RWM43" s="271"/>
      <c r="RWN43" s="451"/>
      <c r="RWO43" s="454"/>
      <c r="RWP43" s="451"/>
      <c r="RWQ43" s="457"/>
      <c r="RWR43" s="451"/>
      <c r="RWS43" s="457"/>
      <c r="RWT43" s="457"/>
      <c r="RWU43" s="457"/>
      <c r="RWV43" s="271"/>
      <c r="RWW43" s="271"/>
      <c r="RWX43" s="451"/>
      <c r="RWY43" s="454"/>
      <c r="RWZ43" s="451"/>
      <c r="RXA43" s="454"/>
      <c r="RXB43" s="458"/>
      <c r="RXC43" s="459"/>
      <c r="RXD43" s="460"/>
      <c r="RXE43" s="461"/>
      <c r="RXF43" s="462"/>
      <c r="RXG43" s="458"/>
      <c r="RXH43" s="451"/>
      <c r="RXI43" s="463"/>
      <c r="RXJ43" s="451"/>
      <c r="RXK43" s="451"/>
      <c r="RXL43" s="453"/>
      <c r="RXN43" s="449"/>
      <c r="RXO43" s="449"/>
      <c r="RXP43" s="449"/>
      <c r="RXQ43" s="450"/>
      <c r="RXR43" s="451"/>
      <c r="RXS43" s="451"/>
      <c r="RXT43" s="451"/>
      <c r="RXU43" s="449"/>
      <c r="RXV43" s="452"/>
      <c r="RXW43" s="453"/>
      <c r="RXX43" s="454"/>
      <c r="RXY43" s="449"/>
      <c r="RXZ43" s="453"/>
      <c r="RYA43" s="453"/>
      <c r="RYB43" s="450"/>
      <c r="RYC43" s="454"/>
      <c r="RYD43" s="455"/>
      <c r="RYE43" s="453"/>
      <c r="RYF43" s="456"/>
      <c r="RYG43" s="453"/>
      <c r="RYH43" s="456"/>
      <c r="RYI43" s="454"/>
      <c r="RYJ43" s="451"/>
      <c r="RYK43" s="454"/>
      <c r="RYL43" s="450"/>
      <c r="RYM43" s="456"/>
      <c r="RYN43" s="456"/>
      <c r="RYO43" s="456"/>
      <c r="RYP43" s="456"/>
      <c r="RYQ43" s="271"/>
      <c r="RYR43" s="451"/>
      <c r="RYS43" s="454"/>
      <c r="RYT43" s="451"/>
      <c r="RYU43" s="457"/>
      <c r="RYV43" s="271"/>
      <c r="RYW43" s="451"/>
      <c r="RYX43" s="454"/>
      <c r="RYY43" s="451"/>
      <c r="RYZ43" s="457"/>
      <c r="RZA43" s="451"/>
      <c r="RZB43" s="457"/>
      <c r="RZC43" s="457"/>
      <c r="RZD43" s="457"/>
      <c r="RZE43" s="271"/>
      <c r="RZF43" s="271"/>
      <c r="RZG43" s="451"/>
      <c r="RZH43" s="454"/>
      <c r="RZI43" s="451"/>
      <c r="RZJ43" s="454"/>
      <c r="RZK43" s="458"/>
      <c r="RZL43" s="459"/>
      <c r="RZM43" s="460"/>
      <c r="RZN43" s="461"/>
      <c r="RZO43" s="462"/>
      <c r="RZP43" s="458"/>
      <c r="RZQ43" s="451"/>
      <c r="RZR43" s="463"/>
      <c r="RZS43" s="451"/>
      <c r="RZT43" s="451"/>
      <c r="RZU43" s="453"/>
      <c r="RZW43" s="449"/>
      <c r="RZX43" s="449"/>
      <c r="RZY43" s="449"/>
      <c r="RZZ43" s="450"/>
      <c r="SAA43" s="451"/>
      <c r="SAB43" s="451"/>
      <c r="SAC43" s="451"/>
      <c r="SAD43" s="449"/>
      <c r="SAE43" s="452"/>
      <c r="SAF43" s="453"/>
      <c r="SAG43" s="454"/>
      <c r="SAH43" s="449"/>
      <c r="SAI43" s="453"/>
      <c r="SAJ43" s="453"/>
      <c r="SAK43" s="450"/>
      <c r="SAL43" s="454"/>
      <c r="SAM43" s="455"/>
      <c r="SAN43" s="453"/>
      <c r="SAO43" s="456"/>
      <c r="SAP43" s="453"/>
      <c r="SAQ43" s="456"/>
      <c r="SAR43" s="454"/>
      <c r="SAS43" s="451"/>
      <c r="SAT43" s="454"/>
      <c r="SAU43" s="450"/>
      <c r="SAV43" s="456"/>
      <c r="SAW43" s="456"/>
      <c r="SAX43" s="456"/>
      <c r="SAY43" s="456"/>
      <c r="SAZ43" s="271"/>
      <c r="SBA43" s="451"/>
      <c r="SBB43" s="454"/>
      <c r="SBC43" s="451"/>
      <c r="SBD43" s="457"/>
      <c r="SBE43" s="271"/>
      <c r="SBF43" s="451"/>
      <c r="SBG43" s="454"/>
      <c r="SBH43" s="451"/>
      <c r="SBI43" s="457"/>
      <c r="SBJ43" s="451"/>
      <c r="SBK43" s="457"/>
      <c r="SBL43" s="457"/>
      <c r="SBM43" s="457"/>
      <c r="SBN43" s="271"/>
      <c r="SBO43" s="271"/>
      <c r="SBP43" s="451"/>
      <c r="SBQ43" s="454"/>
      <c r="SBR43" s="451"/>
      <c r="SBS43" s="454"/>
      <c r="SBT43" s="458"/>
      <c r="SBU43" s="459"/>
      <c r="SBV43" s="460"/>
      <c r="SBW43" s="461"/>
      <c r="SBX43" s="462"/>
      <c r="SBY43" s="458"/>
      <c r="SBZ43" s="451"/>
      <c r="SCA43" s="463"/>
      <c r="SCB43" s="451"/>
      <c r="SCC43" s="451"/>
      <c r="SCD43" s="453"/>
      <c r="SCF43" s="449"/>
      <c r="SCG43" s="449"/>
      <c r="SCH43" s="449"/>
      <c r="SCI43" s="450"/>
      <c r="SCJ43" s="451"/>
      <c r="SCK43" s="451"/>
      <c r="SCL43" s="451"/>
      <c r="SCM43" s="449"/>
      <c r="SCN43" s="452"/>
      <c r="SCO43" s="453"/>
      <c r="SCP43" s="454"/>
      <c r="SCQ43" s="449"/>
      <c r="SCR43" s="453"/>
      <c r="SCS43" s="453"/>
      <c r="SCT43" s="450"/>
      <c r="SCU43" s="454"/>
      <c r="SCV43" s="455"/>
      <c r="SCW43" s="453"/>
      <c r="SCX43" s="456"/>
      <c r="SCY43" s="453"/>
      <c r="SCZ43" s="456"/>
      <c r="SDA43" s="454"/>
      <c r="SDB43" s="451"/>
      <c r="SDC43" s="454"/>
      <c r="SDD43" s="450"/>
      <c r="SDE43" s="456"/>
      <c r="SDF43" s="456"/>
      <c r="SDG43" s="456"/>
      <c r="SDH43" s="456"/>
      <c r="SDI43" s="271"/>
      <c r="SDJ43" s="451"/>
      <c r="SDK43" s="454"/>
      <c r="SDL43" s="451"/>
      <c r="SDM43" s="457"/>
      <c r="SDN43" s="271"/>
      <c r="SDO43" s="451"/>
      <c r="SDP43" s="454"/>
      <c r="SDQ43" s="451"/>
      <c r="SDR43" s="457"/>
      <c r="SDS43" s="451"/>
      <c r="SDT43" s="457"/>
      <c r="SDU43" s="457"/>
      <c r="SDV43" s="457"/>
      <c r="SDW43" s="271"/>
      <c r="SDX43" s="271"/>
      <c r="SDY43" s="451"/>
      <c r="SDZ43" s="454"/>
      <c r="SEA43" s="451"/>
      <c r="SEB43" s="454"/>
      <c r="SEC43" s="458"/>
      <c r="SED43" s="459"/>
      <c r="SEE43" s="460"/>
      <c r="SEF43" s="461"/>
      <c r="SEG43" s="462"/>
      <c r="SEH43" s="458"/>
      <c r="SEI43" s="451"/>
      <c r="SEJ43" s="463"/>
      <c r="SEK43" s="451"/>
      <c r="SEL43" s="451"/>
      <c r="SEM43" s="453"/>
      <c r="SEO43" s="449"/>
      <c r="SEP43" s="449"/>
      <c r="SEQ43" s="449"/>
      <c r="SER43" s="450"/>
      <c r="SES43" s="451"/>
      <c r="SET43" s="451"/>
      <c r="SEU43" s="451"/>
      <c r="SEV43" s="449"/>
      <c r="SEW43" s="452"/>
      <c r="SEX43" s="453"/>
      <c r="SEY43" s="454"/>
      <c r="SEZ43" s="449"/>
      <c r="SFA43" s="453"/>
      <c r="SFB43" s="453"/>
      <c r="SFC43" s="450"/>
      <c r="SFD43" s="454"/>
      <c r="SFE43" s="455"/>
      <c r="SFF43" s="453"/>
      <c r="SFG43" s="456"/>
      <c r="SFH43" s="453"/>
      <c r="SFI43" s="456"/>
      <c r="SFJ43" s="454"/>
      <c r="SFK43" s="451"/>
      <c r="SFL43" s="454"/>
      <c r="SFM43" s="450"/>
      <c r="SFN43" s="456"/>
      <c r="SFO43" s="456"/>
      <c r="SFP43" s="456"/>
      <c r="SFQ43" s="456"/>
      <c r="SFR43" s="271"/>
      <c r="SFS43" s="451"/>
      <c r="SFT43" s="454"/>
      <c r="SFU43" s="451"/>
      <c r="SFV43" s="457"/>
      <c r="SFW43" s="271"/>
      <c r="SFX43" s="451"/>
      <c r="SFY43" s="454"/>
      <c r="SFZ43" s="451"/>
      <c r="SGA43" s="457"/>
      <c r="SGB43" s="451"/>
      <c r="SGC43" s="457"/>
      <c r="SGD43" s="457"/>
      <c r="SGE43" s="457"/>
      <c r="SGF43" s="271"/>
      <c r="SGG43" s="271"/>
      <c r="SGH43" s="451"/>
      <c r="SGI43" s="454"/>
      <c r="SGJ43" s="451"/>
      <c r="SGK43" s="454"/>
      <c r="SGL43" s="458"/>
      <c r="SGM43" s="459"/>
      <c r="SGN43" s="460"/>
      <c r="SGO43" s="461"/>
      <c r="SGP43" s="462"/>
      <c r="SGQ43" s="458"/>
      <c r="SGR43" s="451"/>
      <c r="SGS43" s="463"/>
      <c r="SGT43" s="451"/>
      <c r="SGU43" s="451"/>
      <c r="SGV43" s="453"/>
      <c r="SGX43" s="449"/>
      <c r="SGY43" s="449"/>
      <c r="SGZ43" s="449"/>
      <c r="SHA43" s="450"/>
      <c r="SHB43" s="451"/>
      <c r="SHC43" s="451"/>
      <c r="SHD43" s="451"/>
      <c r="SHE43" s="449"/>
      <c r="SHF43" s="452"/>
      <c r="SHG43" s="453"/>
      <c r="SHH43" s="454"/>
      <c r="SHI43" s="449"/>
      <c r="SHJ43" s="453"/>
      <c r="SHK43" s="453"/>
      <c r="SHL43" s="450"/>
      <c r="SHM43" s="454"/>
      <c r="SHN43" s="455"/>
      <c r="SHO43" s="453"/>
      <c r="SHP43" s="456"/>
      <c r="SHQ43" s="453"/>
      <c r="SHR43" s="456"/>
      <c r="SHS43" s="454"/>
      <c r="SHT43" s="451"/>
      <c r="SHU43" s="454"/>
      <c r="SHV43" s="450"/>
      <c r="SHW43" s="456"/>
      <c r="SHX43" s="456"/>
      <c r="SHY43" s="456"/>
      <c r="SHZ43" s="456"/>
      <c r="SIA43" s="271"/>
      <c r="SIB43" s="451"/>
      <c r="SIC43" s="454"/>
      <c r="SID43" s="451"/>
      <c r="SIE43" s="457"/>
      <c r="SIF43" s="271"/>
      <c r="SIG43" s="451"/>
      <c r="SIH43" s="454"/>
      <c r="SII43" s="451"/>
      <c r="SIJ43" s="457"/>
      <c r="SIK43" s="451"/>
      <c r="SIL43" s="457"/>
      <c r="SIM43" s="457"/>
      <c r="SIN43" s="457"/>
      <c r="SIO43" s="271"/>
      <c r="SIP43" s="271"/>
      <c r="SIQ43" s="451"/>
      <c r="SIR43" s="454"/>
      <c r="SIS43" s="451"/>
      <c r="SIT43" s="454"/>
      <c r="SIU43" s="458"/>
      <c r="SIV43" s="459"/>
      <c r="SIW43" s="460"/>
      <c r="SIX43" s="461"/>
      <c r="SIY43" s="462"/>
      <c r="SIZ43" s="458"/>
      <c r="SJA43" s="451"/>
      <c r="SJB43" s="463"/>
      <c r="SJC43" s="451"/>
      <c r="SJD43" s="451"/>
      <c r="SJE43" s="453"/>
      <c r="SJG43" s="449"/>
      <c r="SJH43" s="449"/>
      <c r="SJI43" s="449"/>
      <c r="SJJ43" s="450"/>
      <c r="SJK43" s="451"/>
      <c r="SJL43" s="451"/>
      <c r="SJM43" s="451"/>
      <c r="SJN43" s="449"/>
      <c r="SJO43" s="452"/>
      <c r="SJP43" s="453"/>
      <c r="SJQ43" s="454"/>
      <c r="SJR43" s="449"/>
      <c r="SJS43" s="453"/>
      <c r="SJT43" s="453"/>
      <c r="SJU43" s="450"/>
      <c r="SJV43" s="454"/>
      <c r="SJW43" s="455"/>
      <c r="SJX43" s="453"/>
      <c r="SJY43" s="456"/>
      <c r="SJZ43" s="453"/>
      <c r="SKA43" s="456"/>
      <c r="SKB43" s="454"/>
      <c r="SKC43" s="451"/>
      <c r="SKD43" s="454"/>
      <c r="SKE43" s="450"/>
      <c r="SKF43" s="456"/>
      <c r="SKG43" s="456"/>
      <c r="SKH43" s="456"/>
      <c r="SKI43" s="456"/>
      <c r="SKJ43" s="271"/>
      <c r="SKK43" s="451"/>
      <c r="SKL43" s="454"/>
      <c r="SKM43" s="451"/>
      <c r="SKN43" s="457"/>
      <c r="SKO43" s="271"/>
      <c r="SKP43" s="451"/>
      <c r="SKQ43" s="454"/>
      <c r="SKR43" s="451"/>
      <c r="SKS43" s="457"/>
      <c r="SKT43" s="451"/>
      <c r="SKU43" s="457"/>
      <c r="SKV43" s="457"/>
      <c r="SKW43" s="457"/>
      <c r="SKX43" s="271"/>
      <c r="SKY43" s="271"/>
      <c r="SKZ43" s="451"/>
      <c r="SLA43" s="454"/>
      <c r="SLB43" s="451"/>
      <c r="SLC43" s="454"/>
      <c r="SLD43" s="458"/>
      <c r="SLE43" s="459"/>
      <c r="SLF43" s="460"/>
      <c r="SLG43" s="461"/>
      <c r="SLH43" s="462"/>
      <c r="SLI43" s="458"/>
      <c r="SLJ43" s="451"/>
      <c r="SLK43" s="463"/>
      <c r="SLL43" s="451"/>
      <c r="SLM43" s="451"/>
      <c r="SLN43" s="453"/>
      <c r="SLP43" s="449"/>
      <c r="SLQ43" s="449"/>
      <c r="SLR43" s="449"/>
      <c r="SLS43" s="450"/>
      <c r="SLT43" s="451"/>
      <c r="SLU43" s="451"/>
      <c r="SLV43" s="451"/>
      <c r="SLW43" s="449"/>
      <c r="SLX43" s="452"/>
      <c r="SLY43" s="453"/>
      <c r="SLZ43" s="454"/>
      <c r="SMA43" s="449"/>
      <c r="SMB43" s="453"/>
      <c r="SMC43" s="453"/>
      <c r="SMD43" s="450"/>
      <c r="SME43" s="454"/>
      <c r="SMF43" s="455"/>
      <c r="SMG43" s="453"/>
      <c r="SMH43" s="456"/>
      <c r="SMI43" s="453"/>
      <c r="SMJ43" s="456"/>
      <c r="SMK43" s="454"/>
      <c r="SML43" s="451"/>
      <c r="SMM43" s="454"/>
      <c r="SMN43" s="450"/>
      <c r="SMO43" s="456"/>
      <c r="SMP43" s="456"/>
      <c r="SMQ43" s="456"/>
      <c r="SMR43" s="456"/>
      <c r="SMS43" s="271"/>
      <c r="SMT43" s="451"/>
      <c r="SMU43" s="454"/>
      <c r="SMV43" s="451"/>
      <c r="SMW43" s="457"/>
      <c r="SMX43" s="271"/>
      <c r="SMY43" s="451"/>
      <c r="SMZ43" s="454"/>
      <c r="SNA43" s="451"/>
      <c r="SNB43" s="457"/>
      <c r="SNC43" s="451"/>
      <c r="SND43" s="457"/>
      <c r="SNE43" s="457"/>
      <c r="SNF43" s="457"/>
      <c r="SNG43" s="271"/>
      <c r="SNH43" s="271"/>
      <c r="SNI43" s="451"/>
      <c r="SNJ43" s="454"/>
      <c r="SNK43" s="451"/>
      <c r="SNL43" s="454"/>
      <c r="SNM43" s="458"/>
      <c r="SNN43" s="459"/>
      <c r="SNO43" s="460"/>
      <c r="SNP43" s="461"/>
      <c r="SNQ43" s="462"/>
      <c r="SNR43" s="458"/>
      <c r="SNS43" s="451"/>
      <c r="SNT43" s="463"/>
      <c r="SNU43" s="451"/>
      <c r="SNV43" s="451"/>
      <c r="SNW43" s="453"/>
      <c r="SNY43" s="449"/>
      <c r="SNZ43" s="449"/>
      <c r="SOA43" s="449"/>
      <c r="SOB43" s="450"/>
      <c r="SOC43" s="451"/>
      <c r="SOD43" s="451"/>
      <c r="SOE43" s="451"/>
      <c r="SOF43" s="449"/>
      <c r="SOG43" s="452"/>
      <c r="SOH43" s="453"/>
      <c r="SOI43" s="454"/>
      <c r="SOJ43" s="449"/>
      <c r="SOK43" s="453"/>
      <c r="SOL43" s="453"/>
      <c r="SOM43" s="450"/>
      <c r="SON43" s="454"/>
      <c r="SOO43" s="455"/>
      <c r="SOP43" s="453"/>
      <c r="SOQ43" s="456"/>
      <c r="SOR43" s="453"/>
      <c r="SOS43" s="456"/>
      <c r="SOT43" s="454"/>
      <c r="SOU43" s="451"/>
      <c r="SOV43" s="454"/>
      <c r="SOW43" s="450"/>
      <c r="SOX43" s="456"/>
      <c r="SOY43" s="456"/>
      <c r="SOZ43" s="456"/>
      <c r="SPA43" s="456"/>
      <c r="SPB43" s="271"/>
      <c r="SPC43" s="451"/>
      <c r="SPD43" s="454"/>
      <c r="SPE43" s="451"/>
      <c r="SPF43" s="457"/>
      <c r="SPG43" s="271"/>
      <c r="SPH43" s="451"/>
      <c r="SPI43" s="454"/>
      <c r="SPJ43" s="451"/>
      <c r="SPK43" s="457"/>
      <c r="SPL43" s="451"/>
      <c r="SPM43" s="457"/>
      <c r="SPN43" s="457"/>
      <c r="SPO43" s="457"/>
      <c r="SPP43" s="271"/>
      <c r="SPQ43" s="271"/>
      <c r="SPR43" s="451"/>
      <c r="SPS43" s="454"/>
      <c r="SPT43" s="451"/>
      <c r="SPU43" s="454"/>
      <c r="SPV43" s="458"/>
      <c r="SPW43" s="459"/>
      <c r="SPX43" s="460"/>
      <c r="SPY43" s="461"/>
      <c r="SPZ43" s="462"/>
      <c r="SQA43" s="458"/>
      <c r="SQB43" s="451"/>
      <c r="SQC43" s="463"/>
      <c r="SQD43" s="451"/>
      <c r="SQE43" s="451"/>
      <c r="SQF43" s="453"/>
      <c r="SQH43" s="449"/>
      <c r="SQI43" s="449"/>
      <c r="SQJ43" s="449"/>
      <c r="SQK43" s="450"/>
      <c r="SQL43" s="451"/>
      <c r="SQM43" s="451"/>
      <c r="SQN43" s="451"/>
      <c r="SQO43" s="449"/>
      <c r="SQP43" s="452"/>
      <c r="SQQ43" s="453"/>
      <c r="SQR43" s="454"/>
      <c r="SQS43" s="449"/>
      <c r="SQT43" s="453"/>
      <c r="SQU43" s="453"/>
      <c r="SQV43" s="450"/>
      <c r="SQW43" s="454"/>
      <c r="SQX43" s="455"/>
      <c r="SQY43" s="453"/>
      <c r="SQZ43" s="456"/>
      <c r="SRA43" s="453"/>
      <c r="SRB43" s="456"/>
      <c r="SRC43" s="454"/>
      <c r="SRD43" s="451"/>
      <c r="SRE43" s="454"/>
      <c r="SRF43" s="450"/>
      <c r="SRG43" s="456"/>
      <c r="SRH43" s="456"/>
      <c r="SRI43" s="456"/>
      <c r="SRJ43" s="456"/>
      <c r="SRK43" s="271"/>
      <c r="SRL43" s="451"/>
      <c r="SRM43" s="454"/>
      <c r="SRN43" s="451"/>
      <c r="SRO43" s="457"/>
      <c r="SRP43" s="271"/>
      <c r="SRQ43" s="451"/>
      <c r="SRR43" s="454"/>
      <c r="SRS43" s="451"/>
      <c r="SRT43" s="457"/>
      <c r="SRU43" s="451"/>
      <c r="SRV43" s="457"/>
      <c r="SRW43" s="457"/>
      <c r="SRX43" s="457"/>
      <c r="SRY43" s="271"/>
      <c r="SRZ43" s="271"/>
      <c r="SSA43" s="451"/>
      <c r="SSB43" s="454"/>
      <c r="SSC43" s="451"/>
      <c r="SSD43" s="454"/>
      <c r="SSE43" s="458"/>
      <c r="SSF43" s="459"/>
      <c r="SSG43" s="460"/>
      <c r="SSH43" s="461"/>
      <c r="SSI43" s="462"/>
      <c r="SSJ43" s="458"/>
      <c r="SSK43" s="451"/>
      <c r="SSL43" s="463"/>
      <c r="SSM43" s="451"/>
      <c r="SSN43" s="451"/>
      <c r="SSO43" s="453"/>
      <c r="SSQ43" s="449"/>
      <c r="SSR43" s="449"/>
      <c r="SSS43" s="449"/>
      <c r="SST43" s="450"/>
      <c r="SSU43" s="451"/>
      <c r="SSV43" s="451"/>
      <c r="SSW43" s="451"/>
      <c r="SSX43" s="449"/>
      <c r="SSY43" s="452"/>
      <c r="SSZ43" s="453"/>
      <c r="STA43" s="454"/>
      <c r="STB43" s="449"/>
      <c r="STC43" s="453"/>
      <c r="STD43" s="453"/>
      <c r="STE43" s="450"/>
      <c r="STF43" s="454"/>
      <c r="STG43" s="455"/>
      <c r="STH43" s="453"/>
      <c r="STI43" s="456"/>
      <c r="STJ43" s="453"/>
      <c r="STK43" s="456"/>
      <c r="STL43" s="454"/>
      <c r="STM43" s="451"/>
      <c r="STN43" s="454"/>
      <c r="STO43" s="450"/>
      <c r="STP43" s="456"/>
      <c r="STQ43" s="456"/>
      <c r="STR43" s="456"/>
      <c r="STS43" s="456"/>
      <c r="STT43" s="271"/>
      <c r="STU43" s="451"/>
      <c r="STV43" s="454"/>
      <c r="STW43" s="451"/>
      <c r="STX43" s="457"/>
      <c r="STY43" s="271"/>
      <c r="STZ43" s="451"/>
      <c r="SUA43" s="454"/>
      <c r="SUB43" s="451"/>
      <c r="SUC43" s="457"/>
      <c r="SUD43" s="451"/>
      <c r="SUE43" s="457"/>
      <c r="SUF43" s="457"/>
      <c r="SUG43" s="457"/>
      <c r="SUH43" s="271"/>
      <c r="SUI43" s="271"/>
      <c r="SUJ43" s="451"/>
      <c r="SUK43" s="454"/>
      <c r="SUL43" s="451"/>
      <c r="SUM43" s="454"/>
      <c r="SUN43" s="458"/>
      <c r="SUO43" s="459"/>
      <c r="SUP43" s="460"/>
      <c r="SUQ43" s="461"/>
      <c r="SUR43" s="462"/>
      <c r="SUS43" s="458"/>
      <c r="SUT43" s="451"/>
      <c r="SUU43" s="463"/>
      <c r="SUV43" s="451"/>
      <c r="SUW43" s="451"/>
      <c r="SUX43" s="453"/>
      <c r="SUZ43" s="449"/>
      <c r="SVA43" s="449"/>
      <c r="SVB43" s="449"/>
      <c r="SVC43" s="450"/>
      <c r="SVD43" s="451"/>
      <c r="SVE43" s="451"/>
      <c r="SVF43" s="451"/>
      <c r="SVG43" s="449"/>
      <c r="SVH43" s="452"/>
      <c r="SVI43" s="453"/>
      <c r="SVJ43" s="454"/>
      <c r="SVK43" s="449"/>
      <c r="SVL43" s="453"/>
      <c r="SVM43" s="453"/>
      <c r="SVN43" s="450"/>
      <c r="SVO43" s="454"/>
      <c r="SVP43" s="455"/>
      <c r="SVQ43" s="453"/>
      <c r="SVR43" s="456"/>
      <c r="SVS43" s="453"/>
      <c r="SVT43" s="456"/>
      <c r="SVU43" s="454"/>
      <c r="SVV43" s="451"/>
      <c r="SVW43" s="454"/>
      <c r="SVX43" s="450"/>
      <c r="SVY43" s="456"/>
      <c r="SVZ43" s="456"/>
      <c r="SWA43" s="456"/>
      <c r="SWB43" s="456"/>
      <c r="SWC43" s="271"/>
      <c r="SWD43" s="451"/>
      <c r="SWE43" s="454"/>
      <c r="SWF43" s="451"/>
      <c r="SWG43" s="457"/>
      <c r="SWH43" s="271"/>
      <c r="SWI43" s="451"/>
      <c r="SWJ43" s="454"/>
      <c r="SWK43" s="451"/>
      <c r="SWL43" s="457"/>
      <c r="SWM43" s="451"/>
      <c r="SWN43" s="457"/>
      <c r="SWO43" s="457"/>
      <c r="SWP43" s="457"/>
      <c r="SWQ43" s="271"/>
      <c r="SWR43" s="271"/>
      <c r="SWS43" s="451"/>
      <c r="SWT43" s="454"/>
      <c r="SWU43" s="451"/>
      <c r="SWV43" s="454"/>
      <c r="SWW43" s="458"/>
      <c r="SWX43" s="459"/>
      <c r="SWY43" s="460"/>
      <c r="SWZ43" s="461"/>
      <c r="SXA43" s="462"/>
      <c r="SXB43" s="458"/>
      <c r="SXC43" s="451"/>
      <c r="SXD43" s="463"/>
      <c r="SXE43" s="451"/>
      <c r="SXF43" s="451"/>
      <c r="SXG43" s="453"/>
      <c r="SXI43" s="449"/>
      <c r="SXJ43" s="449"/>
      <c r="SXK43" s="449"/>
      <c r="SXL43" s="450"/>
      <c r="SXM43" s="451"/>
      <c r="SXN43" s="451"/>
      <c r="SXO43" s="451"/>
      <c r="SXP43" s="449"/>
      <c r="SXQ43" s="452"/>
      <c r="SXR43" s="453"/>
      <c r="SXS43" s="454"/>
      <c r="SXT43" s="449"/>
      <c r="SXU43" s="453"/>
      <c r="SXV43" s="453"/>
      <c r="SXW43" s="450"/>
      <c r="SXX43" s="454"/>
      <c r="SXY43" s="455"/>
      <c r="SXZ43" s="453"/>
      <c r="SYA43" s="456"/>
      <c r="SYB43" s="453"/>
      <c r="SYC43" s="456"/>
      <c r="SYD43" s="454"/>
      <c r="SYE43" s="451"/>
      <c r="SYF43" s="454"/>
      <c r="SYG43" s="450"/>
      <c r="SYH43" s="456"/>
      <c r="SYI43" s="456"/>
      <c r="SYJ43" s="456"/>
      <c r="SYK43" s="456"/>
      <c r="SYL43" s="271"/>
      <c r="SYM43" s="451"/>
      <c r="SYN43" s="454"/>
      <c r="SYO43" s="451"/>
      <c r="SYP43" s="457"/>
      <c r="SYQ43" s="271"/>
      <c r="SYR43" s="451"/>
      <c r="SYS43" s="454"/>
      <c r="SYT43" s="451"/>
      <c r="SYU43" s="457"/>
      <c r="SYV43" s="451"/>
      <c r="SYW43" s="457"/>
      <c r="SYX43" s="457"/>
      <c r="SYY43" s="457"/>
      <c r="SYZ43" s="271"/>
      <c r="SZA43" s="271"/>
      <c r="SZB43" s="451"/>
      <c r="SZC43" s="454"/>
      <c r="SZD43" s="451"/>
      <c r="SZE43" s="454"/>
      <c r="SZF43" s="458"/>
      <c r="SZG43" s="459"/>
      <c r="SZH43" s="460"/>
      <c r="SZI43" s="461"/>
      <c r="SZJ43" s="462"/>
      <c r="SZK43" s="458"/>
      <c r="SZL43" s="451"/>
      <c r="SZM43" s="463"/>
      <c r="SZN43" s="451"/>
      <c r="SZO43" s="451"/>
      <c r="SZP43" s="453"/>
      <c r="SZR43" s="449"/>
      <c r="SZS43" s="449"/>
      <c r="SZT43" s="449"/>
      <c r="SZU43" s="450"/>
      <c r="SZV43" s="451"/>
      <c r="SZW43" s="451"/>
      <c r="SZX43" s="451"/>
      <c r="SZY43" s="449"/>
      <c r="SZZ43" s="452"/>
      <c r="TAA43" s="453"/>
      <c r="TAB43" s="454"/>
      <c r="TAC43" s="449"/>
      <c r="TAD43" s="453"/>
      <c r="TAE43" s="453"/>
      <c r="TAF43" s="450"/>
      <c r="TAG43" s="454"/>
      <c r="TAH43" s="455"/>
      <c r="TAI43" s="453"/>
      <c r="TAJ43" s="456"/>
      <c r="TAK43" s="453"/>
      <c r="TAL43" s="456"/>
      <c r="TAM43" s="454"/>
      <c r="TAN43" s="451"/>
      <c r="TAO43" s="454"/>
      <c r="TAP43" s="450"/>
      <c r="TAQ43" s="456"/>
      <c r="TAR43" s="456"/>
      <c r="TAS43" s="456"/>
      <c r="TAT43" s="456"/>
      <c r="TAU43" s="271"/>
      <c r="TAV43" s="451"/>
      <c r="TAW43" s="454"/>
      <c r="TAX43" s="451"/>
      <c r="TAY43" s="457"/>
      <c r="TAZ43" s="271"/>
      <c r="TBA43" s="451"/>
      <c r="TBB43" s="454"/>
      <c r="TBC43" s="451"/>
      <c r="TBD43" s="457"/>
      <c r="TBE43" s="451"/>
      <c r="TBF43" s="457"/>
      <c r="TBG43" s="457"/>
      <c r="TBH43" s="457"/>
      <c r="TBI43" s="271"/>
      <c r="TBJ43" s="271"/>
      <c r="TBK43" s="451"/>
      <c r="TBL43" s="454"/>
      <c r="TBM43" s="451"/>
      <c r="TBN43" s="454"/>
      <c r="TBO43" s="458"/>
      <c r="TBP43" s="459"/>
      <c r="TBQ43" s="460"/>
      <c r="TBR43" s="461"/>
      <c r="TBS43" s="462"/>
      <c r="TBT43" s="458"/>
      <c r="TBU43" s="451"/>
      <c r="TBV43" s="463"/>
      <c r="TBW43" s="451"/>
      <c r="TBX43" s="451"/>
      <c r="TBY43" s="453"/>
      <c r="TCA43" s="449"/>
      <c r="TCB43" s="449"/>
      <c r="TCC43" s="449"/>
      <c r="TCD43" s="450"/>
      <c r="TCE43" s="451"/>
      <c r="TCF43" s="451"/>
      <c r="TCG43" s="451"/>
      <c r="TCH43" s="449"/>
      <c r="TCI43" s="452"/>
      <c r="TCJ43" s="453"/>
      <c r="TCK43" s="454"/>
      <c r="TCL43" s="449"/>
      <c r="TCM43" s="453"/>
      <c r="TCN43" s="453"/>
      <c r="TCO43" s="450"/>
      <c r="TCP43" s="454"/>
      <c r="TCQ43" s="455"/>
      <c r="TCR43" s="453"/>
      <c r="TCS43" s="456"/>
      <c r="TCT43" s="453"/>
      <c r="TCU43" s="456"/>
      <c r="TCV43" s="454"/>
      <c r="TCW43" s="451"/>
      <c r="TCX43" s="454"/>
      <c r="TCY43" s="450"/>
      <c r="TCZ43" s="456"/>
      <c r="TDA43" s="456"/>
      <c r="TDB43" s="456"/>
      <c r="TDC43" s="456"/>
      <c r="TDD43" s="271"/>
      <c r="TDE43" s="451"/>
      <c r="TDF43" s="454"/>
      <c r="TDG43" s="451"/>
      <c r="TDH43" s="457"/>
      <c r="TDI43" s="271"/>
      <c r="TDJ43" s="451"/>
      <c r="TDK43" s="454"/>
      <c r="TDL43" s="451"/>
      <c r="TDM43" s="457"/>
      <c r="TDN43" s="451"/>
      <c r="TDO43" s="457"/>
      <c r="TDP43" s="457"/>
      <c r="TDQ43" s="457"/>
      <c r="TDR43" s="271"/>
      <c r="TDS43" s="271"/>
      <c r="TDT43" s="451"/>
      <c r="TDU43" s="454"/>
      <c r="TDV43" s="451"/>
      <c r="TDW43" s="454"/>
      <c r="TDX43" s="458"/>
      <c r="TDY43" s="459"/>
      <c r="TDZ43" s="460"/>
      <c r="TEA43" s="461"/>
      <c r="TEB43" s="462"/>
      <c r="TEC43" s="458"/>
      <c r="TED43" s="451"/>
      <c r="TEE43" s="463"/>
      <c r="TEF43" s="451"/>
      <c r="TEG43" s="451"/>
      <c r="TEH43" s="453"/>
      <c r="TEJ43" s="449"/>
      <c r="TEK43" s="449"/>
      <c r="TEL43" s="449"/>
      <c r="TEM43" s="450"/>
      <c r="TEN43" s="451"/>
      <c r="TEO43" s="451"/>
      <c r="TEP43" s="451"/>
      <c r="TEQ43" s="449"/>
      <c r="TER43" s="452"/>
      <c r="TES43" s="453"/>
      <c r="TET43" s="454"/>
      <c r="TEU43" s="449"/>
      <c r="TEV43" s="453"/>
      <c r="TEW43" s="453"/>
      <c r="TEX43" s="450"/>
      <c r="TEY43" s="454"/>
      <c r="TEZ43" s="455"/>
      <c r="TFA43" s="453"/>
      <c r="TFB43" s="456"/>
      <c r="TFC43" s="453"/>
      <c r="TFD43" s="456"/>
      <c r="TFE43" s="454"/>
      <c r="TFF43" s="451"/>
      <c r="TFG43" s="454"/>
      <c r="TFH43" s="450"/>
      <c r="TFI43" s="456"/>
      <c r="TFJ43" s="456"/>
      <c r="TFK43" s="456"/>
      <c r="TFL43" s="456"/>
      <c r="TFM43" s="271"/>
      <c r="TFN43" s="451"/>
      <c r="TFO43" s="454"/>
      <c r="TFP43" s="451"/>
      <c r="TFQ43" s="457"/>
      <c r="TFR43" s="271"/>
      <c r="TFS43" s="451"/>
      <c r="TFT43" s="454"/>
      <c r="TFU43" s="451"/>
      <c r="TFV43" s="457"/>
      <c r="TFW43" s="451"/>
      <c r="TFX43" s="457"/>
      <c r="TFY43" s="457"/>
      <c r="TFZ43" s="457"/>
      <c r="TGA43" s="271"/>
      <c r="TGB43" s="271"/>
      <c r="TGC43" s="451"/>
      <c r="TGD43" s="454"/>
      <c r="TGE43" s="451"/>
      <c r="TGF43" s="454"/>
      <c r="TGG43" s="458"/>
      <c r="TGH43" s="459"/>
      <c r="TGI43" s="460"/>
      <c r="TGJ43" s="461"/>
      <c r="TGK43" s="462"/>
      <c r="TGL43" s="458"/>
      <c r="TGM43" s="451"/>
      <c r="TGN43" s="463"/>
      <c r="TGO43" s="451"/>
      <c r="TGP43" s="451"/>
      <c r="TGQ43" s="453"/>
      <c r="TGS43" s="449"/>
      <c r="TGT43" s="449"/>
      <c r="TGU43" s="449"/>
      <c r="TGV43" s="450"/>
      <c r="TGW43" s="451"/>
      <c r="TGX43" s="451"/>
      <c r="TGY43" s="451"/>
      <c r="TGZ43" s="449"/>
      <c r="THA43" s="452"/>
      <c r="THB43" s="453"/>
      <c r="THC43" s="454"/>
      <c r="THD43" s="449"/>
      <c r="THE43" s="453"/>
      <c r="THF43" s="453"/>
      <c r="THG43" s="450"/>
      <c r="THH43" s="454"/>
      <c r="THI43" s="455"/>
      <c r="THJ43" s="453"/>
      <c r="THK43" s="456"/>
      <c r="THL43" s="453"/>
      <c r="THM43" s="456"/>
      <c r="THN43" s="454"/>
      <c r="THO43" s="451"/>
      <c r="THP43" s="454"/>
      <c r="THQ43" s="450"/>
      <c r="THR43" s="456"/>
      <c r="THS43" s="456"/>
      <c r="THT43" s="456"/>
      <c r="THU43" s="456"/>
      <c r="THV43" s="271"/>
      <c r="THW43" s="451"/>
      <c r="THX43" s="454"/>
      <c r="THY43" s="451"/>
      <c r="THZ43" s="457"/>
      <c r="TIA43" s="271"/>
      <c r="TIB43" s="451"/>
      <c r="TIC43" s="454"/>
      <c r="TID43" s="451"/>
      <c r="TIE43" s="457"/>
      <c r="TIF43" s="451"/>
      <c r="TIG43" s="457"/>
      <c r="TIH43" s="457"/>
      <c r="TII43" s="457"/>
      <c r="TIJ43" s="271"/>
      <c r="TIK43" s="271"/>
      <c r="TIL43" s="451"/>
      <c r="TIM43" s="454"/>
      <c r="TIN43" s="451"/>
      <c r="TIO43" s="454"/>
      <c r="TIP43" s="458"/>
      <c r="TIQ43" s="459"/>
      <c r="TIR43" s="460"/>
      <c r="TIS43" s="461"/>
      <c r="TIT43" s="462"/>
      <c r="TIU43" s="458"/>
      <c r="TIV43" s="451"/>
      <c r="TIW43" s="463"/>
      <c r="TIX43" s="451"/>
      <c r="TIY43" s="451"/>
      <c r="TIZ43" s="453"/>
      <c r="TJB43" s="449"/>
      <c r="TJC43" s="449"/>
      <c r="TJD43" s="449"/>
      <c r="TJE43" s="450"/>
      <c r="TJF43" s="451"/>
      <c r="TJG43" s="451"/>
      <c r="TJH43" s="451"/>
      <c r="TJI43" s="449"/>
      <c r="TJJ43" s="452"/>
      <c r="TJK43" s="453"/>
      <c r="TJL43" s="454"/>
      <c r="TJM43" s="449"/>
      <c r="TJN43" s="453"/>
      <c r="TJO43" s="453"/>
      <c r="TJP43" s="450"/>
      <c r="TJQ43" s="454"/>
      <c r="TJR43" s="455"/>
      <c r="TJS43" s="453"/>
      <c r="TJT43" s="456"/>
      <c r="TJU43" s="453"/>
      <c r="TJV43" s="456"/>
      <c r="TJW43" s="454"/>
      <c r="TJX43" s="451"/>
      <c r="TJY43" s="454"/>
      <c r="TJZ43" s="450"/>
      <c r="TKA43" s="456"/>
      <c r="TKB43" s="456"/>
      <c r="TKC43" s="456"/>
      <c r="TKD43" s="456"/>
      <c r="TKE43" s="271"/>
      <c r="TKF43" s="451"/>
      <c r="TKG43" s="454"/>
      <c r="TKH43" s="451"/>
      <c r="TKI43" s="457"/>
      <c r="TKJ43" s="271"/>
      <c r="TKK43" s="451"/>
      <c r="TKL43" s="454"/>
      <c r="TKM43" s="451"/>
      <c r="TKN43" s="457"/>
      <c r="TKO43" s="451"/>
      <c r="TKP43" s="457"/>
      <c r="TKQ43" s="457"/>
      <c r="TKR43" s="457"/>
      <c r="TKS43" s="271"/>
      <c r="TKT43" s="271"/>
      <c r="TKU43" s="451"/>
      <c r="TKV43" s="454"/>
      <c r="TKW43" s="451"/>
      <c r="TKX43" s="454"/>
      <c r="TKY43" s="458"/>
      <c r="TKZ43" s="459"/>
      <c r="TLA43" s="460"/>
      <c r="TLB43" s="461"/>
      <c r="TLC43" s="462"/>
      <c r="TLD43" s="458"/>
      <c r="TLE43" s="451"/>
      <c r="TLF43" s="463"/>
      <c r="TLG43" s="451"/>
      <c r="TLH43" s="451"/>
      <c r="TLI43" s="453"/>
      <c r="TLK43" s="449"/>
      <c r="TLL43" s="449"/>
      <c r="TLM43" s="449"/>
      <c r="TLN43" s="450"/>
      <c r="TLO43" s="451"/>
      <c r="TLP43" s="451"/>
      <c r="TLQ43" s="451"/>
      <c r="TLR43" s="449"/>
      <c r="TLS43" s="452"/>
      <c r="TLT43" s="453"/>
      <c r="TLU43" s="454"/>
      <c r="TLV43" s="449"/>
      <c r="TLW43" s="453"/>
      <c r="TLX43" s="453"/>
      <c r="TLY43" s="450"/>
      <c r="TLZ43" s="454"/>
      <c r="TMA43" s="455"/>
      <c r="TMB43" s="453"/>
      <c r="TMC43" s="456"/>
      <c r="TMD43" s="453"/>
      <c r="TME43" s="456"/>
      <c r="TMF43" s="454"/>
      <c r="TMG43" s="451"/>
      <c r="TMH43" s="454"/>
      <c r="TMI43" s="450"/>
      <c r="TMJ43" s="456"/>
      <c r="TMK43" s="456"/>
      <c r="TML43" s="456"/>
      <c r="TMM43" s="456"/>
      <c r="TMN43" s="271"/>
      <c r="TMO43" s="451"/>
      <c r="TMP43" s="454"/>
      <c r="TMQ43" s="451"/>
      <c r="TMR43" s="457"/>
      <c r="TMS43" s="271"/>
      <c r="TMT43" s="451"/>
      <c r="TMU43" s="454"/>
      <c r="TMV43" s="451"/>
      <c r="TMW43" s="457"/>
      <c r="TMX43" s="451"/>
      <c r="TMY43" s="457"/>
      <c r="TMZ43" s="457"/>
      <c r="TNA43" s="457"/>
      <c r="TNB43" s="271"/>
      <c r="TNC43" s="271"/>
      <c r="TND43" s="451"/>
      <c r="TNE43" s="454"/>
      <c r="TNF43" s="451"/>
      <c r="TNG43" s="454"/>
      <c r="TNH43" s="458"/>
      <c r="TNI43" s="459"/>
      <c r="TNJ43" s="460"/>
      <c r="TNK43" s="461"/>
      <c r="TNL43" s="462"/>
      <c r="TNM43" s="458"/>
      <c r="TNN43" s="451"/>
      <c r="TNO43" s="463"/>
      <c r="TNP43" s="451"/>
      <c r="TNQ43" s="451"/>
      <c r="TNR43" s="453"/>
      <c r="TNT43" s="449"/>
      <c r="TNU43" s="449"/>
      <c r="TNV43" s="449"/>
      <c r="TNW43" s="450"/>
      <c r="TNX43" s="451"/>
      <c r="TNY43" s="451"/>
      <c r="TNZ43" s="451"/>
      <c r="TOA43" s="449"/>
      <c r="TOB43" s="452"/>
      <c r="TOC43" s="453"/>
      <c r="TOD43" s="454"/>
      <c r="TOE43" s="449"/>
      <c r="TOF43" s="453"/>
      <c r="TOG43" s="453"/>
      <c r="TOH43" s="450"/>
      <c r="TOI43" s="454"/>
      <c r="TOJ43" s="455"/>
      <c r="TOK43" s="453"/>
      <c r="TOL43" s="456"/>
      <c r="TOM43" s="453"/>
      <c r="TON43" s="456"/>
      <c r="TOO43" s="454"/>
      <c r="TOP43" s="451"/>
      <c r="TOQ43" s="454"/>
      <c r="TOR43" s="450"/>
      <c r="TOS43" s="456"/>
      <c r="TOT43" s="456"/>
      <c r="TOU43" s="456"/>
      <c r="TOV43" s="456"/>
      <c r="TOW43" s="271"/>
      <c r="TOX43" s="451"/>
      <c r="TOY43" s="454"/>
      <c r="TOZ43" s="451"/>
      <c r="TPA43" s="457"/>
      <c r="TPB43" s="271"/>
      <c r="TPC43" s="451"/>
      <c r="TPD43" s="454"/>
      <c r="TPE43" s="451"/>
      <c r="TPF43" s="457"/>
      <c r="TPG43" s="451"/>
      <c r="TPH43" s="457"/>
      <c r="TPI43" s="457"/>
      <c r="TPJ43" s="457"/>
      <c r="TPK43" s="271"/>
      <c r="TPL43" s="271"/>
      <c r="TPM43" s="451"/>
      <c r="TPN43" s="454"/>
      <c r="TPO43" s="451"/>
      <c r="TPP43" s="454"/>
      <c r="TPQ43" s="458"/>
      <c r="TPR43" s="459"/>
      <c r="TPS43" s="460"/>
      <c r="TPT43" s="461"/>
      <c r="TPU43" s="462"/>
      <c r="TPV43" s="458"/>
      <c r="TPW43" s="451"/>
      <c r="TPX43" s="463"/>
      <c r="TPY43" s="451"/>
      <c r="TPZ43" s="451"/>
      <c r="TQA43" s="453"/>
      <c r="TQC43" s="449"/>
      <c r="TQD43" s="449"/>
      <c r="TQE43" s="449"/>
      <c r="TQF43" s="450"/>
      <c r="TQG43" s="451"/>
      <c r="TQH43" s="451"/>
      <c r="TQI43" s="451"/>
      <c r="TQJ43" s="449"/>
      <c r="TQK43" s="452"/>
      <c r="TQL43" s="453"/>
      <c r="TQM43" s="454"/>
      <c r="TQN43" s="449"/>
      <c r="TQO43" s="453"/>
      <c r="TQP43" s="453"/>
      <c r="TQQ43" s="450"/>
      <c r="TQR43" s="454"/>
      <c r="TQS43" s="455"/>
      <c r="TQT43" s="453"/>
      <c r="TQU43" s="456"/>
      <c r="TQV43" s="453"/>
      <c r="TQW43" s="456"/>
      <c r="TQX43" s="454"/>
      <c r="TQY43" s="451"/>
      <c r="TQZ43" s="454"/>
      <c r="TRA43" s="450"/>
      <c r="TRB43" s="456"/>
      <c r="TRC43" s="456"/>
      <c r="TRD43" s="456"/>
      <c r="TRE43" s="456"/>
      <c r="TRF43" s="271"/>
      <c r="TRG43" s="451"/>
      <c r="TRH43" s="454"/>
      <c r="TRI43" s="451"/>
      <c r="TRJ43" s="457"/>
      <c r="TRK43" s="271"/>
      <c r="TRL43" s="451"/>
      <c r="TRM43" s="454"/>
      <c r="TRN43" s="451"/>
      <c r="TRO43" s="457"/>
      <c r="TRP43" s="451"/>
      <c r="TRQ43" s="457"/>
      <c r="TRR43" s="457"/>
      <c r="TRS43" s="457"/>
      <c r="TRT43" s="271"/>
      <c r="TRU43" s="271"/>
      <c r="TRV43" s="451"/>
      <c r="TRW43" s="454"/>
      <c r="TRX43" s="451"/>
      <c r="TRY43" s="454"/>
      <c r="TRZ43" s="458"/>
      <c r="TSA43" s="459"/>
      <c r="TSB43" s="460"/>
      <c r="TSC43" s="461"/>
      <c r="TSD43" s="462"/>
      <c r="TSE43" s="458"/>
      <c r="TSF43" s="451"/>
      <c r="TSG43" s="463"/>
      <c r="TSH43" s="451"/>
      <c r="TSI43" s="451"/>
      <c r="TSJ43" s="453"/>
      <c r="TSL43" s="449"/>
      <c r="TSM43" s="449"/>
      <c r="TSN43" s="449"/>
      <c r="TSO43" s="450"/>
      <c r="TSP43" s="451"/>
      <c r="TSQ43" s="451"/>
      <c r="TSR43" s="451"/>
      <c r="TSS43" s="449"/>
      <c r="TST43" s="452"/>
      <c r="TSU43" s="453"/>
      <c r="TSV43" s="454"/>
      <c r="TSW43" s="449"/>
      <c r="TSX43" s="453"/>
      <c r="TSY43" s="453"/>
      <c r="TSZ43" s="450"/>
      <c r="TTA43" s="454"/>
      <c r="TTB43" s="455"/>
      <c r="TTC43" s="453"/>
      <c r="TTD43" s="456"/>
      <c r="TTE43" s="453"/>
      <c r="TTF43" s="456"/>
      <c r="TTG43" s="454"/>
      <c r="TTH43" s="451"/>
      <c r="TTI43" s="454"/>
      <c r="TTJ43" s="450"/>
      <c r="TTK43" s="456"/>
      <c r="TTL43" s="456"/>
      <c r="TTM43" s="456"/>
      <c r="TTN43" s="456"/>
      <c r="TTO43" s="271"/>
      <c r="TTP43" s="451"/>
      <c r="TTQ43" s="454"/>
      <c r="TTR43" s="451"/>
      <c r="TTS43" s="457"/>
      <c r="TTT43" s="271"/>
      <c r="TTU43" s="451"/>
      <c r="TTV43" s="454"/>
      <c r="TTW43" s="451"/>
      <c r="TTX43" s="457"/>
      <c r="TTY43" s="451"/>
      <c r="TTZ43" s="457"/>
      <c r="TUA43" s="457"/>
      <c r="TUB43" s="457"/>
      <c r="TUC43" s="271"/>
      <c r="TUD43" s="271"/>
      <c r="TUE43" s="451"/>
      <c r="TUF43" s="454"/>
      <c r="TUG43" s="451"/>
      <c r="TUH43" s="454"/>
      <c r="TUI43" s="458"/>
      <c r="TUJ43" s="459"/>
      <c r="TUK43" s="460"/>
      <c r="TUL43" s="461"/>
      <c r="TUM43" s="462"/>
      <c r="TUN43" s="458"/>
      <c r="TUO43" s="451"/>
      <c r="TUP43" s="463"/>
      <c r="TUQ43" s="451"/>
      <c r="TUR43" s="451"/>
      <c r="TUS43" s="453"/>
      <c r="TUU43" s="449"/>
      <c r="TUV43" s="449"/>
      <c r="TUW43" s="449"/>
      <c r="TUX43" s="450"/>
      <c r="TUY43" s="451"/>
      <c r="TUZ43" s="451"/>
      <c r="TVA43" s="451"/>
      <c r="TVB43" s="449"/>
      <c r="TVC43" s="452"/>
      <c r="TVD43" s="453"/>
      <c r="TVE43" s="454"/>
      <c r="TVF43" s="449"/>
      <c r="TVG43" s="453"/>
      <c r="TVH43" s="453"/>
      <c r="TVI43" s="450"/>
      <c r="TVJ43" s="454"/>
      <c r="TVK43" s="455"/>
      <c r="TVL43" s="453"/>
      <c r="TVM43" s="456"/>
      <c r="TVN43" s="453"/>
      <c r="TVO43" s="456"/>
      <c r="TVP43" s="454"/>
      <c r="TVQ43" s="451"/>
      <c r="TVR43" s="454"/>
      <c r="TVS43" s="450"/>
      <c r="TVT43" s="456"/>
      <c r="TVU43" s="456"/>
      <c r="TVV43" s="456"/>
      <c r="TVW43" s="456"/>
      <c r="TVX43" s="271"/>
      <c r="TVY43" s="451"/>
      <c r="TVZ43" s="454"/>
      <c r="TWA43" s="451"/>
      <c r="TWB43" s="457"/>
      <c r="TWC43" s="271"/>
      <c r="TWD43" s="451"/>
      <c r="TWE43" s="454"/>
      <c r="TWF43" s="451"/>
      <c r="TWG43" s="457"/>
      <c r="TWH43" s="451"/>
      <c r="TWI43" s="457"/>
      <c r="TWJ43" s="457"/>
      <c r="TWK43" s="457"/>
      <c r="TWL43" s="271"/>
      <c r="TWM43" s="271"/>
      <c r="TWN43" s="451"/>
      <c r="TWO43" s="454"/>
      <c r="TWP43" s="451"/>
      <c r="TWQ43" s="454"/>
      <c r="TWR43" s="458"/>
      <c r="TWS43" s="459"/>
      <c r="TWT43" s="460"/>
      <c r="TWU43" s="461"/>
      <c r="TWV43" s="462"/>
      <c r="TWW43" s="458"/>
      <c r="TWX43" s="451"/>
      <c r="TWY43" s="463"/>
      <c r="TWZ43" s="451"/>
      <c r="TXA43" s="451"/>
      <c r="TXB43" s="453"/>
      <c r="TXD43" s="449"/>
      <c r="TXE43" s="449"/>
      <c r="TXF43" s="449"/>
      <c r="TXG43" s="450"/>
      <c r="TXH43" s="451"/>
      <c r="TXI43" s="451"/>
      <c r="TXJ43" s="451"/>
      <c r="TXK43" s="449"/>
      <c r="TXL43" s="452"/>
      <c r="TXM43" s="453"/>
      <c r="TXN43" s="454"/>
      <c r="TXO43" s="449"/>
      <c r="TXP43" s="453"/>
      <c r="TXQ43" s="453"/>
      <c r="TXR43" s="450"/>
      <c r="TXS43" s="454"/>
      <c r="TXT43" s="455"/>
      <c r="TXU43" s="453"/>
      <c r="TXV43" s="456"/>
      <c r="TXW43" s="453"/>
      <c r="TXX43" s="456"/>
      <c r="TXY43" s="454"/>
      <c r="TXZ43" s="451"/>
      <c r="TYA43" s="454"/>
      <c r="TYB43" s="450"/>
      <c r="TYC43" s="456"/>
      <c r="TYD43" s="456"/>
      <c r="TYE43" s="456"/>
      <c r="TYF43" s="456"/>
      <c r="TYG43" s="271"/>
      <c r="TYH43" s="451"/>
      <c r="TYI43" s="454"/>
      <c r="TYJ43" s="451"/>
      <c r="TYK43" s="457"/>
      <c r="TYL43" s="271"/>
      <c r="TYM43" s="451"/>
      <c r="TYN43" s="454"/>
      <c r="TYO43" s="451"/>
      <c r="TYP43" s="457"/>
      <c r="TYQ43" s="451"/>
      <c r="TYR43" s="457"/>
      <c r="TYS43" s="457"/>
      <c r="TYT43" s="457"/>
      <c r="TYU43" s="271"/>
      <c r="TYV43" s="271"/>
      <c r="TYW43" s="451"/>
      <c r="TYX43" s="454"/>
      <c r="TYY43" s="451"/>
      <c r="TYZ43" s="454"/>
      <c r="TZA43" s="458"/>
      <c r="TZB43" s="459"/>
      <c r="TZC43" s="460"/>
      <c r="TZD43" s="461"/>
      <c r="TZE43" s="462"/>
      <c r="TZF43" s="458"/>
      <c r="TZG43" s="451"/>
      <c r="TZH43" s="463"/>
      <c r="TZI43" s="451"/>
      <c r="TZJ43" s="451"/>
      <c r="TZK43" s="453"/>
      <c r="TZM43" s="449"/>
      <c r="TZN43" s="449"/>
      <c r="TZO43" s="449"/>
      <c r="TZP43" s="450"/>
      <c r="TZQ43" s="451"/>
      <c r="TZR43" s="451"/>
      <c r="TZS43" s="451"/>
      <c r="TZT43" s="449"/>
      <c r="TZU43" s="452"/>
      <c r="TZV43" s="453"/>
      <c r="TZW43" s="454"/>
      <c r="TZX43" s="449"/>
      <c r="TZY43" s="453"/>
      <c r="TZZ43" s="453"/>
      <c r="UAA43" s="450"/>
      <c r="UAB43" s="454"/>
      <c r="UAC43" s="455"/>
      <c r="UAD43" s="453"/>
      <c r="UAE43" s="456"/>
      <c r="UAF43" s="453"/>
      <c r="UAG43" s="456"/>
      <c r="UAH43" s="454"/>
      <c r="UAI43" s="451"/>
      <c r="UAJ43" s="454"/>
      <c r="UAK43" s="450"/>
      <c r="UAL43" s="456"/>
      <c r="UAM43" s="456"/>
      <c r="UAN43" s="456"/>
      <c r="UAO43" s="456"/>
      <c r="UAP43" s="271"/>
      <c r="UAQ43" s="451"/>
      <c r="UAR43" s="454"/>
      <c r="UAS43" s="451"/>
      <c r="UAT43" s="457"/>
      <c r="UAU43" s="271"/>
      <c r="UAV43" s="451"/>
      <c r="UAW43" s="454"/>
      <c r="UAX43" s="451"/>
      <c r="UAY43" s="457"/>
      <c r="UAZ43" s="451"/>
      <c r="UBA43" s="457"/>
      <c r="UBB43" s="457"/>
      <c r="UBC43" s="457"/>
      <c r="UBD43" s="271"/>
      <c r="UBE43" s="271"/>
      <c r="UBF43" s="451"/>
      <c r="UBG43" s="454"/>
      <c r="UBH43" s="451"/>
      <c r="UBI43" s="454"/>
      <c r="UBJ43" s="458"/>
      <c r="UBK43" s="459"/>
      <c r="UBL43" s="460"/>
      <c r="UBM43" s="461"/>
      <c r="UBN43" s="462"/>
      <c r="UBO43" s="458"/>
      <c r="UBP43" s="451"/>
      <c r="UBQ43" s="463"/>
      <c r="UBR43" s="451"/>
      <c r="UBS43" s="451"/>
      <c r="UBT43" s="453"/>
      <c r="UBV43" s="449"/>
      <c r="UBW43" s="449"/>
      <c r="UBX43" s="449"/>
      <c r="UBY43" s="450"/>
      <c r="UBZ43" s="451"/>
      <c r="UCA43" s="451"/>
      <c r="UCB43" s="451"/>
      <c r="UCC43" s="449"/>
      <c r="UCD43" s="452"/>
      <c r="UCE43" s="453"/>
      <c r="UCF43" s="454"/>
      <c r="UCG43" s="449"/>
      <c r="UCH43" s="453"/>
      <c r="UCI43" s="453"/>
      <c r="UCJ43" s="450"/>
      <c r="UCK43" s="454"/>
      <c r="UCL43" s="455"/>
      <c r="UCM43" s="453"/>
      <c r="UCN43" s="456"/>
      <c r="UCO43" s="453"/>
      <c r="UCP43" s="456"/>
      <c r="UCQ43" s="454"/>
      <c r="UCR43" s="451"/>
      <c r="UCS43" s="454"/>
      <c r="UCT43" s="450"/>
      <c r="UCU43" s="456"/>
      <c r="UCV43" s="456"/>
      <c r="UCW43" s="456"/>
      <c r="UCX43" s="456"/>
      <c r="UCY43" s="271"/>
      <c r="UCZ43" s="451"/>
      <c r="UDA43" s="454"/>
      <c r="UDB43" s="451"/>
      <c r="UDC43" s="457"/>
      <c r="UDD43" s="271"/>
      <c r="UDE43" s="451"/>
      <c r="UDF43" s="454"/>
      <c r="UDG43" s="451"/>
      <c r="UDH43" s="457"/>
      <c r="UDI43" s="451"/>
      <c r="UDJ43" s="457"/>
      <c r="UDK43" s="457"/>
      <c r="UDL43" s="457"/>
      <c r="UDM43" s="271"/>
      <c r="UDN43" s="271"/>
      <c r="UDO43" s="451"/>
      <c r="UDP43" s="454"/>
      <c r="UDQ43" s="451"/>
      <c r="UDR43" s="454"/>
      <c r="UDS43" s="458"/>
      <c r="UDT43" s="459"/>
      <c r="UDU43" s="460"/>
      <c r="UDV43" s="461"/>
      <c r="UDW43" s="462"/>
      <c r="UDX43" s="458"/>
      <c r="UDY43" s="451"/>
      <c r="UDZ43" s="463"/>
      <c r="UEA43" s="451"/>
      <c r="UEB43" s="451"/>
      <c r="UEC43" s="453"/>
      <c r="UEE43" s="449"/>
      <c r="UEF43" s="449"/>
      <c r="UEG43" s="449"/>
      <c r="UEH43" s="450"/>
      <c r="UEI43" s="451"/>
      <c r="UEJ43" s="451"/>
      <c r="UEK43" s="451"/>
      <c r="UEL43" s="449"/>
      <c r="UEM43" s="452"/>
      <c r="UEN43" s="453"/>
      <c r="UEO43" s="454"/>
      <c r="UEP43" s="449"/>
      <c r="UEQ43" s="453"/>
      <c r="UER43" s="453"/>
      <c r="UES43" s="450"/>
      <c r="UET43" s="454"/>
      <c r="UEU43" s="455"/>
      <c r="UEV43" s="453"/>
      <c r="UEW43" s="456"/>
      <c r="UEX43" s="453"/>
      <c r="UEY43" s="456"/>
      <c r="UEZ43" s="454"/>
      <c r="UFA43" s="451"/>
      <c r="UFB43" s="454"/>
      <c r="UFC43" s="450"/>
      <c r="UFD43" s="456"/>
      <c r="UFE43" s="456"/>
      <c r="UFF43" s="456"/>
      <c r="UFG43" s="456"/>
      <c r="UFH43" s="271"/>
      <c r="UFI43" s="451"/>
      <c r="UFJ43" s="454"/>
      <c r="UFK43" s="451"/>
      <c r="UFL43" s="457"/>
      <c r="UFM43" s="271"/>
      <c r="UFN43" s="451"/>
      <c r="UFO43" s="454"/>
      <c r="UFP43" s="451"/>
      <c r="UFQ43" s="457"/>
      <c r="UFR43" s="451"/>
      <c r="UFS43" s="457"/>
      <c r="UFT43" s="457"/>
      <c r="UFU43" s="457"/>
      <c r="UFV43" s="271"/>
      <c r="UFW43" s="271"/>
      <c r="UFX43" s="451"/>
      <c r="UFY43" s="454"/>
      <c r="UFZ43" s="451"/>
      <c r="UGA43" s="454"/>
      <c r="UGB43" s="458"/>
      <c r="UGC43" s="459"/>
      <c r="UGD43" s="460"/>
      <c r="UGE43" s="461"/>
      <c r="UGF43" s="462"/>
      <c r="UGG43" s="458"/>
      <c r="UGH43" s="451"/>
      <c r="UGI43" s="463"/>
      <c r="UGJ43" s="451"/>
      <c r="UGK43" s="451"/>
      <c r="UGL43" s="453"/>
      <c r="UGN43" s="449"/>
      <c r="UGO43" s="449"/>
      <c r="UGP43" s="449"/>
      <c r="UGQ43" s="450"/>
      <c r="UGR43" s="451"/>
      <c r="UGS43" s="451"/>
      <c r="UGT43" s="451"/>
      <c r="UGU43" s="449"/>
      <c r="UGV43" s="452"/>
      <c r="UGW43" s="453"/>
      <c r="UGX43" s="454"/>
      <c r="UGY43" s="449"/>
      <c r="UGZ43" s="453"/>
      <c r="UHA43" s="453"/>
      <c r="UHB43" s="450"/>
      <c r="UHC43" s="454"/>
      <c r="UHD43" s="455"/>
      <c r="UHE43" s="453"/>
      <c r="UHF43" s="456"/>
      <c r="UHG43" s="453"/>
      <c r="UHH43" s="456"/>
      <c r="UHI43" s="454"/>
      <c r="UHJ43" s="451"/>
      <c r="UHK43" s="454"/>
      <c r="UHL43" s="450"/>
      <c r="UHM43" s="456"/>
      <c r="UHN43" s="456"/>
      <c r="UHO43" s="456"/>
      <c r="UHP43" s="456"/>
      <c r="UHQ43" s="271"/>
      <c r="UHR43" s="451"/>
      <c r="UHS43" s="454"/>
      <c r="UHT43" s="451"/>
      <c r="UHU43" s="457"/>
      <c r="UHV43" s="271"/>
      <c r="UHW43" s="451"/>
      <c r="UHX43" s="454"/>
      <c r="UHY43" s="451"/>
      <c r="UHZ43" s="457"/>
      <c r="UIA43" s="451"/>
      <c r="UIB43" s="457"/>
      <c r="UIC43" s="457"/>
      <c r="UID43" s="457"/>
      <c r="UIE43" s="271"/>
      <c r="UIF43" s="271"/>
      <c r="UIG43" s="451"/>
      <c r="UIH43" s="454"/>
      <c r="UII43" s="451"/>
      <c r="UIJ43" s="454"/>
      <c r="UIK43" s="458"/>
      <c r="UIL43" s="459"/>
      <c r="UIM43" s="460"/>
      <c r="UIN43" s="461"/>
      <c r="UIO43" s="462"/>
      <c r="UIP43" s="458"/>
      <c r="UIQ43" s="451"/>
      <c r="UIR43" s="463"/>
      <c r="UIS43" s="451"/>
      <c r="UIT43" s="451"/>
      <c r="UIU43" s="453"/>
      <c r="UIW43" s="449"/>
      <c r="UIX43" s="449"/>
      <c r="UIY43" s="449"/>
      <c r="UIZ43" s="450"/>
      <c r="UJA43" s="451"/>
      <c r="UJB43" s="451"/>
      <c r="UJC43" s="451"/>
      <c r="UJD43" s="449"/>
      <c r="UJE43" s="452"/>
      <c r="UJF43" s="453"/>
      <c r="UJG43" s="454"/>
      <c r="UJH43" s="449"/>
      <c r="UJI43" s="453"/>
      <c r="UJJ43" s="453"/>
      <c r="UJK43" s="450"/>
      <c r="UJL43" s="454"/>
      <c r="UJM43" s="455"/>
      <c r="UJN43" s="453"/>
      <c r="UJO43" s="456"/>
      <c r="UJP43" s="453"/>
      <c r="UJQ43" s="456"/>
      <c r="UJR43" s="454"/>
      <c r="UJS43" s="451"/>
      <c r="UJT43" s="454"/>
      <c r="UJU43" s="450"/>
      <c r="UJV43" s="456"/>
      <c r="UJW43" s="456"/>
      <c r="UJX43" s="456"/>
      <c r="UJY43" s="456"/>
      <c r="UJZ43" s="271"/>
      <c r="UKA43" s="451"/>
      <c r="UKB43" s="454"/>
      <c r="UKC43" s="451"/>
      <c r="UKD43" s="457"/>
      <c r="UKE43" s="271"/>
      <c r="UKF43" s="451"/>
      <c r="UKG43" s="454"/>
      <c r="UKH43" s="451"/>
      <c r="UKI43" s="457"/>
      <c r="UKJ43" s="451"/>
      <c r="UKK43" s="457"/>
      <c r="UKL43" s="457"/>
      <c r="UKM43" s="457"/>
      <c r="UKN43" s="271"/>
      <c r="UKO43" s="271"/>
      <c r="UKP43" s="451"/>
      <c r="UKQ43" s="454"/>
      <c r="UKR43" s="451"/>
      <c r="UKS43" s="454"/>
      <c r="UKT43" s="458"/>
      <c r="UKU43" s="459"/>
      <c r="UKV43" s="460"/>
      <c r="UKW43" s="461"/>
      <c r="UKX43" s="462"/>
      <c r="UKY43" s="458"/>
      <c r="UKZ43" s="451"/>
      <c r="ULA43" s="463"/>
      <c r="ULB43" s="451"/>
      <c r="ULC43" s="451"/>
      <c r="ULD43" s="453"/>
      <c r="ULF43" s="449"/>
      <c r="ULG43" s="449"/>
      <c r="ULH43" s="449"/>
      <c r="ULI43" s="450"/>
      <c r="ULJ43" s="451"/>
      <c r="ULK43" s="451"/>
      <c r="ULL43" s="451"/>
      <c r="ULM43" s="449"/>
      <c r="ULN43" s="452"/>
      <c r="ULO43" s="453"/>
      <c r="ULP43" s="454"/>
      <c r="ULQ43" s="449"/>
      <c r="ULR43" s="453"/>
      <c r="ULS43" s="453"/>
      <c r="ULT43" s="450"/>
      <c r="ULU43" s="454"/>
      <c r="ULV43" s="455"/>
      <c r="ULW43" s="453"/>
      <c r="ULX43" s="456"/>
      <c r="ULY43" s="453"/>
      <c r="ULZ43" s="456"/>
      <c r="UMA43" s="454"/>
      <c r="UMB43" s="451"/>
      <c r="UMC43" s="454"/>
      <c r="UMD43" s="450"/>
      <c r="UME43" s="456"/>
      <c r="UMF43" s="456"/>
      <c r="UMG43" s="456"/>
      <c r="UMH43" s="456"/>
      <c r="UMI43" s="271"/>
      <c r="UMJ43" s="451"/>
      <c r="UMK43" s="454"/>
      <c r="UML43" s="451"/>
      <c r="UMM43" s="457"/>
      <c r="UMN43" s="271"/>
      <c r="UMO43" s="451"/>
      <c r="UMP43" s="454"/>
      <c r="UMQ43" s="451"/>
      <c r="UMR43" s="457"/>
      <c r="UMS43" s="451"/>
      <c r="UMT43" s="457"/>
      <c r="UMU43" s="457"/>
      <c r="UMV43" s="457"/>
      <c r="UMW43" s="271"/>
      <c r="UMX43" s="271"/>
      <c r="UMY43" s="451"/>
      <c r="UMZ43" s="454"/>
      <c r="UNA43" s="451"/>
      <c r="UNB43" s="454"/>
      <c r="UNC43" s="458"/>
      <c r="UND43" s="459"/>
      <c r="UNE43" s="460"/>
      <c r="UNF43" s="461"/>
      <c r="UNG43" s="462"/>
      <c r="UNH43" s="458"/>
      <c r="UNI43" s="451"/>
      <c r="UNJ43" s="463"/>
      <c r="UNK43" s="451"/>
      <c r="UNL43" s="451"/>
      <c r="UNM43" s="453"/>
      <c r="UNO43" s="449"/>
      <c r="UNP43" s="449"/>
      <c r="UNQ43" s="449"/>
      <c r="UNR43" s="450"/>
      <c r="UNS43" s="451"/>
      <c r="UNT43" s="451"/>
      <c r="UNU43" s="451"/>
      <c r="UNV43" s="449"/>
      <c r="UNW43" s="452"/>
      <c r="UNX43" s="453"/>
      <c r="UNY43" s="454"/>
      <c r="UNZ43" s="449"/>
      <c r="UOA43" s="453"/>
      <c r="UOB43" s="453"/>
      <c r="UOC43" s="450"/>
      <c r="UOD43" s="454"/>
      <c r="UOE43" s="455"/>
      <c r="UOF43" s="453"/>
      <c r="UOG43" s="456"/>
      <c r="UOH43" s="453"/>
      <c r="UOI43" s="456"/>
      <c r="UOJ43" s="454"/>
      <c r="UOK43" s="451"/>
      <c r="UOL43" s="454"/>
      <c r="UOM43" s="450"/>
      <c r="UON43" s="456"/>
      <c r="UOO43" s="456"/>
      <c r="UOP43" s="456"/>
      <c r="UOQ43" s="456"/>
      <c r="UOR43" s="271"/>
      <c r="UOS43" s="451"/>
      <c r="UOT43" s="454"/>
      <c r="UOU43" s="451"/>
      <c r="UOV43" s="457"/>
      <c r="UOW43" s="271"/>
      <c r="UOX43" s="451"/>
      <c r="UOY43" s="454"/>
      <c r="UOZ43" s="451"/>
      <c r="UPA43" s="457"/>
      <c r="UPB43" s="451"/>
      <c r="UPC43" s="457"/>
      <c r="UPD43" s="457"/>
      <c r="UPE43" s="457"/>
      <c r="UPF43" s="271"/>
      <c r="UPG43" s="271"/>
      <c r="UPH43" s="451"/>
      <c r="UPI43" s="454"/>
      <c r="UPJ43" s="451"/>
      <c r="UPK43" s="454"/>
      <c r="UPL43" s="458"/>
      <c r="UPM43" s="459"/>
      <c r="UPN43" s="460"/>
      <c r="UPO43" s="461"/>
      <c r="UPP43" s="462"/>
      <c r="UPQ43" s="458"/>
      <c r="UPR43" s="451"/>
      <c r="UPS43" s="463"/>
      <c r="UPT43" s="451"/>
      <c r="UPU43" s="451"/>
      <c r="UPV43" s="453"/>
      <c r="UPX43" s="449"/>
      <c r="UPY43" s="449"/>
      <c r="UPZ43" s="449"/>
      <c r="UQA43" s="450"/>
      <c r="UQB43" s="451"/>
      <c r="UQC43" s="451"/>
      <c r="UQD43" s="451"/>
      <c r="UQE43" s="449"/>
      <c r="UQF43" s="452"/>
      <c r="UQG43" s="453"/>
      <c r="UQH43" s="454"/>
      <c r="UQI43" s="449"/>
      <c r="UQJ43" s="453"/>
      <c r="UQK43" s="453"/>
      <c r="UQL43" s="450"/>
      <c r="UQM43" s="454"/>
      <c r="UQN43" s="455"/>
      <c r="UQO43" s="453"/>
      <c r="UQP43" s="456"/>
      <c r="UQQ43" s="453"/>
      <c r="UQR43" s="456"/>
      <c r="UQS43" s="454"/>
      <c r="UQT43" s="451"/>
      <c r="UQU43" s="454"/>
      <c r="UQV43" s="450"/>
      <c r="UQW43" s="456"/>
      <c r="UQX43" s="456"/>
      <c r="UQY43" s="456"/>
      <c r="UQZ43" s="456"/>
      <c r="URA43" s="271"/>
      <c r="URB43" s="451"/>
      <c r="URC43" s="454"/>
      <c r="URD43" s="451"/>
      <c r="URE43" s="457"/>
      <c r="URF43" s="271"/>
      <c r="URG43" s="451"/>
      <c r="URH43" s="454"/>
      <c r="URI43" s="451"/>
      <c r="URJ43" s="457"/>
      <c r="URK43" s="451"/>
      <c r="URL43" s="457"/>
      <c r="URM43" s="457"/>
      <c r="URN43" s="457"/>
      <c r="URO43" s="271"/>
      <c r="URP43" s="271"/>
      <c r="URQ43" s="451"/>
      <c r="URR43" s="454"/>
      <c r="URS43" s="451"/>
      <c r="URT43" s="454"/>
      <c r="URU43" s="458"/>
      <c r="URV43" s="459"/>
      <c r="URW43" s="460"/>
      <c r="URX43" s="461"/>
      <c r="URY43" s="462"/>
      <c r="URZ43" s="458"/>
      <c r="USA43" s="451"/>
      <c r="USB43" s="463"/>
      <c r="USC43" s="451"/>
      <c r="USD43" s="451"/>
      <c r="USE43" s="453"/>
      <c r="USG43" s="449"/>
      <c r="USH43" s="449"/>
      <c r="USI43" s="449"/>
      <c r="USJ43" s="450"/>
      <c r="USK43" s="451"/>
      <c r="USL43" s="451"/>
      <c r="USM43" s="451"/>
      <c r="USN43" s="449"/>
      <c r="USO43" s="452"/>
      <c r="USP43" s="453"/>
      <c r="USQ43" s="454"/>
      <c r="USR43" s="449"/>
      <c r="USS43" s="453"/>
      <c r="UST43" s="453"/>
      <c r="USU43" s="450"/>
      <c r="USV43" s="454"/>
      <c r="USW43" s="455"/>
      <c r="USX43" s="453"/>
      <c r="USY43" s="456"/>
      <c r="USZ43" s="453"/>
      <c r="UTA43" s="456"/>
      <c r="UTB43" s="454"/>
      <c r="UTC43" s="451"/>
      <c r="UTD43" s="454"/>
      <c r="UTE43" s="450"/>
      <c r="UTF43" s="456"/>
      <c r="UTG43" s="456"/>
      <c r="UTH43" s="456"/>
      <c r="UTI43" s="456"/>
      <c r="UTJ43" s="271"/>
      <c r="UTK43" s="451"/>
      <c r="UTL43" s="454"/>
      <c r="UTM43" s="451"/>
      <c r="UTN43" s="457"/>
      <c r="UTO43" s="271"/>
      <c r="UTP43" s="451"/>
      <c r="UTQ43" s="454"/>
      <c r="UTR43" s="451"/>
      <c r="UTS43" s="457"/>
      <c r="UTT43" s="451"/>
      <c r="UTU43" s="457"/>
      <c r="UTV43" s="457"/>
      <c r="UTW43" s="457"/>
      <c r="UTX43" s="271"/>
      <c r="UTY43" s="271"/>
      <c r="UTZ43" s="451"/>
      <c r="UUA43" s="454"/>
      <c r="UUB43" s="451"/>
      <c r="UUC43" s="454"/>
      <c r="UUD43" s="458"/>
      <c r="UUE43" s="459"/>
      <c r="UUF43" s="460"/>
      <c r="UUG43" s="461"/>
      <c r="UUH43" s="462"/>
      <c r="UUI43" s="458"/>
      <c r="UUJ43" s="451"/>
      <c r="UUK43" s="463"/>
      <c r="UUL43" s="451"/>
      <c r="UUM43" s="451"/>
      <c r="UUN43" s="453"/>
      <c r="UUP43" s="449"/>
      <c r="UUQ43" s="449"/>
      <c r="UUR43" s="449"/>
      <c r="UUS43" s="450"/>
      <c r="UUT43" s="451"/>
      <c r="UUU43" s="451"/>
      <c r="UUV43" s="451"/>
      <c r="UUW43" s="449"/>
      <c r="UUX43" s="452"/>
      <c r="UUY43" s="453"/>
      <c r="UUZ43" s="454"/>
      <c r="UVA43" s="449"/>
      <c r="UVB43" s="453"/>
      <c r="UVC43" s="453"/>
      <c r="UVD43" s="450"/>
      <c r="UVE43" s="454"/>
      <c r="UVF43" s="455"/>
      <c r="UVG43" s="453"/>
      <c r="UVH43" s="456"/>
      <c r="UVI43" s="453"/>
      <c r="UVJ43" s="456"/>
      <c r="UVK43" s="454"/>
      <c r="UVL43" s="451"/>
      <c r="UVM43" s="454"/>
      <c r="UVN43" s="450"/>
      <c r="UVO43" s="456"/>
      <c r="UVP43" s="456"/>
      <c r="UVQ43" s="456"/>
      <c r="UVR43" s="456"/>
      <c r="UVS43" s="271"/>
      <c r="UVT43" s="451"/>
      <c r="UVU43" s="454"/>
      <c r="UVV43" s="451"/>
      <c r="UVW43" s="457"/>
      <c r="UVX43" s="271"/>
      <c r="UVY43" s="451"/>
      <c r="UVZ43" s="454"/>
      <c r="UWA43" s="451"/>
      <c r="UWB43" s="457"/>
      <c r="UWC43" s="451"/>
      <c r="UWD43" s="457"/>
      <c r="UWE43" s="457"/>
      <c r="UWF43" s="457"/>
      <c r="UWG43" s="271"/>
      <c r="UWH43" s="271"/>
      <c r="UWI43" s="451"/>
      <c r="UWJ43" s="454"/>
      <c r="UWK43" s="451"/>
      <c r="UWL43" s="454"/>
      <c r="UWM43" s="458"/>
      <c r="UWN43" s="459"/>
      <c r="UWO43" s="460"/>
      <c r="UWP43" s="461"/>
      <c r="UWQ43" s="462"/>
      <c r="UWR43" s="458"/>
      <c r="UWS43" s="451"/>
      <c r="UWT43" s="463"/>
      <c r="UWU43" s="451"/>
      <c r="UWV43" s="451"/>
      <c r="UWW43" s="453"/>
      <c r="UWY43" s="449"/>
      <c r="UWZ43" s="449"/>
      <c r="UXA43" s="449"/>
      <c r="UXB43" s="450"/>
      <c r="UXC43" s="451"/>
      <c r="UXD43" s="451"/>
      <c r="UXE43" s="451"/>
      <c r="UXF43" s="449"/>
      <c r="UXG43" s="452"/>
      <c r="UXH43" s="453"/>
      <c r="UXI43" s="454"/>
      <c r="UXJ43" s="449"/>
      <c r="UXK43" s="453"/>
      <c r="UXL43" s="453"/>
      <c r="UXM43" s="450"/>
      <c r="UXN43" s="454"/>
      <c r="UXO43" s="455"/>
      <c r="UXP43" s="453"/>
      <c r="UXQ43" s="456"/>
      <c r="UXR43" s="453"/>
      <c r="UXS43" s="456"/>
      <c r="UXT43" s="454"/>
      <c r="UXU43" s="451"/>
      <c r="UXV43" s="454"/>
      <c r="UXW43" s="450"/>
      <c r="UXX43" s="456"/>
      <c r="UXY43" s="456"/>
      <c r="UXZ43" s="456"/>
      <c r="UYA43" s="456"/>
      <c r="UYB43" s="271"/>
      <c r="UYC43" s="451"/>
      <c r="UYD43" s="454"/>
      <c r="UYE43" s="451"/>
      <c r="UYF43" s="457"/>
      <c r="UYG43" s="271"/>
      <c r="UYH43" s="451"/>
      <c r="UYI43" s="454"/>
      <c r="UYJ43" s="451"/>
      <c r="UYK43" s="457"/>
      <c r="UYL43" s="451"/>
      <c r="UYM43" s="457"/>
      <c r="UYN43" s="457"/>
      <c r="UYO43" s="457"/>
      <c r="UYP43" s="271"/>
      <c r="UYQ43" s="271"/>
      <c r="UYR43" s="451"/>
      <c r="UYS43" s="454"/>
      <c r="UYT43" s="451"/>
      <c r="UYU43" s="454"/>
      <c r="UYV43" s="458"/>
      <c r="UYW43" s="459"/>
      <c r="UYX43" s="460"/>
      <c r="UYY43" s="461"/>
      <c r="UYZ43" s="462"/>
      <c r="UZA43" s="458"/>
      <c r="UZB43" s="451"/>
      <c r="UZC43" s="463"/>
      <c r="UZD43" s="451"/>
      <c r="UZE43" s="451"/>
      <c r="UZF43" s="453"/>
      <c r="UZH43" s="449"/>
      <c r="UZI43" s="449"/>
      <c r="UZJ43" s="449"/>
      <c r="UZK43" s="450"/>
      <c r="UZL43" s="451"/>
      <c r="UZM43" s="451"/>
      <c r="UZN43" s="451"/>
      <c r="UZO43" s="449"/>
      <c r="UZP43" s="452"/>
      <c r="UZQ43" s="453"/>
      <c r="UZR43" s="454"/>
      <c r="UZS43" s="449"/>
      <c r="UZT43" s="453"/>
      <c r="UZU43" s="453"/>
      <c r="UZV43" s="450"/>
      <c r="UZW43" s="454"/>
      <c r="UZX43" s="455"/>
      <c r="UZY43" s="453"/>
      <c r="UZZ43" s="456"/>
      <c r="VAA43" s="453"/>
      <c r="VAB43" s="456"/>
      <c r="VAC43" s="454"/>
      <c r="VAD43" s="451"/>
      <c r="VAE43" s="454"/>
      <c r="VAF43" s="450"/>
      <c r="VAG43" s="456"/>
      <c r="VAH43" s="456"/>
      <c r="VAI43" s="456"/>
      <c r="VAJ43" s="456"/>
      <c r="VAK43" s="271"/>
      <c r="VAL43" s="451"/>
      <c r="VAM43" s="454"/>
      <c r="VAN43" s="451"/>
      <c r="VAO43" s="457"/>
      <c r="VAP43" s="271"/>
      <c r="VAQ43" s="451"/>
      <c r="VAR43" s="454"/>
      <c r="VAS43" s="451"/>
      <c r="VAT43" s="457"/>
      <c r="VAU43" s="451"/>
      <c r="VAV43" s="457"/>
      <c r="VAW43" s="457"/>
      <c r="VAX43" s="457"/>
      <c r="VAY43" s="271"/>
      <c r="VAZ43" s="271"/>
      <c r="VBA43" s="451"/>
      <c r="VBB43" s="454"/>
      <c r="VBC43" s="451"/>
      <c r="VBD43" s="454"/>
      <c r="VBE43" s="458"/>
      <c r="VBF43" s="459"/>
      <c r="VBG43" s="460"/>
      <c r="VBH43" s="461"/>
      <c r="VBI43" s="462"/>
      <c r="VBJ43" s="458"/>
      <c r="VBK43" s="451"/>
      <c r="VBL43" s="463"/>
      <c r="VBM43" s="451"/>
      <c r="VBN43" s="451"/>
      <c r="VBO43" s="453"/>
      <c r="VBQ43" s="449"/>
      <c r="VBR43" s="449"/>
      <c r="VBS43" s="449"/>
      <c r="VBT43" s="450"/>
      <c r="VBU43" s="451"/>
      <c r="VBV43" s="451"/>
      <c r="VBW43" s="451"/>
      <c r="VBX43" s="449"/>
      <c r="VBY43" s="452"/>
      <c r="VBZ43" s="453"/>
      <c r="VCA43" s="454"/>
      <c r="VCB43" s="449"/>
      <c r="VCC43" s="453"/>
      <c r="VCD43" s="453"/>
      <c r="VCE43" s="450"/>
      <c r="VCF43" s="454"/>
      <c r="VCG43" s="455"/>
      <c r="VCH43" s="453"/>
      <c r="VCI43" s="456"/>
      <c r="VCJ43" s="453"/>
      <c r="VCK43" s="456"/>
      <c r="VCL43" s="454"/>
      <c r="VCM43" s="451"/>
      <c r="VCN43" s="454"/>
      <c r="VCO43" s="450"/>
      <c r="VCP43" s="456"/>
      <c r="VCQ43" s="456"/>
      <c r="VCR43" s="456"/>
      <c r="VCS43" s="456"/>
      <c r="VCT43" s="271"/>
      <c r="VCU43" s="451"/>
      <c r="VCV43" s="454"/>
      <c r="VCW43" s="451"/>
      <c r="VCX43" s="457"/>
      <c r="VCY43" s="271"/>
      <c r="VCZ43" s="451"/>
      <c r="VDA43" s="454"/>
      <c r="VDB43" s="451"/>
      <c r="VDC43" s="457"/>
      <c r="VDD43" s="451"/>
      <c r="VDE43" s="457"/>
      <c r="VDF43" s="457"/>
      <c r="VDG43" s="457"/>
      <c r="VDH43" s="271"/>
      <c r="VDI43" s="271"/>
      <c r="VDJ43" s="451"/>
      <c r="VDK43" s="454"/>
      <c r="VDL43" s="451"/>
      <c r="VDM43" s="454"/>
      <c r="VDN43" s="458"/>
      <c r="VDO43" s="459"/>
      <c r="VDP43" s="460"/>
      <c r="VDQ43" s="461"/>
      <c r="VDR43" s="462"/>
      <c r="VDS43" s="458"/>
      <c r="VDT43" s="451"/>
      <c r="VDU43" s="463"/>
      <c r="VDV43" s="451"/>
      <c r="VDW43" s="451"/>
      <c r="VDX43" s="453"/>
      <c r="VDZ43" s="449"/>
      <c r="VEA43" s="449"/>
      <c r="VEB43" s="449"/>
      <c r="VEC43" s="450"/>
      <c r="VED43" s="451"/>
      <c r="VEE43" s="451"/>
      <c r="VEF43" s="451"/>
      <c r="VEG43" s="449"/>
      <c r="VEH43" s="452"/>
      <c r="VEI43" s="453"/>
      <c r="VEJ43" s="454"/>
      <c r="VEK43" s="449"/>
      <c r="VEL43" s="453"/>
      <c r="VEM43" s="453"/>
      <c r="VEN43" s="450"/>
      <c r="VEO43" s="454"/>
      <c r="VEP43" s="455"/>
      <c r="VEQ43" s="453"/>
      <c r="VER43" s="456"/>
      <c r="VES43" s="453"/>
      <c r="VET43" s="456"/>
      <c r="VEU43" s="454"/>
      <c r="VEV43" s="451"/>
      <c r="VEW43" s="454"/>
      <c r="VEX43" s="450"/>
      <c r="VEY43" s="456"/>
      <c r="VEZ43" s="456"/>
      <c r="VFA43" s="456"/>
      <c r="VFB43" s="456"/>
      <c r="VFC43" s="271"/>
      <c r="VFD43" s="451"/>
      <c r="VFE43" s="454"/>
      <c r="VFF43" s="451"/>
      <c r="VFG43" s="457"/>
      <c r="VFH43" s="271"/>
      <c r="VFI43" s="451"/>
      <c r="VFJ43" s="454"/>
      <c r="VFK43" s="451"/>
      <c r="VFL43" s="457"/>
      <c r="VFM43" s="451"/>
      <c r="VFN43" s="457"/>
      <c r="VFO43" s="457"/>
      <c r="VFP43" s="457"/>
      <c r="VFQ43" s="271"/>
      <c r="VFR43" s="271"/>
      <c r="VFS43" s="451"/>
      <c r="VFT43" s="454"/>
      <c r="VFU43" s="451"/>
      <c r="VFV43" s="454"/>
      <c r="VFW43" s="458"/>
      <c r="VFX43" s="459"/>
      <c r="VFY43" s="460"/>
      <c r="VFZ43" s="461"/>
      <c r="VGA43" s="462"/>
      <c r="VGB43" s="458"/>
      <c r="VGC43" s="451"/>
      <c r="VGD43" s="463"/>
      <c r="VGE43" s="451"/>
      <c r="VGF43" s="451"/>
      <c r="VGG43" s="453"/>
      <c r="VGI43" s="449"/>
      <c r="VGJ43" s="449"/>
      <c r="VGK43" s="449"/>
      <c r="VGL43" s="450"/>
      <c r="VGM43" s="451"/>
      <c r="VGN43" s="451"/>
      <c r="VGO43" s="451"/>
      <c r="VGP43" s="449"/>
      <c r="VGQ43" s="452"/>
      <c r="VGR43" s="453"/>
      <c r="VGS43" s="454"/>
      <c r="VGT43" s="449"/>
      <c r="VGU43" s="453"/>
      <c r="VGV43" s="453"/>
      <c r="VGW43" s="450"/>
      <c r="VGX43" s="454"/>
      <c r="VGY43" s="455"/>
      <c r="VGZ43" s="453"/>
      <c r="VHA43" s="456"/>
      <c r="VHB43" s="453"/>
      <c r="VHC43" s="456"/>
      <c r="VHD43" s="454"/>
      <c r="VHE43" s="451"/>
      <c r="VHF43" s="454"/>
      <c r="VHG43" s="450"/>
      <c r="VHH43" s="456"/>
      <c r="VHI43" s="456"/>
      <c r="VHJ43" s="456"/>
      <c r="VHK43" s="456"/>
      <c r="VHL43" s="271"/>
      <c r="VHM43" s="451"/>
      <c r="VHN43" s="454"/>
      <c r="VHO43" s="451"/>
      <c r="VHP43" s="457"/>
      <c r="VHQ43" s="271"/>
      <c r="VHR43" s="451"/>
      <c r="VHS43" s="454"/>
      <c r="VHT43" s="451"/>
      <c r="VHU43" s="457"/>
      <c r="VHV43" s="451"/>
      <c r="VHW43" s="457"/>
      <c r="VHX43" s="457"/>
      <c r="VHY43" s="457"/>
      <c r="VHZ43" s="271"/>
      <c r="VIA43" s="271"/>
      <c r="VIB43" s="451"/>
      <c r="VIC43" s="454"/>
      <c r="VID43" s="451"/>
      <c r="VIE43" s="454"/>
      <c r="VIF43" s="458"/>
      <c r="VIG43" s="459"/>
      <c r="VIH43" s="460"/>
      <c r="VII43" s="461"/>
      <c r="VIJ43" s="462"/>
      <c r="VIK43" s="458"/>
      <c r="VIL43" s="451"/>
      <c r="VIM43" s="463"/>
      <c r="VIN43" s="451"/>
      <c r="VIO43" s="451"/>
      <c r="VIP43" s="453"/>
      <c r="VIR43" s="449"/>
      <c r="VIS43" s="449"/>
      <c r="VIT43" s="449"/>
      <c r="VIU43" s="450"/>
      <c r="VIV43" s="451"/>
      <c r="VIW43" s="451"/>
      <c r="VIX43" s="451"/>
      <c r="VIY43" s="449"/>
      <c r="VIZ43" s="452"/>
      <c r="VJA43" s="453"/>
      <c r="VJB43" s="454"/>
      <c r="VJC43" s="449"/>
      <c r="VJD43" s="453"/>
      <c r="VJE43" s="453"/>
      <c r="VJF43" s="450"/>
      <c r="VJG43" s="454"/>
      <c r="VJH43" s="455"/>
      <c r="VJI43" s="453"/>
      <c r="VJJ43" s="456"/>
      <c r="VJK43" s="453"/>
      <c r="VJL43" s="456"/>
      <c r="VJM43" s="454"/>
      <c r="VJN43" s="451"/>
      <c r="VJO43" s="454"/>
      <c r="VJP43" s="450"/>
      <c r="VJQ43" s="456"/>
      <c r="VJR43" s="456"/>
      <c r="VJS43" s="456"/>
      <c r="VJT43" s="456"/>
      <c r="VJU43" s="271"/>
      <c r="VJV43" s="451"/>
      <c r="VJW43" s="454"/>
      <c r="VJX43" s="451"/>
      <c r="VJY43" s="457"/>
      <c r="VJZ43" s="271"/>
      <c r="VKA43" s="451"/>
      <c r="VKB43" s="454"/>
      <c r="VKC43" s="451"/>
      <c r="VKD43" s="457"/>
      <c r="VKE43" s="451"/>
      <c r="VKF43" s="457"/>
      <c r="VKG43" s="457"/>
      <c r="VKH43" s="457"/>
      <c r="VKI43" s="271"/>
      <c r="VKJ43" s="271"/>
      <c r="VKK43" s="451"/>
      <c r="VKL43" s="454"/>
      <c r="VKM43" s="451"/>
      <c r="VKN43" s="454"/>
      <c r="VKO43" s="458"/>
      <c r="VKP43" s="459"/>
      <c r="VKQ43" s="460"/>
      <c r="VKR43" s="461"/>
      <c r="VKS43" s="462"/>
      <c r="VKT43" s="458"/>
      <c r="VKU43" s="451"/>
      <c r="VKV43" s="463"/>
      <c r="VKW43" s="451"/>
      <c r="VKX43" s="451"/>
      <c r="VKY43" s="453"/>
      <c r="VLA43" s="449"/>
      <c r="VLB43" s="449"/>
      <c r="VLC43" s="449"/>
      <c r="VLD43" s="450"/>
      <c r="VLE43" s="451"/>
      <c r="VLF43" s="451"/>
      <c r="VLG43" s="451"/>
      <c r="VLH43" s="449"/>
      <c r="VLI43" s="452"/>
      <c r="VLJ43" s="453"/>
      <c r="VLK43" s="454"/>
      <c r="VLL43" s="449"/>
      <c r="VLM43" s="453"/>
      <c r="VLN43" s="453"/>
      <c r="VLO43" s="450"/>
      <c r="VLP43" s="454"/>
      <c r="VLQ43" s="455"/>
      <c r="VLR43" s="453"/>
      <c r="VLS43" s="456"/>
      <c r="VLT43" s="453"/>
      <c r="VLU43" s="456"/>
      <c r="VLV43" s="454"/>
      <c r="VLW43" s="451"/>
      <c r="VLX43" s="454"/>
      <c r="VLY43" s="450"/>
      <c r="VLZ43" s="456"/>
      <c r="VMA43" s="456"/>
      <c r="VMB43" s="456"/>
      <c r="VMC43" s="456"/>
      <c r="VMD43" s="271"/>
      <c r="VME43" s="451"/>
      <c r="VMF43" s="454"/>
      <c r="VMG43" s="451"/>
      <c r="VMH43" s="457"/>
      <c r="VMI43" s="271"/>
      <c r="VMJ43" s="451"/>
      <c r="VMK43" s="454"/>
      <c r="VML43" s="451"/>
      <c r="VMM43" s="457"/>
      <c r="VMN43" s="451"/>
      <c r="VMO43" s="457"/>
      <c r="VMP43" s="457"/>
      <c r="VMQ43" s="457"/>
      <c r="VMR43" s="271"/>
      <c r="VMS43" s="271"/>
      <c r="VMT43" s="451"/>
      <c r="VMU43" s="454"/>
      <c r="VMV43" s="451"/>
      <c r="VMW43" s="454"/>
      <c r="VMX43" s="458"/>
      <c r="VMY43" s="459"/>
      <c r="VMZ43" s="460"/>
      <c r="VNA43" s="461"/>
      <c r="VNB43" s="462"/>
      <c r="VNC43" s="458"/>
      <c r="VND43" s="451"/>
      <c r="VNE43" s="463"/>
      <c r="VNF43" s="451"/>
      <c r="VNG43" s="451"/>
      <c r="VNH43" s="453"/>
      <c r="VNJ43" s="449"/>
      <c r="VNK43" s="449"/>
      <c r="VNL43" s="449"/>
      <c r="VNM43" s="450"/>
      <c r="VNN43" s="451"/>
      <c r="VNO43" s="451"/>
      <c r="VNP43" s="451"/>
      <c r="VNQ43" s="449"/>
      <c r="VNR43" s="452"/>
      <c r="VNS43" s="453"/>
      <c r="VNT43" s="454"/>
      <c r="VNU43" s="449"/>
      <c r="VNV43" s="453"/>
      <c r="VNW43" s="453"/>
      <c r="VNX43" s="450"/>
      <c r="VNY43" s="454"/>
      <c r="VNZ43" s="455"/>
      <c r="VOA43" s="453"/>
      <c r="VOB43" s="456"/>
      <c r="VOC43" s="453"/>
      <c r="VOD43" s="456"/>
      <c r="VOE43" s="454"/>
      <c r="VOF43" s="451"/>
      <c r="VOG43" s="454"/>
      <c r="VOH43" s="450"/>
      <c r="VOI43" s="456"/>
      <c r="VOJ43" s="456"/>
      <c r="VOK43" s="456"/>
      <c r="VOL43" s="456"/>
      <c r="VOM43" s="271"/>
      <c r="VON43" s="451"/>
      <c r="VOO43" s="454"/>
      <c r="VOP43" s="451"/>
      <c r="VOQ43" s="457"/>
      <c r="VOR43" s="271"/>
      <c r="VOS43" s="451"/>
      <c r="VOT43" s="454"/>
      <c r="VOU43" s="451"/>
      <c r="VOV43" s="457"/>
      <c r="VOW43" s="451"/>
      <c r="VOX43" s="457"/>
      <c r="VOY43" s="457"/>
      <c r="VOZ43" s="457"/>
      <c r="VPA43" s="271"/>
      <c r="VPB43" s="271"/>
      <c r="VPC43" s="451"/>
      <c r="VPD43" s="454"/>
      <c r="VPE43" s="451"/>
      <c r="VPF43" s="454"/>
      <c r="VPG43" s="458"/>
      <c r="VPH43" s="459"/>
      <c r="VPI43" s="460"/>
      <c r="VPJ43" s="461"/>
      <c r="VPK43" s="462"/>
      <c r="VPL43" s="458"/>
      <c r="VPM43" s="451"/>
      <c r="VPN43" s="463"/>
      <c r="VPO43" s="451"/>
      <c r="VPP43" s="451"/>
      <c r="VPQ43" s="453"/>
      <c r="VPS43" s="449"/>
      <c r="VPT43" s="449"/>
      <c r="VPU43" s="449"/>
      <c r="VPV43" s="450"/>
      <c r="VPW43" s="451"/>
      <c r="VPX43" s="451"/>
      <c r="VPY43" s="451"/>
      <c r="VPZ43" s="449"/>
      <c r="VQA43" s="452"/>
      <c r="VQB43" s="453"/>
      <c r="VQC43" s="454"/>
      <c r="VQD43" s="449"/>
      <c r="VQE43" s="453"/>
      <c r="VQF43" s="453"/>
      <c r="VQG43" s="450"/>
      <c r="VQH43" s="454"/>
      <c r="VQI43" s="455"/>
      <c r="VQJ43" s="453"/>
      <c r="VQK43" s="456"/>
      <c r="VQL43" s="453"/>
      <c r="VQM43" s="456"/>
      <c r="VQN43" s="454"/>
      <c r="VQO43" s="451"/>
      <c r="VQP43" s="454"/>
      <c r="VQQ43" s="450"/>
      <c r="VQR43" s="456"/>
      <c r="VQS43" s="456"/>
      <c r="VQT43" s="456"/>
      <c r="VQU43" s="456"/>
      <c r="VQV43" s="271"/>
      <c r="VQW43" s="451"/>
      <c r="VQX43" s="454"/>
      <c r="VQY43" s="451"/>
      <c r="VQZ43" s="457"/>
      <c r="VRA43" s="271"/>
      <c r="VRB43" s="451"/>
      <c r="VRC43" s="454"/>
      <c r="VRD43" s="451"/>
      <c r="VRE43" s="457"/>
      <c r="VRF43" s="451"/>
      <c r="VRG43" s="457"/>
      <c r="VRH43" s="457"/>
      <c r="VRI43" s="457"/>
      <c r="VRJ43" s="271"/>
      <c r="VRK43" s="271"/>
      <c r="VRL43" s="451"/>
      <c r="VRM43" s="454"/>
      <c r="VRN43" s="451"/>
      <c r="VRO43" s="454"/>
      <c r="VRP43" s="458"/>
      <c r="VRQ43" s="459"/>
      <c r="VRR43" s="460"/>
      <c r="VRS43" s="461"/>
      <c r="VRT43" s="462"/>
      <c r="VRU43" s="458"/>
      <c r="VRV43" s="451"/>
      <c r="VRW43" s="463"/>
      <c r="VRX43" s="451"/>
      <c r="VRY43" s="451"/>
      <c r="VRZ43" s="453"/>
      <c r="VSB43" s="449"/>
      <c r="VSC43" s="449"/>
      <c r="VSD43" s="449"/>
      <c r="VSE43" s="450"/>
      <c r="VSF43" s="451"/>
      <c r="VSG43" s="451"/>
      <c r="VSH43" s="451"/>
      <c r="VSI43" s="449"/>
      <c r="VSJ43" s="452"/>
      <c r="VSK43" s="453"/>
      <c r="VSL43" s="454"/>
      <c r="VSM43" s="449"/>
      <c r="VSN43" s="453"/>
      <c r="VSO43" s="453"/>
      <c r="VSP43" s="450"/>
      <c r="VSQ43" s="454"/>
      <c r="VSR43" s="455"/>
      <c r="VSS43" s="453"/>
      <c r="VST43" s="456"/>
      <c r="VSU43" s="453"/>
      <c r="VSV43" s="456"/>
      <c r="VSW43" s="454"/>
      <c r="VSX43" s="451"/>
      <c r="VSY43" s="454"/>
      <c r="VSZ43" s="450"/>
      <c r="VTA43" s="456"/>
      <c r="VTB43" s="456"/>
      <c r="VTC43" s="456"/>
      <c r="VTD43" s="456"/>
      <c r="VTE43" s="271"/>
      <c r="VTF43" s="451"/>
      <c r="VTG43" s="454"/>
      <c r="VTH43" s="451"/>
      <c r="VTI43" s="457"/>
      <c r="VTJ43" s="271"/>
      <c r="VTK43" s="451"/>
      <c r="VTL43" s="454"/>
      <c r="VTM43" s="451"/>
      <c r="VTN43" s="457"/>
      <c r="VTO43" s="451"/>
      <c r="VTP43" s="457"/>
      <c r="VTQ43" s="457"/>
      <c r="VTR43" s="457"/>
      <c r="VTS43" s="271"/>
      <c r="VTT43" s="271"/>
      <c r="VTU43" s="451"/>
      <c r="VTV43" s="454"/>
      <c r="VTW43" s="451"/>
      <c r="VTX43" s="454"/>
      <c r="VTY43" s="458"/>
      <c r="VTZ43" s="459"/>
      <c r="VUA43" s="460"/>
      <c r="VUB43" s="461"/>
      <c r="VUC43" s="462"/>
      <c r="VUD43" s="458"/>
      <c r="VUE43" s="451"/>
      <c r="VUF43" s="463"/>
      <c r="VUG43" s="451"/>
      <c r="VUH43" s="451"/>
      <c r="VUI43" s="453"/>
      <c r="VUK43" s="449"/>
      <c r="VUL43" s="449"/>
      <c r="VUM43" s="449"/>
      <c r="VUN43" s="450"/>
      <c r="VUO43" s="451"/>
      <c r="VUP43" s="451"/>
      <c r="VUQ43" s="451"/>
      <c r="VUR43" s="449"/>
      <c r="VUS43" s="452"/>
      <c r="VUT43" s="453"/>
      <c r="VUU43" s="454"/>
      <c r="VUV43" s="449"/>
      <c r="VUW43" s="453"/>
      <c r="VUX43" s="453"/>
      <c r="VUY43" s="450"/>
      <c r="VUZ43" s="454"/>
      <c r="VVA43" s="455"/>
      <c r="VVB43" s="453"/>
      <c r="VVC43" s="456"/>
      <c r="VVD43" s="453"/>
      <c r="VVE43" s="456"/>
      <c r="VVF43" s="454"/>
      <c r="VVG43" s="451"/>
      <c r="VVH43" s="454"/>
      <c r="VVI43" s="450"/>
      <c r="VVJ43" s="456"/>
      <c r="VVK43" s="456"/>
      <c r="VVL43" s="456"/>
      <c r="VVM43" s="456"/>
      <c r="VVN43" s="271"/>
      <c r="VVO43" s="451"/>
      <c r="VVP43" s="454"/>
      <c r="VVQ43" s="451"/>
      <c r="VVR43" s="457"/>
      <c r="VVS43" s="271"/>
      <c r="VVT43" s="451"/>
      <c r="VVU43" s="454"/>
      <c r="VVV43" s="451"/>
      <c r="VVW43" s="457"/>
      <c r="VVX43" s="451"/>
      <c r="VVY43" s="457"/>
      <c r="VVZ43" s="457"/>
      <c r="VWA43" s="457"/>
      <c r="VWB43" s="271"/>
      <c r="VWC43" s="271"/>
      <c r="VWD43" s="451"/>
      <c r="VWE43" s="454"/>
      <c r="VWF43" s="451"/>
      <c r="VWG43" s="454"/>
      <c r="VWH43" s="458"/>
      <c r="VWI43" s="459"/>
      <c r="VWJ43" s="460"/>
      <c r="VWK43" s="461"/>
      <c r="VWL43" s="462"/>
      <c r="VWM43" s="458"/>
      <c r="VWN43" s="451"/>
      <c r="VWO43" s="463"/>
      <c r="VWP43" s="451"/>
      <c r="VWQ43" s="451"/>
      <c r="VWR43" s="453"/>
      <c r="VWT43" s="449"/>
      <c r="VWU43" s="449"/>
      <c r="VWV43" s="449"/>
      <c r="VWW43" s="450"/>
      <c r="VWX43" s="451"/>
      <c r="VWY43" s="451"/>
      <c r="VWZ43" s="451"/>
      <c r="VXA43" s="449"/>
      <c r="VXB43" s="452"/>
      <c r="VXC43" s="453"/>
      <c r="VXD43" s="454"/>
      <c r="VXE43" s="449"/>
      <c r="VXF43" s="453"/>
      <c r="VXG43" s="453"/>
      <c r="VXH43" s="450"/>
      <c r="VXI43" s="454"/>
      <c r="VXJ43" s="455"/>
      <c r="VXK43" s="453"/>
      <c r="VXL43" s="456"/>
      <c r="VXM43" s="453"/>
      <c r="VXN43" s="456"/>
      <c r="VXO43" s="454"/>
      <c r="VXP43" s="451"/>
      <c r="VXQ43" s="454"/>
      <c r="VXR43" s="450"/>
      <c r="VXS43" s="456"/>
      <c r="VXT43" s="456"/>
      <c r="VXU43" s="456"/>
      <c r="VXV43" s="456"/>
      <c r="VXW43" s="271"/>
      <c r="VXX43" s="451"/>
      <c r="VXY43" s="454"/>
      <c r="VXZ43" s="451"/>
      <c r="VYA43" s="457"/>
      <c r="VYB43" s="271"/>
      <c r="VYC43" s="451"/>
      <c r="VYD43" s="454"/>
      <c r="VYE43" s="451"/>
      <c r="VYF43" s="457"/>
      <c r="VYG43" s="451"/>
      <c r="VYH43" s="457"/>
      <c r="VYI43" s="457"/>
      <c r="VYJ43" s="457"/>
      <c r="VYK43" s="271"/>
      <c r="VYL43" s="271"/>
      <c r="VYM43" s="451"/>
      <c r="VYN43" s="454"/>
      <c r="VYO43" s="451"/>
      <c r="VYP43" s="454"/>
      <c r="VYQ43" s="458"/>
      <c r="VYR43" s="459"/>
      <c r="VYS43" s="460"/>
      <c r="VYT43" s="461"/>
      <c r="VYU43" s="462"/>
      <c r="VYV43" s="458"/>
      <c r="VYW43" s="451"/>
      <c r="VYX43" s="463"/>
      <c r="VYY43" s="451"/>
      <c r="VYZ43" s="451"/>
      <c r="VZA43" s="453"/>
      <c r="VZC43" s="449"/>
      <c r="VZD43" s="449"/>
      <c r="VZE43" s="449"/>
      <c r="VZF43" s="450"/>
      <c r="VZG43" s="451"/>
      <c r="VZH43" s="451"/>
      <c r="VZI43" s="451"/>
      <c r="VZJ43" s="449"/>
      <c r="VZK43" s="452"/>
      <c r="VZL43" s="453"/>
      <c r="VZM43" s="454"/>
      <c r="VZN43" s="449"/>
      <c r="VZO43" s="453"/>
      <c r="VZP43" s="453"/>
      <c r="VZQ43" s="450"/>
      <c r="VZR43" s="454"/>
      <c r="VZS43" s="455"/>
      <c r="VZT43" s="453"/>
      <c r="VZU43" s="456"/>
      <c r="VZV43" s="453"/>
      <c r="VZW43" s="456"/>
      <c r="VZX43" s="454"/>
      <c r="VZY43" s="451"/>
      <c r="VZZ43" s="454"/>
      <c r="WAA43" s="450"/>
      <c r="WAB43" s="456"/>
      <c r="WAC43" s="456"/>
      <c r="WAD43" s="456"/>
      <c r="WAE43" s="456"/>
      <c r="WAF43" s="271"/>
      <c r="WAG43" s="451"/>
      <c r="WAH43" s="454"/>
      <c r="WAI43" s="451"/>
      <c r="WAJ43" s="457"/>
      <c r="WAK43" s="271"/>
      <c r="WAL43" s="451"/>
      <c r="WAM43" s="454"/>
      <c r="WAN43" s="451"/>
      <c r="WAO43" s="457"/>
      <c r="WAP43" s="451"/>
      <c r="WAQ43" s="457"/>
      <c r="WAR43" s="457"/>
      <c r="WAS43" s="457"/>
      <c r="WAT43" s="271"/>
      <c r="WAU43" s="271"/>
      <c r="WAV43" s="451"/>
      <c r="WAW43" s="454"/>
      <c r="WAX43" s="451"/>
      <c r="WAY43" s="454"/>
      <c r="WAZ43" s="458"/>
      <c r="WBA43" s="459"/>
      <c r="WBB43" s="460"/>
      <c r="WBC43" s="461"/>
      <c r="WBD43" s="462"/>
      <c r="WBE43" s="458"/>
      <c r="WBF43" s="451"/>
      <c r="WBG43" s="463"/>
      <c r="WBH43" s="451"/>
      <c r="WBI43" s="451"/>
      <c r="WBJ43" s="453"/>
      <c r="WBL43" s="449"/>
      <c r="WBM43" s="449"/>
      <c r="WBN43" s="449"/>
      <c r="WBO43" s="450"/>
      <c r="WBP43" s="451"/>
      <c r="WBQ43" s="451"/>
      <c r="WBR43" s="451"/>
      <c r="WBS43" s="449"/>
      <c r="WBT43" s="452"/>
      <c r="WBU43" s="453"/>
      <c r="WBV43" s="454"/>
      <c r="WBW43" s="449"/>
      <c r="WBX43" s="453"/>
      <c r="WBY43" s="453"/>
      <c r="WBZ43" s="450"/>
      <c r="WCA43" s="454"/>
      <c r="WCB43" s="455"/>
      <c r="WCC43" s="453"/>
      <c r="WCD43" s="456"/>
      <c r="WCE43" s="453"/>
      <c r="WCF43" s="456"/>
      <c r="WCG43" s="454"/>
      <c r="WCH43" s="451"/>
      <c r="WCI43" s="454"/>
      <c r="WCJ43" s="450"/>
      <c r="WCK43" s="456"/>
      <c r="WCL43" s="456"/>
      <c r="WCM43" s="456"/>
      <c r="WCN43" s="456"/>
      <c r="WCO43" s="271"/>
      <c r="WCP43" s="451"/>
      <c r="WCQ43" s="454"/>
      <c r="WCR43" s="451"/>
      <c r="WCS43" s="457"/>
      <c r="WCT43" s="271"/>
      <c r="WCU43" s="451"/>
      <c r="WCV43" s="454"/>
      <c r="WCW43" s="451"/>
      <c r="WCX43" s="457"/>
      <c r="WCY43" s="451"/>
      <c r="WCZ43" s="457"/>
      <c r="WDA43" s="457"/>
      <c r="WDB43" s="457"/>
      <c r="WDC43" s="271"/>
      <c r="WDD43" s="271"/>
      <c r="WDE43" s="451"/>
      <c r="WDF43" s="454"/>
      <c r="WDG43" s="451"/>
      <c r="WDH43" s="454"/>
      <c r="WDI43" s="458"/>
      <c r="WDJ43" s="459"/>
      <c r="WDK43" s="460"/>
      <c r="WDL43" s="461"/>
      <c r="WDM43" s="462"/>
      <c r="WDN43" s="458"/>
      <c r="WDO43" s="451"/>
      <c r="WDP43" s="463"/>
      <c r="WDQ43" s="451"/>
      <c r="WDR43" s="451"/>
      <c r="WDS43" s="453"/>
      <c r="WDU43" s="449"/>
      <c r="WDV43" s="449"/>
      <c r="WDW43" s="449"/>
      <c r="WDX43" s="450"/>
      <c r="WDY43" s="451"/>
      <c r="WDZ43" s="451"/>
      <c r="WEA43" s="451"/>
      <c r="WEB43" s="449"/>
      <c r="WEC43" s="452"/>
      <c r="WED43" s="453"/>
      <c r="WEE43" s="454"/>
      <c r="WEF43" s="449"/>
      <c r="WEG43" s="453"/>
      <c r="WEH43" s="453"/>
      <c r="WEI43" s="450"/>
      <c r="WEJ43" s="454"/>
      <c r="WEK43" s="455"/>
      <c r="WEL43" s="453"/>
      <c r="WEM43" s="456"/>
      <c r="WEN43" s="453"/>
      <c r="WEO43" s="456"/>
      <c r="WEP43" s="454"/>
      <c r="WEQ43" s="451"/>
      <c r="WER43" s="454"/>
      <c r="WES43" s="450"/>
      <c r="WET43" s="456"/>
      <c r="WEU43" s="456"/>
      <c r="WEV43" s="456"/>
      <c r="WEW43" s="456"/>
      <c r="WEX43" s="271"/>
      <c r="WEY43" s="451"/>
      <c r="WEZ43" s="454"/>
      <c r="WFA43" s="451"/>
      <c r="WFB43" s="457"/>
      <c r="WFC43" s="271"/>
      <c r="WFD43" s="451"/>
      <c r="WFE43" s="454"/>
      <c r="WFF43" s="451"/>
      <c r="WFG43" s="457"/>
      <c r="WFH43" s="451"/>
      <c r="WFI43" s="457"/>
      <c r="WFJ43" s="457"/>
      <c r="WFK43" s="457"/>
      <c r="WFL43" s="271"/>
      <c r="WFM43" s="271"/>
      <c r="WFN43" s="451"/>
      <c r="WFO43" s="454"/>
      <c r="WFP43" s="451"/>
      <c r="WFQ43" s="454"/>
      <c r="WFR43" s="458"/>
      <c r="WFS43" s="459"/>
      <c r="WFT43" s="460"/>
      <c r="WFU43" s="461"/>
      <c r="WFV43" s="462"/>
      <c r="WFW43" s="458"/>
      <c r="WFX43" s="451"/>
      <c r="WFY43" s="463"/>
      <c r="WFZ43" s="451"/>
      <c r="WGA43" s="451"/>
      <c r="WGB43" s="453"/>
      <c r="WGD43" s="449"/>
      <c r="WGE43" s="449"/>
      <c r="WGF43" s="449"/>
      <c r="WGG43" s="450"/>
      <c r="WGH43" s="451"/>
      <c r="WGI43" s="451"/>
      <c r="WGJ43" s="451"/>
      <c r="WGK43" s="449"/>
      <c r="WGL43" s="452"/>
      <c r="WGM43" s="453"/>
      <c r="WGN43" s="454"/>
      <c r="WGO43" s="449"/>
      <c r="WGP43" s="453"/>
      <c r="WGQ43" s="453"/>
      <c r="WGR43" s="450"/>
      <c r="WGS43" s="454"/>
      <c r="WGT43" s="455"/>
      <c r="WGU43" s="453"/>
      <c r="WGV43" s="456"/>
      <c r="WGW43" s="453"/>
      <c r="WGX43" s="456"/>
      <c r="WGY43" s="454"/>
      <c r="WGZ43" s="451"/>
      <c r="WHA43" s="454"/>
      <c r="WHB43" s="450"/>
      <c r="WHC43" s="456"/>
      <c r="WHD43" s="456"/>
      <c r="WHE43" s="456"/>
      <c r="WHF43" s="456"/>
      <c r="WHG43" s="271"/>
      <c r="WHH43" s="451"/>
      <c r="WHI43" s="454"/>
      <c r="WHJ43" s="451"/>
      <c r="WHK43" s="457"/>
      <c r="WHL43" s="271"/>
      <c r="WHM43" s="451"/>
      <c r="WHN43" s="454"/>
      <c r="WHO43" s="451"/>
      <c r="WHP43" s="457"/>
      <c r="WHQ43" s="451"/>
      <c r="WHR43" s="457"/>
      <c r="WHS43" s="457"/>
      <c r="WHT43" s="457"/>
      <c r="WHU43" s="271"/>
      <c r="WHV43" s="271"/>
      <c r="WHW43" s="451"/>
      <c r="WHX43" s="454"/>
      <c r="WHY43" s="451"/>
      <c r="WHZ43" s="454"/>
      <c r="WIA43" s="458"/>
      <c r="WIB43" s="459"/>
      <c r="WIC43" s="460"/>
      <c r="WID43" s="461"/>
      <c r="WIE43" s="462"/>
      <c r="WIF43" s="458"/>
      <c r="WIG43" s="451"/>
      <c r="WIH43" s="463"/>
      <c r="WII43" s="451"/>
      <c r="WIJ43" s="451"/>
      <c r="WIK43" s="453"/>
      <c r="WIM43" s="449"/>
      <c r="WIN43" s="449"/>
      <c r="WIO43" s="449"/>
      <c r="WIP43" s="450"/>
      <c r="WIQ43" s="451"/>
      <c r="WIR43" s="451"/>
      <c r="WIS43" s="451"/>
      <c r="WIT43" s="449"/>
      <c r="WIU43" s="452"/>
      <c r="WIV43" s="453"/>
      <c r="WIW43" s="454"/>
      <c r="WIX43" s="449"/>
      <c r="WIY43" s="453"/>
      <c r="WIZ43" s="453"/>
      <c r="WJA43" s="450"/>
      <c r="WJB43" s="454"/>
      <c r="WJC43" s="455"/>
      <c r="WJD43" s="453"/>
      <c r="WJE43" s="456"/>
      <c r="WJF43" s="453"/>
      <c r="WJG43" s="456"/>
      <c r="WJH43" s="454"/>
      <c r="WJI43" s="451"/>
      <c r="WJJ43" s="454"/>
      <c r="WJK43" s="450"/>
      <c r="WJL43" s="456"/>
      <c r="WJM43" s="456"/>
      <c r="WJN43" s="456"/>
      <c r="WJO43" s="456"/>
      <c r="WJP43" s="271"/>
      <c r="WJQ43" s="451"/>
      <c r="WJR43" s="454"/>
      <c r="WJS43" s="451"/>
      <c r="WJT43" s="457"/>
      <c r="WJU43" s="271"/>
      <c r="WJV43" s="451"/>
      <c r="WJW43" s="454"/>
      <c r="WJX43" s="451"/>
      <c r="WJY43" s="457"/>
      <c r="WJZ43" s="451"/>
      <c r="WKA43" s="457"/>
      <c r="WKB43" s="457"/>
      <c r="WKC43" s="457"/>
      <c r="WKD43" s="271"/>
      <c r="WKE43" s="271"/>
      <c r="WKF43" s="451"/>
      <c r="WKG43" s="454"/>
      <c r="WKH43" s="451"/>
      <c r="WKI43" s="454"/>
      <c r="WKJ43" s="458"/>
      <c r="WKK43" s="459"/>
      <c r="WKL43" s="460"/>
      <c r="WKM43" s="461"/>
      <c r="WKN43" s="462"/>
      <c r="WKO43" s="458"/>
      <c r="WKP43" s="451"/>
      <c r="WKQ43" s="463"/>
      <c r="WKR43" s="451"/>
      <c r="WKS43" s="451"/>
      <c r="WKT43" s="453"/>
      <c r="WKV43" s="449"/>
      <c r="WKW43" s="449"/>
      <c r="WKX43" s="449"/>
      <c r="WKY43" s="450"/>
      <c r="WKZ43" s="451"/>
      <c r="WLA43" s="451"/>
      <c r="WLB43" s="451"/>
      <c r="WLC43" s="449"/>
      <c r="WLD43" s="452"/>
      <c r="WLE43" s="453"/>
      <c r="WLF43" s="454"/>
      <c r="WLG43" s="449"/>
      <c r="WLH43" s="453"/>
      <c r="WLI43" s="453"/>
      <c r="WLJ43" s="450"/>
      <c r="WLK43" s="454"/>
      <c r="WLL43" s="455"/>
      <c r="WLM43" s="453"/>
      <c r="WLN43" s="456"/>
      <c r="WLO43" s="453"/>
      <c r="WLP43" s="456"/>
      <c r="WLQ43" s="454"/>
      <c r="WLR43" s="451"/>
      <c r="WLS43" s="454"/>
      <c r="WLT43" s="450"/>
      <c r="WLU43" s="456"/>
      <c r="WLV43" s="456"/>
      <c r="WLW43" s="456"/>
      <c r="WLX43" s="456"/>
      <c r="WLY43" s="271"/>
      <c r="WLZ43" s="451"/>
      <c r="WMA43" s="454"/>
      <c r="WMB43" s="451"/>
      <c r="WMC43" s="457"/>
      <c r="WMD43" s="271"/>
      <c r="WME43" s="451"/>
      <c r="WMF43" s="454"/>
      <c r="WMG43" s="451"/>
      <c r="WMH43" s="457"/>
      <c r="WMI43" s="451"/>
      <c r="WMJ43" s="457"/>
      <c r="WMK43" s="457"/>
      <c r="WML43" s="457"/>
      <c r="WMM43" s="271"/>
      <c r="WMN43" s="271"/>
      <c r="WMO43" s="451"/>
      <c r="WMP43" s="454"/>
      <c r="WMQ43" s="451"/>
      <c r="WMR43" s="454"/>
      <c r="WMS43" s="458"/>
      <c r="WMT43" s="459"/>
      <c r="WMU43" s="460"/>
      <c r="WMV43" s="461"/>
      <c r="WMW43" s="462"/>
      <c r="WMX43" s="458"/>
      <c r="WMY43" s="451"/>
      <c r="WMZ43" s="463"/>
      <c r="WNA43" s="451"/>
      <c r="WNB43" s="451"/>
      <c r="WNC43" s="453"/>
      <c r="WNE43" s="449"/>
      <c r="WNF43" s="449"/>
      <c r="WNG43" s="449"/>
      <c r="WNH43" s="450"/>
      <c r="WNI43" s="451"/>
      <c r="WNJ43" s="451"/>
      <c r="WNK43" s="451"/>
      <c r="WNL43" s="449"/>
      <c r="WNM43" s="452"/>
      <c r="WNN43" s="453"/>
      <c r="WNO43" s="454"/>
      <c r="WNP43" s="449"/>
      <c r="WNQ43" s="453"/>
      <c r="WNR43" s="453"/>
      <c r="WNS43" s="450"/>
      <c r="WNT43" s="454"/>
      <c r="WNU43" s="455"/>
      <c r="WNV43" s="453"/>
      <c r="WNW43" s="456"/>
      <c r="WNX43" s="453"/>
      <c r="WNY43" s="456"/>
      <c r="WNZ43" s="454"/>
      <c r="WOA43" s="451"/>
      <c r="WOB43" s="454"/>
      <c r="WOC43" s="450"/>
      <c r="WOD43" s="456"/>
      <c r="WOE43" s="456"/>
      <c r="WOF43" s="456"/>
      <c r="WOG43" s="456"/>
      <c r="WOH43" s="271"/>
      <c r="WOI43" s="451"/>
      <c r="WOJ43" s="454"/>
      <c r="WOK43" s="451"/>
      <c r="WOL43" s="457"/>
      <c r="WOM43" s="271"/>
      <c r="WON43" s="451"/>
      <c r="WOO43" s="454"/>
      <c r="WOP43" s="451"/>
      <c r="WOQ43" s="457"/>
      <c r="WOR43" s="451"/>
      <c r="WOS43" s="457"/>
      <c r="WOT43" s="457"/>
      <c r="WOU43" s="457"/>
      <c r="WOV43" s="271"/>
      <c r="WOW43" s="271"/>
      <c r="WOX43" s="451"/>
      <c r="WOY43" s="454"/>
      <c r="WOZ43" s="451"/>
      <c r="WPA43" s="454"/>
      <c r="WPB43" s="458"/>
      <c r="WPC43" s="459"/>
      <c r="WPD43" s="460"/>
      <c r="WPE43" s="461"/>
      <c r="WPF43" s="462"/>
      <c r="WPG43" s="458"/>
      <c r="WPH43" s="451"/>
      <c r="WPI43" s="463"/>
      <c r="WPJ43" s="451"/>
      <c r="WPK43" s="451"/>
      <c r="WPL43" s="453"/>
      <c r="WPN43" s="449"/>
      <c r="WPO43" s="449"/>
      <c r="WPP43" s="449"/>
      <c r="WPQ43" s="450"/>
      <c r="WPR43" s="451"/>
      <c r="WPS43" s="451"/>
      <c r="WPT43" s="451"/>
      <c r="WPU43" s="449"/>
      <c r="WPV43" s="452"/>
      <c r="WPW43" s="453"/>
      <c r="WPX43" s="454"/>
      <c r="WPY43" s="449"/>
      <c r="WPZ43" s="453"/>
      <c r="WQA43" s="453"/>
      <c r="WQB43" s="450"/>
      <c r="WQC43" s="454"/>
      <c r="WQD43" s="455"/>
      <c r="WQE43" s="453"/>
      <c r="WQF43" s="456"/>
      <c r="WQG43" s="453"/>
      <c r="WQH43" s="456"/>
      <c r="WQI43" s="454"/>
      <c r="WQJ43" s="451"/>
      <c r="WQK43" s="454"/>
      <c r="WQL43" s="450"/>
      <c r="WQM43" s="456"/>
      <c r="WQN43" s="456"/>
      <c r="WQO43" s="456"/>
      <c r="WQP43" s="456"/>
      <c r="WQQ43" s="271"/>
      <c r="WQR43" s="451"/>
      <c r="WQS43" s="454"/>
      <c r="WQT43" s="451"/>
      <c r="WQU43" s="457"/>
      <c r="WQV43" s="271"/>
      <c r="WQW43" s="451"/>
      <c r="WQX43" s="454"/>
      <c r="WQY43" s="451"/>
      <c r="WQZ43" s="457"/>
      <c r="WRA43" s="451"/>
      <c r="WRB43" s="457"/>
      <c r="WRC43" s="457"/>
      <c r="WRD43" s="457"/>
      <c r="WRE43" s="271"/>
      <c r="WRF43" s="271"/>
      <c r="WRG43" s="451"/>
      <c r="WRH43" s="454"/>
      <c r="WRI43" s="451"/>
      <c r="WRJ43" s="454"/>
      <c r="WRK43" s="458"/>
      <c r="WRL43" s="459"/>
      <c r="WRM43" s="460"/>
      <c r="WRN43" s="461"/>
      <c r="WRO43" s="462"/>
      <c r="WRP43" s="458"/>
      <c r="WRQ43" s="451"/>
      <c r="WRR43" s="463"/>
      <c r="WRS43" s="451"/>
      <c r="WRT43" s="451"/>
      <c r="WRU43" s="453"/>
      <c r="WRW43" s="449"/>
      <c r="WRX43" s="449"/>
      <c r="WRY43" s="449"/>
      <c r="WRZ43" s="450"/>
      <c r="WSA43" s="451"/>
      <c r="WSB43" s="451"/>
      <c r="WSC43" s="451"/>
      <c r="WSD43" s="449"/>
      <c r="WSE43" s="452"/>
      <c r="WSF43" s="453"/>
      <c r="WSG43" s="454"/>
      <c r="WSH43" s="449"/>
      <c r="WSI43" s="453"/>
      <c r="WSJ43" s="453"/>
      <c r="WSK43" s="450"/>
      <c r="WSL43" s="454"/>
      <c r="WSM43" s="455"/>
      <c r="WSN43" s="453"/>
      <c r="WSO43" s="456"/>
      <c r="WSP43" s="453"/>
      <c r="WSQ43" s="456"/>
      <c r="WSR43" s="454"/>
      <c r="WSS43" s="451"/>
      <c r="WST43" s="454"/>
      <c r="WSU43" s="450"/>
      <c r="WSV43" s="456"/>
      <c r="WSW43" s="456"/>
      <c r="WSX43" s="456"/>
      <c r="WSY43" s="456"/>
      <c r="WSZ43" s="271"/>
      <c r="WTA43" s="451"/>
      <c r="WTB43" s="454"/>
      <c r="WTC43" s="451"/>
      <c r="WTD43" s="457"/>
      <c r="WTE43" s="271"/>
      <c r="WTF43" s="451"/>
      <c r="WTG43" s="454"/>
      <c r="WTH43" s="451"/>
      <c r="WTI43" s="457"/>
      <c r="WTJ43" s="451"/>
      <c r="WTK43" s="457"/>
      <c r="WTL43" s="457"/>
      <c r="WTM43" s="457"/>
      <c r="WTN43" s="271"/>
      <c r="WTO43" s="271"/>
      <c r="WTP43" s="451"/>
      <c r="WTQ43" s="454"/>
      <c r="WTR43" s="451"/>
      <c r="WTS43" s="454"/>
      <c r="WTT43" s="458"/>
      <c r="WTU43" s="459"/>
      <c r="WTV43" s="460"/>
      <c r="WTW43" s="461"/>
      <c r="WTX43" s="462"/>
      <c r="WTY43" s="458"/>
      <c r="WTZ43" s="451"/>
      <c r="WUA43" s="463"/>
      <c r="WUB43" s="451"/>
      <c r="WUC43" s="451"/>
      <c r="WUD43" s="453"/>
      <c r="WUF43" s="449"/>
      <c r="WUG43" s="449"/>
      <c r="WUH43" s="449"/>
      <c r="WUI43" s="450"/>
      <c r="WUJ43" s="451"/>
      <c r="WUK43" s="451"/>
      <c r="WUL43" s="451"/>
      <c r="WUM43" s="449"/>
      <c r="WUN43" s="452"/>
      <c r="WUO43" s="453"/>
      <c r="WUP43" s="454"/>
      <c r="WUQ43" s="449"/>
      <c r="WUR43" s="453"/>
      <c r="WUS43" s="453"/>
      <c r="WUT43" s="450"/>
      <c r="WUU43" s="454"/>
      <c r="WUV43" s="455"/>
      <c r="WUW43" s="453"/>
      <c r="WUX43" s="456"/>
      <c r="WUY43" s="453"/>
      <c r="WUZ43" s="456"/>
      <c r="WVA43" s="454"/>
      <c r="WVB43" s="451"/>
      <c r="WVC43" s="454"/>
      <c r="WVD43" s="450"/>
      <c r="WVE43" s="456"/>
      <c r="WVF43" s="456"/>
      <c r="WVG43" s="456"/>
      <c r="WVH43" s="456"/>
      <c r="WVI43" s="271"/>
      <c r="WVJ43" s="451"/>
      <c r="WVK43" s="454"/>
      <c r="WVL43" s="451"/>
      <c r="WVM43" s="457"/>
      <c r="WVN43" s="271"/>
      <c r="WVO43" s="451"/>
      <c r="WVP43" s="454"/>
      <c r="WVQ43" s="451"/>
      <c r="WVR43" s="457"/>
      <c r="WVS43" s="451"/>
      <c r="WVT43" s="457"/>
      <c r="WVU43" s="457"/>
      <c r="WVV43" s="457"/>
      <c r="WVW43" s="271"/>
      <c r="WVX43" s="271"/>
      <c r="WVY43" s="451"/>
      <c r="WVZ43" s="454"/>
      <c r="WWA43" s="451"/>
      <c r="WWB43" s="454"/>
      <c r="WWC43" s="458"/>
      <c r="WWD43" s="459"/>
      <c r="WWE43" s="460"/>
      <c r="WWF43" s="461"/>
      <c r="WWG43" s="462"/>
      <c r="WWH43" s="458"/>
      <c r="WWI43" s="451"/>
      <c r="WWJ43" s="463"/>
      <c r="WWK43" s="451"/>
      <c r="WWL43" s="451"/>
      <c r="WWM43" s="453"/>
      <c r="WWO43" s="449"/>
      <c r="WWP43" s="449"/>
      <c r="WWQ43" s="449"/>
      <c r="WWR43" s="450"/>
      <c r="WWS43" s="451"/>
      <c r="WWT43" s="451"/>
      <c r="WWU43" s="451"/>
      <c r="WWV43" s="449"/>
      <c r="WWW43" s="452"/>
      <c r="WWX43" s="453"/>
      <c r="WWY43" s="454"/>
      <c r="WWZ43" s="449"/>
      <c r="WXA43" s="453"/>
      <c r="WXB43" s="453"/>
      <c r="WXC43" s="450"/>
      <c r="WXD43" s="454"/>
      <c r="WXE43" s="455"/>
      <c r="WXF43" s="453"/>
      <c r="WXG43" s="456"/>
      <c r="WXH43" s="453"/>
      <c r="WXI43" s="456"/>
      <c r="WXJ43" s="454"/>
      <c r="WXK43" s="451"/>
      <c r="WXL43" s="454"/>
      <c r="WXM43" s="450"/>
      <c r="WXN43" s="456"/>
      <c r="WXO43" s="456"/>
      <c r="WXP43" s="456"/>
      <c r="WXQ43" s="456"/>
      <c r="WXR43" s="271"/>
      <c r="WXS43" s="451"/>
      <c r="WXT43" s="454"/>
      <c r="WXU43" s="451"/>
      <c r="WXV43" s="457"/>
      <c r="WXW43" s="271"/>
      <c r="WXX43" s="451"/>
      <c r="WXY43" s="454"/>
      <c r="WXZ43" s="451"/>
      <c r="WYA43" s="457"/>
      <c r="WYB43" s="451"/>
      <c r="WYC43" s="457"/>
      <c r="WYD43" s="457"/>
      <c r="WYE43" s="457"/>
      <c r="WYF43" s="271"/>
      <c r="WYG43" s="271"/>
      <c r="WYH43" s="451"/>
      <c r="WYI43" s="454"/>
      <c r="WYJ43" s="451"/>
      <c r="WYK43" s="454"/>
      <c r="WYL43" s="458"/>
      <c r="WYM43" s="459"/>
      <c r="WYN43" s="460"/>
      <c r="WYO43" s="461"/>
      <c r="WYP43" s="462"/>
      <c r="WYQ43" s="458"/>
      <c r="WYR43" s="451"/>
      <c r="WYS43" s="463"/>
      <c r="WYT43" s="451"/>
      <c r="WYU43" s="451"/>
      <c r="WYV43" s="453"/>
      <c r="WYX43" s="449"/>
      <c r="WYY43" s="449"/>
      <c r="WYZ43" s="449"/>
      <c r="WZA43" s="450"/>
      <c r="WZB43" s="451"/>
      <c r="WZC43" s="451"/>
      <c r="WZD43" s="451"/>
      <c r="WZE43" s="449"/>
      <c r="WZF43" s="452"/>
      <c r="WZG43" s="453"/>
      <c r="WZH43" s="454"/>
      <c r="WZI43" s="449"/>
      <c r="WZJ43" s="453"/>
      <c r="WZK43" s="453"/>
      <c r="WZL43" s="450"/>
      <c r="WZM43" s="454"/>
      <c r="WZN43" s="455"/>
      <c r="WZO43" s="453"/>
      <c r="WZP43" s="456"/>
      <c r="WZQ43" s="453"/>
      <c r="WZR43" s="456"/>
      <c r="WZS43" s="454"/>
      <c r="WZT43" s="451"/>
      <c r="WZU43" s="454"/>
      <c r="WZV43" s="450"/>
      <c r="WZW43" s="456"/>
      <c r="WZX43" s="456"/>
      <c r="WZY43" s="456"/>
      <c r="WZZ43" s="456"/>
      <c r="XAA43" s="271"/>
      <c r="XAB43" s="451"/>
      <c r="XAC43" s="454"/>
      <c r="XAD43" s="451"/>
      <c r="XAE43" s="457"/>
      <c r="XAF43" s="271"/>
      <c r="XAG43" s="451"/>
      <c r="XAH43" s="454"/>
      <c r="XAI43" s="451"/>
      <c r="XAJ43" s="457"/>
      <c r="XAK43" s="451"/>
      <c r="XAL43" s="457"/>
      <c r="XAM43" s="457"/>
      <c r="XAN43" s="457"/>
      <c r="XAO43" s="271"/>
      <c r="XAP43" s="271"/>
      <c r="XAQ43" s="451"/>
      <c r="XAR43" s="454"/>
      <c r="XAS43" s="451"/>
      <c r="XAT43" s="454"/>
      <c r="XAU43" s="458"/>
      <c r="XAV43" s="459"/>
      <c r="XAW43" s="460"/>
      <c r="XAX43" s="461"/>
      <c r="XAY43" s="462"/>
      <c r="XAZ43" s="458"/>
      <c r="XBA43" s="451"/>
      <c r="XBB43" s="463"/>
      <c r="XBC43" s="451"/>
      <c r="XBD43" s="451"/>
      <c r="XBE43" s="453"/>
      <c r="XBG43" s="449"/>
      <c r="XBH43" s="449"/>
      <c r="XBI43" s="449"/>
      <c r="XBJ43" s="450"/>
      <c r="XBK43" s="451"/>
      <c r="XBL43" s="451"/>
      <c r="XBM43" s="451"/>
      <c r="XBN43" s="449"/>
      <c r="XBO43" s="452"/>
      <c r="XBP43" s="453"/>
      <c r="XBQ43" s="454"/>
      <c r="XBR43" s="449"/>
      <c r="XBS43" s="453"/>
      <c r="XBT43" s="453"/>
      <c r="XBU43" s="450"/>
      <c r="XBV43" s="454"/>
      <c r="XBW43" s="455"/>
      <c r="XBX43" s="453"/>
      <c r="XBY43" s="456"/>
      <c r="XBZ43" s="453"/>
      <c r="XCA43" s="456"/>
      <c r="XCB43" s="454"/>
      <c r="XCC43" s="451"/>
      <c r="XCD43" s="454"/>
      <c r="XCE43" s="450"/>
      <c r="XCF43" s="456"/>
      <c r="XCG43" s="456"/>
      <c r="XCH43" s="456"/>
      <c r="XCI43" s="456"/>
      <c r="XCJ43" s="271"/>
      <c r="XCK43" s="451"/>
      <c r="XCL43" s="454"/>
      <c r="XCM43" s="451"/>
      <c r="XCN43" s="457"/>
      <c r="XCO43" s="271"/>
      <c r="XCP43" s="451"/>
      <c r="XCQ43" s="454"/>
      <c r="XCR43" s="451"/>
      <c r="XCS43" s="457"/>
      <c r="XCT43" s="451"/>
      <c r="XCU43" s="457"/>
      <c r="XCV43" s="457"/>
      <c r="XCW43" s="457"/>
      <c r="XCX43" s="271"/>
      <c r="XCY43" s="271"/>
      <c r="XCZ43" s="451"/>
      <c r="XDA43" s="454"/>
      <c r="XDB43" s="451"/>
      <c r="XDC43" s="454"/>
      <c r="XDD43" s="458"/>
      <c r="XDE43" s="459"/>
      <c r="XDF43" s="460"/>
      <c r="XDG43" s="461"/>
      <c r="XDH43" s="462"/>
      <c r="XDI43" s="458"/>
      <c r="XDJ43" s="451"/>
      <c r="XDK43" s="463"/>
      <c r="XDL43" s="451"/>
      <c r="XDM43" s="451"/>
      <c r="XDN43" s="453"/>
      <c r="XDP43" s="449"/>
      <c r="XDQ43" s="449"/>
      <c r="XDR43" s="449"/>
      <c r="XDS43" s="450"/>
      <c r="XDT43" s="451"/>
      <c r="XDU43" s="451"/>
      <c r="XDV43" s="451"/>
      <c r="XDW43" s="449"/>
      <c r="XDX43" s="452"/>
      <c r="XDY43" s="453"/>
      <c r="XDZ43" s="454"/>
      <c r="XEA43" s="449"/>
      <c r="XEB43" s="453"/>
      <c r="XEC43" s="453"/>
      <c r="XED43" s="450"/>
      <c r="XEE43" s="454"/>
      <c r="XEF43" s="455"/>
      <c r="XEG43" s="453"/>
      <c r="XEH43" s="456"/>
      <c r="XEI43" s="453"/>
      <c r="XEJ43" s="456"/>
      <c r="XEK43" s="454"/>
      <c r="XEL43" s="451"/>
      <c r="XEM43" s="454"/>
      <c r="XEN43" s="450"/>
      <c r="XEO43" s="456"/>
      <c r="XEP43" s="456"/>
      <c r="XEQ43" s="456"/>
      <c r="XER43" s="456"/>
      <c r="XES43" s="271"/>
      <c r="XET43" s="451"/>
      <c r="XEU43" s="454"/>
      <c r="XEV43" s="451"/>
      <c r="XEW43" s="457"/>
      <c r="XEX43" s="271"/>
    </row>
    <row r="44" spans="2:16378" x14ac:dyDescent="0.25">
      <c r="B44" s="221">
        <v>2025</v>
      </c>
      <c r="C44" s="221">
        <v>891780111</v>
      </c>
      <c r="D44" s="221" t="s">
        <v>78</v>
      </c>
      <c r="E44" s="67" t="s">
        <v>8178</v>
      </c>
      <c r="F44" s="65" t="s">
        <v>8177</v>
      </c>
      <c r="G44" s="65">
        <v>0</v>
      </c>
      <c r="H44" s="65" t="s">
        <v>81</v>
      </c>
      <c r="I44" s="221" t="s">
        <v>82</v>
      </c>
      <c r="J44" s="220" t="s">
        <v>83</v>
      </c>
      <c r="K44" s="66" t="s">
        <v>8147</v>
      </c>
      <c r="L44" s="68">
        <v>24750000</v>
      </c>
      <c r="M44" s="221" t="s">
        <v>85</v>
      </c>
      <c r="N44" s="66" t="s">
        <v>8176</v>
      </c>
      <c r="O44" s="66">
        <v>1082944854</v>
      </c>
      <c r="P44" s="66">
        <v>1545</v>
      </c>
      <c r="Q44" s="70">
        <v>45852</v>
      </c>
      <c r="R44" s="66">
        <v>24750000</v>
      </c>
      <c r="S44" s="70">
        <v>45852</v>
      </c>
      <c r="T44" s="68">
        <v>24750000</v>
      </c>
      <c r="U44" s="65" t="s">
        <v>87</v>
      </c>
      <c r="V44" s="68">
        <v>85472735</v>
      </c>
      <c r="W44" s="67" t="s">
        <v>8170</v>
      </c>
      <c r="X44" s="70">
        <v>45852</v>
      </c>
      <c r="Y44" s="70">
        <v>45853</v>
      </c>
      <c r="Z44" s="70" t="s">
        <v>89</v>
      </c>
      <c r="AA44" s="70">
        <v>46006</v>
      </c>
      <c r="AB44" s="49">
        <f t="shared" si="0"/>
        <v>153</v>
      </c>
      <c r="AC44" s="65">
        <v>0</v>
      </c>
      <c r="AD44" s="68">
        <v>0</v>
      </c>
      <c r="AE44" s="65">
        <v>0</v>
      </c>
      <c r="AF44" s="78" t="s">
        <v>89</v>
      </c>
      <c r="AG44" s="49">
        <f t="shared" si="1"/>
        <v>0</v>
      </c>
      <c r="AH44" s="65">
        <v>0</v>
      </c>
      <c r="AI44" s="68">
        <v>0</v>
      </c>
      <c r="AJ44" s="65" t="s">
        <v>89</v>
      </c>
      <c r="AK44" s="78" t="s">
        <v>89</v>
      </c>
      <c r="AL44" s="65">
        <v>0</v>
      </c>
      <c r="AM44" s="78" t="s">
        <v>89</v>
      </c>
      <c r="AN44" s="78" t="s">
        <v>89</v>
      </c>
      <c r="AO44" s="78" t="s">
        <v>89</v>
      </c>
      <c r="AP44" s="49">
        <f t="shared" si="2"/>
        <v>0</v>
      </c>
      <c r="AQ44" s="49">
        <f>+L44+AD44-AI44</f>
        <v>24750000</v>
      </c>
      <c r="AR44" s="65" t="s">
        <v>87</v>
      </c>
      <c r="AS44" s="68">
        <v>24750000</v>
      </c>
      <c r="AT44" s="65" t="s">
        <v>87</v>
      </c>
      <c r="AU44" s="68">
        <v>0</v>
      </c>
      <c r="AV44" s="75" t="s">
        <v>89</v>
      </c>
      <c r="AW44" s="267">
        <v>9000000</v>
      </c>
      <c r="AX44" s="79">
        <f t="shared" si="3"/>
        <v>15750000</v>
      </c>
      <c r="AY44" s="223">
        <f t="shared" si="4"/>
        <v>0.36363636363636365</v>
      </c>
      <c r="AZ44" s="74">
        <v>0.36363636363636365</v>
      </c>
      <c r="BA44" s="75" t="s">
        <v>89</v>
      </c>
      <c r="BB44" s="65" t="s">
        <v>108</v>
      </c>
      <c r="BC44" s="400" t="s">
        <v>8175</v>
      </c>
      <c r="BD44" s="65" t="s">
        <v>87</v>
      </c>
      <c r="BE44" s="65" t="s">
        <v>87</v>
      </c>
      <c r="BF44" s="449"/>
      <c r="BG44" s="449"/>
      <c r="BH44" s="450"/>
      <c r="BI44" s="451"/>
      <c r="BJ44" s="451"/>
      <c r="BK44" s="451"/>
      <c r="BL44" s="449"/>
      <c r="BM44" s="452"/>
      <c r="BN44" s="453"/>
      <c r="BO44" s="454"/>
      <c r="BP44" s="449"/>
      <c r="BQ44" s="453"/>
      <c r="BR44" s="453"/>
      <c r="BS44" s="450"/>
      <c r="BT44" s="454"/>
      <c r="BU44" s="455"/>
      <c r="BV44" s="453"/>
      <c r="BW44" s="456"/>
      <c r="BX44" s="453"/>
      <c r="BY44" s="456"/>
      <c r="BZ44" s="454"/>
      <c r="CA44" s="451"/>
      <c r="CB44" s="454"/>
      <c r="CC44" s="450"/>
      <c r="CD44" s="456"/>
      <c r="CE44" s="456"/>
      <c r="CF44" s="456"/>
      <c r="CG44" s="456"/>
      <c r="CH44" s="271"/>
      <c r="CI44" s="451"/>
      <c r="CJ44" s="454"/>
      <c r="CK44" s="451"/>
      <c r="CL44" s="457"/>
      <c r="CM44" s="271"/>
      <c r="CN44" s="451"/>
      <c r="CO44" s="454"/>
      <c r="CP44" s="451"/>
      <c r="CQ44" s="457"/>
      <c r="CR44" s="451"/>
      <c r="CS44" s="457"/>
      <c r="CT44" s="457"/>
      <c r="CU44" s="457"/>
      <c r="CV44" s="271"/>
      <c r="CW44" s="271"/>
      <c r="CX44" s="451"/>
      <c r="CY44" s="454"/>
      <c r="CZ44" s="451"/>
      <c r="DA44" s="454"/>
      <c r="DB44" s="458"/>
      <c r="DC44" s="459"/>
      <c r="DD44" s="460"/>
      <c r="DE44" s="461"/>
      <c r="DF44" s="462"/>
      <c r="DG44" s="458"/>
      <c r="DH44" s="451"/>
      <c r="DI44" s="463"/>
      <c r="DJ44" s="451"/>
      <c r="DK44" s="451"/>
      <c r="DL44" s="453"/>
      <c r="DN44" s="449"/>
      <c r="DO44" s="449"/>
      <c r="DP44" s="449"/>
      <c r="DQ44" s="450"/>
      <c r="DR44" s="451"/>
      <c r="DS44" s="451"/>
      <c r="DT44" s="451"/>
      <c r="DU44" s="449"/>
      <c r="DV44" s="452"/>
      <c r="DW44" s="453"/>
      <c r="DX44" s="454"/>
      <c r="DY44" s="449"/>
      <c r="DZ44" s="453"/>
      <c r="EA44" s="453"/>
      <c r="EB44" s="450"/>
      <c r="EC44" s="454"/>
      <c r="ED44" s="455"/>
      <c r="EE44" s="453"/>
      <c r="EF44" s="456"/>
      <c r="EG44" s="453"/>
      <c r="EH44" s="456"/>
      <c r="EI44" s="454"/>
      <c r="EJ44" s="451"/>
      <c r="EK44" s="454"/>
      <c r="EL44" s="450"/>
      <c r="EM44" s="456"/>
      <c r="EN44" s="456"/>
      <c r="EO44" s="456"/>
      <c r="EP44" s="456"/>
      <c r="EQ44" s="271"/>
      <c r="ER44" s="451"/>
      <c r="ES44" s="454"/>
      <c r="ET44" s="451"/>
      <c r="EU44" s="457"/>
      <c r="EV44" s="271"/>
      <c r="EW44" s="451"/>
      <c r="EX44" s="454"/>
      <c r="EY44" s="451"/>
      <c r="EZ44" s="457"/>
      <c r="FA44" s="451"/>
      <c r="FB44" s="457"/>
      <c r="FC44" s="457"/>
      <c r="FD44" s="457"/>
      <c r="FE44" s="271"/>
      <c r="FF44" s="271"/>
      <c r="FG44" s="451"/>
      <c r="FH44" s="454"/>
      <c r="FI44" s="451"/>
      <c r="FJ44" s="454"/>
      <c r="FK44" s="458"/>
      <c r="FL44" s="459"/>
      <c r="FM44" s="460"/>
      <c r="FN44" s="461"/>
      <c r="FO44" s="462"/>
      <c r="FP44" s="458"/>
      <c r="FQ44" s="451"/>
      <c r="FR44" s="463"/>
      <c r="FS44" s="451"/>
      <c r="FT44" s="451"/>
      <c r="FU44" s="453"/>
      <c r="FW44" s="449"/>
      <c r="FX44" s="449"/>
      <c r="FY44" s="449"/>
      <c r="FZ44" s="450"/>
      <c r="GA44" s="451"/>
      <c r="GB44" s="451"/>
      <c r="GC44" s="451"/>
      <c r="GD44" s="449"/>
      <c r="GE44" s="452"/>
      <c r="GF44" s="453"/>
      <c r="GG44" s="454"/>
      <c r="GH44" s="449"/>
      <c r="GI44" s="453"/>
      <c r="GJ44" s="453"/>
      <c r="GK44" s="450"/>
      <c r="GL44" s="454"/>
      <c r="GM44" s="455"/>
      <c r="GN44" s="453"/>
      <c r="GO44" s="456"/>
      <c r="GP44" s="453"/>
      <c r="GQ44" s="456"/>
      <c r="GR44" s="454"/>
      <c r="GS44" s="451"/>
      <c r="GT44" s="454"/>
      <c r="GU44" s="450"/>
      <c r="GV44" s="456"/>
      <c r="GW44" s="456"/>
      <c r="GX44" s="456"/>
      <c r="GY44" s="456"/>
      <c r="GZ44" s="271"/>
      <c r="HA44" s="451"/>
      <c r="HB44" s="454"/>
      <c r="HC44" s="451"/>
      <c r="HD44" s="457"/>
      <c r="HE44" s="271"/>
      <c r="HF44" s="451"/>
      <c r="HG44" s="454"/>
      <c r="HH44" s="451"/>
      <c r="HI44" s="457"/>
      <c r="HJ44" s="451"/>
      <c r="HK44" s="457"/>
      <c r="HL44" s="457"/>
      <c r="HM44" s="457"/>
      <c r="HN44" s="271"/>
      <c r="HO44" s="271"/>
      <c r="HP44" s="451"/>
      <c r="HQ44" s="454"/>
      <c r="HR44" s="451"/>
      <c r="HS44" s="454"/>
      <c r="HT44" s="458"/>
      <c r="HU44" s="459"/>
      <c r="HV44" s="460"/>
      <c r="HW44" s="461"/>
      <c r="HX44" s="462"/>
      <c r="HY44" s="458"/>
      <c r="HZ44" s="451"/>
      <c r="IA44" s="463"/>
      <c r="IB44" s="451"/>
      <c r="IC44" s="451"/>
      <c r="ID44" s="453"/>
      <c r="IF44" s="449"/>
      <c r="IG44" s="449"/>
      <c r="IH44" s="449"/>
      <c r="II44" s="450"/>
      <c r="IJ44" s="451"/>
      <c r="IK44" s="451"/>
      <c r="IL44" s="451"/>
      <c r="IM44" s="449"/>
      <c r="IN44" s="452"/>
      <c r="IO44" s="453"/>
      <c r="IP44" s="454"/>
      <c r="IQ44" s="449"/>
      <c r="IR44" s="453"/>
      <c r="IS44" s="453"/>
      <c r="IT44" s="450"/>
      <c r="IU44" s="454"/>
      <c r="IV44" s="455"/>
      <c r="IW44" s="453"/>
      <c r="IX44" s="456"/>
      <c r="IY44" s="453"/>
      <c r="IZ44" s="456"/>
      <c r="JA44" s="454"/>
      <c r="JB44" s="451"/>
      <c r="JC44" s="454"/>
      <c r="JD44" s="450"/>
      <c r="JE44" s="456"/>
      <c r="JF44" s="456"/>
      <c r="JG44" s="456"/>
      <c r="JH44" s="456"/>
      <c r="JI44" s="271"/>
      <c r="JJ44" s="451"/>
      <c r="JK44" s="454"/>
      <c r="JL44" s="451"/>
      <c r="JM44" s="457"/>
      <c r="JN44" s="271"/>
      <c r="JO44" s="451"/>
      <c r="JP44" s="454"/>
      <c r="JQ44" s="451"/>
      <c r="JR44" s="457"/>
      <c r="JS44" s="451"/>
      <c r="JT44" s="457"/>
      <c r="JU44" s="457"/>
      <c r="JV44" s="457"/>
      <c r="JW44" s="271"/>
      <c r="JX44" s="271"/>
      <c r="JY44" s="451"/>
      <c r="JZ44" s="454"/>
      <c r="KA44" s="451"/>
      <c r="KB44" s="454"/>
      <c r="KC44" s="458"/>
      <c r="KD44" s="459"/>
      <c r="KE44" s="460"/>
      <c r="KF44" s="461"/>
      <c r="KG44" s="462"/>
      <c r="KH44" s="458"/>
      <c r="KI44" s="451"/>
      <c r="KJ44" s="463"/>
      <c r="KK44" s="451"/>
      <c r="KL44" s="451"/>
      <c r="KM44" s="453"/>
      <c r="KO44" s="449"/>
      <c r="KP44" s="449"/>
      <c r="KQ44" s="449"/>
      <c r="KR44" s="450"/>
      <c r="KS44" s="451"/>
      <c r="KT44" s="451"/>
      <c r="KU44" s="451"/>
      <c r="KV44" s="449"/>
      <c r="KW44" s="452"/>
      <c r="KX44" s="453"/>
      <c r="KY44" s="454"/>
      <c r="KZ44" s="449"/>
      <c r="LA44" s="453"/>
      <c r="LB44" s="453"/>
      <c r="LC44" s="450"/>
      <c r="LD44" s="454"/>
      <c r="LE44" s="455"/>
      <c r="LF44" s="453"/>
      <c r="LG44" s="456"/>
      <c r="LH44" s="453"/>
      <c r="LI44" s="456"/>
      <c r="LJ44" s="454"/>
      <c r="LK44" s="451"/>
      <c r="LL44" s="454"/>
      <c r="LM44" s="450"/>
      <c r="LN44" s="456"/>
      <c r="LO44" s="456"/>
      <c r="LP44" s="456"/>
      <c r="LQ44" s="456"/>
      <c r="LR44" s="271"/>
      <c r="LS44" s="451"/>
      <c r="LT44" s="454"/>
      <c r="LU44" s="451"/>
      <c r="LV44" s="457"/>
      <c r="LW44" s="271"/>
      <c r="LX44" s="451"/>
      <c r="LY44" s="454"/>
      <c r="LZ44" s="451"/>
      <c r="MA44" s="457"/>
      <c r="MB44" s="451"/>
      <c r="MC44" s="457"/>
      <c r="MD44" s="457"/>
      <c r="ME44" s="457"/>
      <c r="MF44" s="271"/>
      <c r="MG44" s="271"/>
      <c r="MH44" s="451"/>
      <c r="MI44" s="454"/>
      <c r="MJ44" s="451"/>
      <c r="MK44" s="454"/>
      <c r="ML44" s="458"/>
      <c r="MM44" s="459"/>
      <c r="MN44" s="460"/>
      <c r="MO44" s="461"/>
      <c r="MP44" s="462"/>
      <c r="MQ44" s="458"/>
      <c r="MR44" s="451"/>
      <c r="MS44" s="463"/>
      <c r="MT44" s="451"/>
      <c r="MU44" s="451"/>
      <c r="MV44" s="453"/>
      <c r="MX44" s="449"/>
      <c r="MY44" s="449"/>
      <c r="MZ44" s="449"/>
      <c r="NA44" s="450"/>
      <c r="NB44" s="451"/>
      <c r="NC44" s="451"/>
      <c r="ND44" s="451"/>
      <c r="NE44" s="449"/>
      <c r="NF44" s="452"/>
      <c r="NG44" s="453"/>
      <c r="NH44" s="454"/>
      <c r="NI44" s="449"/>
      <c r="NJ44" s="453"/>
      <c r="NK44" s="453"/>
      <c r="NL44" s="450"/>
      <c r="NM44" s="454"/>
      <c r="NN44" s="455"/>
      <c r="NO44" s="453"/>
      <c r="NP44" s="456"/>
      <c r="NQ44" s="453"/>
      <c r="NR44" s="456"/>
      <c r="NS44" s="454"/>
      <c r="NT44" s="451"/>
      <c r="NU44" s="454"/>
      <c r="NV44" s="450"/>
      <c r="NW44" s="456"/>
      <c r="NX44" s="456"/>
      <c r="NY44" s="456"/>
      <c r="NZ44" s="456"/>
      <c r="OA44" s="271"/>
      <c r="OB44" s="451"/>
      <c r="OC44" s="454"/>
      <c r="OD44" s="451"/>
      <c r="OE44" s="457"/>
      <c r="OF44" s="271"/>
      <c r="OG44" s="451"/>
      <c r="OH44" s="454"/>
      <c r="OI44" s="451"/>
      <c r="OJ44" s="457"/>
      <c r="OK44" s="451"/>
      <c r="OL44" s="457"/>
      <c r="OM44" s="457"/>
      <c r="ON44" s="457"/>
      <c r="OO44" s="271"/>
      <c r="OP44" s="271"/>
      <c r="OQ44" s="451"/>
      <c r="OR44" s="454"/>
      <c r="OS44" s="451"/>
      <c r="OT44" s="454"/>
      <c r="OU44" s="458"/>
      <c r="OV44" s="459"/>
      <c r="OW44" s="460"/>
      <c r="OX44" s="461"/>
      <c r="OY44" s="462"/>
      <c r="OZ44" s="458"/>
      <c r="PA44" s="451"/>
      <c r="PB44" s="463"/>
      <c r="PC44" s="451"/>
      <c r="PD44" s="451"/>
      <c r="PE44" s="453"/>
      <c r="PG44" s="449"/>
      <c r="PH44" s="449"/>
      <c r="PI44" s="449"/>
      <c r="PJ44" s="450"/>
      <c r="PK44" s="451"/>
      <c r="PL44" s="451"/>
      <c r="PM44" s="451"/>
      <c r="PN44" s="449"/>
      <c r="PO44" s="452"/>
      <c r="PP44" s="453"/>
      <c r="PQ44" s="454"/>
      <c r="PR44" s="449"/>
      <c r="PS44" s="453"/>
      <c r="PT44" s="453"/>
      <c r="PU44" s="450"/>
      <c r="PV44" s="454"/>
      <c r="PW44" s="455"/>
      <c r="PX44" s="453"/>
      <c r="PY44" s="456"/>
      <c r="PZ44" s="453"/>
      <c r="QA44" s="456"/>
      <c r="QB44" s="454"/>
      <c r="QC44" s="451"/>
      <c r="QD44" s="454"/>
      <c r="QE44" s="450"/>
      <c r="QF44" s="456"/>
      <c r="QG44" s="456"/>
      <c r="QH44" s="456"/>
      <c r="QI44" s="456"/>
      <c r="QJ44" s="271"/>
      <c r="QK44" s="451"/>
      <c r="QL44" s="454"/>
      <c r="QM44" s="451"/>
      <c r="QN44" s="457"/>
      <c r="QO44" s="271"/>
      <c r="QP44" s="451"/>
      <c r="QQ44" s="454"/>
      <c r="QR44" s="451"/>
      <c r="QS44" s="457"/>
      <c r="QT44" s="451"/>
      <c r="QU44" s="457"/>
      <c r="QV44" s="457"/>
      <c r="QW44" s="457"/>
      <c r="QX44" s="271"/>
      <c r="QY44" s="271"/>
      <c r="QZ44" s="451"/>
      <c r="RA44" s="454"/>
      <c r="RB44" s="451"/>
      <c r="RC44" s="454"/>
      <c r="RD44" s="458"/>
      <c r="RE44" s="459"/>
      <c r="RF44" s="460"/>
      <c r="RG44" s="461"/>
      <c r="RH44" s="462"/>
      <c r="RI44" s="458"/>
      <c r="RJ44" s="451"/>
      <c r="RK44" s="463"/>
      <c r="RL44" s="451"/>
      <c r="RM44" s="451"/>
      <c r="RN44" s="453"/>
      <c r="RP44" s="449"/>
      <c r="RQ44" s="449"/>
      <c r="RR44" s="449"/>
      <c r="RS44" s="450"/>
      <c r="RT44" s="451"/>
      <c r="RU44" s="451"/>
      <c r="RV44" s="451"/>
      <c r="RW44" s="449"/>
      <c r="RX44" s="452"/>
      <c r="RY44" s="453"/>
      <c r="RZ44" s="454"/>
      <c r="SA44" s="449"/>
      <c r="SB44" s="453"/>
      <c r="SC44" s="453"/>
      <c r="SD44" s="450"/>
      <c r="SE44" s="454"/>
      <c r="SF44" s="455"/>
      <c r="SG44" s="453"/>
      <c r="SH44" s="456"/>
      <c r="SI44" s="453"/>
      <c r="SJ44" s="456"/>
      <c r="SK44" s="454"/>
      <c r="SL44" s="451"/>
      <c r="SM44" s="454"/>
      <c r="SN44" s="450"/>
      <c r="SO44" s="456"/>
      <c r="SP44" s="456"/>
      <c r="SQ44" s="456"/>
      <c r="SR44" s="456"/>
      <c r="SS44" s="271"/>
      <c r="ST44" s="451"/>
      <c r="SU44" s="454"/>
      <c r="SV44" s="451"/>
      <c r="SW44" s="457"/>
      <c r="SX44" s="271"/>
      <c r="SY44" s="451"/>
      <c r="SZ44" s="454"/>
      <c r="TA44" s="451"/>
      <c r="TB44" s="457"/>
      <c r="TC44" s="451"/>
      <c r="TD44" s="457"/>
      <c r="TE44" s="457"/>
      <c r="TF44" s="457"/>
      <c r="TG44" s="271"/>
      <c r="TH44" s="271"/>
      <c r="TI44" s="451"/>
      <c r="TJ44" s="454"/>
      <c r="TK44" s="451"/>
      <c r="TL44" s="454"/>
      <c r="TM44" s="458"/>
      <c r="TN44" s="459"/>
      <c r="TO44" s="460"/>
      <c r="TP44" s="461"/>
      <c r="TQ44" s="462"/>
      <c r="TR44" s="458"/>
      <c r="TS44" s="451"/>
      <c r="TT44" s="463"/>
      <c r="TU44" s="451"/>
      <c r="TV44" s="451"/>
      <c r="TW44" s="453"/>
      <c r="TY44" s="449"/>
      <c r="TZ44" s="449"/>
      <c r="UA44" s="449"/>
      <c r="UB44" s="450"/>
      <c r="UC44" s="451"/>
      <c r="UD44" s="451"/>
      <c r="UE44" s="451"/>
      <c r="UF44" s="449"/>
      <c r="UG44" s="452"/>
      <c r="UH44" s="453"/>
      <c r="UI44" s="454"/>
      <c r="UJ44" s="449"/>
      <c r="UK44" s="453"/>
      <c r="UL44" s="453"/>
      <c r="UM44" s="450"/>
      <c r="UN44" s="454"/>
      <c r="UO44" s="455"/>
      <c r="UP44" s="453"/>
      <c r="UQ44" s="456"/>
      <c r="UR44" s="453"/>
      <c r="US44" s="456"/>
      <c r="UT44" s="454"/>
      <c r="UU44" s="451"/>
      <c r="UV44" s="454"/>
      <c r="UW44" s="450"/>
      <c r="UX44" s="456"/>
      <c r="UY44" s="456"/>
      <c r="UZ44" s="456"/>
      <c r="VA44" s="456"/>
      <c r="VB44" s="271"/>
      <c r="VC44" s="451"/>
      <c r="VD44" s="454"/>
      <c r="VE44" s="451"/>
      <c r="VF44" s="457"/>
      <c r="VG44" s="271"/>
      <c r="VH44" s="451"/>
      <c r="VI44" s="454"/>
      <c r="VJ44" s="451"/>
      <c r="VK44" s="457"/>
      <c r="VL44" s="451"/>
      <c r="VM44" s="457"/>
      <c r="VN44" s="457"/>
      <c r="VO44" s="457"/>
      <c r="VP44" s="271"/>
      <c r="VQ44" s="271"/>
      <c r="VR44" s="451"/>
      <c r="VS44" s="454"/>
      <c r="VT44" s="451"/>
      <c r="VU44" s="454"/>
      <c r="VV44" s="458"/>
      <c r="VW44" s="459"/>
      <c r="VX44" s="460"/>
      <c r="VY44" s="461"/>
      <c r="VZ44" s="462"/>
      <c r="WA44" s="458"/>
      <c r="WB44" s="451"/>
      <c r="WC44" s="463"/>
      <c r="WD44" s="451"/>
      <c r="WE44" s="451"/>
      <c r="WF44" s="453"/>
      <c r="WH44" s="449"/>
      <c r="WI44" s="449"/>
      <c r="WJ44" s="449"/>
      <c r="WK44" s="450"/>
      <c r="WL44" s="451"/>
      <c r="WM44" s="451"/>
      <c r="WN44" s="451"/>
      <c r="WO44" s="449"/>
      <c r="WP44" s="452"/>
      <c r="WQ44" s="453"/>
      <c r="WR44" s="454"/>
      <c r="WS44" s="449"/>
      <c r="WT44" s="453"/>
      <c r="WU44" s="453"/>
      <c r="WV44" s="450"/>
      <c r="WW44" s="454"/>
      <c r="WX44" s="455"/>
      <c r="WY44" s="453"/>
      <c r="WZ44" s="456"/>
      <c r="XA44" s="453"/>
      <c r="XB44" s="456"/>
      <c r="XC44" s="454"/>
      <c r="XD44" s="451"/>
      <c r="XE44" s="454"/>
      <c r="XF44" s="450"/>
      <c r="XG44" s="456"/>
      <c r="XH44" s="456"/>
      <c r="XI44" s="456"/>
      <c r="XJ44" s="456"/>
      <c r="XK44" s="271"/>
      <c r="XL44" s="451"/>
      <c r="XM44" s="454"/>
      <c r="XN44" s="451"/>
      <c r="XO44" s="457"/>
      <c r="XP44" s="271"/>
      <c r="XQ44" s="451"/>
      <c r="XR44" s="454"/>
      <c r="XS44" s="451"/>
      <c r="XT44" s="457"/>
      <c r="XU44" s="451"/>
      <c r="XV44" s="457"/>
      <c r="XW44" s="457"/>
      <c r="XX44" s="457"/>
      <c r="XY44" s="271"/>
      <c r="XZ44" s="271"/>
      <c r="YA44" s="451"/>
      <c r="YB44" s="454"/>
      <c r="YC44" s="451"/>
      <c r="YD44" s="454"/>
      <c r="YE44" s="458"/>
      <c r="YF44" s="459"/>
      <c r="YG44" s="460"/>
      <c r="YH44" s="461"/>
      <c r="YI44" s="462"/>
      <c r="YJ44" s="458"/>
      <c r="YK44" s="451"/>
      <c r="YL44" s="463"/>
      <c r="YM44" s="451"/>
      <c r="YN44" s="451"/>
      <c r="YO44" s="453"/>
      <c r="YQ44" s="449"/>
      <c r="YR44" s="449"/>
      <c r="YS44" s="449"/>
      <c r="YT44" s="450"/>
      <c r="YU44" s="451"/>
      <c r="YV44" s="451"/>
      <c r="YW44" s="451"/>
      <c r="YX44" s="449"/>
      <c r="YY44" s="452"/>
      <c r="YZ44" s="453"/>
      <c r="ZA44" s="454"/>
      <c r="ZB44" s="449"/>
      <c r="ZC44" s="453"/>
      <c r="ZD44" s="453"/>
      <c r="ZE44" s="450"/>
      <c r="ZF44" s="454"/>
      <c r="ZG44" s="455"/>
      <c r="ZH44" s="453"/>
      <c r="ZI44" s="456"/>
      <c r="ZJ44" s="453"/>
      <c r="ZK44" s="456"/>
      <c r="ZL44" s="454"/>
      <c r="ZM44" s="451"/>
      <c r="ZN44" s="454"/>
      <c r="ZO44" s="450"/>
      <c r="ZP44" s="456"/>
      <c r="ZQ44" s="456"/>
      <c r="ZR44" s="456"/>
      <c r="ZS44" s="456"/>
      <c r="ZT44" s="271"/>
      <c r="ZU44" s="451"/>
      <c r="ZV44" s="454"/>
      <c r="ZW44" s="451"/>
      <c r="ZX44" s="457"/>
      <c r="ZY44" s="271"/>
      <c r="ZZ44" s="451"/>
      <c r="AAA44" s="454"/>
      <c r="AAB44" s="451"/>
      <c r="AAC44" s="457"/>
      <c r="AAD44" s="451"/>
      <c r="AAE44" s="457"/>
      <c r="AAF44" s="457"/>
      <c r="AAG44" s="457"/>
      <c r="AAH44" s="271"/>
      <c r="AAI44" s="271"/>
      <c r="AAJ44" s="451"/>
      <c r="AAK44" s="454"/>
      <c r="AAL44" s="451"/>
      <c r="AAM44" s="454"/>
      <c r="AAN44" s="458"/>
      <c r="AAO44" s="459"/>
      <c r="AAP44" s="460"/>
      <c r="AAQ44" s="461"/>
      <c r="AAR44" s="462"/>
      <c r="AAS44" s="458"/>
      <c r="AAT44" s="451"/>
      <c r="AAU44" s="463"/>
      <c r="AAV44" s="451"/>
      <c r="AAW44" s="451"/>
      <c r="AAX44" s="453"/>
      <c r="AAZ44" s="449"/>
      <c r="ABA44" s="449"/>
      <c r="ABB44" s="449"/>
      <c r="ABC44" s="450"/>
      <c r="ABD44" s="451"/>
      <c r="ABE44" s="451"/>
      <c r="ABF44" s="451"/>
      <c r="ABG44" s="449"/>
      <c r="ABH44" s="452"/>
      <c r="ABI44" s="453"/>
      <c r="ABJ44" s="454"/>
      <c r="ABK44" s="449"/>
      <c r="ABL44" s="453"/>
      <c r="ABM44" s="453"/>
      <c r="ABN44" s="450"/>
      <c r="ABO44" s="454"/>
      <c r="ABP44" s="455"/>
      <c r="ABQ44" s="453"/>
      <c r="ABR44" s="456"/>
      <c r="ABS44" s="453"/>
      <c r="ABT44" s="456"/>
      <c r="ABU44" s="454"/>
      <c r="ABV44" s="451"/>
      <c r="ABW44" s="454"/>
      <c r="ABX44" s="450"/>
      <c r="ABY44" s="456"/>
      <c r="ABZ44" s="456"/>
      <c r="ACA44" s="456"/>
      <c r="ACB44" s="456"/>
      <c r="ACC44" s="271"/>
      <c r="ACD44" s="451"/>
      <c r="ACE44" s="454"/>
      <c r="ACF44" s="451"/>
      <c r="ACG44" s="457"/>
      <c r="ACH44" s="271"/>
      <c r="ACI44" s="451"/>
      <c r="ACJ44" s="454"/>
      <c r="ACK44" s="451"/>
      <c r="ACL44" s="457"/>
      <c r="ACM44" s="451"/>
      <c r="ACN44" s="457"/>
      <c r="ACO44" s="457"/>
      <c r="ACP44" s="457"/>
      <c r="ACQ44" s="271"/>
      <c r="ACR44" s="271"/>
      <c r="ACS44" s="451"/>
      <c r="ACT44" s="454"/>
      <c r="ACU44" s="451"/>
      <c r="ACV44" s="454"/>
      <c r="ACW44" s="458"/>
      <c r="ACX44" s="459"/>
      <c r="ACY44" s="460"/>
      <c r="ACZ44" s="461"/>
      <c r="ADA44" s="462"/>
      <c r="ADB44" s="458"/>
      <c r="ADC44" s="451"/>
      <c r="ADD44" s="463"/>
      <c r="ADE44" s="451"/>
      <c r="ADF44" s="451"/>
      <c r="ADG44" s="453"/>
      <c r="ADI44" s="449"/>
      <c r="ADJ44" s="449"/>
      <c r="ADK44" s="449"/>
      <c r="ADL44" s="450"/>
      <c r="ADM44" s="451"/>
      <c r="ADN44" s="451"/>
      <c r="ADO44" s="451"/>
      <c r="ADP44" s="449"/>
      <c r="ADQ44" s="452"/>
      <c r="ADR44" s="453"/>
      <c r="ADS44" s="454"/>
      <c r="ADT44" s="449"/>
      <c r="ADU44" s="453"/>
      <c r="ADV44" s="453"/>
      <c r="ADW44" s="450"/>
      <c r="ADX44" s="454"/>
      <c r="ADY44" s="455"/>
      <c r="ADZ44" s="453"/>
      <c r="AEA44" s="456"/>
      <c r="AEB44" s="453"/>
      <c r="AEC44" s="456"/>
      <c r="AED44" s="454"/>
      <c r="AEE44" s="451"/>
      <c r="AEF44" s="454"/>
      <c r="AEG44" s="450"/>
      <c r="AEH44" s="456"/>
      <c r="AEI44" s="456"/>
      <c r="AEJ44" s="456"/>
      <c r="AEK44" s="456"/>
      <c r="AEL44" s="271"/>
      <c r="AEM44" s="451"/>
      <c r="AEN44" s="454"/>
      <c r="AEO44" s="451"/>
      <c r="AEP44" s="457"/>
      <c r="AEQ44" s="271"/>
      <c r="AER44" s="451"/>
      <c r="AES44" s="454"/>
      <c r="AET44" s="451"/>
      <c r="AEU44" s="457"/>
      <c r="AEV44" s="451"/>
      <c r="AEW44" s="457"/>
      <c r="AEX44" s="457"/>
      <c r="AEY44" s="457"/>
      <c r="AEZ44" s="271"/>
      <c r="AFA44" s="271"/>
      <c r="AFB44" s="451"/>
      <c r="AFC44" s="454"/>
      <c r="AFD44" s="451"/>
      <c r="AFE44" s="454"/>
      <c r="AFF44" s="458"/>
      <c r="AFG44" s="459"/>
      <c r="AFH44" s="460"/>
      <c r="AFI44" s="461"/>
      <c r="AFJ44" s="462"/>
      <c r="AFK44" s="458"/>
      <c r="AFL44" s="451"/>
      <c r="AFM44" s="463"/>
      <c r="AFN44" s="451"/>
      <c r="AFO44" s="451"/>
      <c r="AFP44" s="453"/>
      <c r="AFR44" s="449"/>
      <c r="AFS44" s="449"/>
      <c r="AFT44" s="449"/>
      <c r="AFU44" s="450"/>
      <c r="AFV44" s="451"/>
      <c r="AFW44" s="451"/>
      <c r="AFX44" s="451"/>
      <c r="AFY44" s="449"/>
      <c r="AFZ44" s="452"/>
      <c r="AGA44" s="453"/>
      <c r="AGB44" s="454"/>
      <c r="AGC44" s="449"/>
      <c r="AGD44" s="453"/>
      <c r="AGE44" s="453"/>
      <c r="AGF44" s="450"/>
      <c r="AGG44" s="454"/>
      <c r="AGH44" s="455"/>
      <c r="AGI44" s="453"/>
      <c r="AGJ44" s="456"/>
      <c r="AGK44" s="453"/>
      <c r="AGL44" s="456"/>
      <c r="AGM44" s="454"/>
      <c r="AGN44" s="451"/>
      <c r="AGO44" s="454"/>
      <c r="AGP44" s="450"/>
      <c r="AGQ44" s="456"/>
      <c r="AGR44" s="456"/>
      <c r="AGS44" s="456"/>
      <c r="AGT44" s="456"/>
      <c r="AGU44" s="271"/>
      <c r="AGV44" s="451"/>
      <c r="AGW44" s="454"/>
      <c r="AGX44" s="451"/>
      <c r="AGY44" s="457"/>
      <c r="AGZ44" s="271"/>
      <c r="AHA44" s="451"/>
      <c r="AHB44" s="454"/>
      <c r="AHC44" s="451"/>
      <c r="AHD44" s="457"/>
      <c r="AHE44" s="451"/>
      <c r="AHF44" s="457"/>
      <c r="AHG44" s="457"/>
      <c r="AHH44" s="457"/>
      <c r="AHI44" s="271"/>
      <c r="AHJ44" s="271"/>
      <c r="AHK44" s="451"/>
      <c r="AHL44" s="454"/>
      <c r="AHM44" s="451"/>
      <c r="AHN44" s="454"/>
      <c r="AHO44" s="458"/>
      <c r="AHP44" s="459"/>
      <c r="AHQ44" s="460"/>
      <c r="AHR44" s="461"/>
      <c r="AHS44" s="462"/>
      <c r="AHT44" s="458"/>
      <c r="AHU44" s="451"/>
      <c r="AHV44" s="463"/>
      <c r="AHW44" s="451"/>
      <c r="AHX44" s="451"/>
      <c r="AHY44" s="453"/>
      <c r="AIA44" s="449"/>
      <c r="AIB44" s="449"/>
      <c r="AIC44" s="449"/>
      <c r="AID44" s="450"/>
      <c r="AIE44" s="451"/>
      <c r="AIF44" s="451"/>
      <c r="AIG44" s="451"/>
      <c r="AIH44" s="449"/>
      <c r="AII44" s="452"/>
      <c r="AIJ44" s="453"/>
      <c r="AIK44" s="454"/>
      <c r="AIL44" s="449"/>
      <c r="AIM44" s="453"/>
      <c r="AIN44" s="453"/>
      <c r="AIO44" s="450"/>
      <c r="AIP44" s="454"/>
      <c r="AIQ44" s="455"/>
      <c r="AIR44" s="453"/>
      <c r="AIS44" s="456"/>
      <c r="AIT44" s="453"/>
      <c r="AIU44" s="456"/>
      <c r="AIV44" s="454"/>
      <c r="AIW44" s="451"/>
      <c r="AIX44" s="454"/>
      <c r="AIY44" s="450"/>
      <c r="AIZ44" s="456"/>
      <c r="AJA44" s="456"/>
      <c r="AJB44" s="456"/>
      <c r="AJC44" s="456"/>
      <c r="AJD44" s="271"/>
      <c r="AJE44" s="451"/>
      <c r="AJF44" s="454"/>
      <c r="AJG44" s="451"/>
      <c r="AJH44" s="457"/>
      <c r="AJI44" s="271"/>
      <c r="AJJ44" s="451"/>
      <c r="AJK44" s="454"/>
      <c r="AJL44" s="451"/>
      <c r="AJM44" s="457"/>
      <c r="AJN44" s="451"/>
      <c r="AJO44" s="457"/>
      <c r="AJP44" s="457"/>
      <c r="AJQ44" s="457"/>
      <c r="AJR44" s="271"/>
      <c r="AJS44" s="271"/>
      <c r="AJT44" s="451"/>
      <c r="AJU44" s="454"/>
      <c r="AJV44" s="451"/>
      <c r="AJW44" s="454"/>
      <c r="AJX44" s="458"/>
      <c r="AJY44" s="459"/>
      <c r="AJZ44" s="460"/>
      <c r="AKA44" s="461"/>
      <c r="AKB44" s="462"/>
      <c r="AKC44" s="458"/>
      <c r="AKD44" s="451"/>
      <c r="AKE44" s="463"/>
      <c r="AKF44" s="451"/>
      <c r="AKG44" s="451"/>
      <c r="AKH44" s="453"/>
      <c r="AKJ44" s="449"/>
      <c r="AKK44" s="449"/>
      <c r="AKL44" s="449"/>
      <c r="AKM44" s="450"/>
      <c r="AKN44" s="451"/>
      <c r="AKO44" s="451"/>
      <c r="AKP44" s="451"/>
      <c r="AKQ44" s="449"/>
      <c r="AKR44" s="452"/>
      <c r="AKS44" s="453"/>
      <c r="AKT44" s="454"/>
      <c r="AKU44" s="449"/>
      <c r="AKV44" s="453"/>
      <c r="AKW44" s="453"/>
      <c r="AKX44" s="450"/>
      <c r="AKY44" s="454"/>
      <c r="AKZ44" s="455"/>
      <c r="ALA44" s="453"/>
      <c r="ALB44" s="456"/>
      <c r="ALC44" s="453"/>
      <c r="ALD44" s="456"/>
      <c r="ALE44" s="454"/>
      <c r="ALF44" s="451"/>
      <c r="ALG44" s="454"/>
      <c r="ALH44" s="450"/>
      <c r="ALI44" s="456"/>
      <c r="ALJ44" s="456"/>
      <c r="ALK44" s="456"/>
      <c r="ALL44" s="456"/>
      <c r="ALM44" s="271"/>
      <c r="ALN44" s="451"/>
      <c r="ALO44" s="454"/>
      <c r="ALP44" s="451"/>
      <c r="ALQ44" s="457"/>
      <c r="ALR44" s="271"/>
      <c r="ALS44" s="451"/>
      <c r="ALT44" s="454"/>
      <c r="ALU44" s="451"/>
      <c r="ALV44" s="457"/>
      <c r="ALW44" s="451"/>
      <c r="ALX44" s="457"/>
      <c r="ALY44" s="457"/>
      <c r="ALZ44" s="457"/>
      <c r="AMA44" s="271"/>
      <c r="AMB44" s="271"/>
      <c r="AMC44" s="451"/>
      <c r="AMD44" s="454"/>
      <c r="AME44" s="451"/>
      <c r="AMF44" s="454"/>
      <c r="AMG44" s="458"/>
      <c r="AMH44" s="459"/>
      <c r="AMI44" s="460"/>
      <c r="AMJ44" s="461"/>
      <c r="AMK44" s="462"/>
      <c r="AML44" s="458"/>
      <c r="AMM44" s="451"/>
      <c r="AMN44" s="463"/>
      <c r="AMO44" s="451"/>
      <c r="AMP44" s="451"/>
      <c r="AMQ44" s="453"/>
      <c r="AMS44" s="449"/>
      <c r="AMT44" s="449"/>
      <c r="AMU44" s="449"/>
      <c r="AMV44" s="450"/>
      <c r="AMW44" s="451"/>
      <c r="AMX44" s="451"/>
      <c r="AMY44" s="451"/>
      <c r="AMZ44" s="449"/>
      <c r="ANA44" s="452"/>
      <c r="ANB44" s="453"/>
      <c r="ANC44" s="454"/>
      <c r="AND44" s="449"/>
      <c r="ANE44" s="453"/>
      <c r="ANF44" s="453"/>
      <c r="ANG44" s="450"/>
      <c r="ANH44" s="454"/>
      <c r="ANI44" s="455"/>
      <c r="ANJ44" s="453"/>
      <c r="ANK44" s="456"/>
      <c r="ANL44" s="453"/>
      <c r="ANM44" s="456"/>
      <c r="ANN44" s="454"/>
      <c r="ANO44" s="451"/>
      <c r="ANP44" s="454"/>
      <c r="ANQ44" s="450"/>
      <c r="ANR44" s="456"/>
      <c r="ANS44" s="456"/>
      <c r="ANT44" s="456"/>
      <c r="ANU44" s="456"/>
      <c r="ANV44" s="271"/>
      <c r="ANW44" s="451"/>
      <c r="ANX44" s="454"/>
      <c r="ANY44" s="451"/>
      <c r="ANZ44" s="457"/>
      <c r="AOA44" s="271"/>
      <c r="AOB44" s="451"/>
      <c r="AOC44" s="454"/>
      <c r="AOD44" s="451"/>
      <c r="AOE44" s="457"/>
      <c r="AOF44" s="451"/>
      <c r="AOG44" s="457"/>
      <c r="AOH44" s="457"/>
      <c r="AOI44" s="457"/>
      <c r="AOJ44" s="271"/>
      <c r="AOK44" s="271"/>
      <c r="AOL44" s="451"/>
      <c r="AOM44" s="454"/>
      <c r="AON44" s="451"/>
      <c r="AOO44" s="454"/>
      <c r="AOP44" s="458"/>
      <c r="AOQ44" s="459"/>
      <c r="AOR44" s="460"/>
      <c r="AOS44" s="461"/>
      <c r="AOT44" s="462"/>
      <c r="AOU44" s="458"/>
      <c r="AOV44" s="451"/>
      <c r="AOW44" s="463"/>
      <c r="AOX44" s="451"/>
      <c r="AOY44" s="451"/>
      <c r="AOZ44" s="453"/>
      <c r="APB44" s="449"/>
      <c r="APC44" s="449"/>
      <c r="APD44" s="449"/>
      <c r="APE44" s="450"/>
      <c r="APF44" s="451"/>
      <c r="APG44" s="451"/>
      <c r="APH44" s="451"/>
      <c r="API44" s="449"/>
      <c r="APJ44" s="452"/>
      <c r="APK44" s="453"/>
      <c r="APL44" s="454"/>
      <c r="APM44" s="449"/>
      <c r="APN44" s="453"/>
      <c r="APO44" s="453"/>
      <c r="APP44" s="450"/>
      <c r="APQ44" s="454"/>
      <c r="APR44" s="455"/>
      <c r="APS44" s="453"/>
      <c r="APT44" s="456"/>
      <c r="APU44" s="453"/>
      <c r="APV44" s="456"/>
      <c r="APW44" s="454"/>
      <c r="APX44" s="451"/>
      <c r="APY44" s="454"/>
      <c r="APZ44" s="450"/>
      <c r="AQA44" s="456"/>
      <c r="AQB44" s="456"/>
      <c r="AQC44" s="456"/>
      <c r="AQD44" s="456"/>
      <c r="AQE44" s="271"/>
      <c r="AQF44" s="451"/>
      <c r="AQG44" s="454"/>
      <c r="AQH44" s="451"/>
      <c r="AQI44" s="457"/>
      <c r="AQJ44" s="271"/>
      <c r="AQK44" s="451"/>
      <c r="AQL44" s="454"/>
      <c r="AQM44" s="451"/>
      <c r="AQN44" s="457"/>
      <c r="AQO44" s="451"/>
      <c r="AQP44" s="457"/>
      <c r="AQQ44" s="457"/>
      <c r="AQR44" s="457"/>
      <c r="AQS44" s="271"/>
      <c r="AQT44" s="271"/>
      <c r="AQU44" s="451"/>
      <c r="AQV44" s="454"/>
      <c r="AQW44" s="451"/>
      <c r="AQX44" s="454"/>
      <c r="AQY44" s="458"/>
      <c r="AQZ44" s="459"/>
      <c r="ARA44" s="460"/>
      <c r="ARB44" s="461"/>
      <c r="ARC44" s="462"/>
      <c r="ARD44" s="458"/>
      <c r="ARE44" s="451"/>
      <c r="ARF44" s="463"/>
      <c r="ARG44" s="451"/>
      <c r="ARH44" s="451"/>
      <c r="ARI44" s="453"/>
      <c r="ARK44" s="449"/>
      <c r="ARL44" s="449"/>
      <c r="ARM44" s="449"/>
      <c r="ARN44" s="450"/>
      <c r="ARO44" s="451"/>
      <c r="ARP44" s="451"/>
      <c r="ARQ44" s="451"/>
      <c r="ARR44" s="449"/>
      <c r="ARS44" s="452"/>
      <c r="ART44" s="453"/>
      <c r="ARU44" s="454"/>
      <c r="ARV44" s="449"/>
      <c r="ARW44" s="453"/>
      <c r="ARX44" s="453"/>
      <c r="ARY44" s="450"/>
      <c r="ARZ44" s="454"/>
      <c r="ASA44" s="455"/>
      <c r="ASB44" s="453"/>
      <c r="ASC44" s="456"/>
      <c r="ASD44" s="453"/>
      <c r="ASE44" s="456"/>
      <c r="ASF44" s="454"/>
      <c r="ASG44" s="451"/>
      <c r="ASH44" s="454"/>
      <c r="ASI44" s="450"/>
      <c r="ASJ44" s="456"/>
      <c r="ASK44" s="456"/>
      <c r="ASL44" s="456"/>
      <c r="ASM44" s="456"/>
      <c r="ASN44" s="271"/>
      <c r="ASO44" s="451"/>
      <c r="ASP44" s="454"/>
      <c r="ASQ44" s="451"/>
      <c r="ASR44" s="457"/>
      <c r="ASS44" s="271"/>
      <c r="AST44" s="451"/>
      <c r="ASU44" s="454"/>
      <c r="ASV44" s="451"/>
      <c r="ASW44" s="457"/>
      <c r="ASX44" s="451"/>
      <c r="ASY44" s="457"/>
      <c r="ASZ44" s="457"/>
      <c r="ATA44" s="457"/>
      <c r="ATB44" s="271"/>
      <c r="ATC44" s="271"/>
      <c r="ATD44" s="451"/>
      <c r="ATE44" s="454"/>
      <c r="ATF44" s="451"/>
      <c r="ATG44" s="454"/>
      <c r="ATH44" s="458"/>
      <c r="ATI44" s="459"/>
      <c r="ATJ44" s="460"/>
      <c r="ATK44" s="461"/>
      <c r="ATL44" s="462"/>
      <c r="ATM44" s="458"/>
      <c r="ATN44" s="451"/>
      <c r="ATO44" s="463"/>
      <c r="ATP44" s="451"/>
      <c r="ATQ44" s="451"/>
      <c r="ATR44" s="453"/>
      <c r="ATT44" s="449"/>
      <c r="ATU44" s="449"/>
      <c r="ATV44" s="449"/>
      <c r="ATW44" s="450"/>
      <c r="ATX44" s="451"/>
      <c r="ATY44" s="451"/>
      <c r="ATZ44" s="451"/>
      <c r="AUA44" s="449"/>
      <c r="AUB44" s="452"/>
      <c r="AUC44" s="453"/>
      <c r="AUD44" s="454"/>
      <c r="AUE44" s="449"/>
      <c r="AUF44" s="453"/>
      <c r="AUG44" s="453"/>
      <c r="AUH44" s="450"/>
      <c r="AUI44" s="454"/>
      <c r="AUJ44" s="455"/>
      <c r="AUK44" s="453"/>
      <c r="AUL44" s="456"/>
      <c r="AUM44" s="453"/>
      <c r="AUN44" s="456"/>
      <c r="AUO44" s="454"/>
      <c r="AUP44" s="451"/>
      <c r="AUQ44" s="454"/>
      <c r="AUR44" s="450"/>
      <c r="AUS44" s="456"/>
      <c r="AUT44" s="456"/>
      <c r="AUU44" s="456"/>
      <c r="AUV44" s="456"/>
      <c r="AUW44" s="271"/>
      <c r="AUX44" s="451"/>
      <c r="AUY44" s="454"/>
      <c r="AUZ44" s="451"/>
      <c r="AVA44" s="457"/>
      <c r="AVB44" s="271"/>
      <c r="AVC44" s="451"/>
      <c r="AVD44" s="454"/>
      <c r="AVE44" s="451"/>
      <c r="AVF44" s="457"/>
      <c r="AVG44" s="451"/>
      <c r="AVH44" s="457"/>
      <c r="AVI44" s="457"/>
      <c r="AVJ44" s="457"/>
      <c r="AVK44" s="271"/>
      <c r="AVL44" s="271"/>
      <c r="AVM44" s="451"/>
      <c r="AVN44" s="454"/>
      <c r="AVO44" s="451"/>
      <c r="AVP44" s="454"/>
      <c r="AVQ44" s="458"/>
      <c r="AVR44" s="459"/>
      <c r="AVS44" s="460"/>
      <c r="AVT44" s="461"/>
      <c r="AVU44" s="462"/>
      <c r="AVV44" s="458"/>
      <c r="AVW44" s="451"/>
      <c r="AVX44" s="463"/>
      <c r="AVY44" s="451"/>
      <c r="AVZ44" s="451"/>
      <c r="AWA44" s="453"/>
      <c r="AWC44" s="449"/>
      <c r="AWD44" s="449"/>
      <c r="AWE44" s="449"/>
      <c r="AWF44" s="450"/>
      <c r="AWG44" s="451"/>
      <c r="AWH44" s="451"/>
      <c r="AWI44" s="451"/>
      <c r="AWJ44" s="449"/>
      <c r="AWK44" s="452"/>
      <c r="AWL44" s="453"/>
      <c r="AWM44" s="454"/>
      <c r="AWN44" s="449"/>
      <c r="AWO44" s="453"/>
      <c r="AWP44" s="453"/>
      <c r="AWQ44" s="450"/>
      <c r="AWR44" s="454"/>
      <c r="AWS44" s="455"/>
      <c r="AWT44" s="453"/>
      <c r="AWU44" s="456"/>
      <c r="AWV44" s="453"/>
      <c r="AWW44" s="456"/>
      <c r="AWX44" s="454"/>
      <c r="AWY44" s="451"/>
      <c r="AWZ44" s="454"/>
      <c r="AXA44" s="450"/>
      <c r="AXB44" s="456"/>
      <c r="AXC44" s="456"/>
      <c r="AXD44" s="456"/>
      <c r="AXE44" s="456"/>
      <c r="AXF44" s="271"/>
      <c r="AXG44" s="451"/>
      <c r="AXH44" s="454"/>
      <c r="AXI44" s="451"/>
      <c r="AXJ44" s="457"/>
      <c r="AXK44" s="271"/>
      <c r="AXL44" s="451"/>
      <c r="AXM44" s="454"/>
      <c r="AXN44" s="451"/>
      <c r="AXO44" s="457"/>
      <c r="AXP44" s="451"/>
      <c r="AXQ44" s="457"/>
      <c r="AXR44" s="457"/>
      <c r="AXS44" s="457"/>
      <c r="AXT44" s="271"/>
      <c r="AXU44" s="271"/>
      <c r="AXV44" s="451"/>
      <c r="AXW44" s="454"/>
      <c r="AXX44" s="451"/>
      <c r="AXY44" s="454"/>
      <c r="AXZ44" s="458"/>
      <c r="AYA44" s="459"/>
      <c r="AYB44" s="460"/>
      <c r="AYC44" s="461"/>
      <c r="AYD44" s="462"/>
      <c r="AYE44" s="458"/>
      <c r="AYF44" s="451"/>
      <c r="AYG44" s="463"/>
      <c r="AYH44" s="451"/>
      <c r="AYI44" s="451"/>
      <c r="AYJ44" s="453"/>
      <c r="AYL44" s="449"/>
      <c r="AYM44" s="449"/>
      <c r="AYN44" s="449"/>
      <c r="AYO44" s="450"/>
      <c r="AYP44" s="451"/>
      <c r="AYQ44" s="451"/>
      <c r="AYR44" s="451"/>
      <c r="AYS44" s="449"/>
      <c r="AYT44" s="452"/>
      <c r="AYU44" s="453"/>
      <c r="AYV44" s="454"/>
      <c r="AYW44" s="449"/>
      <c r="AYX44" s="453"/>
      <c r="AYY44" s="453"/>
      <c r="AYZ44" s="450"/>
      <c r="AZA44" s="454"/>
      <c r="AZB44" s="455"/>
      <c r="AZC44" s="453"/>
      <c r="AZD44" s="456"/>
      <c r="AZE44" s="453"/>
      <c r="AZF44" s="456"/>
      <c r="AZG44" s="454"/>
      <c r="AZH44" s="451"/>
      <c r="AZI44" s="454"/>
      <c r="AZJ44" s="450"/>
      <c r="AZK44" s="456"/>
      <c r="AZL44" s="456"/>
      <c r="AZM44" s="456"/>
      <c r="AZN44" s="456"/>
      <c r="AZO44" s="271"/>
      <c r="AZP44" s="451"/>
      <c r="AZQ44" s="454"/>
      <c r="AZR44" s="451"/>
      <c r="AZS44" s="457"/>
      <c r="AZT44" s="271"/>
      <c r="AZU44" s="451"/>
      <c r="AZV44" s="454"/>
      <c r="AZW44" s="451"/>
      <c r="AZX44" s="457"/>
      <c r="AZY44" s="451"/>
      <c r="AZZ44" s="457"/>
      <c r="BAA44" s="457"/>
      <c r="BAB44" s="457"/>
      <c r="BAC44" s="271"/>
      <c r="BAD44" s="271"/>
      <c r="BAE44" s="451"/>
      <c r="BAF44" s="454"/>
      <c r="BAG44" s="451"/>
      <c r="BAH44" s="454"/>
      <c r="BAI44" s="458"/>
      <c r="BAJ44" s="459"/>
      <c r="BAK44" s="460"/>
      <c r="BAL44" s="461"/>
      <c r="BAM44" s="462"/>
      <c r="BAN44" s="458"/>
      <c r="BAO44" s="451"/>
      <c r="BAP44" s="463"/>
      <c r="BAQ44" s="451"/>
      <c r="BAR44" s="451"/>
      <c r="BAS44" s="453"/>
      <c r="BAU44" s="449"/>
      <c r="BAV44" s="449"/>
      <c r="BAW44" s="449"/>
      <c r="BAX44" s="450"/>
      <c r="BAY44" s="451"/>
      <c r="BAZ44" s="451"/>
      <c r="BBA44" s="451"/>
      <c r="BBB44" s="449"/>
      <c r="BBC44" s="452"/>
      <c r="BBD44" s="453"/>
      <c r="BBE44" s="454"/>
      <c r="BBF44" s="449"/>
      <c r="BBG44" s="453"/>
      <c r="BBH44" s="453"/>
      <c r="BBI44" s="450"/>
      <c r="BBJ44" s="454"/>
      <c r="BBK44" s="455"/>
      <c r="BBL44" s="453"/>
      <c r="BBM44" s="456"/>
      <c r="BBN44" s="453"/>
      <c r="BBO44" s="456"/>
      <c r="BBP44" s="454"/>
      <c r="BBQ44" s="451"/>
      <c r="BBR44" s="454"/>
      <c r="BBS44" s="450"/>
      <c r="BBT44" s="456"/>
      <c r="BBU44" s="456"/>
      <c r="BBV44" s="456"/>
      <c r="BBW44" s="456"/>
      <c r="BBX44" s="271"/>
      <c r="BBY44" s="451"/>
      <c r="BBZ44" s="454"/>
      <c r="BCA44" s="451"/>
      <c r="BCB44" s="457"/>
      <c r="BCC44" s="271"/>
      <c r="BCD44" s="451"/>
      <c r="BCE44" s="454"/>
      <c r="BCF44" s="451"/>
      <c r="BCG44" s="457"/>
      <c r="BCH44" s="451"/>
      <c r="BCI44" s="457"/>
      <c r="BCJ44" s="457"/>
      <c r="BCK44" s="457"/>
      <c r="BCL44" s="271"/>
      <c r="BCM44" s="271"/>
      <c r="BCN44" s="451"/>
      <c r="BCO44" s="454"/>
      <c r="BCP44" s="451"/>
      <c r="BCQ44" s="454"/>
      <c r="BCR44" s="458"/>
      <c r="BCS44" s="459"/>
      <c r="BCT44" s="460"/>
      <c r="BCU44" s="461"/>
      <c r="BCV44" s="462"/>
      <c r="BCW44" s="458"/>
      <c r="BCX44" s="451"/>
      <c r="BCY44" s="463"/>
      <c r="BCZ44" s="451"/>
      <c r="BDA44" s="451"/>
      <c r="BDB44" s="453"/>
      <c r="BDD44" s="449"/>
      <c r="BDE44" s="449"/>
      <c r="BDF44" s="449"/>
      <c r="BDG44" s="450"/>
      <c r="BDH44" s="451"/>
      <c r="BDI44" s="451"/>
      <c r="BDJ44" s="451"/>
      <c r="BDK44" s="449"/>
      <c r="BDL44" s="452"/>
      <c r="BDM44" s="453"/>
      <c r="BDN44" s="454"/>
      <c r="BDO44" s="449"/>
      <c r="BDP44" s="453"/>
      <c r="BDQ44" s="453"/>
      <c r="BDR44" s="450"/>
      <c r="BDS44" s="454"/>
      <c r="BDT44" s="455"/>
      <c r="BDU44" s="453"/>
      <c r="BDV44" s="456"/>
      <c r="BDW44" s="453"/>
      <c r="BDX44" s="456"/>
      <c r="BDY44" s="454"/>
      <c r="BDZ44" s="451"/>
      <c r="BEA44" s="454"/>
      <c r="BEB44" s="450"/>
      <c r="BEC44" s="456"/>
      <c r="BED44" s="456"/>
      <c r="BEE44" s="456"/>
      <c r="BEF44" s="456"/>
      <c r="BEG44" s="271"/>
      <c r="BEH44" s="451"/>
      <c r="BEI44" s="454"/>
      <c r="BEJ44" s="451"/>
      <c r="BEK44" s="457"/>
      <c r="BEL44" s="271"/>
      <c r="BEM44" s="451"/>
      <c r="BEN44" s="454"/>
      <c r="BEO44" s="451"/>
      <c r="BEP44" s="457"/>
      <c r="BEQ44" s="451"/>
      <c r="BER44" s="457"/>
      <c r="BES44" s="457"/>
      <c r="BET44" s="457"/>
      <c r="BEU44" s="271"/>
      <c r="BEV44" s="271"/>
      <c r="BEW44" s="451"/>
      <c r="BEX44" s="454"/>
      <c r="BEY44" s="451"/>
      <c r="BEZ44" s="454"/>
      <c r="BFA44" s="458"/>
      <c r="BFB44" s="459"/>
      <c r="BFC44" s="460"/>
      <c r="BFD44" s="461"/>
      <c r="BFE44" s="462"/>
      <c r="BFF44" s="458"/>
      <c r="BFG44" s="451"/>
      <c r="BFH44" s="463"/>
      <c r="BFI44" s="451"/>
      <c r="BFJ44" s="451"/>
      <c r="BFK44" s="453"/>
      <c r="BFM44" s="449"/>
      <c r="BFN44" s="449"/>
      <c r="BFO44" s="449"/>
      <c r="BFP44" s="450"/>
      <c r="BFQ44" s="451"/>
      <c r="BFR44" s="451"/>
      <c r="BFS44" s="451"/>
      <c r="BFT44" s="449"/>
      <c r="BFU44" s="452"/>
      <c r="BFV44" s="453"/>
      <c r="BFW44" s="454"/>
      <c r="BFX44" s="449"/>
      <c r="BFY44" s="453"/>
      <c r="BFZ44" s="453"/>
      <c r="BGA44" s="450"/>
      <c r="BGB44" s="454"/>
      <c r="BGC44" s="455"/>
      <c r="BGD44" s="453"/>
      <c r="BGE44" s="456"/>
      <c r="BGF44" s="453"/>
      <c r="BGG44" s="456"/>
      <c r="BGH44" s="454"/>
      <c r="BGI44" s="451"/>
      <c r="BGJ44" s="454"/>
      <c r="BGK44" s="450"/>
      <c r="BGL44" s="456"/>
      <c r="BGM44" s="456"/>
      <c r="BGN44" s="456"/>
      <c r="BGO44" s="456"/>
      <c r="BGP44" s="271"/>
      <c r="BGQ44" s="451"/>
      <c r="BGR44" s="454"/>
      <c r="BGS44" s="451"/>
      <c r="BGT44" s="457"/>
      <c r="BGU44" s="271"/>
      <c r="BGV44" s="451"/>
      <c r="BGW44" s="454"/>
      <c r="BGX44" s="451"/>
      <c r="BGY44" s="457"/>
      <c r="BGZ44" s="451"/>
      <c r="BHA44" s="457"/>
      <c r="BHB44" s="457"/>
      <c r="BHC44" s="457"/>
      <c r="BHD44" s="271"/>
      <c r="BHE44" s="271"/>
      <c r="BHF44" s="451"/>
      <c r="BHG44" s="454"/>
      <c r="BHH44" s="451"/>
      <c r="BHI44" s="454"/>
      <c r="BHJ44" s="458"/>
      <c r="BHK44" s="459"/>
      <c r="BHL44" s="460"/>
      <c r="BHM44" s="461"/>
      <c r="BHN44" s="462"/>
      <c r="BHO44" s="458"/>
      <c r="BHP44" s="451"/>
      <c r="BHQ44" s="463"/>
      <c r="BHR44" s="451"/>
      <c r="BHS44" s="451"/>
      <c r="BHT44" s="453"/>
      <c r="BHV44" s="449"/>
      <c r="BHW44" s="449"/>
      <c r="BHX44" s="449"/>
      <c r="BHY44" s="450"/>
      <c r="BHZ44" s="451"/>
      <c r="BIA44" s="451"/>
      <c r="BIB44" s="451"/>
      <c r="BIC44" s="449"/>
      <c r="BID44" s="452"/>
      <c r="BIE44" s="453"/>
      <c r="BIF44" s="454"/>
      <c r="BIG44" s="449"/>
      <c r="BIH44" s="453"/>
      <c r="BII44" s="453"/>
      <c r="BIJ44" s="450"/>
      <c r="BIK44" s="454"/>
      <c r="BIL44" s="455"/>
      <c r="BIM44" s="453"/>
      <c r="BIN44" s="456"/>
      <c r="BIO44" s="453"/>
      <c r="BIP44" s="456"/>
      <c r="BIQ44" s="454"/>
      <c r="BIR44" s="451"/>
      <c r="BIS44" s="454"/>
      <c r="BIT44" s="450"/>
      <c r="BIU44" s="456"/>
      <c r="BIV44" s="456"/>
      <c r="BIW44" s="456"/>
      <c r="BIX44" s="456"/>
      <c r="BIY44" s="271"/>
      <c r="BIZ44" s="451"/>
      <c r="BJA44" s="454"/>
      <c r="BJB44" s="451"/>
      <c r="BJC44" s="457"/>
      <c r="BJD44" s="271"/>
      <c r="BJE44" s="451"/>
      <c r="BJF44" s="454"/>
      <c r="BJG44" s="451"/>
      <c r="BJH44" s="457"/>
      <c r="BJI44" s="451"/>
      <c r="BJJ44" s="457"/>
      <c r="BJK44" s="457"/>
      <c r="BJL44" s="457"/>
      <c r="BJM44" s="271"/>
      <c r="BJN44" s="271"/>
      <c r="BJO44" s="451"/>
      <c r="BJP44" s="454"/>
      <c r="BJQ44" s="451"/>
      <c r="BJR44" s="454"/>
      <c r="BJS44" s="458"/>
      <c r="BJT44" s="459"/>
      <c r="BJU44" s="460"/>
      <c r="BJV44" s="461"/>
      <c r="BJW44" s="462"/>
      <c r="BJX44" s="458"/>
      <c r="BJY44" s="451"/>
      <c r="BJZ44" s="463"/>
      <c r="BKA44" s="451"/>
      <c r="BKB44" s="451"/>
      <c r="BKC44" s="453"/>
      <c r="BKE44" s="449"/>
      <c r="BKF44" s="449"/>
      <c r="BKG44" s="449"/>
      <c r="BKH44" s="450"/>
      <c r="BKI44" s="451"/>
      <c r="BKJ44" s="451"/>
      <c r="BKK44" s="451"/>
      <c r="BKL44" s="449"/>
      <c r="BKM44" s="452"/>
      <c r="BKN44" s="453"/>
      <c r="BKO44" s="454"/>
      <c r="BKP44" s="449"/>
      <c r="BKQ44" s="453"/>
      <c r="BKR44" s="453"/>
      <c r="BKS44" s="450"/>
      <c r="BKT44" s="454"/>
      <c r="BKU44" s="455"/>
      <c r="BKV44" s="453"/>
      <c r="BKW44" s="456"/>
      <c r="BKX44" s="453"/>
      <c r="BKY44" s="456"/>
      <c r="BKZ44" s="454"/>
      <c r="BLA44" s="451"/>
      <c r="BLB44" s="454"/>
      <c r="BLC44" s="450"/>
      <c r="BLD44" s="456"/>
      <c r="BLE44" s="456"/>
      <c r="BLF44" s="456"/>
      <c r="BLG44" s="456"/>
      <c r="BLH44" s="271"/>
      <c r="BLI44" s="451"/>
      <c r="BLJ44" s="454"/>
      <c r="BLK44" s="451"/>
      <c r="BLL44" s="457"/>
      <c r="BLM44" s="271"/>
      <c r="BLN44" s="451"/>
      <c r="BLO44" s="454"/>
      <c r="BLP44" s="451"/>
      <c r="BLQ44" s="457"/>
      <c r="BLR44" s="451"/>
      <c r="BLS44" s="457"/>
      <c r="BLT44" s="457"/>
      <c r="BLU44" s="457"/>
      <c r="BLV44" s="271"/>
      <c r="BLW44" s="271"/>
      <c r="BLX44" s="451"/>
      <c r="BLY44" s="454"/>
      <c r="BLZ44" s="451"/>
      <c r="BMA44" s="454"/>
      <c r="BMB44" s="458"/>
      <c r="BMC44" s="459"/>
      <c r="BMD44" s="460"/>
      <c r="BME44" s="461"/>
      <c r="BMF44" s="462"/>
      <c r="BMG44" s="458"/>
      <c r="BMH44" s="451"/>
      <c r="BMI44" s="463"/>
      <c r="BMJ44" s="451"/>
      <c r="BMK44" s="451"/>
      <c r="BML44" s="453"/>
      <c r="BMN44" s="449"/>
      <c r="BMO44" s="449"/>
      <c r="BMP44" s="449"/>
      <c r="BMQ44" s="450"/>
      <c r="BMR44" s="451"/>
      <c r="BMS44" s="451"/>
      <c r="BMT44" s="451"/>
      <c r="BMU44" s="449"/>
      <c r="BMV44" s="452"/>
      <c r="BMW44" s="453"/>
      <c r="BMX44" s="454"/>
      <c r="BMY44" s="449"/>
      <c r="BMZ44" s="453"/>
      <c r="BNA44" s="453"/>
      <c r="BNB44" s="450"/>
      <c r="BNC44" s="454"/>
      <c r="BND44" s="455"/>
      <c r="BNE44" s="453"/>
      <c r="BNF44" s="456"/>
      <c r="BNG44" s="453"/>
      <c r="BNH44" s="456"/>
      <c r="BNI44" s="454"/>
      <c r="BNJ44" s="451"/>
      <c r="BNK44" s="454"/>
      <c r="BNL44" s="450"/>
      <c r="BNM44" s="456"/>
      <c r="BNN44" s="456"/>
      <c r="BNO44" s="456"/>
      <c r="BNP44" s="456"/>
      <c r="BNQ44" s="271"/>
      <c r="BNR44" s="451"/>
      <c r="BNS44" s="454"/>
      <c r="BNT44" s="451"/>
      <c r="BNU44" s="457"/>
      <c r="BNV44" s="271"/>
      <c r="BNW44" s="451"/>
      <c r="BNX44" s="454"/>
      <c r="BNY44" s="451"/>
      <c r="BNZ44" s="457"/>
      <c r="BOA44" s="451"/>
      <c r="BOB44" s="457"/>
      <c r="BOC44" s="457"/>
      <c r="BOD44" s="457"/>
      <c r="BOE44" s="271"/>
      <c r="BOF44" s="271"/>
      <c r="BOG44" s="451"/>
      <c r="BOH44" s="454"/>
      <c r="BOI44" s="451"/>
      <c r="BOJ44" s="454"/>
      <c r="BOK44" s="458"/>
      <c r="BOL44" s="459"/>
      <c r="BOM44" s="460"/>
      <c r="BON44" s="461"/>
      <c r="BOO44" s="462"/>
      <c r="BOP44" s="458"/>
      <c r="BOQ44" s="451"/>
      <c r="BOR44" s="463"/>
      <c r="BOS44" s="451"/>
      <c r="BOT44" s="451"/>
      <c r="BOU44" s="453"/>
      <c r="BOW44" s="449"/>
      <c r="BOX44" s="449"/>
      <c r="BOY44" s="449"/>
      <c r="BOZ44" s="450"/>
      <c r="BPA44" s="451"/>
      <c r="BPB44" s="451"/>
      <c r="BPC44" s="451"/>
      <c r="BPD44" s="449"/>
      <c r="BPE44" s="452"/>
      <c r="BPF44" s="453"/>
      <c r="BPG44" s="454"/>
      <c r="BPH44" s="449"/>
      <c r="BPI44" s="453"/>
      <c r="BPJ44" s="453"/>
      <c r="BPK44" s="450"/>
      <c r="BPL44" s="454"/>
      <c r="BPM44" s="455"/>
      <c r="BPN44" s="453"/>
      <c r="BPO44" s="456"/>
      <c r="BPP44" s="453"/>
      <c r="BPQ44" s="456"/>
      <c r="BPR44" s="454"/>
      <c r="BPS44" s="451"/>
      <c r="BPT44" s="454"/>
      <c r="BPU44" s="450"/>
      <c r="BPV44" s="456"/>
      <c r="BPW44" s="456"/>
      <c r="BPX44" s="456"/>
      <c r="BPY44" s="456"/>
      <c r="BPZ44" s="271"/>
      <c r="BQA44" s="451"/>
      <c r="BQB44" s="454"/>
      <c r="BQC44" s="451"/>
      <c r="BQD44" s="457"/>
      <c r="BQE44" s="271"/>
      <c r="BQF44" s="451"/>
      <c r="BQG44" s="454"/>
      <c r="BQH44" s="451"/>
      <c r="BQI44" s="457"/>
      <c r="BQJ44" s="451"/>
      <c r="BQK44" s="457"/>
      <c r="BQL44" s="457"/>
      <c r="BQM44" s="457"/>
      <c r="BQN44" s="271"/>
      <c r="BQO44" s="271"/>
      <c r="BQP44" s="451"/>
      <c r="BQQ44" s="454"/>
      <c r="BQR44" s="451"/>
      <c r="BQS44" s="454"/>
      <c r="BQT44" s="458"/>
      <c r="BQU44" s="459"/>
      <c r="BQV44" s="460"/>
      <c r="BQW44" s="461"/>
      <c r="BQX44" s="462"/>
      <c r="BQY44" s="458"/>
      <c r="BQZ44" s="451"/>
      <c r="BRA44" s="463"/>
      <c r="BRB44" s="451"/>
      <c r="BRC44" s="451"/>
      <c r="BRD44" s="453"/>
      <c r="BRF44" s="449"/>
      <c r="BRG44" s="449"/>
      <c r="BRH44" s="449"/>
      <c r="BRI44" s="450"/>
      <c r="BRJ44" s="451"/>
      <c r="BRK44" s="451"/>
      <c r="BRL44" s="451"/>
      <c r="BRM44" s="449"/>
      <c r="BRN44" s="452"/>
      <c r="BRO44" s="453"/>
      <c r="BRP44" s="454"/>
      <c r="BRQ44" s="449"/>
      <c r="BRR44" s="453"/>
      <c r="BRS44" s="453"/>
      <c r="BRT44" s="450"/>
      <c r="BRU44" s="454"/>
      <c r="BRV44" s="455"/>
      <c r="BRW44" s="453"/>
      <c r="BRX44" s="456"/>
      <c r="BRY44" s="453"/>
      <c r="BRZ44" s="456"/>
      <c r="BSA44" s="454"/>
      <c r="BSB44" s="451"/>
      <c r="BSC44" s="454"/>
      <c r="BSD44" s="450"/>
      <c r="BSE44" s="456"/>
      <c r="BSF44" s="456"/>
      <c r="BSG44" s="456"/>
      <c r="BSH44" s="456"/>
      <c r="BSI44" s="271"/>
      <c r="BSJ44" s="451"/>
      <c r="BSK44" s="454"/>
      <c r="BSL44" s="451"/>
      <c r="BSM44" s="457"/>
      <c r="BSN44" s="271"/>
      <c r="BSO44" s="451"/>
      <c r="BSP44" s="454"/>
      <c r="BSQ44" s="451"/>
      <c r="BSR44" s="457"/>
      <c r="BSS44" s="451"/>
      <c r="BST44" s="457"/>
      <c r="BSU44" s="457"/>
      <c r="BSV44" s="457"/>
      <c r="BSW44" s="271"/>
      <c r="BSX44" s="271"/>
      <c r="BSY44" s="451"/>
      <c r="BSZ44" s="454"/>
      <c r="BTA44" s="451"/>
      <c r="BTB44" s="454"/>
      <c r="BTC44" s="458"/>
      <c r="BTD44" s="459"/>
      <c r="BTE44" s="460"/>
      <c r="BTF44" s="461"/>
      <c r="BTG44" s="462"/>
      <c r="BTH44" s="458"/>
      <c r="BTI44" s="451"/>
      <c r="BTJ44" s="463"/>
      <c r="BTK44" s="451"/>
      <c r="BTL44" s="451"/>
      <c r="BTM44" s="453"/>
      <c r="BTO44" s="449"/>
      <c r="BTP44" s="449"/>
      <c r="BTQ44" s="449"/>
      <c r="BTR44" s="450"/>
      <c r="BTS44" s="451"/>
      <c r="BTT44" s="451"/>
      <c r="BTU44" s="451"/>
      <c r="BTV44" s="449"/>
      <c r="BTW44" s="452"/>
      <c r="BTX44" s="453"/>
      <c r="BTY44" s="454"/>
      <c r="BTZ44" s="449"/>
      <c r="BUA44" s="453"/>
      <c r="BUB44" s="453"/>
      <c r="BUC44" s="450"/>
      <c r="BUD44" s="454"/>
      <c r="BUE44" s="455"/>
      <c r="BUF44" s="453"/>
      <c r="BUG44" s="456"/>
      <c r="BUH44" s="453"/>
      <c r="BUI44" s="456"/>
      <c r="BUJ44" s="454"/>
      <c r="BUK44" s="451"/>
      <c r="BUL44" s="454"/>
      <c r="BUM44" s="450"/>
      <c r="BUN44" s="456"/>
      <c r="BUO44" s="456"/>
      <c r="BUP44" s="456"/>
      <c r="BUQ44" s="456"/>
      <c r="BUR44" s="271"/>
      <c r="BUS44" s="451"/>
      <c r="BUT44" s="454"/>
      <c r="BUU44" s="451"/>
      <c r="BUV44" s="457"/>
      <c r="BUW44" s="271"/>
      <c r="BUX44" s="451"/>
      <c r="BUY44" s="454"/>
      <c r="BUZ44" s="451"/>
      <c r="BVA44" s="457"/>
      <c r="BVB44" s="451"/>
      <c r="BVC44" s="457"/>
      <c r="BVD44" s="457"/>
      <c r="BVE44" s="457"/>
      <c r="BVF44" s="271"/>
      <c r="BVG44" s="271"/>
      <c r="BVH44" s="451"/>
      <c r="BVI44" s="454"/>
      <c r="BVJ44" s="451"/>
      <c r="BVK44" s="454"/>
      <c r="BVL44" s="458"/>
      <c r="BVM44" s="459"/>
      <c r="BVN44" s="460"/>
      <c r="BVO44" s="461"/>
      <c r="BVP44" s="462"/>
      <c r="BVQ44" s="458"/>
      <c r="BVR44" s="451"/>
      <c r="BVS44" s="463"/>
      <c r="BVT44" s="451"/>
      <c r="BVU44" s="451"/>
      <c r="BVV44" s="453"/>
      <c r="BVX44" s="449"/>
      <c r="BVY44" s="449"/>
      <c r="BVZ44" s="449"/>
      <c r="BWA44" s="450"/>
      <c r="BWB44" s="451"/>
      <c r="BWC44" s="451"/>
      <c r="BWD44" s="451"/>
      <c r="BWE44" s="449"/>
      <c r="BWF44" s="452"/>
      <c r="BWG44" s="453"/>
      <c r="BWH44" s="454"/>
      <c r="BWI44" s="449"/>
      <c r="BWJ44" s="453"/>
      <c r="BWK44" s="453"/>
      <c r="BWL44" s="450"/>
      <c r="BWM44" s="454"/>
      <c r="BWN44" s="455"/>
      <c r="BWO44" s="453"/>
      <c r="BWP44" s="456"/>
      <c r="BWQ44" s="453"/>
      <c r="BWR44" s="456"/>
      <c r="BWS44" s="454"/>
      <c r="BWT44" s="451"/>
      <c r="BWU44" s="454"/>
      <c r="BWV44" s="450"/>
      <c r="BWW44" s="456"/>
      <c r="BWX44" s="456"/>
      <c r="BWY44" s="456"/>
      <c r="BWZ44" s="456"/>
      <c r="BXA44" s="271"/>
      <c r="BXB44" s="451"/>
      <c r="BXC44" s="454"/>
      <c r="BXD44" s="451"/>
      <c r="BXE44" s="457"/>
      <c r="BXF44" s="271"/>
      <c r="BXG44" s="451"/>
      <c r="BXH44" s="454"/>
      <c r="BXI44" s="451"/>
      <c r="BXJ44" s="457"/>
      <c r="BXK44" s="451"/>
      <c r="BXL44" s="457"/>
      <c r="BXM44" s="457"/>
      <c r="BXN44" s="457"/>
      <c r="BXO44" s="271"/>
      <c r="BXP44" s="271"/>
      <c r="BXQ44" s="451"/>
      <c r="BXR44" s="454"/>
      <c r="BXS44" s="451"/>
      <c r="BXT44" s="454"/>
      <c r="BXU44" s="458"/>
      <c r="BXV44" s="459"/>
      <c r="BXW44" s="460"/>
      <c r="BXX44" s="461"/>
      <c r="BXY44" s="462"/>
      <c r="BXZ44" s="458"/>
      <c r="BYA44" s="451"/>
      <c r="BYB44" s="463"/>
      <c r="BYC44" s="451"/>
      <c r="BYD44" s="451"/>
      <c r="BYE44" s="453"/>
      <c r="BYG44" s="449"/>
      <c r="BYH44" s="449"/>
      <c r="BYI44" s="449"/>
      <c r="BYJ44" s="450"/>
      <c r="BYK44" s="451"/>
      <c r="BYL44" s="451"/>
      <c r="BYM44" s="451"/>
      <c r="BYN44" s="449"/>
      <c r="BYO44" s="452"/>
      <c r="BYP44" s="453"/>
      <c r="BYQ44" s="454"/>
      <c r="BYR44" s="449"/>
      <c r="BYS44" s="453"/>
      <c r="BYT44" s="453"/>
      <c r="BYU44" s="450"/>
      <c r="BYV44" s="454"/>
      <c r="BYW44" s="455"/>
      <c r="BYX44" s="453"/>
      <c r="BYY44" s="456"/>
      <c r="BYZ44" s="453"/>
      <c r="BZA44" s="456"/>
      <c r="BZB44" s="454"/>
      <c r="BZC44" s="451"/>
      <c r="BZD44" s="454"/>
      <c r="BZE44" s="450"/>
      <c r="BZF44" s="456"/>
      <c r="BZG44" s="456"/>
      <c r="BZH44" s="456"/>
      <c r="BZI44" s="456"/>
      <c r="BZJ44" s="271"/>
      <c r="BZK44" s="451"/>
      <c r="BZL44" s="454"/>
      <c r="BZM44" s="451"/>
      <c r="BZN44" s="457"/>
      <c r="BZO44" s="271"/>
      <c r="BZP44" s="451"/>
      <c r="BZQ44" s="454"/>
      <c r="BZR44" s="451"/>
      <c r="BZS44" s="457"/>
      <c r="BZT44" s="451"/>
      <c r="BZU44" s="457"/>
      <c r="BZV44" s="457"/>
      <c r="BZW44" s="457"/>
      <c r="BZX44" s="271"/>
      <c r="BZY44" s="271"/>
      <c r="BZZ44" s="451"/>
      <c r="CAA44" s="454"/>
      <c r="CAB44" s="451"/>
      <c r="CAC44" s="454"/>
      <c r="CAD44" s="458"/>
      <c r="CAE44" s="459"/>
      <c r="CAF44" s="460"/>
      <c r="CAG44" s="461"/>
      <c r="CAH44" s="462"/>
      <c r="CAI44" s="458"/>
      <c r="CAJ44" s="451"/>
      <c r="CAK44" s="463"/>
      <c r="CAL44" s="451"/>
      <c r="CAM44" s="451"/>
      <c r="CAN44" s="453"/>
      <c r="CAP44" s="449"/>
      <c r="CAQ44" s="449"/>
      <c r="CAR44" s="449"/>
      <c r="CAS44" s="450"/>
      <c r="CAT44" s="451"/>
      <c r="CAU44" s="451"/>
      <c r="CAV44" s="451"/>
      <c r="CAW44" s="449"/>
      <c r="CAX44" s="452"/>
      <c r="CAY44" s="453"/>
      <c r="CAZ44" s="454"/>
      <c r="CBA44" s="449"/>
      <c r="CBB44" s="453"/>
      <c r="CBC44" s="453"/>
      <c r="CBD44" s="450"/>
      <c r="CBE44" s="454"/>
      <c r="CBF44" s="455"/>
      <c r="CBG44" s="453"/>
      <c r="CBH44" s="456"/>
      <c r="CBI44" s="453"/>
      <c r="CBJ44" s="456"/>
      <c r="CBK44" s="454"/>
      <c r="CBL44" s="451"/>
      <c r="CBM44" s="454"/>
      <c r="CBN44" s="450"/>
      <c r="CBO44" s="456"/>
      <c r="CBP44" s="456"/>
      <c r="CBQ44" s="456"/>
      <c r="CBR44" s="456"/>
      <c r="CBS44" s="271"/>
      <c r="CBT44" s="451"/>
      <c r="CBU44" s="454"/>
      <c r="CBV44" s="451"/>
      <c r="CBW44" s="457"/>
      <c r="CBX44" s="271"/>
      <c r="CBY44" s="451"/>
      <c r="CBZ44" s="454"/>
      <c r="CCA44" s="451"/>
      <c r="CCB44" s="457"/>
      <c r="CCC44" s="451"/>
      <c r="CCD44" s="457"/>
      <c r="CCE44" s="457"/>
      <c r="CCF44" s="457"/>
      <c r="CCG44" s="271"/>
      <c r="CCH44" s="271"/>
      <c r="CCI44" s="451"/>
      <c r="CCJ44" s="454"/>
      <c r="CCK44" s="451"/>
      <c r="CCL44" s="454"/>
      <c r="CCM44" s="458"/>
      <c r="CCN44" s="459"/>
      <c r="CCO44" s="460"/>
      <c r="CCP44" s="461"/>
      <c r="CCQ44" s="462"/>
      <c r="CCR44" s="458"/>
      <c r="CCS44" s="451"/>
      <c r="CCT44" s="463"/>
      <c r="CCU44" s="451"/>
      <c r="CCV44" s="451"/>
      <c r="CCW44" s="453"/>
      <c r="CCY44" s="449"/>
      <c r="CCZ44" s="449"/>
      <c r="CDA44" s="449"/>
      <c r="CDB44" s="450"/>
      <c r="CDC44" s="451"/>
      <c r="CDD44" s="451"/>
      <c r="CDE44" s="451"/>
      <c r="CDF44" s="449"/>
      <c r="CDG44" s="452"/>
      <c r="CDH44" s="453"/>
      <c r="CDI44" s="454"/>
      <c r="CDJ44" s="449"/>
      <c r="CDK44" s="453"/>
      <c r="CDL44" s="453"/>
      <c r="CDM44" s="450"/>
      <c r="CDN44" s="454"/>
      <c r="CDO44" s="455"/>
      <c r="CDP44" s="453"/>
      <c r="CDQ44" s="456"/>
      <c r="CDR44" s="453"/>
      <c r="CDS44" s="456"/>
      <c r="CDT44" s="454"/>
      <c r="CDU44" s="451"/>
      <c r="CDV44" s="454"/>
      <c r="CDW44" s="450"/>
      <c r="CDX44" s="456"/>
      <c r="CDY44" s="456"/>
      <c r="CDZ44" s="456"/>
      <c r="CEA44" s="456"/>
      <c r="CEB44" s="271"/>
      <c r="CEC44" s="451"/>
      <c r="CED44" s="454"/>
      <c r="CEE44" s="451"/>
      <c r="CEF44" s="457"/>
      <c r="CEG44" s="271"/>
      <c r="CEH44" s="451"/>
      <c r="CEI44" s="454"/>
      <c r="CEJ44" s="451"/>
      <c r="CEK44" s="457"/>
      <c r="CEL44" s="451"/>
      <c r="CEM44" s="457"/>
      <c r="CEN44" s="457"/>
      <c r="CEO44" s="457"/>
      <c r="CEP44" s="271"/>
      <c r="CEQ44" s="271"/>
      <c r="CER44" s="451"/>
      <c r="CES44" s="454"/>
      <c r="CET44" s="451"/>
      <c r="CEU44" s="454"/>
      <c r="CEV44" s="458"/>
      <c r="CEW44" s="459"/>
      <c r="CEX44" s="460"/>
      <c r="CEY44" s="461"/>
      <c r="CEZ44" s="462"/>
      <c r="CFA44" s="458"/>
      <c r="CFB44" s="451"/>
      <c r="CFC44" s="463"/>
      <c r="CFD44" s="451"/>
      <c r="CFE44" s="451"/>
      <c r="CFF44" s="453"/>
      <c r="CFH44" s="449"/>
      <c r="CFI44" s="449"/>
      <c r="CFJ44" s="449"/>
      <c r="CFK44" s="450"/>
      <c r="CFL44" s="451"/>
      <c r="CFM44" s="451"/>
      <c r="CFN44" s="451"/>
      <c r="CFO44" s="449"/>
      <c r="CFP44" s="452"/>
      <c r="CFQ44" s="453"/>
      <c r="CFR44" s="454"/>
      <c r="CFS44" s="449"/>
      <c r="CFT44" s="453"/>
      <c r="CFU44" s="453"/>
      <c r="CFV44" s="450"/>
      <c r="CFW44" s="454"/>
      <c r="CFX44" s="455"/>
      <c r="CFY44" s="453"/>
      <c r="CFZ44" s="456"/>
      <c r="CGA44" s="453"/>
      <c r="CGB44" s="456"/>
      <c r="CGC44" s="454"/>
      <c r="CGD44" s="451"/>
      <c r="CGE44" s="454"/>
      <c r="CGF44" s="450"/>
      <c r="CGG44" s="456"/>
      <c r="CGH44" s="456"/>
      <c r="CGI44" s="456"/>
      <c r="CGJ44" s="456"/>
      <c r="CGK44" s="271"/>
      <c r="CGL44" s="451"/>
      <c r="CGM44" s="454"/>
      <c r="CGN44" s="451"/>
      <c r="CGO44" s="457"/>
      <c r="CGP44" s="271"/>
      <c r="CGQ44" s="451"/>
      <c r="CGR44" s="454"/>
      <c r="CGS44" s="451"/>
      <c r="CGT44" s="457"/>
      <c r="CGU44" s="451"/>
      <c r="CGV44" s="457"/>
      <c r="CGW44" s="457"/>
      <c r="CGX44" s="457"/>
      <c r="CGY44" s="271"/>
      <c r="CGZ44" s="271"/>
      <c r="CHA44" s="451"/>
      <c r="CHB44" s="454"/>
      <c r="CHC44" s="451"/>
      <c r="CHD44" s="454"/>
      <c r="CHE44" s="458"/>
      <c r="CHF44" s="459"/>
      <c r="CHG44" s="460"/>
      <c r="CHH44" s="461"/>
      <c r="CHI44" s="462"/>
      <c r="CHJ44" s="458"/>
      <c r="CHK44" s="451"/>
      <c r="CHL44" s="463"/>
      <c r="CHM44" s="451"/>
      <c r="CHN44" s="451"/>
      <c r="CHO44" s="453"/>
      <c r="CHQ44" s="449"/>
      <c r="CHR44" s="449"/>
      <c r="CHS44" s="449"/>
      <c r="CHT44" s="450"/>
      <c r="CHU44" s="451"/>
      <c r="CHV44" s="451"/>
      <c r="CHW44" s="451"/>
      <c r="CHX44" s="449"/>
      <c r="CHY44" s="452"/>
      <c r="CHZ44" s="453"/>
      <c r="CIA44" s="454"/>
      <c r="CIB44" s="449"/>
      <c r="CIC44" s="453"/>
      <c r="CID44" s="453"/>
      <c r="CIE44" s="450"/>
      <c r="CIF44" s="454"/>
      <c r="CIG44" s="455"/>
      <c r="CIH44" s="453"/>
      <c r="CII44" s="456"/>
      <c r="CIJ44" s="453"/>
      <c r="CIK44" s="456"/>
      <c r="CIL44" s="454"/>
      <c r="CIM44" s="451"/>
      <c r="CIN44" s="454"/>
      <c r="CIO44" s="450"/>
      <c r="CIP44" s="456"/>
      <c r="CIQ44" s="456"/>
      <c r="CIR44" s="456"/>
      <c r="CIS44" s="456"/>
      <c r="CIT44" s="271"/>
      <c r="CIU44" s="451"/>
      <c r="CIV44" s="454"/>
      <c r="CIW44" s="451"/>
      <c r="CIX44" s="457"/>
      <c r="CIY44" s="271"/>
      <c r="CIZ44" s="451"/>
      <c r="CJA44" s="454"/>
      <c r="CJB44" s="451"/>
      <c r="CJC44" s="457"/>
      <c r="CJD44" s="451"/>
      <c r="CJE44" s="457"/>
      <c r="CJF44" s="457"/>
      <c r="CJG44" s="457"/>
      <c r="CJH44" s="271"/>
      <c r="CJI44" s="271"/>
      <c r="CJJ44" s="451"/>
      <c r="CJK44" s="454"/>
      <c r="CJL44" s="451"/>
      <c r="CJM44" s="454"/>
      <c r="CJN44" s="458"/>
      <c r="CJO44" s="459"/>
      <c r="CJP44" s="460"/>
      <c r="CJQ44" s="461"/>
      <c r="CJR44" s="462"/>
      <c r="CJS44" s="458"/>
      <c r="CJT44" s="451"/>
      <c r="CJU44" s="463"/>
      <c r="CJV44" s="451"/>
      <c r="CJW44" s="451"/>
      <c r="CJX44" s="453"/>
      <c r="CJZ44" s="449"/>
      <c r="CKA44" s="449"/>
      <c r="CKB44" s="449"/>
      <c r="CKC44" s="450"/>
      <c r="CKD44" s="451"/>
      <c r="CKE44" s="451"/>
      <c r="CKF44" s="451"/>
      <c r="CKG44" s="449"/>
      <c r="CKH44" s="452"/>
      <c r="CKI44" s="453"/>
      <c r="CKJ44" s="454"/>
      <c r="CKK44" s="449"/>
      <c r="CKL44" s="453"/>
      <c r="CKM44" s="453"/>
      <c r="CKN44" s="450"/>
      <c r="CKO44" s="454"/>
      <c r="CKP44" s="455"/>
      <c r="CKQ44" s="453"/>
      <c r="CKR44" s="456"/>
      <c r="CKS44" s="453"/>
      <c r="CKT44" s="456"/>
      <c r="CKU44" s="454"/>
      <c r="CKV44" s="451"/>
      <c r="CKW44" s="454"/>
      <c r="CKX44" s="450"/>
      <c r="CKY44" s="456"/>
      <c r="CKZ44" s="456"/>
      <c r="CLA44" s="456"/>
      <c r="CLB44" s="456"/>
      <c r="CLC44" s="271"/>
      <c r="CLD44" s="451"/>
      <c r="CLE44" s="454"/>
      <c r="CLF44" s="451"/>
      <c r="CLG44" s="457"/>
      <c r="CLH44" s="271"/>
      <c r="CLI44" s="451"/>
      <c r="CLJ44" s="454"/>
      <c r="CLK44" s="451"/>
      <c r="CLL44" s="457"/>
      <c r="CLM44" s="451"/>
      <c r="CLN44" s="457"/>
      <c r="CLO44" s="457"/>
      <c r="CLP44" s="457"/>
      <c r="CLQ44" s="271"/>
      <c r="CLR44" s="271"/>
      <c r="CLS44" s="451"/>
      <c r="CLT44" s="454"/>
      <c r="CLU44" s="451"/>
      <c r="CLV44" s="454"/>
      <c r="CLW44" s="458"/>
      <c r="CLX44" s="459"/>
      <c r="CLY44" s="460"/>
      <c r="CLZ44" s="461"/>
      <c r="CMA44" s="462"/>
      <c r="CMB44" s="458"/>
      <c r="CMC44" s="451"/>
      <c r="CMD44" s="463"/>
      <c r="CME44" s="451"/>
      <c r="CMF44" s="451"/>
      <c r="CMG44" s="453"/>
      <c r="CMI44" s="449"/>
      <c r="CMJ44" s="449"/>
      <c r="CMK44" s="449"/>
      <c r="CML44" s="450"/>
      <c r="CMM44" s="451"/>
      <c r="CMN44" s="451"/>
      <c r="CMO44" s="451"/>
      <c r="CMP44" s="449"/>
      <c r="CMQ44" s="452"/>
      <c r="CMR44" s="453"/>
      <c r="CMS44" s="454"/>
      <c r="CMT44" s="449"/>
      <c r="CMU44" s="453"/>
      <c r="CMV44" s="453"/>
      <c r="CMW44" s="450"/>
      <c r="CMX44" s="454"/>
      <c r="CMY44" s="455"/>
      <c r="CMZ44" s="453"/>
      <c r="CNA44" s="456"/>
      <c r="CNB44" s="453"/>
      <c r="CNC44" s="456"/>
      <c r="CND44" s="454"/>
      <c r="CNE44" s="451"/>
      <c r="CNF44" s="454"/>
      <c r="CNG44" s="450"/>
      <c r="CNH44" s="456"/>
      <c r="CNI44" s="456"/>
      <c r="CNJ44" s="456"/>
      <c r="CNK44" s="456"/>
      <c r="CNL44" s="271"/>
      <c r="CNM44" s="451"/>
      <c r="CNN44" s="454"/>
      <c r="CNO44" s="451"/>
      <c r="CNP44" s="457"/>
      <c r="CNQ44" s="271"/>
      <c r="CNR44" s="451"/>
      <c r="CNS44" s="454"/>
      <c r="CNT44" s="451"/>
      <c r="CNU44" s="457"/>
      <c r="CNV44" s="451"/>
      <c r="CNW44" s="457"/>
      <c r="CNX44" s="457"/>
      <c r="CNY44" s="457"/>
      <c r="CNZ44" s="271"/>
      <c r="COA44" s="271"/>
      <c r="COB44" s="451"/>
      <c r="COC44" s="454"/>
      <c r="COD44" s="451"/>
      <c r="COE44" s="454"/>
      <c r="COF44" s="458"/>
      <c r="COG44" s="459"/>
      <c r="COH44" s="460"/>
      <c r="COI44" s="461"/>
      <c r="COJ44" s="462"/>
      <c r="COK44" s="458"/>
      <c r="COL44" s="451"/>
      <c r="COM44" s="463"/>
      <c r="CON44" s="451"/>
      <c r="COO44" s="451"/>
      <c r="COP44" s="453"/>
      <c r="COR44" s="449"/>
      <c r="COS44" s="449"/>
      <c r="COT44" s="449"/>
      <c r="COU44" s="450"/>
      <c r="COV44" s="451"/>
      <c r="COW44" s="451"/>
      <c r="COX44" s="451"/>
      <c r="COY44" s="449"/>
      <c r="COZ44" s="452"/>
      <c r="CPA44" s="453"/>
      <c r="CPB44" s="454"/>
      <c r="CPC44" s="449"/>
      <c r="CPD44" s="453"/>
      <c r="CPE44" s="453"/>
      <c r="CPF44" s="450"/>
      <c r="CPG44" s="454"/>
      <c r="CPH44" s="455"/>
      <c r="CPI44" s="453"/>
      <c r="CPJ44" s="456"/>
      <c r="CPK44" s="453"/>
      <c r="CPL44" s="456"/>
      <c r="CPM44" s="454"/>
      <c r="CPN44" s="451"/>
      <c r="CPO44" s="454"/>
      <c r="CPP44" s="450"/>
      <c r="CPQ44" s="456"/>
      <c r="CPR44" s="456"/>
      <c r="CPS44" s="456"/>
      <c r="CPT44" s="456"/>
      <c r="CPU44" s="271"/>
      <c r="CPV44" s="451"/>
      <c r="CPW44" s="454"/>
      <c r="CPX44" s="451"/>
      <c r="CPY44" s="457"/>
      <c r="CPZ44" s="271"/>
      <c r="CQA44" s="451"/>
      <c r="CQB44" s="454"/>
      <c r="CQC44" s="451"/>
      <c r="CQD44" s="457"/>
      <c r="CQE44" s="451"/>
      <c r="CQF44" s="457"/>
      <c r="CQG44" s="457"/>
      <c r="CQH44" s="457"/>
      <c r="CQI44" s="271"/>
      <c r="CQJ44" s="271"/>
      <c r="CQK44" s="451"/>
      <c r="CQL44" s="454"/>
      <c r="CQM44" s="451"/>
      <c r="CQN44" s="454"/>
      <c r="CQO44" s="458"/>
      <c r="CQP44" s="459"/>
      <c r="CQQ44" s="460"/>
      <c r="CQR44" s="461"/>
      <c r="CQS44" s="462"/>
      <c r="CQT44" s="458"/>
      <c r="CQU44" s="451"/>
      <c r="CQV44" s="463"/>
      <c r="CQW44" s="451"/>
      <c r="CQX44" s="451"/>
      <c r="CQY44" s="453"/>
      <c r="CRA44" s="449"/>
      <c r="CRB44" s="449"/>
      <c r="CRC44" s="449"/>
      <c r="CRD44" s="450"/>
      <c r="CRE44" s="451"/>
      <c r="CRF44" s="451"/>
      <c r="CRG44" s="451"/>
      <c r="CRH44" s="449"/>
      <c r="CRI44" s="452"/>
      <c r="CRJ44" s="453"/>
      <c r="CRK44" s="454"/>
      <c r="CRL44" s="449"/>
      <c r="CRM44" s="453"/>
      <c r="CRN44" s="453"/>
      <c r="CRO44" s="450"/>
      <c r="CRP44" s="454"/>
      <c r="CRQ44" s="455"/>
      <c r="CRR44" s="453"/>
      <c r="CRS44" s="456"/>
      <c r="CRT44" s="453"/>
      <c r="CRU44" s="456"/>
      <c r="CRV44" s="454"/>
      <c r="CRW44" s="451"/>
      <c r="CRX44" s="454"/>
      <c r="CRY44" s="450"/>
      <c r="CRZ44" s="456"/>
      <c r="CSA44" s="456"/>
      <c r="CSB44" s="456"/>
      <c r="CSC44" s="456"/>
      <c r="CSD44" s="271"/>
      <c r="CSE44" s="451"/>
      <c r="CSF44" s="454"/>
      <c r="CSG44" s="451"/>
      <c r="CSH44" s="457"/>
      <c r="CSI44" s="271"/>
      <c r="CSJ44" s="451"/>
      <c r="CSK44" s="454"/>
      <c r="CSL44" s="451"/>
      <c r="CSM44" s="457"/>
      <c r="CSN44" s="451"/>
      <c r="CSO44" s="457"/>
      <c r="CSP44" s="457"/>
      <c r="CSQ44" s="457"/>
      <c r="CSR44" s="271"/>
      <c r="CSS44" s="271"/>
      <c r="CST44" s="451"/>
      <c r="CSU44" s="454"/>
      <c r="CSV44" s="451"/>
      <c r="CSW44" s="454"/>
      <c r="CSX44" s="458"/>
      <c r="CSY44" s="459"/>
      <c r="CSZ44" s="460"/>
      <c r="CTA44" s="461"/>
      <c r="CTB44" s="462"/>
      <c r="CTC44" s="458"/>
      <c r="CTD44" s="451"/>
      <c r="CTE44" s="463"/>
      <c r="CTF44" s="451"/>
      <c r="CTG44" s="451"/>
      <c r="CTH44" s="453"/>
      <c r="CTJ44" s="449"/>
      <c r="CTK44" s="449"/>
      <c r="CTL44" s="449"/>
      <c r="CTM44" s="450"/>
      <c r="CTN44" s="451"/>
      <c r="CTO44" s="451"/>
      <c r="CTP44" s="451"/>
      <c r="CTQ44" s="449"/>
      <c r="CTR44" s="452"/>
      <c r="CTS44" s="453"/>
      <c r="CTT44" s="454"/>
      <c r="CTU44" s="449"/>
      <c r="CTV44" s="453"/>
      <c r="CTW44" s="453"/>
      <c r="CTX44" s="450"/>
      <c r="CTY44" s="454"/>
      <c r="CTZ44" s="455"/>
      <c r="CUA44" s="453"/>
      <c r="CUB44" s="456"/>
      <c r="CUC44" s="453"/>
      <c r="CUD44" s="456"/>
      <c r="CUE44" s="454"/>
      <c r="CUF44" s="451"/>
      <c r="CUG44" s="454"/>
      <c r="CUH44" s="450"/>
      <c r="CUI44" s="456"/>
      <c r="CUJ44" s="456"/>
      <c r="CUK44" s="456"/>
      <c r="CUL44" s="456"/>
      <c r="CUM44" s="271"/>
      <c r="CUN44" s="451"/>
      <c r="CUO44" s="454"/>
      <c r="CUP44" s="451"/>
      <c r="CUQ44" s="457"/>
      <c r="CUR44" s="271"/>
      <c r="CUS44" s="451"/>
      <c r="CUT44" s="454"/>
      <c r="CUU44" s="451"/>
      <c r="CUV44" s="457"/>
      <c r="CUW44" s="451"/>
      <c r="CUX44" s="457"/>
      <c r="CUY44" s="457"/>
      <c r="CUZ44" s="457"/>
      <c r="CVA44" s="271"/>
      <c r="CVB44" s="271"/>
      <c r="CVC44" s="451"/>
      <c r="CVD44" s="454"/>
      <c r="CVE44" s="451"/>
      <c r="CVF44" s="454"/>
      <c r="CVG44" s="458"/>
      <c r="CVH44" s="459"/>
      <c r="CVI44" s="460"/>
      <c r="CVJ44" s="461"/>
      <c r="CVK44" s="462"/>
      <c r="CVL44" s="458"/>
      <c r="CVM44" s="451"/>
      <c r="CVN44" s="463"/>
      <c r="CVO44" s="451"/>
      <c r="CVP44" s="451"/>
      <c r="CVQ44" s="453"/>
      <c r="CVS44" s="449"/>
      <c r="CVT44" s="449"/>
      <c r="CVU44" s="449"/>
      <c r="CVV44" s="450"/>
      <c r="CVW44" s="451"/>
      <c r="CVX44" s="451"/>
      <c r="CVY44" s="451"/>
      <c r="CVZ44" s="449"/>
      <c r="CWA44" s="452"/>
      <c r="CWB44" s="453"/>
      <c r="CWC44" s="454"/>
      <c r="CWD44" s="449"/>
      <c r="CWE44" s="453"/>
      <c r="CWF44" s="453"/>
      <c r="CWG44" s="450"/>
      <c r="CWH44" s="454"/>
      <c r="CWI44" s="455"/>
      <c r="CWJ44" s="453"/>
      <c r="CWK44" s="456"/>
      <c r="CWL44" s="453"/>
      <c r="CWM44" s="456"/>
      <c r="CWN44" s="454"/>
      <c r="CWO44" s="451"/>
      <c r="CWP44" s="454"/>
      <c r="CWQ44" s="450"/>
      <c r="CWR44" s="456"/>
      <c r="CWS44" s="456"/>
      <c r="CWT44" s="456"/>
      <c r="CWU44" s="456"/>
      <c r="CWV44" s="271"/>
      <c r="CWW44" s="451"/>
      <c r="CWX44" s="454"/>
      <c r="CWY44" s="451"/>
      <c r="CWZ44" s="457"/>
      <c r="CXA44" s="271"/>
      <c r="CXB44" s="451"/>
      <c r="CXC44" s="454"/>
      <c r="CXD44" s="451"/>
      <c r="CXE44" s="457"/>
      <c r="CXF44" s="451"/>
      <c r="CXG44" s="457"/>
      <c r="CXH44" s="457"/>
      <c r="CXI44" s="457"/>
      <c r="CXJ44" s="271"/>
      <c r="CXK44" s="271"/>
      <c r="CXL44" s="451"/>
      <c r="CXM44" s="454"/>
      <c r="CXN44" s="451"/>
      <c r="CXO44" s="454"/>
      <c r="CXP44" s="458"/>
      <c r="CXQ44" s="459"/>
      <c r="CXR44" s="460"/>
      <c r="CXS44" s="461"/>
      <c r="CXT44" s="462"/>
      <c r="CXU44" s="458"/>
      <c r="CXV44" s="451"/>
      <c r="CXW44" s="463"/>
      <c r="CXX44" s="451"/>
      <c r="CXY44" s="451"/>
      <c r="CXZ44" s="453"/>
      <c r="CYB44" s="449"/>
      <c r="CYC44" s="449"/>
      <c r="CYD44" s="449"/>
      <c r="CYE44" s="450"/>
      <c r="CYF44" s="451"/>
      <c r="CYG44" s="451"/>
      <c r="CYH44" s="451"/>
      <c r="CYI44" s="449"/>
      <c r="CYJ44" s="452"/>
      <c r="CYK44" s="453"/>
      <c r="CYL44" s="454"/>
      <c r="CYM44" s="449"/>
      <c r="CYN44" s="453"/>
      <c r="CYO44" s="453"/>
      <c r="CYP44" s="450"/>
      <c r="CYQ44" s="454"/>
      <c r="CYR44" s="455"/>
      <c r="CYS44" s="453"/>
      <c r="CYT44" s="456"/>
      <c r="CYU44" s="453"/>
      <c r="CYV44" s="456"/>
      <c r="CYW44" s="454"/>
      <c r="CYX44" s="451"/>
      <c r="CYY44" s="454"/>
      <c r="CYZ44" s="450"/>
      <c r="CZA44" s="456"/>
      <c r="CZB44" s="456"/>
      <c r="CZC44" s="456"/>
      <c r="CZD44" s="456"/>
      <c r="CZE44" s="271"/>
      <c r="CZF44" s="451"/>
      <c r="CZG44" s="454"/>
      <c r="CZH44" s="451"/>
      <c r="CZI44" s="457"/>
      <c r="CZJ44" s="271"/>
      <c r="CZK44" s="451"/>
      <c r="CZL44" s="454"/>
      <c r="CZM44" s="451"/>
      <c r="CZN44" s="457"/>
      <c r="CZO44" s="451"/>
      <c r="CZP44" s="457"/>
      <c r="CZQ44" s="457"/>
      <c r="CZR44" s="457"/>
      <c r="CZS44" s="271"/>
      <c r="CZT44" s="271"/>
      <c r="CZU44" s="451"/>
      <c r="CZV44" s="454"/>
      <c r="CZW44" s="451"/>
      <c r="CZX44" s="454"/>
      <c r="CZY44" s="458"/>
      <c r="CZZ44" s="459"/>
      <c r="DAA44" s="460"/>
      <c r="DAB44" s="461"/>
      <c r="DAC44" s="462"/>
      <c r="DAD44" s="458"/>
      <c r="DAE44" s="451"/>
      <c r="DAF44" s="463"/>
      <c r="DAG44" s="451"/>
      <c r="DAH44" s="451"/>
      <c r="DAI44" s="453"/>
      <c r="DAK44" s="449"/>
      <c r="DAL44" s="449"/>
      <c r="DAM44" s="449"/>
      <c r="DAN44" s="450"/>
      <c r="DAO44" s="451"/>
      <c r="DAP44" s="451"/>
      <c r="DAQ44" s="451"/>
      <c r="DAR44" s="449"/>
      <c r="DAS44" s="452"/>
      <c r="DAT44" s="453"/>
      <c r="DAU44" s="454"/>
      <c r="DAV44" s="449"/>
      <c r="DAW44" s="453"/>
      <c r="DAX44" s="453"/>
      <c r="DAY44" s="450"/>
      <c r="DAZ44" s="454"/>
      <c r="DBA44" s="455"/>
      <c r="DBB44" s="453"/>
      <c r="DBC44" s="456"/>
      <c r="DBD44" s="453"/>
      <c r="DBE44" s="456"/>
      <c r="DBF44" s="454"/>
      <c r="DBG44" s="451"/>
      <c r="DBH44" s="454"/>
      <c r="DBI44" s="450"/>
      <c r="DBJ44" s="456"/>
      <c r="DBK44" s="456"/>
      <c r="DBL44" s="456"/>
      <c r="DBM44" s="456"/>
      <c r="DBN44" s="271"/>
      <c r="DBO44" s="451"/>
      <c r="DBP44" s="454"/>
      <c r="DBQ44" s="451"/>
      <c r="DBR44" s="457"/>
      <c r="DBS44" s="271"/>
      <c r="DBT44" s="451"/>
      <c r="DBU44" s="454"/>
      <c r="DBV44" s="451"/>
      <c r="DBW44" s="457"/>
      <c r="DBX44" s="451"/>
      <c r="DBY44" s="457"/>
      <c r="DBZ44" s="457"/>
      <c r="DCA44" s="457"/>
      <c r="DCB44" s="271"/>
      <c r="DCC44" s="271"/>
      <c r="DCD44" s="451"/>
      <c r="DCE44" s="454"/>
      <c r="DCF44" s="451"/>
      <c r="DCG44" s="454"/>
      <c r="DCH44" s="458"/>
      <c r="DCI44" s="459"/>
      <c r="DCJ44" s="460"/>
      <c r="DCK44" s="461"/>
      <c r="DCL44" s="462"/>
      <c r="DCM44" s="458"/>
      <c r="DCN44" s="451"/>
      <c r="DCO44" s="463"/>
      <c r="DCP44" s="451"/>
      <c r="DCQ44" s="451"/>
      <c r="DCR44" s="453"/>
      <c r="DCT44" s="449"/>
      <c r="DCU44" s="449"/>
      <c r="DCV44" s="449"/>
      <c r="DCW44" s="450"/>
      <c r="DCX44" s="451"/>
      <c r="DCY44" s="451"/>
      <c r="DCZ44" s="451"/>
      <c r="DDA44" s="449"/>
      <c r="DDB44" s="452"/>
      <c r="DDC44" s="453"/>
      <c r="DDD44" s="454"/>
      <c r="DDE44" s="449"/>
      <c r="DDF44" s="453"/>
      <c r="DDG44" s="453"/>
      <c r="DDH44" s="450"/>
      <c r="DDI44" s="454"/>
      <c r="DDJ44" s="455"/>
      <c r="DDK44" s="453"/>
      <c r="DDL44" s="456"/>
      <c r="DDM44" s="453"/>
      <c r="DDN44" s="456"/>
      <c r="DDO44" s="454"/>
      <c r="DDP44" s="451"/>
      <c r="DDQ44" s="454"/>
      <c r="DDR44" s="450"/>
      <c r="DDS44" s="456"/>
      <c r="DDT44" s="456"/>
      <c r="DDU44" s="456"/>
      <c r="DDV44" s="456"/>
      <c r="DDW44" s="271"/>
      <c r="DDX44" s="451"/>
      <c r="DDY44" s="454"/>
      <c r="DDZ44" s="451"/>
      <c r="DEA44" s="457"/>
      <c r="DEB44" s="271"/>
      <c r="DEC44" s="451"/>
      <c r="DED44" s="454"/>
      <c r="DEE44" s="451"/>
      <c r="DEF44" s="457"/>
      <c r="DEG44" s="451"/>
      <c r="DEH44" s="457"/>
      <c r="DEI44" s="457"/>
      <c r="DEJ44" s="457"/>
      <c r="DEK44" s="271"/>
      <c r="DEL44" s="271"/>
      <c r="DEM44" s="451"/>
      <c r="DEN44" s="454"/>
      <c r="DEO44" s="451"/>
      <c r="DEP44" s="454"/>
      <c r="DEQ44" s="458"/>
      <c r="DER44" s="459"/>
      <c r="DES44" s="460"/>
      <c r="DET44" s="461"/>
      <c r="DEU44" s="462"/>
      <c r="DEV44" s="458"/>
      <c r="DEW44" s="451"/>
      <c r="DEX44" s="463"/>
      <c r="DEY44" s="451"/>
      <c r="DEZ44" s="451"/>
      <c r="DFA44" s="453"/>
      <c r="DFC44" s="449"/>
      <c r="DFD44" s="449"/>
      <c r="DFE44" s="449"/>
      <c r="DFF44" s="450"/>
      <c r="DFG44" s="451"/>
      <c r="DFH44" s="451"/>
      <c r="DFI44" s="451"/>
      <c r="DFJ44" s="449"/>
      <c r="DFK44" s="452"/>
      <c r="DFL44" s="453"/>
      <c r="DFM44" s="454"/>
      <c r="DFN44" s="449"/>
      <c r="DFO44" s="453"/>
      <c r="DFP44" s="453"/>
      <c r="DFQ44" s="450"/>
      <c r="DFR44" s="454"/>
      <c r="DFS44" s="455"/>
      <c r="DFT44" s="453"/>
      <c r="DFU44" s="456"/>
      <c r="DFV44" s="453"/>
      <c r="DFW44" s="456"/>
      <c r="DFX44" s="454"/>
      <c r="DFY44" s="451"/>
      <c r="DFZ44" s="454"/>
      <c r="DGA44" s="450"/>
      <c r="DGB44" s="456"/>
      <c r="DGC44" s="456"/>
      <c r="DGD44" s="456"/>
      <c r="DGE44" s="456"/>
      <c r="DGF44" s="271"/>
      <c r="DGG44" s="451"/>
      <c r="DGH44" s="454"/>
      <c r="DGI44" s="451"/>
      <c r="DGJ44" s="457"/>
      <c r="DGK44" s="271"/>
      <c r="DGL44" s="451"/>
      <c r="DGM44" s="454"/>
      <c r="DGN44" s="451"/>
      <c r="DGO44" s="457"/>
      <c r="DGP44" s="451"/>
      <c r="DGQ44" s="457"/>
      <c r="DGR44" s="457"/>
      <c r="DGS44" s="457"/>
      <c r="DGT44" s="271"/>
      <c r="DGU44" s="271"/>
      <c r="DGV44" s="451"/>
      <c r="DGW44" s="454"/>
      <c r="DGX44" s="451"/>
      <c r="DGY44" s="454"/>
      <c r="DGZ44" s="458"/>
      <c r="DHA44" s="459"/>
      <c r="DHB44" s="460"/>
      <c r="DHC44" s="461"/>
      <c r="DHD44" s="462"/>
      <c r="DHE44" s="458"/>
      <c r="DHF44" s="451"/>
      <c r="DHG44" s="463"/>
      <c r="DHH44" s="451"/>
      <c r="DHI44" s="451"/>
      <c r="DHJ44" s="453"/>
      <c r="DHL44" s="449"/>
      <c r="DHM44" s="449"/>
      <c r="DHN44" s="449"/>
      <c r="DHO44" s="450"/>
      <c r="DHP44" s="451"/>
      <c r="DHQ44" s="451"/>
      <c r="DHR44" s="451"/>
      <c r="DHS44" s="449"/>
      <c r="DHT44" s="452"/>
      <c r="DHU44" s="453"/>
      <c r="DHV44" s="454"/>
      <c r="DHW44" s="449"/>
      <c r="DHX44" s="453"/>
      <c r="DHY44" s="453"/>
      <c r="DHZ44" s="450"/>
      <c r="DIA44" s="454"/>
      <c r="DIB44" s="455"/>
      <c r="DIC44" s="453"/>
      <c r="DID44" s="456"/>
      <c r="DIE44" s="453"/>
      <c r="DIF44" s="456"/>
      <c r="DIG44" s="454"/>
      <c r="DIH44" s="451"/>
      <c r="DII44" s="454"/>
      <c r="DIJ44" s="450"/>
      <c r="DIK44" s="456"/>
      <c r="DIL44" s="456"/>
      <c r="DIM44" s="456"/>
      <c r="DIN44" s="456"/>
      <c r="DIO44" s="271"/>
      <c r="DIP44" s="451"/>
      <c r="DIQ44" s="454"/>
      <c r="DIR44" s="451"/>
      <c r="DIS44" s="457"/>
      <c r="DIT44" s="271"/>
      <c r="DIU44" s="451"/>
      <c r="DIV44" s="454"/>
      <c r="DIW44" s="451"/>
      <c r="DIX44" s="457"/>
      <c r="DIY44" s="451"/>
      <c r="DIZ44" s="457"/>
      <c r="DJA44" s="457"/>
      <c r="DJB44" s="457"/>
      <c r="DJC44" s="271"/>
      <c r="DJD44" s="271"/>
      <c r="DJE44" s="451"/>
      <c r="DJF44" s="454"/>
      <c r="DJG44" s="451"/>
      <c r="DJH44" s="454"/>
      <c r="DJI44" s="458"/>
      <c r="DJJ44" s="459"/>
      <c r="DJK44" s="460"/>
      <c r="DJL44" s="461"/>
      <c r="DJM44" s="462"/>
      <c r="DJN44" s="458"/>
      <c r="DJO44" s="451"/>
      <c r="DJP44" s="463"/>
      <c r="DJQ44" s="451"/>
      <c r="DJR44" s="451"/>
      <c r="DJS44" s="453"/>
      <c r="DJU44" s="449"/>
      <c r="DJV44" s="449"/>
      <c r="DJW44" s="449"/>
      <c r="DJX44" s="450"/>
      <c r="DJY44" s="451"/>
      <c r="DJZ44" s="451"/>
      <c r="DKA44" s="451"/>
      <c r="DKB44" s="449"/>
      <c r="DKC44" s="452"/>
      <c r="DKD44" s="453"/>
      <c r="DKE44" s="454"/>
      <c r="DKF44" s="449"/>
      <c r="DKG44" s="453"/>
      <c r="DKH44" s="453"/>
      <c r="DKI44" s="450"/>
      <c r="DKJ44" s="454"/>
      <c r="DKK44" s="455"/>
      <c r="DKL44" s="453"/>
      <c r="DKM44" s="456"/>
      <c r="DKN44" s="453"/>
      <c r="DKO44" s="456"/>
      <c r="DKP44" s="454"/>
      <c r="DKQ44" s="451"/>
      <c r="DKR44" s="454"/>
      <c r="DKS44" s="450"/>
      <c r="DKT44" s="456"/>
      <c r="DKU44" s="456"/>
      <c r="DKV44" s="456"/>
      <c r="DKW44" s="456"/>
      <c r="DKX44" s="271"/>
      <c r="DKY44" s="451"/>
      <c r="DKZ44" s="454"/>
      <c r="DLA44" s="451"/>
      <c r="DLB44" s="457"/>
      <c r="DLC44" s="271"/>
      <c r="DLD44" s="451"/>
      <c r="DLE44" s="454"/>
      <c r="DLF44" s="451"/>
      <c r="DLG44" s="457"/>
      <c r="DLH44" s="451"/>
      <c r="DLI44" s="457"/>
      <c r="DLJ44" s="457"/>
      <c r="DLK44" s="457"/>
      <c r="DLL44" s="271"/>
      <c r="DLM44" s="271"/>
      <c r="DLN44" s="451"/>
      <c r="DLO44" s="454"/>
      <c r="DLP44" s="451"/>
      <c r="DLQ44" s="454"/>
      <c r="DLR44" s="458"/>
      <c r="DLS44" s="459"/>
      <c r="DLT44" s="460"/>
      <c r="DLU44" s="461"/>
      <c r="DLV44" s="462"/>
      <c r="DLW44" s="458"/>
      <c r="DLX44" s="451"/>
      <c r="DLY44" s="463"/>
      <c r="DLZ44" s="451"/>
      <c r="DMA44" s="451"/>
      <c r="DMB44" s="453"/>
      <c r="DMD44" s="449"/>
      <c r="DME44" s="449"/>
      <c r="DMF44" s="449"/>
      <c r="DMG44" s="450"/>
      <c r="DMH44" s="451"/>
      <c r="DMI44" s="451"/>
      <c r="DMJ44" s="451"/>
      <c r="DMK44" s="449"/>
      <c r="DML44" s="452"/>
      <c r="DMM44" s="453"/>
      <c r="DMN44" s="454"/>
      <c r="DMO44" s="449"/>
      <c r="DMP44" s="453"/>
      <c r="DMQ44" s="453"/>
      <c r="DMR44" s="450"/>
      <c r="DMS44" s="454"/>
      <c r="DMT44" s="455"/>
      <c r="DMU44" s="453"/>
      <c r="DMV44" s="456"/>
      <c r="DMW44" s="453"/>
      <c r="DMX44" s="456"/>
      <c r="DMY44" s="454"/>
      <c r="DMZ44" s="451"/>
      <c r="DNA44" s="454"/>
      <c r="DNB44" s="450"/>
      <c r="DNC44" s="456"/>
      <c r="DND44" s="456"/>
      <c r="DNE44" s="456"/>
      <c r="DNF44" s="456"/>
      <c r="DNG44" s="271"/>
      <c r="DNH44" s="451"/>
      <c r="DNI44" s="454"/>
      <c r="DNJ44" s="451"/>
      <c r="DNK44" s="457"/>
      <c r="DNL44" s="271"/>
      <c r="DNM44" s="451"/>
      <c r="DNN44" s="454"/>
      <c r="DNO44" s="451"/>
      <c r="DNP44" s="457"/>
      <c r="DNQ44" s="451"/>
      <c r="DNR44" s="457"/>
      <c r="DNS44" s="457"/>
      <c r="DNT44" s="457"/>
      <c r="DNU44" s="271"/>
      <c r="DNV44" s="271"/>
      <c r="DNW44" s="451"/>
      <c r="DNX44" s="454"/>
      <c r="DNY44" s="451"/>
      <c r="DNZ44" s="454"/>
      <c r="DOA44" s="458"/>
      <c r="DOB44" s="459"/>
      <c r="DOC44" s="460"/>
      <c r="DOD44" s="461"/>
      <c r="DOE44" s="462"/>
      <c r="DOF44" s="458"/>
      <c r="DOG44" s="451"/>
      <c r="DOH44" s="463"/>
      <c r="DOI44" s="451"/>
      <c r="DOJ44" s="451"/>
      <c r="DOK44" s="453"/>
      <c r="DOM44" s="449"/>
      <c r="DON44" s="449"/>
      <c r="DOO44" s="449"/>
      <c r="DOP44" s="450"/>
      <c r="DOQ44" s="451"/>
      <c r="DOR44" s="451"/>
      <c r="DOS44" s="451"/>
      <c r="DOT44" s="449"/>
      <c r="DOU44" s="452"/>
      <c r="DOV44" s="453"/>
      <c r="DOW44" s="454"/>
      <c r="DOX44" s="449"/>
      <c r="DOY44" s="453"/>
      <c r="DOZ44" s="453"/>
      <c r="DPA44" s="450"/>
      <c r="DPB44" s="454"/>
      <c r="DPC44" s="455"/>
      <c r="DPD44" s="453"/>
      <c r="DPE44" s="456"/>
      <c r="DPF44" s="453"/>
      <c r="DPG44" s="456"/>
      <c r="DPH44" s="454"/>
      <c r="DPI44" s="451"/>
      <c r="DPJ44" s="454"/>
      <c r="DPK44" s="450"/>
      <c r="DPL44" s="456"/>
      <c r="DPM44" s="456"/>
      <c r="DPN44" s="456"/>
      <c r="DPO44" s="456"/>
      <c r="DPP44" s="271"/>
      <c r="DPQ44" s="451"/>
      <c r="DPR44" s="454"/>
      <c r="DPS44" s="451"/>
      <c r="DPT44" s="457"/>
      <c r="DPU44" s="271"/>
      <c r="DPV44" s="451"/>
      <c r="DPW44" s="454"/>
      <c r="DPX44" s="451"/>
      <c r="DPY44" s="457"/>
      <c r="DPZ44" s="451"/>
      <c r="DQA44" s="457"/>
      <c r="DQB44" s="457"/>
      <c r="DQC44" s="457"/>
      <c r="DQD44" s="271"/>
      <c r="DQE44" s="271"/>
      <c r="DQF44" s="451"/>
      <c r="DQG44" s="454"/>
      <c r="DQH44" s="451"/>
      <c r="DQI44" s="454"/>
      <c r="DQJ44" s="458"/>
      <c r="DQK44" s="459"/>
      <c r="DQL44" s="460"/>
      <c r="DQM44" s="461"/>
      <c r="DQN44" s="462"/>
      <c r="DQO44" s="458"/>
      <c r="DQP44" s="451"/>
      <c r="DQQ44" s="463"/>
      <c r="DQR44" s="451"/>
      <c r="DQS44" s="451"/>
      <c r="DQT44" s="453"/>
      <c r="DQV44" s="449"/>
      <c r="DQW44" s="449"/>
      <c r="DQX44" s="449"/>
      <c r="DQY44" s="450"/>
      <c r="DQZ44" s="451"/>
      <c r="DRA44" s="451"/>
      <c r="DRB44" s="451"/>
      <c r="DRC44" s="449"/>
      <c r="DRD44" s="452"/>
      <c r="DRE44" s="453"/>
      <c r="DRF44" s="454"/>
      <c r="DRG44" s="449"/>
      <c r="DRH44" s="453"/>
      <c r="DRI44" s="453"/>
      <c r="DRJ44" s="450"/>
      <c r="DRK44" s="454"/>
      <c r="DRL44" s="455"/>
      <c r="DRM44" s="453"/>
      <c r="DRN44" s="456"/>
      <c r="DRO44" s="453"/>
      <c r="DRP44" s="456"/>
      <c r="DRQ44" s="454"/>
      <c r="DRR44" s="451"/>
      <c r="DRS44" s="454"/>
      <c r="DRT44" s="450"/>
      <c r="DRU44" s="456"/>
      <c r="DRV44" s="456"/>
      <c r="DRW44" s="456"/>
      <c r="DRX44" s="456"/>
      <c r="DRY44" s="271"/>
      <c r="DRZ44" s="451"/>
      <c r="DSA44" s="454"/>
      <c r="DSB44" s="451"/>
      <c r="DSC44" s="457"/>
      <c r="DSD44" s="271"/>
      <c r="DSE44" s="451"/>
      <c r="DSF44" s="454"/>
      <c r="DSG44" s="451"/>
      <c r="DSH44" s="457"/>
      <c r="DSI44" s="451"/>
      <c r="DSJ44" s="457"/>
      <c r="DSK44" s="457"/>
      <c r="DSL44" s="457"/>
      <c r="DSM44" s="271"/>
      <c r="DSN44" s="271"/>
      <c r="DSO44" s="451"/>
      <c r="DSP44" s="454"/>
      <c r="DSQ44" s="451"/>
      <c r="DSR44" s="454"/>
      <c r="DSS44" s="458"/>
      <c r="DST44" s="459"/>
      <c r="DSU44" s="460"/>
      <c r="DSV44" s="461"/>
      <c r="DSW44" s="462"/>
      <c r="DSX44" s="458"/>
      <c r="DSY44" s="451"/>
      <c r="DSZ44" s="463"/>
      <c r="DTA44" s="451"/>
      <c r="DTB44" s="451"/>
      <c r="DTC44" s="453"/>
      <c r="DTE44" s="449"/>
      <c r="DTF44" s="449"/>
      <c r="DTG44" s="449"/>
      <c r="DTH44" s="450"/>
      <c r="DTI44" s="451"/>
      <c r="DTJ44" s="451"/>
      <c r="DTK44" s="451"/>
      <c r="DTL44" s="449"/>
      <c r="DTM44" s="452"/>
      <c r="DTN44" s="453"/>
      <c r="DTO44" s="454"/>
      <c r="DTP44" s="449"/>
      <c r="DTQ44" s="453"/>
      <c r="DTR44" s="453"/>
      <c r="DTS44" s="450"/>
      <c r="DTT44" s="454"/>
      <c r="DTU44" s="455"/>
      <c r="DTV44" s="453"/>
      <c r="DTW44" s="456"/>
      <c r="DTX44" s="453"/>
      <c r="DTY44" s="456"/>
      <c r="DTZ44" s="454"/>
      <c r="DUA44" s="451"/>
      <c r="DUB44" s="454"/>
      <c r="DUC44" s="450"/>
      <c r="DUD44" s="456"/>
      <c r="DUE44" s="456"/>
      <c r="DUF44" s="456"/>
      <c r="DUG44" s="456"/>
      <c r="DUH44" s="271"/>
      <c r="DUI44" s="451"/>
      <c r="DUJ44" s="454"/>
      <c r="DUK44" s="451"/>
      <c r="DUL44" s="457"/>
      <c r="DUM44" s="271"/>
      <c r="DUN44" s="451"/>
      <c r="DUO44" s="454"/>
      <c r="DUP44" s="451"/>
      <c r="DUQ44" s="457"/>
      <c r="DUR44" s="451"/>
      <c r="DUS44" s="457"/>
      <c r="DUT44" s="457"/>
      <c r="DUU44" s="457"/>
      <c r="DUV44" s="271"/>
      <c r="DUW44" s="271"/>
      <c r="DUX44" s="451"/>
      <c r="DUY44" s="454"/>
      <c r="DUZ44" s="451"/>
      <c r="DVA44" s="454"/>
      <c r="DVB44" s="458"/>
      <c r="DVC44" s="459"/>
      <c r="DVD44" s="460"/>
      <c r="DVE44" s="461"/>
      <c r="DVF44" s="462"/>
      <c r="DVG44" s="458"/>
      <c r="DVH44" s="451"/>
      <c r="DVI44" s="463"/>
      <c r="DVJ44" s="451"/>
      <c r="DVK44" s="451"/>
      <c r="DVL44" s="453"/>
      <c r="DVN44" s="449"/>
      <c r="DVO44" s="449"/>
      <c r="DVP44" s="449"/>
      <c r="DVQ44" s="450"/>
      <c r="DVR44" s="451"/>
      <c r="DVS44" s="451"/>
      <c r="DVT44" s="451"/>
      <c r="DVU44" s="449"/>
      <c r="DVV44" s="452"/>
      <c r="DVW44" s="453"/>
      <c r="DVX44" s="454"/>
      <c r="DVY44" s="449"/>
      <c r="DVZ44" s="453"/>
      <c r="DWA44" s="453"/>
      <c r="DWB44" s="450"/>
      <c r="DWC44" s="454"/>
      <c r="DWD44" s="455"/>
      <c r="DWE44" s="453"/>
      <c r="DWF44" s="456"/>
      <c r="DWG44" s="453"/>
      <c r="DWH44" s="456"/>
      <c r="DWI44" s="454"/>
      <c r="DWJ44" s="451"/>
      <c r="DWK44" s="454"/>
      <c r="DWL44" s="450"/>
      <c r="DWM44" s="456"/>
      <c r="DWN44" s="456"/>
      <c r="DWO44" s="456"/>
      <c r="DWP44" s="456"/>
      <c r="DWQ44" s="271"/>
      <c r="DWR44" s="451"/>
      <c r="DWS44" s="454"/>
      <c r="DWT44" s="451"/>
      <c r="DWU44" s="457"/>
      <c r="DWV44" s="271"/>
      <c r="DWW44" s="451"/>
      <c r="DWX44" s="454"/>
      <c r="DWY44" s="451"/>
      <c r="DWZ44" s="457"/>
      <c r="DXA44" s="451"/>
      <c r="DXB44" s="457"/>
      <c r="DXC44" s="457"/>
      <c r="DXD44" s="457"/>
      <c r="DXE44" s="271"/>
      <c r="DXF44" s="271"/>
      <c r="DXG44" s="451"/>
      <c r="DXH44" s="454"/>
      <c r="DXI44" s="451"/>
      <c r="DXJ44" s="454"/>
      <c r="DXK44" s="458"/>
      <c r="DXL44" s="459"/>
      <c r="DXM44" s="460"/>
      <c r="DXN44" s="461"/>
      <c r="DXO44" s="462"/>
      <c r="DXP44" s="458"/>
      <c r="DXQ44" s="451"/>
      <c r="DXR44" s="463"/>
      <c r="DXS44" s="451"/>
      <c r="DXT44" s="451"/>
      <c r="DXU44" s="453"/>
      <c r="DXW44" s="449"/>
      <c r="DXX44" s="449"/>
      <c r="DXY44" s="449"/>
      <c r="DXZ44" s="450"/>
      <c r="DYA44" s="451"/>
      <c r="DYB44" s="451"/>
      <c r="DYC44" s="451"/>
      <c r="DYD44" s="449"/>
      <c r="DYE44" s="452"/>
      <c r="DYF44" s="453"/>
      <c r="DYG44" s="454"/>
      <c r="DYH44" s="449"/>
      <c r="DYI44" s="453"/>
      <c r="DYJ44" s="453"/>
      <c r="DYK44" s="450"/>
      <c r="DYL44" s="454"/>
      <c r="DYM44" s="455"/>
      <c r="DYN44" s="453"/>
      <c r="DYO44" s="456"/>
      <c r="DYP44" s="453"/>
      <c r="DYQ44" s="456"/>
      <c r="DYR44" s="454"/>
      <c r="DYS44" s="451"/>
      <c r="DYT44" s="454"/>
      <c r="DYU44" s="450"/>
      <c r="DYV44" s="456"/>
      <c r="DYW44" s="456"/>
      <c r="DYX44" s="456"/>
      <c r="DYY44" s="456"/>
      <c r="DYZ44" s="271"/>
      <c r="DZA44" s="451"/>
      <c r="DZB44" s="454"/>
      <c r="DZC44" s="451"/>
      <c r="DZD44" s="457"/>
      <c r="DZE44" s="271"/>
      <c r="DZF44" s="451"/>
      <c r="DZG44" s="454"/>
      <c r="DZH44" s="451"/>
      <c r="DZI44" s="457"/>
      <c r="DZJ44" s="451"/>
      <c r="DZK44" s="457"/>
      <c r="DZL44" s="457"/>
      <c r="DZM44" s="457"/>
      <c r="DZN44" s="271"/>
      <c r="DZO44" s="271"/>
      <c r="DZP44" s="451"/>
      <c r="DZQ44" s="454"/>
      <c r="DZR44" s="451"/>
      <c r="DZS44" s="454"/>
      <c r="DZT44" s="458"/>
      <c r="DZU44" s="459"/>
      <c r="DZV44" s="460"/>
      <c r="DZW44" s="461"/>
      <c r="DZX44" s="462"/>
      <c r="DZY44" s="458"/>
      <c r="DZZ44" s="451"/>
      <c r="EAA44" s="463"/>
      <c r="EAB44" s="451"/>
      <c r="EAC44" s="451"/>
      <c r="EAD44" s="453"/>
      <c r="EAF44" s="449"/>
      <c r="EAG44" s="449"/>
      <c r="EAH44" s="449"/>
      <c r="EAI44" s="450"/>
      <c r="EAJ44" s="451"/>
      <c r="EAK44" s="451"/>
      <c r="EAL44" s="451"/>
      <c r="EAM44" s="449"/>
      <c r="EAN44" s="452"/>
      <c r="EAO44" s="453"/>
      <c r="EAP44" s="454"/>
      <c r="EAQ44" s="449"/>
      <c r="EAR44" s="453"/>
      <c r="EAS44" s="453"/>
      <c r="EAT44" s="450"/>
      <c r="EAU44" s="454"/>
      <c r="EAV44" s="455"/>
      <c r="EAW44" s="453"/>
      <c r="EAX44" s="456"/>
      <c r="EAY44" s="453"/>
      <c r="EAZ44" s="456"/>
      <c r="EBA44" s="454"/>
      <c r="EBB44" s="451"/>
      <c r="EBC44" s="454"/>
      <c r="EBD44" s="450"/>
      <c r="EBE44" s="456"/>
      <c r="EBF44" s="456"/>
      <c r="EBG44" s="456"/>
      <c r="EBH44" s="456"/>
      <c r="EBI44" s="271"/>
      <c r="EBJ44" s="451"/>
      <c r="EBK44" s="454"/>
      <c r="EBL44" s="451"/>
      <c r="EBM44" s="457"/>
      <c r="EBN44" s="271"/>
      <c r="EBO44" s="451"/>
      <c r="EBP44" s="454"/>
      <c r="EBQ44" s="451"/>
      <c r="EBR44" s="457"/>
      <c r="EBS44" s="451"/>
      <c r="EBT44" s="457"/>
      <c r="EBU44" s="457"/>
      <c r="EBV44" s="457"/>
      <c r="EBW44" s="271"/>
      <c r="EBX44" s="271"/>
      <c r="EBY44" s="451"/>
      <c r="EBZ44" s="454"/>
      <c r="ECA44" s="451"/>
      <c r="ECB44" s="454"/>
      <c r="ECC44" s="458"/>
      <c r="ECD44" s="459"/>
      <c r="ECE44" s="460"/>
      <c r="ECF44" s="461"/>
      <c r="ECG44" s="462"/>
      <c r="ECH44" s="458"/>
      <c r="ECI44" s="451"/>
      <c r="ECJ44" s="463"/>
      <c r="ECK44" s="451"/>
      <c r="ECL44" s="451"/>
      <c r="ECM44" s="453"/>
      <c r="ECO44" s="449"/>
      <c r="ECP44" s="449"/>
      <c r="ECQ44" s="449"/>
      <c r="ECR44" s="450"/>
      <c r="ECS44" s="451"/>
      <c r="ECT44" s="451"/>
      <c r="ECU44" s="451"/>
      <c r="ECV44" s="449"/>
      <c r="ECW44" s="452"/>
      <c r="ECX44" s="453"/>
      <c r="ECY44" s="454"/>
      <c r="ECZ44" s="449"/>
      <c r="EDA44" s="453"/>
      <c r="EDB44" s="453"/>
      <c r="EDC44" s="450"/>
      <c r="EDD44" s="454"/>
      <c r="EDE44" s="455"/>
      <c r="EDF44" s="453"/>
      <c r="EDG44" s="456"/>
      <c r="EDH44" s="453"/>
      <c r="EDI44" s="456"/>
      <c r="EDJ44" s="454"/>
      <c r="EDK44" s="451"/>
      <c r="EDL44" s="454"/>
      <c r="EDM44" s="450"/>
      <c r="EDN44" s="456"/>
      <c r="EDO44" s="456"/>
      <c r="EDP44" s="456"/>
      <c r="EDQ44" s="456"/>
      <c r="EDR44" s="271"/>
      <c r="EDS44" s="451"/>
      <c r="EDT44" s="454"/>
      <c r="EDU44" s="451"/>
      <c r="EDV44" s="457"/>
      <c r="EDW44" s="271"/>
      <c r="EDX44" s="451"/>
      <c r="EDY44" s="454"/>
      <c r="EDZ44" s="451"/>
      <c r="EEA44" s="457"/>
      <c r="EEB44" s="451"/>
      <c r="EEC44" s="457"/>
      <c r="EED44" s="457"/>
      <c r="EEE44" s="457"/>
      <c r="EEF44" s="271"/>
      <c r="EEG44" s="271"/>
      <c r="EEH44" s="451"/>
      <c r="EEI44" s="454"/>
      <c r="EEJ44" s="451"/>
      <c r="EEK44" s="454"/>
      <c r="EEL44" s="458"/>
      <c r="EEM44" s="459"/>
      <c r="EEN44" s="460"/>
      <c r="EEO44" s="461"/>
      <c r="EEP44" s="462"/>
      <c r="EEQ44" s="458"/>
      <c r="EER44" s="451"/>
      <c r="EES44" s="463"/>
      <c r="EET44" s="451"/>
      <c r="EEU44" s="451"/>
      <c r="EEV44" s="453"/>
      <c r="EEX44" s="449"/>
      <c r="EEY44" s="449"/>
      <c r="EEZ44" s="449"/>
      <c r="EFA44" s="450"/>
      <c r="EFB44" s="451"/>
      <c r="EFC44" s="451"/>
      <c r="EFD44" s="451"/>
      <c r="EFE44" s="449"/>
      <c r="EFF44" s="452"/>
      <c r="EFG44" s="453"/>
      <c r="EFH44" s="454"/>
      <c r="EFI44" s="449"/>
      <c r="EFJ44" s="453"/>
      <c r="EFK44" s="453"/>
      <c r="EFL44" s="450"/>
      <c r="EFM44" s="454"/>
      <c r="EFN44" s="455"/>
      <c r="EFO44" s="453"/>
      <c r="EFP44" s="456"/>
      <c r="EFQ44" s="453"/>
      <c r="EFR44" s="456"/>
      <c r="EFS44" s="454"/>
      <c r="EFT44" s="451"/>
      <c r="EFU44" s="454"/>
      <c r="EFV44" s="450"/>
      <c r="EFW44" s="456"/>
      <c r="EFX44" s="456"/>
      <c r="EFY44" s="456"/>
      <c r="EFZ44" s="456"/>
      <c r="EGA44" s="271"/>
      <c r="EGB44" s="451"/>
      <c r="EGC44" s="454"/>
      <c r="EGD44" s="451"/>
      <c r="EGE44" s="457"/>
      <c r="EGF44" s="271"/>
      <c r="EGG44" s="451"/>
      <c r="EGH44" s="454"/>
      <c r="EGI44" s="451"/>
      <c r="EGJ44" s="457"/>
      <c r="EGK44" s="451"/>
      <c r="EGL44" s="457"/>
      <c r="EGM44" s="457"/>
      <c r="EGN44" s="457"/>
      <c r="EGO44" s="271"/>
      <c r="EGP44" s="271"/>
      <c r="EGQ44" s="451"/>
      <c r="EGR44" s="454"/>
      <c r="EGS44" s="451"/>
      <c r="EGT44" s="454"/>
      <c r="EGU44" s="458"/>
      <c r="EGV44" s="459"/>
      <c r="EGW44" s="460"/>
      <c r="EGX44" s="461"/>
      <c r="EGY44" s="462"/>
      <c r="EGZ44" s="458"/>
      <c r="EHA44" s="451"/>
      <c r="EHB44" s="463"/>
      <c r="EHC44" s="451"/>
      <c r="EHD44" s="451"/>
      <c r="EHE44" s="453"/>
      <c r="EHG44" s="449"/>
      <c r="EHH44" s="449"/>
      <c r="EHI44" s="449"/>
      <c r="EHJ44" s="450"/>
      <c r="EHK44" s="451"/>
      <c r="EHL44" s="451"/>
      <c r="EHM44" s="451"/>
      <c r="EHN44" s="449"/>
      <c r="EHO44" s="452"/>
      <c r="EHP44" s="453"/>
      <c r="EHQ44" s="454"/>
      <c r="EHR44" s="449"/>
      <c r="EHS44" s="453"/>
      <c r="EHT44" s="453"/>
      <c r="EHU44" s="450"/>
      <c r="EHV44" s="454"/>
      <c r="EHW44" s="455"/>
      <c r="EHX44" s="453"/>
      <c r="EHY44" s="456"/>
      <c r="EHZ44" s="453"/>
      <c r="EIA44" s="456"/>
      <c r="EIB44" s="454"/>
      <c r="EIC44" s="451"/>
      <c r="EID44" s="454"/>
      <c r="EIE44" s="450"/>
      <c r="EIF44" s="456"/>
      <c r="EIG44" s="456"/>
      <c r="EIH44" s="456"/>
      <c r="EII44" s="456"/>
      <c r="EIJ44" s="271"/>
      <c r="EIK44" s="451"/>
      <c r="EIL44" s="454"/>
      <c r="EIM44" s="451"/>
      <c r="EIN44" s="457"/>
      <c r="EIO44" s="271"/>
      <c r="EIP44" s="451"/>
      <c r="EIQ44" s="454"/>
      <c r="EIR44" s="451"/>
      <c r="EIS44" s="457"/>
      <c r="EIT44" s="451"/>
      <c r="EIU44" s="457"/>
      <c r="EIV44" s="457"/>
      <c r="EIW44" s="457"/>
      <c r="EIX44" s="271"/>
      <c r="EIY44" s="271"/>
      <c r="EIZ44" s="451"/>
      <c r="EJA44" s="454"/>
      <c r="EJB44" s="451"/>
      <c r="EJC44" s="454"/>
      <c r="EJD44" s="458"/>
      <c r="EJE44" s="459"/>
      <c r="EJF44" s="460"/>
      <c r="EJG44" s="461"/>
      <c r="EJH44" s="462"/>
      <c r="EJI44" s="458"/>
      <c r="EJJ44" s="451"/>
      <c r="EJK44" s="463"/>
      <c r="EJL44" s="451"/>
      <c r="EJM44" s="451"/>
      <c r="EJN44" s="453"/>
      <c r="EJP44" s="449"/>
      <c r="EJQ44" s="449"/>
      <c r="EJR44" s="449"/>
      <c r="EJS44" s="450"/>
      <c r="EJT44" s="451"/>
      <c r="EJU44" s="451"/>
      <c r="EJV44" s="451"/>
      <c r="EJW44" s="449"/>
      <c r="EJX44" s="452"/>
      <c r="EJY44" s="453"/>
      <c r="EJZ44" s="454"/>
      <c r="EKA44" s="449"/>
      <c r="EKB44" s="453"/>
      <c r="EKC44" s="453"/>
      <c r="EKD44" s="450"/>
      <c r="EKE44" s="454"/>
      <c r="EKF44" s="455"/>
      <c r="EKG44" s="453"/>
      <c r="EKH44" s="456"/>
      <c r="EKI44" s="453"/>
      <c r="EKJ44" s="456"/>
      <c r="EKK44" s="454"/>
      <c r="EKL44" s="451"/>
      <c r="EKM44" s="454"/>
      <c r="EKN44" s="450"/>
      <c r="EKO44" s="456"/>
      <c r="EKP44" s="456"/>
      <c r="EKQ44" s="456"/>
      <c r="EKR44" s="456"/>
      <c r="EKS44" s="271"/>
      <c r="EKT44" s="451"/>
      <c r="EKU44" s="454"/>
      <c r="EKV44" s="451"/>
      <c r="EKW44" s="457"/>
      <c r="EKX44" s="271"/>
      <c r="EKY44" s="451"/>
      <c r="EKZ44" s="454"/>
      <c r="ELA44" s="451"/>
      <c r="ELB44" s="457"/>
      <c r="ELC44" s="451"/>
      <c r="ELD44" s="457"/>
      <c r="ELE44" s="457"/>
      <c r="ELF44" s="457"/>
      <c r="ELG44" s="271"/>
      <c r="ELH44" s="271"/>
      <c r="ELI44" s="451"/>
      <c r="ELJ44" s="454"/>
      <c r="ELK44" s="451"/>
      <c r="ELL44" s="454"/>
      <c r="ELM44" s="458"/>
      <c r="ELN44" s="459"/>
      <c r="ELO44" s="460"/>
      <c r="ELP44" s="461"/>
      <c r="ELQ44" s="462"/>
      <c r="ELR44" s="458"/>
      <c r="ELS44" s="451"/>
      <c r="ELT44" s="463"/>
      <c r="ELU44" s="451"/>
      <c r="ELV44" s="451"/>
      <c r="ELW44" s="453"/>
      <c r="ELY44" s="449"/>
      <c r="ELZ44" s="449"/>
      <c r="EMA44" s="449"/>
      <c r="EMB44" s="450"/>
      <c r="EMC44" s="451"/>
      <c r="EMD44" s="451"/>
      <c r="EME44" s="451"/>
      <c r="EMF44" s="449"/>
      <c r="EMG44" s="452"/>
      <c r="EMH44" s="453"/>
      <c r="EMI44" s="454"/>
      <c r="EMJ44" s="449"/>
      <c r="EMK44" s="453"/>
      <c r="EML44" s="453"/>
      <c r="EMM44" s="450"/>
      <c r="EMN44" s="454"/>
      <c r="EMO44" s="455"/>
      <c r="EMP44" s="453"/>
      <c r="EMQ44" s="456"/>
      <c r="EMR44" s="453"/>
      <c r="EMS44" s="456"/>
      <c r="EMT44" s="454"/>
      <c r="EMU44" s="451"/>
      <c r="EMV44" s="454"/>
      <c r="EMW44" s="450"/>
      <c r="EMX44" s="456"/>
      <c r="EMY44" s="456"/>
      <c r="EMZ44" s="456"/>
      <c r="ENA44" s="456"/>
      <c r="ENB44" s="271"/>
      <c r="ENC44" s="451"/>
      <c r="END44" s="454"/>
      <c r="ENE44" s="451"/>
      <c r="ENF44" s="457"/>
      <c r="ENG44" s="271"/>
      <c r="ENH44" s="451"/>
      <c r="ENI44" s="454"/>
      <c r="ENJ44" s="451"/>
      <c r="ENK44" s="457"/>
      <c r="ENL44" s="451"/>
      <c r="ENM44" s="457"/>
      <c r="ENN44" s="457"/>
      <c r="ENO44" s="457"/>
      <c r="ENP44" s="271"/>
      <c r="ENQ44" s="271"/>
      <c r="ENR44" s="451"/>
      <c r="ENS44" s="454"/>
      <c r="ENT44" s="451"/>
      <c r="ENU44" s="454"/>
      <c r="ENV44" s="458"/>
      <c r="ENW44" s="459"/>
      <c r="ENX44" s="460"/>
      <c r="ENY44" s="461"/>
      <c r="ENZ44" s="462"/>
      <c r="EOA44" s="458"/>
      <c r="EOB44" s="451"/>
      <c r="EOC44" s="463"/>
      <c r="EOD44" s="451"/>
      <c r="EOE44" s="451"/>
      <c r="EOF44" s="453"/>
      <c r="EOH44" s="449"/>
      <c r="EOI44" s="449"/>
      <c r="EOJ44" s="449"/>
      <c r="EOK44" s="450"/>
      <c r="EOL44" s="451"/>
      <c r="EOM44" s="451"/>
      <c r="EON44" s="451"/>
      <c r="EOO44" s="449"/>
      <c r="EOP44" s="452"/>
      <c r="EOQ44" s="453"/>
      <c r="EOR44" s="454"/>
      <c r="EOS44" s="449"/>
      <c r="EOT44" s="453"/>
      <c r="EOU44" s="453"/>
      <c r="EOV44" s="450"/>
      <c r="EOW44" s="454"/>
      <c r="EOX44" s="455"/>
      <c r="EOY44" s="453"/>
      <c r="EOZ44" s="456"/>
      <c r="EPA44" s="453"/>
      <c r="EPB44" s="456"/>
      <c r="EPC44" s="454"/>
      <c r="EPD44" s="451"/>
      <c r="EPE44" s="454"/>
      <c r="EPF44" s="450"/>
      <c r="EPG44" s="456"/>
      <c r="EPH44" s="456"/>
      <c r="EPI44" s="456"/>
      <c r="EPJ44" s="456"/>
      <c r="EPK44" s="271"/>
      <c r="EPL44" s="451"/>
      <c r="EPM44" s="454"/>
      <c r="EPN44" s="451"/>
      <c r="EPO44" s="457"/>
      <c r="EPP44" s="271"/>
      <c r="EPQ44" s="451"/>
      <c r="EPR44" s="454"/>
      <c r="EPS44" s="451"/>
      <c r="EPT44" s="457"/>
      <c r="EPU44" s="451"/>
      <c r="EPV44" s="457"/>
      <c r="EPW44" s="457"/>
      <c r="EPX44" s="457"/>
      <c r="EPY44" s="271"/>
      <c r="EPZ44" s="271"/>
      <c r="EQA44" s="451"/>
      <c r="EQB44" s="454"/>
      <c r="EQC44" s="451"/>
      <c r="EQD44" s="454"/>
      <c r="EQE44" s="458"/>
      <c r="EQF44" s="459"/>
      <c r="EQG44" s="460"/>
      <c r="EQH44" s="461"/>
      <c r="EQI44" s="462"/>
      <c r="EQJ44" s="458"/>
      <c r="EQK44" s="451"/>
      <c r="EQL44" s="463"/>
      <c r="EQM44" s="451"/>
      <c r="EQN44" s="451"/>
      <c r="EQO44" s="453"/>
      <c r="EQQ44" s="449"/>
      <c r="EQR44" s="449"/>
      <c r="EQS44" s="449"/>
      <c r="EQT44" s="450"/>
      <c r="EQU44" s="451"/>
      <c r="EQV44" s="451"/>
      <c r="EQW44" s="451"/>
      <c r="EQX44" s="449"/>
      <c r="EQY44" s="452"/>
      <c r="EQZ44" s="453"/>
      <c r="ERA44" s="454"/>
      <c r="ERB44" s="449"/>
      <c r="ERC44" s="453"/>
      <c r="ERD44" s="453"/>
      <c r="ERE44" s="450"/>
      <c r="ERF44" s="454"/>
      <c r="ERG44" s="455"/>
      <c r="ERH44" s="453"/>
      <c r="ERI44" s="456"/>
      <c r="ERJ44" s="453"/>
      <c r="ERK44" s="456"/>
      <c r="ERL44" s="454"/>
      <c r="ERM44" s="451"/>
      <c r="ERN44" s="454"/>
      <c r="ERO44" s="450"/>
      <c r="ERP44" s="456"/>
      <c r="ERQ44" s="456"/>
      <c r="ERR44" s="456"/>
      <c r="ERS44" s="456"/>
      <c r="ERT44" s="271"/>
      <c r="ERU44" s="451"/>
      <c r="ERV44" s="454"/>
      <c r="ERW44" s="451"/>
      <c r="ERX44" s="457"/>
      <c r="ERY44" s="271"/>
      <c r="ERZ44" s="451"/>
      <c r="ESA44" s="454"/>
      <c r="ESB44" s="451"/>
      <c r="ESC44" s="457"/>
      <c r="ESD44" s="451"/>
      <c r="ESE44" s="457"/>
      <c r="ESF44" s="457"/>
      <c r="ESG44" s="457"/>
      <c r="ESH44" s="271"/>
      <c r="ESI44" s="271"/>
      <c r="ESJ44" s="451"/>
      <c r="ESK44" s="454"/>
      <c r="ESL44" s="451"/>
      <c r="ESM44" s="454"/>
      <c r="ESN44" s="458"/>
      <c r="ESO44" s="459"/>
      <c r="ESP44" s="460"/>
      <c r="ESQ44" s="461"/>
      <c r="ESR44" s="462"/>
      <c r="ESS44" s="458"/>
      <c r="EST44" s="451"/>
      <c r="ESU44" s="463"/>
      <c r="ESV44" s="451"/>
      <c r="ESW44" s="451"/>
      <c r="ESX44" s="453"/>
      <c r="ESZ44" s="449"/>
      <c r="ETA44" s="449"/>
      <c r="ETB44" s="449"/>
      <c r="ETC44" s="450"/>
      <c r="ETD44" s="451"/>
      <c r="ETE44" s="451"/>
      <c r="ETF44" s="451"/>
      <c r="ETG44" s="449"/>
      <c r="ETH44" s="452"/>
      <c r="ETI44" s="453"/>
      <c r="ETJ44" s="454"/>
      <c r="ETK44" s="449"/>
      <c r="ETL44" s="453"/>
      <c r="ETM44" s="453"/>
      <c r="ETN44" s="450"/>
      <c r="ETO44" s="454"/>
      <c r="ETP44" s="455"/>
      <c r="ETQ44" s="453"/>
      <c r="ETR44" s="456"/>
      <c r="ETS44" s="453"/>
      <c r="ETT44" s="456"/>
      <c r="ETU44" s="454"/>
      <c r="ETV44" s="451"/>
      <c r="ETW44" s="454"/>
      <c r="ETX44" s="450"/>
      <c r="ETY44" s="456"/>
      <c r="ETZ44" s="456"/>
      <c r="EUA44" s="456"/>
      <c r="EUB44" s="456"/>
      <c r="EUC44" s="271"/>
      <c r="EUD44" s="451"/>
      <c r="EUE44" s="454"/>
      <c r="EUF44" s="451"/>
      <c r="EUG44" s="457"/>
      <c r="EUH44" s="271"/>
      <c r="EUI44" s="451"/>
      <c r="EUJ44" s="454"/>
      <c r="EUK44" s="451"/>
      <c r="EUL44" s="457"/>
      <c r="EUM44" s="451"/>
      <c r="EUN44" s="457"/>
      <c r="EUO44" s="457"/>
      <c r="EUP44" s="457"/>
      <c r="EUQ44" s="271"/>
      <c r="EUR44" s="271"/>
      <c r="EUS44" s="451"/>
      <c r="EUT44" s="454"/>
      <c r="EUU44" s="451"/>
      <c r="EUV44" s="454"/>
      <c r="EUW44" s="458"/>
      <c r="EUX44" s="459"/>
      <c r="EUY44" s="460"/>
      <c r="EUZ44" s="461"/>
      <c r="EVA44" s="462"/>
      <c r="EVB44" s="458"/>
      <c r="EVC44" s="451"/>
      <c r="EVD44" s="463"/>
      <c r="EVE44" s="451"/>
      <c r="EVF44" s="451"/>
      <c r="EVG44" s="453"/>
      <c r="EVI44" s="449"/>
      <c r="EVJ44" s="449"/>
      <c r="EVK44" s="449"/>
      <c r="EVL44" s="450"/>
      <c r="EVM44" s="451"/>
      <c r="EVN44" s="451"/>
      <c r="EVO44" s="451"/>
      <c r="EVP44" s="449"/>
      <c r="EVQ44" s="452"/>
      <c r="EVR44" s="453"/>
      <c r="EVS44" s="454"/>
      <c r="EVT44" s="449"/>
      <c r="EVU44" s="453"/>
      <c r="EVV44" s="453"/>
      <c r="EVW44" s="450"/>
      <c r="EVX44" s="454"/>
      <c r="EVY44" s="455"/>
      <c r="EVZ44" s="453"/>
      <c r="EWA44" s="456"/>
      <c r="EWB44" s="453"/>
      <c r="EWC44" s="456"/>
      <c r="EWD44" s="454"/>
      <c r="EWE44" s="451"/>
      <c r="EWF44" s="454"/>
      <c r="EWG44" s="450"/>
      <c r="EWH44" s="456"/>
      <c r="EWI44" s="456"/>
      <c r="EWJ44" s="456"/>
      <c r="EWK44" s="456"/>
      <c r="EWL44" s="271"/>
      <c r="EWM44" s="451"/>
      <c r="EWN44" s="454"/>
      <c r="EWO44" s="451"/>
      <c r="EWP44" s="457"/>
      <c r="EWQ44" s="271"/>
      <c r="EWR44" s="451"/>
      <c r="EWS44" s="454"/>
      <c r="EWT44" s="451"/>
      <c r="EWU44" s="457"/>
      <c r="EWV44" s="451"/>
      <c r="EWW44" s="457"/>
      <c r="EWX44" s="457"/>
      <c r="EWY44" s="457"/>
      <c r="EWZ44" s="271"/>
      <c r="EXA44" s="271"/>
      <c r="EXB44" s="451"/>
      <c r="EXC44" s="454"/>
      <c r="EXD44" s="451"/>
      <c r="EXE44" s="454"/>
      <c r="EXF44" s="458"/>
      <c r="EXG44" s="459"/>
      <c r="EXH44" s="460"/>
      <c r="EXI44" s="461"/>
      <c r="EXJ44" s="462"/>
      <c r="EXK44" s="458"/>
      <c r="EXL44" s="451"/>
      <c r="EXM44" s="463"/>
      <c r="EXN44" s="451"/>
      <c r="EXO44" s="451"/>
      <c r="EXP44" s="453"/>
      <c r="EXR44" s="449"/>
      <c r="EXS44" s="449"/>
      <c r="EXT44" s="449"/>
      <c r="EXU44" s="450"/>
      <c r="EXV44" s="451"/>
      <c r="EXW44" s="451"/>
      <c r="EXX44" s="451"/>
      <c r="EXY44" s="449"/>
      <c r="EXZ44" s="452"/>
      <c r="EYA44" s="453"/>
      <c r="EYB44" s="454"/>
      <c r="EYC44" s="449"/>
      <c r="EYD44" s="453"/>
      <c r="EYE44" s="453"/>
      <c r="EYF44" s="450"/>
      <c r="EYG44" s="454"/>
      <c r="EYH44" s="455"/>
      <c r="EYI44" s="453"/>
      <c r="EYJ44" s="456"/>
      <c r="EYK44" s="453"/>
      <c r="EYL44" s="456"/>
      <c r="EYM44" s="454"/>
      <c r="EYN44" s="451"/>
      <c r="EYO44" s="454"/>
      <c r="EYP44" s="450"/>
      <c r="EYQ44" s="456"/>
      <c r="EYR44" s="456"/>
      <c r="EYS44" s="456"/>
      <c r="EYT44" s="456"/>
      <c r="EYU44" s="271"/>
      <c r="EYV44" s="451"/>
      <c r="EYW44" s="454"/>
      <c r="EYX44" s="451"/>
      <c r="EYY44" s="457"/>
      <c r="EYZ44" s="271"/>
      <c r="EZA44" s="451"/>
      <c r="EZB44" s="454"/>
      <c r="EZC44" s="451"/>
      <c r="EZD44" s="457"/>
      <c r="EZE44" s="451"/>
      <c r="EZF44" s="457"/>
      <c r="EZG44" s="457"/>
      <c r="EZH44" s="457"/>
      <c r="EZI44" s="271"/>
      <c r="EZJ44" s="271"/>
      <c r="EZK44" s="451"/>
      <c r="EZL44" s="454"/>
      <c r="EZM44" s="451"/>
      <c r="EZN44" s="454"/>
      <c r="EZO44" s="458"/>
      <c r="EZP44" s="459"/>
      <c r="EZQ44" s="460"/>
      <c r="EZR44" s="461"/>
      <c r="EZS44" s="462"/>
      <c r="EZT44" s="458"/>
      <c r="EZU44" s="451"/>
      <c r="EZV44" s="463"/>
      <c r="EZW44" s="451"/>
      <c r="EZX44" s="451"/>
      <c r="EZY44" s="453"/>
      <c r="FAA44" s="449"/>
      <c r="FAB44" s="449"/>
      <c r="FAC44" s="449"/>
      <c r="FAD44" s="450"/>
      <c r="FAE44" s="451"/>
      <c r="FAF44" s="451"/>
      <c r="FAG44" s="451"/>
      <c r="FAH44" s="449"/>
      <c r="FAI44" s="452"/>
      <c r="FAJ44" s="453"/>
      <c r="FAK44" s="454"/>
      <c r="FAL44" s="449"/>
      <c r="FAM44" s="453"/>
      <c r="FAN44" s="453"/>
      <c r="FAO44" s="450"/>
      <c r="FAP44" s="454"/>
      <c r="FAQ44" s="455"/>
      <c r="FAR44" s="453"/>
      <c r="FAS44" s="456"/>
      <c r="FAT44" s="453"/>
      <c r="FAU44" s="456"/>
      <c r="FAV44" s="454"/>
      <c r="FAW44" s="451"/>
      <c r="FAX44" s="454"/>
      <c r="FAY44" s="450"/>
      <c r="FAZ44" s="456"/>
      <c r="FBA44" s="456"/>
      <c r="FBB44" s="456"/>
      <c r="FBC44" s="456"/>
      <c r="FBD44" s="271"/>
      <c r="FBE44" s="451"/>
      <c r="FBF44" s="454"/>
      <c r="FBG44" s="451"/>
      <c r="FBH44" s="457"/>
      <c r="FBI44" s="271"/>
      <c r="FBJ44" s="451"/>
      <c r="FBK44" s="454"/>
      <c r="FBL44" s="451"/>
      <c r="FBM44" s="457"/>
      <c r="FBN44" s="451"/>
      <c r="FBO44" s="457"/>
      <c r="FBP44" s="457"/>
      <c r="FBQ44" s="457"/>
      <c r="FBR44" s="271"/>
      <c r="FBS44" s="271"/>
      <c r="FBT44" s="451"/>
      <c r="FBU44" s="454"/>
      <c r="FBV44" s="451"/>
      <c r="FBW44" s="454"/>
      <c r="FBX44" s="458"/>
      <c r="FBY44" s="459"/>
      <c r="FBZ44" s="460"/>
      <c r="FCA44" s="461"/>
      <c r="FCB44" s="462"/>
      <c r="FCC44" s="458"/>
      <c r="FCD44" s="451"/>
      <c r="FCE44" s="463"/>
      <c r="FCF44" s="451"/>
      <c r="FCG44" s="451"/>
      <c r="FCH44" s="453"/>
      <c r="FCJ44" s="449"/>
      <c r="FCK44" s="449"/>
      <c r="FCL44" s="449"/>
      <c r="FCM44" s="450"/>
      <c r="FCN44" s="451"/>
      <c r="FCO44" s="451"/>
      <c r="FCP44" s="451"/>
      <c r="FCQ44" s="449"/>
      <c r="FCR44" s="452"/>
      <c r="FCS44" s="453"/>
      <c r="FCT44" s="454"/>
      <c r="FCU44" s="449"/>
      <c r="FCV44" s="453"/>
      <c r="FCW44" s="453"/>
      <c r="FCX44" s="450"/>
      <c r="FCY44" s="454"/>
      <c r="FCZ44" s="455"/>
      <c r="FDA44" s="453"/>
      <c r="FDB44" s="456"/>
      <c r="FDC44" s="453"/>
      <c r="FDD44" s="456"/>
      <c r="FDE44" s="454"/>
      <c r="FDF44" s="451"/>
      <c r="FDG44" s="454"/>
      <c r="FDH44" s="450"/>
      <c r="FDI44" s="456"/>
      <c r="FDJ44" s="456"/>
      <c r="FDK44" s="456"/>
      <c r="FDL44" s="456"/>
      <c r="FDM44" s="271"/>
      <c r="FDN44" s="451"/>
      <c r="FDO44" s="454"/>
      <c r="FDP44" s="451"/>
      <c r="FDQ44" s="457"/>
      <c r="FDR44" s="271"/>
      <c r="FDS44" s="451"/>
      <c r="FDT44" s="454"/>
      <c r="FDU44" s="451"/>
      <c r="FDV44" s="457"/>
      <c r="FDW44" s="451"/>
      <c r="FDX44" s="457"/>
      <c r="FDY44" s="457"/>
      <c r="FDZ44" s="457"/>
      <c r="FEA44" s="271"/>
      <c r="FEB44" s="271"/>
      <c r="FEC44" s="451"/>
      <c r="FED44" s="454"/>
      <c r="FEE44" s="451"/>
      <c r="FEF44" s="454"/>
      <c r="FEG44" s="458"/>
      <c r="FEH44" s="459"/>
      <c r="FEI44" s="460"/>
      <c r="FEJ44" s="461"/>
      <c r="FEK44" s="462"/>
      <c r="FEL44" s="458"/>
      <c r="FEM44" s="451"/>
      <c r="FEN44" s="463"/>
      <c r="FEO44" s="451"/>
      <c r="FEP44" s="451"/>
      <c r="FEQ44" s="453"/>
      <c r="FES44" s="449"/>
      <c r="FET44" s="449"/>
      <c r="FEU44" s="449"/>
      <c r="FEV44" s="450"/>
      <c r="FEW44" s="451"/>
      <c r="FEX44" s="451"/>
      <c r="FEY44" s="451"/>
      <c r="FEZ44" s="449"/>
      <c r="FFA44" s="452"/>
      <c r="FFB44" s="453"/>
      <c r="FFC44" s="454"/>
      <c r="FFD44" s="449"/>
      <c r="FFE44" s="453"/>
      <c r="FFF44" s="453"/>
      <c r="FFG44" s="450"/>
      <c r="FFH44" s="454"/>
      <c r="FFI44" s="455"/>
      <c r="FFJ44" s="453"/>
      <c r="FFK44" s="456"/>
      <c r="FFL44" s="453"/>
      <c r="FFM44" s="456"/>
      <c r="FFN44" s="454"/>
      <c r="FFO44" s="451"/>
      <c r="FFP44" s="454"/>
      <c r="FFQ44" s="450"/>
      <c r="FFR44" s="456"/>
      <c r="FFS44" s="456"/>
      <c r="FFT44" s="456"/>
      <c r="FFU44" s="456"/>
      <c r="FFV44" s="271"/>
      <c r="FFW44" s="451"/>
      <c r="FFX44" s="454"/>
      <c r="FFY44" s="451"/>
      <c r="FFZ44" s="457"/>
      <c r="FGA44" s="271"/>
      <c r="FGB44" s="451"/>
      <c r="FGC44" s="454"/>
      <c r="FGD44" s="451"/>
      <c r="FGE44" s="457"/>
      <c r="FGF44" s="451"/>
      <c r="FGG44" s="457"/>
      <c r="FGH44" s="457"/>
      <c r="FGI44" s="457"/>
      <c r="FGJ44" s="271"/>
      <c r="FGK44" s="271"/>
      <c r="FGL44" s="451"/>
      <c r="FGM44" s="454"/>
      <c r="FGN44" s="451"/>
      <c r="FGO44" s="454"/>
      <c r="FGP44" s="458"/>
      <c r="FGQ44" s="459"/>
      <c r="FGR44" s="460"/>
      <c r="FGS44" s="461"/>
      <c r="FGT44" s="462"/>
      <c r="FGU44" s="458"/>
      <c r="FGV44" s="451"/>
      <c r="FGW44" s="463"/>
      <c r="FGX44" s="451"/>
      <c r="FGY44" s="451"/>
      <c r="FGZ44" s="453"/>
      <c r="FHB44" s="449"/>
      <c r="FHC44" s="449"/>
      <c r="FHD44" s="449"/>
      <c r="FHE44" s="450"/>
      <c r="FHF44" s="451"/>
      <c r="FHG44" s="451"/>
      <c r="FHH44" s="451"/>
      <c r="FHI44" s="449"/>
      <c r="FHJ44" s="452"/>
      <c r="FHK44" s="453"/>
      <c r="FHL44" s="454"/>
      <c r="FHM44" s="449"/>
      <c r="FHN44" s="453"/>
      <c r="FHO44" s="453"/>
      <c r="FHP44" s="450"/>
      <c r="FHQ44" s="454"/>
      <c r="FHR44" s="455"/>
      <c r="FHS44" s="453"/>
      <c r="FHT44" s="456"/>
      <c r="FHU44" s="453"/>
      <c r="FHV44" s="456"/>
      <c r="FHW44" s="454"/>
      <c r="FHX44" s="451"/>
      <c r="FHY44" s="454"/>
      <c r="FHZ44" s="450"/>
      <c r="FIA44" s="456"/>
      <c r="FIB44" s="456"/>
      <c r="FIC44" s="456"/>
      <c r="FID44" s="456"/>
      <c r="FIE44" s="271"/>
      <c r="FIF44" s="451"/>
      <c r="FIG44" s="454"/>
      <c r="FIH44" s="451"/>
      <c r="FII44" s="457"/>
      <c r="FIJ44" s="271"/>
      <c r="FIK44" s="451"/>
      <c r="FIL44" s="454"/>
      <c r="FIM44" s="451"/>
      <c r="FIN44" s="457"/>
      <c r="FIO44" s="451"/>
      <c r="FIP44" s="457"/>
      <c r="FIQ44" s="457"/>
      <c r="FIR44" s="457"/>
      <c r="FIS44" s="271"/>
      <c r="FIT44" s="271"/>
      <c r="FIU44" s="451"/>
      <c r="FIV44" s="454"/>
      <c r="FIW44" s="451"/>
      <c r="FIX44" s="454"/>
      <c r="FIY44" s="458"/>
      <c r="FIZ44" s="459"/>
      <c r="FJA44" s="460"/>
      <c r="FJB44" s="461"/>
      <c r="FJC44" s="462"/>
      <c r="FJD44" s="458"/>
      <c r="FJE44" s="451"/>
      <c r="FJF44" s="463"/>
      <c r="FJG44" s="451"/>
      <c r="FJH44" s="451"/>
      <c r="FJI44" s="453"/>
      <c r="FJK44" s="449"/>
      <c r="FJL44" s="449"/>
      <c r="FJM44" s="449"/>
      <c r="FJN44" s="450"/>
      <c r="FJO44" s="451"/>
      <c r="FJP44" s="451"/>
      <c r="FJQ44" s="451"/>
      <c r="FJR44" s="449"/>
      <c r="FJS44" s="452"/>
      <c r="FJT44" s="453"/>
      <c r="FJU44" s="454"/>
      <c r="FJV44" s="449"/>
      <c r="FJW44" s="453"/>
      <c r="FJX44" s="453"/>
      <c r="FJY44" s="450"/>
      <c r="FJZ44" s="454"/>
      <c r="FKA44" s="455"/>
      <c r="FKB44" s="453"/>
      <c r="FKC44" s="456"/>
      <c r="FKD44" s="453"/>
      <c r="FKE44" s="456"/>
      <c r="FKF44" s="454"/>
      <c r="FKG44" s="451"/>
      <c r="FKH44" s="454"/>
      <c r="FKI44" s="450"/>
      <c r="FKJ44" s="456"/>
      <c r="FKK44" s="456"/>
      <c r="FKL44" s="456"/>
      <c r="FKM44" s="456"/>
      <c r="FKN44" s="271"/>
      <c r="FKO44" s="451"/>
      <c r="FKP44" s="454"/>
      <c r="FKQ44" s="451"/>
      <c r="FKR44" s="457"/>
      <c r="FKS44" s="271"/>
      <c r="FKT44" s="451"/>
      <c r="FKU44" s="454"/>
      <c r="FKV44" s="451"/>
      <c r="FKW44" s="457"/>
      <c r="FKX44" s="451"/>
      <c r="FKY44" s="457"/>
      <c r="FKZ44" s="457"/>
      <c r="FLA44" s="457"/>
      <c r="FLB44" s="271"/>
      <c r="FLC44" s="271"/>
      <c r="FLD44" s="451"/>
      <c r="FLE44" s="454"/>
      <c r="FLF44" s="451"/>
      <c r="FLG44" s="454"/>
      <c r="FLH44" s="458"/>
      <c r="FLI44" s="459"/>
      <c r="FLJ44" s="460"/>
      <c r="FLK44" s="461"/>
      <c r="FLL44" s="462"/>
      <c r="FLM44" s="458"/>
      <c r="FLN44" s="451"/>
      <c r="FLO44" s="463"/>
      <c r="FLP44" s="451"/>
      <c r="FLQ44" s="451"/>
      <c r="FLR44" s="453"/>
      <c r="FLT44" s="449"/>
      <c r="FLU44" s="449"/>
      <c r="FLV44" s="449"/>
      <c r="FLW44" s="450"/>
      <c r="FLX44" s="451"/>
      <c r="FLY44" s="451"/>
      <c r="FLZ44" s="451"/>
      <c r="FMA44" s="449"/>
      <c r="FMB44" s="452"/>
      <c r="FMC44" s="453"/>
      <c r="FMD44" s="454"/>
      <c r="FME44" s="449"/>
      <c r="FMF44" s="453"/>
      <c r="FMG44" s="453"/>
      <c r="FMH44" s="450"/>
      <c r="FMI44" s="454"/>
      <c r="FMJ44" s="455"/>
      <c r="FMK44" s="453"/>
      <c r="FML44" s="456"/>
      <c r="FMM44" s="453"/>
      <c r="FMN44" s="456"/>
      <c r="FMO44" s="454"/>
      <c r="FMP44" s="451"/>
      <c r="FMQ44" s="454"/>
      <c r="FMR44" s="450"/>
      <c r="FMS44" s="456"/>
      <c r="FMT44" s="456"/>
      <c r="FMU44" s="456"/>
      <c r="FMV44" s="456"/>
      <c r="FMW44" s="271"/>
      <c r="FMX44" s="451"/>
      <c r="FMY44" s="454"/>
      <c r="FMZ44" s="451"/>
      <c r="FNA44" s="457"/>
      <c r="FNB44" s="271"/>
      <c r="FNC44" s="451"/>
      <c r="FND44" s="454"/>
      <c r="FNE44" s="451"/>
      <c r="FNF44" s="457"/>
      <c r="FNG44" s="451"/>
      <c r="FNH44" s="457"/>
      <c r="FNI44" s="457"/>
      <c r="FNJ44" s="457"/>
      <c r="FNK44" s="271"/>
      <c r="FNL44" s="271"/>
      <c r="FNM44" s="451"/>
      <c r="FNN44" s="454"/>
      <c r="FNO44" s="451"/>
      <c r="FNP44" s="454"/>
      <c r="FNQ44" s="458"/>
      <c r="FNR44" s="459"/>
      <c r="FNS44" s="460"/>
      <c r="FNT44" s="461"/>
      <c r="FNU44" s="462"/>
      <c r="FNV44" s="458"/>
      <c r="FNW44" s="451"/>
      <c r="FNX44" s="463"/>
      <c r="FNY44" s="451"/>
      <c r="FNZ44" s="451"/>
      <c r="FOA44" s="453"/>
      <c r="FOC44" s="449"/>
      <c r="FOD44" s="449"/>
      <c r="FOE44" s="449"/>
      <c r="FOF44" s="450"/>
      <c r="FOG44" s="451"/>
      <c r="FOH44" s="451"/>
      <c r="FOI44" s="451"/>
      <c r="FOJ44" s="449"/>
      <c r="FOK44" s="452"/>
      <c r="FOL44" s="453"/>
      <c r="FOM44" s="454"/>
      <c r="FON44" s="449"/>
      <c r="FOO44" s="453"/>
      <c r="FOP44" s="453"/>
      <c r="FOQ44" s="450"/>
      <c r="FOR44" s="454"/>
      <c r="FOS44" s="455"/>
      <c r="FOT44" s="453"/>
      <c r="FOU44" s="456"/>
      <c r="FOV44" s="453"/>
      <c r="FOW44" s="456"/>
      <c r="FOX44" s="454"/>
      <c r="FOY44" s="451"/>
      <c r="FOZ44" s="454"/>
      <c r="FPA44" s="450"/>
      <c r="FPB44" s="456"/>
      <c r="FPC44" s="456"/>
      <c r="FPD44" s="456"/>
      <c r="FPE44" s="456"/>
      <c r="FPF44" s="271"/>
      <c r="FPG44" s="451"/>
      <c r="FPH44" s="454"/>
      <c r="FPI44" s="451"/>
      <c r="FPJ44" s="457"/>
      <c r="FPK44" s="271"/>
      <c r="FPL44" s="451"/>
      <c r="FPM44" s="454"/>
      <c r="FPN44" s="451"/>
      <c r="FPO44" s="457"/>
      <c r="FPP44" s="451"/>
      <c r="FPQ44" s="457"/>
      <c r="FPR44" s="457"/>
      <c r="FPS44" s="457"/>
      <c r="FPT44" s="271"/>
      <c r="FPU44" s="271"/>
      <c r="FPV44" s="451"/>
      <c r="FPW44" s="454"/>
      <c r="FPX44" s="451"/>
      <c r="FPY44" s="454"/>
      <c r="FPZ44" s="458"/>
      <c r="FQA44" s="459"/>
      <c r="FQB44" s="460"/>
      <c r="FQC44" s="461"/>
      <c r="FQD44" s="462"/>
      <c r="FQE44" s="458"/>
      <c r="FQF44" s="451"/>
      <c r="FQG44" s="463"/>
      <c r="FQH44" s="451"/>
      <c r="FQI44" s="451"/>
      <c r="FQJ44" s="453"/>
      <c r="FQL44" s="449"/>
      <c r="FQM44" s="449"/>
      <c r="FQN44" s="449"/>
      <c r="FQO44" s="450"/>
      <c r="FQP44" s="451"/>
      <c r="FQQ44" s="451"/>
      <c r="FQR44" s="451"/>
      <c r="FQS44" s="449"/>
      <c r="FQT44" s="452"/>
      <c r="FQU44" s="453"/>
      <c r="FQV44" s="454"/>
      <c r="FQW44" s="449"/>
      <c r="FQX44" s="453"/>
      <c r="FQY44" s="453"/>
      <c r="FQZ44" s="450"/>
      <c r="FRA44" s="454"/>
      <c r="FRB44" s="455"/>
      <c r="FRC44" s="453"/>
      <c r="FRD44" s="456"/>
      <c r="FRE44" s="453"/>
      <c r="FRF44" s="456"/>
      <c r="FRG44" s="454"/>
      <c r="FRH44" s="451"/>
      <c r="FRI44" s="454"/>
      <c r="FRJ44" s="450"/>
      <c r="FRK44" s="456"/>
      <c r="FRL44" s="456"/>
      <c r="FRM44" s="456"/>
      <c r="FRN44" s="456"/>
      <c r="FRO44" s="271"/>
      <c r="FRP44" s="451"/>
      <c r="FRQ44" s="454"/>
      <c r="FRR44" s="451"/>
      <c r="FRS44" s="457"/>
      <c r="FRT44" s="271"/>
      <c r="FRU44" s="451"/>
      <c r="FRV44" s="454"/>
      <c r="FRW44" s="451"/>
      <c r="FRX44" s="457"/>
      <c r="FRY44" s="451"/>
      <c r="FRZ44" s="457"/>
      <c r="FSA44" s="457"/>
      <c r="FSB44" s="457"/>
      <c r="FSC44" s="271"/>
      <c r="FSD44" s="271"/>
      <c r="FSE44" s="451"/>
      <c r="FSF44" s="454"/>
      <c r="FSG44" s="451"/>
      <c r="FSH44" s="454"/>
      <c r="FSI44" s="458"/>
      <c r="FSJ44" s="459"/>
      <c r="FSK44" s="460"/>
      <c r="FSL44" s="461"/>
      <c r="FSM44" s="462"/>
      <c r="FSN44" s="458"/>
      <c r="FSO44" s="451"/>
      <c r="FSP44" s="463"/>
      <c r="FSQ44" s="451"/>
      <c r="FSR44" s="451"/>
      <c r="FSS44" s="453"/>
      <c r="FSU44" s="449"/>
      <c r="FSV44" s="449"/>
      <c r="FSW44" s="449"/>
      <c r="FSX44" s="450"/>
      <c r="FSY44" s="451"/>
      <c r="FSZ44" s="451"/>
      <c r="FTA44" s="451"/>
      <c r="FTB44" s="449"/>
      <c r="FTC44" s="452"/>
      <c r="FTD44" s="453"/>
      <c r="FTE44" s="454"/>
      <c r="FTF44" s="449"/>
      <c r="FTG44" s="453"/>
      <c r="FTH44" s="453"/>
      <c r="FTI44" s="450"/>
      <c r="FTJ44" s="454"/>
      <c r="FTK44" s="455"/>
      <c r="FTL44" s="453"/>
      <c r="FTM44" s="456"/>
      <c r="FTN44" s="453"/>
      <c r="FTO44" s="456"/>
      <c r="FTP44" s="454"/>
      <c r="FTQ44" s="451"/>
      <c r="FTR44" s="454"/>
      <c r="FTS44" s="450"/>
      <c r="FTT44" s="456"/>
      <c r="FTU44" s="456"/>
      <c r="FTV44" s="456"/>
      <c r="FTW44" s="456"/>
      <c r="FTX44" s="271"/>
      <c r="FTY44" s="451"/>
      <c r="FTZ44" s="454"/>
      <c r="FUA44" s="451"/>
      <c r="FUB44" s="457"/>
      <c r="FUC44" s="271"/>
      <c r="FUD44" s="451"/>
      <c r="FUE44" s="454"/>
      <c r="FUF44" s="451"/>
      <c r="FUG44" s="457"/>
      <c r="FUH44" s="451"/>
      <c r="FUI44" s="457"/>
      <c r="FUJ44" s="457"/>
      <c r="FUK44" s="457"/>
      <c r="FUL44" s="271"/>
      <c r="FUM44" s="271"/>
      <c r="FUN44" s="451"/>
      <c r="FUO44" s="454"/>
      <c r="FUP44" s="451"/>
      <c r="FUQ44" s="454"/>
      <c r="FUR44" s="458"/>
      <c r="FUS44" s="459"/>
      <c r="FUT44" s="460"/>
      <c r="FUU44" s="461"/>
      <c r="FUV44" s="462"/>
      <c r="FUW44" s="458"/>
      <c r="FUX44" s="451"/>
      <c r="FUY44" s="463"/>
      <c r="FUZ44" s="451"/>
      <c r="FVA44" s="451"/>
      <c r="FVB44" s="453"/>
      <c r="FVD44" s="449"/>
      <c r="FVE44" s="449"/>
      <c r="FVF44" s="449"/>
      <c r="FVG44" s="450"/>
      <c r="FVH44" s="451"/>
      <c r="FVI44" s="451"/>
      <c r="FVJ44" s="451"/>
      <c r="FVK44" s="449"/>
      <c r="FVL44" s="452"/>
      <c r="FVM44" s="453"/>
      <c r="FVN44" s="454"/>
      <c r="FVO44" s="449"/>
      <c r="FVP44" s="453"/>
      <c r="FVQ44" s="453"/>
      <c r="FVR44" s="450"/>
      <c r="FVS44" s="454"/>
      <c r="FVT44" s="455"/>
      <c r="FVU44" s="453"/>
      <c r="FVV44" s="456"/>
      <c r="FVW44" s="453"/>
      <c r="FVX44" s="456"/>
      <c r="FVY44" s="454"/>
      <c r="FVZ44" s="451"/>
      <c r="FWA44" s="454"/>
      <c r="FWB44" s="450"/>
      <c r="FWC44" s="456"/>
      <c r="FWD44" s="456"/>
      <c r="FWE44" s="456"/>
      <c r="FWF44" s="456"/>
      <c r="FWG44" s="271"/>
      <c r="FWH44" s="451"/>
      <c r="FWI44" s="454"/>
      <c r="FWJ44" s="451"/>
      <c r="FWK44" s="457"/>
      <c r="FWL44" s="271"/>
      <c r="FWM44" s="451"/>
      <c r="FWN44" s="454"/>
      <c r="FWO44" s="451"/>
      <c r="FWP44" s="457"/>
      <c r="FWQ44" s="451"/>
      <c r="FWR44" s="457"/>
      <c r="FWS44" s="457"/>
      <c r="FWT44" s="457"/>
      <c r="FWU44" s="271"/>
      <c r="FWV44" s="271"/>
      <c r="FWW44" s="451"/>
      <c r="FWX44" s="454"/>
      <c r="FWY44" s="451"/>
      <c r="FWZ44" s="454"/>
      <c r="FXA44" s="458"/>
      <c r="FXB44" s="459"/>
      <c r="FXC44" s="460"/>
      <c r="FXD44" s="461"/>
      <c r="FXE44" s="462"/>
      <c r="FXF44" s="458"/>
      <c r="FXG44" s="451"/>
      <c r="FXH44" s="463"/>
      <c r="FXI44" s="451"/>
      <c r="FXJ44" s="451"/>
      <c r="FXK44" s="453"/>
      <c r="FXM44" s="449"/>
      <c r="FXN44" s="449"/>
      <c r="FXO44" s="449"/>
      <c r="FXP44" s="450"/>
      <c r="FXQ44" s="451"/>
      <c r="FXR44" s="451"/>
      <c r="FXS44" s="451"/>
      <c r="FXT44" s="449"/>
      <c r="FXU44" s="452"/>
      <c r="FXV44" s="453"/>
      <c r="FXW44" s="454"/>
      <c r="FXX44" s="449"/>
      <c r="FXY44" s="453"/>
      <c r="FXZ44" s="453"/>
      <c r="FYA44" s="450"/>
      <c r="FYB44" s="454"/>
      <c r="FYC44" s="455"/>
      <c r="FYD44" s="453"/>
      <c r="FYE44" s="456"/>
      <c r="FYF44" s="453"/>
      <c r="FYG44" s="456"/>
      <c r="FYH44" s="454"/>
      <c r="FYI44" s="451"/>
      <c r="FYJ44" s="454"/>
      <c r="FYK44" s="450"/>
      <c r="FYL44" s="456"/>
      <c r="FYM44" s="456"/>
      <c r="FYN44" s="456"/>
      <c r="FYO44" s="456"/>
      <c r="FYP44" s="271"/>
      <c r="FYQ44" s="451"/>
      <c r="FYR44" s="454"/>
      <c r="FYS44" s="451"/>
      <c r="FYT44" s="457"/>
      <c r="FYU44" s="271"/>
      <c r="FYV44" s="451"/>
      <c r="FYW44" s="454"/>
      <c r="FYX44" s="451"/>
      <c r="FYY44" s="457"/>
      <c r="FYZ44" s="451"/>
      <c r="FZA44" s="457"/>
      <c r="FZB44" s="457"/>
      <c r="FZC44" s="457"/>
      <c r="FZD44" s="271"/>
      <c r="FZE44" s="271"/>
      <c r="FZF44" s="451"/>
      <c r="FZG44" s="454"/>
      <c r="FZH44" s="451"/>
      <c r="FZI44" s="454"/>
      <c r="FZJ44" s="458"/>
      <c r="FZK44" s="459"/>
      <c r="FZL44" s="460"/>
      <c r="FZM44" s="461"/>
      <c r="FZN44" s="462"/>
      <c r="FZO44" s="458"/>
      <c r="FZP44" s="451"/>
      <c r="FZQ44" s="463"/>
      <c r="FZR44" s="451"/>
      <c r="FZS44" s="451"/>
      <c r="FZT44" s="453"/>
      <c r="FZV44" s="449"/>
      <c r="FZW44" s="449"/>
      <c r="FZX44" s="449"/>
      <c r="FZY44" s="450"/>
      <c r="FZZ44" s="451"/>
      <c r="GAA44" s="451"/>
      <c r="GAB44" s="451"/>
      <c r="GAC44" s="449"/>
      <c r="GAD44" s="452"/>
      <c r="GAE44" s="453"/>
      <c r="GAF44" s="454"/>
      <c r="GAG44" s="449"/>
      <c r="GAH44" s="453"/>
      <c r="GAI44" s="453"/>
      <c r="GAJ44" s="450"/>
      <c r="GAK44" s="454"/>
      <c r="GAL44" s="455"/>
      <c r="GAM44" s="453"/>
      <c r="GAN44" s="456"/>
      <c r="GAO44" s="453"/>
      <c r="GAP44" s="456"/>
      <c r="GAQ44" s="454"/>
      <c r="GAR44" s="451"/>
      <c r="GAS44" s="454"/>
      <c r="GAT44" s="450"/>
      <c r="GAU44" s="456"/>
      <c r="GAV44" s="456"/>
      <c r="GAW44" s="456"/>
      <c r="GAX44" s="456"/>
      <c r="GAY44" s="271"/>
      <c r="GAZ44" s="451"/>
      <c r="GBA44" s="454"/>
      <c r="GBB44" s="451"/>
      <c r="GBC44" s="457"/>
      <c r="GBD44" s="271"/>
      <c r="GBE44" s="451"/>
      <c r="GBF44" s="454"/>
      <c r="GBG44" s="451"/>
      <c r="GBH44" s="457"/>
      <c r="GBI44" s="451"/>
      <c r="GBJ44" s="457"/>
      <c r="GBK44" s="457"/>
      <c r="GBL44" s="457"/>
      <c r="GBM44" s="271"/>
      <c r="GBN44" s="271"/>
      <c r="GBO44" s="451"/>
      <c r="GBP44" s="454"/>
      <c r="GBQ44" s="451"/>
      <c r="GBR44" s="454"/>
      <c r="GBS44" s="458"/>
      <c r="GBT44" s="459"/>
      <c r="GBU44" s="460"/>
      <c r="GBV44" s="461"/>
      <c r="GBW44" s="462"/>
      <c r="GBX44" s="458"/>
      <c r="GBY44" s="451"/>
      <c r="GBZ44" s="463"/>
      <c r="GCA44" s="451"/>
      <c r="GCB44" s="451"/>
      <c r="GCC44" s="453"/>
      <c r="GCE44" s="449"/>
      <c r="GCF44" s="449"/>
      <c r="GCG44" s="449"/>
      <c r="GCH44" s="450"/>
      <c r="GCI44" s="451"/>
      <c r="GCJ44" s="451"/>
      <c r="GCK44" s="451"/>
      <c r="GCL44" s="449"/>
      <c r="GCM44" s="452"/>
      <c r="GCN44" s="453"/>
      <c r="GCO44" s="454"/>
      <c r="GCP44" s="449"/>
      <c r="GCQ44" s="453"/>
      <c r="GCR44" s="453"/>
      <c r="GCS44" s="450"/>
      <c r="GCT44" s="454"/>
      <c r="GCU44" s="455"/>
      <c r="GCV44" s="453"/>
      <c r="GCW44" s="456"/>
      <c r="GCX44" s="453"/>
      <c r="GCY44" s="456"/>
      <c r="GCZ44" s="454"/>
      <c r="GDA44" s="451"/>
      <c r="GDB44" s="454"/>
      <c r="GDC44" s="450"/>
      <c r="GDD44" s="456"/>
      <c r="GDE44" s="456"/>
      <c r="GDF44" s="456"/>
      <c r="GDG44" s="456"/>
      <c r="GDH44" s="271"/>
      <c r="GDI44" s="451"/>
      <c r="GDJ44" s="454"/>
      <c r="GDK44" s="451"/>
      <c r="GDL44" s="457"/>
      <c r="GDM44" s="271"/>
      <c r="GDN44" s="451"/>
      <c r="GDO44" s="454"/>
      <c r="GDP44" s="451"/>
      <c r="GDQ44" s="457"/>
      <c r="GDR44" s="451"/>
      <c r="GDS44" s="457"/>
      <c r="GDT44" s="457"/>
      <c r="GDU44" s="457"/>
      <c r="GDV44" s="271"/>
      <c r="GDW44" s="271"/>
      <c r="GDX44" s="451"/>
      <c r="GDY44" s="454"/>
      <c r="GDZ44" s="451"/>
      <c r="GEA44" s="454"/>
      <c r="GEB44" s="458"/>
      <c r="GEC44" s="459"/>
      <c r="GED44" s="460"/>
      <c r="GEE44" s="461"/>
      <c r="GEF44" s="462"/>
      <c r="GEG44" s="458"/>
      <c r="GEH44" s="451"/>
      <c r="GEI44" s="463"/>
      <c r="GEJ44" s="451"/>
      <c r="GEK44" s="451"/>
      <c r="GEL44" s="453"/>
      <c r="GEN44" s="449"/>
      <c r="GEO44" s="449"/>
      <c r="GEP44" s="449"/>
      <c r="GEQ44" s="450"/>
      <c r="GER44" s="451"/>
      <c r="GES44" s="451"/>
      <c r="GET44" s="451"/>
      <c r="GEU44" s="449"/>
      <c r="GEV44" s="452"/>
      <c r="GEW44" s="453"/>
      <c r="GEX44" s="454"/>
      <c r="GEY44" s="449"/>
      <c r="GEZ44" s="453"/>
      <c r="GFA44" s="453"/>
      <c r="GFB44" s="450"/>
      <c r="GFC44" s="454"/>
      <c r="GFD44" s="455"/>
      <c r="GFE44" s="453"/>
      <c r="GFF44" s="456"/>
      <c r="GFG44" s="453"/>
      <c r="GFH44" s="456"/>
      <c r="GFI44" s="454"/>
      <c r="GFJ44" s="451"/>
      <c r="GFK44" s="454"/>
      <c r="GFL44" s="450"/>
      <c r="GFM44" s="456"/>
      <c r="GFN44" s="456"/>
      <c r="GFO44" s="456"/>
      <c r="GFP44" s="456"/>
      <c r="GFQ44" s="271"/>
      <c r="GFR44" s="451"/>
      <c r="GFS44" s="454"/>
      <c r="GFT44" s="451"/>
      <c r="GFU44" s="457"/>
      <c r="GFV44" s="271"/>
      <c r="GFW44" s="451"/>
      <c r="GFX44" s="454"/>
      <c r="GFY44" s="451"/>
      <c r="GFZ44" s="457"/>
      <c r="GGA44" s="451"/>
      <c r="GGB44" s="457"/>
      <c r="GGC44" s="457"/>
      <c r="GGD44" s="457"/>
      <c r="GGE44" s="271"/>
      <c r="GGF44" s="271"/>
      <c r="GGG44" s="451"/>
      <c r="GGH44" s="454"/>
      <c r="GGI44" s="451"/>
      <c r="GGJ44" s="454"/>
      <c r="GGK44" s="458"/>
      <c r="GGL44" s="459"/>
      <c r="GGM44" s="460"/>
      <c r="GGN44" s="461"/>
      <c r="GGO44" s="462"/>
      <c r="GGP44" s="458"/>
      <c r="GGQ44" s="451"/>
      <c r="GGR44" s="463"/>
      <c r="GGS44" s="451"/>
      <c r="GGT44" s="451"/>
      <c r="GGU44" s="453"/>
      <c r="GGW44" s="449"/>
      <c r="GGX44" s="449"/>
      <c r="GGY44" s="449"/>
      <c r="GGZ44" s="450"/>
      <c r="GHA44" s="451"/>
      <c r="GHB44" s="451"/>
      <c r="GHC44" s="451"/>
      <c r="GHD44" s="449"/>
      <c r="GHE44" s="452"/>
      <c r="GHF44" s="453"/>
      <c r="GHG44" s="454"/>
      <c r="GHH44" s="449"/>
      <c r="GHI44" s="453"/>
      <c r="GHJ44" s="453"/>
      <c r="GHK44" s="450"/>
      <c r="GHL44" s="454"/>
      <c r="GHM44" s="455"/>
      <c r="GHN44" s="453"/>
      <c r="GHO44" s="456"/>
      <c r="GHP44" s="453"/>
      <c r="GHQ44" s="456"/>
      <c r="GHR44" s="454"/>
      <c r="GHS44" s="451"/>
      <c r="GHT44" s="454"/>
      <c r="GHU44" s="450"/>
      <c r="GHV44" s="456"/>
      <c r="GHW44" s="456"/>
      <c r="GHX44" s="456"/>
      <c r="GHY44" s="456"/>
      <c r="GHZ44" s="271"/>
      <c r="GIA44" s="451"/>
      <c r="GIB44" s="454"/>
      <c r="GIC44" s="451"/>
      <c r="GID44" s="457"/>
      <c r="GIE44" s="271"/>
      <c r="GIF44" s="451"/>
      <c r="GIG44" s="454"/>
      <c r="GIH44" s="451"/>
      <c r="GII44" s="457"/>
      <c r="GIJ44" s="451"/>
      <c r="GIK44" s="457"/>
      <c r="GIL44" s="457"/>
      <c r="GIM44" s="457"/>
      <c r="GIN44" s="271"/>
      <c r="GIO44" s="271"/>
      <c r="GIP44" s="451"/>
      <c r="GIQ44" s="454"/>
      <c r="GIR44" s="451"/>
      <c r="GIS44" s="454"/>
      <c r="GIT44" s="458"/>
      <c r="GIU44" s="459"/>
      <c r="GIV44" s="460"/>
      <c r="GIW44" s="461"/>
      <c r="GIX44" s="462"/>
      <c r="GIY44" s="458"/>
      <c r="GIZ44" s="451"/>
      <c r="GJA44" s="463"/>
      <c r="GJB44" s="451"/>
      <c r="GJC44" s="451"/>
      <c r="GJD44" s="453"/>
      <c r="GJF44" s="449"/>
      <c r="GJG44" s="449"/>
      <c r="GJH44" s="449"/>
      <c r="GJI44" s="450"/>
      <c r="GJJ44" s="451"/>
      <c r="GJK44" s="451"/>
      <c r="GJL44" s="451"/>
      <c r="GJM44" s="449"/>
      <c r="GJN44" s="452"/>
      <c r="GJO44" s="453"/>
      <c r="GJP44" s="454"/>
      <c r="GJQ44" s="449"/>
      <c r="GJR44" s="453"/>
      <c r="GJS44" s="453"/>
      <c r="GJT44" s="450"/>
      <c r="GJU44" s="454"/>
      <c r="GJV44" s="455"/>
      <c r="GJW44" s="453"/>
      <c r="GJX44" s="456"/>
      <c r="GJY44" s="453"/>
      <c r="GJZ44" s="456"/>
      <c r="GKA44" s="454"/>
      <c r="GKB44" s="451"/>
      <c r="GKC44" s="454"/>
      <c r="GKD44" s="450"/>
      <c r="GKE44" s="456"/>
      <c r="GKF44" s="456"/>
      <c r="GKG44" s="456"/>
      <c r="GKH44" s="456"/>
      <c r="GKI44" s="271"/>
      <c r="GKJ44" s="451"/>
      <c r="GKK44" s="454"/>
      <c r="GKL44" s="451"/>
      <c r="GKM44" s="457"/>
      <c r="GKN44" s="271"/>
      <c r="GKO44" s="451"/>
      <c r="GKP44" s="454"/>
      <c r="GKQ44" s="451"/>
      <c r="GKR44" s="457"/>
      <c r="GKS44" s="451"/>
      <c r="GKT44" s="457"/>
      <c r="GKU44" s="457"/>
      <c r="GKV44" s="457"/>
      <c r="GKW44" s="271"/>
      <c r="GKX44" s="271"/>
      <c r="GKY44" s="451"/>
      <c r="GKZ44" s="454"/>
      <c r="GLA44" s="451"/>
      <c r="GLB44" s="454"/>
      <c r="GLC44" s="458"/>
      <c r="GLD44" s="459"/>
      <c r="GLE44" s="460"/>
      <c r="GLF44" s="461"/>
      <c r="GLG44" s="462"/>
      <c r="GLH44" s="458"/>
      <c r="GLI44" s="451"/>
      <c r="GLJ44" s="463"/>
      <c r="GLK44" s="451"/>
      <c r="GLL44" s="451"/>
      <c r="GLM44" s="453"/>
      <c r="GLO44" s="449"/>
      <c r="GLP44" s="449"/>
      <c r="GLQ44" s="449"/>
      <c r="GLR44" s="450"/>
      <c r="GLS44" s="451"/>
      <c r="GLT44" s="451"/>
      <c r="GLU44" s="451"/>
      <c r="GLV44" s="449"/>
      <c r="GLW44" s="452"/>
      <c r="GLX44" s="453"/>
      <c r="GLY44" s="454"/>
      <c r="GLZ44" s="449"/>
      <c r="GMA44" s="453"/>
      <c r="GMB44" s="453"/>
      <c r="GMC44" s="450"/>
      <c r="GMD44" s="454"/>
      <c r="GME44" s="455"/>
      <c r="GMF44" s="453"/>
      <c r="GMG44" s="456"/>
      <c r="GMH44" s="453"/>
      <c r="GMI44" s="456"/>
      <c r="GMJ44" s="454"/>
      <c r="GMK44" s="451"/>
      <c r="GML44" s="454"/>
      <c r="GMM44" s="450"/>
      <c r="GMN44" s="456"/>
      <c r="GMO44" s="456"/>
      <c r="GMP44" s="456"/>
      <c r="GMQ44" s="456"/>
      <c r="GMR44" s="271"/>
      <c r="GMS44" s="451"/>
      <c r="GMT44" s="454"/>
      <c r="GMU44" s="451"/>
      <c r="GMV44" s="457"/>
      <c r="GMW44" s="271"/>
      <c r="GMX44" s="451"/>
      <c r="GMY44" s="454"/>
      <c r="GMZ44" s="451"/>
      <c r="GNA44" s="457"/>
      <c r="GNB44" s="451"/>
      <c r="GNC44" s="457"/>
      <c r="GND44" s="457"/>
      <c r="GNE44" s="457"/>
      <c r="GNF44" s="271"/>
      <c r="GNG44" s="271"/>
      <c r="GNH44" s="451"/>
      <c r="GNI44" s="454"/>
      <c r="GNJ44" s="451"/>
      <c r="GNK44" s="454"/>
      <c r="GNL44" s="458"/>
      <c r="GNM44" s="459"/>
      <c r="GNN44" s="460"/>
      <c r="GNO44" s="461"/>
      <c r="GNP44" s="462"/>
      <c r="GNQ44" s="458"/>
      <c r="GNR44" s="451"/>
      <c r="GNS44" s="463"/>
      <c r="GNT44" s="451"/>
      <c r="GNU44" s="451"/>
      <c r="GNV44" s="453"/>
      <c r="GNX44" s="449"/>
      <c r="GNY44" s="449"/>
      <c r="GNZ44" s="449"/>
      <c r="GOA44" s="450"/>
      <c r="GOB44" s="451"/>
      <c r="GOC44" s="451"/>
      <c r="GOD44" s="451"/>
      <c r="GOE44" s="449"/>
      <c r="GOF44" s="452"/>
      <c r="GOG44" s="453"/>
      <c r="GOH44" s="454"/>
      <c r="GOI44" s="449"/>
      <c r="GOJ44" s="453"/>
      <c r="GOK44" s="453"/>
      <c r="GOL44" s="450"/>
      <c r="GOM44" s="454"/>
      <c r="GON44" s="455"/>
      <c r="GOO44" s="453"/>
      <c r="GOP44" s="456"/>
      <c r="GOQ44" s="453"/>
      <c r="GOR44" s="456"/>
      <c r="GOS44" s="454"/>
      <c r="GOT44" s="451"/>
      <c r="GOU44" s="454"/>
      <c r="GOV44" s="450"/>
      <c r="GOW44" s="456"/>
      <c r="GOX44" s="456"/>
      <c r="GOY44" s="456"/>
      <c r="GOZ44" s="456"/>
      <c r="GPA44" s="271"/>
      <c r="GPB44" s="451"/>
      <c r="GPC44" s="454"/>
      <c r="GPD44" s="451"/>
      <c r="GPE44" s="457"/>
      <c r="GPF44" s="271"/>
      <c r="GPG44" s="451"/>
      <c r="GPH44" s="454"/>
      <c r="GPI44" s="451"/>
      <c r="GPJ44" s="457"/>
      <c r="GPK44" s="451"/>
      <c r="GPL44" s="457"/>
      <c r="GPM44" s="457"/>
      <c r="GPN44" s="457"/>
      <c r="GPO44" s="271"/>
      <c r="GPP44" s="271"/>
      <c r="GPQ44" s="451"/>
      <c r="GPR44" s="454"/>
      <c r="GPS44" s="451"/>
      <c r="GPT44" s="454"/>
      <c r="GPU44" s="458"/>
      <c r="GPV44" s="459"/>
      <c r="GPW44" s="460"/>
      <c r="GPX44" s="461"/>
      <c r="GPY44" s="462"/>
      <c r="GPZ44" s="458"/>
      <c r="GQA44" s="451"/>
      <c r="GQB44" s="463"/>
      <c r="GQC44" s="451"/>
      <c r="GQD44" s="451"/>
      <c r="GQE44" s="453"/>
      <c r="GQG44" s="449"/>
      <c r="GQH44" s="449"/>
      <c r="GQI44" s="449"/>
      <c r="GQJ44" s="450"/>
      <c r="GQK44" s="451"/>
      <c r="GQL44" s="451"/>
      <c r="GQM44" s="451"/>
      <c r="GQN44" s="449"/>
      <c r="GQO44" s="452"/>
      <c r="GQP44" s="453"/>
      <c r="GQQ44" s="454"/>
      <c r="GQR44" s="449"/>
      <c r="GQS44" s="453"/>
      <c r="GQT44" s="453"/>
      <c r="GQU44" s="450"/>
      <c r="GQV44" s="454"/>
      <c r="GQW44" s="455"/>
      <c r="GQX44" s="453"/>
      <c r="GQY44" s="456"/>
      <c r="GQZ44" s="453"/>
      <c r="GRA44" s="456"/>
      <c r="GRB44" s="454"/>
      <c r="GRC44" s="451"/>
      <c r="GRD44" s="454"/>
      <c r="GRE44" s="450"/>
      <c r="GRF44" s="456"/>
      <c r="GRG44" s="456"/>
      <c r="GRH44" s="456"/>
      <c r="GRI44" s="456"/>
      <c r="GRJ44" s="271"/>
      <c r="GRK44" s="451"/>
      <c r="GRL44" s="454"/>
      <c r="GRM44" s="451"/>
      <c r="GRN44" s="457"/>
      <c r="GRO44" s="271"/>
      <c r="GRP44" s="451"/>
      <c r="GRQ44" s="454"/>
      <c r="GRR44" s="451"/>
      <c r="GRS44" s="457"/>
      <c r="GRT44" s="451"/>
      <c r="GRU44" s="457"/>
      <c r="GRV44" s="457"/>
      <c r="GRW44" s="457"/>
      <c r="GRX44" s="271"/>
      <c r="GRY44" s="271"/>
      <c r="GRZ44" s="451"/>
      <c r="GSA44" s="454"/>
      <c r="GSB44" s="451"/>
      <c r="GSC44" s="454"/>
      <c r="GSD44" s="458"/>
      <c r="GSE44" s="459"/>
      <c r="GSF44" s="460"/>
      <c r="GSG44" s="461"/>
      <c r="GSH44" s="462"/>
      <c r="GSI44" s="458"/>
      <c r="GSJ44" s="451"/>
      <c r="GSK44" s="463"/>
      <c r="GSL44" s="451"/>
      <c r="GSM44" s="451"/>
      <c r="GSN44" s="453"/>
      <c r="GSP44" s="449"/>
      <c r="GSQ44" s="449"/>
      <c r="GSR44" s="449"/>
      <c r="GSS44" s="450"/>
      <c r="GST44" s="451"/>
      <c r="GSU44" s="451"/>
      <c r="GSV44" s="451"/>
      <c r="GSW44" s="449"/>
      <c r="GSX44" s="452"/>
      <c r="GSY44" s="453"/>
      <c r="GSZ44" s="454"/>
      <c r="GTA44" s="449"/>
      <c r="GTB44" s="453"/>
      <c r="GTC44" s="453"/>
      <c r="GTD44" s="450"/>
      <c r="GTE44" s="454"/>
      <c r="GTF44" s="455"/>
      <c r="GTG44" s="453"/>
      <c r="GTH44" s="456"/>
      <c r="GTI44" s="453"/>
      <c r="GTJ44" s="456"/>
      <c r="GTK44" s="454"/>
      <c r="GTL44" s="451"/>
      <c r="GTM44" s="454"/>
      <c r="GTN44" s="450"/>
      <c r="GTO44" s="456"/>
      <c r="GTP44" s="456"/>
      <c r="GTQ44" s="456"/>
      <c r="GTR44" s="456"/>
      <c r="GTS44" s="271"/>
      <c r="GTT44" s="451"/>
      <c r="GTU44" s="454"/>
      <c r="GTV44" s="451"/>
      <c r="GTW44" s="457"/>
      <c r="GTX44" s="271"/>
      <c r="GTY44" s="451"/>
      <c r="GTZ44" s="454"/>
      <c r="GUA44" s="451"/>
      <c r="GUB44" s="457"/>
      <c r="GUC44" s="451"/>
      <c r="GUD44" s="457"/>
      <c r="GUE44" s="457"/>
      <c r="GUF44" s="457"/>
      <c r="GUG44" s="271"/>
      <c r="GUH44" s="271"/>
      <c r="GUI44" s="451"/>
      <c r="GUJ44" s="454"/>
      <c r="GUK44" s="451"/>
      <c r="GUL44" s="454"/>
      <c r="GUM44" s="458"/>
      <c r="GUN44" s="459"/>
      <c r="GUO44" s="460"/>
      <c r="GUP44" s="461"/>
      <c r="GUQ44" s="462"/>
      <c r="GUR44" s="458"/>
      <c r="GUS44" s="451"/>
      <c r="GUT44" s="463"/>
      <c r="GUU44" s="451"/>
      <c r="GUV44" s="451"/>
      <c r="GUW44" s="453"/>
      <c r="GUY44" s="449"/>
      <c r="GUZ44" s="449"/>
      <c r="GVA44" s="449"/>
      <c r="GVB44" s="450"/>
      <c r="GVC44" s="451"/>
      <c r="GVD44" s="451"/>
      <c r="GVE44" s="451"/>
      <c r="GVF44" s="449"/>
      <c r="GVG44" s="452"/>
      <c r="GVH44" s="453"/>
      <c r="GVI44" s="454"/>
      <c r="GVJ44" s="449"/>
      <c r="GVK44" s="453"/>
      <c r="GVL44" s="453"/>
      <c r="GVM44" s="450"/>
      <c r="GVN44" s="454"/>
      <c r="GVO44" s="455"/>
      <c r="GVP44" s="453"/>
      <c r="GVQ44" s="456"/>
      <c r="GVR44" s="453"/>
      <c r="GVS44" s="456"/>
      <c r="GVT44" s="454"/>
      <c r="GVU44" s="451"/>
      <c r="GVV44" s="454"/>
      <c r="GVW44" s="450"/>
      <c r="GVX44" s="456"/>
      <c r="GVY44" s="456"/>
      <c r="GVZ44" s="456"/>
      <c r="GWA44" s="456"/>
      <c r="GWB44" s="271"/>
      <c r="GWC44" s="451"/>
      <c r="GWD44" s="454"/>
      <c r="GWE44" s="451"/>
      <c r="GWF44" s="457"/>
      <c r="GWG44" s="271"/>
      <c r="GWH44" s="451"/>
      <c r="GWI44" s="454"/>
      <c r="GWJ44" s="451"/>
      <c r="GWK44" s="457"/>
      <c r="GWL44" s="451"/>
      <c r="GWM44" s="457"/>
      <c r="GWN44" s="457"/>
      <c r="GWO44" s="457"/>
      <c r="GWP44" s="271"/>
      <c r="GWQ44" s="271"/>
      <c r="GWR44" s="451"/>
      <c r="GWS44" s="454"/>
      <c r="GWT44" s="451"/>
      <c r="GWU44" s="454"/>
      <c r="GWV44" s="458"/>
      <c r="GWW44" s="459"/>
      <c r="GWX44" s="460"/>
      <c r="GWY44" s="461"/>
      <c r="GWZ44" s="462"/>
      <c r="GXA44" s="458"/>
      <c r="GXB44" s="451"/>
      <c r="GXC44" s="463"/>
      <c r="GXD44" s="451"/>
      <c r="GXE44" s="451"/>
      <c r="GXF44" s="453"/>
      <c r="GXH44" s="449"/>
      <c r="GXI44" s="449"/>
      <c r="GXJ44" s="449"/>
      <c r="GXK44" s="450"/>
      <c r="GXL44" s="451"/>
      <c r="GXM44" s="451"/>
      <c r="GXN44" s="451"/>
      <c r="GXO44" s="449"/>
      <c r="GXP44" s="452"/>
      <c r="GXQ44" s="453"/>
      <c r="GXR44" s="454"/>
      <c r="GXS44" s="449"/>
      <c r="GXT44" s="453"/>
      <c r="GXU44" s="453"/>
      <c r="GXV44" s="450"/>
      <c r="GXW44" s="454"/>
      <c r="GXX44" s="455"/>
      <c r="GXY44" s="453"/>
      <c r="GXZ44" s="456"/>
      <c r="GYA44" s="453"/>
      <c r="GYB44" s="456"/>
      <c r="GYC44" s="454"/>
      <c r="GYD44" s="451"/>
      <c r="GYE44" s="454"/>
      <c r="GYF44" s="450"/>
      <c r="GYG44" s="456"/>
      <c r="GYH44" s="456"/>
      <c r="GYI44" s="456"/>
      <c r="GYJ44" s="456"/>
      <c r="GYK44" s="271"/>
      <c r="GYL44" s="451"/>
      <c r="GYM44" s="454"/>
      <c r="GYN44" s="451"/>
      <c r="GYO44" s="457"/>
      <c r="GYP44" s="271"/>
      <c r="GYQ44" s="451"/>
      <c r="GYR44" s="454"/>
      <c r="GYS44" s="451"/>
      <c r="GYT44" s="457"/>
      <c r="GYU44" s="451"/>
      <c r="GYV44" s="457"/>
      <c r="GYW44" s="457"/>
      <c r="GYX44" s="457"/>
      <c r="GYY44" s="271"/>
      <c r="GYZ44" s="271"/>
      <c r="GZA44" s="451"/>
      <c r="GZB44" s="454"/>
      <c r="GZC44" s="451"/>
      <c r="GZD44" s="454"/>
      <c r="GZE44" s="458"/>
      <c r="GZF44" s="459"/>
      <c r="GZG44" s="460"/>
      <c r="GZH44" s="461"/>
      <c r="GZI44" s="462"/>
      <c r="GZJ44" s="458"/>
      <c r="GZK44" s="451"/>
      <c r="GZL44" s="463"/>
      <c r="GZM44" s="451"/>
      <c r="GZN44" s="451"/>
      <c r="GZO44" s="453"/>
      <c r="GZQ44" s="449"/>
      <c r="GZR44" s="449"/>
      <c r="GZS44" s="449"/>
      <c r="GZT44" s="450"/>
      <c r="GZU44" s="451"/>
      <c r="GZV44" s="451"/>
      <c r="GZW44" s="451"/>
      <c r="GZX44" s="449"/>
      <c r="GZY44" s="452"/>
      <c r="GZZ44" s="453"/>
      <c r="HAA44" s="454"/>
      <c r="HAB44" s="449"/>
      <c r="HAC44" s="453"/>
      <c r="HAD44" s="453"/>
      <c r="HAE44" s="450"/>
      <c r="HAF44" s="454"/>
      <c r="HAG44" s="455"/>
      <c r="HAH44" s="453"/>
      <c r="HAI44" s="456"/>
      <c r="HAJ44" s="453"/>
      <c r="HAK44" s="456"/>
      <c r="HAL44" s="454"/>
      <c r="HAM44" s="451"/>
      <c r="HAN44" s="454"/>
      <c r="HAO44" s="450"/>
      <c r="HAP44" s="456"/>
      <c r="HAQ44" s="456"/>
      <c r="HAR44" s="456"/>
      <c r="HAS44" s="456"/>
      <c r="HAT44" s="271"/>
      <c r="HAU44" s="451"/>
      <c r="HAV44" s="454"/>
      <c r="HAW44" s="451"/>
      <c r="HAX44" s="457"/>
      <c r="HAY44" s="271"/>
      <c r="HAZ44" s="451"/>
      <c r="HBA44" s="454"/>
      <c r="HBB44" s="451"/>
      <c r="HBC44" s="457"/>
      <c r="HBD44" s="451"/>
      <c r="HBE44" s="457"/>
      <c r="HBF44" s="457"/>
      <c r="HBG44" s="457"/>
      <c r="HBH44" s="271"/>
      <c r="HBI44" s="271"/>
      <c r="HBJ44" s="451"/>
      <c r="HBK44" s="454"/>
      <c r="HBL44" s="451"/>
      <c r="HBM44" s="454"/>
      <c r="HBN44" s="458"/>
      <c r="HBO44" s="459"/>
      <c r="HBP44" s="460"/>
      <c r="HBQ44" s="461"/>
      <c r="HBR44" s="462"/>
      <c r="HBS44" s="458"/>
      <c r="HBT44" s="451"/>
      <c r="HBU44" s="463"/>
      <c r="HBV44" s="451"/>
      <c r="HBW44" s="451"/>
      <c r="HBX44" s="453"/>
      <c r="HBZ44" s="449"/>
      <c r="HCA44" s="449"/>
      <c r="HCB44" s="449"/>
      <c r="HCC44" s="450"/>
      <c r="HCD44" s="451"/>
      <c r="HCE44" s="451"/>
      <c r="HCF44" s="451"/>
      <c r="HCG44" s="449"/>
      <c r="HCH44" s="452"/>
      <c r="HCI44" s="453"/>
      <c r="HCJ44" s="454"/>
      <c r="HCK44" s="449"/>
      <c r="HCL44" s="453"/>
      <c r="HCM44" s="453"/>
      <c r="HCN44" s="450"/>
      <c r="HCO44" s="454"/>
      <c r="HCP44" s="455"/>
      <c r="HCQ44" s="453"/>
      <c r="HCR44" s="456"/>
      <c r="HCS44" s="453"/>
      <c r="HCT44" s="456"/>
      <c r="HCU44" s="454"/>
      <c r="HCV44" s="451"/>
      <c r="HCW44" s="454"/>
      <c r="HCX44" s="450"/>
      <c r="HCY44" s="456"/>
      <c r="HCZ44" s="456"/>
      <c r="HDA44" s="456"/>
      <c r="HDB44" s="456"/>
      <c r="HDC44" s="271"/>
      <c r="HDD44" s="451"/>
      <c r="HDE44" s="454"/>
      <c r="HDF44" s="451"/>
      <c r="HDG44" s="457"/>
      <c r="HDH44" s="271"/>
      <c r="HDI44" s="451"/>
      <c r="HDJ44" s="454"/>
      <c r="HDK44" s="451"/>
      <c r="HDL44" s="457"/>
      <c r="HDM44" s="451"/>
      <c r="HDN44" s="457"/>
      <c r="HDO44" s="457"/>
      <c r="HDP44" s="457"/>
      <c r="HDQ44" s="271"/>
      <c r="HDR44" s="271"/>
      <c r="HDS44" s="451"/>
      <c r="HDT44" s="454"/>
      <c r="HDU44" s="451"/>
      <c r="HDV44" s="454"/>
      <c r="HDW44" s="458"/>
      <c r="HDX44" s="459"/>
      <c r="HDY44" s="460"/>
      <c r="HDZ44" s="461"/>
      <c r="HEA44" s="462"/>
      <c r="HEB44" s="458"/>
      <c r="HEC44" s="451"/>
      <c r="HED44" s="463"/>
      <c r="HEE44" s="451"/>
      <c r="HEF44" s="451"/>
      <c r="HEG44" s="453"/>
      <c r="HEI44" s="449"/>
      <c r="HEJ44" s="449"/>
      <c r="HEK44" s="449"/>
      <c r="HEL44" s="450"/>
      <c r="HEM44" s="451"/>
      <c r="HEN44" s="451"/>
      <c r="HEO44" s="451"/>
      <c r="HEP44" s="449"/>
      <c r="HEQ44" s="452"/>
      <c r="HER44" s="453"/>
      <c r="HES44" s="454"/>
      <c r="HET44" s="449"/>
      <c r="HEU44" s="453"/>
      <c r="HEV44" s="453"/>
      <c r="HEW44" s="450"/>
      <c r="HEX44" s="454"/>
      <c r="HEY44" s="455"/>
      <c r="HEZ44" s="453"/>
      <c r="HFA44" s="456"/>
      <c r="HFB44" s="453"/>
      <c r="HFC44" s="456"/>
      <c r="HFD44" s="454"/>
      <c r="HFE44" s="451"/>
      <c r="HFF44" s="454"/>
      <c r="HFG44" s="450"/>
      <c r="HFH44" s="456"/>
      <c r="HFI44" s="456"/>
      <c r="HFJ44" s="456"/>
      <c r="HFK44" s="456"/>
      <c r="HFL44" s="271"/>
      <c r="HFM44" s="451"/>
      <c r="HFN44" s="454"/>
      <c r="HFO44" s="451"/>
      <c r="HFP44" s="457"/>
      <c r="HFQ44" s="271"/>
      <c r="HFR44" s="451"/>
      <c r="HFS44" s="454"/>
      <c r="HFT44" s="451"/>
      <c r="HFU44" s="457"/>
      <c r="HFV44" s="451"/>
      <c r="HFW44" s="457"/>
      <c r="HFX44" s="457"/>
      <c r="HFY44" s="457"/>
      <c r="HFZ44" s="271"/>
      <c r="HGA44" s="271"/>
      <c r="HGB44" s="451"/>
      <c r="HGC44" s="454"/>
      <c r="HGD44" s="451"/>
      <c r="HGE44" s="454"/>
      <c r="HGF44" s="458"/>
      <c r="HGG44" s="459"/>
      <c r="HGH44" s="460"/>
      <c r="HGI44" s="461"/>
      <c r="HGJ44" s="462"/>
      <c r="HGK44" s="458"/>
      <c r="HGL44" s="451"/>
      <c r="HGM44" s="463"/>
      <c r="HGN44" s="451"/>
      <c r="HGO44" s="451"/>
      <c r="HGP44" s="453"/>
      <c r="HGR44" s="449"/>
      <c r="HGS44" s="449"/>
      <c r="HGT44" s="449"/>
      <c r="HGU44" s="450"/>
      <c r="HGV44" s="451"/>
      <c r="HGW44" s="451"/>
      <c r="HGX44" s="451"/>
      <c r="HGY44" s="449"/>
      <c r="HGZ44" s="452"/>
      <c r="HHA44" s="453"/>
      <c r="HHB44" s="454"/>
      <c r="HHC44" s="449"/>
      <c r="HHD44" s="453"/>
      <c r="HHE44" s="453"/>
      <c r="HHF44" s="450"/>
      <c r="HHG44" s="454"/>
      <c r="HHH44" s="455"/>
      <c r="HHI44" s="453"/>
      <c r="HHJ44" s="456"/>
      <c r="HHK44" s="453"/>
      <c r="HHL44" s="456"/>
      <c r="HHM44" s="454"/>
      <c r="HHN44" s="451"/>
      <c r="HHO44" s="454"/>
      <c r="HHP44" s="450"/>
      <c r="HHQ44" s="456"/>
      <c r="HHR44" s="456"/>
      <c r="HHS44" s="456"/>
      <c r="HHT44" s="456"/>
      <c r="HHU44" s="271"/>
      <c r="HHV44" s="451"/>
      <c r="HHW44" s="454"/>
      <c r="HHX44" s="451"/>
      <c r="HHY44" s="457"/>
      <c r="HHZ44" s="271"/>
      <c r="HIA44" s="451"/>
      <c r="HIB44" s="454"/>
      <c r="HIC44" s="451"/>
      <c r="HID44" s="457"/>
      <c r="HIE44" s="451"/>
      <c r="HIF44" s="457"/>
      <c r="HIG44" s="457"/>
      <c r="HIH44" s="457"/>
      <c r="HII44" s="271"/>
      <c r="HIJ44" s="271"/>
      <c r="HIK44" s="451"/>
      <c r="HIL44" s="454"/>
      <c r="HIM44" s="451"/>
      <c r="HIN44" s="454"/>
      <c r="HIO44" s="458"/>
      <c r="HIP44" s="459"/>
      <c r="HIQ44" s="460"/>
      <c r="HIR44" s="461"/>
      <c r="HIS44" s="462"/>
      <c r="HIT44" s="458"/>
      <c r="HIU44" s="451"/>
      <c r="HIV44" s="463"/>
      <c r="HIW44" s="451"/>
      <c r="HIX44" s="451"/>
      <c r="HIY44" s="453"/>
      <c r="HJA44" s="449"/>
      <c r="HJB44" s="449"/>
      <c r="HJC44" s="449"/>
      <c r="HJD44" s="450"/>
      <c r="HJE44" s="451"/>
      <c r="HJF44" s="451"/>
      <c r="HJG44" s="451"/>
      <c r="HJH44" s="449"/>
      <c r="HJI44" s="452"/>
      <c r="HJJ44" s="453"/>
      <c r="HJK44" s="454"/>
      <c r="HJL44" s="449"/>
      <c r="HJM44" s="453"/>
      <c r="HJN44" s="453"/>
      <c r="HJO44" s="450"/>
      <c r="HJP44" s="454"/>
      <c r="HJQ44" s="455"/>
      <c r="HJR44" s="453"/>
      <c r="HJS44" s="456"/>
      <c r="HJT44" s="453"/>
      <c r="HJU44" s="456"/>
      <c r="HJV44" s="454"/>
      <c r="HJW44" s="451"/>
      <c r="HJX44" s="454"/>
      <c r="HJY44" s="450"/>
      <c r="HJZ44" s="456"/>
      <c r="HKA44" s="456"/>
      <c r="HKB44" s="456"/>
      <c r="HKC44" s="456"/>
      <c r="HKD44" s="271"/>
      <c r="HKE44" s="451"/>
      <c r="HKF44" s="454"/>
      <c r="HKG44" s="451"/>
      <c r="HKH44" s="457"/>
      <c r="HKI44" s="271"/>
      <c r="HKJ44" s="451"/>
      <c r="HKK44" s="454"/>
      <c r="HKL44" s="451"/>
      <c r="HKM44" s="457"/>
      <c r="HKN44" s="451"/>
      <c r="HKO44" s="457"/>
      <c r="HKP44" s="457"/>
      <c r="HKQ44" s="457"/>
      <c r="HKR44" s="271"/>
      <c r="HKS44" s="271"/>
      <c r="HKT44" s="451"/>
      <c r="HKU44" s="454"/>
      <c r="HKV44" s="451"/>
      <c r="HKW44" s="454"/>
      <c r="HKX44" s="458"/>
      <c r="HKY44" s="459"/>
      <c r="HKZ44" s="460"/>
      <c r="HLA44" s="461"/>
      <c r="HLB44" s="462"/>
      <c r="HLC44" s="458"/>
      <c r="HLD44" s="451"/>
      <c r="HLE44" s="463"/>
      <c r="HLF44" s="451"/>
      <c r="HLG44" s="451"/>
      <c r="HLH44" s="453"/>
      <c r="HLJ44" s="449"/>
      <c r="HLK44" s="449"/>
      <c r="HLL44" s="449"/>
      <c r="HLM44" s="450"/>
      <c r="HLN44" s="451"/>
      <c r="HLO44" s="451"/>
      <c r="HLP44" s="451"/>
      <c r="HLQ44" s="449"/>
      <c r="HLR44" s="452"/>
      <c r="HLS44" s="453"/>
      <c r="HLT44" s="454"/>
      <c r="HLU44" s="449"/>
      <c r="HLV44" s="453"/>
      <c r="HLW44" s="453"/>
      <c r="HLX44" s="450"/>
      <c r="HLY44" s="454"/>
      <c r="HLZ44" s="455"/>
      <c r="HMA44" s="453"/>
      <c r="HMB44" s="456"/>
      <c r="HMC44" s="453"/>
      <c r="HMD44" s="456"/>
      <c r="HME44" s="454"/>
      <c r="HMF44" s="451"/>
      <c r="HMG44" s="454"/>
      <c r="HMH44" s="450"/>
      <c r="HMI44" s="456"/>
      <c r="HMJ44" s="456"/>
      <c r="HMK44" s="456"/>
      <c r="HML44" s="456"/>
      <c r="HMM44" s="271"/>
      <c r="HMN44" s="451"/>
      <c r="HMO44" s="454"/>
      <c r="HMP44" s="451"/>
      <c r="HMQ44" s="457"/>
      <c r="HMR44" s="271"/>
      <c r="HMS44" s="451"/>
      <c r="HMT44" s="454"/>
      <c r="HMU44" s="451"/>
      <c r="HMV44" s="457"/>
      <c r="HMW44" s="451"/>
      <c r="HMX44" s="457"/>
      <c r="HMY44" s="457"/>
      <c r="HMZ44" s="457"/>
      <c r="HNA44" s="271"/>
      <c r="HNB44" s="271"/>
      <c r="HNC44" s="451"/>
      <c r="HND44" s="454"/>
      <c r="HNE44" s="451"/>
      <c r="HNF44" s="454"/>
      <c r="HNG44" s="458"/>
      <c r="HNH44" s="459"/>
      <c r="HNI44" s="460"/>
      <c r="HNJ44" s="461"/>
      <c r="HNK44" s="462"/>
      <c r="HNL44" s="458"/>
      <c r="HNM44" s="451"/>
      <c r="HNN44" s="463"/>
      <c r="HNO44" s="451"/>
      <c r="HNP44" s="451"/>
      <c r="HNQ44" s="453"/>
      <c r="HNS44" s="449"/>
      <c r="HNT44" s="449"/>
      <c r="HNU44" s="449"/>
      <c r="HNV44" s="450"/>
      <c r="HNW44" s="451"/>
      <c r="HNX44" s="451"/>
      <c r="HNY44" s="451"/>
      <c r="HNZ44" s="449"/>
      <c r="HOA44" s="452"/>
      <c r="HOB44" s="453"/>
      <c r="HOC44" s="454"/>
      <c r="HOD44" s="449"/>
      <c r="HOE44" s="453"/>
      <c r="HOF44" s="453"/>
      <c r="HOG44" s="450"/>
      <c r="HOH44" s="454"/>
      <c r="HOI44" s="455"/>
      <c r="HOJ44" s="453"/>
      <c r="HOK44" s="456"/>
      <c r="HOL44" s="453"/>
      <c r="HOM44" s="456"/>
      <c r="HON44" s="454"/>
      <c r="HOO44" s="451"/>
      <c r="HOP44" s="454"/>
      <c r="HOQ44" s="450"/>
      <c r="HOR44" s="456"/>
      <c r="HOS44" s="456"/>
      <c r="HOT44" s="456"/>
      <c r="HOU44" s="456"/>
      <c r="HOV44" s="271"/>
      <c r="HOW44" s="451"/>
      <c r="HOX44" s="454"/>
      <c r="HOY44" s="451"/>
      <c r="HOZ44" s="457"/>
      <c r="HPA44" s="271"/>
      <c r="HPB44" s="451"/>
      <c r="HPC44" s="454"/>
      <c r="HPD44" s="451"/>
      <c r="HPE44" s="457"/>
      <c r="HPF44" s="451"/>
      <c r="HPG44" s="457"/>
      <c r="HPH44" s="457"/>
      <c r="HPI44" s="457"/>
      <c r="HPJ44" s="271"/>
      <c r="HPK44" s="271"/>
      <c r="HPL44" s="451"/>
      <c r="HPM44" s="454"/>
      <c r="HPN44" s="451"/>
      <c r="HPO44" s="454"/>
      <c r="HPP44" s="458"/>
      <c r="HPQ44" s="459"/>
      <c r="HPR44" s="460"/>
      <c r="HPS44" s="461"/>
      <c r="HPT44" s="462"/>
      <c r="HPU44" s="458"/>
      <c r="HPV44" s="451"/>
      <c r="HPW44" s="463"/>
      <c r="HPX44" s="451"/>
      <c r="HPY44" s="451"/>
      <c r="HPZ44" s="453"/>
      <c r="HQB44" s="449"/>
      <c r="HQC44" s="449"/>
      <c r="HQD44" s="449"/>
      <c r="HQE44" s="450"/>
      <c r="HQF44" s="451"/>
      <c r="HQG44" s="451"/>
      <c r="HQH44" s="451"/>
      <c r="HQI44" s="449"/>
      <c r="HQJ44" s="452"/>
      <c r="HQK44" s="453"/>
      <c r="HQL44" s="454"/>
      <c r="HQM44" s="449"/>
      <c r="HQN44" s="453"/>
      <c r="HQO44" s="453"/>
      <c r="HQP44" s="450"/>
      <c r="HQQ44" s="454"/>
      <c r="HQR44" s="455"/>
      <c r="HQS44" s="453"/>
      <c r="HQT44" s="456"/>
      <c r="HQU44" s="453"/>
      <c r="HQV44" s="456"/>
      <c r="HQW44" s="454"/>
      <c r="HQX44" s="451"/>
      <c r="HQY44" s="454"/>
      <c r="HQZ44" s="450"/>
      <c r="HRA44" s="456"/>
      <c r="HRB44" s="456"/>
      <c r="HRC44" s="456"/>
      <c r="HRD44" s="456"/>
      <c r="HRE44" s="271"/>
      <c r="HRF44" s="451"/>
      <c r="HRG44" s="454"/>
      <c r="HRH44" s="451"/>
      <c r="HRI44" s="457"/>
      <c r="HRJ44" s="271"/>
      <c r="HRK44" s="451"/>
      <c r="HRL44" s="454"/>
      <c r="HRM44" s="451"/>
      <c r="HRN44" s="457"/>
      <c r="HRO44" s="451"/>
      <c r="HRP44" s="457"/>
      <c r="HRQ44" s="457"/>
      <c r="HRR44" s="457"/>
      <c r="HRS44" s="271"/>
      <c r="HRT44" s="271"/>
      <c r="HRU44" s="451"/>
      <c r="HRV44" s="454"/>
      <c r="HRW44" s="451"/>
      <c r="HRX44" s="454"/>
      <c r="HRY44" s="458"/>
      <c r="HRZ44" s="459"/>
      <c r="HSA44" s="460"/>
      <c r="HSB44" s="461"/>
      <c r="HSC44" s="462"/>
      <c r="HSD44" s="458"/>
      <c r="HSE44" s="451"/>
      <c r="HSF44" s="463"/>
      <c r="HSG44" s="451"/>
      <c r="HSH44" s="451"/>
      <c r="HSI44" s="453"/>
      <c r="HSK44" s="449"/>
      <c r="HSL44" s="449"/>
      <c r="HSM44" s="449"/>
      <c r="HSN44" s="450"/>
      <c r="HSO44" s="451"/>
      <c r="HSP44" s="451"/>
      <c r="HSQ44" s="451"/>
      <c r="HSR44" s="449"/>
      <c r="HSS44" s="452"/>
      <c r="HST44" s="453"/>
      <c r="HSU44" s="454"/>
      <c r="HSV44" s="449"/>
      <c r="HSW44" s="453"/>
      <c r="HSX44" s="453"/>
      <c r="HSY44" s="450"/>
      <c r="HSZ44" s="454"/>
      <c r="HTA44" s="455"/>
      <c r="HTB44" s="453"/>
      <c r="HTC44" s="456"/>
      <c r="HTD44" s="453"/>
      <c r="HTE44" s="456"/>
      <c r="HTF44" s="454"/>
      <c r="HTG44" s="451"/>
      <c r="HTH44" s="454"/>
      <c r="HTI44" s="450"/>
      <c r="HTJ44" s="456"/>
      <c r="HTK44" s="456"/>
      <c r="HTL44" s="456"/>
      <c r="HTM44" s="456"/>
      <c r="HTN44" s="271"/>
      <c r="HTO44" s="451"/>
      <c r="HTP44" s="454"/>
      <c r="HTQ44" s="451"/>
      <c r="HTR44" s="457"/>
      <c r="HTS44" s="271"/>
      <c r="HTT44" s="451"/>
      <c r="HTU44" s="454"/>
      <c r="HTV44" s="451"/>
      <c r="HTW44" s="457"/>
      <c r="HTX44" s="451"/>
      <c r="HTY44" s="457"/>
      <c r="HTZ44" s="457"/>
      <c r="HUA44" s="457"/>
      <c r="HUB44" s="271"/>
      <c r="HUC44" s="271"/>
      <c r="HUD44" s="451"/>
      <c r="HUE44" s="454"/>
      <c r="HUF44" s="451"/>
      <c r="HUG44" s="454"/>
      <c r="HUH44" s="458"/>
      <c r="HUI44" s="459"/>
      <c r="HUJ44" s="460"/>
      <c r="HUK44" s="461"/>
      <c r="HUL44" s="462"/>
      <c r="HUM44" s="458"/>
      <c r="HUN44" s="451"/>
      <c r="HUO44" s="463"/>
      <c r="HUP44" s="451"/>
      <c r="HUQ44" s="451"/>
      <c r="HUR44" s="453"/>
      <c r="HUT44" s="449"/>
      <c r="HUU44" s="449"/>
      <c r="HUV44" s="449"/>
      <c r="HUW44" s="450"/>
      <c r="HUX44" s="451"/>
      <c r="HUY44" s="451"/>
      <c r="HUZ44" s="451"/>
      <c r="HVA44" s="449"/>
      <c r="HVB44" s="452"/>
      <c r="HVC44" s="453"/>
      <c r="HVD44" s="454"/>
      <c r="HVE44" s="449"/>
      <c r="HVF44" s="453"/>
      <c r="HVG44" s="453"/>
      <c r="HVH44" s="450"/>
      <c r="HVI44" s="454"/>
      <c r="HVJ44" s="455"/>
      <c r="HVK44" s="453"/>
      <c r="HVL44" s="456"/>
      <c r="HVM44" s="453"/>
      <c r="HVN44" s="456"/>
      <c r="HVO44" s="454"/>
      <c r="HVP44" s="451"/>
      <c r="HVQ44" s="454"/>
      <c r="HVR44" s="450"/>
      <c r="HVS44" s="456"/>
      <c r="HVT44" s="456"/>
      <c r="HVU44" s="456"/>
      <c r="HVV44" s="456"/>
      <c r="HVW44" s="271"/>
      <c r="HVX44" s="451"/>
      <c r="HVY44" s="454"/>
      <c r="HVZ44" s="451"/>
      <c r="HWA44" s="457"/>
      <c r="HWB44" s="271"/>
      <c r="HWC44" s="451"/>
      <c r="HWD44" s="454"/>
      <c r="HWE44" s="451"/>
      <c r="HWF44" s="457"/>
      <c r="HWG44" s="451"/>
      <c r="HWH44" s="457"/>
      <c r="HWI44" s="457"/>
      <c r="HWJ44" s="457"/>
      <c r="HWK44" s="271"/>
      <c r="HWL44" s="271"/>
      <c r="HWM44" s="451"/>
      <c r="HWN44" s="454"/>
      <c r="HWO44" s="451"/>
      <c r="HWP44" s="454"/>
      <c r="HWQ44" s="458"/>
      <c r="HWR44" s="459"/>
      <c r="HWS44" s="460"/>
      <c r="HWT44" s="461"/>
      <c r="HWU44" s="462"/>
      <c r="HWV44" s="458"/>
      <c r="HWW44" s="451"/>
      <c r="HWX44" s="463"/>
      <c r="HWY44" s="451"/>
      <c r="HWZ44" s="451"/>
      <c r="HXA44" s="453"/>
      <c r="HXC44" s="449"/>
      <c r="HXD44" s="449"/>
      <c r="HXE44" s="449"/>
      <c r="HXF44" s="450"/>
      <c r="HXG44" s="451"/>
      <c r="HXH44" s="451"/>
      <c r="HXI44" s="451"/>
      <c r="HXJ44" s="449"/>
      <c r="HXK44" s="452"/>
      <c r="HXL44" s="453"/>
      <c r="HXM44" s="454"/>
      <c r="HXN44" s="449"/>
      <c r="HXO44" s="453"/>
      <c r="HXP44" s="453"/>
      <c r="HXQ44" s="450"/>
      <c r="HXR44" s="454"/>
      <c r="HXS44" s="455"/>
      <c r="HXT44" s="453"/>
      <c r="HXU44" s="456"/>
      <c r="HXV44" s="453"/>
      <c r="HXW44" s="456"/>
      <c r="HXX44" s="454"/>
      <c r="HXY44" s="451"/>
      <c r="HXZ44" s="454"/>
      <c r="HYA44" s="450"/>
      <c r="HYB44" s="456"/>
      <c r="HYC44" s="456"/>
      <c r="HYD44" s="456"/>
      <c r="HYE44" s="456"/>
      <c r="HYF44" s="271"/>
      <c r="HYG44" s="451"/>
      <c r="HYH44" s="454"/>
      <c r="HYI44" s="451"/>
      <c r="HYJ44" s="457"/>
      <c r="HYK44" s="271"/>
      <c r="HYL44" s="451"/>
      <c r="HYM44" s="454"/>
      <c r="HYN44" s="451"/>
      <c r="HYO44" s="457"/>
      <c r="HYP44" s="451"/>
      <c r="HYQ44" s="457"/>
      <c r="HYR44" s="457"/>
      <c r="HYS44" s="457"/>
      <c r="HYT44" s="271"/>
      <c r="HYU44" s="271"/>
      <c r="HYV44" s="451"/>
      <c r="HYW44" s="454"/>
      <c r="HYX44" s="451"/>
      <c r="HYY44" s="454"/>
      <c r="HYZ44" s="458"/>
      <c r="HZA44" s="459"/>
      <c r="HZB44" s="460"/>
      <c r="HZC44" s="461"/>
      <c r="HZD44" s="462"/>
      <c r="HZE44" s="458"/>
      <c r="HZF44" s="451"/>
      <c r="HZG44" s="463"/>
      <c r="HZH44" s="451"/>
      <c r="HZI44" s="451"/>
      <c r="HZJ44" s="453"/>
      <c r="HZL44" s="449"/>
      <c r="HZM44" s="449"/>
      <c r="HZN44" s="449"/>
      <c r="HZO44" s="450"/>
      <c r="HZP44" s="451"/>
      <c r="HZQ44" s="451"/>
      <c r="HZR44" s="451"/>
      <c r="HZS44" s="449"/>
      <c r="HZT44" s="452"/>
      <c r="HZU44" s="453"/>
      <c r="HZV44" s="454"/>
      <c r="HZW44" s="449"/>
      <c r="HZX44" s="453"/>
      <c r="HZY44" s="453"/>
      <c r="HZZ44" s="450"/>
      <c r="IAA44" s="454"/>
      <c r="IAB44" s="455"/>
      <c r="IAC44" s="453"/>
      <c r="IAD44" s="456"/>
      <c r="IAE44" s="453"/>
      <c r="IAF44" s="456"/>
      <c r="IAG44" s="454"/>
      <c r="IAH44" s="451"/>
      <c r="IAI44" s="454"/>
      <c r="IAJ44" s="450"/>
      <c r="IAK44" s="456"/>
      <c r="IAL44" s="456"/>
      <c r="IAM44" s="456"/>
      <c r="IAN44" s="456"/>
      <c r="IAO44" s="271"/>
      <c r="IAP44" s="451"/>
      <c r="IAQ44" s="454"/>
      <c r="IAR44" s="451"/>
      <c r="IAS44" s="457"/>
      <c r="IAT44" s="271"/>
      <c r="IAU44" s="451"/>
      <c r="IAV44" s="454"/>
      <c r="IAW44" s="451"/>
      <c r="IAX44" s="457"/>
      <c r="IAY44" s="451"/>
      <c r="IAZ44" s="457"/>
      <c r="IBA44" s="457"/>
      <c r="IBB44" s="457"/>
      <c r="IBC44" s="271"/>
      <c r="IBD44" s="271"/>
      <c r="IBE44" s="451"/>
      <c r="IBF44" s="454"/>
      <c r="IBG44" s="451"/>
      <c r="IBH44" s="454"/>
      <c r="IBI44" s="458"/>
      <c r="IBJ44" s="459"/>
      <c r="IBK44" s="460"/>
      <c r="IBL44" s="461"/>
      <c r="IBM44" s="462"/>
      <c r="IBN44" s="458"/>
      <c r="IBO44" s="451"/>
      <c r="IBP44" s="463"/>
      <c r="IBQ44" s="451"/>
      <c r="IBR44" s="451"/>
      <c r="IBS44" s="453"/>
      <c r="IBU44" s="449"/>
      <c r="IBV44" s="449"/>
      <c r="IBW44" s="449"/>
      <c r="IBX44" s="450"/>
      <c r="IBY44" s="451"/>
      <c r="IBZ44" s="451"/>
      <c r="ICA44" s="451"/>
      <c r="ICB44" s="449"/>
      <c r="ICC44" s="452"/>
      <c r="ICD44" s="453"/>
      <c r="ICE44" s="454"/>
      <c r="ICF44" s="449"/>
      <c r="ICG44" s="453"/>
      <c r="ICH44" s="453"/>
      <c r="ICI44" s="450"/>
      <c r="ICJ44" s="454"/>
      <c r="ICK44" s="455"/>
      <c r="ICL44" s="453"/>
      <c r="ICM44" s="456"/>
      <c r="ICN44" s="453"/>
      <c r="ICO44" s="456"/>
      <c r="ICP44" s="454"/>
      <c r="ICQ44" s="451"/>
      <c r="ICR44" s="454"/>
      <c r="ICS44" s="450"/>
      <c r="ICT44" s="456"/>
      <c r="ICU44" s="456"/>
      <c r="ICV44" s="456"/>
      <c r="ICW44" s="456"/>
      <c r="ICX44" s="271"/>
      <c r="ICY44" s="451"/>
      <c r="ICZ44" s="454"/>
      <c r="IDA44" s="451"/>
      <c r="IDB44" s="457"/>
      <c r="IDC44" s="271"/>
      <c r="IDD44" s="451"/>
      <c r="IDE44" s="454"/>
      <c r="IDF44" s="451"/>
      <c r="IDG44" s="457"/>
      <c r="IDH44" s="451"/>
      <c r="IDI44" s="457"/>
      <c r="IDJ44" s="457"/>
      <c r="IDK44" s="457"/>
      <c r="IDL44" s="271"/>
      <c r="IDM44" s="271"/>
      <c r="IDN44" s="451"/>
      <c r="IDO44" s="454"/>
      <c r="IDP44" s="451"/>
      <c r="IDQ44" s="454"/>
      <c r="IDR44" s="458"/>
      <c r="IDS44" s="459"/>
      <c r="IDT44" s="460"/>
      <c r="IDU44" s="461"/>
      <c r="IDV44" s="462"/>
      <c r="IDW44" s="458"/>
      <c r="IDX44" s="451"/>
      <c r="IDY44" s="463"/>
      <c r="IDZ44" s="451"/>
      <c r="IEA44" s="451"/>
      <c r="IEB44" s="453"/>
      <c r="IED44" s="449"/>
      <c r="IEE44" s="449"/>
      <c r="IEF44" s="449"/>
      <c r="IEG44" s="450"/>
      <c r="IEH44" s="451"/>
      <c r="IEI44" s="451"/>
      <c r="IEJ44" s="451"/>
      <c r="IEK44" s="449"/>
      <c r="IEL44" s="452"/>
      <c r="IEM44" s="453"/>
      <c r="IEN44" s="454"/>
      <c r="IEO44" s="449"/>
      <c r="IEP44" s="453"/>
      <c r="IEQ44" s="453"/>
      <c r="IER44" s="450"/>
      <c r="IES44" s="454"/>
      <c r="IET44" s="455"/>
      <c r="IEU44" s="453"/>
      <c r="IEV44" s="456"/>
      <c r="IEW44" s="453"/>
      <c r="IEX44" s="456"/>
      <c r="IEY44" s="454"/>
      <c r="IEZ44" s="451"/>
      <c r="IFA44" s="454"/>
      <c r="IFB44" s="450"/>
      <c r="IFC44" s="456"/>
      <c r="IFD44" s="456"/>
      <c r="IFE44" s="456"/>
      <c r="IFF44" s="456"/>
      <c r="IFG44" s="271"/>
      <c r="IFH44" s="451"/>
      <c r="IFI44" s="454"/>
      <c r="IFJ44" s="451"/>
      <c r="IFK44" s="457"/>
      <c r="IFL44" s="271"/>
      <c r="IFM44" s="451"/>
      <c r="IFN44" s="454"/>
      <c r="IFO44" s="451"/>
      <c r="IFP44" s="457"/>
      <c r="IFQ44" s="451"/>
      <c r="IFR44" s="457"/>
      <c r="IFS44" s="457"/>
      <c r="IFT44" s="457"/>
      <c r="IFU44" s="271"/>
      <c r="IFV44" s="271"/>
      <c r="IFW44" s="451"/>
      <c r="IFX44" s="454"/>
      <c r="IFY44" s="451"/>
      <c r="IFZ44" s="454"/>
      <c r="IGA44" s="458"/>
      <c r="IGB44" s="459"/>
      <c r="IGC44" s="460"/>
      <c r="IGD44" s="461"/>
      <c r="IGE44" s="462"/>
      <c r="IGF44" s="458"/>
      <c r="IGG44" s="451"/>
      <c r="IGH44" s="463"/>
      <c r="IGI44" s="451"/>
      <c r="IGJ44" s="451"/>
      <c r="IGK44" s="453"/>
      <c r="IGM44" s="449"/>
      <c r="IGN44" s="449"/>
      <c r="IGO44" s="449"/>
      <c r="IGP44" s="450"/>
      <c r="IGQ44" s="451"/>
      <c r="IGR44" s="451"/>
      <c r="IGS44" s="451"/>
      <c r="IGT44" s="449"/>
      <c r="IGU44" s="452"/>
      <c r="IGV44" s="453"/>
      <c r="IGW44" s="454"/>
      <c r="IGX44" s="449"/>
      <c r="IGY44" s="453"/>
      <c r="IGZ44" s="453"/>
      <c r="IHA44" s="450"/>
      <c r="IHB44" s="454"/>
      <c r="IHC44" s="455"/>
      <c r="IHD44" s="453"/>
      <c r="IHE44" s="456"/>
      <c r="IHF44" s="453"/>
      <c r="IHG44" s="456"/>
      <c r="IHH44" s="454"/>
      <c r="IHI44" s="451"/>
      <c r="IHJ44" s="454"/>
      <c r="IHK44" s="450"/>
      <c r="IHL44" s="456"/>
      <c r="IHM44" s="456"/>
      <c r="IHN44" s="456"/>
      <c r="IHO44" s="456"/>
      <c r="IHP44" s="271"/>
      <c r="IHQ44" s="451"/>
      <c r="IHR44" s="454"/>
      <c r="IHS44" s="451"/>
      <c r="IHT44" s="457"/>
      <c r="IHU44" s="271"/>
      <c r="IHV44" s="451"/>
      <c r="IHW44" s="454"/>
      <c r="IHX44" s="451"/>
      <c r="IHY44" s="457"/>
      <c r="IHZ44" s="451"/>
      <c r="IIA44" s="457"/>
      <c r="IIB44" s="457"/>
      <c r="IIC44" s="457"/>
      <c r="IID44" s="271"/>
      <c r="IIE44" s="271"/>
      <c r="IIF44" s="451"/>
      <c r="IIG44" s="454"/>
      <c r="IIH44" s="451"/>
      <c r="III44" s="454"/>
      <c r="IIJ44" s="458"/>
      <c r="IIK44" s="459"/>
      <c r="IIL44" s="460"/>
      <c r="IIM44" s="461"/>
      <c r="IIN44" s="462"/>
      <c r="IIO44" s="458"/>
      <c r="IIP44" s="451"/>
      <c r="IIQ44" s="463"/>
      <c r="IIR44" s="451"/>
      <c r="IIS44" s="451"/>
      <c r="IIT44" s="453"/>
      <c r="IIV44" s="449"/>
      <c r="IIW44" s="449"/>
      <c r="IIX44" s="449"/>
      <c r="IIY44" s="450"/>
      <c r="IIZ44" s="451"/>
      <c r="IJA44" s="451"/>
      <c r="IJB44" s="451"/>
      <c r="IJC44" s="449"/>
      <c r="IJD44" s="452"/>
      <c r="IJE44" s="453"/>
      <c r="IJF44" s="454"/>
      <c r="IJG44" s="449"/>
      <c r="IJH44" s="453"/>
      <c r="IJI44" s="453"/>
      <c r="IJJ44" s="450"/>
      <c r="IJK44" s="454"/>
      <c r="IJL44" s="455"/>
      <c r="IJM44" s="453"/>
      <c r="IJN44" s="456"/>
      <c r="IJO44" s="453"/>
      <c r="IJP44" s="456"/>
      <c r="IJQ44" s="454"/>
      <c r="IJR44" s="451"/>
      <c r="IJS44" s="454"/>
      <c r="IJT44" s="450"/>
      <c r="IJU44" s="456"/>
      <c r="IJV44" s="456"/>
      <c r="IJW44" s="456"/>
      <c r="IJX44" s="456"/>
      <c r="IJY44" s="271"/>
      <c r="IJZ44" s="451"/>
      <c r="IKA44" s="454"/>
      <c r="IKB44" s="451"/>
      <c r="IKC44" s="457"/>
      <c r="IKD44" s="271"/>
      <c r="IKE44" s="451"/>
      <c r="IKF44" s="454"/>
      <c r="IKG44" s="451"/>
      <c r="IKH44" s="457"/>
      <c r="IKI44" s="451"/>
      <c r="IKJ44" s="457"/>
      <c r="IKK44" s="457"/>
      <c r="IKL44" s="457"/>
      <c r="IKM44" s="271"/>
      <c r="IKN44" s="271"/>
      <c r="IKO44" s="451"/>
      <c r="IKP44" s="454"/>
      <c r="IKQ44" s="451"/>
      <c r="IKR44" s="454"/>
      <c r="IKS44" s="458"/>
      <c r="IKT44" s="459"/>
      <c r="IKU44" s="460"/>
      <c r="IKV44" s="461"/>
      <c r="IKW44" s="462"/>
      <c r="IKX44" s="458"/>
      <c r="IKY44" s="451"/>
      <c r="IKZ44" s="463"/>
      <c r="ILA44" s="451"/>
      <c r="ILB44" s="451"/>
      <c r="ILC44" s="453"/>
      <c r="ILE44" s="449"/>
      <c r="ILF44" s="449"/>
      <c r="ILG44" s="449"/>
      <c r="ILH44" s="450"/>
      <c r="ILI44" s="451"/>
      <c r="ILJ44" s="451"/>
      <c r="ILK44" s="451"/>
      <c r="ILL44" s="449"/>
      <c r="ILM44" s="452"/>
      <c r="ILN44" s="453"/>
      <c r="ILO44" s="454"/>
      <c r="ILP44" s="449"/>
      <c r="ILQ44" s="453"/>
      <c r="ILR44" s="453"/>
      <c r="ILS44" s="450"/>
      <c r="ILT44" s="454"/>
      <c r="ILU44" s="455"/>
      <c r="ILV44" s="453"/>
      <c r="ILW44" s="456"/>
      <c r="ILX44" s="453"/>
      <c r="ILY44" s="456"/>
      <c r="ILZ44" s="454"/>
      <c r="IMA44" s="451"/>
      <c r="IMB44" s="454"/>
      <c r="IMC44" s="450"/>
      <c r="IMD44" s="456"/>
      <c r="IME44" s="456"/>
      <c r="IMF44" s="456"/>
      <c r="IMG44" s="456"/>
      <c r="IMH44" s="271"/>
      <c r="IMI44" s="451"/>
      <c r="IMJ44" s="454"/>
      <c r="IMK44" s="451"/>
      <c r="IML44" s="457"/>
      <c r="IMM44" s="271"/>
      <c r="IMN44" s="451"/>
      <c r="IMO44" s="454"/>
      <c r="IMP44" s="451"/>
      <c r="IMQ44" s="457"/>
      <c r="IMR44" s="451"/>
      <c r="IMS44" s="457"/>
      <c r="IMT44" s="457"/>
      <c r="IMU44" s="457"/>
      <c r="IMV44" s="271"/>
      <c r="IMW44" s="271"/>
      <c r="IMX44" s="451"/>
      <c r="IMY44" s="454"/>
      <c r="IMZ44" s="451"/>
      <c r="INA44" s="454"/>
      <c r="INB44" s="458"/>
      <c r="INC44" s="459"/>
      <c r="IND44" s="460"/>
      <c r="INE44" s="461"/>
      <c r="INF44" s="462"/>
      <c r="ING44" s="458"/>
      <c r="INH44" s="451"/>
      <c r="INI44" s="463"/>
      <c r="INJ44" s="451"/>
      <c r="INK44" s="451"/>
      <c r="INL44" s="453"/>
      <c r="INN44" s="449"/>
      <c r="INO44" s="449"/>
      <c r="INP44" s="449"/>
      <c r="INQ44" s="450"/>
      <c r="INR44" s="451"/>
      <c r="INS44" s="451"/>
      <c r="INT44" s="451"/>
      <c r="INU44" s="449"/>
      <c r="INV44" s="452"/>
      <c r="INW44" s="453"/>
      <c r="INX44" s="454"/>
      <c r="INY44" s="449"/>
      <c r="INZ44" s="453"/>
      <c r="IOA44" s="453"/>
      <c r="IOB44" s="450"/>
      <c r="IOC44" s="454"/>
      <c r="IOD44" s="455"/>
      <c r="IOE44" s="453"/>
      <c r="IOF44" s="456"/>
      <c r="IOG44" s="453"/>
      <c r="IOH44" s="456"/>
      <c r="IOI44" s="454"/>
      <c r="IOJ44" s="451"/>
      <c r="IOK44" s="454"/>
      <c r="IOL44" s="450"/>
      <c r="IOM44" s="456"/>
      <c r="ION44" s="456"/>
      <c r="IOO44" s="456"/>
      <c r="IOP44" s="456"/>
      <c r="IOQ44" s="271"/>
      <c r="IOR44" s="451"/>
      <c r="IOS44" s="454"/>
      <c r="IOT44" s="451"/>
      <c r="IOU44" s="457"/>
      <c r="IOV44" s="271"/>
      <c r="IOW44" s="451"/>
      <c r="IOX44" s="454"/>
      <c r="IOY44" s="451"/>
      <c r="IOZ44" s="457"/>
      <c r="IPA44" s="451"/>
      <c r="IPB44" s="457"/>
      <c r="IPC44" s="457"/>
      <c r="IPD44" s="457"/>
      <c r="IPE44" s="271"/>
      <c r="IPF44" s="271"/>
      <c r="IPG44" s="451"/>
      <c r="IPH44" s="454"/>
      <c r="IPI44" s="451"/>
      <c r="IPJ44" s="454"/>
      <c r="IPK44" s="458"/>
      <c r="IPL44" s="459"/>
      <c r="IPM44" s="460"/>
      <c r="IPN44" s="461"/>
      <c r="IPO44" s="462"/>
      <c r="IPP44" s="458"/>
      <c r="IPQ44" s="451"/>
      <c r="IPR44" s="463"/>
      <c r="IPS44" s="451"/>
      <c r="IPT44" s="451"/>
      <c r="IPU44" s="453"/>
      <c r="IPW44" s="449"/>
      <c r="IPX44" s="449"/>
      <c r="IPY44" s="449"/>
      <c r="IPZ44" s="450"/>
      <c r="IQA44" s="451"/>
      <c r="IQB44" s="451"/>
      <c r="IQC44" s="451"/>
      <c r="IQD44" s="449"/>
      <c r="IQE44" s="452"/>
      <c r="IQF44" s="453"/>
      <c r="IQG44" s="454"/>
      <c r="IQH44" s="449"/>
      <c r="IQI44" s="453"/>
      <c r="IQJ44" s="453"/>
      <c r="IQK44" s="450"/>
      <c r="IQL44" s="454"/>
      <c r="IQM44" s="455"/>
      <c r="IQN44" s="453"/>
      <c r="IQO44" s="456"/>
      <c r="IQP44" s="453"/>
      <c r="IQQ44" s="456"/>
      <c r="IQR44" s="454"/>
      <c r="IQS44" s="451"/>
      <c r="IQT44" s="454"/>
      <c r="IQU44" s="450"/>
      <c r="IQV44" s="456"/>
      <c r="IQW44" s="456"/>
      <c r="IQX44" s="456"/>
      <c r="IQY44" s="456"/>
      <c r="IQZ44" s="271"/>
      <c r="IRA44" s="451"/>
      <c r="IRB44" s="454"/>
      <c r="IRC44" s="451"/>
      <c r="IRD44" s="457"/>
      <c r="IRE44" s="271"/>
      <c r="IRF44" s="451"/>
      <c r="IRG44" s="454"/>
      <c r="IRH44" s="451"/>
      <c r="IRI44" s="457"/>
      <c r="IRJ44" s="451"/>
      <c r="IRK44" s="457"/>
      <c r="IRL44" s="457"/>
      <c r="IRM44" s="457"/>
      <c r="IRN44" s="271"/>
      <c r="IRO44" s="271"/>
      <c r="IRP44" s="451"/>
      <c r="IRQ44" s="454"/>
      <c r="IRR44" s="451"/>
      <c r="IRS44" s="454"/>
      <c r="IRT44" s="458"/>
      <c r="IRU44" s="459"/>
      <c r="IRV44" s="460"/>
      <c r="IRW44" s="461"/>
      <c r="IRX44" s="462"/>
      <c r="IRY44" s="458"/>
      <c r="IRZ44" s="451"/>
      <c r="ISA44" s="463"/>
      <c r="ISB44" s="451"/>
      <c r="ISC44" s="451"/>
      <c r="ISD44" s="453"/>
      <c r="ISF44" s="449"/>
      <c r="ISG44" s="449"/>
      <c r="ISH44" s="449"/>
      <c r="ISI44" s="450"/>
      <c r="ISJ44" s="451"/>
      <c r="ISK44" s="451"/>
      <c r="ISL44" s="451"/>
      <c r="ISM44" s="449"/>
      <c r="ISN44" s="452"/>
      <c r="ISO44" s="453"/>
      <c r="ISP44" s="454"/>
      <c r="ISQ44" s="449"/>
      <c r="ISR44" s="453"/>
      <c r="ISS44" s="453"/>
      <c r="IST44" s="450"/>
      <c r="ISU44" s="454"/>
      <c r="ISV44" s="455"/>
      <c r="ISW44" s="453"/>
      <c r="ISX44" s="456"/>
      <c r="ISY44" s="453"/>
      <c r="ISZ44" s="456"/>
      <c r="ITA44" s="454"/>
      <c r="ITB44" s="451"/>
      <c r="ITC44" s="454"/>
      <c r="ITD44" s="450"/>
      <c r="ITE44" s="456"/>
      <c r="ITF44" s="456"/>
      <c r="ITG44" s="456"/>
      <c r="ITH44" s="456"/>
      <c r="ITI44" s="271"/>
      <c r="ITJ44" s="451"/>
      <c r="ITK44" s="454"/>
      <c r="ITL44" s="451"/>
      <c r="ITM44" s="457"/>
      <c r="ITN44" s="271"/>
      <c r="ITO44" s="451"/>
      <c r="ITP44" s="454"/>
      <c r="ITQ44" s="451"/>
      <c r="ITR44" s="457"/>
      <c r="ITS44" s="451"/>
      <c r="ITT44" s="457"/>
      <c r="ITU44" s="457"/>
      <c r="ITV44" s="457"/>
      <c r="ITW44" s="271"/>
      <c r="ITX44" s="271"/>
      <c r="ITY44" s="451"/>
      <c r="ITZ44" s="454"/>
      <c r="IUA44" s="451"/>
      <c r="IUB44" s="454"/>
      <c r="IUC44" s="458"/>
      <c r="IUD44" s="459"/>
      <c r="IUE44" s="460"/>
      <c r="IUF44" s="461"/>
      <c r="IUG44" s="462"/>
      <c r="IUH44" s="458"/>
      <c r="IUI44" s="451"/>
      <c r="IUJ44" s="463"/>
      <c r="IUK44" s="451"/>
      <c r="IUL44" s="451"/>
      <c r="IUM44" s="453"/>
      <c r="IUO44" s="449"/>
      <c r="IUP44" s="449"/>
      <c r="IUQ44" s="449"/>
      <c r="IUR44" s="450"/>
      <c r="IUS44" s="451"/>
      <c r="IUT44" s="451"/>
      <c r="IUU44" s="451"/>
      <c r="IUV44" s="449"/>
      <c r="IUW44" s="452"/>
      <c r="IUX44" s="453"/>
      <c r="IUY44" s="454"/>
      <c r="IUZ44" s="449"/>
      <c r="IVA44" s="453"/>
      <c r="IVB44" s="453"/>
      <c r="IVC44" s="450"/>
      <c r="IVD44" s="454"/>
      <c r="IVE44" s="455"/>
      <c r="IVF44" s="453"/>
      <c r="IVG44" s="456"/>
      <c r="IVH44" s="453"/>
      <c r="IVI44" s="456"/>
      <c r="IVJ44" s="454"/>
      <c r="IVK44" s="451"/>
      <c r="IVL44" s="454"/>
      <c r="IVM44" s="450"/>
      <c r="IVN44" s="456"/>
      <c r="IVO44" s="456"/>
      <c r="IVP44" s="456"/>
      <c r="IVQ44" s="456"/>
      <c r="IVR44" s="271"/>
      <c r="IVS44" s="451"/>
      <c r="IVT44" s="454"/>
      <c r="IVU44" s="451"/>
      <c r="IVV44" s="457"/>
      <c r="IVW44" s="271"/>
      <c r="IVX44" s="451"/>
      <c r="IVY44" s="454"/>
      <c r="IVZ44" s="451"/>
      <c r="IWA44" s="457"/>
      <c r="IWB44" s="451"/>
      <c r="IWC44" s="457"/>
      <c r="IWD44" s="457"/>
      <c r="IWE44" s="457"/>
      <c r="IWF44" s="271"/>
      <c r="IWG44" s="271"/>
      <c r="IWH44" s="451"/>
      <c r="IWI44" s="454"/>
      <c r="IWJ44" s="451"/>
      <c r="IWK44" s="454"/>
      <c r="IWL44" s="458"/>
      <c r="IWM44" s="459"/>
      <c r="IWN44" s="460"/>
      <c r="IWO44" s="461"/>
      <c r="IWP44" s="462"/>
      <c r="IWQ44" s="458"/>
      <c r="IWR44" s="451"/>
      <c r="IWS44" s="463"/>
      <c r="IWT44" s="451"/>
      <c r="IWU44" s="451"/>
      <c r="IWV44" s="453"/>
      <c r="IWX44" s="449"/>
      <c r="IWY44" s="449"/>
      <c r="IWZ44" s="449"/>
      <c r="IXA44" s="450"/>
      <c r="IXB44" s="451"/>
      <c r="IXC44" s="451"/>
      <c r="IXD44" s="451"/>
      <c r="IXE44" s="449"/>
      <c r="IXF44" s="452"/>
      <c r="IXG44" s="453"/>
      <c r="IXH44" s="454"/>
      <c r="IXI44" s="449"/>
      <c r="IXJ44" s="453"/>
      <c r="IXK44" s="453"/>
      <c r="IXL44" s="450"/>
      <c r="IXM44" s="454"/>
      <c r="IXN44" s="455"/>
      <c r="IXO44" s="453"/>
      <c r="IXP44" s="456"/>
      <c r="IXQ44" s="453"/>
      <c r="IXR44" s="456"/>
      <c r="IXS44" s="454"/>
      <c r="IXT44" s="451"/>
      <c r="IXU44" s="454"/>
      <c r="IXV44" s="450"/>
      <c r="IXW44" s="456"/>
      <c r="IXX44" s="456"/>
      <c r="IXY44" s="456"/>
      <c r="IXZ44" s="456"/>
      <c r="IYA44" s="271"/>
      <c r="IYB44" s="451"/>
      <c r="IYC44" s="454"/>
      <c r="IYD44" s="451"/>
      <c r="IYE44" s="457"/>
      <c r="IYF44" s="271"/>
      <c r="IYG44" s="451"/>
      <c r="IYH44" s="454"/>
      <c r="IYI44" s="451"/>
      <c r="IYJ44" s="457"/>
      <c r="IYK44" s="451"/>
      <c r="IYL44" s="457"/>
      <c r="IYM44" s="457"/>
      <c r="IYN44" s="457"/>
      <c r="IYO44" s="271"/>
      <c r="IYP44" s="271"/>
      <c r="IYQ44" s="451"/>
      <c r="IYR44" s="454"/>
      <c r="IYS44" s="451"/>
      <c r="IYT44" s="454"/>
      <c r="IYU44" s="458"/>
      <c r="IYV44" s="459"/>
      <c r="IYW44" s="460"/>
      <c r="IYX44" s="461"/>
      <c r="IYY44" s="462"/>
      <c r="IYZ44" s="458"/>
      <c r="IZA44" s="451"/>
      <c r="IZB44" s="463"/>
      <c r="IZC44" s="451"/>
      <c r="IZD44" s="451"/>
      <c r="IZE44" s="453"/>
      <c r="IZG44" s="449"/>
      <c r="IZH44" s="449"/>
      <c r="IZI44" s="449"/>
      <c r="IZJ44" s="450"/>
      <c r="IZK44" s="451"/>
      <c r="IZL44" s="451"/>
      <c r="IZM44" s="451"/>
      <c r="IZN44" s="449"/>
      <c r="IZO44" s="452"/>
      <c r="IZP44" s="453"/>
      <c r="IZQ44" s="454"/>
      <c r="IZR44" s="449"/>
      <c r="IZS44" s="453"/>
      <c r="IZT44" s="453"/>
      <c r="IZU44" s="450"/>
      <c r="IZV44" s="454"/>
      <c r="IZW44" s="455"/>
      <c r="IZX44" s="453"/>
      <c r="IZY44" s="456"/>
      <c r="IZZ44" s="453"/>
      <c r="JAA44" s="456"/>
      <c r="JAB44" s="454"/>
      <c r="JAC44" s="451"/>
      <c r="JAD44" s="454"/>
      <c r="JAE44" s="450"/>
      <c r="JAF44" s="456"/>
      <c r="JAG44" s="456"/>
      <c r="JAH44" s="456"/>
      <c r="JAI44" s="456"/>
      <c r="JAJ44" s="271"/>
      <c r="JAK44" s="451"/>
      <c r="JAL44" s="454"/>
      <c r="JAM44" s="451"/>
      <c r="JAN44" s="457"/>
      <c r="JAO44" s="271"/>
      <c r="JAP44" s="451"/>
      <c r="JAQ44" s="454"/>
      <c r="JAR44" s="451"/>
      <c r="JAS44" s="457"/>
      <c r="JAT44" s="451"/>
      <c r="JAU44" s="457"/>
      <c r="JAV44" s="457"/>
      <c r="JAW44" s="457"/>
      <c r="JAX44" s="271"/>
      <c r="JAY44" s="271"/>
      <c r="JAZ44" s="451"/>
      <c r="JBA44" s="454"/>
      <c r="JBB44" s="451"/>
      <c r="JBC44" s="454"/>
      <c r="JBD44" s="458"/>
      <c r="JBE44" s="459"/>
      <c r="JBF44" s="460"/>
      <c r="JBG44" s="461"/>
      <c r="JBH44" s="462"/>
      <c r="JBI44" s="458"/>
      <c r="JBJ44" s="451"/>
      <c r="JBK44" s="463"/>
      <c r="JBL44" s="451"/>
      <c r="JBM44" s="451"/>
      <c r="JBN44" s="453"/>
      <c r="JBP44" s="449"/>
      <c r="JBQ44" s="449"/>
      <c r="JBR44" s="449"/>
      <c r="JBS44" s="450"/>
      <c r="JBT44" s="451"/>
      <c r="JBU44" s="451"/>
      <c r="JBV44" s="451"/>
      <c r="JBW44" s="449"/>
      <c r="JBX44" s="452"/>
      <c r="JBY44" s="453"/>
      <c r="JBZ44" s="454"/>
      <c r="JCA44" s="449"/>
      <c r="JCB44" s="453"/>
      <c r="JCC44" s="453"/>
      <c r="JCD44" s="450"/>
      <c r="JCE44" s="454"/>
      <c r="JCF44" s="455"/>
      <c r="JCG44" s="453"/>
      <c r="JCH44" s="456"/>
      <c r="JCI44" s="453"/>
      <c r="JCJ44" s="456"/>
      <c r="JCK44" s="454"/>
      <c r="JCL44" s="451"/>
      <c r="JCM44" s="454"/>
      <c r="JCN44" s="450"/>
      <c r="JCO44" s="456"/>
      <c r="JCP44" s="456"/>
      <c r="JCQ44" s="456"/>
      <c r="JCR44" s="456"/>
      <c r="JCS44" s="271"/>
      <c r="JCT44" s="451"/>
      <c r="JCU44" s="454"/>
      <c r="JCV44" s="451"/>
      <c r="JCW44" s="457"/>
      <c r="JCX44" s="271"/>
      <c r="JCY44" s="451"/>
      <c r="JCZ44" s="454"/>
      <c r="JDA44" s="451"/>
      <c r="JDB44" s="457"/>
      <c r="JDC44" s="451"/>
      <c r="JDD44" s="457"/>
      <c r="JDE44" s="457"/>
      <c r="JDF44" s="457"/>
      <c r="JDG44" s="271"/>
      <c r="JDH44" s="271"/>
      <c r="JDI44" s="451"/>
      <c r="JDJ44" s="454"/>
      <c r="JDK44" s="451"/>
      <c r="JDL44" s="454"/>
      <c r="JDM44" s="458"/>
      <c r="JDN44" s="459"/>
      <c r="JDO44" s="460"/>
      <c r="JDP44" s="461"/>
      <c r="JDQ44" s="462"/>
      <c r="JDR44" s="458"/>
      <c r="JDS44" s="451"/>
      <c r="JDT44" s="463"/>
      <c r="JDU44" s="451"/>
      <c r="JDV44" s="451"/>
      <c r="JDW44" s="453"/>
      <c r="JDY44" s="449"/>
      <c r="JDZ44" s="449"/>
      <c r="JEA44" s="449"/>
      <c r="JEB44" s="450"/>
      <c r="JEC44" s="451"/>
      <c r="JED44" s="451"/>
      <c r="JEE44" s="451"/>
      <c r="JEF44" s="449"/>
      <c r="JEG44" s="452"/>
      <c r="JEH44" s="453"/>
      <c r="JEI44" s="454"/>
      <c r="JEJ44" s="449"/>
      <c r="JEK44" s="453"/>
      <c r="JEL44" s="453"/>
      <c r="JEM44" s="450"/>
      <c r="JEN44" s="454"/>
      <c r="JEO44" s="455"/>
      <c r="JEP44" s="453"/>
      <c r="JEQ44" s="456"/>
      <c r="JER44" s="453"/>
      <c r="JES44" s="456"/>
      <c r="JET44" s="454"/>
      <c r="JEU44" s="451"/>
      <c r="JEV44" s="454"/>
      <c r="JEW44" s="450"/>
      <c r="JEX44" s="456"/>
      <c r="JEY44" s="456"/>
      <c r="JEZ44" s="456"/>
      <c r="JFA44" s="456"/>
      <c r="JFB44" s="271"/>
      <c r="JFC44" s="451"/>
      <c r="JFD44" s="454"/>
      <c r="JFE44" s="451"/>
      <c r="JFF44" s="457"/>
      <c r="JFG44" s="271"/>
      <c r="JFH44" s="451"/>
      <c r="JFI44" s="454"/>
      <c r="JFJ44" s="451"/>
      <c r="JFK44" s="457"/>
      <c r="JFL44" s="451"/>
      <c r="JFM44" s="457"/>
      <c r="JFN44" s="457"/>
      <c r="JFO44" s="457"/>
      <c r="JFP44" s="271"/>
      <c r="JFQ44" s="271"/>
      <c r="JFR44" s="451"/>
      <c r="JFS44" s="454"/>
      <c r="JFT44" s="451"/>
      <c r="JFU44" s="454"/>
      <c r="JFV44" s="458"/>
      <c r="JFW44" s="459"/>
      <c r="JFX44" s="460"/>
      <c r="JFY44" s="461"/>
      <c r="JFZ44" s="462"/>
      <c r="JGA44" s="458"/>
      <c r="JGB44" s="451"/>
      <c r="JGC44" s="463"/>
      <c r="JGD44" s="451"/>
      <c r="JGE44" s="451"/>
      <c r="JGF44" s="453"/>
      <c r="JGH44" s="449"/>
      <c r="JGI44" s="449"/>
      <c r="JGJ44" s="449"/>
      <c r="JGK44" s="450"/>
      <c r="JGL44" s="451"/>
      <c r="JGM44" s="451"/>
      <c r="JGN44" s="451"/>
      <c r="JGO44" s="449"/>
      <c r="JGP44" s="452"/>
      <c r="JGQ44" s="453"/>
      <c r="JGR44" s="454"/>
      <c r="JGS44" s="449"/>
      <c r="JGT44" s="453"/>
      <c r="JGU44" s="453"/>
      <c r="JGV44" s="450"/>
      <c r="JGW44" s="454"/>
      <c r="JGX44" s="455"/>
      <c r="JGY44" s="453"/>
      <c r="JGZ44" s="456"/>
      <c r="JHA44" s="453"/>
      <c r="JHB44" s="456"/>
      <c r="JHC44" s="454"/>
      <c r="JHD44" s="451"/>
      <c r="JHE44" s="454"/>
      <c r="JHF44" s="450"/>
      <c r="JHG44" s="456"/>
      <c r="JHH44" s="456"/>
      <c r="JHI44" s="456"/>
      <c r="JHJ44" s="456"/>
      <c r="JHK44" s="271"/>
      <c r="JHL44" s="451"/>
      <c r="JHM44" s="454"/>
      <c r="JHN44" s="451"/>
      <c r="JHO44" s="457"/>
      <c r="JHP44" s="271"/>
      <c r="JHQ44" s="451"/>
      <c r="JHR44" s="454"/>
      <c r="JHS44" s="451"/>
      <c r="JHT44" s="457"/>
      <c r="JHU44" s="451"/>
      <c r="JHV44" s="457"/>
      <c r="JHW44" s="457"/>
      <c r="JHX44" s="457"/>
      <c r="JHY44" s="271"/>
      <c r="JHZ44" s="271"/>
      <c r="JIA44" s="451"/>
      <c r="JIB44" s="454"/>
      <c r="JIC44" s="451"/>
      <c r="JID44" s="454"/>
      <c r="JIE44" s="458"/>
      <c r="JIF44" s="459"/>
      <c r="JIG44" s="460"/>
      <c r="JIH44" s="461"/>
      <c r="JII44" s="462"/>
      <c r="JIJ44" s="458"/>
      <c r="JIK44" s="451"/>
      <c r="JIL44" s="463"/>
      <c r="JIM44" s="451"/>
      <c r="JIN44" s="451"/>
      <c r="JIO44" s="453"/>
      <c r="JIQ44" s="449"/>
      <c r="JIR44" s="449"/>
      <c r="JIS44" s="449"/>
      <c r="JIT44" s="450"/>
      <c r="JIU44" s="451"/>
      <c r="JIV44" s="451"/>
      <c r="JIW44" s="451"/>
      <c r="JIX44" s="449"/>
      <c r="JIY44" s="452"/>
      <c r="JIZ44" s="453"/>
      <c r="JJA44" s="454"/>
      <c r="JJB44" s="449"/>
      <c r="JJC44" s="453"/>
      <c r="JJD44" s="453"/>
      <c r="JJE44" s="450"/>
      <c r="JJF44" s="454"/>
      <c r="JJG44" s="455"/>
      <c r="JJH44" s="453"/>
      <c r="JJI44" s="456"/>
      <c r="JJJ44" s="453"/>
      <c r="JJK44" s="456"/>
      <c r="JJL44" s="454"/>
      <c r="JJM44" s="451"/>
      <c r="JJN44" s="454"/>
      <c r="JJO44" s="450"/>
      <c r="JJP44" s="456"/>
      <c r="JJQ44" s="456"/>
      <c r="JJR44" s="456"/>
      <c r="JJS44" s="456"/>
      <c r="JJT44" s="271"/>
      <c r="JJU44" s="451"/>
      <c r="JJV44" s="454"/>
      <c r="JJW44" s="451"/>
      <c r="JJX44" s="457"/>
      <c r="JJY44" s="271"/>
      <c r="JJZ44" s="451"/>
      <c r="JKA44" s="454"/>
      <c r="JKB44" s="451"/>
      <c r="JKC44" s="457"/>
      <c r="JKD44" s="451"/>
      <c r="JKE44" s="457"/>
      <c r="JKF44" s="457"/>
      <c r="JKG44" s="457"/>
      <c r="JKH44" s="271"/>
      <c r="JKI44" s="271"/>
      <c r="JKJ44" s="451"/>
      <c r="JKK44" s="454"/>
      <c r="JKL44" s="451"/>
      <c r="JKM44" s="454"/>
      <c r="JKN44" s="458"/>
      <c r="JKO44" s="459"/>
      <c r="JKP44" s="460"/>
      <c r="JKQ44" s="461"/>
      <c r="JKR44" s="462"/>
      <c r="JKS44" s="458"/>
      <c r="JKT44" s="451"/>
      <c r="JKU44" s="463"/>
      <c r="JKV44" s="451"/>
      <c r="JKW44" s="451"/>
      <c r="JKX44" s="453"/>
      <c r="JKZ44" s="449"/>
      <c r="JLA44" s="449"/>
      <c r="JLB44" s="449"/>
      <c r="JLC44" s="450"/>
      <c r="JLD44" s="451"/>
      <c r="JLE44" s="451"/>
      <c r="JLF44" s="451"/>
      <c r="JLG44" s="449"/>
      <c r="JLH44" s="452"/>
      <c r="JLI44" s="453"/>
      <c r="JLJ44" s="454"/>
      <c r="JLK44" s="449"/>
      <c r="JLL44" s="453"/>
      <c r="JLM44" s="453"/>
      <c r="JLN44" s="450"/>
      <c r="JLO44" s="454"/>
      <c r="JLP44" s="455"/>
      <c r="JLQ44" s="453"/>
      <c r="JLR44" s="456"/>
      <c r="JLS44" s="453"/>
      <c r="JLT44" s="456"/>
      <c r="JLU44" s="454"/>
      <c r="JLV44" s="451"/>
      <c r="JLW44" s="454"/>
      <c r="JLX44" s="450"/>
      <c r="JLY44" s="456"/>
      <c r="JLZ44" s="456"/>
      <c r="JMA44" s="456"/>
      <c r="JMB44" s="456"/>
      <c r="JMC44" s="271"/>
      <c r="JMD44" s="451"/>
      <c r="JME44" s="454"/>
      <c r="JMF44" s="451"/>
      <c r="JMG44" s="457"/>
      <c r="JMH44" s="271"/>
      <c r="JMI44" s="451"/>
      <c r="JMJ44" s="454"/>
      <c r="JMK44" s="451"/>
      <c r="JML44" s="457"/>
      <c r="JMM44" s="451"/>
      <c r="JMN44" s="457"/>
      <c r="JMO44" s="457"/>
      <c r="JMP44" s="457"/>
      <c r="JMQ44" s="271"/>
      <c r="JMR44" s="271"/>
      <c r="JMS44" s="451"/>
      <c r="JMT44" s="454"/>
      <c r="JMU44" s="451"/>
      <c r="JMV44" s="454"/>
      <c r="JMW44" s="458"/>
      <c r="JMX44" s="459"/>
      <c r="JMY44" s="460"/>
      <c r="JMZ44" s="461"/>
      <c r="JNA44" s="462"/>
      <c r="JNB44" s="458"/>
      <c r="JNC44" s="451"/>
      <c r="JND44" s="463"/>
      <c r="JNE44" s="451"/>
      <c r="JNF44" s="451"/>
      <c r="JNG44" s="453"/>
      <c r="JNI44" s="449"/>
      <c r="JNJ44" s="449"/>
      <c r="JNK44" s="449"/>
      <c r="JNL44" s="450"/>
      <c r="JNM44" s="451"/>
      <c r="JNN44" s="451"/>
      <c r="JNO44" s="451"/>
      <c r="JNP44" s="449"/>
      <c r="JNQ44" s="452"/>
      <c r="JNR44" s="453"/>
      <c r="JNS44" s="454"/>
      <c r="JNT44" s="449"/>
      <c r="JNU44" s="453"/>
      <c r="JNV44" s="453"/>
      <c r="JNW44" s="450"/>
      <c r="JNX44" s="454"/>
      <c r="JNY44" s="455"/>
      <c r="JNZ44" s="453"/>
      <c r="JOA44" s="456"/>
      <c r="JOB44" s="453"/>
      <c r="JOC44" s="456"/>
      <c r="JOD44" s="454"/>
      <c r="JOE44" s="451"/>
      <c r="JOF44" s="454"/>
      <c r="JOG44" s="450"/>
      <c r="JOH44" s="456"/>
      <c r="JOI44" s="456"/>
      <c r="JOJ44" s="456"/>
      <c r="JOK44" s="456"/>
      <c r="JOL44" s="271"/>
      <c r="JOM44" s="451"/>
      <c r="JON44" s="454"/>
      <c r="JOO44" s="451"/>
      <c r="JOP44" s="457"/>
      <c r="JOQ44" s="271"/>
      <c r="JOR44" s="451"/>
      <c r="JOS44" s="454"/>
      <c r="JOT44" s="451"/>
      <c r="JOU44" s="457"/>
      <c r="JOV44" s="451"/>
      <c r="JOW44" s="457"/>
      <c r="JOX44" s="457"/>
      <c r="JOY44" s="457"/>
      <c r="JOZ44" s="271"/>
      <c r="JPA44" s="271"/>
      <c r="JPB44" s="451"/>
      <c r="JPC44" s="454"/>
      <c r="JPD44" s="451"/>
      <c r="JPE44" s="454"/>
      <c r="JPF44" s="458"/>
      <c r="JPG44" s="459"/>
      <c r="JPH44" s="460"/>
      <c r="JPI44" s="461"/>
      <c r="JPJ44" s="462"/>
      <c r="JPK44" s="458"/>
      <c r="JPL44" s="451"/>
      <c r="JPM44" s="463"/>
      <c r="JPN44" s="451"/>
      <c r="JPO44" s="451"/>
      <c r="JPP44" s="453"/>
      <c r="JPR44" s="449"/>
      <c r="JPS44" s="449"/>
      <c r="JPT44" s="449"/>
      <c r="JPU44" s="450"/>
      <c r="JPV44" s="451"/>
      <c r="JPW44" s="451"/>
      <c r="JPX44" s="451"/>
      <c r="JPY44" s="449"/>
      <c r="JPZ44" s="452"/>
      <c r="JQA44" s="453"/>
      <c r="JQB44" s="454"/>
      <c r="JQC44" s="449"/>
      <c r="JQD44" s="453"/>
      <c r="JQE44" s="453"/>
      <c r="JQF44" s="450"/>
      <c r="JQG44" s="454"/>
      <c r="JQH44" s="455"/>
      <c r="JQI44" s="453"/>
      <c r="JQJ44" s="456"/>
      <c r="JQK44" s="453"/>
      <c r="JQL44" s="456"/>
      <c r="JQM44" s="454"/>
      <c r="JQN44" s="451"/>
      <c r="JQO44" s="454"/>
      <c r="JQP44" s="450"/>
      <c r="JQQ44" s="456"/>
      <c r="JQR44" s="456"/>
      <c r="JQS44" s="456"/>
      <c r="JQT44" s="456"/>
      <c r="JQU44" s="271"/>
      <c r="JQV44" s="451"/>
      <c r="JQW44" s="454"/>
      <c r="JQX44" s="451"/>
      <c r="JQY44" s="457"/>
      <c r="JQZ44" s="271"/>
      <c r="JRA44" s="451"/>
      <c r="JRB44" s="454"/>
      <c r="JRC44" s="451"/>
      <c r="JRD44" s="457"/>
      <c r="JRE44" s="451"/>
      <c r="JRF44" s="457"/>
      <c r="JRG44" s="457"/>
      <c r="JRH44" s="457"/>
      <c r="JRI44" s="271"/>
      <c r="JRJ44" s="271"/>
      <c r="JRK44" s="451"/>
      <c r="JRL44" s="454"/>
      <c r="JRM44" s="451"/>
      <c r="JRN44" s="454"/>
      <c r="JRO44" s="458"/>
      <c r="JRP44" s="459"/>
      <c r="JRQ44" s="460"/>
      <c r="JRR44" s="461"/>
      <c r="JRS44" s="462"/>
      <c r="JRT44" s="458"/>
      <c r="JRU44" s="451"/>
      <c r="JRV44" s="463"/>
      <c r="JRW44" s="451"/>
      <c r="JRX44" s="451"/>
      <c r="JRY44" s="453"/>
      <c r="JSA44" s="449"/>
      <c r="JSB44" s="449"/>
      <c r="JSC44" s="449"/>
      <c r="JSD44" s="450"/>
      <c r="JSE44" s="451"/>
      <c r="JSF44" s="451"/>
      <c r="JSG44" s="451"/>
      <c r="JSH44" s="449"/>
      <c r="JSI44" s="452"/>
      <c r="JSJ44" s="453"/>
      <c r="JSK44" s="454"/>
      <c r="JSL44" s="449"/>
      <c r="JSM44" s="453"/>
      <c r="JSN44" s="453"/>
      <c r="JSO44" s="450"/>
      <c r="JSP44" s="454"/>
      <c r="JSQ44" s="455"/>
      <c r="JSR44" s="453"/>
      <c r="JSS44" s="456"/>
      <c r="JST44" s="453"/>
      <c r="JSU44" s="456"/>
      <c r="JSV44" s="454"/>
      <c r="JSW44" s="451"/>
      <c r="JSX44" s="454"/>
      <c r="JSY44" s="450"/>
      <c r="JSZ44" s="456"/>
      <c r="JTA44" s="456"/>
      <c r="JTB44" s="456"/>
      <c r="JTC44" s="456"/>
      <c r="JTD44" s="271"/>
      <c r="JTE44" s="451"/>
      <c r="JTF44" s="454"/>
      <c r="JTG44" s="451"/>
      <c r="JTH44" s="457"/>
      <c r="JTI44" s="271"/>
      <c r="JTJ44" s="451"/>
      <c r="JTK44" s="454"/>
      <c r="JTL44" s="451"/>
      <c r="JTM44" s="457"/>
      <c r="JTN44" s="451"/>
      <c r="JTO44" s="457"/>
      <c r="JTP44" s="457"/>
      <c r="JTQ44" s="457"/>
      <c r="JTR44" s="271"/>
      <c r="JTS44" s="271"/>
      <c r="JTT44" s="451"/>
      <c r="JTU44" s="454"/>
      <c r="JTV44" s="451"/>
      <c r="JTW44" s="454"/>
      <c r="JTX44" s="458"/>
      <c r="JTY44" s="459"/>
      <c r="JTZ44" s="460"/>
      <c r="JUA44" s="461"/>
      <c r="JUB44" s="462"/>
      <c r="JUC44" s="458"/>
      <c r="JUD44" s="451"/>
      <c r="JUE44" s="463"/>
      <c r="JUF44" s="451"/>
      <c r="JUG44" s="451"/>
      <c r="JUH44" s="453"/>
      <c r="JUJ44" s="449"/>
      <c r="JUK44" s="449"/>
      <c r="JUL44" s="449"/>
      <c r="JUM44" s="450"/>
      <c r="JUN44" s="451"/>
      <c r="JUO44" s="451"/>
      <c r="JUP44" s="451"/>
      <c r="JUQ44" s="449"/>
      <c r="JUR44" s="452"/>
      <c r="JUS44" s="453"/>
      <c r="JUT44" s="454"/>
      <c r="JUU44" s="449"/>
      <c r="JUV44" s="453"/>
      <c r="JUW44" s="453"/>
      <c r="JUX44" s="450"/>
      <c r="JUY44" s="454"/>
      <c r="JUZ44" s="455"/>
      <c r="JVA44" s="453"/>
      <c r="JVB44" s="456"/>
      <c r="JVC44" s="453"/>
      <c r="JVD44" s="456"/>
      <c r="JVE44" s="454"/>
      <c r="JVF44" s="451"/>
      <c r="JVG44" s="454"/>
      <c r="JVH44" s="450"/>
      <c r="JVI44" s="456"/>
      <c r="JVJ44" s="456"/>
      <c r="JVK44" s="456"/>
      <c r="JVL44" s="456"/>
      <c r="JVM44" s="271"/>
      <c r="JVN44" s="451"/>
      <c r="JVO44" s="454"/>
      <c r="JVP44" s="451"/>
      <c r="JVQ44" s="457"/>
      <c r="JVR44" s="271"/>
      <c r="JVS44" s="451"/>
      <c r="JVT44" s="454"/>
      <c r="JVU44" s="451"/>
      <c r="JVV44" s="457"/>
      <c r="JVW44" s="451"/>
      <c r="JVX44" s="457"/>
      <c r="JVY44" s="457"/>
      <c r="JVZ44" s="457"/>
      <c r="JWA44" s="271"/>
      <c r="JWB44" s="271"/>
      <c r="JWC44" s="451"/>
      <c r="JWD44" s="454"/>
      <c r="JWE44" s="451"/>
      <c r="JWF44" s="454"/>
      <c r="JWG44" s="458"/>
      <c r="JWH44" s="459"/>
      <c r="JWI44" s="460"/>
      <c r="JWJ44" s="461"/>
      <c r="JWK44" s="462"/>
      <c r="JWL44" s="458"/>
      <c r="JWM44" s="451"/>
      <c r="JWN44" s="463"/>
      <c r="JWO44" s="451"/>
      <c r="JWP44" s="451"/>
      <c r="JWQ44" s="453"/>
      <c r="JWS44" s="449"/>
      <c r="JWT44" s="449"/>
      <c r="JWU44" s="449"/>
      <c r="JWV44" s="450"/>
      <c r="JWW44" s="451"/>
      <c r="JWX44" s="451"/>
      <c r="JWY44" s="451"/>
      <c r="JWZ44" s="449"/>
      <c r="JXA44" s="452"/>
      <c r="JXB44" s="453"/>
      <c r="JXC44" s="454"/>
      <c r="JXD44" s="449"/>
      <c r="JXE44" s="453"/>
      <c r="JXF44" s="453"/>
      <c r="JXG44" s="450"/>
      <c r="JXH44" s="454"/>
      <c r="JXI44" s="455"/>
      <c r="JXJ44" s="453"/>
      <c r="JXK44" s="456"/>
      <c r="JXL44" s="453"/>
      <c r="JXM44" s="456"/>
      <c r="JXN44" s="454"/>
      <c r="JXO44" s="451"/>
      <c r="JXP44" s="454"/>
      <c r="JXQ44" s="450"/>
      <c r="JXR44" s="456"/>
      <c r="JXS44" s="456"/>
      <c r="JXT44" s="456"/>
      <c r="JXU44" s="456"/>
      <c r="JXV44" s="271"/>
      <c r="JXW44" s="451"/>
      <c r="JXX44" s="454"/>
      <c r="JXY44" s="451"/>
      <c r="JXZ44" s="457"/>
      <c r="JYA44" s="271"/>
      <c r="JYB44" s="451"/>
      <c r="JYC44" s="454"/>
      <c r="JYD44" s="451"/>
      <c r="JYE44" s="457"/>
      <c r="JYF44" s="451"/>
      <c r="JYG44" s="457"/>
      <c r="JYH44" s="457"/>
      <c r="JYI44" s="457"/>
      <c r="JYJ44" s="271"/>
      <c r="JYK44" s="271"/>
      <c r="JYL44" s="451"/>
      <c r="JYM44" s="454"/>
      <c r="JYN44" s="451"/>
      <c r="JYO44" s="454"/>
      <c r="JYP44" s="458"/>
      <c r="JYQ44" s="459"/>
      <c r="JYR44" s="460"/>
      <c r="JYS44" s="461"/>
      <c r="JYT44" s="462"/>
      <c r="JYU44" s="458"/>
      <c r="JYV44" s="451"/>
      <c r="JYW44" s="463"/>
      <c r="JYX44" s="451"/>
      <c r="JYY44" s="451"/>
      <c r="JYZ44" s="453"/>
      <c r="JZB44" s="449"/>
      <c r="JZC44" s="449"/>
      <c r="JZD44" s="449"/>
      <c r="JZE44" s="450"/>
      <c r="JZF44" s="451"/>
      <c r="JZG44" s="451"/>
      <c r="JZH44" s="451"/>
      <c r="JZI44" s="449"/>
      <c r="JZJ44" s="452"/>
      <c r="JZK44" s="453"/>
      <c r="JZL44" s="454"/>
      <c r="JZM44" s="449"/>
      <c r="JZN44" s="453"/>
      <c r="JZO44" s="453"/>
      <c r="JZP44" s="450"/>
      <c r="JZQ44" s="454"/>
      <c r="JZR44" s="455"/>
      <c r="JZS44" s="453"/>
      <c r="JZT44" s="456"/>
      <c r="JZU44" s="453"/>
      <c r="JZV44" s="456"/>
      <c r="JZW44" s="454"/>
      <c r="JZX44" s="451"/>
      <c r="JZY44" s="454"/>
      <c r="JZZ44" s="450"/>
      <c r="KAA44" s="456"/>
      <c r="KAB44" s="456"/>
      <c r="KAC44" s="456"/>
      <c r="KAD44" s="456"/>
      <c r="KAE44" s="271"/>
      <c r="KAF44" s="451"/>
      <c r="KAG44" s="454"/>
      <c r="KAH44" s="451"/>
      <c r="KAI44" s="457"/>
      <c r="KAJ44" s="271"/>
      <c r="KAK44" s="451"/>
      <c r="KAL44" s="454"/>
      <c r="KAM44" s="451"/>
      <c r="KAN44" s="457"/>
      <c r="KAO44" s="451"/>
      <c r="KAP44" s="457"/>
      <c r="KAQ44" s="457"/>
      <c r="KAR44" s="457"/>
      <c r="KAS44" s="271"/>
      <c r="KAT44" s="271"/>
      <c r="KAU44" s="451"/>
      <c r="KAV44" s="454"/>
      <c r="KAW44" s="451"/>
      <c r="KAX44" s="454"/>
      <c r="KAY44" s="458"/>
      <c r="KAZ44" s="459"/>
      <c r="KBA44" s="460"/>
      <c r="KBB44" s="461"/>
      <c r="KBC44" s="462"/>
      <c r="KBD44" s="458"/>
      <c r="KBE44" s="451"/>
      <c r="KBF44" s="463"/>
      <c r="KBG44" s="451"/>
      <c r="KBH44" s="451"/>
      <c r="KBI44" s="453"/>
      <c r="KBK44" s="449"/>
      <c r="KBL44" s="449"/>
      <c r="KBM44" s="449"/>
      <c r="KBN44" s="450"/>
      <c r="KBO44" s="451"/>
      <c r="KBP44" s="451"/>
      <c r="KBQ44" s="451"/>
      <c r="KBR44" s="449"/>
      <c r="KBS44" s="452"/>
      <c r="KBT44" s="453"/>
      <c r="KBU44" s="454"/>
      <c r="KBV44" s="449"/>
      <c r="KBW44" s="453"/>
      <c r="KBX44" s="453"/>
      <c r="KBY44" s="450"/>
      <c r="KBZ44" s="454"/>
      <c r="KCA44" s="455"/>
      <c r="KCB44" s="453"/>
      <c r="KCC44" s="456"/>
      <c r="KCD44" s="453"/>
      <c r="KCE44" s="456"/>
      <c r="KCF44" s="454"/>
      <c r="KCG44" s="451"/>
      <c r="KCH44" s="454"/>
      <c r="KCI44" s="450"/>
      <c r="KCJ44" s="456"/>
      <c r="KCK44" s="456"/>
      <c r="KCL44" s="456"/>
      <c r="KCM44" s="456"/>
      <c r="KCN44" s="271"/>
      <c r="KCO44" s="451"/>
      <c r="KCP44" s="454"/>
      <c r="KCQ44" s="451"/>
      <c r="KCR44" s="457"/>
      <c r="KCS44" s="271"/>
      <c r="KCT44" s="451"/>
      <c r="KCU44" s="454"/>
      <c r="KCV44" s="451"/>
      <c r="KCW44" s="457"/>
      <c r="KCX44" s="451"/>
      <c r="KCY44" s="457"/>
      <c r="KCZ44" s="457"/>
      <c r="KDA44" s="457"/>
      <c r="KDB44" s="271"/>
      <c r="KDC44" s="271"/>
      <c r="KDD44" s="451"/>
      <c r="KDE44" s="454"/>
      <c r="KDF44" s="451"/>
      <c r="KDG44" s="454"/>
      <c r="KDH44" s="458"/>
      <c r="KDI44" s="459"/>
      <c r="KDJ44" s="460"/>
      <c r="KDK44" s="461"/>
      <c r="KDL44" s="462"/>
      <c r="KDM44" s="458"/>
      <c r="KDN44" s="451"/>
      <c r="KDO44" s="463"/>
      <c r="KDP44" s="451"/>
      <c r="KDQ44" s="451"/>
      <c r="KDR44" s="453"/>
      <c r="KDT44" s="449"/>
      <c r="KDU44" s="449"/>
      <c r="KDV44" s="449"/>
      <c r="KDW44" s="450"/>
      <c r="KDX44" s="451"/>
      <c r="KDY44" s="451"/>
      <c r="KDZ44" s="451"/>
      <c r="KEA44" s="449"/>
      <c r="KEB44" s="452"/>
      <c r="KEC44" s="453"/>
      <c r="KED44" s="454"/>
      <c r="KEE44" s="449"/>
      <c r="KEF44" s="453"/>
      <c r="KEG44" s="453"/>
      <c r="KEH44" s="450"/>
      <c r="KEI44" s="454"/>
      <c r="KEJ44" s="455"/>
      <c r="KEK44" s="453"/>
      <c r="KEL44" s="456"/>
      <c r="KEM44" s="453"/>
      <c r="KEN44" s="456"/>
      <c r="KEO44" s="454"/>
      <c r="KEP44" s="451"/>
      <c r="KEQ44" s="454"/>
      <c r="KER44" s="450"/>
      <c r="KES44" s="456"/>
      <c r="KET44" s="456"/>
      <c r="KEU44" s="456"/>
      <c r="KEV44" s="456"/>
      <c r="KEW44" s="271"/>
      <c r="KEX44" s="451"/>
      <c r="KEY44" s="454"/>
      <c r="KEZ44" s="451"/>
      <c r="KFA44" s="457"/>
      <c r="KFB44" s="271"/>
      <c r="KFC44" s="451"/>
      <c r="KFD44" s="454"/>
      <c r="KFE44" s="451"/>
      <c r="KFF44" s="457"/>
      <c r="KFG44" s="451"/>
      <c r="KFH44" s="457"/>
      <c r="KFI44" s="457"/>
      <c r="KFJ44" s="457"/>
      <c r="KFK44" s="271"/>
      <c r="KFL44" s="271"/>
      <c r="KFM44" s="451"/>
      <c r="KFN44" s="454"/>
      <c r="KFO44" s="451"/>
      <c r="KFP44" s="454"/>
      <c r="KFQ44" s="458"/>
      <c r="KFR44" s="459"/>
      <c r="KFS44" s="460"/>
      <c r="KFT44" s="461"/>
      <c r="KFU44" s="462"/>
      <c r="KFV44" s="458"/>
      <c r="KFW44" s="451"/>
      <c r="KFX44" s="463"/>
      <c r="KFY44" s="451"/>
      <c r="KFZ44" s="451"/>
      <c r="KGA44" s="453"/>
      <c r="KGC44" s="449"/>
      <c r="KGD44" s="449"/>
      <c r="KGE44" s="449"/>
      <c r="KGF44" s="450"/>
      <c r="KGG44" s="451"/>
      <c r="KGH44" s="451"/>
      <c r="KGI44" s="451"/>
      <c r="KGJ44" s="449"/>
      <c r="KGK44" s="452"/>
      <c r="KGL44" s="453"/>
      <c r="KGM44" s="454"/>
      <c r="KGN44" s="449"/>
      <c r="KGO44" s="453"/>
      <c r="KGP44" s="453"/>
      <c r="KGQ44" s="450"/>
      <c r="KGR44" s="454"/>
      <c r="KGS44" s="455"/>
      <c r="KGT44" s="453"/>
      <c r="KGU44" s="456"/>
      <c r="KGV44" s="453"/>
      <c r="KGW44" s="456"/>
      <c r="KGX44" s="454"/>
      <c r="KGY44" s="451"/>
      <c r="KGZ44" s="454"/>
      <c r="KHA44" s="450"/>
      <c r="KHB44" s="456"/>
      <c r="KHC44" s="456"/>
      <c r="KHD44" s="456"/>
      <c r="KHE44" s="456"/>
      <c r="KHF44" s="271"/>
      <c r="KHG44" s="451"/>
      <c r="KHH44" s="454"/>
      <c r="KHI44" s="451"/>
      <c r="KHJ44" s="457"/>
      <c r="KHK44" s="271"/>
      <c r="KHL44" s="451"/>
      <c r="KHM44" s="454"/>
      <c r="KHN44" s="451"/>
      <c r="KHO44" s="457"/>
      <c r="KHP44" s="451"/>
      <c r="KHQ44" s="457"/>
      <c r="KHR44" s="457"/>
      <c r="KHS44" s="457"/>
      <c r="KHT44" s="271"/>
      <c r="KHU44" s="271"/>
      <c r="KHV44" s="451"/>
      <c r="KHW44" s="454"/>
      <c r="KHX44" s="451"/>
      <c r="KHY44" s="454"/>
      <c r="KHZ44" s="458"/>
      <c r="KIA44" s="459"/>
      <c r="KIB44" s="460"/>
      <c r="KIC44" s="461"/>
      <c r="KID44" s="462"/>
      <c r="KIE44" s="458"/>
      <c r="KIF44" s="451"/>
      <c r="KIG44" s="463"/>
      <c r="KIH44" s="451"/>
      <c r="KII44" s="451"/>
      <c r="KIJ44" s="453"/>
      <c r="KIL44" s="449"/>
      <c r="KIM44" s="449"/>
      <c r="KIN44" s="449"/>
      <c r="KIO44" s="450"/>
      <c r="KIP44" s="451"/>
      <c r="KIQ44" s="451"/>
      <c r="KIR44" s="451"/>
      <c r="KIS44" s="449"/>
      <c r="KIT44" s="452"/>
      <c r="KIU44" s="453"/>
      <c r="KIV44" s="454"/>
      <c r="KIW44" s="449"/>
      <c r="KIX44" s="453"/>
      <c r="KIY44" s="453"/>
      <c r="KIZ44" s="450"/>
      <c r="KJA44" s="454"/>
      <c r="KJB44" s="455"/>
      <c r="KJC44" s="453"/>
      <c r="KJD44" s="456"/>
      <c r="KJE44" s="453"/>
      <c r="KJF44" s="456"/>
      <c r="KJG44" s="454"/>
      <c r="KJH44" s="451"/>
      <c r="KJI44" s="454"/>
      <c r="KJJ44" s="450"/>
      <c r="KJK44" s="456"/>
      <c r="KJL44" s="456"/>
      <c r="KJM44" s="456"/>
      <c r="KJN44" s="456"/>
      <c r="KJO44" s="271"/>
      <c r="KJP44" s="451"/>
      <c r="KJQ44" s="454"/>
      <c r="KJR44" s="451"/>
      <c r="KJS44" s="457"/>
      <c r="KJT44" s="271"/>
      <c r="KJU44" s="451"/>
      <c r="KJV44" s="454"/>
      <c r="KJW44" s="451"/>
      <c r="KJX44" s="457"/>
      <c r="KJY44" s="451"/>
      <c r="KJZ44" s="457"/>
      <c r="KKA44" s="457"/>
      <c r="KKB44" s="457"/>
      <c r="KKC44" s="271"/>
      <c r="KKD44" s="271"/>
      <c r="KKE44" s="451"/>
      <c r="KKF44" s="454"/>
      <c r="KKG44" s="451"/>
      <c r="KKH44" s="454"/>
      <c r="KKI44" s="458"/>
      <c r="KKJ44" s="459"/>
      <c r="KKK44" s="460"/>
      <c r="KKL44" s="461"/>
      <c r="KKM44" s="462"/>
      <c r="KKN44" s="458"/>
      <c r="KKO44" s="451"/>
      <c r="KKP44" s="463"/>
      <c r="KKQ44" s="451"/>
      <c r="KKR44" s="451"/>
      <c r="KKS44" s="453"/>
      <c r="KKU44" s="449"/>
      <c r="KKV44" s="449"/>
      <c r="KKW44" s="449"/>
      <c r="KKX44" s="450"/>
      <c r="KKY44" s="451"/>
      <c r="KKZ44" s="451"/>
      <c r="KLA44" s="451"/>
      <c r="KLB44" s="449"/>
      <c r="KLC44" s="452"/>
      <c r="KLD44" s="453"/>
      <c r="KLE44" s="454"/>
      <c r="KLF44" s="449"/>
      <c r="KLG44" s="453"/>
      <c r="KLH44" s="453"/>
      <c r="KLI44" s="450"/>
      <c r="KLJ44" s="454"/>
      <c r="KLK44" s="455"/>
      <c r="KLL44" s="453"/>
      <c r="KLM44" s="456"/>
      <c r="KLN44" s="453"/>
      <c r="KLO44" s="456"/>
      <c r="KLP44" s="454"/>
      <c r="KLQ44" s="451"/>
      <c r="KLR44" s="454"/>
      <c r="KLS44" s="450"/>
      <c r="KLT44" s="456"/>
      <c r="KLU44" s="456"/>
      <c r="KLV44" s="456"/>
      <c r="KLW44" s="456"/>
      <c r="KLX44" s="271"/>
      <c r="KLY44" s="451"/>
      <c r="KLZ44" s="454"/>
      <c r="KMA44" s="451"/>
      <c r="KMB44" s="457"/>
      <c r="KMC44" s="271"/>
      <c r="KMD44" s="451"/>
      <c r="KME44" s="454"/>
      <c r="KMF44" s="451"/>
      <c r="KMG44" s="457"/>
      <c r="KMH44" s="451"/>
      <c r="KMI44" s="457"/>
      <c r="KMJ44" s="457"/>
      <c r="KMK44" s="457"/>
      <c r="KML44" s="271"/>
      <c r="KMM44" s="271"/>
      <c r="KMN44" s="451"/>
      <c r="KMO44" s="454"/>
      <c r="KMP44" s="451"/>
      <c r="KMQ44" s="454"/>
      <c r="KMR44" s="458"/>
      <c r="KMS44" s="459"/>
      <c r="KMT44" s="460"/>
      <c r="KMU44" s="461"/>
      <c r="KMV44" s="462"/>
      <c r="KMW44" s="458"/>
      <c r="KMX44" s="451"/>
      <c r="KMY44" s="463"/>
      <c r="KMZ44" s="451"/>
      <c r="KNA44" s="451"/>
      <c r="KNB44" s="453"/>
      <c r="KND44" s="449"/>
      <c r="KNE44" s="449"/>
      <c r="KNF44" s="449"/>
      <c r="KNG44" s="450"/>
      <c r="KNH44" s="451"/>
      <c r="KNI44" s="451"/>
      <c r="KNJ44" s="451"/>
      <c r="KNK44" s="449"/>
      <c r="KNL44" s="452"/>
      <c r="KNM44" s="453"/>
      <c r="KNN44" s="454"/>
      <c r="KNO44" s="449"/>
      <c r="KNP44" s="453"/>
      <c r="KNQ44" s="453"/>
      <c r="KNR44" s="450"/>
      <c r="KNS44" s="454"/>
      <c r="KNT44" s="455"/>
      <c r="KNU44" s="453"/>
      <c r="KNV44" s="456"/>
      <c r="KNW44" s="453"/>
      <c r="KNX44" s="456"/>
      <c r="KNY44" s="454"/>
      <c r="KNZ44" s="451"/>
      <c r="KOA44" s="454"/>
      <c r="KOB44" s="450"/>
      <c r="KOC44" s="456"/>
      <c r="KOD44" s="456"/>
      <c r="KOE44" s="456"/>
      <c r="KOF44" s="456"/>
      <c r="KOG44" s="271"/>
      <c r="KOH44" s="451"/>
      <c r="KOI44" s="454"/>
      <c r="KOJ44" s="451"/>
      <c r="KOK44" s="457"/>
      <c r="KOL44" s="271"/>
      <c r="KOM44" s="451"/>
      <c r="KON44" s="454"/>
      <c r="KOO44" s="451"/>
      <c r="KOP44" s="457"/>
      <c r="KOQ44" s="451"/>
      <c r="KOR44" s="457"/>
      <c r="KOS44" s="457"/>
      <c r="KOT44" s="457"/>
      <c r="KOU44" s="271"/>
      <c r="KOV44" s="271"/>
      <c r="KOW44" s="451"/>
      <c r="KOX44" s="454"/>
      <c r="KOY44" s="451"/>
      <c r="KOZ44" s="454"/>
      <c r="KPA44" s="458"/>
      <c r="KPB44" s="459"/>
      <c r="KPC44" s="460"/>
      <c r="KPD44" s="461"/>
      <c r="KPE44" s="462"/>
      <c r="KPF44" s="458"/>
      <c r="KPG44" s="451"/>
      <c r="KPH44" s="463"/>
      <c r="KPI44" s="451"/>
      <c r="KPJ44" s="451"/>
      <c r="KPK44" s="453"/>
      <c r="KPM44" s="449"/>
      <c r="KPN44" s="449"/>
      <c r="KPO44" s="449"/>
      <c r="KPP44" s="450"/>
      <c r="KPQ44" s="451"/>
      <c r="KPR44" s="451"/>
      <c r="KPS44" s="451"/>
      <c r="KPT44" s="449"/>
      <c r="KPU44" s="452"/>
      <c r="KPV44" s="453"/>
      <c r="KPW44" s="454"/>
      <c r="KPX44" s="449"/>
      <c r="KPY44" s="453"/>
      <c r="KPZ44" s="453"/>
      <c r="KQA44" s="450"/>
      <c r="KQB44" s="454"/>
      <c r="KQC44" s="455"/>
      <c r="KQD44" s="453"/>
      <c r="KQE44" s="456"/>
      <c r="KQF44" s="453"/>
      <c r="KQG44" s="456"/>
      <c r="KQH44" s="454"/>
      <c r="KQI44" s="451"/>
      <c r="KQJ44" s="454"/>
      <c r="KQK44" s="450"/>
      <c r="KQL44" s="456"/>
      <c r="KQM44" s="456"/>
      <c r="KQN44" s="456"/>
      <c r="KQO44" s="456"/>
      <c r="KQP44" s="271"/>
      <c r="KQQ44" s="451"/>
      <c r="KQR44" s="454"/>
      <c r="KQS44" s="451"/>
      <c r="KQT44" s="457"/>
      <c r="KQU44" s="271"/>
      <c r="KQV44" s="451"/>
      <c r="KQW44" s="454"/>
      <c r="KQX44" s="451"/>
      <c r="KQY44" s="457"/>
      <c r="KQZ44" s="451"/>
      <c r="KRA44" s="457"/>
      <c r="KRB44" s="457"/>
      <c r="KRC44" s="457"/>
      <c r="KRD44" s="271"/>
      <c r="KRE44" s="271"/>
      <c r="KRF44" s="451"/>
      <c r="KRG44" s="454"/>
      <c r="KRH44" s="451"/>
      <c r="KRI44" s="454"/>
      <c r="KRJ44" s="458"/>
      <c r="KRK44" s="459"/>
      <c r="KRL44" s="460"/>
      <c r="KRM44" s="461"/>
      <c r="KRN44" s="462"/>
      <c r="KRO44" s="458"/>
      <c r="KRP44" s="451"/>
      <c r="KRQ44" s="463"/>
      <c r="KRR44" s="451"/>
      <c r="KRS44" s="451"/>
      <c r="KRT44" s="453"/>
      <c r="KRV44" s="449"/>
      <c r="KRW44" s="449"/>
      <c r="KRX44" s="449"/>
      <c r="KRY44" s="450"/>
      <c r="KRZ44" s="451"/>
      <c r="KSA44" s="451"/>
      <c r="KSB44" s="451"/>
      <c r="KSC44" s="449"/>
      <c r="KSD44" s="452"/>
      <c r="KSE44" s="453"/>
      <c r="KSF44" s="454"/>
      <c r="KSG44" s="449"/>
      <c r="KSH44" s="453"/>
      <c r="KSI44" s="453"/>
      <c r="KSJ44" s="450"/>
      <c r="KSK44" s="454"/>
      <c r="KSL44" s="455"/>
      <c r="KSM44" s="453"/>
      <c r="KSN44" s="456"/>
      <c r="KSO44" s="453"/>
      <c r="KSP44" s="456"/>
      <c r="KSQ44" s="454"/>
      <c r="KSR44" s="451"/>
      <c r="KSS44" s="454"/>
      <c r="KST44" s="450"/>
      <c r="KSU44" s="456"/>
      <c r="KSV44" s="456"/>
      <c r="KSW44" s="456"/>
      <c r="KSX44" s="456"/>
      <c r="KSY44" s="271"/>
      <c r="KSZ44" s="451"/>
      <c r="KTA44" s="454"/>
      <c r="KTB44" s="451"/>
      <c r="KTC44" s="457"/>
      <c r="KTD44" s="271"/>
      <c r="KTE44" s="451"/>
      <c r="KTF44" s="454"/>
      <c r="KTG44" s="451"/>
      <c r="KTH44" s="457"/>
      <c r="KTI44" s="451"/>
      <c r="KTJ44" s="457"/>
      <c r="KTK44" s="457"/>
      <c r="KTL44" s="457"/>
      <c r="KTM44" s="271"/>
      <c r="KTN44" s="271"/>
      <c r="KTO44" s="451"/>
      <c r="KTP44" s="454"/>
      <c r="KTQ44" s="451"/>
      <c r="KTR44" s="454"/>
      <c r="KTS44" s="458"/>
      <c r="KTT44" s="459"/>
      <c r="KTU44" s="460"/>
      <c r="KTV44" s="461"/>
      <c r="KTW44" s="462"/>
      <c r="KTX44" s="458"/>
      <c r="KTY44" s="451"/>
      <c r="KTZ44" s="463"/>
      <c r="KUA44" s="451"/>
      <c r="KUB44" s="451"/>
      <c r="KUC44" s="453"/>
      <c r="KUE44" s="449"/>
      <c r="KUF44" s="449"/>
      <c r="KUG44" s="449"/>
      <c r="KUH44" s="450"/>
      <c r="KUI44" s="451"/>
      <c r="KUJ44" s="451"/>
      <c r="KUK44" s="451"/>
      <c r="KUL44" s="449"/>
      <c r="KUM44" s="452"/>
      <c r="KUN44" s="453"/>
      <c r="KUO44" s="454"/>
      <c r="KUP44" s="449"/>
      <c r="KUQ44" s="453"/>
      <c r="KUR44" s="453"/>
      <c r="KUS44" s="450"/>
      <c r="KUT44" s="454"/>
      <c r="KUU44" s="455"/>
      <c r="KUV44" s="453"/>
      <c r="KUW44" s="456"/>
      <c r="KUX44" s="453"/>
      <c r="KUY44" s="456"/>
      <c r="KUZ44" s="454"/>
      <c r="KVA44" s="451"/>
      <c r="KVB44" s="454"/>
      <c r="KVC44" s="450"/>
      <c r="KVD44" s="456"/>
      <c r="KVE44" s="456"/>
      <c r="KVF44" s="456"/>
      <c r="KVG44" s="456"/>
      <c r="KVH44" s="271"/>
      <c r="KVI44" s="451"/>
      <c r="KVJ44" s="454"/>
      <c r="KVK44" s="451"/>
      <c r="KVL44" s="457"/>
      <c r="KVM44" s="271"/>
      <c r="KVN44" s="451"/>
      <c r="KVO44" s="454"/>
      <c r="KVP44" s="451"/>
      <c r="KVQ44" s="457"/>
      <c r="KVR44" s="451"/>
      <c r="KVS44" s="457"/>
      <c r="KVT44" s="457"/>
      <c r="KVU44" s="457"/>
      <c r="KVV44" s="271"/>
      <c r="KVW44" s="271"/>
      <c r="KVX44" s="451"/>
      <c r="KVY44" s="454"/>
      <c r="KVZ44" s="451"/>
      <c r="KWA44" s="454"/>
      <c r="KWB44" s="458"/>
      <c r="KWC44" s="459"/>
      <c r="KWD44" s="460"/>
      <c r="KWE44" s="461"/>
      <c r="KWF44" s="462"/>
      <c r="KWG44" s="458"/>
      <c r="KWH44" s="451"/>
      <c r="KWI44" s="463"/>
      <c r="KWJ44" s="451"/>
      <c r="KWK44" s="451"/>
      <c r="KWL44" s="453"/>
      <c r="KWN44" s="449"/>
      <c r="KWO44" s="449"/>
      <c r="KWP44" s="449"/>
      <c r="KWQ44" s="450"/>
      <c r="KWR44" s="451"/>
      <c r="KWS44" s="451"/>
      <c r="KWT44" s="451"/>
      <c r="KWU44" s="449"/>
      <c r="KWV44" s="452"/>
      <c r="KWW44" s="453"/>
      <c r="KWX44" s="454"/>
      <c r="KWY44" s="449"/>
      <c r="KWZ44" s="453"/>
      <c r="KXA44" s="453"/>
      <c r="KXB44" s="450"/>
      <c r="KXC44" s="454"/>
      <c r="KXD44" s="455"/>
      <c r="KXE44" s="453"/>
      <c r="KXF44" s="456"/>
      <c r="KXG44" s="453"/>
      <c r="KXH44" s="456"/>
      <c r="KXI44" s="454"/>
      <c r="KXJ44" s="451"/>
      <c r="KXK44" s="454"/>
      <c r="KXL44" s="450"/>
      <c r="KXM44" s="456"/>
      <c r="KXN44" s="456"/>
      <c r="KXO44" s="456"/>
      <c r="KXP44" s="456"/>
      <c r="KXQ44" s="271"/>
      <c r="KXR44" s="451"/>
      <c r="KXS44" s="454"/>
      <c r="KXT44" s="451"/>
      <c r="KXU44" s="457"/>
      <c r="KXV44" s="271"/>
      <c r="KXW44" s="451"/>
      <c r="KXX44" s="454"/>
      <c r="KXY44" s="451"/>
      <c r="KXZ44" s="457"/>
      <c r="KYA44" s="451"/>
      <c r="KYB44" s="457"/>
      <c r="KYC44" s="457"/>
      <c r="KYD44" s="457"/>
      <c r="KYE44" s="271"/>
      <c r="KYF44" s="271"/>
      <c r="KYG44" s="451"/>
      <c r="KYH44" s="454"/>
      <c r="KYI44" s="451"/>
      <c r="KYJ44" s="454"/>
      <c r="KYK44" s="458"/>
      <c r="KYL44" s="459"/>
      <c r="KYM44" s="460"/>
      <c r="KYN44" s="461"/>
      <c r="KYO44" s="462"/>
      <c r="KYP44" s="458"/>
      <c r="KYQ44" s="451"/>
      <c r="KYR44" s="463"/>
      <c r="KYS44" s="451"/>
      <c r="KYT44" s="451"/>
      <c r="KYU44" s="453"/>
      <c r="KYW44" s="449"/>
      <c r="KYX44" s="449"/>
      <c r="KYY44" s="449"/>
      <c r="KYZ44" s="450"/>
      <c r="KZA44" s="451"/>
      <c r="KZB44" s="451"/>
      <c r="KZC44" s="451"/>
      <c r="KZD44" s="449"/>
      <c r="KZE44" s="452"/>
      <c r="KZF44" s="453"/>
      <c r="KZG44" s="454"/>
      <c r="KZH44" s="449"/>
      <c r="KZI44" s="453"/>
      <c r="KZJ44" s="453"/>
      <c r="KZK44" s="450"/>
      <c r="KZL44" s="454"/>
      <c r="KZM44" s="455"/>
      <c r="KZN44" s="453"/>
      <c r="KZO44" s="456"/>
      <c r="KZP44" s="453"/>
      <c r="KZQ44" s="456"/>
      <c r="KZR44" s="454"/>
      <c r="KZS44" s="451"/>
      <c r="KZT44" s="454"/>
      <c r="KZU44" s="450"/>
      <c r="KZV44" s="456"/>
      <c r="KZW44" s="456"/>
      <c r="KZX44" s="456"/>
      <c r="KZY44" s="456"/>
      <c r="KZZ44" s="271"/>
      <c r="LAA44" s="451"/>
      <c r="LAB44" s="454"/>
      <c r="LAC44" s="451"/>
      <c r="LAD44" s="457"/>
      <c r="LAE44" s="271"/>
      <c r="LAF44" s="451"/>
      <c r="LAG44" s="454"/>
      <c r="LAH44" s="451"/>
      <c r="LAI44" s="457"/>
      <c r="LAJ44" s="451"/>
      <c r="LAK44" s="457"/>
      <c r="LAL44" s="457"/>
      <c r="LAM44" s="457"/>
      <c r="LAN44" s="271"/>
      <c r="LAO44" s="271"/>
      <c r="LAP44" s="451"/>
      <c r="LAQ44" s="454"/>
      <c r="LAR44" s="451"/>
      <c r="LAS44" s="454"/>
      <c r="LAT44" s="458"/>
      <c r="LAU44" s="459"/>
      <c r="LAV44" s="460"/>
      <c r="LAW44" s="461"/>
      <c r="LAX44" s="462"/>
      <c r="LAY44" s="458"/>
      <c r="LAZ44" s="451"/>
      <c r="LBA44" s="463"/>
      <c r="LBB44" s="451"/>
      <c r="LBC44" s="451"/>
      <c r="LBD44" s="453"/>
      <c r="LBF44" s="449"/>
      <c r="LBG44" s="449"/>
      <c r="LBH44" s="449"/>
      <c r="LBI44" s="450"/>
      <c r="LBJ44" s="451"/>
      <c r="LBK44" s="451"/>
      <c r="LBL44" s="451"/>
      <c r="LBM44" s="449"/>
      <c r="LBN44" s="452"/>
      <c r="LBO44" s="453"/>
      <c r="LBP44" s="454"/>
      <c r="LBQ44" s="449"/>
      <c r="LBR44" s="453"/>
      <c r="LBS44" s="453"/>
      <c r="LBT44" s="450"/>
      <c r="LBU44" s="454"/>
      <c r="LBV44" s="455"/>
      <c r="LBW44" s="453"/>
      <c r="LBX44" s="456"/>
      <c r="LBY44" s="453"/>
      <c r="LBZ44" s="456"/>
      <c r="LCA44" s="454"/>
      <c r="LCB44" s="451"/>
      <c r="LCC44" s="454"/>
      <c r="LCD44" s="450"/>
      <c r="LCE44" s="456"/>
      <c r="LCF44" s="456"/>
      <c r="LCG44" s="456"/>
      <c r="LCH44" s="456"/>
      <c r="LCI44" s="271"/>
      <c r="LCJ44" s="451"/>
      <c r="LCK44" s="454"/>
      <c r="LCL44" s="451"/>
      <c r="LCM44" s="457"/>
      <c r="LCN44" s="271"/>
      <c r="LCO44" s="451"/>
      <c r="LCP44" s="454"/>
      <c r="LCQ44" s="451"/>
      <c r="LCR44" s="457"/>
      <c r="LCS44" s="451"/>
      <c r="LCT44" s="457"/>
      <c r="LCU44" s="457"/>
      <c r="LCV44" s="457"/>
      <c r="LCW44" s="271"/>
      <c r="LCX44" s="271"/>
      <c r="LCY44" s="451"/>
      <c r="LCZ44" s="454"/>
      <c r="LDA44" s="451"/>
      <c r="LDB44" s="454"/>
      <c r="LDC44" s="458"/>
      <c r="LDD44" s="459"/>
      <c r="LDE44" s="460"/>
      <c r="LDF44" s="461"/>
      <c r="LDG44" s="462"/>
      <c r="LDH44" s="458"/>
      <c r="LDI44" s="451"/>
      <c r="LDJ44" s="463"/>
      <c r="LDK44" s="451"/>
      <c r="LDL44" s="451"/>
      <c r="LDM44" s="453"/>
      <c r="LDO44" s="449"/>
      <c r="LDP44" s="449"/>
      <c r="LDQ44" s="449"/>
      <c r="LDR44" s="450"/>
      <c r="LDS44" s="451"/>
      <c r="LDT44" s="451"/>
      <c r="LDU44" s="451"/>
      <c r="LDV44" s="449"/>
      <c r="LDW44" s="452"/>
      <c r="LDX44" s="453"/>
      <c r="LDY44" s="454"/>
      <c r="LDZ44" s="449"/>
      <c r="LEA44" s="453"/>
      <c r="LEB44" s="453"/>
      <c r="LEC44" s="450"/>
      <c r="LED44" s="454"/>
      <c r="LEE44" s="455"/>
      <c r="LEF44" s="453"/>
      <c r="LEG44" s="456"/>
      <c r="LEH44" s="453"/>
      <c r="LEI44" s="456"/>
      <c r="LEJ44" s="454"/>
      <c r="LEK44" s="451"/>
      <c r="LEL44" s="454"/>
      <c r="LEM44" s="450"/>
      <c r="LEN44" s="456"/>
      <c r="LEO44" s="456"/>
      <c r="LEP44" s="456"/>
      <c r="LEQ44" s="456"/>
      <c r="LER44" s="271"/>
      <c r="LES44" s="451"/>
      <c r="LET44" s="454"/>
      <c r="LEU44" s="451"/>
      <c r="LEV44" s="457"/>
      <c r="LEW44" s="271"/>
      <c r="LEX44" s="451"/>
      <c r="LEY44" s="454"/>
      <c r="LEZ44" s="451"/>
      <c r="LFA44" s="457"/>
      <c r="LFB44" s="451"/>
      <c r="LFC44" s="457"/>
      <c r="LFD44" s="457"/>
      <c r="LFE44" s="457"/>
      <c r="LFF44" s="271"/>
      <c r="LFG44" s="271"/>
      <c r="LFH44" s="451"/>
      <c r="LFI44" s="454"/>
      <c r="LFJ44" s="451"/>
      <c r="LFK44" s="454"/>
      <c r="LFL44" s="458"/>
      <c r="LFM44" s="459"/>
      <c r="LFN44" s="460"/>
      <c r="LFO44" s="461"/>
      <c r="LFP44" s="462"/>
      <c r="LFQ44" s="458"/>
      <c r="LFR44" s="451"/>
      <c r="LFS44" s="463"/>
      <c r="LFT44" s="451"/>
      <c r="LFU44" s="451"/>
      <c r="LFV44" s="453"/>
      <c r="LFX44" s="449"/>
      <c r="LFY44" s="449"/>
      <c r="LFZ44" s="449"/>
      <c r="LGA44" s="450"/>
      <c r="LGB44" s="451"/>
      <c r="LGC44" s="451"/>
      <c r="LGD44" s="451"/>
      <c r="LGE44" s="449"/>
      <c r="LGF44" s="452"/>
      <c r="LGG44" s="453"/>
      <c r="LGH44" s="454"/>
      <c r="LGI44" s="449"/>
      <c r="LGJ44" s="453"/>
      <c r="LGK44" s="453"/>
      <c r="LGL44" s="450"/>
      <c r="LGM44" s="454"/>
      <c r="LGN44" s="455"/>
      <c r="LGO44" s="453"/>
      <c r="LGP44" s="456"/>
      <c r="LGQ44" s="453"/>
      <c r="LGR44" s="456"/>
      <c r="LGS44" s="454"/>
      <c r="LGT44" s="451"/>
      <c r="LGU44" s="454"/>
      <c r="LGV44" s="450"/>
      <c r="LGW44" s="456"/>
      <c r="LGX44" s="456"/>
      <c r="LGY44" s="456"/>
      <c r="LGZ44" s="456"/>
      <c r="LHA44" s="271"/>
      <c r="LHB44" s="451"/>
      <c r="LHC44" s="454"/>
      <c r="LHD44" s="451"/>
      <c r="LHE44" s="457"/>
      <c r="LHF44" s="271"/>
      <c r="LHG44" s="451"/>
      <c r="LHH44" s="454"/>
      <c r="LHI44" s="451"/>
      <c r="LHJ44" s="457"/>
      <c r="LHK44" s="451"/>
      <c r="LHL44" s="457"/>
      <c r="LHM44" s="457"/>
      <c r="LHN44" s="457"/>
      <c r="LHO44" s="271"/>
      <c r="LHP44" s="271"/>
      <c r="LHQ44" s="451"/>
      <c r="LHR44" s="454"/>
      <c r="LHS44" s="451"/>
      <c r="LHT44" s="454"/>
      <c r="LHU44" s="458"/>
      <c r="LHV44" s="459"/>
      <c r="LHW44" s="460"/>
      <c r="LHX44" s="461"/>
      <c r="LHY44" s="462"/>
      <c r="LHZ44" s="458"/>
      <c r="LIA44" s="451"/>
      <c r="LIB44" s="463"/>
      <c r="LIC44" s="451"/>
      <c r="LID44" s="451"/>
      <c r="LIE44" s="453"/>
      <c r="LIG44" s="449"/>
      <c r="LIH44" s="449"/>
      <c r="LII44" s="449"/>
      <c r="LIJ44" s="450"/>
      <c r="LIK44" s="451"/>
      <c r="LIL44" s="451"/>
      <c r="LIM44" s="451"/>
      <c r="LIN44" s="449"/>
      <c r="LIO44" s="452"/>
      <c r="LIP44" s="453"/>
      <c r="LIQ44" s="454"/>
      <c r="LIR44" s="449"/>
      <c r="LIS44" s="453"/>
      <c r="LIT44" s="453"/>
      <c r="LIU44" s="450"/>
      <c r="LIV44" s="454"/>
      <c r="LIW44" s="455"/>
      <c r="LIX44" s="453"/>
      <c r="LIY44" s="456"/>
      <c r="LIZ44" s="453"/>
      <c r="LJA44" s="456"/>
      <c r="LJB44" s="454"/>
      <c r="LJC44" s="451"/>
      <c r="LJD44" s="454"/>
      <c r="LJE44" s="450"/>
      <c r="LJF44" s="456"/>
      <c r="LJG44" s="456"/>
      <c r="LJH44" s="456"/>
      <c r="LJI44" s="456"/>
      <c r="LJJ44" s="271"/>
      <c r="LJK44" s="451"/>
      <c r="LJL44" s="454"/>
      <c r="LJM44" s="451"/>
      <c r="LJN44" s="457"/>
      <c r="LJO44" s="271"/>
      <c r="LJP44" s="451"/>
      <c r="LJQ44" s="454"/>
      <c r="LJR44" s="451"/>
      <c r="LJS44" s="457"/>
      <c r="LJT44" s="451"/>
      <c r="LJU44" s="457"/>
      <c r="LJV44" s="457"/>
      <c r="LJW44" s="457"/>
      <c r="LJX44" s="271"/>
      <c r="LJY44" s="271"/>
      <c r="LJZ44" s="451"/>
      <c r="LKA44" s="454"/>
      <c r="LKB44" s="451"/>
      <c r="LKC44" s="454"/>
      <c r="LKD44" s="458"/>
      <c r="LKE44" s="459"/>
      <c r="LKF44" s="460"/>
      <c r="LKG44" s="461"/>
      <c r="LKH44" s="462"/>
      <c r="LKI44" s="458"/>
      <c r="LKJ44" s="451"/>
      <c r="LKK44" s="463"/>
      <c r="LKL44" s="451"/>
      <c r="LKM44" s="451"/>
      <c r="LKN44" s="453"/>
      <c r="LKP44" s="449"/>
      <c r="LKQ44" s="449"/>
      <c r="LKR44" s="449"/>
      <c r="LKS44" s="450"/>
      <c r="LKT44" s="451"/>
      <c r="LKU44" s="451"/>
      <c r="LKV44" s="451"/>
      <c r="LKW44" s="449"/>
      <c r="LKX44" s="452"/>
      <c r="LKY44" s="453"/>
      <c r="LKZ44" s="454"/>
      <c r="LLA44" s="449"/>
      <c r="LLB44" s="453"/>
      <c r="LLC44" s="453"/>
      <c r="LLD44" s="450"/>
      <c r="LLE44" s="454"/>
      <c r="LLF44" s="455"/>
      <c r="LLG44" s="453"/>
      <c r="LLH44" s="456"/>
      <c r="LLI44" s="453"/>
      <c r="LLJ44" s="456"/>
      <c r="LLK44" s="454"/>
      <c r="LLL44" s="451"/>
      <c r="LLM44" s="454"/>
      <c r="LLN44" s="450"/>
      <c r="LLO44" s="456"/>
      <c r="LLP44" s="456"/>
      <c r="LLQ44" s="456"/>
      <c r="LLR44" s="456"/>
      <c r="LLS44" s="271"/>
      <c r="LLT44" s="451"/>
      <c r="LLU44" s="454"/>
      <c r="LLV44" s="451"/>
      <c r="LLW44" s="457"/>
      <c r="LLX44" s="271"/>
      <c r="LLY44" s="451"/>
      <c r="LLZ44" s="454"/>
      <c r="LMA44" s="451"/>
      <c r="LMB44" s="457"/>
      <c r="LMC44" s="451"/>
      <c r="LMD44" s="457"/>
      <c r="LME44" s="457"/>
      <c r="LMF44" s="457"/>
      <c r="LMG44" s="271"/>
      <c r="LMH44" s="271"/>
      <c r="LMI44" s="451"/>
      <c r="LMJ44" s="454"/>
      <c r="LMK44" s="451"/>
      <c r="LML44" s="454"/>
      <c r="LMM44" s="458"/>
      <c r="LMN44" s="459"/>
      <c r="LMO44" s="460"/>
      <c r="LMP44" s="461"/>
      <c r="LMQ44" s="462"/>
      <c r="LMR44" s="458"/>
      <c r="LMS44" s="451"/>
      <c r="LMT44" s="463"/>
      <c r="LMU44" s="451"/>
      <c r="LMV44" s="451"/>
      <c r="LMW44" s="453"/>
      <c r="LMY44" s="449"/>
      <c r="LMZ44" s="449"/>
      <c r="LNA44" s="449"/>
      <c r="LNB44" s="450"/>
      <c r="LNC44" s="451"/>
      <c r="LND44" s="451"/>
      <c r="LNE44" s="451"/>
      <c r="LNF44" s="449"/>
      <c r="LNG44" s="452"/>
      <c r="LNH44" s="453"/>
      <c r="LNI44" s="454"/>
      <c r="LNJ44" s="449"/>
      <c r="LNK44" s="453"/>
      <c r="LNL44" s="453"/>
      <c r="LNM44" s="450"/>
      <c r="LNN44" s="454"/>
      <c r="LNO44" s="455"/>
      <c r="LNP44" s="453"/>
      <c r="LNQ44" s="456"/>
      <c r="LNR44" s="453"/>
      <c r="LNS44" s="456"/>
      <c r="LNT44" s="454"/>
      <c r="LNU44" s="451"/>
      <c r="LNV44" s="454"/>
      <c r="LNW44" s="450"/>
      <c r="LNX44" s="456"/>
      <c r="LNY44" s="456"/>
      <c r="LNZ44" s="456"/>
      <c r="LOA44" s="456"/>
      <c r="LOB44" s="271"/>
      <c r="LOC44" s="451"/>
      <c r="LOD44" s="454"/>
      <c r="LOE44" s="451"/>
      <c r="LOF44" s="457"/>
      <c r="LOG44" s="271"/>
      <c r="LOH44" s="451"/>
      <c r="LOI44" s="454"/>
      <c r="LOJ44" s="451"/>
      <c r="LOK44" s="457"/>
      <c r="LOL44" s="451"/>
      <c r="LOM44" s="457"/>
      <c r="LON44" s="457"/>
      <c r="LOO44" s="457"/>
      <c r="LOP44" s="271"/>
      <c r="LOQ44" s="271"/>
      <c r="LOR44" s="451"/>
      <c r="LOS44" s="454"/>
      <c r="LOT44" s="451"/>
      <c r="LOU44" s="454"/>
      <c r="LOV44" s="458"/>
      <c r="LOW44" s="459"/>
      <c r="LOX44" s="460"/>
      <c r="LOY44" s="461"/>
      <c r="LOZ44" s="462"/>
      <c r="LPA44" s="458"/>
      <c r="LPB44" s="451"/>
      <c r="LPC44" s="463"/>
      <c r="LPD44" s="451"/>
      <c r="LPE44" s="451"/>
      <c r="LPF44" s="453"/>
      <c r="LPH44" s="449"/>
      <c r="LPI44" s="449"/>
      <c r="LPJ44" s="449"/>
      <c r="LPK44" s="450"/>
      <c r="LPL44" s="451"/>
      <c r="LPM44" s="451"/>
      <c r="LPN44" s="451"/>
      <c r="LPO44" s="449"/>
      <c r="LPP44" s="452"/>
      <c r="LPQ44" s="453"/>
      <c r="LPR44" s="454"/>
      <c r="LPS44" s="449"/>
      <c r="LPT44" s="453"/>
      <c r="LPU44" s="453"/>
      <c r="LPV44" s="450"/>
      <c r="LPW44" s="454"/>
      <c r="LPX44" s="455"/>
      <c r="LPY44" s="453"/>
      <c r="LPZ44" s="456"/>
      <c r="LQA44" s="453"/>
      <c r="LQB44" s="456"/>
      <c r="LQC44" s="454"/>
      <c r="LQD44" s="451"/>
      <c r="LQE44" s="454"/>
      <c r="LQF44" s="450"/>
      <c r="LQG44" s="456"/>
      <c r="LQH44" s="456"/>
      <c r="LQI44" s="456"/>
      <c r="LQJ44" s="456"/>
      <c r="LQK44" s="271"/>
      <c r="LQL44" s="451"/>
      <c r="LQM44" s="454"/>
      <c r="LQN44" s="451"/>
      <c r="LQO44" s="457"/>
      <c r="LQP44" s="271"/>
      <c r="LQQ44" s="451"/>
      <c r="LQR44" s="454"/>
      <c r="LQS44" s="451"/>
      <c r="LQT44" s="457"/>
      <c r="LQU44" s="451"/>
      <c r="LQV44" s="457"/>
      <c r="LQW44" s="457"/>
      <c r="LQX44" s="457"/>
      <c r="LQY44" s="271"/>
      <c r="LQZ44" s="271"/>
      <c r="LRA44" s="451"/>
      <c r="LRB44" s="454"/>
      <c r="LRC44" s="451"/>
      <c r="LRD44" s="454"/>
      <c r="LRE44" s="458"/>
      <c r="LRF44" s="459"/>
      <c r="LRG44" s="460"/>
      <c r="LRH44" s="461"/>
      <c r="LRI44" s="462"/>
      <c r="LRJ44" s="458"/>
      <c r="LRK44" s="451"/>
      <c r="LRL44" s="463"/>
      <c r="LRM44" s="451"/>
      <c r="LRN44" s="451"/>
      <c r="LRO44" s="453"/>
      <c r="LRQ44" s="449"/>
      <c r="LRR44" s="449"/>
      <c r="LRS44" s="449"/>
      <c r="LRT44" s="450"/>
      <c r="LRU44" s="451"/>
      <c r="LRV44" s="451"/>
      <c r="LRW44" s="451"/>
      <c r="LRX44" s="449"/>
      <c r="LRY44" s="452"/>
      <c r="LRZ44" s="453"/>
      <c r="LSA44" s="454"/>
      <c r="LSB44" s="449"/>
      <c r="LSC44" s="453"/>
      <c r="LSD44" s="453"/>
      <c r="LSE44" s="450"/>
      <c r="LSF44" s="454"/>
      <c r="LSG44" s="455"/>
      <c r="LSH44" s="453"/>
      <c r="LSI44" s="456"/>
      <c r="LSJ44" s="453"/>
      <c r="LSK44" s="456"/>
      <c r="LSL44" s="454"/>
      <c r="LSM44" s="451"/>
      <c r="LSN44" s="454"/>
      <c r="LSO44" s="450"/>
      <c r="LSP44" s="456"/>
      <c r="LSQ44" s="456"/>
      <c r="LSR44" s="456"/>
      <c r="LSS44" s="456"/>
      <c r="LST44" s="271"/>
      <c r="LSU44" s="451"/>
      <c r="LSV44" s="454"/>
      <c r="LSW44" s="451"/>
      <c r="LSX44" s="457"/>
      <c r="LSY44" s="271"/>
      <c r="LSZ44" s="451"/>
      <c r="LTA44" s="454"/>
      <c r="LTB44" s="451"/>
      <c r="LTC44" s="457"/>
      <c r="LTD44" s="451"/>
      <c r="LTE44" s="457"/>
      <c r="LTF44" s="457"/>
      <c r="LTG44" s="457"/>
      <c r="LTH44" s="271"/>
      <c r="LTI44" s="271"/>
      <c r="LTJ44" s="451"/>
      <c r="LTK44" s="454"/>
      <c r="LTL44" s="451"/>
      <c r="LTM44" s="454"/>
      <c r="LTN44" s="458"/>
      <c r="LTO44" s="459"/>
      <c r="LTP44" s="460"/>
      <c r="LTQ44" s="461"/>
      <c r="LTR44" s="462"/>
      <c r="LTS44" s="458"/>
      <c r="LTT44" s="451"/>
      <c r="LTU44" s="463"/>
      <c r="LTV44" s="451"/>
      <c r="LTW44" s="451"/>
      <c r="LTX44" s="453"/>
      <c r="LTZ44" s="449"/>
      <c r="LUA44" s="449"/>
      <c r="LUB44" s="449"/>
      <c r="LUC44" s="450"/>
      <c r="LUD44" s="451"/>
      <c r="LUE44" s="451"/>
      <c r="LUF44" s="451"/>
      <c r="LUG44" s="449"/>
      <c r="LUH44" s="452"/>
      <c r="LUI44" s="453"/>
      <c r="LUJ44" s="454"/>
      <c r="LUK44" s="449"/>
      <c r="LUL44" s="453"/>
      <c r="LUM44" s="453"/>
      <c r="LUN44" s="450"/>
      <c r="LUO44" s="454"/>
      <c r="LUP44" s="455"/>
      <c r="LUQ44" s="453"/>
      <c r="LUR44" s="456"/>
      <c r="LUS44" s="453"/>
      <c r="LUT44" s="456"/>
      <c r="LUU44" s="454"/>
      <c r="LUV44" s="451"/>
      <c r="LUW44" s="454"/>
      <c r="LUX44" s="450"/>
      <c r="LUY44" s="456"/>
      <c r="LUZ44" s="456"/>
      <c r="LVA44" s="456"/>
      <c r="LVB44" s="456"/>
      <c r="LVC44" s="271"/>
      <c r="LVD44" s="451"/>
      <c r="LVE44" s="454"/>
      <c r="LVF44" s="451"/>
      <c r="LVG44" s="457"/>
      <c r="LVH44" s="271"/>
      <c r="LVI44" s="451"/>
      <c r="LVJ44" s="454"/>
      <c r="LVK44" s="451"/>
      <c r="LVL44" s="457"/>
      <c r="LVM44" s="451"/>
      <c r="LVN44" s="457"/>
      <c r="LVO44" s="457"/>
      <c r="LVP44" s="457"/>
      <c r="LVQ44" s="271"/>
      <c r="LVR44" s="271"/>
      <c r="LVS44" s="451"/>
      <c r="LVT44" s="454"/>
      <c r="LVU44" s="451"/>
      <c r="LVV44" s="454"/>
      <c r="LVW44" s="458"/>
      <c r="LVX44" s="459"/>
      <c r="LVY44" s="460"/>
      <c r="LVZ44" s="461"/>
      <c r="LWA44" s="462"/>
      <c r="LWB44" s="458"/>
      <c r="LWC44" s="451"/>
      <c r="LWD44" s="463"/>
      <c r="LWE44" s="451"/>
      <c r="LWF44" s="451"/>
      <c r="LWG44" s="453"/>
      <c r="LWI44" s="449"/>
      <c r="LWJ44" s="449"/>
      <c r="LWK44" s="449"/>
      <c r="LWL44" s="450"/>
      <c r="LWM44" s="451"/>
      <c r="LWN44" s="451"/>
      <c r="LWO44" s="451"/>
      <c r="LWP44" s="449"/>
      <c r="LWQ44" s="452"/>
      <c r="LWR44" s="453"/>
      <c r="LWS44" s="454"/>
      <c r="LWT44" s="449"/>
      <c r="LWU44" s="453"/>
      <c r="LWV44" s="453"/>
      <c r="LWW44" s="450"/>
      <c r="LWX44" s="454"/>
      <c r="LWY44" s="455"/>
      <c r="LWZ44" s="453"/>
      <c r="LXA44" s="456"/>
      <c r="LXB44" s="453"/>
      <c r="LXC44" s="456"/>
      <c r="LXD44" s="454"/>
      <c r="LXE44" s="451"/>
      <c r="LXF44" s="454"/>
      <c r="LXG44" s="450"/>
      <c r="LXH44" s="456"/>
      <c r="LXI44" s="456"/>
      <c r="LXJ44" s="456"/>
      <c r="LXK44" s="456"/>
      <c r="LXL44" s="271"/>
      <c r="LXM44" s="451"/>
      <c r="LXN44" s="454"/>
      <c r="LXO44" s="451"/>
      <c r="LXP44" s="457"/>
      <c r="LXQ44" s="271"/>
      <c r="LXR44" s="451"/>
      <c r="LXS44" s="454"/>
      <c r="LXT44" s="451"/>
      <c r="LXU44" s="457"/>
      <c r="LXV44" s="451"/>
      <c r="LXW44" s="457"/>
      <c r="LXX44" s="457"/>
      <c r="LXY44" s="457"/>
      <c r="LXZ44" s="271"/>
      <c r="LYA44" s="271"/>
      <c r="LYB44" s="451"/>
      <c r="LYC44" s="454"/>
      <c r="LYD44" s="451"/>
      <c r="LYE44" s="454"/>
      <c r="LYF44" s="458"/>
      <c r="LYG44" s="459"/>
      <c r="LYH44" s="460"/>
      <c r="LYI44" s="461"/>
      <c r="LYJ44" s="462"/>
      <c r="LYK44" s="458"/>
      <c r="LYL44" s="451"/>
      <c r="LYM44" s="463"/>
      <c r="LYN44" s="451"/>
      <c r="LYO44" s="451"/>
      <c r="LYP44" s="453"/>
      <c r="LYR44" s="449"/>
      <c r="LYS44" s="449"/>
      <c r="LYT44" s="449"/>
      <c r="LYU44" s="450"/>
      <c r="LYV44" s="451"/>
      <c r="LYW44" s="451"/>
      <c r="LYX44" s="451"/>
      <c r="LYY44" s="449"/>
      <c r="LYZ44" s="452"/>
      <c r="LZA44" s="453"/>
      <c r="LZB44" s="454"/>
      <c r="LZC44" s="449"/>
      <c r="LZD44" s="453"/>
      <c r="LZE44" s="453"/>
      <c r="LZF44" s="450"/>
      <c r="LZG44" s="454"/>
      <c r="LZH44" s="455"/>
      <c r="LZI44" s="453"/>
      <c r="LZJ44" s="456"/>
      <c r="LZK44" s="453"/>
      <c r="LZL44" s="456"/>
      <c r="LZM44" s="454"/>
      <c r="LZN44" s="451"/>
      <c r="LZO44" s="454"/>
      <c r="LZP44" s="450"/>
      <c r="LZQ44" s="456"/>
      <c r="LZR44" s="456"/>
      <c r="LZS44" s="456"/>
      <c r="LZT44" s="456"/>
      <c r="LZU44" s="271"/>
      <c r="LZV44" s="451"/>
      <c r="LZW44" s="454"/>
      <c r="LZX44" s="451"/>
      <c r="LZY44" s="457"/>
      <c r="LZZ44" s="271"/>
      <c r="MAA44" s="451"/>
      <c r="MAB44" s="454"/>
      <c r="MAC44" s="451"/>
      <c r="MAD44" s="457"/>
      <c r="MAE44" s="451"/>
      <c r="MAF44" s="457"/>
      <c r="MAG44" s="457"/>
      <c r="MAH44" s="457"/>
      <c r="MAI44" s="271"/>
      <c r="MAJ44" s="271"/>
      <c r="MAK44" s="451"/>
      <c r="MAL44" s="454"/>
      <c r="MAM44" s="451"/>
      <c r="MAN44" s="454"/>
      <c r="MAO44" s="458"/>
      <c r="MAP44" s="459"/>
      <c r="MAQ44" s="460"/>
      <c r="MAR44" s="461"/>
      <c r="MAS44" s="462"/>
      <c r="MAT44" s="458"/>
      <c r="MAU44" s="451"/>
      <c r="MAV44" s="463"/>
      <c r="MAW44" s="451"/>
      <c r="MAX44" s="451"/>
      <c r="MAY44" s="453"/>
      <c r="MBA44" s="449"/>
      <c r="MBB44" s="449"/>
      <c r="MBC44" s="449"/>
      <c r="MBD44" s="450"/>
      <c r="MBE44" s="451"/>
      <c r="MBF44" s="451"/>
      <c r="MBG44" s="451"/>
      <c r="MBH44" s="449"/>
      <c r="MBI44" s="452"/>
      <c r="MBJ44" s="453"/>
      <c r="MBK44" s="454"/>
      <c r="MBL44" s="449"/>
      <c r="MBM44" s="453"/>
      <c r="MBN44" s="453"/>
      <c r="MBO44" s="450"/>
      <c r="MBP44" s="454"/>
      <c r="MBQ44" s="455"/>
      <c r="MBR44" s="453"/>
      <c r="MBS44" s="456"/>
      <c r="MBT44" s="453"/>
      <c r="MBU44" s="456"/>
      <c r="MBV44" s="454"/>
      <c r="MBW44" s="451"/>
      <c r="MBX44" s="454"/>
      <c r="MBY44" s="450"/>
      <c r="MBZ44" s="456"/>
      <c r="MCA44" s="456"/>
      <c r="MCB44" s="456"/>
      <c r="MCC44" s="456"/>
      <c r="MCD44" s="271"/>
      <c r="MCE44" s="451"/>
      <c r="MCF44" s="454"/>
      <c r="MCG44" s="451"/>
      <c r="MCH44" s="457"/>
      <c r="MCI44" s="271"/>
      <c r="MCJ44" s="451"/>
      <c r="MCK44" s="454"/>
      <c r="MCL44" s="451"/>
      <c r="MCM44" s="457"/>
      <c r="MCN44" s="451"/>
      <c r="MCO44" s="457"/>
      <c r="MCP44" s="457"/>
      <c r="MCQ44" s="457"/>
      <c r="MCR44" s="271"/>
      <c r="MCS44" s="271"/>
      <c r="MCT44" s="451"/>
      <c r="MCU44" s="454"/>
      <c r="MCV44" s="451"/>
      <c r="MCW44" s="454"/>
      <c r="MCX44" s="458"/>
      <c r="MCY44" s="459"/>
      <c r="MCZ44" s="460"/>
      <c r="MDA44" s="461"/>
      <c r="MDB44" s="462"/>
      <c r="MDC44" s="458"/>
      <c r="MDD44" s="451"/>
      <c r="MDE44" s="463"/>
      <c r="MDF44" s="451"/>
      <c r="MDG44" s="451"/>
      <c r="MDH44" s="453"/>
      <c r="MDJ44" s="449"/>
      <c r="MDK44" s="449"/>
      <c r="MDL44" s="449"/>
      <c r="MDM44" s="450"/>
      <c r="MDN44" s="451"/>
      <c r="MDO44" s="451"/>
      <c r="MDP44" s="451"/>
      <c r="MDQ44" s="449"/>
      <c r="MDR44" s="452"/>
      <c r="MDS44" s="453"/>
      <c r="MDT44" s="454"/>
      <c r="MDU44" s="449"/>
      <c r="MDV44" s="453"/>
      <c r="MDW44" s="453"/>
      <c r="MDX44" s="450"/>
      <c r="MDY44" s="454"/>
      <c r="MDZ44" s="455"/>
      <c r="MEA44" s="453"/>
      <c r="MEB44" s="456"/>
      <c r="MEC44" s="453"/>
      <c r="MED44" s="456"/>
      <c r="MEE44" s="454"/>
      <c r="MEF44" s="451"/>
      <c r="MEG44" s="454"/>
      <c r="MEH44" s="450"/>
      <c r="MEI44" s="456"/>
      <c r="MEJ44" s="456"/>
      <c r="MEK44" s="456"/>
      <c r="MEL44" s="456"/>
      <c r="MEM44" s="271"/>
      <c r="MEN44" s="451"/>
      <c r="MEO44" s="454"/>
      <c r="MEP44" s="451"/>
      <c r="MEQ44" s="457"/>
      <c r="MER44" s="271"/>
      <c r="MES44" s="451"/>
      <c r="MET44" s="454"/>
      <c r="MEU44" s="451"/>
      <c r="MEV44" s="457"/>
      <c r="MEW44" s="451"/>
      <c r="MEX44" s="457"/>
      <c r="MEY44" s="457"/>
      <c r="MEZ44" s="457"/>
      <c r="MFA44" s="271"/>
      <c r="MFB44" s="271"/>
      <c r="MFC44" s="451"/>
      <c r="MFD44" s="454"/>
      <c r="MFE44" s="451"/>
      <c r="MFF44" s="454"/>
      <c r="MFG44" s="458"/>
      <c r="MFH44" s="459"/>
      <c r="MFI44" s="460"/>
      <c r="MFJ44" s="461"/>
      <c r="MFK44" s="462"/>
      <c r="MFL44" s="458"/>
      <c r="MFM44" s="451"/>
      <c r="MFN44" s="463"/>
      <c r="MFO44" s="451"/>
      <c r="MFP44" s="451"/>
      <c r="MFQ44" s="453"/>
      <c r="MFS44" s="449"/>
      <c r="MFT44" s="449"/>
      <c r="MFU44" s="449"/>
      <c r="MFV44" s="450"/>
      <c r="MFW44" s="451"/>
      <c r="MFX44" s="451"/>
      <c r="MFY44" s="451"/>
      <c r="MFZ44" s="449"/>
      <c r="MGA44" s="452"/>
      <c r="MGB44" s="453"/>
      <c r="MGC44" s="454"/>
      <c r="MGD44" s="449"/>
      <c r="MGE44" s="453"/>
      <c r="MGF44" s="453"/>
      <c r="MGG44" s="450"/>
      <c r="MGH44" s="454"/>
      <c r="MGI44" s="455"/>
      <c r="MGJ44" s="453"/>
      <c r="MGK44" s="456"/>
      <c r="MGL44" s="453"/>
      <c r="MGM44" s="456"/>
      <c r="MGN44" s="454"/>
      <c r="MGO44" s="451"/>
      <c r="MGP44" s="454"/>
      <c r="MGQ44" s="450"/>
      <c r="MGR44" s="456"/>
      <c r="MGS44" s="456"/>
      <c r="MGT44" s="456"/>
      <c r="MGU44" s="456"/>
      <c r="MGV44" s="271"/>
      <c r="MGW44" s="451"/>
      <c r="MGX44" s="454"/>
      <c r="MGY44" s="451"/>
      <c r="MGZ44" s="457"/>
      <c r="MHA44" s="271"/>
      <c r="MHB44" s="451"/>
      <c r="MHC44" s="454"/>
      <c r="MHD44" s="451"/>
      <c r="MHE44" s="457"/>
      <c r="MHF44" s="451"/>
      <c r="MHG44" s="457"/>
      <c r="MHH44" s="457"/>
      <c r="MHI44" s="457"/>
      <c r="MHJ44" s="271"/>
      <c r="MHK44" s="271"/>
      <c r="MHL44" s="451"/>
      <c r="MHM44" s="454"/>
      <c r="MHN44" s="451"/>
      <c r="MHO44" s="454"/>
      <c r="MHP44" s="458"/>
      <c r="MHQ44" s="459"/>
      <c r="MHR44" s="460"/>
      <c r="MHS44" s="461"/>
      <c r="MHT44" s="462"/>
      <c r="MHU44" s="458"/>
      <c r="MHV44" s="451"/>
      <c r="MHW44" s="463"/>
      <c r="MHX44" s="451"/>
      <c r="MHY44" s="451"/>
      <c r="MHZ44" s="453"/>
      <c r="MIB44" s="449"/>
      <c r="MIC44" s="449"/>
      <c r="MID44" s="449"/>
      <c r="MIE44" s="450"/>
      <c r="MIF44" s="451"/>
      <c r="MIG44" s="451"/>
      <c r="MIH44" s="451"/>
      <c r="MII44" s="449"/>
      <c r="MIJ44" s="452"/>
      <c r="MIK44" s="453"/>
      <c r="MIL44" s="454"/>
      <c r="MIM44" s="449"/>
      <c r="MIN44" s="453"/>
      <c r="MIO44" s="453"/>
      <c r="MIP44" s="450"/>
      <c r="MIQ44" s="454"/>
      <c r="MIR44" s="455"/>
      <c r="MIS44" s="453"/>
      <c r="MIT44" s="456"/>
      <c r="MIU44" s="453"/>
      <c r="MIV44" s="456"/>
      <c r="MIW44" s="454"/>
      <c r="MIX44" s="451"/>
      <c r="MIY44" s="454"/>
      <c r="MIZ44" s="450"/>
      <c r="MJA44" s="456"/>
      <c r="MJB44" s="456"/>
      <c r="MJC44" s="456"/>
      <c r="MJD44" s="456"/>
      <c r="MJE44" s="271"/>
      <c r="MJF44" s="451"/>
      <c r="MJG44" s="454"/>
      <c r="MJH44" s="451"/>
      <c r="MJI44" s="457"/>
      <c r="MJJ44" s="271"/>
      <c r="MJK44" s="451"/>
      <c r="MJL44" s="454"/>
      <c r="MJM44" s="451"/>
      <c r="MJN44" s="457"/>
      <c r="MJO44" s="451"/>
      <c r="MJP44" s="457"/>
      <c r="MJQ44" s="457"/>
      <c r="MJR44" s="457"/>
      <c r="MJS44" s="271"/>
      <c r="MJT44" s="271"/>
      <c r="MJU44" s="451"/>
      <c r="MJV44" s="454"/>
      <c r="MJW44" s="451"/>
      <c r="MJX44" s="454"/>
      <c r="MJY44" s="458"/>
      <c r="MJZ44" s="459"/>
      <c r="MKA44" s="460"/>
      <c r="MKB44" s="461"/>
      <c r="MKC44" s="462"/>
      <c r="MKD44" s="458"/>
      <c r="MKE44" s="451"/>
      <c r="MKF44" s="463"/>
      <c r="MKG44" s="451"/>
      <c r="MKH44" s="451"/>
      <c r="MKI44" s="453"/>
      <c r="MKK44" s="449"/>
      <c r="MKL44" s="449"/>
      <c r="MKM44" s="449"/>
      <c r="MKN44" s="450"/>
      <c r="MKO44" s="451"/>
      <c r="MKP44" s="451"/>
      <c r="MKQ44" s="451"/>
      <c r="MKR44" s="449"/>
      <c r="MKS44" s="452"/>
      <c r="MKT44" s="453"/>
      <c r="MKU44" s="454"/>
      <c r="MKV44" s="449"/>
      <c r="MKW44" s="453"/>
      <c r="MKX44" s="453"/>
      <c r="MKY44" s="450"/>
      <c r="MKZ44" s="454"/>
      <c r="MLA44" s="455"/>
      <c r="MLB44" s="453"/>
      <c r="MLC44" s="456"/>
      <c r="MLD44" s="453"/>
      <c r="MLE44" s="456"/>
      <c r="MLF44" s="454"/>
      <c r="MLG44" s="451"/>
      <c r="MLH44" s="454"/>
      <c r="MLI44" s="450"/>
      <c r="MLJ44" s="456"/>
      <c r="MLK44" s="456"/>
      <c r="MLL44" s="456"/>
      <c r="MLM44" s="456"/>
      <c r="MLN44" s="271"/>
      <c r="MLO44" s="451"/>
      <c r="MLP44" s="454"/>
      <c r="MLQ44" s="451"/>
      <c r="MLR44" s="457"/>
      <c r="MLS44" s="271"/>
      <c r="MLT44" s="451"/>
      <c r="MLU44" s="454"/>
      <c r="MLV44" s="451"/>
      <c r="MLW44" s="457"/>
      <c r="MLX44" s="451"/>
      <c r="MLY44" s="457"/>
      <c r="MLZ44" s="457"/>
      <c r="MMA44" s="457"/>
      <c r="MMB44" s="271"/>
      <c r="MMC44" s="271"/>
      <c r="MMD44" s="451"/>
      <c r="MME44" s="454"/>
      <c r="MMF44" s="451"/>
      <c r="MMG44" s="454"/>
      <c r="MMH44" s="458"/>
      <c r="MMI44" s="459"/>
      <c r="MMJ44" s="460"/>
      <c r="MMK44" s="461"/>
      <c r="MML44" s="462"/>
      <c r="MMM44" s="458"/>
      <c r="MMN44" s="451"/>
      <c r="MMO44" s="463"/>
      <c r="MMP44" s="451"/>
      <c r="MMQ44" s="451"/>
      <c r="MMR44" s="453"/>
      <c r="MMT44" s="449"/>
      <c r="MMU44" s="449"/>
      <c r="MMV44" s="449"/>
      <c r="MMW44" s="450"/>
      <c r="MMX44" s="451"/>
      <c r="MMY44" s="451"/>
      <c r="MMZ44" s="451"/>
      <c r="MNA44" s="449"/>
      <c r="MNB44" s="452"/>
      <c r="MNC44" s="453"/>
      <c r="MND44" s="454"/>
      <c r="MNE44" s="449"/>
      <c r="MNF44" s="453"/>
      <c r="MNG44" s="453"/>
      <c r="MNH44" s="450"/>
      <c r="MNI44" s="454"/>
      <c r="MNJ44" s="455"/>
      <c r="MNK44" s="453"/>
      <c r="MNL44" s="456"/>
      <c r="MNM44" s="453"/>
      <c r="MNN44" s="456"/>
      <c r="MNO44" s="454"/>
      <c r="MNP44" s="451"/>
      <c r="MNQ44" s="454"/>
      <c r="MNR44" s="450"/>
      <c r="MNS44" s="456"/>
      <c r="MNT44" s="456"/>
      <c r="MNU44" s="456"/>
      <c r="MNV44" s="456"/>
      <c r="MNW44" s="271"/>
      <c r="MNX44" s="451"/>
      <c r="MNY44" s="454"/>
      <c r="MNZ44" s="451"/>
      <c r="MOA44" s="457"/>
      <c r="MOB44" s="271"/>
      <c r="MOC44" s="451"/>
      <c r="MOD44" s="454"/>
      <c r="MOE44" s="451"/>
      <c r="MOF44" s="457"/>
      <c r="MOG44" s="451"/>
      <c r="MOH44" s="457"/>
      <c r="MOI44" s="457"/>
      <c r="MOJ44" s="457"/>
      <c r="MOK44" s="271"/>
      <c r="MOL44" s="271"/>
      <c r="MOM44" s="451"/>
      <c r="MON44" s="454"/>
      <c r="MOO44" s="451"/>
      <c r="MOP44" s="454"/>
      <c r="MOQ44" s="458"/>
      <c r="MOR44" s="459"/>
      <c r="MOS44" s="460"/>
      <c r="MOT44" s="461"/>
      <c r="MOU44" s="462"/>
      <c r="MOV44" s="458"/>
      <c r="MOW44" s="451"/>
      <c r="MOX44" s="463"/>
      <c r="MOY44" s="451"/>
      <c r="MOZ44" s="451"/>
      <c r="MPA44" s="453"/>
      <c r="MPC44" s="449"/>
      <c r="MPD44" s="449"/>
      <c r="MPE44" s="449"/>
      <c r="MPF44" s="450"/>
      <c r="MPG44" s="451"/>
      <c r="MPH44" s="451"/>
      <c r="MPI44" s="451"/>
      <c r="MPJ44" s="449"/>
      <c r="MPK44" s="452"/>
      <c r="MPL44" s="453"/>
      <c r="MPM44" s="454"/>
      <c r="MPN44" s="449"/>
      <c r="MPO44" s="453"/>
      <c r="MPP44" s="453"/>
      <c r="MPQ44" s="450"/>
      <c r="MPR44" s="454"/>
      <c r="MPS44" s="455"/>
      <c r="MPT44" s="453"/>
      <c r="MPU44" s="456"/>
      <c r="MPV44" s="453"/>
      <c r="MPW44" s="456"/>
      <c r="MPX44" s="454"/>
      <c r="MPY44" s="451"/>
      <c r="MPZ44" s="454"/>
      <c r="MQA44" s="450"/>
      <c r="MQB44" s="456"/>
      <c r="MQC44" s="456"/>
      <c r="MQD44" s="456"/>
      <c r="MQE44" s="456"/>
      <c r="MQF44" s="271"/>
      <c r="MQG44" s="451"/>
      <c r="MQH44" s="454"/>
      <c r="MQI44" s="451"/>
      <c r="MQJ44" s="457"/>
      <c r="MQK44" s="271"/>
      <c r="MQL44" s="451"/>
      <c r="MQM44" s="454"/>
      <c r="MQN44" s="451"/>
      <c r="MQO44" s="457"/>
      <c r="MQP44" s="451"/>
      <c r="MQQ44" s="457"/>
      <c r="MQR44" s="457"/>
      <c r="MQS44" s="457"/>
      <c r="MQT44" s="271"/>
      <c r="MQU44" s="271"/>
      <c r="MQV44" s="451"/>
      <c r="MQW44" s="454"/>
      <c r="MQX44" s="451"/>
      <c r="MQY44" s="454"/>
      <c r="MQZ44" s="458"/>
      <c r="MRA44" s="459"/>
      <c r="MRB44" s="460"/>
      <c r="MRC44" s="461"/>
      <c r="MRD44" s="462"/>
      <c r="MRE44" s="458"/>
      <c r="MRF44" s="451"/>
      <c r="MRG44" s="463"/>
      <c r="MRH44" s="451"/>
      <c r="MRI44" s="451"/>
      <c r="MRJ44" s="453"/>
      <c r="MRL44" s="449"/>
      <c r="MRM44" s="449"/>
      <c r="MRN44" s="449"/>
      <c r="MRO44" s="450"/>
      <c r="MRP44" s="451"/>
      <c r="MRQ44" s="451"/>
      <c r="MRR44" s="451"/>
      <c r="MRS44" s="449"/>
      <c r="MRT44" s="452"/>
      <c r="MRU44" s="453"/>
      <c r="MRV44" s="454"/>
      <c r="MRW44" s="449"/>
      <c r="MRX44" s="453"/>
      <c r="MRY44" s="453"/>
      <c r="MRZ44" s="450"/>
      <c r="MSA44" s="454"/>
      <c r="MSB44" s="455"/>
      <c r="MSC44" s="453"/>
      <c r="MSD44" s="456"/>
      <c r="MSE44" s="453"/>
      <c r="MSF44" s="456"/>
      <c r="MSG44" s="454"/>
      <c r="MSH44" s="451"/>
      <c r="MSI44" s="454"/>
      <c r="MSJ44" s="450"/>
      <c r="MSK44" s="456"/>
      <c r="MSL44" s="456"/>
      <c r="MSM44" s="456"/>
      <c r="MSN44" s="456"/>
      <c r="MSO44" s="271"/>
      <c r="MSP44" s="451"/>
      <c r="MSQ44" s="454"/>
      <c r="MSR44" s="451"/>
      <c r="MSS44" s="457"/>
      <c r="MST44" s="271"/>
      <c r="MSU44" s="451"/>
      <c r="MSV44" s="454"/>
      <c r="MSW44" s="451"/>
      <c r="MSX44" s="457"/>
      <c r="MSY44" s="451"/>
      <c r="MSZ44" s="457"/>
      <c r="MTA44" s="457"/>
      <c r="MTB44" s="457"/>
      <c r="MTC44" s="271"/>
      <c r="MTD44" s="271"/>
      <c r="MTE44" s="451"/>
      <c r="MTF44" s="454"/>
      <c r="MTG44" s="451"/>
      <c r="MTH44" s="454"/>
      <c r="MTI44" s="458"/>
      <c r="MTJ44" s="459"/>
      <c r="MTK44" s="460"/>
      <c r="MTL44" s="461"/>
      <c r="MTM44" s="462"/>
      <c r="MTN44" s="458"/>
      <c r="MTO44" s="451"/>
      <c r="MTP44" s="463"/>
      <c r="MTQ44" s="451"/>
      <c r="MTR44" s="451"/>
      <c r="MTS44" s="453"/>
      <c r="MTU44" s="449"/>
      <c r="MTV44" s="449"/>
      <c r="MTW44" s="449"/>
      <c r="MTX44" s="450"/>
      <c r="MTY44" s="451"/>
      <c r="MTZ44" s="451"/>
      <c r="MUA44" s="451"/>
      <c r="MUB44" s="449"/>
      <c r="MUC44" s="452"/>
      <c r="MUD44" s="453"/>
      <c r="MUE44" s="454"/>
      <c r="MUF44" s="449"/>
      <c r="MUG44" s="453"/>
      <c r="MUH44" s="453"/>
      <c r="MUI44" s="450"/>
      <c r="MUJ44" s="454"/>
      <c r="MUK44" s="455"/>
      <c r="MUL44" s="453"/>
      <c r="MUM44" s="456"/>
      <c r="MUN44" s="453"/>
      <c r="MUO44" s="456"/>
      <c r="MUP44" s="454"/>
      <c r="MUQ44" s="451"/>
      <c r="MUR44" s="454"/>
      <c r="MUS44" s="450"/>
      <c r="MUT44" s="456"/>
      <c r="MUU44" s="456"/>
      <c r="MUV44" s="456"/>
      <c r="MUW44" s="456"/>
      <c r="MUX44" s="271"/>
      <c r="MUY44" s="451"/>
      <c r="MUZ44" s="454"/>
      <c r="MVA44" s="451"/>
      <c r="MVB44" s="457"/>
      <c r="MVC44" s="271"/>
      <c r="MVD44" s="451"/>
      <c r="MVE44" s="454"/>
      <c r="MVF44" s="451"/>
      <c r="MVG44" s="457"/>
      <c r="MVH44" s="451"/>
      <c r="MVI44" s="457"/>
      <c r="MVJ44" s="457"/>
      <c r="MVK44" s="457"/>
      <c r="MVL44" s="271"/>
      <c r="MVM44" s="271"/>
      <c r="MVN44" s="451"/>
      <c r="MVO44" s="454"/>
      <c r="MVP44" s="451"/>
      <c r="MVQ44" s="454"/>
      <c r="MVR44" s="458"/>
      <c r="MVS44" s="459"/>
      <c r="MVT44" s="460"/>
      <c r="MVU44" s="461"/>
      <c r="MVV44" s="462"/>
      <c r="MVW44" s="458"/>
      <c r="MVX44" s="451"/>
      <c r="MVY44" s="463"/>
      <c r="MVZ44" s="451"/>
      <c r="MWA44" s="451"/>
      <c r="MWB44" s="453"/>
      <c r="MWD44" s="449"/>
      <c r="MWE44" s="449"/>
      <c r="MWF44" s="449"/>
      <c r="MWG44" s="450"/>
      <c r="MWH44" s="451"/>
      <c r="MWI44" s="451"/>
      <c r="MWJ44" s="451"/>
      <c r="MWK44" s="449"/>
      <c r="MWL44" s="452"/>
      <c r="MWM44" s="453"/>
      <c r="MWN44" s="454"/>
      <c r="MWO44" s="449"/>
      <c r="MWP44" s="453"/>
      <c r="MWQ44" s="453"/>
      <c r="MWR44" s="450"/>
      <c r="MWS44" s="454"/>
      <c r="MWT44" s="455"/>
      <c r="MWU44" s="453"/>
      <c r="MWV44" s="456"/>
      <c r="MWW44" s="453"/>
      <c r="MWX44" s="456"/>
      <c r="MWY44" s="454"/>
      <c r="MWZ44" s="451"/>
      <c r="MXA44" s="454"/>
      <c r="MXB44" s="450"/>
      <c r="MXC44" s="456"/>
      <c r="MXD44" s="456"/>
      <c r="MXE44" s="456"/>
      <c r="MXF44" s="456"/>
      <c r="MXG44" s="271"/>
      <c r="MXH44" s="451"/>
      <c r="MXI44" s="454"/>
      <c r="MXJ44" s="451"/>
      <c r="MXK44" s="457"/>
      <c r="MXL44" s="271"/>
      <c r="MXM44" s="451"/>
      <c r="MXN44" s="454"/>
      <c r="MXO44" s="451"/>
      <c r="MXP44" s="457"/>
      <c r="MXQ44" s="451"/>
      <c r="MXR44" s="457"/>
      <c r="MXS44" s="457"/>
      <c r="MXT44" s="457"/>
      <c r="MXU44" s="271"/>
      <c r="MXV44" s="271"/>
      <c r="MXW44" s="451"/>
      <c r="MXX44" s="454"/>
      <c r="MXY44" s="451"/>
      <c r="MXZ44" s="454"/>
      <c r="MYA44" s="458"/>
      <c r="MYB44" s="459"/>
      <c r="MYC44" s="460"/>
      <c r="MYD44" s="461"/>
      <c r="MYE44" s="462"/>
      <c r="MYF44" s="458"/>
      <c r="MYG44" s="451"/>
      <c r="MYH44" s="463"/>
      <c r="MYI44" s="451"/>
      <c r="MYJ44" s="451"/>
      <c r="MYK44" s="453"/>
      <c r="MYM44" s="449"/>
      <c r="MYN44" s="449"/>
      <c r="MYO44" s="449"/>
      <c r="MYP44" s="450"/>
      <c r="MYQ44" s="451"/>
      <c r="MYR44" s="451"/>
      <c r="MYS44" s="451"/>
      <c r="MYT44" s="449"/>
      <c r="MYU44" s="452"/>
      <c r="MYV44" s="453"/>
      <c r="MYW44" s="454"/>
      <c r="MYX44" s="449"/>
      <c r="MYY44" s="453"/>
      <c r="MYZ44" s="453"/>
      <c r="MZA44" s="450"/>
      <c r="MZB44" s="454"/>
      <c r="MZC44" s="455"/>
      <c r="MZD44" s="453"/>
      <c r="MZE44" s="456"/>
      <c r="MZF44" s="453"/>
      <c r="MZG44" s="456"/>
      <c r="MZH44" s="454"/>
      <c r="MZI44" s="451"/>
      <c r="MZJ44" s="454"/>
      <c r="MZK44" s="450"/>
      <c r="MZL44" s="456"/>
      <c r="MZM44" s="456"/>
      <c r="MZN44" s="456"/>
      <c r="MZO44" s="456"/>
      <c r="MZP44" s="271"/>
      <c r="MZQ44" s="451"/>
      <c r="MZR44" s="454"/>
      <c r="MZS44" s="451"/>
      <c r="MZT44" s="457"/>
      <c r="MZU44" s="271"/>
      <c r="MZV44" s="451"/>
      <c r="MZW44" s="454"/>
      <c r="MZX44" s="451"/>
      <c r="MZY44" s="457"/>
      <c r="MZZ44" s="451"/>
      <c r="NAA44" s="457"/>
      <c r="NAB44" s="457"/>
      <c r="NAC44" s="457"/>
      <c r="NAD44" s="271"/>
      <c r="NAE44" s="271"/>
      <c r="NAF44" s="451"/>
      <c r="NAG44" s="454"/>
      <c r="NAH44" s="451"/>
      <c r="NAI44" s="454"/>
      <c r="NAJ44" s="458"/>
      <c r="NAK44" s="459"/>
      <c r="NAL44" s="460"/>
      <c r="NAM44" s="461"/>
      <c r="NAN44" s="462"/>
      <c r="NAO44" s="458"/>
      <c r="NAP44" s="451"/>
      <c r="NAQ44" s="463"/>
      <c r="NAR44" s="451"/>
      <c r="NAS44" s="451"/>
      <c r="NAT44" s="453"/>
      <c r="NAV44" s="449"/>
      <c r="NAW44" s="449"/>
      <c r="NAX44" s="449"/>
      <c r="NAY44" s="450"/>
      <c r="NAZ44" s="451"/>
      <c r="NBA44" s="451"/>
      <c r="NBB44" s="451"/>
      <c r="NBC44" s="449"/>
      <c r="NBD44" s="452"/>
      <c r="NBE44" s="453"/>
      <c r="NBF44" s="454"/>
      <c r="NBG44" s="449"/>
      <c r="NBH44" s="453"/>
      <c r="NBI44" s="453"/>
      <c r="NBJ44" s="450"/>
      <c r="NBK44" s="454"/>
      <c r="NBL44" s="455"/>
      <c r="NBM44" s="453"/>
      <c r="NBN44" s="456"/>
      <c r="NBO44" s="453"/>
      <c r="NBP44" s="456"/>
      <c r="NBQ44" s="454"/>
      <c r="NBR44" s="451"/>
      <c r="NBS44" s="454"/>
      <c r="NBT44" s="450"/>
      <c r="NBU44" s="456"/>
      <c r="NBV44" s="456"/>
      <c r="NBW44" s="456"/>
      <c r="NBX44" s="456"/>
      <c r="NBY44" s="271"/>
      <c r="NBZ44" s="451"/>
      <c r="NCA44" s="454"/>
      <c r="NCB44" s="451"/>
      <c r="NCC44" s="457"/>
      <c r="NCD44" s="271"/>
      <c r="NCE44" s="451"/>
      <c r="NCF44" s="454"/>
      <c r="NCG44" s="451"/>
      <c r="NCH44" s="457"/>
      <c r="NCI44" s="451"/>
      <c r="NCJ44" s="457"/>
      <c r="NCK44" s="457"/>
      <c r="NCL44" s="457"/>
      <c r="NCM44" s="271"/>
      <c r="NCN44" s="271"/>
      <c r="NCO44" s="451"/>
      <c r="NCP44" s="454"/>
      <c r="NCQ44" s="451"/>
      <c r="NCR44" s="454"/>
      <c r="NCS44" s="458"/>
      <c r="NCT44" s="459"/>
      <c r="NCU44" s="460"/>
      <c r="NCV44" s="461"/>
      <c r="NCW44" s="462"/>
      <c r="NCX44" s="458"/>
      <c r="NCY44" s="451"/>
      <c r="NCZ44" s="463"/>
      <c r="NDA44" s="451"/>
      <c r="NDB44" s="451"/>
      <c r="NDC44" s="453"/>
      <c r="NDE44" s="449"/>
      <c r="NDF44" s="449"/>
      <c r="NDG44" s="449"/>
      <c r="NDH44" s="450"/>
      <c r="NDI44" s="451"/>
      <c r="NDJ44" s="451"/>
      <c r="NDK44" s="451"/>
      <c r="NDL44" s="449"/>
      <c r="NDM44" s="452"/>
      <c r="NDN44" s="453"/>
      <c r="NDO44" s="454"/>
      <c r="NDP44" s="449"/>
      <c r="NDQ44" s="453"/>
      <c r="NDR44" s="453"/>
      <c r="NDS44" s="450"/>
      <c r="NDT44" s="454"/>
      <c r="NDU44" s="455"/>
      <c r="NDV44" s="453"/>
      <c r="NDW44" s="456"/>
      <c r="NDX44" s="453"/>
      <c r="NDY44" s="456"/>
      <c r="NDZ44" s="454"/>
      <c r="NEA44" s="451"/>
      <c r="NEB44" s="454"/>
      <c r="NEC44" s="450"/>
      <c r="NED44" s="456"/>
      <c r="NEE44" s="456"/>
      <c r="NEF44" s="456"/>
      <c r="NEG44" s="456"/>
      <c r="NEH44" s="271"/>
      <c r="NEI44" s="451"/>
      <c r="NEJ44" s="454"/>
      <c r="NEK44" s="451"/>
      <c r="NEL44" s="457"/>
      <c r="NEM44" s="271"/>
      <c r="NEN44" s="451"/>
      <c r="NEO44" s="454"/>
      <c r="NEP44" s="451"/>
      <c r="NEQ44" s="457"/>
      <c r="NER44" s="451"/>
      <c r="NES44" s="457"/>
      <c r="NET44" s="457"/>
      <c r="NEU44" s="457"/>
      <c r="NEV44" s="271"/>
      <c r="NEW44" s="271"/>
      <c r="NEX44" s="451"/>
      <c r="NEY44" s="454"/>
      <c r="NEZ44" s="451"/>
      <c r="NFA44" s="454"/>
      <c r="NFB44" s="458"/>
      <c r="NFC44" s="459"/>
      <c r="NFD44" s="460"/>
      <c r="NFE44" s="461"/>
      <c r="NFF44" s="462"/>
      <c r="NFG44" s="458"/>
      <c r="NFH44" s="451"/>
      <c r="NFI44" s="463"/>
      <c r="NFJ44" s="451"/>
      <c r="NFK44" s="451"/>
      <c r="NFL44" s="453"/>
      <c r="NFN44" s="449"/>
      <c r="NFO44" s="449"/>
      <c r="NFP44" s="449"/>
      <c r="NFQ44" s="450"/>
      <c r="NFR44" s="451"/>
      <c r="NFS44" s="451"/>
      <c r="NFT44" s="451"/>
      <c r="NFU44" s="449"/>
      <c r="NFV44" s="452"/>
      <c r="NFW44" s="453"/>
      <c r="NFX44" s="454"/>
      <c r="NFY44" s="449"/>
      <c r="NFZ44" s="453"/>
      <c r="NGA44" s="453"/>
      <c r="NGB44" s="450"/>
      <c r="NGC44" s="454"/>
      <c r="NGD44" s="455"/>
      <c r="NGE44" s="453"/>
      <c r="NGF44" s="456"/>
      <c r="NGG44" s="453"/>
      <c r="NGH44" s="456"/>
      <c r="NGI44" s="454"/>
      <c r="NGJ44" s="451"/>
      <c r="NGK44" s="454"/>
      <c r="NGL44" s="450"/>
      <c r="NGM44" s="456"/>
      <c r="NGN44" s="456"/>
      <c r="NGO44" s="456"/>
      <c r="NGP44" s="456"/>
      <c r="NGQ44" s="271"/>
      <c r="NGR44" s="451"/>
      <c r="NGS44" s="454"/>
      <c r="NGT44" s="451"/>
      <c r="NGU44" s="457"/>
      <c r="NGV44" s="271"/>
      <c r="NGW44" s="451"/>
      <c r="NGX44" s="454"/>
      <c r="NGY44" s="451"/>
      <c r="NGZ44" s="457"/>
      <c r="NHA44" s="451"/>
      <c r="NHB44" s="457"/>
      <c r="NHC44" s="457"/>
      <c r="NHD44" s="457"/>
      <c r="NHE44" s="271"/>
      <c r="NHF44" s="271"/>
      <c r="NHG44" s="451"/>
      <c r="NHH44" s="454"/>
      <c r="NHI44" s="451"/>
      <c r="NHJ44" s="454"/>
      <c r="NHK44" s="458"/>
      <c r="NHL44" s="459"/>
      <c r="NHM44" s="460"/>
      <c r="NHN44" s="461"/>
      <c r="NHO44" s="462"/>
      <c r="NHP44" s="458"/>
      <c r="NHQ44" s="451"/>
      <c r="NHR44" s="463"/>
      <c r="NHS44" s="451"/>
      <c r="NHT44" s="451"/>
      <c r="NHU44" s="453"/>
      <c r="NHW44" s="449"/>
      <c r="NHX44" s="449"/>
      <c r="NHY44" s="449"/>
      <c r="NHZ44" s="450"/>
      <c r="NIA44" s="451"/>
      <c r="NIB44" s="451"/>
      <c r="NIC44" s="451"/>
      <c r="NID44" s="449"/>
      <c r="NIE44" s="452"/>
      <c r="NIF44" s="453"/>
      <c r="NIG44" s="454"/>
      <c r="NIH44" s="449"/>
      <c r="NII44" s="453"/>
      <c r="NIJ44" s="453"/>
      <c r="NIK44" s="450"/>
      <c r="NIL44" s="454"/>
      <c r="NIM44" s="455"/>
      <c r="NIN44" s="453"/>
      <c r="NIO44" s="456"/>
      <c r="NIP44" s="453"/>
      <c r="NIQ44" s="456"/>
      <c r="NIR44" s="454"/>
      <c r="NIS44" s="451"/>
      <c r="NIT44" s="454"/>
      <c r="NIU44" s="450"/>
      <c r="NIV44" s="456"/>
      <c r="NIW44" s="456"/>
      <c r="NIX44" s="456"/>
      <c r="NIY44" s="456"/>
      <c r="NIZ44" s="271"/>
      <c r="NJA44" s="451"/>
      <c r="NJB44" s="454"/>
      <c r="NJC44" s="451"/>
      <c r="NJD44" s="457"/>
      <c r="NJE44" s="271"/>
      <c r="NJF44" s="451"/>
      <c r="NJG44" s="454"/>
      <c r="NJH44" s="451"/>
      <c r="NJI44" s="457"/>
      <c r="NJJ44" s="451"/>
      <c r="NJK44" s="457"/>
      <c r="NJL44" s="457"/>
      <c r="NJM44" s="457"/>
      <c r="NJN44" s="271"/>
      <c r="NJO44" s="271"/>
      <c r="NJP44" s="451"/>
      <c r="NJQ44" s="454"/>
      <c r="NJR44" s="451"/>
      <c r="NJS44" s="454"/>
      <c r="NJT44" s="458"/>
      <c r="NJU44" s="459"/>
      <c r="NJV44" s="460"/>
      <c r="NJW44" s="461"/>
      <c r="NJX44" s="462"/>
      <c r="NJY44" s="458"/>
      <c r="NJZ44" s="451"/>
      <c r="NKA44" s="463"/>
      <c r="NKB44" s="451"/>
      <c r="NKC44" s="451"/>
      <c r="NKD44" s="453"/>
      <c r="NKF44" s="449"/>
      <c r="NKG44" s="449"/>
      <c r="NKH44" s="449"/>
      <c r="NKI44" s="450"/>
      <c r="NKJ44" s="451"/>
      <c r="NKK44" s="451"/>
      <c r="NKL44" s="451"/>
      <c r="NKM44" s="449"/>
      <c r="NKN44" s="452"/>
      <c r="NKO44" s="453"/>
      <c r="NKP44" s="454"/>
      <c r="NKQ44" s="449"/>
      <c r="NKR44" s="453"/>
      <c r="NKS44" s="453"/>
      <c r="NKT44" s="450"/>
      <c r="NKU44" s="454"/>
      <c r="NKV44" s="455"/>
      <c r="NKW44" s="453"/>
      <c r="NKX44" s="456"/>
      <c r="NKY44" s="453"/>
      <c r="NKZ44" s="456"/>
      <c r="NLA44" s="454"/>
      <c r="NLB44" s="451"/>
      <c r="NLC44" s="454"/>
      <c r="NLD44" s="450"/>
      <c r="NLE44" s="456"/>
      <c r="NLF44" s="456"/>
      <c r="NLG44" s="456"/>
      <c r="NLH44" s="456"/>
      <c r="NLI44" s="271"/>
      <c r="NLJ44" s="451"/>
      <c r="NLK44" s="454"/>
      <c r="NLL44" s="451"/>
      <c r="NLM44" s="457"/>
      <c r="NLN44" s="271"/>
      <c r="NLO44" s="451"/>
      <c r="NLP44" s="454"/>
      <c r="NLQ44" s="451"/>
      <c r="NLR44" s="457"/>
      <c r="NLS44" s="451"/>
      <c r="NLT44" s="457"/>
      <c r="NLU44" s="457"/>
      <c r="NLV44" s="457"/>
      <c r="NLW44" s="271"/>
      <c r="NLX44" s="271"/>
      <c r="NLY44" s="451"/>
      <c r="NLZ44" s="454"/>
      <c r="NMA44" s="451"/>
      <c r="NMB44" s="454"/>
      <c r="NMC44" s="458"/>
      <c r="NMD44" s="459"/>
      <c r="NME44" s="460"/>
      <c r="NMF44" s="461"/>
      <c r="NMG44" s="462"/>
      <c r="NMH44" s="458"/>
      <c r="NMI44" s="451"/>
      <c r="NMJ44" s="463"/>
      <c r="NMK44" s="451"/>
      <c r="NML44" s="451"/>
      <c r="NMM44" s="453"/>
      <c r="NMO44" s="449"/>
      <c r="NMP44" s="449"/>
      <c r="NMQ44" s="449"/>
      <c r="NMR44" s="450"/>
      <c r="NMS44" s="451"/>
      <c r="NMT44" s="451"/>
      <c r="NMU44" s="451"/>
      <c r="NMV44" s="449"/>
      <c r="NMW44" s="452"/>
      <c r="NMX44" s="453"/>
      <c r="NMY44" s="454"/>
      <c r="NMZ44" s="449"/>
      <c r="NNA44" s="453"/>
      <c r="NNB44" s="453"/>
      <c r="NNC44" s="450"/>
      <c r="NND44" s="454"/>
      <c r="NNE44" s="455"/>
      <c r="NNF44" s="453"/>
      <c r="NNG44" s="456"/>
      <c r="NNH44" s="453"/>
      <c r="NNI44" s="456"/>
      <c r="NNJ44" s="454"/>
      <c r="NNK44" s="451"/>
      <c r="NNL44" s="454"/>
      <c r="NNM44" s="450"/>
      <c r="NNN44" s="456"/>
      <c r="NNO44" s="456"/>
      <c r="NNP44" s="456"/>
      <c r="NNQ44" s="456"/>
      <c r="NNR44" s="271"/>
      <c r="NNS44" s="451"/>
      <c r="NNT44" s="454"/>
      <c r="NNU44" s="451"/>
      <c r="NNV44" s="457"/>
      <c r="NNW44" s="271"/>
      <c r="NNX44" s="451"/>
      <c r="NNY44" s="454"/>
      <c r="NNZ44" s="451"/>
      <c r="NOA44" s="457"/>
      <c r="NOB44" s="451"/>
      <c r="NOC44" s="457"/>
      <c r="NOD44" s="457"/>
      <c r="NOE44" s="457"/>
      <c r="NOF44" s="271"/>
      <c r="NOG44" s="271"/>
      <c r="NOH44" s="451"/>
      <c r="NOI44" s="454"/>
      <c r="NOJ44" s="451"/>
      <c r="NOK44" s="454"/>
      <c r="NOL44" s="458"/>
      <c r="NOM44" s="459"/>
      <c r="NON44" s="460"/>
      <c r="NOO44" s="461"/>
      <c r="NOP44" s="462"/>
      <c r="NOQ44" s="458"/>
      <c r="NOR44" s="451"/>
      <c r="NOS44" s="463"/>
      <c r="NOT44" s="451"/>
      <c r="NOU44" s="451"/>
      <c r="NOV44" s="453"/>
      <c r="NOX44" s="449"/>
      <c r="NOY44" s="449"/>
      <c r="NOZ44" s="449"/>
      <c r="NPA44" s="450"/>
      <c r="NPB44" s="451"/>
      <c r="NPC44" s="451"/>
      <c r="NPD44" s="451"/>
      <c r="NPE44" s="449"/>
      <c r="NPF44" s="452"/>
      <c r="NPG44" s="453"/>
      <c r="NPH44" s="454"/>
      <c r="NPI44" s="449"/>
      <c r="NPJ44" s="453"/>
      <c r="NPK44" s="453"/>
      <c r="NPL44" s="450"/>
      <c r="NPM44" s="454"/>
      <c r="NPN44" s="455"/>
      <c r="NPO44" s="453"/>
      <c r="NPP44" s="456"/>
      <c r="NPQ44" s="453"/>
      <c r="NPR44" s="456"/>
      <c r="NPS44" s="454"/>
      <c r="NPT44" s="451"/>
      <c r="NPU44" s="454"/>
      <c r="NPV44" s="450"/>
      <c r="NPW44" s="456"/>
      <c r="NPX44" s="456"/>
      <c r="NPY44" s="456"/>
      <c r="NPZ44" s="456"/>
      <c r="NQA44" s="271"/>
      <c r="NQB44" s="451"/>
      <c r="NQC44" s="454"/>
      <c r="NQD44" s="451"/>
      <c r="NQE44" s="457"/>
      <c r="NQF44" s="271"/>
      <c r="NQG44" s="451"/>
      <c r="NQH44" s="454"/>
      <c r="NQI44" s="451"/>
      <c r="NQJ44" s="457"/>
      <c r="NQK44" s="451"/>
      <c r="NQL44" s="457"/>
      <c r="NQM44" s="457"/>
      <c r="NQN44" s="457"/>
      <c r="NQO44" s="271"/>
      <c r="NQP44" s="271"/>
      <c r="NQQ44" s="451"/>
      <c r="NQR44" s="454"/>
      <c r="NQS44" s="451"/>
      <c r="NQT44" s="454"/>
      <c r="NQU44" s="458"/>
      <c r="NQV44" s="459"/>
      <c r="NQW44" s="460"/>
      <c r="NQX44" s="461"/>
      <c r="NQY44" s="462"/>
      <c r="NQZ44" s="458"/>
      <c r="NRA44" s="451"/>
      <c r="NRB44" s="463"/>
      <c r="NRC44" s="451"/>
      <c r="NRD44" s="451"/>
      <c r="NRE44" s="453"/>
      <c r="NRG44" s="449"/>
      <c r="NRH44" s="449"/>
      <c r="NRI44" s="449"/>
      <c r="NRJ44" s="450"/>
      <c r="NRK44" s="451"/>
      <c r="NRL44" s="451"/>
      <c r="NRM44" s="451"/>
      <c r="NRN44" s="449"/>
      <c r="NRO44" s="452"/>
      <c r="NRP44" s="453"/>
      <c r="NRQ44" s="454"/>
      <c r="NRR44" s="449"/>
      <c r="NRS44" s="453"/>
      <c r="NRT44" s="453"/>
      <c r="NRU44" s="450"/>
      <c r="NRV44" s="454"/>
      <c r="NRW44" s="455"/>
      <c r="NRX44" s="453"/>
      <c r="NRY44" s="456"/>
      <c r="NRZ44" s="453"/>
      <c r="NSA44" s="456"/>
      <c r="NSB44" s="454"/>
      <c r="NSC44" s="451"/>
      <c r="NSD44" s="454"/>
      <c r="NSE44" s="450"/>
      <c r="NSF44" s="456"/>
      <c r="NSG44" s="456"/>
      <c r="NSH44" s="456"/>
      <c r="NSI44" s="456"/>
      <c r="NSJ44" s="271"/>
      <c r="NSK44" s="451"/>
      <c r="NSL44" s="454"/>
      <c r="NSM44" s="451"/>
      <c r="NSN44" s="457"/>
      <c r="NSO44" s="271"/>
      <c r="NSP44" s="451"/>
      <c r="NSQ44" s="454"/>
      <c r="NSR44" s="451"/>
      <c r="NSS44" s="457"/>
      <c r="NST44" s="451"/>
      <c r="NSU44" s="457"/>
      <c r="NSV44" s="457"/>
      <c r="NSW44" s="457"/>
      <c r="NSX44" s="271"/>
      <c r="NSY44" s="271"/>
      <c r="NSZ44" s="451"/>
      <c r="NTA44" s="454"/>
      <c r="NTB44" s="451"/>
      <c r="NTC44" s="454"/>
      <c r="NTD44" s="458"/>
      <c r="NTE44" s="459"/>
      <c r="NTF44" s="460"/>
      <c r="NTG44" s="461"/>
      <c r="NTH44" s="462"/>
      <c r="NTI44" s="458"/>
      <c r="NTJ44" s="451"/>
      <c r="NTK44" s="463"/>
      <c r="NTL44" s="451"/>
      <c r="NTM44" s="451"/>
      <c r="NTN44" s="453"/>
      <c r="NTP44" s="449"/>
      <c r="NTQ44" s="449"/>
      <c r="NTR44" s="449"/>
      <c r="NTS44" s="450"/>
      <c r="NTT44" s="451"/>
      <c r="NTU44" s="451"/>
      <c r="NTV44" s="451"/>
      <c r="NTW44" s="449"/>
      <c r="NTX44" s="452"/>
      <c r="NTY44" s="453"/>
      <c r="NTZ44" s="454"/>
      <c r="NUA44" s="449"/>
      <c r="NUB44" s="453"/>
      <c r="NUC44" s="453"/>
      <c r="NUD44" s="450"/>
      <c r="NUE44" s="454"/>
      <c r="NUF44" s="455"/>
      <c r="NUG44" s="453"/>
      <c r="NUH44" s="456"/>
      <c r="NUI44" s="453"/>
      <c r="NUJ44" s="456"/>
      <c r="NUK44" s="454"/>
      <c r="NUL44" s="451"/>
      <c r="NUM44" s="454"/>
      <c r="NUN44" s="450"/>
      <c r="NUO44" s="456"/>
      <c r="NUP44" s="456"/>
      <c r="NUQ44" s="456"/>
      <c r="NUR44" s="456"/>
      <c r="NUS44" s="271"/>
      <c r="NUT44" s="451"/>
      <c r="NUU44" s="454"/>
      <c r="NUV44" s="451"/>
      <c r="NUW44" s="457"/>
      <c r="NUX44" s="271"/>
      <c r="NUY44" s="451"/>
      <c r="NUZ44" s="454"/>
      <c r="NVA44" s="451"/>
      <c r="NVB44" s="457"/>
      <c r="NVC44" s="451"/>
      <c r="NVD44" s="457"/>
      <c r="NVE44" s="457"/>
      <c r="NVF44" s="457"/>
      <c r="NVG44" s="271"/>
      <c r="NVH44" s="271"/>
      <c r="NVI44" s="451"/>
      <c r="NVJ44" s="454"/>
      <c r="NVK44" s="451"/>
      <c r="NVL44" s="454"/>
      <c r="NVM44" s="458"/>
      <c r="NVN44" s="459"/>
      <c r="NVO44" s="460"/>
      <c r="NVP44" s="461"/>
      <c r="NVQ44" s="462"/>
      <c r="NVR44" s="458"/>
      <c r="NVS44" s="451"/>
      <c r="NVT44" s="463"/>
      <c r="NVU44" s="451"/>
      <c r="NVV44" s="451"/>
      <c r="NVW44" s="453"/>
      <c r="NVY44" s="449"/>
      <c r="NVZ44" s="449"/>
      <c r="NWA44" s="449"/>
      <c r="NWB44" s="450"/>
      <c r="NWC44" s="451"/>
      <c r="NWD44" s="451"/>
      <c r="NWE44" s="451"/>
      <c r="NWF44" s="449"/>
      <c r="NWG44" s="452"/>
      <c r="NWH44" s="453"/>
      <c r="NWI44" s="454"/>
      <c r="NWJ44" s="449"/>
      <c r="NWK44" s="453"/>
      <c r="NWL44" s="453"/>
      <c r="NWM44" s="450"/>
      <c r="NWN44" s="454"/>
      <c r="NWO44" s="455"/>
      <c r="NWP44" s="453"/>
      <c r="NWQ44" s="456"/>
      <c r="NWR44" s="453"/>
      <c r="NWS44" s="456"/>
      <c r="NWT44" s="454"/>
      <c r="NWU44" s="451"/>
      <c r="NWV44" s="454"/>
      <c r="NWW44" s="450"/>
      <c r="NWX44" s="456"/>
      <c r="NWY44" s="456"/>
      <c r="NWZ44" s="456"/>
      <c r="NXA44" s="456"/>
      <c r="NXB44" s="271"/>
      <c r="NXC44" s="451"/>
      <c r="NXD44" s="454"/>
      <c r="NXE44" s="451"/>
      <c r="NXF44" s="457"/>
      <c r="NXG44" s="271"/>
      <c r="NXH44" s="451"/>
      <c r="NXI44" s="454"/>
      <c r="NXJ44" s="451"/>
      <c r="NXK44" s="457"/>
      <c r="NXL44" s="451"/>
      <c r="NXM44" s="457"/>
      <c r="NXN44" s="457"/>
      <c r="NXO44" s="457"/>
      <c r="NXP44" s="271"/>
      <c r="NXQ44" s="271"/>
      <c r="NXR44" s="451"/>
      <c r="NXS44" s="454"/>
      <c r="NXT44" s="451"/>
      <c r="NXU44" s="454"/>
      <c r="NXV44" s="458"/>
      <c r="NXW44" s="459"/>
      <c r="NXX44" s="460"/>
      <c r="NXY44" s="461"/>
      <c r="NXZ44" s="462"/>
      <c r="NYA44" s="458"/>
      <c r="NYB44" s="451"/>
      <c r="NYC44" s="463"/>
      <c r="NYD44" s="451"/>
      <c r="NYE44" s="451"/>
      <c r="NYF44" s="453"/>
      <c r="NYH44" s="449"/>
      <c r="NYI44" s="449"/>
      <c r="NYJ44" s="449"/>
      <c r="NYK44" s="450"/>
      <c r="NYL44" s="451"/>
      <c r="NYM44" s="451"/>
      <c r="NYN44" s="451"/>
      <c r="NYO44" s="449"/>
      <c r="NYP44" s="452"/>
      <c r="NYQ44" s="453"/>
      <c r="NYR44" s="454"/>
      <c r="NYS44" s="449"/>
      <c r="NYT44" s="453"/>
      <c r="NYU44" s="453"/>
      <c r="NYV44" s="450"/>
      <c r="NYW44" s="454"/>
      <c r="NYX44" s="455"/>
      <c r="NYY44" s="453"/>
      <c r="NYZ44" s="456"/>
      <c r="NZA44" s="453"/>
      <c r="NZB44" s="456"/>
      <c r="NZC44" s="454"/>
      <c r="NZD44" s="451"/>
      <c r="NZE44" s="454"/>
      <c r="NZF44" s="450"/>
      <c r="NZG44" s="456"/>
      <c r="NZH44" s="456"/>
      <c r="NZI44" s="456"/>
      <c r="NZJ44" s="456"/>
      <c r="NZK44" s="271"/>
      <c r="NZL44" s="451"/>
      <c r="NZM44" s="454"/>
      <c r="NZN44" s="451"/>
      <c r="NZO44" s="457"/>
      <c r="NZP44" s="271"/>
      <c r="NZQ44" s="451"/>
      <c r="NZR44" s="454"/>
      <c r="NZS44" s="451"/>
      <c r="NZT44" s="457"/>
      <c r="NZU44" s="451"/>
      <c r="NZV44" s="457"/>
      <c r="NZW44" s="457"/>
      <c r="NZX44" s="457"/>
      <c r="NZY44" s="271"/>
      <c r="NZZ44" s="271"/>
      <c r="OAA44" s="451"/>
      <c r="OAB44" s="454"/>
      <c r="OAC44" s="451"/>
      <c r="OAD44" s="454"/>
      <c r="OAE44" s="458"/>
      <c r="OAF44" s="459"/>
      <c r="OAG44" s="460"/>
      <c r="OAH44" s="461"/>
      <c r="OAI44" s="462"/>
      <c r="OAJ44" s="458"/>
      <c r="OAK44" s="451"/>
      <c r="OAL44" s="463"/>
      <c r="OAM44" s="451"/>
      <c r="OAN44" s="451"/>
      <c r="OAO44" s="453"/>
      <c r="OAQ44" s="449"/>
      <c r="OAR44" s="449"/>
      <c r="OAS44" s="449"/>
      <c r="OAT44" s="450"/>
      <c r="OAU44" s="451"/>
      <c r="OAV44" s="451"/>
      <c r="OAW44" s="451"/>
      <c r="OAX44" s="449"/>
      <c r="OAY44" s="452"/>
      <c r="OAZ44" s="453"/>
      <c r="OBA44" s="454"/>
      <c r="OBB44" s="449"/>
      <c r="OBC44" s="453"/>
      <c r="OBD44" s="453"/>
      <c r="OBE44" s="450"/>
      <c r="OBF44" s="454"/>
      <c r="OBG44" s="455"/>
      <c r="OBH44" s="453"/>
      <c r="OBI44" s="456"/>
      <c r="OBJ44" s="453"/>
      <c r="OBK44" s="456"/>
      <c r="OBL44" s="454"/>
      <c r="OBM44" s="451"/>
      <c r="OBN44" s="454"/>
      <c r="OBO44" s="450"/>
      <c r="OBP44" s="456"/>
      <c r="OBQ44" s="456"/>
      <c r="OBR44" s="456"/>
      <c r="OBS44" s="456"/>
      <c r="OBT44" s="271"/>
      <c r="OBU44" s="451"/>
      <c r="OBV44" s="454"/>
      <c r="OBW44" s="451"/>
      <c r="OBX44" s="457"/>
      <c r="OBY44" s="271"/>
      <c r="OBZ44" s="451"/>
      <c r="OCA44" s="454"/>
      <c r="OCB44" s="451"/>
      <c r="OCC44" s="457"/>
      <c r="OCD44" s="451"/>
      <c r="OCE44" s="457"/>
      <c r="OCF44" s="457"/>
      <c r="OCG44" s="457"/>
      <c r="OCH44" s="271"/>
      <c r="OCI44" s="271"/>
      <c r="OCJ44" s="451"/>
      <c r="OCK44" s="454"/>
      <c r="OCL44" s="451"/>
      <c r="OCM44" s="454"/>
      <c r="OCN44" s="458"/>
      <c r="OCO44" s="459"/>
      <c r="OCP44" s="460"/>
      <c r="OCQ44" s="461"/>
      <c r="OCR44" s="462"/>
      <c r="OCS44" s="458"/>
      <c r="OCT44" s="451"/>
      <c r="OCU44" s="463"/>
      <c r="OCV44" s="451"/>
      <c r="OCW44" s="451"/>
      <c r="OCX44" s="453"/>
      <c r="OCZ44" s="449"/>
      <c r="ODA44" s="449"/>
      <c r="ODB44" s="449"/>
      <c r="ODC44" s="450"/>
      <c r="ODD44" s="451"/>
      <c r="ODE44" s="451"/>
      <c r="ODF44" s="451"/>
      <c r="ODG44" s="449"/>
      <c r="ODH44" s="452"/>
      <c r="ODI44" s="453"/>
      <c r="ODJ44" s="454"/>
      <c r="ODK44" s="449"/>
      <c r="ODL44" s="453"/>
      <c r="ODM44" s="453"/>
      <c r="ODN44" s="450"/>
      <c r="ODO44" s="454"/>
      <c r="ODP44" s="455"/>
      <c r="ODQ44" s="453"/>
      <c r="ODR44" s="456"/>
      <c r="ODS44" s="453"/>
      <c r="ODT44" s="456"/>
      <c r="ODU44" s="454"/>
      <c r="ODV44" s="451"/>
      <c r="ODW44" s="454"/>
      <c r="ODX44" s="450"/>
      <c r="ODY44" s="456"/>
      <c r="ODZ44" s="456"/>
      <c r="OEA44" s="456"/>
      <c r="OEB44" s="456"/>
      <c r="OEC44" s="271"/>
      <c r="OED44" s="451"/>
      <c r="OEE44" s="454"/>
      <c r="OEF44" s="451"/>
      <c r="OEG44" s="457"/>
      <c r="OEH44" s="271"/>
      <c r="OEI44" s="451"/>
      <c r="OEJ44" s="454"/>
      <c r="OEK44" s="451"/>
      <c r="OEL44" s="457"/>
      <c r="OEM44" s="451"/>
      <c r="OEN44" s="457"/>
      <c r="OEO44" s="457"/>
      <c r="OEP44" s="457"/>
      <c r="OEQ44" s="271"/>
      <c r="OER44" s="271"/>
      <c r="OES44" s="451"/>
      <c r="OET44" s="454"/>
      <c r="OEU44" s="451"/>
      <c r="OEV44" s="454"/>
      <c r="OEW44" s="458"/>
      <c r="OEX44" s="459"/>
      <c r="OEY44" s="460"/>
      <c r="OEZ44" s="461"/>
      <c r="OFA44" s="462"/>
      <c r="OFB44" s="458"/>
      <c r="OFC44" s="451"/>
      <c r="OFD44" s="463"/>
      <c r="OFE44" s="451"/>
      <c r="OFF44" s="451"/>
      <c r="OFG44" s="453"/>
      <c r="OFI44" s="449"/>
      <c r="OFJ44" s="449"/>
      <c r="OFK44" s="449"/>
      <c r="OFL44" s="450"/>
      <c r="OFM44" s="451"/>
      <c r="OFN44" s="451"/>
      <c r="OFO44" s="451"/>
      <c r="OFP44" s="449"/>
      <c r="OFQ44" s="452"/>
      <c r="OFR44" s="453"/>
      <c r="OFS44" s="454"/>
      <c r="OFT44" s="449"/>
      <c r="OFU44" s="453"/>
      <c r="OFV44" s="453"/>
      <c r="OFW44" s="450"/>
      <c r="OFX44" s="454"/>
      <c r="OFY44" s="455"/>
      <c r="OFZ44" s="453"/>
      <c r="OGA44" s="456"/>
      <c r="OGB44" s="453"/>
      <c r="OGC44" s="456"/>
      <c r="OGD44" s="454"/>
      <c r="OGE44" s="451"/>
      <c r="OGF44" s="454"/>
      <c r="OGG44" s="450"/>
      <c r="OGH44" s="456"/>
      <c r="OGI44" s="456"/>
      <c r="OGJ44" s="456"/>
      <c r="OGK44" s="456"/>
      <c r="OGL44" s="271"/>
      <c r="OGM44" s="451"/>
      <c r="OGN44" s="454"/>
      <c r="OGO44" s="451"/>
      <c r="OGP44" s="457"/>
      <c r="OGQ44" s="271"/>
      <c r="OGR44" s="451"/>
      <c r="OGS44" s="454"/>
      <c r="OGT44" s="451"/>
      <c r="OGU44" s="457"/>
      <c r="OGV44" s="451"/>
      <c r="OGW44" s="457"/>
      <c r="OGX44" s="457"/>
      <c r="OGY44" s="457"/>
      <c r="OGZ44" s="271"/>
      <c r="OHA44" s="271"/>
      <c r="OHB44" s="451"/>
      <c r="OHC44" s="454"/>
      <c r="OHD44" s="451"/>
      <c r="OHE44" s="454"/>
      <c r="OHF44" s="458"/>
      <c r="OHG44" s="459"/>
      <c r="OHH44" s="460"/>
      <c r="OHI44" s="461"/>
      <c r="OHJ44" s="462"/>
      <c r="OHK44" s="458"/>
      <c r="OHL44" s="451"/>
      <c r="OHM44" s="463"/>
      <c r="OHN44" s="451"/>
      <c r="OHO44" s="451"/>
      <c r="OHP44" s="453"/>
      <c r="OHR44" s="449"/>
      <c r="OHS44" s="449"/>
      <c r="OHT44" s="449"/>
      <c r="OHU44" s="450"/>
      <c r="OHV44" s="451"/>
      <c r="OHW44" s="451"/>
      <c r="OHX44" s="451"/>
      <c r="OHY44" s="449"/>
      <c r="OHZ44" s="452"/>
      <c r="OIA44" s="453"/>
      <c r="OIB44" s="454"/>
      <c r="OIC44" s="449"/>
      <c r="OID44" s="453"/>
      <c r="OIE44" s="453"/>
      <c r="OIF44" s="450"/>
      <c r="OIG44" s="454"/>
      <c r="OIH44" s="455"/>
      <c r="OII44" s="453"/>
      <c r="OIJ44" s="456"/>
      <c r="OIK44" s="453"/>
      <c r="OIL44" s="456"/>
      <c r="OIM44" s="454"/>
      <c r="OIN44" s="451"/>
      <c r="OIO44" s="454"/>
      <c r="OIP44" s="450"/>
      <c r="OIQ44" s="456"/>
      <c r="OIR44" s="456"/>
      <c r="OIS44" s="456"/>
      <c r="OIT44" s="456"/>
      <c r="OIU44" s="271"/>
      <c r="OIV44" s="451"/>
      <c r="OIW44" s="454"/>
      <c r="OIX44" s="451"/>
      <c r="OIY44" s="457"/>
      <c r="OIZ44" s="271"/>
      <c r="OJA44" s="451"/>
      <c r="OJB44" s="454"/>
      <c r="OJC44" s="451"/>
      <c r="OJD44" s="457"/>
      <c r="OJE44" s="451"/>
      <c r="OJF44" s="457"/>
      <c r="OJG44" s="457"/>
      <c r="OJH44" s="457"/>
      <c r="OJI44" s="271"/>
      <c r="OJJ44" s="271"/>
      <c r="OJK44" s="451"/>
      <c r="OJL44" s="454"/>
      <c r="OJM44" s="451"/>
      <c r="OJN44" s="454"/>
      <c r="OJO44" s="458"/>
      <c r="OJP44" s="459"/>
      <c r="OJQ44" s="460"/>
      <c r="OJR44" s="461"/>
      <c r="OJS44" s="462"/>
      <c r="OJT44" s="458"/>
      <c r="OJU44" s="451"/>
      <c r="OJV44" s="463"/>
      <c r="OJW44" s="451"/>
      <c r="OJX44" s="451"/>
      <c r="OJY44" s="453"/>
      <c r="OKA44" s="449"/>
      <c r="OKB44" s="449"/>
      <c r="OKC44" s="449"/>
      <c r="OKD44" s="450"/>
      <c r="OKE44" s="451"/>
      <c r="OKF44" s="451"/>
      <c r="OKG44" s="451"/>
      <c r="OKH44" s="449"/>
      <c r="OKI44" s="452"/>
      <c r="OKJ44" s="453"/>
      <c r="OKK44" s="454"/>
      <c r="OKL44" s="449"/>
      <c r="OKM44" s="453"/>
      <c r="OKN44" s="453"/>
      <c r="OKO44" s="450"/>
      <c r="OKP44" s="454"/>
      <c r="OKQ44" s="455"/>
      <c r="OKR44" s="453"/>
      <c r="OKS44" s="456"/>
      <c r="OKT44" s="453"/>
      <c r="OKU44" s="456"/>
      <c r="OKV44" s="454"/>
      <c r="OKW44" s="451"/>
      <c r="OKX44" s="454"/>
      <c r="OKY44" s="450"/>
      <c r="OKZ44" s="456"/>
      <c r="OLA44" s="456"/>
      <c r="OLB44" s="456"/>
      <c r="OLC44" s="456"/>
      <c r="OLD44" s="271"/>
      <c r="OLE44" s="451"/>
      <c r="OLF44" s="454"/>
      <c r="OLG44" s="451"/>
      <c r="OLH44" s="457"/>
      <c r="OLI44" s="271"/>
      <c r="OLJ44" s="451"/>
      <c r="OLK44" s="454"/>
      <c r="OLL44" s="451"/>
      <c r="OLM44" s="457"/>
      <c r="OLN44" s="451"/>
      <c r="OLO44" s="457"/>
      <c r="OLP44" s="457"/>
      <c r="OLQ44" s="457"/>
      <c r="OLR44" s="271"/>
      <c r="OLS44" s="271"/>
      <c r="OLT44" s="451"/>
      <c r="OLU44" s="454"/>
      <c r="OLV44" s="451"/>
      <c r="OLW44" s="454"/>
      <c r="OLX44" s="458"/>
      <c r="OLY44" s="459"/>
      <c r="OLZ44" s="460"/>
      <c r="OMA44" s="461"/>
      <c r="OMB44" s="462"/>
      <c r="OMC44" s="458"/>
      <c r="OMD44" s="451"/>
      <c r="OME44" s="463"/>
      <c r="OMF44" s="451"/>
      <c r="OMG44" s="451"/>
      <c r="OMH44" s="453"/>
      <c r="OMJ44" s="449"/>
      <c r="OMK44" s="449"/>
      <c r="OML44" s="449"/>
      <c r="OMM44" s="450"/>
      <c r="OMN44" s="451"/>
      <c r="OMO44" s="451"/>
      <c r="OMP44" s="451"/>
      <c r="OMQ44" s="449"/>
      <c r="OMR44" s="452"/>
      <c r="OMS44" s="453"/>
      <c r="OMT44" s="454"/>
      <c r="OMU44" s="449"/>
      <c r="OMV44" s="453"/>
      <c r="OMW44" s="453"/>
      <c r="OMX44" s="450"/>
      <c r="OMY44" s="454"/>
      <c r="OMZ44" s="455"/>
      <c r="ONA44" s="453"/>
      <c r="ONB44" s="456"/>
      <c r="ONC44" s="453"/>
      <c r="OND44" s="456"/>
      <c r="ONE44" s="454"/>
      <c r="ONF44" s="451"/>
      <c r="ONG44" s="454"/>
      <c r="ONH44" s="450"/>
      <c r="ONI44" s="456"/>
      <c r="ONJ44" s="456"/>
      <c r="ONK44" s="456"/>
      <c r="ONL44" s="456"/>
      <c r="ONM44" s="271"/>
      <c r="ONN44" s="451"/>
      <c r="ONO44" s="454"/>
      <c r="ONP44" s="451"/>
      <c r="ONQ44" s="457"/>
      <c r="ONR44" s="271"/>
      <c r="ONS44" s="451"/>
      <c r="ONT44" s="454"/>
      <c r="ONU44" s="451"/>
      <c r="ONV44" s="457"/>
      <c r="ONW44" s="451"/>
      <c r="ONX44" s="457"/>
      <c r="ONY44" s="457"/>
      <c r="ONZ44" s="457"/>
      <c r="OOA44" s="271"/>
      <c r="OOB44" s="271"/>
      <c r="OOC44" s="451"/>
      <c r="OOD44" s="454"/>
      <c r="OOE44" s="451"/>
      <c r="OOF44" s="454"/>
      <c r="OOG44" s="458"/>
      <c r="OOH44" s="459"/>
      <c r="OOI44" s="460"/>
      <c r="OOJ44" s="461"/>
      <c r="OOK44" s="462"/>
      <c r="OOL44" s="458"/>
      <c r="OOM44" s="451"/>
      <c r="OON44" s="463"/>
      <c r="OOO44" s="451"/>
      <c r="OOP44" s="451"/>
      <c r="OOQ44" s="453"/>
      <c r="OOS44" s="449"/>
      <c r="OOT44" s="449"/>
      <c r="OOU44" s="449"/>
      <c r="OOV44" s="450"/>
      <c r="OOW44" s="451"/>
      <c r="OOX44" s="451"/>
      <c r="OOY44" s="451"/>
      <c r="OOZ44" s="449"/>
      <c r="OPA44" s="452"/>
      <c r="OPB44" s="453"/>
      <c r="OPC44" s="454"/>
      <c r="OPD44" s="449"/>
      <c r="OPE44" s="453"/>
      <c r="OPF44" s="453"/>
      <c r="OPG44" s="450"/>
      <c r="OPH44" s="454"/>
      <c r="OPI44" s="455"/>
      <c r="OPJ44" s="453"/>
      <c r="OPK44" s="456"/>
      <c r="OPL44" s="453"/>
      <c r="OPM44" s="456"/>
      <c r="OPN44" s="454"/>
      <c r="OPO44" s="451"/>
      <c r="OPP44" s="454"/>
      <c r="OPQ44" s="450"/>
      <c r="OPR44" s="456"/>
      <c r="OPS44" s="456"/>
      <c r="OPT44" s="456"/>
      <c r="OPU44" s="456"/>
      <c r="OPV44" s="271"/>
      <c r="OPW44" s="451"/>
      <c r="OPX44" s="454"/>
      <c r="OPY44" s="451"/>
      <c r="OPZ44" s="457"/>
      <c r="OQA44" s="271"/>
      <c r="OQB44" s="451"/>
      <c r="OQC44" s="454"/>
      <c r="OQD44" s="451"/>
      <c r="OQE44" s="457"/>
      <c r="OQF44" s="451"/>
      <c r="OQG44" s="457"/>
      <c r="OQH44" s="457"/>
      <c r="OQI44" s="457"/>
      <c r="OQJ44" s="271"/>
      <c r="OQK44" s="271"/>
      <c r="OQL44" s="451"/>
      <c r="OQM44" s="454"/>
      <c r="OQN44" s="451"/>
      <c r="OQO44" s="454"/>
      <c r="OQP44" s="458"/>
      <c r="OQQ44" s="459"/>
      <c r="OQR44" s="460"/>
      <c r="OQS44" s="461"/>
      <c r="OQT44" s="462"/>
      <c r="OQU44" s="458"/>
      <c r="OQV44" s="451"/>
      <c r="OQW44" s="463"/>
      <c r="OQX44" s="451"/>
      <c r="OQY44" s="451"/>
      <c r="OQZ44" s="453"/>
      <c r="ORB44" s="449"/>
      <c r="ORC44" s="449"/>
      <c r="ORD44" s="449"/>
      <c r="ORE44" s="450"/>
      <c r="ORF44" s="451"/>
      <c r="ORG44" s="451"/>
      <c r="ORH44" s="451"/>
      <c r="ORI44" s="449"/>
      <c r="ORJ44" s="452"/>
      <c r="ORK44" s="453"/>
      <c r="ORL44" s="454"/>
      <c r="ORM44" s="449"/>
      <c r="ORN44" s="453"/>
      <c r="ORO44" s="453"/>
      <c r="ORP44" s="450"/>
      <c r="ORQ44" s="454"/>
      <c r="ORR44" s="455"/>
      <c r="ORS44" s="453"/>
      <c r="ORT44" s="456"/>
      <c r="ORU44" s="453"/>
      <c r="ORV44" s="456"/>
      <c r="ORW44" s="454"/>
      <c r="ORX44" s="451"/>
      <c r="ORY44" s="454"/>
      <c r="ORZ44" s="450"/>
      <c r="OSA44" s="456"/>
      <c r="OSB44" s="456"/>
      <c r="OSC44" s="456"/>
      <c r="OSD44" s="456"/>
      <c r="OSE44" s="271"/>
      <c r="OSF44" s="451"/>
      <c r="OSG44" s="454"/>
      <c r="OSH44" s="451"/>
      <c r="OSI44" s="457"/>
      <c r="OSJ44" s="271"/>
      <c r="OSK44" s="451"/>
      <c r="OSL44" s="454"/>
      <c r="OSM44" s="451"/>
      <c r="OSN44" s="457"/>
      <c r="OSO44" s="451"/>
      <c r="OSP44" s="457"/>
      <c r="OSQ44" s="457"/>
      <c r="OSR44" s="457"/>
      <c r="OSS44" s="271"/>
      <c r="OST44" s="271"/>
      <c r="OSU44" s="451"/>
      <c r="OSV44" s="454"/>
      <c r="OSW44" s="451"/>
      <c r="OSX44" s="454"/>
      <c r="OSY44" s="458"/>
      <c r="OSZ44" s="459"/>
      <c r="OTA44" s="460"/>
      <c r="OTB44" s="461"/>
      <c r="OTC44" s="462"/>
      <c r="OTD44" s="458"/>
      <c r="OTE44" s="451"/>
      <c r="OTF44" s="463"/>
      <c r="OTG44" s="451"/>
      <c r="OTH44" s="451"/>
      <c r="OTI44" s="453"/>
      <c r="OTK44" s="449"/>
      <c r="OTL44" s="449"/>
      <c r="OTM44" s="449"/>
      <c r="OTN44" s="450"/>
      <c r="OTO44" s="451"/>
      <c r="OTP44" s="451"/>
      <c r="OTQ44" s="451"/>
      <c r="OTR44" s="449"/>
      <c r="OTS44" s="452"/>
      <c r="OTT44" s="453"/>
      <c r="OTU44" s="454"/>
      <c r="OTV44" s="449"/>
      <c r="OTW44" s="453"/>
      <c r="OTX44" s="453"/>
      <c r="OTY44" s="450"/>
      <c r="OTZ44" s="454"/>
      <c r="OUA44" s="455"/>
      <c r="OUB44" s="453"/>
      <c r="OUC44" s="456"/>
      <c r="OUD44" s="453"/>
      <c r="OUE44" s="456"/>
      <c r="OUF44" s="454"/>
      <c r="OUG44" s="451"/>
      <c r="OUH44" s="454"/>
      <c r="OUI44" s="450"/>
      <c r="OUJ44" s="456"/>
      <c r="OUK44" s="456"/>
      <c r="OUL44" s="456"/>
      <c r="OUM44" s="456"/>
      <c r="OUN44" s="271"/>
      <c r="OUO44" s="451"/>
      <c r="OUP44" s="454"/>
      <c r="OUQ44" s="451"/>
      <c r="OUR44" s="457"/>
      <c r="OUS44" s="271"/>
      <c r="OUT44" s="451"/>
      <c r="OUU44" s="454"/>
      <c r="OUV44" s="451"/>
      <c r="OUW44" s="457"/>
      <c r="OUX44" s="451"/>
      <c r="OUY44" s="457"/>
      <c r="OUZ44" s="457"/>
      <c r="OVA44" s="457"/>
      <c r="OVB44" s="271"/>
      <c r="OVC44" s="271"/>
      <c r="OVD44" s="451"/>
      <c r="OVE44" s="454"/>
      <c r="OVF44" s="451"/>
      <c r="OVG44" s="454"/>
      <c r="OVH44" s="458"/>
      <c r="OVI44" s="459"/>
      <c r="OVJ44" s="460"/>
      <c r="OVK44" s="461"/>
      <c r="OVL44" s="462"/>
      <c r="OVM44" s="458"/>
      <c r="OVN44" s="451"/>
      <c r="OVO44" s="463"/>
      <c r="OVP44" s="451"/>
      <c r="OVQ44" s="451"/>
      <c r="OVR44" s="453"/>
      <c r="OVT44" s="449"/>
      <c r="OVU44" s="449"/>
      <c r="OVV44" s="449"/>
      <c r="OVW44" s="450"/>
      <c r="OVX44" s="451"/>
      <c r="OVY44" s="451"/>
      <c r="OVZ44" s="451"/>
      <c r="OWA44" s="449"/>
      <c r="OWB44" s="452"/>
      <c r="OWC44" s="453"/>
      <c r="OWD44" s="454"/>
      <c r="OWE44" s="449"/>
      <c r="OWF44" s="453"/>
      <c r="OWG44" s="453"/>
      <c r="OWH44" s="450"/>
      <c r="OWI44" s="454"/>
      <c r="OWJ44" s="455"/>
      <c r="OWK44" s="453"/>
      <c r="OWL44" s="456"/>
      <c r="OWM44" s="453"/>
      <c r="OWN44" s="456"/>
      <c r="OWO44" s="454"/>
      <c r="OWP44" s="451"/>
      <c r="OWQ44" s="454"/>
      <c r="OWR44" s="450"/>
      <c r="OWS44" s="456"/>
      <c r="OWT44" s="456"/>
      <c r="OWU44" s="456"/>
      <c r="OWV44" s="456"/>
      <c r="OWW44" s="271"/>
      <c r="OWX44" s="451"/>
      <c r="OWY44" s="454"/>
      <c r="OWZ44" s="451"/>
      <c r="OXA44" s="457"/>
      <c r="OXB44" s="271"/>
      <c r="OXC44" s="451"/>
      <c r="OXD44" s="454"/>
      <c r="OXE44" s="451"/>
      <c r="OXF44" s="457"/>
      <c r="OXG44" s="451"/>
      <c r="OXH44" s="457"/>
      <c r="OXI44" s="457"/>
      <c r="OXJ44" s="457"/>
      <c r="OXK44" s="271"/>
      <c r="OXL44" s="271"/>
      <c r="OXM44" s="451"/>
      <c r="OXN44" s="454"/>
      <c r="OXO44" s="451"/>
      <c r="OXP44" s="454"/>
      <c r="OXQ44" s="458"/>
      <c r="OXR44" s="459"/>
      <c r="OXS44" s="460"/>
      <c r="OXT44" s="461"/>
      <c r="OXU44" s="462"/>
      <c r="OXV44" s="458"/>
      <c r="OXW44" s="451"/>
      <c r="OXX44" s="463"/>
      <c r="OXY44" s="451"/>
      <c r="OXZ44" s="451"/>
      <c r="OYA44" s="453"/>
      <c r="OYC44" s="449"/>
      <c r="OYD44" s="449"/>
      <c r="OYE44" s="449"/>
      <c r="OYF44" s="450"/>
      <c r="OYG44" s="451"/>
      <c r="OYH44" s="451"/>
      <c r="OYI44" s="451"/>
      <c r="OYJ44" s="449"/>
      <c r="OYK44" s="452"/>
      <c r="OYL44" s="453"/>
      <c r="OYM44" s="454"/>
      <c r="OYN44" s="449"/>
      <c r="OYO44" s="453"/>
      <c r="OYP44" s="453"/>
      <c r="OYQ44" s="450"/>
      <c r="OYR44" s="454"/>
      <c r="OYS44" s="455"/>
      <c r="OYT44" s="453"/>
      <c r="OYU44" s="456"/>
      <c r="OYV44" s="453"/>
      <c r="OYW44" s="456"/>
      <c r="OYX44" s="454"/>
      <c r="OYY44" s="451"/>
      <c r="OYZ44" s="454"/>
      <c r="OZA44" s="450"/>
      <c r="OZB44" s="456"/>
      <c r="OZC44" s="456"/>
      <c r="OZD44" s="456"/>
      <c r="OZE44" s="456"/>
      <c r="OZF44" s="271"/>
      <c r="OZG44" s="451"/>
      <c r="OZH44" s="454"/>
      <c r="OZI44" s="451"/>
      <c r="OZJ44" s="457"/>
      <c r="OZK44" s="271"/>
      <c r="OZL44" s="451"/>
      <c r="OZM44" s="454"/>
      <c r="OZN44" s="451"/>
      <c r="OZO44" s="457"/>
      <c r="OZP44" s="451"/>
      <c r="OZQ44" s="457"/>
      <c r="OZR44" s="457"/>
      <c r="OZS44" s="457"/>
      <c r="OZT44" s="271"/>
      <c r="OZU44" s="271"/>
      <c r="OZV44" s="451"/>
      <c r="OZW44" s="454"/>
      <c r="OZX44" s="451"/>
      <c r="OZY44" s="454"/>
      <c r="OZZ44" s="458"/>
      <c r="PAA44" s="459"/>
      <c r="PAB44" s="460"/>
      <c r="PAC44" s="461"/>
      <c r="PAD44" s="462"/>
      <c r="PAE44" s="458"/>
      <c r="PAF44" s="451"/>
      <c r="PAG44" s="463"/>
      <c r="PAH44" s="451"/>
      <c r="PAI44" s="451"/>
      <c r="PAJ44" s="453"/>
      <c r="PAL44" s="449"/>
      <c r="PAM44" s="449"/>
      <c r="PAN44" s="449"/>
      <c r="PAO44" s="450"/>
      <c r="PAP44" s="451"/>
      <c r="PAQ44" s="451"/>
      <c r="PAR44" s="451"/>
      <c r="PAS44" s="449"/>
      <c r="PAT44" s="452"/>
      <c r="PAU44" s="453"/>
      <c r="PAV44" s="454"/>
      <c r="PAW44" s="449"/>
      <c r="PAX44" s="453"/>
      <c r="PAY44" s="453"/>
      <c r="PAZ44" s="450"/>
      <c r="PBA44" s="454"/>
      <c r="PBB44" s="455"/>
      <c r="PBC44" s="453"/>
      <c r="PBD44" s="456"/>
      <c r="PBE44" s="453"/>
      <c r="PBF44" s="456"/>
      <c r="PBG44" s="454"/>
      <c r="PBH44" s="451"/>
      <c r="PBI44" s="454"/>
      <c r="PBJ44" s="450"/>
      <c r="PBK44" s="456"/>
      <c r="PBL44" s="456"/>
      <c r="PBM44" s="456"/>
      <c r="PBN44" s="456"/>
      <c r="PBO44" s="271"/>
      <c r="PBP44" s="451"/>
      <c r="PBQ44" s="454"/>
      <c r="PBR44" s="451"/>
      <c r="PBS44" s="457"/>
      <c r="PBT44" s="271"/>
      <c r="PBU44" s="451"/>
      <c r="PBV44" s="454"/>
      <c r="PBW44" s="451"/>
      <c r="PBX44" s="457"/>
      <c r="PBY44" s="451"/>
      <c r="PBZ44" s="457"/>
      <c r="PCA44" s="457"/>
      <c r="PCB44" s="457"/>
      <c r="PCC44" s="271"/>
      <c r="PCD44" s="271"/>
      <c r="PCE44" s="451"/>
      <c r="PCF44" s="454"/>
      <c r="PCG44" s="451"/>
      <c r="PCH44" s="454"/>
      <c r="PCI44" s="458"/>
      <c r="PCJ44" s="459"/>
      <c r="PCK44" s="460"/>
      <c r="PCL44" s="461"/>
      <c r="PCM44" s="462"/>
      <c r="PCN44" s="458"/>
      <c r="PCO44" s="451"/>
      <c r="PCP44" s="463"/>
      <c r="PCQ44" s="451"/>
      <c r="PCR44" s="451"/>
      <c r="PCS44" s="453"/>
      <c r="PCU44" s="449"/>
      <c r="PCV44" s="449"/>
      <c r="PCW44" s="449"/>
      <c r="PCX44" s="450"/>
      <c r="PCY44" s="451"/>
      <c r="PCZ44" s="451"/>
      <c r="PDA44" s="451"/>
      <c r="PDB44" s="449"/>
      <c r="PDC44" s="452"/>
      <c r="PDD44" s="453"/>
      <c r="PDE44" s="454"/>
      <c r="PDF44" s="449"/>
      <c r="PDG44" s="453"/>
      <c r="PDH44" s="453"/>
      <c r="PDI44" s="450"/>
      <c r="PDJ44" s="454"/>
      <c r="PDK44" s="455"/>
      <c r="PDL44" s="453"/>
      <c r="PDM44" s="456"/>
      <c r="PDN44" s="453"/>
      <c r="PDO44" s="456"/>
      <c r="PDP44" s="454"/>
      <c r="PDQ44" s="451"/>
      <c r="PDR44" s="454"/>
      <c r="PDS44" s="450"/>
      <c r="PDT44" s="456"/>
      <c r="PDU44" s="456"/>
      <c r="PDV44" s="456"/>
      <c r="PDW44" s="456"/>
      <c r="PDX44" s="271"/>
      <c r="PDY44" s="451"/>
      <c r="PDZ44" s="454"/>
      <c r="PEA44" s="451"/>
      <c r="PEB44" s="457"/>
      <c r="PEC44" s="271"/>
      <c r="PED44" s="451"/>
      <c r="PEE44" s="454"/>
      <c r="PEF44" s="451"/>
      <c r="PEG44" s="457"/>
      <c r="PEH44" s="451"/>
      <c r="PEI44" s="457"/>
      <c r="PEJ44" s="457"/>
      <c r="PEK44" s="457"/>
      <c r="PEL44" s="271"/>
      <c r="PEM44" s="271"/>
      <c r="PEN44" s="451"/>
      <c r="PEO44" s="454"/>
      <c r="PEP44" s="451"/>
      <c r="PEQ44" s="454"/>
      <c r="PER44" s="458"/>
      <c r="PES44" s="459"/>
      <c r="PET44" s="460"/>
      <c r="PEU44" s="461"/>
      <c r="PEV44" s="462"/>
      <c r="PEW44" s="458"/>
      <c r="PEX44" s="451"/>
      <c r="PEY44" s="463"/>
      <c r="PEZ44" s="451"/>
      <c r="PFA44" s="451"/>
      <c r="PFB44" s="453"/>
      <c r="PFD44" s="449"/>
      <c r="PFE44" s="449"/>
      <c r="PFF44" s="449"/>
      <c r="PFG44" s="450"/>
      <c r="PFH44" s="451"/>
      <c r="PFI44" s="451"/>
      <c r="PFJ44" s="451"/>
      <c r="PFK44" s="449"/>
      <c r="PFL44" s="452"/>
      <c r="PFM44" s="453"/>
      <c r="PFN44" s="454"/>
      <c r="PFO44" s="449"/>
      <c r="PFP44" s="453"/>
      <c r="PFQ44" s="453"/>
      <c r="PFR44" s="450"/>
      <c r="PFS44" s="454"/>
      <c r="PFT44" s="455"/>
      <c r="PFU44" s="453"/>
      <c r="PFV44" s="456"/>
      <c r="PFW44" s="453"/>
      <c r="PFX44" s="456"/>
      <c r="PFY44" s="454"/>
      <c r="PFZ44" s="451"/>
      <c r="PGA44" s="454"/>
      <c r="PGB44" s="450"/>
      <c r="PGC44" s="456"/>
      <c r="PGD44" s="456"/>
      <c r="PGE44" s="456"/>
      <c r="PGF44" s="456"/>
      <c r="PGG44" s="271"/>
      <c r="PGH44" s="451"/>
      <c r="PGI44" s="454"/>
      <c r="PGJ44" s="451"/>
      <c r="PGK44" s="457"/>
      <c r="PGL44" s="271"/>
      <c r="PGM44" s="451"/>
      <c r="PGN44" s="454"/>
      <c r="PGO44" s="451"/>
      <c r="PGP44" s="457"/>
      <c r="PGQ44" s="451"/>
      <c r="PGR44" s="457"/>
      <c r="PGS44" s="457"/>
      <c r="PGT44" s="457"/>
      <c r="PGU44" s="271"/>
      <c r="PGV44" s="271"/>
      <c r="PGW44" s="451"/>
      <c r="PGX44" s="454"/>
      <c r="PGY44" s="451"/>
      <c r="PGZ44" s="454"/>
      <c r="PHA44" s="458"/>
      <c r="PHB44" s="459"/>
      <c r="PHC44" s="460"/>
      <c r="PHD44" s="461"/>
      <c r="PHE44" s="462"/>
      <c r="PHF44" s="458"/>
      <c r="PHG44" s="451"/>
      <c r="PHH44" s="463"/>
      <c r="PHI44" s="451"/>
      <c r="PHJ44" s="451"/>
      <c r="PHK44" s="453"/>
      <c r="PHM44" s="449"/>
      <c r="PHN44" s="449"/>
      <c r="PHO44" s="449"/>
      <c r="PHP44" s="450"/>
      <c r="PHQ44" s="451"/>
      <c r="PHR44" s="451"/>
      <c r="PHS44" s="451"/>
      <c r="PHT44" s="449"/>
      <c r="PHU44" s="452"/>
      <c r="PHV44" s="453"/>
      <c r="PHW44" s="454"/>
      <c r="PHX44" s="449"/>
      <c r="PHY44" s="453"/>
      <c r="PHZ44" s="453"/>
      <c r="PIA44" s="450"/>
      <c r="PIB44" s="454"/>
      <c r="PIC44" s="455"/>
      <c r="PID44" s="453"/>
      <c r="PIE44" s="456"/>
      <c r="PIF44" s="453"/>
      <c r="PIG44" s="456"/>
      <c r="PIH44" s="454"/>
      <c r="PII44" s="451"/>
      <c r="PIJ44" s="454"/>
      <c r="PIK44" s="450"/>
      <c r="PIL44" s="456"/>
      <c r="PIM44" s="456"/>
      <c r="PIN44" s="456"/>
      <c r="PIO44" s="456"/>
      <c r="PIP44" s="271"/>
      <c r="PIQ44" s="451"/>
      <c r="PIR44" s="454"/>
      <c r="PIS44" s="451"/>
      <c r="PIT44" s="457"/>
      <c r="PIU44" s="271"/>
      <c r="PIV44" s="451"/>
      <c r="PIW44" s="454"/>
      <c r="PIX44" s="451"/>
      <c r="PIY44" s="457"/>
      <c r="PIZ44" s="451"/>
      <c r="PJA44" s="457"/>
      <c r="PJB44" s="457"/>
      <c r="PJC44" s="457"/>
      <c r="PJD44" s="271"/>
      <c r="PJE44" s="271"/>
      <c r="PJF44" s="451"/>
      <c r="PJG44" s="454"/>
      <c r="PJH44" s="451"/>
      <c r="PJI44" s="454"/>
      <c r="PJJ44" s="458"/>
      <c r="PJK44" s="459"/>
      <c r="PJL44" s="460"/>
      <c r="PJM44" s="461"/>
      <c r="PJN44" s="462"/>
      <c r="PJO44" s="458"/>
      <c r="PJP44" s="451"/>
      <c r="PJQ44" s="463"/>
      <c r="PJR44" s="451"/>
      <c r="PJS44" s="451"/>
      <c r="PJT44" s="453"/>
      <c r="PJV44" s="449"/>
      <c r="PJW44" s="449"/>
      <c r="PJX44" s="449"/>
      <c r="PJY44" s="450"/>
      <c r="PJZ44" s="451"/>
      <c r="PKA44" s="451"/>
      <c r="PKB44" s="451"/>
      <c r="PKC44" s="449"/>
      <c r="PKD44" s="452"/>
      <c r="PKE44" s="453"/>
      <c r="PKF44" s="454"/>
      <c r="PKG44" s="449"/>
      <c r="PKH44" s="453"/>
      <c r="PKI44" s="453"/>
      <c r="PKJ44" s="450"/>
      <c r="PKK44" s="454"/>
      <c r="PKL44" s="455"/>
      <c r="PKM44" s="453"/>
      <c r="PKN44" s="456"/>
      <c r="PKO44" s="453"/>
      <c r="PKP44" s="456"/>
      <c r="PKQ44" s="454"/>
      <c r="PKR44" s="451"/>
      <c r="PKS44" s="454"/>
      <c r="PKT44" s="450"/>
      <c r="PKU44" s="456"/>
      <c r="PKV44" s="456"/>
      <c r="PKW44" s="456"/>
      <c r="PKX44" s="456"/>
      <c r="PKY44" s="271"/>
      <c r="PKZ44" s="451"/>
      <c r="PLA44" s="454"/>
      <c r="PLB44" s="451"/>
      <c r="PLC44" s="457"/>
      <c r="PLD44" s="271"/>
      <c r="PLE44" s="451"/>
      <c r="PLF44" s="454"/>
      <c r="PLG44" s="451"/>
      <c r="PLH44" s="457"/>
      <c r="PLI44" s="451"/>
      <c r="PLJ44" s="457"/>
      <c r="PLK44" s="457"/>
      <c r="PLL44" s="457"/>
      <c r="PLM44" s="271"/>
      <c r="PLN44" s="271"/>
      <c r="PLO44" s="451"/>
      <c r="PLP44" s="454"/>
      <c r="PLQ44" s="451"/>
      <c r="PLR44" s="454"/>
      <c r="PLS44" s="458"/>
      <c r="PLT44" s="459"/>
      <c r="PLU44" s="460"/>
      <c r="PLV44" s="461"/>
      <c r="PLW44" s="462"/>
      <c r="PLX44" s="458"/>
      <c r="PLY44" s="451"/>
      <c r="PLZ44" s="463"/>
      <c r="PMA44" s="451"/>
      <c r="PMB44" s="451"/>
      <c r="PMC44" s="453"/>
      <c r="PME44" s="449"/>
      <c r="PMF44" s="449"/>
      <c r="PMG44" s="449"/>
      <c r="PMH44" s="450"/>
      <c r="PMI44" s="451"/>
      <c r="PMJ44" s="451"/>
      <c r="PMK44" s="451"/>
      <c r="PML44" s="449"/>
      <c r="PMM44" s="452"/>
      <c r="PMN44" s="453"/>
      <c r="PMO44" s="454"/>
      <c r="PMP44" s="449"/>
      <c r="PMQ44" s="453"/>
      <c r="PMR44" s="453"/>
      <c r="PMS44" s="450"/>
      <c r="PMT44" s="454"/>
      <c r="PMU44" s="455"/>
      <c r="PMV44" s="453"/>
      <c r="PMW44" s="456"/>
      <c r="PMX44" s="453"/>
      <c r="PMY44" s="456"/>
      <c r="PMZ44" s="454"/>
      <c r="PNA44" s="451"/>
      <c r="PNB44" s="454"/>
      <c r="PNC44" s="450"/>
      <c r="PND44" s="456"/>
      <c r="PNE44" s="456"/>
      <c r="PNF44" s="456"/>
      <c r="PNG44" s="456"/>
      <c r="PNH44" s="271"/>
      <c r="PNI44" s="451"/>
      <c r="PNJ44" s="454"/>
      <c r="PNK44" s="451"/>
      <c r="PNL44" s="457"/>
      <c r="PNM44" s="271"/>
      <c r="PNN44" s="451"/>
      <c r="PNO44" s="454"/>
      <c r="PNP44" s="451"/>
      <c r="PNQ44" s="457"/>
      <c r="PNR44" s="451"/>
      <c r="PNS44" s="457"/>
      <c r="PNT44" s="457"/>
      <c r="PNU44" s="457"/>
      <c r="PNV44" s="271"/>
      <c r="PNW44" s="271"/>
      <c r="PNX44" s="451"/>
      <c r="PNY44" s="454"/>
      <c r="PNZ44" s="451"/>
      <c r="POA44" s="454"/>
      <c r="POB44" s="458"/>
      <c r="POC44" s="459"/>
      <c r="POD44" s="460"/>
      <c r="POE44" s="461"/>
      <c r="POF44" s="462"/>
      <c r="POG44" s="458"/>
      <c r="POH44" s="451"/>
      <c r="POI44" s="463"/>
      <c r="POJ44" s="451"/>
      <c r="POK44" s="451"/>
      <c r="POL44" s="453"/>
      <c r="PON44" s="449"/>
      <c r="POO44" s="449"/>
      <c r="POP44" s="449"/>
      <c r="POQ44" s="450"/>
      <c r="POR44" s="451"/>
      <c r="POS44" s="451"/>
      <c r="POT44" s="451"/>
      <c r="POU44" s="449"/>
      <c r="POV44" s="452"/>
      <c r="POW44" s="453"/>
      <c r="POX44" s="454"/>
      <c r="POY44" s="449"/>
      <c r="POZ44" s="453"/>
      <c r="PPA44" s="453"/>
      <c r="PPB44" s="450"/>
      <c r="PPC44" s="454"/>
      <c r="PPD44" s="455"/>
      <c r="PPE44" s="453"/>
      <c r="PPF44" s="456"/>
      <c r="PPG44" s="453"/>
      <c r="PPH44" s="456"/>
      <c r="PPI44" s="454"/>
      <c r="PPJ44" s="451"/>
      <c r="PPK44" s="454"/>
      <c r="PPL44" s="450"/>
      <c r="PPM44" s="456"/>
      <c r="PPN44" s="456"/>
      <c r="PPO44" s="456"/>
      <c r="PPP44" s="456"/>
      <c r="PPQ44" s="271"/>
      <c r="PPR44" s="451"/>
      <c r="PPS44" s="454"/>
      <c r="PPT44" s="451"/>
      <c r="PPU44" s="457"/>
      <c r="PPV44" s="271"/>
      <c r="PPW44" s="451"/>
      <c r="PPX44" s="454"/>
      <c r="PPY44" s="451"/>
      <c r="PPZ44" s="457"/>
      <c r="PQA44" s="451"/>
      <c r="PQB44" s="457"/>
      <c r="PQC44" s="457"/>
      <c r="PQD44" s="457"/>
      <c r="PQE44" s="271"/>
      <c r="PQF44" s="271"/>
      <c r="PQG44" s="451"/>
      <c r="PQH44" s="454"/>
      <c r="PQI44" s="451"/>
      <c r="PQJ44" s="454"/>
      <c r="PQK44" s="458"/>
      <c r="PQL44" s="459"/>
      <c r="PQM44" s="460"/>
      <c r="PQN44" s="461"/>
      <c r="PQO44" s="462"/>
      <c r="PQP44" s="458"/>
      <c r="PQQ44" s="451"/>
      <c r="PQR44" s="463"/>
      <c r="PQS44" s="451"/>
      <c r="PQT44" s="451"/>
      <c r="PQU44" s="453"/>
      <c r="PQW44" s="449"/>
      <c r="PQX44" s="449"/>
      <c r="PQY44" s="449"/>
      <c r="PQZ44" s="450"/>
      <c r="PRA44" s="451"/>
      <c r="PRB44" s="451"/>
      <c r="PRC44" s="451"/>
      <c r="PRD44" s="449"/>
      <c r="PRE44" s="452"/>
      <c r="PRF44" s="453"/>
      <c r="PRG44" s="454"/>
      <c r="PRH44" s="449"/>
      <c r="PRI44" s="453"/>
      <c r="PRJ44" s="453"/>
      <c r="PRK44" s="450"/>
      <c r="PRL44" s="454"/>
      <c r="PRM44" s="455"/>
      <c r="PRN44" s="453"/>
      <c r="PRO44" s="456"/>
      <c r="PRP44" s="453"/>
      <c r="PRQ44" s="456"/>
      <c r="PRR44" s="454"/>
      <c r="PRS44" s="451"/>
      <c r="PRT44" s="454"/>
      <c r="PRU44" s="450"/>
      <c r="PRV44" s="456"/>
      <c r="PRW44" s="456"/>
      <c r="PRX44" s="456"/>
      <c r="PRY44" s="456"/>
      <c r="PRZ44" s="271"/>
      <c r="PSA44" s="451"/>
      <c r="PSB44" s="454"/>
      <c r="PSC44" s="451"/>
      <c r="PSD44" s="457"/>
      <c r="PSE44" s="271"/>
      <c r="PSF44" s="451"/>
      <c r="PSG44" s="454"/>
      <c r="PSH44" s="451"/>
      <c r="PSI44" s="457"/>
      <c r="PSJ44" s="451"/>
      <c r="PSK44" s="457"/>
      <c r="PSL44" s="457"/>
      <c r="PSM44" s="457"/>
      <c r="PSN44" s="271"/>
      <c r="PSO44" s="271"/>
      <c r="PSP44" s="451"/>
      <c r="PSQ44" s="454"/>
      <c r="PSR44" s="451"/>
      <c r="PSS44" s="454"/>
      <c r="PST44" s="458"/>
      <c r="PSU44" s="459"/>
      <c r="PSV44" s="460"/>
      <c r="PSW44" s="461"/>
      <c r="PSX44" s="462"/>
      <c r="PSY44" s="458"/>
      <c r="PSZ44" s="451"/>
      <c r="PTA44" s="463"/>
      <c r="PTB44" s="451"/>
      <c r="PTC44" s="451"/>
      <c r="PTD44" s="453"/>
      <c r="PTF44" s="449"/>
      <c r="PTG44" s="449"/>
      <c r="PTH44" s="449"/>
      <c r="PTI44" s="450"/>
      <c r="PTJ44" s="451"/>
      <c r="PTK44" s="451"/>
      <c r="PTL44" s="451"/>
      <c r="PTM44" s="449"/>
      <c r="PTN44" s="452"/>
      <c r="PTO44" s="453"/>
      <c r="PTP44" s="454"/>
      <c r="PTQ44" s="449"/>
      <c r="PTR44" s="453"/>
      <c r="PTS44" s="453"/>
      <c r="PTT44" s="450"/>
      <c r="PTU44" s="454"/>
      <c r="PTV44" s="455"/>
      <c r="PTW44" s="453"/>
      <c r="PTX44" s="456"/>
      <c r="PTY44" s="453"/>
      <c r="PTZ44" s="456"/>
      <c r="PUA44" s="454"/>
      <c r="PUB44" s="451"/>
      <c r="PUC44" s="454"/>
      <c r="PUD44" s="450"/>
      <c r="PUE44" s="456"/>
      <c r="PUF44" s="456"/>
      <c r="PUG44" s="456"/>
      <c r="PUH44" s="456"/>
      <c r="PUI44" s="271"/>
      <c r="PUJ44" s="451"/>
      <c r="PUK44" s="454"/>
      <c r="PUL44" s="451"/>
      <c r="PUM44" s="457"/>
      <c r="PUN44" s="271"/>
      <c r="PUO44" s="451"/>
      <c r="PUP44" s="454"/>
      <c r="PUQ44" s="451"/>
      <c r="PUR44" s="457"/>
      <c r="PUS44" s="451"/>
      <c r="PUT44" s="457"/>
      <c r="PUU44" s="457"/>
      <c r="PUV44" s="457"/>
      <c r="PUW44" s="271"/>
      <c r="PUX44" s="271"/>
      <c r="PUY44" s="451"/>
      <c r="PUZ44" s="454"/>
      <c r="PVA44" s="451"/>
      <c r="PVB44" s="454"/>
      <c r="PVC44" s="458"/>
      <c r="PVD44" s="459"/>
      <c r="PVE44" s="460"/>
      <c r="PVF44" s="461"/>
      <c r="PVG44" s="462"/>
      <c r="PVH44" s="458"/>
      <c r="PVI44" s="451"/>
      <c r="PVJ44" s="463"/>
      <c r="PVK44" s="451"/>
      <c r="PVL44" s="451"/>
      <c r="PVM44" s="453"/>
      <c r="PVO44" s="449"/>
      <c r="PVP44" s="449"/>
      <c r="PVQ44" s="449"/>
      <c r="PVR44" s="450"/>
      <c r="PVS44" s="451"/>
      <c r="PVT44" s="451"/>
      <c r="PVU44" s="451"/>
      <c r="PVV44" s="449"/>
      <c r="PVW44" s="452"/>
      <c r="PVX44" s="453"/>
      <c r="PVY44" s="454"/>
      <c r="PVZ44" s="449"/>
      <c r="PWA44" s="453"/>
      <c r="PWB44" s="453"/>
      <c r="PWC44" s="450"/>
      <c r="PWD44" s="454"/>
      <c r="PWE44" s="455"/>
      <c r="PWF44" s="453"/>
      <c r="PWG44" s="456"/>
      <c r="PWH44" s="453"/>
      <c r="PWI44" s="456"/>
      <c r="PWJ44" s="454"/>
      <c r="PWK44" s="451"/>
      <c r="PWL44" s="454"/>
      <c r="PWM44" s="450"/>
      <c r="PWN44" s="456"/>
      <c r="PWO44" s="456"/>
      <c r="PWP44" s="456"/>
      <c r="PWQ44" s="456"/>
      <c r="PWR44" s="271"/>
      <c r="PWS44" s="451"/>
      <c r="PWT44" s="454"/>
      <c r="PWU44" s="451"/>
      <c r="PWV44" s="457"/>
      <c r="PWW44" s="271"/>
      <c r="PWX44" s="451"/>
      <c r="PWY44" s="454"/>
      <c r="PWZ44" s="451"/>
      <c r="PXA44" s="457"/>
      <c r="PXB44" s="451"/>
      <c r="PXC44" s="457"/>
      <c r="PXD44" s="457"/>
      <c r="PXE44" s="457"/>
      <c r="PXF44" s="271"/>
      <c r="PXG44" s="271"/>
      <c r="PXH44" s="451"/>
      <c r="PXI44" s="454"/>
      <c r="PXJ44" s="451"/>
      <c r="PXK44" s="454"/>
      <c r="PXL44" s="458"/>
      <c r="PXM44" s="459"/>
      <c r="PXN44" s="460"/>
      <c r="PXO44" s="461"/>
      <c r="PXP44" s="462"/>
      <c r="PXQ44" s="458"/>
      <c r="PXR44" s="451"/>
      <c r="PXS44" s="463"/>
      <c r="PXT44" s="451"/>
      <c r="PXU44" s="451"/>
      <c r="PXV44" s="453"/>
      <c r="PXX44" s="449"/>
      <c r="PXY44" s="449"/>
      <c r="PXZ44" s="449"/>
      <c r="PYA44" s="450"/>
      <c r="PYB44" s="451"/>
      <c r="PYC44" s="451"/>
      <c r="PYD44" s="451"/>
      <c r="PYE44" s="449"/>
      <c r="PYF44" s="452"/>
      <c r="PYG44" s="453"/>
      <c r="PYH44" s="454"/>
      <c r="PYI44" s="449"/>
      <c r="PYJ44" s="453"/>
      <c r="PYK44" s="453"/>
      <c r="PYL44" s="450"/>
      <c r="PYM44" s="454"/>
      <c r="PYN44" s="455"/>
      <c r="PYO44" s="453"/>
      <c r="PYP44" s="456"/>
      <c r="PYQ44" s="453"/>
      <c r="PYR44" s="456"/>
      <c r="PYS44" s="454"/>
      <c r="PYT44" s="451"/>
      <c r="PYU44" s="454"/>
      <c r="PYV44" s="450"/>
      <c r="PYW44" s="456"/>
      <c r="PYX44" s="456"/>
      <c r="PYY44" s="456"/>
      <c r="PYZ44" s="456"/>
      <c r="PZA44" s="271"/>
      <c r="PZB44" s="451"/>
      <c r="PZC44" s="454"/>
      <c r="PZD44" s="451"/>
      <c r="PZE44" s="457"/>
      <c r="PZF44" s="271"/>
      <c r="PZG44" s="451"/>
      <c r="PZH44" s="454"/>
      <c r="PZI44" s="451"/>
      <c r="PZJ44" s="457"/>
      <c r="PZK44" s="451"/>
      <c r="PZL44" s="457"/>
      <c r="PZM44" s="457"/>
      <c r="PZN44" s="457"/>
      <c r="PZO44" s="271"/>
      <c r="PZP44" s="271"/>
      <c r="PZQ44" s="451"/>
      <c r="PZR44" s="454"/>
      <c r="PZS44" s="451"/>
      <c r="PZT44" s="454"/>
      <c r="PZU44" s="458"/>
      <c r="PZV44" s="459"/>
      <c r="PZW44" s="460"/>
      <c r="PZX44" s="461"/>
      <c r="PZY44" s="462"/>
      <c r="PZZ44" s="458"/>
      <c r="QAA44" s="451"/>
      <c r="QAB44" s="463"/>
      <c r="QAC44" s="451"/>
      <c r="QAD44" s="451"/>
      <c r="QAE44" s="453"/>
      <c r="QAG44" s="449"/>
      <c r="QAH44" s="449"/>
      <c r="QAI44" s="449"/>
      <c r="QAJ44" s="450"/>
      <c r="QAK44" s="451"/>
      <c r="QAL44" s="451"/>
      <c r="QAM44" s="451"/>
      <c r="QAN44" s="449"/>
      <c r="QAO44" s="452"/>
      <c r="QAP44" s="453"/>
      <c r="QAQ44" s="454"/>
      <c r="QAR44" s="449"/>
      <c r="QAS44" s="453"/>
      <c r="QAT44" s="453"/>
      <c r="QAU44" s="450"/>
      <c r="QAV44" s="454"/>
      <c r="QAW44" s="455"/>
      <c r="QAX44" s="453"/>
      <c r="QAY44" s="456"/>
      <c r="QAZ44" s="453"/>
      <c r="QBA44" s="456"/>
      <c r="QBB44" s="454"/>
      <c r="QBC44" s="451"/>
      <c r="QBD44" s="454"/>
      <c r="QBE44" s="450"/>
      <c r="QBF44" s="456"/>
      <c r="QBG44" s="456"/>
      <c r="QBH44" s="456"/>
      <c r="QBI44" s="456"/>
      <c r="QBJ44" s="271"/>
      <c r="QBK44" s="451"/>
      <c r="QBL44" s="454"/>
      <c r="QBM44" s="451"/>
      <c r="QBN44" s="457"/>
      <c r="QBO44" s="271"/>
      <c r="QBP44" s="451"/>
      <c r="QBQ44" s="454"/>
      <c r="QBR44" s="451"/>
      <c r="QBS44" s="457"/>
      <c r="QBT44" s="451"/>
      <c r="QBU44" s="457"/>
      <c r="QBV44" s="457"/>
      <c r="QBW44" s="457"/>
      <c r="QBX44" s="271"/>
      <c r="QBY44" s="271"/>
      <c r="QBZ44" s="451"/>
      <c r="QCA44" s="454"/>
      <c r="QCB44" s="451"/>
      <c r="QCC44" s="454"/>
      <c r="QCD44" s="458"/>
      <c r="QCE44" s="459"/>
      <c r="QCF44" s="460"/>
      <c r="QCG44" s="461"/>
      <c r="QCH44" s="462"/>
      <c r="QCI44" s="458"/>
      <c r="QCJ44" s="451"/>
      <c r="QCK44" s="463"/>
      <c r="QCL44" s="451"/>
      <c r="QCM44" s="451"/>
      <c r="QCN44" s="453"/>
      <c r="QCP44" s="449"/>
      <c r="QCQ44" s="449"/>
      <c r="QCR44" s="449"/>
      <c r="QCS44" s="450"/>
      <c r="QCT44" s="451"/>
      <c r="QCU44" s="451"/>
      <c r="QCV44" s="451"/>
      <c r="QCW44" s="449"/>
      <c r="QCX44" s="452"/>
      <c r="QCY44" s="453"/>
      <c r="QCZ44" s="454"/>
      <c r="QDA44" s="449"/>
      <c r="QDB44" s="453"/>
      <c r="QDC44" s="453"/>
      <c r="QDD44" s="450"/>
      <c r="QDE44" s="454"/>
      <c r="QDF44" s="455"/>
      <c r="QDG44" s="453"/>
      <c r="QDH44" s="456"/>
      <c r="QDI44" s="453"/>
      <c r="QDJ44" s="456"/>
      <c r="QDK44" s="454"/>
      <c r="QDL44" s="451"/>
      <c r="QDM44" s="454"/>
      <c r="QDN44" s="450"/>
      <c r="QDO44" s="456"/>
      <c r="QDP44" s="456"/>
      <c r="QDQ44" s="456"/>
      <c r="QDR44" s="456"/>
      <c r="QDS44" s="271"/>
      <c r="QDT44" s="451"/>
      <c r="QDU44" s="454"/>
      <c r="QDV44" s="451"/>
      <c r="QDW44" s="457"/>
      <c r="QDX44" s="271"/>
      <c r="QDY44" s="451"/>
      <c r="QDZ44" s="454"/>
      <c r="QEA44" s="451"/>
      <c r="QEB44" s="457"/>
      <c r="QEC44" s="451"/>
      <c r="QED44" s="457"/>
      <c r="QEE44" s="457"/>
      <c r="QEF44" s="457"/>
      <c r="QEG44" s="271"/>
      <c r="QEH44" s="271"/>
      <c r="QEI44" s="451"/>
      <c r="QEJ44" s="454"/>
      <c r="QEK44" s="451"/>
      <c r="QEL44" s="454"/>
      <c r="QEM44" s="458"/>
      <c r="QEN44" s="459"/>
      <c r="QEO44" s="460"/>
      <c r="QEP44" s="461"/>
      <c r="QEQ44" s="462"/>
      <c r="QER44" s="458"/>
      <c r="QES44" s="451"/>
      <c r="QET44" s="463"/>
      <c r="QEU44" s="451"/>
      <c r="QEV44" s="451"/>
      <c r="QEW44" s="453"/>
      <c r="QEY44" s="449"/>
      <c r="QEZ44" s="449"/>
      <c r="QFA44" s="449"/>
      <c r="QFB44" s="450"/>
      <c r="QFC44" s="451"/>
      <c r="QFD44" s="451"/>
      <c r="QFE44" s="451"/>
      <c r="QFF44" s="449"/>
      <c r="QFG44" s="452"/>
      <c r="QFH44" s="453"/>
      <c r="QFI44" s="454"/>
      <c r="QFJ44" s="449"/>
      <c r="QFK44" s="453"/>
      <c r="QFL44" s="453"/>
      <c r="QFM44" s="450"/>
      <c r="QFN44" s="454"/>
      <c r="QFO44" s="455"/>
      <c r="QFP44" s="453"/>
      <c r="QFQ44" s="456"/>
      <c r="QFR44" s="453"/>
      <c r="QFS44" s="456"/>
      <c r="QFT44" s="454"/>
      <c r="QFU44" s="451"/>
      <c r="QFV44" s="454"/>
      <c r="QFW44" s="450"/>
      <c r="QFX44" s="456"/>
      <c r="QFY44" s="456"/>
      <c r="QFZ44" s="456"/>
      <c r="QGA44" s="456"/>
      <c r="QGB44" s="271"/>
      <c r="QGC44" s="451"/>
      <c r="QGD44" s="454"/>
      <c r="QGE44" s="451"/>
      <c r="QGF44" s="457"/>
      <c r="QGG44" s="271"/>
      <c r="QGH44" s="451"/>
      <c r="QGI44" s="454"/>
      <c r="QGJ44" s="451"/>
      <c r="QGK44" s="457"/>
      <c r="QGL44" s="451"/>
      <c r="QGM44" s="457"/>
      <c r="QGN44" s="457"/>
      <c r="QGO44" s="457"/>
      <c r="QGP44" s="271"/>
      <c r="QGQ44" s="271"/>
      <c r="QGR44" s="451"/>
      <c r="QGS44" s="454"/>
      <c r="QGT44" s="451"/>
      <c r="QGU44" s="454"/>
      <c r="QGV44" s="458"/>
      <c r="QGW44" s="459"/>
      <c r="QGX44" s="460"/>
      <c r="QGY44" s="461"/>
      <c r="QGZ44" s="462"/>
      <c r="QHA44" s="458"/>
      <c r="QHB44" s="451"/>
      <c r="QHC44" s="463"/>
      <c r="QHD44" s="451"/>
      <c r="QHE44" s="451"/>
      <c r="QHF44" s="453"/>
      <c r="QHH44" s="449"/>
      <c r="QHI44" s="449"/>
      <c r="QHJ44" s="449"/>
      <c r="QHK44" s="450"/>
      <c r="QHL44" s="451"/>
      <c r="QHM44" s="451"/>
      <c r="QHN44" s="451"/>
      <c r="QHO44" s="449"/>
      <c r="QHP44" s="452"/>
      <c r="QHQ44" s="453"/>
      <c r="QHR44" s="454"/>
      <c r="QHS44" s="449"/>
      <c r="QHT44" s="453"/>
      <c r="QHU44" s="453"/>
      <c r="QHV44" s="450"/>
      <c r="QHW44" s="454"/>
      <c r="QHX44" s="455"/>
      <c r="QHY44" s="453"/>
      <c r="QHZ44" s="456"/>
      <c r="QIA44" s="453"/>
      <c r="QIB44" s="456"/>
      <c r="QIC44" s="454"/>
      <c r="QID44" s="451"/>
      <c r="QIE44" s="454"/>
      <c r="QIF44" s="450"/>
      <c r="QIG44" s="456"/>
      <c r="QIH44" s="456"/>
      <c r="QII44" s="456"/>
      <c r="QIJ44" s="456"/>
      <c r="QIK44" s="271"/>
      <c r="QIL44" s="451"/>
      <c r="QIM44" s="454"/>
      <c r="QIN44" s="451"/>
      <c r="QIO44" s="457"/>
      <c r="QIP44" s="271"/>
      <c r="QIQ44" s="451"/>
      <c r="QIR44" s="454"/>
      <c r="QIS44" s="451"/>
      <c r="QIT44" s="457"/>
      <c r="QIU44" s="451"/>
      <c r="QIV44" s="457"/>
      <c r="QIW44" s="457"/>
      <c r="QIX44" s="457"/>
      <c r="QIY44" s="271"/>
      <c r="QIZ44" s="271"/>
      <c r="QJA44" s="451"/>
      <c r="QJB44" s="454"/>
      <c r="QJC44" s="451"/>
      <c r="QJD44" s="454"/>
      <c r="QJE44" s="458"/>
      <c r="QJF44" s="459"/>
      <c r="QJG44" s="460"/>
      <c r="QJH44" s="461"/>
      <c r="QJI44" s="462"/>
      <c r="QJJ44" s="458"/>
      <c r="QJK44" s="451"/>
      <c r="QJL44" s="463"/>
      <c r="QJM44" s="451"/>
      <c r="QJN44" s="451"/>
      <c r="QJO44" s="453"/>
      <c r="QJQ44" s="449"/>
      <c r="QJR44" s="449"/>
      <c r="QJS44" s="449"/>
      <c r="QJT44" s="450"/>
      <c r="QJU44" s="451"/>
      <c r="QJV44" s="451"/>
      <c r="QJW44" s="451"/>
      <c r="QJX44" s="449"/>
      <c r="QJY44" s="452"/>
      <c r="QJZ44" s="453"/>
      <c r="QKA44" s="454"/>
      <c r="QKB44" s="449"/>
      <c r="QKC44" s="453"/>
      <c r="QKD44" s="453"/>
      <c r="QKE44" s="450"/>
      <c r="QKF44" s="454"/>
      <c r="QKG44" s="455"/>
      <c r="QKH44" s="453"/>
      <c r="QKI44" s="456"/>
      <c r="QKJ44" s="453"/>
      <c r="QKK44" s="456"/>
      <c r="QKL44" s="454"/>
      <c r="QKM44" s="451"/>
      <c r="QKN44" s="454"/>
      <c r="QKO44" s="450"/>
      <c r="QKP44" s="456"/>
      <c r="QKQ44" s="456"/>
      <c r="QKR44" s="456"/>
      <c r="QKS44" s="456"/>
      <c r="QKT44" s="271"/>
      <c r="QKU44" s="451"/>
      <c r="QKV44" s="454"/>
      <c r="QKW44" s="451"/>
      <c r="QKX44" s="457"/>
      <c r="QKY44" s="271"/>
      <c r="QKZ44" s="451"/>
      <c r="QLA44" s="454"/>
      <c r="QLB44" s="451"/>
      <c r="QLC44" s="457"/>
      <c r="QLD44" s="451"/>
      <c r="QLE44" s="457"/>
      <c r="QLF44" s="457"/>
      <c r="QLG44" s="457"/>
      <c r="QLH44" s="271"/>
      <c r="QLI44" s="271"/>
      <c r="QLJ44" s="451"/>
      <c r="QLK44" s="454"/>
      <c r="QLL44" s="451"/>
      <c r="QLM44" s="454"/>
      <c r="QLN44" s="458"/>
      <c r="QLO44" s="459"/>
      <c r="QLP44" s="460"/>
      <c r="QLQ44" s="461"/>
      <c r="QLR44" s="462"/>
      <c r="QLS44" s="458"/>
      <c r="QLT44" s="451"/>
      <c r="QLU44" s="463"/>
      <c r="QLV44" s="451"/>
      <c r="QLW44" s="451"/>
      <c r="QLX44" s="453"/>
      <c r="QLZ44" s="449"/>
      <c r="QMA44" s="449"/>
      <c r="QMB44" s="449"/>
      <c r="QMC44" s="450"/>
      <c r="QMD44" s="451"/>
      <c r="QME44" s="451"/>
      <c r="QMF44" s="451"/>
      <c r="QMG44" s="449"/>
      <c r="QMH44" s="452"/>
      <c r="QMI44" s="453"/>
      <c r="QMJ44" s="454"/>
      <c r="QMK44" s="449"/>
      <c r="QML44" s="453"/>
      <c r="QMM44" s="453"/>
      <c r="QMN44" s="450"/>
      <c r="QMO44" s="454"/>
      <c r="QMP44" s="455"/>
      <c r="QMQ44" s="453"/>
      <c r="QMR44" s="456"/>
      <c r="QMS44" s="453"/>
      <c r="QMT44" s="456"/>
      <c r="QMU44" s="454"/>
      <c r="QMV44" s="451"/>
      <c r="QMW44" s="454"/>
      <c r="QMX44" s="450"/>
      <c r="QMY44" s="456"/>
      <c r="QMZ44" s="456"/>
      <c r="QNA44" s="456"/>
      <c r="QNB44" s="456"/>
      <c r="QNC44" s="271"/>
      <c r="QND44" s="451"/>
      <c r="QNE44" s="454"/>
      <c r="QNF44" s="451"/>
      <c r="QNG44" s="457"/>
      <c r="QNH44" s="271"/>
      <c r="QNI44" s="451"/>
      <c r="QNJ44" s="454"/>
      <c r="QNK44" s="451"/>
      <c r="QNL44" s="457"/>
      <c r="QNM44" s="451"/>
      <c r="QNN44" s="457"/>
      <c r="QNO44" s="457"/>
      <c r="QNP44" s="457"/>
      <c r="QNQ44" s="271"/>
      <c r="QNR44" s="271"/>
      <c r="QNS44" s="451"/>
      <c r="QNT44" s="454"/>
      <c r="QNU44" s="451"/>
      <c r="QNV44" s="454"/>
      <c r="QNW44" s="458"/>
      <c r="QNX44" s="459"/>
      <c r="QNY44" s="460"/>
      <c r="QNZ44" s="461"/>
      <c r="QOA44" s="462"/>
      <c r="QOB44" s="458"/>
      <c r="QOC44" s="451"/>
      <c r="QOD44" s="463"/>
      <c r="QOE44" s="451"/>
      <c r="QOF44" s="451"/>
      <c r="QOG44" s="453"/>
      <c r="QOI44" s="449"/>
      <c r="QOJ44" s="449"/>
      <c r="QOK44" s="449"/>
      <c r="QOL44" s="450"/>
      <c r="QOM44" s="451"/>
      <c r="QON44" s="451"/>
      <c r="QOO44" s="451"/>
      <c r="QOP44" s="449"/>
      <c r="QOQ44" s="452"/>
      <c r="QOR44" s="453"/>
      <c r="QOS44" s="454"/>
      <c r="QOT44" s="449"/>
      <c r="QOU44" s="453"/>
      <c r="QOV44" s="453"/>
      <c r="QOW44" s="450"/>
      <c r="QOX44" s="454"/>
      <c r="QOY44" s="455"/>
      <c r="QOZ44" s="453"/>
      <c r="QPA44" s="456"/>
      <c r="QPB44" s="453"/>
      <c r="QPC44" s="456"/>
      <c r="QPD44" s="454"/>
      <c r="QPE44" s="451"/>
      <c r="QPF44" s="454"/>
      <c r="QPG44" s="450"/>
      <c r="QPH44" s="456"/>
      <c r="QPI44" s="456"/>
      <c r="QPJ44" s="456"/>
      <c r="QPK44" s="456"/>
      <c r="QPL44" s="271"/>
      <c r="QPM44" s="451"/>
      <c r="QPN44" s="454"/>
      <c r="QPO44" s="451"/>
      <c r="QPP44" s="457"/>
      <c r="QPQ44" s="271"/>
      <c r="QPR44" s="451"/>
      <c r="QPS44" s="454"/>
      <c r="QPT44" s="451"/>
      <c r="QPU44" s="457"/>
      <c r="QPV44" s="451"/>
      <c r="QPW44" s="457"/>
      <c r="QPX44" s="457"/>
      <c r="QPY44" s="457"/>
      <c r="QPZ44" s="271"/>
      <c r="QQA44" s="271"/>
      <c r="QQB44" s="451"/>
      <c r="QQC44" s="454"/>
      <c r="QQD44" s="451"/>
      <c r="QQE44" s="454"/>
      <c r="QQF44" s="458"/>
      <c r="QQG44" s="459"/>
      <c r="QQH44" s="460"/>
      <c r="QQI44" s="461"/>
      <c r="QQJ44" s="462"/>
      <c r="QQK44" s="458"/>
      <c r="QQL44" s="451"/>
      <c r="QQM44" s="463"/>
      <c r="QQN44" s="451"/>
      <c r="QQO44" s="451"/>
      <c r="QQP44" s="453"/>
      <c r="QQR44" s="449"/>
      <c r="QQS44" s="449"/>
      <c r="QQT44" s="449"/>
      <c r="QQU44" s="450"/>
      <c r="QQV44" s="451"/>
      <c r="QQW44" s="451"/>
      <c r="QQX44" s="451"/>
      <c r="QQY44" s="449"/>
      <c r="QQZ44" s="452"/>
      <c r="QRA44" s="453"/>
      <c r="QRB44" s="454"/>
      <c r="QRC44" s="449"/>
      <c r="QRD44" s="453"/>
      <c r="QRE44" s="453"/>
      <c r="QRF44" s="450"/>
      <c r="QRG44" s="454"/>
      <c r="QRH44" s="455"/>
      <c r="QRI44" s="453"/>
      <c r="QRJ44" s="456"/>
      <c r="QRK44" s="453"/>
      <c r="QRL44" s="456"/>
      <c r="QRM44" s="454"/>
      <c r="QRN44" s="451"/>
      <c r="QRO44" s="454"/>
      <c r="QRP44" s="450"/>
      <c r="QRQ44" s="456"/>
      <c r="QRR44" s="456"/>
      <c r="QRS44" s="456"/>
      <c r="QRT44" s="456"/>
      <c r="QRU44" s="271"/>
      <c r="QRV44" s="451"/>
      <c r="QRW44" s="454"/>
      <c r="QRX44" s="451"/>
      <c r="QRY44" s="457"/>
      <c r="QRZ44" s="271"/>
      <c r="QSA44" s="451"/>
      <c r="QSB44" s="454"/>
      <c r="QSC44" s="451"/>
      <c r="QSD44" s="457"/>
      <c r="QSE44" s="451"/>
      <c r="QSF44" s="457"/>
      <c r="QSG44" s="457"/>
      <c r="QSH44" s="457"/>
      <c r="QSI44" s="271"/>
      <c r="QSJ44" s="271"/>
      <c r="QSK44" s="451"/>
      <c r="QSL44" s="454"/>
      <c r="QSM44" s="451"/>
      <c r="QSN44" s="454"/>
      <c r="QSO44" s="458"/>
      <c r="QSP44" s="459"/>
      <c r="QSQ44" s="460"/>
      <c r="QSR44" s="461"/>
      <c r="QSS44" s="462"/>
      <c r="QST44" s="458"/>
      <c r="QSU44" s="451"/>
      <c r="QSV44" s="463"/>
      <c r="QSW44" s="451"/>
      <c r="QSX44" s="451"/>
      <c r="QSY44" s="453"/>
      <c r="QTA44" s="449"/>
      <c r="QTB44" s="449"/>
      <c r="QTC44" s="449"/>
      <c r="QTD44" s="450"/>
      <c r="QTE44" s="451"/>
      <c r="QTF44" s="451"/>
      <c r="QTG44" s="451"/>
      <c r="QTH44" s="449"/>
      <c r="QTI44" s="452"/>
      <c r="QTJ44" s="453"/>
      <c r="QTK44" s="454"/>
      <c r="QTL44" s="449"/>
      <c r="QTM44" s="453"/>
      <c r="QTN44" s="453"/>
      <c r="QTO44" s="450"/>
      <c r="QTP44" s="454"/>
      <c r="QTQ44" s="455"/>
      <c r="QTR44" s="453"/>
      <c r="QTS44" s="456"/>
      <c r="QTT44" s="453"/>
      <c r="QTU44" s="456"/>
      <c r="QTV44" s="454"/>
      <c r="QTW44" s="451"/>
      <c r="QTX44" s="454"/>
      <c r="QTY44" s="450"/>
      <c r="QTZ44" s="456"/>
      <c r="QUA44" s="456"/>
      <c r="QUB44" s="456"/>
      <c r="QUC44" s="456"/>
      <c r="QUD44" s="271"/>
      <c r="QUE44" s="451"/>
      <c r="QUF44" s="454"/>
      <c r="QUG44" s="451"/>
      <c r="QUH44" s="457"/>
      <c r="QUI44" s="271"/>
      <c r="QUJ44" s="451"/>
      <c r="QUK44" s="454"/>
      <c r="QUL44" s="451"/>
      <c r="QUM44" s="457"/>
      <c r="QUN44" s="451"/>
      <c r="QUO44" s="457"/>
      <c r="QUP44" s="457"/>
      <c r="QUQ44" s="457"/>
      <c r="QUR44" s="271"/>
      <c r="QUS44" s="271"/>
      <c r="QUT44" s="451"/>
      <c r="QUU44" s="454"/>
      <c r="QUV44" s="451"/>
      <c r="QUW44" s="454"/>
      <c r="QUX44" s="458"/>
      <c r="QUY44" s="459"/>
      <c r="QUZ44" s="460"/>
      <c r="QVA44" s="461"/>
      <c r="QVB44" s="462"/>
      <c r="QVC44" s="458"/>
      <c r="QVD44" s="451"/>
      <c r="QVE44" s="463"/>
      <c r="QVF44" s="451"/>
      <c r="QVG44" s="451"/>
      <c r="QVH44" s="453"/>
      <c r="QVJ44" s="449"/>
      <c r="QVK44" s="449"/>
      <c r="QVL44" s="449"/>
      <c r="QVM44" s="450"/>
      <c r="QVN44" s="451"/>
      <c r="QVO44" s="451"/>
      <c r="QVP44" s="451"/>
      <c r="QVQ44" s="449"/>
      <c r="QVR44" s="452"/>
      <c r="QVS44" s="453"/>
      <c r="QVT44" s="454"/>
      <c r="QVU44" s="449"/>
      <c r="QVV44" s="453"/>
      <c r="QVW44" s="453"/>
      <c r="QVX44" s="450"/>
      <c r="QVY44" s="454"/>
      <c r="QVZ44" s="455"/>
      <c r="QWA44" s="453"/>
      <c r="QWB44" s="456"/>
      <c r="QWC44" s="453"/>
      <c r="QWD44" s="456"/>
      <c r="QWE44" s="454"/>
      <c r="QWF44" s="451"/>
      <c r="QWG44" s="454"/>
      <c r="QWH44" s="450"/>
      <c r="QWI44" s="456"/>
      <c r="QWJ44" s="456"/>
      <c r="QWK44" s="456"/>
      <c r="QWL44" s="456"/>
      <c r="QWM44" s="271"/>
      <c r="QWN44" s="451"/>
      <c r="QWO44" s="454"/>
      <c r="QWP44" s="451"/>
      <c r="QWQ44" s="457"/>
      <c r="QWR44" s="271"/>
      <c r="QWS44" s="451"/>
      <c r="QWT44" s="454"/>
      <c r="QWU44" s="451"/>
      <c r="QWV44" s="457"/>
      <c r="QWW44" s="451"/>
      <c r="QWX44" s="457"/>
      <c r="QWY44" s="457"/>
      <c r="QWZ44" s="457"/>
      <c r="QXA44" s="271"/>
      <c r="QXB44" s="271"/>
      <c r="QXC44" s="451"/>
      <c r="QXD44" s="454"/>
      <c r="QXE44" s="451"/>
      <c r="QXF44" s="454"/>
      <c r="QXG44" s="458"/>
      <c r="QXH44" s="459"/>
      <c r="QXI44" s="460"/>
      <c r="QXJ44" s="461"/>
      <c r="QXK44" s="462"/>
      <c r="QXL44" s="458"/>
      <c r="QXM44" s="451"/>
      <c r="QXN44" s="463"/>
      <c r="QXO44" s="451"/>
      <c r="QXP44" s="451"/>
      <c r="QXQ44" s="453"/>
      <c r="QXS44" s="449"/>
      <c r="QXT44" s="449"/>
      <c r="QXU44" s="449"/>
      <c r="QXV44" s="450"/>
      <c r="QXW44" s="451"/>
      <c r="QXX44" s="451"/>
      <c r="QXY44" s="451"/>
      <c r="QXZ44" s="449"/>
      <c r="QYA44" s="452"/>
      <c r="QYB44" s="453"/>
      <c r="QYC44" s="454"/>
      <c r="QYD44" s="449"/>
      <c r="QYE44" s="453"/>
      <c r="QYF44" s="453"/>
      <c r="QYG44" s="450"/>
      <c r="QYH44" s="454"/>
      <c r="QYI44" s="455"/>
      <c r="QYJ44" s="453"/>
      <c r="QYK44" s="456"/>
      <c r="QYL44" s="453"/>
      <c r="QYM44" s="456"/>
      <c r="QYN44" s="454"/>
      <c r="QYO44" s="451"/>
      <c r="QYP44" s="454"/>
      <c r="QYQ44" s="450"/>
      <c r="QYR44" s="456"/>
      <c r="QYS44" s="456"/>
      <c r="QYT44" s="456"/>
      <c r="QYU44" s="456"/>
      <c r="QYV44" s="271"/>
      <c r="QYW44" s="451"/>
      <c r="QYX44" s="454"/>
      <c r="QYY44" s="451"/>
      <c r="QYZ44" s="457"/>
      <c r="QZA44" s="271"/>
      <c r="QZB44" s="451"/>
      <c r="QZC44" s="454"/>
      <c r="QZD44" s="451"/>
      <c r="QZE44" s="457"/>
      <c r="QZF44" s="451"/>
      <c r="QZG44" s="457"/>
      <c r="QZH44" s="457"/>
      <c r="QZI44" s="457"/>
      <c r="QZJ44" s="271"/>
      <c r="QZK44" s="271"/>
      <c r="QZL44" s="451"/>
      <c r="QZM44" s="454"/>
      <c r="QZN44" s="451"/>
      <c r="QZO44" s="454"/>
      <c r="QZP44" s="458"/>
      <c r="QZQ44" s="459"/>
      <c r="QZR44" s="460"/>
      <c r="QZS44" s="461"/>
      <c r="QZT44" s="462"/>
      <c r="QZU44" s="458"/>
      <c r="QZV44" s="451"/>
      <c r="QZW44" s="463"/>
      <c r="QZX44" s="451"/>
      <c r="QZY44" s="451"/>
      <c r="QZZ44" s="453"/>
      <c r="RAB44" s="449"/>
      <c r="RAC44" s="449"/>
      <c r="RAD44" s="449"/>
      <c r="RAE44" s="450"/>
      <c r="RAF44" s="451"/>
      <c r="RAG44" s="451"/>
      <c r="RAH44" s="451"/>
      <c r="RAI44" s="449"/>
      <c r="RAJ44" s="452"/>
      <c r="RAK44" s="453"/>
      <c r="RAL44" s="454"/>
      <c r="RAM44" s="449"/>
      <c r="RAN44" s="453"/>
      <c r="RAO44" s="453"/>
      <c r="RAP44" s="450"/>
      <c r="RAQ44" s="454"/>
      <c r="RAR44" s="455"/>
      <c r="RAS44" s="453"/>
      <c r="RAT44" s="456"/>
      <c r="RAU44" s="453"/>
      <c r="RAV44" s="456"/>
      <c r="RAW44" s="454"/>
      <c r="RAX44" s="451"/>
      <c r="RAY44" s="454"/>
      <c r="RAZ44" s="450"/>
      <c r="RBA44" s="456"/>
      <c r="RBB44" s="456"/>
      <c r="RBC44" s="456"/>
      <c r="RBD44" s="456"/>
      <c r="RBE44" s="271"/>
      <c r="RBF44" s="451"/>
      <c r="RBG44" s="454"/>
      <c r="RBH44" s="451"/>
      <c r="RBI44" s="457"/>
      <c r="RBJ44" s="271"/>
      <c r="RBK44" s="451"/>
      <c r="RBL44" s="454"/>
      <c r="RBM44" s="451"/>
      <c r="RBN44" s="457"/>
      <c r="RBO44" s="451"/>
      <c r="RBP44" s="457"/>
      <c r="RBQ44" s="457"/>
      <c r="RBR44" s="457"/>
      <c r="RBS44" s="271"/>
      <c r="RBT44" s="271"/>
      <c r="RBU44" s="451"/>
      <c r="RBV44" s="454"/>
      <c r="RBW44" s="451"/>
      <c r="RBX44" s="454"/>
      <c r="RBY44" s="458"/>
      <c r="RBZ44" s="459"/>
      <c r="RCA44" s="460"/>
      <c r="RCB44" s="461"/>
      <c r="RCC44" s="462"/>
      <c r="RCD44" s="458"/>
      <c r="RCE44" s="451"/>
      <c r="RCF44" s="463"/>
      <c r="RCG44" s="451"/>
      <c r="RCH44" s="451"/>
      <c r="RCI44" s="453"/>
      <c r="RCK44" s="449"/>
      <c r="RCL44" s="449"/>
      <c r="RCM44" s="449"/>
      <c r="RCN44" s="450"/>
      <c r="RCO44" s="451"/>
      <c r="RCP44" s="451"/>
      <c r="RCQ44" s="451"/>
      <c r="RCR44" s="449"/>
      <c r="RCS44" s="452"/>
      <c r="RCT44" s="453"/>
      <c r="RCU44" s="454"/>
      <c r="RCV44" s="449"/>
      <c r="RCW44" s="453"/>
      <c r="RCX44" s="453"/>
      <c r="RCY44" s="450"/>
      <c r="RCZ44" s="454"/>
      <c r="RDA44" s="455"/>
      <c r="RDB44" s="453"/>
      <c r="RDC44" s="456"/>
      <c r="RDD44" s="453"/>
      <c r="RDE44" s="456"/>
      <c r="RDF44" s="454"/>
      <c r="RDG44" s="451"/>
      <c r="RDH44" s="454"/>
      <c r="RDI44" s="450"/>
      <c r="RDJ44" s="456"/>
      <c r="RDK44" s="456"/>
      <c r="RDL44" s="456"/>
      <c r="RDM44" s="456"/>
      <c r="RDN44" s="271"/>
      <c r="RDO44" s="451"/>
      <c r="RDP44" s="454"/>
      <c r="RDQ44" s="451"/>
      <c r="RDR44" s="457"/>
      <c r="RDS44" s="271"/>
      <c r="RDT44" s="451"/>
      <c r="RDU44" s="454"/>
      <c r="RDV44" s="451"/>
      <c r="RDW44" s="457"/>
      <c r="RDX44" s="451"/>
      <c r="RDY44" s="457"/>
      <c r="RDZ44" s="457"/>
      <c r="REA44" s="457"/>
      <c r="REB44" s="271"/>
      <c r="REC44" s="271"/>
      <c r="RED44" s="451"/>
      <c r="REE44" s="454"/>
      <c r="REF44" s="451"/>
      <c r="REG44" s="454"/>
      <c r="REH44" s="458"/>
      <c r="REI44" s="459"/>
      <c r="REJ44" s="460"/>
      <c r="REK44" s="461"/>
      <c r="REL44" s="462"/>
      <c r="REM44" s="458"/>
      <c r="REN44" s="451"/>
      <c r="REO44" s="463"/>
      <c r="REP44" s="451"/>
      <c r="REQ44" s="451"/>
      <c r="RER44" s="453"/>
      <c r="RET44" s="449"/>
      <c r="REU44" s="449"/>
      <c r="REV44" s="449"/>
      <c r="REW44" s="450"/>
      <c r="REX44" s="451"/>
      <c r="REY44" s="451"/>
      <c r="REZ44" s="451"/>
      <c r="RFA44" s="449"/>
      <c r="RFB44" s="452"/>
      <c r="RFC44" s="453"/>
      <c r="RFD44" s="454"/>
      <c r="RFE44" s="449"/>
      <c r="RFF44" s="453"/>
      <c r="RFG44" s="453"/>
      <c r="RFH44" s="450"/>
      <c r="RFI44" s="454"/>
      <c r="RFJ44" s="455"/>
      <c r="RFK44" s="453"/>
      <c r="RFL44" s="456"/>
      <c r="RFM44" s="453"/>
      <c r="RFN44" s="456"/>
      <c r="RFO44" s="454"/>
      <c r="RFP44" s="451"/>
      <c r="RFQ44" s="454"/>
      <c r="RFR44" s="450"/>
      <c r="RFS44" s="456"/>
      <c r="RFT44" s="456"/>
      <c r="RFU44" s="456"/>
      <c r="RFV44" s="456"/>
      <c r="RFW44" s="271"/>
      <c r="RFX44" s="451"/>
      <c r="RFY44" s="454"/>
      <c r="RFZ44" s="451"/>
      <c r="RGA44" s="457"/>
      <c r="RGB44" s="271"/>
      <c r="RGC44" s="451"/>
      <c r="RGD44" s="454"/>
      <c r="RGE44" s="451"/>
      <c r="RGF44" s="457"/>
      <c r="RGG44" s="451"/>
      <c r="RGH44" s="457"/>
      <c r="RGI44" s="457"/>
      <c r="RGJ44" s="457"/>
      <c r="RGK44" s="271"/>
      <c r="RGL44" s="271"/>
      <c r="RGM44" s="451"/>
      <c r="RGN44" s="454"/>
      <c r="RGO44" s="451"/>
      <c r="RGP44" s="454"/>
      <c r="RGQ44" s="458"/>
      <c r="RGR44" s="459"/>
      <c r="RGS44" s="460"/>
      <c r="RGT44" s="461"/>
      <c r="RGU44" s="462"/>
      <c r="RGV44" s="458"/>
      <c r="RGW44" s="451"/>
      <c r="RGX44" s="463"/>
      <c r="RGY44" s="451"/>
      <c r="RGZ44" s="451"/>
      <c r="RHA44" s="453"/>
      <c r="RHC44" s="449"/>
      <c r="RHD44" s="449"/>
      <c r="RHE44" s="449"/>
      <c r="RHF44" s="450"/>
      <c r="RHG44" s="451"/>
      <c r="RHH44" s="451"/>
      <c r="RHI44" s="451"/>
      <c r="RHJ44" s="449"/>
      <c r="RHK44" s="452"/>
      <c r="RHL44" s="453"/>
      <c r="RHM44" s="454"/>
      <c r="RHN44" s="449"/>
      <c r="RHO44" s="453"/>
      <c r="RHP44" s="453"/>
      <c r="RHQ44" s="450"/>
      <c r="RHR44" s="454"/>
      <c r="RHS44" s="455"/>
      <c r="RHT44" s="453"/>
      <c r="RHU44" s="456"/>
      <c r="RHV44" s="453"/>
      <c r="RHW44" s="456"/>
      <c r="RHX44" s="454"/>
      <c r="RHY44" s="451"/>
      <c r="RHZ44" s="454"/>
      <c r="RIA44" s="450"/>
      <c r="RIB44" s="456"/>
      <c r="RIC44" s="456"/>
      <c r="RID44" s="456"/>
      <c r="RIE44" s="456"/>
      <c r="RIF44" s="271"/>
      <c r="RIG44" s="451"/>
      <c r="RIH44" s="454"/>
      <c r="RII44" s="451"/>
      <c r="RIJ44" s="457"/>
      <c r="RIK44" s="271"/>
      <c r="RIL44" s="451"/>
      <c r="RIM44" s="454"/>
      <c r="RIN44" s="451"/>
      <c r="RIO44" s="457"/>
      <c r="RIP44" s="451"/>
      <c r="RIQ44" s="457"/>
      <c r="RIR44" s="457"/>
      <c r="RIS44" s="457"/>
      <c r="RIT44" s="271"/>
      <c r="RIU44" s="271"/>
      <c r="RIV44" s="451"/>
      <c r="RIW44" s="454"/>
      <c r="RIX44" s="451"/>
      <c r="RIY44" s="454"/>
      <c r="RIZ44" s="458"/>
      <c r="RJA44" s="459"/>
      <c r="RJB44" s="460"/>
      <c r="RJC44" s="461"/>
      <c r="RJD44" s="462"/>
      <c r="RJE44" s="458"/>
      <c r="RJF44" s="451"/>
      <c r="RJG44" s="463"/>
      <c r="RJH44" s="451"/>
      <c r="RJI44" s="451"/>
      <c r="RJJ44" s="453"/>
      <c r="RJL44" s="449"/>
      <c r="RJM44" s="449"/>
      <c r="RJN44" s="449"/>
      <c r="RJO44" s="450"/>
      <c r="RJP44" s="451"/>
      <c r="RJQ44" s="451"/>
      <c r="RJR44" s="451"/>
      <c r="RJS44" s="449"/>
      <c r="RJT44" s="452"/>
      <c r="RJU44" s="453"/>
      <c r="RJV44" s="454"/>
      <c r="RJW44" s="449"/>
      <c r="RJX44" s="453"/>
      <c r="RJY44" s="453"/>
      <c r="RJZ44" s="450"/>
      <c r="RKA44" s="454"/>
      <c r="RKB44" s="455"/>
      <c r="RKC44" s="453"/>
      <c r="RKD44" s="456"/>
      <c r="RKE44" s="453"/>
      <c r="RKF44" s="456"/>
      <c r="RKG44" s="454"/>
      <c r="RKH44" s="451"/>
      <c r="RKI44" s="454"/>
      <c r="RKJ44" s="450"/>
      <c r="RKK44" s="456"/>
      <c r="RKL44" s="456"/>
      <c r="RKM44" s="456"/>
      <c r="RKN44" s="456"/>
      <c r="RKO44" s="271"/>
      <c r="RKP44" s="451"/>
      <c r="RKQ44" s="454"/>
      <c r="RKR44" s="451"/>
      <c r="RKS44" s="457"/>
      <c r="RKT44" s="271"/>
      <c r="RKU44" s="451"/>
      <c r="RKV44" s="454"/>
      <c r="RKW44" s="451"/>
      <c r="RKX44" s="457"/>
      <c r="RKY44" s="451"/>
      <c r="RKZ44" s="457"/>
      <c r="RLA44" s="457"/>
      <c r="RLB44" s="457"/>
      <c r="RLC44" s="271"/>
      <c r="RLD44" s="271"/>
      <c r="RLE44" s="451"/>
      <c r="RLF44" s="454"/>
      <c r="RLG44" s="451"/>
      <c r="RLH44" s="454"/>
      <c r="RLI44" s="458"/>
      <c r="RLJ44" s="459"/>
      <c r="RLK44" s="460"/>
      <c r="RLL44" s="461"/>
      <c r="RLM44" s="462"/>
      <c r="RLN44" s="458"/>
      <c r="RLO44" s="451"/>
      <c r="RLP44" s="463"/>
      <c r="RLQ44" s="451"/>
      <c r="RLR44" s="451"/>
      <c r="RLS44" s="453"/>
      <c r="RLU44" s="449"/>
      <c r="RLV44" s="449"/>
      <c r="RLW44" s="449"/>
      <c r="RLX44" s="450"/>
      <c r="RLY44" s="451"/>
      <c r="RLZ44" s="451"/>
      <c r="RMA44" s="451"/>
      <c r="RMB44" s="449"/>
      <c r="RMC44" s="452"/>
      <c r="RMD44" s="453"/>
      <c r="RME44" s="454"/>
      <c r="RMF44" s="449"/>
      <c r="RMG44" s="453"/>
      <c r="RMH44" s="453"/>
      <c r="RMI44" s="450"/>
      <c r="RMJ44" s="454"/>
      <c r="RMK44" s="455"/>
      <c r="RML44" s="453"/>
      <c r="RMM44" s="456"/>
      <c r="RMN44" s="453"/>
      <c r="RMO44" s="456"/>
      <c r="RMP44" s="454"/>
      <c r="RMQ44" s="451"/>
      <c r="RMR44" s="454"/>
      <c r="RMS44" s="450"/>
      <c r="RMT44" s="456"/>
      <c r="RMU44" s="456"/>
      <c r="RMV44" s="456"/>
      <c r="RMW44" s="456"/>
      <c r="RMX44" s="271"/>
      <c r="RMY44" s="451"/>
      <c r="RMZ44" s="454"/>
      <c r="RNA44" s="451"/>
      <c r="RNB44" s="457"/>
      <c r="RNC44" s="271"/>
      <c r="RND44" s="451"/>
      <c r="RNE44" s="454"/>
      <c r="RNF44" s="451"/>
      <c r="RNG44" s="457"/>
      <c r="RNH44" s="451"/>
      <c r="RNI44" s="457"/>
      <c r="RNJ44" s="457"/>
      <c r="RNK44" s="457"/>
      <c r="RNL44" s="271"/>
      <c r="RNM44" s="271"/>
      <c r="RNN44" s="451"/>
      <c r="RNO44" s="454"/>
      <c r="RNP44" s="451"/>
      <c r="RNQ44" s="454"/>
      <c r="RNR44" s="458"/>
      <c r="RNS44" s="459"/>
      <c r="RNT44" s="460"/>
      <c r="RNU44" s="461"/>
      <c r="RNV44" s="462"/>
      <c r="RNW44" s="458"/>
      <c r="RNX44" s="451"/>
      <c r="RNY44" s="463"/>
      <c r="RNZ44" s="451"/>
      <c r="ROA44" s="451"/>
      <c r="ROB44" s="453"/>
      <c r="ROD44" s="449"/>
      <c r="ROE44" s="449"/>
      <c r="ROF44" s="449"/>
      <c r="ROG44" s="450"/>
      <c r="ROH44" s="451"/>
      <c r="ROI44" s="451"/>
      <c r="ROJ44" s="451"/>
      <c r="ROK44" s="449"/>
      <c r="ROL44" s="452"/>
      <c r="ROM44" s="453"/>
      <c r="RON44" s="454"/>
      <c r="ROO44" s="449"/>
      <c r="ROP44" s="453"/>
      <c r="ROQ44" s="453"/>
      <c r="ROR44" s="450"/>
      <c r="ROS44" s="454"/>
      <c r="ROT44" s="455"/>
      <c r="ROU44" s="453"/>
      <c r="ROV44" s="456"/>
      <c r="ROW44" s="453"/>
      <c r="ROX44" s="456"/>
      <c r="ROY44" s="454"/>
      <c r="ROZ44" s="451"/>
      <c r="RPA44" s="454"/>
      <c r="RPB44" s="450"/>
      <c r="RPC44" s="456"/>
      <c r="RPD44" s="456"/>
      <c r="RPE44" s="456"/>
      <c r="RPF44" s="456"/>
      <c r="RPG44" s="271"/>
      <c r="RPH44" s="451"/>
      <c r="RPI44" s="454"/>
      <c r="RPJ44" s="451"/>
      <c r="RPK44" s="457"/>
      <c r="RPL44" s="271"/>
      <c r="RPM44" s="451"/>
      <c r="RPN44" s="454"/>
      <c r="RPO44" s="451"/>
      <c r="RPP44" s="457"/>
      <c r="RPQ44" s="451"/>
      <c r="RPR44" s="457"/>
      <c r="RPS44" s="457"/>
      <c r="RPT44" s="457"/>
      <c r="RPU44" s="271"/>
      <c r="RPV44" s="271"/>
      <c r="RPW44" s="451"/>
      <c r="RPX44" s="454"/>
      <c r="RPY44" s="451"/>
      <c r="RPZ44" s="454"/>
      <c r="RQA44" s="458"/>
      <c r="RQB44" s="459"/>
      <c r="RQC44" s="460"/>
      <c r="RQD44" s="461"/>
      <c r="RQE44" s="462"/>
      <c r="RQF44" s="458"/>
      <c r="RQG44" s="451"/>
      <c r="RQH44" s="463"/>
      <c r="RQI44" s="451"/>
      <c r="RQJ44" s="451"/>
      <c r="RQK44" s="453"/>
      <c r="RQM44" s="449"/>
      <c r="RQN44" s="449"/>
      <c r="RQO44" s="449"/>
      <c r="RQP44" s="450"/>
      <c r="RQQ44" s="451"/>
      <c r="RQR44" s="451"/>
      <c r="RQS44" s="451"/>
      <c r="RQT44" s="449"/>
      <c r="RQU44" s="452"/>
      <c r="RQV44" s="453"/>
      <c r="RQW44" s="454"/>
      <c r="RQX44" s="449"/>
      <c r="RQY44" s="453"/>
      <c r="RQZ44" s="453"/>
      <c r="RRA44" s="450"/>
      <c r="RRB44" s="454"/>
      <c r="RRC44" s="455"/>
      <c r="RRD44" s="453"/>
      <c r="RRE44" s="456"/>
      <c r="RRF44" s="453"/>
      <c r="RRG44" s="456"/>
      <c r="RRH44" s="454"/>
      <c r="RRI44" s="451"/>
      <c r="RRJ44" s="454"/>
      <c r="RRK44" s="450"/>
      <c r="RRL44" s="456"/>
      <c r="RRM44" s="456"/>
      <c r="RRN44" s="456"/>
      <c r="RRO44" s="456"/>
      <c r="RRP44" s="271"/>
      <c r="RRQ44" s="451"/>
      <c r="RRR44" s="454"/>
      <c r="RRS44" s="451"/>
      <c r="RRT44" s="457"/>
      <c r="RRU44" s="271"/>
      <c r="RRV44" s="451"/>
      <c r="RRW44" s="454"/>
      <c r="RRX44" s="451"/>
      <c r="RRY44" s="457"/>
      <c r="RRZ44" s="451"/>
      <c r="RSA44" s="457"/>
      <c r="RSB44" s="457"/>
      <c r="RSC44" s="457"/>
      <c r="RSD44" s="271"/>
      <c r="RSE44" s="271"/>
      <c r="RSF44" s="451"/>
      <c r="RSG44" s="454"/>
      <c r="RSH44" s="451"/>
      <c r="RSI44" s="454"/>
      <c r="RSJ44" s="458"/>
      <c r="RSK44" s="459"/>
      <c r="RSL44" s="460"/>
      <c r="RSM44" s="461"/>
      <c r="RSN44" s="462"/>
      <c r="RSO44" s="458"/>
      <c r="RSP44" s="451"/>
      <c r="RSQ44" s="463"/>
      <c r="RSR44" s="451"/>
      <c r="RSS44" s="451"/>
      <c r="RST44" s="453"/>
      <c r="RSV44" s="449"/>
      <c r="RSW44" s="449"/>
      <c r="RSX44" s="449"/>
      <c r="RSY44" s="450"/>
      <c r="RSZ44" s="451"/>
      <c r="RTA44" s="451"/>
      <c r="RTB44" s="451"/>
      <c r="RTC44" s="449"/>
      <c r="RTD44" s="452"/>
      <c r="RTE44" s="453"/>
      <c r="RTF44" s="454"/>
      <c r="RTG44" s="449"/>
      <c r="RTH44" s="453"/>
      <c r="RTI44" s="453"/>
      <c r="RTJ44" s="450"/>
      <c r="RTK44" s="454"/>
      <c r="RTL44" s="455"/>
      <c r="RTM44" s="453"/>
      <c r="RTN44" s="456"/>
      <c r="RTO44" s="453"/>
      <c r="RTP44" s="456"/>
      <c r="RTQ44" s="454"/>
      <c r="RTR44" s="451"/>
      <c r="RTS44" s="454"/>
      <c r="RTT44" s="450"/>
      <c r="RTU44" s="456"/>
      <c r="RTV44" s="456"/>
      <c r="RTW44" s="456"/>
      <c r="RTX44" s="456"/>
      <c r="RTY44" s="271"/>
      <c r="RTZ44" s="451"/>
      <c r="RUA44" s="454"/>
      <c r="RUB44" s="451"/>
      <c r="RUC44" s="457"/>
      <c r="RUD44" s="271"/>
      <c r="RUE44" s="451"/>
      <c r="RUF44" s="454"/>
      <c r="RUG44" s="451"/>
      <c r="RUH44" s="457"/>
      <c r="RUI44" s="451"/>
      <c r="RUJ44" s="457"/>
      <c r="RUK44" s="457"/>
      <c r="RUL44" s="457"/>
      <c r="RUM44" s="271"/>
      <c r="RUN44" s="271"/>
      <c r="RUO44" s="451"/>
      <c r="RUP44" s="454"/>
      <c r="RUQ44" s="451"/>
      <c r="RUR44" s="454"/>
      <c r="RUS44" s="458"/>
      <c r="RUT44" s="459"/>
      <c r="RUU44" s="460"/>
      <c r="RUV44" s="461"/>
      <c r="RUW44" s="462"/>
      <c r="RUX44" s="458"/>
      <c r="RUY44" s="451"/>
      <c r="RUZ44" s="463"/>
      <c r="RVA44" s="451"/>
      <c r="RVB44" s="451"/>
      <c r="RVC44" s="453"/>
      <c r="RVE44" s="449"/>
      <c r="RVF44" s="449"/>
      <c r="RVG44" s="449"/>
      <c r="RVH44" s="450"/>
      <c r="RVI44" s="451"/>
      <c r="RVJ44" s="451"/>
      <c r="RVK44" s="451"/>
      <c r="RVL44" s="449"/>
      <c r="RVM44" s="452"/>
      <c r="RVN44" s="453"/>
      <c r="RVO44" s="454"/>
      <c r="RVP44" s="449"/>
      <c r="RVQ44" s="453"/>
      <c r="RVR44" s="453"/>
      <c r="RVS44" s="450"/>
      <c r="RVT44" s="454"/>
      <c r="RVU44" s="455"/>
      <c r="RVV44" s="453"/>
      <c r="RVW44" s="456"/>
      <c r="RVX44" s="453"/>
      <c r="RVY44" s="456"/>
      <c r="RVZ44" s="454"/>
      <c r="RWA44" s="451"/>
      <c r="RWB44" s="454"/>
      <c r="RWC44" s="450"/>
      <c r="RWD44" s="456"/>
      <c r="RWE44" s="456"/>
      <c r="RWF44" s="456"/>
      <c r="RWG44" s="456"/>
      <c r="RWH44" s="271"/>
      <c r="RWI44" s="451"/>
      <c r="RWJ44" s="454"/>
      <c r="RWK44" s="451"/>
      <c r="RWL44" s="457"/>
      <c r="RWM44" s="271"/>
      <c r="RWN44" s="451"/>
      <c r="RWO44" s="454"/>
      <c r="RWP44" s="451"/>
      <c r="RWQ44" s="457"/>
      <c r="RWR44" s="451"/>
      <c r="RWS44" s="457"/>
      <c r="RWT44" s="457"/>
      <c r="RWU44" s="457"/>
      <c r="RWV44" s="271"/>
      <c r="RWW44" s="271"/>
      <c r="RWX44" s="451"/>
      <c r="RWY44" s="454"/>
      <c r="RWZ44" s="451"/>
      <c r="RXA44" s="454"/>
      <c r="RXB44" s="458"/>
      <c r="RXC44" s="459"/>
      <c r="RXD44" s="460"/>
      <c r="RXE44" s="461"/>
      <c r="RXF44" s="462"/>
      <c r="RXG44" s="458"/>
      <c r="RXH44" s="451"/>
      <c r="RXI44" s="463"/>
      <c r="RXJ44" s="451"/>
      <c r="RXK44" s="451"/>
      <c r="RXL44" s="453"/>
      <c r="RXN44" s="449"/>
      <c r="RXO44" s="449"/>
      <c r="RXP44" s="449"/>
      <c r="RXQ44" s="450"/>
      <c r="RXR44" s="451"/>
      <c r="RXS44" s="451"/>
      <c r="RXT44" s="451"/>
      <c r="RXU44" s="449"/>
      <c r="RXV44" s="452"/>
      <c r="RXW44" s="453"/>
      <c r="RXX44" s="454"/>
      <c r="RXY44" s="449"/>
      <c r="RXZ44" s="453"/>
      <c r="RYA44" s="453"/>
      <c r="RYB44" s="450"/>
      <c r="RYC44" s="454"/>
      <c r="RYD44" s="455"/>
      <c r="RYE44" s="453"/>
      <c r="RYF44" s="456"/>
      <c r="RYG44" s="453"/>
      <c r="RYH44" s="456"/>
      <c r="RYI44" s="454"/>
      <c r="RYJ44" s="451"/>
      <c r="RYK44" s="454"/>
      <c r="RYL44" s="450"/>
      <c r="RYM44" s="456"/>
      <c r="RYN44" s="456"/>
      <c r="RYO44" s="456"/>
      <c r="RYP44" s="456"/>
      <c r="RYQ44" s="271"/>
      <c r="RYR44" s="451"/>
      <c r="RYS44" s="454"/>
      <c r="RYT44" s="451"/>
      <c r="RYU44" s="457"/>
      <c r="RYV44" s="271"/>
      <c r="RYW44" s="451"/>
      <c r="RYX44" s="454"/>
      <c r="RYY44" s="451"/>
      <c r="RYZ44" s="457"/>
      <c r="RZA44" s="451"/>
      <c r="RZB44" s="457"/>
      <c r="RZC44" s="457"/>
      <c r="RZD44" s="457"/>
      <c r="RZE44" s="271"/>
      <c r="RZF44" s="271"/>
      <c r="RZG44" s="451"/>
      <c r="RZH44" s="454"/>
      <c r="RZI44" s="451"/>
      <c r="RZJ44" s="454"/>
      <c r="RZK44" s="458"/>
      <c r="RZL44" s="459"/>
      <c r="RZM44" s="460"/>
      <c r="RZN44" s="461"/>
      <c r="RZO44" s="462"/>
      <c r="RZP44" s="458"/>
      <c r="RZQ44" s="451"/>
      <c r="RZR44" s="463"/>
      <c r="RZS44" s="451"/>
      <c r="RZT44" s="451"/>
      <c r="RZU44" s="453"/>
      <c r="RZW44" s="449"/>
      <c r="RZX44" s="449"/>
      <c r="RZY44" s="449"/>
      <c r="RZZ44" s="450"/>
      <c r="SAA44" s="451"/>
      <c r="SAB44" s="451"/>
      <c r="SAC44" s="451"/>
      <c r="SAD44" s="449"/>
      <c r="SAE44" s="452"/>
      <c r="SAF44" s="453"/>
      <c r="SAG44" s="454"/>
      <c r="SAH44" s="449"/>
      <c r="SAI44" s="453"/>
      <c r="SAJ44" s="453"/>
      <c r="SAK44" s="450"/>
      <c r="SAL44" s="454"/>
      <c r="SAM44" s="455"/>
      <c r="SAN44" s="453"/>
      <c r="SAO44" s="456"/>
      <c r="SAP44" s="453"/>
      <c r="SAQ44" s="456"/>
      <c r="SAR44" s="454"/>
      <c r="SAS44" s="451"/>
      <c r="SAT44" s="454"/>
      <c r="SAU44" s="450"/>
      <c r="SAV44" s="456"/>
      <c r="SAW44" s="456"/>
      <c r="SAX44" s="456"/>
      <c r="SAY44" s="456"/>
      <c r="SAZ44" s="271"/>
      <c r="SBA44" s="451"/>
      <c r="SBB44" s="454"/>
      <c r="SBC44" s="451"/>
      <c r="SBD44" s="457"/>
      <c r="SBE44" s="271"/>
      <c r="SBF44" s="451"/>
      <c r="SBG44" s="454"/>
      <c r="SBH44" s="451"/>
      <c r="SBI44" s="457"/>
      <c r="SBJ44" s="451"/>
      <c r="SBK44" s="457"/>
      <c r="SBL44" s="457"/>
      <c r="SBM44" s="457"/>
      <c r="SBN44" s="271"/>
      <c r="SBO44" s="271"/>
      <c r="SBP44" s="451"/>
      <c r="SBQ44" s="454"/>
      <c r="SBR44" s="451"/>
      <c r="SBS44" s="454"/>
      <c r="SBT44" s="458"/>
      <c r="SBU44" s="459"/>
      <c r="SBV44" s="460"/>
      <c r="SBW44" s="461"/>
      <c r="SBX44" s="462"/>
      <c r="SBY44" s="458"/>
      <c r="SBZ44" s="451"/>
      <c r="SCA44" s="463"/>
      <c r="SCB44" s="451"/>
      <c r="SCC44" s="451"/>
      <c r="SCD44" s="453"/>
      <c r="SCF44" s="449"/>
      <c r="SCG44" s="449"/>
      <c r="SCH44" s="449"/>
      <c r="SCI44" s="450"/>
      <c r="SCJ44" s="451"/>
      <c r="SCK44" s="451"/>
      <c r="SCL44" s="451"/>
      <c r="SCM44" s="449"/>
      <c r="SCN44" s="452"/>
      <c r="SCO44" s="453"/>
      <c r="SCP44" s="454"/>
      <c r="SCQ44" s="449"/>
      <c r="SCR44" s="453"/>
      <c r="SCS44" s="453"/>
      <c r="SCT44" s="450"/>
      <c r="SCU44" s="454"/>
      <c r="SCV44" s="455"/>
      <c r="SCW44" s="453"/>
      <c r="SCX44" s="456"/>
      <c r="SCY44" s="453"/>
      <c r="SCZ44" s="456"/>
      <c r="SDA44" s="454"/>
      <c r="SDB44" s="451"/>
      <c r="SDC44" s="454"/>
      <c r="SDD44" s="450"/>
      <c r="SDE44" s="456"/>
      <c r="SDF44" s="456"/>
      <c r="SDG44" s="456"/>
      <c r="SDH44" s="456"/>
      <c r="SDI44" s="271"/>
      <c r="SDJ44" s="451"/>
      <c r="SDK44" s="454"/>
      <c r="SDL44" s="451"/>
      <c r="SDM44" s="457"/>
      <c r="SDN44" s="271"/>
      <c r="SDO44" s="451"/>
      <c r="SDP44" s="454"/>
      <c r="SDQ44" s="451"/>
      <c r="SDR44" s="457"/>
      <c r="SDS44" s="451"/>
      <c r="SDT44" s="457"/>
      <c r="SDU44" s="457"/>
      <c r="SDV44" s="457"/>
      <c r="SDW44" s="271"/>
      <c r="SDX44" s="271"/>
      <c r="SDY44" s="451"/>
      <c r="SDZ44" s="454"/>
      <c r="SEA44" s="451"/>
      <c r="SEB44" s="454"/>
      <c r="SEC44" s="458"/>
      <c r="SED44" s="459"/>
      <c r="SEE44" s="460"/>
      <c r="SEF44" s="461"/>
      <c r="SEG44" s="462"/>
      <c r="SEH44" s="458"/>
      <c r="SEI44" s="451"/>
      <c r="SEJ44" s="463"/>
      <c r="SEK44" s="451"/>
      <c r="SEL44" s="451"/>
      <c r="SEM44" s="453"/>
      <c r="SEO44" s="449"/>
      <c r="SEP44" s="449"/>
      <c r="SEQ44" s="449"/>
      <c r="SER44" s="450"/>
      <c r="SES44" s="451"/>
      <c r="SET44" s="451"/>
      <c r="SEU44" s="451"/>
      <c r="SEV44" s="449"/>
      <c r="SEW44" s="452"/>
      <c r="SEX44" s="453"/>
      <c r="SEY44" s="454"/>
      <c r="SEZ44" s="449"/>
      <c r="SFA44" s="453"/>
      <c r="SFB44" s="453"/>
      <c r="SFC44" s="450"/>
      <c r="SFD44" s="454"/>
      <c r="SFE44" s="455"/>
      <c r="SFF44" s="453"/>
      <c r="SFG44" s="456"/>
      <c r="SFH44" s="453"/>
      <c r="SFI44" s="456"/>
      <c r="SFJ44" s="454"/>
      <c r="SFK44" s="451"/>
      <c r="SFL44" s="454"/>
      <c r="SFM44" s="450"/>
      <c r="SFN44" s="456"/>
      <c r="SFO44" s="456"/>
      <c r="SFP44" s="456"/>
      <c r="SFQ44" s="456"/>
      <c r="SFR44" s="271"/>
      <c r="SFS44" s="451"/>
      <c r="SFT44" s="454"/>
      <c r="SFU44" s="451"/>
      <c r="SFV44" s="457"/>
      <c r="SFW44" s="271"/>
      <c r="SFX44" s="451"/>
      <c r="SFY44" s="454"/>
      <c r="SFZ44" s="451"/>
      <c r="SGA44" s="457"/>
      <c r="SGB44" s="451"/>
      <c r="SGC44" s="457"/>
      <c r="SGD44" s="457"/>
      <c r="SGE44" s="457"/>
      <c r="SGF44" s="271"/>
      <c r="SGG44" s="271"/>
      <c r="SGH44" s="451"/>
      <c r="SGI44" s="454"/>
      <c r="SGJ44" s="451"/>
      <c r="SGK44" s="454"/>
      <c r="SGL44" s="458"/>
      <c r="SGM44" s="459"/>
      <c r="SGN44" s="460"/>
      <c r="SGO44" s="461"/>
      <c r="SGP44" s="462"/>
      <c r="SGQ44" s="458"/>
      <c r="SGR44" s="451"/>
      <c r="SGS44" s="463"/>
      <c r="SGT44" s="451"/>
      <c r="SGU44" s="451"/>
      <c r="SGV44" s="453"/>
      <c r="SGX44" s="449"/>
      <c r="SGY44" s="449"/>
      <c r="SGZ44" s="449"/>
      <c r="SHA44" s="450"/>
      <c r="SHB44" s="451"/>
      <c r="SHC44" s="451"/>
      <c r="SHD44" s="451"/>
      <c r="SHE44" s="449"/>
      <c r="SHF44" s="452"/>
      <c r="SHG44" s="453"/>
      <c r="SHH44" s="454"/>
      <c r="SHI44" s="449"/>
      <c r="SHJ44" s="453"/>
      <c r="SHK44" s="453"/>
      <c r="SHL44" s="450"/>
      <c r="SHM44" s="454"/>
      <c r="SHN44" s="455"/>
      <c r="SHO44" s="453"/>
      <c r="SHP44" s="456"/>
      <c r="SHQ44" s="453"/>
      <c r="SHR44" s="456"/>
      <c r="SHS44" s="454"/>
      <c r="SHT44" s="451"/>
      <c r="SHU44" s="454"/>
      <c r="SHV44" s="450"/>
      <c r="SHW44" s="456"/>
      <c r="SHX44" s="456"/>
      <c r="SHY44" s="456"/>
      <c r="SHZ44" s="456"/>
      <c r="SIA44" s="271"/>
      <c r="SIB44" s="451"/>
      <c r="SIC44" s="454"/>
      <c r="SID44" s="451"/>
      <c r="SIE44" s="457"/>
      <c r="SIF44" s="271"/>
      <c r="SIG44" s="451"/>
      <c r="SIH44" s="454"/>
      <c r="SII44" s="451"/>
      <c r="SIJ44" s="457"/>
      <c r="SIK44" s="451"/>
      <c r="SIL44" s="457"/>
      <c r="SIM44" s="457"/>
      <c r="SIN44" s="457"/>
      <c r="SIO44" s="271"/>
      <c r="SIP44" s="271"/>
      <c r="SIQ44" s="451"/>
      <c r="SIR44" s="454"/>
      <c r="SIS44" s="451"/>
      <c r="SIT44" s="454"/>
      <c r="SIU44" s="458"/>
      <c r="SIV44" s="459"/>
      <c r="SIW44" s="460"/>
      <c r="SIX44" s="461"/>
      <c r="SIY44" s="462"/>
      <c r="SIZ44" s="458"/>
      <c r="SJA44" s="451"/>
      <c r="SJB44" s="463"/>
      <c r="SJC44" s="451"/>
      <c r="SJD44" s="451"/>
      <c r="SJE44" s="453"/>
      <c r="SJG44" s="449"/>
      <c r="SJH44" s="449"/>
      <c r="SJI44" s="449"/>
      <c r="SJJ44" s="450"/>
      <c r="SJK44" s="451"/>
      <c r="SJL44" s="451"/>
      <c r="SJM44" s="451"/>
      <c r="SJN44" s="449"/>
      <c r="SJO44" s="452"/>
      <c r="SJP44" s="453"/>
      <c r="SJQ44" s="454"/>
      <c r="SJR44" s="449"/>
      <c r="SJS44" s="453"/>
      <c r="SJT44" s="453"/>
      <c r="SJU44" s="450"/>
      <c r="SJV44" s="454"/>
      <c r="SJW44" s="455"/>
      <c r="SJX44" s="453"/>
      <c r="SJY44" s="456"/>
      <c r="SJZ44" s="453"/>
      <c r="SKA44" s="456"/>
      <c r="SKB44" s="454"/>
      <c r="SKC44" s="451"/>
      <c r="SKD44" s="454"/>
      <c r="SKE44" s="450"/>
      <c r="SKF44" s="456"/>
      <c r="SKG44" s="456"/>
      <c r="SKH44" s="456"/>
      <c r="SKI44" s="456"/>
      <c r="SKJ44" s="271"/>
      <c r="SKK44" s="451"/>
      <c r="SKL44" s="454"/>
      <c r="SKM44" s="451"/>
      <c r="SKN44" s="457"/>
      <c r="SKO44" s="271"/>
      <c r="SKP44" s="451"/>
      <c r="SKQ44" s="454"/>
      <c r="SKR44" s="451"/>
      <c r="SKS44" s="457"/>
      <c r="SKT44" s="451"/>
      <c r="SKU44" s="457"/>
      <c r="SKV44" s="457"/>
      <c r="SKW44" s="457"/>
      <c r="SKX44" s="271"/>
      <c r="SKY44" s="271"/>
      <c r="SKZ44" s="451"/>
      <c r="SLA44" s="454"/>
      <c r="SLB44" s="451"/>
      <c r="SLC44" s="454"/>
      <c r="SLD44" s="458"/>
      <c r="SLE44" s="459"/>
      <c r="SLF44" s="460"/>
      <c r="SLG44" s="461"/>
      <c r="SLH44" s="462"/>
      <c r="SLI44" s="458"/>
      <c r="SLJ44" s="451"/>
      <c r="SLK44" s="463"/>
      <c r="SLL44" s="451"/>
      <c r="SLM44" s="451"/>
      <c r="SLN44" s="453"/>
      <c r="SLP44" s="449"/>
      <c r="SLQ44" s="449"/>
      <c r="SLR44" s="449"/>
      <c r="SLS44" s="450"/>
      <c r="SLT44" s="451"/>
      <c r="SLU44" s="451"/>
      <c r="SLV44" s="451"/>
      <c r="SLW44" s="449"/>
      <c r="SLX44" s="452"/>
      <c r="SLY44" s="453"/>
      <c r="SLZ44" s="454"/>
      <c r="SMA44" s="449"/>
      <c r="SMB44" s="453"/>
      <c r="SMC44" s="453"/>
      <c r="SMD44" s="450"/>
      <c r="SME44" s="454"/>
      <c r="SMF44" s="455"/>
      <c r="SMG44" s="453"/>
      <c r="SMH44" s="456"/>
      <c r="SMI44" s="453"/>
      <c r="SMJ44" s="456"/>
      <c r="SMK44" s="454"/>
      <c r="SML44" s="451"/>
      <c r="SMM44" s="454"/>
      <c r="SMN44" s="450"/>
      <c r="SMO44" s="456"/>
      <c r="SMP44" s="456"/>
      <c r="SMQ44" s="456"/>
      <c r="SMR44" s="456"/>
      <c r="SMS44" s="271"/>
      <c r="SMT44" s="451"/>
      <c r="SMU44" s="454"/>
      <c r="SMV44" s="451"/>
      <c r="SMW44" s="457"/>
      <c r="SMX44" s="271"/>
      <c r="SMY44" s="451"/>
      <c r="SMZ44" s="454"/>
      <c r="SNA44" s="451"/>
      <c r="SNB44" s="457"/>
      <c r="SNC44" s="451"/>
      <c r="SND44" s="457"/>
      <c r="SNE44" s="457"/>
      <c r="SNF44" s="457"/>
      <c r="SNG44" s="271"/>
      <c r="SNH44" s="271"/>
      <c r="SNI44" s="451"/>
      <c r="SNJ44" s="454"/>
      <c r="SNK44" s="451"/>
      <c r="SNL44" s="454"/>
      <c r="SNM44" s="458"/>
      <c r="SNN44" s="459"/>
      <c r="SNO44" s="460"/>
      <c r="SNP44" s="461"/>
      <c r="SNQ44" s="462"/>
      <c r="SNR44" s="458"/>
      <c r="SNS44" s="451"/>
      <c r="SNT44" s="463"/>
      <c r="SNU44" s="451"/>
      <c r="SNV44" s="451"/>
      <c r="SNW44" s="453"/>
      <c r="SNY44" s="449"/>
      <c r="SNZ44" s="449"/>
      <c r="SOA44" s="449"/>
      <c r="SOB44" s="450"/>
      <c r="SOC44" s="451"/>
      <c r="SOD44" s="451"/>
      <c r="SOE44" s="451"/>
      <c r="SOF44" s="449"/>
      <c r="SOG44" s="452"/>
      <c r="SOH44" s="453"/>
      <c r="SOI44" s="454"/>
      <c r="SOJ44" s="449"/>
      <c r="SOK44" s="453"/>
      <c r="SOL44" s="453"/>
      <c r="SOM44" s="450"/>
      <c r="SON44" s="454"/>
      <c r="SOO44" s="455"/>
      <c r="SOP44" s="453"/>
      <c r="SOQ44" s="456"/>
      <c r="SOR44" s="453"/>
      <c r="SOS44" s="456"/>
      <c r="SOT44" s="454"/>
      <c r="SOU44" s="451"/>
      <c r="SOV44" s="454"/>
      <c r="SOW44" s="450"/>
      <c r="SOX44" s="456"/>
      <c r="SOY44" s="456"/>
      <c r="SOZ44" s="456"/>
      <c r="SPA44" s="456"/>
      <c r="SPB44" s="271"/>
      <c r="SPC44" s="451"/>
      <c r="SPD44" s="454"/>
      <c r="SPE44" s="451"/>
      <c r="SPF44" s="457"/>
      <c r="SPG44" s="271"/>
      <c r="SPH44" s="451"/>
      <c r="SPI44" s="454"/>
      <c r="SPJ44" s="451"/>
      <c r="SPK44" s="457"/>
      <c r="SPL44" s="451"/>
      <c r="SPM44" s="457"/>
      <c r="SPN44" s="457"/>
      <c r="SPO44" s="457"/>
      <c r="SPP44" s="271"/>
      <c r="SPQ44" s="271"/>
      <c r="SPR44" s="451"/>
      <c r="SPS44" s="454"/>
      <c r="SPT44" s="451"/>
      <c r="SPU44" s="454"/>
      <c r="SPV44" s="458"/>
      <c r="SPW44" s="459"/>
      <c r="SPX44" s="460"/>
      <c r="SPY44" s="461"/>
      <c r="SPZ44" s="462"/>
      <c r="SQA44" s="458"/>
      <c r="SQB44" s="451"/>
      <c r="SQC44" s="463"/>
      <c r="SQD44" s="451"/>
      <c r="SQE44" s="451"/>
      <c r="SQF44" s="453"/>
      <c r="SQH44" s="449"/>
      <c r="SQI44" s="449"/>
      <c r="SQJ44" s="449"/>
      <c r="SQK44" s="450"/>
      <c r="SQL44" s="451"/>
      <c r="SQM44" s="451"/>
      <c r="SQN44" s="451"/>
      <c r="SQO44" s="449"/>
      <c r="SQP44" s="452"/>
      <c r="SQQ44" s="453"/>
      <c r="SQR44" s="454"/>
      <c r="SQS44" s="449"/>
      <c r="SQT44" s="453"/>
      <c r="SQU44" s="453"/>
      <c r="SQV44" s="450"/>
      <c r="SQW44" s="454"/>
      <c r="SQX44" s="455"/>
      <c r="SQY44" s="453"/>
      <c r="SQZ44" s="456"/>
      <c r="SRA44" s="453"/>
      <c r="SRB44" s="456"/>
      <c r="SRC44" s="454"/>
      <c r="SRD44" s="451"/>
      <c r="SRE44" s="454"/>
      <c r="SRF44" s="450"/>
      <c r="SRG44" s="456"/>
      <c r="SRH44" s="456"/>
      <c r="SRI44" s="456"/>
      <c r="SRJ44" s="456"/>
      <c r="SRK44" s="271"/>
      <c r="SRL44" s="451"/>
      <c r="SRM44" s="454"/>
      <c r="SRN44" s="451"/>
      <c r="SRO44" s="457"/>
      <c r="SRP44" s="271"/>
      <c r="SRQ44" s="451"/>
      <c r="SRR44" s="454"/>
      <c r="SRS44" s="451"/>
      <c r="SRT44" s="457"/>
      <c r="SRU44" s="451"/>
      <c r="SRV44" s="457"/>
      <c r="SRW44" s="457"/>
      <c r="SRX44" s="457"/>
      <c r="SRY44" s="271"/>
      <c r="SRZ44" s="271"/>
      <c r="SSA44" s="451"/>
      <c r="SSB44" s="454"/>
      <c r="SSC44" s="451"/>
      <c r="SSD44" s="454"/>
      <c r="SSE44" s="458"/>
      <c r="SSF44" s="459"/>
      <c r="SSG44" s="460"/>
      <c r="SSH44" s="461"/>
      <c r="SSI44" s="462"/>
      <c r="SSJ44" s="458"/>
      <c r="SSK44" s="451"/>
      <c r="SSL44" s="463"/>
      <c r="SSM44" s="451"/>
      <c r="SSN44" s="451"/>
      <c r="SSO44" s="453"/>
      <c r="SSQ44" s="449"/>
      <c r="SSR44" s="449"/>
      <c r="SSS44" s="449"/>
      <c r="SST44" s="450"/>
      <c r="SSU44" s="451"/>
      <c r="SSV44" s="451"/>
      <c r="SSW44" s="451"/>
      <c r="SSX44" s="449"/>
      <c r="SSY44" s="452"/>
      <c r="SSZ44" s="453"/>
      <c r="STA44" s="454"/>
      <c r="STB44" s="449"/>
      <c r="STC44" s="453"/>
      <c r="STD44" s="453"/>
      <c r="STE44" s="450"/>
      <c r="STF44" s="454"/>
      <c r="STG44" s="455"/>
      <c r="STH44" s="453"/>
      <c r="STI44" s="456"/>
      <c r="STJ44" s="453"/>
      <c r="STK44" s="456"/>
      <c r="STL44" s="454"/>
      <c r="STM44" s="451"/>
      <c r="STN44" s="454"/>
      <c r="STO44" s="450"/>
      <c r="STP44" s="456"/>
      <c r="STQ44" s="456"/>
      <c r="STR44" s="456"/>
      <c r="STS44" s="456"/>
      <c r="STT44" s="271"/>
      <c r="STU44" s="451"/>
      <c r="STV44" s="454"/>
      <c r="STW44" s="451"/>
      <c r="STX44" s="457"/>
      <c r="STY44" s="271"/>
      <c r="STZ44" s="451"/>
      <c r="SUA44" s="454"/>
      <c r="SUB44" s="451"/>
      <c r="SUC44" s="457"/>
      <c r="SUD44" s="451"/>
      <c r="SUE44" s="457"/>
      <c r="SUF44" s="457"/>
      <c r="SUG44" s="457"/>
      <c r="SUH44" s="271"/>
      <c r="SUI44" s="271"/>
      <c r="SUJ44" s="451"/>
      <c r="SUK44" s="454"/>
      <c r="SUL44" s="451"/>
      <c r="SUM44" s="454"/>
      <c r="SUN44" s="458"/>
      <c r="SUO44" s="459"/>
      <c r="SUP44" s="460"/>
      <c r="SUQ44" s="461"/>
      <c r="SUR44" s="462"/>
      <c r="SUS44" s="458"/>
      <c r="SUT44" s="451"/>
      <c r="SUU44" s="463"/>
      <c r="SUV44" s="451"/>
      <c r="SUW44" s="451"/>
      <c r="SUX44" s="453"/>
      <c r="SUZ44" s="449"/>
      <c r="SVA44" s="449"/>
      <c r="SVB44" s="449"/>
      <c r="SVC44" s="450"/>
      <c r="SVD44" s="451"/>
      <c r="SVE44" s="451"/>
      <c r="SVF44" s="451"/>
      <c r="SVG44" s="449"/>
      <c r="SVH44" s="452"/>
      <c r="SVI44" s="453"/>
      <c r="SVJ44" s="454"/>
      <c r="SVK44" s="449"/>
      <c r="SVL44" s="453"/>
      <c r="SVM44" s="453"/>
      <c r="SVN44" s="450"/>
      <c r="SVO44" s="454"/>
      <c r="SVP44" s="455"/>
      <c r="SVQ44" s="453"/>
      <c r="SVR44" s="456"/>
      <c r="SVS44" s="453"/>
      <c r="SVT44" s="456"/>
      <c r="SVU44" s="454"/>
      <c r="SVV44" s="451"/>
      <c r="SVW44" s="454"/>
      <c r="SVX44" s="450"/>
      <c r="SVY44" s="456"/>
      <c r="SVZ44" s="456"/>
      <c r="SWA44" s="456"/>
      <c r="SWB44" s="456"/>
      <c r="SWC44" s="271"/>
      <c r="SWD44" s="451"/>
      <c r="SWE44" s="454"/>
      <c r="SWF44" s="451"/>
      <c r="SWG44" s="457"/>
      <c r="SWH44" s="271"/>
      <c r="SWI44" s="451"/>
      <c r="SWJ44" s="454"/>
      <c r="SWK44" s="451"/>
      <c r="SWL44" s="457"/>
      <c r="SWM44" s="451"/>
      <c r="SWN44" s="457"/>
      <c r="SWO44" s="457"/>
      <c r="SWP44" s="457"/>
      <c r="SWQ44" s="271"/>
      <c r="SWR44" s="271"/>
      <c r="SWS44" s="451"/>
      <c r="SWT44" s="454"/>
      <c r="SWU44" s="451"/>
      <c r="SWV44" s="454"/>
      <c r="SWW44" s="458"/>
      <c r="SWX44" s="459"/>
      <c r="SWY44" s="460"/>
      <c r="SWZ44" s="461"/>
      <c r="SXA44" s="462"/>
      <c r="SXB44" s="458"/>
      <c r="SXC44" s="451"/>
      <c r="SXD44" s="463"/>
      <c r="SXE44" s="451"/>
      <c r="SXF44" s="451"/>
      <c r="SXG44" s="453"/>
      <c r="SXI44" s="449"/>
      <c r="SXJ44" s="449"/>
      <c r="SXK44" s="449"/>
      <c r="SXL44" s="450"/>
      <c r="SXM44" s="451"/>
      <c r="SXN44" s="451"/>
      <c r="SXO44" s="451"/>
      <c r="SXP44" s="449"/>
      <c r="SXQ44" s="452"/>
      <c r="SXR44" s="453"/>
      <c r="SXS44" s="454"/>
      <c r="SXT44" s="449"/>
      <c r="SXU44" s="453"/>
      <c r="SXV44" s="453"/>
      <c r="SXW44" s="450"/>
      <c r="SXX44" s="454"/>
      <c r="SXY44" s="455"/>
      <c r="SXZ44" s="453"/>
      <c r="SYA44" s="456"/>
      <c r="SYB44" s="453"/>
      <c r="SYC44" s="456"/>
      <c r="SYD44" s="454"/>
      <c r="SYE44" s="451"/>
      <c r="SYF44" s="454"/>
      <c r="SYG44" s="450"/>
      <c r="SYH44" s="456"/>
      <c r="SYI44" s="456"/>
      <c r="SYJ44" s="456"/>
      <c r="SYK44" s="456"/>
      <c r="SYL44" s="271"/>
      <c r="SYM44" s="451"/>
      <c r="SYN44" s="454"/>
      <c r="SYO44" s="451"/>
      <c r="SYP44" s="457"/>
      <c r="SYQ44" s="271"/>
      <c r="SYR44" s="451"/>
      <c r="SYS44" s="454"/>
      <c r="SYT44" s="451"/>
      <c r="SYU44" s="457"/>
      <c r="SYV44" s="451"/>
      <c r="SYW44" s="457"/>
      <c r="SYX44" s="457"/>
      <c r="SYY44" s="457"/>
      <c r="SYZ44" s="271"/>
      <c r="SZA44" s="271"/>
      <c r="SZB44" s="451"/>
      <c r="SZC44" s="454"/>
      <c r="SZD44" s="451"/>
      <c r="SZE44" s="454"/>
      <c r="SZF44" s="458"/>
      <c r="SZG44" s="459"/>
      <c r="SZH44" s="460"/>
      <c r="SZI44" s="461"/>
      <c r="SZJ44" s="462"/>
      <c r="SZK44" s="458"/>
      <c r="SZL44" s="451"/>
      <c r="SZM44" s="463"/>
      <c r="SZN44" s="451"/>
      <c r="SZO44" s="451"/>
      <c r="SZP44" s="453"/>
      <c r="SZR44" s="449"/>
      <c r="SZS44" s="449"/>
      <c r="SZT44" s="449"/>
      <c r="SZU44" s="450"/>
      <c r="SZV44" s="451"/>
      <c r="SZW44" s="451"/>
      <c r="SZX44" s="451"/>
      <c r="SZY44" s="449"/>
      <c r="SZZ44" s="452"/>
      <c r="TAA44" s="453"/>
      <c r="TAB44" s="454"/>
      <c r="TAC44" s="449"/>
      <c r="TAD44" s="453"/>
      <c r="TAE44" s="453"/>
      <c r="TAF44" s="450"/>
      <c r="TAG44" s="454"/>
      <c r="TAH44" s="455"/>
      <c r="TAI44" s="453"/>
      <c r="TAJ44" s="456"/>
      <c r="TAK44" s="453"/>
      <c r="TAL44" s="456"/>
      <c r="TAM44" s="454"/>
      <c r="TAN44" s="451"/>
      <c r="TAO44" s="454"/>
      <c r="TAP44" s="450"/>
      <c r="TAQ44" s="456"/>
      <c r="TAR44" s="456"/>
      <c r="TAS44" s="456"/>
      <c r="TAT44" s="456"/>
      <c r="TAU44" s="271"/>
      <c r="TAV44" s="451"/>
      <c r="TAW44" s="454"/>
      <c r="TAX44" s="451"/>
      <c r="TAY44" s="457"/>
      <c r="TAZ44" s="271"/>
      <c r="TBA44" s="451"/>
      <c r="TBB44" s="454"/>
      <c r="TBC44" s="451"/>
      <c r="TBD44" s="457"/>
      <c r="TBE44" s="451"/>
      <c r="TBF44" s="457"/>
      <c r="TBG44" s="457"/>
      <c r="TBH44" s="457"/>
      <c r="TBI44" s="271"/>
      <c r="TBJ44" s="271"/>
      <c r="TBK44" s="451"/>
      <c r="TBL44" s="454"/>
      <c r="TBM44" s="451"/>
      <c r="TBN44" s="454"/>
      <c r="TBO44" s="458"/>
      <c r="TBP44" s="459"/>
      <c r="TBQ44" s="460"/>
      <c r="TBR44" s="461"/>
      <c r="TBS44" s="462"/>
      <c r="TBT44" s="458"/>
      <c r="TBU44" s="451"/>
      <c r="TBV44" s="463"/>
      <c r="TBW44" s="451"/>
      <c r="TBX44" s="451"/>
      <c r="TBY44" s="453"/>
      <c r="TCA44" s="449"/>
      <c r="TCB44" s="449"/>
      <c r="TCC44" s="449"/>
      <c r="TCD44" s="450"/>
      <c r="TCE44" s="451"/>
      <c r="TCF44" s="451"/>
      <c r="TCG44" s="451"/>
      <c r="TCH44" s="449"/>
      <c r="TCI44" s="452"/>
      <c r="TCJ44" s="453"/>
      <c r="TCK44" s="454"/>
      <c r="TCL44" s="449"/>
      <c r="TCM44" s="453"/>
      <c r="TCN44" s="453"/>
      <c r="TCO44" s="450"/>
      <c r="TCP44" s="454"/>
      <c r="TCQ44" s="455"/>
      <c r="TCR44" s="453"/>
      <c r="TCS44" s="456"/>
      <c r="TCT44" s="453"/>
      <c r="TCU44" s="456"/>
      <c r="TCV44" s="454"/>
      <c r="TCW44" s="451"/>
      <c r="TCX44" s="454"/>
      <c r="TCY44" s="450"/>
      <c r="TCZ44" s="456"/>
      <c r="TDA44" s="456"/>
      <c r="TDB44" s="456"/>
      <c r="TDC44" s="456"/>
      <c r="TDD44" s="271"/>
      <c r="TDE44" s="451"/>
      <c r="TDF44" s="454"/>
      <c r="TDG44" s="451"/>
      <c r="TDH44" s="457"/>
      <c r="TDI44" s="271"/>
      <c r="TDJ44" s="451"/>
      <c r="TDK44" s="454"/>
      <c r="TDL44" s="451"/>
      <c r="TDM44" s="457"/>
      <c r="TDN44" s="451"/>
      <c r="TDO44" s="457"/>
      <c r="TDP44" s="457"/>
      <c r="TDQ44" s="457"/>
      <c r="TDR44" s="271"/>
      <c r="TDS44" s="271"/>
      <c r="TDT44" s="451"/>
      <c r="TDU44" s="454"/>
      <c r="TDV44" s="451"/>
      <c r="TDW44" s="454"/>
      <c r="TDX44" s="458"/>
      <c r="TDY44" s="459"/>
      <c r="TDZ44" s="460"/>
      <c r="TEA44" s="461"/>
      <c r="TEB44" s="462"/>
      <c r="TEC44" s="458"/>
      <c r="TED44" s="451"/>
      <c r="TEE44" s="463"/>
      <c r="TEF44" s="451"/>
      <c r="TEG44" s="451"/>
      <c r="TEH44" s="453"/>
      <c r="TEJ44" s="449"/>
      <c r="TEK44" s="449"/>
      <c r="TEL44" s="449"/>
      <c r="TEM44" s="450"/>
      <c r="TEN44" s="451"/>
      <c r="TEO44" s="451"/>
      <c r="TEP44" s="451"/>
      <c r="TEQ44" s="449"/>
      <c r="TER44" s="452"/>
      <c r="TES44" s="453"/>
      <c r="TET44" s="454"/>
      <c r="TEU44" s="449"/>
      <c r="TEV44" s="453"/>
      <c r="TEW44" s="453"/>
      <c r="TEX44" s="450"/>
      <c r="TEY44" s="454"/>
      <c r="TEZ44" s="455"/>
      <c r="TFA44" s="453"/>
      <c r="TFB44" s="456"/>
      <c r="TFC44" s="453"/>
      <c r="TFD44" s="456"/>
      <c r="TFE44" s="454"/>
      <c r="TFF44" s="451"/>
      <c r="TFG44" s="454"/>
      <c r="TFH44" s="450"/>
      <c r="TFI44" s="456"/>
      <c r="TFJ44" s="456"/>
      <c r="TFK44" s="456"/>
      <c r="TFL44" s="456"/>
      <c r="TFM44" s="271"/>
      <c r="TFN44" s="451"/>
      <c r="TFO44" s="454"/>
      <c r="TFP44" s="451"/>
      <c r="TFQ44" s="457"/>
      <c r="TFR44" s="271"/>
      <c r="TFS44" s="451"/>
      <c r="TFT44" s="454"/>
      <c r="TFU44" s="451"/>
      <c r="TFV44" s="457"/>
      <c r="TFW44" s="451"/>
      <c r="TFX44" s="457"/>
      <c r="TFY44" s="457"/>
      <c r="TFZ44" s="457"/>
      <c r="TGA44" s="271"/>
      <c r="TGB44" s="271"/>
      <c r="TGC44" s="451"/>
      <c r="TGD44" s="454"/>
      <c r="TGE44" s="451"/>
      <c r="TGF44" s="454"/>
      <c r="TGG44" s="458"/>
      <c r="TGH44" s="459"/>
      <c r="TGI44" s="460"/>
      <c r="TGJ44" s="461"/>
      <c r="TGK44" s="462"/>
      <c r="TGL44" s="458"/>
      <c r="TGM44" s="451"/>
      <c r="TGN44" s="463"/>
      <c r="TGO44" s="451"/>
      <c r="TGP44" s="451"/>
      <c r="TGQ44" s="453"/>
      <c r="TGS44" s="449"/>
      <c r="TGT44" s="449"/>
      <c r="TGU44" s="449"/>
      <c r="TGV44" s="450"/>
      <c r="TGW44" s="451"/>
      <c r="TGX44" s="451"/>
      <c r="TGY44" s="451"/>
      <c r="TGZ44" s="449"/>
      <c r="THA44" s="452"/>
      <c r="THB44" s="453"/>
      <c r="THC44" s="454"/>
      <c r="THD44" s="449"/>
      <c r="THE44" s="453"/>
      <c r="THF44" s="453"/>
      <c r="THG44" s="450"/>
      <c r="THH44" s="454"/>
      <c r="THI44" s="455"/>
      <c r="THJ44" s="453"/>
      <c r="THK44" s="456"/>
      <c r="THL44" s="453"/>
      <c r="THM44" s="456"/>
      <c r="THN44" s="454"/>
      <c r="THO44" s="451"/>
      <c r="THP44" s="454"/>
      <c r="THQ44" s="450"/>
      <c r="THR44" s="456"/>
      <c r="THS44" s="456"/>
      <c r="THT44" s="456"/>
      <c r="THU44" s="456"/>
      <c r="THV44" s="271"/>
      <c r="THW44" s="451"/>
      <c r="THX44" s="454"/>
      <c r="THY44" s="451"/>
      <c r="THZ44" s="457"/>
      <c r="TIA44" s="271"/>
      <c r="TIB44" s="451"/>
      <c r="TIC44" s="454"/>
      <c r="TID44" s="451"/>
      <c r="TIE44" s="457"/>
      <c r="TIF44" s="451"/>
      <c r="TIG44" s="457"/>
      <c r="TIH44" s="457"/>
      <c r="TII44" s="457"/>
      <c r="TIJ44" s="271"/>
      <c r="TIK44" s="271"/>
      <c r="TIL44" s="451"/>
      <c r="TIM44" s="454"/>
      <c r="TIN44" s="451"/>
      <c r="TIO44" s="454"/>
      <c r="TIP44" s="458"/>
      <c r="TIQ44" s="459"/>
      <c r="TIR44" s="460"/>
      <c r="TIS44" s="461"/>
      <c r="TIT44" s="462"/>
      <c r="TIU44" s="458"/>
      <c r="TIV44" s="451"/>
      <c r="TIW44" s="463"/>
      <c r="TIX44" s="451"/>
      <c r="TIY44" s="451"/>
      <c r="TIZ44" s="453"/>
      <c r="TJB44" s="449"/>
      <c r="TJC44" s="449"/>
      <c r="TJD44" s="449"/>
      <c r="TJE44" s="450"/>
      <c r="TJF44" s="451"/>
      <c r="TJG44" s="451"/>
      <c r="TJH44" s="451"/>
      <c r="TJI44" s="449"/>
      <c r="TJJ44" s="452"/>
      <c r="TJK44" s="453"/>
      <c r="TJL44" s="454"/>
      <c r="TJM44" s="449"/>
      <c r="TJN44" s="453"/>
      <c r="TJO44" s="453"/>
      <c r="TJP44" s="450"/>
      <c r="TJQ44" s="454"/>
      <c r="TJR44" s="455"/>
      <c r="TJS44" s="453"/>
      <c r="TJT44" s="456"/>
      <c r="TJU44" s="453"/>
      <c r="TJV44" s="456"/>
      <c r="TJW44" s="454"/>
      <c r="TJX44" s="451"/>
      <c r="TJY44" s="454"/>
      <c r="TJZ44" s="450"/>
      <c r="TKA44" s="456"/>
      <c r="TKB44" s="456"/>
      <c r="TKC44" s="456"/>
      <c r="TKD44" s="456"/>
      <c r="TKE44" s="271"/>
      <c r="TKF44" s="451"/>
      <c r="TKG44" s="454"/>
      <c r="TKH44" s="451"/>
      <c r="TKI44" s="457"/>
      <c r="TKJ44" s="271"/>
      <c r="TKK44" s="451"/>
      <c r="TKL44" s="454"/>
      <c r="TKM44" s="451"/>
      <c r="TKN44" s="457"/>
      <c r="TKO44" s="451"/>
      <c r="TKP44" s="457"/>
      <c r="TKQ44" s="457"/>
      <c r="TKR44" s="457"/>
      <c r="TKS44" s="271"/>
      <c r="TKT44" s="271"/>
      <c r="TKU44" s="451"/>
      <c r="TKV44" s="454"/>
      <c r="TKW44" s="451"/>
      <c r="TKX44" s="454"/>
      <c r="TKY44" s="458"/>
      <c r="TKZ44" s="459"/>
      <c r="TLA44" s="460"/>
      <c r="TLB44" s="461"/>
      <c r="TLC44" s="462"/>
      <c r="TLD44" s="458"/>
      <c r="TLE44" s="451"/>
      <c r="TLF44" s="463"/>
      <c r="TLG44" s="451"/>
      <c r="TLH44" s="451"/>
      <c r="TLI44" s="453"/>
      <c r="TLK44" s="449"/>
      <c r="TLL44" s="449"/>
      <c r="TLM44" s="449"/>
      <c r="TLN44" s="450"/>
      <c r="TLO44" s="451"/>
      <c r="TLP44" s="451"/>
      <c r="TLQ44" s="451"/>
      <c r="TLR44" s="449"/>
      <c r="TLS44" s="452"/>
      <c r="TLT44" s="453"/>
      <c r="TLU44" s="454"/>
      <c r="TLV44" s="449"/>
      <c r="TLW44" s="453"/>
      <c r="TLX44" s="453"/>
      <c r="TLY44" s="450"/>
      <c r="TLZ44" s="454"/>
      <c r="TMA44" s="455"/>
      <c r="TMB44" s="453"/>
      <c r="TMC44" s="456"/>
      <c r="TMD44" s="453"/>
      <c r="TME44" s="456"/>
      <c r="TMF44" s="454"/>
      <c r="TMG44" s="451"/>
      <c r="TMH44" s="454"/>
      <c r="TMI44" s="450"/>
      <c r="TMJ44" s="456"/>
      <c r="TMK44" s="456"/>
      <c r="TML44" s="456"/>
      <c r="TMM44" s="456"/>
      <c r="TMN44" s="271"/>
      <c r="TMO44" s="451"/>
      <c r="TMP44" s="454"/>
      <c r="TMQ44" s="451"/>
      <c r="TMR44" s="457"/>
      <c r="TMS44" s="271"/>
      <c r="TMT44" s="451"/>
      <c r="TMU44" s="454"/>
      <c r="TMV44" s="451"/>
      <c r="TMW44" s="457"/>
      <c r="TMX44" s="451"/>
      <c r="TMY44" s="457"/>
      <c r="TMZ44" s="457"/>
      <c r="TNA44" s="457"/>
      <c r="TNB44" s="271"/>
      <c r="TNC44" s="271"/>
      <c r="TND44" s="451"/>
      <c r="TNE44" s="454"/>
      <c r="TNF44" s="451"/>
      <c r="TNG44" s="454"/>
      <c r="TNH44" s="458"/>
      <c r="TNI44" s="459"/>
      <c r="TNJ44" s="460"/>
      <c r="TNK44" s="461"/>
      <c r="TNL44" s="462"/>
      <c r="TNM44" s="458"/>
      <c r="TNN44" s="451"/>
      <c r="TNO44" s="463"/>
      <c r="TNP44" s="451"/>
      <c r="TNQ44" s="451"/>
      <c r="TNR44" s="453"/>
      <c r="TNT44" s="449"/>
      <c r="TNU44" s="449"/>
      <c r="TNV44" s="449"/>
      <c r="TNW44" s="450"/>
      <c r="TNX44" s="451"/>
      <c r="TNY44" s="451"/>
      <c r="TNZ44" s="451"/>
      <c r="TOA44" s="449"/>
      <c r="TOB44" s="452"/>
      <c r="TOC44" s="453"/>
      <c r="TOD44" s="454"/>
      <c r="TOE44" s="449"/>
      <c r="TOF44" s="453"/>
      <c r="TOG44" s="453"/>
      <c r="TOH44" s="450"/>
      <c r="TOI44" s="454"/>
      <c r="TOJ44" s="455"/>
      <c r="TOK44" s="453"/>
      <c r="TOL44" s="456"/>
      <c r="TOM44" s="453"/>
      <c r="TON44" s="456"/>
      <c r="TOO44" s="454"/>
      <c r="TOP44" s="451"/>
      <c r="TOQ44" s="454"/>
      <c r="TOR44" s="450"/>
      <c r="TOS44" s="456"/>
      <c r="TOT44" s="456"/>
      <c r="TOU44" s="456"/>
      <c r="TOV44" s="456"/>
      <c r="TOW44" s="271"/>
      <c r="TOX44" s="451"/>
      <c r="TOY44" s="454"/>
      <c r="TOZ44" s="451"/>
      <c r="TPA44" s="457"/>
      <c r="TPB44" s="271"/>
      <c r="TPC44" s="451"/>
      <c r="TPD44" s="454"/>
      <c r="TPE44" s="451"/>
      <c r="TPF44" s="457"/>
      <c r="TPG44" s="451"/>
      <c r="TPH44" s="457"/>
      <c r="TPI44" s="457"/>
      <c r="TPJ44" s="457"/>
      <c r="TPK44" s="271"/>
      <c r="TPL44" s="271"/>
      <c r="TPM44" s="451"/>
      <c r="TPN44" s="454"/>
      <c r="TPO44" s="451"/>
      <c r="TPP44" s="454"/>
      <c r="TPQ44" s="458"/>
      <c r="TPR44" s="459"/>
      <c r="TPS44" s="460"/>
      <c r="TPT44" s="461"/>
      <c r="TPU44" s="462"/>
      <c r="TPV44" s="458"/>
      <c r="TPW44" s="451"/>
      <c r="TPX44" s="463"/>
      <c r="TPY44" s="451"/>
      <c r="TPZ44" s="451"/>
      <c r="TQA44" s="453"/>
      <c r="TQC44" s="449"/>
      <c r="TQD44" s="449"/>
      <c r="TQE44" s="449"/>
      <c r="TQF44" s="450"/>
      <c r="TQG44" s="451"/>
      <c r="TQH44" s="451"/>
      <c r="TQI44" s="451"/>
      <c r="TQJ44" s="449"/>
      <c r="TQK44" s="452"/>
      <c r="TQL44" s="453"/>
      <c r="TQM44" s="454"/>
      <c r="TQN44" s="449"/>
      <c r="TQO44" s="453"/>
      <c r="TQP44" s="453"/>
      <c r="TQQ44" s="450"/>
      <c r="TQR44" s="454"/>
      <c r="TQS44" s="455"/>
      <c r="TQT44" s="453"/>
      <c r="TQU44" s="456"/>
      <c r="TQV44" s="453"/>
      <c r="TQW44" s="456"/>
      <c r="TQX44" s="454"/>
      <c r="TQY44" s="451"/>
      <c r="TQZ44" s="454"/>
      <c r="TRA44" s="450"/>
      <c r="TRB44" s="456"/>
      <c r="TRC44" s="456"/>
      <c r="TRD44" s="456"/>
      <c r="TRE44" s="456"/>
      <c r="TRF44" s="271"/>
      <c r="TRG44" s="451"/>
      <c r="TRH44" s="454"/>
      <c r="TRI44" s="451"/>
      <c r="TRJ44" s="457"/>
      <c r="TRK44" s="271"/>
      <c r="TRL44" s="451"/>
      <c r="TRM44" s="454"/>
      <c r="TRN44" s="451"/>
      <c r="TRO44" s="457"/>
      <c r="TRP44" s="451"/>
      <c r="TRQ44" s="457"/>
      <c r="TRR44" s="457"/>
      <c r="TRS44" s="457"/>
      <c r="TRT44" s="271"/>
      <c r="TRU44" s="271"/>
      <c r="TRV44" s="451"/>
      <c r="TRW44" s="454"/>
      <c r="TRX44" s="451"/>
      <c r="TRY44" s="454"/>
      <c r="TRZ44" s="458"/>
      <c r="TSA44" s="459"/>
      <c r="TSB44" s="460"/>
      <c r="TSC44" s="461"/>
      <c r="TSD44" s="462"/>
      <c r="TSE44" s="458"/>
      <c r="TSF44" s="451"/>
      <c r="TSG44" s="463"/>
      <c r="TSH44" s="451"/>
      <c r="TSI44" s="451"/>
      <c r="TSJ44" s="453"/>
      <c r="TSL44" s="449"/>
      <c r="TSM44" s="449"/>
      <c r="TSN44" s="449"/>
      <c r="TSO44" s="450"/>
      <c r="TSP44" s="451"/>
      <c r="TSQ44" s="451"/>
      <c r="TSR44" s="451"/>
      <c r="TSS44" s="449"/>
      <c r="TST44" s="452"/>
      <c r="TSU44" s="453"/>
      <c r="TSV44" s="454"/>
      <c r="TSW44" s="449"/>
      <c r="TSX44" s="453"/>
      <c r="TSY44" s="453"/>
      <c r="TSZ44" s="450"/>
      <c r="TTA44" s="454"/>
      <c r="TTB44" s="455"/>
      <c r="TTC44" s="453"/>
      <c r="TTD44" s="456"/>
      <c r="TTE44" s="453"/>
      <c r="TTF44" s="456"/>
      <c r="TTG44" s="454"/>
      <c r="TTH44" s="451"/>
      <c r="TTI44" s="454"/>
      <c r="TTJ44" s="450"/>
      <c r="TTK44" s="456"/>
      <c r="TTL44" s="456"/>
      <c r="TTM44" s="456"/>
      <c r="TTN44" s="456"/>
      <c r="TTO44" s="271"/>
      <c r="TTP44" s="451"/>
      <c r="TTQ44" s="454"/>
      <c r="TTR44" s="451"/>
      <c r="TTS44" s="457"/>
      <c r="TTT44" s="271"/>
      <c r="TTU44" s="451"/>
      <c r="TTV44" s="454"/>
      <c r="TTW44" s="451"/>
      <c r="TTX44" s="457"/>
      <c r="TTY44" s="451"/>
      <c r="TTZ44" s="457"/>
      <c r="TUA44" s="457"/>
      <c r="TUB44" s="457"/>
      <c r="TUC44" s="271"/>
      <c r="TUD44" s="271"/>
      <c r="TUE44" s="451"/>
      <c r="TUF44" s="454"/>
      <c r="TUG44" s="451"/>
      <c r="TUH44" s="454"/>
      <c r="TUI44" s="458"/>
      <c r="TUJ44" s="459"/>
      <c r="TUK44" s="460"/>
      <c r="TUL44" s="461"/>
      <c r="TUM44" s="462"/>
      <c r="TUN44" s="458"/>
      <c r="TUO44" s="451"/>
      <c r="TUP44" s="463"/>
      <c r="TUQ44" s="451"/>
      <c r="TUR44" s="451"/>
      <c r="TUS44" s="453"/>
      <c r="TUU44" s="449"/>
      <c r="TUV44" s="449"/>
      <c r="TUW44" s="449"/>
      <c r="TUX44" s="450"/>
      <c r="TUY44" s="451"/>
      <c r="TUZ44" s="451"/>
      <c r="TVA44" s="451"/>
      <c r="TVB44" s="449"/>
      <c r="TVC44" s="452"/>
      <c r="TVD44" s="453"/>
      <c r="TVE44" s="454"/>
      <c r="TVF44" s="449"/>
      <c r="TVG44" s="453"/>
      <c r="TVH44" s="453"/>
      <c r="TVI44" s="450"/>
      <c r="TVJ44" s="454"/>
      <c r="TVK44" s="455"/>
      <c r="TVL44" s="453"/>
      <c r="TVM44" s="456"/>
      <c r="TVN44" s="453"/>
      <c r="TVO44" s="456"/>
      <c r="TVP44" s="454"/>
      <c r="TVQ44" s="451"/>
      <c r="TVR44" s="454"/>
      <c r="TVS44" s="450"/>
      <c r="TVT44" s="456"/>
      <c r="TVU44" s="456"/>
      <c r="TVV44" s="456"/>
      <c r="TVW44" s="456"/>
      <c r="TVX44" s="271"/>
      <c r="TVY44" s="451"/>
      <c r="TVZ44" s="454"/>
      <c r="TWA44" s="451"/>
      <c r="TWB44" s="457"/>
      <c r="TWC44" s="271"/>
      <c r="TWD44" s="451"/>
      <c r="TWE44" s="454"/>
      <c r="TWF44" s="451"/>
      <c r="TWG44" s="457"/>
      <c r="TWH44" s="451"/>
      <c r="TWI44" s="457"/>
      <c r="TWJ44" s="457"/>
      <c r="TWK44" s="457"/>
      <c r="TWL44" s="271"/>
      <c r="TWM44" s="271"/>
      <c r="TWN44" s="451"/>
      <c r="TWO44" s="454"/>
      <c r="TWP44" s="451"/>
      <c r="TWQ44" s="454"/>
      <c r="TWR44" s="458"/>
      <c r="TWS44" s="459"/>
      <c r="TWT44" s="460"/>
      <c r="TWU44" s="461"/>
      <c r="TWV44" s="462"/>
      <c r="TWW44" s="458"/>
      <c r="TWX44" s="451"/>
      <c r="TWY44" s="463"/>
      <c r="TWZ44" s="451"/>
      <c r="TXA44" s="451"/>
      <c r="TXB44" s="453"/>
      <c r="TXD44" s="449"/>
      <c r="TXE44" s="449"/>
      <c r="TXF44" s="449"/>
      <c r="TXG44" s="450"/>
      <c r="TXH44" s="451"/>
      <c r="TXI44" s="451"/>
      <c r="TXJ44" s="451"/>
      <c r="TXK44" s="449"/>
      <c r="TXL44" s="452"/>
      <c r="TXM44" s="453"/>
      <c r="TXN44" s="454"/>
      <c r="TXO44" s="449"/>
      <c r="TXP44" s="453"/>
      <c r="TXQ44" s="453"/>
      <c r="TXR44" s="450"/>
      <c r="TXS44" s="454"/>
      <c r="TXT44" s="455"/>
      <c r="TXU44" s="453"/>
      <c r="TXV44" s="456"/>
      <c r="TXW44" s="453"/>
      <c r="TXX44" s="456"/>
      <c r="TXY44" s="454"/>
      <c r="TXZ44" s="451"/>
      <c r="TYA44" s="454"/>
      <c r="TYB44" s="450"/>
      <c r="TYC44" s="456"/>
      <c r="TYD44" s="456"/>
      <c r="TYE44" s="456"/>
      <c r="TYF44" s="456"/>
      <c r="TYG44" s="271"/>
      <c r="TYH44" s="451"/>
      <c r="TYI44" s="454"/>
      <c r="TYJ44" s="451"/>
      <c r="TYK44" s="457"/>
      <c r="TYL44" s="271"/>
      <c r="TYM44" s="451"/>
      <c r="TYN44" s="454"/>
      <c r="TYO44" s="451"/>
      <c r="TYP44" s="457"/>
      <c r="TYQ44" s="451"/>
      <c r="TYR44" s="457"/>
      <c r="TYS44" s="457"/>
      <c r="TYT44" s="457"/>
      <c r="TYU44" s="271"/>
      <c r="TYV44" s="271"/>
      <c r="TYW44" s="451"/>
      <c r="TYX44" s="454"/>
      <c r="TYY44" s="451"/>
      <c r="TYZ44" s="454"/>
      <c r="TZA44" s="458"/>
      <c r="TZB44" s="459"/>
      <c r="TZC44" s="460"/>
      <c r="TZD44" s="461"/>
      <c r="TZE44" s="462"/>
      <c r="TZF44" s="458"/>
      <c r="TZG44" s="451"/>
      <c r="TZH44" s="463"/>
      <c r="TZI44" s="451"/>
      <c r="TZJ44" s="451"/>
      <c r="TZK44" s="453"/>
      <c r="TZM44" s="449"/>
      <c r="TZN44" s="449"/>
      <c r="TZO44" s="449"/>
      <c r="TZP44" s="450"/>
      <c r="TZQ44" s="451"/>
      <c r="TZR44" s="451"/>
      <c r="TZS44" s="451"/>
      <c r="TZT44" s="449"/>
      <c r="TZU44" s="452"/>
      <c r="TZV44" s="453"/>
      <c r="TZW44" s="454"/>
      <c r="TZX44" s="449"/>
      <c r="TZY44" s="453"/>
      <c r="TZZ44" s="453"/>
      <c r="UAA44" s="450"/>
      <c r="UAB44" s="454"/>
      <c r="UAC44" s="455"/>
      <c r="UAD44" s="453"/>
      <c r="UAE44" s="456"/>
      <c r="UAF44" s="453"/>
      <c r="UAG44" s="456"/>
      <c r="UAH44" s="454"/>
      <c r="UAI44" s="451"/>
      <c r="UAJ44" s="454"/>
      <c r="UAK44" s="450"/>
      <c r="UAL44" s="456"/>
      <c r="UAM44" s="456"/>
      <c r="UAN44" s="456"/>
      <c r="UAO44" s="456"/>
      <c r="UAP44" s="271"/>
      <c r="UAQ44" s="451"/>
      <c r="UAR44" s="454"/>
      <c r="UAS44" s="451"/>
      <c r="UAT44" s="457"/>
      <c r="UAU44" s="271"/>
      <c r="UAV44" s="451"/>
      <c r="UAW44" s="454"/>
      <c r="UAX44" s="451"/>
      <c r="UAY44" s="457"/>
      <c r="UAZ44" s="451"/>
      <c r="UBA44" s="457"/>
      <c r="UBB44" s="457"/>
      <c r="UBC44" s="457"/>
      <c r="UBD44" s="271"/>
      <c r="UBE44" s="271"/>
      <c r="UBF44" s="451"/>
      <c r="UBG44" s="454"/>
      <c r="UBH44" s="451"/>
      <c r="UBI44" s="454"/>
      <c r="UBJ44" s="458"/>
      <c r="UBK44" s="459"/>
      <c r="UBL44" s="460"/>
      <c r="UBM44" s="461"/>
      <c r="UBN44" s="462"/>
      <c r="UBO44" s="458"/>
      <c r="UBP44" s="451"/>
      <c r="UBQ44" s="463"/>
      <c r="UBR44" s="451"/>
      <c r="UBS44" s="451"/>
      <c r="UBT44" s="453"/>
      <c r="UBV44" s="449"/>
      <c r="UBW44" s="449"/>
      <c r="UBX44" s="449"/>
      <c r="UBY44" s="450"/>
      <c r="UBZ44" s="451"/>
      <c r="UCA44" s="451"/>
      <c r="UCB44" s="451"/>
      <c r="UCC44" s="449"/>
      <c r="UCD44" s="452"/>
      <c r="UCE44" s="453"/>
      <c r="UCF44" s="454"/>
      <c r="UCG44" s="449"/>
      <c r="UCH44" s="453"/>
      <c r="UCI44" s="453"/>
      <c r="UCJ44" s="450"/>
      <c r="UCK44" s="454"/>
      <c r="UCL44" s="455"/>
      <c r="UCM44" s="453"/>
      <c r="UCN44" s="456"/>
      <c r="UCO44" s="453"/>
      <c r="UCP44" s="456"/>
      <c r="UCQ44" s="454"/>
      <c r="UCR44" s="451"/>
      <c r="UCS44" s="454"/>
      <c r="UCT44" s="450"/>
      <c r="UCU44" s="456"/>
      <c r="UCV44" s="456"/>
      <c r="UCW44" s="456"/>
      <c r="UCX44" s="456"/>
      <c r="UCY44" s="271"/>
      <c r="UCZ44" s="451"/>
      <c r="UDA44" s="454"/>
      <c r="UDB44" s="451"/>
      <c r="UDC44" s="457"/>
      <c r="UDD44" s="271"/>
      <c r="UDE44" s="451"/>
      <c r="UDF44" s="454"/>
      <c r="UDG44" s="451"/>
      <c r="UDH44" s="457"/>
      <c r="UDI44" s="451"/>
      <c r="UDJ44" s="457"/>
      <c r="UDK44" s="457"/>
      <c r="UDL44" s="457"/>
      <c r="UDM44" s="271"/>
      <c r="UDN44" s="271"/>
      <c r="UDO44" s="451"/>
      <c r="UDP44" s="454"/>
      <c r="UDQ44" s="451"/>
      <c r="UDR44" s="454"/>
      <c r="UDS44" s="458"/>
      <c r="UDT44" s="459"/>
      <c r="UDU44" s="460"/>
      <c r="UDV44" s="461"/>
      <c r="UDW44" s="462"/>
      <c r="UDX44" s="458"/>
      <c r="UDY44" s="451"/>
      <c r="UDZ44" s="463"/>
      <c r="UEA44" s="451"/>
      <c r="UEB44" s="451"/>
      <c r="UEC44" s="453"/>
      <c r="UEE44" s="449"/>
      <c r="UEF44" s="449"/>
      <c r="UEG44" s="449"/>
      <c r="UEH44" s="450"/>
      <c r="UEI44" s="451"/>
      <c r="UEJ44" s="451"/>
      <c r="UEK44" s="451"/>
      <c r="UEL44" s="449"/>
      <c r="UEM44" s="452"/>
      <c r="UEN44" s="453"/>
      <c r="UEO44" s="454"/>
      <c r="UEP44" s="449"/>
      <c r="UEQ44" s="453"/>
      <c r="UER44" s="453"/>
      <c r="UES44" s="450"/>
      <c r="UET44" s="454"/>
      <c r="UEU44" s="455"/>
      <c r="UEV44" s="453"/>
      <c r="UEW44" s="456"/>
      <c r="UEX44" s="453"/>
      <c r="UEY44" s="456"/>
      <c r="UEZ44" s="454"/>
      <c r="UFA44" s="451"/>
      <c r="UFB44" s="454"/>
      <c r="UFC44" s="450"/>
      <c r="UFD44" s="456"/>
      <c r="UFE44" s="456"/>
      <c r="UFF44" s="456"/>
      <c r="UFG44" s="456"/>
      <c r="UFH44" s="271"/>
      <c r="UFI44" s="451"/>
      <c r="UFJ44" s="454"/>
      <c r="UFK44" s="451"/>
      <c r="UFL44" s="457"/>
      <c r="UFM44" s="271"/>
      <c r="UFN44" s="451"/>
      <c r="UFO44" s="454"/>
      <c r="UFP44" s="451"/>
      <c r="UFQ44" s="457"/>
      <c r="UFR44" s="451"/>
      <c r="UFS44" s="457"/>
      <c r="UFT44" s="457"/>
      <c r="UFU44" s="457"/>
      <c r="UFV44" s="271"/>
      <c r="UFW44" s="271"/>
      <c r="UFX44" s="451"/>
      <c r="UFY44" s="454"/>
      <c r="UFZ44" s="451"/>
      <c r="UGA44" s="454"/>
      <c r="UGB44" s="458"/>
      <c r="UGC44" s="459"/>
      <c r="UGD44" s="460"/>
      <c r="UGE44" s="461"/>
      <c r="UGF44" s="462"/>
      <c r="UGG44" s="458"/>
      <c r="UGH44" s="451"/>
      <c r="UGI44" s="463"/>
      <c r="UGJ44" s="451"/>
      <c r="UGK44" s="451"/>
      <c r="UGL44" s="453"/>
      <c r="UGN44" s="449"/>
      <c r="UGO44" s="449"/>
      <c r="UGP44" s="449"/>
      <c r="UGQ44" s="450"/>
      <c r="UGR44" s="451"/>
      <c r="UGS44" s="451"/>
      <c r="UGT44" s="451"/>
      <c r="UGU44" s="449"/>
      <c r="UGV44" s="452"/>
      <c r="UGW44" s="453"/>
      <c r="UGX44" s="454"/>
      <c r="UGY44" s="449"/>
      <c r="UGZ44" s="453"/>
      <c r="UHA44" s="453"/>
      <c r="UHB44" s="450"/>
      <c r="UHC44" s="454"/>
      <c r="UHD44" s="455"/>
      <c r="UHE44" s="453"/>
      <c r="UHF44" s="456"/>
      <c r="UHG44" s="453"/>
      <c r="UHH44" s="456"/>
      <c r="UHI44" s="454"/>
      <c r="UHJ44" s="451"/>
      <c r="UHK44" s="454"/>
      <c r="UHL44" s="450"/>
      <c r="UHM44" s="456"/>
      <c r="UHN44" s="456"/>
      <c r="UHO44" s="456"/>
      <c r="UHP44" s="456"/>
      <c r="UHQ44" s="271"/>
      <c r="UHR44" s="451"/>
      <c r="UHS44" s="454"/>
      <c r="UHT44" s="451"/>
      <c r="UHU44" s="457"/>
      <c r="UHV44" s="271"/>
      <c r="UHW44" s="451"/>
      <c r="UHX44" s="454"/>
      <c r="UHY44" s="451"/>
      <c r="UHZ44" s="457"/>
      <c r="UIA44" s="451"/>
      <c r="UIB44" s="457"/>
      <c r="UIC44" s="457"/>
      <c r="UID44" s="457"/>
      <c r="UIE44" s="271"/>
      <c r="UIF44" s="271"/>
      <c r="UIG44" s="451"/>
      <c r="UIH44" s="454"/>
      <c r="UII44" s="451"/>
      <c r="UIJ44" s="454"/>
      <c r="UIK44" s="458"/>
      <c r="UIL44" s="459"/>
      <c r="UIM44" s="460"/>
      <c r="UIN44" s="461"/>
      <c r="UIO44" s="462"/>
      <c r="UIP44" s="458"/>
      <c r="UIQ44" s="451"/>
      <c r="UIR44" s="463"/>
      <c r="UIS44" s="451"/>
      <c r="UIT44" s="451"/>
      <c r="UIU44" s="453"/>
      <c r="UIW44" s="449"/>
      <c r="UIX44" s="449"/>
      <c r="UIY44" s="449"/>
      <c r="UIZ44" s="450"/>
      <c r="UJA44" s="451"/>
      <c r="UJB44" s="451"/>
      <c r="UJC44" s="451"/>
      <c r="UJD44" s="449"/>
      <c r="UJE44" s="452"/>
      <c r="UJF44" s="453"/>
      <c r="UJG44" s="454"/>
      <c r="UJH44" s="449"/>
      <c r="UJI44" s="453"/>
      <c r="UJJ44" s="453"/>
      <c r="UJK44" s="450"/>
      <c r="UJL44" s="454"/>
      <c r="UJM44" s="455"/>
      <c r="UJN44" s="453"/>
      <c r="UJO44" s="456"/>
      <c r="UJP44" s="453"/>
      <c r="UJQ44" s="456"/>
      <c r="UJR44" s="454"/>
      <c r="UJS44" s="451"/>
      <c r="UJT44" s="454"/>
      <c r="UJU44" s="450"/>
      <c r="UJV44" s="456"/>
      <c r="UJW44" s="456"/>
      <c r="UJX44" s="456"/>
      <c r="UJY44" s="456"/>
      <c r="UJZ44" s="271"/>
      <c r="UKA44" s="451"/>
      <c r="UKB44" s="454"/>
      <c r="UKC44" s="451"/>
      <c r="UKD44" s="457"/>
      <c r="UKE44" s="271"/>
      <c r="UKF44" s="451"/>
      <c r="UKG44" s="454"/>
      <c r="UKH44" s="451"/>
      <c r="UKI44" s="457"/>
      <c r="UKJ44" s="451"/>
      <c r="UKK44" s="457"/>
      <c r="UKL44" s="457"/>
      <c r="UKM44" s="457"/>
      <c r="UKN44" s="271"/>
      <c r="UKO44" s="271"/>
      <c r="UKP44" s="451"/>
      <c r="UKQ44" s="454"/>
      <c r="UKR44" s="451"/>
      <c r="UKS44" s="454"/>
      <c r="UKT44" s="458"/>
      <c r="UKU44" s="459"/>
      <c r="UKV44" s="460"/>
      <c r="UKW44" s="461"/>
      <c r="UKX44" s="462"/>
      <c r="UKY44" s="458"/>
      <c r="UKZ44" s="451"/>
      <c r="ULA44" s="463"/>
      <c r="ULB44" s="451"/>
      <c r="ULC44" s="451"/>
      <c r="ULD44" s="453"/>
      <c r="ULF44" s="449"/>
      <c r="ULG44" s="449"/>
      <c r="ULH44" s="449"/>
      <c r="ULI44" s="450"/>
      <c r="ULJ44" s="451"/>
      <c r="ULK44" s="451"/>
      <c r="ULL44" s="451"/>
      <c r="ULM44" s="449"/>
      <c r="ULN44" s="452"/>
      <c r="ULO44" s="453"/>
      <c r="ULP44" s="454"/>
      <c r="ULQ44" s="449"/>
      <c r="ULR44" s="453"/>
      <c r="ULS44" s="453"/>
      <c r="ULT44" s="450"/>
      <c r="ULU44" s="454"/>
      <c r="ULV44" s="455"/>
      <c r="ULW44" s="453"/>
      <c r="ULX44" s="456"/>
      <c r="ULY44" s="453"/>
      <c r="ULZ44" s="456"/>
      <c r="UMA44" s="454"/>
      <c r="UMB44" s="451"/>
      <c r="UMC44" s="454"/>
      <c r="UMD44" s="450"/>
      <c r="UME44" s="456"/>
      <c r="UMF44" s="456"/>
      <c r="UMG44" s="456"/>
      <c r="UMH44" s="456"/>
      <c r="UMI44" s="271"/>
      <c r="UMJ44" s="451"/>
      <c r="UMK44" s="454"/>
      <c r="UML44" s="451"/>
      <c r="UMM44" s="457"/>
      <c r="UMN44" s="271"/>
      <c r="UMO44" s="451"/>
      <c r="UMP44" s="454"/>
      <c r="UMQ44" s="451"/>
      <c r="UMR44" s="457"/>
      <c r="UMS44" s="451"/>
      <c r="UMT44" s="457"/>
      <c r="UMU44" s="457"/>
      <c r="UMV44" s="457"/>
      <c r="UMW44" s="271"/>
      <c r="UMX44" s="271"/>
      <c r="UMY44" s="451"/>
      <c r="UMZ44" s="454"/>
      <c r="UNA44" s="451"/>
      <c r="UNB44" s="454"/>
      <c r="UNC44" s="458"/>
      <c r="UND44" s="459"/>
      <c r="UNE44" s="460"/>
      <c r="UNF44" s="461"/>
      <c r="UNG44" s="462"/>
      <c r="UNH44" s="458"/>
      <c r="UNI44" s="451"/>
      <c r="UNJ44" s="463"/>
      <c r="UNK44" s="451"/>
      <c r="UNL44" s="451"/>
      <c r="UNM44" s="453"/>
      <c r="UNO44" s="449"/>
      <c r="UNP44" s="449"/>
      <c r="UNQ44" s="449"/>
      <c r="UNR44" s="450"/>
      <c r="UNS44" s="451"/>
      <c r="UNT44" s="451"/>
      <c r="UNU44" s="451"/>
      <c r="UNV44" s="449"/>
      <c r="UNW44" s="452"/>
      <c r="UNX44" s="453"/>
      <c r="UNY44" s="454"/>
      <c r="UNZ44" s="449"/>
      <c r="UOA44" s="453"/>
      <c r="UOB44" s="453"/>
      <c r="UOC44" s="450"/>
      <c r="UOD44" s="454"/>
      <c r="UOE44" s="455"/>
      <c r="UOF44" s="453"/>
      <c r="UOG44" s="456"/>
      <c r="UOH44" s="453"/>
      <c r="UOI44" s="456"/>
      <c r="UOJ44" s="454"/>
      <c r="UOK44" s="451"/>
      <c r="UOL44" s="454"/>
      <c r="UOM44" s="450"/>
      <c r="UON44" s="456"/>
      <c r="UOO44" s="456"/>
      <c r="UOP44" s="456"/>
      <c r="UOQ44" s="456"/>
      <c r="UOR44" s="271"/>
      <c r="UOS44" s="451"/>
      <c r="UOT44" s="454"/>
      <c r="UOU44" s="451"/>
      <c r="UOV44" s="457"/>
      <c r="UOW44" s="271"/>
      <c r="UOX44" s="451"/>
      <c r="UOY44" s="454"/>
      <c r="UOZ44" s="451"/>
      <c r="UPA44" s="457"/>
      <c r="UPB44" s="451"/>
      <c r="UPC44" s="457"/>
      <c r="UPD44" s="457"/>
      <c r="UPE44" s="457"/>
      <c r="UPF44" s="271"/>
      <c r="UPG44" s="271"/>
      <c r="UPH44" s="451"/>
      <c r="UPI44" s="454"/>
      <c r="UPJ44" s="451"/>
      <c r="UPK44" s="454"/>
      <c r="UPL44" s="458"/>
      <c r="UPM44" s="459"/>
      <c r="UPN44" s="460"/>
      <c r="UPO44" s="461"/>
      <c r="UPP44" s="462"/>
      <c r="UPQ44" s="458"/>
      <c r="UPR44" s="451"/>
      <c r="UPS44" s="463"/>
      <c r="UPT44" s="451"/>
      <c r="UPU44" s="451"/>
      <c r="UPV44" s="453"/>
      <c r="UPX44" s="449"/>
      <c r="UPY44" s="449"/>
      <c r="UPZ44" s="449"/>
      <c r="UQA44" s="450"/>
      <c r="UQB44" s="451"/>
      <c r="UQC44" s="451"/>
      <c r="UQD44" s="451"/>
      <c r="UQE44" s="449"/>
      <c r="UQF44" s="452"/>
      <c r="UQG44" s="453"/>
      <c r="UQH44" s="454"/>
      <c r="UQI44" s="449"/>
      <c r="UQJ44" s="453"/>
      <c r="UQK44" s="453"/>
      <c r="UQL44" s="450"/>
      <c r="UQM44" s="454"/>
      <c r="UQN44" s="455"/>
      <c r="UQO44" s="453"/>
      <c r="UQP44" s="456"/>
      <c r="UQQ44" s="453"/>
      <c r="UQR44" s="456"/>
      <c r="UQS44" s="454"/>
      <c r="UQT44" s="451"/>
      <c r="UQU44" s="454"/>
      <c r="UQV44" s="450"/>
      <c r="UQW44" s="456"/>
      <c r="UQX44" s="456"/>
      <c r="UQY44" s="456"/>
      <c r="UQZ44" s="456"/>
      <c r="URA44" s="271"/>
      <c r="URB44" s="451"/>
      <c r="URC44" s="454"/>
      <c r="URD44" s="451"/>
      <c r="URE44" s="457"/>
      <c r="URF44" s="271"/>
      <c r="URG44" s="451"/>
      <c r="URH44" s="454"/>
      <c r="URI44" s="451"/>
      <c r="URJ44" s="457"/>
      <c r="URK44" s="451"/>
      <c r="URL44" s="457"/>
      <c r="URM44" s="457"/>
      <c r="URN44" s="457"/>
      <c r="URO44" s="271"/>
      <c r="URP44" s="271"/>
      <c r="URQ44" s="451"/>
      <c r="URR44" s="454"/>
      <c r="URS44" s="451"/>
      <c r="URT44" s="454"/>
      <c r="URU44" s="458"/>
      <c r="URV44" s="459"/>
      <c r="URW44" s="460"/>
      <c r="URX44" s="461"/>
      <c r="URY44" s="462"/>
      <c r="URZ44" s="458"/>
      <c r="USA44" s="451"/>
      <c r="USB44" s="463"/>
      <c r="USC44" s="451"/>
      <c r="USD44" s="451"/>
      <c r="USE44" s="453"/>
      <c r="USG44" s="449"/>
      <c r="USH44" s="449"/>
      <c r="USI44" s="449"/>
      <c r="USJ44" s="450"/>
      <c r="USK44" s="451"/>
      <c r="USL44" s="451"/>
      <c r="USM44" s="451"/>
      <c r="USN44" s="449"/>
      <c r="USO44" s="452"/>
      <c r="USP44" s="453"/>
      <c r="USQ44" s="454"/>
      <c r="USR44" s="449"/>
      <c r="USS44" s="453"/>
      <c r="UST44" s="453"/>
      <c r="USU44" s="450"/>
      <c r="USV44" s="454"/>
      <c r="USW44" s="455"/>
      <c r="USX44" s="453"/>
      <c r="USY44" s="456"/>
      <c r="USZ44" s="453"/>
      <c r="UTA44" s="456"/>
      <c r="UTB44" s="454"/>
      <c r="UTC44" s="451"/>
      <c r="UTD44" s="454"/>
      <c r="UTE44" s="450"/>
      <c r="UTF44" s="456"/>
      <c r="UTG44" s="456"/>
      <c r="UTH44" s="456"/>
      <c r="UTI44" s="456"/>
      <c r="UTJ44" s="271"/>
      <c r="UTK44" s="451"/>
      <c r="UTL44" s="454"/>
      <c r="UTM44" s="451"/>
      <c r="UTN44" s="457"/>
      <c r="UTO44" s="271"/>
      <c r="UTP44" s="451"/>
      <c r="UTQ44" s="454"/>
      <c r="UTR44" s="451"/>
      <c r="UTS44" s="457"/>
      <c r="UTT44" s="451"/>
      <c r="UTU44" s="457"/>
      <c r="UTV44" s="457"/>
      <c r="UTW44" s="457"/>
      <c r="UTX44" s="271"/>
      <c r="UTY44" s="271"/>
      <c r="UTZ44" s="451"/>
      <c r="UUA44" s="454"/>
      <c r="UUB44" s="451"/>
      <c r="UUC44" s="454"/>
      <c r="UUD44" s="458"/>
      <c r="UUE44" s="459"/>
      <c r="UUF44" s="460"/>
      <c r="UUG44" s="461"/>
      <c r="UUH44" s="462"/>
      <c r="UUI44" s="458"/>
      <c r="UUJ44" s="451"/>
      <c r="UUK44" s="463"/>
      <c r="UUL44" s="451"/>
      <c r="UUM44" s="451"/>
      <c r="UUN44" s="453"/>
      <c r="UUP44" s="449"/>
      <c r="UUQ44" s="449"/>
      <c r="UUR44" s="449"/>
      <c r="UUS44" s="450"/>
      <c r="UUT44" s="451"/>
      <c r="UUU44" s="451"/>
      <c r="UUV44" s="451"/>
      <c r="UUW44" s="449"/>
      <c r="UUX44" s="452"/>
      <c r="UUY44" s="453"/>
      <c r="UUZ44" s="454"/>
      <c r="UVA44" s="449"/>
      <c r="UVB44" s="453"/>
      <c r="UVC44" s="453"/>
      <c r="UVD44" s="450"/>
      <c r="UVE44" s="454"/>
      <c r="UVF44" s="455"/>
      <c r="UVG44" s="453"/>
      <c r="UVH44" s="456"/>
      <c r="UVI44" s="453"/>
      <c r="UVJ44" s="456"/>
      <c r="UVK44" s="454"/>
      <c r="UVL44" s="451"/>
      <c r="UVM44" s="454"/>
      <c r="UVN44" s="450"/>
      <c r="UVO44" s="456"/>
      <c r="UVP44" s="456"/>
      <c r="UVQ44" s="456"/>
      <c r="UVR44" s="456"/>
      <c r="UVS44" s="271"/>
      <c r="UVT44" s="451"/>
      <c r="UVU44" s="454"/>
      <c r="UVV44" s="451"/>
      <c r="UVW44" s="457"/>
      <c r="UVX44" s="271"/>
      <c r="UVY44" s="451"/>
      <c r="UVZ44" s="454"/>
      <c r="UWA44" s="451"/>
      <c r="UWB44" s="457"/>
      <c r="UWC44" s="451"/>
      <c r="UWD44" s="457"/>
      <c r="UWE44" s="457"/>
      <c r="UWF44" s="457"/>
      <c r="UWG44" s="271"/>
      <c r="UWH44" s="271"/>
      <c r="UWI44" s="451"/>
      <c r="UWJ44" s="454"/>
      <c r="UWK44" s="451"/>
      <c r="UWL44" s="454"/>
      <c r="UWM44" s="458"/>
      <c r="UWN44" s="459"/>
      <c r="UWO44" s="460"/>
      <c r="UWP44" s="461"/>
      <c r="UWQ44" s="462"/>
      <c r="UWR44" s="458"/>
      <c r="UWS44" s="451"/>
      <c r="UWT44" s="463"/>
      <c r="UWU44" s="451"/>
      <c r="UWV44" s="451"/>
      <c r="UWW44" s="453"/>
      <c r="UWY44" s="449"/>
      <c r="UWZ44" s="449"/>
      <c r="UXA44" s="449"/>
      <c r="UXB44" s="450"/>
      <c r="UXC44" s="451"/>
      <c r="UXD44" s="451"/>
      <c r="UXE44" s="451"/>
      <c r="UXF44" s="449"/>
      <c r="UXG44" s="452"/>
      <c r="UXH44" s="453"/>
      <c r="UXI44" s="454"/>
      <c r="UXJ44" s="449"/>
      <c r="UXK44" s="453"/>
      <c r="UXL44" s="453"/>
      <c r="UXM44" s="450"/>
      <c r="UXN44" s="454"/>
      <c r="UXO44" s="455"/>
      <c r="UXP44" s="453"/>
      <c r="UXQ44" s="456"/>
      <c r="UXR44" s="453"/>
      <c r="UXS44" s="456"/>
      <c r="UXT44" s="454"/>
      <c r="UXU44" s="451"/>
      <c r="UXV44" s="454"/>
      <c r="UXW44" s="450"/>
      <c r="UXX44" s="456"/>
      <c r="UXY44" s="456"/>
      <c r="UXZ44" s="456"/>
      <c r="UYA44" s="456"/>
      <c r="UYB44" s="271"/>
      <c r="UYC44" s="451"/>
      <c r="UYD44" s="454"/>
      <c r="UYE44" s="451"/>
      <c r="UYF44" s="457"/>
      <c r="UYG44" s="271"/>
      <c r="UYH44" s="451"/>
      <c r="UYI44" s="454"/>
      <c r="UYJ44" s="451"/>
      <c r="UYK44" s="457"/>
      <c r="UYL44" s="451"/>
      <c r="UYM44" s="457"/>
      <c r="UYN44" s="457"/>
      <c r="UYO44" s="457"/>
      <c r="UYP44" s="271"/>
      <c r="UYQ44" s="271"/>
      <c r="UYR44" s="451"/>
      <c r="UYS44" s="454"/>
      <c r="UYT44" s="451"/>
      <c r="UYU44" s="454"/>
      <c r="UYV44" s="458"/>
      <c r="UYW44" s="459"/>
      <c r="UYX44" s="460"/>
      <c r="UYY44" s="461"/>
      <c r="UYZ44" s="462"/>
      <c r="UZA44" s="458"/>
      <c r="UZB44" s="451"/>
      <c r="UZC44" s="463"/>
      <c r="UZD44" s="451"/>
      <c r="UZE44" s="451"/>
      <c r="UZF44" s="453"/>
      <c r="UZH44" s="449"/>
      <c r="UZI44" s="449"/>
      <c r="UZJ44" s="449"/>
      <c r="UZK44" s="450"/>
      <c r="UZL44" s="451"/>
      <c r="UZM44" s="451"/>
      <c r="UZN44" s="451"/>
      <c r="UZO44" s="449"/>
      <c r="UZP44" s="452"/>
      <c r="UZQ44" s="453"/>
      <c r="UZR44" s="454"/>
      <c r="UZS44" s="449"/>
      <c r="UZT44" s="453"/>
      <c r="UZU44" s="453"/>
      <c r="UZV44" s="450"/>
      <c r="UZW44" s="454"/>
      <c r="UZX44" s="455"/>
      <c r="UZY44" s="453"/>
      <c r="UZZ44" s="456"/>
      <c r="VAA44" s="453"/>
      <c r="VAB44" s="456"/>
      <c r="VAC44" s="454"/>
      <c r="VAD44" s="451"/>
      <c r="VAE44" s="454"/>
      <c r="VAF44" s="450"/>
      <c r="VAG44" s="456"/>
      <c r="VAH44" s="456"/>
      <c r="VAI44" s="456"/>
      <c r="VAJ44" s="456"/>
      <c r="VAK44" s="271"/>
      <c r="VAL44" s="451"/>
      <c r="VAM44" s="454"/>
      <c r="VAN44" s="451"/>
      <c r="VAO44" s="457"/>
      <c r="VAP44" s="271"/>
      <c r="VAQ44" s="451"/>
      <c r="VAR44" s="454"/>
      <c r="VAS44" s="451"/>
      <c r="VAT44" s="457"/>
      <c r="VAU44" s="451"/>
      <c r="VAV44" s="457"/>
      <c r="VAW44" s="457"/>
      <c r="VAX44" s="457"/>
      <c r="VAY44" s="271"/>
      <c r="VAZ44" s="271"/>
      <c r="VBA44" s="451"/>
      <c r="VBB44" s="454"/>
      <c r="VBC44" s="451"/>
      <c r="VBD44" s="454"/>
      <c r="VBE44" s="458"/>
      <c r="VBF44" s="459"/>
      <c r="VBG44" s="460"/>
      <c r="VBH44" s="461"/>
      <c r="VBI44" s="462"/>
      <c r="VBJ44" s="458"/>
      <c r="VBK44" s="451"/>
      <c r="VBL44" s="463"/>
      <c r="VBM44" s="451"/>
      <c r="VBN44" s="451"/>
      <c r="VBO44" s="453"/>
      <c r="VBQ44" s="449"/>
      <c r="VBR44" s="449"/>
      <c r="VBS44" s="449"/>
      <c r="VBT44" s="450"/>
      <c r="VBU44" s="451"/>
      <c r="VBV44" s="451"/>
      <c r="VBW44" s="451"/>
      <c r="VBX44" s="449"/>
      <c r="VBY44" s="452"/>
      <c r="VBZ44" s="453"/>
      <c r="VCA44" s="454"/>
      <c r="VCB44" s="449"/>
      <c r="VCC44" s="453"/>
      <c r="VCD44" s="453"/>
      <c r="VCE44" s="450"/>
      <c r="VCF44" s="454"/>
      <c r="VCG44" s="455"/>
      <c r="VCH44" s="453"/>
      <c r="VCI44" s="456"/>
      <c r="VCJ44" s="453"/>
      <c r="VCK44" s="456"/>
      <c r="VCL44" s="454"/>
      <c r="VCM44" s="451"/>
      <c r="VCN44" s="454"/>
      <c r="VCO44" s="450"/>
      <c r="VCP44" s="456"/>
      <c r="VCQ44" s="456"/>
      <c r="VCR44" s="456"/>
      <c r="VCS44" s="456"/>
      <c r="VCT44" s="271"/>
      <c r="VCU44" s="451"/>
      <c r="VCV44" s="454"/>
      <c r="VCW44" s="451"/>
      <c r="VCX44" s="457"/>
      <c r="VCY44" s="271"/>
      <c r="VCZ44" s="451"/>
      <c r="VDA44" s="454"/>
      <c r="VDB44" s="451"/>
      <c r="VDC44" s="457"/>
      <c r="VDD44" s="451"/>
      <c r="VDE44" s="457"/>
      <c r="VDF44" s="457"/>
      <c r="VDG44" s="457"/>
      <c r="VDH44" s="271"/>
      <c r="VDI44" s="271"/>
      <c r="VDJ44" s="451"/>
      <c r="VDK44" s="454"/>
      <c r="VDL44" s="451"/>
      <c r="VDM44" s="454"/>
      <c r="VDN44" s="458"/>
      <c r="VDO44" s="459"/>
      <c r="VDP44" s="460"/>
      <c r="VDQ44" s="461"/>
      <c r="VDR44" s="462"/>
      <c r="VDS44" s="458"/>
      <c r="VDT44" s="451"/>
      <c r="VDU44" s="463"/>
      <c r="VDV44" s="451"/>
      <c r="VDW44" s="451"/>
      <c r="VDX44" s="453"/>
      <c r="VDZ44" s="449"/>
      <c r="VEA44" s="449"/>
      <c r="VEB44" s="449"/>
      <c r="VEC44" s="450"/>
      <c r="VED44" s="451"/>
      <c r="VEE44" s="451"/>
      <c r="VEF44" s="451"/>
      <c r="VEG44" s="449"/>
      <c r="VEH44" s="452"/>
      <c r="VEI44" s="453"/>
      <c r="VEJ44" s="454"/>
      <c r="VEK44" s="449"/>
      <c r="VEL44" s="453"/>
      <c r="VEM44" s="453"/>
      <c r="VEN44" s="450"/>
      <c r="VEO44" s="454"/>
      <c r="VEP44" s="455"/>
      <c r="VEQ44" s="453"/>
      <c r="VER44" s="456"/>
      <c r="VES44" s="453"/>
      <c r="VET44" s="456"/>
      <c r="VEU44" s="454"/>
      <c r="VEV44" s="451"/>
      <c r="VEW44" s="454"/>
      <c r="VEX44" s="450"/>
      <c r="VEY44" s="456"/>
      <c r="VEZ44" s="456"/>
      <c r="VFA44" s="456"/>
      <c r="VFB44" s="456"/>
      <c r="VFC44" s="271"/>
      <c r="VFD44" s="451"/>
      <c r="VFE44" s="454"/>
      <c r="VFF44" s="451"/>
      <c r="VFG44" s="457"/>
      <c r="VFH44" s="271"/>
      <c r="VFI44" s="451"/>
      <c r="VFJ44" s="454"/>
      <c r="VFK44" s="451"/>
      <c r="VFL44" s="457"/>
      <c r="VFM44" s="451"/>
      <c r="VFN44" s="457"/>
      <c r="VFO44" s="457"/>
      <c r="VFP44" s="457"/>
      <c r="VFQ44" s="271"/>
      <c r="VFR44" s="271"/>
      <c r="VFS44" s="451"/>
      <c r="VFT44" s="454"/>
      <c r="VFU44" s="451"/>
      <c r="VFV44" s="454"/>
      <c r="VFW44" s="458"/>
      <c r="VFX44" s="459"/>
      <c r="VFY44" s="460"/>
      <c r="VFZ44" s="461"/>
      <c r="VGA44" s="462"/>
      <c r="VGB44" s="458"/>
      <c r="VGC44" s="451"/>
      <c r="VGD44" s="463"/>
      <c r="VGE44" s="451"/>
      <c r="VGF44" s="451"/>
      <c r="VGG44" s="453"/>
      <c r="VGI44" s="449"/>
      <c r="VGJ44" s="449"/>
      <c r="VGK44" s="449"/>
      <c r="VGL44" s="450"/>
      <c r="VGM44" s="451"/>
      <c r="VGN44" s="451"/>
      <c r="VGO44" s="451"/>
      <c r="VGP44" s="449"/>
      <c r="VGQ44" s="452"/>
      <c r="VGR44" s="453"/>
      <c r="VGS44" s="454"/>
      <c r="VGT44" s="449"/>
      <c r="VGU44" s="453"/>
      <c r="VGV44" s="453"/>
      <c r="VGW44" s="450"/>
      <c r="VGX44" s="454"/>
      <c r="VGY44" s="455"/>
      <c r="VGZ44" s="453"/>
      <c r="VHA44" s="456"/>
      <c r="VHB44" s="453"/>
      <c r="VHC44" s="456"/>
      <c r="VHD44" s="454"/>
      <c r="VHE44" s="451"/>
      <c r="VHF44" s="454"/>
      <c r="VHG44" s="450"/>
      <c r="VHH44" s="456"/>
      <c r="VHI44" s="456"/>
      <c r="VHJ44" s="456"/>
      <c r="VHK44" s="456"/>
      <c r="VHL44" s="271"/>
      <c r="VHM44" s="451"/>
      <c r="VHN44" s="454"/>
      <c r="VHO44" s="451"/>
      <c r="VHP44" s="457"/>
      <c r="VHQ44" s="271"/>
      <c r="VHR44" s="451"/>
      <c r="VHS44" s="454"/>
      <c r="VHT44" s="451"/>
      <c r="VHU44" s="457"/>
      <c r="VHV44" s="451"/>
      <c r="VHW44" s="457"/>
      <c r="VHX44" s="457"/>
      <c r="VHY44" s="457"/>
      <c r="VHZ44" s="271"/>
      <c r="VIA44" s="271"/>
      <c r="VIB44" s="451"/>
      <c r="VIC44" s="454"/>
      <c r="VID44" s="451"/>
      <c r="VIE44" s="454"/>
      <c r="VIF44" s="458"/>
      <c r="VIG44" s="459"/>
      <c r="VIH44" s="460"/>
      <c r="VII44" s="461"/>
      <c r="VIJ44" s="462"/>
      <c r="VIK44" s="458"/>
      <c r="VIL44" s="451"/>
      <c r="VIM44" s="463"/>
      <c r="VIN44" s="451"/>
      <c r="VIO44" s="451"/>
      <c r="VIP44" s="453"/>
      <c r="VIR44" s="449"/>
      <c r="VIS44" s="449"/>
      <c r="VIT44" s="449"/>
      <c r="VIU44" s="450"/>
      <c r="VIV44" s="451"/>
      <c r="VIW44" s="451"/>
      <c r="VIX44" s="451"/>
      <c r="VIY44" s="449"/>
      <c r="VIZ44" s="452"/>
      <c r="VJA44" s="453"/>
      <c r="VJB44" s="454"/>
      <c r="VJC44" s="449"/>
      <c r="VJD44" s="453"/>
      <c r="VJE44" s="453"/>
      <c r="VJF44" s="450"/>
      <c r="VJG44" s="454"/>
      <c r="VJH44" s="455"/>
      <c r="VJI44" s="453"/>
      <c r="VJJ44" s="456"/>
      <c r="VJK44" s="453"/>
      <c r="VJL44" s="456"/>
      <c r="VJM44" s="454"/>
      <c r="VJN44" s="451"/>
      <c r="VJO44" s="454"/>
      <c r="VJP44" s="450"/>
      <c r="VJQ44" s="456"/>
      <c r="VJR44" s="456"/>
      <c r="VJS44" s="456"/>
      <c r="VJT44" s="456"/>
      <c r="VJU44" s="271"/>
      <c r="VJV44" s="451"/>
      <c r="VJW44" s="454"/>
      <c r="VJX44" s="451"/>
      <c r="VJY44" s="457"/>
      <c r="VJZ44" s="271"/>
      <c r="VKA44" s="451"/>
      <c r="VKB44" s="454"/>
      <c r="VKC44" s="451"/>
      <c r="VKD44" s="457"/>
      <c r="VKE44" s="451"/>
      <c r="VKF44" s="457"/>
      <c r="VKG44" s="457"/>
      <c r="VKH44" s="457"/>
      <c r="VKI44" s="271"/>
      <c r="VKJ44" s="271"/>
      <c r="VKK44" s="451"/>
      <c r="VKL44" s="454"/>
      <c r="VKM44" s="451"/>
      <c r="VKN44" s="454"/>
      <c r="VKO44" s="458"/>
      <c r="VKP44" s="459"/>
      <c r="VKQ44" s="460"/>
      <c r="VKR44" s="461"/>
      <c r="VKS44" s="462"/>
      <c r="VKT44" s="458"/>
      <c r="VKU44" s="451"/>
      <c r="VKV44" s="463"/>
      <c r="VKW44" s="451"/>
      <c r="VKX44" s="451"/>
      <c r="VKY44" s="453"/>
      <c r="VLA44" s="449"/>
      <c r="VLB44" s="449"/>
      <c r="VLC44" s="449"/>
      <c r="VLD44" s="450"/>
      <c r="VLE44" s="451"/>
      <c r="VLF44" s="451"/>
      <c r="VLG44" s="451"/>
      <c r="VLH44" s="449"/>
      <c r="VLI44" s="452"/>
      <c r="VLJ44" s="453"/>
      <c r="VLK44" s="454"/>
      <c r="VLL44" s="449"/>
      <c r="VLM44" s="453"/>
      <c r="VLN44" s="453"/>
      <c r="VLO44" s="450"/>
      <c r="VLP44" s="454"/>
      <c r="VLQ44" s="455"/>
      <c r="VLR44" s="453"/>
      <c r="VLS44" s="456"/>
      <c r="VLT44" s="453"/>
      <c r="VLU44" s="456"/>
      <c r="VLV44" s="454"/>
      <c r="VLW44" s="451"/>
      <c r="VLX44" s="454"/>
      <c r="VLY44" s="450"/>
      <c r="VLZ44" s="456"/>
      <c r="VMA44" s="456"/>
      <c r="VMB44" s="456"/>
      <c r="VMC44" s="456"/>
      <c r="VMD44" s="271"/>
      <c r="VME44" s="451"/>
      <c r="VMF44" s="454"/>
      <c r="VMG44" s="451"/>
      <c r="VMH44" s="457"/>
      <c r="VMI44" s="271"/>
      <c r="VMJ44" s="451"/>
      <c r="VMK44" s="454"/>
      <c r="VML44" s="451"/>
      <c r="VMM44" s="457"/>
      <c r="VMN44" s="451"/>
      <c r="VMO44" s="457"/>
      <c r="VMP44" s="457"/>
      <c r="VMQ44" s="457"/>
      <c r="VMR44" s="271"/>
      <c r="VMS44" s="271"/>
      <c r="VMT44" s="451"/>
      <c r="VMU44" s="454"/>
      <c r="VMV44" s="451"/>
      <c r="VMW44" s="454"/>
      <c r="VMX44" s="458"/>
      <c r="VMY44" s="459"/>
      <c r="VMZ44" s="460"/>
      <c r="VNA44" s="461"/>
      <c r="VNB44" s="462"/>
      <c r="VNC44" s="458"/>
      <c r="VND44" s="451"/>
      <c r="VNE44" s="463"/>
      <c r="VNF44" s="451"/>
      <c r="VNG44" s="451"/>
      <c r="VNH44" s="453"/>
      <c r="VNJ44" s="449"/>
      <c r="VNK44" s="449"/>
      <c r="VNL44" s="449"/>
      <c r="VNM44" s="450"/>
      <c r="VNN44" s="451"/>
      <c r="VNO44" s="451"/>
      <c r="VNP44" s="451"/>
      <c r="VNQ44" s="449"/>
      <c r="VNR44" s="452"/>
      <c r="VNS44" s="453"/>
      <c r="VNT44" s="454"/>
      <c r="VNU44" s="449"/>
      <c r="VNV44" s="453"/>
      <c r="VNW44" s="453"/>
      <c r="VNX44" s="450"/>
      <c r="VNY44" s="454"/>
      <c r="VNZ44" s="455"/>
      <c r="VOA44" s="453"/>
      <c r="VOB44" s="456"/>
      <c r="VOC44" s="453"/>
      <c r="VOD44" s="456"/>
      <c r="VOE44" s="454"/>
      <c r="VOF44" s="451"/>
      <c r="VOG44" s="454"/>
      <c r="VOH44" s="450"/>
      <c r="VOI44" s="456"/>
      <c r="VOJ44" s="456"/>
      <c r="VOK44" s="456"/>
      <c r="VOL44" s="456"/>
      <c r="VOM44" s="271"/>
      <c r="VON44" s="451"/>
      <c r="VOO44" s="454"/>
      <c r="VOP44" s="451"/>
      <c r="VOQ44" s="457"/>
      <c r="VOR44" s="271"/>
      <c r="VOS44" s="451"/>
      <c r="VOT44" s="454"/>
      <c r="VOU44" s="451"/>
      <c r="VOV44" s="457"/>
      <c r="VOW44" s="451"/>
      <c r="VOX44" s="457"/>
      <c r="VOY44" s="457"/>
      <c r="VOZ44" s="457"/>
      <c r="VPA44" s="271"/>
      <c r="VPB44" s="271"/>
      <c r="VPC44" s="451"/>
      <c r="VPD44" s="454"/>
      <c r="VPE44" s="451"/>
      <c r="VPF44" s="454"/>
      <c r="VPG44" s="458"/>
      <c r="VPH44" s="459"/>
      <c r="VPI44" s="460"/>
      <c r="VPJ44" s="461"/>
      <c r="VPK44" s="462"/>
      <c r="VPL44" s="458"/>
      <c r="VPM44" s="451"/>
      <c r="VPN44" s="463"/>
      <c r="VPO44" s="451"/>
      <c r="VPP44" s="451"/>
      <c r="VPQ44" s="453"/>
      <c r="VPS44" s="449"/>
      <c r="VPT44" s="449"/>
      <c r="VPU44" s="449"/>
      <c r="VPV44" s="450"/>
      <c r="VPW44" s="451"/>
      <c r="VPX44" s="451"/>
      <c r="VPY44" s="451"/>
      <c r="VPZ44" s="449"/>
      <c r="VQA44" s="452"/>
      <c r="VQB44" s="453"/>
      <c r="VQC44" s="454"/>
      <c r="VQD44" s="449"/>
      <c r="VQE44" s="453"/>
      <c r="VQF44" s="453"/>
      <c r="VQG44" s="450"/>
      <c r="VQH44" s="454"/>
      <c r="VQI44" s="455"/>
      <c r="VQJ44" s="453"/>
      <c r="VQK44" s="456"/>
      <c r="VQL44" s="453"/>
      <c r="VQM44" s="456"/>
      <c r="VQN44" s="454"/>
      <c r="VQO44" s="451"/>
      <c r="VQP44" s="454"/>
      <c r="VQQ44" s="450"/>
      <c r="VQR44" s="456"/>
      <c r="VQS44" s="456"/>
      <c r="VQT44" s="456"/>
      <c r="VQU44" s="456"/>
      <c r="VQV44" s="271"/>
      <c r="VQW44" s="451"/>
      <c r="VQX44" s="454"/>
      <c r="VQY44" s="451"/>
      <c r="VQZ44" s="457"/>
      <c r="VRA44" s="271"/>
      <c r="VRB44" s="451"/>
      <c r="VRC44" s="454"/>
      <c r="VRD44" s="451"/>
      <c r="VRE44" s="457"/>
      <c r="VRF44" s="451"/>
      <c r="VRG44" s="457"/>
      <c r="VRH44" s="457"/>
      <c r="VRI44" s="457"/>
      <c r="VRJ44" s="271"/>
      <c r="VRK44" s="271"/>
      <c r="VRL44" s="451"/>
      <c r="VRM44" s="454"/>
      <c r="VRN44" s="451"/>
      <c r="VRO44" s="454"/>
      <c r="VRP44" s="458"/>
      <c r="VRQ44" s="459"/>
      <c r="VRR44" s="460"/>
      <c r="VRS44" s="461"/>
      <c r="VRT44" s="462"/>
      <c r="VRU44" s="458"/>
      <c r="VRV44" s="451"/>
      <c r="VRW44" s="463"/>
      <c r="VRX44" s="451"/>
      <c r="VRY44" s="451"/>
      <c r="VRZ44" s="453"/>
      <c r="VSB44" s="449"/>
      <c r="VSC44" s="449"/>
      <c r="VSD44" s="449"/>
      <c r="VSE44" s="450"/>
      <c r="VSF44" s="451"/>
      <c r="VSG44" s="451"/>
      <c r="VSH44" s="451"/>
      <c r="VSI44" s="449"/>
      <c r="VSJ44" s="452"/>
      <c r="VSK44" s="453"/>
      <c r="VSL44" s="454"/>
      <c r="VSM44" s="449"/>
      <c r="VSN44" s="453"/>
      <c r="VSO44" s="453"/>
      <c r="VSP44" s="450"/>
      <c r="VSQ44" s="454"/>
      <c r="VSR44" s="455"/>
      <c r="VSS44" s="453"/>
      <c r="VST44" s="456"/>
      <c r="VSU44" s="453"/>
      <c r="VSV44" s="456"/>
      <c r="VSW44" s="454"/>
      <c r="VSX44" s="451"/>
      <c r="VSY44" s="454"/>
      <c r="VSZ44" s="450"/>
      <c r="VTA44" s="456"/>
      <c r="VTB44" s="456"/>
      <c r="VTC44" s="456"/>
      <c r="VTD44" s="456"/>
      <c r="VTE44" s="271"/>
      <c r="VTF44" s="451"/>
      <c r="VTG44" s="454"/>
      <c r="VTH44" s="451"/>
      <c r="VTI44" s="457"/>
      <c r="VTJ44" s="271"/>
      <c r="VTK44" s="451"/>
      <c r="VTL44" s="454"/>
      <c r="VTM44" s="451"/>
      <c r="VTN44" s="457"/>
      <c r="VTO44" s="451"/>
      <c r="VTP44" s="457"/>
      <c r="VTQ44" s="457"/>
      <c r="VTR44" s="457"/>
      <c r="VTS44" s="271"/>
      <c r="VTT44" s="271"/>
      <c r="VTU44" s="451"/>
      <c r="VTV44" s="454"/>
      <c r="VTW44" s="451"/>
      <c r="VTX44" s="454"/>
      <c r="VTY44" s="458"/>
      <c r="VTZ44" s="459"/>
      <c r="VUA44" s="460"/>
      <c r="VUB44" s="461"/>
      <c r="VUC44" s="462"/>
      <c r="VUD44" s="458"/>
      <c r="VUE44" s="451"/>
      <c r="VUF44" s="463"/>
      <c r="VUG44" s="451"/>
      <c r="VUH44" s="451"/>
      <c r="VUI44" s="453"/>
      <c r="VUK44" s="449"/>
      <c r="VUL44" s="449"/>
      <c r="VUM44" s="449"/>
      <c r="VUN44" s="450"/>
      <c r="VUO44" s="451"/>
      <c r="VUP44" s="451"/>
      <c r="VUQ44" s="451"/>
      <c r="VUR44" s="449"/>
      <c r="VUS44" s="452"/>
      <c r="VUT44" s="453"/>
      <c r="VUU44" s="454"/>
      <c r="VUV44" s="449"/>
      <c r="VUW44" s="453"/>
      <c r="VUX44" s="453"/>
      <c r="VUY44" s="450"/>
      <c r="VUZ44" s="454"/>
      <c r="VVA44" s="455"/>
      <c r="VVB44" s="453"/>
      <c r="VVC44" s="456"/>
      <c r="VVD44" s="453"/>
      <c r="VVE44" s="456"/>
      <c r="VVF44" s="454"/>
      <c r="VVG44" s="451"/>
      <c r="VVH44" s="454"/>
      <c r="VVI44" s="450"/>
      <c r="VVJ44" s="456"/>
      <c r="VVK44" s="456"/>
      <c r="VVL44" s="456"/>
      <c r="VVM44" s="456"/>
      <c r="VVN44" s="271"/>
      <c r="VVO44" s="451"/>
      <c r="VVP44" s="454"/>
      <c r="VVQ44" s="451"/>
      <c r="VVR44" s="457"/>
      <c r="VVS44" s="271"/>
      <c r="VVT44" s="451"/>
      <c r="VVU44" s="454"/>
      <c r="VVV44" s="451"/>
      <c r="VVW44" s="457"/>
      <c r="VVX44" s="451"/>
      <c r="VVY44" s="457"/>
      <c r="VVZ44" s="457"/>
      <c r="VWA44" s="457"/>
      <c r="VWB44" s="271"/>
      <c r="VWC44" s="271"/>
      <c r="VWD44" s="451"/>
      <c r="VWE44" s="454"/>
      <c r="VWF44" s="451"/>
      <c r="VWG44" s="454"/>
      <c r="VWH44" s="458"/>
      <c r="VWI44" s="459"/>
      <c r="VWJ44" s="460"/>
      <c r="VWK44" s="461"/>
      <c r="VWL44" s="462"/>
      <c r="VWM44" s="458"/>
      <c r="VWN44" s="451"/>
      <c r="VWO44" s="463"/>
      <c r="VWP44" s="451"/>
      <c r="VWQ44" s="451"/>
      <c r="VWR44" s="453"/>
      <c r="VWT44" s="449"/>
      <c r="VWU44" s="449"/>
      <c r="VWV44" s="449"/>
      <c r="VWW44" s="450"/>
      <c r="VWX44" s="451"/>
      <c r="VWY44" s="451"/>
      <c r="VWZ44" s="451"/>
      <c r="VXA44" s="449"/>
      <c r="VXB44" s="452"/>
      <c r="VXC44" s="453"/>
      <c r="VXD44" s="454"/>
      <c r="VXE44" s="449"/>
      <c r="VXF44" s="453"/>
      <c r="VXG44" s="453"/>
      <c r="VXH44" s="450"/>
      <c r="VXI44" s="454"/>
      <c r="VXJ44" s="455"/>
      <c r="VXK44" s="453"/>
      <c r="VXL44" s="456"/>
      <c r="VXM44" s="453"/>
      <c r="VXN44" s="456"/>
      <c r="VXO44" s="454"/>
      <c r="VXP44" s="451"/>
      <c r="VXQ44" s="454"/>
      <c r="VXR44" s="450"/>
      <c r="VXS44" s="456"/>
      <c r="VXT44" s="456"/>
      <c r="VXU44" s="456"/>
      <c r="VXV44" s="456"/>
      <c r="VXW44" s="271"/>
      <c r="VXX44" s="451"/>
      <c r="VXY44" s="454"/>
      <c r="VXZ44" s="451"/>
      <c r="VYA44" s="457"/>
      <c r="VYB44" s="271"/>
      <c r="VYC44" s="451"/>
      <c r="VYD44" s="454"/>
      <c r="VYE44" s="451"/>
      <c r="VYF44" s="457"/>
      <c r="VYG44" s="451"/>
      <c r="VYH44" s="457"/>
      <c r="VYI44" s="457"/>
      <c r="VYJ44" s="457"/>
      <c r="VYK44" s="271"/>
      <c r="VYL44" s="271"/>
      <c r="VYM44" s="451"/>
      <c r="VYN44" s="454"/>
      <c r="VYO44" s="451"/>
      <c r="VYP44" s="454"/>
      <c r="VYQ44" s="458"/>
      <c r="VYR44" s="459"/>
      <c r="VYS44" s="460"/>
      <c r="VYT44" s="461"/>
      <c r="VYU44" s="462"/>
      <c r="VYV44" s="458"/>
      <c r="VYW44" s="451"/>
      <c r="VYX44" s="463"/>
      <c r="VYY44" s="451"/>
      <c r="VYZ44" s="451"/>
      <c r="VZA44" s="453"/>
      <c r="VZC44" s="449"/>
      <c r="VZD44" s="449"/>
      <c r="VZE44" s="449"/>
      <c r="VZF44" s="450"/>
      <c r="VZG44" s="451"/>
      <c r="VZH44" s="451"/>
      <c r="VZI44" s="451"/>
      <c r="VZJ44" s="449"/>
      <c r="VZK44" s="452"/>
      <c r="VZL44" s="453"/>
      <c r="VZM44" s="454"/>
      <c r="VZN44" s="449"/>
      <c r="VZO44" s="453"/>
      <c r="VZP44" s="453"/>
      <c r="VZQ44" s="450"/>
      <c r="VZR44" s="454"/>
      <c r="VZS44" s="455"/>
      <c r="VZT44" s="453"/>
      <c r="VZU44" s="456"/>
      <c r="VZV44" s="453"/>
      <c r="VZW44" s="456"/>
      <c r="VZX44" s="454"/>
      <c r="VZY44" s="451"/>
      <c r="VZZ44" s="454"/>
      <c r="WAA44" s="450"/>
      <c r="WAB44" s="456"/>
      <c r="WAC44" s="456"/>
      <c r="WAD44" s="456"/>
      <c r="WAE44" s="456"/>
      <c r="WAF44" s="271"/>
      <c r="WAG44" s="451"/>
      <c r="WAH44" s="454"/>
      <c r="WAI44" s="451"/>
      <c r="WAJ44" s="457"/>
      <c r="WAK44" s="271"/>
      <c r="WAL44" s="451"/>
      <c r="WAM44" s="454"/>
      <c r="WAN44" s="451"/>
      <c r="WAO44" s="457"/>
      <c r="WAP44" s="451"/>
      <c r="WAQ44" s="457"/>
      <c r="WAR44" s="457"/>
      <c r="WAS44" s="457"/>
      <c r="WAT44" s="271"/>
      <c r="WAU44" s="271"/>
      <c r="WAV44" s="451"/>
      <c r="WAW44" s="454"/>
      <c r="WAX44" s="451"/>
      <c r="WAY44" s="454"/>
      <c r="WAZ44" s="458"/>
      <c r="WBA44" s="459"/>
      <c r="WBB44" s="460"/>
      <c r="WBC44" s="461"/>
      <c r="WBD44" s="462"/>
      <c r="WBE44" s="458"/>
      <c r="WBF44" s="451"/>
      <c r="WBG44" s="463"/>
      <c r="WBH44" s="451"/>
      <c r="WBI44" s="451"/>
      <c r="WBJ44" s="453"/>
      <c r="WBL44" s="449"/>
      <c r="WBM44" s="449"/>
      <c r="WBN44" s="449"/>
      <c r="WBO44" s="450"/>
      <c r="WBP44" s="451"/>
      <c r="WBQ44" s="451"/>
      <c r="WBR44" s="451"/>
      <c r="WBS44" s="449"/>
      <c r="WBT44" s="452"/>
      <c r="WBU44" s="453"/>
      <c r="WBV44" s="454"/>
      <c r="WBW44" s="449"/>
      <c r="WBX44" s="453"/>
      <c r="WBY44" s="453"/>
      <c r="WBZ44" s="450"/>
      <c r="WCA44" s="454"/>
      <c r="WCB44" s="455"/>
      <c r="WCC44" s="453"/>
      <c r="WCD44" s="456"/>
      <c r="WCE44" s="453"/>
      <c r="WCF44" s="456"/>
      <c r="WCG44" s="454"/>
      <c r="WCH44" s="451"/>
      <c r="WCI44" s="454"/>
      <c r="WCJ44" s="450"/>
      <c r="WCK44" s="456"/>
      <c r="WCL44" s="456"/>
      <c r="WCM44" s="456"/>
      <c r="WCN44" s="456"/>
      <c r="WCO44" s="271"/>
      <c r="WCP44" s="451"/>
      <c r="WCQ44" s="454"/>
      <c r="WCR44" s="451"/>
      <c r="WCS44" s="457"/>
      <c r="WCT44" s="271"/>
      <c r="WCU44" s="451"/>
      <c r="WCV44" s="454"/>
      <c r="WCW44" s="451"/>
      <c r="WCX44" s="457"/>
      <c r="WCY44" s="451"/>
      <c r="WCZ44" s="457"/>
      <c r="WDA44" s="457"/>
      <c r="WDB44" s="457"/>
      <c r="WDC44" s="271"/>
      <c r="WDD44" s="271"/>
      <c r="WDE44" s="451"/>
      <c r="WDF44" s="454"/>
      <c r="WDG44" s="451"/>
      <c r="WDH44" s="454"/>
      <c r="WDI44" s="458"/>
      <c r="WDJ44" s="459"/>
      <c r="WDK44" s="460"/>
      <c r="WDL44" s="461"/>
      <c r="WDM44" s="462"/>
      <c r="WDN44" s="458"/>
      <c r="WDO44" s="451"/>
      <c r="WDP44" s="463"/>
      <c r="WDQ44" s="451"/>
      <c r="WDR44" s="451"/>
      <c r="WDS44" s="453"/>
      <c r="WDU44" s="449"/>
      <c r="WDV44" s="449"/>
      <c r="WDW44" s="449"/>
      <c r="WDX44" s="450"/>
      <c r="WDY44" s="451"/>
      <c r="WDZ44" s="451"/>
      <c r="WEA44" s="451"/>
      <c r="WEB44" s="449"/>
      <c r="WEC44" s="452"/>
      <c r="WED44" s="453"/>
      <c r="WEE44" s="454"/>
      <c r="WEF44" s="449"/>
      <c r="WEG44" s="453"/>
      <c r="WEH44" s="453"/>
      <c r="WEI44" s="450"/>
      <c r="WEJ44" s="454"/>
      <c r="WEK44" s="455"/>
      <c r="WEL44" s="453"/>
      <c r="WEM44" s="456"/>
      <c r="WEN44" s="453"/>
      <c r="WEO44" s="456"/>
      <c r="WEP44" s="454"/>
      <c r="WEQ44" s="451"/>
      <c r="WER44" s="454"/>
      <c r="WES44" s="450"/>
      <c r="WET44" s="456"/>
      <c r="WEU44" s="456"/>
      <c r="WEV44" s="456"/>
      <c r="WEW44" s="456"/>
      <c r="WEX44" s="271"/>
      <c r="WEY44" s="451"/>
      <c r="WEZ44" s="454"/>
      <c r="WFA44" s="451"/>
      <c r="WFB44" s="457"/>
      <c r="WFC44" s="271"/>
      <c r="WFD44" s="451"/>
      <c r="WFE44" s="454"/>
      <c r="WFF44" s="451"/>
      <c r="WFG44" s="457"/>
      <c r="WFH44" s="451"/>
      <c r="WFI44" s="457"/>
      <c r="WFJ44" s="457"/>
      <c r="WFK44" s="457"/>
      <c r="WFL44" s="271"/>
      <c r="WFM44" s="271"/>
      <c r="WFN44" s="451"/>
      <c r="WFO44" s="454"/>
      <c r="WFP44" s="451"/>
      <c r="WFQ44" s="454"/>
      <c r="WFR44" s="458"/>
      <c r="WFS44" s="459"/>
      <c r="WFT44" s="460"/>
      <c r="WFU44" s="461"/>
      <c r="WFV44" s="462"/>
      <c r="WFW44" s="458"/>
      <c r="WFX44" s="451"/>
      <c r="WFY44" s="463"/>
      <c r="WFZ44" s="451"/>
      <c r="WGA44" s="451"/>
      <c r="WGB44" s="453"/>
      <c r="WGD44" s="449"/>
      <c r="WGE44" s="449"/>
      <c r="WGF44" s="449"/>
      <c r="WGG44" s="450"/>
      <c r="WGH44" s="451"/>
      <c r="WGI44" s="451"/>
      <c r="WGJ44" s="451"/>
      <c r="WGK44" s="449"/>
      <c r="WGL44" s="452"/>
      <c r="WGM44" s="453"/>
      <c r="WGN44" s="454"/>
      <c r="WGO44" s="449"/>
      <c r="WGP44" s="453"/>
      <c r="WGQ44" s="453"/>
      <c r="WGR44" s="450"/>
      <c r="WGS44" s="454"/>
      <c r="WGT44" s="455"/>
      <c r="WGU44" s="453"/>
      <c r="WGV44" s="456"/>
      <c r="WGW44" s="453"/>
      <c r="WGX44" s="456"/>
      <c r="WGY44" s="454"/>
      <c r="WGZ44" s="451"/>
      <c r="WHA44" s="454"/>
      <c r="WHB44" s="450"/>
      <c r="WHC44" s="456"/>
      <c r="WHD44" s="456"/>
      <c r="WHE44" s="456"/>
      <c r="WHF44" s="456"/>
      <c r="WHG44" s="271"/>
      <c r="WHH44" s="451"/>
      <c r="WHI44" s="454"/>
      <c r="WHJ44" s="451"/>
      <c r="WHK44" s="457"/>
      <c r="WHL44" s="271"/>
      <c r="WHM44" s="451"/>
      <c r="WHN44" s="454"/>
      <c r="WHO44" s="451"/>
      <c r="WHP44" s="457"/>
      <c r="WHQ44" s="451"/>
      <c r="WHR44" s="457"/>
      <c r="WHS44" s="457"/>
      <c r="WHT44" s="457"/>
      <c r="WHU44" s="271"/>
      <c r="WHV44" s="271"/>
      <c r="WHW44" s="451"/>
      <c r="WHX44" s="454"/>
      <c r="WHY44" s="451"/>
      <c r="WHZ44" s="454"/>
      <c r="WIA44" s="458"/>
      <c r="WIB44" s="459"/>
      <c r="WIC44" s="460"/>
      <c r="WID44" s="461"/>
      <c r="WIE44" s="462"/>
      <c r="WIF44" s="458"/>
      <c r="WIG44" s="451"/>
      <c r="WIH44" s="463"/>
      <c r="WII44" s="451"/>
      <c r="WIJ44" s="451"/>
      <c r="WIK44" s="453"/>
      <c r="WIM44" s="449"/>
      <c r="WIN44" s="449"/>
      <c r="WIO44" s="449"/>
      <c r="WIP44" s="450"/>
      <c r="WIQ44" s="451"/>
      <c r="WIR44" s="451"/>
      <c r="WIS44" s="451"/>
      <c r="WIT44" s="449"/>
      <c r="WIU44" s="452"/>
      <c r="WIV44" s="453"/>
      <c r="WIW44" s="454"/>
      <c r="WIX44" s="449"/>
      <c r="WIY44" s="453"/>
      <c r="WIZ44" s="453"/>
      <c r="WJA44" s="450"/>
      <c r="WJB44" s="454"/>
      <c r="WJC44" s="455"/>
      <c r="WJD44" s="453"/>
      <c r="WJE44" s="456"/>
      <c r="WJF44" s="453"/>
      <c r="WJG44" s="456"/>
      <c r="WJH44" s="454"/>
      <c r="WJI44" s="451"/>
      <c r="WJJ44" s="454"/>
      <c r="WJK44" s="450"/>
      <c r="WJL44" s="456"/>
      <c r="WJM44" s="456"/>
      <c r="WJN44" s="456"/>
      <c r="WJO44" s="456"/>
      <c r="WJP44" s="271"/>
      <c r="WJQ44" s="451"/>
      <c r="WJR44" s="454"/>
      <c r="WJS44" s="451"/>
      <c r="WJT44" s="457"/>
      <c r="WJU44" s="271"/>
      <c r="WJV44" s="451"/>
      <c r="WJW44" s="454"/>
      <c r="WJX44" s="451"/>
      <c r="WJY44" s="457"/>
      <c r="WJZ44" s="451"/>
      <c r="WKA44" s="457"/>
      <c r="WKB44" s="457"/>
      <c r="WKC44" s="457"/>
      <c r="WKD44" s="271"/>
      <c r="WKE44" s="271"/>
      <c r="WKF44" s="451"/>
      <c r="WKG44" s="454"/>
      <c r="WKH44" s="451"/>
      <c r="WKI44" s="454"/>
      <c r="WKJ44" s="458"/>
      <c r="WKK44" s="459"/>
      <c r="WKL44" s="460"/>
      <c r="WKM44" s="461"/>
      <c r="WKN44" s="462"/>
      <c r="WKO44" s="458"/>
      <c r="WKP44" s="451"/>
      <c r="WKQ44" s="463"/>
      <c r="WKR44" s="451"/>
      <c r="WKS44" s="451"/>
      <c r="WKT44" s="453"/>
      <c r="WKV44" s="449"/>
      <c r="WKW44" s="449"/>
      <c r="WKX44" s="449"/>
      <c r="WKY44" s="450"/>
      <c r="WKZ44" s="451"/>
      <c r="WLA44" s="451"/>
      <c r="WLB44" s="451"/>
      <c r="WLC44" s="449"/>
      <c r="WLD44" s="452"/>
      <c r="WLE44" s="453"/>
      <c r="WLF44" s="454"/>
      <c r="WLG44" s="449"/>
      <c r="WLH44" s="453"/>
      <c r="WLI44" s="453"/>
      <c r="WLJ44" s="450"/>
      <c r="WLK44" s="454"/>
      <c r="WLL44" s="455"/>
      <c r="WLM44" s="453"/>
      <c r="WLN44" s="456"/>
      <c r="WLO44" s="453"/>
      <c r="WLP44" s="456"/>
      <c r="WLQ44" s="454"/>
      <c r="WLR44" s="451"/>
      <c r="WLS44" s="454"/>
      <c r="WLT44" s="450"/>
      <c r="WLU44" s="456"/>
      <c r="WLV44" s="456"/>
      <c r="WLW44" s="456"/>
      <c r="WLX44" s="456"/>
      <c r="WLY44" s="271"/>
      <c r="WLZ44" s="451"/>
      <c r="WMA44" s="454"/>
      <c r="WMB44" s="451"/>
      <c r="WMC44" s="457"/>
      <c r="WMD44" s="271"/>
      <c r="WME44" s="451"/>
      <c r="WMF44" s="454"/>
      <c r="WMG44" s="451"/>
      <c r="WMH44" s="457"/>
      <c r="WMI44" s="451"/>
      <c r="WMJ44" s="457"/>
      <c r="WMK44" s="457"/>
      <c r="WML44" s="457"/>
      <c r="WMM44" s="271"/>
      <c r="WMN44" s="271"/>
      <c r="WMO44" s="451"/>
      <c r="WMP44" s="454"/>
      <c r="WMQ44" s="451"/>
      <c r="WMR44" s="454"/>
      <c r="WMS44" s="458"/>
      <c r="WMT44" s="459"/>
      <c r="WMU44" s="460"/>
      <c r="WMV44" s="461"/>
      <c r="WMW44" s="462"/>
      <c r="WMX44" s="458"/>
      <c r="WMY44" s="451"/>
      <c r="WMZ44" s="463"/>
      <c r="WNA44" s="451"/>
      <c r="WNB44" s="451"/>
      <c r="WNC44" s="453"/>
      <c r="WNE44" s="449"/>
      <c r="WNF44" s="449"/>
      <c r="WNG44" s="449"/>
      <c r="WNH44" s="450"/>
      <c r="WNI44" s="451"/>
      <c r="WNJ44" s="451"/>
      <c r="WNK44" s="451"/>
      <c r="WNL44" s="449"/>
      <c r="WNM44" s="452"/>
      <c r="WNN44" s="453"/>
      <c r="WNO44" s="454"/>
      <c r="WNP44" s="449"/>
      <c r="WNQ44" s="453"/>
      <c r="WNR44" s="453"/>
      <c r="WNS44" s="450"/>
      <c r="WNT44" s="454"/>
      <c r="WNU44" s="455"/>
      <c r="WNV44" s="453"/>
      <c r="WNW44" s="456"/>
      <c r="WNX44" s="453"/>
      <c r="WNY44" s="456"/>
      <c r="WNZ44" s="454"/>
      <c r="WOA44" s="451"/>
      <c r="WOB44" s="454"/>
      <c r="WOC44" s="450"/>
      <c r="WOD44" s="456"/>
      <c r="WOE44" s="456"/>
      <c r="WOF44" s="456"/>
      <c r="WOG44" s="456"/>
      <c r="WOH44" s="271"/>
      <c r="WOI44" s="451"/>
      <c r="WOJ44" s="454"/>
      <c r="WOK44" s="451"/>
      <c r="WOL44" s="457"/>
      <c r="WOM44" s="271"/>
      <c r="WON44" s="451"/>
      <c r="WOO44" s="454"/>
      <c r="WOP44" s="451"/>
      <c r="WOQ44" s="457"/>
      <c r="WOR44" s="451"/>
      <c r="WOS44" s="457"/>
      <c r="WOT44" s="457"/>
      <c r="WOU44" s="457"/>
      <c r="WOV44" s="271"/>
      <c r="WOW44" s="271"/>
      <c r="WOX44" s="451"/>
      <c r="WOY44" s="454"/>
      <c r="WOZ44" s="451"/>
      <c r="WPA44" s="454"/>
      <c r="WPB44" s="458"/>
      <c r="WPC44" s="459"/>
      <c r="WPD44" s="460"/>
      <c r="WPE44" s="461"/>
      <c r="WPF44" s="462"/>
      <c r="WPG44" s="458"/>
      <c r="WPH44" s="451"/>
      <c r="WPI44" s="463"/>
      <c r="WPJ44" s="451"/>
      <c r="WPK44" s="451"/>
      <c r="WPL44" s="453"/>
      <c r="WPN44" s="449"/>
      <c r="WPO44" s="449"/>
      <c r="WPP44" s="449"/>
      <c r="WPQ44" s="450"/>
      <c r="WPR44" s="451"/>
      <c r="WPS44" s="451"/>
      <c r="WPT44" s="451"/>
      <c r="WPU44" s="449"/>
      <c r="WPV44" s="452"/>
      <c r="WPW44" s="453"/>
      <c r="WPX44" s="454"/>
      <c r="WPY44" s="449"/>
      <c r="WPZ44" s="453"/>
      <c r="WQA44" s="453"/>
      <c r="WQB44" s="450"/>
      <c r="WQC44" s="454"/>
      <c r="WQD44" s="455"/>
      <c r="WQE44" s="453"/>
      <c r="WQF44" s="456"/>
      <c r="WQG44" s="453"/>
      <c r="WQH44" s="456"/>
      <c r="WQI44" s="454"/>
      <c r="WQJ44" s="451"/>
      <c r="WQK44" s="454"/>
      <c r="WQL44" s="450"/>
      <c r="WQM44" s="456"/>
      <c r="WQN44" s="456"/>
      <c r="WQO44" s="456"/>
      <c r="WQP44" s="456"/>
      <c r="WQQ44" s="271"/>
      <c r="WQR44" s="451"/>
      <c r="WQS44" s="454"/>
      <c r="WQT44" s="451"/>
      <c r="WQU44" s="457"/>
      <c r="WQV44" s="271"/>
      <c r="WQW44" s="451"/>
      <c r="WQX44" s="454"/>
      <c r="WQY44" s="451"/>
      <c r="WQZ44" s="457"/>
      <c r="WRA44" s="451"/>
      <c r="WRB44" s="457"/>
      <c r="WRC44" s="457"/>
      <c r="WRD44" s="457"/>
      <c r="WRE44" s="271"/>
      <c r="WRF44" s="271"/>
      <c r="WRG44" s="451"/>
      <c r="WRH44" s="454"/>
      <c r="WRI44" s="451"/>
      <c r="WRJ44" s="454"/>
      <c r="WRK44" s="458"/>
      <c r="WRL44" s="459"/>
      <c r="WRM44" s="460"/>
      <c r="WRN44" s="461"/>
      <c r="WRO44" s="462"/>
      <c r="WRP44" s="458"/>
      <c r="WRQ44" s="451"/>
      <c r="WRR44" s="463"/>
      <c r="WRS44" s="451"/>
      <c r="WRT44" s="451"/>
      <c r="WRU44" s="453"/>
      <c r="WRW44" s="449"/>
      <c r="WRX44" s="449"/>
      <c r="WRY44" s="449"/>
      <c r="WRZ44" s="450"/>
      <c r="WSA44" s="451"/>
      <c r="WSB44" s="451"/>
      <c r="WSC44" s="451"/>
      <c r="WSD44" s="449"/>
      <c r="WSE44" s="452"/>
      <c r="WSF44" s="453"/>
      <c r="WSG44" s="454"/>
      <c r="WSH44" s="449"/>
      <c r="WSI44" s="453"/>
      <c r="WSJ44" s="453"/>
      <c r="WSK44" s="450"/>
      <c r="WSL44" s="454"/>
      <c r="WSM44" s="455"/>
      <c r="WSN44" s="453"/>
      <c r="WSO44" s="456"/>
      <c r="WSP44" s="453"/>
      <c r="WSQ44" s="456"/>
      <c r="WSR44" s="454"/>
      <c r="WSS44" s="451"/>
      <c r="WST44" s="454"/>
      <c r="WSU44" s="450"/>
      <c r="WSV44" s="456"/>
      <c r="WSW44" s="456"/>
      <c r="WSX44" s="456"/>
      <c r="WSY44" s="456"/>
      <c r="WSZ44" s="271"/>
      <c r="WTA44" s="451"/>
      <c r="WTB44" s="454"/>
      <c r="WTC44" s="451"/>
      <c r="WTD44" s="457"/>
      <c r="WTE44" s="271"/>
      <c r="WTF44" s="451"/>
      <c r="WTG44" s="454"/>
      <c r="WTH44" s="451"/>
      <c r="WTI44" s="457"/>
      <c r="WTJ44" s="451"/>
      <c r="WTK44" s="457"/>
      <c r="WTL44" s="457"/>
      <c r="WTM44" s="457"/>
      <c r="WTN44" s="271"/>
      <c r="WTO44" s="271"/>
      <c r="WTP44" s="451"/>
      <c r="WTQ44" s="454"/>
      <c r="WTR44" s="451"/>
      <c r="WTS44" s="454"/>
      <c r="WTT44" s="458"/>
      <c r="WTU44" s="459"/>
      <c r="WTV44" s="460"/>
      <c r="WTW44" s="461"/>
      <c r="WTX44" s="462"/>
      <c r="WTY44" s="458"/>
      <c r="WTZ44" s="451"/>
      <c r="WUA44" s="463"/>
      <c r="WUB44" s="451"/>
      <c r="WUC44" s="451"/>
      <c r="WUD44" s="453"/>
      <c r="WUF44" s="449"/>
      <c r="WUG44" s="449"/>
      <c r="WUH44" s="449"/>
      <c r="WUI44" s="450"/>
      <c r="WUJ44" s="451"/>
      <c r="WUK44" s="451"/>
      <c r="WUL44" s="451"/>
      <c r="WUM44" s="449"/>
      <c r="WUN44" s="452"/>
      <c r="WUO44" s="453"/>
      <c r="WUP44" s="454"/>
      <c r="WUQ44" s="449"/>
      <c r="WUR44" s="453"/>
      <c r="WUS44" s="453"/>
      <c r="WUT44" s="450"/>
      <c r="WUU44" s="454"/>
      <c r="WUV44" s="455"/>
      <c r="WUW44" s="453"/>
      <c r="WUX44" s="456"/>
      <c r="WUY44" s="453"/>
      <c r="WUZ44" s="456"/>
      <c r="WVA44" s="454"/>
      <c r="WVB44" s="451"/>
      <c r="WVC44" s="454"/>
      <c r="WVD44" s="450"/>
      <c r="WVE44" s="456"/>
      <c r="WVF44" s="456"/>
      <c r="WVG44" s="456"/>
      <c r="WVH44" s="456"/>
      <c r="WVI44" s="271"/>
      <c r="WVJ44" s="451"/>
      <c r="WVK44" s="454"/>
      <c r="WVL44" s="451"/>
      <c r="WVM44" s="457"/>
      <c r="WVN44" s="271"/>
      <c r="WVO44" s="451"/>
      <c r="WVP44" s="454"/>
      <c r="WVQ44" s="451"/>
      <c r="WVR44" s="457"/>
      <c r="WVS44" s="451"/>
      <c r="WVT44" s="457"/>
      <c r="WVU44" s="457"/>
      <c r="WVV44" s="457"/>
      <c r="WVW44" s="271"/>
      <c r="WVX44" s="271"/>
      <c r="WVY44" s="451"/>
      <c r="WVZ44" s="454"/>
      <c r="WWA44" s="451"/>
      <c r="WWB44" s="454"/>
      <c r="WWC44" s="458"/>
      <c r="WWD44" s="459"/>
      <c r="WWE44" s="460"/>
      <c r="WWF44" s="461"/>
      <c r="WWG44" s="462"/>
      <c r="WWH44" s="458"/>
      <c r="WWI44" s="451"/>
      <c r="WWJ44" s="463"/>
      <c r="WWK44" s="451"/>
      <c r="WWL44" s="451"/>
      <c r="WWM44" s="453"/>
      <c r="WWO44" s="449"/>
      <c r="WWP44" s="449"/>
      <c r="WWQ44" s="449"/>
      <c r="WWR44" s="450"/>
      <c r="WWS44" s="451"/>
      <c r="WWT44" s="451"/>
      <c r="WWU44" s="451"/>
      <c r="WWV44" s="449"/>
      <c r="WWW44" s="452"/>
      <c r="WWX44" s="453"/>
      <c r="WWY44" s="454"/>
      <c r="WWZ44" s="449"/>
      <c r="WXA44" s="453"/>
      <c r="WXB44" s="453"/>
      <c r="WXC44" s="450"/>
      <c r="WXD44" s="454"/>
      <c r="WXE44" s="455"/>
      <c r="WXF44" s="453"/>
      <c r="WXG44" s="456"/>
      <c r="WXH44" s="453"/>
      <c r="WXI44" s="456"/>
      <c r="WXJ44" s="454"/>
      <c r="WXK44" s="451"/>
      <c r="WXL44" s="454"/>
      <c r="WXM44" s="450"/>
      <c r="WXN44" s="456"/>
      <c r="WXO44" s="456"/>
      <c r="WXP44" s="456"/>
      <c r="WXQ44" s="456"/>
      <c r="WXR44" s="271"/>
      <c r="WXS44" s="451"/>
      <c r="WXT44" s="454"/>
      <c r="WXU44" s="451"/>
      <c r="WXV44" s="457"/>
      <c r="WXW44" s="271"/>
      <c r="WXX44" s="451"/>
      <c r="WXY44" s="454"/>
      <c r="WXZ44" s="451"/>
      <c r="WYA44" s="457"/>
      <c r="WYB44" s="451"/>
      <c r="WYC44" s="457"/>
      <c r="WYD44" s="457"/>
      <c r="WYE44" s="457"/>
      <c r="WYF44" s="271"/>
      <c r="WYG44" s="271"/>
      <c r="WYH44" s="451"/>
      <c r="WYI44" s="454"/>
      <c r="WYJ44" s="451"/>
      <c r="WYK44" s="454"/>
      <c r="WYL44" s="458"/>
      <c r="WYM44" s="459"/>
      <c r="WYN44" s="460"/>
      <c r="WYO44" s="461"/>
      <c r="WYP44" s="462"/>
      <c r="WYQ44" s="458"/>
      <c r="WYR44" s="451"/>
      <c r="WYS44" s="463"/>
      <c r="WYT44" s="451"/>
      <c r="WYU44" s="451"/>
      <c r="WYV44" s="453"/>
      <c r="WYX44" s="449"/>
      <c r="WYY44" s="449"/>
      <c r="WYZ44" s="449"/>
      <c r="WZA44" s="450"/>
      <c r="WZB44" s="451"/>
      <c r="WZC44" s="451"/>
      <c r="WZD44" s="451"/>
      <c r="WZE44" s="449"/>
      <c r="WZF44" s="452"/>
      <c r="WZG44" s="453"/>
      <c r="WZH44" s="454"/>
      <c r="WZI44" s="449"/>
      <c r="WZJ44" s="453"/>
      <c r="WZK44" s="453"/>
      <c r="WZL44" s="450"/>
      <c r="WZM44" s="454"/>
      <c r="WZN44" s="455"/>
      <c r="WZO44" s="453"/>
      <c r="WZP44" s="456"/>
      <c r="WZQ44" s="453"/>
      <c r="WZR44" s="456"/>
      <c r="WZS44" s="454"/>
      <c r="WZT44" s="451"/>
      <c r="WZU44" s="454"/>
      <c r="WZV44" s="450"/>
      <c r="WZW44" s="456"/>
      <c r="WZX44" s="456"/>
      <c r="WZY44" s="456"/>
      <c r="WZZ44" s="456"/>
      <c r="XAA44" s="271"/>
      <c r="XAB44" s="451"/>
      <c r="XAC44" s="454"/>
      <c r="XAD44" s="451"/>
      <c r="XAE44" s="457"/>
      <c r="XAF44" s="271"/>
      <c r="XAG44" s="451"/>
      <c r="XAH44" s="454"/>
      <c r="XAI44" s="451"/>
      <c r="XAJ44" s="457"/>
      <c r="XAK44" s="451"/>
      <c r="XAL44" s="457"/>
      <c r="XAM44" s="457"/>
      <c r="XAN44" s="457"/>
      <c r="XAO44" s="271"/>
      <c r="XAP44" s="271"/>
      <c r="XAQ44" s="451"/>
      <c r="XAR44" s="454"/>
      <c r="XAS44" s="451"/>
      <c r="XAT44" s="454"/>
      <c r="XAU44" s="458"/>
      <c r="XAV44" s="459"/>
      <c r="XAW44" s="460"/>
      <c r="XAX44" s="461"/>
      <c r="XAY44" s="462"/>
      <c r="XAZ44" s="458"/>
      <c r="XBA44" s="451"/>
      <c r="XBB44" s="463"/>
      <c r="XBC44" s="451"/>
      <c r="XBD44" s="451"/>
      <c r="XBE44" s="453"/>
      <c r="XBG44" s="449"/>
      <c r="XBH44" s="449"/>
      <c r="XBI44" s="449"/>
      <c r="XBJ44" s="450"/>
      <c r="XBK44" s="451"/>
      <c r="XBL44" s="451"/>
      <c r="XBM44" s="451"/>
      <c r="XBN44" s="449"/>
      <c r="XBO44" s="452"/>
      <c r="XBP44" s="453"/>
      <c r="XBQ44" s="454"/>
      <c r="XBR44" s="449"/>
      <c r="XBS44" s="453"/>
      <c r="XBT44" s="453"/>
      <c r="XBU44" s="450"/>
      <c r="XBV44" s="454"/>
      <c r="XBW44" s="455"/>
      <c r="XBX44" s="453"/>
      <c r="XBY44" s="456"/>
      <c r="XBZ44" s="453"/>
      <c r="XCA44" s="456"/>
      <c r="XCB44" s="454"/>
      <c r="XCC44" s="451"/>
      <c r="XCD44" s="454"/>
      <c r="XCE44" s="450"/>
      <c r="XCF44" s="456"/>
      <c r="XCG44" s="456"/>
      <c r="XCH44" s="456"/>
      <c r="XCI44" s="456"/>
      <c r="XCJ44" s="271"/>
      <c r="XCK44" s="451"/>
      <c r="XCL44" s="454"/>
      <c r="XCM44" s="451"/>
      <c r="XCN44" s="457"/>
      <c r="XCO44" s="271"/>
      <c r="XCP44" s="451"/>
      <c r="XCQ44" s="454"/>
      <c r="XCR44" s="451"/>
      <c r="XCS44" s="457"/>
      <c r="XCT44" s="451"/>
      <c r="XCU44" s="457"/>
      <c r="XCV44" s="457"/>
      <c r="XCW44" s="457"/>
      <c r="XCX44" s="271"/>
      <c r="XCY44" s="271"/>
      <c r="XCZ44" s="451"/>
      <c r="XDA44" s="454"/>
      <c r="XDB44" s="451"/>
      <c r="XDC44" s="454"/>
      <c r="XDD44" s="458"/>
      <c r="XDE44" s="459"/>
      <c r="XDF44" s="460"/>
      <c r="XDG44" s="461"/>
      <c r="XDH44" s="462"/>
      <c r="XDI44" s="458"/>
      <c r="XDJ44" s="451"/>
      <c r="XDK44" s="463"/>
      <c r="XDL44" s="451"/>
      <c r="XDM44" s="451"/>
      <c r="XDN44" s="453"/>
      <c r="XDP44" s="449"/>
      <c r="XDQ44" s="449"/>
      <c r="XDR44" s="449"/>
      <c r="XDS44" s="450"/>
      <c r="XDT44" s="451"/>
      <c r="XDU44" s="451"/>
      <c r="XDV44" s="451"/>
      <c r="XDW44" s="449"/>
      <c r="XDX44" s="452"/>
      <c r="XDY44" s="453"/>
      <c r="XDZ44" s="454"/>
      <c r="XEA44" s="449"/>
      <c r="XEB44" s="453"/>
      <c r="XEC44" s="453"/>
      <c r="XED44" s="450"/>
      <c r="XEE44" s="454"/>
      <c r="XEF44" s="455"/>
      <c r="XEG44" s="453"/>
      <c r="XEH44" s="456"/>
      <c r="XEI44" s="453"/>
      <c r="XEJ44" s="456"/>
      <c r="XEK44" s="454"/>
      <c r="XEL44" s="451"/>
      <c r="XEM44" s="454"/>
      <c r="XEN44" s="450"/>
      <c r="XEO44" s="456"/>
      <c r="XEP44" s="456"/>
      <c r="XEQ44" s="456"/>
      <c r="XER44" s="456"/>
      <c r="XES44" s="271"/>
      <c r="XET44" s="451"/>
      <c r="XEU44" s="454"/>
      <c r="XEV44" s="451"/>
      <c r="XEW44" s="457"/>
      <c r="XEX44" s="271"/>
    </row>
    <row r="45" spans="2:16378" x14ac:dyDescent="0.25">
      <c r="B45" s="221">
        <v>2025</v>
      </c>
      <c r="C45" s="221">
        <v>891780111</v>
      </c>
      <c r="D45" s="221" t="s">
        <v>78</v>
      </c>
      <c r="E45" s="67" t="s">
        <v>8174</v>
      </c>
      <c r="F45" s="65" t="s">
        <v>8173</v>
      </c>
      <c r="G45" s="65">
        <v>0</v>
      </c>
      <c r="H45" s="65" t="s">
        <v>81</v>
      </c>
      <c r="I45" s="221" t="s">
        <v>82</v>
      </c>
      <c r="J45" s="220" t="s">
        <v>83</v>
      </c>
      <c r="K45" s="66" t="s">
        <v>8172</v>
      </c>
      <c r="L45" s="68">
        <v>24750000</v>
      </c>
      <c r="M45" s="221" t="s">
        <v>85</v>
      </c>
      <c r="N45" s="66" t="s">
        <v>8171</v>
      </c>
      <c r="O45" s="66">
        <v>1082988307</v>
      </c>
      <c r="P45" s="66">
        <v>1544</v>
      </c>
      <c r="Q45" s="70">
        <v>45852</v>
      </c>
      <c r="R45" s="66">
        <v>24750000</v>
      </c>
      <c r="S45" s="70">
        <v>45852</v>
      </c>
      <c r="T45" s="68">
        <v>24750000</v>
      </c>
      <c r="U45" s="65" t="s">
        <v>87</v>
      </c>
      <c r="V45" s="68">
        <v>85472735</v>
      </c>
      <c r="W45" s="67" t="s">
        <v>8170</v>
      </c>
      <c r="X45" s="70">
        <v>45852</v>
      </c>
      <c r="Y45" s="70">
        <v>45853</v>
      </c>
      <c r="Z45" s="70" t="s">
        <v>89</v>
      </c>
      <c r="AA45" s="70">
        <v>46006</v>
      </c>
      <c r="AB45" s="49">
        <f t="shared" si="0"/>
        <v>153</v>
      </c>
      <c r="AC45" s="65">
        <v>0</v>
      </c>
      <c r="AD45" s="68">
        <v>0</v>
      </c>
      <c r="AE45" s="65">
        <v>0</v>
      </c>
      <c r="AF45" s="78" t="s">
        <v>89</v>
      </c>
      <c r="AG45" s="49">
        <f t="shared" si="1"/>
        <v>0</v>
      </c>
      <c r="AH45" s="65">
        <v>0</v>
      </c>
      <c r="AI45" s="68">
        <v>0</v>
      </c>
      <c r="AJ45" s="65" t="s">
        <v>89</v>
      </c>
      <c r="AK45" s="78" t="s">
        <v>89</v>
      </c>
      <c r="AL45" s="65">
        <v>0</v>
      </c>
      <c r="AM45" s="78" t="s">
        <v>89</v>
      </c>
      <c r="AN45" s="78" t="s">
        <v>89</v>
      </c>
      <c r="AO45" s="78" t="s">
        <v>89</v>
      </c>
      <c r="AP45" s="49">
        <f t="shared" si="2"/>
        <v>0</v>
      </c>
      <c r="AQ45" s="49">
        <f>+L45+AD45-AI45</f>
        <v>24750000</v>
      </c>
      <c r="AR45" s="65" t="s">
        <v>87</v>
      </c>
      <c r="AS45" s="68">
        <v>24750000</v>
      </c>
      <c r="AT45" s="65" t="s">
        <v>87</v>
      </c>
      <c r="AU45" s="68">
        <v>0</v>
      </c>
      <c r="AV45" s="75" t="s">
        <v>89</v>
      </c>
      <c r="AW45" s="267">
        <v>9000000</v>
      </c>
      <c r="AX45" s="79">
        <f t="shared" si="3"/>
        <v>15750000</v>
      </c>
      <c r="AY45" s="223">
        <f t="shared" si="4"/>
        <v>0.36363636363636365</v>
      </c>
      <c r="AZ45" s="74">
        <v>0.36363636363636365</v>
      </c>
      <c r="BA45" s="75" t="s">
        <v>89</v>
      </c>
      <c r="BB45" s="65" t="s">
        <v>108</v>
      </c>
      <c r="BC45" s="400" t="s">
        <v>8169</v>
      </c>
      <c r="BD45" s="65" t="s">
        <v>87</v>
      </c>
      <c r="BE45" s="65" t="s">
        <v>87</v>
      </c>
      <c r="BF45" s="449"/>
      <c r="BG45" s="449"/>
      <c r="BH45" s="450"/>
      <c r="BI45" s="451"/>
      <c r="BJ45" s="451"/>
      <c r="BK45" s="451"/>
      <c r="BL45" s="449"/>
      <c r="BM45" s="452"/>
      <c r="BN45" s="453"/>
      <c r="BO45" s="454"/>
      <c r="BP45" s="449"/>
      <c r="BQ45" s="453"/>
      <c r="BR45" s="453"/>
      <c r="BS45" s="450"/>
      <c r="BT45" s="454"/>
      <c r="BU45" s="455"/>
      <c r="BV45" s="453"/>
      <c r="BW45" s="456"/>
      <c r="BX45" s="453"/>
      <c r="BY45" s="456"/>
      <c r="BZ45" s="454"/>
      <c r="CA45" s="451"/>
      <c r="CB45" s="454"/>
      <c r="CC45" s="450"/>
      <c r="CD45" s="456"/>
      <c r="CE45" s="456"/>
      <c r="CF45" s="456"/>
      <c r="CG45" s="456"/>
      <c r="CH45" s="271"/>
      <c r="CI45" s="451"/>
      <c r="CJ45" s="454"/>
      <c r="CK45" s="451"/>
      <c r="CL45" s="457"/>
      <c r="CM45" s="271"/>
      <c r="CN45" s="451"/>
      <c r="CO45" s="454"/>
      <c r="CP45" s="451"/>
      <c r="CQ45" s="457"/>
      <c r="CR45" s="451"/>
      <c r="CS45" s="457"/>
      <c r="CT45" s="457"/>
      <c r="CU45" s="457"/>
      <c r="CV45" s="271"/>
      <c r="CW45" s="271"/>
      <c r="CX45" s="451"/>
      <c r="CY45" s="454"/>
      <c r="CZ45" s="451"/>
      <c r="DA45" s="454"/>
      <c r="DB45" s="458"/>
      <c r="DC45" s="459"/>
      <c r="DD45" s="460"/>
      <c r="DE45" s="461"/>
      <c r="DF45" s="462"/>
      <c r="DG45" s="458"/>
      <c r="DH45" s="451"/>
      <c r="DI45" s="463"/>
      <c r="DJ45" s="451"/>
      <c r="DK45" s="451"/>
      <c r="DL45" s="453"/>
      <c r="DN45" s="449"/>
      <c r="DO45" s="449"/>
      <c r="DP45" s="449"/>
      <c r="DQ45" s="450"/>
      <c r="DR45" s="451"/>
      <c r="DS45" s="451"/>
      <c r="DT45" s="451"/>
      <c r="DU45" s="449"/>
      <c r="DV45" s="452"/>
      <c r="DW45" s="453"/>
      <c r="DX45" s="454"/>
      <c r="DY45" s="449"/>
      <c r="DZ45" s="453"/>
      <c r="EA45" s="453"/>
      <c r="EB45" s="450"/>
      <c r="EC45" s="454"/>
      <c r="ED45" s="455"/>
      <c r="EE45" s="453"/>
      <c r="EF45" s="456"/>
      <c r="EG45" s="453"/>
      <c r="EH45" s="456"/>
      <c r="EI45" s="454"/>
      <c r="EJ45" s="451"/>
      <c r="EK45" s="454"/>
      <c r="EL45" s="450"/>
      <c r="EM45" s="456"/>
      <c r="EN45" s="456"/>
      <c r="EO45" s="456"/>
      <c r="EP45" s="456"/>
      <c r="EQ45" s="271"/>
      <c r="ER45" s="451"/>
      <c r="ES45" s="454"/>
      <c r="ET45" s="451"/>
      <c r="EU45" s="457"/>
      <c r="EV45" s="271"/>
      <c r="EW45" s="451"/>
      <c r="EX45" s="454"/>
      <c r="EY45" s="451"/>
      <c r="EZ45" s="457"/>
      <c r="FA45" s="451"/>
      <c r="FB45" s="457"/>
      <c r="FC45" s="457"/>
      <c r="FD45" s="457"/>
      <c r="FE45" s="271"/>
      <c r="FF45" s="271"/>
      <c r="FG45" s="451"/>
      <c r="FH45" s="454"/>
      <c r="FI45" s="451"/>
      <c r="FJ45" s="454"/>
      <c r="FK45" s="458"/>
      <c r="FL45" s="459"/>
      <c r="FM45" s="460"/>
      <c r="FN45" s="461"/>
      <c r="FO45" s="462"/>
      <c r="FP45" s="458"/>
      <c r="FQ45" s="451"/>
      <c r="FR45" s="463"/>
      <c r="FS45" s="451"/>
      <c r="FT45" s="451"/>
      <c r="FU45" s="453"/>
      <c r="FW45" s="449"/>
      <c r="FX45" s="449"/>
      <c r="FY45" s="449"/>
      <c r="FZ45" s="450"/>
      <c r="GA45" s="451"/>
      <c r="GB45" s="451"/>
      <c r="GC45" s="451"/>
      <c r="GD45" s="449"/>
      <c r="GE45" s="452"/>
      <c r="GF45" s="453"/>
      <c r="GG45" s="454"/>
      <c r="GH45" s="449"/>
      <c r="GI45" s="453"/>
      <c r="GJ45" s="453"/>
      <c r="GK45" s="450"/>
      <c r="GL45" s="454"/>
      <c r="GM45" s="455"/>
      <c r="GN45" s="453"/>
      <c r="GO45" s="456"/>
      <c r="GP45" s="453"/>
      <c r="GQ45" s="456"/>
      <c r="GR45" s="454"/>
      <c r="GS45" s="451"/>
      <c r="GT45" s="454"/>
      <c r="GU45" s="450"/>
      <c r="GV45" s="456"/>
      <c r="GW45" s="456"/>
      <c r="GX45" s="456"/>
      <c r="GY45" s="456"/>
      <c r="GZ45" s="271"/>
      <c r="HA45" s="451"/>
      <c r="HB45" s="454"/>
      <c r="HC45" s="451"/>
      <c r="HD45" s="457"/>
      <c r="HE45" s="271"/>
      <c r="HF45" s="451"/>
      <c r="HG45" s="454"/>
      <c r="HH45" s="451"/>
      <c r="HI45" s="457"/>
      <c r="HJ45" s="451"/>
      <c r="HK45" s="457"/>
      <c r="HL45" s="457"/>
      <c r="HM45" s="457"/>
      <c r="HN45" s="271"/>
      <c r="HO45" s="271"/>
      <c r="HP45" s="451"/>
      <c r="HQ45" s="454"/>
      <c r="HR45" s="451"/>
      <c r="HS45" s="454"/>
      <c r="HT45" s="458"/>
      <c r="HU45" s="459"/>
      <c r="HV45" s="460"/>
      <c r="HW45" s="461"/>
      <c r="HX45" s="462"/>
      <c r="HY45" s="458"/>
      <c r="HZ45" s="451"/>
      <c r="IA45" s="463"/>
      <c r="IB45" s="451"/>
      <c r="IC45" s="451"/>
      <c r="ID45" s="453"/>
      <c r="IF45" s="449"/>
      <c r="IG45" s="449"/>
      <c r="IH45" s="449"/>
      <c r="II45" s="450"/>
      <c r="IJ45" s="451"/>
      <c r="IK45" s="451"/>
      <c r="IL45" s="451"/>
      <c r="IM45" s="449"/>
      <c r="IN45" s="452"/>
      <c r="IO45" s="453"/>
      <c r="IP45" s="454"/>
      <c r="IQ45" s="449"/>
      <c r="IR45" s="453"/>
      <c r="IS45" s="453"/>
      <c r="IT45" s="450"/>
      <c r="IU45" s="454"/>
      <c r="IV45" s="455"/>
      <c r="IW45" s="453"/>
      <c r="IX45" s="456"/>
      <c r="IY45" s="453"/>
      <c r="IZ45" s="456"/>
      <c r="JA45" s="454"/>
      <c r="JB45" s="451"/>
      <c r="JC45" s="454"/>
      <c r="JD45" s="450"/>
      <c r="JE45" s="456"/>
      <c r="JF45" s="456"/>
      <c r="JG45" s="456"/>
      <c r="JH45" s="456"/>
      <c r="JI45" s="271"/>
      <c r="JJ45" s="451"/>
      <c r="JK45" s="454"/>
      <c r="JL45" s="451"/>
      <c r="JM45" s="457"/>
      <c r="JN45" s="271"/>
      <c r="JO45" s="451"/>
      <c r="JP45" s="454"/>
      <c r="JQ45" s="451"/>
      <c r="JR45" s="457"/>
      <c r="JS45" s="451"/>
      <c r="JT45" s="457"/>
      <c r="JU45" s="457"/>
      <c r="JV45" s="457"/>
      <c r="JW45" s="271"/>
      <c r="JX45" s="271"/>
      <c r="JY45" s="451"/>
      <c r="JZ45" s="454"/>
      <c r="KA45" s="451"/>
      <c r="KB45" s="454"/>
      <c r="KC45" s="458"/>
      <c r="KD45" s="459"/>
      <c r="KE45" s="460"/>
      <c r="KF45" s="461"/>
      <c r="KG45" s="462"/>
      <c r="KH45" s="458"/>
      <c r="KI45" s="451"/>
      <c r="KJ45" s="463"/>
      <c r="KK45" s="451"/>
      <c r="KL45" s="451"/>
      <c r="KM45" s="453"/>
      <c r="KO45" s="449"/>
      <c r="KP45" s="449"/>
      <c r="KQ45" s="449"/>
      <c r="KR45" s="450"/>
      <c r="KS45" s="451"/>
      <c r="KT45" s="451"/>
      <c r="KU45" s="451"/>
      <c r="KV45" s="449"/>
      <c r="KW45" s="452"/>
      <c r="KX45" s="453"/>
      <c r="KY45" s="454"/>
      <c r="KZ45" s="449"/>
      <c r="LA45" s="453"/>
      <c r="LB45" s="453"/>
      <c r="LC45" s="450"/>
      <c r="LD45" s="454"/>
      <c r="LE45" s="455"/>
      <c r="LF45" s="453"/>
      <c r="LG45" s="456"/>
      <c r="LH45" s="453"/>
      <c r="LI45" s="456"/>
      <c r="LJ45" s="454"/>
      <c r="LK45" s="451"/>
      <c r="LL45" s="454"/>
      <c r="LM45" s="450"/>
      <c r="LN45" s="456"/>
      <c r="LO45" s="456"/>
      <c r="LP45" s="456"/>
      <c r="LQ45" s="456"/>
      <c r="LR45" s="271"/>
      <c r="LS45" s="451"/>
      <c r="LT45" s="454"/>
      <c r="LU45" s="451"/>
      <c r="LV45" s="457"/>
      <c r="LW45" s="271"/>
      <c r="LX45" s="451"/>
      <c r="LY45" s="454"/>
      <c r="LZ45" s="451"/>
      <c r="MA45" s="457"/>
      <c r="MB45" s="451"/>
      <c r="MC45" s="457"/>
      <c r="MD45" s="457"/>
      <c r="ME45" s="457"/>
      <c r="MF45" s="271"/>
      <c r="MG45" s="271"/>
      <c r="MH45" s="451"/>
      <c r="MI45" s="454"/>
      <c r="MJ45" s="451"/>
      <c r="MK45" s="454"/>
      <c r="ML45" s="458"/>
      <c r="MM45" s="459"/>
      <c r="MN45" s="460"/>
      <c r="MO45" s="461"/>
      <c r="MP45" s="462"/>
      <c r="MQ45" s="458"/>
      <c r="MR45" s="451"/>
      <c r="MS45" s="463"/>
      <c r="MT45" s="451"/>
      <c r="MU45" s="451"/>
      <c r="MV45" s="453"/>
      <c r="MX45" s="449"/>
      <c r="MY45" s="449"/>
      <c r="MZ45" s="449"/>
      <c r="NA45" s="450"/>
      <c r="NB45" s="451"/>
      <c r="NC45" s="451"/>
      <c r="ND45" s="451"/>
      <c r="NE45" s="449"/>
      <c r="NF45" s="452"/>
      <c r="NG45" s="453"/>
      <c r="NH45" s="454"/>
      <c r="NI45" s="449"/>
      <c r="NJ45" s="453"/>
      <c r="NK45" s="453"/>
      <c r="NL45" s="450"/>
      <c r="NM45" s="454"/>
      <c r="NN45" s="455"/>
      <c r="NO45" s="453"/>
      <c r="NP45" s="456"/>
      <c r="NQ45" s="453"/>
      <c r="NR45" s="456"/>
      <c r="NS45" s="454"/>
      <c r="NT45" s="451"/>
      <c r="NU45" s="454"/>
      <c r="NV45" s="450"/>
      <c r="NW45" s="456"/>
      <c r="NX45" s="456"/>
      <c r="NY45" s="456"/>
      <c r="NZ45" s="456"/>
      <c r="OA45" s="271"/>
      <c r="OB45" s="451"/>
      <c r="OC45" s="454"/>
      <c r="OD45" s="451"/>
      <c r="OE45" s="457"/>
      <c r="OF45" s="271"/>
      <c r="OG45" s="451"/>
      <c r="OH45" s="454"/>
      <c r="OI45" s="451"/>
      <c r="OJ45" s="457"/>
      <c r="OK45" s="451"/>
      <c r="OL45" s="457"/>
      <c r="OM45" s="457"/>
      <c r="ON45" s="457"/>
      <c r="OO45" s="271"/>
      <c r="OP45" s="271"/>
      <c r="OQ45" s="451"/>
      <c r="OR45" s="454"/>
      <c r="OS45" s="451"/>
      <c r="OT45" s="454"/>
      <c r="OU45" s="458"/>
      <c r="OV45" s="459"/>
      <c r="OW45" s="460"/>
      <c r="OX45" s="461"/>
      <c r="OY45" s="462"/>
      <c r="OZ45" s="458"/>
      <c r="PA45" s="451"/>
      <c r="PB45" s="463"/>
      <c r="PC45" s="451"/>
      <c r="PD45" s="451"/>
      <c r="PE45" s="453"/>
      <c r="PG45" s="449"/>
      <c r="PH45" s="449"/>
      <c r="PI45" s="449"/>
      <c r="PJ45" s="450"/>
      <c r="PK45" s="451"/>
      <c r="PL45" s="451"/>
      <c r="PM45" s="451"/>
      <c r="PN45" s="449"/>
      <c r="PO45" s="452"/>
      <c r="PP45" s="453"/>
      <c r="PQ45" s="454"/>
      <c r="PR45" s="449"/>
      <c r="PS45" s="453"/>
      <c r="PT45" s="453"/>
      <c r="PU45" s="450"/>
      <c r="PV45" s="454"/>
      <c r="PW45" s="455"/>
      <c r="PX45" s="453"/>
      <c r="PY45" s="456"/>
      <c r="PZ45" s="453"/>
      <c r="QA45" s="456"/>
      <c r="QB45" s="454"/>
      <c r="QC45" s="451"/>
      <c r="QD45" s="454"/>
      <c r="QE45" s="450"/>
      <c r="QF45" s="456"/>
      <c r="QG45" s="456"/>
      <c r="QH45" s="456"/>
      <c r="QI45" s="456"/>
      <c r="QJ45" s="271"/>
      <c r="QK45" s="451"/>
      <c r="QL45" s="454"/>
      <c r="QM45" s="451"/>
      <c r="QN45" s="457"/>
      <c r="QO45" s="271"/>
      <c r="QP45" s="451"/>
      <c r="QQ45" s="454"/>
      <c r="QR45" s="451"/>
      <c r="QS45" s="457"/>
      <c r="QT45" s="451"/>
      <c r="QU45" s="457"/>
      <c r="QV45" s="457"/>
      <c r="QW45" s="457"/>
      <c r="QX45" s="271"/>
      <c r="QY45" s="271"/>
      <c r="QZ45" s="451"/>
      <c r="RA45" s="454"/>
      <c r="RB45" s="451"/>
      <c r="RC45" s="454"/>
      <c r="RD45" s="458"/>
      <c r="RE45" s="459"/>
      <c r="RF45" s="460"/>
      <c r="RG45" s="461"/>
      <c r="RH45" s="462"/>
      <c r="RI45" s="458"/>
      <c r="RJ45" s="451"/>
      <c r="RK45" s="463"/>
      <c r="RL45" s="451"/>
      <c r="RM45" s="451"/>
      <c r="RN45" s="453"/>
      <c r="RP45" s="449"/>
      <c r="RQ45" s="449"/>
      <c r="RR45" s="449"/>
      <c r="RS45" s="450"/>
      <c r="RT45" s="451"/>
      <c r="RU45" s="451"/>
      <c r="RV45" s="451"/>
      <c r="RW45" s="449"/>
      <c r="RX45" s="452"/>
      <c r="RY45" s="453"/>
      <c r="RZ45" s="454"/>
      <c r="SA45" s="449"/>
      <c r="SB45" s="453"/>
      <c r="SC45" s="453"/>
      <c r="SD45" s="450"/>
      <c r="SE45" s="454"/>
      <c r="SF45" s="455"/>
      <c r="SG45" s="453"/>
      <c r="SH45" s="456"/>
      <c r="SI45" s="453"/>
      <c r="SJ45" s="456"/>
      <c r="SK45" s="454"/>
      <c r="SL45" s="451"/>
      <c r="SM45" s="454"/>
      <c r="SN45" s="450"/>
      <c r="SO45" s="456"/>
      <c r="SP45" s="456"/>
      <c r="SQ45" s="456"/>
      <c r="SR45" s="456"/>
      <c r="SS45" s="271"/>
      <c r="ST45" s="451"/>
      <c r="SU45" s="454"/>
      <c r="SV45" s="451"/>
      <c r="SW45" s="457"/>
      <c r="SX45" s="271"/>
      <c r="SY45" s="451"/>
      <c r="SZ45" s="454"/>
      <c r="TA45" s="451"/>
      <c r="TB45" s="457"/>
      <c r="TC45" s="451"/>
      <c r="TD45" s="457"/>
      <c r="TE45" s="457"/>
      <c r="TF45" s="457"/>
      <c r="TG45" s="271"/>
      <c r="TH45" s="271"/>
      <c r="TI45" s="451"/>
      <c r="TJ45" s="454"/>
      <c r="TK45" s="451"/>
      <c r="TL45" s="454"/>
      <c r="TM45" s="458"/>
      <c r="TN45" s="459"/>
      <c r="TO45" s="460"/>
      <c r="TP45" s="461"/>
      <c r="TQ45" s="462"/>
      <c r="TR45" s="458"/>
      <c r="TS45" s="451"/>
      <c r="TT45" s="463"/>
      <c r="TU45" s="451"/>
      <c r="TV45" s="451"/>
      <c r="TW45" s="453"/>
      <c r="TY45" s="449"/>
      <c r="TZ45" s="449"/>
      <c r="UA45" s="449"/>
      <c r="UB45" s="450"/>
      <c r="UC45" s="451"/>
      <c r="UD45" s="451"/>
      <c r="UE45" s="451"/>
      <c r="UF45" s="449"/>
      <c r="UG45" s="452"/>
      <c r="UH45" s="453"/>
      <c r="UI45" s="454"/>
      <c r="UJ45" s="449"/>
      <c r="UK45" s="453"/>
      <c r="UL45" s="453"/>
      <c r="UM45" s="450"/>
      <c r="UN45" s="454"/>
      <c r="UO45" s="455"/>
      <c r="UP45" s="453"/>
      <c r="UQ45" s="456"/>
      <c r="UR45" s="453"/>
      <c r="US45" s="456"/>
      <c r="UT45" s="454"/>
      <c r="UU45" s="451"/>
      <c r="UV45" s="454"/>
      <c r="UW45" s="450"/>
      <c r="UX45" s="456"/>
      <c r="UY45" s="456"/>
      <c r="UZ45" s="456"/>
      <c r="VA45" s="456"/>
      <c r="VB45" s="271"/>
      <c r="VC45" s="451"/>
      <c r="VD45" s="454"/>
      <c r="VE45" s="451"/>
      <c r="VF45" s="457"/>
      <c r="VG45" s="271"/>
      <c r="VH45" s="451"/>
      <c r="VI45" s="454"/>
      <c r="VJ45" s="451"/>
      <c r="VK45" s="457"/>
      <c r="VL45" s="451"/>
      <c r="VM45" s="457"/>
      <c r="VN45" s="457"/>
      <c r="VO45" s="457"/>
      <c r="VP45" s="271"/>
      <c r="VQ45" s="271"/>
      <c r="VR45" s="451"/>
      <c r="VS45" s="454"/>
      <c r="VT45" s="451"/>
      <c r="VU45" s="454"/>
      <c r="VV45" s="458"/>
      <c r="VW45" s="459"/>
      <c r="VX45" s="460"/>
      <c r="VY45" s="461"/>
      <c r="VZ45" s="462"/>
      <c r="WA45" s="458"/>
      <c r="WB45" s="451"/>
      <c r="WC45" s="463"/>
      <c r="WD45" s="451"/>
      <c r="WE45" s="451"/>
      <c r="WF45" s="453"/>
      <c r="WH45" s="449"/>
      <c r="WI45" s="449"/>
      <c r="WJ45" s="449"/>
      <c r="WK45" s="450"/>
      <c r="WL45" s="451"/>
      <c r="WM45" s="451"/>
      <c r="WN45" s="451"/>
      <c r="WO45" s="449"/>
      <c r="WP45" s="452"/>
      <c r="WQ45" s="453"/>
      <c r="WR45" s="454"/>
      <c r="WS45" s="449"/>
      <c r="WT45" s="453"/>
      <c r="WU45" s="453"/>
      <c r="WV45" s="450"/>
      <c r="WW45" s="454"/>
      <c r="WX45" s="455"/>
      <c r="WY45" s="453"/>
      <c r="WZ45" s="456"/>
      <c r="XA45" s="453"/>
      <c r="XB45" s="456"/>
      <c r="XC45" s="454"/>
      <c r="XD45" s="451"/>
      <c r="XE45" s="454"/>
      <c r="XF45" s="450"/>
      <c r="XG45" s="456"/>
      <c r="XH45" s="456"/>
      <c r="XI45" s="456"/>
      <c r="XJ45" s="456"/>
      <c r="XK45" s="271"/>
      <c r="XL45" s="451"/>
      <c r="XM45" s="454"/>
      <c r="XN45" s="451"/>
      <c r="XO45" s="457"/>
      <c r="XP45" s="271"/>
      <c r="XQ45" s="451"/>
      <c r="XR45" s="454"/>
      <c r="XS45" s="451"/>
      <c r="XT45" s="457"/>
      <c r="XU45" s="451"/>
      <c r="XV45" s="457"/>
      <c r="XW45" s="457"/>
      <c r="XX45" s="457"/>
      <c r="XY45" s="271"/>
      <c r="XZ45" s="271"/>
      <c r="YA45" s="451"/>
      <c r="YB45" s="454"/>
      <c r="YC45" s="451"/>
      <c r="YD45" s="454"/>
      <c r="YE45" s="458"/>
      <c r="YF45" s="459"/>
      <c r="YG45" s="460"/>
      <c r="YH45" s="461"/>
      <c r="YI45" s="462"/>
      <c r="YJ45" s="458"/>
      <c r="YK45" s="451"/>
      <c r="YL45" s="463"/>
      <c r="YM45" s="451"/>
      <c r="YN45" s="451"/>
      <c r="YO45" s="453"/>
      <c r="YQ45" s="449"/>
      <c r="YR45" s="449"/>
      <c r="YS45" s="449"/>
      <c r="YT45" s="450"/>
      <c r="YU45" s="451"/>
      <c r="YV45" s="451"/>
      <c r="YW45" s="451"/>
      <c r="YX45" s="449"/>
      <c r="YY45" s="452"/>
      <c r="YZ45" s="453"/>
      <c r="ZA45" s="454"/>
      <c r="ZB45" s="449"/>
      <c r="ZC45" s="453"/>
      <c r="ZD45" s="453"/>
      <c r="ZE45" s="450"/>
      <c r="ZF45" s="454"/>
      <c r="ZG45" s="455"/>
      <c r="ZH45" s="453"/>
      <c r="ZI45" s="456"/>
      <c r="ZJ45" s="453"/>
      <c r="ZK45" s="456"/>
      <c r="ZL45" s="454"/>
      <c r="ZM45" s="451"/>
      <c r="ZN45" s="454"/>
      <c r="ZO45" s="450"/>
      <c r="ZP45" s="456"/>
      <c r="ZQ45" s="456"/>
      <c r="ZR45" s="456"/>
      <c r="ZS45" s="456"/>
      <c r="ZT45" s="271"/>
      <c r="ZU45" s="451"/>
      <c r="ZV45" s="454"/>
      <c r="ZW45" s="451"/>
      <c r="ZX45" s="457"/>
      <c r="ZY45" s="271"/>
      <c r="ZZ45" s="451"/>
      <c r="AAA45" s="454"/>
      <c r="AAB45" s="451"/>
      <c r="AAC45" s="457"/>
      <c r="AAD45" s="451"/>
      <c r="AAE45" s="457"/>
      <c r="AAF45" s="457"/>
      <c r="AAG45" s="457"/>
      <c r="AAH45" s="271"/>
      <c r="AAI45" s="271"/>
      <c r="AAJ45" s="451"/>
      <c r="AAK45" s="454"/>
      <c r="AAL45" s="451"/>
      <c r="AAM45" s="454"/>
      <c r="AAN45" s="458"/>
      <c r="AAO45" s="459"/>
      <c r="AAP45" s="460"/>
      <c r="AAQ45" s="461"/>
      <c r="AAR45" s="462"/>
      <c r="AAS45" s="458"/>
      <c r="AAT45" s="451"/>
      <c r="AAU45" s="463"/>
      <c r="AAV45" s="451"/>
      <c r="AAW45" s="451"/>
      <c r="AAX45" s="453"/>
      <c r="AAZ45" s="449"/>
      <c r="ABA45" s="449"/>
      <c r="ABB45" s="449"/>
      <c r="ABC45" s="450"/>
      <c r="ABD45" s="451"/>
      <c r="ABE45" s="451"/>
      <c r="ABF45" s="451"/>
      <c r="ABG45" s="449"/>
      <c r="ABH45" s="452"/>
      <c r="ABI45" s="453"/>
      <c r="ABJ45" s="454"/>
      <c r="ABK45" s="449"/>
      <c r="ABL45" s="453"/>
      <c r="ABM45" s="453"/>
      <c r="ABN45" s="450"/>
      <c r="ABO45" s="454"/>
      <c r="ABP45" s="455"/>
      <c r="ABQ45" s="453"/>
      <c r="ABR45" s="456"/>
      <c r="ABS45" s="453"/>
      <c r="ABT45" s="456"/>
      <c r="ABU45" s="454"/>
      <c r="ABV45" s="451"/>
      <c r="ABW45" s="454"/>
      <c r="ABX45" s="450"/>
      <c r="ABY45" s="456"/>
      <c r="ABZ45" s="456"/>
      <c r="ACA45" s="456"/>
      <c r="ACB45" s="456"/>
      <c r="ACC45" s="271"/>
      <c r="ACD45" s="451"/>
      <c r="ACE45" s="454"/>
      <c r="ACF45" s="451"/>
      <c r="ACG45" s="457"/>
      <c r="ACH45" s="271"/>
      <c r="ACI45" s="451"/>
      <c r="ACJ45" s="454"/>
      <c r="ACK45" s="451"/>
      <c r="ACL45" s="457"/>
      <c r="ACM45" s="451"/>
      <c r="ACN45" s="457"/>
      <c r="ACO45" s="457"/>
      <c r="ACP45" s="457"/>
      <c r="ACQ45" s="271"/>
      <c r="ACR45" s="271"/>
      <c r="ACS45" s="451"/>
      <c r="ACT45" s="454"/>
      <c r="ACU45" s="451"/>
      <c r="ACV45" s="454"/>
      <c r="ACW45" s="458"/>
      <c r="ACX45" s="459"/>
      <c r="ACY45" s="460"/>
      <c r="ACZ45" s="461"/>
      <c r="ADA45" s="462"/>
      <c r="ADB45" s="458"/>
      <c r="ADC45" s="451"/>
      <c r="ADD45" s="463"/>
      <c r="ADE45" s="451"/>
      <c r="ADF45" s="451"/>
      <c r="ADG45" s="453"/>
      <c r="ADI45" s="449"/>
      <c r="ADJ45" s="449"/>
      <c r="ADK45" s="449"/>
      <c r="ADL45" s="450"/>
      <c r="ADM45" s="451"/>
      <c r="ADN45" s="451"/>
      <c r="ADO45" s="451"/>
      <c r="ADP45" s="449"/>
      <c r="ADQ45" s="452"/>
      <c r="ADR45" s="453"/>
      <c r="ADS45" s="454"/>
      <c r="ADT45" s="449"/>
      <c r="ADU45" s="453"/>
      <c r="ADV45" s="453"/>
      <c r="ADW45" s="450"/>
      <c r="ADX45" s="454"/>
      <c r="ADY45" s="455"/>
      <c r="ADZ45" s="453"/>
      <c r="AEA45" s="456"/>
      <c r="AEB45" s="453"/>
      <c r="AEC45" s="456"/>
      <c r="AED45" s="454"/>
      <c r="AEE45" s="451"/>
      <c r="AEF45" s="454"/>
      <c r="AEG45" s="450"/>
      <c r="AEH45" s="456"/>
      <c r="AEI45" s="456"/>
      <c r="AEJ45" s="456"/>
      <c r="AEK45" s="456"/>
      <c r="AEL45" s="271"/>
      <c r="AEM45" s="451"/>
      <c r="AEN45" s="454"/>
      <c r="AEO45" s="451"/>
      <c r="AEP45" s="457"/>
      <c r="AEQ45" s="271"/>
      <c r="AER45" s="451"/>
      <c r="AES45" s="454"/>
      <c r="AET45" s="451"/>
      <c r="AEU45" s="457"/>
      <c r="AEV45" s="451"/>
      <c r="AEW45" s="457"/>
      <c r="AEX45" s="457"/>
      <c r="AEY45" s="457"/>
      <c r="AEZ45" s="271"/>
      <c r="AFA45" s="271"/>
      <c r="AFB45" s="451"/>
      <c r="AFC45" s="454"/>
      <c r="AFD45" s="451"/>
      <c r="AFE45" s="454"/>
      <c r="AFF45" s="458"/>
      <c r="AFG45" s="459"/>
      <c r="AFH45" s="460"/>
      <c r="AFI45" s="461"/>
      <c r="AFJ45" s="462"/>
      <c r="AFK45" s="458"/>
      <c r="AFL45" s="451"/>
      <c r="AFM45" s="463"/>
      <c r="AFN45" s="451"/>
      <c r="AFO45" s="451"/>
      <c r="AFP45" s="453"/>
      <c r="AFR45" s="449"/>
      <c r="AFS45" s="449"/>
      <c r="AFT45" s="449"/>
      <c r="AFU45" s="450"/>
      <c r="AFV45" s="451"/>
      <c r="AFW45" s="451"/>
      <c r="AFX45" s="451"/>
      <c r="AFY45" s="449"/>
      <c r="AFZ45" s="452"/>
      <c r="AGA45" s="453"/>
      <c r="AGB45" s="454"/>
      <c r="AGC45" s="449"/>
      <c r="AGD45" s="453"/>
      <c r="AGE45" s="453"/>
      <c r="AGF45" s="450"/>
      <c r="AGG45" s="454"/>
      <c r="AGH45" s="455"/>
      <c r="AGI45" s="453"/>
      <c r="AGJ45" s="456"/>
      <c r="AGK45" s="453"/>
      <c r="AGL45" s="456"/>
      <c r="AGM45" s="454"/>
      <c r="AGN45" s="451"/>
      <c r="AGO45" s="454"/>
      <c r="AGP45" s="450"/>
      <c r="AGQ45" s="456"/>
      <c r="AGR45" s="456"/>
      <c r="AGS45" s="456"/>
      <c r="AGT45" s="456"/>
      <c r="AGU45" s="271"/>
      <c r="AGV45" s="451"/>
      <c r="AGW45" s="454"/>
      <c r="AGX45" s="451"/>
      <c r="AGY45" s="457"/>
      <c r="AGZ45" s="271"/>
      <c r="AHA45" s="451"/>
      <c r="AHB45" s="454"/>
      <c r="AHC45" s="451"/>
      <c r="AHD45" s="457"/>
      <c r="AHE45" s="451"/>
      <c r="AHF45" s="457"/>
      <c r="AHG45" s="457"/>
      <c r="AHH45" s="457"/>
      <c r="AHI45" s="271"/>
      <c r="AHJ45" s="271"/>
      <c r="AHK45" s="451"/>
      <c r="AHL45" s="454"/>
      <c r="AHM45" s="451"/>
      <c r="AHN45" s="454"/>
      <c r="AHO45" s="458"/>
      <c r="AHP45" s="459"/>
      <c r="AHQ45" s="460"/>
      <c r="AHR45" s="461"/>
      <c r="AHS45" s="462"/>
      <c r="AHT45" s="458"/>
      <c r="AHU45" s="451"/>
      <c r="AHV45" s="463"/>
      <c r="AHW45" s="451"/>
      <c r="AHX45" s="451"/>
      <c r="AHY45" s="453"/>
      <c r="AIA45" s="449"/>
      <c r="AIB45" s="449"/>
      <c r="AIC45" s="449"/>
      <c r="AID45" s="450"/>
      <c r="AIE45" s="451"/>
      <c r="AIF45" s="451"/>
      <c r="AIG45" s="451"/>
      <c r="AIH45" s="449"/>
      <c r="AII45" s="452"/>
      <c r="AIJ45" s="453"/>
      <c r="AIK45" s="454"/>
      <c r="AIL45" s="449"/>
      <c r="AIM45" s="453"/>
      <c r="AIN45" s="453"/>
      <c r="AIO45" s="450"/>
      <c r="AIP45" s="454"/>
      <c r="AIQ45" s="455"/>
      <c r="AIR45" s="453"/>
      <c r="AIS45" s="456"/>
      <c r="AIT45" s="453"/>
      <c r="AIU45" s="456"/>
      <c r="AIV45" s="454"/>
      <c r="AIW45" s="451"/>
      <c r="AIX45" s="454"/>
      <c r="AIY45" s="450"/>
      <c r="AIZ45" s="456"/>
      <c r="AJA45" s="456"/>
      <c r="AJB45" s="456"/>
      <c r="AJC45" s="456"/>
      <c r="AJD45" s="271"/>
      <c r="AJE45" s="451"/>
      <c r="AJF45" s="454"/>
      <c r="AJG45" s="451"/>
      <c r="AJH45" s="457"/>
      <c r="AJI45" s="271"/>
      <c r="AJJ45" s="451"/>
      <c r="AJK45" s="454"/>
      <c r="AJL45" s="451"/>
      <c r="AJM45" s="457"/>
      <c r="AJN45" s="451"/>
      <c r="AJO45" s="457"/>
      <c r="AJP45" s="457"/>
      <c r="AJQ45" s="457"/>
      <c r="AJR45" s="271"/>
      <c r="AJS45" s="271"/>
      <c r="AJT45" s="451"/>
      <c r="AJU45" s="454"/>
      <c r="AJV45" s="451"/>
      <c r="AJW45" s="454"/>
      <c r="AJX45" s="458"/>
      <c r="AJY45" s="459"/>
      <c r="AJZ45" s="460"/>
      <c r="AKA45" s="461"/>
      <c r="AKB45" s="462"/>
      <c r="AKC45" s="458"/>
      <c r="AKD45" s="451"/>
      <c r="AKE45" s="463"/>
      <c r="AKF45" s="451"/>
      <c r="AKG45" s="451"/>
      <c r="AKH45" s="453"/>
      <c r="AKJ45" s="449"/>
      <c r="AKK45" s="449"/>
      <c r="AKL45" s="449"/>
      <c r="AKM45" s="450"/>
      <c r="AKN45" s="451"/>
      <c r="AKO45" s="451"/>
      <c r="AKP45" s="451"/>
      <c r="AKQ45" s="449"/>
      <c r="AKR45" s="452"/>
      <c r="AKS45" s="453"/>
      <c r="AKT45" s="454"/>
      <c r="AKU45" s="449"/>
      <c r="AKV45" s="453"/>
      <c r="AKW45" s="453"/>
      <c r="AKX45" s="450"/>
      <c r="AKY45" s="454"/>
      <c r="AKZ45" s="455"/>
      <c r="ALA45" s="453"/>
      <c r="ALB45" s="456"/>
      <c r="ALC45" s="453"/>
      <c r="ALD45" s="456"/>
      <c r="ALE45" s="454"/>
      <c r="ALF45" s="451"/>
      <c r="ALG45" s="454"/>
      <c r="ALH45" s="450"/>
      <c r="ALI45" s="456"/>
      <c r="ALJ45" s="456"/>
      <c r="ALK45" s="456"/>
      <c r="ALL45" s="456"/>
      <c r="ALM45" s="271"/>
      <c r="ALN45" s="451"/>
      <c r="ALO45" s="454"/>
      <c r="ALP45" s="451"/>
      <c r="ALQ45" s="457"/>
      <c r="ALR45" s="271"/>
      <c r="ALS45" s="451"/>
      <c r="ALT45" s="454"/>
      <c r="ALU45" s="451"/>
      <c r="ALV45" s="457"/>
      <c r="ALW45" s="451"/>
      <c r="ALX45" s="457"/>
      <c r="ALY45" s="457"/>
      <c r="ALZ45" s="457"/>
      <c r="AMA45" s="271"/>
      <c r="AMB45" s="271"/>
      <c r="AMC45" s="451"/>
      <c r="AMD45" s="454"/>
      <c r="AME45" s="451"/>
      <c r="AMF45" s="454"/>
      <c r="AMG45" s="458"/>
      <c r="AMH45" s="459"/>
      <c r="AMI45" s="460"/>
      <c r="AMJ45" s="461"/>
      <c r="AMK45" s="462"/>
      <c r="AML45" s="458"/>
      <c r="AMM45" s="451"/>
      <c r="AMN45" s="463"/>
      <c r="AMO45" s="451"/>
      <c r="AMP45" s="451"/>
      <c r="AMQ45" s="453"/>
      <c r="AMS45" s="449"/>
      <c r="AMT45" s="449"/>
      <c r="AMU45" s="449"/>
      <c r="AMV45" s="450"/>
      <c r="AMW45" s="451"/>
      <c r="AMX45" s="451"/>
      <c r="AMY45" s="451"/>
      <c r="AMZ45" s="449"/>
      <c r="ANA45" s="452"/>
      <c r="ANB45" s="453"/>
      <c r="ANC45" s="454"/>
      <c r="AND45" s="449"/>
      <c r="ANE45" s="453"/>
      <c r="ANF45" s="453"/>
      <c r="ANG45" s="450"/>
      <c r="ANH45" s="454"/>
      <c r="ANI45" s="455"/>
      <c r="ANJ45" s="453"/>
      <c r="ANK45" s="456"/>
      <c r="ANL45" s="453"/>
      <c r="ANM45" s="456"/>
      <c r="ANN45" s="454"/>
      <c r="ANO45" s="451"/>
      <c r="ANP45" s="454"/>
      <c r="ANQ45" s="450"/>
      <c r="ANR45" s="456"/>
      <c r="ANS45" s="456"/>
      <c r="ANT45" s="456"/>
      <c r="ANU45" s="456"/>
      <c r="ANV45" s="271"/>
      <c r="ANW45" s="451"/>
      <c r="ANX45" s="454"/>
      <c r="ANY45" s="451"/>
      <c r="ANZ45" s="457"/>
      <c r="AOA45" s="271"/>
      <c r="AOB45" s="451"/>
      <c r="AOC45" s="454"/>
      <c r="AOD45" s="451"/>
      <c r="AOE45" s="457"/>
      <c r="AOF45" s="451"/>
      <c r="AOG45" s="457"/>
      <c r="AOH45" s="457"/>
      <c r="AOI45" s="457"/>
      <c r="AOJ45" s="271"/>
      <c r="AOK45" s="271"/>
      <c r="AOL45" s="451"/>
      <c r="AOM45" s="454"/>
      <c r="AON45" s="451"/>
      <c r="AOO45" s="454"/>
      <c r="AOP45" s="458"/>
      <c r="AOQ45" s="459"/>
      <c r="AOR45" s="460"/>
      <c r="AOS45" s="461"/>
      <c r="AOT45" s="462"/>
      <c r="AOU45" s="458"/>
      <c r="AOV45" s="451"/>
      <c r="AOW45" s="463"/>
      <c r="AOX45" s="451"/>
      <c r="AOY45" s="451"/>
      <c r="AOZ45" s="453"/>
      <c r="APB45" s="449"/>
      <c r="APC45" s="449"/>
      <c r="APD45" s="449"/>
      <c r="APE45" s="450"/>
      <c r="APF45" s="451"/>
      <c r="APG45" s="451"/>
      <c r="APH45" s="451"/>
      <c r="API45" s="449"/>
      <c r="APJ45" s="452"/>
      <c r="APK45" s="453"/>
      <c r="APL45" s="454"/>
      <c r="APM45" s="449"/>
      <c r="APN45" s="453"/>
      <c r="APO45" s="453"/>
      <c r="APP45" s="450"/>
      <c r="APQ45" s="454"/>
      <c r="APR45" s="455"/>
      <c r="APS45" s="453"/>
      <c r="APT45" s="456"/>
      <c r="APU45" s="453"/>
      <c r="APV45" s="456"/>
      <c r="APW45" s="454"/>
      <c r="APX45" s="451"/>
      <c r="APY45" s="454"/>
      <c r="APZ45" s="450"/>
      <c r="AQA45" s="456"/>
      <c r="AQB45" s="456"/>
      <c r="AQC45" s="456"/>
      <c r="AQD45" s="456"/>
      <c r="AQE45" s="271"/>
      <c r="AQF45" s="451"/>
      <c r="AQG45" s="454"/>
      <c r="AQH45" s="451"/>
      <c r="AQI45" s="457"/>
      <c r="AQJ45" s="271"/>
      <c r="AQK45" s="451"/>
      <c r="AQL45" s="454"/>
      <c r="AQM45" s="451"/>
      <c r="AQN45" s="457"/>
      <c r="AQO45" s="451"/>
      <c r="AQP45" s="457"/>
      <c r="AQQ45" s="457"/>
      <c r="AQR45" s="457"/>
      <c r="AQS45" s="271"/>
      <c r="AQT45" s="271"/>
      <c r="AQU45" s="451"/>
      <c r="AQV45" s="454"/>
      <c r="AQW45" s="451"/>
      <c r="AQX45" s="454"/>
      <c r="AQY45" s="458"/>
      <c r="AQZ45" s="459"/>
      <c r="ARA45" s="460"/>
      <c r="ARB45" s="461"/>
      <c r="ARC45" s="462"/>
      <c r="ARD45" s="458"/>
      <c r="ARE45" s="451"/>
      <c r="ARF45" s="463"/>
      <c r="ARG45" s="451"/>
      <c r="ARH45" s="451"/>
      <c r="ARI45" s="453"/>
      <c r="ARK45" s="449"/>
      <c r="ARL45" s="449"/>
      <c r="ARM45" s="449"/>
      <c r="ARN45" s="450"/>
      <c r="ARO45" s="451"/>
      <c r="ARP45" s="451"/>
      <c r="ARQ45" s="451"/>
      <c r="ARR45" s="449"/>
      <c r="ARS45" s="452"/>
      <c r="ART45" s="453"/>
      <c r="ARU45" s="454"/>
      <c r="ARV45" s="449"/>
      <c r="ARW45" s="453"/>
      <c r="ARX45" s="453"/>
      <c r="ARY45" s="450"/>
      <c r="ARZ45" s="454"/>
      <c r="ASA45" s="455"/>
      <c r="ASB45" s="453"/>
      <c r="ASC45" s="456"/>
      <c r="ASD45" s="453"/>
      <c r="ASE45" s="456"/>
      <c r="ASF45" s="454"/>
      <c r="ASG45" s="451"/>
      <c r="ASH45" s="454"/>
      <c r="ASI45" s="450"/>
      <c r="ASJ45" s="456"/>
      <c r="ASK45" s="456"/>
      <c r="ASL45" s="456"/>
      <c r="ASM45" s="456"/>
      <c r="ASN45" s="271"/>
      <c r="ASO45" s="451"/>
      <c r="ASP45" s="454"/>
      <c r="ASQ45" s="451"/>
      <c r="ASR45" s="457"/>
      <c r="ASS45" s="271"/>
      <c r="AST45" s="451"/>
      <c r="ASU45" s="454"/>
      <c r="ASV45" s="451"/>
      <c r="ASW45" s="457"/>
      <c r="ASX45" s="451"/>
      <c r="ASY45" s="457"/>
      <c r="ASZ45" s="457"/>
      <c r="ATA45" s="457"/>
      <c r="ATB45" s="271"/>
      <c r="ATC45" s="271"/>
      <c r="ATD45" s="451"/>
      <c r="ATE45" s="454"/>
      <c r="ATF45" s="451"/>
      <c r="ATG45" s="454"/>
      <c r="ATH45" s="458"/>
      <c r="ATI45" s="459"/>
      <c r="ATJ45" s="460"/>
      <c r="ATK45" s="461"/>
      <c r="ATL45" s="462"/>
      <c r="ATM45" s="458"/>
      <c r="ATN45" s="451"/>
      <c r="ATO45" s="463"/>
      <c r="ATP45" s="451"/>
      <c r="ATQ45" s="451"/>
      <c r="ATR45" s="453"/>
      <c r="ATT45" s="449"/>
      <c r="ATU45" s="449"/>
      <c r="ATV45" s="449"/>
      <c r="ATW45" s="450"/>
      <c r="ATX45" s="451"/>
      <c r="ATY45" s="451"/>
      <c r="ATZ45" s="451"/>
      <c r="AUA45" s="449"/>
      <c r="AUB45" s="452"/>
      <c r="AUC45" s="453"/>
      <c r="AUD45" s="454"/>
      <c r="AUE45" s="449"/>
      <c r="AUF45" s="453"/>
      <c r="AUG45" s="453"/>
      <c r="AUH45" s="450"/>
      <c r="AUI45" s="454"/>
      <c r="AUJ45" s="455"/>
      <c r="AUK45" s="453"/>
      <c r="AUL45" s="456"/>
      <c r="AUM45" s="453"/>
      <c r="AUN45" s="456"/>
      <c r="AUO45" s="454"/>
      <c r="AUP45" s="451"/>
      <c r="AUQ45" s="454"/>
      <c r="AUR45" s="450"/>
      <c r="AUS45" s="456"/>
      <c r="AUT45" s="456"/>
      <c r="AUU45" s="456"/>
      <c r="AUV45" s="456"/>
      <c r="AUW45" s="271"/>
      <c r="AUX45" s="451"/>
      <c r="AUY45" s="454"/>
      <c r="AUZ45" s="451"/>
      <c r="AVA45" s="457"/>
      <c r="AVB45" s="271"/>
      <c r="AVC45" s="451"/>
      <c r="AVD45" s="454"/>
      <c r="AVE45" s="451"/>
      <c r="AVF45" s="457"/>
      <c r="AVG45" s="451"/>
      <c r="AVH45" s="457"/>
      <c r="AVI45" s="457"/>
      <c r="AVJ45" s="457"/>
      <c r="AVK45" s="271"/>
      <c r="AVL45" s="271"/>
      <c r="AVM45" s="451"/>
      <c r="AVN45" s="454"/>
      <c r="AVO45" s="451"/>
      <c r="AVP45" s="454"/>
      <c r="AVQ45" s="458"/>
      <c r="AVR45" s="459"/>
      <c r="AVS45" s="460"/>
      <c r="AVT45" s="461"/>
      <c r="AVU45" s="462"/>
      <c r="AVV45" s="458"/>
      <c r="AVW45" s="451"/>
      <c r="AVX45" s="463"/>
      <c r="AVY45" s="451"/>
      <c r="AVZ45" s="451"/>
      <c r="AWA45" s="453"/>
      <c r="AWC45" s="449"/>
      <c r="AWD45" s="449"/>
      <c r="AWE45" s="449"/>
      <c r="AWF45" s="450"/>
      <c r="AWG45" s="451"/>
      <c r="AWH45" s="451"/>
      <c r="AWI45" s="451"/>
      <c r="AWJ45" s="449"/>
      <c r="AWK45" s="452"/>
      <c r="AWL45" s="453"/>
      <c r="AWM45" s="454"/>
      <c r="AWN45" s="449"/>
      <c r="AWO45" s="453"/>
      <c r="AWP45" s="453"/>
      <c r="AWQ45" s="450"/>
      <c r="AWR45" s="454"/>
      <c r="AWS45" s="455"/>
      <c r="AWT45" s="453"/>
      <c r="AWU45" s="456"/>
      <c r="AWV45" s="453"/>
      <c r="AWW45" s="456"/>
      <c r="AWX45" s="454"/>
      <c r="AWY45" s="451"/>
      <c r="AWZ45" s="454"/>
      <c r="AXA45" s="450"/>
      <c r="AXB45" s="456"/>
      <c r="AXC45" s="456"/>
      <c r="AXD45" s="456"/>
      <c r="AXE45" s="456"/>
      <c r="AXF45" s="271"/>
      <c r="AXG45" s="451"/>
      <c r="AXH45" s="454"/>
      <c r="AXI45" s="451"/>
      <c r="AXJ45" s="457"/>
      <c r="AXK45" s="271"/>
      <c r="AXL45" s="451"/>
      <c r="AXM45" s="454"/>
      <c r="AXN45" s="451"/>
      <c r="AXO45" s="457"/>
      <c r="AXP45" s="451"/>
      <c r="AXQ45" s="457"/>
      <c r="AXR45" s="457"/>
      <c r="AXS45" s="457"/>
      <c r="AXT45" s="271"/>
      <c r="AXU45" s="271"/>
      <c r="AXV45" s="451"/>
      <c r="AXW45" s="454"/>
      <c r="AXX45" s="451"/>
      <c r="AXY45" s="454"/>
      <c r="AXZ45" s="458"/>
      <c r="AYA45" s="459"/>
      <c r="AYB45" s="460"/>
      <c r="AYC45" s="461"/>
      <c r="AYD45" s="462"/>
      <c r="AYE45" s="458"/>
      <c r="AYF45" s="451"/>
      <c r="AYG45" s="463"/>
      <c r="AYH45" s="451"/>
      <c r="AYI45" s="451"/>
      <c r="AYJ45" s="453"/>
      <c r="AYL45" s="449"/>
      <c r="AYM45" s="449"/>
      <c r="AYN45" s="449"/>
      <c r="AYO45" s="450"/>
      <c r="AYP45" s="451"/>
      <c r="AYQ45" s="451"/>
      <c r="AYR45" s="451"/>
      <c r="AYS45" s="449"/>
      <c r="AYT45" s="452"/>
      <c r="AYU45" s="453"/>
      <c r="AYV45" s="454"/>
      <c r="AYW45" s="449"/>
      <c r="AYX45" s="453"/>
      <c r="AYY45" s="453"/>
      <c r="AYZ45" s="450"/>
      <c r="AZA45" s="454"/>
      <c r="AZB45" s="455"/>
      <c r="AZC45" s="453"/>
      <c r="AZD45" s="456"/>
      <c r="AZE45" s="453"/>
      <c r="AZF45" s="456"/>
      <c r="AZG45" s="454"/>
      <c r="AZH45" s="451"/>
      <c r="AZI45" s="454"/>
      <c r="AZJ45" s="450"/>
      <c r="AZK45" s="456"/>
      <c r="AZL45" s="456"/>
      <c r="AZM45" s="456"/>
      <c r="AZN45" s="456"/>
      <c r="AZO45" s="271"/>
      <c r="AZP45" s="451"/>
      <c r="AZQ45" s="454"/>
      <c r="AZR45" s="451"/>
      <c r="AZS45" s="457"/>
      <c r="AZT45" s="271"/>
      <c r="AZU45" s="451"/>
      <c r="AZV45" s="454"/>
      <c r="AZW45" s="451"/>
      <c r="AZX45" s="457"/>
      <c r="AZY45" s="451"/>
      <c r="AZZ45" s="457"/>
      <c r="BAA45" s="457"/>
      <c r="BAB45" s="457"/>
      <c r="BAC45" s="271"/>
      <c r="BAD45" s="271"/>
      <c r="BAE45" s="451"/>
      <c r="BAF45" s="454"/>
      <c r="BAG45" s="451"/>
      <c r="BAH45" s="454"/>
      <c r="BAI45" s="458"/>
      <c r="BAJ45" s="459"/>
      <c r="BAK45" s="460"/>
      <c r="BAL45" s="461"/>
      <c r="BAM45" s="462"/>
      <c r="BAN45" s="458"/>
      <c r="BAO45" s="451"/>
      <c r="BAP45" s="463"/>
      <c r="BAQ45" s="451"/>
      <c r="BAR45" s="451"/>
      <c r="BAS45" s="453"/>
      <c r="BAU45" s="449"/>
      <c r="BAV45" s="449"/>
      <c r="BAW45" s="449"/>
      <c r="BAX45" s="450"/>
      <c r="BAY45" s="451"/>
      <c r="BAZ45" s="451"/>
      <c r="BBA45" s="451"/>
      <c r="BBB45" s="449"/>
      <c r="BBC45" s="452"/>
      <c r="BBD45" s="453"/>
      <c r="BBE45" s="454"/>
      <c r="BBF45" s="449"/>
      <c r="BBG45" s="453"/>
      <c r="BBH45" s="453"/>
      <c r="BBI45" s="450"/>
      <c r="BBJ45" s="454"/>
      <c r="BBK45" s="455"/>
      <c r="BBL45" s="453"/>
      <c r="BBM45" s="456"/>
      <c r="BBN45" s="453"/>
      <c r="BBO45" s="456"/>
      <c r="BBP45" s="454"/>
      <c r="BBQ45" s="451"/>
      <c r="BBR45" s="454"/>
      <c r="BBS45" s="450"/>
      <c r="BBT45" s="456"/>
      <c r="BBU45" s="456"/>
      <c r="BBV45" s="456"/>
      <c r="BBW45" s="456"/>
      <c r="BBX45" s="271"/>
      <c r="BBY45" s="451"/>
      <c r="BBZ45" s="454"/>
      <c r="BCA45" s="451"/>
      <c r="BCB45" s="457"/>
      <c r="BCC45" s="271"/>
      <c r="BCD45" s="451"/>
      <c r="BCE45" s="454"/>
      <c r="BCF45" s="451"/>
      <c r="BCG45" s="457"/>
      <c r="BCH45" s="451"/>
      <c r="BCI45" s="457"/>
      <c r="BCJ45" s="457"/>
      <c r="BCK45" s="457"/>
      <c r="BCL45" s="271"/>
      <c r="BCM45" s="271"/>
      <c r="BCN45" s="451"/>
      <c r="BCO45" s="454"/>
      <c r="BCP45" s="451"/>
      <c r="BCQ45" s="454"/>
      <c r="BCR45" s="458"/>
      <c r="BCS45" s="459"/>
      <c r="BCT45" s="460"/>
      <c r="BCU45" s="461"/>
      <c r="BCV45" s="462"/>
      <c r="BCW45" s="458"/>
      <c r="BCX45" s="451"/>
      <c r="BCY45" s="463"/>
      <c r="BCZ45" s="451"/>
      <c r="BDA45" s="451"/>
      <c r="BDB45" s="453"/>
      <c r="BDD45" s="449"/>
      <c r="BDE45" s="449"/>
      <c r="BDF45" s="449"/>
      <c r="BDG45" s="450"/>
      <c r="BDH45" s="451"/>
      <c r="BDI45" s="451"/>
      <c r="BDJ45" s="451"/>
      <c r="BDK45" s="449"/>
      <c r="BDL45" s="452"/>
      <c r="BDM45" s="453"/>
      <c r="BDN45" s="454"/>
      <c r="BDO45" s="449"/>
      <c r="BDP45" s="453"/>
      <c r="BDQ45" s="453"/>
      <c r="BDR45" s="450"/>
      <c r="BDS45" s="454"/>
      <c r="BDT45" s="455"/>
      <c r="BDU45" s="453"/>
      <c r="BDV45" s="456"/>
      <c r="BDW45" s="453"/>
      <c r="BDX45" s="456"/>
      <c r="BDY45" s="454"/>
      <c r="BDZ45" s="451"/>
      <c r="BEA45" s="454"/>
      <c r="BEB45" s="450"/>
      <c r="BEC45" s="456"/>
      <c r="BED45" s="456"/>
      <c r="BEE45" s="456"/>
      <c r="BEF45" s="456"/>
      <c r="BEG45" s="271"/>
      <c r="BEH45" s="451"/>
      <c r="BEI45" s="454"/>
      <c r="BEJ45" s="451"/>
      <c r="BEK45" s="457"/>
      <c r="BEL45" s="271"/>
      <c r="BEM45" s="451"/>
      <c r="BEN45" s="454"/>
      <c r="BEO45" s="451"/>
      <c r="BEP45" s="457"/>
      <c r="BEQ45" s="451"/>
      <c r="BER45" s="457"/>
      <c r="BES45" s="457"/>
      <c r="BET45" s="457"/>
      <c r="BEU45" s="271"/>
      <c r="BEV45" s="271"/>
      <c r="BEW45" s="451"/>
      <c r="BEX45" s="454"/>
      <c r="BEY45" s="451"/>
      <c r="BEZ45" s="454"/>
      <c r="BFA45" s="458"/>
      <c r="BFB45" s="459"/>
      <c r="BFC45" s="460"/>
      <c r="BFD45" s="461"/>
      <c r="BFE45" s="462"/>
      <c r="BFF45" s="458"/>
      <c r="BFG45" s="451"/>
      <c r="BFH45" s="463"/>
      <c r="BFI45" s="451"/>
      <c r="BFJ45" s="451"/>
      <c r="BFK45" s="453"/>
      <c r="BFM45" s="449"/>
      <c r="BFN45" s="449"/>
      <c r="BFO45" s="449"/>
      <c r="BFP45" s="450"/>
      <c r="BFQ45" s="451"/>
      <c r="BFR45" s="451"/>
      <c r="BFS45" s="451"/>
      <c r="BFT45" s="449"/>
      <c r="BFU45" s="452"/>
      <c r="BFV45" s="453"/>
      <c r="BFW45" s="454"/>
      <c r="BFX45" s="449"/>
      <c r="BFY45" s="453"/>
      <c r="BFZ45" s="453"/>
      <c r="BGA45" s="450"/>
      <c r="BGB45" s="454"/>
      <c r="BGC45" s="455"/>
      <c r="BGD45" s="453"/>
      <c r="BGE45" s="456"/>
      <c r="BGF45" s="453"/>
      <c r="BGG45" s="456"/>
      <c r="BGH45" s="454"/>
      <c r="BGI45" s="451"/>
      <c r="BGJ45" s="454"/>
      <c r="BGK45" s="450"/>
      <c r="BGL45" s="456"/>
      <c r="BGM45" s="456"/>
      <c r="BGN45" s="456"/>
      <c r="BGO45" s="456"/>
      <c r="BGP45" s="271"/>
      <c r="BGQ45" s="451"/>
      <c r="BGR45" s="454"/>
      <c r="BGS45" s="451"/>
      <c r="BGT45" s="457"/>
      <c r="BGU45" s="271"/>
      <c r="BGV45" s="451"/>
      <c r="BGW45" s="454"/>
      <c r="BGX45" s="451"/>
      <c r="BGY45" s="457"/>
      <c r="BGZ45" s="451"/>
      <c r="BHA45" s="457"/>
      <c r="BHB45" s="457"/>
      <c r="BHC45" s="457"/>
      <c r="BHD45" s="271"/>
      <c r="BHE45" s="271"/>
      <c r="BHF45" s="451"/>
      <c r="BHG45" s="454"/>
      <c r="BHH45" s="451"/>
      <c r="BHI45" s="454"/>
      <c r="BHJ45" s="458"/>
      <c r="BHK45" s="459"/>
      <c r="BHL45" s="460"/>
      <c r="BHM45" s="461"/>
      <c r="BHN45" s="462"/>
      <c r="BHO45" s="458"/>
      <c r="BHP45" s="451"/>
      <c r="BHQ45" s="463"/>
      <c r="BHR45" s="451"/>
      <c r="BHS45" s="451"/>
      <c r="BHT45" s="453"/>
      <c r="BHV45" s="449"/>
      <c r="BHW45" s="449"/>
      <c r="BHX45" s="449"/>
      <c r="BHY45" s="450"/>
      <c r="BHZ45" s="451"/>
      <c r="BIA45" s="451"/>
      <c r="BIB45" s="451"/>
      <c r="BIC45" s="449"/>
      <c r="BID45" s="452"/>
      <c r="BIE45" s="453"/>
      <c r="BIF45" s="454"/>
      <c r="BIG45" s="449"/>
      <c r="BIH45" s="453"/>
      <c r="BII45" s="453"/>
      <c r="BIJ45" s="450"/>
      <c r="BIK45" s="454"/>
      <c r="BIL45" s="455"/>
      <c r="BIM45" s="453"/>
      <c r="BIN45" s="456"/>
      <c r="BIO45" s="453"/>
      <c r="BIP45" s="456"/>
      <c r="BIQ45" s="454"/>
      <c r="BIR45" s="451"/>
      <c r="BIS45" s="454"/>
      <c r="BIT45" s="450"/>
      <c r="BIU45" s="456"/>
      <c r="BIV45" s="456"/>
      <c r="BIW45" s="456"/>
      <c r="BIX45" s="456"/>
      <c r="BIY45" s="271"/>
      <c r="BIZ45" s="451"/>
      <c r="BJA45" s="454"/>
      <c r="BJB45" s="451"/>
      <c r="BJC45" s="457"/>
      <c r="BJD45" s="271"/>
      <c r="BJE45" s="451"/>
      <c r="BJF45" s="454"/>
      <c r="BJG45" s="451"/>
      <c r="BJH45" s="457"/>
      <c r="BJI45" s="451"/>
      <c r="BJJ45" s="457"/>
      <c r="BJK45" s="457"/>
      <c r="BJL45" s="457"/>
      <c r="BJM45" s="271"/>
      <c r="BJN45" s="271"/>
      <c r="BJO45" s="451"/>
      <c r="BJP45" s="454"/>
      <c r="BJQ45" s="451"/>
      <c r="BJR45" s="454"/>
      <c r="BJS45" s="458"/>
      <c r="BJT45" s="459"/>
      <c r="BJU45" s="460"/>
      <c r="BJV45" s="461"/>
      <c r="BJW45" s="462"/>
      <c r="BJX45" s="458"/>
      <c r="BJY45" s="451"/>
      <c r="BJZ45" s="463"/>
      <c r="BKA45" s="451"/>
      <c r="BKB45" s="451"/>
      <c r="BKC45" s="453"/>
      <c r="BKE45" s="449"/>
      <c r="BKF45" s="449"/>
      <c r="BKG45" s="449"/>
      <c r="BKH45" s="450"/>
      <c r="BKI45" s="451"/>
      <c r="BKJ45" s="451"/>
      <c r="BKK45" s="451"/>
      <c r="BKL45" s="449"/>
      <c r="BKM45" s="452"/>
      <c r="BKN45" s="453"/>
      <c r="BKO45" s="454"/>
      <c r="BKP45" s="449"/>
      <c r="BKQ45" s="453"/>
      <c r="BKR45" s="453"/>
      <c r="BKS45" s="450"/>
      <c r="BKT45" s="454"/>
      <c r="BKU45" s="455"/>
      <c r="BKV45" s="453"/>
      <c r="BKW45" s="456"/>
      <c r="BKX45" s="453"/>
      <c r="BKY45" s="456"/>
      <c r="BKZ45" s="454"/>
      <c r="BLA45" s="451"/>
      <c r="BLB45" s="454"/>
      <c r="BLC45" s="450"/>
      <c r="BLD45" s="456"/>
      <c r="BLE45" s="456"/>
      <c r="BLF45" s="456"/>
      <c r="BLG45" s="456"/>
      <c r="BLH45" s="271"/>
      <c r="BLI45" s="451"/>
      <c r="BLJ45" s="454"/>
      <c r="BLK45" s="451"/>
      <c r="BLL45" s="457"/>
      <c r="BLM45" s="271"/>
      <c r="BLN45" s="451"/>
      <c r="BLO45" s="454"/>
      <c r="BLP45" s="451"/>
      <c r="BLQ45" s="457"/>
      <c r="BLR45" s="451"/>
      <c r="BLS45" s="457"/>
      <c r="BLT45" s="457"/>
      <c r="BLU45" s="457"/>
      <c r="BLV45" s="271"/>
      <c r="BLW45" s="271"/>
      <c r="BLX45" s="451"/>
      <c r="BLY45" s="454"/>
      <c r="BLZ45" s="451"/>
      <c r="BMA45" s="454"/>
      <c r="BMB45" s="458"/>
      <c r="BMC45" s="459"/>
      <c r="BMD45" s="460"/>
      <c r="BME45" s="461"/>
      <c r="BMF45" s="462"/>
      <c r="BMG45" s="458"/>
      <c r="BMH45" s="451"/>
      <c r="BMI45" s="463"/>
      <c r="BMJ45" s="451"/>
      <c r="BMK45" s="451"/>
      <c r="BML45" s="453"/>
      <c r="BMN45" s="449"/>
      <c r="BMO45" s="449"/>
      <c r="BMP45" s="449"/>
      <c r="BMQ45" s="450"/>
      <c r="BMR45" s="451"/>
      <c r="BMS45" s="451"/>
      <c r="BMT45" s="451"/>
      <c r="BMU45" s="449"/>
      <c r="BMV45" s="452"/>
      <c r="BMW45" s="453"/>
      <c r="BMX45" s="454"/>
      <c r="BMY45" s="449"/>
      <c r="BMZ45" s="453"/>
      <c r="BNA45" s="453"/>
      <c r="BNB45" s="450"/>
      <c r="BNC45" s="454"/>
      <c r="BND45" s="455"/>
      <c r="BNE45" s="453"/>
      <c r="BNF45" s="456"/>
      <c r="BNG45" s="453"/>
      <c r="BNH45" s="456"/>
      <c r="BNI45" s="454"/>
      <c r="BNJ45" s="451"/>
      <c r="BNK45" s="454"/>
      <c r="BNL45" s="450"/>
      <c r="BNM45" s="456"/>
      <c r="BNN45" s="456"/>
      <c r="BNO45" s="456"/>
      <c r="BNP45" s="456"/>
      <c r="BNQ45" s="271"/>
      <c r="BNR45" s="451"/>
      <c r="BNS45" s="454"/>
      <c r="BNT45" s="451"/>
      <c r="BNU45" s="457"/>
      <c r="BNV45" s="271"/>
      <c r="BNW45" s="451"/>
      <c r="BNX45" s="454"/>
      <c r="BNY45" s="451"/>
      <c r="BNZ45" s="457"/>
      <c r="BOA45" s="451"/>
      <c r="BOB45" s="457"/>
      <c r="BOC45" s="457"/>
      <c r="BOD45" s="457"/>
      <c r="BOE45" s="271"/>
      <c r="BOF45" s="271"/>
      <c r="BOG45" s="451"/>
      <c r="BOH45" s="454"/>
      <c r="BOI45" s="451"/>
      <c r="BOJ45" s="454"/>
      <c r="BOK45" s="458"/>
      <c r="BOL45" s="459"/>
      <c r="BOM45" s="460"/>
      <c r="BON45" s="461"/>
      <c r="BOO45" s="462"/>
      <c r="BOP45" s="458"/>
      <c r="BOQ45" s="451"/>
      <c r="BOR45" s="463"/>
      <c r="BOS45" s="451"/>
      <c r="BOT45" s="451"/>
      <c r="BOU45" s="453"/>
      <c r="BOW45" s="449"/>
      <c r="BOX45" s="449"/>
      <c r="BOY45" s="449"/>
      <c r="BOZ45" s="450"/>
      <c r="BPA45" s="451"/>
      <c r="BPB45" s="451"/>
      <c r="BPC45" s="451"/>
      <c r="BPD45" s="449"/>
      <c r="BPE45" s="452"/>
      <c r="BPF45" s="453"/>
      <c r="BPG45" s="454"/>
      <c r="BPH45" s="449"/>
      <c r="BPI45" s="453"/>
      <c r="BPJ45" s="453"/>
      <c r="BPK45" s="450"/>
      <c r="BPL45" s="454"/>
      <c r="BPM45" s="455"/>
      <c r="BPN45" s="453"/>
      <c r="BPO45" s="456"/>
      <c r="BPP45" s="453"/>
      <c r="BPQ45" s="456"/>
      <c r="BPR45" s="454"/>
      <c r="BPS45" s="451"/>
      <c r="BPT45" s="454"/>
      <c r="BPU45" s="450"/>
      <c r="BPV45" s="456"/>
      <c r="BPW45" s="456"/>
      <c r="BPX45" s="456"/>
      <c r="BPY45" s="456"/>
      <c r="BPZ45" s="271"/>
      <c r="BQA45" s="451"/>
      <c r="BQB45" s="454"/>
      <c r="BQC45" s="451"/>
      <c r="BQD45" s="457"/>
      <c r="BQE45" s="271"/>
      <c r="BQF45" s="451"/>
      <c r="BQG45" s="454"/>
      <c r="BQH45" s="451"/>
      <c r="BQI45" s="457"/>
      <c r="BQJ45" s="451"/>
      <c r="BQK45" s="457"/>
      <c r="BQL45" s="457"/>
      <c r="BQM45" s="457"/>
      <c r="BQN45" s="271"/>
      <c r="BQO45" s="271"/>
      <c r="BQP45" s="451"/>
      <c r="BQQ45" s="454"/>
      <c r="BQR45" s="451"/>
      <c r="BQS45" s="454"/>
      <c r="BQT45" s="458"/>
      <c r="BQU45" s="459"/>
      <c r="BQV45" s="460"/>
      <c r="BQW45" s="461"/>
      <c r="BQX45" s="462"/>
      <c r="BQY45" s="458"/>
      <c r="BQZ45" s="451"/>
      <c r="BRA45" s="463"/>
      <c r="BRB45" s="451"/>
      <c r="BRC45" s="451"/>
      <c r="BRD45" s="453"/>
      <c r="BRF45" s="449"/>
      <c r="BRG45" s="449"/>
      <c r="BRH45" s="449"/>
      <c r="BRI45" s="450"/>
      <c r="BRJ45" s="451"/>
      <c r="BRK45" s="451"/>
      <c r="BRL45" s="451"/>
      <c r="BRM45" s="449"/>
      <c r="BRN45" s="452"/>
      <c r="BRO45" s="453"/>
      <c r="BRP45" s="454"/>
      <c r="BRQ45" s="449"/>
      <c r="BRR45" s="453"/>
      <c r="BRS45" s="453"/>
      <c r="BRT45" s="450"/>
      <c r="BRU45" s="454"/>
      <c r="BRV45" s="455"/>
      <c r="BRW45" s="453"/>
      <c r="BRX45" s="456"/>
      <c r="BRY45" s="453"/>
      <c r="BRZ45" s="456"/>
      <c r="BSA45" s="454"/>
      <c r="BSB45" s="451"/>
      <c r="BSC45" s="454"/>
      <c r="BSD45" s="450"/>
      <c r="BSE45" s="456"/>
      <c r="BSF45" s="456"/>
      <c r="BSG45" s="456"/>
      <c r="BSH45" s="456"/>
      <c r="BSI45" s="271"/>
      <c r="BSJ45" s="451"/>
      <c r="BSK45" s="454"/>
      <c r="BSL45" s="451"/>
      <c r="BSM45" s="457"/>
      <c r="BSN45" s="271"/>
      <c r="BSO45" s="451"/>
      <c r="BSP45" s="454"/>
      <c r="BSQ45" s="451"/>
      <c r="BSR45" s="457"/>
      <c r="BSS45" s="451"/>
      <c r="BST45" s="457"/>
      <c r="BSU45" s="457"/>
      <c r="BSV45" s="457"/>
      <c r="BSW45" s="271"/>
      <c r="BSX45" s="271"/>
      <c r="BSY45" s="451"/>
      <c r="BSZ45" s="454"/>
      <c r="BTA45" s="451"/>
      <c r="BTB45" s="454"/>
      <c r="BTC45" s="458"/>
      <c r="BTD45" s="459"/>
      <c r="BTE45" s="460"/>
      <c r="BTF45" s="461"/>
      <c r="BTG45" s="462"/>
      <c r="BTH45" s="458"/>
      <c r="BTI45" s="451"/>
      <c r="BTJ45" s="463"/>
      <c r="BTK45" s="451"/>
      <c r="BTL45" s="451"/>
      <c r="BTM45" s="453"/>
      <c r="BTO45" s="449"/>
      <c r="BTP45" s="449"/>
      <c r="BTQ45" s="449"/>
      <c r="BTR45" s="450"/>
      <c r="BTS45" s="451"/>
      <c r="BTT45" s="451"/>
      <c r="BTU45" s="451"/>
      <c r="BTV45" s="449"/>
      <c r="BTW45" s="452"/>
      <c r="BTX45" s="453"/>
      <c r="BTY45" s="454"/>
      <c r="BTZ45" s="449"/>
      <c r="BUA45" s="453"/>
      <c r="BUB45" s="453"/>
      <c r="BUC45" s="450"/>
      <c r="BUD45" s="454"/>
      <c r="BUE45" s="455"/>
      <c r="BUF45" s="453"/>
      <c r="BUG45" s="456"/>
      <c r="BUH45" s="453"/>
      <c r="BUI45" s="456"/>
      <c r="BUJ45" s="454"/>
      <c r="BUK45" s="451"/>
      <c r="BUL45" s="454"/>
      <c r="BUM45" s="450"/>
      <c r="BUN45" s="456"/>
      <c r="BUO45" s="456"/>
      <c r="BUP45" s="456"/>
      <c r="BUQ45" s="456"/>
      <c r="BUR45" s="271"/>
      <c r="BUS45" s="451"/>
      <c r="BUT45" s="454"/>
      <c r="BUU45" s="451"/>
      <c r="BUV45" s="457"/>
      <c r="BUW45" s="271"/>
      <c r="BUX45" s="451"/>
      <c r="BUY45" s="454"/>
      <c r="BUZ45" s="451"/>
      <c r="BVA45" s="457"/>
      <c r="BVB45" s="451"/>
      <c r="BVC45" s="457"/>
      <c r="BVD45" s="457"/>
      <c r="BVE45" s="457"/>
      <c r="BVF45" s="271"/>
      <c r="BVG45" s="271"/>
      <c r="BVH45" s="451"/>
      <c r="BVI45" s="454"/>
      <c r="BVJ45" s="451"/>
      <c r="BVK45" s="454"/>
      <c r="BVL45" s="458"/>
      <c r="BVM45" s="459"/>
      <c r="BVN45" s="460"/>
      <c r="BVO45" s="461"/>
      <c r="BVP45" s="462"/>
      <c r="BVQ45" s="458"/>
      <c r="BVR45" s="451"/>
      <c r="BVS45" s="463"/>
      <c r="BVT45" s="451"/>
      <c r="BVU45" s="451"/>
      <c r="BVV45" s="453"/>
      <c r="BVX45" s="449"/>
      <c r="BVY45" s="449"/>
      <c r="BVZ45" s="449"/>
      <c r="BWA45" s="450"/>
      <c r="BWB45" s="451"/>
      <c r="BWC45" s="451"/>
      <c r="BWD45" s="451"/>
      <c r="BWE45" s="449"/>
      <c r="BWF45" s="452"/>
      <c r="BWG45" s="453"/>
      <c r="BWH45" s="454"/>
      <c r="BWI45" s="449"/>
      <c r="BWJ45" s="453"/>
      <c r="BWK45" s="453"/>
      <c r="BWL45" s="450"/>
      <c r="BWM45" s="454"/>
      <c r="BWN45" s="455"/>
      <c r="BWO45" s="453"/>
      <c r="BWP45" s="456"/>
      <c r="BWQ45" s="453"/>
      <c r="BWR45" s="456"/>
      <c r="BWS45" s="454"/>
      <c r="BWT45" s="451"/>
      <c r="BWU45" s="454"/>
      <c r="BWV45" s="450"/>
      <c r="BWW45" s="456"/>
      <c r="BWX45" s="456"/>
      <c r="BWY45" s="456"/>
      <c r="BWZ45" s="456"/>
      <c r="BXA45" s="271"/>
      <c r="BXB45" s="451"/>
      <c r="BXC45" s="454"/>
      <c r="BXD45" s="451"/>
      <c r="BXE45" s="457"/>
      <c r="BXF45" s="271"/>
      <c r="BXG45" s="451"/>
      <c r="BXH45" s="454"/>
      <c r="BXI45" s="451"/>
      <c r="BXJ45" s="457"/>
      <c r="BXK45" s="451"/>
      <c r="BXL45" s="457"/>
      <c r="BXM45" s="457"/>
      <c r="BXN45" s="457"/>
      <c r="BXO45" s="271"/>
      <c r="BXP45" s="271"/>
      <c r="BXQ45" s="451"/>
      <c r="BXR45" s="454"/>
      <c r="BXS45" s="451"/>
      <c r="BXT45" s="454"/>
      <c r="BXU45" s="458"/>
      <c r="BXV45" s="459"/>
      <c r="BXW45" s="460"/>
      <c r="BXX45" s="461"/>
      <c r="BXY45" s="462"/>
      <c r="BXZ45" s="458"/>
      <c r="BYA45" s="451"/>
      <c r="BYB45" s="463"/>
      <c r="BYC45" s="451"/>
      <c r="BYD45" s="451"/>
      <c r="BYE45" s="453"/>
      <c r="BYG45" s="449"/>
      <c r="BYH45" s="449"/>
      <c r="BYI45" s="449"/>
      <c r="BYJ45" s="450"/>
      <c r="BYK45" s="451"/>
      <c r="BYL45" s="451"/>
      <c r="BYM45" s="451"/>
      <c r="BYN45" s="449"/>
      <c r="BYO45" s="452"/>
      <c r="BYP45" s="453"/>
      <c r="BYQ45" s="454"/>
      <c r="BYR45" s="449"/>
      <c r="BYS45" s="453"/>
      <c r="BYT45" s="453"/>
      <c r="BYU45" s="450"/>
      <c r="BYV45" s="454"/>
      <c r="BYW45" s="455"/>
      <c r="BYX45" s="453"/>
      <c r="BYY45" s="456"/>
      <c r="BYZ45" s="453"/>
      <c r="BZA45" s="456"/>
      <c r="BZB45" s="454"/>
      <c r="BZC45" s="451"/>
      <c r="BZD45" s="454"/>
      <c r="BZE45" s="450"/>
      <c r="BZF45" s="456"/>
      <c r="BZG45" s="456"/>
      <c r="BZH45" s="456"/>
      <c r="BZI45" s="456"/>
      <c r="BZJ45" s="271"/>
      <c r="BZK45" s="451"/>
      <c r="BZL45" s="454"/>
      <c r="BZM45" s="451"/>
      <c r="BZN45" s="457"/>
      <c r="BZO45" s="271"/>
      <c r="BZP45" s="451"/>
      <c r="BZQ45" s="454"/>
      <c r="BZR45" s="451"/>
      <c r="BZS45" s="457"/>
      <c r="BZT45" s="451"/>
      <c r="BZU45" s="457"/>
      <c r="BZV45" s="457"/>
      <c r="BZW45" s="457"/>
      <c r="BZX45" s="271"/>
      <c r="BZY45" s="271"/>
      <c r="BZZ45" s="451"/>
      <c r="CAA45" s="454"/>
      <c r="CAB45" s="451"/>
      <c r="CAC45" s="454"/>
      <c r="CAD45" s="458"/>
      <c r="CAE45" s="459"/>
      <c r="CAF45" s="460"/>
      <c r="CAG45" s="461"/>
      <c r="CAH45" s="462"/>
      <c r="CAI45" s="458"/>
      <c r="CAJ45" s="451"/>
      <c r="CAK45" s="463"/>
      <c r="CAL45" s="451"/>
      <c r="CAM45" s="451"/>
      <c r="CAN45" s="453"/>
      <c r="CAP45" s="449"/>
      <c r="CAQ45" s="449"/>
      <c r="CAR45" s="449"/>
      <c r="CAS45" s="450"/>
      <c r="CAT45" s="451"/>
      <c r="CAU45" s="451"/>
      <c r="CAV45" s="451"/>
      <c r="CAW45" s="449"/>
      <c r="CAX45" s="452"/>
      <c r="CAY45" s="453"/>
      <c r="CAZ45" s="454"/>
      <c r="CBA45" s="449"/>
      <c r="CBB45" s="453"/>
      <c r="CBC45" s="453"/>
      <c r="CBD45" s="450"/>
      <c r="CBE45" s="454"/>
      <c r="CBF45" s="455"/>
      <c r="CBG45" s="453"/>
      <c r="CBH45" s="456"/>
      <c r="CBI45" s="453"/>
      <c r="CBJ45" s="456"/>
      <c r="CBK45" s="454"/>
      <c r="CBL45" s="451"/>
      <c r="CBM45" s="454"/>
      <c r="CBN45" s="450"/>
      <c r="CBO45" s="456"/>
      <c r="CBP45" s="456"/>
      <c r="CBQ45" s="456"/>
      <c r="CBR45" s="456"/>
      <c r="CBS45" s="271"/>
      <c r="CBT45" s="451"/>
      <c r="CBU45" s="454"/>
      <c r="CBV45" s="451"/>
      <c r="CBW45" s="457"/>
      <c r="CBX45" s="271"/>
      <c r="CBY45" s="451"/>
      <c r="CBZ45" s="454"/>
      <c r="CCA45" s="451"/>
      <c r="CCB45" s="457"/>
      <c r="CCC45" s="451"/>
      <c r="CCD45" s="457"/>
      <c r="CCE45" s="457"/>
      <c r="CCF45" s="457"/>
      <c r="CCG45" s="271"/>
      <c r="CCH45" s="271"/>
      <c r="CCI45" s="451"/>
      <c r="CCJ45" s="454"/>
      <c r="CCK45" s="451"/>
      <c r="CCL45" s="454"/>
      <c r="CCM45" s="458"/>
      <c r="CCN45" s="459"/>
      <c r="CCO45" s="460"/>
      <c r="CCP45" s="461"/>
      <c r="CCQ45" s="462"/>
      <c r="CCR45" s="458"/>
      <c r="CCS45" s="451"/>
      <c r="CCT45" s="463"/>
      <c r="CCU45" s="451"/>
      <c r="CCV45" s="451"/>
      <c r="CCW45" s="453"/>
      <c r="CCY45" s="449"/>
      <c r="CCZ45" s="449"/>
      <c r="CDA45" s="449"/>
      <c r="CDB45" s="450"/>
      <c r="CDC45" s="451"/>
      <c r="CDD45" s="451"/>
      <c r="CDE45" s="451"/>
      <c r="CDF45" s="449"/>
      <c r="CDG45" s="452"/>
      <c r="CDH45" s="453"/>
      <c r="CDI45" s="454"/>
      <c r="CDJ45" s="449"/>
      <c r="CDK45" s="453"/>
      <c r="CDL45" s="453"/>
      <c r="CDM45" s="450"/>
      <c r="CDN45" s="454"/>
      <c r="CDO45" s="455"/>
      <c r="CDP45" s="453"/>
      <c r="CDQ45" s="456"/>
      <c r="CDR45" s="453"/>
      <c r="CDS45" s="456"/>
      <c r="CDT45" s="454"/>
      <c r="CDU45" s="451"/>
      <c r="CDV45" s="454"/>
      <c r="CDW45" s="450"/>
      <c r="CDX45" s="456"/>
      <c r="CDY45" s="456"/>
      <c r="CDZ45" s="456"/>
      <c r="CEA45" s="456"/>
      <c r="CEB45" s="271"/>
      <c r="CEC45" s="451"/>
      <c r="CED45" s="454"/>
      <c r="CEE45" s="451"/>
      <c r="CEF45" s="457"/>
      <c r="CEG45" s="271"/>
      <c r="CEH45" s="451"/>
      <c r="CEI45" s="454"/>
      <c r="CEJ45" s="451"/>
      <c r="CEK45" s="457"/>
      <c r="CEL45" s="451"/>
      <c r="CEM45" s="457"/>
      <c r="CEN45" s="457"/>
      <c r="CEO45" s="457"/>
      <c r="CEP45" s="271"/>
      <c r="CEQ45" s="271"/>
      <c r="CER45" s="451"/>
      <c r="CES45" s="454"/>
      <c r="CET45" s="451"/>
      <c r="CEU45" s="454"/>
      <c r="CEV45" s="458"/>
      <c r="CEW45" s="459"/>
      <c r="CEX45" s="460"/>
      <c r="CEY45" s="461"/>
      <c r="CEZ45" s="462"/>
      <c r="CFA45" s="458"/>
      <c r="CFB45" s="451"/>
      <c r="CFC45" s="463"/>
      <c r="CFD45" s="451"/>
      <c r="CFE45" s="451"/>
      <c r="CFF45" s="453"/>
      <c r="CFH45" s="449"/>
      <c r="CFI45" s="449"/>
      <c r="CFJ45" s="449"/>
      <c r="CFK45" s="450"/>
      <c r="CFL45" s="451"/>
      <c r="CFM45" s="451"/>
      <c r="CFN45" s="451"/>
      <c r="CFO45" s="449"/>
      <c r="CFP45" s="452"/>
      <c r="CFQ45" s="453"/>
      <c r="CFR45" s="454"/>
      <c r="CFS45" s="449"/>
      <c r="CFT45" s="453"/>
      <c r="CFU45" s="453"/>
      <c r="CFV45" s="450"/>
      <c r="CFW45" s="454"/>
      <c r="CFX45" s="455"/>
      <c r="CFY45" s="453"/>
      <c r="CFZ45" s="456"/>
      <c r="CGA45" s="453"/>
      <c r="CGB45" s="456"/>
      <c r="CGC45" s="454"/>
      <c r="CGD45" s="451"/>
      <c r="CGE45" s="454"/>
      <c r="CGF45" s="450"/>
      <c r="CGG45" s="456"/>
      <c r="CGH45" s="456"/>
      <c r="CGI45" s="456"/>
      <c r="CGJ45" s="456"/>
      <c r="CGK45" s="271"/>
      <c r="CGL45" s="451"/>
      <c r="CGM45" s="454"/>
      <c r="CGN45" s="451"/>
      <c r="CGO45" s="457"/>
      <c r="CGP45" s="271"/>
      <c r="CGQ45" s="451"/>
      <c r="CGR45" s="454"/>
      <c r="CGS45" s="451"/>
      <c r="CGT45" s="457"/>
      <c r="CGU45" s="451"/>
      <c r="CGV45" s="457"/>
      <c r="CGW45" s="457"/>
      <c r="CGX45" s="457"/>
      <c r="CGY45" s="271"/>
      <c r="CGZ45" s="271"/>
      <c r="CHA45" s="451"/>
      <c r="CHB45" s="454"/>
      <c r="CHC45" s="451"/>
      <c r="CHD45" s="454"/>
      <c r="CHE45" s="458"/>
      <c r="CHF45" s="459"/>
      <c r="CHG45" s="460"/>
      <c r="CHH45" s="461"/>
      <c r="CHI45" s="462"/>
      <c r="CHJ45" s="458"/>
      <c r="CHK45" s="451"/>
      <c r="CHL45" s="463"/>
      <c r="CHM45" s="451"/>
      <c r="CHN45" s="451"/>
      <c r="CHO45" s="453"/>
      <c r="CHQ45" s="449"/>
      <c r="CHR45" s="449"/>
      <c r="CHS45" s="449"/>
      <c r="CHT45" s="450"/>
      <c r="CHU45" s="451"/>
      <c r="CHV45" s="451"/>
      <c r="CHW45" s="451"/>
      <c r="CHX45" s="449"/>
      <c r="CHY45" s="452"/>
      <c r="CHZ45" s="453"/>
      <c r="CIA45" s="454"/>
      <c r="CIB45" s="449"/>
      <c r="CIC45" s="453"/>
      <c r="CID45" s="453"/>
      <c r="CIE45" s="450"/>
      <c r="CIF45" s="454"/>
      <c r="CIG45" s="455"/>
      <c r="CIH45" s="453"/>
      <c r="CII45" s="456"/>
      <c r="CIJ45" s="453"/>
      <c r="CIK45" s="456"/>
      <c r="CIL45" s="454"/>
      <c r="CIM45" s="451"/>
      <c r="CIN45" s="454"/>
      <c r="CIO45" s="450"/>
      <c r="CIP45" s="456"/>
      <c r="CIQ45" s="456"/>
      <c r="CIR45" s="456"/>
      <c r="CIS45" s="456"/>
      <c r="CIT45" s="271"/>
      <c r="CIU45" s="451"/>
      <c r="CIV45" s="454"/>
      <c r="CIW45" s="451"/>
      <c r="CIX45" s="457"/>
      <c r="CIY45" s="271"/>
      <c r="CIZ45" s="451"/>
      <c r="CJA45" s="454"/>
      <c r="CJB45" s="451"/>
      <c r="CJC45" s="457"/>
      <c r="CJD45" s="451"/>
      <c r="CJE45" s="457"/>
      <c r="CJF45" s="457"/>
      <c r="CJG45" s="457"/>
      <c r="CJH45" s="271"/>
      <c r="CJI45" s="271"/>
      <c r="CJJ45" s="451"/>
      <c r="CJK45" s="454"/>
      <c r="CJL45" s="451"/>
      <c r="CJM45" s="454"/>
      <c r="CJN45" s="458"/>
      <c r="CJO45" s="459"/>
      <c r="CJP45" s="460"/>
      <c r="CJQ45" s="461"/>
      <c r="CJR45" s="462"/>
      <c r="CJS45" s="458"/>
      <c r="CJT45" s="451"/>
      <c r="CJU45" s="463"/>
      <c r="CJV45" s="451"/>
      <c r="CJW45" s="451"/>
      <c r="CJX45" s="453"/>
      <c r="CJZ45" s="449"/>
      <c r="CKA45" s="449"/>
      <c r="CKB45" s="449"/>
      <c r="CKC45" s="450"/>
      <c r="CKD45" s="451"/>
      <c r="CKE45" s="451"/>
      <c r="CKF45" s="451"/>
      <c r="CKG45" s="449"/>
      <c r="CKH45" s="452"/>
      <c r="CKI45" s="453"/>
      <c r="CKJ45" s="454"/>
      <c r="CKK45" s="449"/>
      <c r="CKL45" s="453"/>
      <c r="CKM45" s="453"/>
      <c r="CKN45" s="450"/>
      <c r="CKO45" s="454"/>
      <c r="CKP45" s="455"/>
      <c r="CKQ45" s="453"/>
      <c r="CKR45" s="456"/>
      <c r="CKS45" s="453"/>
      <c r="CKT45" s="456"/>
      <c r="CKU45" s="454"/>
      <c r="CKV45" s="451"/>
      <c r="CKW45" s="454"/>
      <c r="CKX45" s="450"/>
      <c r="CKY45" s="456"/>
      <c r="CKZ45" s="456"/>
      <c r="CLA45" s="456"/>
      <c r="CLB45" s="456"/>
      <c r="CLC45" s="271"/>
      <c r="CLD45" s="451"/>
      <c r="CLE45" s="454"/>
      <c r="CLF45" s="451"/>
      <c r="CLG45" s="457"/>
      <c r="CLH45" s="271"/>
      <c r="CLI45" s="451"/>
      <c r="CLJ45" s="454"/>
      <c r="CLK45" s="451"/>
      <c r="CLL45" s="457"/>
      <c r="CLM45" s="451"/>
      <c r="CLN45" s="457"/>
      <c r="CLO45" s="457"/>
      <c r="CLP45" s="457"/>
      <c r="CLQ45" s="271"/>
      <c r="CLR45" s="271"/>
      <c r="CLS45" s="451"/>
      <c r="CLT45" s="454"/>
      <c r="CLU45" s="451"/>
      <c r="CLV45" s="454"/>
      <c r="CLW45" s="458"/>
      <c r="CLX45" s="459"/>
      <c r="CLY45" s="460"/>
      <c r="CLZ45" s="461"/>
      <c r="CMA45" s="462"/>
      <c r="CMB45" s="458"/>
      <c r="CMC45" s="451"/>
      <c r="CMD45" s="463"/>
      <c r="CME45" s="451"/>
      <c r="CMF45" s="451"/>
      <c r="CMG45" s="453"/>
      <c r="CMI45" s="449"/>
      <c r="CMJ45" s="449"/>
      <c r="CMK45" s="449"/>
      <c r="CML45" s="450"/>
      <c r="CMM45" s="451"/>
      <c r="CMN45" s="451"/>
      <c r="CMO45" s="451"/>
      <c r="CMP45" s="449"/>
      <c r="CMQ45" s="452"/>
      <c r="CMR45" s="453"/>
      <c r="CMS45" s="454"/>
      <c r="CMT45" s="449"/>
      <c r="CMU45" s="453"/>
      <c r="CMV45" s="453"/>
      <c r="CMW45" s="450"/>
      <c r="CMX45" s="454"/>
      <c r="CMY45" s="455"/>
      <c r="CMZ45" s="453"/>
      <c r="CNA45" s="456"/>
      <c r="CNB45" s="453"/>
      <c r="CNC45" s="456"/>
      <c r="CND45" s="454"/>
      <c r="CNE45" s="451"/>
      <c r="CNF45" s="454"/>
      <c r="CNG45" s="450"/>
      <c r="CNH45" s="456"/>
      <c r="CNI45" s="456"/>
      <c r="CNJ45" s="456"/>
      <c r="CNK45" s="456"/>
      <c r="CNL45" s="271"/>
      <c r="CNM45" s="451"/>
      <c r="CNN45" s="454"/>
      <c r="CNO45" s="451"/>
      <c r="CNP45" s="457"/>
      <c r="CNQ45" s="271"/>
      <c r="CNR45" s="451"/>
      <c r="CNS45" s="454"/>
      <c r="CNT45" s="451"/>
      <c r="CNU45" s="457"/>
      <c r="CNV45" s="451"/>
      <c r="CNW45" s="457"/>
      <c r="CNX45" s="457"/>
      <c r="CNY45" s="457"/>
      <c r="CNZ45" s="271"/>
      <c r="COA45" s="271"/>
      <c r="COB45" s="451"/>
      <c r="COC45" s="454"/>
      <c r="COD45" s="451"/>
      <c r="COE45" s="454"/>
      <c r="COF45" s="458"/>
      <c r="COG45" s="459"/>
      <c r="COH45" s="460"/>
      <c r="COI45" s="461"/>
      <c r="COJ45" s="462"/>
      <c r="COK45" s="458"/>
      <c r="COL45" s="451"/>
      <c r="COM45" s="463"/>
      <c r="CON45" s="451"/>
      <c r="COO45" s="451"/>
      <c r="COP45" s="453"/>
      <c r="COR45" s="449"/>
      <c r="COS45" s="449"/>
      <c r="COT45" s="449"/>
      <c r="COU45" s="450"/>
      <c r="COV45" s="451"/>
      <c r="COW45" s="451"/>
      <c r="COX45" s="451"/>
      <c r="COY45" s="449"/>
      <c r="COZ45" s="452"/>
      <c r="CPA45" s="453"/>
      <c r="CPB45" s="454"/>
      <c r="CPC45" s="449"/>
      <c r="CPD45" s="453"/>
      <c r="CPE45" s="453"/>
      <c r="CPF45" s="450"/>
      <c r="CPG45" s="454"/>
      <c r="CPH45" s="455"/>
      <c r="CPI45" s="453"/>
      <c r="CPJ45" s="456"/>
      <c r="CPK45" s="453"/>
      <c r="CPL45" s="456"/>
      <c r="CPM45" s="454"/>
      <c r="CPN45" s="451"/>
      <c r="CPO45" s="454"/>
      <c r="CPP45" s="450"/>
      <c r="CPQ45" s="456"/>
      <c r="CPR45" s="456"/>
      <c r="CPS45" s="456"/>
      <c r="CPT45" s="456"/>
      <c r="CPU45" s="271"/>
      <c r="CPV45" s="451"/>
      <c r="CPW45" s="454"/>
      <c r="CPX45" s="451"/>
      <c r="CPY45" s="457"/>
      <c r="CPZ45" s="271"/>
      <c r="CQA45" s="451"/>
      <c r="CQB45" s="454"/>
      <c r="CQC45" s="451"/>
      <c r="CQD45" s="457"/>
      <c r="CQE45" s="451"/>
      <c r="CQF45" s="457"/>
      <c r="CQG45" s="457"/>
      <c r="CQH45" s="457"/>
      <c r="CQI45" s="271"/>
      <c r="CQJ45" s="271"/>
      <c r="CQK45" s="451"/>
      <c r="CQL45" s="454"/>
      <c r="CQM45" s="451"/>
      <c r="CQN45" s="454"/>
      <c r="CQO45" s="458"/>
      <c r="CQP45" s="459"/>
      <c r="CQQ45" s="460"/>
      <c r="CQR45" s="461"/>
      <c r="CQS45" s="462"/>
      <c r="CQT45" s="458"/>
      <c r="CQU45" s="451"/>
      <c r="CQV45" s="463"/>
      <c r="CQW45" s="451"/>
      <c r="CQX45" s="451"/>
      <c r="CQY45" s="453"/>
      <c r="CRA45" s="449"/>
      <c r="CRB45" s="449"/>
      <c r="CRC45" s="449"/>
      <c r="CRD45" s="450"/>
      <c r="CRE45" s="451"/>
      <c r="CRF45" s="451"/>
      <c r="CRG45" s="451"/>
      <c r="CRH45" s="449"/>
      <c r="CRI45" s="452"/>
      <c r="CRJ45" s="453"/>
      <c r="CRK45" s="454"/>
      <c r="CRL45" s="449"/>
      <c r="CRM45" s="453"/>
      <c r="CRN45" s="453"/>
      <c r="CRO45" s="450"/>
      <c r="CRP45" s="454"/>
      <c r="CRQ45" s="455"/>
      <c r="CRR45" s="453"/>
      <c r="CRS45" s="456"/>
      <c r="CRT45" s="453"/>
      <c r="CRU45" s="456"/>
      <c r="CRV45" s="454"/>
      <c r="CRW45" s="451"/>
      <c r="CRX45" s="454"/>
      <c r="CRY45" s="450"/>
      <c r="CRZ45" s="456"/>
      <c r="CSA45" s="456"/>
      <c r="CSB45" s="456"/>
      <c r="CSC45" s="456"/>
      <c r="CSD45" s="271"/>
      <c r="CSE45" s="451"/>
      <c r="CSF45" s="454"/>
      <c r="CSG45" s="451"/>
      <c r="CSH45" s="457"/>
      <c r="CSI45" s="271"/>
      <c r="CSJ45" s="451"/>
      <c r="CSK45" s="454"/>
      <c r="CSL45" s="451"/>
      <c r="CSM45" s="457"/>
      <c r="CSN45" s="451"/>
      <c r="CSO45" s="457"/>
      <c r="CSP45" s="457"/>
      <c r="CSQ45" s="457"/>
      <c r="CSR45" s="271"/>
      <c r="CSS45" s="271"/>
      <c r="CST45" s="451"/>
      <c r="CSU45" s="454"/>
      <c r="CSV45" s="451"/>
      <c r="CSW45" s="454"/>
      <c r="CSX45" s="458"/>
      <c r="CSY45" s="459"/>
      <c r="CSZ45" s="460"/>
      <c r="CTA45" s="461"/>
      <c r="CTB45" s="462"/>
      <c r="CTC45" s="458"/>
      <c r="CTD45" s="451"/>
      <c r="CTE45" s="463"/>
      <c r="CTF45" s="451"/>
      <c r="CTG45" s="451"/>
      <c r="CTH45" s="453"/>
      <c r="CTJ45" s="449"/>
      <c r="CTK45" s="449"/>
      <c r="CTL45" s="449"/>
      <c r="CTM45" s="450"/>
      <c r="CTN45" s="451"/>
      <c r="CTO45" s="451"/>
      <c r="CTP45" s="451"/>
      <c r="CTQ45" s="449"/>
      <c r="CTR45" s="452"/>
      <c r="CTS45" s="453"/>
      <c r="CTT45" s="454"/>
      <c r="CTU45" s="449"/>
      <c r="CTV45" s="453"/>
      <c r="CTW45" s="453"/>
      <c r="CTX45" s="450"/>
      <c r="CTY45" s="454"/>
      <c r="CTZ45" s="455"/>
      <c r="CUA45" s="453"/>
      <c r="CUB45" s="456"/>
      <c r="CUC45" s="453"/>
      <c r="CUD45" s="456"/>
      <c r="CUE45" s="454"/>
      <c r="CUF45" s="451"/>
      <c r="CUG45" s="454"/>
      <c r="CUH45" s="450"/>
      <c r="CUI45" s="456"/>
      <c r="CUJ45" s="456"/>
      <c r="CUK45" s="456"/>
      <c r="CUL45" s="456"/>
      <c r="CUM45" s="271"/>
      <c r="CUN45" s="451"/>
      <c r="CUO45" s="454"/>
      <c r="CUP45" s="451"/>
      <c r="CUQ45" s="457"/>
      <c r="CUR45" s="271"/>
      <c r="CUS45" s="451"/>
      <c r="CUT45" s="454"/>
      <c r="CUU45" s="451"/>
      <c r="CUV45" s="457"/>
      <c r="CUW45" s="451"/>
      <c r="CUX45" s="457"/>
      <c r="CUY45" s="457"/>
      <c r="CUZ45" s="457"/>
      <c r="CVA45" s="271"/>
      <c r="CVB45" s="271"/>
      <c r="CVC45" s="451"/>
      <c r="CVD45" s="454"/>
      <c r="CVE45" s="451"/>
      <c r="CVF45" s="454"/>
      <c r="CVG45" s="458"/>
      <c r="CVH45" s="459"/>
      <c r="CVI45" s="460"/>
      <c r="CVJ45" s="461"/>
      <c r="CVK45" s="462"/>
      <c r="CVL45" s="458"/>
      <c r="CVM45" s="451"/>
      <c r="CVN45" s="463"/>
      <c r="CVO45" s="451"/>
      <c r="CVP45" s="451"/>
      <c r="CVQ45" s="453"/>
      <c r="CVS45" s="449"/>
      <c r="CVT45" s="449"/>
      <c r="CVU45" s="449"/>
      <c r="CVV45" s="450"/>
      <c r="CVW45" s="451"/>
      <c r="CVX45" s="451"/>
      <c r="CVY45" s="451"/>
      <c r="CVZ45" s="449"/>
      <c r="CWA45" s="452"/>
      <c r="CWB45" s="453"/>
      <c r="CWC45" s="454"/>
      <c r="CWD45" s="449"/>
      <c r="CWE45" s="453"/>
      <c r="CWF45" s="453"/>
      <c r="CWG45" s="450"/>
      <c r="CWH45" s="454"/>
      <c r="CWI45" s="455"/>
      <c r="CWJ45" s="453"/>
      <c r="CWK45" s="456"/>
      <c r="CWL45" s="453"/>
      <c r="CWM45" s="456"/>
      <c r="CWN45" s="454"/>
      <c r="CWO45" s="451"/>
      <c r="CWP45" s="454"/>
      <c r="CWQ45" s="450"/>
      <c r="CWR45" s="456"/>
      <c r="CWS45" s="456"/>
      <c r="CWT45" s="456"/>
      <c r="CWU45" s="456"/>
      <c r="CWV45" s="271"/>
      <c r="CWW45" s="451"/>
      <c r="CWX45" s="454"/>
      <c r="CWY45" s="451"/>
      <c r="CWZ45" s="457"/>
      <c r="CXA45" s="271"/>
      <c r="CXB45" s="451"/>
      <c r="CXC45" s="454"/>
      <c r="CXD45" s="451"/>
      <c r="CXE45" s="457"/>
      <c r="CXF45" s="451"/>
      <c r="CXG45" s="457"/>
      <c r="CXH45" s="457"/>
      <c r="CXI45" s="457"/>
      <c r="CXJ45" s="271"/>
      <c r="CXK45" s="271"/>
      <c r="CXL45" s="451"/>
      <c r="CXM45" s="454"/>
      <c r="CXN45" s="451"/>
      <c r="CXO45" s="454"/>
      <c r="CXP45" s="458"/>
      <c r="CXQ45" s="459"/>
      <c r="CXR45" s="460"/>
      <c r="CXS45" s="461"/>
      <c r="CXT45" s="462"/>
      <c r="CXU45" s="458"/>
      <c r="CXV45" s="451"/>
      <c r="CXW45" s="463"/>
      <c r="CXX45" s="451"/>
      <c r="CXY45" s="451"/>
      <c r="CXZ45" s="453"/>
      <c r="CYB45" s="449"/>
      <c r="CYC45" s="449"/>
      <c r="CYD45" s="449"/>
      <c r="CYE45" s="450"/>
      <c r="CYF45" s="451"/>
      <c r="CYG45" s="451"/>
      <c r="CYH45" s="451"/>
      <c r="CYI45" s="449"/>
      <c r="CYJ45" s="452"/>
      <c r="CYK45" s="453"/>
      <c r="CYL45" s="454"/>
      <c r="CYM45" s="449"/>
      <c r="CYN45" s="453"/>
      <c r="CYO45" s="453"/>
      <c r="CYP45" s="450"/>
      <c r="CYQ45" s="454"/>
      <c r="CYR45" s="455"/>
      <c r="CYS45" s="453"/>
      <c r="CYT45" s="456"/>
      <c r="CYU45" s="453"/>
      <c r="CYV45" s="456"/>
      <c r="CYW45" s="454"/>
      <c r="CYX45" s="451"/>
      <c r="CYY45" s="454"/>
      <c r="CYZ45" s="450"/>
      <c r="CZA45" s="456"/>
      <c r="CZB45" s="456"/>
      <c r="CZC45" s="456"/>
      <c r="CZD45" s="456"/>
      <c r="CZE45" s="271"/>
      <c r="CZF45" s="451"/>
      <c r="CZG45" s="454"/>
      <c r="CZH45" s="451"/>
      <c r="CZI45" s="457"/>
      <c r="CZJ45" s="271"/>
      <c r="CZK45" s="451"/>
      <c r="CZL45" s="454"/>
      <c r="CZM45" s="451"/>
      <c r="CZN45" s="457"/>
      <c r="CZO45" s="451"/>
      <c r="CZP45" s="457"/>
      <c r="CZQ45" s="457"/>
      <c r="CZR45" s="457"/>
      <c r="CZS45" s="271"/>
      <c r="CZT45" s="271"/>
      <c r="CZU45" s="451"/>
      <c r="CZV45" s="454"/>
      <c r="CZW45" s="451"/>
      <c r="CZX45" s="454"/>
      <c r="CZY45" s="458"/>
      <c r="CZZ45" s="459"/>
      <c r="DAA45" s="460"/>
      <c r="DAB45" s="461"/>
      <c r="DAC45" s="462"/>
      <c r="DAD45" s="458"/>
      <c r="DAE45" s="451"/>
      <c r="DAF45" s="463"/>
      <c r="DAG45" s="451"/>
      <c r="DAH45" s="451"/>
      <c r="DAI45" s="453"/>
      <c r="DAK45" s="449"/>
      <c r="DAL45" s="449"/>
      <c r="DAM45" s="449"/>
      <c r="DAN45" s="450"/>
      <c r="DAO45" s="451"/>
      <c r="DAP45" s="451"/>
      <c r="DAQ45" s="451"/>
      <c r="DAR45" s="449"/>
      <c r="DAS45" s="452"/>
      <c r="DAT45" s="453"/>
      <c r="DAU45" s="454"/>
      <c r="DAV45" s="449"/>
      <c r="DAW45" s="453"/>
      <c r="DAX45" s="453"/>
      <c r="DAY45" s="450"/>
      <c r="DAZ45" s="454"/>
      <c r="DBA45" s="455"/>
      <c r="DBB45" s="453"/>
      <c r="DBC45" s="456"/>
      <c r="DBD45" s="453"/>
      <c r="DBE45" s="456"/>
      <c r="DBF45" s="454"/>
      <c r="DBG45" s="451"/>
      <c r="DBH45" s="454"/>
      <c r="DBI45" s="450"/>
      <c r="DBJ45" s="456"/>
      <c r="DBK45" s="456"/>
      <c r="DBL45" s="456"/>
      <c r="DBM45" s="456"/>
      <c r="DBN45" s="271"/>
      <c r="DBO45" s="451"/>
      <c r="DBP45" s="454"/>
      <c r="DBQ45" s="451"/>
      <c r="DBR45" s="457"/>
      <c r="DBS45" s="271"/>
      <c r="DBT45" s="451"/>
      <c r="DBU45" s="454"/>
      <c r="DBV45" s="451"/>
      <c r="DBW45" s="457"/>
      <c r="DBX45" s="451"/>
      <c r="DBY45" s="457"/>
      <c r="DBZ45" s="457"/>
      <c r="DCA45" s="457"/>
      <c r="DCB45" s="271"/>
      <c r="DCC45" s="271"/>
      <c r="DCD45" s="451"/>
      <c r="DCE45" s="454"/>
      <c r="DCF45" s="451"/>
      <c r="DCG45" s="454"/>
      <c r="DCH45" s="458"/>
      <c r="DCI45" s="459"/>
      <c r="DCJ45" s="460"/>
      <c r="DCK45" s="461"/>
      <c r="DCL45" s="462"/>
      <c r="DCM45" s="458"/>
      <c r="DCN45" s="451"/>
      <c r="DCO45" s="463"/>
      <c r="DCP45" s="451"/>
      <c r="DCQ45" s="451"/>
      <c r="DCR45" s="453"/>
      <c r="DCT45" s="449"/>
      <c r="DCU45" s="449"/>
      <c r="DCV45" s="449"/>
      <c r="DCW45" s="450"/>
      <c r="DCX45" s="451"/>
      <c r="DCY45" s="451"/>
      <c r="DCZ45" s="451"/>
      <c r="DDA45" s="449"/>
      <c r="DDB45" s="452"/>
      <c r="DDC45" s="453"/>
      <c r="DDD45" s="454"/>
      <c r="DDE45" s="449"/>
      <c r="DDF45" s="453"/>
      <c r="DDG45" s="453"/>
      <c r="DDH45" s="450"/>
      <c r="DDI45" s="454"/>
      <c r="DDJ45" s="455"/>
      <c r="DDK45" s="453"/>
      <c r="DDL45" s="456"/>
      <c r="DDM45" s="453"/>
      <c r="DDN45" s="456"/>
      <c r="DDO45" s="454"/>
      <c r="DDP45" s="451"/>
      <c r="DDQ45" s="454"/>
      <c r="DDR45" s="450"/>
      <c r="DDS45" s="456"/>
      <c r="DDT45" s="456"/>
      <c r="DDU45" s="456"/>
      <c r="DDV45" s="456"/>
      <c r="DDW45" s="271"/>
      <c r="DDX45" s="451"/>
      <c r="DDY45" s="454"/>
      <c r="DDZ45" s="451"/>
      <c r="DEA45" s="457"/>
      <c r="DEB45" s="271"/>
      <c r="DEC45" s="451"/>
      <c r="DED45" s="454"/>
      <c r="DEE45" s="451"/>
      <c r="DEF45" s="457"/>
      <c r="DEG45" s="451"/>
      <c r="DEH45" s="457"/>
      <c r="DEI45" s="457"/>
      <c r="DEJ45" s="457"/>
      <c r="DEK45" s="271"/>
      <c r="DEL45" s="271"/>
      <c r="DEM45" s="451"/>
      <c r="DEN45" s="454"/>
      <c r="DEO45" s="451"/>
      <c r="DEP45" s="454"/>
      <c r="DEQ45" s="458"/>
      <c r="DER45" s="459"/>
      <c r="DES45" s="460"/>
      <c r="DET45" s="461"/>
      <c r="DEU45" s="462"/>
      <c r="DEV45" s="458"/>
      <c r="DEW45" s="451"/>
      <c r="DEX45" s="463"/>
      <c r="DEY45" s="451"/>
      <c r="DEZ45" s="451"/>
      <c r="DFA45" s="453"/>
      <c r="DFC45" s="449"/>
      <c r="DFD45" s="449"/>
      <c r="DFE45" s="449"/>
      <c r="DFF45" s="450"/>
      <c r="DFG45" s="451"/>
      <c r="DFH45" s="451"/>
      <c r="DFI45" s="451"/>
      <c r="DFJ45" s="449"/>
      <c r="DFK45" s="452"/>
      <c r="DFL45" s="453"/>
      <c r="DFM45" s="454"/>
      <c r="DFN45" s="449"/>
      <c r="DFO45" s="453"/>
      <c r="DFP45" s="453"/>
      <c r="DFQ45" s="450"/>
      <c r="DFR45" s="454"/>
      <c r="DFS45" s="455"/>
      <c r="DFT45" s="453"/>
      <c r="DFU45" s="456"/>
      <c r="DFV45" s="453"/>
      <c r="DFW45" s="456"/>
      <c r="DFX45" s="454"/>
      <c r="DFY45" s="451"/>
      <c r="DFZ45" s="454"/>
      <c r="DGA45" s="450"/>
      <c r="DGB45" s="456"/>
      <c r="DGC45" s="456"/>
      <c r="DGD45" s="456"/>
      <c r="DGE45" s="456"/>
      <c r="DGF45" s="271"/>
      <c r="DGG45" s="451"/>
      <c r="DGH45" s="454"/>
      <c r="DGI45" s="451"/>
      <c r="DGJ45" s="457"/>
      <c r="DGK45" s="271"/>
      <c r="DGL45" s="451"/>
      <c r="DGM45" s="454"/>
      <c r="DGN45" s="451"/>
      <c r="DGO45" s="457"/>
      <c r="DGP45" s="451"/>
      <c r="DGQ45" s="457"/>
      <c r="DGR45" s="457"/>
      <c r="DGS45" s="457"/>
      <c r="DGT45" s="271"/>
      <c r="DGU45" s="271"/>
      <c r="DGV45" s="451"/>
      <c r="DGW45" s="454"/>
      <c r="DGX45" s="451"/>
      <c r="DGY45" s="454"/>
      <c r="DGZ45" s="458"/>
      <c r="DHA45" s="459"/>
      <c r="DHB45" s="460"/>
      <c r="DHC45" s="461"/>
      <c r="DHD45" s="462"/>
      <c r="DHE45" s="458"/>
      <c r="DHF45" s="451"/>
      <c r="DHG45" s="463"/>
      <c r="DHH45" s="451"/>
      <c r="DHI45" s="451"/>
      <c r="DHJ45" s="453"/>
      <c r="DHL45" s="449"/>
      <c r="DHM45" s="449"/>
      <c r="DHN45" s="449"/>
      <c r="DHO45" s="450"/>
      <c r="DHP45" s="451"/>
      <c r="DHQ45" s="451"/>
      <c r="DHR45" s="451"/>
      <c r="DHS45" s="449"/>
      <c r="DHT45" s="452"/>
      <c r="DHU45" s="453"/>
      <c r="DHV45" s="454"/>
      <c r="DHW45" s="449"/>
      <c r="DHX45" s="453"/>
      <c r="DHY45" s="453"/>
      <c r="DHZ45" s="450"/>
      <c r="DIA45" s="454"/>
      <c r="DIB45" s="455"/>
      <c r="DIC45" s="453"/>
      <c r="DID45" s="456"/>
      <c r="DIE45" s="453"/>
      <c r="DIF45" s="456"/>
      <c r="DIG45" s="454"/>
      <c r="DIH45" s="451"/>
      <c r="DII45" s="454"/>
      <c r="DIJ45" s="450"/>
      <c r="DIK45" s="456"/>
      <c r="DIL45" s="456"/>
      <c r="DIM45" s="456"/>
      <c r="DIN45" s="456"/>
      <c r="DIO45" s="271"/>
      <c r="DIP45" s="451"/>
      <c r="DIQ45" s="454"/>
      <c r="DIR45" s="451"/>
      <c r="DIS45" s="457"/>
      <c r="DIT45" s="271"/>
      <c r="DIU45" s="451"/>
      <c r="DIV45" s="454"/>
      <c r="DIW45" s="451"/>
      <c r="DIX45" s="457"/>
      <c r="DIY45" s="451"/>
      <c r="DIZ45" s="457"/>
      <c r="DJA45" s="457"/>
      <c r="DJB45" s="457"/>
      <c r="DJC45" s="271"/>
      <c r="DJD45" s="271"/>
      <c r="DJE45" s="451"/>
      <c r="DJF45" s="454"/>
      <c r="DJG45" s="451"/>
      <c r="DJH45" s="454"/>
      <c r="DJI45" s="458"/>
      <c r="DJJ45" s="459"/>
      <c r="DJK45" s="460"/>
      <c r="DJL45" s="461"/>
      <c r="DJM45" s="462"/>
      <c r="DJN45" s="458"/>
      <c r="DJO45" s="451"/>
      <c r="DJP45" s="463"/>
      <c r="DJQ45" s="451"/>
      <c r="DJR45" s="451"/>
      <c r="DJS45" s="453"/>
      <c r="DJU45" s="449"/>
      <c r="DJV45" s="449"/>
      <c r="DJW45" s="449"/>
      <c r="DJX45" s="450"/>
      <c r="DJY45" s="451"/>
      <c r="DJZ45" s="451"/>
      <c r="DKA45" s="451"/>
      <c r="DKB45" s="449"/>
      <c r="DKC45" s="452"/>
      <c r="DKD45" s="453"/>
      <c r="DKE45" s="454"/>
      <c r="DKF45" s="449"/>
      <c r="DKG45" s="453"/>
      <c r="DKH45" s="453"/>
      <c r="DKI45" s="450"/>
      <c r="DKJ45" s="454"/>
      <c r="DKK45" s="455"/>
      <c r="DKL45" s="453"/>
      <c r="DKM45" s="456"/>
      <c r="DKN45" s="453"/>
      <c r="DKO45" s="456"/>
      <c r="DKP45" s="454"/>
      <c r="DKQ45" s="451"/>
      <c r="DKR45" s="454"/>
      <c r="DKS45" s="450"/>
      <c r="DKT45" s="456"/>
      <c r="DKU45" s="456"/>
      <c r="DKV45" s="456"/>
      <c r="DKW45" s="456"/>
      <c r="DKX45" s="271"/>
      <c r="DKY45" s="451"/>
      <c r="DKZ45" s="454"/>
      <c r="DLA45" s="451"/>
      <c r="DLB45" s="457"/>
      <c r="DLC45" s="271"/>
      <c r="DLD45" s="451"/>
      <c r="DLE45" s="454"/>
      <c r="DLF45" s="451"/>
      <c r="DLG45" s="457"/>
      <c r="DLH45" s="451"/>
      <c r="DLI45" s="457"/>
      <c r="DLJ45" s="457"/>
      <c r="DLK45" s="457"/>
      <c r="DLL45" s="271"/>
      <c r="DLM45" s="271"/>
      <c r="DLN45" s="451"/>
      <c r="DLO45" s="454"/>
      <c r="DLP45" s="451"/>
      <c r="DLQ45" s="454"/>
      <c r="DLR45" s="458"/>
      <c r="DLS45" s="459"/>
      <c r="DLT45" s="460"/>
      <c r="DLU45" s="461"/>
      <c r="DLV45" s="462"/>
      <c r="DLW45" s="458"/>
      <c r="DLX45" s="451"/>
      <c r="DLY45" s="463"/>
      <c r="DLZ45" s="451"/>
      <c r="DMA45" s="451"/>
      <c r="DMB45" s="453"/>
      <c r="DMD45" s="449"/>
      <c r="DME45" s="449"/>
      <c r="DMF45" s="449"/>
      <c r="DMG45" s="450"/>
      <c r="DMH45" s="451"/>
      <c r="DMI45" s="451"/>
      <c r="DMJ45" s="451"/>
      <c r="DMK45" s="449"/>
      <c r="DML45" s="452"/>
      <c r="DMM45" s="453"/>
      <c r="DMN45" s="454"/>
      <c r="DMO45" s="449"/>
      <c r="DMP45" s="453"/>
      <c r="DMQ45" s="453"/>
      <c r="DMR45" s="450"/>
      <c r="DMS45" s="454"/>
      <c r="DMT45" s="455"/>
      <c r="DMU45" s="453"/>
      <c r="DMV45" s="456"/>
      <c r="DMW45" s="453"/>
      <c r="DMX45" s="456"/>
      <c r="DMY45" s="454"/>
      <c r="DMZ45" s="451"/>
      <c r="DNA45" s="454"/>
      <c r="DNB45" s="450"/>
      <c r="DNC45" s="456"/>
      <c r="DND45" s="456"/>
      <c r="DNE45" s="456"/>
      <c r="DNF45" s="456"/>
      <c r="DNG45" s="271"/>
      <c r="DNH45" s="451"/>
      <c r="DNI45" s="454"/>
      <c r="DNJ45" s="451"/>
      <c r="DNK45" s="457"/>
      <c r="DNL45" s="271"/>
      <c r="DNM45" s="451"/>
      <c r="DNN45" s="454"/>
      <c r="DNO45" s="451"/>
      <c r="DNP45" s="457"/>
      <c r="DNQ45" s="451"/>
      <c r="DNR45" s="457"/>
      <c r="DNS45" s="457"/>
      <c r="DNT45" s="457"/>
      <c r="DNU45" s="271"/>
      <c r="DNV45" s="271"/>
      <c r="DNW45" s="451"/>
      <c r="DNX45" s="454"/>
      <c r="DNY45" s="451"/>
      <c r="DNZ45" s="454"/>
      <c r="DOA45" s="458"/>
      <c r="DOB45" s="459"/>
      <c r="DOC45" s="460"/>
      <c r="DOD45" s="461"/>
      <c r="DOE45" s="462"/>
      <c r="DOF45" s="458"/>
      <c r="DOG45" s="451"/>
      <c r="DOH45" s="463"/>
      <c r="DOI45" s="451"/>
      <c r="DOJ45" s="451"/>
      <c r="DOK45" s="453"/>
      <c r="DOM45" s="449"/>
      <c r="DON45" s="449"/>
      <c r="DOO45" s="449"/>
      <c r="DOP45" s="450"/>
      <c r="DOQ45" s="451"/>
      <c r="DOR45" s="451"/>
      <c r="DOS45" s="451"/>
      <c r="DOT45" s="449"/>
      <c r="DOU45" s="452"/>
      <c r="DOV45" s="453"/>
      <c r="DOW45" s="454"/>
      <c r="DOX45" s="449"/>
      <c r="DOY45" s="453"/>
      <c r="DOZ45" s="453"/>
      <c r="DPA45" s="450"/>
      <c r="DPB45" s="454"/>
      <c r="DPC45" s="455"/>
      <c r="DPD45" s="453"/>
      <c r="DPE45" s="456"/>
      <c r="DPF45" s="453"/>
      <c r="DPG45" s="456"/>
      <c r="DPH45" s="454"/>
      <c r="DPI45" s="451"/>
      <c r="DPJ45" s="454"/>
      <c r="DPK45" s="450"/>
      <c r="DPL45" s="456"/>
      <c r="DPM45" s="456"/>
      <c r="DPN45" s="456"/>
      <c r="DPO45" s="456"/>
      <c r="DPP45" s="271"/>
      <c r="DPQ45" s="451"/>
      <c r="DPR45" s="454"/>
      <c r="DPS45" s="451"/>
      <c r="DPT45" s="457"/>
      <c r="DPU45" s="271"/>
      <c r="DPV45" s="451"/>
      <c r="DPW45" s="454"/>
      <c r="DPX45" s="451"/>
      <c r="DPY45" s="457"/>
      <c r="DPZ45" s="451"/>
      <c r="DQA45" s="457"/>
      <c r="DQB45" s="457"/>
      <c r="DQC45" s="457"/>
      <c r="DQD45" s="271"/>
      <c r="DQE45" s="271"/>
      <c r="DQF45" s="451"/>
      <c r="DQG45" s="454"/>
      <c r="DQH45" s="451"/>
      <c r="DQI45" s="454"/>
      <c r="DQJ45" s="458"/>
      <c r="DQK45" s="459"/>
      <c r="DQL45" s="460"/>
      <c r="DQM45" s="461"/>
      <c r="DQN45" s="462"/>
      <c r="DQO45" s="458"/>
      <c r="DQP45" s="451"/>
      <c r="DQQ45" s="463"/>
      <c r="DQR45" s="451"/>
      <c r="DQS45" s="451"/>
      <c r="DQT45" s="453"/>
      <c r="DQV45" s="449"/>
      <c r="DQW45" s="449"/>
      <c r="DQX45" s="449"/>
      <c r="DQY45" s="450"/>
      <c r="DQZ45" s="451"/>
      <c r="DRA45" s="451"/>
      <c r="DRB45" s="451"/>
      <c r="DRC45" s="449"/>
      <c r="DRD45" s="452"/>
      <c r="DRE45" s="453"/>
      <c r="DRF45" s="454"/>
      <c r="DRG45" s="449"/>
      <c r="DRH45" s="453"/>
      <c r="DRI45" s="453"/>
      <c r="DRJ45" s="450"/>
      <c r="DRK45" s="454"/>
      <c r="DRL45" s="455"/>
      <c r="DRM45" s="453"/>
      <c r="DRN45" s="456"/>
      <c r="DRO45" s="453"/>
      <c r="DRP45" s="456"/>
      <c r="DRQ45" s="454"/>
      <c r="DRR45" s="451"/>
      <c r="DRS45" s="454"/>
      <c r="DRT45" s="450"/>
      <c r="DRU45" s="456"/>
      <c r="DRV45" s="456"/>
      <c r="DRW45" s="456"/>
      <c r="DRX45" s="456"/>
      <c r="DRY45" s="271"/>
      <c r="DRZ45" s="451"/>
      <c r="DSA45" s="454"/>
      <c r="DSB45" s="451"/>
      <c r="DSC45" s="457"/>
      <c r="DSD45" s="271"/>
      <c r="DSE45" s="451"/>
      <c r="DSF45" s="454"/>
      <c r="DSG45" s="451"/>
      <c r="DSH45" s="457"/>
      <c r="DSI45" s="451"/>
      <c r="DSJ45" s="457"/>
      <c r="DSK45" s="457"/>
      <c r="DSL45" s="457"/>
      <c r="DSM45" s="271"/>
      <c r="DSN45" s="271"/>
      <c r="DSO45" s="451"/>
      <c r="DSP45" s="454"/>
      <c r="DSQ45" s="451"/>
      <c r="DSR45" s="454"/>
      <c r="DSS45" s="458"/>
      <c r="DST45" s="459"/>
      <c r="DSU45" s="460"/>
      <c r="DSV45" s="461"/>
      <c r="DSW45" s="462"/>
      <c r="DSX45" s="458"/>
      <c r="DSY45" s="451"/>
      <c r="DSZ45" s="463"/>
      <c r="DTA45" s="451"/>
      <c r="DTB45" s="451"/>
      <c r="DTC45" s="453"/>
      <c r="DTE45" s="449"/>
      <c r="DTF45" s="449"/>
      <c r="DTG45" s="449"/>
      <c r="DTH45" s="450"/>
      <c r="DTI45" s="451"/>
      <c r="DTJ45" s="451"/>
      <c r="DTK45" s="451"/>
      <c r="DTL45" s="449"/>
      <c r="DTM45" s="452"/>
      <c r="DTN45" s="453"/>
      <c r="DTO45" s="454"/>
      <c r="DTP45" s="449"/>
      <c r="DTQ45" s="453"/>
      <c r="DTR45" s="453"/>
      <c r="DTS45" s="450"/>
      <c r="DTT45" s="454"/>
      <c r="DTU45" s="455"/>
      <c r="DTV45" s="453"/>
      <c r="DTW45" s="456"/>
      <c r="DTX45" s="453"/>
      <c r="DTY45" s="456"/>
      <c r="DTZ45" s="454"/>
      <c r="DUA45" s="451"/>
      <c r="DUB45" s="454"/>
      <c r="DUC45" s="450"/>
      <c r="DUD45" s="456"/>
      <c r="DUE45" s="456"/>
      <c r="DUF45" s="456"/>
      <c r="DUG45" s="456"/>
      <c r="DUH45" s="271"/>
      <c r="DUI45" s="451"/>
      <c r="DUJ45" s="454"/>
      <c r="DUK45" s="451"/>
      <c r="DUL45" s="457"/>
      <c r="DUM45" s="271"/>
      <c r="DUN45" s="451"/>
      <c r="DUO45" s="454"/>
      <c r="DUP45" s="451"/>
      <c r="DUQ45" s="457"/>
      <c r="DUR45" s="451"/>
      <c r="DUS45" s="457"/>
      <c r="DUT45" s="457"/>
      <c r="DUU45" s="457"/>
      <c r="DUV45" s="271"/>
      <c r="DUW45" s="271"/>
      <c r="DUX45" s="451"/>
      <c r="DUY45" s="454"/>
      <c r="DUZ45" s="451"/>
      <c r="DVA45" s="454"/>
      <c r="DVB45" s="458"/>
      <c r="DVC45" s="459"/>
      <c r="DVD45" s="460"/>
      <c r="DVE45" s="461"/>
      <c r="DVF45" s="462"/>
      <c r="DVG45" s="458"/>
      <c r="DVH45" s="451"/>
      <c r="DVI45" s="463"/>
      <c r="DVJ45" s="451"/>
      <c r="DVK45" s="451"/>
      <c r="DVL45" s="453"/>
      <c r="DVN45" s="449"/>
      <c r="DVO45" s="449"/>
      <c r="DVP45" s="449"/>
      <c r="DVQ45" s="450"/>
      <c r="DVR45" s="451"/>
      <c r="DVS45" s="451"/>
      <c r="DVT45" s="451"/>
      <c r="DVU45" s="449"/>
      <c r="DVV45" s="452"/>
      <c r="DVW45" s="453"/>
      <c r="DVX45" s="454"/>
      <c r="DVY45" s="449"/>
      <c r="DVZ45" s="453"/>
      <c r="DWA45" s="453"/>
      <c r="DWB45" s="450"/>
      <c r="DWC45" s="454"/>
      <c r="DWD45" s="455"/>
      <c r="DWE45" s="453"/>
      <c r="DWF45" s="456"/>
      <c r="DWG45" s="453"/>
      <c r="DWH45" s="456"/>
      <c r="DWI45" s="454"/>
      <c r="DWJ45" s="451"/>
      <c r="DWK45" s="454"/>
      <c r="DWL45" s="450"/>
      <c r="DWM45" s="456"/>
      <c r="DWN45" s="456"/>
      <c r="DWO45" s="456"/>
      <c r="DWP45" s="456"/>
      <c r="DWQ45" s="271"/>
      <c r="DWR45" s="451"/>
      <c r="DWS45" s="454"/>
      <c r="DWT45" s="451"/>
      <c r="DWU45" s="457"/>
      <c r="DWV45" s="271"/>
      <c r="DWW45" s="451"/>
      <c r="DWX45" s="454"/>
      <c r="DWY45" s="451"/>
      <c r="DWZ45" s="457"/>
      <c r="DXA45" s="451"/>
      <c r="DXB45" s="457"/>
      <c r="DXC45" s="457"/>
      <c r="DXD45" s="457"/>
      <c r="DXE45" s="271"/>
      <c r="DXF45" s="271"/>
      <c r="DXG45" s="451"/>
      <c r="DXH45" s="454"/>
      <c r="DXI45" s="451"/>
      <c r="DXJ45" s="454"/>
      <c r="DXK45" s="458"/>
      <c r="DXL45" s="459"/>
      <c r="DXM45" s="460"/>
      <c r="DXN45" s="461"/>
      <c r="DXO45" s="462"/>
      <c r="DXP45" s="458"/>
      <c r="DXQ45" s="451"/>
      <c r="DXR45" s="463"/>
      <c r="DXS45" s="451"/>
      <c r="DXT45" s="451"/>
      <c r="DXU45" s="453"/>
      <c r="DXW45" s="449"/>
      <c r="DXX45" s="449"/>
      <c r="DXY45" s="449"/>
      <c r="DXZ45" s="450"/>
      <c r="DYA45" s="451"/>
      <c r="DYB45" s="451"/>
      <c r="DYC45" s="451"/>
      <c r="DYD45" s="449"/>
      <c r="DYE45" s="452"/>
      <c r="DYF45" s="453"/>
      <c r="DYG45" s="454"/>
      <c r="DYH45" s="449"/>
      <c r="DYI45" s="453"/>
      <c r="DYJ45" s="453"/>
      <c r="DYK45" s="450"/>
      <c r="DYL45" s="454"/>
      <c r="DYM45" s="455"/>
      <c r="DYN45" s="453"/>
      <c r="DYO45" s="456"/>
      <c r="DYP45" s="453"/>
      <c r="DYQ45" s="456"/>
      <c r="DYR45" s="454"/>
      <c r="DYS45" s="451"/>
      <c r="DYT45" s="454"/>
      <c r="DYU45" s="450"/>
      <c r="DYV45" s="456"/>
      <c r="DYW45" s="456"/>
      <c r="DYX45" s="456"/>
      <c r="DYY45" s="456"/>
      <c r="DYZ45" s="271"/>
      <c r="DZA45" s="451"/>
      <c r="DZB45" s="454"/>
      <c r="DZC45" s="451"/>
      <c r="DZD45" s="457"/>
      <c r="DZE45" s="271"/>
      <c r="DZF45" s="451"/>
      <c r="DZG45" s="454"/>
      <c r="DZH45" s="451"/>
      <c r="DZI45" s="457"/>
      <c r="DZJ45" s="451"/>
      <c r="DZK45" s="457"/>
      <c r="DZL45" s="457"/>
      <c r="DZM45" s="457"/>
      <c r="DZN45" s="271"/>
      <c r="DZO45" s="271"/>
      <c r="DZP45" s="451"/>
      <c r="DZQ45" s="454"/>
      <c r="DZR45" s="451"/>
      <c r="DZS45" s="454"/>
      <c r="DZT45" s="458"/>
      <c r="DZU45" s="459"/>
      <c r="DZV45" s="460"/>
      <c r="DZW45" s="461"/>
      <c r="DZX45" s="462"/>
      <c r="DZY45" s="458"/>
      <c r="DZZ45" s="451"/>
      <c r="EAA45" s="463"/>
      <c r="EAB45" s="451"/>
      <c r="EAC45" s="451"/>
      <c r="EAD45" s="453"/>
      <c r="EAF45" s="449"/>
      <c r="EAG45" s="449"/>
      <c r="EAH45" s="449"/>
      <c r="EAI45" s="450"/>
      <c r="EAJ45" s="451"/>
      <c r="EAK45" s="451"/>
      <c r="EAL45" s="451"/>
      <c r="EAM45" s="449"/>
      <c r="EAN45" s="452"/>
      <c r="EAO45" s="453"/>
      <c r="EAP45" s="454"/>
      <c r="EAQ45" s="449"/>
      <c r="EAR45" s="453"/>
      <c r="EAS45" s="453"/>
      <c r="EAT45" s="450"/>
      <c r="EAU45" s="454"/>
      <c r="EAV45" s="455"/>
      <c r="EAW45" s="453"/>
      <c r="EAX45" s="456"/>
      <c r="EAY45" s="453"/>
      <c r="EAZ45" s="456"/>
      <c r="EBA45" s="454"/>
      <c r="EBB45" s="451"/>
      <c r="EBC45" s="454"/>
      <c r="EBD45" s="450"/>
      <c r="EBE45" s="456"/>
      <c r="EBF45" s="456"/>
      <c r="EBG45" s="456"/>
      <c r="EBH45" s="456"/>
      <c r="EBI45" s="271"/>
      <c r="EBJ45" s="451"/>
      <c r="EBK45" s="454"/>
      <c r="EBL45" s="451"/>
      <c r="EBM45" s="457"/>
      <c r="EBN45" s="271"/>
      <c r="EBO45" s="451"/>
      <c r="EBP45" s="454"/>
      <c r="EBQ45" s="451"/>
      <c r="EBR45" s="457"/>
      <c r="EBS45" s="451"/>
      <c r="EBT45" s="457"/>
      <c r="EBU45" s="457"/>
      <c r="EBV45" s="457"/>
      <c r="EBW45" s="271"/>
      <c r="EBX45" s="271"/>
      <c r="EBY45" s="451"/>
      <c r="EBZ45" s="454"/>
      <c r="ECA45" s="451"/>
      <c r="ECB45" s="454"/>
      <c r="ECC45" s="458"/>
      <c r="ECD45" s="459"/>
      <c r="ECE45" s="460"/>
      <c r="ECF45" s="461"/>
      <c r="ECG45" s="462"/>
      <c r="ECH45" s="458"/>
      <c r="ECI45" s="451"/>
      <c r="ECJ45" s="463"/>
      <c r="ECK45" s="451"/>
      <c r="ECL45" s="451"/>
      <c r="ECM45" s="453"/>
      <c r="ECO45" s="449"/>
      <c r="ECP45" s="449"/>
      <c r="ECQ45" s="449"/>
      <c r="ECR45" s="450"/>
      <c r="ECS45" s="451"/>
      <c r="ECT45" s="451"/>
      <c r="ECU45" s="451"/>
      <c r="ECV45" s="449"/>
      <c r="ECW45" s="452"/>
      <c r="ECX45" s="453"/>
      <c r="ECY45" s="454"/>
      <c r="ECZ45" s="449"/>
      <c r="EDA45" s="453"/>
      <c r="EDB45" s="453"/>
      <c r="EDC45" s="450"/>
      <c r="EDD45" s="454"/>
      <c r="EDE45" s="455"/>
      <c r="EDF45" s="453"/>
      <c r="EDG45" s="456"/>
      <c r="EDH45" s="453"/>
      <c r="EDI45" s="456"/>
      <c r="EDJ45" s="454"/>
      <c r="EDK45" s="451"/>
      <c r="EDL45" s="454"/>
      <c r="EDM45" s="450"/>
      <c r="EDN45" s="456"/>
      <c r="EDO45" s="456"/>
      <c r="EDP45" s="456"/>
      <c r="EDQ45" s="456"/>
      <c r="EDR45" s="271"/>
      <c r="EDS45" s="451"/>
      <c r="EDT45" s="454"/>
      <c r="EDU45" s="451"/>
      <c r="EDV45" s="457"/>
      <c r="EDW45" s="271"/>
      <c r="EDX45" s="451"/>
      <c r="EDY45" s="454"/>
      <c r="EDZ45" s="451"/>
      <c r="EEA45" s="457"/>
      <c r="EEB45" s="451"/>
      <c r="EEC45" s="457"/>
      <c r="EED45" s="457"/>
      <c r="EEE45" s="457"/>
      <c r="EEF45" s="271"/>
      <c r="EEG45" s="271"/>
      <c r="EEH45" s="451"/>
      <c r="EEI45" s="454"/>
      <c r="EEJ45" s="451"/>
      <c r="EEK45" s="454"/>
      <c r="EEL45" s="458"/>
      <c r="EEM45" s="459"/>
      <c r="EEN45" s="460"/>
      <c r="EEO45" s="461"/>
      <c r="EEP45" s="462"/>
      <c r="EEQ45" s="458"/>
      <c r="EER45" s="451"/>
      <c r="EES45" s="463"/>
      <c r="EET45" s="451"/>
      <c r="EEU45" s="451"/>
      <c r="EEV45" s="453"/>
      <c r="EEX45" s="449"/>
      <c r="EEY45" s="449"/>
      <c r="EEZ45" s="449"/>
      <c r="EFA45" s="450"/>
      <c r="EFB45" s="451"/>
      <c r="EFC45" s="451"/>
      <c r="EFD45" s="451"/>
      <c r="EFE45" s="449"/>
      <c r="EFF45" s="452"/>
      <c r="EFG45" s="453"/>
      <c r="EFH45" s="454"/>
      <c r="EFI45" s="449"/>
      <c r="EFJ45" s="453"/>
      <c r="EFK45" s="453"/>
      <c r="EFL45" s="450"/>
      <c r="EFM45" s="454"/>
      <c r="EFN45" s="455"/>
      <c r="EFO45" s="453"/>
      <c r="EFP45" s="456"/>
      <c r="EFQ45" s="453"/>
      <c r="EFR45" s="456"/>
      <c r="EFS45" s="454"/>
      <c r="EFT45" s="451"/>
      <c r="EFU45" s="454"/>
      <c r="EFV45" s="450"/>
      <c r="EFW45" s="456"/>
      <c r="EFX45" s="456"/>
      <c r="EFY45" s="456"/>
      <c r="EFZ45" s="456"/>
      <c r="EGA45" s="271"/>
      <c r="EGB45" s="451"/>
      <c r="EGC45" s="454"/>
      <c r="EGD45" s="451"/>
      <c r="EGE45" s="457"/>
      <c r="EGF45" s="271"/>
      <c r="EGG45" s="451"/>
      <c r="EGH45" s="454"/>
      <c r="EGI45" s="451"/>
      <c r="EGJ45" s="457"/>
      <c r="EGK45" s="451"/>
      <c r="EGL45" s="457"/>
      <c r="EGM45" s="457"/>
      <c r="EGN45" s="457"/>
      <c r="EGO45" s="271"/>
      <c r="EGP45" s="271"/>
      <c r="EGQ45" s="451"/>
      <c r="EGR45" s="454"/>
      <c r="EGS45" s="451"/>
      <c r="EGT45" s="454"/>
      <c r="EGU45" s="458"/>
      <c r="EGV45" s="459"/>
      <c r="EGW45" s="460"/>
      <c r="EGX45" s="461"/>
      <c r="EGY45" s="462"/>
      <c r="EGZ45" s="458"/>
      <c r="EHA45" s="451"/>
      <c r="EHB45" s="463"/>
      <c r="EHC45" s="451"/>
      <c r="EHD45" s="451"/>
      <c r="EHE45" s="453"/>
      <c r="EHG45" s="449"/>
      <c r="EHH45" s="449"/>
      <c r="EHI45" s="449"/>
      <c r="EHJ45" s="450"/>
      <c r="EHK45" s="451"/>
      <c r="EHL45" s="451"/>
      <c r="EHM45" s="451"/>
      <c r="EHN45" s="449"/>
      <c r="EHO45" s="452"/>
      <c r="EHP45" s="453"/>
      <c r="EHQ45" s="454"/>
      <c r="EHR45" s="449"/>
      <c r="EHS45" s="453"/>
      <c r="EHT45" s="453"/>
      <c r="EHU45" s="450"/>
      <c r="EHV45" s="454"/>
      <c r="EHW45" s="455"/>
      <c r="EHX45" s="453"/>
      <c r="EHY45" s="456"/>
      <c r="EHZ45" s="453"/>
      <c r="EIA45" s="456"/>
      <c r="EIB45" s="454"/>
      <c r="EIC45" s="451"/>
      <c r="EID45" s="454"/>
      <c r="EIE45" s="450"/>
      <c r="EIF45" s="456"/>
      <c r="EIG45" s="456"/>
      <c r="EIH45" s="456"/>
      <c r="EII45" s="456"/>
      <c r="EIJ45" s="271"/>
      <c r="EIK45" s="451"/>
      <c r="EIL45" s="454"/>
      <c r="EIM45" s="451"/>
      <c r="EIN45" s="457"/>
      <c r="EIO45" s="271"/>
      <c r="EIP45" s="451"/>
      <c r="EIQ45" s="454"/>
      <c r="EIR45" s="451"/>
      <c r="EIS45" s="457"/>
      <c r="EIT45" s="451"/>
      <c r="EIU45" s="457"/>
      <c r="EIV45" s="457"/>
      <c r="EIW45" s="457"/>
      <c r="EIX45" s="271"/>
      <c r="EIY45" s="271"/>
      <c r="EIZ45" s="451"/>
      <c r="EJA45" s="454"/>
      <c r="EJB45" s="451"/>
      <c r="EJC45" s="454"/>
      <c r="EJD45" s="458"/>
      <c r="EJE45" s="459"/>
      <c r="EJF45" s="460"/>
      <c r="EJG45" s="461"/>
      <c r="EJH45" s="462"/>
      <c r="EJI45" s="458"/>
      <c r="EJJ45" s="451"/>
      <c r="EJK45" s="463"/>
      <c r="EJL45" s="451"/>
      <c r="EJM45" s="451"/>
      <c r="EJN45" s="453"/>
      <c r="EJP45" s="449"/>
      <c r="EJQ45" s="449"/>
      <c r="EJR45" s="449"/>
      <c r="EJS45" s="450"/>
      <c r="EJT45" s="451"/>
      <c r="EJU45" s="451"/>
      <c r="EJV45" s="451"/>
      <c r="EJW45" s="449"/>
      <c r="EJX45" s="452"/>
      <c r="EJY45" s="453"/>
      <c r="EJZ45" s="454"/>
      <c r="EKA45" s="449"/>
      <c r="EKB45" s="453"/>
      <c r="EKC45" s="453"/>
      <c r="EKD45" s="450"/>
      <c r="EKE45" s="454"/>
      <c r="EKF45" s="455"/>
      <c r="EKG45" s="453"/>
      <c r="EKH45" s="456"/>
      <c r="EKI45" s="453"/>
      <c r="EKJ45" s="456"/>
      <c r="EKK45" s="454"/>
      <c r="EKL45" s="451"/>
      <c r="EKM45" s="454"/>
      <c r="EKN45" s="450"/>
      <c r="EKO45" s="456"/>
      <c r="EKP45" s="456"/>
      <c r="EKQ45" s="456"/>
      <c r="EKR45" s="456"/>
      <c r="EKS45" s="271"/>
      <c r="EKT45" s="451"/>
      <c r="EKU45" s="454"/>
      <c r="EKV45" s="451"/>
      <c r="EKW45" s="457"/>
      <c r="EKX45" s="271"/>
      <c r="EKY45" s="451"/>
      <c r="EKZ45" s="454"/>
      <c r="ELA45" s="451"/>
      <c r="ELB45" s="457"/>
      <c r="ELC45" s="451"/>
      <c r="ELD45" s="457"/>
      <c r="ELE45" s="457"/>
      <c r="ELF45" s="457"/>
      <c r="ELG45" s="271"/>
      <c r="ELH45" s="271"/>
      <c r="ELI45" s="451"/>
      <c r="ELJ45" s="454"/>
      <c r="ELK45" s="451"/>
      <c r="ELL45" s="454"/>
      <c r="ELM45" s="458"/>
      <c r="ELN45" s="459"/>
      <c r="ELO45" s="460"/>
      <c r="ELP45" s="461"/>
      <c r="ELQ45" s="462"/>
      <c r="ELR45" s="458"/>
      <c r="ELS45" s="451"/>
      <c r="ELT45" s="463"/>
      <c r="ELU45" s="451"/>
      <c r="ELV45" s="451"/>
      <c r="ELW45" s="453"/>
      <c r="ELY45" s="449"/>
      <c r="ELZ45" s="449"/>
      <c r="EMA45" s="449"/>
      <c r="EMB45" s="450"/>
      <c r="EMC45" s="451"/>
      <c r="EMD45" s="451"/>
      <c r="EME45" s="451"/>
      <c r="EMF45" s="449"/>
      <c r="EMG45" s="452"/>
      <c r="EMH45" s="453"/>
      <c r="EMI45" s="454"/>
      <c r="EMJ45" s="449"/>
      <c r="EMK45" s="453"/>
      <c r="EML45" s="453"/>
      <c r="EMM45" s="450"/>
      <c r="EMN45" s="454"/>
      <c r="EMO45" s="455"/>
      <c r="EMP45" s="453"/>
      <c r="EMQ45" s="456"/>
      <c r="EMR45" s="453"/>
      <c r="EMS45" s="456"/>
      <c r="EMT45" s="454"/>
      <c r="EMU45" s="451"/>
      <c r="EMV45" s="454"/>
      <c r="EMW45" s="450"/>
      <c r="EMX45" s="456"/>
      <c r="EMY45" s="456"/>
      <c r="EMZ45" s="456"/>
      <c r="ENA45" s="456"/>
      <c r="ENB45" s="271"/>
      <c r="ENC45" s="451"/>
      <c r="END45" s="454"/>
      <c r="ENE45" s="451"/>
      <c r="ENF45" s="457"/>
      <c r="ENG45" s="271"/>
      <c r="ENH45" s="451"/>
      <c r="ENI45" s="454"/>
      <c r="ENJ45" s="451"/>
      <c r="ENK45" s="457"/>
      <c r="ENL45" s="451"/>
      <c r="ENM45" s="457"/>
      <c r="ENN45" s="457"/>
      <c r="ENO45" s="457"/>
      <c r="ENP45" s="271"/>
      <c r="ENQ45" s="271"/>
      <c r="ENR45" s="451"/>
      <c r="ENS45" s="454"/>
      <c r="ENT45" s="451"/>
      <c r="ENU45" s="454"/>
      <c r="ENV45" s="458"/>
      <c r="ENW45" s="459"/>
      <c r="ENX45" s="460"/>
      <c r="ENY45" s="461"/>
      <c r="ENZ45" s="462"/>
      <c r="EOA45" s="458"/>
      <c r="EOB45" s="451"/>
      <c r="EOC45" s="463"/>
      <c r="EOD45" s="451"/>
      <c r="EOE45" s="451"/>
      <c r="EOF45" s="453"/>
      <c r="EOH45" s="449"/>
      <c r="EOI45" s="449"/>
      <c r="EOJ45" s="449"/>
      <c r="EOK45" s="450"/>
      <c r="EOL45" s="451"/>
      <c r="EOM45" s="451"/>
      <c r="EON45" s="451"/>
      <c r="EOO45" s="449"/>
      <c r="EOP45" s="452"/>
      <c r="EOQ45" s="453"/>
      <c r="EOR45" s="454"/>
      <c r="EOS45" s="449"/>
      <c r="EOT45" s="453"/>
      <c r="EOU45" s="453"/>
      <c r="EOV45" s="450"/>
      <c r="EOW45" s="454"/>
      <c r="EOX45" s="455"/>
      <c r="EOY45" s="453"/>
      <c r="EOZ45" s="456"/>
      <c r="EPA45" s="453"/>
      <c r="EPB45" s="456"/>
      <c r="EPC45" s="454"/>
      <c r="EPD45" s="451"/>
      <c r="EPE45" s="454"/>
      <c r="EPF45" s="450"/>
      <c r="EPG45" s="456"/>
      <c r="EPH45" s="456"/>
      <c r="EPI45" s="456"/>
      <c r="EPJ45" s="456"/>
      <c r="EPK45" s="271"/>
      <c r="EPL45" s="451"/>
      <c r="EPM45" s="454"/>
      <c r="EPN45" s="451"/>
      <c r="EPO45" s="457"/>
      <c r="EPP45" s="271"/>
      <c r="EPQ45" s="451"/>
      <c r="EPR45" s="454"/>
      <c r="EPS45" s="451"/>
      <c r="EPT45" s="457"/>
      <c r="EPU45" s="451"/>
      <c r="EPV45" s="457"/>
      <c r="EPW45" s="457"/>
      <c r="EPX45" s="457"/>
      <c r="EPY45" s="271"/>
      <c r="EPZ45" s="271"/>
      <c r="EQA45" s="451"/>
      <c r="EQB45" s="454"/>
      <c r="EQC45" s="451"/>
      <c r="EQD45" s="454"/>
      <c r="EQE45" s="458"/>
      <c r="EQF45" s="459"/>
      <c r="EQG45" s="460"/>
      <c r="EQH45" s="461"/>
      <c r="EQI45" s="462"/>
      <c r="EQJ45" s="458"/>
      <c r="EQK45" s="451"/>
      <c r="EQL45" s="463"/>
      <c r="EQM45" s="451"/>
      <c r="EQN45" s="451"/>
      <c r="EQO45" s="453"/>
      <c r="EQQ45" s="449"/>
      <c r="EQR45" s="449"/>
      <c r="EQS45" s="449"/>
      <c r="EQT45" s="450"/>
      <c r="EQU45" s="451"/>
      <c r="EQV45" s="451"/>
      <c r="EQW45" s="451"/>
      <c r="EQX45" s="449"/>
      <c r="EQY45" s="452"/>
      <c r="EQZ45" s="453"/>
      <c r="ERA45" s="454"/>
      <c r="ERB45" s="449"/>
      <c r="ERC45" s="453"/>
      <c r="ERD45" s="453"/>
      <c r="ERE45" s="450"/>
      <c r="ERF45" s="454"/>
      <c r="ERG45" s="455"/>
      <c r="ERH45" s="453"/>
      <c r="ERI45" s="456"/>
      <c r="ERJ45" s="453"/>
      <c r="ERK45" s="456"/>
      <c r="ERL45" s="454"/>
      <c r="ERM45" s="451"/>
      <c r="ERN45" s="454"/>
      <c r="ERO45" s="450"/>
      <c r="ERP45" s="456"/>
      <c r="ERQ45" s="456"/>
      <c r="ERR45" s="456"/>
      <c r="ERS45" s="456"/>
      <c r="ERT45" s="271"/>
      <c r="ERU45" s="451"/>
      <c r="ERV45" s="454"/>
      <c r="ERW45" s="451"/>
      <c r="ERX45" s="457"/>
      <c r="ERY45" s="271"/>
      <c r="ERZ45" s="451"/>
      <c r="ESA45" s="454"/>
      <c r="ESB45" s="451"/>
      <c r="ESC45" s="457"/>
      <c r="ESD45" s="451"/>
      <c r="ESE45" s="457"/>
      <c r="ESF45" s="457"/>
      <c r="ESG45" s="457"/>
      <c r="ESH45" s="271"/>
      <c r="ESI45" s="271"/>
      <c r="ESJ45" s="451"/>
      <c r="ESK45" s="454"/>
      <c r="ESL45" s="451"/>
      <c r="ESM45" s="454"/>
      <c r="ESN45" s="458"/>
      <c r="ESO45" s="459"/>
      <c r="ESP45" s="460"/>
      <c r="ESQ45" s="461"/>
      <c r="ESR45" s="462"/>
      <c r="ESS45" s="458"/>
      <c r="EST45" s="451"/>
      <c r="ESU45" s="463"/>
      <c r="ESV45" s="451"/>
      <c r="ESW45" s="451"/>
      <c r="ESX45" s="453"/>
      <c r="ESZ45" s="449"/>
      <c r="ETA45" s="449"/>
      <c r="ETB45" s="449"/>
      <c r="ETC45" s="450"/>
      <c r="ETD45" s="451"/>
      <c r="ETE45" s="451"/>
      <c r="ETF45" s="451"/>
      <c r="ETG45" s="449"/>
      <c r="ETH45" s="452"/>
      <c r="ETI45" s="453"/>
      <c r="ETJ45" s="454"/>
      <c r="ETK45" s="449"/>
      <c r="ETL45" s="453"/>
      <c r="ETM45" s="453"/>
      <c r="ETN45" s="450"/>
      <c r="ETO45" s="454"/>
      <c r="ETP45" s="455"/>
      <c r="ETQ45" s="453"/>
      <c r="ETR45" s="456"/>
      <c r="ETS45" s="453"/>
      <c r="ETT45" s="456"/>
      <c r="ETU45" s="454"/>
      <c r="ETV45" s="451"/>
      <c r="ETW45" s="454"/>
      <c r="ETX45" s="450"/>
      <c r="ETY45" s="456"/>
      <c r="ETZ45" s="456"/>
      <c r="EUA45" s="456"/>
      <c r="EUB45" s="456"/>
      <c r="EUC45" s="271"/>
      <c r="EUD45" s="451"/>
      <c r="EUE45" s="454"/>
      <c r="EUF45" s="451"/>
      <c r="EUG45" s="457"/>
      <c r="EUH45" s="271"/>
      <c r="EUI45" s="451"/>
      <c r="EUJ45" s="454"/>
      <c r="EUK45" s="451"/>
      <c r="EUL45" s="457"/>
      <c r="EUM45" s="451"/>
      <c r="EUN45" s="457"/>
      <c r="EUO45" s="457"/>
      <c r="EUP45" s="457"/>
      <c r="EUQ45" s="271"/>
      <c r="EUR45" s="271"/>
      <c r="EUS45" s="451"/>
      <c r="EUT45" s="454"/>
      <c r="EUU45" s="451"/>
      <c r="EUV45" s="454"/>
      <c r="EUW45" s="458"/>
      <c r="EUX45" s="459"/>
      <c r="EUY45" s="460"/>
      <c r="EUZ45" s="461"/>
      <c r="EVA45" s="462"/>
      <c r="EVB45" s="458"/>
      <c r="EVC45" s="451"/>
      <c r="EVD45" s="463"/>
      <c r="EVE45" s="451"/>
      <c r="EVF45" s="451"/>
      <c r="EVG45" s="453"/>
      <c r="EVI45" s="449"/>
      <c r="EVJ45" s="449"/>
      <c r="EVK45" s="449"/>
      <c r="EVL45" s="450"/>
      <c r="EVM45" s="451"/>
      <c r="EVN45" s="451"/>
      <c r="EVO45" s="451"/>
      <c r="EVP45" s="449"/>
      <c r="EVQ45" s="452"/>
      <c r="EVR45" s="453"/>
      <c r="EVS45" s="454"/>
      <c r="EVT45" s="449"/>
      <c r="EVU45" s="453"/>
      <c r="EVV45" s="453"/>
      <c r="EVW45" s="450"/>
      <c r="EVX45" s="454"/>
      <c r="EVY45" s="455"/>
      <c r="EVZ45" s="453"/>
      <c r="EWA45" s="456"/>
      <c r="EWB45" s="453"/>
      <c r="EWC45" s="456"/>
      <c r="EWD45" s="454"/>
      <c r="EWE45" s="451"/>
      <c r="EWF45" s="454"/>
      <c r="EWG45" s="450"/>
      <c r="EWH45" s="456"/>
      <c r="EWI45" s="456"/>
      <c r="EWJ45" s="456"/>
      <c r="EWK45" s="456"/>
      <c r="EWL45" s="271"/>
      <c r="EWM45" s="451"/>
      <c r="EWN45" s="454"/>
      <c r="EWO45" s="451"/>
      <c r="EWP45" s="457"/>
      <c r="EWQ45" s="271"/>
      <c r="EWR45" s="451"/>
      <c r="EWS45" s="454"/>
      <c r="EWT45" s="451"/>
      <c r="EWU45" s="457"/>
      <c r="EWV45" s="451"/>
      <c r="EWW45" s="457"/>
      <c r="EWX45" s="457"/>
      <c r="EWY45" s="457"/>
      <c r="EWZ45" s="271"/>
      <c r="EXA45" s="271"/>
      <c r="EXB45" s="451"/>
      <c r="EXC45" s="454"/>
      <c r="EXD45" s="451"/>
      <c r="EXE45" s="454"/>
      <c r="EXF45" s="458"/>
      <c r="EXG45" s="459"/>
      <c r="EXH45" s="460"/>
      <c r="EXI45" s="461"/>
      <c r="EXJ45" s="462"/>
      <c r="EXK45" s="458"/>
      <c r="EXL45" s="451"/>
      <c r="EXM45" s="463"/>
      <c r="EXN45" s="451"/>
      <c r="EXO45" s="451"/>
      <c r="EXP45" s="453"/>
      <c r="EXR45" s="449"/>
      <c r="EXS45" s="449"/>
      <c r="EXT45" s="449"/>
      <c r="EXU45" s="450"/>
      <c r="EXV45" s="451"/>
      <c r="EXW45" s="451"/>
      <c r="EXX45" s="451"/>
      <c r="EXY45" s="449"/>
      <c r="EXZ45" s="452"/>
      <c r="EYA45" s="453"/>
      <c r="EYB45" s="454"/>
      <c r="EYC45" s="449"/>
      <c r="EYD45" s="453"/>
      <c r="EYE45" s="453"/>
      <c r="EYF45" s="450"/>
      <c r="EYG45" s="454"/>
      <c r="EYH45" s="455"/>
      <c r="EYI45" s="453"/>
      <c r="EYJ45" s="456"/>
      <c r="EYK45" s="453"/>
      <c r="EYL45" s="456"/>
      <c r="EYM45" s="454"/>
      <c r="EYN45" s="451"/>
      <c r="EYO45" s="454"/>
      <c r="EYP45" s="450"/>
      <c r="EYQ45" s="456"/>
      <c r="EYR45" s="456"/>
      <c r="EYS45" s="456"/>
      <c r="EYT45" s="456"/>
      <c r="EYU45" s="271"/>
      <c r="EYV45" s="451"/>
      <c r="EYW45" s="454"/>
      <c r="EYX45" s="451"/>
      <c r="EYY45" s="457"/>
      <c r="EYZ45" s="271"/>
      <c r="EZA45" s="451"/>
      <c r="EZB45" s="454"/>
      <c r="EZC45" s="451"/>
      <c r="EZD45" s="457"/>
      <c r="EZE45" s="451"/>
      <c r="EZF45" s="457"/>
      <c r="EZG45" s="457"/>
      <c r="EZH45" s="457"/>
      <c r="EZI45" s="271"/>
      <c r="EZJ45" s="271"/>
      <c r="EZK45" s="451"/>
      <c r="EZL45" s="454"/>
      <c r="EZM45" s="451"/>
      <c r="EZN45" s="454"/>
      <c r="EZO45" s="458"/>
      <c r="EZP45" s="459"/>
      <c r="EZQ45" s="460"/>
      <c r="EZR45" s="461"/>
      <c r="EZS45" s="462"/>
      <c r="EZT45" s="458"/>
      <c r="EZU45" s="451"/>
      <c r="EZV45" s="463"/>
      <c r="EZW45" s="451"/>
      <c r="EZX45" s="451"/>
      <c r="EZY45" s="453"/>
      <c r="FAA45" s="449"/>
      <c r="FAB45" s="449"/>
      <c r="FAC45" s="449"/>
      <c r="FAD45" s="450"/>
      <c r="FAE45" s="451"/>
      <c r="FAF45" s="451"/>
      <c r="FAG45" s="451"/>
      <c r="FAH45" s="449"/>
      <c r="FAI45" s="452"/>
      <c r="FAJ45" s="453"/>
      <c r="FAK45" s="454"/>
      <c r="FAL45" s="449"/>
      <c r="FAM45" s="453"/>
      <c r="FAN45" s="453"/>
      <c r="FAO45" s="450"/>
      <c r="FAP45" s="454"/>
      <c r="FAQ45" s="455"/>
      <c r="FAR45" s="453"/>
      <c r="FAS45" s="456"/>
      <c r="FAT45" s="453"/>
      <c r="FAU45" s="456"/>
      <c r="FAV45" s="454"/>
      <c r="FAW45" s="451"/>
      <c r="FAX45" s="454"/>
      <c r="FAY45" s="450"/>
      <c r="FAZ45" s="456"/>
      <c r="FBA45" s="456"/>
      <c r="FBB45" s="456"/>
      <c r="FBC45" s="456"/>
      <c r="FBD45" s="271"/>
      <c r="FBE45" s="451"/>
      <c r="FBF45" s="454"/>
      <c r="FBG45" s="451"/>
      <c r="FBH45" s="457"/>
      <c r="FBI45" s="271"/>
      <c r="FBJ45" s="451"/>
      <c r="FBK45" s="454"/>
      <c r="FBL45" s="451"/>
      <c r="FBM45" s="457"/>
      <c r="FBN45" s="451"/>
      <c r="FBO45" s="457"/>
      <c r="FBP45" s="457"/>
      <c r="FBQ45" s="457"/>
      <c r="FBR45" s="271"/>
      <c r="FBS45" s="271"/>
      <c r="FBT45" s="451"/>
      <c r="FBU45" s="454"/>
      <c r="FBV45" s="451"/>
      <c r="FBW45" s="454"/>
      <c r="FBX45" s="458"/>
      <c r="FBY45" s="459"/>
      <c r="FBZ45" s="460"/>
      <c r="FCA45" s="461"/>
      <c r="FCB45" s="462"/>
      <c r="FCC45" s="458"/>
      <c r="FCD45" s="451"/>
      <c r="FCE45" s="463"/>
      <c r="FCF45" s="451"/>
      <c r="FCG45" s="451"/>
      <c r="FCH45" s="453"/>
      <c r="FCJ45" s="449"/>
      <c r="FCK45" s="449"/>
      <c r="FCL45" s="449"/>
      <c r="FCM45" s="450"/>
      <c r="FCN45" s="451"/>
      <c r="FCO45" s="451"/>
      <c r="FCP45" s="451"/>
      <c r="FCQ45" s="449"/>
      <c r="FCR45" s="452"/>
      <c r="FCS45" s="453"/>
      <c r="FCT45" s="454"/>
      <c r="FCU45" s="449"/>
      <c r="FCV45" s="453"/>
      <c r="FCW45" s="453"/>
      <c r="FCX45" s="450"/>
      <c r="FCY45" s="454"/>
      <c r="FCZ45" s="455"/>
      <c r="FDA45" s="453"/>
      <c r="FDB45" s="456"/>
      <c r="FDC45" s="453"/>
      <c r="FDD45" s="456"/>
      <c r="FDE45" s="454"/>
      <c r="FDF45" s="451"/>
      <c r="FDG45" s="454"/>
      <c r="FDH45" s="450"/>
      <c r="FDI45" s="456"/>
      <c r="FDJ45" s="456"/>
      <c r="FDK45" s="456"/>
      <c r="FDL45" s="456"/>
      <c r="FDM45" s="271"/>
      <c r="FDN45" s="451"/>
      <c r="FDO45" s="454"/>
      <c r="FDP45" s="451"/>
      <c r="FDQ45" s="457"/>
      <c r="FDR45" s="271"/>
      <c r="FDS45" s="451"/>
      <c r="FDT45" s="454"/>
      <c r="FDU45" s="451"/>
      <c r="FDV45" s="457"/>
      <c r="FDW45" s="451"/>
      <c r="FDX45" s="457"/>
      <c r="FDY45" s="457"/>
      <c r="FDZ45" s="457"/>
      <c r="FEA45" s="271"/>
      <c r="FEB45" s="271"/>
      <c r="FEC45" s="451"/>
      <c r="FED45" s="454"/>
      <c r="FEE45" s="451"/>
      <c r="FEF45" s="454"/>
      <c r="FEG45" s="458"/>
      <c r="FEH45" s="459"/>
      <c r="FEI45" s="460"/>
      <c r="FEJ45" s="461"/>
      <c r="FEK45" s="462"/>
      <c r="FEL45" s="458"/>
      <c r="FEM45" s="451"/>
      <c r="FEN45" s="463"/>
      <c r="FEO45" s="451"/>
      <c r="FEP45" s="451"/>
      <c r="FEQ45" s="453"/>
      <c r="FES45" s="449"/>
      <c r="FET45" s="449"/>
      <c r="FEU45" s="449"/>
      <c r="FEV45" s="450"/>
      <c r="FEW45" s="451"/>
      <c r="FEX45" s="451"/>
      <c r="FEY45" s="451"/>
      <c r="FEZ45" s="449"/>
      <c r="FFA45" s="452"/>
      <c r="FFB45" s="453"/>
      <c r="FFC45" s="454"/>
      <c r="FFD45" s="449"/>
      <c r="FFE45" s="453"/>
      <c r="FFF45" s="453"/>
      <c r="FFG45" s="450"/>
      <c r="FFH45" s="454"/>
      <c r="FFI45" s="455"/>
      <c r="FFJ45" s="453"/>
      <c r="FFK45" s="456"/>
      <c r="FFL45" s="453"/>
      <c r="FFM45" s="456"/>
      <c r="FFN45" s="454"/>
      <c r="FFO45" s="451"/>
      <c r="FFP45" s="454"/>
      <c r="FFQ45" s="450"/>
      <c r="FFR45" s="456"/>
      <c r="FFS45" s="456"/>
      <c r="FFT45" s="456"/>
      <c r="FFU45" s="456"/>
      <c r="FFV45" s="271"/>
      <c r="FFW45" s="451"/>
      <c r="FFX45" s="454"/>
      <c r="FFY45" s="451"/>
      <c r="FFZ45" s="457"/>
      <c r="FGA45" s="271"/>
      <c r="FGB45" s="451"/>
      <c r="FGC45" s="454"/>
      <c r="FGD45" s="451"/>
      <c r="FGE45" s="457"/>
      <c r="FGF45" s="451"/>
      <c r="FGG45" s="457"/>
      <c r="FGH45" s="457"/>
      <c r="FGI45" s="457"/>
      <c r="FGJ45" s="271"/>
      <c r="FGK45" s="271"/>
      <c r="FGL45" s="451"/>
      <c r="FGM45" s="454"/>
      <c r="FGN45" s="451"/>
      <c r="FGO45" s="454"/>
      <c r="FGP45" s="458"/>
      <c r="FGQ45" s="459"/>
      <c r="FGR45" s="460"/>
      <c r="FGS45" s="461"/>
      <c r="FGT45" s="462"/>
      <c r="FGU45" s="458"/>
      <c r="FGV45" s="451"/>
      <c r="FGW45" s="463"/>
      <c r="FGX45" s="451"/>
      <c r="FGY45" s="451"/>
      <c r="FGZ45" s="453"/>
      <c r="FHB45" s="449"/>
      <c r="FHC45" s="449"/>
      <c r="FHD45" s="449"/>
      <c r="FHE45" s="450"/>
      <c r="FHF45" s="451"/>
      <c r="FHG45" s="451"/>
      <c r="FHH45" s="451"/>
      <c r="FHI45" s="449"/>
      <c r="FHJ45" s="452"/>
      <c r="FHK45" s="453"/>
      <c r="FHL45" s="454"/>
      <c r="FHM45" s="449"/>
      <c r="FHN45" s="453"/>
      <c r="FHO45" s="453"/>
      <c r="FHP45" s="450"/>
      <c r="FHQ45" s="454"/>
      <c r="FHR45" s="455"/>
      <c r="FHS45" s="453"/>
      <c r="FHT45" s="456"/>
      <c r="FHU45" s="453"/>
      <c r="FHV45" s="456"/>
      <c r="FHW45" s="454"/>
      <c r="FHX45" s="451"/>
      <c r="FHY45" s="454"/>
      <c r="FHZ45" s="450"/>
      <c r="FIA45" s="456"/>
      <c r="FIB45" s="456"/>
      <c r="FIC45" s="456"/>
      <c r="FID45" s="456"/>
      <c r="FIE45" s="271"/>
      <c r="FIF45" s="451"/>
      <c r="FIG45" s="454"/>
      <c r="FIH45" s="451"/>
      <c r="FII45" s="457"/>
      <c r="FIJ45" s="271"/>
      <c r="FIK45" s="451"/>
      <c r="FIL45" s="454"/>
      <c r="FIM45" s="451"/>
      <c r="FIN45" s="457"/>
      <c r="FIO45" s="451"/>
      <c r="FIP45" s="457"/>
      <c r="FIQ45" s="457"/>
      <c r="FIR45" s="457"/>
      <c r="FIS45" s="271"/>
      <c r="FIT45" s="271"/>
      <c r="FIU45" s="451"/>
      <c r="FIV45" s="454"/>
      <c r="FIW45" s="451"/>
      <c r="FIX45" s="454"/>
      <c r="FIY45" s="458"/>
      <c r="FIZ45" s="459"/>
      <c r="FJA45" s="460"/>
      <c r="FJB45" s="461"/>
      <c r="FJC45" s="462"/>
      <c r="FJD45" s="458"/>
      <c r="FJE45" s="451"/>
      <c r="FJF45" s="463"/>
      <c r="FJG45" s="451"/>
      <c r="FJH45" s="451"/>
      <c r="FJI45" s="453"/>
      <c r="FJK45" s="449"/>
      <c r="FJL45" s="449"/>
      <c r="FJM45" s="449"/>
      <c r="FJN45" s="450"/>
      <c r="FJO45" s="451"/>
      <c r="FJP45" s="451"/>
      <c r="FJQ45" s="451"/>
      <c r="FJR45" s="449"/>
      <c r="FJS45" s="452"/>
      <c r="FJT45" s="453"/>
      <c r="FJU45" s="454"/>
      <c r="FJV45" s="449"/>
      <c r="FJW45" s="453"/>
      <c r="FJX45" s="453"/>
      <c r="FJY45" s="450"/>
      <c r="FJZ45" s="454"/>
      <c r="FKA45" s="455"/>
      <c r="FKB45" s="453"/>
      <c r="FKC45" s="456"/>
      <c r="FKD45" s="453"/>
      <c r="FKE45" s="456"/>
      <c r="FKF45" s="454"/>
      <c r="FKG45" s="451"/>
      <c r="FKH45" s="454"/>
      <c r="FKI45" s="450"/>
      <c r="FKJ45" s="456"/>
      <c r="FKK45" s="456"/>
      <c r="FKL45" s="456"/>
      <c r="FKM45" s="456"/>
      <c r="FKN45" s="271"/>
      <c r="FKO45" s="451"/>
      <c r="FKP45" s="454"/>
      <c r="FKQ45" s="451"/>
      <c r="FKR45" s="457"/>
      <c r="FKS45" s="271"/>
      <c r="FKT45" s="451"/>
      <c r="FKU45" s="454"/>
      <c r="FKV45" s="451"/>
      <c r="FKW45" s="457"/>
      <c r="FKX45" s="451"/>
      <c r="FKY45" s="457"/>
      <c r="FKZ45" s="457"/>
      <c r="FLA45" s="457"/>
      <c r="FLB45" s="271"/>
      <c r="FLC45" s="271"/>
      <c r="FLD45" s="451"/>
      <c r="FLE45" s="454"/>
      <c r="FLF45" s="451"/>
      <c r="FLG45" s="454"/>
      <c r="FLH45" s="458"/>
      <c r="FLI45" s="459"/>
      <c r="FLJ45" s="460"/>
      <c r="FLK45" s="461"/>
      <c r="FLL45" s="462"/>
      <c r="FLM45" s="458"/>
      <c r="FLN45" s="451"/>
      <c r="FLO45" s="463"/>
      <c r="FLP45" s="451"/>
      <c r="FLQ45" s="451"/>
      <c r="FLR45" s="453"/>
      <c r="FLT45" s="449"/>
      <c r="FLU45" s="449"/>
      <c r="FLV45" s="449"/>
      <c r="FLW45" s="450"/>
      <c r="FLX45" s="451"/>
      <c r="FLY45" s="451"/>
      <c r="FLZ45" s="451"/>
      <c r="FMA45" s="449"/>
      <c r="FMB45" s="452"/>
      <c r="FMC45" s="453"/>
      <c r="FMD45" s="454"/>
      <c r="FME45" s="449"/>
      <c r="FMF45" s="453"/>
      <c r="FMG45" s="453"/>
      <c r="FMH45" s="450"/>
      <c r="FMI45" s="454"/>
      <c r="FMJ45" s="455"/>
      <c r="FMK45" s="453"/>
      <c r="FML45" s="456"/>
      <c r="FMM45" s="453"/>
      <c r="FMN45" s="456"/>
      <c r="FMO45" s="454"/>
      <c r="FMP45" s="451"/>
      <c r="FMQ45" s="454"/>
      <c r="FMR45" s="450"/>
      <c r="FMS45" s="456"/>
      <c r="FMT45" s="456"/>
      <c r="FMU45" s="456"/>
      <c r="FMV45" s="456"/>
      <c r="FMW45" s="271"/>
      <c r="FMX45" s="451"/>
      <c r="FMY45" s="454"/>
      <c r="FMZ45" s="451"/>
      <c r="FNA45" s="457"/>
      <c r="FNB45" s="271"/>
      <c r="FNC45" s="451"/>
      <c r="FND45" s="454"/>
      <c r="FNE45" s="451"/>
      <c r="FNF45" s="457"/>
      <c r="FNG45" s="451"/>
      <c r="FNH45" s="457"/>
      <c r="FNI45" s="457"/>
      <c r="FNJ45" s="457"/>
      <c r="FNK45" s="271"/>
      <c r="FNL45" s="271"/>
      <c r="FNM45" s="451"/>
      <c r="FNN45" s="454"/>
      <c r="FNO45" s="451"/>
      <c r="FNP45" s="454"/>
      <c r="FNQ45" s="458"/>
      <c r="FNR45" s="459"/>
      <c r="FNS45" s="460"/>
      <c r="FNT45" s="461"/>
      <c r="FNU45" s="462"/>
      <c r="FNV45" s="458"/>
      <c r="FNW45" s="451"/>
      <c r="FNX45" s="463"/>
      <c r="FNY45" s="451"/>
      <c r="FNZ45" s="451"/>
      <c r="FOA45" s="453"/>
      <c r="FOC45" s="449"/>
      <c r="FOD45" s="449"/>
      <c r="FOE45" s="449"/>
      <c r="FOF45" s="450"/>
      <c r="FOG45" s="451"/>
      <c r="FOH45" s="451"/>
      <c r="FOI45" s="451"/>
      <c r="FOJ45" s="449"/>
      <c r="FOK45" s="452"/>
      <c r="FOL45" s="453"/>
      <c r="FOM45" s="454"/>
      <c r="FON45" s="449"/>
      <c r="FOO45" s="453"/>
      <c r="FOP45" s="453"/>
      <c r="FOQ45" s="450"/>
      <c r="FOR45" s="454"/>
      <c r="FOS45" s="455"/>
      <c r="FOT45" s="453"/>
      <c r="FOU45" s="456"/>
      <c r="FOV45" s="453"/>
      <c r="FOW45" s="456"/>
      <c r="FOX45" s="454"/>
      <c r="FOY45" s="451"/>
      <c r="FOZ45" s="454"/>
      <c r="FPA45" s="450"/>
      <c r="FPB45" s="456"/>
      <c r="FPC45" s="456"/>
      <c r="FPD45" s="456"/>
      <c r="FPE45" s="456"/>
      <c r="FPF45" s="271"/>
      <c r="FPG45" s="451"/>
      <c r="FPH45" s="454"/>
      <c r="FPI45" s="451"/>
      <c r="FPJ45" s="457"/>
      <c r="FPK45" s="271"/>
      <c r="FPL45" s="451"/>
      <c r="FPM45" s="454"/>
      <c r="FPN45" s="451"/>
      <c r="FPO45" s="457"/>
      <c r="FPP45" s="451"/>
      <c r="FPQ45" s="457"/>
      <c r="FPR45" s="457"/>
      <c r="FPS45" s="457"/>
      <c r="FPT45" s="271"/>
      <c r="FPU45" s="271"/>
      <c r="FPV45" s="451"/>
      <c r="FPW45" s="454"/>
      <c r="FPX45" s="451"/>
      <c r="FPY45" s="454"/>
      <c r="FPZ45" s="458"/>
      <c r="FQA45" s="459"/>
      <c r="FQB45" s="460"/>
      <c r="FQC45" s="461"/>
      <c r="FQD45" s="462"/>
      <c r="FQE45" s="458"/>
      <c r="FQF45" s="451"/>
      <c r="FQG45" s="463"/>
      <c r="FQH45" s="451"/>
      <c r="FQI45" s="451"/>
      <c r="FQJ45" s="453"/>
      <c r="FQL45" s="449"/>
      <c r="FQM45" s="449"/>
      <c r="FQN45" s="449"/>
      <c r="FQO45" s="450"/>
      <c r="FQP45" s="451"/>
      <c r="FQQ45" s="451"/>
      <c r="FQR45" s="451"/>
      <c r="FQS45" s="449"/>
      <c r="FQT45" s="452"/>
      <c r="FQU45" s="453"/>
      <c r="FQV45" s="454"/>
      <c r="FQW45" s="449"/>
      <c r="FQX45" s="453"/>
      <c r="FQY45" s="453"/>
      <c r="FQZ45" s="450"/>
      <c r="FRA45" s="454"/>
      <c r="FRB45" s="455"/>
      <c r="FRC45" s="453"/>
      <c r="FRD45" s="456"/>
      <c r="FRE45" s="453"/>
      <c r="FRF45" s="456"/>
      <c r="FRG45" s="454"/>
      <c r="FRH45" s="451"/>
      <c r="FRI45" s="454"/>
      <c r="FRJ45" s="450"/>
      <c r="FRK45" s="456"/>
      <c r="FRL45" s="456"/>
      <c r="FRM45" s="456"/>
      <c r="FRN45" s="456"/>
      <c r="FRO45" s="271"/>
      <c r="FRP45" s="451"/>
      <c r="FRQ45" s="454"/>
      <c r="FRR45" s="451"/>
      <c r="FRS45" s="457"/>
      <c r="FRT45" s="271"/>
      <c r="FRU45" s="451"/>
      <c r="FRV45" s="454"/>
      <c r="FRW45" s="451"/>
      <c r="FRX45" s="457"/>
      <c r="FRY45" s="451"/>
      <c r="FRZ45" s="457"/>
      <c r="FSA45" s="457"/>
      <c r="FSB45" s="457"/>
      <c r="FSC45" s="271"/>
      <c r="FSD45" s="271"/>
      <c r="FSE45" s="451"/>
      <c r="FSF45" s="454"/>
      <c r="FSG45" s="451"/>
      <c r="FSH45" s="454"/>
      <c r="FSI45" s="458"/>
      <c r="FSJ45" s="459"/>
      <c r="FSK45" s="460"/>
      <c r="FSL45" s="461"/>
      <c r="FSM45" s="462"/>
      <c r="FSN45" s="458"/>
      <c r="FSO45" s="451"/>
      <c r="FSP45" s="463"/>
      <c r="FSQ45" s="451"/>
      <c r="FSR45" s="451"/>
      <c r="FSS45" s="453"/>
      <c r="FSU45" s="449"/>
      <c r="FSV45" s="449"/>
      <c r="FSW45" s="449"/>
      <c r="FSX45" s="450"/>
      <c r="FSY45" s="451"/>
      <c r="FSZ45" s="451"/>
      <c r="FTA45" s="451"/>
      <c r="FTB45" s="449"/>
      <c r="FTC45" s="452"/>
      <c r="FTD45" s="453"/>
      <c r="FTE45" s="454"/>
      <c r="FTF45" s="449"/>
      <c r="FTG45" s="453"/>
      <c r="FTH45" s="453"/>
      <c r="FTI45" s="450"/>
      <c r="FTJ45" s="454"/>
      <c r="FTK45" s="455"/>
      <c r="FTL45" s="453"/>
      <c r="FTM45" s="456"/>
      <c r="FTN45" s="453"/>
      <c r="FTO45" s="456"/>
      <c r="FTP45" s="454"/>
      <c r="FTQ45" s="451"/>
      <c r="FTR45" s="454"/>
      <c r="FTS45" s="450"/>
      <c r="FTT45" s="456"/>
      <c r="FTU45" s="456"/>
      <c r="FTV45" s="456"/>
      <c r="FTW45" s="456"/>
      <c r="FTX45" s="271"/>
      <c r="FTY45" s="451"/>
      <c r="FTZ45" s="454"/>
      <c r="FUA45" s="451"/>
      <c r="FUB45" s="457"/>
      <c r="FUC45" s="271"/>
      <c r="FUD45" s="451"/>
      <c r="FUE45" s="454"/>
      <c r="FUF45" s="451"/>
      <c r="FUG45" s="457"/>
      <c r="FUH45" s="451"/>
      <c r="FUI45" s="457"/>
      <c r="FUJ45" s="457"/>
      <c r="FUK45" s="457"/>
      <c r="FUL45" s="271"/>
      <c r="FUM45" s="271"/>
      <c r="FUN45" s="451"/>
      <c r="FUO45" s="454"/>
      <c r="FUP45" s="451"/>
      <c r="FUQ45" s="454"/>
      <c r="FUR45" s="458"/>
      <c r="FUS45" s="459"/>
      <c r="FUT45" s="460"/>
      <c r="FUU45" s="461"/>
      <c r="FUV45" s="462"/>
      <c r="FUW45" s="458"/>
      <c r="FUX45" s="451"/>
      <c r="FUY45" s="463"/>
      <c r="FUZ45" s="451"/>
      <c r="FVA45" s="451"/>
      <c r="FVB45" s="453"/>
      <c r="FVD45" s="449"/>
      <c r="FVE45" s="449"/>
      <c r="FVF45" s="449"/>
      <c r="FVG45" s="450"/>
      <c r="FVH45" s="451"/>
      <c r="FVI45" s="451"/>
      <c r="FVJ45" s="451"/>
      <c r="FVK45" s="449"/>
      <c r="FVL45" s="452"/>
      <c r="FVM45" s="453"/>
      <c r="FVN45" s="454"/>
      <c r="FVO45" s="449"/>
      <c r="FVP45" s="453"/>
      <c r="FVQ45" s="453"/>
      <c r="FVR45" s="450"/>
      <c r="FVS45" s="454"/>
      <c r="FVT45" s="455"/>
      <c r="FVU45" s="453"/>
      <c r="FVV45" s="456"/>
      <c r="FVW45" s="453"/>
      <c r="FVX45" s="456"/>
      <c r="FVY45" s="454"/>
      <c r="FVZ45" s="451"/>
      <c r="FWA45" s="454"/>
      <c r="FWB45" s="450"/>
      <c r="FWC45" s="456"/>
      <c r="FWD45" s="456"/>
      <c r="FWE45" s="456"/>
      <c r="FWF45" s="456"/>
      <c r="FWG45" s="271"/>
      <c r="FWH45" s="451"/>
      <c r="FWI45" s="454"/>
      <c r="FWJ45" s="451"/>
      <c r="FWK45" s="457"/>
      <c r="FWL45" s="271"/>
      <c r="FWM45" s="451"/>
      <c r="FWN45" s="454"/>
      <c r="FWO45" s="451"/>
      <c r="FWP45" s="457"/>
      <c r="FWQ45" s="451"/>
      <c r="FWR45" s="457"/>
      <c r="FWS45" s="457"/>
      <c r="FWT45" s="457"/>
      <c r="FWU45" s="271"/>
      <c r="FWV45" s="271"/>
      <c r="FWW45" s="451"/>
      <c r="FWX45" s="454"/>
      <c r="FWY45" s="451"/>
      <c r="FWZ45" s="454"/>
      <c r="FXA45" s="458"/>
      <c r="FXB45" s="459"/>
      <c r="FXC45" s="460"/>
      <c r="FXD45" s="461"/>
      <c r="FXE45" s="462"/>
      <c r="FXF45" s="458"/>
      <c r="FXG45" s="451"/>
      <c r="FXH45" s="463"/>
      <c r="FXI45" s="451"/>
      <c r="FXJ45" s="451"/>
      <c r="FXK45" s="453"/>
      <c r="FXM45" s="449"/>
      <c r="FXN45" s="449"/>
      <c r="FXO45" s="449"/>
      <c r="FXP45" s="450"/>
      <c r="FXQ45" s="451"/>
      <c r="FXR45" s="451"/>
      <c r="FXS45" s="451"/>
      <c r="FXT45" s="449"/>
      <c r="FXU45" s="452"/>
      <c r="FXV45" s="453"/>
      <c r="FXW45" s="454"/>
      <c r="FXX45" s="449"/>
      <c r="FXY45" s="453"/>
      <c r="FXZ45" s="453"/>
      <c r="FYA45" s="450"/>
      <c r="FYB45" s="454"/>
      <c r="FYC45" s="455"/>
      <c r="FYD45" s="453"/>
      <c r="FYE45" s="456"/>
      <c r="FYF45" s="453"/>
      <c r="FYG45" s="456"/>
      <c r="FYH45" s="454"/>
      <c r="FYI45" s="451"/>
      <c r="FYJ45" s="454"/>
      <c r="FYK45" s="450"/>
      <c r="FYL45" s="456"/>
      <c r="FYM45" s="456"/>
      <c r="FYN45" s="456"/>
      <c r="FYO45" s="456"/>
      <c r="FYP45" s="271"/>
      <c r="FYQ45" s="451"/>
      <c r="FYR45" s="454"/>
      <c r="FYS45" s="451"/>
      <c r="FYT45" s="457"/>
      <c r="FYU45" s="271"/>
      <c r="FYV45" s="451"/>
      <c r="FYW45" s="454"/>
      <c r="FYX45" s="451"/>
      <c r="FYY45" s="457"/>
      <c r="FYZ45" s="451"/>
      <c r="FZA45" s="457"/>
      <c r="FZB45" s="457"/>
      <c r="FZC45" s="457"/>
      <c r="FZD45" s="271"/>
      <c r="FZE45" s="271"/>
      <c r="FZF45" s="451"/>
      <c r="FZG45" s="454"/>
      <c r="FZH45" s="451"/>
      <c r="FZI45" s="454"/>
      <c r="FZJ45" s="458"/>
      <c r="FZK45" s="459"/>
      <c r="FZL45" s="460"/>
      <c r="FZM45" s="461"/>
      <c r="FZN45" s="462"/>
      <c r="FZO45" s="458"/>
      <c r="FZP45" s="451"/>
      <c r="FZQ45" s="463"/>
      <c r="FZR45" s="451"/>
      <c r="FZS45" s="451"/>
      <c r="FZT45" s="453"/>
      <c r="FZV45" s="449"/>
      <c r="FZW45" s="449"/>
      <c r="FZX45" s="449"/>
      <c r="FZY45" s="450"/>
      <c r="FZZ45" s="451"/>
      <c r="GAA45" s="451"/>
      <c r="GAB45" s="451"/>
      <c r="GAC45" s="449"/>
      <c r="GAD45" s="452"/>
      <c r="GAE45" s="453"/>
      <c r="GAF45" s="454"/>
      <c r="GAG45" s="449"/>
      <c r="GAH45" s="453"/>
      <c r="GAI45" s="453"/>
      <c r="GAJ45" s="450"/>
      <c r="GAK45" s="454"/>
      <c r="GAL45" s="455"/>
      <c r="GAM45" s="453"/>
      <c r="GAN45" s="456"/>
      <c r="GAO45" s="453"/>
      <c r="GAP45" s="456"/>
      <c r="GAQ45" s="454"/>
      <c r="GAR45" s="451"/>
      <c r="GAS45" s="454"/>
      <c r="GAT45" s="450"/>
      <c r="GAU45" s="456"/>
      <c r="GAV45" s="456"/>
      <c r="GAW45" s="456"/>
      <c r="GAX45" s="456"/>
      <c r="GAY45" s="271"/>
      <c r="GAZ45" s="451"/>
      <c r="GBA45" s="454"/>
      <c r="GBB45" s="451"/>
      <c r="GBC45" s="457"/>
      <c r="GBD45" s="271"/>
      <c r="GBE45" s="451"/>
      <c r="GBF45" s="454"/>
      <c r="GBG45" s="451"/>
      <c r="GBH45" s="457"/>
      <c r="GBI45" s="451"/>
      <c r="GBJ45" s="457"/>
      <c r="GBK45" s="457"/>
      <c r="GBL45" s="457"/>
      <c r="GBM45" s="271"/>
      <c r="GBN45" s="271"/>
      <c r="GBO45" s="451"/>
      <c r="GBP45" s="454"/>
      <c r="GBQ45" s="451"/>
      <c r="GBR45" s="454"/>
      <c r="GBS45" s="458"/>
      <c r="GBT45" s="459"/>
      <c r="GBU45" s="460"/>
      <c r="GBV45" s="461"/>
      <c r="GBW45" s="462"/>
      <c r="GBX45" s="458"/>
      <c r="GBY45" s="451"/>
      <c r="GBZ45" s="463"/>
      <c r="GCA45" s="451"/>
      <c r="GCB45" s="451"/>
      <c r="GCC45" s="453"/>
      <c r="GCE45" s="449"/>
      <c r="GCF45" s="449"/>
      <c r="GCG45" s="449"/>
      <c r="GCH45" s="450"/>
      <c r="GCI45" s="451"/>
      <c r="GCJ45" s="451"/>
      <c r="GCK45" s="451"/>
      <c r="GCL45" s="449"/>
      <c r="GCM45" s="452"/>
      <c r="GCN45" s="453"/>
      <c r="GCO45" s="454"/>
      <c r="GCP45" s="449"/>
      <c r="GCQ45" s="453"/>
      <c r="GCR45" s="453"/>
      <c r="GCS45" s="450"/>
      <c r="GCT45" s="454"/>
      <c r="GCU45" s="455"/>
      <c r="GCV45" s="453"/>
      <c r="GCW45" s="456"/>
      <c r="GCX45" s="453"/>
      <c r="GCY45" s="456"/>
      <c r="GCZ45" s="454"/>
      <c r="GDA45" s="451"/>
      <c r="GDB45" s="454"/>
      <c r="GDC45" s="450"/>
      <c r="GDD45" s="456"/>
      <c r="GDE45" s="456"/>
      <c r="GDF45" s="456"/>
      <c r="GDG45" s="456"/>
      <c r="GDH45" s="271"/>
      <c r="GDI45" s="451"/>
      <c r="GDJ45" s="454"/>
      <c r="GDK45" s="451"/>
      <c r="GDL45" s="457"/>
      <c r="GDM45" s="271"/>
      <c r="GDN45" s="451"/>
      <c r="GDO45" s="454"/>
      <c r="GDP45" s="451"/>
      <c r="GDQ45" s="457"/>
      <c r="GDR45" s="451"/>
      <c r="GDS45" s="457"/>
      <c r="GDT45" s="457"/>
      <c r="GDU45" s="457"/>
      <c r="GDV45" s="271"/>
      <c r="GDW45" s="271"/>
      <c r="GDX45" s="451"/>
      <c r="GDY45" s="454"/>
      <c r="GDZ45" s="451"/>
      <c r="GEA45" s="454"/>
      <c r="GEB45" s="458"/>
      <c r="GEC45" s="459"/>
      <c r="GED45" s="460"/>
      <c r="GEE45" s="461"/>
      <c r="GEF45" s="462"/>
      <c r="GEG45" s="458"/>
      <c r="GEH45" s="451"/>
      <c r="GEI45" s="463"/>
      <c r="GEJ45" s="451"/>
      <c r="GEK45" s="451"/>
      <c r="GEL45" s="453"/>
      <c r="GEN45" s="449"/>
      <c r="GEO45" s="449"/>
      <c r="GEP45" s="449"/>
      <c r="GEQ45" s="450"/>
      <c r="GER45" s="451"/>
      <c r="GES45" s="451"/>
      <c r="GET45" s="451"/>
      <c r="GEU45" s="449"/>
      <c r="GEV45" s="452"/>
      <c r="GEW45" s="453"/>
      <c r="GEX45" s="454"/>
      <c r="GEY45" s="449"/>
      <c r="GEZ45" s="453"/>
      <c r="GFA45" s="453"/>
      <c r="GFB45" s="450"/>
      <c r="GFC45" s="454"/>
      <c r="GFD45" s="455"/>
      <c r="GFE45" s="453"/>
      <c r="GFF45" s="456"/>
      <c r="GFG45" s="453"/>
      <c r="GFH45" s="456"/>
      <c r="GFI45" s="454"/>
      <c r="GFJ45" s="451"/>
      <c r="GFK45" s="454"/>
      <c r="GFL45" s="450"/>
      <c r="GFM45" s="456"/>
      <c r="GFN45" s="456"/>
      <c r="GFO45" s="456"/>
      <c r="GFP45" s="456"/>
      <c r="GFQ45" s="271"/>
      <c r="GFR45" s="451"/>
      <c r="GFS45" s="454"/>
      <c r="GFT45" s="451"/>
      <c r="GFU45" s="457"/>
      <c r="GFV45" s="271"/>
      <c r="GFW45" s="451"/>
      <c r="GFX45" s="454"/>
      <c r="GFY45" s="451"/>
      <c r="GFZ45" s="457"/>
      <c r="GGA45" s="451"/>
      <c r="GGB45" s="457"/>
      <c r="GGC45" s="457"/>
      <c r="GGD45" s="457"/>
      <c r="GGE45" s="271"/>
      <c r="GGF45" s="271"/>
      <c r="GGG45" s="451"/>
      <c r="GGH45" s="454"/>
      <c r="GGI45" s="451"/>
      <c r="GGJ45" s="454"/>
      <c r="GGK45" s="458"/>
      <c r="GGL45" s="459"/>
      <c r="GGM45" s="460"/>
      <c r="GGN45" s="461"/>
      <c r="GGO45" s="462"/>
      <c r="GGP45" s="458"/>
      <c r="GGQ45" s="451"/>
      <c r="GGR45" s="463"/>
      <c r="GGS45" s="451"/>
      <c r="GGT45" s="451"/>
      <c r="GGU45" s="453"/>
      <c r="GGW45" s="449"/>
      <c r="GGX45" s="449"/>
      <c r="GGY45" s="449"/>
      <c r="GGZ45" s="450"/>
      <c r="GHA45" s="451"/>
      <c r="GHB45" s="451"/>
      <c r="GHC45" s="451"/>
      <c r="GHD45" s="449"/>
      <c r="GHE45" s="452"/>
      <c r="GHF45" s="453"/>
      <c r="GHG45" s="454"/>
      <c r="GHH45" s="449"/>
      <c r="GHI45" s="453"/>
      <c r="GHJ45" s="453"/>
      <c r="GHK45" s="450"/>
      <c r="GHL45" s="454"/>
      <c r="GHM45" s="455"/>
      <c r="GHN45" s="453"/>
      <c r="GHO45" s="456"/>
      <c r="GHP45" s="453"/>
      <c r="GHQ45" s="456"/>
      <c r="GHR45" s="454"/>
      <c r="GHS45" s="451"/>
      <c r="GHT45" s="454"/>
      <c r="GHU45" s="450"/>
      <c r="GHV45" s="456"/>
      <c r="GHW45" s="456"/>
      <c r="GHX45" s="456"/>
      <c r="GHY45" s="456"/>
      <c r="GHZ45" s="271"/>
      <c r="GIA45" s="451"/>
      <c r="GIB45" s="454"/>
      <c r="GIC45" s="451"/>
      <c r="GID45" s="457"/>
      <c r="GIE45" s="271"/>
      <c r="GIF45" s="451"/>
      <c r="GIG45" s="454"/>
      <c r="GIH45" s="451"/>
      <c r="GII45" s="457"/>
      <c r="GIJ45" s="451"/>
      <c r="GIK45" s="457"/>
      <c r="GIL45" s="457"/>
      <c r="GIM45" s="457"/>
      <c r="GIN45" s="271"/>
      <c r="GIO45" s="271"/>
      <c r="GIP45" s="451"/>
      <c r="GIQ45" s="454"/>
      <c r="GIR45" s="451"/>
      <c r="GIS45" s="454"/>
      <c r="GIT45" s="458"/>
      <c r="GIU45" s="459"/>
      <c r="GIV45" s="460"/>
      <c r="GIW45" s="461"/>
      <c r="GIX45" s="462"/>
      <c r="GIY45" s="458"/>
      <c r="GIZ45" s="451"/>
      <c r="GJA45" s="463"/>
      <c r="GJB45" s="451"/>
      <c r="GJC45" s="451"/>
      <c r="GJD45" s="453"/>
      <c r="GJF45" s="449"/>
      <c r="GJG45" s="449"/>
      <c r="GJH45" s="449"/>
      <c r="GJI45" s="450"/>
      <c r="GJJ45" s="451"/>
      <c r="GJK45" s="451"/>
      <c r="GJL45" s="451"/>
      <c r="GJM45" s="449"/>
      <c r="GJN45" s="452"/>
      <c r="GJO45" s="453"/>
      <c r="GJP45" s="454"/>
      <c r="GJQ45" s="449"/>
      <c r="GJR45" s="453"/>
      <c r="GJS45" s="453"/>
      <c r="GJT45" s="450"/>
      <c r="GJU45" s="454"/>
      <c r="GJV45" s="455"/>
      <c r="GJW45" s="453"/>
      <c r="GJX45" s="456"/>
      <c r="GJY45" s="453"/>
      <c r="GJZ45" s="456"/>
      <c r="GKA45" s="454"/>
      <c r="GKB45" s="451"/>
      <c r="GKC45" s="454"/>
      <c r="GKD45" s="450"/>
      <c r="GKE45" s="456"/>
      <c r="GKF45" s="456"/>
      <c r="GKG45" s="456"/>
      <c r="GKH45" s="456"/>
      <c r="GKI45" s="271"/>
      <c r="GKJ45" s="451"/>
      <c r="GKK45" s="454"/>
      <c r="GKL45" s="451"/>
      <c r="GKM45" s="457"/>
      <c r="GKN45" s="271"/>
      <c r="GKO45" s="451"/>
      <c r="GKP45" s="454"/>
      <c r="GKQ45" s="451"/>
      <c r="GKR45" s="457"/>
      <c r="GKS45" s="451"/>
      <c r="GKT45" s="457"/>
      <c r="GKU45" s="457"/>
      <c r="GKV45" s="457"/>
      <c r="GKW45" s="271"/>
      <c r="GKX45" s="271"/>
      <c r="GKY45" s="451"/>
      <c r="GKZ45" s="454"/>
      <c r="GLA45" s="451"/>
      <c r="GLB45" s="454"/>
      <c r="GLC45" s="458"/>
      <c r="GLD45" s="459"/>
      <c r="GLE45" s="460"/>
      <c r="GLF45" s="461"/>
      <c r="GLG45" s="462"/>
      <c r="GLH45" s="458"/>
      <c r="GLI45" s="451"/>
      <c r="GLJ45" s="463"/>
      <c r="GLK45" s="451"/>
      <c r="GLL45" s="451"/>
      <c r="GLM45" s="453"/>
      <c r="GLO45" s="449"/>
      <c r="GLP45" s="449"/>
      <c r="GLQ45" s="449"/>
      <c r="GLR45" s="450"/>
      <c r="GLS45" s="451"/>
      <c r="GLT45" s="451"/>
      <c r="GLU45" s="451"/>
      <c r="GLV45" s="449"/>
      <c r="GLW45" s="452"/>
      <c r="GLX45" s="453"/>
      <c r="GLY45" s="454"/>
      <c r="GLZ45" s="449"/>
      <c r="GMA45" s="453"/>
      <c r="GMB45" s="453"/>
      <c r="GMC45" s="450"/>
      <c r="GMD45" s="454"/>
      <c r="GME45" s="455"/>
      <c r="GMF45" s="453"/>
      <c r="GMG45" s="456"/>
      <c r="GMH45" s="453"/>
      <c r="GMI45" s="456"/>
      <c r="GMJ45" s="454"/>
      <c r="GMK45" s="451"/>
      <c r="GML45" s="454"/>
      <c r="GMM45" s="450"/>
      <c r="GMN45" s="456"/>
      <c r="GMO45" s="456"/>
      <c r="GMP45" s="456"/>
      <c r="GMQ45" s="456"/>
      <c r="GMR45" s="271"/>
      <c r="GMS45" s="451"/>
      <c r="GMT45" s="454"/>
      <c r="GMU45" s="451"/>
      <c r="GMV45" s="457"/>
      <c r="GMW45" s="271"/>
      <c r="GMX45" s="451"/>
      <c r="GMY45" s="454"/>
      <c r="GMZ45" s="451"/>
      <c r="GNA45" s="457"/>
      <c r="GNB45" s="451"/>
      <c r="GNC45" s="457"/>
      <c r="GND45" s="457"/>
      <c r="GNE45" s="457"/>
      <c r="GNF45" s="271"/>
      <c r="GNG45" s="271"/>
      <c r="GNH45" s="451"/>
      <c r="GNI45" s="454"/>
      <c r="GNJ45" s="451"/>
      <c r="GNK45" s="454"/>
      <c r="GNL45" s="458"/>
      <c r="GNM45" s="459"/>
      <c r="GNN45" s="460"/>
      <c r="GNO45" s="461"/>
      <c r="GNP45" s="462"/>
      <c r="GNQ45" s="458"/>
      <c r="GNR45" s="451"/>
      <c r="GNS45" s="463"/>
      <c r="GNT45" s="451"/>
      <c r="GNU45" s="451"/>
      <c r="GNV45" s="453"/>
      <c r="GNX45" s="449"/>
      <c r="GNY45" s="449"/>
      <c r="GNZ45" s="449"/>
      <c r="GOA45" s="450"/>
      <c r="GOB45" s="451"/>
      <c r="GOC45" s="451"/>
      <c r="GOD45" s="451"/>
      <c r="GOE45" s="449"/>
      <c r="GOF45" s="452"/>
      <c r="GOG45" s="453"/>
      <c r="GOH45" s="454"/>
      <c r="GOI45" s="449"/>
      <c r="GOJ45" s="453"/>
      <c r="GOK45" s="453"/>
      <c r="GOL45" s="450"/>
      <c r="GOM45" s="454"/>
      <c r="GON45" s="455"/>
      <c r="GOO45" s="453"/>
      <c r="GOP45" s="456"/>
      <c r="GOQ45" s="453"/>
      <c r="GOR45" s="456"/>
      <c r="GOS45" s="454"/>
      <c r="GOT45" s="451"/>
      <c r="GOU45" s="454"/>
      <c r="GOV45" s="450"/>
      <c r="GOW45" s="456"/>
      <c r="GOX45" s="456"/>
      <c r="GOY45" s="456"/>
      <c r="GOZ45" s="456"/>
      <c r="GPA45" s="271"/>
      <c r="GPB45" s="451"/>
      <c r="GPC45" s="454"/>
      <c r="GPD45" s="451"/>
      <c r="GPE45" s="457"/>
      <c r="GPF45" s="271"/>
      <c r="GPG45" s="451"/>
      <c r="GPH45" s="454"/>
      <c r="GPI45" s="451"/>
      <c r="GPJ45" s="457"/>
      <c r="GPK45" s="451"/>
      <c r="GPL45" s="457"/>
      <c r="GPM45" s="457"/>
      <c r="GPN45" s="457"/>
      <c r="GPO45" s="271"/>
      <c r="GPP45" s="271"/>
      <c r="GPQ45" s="451"/>
      <c r="GPR45" s="454"/>
      <c r="GPS45" s="451"/>
      <c r="GPT45" s="454"/>
      <c r="GPU45" s="458"/>
      <c r="GPV45" s="459"/>
      <c r="GPW45" s="460"/>
      <c r="GPX45" s="461"/>
      <c r="GPY45" s="462"/>
      <c r="GPZ45" s="458"/>
      <c r="GQA45" s="451"/>
      <c r="GQB45" s="463"/>
      <c r="GQC45" s="451"/>
      <c r="GQD45" s="451"/>
      <c r="GQE45" s="453"/>
      <c r="GQG45" s="449"/>
      <c r="GQH45" s="449"/>
      <c r="GQI45" s="449"/>
      <c r="GQJ45" s="450"/>
      <c r="GQK45" s="451"/>
      <c r="GQL45" s="451"/>
      <c r="GQM45" s="451"/>
      <c r="GQN45" s="449"/>
      <c r="GQO45" s="452"/>
      <c r="GQP45" s="453"/>
      <c r="GQQ45" s="454"/>
      <c r="GQR45" s="449"/>
      <c r="GQS45" s="453"/>
      <c r="GQT45" s="453"/>
      <c r="GQU45" s="450"/>
      <c r="GQV45" s="454"/>
      <c r="GQW45" s="455"/>
      <c r="GQX45" s="453"/>
      <c r="GQY45" s="456"/>
      <c r="GQZ45" s="453"/>
      <c r="GRA45" s="456"/>
      <c r="GRB45" s="454"/>
      <c r="GRC45" s="451"/>
      <c r="GRD45" s="454"/>
      <c r="GRE45" s="450"/>
      <c r="GRF45" s="456"/>
      <c r="GRG45" s="456"/>
      <c r="GRH45" s="456"/>
      <c r="GRI45" s="456"/>
      <c r="GRJ45" s="271"/>
      <c r="GRK45" s="451"/>
      <c r="GRL45" s="454"/>
      <c r="GRM45" s="451"/>
      <c r="GRN45" s="457"/>
      <c r="GRO45" s="271"/>
      <c r="GRP45" s="451"/>
      <c r="GRQ45" s="454"/>
      <c r="GRR45" s="451"/>
      <c r="GRS45" s="457"/>
      <c r="GRT45" s="451"/>
      <c r="GRU45" s="457"/>
      <c r="GRV45" s="457"/>
      <c r="GRW45" s="457"/>
      <c r="GRX45" s="271"/>
      <c r="GRY45" s="271"/>
      <c r="GRZ45" s="451"/>
      <c r="GSA45" s="454"/>
      <c r="GSB45" s="451"/>
      <c r="GSC45" s="454"/>
      <c r="GSD45" s="458"/>
      <c r="GSE45" s="459"/>
      <c r="GSF45" s="460"/>
      <c r="GSG45" s="461"/>
      <c r="GSH45" s="462"/>
      <c r="GSI45" s="458"/>
      <c r="GSJ45" s="451"/>
      <c r="GSK45" s="463"/>
      <c r="GSL45" s="451"/>
      <c r="GSM45" s="451"/>
      <c r="GSN45" s="453"/>
      <c r="GSP45" s="449"/>
      <c r="GSQ45" s="449"/>
      <c r="GSR45" s="449"/>
      <c r="GSS45" s="450"/>
      <c r="GST45" s="451"/>
      <c r="GSU45" s="451"/>
      <c r="GSV45" s="451"/>
      <c r="GSW45" s="449"/>
      <c r="GSX45" s="452"/>
      <c r="GSY45" s="453"/>
      <c r="GSZ45" s="454"/>
      <c r="GTA45" s="449"/>
      <c r="GTB45" s="453"/>
      <c r="GTC45" s="453"/>
      <c r="GTD45" s="450"/>
      <c r="GTE45" s="454"/>
      <c r="GTF45" s="455"/>
      <c r="GTG45" s="453"/>
      <c r="GTH45" s="456"/>
      <c r="GTI45" s="453"/>
      <c r="GTJ45" s="456"/>
      <c r="GTK45" s="454"/>
      <c r="GTL45" s="451"/>
      <c r="GTM45" s="454"/>
      <c r="GTN45" s="450"/>
      <c r="GTO45" s="456"/>
      <c r="GTP45" s="456"/>
      <c r="GTQ45" s="456"/>
      <c r="GTR45" s="456"/>
      <c r="GTS45" s="271"/>
      <c r="GTT45" s="451"/>
      <c r="GTU45" s="454"/>
      <c r="GTV45" s="451"/>
      <c r="GTW45" s="457"/>
      <c r="GTX45" s="271"/>
      <c r="GTY45" s="451"/>
      <c r="GTZ45" s="454"/>
      <c r="GUA45" s="451"/>
      <c r="GUB45" s="457"/>
      <c r="GUC45" s="451"/>
      <c r="GUD45" s="457"/>
      <c r="GUE45" s="457"/>
      <c r="GUF45" s="457"/>
      <c r="GUG45" s="271"/>
      <c r="GUH45" s="271"/>
      <c r="GUI45" s="451"/>
      <c r="GUJ45" s="454"/>
      <c r="GUK45" s="451"/>
      <c r="GUL45" s="454"/>
      <c r="GUM45" s="458"/>
      <c r="GUN45" s="459"/>
      <c r="GUO45" s="460"/>
      <c r="GUP45" s="461"/>
      <c r="GUQ45" s="462"/>
      <c r="GUR45" s="458"/>
      <c r="GUS45" s="451"/>
      <c r="GUT45" s="463"/>
      <c r="GUU45" s="451"/>
      <c r="GUV45" s="451"/>
      <c r="GUW45" s="453"/>
      <c r="GUY45" s="449"/>
      <c r="GUZ45" s="449"/>
      <c r="GVA45" s="449"/>
      <c r="GVB45" s="450"/>
      <c r="GVC45" s="451"/>
      <c r="GVD45" s="451"/>
      <c r="GVE45" s="451"/>
      <c r="GVF45" s="449"/>
      <c r="GVG45" s="452"/>
      <c r="GVH45" s="453"/>
      <c r="GVI45" s="454"/>
      <c r="GVJ45" s="449"/>
      <c r="GVK45" s="453"/>
      <c r="GVL45" s="453"/>
      <c r="GVM45" s="450"/>
      <c r="GVN45" s="454"/>
      <c r="GVO45" s="455"/>
      <c r="GVP45" s="453"/>
      <c r="GVQ45" s="456"/>
      <c r="GVR45" s="453"/>
      <c r="GVS45" s="456"/>
      <c r="GVT45" s="454"/>
      <c r="GVU45" s="451"/>
      <c r="GVV45" s="454"/>
      <c r="GVW45" s="450"/>
      <c r="GVX45" s="456"/>
      <c r="GVY45" s="456"/>
      <c r="GVZ45" s="456"/>
      <c r="GWA45" s="456"/>
      <c r="GWB45" s="271"/>
      <c r="GWC45" s="451"/>
      <c r="GWD45" s="454"/>
      <c r="GWE45" s="451"/>
      <c r="GWF45" s="457"/>
      <c r="GWG45" s="271"/>
      <c r="GWH45" s="451"/>
      <c r="GWI45" s="454"/>
      <c r="GWJ45" s="451"/>
      <c r="GWK45" s="457"/>
      <c r="GWL45" s="451"/>
      <c r="GWM45" s="457"/>
      <c r="GWN45" s="457"/>
      <c r="GWO45" s="457"/>
      <c r="GWP45" s="271"/>
      <c r="GWQ45" s="271"/>
      <c r="GWR45" s="451"/>
      <c r="GWS45" s="454"/>
      <c r="GWT45" s="451"/>
      <c r="GWU45" s="454"/>
      <c r="GWV45" s="458"/>
      <c r="GWW45" s="459"/>
      <c r="GWX45" s="460"/>
      <c r="GWY45" s="461"/>
      <c r="GWZ45" s="462"/>
      <c r="GXA45" s="458"/>
      <c r="GXB45" s="451"/>
      <c r="GXC45" s="463"/>
      <c r="GXD45" s="451"/>
      <c r="GXE45" s="451"/>
      <c r="GXF45" s="453"/>
      <c r="GXH45" s="449"/>
      <c r="GXI45" s="449"/>
      <c r="GXJ45" s="449"/>
      <c r="GXK45" s="450"/>
      <c r="GXL45" s="451"/>
      <c r="GXM45" s="451"/>
      <c r="GXN45" s="451"/>
      <c r="GXO45" s="449"/>
      <c r="GXP45" s="452"/>
      <c r="GXQ45" s="453"/>
      <c r="GXR45" s="454"/>
      <c r="GXS45" s="449"/>
      <c r="GXT45" s="453"/>
      <c r="GXU45" s="453"/>
      <c r="GXV45" s="450"/>
      <c r="GXW45" s="454"/>
      <c r="GXX45" s="455"/>
      <c r="GXY45" s="453"/>
      <c r="GXZ45" s="456"/>
      <c r="GYA45" s="453"/>
      <c r="GYB45" s="456"/>
      <c r="GYC45" s="454"/>
      <c r="GYD45" s="451"/>
      <c r="GYE45" s="454"/>
      <c r="GYF45" s="450"/>
      <c r="GYG45" s="456"/>
      <c r="GYH45" s="456"/>
      <c r="GYI45" s="456"/>
      <c r="GYJ45" s="456"/>
      <c r="GYK45" s="271"/>
      <c r="GYL45" s="451"/>
      <c r="GYM45" s="454"/>
      <c r="GYN45" s="451"/>
      <c r="GYO45" s="457"/>
      <c r="GYP45" s="271"/>
      <c r="GYQ45" s="451"/>
      <c r="GYR45" s="454"/>
      <c r="GYS45" s="451"/>
      <c r="GYT45" s="457"/>
      <c r="GYU45" s="451"/>
      <c r="GYV45" s="457"/>
      <c r="GYW45" s="457"/>
      <c r="GYX45" s="457"/>
      <c r="GYY45" s="271"/>
      <c r="GYZ45" s="271"/>
      <c r="GZA45" s="451"/>
      <c r="GZB45" s="454"/>
      <c r="GZC45" s="451"/>
      <c r="GZD45" s="454"/>
      <c r="GZE45" s="458"/>
      <c r="GZF45" s="459"/>
      <c r="GZG45" s="460"/>
      <c r="GZH45" s="461"/>
      <c r="GZI45" s="462"/>
      <c r="GZJ45" s="458"/>
      <c r="GZK45" s="451"/>
      <c r="GZL45" s="463"/>
      <c r="GZM45" s="451"/>
      <c r="GZN45" s="451"/>
      <c r="GZO45" s="453"/>
      <c r="GZQ45" s="449"/>
      <c r="GZR45" s="449"/>
      <c r="GZS45" s="449"/>
      <c r="GZT45" s="450"/>
      <c r="GZU45" s="451"/>
      <c r="GZV45" s="451"/>
      <c r="GZW45" s="451"/>
      <c r="GZX45" s="449"/>
      <c r="GZY45" s="452"/>
      <c r="GZZ45" s="453"/>
      <c r="HAA45" s="454"/>
      <c r="HAB45" s="449"/>
      <c r="HAC45" s="453"/>
      <c r="HAD45" s="453"/>
      <c r="HAE45" s="450"/>
      <c r="HAF45" s="454"/>
      <c r="HAG45" s="455"/>
      <c r="HAH45" s="453"/>
      <c r="HAI45" s="456"/>
      <c r="HAJ45" s="453"/>
      <c r="HAK45" s="456"/>
      <c r="HAL45" s="454"/>
      <c r="HAM45" s="451"/>
      <c r="HAN45" s="454"/>
      <c r="HAO45" s="450"/>
      <c r="HAP45" s="456"/>
      <c r="HAQ45" s="456"/>
      <c r="HAR45" s="456"/>
      <c r="HAS45" s="456"/>
      <c r="HAT45" s="271"/>
      <c r="HAU45" s="451"/>
      <c r="HAV45" s="454"/>
      <c r="HAW45" s="451"/>
      <c r="HAX45" s="457"/>
      <c r="HAY45" s="271"/>
      <c r="HAZ45" s="451"/>
      <c r="HBA45" s="454"/>
      <c r="HBB45" s="451"/>
      <c r="HBC45" s="457"/>
      <c r="HBD45" s="451"/>
      <c r="HBE45" s="457"/>
      <c r="HBF45" s="457"/>
      <c r="HBG45" s="457"/>
      <c r="HBH45" s="271"/>
      <c r="HBI45" s="271"/>
      <c r="HBJ45" s="451"/>
      <c r="HBK45" s="454"/>
      <c r="HBL45" s="451"/>
      <c r="HBM45" s="454"/>
      <c r="HBN45" s="458"/>
      <c r="HBO45" s="459"/>
      <c r="HBP45" s="460"/>
      <c r="HBQ45" s="461"/>
      <c r="HBR45" s="462"/>
      <c r="HBS45" s="458"/>
      <c r="HBT45" s="451"/>
      <c r="HBU45" s="463"/>
      <c r="HBV45" s="451"/>
      <c r="HBW45" s="451"/>
      <c r="HBX45" s="453"/>
      <c r="HBZ45" s="449"/>
      <c r="HCA45" s="449"/>
      <c r="HCB45" s="449"/>
      <c r="HCC45" s="450"/>
      <c r="HCD45" s="451"/>
      <c r="HCE45" s="451"/>
      <c r="HCF45" s="451"/>
      <c r="HCG45" s="449"/>
      <c r="HCH45" s="452"/>
      <c r="HCI45" s="453"/>
      <c r="HCJ45" s="454"/>
      <c r="HCK45" s="449"/>
      <c r="HCL45" s="453"/>
      <c r="HCM45" s="453"/>
      <c r="HCN45" s="450"/>
      <c r="HCO45" s="454"/>
      <c r="HCP45" s="455"/>
      <c r="HCQ45" s="453"/>
      <c r="HCR45" s="456"/>
      <c r="HCS45" s="453"/>
      <c r="HCT45" s="456"/>
      <c r="HCU45" s="454"/>
      <c r="HCV45" s="451"/>
      <c r="HCW45" s="454"/>
      <c r="HCX45" s="450"/>
      <c r="HCY45" s="456"/>
      <c r="HCZ45" s="456"/>
      <c r="HDA45" s="456"/>
      <c r="HDB45" s="456"/>
      <c r="HDC45" s="271"/>
      <c r="HDD45" s="451"/>
      <c r="HDE45" s="454"/>
      <c r="HDF45" s="451"/>
      <c r="HDG45" s="457"/>
      <c r="HDH45" s="271"/>
      <c r="HDI45" s="451"/>
      <c r="HDJ45" s="454"/>
      <c r="HDK45" s="451"/>
      <c r="HDL45" s="457"/>
      <c r="HDM45" s="451"/>
      <c r="HDN45" s="457"/>
      <c r="HDO45" s="457"/>
      <c r="HDP45" s="457"/>
      <c r="HDQ45" s="271"/>
      <c r="HDR45" s="271"/>
      <c r="HDS45" s="451"/>
      <c r="HDT45" s="454"/>
      <c r="HDU45" s="451"/>
      <c r="HDV45" s="454"/>
      <c r="HDW45" s="458"/>
      <c r="HDX45" s="459"/>
      <c r="HDY45" s="460"/>
      <c r="HDZ45" s="461"/>
      <c r="HEA45" s="462"/>
      <c r="HEB45" s="458"/>
      <c r="HEC45" s="451"/>
      <c r="HED45" s="463"/>
      <c r="HEE45" s="451"/>
      <c r="HEF45" s="451"/>
      <c r="HEG45" s="453"/>
      <c r="HEI45" s="449"/>
      <c r="HEJ45" s="449"/>
      <c r="HEK45" s="449"/>
      <c r="HEL45" s="450"/>
      <c r="HEM45" s="451"/>
      <c r="HEN45" s="451"/>
      <c r="HEO45" s="451"/>
      <c r="HEP45" s="449"/>
      <c r="HEQ45" s="452"/>
      <c r="HER45" s="453"/>
      <c r="HES45" s="454"/>
      <c r="HET45" s="449"/>
      <c r="HEU45" s="453"/>
      <c r="HEV45" s="453"/>
      <c r="HEW45" s="450"/>
      <c r="HEX45" s="454"/>
      <c r="HEY45" s="455"/>
      <c r="HEZ45" s="453"/>
      <c r="HFA45" s="456"/>
      <c r="HFB45" s="453"/>
      <c r="HFC45" s="456"/>
      <c r="HFD45" s="454"/>
      <c r="HFE45" s="451"/>
      <c r="HFF45" s="454"/>
      <c r="HFG45" s="450"/>
      <c r="HFH45" s="456"/>
      <c r="HFI45" s="456"/>
      <c r="HFJ45" s="456"/>
      <c r="HFK45" s="456"/>
      <c r="HFL45" s="271"/>
      <c r="HFM45" s="451"/>
      <c r="HFN45" s="454"/>
      <c r="HFO45" s="451"/>
      <c r="HFP45" s="457"/>
      <c r="HFQ45" s="271"/>
      <c r="HFR45" s="451"/>
      <c r="HFS45" s="454"/>
      <c r="HFT45" s="451"/>
      <c r="HFU45" s="457"/>
      <c r="HFV45" s="451"/>
      <c r="HFW45" s="457"/>
      <c r="HFX45" s="457"/>
      <c r="HFY45" s="457"/>
      <c r="HFZ45" s="271"/>
      <c r="HGA45" s="271"/>
      <c r="HGB45" s="451"/>
      <c r="HGC45" s="454"/>
      <c r="HGD45" s="451"/>
      <c r="HGE45" s="454"/>
      <c r="HGF45" s="458"/>
      <c r="HGG45" s="459"/>
      <c r="HGH45" s="460"/>
      <c r="HGI45" s="461"/>
      <c r="HGJ45" s="462"/>
      <c r="HGK45" s="458"/>
      <c r="HGL45" s="451"/>
      <c r="HGM45" s="463"/>
      <c r="HGN45" s="451"/>
      <c r="HGO45" s="451"/>
      <c r="HGP45" s="453"/>
      <c r="HGR45" s="449"/>
      <c r="HGS45" s="449"/>
      <c r="HGT45" s="449"/>
      <c r="HGU45" s="450"/>
      <c r="HGV45" s="451"/>
      <c r="HGW45" s="451"/>
      <c r="HGX45" s="451"/>
      <c r="HGY45" s="449"/>
      <c r="HGZ45" s="452"/>
      <c r="HHA45" s="453"/>
      <c r="HHB45" s="454"/>
      <c r="HHC45" s="449"/>
      <c r="HHD45" s="453"/>
      <c r="HHE45" s="453"/>
      <c r="HHF45" s="450"/>
      <c r="HHG45" s="454"/>
      <c r="HHH45" s="455"/>
      <c r="HHI45" s="453"/>
      <c r="HHJ45" s="456"/>
      <c r="HHK45" s="453"/>
      <c r="HHL45" s="456"/>
      <c r="HHM45" s="454"/>
      <c r="HHN45" s="451"/>
      <c r="HHO45" s="454"/>
      <c r="HHP45" s="450"/>
      <c r="HHQ45" s="456"/>
      <c r="HHR45" s="456"/>
      <c r="HHS45" s="456"/>
      <c r="HHT45" s="456"/>
      <c r="HHU45" s="271"/>
      <c r="HHV45" s="451"/>
      <c r="HHW45" s="454"/>
      <c r="HHX45" s="451"/>
      <c r="HHY45" s="457"/>
      <c r="HHZ45" s="271"/>
      <c r="HIA45" s="451"/>
      <c r="HIB45" s="454"/>
      <c r="HIC45" s="451"/>
      <c r="HID45" s="457"/>
      <c r="HIE45" s="451"/>
      <c r="HIF45" s="457"/>
      <c r="HIG45" s="457"/>
      <c r="HIH45" s="457"/>
      <c r="HII45" s="271"/>
      <c r="HIJ45" s="271"/>
      <c r="HIK45" s="451"/>
      <c r="HIL45" s="454"/>
      <c r="HIM45" s="451"/>
      <c r="HIN45" s="454"/>
      <c r="HIO45" s="458"/>
      <c r="HIP45" s="459"/>
      <c r="HIQ45" s="460"/>
      <c r="HIR45" s="461"/>
      <c r="HIS45" s="462"/>
      <c r="HIT45" s="458"/>
      <c r="HIU45" s="451"/>
      <c r="HIV45" s="463"/>
      <c r="HIW45" s="451"/>
      <c r="HIX45" s="451"/>
      <c r="HIY45" s="453"/>
      <c r="HJA45" s="449"/>
      <c r="HJB45" s="449"/>
      <c r="HJC45" s="449"/>
      <c r="HJD45" s="450"/>
      <c r="HJE45" s="451"/>
      <c r="HJF45" s="451"/>
      <c r="HJG45" s="451"/>
      <c r="HJH45" s="449"/>
      <c r="HJI45" s="452"/>
      <c r="HJJ45" s="453"/>
      <c r="HJK45" s="454"/>
      <c r="HJL45" s="449"/>
      <c r="HJM45" s="453"/>
      <c r="HJN45" s="453"/>
      <c r="HJO45" s="450"/>
      <c r="HJP45" s="454"/>
      <c r="HJQ45" s="455"/>
      <c r="HJR45" s="453"/>
      <c r="HJS45" s="456"/>
      <c r="HJT45" s="453"/>
      <c r="HJU45" s="456"/>
      <c r="HJV45" s="454"/>
      <c r="HJW45" s="451"/>
      <c r="HJX45" s="454"/>
      <c r="HJY45" s="450"/>
      <c r="HJZ45" s="456"/>
      <c r="HKA45" s="456"/>
      <c r="HKB45" s="456"/>
      <c r="HKC45" s="456"/>
      <c r="HKD45" s="271"/>
      <c r="HKE45" s="451"/>
      <c r="HKF45" s="454"/>
      <c r="HKG45" s="451"/>
      <c r="HKH45" s="457"/>
      <c r="HKI45" s="271"/>
      <c r="HKJ45" s="451"/>
      <c r="HKK45" s="454"/>
      <c r="HKL45" s="451"/>
      <c r="HKM45" s="457"/>
      <c r="HKN45" s="451"/>
      <c r="HKO45" s="457"/>
      <c r="HKP45" s="457"/>
      <c r="HKQ45" s="457"/>
      <c r="HKR45" s="271"/>
      <c r="HKS45" s="271"/>
      <c r="HKT45" s="451"/>
      <c r="HKU45" s="454"/>
      <c r="HKV45" s="451"/>
      <c r="HKW45" s="454"/>
      <c r="HKX45" s="458"/>
      <c r="HKY45" s="459"/>
      <c r="HKZ45" s="460"/>
      <c r="HLA45" s="461"/>
      <c r="HLB45" s="462"/>
      <c r="HLC45" s="458"/>
      <c r="HLD45" s="451"/>
      <c r="HLE45" s="463"/>
      <c r="HLF45" s="451"/>
      <c r="HLG45" s="451"/>
      <c r="HLH45" s="453"/>
      <c r="HLJ45" s="449"/>
      <c r="HLK45" s="449"/>
      <c r="HLL45" s="449"/>
      <c r="HLM45" s="450"/>
      <c r="HLN45" s="451"/>
      <c r="HLO45" s="451"/>
      <c r="HLP45" s="451"/>
      <c r="HLQ45" s="449"/>
      <c r="HLR45" s="452"/>
      <c r="HLS45" s="453"/>
      <c r="HLT45" s="454"/>
      <c r="HLU45" s="449"/>
      <c r="HLV45" s="453"/>
      <c r="HLW45" s="453"/>
      <c r="HLX45" s="450"/>
      <c r="HLY45" s="454"/>
      <c r="HLZ45" s="455"/>
      <c r="HMA45" s="453"/>
      <c r="HMB45" s="456"/>
      <c r="HMC45" s="453"/>
      <c r="HMD45" s="456"/>
      <c r="HME45" s="454"/>
      <c r="HMF45" s="451"/>
      <c r="HMG45" s="454"/>
      <c r="HMH45" s="450"/>
      <c r="HMI45" s="456"/>
      <c r="HMJ45" s="456"/>
      <c r="HMK45" s="456"/>
      <c r="HML45" s="456"/>
      <c r="HMM45" s="271"/>
      <c r="HMN45" s="451"/>
      <c r="HMO45" s="454"/>
      <c r="HMP45" s="451"/>
      <c r="HMQ45" s="457"/>
      <c r="HMR45" s="271"/>
      <c r="HMS45" s="451"/>
      <c r="HMT45" s="454"/>
      <c r="HMU45" s="451"/>
      <c r="HMV45" s="457"/>
      <c r="HMW45" s="451"/>
      <c r="HMX45" s="457"/>
      <c r="HMY45" s="457"/>
      <c r="HMZ45" s="457"/>
      <c r="HNA45" s="271"/>
      <c r="HNB45" s="271"/>
      <c r="HNC45" s="451"/>
      <c r="HND45" s="454"/>
      <c r="HNE45" s="451"/>
      <c r="HNF45" s="454"/>
      <c r="HNG45" s="458"/>
      <c r="HNH45" s="459"/>
      <c r="HNI45" s="460"/>
      <c r="HNJ45" s="461"/>
      <c r="HNK45" s="462"/>
      <c r="HNL45" s="458"/>
      <c r="HNM45" s="451"/>
      <c r="HNN45" s="463"/>
      <c r="HNO45" s="451"/>
      <c r="HNP45" s="451"/>
      <c r="HNQ45" s="453"/>
      <c r="HNS45" s="449"/>
      <c r="HNT45" s="449"/>
      <c r="HNU45" s="449"/>
      <c r="HNV45" s="450"/>
      <c r="HNW45" s="451"/>
      <c r="HNX45" s="451"/>
      <c r="HNY45" s="451"/>
      <c r="HNZ45" s="449"/>
      <c r="HOA45" s="452"/>
      <c r="HOB45" s="453"/>
      <c r="HOC45" s="454"/>
      <c r="HOD45" s="449"/>
      <c r="HOE45" s="453"/>
      <c r="HOF45" s="453"/>
      <c r="HOG45" s="450"/>
      <c r="HOH45" s="454"/>
      <c r="HOI45" s="455"/>
      <c r="HOJ45" s="453"/>
      <c r="HOK45" s="456"/>
      <c r="HOL45" s="453"/>
      <c r="HOM45" s="456"/>
      <c r="HON45" s="454"/>
      <c r="HOO45" s="451"/>
      <c r="HOP45" s="454"/>
      <c r="HOQ45" s="450"/>
      <c r="HOR45" s="456"/>
      <c r="HOS45" s="456"/>
      <c r="HOT45" s="456"/>
      <c r="HOU45" s="456"/>
      <c r="HOV45" s="271"/>
      <c r="HOW45" s="451"/>
      <c r="HOX45" s="454"/>
      <c r="HOY45" s="451"/>
      <c r="HOZ45" s="457"/>
      <c r="HPA45" s="271"/>
      <c r="HPB45" s="451"/>
      <c r="HPC45" s="454"/>
      <c r="HPD45" s="451"/>
      <c r="HPE45" s="457"/>
      <c r="HPF45" s="451"/>
      <c r="HPG45" s="457"/>
      <c r="HPH45" s="457"/>
      <c r="HPI45" s="457"/>
      <c r="HPJ45" s="271"/>
      <c r="HPK45" s="271"/>
      <c r="HPL45" s="451"/>
      <c r="HPM45" s="454"/>
      <c r="HPN45" s="451"/>
      <c r="HPO45" s="454"/>
      <c r="HPP45" s="458"/>
      <c r="HPQ45" s="459"/>
      <c r="HPR45" s="460"/>
      <c r="HPS45" s="461"/>
      <c r="HPT45" s="462"/>
      <c r="HPU45" s="458"/>
      <c r="HPV45" s="451"/>
      <c r="HPW45" s="463"/>
      <c r="HPX45" s="451"/>
      <c r="HPY45" s="451"/>
      <c r="HPZ45" s="453"/>
      <c r="HQB45" s="449"/>
      <c r="HQC45" s="449"/>
      <c r="HQD45" s="449"/>
      <c r="HQE45" s="450"/>
      <c r="HQF45" s="451"/>
      <c r="HQG45" s="451"/>
      <c r="HQH45" s="451"/>
      <c r="HQI45" s="449"/>
      <c r="HQJ45" s="452"/>
      <c r="HQK45" s="453"/>
      <c r="HQL45" s="454"/>
      <c r="HQM45" s="449"/>
      <c r="HQN45" s="453"/>
      <c r="HQO45" s="453"/>
      <c r="HQP45" s="450"/>
      <c r="HQQ45" s="454"/>
      <c r="HQR45" s="455"/>
      <c r="HQS45" s="453"/>
      <c r="HQT45" s="456"/>
      <c r="HQU45" s="453"/>
      <c r="HQV45" s="456"/>
      <c r="HQW45" s="454"/>
      <c r="HQX45" s="451"/>
      <c r="HQY45" s="454"/>
      <c r="HQZ45" s="450"/>
      <c r="HRA45" s="456"/>
      <c r="HRB45" s="456"/>
      <c r="HRC45" s="456"/>
      <c r="HRD45" s="456"/>
      <c r="HRE45" s="271"/>
      <c r="HRF45" s="451"/>
      <c r="HRG45" s="454"/>
      <c r="HRH45" s="451"/>
      <c r="HRI45" s="457"/>
      <c r="HRJ45" s="271"/>
      <c r="HRK45" s="451"/>
      <c r="HRL45" s="454"/>
      <c r="HRM45" s="451"/>
      <c r="HRN45" s="457"/>
      <c r="HRO45" s="451"/>
      <c r="HRP45" s="457"/>
      <c r="HRQ45" s="457"/>
      <c r="HRR45" s="457"/>
      <c r="HRS45" s="271"/>
      <c r="HRT45" s="271"/>
      <c r="HRU45" s="451"/>
      <c r="HRV45" s="454"/>
      <c r="HRW45" s="451"/>
      <c r="HRX45" s="454"/>
      <c r="HRY45" s="458"/>
      <c r="HRZ45" s="459"/>
      <c r="HSA45" s="460"/>
      <c r="HSB45" s="461"/>
      <c r="HSC45" s="462"/>
      <c r="HSD45" s="458"/>
      <c r="HSE45" s="451"/>
      <c r="HSF45" s="463"/>
      <c r="HSG45" s="451"/>
      <c r="HSH45" s="451"/>
      <c r="HSI45" s="453"/>
      <c r="HSK45" s="449"/>
      <c r="HSL45" s="449"/>
      <c r="HSM45" s="449"/>
      <c r="HSN45" s="450"/>
      <c r="HSO45" s="451"/>
      <c r="HSP45" s="451"/>
      <c r="HSQ45" s="451"/>
      <c r="HSR45" s="449"/>
      <c r="HSS45" s="452"/>
      <c r="HST45" s="453"/>
      <c r="HSU45" s="454"/>
      <c r="HSV45" s="449"/>
      <c r="HSW45" s="453"/>
      <c r="HSX45" s="453"/>
      <c r="HSY45" s="450"/>
      <c r="HSZ45" s="454"/>
      <c r="HTA45" s="455"/>
      <c r="HTB45" s="453"/>
      <c r="HTC45" s="456"/>
      <c r="HTD45" s="453"/>
      <c r="HTE45" s="456"/>
      <c r="HTF45" s="454"/>
      <c r="HTG45" s="451"/>
      <c r="HTH45" s="454"/>
      <c r="HTI45" s="450"/>
      <c r="HTJ45" s="456"/>
      <c r="HTK45" s="456"/>
      <c r="HTL45" s="456"/>
      <c r="HTM45" s="456"/>
      <c r="HTN45" s="271"/>
      <c r="HTO45" s="451"/>
      <c r="HTP45" s="454"/>
      <c r="HTQ45" s="451"/>
      <c r="HTR45" s="457"/>
      <c r="HTS45" s="271"/>
      <c r="HTT45" s="451"/>
      <c r="HTU45" s="454"/>
      <c r="HTV45" s="451"/>
      <c r="HTW45" s="457"/>
      <c r="HTX45" s="451"/>
      <c r="HTY45" s="457"/>
      <c r="HTZ45" s="457"/>
      <c r="HUA45" s="457"/>
      <c r="HUB45" s="271"/>
      <c r="HUC45" s="271"/>
      <c r="HUD45" s="451"/>
      <c r="HUE45" s="454"/>
      <c r="HUF45" s="451"/>
      <c r="HUG45" s="454"/>
      <c r="HUH45" s="458"/>
      <c r="HUI45" s="459"/>
      <c r="HUJ45" s="460"/>
      <c r="HUK45" s="461"/>
      <c r="HUL45" s="462"/>
      <c r="HUM45" s="458"/>
      <c r="HUN45" s="451"/>
      <c r="HUO45" s="463"/>
      <c r="HUP45" s="451"/>
      <c r="HUQ45" s="451"/>
      <c r="HUR45" s="453"/>
      <c r="HUT45" s="449"/>
      <c r="HUU45" s="449"/>
      <c r="HUV45" s="449"/>
      <c r="HUW45" s="450"/>
      <c r="HUX45" s="451"/>
      <c r="HUY45" s="451"/>
      <c r="HUZ45" s="451"/>
      <c r="HVA45" s="449"/>
      <c r="HVB45" s="452"/>
      <c r="HVC45" s="453"/>
      <c r="HVD45" s="454"/>
      <c r="HVE45" s="449"/>
      <c r="HVF45" s="453"/>
      <c r="HVG45" s="453"/>
      <c r="HVH45" s="450"/>
      <c r="HVI45" s="454"/>
      <c r="HVJ45" s="455"/>
      <c r="HVK45" s="453"/>
      <c r="HVL45" s="456"/>
      <c r="HVM45" s="453"/>
      <c r="HVN45" s="456"/>
      <c r="HVO45" s="454"/>
      <c r="HVP45" s="451"/>
      <c r="HVQ45" s="454"/>
      <c r="HVR45" s="450"/>
      <c r="HVS45" s="456"/>
      <c r="HVT45" s="456"/>
      <c r="HVU45" s="456"/>
      <c r="HVV45" s="456"/>
      <c r="HVW45" s="271"/>
      <c r="HVX45" s="451"/>
      <c r="HVY45" s="454"/>
      <c r="HVZ45" s="451"/>
      <c r="HWA45" s="457"/>
      <c r="HWB45" s="271"/>
      <c r="HWC45" s="451"/>
      <c r="HWD45" s="454"/>
      <c r="HWE45" s="451"/>
      <c r="HWF45" s="457"/>
      <c r="HWG45" s="451"/>
      <c r="HWH45" s="457"/>
      <c r="HWI45" s="457"/>
      <c r="HWJ45" s="457"/>
      <c r="HWK45" s="271"/>
      <c r="HWL45" s="271"/>
      <c r="HWM45" s="451"/>
      <c r="HWN45" s="454"/>
      <c r="HWO45" s="451"/>
      <c r="HWP45" s="454"/>
      <c r="HWQ45" s="458"/>
      <c r="HWR45" s="459"/>
      <c r="HWS45" s="460"/>
      <c r="HWT45" s="461"/>
      <c r="HWU45" s="462"/>
      <c r="HWV45" s="458"/>
      <c r="HWW45" s="451"/>
      <c r="HWX45" s="463"/>
      <c r="HWY45" s="451"/>
      <c r="HWZ45" s="451"/>
      <c r="HXA45" s="453"/>
      <c r="HXC45" s="449"/>
      <c r="HXD45" s="449"/>
      <c r="HXE45" s="449"/>
      <c r="HXF45" s="450"/>
      <c r="HXG45" s="451"/>
      <c r="HXH45" s="451"/>
      <c r="HXI45" s="451"/>
      <c r="HXJ45" s="449"/>
      <c r="HXK45" s="452"/>
      <c r="HXL45" s="453"/>
      <c r="HXM45" s="454"/>
      <c r="HXN45" s="449"/>
      <c r="HXO45" s="453"/>
      <c r="HXP45" s="453"/>
      <c r="HXQ45" s="450"/>
      <c r="HXR45" s="454"/>
      <c r="HXS45" s="455"/>
      <c r="HXT45" s="453"/>
      <c r="HXU45" s="456"/>
      <c r="HXV45" s="453"/>
      <c r="HXW45" s="456"/>
      <c r="HXX45" s="454"/>
      <c r="HXY45" s="451"/>
      <c r="HXZ45" s="454"/>
      <c r="HYA45" s="450"/>
      <c r="HYB45" s="456"/>
      <c r="HYC45" s="456"/>
      <c r="HYD45" s="456"/>
      <c r="HYE45" s="456"/>
      <c r="HYF45" s="271"/>
      <c r="HYG45" s="451"/>
      <c r="HYH45" s="454"/>
      <c r="HYI45" s="451"/>
      <c r="HYJ45" s="457"/>
      <c r="HYK45" s="271"/>
      <c r="HYL45" s="451"/>
      <c r="HYM45" s="454"/>
      <c r="HYN45" s="451"/>
      <c r="HYO45" s="457"/>
      <c r="HYP45" s="451"/>
      <c r="HYQ45" s="457"/>
      <c r="HYR45" s="457"/>
      <c r="HYS45" s="457"/>
      <c r="HYT45" s="271"/>
      <c r="HYU45" s="271"/>
      <c r="HYV45" s="451"/>
      <c r="HYW45" s="454"/>
      <c r="HYX45" s="451"/>
      <c r="HYY45" s="454"/>
      <c r="HYZ45" s="458"/>
      <c r="HZA45" s="459"/>
      <c r="HZB45" s="460"/>
      <c r="HZC45" s="461"/>
      <c r="HZD45" s="462"/>
      <c r="HZE45" s="458"/>
      <c r="HZF45" s="451"/>
      <c r="HZG45" s="463"/>
      <c r="HZH45" s="451"/>
      <c r="HZI45" s="451"/>
      <c r="HZJ45" s="453"/>
      <c r="HZL45" s="449"/>
      <c r="HZM45" s="449"/>
      <c r="HZN45" s="449"/>
      <c r="HZO45" s="450"/>
      <c r="HZP45" s="451"/>
      <c r="HZQ45" s="451"/>
      <c r="HZR45" s="451"/>
      <c r="HZS45" s="449"/>
      <c r="HZT45" s="452"/>
      <c r="HZU45" s="453"/>
      <c r="HZV45" s="454"/>
      <c r="HZW45" s="449"/>
      <c r="HZX45" s="453"/>
      <c r="HZY45" s="453"/>
      <c r="HZZ45" s="450"/>
      <c r="IAA45" s="454"/>
      <c r="IAB45" s="455"/>
      <c r="IAC45" s="453"/>
      <c r="IAD45" s="456"/>
      <c r="IAE45" s="453"/>
      <c r="IAF45" s="456"/>
      <c r="IAG45" s="454"/>
      <c r="IAH45" s="451"/>
      <c r="IAI45" s="454"/>
      <c r="IAJ45" s="450"/>
      <c r="IAK45" s="456"/>
      <c r="IAL45" s="456"/>
      <c r="IAM45" s="456"/>
      <c r="IAN45" s="456"/>
      <c r="IAO45" s="271"/>
      <c r="IAP45" s="451"/>
      <c r="IAQ45" s="454"/>
      <c r="IAR45" s="451"/>
      <c r="IAS45" s="457"/>
      <c r="IAT45" s="271"/>
      <c r="IAU45" s="451"/>
      <c r="IAV45" s="454"/>
      <c r="IAW45" s="451"/>
      <c r="IAX45" s="457"/>
      <c r="IAY45" s="451"/>
      <c r="IAZ45" s="457"/>
      <c r="IBA45" s="457"/>
      <c r="IBB45" s="457"/>
      <c r="IBC45" s="271"/>
      <c r="IBD45" s="271"/>
      <c r="IBE45" s="451"/>
      <c r="IBF45" s="454"/>
      <c r="IBG45" s="451"/>
      <c r="IBH45" s="454"/>
      <c r="IBI45" s="458"/>
      <c r="IBJ45" s="459"/>
      <c r="IBK45" s="460"/>
      <c r="IBL45" s="461"/>
      <c r="IBM45" s="462"/>
      <c r="IBN45" s="458"/>
      <c r="IBO45" s="451"/>
      <c r="IBP45" s="463"/>
      <c r="IBQ45" s="451"/>
      <c r="IBR45" s="451"/>
      <c r="IBS45" s="453"/>
      <c r="IBU45" s="449"/>
      <c r="IBV45" s="449"/>
      <c r="IBW45" s="449"/>
      <c r="IBX45" s="450"/>
      <c r="IBY45" s="451"/>
      <c r="IBZ45" s="451"/>
      <c r="ICA45" s="451"/>
      <c r="ICB45" s="449"/>
      <c r="ICC45" s="452"/>
      <c r="ICD45" s="453"/>
      <c r="ICE45" s="454"/>
      <c r="ICF45" s="449"/>
      <c r="ICG45" s="453"/>
      <c r="ICH45" s="453"/>
      <c r="ICI45" s="450"/>
      <c r="ICJ45" s="454"/>
      <c r="ICK45" s="455"/>
      <c r="ICL45" s="453"/>
      <c r="ICM45" s="456"/>
      <c r="ICN45" s="453"/>
      <c r="ICO45" s="456"/>
      <c r="ICP45" s="454"/>
      <c r="ICQ45" s="451"/>
      <c r="ICR45" s="454"/>
      <c r="ICS45" s="450"/>
      <c r="ICT45" s="456"/>
      <c r="ICU45" s="456"/>
      <c r="ICV45" s="456"/>
      <c r="ICW45" s="456"/>
      <c r="ICX45" s="271"/>
      <c r="ICY45" s="451"/>
      <c r="ICZ45" s="454"/>
      <c r="IDA45" s="451"/>
      <c r="IDB45" s="457"/>
      <c r="IDC45" s="271"/>
      <c r="IDD45" s="451"/>
      <c r="IDE45" s="454"/>
      <c r="IDF45" s="451"/>
      <c r="IDG45" s="457"/>
      <c r="IDH45" s="451"/>
      <c r="IDI45" s="457"/>
      <c r="IDJ45" s="457"/>
      <c r="IDK45" s="457"/>
      <c r="IDL45" s="271"/>
      <c r="IDM45" s="271"/>
      <c r="IDN45" s="451"/>
      <c r="IDO45" s="454"/>
      <c r="IDP45" s="451"/>
      <c r="IDQ45" s="454"/>
      <c r="IDR45" s="458"/>
      <c r="IDS45" s="459"/>
      <c r="IDT45" s="460"/>
      <c r="IDU45" s="461"/>
      <c r="IDV45" s="462"/>
      <c r="IDW45" s="458"/>
      <c r="IDX45" s="451"/>
      <c r="IDY45" s="463"/>
      <c r="IDZ45" s="451"/>
      <c r="IEA45" s="451"/>
      <c r="IEB45" s="453"/>
      <c r="IED45" s="449"/>
      <c r="IEE45" s="449"/>
      <c r="IEF45" s="449"/>
      <c r="IEG45" s="450"/>
      <c r="IEH45" s="451"/>
      <c r="IEI45" s="451"/>
      <c r="IEJ45" s="451"/>
      <c r="IEK45" s="449"/>
      <c r="IEL45" s="452"/>
      <c r="IEM45" s="453"/>
      <c r="IEN45" s="454"/>
      <c r="IEO45" s="449"/>
      <c r="IEP45" s="453"/>
      <c r="IEQ45" s="453"/>
      <c r="IER45" s="450"/>
      <c r="IES45" s="454"/>
      <c r="IET45" s="455"/>
      <c r="IEU45" s="453"/>
      <c r="IEV45" s="456"/>
      <c r="IEW45" s="453"/>
      <c r="IEX45" s="456"/>
      <c r="IEY45" s="454"/>
      <c r="IEZ45" s="451"/>
      <c r="IFA45" s="454"/>
      <c r="IFB45" s="450"/>
      <c r="IFC45" s="456"/>
      <c r="IFD45" s="456"/>
      <c r="IFE45" s="456"/>
      <c r="IFF45" s="456"/>
      <c r="IFG45" s="271"/>
      <c r="IFH45" s="451"/>
      <c r="IFI45" s="454"/>
      <c r="IFJ45" s="451"/>
      <c r="IFK45" s="457"/>
      <c r="IFL45" s="271"/>
      <c r="IFM45" s="451"/>
      <c r="IFN45" s="454"/>
      <c r="IFO45" s="451"/>
      <c r="IFP45" s="457"/>
      <c r="IFQ45" s="451"/>
      <c r="IFR45" s="457"/>
      <c r="IFS45" s="457"/>
      <c r="IFT45" s="457"/>
      <c r="IFU45" s="271"/>
      <c r="IFV45" s="271"/>
      <c r="IFW45" s="451"/>
      <c r="IFX45" s="454"/>
      <c r="IFY45" s="451"/>
      <c r="IFZ45" s="454"/>
      <c r="IGA45" s="458"/>
      <c r="IGB45" s="459"/>
      <c r="IGC45" s="460"/>
      <c r="IGD45" s="461"/>
      <c r="IGE45" s="462"/>
      <c r="IGF45" s="458"/>
      <c r="IGG45" s="451"/>
      <c r="IGH45" s="463"/>
      <c r="IGI45" s="451"/>
      <c r="IGJ45" s="451"/>
      <c r="IGK45" s="453"/>
      <c r="IGM45" s="449"/>
      <c r="IGN45" s="449"/>
      <c r="IGO45" s="449"/>
      <c r="IGP45" s="450"/>
      <c r="IGQ45" s="451"/>
      <c r="IGR45" s="451"/>
      <c r="IGS45" s="451"/>
      <c r="IGT45" s="449"/>
      <c r="IGU45" s="452"/>
      <c r="IGV45" s="453"/>
      <c r="IGW45" s="454"/>
      <c r="IGX45" s="449"/>
      <c r="IGY45" s="453"/>
      <c r="IGZ45" s="453"/>
      <c r="IHA45" s="450"/>
      <c r="IHB45" s="454"/>
      <c r="IHC45" s="455"/>
      <c r="IHD45" s="453"/>
      <c r="IHE45" s="456"/>
      <c r="IHF45" s="453"/>
      <c r="IHG45" s="456"/>
      <c r="IHH45" s="454"/>
      <c r="IHI45" s="451"/>
      <c r="IHJ45" s="454"/>
      <c r="IHK45" s="450"/>
      <c r="IHL45" s="456"/>
      <c r="IHM45" s="456"/>
      <c r="IHN45" s="456"/>
      <c r="IHO45" s="456"/>
      <c r="IHP45" s="271"/>
      <c r="IHQ45" s="451"/>
      <c r="IHR45" s="454"/>
      <c r="IHS45" s="451"/>
      <c r="IHT45" s="457"/>
      <c r="IHU45" s="271"/>
      <c r="IHV45" s="451"/>
      <c r="IHW45" s="454"/>
      <c r="IHX45" s="451"/>
      <c r="IHY45" s="457"/>
      <c r="IHZ45" s="451"/>
      <c r="IIA45" s="457"/>
      <c r="IIB45" s="457"/>
      <c r="IIC45" s="457"/>
      <c r="IID45" s="271"/>
      <c r="IIE45" s="271"/>
      <c r="IIF45" s="451"/>
      <c r="IIG45" s="454"/>
      <c r="IIH45" s="451"/>
      <c r="III45" s="454"/>
      <c r="IIJ45" s="458"/>
      <c r="IIK45" s="459"/>
      <c r="IIL45" s="460"/>
      <c r="IIM45" s="461"/>
      <c r="IIN45" s="462"/>
      <c r="IIO45" s="458"/>
      <c r="IIP45" s="451"/>
      <c r="IIQ45" s="463"/>
      <c r="IIR45" s="451"/>
      <c r="IIS45" s="451"/>
      <c r="IIT45" s="453"/>
      <c r="IIV45" s="449"/>
      <c r="IIW45" s="449"/>
      <c r="IIX45" s="449"/>
      <c r="IIY45" s="450"/>
      <c r="IIZ45" s="451"/>
      <c r="IJA45" s="451"/>
      <c r="IJB45" s="451"/>
      <c r="IJC45" s="449"/>
      <c r="IJD45" s="452"/>
      <c r="IJE45" s="453"/>
      <c r="IJF45" s="454"/>
      <c r="IJG45" s="449"/>
      <c r="IJH45" s="453"/>
      <c r="IJI45" s="453"/>
      <c r="IJJ45" s="450"/>
      <c r="IJK45" s="454"/>
      <c r="IJL45" s="455"/>
      <c r="IJM45" s="453"/>
      <c r="IJN45" s="456"/>
      <c r="IJO45" s="453"/>
      <c r="IJP45" s="456"/>
      <c r="IJQ45" s="454"/>
      <c r="IJR45" s="451"/>
      <c r="IJS45" s="454"/>
      <c r="IJT45" s="450"/>
      <c r="IJU45" s="456"/>
      <c r="IJV45" s="456"/>
      <c r="IJW45" s="456"/>
      <c r="IJX45" s="456"/>
      <c r="IJY45" s="271"/>
      <c r="IJZ45" s="451"/>
      <c r="IKA45" s="454"/>
      <c r="IKB45" s="451"/>
      <c r="IKC45" s="457"/>
      <c r="IKD45" s="271"/>
      <c r="IKE45" s="451"/>
      <c r="IKF45" s="454"/>
      <c r="IKG45" s="451"/>
      <c r="IKH45" s="457"/>
      <c r="IKI45" s="451"/>
      <c r="IKJ45" s="457"/>
      <c r="IKK45" s="457"/>
      <c r="IKL45" s="457"/>
      <c r="IKM45" s="271"/>
      <c r="IKN45" s="271"/>
      <c r="IKO45" s="451"/>
      <c r="IKP45" s="454"/>
      <c r="IKQ45" s="451"/>
      <c r="IKR45" s="454"/>
      <c r="IKS45" s="458"/>
      <c r="IKT45" s="459"/>
      <c r="IKU45" s="460"/>
      <c r="IKV45" s="461"/>
      <c r="IKW45" s="462"/>
      <c r="IKX45" s="458"/>
      <c r="IKY45" s="451"/>
      <c r="IKZ45" s="463"/>
      <c r="ILA45" s="451"/>
      <c r="ILB45" s="451"/>
      <c r="ILC45" s="453"/>
      <c r="ILE45" s="449"/>
      <c r="ILF45" s="449"/>
      <c r="ILG45" s="449"/>
      <c r="ILH45" s="450"/>
      <c r="ILI45" s="451"/>
      <c r="ILJ45" s="451"/>
      <c r="ILK45" s="451"/>
      <c r="ILL45" s="449"/>
      <c r="ILM45" s="452"/>
      <c r="ILN45" s="453"/>
      <c r="ILO45" s="454"/>
      <c r="ILP45" s="449"/>
      <c r="ILQ45" s="453"/>
      <c r="ILR45" s="453"/>
      <c r="ILS45" s="450"/>
      <c r="ILT45" s="454"/>
      <c r="ILU45" s="455"/>
      <c r="ILV45" s="453"/>
      <c r="ILW45" s="456"/>
      <c r="ILX45" s="453"/>
      <c r="ILY45" s="456"/>
      <c r="ILZ45" s="454"/>
      <c r="IMA45" s="451"/>
      <c r="IMB45" s="454"/>
      <c r="IMC45" s="450"/>
      <c r="IMD45" s="456"/>
      <c r="IME45" s="456"/>
      <c r="IMF45" s="456"/>
      <c r="IMG45" s="456"/>
      <c r="IMH45" s="271"/>
      <c r="IMI45" s="451"/>
      <c r="IMJ45" s="454"/>
      <c r="IMK45" s="451"/>
      <c r="IML45" s="457"/>
      <c r="IMM45" s="271"/>
      <c r="IMN45" s="451"/>
      <c r="IMO45" s="454"/>
      <c r="IMP45" s="451"/>
      <c r="IMQ45" s="457"/>
      <c r="IMR45" s="451"/>
      <c r="IMS45" s="457"/>
      <c r="IMT45" s="457"/>
      <c r="IMU45" s="457"/>
      <c r="IMV45" s="271"/>
      <c r="IMW45" s="271"/>
      <c r="IMX45" s="451"/>
      <c r="IMY45" s="454"/>
      <c r="IMZ45" s="451"/>
      <c r="INA45" s="454"/>
      <c r="INB45" s="458"/>
      <c r="INC45" s="459"/>
      <c r="IND45" s="460"/>
      <c r="INE45" s="461"/>
      <c r="INF45" s="462"/>
      <c r="ING45" s="458"/>
      <c r="INH45" s="451"/>
      <c r="INI45" s="463"/>
      <c r="INJ45" s="451"/>
      <c r="INK45" s="451"/>
      <c r="INL45" s="453"/>
      <c r="INN45" s="449"/>
      <c r="INO45" s="449"/>
      <c r="INP45" s="449"/>
      <c r="INQ45" s="450"/>
      <c r="INR45" s="451"/>
      <c r="INS45" s="451"/>
      <c r="INT45" s="451"/>
      <c r="INU45" s="449"/>
      <c r="INV45" s="452"/>
      <c r="INW45" s="453"/>
      <c r="INX45" s="454"/>
      <c r="INY45" s="449"/>
      <c r="INZ45" s="453"/>
      <c r="IOA45" s="453"/>
      <c r="IOB45" s="450"/>
      <c r="IOC45" s="454"/>
      <c r="IOD45" s="455"/>
      <c r="IOE45" s="453"/>
      <c r="IOF45" s="456"/>
      <c r="IOG45" s="453"/>
      <c r="IOH45" s="456"/>
      <c r="IOI45" s="454"/>
      <c r="IOJ45" s="451"/>
      <c r="IOK45" s="454"/>
      <c r="IOL45" s="450"/>
      <c r="IOM45" s="456"/>
      <c r="ION45" s="456"/>
      <c r="IOO45" s="456"/>
      <c r="IOP45" s="456"/>
      <c r="IOQ45" s="271"/>
      <c r="IOR45" s="451"/>
      <c r="IOS45" s="454"/>
      <c r="IOT45" s="451"/>
      <c r="IOU45" s="457"/>
      <c r="IOV45" s="271"/>
      <c r="IOW45" s="451"/>
      <c r="IOX45" s="454"/>
      <c r="IOY45" s="451"/>
      <c r="IOZ45" s="457"/>
      <c r="IPA45" s="451"/>
      <c r="IPB45" s="457"/>
      <c r="IPC45" s="457"/>
      <c r="IPD45" s="457"/>
      <c r="IPE45" s="271"/>
      <c r="IPF45" s="271"/>
      <c r="IPG45" s="451"/>
      <c r="IPH45" s="454"/>
      <c r="IPI45" s="451"/>
      <c r="IPJ45" s="454"/>
      <c r="IPK45" s="458"/>
      <c r="IPL45" s="459"/>
      <c r="IPM45" s="460"/>
      <c r="IPN45" s="461"/>
      <c r="IPO45" s="462"/>
      <c r="IPP45" s="458"/>
      <c r="IPQ45" s="451"/>
      <c r="IPR45" s="463"/>
      <c r="IPS45" s="451"/>
      <c r="IPT45" s="451"/>
      <c r="IPU45" s="453"/>
      <c r="IPW45" s="449"/>
      <c r="IPX45" s="449"/>
      <c r="IPY45" s="449"/>
      <c r="IPZ45" s="450"/>
      <c r="IQA45" s="451"/>
      <c r="IQB45" s="451"/>
      <c r="IQC45" s="451"/>
      <c r="IQD45" s="449"/>
      <c r="IQE45" s="452"/>
      <c r="IQF45" s="453"/>
      <c r="IQG45" s="454"/>
      <c r="IQH45" s="449"/>
      <c r="IQI45" s="453"/>
      <c r="IQJ45" s="453"/>
      <c r="IQK45" s="450"/>
      <c r="IQL45" s="454"/>
      <c r="IQM45" s="455"/>
      <c r="IQN45" s="453"/>
      <c r="IQO45" s="456"/>
      <c r="IQP45" s="453"/>
      <c r="IQQ45" s="456"/>
      <c r="IQR45" s="454"/>
      <c r="IQS45" s="451"/>
      <c r="IQT45" s="454"/>
      <c r="IQU45" s="450"/>
      <c r="IQV45" s="456"/>
      <c r="IQW45" s="456"/>
      <c r="IQX45" s="456"/>
      <c r="IQY45" s="456"/>
      <c r="IQZ45" s="271"/>
      <c r="IRA45" s="451"/>
      <c r="IRB45" s="454"/>
      <c r="IRC45" s="451"/>
      <c r="IRD45" s="457"/>
      <c r="IRE45" s="271"/>
      <c r="IRF45" s="451"/>
      <c r="IRG45" s="454"/>
      <c r="IRH45" s="451"/>
      <c r="IRI45" s="457"/>
      <c r="IRJ45" s="451"/>
      <c r="IRK45" s="457"/>
      <c r="IRL45" s="457"/>
      <c r="IRM45" s="457"/>
      <c r="IRN45" s="271"/>
      <c r="IRO45" s="271"/>
      <c r="IRP45" s="451"/>
      <c r="IRQ45" s="454"/>
      <c r="IRR45" s="451"/>
      <c r="IRS45" s="454"/>
      <c r="IRT45" s="458"/>
      <c r="IRU45" s="459"/>
      <c r="IRV45" s="460"/>
      <c r="IRW45" s="461"/>
      <c r="IRX45" s="462"/>
      <c r="IRY45" s="458"/>
      <c r="IRZ45" s="451"/>
      <c r="ISA45" s="463"/>
      <c r="ISB45" s="451"/>
      <c r="ISC45" s="451"/>
      <c r="ISD45" s="453"/>
      <c r="ISF45" s="449"/>
      <c r="ISG45" s="449"/>
      <c r="ISH45" s="449"/>
      <c r="ISI45" s="450"/>
      <c r="ISJ45" s="451"/>
      <c r="ISK45" s="451"/>
      <c r="ISL45" s="451"/>
      <c r="ISM45" s="449"/>
      <c r="ISN45" s="452"/>
      <c r="ISO45" s="453"/>
      <c r="ISP45" s="454"/>
      <c r="ISQ45" s="449"/>
      <c r="ISR45" s="453"/>
      <c r="ISS45" s="453"/>
      <c r="IST45" s="450"/>
      <c r="ISU45" s="454"/>
      <c r="ISV45" s="455"/>
      <c r="ISW45" s="453"/>
      <c r="ISX45" s="456"/>
      <c r="ISY45" s="453"/>
      <c r="ISZ45" s="456"/>
      <c r="ITA45" s="454"/>
      <c r="ITB45" s="451"/>
      <c r="ITC45" s="454"/>
      <c r="ITD45" s="450"/>
      <c r="ITE45" s="456"/>
      <c r="ITF45" s="456"/>
      <c r="ITG45" s="456"/>
      <c r="ITH45" s="456"/>
      <c r="ITI45" s="271"/>
      <c r="ITJ45" s="451"/>
      <c r="ITK45" s="454"/>
      <c r="ITL45" s="451"/>
      <c r="ITM45" s="457"/>
      <c r="ITN45" s="271"/>
      <c r="ITO45" s="451"/>
      <c r="ITP45" s="454"/>
      <c r="ITQ45" s="451"/>
      <c r="ITR45" s="457"/>
      <c r="ITS45" s="451"/>
      <c r="ITT45" s="457"/>
      <c r="ITU45" s="457"/>
      <c r="ITV45" s="457"/>
      <c r="ITW45" s="271"/>
      <c r="ITX45" s="271"/>
      <c r="ITY45" s="451"/>
      <c r="ITZ45" s="454"/>
      <c r="IUA45" s="451"/>
      <c r="IUB45" s="454"/>
      <c r="IUC45" s="458"/>
      <c r="IUD45" s="459"/>
      <c r="IUE45" s="460"/>
      <c r="IUF45" s="461"/>
      <c r="IUG45" s="462"/>
      <c r="IUH45" s="458"/>
      <c r="IUI45" s="451"/>
      <c r="IUJ45" s="463"/>
      <c r="IUK45" s="451"/>
      <c r="IUL45" s="451"/>
      <c r="IUM45" s="453"/>
      <c r="IUO45" s="449"/>
      <c r="IUP45" s="449"/>
      <c r="IUQ45" s="449"/>
      <c r="IUR45" s="450"/>
      <c r="IUS45" s="451"/>
      <c r="IUT45" s="451"/>
      <c r="IUU45" s="451"/>
      <c r="IUV45" s="449"/>
      <c r="IUW45" s="452"/>
      <c r="IUX45" s="453"/>
      <c r="IUY45" s="454"/>
      <c r="IUZ45" s="449"/>
      <c r="IVA45" s="453"/>
      <c r="IVB45" s="453"/>
      <c r="IVC45" s="450"/>
      <c r="IVD45" s="454"/>
      <c r="IVE45" s="455"/>
      <c r="IVF45" s="453"/>
      <c r="IVG45" s="456"/>
      <c r="IVH45" s="453"/>
      <c r="IVI45" s="456"/>
      <c r="IVJ45" s="454"/>
      <c r="IVK45" s="451"/>
      <c r="IVL45" s="454"/>
      <c r="IVM45" s="450"/>
      <c r="IVN45" s="456"/>
      <c r="IVO45" s="456"/>
      <c r="IVP45" s="456"/>
      <c r="IVQ45" s="456"/>
      <c r="IVR45" s="271"/>
      <c r="IVS45" s="451"/>
      <c r="IVT45" s="454"/>
      <c r="IVU45" s="451"/>
      <c r="IVV45" s="457"/>
      <c r="IVW45" s="271"/>
      <c r="IVX45" s="451"/>
      <c r="IVY45" s="454"/>
      <c r="IVZ45" s="451"/>
      <c r="IWA45" s="457"/>
      <c r="IWB45" s="451"/>
      <c r="IWC45" s="457"/>
      <c r="IWD45" s="457"/>
      <c r="IWE45" s="457"/>
      <c r="IWF45" s="271"/>
      <c r="IWG45" s="271"/>
      <c r="IWH45" s="451"/>
      <c r="IWI45" s="454"/>
      <c r="IWJ45" s="451"/>
      <c r="IWK45" s="454"/>
      <c r="IWL45" s="458"/>
      <c r="IWM45" s="459"/>
      <c r="IWN45" s="460"/>
      <c r="IWO45" s="461"/>
      <c r="IWP45" s="462"/>
      <c r="IWQ45" s="458"/>
      <c r="IWR45" s="451"/>
      <c r="IWS45" s="463"/>
      <c r="IWT45" s="451"/>
      <c r="IWU45" s="451"/>
      <c r="IWV45" s="453"/>
      <c r="IWX45" s="449"/>
      <c r="IWY45" s="449"/>
      <c r="IWZ45" s="449"/>
      <c r="IXA45" s="450"/>
      <c r="IXB45" s="451"/>
      <c r="IXC45" s="451"/>
      <c r="IXD45" s="451"/>
      <c r="IXE45" s="449"/>
      <c r="IXF45" s="452"/>
      <c r="IXG45" s="453"/>
      <c r="IXH45" s="454"/>
      <c r="IXI45" s="449"/>
      <c r="IXJ45" s="453"/>
      <c r="IXK45" s="453"/>
      <c r="IXL45" s="450"/>
      <c r="IXM45" s="454"/>
      <c r="IXN45" s="455"/>
      <c r="IXO45" s="453"/>
      <c r="IXP45" s="456"/>
      <c r="IXQ45" s="453"/>
      <c r="IXR45" s="456"/>
      <c r="IXS45" s="454"/>
      <c r="IXT45" s="451"/>
      <c r="IXU45" s="454"/>
      <c r="IXV45" s="450"/>
      <c r="IXW45" s="456"/>
      <c r="IXX45" s="456"/>
      <c r="IXY45" s="456"/>
      <c r="IXZ45" s="456"/>
      <c r="IYA45" s="271"/>
      <c r="IYB45" s="451"/>
      <c r="IYC45" s="454"/>
      <c r="IYD45" s="451"/>
      <c r="IYE45" s="457"/>
      <c r="IYF45" s="271"/>
      <c r="IYG45" s="451"/>
      <c r="IYH45" s="454"/>
      <c r="IYI45" s="451"/>
      <c r="IYJ45" s="457"/>
      <c r="IYK45" s="451"/>
      <c r="IYL45" s="457"/>
      <c r="IYM45" s="457"/>
      <c r="IYN45" s="457"/>
      <c r="IYO45" s="271"/>
      <c r="IYP45" s="271"/>
      <c r="IYQ45" s="451"/>
      <c r="IYR45" s="454"/>
      <c r="IYS45" s="451"/>
      <c r="IYT45" s="454"/>
      <c r="IYU45" s="458"/>
      <c r="IYV45" s="459"/>
      <c r="IYW45" s="460"/>
      <c r="IYX45" s="461"/>
      <c r="IYY45" s="462"/>
      <c r="IYZ45" s="458"/>
      <c r="IZA45" s="451"/>
      <c r="IZB45" s="463"/>
      <c r="IZC45" s="451"/>
      <c r="IZD45" s="451"/>
      <c r="IZE45" s="453"/>
      <c r="IZG45" s="449"/>
      <c r="IZH45" s="449"/>
      <c r="IZI45" s="449"/>
      <c r="IZJ45" s="450"/>
      <c r="IZK45" s="451"/>
      <c r="IZL45" s="451"/>
      <c r="IZM45" s="451"/>
      <c r="IZN45" s="449"/>
      <c r="IZO45" s="452"/>
      <c r="IZP45" s="453"/>
      <c r="IZQ45" s="454"/>
      <c r="IZR45" s="449"/>
      <c r="IZS45" s="453"/>
      <c r="IZT45" s="453"/>
      <c r="IZU45" s="450"/>
      <c r="IZV45" s="454"/>
      <c r="IZW45" s="455"/>
      <c r="IZX45" s="453"/>
      <c r="IZY45" s="456"/>
      <c r="IZZ45" s="453"/>
      <c r="JAA45" s="456"/>
      <c r="JAB45" s="454"/>
      <c r="JAC45" s="451"/>
      <c r="JAD45" s="454"/>
      <c r="JAE45" s="450"/>
      <c r="JAF45" s="456"/>
      <c r="JAG45" s="456"/>
      <c r="JAH45" s="456"/>
      <c r="JAI45" s="456"/>
      <c r="JAJ45" s="271"/>
      <c r="JAK45" s="451"/>
      <c r="JAL45" s="454"/>
      <c r="JAM45" s="451"/>
      <c r="JAN45" s="457"/>
      <c r="JAO45" s="271"/>
      <c r="JAP45" s="451"/>
      <c r="JAQ45" s="454"/>
      <c r="JAR45" s="451"/>
      <c r="JAS45" s="457"/>
      <c r="JAT45" s="451"/>
      <c r="JAU45" s="457"/>
      <c r="JAV45" s="457"/>
      <c r="JAW45" s="457"/>
      <c r="JAX45" s="271"/>
      <c r="JAY45" s="271"/>
      <c r="JAZ45" s="451"/>
      <c r="JBA45" s="454"/>
      <c r="JBB45" s="451"/>
      <c r="JBC45" s="454"/>
      <c r="JBD45" s="458"/>
      <c r="JBE45" s="459"/>
      <c r="JBF45" s="460"/>
      <c r="JBG45" s="461"/>
      <c r="JBH45" s="462"/>
      <c r="JBI45" s="458"/>
      <c r="JBJ45" s="451"/>
      <c r="JBK45" s="463"/>
      <c r="JBL45" s="451"/>
      <c r="JBM45" s="451"/>
      <c r="JBN45" s="453"/>
      <c r="JBP45" s="449"/>
      <c r="JBQ45" s="449"/>
      <c r="JBR45" s="449"/>
      <c r="JBS45" s="450"/>
      <c r="JBT45" s="451"/>
      <c r="JBU45" s="451"/>
      <c r="JBV45" s="451"/>
      <c r="JBW45" s="449"/>
      <c r="JBX45" s="452"/>
      <c r="JBY45" s="453"/>
      <c r="JBZ45" s="454"/>
      <c r="JCA45" s="449"/>
      <c r="JCB45" s="453"/>
      <c r="JCC45" s="453"/>
      <c r="JCD45" s="450"/>
      <c r="JCE45" s="454"/>
      <c r="JCF45" s="455"/>
      <c r="JCG45" s="453"/>
      <c r="JCH45" s="456"/>
      <c r="JCI45" s="453"/>
      <c r="JCJ45" s="456"/>
      <c r="JCK45" s="454"/>
      <c r="JCL45" s="451"/>
      <c r="JCM45" s="454"/>
      <c r="JCN45" s="450"/>
      <c r="JCO45" s="456"/>
      <c r="JCP45" s="456"/>
      <c r="JCQ45" s="456"/>
      <c r="JCR45" s="456"/>
      <c r="JCS45" s="271"/>
      <c r="JCT45" s="451"/>
      <c r="JCU45" s="454"/>
      <c r="JCV45" s="451"/>
      <c r="JCW45" s="457"/>
      <c r="JCX45" s="271"/>
      <c r="JCY45" s="451"/>
      <c r="JCZ45" s="454"/>
      <c r="JDA45" s="451"/>
      <c r="JDB45" s="457"/>
      <c r="JDC45" s="451"/>
      <c r="JDD45" s="457"/>
      <c r="JDE45" s="457"/>
      <c r="JDF45" s="457"/>
      <c r="JDG45" s="271"/>
      <c r="JDH45" s="271"/>
      <c r="JDI45" s="451"/>
      <c r="JDJ45" s="454"/>
      <c r="JDK45" s="451"/>
      <c r="JDL45" s="454"/>
      <c r="JDM45" s="458"/>
      <c r="JDN45" s="459"/>
      <c r="JDO45" s="460"/>
      <c r="JDP45" s="461"/>
      <c r="JDQ45" s="462"/>
      <c r="JDR45" s="458"/>
      <c r="JDS45" s="451"/>
      <c r="JDT45" s="463"/>
      <c r="JDU45" s="451"/>
      <c r="JDV45" s="451"/>
      <c r="JDW45" s="453"/>
      <c r="JDY45" s="449"/>
      <c r="JDZ45" s="449"/>
      <c r="JEA45" s="449"/>
      <c r="JEB45" s="450"/>
      <c r="JEC45" s="451"/>
      <c r="JED45" s="451"/>
      <c r="JEE45" s="451"/>
      <c r="JEF45" s="449"/>
      <c r="JEG45" s="452"/>
      <c r="JEH45" s="453"/>
      <c r="JEI45" s="454"/>
      <c r="JEJ45" s="449"/>
      <c r="JEK45" s="453"/>
      <c r="JEL45" s="453"/>
      <c r="JEM45" s="450"/>
      <c r="JEN45" s="454"/>
      <c r="JEO45" s="455"/>
      <c r="JEP45" s="453"/>
      <c r="JEQ45" s="456"/>
      <c r="JER45" s="453"/>
      <c r="JES45" s="456"/>
      <c r="JET45" s="454"/>
      <c r="JEU45" s="451"/>
      <c r="JEV45" s="454"/>
      <c r="JEW45" s="450"/>
      <c r="JEX45" s="456"/>
      <c r="JEY45" s="456"/>
      <c r="JEZ45" s="456"/>
      <c r="JFA45" s="456"/>
      <c r="JFB45" s="271"/>
      <c r="JFC45" s="451"/>
      <c r="JFD45" s="454"/>
      <c r="JFE45" s="451"/>
      <c r="JFF45" s="457"/>
      <c r="JFG45" s="271"/>
      <c r="JFH45" s="451"/>
      <c r="JFI45" s="454"/>
      <c r="JFJ45" s="451"/>
      <c r="JFK45" s="457"/>
      <c r="JFL45" s="451"/>
      <c r="JFM45" s="457"/>
      <c r="JFN45" s="457"/>
      <c r="JFO45" s="457"/>
      <c r="JFP45" s="271"/>
      <c r="JFQ45" s="271"/>
      <c r="JFR45" s="451"/>
      <c r="JFS45" s="454"/>
      <c r="JFT45" s="451"/>
      <c r="JFU45" s="454"/>
      <c r="JFV45" s="458"/>
      <c r="JFW45" s="459"/>
      <c r="JFX45" s="460"/>
      <c r="JFY45" s="461"/>
      <c r="JFZ45" s="462"/>
      <c r="JGA45" s="458"/>
      <c r="JGB45" s="451"/>
      <c r="JGC45" s="463"/>
      <c r="JGD45" s="451"/>
      <c r="JGE45" s="451"/>
      <c r="JGF45" s="453"/>
      <c r="JGH45" s="449"/>
      <c r="JGI45" s="449"/>
      <c r="JGJ45" s="449"/>
      <c r="JGK45" s="450"/>
      <c r="JGL45" s="451"/>
      <c r="JGM45" s="451"/>
      <c r="JGN45" s="451"/>
      <c r="JGO45" s="449"/>
      <c r="JGP45" s="452"/>
      <c r="JGQ45" s="453"/>
      <c r="JGR45" s="454"/>
      <c r="JGS45" s="449"/>
      <c r="JGT45" s="453"/>
      <c r="JGU45" s="453"/>
      <c r="JGV45" s="450"/>
      <c r="JGW45" s="454"/>
      <c r="JGX45" s="455"/>
      <c r="JGY45" s="453"/>
      <c r="JGZ45" s="456"/>
      <c r="JHA45" s="453"/>
      <c r="JHB45" s="456"/>
      <c r="JHC45" s="454"/>
      <c r="JHD45" s="451"/>
      <c r="JHE45" s="454"/>
      <c r="JHF45" s="450"/>
      <c r="JHG45" s="456"/>
      <c r="JHH45" s="456"/>
      <c r="JHI45" s="456"/>
      <c r="JHJ45" s="456"/>
      <c r="JHK45" s="271"/>
      <c r="JHL45" s="451"/>
      <c r="JHM45" s="454"/>
      <c r="JHN45" s="451"/>
      <c r="JHO45" s="457"/>
      <c r="JHP45" s="271"/>
      <c r="JHQ45" s="451"/>
      <c r="JHR45" s="454"/>
      <c r="JHS45" s="451"/>
      <c r="JHT45" s="457"/>
      <c r="JHU45" s="451"/>
      <c r="JHV45" s="457"/>
      <c r="JHW45" s="457"/>
      <c r="JHX45" s="457"/>
      <c r="JHY45" s="271"/>
      <c r="JHZ45" s="271"/>
      <c r="JIA45" s="451"/>
      <c r="JIB45" s="454"/>
      <c r="JIC45" s="451"/>
      <c r="JID45" s="454"/>
      <c r="JIE45" s="458"/>
      <c r="JIF45" s="459"/>
      <c r="JIG45" s="460"/>
      <c r="JIH45" s="461"/>
      <c r="JII45" s="462"/>
      <c r="JIJ45" s="458"/>
      <c r="JIK45" s="451"/>
      <c r="JIL45" s="463"/>
      <c r="JIM45" s="451"/>
      <c r="JIN45" s="451"/>
      <c r="JIO45" s="453"/>
      <c r="JIQ45" s="449"/>
      <c r="JIR45" s="449"/>
      <c r="JIS45" s="449"/>
      <c r="JIT45" s="450"/>
      <c r="JIU45" s="451"/>
      <c r="JIV45" s="451"/>
      <c r="JIW45" s="451"/>
      <c r="JIX45" s="449"/>
      <c r="JIY45" s="452"/>
      <c r="JIZ45" s="453"/>
      <c r="JJA45" s="454"/>
      <c r="JJB45" s="449"/>
      <c r="JJC45" s="453"/>
      <c r="JJD45" s="453"/>
      <c r="JJE45" s="450"/>
      <c r="JJF45" s="454"/>
      <c r="JJG45" s="455"/>
      <c r="JJH45" s="453"/>
      <c r="JJI45" s="456"/>
      <c r="JJJ45" s="453"/>
      <c r="JJK45" s="456"/>
      <c r="JJL45" s="454"/>
      <c r="JJM45" s="451"/>
      <c r="JJN45" s="454"/>
      <c r="JJO45" s="450"/>
      <c r="JJP45" s="456"/>
      <c r="JJQ45" s="456"/>
      <c r="JJR45" s="456"/>
      <c r="JJS45" s="456"/>
      <c r="JJT45" s="271"/>
      <c r="JJU45" s="451"/>
      <c r="JJV45" s="454"/>
      <c r="JJW45" s="451"/>
      <c r="JJX45" s="457"/>
      <c r="JJY45" s="271"/>
      <c r="JJZ45" s="451"/>
      <c r="JKA45" s="454"/>
      <c r="JKB45" s="451"/>
      <c r="JKC45" s="457"/>
      <c r="JKD45" s="451"/>
      <c r="JKE45" s="457"/>
      <c r="JKF45" s="457"/>
      <c r="JKG45" s="457"/>
      <c r="JKH45" s="271"/>
      <c r="JKI45" s="271"/>
      <c r="JKJ45" s="451"/>
      <c r="JKK45" s="454"/>
      <c r="JKL45" s="451"/>
      <c r="JKM45" s="454"/>
      <c r="JKN45" s="458"/>
      <c r="JKO45" s="459"/>
      <c r="JKP45" s="460"/>
      <c r="JKQ45" s="461"/>
      <c r="JKR45" s="462"/>
      <c r="JKS45" s="458"/>
      <c r="JKT45" s="451"/>
      <c r="JKU45" s="463"/>
      <c r="JKV45" s="451"/>
      <c r="JKW45" s="451"/>
      <c r="JKX45" s="453"/>
      <c r="JKZ45" s="449"/>
      <c r="JLA45" s="449"/>
      <c r="JLB45" s="449"/>
      <c r="JLC45" s="450"/>
      <c r="JLD45" s="451"/>
      <c r="JLE45" s="451"/>
      <c r="JLF45" s="451"/>
      <c r="JLG45" s="449"/>
      <c r="JLH45" s="452"/>
      <c r="JLI45" s="453"/>
      <c r="JLJ45" s="454"/>
      <c r="JLK45" s="449"/>
      <c r="JLL45" s="453"/>
      <c r="JLM45" s="453"/>
      <c r="JLN45" s="450"/>
      <c r="JLO45" s="454"/>
      <c r="JLP45" s="455"/>
      <c r="JLQ45" s="453"/>
      <c r="JLR45" s="456"/>
      <c r="JLS45" s="453"/>
      <c r="JLT45" s="456"/>
      <c r="JLU45" s="454"/>
      <c r="JLV45" s="451"/>
      <c r="JLW45" s="454"/>
      <c r="JLX45" s="450"/>
      <c r="JLY45" s="456"/>
      <c r="JLZ45" s="456"/>
      <c r="JMA45" s="456"/>
      <c r="JMB45" s="456"/>
      <c r="JMC45" s="271"/>
      <c r="JMD45" s="451"/>
      <c r="JME45" s="454"/>
      <c r="JMF45" s="451"/>
      <c r="JMG45" s="457"/>
      <c r="JMH45" s="271"/>
      <c r="JMI45" s="451"/>
      <c r="JMJ45" s="454"/>
      <c r="JMK45" s="451"/>
      <c r="JML45" s="457"/>
      <c r="JMM45" s="451"/>
      <c r="JMN45" s="457"/>
      <c r="JMO45" s="457"/>
      <c r="JMP45" s="457"/>
      <c r="JMQ45" s="271"/>
      <c r="JMR45" s="271"/>
      <c r="JMS45" s="451"/>
      <c r="JMT45" s="454"/>
      <c r="JMU45" s="451"/>
      <c r="JMV45" s="454"/>
      <c r="JMW45" s="458"/>
      <c r="JMX45" s="459"/>
      <c r="JMY45" s="460"/>
      <c r="JMZ45" s="461"/>
      <c r="JNA45" s="462"/>
      <c r="JNB45" s="458"/>
      <c r="JNC45" s="451"/>
      <c r="JND45" s="463"/>
      <c r="JNE45" s="451"/>
      <c r="JNF45" s="451"/>
      <c r="JNG45" s="453"/>
      <c r="JNI45" s="449"/>
      <c r="JNJ45" s="449"/>
      <c r="JNK45" s="449"/>
      <c r="JNL45" s="450"/>
      <c r="JNM45" s="451"/>
      <c r="JNN45" s="451"/>
      <c r="JNO45" s="451"/>
      <c r="JNP45" s="449"/>
      <c r="JNQ45" s="452"/>
      <c r="JNR45" s="453"/>
      <c r="JNS45" s="454"/>
      <c r="JNT45" s="449"/>
      <c r="JNU45" s="453"/>
      <c r="JNV45" s="453"/>
      <c r="JNW45" s="450"/>
      <c r="JNX45" s="454"/>
      <c r="JNY45" s="455"/>
      <c r="JNZ45" s="453"/>
      <c r="JOA45" s="456"/>
      <c r="JOB45" s="453"/>
      <c r="JOC45" s="456"/>
      <c r="JOD45" s="454"/>
      <c r="JOE45" s="451"/>
      <c r="JOF45" s="454"/>
      <c r="JOG45" s="450"/>
      <c r="JOH45" s="456"/>
      <c r="JOI45" s="456"/>
      <c r="JOJ45" s="456"/>
      <c r="JOK45" s="456"/>
      <c r="JOL45" s="271"/>
      <c r="JOM45" s="451"/>
      <c r="JON45" s="454"/>
      <c r="JOO45" s="451"/>
      <c r="JOP45" s="457"/>
      <c r="JOQ45" s="271"/>
      <c r="JOR45" s="451"/>
      <c r="JOS45" s="454"/>
      <c r="JOT45" s="451"/>
      <c r="JOU45" s="457"/>
      <c r="JOV45" s="451"/>
      <c r="JOW45" s="457"/>
      <c r="JOX45" s="457"/>
      <c r="JOY45" s="457"/>
      <c r="JOZ45" s="271"/>
      <c r="JPA45" s="271"/>
      <c r="JPB45" s="451"/>
      <c r="JPC45" s="454"/>
      <c r="JPD45" s="451"/>
      <c r="JPE45" s="454"/>
      <c r="JPF45" s="458"/>
      <c r="JPG45" s="459"/>
      <c r="JPH45" s="460"/>
      <c r="JPI45" s="461"/>
      <c r="JPJ45" s="462"/>
      <c r="JPK45" s="458"/>
      <c r="JPL45" s="451"/>
      <c r="JPM45" s="463"/>
      <c r="JPN45" s="451"/>
      <c r="JPO45" s="451"/>
      <c r="JPP45" s="453"/>
      <c r="JPR45" s="449"/>
      <c r="JPS45" s="449"/>
      <c r="JPT45" s="449"/>
      <c r="JPU45" s="450"/>
      <c r="JPV45" s="451"/>
      <c r="JPW45" s="451"/>
      <c r="JPX45" s="451"/>
      <c r="JPY45" s="449"/>
      <c r="JPZ45" s="452"/>
      <c r="JQA45" s="453"/>
      <c r="JQB45" s="454"/>
      <c r="JQC45" s="449"/>
      <c r="JQD45" s="453"/>
      <c r="JQE45" s="453"/>
      <c r="JQF45" s="450"/>
      <c r="JQG45" s="454"/>
      <c r="JQH45" s="455"/>
      <c r="JQI45" s="453"/>
      <c r="JQJ45" s="456"/>
      <c r="JQK45" s="453"/>
      <c r="JQL45" s="456"/>
      <c r="JQM45" s="454"/>
      <c r="JQN45" s="451"/>
      <c r="JQO45" s="454"/>
      <c r="JQP45" s="450"/>
      <c r="JQQ45" s="456"/>
      <c r="JQR45" s="456"/>
      <c r="JQS45" s="456"/>
      <c r="JQT45" s="456"/>
      <c r="JQU45" s="271"/>
      <c r="JQV45" s="451"/>
      <c r="JQW45" s="454"/>
      <c r="JQX45" s="451"/>
      <c r="JQY45" s="457"/>
      <c r="JQZ45" s="271"/>
      <c r="JRA45" s="451"/>
      <c r="JRB45" s="454"/>
      <c r="JRC45" s="451"/>
      <c r="JRD45" s="457"/>
      <c r="JRE45" s="451"/>
      <c r="JRF45" s="457"/>
      <c r="JRG45" s="457"/>
      <c r="JRH45" s="457"/>
      <c r="JRI45" s="271"/>
      <c r="JRJ45" s="271"/>
      <c r="JRK45" s="451"/>
      <c r="JRL45" s="454"/>
      <c r="JRM45" s="451"/>
      <c r="JRN45" s="454"/>
      <c r="JRO45" s="458"/>
      <c r="JRP45" s="459"/>
      <c r="JRQ45" s="460"/>
      <c r="JRR45" s="461"/>
      <c r="JRS45" s="462"/>
      <c r="JRT45" s="458"/>
      <c r="JRU45" s="451"/>
      <c r="JRV45" s="463"/>
      <c r="JRW45" s="451"/>
      <c r="JRX45" s="451"/>
      <c r="JRY45" s="453"/>
      <c r="JSA45" s="449"/>
      <c r="JSB45" s="449"/>
      <c r="JSC45" s="449"/>
      <c r="JSD45" s="450"/>
      <c r="JSE45" s="451"/>
      <c r="JSF45" s="451"/>
      <c r="JSG45" s="451"/>
      <c r="JSH45" s="449"/>
      <c r="JSI45" s="452"/>
      <c r="JSJ45" s="453"/>
      <c r="JSK45" s="454"/>
      <c r="JSL45" s="449"/>
      <c r="JSM45" s="453"/>
      <c r="JSN45" s="453"/>
      <c r="JSO45" s="450"/>
      <c r="JSP45" s="454"/>
      <c r="JSQ45" s="455"/>
      <c r="JSR45" s="453"/>
      <c r="JSS45" s="456"/>
      <c r="JST45" s="453"/>
      <c r="JSU45" s="456"/>
      <c r="JSV45" s="454"/>
      <c r="JSW45" s="451"/>
      <c r="JSX45" s="454"/>
      <c r="JSY45" s="450"/>
      <c r="JSZ45" s="456"/>
      <c r="JTA45" s="456"/>
      <c r="JTB45" s="456"/>
      <c r="JTC45" s="456"/>
      <c r="JTD45" s="271"/>
      <c r="JTE45" s="451"/>
      <c r="JTF45" s="454"/>
      <c r="JTG45" s="451"/>
      <c r="JTH45" s="457"/>
      <c r="JTI45" s="271"/>
      <c r="JTJ45" s="451"/>
      <c r="JTK45" s="454"/>
      <c r="JTL45" s="451"/>
      <c r="JTM45" s="457"/>
      <c r="JTN45" s="451"/>
      <c r="JTO45" s="457"/>
      <c r="JTP45" s="457"/>
      <c r="JTQ45" s="457"/>
      <c r="JTR45" s="271"/>
      <c r="JTS45" s="271"/>
      <c r="JTT45" s="451"/>
      <c r="JTU45" s="454"/>
      <c r="JTV45" s="451"/>
      <c r="JTW45" s="454"/>
      <c r="JTX45" s="458"/>
      <c r="JTY45" s="459"/>
      <c r="JTZ45" s="460"/>
      <c r="JUA45" s="461"/>
      <c r="JUB45" s="462"/>
      <c r="JUC45" s="458"/>
      <c r="JUD45" s="451"/>
      <c r="JUE45" s="463"/>
      <c r="JUF45" s="451"/>
      <c r="JUG45" s="451"/>
      <c r="JUH45" s="453"/>
      <c r="JUJ45" s="449"/>
      <c r="JUK45" s="449"/>
      <c r="JUL45" s="449"/>
      <c r="JUM45" s="450"/>
      <c r="JUN45" s="451"/>
      <c r="JUO45" s="451"/>
      <c r="JUP45" s="451"/>
      <c r="JUQ45" s="449"/>
      <c r="JUR45" s="452"/>
      <c r="JUS45" s="453"/>
      <c r="JUT45" s="454"/>
      <c r="JUU45" s="449"/>
      <c r="JUV45" s="453"/>
      <c r="JUW45" s="453"/>
      <c r="JUX45" s="450"/>
      <c r="JUY45" s="454"/>
      <c r="JUZ45" s="455"/>
      <c r="JVA45" s="453"/>
      <c r="JVB45" s="456"/>
      <c r="JVC45" s="453"/>
      <c r="JVD45" s="456"/>
      <c r="JVE45" s="454"/>
      <c r="JVF45" s="451"/>
      <c r="JVG45" s="454"/>
      <c r="JVH45" s="450"/>
      <c r="JVI45" s="456"/>
      <c r="JVJ45" s="456"/>
      <c r="JVK45" s="456"/>
      <c r="JVL45" s="456"/>
      <c r="JVM45" s="271"/>
      <c r="JVN45" s="451"/>
      <c r="JVO45" s="454"/>
      <c r="JVP45" s="451"/>
      <c r="JVQ45" s="457"/>
      <c r="JVR45" s="271"/>
      <c r="JVS45" s="451"/>
      <c r="JVT45" s="454"/>
      <c r="JVU45" s="451"/>
      <c r="JVV45" s="457"/>
      <c r="JVW45" s="451"/>
      <c r="JVX45" s="457"/>
      <c r="JVY45" s="457"/>
      <c r="JVZ45" s="457"/>
      <c r="JWA45" s="271"/>
      <c r="JWB45" s="271"/>
      <c r="JWC45" s="451"/>
      <c r="JWD45" s="454"/>
      <c r="JWE45" s="451"/>
      <c r="JWF45" s="454"/>
      <c r="JWG45" s="458"/>
      <c r="JWH45" s="459"/>
      <c r="JWI45" s="460"/>
      <c r="JWJ45" s="461"/>
      <c r="JWK45" s="462"/>
      <c r="JWL45" s="458"/>
      <c r="JWM45" s="451"/>
      <c r="JWN45" s="463"/>
      <c r="JWO45" s="451"/>
      <c r="JWP45" s="451"/>
      <c r="JWQ45" s="453"/>
      <c r="JWS45" s="449"/>
      <c r="JWT45" s="449"/>
      <c r="JWU45" s="449"/>
      <c r="JWV45" s="450"/>
      <c r="JWW45" s="451"/>
      <c r="JWX45" s="451"/>
      <c r="JWY45" s="451"/>
      <c r="JWZ45" s="449"/>
      <c r="JXA45" s="452"/>
      <c r="JXB45" s="453"/>
      <c r="JXC45" s="454"/>
      <c r="JXD45" s="449"/>
      <c r="JXE45" s="453"/>
      <c r="JXF45" s="453"/>
      <c r="JXG45" s="450"/>
      <c r="JXH45" s="454"/>
      <c r="JXI45" s="455"/>
      <c r="JXJ45" s="453"/>
      <c r="JXK45" s="456"/>
      <c r="JXL45" s="453"/>
      <c r="JXM45" s="456"/>
      <c r="JXN45" s="454"/>
      <c r="JXO45" s="451"/>
      <c r="JXP45" s="454"/>
      <c r="JXQ45" s="450"/>
      <c r="JXR45" s="456"/>
      <c r="JXS45" s="456"/>
      <c r="JXT45" s="456"/>
      <c r="JXU45" s="456"/>
      <c r="JXV45" s="271"/>
      <c r="JXW45" s="451"/>
      <c r="JXX45" s="454"/>
      <c r="JXY45" s="451"/>
      <c r="JXZ45" s="457"/>
      <c r="JYA45" s="271"/>
      <c r="JYB45" s="451"/>
      <c r="JYC45" s="454"/>
      <c r="JYD45" s="451"/>
      <c r="JYE45" s="457"/>
      <c r="JYF45" s="451"/>
      <c r="JYG45" s="457"/>
      <c r="JYH45" s="457"/>
      <c r="JYI45" s="457"/>
      <c r="JYJ45" s="271"/>
      <c r="JYK45" s="271"/>
      <c r="JYL45" s="451"/>
      <c r="JYM45" s="454"/>
      <c r="JYN45" s="451"/>
      <c r="JYO45" s="454"/>
      <c r="JYP45" s="458"/>
      <c r="JYQ45" s="459"/>
      <c r="JYR45" s="460"/>
      <c r="JYS45" s="461"/>
      <c r="JYT45" s="462"/>
      <c r="JYU45" s="458"/>
      <c r="JYV45" s="451"/>
      <c r="JYW45" s="463"/>
      <c r="JYX45" s="451"/>
      <c r="JYY45" s="451"/>
      <c r="JYZ45" s="453"/>
      <c r="JZB45" s="449"/>
      <c r="JZC45" s="449"/>
      <c r="JZD45" s="449"/>
      <c r="JZE45" s="450"/>
      <c r="JZF45" s="451"/>
      <c r="JZG45" s="451"/>
      <c r="JZH45" s="451"/>
      <c r="JZI45" s="449"/>
      <c r="JZJ45" s="452"/>
      <c r="JZK45" s="453"/>
      <c r="JZL45" s="454"/>
      <c r="JZM45" s="449"/>
      <c r="JZN45" s="453"/>
      <c r="JZO45" s="453"/>
      <c r="JZP45" s="450"/>
      <c r="JZQ45" s="454"/>
      <c r="JZR45" s="455"/>
      <c r="JZS45" s="453"/>
      <c r="JZT45" s="456"/>
      <c r="JZU45" s="453"/>
      <c r="JZV45" s="456"/>
      <c r="JZW45" s="454"/>
      <c r="JZX45" s="451"/>
      <c r="JZY45" s="454"/>
      <c r="JZZ45" s="450"/>
      <c r="KAA45" s="456"/>
      <c r="KAB45" s="456"/>
      <c r="KAC45" s="456"/>
      <c r="KAD45" s="456"/>
      <c r="KAE45" s="271"/>
      <c r="KAF45" s="451"/>
      <c r="KAG45" s="454"/>
      <c r="KAH45" s="451"/>
      <c r="KAI45" s="457"/>
      <c r="KAJ45" s="271"/>
      <c r="KAK45" s="451"/>
      <c r="KAL45" s="454"/>
      <c r="KAM45" s="451"/>
      <c r="KAN45" s="457"/>
      <c r="KAO45" s="451"/>
      <c r="KAP45" s="457"/>
      <c r="KAQ45" s="457"/>
      <c r="KAR45" s="457"/>
      <c r="KAS45" s="271"/>
      <c r="KAT45" s="271"/>
      <c r="KAU45" s="451"/>
      <c r="KAV45" s="454"/>
      <c r="KAW45" s="451"/>
      <c r="KAX45" s="454"/>
      <c r="KAY45" s="458"/>
      <c r="KAZ45" s="459"/>
      <c r="KBA45" s="460"/>
      <c r="KBB45" s="461"/>
      <c r="KBC45" s="462"/>
      <c r="KBD45" s="458"/>
      <c r="KBE45" s="451"/>
      <c r="KBF45" s="463"/>
      <c r="KBG45" s="451"/>
      <c r="KBH45" s="451"/>
      <c r="KBI45" s="453"/>
      <c r="KBK45" s="449"/>
      <c r="KBL45" s="449"/>
      <c r="KBM45" s="449"/>
      <c r="KBN45" s="450"/>
      <c r="KBO45" s="451"/>
      <c r="KBP45" s="451"/>
      <c r="KBQ45" s="451"/>
      <c r="KBR45" s="449"/>
      <c r="KBS45" s="452"/>
      <c r="KBT45" s="453"/>
      <c r="KBU45" s="454"/>
      <c r="KBV45" s="449"/>
      <c r="KBW45" s="453"/>
      <c r="KBX45" s="453"/>
      <c r="KBY45" s="450"/>
      <c r="KBZ45" s="454"/>
      <c r="KCA45" s="455"/>
      <c r="KCB45" s="453"/>
      <c r="KCC45" s="456"/>
      <c r="KCD45" s="453"/>
      <c r="KCE45" s="456"/>
      <c r="KCF45" s="454"/>
      <c r="KCG45" s="451"/>
      <c r="KCH45" s="454"/>
      <c r="KCI45" s="450"/>
      <c r="KCJ45" s="456"/>
      <c r="KCK45" s="456"/>
      <c r="KCL45" s="456"/>
      <c r="KCM45" s="456"/>
      <c r="KCN45" s="271"/>
      <c r="KCO45" s="451"/>
      <c r="KCP45" s="454"/>
      <c r="KCQ45" s="451"/>
      <c r="KCR45" s="457"/>
      <c r="KCS45" s="271"/>
      <c r="KCT45" s="451"/>
      <c r="KCU45" s="454"/>
      <c r="KCV45" s="451"/>
      <c r="KCW45" s="457"/>
      <c r="KCX45" s="451"/>
      <c r="KCY45" s="457"/>
      <c r="KCZ45" s="457"/>
      <c r="KDA45" s="457"/>
      <c r="KDB45" s="271"/>
      <c r="KDC45" s="271"/>
      <c r="KDD45" s="451"/>
      <c r="KDE45" s="454"/>
      <c r="KDF45" s="451"/>
      <c r="KDG45" s="454"/>
      <c r="KDH45" s="458"/>
      <c r="KDI45" s="459"/>
      <c r="KDJ45" s="460"/>
      <c r="KDK45" s="461"/>
      <c r="KDL45" s="462"/>
      <c r="KDM45" s="458"/>
      <c r="KDN45" s="451"/>
      <c r="KDO45" s="463"/>
      <c r="KDP45" s="451"/>
      <c r="KDQ45" s="451"/>
      <c r="KDR45" s="453"/>
      <c r="KDT45" s="449"/>
      <c r="KDU45" s="449"/>
      <c r="KDV45" s="449"/>
      <c r="KDW45" s="450"/>
      <c r="KDX45" s="451"/>
      <c r="KDY45" s="451"/>
      <c r="KDZ45" s="451"/>
      <c r="KEA45" s="449"/>
      <c r="KEB45" s="452"/>
      <c r="KEC45" s="453"/>
      <c r="KED45" s="454"/>
      <c r="KEE45" s="449"/>
      <c r="KEF45" s="453"/>
      <c r="KEG45" s="453"/>
      <c r="KEH45" s="450"/>
      <c r="KEI45" s="454"/>
      <c r="KEJ45" s="455"/>
      <c r="KEK45" s="453"/>
      <c r="KEL45" s="456"/>
      <c r="KEM45" s="453"/>
      <c r="KEN45" s="456"/>
      <c r="KEO45" s="454"/>
      <c r="KEP45" s="451"/>
      <c r="KEQ45" s="454"/>
      <c r="KER45" s="450"/>
      <c r="KES45" s="456"/>
      <c r="KET45" s="456"/>
      <c r="KEU45" s="456"/>
      <c r="KEV45" s="456"/>
      <c r="KEW45" s="271"/>
      <c r="KEX45" s="451"/>
      <c r="KEY45" s="454"/>
      <c r="KEZ45" s="451"/>
      <c r="KFA45" s="457"/>
      <c r="KFB45" s="271"/>
      <c r="KFC45" s="451"/>
      <c r="KFD45" s="454"/>
      <c r="KFE45" s="451"/>
      <c r="KFF45" s="457"/>
      <c r="KFG45" s="451"/>
      <c r="KFH45" s="457"/>
      <c r="KFI45" s="457"/>
      <c r="KFJ45" s="457"/>
      <c r="KFK45" s="271"/>
      <c r="KFL45" s="271"/>
      <c r="KFM45" s="451"/>
      <c r="KFN45" s="454"/>
      <c r="KFO45" s="451"/>
      <c r="KFP45" s="454"/>
      <c r="KFQ45" s="458"/>
      <c r="KFR45" s="459"/>
      <c r="KFS45" s="460"/>
      <c r="KFT45" s="461"/>
      <c r="KFU45" s="462"/>
      <c r="KFV45" s="458"/>
      <c r="KFW45" s="451"/>
      <c r="KFX45" s="463"/>
      <c r="KFY45" s="451"/>
      <c r="KFZ45" s="451"/>
      <c r="KGA45" s="453"/>
      <c r="KGC45" s="449"/>
      <c r="KGD45" s="449"/>
      <c r="KGE45" s="449"/>
      <c r="KGF45" s="450"/>
      <c r="KGG45" s="451"/>
      <c r="KGH45" s="451"/>
      <c r="KGI45" s="451"/>
      <c r="KGJ45" s="449"/>
      <c r="KGK45" s="452"/>
      <c r="KGL45" s="453"/>
      <c r="KGM45" s="454"/>
      <c r="KGN45" s="449"/>
      <c r="KGO45" s="453"/>
      <c r="KGP45" s="453"/>
      <c r="KGQ45" s="450"/>
      <c r="KGR45" s="454"/>
      <c r="KGS45" s="455"/>
      <c r="KGT45" s="453"/>
      <c r="KGU45" s="456"/>
      <c r="KGV45" s="453"/>
      <c r="KGW45" s="456"/>
      <c r="KGX45" s="454"/>
      <c r="KGY45" s="451"/>
      <c r="KGZ45" s="454"/>
      <c r="KHA45" s="450"/>
      <c r="KHB45" s="456"/>
      <c r="KHC45" s="456"/>
      <c r="KHD45" s="456"/>
      <c r="KHE45" s="456"/>
      <c r="KHF45" s="271"/>
      <c r="KHG45" s="451"/>
      <c r="KHH45" s="454"/>
      <c r="KHI45" s="451"/>
      <c r="KHJ45" s="457"/>
      <c r="KHK45" s="271"/>
      <c r="KHL45" s="451"/>
      <c r="KHM45" s="454"/>
      <c r="KHN45" s="451"/>
      <c r="KHO45" s="457"/>
      <c r="KHP45" s="451"/>
      <c r="KHQ45" s="457"/>
      <c r="KHR45" s="457"/>
      <c r="KHS45" s="457"/>
      <c r="KHT45" s="271"/>
      <c r="KHU45" s="271"/>
      <c r="KHV45" s="451"/>
      <c r="KHW45" s="454"/>
      <c r="KHX45" s="451"/>
      <c r="KHY45" s="454"/>
      <c r="KHZ45" s="458"/>
      <c r="KIA45" s="459"/>
      <c r="KIB45" s="460"/>
      <c r="KIC45" s="461"/>
      <c r="KID45" s="462"/>
      <c r="KIE45" s="458"/>
      <c r="KIF45" s="451"/>
      <c r="KIG45" s="463"/>
      <c r="KIH45" s="451"/>
      <c r="KII45" s="451"/>
      <c r="KIJ45" s="453"/>
      <c r="KIL45" s="449"/>
      <c r="KIM45" s="449"/>
      <c r="KIN45" s="449"/>
      <c r="KIO45" s="450"/>
      <c r="KIP45" s="451"/>
      <c r="KIQ45" s="451"/>
      <c r="KIR45" s="451"/>
      <c r="KIS45" s="449"/>
      <c r="KIT45" s="452"/>
      <c r="KIU45" s="453"/>
      <c r="KIV45" s="454"/>
      <c r="KIW45" s="449"/>
      <c r="KIX45" s="453"/>
      <c r="KIY45" s="453"/>
      <c r="KIZ45" s="450"/>
      <c r="KJA45" s="454"/>
      <c r="KJB45" s="455"/>
      <c r="KJC45" s="453"/>
      <c r="KJD45" s="456"/>
      <c r="KJE45" s="453"/>
      <c r="KJF45" s="456"/>
      <c r="KJG45" s="454"/>
      <c r="KJH45" s="451"/>
      <c r="KJI45" s="454"/>
      <c r="KJJ45" s="450"/>
      <c r="KJK45" s="456"/>
      <c r="KJL45" s="456"/>
      <c r="KJM45" s="456"/>
      <c r="KJN45" s="456"/>
      <c r="KJO45" s="271"/>
      <c r="KJP45" s="451"/>
      <c r="KJQ45" s="454"/>
      <c r="KJR45" s="451"/>
      <c r="KJS45" s="457"/>
      <c r="KJT45" s="271"/>
      <c r="KJU45" s="451"/>
      <c r="KJV45" s="454"/>
      <c r="KJW45" s="451"/>
      <c r="KJX45" s="457"/>
      <c r="KJY45" s="451"/>
      <c r="KJZ45" s="457"/>
      <c r="KKA45" s="457"/>
      <c r="KKB45" s="457"/>
      <c r="KKC45" s="271"/>
      <c r="KKD45" s="271"/>
      <c r="KKE45" s="451"/>
      <c r="KKF45" s="454"/>
      <c r="KKG45" s="451"/>
      <c r="KKH45" s="454"/>
      <c r="KKI45" s="458"/>
      <c r="KKJ45" s="459"/>
      <c r="KKK45" s="460"/>
      <c r="KKL45" s="461"/>
      <c r="KKM45" s="462"/>
      <c r="KKN45" s="458"/>
      <c r="KKO45" s="451"/>
      <c r="KKP45" s="463"/>
      <c r="KKQ45" s="451"/>
      <c r="KKR45" s="451"/>
      <c r="KKS45" s="453"/>
      <c r="KKU45" s="449"/>
      <c r="KKV45" s="449"/>
      <c r="KKW45" s="449"/>
      <c r="KKX45" s="450"/>
      <c r="KKY45" s="451"/>
      <c r="KKZ45" s="451"/>
      <c r="KLA45" s="451"/>
      <c r="KLB45" s="449"/>
      <c r="KLC45" s="452"/>
      <c r="KLD45" s="453"/>
      <c r="KLE45" s="454"/>
      <c r="KLF45" s="449"/>
      <c r="KLG45" s="453"/>
      <c r="KLH45" s="453"/>
      <c r="KLI45" s="450"/>
      <c r="KLJ45" s="454"/>
      <c r="KLK45" s="455"/>
      <c r="KLL45" s="453"/>
      <c r="KLM45" s="456"/>
      <c r="KLN45" s="453"/>
      <c r="KLO45" s="456"/>
      <c r="KLP45" s="454"/>
      <c r="KLQ45" s="451"/>
      <c r="KLR45" s="454"/>
      <c r="KLS45" s="450"/>
      <c r="KLT45" s="456"/>
      <c r="KLU45" s="456"/>
      <c r="KLV45" s="456"/>
      <c r="KLW45" s="456"/>
      <c r="KLX45" s="271"/>
      <c r="KLY45" s="451"/>
      <c r="KLZ45" s="454"/>
      <c r="KMA45" s="451"/>
      <c r="KMB45" s="457"/>
      <c r="KMC45" s="271"/>
      <c r="KMD45" s="451"/>
      <c r="KME45" s="454"/>
      <c r="KMF45" s="451"/>
      <c r="KMG45" s="457"/>
      <c r="KMH45" s="451"/>
      <c r="KMI45" s="457"/>
      <c r="KMJ45" s="457"/>
      <c r="KMK45" s="457"/>
      <c r="KML45" s="271"/>
      <c r="KMM45" s="271"/>
      <c r="KMN45" s="451"/>
      <c r="KMO45" s="454"/>
      <c r="KMP45" s="451"/>
      <c r="KMQ45" s="454"/>
      <c r="KMR45" s="458"/>
      <c r="KMS45" s="459"/>
      <c r="KMT45" s="460"/>
      <c r="KMU45" s="461"/>
      <c r="KMV45" s="462"/>
      <c r="KMW45" s="458"/>
      <c r="KMX45" s="451"/>
      <c r="KMY45" s="463"/>
      <c r="KMZ45" s="451"/>
      <c r="KNA45" s="451"/>
      <c r="KNB45" s="453"/>
      <c r="KND45" s="449"/>
      <c r="KNE45" s="449"/>
      <c r="KNF45" s="449"/>
      <c r="KNG45" s="450"/>
      <c r="KNH45" s="451"/>
      <c r="KNI45" s="451"/>
      <c r="KNJ45" s="451"/>
      <c r="KNK45" s="449"/>
      <c r="KNL45" s="452"/>
      <c r="KNM45" s="453"/>
      <c r="KNN45" s="454"/>
      <c r="KNO45" s="449"/>
      <c r="KNP45" s="453"/>
      <c r="KNQ45" s="453"/>
      <c r="KNR45" s="450"/>
      <c r="KNS45" s="454"/>
      <c r="KNT45" s="455"/>
      <c r="KNU45" s="453"/>
      <c r="KNV45" s="456"/>
      <c r="KNW45" s="453"/>
      <c r="KNX45" s="456"/>
      <c r="KNY45" s="454"/>
      <c r="KNZ45" s="451"/>
      <c r="KOA45" s="454"/>
      <c r="KOB45" s="450"/>
      <c r="KOC45" s="456"/>
      <c r="KOD45" s="456"/>
      <c r="KOE45" s="456"/>
      <c r="KOF45" s="456"/>
      <c r="KOG45" s="271"/>
      <c r="KOH45" s="451"/>
      <c r="KOI45" s="454"/>
      <c r="KOJ45" s="451"/>
      <c r="KOK45" s="457"/>
      <c r="KOL45" s="271"/>
      <c r="KOM45" s="451"/>
      <c r="KON45" s="454"/>
      <c r="KOO45" s="451"/>
      <c r="KOP45" s="457"/>
      <c r="KOQ45" s="451"/>
      <c r="KOR45" s="457"/>
      <c r="KOS45" s="457"/>
      <c r="KOT45" s="457"/>
      <c r="KOU45" s="271"/>
      <c r="KOV45" s="271"/>
      <c r="KOW45" s="451"/>
      <c r="KOX45" s="454"/>
      <c r="KOY45" s="451"/>
      <c r="KOZ45" s="454"/>
      <c r="KPA45" s="458"/>
      <c r="KPB45" s="459"/>
      <c r="KPC45" s="460"/>
      <c r="KPD45" s="461"/>
      <c r="KPE45" s="462"/>
      <c r="KPF45" s="458"/>
      <c r="KPG45" s="451"/>
      <c r="KPH45" s="463"/>
      <c r="KPI45" s="451"/>
      <c r="KPJ45" s="451"/>
      <c r="KPK45" s="453"/>
      <c r="KPM45" s="449"/>
      <c r="KPN45" s="449"/>
      <c r="KPO45" s="449"/>
      <c r="KPP45" s="450"/>
      <c r="KPQ45" s="451"/>
      <c r="KPR45" s="451"/>
      <c r="KPS45" s="451"/>
      <c r="KPT45" s="449"/>
      <c r="KPU45" s="452"/>
      <c r="KPV45" s="453"/>
      <c r="KPW45" s="454"/>
      <c r="KPX45" s="449"/>
      <c r="KPY45" s="453"/>
      <c r="KPZ45" s="453"/>
      <c r="KQA45" s="450"/>
      <c r="KQB45" s="454"/>
      <c r="KQC45" s="455"/>
      <c r="KQD45" s="453"/>
      <c r="KQE45" s="456"/>
      <c r="KQF45" s="453"/>
      <c r="KQG45" s="456"/>
      <c r="KQH45" s="454"/>
      <c r="KQI45" s="451"/>
      <c r="KQJ45" s="454"/>
      <c r="KQK45" s="450"/>
      <c r="KQL45" s="456"/>
      <c r="KQM45" s="456"/>
      <c r="KQN45" s="456"/>
      <c r="KQO45" s="456"/>
      <c r="KQP45" s="271"/>
      <c r="KQQ45" s="451"/>
      <c r="KQR45" s="454"/>
      <c r="KQS45" s="451"/>
      <c r="KQT45" s="457"/>
      <c r="KQU45" s="271"/>
      <c r="KQV45" s="451"/>
      <c r="KQW45" s="454"/>
      <c r="KQX45" s="451"/>
      <c r="KQY45" s="457"/>
      <c r="KQZ45" s="451"/>
      <c r="KRA45" s="457"/>
      <c r="KRB45" s="457"/>
      <c r="KRC45" s="457"/>
      <c r="KRD45" s="271"/>
      <c r="KRE45" s="271"/>
      <c r="KRF45" s="451"/>
      <c r="KRG45" s="454"/>
      <c r="KRH45" s="451"/>
      <c r="KRI45" s="454"/>
      <c r="KRJ45" s="458"/>
      <c r="KRK45" s="459"/>
      <c r="KRL45" s="460"/>
      <c r="KRM45" s="461"/>
      <c r="KRN45" s="462"/>
      <c r="KRO45" s="458"/>
      <c r="KRP45" s="451"/>
      <c r="KRQ45" s="463"/>
      <c r="KRR45" s="451"/>
      <c r="KRS45" s="451"/>
      <c r="KRT45" s="453"/>
      <c r="KRV45" s="449"/>
      <c r="KRW45" s="449"/>
      <c r="KRX45" s="449"/>
      <c r="KRY45" s="450"/>
      <c r="KRZ45" s="451"/>
      <c r="KSA45" s="451"/>
      <c r="KSB45" s="451"/>
      <c r="KSC45" s="449"/>
      <c r="KSD45" s="452"/>
      <c r="KSE45" s="453"/>
      <c r="KSF45" s="454"/>
      <c r="KSG45" s="449"/>
      <c r="KSH45" s="453"/>
      <c r="KSI45" s="453"/>
      <c r="KSJ45" s="450"/>
      <c r="KSK45" s="454"/>
      <c r="KSL45" s="455"/>
      <c r="KSM45" s="453"/>
      <c r="KSN45" s="456"/>
      <c r="KSO45" s="453"/>
      <c r="KSP45" s="456"/>
      <c r="KSQ45" s="454"/>
      <c r="KSR45" s="451"/>
      <c r="KSS45" s="454"/>
      <c r="KST45" s="450"/>
      <c r="KSU45" s="456"/>
      <c r="KSV45" s="456"/>
      <c r="KSW45" s="456"/>
      <c r="KSX45" s="456"/>
      <c r="KSY45" s="271"/>
      <c r="KSZ45" s="451"/>
      <c r="KTA45" s="454"/>
      <c r="KTB45" s="451"/>
      <c r="KTC45" s="457"/>
      <c r="KTD45" s="271"/>
      <c r="KTE45" s="451"/>
      <c r="KTF45" s="454"/>
      <c r="KTG45" s="451"/>
      <c r="KTH45" s="457"/>
      <c r="KTI45" s="451"/>
      <c r="KTJ45" s="457"/>
      <c r="KTK45" s="457"/>
      <c r="KTL45" s="457"/>
      <c r="KTM45" s="271"/>
      <c r="KTN45" s="271"/>
      <c r="KTO45" s="451"/>
      <c r="KTP45" s="454"/>
      <c r="KTQ45" s="451"/>
      <c r="KTR45" s="454"/>
      <c r="KTS45" s="458"/>
      <c r="KTT45" s="459"/>
      <c r="KTU45" s="460"/>
      <c r="KTV45" s="461"/>
      <c r="KTW45" s="462"/>
      <c r="KTX45" s="458"/>
      <c r="KTY45" s="451"/>
      <c r="KTZ45" s="463"/>
      <c r="KUA45" s="451"/>
      <c r="KUB45" s="451"/>
      <c r="KUC45" s="453"/>
      <c r="KUE45" s="449"/>
      <c r="KUF45" s="449"/>
      <c r="KUG45" s="449"/>
      <c r="KUH45" s="450"/>
      <c r="KUI45" s="451"/>
      <c r="KUJ45" s="451"/>
      <c r="KUK45" s="451"/>
      <c r="KUL45" s="449"/>
      <c r="KUM45" s="452"/>
      <c r="KUN45" s="453"/>
      <c r="KUO45" s="454"/>
      <c r="KUP45" s="449"/>
      <c r="KUQ45" s="453"/>
      <c r="KUR45" s="453"/>
      <c r="KUS45" s="450"/>
      <c r="KUT45" s="454"/>
      <c r="KUU45" s="455"/>
      <c r="KUV45" s="453"/>
      <c r="KUW45" s="456"/>
      <c r="KUX45" s="453"/>
      <c r="KUY45" s="456"/>
      <c r="KUZ45" s="454"/>
      <c r="KVA45" s="451"/>
      <c r="KVB45" s="454"/>
      <c r="KVC45" s="450"/>
      <c r="KVD45" s="456"/>
      <c r="KVE45" s="456"/>
      <c r="KVF45" s="456"/>
      <c r="KVG45" s="456"/>
      <c r="KVH45" s="271"/>
      <c r="KVI45" s="451"/>
      <c r="KVJ45" s="454"/>
      <c r="KVK45" s="451"/>
      <c r="KVL45" s="457"/>
      <c r="KVM45" s="271"/>
      <c r="KVN45" s="451"/>
      <c r="KVO45" s="454"/>
      <c r="KVP45" s="451"/>
      <c r="KVQ45" s="457"/>
      <c r="KVR45" s="451"/>
      <c r="KVS45" s="457"/>
      <c r="KVT45" s="457"/>
      <c r="KVU45" s="457"/>
      <c r="KVV45" s="271"/>
      <c r="KVW45" s="271"/>
      <c r="KVX45" s="451"/>
      <c r="KVY45" s="454"/>
      <c r="KVZ45" s="451"/>
      <c r="KWA45" s="454"/>
      <c r="KWB45" s="458"/>
      <c r="KWC45" s="459"/>
      <c r="KWD45" s="460"/>
      <c r="KWE45" s="461"/>
      <c r="KWF45" s="462"/>
      <c r="KWG45" s="458"/>
      <c r="KWH45" s="451"/>
      <c r="KWI45" s="463"/>
      <c r="KWJ45" s="451"/>
      <c r="KWK45" s="451"/>
      <c r="KWL45" s="453"/>
      <c r="KWN45" s="449"/>
      <c r="KWO45" s="449"/>
      <c r="KWP45" s="449"/>
      <c r="KWQ45" s="450"/>
      <c r="KWR45" s="451"/>
      <c r="KWS45" s="451"/>
      <c r="KWT45" s="451"/>
      <c r="KWU45" s="449"/>
      <c r="KWV45" s="452"/>
      <c r="KWW45" s="453"/>
      <c r="KWX45" s="454"/>
      <c r="KWY45" s="449"/>
      <c r="KWZ45" s="453"/>
      <c r="KXA45" s="453"/>
      <c r="KXB45" s="450"/>
      <c r="KXC45" s="454"/>
      <c r="KXD45" s="455"/>
      <c r="KXE45" s="453"/>
      <c r="KXF45" s="456"/>
      <c r="KXG45" s="453"/>
      <c r="KXH45" s="456"/>
      <c r="KXI45" s="454"/>
      <c r="KXJ45" s="451"/>
      <c r="KXK45" s="454"/>
      <c r="KXL45" s="450"/>
      <c r="KXM45" s="456"/>
      <c r="KXN45" s="456"/>
      <c r="KXO45" s="456"/>
      <c r="KXP45" s="456"/>
      <c r="KXQ45" s="271"/>
      <c r="KXR45" s="451"/>
      <c r="KXS45" s="454"/>
      <c r="KXT45" s="451"/>
      <c r="KXU45" s="457"/>
      <c r="KXV45" s="271"/>
      <c r="KXW45" s="451"/>
      <c r="KXX45" s="454"/>
      <c r="KXY45" s="451"/>
      <c r="KXZ45" s="457"/>
      <c r="KYA45" s="451"/>
      <c r="KYB45" s="457"/>
      <c r="KYC45" s="457"/>
      <c r="KYD45" s="457"/>
      <c r="KYE45" s="271"/>
      <c r="KYF45" s="271"/>
      <c r="KYG45" s="451"/>
      <c r="KYH45" s="454"/>
      <c r="KYI45" s="451"/>
      <c r="KYJ45" s="454"/>
      <c r="KYK45" s="458"/>
      <c r="KYL45" s="459"/>
      <c r="KYM45" s="460"/>
      <c r="KYN45" s="461"/>
      <c r="KYO45" s="462"/>
      <c r="KYP45" s="458"/>
      <c r="KYQ45" s="451"/>
      <c r="KYR45" s="463"/>
      <c r="KYS45" s="451"/>
      <c r="KYT45" s="451"/>
      <c r="KYU45" s="453"/>
      <c r="KYW45" s="449"/>
      <c r="KYX45" s="449"/>
      <c r="KYY45" s="449"/>
      <c r="KYZ45" s="450"/>
      <c r="KZA45" s="451"/>
      <c r="KZB45" s="451"/>
      <c r="KZC45" s="451"/>
      <c r="KZD45" s="449"/>
      <c r="KZE45" s="452"/>
      <c r="KZF45" s="453"/>
      <c r="KZG45" s="454"/>
      <c r="KZH45" s="449"/>
      <c r="KZI45" s="453"/>
      <c r="KZJ45" s="453"/>
      <c r="KZK45" s="450"/>
      <c r="KZL45" s="454"/>
      <c r="KZM45" s="455"/>
      <c r="KZN45" s="453"/>
      <c r="KZO45" s="456"/>
      <c r="KZP45" s="453"/>
      <c r="KZQ45" s="456"/>
      <c r="KZR45" s="454"/>
      <c r="KZS45" s="451"/>
      <c r="KZT45" s="454"/>
      <c r="KZU45" s="450"/>
      <c r="KZV45" s="456"/>
      <c r="KZW45" s="456"/>
      <c r="KZX45" s="456"/>
      <c r="KZY45" s="456"/>
      <c r="KZZ45" s="271"/>
      <c r="LAA45" s="451"/>
      <c r="LAB45" s="454"/>
      <c r="LAC45" s="451"/>
      <c r="LAD45" s="457"/>
      <c r="LAE45" s="271"/>
      <c r="LAF45" s="451"/>
      <c r="LAG45" s="454"/>
      <c r="LAH45" s="451"/>
      <c r="LAI45" s="457"/>
      <c r="LAJ45" s="451"/>
      <c r="LAK45" s="457"/>
      <c r="LAL45" s="457"/>
      <c r="LAM45" s="457"/>
      <c r="LAN45" s="271"/>
      <c r="LAO45" s="271"/>
      <c r="LAP45" s="451"/>
      <c r="LAQ45" s="454"/>
      <c r="LAR45" s="451"/>
      <c r="LAS45" s="454"/>
      <c r="LAT45" s="458"/>
      <c r="LAU45" s="459"/>
      <c r="LAV45" s="460"/>
      <c r="LAW45" s="461"/>
      <c r="LAX45" s="462"/>
      <c r="LAY45" s="458"/>
      <c r="LAZ45" s="451"/>
      <c r="LBA45" s="463"/>
      <c r="LBB45" s="451"/>
      <c r="LBC45" s="451"/>
      <c r="LBD45" s="453"/>
      <c r="LBF45" s="449"/>
      <c r="LBG45" s="449"/>
      <c r="LBH45" s="449"/>
      <c r="LBI45" s="450"/>
      <c r="LBJ45" s="451"/>
      <c r="LBK45" s="451"/>
      <c r="LBL45" s="451"/>
      <c r="LBM45" s="449"/>
      <c r="LBN45" s="452"/>
      <c r="LBO45" s="453"/>
      <c r="LBP45" s="454"/>
      <c r="LBQ45" s="449"/>
      <c r="LBR45" s="453"/>
      <c r="LBS45" s="453"/>
      <c r="LBT45" s="450"/>
      <c r="LBU45" s="454"/>
      <c r="LBV45" s="455"/>
      <c r="LBW45" s="453"/>
      <c r="LBX45" s="456"/>
      <c r="LBY45" s="453"/>
      <c r="LBZ45" s="456"/>
      <c r="LCA45" s="454"/>
      <c r="LCB45" s="451"/>
      <c r="LCC45" s="454"/>
      <c r="LCD45" s="450"/>
      <c r="LCE45" s="456"/>
      <c r="LCF45" s="456"/>
      <c r="LCG45" s="456"/>
      <c r="LCH45" s="456"/>
      <c r="LCI45" s="271"/>
      <c r="LCJ45" s="451"/>
      <c r="LCK45" s="454"/>
      <c r="LCL45" s="451"/>
      <c r="LCM45" s="457"/>
      <c r="LCN45" s="271"/>
      <c r="LCO45" s="451"/>
      <c r="LCP45" s="454"/>
      <c r="LCQ45" s="451"/>
      <c r="LCR45" s="457"/>
      <c r="LCS45" s="451"/>
      <c r="LCT45" s="457"/>
      <c r="LCU45" s="457"/>
      <c r="LCV45" s="457"/>
      <c r="LCW45" s="271"/>
      <c r="LCX45" s="271"/>
      <c r="LCY45" s="451"/>
      <c r="LCZ45" s="454"/>
      <c r="LDA45" s="451"/>
      <c r="LDB45" s="454"/>
      <c r="LDC45" s="458"/>
      <c r="LDD45" s="459"/>
      <c r="LDE45" s="460"/>
      <c r="LDF45" s="461"/>
      <c r="LDG45" s="462"/>
      <c r="LDH45" s="458"/>
      <c r="LDI45" s="451"/>
      <c r="LDJ45" s="463"/>
      <c r="LDK45" s="451"/>
      <c r="LDL45" s="451"/>
      <c r="LDM45" s="453"/>
      <c r="LDO45" s="449"/>
      <c r="LDP45" s="449"/>
      <c r="LDQ45" s="449"/>
      <c r="LDR45" s="450"/>
      <c r="LDS45" s="451"/>
      <c r="LDT45" s="451"/>
      <c r="LDU45" s="451"/>
      <c r="LDV45" s="449"/>
      <c r="LDW45" s="452"/>
      <c r="LDX45" s="453"/>
      <c r="LDY45" s="454"/>
      <c r="LDZ45" s="449"/>
      <c r="LEA45" s="453"/>
      <c r="LEB45" s="453"/>
      <c r="LEC45" s="450"/>
      <c r="LED45" s="454"/>
      <c r="LEE45" s="455"/>
      <c r="LEF45" s="453"/>
      <c r="LEG45" s="456"/>
      <c r="LEH45" s="453"/>
      <c r="LEI45" s="456"/>
      <c r="LEJ45" s="454"/>
      <c r="LEK45" s="451"/>
      <c r="LEL45" s="454"/>
      <c r="LEM45" s="450"/>
      <c r="LEN45" s="456"/>
      <c r="LEO45" s="456"/>
      <c r="LEP45" s="456"/>
      <c r="LEQ45" s="456"/>
      <c r="LER45" s="271"/>
      <c r="LES45" s="451"/>
      <c r="LET45" s="454"/>
      <c r="LEU45" s="451"/>
      <c r="LEV45" s="457"/>
      <c r="LEW45" s="271"/>
      <c r="LEX45" s="451"/>
      <c r="LEY45" s="454"/>
      <c r="LEZ45" s="451"/>
      <c r="LFA45" s="457"/>
      <c r="LFB45" s="451"/>
      <c r="LFC45" s="457"/>
      <c r="LFD45" s="457"/>
      <c r="LFE45" s="457"/>
      <c r="LFF45" s="271"/>
      <c r="LFG45" s="271"/>
      <c r="LFH45" s="451"/>
      <c r="LFI45" s="454"/>
      <c r="LFJ45" s="451"/>
      <c r="LFK45" s="454"/>
      <c r="LFL45" s="458"/>
      <c r="LFM45" s="459"/>
      <c r="LFN45" s="460"/>
      <c r="LFO45" s="461"/>
      <c r="LFP45" s="462"/>
      <c r="LFQ45" s="458"/>
      <c r="LFR45" s="451"/>
      <c r="LFS45" s="463"/>
      <c r="LFT45" s="451"/>
      <c r="LFU45" s="451"/>
      <c r="LFV45" s="453"/>
      <c r="LFX45" s="449"/>
      <c r="LFY45" s="449"/>
      <c r="LFZ45" s="449"/>
      <c r="LGA45" s="450"/>
      <c r="LGB45" s="451"/>
      <c r="LGC45" s="451"/>
      <c r="LGD45" s="451"/>
      <c r="LGE45" s="449"/>
      <c r="LGF45" s="452"/>
      <c r="LGG45" s="453"/>
      <c r="LGH45" s="454"/>
      <c r="LGI45" s="449"/>
      <c r="LGJ45" s="453"/>
      <c r="LGK45" s="453"/>
      <c r="LGL45" s="450"/>
      <c r="LGM45" s="454"/>
      <c r="LGN45" s="455"/>
      <c r="LGO45" s="453"/>
      <c r="LGP45" s="456"/>
      <c r="LGQ45" s="453"/>
      <c r="LGR45" s="456"/>
      <c r="LGS45" s="454"/>
      <c r="LGT45" s="451"/>
      <c r="LGU45" s="454"/>
      <c r="LGV45" s="450"/>
      <c r="LGW45" s="456"/>
      <c r="LGX45" s="456"/>
      <c r="LGY45" s="456"/>
      <c r="LGZ45" s="456"/>
      <c r="LHA45" s="271"/>
      <c r="LHB45" s="451"/>
      <c r="LHC45" s="454"/>
      <c r="LHD45" s="451"/>
      <c r="LHE45" s="457"/>
      <c r="LHF45" s="271"/>
      <c r="LHG45" s="451"/>
      <c r="LHH45" s="454"/>
      <c r="LHI45" s="451"/>
      <c r="LHJ45" s="457"/>
      <c r="LHK45" s="451"/>
      <c r="LHL45" s="457"/>
      <c r="LHM45" s="457"/>
      <c r="LHN45" s="457"/>
      <c r="LHO45" s="271"/>
      <c r="LHP45" s="271"/>
      <c r="LHQ45" s="451"/>
      <c r="LHR45" s="454"/>
      <c r="LHS45" s="451"/>
      <c r="LHT45" s="454"/>
      <c r="LHU45" s="458"/>
      <c r="LHV45" s="459"/>
      <c r="LHW45" s="460"/>
      <c r="LHX45" s="461"/>
      <c r="LHY45" s="462"/>
      <c r="LHZ45" s="458"/>
      <c r="LIA45" s="451"/>
      <c r="LIB45" s="463"/>
      <c r="LIC45" s="451"/>
      <c r="LID45" s="451"/>
      <c r="LIE45" s="453"/>
      <c r="LIG45" s="449"/>
      <c r="LIH45" s="449"/>
      <c r="LII45" s="449"/>
      <c r="LIJ45" s="450"/>
      <c r="LIK45" s="451"/>
      <c r="LIL45" s="451"/>
      <c r="LIM45" s="451"/>
      <c r="LIN45" s="449"/>
      <c r="LIO45" s="452"/>
      <c r="LIP45" s="453"/>
      <c r="LIQ45" s="454"/>
      <c r="LIR45" s="449"/>
      <c r="LIS45" s="453"/>
      <c r="LIT45" s="453"/>
      <c r="LIU45" s="450"/>
      <c r="LIV45" s="454"/>
      <c r="LIW45" s="455"/>
      <c r="LIX45" s="453"/>
      <c r="LIY45" s="456"/>
      <c r="LIZ45" s="453"/>
      <c r="LJA45" s="456"/>
      <c r="LJB45" s="454"/>
      <c r="LJC45" s="451"/>
      <c r="LJD45" s="454"/>
      <c r="LJE45" s="450"/>
      <c r="LJF45" s="456"/>
      <c r="LJG45" s="456"/>
      <c r="LJH45" s="456"/>
      <c r="LJI45" s="456"/>
      <c r="LJJ45" s="271"/>
      <c r="LJK45" s="451"/>
      <c r="LJL45" s="454"/>
      <c r="LJM45" s="451"/>
      <c r="LJN45" s="457"/>
      <c r="LJO45" s="271"/>
      <c r="LJP45" s="451"/>
      <c r="LJQ45" s="454"/>
      <c r="LJR45" s="451"/>
      <c r="LJS45" s="457"/>
      <c r="LJT45" s="451"/>
      <c r="LJU45" s="457"/>
      <c r="LJV45" s="457"/>
      <c r="LJW45" s="457"/>
      <c r="LJX45" s="271"/>
      <c r="LJY45" s="271"/>
      <c r="LJZ45" s="451"/>
      <c r="LKA45" s="454"/>
      <c r="LKB45" s="451"/>
      <c r="LKC45" s="454"/>
      <c r="LKD45" s="458"/>
      <c r="LKE45" s="459"/>
      <c r="LKF45" s="460"/>
      <c r="LKG45" s="461"/>
      <c r="LKH45" s="462"/>
      <c r="LKI45" s="458"/>
      <c r="LKJ45" s="451"/>
      <c r="LKK45" s="463"/>
      <c r="LKL45" s="451"/>
      <c r="LKM45" s="451"/>
      <c r="LKN45" s="453"/>
      <c r="LKP45" s="449"/>
      <c r="LKQ45" s="449"/>
      <c r="LKR45" s="449"/>
      <c r="LKS45" s="450"/>
      <c r="LKT45" s="451"/>
      <c r="LKU45" s="451"/>
      <c r="LKV45" s="451"/>
      <c r="LKW45" s="449"/>
      <c r="LKX45" s="452"/>
      <c r="LKY45" s="453"/>
      <c r="LKZ45" s="454"/>
      <c r="LLA45" s="449"/>
      <c r="LLB45" s="453"/>
      <c r="LLC45" s="453"/>
      <c r="LLD45" s="450"/>
      <c r="LLE45" s="454"/>
      <c r="LLF45" s="455"/>
      <c r="LLG45" s="453"/>
      <c r="LLH45" s="456"/>
      <c r="LLI45" s="453"/>
      <c r="LLJ45" s="456"/>
      <c r="LLK45" s="454"/>
      <c r="LLL45" s="451"/>
      <c r="LLM45" s="454"/>
      <c r="LLN45" s="450"/>
      <c r="LLO45" s="456"/>
      <c r="LLP45" s="456"/>
      <c r="LLQ45" s="456"/>
      <c r="LLR45" s="456"/>
      <c r="LLS45" s="271"/>
      <c r="LLT45" s="451"/>
      <c r="LLU45" s="454"/>
      <c r="LLV45" s="451"/>
      <c r="LLW45" s="457"/>
      <c r="LLX45" s="271"/>
      <c r="LLY45" s="451"/>
      <c r="LLZ45" s="454"/>
      <c r="LMA45" s="451"/>
      <c r="LMB45" s="457"/>
      <c r="LMC45" s="451"/>
      <c r="LMD45" s="457"/>
      <c r="LME45" s="457"/>
      <c r="LMF45" s="457"/>
      <c r="LMG45" s="271"/>
      <c r="LMH45" s="271"/>
      <c r="LMI45" s="451"/>
      <c r="LMJ45" s="454"/>
      <c r="LMK45" s="451"/>
      <c r="LML45" s="454"/>
      <c r="LMM45" s="458"/>
      <c r="LMN45" s="459"/>
      <c r="LMO45" s="460"/>
      <c r="LMP45" s="461"/>
      <c r="LMQ45" s="462"/>
      <c r="LMR45" s="458"/>
      <c r="LMS45" s="451"/>
      <c r="LMT45" s="463"/>
      <c r="LMU45" s="451"/>
      <c r="LMV45" s="451"/>
      <c r="LMW45" s="453"/>
      <c r="LMY45" s="449"/>
      <c r="LMZ45" s="449"/>
      <c r="LNA45" s="449"/>
      <c r="LNB45" s="450"/>
      <c r="LNC45" s="451"/>
      <c r="LND45" s="451"/>
      <c r="LNE45" s="451"/>
      <c r="LNF45" s="449"/>
      <c r="LNG45" s="452"/>
      <c r="LNH45" s="453"/>
      <c r="LNI45" s="454"/>
      <c r="LNJ45" s="449"/>
      <c r="LNK45" s="453"/>
      <c r="LNL45" s="453"/>
      <c r="LNM45" s="450"/>
      <c r="LNN45" s="454"/>
      <c r="LNO45" s="455"/>
      <c r="LNP45" s="453"/>
      <c r="LNQ45" s="456"/>
      <c r="LNR45" s="453"/>
      <c r="LNS45" s="456"/>
      <c r="LNT45" s="454"/>
      <c r="LNU45" s="451"/>
      <c r="LNV45" s="454"/>
      <c r="LNW45" s="450"/>
      <c r="LNX45" s="456"/>
      <c r="LNY45" s="456"/>
      <c r="LNZ45" s="456"/>
      <c r="LOA45" s="456"/>
      <c r="LOB45" s="271"/>
      <c r="LOC45" s="451"/>
      <c r="LOD45" s="454"/>
      <c r="LOE45" s="451"/>
      <c r="LOF45" s="457"/>
      <c r="LOG45" s="271"/>
      <c r="LOH45" s="451"/>
      <c r="LOI45" s="454"/>
      <c r="LOJ45" s="451"/>
      <c r="LOK45" s="457"/>
      <c r="LOL45" s="451"/>
      <c r="LOM45" s="457"/>
      <c r="LON45" s="457"/>
      <c r="LOO45" s="457"/>
      <c r="LOP45" s="271"/>
      <c r="LOQ45" s="271"/>
      <c r="LOR45" s="451"/>
      <c r="LOS45" s="454"/>
      <c r="LOT45" s="451"/>
      <c r="LOU45" s="454"/>
      <c r="LOV45" s="458"/>
      <c r="LOW45" s="459"/>
      <c r="LOX45" s="460"/>
      <c r="LOY45" s="461"/>
      <c r="LOZ45" s="462"/>
      <c r="LPA45" s="458"/>
      <c r="LPB45" s="451"/>
      <c r="LPC45" s="463"/>
      <c r="LPD45" s="451"/>
      <c r="LPE45" s="451"/>
      <c r="LPF45" s="453"/>
      <c r="LPH45" s="449"/>
      <c r="LPI45" s="449"/>
      <c r="LPJ45" s="449"/>
      <c r="LPK45" s="450"/>
      <c r="LPL45" s="451"/>
      <c r="LPM45" s="451"/>
      <c r="LPN45" s="451"/>
      <c r="LPO45" s="449"/>
      <c r="LPP45" s="452"/>
      <c r="LPQ45" s="453"/>
      <c r="LPR45" s="454"/>
      <c r="LPS45" s="449"/>
      <c r="LPT45" s="453"/>
      <c r="LPU45" s="453"/>
      <c r="LPV45" s="450"/>
      <c r="LPW45" s="454"/>
      <c r="LPX45" s="455"/>
      <c r="LPY45" s="453"/>
      <c r="LPZ45" s="456"/>
      <c r="LQA45" s="453"/>
      <c r="LQB45" s="456"/>
      <c r="LQC45" s="454"/>
      <c r="LQD45" s="451"/>
      <c r="LQE45" s="454"/>
      <c r="LQF45" s="450"/>
      <c r="LQG45" s="456"/>
      <c r="LQH45" s="456"/>
      <c r="LQI45" s="456"/>
      <c r="LQJ45" s="456"/>
      <c r="LQK45" s="271"/>
      <c r="LQL45" s="451"/>
      <c r="LQM45" s="454"/>
      <c r="LQN45" s="451"/>
      <c r="LQO45" s="457"/>
      <c r="LQP45" s="271"/>
      <c r="LQQ45" s="451"/>
      <c r="LQR45" s="454"/>
      <c r="LQS45" s="451"/>
      <c r="LQT45" s="457"/>
      <c r="LQU45" s="451"/>
      <c r="LQV45" s="457"/>
      <c r="LQW45" s="457"/>
      <c r="LQX45" s="457"/>
      <c r="LQY45" s="271"/>
      <c r="LQZ45" s="271"/>
      <c r="LRA45" s="451"/>
      <c r="LRB45" s="454"/>
      <c r="LRC45" s="451"/>
      <c r="LRD45" s="454"/>
      <c r="LRE45" s="458"/>
      <c r="LRF45" s="459"/>
      <c r="LRG45" s="460"/>
      <c r="LRH45" s="461"/>
      <c r="LRI45" s="462"/>
      <c r="LRJ45" s="458"/>
      <c r="LRK45" s="451"/>
      <c r="LRL45" s="463"/>
      <c r="LRM45" s="451"/>
      <c r="LRN45" s="451"/>
      <c r="LRO45" s="453"/>
      <c r="LRQ45" s="449"/>
      <c r="LRR45" s="449"/>
      <c r="LRS45" s="449"/>
      <c r="LRT45" s="450"/>
      <c r="LRU45" s="451"/>
      <c r="LRV45" s="451"/>
      <c r="LRW45" s="451"/>
      <c r="LRX45" s="449"/>
      <c r="LRY45" s="452"/>
      <c r="LRZ45" s="453"/>
      <c r="LSA45" s="454"/>
      <c r="LSB45" s="449"/>
      <c r="LSC45" s="453"/>
      <c r="LSD45" s="453"/>
      <c r="LSE45" s="450"/>
      <c r="LSF45" s="454"/>
      <c r="LSG45" s="455"/>
      <c r="LSH45" s="453"/>
      <c r="LSI45" s="456"/>
      <c r="LSJ45" s="453"/>
      <c r="LSK45" s="456"/>
      <c r="LSL45" s="454"/>
      <c r="LSM45" s="451"/>
      <c r="LSN45" s="454"/>
      <c r="LSO45" s="450"/>
      <c r="LSP45" s="456"/>
      <c r="LSQ45" s="456"/>
      <c r="LSR45" s="456"/>
      <c r="LSS45" s="456"/>
      <c r="LST45" s="271"/>
      <c r="LSU45" s="451"/>
      <c r="LSV45" s="454"/>
      <c r="LSW45" s="451"/>
      <c r="LSX45" s="457"/>
      <c r="LSY45" s="271"/>
      <c r="LSZ45" s="451"/>
      <c r="LTA45" s="454"/>
      <c r="LTB45" s="451"/>
      <c r="LTC45" s="457"/>
      <c r="LTD45" s="451"/>
      <c r="LTE45" s="457"/>
      <c r="LTF45" s="457"/>
      <c r="LTG45" s="457"/>
      <c r="LTH45" s="271"/>
      <c r="LTI45" s="271"/>
      <c r="LTJ45" s="451"/>
      <c r="LTK45" s="454"/>
      <c r="LTL45" s="451"/>
      <c r="LTM45" s="454"/>
      <c r="LTN45" s="458"/>
      <c r="LTO45" s="459"/>
      <c r="LTP45" s="460"/>
      <c r="LTQ45" s="461"/>
      <c r="LTR45" s="462"/>
      <c r="LTS45" s="458"/>
      <c r="LTT45" s="451"/>
      <c r="LTU45" s="463"/>
      <c r="LTV45" s="451"/>
      <c r="LTW45" s="451"/>
      <c r="LTX45" s="453"/>
      <c r="LTZ45" s="449"/>
      <c r="LUA45" s="449"/>
      <c r="LUB45" s="449"/>
      <c r="LUC45" s="450"/>
      <c r="LUD45" s="451"/>
      <c r="LUE45" s="451"/>
      <c r="LUF45" s="451"/>
      <c r="LUG45" s="449"/>
      <c r="LUH45" s="452"/>
      <c r="LUI45" s="453"/>
      <c r="LUJ45" s="454"/>
      <c r="LUK45" s="449"/>
      <c r="LUL45" s="453"/>
      <c r="LUM45" s="453"/>
      <c r="LUN45" s="450"/>
      <c r="LUO45" s="454"/>
      <c r="LUP45" s="455"/>
      <c r="LUQ45" s="453"/>
      <c r="LUR45" s="456"/>
      <c r="LUS45" s="453"/>
      <c r="LUT45" s="456"/>
      <c r="LUU45" s="454"/>
      <c r="LUV45" s="451"/>
      <c r="LUW45" s="454"/>
      <c r="LUX45" s="450"/>
      <c r="LUY45" s="456"/>
      <c r="LUZ45" s="456"/>
      <c r="LVA45" s="456"/>
      <c r="LVB45" s="456"/>
      <c r="LVC45" s="271"/>
      <c r="LVD45" s="451"/>
      <c r="LVE45" s="454"/>
      <c r="LVF45" s="451"/>
      <c r="LVG45" s="457"/>
      <c r="LVH45" s="271"/>
      <c r="LVI45" s="451"/>
      <c r="LVJ45" s="454"/>
      <c r="LVK45" s="451"/>
      <c r="LVL45" s="457"/>
      <c r="LVM45" s="451"/>
      <c r="LVN45" s="457"/>
      <c r="LVO45" s="457"/>
      <c r="LVP45" s="457"/>
      <c r="LVQ45" s="271"/>
      <c r="LVR45" s="271"/>
      <c r="LVS45" s="451"/>
      <c r="LVT45" s="454"/>
      <c r="LVU45" s="451"/>
      <c r="LVV45" s="454"/>
      <c r="LVW45" s="458"/>
      <c r="LVX45" s="459"/>
      <c r="LVY45" s="460"/>
      <c r="LVZ45" s="461"/>
      <c r="LWA45" s="462"/>
      <c r="LWB45" s="458"/>
      <c r="LWC45" s="451"/>
      <c r="LWD45" s="463"/>
      <c r="LWE45" s="451"/>
      <c r="LWF45" s="451"/>
      <c r="LWG45" s="453"/>
      <c r="LWI45" s="449"/>
      <c r="LWJ45" s="449"/>
      <c r="LWK45" s="449"/>
      <c r="LWL45" s="450"/>
      <c r="LWM45" s="451"/>
      <c r="LWN45" s="451"/>
      <c r="LWO45" s="451"/>
      <c r="LWP45" s="449"/>
      <c r="LWQ45" s="452"/>
      <c r="LWR45" s="453"/>
      <c r="LWS45" s="454"/>
      <c r="LWT45" s="449"/>
      <c r="LWU45" s="453"/>
      <c r="LWV45" s="453"/>
      <c r="LWW45" s="450"/>
      <c r="LWX45" s="454"/>
      <c r="LWY45" s="455"/>
      <c r="LWZ45" s="453"/>
      <c r="LXA45" s="456"/>
      <c r="LXB45" s="453"/>
      <c r="LXC45" s="456"/>
      <c r="LXD45" s="454"/>
      <c r="LXE45" s="451"/>
      <c r="LXF45" s="454"/>
      <c r="LXG45" s="450"/>
      <c r="LXH45" s="456"/>
      <c r="LXI45" s="456"/>
      <c r="LXJ45" s="456"/>
      <c r="LXK45" s="456"/>
      <c r="LXL45" s="271"/>
      <c r="LXM45" s="451"/>
      <c r="LXN45" s="454"/>
      <c r="LXO45" s="451"/>
      <c r="LXP45" s="457"/>
      <c r="LXQ45" s="271"/>
      <c r="LXR45" s="451"/>
      <c r="LXS45" s="454"/>
      <c r="LXT45" s="451"/>
      <c r="LXU45" s="457"/>
      <c r="LXV45" s="451"/>
      <c r="LXW45" s="457"/>
      <c r="LXX45" s="457"/>
      <c r="LXY45" s="457"/>
      <c r="LXZ45" s="271"/>
      <c r="LYA45" s="271"/>
      <c r="LYB45" s="451"/>
      <c r="LYC45" s="454"/>
      <c r="LYD45" s="451"/>
      <c r="LYE45" s="454"/>
      <c r="LYF45" s="458"/>
      <c r="LYG45" s="459"/>
      <c r="LYH45" s="460"/>
      <c r="LYI45" s="461"/>
      <c r="LYJ45" s="462"/>
      <c r="LYK45" s="458"/>
      <c r="LYL45" s="451"/>
      <c r="LYM45" s="463"/>
      <c r="LYN45" s="451"/>
      <c r="LYO45" s="451"/>
      <c r="LYP45" s="453"/>
      <c r="LYR45" s="449"/>
      <c r="LYS45" s="449"/>
      <c r="LYT45" s="449"/>
      <c r="LYU45" s="450"/>
      <c r="LYV45" s="451"/>
      <c r="LYW45" s="451"/>
      <c r="LYX45" s="451"/>
      <c r="LYY45" s="449"/>
      <c r="LYZ45" s="452"/>
      <c r="LZA45" s="453"/>
      <c r="LZB45" s="454"/>
      <c r="LZC45" s="449"/>
      <c r="LZD45" s="453"/>
      <c r="LZE45" s="453"/>
      <c r="LZF45" s="450"/>
      <c r="LZG45" s="454"/>
      <c r="LZH45" s="455"/>
      <c r="LZI45" s="453"/>
      <c r="LZJ45" s="456"/>
      <c r="LZK45" s="453"/>
      <c r="LZL45" s="456"/>
      <c r="LZM45" s="454"/>
      <c r="LZN45" s="451"/>
      <c r="LZO45" s="454"/>
      <c r="LZP45" s="450"/>
      <c r="LZQ45" s="456"/>
      <c r="LZR45" s="456"/>
      <c r="LZS45" s="456"/>
      <c r="LZT45" s="456"/>
      <c r="LZU45" s="271"/>
      <c r="LZV45" s="451"/>
      <c r="LZW45" s="454"/>
      <c r="LZX45" s="451"/>
      <c r="LZY45" s="457"/>
      <c r="LZZ45" s="271"/>
      <c r="MAA45" s="451"/>
      <c r="MAB45" s="454"/>
      <c r="MAC45" s="451"/>
      <c r="MAD45" s="457"/>
      <c r="MAE45" s="451"/>
      <c r="MAF45" s="457"/>
      <c r="MAG45" s="457"/>
      <c r="MAH45" s="457"/>
      <c r="MAI45" s="271"/>
      <c r="MAJ45" s="271"/>
      <c r="MAK45" s="451"/>
      <c r="MAL45" s="454"/>
      <c r="MAM45" s="451"/>
      <c r="MAN45" s="454"/>
      <c r="MAO45" s="458"/>
      <c r="MAP45" s="459"/>
      <c r="MAQ45" s="460"/>
      <c r="MAR45" s="461"/>
      <c r="MAS45" s="462"/>
      <c r="MAT45" s="458"/>
      <c r="MAU45" s="451"/>
      <c r="MAV45" s="463"/>
      <c r="MAW45" s="451"/>
      <c r="MAX45" s="451"/>
      <c r="MAY45" s="453"/>
      <c r="MBA45" s="449"/>
      <c r="MBB45" s="449"/>
      <c r="MBC45" s="449"/>
      <c r="MBD45" s="450"/>
      <c r="MBE45" s="451"/>
      <c r="MBF45" s="451"/>
      <c r="MBG45" s="451"/>
      <c r="MBH45" s="449"/>
      <c r="MBI45" s="452"/>
      <c r="MBJ45" s="453"/>
      <c r="MBK45" s="454"/>
      <c r="MBL45" s="449"/>
      <c r="MBM45" s="453"/>
      <c r="MBN45" s="453"/>
      <c r="MBO45" s="450"/>
      <c r="MBP45" s="454"/>
      <c r="MBQ45" s="455"/>
      <c r="MBR45" s="453"/>
      <c r="MBS45" s="456"/>
      <c r="MBT45" s="453"/>
      <c r="MBU45" s="456"/>
      <c r="MBV45" s="454"/>
      <c r="MBW45" s="451"/>
      <c r="MBX45" s="454"/>
      <c r="MBY45" s="450"/>
      <c r="MBZ45" s="456"/>
      <c r="MCA45" s="456"/>
      <c r="MCB45" s="456"/>
      <c r="MCC45" s="456"/>
      <c r="MCD45" s="271"/>
      <c r="MCE45" s="451"/>
      <c r="MCF45" s="454"/>
      <c r="MCG45" s="451"/>
      <c r="MCH45" s="457"/>
      <c r="MCI45" s="271"/>
      <c r="MCJ45" s="451"/>
      <c r="MCK45" s="454"/>
      <c r="MCL45" s="451"/>
      <c r="MCM45" s="457"/>
      <c r="MCN45" s="451"/>
      <c r="MCO45" s="457"/>
      <c r="MCP45" s="457"/>
      <c r="MCQ45" s="457"/>
      <c r="MCR45" s="271"/>
      <c r="MCS45" s="271"/>
      <c r="MCT45" s="451"/>
      <c r="MCU45" s="454"/>
      <c r="MCV45" s="451"/>
      <c r="MCW45" s="454"/>
      <c r="MCX45" s="458"/>
      <c r="MCY45" s="459"/>
      <c r="MCZ45" s="460"/>
      <c r="MDA45" s="461"/>
      <c r="MDB45" s="462"/>
      <c r="MDC45" s="458"/>
      <c r="MDD45" s="451"/>
      <c r="MDE45" s="463"/>
      <c r="MDF45" s="451"/>
      <c r="MDG45" s="451"/>
      <c r="MDH45" s="453"/>
      <c r="MDJ45" s="449"/>
      <c r="MDK45" s="449"/>
      <c r="MDL45" s="449"/>
      <c r="MDM45" s="450"/>
      <c r="MDN45" s="451"/>
      <c r="MDO45" s="451"/>
      <c r="MDP45" s="451"/>
      <c r="MDQ45" s="449"/>
      <c r="MDR45" s="452"/>
      <c r="MDS45" s="453"/>
      <c r="MDT45" s="454"/>
      <c r="MDU45" s="449"/>
      <c r="MDV45" s="453"/>
      <c r="MDW45" s="453"/>
      <c r="MDX45" s="450"/>
      <c r="MDY45" s="454"/>
      <c r="MDZ45" s="455"/>
      <c r="MEA45" s="453"/>
      <c r="MEB45" s="456"/>
      <c r="MEC45" s="453"/>
      <c r="MED45" s="456"/>
      <c r="MEE45" s="454"/>
      <c r="MEF45" s="451"/>
      <c r="MEG45" s="454"/>
      <c r="MEH45" s="450"/>
      <c r="MEI45" s="456"/>
      <c r="MEJ45" s="456"/>
      <c r="MEK45" s="456"/>
      <c r="MEL45" s="456"/>
      <c r="MEM45" s="271"/>
      <c r="MEN45" s="451"/>
      <c r="MEO45" s="454"/>
      <c r="MEP45" s="451"/>
      <c r="MEQ45" s="457"/>
      <c r="MER45" s="271"/>
      <c r="MES45" s="451"/>
      <c r="MET45" s="454"/>
      <c r="MEU45" s="451"/>
      <c r="MEV45" s="457"/>
      <c r="MEW45" s="451"/>
      <c r="MEX45" s="457"/>
      <c r="MEY45" s="457"/>
      <c r="MEZ45" s="457"/>
      <c r="MFA45" s="271"/>
      <c r="MFB45" s="271"/>
      <c r="MFC45" s="451"/>
      <c r="MFD45" s="454"/>
      <c r="MFE45" s="451"/>
      <c r="MFF45" s="454"/>
      <c r="MFG45" s="458"/>
      <c r="MFH45" s="459"/>
      <c r="MFI45" s="460"/>
      <c r="MFJ45" s="461"/>
      <c r="MFK45" s="462"/>
      <c r="MFL45" s="458"/>
      <c r="MFM45" s="451"/>
      <c r="MFN45" s="463"/>
      <c r="MFO45" s="451"/>
      <c r="MFP45" s="451"/>
      <c r="MFQ45" s="453"/>
      <c r="MFS45" s="449"/>
      <c r="MFT45" s="449"/>
      <c r="MFU45" s="449"/>
      <c r="MFV45" s="450"/>
      <c r="MFW45" s="451"/>
      <c r="MFX45" s="451"/>
      <c r="MFY45" s="451"/>
      <c r="MFZ45" s="449"/>
      <c r="MGA45" s="452"/>
      <c r="MGB45" s="453"/>
      <c r="MGC45" s="454"/>
      <c r="MGD45" s="449"/>
      <c r="MGE45" s="453"/>
      <c r="MGF45" s="453"/>
      <c r="MGG45" s="450"/>
      <c r="MGH45" s="454"/>
      <c r="MGI45" s="455"/>
      <c r="MGJ45" s="453"/>
      <c r="MGK45" s="456"/>
      <c r="MGL45" s="453"/>
      <c r="MGM45" s="456"/>
      <c r="MGN45" s="454"/>
      <c r="MGO45" s="451"/>
      <c r="MGP45" s="454"/>
      <c r="MGQ45" s="450"/>
      <c r="MGR45" s="456"/>
      <c r="MGS45" s="456"/>
      <c r="MGT45" s="456"/>
      <c r="MGU45" s="456"/>
      <c r="MGV45" s="271"/>
      <c r="MGW45" s="451"/>
      <c r="MGX45" s="454"/>
      <c r="MGY45" s="451"/>
      <c r="MGZ45" s="457"/>
      <c r="MHA45" s="271"/>
      <c r="MHB45" s="451"/>
      <c r="MHC45" s="454"/>
      <c r="MHD45" s="451"/>
      <c r="MHE45" s="457"/>
      <c r="MHF45" s="451"/>
      <c r="MHG45" s="457"/>
      <c r="MHH45" s="457"/>
      <c r="MHI45" s="457"/>
      <c r="MHJ45" s="271"/>
      <c r="MHK45" s="271"/>
      <c r="MHL45" s="451"/>
      <c r="MHM45" s="454"/>
      <c r="MHN45" s="451"/>
      <c r="MHO45" s="454"/>
      <c r="MHP45" s="458"/>
      <c r="MHQ45" s="459"/>
      <c r="MHR45" s="460"/>
      <c r="MHS45" s="461"/>
      <c r="MHT45" s="462"/>
      <c r="MHU45" s="458"/>
      <c r="MHV45" s="451"/>
      <c r="MHW45" s="463"/>
      <c r="MHX45" s="451"/>
      <c r="MHY45" s="451"/>
      <c r="MHZ45" s="453"/>
      <c r="MIB45" s="449"/>
      <c r="MIC45" s="449"/>
      <c r="MID45" s="449"/>
      <c r="MIE45" s="450"/>
      <c r="MIF45" s="451"/>
      <c r="MIG45" s="451"/>
      <c r="MIH45" s="451"/>
      <c r="MII45" s="449"/>
      <c r="MIJ45" s="452"/>
      <c r="MIK45" s="453"/>
      <c r="MIL45" s="454"/>
      <c r="MIM45" s="449"/>
      <c r="MIN45" s="453"/>
      <c r="MIO45" s="453"/>
      <c r="MIP45" s="450"/>
      <c r="MIQ45" s="454"/>
      <c r="MIR45" s="455"/>
      <c r="MIS45" s="453"/>
      <c r="MIT45" s="456"/>
      <c r="MIU45" s="453"/>
      <c r="MIV45" s="456"/>
      <c r="MIW45" s="454"/>
      <c r="MIX45" s="451"/>
      <c r="MIY45" s="454"/>
      <c r="MIZ45" s="450"/>
      <c r="MJA45" s="456"/>
      <c r="MJB45" s="456"/>
      <c r="MJC45" s="456"/>
      <c r="MJD45" s="456"/>
      <c r="MJE45" s="271"/>
      <c r="MJF45" s="451"/>
      <c r="MJG45" s="454"/>
      <c r="MJH45" s="451"/>
      <c r="MJI45" s="457"/>
      <c r="MJJ45" s="271"/>
      <c r="MJK45" s="451"/>
      <c r="MJL45" s="454"/>
      <c r="MJM45" s="451"/>
      <c r="MJN45" s="457"/>
      <c r="MJO45" s="451"/>
      <c r="MJP45" s="457"/>
      <c r="MJQ45" s="457"/>
      <c r="MJR45" s="457"/>
      <c r="MJS45" s="271"/>
      <c r="MJT45" s="271"/>
      <c r="MJU45" s="451"/>
      <c r="MJV45" s="454"/>
      <c r="MJW45" s="451"/>
      <c r="MJX45" s="454"/>
      <c r="MJY45" s="458"/>
      <c r="MJZ45" s="459"/>
      <c r="MKA45" s="460"/>
      <c r="MKB45" s="461"/>
      <c r="MKC45" s="462"/>
      <c r="MKD45" s="458"/>
      <c r="MKE45" s="451"/>
      <c r="MKF45" s="463"/>
      <c r="MKG45" s="451"/>
      <c r="MKH45" s="451"/>
      <c r="MKI45" s="453"/>
      <c r="MKK45" s="449"/>
      <c r="MKL45" s="449"/>
      <c r="MKM45" s="449"/>
      <c r="MKN45" s="450"/>
      <c r="MKO45" s="451"/>
      <c r="MKP45" s="451"/>
      <c r="MKQ45" s="451"/>
      <c r="MKR45" s="449"/>
      <c r="MKS45" s="452"/>
      <c r="MKT45" s="453"/>
      <c r="MKU45" s="454"/>
      <c r="MKV45" s="449"/>
      <c r="MKW45" s="453"/>
      <c r="MKX45" s="453"/>
      <c r="MKY45" s="450"/>
      <c r="MKZ45" s="454"/>
      <c r="MLA45" s="455"/>
      <c r="MLB45" s="453"/>
      <c r="MLC45" s="456"/>
      <c r="MLD45" s="453"/>
      <c r="MLE45" s="456"/>
      <c r="MLF45" s="454"/>
      <c r="MLG45" s="451"/>
      <c r="MLH45" s="454"/>
      <c r="MLI45" s="450"/>
      <c r="MLJ45" s="456"/>
      <c r="MLK45" s="456"/>
      <c r="MLL45" s="456"/>
      <c r="MLM45" s="456"/>
      <c r="MLN45" s="271"/>
      <c r="MLO45" s="451"/>
      <c r="MLP45" s="454"/>
      <c r="MLQ45" s="451"/>
      <c r="MLR45" s="457"/>
      <c r="MLS45" s="271"/>
      <c r="MLT45" s="451"/>
      <c r="MLU45" s="454"/>
      <c r="MLV45" s="451"/>
      <c r="MLW45" s="457"/>
      <c r="MLX45" s="451"/>
      <c r="MLY45" s="457"/>
      <c r="MLZ45" s="457"/>
      <c r="MMA45" s="457"/>
      <c r="MMB45" s="271"/>
      <c r="MMC45" s="271"/>
      <c r="MMD45" s="451"/>
      <c r="MME45" s="454"/>
      <c r="MMF45" s="451"/>
      <c r="MMG45" s="454"/>
      <c r="MMH45" s="458"/>
      <c r="MMI45" s="459"/>
      <c r="MMJ45" s="460"/>
      <c r="MMK45" s="461"/>
      <c r="MML45" s="462"/>
      <c r="MMM45" s="458"/>
      <c r="MMN45" s="451"/>
      <c r="MMO45" s="463"/>
      <c r="MMP45" s="451"/>
      <c r="MMQ45" s="451"/>
      <c r="MMR45" s="453"/>
      <c r="MMT45" s="449"/>
      <c r="MMU45" s="449"/>
      <c r="MMV45" s="449"/>
      <c r="MMW45" s="450"/>
      <c r="MMX45" s="451"/>
      <c r="MMY45" s="451"/>
      <c r="MMZ45" s="451"/>
      <c r="MNA45" s="449"/>
      <c r="MNB45" s="452"/>
      <c r="MNC45" s="453"/>
      <c r="MND45" s="454"/>
      <c r="MNE45" s="449"/>
      <c r="MNF45" s="453"/>
      <c r="MNG45" s="453"/>
      <c r="MNH45" s="450"/>
      <c r="MNI45" s="454"/>
      <c r="MNJ45" s="455"/>
      <c r="MNK45" s="453"/>
      <c r="MNL45" s="456"/>
      <c r="MNM45" s="453"/>
      <c r="MNN45" s="456"/>
      <c r="MNO45" s="454"/>
      <c r="MNP45" s="451"/>
      <c r="MNQ45" s="454"/>
      <c r="MNR45" s="450"/>
      <c r="MNS45" s="456"/>
      <c r="MNT45" s="456"/>
      <c r="MNU45" s="456"/>
      <c r="MNV45" s="456"/>
      <c r="MNW45" s="271"/>
      <c r="MNX45" s="451"/>
      <c r="MNY45" s="454"/>
      <c r="MNZ45" s="451"/>
      <c r="MOA45" s="457"/>
      <c r="MOB45" s="271"/>
      <c r="MOC45" s="451"/>
      <c r="MOD45" s="454"/>
      <c r="MOE45" s="451"/>
      <c r="MOF45" s="457"/>
      <c r="MOG45" s="451"/>
      <c r="MOH45" s="457"/>
      <c r="MOI45" s="457"/>
      <c r="MOJ45" s="457"/>
      <c r="MOK45" s="271"/>
      <c r="MOL45" s="271"/>
      <c r="MOM45" s="451"/>
      <c r="MON45" s="454"/>
      <c r="MOO45" s="451"/>
      <c r="MOP45" s="454"/>
      <c r="MOQ45" s="458"/>
      <c r="MOR45" s="459"/>
      <c r="MOS45" s="460"/>
      <c r="MOT45" s="461"/>
      <c r="MOU45" s="462"/>
      <c r="MOV45" s="458"/>
      <c r="MOW45" s="451"/>
      <c r="MOX45" s="463"/>
      <c r="MOY45" s="451"/>
      <c r="MOZ45" s="451"/>
      <c r="MPA45" s="453"/>
      <c r="MPC45" s="449"/>
      <c r="MPD45" s="449"/>
      <c r="MPE45" s="449"/>
      <c r="MPF45" s="450"/>
      <c r="MPG45" s="451"/>
      <c r="MPH45" s="451"/>
      <c r="MPI45" s="451"/>
      <c r="MPJ45" s="449"/>
      <c r="MPK45" s="452"/>
      <c r="MPL45" s="453"/>
      <c r="MPM45" s="454"/>
      <c r="MPN45" s="449"/>
      <c r="MPO45" s="453"/>
      <c r="MPP45" s="453"/>
      <c r="MPQ45" s="450"/>
      <c r="MPR45" s="454"/>
      <c r="MPS45" s="455"/>
      <c r="MPT45" s="453"/>
      <c r="MPU45" s="456"/>
      <c r="MPV45" s="453"/>
      <c r="MPW45" s="456"/>
      <c r="MPX45" s="454"/>
      <c r="MPY45" s="451"/>
      <c r="MPZ45" s="454"/>
      <c r="MQA45" s="450"/>
      <c r="MQB45" s="456"/>
      <c r="MQC45" s="456"/>
      <c r="MQD45" s="456"/>
      <c r="MQE45" s="456"/>
      <c r="MQF45" s="271"/>
      <c r="MQG45" s="451"/>
      <c r="MQH45" s="454"/>
      <c r="MQI45" s="451"/>
      <c r="MQJ45" s="457"/>
      <c r="MQK45" s="271"/>
      <c r="MQL45" s="451"/>
      <c r="MQM45" s="454"/>
      <c r="MQN45" s="451"/>
      <c r="MQO45" s="457"/>
      <c r="MQP45" s="451"/>
      <c r="MQQ45" s="457"/>
      <c r="MQR45" s="457"/>
      <c r="MQS45" s="457"/>
      <c r="MQT45" s="271"/>
      <c r="MQU45" s="271"/>
      <c r="MQV45" s="451"/>
      <c r="MQW45" s="454"/>
      <c r="MQX45" s="451"/>
      <c r="MQY45" s="454"/>
      <c r="MQZ45" s="458"/>
      <c r="MRA45" s="459"/>
      <c r="MRB45" s="460"/>
      <c r="MRC45" s="461"/>
      <c r="MRD45" s="462"/>
      <c r="MRE45" s="458"/>
      <c r="MRF45" s="451"/>
      <c r="MRG45" s="463"/>
      <c r="MRH45" s="451"/>
      <c r="MRI45" s="451"/>
      <c r="MRJ45" s="453"/>
      <c r="MRL45" s="449"/>
      <c r="MRM45" s="449"/>
      <c r="MRN45" s="449"/>
      <c r="MRO45" s="450"/>
      <c r="MRP45" s="451"/>
      <c r="MRQ45" s="451"/>
      <c r="MRR45" s="451"/>
      <c r="MRS45" s="449"/>
      <c r="MRT45" s="452"/>
      <c r="MRU45" s="453"/>
      <c r="MRV45" s="454"/>
      <c r="MRW45" s="449"/>
      <c r="MRX45" s="453"/>
      <c r="MRY45" s="453"/>
      <c r="MRZ45" s="450"/>
      <c r="MSA45" s="454"/>
      <c r="MSB45" s="455"/>
      <c r="MSC45" s="453"/>
      <c r="MSD45" s="456"/>
      <c r="MSE45" s="453"/>
      <c r="MSF45" s="456"/>
      <c r="MSG45" s="454"/>
      <c r="MSH45" s="451"/>
      <c r="MSI45" s="454"/>
      <c r="MSJ45" s="450"/>
      <c r="MSK45" s="456"/>
      <c r="MSL45" s="456"/>
      <c r="MSM45" s="456"/>
      <c r="MSN45" s="456"/>
      <c r="MSO45" s="271"/>
      <c r="MSP45" s="451"/>
      <c r="MSQ45" s="454"/>
      <c r="MSR45" s="451"/>
      <c r="MSS45" s="457"/>
      <c r="MST45" s="271"/>
      <c r="MSU45" s="451"/>
      <c r="MSV45" s="454"/>
      <c r="MSW45" s="451"/>
      <c r="MSX45" s="457"/>
      <c r="MSY45" s="451"/>
      <c r="MSZ45" s="457"/>
      <c r="MTA45" s="457"/>
      <c r="MTB45" s="457"/>
      <c r="MTC45" s="271"/>
      <c r="MTD45" s="271"/>
      <c r="MTE45" s="451"/>
      <c r="MTF45" s="454"/>
      <c r="MTG45" s="451"/>
      <c r="MTH45" s="454"/>
      <c r="MTI45" s="458"/>
      <c r="MTJ45" s="459"/>
      <c r="MTK45" s="460"/>
      <c r="MTL45" s="461"/>
      <c r="MTM45" s="462"/>
      <c r="MTN45" s="458"/>
      <c r="MTO45" s="451"/>
      <c r="MTP45" s="463"/>
      <c r="MTQ45" s="451"/>
      <c r="MTR45" s="451"/>
      <c r="MTS45" s="453"/>
      <c r="MTU45" s="449"/>
      <c r="MTV45" s="449"/>
      <c r="MTW45" s="449"/>
      <c r="MTX45" s="450"/>
      <c r="MTY45" s="451"/>
      <c r="MTZ45" s="451"/>
      <c r="MUA45" s="451"/>
      <c r="MUB45" s="449"/>
      <c r="MUC45" s="452"/>
      <c r="MUD45" s="453"/>
      <c r="MUE45" s="454"/>
      <c r="MUF45" s="449"/>
      <c r="MUG45" s="453"/>
      <c r="MUH45" s="453"/>
      <c r="MUI45" s="450"/>
      <c r="MUJ45" s="454"/>
      <c r="MUK45" s="455"/>
      <c r="MUL45" s="453"/>
      <c r="MUM45" s="456"/>
      <c r="MUN45" s="453"/>
      <c r="MUO45" s="456"/>
      <c r="MUP45" s="454"/>
      <c r="MUQ45" s="451"/>
      <c r="MUR45" s="454"/>
      <c r="MUS45" s="450"/>
      <c r="MUT45" s="456"/>
      <c r="MUU45" s="456"/>
      <c r="MUV45" s="456"/>
      <c r="MUW45" s="456"/>
      <c r="MUX45" s="271"/>
      <c r="MUY45" s="451"/>
      <c r="MUZ45" s="454"/>
      <c r="MVA45" s="451"/>
      <c r="MVB45" s="457"/>
      <c r="MVC45" s="271"/>
      <c r="MVD45" s="451"/>
      <c r="MVE45" s="454"/>
      <c r="MVF45" s="451"/>
      <c r="MVG45" s="457"/>
      <c r="MVH45" s="451"/>
      <c r="MVI45" s="457"/>
      <c r="MVJ45" s="457"/>
      <c r="MVK45" s="457"/>
      <c r="MVL45" s="271"/>
      <c r="MVM45" s="271"/>
      <c r="MVN45" s="451"/>
      <c r="MVO45" s="454"/>
      <c r="MVP45" s="451"/>
      <c r="MVQ45" s="454"/>
      <c r="MVR45" s="458"/>
      <c r="MVS45" s="459"/>
      <c r="MVT45" s="460"/>
      <c r="MVU45" s="461"/>
      <c r="MVV45" s="462"/>
      <c r="MVW45" s="458"/>
      <c r="MVX45" s="451"/>
      <c r="MVY45" s="463"/>
      <c r="MVZ45" s="451"/>
      <c r="MWA45" s="451"/>
      <c r="MWB45" s="453"/>
      <c r="MWD45" s="449"/>
      <c r="MWE45" s="449"/>
      <c r="MWF45" s="449"/>
      <c r="MWG45" s="450"/>
      <c r="MWH45" s="451"/>
      <c r="MWI45" s="451"/>
      <c r="MWJ45" s="451"/>
      <c r="MWK45" s="449"/>
      <c r="MWL45" s="452"/>
      <c r="MWM45" s="453"/>
      <c r="MWN45" s="454"/>
      <c r="MWO45" s="449"/>
      <c r="MWP45" s="453"/>
      <c r="MWQ45" s="453"/>
      <c r="MWR45" s="450"/>
      <c r="MWS45" s="454"/>
      <c r="MWT45" s="455"/>
      <c r="MWU45" s="453"/>
      <c r="MWV45" s="456"/>
      <c r="MWW45" s="453"/>
      <c r="MWX45" s="456"/>
      <c r="MWY45" s="454"/>
      <c r="MWZ45" s="451"/>
      <c r="MXA45" s="454"/>
      <c r="MXB45" s="450"/>
      <c r="MXC45" s="456"/>
      <c r="MXD45" s="456"/>
      <c r="MXE45" s="456"/>
      <c r="MXF45" s="456"/>
      <c r="MXG45" s="271"/>
      <c r="MXH45" s="451"/>
      <c r="MXI45" s="454"/>
      <c r="MXJ45" s="451"/>
      <c r="MXK45" s="457"/>
      <c r="MXL45" s="271"/>
      <c r="MXM45" s="451"/>
      <c r="MXN45" s="454"/>
      <c r="MXO45" s="451"/>
      <c r="MXP45" s="457"/>
      <c r="MXQ45" s="451"/>
      <c r="MXR45" s="457"/>
      <c r="MXS45" s="457"/>
      <c r="MXT45" s="457"/>
      <c r="MXU45" s="271"/>
      <c r="MXV45" s="271"/>
      <c r="MXW45" s="451"/>
      <c r="MXX45" s="454"/>
      <c r="MXY45" s="451"/>
      <c r="MXZ45" s="454"/>
      <c r="MYA45" s="458"/>
      <c r="MYB45" s="459"/>
      <c r="MYC45" s="460"/>
      <c r="MYD45" s="461"/>
      <c r="MYE45" s="462"/>
      <c r="MYF45" s="458"/>
      <c r="MYG45" s="451"/>
      <c r="MYH45" s="463"/>
      <c r="MYI45" s="451"/>
      <c r="MYJ45" s="451"/>
      <c r="MYK45" s="453"/>
      <c r="MYM45" s="449"/>
      <c r="MYN45" s="449"/>
      <c r="MYO45" s="449"/>
      <c r="MYP45" s="450"/>
      <c r="MYQ45" s="451"/>
      <c r="MYR45" s="451"/>
      <c r="MYS45" s="451"/>
      <c r="MYT45" s="449"/>
      <c r="MYU45" s="452"/>
      <c r="MYV45" s="453"/>
      <c r="MYW45" s="454"/>
      <c r="MYX45" s="449"/>
      <c r="MYY45" s="453"/>
      <c r="MYZ45" s="453"/>
      <c r="MZA45" s="450"/>
      <c r="MZB45" s="454"/>
      <c r="MZC45" s="455"/>
      <c r="MZD45" s="453"/>
      <c r="MZE45" s="456"/>
      <c r="MZF45" s="453"/>
      <c r="MZG45" s="456"/>
      <c r="MZH45" s="454"/>
      <c r="MZI45" s="451"/>
      <c r="MZJ45" s="454"/>
      <c r="MZK45" s="450"/>
      <c r="MZL45" s="456"/>
      <c r="MZM45" s="456"/>
      <c r="MZN45" s="456"/>
      <c r="MZO45" s="456"/>
      <c r="MZP45" s="271"/>
      <c r="MZQ45" s="451"/>
      <c r="MZR45" s="454"/>
      <c r="MZS45" s="451"/>
      <c r="MZT45" s="457"/>
      <c r="MZU45" s="271"/>
      <c r="MZV45" s="451"/>
      <c r="MZW45" s="454"/>
      <c r="MZX45" s="451"/>
      <c r="MZY45" s="457"/>
      <c r="MZZ45" s="451"/>
      <c r="NAA45" s="457"/>
      <c r="NAB45" s="457"/>
      <c r="NAC45" s="457"/>
      <c r="NAD45" s="271"/>
      <c r="NAE45" s="271"/>
      <c r="NAF45" s="451"/>
      <c r="NAG45" s="454"/>
      <c r="NAH45" s="451"/>
      <c r="NAI45" s="454"/>
      <c r="NAJ45" s="458"/>
      <c r="NAK45" s="459"/>
      <c r="NAL45" s="460"/>
      <c r="NAM45" s="461"/>
      <c r="NAN45" s="462"/>
      <c r="NAO45" s="458"/>
      <c r="NAP45" s="451"/>
      <c r="NAQ45" s="463"/>
      <c r="NAR45" s="451"/>
      <c r="NAS45" s="451"/>
      <c r="NAT45" s="453"/>
      <c r="NAV45" s="449"/>
      <c r="NAW45" s="449"/>
      <c r="NAX45" s="449"/>
      <c r="NAY45" s="450"/>
      <c r="NAZ45" s="451"/>
      <c r="NBA45" s="451"/>
      <c r="NBB45" s="451"/>
      <c r="NBC45" s="449"/>
      <c r="NBD45" s="452"/>
      <c r="NBE45" s="453"/>
      <c r="NBF45" s="454"/>
      <c r="NBG45" s="449"/>
      <c r="NBH45" s="453"/>
      <c r="NBI45" s="453"/>
      <c r="NBJ45" s="450"/>
      <c r="NBK45" s="454"/>
      <c r="NBL45" s="455"/>
      <c r="NBM45" s="453"/>
      <c r="NBN45" s="456"/>
      <c r="NBO45" s="453"/>
      <c r="NBP45" s="456"/>
      <c r="NBQ45" s="454"/>
      <c r="NBR45" s="451"/>
      <c r="NBS45" s="454"/>
      <c r="NBT45" s="450"/>
      <c r="NBU45" s="456"/>
      <c r="NBV45" s="456"/>
      <c r="NBW45" s="456"/>
      <c r="NBX45" s="456"/>
      <c r="NBY45" s="271"/>
      <c r="NBZ45" s="451"/>
      <c r="NCA45" s="454"/>
      <c r="NCB45" s="451"/>
      <c r="NCC45" s="457"/>
      <c r="NCD45" s="271"/>
      <c r="NCE45" s="451"/>
      <c r="NCF45" s="454"/>
      <c r="NCG45" s="451"/>
      <c r="NCH45" s="457"/>
      <c r="NCI45" s="451"/>
      <c r="NCJ45" s="457"/>
      <c r="NCK45" s="457"/>
      <c r="NCL45" s="457"/>
      <c r="NCM45" s="271"/>
      <c r="NCN45" s="271"/>
      <c r="NCO45" s="451"/>
      <c r="NCP45" s="454"/>
      <c r="NCQ45" s="451"/>
      <c r="NCR45" s="454"/>
      <c r="NCS45" s="458"/>
      <c r="NCT45" s="459"/>
      <c r="NCU45" s="460"/>
      <c r="NCV45" s="461"/>
      <c r="NCW45" s="462"/>
      <c r="NCX45" s="458"/>
      <c r="NCY45" s="451"/>
      <c r="NCZ45" s="463"/>
      <c r="NDA45" s="451"/>
      <c r="NDB45" s="451"/>
      <c r="NDC45" s="453"/>
      <c r="NDE45" s="449"/>
      <c r="NDF45" s="449"/>
      <c r="NDG45" s="449"/>
      <c r="NDH45" s="450"/>
      <c r="NDI45" s="451"/>
      <c r="NDJ45" s="451"/>
      <c r="NDK45" s="451"/>
      <c r="NDL45" s="449"/>
      <c r="NDM45" s="452"/>
      <c r="NDN45" s="453"/>
      <c r="NDO45" s="454"/>
      <c r="NDP45" s="449"/>
      <c r="NDQ45" s="453"/>
      <c r="NDR45" s="453"/>
      <c r="NDS45" s="450"/>
      <c r="NDT45" s="454"/>
      <c r="NDU45" s="455"/>
      <c r="NDV45" s="453"/>
      <c r="NDW45" s="456"/>
      <c r="NDX45" s="453"/>
      <c r="NDY45" s="456"/>
      <c r="NDZ45" s="454"/>
      <c r="NEA45" s="451"/>
      <c r="NEB45" s="454"/>
      <c r="NEC45" s="450"/>
      <c r="NED45" s="456"/>
      <c r="NEE45" s="456"/>
      <c r="NEF45" s="456"/>
      <c r="NEG45" s="456"/>
      <c r="NEH45" s="271"/>
      <c r="NEI45" s="451"/>
      <c r="NEJ45" s="454"/>
      <c r="NEK45" s="451"/>
      <c r="NEL45" s="457"/>
      <c r="NEM45" s="271"/>
      <c r="NEN45" s="451"/>
      <c r="NEO45" s="454"/>
      <c r="NEP45" s="451"/>
      <c r="NEQ45" s="457"/>
      <c r="NER45" s="451"/>
      <c r="NES45" s="457"/>
      <c r="NET45" s="457"/>
      <c r="NEU45" s="457"/>
      <c r="NEV45" s="271"/>
      <c r="NEW45" s="271"/>
      <c r="NEX45" s="451"/>
      <c r="NEY45" s="454"/>
      <c r="NEZ45" s="451"/>
      <c r="NFA45" s="454"/>
      <c r="NFB45" s="458"/>
      <c r="NFC45" s="459"/>
      <c r="NFD45" s="460"/>
      <c r="NFE45" s="461"/>
      <c r="NFF45" s="462"/>
      <c r="NFG45" s="458"/>
      <c r="NFH45" s="451"/>
      <c r="NFI45" s="463"/>
      <c r="NFJ45" s="451"/>
      <c r="NFK45" s="451"/>
      <c r="NFL45" s="453"/>
      <c r="NFN45" s="449"/>
      <c r="NFO45" s="449"/>
      <c r="NFP45" s="449"/>
      <c r="NFQ45" s="450"/>
      <c r="NFR45" s="451"/>
      <c r="NFS45" s="451"/>
      <c r="NFT45" s="451"/>
      <c r="NFU45" s="449"/>
      <c r="NFV45" s="452"/>
      <c r="NFW45" s="453"/>
      <c r="NFX45" s="454"/>
      <c r="NFY45" s="449"/>
      <c r="NFZ45" s="453"/>
      <c r="NGA45" s="453"/>
      <c r="NGB45" s="450"/>
      <c r="NGC45" s="454"/>
      <c r="NGD45" s="455"/>
      <c r="NGE45" s="453"/>
      <c r="NGF45" s="456"/>
      <c r="NGG45" s="453"/>
      <c r="NGH45" s="456"/>
      <c r="NGI45" s="454"/>
      <c r="NGJ45" s="451"/>
      <c r="NGK45" s="454"/>
      <c r="NGL45" s="450"/>
      <c r="NGM45" s="456"/>
      <c r="NGN45" s="456"/>
      <c r="NGO45" s="456"/>
      <c r="NGP45" s="456"/>
      <c r="NGQ45" s="271"/>
      <c r="NGR45" s="451"/>
      <c r="NGS45" s="454"/>
      <c r="NGT45" s="451"/>
      <c r="NGU45" s="457"/>
      <c r="NGV45" s="271"/>
      <c r="NGW45" s="451"/>
      <c r="NGX45" s="454"/>
      <c r="NGY45" s="451"/>
      <c r="NGZ45" s="457"/>
      <c r="NHA45" s="451"/>
      <c r="NHB45" s="457"/>
      <c r="NHC45" s="457"/>
      <c r="NHD45" s="457"/>
      <c r="NHE45" s="271"/>
      <c r="NHF45" s="271"/>
      <c r="NHG45" s="451"/>
      <c r="NHH45" s="454"/>
      <c r="NHI45" s="451"/>
      <c r="NHJ45" s="454"/>
      <c r="NHK45" s="458"/>
      <c r="NHL45" s="459"/>
      <c r="NHM45" s="460"/>
      <c r="NHN45" s="461"/>
      <c r="NHO45" s="462"/>
      <c r="NHP45" s="458"/>
      <c r="NHQ45" s="451"/>
      <c r="NHR45" s="463"/>
      <c r="NHS45" s="451"/>
      <c r="NHT45" s="451"/>
      <c r="NHU45" s="453"/>
      <c r="NHW45" s="449"/>
      <c r="NHX45" s="449"/>
      <c r="NHY45" s="449"/>
      <c r="NHZ45" s="450"/>
      <c r="NIA45" s="451"/>
      <c r="NIB45" s="451"/>
      <c r="NIC45" s="451"/>
      <c r="NID45" s="449"/>
      <c r="NIE45" s="452"/>
      <c r="NIF45" s="453"/>
      <c r="NIG45" s="454"/>
      <c r="NIH45" s="449"/>
      <c r="NII45" s="453"/>
      <c r="NIJ45" s="453"/>
      <c r="NIK45" s="450"/>
      <c r="NIL45" s="454"/>
      <c r="NIM45" s="455"/>
      <c r="NIN45" s="453"/>
      <c r="NIO45" s="456"/>
      <c r="NIP45" s="453"/>
      <c r="NIQ45" s="456"/>
      <c r="NIR45" s="454"/>
      <c r="NIS45" s="451"/>
      <c r="NIT45" s="454"/>
      <c r="NIU45" s="450"/>
      <c r="NIV45" s="456"/>
      <c r="NIW45" s="456"/>
      <c r="NIX45" s="456"/>
      <c r="NIY45" s="456"/>
      <c r="NIZ45" s="271"/>
      <c r="NJA45" s="451"/>
      <c r="NJB45" s="454"/>
      <c r="NJC45" s="451"/>
      <c r="NJD45" s="457"/>
      <c r="NJE45" s="271"/>
      <c r="NJF45" s="451"/>
      <c r="NJG45" s="454"/>
      <c r="NJH45" s="451"/>
      <c r="NJI45" s="457"/>
      <c r="NJJ45" s="451"/>
      <c r="NJK45" s="457"/>
      <c r="NJL45" s="457"/>
      <c r="NJM45" s="457"/>
      <c r="NJN45" s="271"/>
      <c r="NJO45" s="271"/>
      <c r="NJP45" s="451"/>
      <c r="NJQ45" s="454"/>
      <c r="NJR45" s="451"/>
      <c r="NJS45" s="454"/>
      <c r="NJT45" s="458"/>
      <c r="NJU45" s="459"/>
      <c r="NJV45" s="460"/>
      <c r="NJW45" s="461"/>
      <c r="NJX45" s="462"/>
      <c r="NJY45" s="458"/>
      <c r="NJZ45" s="451"/>
      <c r="NKA45" s="463"/>
      <c r="NKB45" s="451"/>
      <c r="NKC45" s="451"/>
      <c r="NKD45" s="453"/>
      <c r="NKF45" s="449"/>
      <c r="NKG45" s="449"/>
      <c r="NKH45" s="449"/>
      <c r="NKI45" s="450"/>
      <c r="NKJ45" s="451"/>
      <c r="NKK45" s="451"/>
      <c r="NKL45" s="451"/>
      <c r="NKM45" s="449"/>
      <c r="NKN45" s="452"/>
      <c r="NKO45" s="453"/>
      <c r="NKP45" s="454"/>
      <c r="NKQ45" s="449"/>
      <c r="NKR45" s="453"/>
      <c r="NKS45" s="453"/>
      <c r="NKT45" s="450"/>
      <c r="NKU45" s="454"/>
      <c r="NKV45" s="455"/>
      <c r="NKW45" s="453"/>
      <c r="NKX45" s="456"/>
      <c r="NKY45" s="453"/>
      <c r="NKZ45" s="456"/>
      <c r="NLA45" s="454"/>
      <c r="NLB45" s="451"/>
      <c r="NLC45" s="454"/>
      <c r="NLD45" s="450"/>
      <c r="NLE45" s="456"/>
      <c r="NLF45" s="456"/>
      <c r="NLG45" s="456"/>
      <c r="NLH45" s="456"/>
      <c r="NLI45" s="271"/>
      <c r="NLJ45" s="451"/>
      <c r="NLK45" s="454"/>
      <c r="NLL45" s="451"/>
      <c r="NLM45" s="457"/>
      <c r="NLN45" s="271"/>
      <c r="NLO45" s="451"/>
      <c r="NLP45" s="454"/>
      <c r="NLQ45" s="451"/>
      <c r="NLR45" s="457"/>
      <c r="NLS45" s="451"/>
      <c r="NLT45" s="457"/>
      <c r="NLU45" s="457"/>
      <c r="NLV45" s="457"/>
      <c r="NLW45" s="271"/>
      <c r="NLX45" s="271"/>
      <c r="NLY45" s="451"/>
      <c r="NLZ45" s="454"/>
      <c r="NMA45" s="451"/>
      <c r="NMB45" s="454"/>
      <c r="NMC45" s="458"/>
      <c r="NMD45" s="459"/>
      <c r="NME45" s="460"/>
      <c r="NMF45" s="461"/>
      <c r="NMG45" s="462"/>
      <c r="NMH45" s="458"/>
      <c r="NMI45" s="451"/>
      <c r="NMJ45" s="463"/>
      <c r="NMK45" s="451"/>
      <c r="NML45" s="451"/>
      <c r="NMM45" s="453"/>
      <c r="NMO45" s="449"/>
      <c r="NMP45" s="449"/>
      <c r="NMQ45" s="449"/>
      <c r="NMR45" s="450"/>
      <c r="NMS45" s="451"/>
      <c r="NMT45" s="451"/>
      <c r="NMU45" s="451"/>
      <c r="NMV45" s="449"/>
      <c r="NMW45" s="452"/>
      <c r="NMX45" s="453"/>
      <c r="NMY45" s="454"/>
      <c r="NMZ45" s="449"/>
      <c r="NNA45" s="453"/>
      <c r="NNB45" s="453"/>
      <c r="NNC45" s="450"/>
      <c r="NND45" s="454"/>
      <c r="NNE45" s="455"/>
      <c r="NNF45" s="453"/>
      <c r="NNG45" s="456"/>
      <c r="NNH45" s="453"/>
      <c r="NNI45" s="456"/>
      <c r="NNJ45" s="454"/>
      <c r="NNK45" s="451"/>
      <c r="NNL45" s="454"/>
      <c r="NNM45" s="450"/>
      <c r="NNN45" s="456"/>
      <c r="NNO45" s="456"/>
      <c r="NNP45" s="456"/>
      <c r="NNQ45" s="456"/>
      <c r="NNR45" s="271"/>
      <c r="NNS45" s="451"/>
      <c r="NNT45" s="454"/>
      <c r="NNU45" s="451"/>
      <c r="NNV45" s="457"/>
      <c r="NNW45" s="271"/>
      <c r="NNX45" s="451"/>
      <c r="NNY45" s="454"/>
      <c r="NNZ45" s="451"/>
      <c r="NOA45" s="457"/>
      <c r="NOB45" s="451"/>
      <c r="NOC45" s="457"/>
      <c r="NOD45" s="457"/>
      <c r="NOE45" s="457"/>
      <c r="NOF45" s="271"/>
      <c r="NOG45" s="271"/>
      <c r="NOH45" s="451"/>
      <c r="NOI45" s="454"/>
      <c r="NOJ45" s="451"/>
      <c r="NOK45" s="454"/>
      <c r="NOL45" s="458"/>
      <c r="NOM45" s="459"/>
      <c r="NON45" s="460"/>
      <c r="NOO45" s="461"/>
      <c r="NOP45" s="462"/>
      <c r="NOQ45" s="458"/>
      <c r="NOR45" s="451"/>
      <c r="NOS45" s="463"/>
      <c r="NOT45" s="451"/>
      <c r="NOU45" s="451"/>
      <c r="NOV45" s="453"/>
      <c r="NOX45" s="449"/>
      <c r="NOY45" s="449"/>
      <c r="NOZ45" s="449"/>
      <c r="NPA45" s="450"/>
      <c r="NPB45" s="451"/>
      <c r="NPC45" s="451"/>
      <c r="NPD45" s="451"/>
      <c r="NPE45" s="449"/>
      <c r="NPF45" s="452"/>
      <c r="NPG45" s="453"/>
      <c r="NPH45" s="454"/>
      <c r="NPI45" s="449"/>
      <c r="NPJ45" s="453"/>
      <c r="NPK45" s="453"/>
      <c r="NPL45" s="450"/>
      <c r="NPM45" s="454"/>
      <c r="NPN45" s="455"/>
      <c r="NPO45" s="453"/>
      <c r="NPP45" s="456"/>
      <c r="NPQ45" s="453"/>
      <c r="NPR45" s="456"/>
      <c r="NPS45" s="454"/>
      <c r="NPT45" s="451"/>
      <c r="NPU45" s="454"/>
      <c r="NPV45" s="450"/>
      <c r="NPW45" s="456"/>
      <c r="NPX45" s="456"/>
      <c r="NPY45" s="456"/>
      <c r="NPZ45" s="456"/>
      <c r="NQA45" s="271"/>
      <c r="NQB45" s="451"/>
      <c r="NQC45" s="454"/>
      <c r="NQD45" s="451"/>
      <c r="NQE45" s="457"/>
      <c r="NQF45" s="271"/>
      <c r="NQG45" s="451"/>
      <c r="NQH45" s="454"/>
      <c r="NQI45" s="451"/>
      <c r="NQJ45" s="457"/>
      <c r="NQK45" s="451"/>
      <c r="NQL45" s="457"/>
      <c r="NQM45" s="457"/>
      <c r="NQN45" s="457"/>
      <c r="NQO45" s="271"/>
      <c r="NQP45" s="271"/>
      <c r="NQQ45" s="451"/>
      <c r="NQR45" s="454"/>
      <c r="NQS45" s="451"/>
      <c r="NQT45" s="454"/>
      <c r="NQU45" s="458"/>
      <c r="NQV45" s="459"/>
      <c r="NQW45" s="460"/>
      <c r="NQX45" s="461"/>
      <c r="NQY45" s="462"/>
      <c r="NQZ45" s="458"/>
      <c r="NRA45" s="451"/>
      <c r="NRB45" s="463"/>
      <c r="NRC45" s="451"/>
      <c r="NRD45" s="451"/>
      <c r="NRE45" s="453"/>
      <c r="NRG45" s="449"/>
      <c r="NRH45" s="449"/>
      <c r="NRI45" s="449"/>
      <c r="NRJ45" s="450"/>
      <c r="NRK45" s="451"/>
      <c r="NRL45" s="451"/>
      <c r="NRM45" s="451"/>
      <c r="NRN45" s="449"/>
      <c r="NRO45" s="452"/>
      <c r="NRP45" s="453"/>
      <c r="NRQ45" s="454"/>
      <c r="NRR45" s="449"/>
      <c r="NRS45" s="453"/>
      <c r="NRT45" s="453"/>
      <c r="NRU45" s="450"/>
      <c r="NRV45" s="454"/>
      <c r="NRW45" s="455"/>
      <c r="NRX45" s="453"/>
      <c r="NRY45" s="456"/>
      <c r="NRZ45" s="453"/>
      <c r="NSA45" s="456"/>
      <c r="NSB45" s="454"/>
      <c r="NSC45" s="451"/>
      <c r="NSD45" s="454"/>
      <c r="NSE45" s="450"/>
      <c r="NSF45" s="456"/>
      <c r="NSG45" s="456"/>
      <c r="NSH45" s="456"/>
      <c r="NSI45" s="456"/>
      <c r="NSJ45" s="271"/>
      <c r="NSK45" s="451"/>
      <c r="NSL45" s="454"/>
      <c r="NSM45" s="451"/>
      <c r="NSN45" s="457"/>
      <c r="NSO45" s="271"/>
      <c r="NSP45" s="451"/>
      <c r="NSQ45" s="454"/>
      <c r="NSR45" s="451"/>
      <c r="NSS45" s="457"/>
      <c r="NST45" s="451"/>
      <c r="NSU45" s="457"/>
      <c r="NSV45" s="457"/>
      <c r="NSW45" s="457"/>
      <c r="NSX45" s="271"/>
      <c r="NSY45" s="271"/>
      <c r="NSZ45" s="451"/>
      <c r="NTA45" s="454"/>
      <c r="NTB45" s="451"/>
      <c r="NTC45" s="454"/>
      <c r="NTD45" s="458"/>
      <c r="NTE45" s="459"/>
      <c r="NTF45" s="460"/>
      <c r="NTG45" s="461"/>
      <c r="NTH45" s="462"/>
      <c r="NTI45" s="458"/>
      <c r="NTJ45" s="451"/>
      <c r="NTK45" s="463"/>
      <c r="NTL45" s="451"/>
      <c r="NTM45" s="451"/>
      <c r="NTN45" s="453"/>
      <c r="NTP45" s="449"/>
      <c r="NTQ45" s="449"/>
      <c r="NTR45" s="449"/>
      <c r="NTS45" s="450"/>
      <c r="NTT45" s="451"/>
      <c r="NTU45" s="451"/>
      <c r="NTV45" s="451"/>
      <c r="NTW45" s="449"/>
      <c r="NTX45" s="452"/>
      <c r="NTY45" s="453"/>
      <c r="NTZ45" s="454"/>
      <c r="NUA45" s="449"/>
      <c r="NUB45" s="453"/>
      <c r="NUC45" s="453"/>
      <c r="NUD45" s="450"/>
      <c r="NUE45" s="454"/>
      <c r="NUF45" s="455"/>
      <c r="NUG45" s="453"/>
      <c r="NUH45" s="456"/>
      <c r="NUI45" s="453"/>
      <c r="NUJ45" s="456"/>
      <c r="NUK45" s="454"/>
      <c r="NUL45" s="451"/>
      <c r="NUM45" s="454"/>
      <c r="NUN45" s="450"/>
      <c r="NUO45" s="456"/>
      <c r="NUP45" s="456"/>
      <c r="NUQ45" s="456"/>
      <c r="NUR45" s="456"/>
      <c r="NUS45" s="271"/>
      <c r="NUT45" s="451"/>
      <c r="NUU45" s="454"/>
      <c r="NUV45" s="451"/>
      <c r="NUW45" s="457"/>
      <c r="NUX45" s="271"/>
      <c r="NUY45" s="451"/>
      <c r="NUZ45" s="454"/>
      <c r="NVA45" s="451"/>
      <c r="NVB45" s="457"/>
      <c r="NVC45" s="451"/>
      <c r="NVD45" s="457"/>
      <c r="NVE45" s="457"/>
      <c r="NVF45" s="457"/>
      <c r="NVG45" s="271"/>
      <c r="NVH45" s="271"/>
      <c r="NVI45" s="451"/>
      <c r="NVJ45" s="454"/>
      <c r="NVK45" s="451"/>
      <c r="NVL45" s="454"/>
      <c r="NVM45" s="458"/>
      <c r="NVN45" s="459"/>
      <c r="NVO45" s="460"/>
      <c r="NVP45" s="461"/>
      <c r="NVQ45" s="462"/>
      <c r="NVR45" s="458"/>
      <c r="NVS45" s="451"/>
      <c r="NVT45" s="463"/>
      <c r="NVU45" s="451"/>
      <c r="NVV45" s="451"/>
      <c r="NVW45" s="453"/>
      <c r="NVY45" s="449"/>
      <c r="NVZ45" s="449"/>
      <c r="NWA45" s="449"/>
      <c r="NWB45" s="450"/>
      <c r="NWC45" s="451"/>
      <c r="NWD45" s="451"/>
      <c r="NWE45" s="451"/>
      <c r="NWF45" s="449"/>
      <c r="NWG45" s="452"/>
      <c r="NWH45" s="453"/>
      <c r="NWI45" s="454"/>
      <c r="NWJ45" s="449"/>
      <c r="NWK45" s="453"/>
      <c r="NWL45" s="453"/>
      <c r="NWM45" s="450"/>
      <c r="NWN45" s="454"/>
      <c r="NWO45" s="455"/>
      <c r="NWP45" s="453"/>
      <c r="NWQ45" s="456"/>
      <c r="NWR45" s="453"/>
      <c r="NWS45" s="456"/>
      <c r="NWT45" s="454"/>
      <c r="NWU45" s="451"/>
      <c r="NWV45" s="454"/>
      <c r="NWW45" s="450"/>
      <c r="NWX45" s="456"/>
      <c r="NWY45" s="456"/>
      <c r="NWZ45" s="456"/>
      <c r="NXA45" s="456"/>
      <c r="NXB45" s="271"/>
      <c r="NXC45" s="451"/>
      <c r="NXD45" s="454"/>
      <c r="NXE45" s="451"/>
      <c r="NXF45" s="457"/>
      <c r="NXG45" s="271"/>
      <c r="NXH45" s="451"/>
      <c r="NXI45" s="454"/>
      <c r="NXJ45" s="451"/>
      <c r="NXK45" s="457"/>
      <c r="NXL45" s="451"/>
      <c r="NXM45" s="457"/>
      <c r="NXN45" s="457"/>
      <c r="NXO45" s="457"/>
      <c r="NXP45" s="271"/>
      <c r="NXQ45" s="271"/>
      <c r="NXR45" s="451"/>
      <c r="NXS45" s="454"/>
      <c r="NXT45" s="451"/>
      <c r="NXU45" s="454"/>
      <c r="NXV45" s="458"/>
      <c r="NXW45" s="459"/>
      <c r="NXX45" s="460"/>
      <c r="NXY45" s="461"/>
      <c r="NXZ45" s="462"/>
      <c r="NYA45" s="458"/>
      <c r="NYB45" s="451"/>
      <c r="NYC45" s="463"/>
      <c r="NYD45" s="451"/>
      <c r="NYE45" s="451"/>
      <c r="NYF45" s="453"/>
      <c r="NYH45" s="449"/>
      <c r="NYI45" s="449"/>
      <c r="NYJ45" s="449"/>
      <c r="NYK45" s="450"/>
      <c r="NYL45" s="451"/>
      <c r="NYM45" s="451"/>
      <c r="NYN45" s="451"/>
      <c r="NYO45" s="449"/>
      <c r="NYP45" s="452"/>
      <c r="NYQ45" s="453"/>
      <c r="NYR45" s="454"/>
      <c r="NYS45" s="449"/>
      <c r="NYT45" s="453"/>
      <c r="NYU45" s="453"/>
      <c r="NYV45" s="450"/>
      <c r="NYW45" s="454"/>
      <c r="NYX45" s="455"/>
      <c r="NYY45" s="453"/>
      <c r="NYZ45" s="456"/>
      <c r="NZA45" s="453"/>
      <c r="NZB45" s="456"/>
      <c r="NZC45" s="454"/>
      <c r="NZD45" s="451"/>
      <c r="NZE45" s="454"/>
      <c r="NZF45" s="450"/>
      <c r="NZG45" s="456"/>
      <c r="NZH45" s="456"/>
      <c r="NZI45" s="456"/>
      <c r="NZJ45" s="456"/>
      <c r="NZK45" s="271"/>
      <c r="NZL45" s="451"/>
      <c r="NZM45" s="454"/>
      <c r="NZN45" s="451"/>
      <c r="NZO45" s="457"/>
      <c r="NZP45" s="271"/>
      <c r="NZQ45" s="451"/>
      <c r="NZR45" s="454"/>
      <c r="NZS45" s="451"/>
      <c r="NZT45" s="457"/>
      <c r="NZU45" s="451"/>
      <c r="NZV45" s="457"/>
      <c r="NZW45" s="457"/>
      <c r="NZX45" s="457"/>
      <c r="NZY45" s="271"/>
      <c r="NZZ45" s="271"/>
      <c r="OAA45" s="451"/>
      <c r="OAB45" s="454"/>
      <c r="OAC45" s="451"/>
      <c r="OAD45" s="454"/>
      <c r="OAE45" s="458"/>
      <c r="OAF45" s="459"/>
      <c r="OAG45" s="460"/>
      <c r="OAH45" s="461"/>
      <c r="OAI45" s="462"/>
      <c r="OAJ45" s="458"/>
      <c r="OAK45" s="451"/>
      <c r="OAL45" s="463"/>
      <c r="OAM45" s="451"/>
      <c r="OAN45" s="451"/>
      <c r="OAO45" s="453"/>
      <c r="OAQ45" s="449"/>
      <c r="OAR45" s="449"/>
      <c r="OAS45" s="449"/>
      <c r="OAT45" s="450"/>
      <c r="OAU45" s="451"/>
      <c r="OAV45" s="451"/>
      <c r="OAW45" s="451"/>
      <c r="OAX45" s="449"/>
      <c r="OAY45" s="452"/>
      <c r="OAZ45" s="453"/>
      <c r="OBA45" s="454"/>
      <c r="OBB45" s="449"/>
      <c r="OBC45" s="453"/>
      <c r="OBD45" s="453"/>
      <c r="OBE45" s="450"/>
      <c r="OBF45" s="454"/>
      <c r="OBG45" s="455"/>
      <c r="OBH45" s="453"/>
      <c r="OBI45" s="456"/>
      <c r="OBJ45" s="453"/>
      <c r="OBK45" s="456"/>
      <c r="OBL45" s="454"/>
      <c r="OBM45" s="451"/>
      <c r="OBN45" s="454"/>
      <c r="OBO45" s="450"/>
      <c r="OBP45" s="456"/>
      <c r="OBQ45" s="456"/>
      <c r="OBR45" s="456"/>
      <c r="OBS45" s="456"/>
      <c r="OBT45" s="271"/>
      <c r="OBU45" s="451"/>
      <c r="OBV45" s="454"/>
      <c r="OBW45" s="451"/>
      <c r="OBX45" s="457"/>
      <c r="OBY45" s="271"/>
      <c r="OBZ45" s="451"/>
      <c r="OCA45" s="454"/>
      <c r="OCB45" s="451"/>
      <c r="OCC45" s="457"/>
      <c r="OCD45" s="451"/>
      <c r="OCE45" s="457"/>
      <c r="OCF45" s="457"/>
      <c r="OCG45" s="457"/>
      <c r="OCH45" s="271"/>
      <c r="OCI45" s="271"/>
      <c r="OCJ45" s="451"/>
      <c r="OCK45" s="454"/>
      <c r="OCL45" s="451"/>
      <c r="OCM45" s="454"/>
      <c r="OCN45" s="458"/>
      <c r="OCO45" s="459"/>
      <c r="OCP45" s="460"/>
      <c r="OCQ45" s="461"/>
      <c r="OCR45" s="462"/>
      <c r="OCS45" s="458"/>
      <c r="OCT45" s="451"/>
      <c r="OCU45" s="463"/>
      <c r="OCV45" s="451"/>
      <c r="OCW45" s="451"/>
      <c r="OCX45" s="453"/>
      <c r="OCZ45" s="449"/>
      <c r="ODA45" s="449"/>
      <c r="ODB45" s="449"/>
      <c r="ODC45" s="450"/>
      <c r="ODD45" s="451"/>
      <c r="ODE45" s="451"/>
      <c r="ODF45" s="451"/>
      <c r="ODG45" s="449"/>
      <c r="ODH45" s="452"/>
      <c r="ODI45" s="453"/>
      <c r="ODJ45" s="454"/>
      <c r="ODK45" s="449"/>
      <c r="ODL45" s="453"/>
      <c r="ODM45" s="453"/>
      <c r="ODN45" s="450"/>
      <c r="ODO45" s="454"/>
      <c r="ODP45" s="455"/>
      <c r="ODQ45" s="453"/>
      <c r="ODR45" s="456"/>
      <c r="ODS45" s="453"/>
      <c r="ODT45" s="456"/>
      <c r="ODU45" s="454"/>
      <c r="ODV45" s="451"/>
      <c r="ODW45" s="454"/>
      <c r="ODX45" s="450"/>
      <c r="ODY45" s="456"/>
      <c r="ODZ45" s="456"/>
      <c r="OEA45" s="456"/>
      <c r="OEB45" s="456"/>
      <c r="OEC45" s="271"/>
      <c r="OED45" s="451"/>
      <c r="OEE45" s="454"/>
      <c r="OEF45" s="451"/>
      <c r="OEG45" s="457"/>
      <c r="OEH45" s="271"/>
      <c r="OEI45" s="451"/>
      <c r="OEJ45" s="454"/>
      <c r="OEK45" s="451"/>
      <c r="OEL45" s="457"/>
      <c r="OEM45" s="451"/>
      <c r="OEN45" s="457"/>
      <c r="OEO45" s="457"/>
      <c r="OEP45" s="457"/>
      <c r="OEQ45" s="271"/>
      <c r="OER45" s="271"/>
      <c r="OES45" s="451"/>
      <c r="OET45" s="454"/>
      <c r="OEU45" s="451"/>
      <c r="OEV45" s="454"/>
      <c r="OEW45" s="458"/>
      <c r="OEX45" s="459"/>
      <c r="OEY45" s="460"/>
      <c r="OEZ45" s="461"/>
      <c r="OFA45" s="462"/>
      <c r="OFB45" s="458"/>
      <c r="OFC45" s="451"/>
      <c r="OFD45" s="463"/>
      <c r="OFE45" s="451"/>
      <c r="OFF45" s="451"/>
      <c r="OFG45" s="453"/>
      <c r="OFI45" s="449"/>
      <c r="OFJ45" s="449"/>
      <c r="OFK45" s="449"/>
      <c r="OFL45" s="450"/>
      <c r="OFM45" s="451"/>
      <c r="OFN45" s="451"/>
      <c r="OFO45" s="451"/>
      <c r="OFP45" s="449"/>
      <c r="OFQ45" s="452"/>
      <c r="OFR45" s="453"/>
      <c r="OFS45" s="454"/>
      <c r="OFT45" s="449"/>
      <c r="OFU45" s="453"/>
      <c r="OFV45" s="453"/>
      <c r="OFW45" s="450"/>
      <c r="OFX45" s="454"/>
      <c r="OFY45" s="455"/>
      <c r="OFZ45" s="453"/>
      <c r="OGA45" s="456"/>
      <c r="OGB45" s="453"/>
      <c r="OGC45" s="456"/>
      <c r="OGD45" s="454"/>
      <c r="OGE45" s="451"/>
      <c r="OGF45" s="454"/>
      <c r="OGG45" s="450"/>
      <c r="OGH45" s="456"/>
      <c r="OGI45" s="456"/>
      <c r="OGJ45" s="456"/>
      <c r="OGK45" s="456"/>
      <c r="OGL45" s="271"/>
      <c r="OGM45" s="451"/>
      <c r="OGN45" s="454"/>
      <c r="OGO45" s="451"/>
      <c r="OGP45" s="457"/>
      <c r="OGQ45" s="271"/>
      <c r="OGR45" s="451"/>
      <c r="OGS45" s="454"/>
      <c r="OGT45" s="451"/>
      <c r="OGU45" s="457"/>
      <c r="OGV45" s="451"/>
      <c r="OGW45" s="457"/>
      <c r="OGX45" s="457"/>
      <c r="OGY45" s="457"/>
      <c r="OGZ45" s="271"/>
      <c r="OHA45" s="271"/>
      <c r="OHB45" s="451"/>
      <c r="OHC45" s="454"/>
      <c r="OHD45" s="451"/>
      <c r="OHE45" s="454"/>
      <c r="OHF45" s="458"/>
      <c r="OHG45" s="459"/>
      <c r="OHH45" s="460"/>
      <c r="OHI45" s="461"/>
      <c r="OHJ45" s="462"/>
      <c r="OHK45" s="458"/>
      <c r="OHL45" s="451"/>
      <c r="OHM45" s="463"/>
      <c r="OHN45" s="451"/>
      <c r="OHO45" s="451"/>
      <c r="OHP45" s="453"/>
      <c r="OHR45" s="449"/>
      <c r="OHS45" s="449"/>
      <c r="OHT45" s="449"/>
      <c r="OHU45" s="450"/>
      <c r="OHV45" s="451"/>
      <c r="OHW45" s="451"/>
      <c r="OHX45" s="451"/>
      <c r="OHY45" s="449"/>
      <c r="OHZ45" s="452"/>
      <c r="OIA45" s="453"/>
      <c r="OIB45" s="454"/>
      <c r="OIC45" s="449"/>
      <c r="OID45" s="453"/>
      <c r="OIE45" s="453"/>
      <c r="OIF45" s="450"/>
      <c r="OIG45" s="454"/>
      <c r="OIH45" s="455"/>
      <c r="OII45" s="453"/>
      <c r="OIJ45" s="456"/>
      <c r="OIK45" s="453"/>
      <c r="OIL45" s="456"/>
      <c r="OIM45" s="454"/>
      <c r="OIN45" s="451"/>
      <c r="OIO45" s="454"/>
      <c r="OIP45" s="450"/>
      <c r="OIQ45" s="456"/>
      <c r="OIR45" s="456"/>
      <c r="OIS45" s="456"/>
      <c r="OIT45" s="456"/>
      <c r="OIU45" s="271"/>
      <c r="OIV45" s="451"/>
      <c r="OIW45" s="454"/>
      <c r="OIX45" s="451"/>
      <c r="OIY45" s="457"/>
      <c r="OIZ45" s="271"/>
      <c r="OJA45" s="451"/>
      <c r="OJB45" s="454"/>
      <c r="OJC45" s="451"/>
      <c r="OJD45" s="457"/>
      <c r="OJE45" s="451"/>
      <c r="OJF45" s="457"/>
      <c r="OJG45" s="457"/>
      <c r="OJH45" s="457"/>
      <c r="OJI45" s="271"/>
      <c r="OJJ45" s="271"/>
      <c r="OJK45" s="451"/>
      <c r="OJL45" s="454"/>
      <c r="OJM45" s="451"/>
      <c r="OJN45" s="454"/>
      <c r="OJO45" s="458"/>
      <c r="OJP45" s="459"/>
      <c r="OJQ45" s="460"/>
      <c r="OJR45" s="461"/>
      <c r="OJS45" s="462"/>
      <c r="OJT45" s="458"/>
      <c r="OJU45" s="451"/>
      <c r="OJV45" s="463"/>
      <c r="OJW45" s="451"/>
      <c r="OJX45" s="451"/>
      <c r="OJY45" s="453"/>
      <c r="OKA45" s="449"/>
      <c r="OKB45" s="449"/>
      <c r="OKC45" s="449"/>
      <c r="OKD45" s="450"/>
      <c r="OKE45" s="451"/>
      <c r="OKF45" s="451"/>
      <c r="OKG45" s="451"/>
      <c r="OKH45" s="449"/>
      <c r="OKI45" s="452"/>
      <c r="OKJ45" s="453"/>
      <c r="OKK45" s="454"/>
      <c r="OKL45" s="449"/>
      <c r="OKM45" s="453"/>
      <c r="OKN45" s="453"/>
      <c r="OKO45" s="450"/>
      <c r="OKP45" s="454"/>
      <c r="OKQ45" s="455"/>
      <c r="OKR45" s="453"/>
      <c r="OKS45" s="456"/>
      <c r="OKT45" s="453"/>
      <c r="OKU45" s="456"/>
      <c r="OKV45" s="454"/>
      <c r="OKW45" s="451"/>
      <c r="OKX45" s="454"/>
      <c r="OKY45" s="450"/>
      <c r="OKZ45" s="456"/>
      <c r="OLA45" s="456"/>
      <c r="OLB45" s="456"/>
      <c r="OLC45" s="456"/>
      <c r="OLD45" s="271"/>
      <c r="OLE45" s="451"/>
      <c r="OLF45" s="454"/>
      <c r="OLG45" s="451"/>
      <c r="OLH45" s="457"/>
      <c r="OLI45" s="271"/>
      <c r="OLJ45" s="451"/>
      <c r="OLK45" s="454"/>
      <c r="OLL45" s="451"/>
      <c r="OLM45" s="457"/>
      <c r="OLN45" s="451"/>
      <c r="OLO45" s="457"/>
      <c r="OLP45" s="457"/>
      <c r="OLQ45" s="457"/>
      <c r="OLR45" s="271"/>
      <c r="OLS45" s="271"/>
      <c r="OLT45" s="451"/>
      <c r="OLU45" s="454"/>
      <c r="OLV45" s="451"/>
      <c r="OLW45" s="454"/>
      <c r="OLX45" s="458"/>
      <c r="OLY45" s="459"/>
      <c r="OLZ45" s="460"/>
      <c r="OMA45" s="461"/>
      <c r="OMB45" s="462"/>
      <c r="OMC45" s="458"/>
      <c r="OMD45" s="451"/>
      <c r="OME45" s="463"/>
      <c r="OMF45" s="451"/>
      <c r="OMG45" s="451"/>
      <c r="OMH45" s="453"/>
      <c r="OMJ45" s="449"/>
      <c r="OMK45" s="449"/>
      <c r="OML45" s="449"/>
      <c r="OMM45" s="450"/>
      <c r="OMN45" s="451"/>
      <c r="OMO45" s="451"/>
      <c r="OMP45" s="451"/>
      <c r="OMQ45" s="449"/>
      <c r="OMR45" s="452"/>
      <c r="OMS45" s="453"/>
      <c r="OMT45" s="454"/>
      <c r="OMU45" s="449"/>
      <c r="OMV45" s="453"/>
      <c r="OMW45" s="453"/>
      <c r="OMX45" s="450"/>
      <c r="OMY45" s="454"/>
      <c r="OMZ45" s="455"/>
      <c r="ONA45" s="453"/>
      <c r="ONB45" s="456"/>
      <c r="ONC45" s="453"/>
      <c r="OND45" s="456"/>
      <c r="ONE45" s="454"/>
      <c r="ONF45" s="451"/>
      <c r="ONG45" s="454"/>
      <c r="ONH45" s="450"/>
      <c r="ONI45" s="456"/>
      <c r="ONJ45" s="456"/>
      <c r="ONK45" s="456"/>
      <c r="ONL45" s="456"/>
      <c r="ONM45" s="271"/>
      <c r="ONN45" s="451"/>
      <c r="ONO45" s="454"/>
      <c r="ONP45" s="451"/>
      <c r="ONQ45" s="457"/>
      <c r="ONR45" s="271"/>
      <c r="ONS45" s="451"/>
      <c r="ONT45" s="454"/>
      <c r="ONU45" s="451"/>
      <c r="ONV45" s="457"/>
      <c r="ONW45" s="451"/>
      <c r="ONX45" s="457"/>
      <c r="ONY45" s="457"/>
      <c r="ONZ45" s="457"/>
      <c r="OOA45" s="271"/>
      <c r="OOB45" s="271"/>
      <c r="OOC45" s="451"/>
      <c r="OOD45" s="454"/>
      <c r="OOE45" s="451"/>
      <c r="OOF45" s="454"/>
      <c r="OOG45" s="458"/>
      <c r="OOH45" s="459"/>
      <c r="OOI45" s="460"/>
      <c r="OOJ45" s="461"/>
      <c r="OOK45" s="462"/>
      <c r="OOL45" s="458"/>
      <c r="OOM45" s="451"/>
      <c r="OON45" s="463"/>
      <c r="OOO45" s="451"/>
      <c r="OOP45" s="451"/>
      <c r="OOQ45" s="453"/>
      <c r="OOS45" s="449"/>
      <c r="OOT45" s="449"/>
      <c r="OOU45" s="449"/>
      <c r="OOV45" s="450"/>
      <c r="OOW45" s="451"/>
      <c r="OOX45" s="451"/>
      <c r="OOY45" s="451"/>
      <c r="OOZ45" s="449"/>
      <c r="OPA45" s="452"/>
      <c r="OPB45" s="453"/>
      <c r="OPC45" s="454"/>
      <c r="OPD45" s="449"/>
      <c r="OPE45" s="453"/>
      <c r="OPF45" s="453"/>
      <c r="OPG45" s="450"/>
      <c r="OPH45" s="454"/>
      <c r="OPI45" s="455"/>
      <c r="OPJ45" s="453"/>
      <c r="OPK45" s="456"/>
      <c r="OPL45" s="453"/>
      <c r="OPM45" s="456"/>
      <c r="OPN45" s="454"/>
      <c r="OPO45" s="451"/>
      <c r="OPP45" s="454"/>
      <c r="OPQ45" s="450"/>
      <c r="OPR45" s="456"/>
      <c r="OPS45" s="456"/>
      <c r="OPT45" s="456"/>
      <c r="OPU45" s="456"/>
      <c r="OPV45" s="271"/>
      <c r="OPW45" s="451"/>
      <c r="OPX45" s="454"/>
      <c r="OPY45" s="451"/>
      <c r="OPZ45" s="457"/>
      <c r="OQA45" s="271"/>
      <c r="OQB45" s="451"/>
      <c r="OQC45" s="454"/>
      <c r="OQD45" s="451"/>
      <c r="OQE45" s="457"/>
      <c r="OQF45" s="451"/>
      <c r="OQG45" s="457"/>
      <c r="OQH45" s="457"/>
      <c r="OQI45" s="457"/>
      <c r="OQJ45" s="271"/>
      <c r="OQK45" s="271"/>
      <c r="OQL45" s="451"/>
      <c r="OQM45" s="454"/>
      <c r="OQN45" s="451"/>
      <c r="OQO45" s="454"/>
      <c r="OQP45" s="458"/>
      <c r="OQQ45" s="459"/>
      <c r="OQR45" s="460"/>
      <c r="OQS45" s="461"/>
      <c r="OQT45" s="462"/>
      <c r="OQU45" s="458"/>
      <c r="OQV45" s="451"/>
      <c r="OQW45" s="463"/>
      <c r="OQX45" s="451"/>
      <c r="OQY45" s="451"/>
      <c r="OQZ45" s="453"/>
      <c r="ORB45" s="449"/>
      <c r="ORC45" s="449"/>
      <c r="ORD45" s="449"/>
      <c r="ORE45" s="450"/>
      <c r="ORF45" s="451"/>
      <c r="ORG45" s="451"/>
      <c r="ORH45" s="451"/>
      <c r="ORI45" s="449"/>
      <c r="ORJ45" s="452"/>
      <c r="ORK45" s="453"/>
      <c r="ORL45" s="454"/>
      <c r="ORM45" s="449"/>
      <c r="ORN45" s="453"/>
      <c r="ORO45" s="453"/>
      <c r="ORP45" s="450"/>
      <c r="ORQ45" s="454"/>
      <c r="ORR45" s="455"/>
      <c r="ORS45" s="453"/>
      <c r="ORT45" s="456"/>
      <c r="ORU45" s="453"/>
      <c r="ORV45" s="456"/>
      <c r="ORW45" s="454"/>
      <c r="ORX45" s="451"/>
      <c r="ORY45" s="454"/>
      <c r="ORZ45" s="450"/>
      <c r="OSA45" s="456"/>
      <c r="OSB45" s="456"/>
      <c r="OSC45" s="456"/>
      <c r="OSD45" s="456"/>
      <c r="OSE45" s="271"/>
      <c r="OSF45" s="451"/>
      <c r="OSG45" s="454"/>
      <c r="OSH45" s="451"/>
      <c r="OSI45" s="457"/>
      <c r="OSJ45" s="271"/>
      <c r="OSK45" s="451"/>
      <c r="OSL45" s="454"/>
      <c r="OSM45" s="451"/>
      <c r="OSN45" s="457"/>
      <c r="OSO45" s="451"/>
      <c r="OSP45" s="457"/>
      <c r="OSQ45" s="457"/>
      <c r="OSR45" s="457"/>
      <c r="OSS45" s="271"/>
      <c r="OST45" s="271"/>
      <c r="OSU45" s="451"/>
      <c r="OSV45" s="454"/>
      <c r="OSW45" s="451"/>
      <c r="OSX45" s="454"/>
      <c r="OSY45" s="458"/>
      <c r="OSZ45" s="459"/>
      <c r="OTA45" s="460"/>
      <c r="OTB45" s="461"/>
      <c r="OTC45" s="462"/>
      <c r="OTD45" s="458"/>
      <c r="OTE45" s="451"/>
      <c r="OTF45" s="463"/>
      <c r="OTG45" s="451"/>
      <c r="OTH45" s="451"/>
      <c r="OTI45" s="453"/>
      <c r="OTK45" s="449"/>
      <c r="OTL45" s="449"/>
      <c r="OTM45" s="449"/>
      <c r="OTN45" s="450"/>
      <c r="OTO45" s="451"/>
      <c r="OTP45" s="451"/>
      <c r="OTQ45" s="451"/>
      <c r="OTR45" s="449"/>
      <c r="OTS45" s="452"/>
      <c r="OTT45" s="453"/>
      <c r="OTU45" s="454"/>
      <c r="OTV45" s="449"/>
      <c r="OTW45" s="453"/>
      <c r="OTX45" s="453"/>
      <c r="OTY45" s="450"/>
      <c r="OTZ45" s="454"/>
      <c r="OUA45" s="455"/>
      <c r="OUB45" s="453"/>
      <c r="OUC45" s="456"/>
      <c r="OUD45" s="453"/>
      <c r="OUE45" s="456"/>
      <c r="OUF45" s="454"/>
      <c r="OUG45" s="451"/>
      <c r="OUH45" s="454"/>
      <c r="OUI45" s="450"/>
      <c r="OUJ45" s="456"/>
      <c r="OUK45" s="456"/>
      <c r="OUL45" s="456"/>
      <c r="OUM45" s="456"/>
      <c r="OUN45" s="271"/>
      <c r="OUO45" s="451"/>
      <c r="OUP45" s="454"/>
      <c r="OUQ45" s="451"/>
      <c r="OUR45" s="457"/>
      <c r="OUS45" s="271"/>
      <c r="OUT45" s="451"/>
      <c r="OUU45" s="454"/>
      <c r="OUV45" s="451"/>
      <c r="OUW45" s="457"/>
      <c r="OUX45" s="451"/>
      <c r="OUY45" s="457"/>
      <c r="OUZ45" s="457"/>
      <c r="OVA45" s="457"/>
      <c r="OVB45" s="271"/>
      <c r="OVC45" s="271"/>
      <c r="OVD45" s="451"/>
      <c r="OVE45" s="454"/>
      <c r="OVF45" s="451"/>
      <c r="OVG45" s="454"/>
      <c r="OVH45" s="458"/>
      <c r="OVI45" s="459"/>
      <c r="OVJ45" s="460"/>
      <c r="OVK45" s="461"/>
      <c r="OVL45" s="462"/>
      <c r="OVM45" s="458"/>
      <c r="OVN45" s="451"/>
      <c r="OVO45" s="463"/>
      <c r="OVP45" s="451"/>
      <c r="OVQ45" s="451"/>
      <c r="OVR45" s="453"/>
      <c r="OVT45" s="449"/>
      <c r="OVU45" s="449"/>
      <c r="OVV45" s="449"/>
      <c r="OVW45" s="450"/>
      <c r="OVX45" s="451"/>
      <c r="OVY45" s="451"/>
      <c r="OVZ45" s="451"/>
      <c r="OWA45" s="449"/>
      <c r="OWB45" s="452"/>
      <c r="OWC45" s="453"/>
      <c r="OWD45" s="454"/>
      <c r="OWE45" s="449"/>
      <c r="OWF45" s="453"/>
      <c r="OWG45" s="453"/>
      <c r="OWH45" s="450"/>
      <c r="OWI45" s="454"/>
      <c r="OWJ45" s="455"/>
      <c r="OWK45" s="453"/>
      <c r="OWL45" s="456"/>
      <c r="OWM45" s="453"/>
      <c r="OWN45" s="456"/>
      <c r="OWO45" s="454"/>
      <c r="OWP45" s="451"/>
      <c r="OWQ45" s="454"/>
      <c r="OWR45" s="450"/>
      <c r="OWS45" s="456"/>
      <c r="OWT45" s="456"/>
      <c r="OWU45" s="456"/>
      <c r="OWV45" s="456"/>
      <c r="OWW45" s="271"/>
      <c r="OWX45" s="451"/>
      <c r="OWY45" s="454"/>
      <c r="OWZ45" s="451"/>
      <c r="OXA45" s="457"/>
      <c r="OXB45" s="271"/>
      <c r="OXC45" s="451"/>
      <c r="OXD45" s="454"/>
      <c r="OXE45" s="451"/>
      <c r="OXF45" s="457"/>
      <c r="OXG45" s="451"/>
      <c r="OXH45" s="457"/>
      <c r="OXI45" s="457"/>
      <c r="OXJ45" s="457"/>
      <c r="OXK45" s="271"/>
      <c r="OXL45" s="271"/>
      <c r="OXM45" s="451"/>
      <c r="OXN45" s="454"/>
      <c r="OXO45" s="451"/>
      <c r="OXP45" s="454"/>
      <c r="OXQ45" s="458"/>
      <c r="OXR45" s="459"/>
      <c r="OXS45" s="460"/>
      <c r="OXT45" s="461"/>
      <c r="OXU45" s="462"/>
      <c r="OXV45" s="458"/>
      <c r="OXW45" s="451"/>
      <c r="OXX45" s="463"/>
      <c r="OXY45" s="451"/>
      <c r="OXZ45" s="451"/>
      <c r="OYA45" s="453"/>
      <c r="OYC45" s="449"/>
      <c r="OYD45" s="449"/>
      <c r="OYE45" s="449"/>
      <c r="OYF45" s="450"/>
      <c r="OYG45" s="451"/>
      <c r="OYH45" s="451"/>
      <c r="OYI45" s="451"/>
      <c r="OYJ45" s="449"/>
      <c r="OYK45" s="452"/>
      <c r="OYL45" s="453"/>
      <c r="OYM45" s="454"/>
      <c r="OYN45" s="449"/>
      <c r="OYO45" s="453"/>
      <c r="OYP45" s="453"/>
      <c r="OYQ45" s="450"/>
      <c r="OYR45" s="454"/>
      <c r="OYS45" s="455"/>
      <c r="OYT45" s="453"/>
      <c r="OYU45" s="456"/>
      <c r="OYV45" s="453"/>
      <c r="OYW45" s="456"/>
      <c r="OYX45" s="454"/>
      <c r="OYY45" s="451"/>
      <c r="OYZ45" s="454"/>
      <c r="OZA45" s="450"/>
      <c r="OZB45" s="456"/>
      <c r="OZC45" s="456"/>
      <c r="OZD45" s="456"/>
      <c r="OZE45" s="456"/>
      <c r="OZF45" s="271"/>
      <c r="OZG45" s="451"/>
      <c r="OZH45" s="454"/>
      <c r="OZI45" s="451"/>
      <c r="OZJ45" s="457"/>
      <c r="OZK45" s="271"/>
      <c r="OZL45" s="451"/>
      <c r="OZM45" s="454"/>
      <c r="OZN45" s="451"/>
      <c r="OZO45" s="457"/>
      <c r="OZP45" s="451"/>
      <c r="OZQ45" s="457"/>
      <c r="OZR45" s="457"/>
      <c r="OZS45" s="457"/>
      <c r="OZT45" s="271"/>
      <c r="OZU45" s="271"/>
      <c r="OZV45" s="451"/>
      <c r="OZW45" s="454"/>
      <c r="OZX45" s="451"/>
      <c r="OZY45" s="454"/>
      <c r="OZZ45" s="458"/>
      <c r="PAA45" s="459"/>
      <c r="PAB45" s="460"/>
      <c r="PAC45" s="461"/>
      <c r="PAD45" s="462"/>
      <c r="PAE45" s="458"/>
      <c r="PAF45" s="451"/>
      <c r="PAG45" s="463"/>
      <c r="PAH45" s="451"/>
      <c r="PAI45" s="451"/>
      <c r="PAJ45" s="453"/>
      <c r="PAL45" s="449"/>
      <c r="PAM45" s="449"/>
      <c r="PAN45" s="449"/>
      <c r="PAO45" s="450"/>
      <c r="PAP45" s="451"/>
      <c r="PAQ45" s="451"/>
      <c r="PAR45" s="451"/>
      <c r="PAS45" s="449"/>
      <c r="PAT45" s="452"/>
      <c r="PAU45" s="453"/>
      <c r="PAV45" s="454"/>
      <c r="PAW45" s="449"/>
      <c r="PAX45" s="453"/>
      <c r="PAY45" s="453"/>
      <c r="PAZ45" s="450"/>
      <c r="PBA45" s="454"/>
      <c r="PBB45" s="455"/>
      <c r="PBC45" s="453"/>
      <c r="PBD45" s="456"/>
      <c r="PBE45" s="453"/>
      <c r="PBF45" s="456"/>
      <c r="PBG45" s="454"/>
      <c r="PBH45" s="451"/>
      <c r="PBI45" s="454"/>
      <c r="PBJ45" s="450"/>
      <c r="PBK45" s="456"/>
      <c r="PBL45" s="456"/>
      <c r="PBM45" s="456"/>
      <c r="PBN45" s="456"/>
      <c r="PBO45" s="271"/>
      <c r="PBP45" s="451"/>
      <c r="PBQ45" s="454"/>
      <c r="PBR45" s="451"/>
      <c r="PBS45" s="457"/>
      <c r="PBT45" s="271"/>
      <c r="PBU45" s="451"/>
      <c r="PBV45" s="454"/>
      <c r="PBW45" s="451"/>
      <c r="PBX45" s="457"/>
      <c r="PBY45" s="451"/>
      <c r="PBZ45" s="457"/>
      <c r="PCA45" s="457"/>
      <c r="PCB45" s="457"/>
      <c r="PCC45" s="271"/>
      <c r="PCD45" s="271"/>
      <c r="PCE45" s="451"/>
      <c r="PCF45" s="454"/>
      <c r="PCG45" s="451"/>
      <c r="PCH45" s="454"/>
      <c r="PCI45" s="458"/>
      <c r="PCJ45" s="459"/>
      <c r="PCK45" s="460"/>
      <c r="PCL45" s="461"/>
      <c r="PCM45" s="462"/>
      <c r="PCN45" s="458"/>
      <c r="PCO45" s="451"/>
      <c r="PCP45" s="463"/>
      <c r="PCQ45" s="451"/>
      <c r="PCR45" s="451"/>
      <c r="PCS45" s="453"/>
      <c r="PCU45" s="449"/>
      <c r="PCV45" s="449"/>
      <c r="PCW45" s="449"/>
      <c r="PCX45" s="450"/>
      <c r="PCY45" s="451"/>
      <c r="PCZ45" s="451"/>
      <c r="PDA45" s="451"/>
      <c r="PDB45" s="449"/>
      <c r="PDC45" s="452"/>
      <c r="PDD45" s="453"/>
      <c r="PDE45" s="454"/>
      <c r="PDF45" s="449"/>
      <c r="PDG45" s="453"/>
      <c r="PDH45" s="453"/>
      <c r="PDI45" s="450"/>
      <c r="PDJ45" s="454"/>
      <c r="PDK45" s="455"/>
      <c r="PDL45" s="453"/>
      <c r="PDM45" s="456"/>
      <c r="PDN45" s="453"/>
      <c r="PDO45" s="456"/>
      <c r="PDP45" s="454"/>
      <c r="PDQ45" s="451"/>
      <c r="PDR45" s="454"/>
      <c r="PDS45" s="450"/>
      <c r="PDT45" s="456"/>
      <c r="PDU45" s="456"/>
      <c r="PDV45" s="456"/>
      <c r="PDW45" s="456"/>
      <c r="PDX45" s="271"/>
      <c r="PDY45" s="451"/>
      <c r="PDZ45" s="454"/>
      <c r="PEA45" s="451"/>
      <c r="PEB45" s="457"/>
      <c r="PEC45" s="271"/>
      <c r="PED45" s="451"/>
      <c r="PEE45" s="454"/>
      <c r="PEF45" s="451"/>
      <c r="PEG45" s="457"/>
      <c r="PEH45" s="451"/>
      <c r="PEI45" s="457"/>
      <c r="PEJ45" s="457"/>
      <c r="PEK45" s="457"/>
      <c r="PEL45" s="271"/>
      <c r="PEM45" s="271"/>
      <c r="PEN45" s="451"/>
      <c r="PEO45" s="454"/>
      <c r="PEP45" s="451"/>
      <c r="PEQ45" s="454"/>
      <c r="PER45" s="458"/>
      <c r="PES45" s="459"/>
      <c r="PET45" s="460"/>
      <c r="PEU45" s="461"/>
      <c r="PEV45" s="462"/>
      <c r="PEW45" s="458"/>
      <c r="PEX45" s="451"/>
      <c r="PEY45" s="463"/>
      <c r="PEZ45" s="451"/>
      <c r="PFA45" s="451"/>
      <c r="PFB45" s="453"/>
      <c r="PFD45" s="449"/>
      <c r="PFE45" s="449"/>
      <c r="PFF45" s="449"/>
      <c r="PFG45" s="450"/>
      <c r="PFH45" s="451"/>
      <c r="PFI45" s="451"/>
      <c r="PFJ45" s="451"/>
      <c r="PFK45" s="449"/>
      <c r="PFL45" s="452"/>
      <c r="PFM45" s="453"/>
      <c r="PFN45" s="454"/>
      <c r="PFO45" s="449"/>
      <c r="PFP45" s="453"/>
      <c r="PFQ45" s="453"/>
      <c r="PFR45" s="450"/>
      <c r="PFS45" s="454"/>
      <c r="PFT45" s="455"/>
      <c r="PFU45" s="453"/>
      <c r="PFV45" s="456"/>
      <c r="PFW45" s="453"/>
      <c r="PFX45" s="456"/>
      <c r="PFY45" s="454"/>
      <c r="PFZ45" s="451"/>
      <c r="PGA45" s="454"/>
      <c r="PGB45" s="450"/>
      <c r="PGC45" s="456"/>
      <c r="PGD45" s="456"/>
      <c r="PGE45" s="456"/>
      <c r="PGF45" s="456"/>
      <c r="PGG45" s="271"/>
      <c r="PGH45" s="451"/>
      <c r="PGI45" s="454"/>
      <c r="PGJ45" s="451"/>
      <c r="PGK45" s="457"/>
      <c r="PGL45" s="271"/>
      <c r="PGM45" s="451"/>
      <c r="PGN45" s="454"/>
      <c r="PGO45" s="451"/>
      <c r="PGP45" s="457"/>
      <c r="PGQ45" s="451"/>
      <c r="PGR45" s="457"/>
      <c r="PGS45" s="457"/>
      <c r="PGT45" s="457"/>
      <c r="PGU45" s="271"/>
      <c r="PGV45" s="271"/>
      <c r="PGW45" s="451"/>
      <c r="PGX45" s="454"/>
      <c r="PGY45" s="451"/>
      <c r="PGZ45" s="454"/>
      <c r="PHA45" s="458"/>
      <c r="PHB45" s="459"/>
      <c r="PHC45" s="460"/>
      <c r="PHD45" s="461"/>
      <c r="PHE45" s="462"/>
      <c r="PHF45" s="458"/>
      <c r="PHG45" s="451"/>
      <c r="PHH45" s="463"/>
      <c r="PHI45" s="451"/>
      <c r="PHJ45" s="451"/>
      <c r="PHK45" s="453"/>
      <c r="PHM45" s="449"/>
      <c r="PHN45" s="449"/>
      <c r="PHO45" s="449"/>
      <c r="PHP45" s="450"/>
      <c r="PHQ45" s="451"/>
      <c r="PHR45" s="451"/>
      <c r="PHS45" s="451"/>
      <c r="PHT45" s="449"/>
      <c r="PHU45" s="452"/>
      <c r="PHV45" s="453"/>
      <c r="PHW45" s="454"/>
      <c r="PHX45" s="449"/>
      <c r="PHY45" s="453"/>
      <c r="PHZ45" s="453"/>
      <c r="PIA45" s="450"/>
      <c r="PIB45" s="454"/>
      <c r="PIC45" s="455"/>
      <c r="PID45" s="453"/>
      <c r="PIE45" s="456"/>
      <c r="PIF45" s="453"/>
      <c r="PIG45" s="456"/>
      <c r="PIH45" s="454"/>
      <c r="PII45" s="451"/>
      <c r="PIJ45" s="454"/>
      <c r="PIK45" s="450"/>
      <c r="PIL45" s="456"/>
      <c r="PIM45" s="456"/>
      <c r="PIN45" s="456"/>
      <c r="PIO45" s="456"/>
      <c r="PIP45" s="271"/>
      <c r="PIQ45" s="451"/>
      <c r="PIR45" s="454"/>
      <c r="PIS45" s="451"/>
      <c r="PIT45" s="457"/>
      <c r="PIU45" s="271"/>
      <c r="PIV45" s="451"/>
      <c r="PIW45" s="454"/>
      <c r="PIX45" s="451"/>
      <c r="PIY45" s="457"/>
      <c r="PIZ45" s="451"/>
      <c r="PJA45" s="457"/>
      <c r="PJB45" s="457"/>
      <c r="PJC45" s="457"/>
      <c r="PJD45" s="271"/>
      <c r="PJE45" s="271"/>
      <c r="PJF45" s="451"/>
      <c r="PJG45" s="454"/>
      <c r="PJH45" s="451"/>
      <c r="PJI45" s="454"/>
      <c r="PJJ45" s="458"/>
      <c r="PJK45" s="459"/>
      <c r="PJL45" s="460"/>
      <c r="PJM45" s="461"/>
      <c r="PJN45" s="462"/>
      <c r="PJO45" s="458"/>
      <c r="PJP45" s="451"/>
      <c r="PJQ45" s="463"/>
      <c r="PJR45" s="451"/>
      <c r="PJS45" s="451"/>
      <c r="PJT45" s="453"/>
      <c r="PJV45" s="449"/>
      <c r="PJW45" s="449"/>
      <c r="PJX45" s="449"/>
      <c r="PJY45" s="450"/>
      <c r="PJZ45" s="451"/>
      <c r="PKA45" s="451"/>
      <c r="PKB45" s="451"/>
      <c r="PKC45" s="449"/>
      <c r="PKD45" s="452"/>
      <c r="PKE45" s="453"/>
      <c r="PKF45" s="454"/>
      <c r="PKG45" s="449"/>
      <c r="PKH45" s="453"/>
      <c r="PKI45" s="453"/>
      <c r="PKJ45" s="450"/>
      <c r="PKK45" s="454"/>
      <c r="PKL45" s="455"/>
      <c r="PKM45" s="453"/>
      <c r="PKN45" s="456"/>
      <c r="PKO45" s="453"/>
      <c r="PKP45" s="456"/>
      <c r="PKQ45" s="454"/>
      <c r="PKR45" s="451"/>
      <c r="PKS45" s="454"/>
      <c r="PKT45" s="450"/>
      <c r="PKU45" s="456"/>
      <c r="PKV45" s="456"/>
      <c r="PKW45" s="456"/>
      <c r="PKX45" s="456"/>
      <c r="PKY45" s="271"/>
      <c r="PKZ45" s="451"/>
      <c r="PLA45" s="454"/>
      <c r="PLB45" s="451"/>
      <c r="PLC45" s="457"/>
      <c r="PLD45" s="271"/>
      <c r="PLE45" s="451"/>
      <c r="PLF45" s="454"/>
      <c r="PLG45" s="451"/>
      <c r="PLH45" s="457"/>
      <c r="PLI45" s="451"/>
      <c r="PLJ45" s="457"/>
      <c r="PLK45" s="457"/>
      <c r="PLL45" s="457"/>
      <c r="PLM45" s="271"/>
      <c r="PLN45" s="271"/>
      <c r="PLO45" s="451"/>
      <c r="PLP45" s="454"/>
      <c r="PLQ45" s="451"/>
      <c r="PLR45" s="454"/>
      <c r="PLS45" s="458"/>
      <c r="PLT45" s="459"/>
      <c r="PLU45" s="460"/>
      <c r="PLV45" s="461"/>
      <c r="PLW45" s="462"/>
      <c r="PLX45" s="458"/>
      <c r="PLY45" s="451"/>
      <c r="PLZ45" s="463"/>
      <c r="PMA45" s="451"/>
      <c r="PMB45" s="451"/>
      <c r="PMC45" s="453"/>
      <c r="PME45" s="449"/>
      <c r="PMF45" s="449"/>
      <c r="PMG45" s="449"/>
      <c r="PMH45" s="450"/>
      <c r="PMI45" s="451"/>
      <c r="PMJ45" s="451"/>
      <c r="PMK45" s="451"/>
      <c r="PML45" s="449"/>
      <c r="PMM45" s="452"/>
      <c r="PMN45" s="453"/>
      <c r="PMO45" s="454"/>
      <c r="PMP45" s="449"/>
      <c r="PMQ45" s="453"/>
      <c r="PMR45" s="453"/>
      <c r="PMS45" s="450"/>
      <c r="PMT45" s="454"/>
      <c r="PMU45" s="455"/>
      <c r="PMV45" s="453"/>
      <c r="PMW45" s="456"/>
      <c r="PMX45" s="453"/>
      <c r="PMY45" s="456"/>
      <c r="PMZ45" s="454"/>
      <c r="PNA45" s="451"/>
      <c r="PNB45" s="454"/>
      <c r="PNC45" s="450"/>
      <c r="PND45" s="456"/>
      <c r="PNE45" s="456"/>
      <c r="PNF45" s="456"/>
      <c r="PNG45" s="456"/>
      <c r="PNH45" s="271"/>
      <c r="PNI45" s="451"/>
      <c r="PNJ45" s="454"/>
      <c r="PNK45" s="451"/>
      <c r="PNL45" s="457"/>
      <c r="PNM45" s="271"/>
      <c r="PNN45" s="451"/>
      <c r="PNO45" s="454"/>
      <c r="PNP45" s="451"/>
      <c r="PNQ45" s="457"/>
      <c r="PNR45" s="451"/>
      <c r="PNS45" s="457"/>
      <c r="PNT45" s="457"/>
      <c r="PNU45" s="457"/>
      <c r="PNV45" s="271"/>
      <c r="PNW45" s="271"/>
      <c r="PNX45" s="451"/>
      <c r="PNY45" s="454"/>
      <c r="PNZ45" s="451"/>
      <c r="POA45" s="454"/>
      <c r="POB45" s="458"/>
      <c r="POC45" s="459"/>
      <c r="POD45" s="460"/>
      <c r="POE45" s="461"/>
      <c r="POF45" s="462"/>
      <c r="POG45" s="458"/>
      <c r="POH45" s="451"/>
      <c r="POI45" s="463"/>
      <c r="POJ45" s="451"/>
      <c r="POK45" s="451"/>
      <c r="POL45" s="453"/>
      <c r="PON45" s="449"/>
      <c r="POO45" s="449"/>
      <c r="POP45" s="449"/>
      <c r="POQ45" s="450"/>
      <c r="POR45" s="451"/>
      <c r="POS45" s="451"/>
      <c r="POT45" s="451"/>
      <c r="POU45" s="449"/>
      <c r="POV45" s="452"/>
      <c r="POW45" s="453"/>
      <c r="POX45" s="454"/>
      <c r="POY45" s="449"/>
      <c r="POZ45" s="453"/>
      <c r="PPA45" s="453"/>
      <c r="PPB45" s="450"/>
      <c r="PPC45" s="454"/>
      <c r="PPD45" s="455"/>
      <c r="PPE45" s="453"/>
      <c r="PPF45" s="456"/>
      <c r="PPG45" s="453"/>
      <c r="PPH45" s="456"/>
      <c r="PPI45" s="454"/>
      <c r="PPJ45" s="451"/>
      <c r="PPK45" s="454"/>
      <c r="PPL45" s="450"/>
      <c r="PPM45" s="456"/>
      <c r="PPN45" s="456"/>
      <c r="PPO45" s="456"/>
      <c r="PPP45" s="456"/>
      <c r="PPQ45" s="271"/>
      <c r="PPR45" s="451"/>
      <c r="PPS45" s="454"/>
      <c r="PPT45" s="451"/>
      <c r="PPU45" s="457"/>
      <c r="PPV45" s="271"/>
      <c r="PPW45" s="451"/>
      <c r="PPX45" s="454"/>
      <c r="PPY45" s="451"/>
      <c r="PPZ45" s="457"/>
      <c r="PQA45" s="451"/>
      <c r="PQB45" s="457"/>
      <c r="PQC45" s="457"/>
      <c r="PQD45" s="457"/>
      <c r="PQE45" s="271"/>
      <c r="PQF45" s="271"/>
      <c r="PQG45" s="451"/>
      <c r="PQH45" s="454"/>
      <c r="PQI45" s="451"/>
      <c r="PQJ45" s="454"/>
      <c r="PQK45" s="458"/>
      <c r="PQL45" s="459"/>
      <c r="PQM45" s="460"/>
      <c r="PQN45" s="461"/>
      <c r="PQO45" s="462"/>
      <c r="PQP45" s="458"/>
      <c r="PQQ45" s="451"/>
      <c r="PQR45" s="463"/>
      <c r="PQS45" s="451"/>
      <c r="PQT45" s="451"/>
      <c r="PQU45" s="453"/>
      <c r="PQW45" s="449"/>
      <c r="PQX45" s="449"/>
      <c r="PQY45" s="449"/>
      <c r="PQZ45" s="450"/>
      <c r="PRA45" s="451"/>
      <c r="PRB45" s="451"/>
      <c r="PRC45" s="451"/>
      <c r="PRD45" s="449"/>
      <c r="PRE45" s="452"/>
      <c r="PRF45" s="453"/>
      <c r="PRG45" s="454"/>
      <c r="PRH45" s="449"/>
      <c r="PRI45" s="453"/>
      <c r="PRJ45" s="453"/>
      <c r="PRK45" s="450"/>
      <c r="PRL45" s="454"/>
      <c r="PRM45" s="455"/>
      <c r="PRN45" s="453"/>
      <c r="PRO45" s="456"/>
      <c r="PRP45" s="453"/>
      <c r="PRQ45" s="456"/>
      <c r="PRR45" s="454"/>
      <c r="PRS45" s="451"/>
      <c r="PRT45" s="454"/>
      <c r="PRU45" s="450"/>
      <c r="PRV45" s="456"/>
      <c r="PRW45" s="456"/>
      <c r="PRX45" s="456"/>
      <c r="PRY45" s="456"/>
      <c r="PRZ45" s="271"/>
      <c r="PSA45" s="451"/>
      <c r="PSB45" s="454"/>
      <c r="PSC45" s="451"/>
      <c r="PSD45" s="457"/>
      <c r="PSE45" s="271"/>
      <c r="PSF45" s="451"/>
      <c r="PSG45" s="454"/>
      <c r="PSH45" s="451"/>
      <c r="PSI45" s="457"/>
      <c r="PSJ45" s="451"/>
      <c r="PSK45" s="457"/>
      <c r="PSL45" s="457"/>
      <c r="PSM45" s="457"/>
      <c r="PSN45" s="271"/>
      <c r="PSO45" s="271"/>
      <c r="PSP45" s="451"/>
      <c r="PSQ45" s="454"/>
      <c r="PSR45" s="451"/>
      <c r="PSS45" s="454"/>
      <c r="PST45" s="458"/>
      <c r="PSU45" s="459"/>
      <c r="PSV45" s="460"/>
      <c r="PSW45" s="461"/>
      <c r="PSX45" s="462"/>
      <c r="PSY45" s="458"/>
      <c r="PSZ45" s="451"/>
      <c r="PTA45" s="463"/>
      <c r="PTB45" s="451"/>
      <c r="PTC45" s="451"/>
      <c r="PTD45" s="453"/>
      <c r="PTF45" s="449"/>
      <c r="PTG45" s="449"/>
      <c r="PTH45" s="449"/>
      <c r="PTI45" s="450"/>
      <c r="PTJ45" s="451"/>
      <c r="PTK45" s="451"/>
      <c r="PTL45" s="451"/>
      <c r="PTM45" s="449"/>
      <c r="PTN45" s="452"/>
      <c r="PTO45" s="453"/>
      <c r="PTP45" s="454"/>
      <c r="PTQ45" s="449"/>
      <c r="PTR45" s="453"/>
      <c r="PTS45" s="453"/>
      <c r="PTT45" s="450"/>
      <c r="PTU45" s="454"/>
      <c r="PTV45" s="455"/>
      <c r="PTW45" s="453"/>
      <c r="PTX45" s="456"/>
      <c r="PTY45" s="453"/>
      <c r="PTZ45" s="456"/>
      <c r="PUA45" s="454"/>
      <c r="PUB45" s="451"/>
      <c r="PUC45" s="454"/>
      <c r="PUD45" s="450"/>
      <c r="PUE45" s="456"/>
      <c r="PUF45" s="456"/>
      <c r="PUG45" s="456"/>
      <c r="PUH45" s="456"/>
      <c r="PUI45" s="271"/>
      <c r="PUJ45" s="451"/>
      <c r="PUK45" s="454"/>
      <c r="PUL45" s="451"/>
      <c r="PUM45" s="457"/>
      <c r="PUN45" s="271"/>
      <c r="PUO45" s="451"/>
      <c r="PUP45" s="454"/>
      <c r="PUQ45" s="451"/>
      <c r="PUR45" s="457"/>
      <c r="PUS45" s="451"/>
      <c r="PUT45" s="457"/>
      <c r="PUU45" s="457"/>
      <c r="PUV45" s="457"/>
      <c r="PUW45" s="271"/>
      <c r="PUX45" s="271"/>
      <c r="PUY45" s="451"/>
      <c r="PUZ45" s="454"/>
      <c r="PVA45" s="451"/>
      <c r="PVB45" s="454"/>
      <c r="PVC45" s="458"/>
      <c r="PVD45" s="459"/>
      <c r="PVE45" s="460"/>
      <c r="PVF45" s="461"/>
      <c r="PVG45" s="462"/>
      <c r="PVH45" s="458"/>
      <c r="PVI45" s="451"/>
      <c r="PVJ45" s="463"/>
      <c r="PVK45" s="451"/>
      <c r="PVL45" s="451"/>
      <c r="PVM45" s="453"/>
      <c r="PVO45" s="449"/>
      <c r="PVP45" s="449"/>
      <c r="PVQ45" s="449"/>
      <c r="PVR45" s="450"/>
      <c r="PVS45" s="451"/>
      <c r="PVT45" s="451"/>
      <c r="PVU45" s="451"/>
      <c r="PVV45" s="449"/>
      <c r="PVW45" s="452"/>
      <c r="PVX45" s="453"/>
      <c r="PVY45" s="454"/>
      <c r="PVZ45" s="449"/>
      <c r="PWA45" s="453"/>
      <c r="PWB45" s="453"/>
      <c r="PWC45" s="450"/>
      <c r="PWD45" s="454"/>
      <c r="PWE45" s="455"/>
      <c r="PWF45" s="453"/>
      <c r="PWG45" s="456"/>
      <c r="PWH45" s="453"/>
      <c r="PWI45" s="456"/>
      <c r="PWJ45" s="454"/>
      <c r="PWK45" s="451"/>
      <c r="PWL45" s="454"/>
      <c r="PWM45" s="450"/>
      <c r="PWN45" s="456"/>
      <c r="PWO45" s="456"/>
      <c r="PWP45" s="456"/>
      <c r="PWQ45" s="456"/>
      <c r="PWR45" s="271"/>
      <c r="PWS45" s="451"/>
      <c r="PWT45" s="454"/>
      <c r="PWU45" s="451"/>
      <c r="PWV45" s="457"/>
      <c r="PWW45" s="271"/>
      <c r="PWX45" s="451"/>
      <c r="PWY45" s="454"/>
      <c r="PWZ45" s="451"/>
      <c r="PXA45" s="457"/>
      <c r="PXB45" s="451"/>
      <c r="PXC45" s="457"/>
      <c r="PXD45" s="457"/>
      <c r="PXE45" s="457"/>
      <c r="PXF45" s="271"/>
      <c r="PXG45" s="271"/>
      <c r="PXH45" s="451"/>
      <c r="PXI45" s="454"/>
      <c r="PXJ45" s="451"/>
      <c r="PXK45" s="454"/>
      <c r="PXL45" s="458"/>
      <c r="PXM45" s="459"/>
      <c r="PXN45" s="460"/>
      <c r="PXO45" s="461"/>
      <c r="PXP45" s="462"/>
      <c r="PXQ45" s="458"/>
      <c r="PXR45" s="451"/>
      <c r="PXS45" s="463"/>
      <c r="PXT45" s="451"/>
      <c r="PXU45" s="451"/>
      <c r="PXV45" s="453"/>
      <c r="PXX45" s="449"/>
      <c r="PXY45" s="449"/>
      <c r="PXZ45" s="449"/>
      <c r="PYA45" s="450"/>
      <c r="PYB45" s="451"/>
      <c r="PYC45" s="451"/>
      <c r="PYD45" s="451"/>
      <c r="PYE45" s="449"/>
      <c r="PYF45" s="452"/>
      <c r="PYG45" s="453"/>
      <c r="PYH45" s="454"/>
      <c r="PYI45" s="449"/>
      <c r="PYJ45" s="453"/>
      <c r="PYK45" s="453"/>
      <c r="PYL45" s="450"/>
      <c r="PYM45" s="454"/>
      <c r="PYN45" s="455"/>
      <c r="PYO45" s="453"/>
      <c r="PYP45" s="456"/>
      <c r="PYQ45" s="453"/>
      <c r="PYR45" s="456"/>
      <c r="PYS45" s="454"/>
      <c r="PYT45" s="451"/>
      <c r="PYU45" s="454"/>
      <c r="PYV45" s="450"/>
      <c r="PYW45" s="456"/>
      <c r="PYX45" s="456"/>
      <c r="PYY45" s="456"/>
      <c r="PYZ45" s="456"/>
      <c r="PZA45" s="271"/>
      <c r="PZB45" s="451"/>
      <c r="PZC45" s="454"/>
      <c r="PZD45" s="451"/>
      <c r="PZE45" s="457"/>
      <c r="PZF45" s="271"/>
      <c r="PZG45" s="451"/>
      <c r="PZH45" s="454"/>
      <c r="PZI45" s="451"/>
      <c r="PZJ45" s="457"/>
      <c r="PZK45" s="451"/>
      <c r="PZL45" s="457"/>
      <c r="PZM45" s="457"/>
      <c r="PZN45" s="457"/>
      <c r="PZO45" s="271"/>
      <c r="PZP45" s="271"/>
      <c r="PZQ45" s="451"/>
      <c r="PZR45" s="454"/>
      <c r="PZS45" s="451"/>
      <c r="PZT45" s="454"/>
      <c r="PZU45" s="458"/>
      <c r="PZV45" s="459"/>
      <c r="PZW45" s="460"/>
      <c r="PZX45" s="461"/>
      <c r="PZY45" s="462"/>
      <c r="PZZ45" s="458"/>
      <c r="QAA45" s="451"/>
      <c r="QAB45" s="463"/>
      <c r="QAC45" s="451"/>
      <c r="QAD45" s="451"/>
      <c r="QAE45" s="453"/>
      <c r="QAG45" s="449"/>
      <c r="QAH45" s="449"/>
      <c r="QAI45" s="449"/>
      <c r="QAJ45" s="450"/>
      <c r="QAK45" s="451"/>
      <c r="QAL45" s="451"/>
      <c r="QAM45" s="451"/>
      <c r="QAN45" s="449"/>
      <c r="QAO45" s="452"/>
      <c r="QAP45" s="453"/>
      <c r="QAQ45" s="454"/>
      <c r="QAR45" s="449"/>
      <c r="QAS45" s="453"/>
      <c r="QAT45" s="453"/>
      <c r="QAU45" s="450"/>
      <c r="QAV45" s="454"/>
      <c r="QAW45" s="455"/>
      <c r="QAX45" s="453"/>
      <c r="QAY45" s="456"/>
      <c r="QAZ45" s="453"/>
      <c r="QBA45" s="456"/>
      <c r="QBB45" s="454"/>
      <c r="QBC45" s="451"/>
      <c r="QBD45" s="454"/>
      <c r="QBE45" s="450"/>
      <c r="QBF45" s="456"/>
      <c r="QBG45" s="456"/>
      <c r="QBH45" s="456"/>
      <c r="QBI45" s="456"/>
      <c r="QBJ45" s="271"/>
      <c r="QBK45" s="451"/>
      <c r="QBL45" s="454"/>
      <c r="QBM45" s="451"/>
      <c r="QBN45" s="457"/>
      <c r="QBO45" s="271"/>
      <c r="QBP45" s="451"/>
      <c r="QBQ45" s="454"/>
      <c r="QBR45" s="451"/>
      <c r="QBS45" s="457"/>
      <c r="QBT45" s="451"/>
      <c r="QBU45" s="457"/>
      <c r="QBV45" s="457"/>
      <c r="QBW45" s="457"/>
      <c r="QBX45" s="271"/>
      <c r="QBY45" s="271"/>
      <c r="QBZ45" s="451"/>
      <c r="QCA45" s="454"/>
      <c r="QCB45" s="451"/>
      <c r="QCC45" s="454"/>
      <c r="QCD45" s="458"/>
      <c r="QCE45" s="459"/>
      <c r="QCF45" s="460"/>
      <c r="QCG45" s="461"/>
      <c r="QCH45" s="462"/>
      <c r="QCI45" s="458"/>
      <c r="QCJ45" s="451"/>
      <c r="QCK45" s="463"/>
      <c r="QCL45" s="451"/>
      <c r="QCM45" s="451"/>
      <c r="QCN45" s="453"/>
      <c r="QCP45" s="449"/>
      <c r="QCQ45" s="449"/>
      <c r="QCR45" s="449"/>
      <c r="QCS45" s="450"/>
      <c r="QCT45" s="451"/>
      <c r="QCU45" s="451"/>
      <c r="QCV45" s="451"/>
      <c r="QCW45" s="449"/>
      <c r="QCX45" s="452"/>
      <c r="QCY45" s="453"/>
      <c r="QCZ45" s="454"/>
      <c r="QDA45" s="449"/>
      <c r="QDB45" s="453"/>
      <c r="QDC45" s="453"/>
      <c r="QDD45" s="450"/>
      <c r="QDE45" s="454"/>
      <c r="QDF45" s="455"/>
      <c r="QDG45" s="453"/>
      <c r="QDH45" s="456"/>
      <c r="QDI45" s="453"/>
      <c r="QDJ45" s="456"/>
      <c r="QDK45" s="454"/>
      <c r="QDL45" s="451"/>
      <c r="QDM45" s="454"/>
      <c r="QDN45" s="450"/>
      <c r="QDO45" s="456"/>
      <c r="QDP45" s="456"/>
      <c r="QDQ45" s="456"/>
      <c r="QDR45" s="456"/>
      <c r="QDS45" s="271"/>
      <c r="QDT45" s="451"/>
      <c r="QDU45" s="454"/>
      <c r="QDV45" s="451"/>
      <c r="QDW45" s="457"/>
      <c r="QDX45" s="271"/>
      <c r="QDY45" s="451"/>
      <c r="QDZ45" s="454"/>
      <c r="QEA45" s="451"/>
      <c r="QEB45" s="457"/>
      <c r="QEC45" s="451"/>
      <c r="QED45" s="457"/>
      <c r="QEE45" s="457"/>
      <c r="QEF45" s="457"/>
      <c r="QEG45" s="271"/>
      <c r="QEH45" s="271"/>
      <c r="QEI45" s="451"/>
      <c r="QEJ45" s="454"/>
      <c r="QEK45" s="451"/>
      <c r="QEL45" s="454"/>
      <c r="QEM45" s="458"/>
      <c r="QEN45" s="459"/>
      <c r="QEO45" s="460"/>
      <c r="QEP45" s="461"/>
      <c r="QEQ45" s="462"/>
      <c r="QER45" s="458"/>
      <c r="QES45" s="451"/>
      <c r="QET45" s="463"/>
      <c r="QEU45" s="451"/>
      <c r="QEV45" s="451"/>
      <c r="QEW45" s="453"/>
      <c r="QEY45" s="449"/>
      <c r="QEZ45" s="449"/>
      <c r="QFA45" s="449"/>
      <c r="QFB45" s="450"/>
      <c r="QFC45" s="451"/>
      <c r="QFD45" s="451"/>
      <c r="QFE45" s="451"/>
      <c r="QFF45" s="449"/>
      <c r="QFG45" s="452"/>
      <c r="QFH45" s="453"/>
      <c r="QFI45" s="454"/>
      <c r="QFJ45" s="449"/>
      <c r="QFK45" s="453"/>
      <c r="QFL45" s="453"/>
      <c r="QFM45" s="450"/>
      <c r="QFN45" s="454"/>
      <c r="QFO45" s="455"/>
      <c r="QFP45" s="453"/>
      <c r="QFQ45" s="456"/>
      <c r="QFR45" s="453"/>
      <c r="QFS45" s="456"/>
      <c r="QFT45" s="454"/>
      <c r="QFU45" s="451"/>
      <c r="QFV45" s="454"/>
      <c r="QFW45" s="450"/>
      <c r="QFX45" s="456"/>
      <c r="QFY45" s="456"/>
      <c r="QFZ45" s="456"/>
      <c r="QGA45" s="456"/>
      <c r="QGB45" s="271"/>
      <c r="QGC45" s="451"/>
      <c r="QGD45" s="454"/>
      <c r="QGE45" s="451"/>
      <c r="QGF45" s="457"/>
      <c r="QGG45" s="271"/>
      <c r="QGH45" s="451"/>
      <c r="QGI45" s="454"/>
      <c r="QGJ45" s="451"/>
      <c r="QGK45" s="457"/>
      <c r="QGL45" s="451"/>
      <c r="QGM45" s="457"/>
      <c r="QGN45" s="457"/>
      <c r="QGO45" s="457"/>
      <c r="QGP45" s="271"/>
      <c r="QGQ45" s="271"/>
      <c r="QGR45" s="451"/>
      <c r="QGS45" s="454"/>
      <c r="QGT45" s="451"/>
      <c r="QGU45" s="454"/>
      <c r="QGV45" s="458"/>
      <c r="QGW45" s="459"/>
      <c r="QGX45" s="460"/>
      <c r="QGY45" s="461"/>
      <c r="QGZ45" s="462"/>
      <c r="QHA45" s="458"/>
      <c r="QHB45" s="451"/>
      <c r="QHC45" s="463"/>
      <c r="QHD45" s="451"/>
      <c r="QHE45" s="451"/>
      <c r="QHF45" s="453"/>
      <c r="QHH45" s="449"/>
      <c r="QHI45" s="449"/>
      <c r="QHJ45" s="449"/>
      <c r="QHK45" s="450"/>
      <c r="QHL45" s="451"/>
      <c r="QHM45" s="451"/>
      <c r="QHN45" s="451"/>
      <c r="QHO45" s="449"/>
      <c r="QHP45" s="452"/>
      <c r="QHQ45" s="453"/>
      <c r="QHR45" s="454"/>
      <c r="QHS45" s="449"/>
      <c r="QHT45" s="453"/>
      <c r="QHU45" s="453"/>
      <c r="QHV45" s="450"/>
      <c r="QHW45" s="454"/>
      <c r="QHX45" s="455"/>
      <c r="QHY45" s="453"/>
      <c r="QHZ45" s="456"/>
      <c r="QIA45" s="453"/>
      <c r="QIB45" s="456"/>
      <c r="QIC45" s="454"/>
      <c r="QID45" s="451"/>
      <c r="QIE45" s="454"/>
      <c r="QIF45" s="450"/>
      <c r="QIG45" s="456"/>
      <c r="QIH45" s="456"/>
      <c r="QII45" s="456"/>
      <c r="QIJ45" s="456"/>
      <c r="QIK45" s="271"/>
      <c r="QIL45" s="451"/>
      <c r="QIM45" s="454"/>
      <c r="QIN45" s="451"/>
      <c r="QIO45" s="457"/>
      <c r="QIP45" s="271"/>
      <c r="QIQ45" s="451"/>
      <c r="QIR45" s="454"/>
      <c r="QIS45" s="451"/>
      <c r="QIT45" s="457"/>
      <c r="QIU45" s="451"/>
      <c r="QIV45" s="457"/>
      <c r="QIW45" s="457"/>
      <c r="QIX45" s="457"/>
      <c r="QIY45" s="271"/>
      <c r="QIZ45" s="271"/>
      <c r="QJA45" s="451"/>
      <c r="QJB45" s="454"/>
      <c r="QJC45" s="451"/>
      <c r="QJD45" s="454"/>
      <c r="QJE45" s="458"/>
      <c r="QJF45" s="459"/>
      <c r="QJG45" s="460"/>
      <c r="QJH45" s="461"/>
      <c r="QJI45" s="462"/>
      <c r="QJJ45" s="458"/>
      <c r="QJK45" s="451"/>
      <c r="QJL45" s="463"/>
      <c r="QJM45" s="451"/>
      <c r="QJN45" s="451"/>
      <c r="QJO45" s="453"/>
      <c r="QJQ45" s="449"/>
      <c r="QJR45" s="449"/>
      <c r="QJS45" s="449"/>
      <c r="QJT45" s="450"/>
      <c r="QJU45" s="451"/>
      <c r="QJV45" s="451"/>
      <c r="QJW45" s="451"/>
      <c r="QJX45" s="449"/>
      <c r="QJY45" s="452"/>
      <c r="QJZ45" s="453"/>
      <c r="QKA45" s="454"/>
      <c r="QKB45" s="449"/>
      <c r="QKC45" s="453"/>
      <c r="QKD45" s="453"/>
      <c r="QKE45" s="450"/>
      <c r="QKF45" s="454"/>
      <c r="QKG45" s="455"/>
      <c r="QKH45" s="453"/>
      <c r="QKI45" s="456"/>
      <c r="QKJ45" s="453"/>
      <c r="QKK45" s="456"/>
      <c r="QKL45" s="454"/>
      <c r="QKM45" s="451"/>
      <c r="QKN45" s="454"/>
      <c r="QKO45" s="450"/>
      <c r="QKP45" s="456"/>
      <c r="QKQ45" s="456"/>
      <c r="QKR45" s="456"/>
      <c r="QKS45" s="456"/>
      <c r="QKT45" s="271"/>
      <c r="QKU45" s="451"/>
      <c r="QKV45" s="454"/>
      <c r="QKW45" s="451"/>
      <c r="QKX45" s="457"/>
      <c r="QKY45" s="271"/>
      <c r="QKZ45" s="451"/>
      <c r="QLA45" s="454"/>
      <c r="QLB45" s="451"/>
      <c r="QLC45" s="457"/>
      <c r="QLD45" s="451"/>
      <c r="QLE45" s="457"/>
      <c r="QLF45" s="457"/>
      <c r="QLG45" s="457"/>
      <c r="QLH45" s="271"/>
      <c r="QLI45" s="271"/>
      <c r="QLJ45" s="451"/>
      <c r="QLK45" s="454"/>
      <c r="QLL45" s="451"/>
      <c r="QLM45" s="454"/>
      <c r="QLN45" s="458"/>
      <c r="QLO45" s="459"/>
      <c r="QLP45" s="460"/>
      <c r="QLQ45" s="461"/>
      <c r="QLR45" s="462"/>
      <c r="QLS45" s="458"/>
      <c r="QLT45" s="451"/>
      <c r="QLU45" s="463"/>
      <c r="QLV45" s="451"/>
      <c r="QLW45" s="451"/>
      <c r="QLX45" s="453"/>
      <c r="QLZ45" s="449"/>
      <c r="QMA45" s="449"/>
      <c r="QMB45" s="449"/>
      <c r="QMC45" s="450"/>
      <c r="QMD45" s="451"/>
      <c r="QME45" s="451"/>
      <c r="QMF45" s="451"/>
      <c r="QMG45" s="449"/>
      <c r="QMH45" s="452"/>
      <c r="QMI45" s="453"/>
      <c r="QMJ45" s="454"/>
      <c r="QMK45" s="449"/>
      <c r="QML45" s="453"/>
      <c r="QMM45" s="453"/>
      <c r="QMN45" s="450"/>
      <c r="QMO45" s="454"/>
      <c r="QMP45" s="455"/>
      <c r="QMQ45" s="453"/>
      <c r="QMR45" s="456"/>
      <c r="QMS45" s="453"/>
      <c r="QMT45" s="456"/>
      <c r="QMU45" s="454"/>
      <c r="QMV45" s="451"/>
      <c r="QMW45" s="454"/>
      <c r="QMX45" s="450"/>
      <c r="QMY45" s="456"/>
      <c r="QMZ45" s="456"/>
      <c r="QNA45" s="456"/>
      <c r="QNB45" s="456"/>
      <c r="QNC45" s="271"/>
      <c r="QND45" s="451"/>
      <c r="QNE45" s="454"/>
      <c r="QNF45" s="451"/>
      <c r="QNG45" s="457"/>
      <c r="QNH45" s="271"/>
      <c r="QNI45" s="451"/>
      <c r="QNJ45" s="454"/>
      <c r="QNK45" s="451"/>
      <c r="QNL45" s="457"/>
      <c r="QNM45" s="451"/>
      <c r="QNN45" s="457"/>
      <c r="QNO45" s="457"/>
      <c r="QNP45" s="457"/>
      <c r="QNQ45" s="271"/>
      <c r="QNR45" s="271"/>
      <c r="QNS45" s="451"/>
      <c r="QNT45" s="454"/>
      <c r="QNU45" s="451"/>
      <c r="QNV45" s="454"/>
      <c r="QNW45" s="458"/>
      <c r="QNX45" s="459"/>
      <c r="QNY45" s="460"/>
      <c r="QNZ45" s="461"/>
      <c r="QOA45" s="462"/>
      <c r="QOB45" s="458"/>
      <c r="QOC45" s="451"/>
      <c r="QOD45" s="463"/>
      <c r="QOE45" s="451"/>
      <c r="QOF45" s="451"/>
      <c r="QOG45" s="453"/>
      <c r="QOI45" s="449"/>
      <c r="QOJ45" s="449"/>
      <c r="QOK45" s="449"/>
      <c r="QOL45" s="450"/>
      <c r="QOM45" s="451"/>
      <c r="QON45" s="451"/>
      <c r="QOO45" s="451"/>
      <c r="QOP45" s="449"/>
      <c r="QOQ45" s="452"/>
      <c r="QOR45" s="453"/>
      <c r="QOS45" s="454"/>
      <c r="QOT45" s="449"/>
      <c r="QOU45" s="453"/>
      <c r="QOV45" s="453"/>
      <c r="QOW45" s="450"/>
      <c r="QOX45" s="454"/>
      <c r="QOY45" s="455"/>
      <c r="QOZ45" s="453"/>
      <c r="QPA45" s="456"/>
      <c r="QPB45" s="453"/>
      <c r="QPC45" s="456"/>
      <c r="QPD45" s="454"/>
      <c r="QPE45" s="451"/>
      <c r="QPF45" s="454"/>
      <c r="QPG45" s="450"/>
      <c r="QPH45" s="456"/>
      <c r="QPI45" s="456"/>
      <c r="QPJ45" s="456"/>
      <c r="QPK45" s="456"/>
      <c r="QPL45" s="271"/>
      <c r="QPM45" s="451"/>
      <c r="QPN45" s="454"/>
      <c r="QPO45" s="451"/>
      <c r="QPP45" s="457"/>
      <c r="QPQ45" s="271"/>
      <c r="QPR45" s="451"/>
      <c r="QPS45" s="454"/>
      <c r="QPT45" s="451"/>
      <c r="QPU45" s="457"/>
      <c r="QPV45" s="451"/>
      <c r="QPW45" s="457"/>
      <c r="QPX45" s="457"/>
      <c r="QPY45" s="457"/>
      <c r="QPZ45" s="271"/>
      <c r="QQA45" s="271"/>
      <c r="QQB45" s="451"/>
      <c r="QQC45" s="454"/>
      <c r="QQD45" s="451"/>
      <c r="QQE45" s="454"/>
      <c r="QQF45" s="458"/>
      <c r="QQG45" s="459"/>
      <c r="QQH45" s="460"/>
      <c r="QQI45" s="461"/>
      <c r="QQJ45" s="462"/>
      <c r="QQK45" s="458"/>
      <c r="QQL45" s="451"/>
      <c r="QQM45" s="463"/>
      <c r="QQN45" s="451"/>
      <c r="QQO45" s="451"/>
      <c r="QQP45" s="453"/>
      <c r="QQR45" s="449"/>
      <c r="QQS45" s="449"/>
      <c r="QQT45" s="449"/>
      <c r="QQU45" s="450"/>
      <c r="QQV45" s="451"/>
      <c r="QQW45" s="451"/>
      <c r="QQX45" s="451"/>
      <c r="QQY45" s="449"/>
      <c r="QQZ45" s="452"/>
      <c r="QRA45" s="453"/>
      <c r="QRB45" s="454"/>
      <c r="QRC45" s="449"/>
      <c r="QRD45" s="453"/>
      <c r="QRE45" s="453"/>
      <c r="QRF45" s="450"/>
      <c r="QRG45" s="454"/>
      <c r="QRH45" s="455"/>
      <c r="QRI45" s="453"/>
      <c r="QRJ45" s="456"/>
      <c r="QRK45" s="453"/>
      <c r="QRL45" s="456"/>
      <c r="QRM45" s="454"/>
      <c r="QRN45" s="451"/>
      <c r="QRO45" s="454"/>
      <c r="QRP45" s="450"/>
      <c r="QRQ45" s="456"/>
      <c r="QRR45" s="456"/>
      <c r="QRS45" s="456"/>
      <c r="QRT45" s="456"/>
      <c r="QRU45" s="271"/>
      <c r="QRV45" s="451"/>
      <c r="QRW45" s="454"/>
      <c r="QRX45" s="451"/>
      <c r="QRY45" s="457"/>
      <c r="QRZ45" s="271"/>
      <c r="QSA45" s="451"/>
      <c r="QSB45" s="454"/>
      <c r="QSC45" s="451"/>
      <c r="QSD45" s="457"/>
      <c r="QSE45" s="451"/>
      <c r="QSF45" s="457"/>
      <c r="QSG45" s="457"/>
      <c r="QSH45" s="457"/>
      <c r="QSI45" s="271"/>
      <c r="QSJ45" s="271"/>
      <c r="QSK45" s="451"/>
      <c r="QSL45" s="454"/>
      <c r="QSM45" s="451"/>
      <c r="QSN45" s="454"/>
      <c r="QSO45" s="458"/>
      <c r="QSP45" s="459"/>
      <c r="QSQ45" s="460"/>
      <c r="QSR45" s="461"/>
      <c r="QSS45" s="462"/>
      <c r="QST45" s="458"/>
      <c r="QSU45" s="451"/>
      <c r="QSV45" s="463"/>
      <c r="QSW45" s="451"/>
      <c r="QSX45" s="451"/>
      <c r="QSY45" s="453"/>
      <c r="QTA45" s="449"/>
      <c r="QTB45" s="449"/>
      <c r="QTC45" s="449"/>
      <c r="QTD45" s="450"/>
      <c r="QTE45" s="451"/>
      <c r="QTF45" s="451"/>
      <c r="QTG45" s="451"/>
      <c r="QTH45" s="449"/>
      <c r="QTI45" s="452"/>
      <c r="QTJ45" s="453"/>
      <c r="QTK45" s="454"/>
      <c r="QTL45" s="449"/>
      <c r="QTM45" s="453"/>
      <c r="QTN45" s="453"/>
      <c r="QTO45" s="450"/>
      <c r="QTP45" s="454"/>
      <c r="QTQ45" s="455"/>
      <c r="QTR45" s="453"/>
      <c r="QTS45" s="456"/>
      <c r="QTT45" s="453"/>
      <c r="QTU45" s="456"/>
      <c r="QTV45" s="454"/>
      <c r="QTW45" s="451"/>
      <c r="QTX45" s="454"/>
      <c r="QTY45" s="450"/>
      <c r="QTZ45" s="456"/>
      <c r="QUA45" s="456"/>
      <c r="QUB45" s="456"/>
      <c r="QUC45" s="456"/>
      <c r="QUD45" s="271"/>
      <c r="QUE45" s="451"/>
      <c r="QUF45" s="454"/>
      <c r="QUG45" s="451"/>
      <c r="QUH45" s="457"/>
      <c r="QUI45" s="271"/>
      <c r="QUJ45" s="451"/>
      <c r="QUK45" s="454"/>
      <c r="QUL45" s="451"/>
      <c r="QUM45" s="457"/>
      <c r="QUN45" s="451"/>
      <c r="QUO45" s="457"/>
      <c r="QUP45" s="457"/>
      <c r="QUQ45" s="457"/>
      <c r="QUR45" s="271"/>
      <c r="QUS45" s="271"/>
      <c r="QUT45" s="451"/>
      <c r="QUU45" s="454"/>
      <c r="QUV45" s="451"/>
      <c r="QUW45" s="454"/>
      <c r="QUX45" s="458"/>
      <c r="QUY45" s="459"/>
      <c r="QUZ45" s="460"/>
      <c r="QVA45" s="461"/>
      <c r="QVB45" s="462"/>
      <c r="QVC45" s="458"/>
      <c r="QVD45" s="451"/>
      <c r="QVE45" s="463"/>
      <c r="QVF45" s="451"/>
      <c r="QVG45" s="451"/>
      <c r="QVH45" s="453"/>
      <c r="QVJ45" s="449"/>
      <c r="QVK45" s="449"/>
      <c r="QVL45" s="449"/>
      <c r="QVM45" s="450"/>
      <c r="QVN45" s="451"/>
      <c r="QVO45" s="451"/>
      <c r="QVP45" s="451"/>
      <c r="QVQ45" s="449"/>
      <c r="QVR45" s="452"/>
      <c r="QVS45" s="453"/>
      <c r="QVT45" s="454"/>
      <c r="QVU45" s="449"/>
      <c r="QVV45" s="453"/>
      <c r="QVW45" s="453"/>
      <c r="QVX45" s="450"/>
      <c r="QVY45" s="454"/>
      <c r="QVZ45" s="455"/>
      <c r="QWA45" s="453"/>
      <c r="QWB45" s="456"/>
      <c r="QWC45" s="453"/>
      <c r="QWD45" s="456"/>
      <c r="QWE45" s="454"/>
      <c r="QWF45" s="451"/>
      <c r="QWG45" s="454"/>
      <c r="QWH45" s="450"/>
      <c r="QWI45" s="456"/>
      <c r="QWJ45" s="456"/>
      <c r="QWK45" s="456"/>
      <c r="QWL45" s="456"/>
      <c r="QWM45" s="271"/>
      <c r="QWN45" s="451"/>
      <c r="QWO45" s="454"/>
      <c r="QWP45" s="451"/>
      <c r="QWQ45" s="457"/>
      <c r="QWR45" s="271"/>
      <c r="QWS45" s="451"/>
      <c r="QWT45" s="454"/>
      <c r="QWU45" s="451"/>
      <c r="QWV45" s="457"/>
      <c r="QWW45" s="451"/>
      <c r="QWX45" s="457"/>
      <c r="QWY45" s="457"/>
      <c r="QWZ45" s="457"/>
      <c r="QXA45" s="271"/>
      <c r="QXB45" s="271"/>
      <c r="QXC45" s="451"/>
      <c r="QXD45" s="454"/>
      <c r="QXE45" s="451"/>
      <c r="QXF45" s="454"/>
      <c r="QXG45" s="458"/>
      <c r="QXH45" s="459"/>
      <c r="QXI45" s="460"/>
      <c r="QXJ45" s="461"/>
      <c r="QXK45" s="462"/>
      <c r="QXL45" s="458"/>
      <c r="QXM45" s="451"/>
      <c r="QXN45" s="463"/>
      <c r="QXO45" s="451"/>
      <c r="QXP45" s="451"/>
      <c r="QXQ45" s="453"/>
      <c r="QXS45" s="449"/>
      <c r="QXT45" s="449"/>
      <c r="QXU45" s="449"/>
      <c r="QXV45" s="450"/>
      <c r="QXW45" s="451"/>
      <c r="QXX45" s="451"/>
      <c r="QXY45" s="451"/>
      <c r="QXZ45" s="449"/>
      <c r="QYA45" s="452"/>
      <c r="QYB45" s="453"/>
      <c r="QYC45" s="454"/>
      <c r="QYD45" s="449"/>
      <c r="QYE45" s="453"/>
      <c r="QYF45" s="453"/>
      <c r="QYG45" s="450"/>
      <c r="QYH45" s="454"/>
      <c r="QYI45" s="455"/>
      <c r="QYJ45" s="453"/>
      <c r="QYK45" s="456"/>
      <c r="QYL45" s="453"/>
      <c r="QYM45" s="456"/>
      <c r="QYN45" s="454"/>
      <c r="QYO45" s="451"/>
      <c r="QYP45" s="454"/>
      <c r="QYQ45" s="450"/>
      <c r="QYR45" s="456"/>
      <c r="QYS45" s="456"/>
      <c r="QYT45" s="456"/>
      <c r="QYU45" s="456"/>
      <c r="QYV45" s="271"/>
      <c r="QYW45" s="451"/>
      <c r="QYX45" s="454"/>
      <c r="QYY45" s="451"/>
      <c r="QYZ45" s="457"/>
      <c r="QZA45" s="271"/>
      <c r="QZB45" s="451"/>
      <c r="QZC45" s="454"/>
      <c r="QZD45" s="451"/>
      <c r="QZE45" s="457"/>
      <c r="QZF45" s="451"/>
      <c r="QZG45" s="457"/>
      <c r="QZH45" s="457"/>
      <c r="QZI45" s="457"/>
      <c r="QZJ45" s="271"/>
      <c r="QZK45" s="271"/>
      <c r="QZL45" s="451"/>
      <c r="QZM45" s="454"/>
      <c r="QZN45" s="451"/>
      <c r="QZO45" s="454"/>
      <c r="QZP45" s="458"/>
      <c r="QZQ45" s="459"/>
      <c r="QZR45" s="460"/>
      <c r="QZS45" s="461"/>
      <c r="QZT45" s="462"/>
      <c r="QZU45" s="458"/>
      <c r="QZV45" s="451"/>
      <c r="QZW45" s="463"/>
      <c r="QZX45" s="451"/>
      <c r="QZY45" s="451"/>
      <c r="QZZ45" s="453"/>
      <c r="RAB45" s="449"/>
      <c r="RAC45" s="449"/>
      <c r="RAD45" s="449"/>
      <c r="RAE45" s="450"/>
      <c r="RAF45" s="451"/>
      <c r="RAG45" s="451"/>
      <c r="RAH45" s="451"/>
      <c r="RAI45" s="449"/>
      <c r="RAJ45" s="452"/>
      <c r="RAK45" s="453"/>
      <c r="RAL45" s="454"/>
      <c r="RAM45" s="449"/>
      <c r="RAN45" s="453"/>
      <c r="RAO45" s="453"/>
      <c r="RAP45" s="450"/>
      <c r="RAQ45" s="454"/>
      <c r="RAR45" s="455"/>
      <c r="RAS45" s="453"/>
      <c r="RAT45" s="456"/>
      <c r="RAU45" s="453"/>
      <c r="RAV45" s="456"/>
      <c r="RAW45" s="454"/>
      <c r="RAX45" s="451"/>
      <c r="RAY45" s="454"/>
      <c r="RAZ45" s="450"/>
      <c r="RBA45" s="456"/>
      <c r="RBB45" s="456"/>
      <c r="RBC45" s="456"/>
      <c r="RBD45" s="456"/>
      <c r="RBE45" s="271"/>
      <c r="RBF45" s="451"/>
      <c r="RBG45" s="454"/>
      <c r="RBH45" s="451"/>
      <c r="RBI45" s="457"/>
      <c r="RBJ45" s="271"/>
      <c r="RBK45" s="451"/>
      <c r="RBL45" s="454"/>
      <c r="RBM45" s="451"/>
      <c r="RBN45" s="457"/>
      <c r="RBO45" s="451"/>
      <c r="RBP45" s="457"/>
      <c r="RBQ45" s="457"/>
      <c r="RBR45" s="457"/>
      <c r="RBS45" s="271"/>
      <c r="RBT45" s="271"/>
      <c r="RBU45" s="451"/>
      <c r="RBV45" s="454"/>
      <c r="RBW45" s="451"/>
      <c r="RBX45" s="454"/>
      <c r="RBY45" s="458"/>
      <c r="RBZ45" s="459"/>
      <c r="RCA45" s="460"/>
      <c r="RCB45" s="461"/>
      <c r="RCC45" s="462"/>
      <c r="RCD45" s="458"/>
      <c r="RCE45" s="451"/>
      <c r="RCF45" s="463"/>
      <c r="RCG45" s="451"/>
      <c r="RCH45" s="451"/>
      <c r="RCI45" s="453"/>
      <c r="RCK45" s="449"/>
      <c r="RCL45" s="449"/>
      <c r="RCM45" s="449"/>
      <c r="RCN45" s="450"/>
      <c r="RCO45" s="451"/>
      <c r="RCP45" s="451"/>
      <c r="RCQ45" s="451"/>
      <c r="RCR45" s="449"/>
      <c r="RCS45" s="452"/>
      <c r="RCT45" s="453"/>
      <c r="RCU45" s="454"/>
      <c r="RCV45" s="449"/>
      <c r="RCW45" s="453"/>
      <c r="RCX45" s="453"/>
      <c r="RCY45" s="450"/>
      <c r="RCZ45" s="454"/>
      <c r="RDA45" s="455"/>
      <c r="RDB45" s="453"/>
      <c r="RDC45" s="456"/>
      <c r="RDD45" s="453"/>
      <c r="RDE45" s="456"/>
      <c r="RDF45" s="454"/>
      <c r="RDG45" s="451"/>
      <c r="RDH45" s="454"/>
      <c r="RDI45" s="450"/>
      <c r="RDJ45" s="456"/>
      <c r="RDK45" s="456"/>
      <c r="RDL45" s="456"/>
      <c r="RDM45" s="456"/>
      <c r="RDN45" s="271"/>
      <c r="RDO45" s="451"/>
      <c r="RDP45" s="454"/>
      <c r="RDQ45" s="451"/>
      <c r="RDR45" s="457"/>
      <c r="RDS45" s="271"/>
      <c r="RDT45" s="451"/>
      <c r="RDU45" s="454"/>
      <c r="RDV45" s="451"/>
      <c r="RDW45" s="457"/>
      <c r="RDX45" s="451"/>
      <c r="RDY45" s="457"/>
      <c r="RDZ45" s="457"/>
      <c r="REA45" s="457"/>
      <c r="REB45" s="271"/>
      <c r="REC45" s="271"/>
      <c r="RED45" s="451"/>
      <c r="REE45" s="454"/>
      <c r="REF45" s="451"/>
      <c r="REG45" s="454"/>
      <c r="REH45" s="458"/>
      <c r="REI45" s="459"/>
      <c r="REJ45" s="460"/>
      <c r="REK45" s="461"/>
      <c r="REL45" s="462"/>
      <c r="REM45" s="458"/>
      <c r="REN45" s="451"/>
      <c r="REO45" s="463"/>
      <c r="REP45" s="451"/>
      <c r="REQ45" s="451"/>
      <c r="RER45" s="453"/>
      <c r="RET45" s="449"/>
      <c r="REU45" s="449"/>
      <c r="REV45" s="449"/>
      <c r="REW45" s="450"/>
      <c r="REX45" s="451"/>
      <c r="REY45" s="451"/>
      <c r="REZ45" s="451"/>
      <c r="RFA45" s="449"/>
      <c r="RFB45" s="452"/>
      <c r="RFC45" s="453"/>
      <c r="RFD45" s="454"/>
      <c r="RFE45" s="449"/>
      <c r="RFF45" s="453"/>
      <c r="RFG45" s="453"/>
      <c r="RFH45" s="450"/>
      <c r="RFI45" s="454"/>
      <c r="RFJ45" s="455"/>
      <c r="RFK45" s="453"/>
      <c r="RFL45" s="456"/>
      <c r="RFM45" s="453"/>
      <c r="RFN45" s="456"/>
      <c r="RFO45" s="454"/>
      <c r="RFP45" s="451"/>
      <c r="RFQ45" s="454"/>
      <c r="RFR45" s="450"/>
      <c r="RFS45" s="456"/>
      <c r="RFT45" s="456"/>
      <c r="RFU45" s="456"/>
      <c r="RFV45" s="456"/>
      <c r="RFW45" s="271"/>
      <c r="RFX45" s="451"/>
      <c r="RFY45" s="454"/>
      <c r="RFZ45" s="451"/>
      <c r="RGA45" s="457"/>
      <c r="RGB45" s="271"/>
      <c r="RGC45" s="451"/>
      <c r="RGD45" s="454"/>
      <c r="RGE45" s="451"/>
      <c r="RGF45" s="457"/>
      <c r="RGG45" s="451"/>
      <c r="RGH45" s="457"/>
      <c r="RGI45" s="457"/>
      <c r="RGJ45" s="457"/>
      <c r="RGK45" s="271"/>
      <c r="RGL45" s="271"/>
      <c r="RGM45" s="451"/>
      <c r="RGN45" s="454"/>
      <c r="RGO45" s="451"/>
      <c r="RGP45" s="454"/>
      <c r="RGQ45" s="458"/>
      <c r="RGR45" s="459"/>
      <c r="RGS45" s="460"/>
      <c r="RGT45" s="461"/>
      <c r="RGU45" s="462"/>
      <c r="RGV45" s="458"/>
      <c r="RGW45" s="451"/>
      <c r="RGX45" s="463"/>
      <c r="RGY45" s="451"/>
      <c r="RGZ45" s="451"/>
      <c r="RHA45" s="453"/>
      <c r="RHC45" s="449"/>
      <c r="RHD45" s="449"/>
      <c r="RHE45" s="449"/>
      <c r="RHF45" s="450"/>
      <c r="RHG45" s="451"/>
      <c r="RHH45" s="451"/>
      <c r="RHI45" s="451"/>
      <c r="RHJ45" s="449"/>
      <c r="RHK45" s="452"/>
      <c r="RHL45" s="453"/>
      <c r="RHM45" s="454"/>
      <c r="RHN45" s="449"/>
      <c r="RHO45" s="453"/>
      <c r="RHP45" s="453"/>
      <c r="RHQ45" s="450"/>
      <c r="RHR45" s="454"/>
      <c r="RHS45" s="455"/>
      <c r="RHT45" s="453"/>
      <c r="RHU45" s="456"/>
      <c r="RHV45" s="453"/>
      <c r="RHW45" s="456"/>
      <c r="RHX45" s="454"/>
      <c r="RHY45" s="451"/>
      <c r="RHZ45" s="454"/>
      <c r="RIA45" s="450"/>
      <c r="RIB45" s="456"/>
      <c r="RIC45" s="456"/>
      <c r="RID45" s="456"/>
      <c r="RIE45" s="456"/>
      <c r="RIF45" s="271"/>
      <c r="RIG45" s="451"/>
      <c r="RIH45" s="454"/>
      <c r="RII45" s="451"/>
      <c r="RIJ45" s="457"/>
      <c r="RIK45" s="271"/>
      <c r="RIL45" s="451"/>
      <c r="RIM45" s="454"/>
      <c r="RIN45" s="451"/>
      <c r="RIO45" s="457"/>
      <c r="RIP45" s="451"/>
      <c r="RIQ45" s="457"/>
      <c r="RIR45" s="457"/>
      <c r="RIS45" s="457"/>
      <c r="RIT45" s="271"/>
      <c r="RIU45" s="271"/>
      <c r="RIV45" s="451"/>
      <c r="RIW45" s="454"/>
      <c r="RIX45" s="451"/>
      <c r="RIY45" s="454"/>
      <c r="RIZ45" s="458"/>
      <c r="RJA45" s="459"/>
      <c r="RJB45" s="460"/>
      <c r="RJC45" s="461"/>
      <c r="RJD45" s="462"/>
      <c r="RJE45" s="458"/>
      <c r="RJF45" s="451"/>
      <c r="RJG45" s="463"/>
      <c r="RJH45" s="451"/>
      <c r="RJI45" s="451"/>
      <c r="RJJ45" s="453"/>
      <c r="RJL45" s="449"/>
      <c r="RJM45" s="449"/>
      <c r="RJN45" s="449"/>
      <c r="RJO45" s="450"/>
      <c r="RJP45" s="451"/>
      <c r="RJQ45" s="451"/>
      <c r="RJR45" s="451"/>
      <c r="RJS45" s="449"/>
      <c r="RJT45" s="452"/>
      <c r="RJU45" s="453"/>
      <c r="RJV45" s="454"/>
      <c r="RJW45" s="449"/>
      <c r="RJX45" s="453"/>
      <c r="RJY45" s="453"/>
      <c r="RJZ45" s="450"/>
      <c r="RKA45" s="454"/>
      <c r="RKB45" s="455"/>
      <c r="RKC45" s="453"/>
      <c r="RKD45" s="456"/>
      <c r="RKE45" s="453"/>
      <c r="RKF45" s="456"/>
      <c r="RKG45" s="454"/>
      <c r="RKH45" s="451"/>
      <c r="RKI45" s="454"/>
      <c r="RKJ45" s="450"/>
      <c r="RKK45" s="456"/>
      <c r="RKL45" s="456"/>
      <c r="RKM45" s="456"/>
      <c r="RKN45" s="456"/>
      <c r="RKO45" s="271"/>
      <c r="RKP45" s="451"/>
      <c r="RKQ45" s="454"/>
      <c r="RKR45" s="451"/>
      <c r="RKS45" s="457"/>
      <c r="RKT45" s="271"/>
      <c r="RKU45" s="451"/>
      <c r="RKV45" s="454"/>
      <c r="RKW45" s="451"/>
      <c r="RKX45" s="457"/>
      <c r="RKY45" s="451"/>
      <c r="RKZ45" s="457"/>
      <c r="RLA45" s="457"/>
      <c r="RLB45" s="457"/>
      <c r="RLC45" s="271"/>
      <c r="RLD45" s="271"/>
      <c r="RLE45" s="451"/>
      <c r="RLF45" s="454"/>
      <c r="RLG45" s="451"/>
      <c r="RLH45" s="454"/>
      <c r="RLI45" s="458"/>
      <c r="RLJ45" s="459"/>
      <c r="RLK45" s="460"/>
      <c r="RLL45" s="461"/>
      <c r="RLM45" s="462"/>
      <c r="RLN45" s="458"/>
      <c r="RLO45" s="451"/>
      <c r="RLP45" s="463"/>
      <c r="RLQ45" s="451"/>
      <c r="RLR45" s="451"/>
      <c r="RLS45" s="453"/>
      <c r="RLU45" s="449"/>
      <c r="RLV45" s="449"/>
      <c r="RLW45" s="449"/>
      <c r="RLX45" s="450"/>
      <c r="RLY45" s="451"/>
      <c r="RLZ45" s="451"/>
      <c r="RMA45" s="451"/>
      <c r="RMB45" s="449"/>
      <c r="RMC45" s="452"/>
      <c r="RMD45" s="453"/>
      <c r="RME45" s="454"/>
      <c r="RMF45" s="449"/>
      <c r="RMG45" s="453"/>
      <c r="RMH45" s="453"/>
      <c r="RMI45" s="450"/>
      <c r="RMJ45" s="454"/>
      <c r="RMK45" s="455"/>
      <c r="RML45" s="453"/>
      <c r="RMM45" s="456"/>
      <c r="RMN45" s="453"/>
      <c r="RMO45" s="456"/>
      <c r="RMP45" s="454"/>
      <c r="RMQ45" s="451"/>
      <c r="RMR45" s="454"/>
      <c r="RMS45" s="450"/>
      <c r="RMT45" s="456"/>
      <c r="RMU45" s="456"/>
      <c r="RMV45" s="456"/>
      <c r="RMW45" s="456"/>
      <c r="RMX45" s="271"/>
      <c r="RMY45" s="451"/>
      <c r="RMZ45" s="454"/>
      <c r="RNA45" s="451"/>
      <c r="RNB45" s="457"/>
      <c r="RNC45" s="271"/>
      <c r="RND45" s="451"/>
      <c r="RNE45" s="454"/>
      <c r="RNF45" s="451"/>
      <c r="RNG45" s="457"/>
      <c r="RNH45" s="451"/>
      <c r="RNI45" s="457"/>
      <c r="RNJ45" s="457"/>
      <c r="RNK45" s="457"/>
      <c r="RNL45" s="271"/>
      <c r="RNM45" s="271"/>
      <c r="RNN45" s="451"/>
      <c r="RNO45" s="454"/>
      <c r="RNP45" s="451"/>
      <c r="RNQ45" s="454"/>
      <c r="RNR45" s="458"/>
      <c r="RNS45" s="459"/>
      <c r="RNT45" s="460"/>
      <c r="RNU45" s="461"/>
      <c r="RNV45" s="462"/>
      <c r="RNW45" s="458"/>
      <c r="RNX45" s="451"/>
      <c r="RNY45" s="463"/>
      <c r="RNZ45" s="451"/>
      <c r="ROA45" s="451"/>
      <c r="ROB45" s="453"/>
      <c r="ROD45" s="449"/>
      <c r="ROE45" s="449"/>
      <c r="ROF45" s="449"/>
      <c r="ROG45" s="450"/>
      <c r="ROH45" s="451"/>
      <c r="ROI45" s="451"/>
      <c r="ROJ45" s="451"/>
      <c r="ROK45" s="449"/>
      <c r="ROL45" s="452"/>
      <c r="ROM45" s="453"/>
      <c r="RON45" s="454"/>
      <c r="ROO45" s="449"/>
      <c r="ROP45" s="453"/>
      <c r="ROQ45" s="453"/>
      <c r="ROR45" s="450"/>
      <c r="ROS45" s="454"/>
      <c r="ROT45" s="455"/>
      <c r="ROU45" s="453"/>
      <c r="ROV45" s="456"/>
      <c r="ROW45" s="453"/>
      <c r="ROX45" s="456"/>
      <c r="ROY45" s="454"/>
      <c r="ROZ45" s="451"/>
      <c r="RPA45" s="454"/>
      <c r="RPB45" s="450"/>
      <c r="RPC45" s="456"/>
      <c r="RPD45" s="456"/>
      <c r="RPE45" s="456"/>
      <c r="RPF45" s="456"/>
      <c r="RPG45" s="271"/>
      <c r="RPH45" s="451"/>
      <c r="RPI45" s="454"/>
      <c r="RPJ45" s="451"/>
      <c r="RPK45" s="457"/>
      <c r="RPL45" s="271"/>
      <c r="RPM45" s="451"/>
      <c r="RPN45" s="454"/>
      <c r="RPO45" s="451"/>
      <c r="RPP45" s="457"/>
      <c r="RPQ45" s="451"/>
      <c r="RPR45" s="457"/>
      <c r="RPS45" s="457"/>
      <c r="RPT45" s="457"/>
      <c r="RPU45" s="271"/>
      <c r="RPV45" s="271"/>
      <c r="RPW45" s="451"/>
      <c r="RPX45" s="454"/>
      <c r="RPY45" s="451"/>
      <c r="RPZ45" s="454"/>
      <c r="RQA45" s="458"/>
      <c r="RQB45" s="459"/>
      <c r="RQC45" s="460"/>
      <c r="RQD45" s="461"/>
      <c r="RQE45" s="462"/>
      <c r="RQF45" s="458"/>
      <c r="RQG45" s="451"/>
      <c r="RQH45" s="463"/>
      <c r="RQI45" s="451"/>
      <c r="RQJ45" s="451"/>
      <c r="RQK45" s="453"/>
      <c r="RQM45" s="449"/>
      <c r="RQN45" s="449"/>
      <c r="RQO45" s="449"/>
      <c r="RQP45" s="450"/>
      <c r="RQQ45" s="451"/>
      <c r="RQR45" s="451"/>
      <c r="RQS45" s="451"/>
      <c r="RQT45" s="449"/>
      <c r="RQU45" s="452"/>
      <c r="RQV45" s="453"/>
      <c r="RQW45" s="454"/>
      <c r="RQX45" s="449"/>
      <c r="RQY45" s="453"/>
      <c r="RQZ45" s="453"/>
      <c r="RRA45" s="450"/>
      <c r="RRB45" s="454"/>
      <c r="RRC45" s="455"/>
      <c r="RRD45" s="453"/>
      <c r="RRE45" s="456"/>
      <c r="RRF45" s="453"/>
      <c r="RRG45" s="456"/>
      <c r="RRH45" s="454"/>
      <c r="RRI45" s="451"/>
      <c r="RRJ45" s="454"/>
      <c r="RRK45" s="450"/>
      <c r="RRL45" s="456"/>
      <c r="RRM45" s="456"/>
      <c r="RRN45" s="456"/>
      <c r="RRO45" s="456"/>
      <c r="RRP45" s="271"/>
      <c r="RRQ45" s="451"/>
      <c r="RRR45" s="454"/>
      <c r="RRS45" s="451"/>
      <c r="RRT45" s="457"/>
      <c r="RRU45" s="271"/>
      <c r="RRV45" s="451"/>
      <c r="RRW45" s="454"/>
      <c r="RRX45" s="451"/>
      <c r="RRY45" s="457"/>
      <c r="RRZ45" s="451"/>
      <c r="RSA45" s="457"/>
      <c r="RSB45" s="457"/>
      <c r="RSC45" s="457"/>
      <c r="RSD45" s="271"/>
      <c r="RSE45" s="271"/>
      <c r="RSF45" s="451"/>
      <c r="RSG45" s="454"/>
      <c r="RSH45" s="451"/>
      <c r="RSI45" s="454"/>
      <c r="RSJ45" s="458"/>
      <c r="RSK45" s="459"/>
      <c r="RSL45" s="460"/>
      <c r="RSM45" s="461"/>
      <c r="RSN45" s="462"/>
      <c r="RSO45" s="458"/>
      <c r="RSP45" s="451"/>
      <c r="RSQ45" s="463"/>
      <c r="RSR45" s="451"/>
      <c r="RSS45" s="451"/>
      <c r="RST45" s="453"/>
      <c r="RSV45" s="449"/>
      <c r="RSW45" s="449"/>
      <c r="RSX45" s="449"/>
      <c r="RSY45" s="450"/>
      <c r="RSZ45" s="451"/>
      <c r="RTA45" s="451"/>
      <c r="RTB45" s="451"/>
      <c r="RTC45" s="449"/>
      <c r="RTD45" s="452"/>
      <c r="RTE45" s="453"/>
      <c r="RTF45" s="454"/>
      <c r="RTG45" s="449"/>
      <c r="RTH45" s="453"/>
      <c r="RTI45" s="453"/>
      <c r="RTJ45" s="450"/>
      <c r="RTK45" s="454"/>
      <c r="RTL45" s="455"/>
      <c r="RTM45" s="453"/>
      <c r="RTN45" s="456"/>
      <c r="RTO45" s="453"/>
      <c r="RTP45" s="456"/>
      <c r="RTQ45" s="454"/>
      <c r="RTR45" s="451"/>
      <c r="RTS45" s="454"/>
      <c r="RTT45" s="450"/>
      <c r="RTU45" s="456"/>
      <c r="RTV45" s="456"/>
      <c r="RTW45" s="456"/>
      <c r="RTX45" s="456"/>
      <c r="RTY45" s="271"/>
      <c r="RTZ45" s="451"/>
      <c r="RUA45" s="454"/>
      <c r="RUB45" s="451"/>
      <c r="RUC45" s="457"/>
      <c r="RUD45" s="271"/>
      <c r="RUE45" s="451"/>
      <c r="RUF45" s="454"/>
      <c r="RUG45" s="451"/>
      <c r="RUH45" s="457"/>
      <c r="RUI45" s="451"/>
      <c r="RUJ45" s="457"/>
      <c r="RUK45" s="457"/>
      <c r="RUL45" s="457"/>
      <c r="RUM45" s="271"/>
      <c r="RUN45" s="271"/>
      <c r="RUO45" s="451"/>
      <c r="RUP45" s="454"/>
      <c r="RUQ45" s="451"/>
      <c r="RUR45" s="454"/>
      <c r="RUS45" s="458"/>
      <c r="RUT45" s="459"/>
      <c r="RUU45" s="460"/>
      <c r="RUV45" s="461"/>
      <c r="RUW45" s="462"/>
      <c r="RUX45" s="458"/>
      <c r="RUY45" s="451"/>
      <c r="RUZ45" s="463"/>
      <c r="RVA45" s="451"/>
      <c r="RVB45" s="451"/>
      <c r="RVC45" s="453"/>
      <c r="RVE45" s="449"/>
      <c r="RVF45" s="449"/>
      <c r="RVG45" s="449"/>
      <c r="RVH45" s="450"/>
      <c r="RVI45" s="451"/>
      <c r="RVJ45" s="451"/>
      <c r="RVK45" s="451"/>
      <c r="RVL45" s="449"/>
      <c r="RVM45" s="452"/>
      <c r="RVN45" s="453"/>
      <c r="RVO45" s="454"/>
      <c r="RVP45" s="449"/>
      <c r="RVQ45" s="453"/>
      <c r="RVR45" s="453"/>
      <c r="RVS45" s="450"/>
      <c r="RVT45" s="454"/>
      <c r="RVU45" s="455"/>
      <c r="RVV45" s="453"/>
      <c r="RVW45" s="456"/>
      <c r="RVX45" s="453"/>
      <c r="RVY45" s="456"/>
      <c r="RVZ45" s="454"/>
      <c r="RWA45" s="451"/>
      <c r="RWB45" s="454"/>
      <c r="RWC45" s="450"/>
      <c r="RWD45" s="456"/>
      <c r="RWE45" s="456"/>
      <c r="RWF45" s="456"/>
      <c r="RWG45" s="456"/>
      <c r="RWH45" s="271"/>
      <c r="RWI45" s="451"/>
      <c r="RWJ45" s="454"/>
      <c r="RWK45" s="451"/>
      <c r="RWL45" s="457"/>
      <c r="RWM45" s="271"/>
      <c r="RWN45" s="451"/>
      <c r="RWO45" s="454"/>
      <c r="RWP45" s="451"/>
      <c r="RWQ45" s="457"/>
      <c r="RWR45" s="451"/>
      <c r="RWS45" s="457"/>
      <c r="RWT45" s="457"/>
      <c r="RWU45" s="457"/>
      <c r="RWV45" s="271"/>
      <c r="RWW45" s="271"/>
      <c r="RWX45" s="451"/>
      <c r="RWY45" s="454"/>
      <c r="RWZ45" s="451"/>
      <c r="RXA45" s="454"/>
      <c r="RXB45" s="458"/>
      <c r="RXC45" s="459"/>
      <c r="RXD45" s="460"/>
      <c r="RXE45" s="461"/>
      <c r="RXF45" s="462"/>
      <c r="RXG45" s="458"/>
      <c r="RXH45" s="451"/>
      <c r="RXI45" s="463"/>
      <c r="RXJ45" s="451"/>
      <c r="RXK45" s="451"/>
      <c r="RXL45" s="453"/>
      <c r="RXN45" s="449"/>
      <c r="RXO45" s="449"/>
      <c r="RXP45" s="449"/>
      <c r="RXQ45" s="450"/>
      <c r="RXR45" s="451"/>
      <c r="RXS45" s="451"/>
      <c r="RXT45" s="451"/>
      <c r="RXU45" s="449"/>
      <c r="RXV45" s="452"/>
      <c r="RXW45" s="453"/>
      <c r="RXX45" s="454"/>
      <c r="RXY45" s="449"/>
      <c r="RXZ45" s="453"/>
      <c r="RYA45" s="453"/>
      <c r="RYB45" s="450"/>
      <c r="RYC45" s="454"/>
      <c r="RYD45" s="455"/>
      <c r="RYE45" s="453"/>
      <c r="RYF45" s="456"/>
      <c r="RYG45" s="453"/>
      <c r="RYH45" s="456"/>
      <c r="RYI45" s="454"/>
      <c r="RYJ45" s="451"/>
      <c r="RYK45" s="454"/>
      <c r="RYL45" s="450"/>
      <c r="RYM45" s="456"/>
      <c r="RYN45" s="456"/>
      <c r="RYO45" s="456"/>
      <c r="RYP45" s="456"/>
      <c r="RYQ45" s="271"/>
      <c r="RYR45" s="451"/>
      <c r="RYS45" s="454"/>
      <c r="RYT45" s="451"/>
      <c r="RYU45" s="457"/>
      <c r="RYV45" s="271"/>
      <c r="RYW45" s="451"/>
      <c r="RYX45" s="454"/>
      <c r="RYY45" s="451"/>
      <c r="RYZ45" s="457"/>
      <c r="RZA45" s="451"/>
      <c r="RZB45" s="457"/>
      <c r="RZC45" s="457"/>
      <c r="RZD45" s="457"/>
      <c r="RZE45" s="271"/>
      <c r="RZF45" s="271"/>
      <c r="RZG45" s="451"/>
      <c r="RZH45" s="454"/>
      <c r="RZI45" s="451"/>
      <c r="RZJ45" s="454"/>
      <c r="RZK45" s="458"/>
      <c r="RZL45" s="459"/>
      <c r="RZM45" s="460"/>
      <c r="RZN45" s="461"/>
      <c r="RZO45" s="462"/>
      <c r="RZP45" s="458"/>
      <c r="RZQ45" s="451"/>
      <c r="RZR45" s="463"/>
      <c r="RZS45" s="451"/>
      <c r="RZT45" s="451"/>
      <c r="RZU45" s="453"/>
      <c r="RZW45" s="449"/>
      <c r="RZX45" s="449"/>
      <c r="RZY45" s="449"/>
      <c r="RZZ45" s="450"/>
      <c r="SAA45" s="451"/>
      <c r="SAB45" s="451"/>
      <c r="SAC45" s="451"/>
      <c r="SAD45" s="449"/>
      <c r="SAE45" s="452"/>
      <c r="SAF45" s="453"/>
      <c r="SAG45" s="454"/>
      <c r="SAH45" s="449"/>
      <c r="SAI45" s="453"/>
      <c r="SAJ45" s="453"/>
      <c r="SAK45" s="450"/>
      <c r="SAL45" s="454"/>
      <c r="SAM45" s="455"/>
      <c r="SAN45" s="453"/>
      <c r="SAO45" s="456"/>
      <c r="SAP45" s="453"/>
      <c r="SAQ45" s="456"/>
      <c r="SAR45" s="454"/>
      <c r="SAS45" s="451"/>
      <c r="SAT45" s="454"/>
      <c r="SAU45" s="450"/>
      <c r="SAV45" s="456"/>
      <c r="SAW45" s="456"/>
      <c r="SAX45" s="456"/>
      <c r="SAY45" s="456"/>
      <c r="SAZ45" s="271"/>
      <c r="SBA45" s="451"/>
      <c r="SBB45" s="454"/>
      <c r="SBC45" s="451"/>
      <c r="SBD45" s="457"/>
      <c r="SBE45" s="271"/>
      <c r="SBF45" s="451"/>
      <c r="SBG45" s="454"/>
      <c r="SBH45" s="451"/>
      <c r="SBI45" s="457"/>
      <c r="SBJ45" s="451"/>
      <c r="SBK45" s="457"/>
      <c r="SBL45" s="457"/>
      <c r="SBM45" s="457"/>
      <c r="SBN45" s="271"/>
      <c r="SBO45" s="271"/>
      <c r="SBP45" s="451"/>
      <c r="SBQ45" s="454"/>
      <c r="SBR45" s="451"/>
      <c r="SBS45" s="454"/>
      <c r="SBT45" s="458"/>
      <c r="SBU45" s="459"/>
      <c r="SBV45" s="460"/>
      <c r="SBW45" s="461"/>
      <c r="SBX45" s="462"/>
      <c r="SBY45" s="458"/>
      <c r="SBZ45" s="451"/>
      <c r="SCA45" s="463"/>
      <c r="SCB45" s="451"/>
      <c r="SCC45" s="451"/>
      <c r="SCD45" s="453"/>
      <c r="SCF45" s="449"/>
      <c r="SCG45" s="449"/>
      <c r="SCH45" s="449"/>
      <c r="SCI45" s="450"/>
      <c r="SCJ45" s="451"/>
      <c r="SCK45" s="451"/>
      <c r="SCL45" s="451"/>
      <c r="SCM45" s="449"/>
      <c r="SCN45" s="452"/>
      <c r="SCO45" s="453"/>
      <c r="SCP45" s="454"/>
      <c r="SCQ45" s="449"/>
      <c r="SCR45" s="453"/>
      <c r="SCS45" s="453"/>
      <c r="SCT45" s="450"/>
      <c r="SCU45" s="454"/>
      <c r="SCV45" s="455"/>
      <c r="SCW45" s="453"/>
      <c r="SCX45" s="456"/>
      <c r="SCY45" s="453"/>
      <c r="SCZ45" s="456"/>
      <c r="SDA45" s="454"/>
      <c r="SDB45" s="451"/>
      <c r="SDC45" s="454"/>
      <c r="SDD45" s="450"/>
      <c r="SDE45" s="456"/>
      <c r="SDF45" s="456"/>
      <c r="SDG45" s="456"/>
      <c r="SDH45" s="456"/>
      <c r="SDI45" s="271"/>
      <c r="SDJ45" s="451"/>
      <c r="SDK45" s="454"/>
      <c r="SDL45" s="451"/>
      <c r="SDM45" s="457"/>
      <c r="SDN45" s="271"/>
      <c r="SDO45" s="451"/>
      <c r="SDP45" s="454"/>
      <c r="SDQ45" s="451"/>
      <c r="SDR45" s="457"/>
      <c r="SDS45" s="451"/>
      <c r="SDT45" s="457"/>
      <c r="SDU45" s="457"/>
      <c r="SDV45" s="457"/>
      <c r="SDW45" s="271"/>
      <c r="SDX45" s="271"/>
      <c r="SDY45" s="451"/>
      <c r="SDZ45" s="454"/>
      <c r="SEA45" s="451"/>
      <c r="SEB45" s="454"/>
      <c r="SEC45" s="458"/>
      <c r="SED45" s="459"/>
      <c r="SEE45" s="460"/>
      <c r="SEF45" s="461"/>
      <c r="SEG45" s="462"/>
      <c r="SEH45" s="458"/>
      <c r="SEI45" s="451"/>
      <c r="SEJ45" s="463"/>
      <c r="SEK45" s="451"/>
      <c r="SEL45" s="451"/>
      <c r="SEM45" s="453"/>
      <c r="SEO45" s="449"/>
      <c r="SEP45" s="449"/>
      <c r="SEQ45" s="449"/>
      <c r="SER45" s="450"/>
      <c r="SES45" s="451"/>
      <c r="SET45" s="451"/>
      <c r="SEU45" s="451"/>
      <c r="SEV45" s="449"/>
      <c r="SEW45" s="452"/>
      <c r="SEX45" s="453"/>
      <c r="SEY45" s="454"/>
      <c r="SEZ45" s="449"/>
      <c r="SFA45" s="453"/>
      <c r="SFB45" s="453"/>
      <c r="SFC45" s="450"/>
      <c r="SFD45" s="454"/>
      <c r="SFE45" s="455"/>
      <c r="SFF45" s="453"/>
      <c r="SFG45" s="456"/>
      <c r="SFH45" s="453"/>
      <c r="SFI45" s="456"/>
      <c r="SFJ45" s="454"/>
      <c r="SFK45" s="451"/>
      <c r="SFL45" s="454"/>
      <c r="SFM45" s="450"/>
      <c r="SFN45" s="456"/>
      <c r="SFO45" s="456"/>
      <c r="SFP45" s="456"/>
      <c r="SFQ45" s="456"/>
      <c r="SFR45" s="271"/>
      <c r="SFS45" s="451"/>
      <c r="SFT45" s="454"/>
      <c r="SFU45" s="451"/>
      <c r="SFV45" s="457"/>
      <c r="SFW45" s="271"/>
      <c r="SFX45" s="451"/>
      <c r="SFY45" s="454"/>
      <c r="SFZ45" s="451"/>
      <c r="SGA45" s="457"/>
      <c r="SGB45" s="451"/>
      <c r="SGC45" s="457"/>
      <c r="SGD45" s="457"/>
      <c r="SGE45" s="457"/>
      <c r="SGF45" s="271"/>
      <c r="SGG45" s="271"/>
      <c r="SGH45" s="451"/>
      <c r="SGI45" s="454"/>
      <c r="SGJ45" s="451"/>
      <c r="SGK45" s="454"/>
      <c r="SGL45" s="458"/>
      <c r="SGM45" s="459"/>
      <c r="SGN45" s="460"/>
      <c r="SGO45" s="461"/>
      <c r="SGP45" s="462"/>
      <c r="SGQ45" s="458"/>
      <c r="SGR45" s="451"/>
      <c r="SGS45" s="463"/>
      <c r="SGT45" s="451"/>
      <c r="SGU45" s="451"/>
      <c r="SGV45" s="453"/>
      <c r="SGX45" s="449"/>
      <c r="SGY45" s="449"/>
      <c r="SGZ45" s="449"/>
      <c r="SHA45" s="450"/>
      <c r="SHB45" s="451"/>
      <c r="SHC45" s="451"/>
      <c r="SHD45" s="451"/>
      <c r="SHE45" s="449"/>
      <c r="SHF45" s="452"/>
      <c r="SHG45" s="453"/>
      <c r="SHH45" s="454"/>
      <c r="SHI45" s="449"/>
      <c r="SHJ45" s="453"/>
      <c r="SHK45" s="453"/>
      <c r="SHL45" s="450"/>
      <c r="SHM45" s="454"/>
      <c r="SHN45" s="455"/>
      <c r="SHO45" s="453"/>
      <c r="SHP45" s="456"/>
      <c r="SHQ45" s="453"/>
      <c r="SHR45" s="456"/>
      <c r="SHS45" s="454"/>
      <c r="SHT45" s="451"/>
      <c r="SHU45" s="454"/>
      <c r="SHV45" s="450"/>
      <c r="SHW45" s="456"/>
      <c r="SHX45" s="456"/>
      <c r="SHY45" s="456"/>
      <c r="SHZ45" s="456"/>
      <c r="SIA45" s="271"/>
      <c r="SIB45" s="451"/>
      <c r="SIC45" s="454"/>
      <c r="SID45" s="451"/>
      <c r="SIE45" s="457"/>
      <c r="SIF45" s="271"/>
      <c r="SIG45" s="451"/>
      <c r="SIH45" s="454"/>
      <c r="SII45" s="451"/>
      <c r="SIJ45" s="457"/>
      <c r="SIK45" s="451"/>
      <c r="SIL45" s="457"/>
      <c r="SIM45" s="457"/>
      <c r="SIN45" s="457"/>
      <c r="SIO45" s="271"/>
      <c r="SIP45" s="271"/>
      <c r="SIQ45" s="451"/>
      <c r="SIR45" s="454"/>
      <c r="SIS45" s="451"/>
      <c r="SIT45" s="454"/>
      <c r="SIU45" s="458"/>
      <c r="SIV45" s="459"/>
      <c r="SIW45" s="460"/>
      <c r="SIX45" s="461"/>
      <c r="SIY45" s="462"/>
      <c r="SIZ45" s="458"/>
      <c r="SJA45" s="451"/>
      <c r="SJB45" s="463"/>
      <c r="SJC45" s="451"/>
      <c r="SJD45" s="451"/>
      <c r="SJE45" s="453"/>
      <c r="SJG45" s="449"/>
      <c r="SJH45" s="449"/>
      <c r="SJI45" s="449"/>
      <c r="SJJ45" s="450"/>
      <c r="SJK45" s="451"/>
      <c r="SJL45" s="451"/>
      <c r="SJM45" s="451"/>
      <c r="SJN45" s="449"/>
      <c r="SJO45" s="452"/>
      <c r="SJP45" s="453"/>
      <c r="SJQ45" s="454"/>
      <c r="SJR45" s="449"/>
      <c r="SJS45" s="453"/>
      <c r="SJT45" s="453"/>
      <c r="SJU45" s="450"/>
      <c r="SJV45" s="454"/>
      <c r="SJW45" s="455"/>
      <c r="SJX45" s="453"/>
      <c r="SJY45" s="456"/>
      <c r="SJZ45" s="453"/>
      <c r="SKA45" s="456"/>
      <c r="SKB45" s="454"/>
      <c r="SKC45" s="451"/>
      <c r="SKD45" s="454"/>
      <c r="SKE45" s="450"/>
      <c r="SKF45" s="456"/>
      <c r="SKG45" s="456"/>
      <c r="SKH45" s="456"/>
      <c r="SKI45" s="456"/>
      <c r="SKJ45" s="271"/>
      <c r="SKK45" s="451"/>
      <c r="SKL45" s="454"/>
      <c r="SKM45" s="451"/>
      <c r="SKN45" s="457"/>
      <c r="SKO45" s="271"/>
      <c r="SKP45" s="451"/>
      <c r="SKQ45" s="454"/>
      <c r="SKR45" s="451"/>
      <c r="SKS45" s="457"/>
      <c r="SKT45" s="451"/>
      <c r="SKU45" s="457"/>
      <c r="SKV45" s="457"/>
      <c r="SKW45" s="457"/>
      <c r="SKX45" s="271"/>
      <c r="SKY45" s="271"/>
      <c r="SKZ45" s="451"/>
      <c r="SLA45" s="454"/>
      <c r="SLB45" s="451"/>
      <c r="SLC45" s="454"/>
      <c r="SLD45" s="458"/>
      <c r="SLE45" s="459"/>
      <c r="SLF45" s="460"/>
      <c r="SLG45" s="461"/>
      <c r="SLH45" s="462"/>
      <c r="SLI45" s="458"/>
      <c r="SLJ45" s="451"/>
      <c r="SLK45" s="463"/>
      <c r="SLL45" s="451"/>
      <c r="SLM45" s="451"/>
      <c r="SLN45" s="453"/>
      <c r="SLP45" s="449"/>
      <c r="SLQ45" s="449"/>
      <c r="SLR45" s="449"/>
      <c r="SLS45" s="450"/>
      <c r="SLT45" s="451"/>
      <c r="SLU45" s="451"/>
      <c r="SLV45" s="451"/>
      <c r="SLW45" s="449"/>
      <c r="SLX45" s="452"/>
      <c r="SLY45" s="453"/>
      <c r="SLZ45" s="454"/>
      <c r="SMA45" s="449"/>
      <c r="SMB45" s="453"/>
      <c r="SMC45" s="453"/>
      <c r="SMD45" s="450"/>
      <c r="SME45" s="454"/>
      <c r="SMF45" s="455"/>
      <c r="SMG45" s="453"/>
      <c r="SMH45" s="456"/>
      <c r="SMI45" s="453"/>
      <c r="SMJ45" s="456"/>
      <c r="SMK45" s="454"/>
      <c r="SML45" s="451"/>
      <c r="SMM45" s="454"/>
      <c r="SMN45" s="450"/>
      <c r="SMO45" s="456"/>
      <c r="SMP45" s="456"/>
      <c r="SMQ45" s="456"/>
      <c r="SMR45" s="456"/>
      <c r="SMS45" s="271"/>
      <c r="SMT45" s="451"/>
      <c r="SMU45" s="454"/>
      <c r="SMV45" s="451"/>
      <c r="SMW45" s="457"/>
      <c r="SMX45" s="271"/>
      <c r="SMY45" s="451"/>
      <c r="SMZ45" s="454"/>
      <c r="SNA45" s="451"/>
      <c r="SNB45" s="457"/>
      <c r="SNC45" s="451"/>
      <c r="SND45" s="457"/>
      <c r="SNE45" s="457"/>
      <c r="SNF45" s="457"/>
      <c r="SNG45" s="271"/>
      <c r="SNH45" s="271"/>
      <c r="SNI45" s="451"/>
      <c r="SNJ45" s="454"/>
      <c r="SNK45" s="451"/>
      <c r="SNL45" s="454"/>
      <c r="SNM45" s="458"/>
      <c r="SNN45" s="459"/>
      <c r="SNO45" s="460"/>
      <c r="SNP45" s="461"/>
      <c r="SNQ45" s="462"/>
      <c r="SNR45" s="458"/>
      <c r="SNS45" s="451"/>
      <c r="SNT45" s="463"/>
      <c r="SNU45" s="451"/>
      <c r="SNV45" s="451"/>
      <c r="SNW45" s="453"/>
      <c r="SNY45" s="449"/>
      <c r="SNZ45" s="449"/>
      <c r="SOA45" s="449"/>
      <c r="SOB45" s="450"/>
      <c r="SOC45" s="451"/>
      <c r="SOD45" s="451"/>
      <c r="SOE45" s="451"/>
      <c r="SOF45" s="449"/>
      <c r="SOG45" s="452"/>
      <c r="SOH45" s="453"/>
      <c r="SOI45" s="454"/>
      <c r="SOJ45" s="449"/>
      <c r="SOK45" s="453"/>
      <c r="SOL45" s="453"/>
      <c r="SOM45" s="450"/>
      <c r="SON45" s="454"/>
      <c r="SOO45" s="455"/>
      <c r="SOP45" s="453"/>
      <c r="SOQ45" s="456"/>
      <c r="SOR45" s="453"/>
      <c r="SOS45" s="456"/>
      <c r="SOT45" s="454"/>
      <c r="SOU45" s="451"/>
      <c r="SOV45" s="454"/>
      <c r="SOW45" s="450"/>
      <c r="SOX45" s="456"/>
      <c r="SOY45" s="456"/>
      <c r="SOZ45" s="456"/>
      <c r="SPA45" s="456"/>
      <c r="SPB45" s="271"/>
      <c r="SPC45" s="451"/>
      <c r="SPD45" s="454"/>
      <c r="SPE45" s="451"/>
      <c r="SPF45" s="457"/>
      <c r="SPG45" s="271"/>
      <c r="SPH45" s="451"/>
      <c r="SPI45" s="454"/>
      <c r="SPJ45" s="451"/>
      <c r="SPK45" s="457"/>
      <c r="SPL45" s="451"/>
      <c r="SPM45" s="457"/>
      <c r="SPN45" s="457"/>
      <c r="SPO45" s="457"/>
      <c r="SPP45" s="271"/>
      <c r="SPQ45" s="271"/>
      <c r="SPR45" s="451"/>
      <c r="SPS45" s="454"/>
      <c r="SPT45" s="451"/>
      <c r="SPU45" s="454"/>
      <c r="SPV45" s="458"/>
      <c r="SPW45" s="459"/>
      <c r="SPX45" s="460"/>
      <c r="SPY45" s="461"/>
      <c r="SPZ45" s="462"/>
      <c r="SQA45" s="458"/>
      <c r="SQB45" s="451"/>
      <c r="SQC45" s="463"/>
      <c r="SQD45" s="451"/>
      <c r="SQE45" s="451"/>
      <c r="SQF45" s="453"/>
      <c r="SQH45" s="449"/>
      <c r="SQI45" s="449"/>
      <c r="SQJ45" s="449"/>
      <c r="SQK45" s="450"/>
      <c r="SQL45" s="451"/>
      <c r="SQM45" s="451"/>
      <c r="SQN45" s="451"/>
      <c r="SQO45" s="449"/>
      <c r="SQP45" s="452"/>
      <c r="SQQ45" s="453"/>
      <c r="SQR45" s="454"/>
      <c r="SQS45" s="449"/>
      <c r="SQT45" s="453"/>
      <c r="SQU45" s="453"/>
      <c r="SQV45" s="450"/>
      <c r="SQW45" s="454"/>
      <c r="SQX45" s="455"/>
      <c r="SQY45" s="453"/>
      <c r="SQZ45" s="456"/>
      <c r="SRA45" s="453"/>
      <c r="SRB45" s="456"/>
      <c r="SRC45" s="454"/>
      <c r="SRD45" s="451"/>
      <c r="SRE45" s="454"/>
      <c r="SRF45" s="450"/>
      <c r="SRG45" s="456"/>
      <c r="SRH45" s="456"/>
      <c r="SRI45" s="456"/>
      <c r="SRJ45" s="456"/>
      <c r="SRK45" s="271"/>
      <c r="SRL45" s="451"/>
      <c r="SRM45" s="454"/>
      <c r="SRN45" s="451"/>
      <c r="SRO45" s="457"/>
      <c r="SRP45" s="271"/>
      <c r="SRQ45" s="451"/>
      <c r="SRR45" s="454"/>
      <c r="SRS45" s="451"/>
      <c r="SRT45" s="457"/>
      <c r="SRU45" s="451"/>
      <c r="SRV45" s="457"/>
      <c r="SRW45" s="457"/>
      <c r="SRX45" s="457"/>
      <c r="SRY45" s="271"/>
      <c r="SRZ45" s="271"/>
      <c r="SSA45" s="451"/>
      <c r="SSB45" s="454"/>
      <c r="SSC45" s="451"/>
      <c r="SSD45" s="454"/>
      <c r="SSE45" s="458"/>
      <c r="SSF45" s="459"/>
      <c r="SSG45" s="460"/>
      <c r="SSH45" s="461"/>
      <c r="SSI45" s="462"/>
      <c r="SSJ45" s="458"/>
      <c r="SSK45" s="451"/>
      <c r="SSL45" s="463"/>
      <c r="SSM45" s="451"/>
      <c r="SSN45" s="451"/>
      <c r="SSO45" s="453"/>
      <c r="SSQ45" s="449"/>
      <c r="SSR45" s="449"/>
      <c r="SSS45" s="449"/>
      <c r="SST45" s="450"/>
      <c r="SSU45" s="451"/>
      <c r="SSV45" s="451"/>
      <c r="SSW45" s="451"/>
      <c r="SSX45" s="449"/>
      <c r="SSY45" s="452"/>
      <c r="SSZ45" s="453"/>
      <c r="STA45" s="454"/>
      <c r="STB45" s="449"/>
      <c r="STC45" s="453"/>
      <c r="STD45" s="453"/>
      <c r="STE45" s="450"/>
      <c r="STF45" s="454"/>
      <c r="STG45" s="455"/>
      <c r="STH45" s="453"/>
      <c r="STI45" s="456"/>
      <c r="STJ45" s="453"/>
      <c r="STK45" s="456"/>
      <c r="STL45" s="454"/>
      <c r="STM45" s="451"/>
      <c r="STN45" s="454"/>
      <c r="STO45" s="450"/>
      <c r="STP45" s="456"/>
      <c r="STQ45" s="456"/>
      <c r="STR45" s="456"/>
      <c r="STS45" s="456"/>
      <c r="STT45" s="271"/>
      <c r="STU45" s="451"/>
      <c r="STV45" s="454"/>
      <c r="STW45" s="451"/>
      <c r="STX45" s="457"/>
      <c r="STY45" s="271"/>
      <c r="STZ45" s="451"/>
      <c r="SUA45" s="454"/>
      <c r="SUB45" s="451"/>
      <c r="SUC45" s="457"/>
      <c r="SUD45" s="451"/>
      <c r="SUE45" s="457"/>
      <c r="SUF45" s="457"/>
      <c r="SUG45" s="457"/>
      <c r="SUH45" s="271"/>
      <c r="SUI45" s="271"/>
      <c r="SUJ45" s="451"/>
      <c r="SUK45" s="454"/>
      <c r="SUL45" s="451"/>
      <c r="SUM45" s="454"/>
      <c r="SUN45" s="458"/>
      <c r="SUO45" s="459"/>
      <c r="SUP45" s="460"/>
      <c r="SUQ45" s="461"/>
      <c r="SUR45" s="462"/>
      <c r="SUS45" s="458"/>
      <c r="SUT45" s="451"/>
      <c r="SUU45" s="463"/>
      <c r="SUV45" s="451"/>
      <c r="SUW45" s="451"/>
      <c r="SUX45" s="453"/>
      <c r="SUZ45" s="449"/>
      <c r="SVA45" s="449"/>
      <c r="SVB45" s="449"/>
      <c r="SVC45" s="450"/>
      <c r="SVD45" s="451"/>
      <c r="SVE45" s="451"/>
      <c r="SVF45" s="451"/>
      <c r="SVG45" s="449"/>
      <c r="SVH45" s="452"/>
      <c r="SVI45" s="453"/>
      <c r="SVJ45" s="454"/>
      <c r="SVK45" s="449"/>
      <c r="SVL45" s="453"/>
      <c r="SVM45" s="453"/>
      <c r="SVN45" s="450"/>
      <c r="SVO45" s="454"/>
      <c r="SVP45" s="455"/>
      <c r="SVQ45" s="453"/>
      <c r="SVR45" s="456"/>
      <c r="SVS45" s="453"/>
      <c r="SVT45" s="456"/>
      <c r="SVU45" s="454"/>
      <c r="SVV45" s="451"/>
      <c r="SVW45" s="454"/>
      <c r="SVX45" s="450"/>
      <c r="SVY45" s="456"/>
      <c r="SVZ45" s="456"/>
      <c r="SWA45" s="456"/>
      <c r="SWB45" s="456"/>
      <c r="SWC45" s="271"/>
      <c r="SWD45" s="451"/>
      <c r="SWE45" s="454"/>
      <c r="SWF45" s="451"/>
      <c r="SWG45" s="457"/>
      <c r="SWH45" s="271"/>
      <c r="SWI45" s="451"/>
      <c r="SWJ45" s="454"/>
      <c r="SWK45" s="451"/>
      <c r="SWL45" s="457"/>
      <c r="SWM45" s="451"/>
      <c r="SWN45" s="457"/>
      <c r="SWO45" s="457"/>
      <c r="SWP45" s="457"/>
      <c r="SWQ45" s="271"/>
      <c r="SWR45" s="271"/>
      <c r="SWS45" s="451"/>
      <c r="SWT45" s="454"/>
      <c r="SWU45" s="451"/>
      <c r="SWV45" s="454"/>
      <c r="SWW45" s="458"/>
      <c r="SWX45" s="459"/>
      <c r="SWY45" s="460"/>
      <c r="SWZ45" s="461"/>
      <c r="SXA45" s="462"/>
      <c r="SXB45" s="458"/>
      <c r="SXC45" s="451"/>
      <c r="SXD45" s="463"/>
      <c r="SXE45" s="451"/>
      <c r="SXF45" s="451"/>
      <c r="SXG45" s="453"/>
      <c r="SXI45" s="449"/>
      <c r="SXJ45" s="449"/>
      <c r="SXK45" s="449"/>
      <c r="SXL45" s="450"/>
      <c r="SXM45" s="451"/>
      <c r="SXN45" s="451"/>
      <c r="SXO45" s="451"/>
      <c r="SXP45" s="449"/>
      <c r="SXQ45" s="452"/>
      <c r="SXR45" s="453"/>
      <c r="SXS45" s="454"/>
      <c r="SXT45" s="449"/>
      <c r="SXU45" s="453"/>
      <c r="SXV45" s="453"/>
      <c r="SXW45" s="450"/>
      <c r="SXX45" s="454"/>
      <c r="SXY45" s="455"/>
      <c r="SXZ45" s="453"/>
      <c r="SYA45" s="456"/>
      <c r="SYB45" s="453"/>
      <c r="SYC45" s="456"/>
      <c r="SYD45" s="454"/>
      <c r="SYE45" s="451"/>
      <c r="SYF45" s="454"/>
      <c r="SYG45" s="450"/>
      <c r="SYH45" s="456"/>
      <c r="SYI45" s="456"/>
      <c r="SYJ45" s="456"/>
      <c r="SYK45" s="456"/>
      <c r="SYL45" s="271"/>
      <c r="SYM45" s="451"/>
      <c r="SYN45" s="454"/>
      <c r="SYO45" s="451"/>
      <c r="SYP45" s="457"/>
      <c r="SYQ45" s="271"/>
      <c r="SYR45" s="451"/>
      <c r="SYS45" s="454"/>
      <c r="SYT45" s="451"/>
      <c r="SYU45" s="457"/>
      <c r="SYV45" s="451"/>
      <c r="SYW45" s="457"/>
      <c r="SYX45" s="457"/>
      <c r="SYY45" s="457"/>
      <c r="SYZ45" s="271"/>
      <c r="SZA45" s="271"/>
      <c r="SZB45" s="451"/>
      <c r="SZC45" s="454"/>
      <c r="SZD45" s="451"/>
      <c r="SZE45" s="454"/>
      <c r="SZF45" s="458"/>
      <c r="SZG45" s="459"/>
      <c r="SZH45" s="460"/>
      <c r="SZI45" s="461"/>
      <c r="SZJ45" s="462"/>
      <c r="SZK45" s="458"/>
      <c r="SZL45" s="451"/>
      <c r="SZM45" s="463"/>
      <c r="SZN45" s="451"/>
      <c r="SZO45" s="451"/>
      <c r="SZP45" s="453"/>
      <c r="SZR45" s="449"/>
      <c r="SZS45" s="449"/>
      <c r="SZT45" s="449"/>
      <c r="SZU45" s="450"/>
      <c r="SZV45" s="451"/>
      <c r="SZW45" s="451"/>
      <c r="SZX45" s="451"/>
      <c r="SZY45" s="449"/>
      <c r="SZZ45" s="452"/>
      <c r="TAA45" s="453"/>
      <c r="TAB45" s="454"/>
      <c r="TAC45" s="449"/>
      <c r="TAD45" s="453"/>
      <c r="TAE45" s="453"/>
      <c r="TAF45" s="450"/>
      <c r="TAG45" s="454"/>
      <c r="TAH45" s="455"/>
      <c r="TAI45" s="453"/>
      <c r="TAJ45" s="456"/>
      <c r="TAK45" s="453"/>
      <c r="TAL45" s="456"/>
      <c r="TAM45" s="454"/>
      <c r="TAN45" s="451"/>
      <c r="TAO45" s="454"/>
      <c r="TAP45" s="450"/>
      <c r="TAQ45" s="456"/>
      <c r="TAR45" s="456"/>
      <c r="TAS45" s="456"/>
      <c r="TAT45" s="456"/>
      <c r="TAU45" s="271"/>
      <c r="TAV45" s="451"/>
      <c r="TAW45" s="454"/>
      <c r="TAX45" s="451"/>
      <c r="TAY45" s="457"/>
      <c r="TAZ45" s="271"/>
      <c r="TBA45" s="451"/>
      <c r="TBB45" s="454"/>
      <c r="TBC45" s="451"/>
      <c r="TBD45" s="457"/>
      <c r="TBE45" s="451"/>
      <c r="TBF45" s="457"/>
      <c r="TBG45" s="457"/>
      <c r="TBH45" s="457"/>
      <c r="TBI45" s="271"/>
      <c r="TBJ45" s="271"/>
      <c r="TBK45" s="451"/>
      <c r="TBL45" s="454"/>
      <c r="TBM45" s="451"/>
      <c r="TBN45" s="454"/>
      <c r="TBO45" s="458"/>
      <c r="TBP45" s="459"/>
      <c r="TBQ45" s="460"/>
      <c r="TBR45" s="461"/>
      <c r="TBS45" s="462"/>
      <c r="TBT45" s="458"/>
      <c r="TBU45" s="451"/>
      <c r="TBV45" s="463"/>
      <c r="TBW45" s="451"/>
      <c r="TBX45" s="451"/>
      <c r="TBY45" s="453"/>
      <c r="TCA45" s="449"/>
      <c r="TCB45" s="449"/>
      <c r="TCC45" s="449"/>
      <c r="TCD45" s="450"/>
      <c r="TCE45" s="451"/>
      <c r="TCF45" s="451"/>
      <c r="TCG45" s="451"/>
      <c r="TCH45" s="449"/>
      <c r="TCI45" s="452"/>
      <c r="TCJ45" s="453"/>
      <c r="TCK45" s="454"/>
      <c r="TCL45" s="449"/>
      <c r="TCM45" s="453"/>
      <c r="TCN45" s="453"/>
      <c r="TCO45" s="450"/>
      <c r="TCP45" s="454"/>
      <c r="TCQ45" s="455"/>
      <c r="TCR45" s="453"/>
      <c r="TCS45" s="456"/>
      <c r="TCT45" s="453"/>
      <c r="TCU45" s="456"/>
      <c r="TCV45" s="454"/>
      <c r="TCW45" s="451"/>
      <c r="TCX45" s="454"/>
      <c r="TCY45" s="450"/>
      <c r="TCZ45" s="456"/>
      <c r="TDA45" s="456"/>
      <c r="TDB45" s="456"/>
      <c r="TDC45" s="456"/>
      <c r="TDD45" s="271"/>
      <c r="TDE45" s="451"/>
      <c r="TDF45" s="454"/>
      <c r="TDG45" s="451"/>
      <c r="TDH45" s="457"/>
      <c r="TDI45" s="271"/>
      <c r="TDJ45" s="451"/>
      <c r="TDK45" s="454"/>
      <c r="TDL45" s="451"/>
      <c r="TDM45" s="457"/>
      <c r="TDN45" s="451"/>
      <c r="TDO45" s="457"/>
      <c r="TDP45" s="457"/>
      <c r="TDQ45" s="457"/>
      <c r="TDR45" s="271"/>
      <c r="TDS45" s="271"/>
      <c r="TDT45" s="451"/>
      <c r="TDU45" s="454"/>
      <c r="TDV45" s="451"/>
      <c r="TDW45" s="454"/>
      <c r="TDX45" s="458"/>
      <c r="TDY45" s="459"/>
      <c r="TDZ45" s="460"/>
      <c r="TEA45" s="461"/>
      <c r="TEB45" s="462"/>
      <c r="TEC45" s="458"/>
      <c r="TED45" s="451"/>
      <c r="TEE45" s="463"/>
      <c r="TEF45" s="451"/>
      <c r="TEG45" s="451"/>
      <c r="TEH45" s="453"/>
      <c r="TEJ45" s="449"/>
      <c r="TEK45" s="449"/>
      <c r="TEL45" s="449"/>
      <c r="TEM45" s="450"/>
      <c r="TEN45" s="451"/>
      <c r="TEO45" s="451"/>
      <c r="TEP45" s="451"/>
      <c r="TEQ45" s="449"/>
      <c r="TER45" s="452"/>
      <c r="TES45" s="453"/>
      <c r="TET45" s="454"/>
      <c r="TEU45" s="449"/>
      <c r="TEV45" s="453"/>
      <c r="TEW45" s="453"/>
      <c r="TEX45" s="450"/>
      <c r="TEY45" s="454"/>
      <c r="TEZ45" s="455"/>
      <c r="TFA45" s="453"/>
      <c r="TFB45" s="456"/>
      <c r="TFC45" s="453"/>
      <c r="TFD45" s="456"/>
      <c r="TFE45" s="454"/>
      <c r="TFF45" s="451"/>
      <c r="TFG45" s="454"/>
      <c r="TFH45" s="450"/>
      <c r="TFI45" s="456"/>
      <c r="TFJ45" s="456"/>
      <c r="TFK45" s="456"/>
      <c r="TFL45" s="456"/>
      <c r="TFM45" s="271"/>
      <c r="TFN45" s="451"/>
      <c r="TFO45" s="454"/>
      <c r="TFP45" s="451"/>
      <c r="TFQ45" s="457"/>
      <c r="TFR45" s="271"/>
      <c r="TFS45" s="451"/>
      <c r="TFT45" s="454"/>
      <c r="TFU45" s="451"/>
      <c r="TFV45" s="457"/>
      <c r="TFW45" s="451"/>
      <c r="TFX45" s="457"/>
      <c r="TFY45" s="457"/>
      <c r="TFZ45" s="457"/>
      <c r="TGA45" s="271"/>
      <c r="TGB45" s="271"/>
      <c r="TGC45" s="451"/>
      <c r="TGD45" s="454"/>
      <c r="TGE45" s="451"/>
      <c r="TGF45" s="454"/>
      <c r="TGG45" s="458"/>
      <c r="TGH45" s="459"/>
      <c r="TGI45" s="460"/>
      <c r="TGJ45" s="461"/>
      <c r="TGK45" s="462"/>
      <c r="TGL45" s="458"/>
      <c r="TGM45" s="451"/>
      <c r="TGN45" s="463"/>
      <c r="TGO45" s="451"/>
      <c r="TGP45" s="451"/>
      <c r="TGQ45" s="453"/>
      <c r="TGS45" s="449"/>
      <c r="TGT45" s="449"/>
      <c r="TGU45" s="449"/>
      <c r="TGV45" s="450"/>
      <c r="TGW45" s="451"/>
      <c r="TGX45" s="451"/>
      <c r="TGY45" s="451"/>
      <c r="TGZ45" s="449"/>
      <c r="THA45" s="452"/>
      <c r="THB45" s="453"/>
      <c r="THC45" s="454"/>
      <c r="THD45" s="449"/>
      <c r="THE45" s="453"/>
      <c r="THF45" s="453"/>
      <c r="THG45" s="450"/>
      <c r="THH45" s="454"/>
      <c r="THI45" s="455"/>
      <c r="THJ45" s="453"/>
      <c r="THK45" s="456"/>
      <c r="THL45" s="453"/>
      <c r="THM45" s="456"/>
      <c r="THN45" s="454"/>
      <c r="THO45" s="451"/>
      <c r="THP45" s="454"/>
      <c r="THQ45" s="450"/>
      <c r="THR45" s="456"/>
      <c r="THS45" s="456"/>
      <c r="THT45" s="456"/>
      <c r="THU45" s="456"/>
      <c r="THV45" s="271"/>
      <c r="THW45" s="451"/>
      <c r="THX45" s="454"/>
      <c r="THY45" s="451"/>
      <c r="THZ45" s="457"/>
      <c r="TIA45" s="271"/>
      <c r="TIB45" s="451"/>
      <c r="TIC45" s="454"/>
      <c r="TID45" s="451"/>
      <c r="TIE45" s="457"/>
      <c r="TIF45" s="451"/>
      <c r="TIG45" s="457"/>
      <c r="TIH45" s="457"/>
      <c r="TII45" s="457"/>
      <c r="TIJ45" s="271"/>
      <c r="TIK45" s="271"/>
      <c r="TIL45" s="451"/>
      <c r="TIM45" s="454"/>
      <c r="TIN45" s="451"/>
      <c r="TIO45" s="454"/>
      <c r="TIP45" s="458"/>
      <c r="TIQ45" s="459"/>
      <c r="TIR45" s="460"/>
      <c r="TIS45" s="461"/>
      <c r="TIT45" s="462"/>
      <c r="TIU45" s="458"/>
      <c r="TIV45" s="451"/>
      <c r="TIW45" s="463"/>
      <c r="TIX45" s="451"/>
      <c r="TIY45" s="451"/>
      <c r="TIZ45" s="453"/>
      <c r="TJB45" s="449"/>
      <c r="TJC45" s="449"/>
      <c r="TJD45" s="449"/>
      <c r="TJE45" s="450"/>
      <c r="TJF45" s="451"/>
      <c r="TJG45" s="451"/>
      <c r="TJH45" s="451"/>
      <c r="TJI45" s="449"/>
      <c r="TJJ45" s="452"/>
      <c r="TJK45" s="453"/>
      <c r="TJL45" s="454"/>
      <c r="TJM45" s="449"/>
      <c r="TJN45" s="453"/>
      <c r="TJO45" s="453"/>
      <c r="TJP45" s="450"/>
      <c r="TJQ45" s="454"/>
      <c r="TJR45" s="455"/>
      <c r="TJS45" s="453"/>
      <c r="TJT45" s="456"/>
      <c r="TJU45" s="453"/>
      <c r="TJV45" s="456"/>
      <c r="TJW45" s="454"/>
      <c r="TJX45" s="451"/>
      <c r="TJY45" s="454"/>
      <c r="TJZ45" s="450"/>
      <c r="TKA45" s="456"/>
      <c r="TKB45" s="456"/>
      <c r="TKC45" s="456"/>
      <c r="TKD45" s="456"/>
      <c r="TKE45" s="271"/>
      <c r="TKF45" s="451"/>
      <c r="TKG45" s="454"/>
      <c r="TKH45" s="451"/>
      <c r="TKI45" s="457"/>
      <c r="TKJ45" s="271"/>
      <c r="TKK45" s="451"/>
      <c r="TKL45" s="454"/>
      <c r="TKM45" s="451"/>
      <c r="TKN45" s="457"/>
      <c r="TKO45" s="451"/>
      <c r="TKP45" s="457"/>
      <c r="TKQ45" s="457"/>
      <c r="TKR45" s="457"/>
      <c r="TKS45" s="271"/>
      <c r="TKT45" s="271"/>
      <c r="TKU45" s="451"/>
      <c r="TKV45" s="454"/>
      <c r="TKW45" s="451"/>
      <c r="TKX45" s="454"/>
      <c r="TKY45" s="458"/>
      <c r="TKZ45" s="459"/>
      <c r="TLA45" s="460"/>
      <c r="TLB45" s="461"/>
      <c r="TLC45" s="462"/>
      <c r="TLD45" s="458"/>
      <c r="TLE45" s="451"/>
      <c r="TLF45" s="463"/>
      <c r="TLG45" s="451"/>
      <c r="TLH45" s="451"/>
      <c r="TLI45" s="453"/>
      <c r="TLK45" s="449"/>
      <c r="TLL45" s="449"/>
      <c r="TLM45" s="449"/>
      <c r="TLN45" s="450"/>
      <c r="TLO45" s="451"/>
      <c r="TLP45" s="451"/>
      <c r="TLQ45" s="451"/>
      <c r="TLR45" s="449"/>
      <c r="TLS45" s="452"/>
      <c r="TLT45" s="453"/>
      <c r="TLU45" s="454"/>
      <c r="TLV45" s="449"/>
      <c r="TLW45" s="453"/>
      <c r="TLX45" s="453"/>
      <c r="TLY45" s="450"/>
      <c r="TLZ45" s="454"/>
      <c r="TMA45" s="455"/>
      <c r="TMB45" s="453"/>
      <c r="TMC45" s="456"/>
      <c r="TMD45" s="453"/>
      <c r="TME45" s="456"/>
      <c r="TMF45" s="454"/>
      <c r="TMG45" s="451"/>
      <c r="TMH45" s="454"/>
      <c r="TMI45" s="450"/>
      <c r="TMJ45" s="456"/>
      <c r="TMK45" s="456"/>
      <c r="TML45" s="456"/>
      <c r="TMM45" s="456"/>
      <c r="TMN45" s="271"/>
      <c r="TMO45" s="451"/>
      <c r="TMP45" s="454"/>
      <c r="TMQ45" s="451"/>
      <c r="TMR45" s="457"/>
      <c r="TMS45" s="271"/>
      <c r="TMT45" s="451"/>
      <c r="TMU45" s="454"/>
      <c r="TMV45" s="451"/>
      <c r="TMW45" s="457"/>
      <c r="TMX45" s="451"/>
      <c r="TMY45" s="457"/>
      <c r="TMZ45" s="457"/>
      <c r="TNA45" s="457"/>
      <c r="TNB45" s="271"/>
      <c r="TNC45" s="271"/>
      <c r="TND45" s="451"/>
      <c r="TNE45" s="454"/>
      <c r="TNF45" s="451"/>
      <c r="TNG45" s="454"/>
      <c r="TNH45" s="458"/>
      <c r="TNI45" s="459"/>
      <c r="TNJ45" s="460"/>
      <c r="TNK45" s="461"/>
      <c r="TNL45" s="462"/>
      <c r="TNM45" s="458"/>
      <c r="TNN45" s="451"/>
      <c r="TNO45" s="463"/>
      <c r="TNP45" s="451"/>
      <c r="TNQ45" s="451"/>
      <c r="TNR45" s="453"/>
      <c r="TNT45" s="449"/>
      <c r="TNU45" s="449"/>
      <c r="TNV45" s="449"/>
      <c r="TNW45" s="450"/>
      <c r="TNX45" s="451"/>
      <c r="TNY45" s="451"/>
      <c r="TNZ45" s="451"/>
      <c r="TOA45" s="449"/>
      <c r="TOB45" s="452"/>
      <c r="TOC45" s="453"/>
      <c r="TOD45" s="454"/>
      <c r="TOE45" s="449"/>
      <c r="TOF45" s="453"/>
      <c r="TOG45" s="453"/>
      <c r="TOH45" s="450"/>
      <c r="TOI45" s="454"/>
      <c r="TOJ45" s="455"/>
      <c r="TOK45" s="453"/>
      <c r="TOL45" s="456"/>
      <c r="TOM45" s="453"/>
      <c r="TON45" s="456"/>
      <c r="TOO45" s="454"/>
      <c r="TOP45" s="451"/>
      <c r="TOQ45" s="454"/>
      <c r="TOR45" s="450"/>
      <c r="TOS45" s="456"/>
      <c r="TOT45" s="456"/>
      <c r="TOU45" s="456"/>
      <c r="TOV45" s="456"/>
      <c r="TOW45" s="271"/>
      <c r="TOX45" s="451"/>
      <c r="TOY45" s="454"/>
      <c r="TOZ45" s="451"/>
      <c r="TPA45" s="457"/>
      <c r="TPB45" s="271"/>
      <c r="TPC45" s="451"/>
      <c r="TPD45" s="454"/>
      <c r="TPE45" s="451"/>
      <c r="TPF45" s="457"/>
      <c r="TPG45" s="451"/>
      <c r="TPH45" s="457"/>
      <c r="TPI45" s="457"/>
      <c r="TPJ45" s="457"/>
      <c r="TPK45" s="271"/>
      <c r="TPL45" s="271"/>
      <c r="TPM45" s="451"/>
      <c r="TPN45" s="454"/>
      <c r="TPO45" s="451"/>
      <c r="TPP45" s="454"/>
      <c r="TPQ45" s="458"/>
      <c r="TPR45" s="459"/>
      <c r="TPS45" s="460"/>
      <c r="TPT45" s="461"/>
      <c r="TPU45" s="462"/>
      <c r="TPV45" s="458"/>
      <c r="TPW45" s="451"/>
      <c r="TPX45" s="463"/>
      <c r="TPY45" s="451"/>
      <c r="TPZ45" s="451"/>
      <c r="TQA45" s="453"/>
      <c r="TQC45" s="449"/>
      <c r="TQD45" s="449"/>
      <c r="TQE45" s="449"/>
      <c r="TQF45" s="450"/>
      <c r="TQG45" s="451"/>
      <c r="TQH45" s="451"/>
      <c r="TQI45" s="451"/>
      <c r="TQJ45" s="449"/>
      <c r="TQK45" s="452"/>
      <c r="TQL45" s="453"/>
      <c r="TQM45" s="454"/>
      <c r="TQN45" s="449"/>
      <c r="TQO45" s="453"/>
      <c r="TQP45" s="453"/>
      <c r="TQQ45" s="450"/>
      <c r="TQR45" s="454"/>
      <c r="TQS45" s="455"/>
      <c r="TQT45" s="453"/>
      <c r="TQU45" s="456"/>
      <c r="TQV45" s="453"/>
      <c r="TQW45" s="456"/>
      <c r="TQX45" s="454"/>
      <c r="TQY45" s="451"/>
      <c r="TQZ45" s="454"/>
      <c r="TRA45" s="450"/>
      <c r="TRB45" s="456"/>
      <c r="TRC45" s="456"/>
      <c r="TRD45" s="456"/>
      <c r="TRE45" s="456"/>
      <c r="TRF45" s="271"/>
      <c r="TRG45" s="451"/>
      <c r="TRH45" s="454"/>
      <c r="TRI45" s="451"/>
      <c r="TRJ45" s="457"/>
      <c r="TRK45" s="271"/>
      <c r="TRL45" s="451"/>
      <c r="TRM45" s="454"/>
      <c r="TRN45" s="451"/>
      <c r="TRO45" s="457"/>
      <c r="TRP45" s="451"/>
      <c r="TRQ45" s="457"/>
      <c r="TRR45" s="457"/>
      <c r="TRS45" s="457"/>
      <c r="TRT45" s="271"/>
      <c r="TRU45" s="271"/>
      <c r="TRV45" s="451"/>
      <c r="TRW45" s="454"/>
      <c r="TRX45" s="451"/>
      <c r="TRY45" s="454"/>
      <c r="TRZ45" s="458"/>
      <c r="TSA45" s="459"/>
      <c r="TSB45" s="460"/>
      <c r="TSC45" s="461"/>
      <c r="TSD45" s="462"/>
      <c r="TSE45" s="458"/>
      <c r="TSF45" s="451"/>
      <c r="TSG45" s="463"/>
      <c r="TSH45" s="451"/>
      <c r="TSI45" s="451"/>
      <c r="TSJ45" s="453"/>
      <c r="TSL45" s="449"/>
      <c r="TSM45" s="449"/>
      <c r="TSN45" s="449"/>
      <c r="TSO45" s="450"/>
      <c r="TSP45" s="451"/>
      <c r="TSQ45" s="451"/>
      <c r="TSR45" s="451"/>
      <c r="TSS45" s="449"/>
      <c r="TST45" s="452"/>
      <c r="TSU45" s="453"/>
      <c r="TSV45" s="454"/>
      <c r="TSW45" s="449"/>
      <c r="TSX45" s="453"/>
      <c r="TSY45" s="453"/>
      <c r="TSZ45" s="450"/>
      <c r="TTA45" s="454"/>
      <c r="TTB45" s="455"/>
      <c r="TTC45" s="453"/>
      <c r="TTD45" s="456"/>
      <c r="TTE45" s="453"/>
      <c r="TTF45" s="456"/>
      <c r="TTG45" s="454"/>
      <c r="TTH45" s="451"/>
      <c r="TTI45" s="454"/>
      <c r="TTJ45" s="450"/>
      <c r="TTK45" s="456"/>
      <c r="TTL45" s="456"/>
      <c r="TTM45" s="456"/>
      <c r="TTN45" s="456"/>
      <c r="TTO45" s="271"/>
      <c r="TTP45" s="451"/>
      <c r="TTQ45" s="454"/>
      <c r="TTR45" s="451"/>
      <c r="TTS45" s="457"/>
      <c r="TTT45" s="271"/>
      <c r="TTU45" s="451"/>
      <c r="TTV45" s="454"/>
      <c r="TTW45" s="451"/>
      <c r="TTX45" s="457"/>
      <c r="TTY45" s="451"/>
      <c r="TTZ45" s="457"/>
      <c r="TUA45" s="457"/>
      <c r="TUB45" s="457"/>
      <c r="TUC45" s="271"/>
      <c r="TUD45" s="271"/>
      <c r="TUE45" s="451"/>
      <c r="TUF45" s="454"/>
      <c r="TUG45" s="451"/>
      <c r="TUH45" s="454"/>
      <c r="TUI45" s="458"/>
      <c r="TUJ45" s="459"/>
      <c r="TUK45" s="460"/>
      <c r="TUL45" s="461"/>
      <c r="TUM45" s="462"/>
      <c r="TUN45" s="458"/>
      <c r="TUO45" s="451"/>
      <c r="TUP45" s="463"/>
      <c r="TUQ45" s="451"/>
      <c r="TUR45" s="451"/>
      <c r="TUS45" s="453"/>
      <c r="TUU45" s="449"/>
      <c r="TUV45" s="449"/>
      <c r="TUW45" s="449"/>
      <c r="TUX45" s="450"/>
      <c r="TUY45" s="451"/>
      <c r="TUZ45" s="451"/>
      <c r="TVA45" s="451"/>
      <c r="TVB45" s="449"/>
      <c r="TVC45" s="452"/>
      <c r="TVD45" s="453"/>
      <c r="TVE45" s="454"/>
      <c r="TVF45" s="449"/>
      <c r="TVG45" s="453"/>
      <c r="TVH45" s="453"/>
      <c r="TVI45" s="450"/>
      <c r="TVJ45" s="454"/>
      <c r="TVK45" s="455"/>
      <c r="TVL45" s="453"/>
      <c r="TVM45" s="456"/>
      <c r="TVN45" s="453"/>
      <c r="TVO45" s="456"/>
      <c r="TVP45" s="454"/>
      <c r="TVQ45" s="451"/>
      <c r="TVR45" s="454"/>
      <c r="TVS45" s="450"/>
      <c r="TVT45" s="456"/>
      <c r="TVU45" s="456"/>
      <c r="TVV45" s="456"/>
      <c r="TVW45" s="456"/>
      <c r="TVX45" s="271"/>
      <c r="TVY45" s="451"/>
      <c r="TVZ45" s="454"/>
      <c r="TWA45" s="451"/>
      <c r="TWB45" s="457"/>
      <c r="TWC45" s="271"/>
      <c r="TWD45" s="451"/>
      <c r="TWE45" s="454"/>
      <c r="TWF45" s="451"/>
      <c r="TWG45" s="457"/>
      <c r="TWH45" s="451"/>
      <c r="TWI45" s="457"/>
      <c r="TWJ45" s="457"/>
      <c r="TWK45" s="457"/>
      <c r="TWL45" s="271"/>
      <c r="TWM45" s="271"/>
      <c r="TWN45" s="451"/>
      <c r="TWO45" s="454"/>
      <c r="TWP45" s="451"/>
      <c r="TWQ45" s="454"/>
      <c r="TWR45" s="458"/>
      <c r="TWS45" s="459"/>
      <c r="TWT45" s="460"/>
      <c r="TWU45" s="461"/>
      <c r="TWV45" s="462"/>
      <c r="TWW45" s="458"/>
      <c r="TWX45" s="451"/>
      <c r="TWY45" s="463"/>
      <c r="TWZ45" s="451"/>
      <c r="TXA45" s="451"/>
      <c r="TXB45" s="453"/>
      <c r="TXD45" s="449"/>
      <c r="TXE45" s="449"/>
      <c r="TXF45" s="449"/>
      <c r="TXG45" s="450"/>
      <c r="TXH45" s="451"/>
      <c r="TXI45" s="451"/>
      <c r="TXJ45" s="451"/>
      <c r="TXK45" s="449"/>
      <c r="TXL45" s="452"/>
      <c r="TXM45" s="453"/>
      <c r="TXN45" s="454"/>
      <c r="TXO45" s="449"/>
      <c r="TXP45" s="453"/>
      <c r="TXQ45" s="453"/>
      <c r="TXR45" s="450"/>
      <c r="TXS45" s="454"/>
      <c r="TXT45" s="455"/>
      <c r="TXU45" s="453"/>
      <c r="TXV45" s="456"/>
      <c r="TXW45" s="453"/>
      <c r="TXX45" s="456"/>
      <c r="TXY45" s="454"/>
      <c r="TXZ45" s="451"/>
      <c r="TYA45" s="454"/>
      <c r="TYB45" s="450"/>
      <c r="TYC45" s="456"/>
      <c r="TYD45" s="456"/>
      <c r="TYE45" s="456"/>
      <c r="TYF45" s="456"/>
      <c r="TYG45" s="271"/>
      <c r="TYH45" s="451"/>
      <c r="TYI45" s="454"/>
      <c r="TYJ45" s="451"/>
      <c r="TYK45" s="457"/>
      <c r="TYL45" s="271"/>
      <c r="TYM45" s="451"/>
      <c r="TYN45" s="454"/>
      <c r="TYO45" s="451"/>
      <c r="TYP45" s="457"/>
      <c r="TYQ45" s="451"/>
      <c r="TYR45" s="457"/>
      <c r="TYS45" s="457"/>
      <c r="TYT45" s="457"/>
      <c r="TYU45" s="271"/>
      <c r="TYV45" s="271"/>
      <c r="TYW45" s="451"/>
      <c r="TYX45" s="454"/>
      <c r="TYY45" s="451"/>
      <c r="TYZ45" s="454"/>
      <c r="TZA45" s="458"/>
      <c r="TZB45" s="459"/>
      <c r="TZC45" s="460"/>
      <c r="TZD45" s="461"/>
      <c r="TZE45" s="462"/>
      <c r="TZF45" s="458"/>
      <c r="TZG45" s="451"/>
      <c r="TZH45" s="463"/>
      <c r="TZI45" s="451"/>
      <c r="TZJ45" s="451"/>
      <c r="TZK45" s="453"/>
      <c r="TZM45" s="449"/>
      <c r="TZN45" s="449"/>
      <c r="TZO45" s="449"/>
      <c r="TZP45" s="450"/>
      <c r="TZQ45" s="451"/>
      <c r="TZR45" s="451"/>
      <c r="TZS45" s="451"/>
      <c r="TZT45" s="449"/>
      <c r="TZU45" s="452"/>
      <c r="TZV45" s="453"/>
      <c r="TZW45" s="454"/>
      <c r="TZX45" s="449"/>
      <c r="TZY45" s="453"/>
      <c r="TZZ45" s="453"/>
      <c r="UAA45" s="450"/>
      <c r="UAB45" s="454"/>
      <c r="UAC45" s="455"/>
      <c r="UAD45" s="453"/>
      <c r="UAE45" s="456"/>
      <c r="UAF45" s="453"/>
      <c r="UAG45" s="456"/>
      <c r="UAH45" s="454"/>
      <c r="UAI45" s="451"/>
      <c r="UAJ45" s="454"/>
      <c r="UAK45" s="450"/>
      <c r="UAL45" s="456"/>
      <c r="UAM45" s="456"/>
      <c r="UAN45" s="456"/>
      <c r="UAO45" s="456"/>
      <c r="UAP45" s="271"/>
      <c r="UAQ45" s="451"/>
      <c r="UAR45" s="454"/>
      <c r="UAS45" s="451"/>
      <c r="UAT45" s="457"/>
      <c r="UAU45" s="271"/>
      <c r="UAV45" s="451"/>
      <c r="UAW45" s="454"/>
      <c r="UAX45" s="451"/>
      <c r="UAY45" s="457"/>
      <c r="UAZ45" s="451"/>
      <c r="UBA45" s="457"/>
      <c r="UBB45" s="457"/>
      <c r="UBC45" s="457"/>
      <c r="UBD45" s="271"/>
      <c r="UBE45" s="271"/>
      <c r="UBF45" s="451"/>
      <c r="UBG45" s="454"/>
      <c r="UBH45" s="451"/>
      <c r="UBI45" s="454"/>
      <c r="UBJ45" s="458"/>
      <c r="UBK45" s="459"/>
      <c r="UBL45" s="460"/>
      <c r="UBM45" s="461"/>
      <c r="UBN45" s="462"/>
      <c r="UBO45" s="458"/>
      <c r="UBP45" s="451"/>
      <c r="UBQ45" s="463"/>
      <c r="UBR45" s="451"/>
      <c r="UBS45" s="451"/>
      <c r="UBT45" s="453"/>
      <c r="UBV45" s="449"/>
      <c r="UBW45" s="449"/>
      <c r="UBX45" s="449"/>
      <c r="UBY45" s="450"/>
      <c r="UBZ45" s="451"/>
      <c r="UCA45" s="451"/>
      <c r="UCB45" s="451"/>
      <c r="UCC45" s="449"/>
      <c r="UCD45" s="452"/>
      <c r="UCE45" s="453"/>
      <c r="UCF45" s="454"/>
      <c r="UCG45" s="449"/>
      <c r="UCH45" s="453"/>
      <c r="UCI45" s="453"/>
      <c r="UCJ45" s="450"/>
      <c r="UCK45" s="454"/>
      <c r="UCL45" s="455"/>
      <c r="UCM45" s="453"/>
      <c r="UCN45" s="456"/>
      <c r="UCO45" s="453"/>
      <c r="UCP45" s="456"/>
      <c r="UCQ45" s="454"/>
      <c r="UCR45" s="451"/>
      <c r="UCS45" s="454"/>
      <c r="UCT45" s="450"/>
      <c r="UCU45" s="456"/>
      <c r="UCV45" s="456"/>
      <c r="UCW45" s="456"/>
      <c r="UCX45" s="456"/>
      <c r="UCY45" s="271"/>
      <c r="UCZ45" s="451"/>
      <c r="UDA45" s="454"/>
      <c r="UDB45" s="451"/>
      <c r="UDC45" s="457"/>
      <c r="UDD45" s="271"/>
      <c r="UDE45" s="451"/>
      <c r="UDF45" s="454"/>
      <c r="UDG45" s="451"/>
      <c r="UDH45" s="457"/>
      <c r="UDI45" s="451"/>
      <c r="UDJ45" s="457"/>
      <c r="UDK45" s="457"/>
      <c r="UDL45" s="457"/>
      <c r="UDM45" s="271"/>
      <c r="UDN45" s="271"/>
      <c r="UDO45" s="451"/>
      <c r="UDP45" s="454"/>
      <c r="UDQ45" s="451"/>
      <c r="UDR45" s="454"/>
      <c r="UDS45" s="458"/>
      <c r="UDT45" s="459"/>
      <c r="UDU45" s="460"/>
      <c r="UDV45" s="461"/>
      <c r="UDW45" s="462"/>
      <c r="UDX45" s="458"/>
      <c r="UDY45" s="451"/>
      <c r="UDZ45" s="463"/>
      <c r="UEA45" s="451"/>
      <c r="UEB45" s="451"/>
      <c r="UEC45" s="453"/>
      <c r="UEE45" s="449"/>
      <c r="UEF45" s="449"/>
      <c r="UEG45" s="449"/>
      <c r="UEH45" s="450"/>
      <c r="UEI45" s="451"/>
      <c r="UEJ45" s="451"/>
      <c r="UEK45" s="451"/>
      <c r="UEL45" s="449"/>
      <c r="UEM45" s="452"/>
      <c r="UEN45" s="453"/>
      <c r="UEO45" s="454"/>
      <c r="UEP45" s="449"/>
      <c r="UEQ45" s="453"/>
      <c r="UER45" s="453"/>
      <c r="UES45" s="450"/>
      <c r="UET45" s="454"/>
      <c r="UEU45" s="455"/>
      <c r="UEV45" s="453"/>
      <c r="UEW45" s="456"/>
      <c r="UEX45" s="453"/>
      <c r="UEY45" s="456"/>
      <c r="UEZ45" s="454"/>
      <c r="UFA45" s="451"/>
      <c r="UFB45" s="454"/>
      <c r="UFC45" s="450"/>
      <c r="UFD45" s="456"/>
      <c r="UFE45" s="456"/>
      <c r="UFF45" s="456"/>
      <c r="UFG45" s="456"/>
      <c r="UFH45" s="271"/>
      <c r="UFI45" s="451"/>
      <c r="UFJ45" s="454"/>
      <c r="UFK45" s="451"/>
      <c r="UFL45" s="457"/>
      <c r="UFM45" s="271"/>
      <c r="UFN45" s="451"/>
      <c r="UFO45" s="454"/>
      <c r="UFP45" s="451"/>
      <c r="UFQ45" s="457"/>
      <c r="UFR45" s="451"/>
      <c r="UFS45" s="457"/>
      <c r="UFT45" s="457"/>
      <c r="UFU45" s="457"/>
      <c r="UFV45" s="271"/>
      <c r="UFW45" s="271"/>
      <c r="UFX45" s="451"/>
      <c r="UFY45" s="454"/>
      <c r="UFZ45" s="451"/>
      <c r="UGA45" s="454"/>
      <c r="UGB45" s="458"/>
      <c r="UGC45" s="459"/>
      <c r="UGD45" s="460"/>
      <c r="UGE45" s="461"/>
      <c r="UGF45" s="462"/>
      <c r="UGG45" s="458"/>
      <c r="UGH45" s="451"/>
      <c r="UGI45" s="463"/>
      <c r="UGJ45" s="451"/>
      <c r="UGK45" s="451"/>
      <c r="UGL45" s="453"/>
      <c r="UGN45" s="449"/>
      <c r="UGO45" s="449"/>
      <c r="UGP45" s="449"/>
      <c r="UGQ45" s="450"/>
      <c r="UGR45" s="451"/>
      <c r="UGS45" s="451"/>
      <c r="UGT45" s="451"/>
      <c r="UGU45" s="449"/>
      <c r="UGV45" s="452"/>
      <c r="UGW45" s="453"/>
      <c r="UGX45" s="454"/>
      <c r="UGY45" s="449"/>
      <c r="UGZ45" s="453"/>
      <c r="UHA45" s="453"/>
      <c r="UHB45" s="450"/>
      <c r="UHC45" s="454"/>
      <c r="UHD45" s="455"/>
      <c r="UHE45" s="453"/>
      <c r="UHF45" s="456"/>
      <c r="UHG45" s="453"/>
      <c r="UHH45" s="456"/>
      <c r="UHI45" s="454"/>
      <c r="UHJ45" s="451"/>
      <c r="UHK45" s="454"/>
      <c r="UHL45" s="450"/>
      <c r="UHM45" s="456"/>
      <c r="UHN45" s="456"/>
      <c r="UHO45" s="456"/>
      <c r="UHP45" s="456"/>
      <c r="UHQ45" s="271"/>
      <c r="UHR45" s="451"/>
      <c r="UHS45" s="454"/>
      <c r="UHT45" s="451"/>
      <c r="UHU45" s="457"/>
      <c r="UHV45" s="271"/>
      <c r="UHW45" s="451"/>
      <c r="UHX45" s="454"/>
      <c r="UHY45" s="451"/>
      <c r="UHZ45" s="457"/>
      <c r="UIA45" s="451"/>
      <c r="UIB45" s="457"/>
      <c r="UIC45" s="457"/>
      <c r="UID45" s="457"/>
      <c r="UIE45" s="271"/>
      <c r="UIF45" s="271"/>
      <c r="UIG45" s="451"/>
      <c r="UIH45" s="454"/>
      <c r="UII45" s="451"/>
      <c r="UIJ45" s="454"/>
      <c r="UIK45" s="458"/>
      <c r="UIL45" s="459"/>
      <c r="UIM45" s="460"/>
      <c r="UIN45" s="461"/>
      <c r="UIO45" s="462"/>
      <c r="UIP45" s="458"/>
      <c r="UIQ45" s="451"/>
      <c r="UIR45" s="463"/>
      <c r="UIS45" s="451"/>
      <c r="UIT45" s="451"/>
      <c r="UIU45" s="453"/>
      <c r="UIW45" s="449"/>
      <c r="UIX45" s="449"/>
      <c r="UIY45" s="449"/>
      <c r="UIZ45" s="450"/>
      <c r="UJA45" s="451"/>
      <c r="UJB45" s="451"/>
      <c r="UJC45" s="451"/>
      <c r="UJD45" s="449"/>
      <c r="UJE45" s="452"/>
      <c r="UJF45" s="453"/>
      <c r="UJG45" s="454"/>
      <c r="UJH45" s="449"/>
      <c r="UJI45" s="453"/>
      <c r="UJJ45" s="453"/>
      <c r="UJK45" s="450"/>
      <c r="UJL45" s="454"/>
      <c r="UJM45" s="455"/>
      <c r="UJN45" s="453"/>
      <c r="UJO45" s="456"/>
      <c r="UJP45" s="453"/>
      <c r="UJQ45" s="456"/>
      <c r="UJR45" s="454"/>
      <c r="UJS45" s="451"/>
      <c r="UJT45" s="454"/>
      <c r="UJU45" s="450"/>
      <c r="UJV45" s="456"/>
      <c r="UJW45" s="456"/>
      <c r="UJX45" s="456"/>
      <c r="UJY45" s="456"/>
      <c r="UJZ45" s="271"/>
      <c r="UKA45" s="451"/>
      <c r="UKB45" s="454"/>
      <c r="UKC45" s="451"/>
      <c r="UKD45" s="457"/>
      <c r="UKE45" s="271"/>
      <c r="UKF45" s="451"/>
      <c r="UKG45" s="454"/>
      <c r="UKH45" s="451"/>
      <c r="UKI45" s="457"/>
      <c r="UKJ45" s="451"/>
      <c r="UKK45" s="457"/>
      <c r="UKL45" s="457"/>
      <c r="UKM45" s="457"/>
      <c r="UKN45" s="271"/>
      <c r="UKO45" s="271"/>
      <c r="UKP45" s="451"/>
      <c r="UKQ45" s="454"/>
      <c r="UKR45" s="451"/>
      <c r="UKS45" s="454"/>
      <c r="UKT45" s="458"/>
      <c r="UKU45" s="459"/>
      <c r="UKV45" s="460"/>
      <c r="UKW45" s="461"/>
      <c r="UKX45" s="462"/>
      <c r="UKY45" s="458"/>
      <c r="UKZ45" s="451"/>
      <c r="ULA45" s="463"/>
      <c r="ULB45" s="451"/>
      <c r="ULC45" s="451"/>
      <c r="ULD45" s="453"/>
      <c r="ULF45" s="449"/>
      <c r="ULG45" s="449"/>
      <c r="ULH45" s="449"/>
      <c r="ULI45" s="450"/>
      <c r="ULJ45" s="451"/>
      <c r="ULK45" s="451"/>
      <c r="ULL45" s="451"/>
      <c r="ULM45" s="449"/>
      <c r="ULN45" s="452"/>
      <c r="ULO45" s="453"/>
      <c r="ULP45" s="454"/>
      <c r="ULQ45" s="449"/>
      <c r="ULR45" s="453"/>
      <c r="ULS45" s="453"/>
      <c r="ULT45" s="450"/>
      <c r="ULU45" s="454"/>
      <c r="ULV45" s="455"/>
      <c r="ULW45" s="453"/>
      <c r="ULX45" s="456"/>
      <c r="ULY45" s="453"/>
      <c r="ULZ45" s="456"/>
      <c r="UMA45" s="454"/>
      <c r="UMB45" s="451"/>
      <c r="UMC45" s="454"/>
      <c r="UMD45" s="450"/>
      <c r="UME45" s="456"/>
      <c r="UMF45" s="456"/>
      <c r="UMG45" s="456"/>
      <c r="UMH45" s="456"/>
      <c r="UMI45" s="271"/>
      <c r="UMJ45" s="451"/>
      <c r="UMK45" s="454"/>
      <c r="UML45" s="451"/>
      <c r="UMM45" s="457"/>
      <c r="UMN45" s="271"/>
      <c r="UMO45" s="451"/>
      <c r="UMP45" s="454"/>
      <c r="UMQ45" s="451"/>
      <c r="UMR45" s="457"/>
      <c r="UMS45" s="451"/>
      <c r="UMT45" s="457"/>
      <c r="UMU45" s="457"/>
      <c r="UMV45" s="457"/>
      <c r="UMW45" s="271"/>
      <c r="UMX45" s="271"/>
      <c r="UMY45" s="451"/>
      <c r="UMZ45" s="454"/>
      <c r="UNA45" s="451"/>
      <c r="UNB45" s="454"/>
      <c r="UNC45" s="458"/>
      <c r="UND45" s="459"/>
      <c r="UNE45" s="460"/>
      <c r="UNF45" s="461"/>
      <c r="UNG45" s="462"/>
      <c r="UNH45" s="458"/>
      <c r="UNI45" s="451"/>
      <c r="UNJ45" s="463"/>
      <c r="UNK45" s="451"/>
      <c r="UNL45" s="451"/>
      <c r="UNM45" s="453"/>
      <c r="UNO45" s="449"/>
      <c r="UNP45" s="449"/>
      <c r="UNQ45" s="449"/>
      <c r="UNR45" s="450"/>
      <c r="UNS45" s="451"/>
      <c r="UNT45" s="451"/>
      <c r="UNU45" s="451"/>
      <c r="UNV45" s="449"/>
      <c r="UNW45" s="452"/>
      <c r="UNX45" s="453"/>
      <c r="UNY45" s="454"/>
      <c r="UNZ45" s="449"/>
      <c r="UOA45" s="453"/>
      <c r="UOB45" s="453"/>
      <c r="UOC45" s="450"/>
      <c r="UOD45" s="454"/>
      <c r="UOE45" s="455"/>
      <c r="UOF45" s="453"/>
      <c r="UOG45" s="456"/>
      <c r="UOH45" s="453"/>
      <c r="UOI45" s="456"/>
      <c r="UOJ45" s="454"/>
      <c r="UOK45" s="451"/>
      <c r="UOL45" s="454"/>
      <c r="UOM45" s="450"/>
      <c r="UON45" s="456"/>
      <c r="UOO45" s="456"/>
      <c r="UOP45" s="456"/>
      <c r="UOQ45" s="456"/>
      <c r="UOR45" s="271"/>
      <c r="UOS45" s="451"/>
      <c r="UOT45" s="454"/>
      <c r="UOU45" s="451"/>
      <c r="UOV45" s="457"/>
      <c r="UOW45" s="271"/>
      <c r="UOX45" s="451"/>
      <c r="UOY45" s="454"/>
      <c r="UOZ45" s="451"/>
      <c r="UPA45" s="457"/>
      <c r="UPB45" s="451"/>
      <c r="UPC45" s="457"/>
      <c r="UPD45" s="457"/>
      <c r="UPE45" s="457"/>
      <c r="UPF45" s="271"/>
      <c r="UPG45" s="271"/>
      <c r="UPH45" s="451"/>
      <c r="UPI45" s="454"/>
      <c r="UPJ45" s="451"/>
      <c r="UPK45" s="454"/>
      <c r="UPL45" s="458"/>
      <c r="UPM45" s="459"/>
      <c r="UPN45" s="460"/>
      <c r="UPO45" s="461"/>
      <c r="UPP45" s="462"/>
      <c r="UPQ45" s="458"/>
      <c r="UPR45" s="451"/>
      <c r="UPS45" s="463"/>
      <c r="UPT45" s="451"/>
      <c r="UPU45" s="451"/>
      <c r="UPV45" s="453"/>
      <c r="UPX45" s="449"/>
      <c r="UPY45" s="449"/>
      <c r="UPZ45" s="449"/>
      <c r="UQA45" s="450"/>
      <c r="UQB45" s="451"/>
      <c r="UQC45" s="451"/>
      <c r="UQD45" s="451"/>
      <c r="UQE45" s="449"/>
      <c r="UQF45" s="452"/>
      <c r="UQG45" s="453"/>
      <c r="UQH45" s="454"/>
      <c r="UQI45" s="449"/>
      <c r="UQJ45" s="453"/>
      <c r="UQK45" s="453"/>
      <c r="UQL45" s="450"/>
      <c r="UQM45" s="454"/>
      <c r="UQN45" s="455"/>
      <c r="UQO45" s="453"/>
      <c r="UQP45" s="456"/>
      <c r="UQQ45" s="453"/>
      <c r="UQR45" s="456"/>
      <c r="UQS45" s="454"/>
      <c r="UQT45" s="451"/>
      <c r="UQU45" s="454"/>
      <c r="UQV45" s="450"/>
      <c r="UQW45" s="456"/>
      <c r="UQX45" s="456"/>
      <c r="UQY45" s="456"/>
      <c r="UQZ45" s="456"/>
      <c r="URA45" s="271"/>
      <c r="URB45" s="451"/>
      <c r="URC45" s="454"/>
      <c r="URD45" s="451"/>
      <c r="URE45" s="457"/>
      <c r="URF45" s="271"/>
      <c r="URG45" s="451"/>
      <c r="URH45" s="454"/>
      <c r="URI45" s="451"/>
      <c r="URJ45" s="457"/>
      <c r="URK45" s="451"/>
      <c r="URL45" s="457"/>
      <c r="URM45" s="457"/>
      <c r="URN45" s="457"/>
      <c r="URO45" s="271"/>
      <c r="URP45" s="271"/>
      <c r="URQ45" s="451"/>
      <c r="URR45" s="454"/>
      <c r="URS45" s="451"/>
      <c r="URT45" s="454"/>
      <c r="URU45" s="458"/>
      <c r="URV45" s="459"/>
      <c r="URW45" s="460"/>
      <c r="URX45" s="461"/>
      <c r="URY45" s="462"/>
      <c r="URZ45" s="458"/>
      <c r="USA45" s="451"/>
      <c r="USB45" s="463"/>
      <c r="USC45" s="451"/>
      <c r="USD45" s="451"/>
      <c r="USE45" s="453"/>
      <c r="USG45" s="449"/>
      <c r="USH45" s="449"/>
      <c r="USI45" s="449"/>
      <c r="USJ45" s="450"/>
      <c r="USK45" s="451"/>
      <c r="USL45" s="451"/>
      <c r="USM45" s="451"/>
      <c r="USN45" s="449"/>
      <c r="USO45" s="452"/>
      <c r="USP45" s="453"/>
      <c r="USQ45" s="454"/>
      <c r="USR45" s="449"/>
      <c r="USS45" s="453"/>
      <c r="UST45" s="453"/>
      <c r="USU45" s="450"/>
      <c r="USV45" s="454"/>
      <c r="USW45" s="455"/>
      <c r="USX45" s="453"/>
      <c r="USY45" s="456"/>
      <c r="USZ45" s="453"/>
      <c r="UTA45" s="456"/>
      <c r="UTB45" s="454"/>
      <c r="UTC45" s="451"/>
      <c r="UTD45" s="454"/>
      <c r="UTE45" s="450"/>
      <c r="UTF45" s="456"/>
      <c r="UTG45" s="456"/>
      <c r="UTH45" s="456"/>
      <c r="UTI45" s="456"/>
      <c r="UTJ45" s="271"/>
      <c r="UTK45" s="451"/>
      <c r="UTL45" s="454"/>
      <c r="UTM45" s="451"/>
      <c r="UTN45" s="457"/>
      <c r="UTO45" s="271"/>
      <c r="UTP45" s="451"/>
      <c r="UTQ45" s="454"/>
      <c r="UTR45" s="451"/>
      <c r="UTS45" s="457"/>
      <c r="UTT45" s="451"/>
      <c r="UTU45" s="457"/>
      <c r="UTV45" s="457"/>
      <c r="UTW45" s="457"/>
      <c r="UTX45" s="271"/>
      <c r="UTY45" s="271"/>
      <c r="UTZ45" s="451"/>
      <c r="UUA45" s="454"/>
      <c r="UUB45" s="451"/>
      <c r="UUC45" s="454"/>
      <c r="UUD45" s="458"/>
      <c r="UUE45" s="459"/>
      <c r="UUF45" s="460"/>
      <c r="UUG45" s="461"/>
      <c r="UUH45" s="462"/>
      <c r="UUI45" s="458"/>
      <c r="UUJ45" s="451"/>
      <c r="UUK45" s="463"/>
      <c r="UUL45" s="451"/>
      <c r="UUM45" s="451"/>
      <c r="UUN45" s="453"/>
      <c r="UUP45" s="449"/>
      <c r="UUQ45" s="449"/>
      <c r="UUR45" s="449"/>
      <c r="UUS45" s="450"/>
      <c r="UUT45" s="451"/>
      <c r="UUU45" s="451"/>
      <c r="UUV45" s="451"/>
      <c r="UUW45" s="449"/>
      <c r="UUX45" s="452"/>
      <c r="UUY45" s="453"/>
      <c r="UUZ45" s="454"/>
      <c r="UVA45" s="449"/>
      <c r="UVB45" s="453"/>
      <c r="UVC45" s="453"/>
      <c r="UVD45" s="450"/>
      <c r="UVE45" s="454"/>
      <c r="UVF45" s="455"/>
      <c r="UVG45" s="453"/>
      <c r="UVH45" s="456"/>
      <c r="UVI45" s="453"/>
      <c r="UVJ45" s="456"/>
      <c r="UVK45" s="454"/>
      <c r="UVL45" s="451"/>
      <c r="UVM45" s="454"/>
      <c r="UVN45" s="450"/>
      <c r="UVO45" s="456"/>
      <c r="UVP45" s="456"/>
      <c r="UVQ45" s="456"/>
      <c r="UVR45" s="456"/>
      <c r="UVS45" s="271"/>
      <c r="UVT45" s="451"/>
      <c r="UVU45" s="454"/>
      <c r="UVV45" s="451"/>
      <c r="UVW45" s="457"/>
      <c r="UVX45" s="271"/>
      <c r="UVY45" s="451"/>
      <c r="UVZ45" s="454"/>
      <c r="UWA45" s="451"/>
      <c r="UWB45" s="457"/>
      <c r="UWC45" s="451"/>
      <c r="UWD45" s="457"/>
      <c r="UWE45" s="457"/>
      <c r="UWF45" s="457"/>
      <c r="UWG45" s="271"/>
      <c r="UWH45" s="271"/>
      <c r="UWI45" s="451"/>
      <c r="UWJ45" s="454"/>
      <c r="UWK45" s="451"/>
      <c r="UWL45" s="454"/>
      <c r="UWM45" s="458"/>
      <c r="UWN45" s="459"/>
      <c r="UWO45" s="460"/>
      <c r="UWP45" s="461"/>
      <c r="UWQ45" s="462"/>
      <c r="UWR45" s="458"/>
      <c r="UWS45" s="451"/>
      <c r="UWT45" s="463"/>
      <c r="UWU45" s="451"/>
      <c r="UWV45" s="451"/>
      <c r="UWW45" s="453"/>
      <c r="UWY45" s="449"/>
      <c r="UWZ45" s="449"/>
      <c r="UXA45" s="449"/>
      <c r="UXB45" s="450"/>
      <c r="UXC45" s="451"/>
      <c r="UXD45" s="451"/>
      <c r="UXE45" s="451"/>
      <c r="UXF45" s="449"/>
      <c r="UXG45" s="452"/>
      <c r="UXH45" s="453"/>
      <c r="UXI45" s="454"/>
      <c r="UXJ45" s="449"/>
      <c r="UXK45" s="453"/>
      <c r="UXL45" s="453"/>
      <c r="UXM45" s="450"/>
      <c r="UXN45" s="454"/>
      <c r="UXO45" s="455"/>
      <c r="UXP45" s="453"/>
      <c r="UXQ45" s="456"/>
      <c r="UXR45" s="453"/>
      <c r="UXS45" s="456"/>
      <c r="UXT45" s="454"/>
      <c r="UXU45" s="451"/>
      <c r="UXV45" s="454"/>
      <c r="UXW45" s="450"/>
      <c r="UXX45" s="456"/>
      <c r="UXY45" s="456"/>
      <c r="UXZ45" s="456"/>
      <c r="UYA45" s="456"/>
      <c r="UYB45" s="271"/>
      <c r="UYC45" s="451"/>
      <c r="UYD45" s="454"/>
      <c r="UYE45" s="451"/>
      <c r="UYF45" s="457"/>
      <c r="UYG45" s="271"/>
      <c r="UYH45" s="451"/>
      <c r="UYI45" s="454"/>
      <c r="UYJ45" s="451"/>
      <c r="UYK45" s="457"/>
      <c r="UYL45" s="451"/>
      <c r="UYM45" s="457"/>
      <c r="UYN45" s="457"/>
      <c r="UYO45" s="457"/>
      <c r="UYP45" s="271"/>
      <c r="UYQ45" s="271"/>
      <c r="UYR45" s="451"/>
      <c r="UYS45" s="454"/>
      <c r="UYT45" s="451"/>
      <c r="UYU45" s="454"/>
      <c r="UYV45" s="458"/>
      <c r="UYW45" s="459"/>
      <c r="UYX45" s="460"/>
      <c r="UYY45" s="461"/>
      <c r="UYZ45" s="462"/>
      <c r="UZA45" s="458"/>
      <c r="UZB45" s="451"/>
      <c r="UZC45" s="463"/>
      <c r="UZD45" s="451"/>
      <c r="UZE45" s="451"/>
      <c r="UZF45" s="453"/>
      <c r="UZH45" s="449"/>
      <c r="UZI45" s="449"/>
      <c r="UZJ45" s="449"/>
      <c r="UZK45" s="450"/>
      <c r="UZL45" s="451"/>
      <c r="UZM45" s="451"/>
      <c r="UZN45" s="451"/>
      <c r="UZO45" s="449"/>
      <c r="UZP45" s="452"/>
      <c r="UZQ45" s="453"/>
      <c r="UZR45" s="454"/>
      <c r="UZS45" s="449"/>
      <c r="UZT45" s="453"/>
      <c r="UZU45" s="453"/>
      <c r="UZV45" s="450"/>
      <c r="UZW45" s="454"/>
      <c r="UZX45" s="455"/>
      <c r="UZY45" s="453"/>
      <c r="UZZ45" s="456"/>
      <c r="VAA45" s="453"/>
      <c r="VAB45" s="456"/>
      <c r="VAC45" s="454"/>
      <c r="VAD45" s="451"/>
      <c r="VAE45" s="454"/>
      <c r="VAF45" s="450"/>
      <c r="VAG45" s="456"/>
      <c r="VAH45" s="456"/>
      <c r="VAI45" s="456"/>
      <c r="VAJ45" s="456"/>
      <c r="VAK45" s="271"/>
      <c r="VAL45" s="451"/>
      <c r="VAM45" s="454"/>
      <c r="VAN45" s="451"/>
      <c r="VAO45" s="457"/>
      <c r="VAP45" s="271"/>
      <c r="VAQ45" s="451"/>
      <c r="VAR45" s="454"/>
      <c r="VAS45" s="451"/>
      <c r="VAT45" s="457"/>
      <c r="VAU45" s="451"/>
      <c r="VAV45" s="457"/>
      <c r="VAW45" s="457"/>
      <c r="VAX45" s="457"/>
      <c r="VAY45" s="271"/>
      <c r="VAZ45" s="271"/>
      <c r="VBA45" s="451"/>
      <c r="VBB45" s="454"/>
      <c r="VBC45" s="451"/>
      <c r="VBD45" s="454"/>
      <c r="VBE45" s="458"/>
      <c r="VBF45" s="459"/>
      <c r="VBG45" s="460"/>
      <c r="VBH45" s="461"/>
      <c r="VBI45" s="462"/>
      <c r="VBJ45" s="458"/>
      <c r="VBK45" s="451"/>
      <c r="VBL45" s="463"/>
      <c r="VBM45" s="451"/>
      <c r="VBN45" s="451"/>
      <c r="VBO45" s="453"/>
      <c r="VBQ45" s="449"/>
      <c r="VBR45" s="449"/>
      <c r="VBS45" s="449"/>
      <c r="VBT45" s="450"/>
      <c r="VBU45" s="451"/>
      <c r="VBV45" s="451"/>
      <c r="VBW45" s="451"/>
      <c r="VBX45" s="449"/>
      <c r="VBY45" s="452"/>
      <c r="VBZ45" s="453"/>
      <c r="VCA45" s="454"/>
      <c r="VCB45" s="449"/>
      <c r="VCC45" s="453"/>
      <c r="VCD45" s="453"/>
      <c r="VCE45" s="450"/>
      <c r="VCF45" s="454"/>
      <c r="VCG45" s="455"/>
      <c r="VCH45" s="453"/>
      <c r="VCI45" s="456"/>
      <c r="VCJ45" s="453"/>
      <c r="VCK45" s="456"/>
      <c r="VCL45" s="454"/>
      <c r="VCM45" s="451"/>
      <c r="VCN45" s="454"/>
      <c r="VCO45" s="450"/>
      <c r="VCP45" s="456"/>
      <c r="VCQ45" s="456"/>
      <c r="VCR45" s="456"/>
      <c r="VCS45" s="456"/>
      <c r="VCT45" s="271"/>
      <c r="VCU45" s="451"/>
      <c r="VCV45" s="454"/>
      <c r="VCW45" s="451"/>
      <c r="VCX45" s="457"/>
      <c r="VCY45" s="271"/>
      <c r="VCZ45" s="451"/>
      <c r="VDA45" s="454"/>
      <c r="VDB45" s="451"/>
      <c r="VDC45" s="457"/>
      <c r="VDD45" s="451"/>
      <c r="VDE45" s="457"/>
      <c r="VDF45" s="457"/>
      <c r="VDG45" s="457"/>
      <c r="VDH45" s="271"/>
      <c r="VDI45" s="271"/>
      <c r="VDJ45" s="451"/>
      <c r="VDK45" s="454"/>
      <c r="VDL45" s="451"/>
      <c r="VDM45" s="454"/>
      <c r="VDN45" s="458"/>
      <c r="VDO45" s="459"/>
      <c r="VDP45" s="460"/>
      <c r="VDQ45" s="461"/>
      <c r="VDR45" s="462"/>
      <c r="VDS45" s="458"/>
      <c r="VDT45" s="451"/>
      <c r="VDU45" s="463"/>
      <c r="VDV45" s="451"/>
      <c r="VDW45" s="451"/>
      <c r="VDX45" s="453"/>
      <c r="VDZ45" s="449"/>
      <c r="VEA45" s="449"/>
      <c r="VEB45" s="449"/>
      <c r="VEC45" s="450"/>
      <c r="VED45" s="451"/>
      <c r="VEE45" s="451"/>
      <c r="VEF45" s="451"/>
      <c r="VEG45" s="449"/>
      <c r="VEH45" s="452"/>
      <c r="VEI45" s="453"/>
      <c r="VEJ45" s="454"/>
      <c r="VEK45" s="449"/>
      <c r="VEL45" s="453"/>
      <c r="VEM45" s="453"/>
      <c r="VEN45" s="450"/>
      <c r="VEO45" s="454"/>
      <c r="VEP45" s="455"/>
      <c r="VEQ45" s="453"/>
      <c r="VER45" s="456"/>
      <c r="VES45" s="453"/>
      <c r="VET45" s="456"/>
      <c r="VEU45" s="454"/>
      <c r="VEV45" s="451"/>
      <c r="VEW45" s="454"/>
      <c r="VEX45" s="450"/>
      <c r="VEY45" s="456"/>
      <c r="VEZ45" s="456"/>
      <c r="VFA45" s="456"/>
      <c r="VFB45" s="456"/>
      <c r="VFC45" s="271"/>
      <c r="VFD45" s="451"/>
      <c r="VFE45" s="454"/>
      <c r="VFF45" s="451"/>
      <c r="VFG45" s="457"/>
      <c r="VFH45" s="271"/>
      <c r="VFI45" s="451"/>
      <c r="VFJ45" s="454"/>
      <c r="VFK45" s="451"/>
      <c r="VFL45" s="457"/>
      <c r="VFM45" s="451"/>
      <c r="VFN45" s="457"/>
      <c r="VFO45" s="457"/>
      <c r="VFP45" s="457"/>
      <c r="VFQ45" s="271"/>
      <c r="VFR45" s="271"/>
      <c r="VFS45" s="451"/>
      <c r="VFT45" s="454"/>
      <c r="VFU45" s="451"/>
      <c r="VFV45" s="454"/>
      <c r="VFW45" s="458"/>
      <c r="VFX45" s="459"/>
      <c r="VFY45" s="460"/>
      <c r="VFZ45" s="461"/>
      <c r="VGA45" s="462"/>
      <c r="VGB45" s="458"/>
      <c r="VGC45" s="451"/>
      <c r="VGD45" s="463"/>
      <c r="VGE45" s="451"/>
      <c r="VGF45" s="451"/>
      <c r="VGG45" s="453"/>
      <c r="VGI45" s="449"/>
      <c r="VGJ45" s="449"/>
      <c r="VGK45" s="449"/>
      <c r="VGL45" s="450"/>
      <c r="VGM45" s="451"/>
      <c r="VGN45" s="451"/>
      <c r="VGO45" s="451"/>
      <c r="VGP45" s="449"/>
      <c r="VGQ45" s="452"/>
      <c r="VGR45" s="453"/>
      <c r="VGS45" s="454"/>
      <c r="VGT45" s="449"/>
      <c r="VGU45" s="453"/>
      <c r="VGV45" s="453"/>
      <c r="VGW45" s="450"/>
      <c r="VGX45" s="454"/>
      <c r="VGY45" s="455"/>
      <c r="VGZ45" s="453"/>
      <c r="VHA45" s="456"/>
      <c r="VHB45" s="453"/>
      <c r="VHC45" s="456"/>
      <c r="VHD45" s="454"/>
      <c r="VHE45" s="451"/>
      <c r="VHF45" s="454"/>
      <c r="VHG45" s="450"/>
      <c r="VHH45" s="456"/>
      <c r="VHI45" s="456"/>
      <c r="VHJ45" s="456"/>
      <c r="VHK45" s="456"/>
      <c r="VHL45" s="271"/>
      <c r="VHM45" s="451"/>
      <c r="VHN45" s="454"/>
      <c r="VHO45" s="451"/>
      <c r="VHP45" s="457"/>
      <c r="VHQ45" s="271"/>
      <c r="VHR45" s="451"/>
      <c r="VHS45" s="454"/>
      <c r="VHT45" s="451"/>
      <c r="VHU45" s="457"/>
      <c r="VHV45" s="451"/>
      <c r="VHW45" s="457"/>
      <c r="VHX45" s="457"/>
      <c r="VHY45" s="457"/>
      <c r="VHZ45" s="271"/>
      <c r="VIA45" s="271"/>
      <c r="VIB45" s="451"/>
      <c r="VIC45" s="454"/>
      <c r="VID45" s="451"/>
      <c r="VIE45" s="454"/>
      <c r="VIF45" s="458"/>
      <c r="VIG45" s="459"/>
      <c r="VIH45" s="460"/>
      <c r="VII45" s="461"/>
      <c r="VIJ45" s="462"/>
      <c r="VIK45" s="458"/>
      <c r="VIL45" s="451"/>
      <c r="VIM45" s="463"/>
      <c r="VIN45" s="451"/>
      <c r="VIO45" s="451"/>
      <c r="VIP45" s="453"/>
      <c r="VIR45" s="449"/>
      <c r="VIS45" s="449"/>
      <c r="VIT45" s="449"/>
      <c r="VIU45" s="450"/>
      <c r="VIV45" s="451"/>
      <c r="VIW45" s="451"/>
      <c r="VIX45" s="451"/>
      <c r="VIY45" s="449"/>
      <c r="VIZ45" s="452"/>
      <c r="VJA45" s="453"/>
      <c r="VJB45" s="454"/>
      <c r="VJC45" s="449"/>
      <c r="VJD45" s="453"/>
      <c r="VJE45" s="453"/>
      <c r="VJF45" s="450"/>
      <c r="VJG45" s="454"/>
      <c r="VJH45" s="455"/>
      <c r="VJI45" s="453"/>
      <c r="VJJ45" s="456"/>
      <c r="VJK45" s="453"/>
      <c r="VJL45" s="456"/>
      <c r="VJM45" s="454"/>
      <c r="VJN45" s="451"/>
      <c r="VJO45" s="454"/>
      <c r="VJP45" s="450"/>
      <c r="VJQ45" s="456"/>
      <c r="VJR45" s="456"/>
      <c r="VJS45" s="456"/>
      <c r="VJT45" s="456"/>
      <c r="VJU45" s="271"/>
      <c r="VJV45" s="451"/>
      <c r="VJW45" s="454"/>
      <c r="VJX45" s="451"/>
      <c r="VJY45" s="457"/>
      <c r="VJZ45" s="271"/>
      <c r="VKA45" s="451"/>
      <c r="VKB45" s="454"/>
      <c r="VKC45" s="451"/>
      <c r="VKD45" s="457"/>
      <c r="VKE45" s="451"/>
      <c r="VKF45" s="457"/>
      <c r="VKG45" s="457"/>
      <c r="VKH45" s="457"/>
      <c r="VKI45" s="271"/>
      <c r="VKJ45" s="271"/>
      <c r="VKK45" s="451"/>
      <c r="VKL45" s="454"/>
      <c r="VKM45" s="451"/>
      <c r="VKN45" s="454"/>
      <c r="VKO45" s="458"/>
      <c r="VKP45" s="459"/>
      <c r="VKQ45" s="460"/>
      <c r="VKR45" s="461"/>
      <c r="VKS45" s="462"/>
      <c r="VKT45" s="458"/>
      <c r="VKU45" s="451"/>
      <c r="VKV45" s="463"/>
      <c r="VKW45" s="451"/>
      <c r="VKX45" s="451"/>
      <c r="VKY45" s="453"/>
      <c r="VLA45" s="449"/>
      <c r="VLB45" s="449"/>
      <c r="VLC45" s="449"/>
      <c r="VLD45" s="450"/>
      <c r="VLE45" s="451"/>
      <c r="VLF45" s="451"/>
      <c r="VLG45" s="451"/>
      <c r="VLH45" s="449"/>
      <c r="VLI45" s="452"/>
      <c r="VLJ45" s="453"/>
      <c r="VLK45" s="454"/>
      <c r="VLL45" s="449"/>
      <c r="VLM45" s="453"/>
      <c r="VLN45" s="453"/>
      <c r="VLO45" s="450"/>
      <c r="VLP45" s="454"/>
      <c r="VLQ45" s="455"/>
      <c r="VLR45" s="453"/>
      <c r="VLS45" s="456"/>
      <c r="VLT45" s="453"/>
      <c r="VLU45" s="456"/>
      <c r="VLV45" s="454"/>
      <c r="VLW45" s="451"/>
      <c r="VLX45" s="454"/>
      <c r="VLY45" s="450"/>
      <c r="VLZ45" s="456"/>
      <c r="VMA45" s="456"/>
      <c r="VMB45" s="456"/>
      <c r="VMC45" s="456"/>
      <c r="VMD45" s="271"/>
      <c r="VME45" s="451"/>
      <c r="VMF45" s="454"/>
      <c r="VMG45" s="451"/>
      <c r="VMH45" s="457"/>
      <c r="VMI45" s="271"/>
      <c r="VMJ45" s="451"/>
      <c r="VMK45" s="454"/>
      <c r="VML45" s="451"/>
      <c r="VMM45" s="457"/>
      <c r="VMN45" s="451"/>
      <c r="VMO45" s="457"/>
      <c r="VMP45" s="457"/>
      <c r="VMQ45" s="457"/>
      <c r="VMR45" s="271"/>
      <c r="VMS45" s="271"/>
      <c r="VMT45" s="451"/>
      <c r="VMU45" s="454"/>
      <c r="VMV45" s="451"/>
      <c r="VMW45" s="454"/>
      <c r="VMX45" s="458"/>
      <c r="VMY45" s="459"/>
      <c r="VMZ45" s="460"/>
      <c r="VNA45" s="461"/>
      <c r="VNB45" s="462"/>
      <c r="VNC45" s="458"/>
      <c r="VND45" s="451"/>
      <c r="VNE45" s="463"/>
      <c r="VNF45" s="451"/>
      <c r="VNG45" s="451"/>
      <c r="VNH45" s="453"/>
      <c r="VNJ45" s="449"/>
      <c r="VNK45" s="449"/>
      <c r="VNL45" s="449"/>
      <c r="VNM45" s="450"/>
      <c r="VNN45" s="451"/>
      <c r="VNO45" s="451"/>
      <c r="VNP45" s="451"/>
      <c r="VNQ45" s="449"/>
      <c r="VNR45" s="452"/>
      <c r="VNS45" s="453"/>
      <c r="VNT45" s="454"/>
      <c r="VNU45" s="449"/>
      <c r="VNV45" s="453"/>
      <c r="VNW45" s="453"/>
      <c r="VNX45" s="450"/>
      <c r="VNY45" s="454"/>
      <c r="VNZ45" s="455"/>
      <c r="VOA45" s="453"/>
      <c r="VOB45" s="456"/>
      <c r="VOC45" s="453"/>
      <c r="VOD45" s="456"/>
      <c r="VOE45" s="454"/>
      <c r="VOF45" s="451"/>
      <c r="VOG45" s="454"/>
      <c r="VOH45" s="450"/>
      <c r="VOI45" s="456"/>
      <c r="VOJ45" s="456"/>
      <c r="VOK45" s="456"/>
      <c r="VOL45" s="456"/>
      <c r="VOM45" s="271"/>
      <c r="VON45" s="451"/>
      <c r="VOO45" s="454"/>
      <c r="VOP45" s="451"/>
      <c r="VOQ45" s="457"/>
      <c r="VOR45" s="271"/>
      <c r="VOS45" s="451"/>
      <c r="VOT45" s="454"/>
      <c r="VOU45" s="451"/>
      <c r="VOV45" s="457"/>
      <c r="VOW45" s="451"/>
      <c r="VOX45" s="457"/>
      <c r="VOY45" s="457"/>
      <c r="VOZ45" s="457"/>
      <c r="VPA45" s="271"/>
      <c r="VPB45" s="271"/>
      <c r="VPC45" s="451"/>
      <c r="VPD45" s="454"/>
      <c r="VPE45" s="451"/>
      <c r="VPF45" s="454"/>
      <c r="VPG45" s="458"/>
      <c r="VPH45" s="459"/>
      <c r="VPI45" s="460"/>
      <c r="VPJ45" s="461"/>
      <c r="VPK45" s="462"/>
      <c r="VPL45" s="458"/>
      <c r="VPM45" s="451"/>
      <c r="VPN45" s="463"/>
      <c r="VPO45" s="451"/>
      <c r="VPP45" s="451"/>
      <c r="VPQ45" s="453"/>
      <c r="VPS45" s="449"/>
      <c r="VPT45" s="449"/>
      <c r="VPU45" s="449"/>
      <c r="VPV45" s="450"/>
      <c r="VPW45" s="451"/>
      <c r="VPX45" s="451"/>
      <c r="VPY45" s="451"/>
      <c r="VPZ45" s="449"/>
      <c r="VQA45" s="452"/>
      <c r="VQB45" s="453"/>
      <c r="VQC45" s="454"/>
      <c r="VQD45" s="449"/>
      <c r="VQE45" s="453"/>
      <c r="VQF45" s="453"/>
      <c r="VQG45" s="450"/>
      <c r="VQH45" s="454"/>
      <c r="VQI45" s="455"/>
      <c r="VQJ45" s="453"/>
      <c r="VQK45" s="456"/>
      <c r="VQL45" s="453"/>
      <c r="VQM45" s="456"/>
      <c r="VQN45" s="454"/>
      <c r="VQO45" s="451"/>
      <c r="VQP45" s="454"/>
      <c r="VQQ45" s="450"/>
      <c r="VQR45" s="456"/>
      <c r="VQS45" s="456"/>
      <c r="VQT45" s="456"/>
      <c r="VQU45" s="456"/>
      <c r="VQV45" s="271"/>
      <c r="VQW45" s="451"/>
      <c r="VQX45" s="454"/>
      <c r="VQY45" s="451"/>
      <c r="VQZ45" s="457"/>
      <c r="VRA45" s="271"/>
      <c r="VRB45" s="451"/>
      <c r="VRC45" s="454"/>
      <c r="VRD45" s="451"/>
      <c r="VRE45" s="457"/>
      <c r="VRF45" s="451"/>
      <c r="VRG45" s="457"/>
      <c r="VRH45" s="457"/>
      <c r="VRI45" s="457"/>
      <c r="VRJ45" s="271"/>
      <c r="VRK45" s="271"/>
      <c r="VRL45" s="451"/>
      <c r="VRM45" s="454"/>
      <c r="VRN45" s="451"/>
      <c r="VRO45" s="454"/>
      <c r="VRP45" s="458"/>
      <c r="VRQ45" s="459"/>
      <c r="VRR45" s="460"/>
      <c r="VRS45" s="461"/>
      <c r="VRT45" s="462"/>
      <c r="VRU45" s="458"/>
      <c r="VRV45" s="451"/>
      <c r="VRW45" s="463"/>
      <c r="VRX45" s="451"/>
      <c r="VRY45" s="451"/>
      <c r="VRZ45" s="453"/>
      <c r="VSB45" s="449"/>
      <c r="VSC45" s="449"/>
      <c r="VSD45" s="449"/>
      <c r="VSE45" s="450"/>
      <c r="VSF45" s="451"/>
      <c r="VSG45" s="451"/>
      <c r="VSH45" s="451"/>
      <c r="VSI45" s="449"/>
      <c r="VSJ45" s="452"/>
      <c r="VSK45" s="453"/>
      <c r="VSL45" s="454"/>
      <c r="VSM45" s="449"/>
      <c r="VSN45" s="453"/>
      <c r="VSO45" s="453"/>
      <c r="VSP45" s="450"/>
      <c r="VSQ45" s="454"/>
      <c r="VSR45" s="455"/>
      <c r="VSS45" s="453"/>
      <c r="VST45" s="456"/>
      <c r="VSU45" s="453"/>
      <c r="VSV45" s="456"/>
      <c r="VSW45" s="454"/>
      <c r="VSX45" s="451"/>
      <c r="VSY45" s="454"/>
      <c r="VSZ45" s="450"/>
      <c r="VTA45" s="456"/>
      <c r="VTB45" s="456"/>
      <c r="VTC45" s="456"/>
      <c r="VTD45" s="456"/>
      <c r="VTE45" s="271"/>
      <c r="VTF45" s="451"/>
      <c r="VTG45" s="454"/>
      <c r="VTH45" s="451"/>
      <c r="VTI45" s="457"/>
      <c r="VTJ45" s="271"/>
      <c r="VTK45" s="451"/>
      <c r="VTL45" s="454"/>
      <c r="VTM45" s="451"/>
      <c r="VTN45" s="457"/>
      <c r="VTO45" s="451"/>
      <c r="VTP45" s="457"/>
      <c r="VTQ45" s="457"/>
      <c r="VTR45" s="457"/>
      <c r="VTS45" s="271"/>
      <c r="VTT45" s="271"/>
      <c r="VTU45" s="451"/>
      <c r="VTV45" s="454"/>
      <c r="VTW45" s="451"/>
      <c r="VTX45" s="454"/>
      <c r="VTY45" s="458"/>
      <c r="VTZ45" s="459"/>
      <c r="VUA45" s="460"/>
      <c r="VUB45" s="461"/>
      <c r="VUC45" s="462"/>
      <c r="VUD45" s="458"/>
      <c r="VUE45" s="451"/>
      <c r="VUF45" s="463"/>
      <c r="VUG45" s="451"/>
      <c r="VUH45" s="451"/>
      <c r="VUI45" s="453"/>
      <c r="VUK45" s="449"/>
      <c r="VUL45" s="449"/>
      <c r="VUM45" s="449"/>
      <c r="VUN45" s="450"/>
      <c r="VUO45" s="451"/>
      <c r="VUP45" s="451"/>
      <c r="VUQ45" s="451"/>
      <c r="VUR45" s="449"/>
      <c r="VUS45" s="452"/>
      <c r="VUT45" s="453"/>
      <c r="VUU45" s="454"/>
      <c r="VUV45" s="449"/>
      <c r="VUW45" s="453"/>
      <c r="VUX45" s="453"/>
      <c r="VUY45" s="450"/>
      <c r="VUZ45" s="454"/>
      <c r="VVA45" s="455"/>
      <c r="VVB45" s="453"/>
      <c r="VVC45" s="456"/>
      <c r="VVD45" s="453"/>
      <c r="VVE45" s="456"/>
      <c r="VVF45" s="454"/>
      <c r="VVG45" s="451"/>
      <c r="VVH45" s="454"/>
      <c r="VVI45" s="450"/>
      <c r="VVJ45" s="456"/>
      <c r="VVK45" s="456"/>
      <c r="VVL45" s="456"/>
      <c r="VVM45" s="456"/>
      <c r="VVN45" s="271"/>
      <c r="VVO45" s="451"/>
      <c r="VVP45" s="454"/>
      <c r="VVQ45" s="451"/>
      <c r="VVR45" s="457"/>
      <c r="VVS45" s="271"/>
      <c r="VVT45" s="451"/>
      <c r="VVU45" s="454"/>
      <c r="VVV45" s="451"/>
      <c r="VVW45" s="457"/>
      <c r="VVX45" s="451"/>
      <c r="VVY45" s="457"/>
      <c r="VVZ45" s="457"/>
      <c r="VWA45" s="457"/>
      <c r="VWB45" s="271"/>
      <c r="VWC45" s="271"/>
      <c r="VWD45" s="451"/>
      <c r="VWE45" s="454"/>
      <c r="VWF45" s="451"/>
      <c r="VWG45" s="454"/>
      <c r="VWH45" s="458"/>
      <c r="VWI45" s="459"/>
      <c r="VWJ45" s="460"/>
      <c r="VWK45" s="461"/>
      <c r="VWL45" s="462"/>
      <c r="VWM45" s="458"/>
      <c r="VWN45" s="451"/>
      <c r="VWO45" s="463"/>
      <c r="VWP45" s="451"/>
      <c r="VWQ45" s="451"/>
      <c r="VWR45" s="453"/>
      <c r="VWT45" s="449"/>
      <c r="VWU45" s="449"/>
      <c r="VWV45" s="449"/>
      <c r="VWW45" s="450"/>
      <c r="VWX45" s="451"/>
      <c r="VWY45" s="451"/>
      <c r="VWZ45" s="451"/>
      <c r="VXA45" s="449"/>
      <c r="VXB45" s="452"/>
      <c r="VXC45" s="453"/>
      <c r="VXD45" s="454"/>
      <c r="VXE45" s="449"/>
      <c r="VXF45" s="453"/>
      <c r="VXG45" s="453"/>
      <c r="VXH45" s="450"/>
      <c r="VXI45" s="454"/>
      <c r="VXJ45" s="455"/>
      <c r="VXK45" s="453"/>
      <c r="VXL45" s="456"/>
      <c r="VXM45" s="453"/>
      <c r="VXN45" s="456"/>
      <c r="VXO45" s="454"/>
      <c r="VXP45" s="451"/>
      <c r="VXQ45" s="454"/>
      <c r="VXR45" s="450"/>
      <c r="VXS45" s="456"/>
      <c r="VXT45" s="456"/>
      <c r="VXU45" s="456"/>
      <c r="VXV45" s="456"/>
      <c r="VXW45" s="271"/>
      <c r="VXX45" s="451"/>
      <c r="VXY45" s="454"/>
      <c r="VXZ45" s="451"/>
      <c r="VYA45" s="457"/>
      <c r="VYB45" s="271"/>
      <c r="VYC45" s="451"/>
      <c r="VYD45" s="454"/>
      <c r="VYE45" s="451"/>
      <c r="VYF45" s="457"/>
      <c r="VYG45" s="451"/>
      <c r="VYH45" s="457"/>
      <c r="VYI45" s="457"/>
      <c r="VYJ45" s="457"/>
      <c r="VYK45" s="271"/>
      <c r="VYL45" s="271"/>
      <c r="VYM45" s="451"/>
      <c r="VYN45" s="454"/>
      <c r="VYO45" s="451"/>
      <c r="VYP45" s="454"/>
      <c r="VYQ45" s="458"/>
      <c r="VYR45" s="459"/>
      <c r="VYS45" s="460"/>
      <c r="VYT45" s="461"/>
      <c r="VYU45" s="462"/>
      <c r="VYV45" s="458"/>
      <c r="VYW45" s="451"/>
      <c r="VYX45" s="463"/>
      <c r="VYY45" s="451"/>
      <c r="VYZ45" s="451"/>
      <c r="VZA45" s="453"/>
      <c r="VZC45" s="449"/>
      <c r="VZD45" s="449"/>
      <c r="VZE45" s="449"/>
      <c r="VZF45" s="450"/>
      <c r="VZG45" s="451"/>
      <c r="VZH45" s="451"/>
      <c r="VZI45" s="451"/>
      <c r="VZJ45" s="449"/>
      <c r="VZK45" s="452"/>
      <c r="VZL45" s="453"/>
      <c r="VZM45" s="454"/>
      <c r="VZN45" s="449"/>
      <c r="VZO45" s="453"/>
      <c r="VZP45" s="453"/>
      <c r="VZQ45" s="450"/>
      <c r="VZR45" s="454"/>
      <c r="VZS45" s="455"/>
      <c r="VZT45" s="453"/>
      <c r="VZU45" s="456"/>
      <c r="VZV45" s="453"/>
      <c r="VZW45" s="456"/>
      <c r="VZX45" s="454"/>
      <c r="VZY45" s="451"/>
      <c r="VZZ45" s="454"/>
      <c r="WAA45" s="450"/>
      <c r="WAB45" s="456"/>
      <c r="WAC45" s="456"/>
      <c r="WAD45" s="456"/>
      <c r="WAE45" s="456"/>
      <c r="WAF45" s="271"/>
      <c r="WAG45" s="451"/>
      <c r="WAH45" s="454"/>
      <c r="WAI45" s="451"/>
      <c r="WAJ45" s="457"/>
      <c r="WAK45" s="271"/>
      <c r="WAL45" s="451"/>
      <c r="WAM45" s="454"/>
      <c r="WAN45" s="451"/>
      <c r="WAO45" s="457"/>
      <c r="WAP45" s="451"/>
      <c r="WAQ45" s="457"/>
      <c r="WAR45" s="457"/>
      <c r="WAS45" s="457"/>
      <c r="WAT45" s="271"/>
      <c r="WAU45" s="271"/>
      <c r="WAV45" s="451"/>
      <c r="WAW45" s="454"/>
      <c r="WAX45" s="451"/>
      <c r="WAY45" s="454"/>
      <c r="WAZ45" s="458"/>
      <c r="WBA45" s="459"/>
      <c r="WBB45" s="460"/>
      <c r="WBC45" s="461"/>
      <c r="WBD45" s="462"/>
      <c r="WBE45" s="458"/>
      <c r="WBF45" s="451"/>
      <c r="WBG45" s="463"/>
      <c r="WBH45" s="451"/>
      <c r="WBI45" s="451"/>
      <c r="WBJ45" s="453"/>
      <c r="WBL45" s="449"/>
      <c r="WBM45" s="449"/>
      <c r="WBN45" s="449"/>
      <c r="WBO45" s="450"/>
      <c r="WBP45" s="451"/>
      <c r="WBQ45" s="451"/>
      <c r="WBR45" s="451"/>
      <c r="WBS45" s="449"/>
      <c r="WBT45" s="452"/>
      <c r="WBU45" s="453"/>
      <c r="WBV45" s="454"/>
      <c r="WBW45" s="449"/>
      <c r="WBX45" s="453"/>
      <c r="WBY45" s="453"/>
      <c r="WBZ45" s="450"/>
      <c r="WCA45" s="454"/>
      <c r="WCB45" s="455"/>
      <c r="WCC45" s="453"/>
      <c r="WCD45" s="456"/>
      <c r="WCE45" s="453"/>
      <c r="WCF45" s="456"/>
      <c r="WCG45" s="454"/>
      <c r="WCH45" s="451"/>
      <c r="WCI45" s="454"/>
      <c r="WCJ45" s="450"/>
      <c r="WCK45" s="456"/>
      <c r="WCL45" s="456"/>
      <c r="WCM45" s="456"/>
      <c r="WCN45" s="456"/>
      <c r="WCO45" s="271"/>
      <c r="WCP45" s="451"/>
      <c r="WCQ45" s="454"/>
      <c r="WCR45" s="451"/>
      <c r="WCS45" s="457"/>
      <c r="WCT45" s="271"/>
      <c r="WCU45" s="451"/>
      <c r="WCV45" s="454"/>
      <c r="WCW45" s="451"/>
      <c r="WCX45" s="457"/>
      <c r="WCY45" s="451"/>
      <c r="WCZ45" s="457"/>
      <c r="WDA45" s="457"/>
      <c r="WDB45" s="457"/>
      <c r="WDC45" s="271"/>
      <c r="WDD45" s="271"/>
      <c r="WDE45" s="451"/>
      <c r="WDF45" s="454"/>
      <c r="WDG45" s="451"/>
      <c r="WDH45" s="454"/>
      <c r="WDI45" s="458"/>
      <c r="WDJ45" s="459"/>
      <c r="WDK45" s="460"/>
      <c r="WDL45" s="461"/>
      <c r="WDM45" s="462"/>
      <c r="WDN45" s="458"/>
      <c r="WDO45" s="451"/>
      <c r="WDP45" s="463"/>
      <c r="WDQ45" s="451"/>
      <c r="WDR45" s="451"/>
      <c r="WDS45" s="453"/>
      <c r="WDU45" s="449"/>
      <c r="WDV45" s="449"/>
      <c r="WDW45" s="449"/>
      <c r="WDX45" s="450"/>
      <c r="WDY45" s="451"/>
      <c r="WDZ45" s="451"/>
      <c r="WEA45" s="451"/>
      <c r="WEB45" s="449"/>
      <c r="WEC45" s="452"/>
      <c r="WED45" s="453"/>
      <c r="WEE45" s="454"/>
      <c r="WEF45" s="449"/>
      <c r="WEG45" s="453"/>
      <c r="WEH45" s="453"/>
      <c r="WEI45" s="450"/>
      <c r="WEJ45" s="454"/>
      <c r="WEK45" s="455"/>
      <c r="WEL45" s="453"/>
      <c r="WEM45" s="456"/>
      <c r="WEN45" s="453"/>
      <c r="WEO45" s="456"/>
      <c r="WEP45" s="454"/>
      <c r="WEQ45" s="451"/>
      <c r="WER45" s="454"/>
      <c r="WES45" s="450"/>
      <c r="WET45" s="456"/>
      <c r="WEU45" s="456"/>
      <c r="WEV45" s="456"/>
      <c r="WEW45" s="456"/>
      <c r="WEX45" s="271"/>
      <c r="WEY45" s="451"/>
      <c r="WEZ45" s="454"/>
      <c r="WFA45" s="451"/>
      <c r="WFB45" s="457"/>
      <c r="WFC45" s="271"/>
      <c r="WFD45" s="451"/>
      <c r="WFE45" s="454"/>
      <c r="WFF45" s="451"/>
      <c r="WFG45" s="457"/>
      <c r="WFH45" s="451"/>
      <c r="WFI45" s="457"/>
      <c r="WFJ45" s="457"/>
      <c r="WFK45" s="457"/>
      <c r="WFL45" s="271"/>
      <c r="WFM45" s="271"/>
      <c r="WFN45" s="451"/>
      <c r="WFO45" s="454"/>
      <c r="WFP45" s="451"/>
      <c r="WFQ45" s="454"/>
      <c r="WFR45" s="458"/>
      <c r="WFS45" s="459"/>
      <c r="WFT45" s="460"/>
      <c r="WFU45" s="461"/>
      <c r="WFV45" s="462"/>
      <c r="WFW45" s="458"/>
      <c r="WFX45" s="451"/>
      <c r="WFY45" s="463"/>
      <c r="WFZ45" s="451"/>
      <c r="WGA45" s="451"/>
      <c r="WGB45" s="453"/>
      <c r="WGD45" s="449"/>
      <c r="WGE45" s="449"/>
      <c r="WGF45" s="449"/>
      <c r="WGG45" s="450"/>
      <c r="WGH45" s="451"/>
      <c r="WGI45" s="451"/>
      <c r="WGJ45" s="451"/>
      <c r="WGK45" s="449"/>
      <c r="WGL45" s="452"/>
      <c r="WGM45" s="453"/>
      <c r="WGN45" s="454"/>
      <c r="WGO45" s="449"/>
      <c r="WGP45" s="453"/>
      <c r="WGQ45" s="453"/>
      <c r="WGR45" s="450"/>
      <c r="WGS45" s="454"/>
      <c r="WGT45" s="455"/>
      <c r="WGU45" s="453"/>
      <c r="WGV45" s="456"/>
      <c r="WGW45" s="453"/>
      <c r="WGX45" s="456"/>
      <c r="WGY45" s="454"/>
      <c r="WGZ45" s="451"/>
      <c r="WHA45" s="454"/>
      <c r="WHB45" s="450"/>
      <c r="WHC45" s="456"/>
      <c r="WHD45" s="456"/>
      <c r="WHE45" s="456"/>
      <c r="WHF45" s="456"/>
      <c r="WHG45" s="271"/>
      <c r="WHH45" s="451"/>
      <c r="WHI45" s="454"/>
      <c r="WHJ45" s="451"/>
      <c r="WHK45" s="457"/>
      <c r="WHL45" s="271"/>
      <c r="WHM45" s="451"/>
      <c r="WHN45" s="454"/>
      <c r="WHO45" s="451"/>
      <c r="WHP45" s="457"/>
      <c r="WHQ45" s="451"/>
      <c r="WHR45" s="457"/>
      <c r="WHS45" s="457"/>
      <c r="WHT45" s="457"/>
      <c r="WHU45" s="271"/>
      <c r="WHV45" s="271"/>
      <c r="WHW45" s="451"/>
      <c r="WHX45" s="454"/>
      <c r="WHY45" s="451"/>
      <c r="WHZ45" s="454"/>
      <c r="WIA45" s="458"/>
      <c r="WIB45" s="459"/>
      <c r="WIC45" s="460"/>
      <c r="WID45" s="461"/>
      <c r="WIE45" s="462"/>
      <c r="WIF45" s="458"/>
      <c r="WIG45" s="451"/>
      <c r="WIH45" s="463"/>
      <c r="WII45" s="451"/>
      <c r="WIJ45" s="451"/>
      <c r="WIK45" s="453"/>
      <c r="WIM45" s="449"/>
      <c r="WIN45" s="449"/>
      <c r="WIO45" s="449"/>
      <c r="WIP45" s="450"/>
      <c r="WIQ45" s="451"/>
      <c r="WIR45" s="451"/>
      <c r="WIS45" s="451"/>
      <c r="WIT45" s="449"/>
      <c r="WIU45" s="452"/>
      <c r="WIV45" s="453"/>
      <c r="WIW45" s="454"/>
      <c r="WIX45" s="449"/>
      <c r="WIY45" s="453"/>
      <c r="WIZ45" s="453"/>
      <c r="WJA45" s="450"/>
      <c r="WJB45" s="454"/>
      <c r="WJC45" s="455"/>
      <c r="WJD45" s="453"/>
      <c r="WJE45" s="456"/>
      <c r="WJF45" s="453"/>
      <c r="WJG45" s="456"/>
      <c r="WJH45" s="454"/>
      <c r="WJI45" s="451"/>
      <c r="WJJ45" s="454"/>
      <c r="WJK45" s="450"/>
      <c r="WJL45" s="456"/>
      <c r="WJM45" s="456"/>
      <c r="WJN45" s="456"/>
      <c r="WJO45" s="456"/>
      <c r="WJP45" s="271"/>
      <c r="WJQ45" s="451"/>
      <c r="WJR45" s="454"/>
      <c r="WJS45" s="451"/>
      <c r="WJT45" s="457"/>
      <c r="WJU45" s="271"/>
      <c r="WJV45" s="451"/>
      <c r="WJW45" s="454"/>
      <c r="WJX45" s="451"/>
      <c r="WJY45" s="457"/>
      <c r="WJZ45" s="451"/>
      <c r="WKA45" s="457"/>
      <c r="WKB45" s="457"/>
      <c r="WKC45" s="457"/>
      <c r="WKD45" s="271"/>
      <c r="WKE45" s="271"/>
      <c r="WKF45" s="451"/>
      <c r="WKG45" s="454"/>
      <c r="WKH45" s="451"/>
      <c r="WKI45" s="454"/>
      <c r="WKJ45" s="458"/>
      <c r="WKK45" s="459"/>
      <c r="WKL45" s="460"/>
      <c r="WKM45" s="461"/>
      <c r="WKN45" s="462"/>
      <c r="WKO45" s="458"/>
      <c r="WKP45" s="451"/>
      <c r="WKQ45" s="463"/>
      <c r="WKR45" s="451"/>
      <c r="WKS45" s="451"/>
      <c r="WKT45" s="453"/>
      <c r="WKV45" s="449"/>
      <c r="WKW45" s="449"/>
      <c r="WKX45" s="449"/>
      <c r="WKY45" s="450"/>
      <c r="WKZ45" s="451"/>
      <c r="WLA45" s="451"/>
      <c r="WLB45" s="451"/>
      <c r="WLC45" s="449"/>
      <c r="WLD45" s="452"/>
      <c r="WLE45" s="453"/>
      <c r="WLF45" s="454"/>
      <c r="WLG45" s="449"/>
      <c r="WLH45" s="453"/>
      <c r="WLI45" s="453"/>
      <c r="WLJ45" s="450"/>
      <c r="WLK45" s="454"/>
      <c r="WLL45" s="455"/>
      <c r="WLM45" s="453"/>
      <c r="WLN45" s="456"/>
      <c r="WLO45" s="453"/>
      <c r="WLP45" s="456"/>
      <c r="WLQ45" s="454"/>
      <c r="WLR45" s="451"/>
      <c r="WLS45" s="454"/>
      <c r="WLT45" s="450"/>
      <c r="WLU45" s="456"/>
      <c r="WLV45" s="456"/>
      <c r="WLW45" s="456"/>
      <c r="WLX45" s="456"/>
      <c r="WLY45" s="271"/>
      <c r="WLZ45" s="451"/>
      <c r="WMA45" s="454"/>
      <c r="WMB45" s="451"/>
      <c r="WMC45" s="457"/>
      <c r="WMD45" s="271"/>
      <c r="WME45" s="451"/>
      <c r="WMF45" s="454"/>
      <c r="WMG45" s="451"/>
      <c r="WMH45" s="457"/>
      <c r="WMI45" s="451"/>
      <c r="WMJ45" s="457"/>
      <c r="WMK45" s="457"/>
      <c r="WML45" s="457"/>
      <c r="WMM45" s="271"/>
      <c r="WMN45" s="271"/>
      <c r="WMO45" s="451"/>
      <c r="WMP45" s="454"/>
      <c r="WMQ45" s="451"/>
      <c r="WMR45" s="454"/>
      <c r="WMS45" s="458"/>
      <c r="WMT45" s="459"/>
      <c r="WMU45" s="460"/>
      <c r="WMV45" s="461"/>
      <c r="WMW45" s="462"/>
      <c r="WMX45" s="458"/>
      <c r="WMY45" s="451"/>
      <c r="WMZ45" s="463"/>
      <c r="WNA45" s="451"/>
      <c r="WNB45" s="451"/>
      <c r="WNC45" s="453"/>
      <c r="WNE45" s="449"/>
      <c r="WNF45" s="449"/>
      <c r="WNG45" s="449"/>
      <c r="WNH45" s="450"/>
      <c r="WNI45" s="451"/>
      <c r="WNJ45" s="451"/>
      <c r="WNK45" s="451"/>
      <c r="WNL45" s="449"/>
      <c r="WNM45" s="452"/>
      <c r="WNN45" s="453"/>
      <c r="WNO45" s="454"/>
      <c r="WNP45" s="449"/>
      <c r="WNQ45" s="453"/>
      <c r="WNR45" s="453"/>
      <c r="WNS45" s="450"/>
      <c r="WNT45" s="454"/>
      <c r="WNU45" s="455"/>
      <c r="WNV45" s="453"/>
      <c r="WNW45" s="456"/>
      <c r="WNX45" s="453"/>
      <c r="WNY45" s="456"/>
      <c r="WNZ45" s="454"/>
      <c r="WOA45" s="451"/>
      <c r="WOB45" s="454"/>
      <c r="WOC45" s="450"/>
      <c r="WOD45" s="456"/>
      <c r="WOE45" s="456"/>
      <c r="WOF45" s="456"/>
      <c r="WOG45" s="456"/>
      <c r="WOH45" s="271"/>
      <c r="WOI45" s="451"/>
      <c r="WOJ45" s="454"/>
      <c r="WOK45" s="451"/>
      <c r="WOL45" s="457"/>
      <c r="WOM45" s="271"/>
      <c r="WON45" s="451"/>
      <c r="WOO45" s="454"/>
      <c r="WOP45" s="451"/>
      <c r="WOQ45" s="457"/>
      <c r="WOR45" s="451"/>
      <c r="WOS45" s="457"/>
      <c r="WOT45" s="457"/>
      <c r="WOU45" s="457"/>
      <c r="WOV45" s="271"/>
      <c r="WOW45" s="271"/>
      <c r="WOX45" s="451"/>
      <c r="WOY45" s="454"/>
      <c r="WOZ45" s="451"/>
      <c r="WPA45" s="454"/>
      <c r="WPB45" s="458"/>
      <c r="WPC45" s="459"/>
      <c r="WPD45" s="460"/>
      <c r="WPE45" s="461"/>
      <c r="WPF45" s="462"/>
      <c r="WPG45" s="458"/>
      <c r="WPH45" s="451"/>
      <c r="WPI45" s="463"/>
      <c r="WPJ45" s="451"/>
      <c r="WPK45" s="451"/>
      <c r="WPL45" s="453"/>
      <c r="WPN45" s="449"/>
      <c r="WPO45" s="449"/>
      <c r="WPP45" s="449"/>
      <c r="WPQ45" s="450"/>
      <c r="WPR45" s="451"/>
      <c r="WPS45" s="451"/>
      <c r="WPT45" s="451"/>
      <c r="WPU45" s="449"/>
      <c r="WPV45" s="452"/>
      <c r="WPW45" s="453"/>
      <c r="WPX45" s="454"/>
      <c r="WPY45" s="449"/>
      <c r="WPZ45" s="453"/>
      <c r="WQA45" s="453"/>
      <c r="WQB45" s="450"/>
      <c r="WQC45" s="454"/>
      <c r="WQD45" s="455"/>
      <c r="WQE45" s="453"/>
      <c r="WQF45" s="456"/>
      <c r="WQG45" s="453"/>
      <c r="WQH45" s="456"/>
      <c r="WQI45" s="454"/>
      <c r="WQJ45" s="451"/>
      <c r="WQK45" s="454"/>
      <c r="WQL45" s="450"/>
      <c r="WQM45" s="456"/>
      <c r="WQN45" s="456"/>
      <c r="WQO45" s="456"/>
      <c r="WQP45" s="456"/>
      <c r="WQQ45" s="271"/>
      <c r="WQR45" s="451"/>
      <c r="WQS45" s="454"/>
      <c r="WQT45" s="451"/>
      <c r="WQU45" s="457"/>
      <c r="WQV45" s="271"/>
      <c r="WQW45" s="451"/>
      <c r="WQX45" s="454"/>
      <c r="WQY45" s="451"/>
      <c r="WQZ45" s="457"/>
      <c r="WRA45" s="451"/>
      <c r="WRB45" s="457"/>
      <c r="WRC45" s="457"/>
      <c r="WRD45" s="457"/>
      <c r="WRE45" s="271"/>
      <c r="WRF45" s="271"/>
      <c r="WRG45" s="451"/>
      <c r="WRH45" s="454"/>
      <c r="WRI45" s="451"/>
      <c r="WRJ45" s="454"/>
      <c r="WRK45" s="458"/>
      <c r="WRL45" s="459"/>
      <c r="WRM45" s="460"/>
      <c r="WRN45" s="461"/>
      <c r="WRO45" s="462"/>
      <c r="WRP45" s="458"/>
      <c r="WRQ45" s="451"/>
      <c r="WRR45" s="463"/>
      <c r="WRS45" s="451"/>
      <c r="WRT45" s="451"/>
      <c r="WRU45" s="453"/>
      <c r="WRW45" s="449"/>
      <c r="WRX45" s="449"/>
      <c r="WRY45" s="449"/>
      <c r="WRZ45" s="450"/>
      <c r="WSA45" s="451"/>
      <c r="WSB45" s="451"/>
      <c r="WSC45" s="451"/>
      <c r="WSD45" s="449"/>
      <c r="WSE45" s="452"/>
      <c r="WSF45" s="453"/>
      <c r="WSG45" s="454"/>
      <c r="WSH45" s="449"/>
      <c r="WSI45" s="453"/>
      <c r="WSJ45" s="453"/>
      <c r="WSK45" s="450"/>
      <c r="WSL45" s="454"/>
      <c r="WSM45" s="455"/>
      <c r="WSN45" s="453"/>
      <c r="WSO45" s="456"/>
      <c r="WSP45" s="453"/>
      <c r="WSQ45" s="456"/>
      <c r="WSR45" s="454"/>
      <c r="WSS45" s="451"/>
      <c r="WST45" s="454"/>
      <c r="WSU45" s="450"/>
      <c r="WSV45" s="456"/>
      <c r="WSW45" s="456"/>
      <c r="WSX45" s="456"/>
      <c r="WSY45" s="456"/>
      <c r="WSZ45" s="271"/>
      <c r="WTA45" s="451"/>
      <c r="WTB45" s="454"/>
      <c r="WTC45" s="451"/>
      <c r="WTD45" s="457"/>
      <c r="WTE45" s="271"/>
      <c r="WTF45" s="451"/>
      <c r="WTG45" s="454"/>
      <c r="WTH45" s="451"/>
      <c r="WTI45" s="457"/>
      <c r="WTJ45" s="451"/>
      <c r="WTK45" s="457"/>
      <c r="WTL45" s="457"/>
      <c r="WTM45" s="457"/>
      <c r="WTN45" s="271"/>
      <c r="WTO45" s="271"/>
      <c r="WTP45" s="451"/>
      <c r="WTQ45" s="454"/>
      <c r="WTR45" s="451"/>
      <c r="WTS45" s="454"/>
      <c r="WTT45" s="458"/>
      <c r="WTU45" s="459"/>
      <c r="WTV45" s="460"/>
      <c r="WTW45" s="461"/>
      <c r="WTX45" s="462"/>
      <c r="WTY45" s="458"/>
      <c r="WTZ45" s="451"/>
      <c r="WUA45" s="463"/>
      <c r="WUB45" s="451"/>
      <c r="WUC45" s="451"/>
      <c r="WUD45" s="453"/>
      <c r="WUF45" s="449"/>
      <c r="WUG45" s="449"/>
      <c r="WUH45" s="449"/>
      <c r="WUI45" s="450"/>
      <c r="WUJ45" s="451"/>
      <c r="WUK45" s="451"/>
      <c r="WUL45" s="451"/>
      <c r="WUM45" s="449"/>
      <c r="WUN45" s="452"/>
      <c r="WUO45" s="453"/>
      <c r="WUP45" s="454"/>
      <c r="WUQ45" s="449"/>
      <c r="WUR45" s="453"/>
      <c r="WUS45" s="453"/>
      <c r="WUT45" s="450"/>
      <c r="WUU45" s="454"/>
      <c r="WUV45" s="455"/>
      <c r="WUW45" s="453"/>
      <c r="WUX45" s="456"/>
      <c r="WUY45" s="453"/>
      <c r="WUZ45" s="456"/>
      <c r="WVA45" s="454"/>
      <c r="WVB45" s="451"/>
      <c r="WVC45" s="454"/>
      <c r="WVD45" s="450"/>
      <c r="WVE45" s="456"/>
      <c r="WVF45" s="456"/>
      <c r="WVG45" s="456"/>
      <c r="WVH45" s="456"/>
      <c r="WVI45" s="271"/>
      <c r="WVJ45" s="451"/>
      <c r="WVK45" s="454"/>
      <c r="WVL45" s="451"/>
      <c r="WVM45" s="457"/>
      <c r="WVN45" s="271"/>
      <c r="WVO45" s="451"/>
      <c r="WVP45" s="454"/>
      <c r="WVQ45" s="451"/>
      <c r="WVR45" s="457"/>
      <c r="WVS45" s="451"/>
      <c r="WVT45" s="457"/>
      <c r="WVU45" s="457"/>
      <c r="WVV45" s="457"/>
      <c r="WVW45" s="271"/>
      <c r="WVX45" s="271"/>
      <c r="WVY45" s="451"/>
      <c r="WVZ45" s="454"/>
      <c r="WWA45" s="451"/>
      <c r="WWB45" s="454"/>
      <c r="WWC45" s="458"/>
      <c r="WWD45" s="459"/>
      <c r="WWE45" s="460"/>
      <c r="WWF45" s="461"/>
      <c r="WWG45" s="462"/>
      <c r="WWH45" s="458"/>
      <c r="WWI45" s="451"/>
      <c r="WWJ45" s="463"/>
      <c r="WWK45" s="451"/>
      <c r="WWL45" s="451"/>
      <c r="WWM45" s="453"/>
      <c r="WWO45" s="449"/>
      <c r="WWP45" s="449"/>
      <c r="WWQ45" s="449"/>
      <c r="WWR45" s="450"/>
      <c r="WWS45" s="451"/>
      <c r="WWT45" s="451"/>
      <c r="WWU45" s="451"/>
      <c r="WWV45" s="449"/>
      <c r="WWW45" s="452"/>
      <c r="WWX45" s="453"/>
      <c r="WWY45" s="454"/>
      <c r="WWZ45" s="449"/>
      <c r="WXA45" s="453"/>
      <c r="WXB45" s="453"/>
      <c r="WXC45" s="450"/>
      <c r="WXD45" s="454"/>
      <c r="WXE45" s="455"/>
      <c r="WXF45" s="453"/>
      <c r="WXG45" s="456"/>
      <c r="WXH45" s="453"/>
      <c r="WXI45" s="456"/>
      <c r="WXJ45" s="454"/>
      <c r="WXK45" s="451"/>
      <c r="WXL45" s="454"/>
      <c r="WXM45" s="450"/>
      <c r="WXN45" s="456"/>
      <c r="WXO45" s="456"/>
      <c r="WXP45" s="456"/>
      <c r="WXQ45" s="456"/>
      <c r="WXR45" s="271"/>
      <c r="WXS45" s="451"/>
      <c r="WXT45" s="454"/>
      <c r="WXU45" s="451"/>
      <c r="WXV45" s="457"/>
      <c r="WXW45" s="271"/>
      <c r="WXX45" s="451"/>
      <c r="WXY45" s="454"/>
      <c r="WXZ45" s="451"/>
      <c r="WYA45" s="457"/>
      <c r="WYB45" s="451"/>
      <c r="WYC45" s="457"/>
      <c r="WYD45" s="457"/>
      <c r="WYE45" s="457"/>
      <c r="WYF45" s="271"/>
      <c r="WYG45" s="271"/>
      <c r="WYH45" s="451"/>
      <c r="WYI45" s="454"/>
      <c r="WYJ45" s="451"/>
      <c r="WYK45" s="454"/>
      <c r="WYL45" s="458"/>
      <c r="WYM45" s="459"/>
      <c r="WYN45" s="460"/>
      <c r="WYO45" s="461"/>
      <c r="WYP45" s="462"/>
      <c r="WYQ45" s="458"/>
      <c r="WYR45" s="451"/>
      <c r="WYS45" s="463"/>
      <c r="WYT45" s="451"/>
      <c r="WYU45" s="451"/>
      <c r="WYV45" s="453"/>
      <c r="WYX45" s="449"/>
      <c r="WYY45" s="449"/>
      <c r="WYZ45" s="449"/>
      <c r="WZA45" s="450"/>
      <c r="WZB45" s="451"/>
      <c r="WZC45" s="451"/>
      <c r="WZD45" s="451"/>
      <c r="WZE45" s="449"/>
      <c r="WZF45" s="452"/>
      <c r="WZG45" s="453"/>
      <c r="WZH45" s="454"/>
      <c r="WZI45" s="449"/>
      <c r="WZJ45" s="453"/>
      <c r="WZK45" s="453"/>
      <c r="WZL45" s="450"/>
      <c r="WZM45" s="454"/>
      <c r="WZN45" s="455"/>
      <c r="WZO45" s="453"/>
      <c r="WZP45" s="456"/>
      <c r="WZQ45" s="453"/>
      <c r="WZR45" s="456"/>
      <c r="WZS45" s="454"/>
      <c r="WZT45" s="451"/>
      <c r="WZU45" s="454"/>
      <c r="WZV45" s="450"/>
      <c r="WZW45" s="456"/>
      <c r="WZX45" s="456"/>
      <c r="WZY45" s="456"/>
      <c r="WZZ45" s="456"/>
      <c r="XAA45" s="271"/>
      <c r="XAB45" s="451"/>
      <c r="XAC45" s="454"/>
      <c r="XAD45" s="451"/>
      <c r="XAE45" s="457"/>
      <c r="XAF45" s="271"/>
      <c r="XAG45" s="451"/>
      <c r="XAH45" s="454"/>
      <c r="XAI45" s="451"/>
      <c r="XAJ45" s="457"/>
      <c r="XAK45" s="451"/>
      <c r="XAL45" s="457"/>
      <c r="XAM45" s="457"/>
      <c r="XAN45" s="457"/>
      <c r="XAO45" s="271"/>
      <c r="XAP45" s="271"/>
      <c r="XAQ45" s="451"/>
      <c r="XAR45" s="454"/>
      <c r="XAS45" s="451"/>
      <c r="XAT45" s="454"/>
      <c r="XAU45" s="458"/>
      <c r="XAV45" s="459"/>
      <c r="XAW45" s="460"/>
      <c r="XAX45" s="461"/>
      <c r="XAY45" s="462"/>
      <c r="XAZ45" s="458"/>
      <c r="XBA45" s="451"/>
      <c r="XBB45" s="463"/>
      <c r="XBC45" s="451"/>
      <c r="XBD45" s="451"/>
      <c r="XBE45" s="453"/>
      <c r="XBG45" s="449"/>
      <c r="XBH45" s="449"/>
      <c r="XBI45" s="449"/>
      <c r="XBJ45" s="450"/>
      <c r="XBK45" s="451"/>
      <c r="XBL45" s="451"/>
      <c r="XBM45" s="451"/>
      <c r="XBN45" s="449"/>
      <c r="XBO45" s="452"/>
      <c r="XBP45" s="453"/>
      <c r="XBQ45" s="454"/>
      <c r="XBR45" s="449"/>
      <c r="XBS45" s="453"/>
      <c r="XBT45" s="453"/>
      <c r="XBU45" s="450"/>
      <c r="XBV45" s="454"/>
      <c r="XBW45" s="455"/>
      <c r="XBX45" s="453"/>
      <c r="XBY45" s="456"/>
      <c r="XBZ45" s="453"/>
      <c r="XCA45" s="456"/>
      <c r="XCB45" s="454"/>
      <c r="XCC45" s="451"/>
      <c r="XCD45" s="454"/>
      <c r="XCE45" s="450"/>
      <c r="XCF45" s="456"/>
      <c r="XCG45" s="456"/>
      <c r="XCH45" s="456"/>
      <c r="XCI45" s="456"/>
      <c r="XCJ45" s="271"/>
      <c r="XCK45" s="451"/>
      <c r="XCL45" s="454"/>
      <c r="XCM45" s="451"/>
      <c r="XCN45" s="457"/>
      <c r="XCO45" s="271"/>
      <c r="XCP45" s="451"/>
      <c r="XCQ45" s="454"/>
      <c r="XCR45" s="451"/>
      <c r="XCS45" s="457"/>
      <c r="XCT45" s="451"/>
      <c r="XCU45" s="457"/>
      <c r="XCV45" s="457"/>
      <c r="XCW45" s="457"/>
      <c r="XCX45" s="271"/>
      <c r="XCY45" s="271"/>
      <c r="XCZ45" s="451"/>
      <c r="XDA45" s="454"/>
      <c r="XDB45" s="451"/>
      <c r="XDC45" s="454"/>
      <c r="XDD45" s="458"/>
      <c r="XDE45" s="459"/>
      <c r="XDF45" s="460"/>
      <c r="XDG45" s="461"/>
      <c r="XDH45" s="462"/>
      <c r="XDI45" s="458"/>
      <c r="XDJ45" s="451"/>
      <c r="XDK45" s="463"/>
      <c r="XDL45" s="451"/>
      <c r="XDM45" s="451"/>
      <c r="XDN45" s="453"/>
      <c r="XDP45" s="449"/>
      <c r="XDQ45" s="449"/>
      <c r="XDR45" s="449"/>
      <c r="XDS45" s="450"/>
      <c r="XDT45" s="451"/>
      <c r="XDU45" s="451"/>
      <c r="XDV45" s="451"/>
      <c r="XDW45" s="449"/>
      <c r="XDX45" s="452"/>
      <c r="XDY45" s="453"/>
      <c r="XDZ45" s="454"/>
      <c r="XEA45" s="449"/>
      <c r="XEB45" s="453"/>
      <c r="XEC45" s="453"/>
      <c r="XED45" s="450"/>
      <c r="XEE45" s="454"/>
      <c r="XEF45" s="455"/>
      <c r="XEG45" s="453"/>
      <c r="XEH45" s="456"/>
      <c r="XEI45" s="453"/>
      <c r="XEJ45" s="456"/>
      <c r="XEK45" s="454"/>
      <c r="XEL45" s="451"/>
      <c r="XEM45" s="454"/>
      <c r="XEN45" s="450"/>
      <c r="XEO45" s="456"/>
      <c r="XEP45" s="456"/>
      <c r="XEQ45" s="456"/>
      <c r="XER45" s="456"/>
      <c r="XES45" s="271"/>
      <c r="XET45" s="451"/>
      <c r="XEU45" s="454"/>
      <c r="XEV45" s="451"/>
      <c r="XEW45" s="457"/>
      <c r="XEX45" s="271"/>
    </row>
    <row r="46" spans="2:16378" x14ac:dyDescent="0.25">
      <c r="B46" s="221">
        <v>2025</v>
      </c>
      <c r="C46" s="221">
        <v>891780111</v>
      </c>
      <c r="D46" s="221" t="s">
        <v>78</v>
      </c>
      <c r="E46" s="67" t="s">
        <v>8168</v>
      </c>
      <c r="F46" s="65" t="s">
        <v>8167</v>
      </c>
      <c r="G46" s="65">
        <v>0</v>
      </c>
      <c r="H46" s="65" t="s">
        <v>81</v>
      </c>
      <c r="I46" s="221" t="s">
        <v>82</v>
      </c>
      <c r="J46" s="220" t="s">
        <v>83</v>
      </c>
      <c r="K46" s="66" t="s">
        <v>8147</v>
      </c>
      <c r="L46" s="68">
        <v>14850000</v>
      </c>
      <c r="M46" s="221" t="s">
        <v>85</v>
      </c>
      <c r="N46" s="66" t="s">
        <v>8166</v>
      </c>
      <c r="O46" s="66">
        <v>1083468618</v>
      </c>
      <c r="P46" s="66">
        <v>1541</v>
      </c>
      <c r="Q46" s="70">
        <v>45852</v>
      </c>
      <c r="R46" s="66">
        <v>14850000</v>
      </c>
      <c r="S46" s="70">
        <v>45853</v>
      </c>
      <c r="T46" s="68">
        <v>14850000</v>
      </c>
      <c r="U46" s="65" t="s">
        <v>87</v>
      </c>
      <c r="V46" s="68">
        <v>57420478</v>
      </c>
      <c r="W46" s="67" t="s">
        <v>8151</v>
      </c>
      <c r="X46" s="70">
        <v>45853</v>
      </c>
      <c r="Y46" s="70">
        <v>45853</v>
      </c>
      <c r="Z46" s="70" t="s">
        <v>89</v>
      </c>
      <c r="AA46" s="70">
        <v>46006</v>
      </c>
      <c r="AB46" s="49">
        <f t="shared" si="0"/>
        <v>153</v>
      </c>
      <c r="AC46" s="65">
        <v>0</v>
      </c>
      <c r="AD46" s="68">
        <v>0</v>
      </c>
      <c r="AE46" s="65">
        <v>0</v>
      </c>
      <c r="AF46" s="78" t="s">
        <v>89</v>
      </c>
      <c r="AG46" s="49">
        <f t="shared" si="1"/>
        <v>0</v>
      </c>
      <c r="AH46" s="65">
        <v>0</v>
      </c>
      <c r="AI46" s="68">
        <v>0</v>
      </c>
      <c r="AJ46" s="65" t="s">
        <v>89</v>
      </c>
      <c r="AK46" s="78" t="s">
        <v>89</v>
      </c>
      <c r="AL46" s="65">
        <v>0</v>
      </c>
      <c r="AM46" s="78" t="s">
        <v>89</v>
      </c>
      <c r="AN46" s="78" t="s">
        <v>89</v>
      </c>
      <c r="AO46" s="78" t="s">
        <v>89</v>
      </c>
      <c r="AP46" s="49">
        <f t="shared" si="2"/>
        <v>0</v>
      </c>
      <c r="AQ46" s="49">
        <f>+L46+AD46-AI46</f>
        <v>14850000</v>
      </c>
      <c r="AR46" s="65" t="s">
        <v>87</v>
      </c>
      <c r="AS46" s="68">
        <v>14850000</v>
      </c>
      <c r="AT46" s="65" t="s">
        <v>87</v>
      </c>
      <c r="AU46" s="68">
        <v>0</v>
      </c>
      <c r="AV46" s="75" t="s">
        <v>89</v>
      </c>
      <c r="AW46" s="267">
        <v>1350000</v>
      </c>
      <c r="AX46" s="79">
        <f t="shared" si="3"/>
        <v>13500000</v>
      </c>
      <c r="AY46" s="223">
        <f t="shared" si="4"/>
        <v>9.0909090909090912E-2</v>
      </c>
      <c r="AZ46" s="74">
        <v>9.0909090909090912E-2</v>
      </c>
      <c r="BA46" s="75" t="s">
        <v>89</v>
      </c>
      <c r="BB46" s="65" t="s">
        <v>108</v>
      </c>
      <c r="BC46" s="400" t="s">
        <v>8165</v>
      </c>
      <c r="BD46" s="65" t="s">
        <v>87</v>
      </c>
      <c r="BE46" s="65" t="s">
        <v>87</v>
      </c>
      <c r="BF46" s="449"/>
      <c r="BG46" s="449"/>
      <c r="BH46" s="450"/>
      <c r="BI46" s="451"/>
      <c r="BJ46" s="451"/>
      <c r="BK46" s="451"/>
      <c r="BL46" s="449"/>
      <c r="BM46" s="452"/>
      <c r="BN46" s="453"/>
      <c r="BO46" s="454"/>
      <c r="BP46" s="449"/>
      <c r="BQ46" s="453"/>
      <c r="BR46" s="453"/>
      <c r="BS46" s="450"/>
      <c r="BT46" s="454"/>
      <c r="BU46" s="455"/>
      <c r="BV46" s="453"/>
      <c r="BW46" s="456"/>
      <c r="BX46" s="453"/>
      <c r="BY46" s="456"/>
      <c r="BZ46" s="454"/>
      <c r="CA46" s="451"/>
      <c r="CB46" s="454"/>
      <c r="CC46" s="450"/>
      <c r="CD46" s="456"/>
      <c r="CE46" s="456"/>
      <c r="CF46" s="456"/>
      <c r="CG46" s="456"/>
      <c r="CH46" s="271"/>
      <c r="CI46" s="451"/>
      <c r="CJ46" s="454"/>
      <c r="CK46" s="451"/>
      <c r="CL46" s="457"/>
      <c r="CM46" s="271"/>
      <c r="CN46" s="451"/>
      <c r="CO46" s="454"/>
      <c r="CP46" s="451"/>
      <c r="CQ46" s="457"/>
      <c r="CR46" s="451"/>
      <c r="CS46" s="457"/>
      <c r="CT46" s="457"/>
      <c r="CU46" s="457"/>
      <c r="CV46" s="271"/>
      <c r="CW46" s="271"/>
      <c r="CX46" s="451"/>
      <c r="CY46" s="454"/>
      <c r="CZ46" s="451"/>
      <c r="DA46" s="454"/>
      <c r="DB46" s="458"/>
      <c r="DC46" s="459"/>
      <c r="DD46" s="460"/>
      <c r="DE46" s="461"/>
      <c r="DF46" s="462"/>
      <c r="DG46" s="458"/>
      <c r="DH46" s="451"/>
      <c r="DI46" s="463"/>
      <c r="DJ46" s="451"/>
      <c r="DK46" s="451"/>
      <c r="DL46" s="453"/>
      <c r="DN46" s="449"/>
      <c r="DO46" s="449"/>
      <c r="DP46" s="449"/>
      <c r="DQ46" s="450"/>
      <c r="DR46" s="451"/>
      <c r="DS46" s="451"/>
      <c r="DT46" s="451"/>
      <c r="DU46" s="449"/>
      <c r="DV46" s="452"/>
      <c r="DW46" s="453"/>
      <c r="DX46" s="454"/>
      <c r="DY46" s="449"/>
      <c r="DZ46" s="453"/>
      <c r="EA46" s="453"/>
      <c r="EB46" s="450"/>
      <c r="EC46" s="454"/>
      <c r="ED46" s="455"/>
      <c r="EE46" s="453"/>
      <c r="EF46" s="456"/>
      <c r="EG46" s="453"/>
      <c r="EH46" s="456"/>
      <c r="EI46" s="454"/>
      <c r="EJ46" s="451"/>
      <c r="EK46" s="454"/>
      <c r="EL46" s="450"/>
      <c r="EM46" s="456"/>
      <c r="EN46" s="456"/>
      <c r="EO46" s="456"/>
      <c r="EP46" s="456"/>
      <c r="EQ46" s="271"/>
      <c r="ER46" s="451"/>
      <c r="ES46" s="454"/>
      <c r="ET46" s="451"/>
      <c r="EU46" s="457"/>
      <c r="EV46" s="271"/>
      <c r="EW46" s="451"/>
      <c r="EX46" s="454"/>
      <c r="EY46" s="451"/>
      <c r="EZ46" s="457"/>
      <c r="FA46" s="451"/>
      <c r="FB46" s="457"/>
      <c r="FC46" s="457"/>
      <c r="FD46" s="457"/>
      <c r="FE46" s="271"/>
      <c r="FF46" s="271"/>
      <c r="FG46" s="451"/>
      <c r="FH46" s="454"/>
      <c r="FI46" s="451"/>
      <c r="FJ46" s="454"/>
      <c r="FK46" s="458"/>
      <c r="FL46" s="459"/>
      <c r="FM46" s="460"/>
      <c r="FN46" s="461"/>
      <c r="FO46" s="462"/>
      <c r="FP46" s="458"/>
      <c r="FQ46" s="451"/>
      <c r="FR46" s="463"/>
      <c r="FS46" s="451"/>
      <c r="FT46" s="451"/>
      <c r="FU46" s="453"/>
      <c r="FW46" s="449"/>
      <c r="FX46" s="449"/>
      <c r="FY46" s="449"/>
      <c r="FZ46" s="450"/>
      <c r="GA46" s="451"/>
      <c r="GB46" s="451"/>
      <c r="GC46" s="451"/>
      <c r="GD46" s="449"/>
      <c r="GE46" s="452"/>
      <c r="GF46" s="453"/>
      <c r="GG46" s="454"/>
      <c r="GH46" s="449"/>
      <c r="GI46" s="453"/>
      <c r="GJ46" s="453"/>
      <c r="GK46" s="450"/>
      <c r="GL46" s="454"/>
      <c r="GM46" s="455"/>
      <c r="GN46" s="453"/>
      <c r="GO46" s="456"/>
      <c r="GP46" s="453"/>
      <c r="GQ46" s="456"/>
      <c r="GR46" s="454"/>
      <c r="GS46" s="451"/>
      <c r="GT46" s="454"/>
      <c r="GU46" s="450"/>
      <c r="GV46" s="456"/>
      <c r="GW46" s="456"/>
      <c r="GX46" s="456"/>
      <c r="GY46" s="456"/>
      <c r="GZ46" s="271"/>
      <c r="HA46" s="451"/>
      <c r="HB46" s="454"/>
      <c r="HC46" s="451"/>
      <c r="HD46" s="457"/>
      <c r="HE46" s="271"/>
      <c r="HF46" s="451"/>
      <c r="HG46" s="454"/>
      <c r="HH46" s="451"/>
      <c r="HI46" s="457"/>
      <c r="HJ46" s="451"/>
      <c r="HK46" s="457"/>
      <c r="HL46" s="457"/>
      <c r="HM46" s="457"/>
      <c r="HN46" s="271"/>
      <c r="HO46" s="271"/>
      <c r="HP46" s="451"/>
      <c r="HQ46" s="454"/>
      <c r="HR46" s="451"/>
      <c r="HS46" s="454"/>
      <c r="HT46" s="458"/>
      <c r="HU46" s="459"/>
      <c r="HV46" s="460"/>
      <c r="HW46" s="461"/>
      <c r="HX46" s="462"/>
      <c r="HY46" s="458"/>
      <c r="HZ46" s="451"/>
      <c r="IA46" s="463"/>
      <c r="IB46" s="451"/>
      <c r="IC46" s="451"/>
      <c r="ID46" s="453"/>
      <c r="IF46" s="449"/>
      <c r="IG46" s="449"/>
      <c r="IH46" s="449"/>
      <c r="II46" s="450"/>
      <c r="IJ46" s="451"/>
      <c r="IK46" s="451"/>
      <c r="IL46" s="451"/>
      <c r="IM46" s="449"/>
      <c r="IN46" s="452"/>
      <c r="IO46" s="453"/>
      <c r="IP46" s="454"/>
      <c r="IQ46" s="449"/>
      <c r="IR46" s="453"/>
      <c r="IS46" s="453"/>
      <c r="IT46" s="450"/>
      <c r="IU46" s="454"/>
      <c r="IV46" s="455"/>
      <c r="IW46" s="453"/>
      <c r="IX46" s="456"/>
      <c r="IY46" s="453"/>
      <c r="IZ46" s="456"/>
      <c r="JA46" s="454"/>
      <c r="JB46" s="451"/>
      <c r="JC46" s="454"/>
      <c r="JD46" s="450"/>
      <c r="JE46" s="456"/>
      <c r="JF46" s="456"/>
      <c r="JG46" s="456"/>
      <c r="JH46" s="456"/>
      <c r="JI46" s="271"/>
      <c r="JJ46" s="451"/>
      <c r="JK46" s="454"/>
      <c r="JL46" s="451"/>
      <c r="JM46" s="457"/>
      <c r="JN46" s="271"/>
      <c r="JO46" s="451"/>
      <c r="JP46" s="454"/>
      <c r="JQ46" s="451"/>
      <c r="JR46" s="457"/>
      <c r="JS46" s="451"/>
      <c r="JT46" s="457"/>
      <c r="JU46" s="457"/>
      <c r="JV46" s="457"/>
      <c r="JW46" s="271"/>
      <c r="JX46" s="271"/>
      <c r="JY46" s="451"/>
      <c r="JZ46" s="454"/>
      <c r="KA46" s="451"/>
      <c r="KB46" s="454"/>
      <c r="KC46" s="458"/>
      <c r="KD46" s="459"/>
      <c r="KE46" s="460"/>
      <c r="KF46" s="461"/>
      <c r="KG46" s="462"/>
      <c r="KH46" s="458"/>
      <c r="KI46" s="451"/>
      <c r="KJ46" s="463"/>
      <c r="KK46" s="451"/>
      <c r="KL46" s="451"/>
      <c r="KM46" s="453"/>
      <c r="KO46" s="449"/>
      <c r="KP46" s="449"/>
      <c r="KQ46" s="449"/>
      <c r="KR46" s="450"/>
      <c r="KS46" s="451"/>
      <c r="KT46" s="451"/>
      <c r="KU46" s="451"/>
      <c r="KV46" s="449"/>
      <c r="KW46" s="452"/>
      <c r="KX46" s="453"/>
      <c r="KY46" s="454"/>
      <c r="KZ46" s="449"/>
      <c r="LA46" s="453"/>
      <c r="LB46" s="453"/>
      <c r="LC46" s="450"/>
      <c r="LD46" s="454"/>
      <c r="LE46" s="455"/>
      <c r="LF46" s="453"/>
      <c r="LG46" s="456"/>
      <c r="LH46" s="453"/>
      <c r="LI46" s="456"/>
      <c r="LJ46" s="454"/>
      <c r="LK46" s="451"/>
      <c r="LL46" s="454"/>
      <c r="LM46" s="450"/>
      <c r="LN46" s="456"/>
      <c r="LO46" s="456"/>
      <c r="LP46" s="456"/>
      <c r="LQ46" s="456"/>
      <c r="LR46" s="271"/>
      <c r="LS46" s="451"/>
      <c r="LT46" s="454"/>
      <c r="LU46" s="451"/>
      <c r="LV46" s="457"/>
      <c r="LW46" s="271"/>
      <c r="LX46" s="451"/>
      <c r="LY46" s="454"/>
      <c r="LZ46" s="451"/>
      <c r="MA46" s="457"/>
      <c r="MB46" s="451"/>
      <c r="MC46" s="457"/>
      <c r="MD46" s="457"/>
      <c r="ME46" s="457"/>
      <c r="MF46" s="271"/>
      <c r="MG46" s="271"/>
      <c r="MH46" s="451"/>
      <c r="MI46" s="454"/>
      <c r="MJ46" s="451"/>
      <c r="MK46" s="454"/>
      <c r="ML46" s="458"/>
      <c r="MM46" s="459"/>
      <c r="MN46" s="460"/>
      <c r="MO46" s="461"/>
      <c r="MP46" s="462"/>
      <c r="MQ46" s="458"/>
      <c r="MR46" s="451"/>
      <c r="MS46" s="463"/>
      <c r="MT46" s="451"/>
      <c r="MU46" s="451"/>
      <c r="MV46" s="453"/>
      <c r="MX46" s="449"/>
      <c r="MY46" s="449"/>
      <c r="MZ46" s="449"/>
      <c r="NA46" s="450"/>
      <c r="NB46" s="451"/>
      <c r="NC46" s="451"/>
      <c r="ND46" s="451"/>
      <c r="NE46" s="449"/>
      <c r="NF46" s="452"/>
      <c r="NG46" s="453"/>
      <c r="NH46" s="454"/>
      <c r="NI46" s="449"/>
      <c r="NJ46" s="453"/>
      <c r="NK46" s="453"/>
      <c r="NL46" s="450"/>
      <c r="NM46" s="454"/>
      <c r="NN46" s="455"/>
      <c r="NO46" s="453"/>
      <c r="NP46" s="456"/>
      <c r="NQ46" s="453"/>
      <c r="NR46" s="456"/>
      <c r="NS46" s="454"/>
      <c r="NT46" s="451"/>
      <c r="NU46" s="454"/>
      <c r="NV46" s="450"/>
      <c r="NW46" s="456"/>
      <c r="NX46" s="456"/>
      <c r="NY46" s="456"/>
      <c r="NZ46" s="456"/>
      <c r="OA46" s="271"/>
      <c r="OB46" s="451"/>
      <c r="OC46" s="454"/>
      <c r="OD46" s="451"/>
      <c r="OE46" s="457"/>
      <c r="OF46" s="271"/>
      <c r="OG46" s="451"/>
      <c r="OH46" s="454"/>
      <c r="OI46" s="451"/>
      <c r="OJ46" s="457"/>
      <c r="OK46" s="451"/>
      <c r="OL46" s="457"/>
      <c r="OM46" s="457"/>
      <c r="ON46" s="457"/>
      <c r="OO46" s="271"/>
      <c r="OP46" s="271"/>
      <c r="OQ46" s="451"/>
      <c r="OR46" s="454"/>
      <c r="OS46" s="451"/>
      <c r="OT46" s="454"/>
      <c r="OU46" s="458"/>
      <c r="OV46" s="459"/>
      <c r="OW46" s="460"/>
      <c r="OX46" s="461"/>
      <c r="OY46" s="462"/>
      <c r="OZ46" s="458"/>
      <c r="PA46" s="451"/>
      <c r="PB46" s="463"/>
      <c r="PC46" s="451"/>
      <c r="PD46" s="451"/>
      <c r="PE46" s="453"/>
      <c r="PG46" s="449"/>
      <c r="PH46" s="449"/>
      <c r="PI46" s="449"/>
      <c r="PJ46" s="450"/>
      <c r="PK46" s="451"/>
      <c r="PL46" s="451"/>
      <c r="PM46" s="451"/>
      <c r="PN46" s="449"/>
      <c r="PO46" s="452"/>
      <c r="PP46" s="453"/>
      <c r="PQ46" s="454"/>
      <c r="PR46" s="449"/>
      <c r="PS46" s="453"/>
      <c r="PT46" s="453"/>
      <c r="PU46" s="450"/>
      <c r="PV46" s="454"/>
      <c r="PW46" s="455"/>
      <c r="PX46" s="453"/>
      <c r="PY46" s="456"/>
      <c r="PZ46" s="453"/>
      <c r="QA46" s="456"/>
      <c r="QB46" s="454"/>
      <c r="QC46" s="451"/>
      <c r="QD46" s="454"/>
      <c r="QE46" s="450"/>
      <c r="QF46" s="456"/>
      <c r="QG46" s="456"/>
      <c r="QH46" s="456"/>
      <c r="QI46" s="456"/>
      <c r="QJ46" s="271"/>
      <c r="QK46" s="451"/>
      <c r="QL46" s="454"/>
      <c r="QM46" s="451"/>
      <c r="QN46" s="457"/>
      <c r="QO46" s="271"/>
      <c r="QP46" s="451"/>
      <c r="QQ46" s="454"/>
      <c r="QR46" s="451"/>
      <c r="QS46" s="457"/>
      <c r="QT46" s="451"/>
      <c r="QU46" s="457"/>
      <c r="QV46" s="457"/>
      <c r="QW46" s="457"/>
      <c r="QX46" s="271"/>
      <c r="QY46" s="271"/>
      <c r="QZ46" s="451"/>
      <c r="RA46" s="454"/>
      <c r="RB46" s="451"/>
      <c r="RC46" s="454"/>
      <c r="RD46" s="458"/>
      <c r="RE46" s="459"/>
      <c r="RF46" s="460"/>
      <c r="RG46" s="461"/>
      <c r="RH46" s="462"/>
      <c r="RI46" s="458"/>
      <c r="RJ46" s="451"/>
      <c r="RK46" s="463"/>
      <c r="RL46" s="451"/>
      <c r="RM46" s="451"/>
      <c r="RN46" s="453"/>
      <c r="RP46" s="449"/>
      <c r="RQ46" s="449"/>
      <c r="RR46" s="449"/>
      <c r="RS46" s="450"/>
      <c r="RT46" s="451"/>
      <c r="RU46" s="451"/>
      <c r="RV46" s="451"/>
      <c r="RW46" s="449"/>
      <c r="RX46" s="452"/>
      <c r="RY46" s="453"/>
      <c r="RZ46" s="454"/>
      <c r="SA46" s="449"/>
      <c r="SB46" s="453"/>
      <c r="SC46" s="453"/>
      <c r="SD46" s="450"/>
      <c r="SE46" s="454"/>
      <c r="SF46" s="455"/>
      <c r="SG46" s="453"/>
      <c r="SH46" s="456"/>
      <c r="SI46" s="453"/>
      <c r="SJ46" s="456"/>
      <c r="SK46" s="454"/>
      <c r="SL46" s="451"/>
      <c r="SM46" s="454"/>
      <c r="SN46" s="450"/>
      <c r="SO46" s="456"/>
      <c r="SP46" s="456"/>
      <c r="SQ46" s="456"/>
      <c r="SR46" s="456"/>
      <c r="SS46" s="271"/>
      <c r="ST46" s="451"/>
      <c r="SU46" s="454"/>
      <c r="SV46" s="451"/>
      <c r="SW46" s="457"/>
      <c r="SX46" s="271"/>
      <c r="SY46" s="451"/>
      <c r="SZ46" s="454"/>
      <c r="TA46" s="451"/>
      <c r="TB46" s="457"/>
      <c r="TC46" s="451"/>
      <c r="TD46" s="457"/>
      <c r="TE46" s="457"/>
      <c r="TF46" s="457"/>
      <c r="TG46" s="271"/>
      <c r="TH46" s="271"/>
      <c r="TI46" s="451"/>
      <c r="TJ46" s="454"/>
      <c r="TK46" s="451"/>
      <c r="TL46" s="454"/>
      <c r="TM46" s="458"/>
      <c r="TN46" s="459"/>
      <c r="TO46" s="460"/>
      <c r="TP46" s="461"/>
      <c r="TQ46" s="462"/>
      <c r="TR46" s="458"/>
      <c r="TS46" s="451"/>
      <c r="TT46" s="463"/>
      <c r="TU46" s="451"/>
      <c r="TV46" s="451"/>
      <c r="TW46" s="453"/>
      <c r="TY46" s="449"/>
      <c r="TZ46" s="449"/>
      <c r="UA46" s="449"/>
      <c r="UB46" s="450"/>
      <c r="UC46" s="451"/>
      <c r="UD46" s="451"/>
      <c r="UE46" s="451"/>
      <c r="UF46" s="449"/>
      <c r="UG46" s="452"/>
      <c r="UH46" s="453"/>
      <c r="UI46" s="454"/>
      <c r="UJ46" s="449"/>
      <c r="UK46" s="453"/>
      <c r="UL46" s="453"/>
      <c r="UM46" s="450"/>
      <c r="UN46" s="454"/>
      <c r="UO46" s="455"/>
      <c r="UP46" s="453"/>
      <c r="UQ46" s="456"/>
      <c r="UR46" s="453"/>
      <c r="US46" s="456"/>
      <c r="UT46" s="454"/>
      <c r="UU46" s="451"/>
      <c r="UV46" s="454"/>
      <c r="UW46" s="450"/>
      <c r="UX46" s="456"/>
      <c r="UY46" s="456"/>
      <c r="UZ46" s="456"/>
      <c r="VA46" s="456"/>
      <c r="VB46" s="271"/>
      <c r="VC46" s="451"/>
      <c r="VD46" s="454"/>
      <c r="VE46" s="451"/>
      <c r="VF46" s="457"/>
      <c r="VG46" s="271"/>
      <c r="VH46" s="451"/>
      <c r="VI46" s="454"/>
      <c r="VJ46" s="451"/>
      <c r="VK46" s="457"/>
      <c r="VL46" s="451"/>
      <c r="VM46" s="457"/>
      <c r="VN46" s="457"/>
      <c r="VO46" s="457"/>
      <c r="VP46" s="271"/>
      <c r="VQ46" s="271"/>
      <c r="VR46" s="451"/>
      <c r="VS46" s="454"/>
      <c r="VT46" s="451"/>
      <c r="VU46" s="454"/>
      <c r="VV46" s="458"/>
      <c r="VW46" s="459"/>
      <c r="VX46" s="460"/>
      <c r="VY46" s="461"/>
      <c r="VZ46" s="462"/>
      <c r="WA46" s="458"/>
      <c r="WB46" s="451"/>
      <c r="WC46" s="463"/>
      <c r="WD46" s="451"/>
      <c r="WE46" s="451"/>
      <c r="WF46" s="453"/>
      <c r="WH46" s="449"/>
      <c r="WI46" s="449"/>
      <c r="WJ46" s="449"/>
      <c r="WK46" s="450"/>
      <c r="WL46" s="451"/>
      <c r="WM46" s="451"/>
      <c r="WN46" s="451"/>
      <c r="WO46" s="449"/>
      <c r="WP46" s="452"/>
      <c r="WQ46" s="453"/>
      <c r="WR46" s="454"/>
      <c r="WS46" s="449"/>
      <c r="WT46" s="453"/>
      <c r="WU46" s="453"/>
      <c r="WV46" s="450"/>
      <c r="WW46" s="454"/>
      <c r="WX46" s="455"/>
      <c r="WY46" s="453"/>
      <c r="WZ46" s="456"/>
      <c r="XA46" s="453"/>
      <c r="XB46" s="456"/>
      <c r="XC46" s="454"/>
      <c r="XD46" s="451"/>
      <c r="XE46" s="454"/>
      <c r="XF46" s="450"/>
      <c r="XG46" s="456"/>
      <c r="XH46" s="456"/>
      <c r="XI46" s="456"/>
      <c r="XJ46" s="456"/>
      <c r="XK46" s="271"/>
      <c r="XL46" s="451"/>
      <c r="XM46" s="454"/>
      <c r="XN46" s="451"/>
      <c r="XO46" s="457"/>
      <c r="XP46" s="271"/>
      <c r="XQ46" s="451"/>
      <c r="XR46" s="454"/>
      <c r="XS46" s="451"/>
      <c r="XT46" s="457"/>
      <c r="XU46" s="451"/>
      <c r="XV46" s="457"/>
      <c r="XW46" s="457"/>
      <c r="XX46" s="457"/>
      <c r="XY46" s="271"/>
      <c r="XZ46" s="271"/>
      <c r="YA46" s="451"/>
      <c r="YB46" s="454"/>
      <c r="YC46" s="451"/>
      <c r="YD46" s="454"/>
      <c r="YE46" s="458"/>
      <c r="YF46" s="459"/>
      <c r="YG46" s="460"/>
      <c r="YH46" s="461"/>
      <c r="YI46" s="462"/>
      <c r="YJ46" s="458"/>
      <c r="YK46" s="451"/>
      <c r="YL46" s="463"/>
      <c r="YM46" s="451"/>
      <c r="YN46" s="451"/>
      <c r="YO46" s="453"/>
      <c r="YQ46" s="449"/>
      <c r="YR46" s="449"/>
      <c r="YS46" s="449"/>
      <c r="YT46" s="450"/>
      <c r="YU46" s="451"/>
      <c r="YV46" s="451"/>
      <c r="YW46" s="451"/>
      <c r="YX46" s="449"/>
      <c r="YY46" s="452"/>
      <c r="YZ46" s="453"/>
      <c r="ZA46" s="454"/>
      <c r="ZB46" s="449"/>
      <c r="ZC46" s="453"/>
      <c r="ZD46" s="453"/>
      <c r="ZE46" s="450"/>
      <c r="ZF46" s="454"/>
      <c r="ZG46" s="455"/>
      <c r="ZH46" s="453"/>
      <c r="ZI46" s="456"/>
      <c r="ZJ46" s="453"/>
      <c r="ZK46" s="456"/>
      <c r="ZL46" s="454"/>
      <c r="ZM46" s="451"/>
      <c r="ZN46" s="454"/>
      <c r="ZO46" s="450"/>
      <c r="ZP46" s="456"/>
      <c r="ZQ46" s="456"/>
      <c r="ZR46" s="456"/>
      <c r="ZS46" s="456"/>
      <c r="ZT46" s="271"/>
      <c r="ZU46" s="451"/>
      <c r="ZV46" s="454"/>
      <c r="ZW46" s="451"/>
      <c r="ZX46" s="457"/>
      <c r="ZY46" s="271"/>
      <c r="ZZ46" s="451"/>
      <c r="AAA46" s="454"/>
      <c r="AAB46" s="451"/>
      <c r="AAC46" s="457"/>
      <c r="AAD46" s="451"/>
      <c r="AAE46" s="457"/>
      <c r="AAF46" s="457"/>
      <c r="AAG46" s="457"/>
      <c r="AAH46" s="271"/>
      <c r="AAI46" s="271"/>
      <c r="AAJ46" s="451"/>
      <c r="AAK46" s="454"/>
      <c r="AAL46" s="451"/>
      <c r="AAM46" s="454"/>
      <c r="AAN46" s="458"/>
      <c r="AAO46" s="459"/>
      <c r="AAP46" s="460"/>
      <c r="AAQ46" s="461"/>
      <c r="AAR46" s="462"/>
      <c r="AAS46" s="458"/>
      <c r="AAT46" s="451"/>
      <c r="AAU46" s="463"/>
      <c r="AAV46" s="451"/>
      <c r="AAW46" s="451"/>
      <c r="AAX46" s="453"/>
      <c r="AAZ46" s="449"/>
      <c r="ABA46" s="449"/>
      <c r="ABB46" s="449"/>
      <c r="ABC46" s="450"/>
      <c r="ABD46" s="451"/>
      <c r="ABE46" s="451"/>
      <c r="ABF46" s="451"/>
      <c r="ABG46" s="449"/>
      <c r="ABH46" s="452"/>
      <c r="ABI46" s="453"/>
      <c r="ABJ46" s="454"/>
      <c r="ABK46" s="449"/>
      <c r="ABL46" s="453"/>
      <c r="ABM46" s="453"/>
      <c r="ABN46" s="450"/>
      <c r="ABO46" s="454"/>
      <c r="ABP46" s="455"/>
      <c r="ABQ46" s="453"/>
      <c r="ABR46" s="456"/>
      <c r="ABS46" s="453"/>
      <c r="ABT46" s="456"/>
      <c r="ABU46" s="454"/>
      <c r="ABV46" s="451"/>
      <c r="ABW46" s="454"/>
      <c r="ABX46" s="450"/>
      <c r="ABY46" s="456"/>
      <c r="ABZ46" s="456"/>
      <c r="ACA46" s="456"/>
      <c r="ACB46" s="456"/>
      <c r="ACC46" s="271"/>
      <c r="ACD46" s="451"/>
      <c r="ACE46" s="454"/>
      <c r="ACF46" s="451"/>
      <c r="ACG46" s="457"/>
      <c r="ACH46" s="271"/>
      <c r="ACI46" s="451"/>
      <c r="ACJ46" s="454"/>
      <c r="ACK46" s="451"/>
      <c r="ACL46" s="457"/>
      <c r="ACM46" s="451"/>
      <c r="ACN46" s="457"/>
      <c r="ACO46" s="457"/>
      <c r="ACP46" s="457"/>
      <c r="ACQ46" s="271"/>
      <c r="ACR46" s="271"/>
      <c r="ACS46" s="451"/>
      <c r="ACT46" s="454"/>
      <c r="ACU46" s="451"/>
      <c r="ACV46" s="454"/>
      <c r="ACW46" s="458"/>
      <c r="ACX46" s="459"/>
      <c r="ACY46" s="460"/>
      <c r="ACZ46" s="461"/>
      <c r="ADA46" s="462"/>
      <c r="ADB46" s="458"/>
      <c r="ADC46" s="451"/>
      <c r="ADD46" s="463"/>
      <c r="ADE46" s="451"/>
      <c r="ADF46" s="451"/>
      <c r="ADG46" s="453"/>
      <c r="ADI46" s="449"/>
      <c r="ADJ46" s="449"/>
      <c r="ADK46" s="449"/>
      <c r="ADL46" s="450"/>
      <c r="ADM46" s="451"/>
      <c r="ADN46" s="451"/>
      <c r="ADO46" s="451"/>
      <c r="ADP46" s="449"/>
      <c r="ADQ46" s="452"/>
      <c r="ADR46" s="453"/>
      <c r="ADS46" s="454"/>
      <c r="ADT46" s="449"/>
      <c r="ADU46" s="453"/>
      <c r="ADV46" s="453"/>
      <c r="ADW46" s="450"/>
      <c r="ADX46" s="454"/>
      <c r="ADY46" s="455"/>
      <c r="ADZ46" s="453"/>
      <c r="AEA46" s="456"/>
      <c r="AEB46" s="453"/>
      <c r="AEC46" s="456"/>
      <c r="AED46" s="454"/>
      <c r="AEE46" s="451"/>
      <c r="AEF46" s="454"/>
      <c r="AEG46" s="450"/>
      <c r="AEH46" s="456"/>
      <c r="AEI46" s="456"/>
      <c r="AEJ46" s="456"/>
      <c r="AEK46" s="456"/>
      <c r="AEL46" s="271"/>
      <c r="AEM46" s="451"/>
      <c r="AEN46" s="454"/>
      <c r="AEO46" s="451"/>
      <c r="AEP46" s="457"/>
      <c r="AEQ46" s="271"/>
      <c r="AER46" s="451"/>
      <c r="AES46" s="454"/>
      <c r="AET46" s="451"/>
      <c r="AEU46" s="457"/>
      <c r="AEV46" s="451"/>
      <c r="AEW46" s="457"/>
      <c r="AEX46" s="457"/>
      <c r="AEY46" s="457"/>
      <c r="AEZ46" s="271"/>
      <c r="AFA46" s="271"/>
      <c r="AFB46" s="451"/>
      <c r="AFC46" s="454"/>
      <c r="AFD46" s="451"/>
      <c r="AFE46" s="454"/>
      <c r="AFF46" s="458"/>
      <c r="AFG46" s="459"/>
      <c r="AFH46" s="460"/>
      <c r="AFI46" s="461"/>
      <c r="AFJ46" s="462"/>
      <c r="AFK46" s="458"/>
      <c r="AFL46" s="451"/>
      <c r="AFM46" s="463"/>
      <c r="AFN46" s="451"/>
      <c r="AFO46" s="451"/>
      <c r="AFP46" s="453"/>
      <c r="AFR46" s="449"/>
      <c r="AFS46" s="449"/>
      <c r="AFT46" s="449"/>
      <c r="AFU46" s="450"/>
      <c r="AFV46" s="451"/>
      <c r="AFW46" s="451"/>
      <c r="AFX46" s="451"/>
      <c r="AFY46" s="449"/>
      <c r="AFZ46" s="452"/>
      <c r="AGA46" s="453"/>
      <c r="AGB46" s="454"/>
      <c r="AGC46" s="449"/>
      <c r="AGD46" s="453"/>
      <c r="AGE46" s="453"/>
      <c r="AGF46" s="450"/>
      <c r="AGG46" s="454"/>
      <c r="AGH46" s="455"/>
      <c r="AGI46" s="453"/>
      <c r="AGJ46" s="456"/>
      <c r="AGK46" s="453"/>
      <c r="AGL46" s="456"/>
      <c r="AGM46" s="454"/>
      <c r="AGN46" s="451"/>
      <c r="AGO46" s="454"/>
      <c r="AGP46" s="450"/>
      <c r="AGQ46" s="456"/>
      <c r="AGR46" s="456"/>
      <c r="AGS46" s="456"/>
      <c r="AGT46" s="456"/>
      <c r="AGU46" s="271"/>
      <c r="AGV46" s="451"/>
      <c r="AGW46" s="454"/>
      <c r="AGX46" s="451"/>
      <c r="AGY46" s="457"/>
      <c r="AGZ46" s="271"/>
      <c r="AHA46" s="451"/>
      <c r="AHB46" s="454"/>
      <c r="AHC46" s="451"/>
      <c r="AHD46" s="457"/>
      <c r="AHE46" s="451"/>
      <c r="AHF46" s="457"/>
      <c r="AHG46" s="457"/>
      <c r="AHH46" s="457"/>
      <c r="AHI46" s="271"/>
      <c r="AHJ46" s="271"/>
      <c r="AHK46" s="451"/>
      <c r="AHL46" s="454"/>
      <c r="AHM46" s="451"/>
      <c r="AHN46" s="454"/>
      <c r="AHO46" s="458"/>
      <c r="AHP46" s="459"/>
      <c r="AHQ46" s="460"/>
      <c r="AHR46" s="461"/>
      <c r="AHS46" s="462"/>
      <c r="AHT46" s="458"/>
      <c r="AHU46" s="451"/>
      <c r="AHV46" s="463"/>
      <c r="AHW46" s="451"/>
      <c r="AHX46" s="451"/>
      <c r="AHY46" s="453"/>
      <c r="AIA46" s="449"/>
      <c r="AIB46" s="449"/>
      <c r="AIC46" s="449"/>
      <c r="AID46" s="450"/>
      <c r="AIE46" s="451"/>
      <c r="AIF46" s="451"/>
      <c r="AIG46" s="451"/>
      <c r="AIH46" s="449"/>
      <c r="AII46" s="452"/>
      <c r="AIJ46" s="453"/>
      <c r="AIK46" s="454"/>
      <c r="AIL46" s="449"/>
      <c r="AIM46" s="453"/>
      <c r="AIN46" s="453"/>
      <c r="AIO46" s="450"/>
      <c r="AIP46" s="454"/>
      <c r="AIQ46" s="455"/>
      <c r="AIR46" s="453"/>
      <c r="AIS46" s="456"/>
      <c r="AIT46" s="453"/>
      <c r="AIU46" s="456"/>
      <c r="AIV46" s="454"/>
      <c r="AIW46" s="451"/>
      <c r="AIX46" s="454"/>
      <c r="AIY46" s="450"/>
      <c r="AIZ46" s="456"/>
      <c r="AJA46" s="456"/>
      <c r="AJB46" s="456"/>
      <c r="AJC46" s="456"/>
      <c r="AJD46" s="271"/>
      <c r="AJE46" s="451"/>
      <c r="AJF46" s="454"/>
      <c r="AJG46" s="451"/>
      <c r="AJH46" s="457"/>
      <c r="AJI46" s="271"/>
      <c r="AJJ46" s="451"/>
      <c r="AJK46" s="454"/>
      <c r="AJL46" s="451"/>
      <c r="AJM46" s="457"/>
      <c r="AJN46" s="451"/>
      <c r="AJO46" s="457"/>
      <c r="AJP46" s="457"/>
      <c r="AJQ46" s="457"/>
      <c r="AJR46" s="271"/>
      <c r="AJS46" s="271"/>
      <c r="AJT46" s="451"/>
      <c r="AJU46" s="454"/>
      <c r="AJV46" s="451"/>
      <c r="AJW46" s="454"/>
      <c r="AJX46" s="458"/>
      <c r="AJY46" s="459"/>
      <c r="AJZ46" s="460"/>
      <c r="AKA46" s="461"/>
      <c r="AKB46" s="462"/>
      <c r="AKC46" s="458"/>
      <c r="AKD46" s="451"/>
      <c r="AKE46" s="463"/>
      <c r="AKF46" s="451"/>
      <c r="AKG46" s="451"/>
      <c r="AKH46" s="453"/>
      <c r="AKJ46" s="449"/>
      <c r="AKK46" s="449"/>
      <c r="AKL46" s="449"/>
      <c r="AKM46" s="450"/>
      <c r="AKN46" s="451"/>
      <c r="AKO46" s="451"/>
      <c r="AKP46" s="451"/>
      <c r="AKQ46" s="449"/>
      <c r="AKR46" s="452"/>
      <c r="AKS46" s="453"/>
      <c r="AKT46" s="454"/>
      <c r="AKU46" s="449"/>
      <c r="AKV46" s="453"/>
      <c r="AKW46" s="453"/>
      <c r="AKX46" s="450"/>
      <c r="AKY46" s="454"/>
      <c r="AKZ46" s="455"/>
      <c r="ALA46" s="453"/>
      <c r="ALB46" s="456"/>
      <c r="ALC46" s="453"/>
      <c r="ALD46" s="456"/>
      <c r="ALE46" s="454"/>
      <c r="ALF46" s="451"/>
      <c r="ALG46" s="454"/>
      <c r="ALH46" s="450"/>
      <c r="ALI46" s="456"/>
      <c r="ALJ46" s="456"/>
      <c r="ALK46" s="456"/>
      <c r="ALL46" s="456"/>
      <c r="ALM46" s="271"/>
      <c r="ALN46" s="451"/>
      <c r="ALO46" s="454"/>
      <c r="ALP46" s="451"/>
      <c r="ALQ46" s="457"/>
      <c r="ALR46" s="271"/>
      <c r="ALS46" s="451"/>
      <c r="ALT46" s="454"/>
      <c r="ALU46" s="451"/>
      <c r="ALV46" s="457"/>
      <c r="ALW46" s="451"/>
      <c r="ALX46" s="457"/>
      <c r="ALY46" s="457"/>
      <c r="ALZ46" s="457"/>
      <c r="AMA46" s="271"/>
      <c r="AMB46" s="271"/>
      <c r="AMC46" s="451"/>
      <c r="AMD46" s="454"/>
      <c r="AME46" s="451"/>
      <c r="AMF46" s="454"/>
      <c r="AMG46" s="458"/>
      <c r="AMH46" s="459"/>
      <c r="AMI46" s="460"/>
      <c r="AMJ46" s="461"/>
      <c r="AMK46" s="462"/>
      <c r="AML46" s="458"/>
      <c r="AMM46" s="451"/>
      <c r="AMN46" s="463"/>
      <c r="AMO46" s="451"/>
      <c r="AMP46" s="451"/>
      <c r="AMQ46" s="453"/>
      <c r="AMS46" s="449"/>
      <c r="AMT46" s="449"/>
      <c r="AMU46" s="449"/>
      <c r="AMV46" s="450"/>
      <c r="AMW46" s="451"/>
      <c r="AMX46" s="451"/>
      <c r="AMY46" s="451"/>
      <c r="AMZ46" s="449"/>
      <c r="ANA46" s="452"/>
      <c r="ANB46" s="453"/>
      <c r="ANC46" s="454"/>
      <c r="AND46" s="449"/>
      <c r="ANE46" s="453"/>
      <c r="ANF46" s="453"/>
      <c r="ANG46" s="450"/>
      <c r="ANH46" s="454"/>
      <c r="ANI46" s="455"/>
      <c r="ANJ46" s="453"/>
      <c r="ANK46" s="456"/>
      <c r="ANL46" s="453"/>
      <c r="ANM46" s="456"/>
      <c r="ANN46" s="454"/>
      <c r="ANO46" s="451"/>
      <c r="ANP46" s="454"/>
      <c r="ANQ46" s="450"/>
      <c r="ANR46" s="456"/>
      <c r="ANS46" s="456"/>
      <c r="ANT46" s="456"/>
      <c r="ANU46" s="456"/>
      <c r="ANV46" s="271"/>
      <c r="ANW46" s="451"/>
      <c r="ANX46" s="454"/>
      <c r="ANY46" s="451"/>
      <c r="ANZ46" s="457"/>
      <c r="AOA46" s="271"/>
      <c r="AOB46" s="451"/>
      <c r="AOC46" s="454"/>
      <c r="AOD46" s="451"/>
      <c r="AOE46" s="457"/>
      <c r="AOF46" s="451"/>
      <c r="AOG46" s="457"/>
      <c r="AOH46" s="457"/>
      <c r="AOI46" s="457"/>
      <c r="AOJ46" s="271"/>
      <c r="AOK46" s="271"/>
      <c r="AOL46" s="451"/>
      <c r="AOM46" s="454"/>
      <c r="AON46" s="451"/>
      <c r="AOO46" s="454"/>
      <c r="AOP46" s="458"/>
      <c r="AOQ46" s="459"/>
      <c r="AOR46" s="460"/>
      <c r="AOS46" s="461"/>
      <c r="AOT46" s="462"/>
      <c r="AOU46" s="458"/>
      <c r="AOV46" s="451"/>
      <c r="AOW46" s="463"/>
      <c r="AOX46" s="451"/>
      <c r="AOY46" s="451"/>
      <c r="AOZ46" s="453"/>
      <c r="APB46" s="449"/>
      <c r="APC46" s="449"/>
      <c r="APD46" s="449"/>
      <c r="APE46" s="450"/>
      <c r="APF46" s="451"/>
      <c r="APG46" s="451"/>
      <c r="APH46" s="451"/>
      <c r="API46" s="449"/>
      <c r="APJ46" s="452"/>
      <c r="APK46" s="453"/>
      <c r="APL46" s="454"/>
      <c r="APM46" s="449"/>
      <c r="APN46" s="453"/>
      <c r="APO46" s="453"/>
      <c r="APP46" s="450"/>
      <c r="APQ46" s="454"/>
      <c r="APR46" s="455"/>
      <c r="APS46" s="453"/>
      <c r="APT46" s="456"/>
      <c r="APU46" s="453"/>
      <c r="APV46" s="456"/>
      <c r="APW46" s="454"/>
      <c r="APX46" s="451"/>
      <c r="APY46" s="454"/>
      <c r="APZ46" s="450"/>
      <c r="AQA46" s="456"/>
      <c r="AQB46" s="456"/>
      <c r="AQC46" s="456"/>
      <c r="AQD46" s="456"/>
      <c r="AQE46" s="271"/>
      <c r="AQF46" s="451"/>
      <c r="AQG46" s="454"/>
      <c r="AQH46" s="451"/>
      <c r="AQI46" s="457"/>
      <c r="AQJ46" s="271"/>
      <c r="AQK46" s="451"/>
      <c r="AQL46" s="454"/>
      <c r="AQM46" s="451"/>
      <c r="AQN46" s="457"/>
      <c r="AQO46" s="451"/>
      <c r="AQP46" s="457"/>
      <c r="AQQ46" s="457"/>
      <c r="AQR46" s="457"/>
      <c r="AQS46" s="271"/>
      <c r="AQT46" s="271"/>
      <c r="AQU46" s="451"/>
      <c r="AQV46" s="454"/>
      <c r="AQW46" s="451"/>
      <c r="AQX46" s="454"/>
      <c r="AQY46" s="458"/>
      <c r="AQZ46" s="459"/>
      <c r="ARA46" s="460"/>
      <c r="ARB46" s="461"/>
      <c r="ARC46" s="462"/>
      <c r="ARD46" s="458"/>
      <c r="ARE46" s="451"/>
      <c r="ARF46" s="463"/>
      <c r="ARG46" s="451"/>
      <c r="ARH46" s="451"/>
      <c r="ARI46" s="453"/>
      <c r="ARK46" s="449"/>
      <c r="ARL46" s="449"/>
      <c r="ARM46" s="449"/>
      <c r="ARN46" s="450"/>
      <c r="ARO46" s="451"/>
      <c r="ARP46" s="451"/>
      <c r="ARQ46" s="451"/>
      <c r="ARR46" s="449"/>
      <c r="ARS46" s="452"/>
      <c r="ART46" s="453"/>
      <c r="ARU46" s="454"/>
      <c r="ARV46" s="449"/>
      <c r="ARW46" s="453"/>
      <c r="ARX46" s="453"/>
      <c r="ARY46" s="450"/>
      <c r="ARZ46" s="454"/>
      <c r="ASA46" s="455"/>
      <c r="ASB46" s="453"/>
      <c r="ASC46" s="456"/>
      <c r="ASD46" s="453"/>
      <c r="ASE46" s="456"/>
      <c r="ASF46" s="454"/>
      <c r="ASG46" s="451"/>
      <c r="ASH46" s="454"/>
      <c r="ASI46" s="450"/>
      <c r="ASJ46" s="456"/>
      <c r="ASK46" s="456"/>
      <c r="ASL46" s="456"/>
      <c r="ASM46" s="456"/>
      <c r="ASN46" s="271"/>
      <c r="ASO46" s="451"/>
      <c r="ASP46" s="454"/>
      <c r="ASQ46" s="451"/>
      <c r="ASR46" s="457"/>
      <c r="ASS46" s="271"/>
      <c r="AST46" s="451"/>
      <c r="ASU46" s="454"/>
      <c r="ASV46" s="451"/>
      <c r="ASW46" s="457"/>
      <c r="ASX46" s="451"/>
      <c r="ASY46" s="457"/>
      <c r="ASZ46" s="457"/>
      <c r="ATA46" s="457"/>
      <c r="ATB46" s="271"/>
      <c r="ATC46" s="271"/>
      <c r="ATD46" s="451"/>
      <c r="ATE46" s="454"/>
      <c r="ATF46" s="451"/>
      <c r="ATG46" s="454"/>
      <c r="ATH46" s="458"/>
      <c r="ATI46" s="459"/>
      <c r="ATJ46" s="460"/>
      <c r="ATK46" s="461"/>
      <c r="ATL46" s="462"/>
      <c r="ATM46" s="458"/>
      <c r="ATN46" s="451"/>
      <c r="ATO46" s="463"/>
      <c r="ATP46" s="451"/>
      <c r="ATQ46" s="451"/>
      <c r="ATR46" s="453"/>
      <c r="ATT46" s="449"/>
      <c r="ATU46" s="449"/>
      <c r="ATV46" s="449"/>
      <c r="ATW46" s="450"/>
      <c r="ATX46" s="451"/>
      <c r="ATY46" s="451"/>
      <c r="ATZ46" s="451"/>
      <c r="AUA46" s="449"/>
      <c r="AUB46" s="452"/>
      <c r="AUC46" s="453"/>
      <c r="AUD46" s="454"/>
      <c r="AUE46" s="449"/>
      <c r="AUF46" s="453"/>
      <c r="AUG46" s="453"/>
      <c r="AUH46" s="450"/>
      <c r="AUI46" s="454"/>
      <c r="AUJ46" s="455"/>
      <c r="AUK46" s="453"/>
      <c r="AUL46" s="456"/>
      <c r="AUM46" s="453"/>
      <c r="AUN46" s="456"/>
      <c r="AUO46" s="454"/>
      <c r="AUP46" s="451"/>
      <c r="AUQ46" s="454"/>
      <c r="AUR46" s="450"/>
      <c r="AUS46" s="456"/>
      <c r="AUT46" s="456"/>
      <c r="AUU46" s="456"/>
      <c r="AUV46" s="456"/>
      <c r="AUW46" s="271"/>
      <c r="AUX46" s="451"/>
      <c r="AUY46" s="454"/>
      <c r="AUZ46" s="451"/>
      <c r="AVA46" s="457"/>
      <c r="AVB46" s="271"/>
      <c r="AVC46" s="451"/>
      <c r="AVD46" s="454"/>
      <c r="AVE46" s="451"/>
      <c r="AVF46" s="457"/>
      <c r="AVG46" s="451"/>
      <c r="AVH46" s="457"/>
      <c r="AVI46" s="457"/>
      <c r="AVJ46" s="457"/>
      <c r="AVK46" s="271"/>
      <c r="AVL46" s="271"/>
      <c r="AVM46" s="451"/>
      <c r="AVN46" s="454"/>
      <c r="AVO46" s="451"/>
      <c r="AVP46" s="454"/>
      <c r="AVQ46" s="458"/>
      <c r="AVR46" s="459"/>
      <c r="AVS46" s="460"/>
      <c r="AVT46" s="461"/>
      <c r="AVU46" s="462"/>
      <c r="AVV46" s="458"/>
      <c r="AVW46" s="451"/>
      <c r="AVX46" s="463"/>
      <c r="AVY46" s="451"/>
      <c r="AVZ46" s="451"/>
      <c r="AWA46" s="453"/>
      <c r="AWC46" s="449"/>
      <c r="AWD46" s="449"/>
      <c r="AWE46" s="449"/>
      <c r="AWF46" s="450"/>
      <c r="AWG46" s="451"/>
      <c r="AWH46" s="451"/>
      <c r="AWI46" s="451"/>
      <c r="AWJ46" s="449"/>
      <c r="AWK46" s="452"/>
      <c r="AWL46" s="453"/>
      <c r="AWM46" s="454"/>
      <c r="AWN46" s="449"/>
      <c r="AWO46" s="453"/>
      <c r="AWP46" s="453"/>
      <c r="AWQ46" s="450"/>
      <c r="AWR46" s="454"/>
      <c r="AWS46" s="455"/>
      <c r="AWT46" s="453"/>
      <c r="AWU46" s="456"/>
      <c r="AWV46" s="453"/>
      <c r="AWW46" s="456"/>
      <c r="AWX46" s="454"/>
      <c r="AWY46" s="451"/>
      <c r="AWZ46" s="454"/>
      <c r="AXA46" s="450"/>
      <c r="AXB46" s="456"/>
      <c r="AXC46" s="456"/>
      <c r="AXD46" s="456"/>
      <c r="AXE46" s="456"/>
      <c r="AXF46" s="271"/>
      <c r="AXG46" s="451"/>
      <c r="AXH46" s="454"/>
      <c r="AXI46" s="451"/>
      <c r="AXJ46" s="457"/>
      <c r="AXK46" s="271"/>
      <c r="AXL46" s="451"/>
      <c r="AXM46" s="454"/>
      <c r="AXN46" s="451"/>
      <c r="AXO46" s="457"/>
      <c r="AXP46" s="451"/>
      <c r="AXQ46" s="457"/>
      <c r="AXR46" s="457"/>
      <c r="AXS46" s="457"/>
      <c r="AXT46" s="271"/>
      <c r="AXU46" s="271"/>
      <c r="AXV46" s="451"/>
      <c r="AXW46" s="454"/>
      <c r="AXX46" s="451"/>
      <c r="AXY46" s="454"/>
      <c r="AXZ46" s="458"/>
      <c r="AYA46" s="459"/>
      <c r="AYB46" s="460"/>
      <c r="AYC46" s="461"/>
      <c r="AYD46" s="462"/>
      <c r="AYE46" s="458"/>
      <c r="AYF46" s="451"/>
      <c r="AYG46" s="463"/>
      <c r="AYH46" s="451"/>
      <c r="AYI46" s="451"/>
      <c r="AYJ46" s="453"/>
      <c r="AYL46" s="449"/>
      <c r="AYM46" s="449"/>
      <c r="AYN46" s="449"/>
      <c r="AYO46" s="450"/>
      <c r="AYP46" s="451"/>
      <c r="AYQ46" s="451"/>
      <c r="AYR46" s="451"/>
      <c r="AYS46" s="449"/>
      <c r="AYT46" s="452"/>
      <c r="AYU46" s="453"/>
      <c r="AYV46" s="454"/>
      <c r="AYW46" s="449"/>
      <c r="AYX46" s="453"/>
      <c r="AYY46" s="453"/>
      <c r="AYZ46" s="450"/>
      <c r="AZA46" s="454"/>
      <c r="AZB46" s="455"/>
      <c r="AZC46" s="453"/>
      <c r="AZD46" s="456"/>
      <c r="AZE46" s="453"/>
      <c r="AZF46" s="456"/>
      <c r="AZG46" s="454"/>
      <c r="AZH46" s="451"/>
      <c r="AZI46" s="454"/>
      <c r="AZJ46" s="450"/>
      <c r="AZK46" s="456"/>
      <c r="AZL46" s="456"/>
      <c r="AZM46" s="456"/>
      <c r="AZN46" s="456"/>
      <c r="AZO46" s="271"/>
      <c r="AZP46" s="451"/>
      <c r="AZQ46" s="454"/>
      <c r="AZR46" s="451"/>
      <c r="AZS46" s="457"/>
      <c r="AZT46" s="271"/>
      <c r="AZU46" s="451"/>
      <c r="AZV46" s="454"/>
      <c r="AZW46" s="451"/>
      <c r="AZX46" s="457"/>
      <c r="AZY46" s="451"/>
      <c r="AZZ46" s="457"/>
      <c r="BAA46" s="457"/>
      <c r="BAB46" s="457"/>
      <c r="BAC46" s="271"/>
      <c r="BAD46" s="271"/>
      <c r="BAE46" s="451"/>
      <c r="BAF46" s="454"/>
      <c r="BAG46" s="451"/>
      <c r="BAH46" s="454"/>
      <c r="BAI46" s="458"/>
      <c r="BAJ46" s="459"/>
      <c r="BAK46" s="460"/>
      <c r="BAL46" s="461"/>
      <c r="BAM46" s="462"/>
      <c r="BAN46" s="458"/>
      <c r="BAO46" s="451"/>
      <c r="BAP46" s="463"/>
      <c r="BAQ46" s="451"/>
      <c r="BAR46" s="451"/>
      <c r="BAS46" s="453"/>
      <c r="BAU46" s="449"/>
      <c r="BAV46" s="449"/>
      <c r="BAW46" s="449"/>
      <c r="BAX46" s="450"/>
      <c r="BAY46" s="451"/>
      <c r="BAZ46" s="451"/>
      <c r="BBA46" s="451"/>
      <c r="BBB46" s="449"/>
      <c r="BBC46" s="452"/>
      <c r="BBD46" s="453"/>
      <c r="BBE46" s="454"/>
      <c r="BBF46" s="449"/>
      <c r="BBG46" s="453"/>
      <c r="BBH46" s="453"/>
      <c r="BBI46" s="450"/>
      <c r="BBJ46" s="454"/>
      <c r="BBK46" s="455"/>
      <c r="BBL46" s="453"/>
      <c r="BBM46" s="456"/>
      <c r="BBN46" s="453"/>
      <c r="BBO46" s="456"/>
      <c r="BBP46" s="454"/>
      <c r="BBQ46" s="451"/>
      <c r="BBR46" s="454"/>
      <c r="BBS46" s="450"/>
      <c r="BBT46" s="456"/>
      <c r="BBU46" s="456"/>
      <c r="BBV46" s="456"/>
      <c r="BBW46" s="456"/>
      <c r="BBX46" s="271"/>
      <c r="BBY46" s="451"/>
      <c r="BBZ46" s="454"/>
      <c r="BCA46" s="451"/>
      <c r="BCB46" s="457"/>
      <c r="BCC46" s="271"/>
      <c r="BCD46" s="451"/>
      <c r="BCE46" s="454"/>
      <c r="BCF46" s="451"/>
      <c r="BCG46" s="457"/>
      <c r="BCH46" s="451"/>
      <c r="BCI46" s="457"/>
      <c r="BCJ46" s="457"/>
      <c r="BCK46" s="457"/>
      <c r="BCL46" s="271"/>
      <c r="BCM46" s="271"/>
      <c r="BCN46" s="451"/>
      <c r="BCO46" s="454"/>
      <c r="BCP46" s="451"/>
      <c r="BCQ46" s="454"/>
      <c r="BCR46" s="458"/>
      <c r="BCS46" s="459"/>
      <c r="BCT46" s="460"/>
      <c r="BCU46" s="461"/>
      <c r="BCV46" s="462"/>
      <c r="BCW46" s="458"/>
      <c r="BCX46" s="451"/>
      <c r="BCY46" s="463"/>
      <c r="BCZ46" s="451"/>
      <c r="BDA46" s="451"/>
      <c r="BDB46" s="453"/>
      <c r="BDD46" s="449"/>
      <c r="BDE46" s="449"/>
      <c r="BDF46" s="449"/>
      <c r="BDG46" s="450"/>
      <c r="BDH46" s="451"/>
      <c r="BDI46" s="451"/>
      <c r="BDJ46" s="451"/>
      <c r="BDK46" s="449"/>
      <c r="BDL46" s="452"/>
      <c r="BDM46" s="453"/>
      <c r="BDN46" s="454"/>
      <c r="BDO46" s="449"/>
      <c r="BDP46" s="453"/>
      <c r="BDQ46" s="453"/>
      <c r="BDR46" s="450"/>
      <c r="BDS46" s="454"/>
      <c r="BDT46" s="455"/>
      <c r="BDU46" s="453"/>
      <c r="BDV46" s="456"/>
      <c r="BDW46" s="453"/>
      <c r="BDX46" s="456"/>
      <c r="BDY46" s="454"/>
      <c r="BDZ46" s="451"/>
      <c r="BEA46" s="454"/>
      <c r="BEB46" s="450"/>
      <c r="BEC46" s="456"/>
      <c r="BED46" s="456"/>
      <c r="BEE46" s="456"/>
      <c r="BEF46" s="456"/>
      <c r="BEG46" s="271"/>
      <c r="BEH46" s="451"/>
      <c r="BEI46" s="454"/>
      <c r="BEJ46" s="451"/>
      <c r="BEK46" s="457"/>
      <c r="BEL46" s="271"/>
      <c r="BEM46" s="451"/>
      <c r="BEN46" s="454"/>
      <c r="BEO46" s="451"/>
      <c r="BEP46" s="457"/>
      <c r="BEQ46" s="451"/>
      <c r="BER46" s="457"/>
      <c r="BES46" s="457"/>
      <c r="BET46" s="457"/>
      <c r="BEU46" s="271"/>
      <c r="BEV46" s="271"/>
      <c r="BEW46" s="451"/>
      <c r="BEX46" s="454"/>
      <c r="BEY46" s="451"/>
      <c r="BEZ46" s="454"/>
      <c r="BFA46" s="458"/>
      <c r="BFB46" s="459"/>
      <c r="BFC46" s="460"/>
      <c r="BFD46" s="461"/>
      <c r="BFE46" s="462"/>
      <c r="BFF46" s="458"/>
      <c r="BFG46" s="451"/>
      <c r="BFH46" s="463"/>
      <c r="BFI46" s="451"/>
      <c r="BFJ46" s="451"/>
      <c r="BFK46" s="453"/>
      <c r="BFM46" s="449"/>
      <c r="BFN46" s="449"/>
      <c r="BFO46" s="449"/>
      <c r="BFP46" s="450"/>
      <c r="BFQ46" s="451"/>
      <c r="BFR46" s="451"/>
      <c r="BFS46" s="451"/>
      <c r="BFT46" s="449"/>
      <c r="BFU46" s="452"/>
      <c r="BFV46" s="453"/>
      <c r="BFW46" s="454"/>
      <c r="BFX46" s="449"/>
      <c r="BFY46" s="453"/>
      <c r="BFZ46" s="453"/>
      <c r="BGA46" s="450"/>
      <c r="BGB46" s="454"/>
      <c r="BGC46" s="455"/>
      <c r="BGD46" s="453"/>
      <c r="BGE46" s="456"/>
      <c r="BGF46" s="453"/>
      <c r="BGG46" s="456"/>
      <c r="BGH46" s="454"/>
      <c r="BGI46" s="451"/>
      <c r="BGJ46" s="454"/>
      <c r="BGK46" s="450"/>
      <c r="BGL46" s="456"/>
      <c r="BGM46" s="456"/>
      <c r="BGN46" s="456"/>
      <c r="BGO46" s="456"/>
      <c r="BGP46" s="271"/>
      <c r="BGQ46" s="451"/>
      <c r="BGR46" s="454"/>
      <c r="BGS46" s="451"/>
      <c r="BGT46" s="457"/>
      <c r="BGU46" s="271"/>
      <c r="BGV46" s="451"/>
      <c r="BGW46" s="454"/>
      <c r="BGX46" s="451"/>
      <c r="BGY46" s="457"/>
      <c r="BGZ46" s="451"/>
      <c r="BHA46" s="457"/>
      <c r="BHB46" s="457"/>
      <c r="BHC46" s="457"/>
      <c r="BHD46" s="271"/>
      <c r="BHE46" s="271"/>
      <c r="BHF46" s="451"/>
      <c r="BHG46" s="454"/>
      <c r="BHH46" s="451"/>
      <c r="BHI46" s="454"/>
      <c r="BHJ46" s="458"/>
      <c r="BHK46" s="459"/>
      <c r="BHL46" s="460"/>
      <c r="BHM46" s="461"/>
      <c r="BHN46" s="462"/>
      <c r="BHO46" s="458"/>
      <c r="BHP46" s="451"/>
      <c r="BHQ46" s="463"/>
      <c r="BHR46" s="451"/>
      <c r="BHS46" s="451"/>
      <c r="BHT46" s="453"/>
      <c r="BHV46" s="449"/>
      <c r="BHW46" s="449"/>
      <c r="BHX46" s="449"/>
      <c r="BHY46" s="450"/>
      <c r="BHZ46" s="451"/>
      <c r="BIA46" s="451"/>
      <c r="BIB46" s="451"/>
      <c r="BIC46" s="449"/>
      <c r="BID46" s="452"/>
      <c r="BIE46" s="453"/>
      <c r="BIF46" s="454"/>
      <c r="BIG46" s="449"/>
      <c r="BIH46" s="453"/>
      <c r="BII46" s="453"/>
      <c r="BIJ46" s="450"/>
      <c r="BIK46" s="454"/>
      <c r="BIL46" s="455"/>
      <c r="BIM46" s="453"/>
      <c r="BIN46" s="456"/>
      <c r="BIO46" s="453"/>
      <c r="BIP46" s="456"/>
      <c r="BIQ46" s="454"/>
      <c r="BIR46" s="451"/>
      <c r="BIS46" s="454"/>
      <c r="BIT46" s="450"/>
      <c r="BIU46" s="456"/>
      <c r="BIV46" s="456"/>
      <c r="BIW46" s="456"/>
      <c r="BIX46" s="456"/>
      <c r="BIY46" s="271"/>
      <c r="BIZ46" s="451"/>
      <c r="BJA46" s="454"/>
      <c r="BJB46" s="451"/>
      <c r="BJC46" s="457"/>
      <c r="BJD46" s="271"/>
      <c r="BJE46" s="451"/>
      <c r="BJF46" s="454"/>
      <c r="BJG46" s="451"/>
      <c r="BJH46" s="457"/>
      <c r="BJI46" s="451"/>
      <c r="BJJ46" s="457"/>
      <c r="BJK46" s="457"/>
      <c r="BJL46" s="457"/>
      <c r="BJM46" s="271"/>
      <c r="BJN46" s="271"/>
      <c r="BJO46" s="451"/>
      <c r="BJP46" s="454"/>
      <c r="BJQ46" s="451"/>
      <c r="BJR46" s="454"/>
      <c r="BJS46" s="458"/>
      <c r="BJT46" s="459"/>
      <c r="BJU46" s="460"/>
      <c r="BJV46" s="461"/>
      <c r="BJW46" s="462"/>
      <c r="BJX46" s="458"/>
      <c r="BJY46" s="451"/>
      <c r="BJZ46" s="463"/>
      <c r="BKA46" s="451"/>
      <c r="BKB46" s="451"/>
      <c r="BKC46" s="453"/>
      <c r="BKE46" s="449"/>
      <c r="BKF46" s="449"/>
      <c r="BKG46" s="449"/>
      <c r="BKH46" s="450"/>
      <c r="BKI46" s="451"/>
      <c r="BKJ46" s="451"/>
      <c r="BKK46" s="451"/>
      <c r="BKL46" s="449"/>
      <c r="BKM46" s="452"/>
      <c r="BKN46" s="453"/>
      <c r="BKO46" s="454"/>
      <c r="BKP46" s="449"/>
      <c r="BKQ46" s="453"/>
      <c r="BKR46" s="453"/>
      <c r="BKS46" s="450"/>
      <c r="BKT46" s="454"/>
      <c r="BKU46" s="455"/>
      <c r="BKV46" s="453"/>
      <c r="BKW46" s="456"/>
      <c r="BKX46" s="453"/>
      <c r="BKY46" s="456"/>
      <c r="BKZ46" s="454"/>
      <c r="BLA46" s="451"/>
      <c r="BLB46" s="454"/>
      <c r="BLC46" s="450"/>
      <c r="BLD46" s="456"/>
      <c r="BLE46" s="456"/>
      <c r="BLF46" s="456"/>
      <c r="BLG46" s="456"/>
      <c r="BLH46" s="271"/>
      <c r="BLI46" s="451"/>
      <c r="BLJ46" s="454"/>
      <c r="BLK46" s="451"/>
      <c r="BLL46" s="457"/>
      <c r="BLM46" s="271"/>
      <c r="BLN46" s="451"/>
      <c r="BLO46" s="454"/>
      <c r="BLP46" s="451"/>
      <c r="BLQ46" s="457"/>
      <c r="BLR46" s="451"/>
      <c r="BLS46" s="457"/>
      <c r="BLT46" s="457"/>
      <c r="BLU46" s="457"/>
      <c r="BLV46" s="271"/>
      <c r="BLW46" s="271"/>
      <c r="BLX46" s="451"/>
      <c r="BLY46" s="454"/>
      <c r="BLZ46" s="451"/>
      <c r="BMA46" s="454"/>
      <c r="BMB46" s="458"/>
      <c r="BMC46" s="459"/>
      <c r="BMD46" s="460"/>
      <c r="BME46" s="461"/>
      <c r="BMF46" s="462"/>
      <c r="BMG46" s="458"/>
      <c r="BMH46" s="451"/>
      <c r="BMI46" s="463"/>
      <c r="BMJ46" s="451"/>
      <c r="BMK46" s="451"/>
      <c r="BML46" s="453"/>
      <c r="BMN46" s="449"/>
      <c r="BMO46" s="449"/>
      <c r="BMP46" s="449"/>
      <c r="BMQ46" s="450"/>
      <c r="BMR46" s="451"/>
      <c r="BMS46" s="451"/>
      <c r="BMT46" s="451"/>
      <c r="BMU46" s="449"/>
      <c r="BMV46" s="452"/>
      <c r="BMW46" s="453"/>
      <c r="BMX46" s="454"/>
      <c r="BMY46" s="449"/>
      <c r="BMZ46" s="453"/>
      <c r="BNA46" s="453"/>
      <c r="BNB46" s="450"/>
      <c r="BNC46" s="454"/>
      <c r="BND46" s="455"/>
      <c r="BNE46" s="453"/>
      <c r="BNF46" s="456"/>
      <c r="BNG46" s="453"/>
      <c r="BNH46" s="456"/>
      <c r="BNI46" s="454"/>
      <c r="BNJ46" s="451"/>
      <c r="BNK46" s="454"/>
      <c r="BNL46" s="450"/>
      <c r="BNM46" s="456"/>
      <c r="BNN46" s="456"/>
      <c r="BNO46" s="456"/>
      <c r="BNP46" s="456"/>
      <c r="BNQ46" s="271"/>
      <c r="BNR46" s="451"/>
      <c r="BNS46" s="454"/>
      <c r="BNT46" s="451"/>
      <c r="BNU46" s="457"/>
      <c r="BNV46" s="271"/>
      <c r="BNW46" s="451"/>
      <c r="BNX46" s="454"/>
      <c r="BNY46" s="451"/>
      <c r="BNZ46" s="457"/>
      <c r="BOA46" s="451"/>
      <c r="BOB46" s="457"/>
      <c r="BOC46" s="457"/>
      <c r="BOD46" s="457"/>
      <c r="BOE46" s="271"/>
      <c r="BOF46" s="271"/>
      <c r="BOG46" s="451"/>
      <c r="BOH46" s="454"/>
      <c r="BOI46" s="451"/>
      <c r="BOJ46" s="454"/>
      <c r="BOK46" s="458"/>
      <c r="BOL46" s="459"/>
      <c r="BOM46" s="460"/>
      <c r="BON46" s="461"/>
      <c r="BOO46" s="462"/>
      <c r="BOP46" s="458"/>
      <c r="BOQ46" s="451"/>
      <c r="BOR46" s="463"/>
      <c r="BOS46" s="451"/>
      <c r="BOT46" s="451"/>
      <c r="BOU46" s="453"/>
      <c r="BOW46" s="449"/>
      <c r="BOX46" s="449"/>
      <c r="BOY46" s="449"/>
      <c r="BOZ46" s="450"/>
      <c r="BPA46" s="451"/>
      <c r="BPB46" s="451"/>
      <c r="BPC46" s="451"/>
      <c r="BPD46" s="449"/>
      <c r="BPE46" s="452"/>
      <c r="BPF46" s="453"/>
      <c r="BPG46" s="454"/>
      <c r="BPH46" s="449"/>
      <c r="BPI46" s="453"/>
      <c r="BPJ46" s="453"/>
      <c r="BPK46" s="450"/>
      <c r="BPL46" s="454"/>
      <c r="BPM46" s="455"/>
      <c r="BPN46" s="453"/>
      <c r="BPO46" s="456"/>
      <c r="BPP46" s="453"/>
      <c r="BPQ46" s="456"/>
      <c r="BPR46" s="454"/>
      <c r="BPS46" s="451"/>
      <c r="BPT46" s="454"/>
      <c r="BPU46" s="450"/>
      <c r="BPV46" s="456"/>
      <c r="BPW46" s="456"/>
      <c r="BPX46" s="456"/>
      <c r="BPY46" s="456"/>
      <c r="BPZ46" s="271"/>
      <c r="BQA46" s="451"/>
      <c r="BQB46" s="454"/>
      <c r="BQC46" s="451"/>
      <c r="BQD46" s="457"/>
      <c r="BQE46" s="271"/>
      <c r="BQF46" s="451"/>
      <c r="BQG46" s="454"/>
      <c r="BQH46" s="451"/>
      <c r="BQI46" s="457"/>
      <c r="BQJ46" s="451"/>
      <c r="BQK46" s="457"/>
      <c r="BQL46" s="457"/>
      <c r="BQM46" s="457"/>
      <c r="BQN46" s="271"/>
      <c r="BQO46" s="271"/>
      <c r="BQP46" s="451"/>
      <c r="BQQ46" s="454"/>
      <c r="BQR46" s="451"/>
      <c r="BQS46" s="454"/>
      <c r="BQT46" s="458"/>
      <c r="BQU46" s="459"/>
      <c r="BQV46" s="460"/>
      <c r="BQW46" s="461"/>
      <c r="BQX46" s="462"/>
      <c r="BQY46" s="458"/>
      <c r="BQZ46" s="451"/>
      <c r="BRA46" s="463"/>
      <c r="BRB46" s="451"/>
      <c r="BRC46" s="451"/>
      <c r="BRD46" s="453"/>
      <c r="BRF46" s="449"/>
      <c r="BRG46" s="449"/>
      <c r="BRH46" s="449"/>
      <c r="BRI46" s="450"/>
      <c r="BRJ46" s="451"/>
      <c r="BRK46" s="451"/>
      <c r="BRL46" s="451"/>
      <c r="BRM46" s="449"/>
      <c r="BRN46" s="452"/>
      <c r="BRO46" s="453"/>
      <c r="BRP46" s="454"/>
      <c r="BRQ46" s="449"/>
      <c r="BRR46" s="453"/>
      <c r="BRS46" s="453"/>
      <c r="BRT46" s="450"/>
      <c r="BRU46" s="454"/>
      <c r="BRV46" s="455"/>
      <c r="BRW46" s="453"/>
      <c r="BRX46" s="456"/>
      <c r="BRY46" s="453"/>
      <c r="BRZ46" s="456"/>
      <c r="BSA46" s="454"/>
      <c r="BSB46" s="451"/>
      <c r="BSC46" s="454"/>
      <c r="BSD46" s="450"/>
      <c r="BSE46" s="456"/>
      <c r="BSF46" s="456"/>
      <c r="BSG46" s="456"/>
      <c r="BSH46" s="456"/>
      <c r="BSI46" s="271"/>
      <c r="BSJ46" s="451"/>
      <c r="BSK46" s="454"/>
      <c r="BSL46" s="451"/>
      <c r="BSM46" s="457"/>
      <c r="BSN46" s="271"/>
      <c r="BSO46" s="451"/>
      <c r="BSP46" s="454"/>
      <c r="BSQ46" s="451"/>
      <c r="BSR46" s="457"/>
      <c r="BSS46" s="451"/>
      <c r="BST46" s="457"/>
      <c r="BSU46" s="457"/>
      <c r="BSV46" s="457"/>
      <c r="BSW46" s="271"/>
      <c r="BSX46" s="271"/>
      <c r="BSY46" s="451"/>
      <c r="BSZ46" s="454"/>
      <c r="BTA46" s="451"/>
      <c r="BTB46" s="454"/>
      <c r="BTC46" s="458"/>
      <c r="BTD46" s="459"/>
      <c r="BTE46" s="460"/>
      <c r="BTF46" s="461"/>
      <c r="BTG46" s="462"/>
      <c r="BTH46" s="458"/>
      <c r="BTI46" s="451"/>
      <c r="BTJ46" s="463"/>
      <c r="BTK46" s="451"/>
      <c r="BTL46" s="451"/>
      <c r="BTM46" s="453"/>
      <c r="BTO46" s="449"/>
      <c r="BTP46" s="449"/>
      <c r="BTQ46" s="449"/>
      <c r="BTR46" s="450"/>
      <c r="BTS46" s="451"/>
      <c r="BTT46" s="451"/>
      <c r="BTU46" s="451"/>
      <c r="BTV46" s="449"/>
      <c r="BTW46" s="452"/>
      <c r="BTX46" s="453"/>
      <c r="BTY46" s="454"/>
      <c r="BTZ46" s="449"/>
      <c r="BUA46" s="453"/>
      <c r="BUB46" s="453"/>
      <c r="BUC46" s="450"/>
      <c r="BUD46" s="454"/>
      <c r="BUE46" s="455"/>
      <c r="BUF46" s="453"/>
      <c r="BUG46" s="456"/>
      <c r="BUH46" s="453"/>
      <c r="BUI46" s="456"/>
      <c r="BUJ46" s="454"/>
      <c r="BUK46" s="451"/>
      <c r="BUL46" s="454"/>
      <c r="BUM46" s="450"/>
      <c r="BUN46" s="456"/>
      <c r="BUO46" s="456"/>
      <c r="BUP46" s="456"/>
      <c r="BUQ46" s="456"/>
      <c r="BUR46" s="271"/>
      <c r="BUS46" s="451"/>
      <c r="BUT46" s="454"/>
      <c r="BUU46" s="451"/>
      <c r="BUV46" s="457"/>
      <c r="BUW46" s="271"/>
      <c r="BUX46" s="451"/>
      <c r="BUY46" s="454"/>
      <c r="BUZ46" s="451"/>
      <c r="BVA46" s="457"/>
      <c r="BVB46" s="451"/>
      <c r="BVC46" s="457"/>
      <c r="BVD46" s="457"/>
      <c r="BVE46" s="457"/>
      <c r="BVF46" s="271"/>
      <c r="BVG46" s="271"/>
      <c r="BVH46" s="451"/>
      <c r="BVI46" s="454"/>
      <c r="BVJ46" s="451"/>
      <c r="BVK46" s="454"/>
      <c r="BVL46" s="458"/>
      <c r="BVM46" s="459"/>
      <c r="BVN46" s="460"/>
      <c r="BVO46" s="461"/>
      <c r="BVP46" s="462"/>
      <c r="BVQ46" s="458"/>
      <c r="BVR46" s="451"/>
      <c r="BVS46" s="463"/>
      <c r="BVT46" s="451"/>
      <c r="BVU46" s="451"/>
      <c r="BVV46" s="453"/>
      <c r="BVX46" s="449"/>
      <c r="BVY46" s="449"/>
      <c r="BVZ46" s="449"/>
      <c r="BWA46" s="450"/>
      <c r="BWB46" s="451"/>
      <c r="BWC46" s="451"/>
      <c r="BWD46" s="451"/>
      <c r="BWE46" s="449"/>
      <c r="BWF46" s="452"/>
      <c r="BWG46" s="453"/>
      <c r="BWH46" s="454"/>
      <c r="BWI46" s="449"/>
      <c r="BWJ46" s="453"/>
      <c r="BWK46" s="453"/>
      <c r="BWL46" s="450"/>
      <c r="BWM46" s="454"/>
      <c r="BWN46" s="455"/>
      <c r="BWO46" s="453"/>
      <c r="BWP46" s="456"/>
      <c r="BWQ46" s="453"/>
      <c r="BWR46" s="456"/>
      <c r="BWS46" s="454"/>
      <c r="BWT46" s="451"/>
      <c r="BWU46" s="454"/>
      <c r="BWV46" s="450"/>
      <c r="BWW46" s="456"/>
      <c r="BWX46" s="456"/>
      <c r="BWY46" s="456"/>
      <c r="BWZ46" s="456"/>
      <c r="BXA46" s="271"/>
      <c r="BXB46" s="451"/>
      <c r="BXC46" s="454"/>
      <c r="BXD46" s="451"/>
      <c r="BXE46" s="457"/>
      <c r="BXF46" s="271"/>
      <c r="BXG46" s="451"/>
      <c r="BXH46" s="454"/>
      <c r="BXI46" s="451"/>
      <c r="BXJ46" s="457"/>
      <c r="BXK46" s="451"/>
      <c r="BXL46" s="457"/>
      <c r="BXM46" s="457"/>
      <c r="BXN46" s="457"/>
      <c r="BXO46" s="271"/>
      <c r="BXP46" s="271"/>
      <c r="BXQ46" s="451"/>
      <c r="BXR46" s="454"/>
      <c r="BXS46" s="451"/>
      <c r="BXT46" s="454"/>
      <c r="BXU46" s="458"/>
      <c r="BXV46" s="459"/>
      <c r="BXW46" s="460"/>
      <c r="BXX46" s="461"/>
      <c r="BXY46" s="462"/>
      <c r="BXZ46" s="458"/>
      <c r="BYA46" s="451"/>
      <c r="BYB46" s="463"/>
      <c r="BYC46" s="451"/>
      <c r="BYD46" s="451"/>
      <c r="BYE46" s="453"/>
      <c r="BYG46" s="449"/>
      <c r="BYH46" s="449"/>
      <c r="BYI46" s="449"/>
      <c r="BYJ46" s="450"/>
      <c r="BYK46" s="451"/>
      <c r="BYL46" s="451"/>
      <c r="BYM46" s="451"/>
      <c r="BYN46" s="449"/>
      <c r="BYO46" s="452"/>
      <c r="BYP46" s="453"/>
      <c r="BYQ46" s="454"/>
      <c r="BYR46" s="449"/>
      <c r="BYS46" s="453"/>
      <c r="BYT46" s="453"/>
      <c r="BYU46" s="450"/>
      <c r="BYV46" s="454"/>
      <c r="BYW46" s="455"/>
      <c r="BYX46" s="453"/>
      <c r="BYY46" s="456"/>
      <c r="BYZ46" s="453"/>
      <c r="BZA46" s="456"/>
      <c r="BZB46" s="454"/>
      <c r="BZC46" s="451"/>
      <c r="BZD46" s="454"/>
      <c r="BZE46" s="450"/>
      <c r="BZF46" s="456"/>
      <c r="BZG46" s="456"/>
      <c r="BZH46" s="456"/>
      <c r="BZI46" s="456"/>
      <c r="BZJ46" s="271"/>
      <c r="BZK46" s="451"/>
      <c r="BZL46" s="454"/>
      <c r="BZM46" s="451"/>
      <c r="BZN46" s="457"/>
      <c r="BZO46" s="271"/>
      <c r="BZP46" s="451"/>
      <c r="BZQ46" s="454"/>
      <c r="BZR46" s="451"/>
      <c r="BZS46" s="457"/>
      <c r="BZT46" s="451"/>
      <c r="BZU46" s="457"/>
      <c r="BZV46" s="457"/>
      <c r="BZW46" s="457"/>
      <c r="BZX46" s="271"/>
      <c r="BZY46" s="271"/>
      <c r="BZZ46" s="451"/>
      <c r="CAA46" s="454"/>
      <c r="CAB46" s="451"/>
      <c r="CAC46" s="454"/>
      <c r="CAD46" s="458"/>
      <c r="CAE46" s="459"/>
      <c r="CAF46" s="460"/>
      <c r="CAG46" s="461"/>
      <c r="CAH46" s="462"/>
      <c r="CAI46" s="458"/>
      <c r="CAJ46" s="451"/>
      <c r="CAK46" s="463"/>
      <c r="CAL46" s="451"/>
      <c r="CAM46" s="451"/>
      <c r="CAN46" s="453"/>
      <c r="CAP46" s="449"/>
      <c r="CAQ46" s="449"/>
      <c r="CAR46" s="449"/>
      <c r="CAS46" s="450"/>
      <c r="CAT46" s="451"/>
      <c r="CAU46" s="451"/>
      <c r="CAV46" s="451"/>
      <c r="CAW46" s="449"/>
      <c r="CAX46" s="452"/>
      <c r="CAY46" s="453"/>
      <c r="CAZ46" s="454"/>
      <c r="CBA46" s="449"/>
      <c r="CBB46" s="453"/>
      <c r="CBC46" s="453"/>
      <c r="CBD46" s="450"/>
      <c r="CBE46" s="454"/>
      <c r="CBF46" s="455"/>
      <c r="CBG46" s="453"/>
      <c r="CBH46" s="456"/>
      <c r="CBI46" s="453"/>
      <c r="CBJ46" s="456"/>
      <c r="CBK46" s="454"/>
      <c r="CBL46" s="451"/>
      <c r="CBM46" s="454"/>
      <c r="CBN46" s="450"/>
      <c r="CBO46" s="456"/>
      <c r="CBP46" s="456"/>
      <c r="CBQ46" s="456"/>
      <c r="CBR46" s="456"/>
      <c r="CBS46" s="271"/>
      <c r="CBT46" s="451"/>
      <c r="CBU46" s="454"/>
      <c r="CBV46" s="451"/>
      <c r="CBW46" s="457"/>
      <c r="CBX46" s="271"/>
      <c r="CBY46" s="451"/>
      <c r="CBZ46" s="454"/>
      <c r="CCA46" s="451"/>
      <c r="CCB46" s="457"/>
      <c r="CCC46" s="451"/>
      <c r="CCD46" s="457"/>
      <c r="CCE46" s="457"/>
      <c r="CCF46" s="457"/>
      <c r="CCG46" s="271"/>
      <c r="CCH46" s="271"/>
      <c r="CCI46" s="451"/>
      <c r="CCJ46" s="454"/>
      <c r="CCK46" s="451"/>
      <c r="CCL46" s="454"/>
      <c r="CCM46" s="458"/>
      <c r="CCN46" s="459"/>
      <c r="CCO46" s="460"/>
      <c r="CCP46" s="461"/>
      <c r="CCQ46" s="462"/>
      <c r="CCR46" s="458"/>
      <c r="CCS46" s="451"/>
      <c r="CCT46" s="463"/>
      <c r="CCU46" s="451"/>
      <c r="CCV46" s="451"/>
      <c r="CCW46" s="453"/>
      <c r="CCY46" s="449"/>
      <c r="CCZ46" s="449"/>
      <c r="CDA46" s="449"/>
      <c r="CDB46" s="450"/>
      <c r="CDC46" s="451"/>
      <c r="CDD46" s="451"/>
      <c r="CDE46" s="451"/>
      <c r="CDF46" s="449"/>
      <c r="CDG46" s="452"/>
      <c r="CDH46" s="453"/>
      <c r="CDI46" s="454"/>
      <c r="CDJ46" s="449"/>
      <c r="CDK46" s="453"/>
      <c r="CDL46" s="453"/>
      <c r="CDM46" s="450"/>
      <c r="CDN46" s="454"/>
      <c r="CDO46" s="455"/>
      <c r="CDP46" s="453"/>
      <c r="CDQ46" s="456"/>
      <c r="CDR46" s="453"/>
      <c r="CDS46" s="456"/>
      <c r="CDT46" s="454"/>
      <c r="CDU46" s="451"/>
      <c r="CDV46" s="454"/>
      <c r="CDW46" s="450"/>
      <c r="CDX46" s="456"/>
      <c r="CDY46" s="456"/>
      <c r="CDZ46" s="456"/>
      <c r="CEA46" s="456"/>
      <c r="CEB46" s="271"/>
      <c r="CEC46" s="451"/>
      <c r="CED46" s="454"/>
      <c r="CEE46" s="451"/>
      <c r="CEF46" s="457"/>
      <c r="CEG46" s="271"/>
      <c r="CEH46" s="451"/>
      <c r="CEI46" s="454"/>
      <c r="CEJ46" s="451"/>
      <c r="CEK46" s="457"/>
      <c r="CEL46" s="451"/>
      <c r="CEM46" s="457"/>
      <c r="CEN46" s="457"/>
      <c r="CEO46" s="457"/>
      <c r="CEP46" s="271"/>
      <c r="CEQ46" s="271"/>
      <c r="CER46" s="451"/>
      <c r="CES46" s="454"/>
      <c r="CET46" s="451"/>
      <c r="CEU46" s="454"/>
      <c r="CEV46" s="458"/>
      <c r="CEW46" s="459"/>
      <c r="CEX46" s="460"/>
      <c r="CEY46" s="461"/>
      <c r="CEZ46" s="462"/>
      <c r="CFA46" s="458"/>
      <c r="CFB46" s="451"/>
      <c r="CFC46" s="463"/>
      <c r="CFD46" s="451"/>
      <c r="CFE46" s="451"/>
      <c r="CFF46" s="453"/>
      <c r="CFH46" s="449"/>
      <c r="CFI46" s="449"/>
      <c r="CFJ46" s="449"/>
      <c r="CFK46" s="450"/>
      <c r="CFL46" s="451"/>
      <c r="CFM46" s="451"/>
      <c r="CFN46" s="451"/>
      <c r="CFO46" s="449"/>
      <c r="CFP46" s="452"/>
      <c r="CFQ46" s="453"/>
      <c r="CFR46" s="454"/>
      <c r="CFS46" s="449"/>
      <c r="CFT46" s="453"/>
      <c r="CFU46" s="453"/>
      <c r="CFV46" s="450"/>
      <c r="CFW46" s="454"/>
      <c r="CFX46" s="455"/>
      <c r="CFY46" s="453"/>
      <c r="CFZ46" s="456"/>
      <c r="CGA46" s="453"/>
      <c r="CGB46" s="456"/>
      <c r="CGC46" s="454"/>
      <c r="CGD46" s="451"/>
      <c r="CGE46" s="454"/>
      <c r="CGF46" s="450"/>
      <c r="CGG46" s="456"/>
      <c r="CGH46" s="456"/>
      <c r="CGI46" s="456"/>
      <c r="CGJ46" s="456"/>
      <c r="CGK46" s="271"/>
      <c r="CGL46" s="451"/>
      <c r="CGM46" s="454"/>
      <c r="CGN46" s="451"/>
      <c r="CGO46" s="457"/>
      <c r="CGP46" s="271"/>
      <c r="CGQ46" s="451"/>
      <c r="CGR46" s="454"/>
      <c r="CGS46" s="451"/>
      <c r="CGT46" s="457"/>
      <c r="CGU46" s="451"/>
      <c r="CGV46" s="457"/>
      <c r="CGW46" s="457"/>
      <c r="CGX46" s="457"/>
      <c r="CGY46" s="271"/>
      <c r="CGZ46" s="271"/>
      <c r="CHA46" s="451"/>
      <c r="CHB46" s="454"/>
      <c r="CHC46" s="451"/>
      <c r="CHD46" s="454"/>
      <c r="CHE46" s="458"/>
      <c r="CHF46" s="459"/>
      <c r="CHG46" s="460"/>
      <c r="CHH46" s="461"/>
      <c r="CHI46" s="462"/>
      <c r="CHJ46" s="458"/>
      <c r="CHK46" s="451"/>
      <c r="CHL46" s="463"/>
      <c r="CHM46" s="451"/>
      <c r="CHN46" s="451"/>
      <c r="CHO46" s="453"/>
      <c r="CHQ46" s="449"/>
      <c r="CHR46" s="449"/>
      <c r="CHS46" s="449"/>
      <c r="CHT46" s="450"/>
      <c r="CHU46" s="451"/>
      <c r="CHV46" s="451"/>
      <c r="CHW46" s="451"/>
      <c r="CHX46" s="449"/>
      <c r="CHY46" s="452"/>
      <c r="CHZ46" s="453"/>
      <c r="CIA46" s="454"/>
      <c r="CIB46" s="449"/>
      <c r="CIC46" s="453"/>
      <c r="CID46" s="453"/>
      <c r="CIE46" s="450"/>
      <c r="CIF46" s="454"/>
      <c r="CIG46" s="455"/>
      <c r="CIH46" s="453"/>
      <c r="CII46" s="456"/>
      <c r="CIJ46" s="453"/>
      <c r="CIK46" s="456"/>
      <c r="CIL46" s="454"/>
      <c r="CIM46" s="451"/>
      <c r="CIN46" s="454"/>
      <c r="CIO46" s="450"/>
      <c r="CIP46" s="456"/>
      <c r="CIQ46" s="456"/>
      <c r="CIR46" s="456"/>
      <c r="CIS46" s="456"/>
      <c r="CIT46" s="271"/>
      <c r="CIU46" s="451"/>
      <c r="CIV46" s="454"/>
      <c r="CIW46" s="451"/>
      <c r="CIX46" s="457"/>
      <c r="CIY46" s="271"/>
      <c r="CIZ46" s="451"/>
      <c r="CJA46" s="454"/>
      <c r="CJB46" s="451"/>
      <c r="CJC46" s="457"/>
      <c r="CJD46" s="451"/>
      <c r="CJE46" s="457"/>
      <c r="CJF46" s="457"/>
      <c r="CJG46" s="457"/>
      <c r="CJH46" s="271"/>
      <c r="CJI46" s="271"/>
      <c r="CJJ46" s="451"/>
      <c r="CJK46" s="454"/>
      <c r="CJL46" s="451"/>
      <c r="CJM46" s="454"/>
      <c r="CJN46" s="458"/>
      <c r="CJO46" s="459"/>
      <c r="CJP46" s="460"/>
      <c r="CJQ46" s="461"/>
      <c r="CJR46" s="462"/>
      <c r="CJS46" s="458"/>
      <c r="CJT46" s="451"/>
      <c r="CJU46" s="463"/>
      <c r="CJV46" s="451"/>
      <c r="CJW46" s="451"/>
      <c r="CJX46" s="453"/>
      <c r="CJZ46" s="449"/>
      <c r="CKA46" s="449"/>
      <c r="CKB46" s="449"/>
      <c r="CKC46" s="450"/>
      <c r="CKD46" s="451"/>
      <c r="CKE46" s="451"/>
      <c r="CKF46" s="451"/>
      <c r="CKG46" s="449"/>
      <c r="CKH46" s="452"/>
      <c r="CKI46" s="453"/>
      <c r="CKJ46" s="454"/>
      <c r="CKK46" s="449"/>
      <c r="CKL46" s="453"/>
      <c r="CKM46" s="453"/>
      <c r="CKN46" s="450"/>
      <c r="CKO46" s="454"/>
      <c r="CKP46" s="455"/>
      <c r="CKQ46" s="453"/>
      <c r="CKR46" s="456"/>
      <c r="CKS46" s="453"/>
      <c r="CKT46" s="456"/>
      <c r="CKU46" s="454"/>
      <c r="CKV46" s="451"/>
      <c r="CKW46" s="454"/>
      <c r="CKX46" s="450"/>
      <c r="CKY46" s="456"/>
      <c r="CKZ46" s="456"/>
      <c r="CLA46" s="456"/>
      <c r="CLB46" s="456"/>
      <c r="CLC46" s="271"/>
      <c r="CLD46" s="451"/>
      <c r="CLE46" s="454"/>
      <c r="CLF46" s="451"/>
      <c r="CLG46" s="457"/>
      <c r="CLH46" s="271"/>
      <c r="CLI46" s="451"/>
      <c r="CLJ46" s="454"/>
      <c r="CLK46" s="451"/>
      <c r="CLL46" s="457"/>
      <c r="CLM46" s="451"/>
      <c r="CLN46" s="457"/>
      <c r="CLO46" s="457"/>
      <c r="CLP46" s="457"/>
      <c r="CLQ46" s="271"/>
      <c r="CLR46" s="271"/>
      <c r="CLS46" s="451"/>
      <c r="CLT46" s="454"/>
      <c r="CLU46" s="451"/>
      <c r="CLV46" s="454"/>
      <c r="CLW46" s="458"/>
      <c r="CLX46" s="459"/>
      <c r="CLY46" s="460"/>
      <c r="CLZ46" s="461"/>
      <c r="CMA46" s="462"/>
      <c r="CMB46" s="458"/>
      <c r="CMC46" s="451"/>
      <c r="CMD46" s="463"/>
      <c r="CME46" s="451"/>
      <c r="CMF46" s="451"/>
      <c r="CMG46" s="453"/>
      <c r="CMI46" s="449"/>
      <c r="CMJ46" s="449"/>
      <c r="CMK46" s="449"/>
      <c r="CML46" s="450"/>
      <c r="CMM46" s="451"/>
      <c r="CMN46" s="451"/>
      <c r="CMO46" s="451"/>
      <c r="CMP46" s="449"/>
      <c r="CMQ46" s="452"/>
      <c r="CMR46" s="453"/>
      <c r="CMS46" s="454"/>
      <c r="CMT46" s="449"/>
      <c r="CMU46" s="453"/>
      <c r="CMV46" s="453"/>
      <c r="CMW46" s="450"/>
      <c r="CMX46" s="454"/>
      <c r="CMY46" s="455"/>
      <c r="CMZ46" s="453"/>
      <c r="CNA46" s="456"/>
      <c r="CNB46" s="453"/>
      <c r="CNC46" s="456"/>
      <c r="CND46" s="454"/>
      <c r="CNE46" s="451"/>
      <c r="CNF46" s="454"/>
      <c r="CNG46" s="450"/>
      <c r="CNH46" s="456"/>
      <c r="CNI46" s="456"/>
      <c r="CNJ46" s="456"/>
      <c r="CNK46" s="456"/>
      <c r="CNL46" s="271"/>
      <c r="CNM46" s="451"/>
      <c r="CNN46" s="454"/>
      <c r="CNO46" s="451"/>
      <c r="CNP46" s="457"/>
      <c r="CNQ46" s="271"/>
      <c r="CNR46" s="451"/>
      <c r="CNS46" s="454"/>
      <c r="CNT46" s="451"/>
      <c r="CNU46" s="457"/>
      <c r="CNV46" s="451"/>
      <c r="CNW46" s="457"/>
      <c r="CNX46" s="457"/>
      <c r="CNY46" s="457"/>
      <c r="CNZ46" s="271"/>
      <c r="COA46" s="271"/>
      <c r="COB46" s="451"/>
      <c r="COC46" s="454"/>
      <c r="COD46" s="451"/>
      <c r="COE46" s="454"/>
      <c r="COF46" s="458"/>
      <c r="COG46" s="459"/>
      <c r="COH46" s="460"/>
      <c r="COI46" s="461"/>
      <c r="COJ46" s="462"/>
      <c r="COK46" s="458"/>
      <c r="COL46" s="451"/>
      <c r="COM46" s="463"/>
      <c r="CON46" s="451"/>
      <c r="COO46" s="451"/>
      <c r="COP46" s="453"/>
      <c r="COR46" s="449"/>
      <c r="COS46" s="449"/>
      <c r="COT46" s="449"/>
      <c r="COU46" s="450"/>
      <c r="COV46" s="451"/>
      <c r="COW46" s="451"/>
      <c r="COX46" s="451"/>
      <c r="COY46" s="449"/>
      <c r="COZ46" s="452"/>
      <c r="CPA46" s="453"/>
      <c r="CPB46" s="454"/>
      <c r="CPC46" s="449"/>
      <c r="CPD46" s="453"/>
      <c r="CPE46" s="453"/>
      <c r="CPF46" s="450"/>
      <c r="CPG46" s="454"/>
      <c r="CPH46" s="455"/>
      <c r="CPI46" s="453"/>
      <c r="CPJ46" s="456"/>
      <c r="CPK46" s="453"/>
      <c r="CPL46" s="456"/>
      <c r="CPM46" s="454"/>
      <c r="CPN46" s="451"/>
      <c r="CPO46" s="454"/>
      <c r="CPP46" s="450"/>
      <c r="CPQ46" s="456"/>
      <c r="CPR46" s="456"/>
      <c r="CPS46" s="456"/>
      <c r="CPT46" s="456"/>
      <c r="CPU46" s="271"/>
      <c r="CPV46" s="451"/>
      <c r="CPW46" s="454"/>
      <c r="CPX46" s="451"/>
      <c r="CPY46" s="457"/>
      <c r="CPZ46" s="271"/>
      <c r="CQA46" s="451"/>
      <c r="CQB46" s="454"/>
      <c r="CQC46" s="451"/>
      <c r="CQD46" s="457"/>
      <c r="CQE46" s="451"/>
      <c r="CQF46" s="457"/>
      <c r="CQG46" s="457"/>
      <c r="CQH46" s="457"/>
      <c r="CQI46" s="271"/>
      <c r="CQJ46" s="271"/>
      <c r="CQK46" s="451"/>
      <c r="CQL46" s="454"/>
      <c r="CQM46" s="451"/>
      <c r="CQN46" s="454"/>
      <c r="CQO46" s="458"/>
      <c r="CQP46" s="459"/>
      <c r="CQQ46" s="460"/>
      <c r="CQR46" s="461"/>
      <c r="CQS46" s="462"/>
      <c r="CQT46" s="458"/>
      <c r="CQU46" s="451"/>
      <c r="CQV46" s="463"/>
      <c r="CQW46" s="451"/>
      <c r="CQX46" s="451"/>
      <c r="CQY46" s="453"/>
      <c r="CRA46" s="449"/>
      <c r="CRB46" s="449"/>
      <c r="CRC46" s="449"/>
      <c r="CRD46" s="450"/>
      <c r="CRE46" s="451"/>
      <c r="CRF46" s="451"/>
      <c r="CRG46" s="451"/>
      <c r="CRH46" s="449"/>
      <c r="CRI46" s="452"/>
      <c r="CRJ46" s="453"/>
      <c r="CRK46" s="454"/>
      <c r="CRL46" s="449"/>
      <c r="CRM46" s="453"/>
      <c r="CRN46" s="453"/>
      <c r="CRO46" s="450"/>
      <c r="CRP46" s="454"/>
      <c r="CRQ46" s="455"/>
      <c r="CRR46" s="453"/>
      <c r="CRS46" s="456"/>
      <c r="CRT46" s="453"/>
      <c r="CRU46" s="456"/>
      <c r="CRV46" s="454"/>
      <c r="CRW46" s="451"/>
      <c r="CRX46" s="454"/>
      <c r="CRY46" s="450"/>
      <c r="CRZ46" s="456"/>
      <c r="CSA46" s="456"/>
      <c r="CSB46" s="456"/>
      <c r="CSC46" s="456"/>
      <c r="CSD46" s="271"/>
      <c r="CSE46" s="451"/>
      <c r="CSF46" s="454"/>
      <c r="CSG46" s="451"/>
      <c r="CSH46" s="457"/>
      <c r="CSI46" s="271"/>
      <c r="CSJ46" s="451"/>
      <c r="CSK46" s="454"/>
      <c r="CSL46" s="451"/>
      <c r="CSM46" s="457"/>
      <c r="CSN46" s="451"/>
      <c r="CSO46" s="457"/>
      <c r="CSP46" s="457"/>
      <c r="CSQ46" s="457"/>
      <c r="CSR46" s="271"/>
      <c r="CSS46" s="271"/>
      <c r="CST46" s="451"/>
      <c r="CSU46" s="454"/>
      <c r="CSV46" s="451"/>
      <c r="CSW46" s="454"/>
      <c r="CSX46" s="458"/>
      <c r="CSY46" s="459"/>
      <c r="CSZ46" s="460"/>
      <c r="CTA46" s="461"/>
      <c r="CTB46" s="462"/>
      <c r="CTC46" s="458"/>
      <c r="CTD46" s="451"/>
      <c r="CTE46" s="463"/>
      <c r="CTF46" s="451"/>
      <c r="CTG46" s="451"/>
      <c r="CTH46" s="453"/>
      <c r="CTJ46" s="449"/>
      <c r="CTK46" s="449"/>
      <c r="CTL46" s="449"/>
      <c r="CTM46" s="450"/>
      <c r="CTN46" s="451"/>
      <c r="CTO46" s="451"/>
      <c r="CTP46" s="451"/>
      <c r="CTQ46" s="449"/>
      <c r="CTR46" s="452"/>
      <c r="CTS46" s="453"/>
      <c r="CTT46" s="454"/>
      <c r="CTU46" s="449"/>
      <c r="CTV46" s="453"/>
      <c r="CTW46" s="453"/>
      <c r="CTX46" s="450"/>
      <c r="CTY46" s="454"/>
      <c r="CTZ46" s="455"/>
      <c r="CUA46" s="453"/>
      <c r="CUB46" s="456"/>
      <c r="CUC46" s="453"/>
      <c r="CUD46" s="456"/>
      <c r="CUE46" s="454"/>
      <c r="CUF46" s="451"/>
      <c r="CUG46" s="454"/>
      <c r="CUH46" s="450"/>
      <c r="CUI46" s="456"/>
      <c r="CUJ46" s="456"/>
      <c r="CUK46" s="456"/>
      <c r="CUL46" s="456"/>
      <c r="CUM46" s="271"/>
      <c r="CUN46" s="451"/>
      <c r="CUO46" s="454"/>
      <c r="CUP46" s="451"/>
      <c r="CUQ46" s="457"/>
      <c r="CUR46" s="271"/>
      <c r="CUS46" s="451"/>
      <c r="CUT46" s="454"/>
      <c r="CUU46" s="451"/>
      <c r="CUV46" s="457"/>
      <c r="CUW46" s="451"/>
      <c r="CUX46" s="457"/>
      <c r="CUY46" s="457"/>
      <c r="CUZ46" s="457"/>
      <c r="CVA46" s="271"/>
      <c r="CVB46" s="271"/>
      <c r="CVC46" s="451"/>
      <c r="CVD46" s="454"/>
      <c r="CVE46" s="451"/>
      <c r="CVF46" s="454"/>
      <c r="CVG46" s="458"/>
      <c r="CVH46" s="459"/>
      <c r="CVI46" s="460"/>
      <c r="CVJ46" s="461"/>
      <c r="CVK46" s="462"/>
      <c r="CVL46" s="458"/>
      <c r="CVM46" s="451"/>
      <c r="CVN46" s="463"/>
      <c r="CVO46" s="451"/>
      <c r="CVP46" s="451"/>
      <c r="CVQ46" s="453"/>
      <c r="CVS46" s="449"/>
      <c r="CVT46" s="449"/>
      <c r="CVU46" s="449"/>
      <c r="CVV46" s="450"/>
      <c r="CVW46" s="451"/>
      <c r="CVX46" s="451"/>
      <c r="CVY46" s="451"/>
      <c r="CVZ46" s="449"/>
      <c r="CWA46" s="452"/>
      <c r="CWB46" s="453"/>
      <c r="CWC46" s="454"/>
      <c r="CWD46" s="449"/>
      <c r="CWE46" s="453"/>
      <c r="CWF46" s="453"/>
      <c r="CWG46" s="450"/>
      <c r="CWH46" s="454"/>
      <c r="CWI46" s="455"/>
      <c r="CWJ46" s="453"/>
      <c r="CWK46" s="456"/>
      <c r="CWL46" s="453"/>
      <c r="CWM46" s="456"/>
      <c r="CWN46" s="454"/>
      <c r="CWO46" s="451"/>
      <c r="CWP46" s="454"/>
      <c r="CWQ46" s="450"/>
      <c r="CWR46" s="456"/>
      <c r="CWS46" s="456"/>
      <c r="CWT46" s="456"/>
      <c r="CWU46" s="456"/>
      <c r="CWV46" s="271"/>
      <c r="CWW46" s="451"/>
      <c r="CWX46" s="454"/>
      <c r="CWY46" s="451"/>
      <c r="CWZ46" s="457"/>
      <c r="CXA46" s="271"/>
      <c r="CXB46" s="451"/>
      <c r="CXC46" s="454"/>
      <c r="CXD46" s="451"/>
      <c r="CXE46" s="457"/>
      <c r="CXF46" s="451"/>
      <c r="CXG46" s="457"/>
      <c r="CXH46" s="457"/>
      <c r="CXI46" s="457"/>
      <c r="CXJ46" s="271"/>
      <c r="CXK46" s="271"/>
      <c r="CXL46" s="451"/>
      <c r="CXM46" s="454"/>
      <c r="CXN46" s="451"/>
      <c r="CXO46" s="454"/>
      <c r="CXP46" s="458"/>
      <c r="CXQ46" s="459"/>
      <c r="CXR46" s="460"/>
      <c r="CXS46" s="461"/>
      <c r="CXT46" s="462"/>
      <c r="CXU46" s="458"/>
      <c r="CXV46" s="451"/>
      <c r="CXW46" s="463"/>
      <c r="CXX46" s="451"/>
      <c r="CXY46" s="451"/>
      <c r="CXZ46" s="453"/>
      <c r="CYB46" s="449"/>
      <c r="CYC46" s="449"/>
      <c r="CYD46" s="449"/>
      <c r="CYE46" s="450"/>
      <c r="CYF46" s="451"/>
      <c r="CYG46" s="451"/>
      <c r="CYH46" s="451"/>
      <c r="CYI46" s="449"/>
      <c r="CYJ46" s="452"/>
      <c r="CYK46" s="453"/>
      <c r="CYL46" s="454"/>
      <c r="CYM46" s="449"/>
      <c r="CYN46" s="453"/>
      <c r="CYO46" s="453"/>
      <c r="CYP46" s="450"/>
      <c r="CYQ46" s="454"/>
      <c r="CYR46" s="455"/>
      <c r="CYS46" s="453"/>
      <c r="CYT46" s="456"/>
      <c r="CYU46" s="453"/>
      <c r="CYV46" s="456"/>
      <c r="CYW46" s="454"/>
      <c r="CYX46" s="451"/>
      <c r="CYY46" s="454"/>
      <c r="CYZ46" s="450"/>
      <c r="CZA46" s="456"/>
      <c r="CZB46" s="456"/>
      <c r="CZC46" s="456"/>
      <c r="CZD46" s="456"/>
      <c r="CZE46" s="271"/>
      <c r="CZF46" s="451"/>
      <c r="CZG46" s="454"/>
      <c r="CZH46" s="451"/>
      <c r="CZI46" s="457"/>
      <c r="CZJ46" s="271"/>
      <c r="CZK46" s="451"/>
      <c r="CZL46" s="454"/>
      <c r="CZM46" s="451"/>
      <c r="CZN46" s="457"/>
      <c r="CZO46" s="451"/>
      <c r="CZP46" s="457"/>
      <c r="CZQ46" s="457"/>
      <c r="CZR46" s="457"/>
      <c r="CZS46" s="271"/>
      <c r="CZT46" s="271"/>
      <c r="CZU46" s="451"/>
      <c r="CZV46" s="454"/>
      <c r="CZW46" s="451"/>
      <c r="CZX46" s="454"/>
      <c r="CZY46" s="458"/>
      <c r="CZZ46" s="459"/>
      <c r="DAA46" s="460"/>
      <c r="DAB46" s="461"/>
      <c r="DAC46" s="462"/>
      <c r="DAD46" s="458"/>
      <c r="DAE46" s="451"/>
      <c r="DAF46" s="463"/>
      <c r="DAG46" s="451"/>
      <c r="DAH46" s="451"/>
      <c r="DAI46" s="453"/>
      <c r="DAK46" s="449"/>
      <c r="DAL46" s="449"/>
      <c r="DAM46" s="449"/>
      <c r="DAN46" s="450"/>
      <c r="DAO46" s="451"/>
      <c r="DAP46" s="451"/>
      <c r="DAQ46" s="451"/>
      <c r="DAR46" s="449"/>
      <c r="DAS46" s="452"/>
      <c r="DAT46" s="453"/>
      <c r="DAU46" s="454"/>
      <c r="DAV46" s="449"/>
      <c r="DAW46" s="453"/>
      <c r="DAX46" s="453"/>
      <c r="DAY46" s="450"/>
      <c r="DAZ46" s="454"/>
      <c r="DBA46" s="455"/>
      <c r="DBB46" s="453"/>
      <c r="DBC46" s="456"/>
      <c r="DBD46" s="453"/>
      <c r="DBE46" s="456"/>
      <c r="DBF46" s="454"/>
      <c r="DBG46" s="451"/>
      <c r="DBH46" s="454"/>
      <c r="DBI46" s="450"/>
      <c r="DBJ46" s="456"/>
      <c r="DBK46" s="456"/>
      <c r="DBL46" s="456"/>
      <c r="DBM46" s="456"/>
      <c r="DBN46" s="271"/>
      <c r="DBO46" s="451"/>
      <c r="DBP46" s="454"/>
      <c r="DBQ46" s="451"/>
      <c r="DBR46" s="457"/>
      <c r="DBS46" s="271"/>
      <c r="DBT46" s="451"/>
      <c r="DBU46" s="454"/>
      <c r="DBV46" s="451"/>
      <c r="DBW46" s="457"/>
      <c r="DBX46" s="451"/>
      <c r="DBY46" s="457"/>
      <c r="DBZ46" s="457"/>
      <c r="DCA46" s="457"/>
      <c r="DCB46" s="271"/>
      <c r="DCC46" s="271"/>
      <c r="DCD46" s="451"/>
      <c r="DCE46" s="454"/>
      <c r="DCF46" s="451"/>
      <c r="DCG46" s="454"/>
      <c r="DCH46" s="458"/>
      <c r="DCI46" s="459"/>
      <c r="DCJ46" s="460"/>
      <c r="DCK46" s="461"/>
      <c r="DCL46" s="462"/>
      <c r="DCM46" s="458"/>
      <c r="DCN46" s="451"/>
      <c r="DCO46" s="463"/>
      <c r="DCP46" s="451"/>
      <c r="DCQ46" s="451"/>
      <c r="DCR46" s="453"/>
      <c r="DCT46" s="449"/>
      <c r="DCU46" s="449"/>
      <c r="DCV46" s="449"/>
      <c r="DCW46" s="450"/>
      <c r="DCX46" s="451"/>
      <c r="DCY46" s="451"/>
      <c r="DCZ46" s="451"/>
      <c r="DDA46" s="449"/>
      <c r="DDB46" s="452"/>
      <c r="DDC46" s="453"/>
      <c r="DDD46" s="454"/>
      <c r="DDE46" s="449"/>
      <c r="DDF46" s="453"/>
      <c r="DDG46" s="453"/>
      <c r="DDH46" s="450"/>
      <c r="DDI46" s="454"/>
      <c r="DDJ46" s="455"/>
      <c r="DDK46" s="453"/>
      <c r="DDL46" s="456"/>
      <c r="DDM46" s="453"/>
      <c r="DDN46" s="456"/>
      <c r="DDO46" s="454"/>
      <c r="DDP46" s="451"/>
      <c r="DDQ46" s="454"/>
      <c r="DDR46" s="450"/>
      <c r="DDS46" s="456"/>
      <c r="DDT46" s="456"/>
      <c r="DDU46" s="456"/>
      <c r="DDV46" s="456"/>
      <c r="DDW46" s="271"/>
      <c r="DDX46" s="451"/>
      <c r="DDY46" s="454"/>
      <c r="DDZ46" s="451"/>
      <c r="DEA46" s="457"/>
      <c r="DEB46" s="271"/>
      <c r="DEC46" s="451"/>
      <c r="DED46" s="454"/>
      <c r="DEE46" s="451"/>
      <c r="DEF46" s="457"/>
      <c r="DEG46" s="451"/>
      <c r="DEH46" s="457"/>
      <c r="DEI46" s="457"/>
      <c r="DEJ46" s="457"/>
      <c r="DEK46" s="271"/>
      <c r="DEL46" s="271"/>
      <c r="DEM46" s="451"/>
      <c r="DEN46" s="454"/>
      <c r="DEO46" s="451"/>
      <c r="DEP46" s="454"/>
      <c r="DEQ46" s="458"/>
      <c r="DER46" s="459"/>
      <c r="DES46" s="460"/>
      <c r="DET46" s="461"/>
      <c r="DEU46" s="462"/>
      <c r="DEV46" s="458"/>
      <c r="DEW46" s="451"/>
      <c r="DEX46" s="463"/>
      <c r="DEY46" s="451"/>
      <c r="DEZ46" s="451"/>
      <c r="DFA46" s="453"/>
      <c r="DFC46" s="449"/>
      <c r="DFD46" s="449"/>
      <c r="DFE46" s="449"/>
      <c r="DFF46" s="450"/>
      <c r="DFG46" s="451"/>
      <c r="DFH46" s="451"/>
      <c r="DFI46" s="451"/>
      <c r="DFJ46" s="449"/>
      <c r="DFK46" s="452"/>
      <c r="DFL46" s="453"/>
      <c r="DFM46" s="454"/>
      <c r="DFN46" s="449"/>
      <c r="DFO46" s="453"/>
      <c r="DFP46" s="453"/>
      <c r="DFQ46" s="450"/>
      <c r="DFR46" s="454"/>
      <c r="DFS46" s="455"/>
      <c r="DFT46" s="453"/>
      <c r="DFU46" s="456"/>
      <c r="DFV46" s="453"/>
      <c r="DFW46" s="456"/>
      <c r="DFX46" s="454"/>
      <c r="DFY46" s="451"/>
      <c r="DFZ46" s="454"/>
      <c r="DGA46" s="450"/>
      <c r="DGB46" s="456"/>
      <c r="DGC46" s="456"/>
      <c r="DGD46" s="456"/>
      <c r="DGE46" s="456"/>
      <c r="DGF46" s="271"/>
      <c r="DGG46" s="451"/>
      <c r="DGH46" s="454"/>
      <c r="DGI46" s="451"/>
      <c r="DGJ46" s="457"/>
      <c r="DGK46" s="271"/>
      <c r="DGL46" s="451"/>
      <c r="DGM46" s="454"/>
      <c r="DGN46" s="451"/>
      <c r="DGO46" s="457"/>
      <c r="DGP46" s="451"/>
      <c r="DGQ46" s="457"/>
      <c r="DGR46" s="457"/>
      <c r="DGS46" s="457"/>
      <c r="DGT46" s="271"/>
      <c r="DGU46" s="271"/>
      <c r="DGV46" s="451"/>
      <c r="DGW46" s="454"/>
      <c r="DGX46" s="451"/>
      <c r="DGY46" s="454"/>
      <c r="DGZ46" s="458"/>
      <c r="DHA46" s="459"/>
      <c r="DHB46" s="460"/>
      <c r="DHC46" s="461"/>
      <c r="DHD46" s="462"/>
      <c r="DHE46" s="458"/>
      <c r="DHF46" s="451"/>
      <c r="DHG46" s="463"/>
      <c r="DHH46" s="451"/>
      <c r="DHI46" s="451"/>
      <c r="DHJ46" s="453"/>
      <c r="DHL46" s="449"/>
      <c r="DHM46" s="449"/>
      <c r="DHN46" s="449"/>
      <c r="DHO46" s="450"/>
      <c r="DHP46" s="451"/>
      <c r="DHQ46" s="451"/>
      <c r="DHR46" s="451"/>
      <c r="DHS46" s="449"/>
      <c r="DHT46" s="452"/>
      <c r="DHU46" s="453"/>
      <c r="DHV46" s="454"/>
      <c r="DHW46" s="449"/>
      <c r="DHX46" s="453"/>
      <c r="DHY46" s="453"/>
      <c r="DHZ46" s="450"/>
      <c r="DIA46" s="454"/>
      <c r="DIB46" s="455"/>
      <c r="DIC46" s="453"/>
      <c r="DID46" s="456"/>
      <c r="DIE46" s="453"/>
      <c r="DIF46" s="456"/>
      <c r="DIG46" s="454"/>
      <c r="DIH46" s="451"/>
      <c r="DII46" s="454"/>
      <c r="DIJ46" s="450"/>
      <c r="DIK46" s="456"/>
      <c r="DIL46" s="456"/>
      <c r="DIM46" s="456"/>
      <c r="DIN46" s="456"/>
      <c r="DIO46" s="271"/>
      <c r="DIP46" s="451"/>
      <c r="DIQ46" s="454"/>
      <c r="DIR46" s="451"/>
      <c r="DIS46" s="457"/>
      <c r="DIT46" s="271"/>
      <c r="DIU46" s="451"/>
      <c r="DIV46" s="454"/>
      <c r="DIW46" s="451"/>
      <c r="DIX46" s="457"/>
      <c r="DIY46" s="451"/>
      <c r="DIZ46" s="457"/>
      <c r="DJA46" s="457"/>
      <c r="DJB46" s="457"/>
      <c r="DJC46" s="271"/>
      <c r="DJD46" s="271"/>
      <c r="DJE46" s="451"/>
      <c r="DJF46" s="454"/>
      <c r="DJG46" s="451"/>
      <c r="DJH46" s="454"/>
      <c r="DJI46" s="458"/>
      <c r="DJJ46" s="459"/>
      <c r="DJK46" s="460"/>
      <c r="DJL46" s="461"/>
      <c r="DJM46" s="462"/>
      <c r="DJN46" s="458"/>
      <c r="DJO46" s="451"/>
      <c r="DJP46" s="463"/>
      <c r="DJQ46" s="451"/>
      <c r="DJR46" s="451"/>
      <c r="DJS46" s="453"/>
      <c r="DJU46" s="449"/>
      <c r="DJV46" s="449"/>
      <c r="DJW46" s="449"/>
      <c r="DJX46" s="450"/>
      <c r="DJY46" s="451"/>
      <c r="DJZ46" s="451"/>
      <c r="DKA46" s="451"/>
      <c r="DKB46" s="449"/>
      <c r="DKC46" s="452"/>
      <c r="DKD46" s="453"/>
      <c r="DKE46" s="454"/>
      <c r="DKF46" s="449"/>
      <c r="DKG46" s="453"/>
      <c r="DKH46" s="453"/>
      <c r="DKI46" s="450"/>
      <c r="DKJ46" s="454"/>
      <c r="DKK46" s="455"/>
      <c r="DKL46" s="453"/>
      <c r="DKM46" s="456"/>
      <c r="DKN46" s="453"/>
      <c r="DKO46" s="456"/>
      <c r="DKP46" s="454"/>
      <c r="DKQ46" s="451"/>
      <c r="DKR46" s="454"/>
      <c r="DKS46" s="450"/>
      <c r="DKT46" s="456"/>
      <c r="DKU46" s="456"/>
      <c r="DKV46" s="456"/>
      <c r="DKW46" s="456"/>
      <c r="DKX46" s="271"/>
      <c r="DKY46" s="451"/>
      <c r="DKZ46" s="454"/>
      <c r="DLA46" s="451"/>
      <c r="DLB46" s="457"/>
      <c r="DLC46" s="271"/>
      <c r="DLD46" s="451"/>
      <c r="DLE46" s="454"/>
      <c r="DLF46" s="451"/>
      <c r="DLG46" s="457"/>
      <c r="DLH46" s="451"/>
      <c r="DLI46" s="457"/>
      <c r="DLJ46" s="457"/>
      <c r="DLK46" s="457"/>
      <c r="DLL46" s="271"/>
      <c r="DLM46" s="271"/>
      <c r="DLN46" s="451"/>
      <c r="DLO46" s="454"/>
      <c r="DLP46" s="451"/>
      <c r="DLQ46" s="454"/>
      <c r="DLR46" s="458"/>
      <c r="DLS46" s="459"/>
      <c r="DLT46" s="460"/>
      <c r="DLU46" s="461"/>
      <c r="DLV46" s="462"/>
      <c r="DLW46" s="458"/>
      <c r="DLX46" s="451"/>
      <c r="DLY46" s="463"/>
      <c r="DLZ46" s="451"/>
      <c r="DMA46" s="451"/>
      <c r="DMB46" s="453"/>
      <c r="DMD46" s="449"/>
      <c r="DME46" s="449"/>
      <c r="DMF46" s="449"/>
      <c r="DMG46" s="450"/>
      <c r="DMH46" s="451"/>
      <c r="DMI46" s="451"/>
      <c r="DMJ46" s="451"/>
      <c r="DMK46" s="449"/>
      <c r="DML46" s="452"/>
      <c r="DMM46" s="453"/>
      <c r="DMN46" s="454"/>
      <c r="DMO46" s="449"/>
      <c r="DMP46" s="453"/>
      <c r="DMQ46" s="453"/>
      <c r="DMR46" s="450"/>
      <c r="DMS46" s="454"/>
      <c r="DMT46" s="455"/>
      <c r="DMU46" s="453"/>
      <c r="DMV46" s="456"/>
      <c r="DMW46" s="453"/>
      <c r="DMX46" s="456"/>
      <c r="DMY46" s="454"/>
      <c r="DMZ46" s="451"/>
      <c r="DNA46" s="454"/>
      <c r="DNB46" s="450"/>
      <c r="DNC46" s="456"/>
      <c r="DND46" s="456"/>
      <c r="DNE46" s="456"/>
      <c r="DNF46" s="456"/>
      <c r="DNG46" s="271"/>
      <c r="DNH46" s="451"/>
      <c r="DNI46" s="454"/>
      <c r="DNJ46" s="451"/>
      <c r="DNK46" s="457"/>
      <c r="DNL46" s="271"/>
      <c r="DNM46" s="451"/>
      <c r="DNN46" s="454"/>
      <c r="DNO46" s="451"/>
      <c r="DNP46" s="457"/>
      <c r="DNQ46" s="451"/>
      <c r="DNR46" s="457"/>
      <c r="DNS46" s="457"/>
      <c r="DNT46" s="457"/>
      <c r="DNU46" s="271"/>
      <c r="DNV46" s="271"/>
      <c r="DNW46" s="451"/>
      <c r="DNX46" s="454"/>
      <c r="DNY46" s="451"/>
      <c r="DNZ46" s="454"/>
      <c r="DOA46" s="458"/>
      <c r="DOB46" s="459"/>
      <c r="DOC46" s="460"/>
      <c r="DOD46" s="461"/>
      <c r="DOE46" s="462"/>
      <c r="DOF46" s="458"/>
      <c r="DOG46" s="451"/>
      <c r="DOH46" s="463"/>
      <c r="DOI46" s="451"/>
      <c r="DOJ46" s="451"/>
      <c r="DOK46" s="453"/>
      <c r="DOM46" s="449"/>
      <c r="DON46" s="449"/>
      <c r="DOO46" s="449"/>
      <c r="DOP46" s="450"/>
      <c r="DOQ46" s="451"/>
      <c r="DOR46" s="451"/>
      <c r="DOS46" s="451"/>
      <c r="DOT46" s="449"/>
      <c r="DOU46" s="452"/>
      <c r="DOV46" s="453"/>
      <c r="DOW46" s="454"/>
      <c r="DOX46" s="449"/>
      <c r="DOY46" s="453"/>
      <c r="DOZ46" s="453"/>
      <c r="DPA46" s="450"/>
      <c r="DPB46" s="454"/>
      <c r="DPC46" s="455"/>
      <c r="DPD46" s="453"/>
      <c r="DPE46" s="456"/>
      <c r="DPF46" s="453"/>
      <c r="DPG46" s="456"/>
      <c r="DPH46" s="454"/>
      <c r="DPI46" s="451"/>
      <c r="DPJ46" s="454"/>
      <c r="DPK46" s="450"/>
      <c r="DPL46" s="456"/>
      <c r="DPM46" s="456"/>
      <c r="DPN46" s="456"/>
      <c r="DPO46" s="456"/>
      <c r="DPP46" s="271"/>
      <c r="DPQ46" s="451"/>
      <c r="DPR46" s="454"/>
      <c r="DPS46" s="451"/>
      <c r="DPT46" s="457"/>
      <c r="DPU46" s="271"/>
      <c r="DPV46" s="451"/>
      <c r="DPW46" s="454"/>
      <c r="DPX46" s="451"/>
      <c r="DPY46" s="457"/>
      <c r="DPZ46" s="451"/>
      <c r="DQA46" s="457"/>
      <c r="DQB46" s="457"/>
      <c r="DQC46" s="457"/>
      <c r="DQD46" s="271"/>
      <c r="DQE46" s="271"/>
      <c r="DQF46" s="451"/>
      <c r="DQG46" s="454"/>
      <c r="DQH46" s="451"/>
      <c r="DQI46" s="454"/>
      <c r="DQJ46" s="458"/>
      <c r="DQK46" s="459"/>
      <c r="DQL46" s="460"/>
      <c r="DQM46" s="461"/>
      <c r="DQN46" s="462"/>
      <c r="DQO46" s="458"/>
      <c r="DQP46" s="451"/>
      <c r="DQQ46" s="463"/>
      <c r="DQR46" s="451"/>
      <c r="DQS46" s="451"/>
      <c r="DQT46" s="453"/>
      <c r="DQV46" s="449"/>
      <c r="DQW46" s="449"/>
      <c r="DQX46" s="449"/>
      <c r="DQY46" s="450"/>
      <c r="DQZ46" s="451"/>
      <c r="DRA46" s="451"/>
      <c r="DRB46" s="451"/>
      <c r="DRC46" s="449"/>
      <c r="DRD46" s="452"/>
      <c r="DRE46" s="453"/>
      <c r="DRF46" s="454"/>
      <c r="DRG46" s="449"/>
      <c r="DRH46" s="453"/>
      <c r="DRI46" s="453"/>
      <c r="DRJ46" s="450"/>
      <c r="DRK46" s="454"/>
      <c r="DRL46" s="455"/>
      <c r="DRM46" s="453"/>
      <c r="DRN46" s="456"/>
      <c r="DRO46" s="453"/>
      <c r="DRP46" s="456"/>
      <c r="DRQ46" s="454"/>
      <c r="DRR46" s="451"/>
      <c r="DRS46" s="454"/>
      <c r="DRT46" s="450"/>
      <c r="DRU46" s="456"/>
      <c r="DRV46" s="456"/>
      <c r="DRW46" s="456"/>
      <c r="DRX46" s="456"/>
      <c r="DRY46" s="271"/>
      <c r="DRZ46" s="451"/>
      <c r="DSA46" s="454"/>
      <c r="DSB46" s="451"/>
      <c r="DSC46" s="457"/>
      <c r="DSD46" s="271"/>
      <c r="DSE46" s="451"/>
      <c r="DSF46" s="454"/>
      <c r="DSG46" s="451"/>
      <c r="DSH46" s="457"/>
      <c r="DSI46" s="451"/>
      <c r="DSJ46" s="457"/>
      <c r="DSK46" s="457"/>
      <c r="DSL46" s="457"/>
      <c r="DSM46" s="271"/>
      <c r="DSN46" s="271"/>
      <c r="DSO46" s="451"/>
      <c r="DSP46" s="454"/>
      <c r="DSQ46" s="451"/>
      <c r="DSR46" s="454"/>
      <c r="DSS46" s="458"/>
      <c r="DST46" s="459"/>
      <c r="DSU46" s="460"/>
      <c r="DSV46" s="461"/>
      <c r="DSW46" s="462"/>
      <c r="DSX46" s="458"/>
      <c r="DSY46" s="451"/>
      <c r="DSZ46" s="463"/>
      <c r="DTA46" s="451"/>
      <c r="DTB46" s="451"/>
      <c r="DTC46" s="453"/>
      <c r="DTE46" s="449"/>
      <c r="DTF46" s="449"/>
      <c r="DTG46" s="449"/>
      <c r="DTH46" s="450"/>
      <c r="DTI46" s="451"/>
      <c r="DTJ46" s="451"/>
      <c r="DTK46" s="451"/>
      <c r="DTL46" s="449"/>
      <c r="DTM46" s="452"/>
      <c r="DTN46" s="453"/>
      <c r="DTO46" s="454"/>
      <c r="DTP46" s="449"/>
      <c r="DTQ46" s="453"/>
      <c r="DTR46" s="453"/>
      <c r="DTS46" s="450"/>
      <c r="DTT46" s="454"/>
      <c r="DTU46" s="455"/>
      <c r="DTV46" s="453"/>
      <c r="DTW46" s="456"/>
      <c r="DTX46" s="453"/>
      <c r="DTY46" s="456"/>
      <c r="DTZ46" s="454"/>
      <c r="DUA46" s="451"/>
      <c r="DUB46" s="454"/>
      <c r="DUC46" s="450"/>
      <c r="DUD46" s="456"/>
      <c r="DUE46" s="456"/>
      <c r="DUF46" s="456"/>
      <c r="DUG46" s="456"/>
      <c r="DUH46" s="271"/>
      <c r="DUI46" s="451"/>
      <c r="DUJ46" s="454"/>
      <c r="DUK46" s="451"/>
      <c r="DUL46" s="457"/>
      <c r="DUM46" s="271"/>
      <c r="DUN46" s="451"/>
      <c r="DUO46" s="454"/>
      <c r="DUP46" s="451"/>
      <c r="DUQ46" s="457"/>
      <c r="DUR46" s="451"/>
      <c r="DUS46" s="457"/>
      <c r="DUT46" s="457"/>
      <c r="DUU46" s="457"/>
      <c r="DUV46" s="271"/>
      <c r="DUW46" s="271"/>
      <c r="DUX46" s="451"/>
      <c r="DUY46" s="454"/>
      <c r="DUZ46" s="451"/>
      <c r="DVA46" s="454"/>
      <c r="DVB46" s="458"/>
      <c r="DVC46" s="459"/>
      <c r="DVD46" s="460"/>
      <c r="DVE46" s="461"/>
      <c r="DVF46" s="462"/>
      <c r="DVG46" s="458"/>
      <c r="DVH46" s="451"/>
      <c r="DVI46" s="463"/>
      <c r="DVJ46" s="451"/>
      <c r="DVK46" s="451"/>
      <c r="DVL46" s="453"/>
      <c r="DVN46" s="449"/>
      <c r="DVO46" s="449"/>
      <c r="DVP46" s="449"/>
      <c r="DVQ46" s="450"/>
      <c r="DVR46" s="451"/>
      <c r="DVS46" s="451"/>
      <c r="DVT46" s="451"/>
      <c r="DVU46" s="449"/>
      <c r="DVV46" s="452"/>
      <c r="DVW46" s="453"/>
      <c r="DVX46" s="454"/>
      <c r="DVY46" s="449"/>
      <c r="DVZ46" s="453"/>
      <c r="DWA46" s="453"/>
      <c r="DWB46" s="450"/>
      <c r="DWC46" s="454"/>
      <c r="DWD46" s="455"/>
      <c r="DWE46" s="453"/>
      <c r="DWF46" s="456"/>
      <c r="DWG46" s="453"/>
      <c r="DWH46" s="456"/>
      <c r="DWI46" s="454"/>
      <c r="DWJ46" s="451"/>
      <c r="DWK46" s="454"/>
      <c r="DWL46" s="450"/>
      <c r="DWM46" s="456"/>
      <c r="DWN46" s="456"/>
      <c r="DWO46" s="456"/>
      <c r="DWP46" s="456"/>
      <c r="DWQ46" s="271"/>
      <c r="DWR46" s="451"/>
      <c r="DWS46" s="454"/>
      <c r="DWT46" s="451"/>
      <c r="DWU46" s="457"/>
      <c r="DWV46" s="271"/>
      <c r="DWW46" s="451"/>
      <c r="DWX46" s="454"/>
      <c r="DWY46" s="451"/>
      <c r="DWZ46" s="457"/>
      <c r="DXA46" s="451"/>
      <c r="DXB46" s="457"/>
      <c r="DXC46" s="457"/>
      <c r="DXD46" s="457"/>
      <c r="DXE46" s="271"/>
      <c r="DXF46" s="271"/>
      <c r="DXG46" s="451"/>
      <c r="DXH46" s="454"/>
      <c r="DXI46" s="451"/>
      <c r="DXJ46" s="454"/>
      <c r="DXK46" s="458"/>
      <c r="DXL46" s="459"/>
      <c r="DXM46" s="460"/>
      <c r="DXN46" s="461"/>
      <c r="DXO46" s="462"/>
      <c r="DXP46" s="458"/>
      <c r="DXQ46" s="451"/>
      <c r="DXR46" s="463"/>
      <c r="DXS46" s="451"/>
      <c r="DXT46" s="451"/>
      <c r="DXU46" s="453"/>
      <c r="DXW46" s="449"/>
      <c r="DXX46" s="449"/>
      <c r="DXY46" s="449"/>
      <c r="DXZ46" s="450"/>
      <c r="DYA46" s="451"/>
      <c r="DYB46" s="451"/>
      <c r="DYC46" s="451"/>
      <c r="DYD46" s="449"/>
      <c r="DYE46" s="452"/>
      <c r="DYF46" s="453"/>
      <c r="DYG46" s="454"/>
      <c r="DYH46" s="449"/>
      <c r="DYI46" s="453"/>
      <c r="DYJ46" s="453"/>
      <c r="DYK46" s="450"/>
      <c r="DYL46" s="454"/>
      <c r="DYM46" s="455"/>
      <c r="DYN46" s="453"/>
      <c r="DYO46" s="456"/>
      <c r="DYP46" s="453"/>
      <c r="DYQ46" s="456"/>
      <c r="DYR46" s="454"/>
      <c r="DYS46" s="451"/>
      <c r="DYT46" s="454"/>
      <c r="DYU46" s="450"/>
      <c r="DYV46" s="456"/>
      <c r="DYW46" s="456"/>
      <c r="DYX46" s="456"/>
      <c r="DYY46" s="456"/>
      <c r="DYZ46" s="271"/>
      <c r="DZA46" s="451"/>
      <c r="DZB46" s="454"/>
      <c r="DZC46" s="451"/>
      <c r="DZD46" s="457"/>
      <c r="DZE46" s="271"/>
      <c r="DZF46" s="451"/>
      <c r="DZG46" s="454"/>
      <c r="DZH46" s="451"/>
      <c r="DZI46" s="457"/>
      <c r="DZJ46" s="451"/>
      <c r="DZK46" s="457"/>
      <c r="DZL46" s="457"/>
      <c r="DZM46" s="457"/>
      <c r="DZN46" s="271"/>
      <c r="DZO46" s="271"/>
      <c r="DZP46" s="451"/>
      <c r="DZQ46" s="454"/>
      <c r="DZR46" s="451"/>
      <c r="DZS46" s="454"/>
      <c r="DZT46" s="458"/>
      <c r="DZU46" s="459"/>
      <c r="DZV46" s="460"/>
      <c r="DZW46" s="461"/>
      <c r="DZX46" s="462"/>
      <c r="DZY46" s="458"/>
      <c r="DZZ46" s="451"/>
      <c r="EAA46" s="463"/>
      <c r="EAB46" s="451"/>
      <c r="EAC46" s="451"/>
      <c r="EAD46" s="453"/>
      <c r="EAF46" s="449"/>
      <c r="EAG46" s="449"/>
      <c r="EAH46" s="449"/>
      <c r="EAI46" s="450"/>
      <c r="EAJ46" s="451"/>
      <c r="EAK46" s="451"/>
      <c r="EAL46" s="451"/>
      <c r="EAM46" s="449"/>
      <c r="EAN46" s="452"/>
      <c r="EAO46" s="453"/>
      <c r="EAP46" s="454"/>
      <c r="EAQ46" s="449"/>
      <c r="EAR46" s="453"/>
      <c r="EAS46" s="453"/>
      <c r="EAT46" s="450"/>
      <c r="EAU46" s="454"/>
      <c r="EAV46" s="455"/>
      <c r="EAW46" s="453"/>
      <c r="EAX46" s="456"/>
      <c r="EAY46" s="453"/>
      <c r="EAZ46" s="456"/>
      <c r="EBA46" s="454"/>
      <c r="EBB46" s="451"/>
      <c r="EBC46" s="454"/>
      <c r="EBD46" s="450"/>
      <c r="EBE46" s="456"/>
      <c r="EBF46" s="456"/>
      <c r="EBG46" s="456"/>
      <c r="EBH46" s="456"/>
      <c r="EBI46" s="271"/>
      <c r="EBJ46" s="451"/>
      <c r="EBK46" s="454"/>
      <c r="EBL46" s="451"/>
      <c r="EBM46" s="457"/>
      <c r="EBN46" s="271"/>
      <c r="EBO46" s="451"/>
      <c r="EBP46" s="454"/>
      <c r="EBQ46" s="451"/>
      <c r="EBR46" s="457"/>
      <c r="EBS46" s="451"/>
      <c r="EBT46" s="457"/>
      <c r="EBU46" s="457"/>
      <c r="EBV46" s="457"/>
      <c r="EBW46" s="271"/>
      <c r="EBX46" s="271"/>
      <c r="EBY46" s="451"/>
      <c r="EBZ46" s="454"/>
      <c r="ECA46" s="451"/>
      <c r="ECB46" s="454"/>
      <c r="ECC46" s="458"/>
      <c r="ECD46" s="459"/>
      <c r="ECE46" s="460"/>
      <c r="ECF46" s="461"/>
      <c r="ECG46" s="462"/>
      <c r="ECH46" s="458"/>
      <c r="ECI46" s="451"/>
      <c r="ECJ46" s="463"/>
      <c r="ECK46" s="451"/>
      <c r="ECL46" s="451"/>
      <c r="ECM46" s="453"/>
      <c r="ECO46" s="449"/>
      <c r="ECP46" s="449"/>
      <c r="ECQ46" s="449"/>
      <c r="ECR46" s="450"/>
      <c r="ECS46" s="451"/>
      <c r="ECT46" s="451"/>
      <c r="ECU46" s="451"/>
      <c r="ECV46" s="449"/>
      <c r="ECW46" s="452"/>
      <c r="ECX46" s="453"/>
      <c r="ECY46" s="454"/>
      <c r="ECZ46" s="449"/>
      <c r="EDA46" s="453"/>
      <c r="EDB46" s="453"/>
      <c r="EDC46" s="450"/>
      <c r="EDD46" s="454"/>
      <c r="EDE46" s="455"/>
      <c r="EDF46" s="453"/>
      <c r="EDG46" s="456"/>
      <c r="EDH46" s="453"/>
      <c r="EDI46" s="456"/>
      <c r="EDJ46" s="454"/>
      <c r="EDK46" s="451"/>
      <c r="EDL46" s="454"/>
      <c r="EDM46" s="450"/>
      <c r="EDN46" s="456"/>
      <c r="EDO46" s="456"/>
      <c r="EDP46" s="456"/>
      <c r="EDQ46" s="456"/>
      <c r="EDR46" s="271"/>
      <c r="EDS46" s="451"/>
      <c r="EDT46" s="454"/>
      <c r="EDU46" s="451"/>
      <c r="EDV46" s="457"/>
      <c r="EDW46" s="271"/>
      <c r="EDX46" s="451"/>
      <c r="EDY46" s="454"/>
      <c r="EDZ46" s="451"/>
      <c r="EEA46" s="457"/>
      <c r="EEB46" s="451"/>
      <c r="EEC46" s="457"/>
      <c r="EED46" s="457"/>
      <c r="EEE46" s="457"/>
      <c r="EEF46" s="271"/>
      <c r="EEG46" s="271"/>
      <c r="EEH46" s="451"/>
      <c r="EEI46" s="454"/>
      <c r="EEJ46" s="451"/>
      <c r="EEK46" s="454"/>
      <c r="EEL46" s="458"/>
      <c r="EEM46" s="459"/>
      <c r="EEN46" s="460"/>
      <c r="EEO46" s="461"/>
      <c r="EEP46" s="462"/>
      <c r="EEQ46" s="458"/>
      <c r="EER46" s="451"/>
      <c r="EES46" s="463"/>
      <c r="EET46" s="451"/>
      <c r="EEU46" s="451"/>
      <c r="EEV46" s="453"/>
      <c r="EEX46" s="449"/>
      <c r="EEY46" s="449"/>
      <c r="EEZ46" s="449"/>
      <c r="EFA46" s="450"/>
      <c r="EFB46" s="451"/>
      <c r="EFC46" s="451"/>
      <c r="EFD46" s="451"/>
      <c r="EFE46" s="449"/>
      <c r="EFF46" s="452"/>
      <c r="EFG46" s="453"/>
      <c r="EFH46" s="454"/>
      <c r="EFI46" s="449"/>
      <c r="EFJ46" s="453"/>
      <c r="EFK46" s="453"/>
      <c r="EFL46" s="450"/>
      <c r="EFM46" s="454"/>
      <c r="EFN46" s="455"/>
      <c r="EFO46" s="453"/>
      <c r="EFP46" s="456"/>
      <c r="EFQ46" s="453"/>
      <c r="EFR46" s="456"/>
      <c r="EFS46" s="454"/>
      <c r="EFT46" s="451"/>
      <c r="EFU46" s="454"/>
      <c r="EFV46" s="450"/>
      <c r="EFW46" s="456"/>
      <c r="EFX46" s="456"/>
      <c r="EFY46" s="456"/>
      <c r="EFZ46" s="456"/>
      <c r="EGA46" s="271"/>
      <c r="EGB46" s="451"/>
      <c r="EGC46" s="454"/>
      <c r="EGD46" s="451"/>
      <c r="EGE46" s="457"/>
      <c r="EGF46" s="271"/>
      <c r="EGG46" s="451"/>
      <c r="EGH46" s="454"/>
      <c r="EGI46" s="451"/>
      <c r="EGJ46" s="457"/>
      <c r="EGK46" s="451"/>
      <c r="EGL46" s="457"/>
      <c r="EGM46" s="457"/>
      <c r="EGN46" s="457"/>
      <c r="EGO46" s="271"/>
      <c r="EGP46" s="271"/>
      <c r="EGQ46" s="451"/>
      <c r="EGR46" s="454"/>
      <c r="EGS46" s="451"/>
      <c r="EGT46" s="454"/>
      <c r="EGU46" s="458"/>
      <c r="EGV46" s="459"/>
      <c r="EGW46" s="460"/>
      <c r="EGX46" s="461"/>
      <c r="EGY46" s="462"/>
      <c r="EGZ46" s="458"/>
      <c r="EHA46" s="451"/>
      <c r="EHB46" s="463"/>
      <c r="EHC46" s="451"/>
      <c r="EHD46" s="451"/>
      <c r="EHE46" s="453"/>
      <c r="EHG46" s="449"/>
      <c r="EHH46" s="449"/>
      <c r="EHI46" s="449"/>
      <c r="EHJ46" s="450"/>
      <c r="EHK46" s="451"/>
      <c r="EHL46" s="451"/>
      <c r="EHM46" s="451"/>
      <c r="EHN46" s="449"/>
      <c r="EHO46" s="452"/>
      <c r="EHP46" s="453"/>
      <c r="EHQ46" s="454"/>
      <c r="EHR46" s="449"/>
      <c r="EHS46" s="453"/>
      <c r="EHT46" s="453"/>
      <c r="EHU46" s="450"/>
      <c r="EHV46" s="454"/>
      <c r="EHW46" s="455"/>
      <c r="EHX46" s="453"/>
      <c r="EHY46" s="456"/>
      <c r="EHZ46" s="453"/>
      <c r="EIA46" s="456"/>
      <c r="EIB46" s="454"/>
      <c r="EIC46" s="451"/>
      <c r="EID46" s="454"/>
      <c r="EIE46" s="450"/>
      <c r="EIF46" s="456"/>
      <c r="EIG46" s="456"/>
      <c r="EIH46" s="456"/>
      <c r="EII46" s="456"/>
      <c r="EIJ46" s="271"/>
      <c r="EIK46" s="451"/>
      <c r="EIL46" s="454"/>
      <c r="EIM46" s="451"/>
      <c r="EIN46" s="457"/>
      <c r="EIO46" s="271"/>
      <c r="EIP46" s="451"/>
      <c r="EIQ46" s="454"/>
      <c r="EIR46" s="451"/>
      <c r="EIS46" s="457"/>
      <c r="EIT46" s="451"/>
      <c r="EIU46" s="457"/>
      <c r="EIV46" s="457"/>
      <c r="EIW46" s="457"/>
      <c r="EIX46" s="271"/>
      <c r="EIY46" s="271"/>
      <c r="EIZ46" s="451"/>
      <c r="EJA46" s="454"/>
      <c r="EJB46" s="451"/>
      <c r="EJC46" s="454"/>
      <c r="EJD46" s="458"/>
      <c r="EJE46" s="459"/>
      <c r="EJF46" s="460"/>
      <c r="EJG46" s="461"/>
      <c r="EJH46" s="462"/>
      <c r="EJI46" s="458"/>
      <c r="EJJ46" s="451"/>
      <c r="EJK46" s="463"/>
      <c r="EJL46" s="451"/>
      <c r="EJM46" s="451"/>
      <c r="EJN46" s="453"/>
      <c r="EJP46" s="449"/>
      <c r="EJQ46" s="449"/>
      <c r="EJR46" s="449"/>
      <c r="EJS46" s="450"/>
      <c r="EJT46" s="451"/>
      <c r="EJU46" s="451"/>
      <c r="EJV46" s="451"/>
      <c r="EJW46" s="449"/>
      <c r="EJX46" s="452"/>
      <c r="EJY46" s="453"/>
      <c r="EJZ46" s="454"/>
      <c r="EKA46" s="449"/>
      <c r="EKB46" s="453"/>
      <c r="EKC46" s="453"/>
      <c r="EKD46" s="450"/>
      <c r="EKE46" s="454"/>
      <c r="EKF46" s="455"/>
      <c r="EKG46" s="453"/>
      <c r="EKH46" s="456"/>
      <c r="EKI46" s="453"/>
      <c r="EKJ46" s="456"/>
      <c r="EKK46" s="454"/>
      <c r="EKL46" s="451"/>
      <c r="EKM46" s="454"/>
      <c r="EKN46" s="450"/>
      <c r="EKO46" s="456"/>
      <c r="EKP46" s="456"/>
      <c r="EKQ46" s="456"/>
      <c r="EKR46" s="456"/>
      <c r="EKS46" s="271"/>
      <c r="EKT46" s="451"/>
      <c r="EKU46" s="454"/>
      <c r="EKV46" s="451"/>
      <c r="EKW46" s="457"/>
      <c r="EKX46" s="271"/>
      <c r="EKY46" s="451"/>
      <c r="EKZ46" s="454"/>
      <c r="ELA46" s="451"/>
      <c r="ELB46" s="457"/>
      <c r="ELC46" s="451"/>
      <c r="ELD46" s="457"/>
      <c r="ELE46" s="457"/>
      <c r="ELF46" s="457"/>
      <c r="ELG46" s="271"/>
      <c r="ELH46" s="271"/>
      <c r="ELI46" s="451"/>
      <c r="ELJ46" s="454"/>
      <c r="ELK46" s="451"/>
      <c r="ELL46" s="454"/>
      <c r="ELM46" s="458"/>
      <c r="ELN46" s="459"/>
      <c r="ELO46" s="460"/>
      <c r="ELP46" s="461"/>
      <c r="ELQ46" s="462"/>
      <c r="ELR46" s="458"/>
      <c r="ELS46" s="451"/>
      <c r="ELT46" s="463"/>
      <c r="ELU46" s="451"/>
      <c r="ELV46" s="451"/>
      <c r="ELW46" s="453"/>
      <c r="ELY46" s="449"/>
      <c r="ELZ46" s="449"/>
      <c r="EMA46" s="449"/>
      <c r="EMB46" s="450"/>
      <c r="EMC46" s="451"/>
      <c r="EMD46" s="451"/>
      <c r="EME46" s="451"/>
      <c r="EMF46" s="449"/>
      <c r="EMG46" s="452"/>
      <c r="EMH46" s="453"/>
      <c r="EMI46" s="454"/>
      <c r="EMJ46" s="449"/>
      <c r="EMK46" s="453"/>
      <c r="EML46" s="453"/>
      <c r="EMM46" s="450"/>
      <c r="EMN46" s="454"/>
      <c r="EMO46" s="455"/>
      <c r="EMP46" s="453"/>
      <c r="EMQ46" s="456"/>
      <c r="EMR46" s="453"/>
      <c r="EMS46" s="456"/>
      <c r="EMT46" s="454"/>
      <c r="EMU46" s="451"/>
      <c r="EMV46" s="454"/>
      <c r="EMW46" s="450"/>
      <c r="EMX46" s="456"/>
      <c r="EMY46" s="456"/>
      <c r="EMZ46" s="456"/>
      <c r="ENA46" s="456"/>
      <c r="ENB46" s="271"/>
      <c r="ENC46" s="451"/>
      <c r="END46" s="454"/>
      <c r="ENE46" s="451"/>
      <c r="ENF46" s="457"/>
      <c r="ENG46" s="271"/>
      <c r="ENH46" s="451"/>
      <c r="ENI46" s="454"/>
      <c r="ENJ46" s="451"/>
      <c r="ENK46" s="457"/>
      <c r="ENL46" s="451"/>
      <c r="ENM46" s="457"/>
      <c r="ENN46" s="457"/>
      <c r="ENO46" s="457"/>
      <c r="ENP46" s="271"/>
      <c r="ENQ46" s="271"/>
      <c r="ENR46" s="451"/>
      <c r="ENS46" s="454"/>
      <c r="ENT46" s="451"/>
      <c r="ENU46" s="454"/>
      <c r="ENV46" s="458"/>
      <c r="ENW46" s="459"/>
      <c r="ENX46" s="460"/>
      <c r="ENY46" s="461"/>
      <c r="ENZ46" s="462"/>
      <c r="EOA46" s="458"/>
      <c r="EOB46" s="451"/>
      <c r="EOC46" s="463"/>
      <c r="EOD46" s="451"/>
      <c r="EOE46" s="451"/>
      <c r="EOF46" s="453"/>
      <c r="EOH46" s="449"/>
      <c r="EOI46" s="449"/>
      <c r="EOJ46" s="449"/>
      <c r="EOK46" s="450"/>
      <c r="EOL46" s="451"/>
      <c r="EOM46" s="451"/>
      <c r="EON46" s="451"/>
      <c r="EOO46" s="449"/>
      <c r="EOP46" s="452"/>
      <c r="EOQ46" s="453"/>
      <c r="EOR46" s="454"/>
      <c r="EOS46" s="449"/>
      <c r="EOT46" s="453"/>
      <c r="EOU46" s="453"/>
      <c r="EOV46" s="450"/>
      <c r="EOW46" s="454"/>
      <c r="EOX46" s="455"/>
      <c r="EOY46" s="453"/>
      <c r="EOZ46" s="456"/>
      <c r="EPA46" s="453"/>
      <c r="EPB46" s="456"/>
      <c r="EPC46" s="454"/>
      <c r="EPD46" s="451"/>
      <c r="EPE46" s="454"/>
      <c r="EPF46" s="450"/>
      <c r="EPG46" s="456"/>
      <c r="EPH46" s="456"/>
      <c r="EPI46" s="456"/>
      <c r="EPJ46" s="456"/>
      <c r="EPK46" s="271"/>
      <c r="EPL46" s="451"/>
      <c r="EPM46" s="454"/>
      <c r="EPN46" s="451"/>
      <c r="EPO46" s="457"/>
      <c r="EPP46" s="271"/>
      <c r="EPQ46" s="451"/>
      <c r="EPR46" s="454"/>
      <c r="EPS46" s="451"/>
      <c r="EPT46" s="457"/>
      <c r="EPU46" s="451"/>
      <c r="EPV46" s="457"/>
      <c r="EPW46" s="457"/>
      <c r="EPX46" s="457"/>
      <c r="EPY46" s="271"/>
      <c r="EPZ46" s="271"/>
      <c r="EQA46" s="451"/>
      <c r="EQB46" s="454"/>
      <c r="EQC46" s="451"/>
      <c r="EQD46" s="454"/>
      <c r="EQE46" s="458"/>
      <c r="EQF46" s="459"/>
      <c r="EQG46" s="460"/>
      <c r="EQH46" s="461"/>
      <c r="EQI46" s="462"/>
      <c r="EQJ46" s="458"/>
      <c r="EQK46" s="451"/>
      <c r="EQL46" s="463"/>
      <c r="EQM46" s="451"/>
      <c r="EQN46" s="451"/>
      <c r="EQO46" s="453"/>
      <c r="EQQ46" s="449"/>
      <c r="EQR46" s="449"/>
      <c r="EQS46" s="449"/>
      <c r="EQT46" s="450"/>
      <c r="EQU46" s="451"/>
      <c r="EQV46" s="451"/>
      <c r="EQW46" s="451"/>
      <c r="EQX46" s="449"/>
      <c r="EQY46" s="452"/>
      <c r="EQZ46" s="453"/>
      <c r="ERA46" s="454"/>
      <c r="ERB46" s="449"/>
      <c r="ERC46" s="453"/>
      <c r="ERD46" s="453"/>
      <c r="ERE46" s="450"/>
      <c r="ERF46" s="454"/>
      <c r="ERG46" s="455"/>
      <c r="ERH46" s="453"/>
      <c r="ERI46" s="456"/>
      <c r="ERJ46" s="453"/>
      <c r="ERK46" s="456"/>
      <c r="ERL46" s="454"/>
      <c r="ERM46" s="451"/>
      <c r="ERN46" s="454"/>
      <c r="ERO46" s="450"/>
      <c r="ERP46" s="456"/>
      <c r="ERQ46" s="456"/>
      <c r="ERR46" s="456"/>
      <c r="ERS46" s="456"/>
      <c r="ERT46" s="271"/>
      <c r="ERU46" s="451"/>
      <c r="ERV46" s="454"/>
      <c r="ERW46" s="451"/>
      <c r="ERX46" s="457"/>
      <c r="ERY46" s="271"/>
      <c r="ERZ46" s="451"/>
      <c r="ESA46" s="454"/>
      <c r="ESB46" s="451"/>
      <c r="ESC46" s="457"/>
      <c r="ESD46" s="451"/>
      <c r="ESE46" s="457"/>
      <c r="ESF46" s="457"/>
      <c r="ESG46" s="457"/>
      <c r="ESH46" s="271"/>
      <c r="ESI46" s="271"/>
      <c r="ESJ46" s="451"/>
      <c r="ESK46" s="454"/>
      <c r="ESL46" s="451"/>
      <c r="ESM46" s="454"/>
      <c r="ESN46" s="458"/>
      <c r="ESO46" s="459"/>
      <c r="ESP46" s="460"/>
      <c r="ESQ46" s="461"/>
      <c r="ESR46" s="462"/>
      <c r="ESS46" s="458"/>
      <c r="EST46" s="451"/>
      <c r="ESU46" s="463"/>
      <c r="ESV46" s="451"/>
      <c r="ESW46" s="451"/>
      <c r="ESX46" s="453"/>
      <c r="ESZ46" s="449"/>
      <c r="ETA46" s="449"/>
      <c r="ETB46" s="449"/>
      <c r="ETC46" s="450"/>
      <c r="ETD46" s="451"/>
      <c r="ETE46" s="451"/>
      <c r="ETF46" s="451"/>
      <c r="ETG46" s="449"/>
      <c r="ETH46" s="452"/>
      <c r="ETI46" s="453"/>
      <c r="ETJ46" s="454"/>
      <c r="ETK46" s="449"/>
      <c r="ETL46" s="453"/>
      <c r="ETM46" s="453"/>
      <c r="ETN46" s="450"/>
      <c r="ETO46" s="454"/>
      <c r="ETP46" s="455"/>
      <c r="ETQ46" s="453"/>
      <c r="ETR46" s="456"/>
      <c r="ETS46" s="453"/>
      <c r="ETT46" s="456"/>
      <c r="ETU46" s="454"/>
      <c r="ETV46" s="451"/>
      <c r="ETW46" s="454"/>
      <c r="ETX46" s="450"/>
      <c r="ETY46" s="456"/>
      <c r="ETZ46" s="456"/>
      <c r="EUA46" s="456"/>
      <c r="EUB46" s="456"/>
      <c r="EUC46" s="271"/>
      <c r="EUD46" s="451"/>
      <c r="EUE46" s="454"/>
      <c r="EUF46" s="451"/>
      <c r="EUG46" s="457"/>
      <c r="EUH46" s="271"/>
      <c r="EUI46" s="451"/>
      <c r="EUJ46" s="454"/>
      <c r="EUK46" s="451"/>
      <c r="EUL46" s="457"/>
      <c r="EUM46" s="451"/>
      <c r="EUN46" s="457"/>
      <c r="EUO46" s="457"/>
      <c r="EUP46" s="457"/>
      <c r="EUQ46" s="271"/>
      <c r="EUR46" s="271"/>
      <c r="EUS46" s="451"/>
      <c r="EUT46" s="454"/>
      <c r="EUU46" s="451"/>
      <c r="EUV46" s="454"/>
      <c r="EUW46" s="458"/>
      <c r="EUX46" s="459"/>
      <c r="EUY46" s="460"/>
      <c r="EUZ46" s="461"/>
      <c r="EVA46" s="462"/>
      <c r="EVB46" s="458"/>
      <c r="EVC46" s="451"/>
      <c r="EVD46" s="463"/>
      <c r="EVE46" s="451"/>
      <c r="EVF46" s="451"/>
      <c r="EVG46" s="453"/>
      <c r="EVI46" s="449"/>
      <c r="EVJ46" s="449"/>
      <c r="EVK46" s="449"/>
      <c r="EVL46" s="450"/>
      <c r="EVM46" s="451"/>
      <c r="EVN46" s="451"/>
      <c r="EVO46" s="451"/>
      <c r="EVP46" s="449"/>
      <c r="EVQ46" s="452"/>
      <c r="EVR46" s="453"/>
      <c r="EVS46" s="454"/>
      <c r="EVT46" s="449"/>
      <c r="EVU46" s="453"/>
      <c r="EVV46" s="453"/>
      <c r="EVW46" s="450"/>
      <c r="EVX46" s="454"/>
      <c r="EVY46" s="455"/>
      <c r="EVZ46" s="453"/>
      <c r="EWA46" s="456"/>
      <c r="EWB46" s="453"/>
      <c r="EWC46" s="456"/>
      <c r="EWD46" s="454"/>
      <c r="EWE46" s="451"/>
      <c r="EWF46" s="454"/>
      <c r="EWG46" s="450"/>
      <c r="EWH46" s="456"/>
      <c r="EWI46" s="456"/>
      <c r="EWJ46" s="456"/>
      <c r="EWK46" s="456"/>
      <c r="EWL46" s="271"/>
      <c r="EWM46" s="451"/>
      <c r="EWN46" s="454"/>
      <c r="EWO46" s="451"/>
      <c r="EWP46" s="457"/>
      <c r="EWQ46" s="271"/>
      <c r="EWR46" s="451"/>
      <c r="EWS46" s="454"/>
      <c r="EWT46" s="451"/>
      <c r="EWU46" s="457"/>
      <c r="EWV46" s="451"/>
      <c r="EWW46" s="457"/>
      <c r="EWX46" s="457"/>
      <c r="EWY46" s="457"/>
      <c r="EWZ46" s="271"/>
      <c r="EXA46" s="271"/>
      <c r="EXB46" s="451"/>
      <c r="EXC46" s="454"/>
      <c r="EXD46" s="451"/>
      <c r="EXE46" s="454"/>
      <c r="EXF46" s="458"/>
      <c r="EXG46" s="459"/>
      <c r="EXH46" s="460"/>
      <c r="EXI46" s="461"/>
      <c r="EXJ46" s="462"/>
      <c r="EXK46" s="458"/>
      <c r="EXL46" s="451"/>
      <c r="EXM46" s="463"/>
      <c r="EXN46" s="451"/>
      <c r="EXO46" s="451"/>
      <c r="EXP46" s="453"/>
      <c r="EXR46" s="449"/>
      <c r="EXS46" s="449"/>
      <c r="EXT46" s="449"/>
      <c r="EXU46" s="450"/>
      <c r="EXV46" s="451"/>
      <c r="EXW46" s="451"/>
      <c r="EXX46" s="451"/>
      <c r="EXY46" s="449"/>
      <c r="EXZ46" s="452"/>
      <c r="EYA46" s="453"/>
      <c r="EYB46" s="454"/>
      <c r="EYC46" s="449"/>
      <c r="EYD46" s="453"/>
      <c r="EYE46" s="453"/>
      <c r="EYF46" s="450"/>
      <c r="EYG46" s="454"/>
      <c r="EYH46" s="455"/>
      <c r="EYI46" s="453"/>
      <c r="EYJ46" s="456"/>
      <c r="EYK46" s="453"/>
      <c r="EYL46" s="456"/>
      <c r="EYM46" s="454"/>
      <c r="EYN46" s="451"/>
      <c r="EYO46" s="454"/>
      <c r="EYP46" s="450"/>
      <c r="EYQ46" s="456"/>
      <c r="EYR46" s="456"/>
      <c r="EYS46" s="456"/>
      <c r="EYT46" s="456"/>
      <c r="EYU46" s="271"/>
      <c r="EYV46" s="451"/>
      <c r="EYW46" s="454"/>
      <c r="EYX46" s="451"/>
      <c r="EYY46" s="457"/>
      <c r="EYZ46" s="271"/>
      <c r="EZA46" s="451"/>
      <c r="EZB46" s="454"/>
      <c r="EZC46" s="451"/>
      <c r="EZD46" s="457"/>
      <c r="EZE46" s="451"/>
      <c r="EZF46" s="457"/>
      <c r="EZG46" s="457"/>
      <c r="EZH46" s="457"/>
      <c r="EZI46" s="271"/>
      <c r="EZJ46" s="271"/>
      <c r="EZK46" s="451"/>
      <c r="EZL46" s="454"/>
      <c r="EZM46" s="451"/>
      <c r="EZN46" s="454"/>
      <c r="EZO46" s="458"/>
      <c r="EZP46" s="459"/>
      <c r="EZQ46" s="460"/>
      <c r="EZR46" s="461"/>
      <c r="EZS46" s="462"/>
      <c r="EZT46" s="458"/>
      <c r="EZU46" s="451"/>
      <c r="EZV46" s="463"/>
      <c r="EZW46" s="451"/>
      <c r="EZX46" s="451"/>
      <c r="EZY46" s="453"/>
      <c r="FAA46" s="449"/>
      <c r="FAB46" s="449"/>
      <c r="FAC46" s="449"/>
      <c r="FAD46" s="450"/>
      <c r="FAE46" s="451"/>
      <c r="FAF46" s="451"/>
      <c r="FAG46" s="451"/>
      <c r="FAH46" s="449"/>
      <c r="FAI46" s="452"/>
      <c r="FAJ46" s="453"/>
      <c r="FAK46" s="454"/>
      <c r="FAL46" s="449"/>
      <c r="FAM46" s="453"/>
      <c r="FAN46" s="453"/>
      <c r="FAO46" s="450"/>
      <c r="FAP46" s="454"/>
      <c r="FAQ46" s="455"/>
      <c r="FAR46" s="453"/>
      <c r="FAS46" s="456"/>
      <c r="FAT46" s="453"/>
      <c r="FAU46" s="456"/>
      <c r="FAV46" s="454"/>
      <c r="FAW46" s="451"/>
      <c r="FAX46" s="454"/>
      <c r="FAY46" s="450"/>
      <c r="FAZ46" s="456"/>
      <c r="FBA46" s="456"/>
      <c r="FBB46" s="456"/>
      <c r="FBC46" s="456"/>
      <c r="FBD46" s="271"/>
      <c r="FBE46" s="451"/>
      <c r="FBF46" s="454"/>
      <c r="FBG46" s="451"/>
      <c r="FBH46" s="457"/>
      <c r="FBI46" s="271"/>
      <c r="FBJ46" s="451"/>
      <c r="FBK46" s="454"/>
      <c r="FBL46" s="451"/>
      <c r="FBM46" s="457"/>
      <c r="FBN46" s="451"/>
      <c r="FBO46" s="457"/>
      <c r="FBP46" s="457"/>
      <c r="FBQ46" s="457"/>
      <c r="FBR46" s="271"/>
      <c r="FBS46" s="271"/>
      <c r="FBT46" s="451"/>
      <c r="FBU46" s="454"/>
      <c r="FBV46" s="451"/>
      <c r="FBW46" s="454"/>
      <c r="FBX46" s="458"/>
      <c r="FBY46" s="459"/>
      <c r="FBZ46" s="460"/>
      <c r="FCA46" s="461"/>
      <c r="FCB46" s="462"/>
      <c r="FCC46" s="458"/>
      <c r="FCD46" s="451"/>
      <c r="FCE46" s="463"/>
      <c r="FCF46" s="451"/>
      <c r="FCG46" s="451"/>
      <c r="FCH46" s="453"/>
      <c r="FCJ46" s="449"/>
      <c r="FCK46" s="449"/>
      <c r="FCL46" s="449"/>
      <c r="FCM46" s="450"/>
      <c r="FCN46" s="451"/>
      <c r="FCO46" s="451"/>
      <c r="FCP46" s="451"/>
      <c r="FCQ46" s="449"/>
      <c r="FCR46" s="452"/>
      <c r="FCS46" s="453"/>
      <c r="FCT46" s="454"/>
      <c r="FCU46" s="449"/>
      <c r="FCV46" s="453"/>
      <c r="FCW46" s="453"/>
      <c r="FCX46" s="450"/>
      <c r="FCY46" s="454"/>
      <c r="FCZ46" s="455"/>
      <c r="FDA46" s="453"/>
      <c r="FDB46" s="456"/>
      <c r="FDC46" s="453"/>
      <c r="FDD46" s="456"/>
      <c r="FDE46" s="454"/>
      <c r="FDF46" s="451"/>
      <c r="FDG46" s="454"/>
      <c r="FDH46" s="450"/>
      <c r="FDI46" s="456"/>
      <c r="FDJ46" s="456"/>
      <c r="FDK46" s="456"/>
      <c r="FDL46" s="456"/>
      <c r="FDM46" s="271"/>
      <c r="FDN46" s="451"/>
      <c r="FDO46" s="454"/>
      <c r="FDP46" s="451"/>
      <c r="FDQ46" s="457"/>
      <c r="FDR46" s="271"/>
      <c r="FDS46" s="451"/>
      <c r="FDT46" s="454"/>
      <c r="FDU46" s="451"/>
      <c r="FDV46" s="457"/>
      <c r="FDW46" s="451"/>
      <c r="FDX46" s="457"/>
      <c r="FDY46" s="457"/>
      <c r="FDZ46" s="457"/>
      <c r="FEA46" s="271"/>
      <c r="FEB46" s="271"/>
      <c r="FEC46" s="451"/>
      <c r="FED46" s="454"/>
      <c r="FEE46" s="451"/>
      <c r="FEF46" s="454"/>
      <c r="FEG46" s="458"/>
      <c r="FEH46" s="459"/>
      <c r="FEI46" s="460"/>
      <c r="FEJ46" s="461"/>
      <c r="FEK46" s="462"/>
      <c r="FEL46" s="458"/>
      <c r="FEM46" s="451"/>
      <c r="FEN46" s="463"/>
      <c r="FEO46" s="451"/>
      <c r="FEP46" s="451"/>
      <c r="FEQ46" s="453"/>
      <c r="FES46" s="449"/>
      <c r="FET46" s="449"/>
      <c r="FEU46" s="449"/>
      <c r="FEV46" s="450"/>
      <c r="FEW46" s="451"/>
      <c r="FEX46" s="451"/>
      <c r="FEY46" s="451"/>
      <c r="FEZ46" s="449"/>
      <c r="FFA46" s="452"/>
      <c r="FFB46" s="453"/>
      <c r="FFC46" s="454"/>
      <c r="FFD46" s="449"/>
      <c r="FFE46" s="453"/>
      <c r="FFF46" s="453"/>
      <c r="FFG46" s="450"/>
      <c r="FFH46" s="454"/>
      <c r="FFI46" s="455"/>
      <c r="FFJ46" s="453"/>
      <c r="FFK46" s="456"/>
      <c r="FFL46" s="453"/>
      <c r="FFM46" s="456"/>
      <c r="FFN46" s="454"/>
      <c r="FFO46" s="451"/>
      <c r="FFP46" s="454"/>
      <c r="FFQ46" s="450"/>
      <c r="FFR46" s="456"/>
      <c r="FFS46" s="456"/>
      <c r="FFT46" s="456"/>
      <c r="FFU46" s="456"/>
      <c r="FFV46" s="271"/>
      <c r="FFW46" s="451"/>
      <c r="FFX46" s="454"/>
      <c r="FFY46" s="451"/>
      <c r="FFZ46" s="457"/>
      <c r="FGA46" s="271"/>
      <c r="FGB46" s="451"/>
      <c r="FGC46" s="454"/>
      <c r="FGD46" s="451"/>
      <c r="FGE46" s="457"/>
      <c r="FGF46" s="451"/>
      <c r="FGG46" s="457"/>
      <c r="FGH46" s="457"/>
      <c r="FGI46" s="457"/>
      <c r="FGJ46" s="271"/>
      <c r="FGK46" s="271"/>
      <c r="FGL46" s="451"/>
      <c r="FGM46" s="454"/>
      <c r="FGN46" s="451"/>
      <c r="FGO46" s="454"/>
      <c r="FGP46" s="458"/>
      <c r="FGQ46" s="459"/>
      <c r="FGR46" s="460"/>
      <c r="FGS46" s="461"/>
      <c r="FGT46" s="462"/>
      <c r="FGU46" s="458"/>
      <c r="FGV46" s="451"/>
      <c r="FGW46" s="463"/>
      <c r="FGX46" s="451"/>
      <c r="FGY46" s="451"/>
      <c r="FGZ46" s="453"/>
      <c r="FHB46" s="449"/>
      <c r="FHC46" s="449"/>
      <c r="FHD46" s="449"/>
      <c r="FHE46" s="450"/>
      <c r="FHF46" s="451"/>
      <c r="FHG46" s="451"/>
      <c r="FHH46" s="451"/>
      <c r="FHI46" s="449"/>
      <c r="FHJ46" s="452"/>
      <c r="FHK46" s="453"/>
      <c r="FHL46" s="454"/>
      <c r="FHM46" s="449"/>
      <c r="FHN46" s="453"/>
      <c r="FHO46" s="453"/>
      <c r="FHP46" s="450"/>
      <c r="FHQ46" s="454"/>
      <c r="FHR46" s="455"/>
      <c r="FHS46" s="453"/>
      <c r="FHT46" s="456"/>
      <c r="FHU46" s="453"/>
      <c r="FHV46" s="456"/>
      <c r="FHW46" s="454"/>
      <c r="FHX46" s="451"/>
      <c r="FHY46" s="454"/>
      <c r="FHZ46" s="450"/>
      <c r="FIA46" s="456"/>
      <c r="FIB46" s="456"/>
      <c r="FIC46" s="456"/>
      <c r="FID46" s="456"/>
      <c r="FIE46" s="271"/>
      <c r="FIF46" s="451"/>
      <c r="FIG46" s="454"/>
      <c r="FIH46" s="451"/>
      <c r="FII46" s="457"/>
      <c r="FIJ46" s="271"/>
      <c r="FIK46" s="451"/>
      <c r="FIL46" s="454"/>
      <c r="FIM46" s="451"/>
      <c r="FIN46" s="457"/>
      <c r="FIO46" s="451"/>
      <c r="FIP46" s="457"/>
      <c r="FIQ46" s="457"/>
      <c r="FIR46" s="457"/>
      <c r="FIS46" s="271"/>
      <c r="FIT46" s="271"/>
      <c r="FIU46" s="451"/>
      <c r="FIV46" s="454"/>
      <c r="FIW46" s="451"/>
      <c r="FIX46" s="454"/>
      <c r="FIY46" s="458"/>
      <c r="FIZ46" s="459"/>
      <c r="FJA46" s="460"/>
      <c r="FJB46" s="461"/>
      <c r="FJC46" s="462"/>
      <c r="FJD46" s="458"/>
      <c r="FJE46" s="451"/>
      <c r="FJF46" s="463"/>
      <c r="FJG46" s="451"/>
      <c r="FJH46" s="451"/>
      <c r="FJI46" s="453"/>
      <c r="FJK46" s="449"/>
      <c r="FJL46" s="449"/>
      <c r="FJM46" s="449"/>
      <c r="FJN46" s="450"/>
      <c r="FJO46" s="451"/>
      <c r="FJP46" s="451"/>
      <c r="FJQ46" s="451"/>
      <c r="FJR46" s="449"/>
      <c r="FJS46" s="452"/>
      <c r="FJT46" s="453"/>
      <c r="FJU46" s="454"/>
      <c r="FJV46" s="449"/>
      <c r="FJW46" s="453"/>
      <c r="FJX46" s="453"/>
      <c r="FJY46" s="450"/>
      <c r="FJZ46" s="454"/>
      <c r="FKA46" s="455"/>
      <c r="FKB46" s="453"/>
      <c r="FKC46" s="456"/>
      <c r="FKD46" s="453"/>
      <c r="FKE46" s="456"/>
      <c r="FKF46" s="454"/>
      <c r="FKG46" s="451"/>
      <c r="FKH46" s="454"/>
      <c r="FKI46" s="450"/>
      <c r="FKJ46" s="456"/>
      <c r="FKK46" s="456"/>
      <c r="FKL46" s="456"/>
      <c r="FKM46" s="456"/>
      <c r="FKN46" s="271"/>
      <c r="FKO46" s="451"/>
      <c r="FKP46" s="454"/>
      <c r="FKQ46" s="451"/>
      <c r="FKR46" s="457"/>
      <c r="FKS46" s="271"/>
      <c r="FKT46" s="451"/>
      <c r="FKU46" s="454"/>
      <c r="FKV46" s="451"/>
      <c r="FKW46" s="457"/>
      <c r="FKX46" s="451"/>
      <c r="FKY46" s="457"/>
      <c r="FKZ46" s="457"/>
      <c r="FLA46" s="457"/>
      <c r="FLB46" s="271"/>
      <c r="FLC46" s="271"/>
      <c r="FLD46" s="451"/>
      <c r="FLE46" s="454"/>
      <c r="FLF46" s="451"/>
      <c r="FLG46" s="454"/>
      <c r="FLH46" s="458"/>
      <c r="FLI46" s="459"/>
      <c r="FLJ46" s="460"/>
      <c r="FLK46" s="461"/>
      <c r="FLL46" s="462"/>
      <c r="FLM46" s="458"/>
      <c r="FLN46" s="451"/>
      <c r="FLO46" s="463"/>
      <c r="FLP46" s="451"/>
      <c r="FLQ46" s="451"/>
      <c r="FLR46" s="453"/>
      <c r="FLT46" s="449"/>
      <c r="FLU46" s="449"/>
      <c r="FLV46" s="449"/>
      <c r="FLW46" s="450"/>
      <c r="FLX46" s="451"/>
      <c r="FLY46" s="451"/>
      <c r="FLZ46" s="451"/>
      <c r="FMA46" s="449"/>
      <c r="FMB46" s="452"/>
      <c r="FMC46" s="453"/>
      <c r="FMD46" s="454"/>
      <c r="FME46" s="449"/>
      <c r="FMF46" s="453"/>
      <c r="FMG46" s="453"/>
      <c r="FMH46" s="450"/>
      <c r="FMI46" s="454"/>
      <c r="FMJ46" s="455"/>
      <c r="FMK46" s="453"/>
      <c r="FML46" s="456"/>
      <c r="FMM46" s="453"/>
      <c r="FMN46" s="456"/>
      <c r="FMO46" s="454"/>
      <c r="FMP46" s="451"/>
      <c r="FMQ46" s="454"/>
      <c r="FMR46" s="450"/>
      <c r="FMS46" s="456"/>
      <c r="FMT46" s="456"/>
      <c r="FMU46" s="456"/>
      <c r="FMV46" s="456"/>
      <c r="FMW46" s="271"/>
      <c r="FMX46" s="451"/>
      <c r="FMY46" s="454"/>
      <c r="FMZ46" s="451"/>
      <c r="FNA46" s="457"/>
      <c r="FNB46" s="271"/>
      <c r="FNC46" s="451"/>
      <c r="FND46" s="454"/>
      <c r="FNE46" s="451"/>
      <c r="FNF46" s="457"/>
      <c r="FNG46" s="451"/>
      <c r="FNH46" s="457"/>
      <c r="FNI46" s="457"/>
      <c r="FNJ46" s="457"/>
      <c r="FNK46" s="271"/>
      <c r="FNL46" s="271"/>
      <c r="FNM46" s="451"/>
      <c r="FNN46" s="454"/>
      <c r="FNO46" s="451"/>
      <c r="FNP46" s="454"/>
      <c r="FNQ46" s="458"/>
      <c r="FNR46" s="459"/>
      <c r="FNS46" s="460"/>
      <c r="FNT46" s="461"/>
      <c r="FNU46" s="462"/>
      <c r="FNV46" s="458"/>
      <c r="FNW46" s="451"/>
      <c r="FNX46" s="463"/>
      <c r="FNY46" s="451"/>
      <c r="FNZ46" s="451"/>
      <c r="FOA46" s="453"/>
      <c r="FOC46" s="449"/>
      <c r="FOD46" s="449"/>
      <c r="FOE46" s="449"/>
      <c r="FOF46" s="450"/>
      <c r="FOG46" s="451"/>
      <c r="FOH46" s="451"/>
      <c r="FOI46" s="451"/>
      <c r="FOJ46" s="449"/>
      <c r="FOK46" s="452"/>
      <c r="FOL46" s="453"/>
      <c r="FOM46" s="454"/>
      <c r="FON46" s="449"/>
      <c r="FOO46" s="453"/>
      <c r="FOP46" s="453"/>
      <c r="FOQ46" s="450"/>
      <c r="FOR46" s="454"/>
      <c r="FOS46" s="455"/>
      <c r="FOT46" s="453"/>
      <c r="FOU46" s="456"/>
      <c r="FOV46" s="453"/>
      <c r="FOW46" s="456"/>
      <c r="FOX46" s="454"/>
      <c r="FOY46" s="451"/>
      <c r="FOZ46" s="454"/>
      <c r="FPA46" s="450"/>
      <c r="FPB46" s="456"/>
      <c r="FPC46" s="456"/>
      <c r="FPD46" s="456"/>
      <c r="FPE46" s="456"/>
      <c r="FPF46" s="271"/>
      <c r="FPG46" s="451"/>
      <c r="FPH46" s="454"/>
      <c r="FPI46" s="451"/>
      <c r="FPJ46" s="457"/>
      <c r="FPK46" s="271"/>
      <c r="FPL46" s="451"/>
      <c r="FPM46" s="454"/>
      <c r="FPN46" s="451"/>
      <c r="FPO46" s="457"/>
      <c r="FPP46" s="451"/>
      <c r="FPQ46" s="457"/>
      <c r="FPR46" s="457"/>
      <c r="FPS46" s="457"/>
      <c r="FPT46" s="271"/>
      <c r="FPU46" s="271"/>
      <c r="FPV46" s="451"/>
      <c r="FPW46" s="454"/>
      <c r="FPX46" s="451"/>
      <c r="FPY46" s="454"/>
      <c r="FPZ46" s="458"/>
      <c r="FQA46" s="459"/>
      <c r="FQB46" s="460"/>
      <c r="FQC46" s="461"/>
      <c r="FQD46" s="462"/>
      <c r="FQE46" s="458"/>
      <c r="FQF46" s="451"/>
      <c r="FQG46" s="463"/>
      <c r="FQH46" s="451"/>
      <c r="FQI46" s="451"/>
      <c r="FQJ46" s="453"/>
      <c r="FQL46" s="449"/>
      <c r="FQM46" s="449"/>
      <c r="FQN46" s="449"/>
      <c r="FQO46" s="450"/>
      <c r="FQP46" s="451"/>
      <c r="FQQ46" s="451"/>
      <c r="FQR46" s="451"/>
      <c r="FQS46" s="449"/>
      <c r="FQT46" s="452"/>
      <c r="FQU46" s="453"/>
      <c r="FQV46" s="454"/>
      <c r="FQW46" s="449"/>
      <c r="FQX46" s="453"/>
      <c r="FQY46" s="453"/>
      <c r="FQZ46" s="450"/>
      <c r="FRA46" s="454"/>
      <c r="FRB46" s="455"/>
      <c r="FRC46" s="453"/>
      <c r="FRD46" s="456"/>
      <c r="FRE46" s="453"/>
      <c r="FRF46" s="456"/>
      <c r="FRG46" s="454"/>
      <c r="FRH46" s="451"/>
      <c r="FRI46" s="454"/>
      <c r="FRJ46" s="450"/>
      <c r="FRK46" s="456"/>
      <c r="FRL46" s="456"/>
      <c r="FRM46" s="456"/>
      <c r="FRN46" s="456"/>
      <c r="FRO46" s="271"/>
      <c r="FRP46" s="451"/>
      <c r="FRQ46" s="454"/>
      <c r="FRR46" s="451"/>
      <c r="FRS46" s="457"/>
      <c r="FRT46" s="271"/>
      <c r="FRU46" s="451"/>
      <c r="FRV46" s="454"/>
      <c r="FRW46" s="451"/>
      <c r="FRX46" s="457"/>
      <c r="FRY46" s="451"/>
      <c r="FRZ46" s="457"/>
      <c r="FSA46" s="457"/>
      <c r="FSB46" s="457"/>
      <c r="FSC46" s="271"/>
      <c r="FSD46" s="271"/>
      <c r="FSE46" s="451"/>
      <c r="FSF46" s="454"/>
      <c r="FSG46" s="451"/>
      <c r="FSH46" s="454"/>
      <c r="FSI46" s="458"/>
      <c r="FSJ46" s="459"/>
      <c r="FSK46" s="460"/>
      <c r="FSL46" s="461"/>
      <c r="FSM46" s="462"/>
      <c r="FSN46" s="458"/>
      <c r="FSO46" s="451"/>
      <c r="FSP46" s="463"/>
      <c r="FSQ46" s="451"/>
      <c r="FSR46" s="451"/>
      <c r="FSS46" s="453"/>
      <c r="FSU46" s="449"/>
      <c r="FSV46" s="449"/>
      <c r="FSW46" s="449"/>
      <c r="FSX46" s="450"/>
      <c r="FSY46" s="451"/>
      <c r="FSZ46" s="451"/>
      <c r="FTA46" s="451"/>
      <c r="FTB46" s="449"/>
      <c r="FTC46" s="452"/>
      <c r="FTD46" s="453"/>
      <c r="FTE46" s="454"/>
      <c r="FTF46" s="449"/>
      <c r="FTG46" s="453"/>
      <c r="FTH46" s="453"/>
      <c r="FTI46" s="450"/>
      <c r="FTJ46" s="454"/>
      <c r="FTK46" s="455"/>
      <c r="FTL46" s="453"/>
      <c r="FTM46" s="456"/>
      <c r="FTN46" s="453"/>
      <c r="FTO46" s="456"/>
      <c r="FTP46" s="454"/>
      <c r="FTQ46" s="451"/>
      <c r="FTR46" s="454"/>
      <c r="FTS46" s="450"/>
      <c r="FTT46" s="456"/>
      <c r="FTU46" s="456"/>
      <c r="FTV46" s="456"/>
      <c r="FTW46" s="456"/>
      <c r="FTX46" s="271"/>
      <c r="FTY46" s="451"/>
      <c r="FTZ46" s="454"/>
      <c r="FUA46" s="451"/>
      <c r="FUB46" s="457"/>
      <c r="FUC46" s="271"/>
      <c r="FUD46" s="451"/>
      <c r="FUE46" s="454"/>
      <c r="FUF46" s="451"/>
      <c r="FUG46" s="457"/>
      <c r="FUH46" s="451"/>
      <c r="FUI46" s="457"/>
      <c r="FUJ46" s="457"/>
      <c r="FUK46" s="457"/>
      <c r="FUL46" s="271"/>
      <c r="FUM46" s="271"/>
      <c r="FUN46" s="451"/>
      <c r="FUO46" s="454"/>
      <c r="FUP46" s="451"/>
      <c r="FUQ46" s="454"/>
      <c r="FUR46" s="458"/>
      <c r="FUS46" s="459"/>
      <c r="FUT46" s="460"/>
      <c r="FUU46" s="461"/>
      <c r="FUV46" s="462"/>
      <c r="FUW46" s="458"/>
      <c r="FUX46" s="451"/>
      <c r="FUY46" s="463"/>
      <c r="FUZ46" s="451"/>
      <c r="FVA46" s="451"/>
      <c r="FVB46" s="453"/>
      <c r="FVD46" s="449"/>
      <c r="FVE46" s="449"/>
      <c r="FVF46" s="449"/>
      <c r="FVG46" s="450"/>
      <c r="FVH46" s="451"/>
      <c r="FVI46" s="451"/>
      <c r="FVJ46" s="451"/>
      <c r="FVK46" s="449"/>
      <c r="FVL46" s="452"/>
      <c r="FVM46" s="453"/>
      <c r="FVN46" s="454"/>
      <c r="FVO46" s="449"/>
      <c r="FVP46" s="453"/>
      <c r="FVQ46" s="453"/>
      <c r="FVR46" s="450"/>
      <c r="FVS46" s="454"/>
      <c r="FVT46" s="455"/>
      <c r="FVU46" s="453"/>
      <c r="FVV46" s="456"/>
      <c r="FVW46" s="453"/>
      <c r="FVX46" s="456"/>
      <c r="FVY46" s="454"/>
      <c r="FVZ46" s="451"/>
      <c r="FWA46" s="454"/>
      <c r="FWB46" s="450"/>
      <c r="FWC46" s="456"/>
      <c r="FWD46" s="456"/>
      <c r="FWE46" s="456"/>
      <c r="FWF46" s="456"/>
      <c r="FWG46" s="271"/>
      <c r="FWH46" s="451"/>
      <c r="FWI46" s="454"/>
      <c r="FWJ46" s="451"/>
      <c r="FWK46" s="457"/>
      <c r="FWL46" s="271"/>
      <c r="FWM46" s="451"/>
      <c r="FWN46" s="454"/>
      <c r="FWO46" s="451"/>
      <c r="FWP46" s="457"/>
      <c r="FWQ46" s="451"/>
      <c r="FWR46" s="457"/>
      <c r="FWS46" s="457"/>
      <c r="FWT46" s="457"/>
      <c r="FWU46" s="271"/>
      <c r="FWV46" s="271"/>
      <c r="FWW46" s="451"/>
      <c r="FWX46" s="454"/>
      <c r="FWY46" s="451"/>
      <c r="FWZ46" s="454"/>
      <c r="FXA46" s="458"/>
      <c r="FXB46" s="459"/>
      <c r="FXC46" s="460"/>
      <c r="FXD46" s="461"/>
      <c r="FXE46" s="462"/>
      <c r="FXF46" s="458"/>
      <c r="FXG46" s="451"/>
      <c r="FXH46" s="463"/>
      <c r="FXI46" s="451"/>
      <c r="FXJ46" s="451"/>
      <c r="FXK46" s="453"/>
      <c r="FXM46" s="449"/>
      <c r="FXN46" s="449"/>
      <c r="FXO46" s="449"/>
      <c r="FXP46" s="450"/>
      <c r="FXQ46" s="451"/>
      <c r="FXR46" s="451"/>
      <c r="FXS46" s="451"/>
      <c r="FXT46" s="449"/>
      <c r="FXU46" s="452"/>
      <c r="FXV46" s="453"/>
      <c r="FXW46" s="454"/>
      <c r="FXX46" s="449"/>
      <c r="FXY46" s="453"/>
      <c r="FXZ46" s="453"/>
      <c r="FYA46" s="450"/>
      <c r="FYB46" s="454"/>
      <c r="FYC46" s="455"/>
      <c r="FYD46" s="453"/>
      <c r="FYE46" s="456"/>
      <c r="FYF46" s="453"/>
      <c r="FYG46" s="456"/>
      <c r="FYH46" s="454"/>
      <c r="FYI46" s="451"/>
      <c r="FYJ46" s="454"/>
      <c r="FYK46" s="450"/>
      <c r="FYL46" s="456"/>
      <c r="FYM46" s="456"/>
      <c r="FYN46" s="456"/>
      <c r="FYO46" s="456"/>
      <c r="FYP46" s="271"/>
      <c r="FYQ46" s="451"/>
      <c r="FYR46" s="454"/>
      <c r="FYS46" s="451"/>
      <c r="FYT46" s="457"/>
      <c r="FYU46" s="271"/>
      <c r="FYV46" s="451"/>
      <c r="FYW46" s="454"/>
      <c r="FYX46" s="451"/>
      <c r="FYY46" s="457"/>
      <c r="FYZ46" s="451"/>
      <c r="FZA46" s="457"/>
      <c r="FZB46" s="457"/>
      <c r="FZC46" s="457"/>
      <c r="FZD46" s="271"/>
      <c r="FZE46" s="271"/>
      <c r="FZF46" s="451"/>
      <c r="FZG46" s="454"/>
      <c r="FZH46" s="451"/>
      <c r="FZI46" s="454"/>
      <c r="FZJ46" s="458"/>
      <c r="FZK46" s="459"/>
      <c r="FZL46" s="460"/>
      <c r="FZM46" s="461"/>
      <c r="FZN46" s="462"/>
      <c r="FZO46" s="458"/>
      <c r="FZP46" s="451"/>
      <c r="FZQ46" s="463"/>
      <c r="FZR46" s="451"/>
      <c r="FZS46" s="451"/>
      <c r="FZT46" s="453"/>
      <c r="FZV46" s="449"/>
      <c r="FZW46" s="449"/>
      <c r="FZX46" s="449"/>
      <c r="FZY46" s="450"/>
      <c r="FZZ46" s="451"/>
      <c r="GAA46" s="451"/>
      <c r="GAB46" s="451"/>
      <c r="GAC46" s="449"/>
      <c r="GAD46" s="452"/>
      <c r="GAE46" s="453"/>
      <c r="GAF46" s="454"/>
      <c r="GAG46" s="449"/>
      <c r="GAH46" s="453"/>
      <c r="GAI46" s="453"/>
      <c r="GAJ46" s="450"/>
      <c r="GAK46" s="454"/>
      <c r="GAL46" s="455"/>
      <c r="GAM46" s="453"/>
      <c r="GAN46" s="456"/>
      <c r="GAO46" s="453"/>
      <c r="GAP46" s="456"/>
      <c r="GAQ46" s="454"/>
      <c r="GAR46" s="451"/>
      <c r="GAS46" s="454"/>
      <c r="GAT46" s="450"/>
      <c r="GAU46" s="456"/>
      <c r="GAV46" s="456"/>
      <c r="GAW46" s="456"/>
      <c r="GAX46" s="456"/>
      <c r="GAY46" s="271"/>
      <c r="GAZ46" s="451"/>
      <c r="GBA46" s="454"/>
      <c r="GBB46" s="451"/>
      <c r="GBC46" s="457"/>
      <c r="GBD46" s="271"/>
      <c r="GBE46" s="451"/>
      <c r="GBF46" s="454"/>
      <c r="GBG46" s="451"/>
      <c r="GBH46" s="457"/>
      <c r="GBI46" s="451"/>
      <c r="GBJ46" s="457"/>
      <c r="GBK46" s="457"/>
      <c r="GBL46" s="457"/>
      <c r="GBM46" s="271"/>
      <c r="GBN46" s="271"/>
      <c r="GBO46" s="451"/>
      <c r="GBP46" s="454"/>
      <c r="GBQ46" s="451"/>
      <c r="GBR46" s="454"/>
      <c r="GBS46" s="458"/>
      <c r="GBT46" s="459"/>
      <c r="GBU46" s="460"/>
      <c r="GBV46" s="461"/>
      <c r="GBW46" s="462"/>
      <c r="GBX46" s="458"/>
      <c r="GBY46" s="451"/>
      <c r="GBZ46" s="463"/>
      <c r="GCA46" s="451"/>
      <c r="GCB46" s="451"/>
      <c r="GCC46" s="453"/>
      <c r="GCE46" s="449"/>
      <c r="GCF46" s="449"/>
      <c r="GCG46" s="449"/>
      <c r="GCH46" s="450"/>
      <c r="GCI46" s="451"/>
      <c r="GCJ46" s="451"/>
      <c r="GCK46" s="451"/>
      <c r="GCL46" s="449"/>
      <c r="GCM46" s="452"/>
      <c r="GCN46" s="453"/>
      <c r="GCO46" s="454"/>
      <c r="GCP46" s="449"/>
      <c r="GCQ46" s="453"/>
      <c r="GCR46" s="453"/>
      <c r="GCS46" s="450"/>
      <c r="GCT46" s="454"/>
      <c r="GCU46" s="455"/>
      <c r="GCV46" s="453"/>
      <c r="GCW46" s="456"/>
      <c r="GCX46" s="453"/>
      <c r="GCY46" s="456"/>
      <c r="GCZ46" s="454"/>
      <c r="GDA46" s="451"/>
      <c r="GDB46" s="454"/>
      <c r="GDC46" s="450"/>
      <c r="GDD46" s="456"/>
      <c r="GDE46" s="456"/>
      <c r="GDF46" s="456"/>
      <c r="GDG46" s="456"/>
      <c r="GDH46" s="271"/>
      <c r="GDI46" s="451"/>
      <c r="GDJ46" s="454"/>
      <c r="GDK46" s="451"/>
      <c r="GDL46" s="457"/>
      <c r="GDM46" s="271"/>
      <c r="GDN46" s="451"/>
      <c r="GDO46" s="454"/>
      <c r="GDP46" s="451"/>
      <c r="GDQ46" s="457"/>
      <c r="GDR46" s="451"/>
      <c r="GDS46" s="457"/>
      <c r="GDT46" s="457"/>
      <c r="GDU46" s="457"/>
      <c r="GDV46" s="271"/>
      <c r="GDW46" s="271"/>
      <c r="GDX46" s="451"/>
      <c r="GDY46" s="454"/>
      <c r="GDZ46" s="451"/>
      <c r="GEA46" s="454"/>
      <c r="GEB46" s="458"/>
      <c r="GEC46" s="459"/>
      <c r="GED46" s="460"/>
      <c r="GEE46" s="461"/>
      <c r="GEF46" s="462"/>
      <c r="GEG46" s="458"/>
      <c r="GEH46" s="451"/>
      <c r="GEI46" s="463"/>
      <c r="GEJ46" s="451"/>
      <c r="GEK46" s="451"/>
      <c r="GEL46" s="453"/>
      <c r="GEN46" s="449"/>
      <c r="GEO46" s="449"/>
      <c r="GEP46" s="449"/>
      <c r="GEQ46" s="450"/>
      <c r="GER46" s="451"/>
      <c r="GES46" s="451"/>
      <c r="GET46" s="451"/>
      <c r="GEU46" s="449"/>
      <c r="GEV46" s="452"/>
      <c r="GEW46" s="453"/>
      <c r="GEX46" s="454"/>
      <c r="GEY46" s="449"/>
      <c r="GEZ46" s="453"/>
      <c r="GFA46" s="453"/>
      <c r="GFB46" s="450"/>
      <c r="GFC46" s="454"/>
      <c r="GFD46" s="455"/>
      <c r="GFE46" s="453"/>
      <c r="GFF46" s="456"/>
      <c r="GFG46" s="453"/>
      <c r="GFH46" s="456"/>
      <c r="GFI46" s="454"/>
      <c r="GFJ46" s="451"/>
      <c r="GFK46" s="454"/>
      <c r="GFL46" s="450"/>
      <c r="GFM46" s="456"/>
      <c r="GFN46" s="456"/>
      <c r="GFO46" s="456"/>
      <c r="GFP46" s="456"/>
      <c r="GFQ46" s="271"/>
      <c r="GFR46" s="451"/>
      <c r="GFS46" s="454"/>
      <c r="GFT46" s="451"/>
      <c r="GFU46" s="457"/>
      <c r="GFV46" s="271"/>
      <c r="GFW46" s="451"/>
      <c r="GFX46" s="454"/>
      <c r="GFY46" s="451"/>
      <c r="GFZ46" s="457"/>
      <c r="GGA46" s="451"/>
      <c r="GGB46" s="457"/>
      <c r="GGC46" s="457"/>
      <c r="GGD46" s="457"/>
      <c r="GGE46" s="271"/>
      <c r="GGF46" s="271"/>
      <c r="GGG46" s="451"/>
      <c r="GGH46" s="454"/>
      <c r="GGI46" s="451"/>
      <c r="GGJ46" s="454"/>
      <c r="GGK46" s="458"/>
      <c r="GGL46" s="459"/>
      <c r="GGM46" s="460"/>
      <c r="GGN46" s="461"/>
      <c r="GGO46" s="462"/>
      <c r="GGP46" s="458"/>
      <c r="GGQ46" s="451"/>
      <c r="GGR46" s="463"/>
      <c r="GGS46" s="451"/>
      <c r="GGT46" s="451"/>
      <c r="GGU46" s="453"/>
      <c r="GGW46" s="449"/>
      <c r="GGX46" s="449"/>
      <c r="GGY46" s="449"/>
      <c r="GGZ46" s="450"/>
      <c r="GHA46" s="451"/>
      <c r="GHB46" s="451"/>
      <c r="GHC46" s="451"/>
      <c r="GHD46" s="449"/>
      <c r="GHE46" s="452"/>
      <c r="GHF46" s="453"/>
      <c r="GHG46" s="454"/>
      <c r="GHH46" s="449"/>
      <c r="GHI46" s="453"/>
      <c r="GHJ46" s="453"/>
      <c r="GHK46" s="450"/>
      <c r="GHL46" s="454"/>
      <c r="GHM46" s="455"/>
      <c r="GHN46" s="453"/>
      <c r="GHO46" s="456"/>
      <c r="GHP46" s="453"/>
      <c r="GHQ46" s="456"/>
      <c r="GHR46" s="454"/>
      <c r="GHS46" s="451"/>
      <c r="GHT46" s="454"/>
      <c r="GHU46" s="450"/>
      <c r="GHV46" s="456"/>
      <c r="GHW46" s="456"/>
      <c r="GHX46" s="456"/>
      <c r="GHY46" s="456"/>
      <c r="GHZ46" s="271"/>
      <c r="GIA46" s="451"/>
      <c r="GIB46" s="454"/>
      <c r="GIC46" s="451"/>
      <c r="GID46" s="457"/>
      <c r="GIE46" s="271"/>
      <c r="GIF46" s="451"/>
      <c r="GIG46" s="454"/>
      <c r="GIH46" s="451"/>
      <c r="GII46" s="457"/>
      <c r="GIJ46" s="451"/>
      <c r="GIK46" s="457"/>
      <c r="GIL46" s="457"/>
      <c r="GIM46" s="457"/>
      <c r="GIN46" s="271"/>
      <c r="GIO46" s="271"/>
      <c r="GIP46" s="451"/>
      <c r="GIQ46" s="454"/>
      <c r="GIR46" s="451"/>
      <c r="GIS46" s="454"/>
      <c r="GIT46" s="458"/>
      <c r="GIU46" s="459"/>
      <c r="GIV46" s="460"/>
      <c r="GIW46" s="461"/>
      <c r="GIX46" s="462"/>
      <c r="GIY46" s="458"/>
      <c r="GIZ46" s="451"/>
      <c r="GJA46" s="463"/>
      <c r="GJB46" s="451"/>
      <c r="GJC46" s="451"/>
      <c r="GJD46" s="453"/>
      <c r="GJF46" s="449"/>
      <c r="GJG46" s="449"/>
      <c r="GJH46" s="449"/>
      <c r="GJI46" s="450"/>
      <c r="GJJ46" s="451"/>
      <c r="GJK46" s="451"/>
      <c r="GJL46" s="451"/>
      <c r="GJM46" s="449"/>
      <c r="GJN46" s="452"/>
      <c r="GJO46" s="453"/>
      <c r="GJP46" s="454"/>
      <c r="GJQ46" s="449"/>
      <c r="GJR46" s="453"/>
      <c r="GJS46" s="453"/>
      <c r="GJT46" s="450"/>
      <c r="GJU46" s="454"/>
      <c r="GJV46" s="455"/>
      <c r="GJW46" s="453"/>
      <c r="GJX46" s="456"/>
      <c r="GJY46" s="453"/>
      <c r="GJZ46" s="456"/>
      <c r="GKA46" s="454"/>
      <c r="GKB46" s="451"/>
      <c r="GKC46" s="454"/>
      <c r="GKD46" s="450"/>
      <c r="GKE46" s="456"/>
      <c r="GKF46" s="456"/>
      <c r="GKG46" s="456"/>
      <c r="GKH46" s="456"/>
      <c r="GKI46" s="271"/>
      <c r="GKJ46" s="451"/>
      <c r="GKK46" s="454"/>
      <c r="GKL46" s="451"/>
      <c r="GKM46" s="457"/>
      <c r="GKN46" s="271"/>
      <c r="GKO46" s="451"/>
      <c r="GKP46" s="454"/>
      <c r="GKQ46" s="451"/>
      <c r="GKR46" s="457"/>
      <c r="GKS46" s="451"/>
      <c r="GKT46" s="457"/>
      <c r="GKU46" s="457"/>
      <c r="GKV46" s="457"/>
      <c r="GKW46" s="271"/>
      <c r="GKX46" s="271"/>
      <c r="GKY46" s="451"/>
      <c r="GKZ46" s="454"/>
      <c r="GLA46" s="451"/>
      <c r="GLB46" s="454"/>
      <c r="GLC46" s="458"/>
      <c r="GLD46" s="459"/>
      <c r="GLE46" s="460"/>
      <c r="GLF46" s="461"/>
      <c r="GLG46" s="462"/>
      <c r="GLH46" s="458"/>
      <c r="GLI46" s="451"/>
      <c r="GLJ46" s="463"/>
      <c r="GLK46" s="451"/>
      <c r="GLL46" s="451"/>
      <c r="GLM46" s="453"/>
      <c r="GLO46" s="449"/>
      <c r="GLP46" s="449"/>
      <c r="GLQ46" s="449"/>
      <c r="GLR46" s="450"/>
      <c r="GLS46" s="451"/>
      <c r="GLT46" s="451"/>
      <c r="GLU46" s="451"/>
      <c r="GLV46" s="449"/>
      <c r="GLW46" s="452"/>
      <c r="GLX46" s="453"/>
      <c r="GLY46" s="454"/>
      <c r="GLZ46" s="449"/>
      <c r="GMA46" s="453"/>
      <c r="GMB46" s="453"/>
      <c r="GMC46" s="450"/>
      <c r="GMD46" s="454"/>
      <c r="GME46" s="455"/>
      <c r="GMF46" s="453"/>
      <c r="GMG46" s="456"/>
      <c r="GMH46" s="453"/>
      <c r="GMI46" s="456"/>
      <c r="GMJ46" s="454"/>
      <c r="GMK46" s="451"/>
      <c r="GML46" s="454"/>
      <c r="GMM46" s="450"/>
      <c r="GMN46" s="456"/>
      <c r="GMO46" s="456"/>
      <c r="GMP46" s="456"/>
      <c r="GMQ46" s="456"/>
      <c r="GMR46" s="271"/>
      <c r="GMS46" s="451"/>
      <c r="GMT46" s="454"/>
      <c r="GMU46" s="451"/>
      <c r="GMV46" s="457"/>
      <c r="GMW46" s="271"/>
      <c r="GMX46" s="451"/>
      <c r="GMY46" s="454"/>
      <c r="GMZ46" s="451"/>
      <c r="GNA46" s="457"/>
      <c r="GNB46" s="451"/>
      <c r="GNC46" s="457"/>
      <c r="GND46" s="457"/>
      <c r="GNE46" s="457"/>
      <c r="GNF46" s="271"/>
      <c r="GNG46" s="271"/>
      <c r="GNH46" s="451"/>
      <c r="GNI46" s="454"/>
      <c r="GNJ46" s="451"/>
      <c r="GNK46" s="454"/>
      <c r="GNL46" s="458"/>
      <c r="GNM46" s="459"/>
      <c r="GNN46" s="460"/>
      <c r="GNO46" s="461"/>
      <c r="GNP46" s="462"/>
      <c r="GNQ46" s="458"/>
      <c r="GNR46" s="451"/>
      <c r="GNS46" s="463"/>
      <c r="GNT46" s="451"/>
      <c r="GNU46" s="451"/>
      <c r="GNV46" s="453"/>
      <c r="GNX46" s="449"/>
      <c r="GNY46" s="449"/>
      <c r="GNZ46" s="449"/>
      <c r="GOA46" s="450"/>
      <c r="GOB46" s="451"/>
      <c r="GOC46" s="451"/>
      <c r="GOD46" s="451"/>
      <c r="GOE46" s="449"/>
      <c r="GOF46" s="452"/>
      <c r="GOG46" s="453"/>
      <c r="GOH46" s="454"/>
      <c r="GOI46" s="449"/>
      <c r="GOJ46" s="453"/>
      <c r="GOK46" s="453"/>
      <c r="GOL46" s="450"/>
      <c r="GOM46" s="454"/>
      <c r="GON46" s="455"/>
      <c r="GOO46" s="453"/>
      <c r="GOP46" s="456"/>
      <c r="GOQ46" s="453"/>
      <c r="GOR46" s="456"/>
      <c r="GOS46" s="454"/>
      <c r="GOT46" s="451"/>
      <c r="GOU46" s="454"/>
      <c r="GOV46" s="450"/>
      <c r="GOW46" s="456"/>
      <c r="GOX46" s="456"/>
      <c r="GOY46" s="456"/>
      <c r="GOZ46" s="456"/>
      <c r="GPA46" s="271"/>
      <c r="GPB46" s="451"/>
      <c r="GPC46" s="454"/>
      <c r="GPD46" s="451"/>
      <c r="GPE46" s="457"/>
      <c r="GPF46" s="271"/>
      <c r="GPG46" s="451"/>
      <c r="GPH46" s="454"/>
      <c r="GPI46" s="451"/>
      <c r="GPJ46" s="457"/>
      <c r="GPK46" s="451"/>
      <c r="GPL46" s="457"/>
      <c r="GPM46" s="457"/>
      <c r="GPN46" s="457"/>
      <c r="GPO46" s="271"/>
      <c r="GPP46" s="271"/>
      <c r="GPQ46" s="451"/>
      <c r="GPR46" s="454"/>
      <c r="GPS46" s="451"/>
      <c r="GPT46" s="454"/>
      <c r="GPU46" s="458"/>
      <c r="GPV46" s="459"/>
      <c r="GPW46" s="460"/>
      <c r="GPX46" s="461"/>
      <c r="GPY46" s="462"/>
      <c r="GPZ46" s="458"/>
      <c r="GQA46" s="451"/>
      <c r="GQB46" s="463"/>
      <c r="GQC46" s="451"/>
      <c r="GQD46" s="451"/>
      <c r="GQE46" s="453"/>
      <c r="GQG46" s="449"/>
      <c r="GQH46" s="449"/>
      <c r="GQI46" s="449"/>
      <c r="GQJ46" s="450"/>
      <c r="GQK46" s="451"/>
      <c r="GQL46" s="451"/>
      <c r="GQM46" s="451"/>
      <c r="GQN46" s="449"/>
      <c r="GQO46" s="452"/>
      <c r="GQP46" s="453"/>
      <c r="GQQ46" s="454"/>
      <c r="GQR46" s="449"/>
      <c r="GQS46" s="453"/>
      <c r="GQT46" s="453"/>
      <c r="GQU46" s="450"/>
      <c r="GQV46" s="454"/>
      <c r="GQW46" s="455"/>
      <c r="GQX46" s="453"/>
      <c r="GQY46" s="456"/>
      <c r="GQZ46" s="453"/>
      <c r="GRA46" s="456"/>
      <c r="GRB46" s="454"/>
      <c r="GRC46" s="451"/>
      <c r="GRD46" s="454"/>
      <c r="GRE46" s="450"/>
      <c r="GRF46" s="456"/>
      <c r="GRG46" s="456"/>
      <c r="GRH46" s="456"/>
      <c r="GRI46" s="456"/>
      <c r="GRJ46" s="271"/>
      <c r="GRK46" s="451"/>
      <c r="GRL46" s="454"/>
      <c r="GRM46" s="451"/>
      <c r="GRN46" s="457"/>
      <c r="GRO46" s="271"/>
      <c r="GRP46" s="451"/>
      <c r="GRQ46" s="454"/>
      <c r="GRR46" s="451"/>
      <c r="GRS46" s="457"/>
      <c r="GRT46" s="451"/>
      <c r="GRU46" s="457"/>
      <c r="GRV46" s="457"/>
      <c r="GRW46" s="457"/>
      <c r="GRX46" s="271"/>
      <c r="GRY46" s="271"/>
      <c r="GRZ46" s="451"/>
      <c r="GSA46" s="454"/>
      <c r="GSB46" s="451"/>
      <c r="GSC46" s="454"/>
      <c r="GSD46" s="458"/>
      <c r="GSE46" s="459"/>
      <c r="GSF46" s="460"/>
      <c r="GSG46" s="461"/>
      <c r="GSH46" s="462"/>
      <c r="GSI46" s="458"/>
      <c r="GSJ46" s="451"/>
      <c r="GSK46" s="463"/>
      <c r="GSL46" s="451"/>
      <c r="GSM46" s="451"/>
      <c r="GSN46" s="453"/>
      <c r="GSP46" s="449"/>
      <c r="GSQ46" s="449"/>
      <c r="GSR46" s="449"/>
      <c r="GSS46" s="450"/>
      <c r="GST46" s="451"/>
      <c r="GSU46" s="451"/>
      <c r="GSV46" s="451"/>
      <c r="GSW46" s="449"/>
      <c r="GSX46" s="452"/>
      <c r="GSY46" s="453"/>
      <c r="GSZ46" s="454"/>
      <c r="GTA46" s="449"/>
      <c r="GTB46" s="453"/>
      <c r="GTC46" s="453"/>
      <c r="GTD46" s="450"/>
      <c r="GTE46" s="454"/>
      <c r="GTF46" s="455"/>
      <c r="GTG46" s="453"/>
      <c r="GTH46" s="456"/>
      <c r="GTI46" s="453"/>
      <c r="GTJ46" s="456"/>
      <c r="GTK46" s="454"/>
      <c r="GTL46" s="451"/>
      <c r="GTM46" s="454"/>
      <c r="GTN46" s="450"/>
      <c r="GTO46" s="456"/>
      <c r="GTP46" s="456"/>
      <c r="GTQ46" s="456"/>
      <c r="GTR46" s="456"/>
      <c r="GTS46" s="271"/>
      <c r="GTT46" s="451"/>
      <c r="GTU46" s="454"/>
      <c r="GTV46" s="451"/>
      <c r="GTW46" s="457"/>
      <c r="GTX46" s="271"/>
      <c r="GTY46" s="451"/>
      <c r="GTZ46" s="454"/>
      <c r="GUA46" s="451"/>
      <c r="GUB46" s="457"/>
      <c r="GUC46" s="451"/>
      <c r="GUD46" s="457"/>
      <c r="GUE46" s="457"/>
      <c r="GUF46" s="457"/>
      <c r="GUG46" s="271"/>
      <c r="GUH46" s="271"/>
      <c r="GUI46" s="451"/>
      <c r="GUJ46" s="454"/>
      <c r="GUK46" s="451"/>
      <c r="GUL46" s="454"/>
      <c r="GUM46" s="458"/>
      <c r="GUN46" s="459"/>
      <c r="GUO46" s="460"/>
      <c r="GUP46" s="461"/>
      <c r="GUQ46" s="462"/>
      <c r="GUR46" s="458"/>
      <c r="GUS46" s="451"/>
      <c r="GUT46" s="463"/>
      <c r="GUU46" s="451"/>
      <c r="GUV46" s="451"/>
      <c r="GUW46" s="453"/>
      <c r="GUY46" s="449"/>
      <c r="GUZ46" s="449"/>
      <c r="GVA46" s="449"/>
      <c r="GVB46" s="450"/>
      <c r="GVC46" s="451"/>
      <c r="GVD46" s="451"/>
      <c r="GVE46" s="451"/>
      <c r="GVF46" s="449"/>
      <c r="GVG46" s="452"/>
      <c r="GVH46" s="453"/>
      <c r="GVI46" s="454"/>
      <c r="GVJ46" s="449"/>
      <c r="GVK46" s="453"/>
      <c r="GVL46" s="453"/>
      <c r="GVM46" s="450"/>
      <c r="GVN46" s="454"/>
      <c r="GVO46" s="455"/>
      <c r="GVP46" s="453"/>
      <c r="GVQ46" s="456"/>
      <c r="GVR46" s="453"/>
      <c r="GVS46" s="456"/>
      <c r="GVT46" s="454"/>
      <c r="GVU46" s="451"/>
      <c r="GVV46" s="454"/>
      <c r="GVW46" s="450"/>
      <c r="GVX46" s="456"/>
      <c r="GVY46" s="456"/>
      <c r="GVZ46" s="456"/>
      <c r="GWA46" s="456"/>
      <c r="GWB46" s="271"/>
      <c r="GWC46" s="451"/>
      <c r="GWD46" s="454"/>
      <c r="GWE46" s="451"/>
      <c r="GWF46" s="457"/>
      <c r="GWG46" s="271"/>
      <c r="GWH46" s="451"/>
      <c r="GWI46" s="454"/>
      <c r="GWJ46" s="451"/>
      <c r="GWK46" s="457"/>
      <c r="GWL46" s="451"/>
      <c r="GWM46" s="457"/>
      <c r="GWN46" s="457"/>
      <c r="GWO46" s="457"/>
      <c r="GWP46" s="271"/>
      <c r="GWQ46" s="271"/>
      <c r="GWR46" s="451"/>
      <c r="GWS46" s="454"/>
      <c r="GWT46" s="451"/>
      <c r="GWU46" s="454"/>
      <c r="GWV46" s="458"/>
      <c r="GWW46" s="459"/>
      <c r="GWX46" s="460"/>
      <c r="GWY46" s="461"/>
      <c r="GWZ46" s="462"/>
      <c r="GXA46" s="458"/>
      <c r="GXB46" s="451"/>
      <c r="GXC46" s="463"/>
      <c r="GXD46" s="451"/>
      <c r="GXE46" s="451"/>
      <c r="GXF46" s="453"/>
      <c r="GXH46" s="449"/>
      <c r="GXI46" s="449"/>
      <c r="GXJ46" s="449"/>
      <c r="GXK46" s="450"/>
      <c r="GXL46" s="451"/>
      <c r="GXM46" s="451"/>
      <c r="GXN46" s="451"/>
      <c r="GXO46" s="449"/>
      <c r="GXP46" s="452"/>
      <c r="GXQ46" s="453"/>
      <c r="GXR46" s="454"/>
      <c r="GXS46" s="449"/>
      <c r="GXT46" s="453"/>
      <c r="GXU46" s="453"/>
      <c r="GXV46" s="450"/>
      <c r="GXW46" s="454"/>
      <c r="GXX46" s="455"/>
      <c r="GXY46" s="453"/>
      <c r="GXZ46" s="456"/>
      <c r="GYA46" s="453"/>
      <c r="GYB46" s="456"/>
      <c r="GYC46" s="454"/>
      <c r="GYD46" s="451"/>
      <c r="GYE46" s="454"/>
      <c r="GYF46" s="450"/>
      <c r="GYG46" s="456"/>
      <c r="GYH46" s="456"/>
      <c r="GYI46" s="456"/>
      <c r="GYJ46" s="456"/>
      <c r="GYK46" s="271"/>
      <c r="GYL46" s="451"/>
      <c r="GYM46" s="454"/>
      <c r="GYN46" s="451"/>
      <c r="GYO46" s="457"/>
      <c r="GYP46" s="271"/>
      <c r="GYQ46" s="451"/>
      <c r="GYR46" s="454"/>
      <c r="GYS46" s="451"/>
      <c r="GYT46" s="457"/>
      <c r="GYU46" s="451"/>
      <c r="GYV46" s="457"/>
      <c r="GYW46" s="457"/>
      <c r="GYX46" s="457"/>
      <c r="GYY46" s="271"/>
      <c r="GYZ46" s="271"/>
      <c r="GZA46" s="451"/>
      <c r="GZB46" s="454"/>
      <c r="GZC46" s="451"/>
      <c r="GZD46" s="454"/>
      <c r="GZE46" s="458"/>
      <c r="GZF46" s="459"/>
      <c r="GZG46" s="460"/>
      <c r="GZH46" s="461"/>
      <c r="GZI46" s="462"/>
      <c r="GZJ46" s="458"/>
      <c r="GZK46" s="451"/>
      <c r="GZL46" s="463"/>
      <c r="GZM46" s="451"/>
      <c r="GZN46" s="451"/>
      <c r="GZO46" s="453"/>
      <c r="GZQ46" s="449"/>
      <c r="GZR46" s="449"/>
      <c r="GZS46" s="449"/>
      <c r="GZT46" s="450"/>
      <c r="GZU46" s="451"/>
      <c r="GZV46" s="451"/>
      <c r="GZW46" s="451"/>
      <c r="GZX46" s="449"/>
      <c r="GZY46" s="452"/>
      <c r="GZZ46" s="453"/>
      <c r="HAA46" s="454"/>
      <c r="HAB46" s="449"/>
      <c r="HAC46" s="453"/>
      <c r="HAD46" s="453"/>
      <c r="HAE46" s="450"/>
      <c r="HAF46" s="454"/>
      <c r="HAG46" s="455"/>
      <c r="HAH46" s="453"/>
      <c r="HAI46" s="456"/>
      <c r="HAJ46" s="453"/>
      <c r="HAK46" s="456"/>
      <c r="HAL46" s="454"/>
      <c r="HAM46" s="451"/>
      <c r="HAN46" s="454"/>
      <c r="HAO46" s="450"/>
      <c r="HAP46" s="456"/>
      <c r="HAQ46" s="456"/>
      <c r="HAR46" s="456"/>
      <c r="HAS46" s="456"/>
      <c r="HAT46" s="271"/>
      <c r="HAU46" s="451"/>
      <c r="HAV46" s="454"/>
      <c r="HAW46" s="451"/>
      <c r="HAX46" s="457"/>
      <c r="HAY46" s="271"/>
      <c r="HAZ46" s="451"/>
      <c r="HBA46" s="454"/>
      <c r="HBB46" s="451"/>
      <c r="HBC46" s="457"/>
      <c r="HBD46" s="451"/>
      <c r="HBE46" s="457"/>
      <c r="HBF46" s="457"/>
      <c r="HBG46" s="457"/>
      <c r="HBH46" s="271"/>
      <c r="HBI46" s="271"/>
      <c r="HBJ46" s="451"/>
      <c r="HBK46" s="454"/>
      <c r="HBL46" s="451"/>
      <c r="HBM46" s="454"/>
      <c r="HBN46" s="458"/>
      <c r="HBO46" s="459"/>
      <c r="HBP46" s="460"/>
      <c r="HBQ46" s="461"/>
      <c r="HBR46" s="462"/>
      <c r="HBS46" s="458"/>
      <c r="HBT46" s="451"/>
      <c r="HBU46" s="463"/>
      <c r="HBV46" s="451"/>
      <c r="HBW46" s="451"/>
      <c r="HBX46" s="453"/>
      <c r="HBZ46" s="449"/>
      <c r="HCA46" s="449"/>
      <c r="HCB46" s="449"/>
      <c r="HCC46" s="450"/>
      <c r="HCD46" s="451"/>
      <c r="HCE46" s="451"/>
      <c r="HCF46" s="451"/>
      <c r="HCG46" s="449"/>
      <c r="HCH46" s="452"/>
      <c r="HCI46" s="453"/>
      <c r="HCJ46" s="454"/>
      <c r="HCK46" s="449"/>
      <c r="HCL46" s="453"/>
      <c r="HCM46" s="453"/>
      <c r="HCN46" s="450"/>
      <c r="HCO46" s="454"/>
      <c r="HCP46" s="455"/>
      <c r="HCQ46" s="453"/>
      <c r="HCR46" s="456"/>
      <c r="HCS46" s="453"/>
      <c r="HCT46" s="456"/>
      <c r="HCU46" s="454"/>
      <c r="HCV46" s="451"/>
      <c r="HCW46" s="454"/>
      <c r="HCX46" s="450"/>
      <c r="HCY46" s="456"/>
      <c r="HCZ46" s="456"/>
      <c r="HDA46" s="456"/>
      <c r="HDB46" s="456"/>
      <c r="HDC46" s="271"/>
      <c r="HDD46" s="451"/>
      <c r="HDE46" s="454"/>
      <c r="HDF46" s="451"/>
      <c r="HDG46" s="457"/>
      <c r="HDH46" s="271"/>
      <c r="HDI46" s="451"/>
      <c r="HDJ46" s="454"/>
      <c r="HDK46" s="451"/>
      <c r="HDL46" s="457"/>
      <c r="HDM46" s="451"/>
      <c r="HDN46" s="457"/>
      <c r="HDO46" s="457"/>
      <c r="HDP46" s="457"/>
      <c r="HDQ46" s="271"/>
      <c r="HDR46" s="271"/>
      <c r="HDS46" s="451"/>
      <c r="HDT46" s="454"/>
      <c r="HDU46" s="451"/>
      <c r="HDV46" s="454"/>
      <c r="HDW46" s="458"/>
      <c r="HDX46" s="459"/>
      <c r="HDY46" s="460"/>
      <c r="HDZ46" s="461"/>
      <c r="HEA46" s="462"/>
      <c r="HEB46" s="458"/>
      <c r="HEC46" s="451"/>
      <c r="HED46" s="463"/>
      <c r="HEE46" s="451"/>
      <c r="HEF46" s="451"/>
      <c r="HEG46" s="453"/>
      <c r="HEI46" s="449"/>
      <c r="HEJ46" s="449"/>
      <c r="HEK46" s="449"/>
      <c r="HEL46" s="450"/>
      <c r="HEM46" s="451"/>
      <c r="HEN46" s="451"/>
      <c r="HEO46" s="451"/>
      <c r="HEP46" s="449"/>
      <c r="HEQ46" s="452"/>
      <c r="HER46" s="453"/>
      <c r="HES46" s="454"/>
      <c r="HET46" s="449"/>
      <c r="HEU46" s="453"/>
      <c r="HEV46" s="453"/>
      <c r="HEW46" s="450"/>
      <c r="HEX46" s="454"/>
      <c r="HEY46" s="455"/>
      <c r="HEZ46" s="453"/>
      <c r="HFA46" s="456"/>
      <c r="HFB46" s="453"/>
      <c r="HFC46" s="456"/>
      <c r="HFD46" s="454"/>
      <c r="HFE46" s="451"/>
      <c r="HFF46" s="454"/>
      <c r="HFG46" s="450"/>
      <c r="HFH46" s="456"/>
      <c r="HFI46" s="456"/>
      <c r="HFJ46" s="456"/>
      <c r="HFK46" s="456"/>
      <c r="HFL46" s="271"/>
      <c r="HFM46" s="451"/>
      <c r="HFN46" s="454"/>
      <c r="HFO46" s="451"/>
      <c r="HFP46" s="457"/>
      <c r="HFQ46" s="271"/>
      <c r="HFR46" s="451"/>
      <c r="HFS46" s="454"/>
      <c r="HFT46" s="451"/>
      <c r="HFU46" s="457"/>
      <c r="HFV46" s="451"/>
      <c r="HFW46" s="457"/>
      <c r="HFX46" s="457"/>
      <c r="HFY46" s="457"/>
      <c r="HFZ46" s="271"/>
      <c r="HGA46" s="271"/>
      <c r="HGB46" s="451"/>
      <c r="HGC46" s="454"/>
      <c r="HGD46" s="451"/>
      <c r="HGE46" s="454"/>
      <c r="HGF46" s="458"/>
      <c r="HGG46" s="459"/>
      <c r="HGH46" s="460"/>
      <c r="HGI46" s="461"/>
      <c r="HGJ46" s="462"/>
      <c r="HGK46" s="458"/>
      <c r="HGL46" s="451"/>
      <c r="HGM46" s="463"/>
      <c r="HGN46" s="451"/>
      <c r="HGO46" s="451"/>
      <c r="HGP46" s="453"/>
      <c r="HGR46" s="449"/>
      <c r="HGS46" s="449"/>
      <c r="HGT46" s="449"/>
      <c r="HGU46" s="450"/>
      <c r="HGV46" s="451"/>
      <c r="HGW46" s="451"/>
      <c r="HGX46" s="451"/>
      <c r="HGY46" s="449"/>
      <c r="HGZ46" s="452"/>
      <c r="HHA46" s="453"/>
      <c r="HHB46" s="454"/>
      <c r="HHC46" s="449"/>
      <c r="HHD46" s="453"/>
      <c r="HHE46" s="453"/>
      <c r="HHF46" s="450"/>
      <c r="HHG46" s="454"/>
      <c r="HHH46" s="455"/>
      <c r="HHI46" s="453"/>
      <c r="HHJ46" s="456"/>
      <c r="HHK46" s="453"/>
      <c r="HHL46" s="456"/>
      <c r="HHM46" s="454"/>
      <c r="HHN46" s="451"/>
      <c r="HHO46" s="454"/>
      <c r="HHP46" s="450"/>
      <c r="HHQ46" s="456"/>
      <c r="HHR46" s="456"/>
      <c r="HHS46" s="456"/>
      <c r="HHT46" s="456"/>
      <c r="HHU46" s="271"/>
      <c r="HHV46" s="451"/>
      <c r="HHW46" s="454"/>
      <c r="HHX46" s="451"/>
      <c r="HHY46" s="457"/>
      <c r="HHZ46" s="271"/>
      <c r="HIA46" s="451"/>
      <c r="HIB46" s="454"/>
      <c r="HIC46" s="451"/>
      <c r="HID46" s="457"/>
      <c r="HIE46" s="451"/>
      <c r="HIF46" s="457"/>
      <c r="HIG46" s="457"/>
      <c r="HIH46" s="457"/>
      <c r="HII46" s="271"/>
      <c r="HIJ46" s="271"/>
      <c r="HIK46" s="451"/>
      <c r="HIL46" s="454"/>
      <c r="HIM46" s="451"/>
      <c r="HIN46" s="454"/>
      <c r="HIO46" s="458"/>
      <c r="HIP46" s="459"/>
      <c r="HIQ46" s="460"/>
      <c r="HIR46" s="461"/>
      <c r="HIS46" s="462"/>
      <c r="HIT46" s="458"/>
      <c r="HIU46" s="451"/>
      <c r="HIV46" s="463"/>
      <c r="HIW46" s="451"/>
      <c r="HIX46" s="451"/>
      <c r="HIY46" s="453"/>
      <c r="HJA46" s="449"/>
      <c r="HJB46" s="449"/>
      <c r="HJC46" s="449"/>
      <c r="HJD46" s="450"/>
      <c r="HJE46" s="451"/>
      <c r="HJF46" s="451"/>
      <c r="HJG46" s="451"/>
      <c r="HJH46" s="449"/>
      <c r="HJI46" s="452"/>
      <c r="HJJ46" s="453"/>
      <c r="HJK46" s="454"/>
      <c r="HJL46" s="449"/>
      <c r="HJM46" s="453"/>
      <c r="HJN46" s="453"/>
      <c r="HJO46" s="450"/>
      <c r="HJP46" s="454"/>
      <c r="HJQ46" s="455"/>
      <c r="HJR46" s="453"/>
      <c r="HJS46" s="456"/>
      <c r="HJT46" s="453"/>
      <c r="HJU46" s="456"/>
      <c r="HJV46" s="454"/>
      <c r="HJW46" s="451"/>
      <c r="HJX46" s="454"/>
      <c r="HJY46" s="450"/>
      <c r="HJZ46" s="456"/>
      <c r="HKA46" s="456"/>
      <c r="HKB46" s="456"/>
      <c r="HKC46" s="456"/>
      <c r="HKD46" s="271"/>
      <c r="HKE46" s="451"/>
      <c r="HKF46" s="454"/>
      <c r="HKG46" s="451"/>
      <c r="HKH46" s="457"/>
      <c r="HKI46" s="271"/>
      <c r="HKJ46" s="451"/>
      <c r="HKK46" s="454"/>
      <c r="HKL46" s="451"/>
      <c r="HKM46" s="457"/>
      <c r="HKN46" s="451"/>
      <c r="HKO46" s="457"/>
      <c r="HKP46" s="457"/>
      <c r="HKQ46" s="457"/>
      <c r="HKR46" s="271"/>
      <c r="HKS46" s="271"/>
      <c r="HKT46" s="451"/>
      <c r="HKU46" s="454"/>
      <c r="HKV46" s="451"/>
      <c r="HKW46" s="454"/>
      <c r="HKX46" s="458"/>
      <c r="HKY46" s="459"/>
      <c r="HKZ46" s="460"/>
      <c r="HLA46" s="461"/>
      <c r="HLB46" s="462"/>
      <c r="HLC46" s="458"/>
      <c r="HLD46" s="451"/>
      <c r="HLE46" s="463"/>
      <c r="HLF46" s="451"/>
      <c r="HLG46" s="451"/>
      <c r="HLH46" s="453"/>
      <c r="HLJ46" s="449"/>
      <c r="HLK46" s="449"/>
      <c r="HLL46" s="449"/>
      <c r="HLM46" s="450"/>
      <c r="HLN46" s="451"/>
      <c r="HLO46" s="451"/>
      <c r="HLP46" s="451"/>
      <c r="HLQ46" s="449"/>
      <c r="HLR46" s="452"/>
      <c r="HLS46" s="453"/>
      <c r="HLT46" s="454"/>
      <c r="HLU46" s="449"/>
      <c r="HLV46" s="453"/>
      <c r="HLW46" s="453"/>
      <c r="HLX46" s="450"/>
      <c r="HLY46" s="454"/>
      <c r="HLZ46" s="455"/>
      <c r="HMA46" s="453"/>
      <c r="HMB46" s="456"/>
      <c r="HMC46" s="453"/>
      <c r="HMD46" s="456"/>
      <c r="HME46" s="454"/>
      <c r="HMF46" s="451"/>
      <c r="HMG46" s="454"/>
      <c r="HMH46" s="450"/>
      <c r="HMI46" s="456"/>
      <c r="HMJ46" s="456"/>
      <c r="HMK46" s="456"/>
      <c r="HML46" s="456"/>
      <c r="HMM46" s="271"/>
      <c r="HMN46" s="451"/>
      <c r="HMO46" s="454"/>
      <c r="HMP46" s="451"/>
      <c r="HMQ46" s="457"/>
      <c r="HMR46" s="271"/>
      <c r="HMS46" s="451"/>
      <c r="HMT46" s="454"/>
      <c r="HMU46" s="451"/>
      <c r="HMV46" s="457"/>
      <c r="HMW46" s="451"/>
      <c r="HMX46" s="457"/>
      <c r="HMY46" s="457"/>
      <c r="HMZ46" s="457"/>
      <c r="HNA46" s="271"/>
      <c r="HNB46" s="271"/>
      <c r="HNC46" s="451"/>
      <c r="HND46" s="454"/>
      <c r="HNE46" s="451"/>
      <c r="HNF46" s="454"/>
      <c r="HNG46" s="458"/>
      <c r="HNH46" s="459"/>
      <c r="HNI46" s="460"/>
      <c r="HNJ46" s="461"/>
      <c r="HNK46" s="462"/>
      <c r="HNL46" s="458"/>
      <c r="HNM46" s="451"/>
      <c r="HNN46" s="463"/>
      <c r="HNO46" s="451"/>
      <c r="HNP46" s="451"/>
      <c r="HNQ46" s="453"/>
      <c r="HNS46" s="449"/>
      <c r="HNT46" s="449"/>
      <c r="HNU46" s="449"/>
      <c r="HNV46" s="450"/>
      <c r="HNW46" s="451"/>
      <c r="HNX46" s="451"/>
      <c r="HNY46" s="451"/>
      <c r="HNZ46" s="449"/>
      <c r="HOA46" s="452"/>
      <c r="HOB46" s="453"/>
      <c r="HOC46" s="454"/>
      <c r="HOD46" s="449"/>
      <c r="HOE46" s="453"/>
      <c r="HOF46" s="453"/>
      <c r="HOG46" s="450"/>
      <c r="HOH46" s="454"/>
      <c r="HOI46" s="455"/>
      <c r="HOJ46" s="453"/>
      <c r="HOK46" s="456"/>
      <c r="HOL46" s="453"/>
      <c r="HOM46" s="456"/>
      <c r="HON46" s="454"/>
      <c r="HOO46" s="451"/>
      <c r="HOP46" s="454"/>
      <c r="HOQ46" s="450"/>
      <c r="HOR46" s="456"/>
      <c r="HOS46" s="456"/>
      <c r="HOT46" s="456"/>
      <c r="HOU46" s="456"/>
      <c r="HOV46" s="271"/>
      <c r="HOW46" s="451"/>
      <c r="HOX46" s="454"/>
      <c r="HOY46" s="451"/>
      <c r="HOZ46" s="457"/>
      <c r="HPA46" s="271"/>
      <c r="HPB46" s="451"/>
      <c r="HPC46" s="454"/>
      <c r="HPD46" s="451"/>
      <c r="HPE46" s="457"/>
      <c r="HPF46" s="451"/>
      <c r="HPG46" s="457"/>
      <c r="HPH46" s="457"/>
      <c r="HPI46" s="457"/>
      <c r="HPJ46" s="271"/>
      <c r="HPK46" s="271"/>
      <c r="HPL46" s="451"/>
      <c r="HPM46" s="454"/>
      <c r="HPN46" s="451"/>
      <c r="HPO46" s="454"/>
      <c r="HPP46" s="458"/>
      <c r="HPQ46" s="459"/>
      <c r="HPR46" s="460"/>
      <c r="HPS46" s="461"/>
      <c r="HPT46" s="462"/>
      <c r="HPU46" s="458"/>
      <c r="HPV46" s="451"/>
      <c r="HPW46" s="463"/>
      <c r="HPX46" s="451"/>
      <c r="HPY46" s="451"/>
      <c r="HPZ46" s="453"/>
      <c r="HQB46" s="449"/>
      <c r="HQC46" s="449"/>
      <c r="HQD46" s="449"/>
      <c r="HQE46" s="450"/>
      <c r="HQF46" s="451"/>
      <c r="HQG46" s="451"/>
      <c r="HQH46" s="451"/>
      <c r="HQI46" s="449"/>
      <c r="HQJ46" s="452"/>
      <c r="HQK46" s="453"/>
      <c r="HQL46" s="454"/>
      <c r="HQM46" s="449"/>
      <c r="HQN46" s="453"/>
      <c r="HQO46" s="453"/>
      <c r="HQP46" s="450"/>
      <c r="HQQ46" s="454"/>
      <c r="HQR46" s="455"/>
      <c r="HQS46" s="453"/>
      <c r="HQT46" s="456"/>
      <c r="HQU46" s="453"/>
      <c r="HQV46" s="456"/>
      <c r="HQW46" s="454"/>
      <c r="HQX46" s="451"/>
      <c r="HQY46" s="454"/>
      <c r="HQZ46" s="450"/>
      <c r="HRA46" s="456"/>
      <c r="HRB46" s="456"/>
      <c r="HRC46" s="456"/>
      <c r="HRD46" s="456"/>
      <c r="HRE46" s="271"/>
      <c r="HRF46" s="451"/>
      <c r="HRG46" s="454"/>
      <c r="HRH46" s="451"/>
      <c r="HRI46" s="457"/>
      <c r="HRJ46" s="271"/>
      <c r="HRK46" s="451"/>
      <c r="HRL46" s="454"/>
      <c r="HRM46" s="451"/>
      <c r="HRN46" s="457"/>
      <c r="HRO46" s="451"/>
      <c r="HRP46" s="457"/>
      <c r="HRQ46" s="457"/>
      <c r="HRR46" s="457"/>
      <c r="HRS46" s="271"/>
      <c r="HRT46" s="271"/>
      <c r="HRU46" s="451"/>
      <c r="HRV46" s="454"/>
      <c r="HRW46" s="451"/>
      <c r="HRX46" s="454"/>
      <c r="HRY46" s="458"/>
      <c r="HRZ46" s="459"/>
      <c r="HSA46" s="460"/>
      <c r="HSB46" s="461"/>
      <c r="HSC46" s="462"/>
      <c r="HSD46" s="458"/>
      <c r="HSE46" s="451"/>
      <c r="HSF46" s="463"/>
      <c r="HSG46" s="451"/>
      <c r="HSH46" s="451"/>
      <c r="HSI46" s="453"/>
      <c r="HSK46" s="449"/>
      <c r="HSL46" s="449"/>
      <c r="HSM46" s="449"/>
      <c r="HSN46" s="450"/>
      <c r="HSO46" s="451"/>
      <c r="HSP46" s="451"/>
      <c r="HSQ46" s="451"/>
      <c r="HSR46" s="449"/>
      <c r="HSS46" s="452"/>
      <c r="HST46" s="453"/>
      <c r="HSU46" s="454"/>
      <c r="HSV46" s="449"/>
      <c r="HSW46" s="453"/>
      <c r="HSX46" s="453"/>
      <c r="HSY46" s="450"/>
      <c r="HSZ46" s="454"/>
      <c r="HTA46" s="455"/>
      <c r="HTB46" s="453"/>
      <c r="HTC46" s="456"/>
      <c r="HTD46" s="453"/>
      <c r="HTE46" s="456"/>
      <c r="HTF46" s="454"/>
      <c r="HTG46" s="451"/>
      <c r="HTH46" s="454"/>
      <c r="HTI46" s="450"/>
      <c r="HTJ46" s="456"/>
      <c r="HTK46" s="456"/>
      <c r="HTL46" s="456"/>
      <c r="HTM46" s="456"/>
      <c r="HTN46" s="271"/>
      <c r="HTO46" s="451"/>
      <c r="HTP46" s="454"/>
      <c r="HTQ46" s="451"/>
      <c r="HTR46" s="457"/>
      <c r="HTS46" s="271"/>
      <c r="HTT46" s="451"/>
      <c r="HTU46" s="454"/>
      <c r="HTV46" s="451"/>
      <c r="HTW46" s="457"/>
      <c r="HTX46" s="451"/>
      <c r="HTY46" s="457"/>
      <c r="HTZ46" s="457"/>
      <c r="HUA46" s="457"/>
      <c r="HUB46" s="271"/>
      <c r="HUC46" s="271"/>
      <c r="HUD46" s="451"/>
      <c r="HUE46" s="454"/>
      <c r="HUF46" s="451"/>
      <c r="HUG46" s="454"/>
      <c r="HUH46" s="458"/>
      <c r="HUI46" s="459"/>
      <c r="HUJ46" s="460"/>
      <c r="HUK46" s="461"/>
      <c r="HUL46" s="462"/>
      <c r="HUM46" s="458"/>
      <c r="HUN46" s="451"/>
      <c r="HUO46" s="463"/>
      <c r="HUP46" s="451"/>
      <c r="HUQ46" s="451"/>
      <c r="HUR46" s="453"/>
      <c r="HUT46" s="449"/>
      <c r="HUU46" s="449"/>
      <c r="HUV46" s="449"/>
      <c r="HUW46" s="450"/>
      <c r="HUX46" s="451"/>
      <c r="HUY46" s="451"/>
      <c r="HUZ46" s="451"/>
      <c r="HVA46" s="449"/>
      <c r="HVB46" s="452"/>
      <c r="HVC46" s="453"/>
      <c r="HVD46" s="454"/>
      <c r="HVE46" s="449"/>
      <c r="HVF46" s="453"/>
      <c r="HVG46" s="453"/>
      <c r="HVH46" s="450"/>
      <c r="HVI46" s="454"/>
      <c r="HVJ46" s="455"/>
      <c r="HVK46" s="453"/>
      <c r="HVL46" s="456"/>
      <c r="HVM46" s="453"/>
      <c r="HVN46" s="456"/>
      <c r="HVO46" s="454"/>
      <c r="HVP46" s="451"/>
      <c r="HVQ46" s="454"/>
      <c r="HVR46" s="450"/>
      <c r="HVS46" s="456"/>
      <c r="HVT46" s="456"/>
      <c r="HVU46" s="456"/>
      <c r="HVV46" s="456"/>
      <c r="HVW46" s="271"/>
      <c r="HVX46" s="451"/>
      <c r="HVY46" s="454"/>
      <c r="HVZ46" s="451"/>
      <c r="HWA46" s="457"/>
      <c r="HWB46" s="271"/>
      <c r="HWC46" s="451"/>
      <c r="HWD46" s="454"/>
      <c r="HWE46" s="451"/>
      <c r="HWF46" s="457"/>
      <c r="HWG46" s="451"/>
      <c r="HWH46" s="457"/>
      <c r="HWI46" s="457"/>
      <c r="HWJ46" s="457"/>
      <c r="HWK46" s="271"/>
      <c r="HWL46" s="271"/>
      <c r="HWM46" s="451"/>
      <c r="HWN46" s="454"/>
      <c r="HWO46" s="451"/>
      <c r="HWP46" s="454"/>
      <c r="HWQ46" s="458"/>
      <c r="HWR46" s="459"/>
      <c r="HWS46" s="460"/>
      <c r="HWT46" s="461"/>
      <c r="HWU46" s="462"/>
      <c r="HWV46" s="458"/>
      <c r="HWW46" s="451"/>
      <c r="HWX46" s="463"/>
      <c r="HWY46" s="451"/>
      <c r="HWZ46" s="451"/>
      <c r="HXA46" s="453"/>
      <c r="HXC46" s="449"/>
      <c r="HXD46" s="449"/>
      <c r="HXE46" s="449"/>
      <c r="HXF46" s="450"/>
      <c r="HXG46" s="451"/>
      <c r="HXH46" s="451"/>
      <c r="HXI46" s="451"/>
      <c r="HXJ46" s="449"/>
      <c r="HXK46" s="452"/>
      <c r="HXL46" s="453"/>
      <c r="HXM46" s="454"/>
      <c r="HXN46" s="449"/>
      <c r="HXO46" s="453"/>
      <c r="HXP46" s="453"/>
      <c r="HXQ46" s="450"/>
      <c r="HXR46" s="454"/>
      <c r="HXS46" s="455"/>
      <c r="HXT46" s="453"/>
      <c r="HXU46" s="456"/>
      <c r="HXV46" s="453"/>
      <c r="HXW46" s="456"/>
      <c r="HXX46" s="454"/>
      <c r="HXY46" s="451"/>
      <c r="HXZ46" s="454"/>
      <c r="HYA46" s="450"/>
      <c r="HYB46" s="456"/>
      <c r="HYC46" s="456"/>
      <c r="HYD46" s="456"/>
      <c r="HYE46" s="456"/>
      <c r="HYF46" s="271"/>
      <c r="HYG46" s="451"/>
      <c r="HYH46" s="454"/>
      <c r="HYI46" s="451"/>
      <c r="HYJ46" s="457"/>
      <c r="HYK46" s="271"/>
      <c r="HYL46" s="451"/>
      <c r="HYM46" s="454"/>
      <c r="HYN46" s="451"/>
      <c r="HYO46" s="457"/>
      <c r="HYP46" s="451"/>
      <c r="HYQ46" s="457"/>
      <c r="HYR46" s="457"/>
      <c r="HYS46" s="457"/>
      <c r="HYT46" s="271"/>
      <c r="HYU46" s="271"/>
      <c r="HYV46" s="451"/>
      <c r="HYW46" s="454"/>
      <c r="HYX46" s="451"/>
      <c r="HYY46" s="454"/>
      <c r="HYZ46" s="458"/>
      <c r="HZA46" s="459"/>
      <c r="HZB46" s="460"/>
      <c r="HZC46" s="461"/>
      <c r="HZD46" s="462"/>
      <c r="HZE46" s="458"/>
      <c r="HZF46" s="451"/>
      <c r="HZG46" s="463"/>
      <c r="HZH46" s="451"/>
      <c r="HZI46" s="451"/>
      <c r="HZJ46" s="453"/>
      <c r="HZL46" s="449"/>
      <c r="HZM46" s="449"/>
      <c r="HZN46" s="449"/>
      <c r="HZO46" s="450"/>
      <c r="HZP46" s="451"/>
      <c r="HZQ46" s="451"/>
      <c r="HZR46" s="451"/>
      <c r="HZS46" s="449"/>
      <c r="HZT46" s="452"/>
      <c r="HZU46" s="453"/>
      <c r="HZV46" s="454"/>
      <c r="HZW46" s="449"/>
      <c r="HZX46" s="453"/>
      <c r="HZY46" s="453"/>
      <c r="HZZ46" s="450"/>
      <c r="IAA46" s="454"/>
      <c r="IAB46" s="455"/>
      <c r="IAC46" s="453"/>
      <c r="IAD46" s="456"/>
      <c r="IAE46" s="453"/>
      <c r="IAF46" s="456"/>
      <c r="IAG46" s="454"/>
      <c r="IAH46" s="451"/>
      <c r="IAI46" s="454"/>
      <c r="IAJ46" s="450"/>
      <c r="IAK46" s="456"/>
      <c r="IAL46" s="456"/>
      <c r="IAM46" s="456"/>
      <c r="IAN46" s="456"/>
      <c r="IAO46" s="271"/>
      <c r="IAP46" s="451"/>
      <c r="IAQ46" s="454"/>
      <c r="IAR46" s="451"/>
      <c r="IAS46" s="457"/>
      <c r="IAT46" s="271"/>
      <c r="IAU46" s="451"/>
      <c r="IAV46" s="454"/>
      <c r="IAW46" s="451"/>
      <c r="IAX46" s="457"/>
      <c r="IAY46" s="451"/>
      <c r="IAZ46" s="457"/>
      <c r="IBA46" s="457"/>
      <c r="IBB46" s="457"/>
      <c r="IBC46" s="271"/>
      <c r="IBD46" s="271"/>
      <c r="IBE46" s="451"/>
      <c r="IBF46" s="454"/>
      <c r="IBG46" s="451"/>
      <c r="IBH46" s="454"/>
      <c r="IBI46" s="458"/>
      <c r="IBJ46" s="459"/>
      <c r="IBK46" s="460"/>
      <c r="IBL46" s="461"/>
      <c r="IBM46" s="462"/>
      <c r="IBN46" s="458"/>
      <c r="IBO46" s="451"/>
      <c r="IBP46" s="463"/>
      <c r="IBQ46" s="451"/>
      <c r="IBR46" s="451"/>
      <c r="IBS46" s="453"/>
      <c r="IBU46" s="449"/>
      <c r="IBV46" s="449"/>
      <c r="IBW46" s="449"/>
      <c r="IBX46" s="450"/>
      <c r="IBY46" s="451"/>
      <c r="IBZ46" s="451"/>
      <c r="ICA46" s="451"/>
      <c r="ICB46" s="449"/>
      <c r="ICC46" s="452"/>
      <c r="ICD46" s="453"/>
      <c r="ICE46" s="454"/>
      <c r="ICF46" s="449"/>
      <c r="ICG46" s="453"/>
      <c r="ICH46" s="453"/>
      <c r="ICI46" s="450"/>
      <c r="ICJ46" s="454"/>
      <c r="ICK46" s="455"/>
      <c r="ICL46" s="453"/>
      <c r="ICM46" s="456"/>
      <c r="ICN46" s="453"/>
      <c r="ICO46" s="456"/>
      <c r="ICP46" s="454"/>
      <c r="ICQ46" s="451"/>
      <c r="ICR46" s="454"/>
      <c r="ICS46" s="450"/>
      <c r="ICT46" s="456"/>
      <c r="ICU46" s="456"/>
      <c r="ICV46" s="456"/>
      <c r="ICW46" s="456"/>
      <c r="ICX46" s="271"/>
      <c r="ICY46" s="451"/>
      <c r="ICZ46" s="454"/>
      <c r="IDA46" s="451"/>
      <c r="IDB46" s="457"/>
      <c r="IDC46" s="271"/>
      <c r="IDD46" s="451"/>
      <c r="IDE46" s="454"/>
      <c r="IDF46" s="451"/>
      <c r="IDG46" s="457"/>
      <c r="IDH46" s="451"/>
      <c r="IDI46" s="457"/>
      <c r="IDJ46" s="457"/>
      <c r="IDK46" s="457"/>
      <c r="IDL46" s="271"/>
      <c r="IDM46" s="271"/>
      <c r="IDN46" s="451"/>
      <c r="IDO46" s="454"/>
      <c r="IDP46" s="451"/>
      <c r="IDQ46" s="454"/>
      <c r="IDR46" s="458"/>
      <c r="IDS46" s="459"/>
      <c r="IDT46" s="460"/>
      <c r="IDU46" s="461"/>
      <c r="IDV46" s="462"/>
      <c r="IDW46" s="458"/>
      <c r="IDX46" s="451"/>
      <c r="IDY46" s="463"/>
      <c r="IDZ46" s="451"/>
      <c r="IEA46" s="451"/>
      <c r="IEB46" s="453"/>
      <c r="IED46" s="449"/>
      <c r="IEE46" s="449"/>
      <c r="IEF46" s="449"/>
      <c r="IEG46" s="450"/>
      <c r="IEH46" s="451"/>
      <c r="IEI46" s="451"/>
      <c r="IEJ46" s="451"/>
      <c r="IEK46" s="449"/>
      <c r="IEL46" s="452"/>
      <c r="IEM46" s="453"/>
      <c r="IEN46" s="454"/>
      <c r="IEO46" s="449"/>
      <c r="IEP46" s="453"/>
      <c r="IEQ46" s="453"/>
      <c r="IER46" s="450"/>
      <c r="IES46" s="454"/>
      <c r="IET46" s="455"/>
      <c r="IEU46" s="453"/>
      <c r="IEV46" s="456"/>
      <c r="IEW46" s="453"/>
      <c r="IEX46" s="456"/>
      <c r="IEY46" s="454"/>
      <c r="IEZ46" s="451"/>
      <c r="IFA46" s="454"/>
      <c r="IFB46" s="450"/>
      <c r="IFC46" s="456"/>
      <c r="IFD46" s="456"/>
      <c r="IFE46" s="456"/>
      <c r="IFF46" s="456"/>
      <c r="IFG46" s="271"/>
      <c r="IFH46" s="451"/>
      <c r="IFI46" s="454"/>
      <c r="IFJ46" s="451"/>
      <c r="IFK46" s="457"/>
      <c r="IFL46" s="271"/>
      <c r="IFM46" s="451"/>
      <c r="IFN46" s="454"/>
      <c r="IFO46" s="451"/>
      <c r="IFP46" s="457"/>
      <c r="IFQ46" s="451"/>
      <c r="IFR46" s="457"/>
      <c r="IFS46" s="457"/>
      <c r="IFT46" s="457"/>
      <c r="IFU46" s="271"/>
      <c r="IFV46" s="271"/>
      <c r="IFW46" s="451"/>
      <c r="IFX46" s="454"/>
      <c r="IFY46" s="451"/>
      <c r="IFZ46" s="454"/>
      <c r="IGA46" s="458"/>
      <c r="IGB46" s="459"/>
      <c r="IGC46" s="460"/>
      <c r="IGD46" s="461"/>
      <c r="IGE46" s="462"/>
      <c r="IGF46" s="458"/>
      <c r="IGG46" s="451"/>
      <c r="IGH46" s="463"/>
      <c r="IGI46" s="451"/>
      <c r="IGJ46" s="451"/>
      <c r="IGK46" s="453"/>
      <c r="IGM46" s="449"/>
      <c r="IGN46" s="449"/>
      <c r="IGO46" s="449"/>
      <c r="IGP46" s="450"/>
      <c r="IGQ46" s="451"/>
      <c r="IGR46" s="451"/>
      <c r="IGS46" s="451"/>
      <c r="IGT46" s="449"/>
      <c r="IGU46" s="452"/>
      <c r="IGV46" s="453"/>
      <c r="IGW46" s="454"/>
      <c r="IGX46" s="449"/>
      <c r="IGY46" s="453"/>
      <c r="IGZ46" s="453"/>
      <c r="IHA46" s="450"/>
      <c r="IHB46" s="454"/>
      <c r="IHC46" s="455"/>
      <c r="IHD46" s="453"/>
      <c r="IHE46" s="456"/>
      <c r="IHF46" s="453"/>
      <c r="IHG46" s="456"/>
      <c r="IHH46" s="454"/>
      <c r="IHI46" s="451"/>
      <c r="IHJ46" s="454"/>
      <c r="IHK46" s="450"/>
      <c r="IHL46" s="456"/>
      <c r="IHM46" s="456"/>
      <c r="IHN46" s="456"/>
      <c r="IHO46" s="456"/>
      <c r="IHP46" s="271"/>
      <c r="IHQ46" s="451"/>
      <c r="IHR46" s="454"/>
      <c r="IHS46" s="451"/>
      <c r="IHT46" s="457"/>
      <c r="IHU46" s="271"/>
      <c r="IHV46" s="451"/>
      <c r="IHW46" s="454"/>
      <c r="IHX46" s="451"/>
      <c r="IHY46" s="457"/>
      <c r="IHZ46" s="451"/>
      <c r="IIA46" s="457"/>
      <c r="IIB46" s="457"/>
      <c r="IIC46" s="457"/>
      <c r="IID46" s="271"/>
      <c r="IIE46" s="271"/>
      <c r="IIF46" s="451"/>
      <c r="IIG46" s="454"/>
      <c r="IIH46" s="451"/>
      <c r="III46" s="454"/>
      <c r="IIJ46" s="458"/>
      <c r="IIK46" s="459"/>
      <c r="IIL46" s="460"/>
      <c r="IIM46" s="461"/>
      <c r="IIN46" s="462"/>
      <c r="IIO46" s="458"/>
      <c r="IIP46" s="451"/>
      <c r="IIQ46" s="463"/>
      <c r="IIR46" s="451"/>
      <c r="IIS46" s="451"/>
      <c r="IIT46" s="453"/>
      <c r="IIV46" s="449"/>
      <c r="IIW46" s="449"/>
      <c r="IIX46" s="449"/>
      <c r="IIY46" s="450"/>
      <c r="IIZ46" s="451"/>
      <c r="IJA46" s="451"/>
      <c r="IJB46" s="451"/>
      <c r="IJC46" s="449"/>
      <c r="IJD46" s="452"/>
      <c r="IJE46" s="453"/>
      <c r="IJF46" s="454"/>
      <c r="IJG46" s="449"/>
      <c r="IJH46" s="453"/>
      <c r="IJI46" s="453"/>
      <c r="IJJ46" s="450"/>
      <c r="IJK46" s="454"/>
      <c r="IJL46" s="455"/>
      <c r="IJM46" s="453"/>
      <c r="IJN46" s="456"/>
      <c r="IJO46" s="453"/>
      <c r="IJP46" s="456"/>
      <c r="IJQ46" s="454"/>
      <c r="IJR46" s="451"/>
      <c r="IJS46" s="454"/>
      <c r="IJT46" s="450"/>
      <c r="IJU46" s="456"/>
      <c r="IJV46" s="456"/>
      <c r="IJW46" s="456"/>
      <c r="IJX46" s="456"/>
      <c r="IJY46" s="271"/>
      <c r="IJZ46" s="451"/>
      <c r="IKA46" s="454"/>
      <c r="IKB46" s="451"/>
      <c r="IKC46" s="457"/>
      <c r="IKD46" s="271"/>
      <c r="IKE46" s="451"/>
      <c r="IKF46" s="454"/>
      <c r="IKG46" s="451"/>
      <c r="IKH46" s="457"/>
      <c r="IKI46" s="451"/>
      <c r="IKJ46" s="457"/>
      <c r="IKK46" s="457"/>
      <c r="IKL46" s="457"/>
      <c r="IKM46" s="271"/>
      <c r="IKN46" s="271"/>
      <c r="IKO46" s="451"/>
      <c r="IKP46" s="454"/>
      <c r="IKQ46" s="451"/>
      <c r="IKR46" s="454"/>
      <c r="IKS46" s="458"/>
      <c r="IKT46" s="459"/>
      <c r="IKU46" s="460"/>
      <c r="IKV46" s="461"/>
      <c r="IKW46" s="462"/>
      <c r="IKX46" s="458"/>
      <c r="IKY46" s="451"/>
      <c r="IKZ46" s="463"/>
      <c r="ILA46" s="451"/>
      <c r="ILB46" s="451"/>
      <c r="ILC46" s="453"/>
      <c r="ILE46" s="449"/>
      <c r="ILF46" s="449"/>
      <c r="ILG46" s="449"/>
      <c r="ILH46" s="450"/>
      <c r="ILI46" s="451"/>
      <c r="ILJ46" s="451"/>
      <c r="ILK46" s="451"/>
      <c r="ILL46" s="449"/>
      <c r="ILM46" s="452"/>
      <c r="ILN46" s="453"/>
      <c r="ILO46" s="454"/>
      <c r="ILP46" s="449"/>
      <c r="ILQ46" s="453"/>
      <c r="ILR46" s="453"/>
      <c r="ILS46" s="450"/>
      <c r="ILT46" s="454"/>
      <c r="ILU46" s="455"/>
      <c r="ILV46" s="453"/>
      <c r="ILW46" s="456"/>
      <c r="ILX46" s="453"/>
      <c r="ILY46" s="456"/>
      <c r="ILZ46" s="454"/>
      <c r="IMA46" s="451"/>
      <c r="IMB46" s="454"/>
      <c r="IMC46" s="450"/>
      <c r="IMD46" s="456"/>
      <c r="IME46" s="456"/>
      <c r="IMF46" s="456"/>
      <c r="IMG46" s="456"/>
      <c r="IMH46" s="271"/>
      <c r="IMI46" s="451"/>
      <c r="IMJ46" s="454"/>
      <c r="IMK46" s="451"/>
      <c r="IML46" s="457"/>
      <c r="IMM46" s="271"/>
      <c r="IMN46" s="451"/>
      <c r="IMO46" s="454"/>
      <c r="IMP46" s="451"/>
      <c r="IMQ46" s="457"/>
      <c r="IMR46" s="451"/>
      <c r="IMS46" s="457"/>
      <c r="IMT46" s="457"/>
      <c r="IMU46" s="457"/>
      <c r="IMV46" s="271"/>
      <c r="IMW46" s="271"/>
      <c r="IMX46" s="451"/>
      <c r="IMY46" s="454"/>
      <c r="IMZ46" s="451"/>
      <c r="INA46" s="454"/>
      <c r="INB46" s="458"/>
      <c r="INC46" s="459"/>
      <c r="IND46" s="460"/>
      <c r="INE46" s="461"/>
      <c r="INF46" s="462"/>
      <c r="ING46" s="458"/>
      <c r="INH46" s="451"/>
      <c r="INI46" s="463"/>
      <c r="INJ46" s="451"/>
      <c r="INK46" s="451"/>
      <c r="INL46" s="453"/>
      <c r="INN46" s="449"/>
      <c r="INO46" s="449"/>
      <c r="INP46" s="449"/>
      <c r="INQ46" s="450"/>
      <c r="INR46" s="451"/>
      <c r="INS46" s="451"/>
      <c r="INT46" s="451"/>
      <c r="INU46" s="449"/>
      <c r="INV46" s="452"/>
      <c r="INW46" s="453"/>
      <c r="INX46" s="454"/>
      <c r="INY46" s="449"/>
      <c r="INZ46" s="453"/>
      <c r="IOA46" s="453"/>
      <c r="IOB46" s="450"/>
      <c r="IOC46" s="454"/>
      <c r="IOD46" s="455"/>
      <c r="IOE46" s="453"/>
      <c r="IOF46" s="456"/>
      <c r="IOG46" s="453"/>
      <c r="IOH46" s="456"/>
      <c r="IOI46" s="454"/>
      <c r="IOJ46" s="451"/>
      <c r="IOK46" s="454"/>
      <c r="IOL46" s="450"/>
      <c r="IOM46" s="456"/>
      <c r="ION46" s="456"/>
      <c r="IOO46" s="456"/>
      <c r="IOP46" s="456"/>
      <c r="IOQ46" s="271"/>
      <c r="IOR46" s="451"/>
      <c r="IOS46" s="454"/>
      <c r="IOT46" s="451"/>
      <c r="IOU46" s="457"/>
      <c r="IOV46" s="271"/>
      <c r="IOW46" s="451"/>
      <c r="IOX46" s="454"/>
      <c r="IOY46" s="451"/>
      <c r="IOZ46" s="457"/>
      <c r="IPA46" s="451"/>
      <c r="IPB46" s="457"/>
      <c r="IPC46" s="457"/>
      <c r="IPD46" s="457"/>
      <c r="IPE46" s="271"/>
      <c r="IPF46" s="271"/>
      <c r="IPG46" s="451"/>
      <c r="IPH46" s="454"/>
      <c r="IPI46" s="451"/>
      <c r="IPJ46" s="454"/>
      <c r="IPK46" s="458"/>
      <c r="IPL46" s="459"/>
      <c r="IPM46" s="460"/>
      <c r="IPN46" s="461"/>
      <c r="IPO46" s="462"/>
      <c r="IPP46" s="458"/>
      <c r="IPQ46" s="451"/>
      <c r="IPR46" s="463"/>
      <c r="IPS46" s="451"/>
      <c r="IPT46" s="451"/>
      <c r="IPU46" s="453"/>
      <c r="IPW46" s="449"/>
      <c r="IPX46" s="449"/>
      <c r="IPY46" s="449"/>
      <c r="IPZ46" s="450"/>
      <c r="IQA46" s="451"/>
      <c r="IQB46" s="451"/>
      <c r="IQC46" s="451"/>
      <c r="IQD46" s="449"/>
      <c r="IQE46" s="452"/>
      <c r="IQF46" s="453"/>
      <c r="IQG46" s="454"/>
      <c r="IQH46" s="449"/>
      <c r="IQI46" s="453"/>
      <c r="IQJ46" s="453"/>
      <c r="IQK46" s="450"/>
      <c r="IQL46" s="454"/>
      <c r="IQM46" s="455"/>
      <c r="IQN46" s="453"/>
      <c r="IQO46" s="456"/>
      <c r="IQP46" s="453"/>
      <c r="IQQ46" s="456"/>
      <c r="IQR46" s="454"/>
      <c r="IQS46" s="451"/>
      <c r="IQT46" s="454"/>
      <c r="IQU46" s="450"/>
      <c r="IQV46" s="456"/>
      <c r="IQW46" s="456"/>
      <c r="IQX46" s="456"/>
      <c r="IQY46" s="456"/>
      <c r="IQZ46" s="271"/>
      <c r="IRA46" s="451"/>
      <c r="IRB46" s="454"/>
      <c r="IRC46" s="451"/>
      <c r="IRD46" s="457"/>
      <c r="IRE46" s="271"/>
      <c r="IRF46" s="451"/>
      <c r="IRG46" s="454"/>
      <c r="IRH46" s="451"/>
      <c r="IRI46" s="457"/>
      <c r="IRJ46" s="451"/>
      <c r="IRK46" s="457"/>
      <c r="IRL46" s="457"/>
      <c r="IRM46" s="457"/>
      <c r="IRN46" s="271"/>
      <c r="IRO46" s="271"/>
      <c r="IRP46" s="451"/>
      <c r="IRQ46" s="454"/>
      <c r="IRR46" s="451"/>
      <c r="IRS46" s="454"/>
      <c r="IRT46" s="458"/>
      <c r="IRU46" s="459"/>
      <c r="IRV46" s="460"/>
      <c r="IRW46" s="461"/>
      <c r="IRX46" s="462"/>
      <c r="IRY46" s="458"/>
      <c r="IRZ46" s="451"/>
      <c r="ISA46" s="463"/>
      <c r="ISB46" s="451"/>
      <c r="ISC46" s="451"/>
      <c r="ISD46" s="453"/>
      <c r="ISF46" s="449"/>
      <c r="ISG46" s="449"/>
      <c r="ISH46" s="449"/>
      <c r="ISI46" s="450"/>
      <c r="ISJ46" s="451"/>
      <c r="ISK46" s="451"/>
      <c r="ISL46" s="451"/>
      <c r="ISM46" s="449"/>
      <c r="ISN46" s="452"/>
      <c r="ISO46" s="453"/>
      <c r="ISP46" s="454"/>
      <c r="ISQ46" s="449"/>
      <c r="ISR46" s="453"/>
      <c r="ISS46" s="453"/>
      <c r="IST46" s="450"/>
      <c r="ISU46" s="454"/>
      <c r="ISV46" s="455"/>
      <c r="ISW46" s="453"/>
      <c r="ISX46" s="456"/>
      <c r="ISY46" s="453"/>
      <c r="ISZ46" s="456"/>
      <c r="ITA46" s="454"/>
      <c r="ITB46" s="451"/>
      <c r="ITC46" s="454"/>
      <c r="ITD46" s="450"/>
      <c r="ITE46" s="456"/>
      <c r="ITF46" s="456"/>
      <c r="ITG46" s="456"/>
      <c r="ITH46" s="456"/>
      <c r="ITI46" s="271"/>
      <c r="ITJ46" s="451"/>
      <c r="ITK46" s="454"/>
      <c r="ITL46" s="451"/>
      <c r="ITM46" s="457"/>
      <c r="ITN46" s="271"/>
      <c r="ITO46" s="451"/>
      <c r="ITP46" s="454"/>
      <c r="ITQ46" s="451"/>
      <c r="ITR46" s="457"/>
      <c r="ITS46" s="451"/>
      <c r="ITT46" s="457"/>
      <c r="ITU46" s="457"/>
      <c r="ITV46" s="457"/>
      <c r="ITW46" s="271"/>
      <c r="ITX46" s="271"/>
      <c r="ITY46" s="451"/>
      <c r="ITZ46" s="454"/>
      <c r="IUA46" s="451"/>
      <c r="IUB46" s="454"/>
      <c r="IUC46" s="458"/>
      <c r="IUD46" s="459"/>
      <c r="IUE46" s="460"/>
      <c r="IUF46" s="461"/>
      <c r="IUG46" s="462"/>
      <c r="IUH46" s="458"/>
      <c r="IUI46" s="451"/>
      <c r="IUJ46" s="463"/>
      <c r="IUK46" s="451"/>
      <c r="IUL46" s="451"/>
      <c r="IUM46" s="453"/>
      <c r="IUO46" s="449"/>
      <c r="IUP46" s="449"/>
      <c r="IUQ46" s="449"/>
      <c r="IUR46" s="450"/>
      <c r="IUS46" s="451"/>
      <c r="IUT46" s="451"/>
      <c r="IUU46" s="451"/>
      <c r="IUV46" s="449"/>
      <c r="IUW46" s="452"/>
      <c r="IUX46" s="453"/>
      <c r="IUY46" s="454"/>
      <c r="IUZ46" s="449"/>
      <c r="IVA46" s="453"/>
      <c r="IVB46" s="453"/>
      <c r="IVC46" s="450"/>
      <c r="IVD46" s="454"/>
      <c r="IVE46" s="455"/>
      <c r="IVF46" s="453"/>
      <c r="IVG46" s="456"/>
      <c r="IVH46" s="453"/>
      <c r="IVI46" s="456"/>
      <c r="IVJ46" s="454"/>
      <c r="IVK46" s="451"/>
      <c r="IVL46" s="454"/>
      <c r="IVM46" s="450"/>
      <c r="IVN46" s="456"/>
      <c r="IVO46" s="456"/>
      <c r="IVP46" s="456"/>
      <c r="IVQ46" s="456"/>
      <c r="IVR46" s="271"/>
      <c r="IVS46" s="451"/>
      <c r="IVT46" s="454"/>
      <c r="IVU46" s="451"/>
      <c r="IVV46" s="457"/>
      <c r="IVW46" s="271"/>
      <c r="IVX46" s="451"/>
      <c r="IVY46" s="454"/>
      <c r="IVZ46" s="451"/>
      <c r="IWA46" s="457"/>
      <c r="IWB46" s="451"/>
      <c r="IWC46" s="457"/>
      <c r="IWD46" s="457"/>
      <c r="IWE46" s="457"/>
      <c r="IWF46" s="271"/>
      <c r="IWG46" s="271"/>
      <c r="IWH46" s="451"/>
      <c r="IWI46" s="454"/>
      <c r="IWJ46" s="451"/>
      <c r="IWK46" s="454"/>
      <c r="IWL46" s="458"/>
      <c r="IWM46" s="459"/>
      <c r="IWN46" s="460"/>
      <c r="IWO46" s="461"/>
      <c r="IWP46" s="462"/>
      <c r="IWQ46" s="458"/>
      <c r="IWR46" s="451"/>
      <c r="IWS46" s="463"/>
      <c r="IWT46" s="451"/>
      <c r="IWU46" s="451"/>
      <c r="IWV46" s="453"/>
      <c r="IWX46" s="449"/>
      <c r="IWY46" s="449"/>
      <c r="IWZ46" s="449"/>
      <c r="IXA46" s="450"/>
      <c r="IXB46" s="451"/>
      <c r="IXC46" s="451"/>
      <c r="IXD46" s="451"/>
      <c r="IXE46" s="449"/>
      <c r="IXF46" s="452"/>
      <c r="IXG46" s="453"/>
      <c r="IXH46" s="454"/>
      <c r="IXI46" s="449"/>
      <c r="IXJ46" s="453"/>
      <c r="IXK46" s="453"/>
      <c r="IXL46" s="450"/>
      <c r="IXM46" s="454"/>
      <c r="IXN46" s="455"/>
      <c r="IXO46" s="453"/>
      <c r="IXP46" s="456"/>
      <c r="IXQ46" s="453"/>
      <c r="IXR46" s="456"/>
      <c r="IXS46" s="454"/>
      <c r="IXT46" s="451"/>
      <c r="IXU46" s="454"/>
      <c r="IXV46" s="450"/>
      <c r="IXW46" s="456"/>
      <c r="IXX46" s="456"/>
      <c r="IXY46" s="456"/>
      <c r="IXZ46" s="456"/>
      <c r="IYA46" s="271"/>
      <c r="IYB46" s="451"/>
      <c r="IYC46" s="454"/>
      <c r="IYD46" s="451"/>
      <c r="IYE46" s="457"/>
      <c r="IYF46" s="271"/>
      <c r="IYG46" s="451"/>
      <c r="IYH46" s="454"/>
      <c r="IYI46" s="451"/>
      <c r="IYJ46" s="457"/>
      <c r="IYK46" s="451"/>
      <c r="IYL46" s="457"/>
      <c r="IYM46" s="457"/>
      <c r="IYN46" s="457"/>
      <c r="IYO46" s="271"/>
      <c r="IYP46" s="271"/>
      <c r="IYQ46" s="451"/>
      <c r="IYR46" s="454"/>
      <c r="IYS46" s="451"/>
      <c r="IYT46" s="454"/>
      <c r="IYU46" s="458"/>
      <c r="IYV46" s="459"/>
      <c r="IYW46" s="460"/>
      <c r="IYX46" s="461"/>
      <c r="IYY46" s="462"/>
      <c r="IYZ46" s="458"/>
      <c r="IZA46" s="451"/>
      <c r="IZB46" s="463"/>
      <c r="IZC46" s="451"/>
      <c r="IZD46" s="451"/>
      <c r="IZE46" s="453"/>
      <c r="IZG46" s="449"/>
      <c r="IZH46" s="449"/>
      <c r="IZI46" s="449"/>
      <c r="IZJ46" s="450"/>
      <c r="IZK46" s="451"/>
      <c r="IZL46" s="451"/>
      <c r="IZM46" s="451"/>
      <c r="IZN46" s="449"/>
      <c r="IZO46" s="452"/>
      <c r="IZP46" s="453"/>
      <c r="IZQ46" s="454"/>
      <c r="IZR46" s="449"/>
      <c r="IZS46" s="453"/>
      <c r="IZT46" s="453"/>
      <c r="IZU46" s="450"/>
      <c r="IZV46" s="454"/>
      <c r="IZW46" s="455"/>
      <c r="IZX46" s="453"/>
      <c r="IZY46" s="456"/>
      <c r="IZZ46" s="453"/>
      <c r="JAA46" s="456"/>
      <c r="JAB46" s="454"/>
      <c r="JAC46" s="451"/>
      <c r="JAD46" s="454"/>
      <c r="JAE46" s="450"/>
      <c r="JAF46" s="456"/>
      <c r="JAG46" s="456"/>
      <c r="JAH46" s="456"/>
      <c r="JAI46" s="456"/>
      <c r="JAJ46" s="271"/>
      <c r="JAK46" s="451"/>
      <c r="JAL46" s="454"/>
      <c r="JAM46" s="451"/>
      <c r="JAN46" s="457"/>
      <c r="JAO46" s="271"/>
      <c r="JAP46" s="451"/>
      <c r="JAQ46" s="454"/>
      <c r="JAR46" s="451"/>
      <c r="JAS46" s="457"/>
      <c r="JAT46" s="451"/>
      <c r="JAU46" s="457"/>
      <c r="JAV46" s="457"/>
      <c r="JAW46" s="457"/>
      <c r="JAX46" s="271"/>
      <c r="JAY46" s="271"/>
      <c r="JAZ46" s="451"/>
      <c r="JBA46" s="454"/>
      <c r="JBB46" s="451"/>
      <c r="JBC46" s="454"/>
      <c r="JBD46" s="458"/>
      <c r="JBE46" s="459"/>
      <c r="JBF46" s="460"/>
      <c r="JBG46" s="461"/>
      <c r="JBH46" s="462"/>
      <c r="JBI46" s="458"/>
      <c r="JBJ46" s="451"/>
      <c r="JBK46" s="463"/>
      <c r="JBL46" s="451"/>
      <c r="JBM46" s="451"/>
      <c r="JBN46" s="453"/>
      <c r="JBP46" s="449"/>
      <c r="JBQ46" s="449"/>
      <c r="JBR46" s="449"/>
      <c r="JBS46" s="450"/>
      <c r="JBT46" s="451"/>
      <c r="JBU46" s="451"/>
      <c r="JBV46" s="451"/>
      <c r="JBW46" s="449"/>
      <c r="JBX46" s="452"/>
      <c r="JBY46" s="453"/>
      <c r="JBZ46" s="454"/>
      <c r="JCA46" s="449"/>
      <c r="JCB46" s="453"/>
      <c r="JCC46" s="453"/>
      <c r="JCD46" s="450"/>
      <c r="JCE46" s="454"/>
      <c r="JCF46" s="455"/>
      <c r="JCG46" s="453"/>
      <c r="JCH46" s="456"/>
      <c r="JCI46" s="453"/>
      <c r="JCJ46" s="456"/>
      <c r="JCK46" s="454"/>
      <c r="JCL46" s="451"/>
      <c r="JCM46" s="454"/>
      <c r="JCN46" s="450"/>
      <c r="JCO46" s="456"/>
      <c r="JCP46" s="456"/>
      <c r="JCQ46" s="456"/>
      <c r="JCR46" s="456"/>
      <c r="JCS46" s="271"/>
      <c r="JCT46" s="451"/>
      <c r="JCU46" s="454"/>
      <c r="JCV46" s="451"/>
      <c r="JCW46" s="457"/>
      <c r="JCX46" s="271"/>
      <c r="JCY46" s="451"/>
      <c r="JCZ46" s="454"/>
      <c r="JDA46" s="451"/>
      <c r="JDB46" s="457"/>
      <c r="JDC46" s="451"/>
      <c r="JDD46" s="457"/>
      <c r="JDE46" s="457"/>
      <c r="JDF46" s="457"/>
      <c r="JDG46" s="271"/>
      <c r="JDH46" s="271"/>
      <c r="JDI46" s="451"/>
      <c r="JDJ46" s="454"/>
      <c r="JDK46" s="451"/>
      <c r="JDL46" s="454"/>
      <c r="JDM46" s="458"/>
      <c r="JDN46" s="459"/>
      <c r="JDO46" s="460"/>
      <c r="JDP46" s="461"/>
      <c r="JDQ46" s="462"/>
      <c r="JDR46" s="458"/>
      <c r="JDS46" s="451"/>
      <c r="JDT46" s="463"/>
      <c r="JDU46" s="451"/>
      <c r="JDV46" s="451"/>
      <c r="JDW46" s="453"/>
      <c r="JDY46" s="449"/>
      <c r="JDZ46" s="449"/>
      <c r="JEA46" s="449"/>
      <c r="JEB46" s="450"/>
      <c r="JEC46" s="451"/>
      <c r="JED46" s="451"/>
      <c r="JEE46" s="451"/>
      <c r="JEF46" s="449"/>
      <c r="JEG46" s="452"/>
      <c r="JEH46" s="453"/>
      <c r="JEI46" s="454"/>
      <c r="JEJ46" s="449"/>
      <c r="JEK46" s="453"/>
      <c r="JEL46" s="453"/>
      <c r="JEM46" s="450"/>
      <c r="JEN46" s="454"/>
      <c r="JEO46" s="455"/>
      <c r="JEP46" s="453"/>
      <c r="JEQ46" s="456"/>
      <c r="JER46" s="453"/>
      <c r="JES46" s="456"/>
      <c r="JET46" s="454"/>
      <c r="JEU46" s="451"/>
      <c r="JEV46" s="454"/>
      <c r="JEW46" s="450"/>
      <c r="JEX46" s="456"/>
      <c r="JEY46" s="456"/>
      <c r="JEZ46" s="456"/>
      <c r="JFA46" s="456"/>
      <c r="JFB46" s="271"/>
      <c r="JFC46" s="451"/>
      <c r="JFD46" s="454"/>
      <c r="JFE46" s="451"/>
      <c r="JFF46" s="457"/>
      <c r="JFG46" s="271"/>
      <c r="JFH46" s="451"/>
      <c r="JFI46" s="454"/>
      <c r="JFJ46" s="451"/>
      <c r="JFK46" s="457"/>
      <c r="JFL46" s="451"/>
      <c r="JFM46" s="457"/>
      <c r="JFN46" s="457"/>
      <c r="JFO46" s="457"/>
      <c r="JFP46" s="271"/>
      <c r="JFQ46" s="271"/>
      <c r="JFR46" s="451"/>
      <c r="JFS46" s="454"/>
      <c r="JFT46" s="451"/>
      <c r="JFU46" s="454"/>
      <c r="JFV46" s="458"/>
      <c r="JFW46" s="459"/>
      <c r="JFX46" s="460"/>
      <c r="JFY46" s="461"/>
      <c r="JFZ46" s="462"/>
      <c r="JGA46" s="458"/>
      <c r="JGB46" s="451"/>
      <c r="JGC46" s="463"/>
      <c r="JGD46" s="451"/>
      <c r="JGE46" s="451"/>
      <c r="JGF46" s="453"/>
      <c r="JGH46" s="449"/>
      <c r="JGI46" s="449"/>
      <c r="JGJ46" s="449"/>
      <c r="JGK46" s="450"/>
      <c r="JGL46" s="451"/>
      <c r="JGM46" s="451"/>
      <c r="JGN46" s="451"/>
      <c r="JGO46" s="449"/>
      <c r="JGP46" s="452"/>
      <c r="JGQ46" s="453"/>
      <c r="JGR46" s="454"/>
      <c r="JGS46" s="449"/>
      <c r="JGT46" s="453"/>
      <c r="JGU46" s="453"/>
      <c r="JGV46" s="450"/>
      <c r="JGW46" s="454"/>
      <c r="JGX46" s="455"/>
      <c r="JGY46" s="453"/>
      <c r="JGZ46" s="456"/>
      <c r="JHA46" s="453"/>
      <c r="JHB46" s="456"/>
      <c r="JHC46" s="454"/>
      <c r="JHD46" s="451"/>
      <c r="JHE46" s="454"/>
      <c r="JHF46" s="450"/>
      <c r="JHG46" s="456"/>
      <c r="JHH46" s="456"/>
      <c r="JHI46" s="456"/>
      <c r="JHJ46" s="456"/>
      <c r="JHK46" s="271"/>
      <c r="JHL46" s="451"/>
      <c r="JHM46" s="454"/>
      <c r="JHN46" s="451"/>
      <c r="JHO46" s="457"/>
      <c r="JHP46" s="271"/>
      <c r="JHQ46" s="451"/>
      <c r="JHR46" s="454"/>
      <c r="JHS46" s="451"/>
      <c r="JHT46" s="457"/>
      <c r="JHU46" s="451"/>
      <c r="JHV46" s="457"/>
      <c r="JHW46" s="457"/>
      <c r="JHX46" s="457"/>
      <c r="JHY46" s="271"/>
      <c r="JHZ46" s="271"/>
      <c r="JIA46" s="451"/>
      <c r="JIB46" s="454"/>
      <c r="JIC46" s="451"/>
      <c r="JID46" s="454"/>
      <c r="JIE46" s="458"/>
      <c r="JIF46" s="459"/>
      <c r="JIG46" s="460"/>
      <c r="JIH46" s="461"/>
      <c r="JII46" s="462"/>
      <c r="JIJ46" s="458"/>
      <c r="JIK46" s="451"/>
      <c r="JIL46" s="463"/>
      <c r="JIM46" s="451"/>
      <c r="JIN46" s="451"/>
      <c r="JIO46" s="453"/>
      <c r="JIQ46" s="449"/>
      <c r="JIR46" s="449"/>
      <c r="JIS46" s="449"/>
      <c r="JIT46" s="450"/>
      <c r="JIU46" s="451"/>
      <c r="JIV46" s="451"/>
      <c r="JIW46" s="451"/>
      <c r="JIX46" s="449"/>
      <c r="JIY46" s="452"/>
      <c r="JIZ46" s="453"/>
      <c r="JJA46" s="454"/>
      <c r="JJB46" s="449"/>
      <c r="JJC46" s="453"/>
      <c r="JJD46" s="453"/>
      <c r="JJE46" s="450"/>
      <c r="JJF46" s="454"/>
      <c r="JJG46" s="455"/>
      <c r="JJH46" s="453"/>
      <c r="JJI46" s="456"/>
      <c r="JJJ46" s="453"/>
      <c r="JJK46" s="456"/>
      <c r="JJL46" s="454"/>
      <c r="JJM46" s="451"/>
      <c r="JJN46" s="454"/>
      <c r="JJO46" s="450"/>
      <c r="JJP46" s="456"/>
      <c r="JJQ46" s="456"/>
      <c r="JJR46" s="456"/>
      <c r="JJS46" s="456"/>
      <c r="JJT46" s="271"/>
      <c r="JJU46" s="451"/>
      <c r="JJV46" s="454"/>
      <c r="JJW46" s="451"/>
      <c r="JJX46" s="457"/>
      <c r="JJY46" s="271"/>
      <c r="JJZ46" s="451"/>
      <c r="JKA46" s="454"/>
      <c r="JKB46" s="451"/>
      <c r="JKC46" s="457"/>
      <c r="JKD46" s="451"/>
      <c r="JKE46" s="457"/>
      <c r="JKF46" s="457"/>
      <c r="JKG46" s="457"/>
      <c r="JKH46" s="271"/>
      <c r="JKI46" s="271"/>
      <c r="JKJ46" s="451"/>
      <c r="JKK46" s="454"/>
      <c r="JKL46" s="451"/>
      <c r="JKM46" s="454"/>
      <c r="JKN46" s="458"/>
      <c r="JKO46" s="459"/>
      <c r="JKP46" s="460"/>
      <c r="JKQ46" s="461"/>
      <c r="JKR46" s="462"/>
      <c r="JKS46" s="458"/>
      <c r="JKT46" s="451"/>
      <c r="JKU46" s="463"/>
      <c r="JKV46" s="451"/>
      <c r="JKW46" s="451"/>
      <c r="JKX46" s="453"/>
      <c r="JKZ46" s="449"/>
      <c r="JLA46" s="449"/>
      <c r="JLB46" s="449"/>
      <c r="JLC46" s="450"/>
      <c r="JLD46" s="451"/>
      <c r="JLE46" s="451"/>
      <c r="JLF46" s="451"/>
      <c r="JLG46" s="449"/>
      <c r="JLH46" s="452"/>
      <c r="JLI46" s="453"/>
      <c r="JLJ46" s="454"/>
      <c r="JLK46" s="449"/>
      <c r="JLL46" s="453"/>
      <c r="JLM46" s="453"/>
      <c r="JLN46" s="450"/>
      <c r="JLO46" s="454"/>
      <c r="JLP46" s="455"/>
      <c r="JLQ46" s="453"/>
      <c r="JLR46" s="456"/>
      <c r="JLS46" s="453"/>
      <c r="JLT46" s="456"/>
      <c r="JLU46" s="454"/>
      <c r="JLV46" s="451"/>
      <c r="JLW46" s="454"/>
      <c r="JLX46" s="450"/>
      <c r="JLY46" s="456"/>
      <c r="JLZ46" s="456"/>
      <c r="JMA46" s="456"/>
      <c r="JMB46" s="456"/>
      <c r="JMC46" s="271"/>
      <c r="JMD46" s="451"/>
      <c r="JME46" s="454"/>
      <c r="JMF46" s="451"/>
      <c r="JMG46" s="457"/>
      <c r="JMH46" s="271"/>
      <c r="JMI46" s="451"/>
      <c r="JMJ46" s="454"/>
      <c r="JMK46" s="451"/>
      <c r="JML46" s="457"/>
      <c r="JMM46" s="451"/>
      <c r="JMN46" s="457"/>
      <c r="JMO46" s="457"/>
      <c r="JMP46" s="457"/>
      <c r="JMQ46" s="271"/>
      <c r="JMR46" s="271"/>
      <c r="JMS46" s="451"/>
      <c r="JMT46" s="454"/>
      <c r="JMU46" s="451"/>
      <c r="JMV46" s="454"/>
      <c r="JMW46" s="458"/>
      <c r="JMX46" s="459"/>
      <c r="JMY46" s="460"/>
      <c r="JMZ46" s="461"/>
      <c r="JNA46" s="462"/>
      <c r="JNB46" s="458"/>
      <c r="JNC46" s="451"/>
      <c r="JND46" s="463"/>
      <c r="JNE46" s="451"/>
      <c r="JNF46" s="451"/>
      <c r="JNG46" s="453"/>
      <c r="JNI46" s="449"/>
      <c r="JNJ46" s="449"/>
      <c r="JNK46" s="449"/>
      <c r="JNL46" s="450"/>
      <c r="JNM46" s="451"/>
      <c r="JNN46" s="451"/>
      <c r="JNO46" s="451"/>
      <c r="JNP46" s="449"/>
      <c r="JNQ46" s="452"/>
      <c r="JNR46" s="453"/>
      <c r="JNS46" s="454"/>
      <c r="JNT46" s="449"/>
      <c r="JNU46" s="453"/>
      <c r="JNV46" s="453"/>
      <c r="JNW46" s="450"/>
      <c r="JNX46" s="454"/>
      <c r="JNY46" s="455"/>
      <c r="JNZ46" s="453"/>
      <c r="JOA46" s="456"/>
      <c r="JOB46" s="453"/>
      <c r="JOC46" s="456"/>
      <c r="JOD46" s="454"/>
      <c r="JOE46" s="451"/>
      <c r="JOF46" s="454"/>
      <c r="JOG46" s="450"/>
      <c r="JOH46" s="456"/>
      <c r="JOI46" s="456"/>
      <c r="JOJ46" s="456"/>
      <c r="JOK46" s="456"/>
      <c r="JOL46" s="271"/>
      <c r="JOM46" s="451"/>
      <c r="JON46" s="454"/>
      <c r="JOO46" s="451"/>
      <c r="JOP46" s="457"/>
      <c r="JOQ46" s="271"/>
      <c r="JOR46" s="451"/>
      <c r="JOS46" s="454"/>
      <c r="JOT46" s="451"/>
      <c r="JOU46" s="457"/>
      <c r="JOV46" s="451"/>
      <c r="JOW46" s="457"/>
      <c r="JOX46" s="457"/>
      <c r="JOY46" s="457"/>
      <c r="JOZ46" s="271"/>
      <c r="JPA46" s="271"/>
      <c r="JPB46" s="451"/>
      <c r="JPC46" s="454"/>
      <c r="JPD46" s="451"/>
      <c r="JPE46" s="454"/>
      <c r="JPF46" s="458"/>
      <c r="JPG46" s="459"/>
      <c r="JPH46" s="460"/>
      <c r="JPI46" s="461"/>
      <c r="JPJ46" s="462"/>
      <c r="JPK46" s="458"/>
      <c r="JPL46" s="451"/>
      <c r="JPM46" s="463"/>
      <c r="JPN46" s="451"/>
      <c r="JPO46" s="451"/>
      <c r="JPP46" s="453"/>
      <c r="JPR46" s="449"/>
      <c r="JPS46" s="449"/>
      <c r="JPT46" s="449"/>
      <c r="JPU46" s="450"/>
      <c r="JPV46" s="451"/>
      <c r="JPW46" s="451"/>
      <c r="JPX46" s="451"/>
      <c r="JPY46" s="449"/>
      <c r="JPZ46" s="452"/>
      <c r="JQA46" s="453"/>
      <c r="JQB46" s="454"/>
      <c r="JQC46" s="449"/>
      <c r="JQD46" s="453"/>
      <c r="JQE46" s="453"/>
      <c r="JQF46" s="450"/>
      <c r="JQG46" s="454"/>
      <c r="JQH46" s="455"/>
      <c r="JQI46" s="453"/>
      <c r="JQJ46" s="456"/>
      <c r="JQK46" s="453"/>
      <c r="JQL46" s="456"/>
      <c r="JQM46" s="454"/>
      <c r="JQN46" s="451"/>
      <c r="JQO46" s="454"/>
      <c r="JQP46" s="450"/>
      <c r="JQQ46" s="456"/>
      <c r="JQR46" s="456"/>
      <c r="JQS46" s="456"/>
      <c r="JQT46" s="456"/>
      <c r="JQU46" s="271"/>
      <c r="JQV46" s="451"/>
      <c r="JQW46" s="454"/>
      <c r="JQX46" s="451"/>
      <c r="JQY46" s="457"/>
      <c r="JQZ46" s="271"/>
      <c r="JRA46" s="451"/>
      <c r="JRB46" s="454"/>
      <c r="JRC46" s="451"/>
      <c r="JRD46" s="457"/>
      <c r="JRE46" s="451"/>
      <c r="JRF46" s="457"/>
      <c r="JRG46" s="457"/>
      <c r="JRH46" s="457"/>
      <c r="JRI46" s="271"/>
      <c r="JRJ46" s="271"/>
      <c r="JRK46" s="451"/>
      <c r="JRL46" s="454"/>
      <c r="JRM46" s="451"/>
      <c r="JRN46" s="454"/>
      <c r="JRO46" s="458"/>
      <c r="JRP46" s="459"/>
      <c r="JRQ46" s="460"/>
      <c r="JRR46" s="461"/>
      <c r="JRS46" s="462"/>
      <c r="JRT46" s="458"/>
      <c r="JRU46" s="451"/>
      <c r="JRV46" s="463"/>
      <c r="JRW46" s="451"/>
      <c r="JRX46" s="451"/>
      <c r="JRY46" s="453"/>
      <c r="JSA46" s="449"/>
      <c r="JSB46" s="449"/>
      <c r="JSC46" s="449"/>
      <c r="JSD46" s="450"/>
      <c r="JSE46" s="451"/>
      <c r="JSF46" s="451"/>
      <c r="JSG46" s="451"/>
      <c r="JSH46" s="449"/>
      <c r="JSI46" s="452"/>
      <c r="JSJ46" s="453"/>
      <c r="JSK46" s="454"/>
      <c r="JSL46" s="449"/>
      <c r="JSM46" s="453"/>
      <c r="JSN46" s="453"/>
      <c r="JSO46" s="450"/>
      <c r="JSP46" s="454"/>
      <c r="JSQ46" s="455"/>
      <c r="JSR46" s="453"/>
      <c r="JSS46" s="456"/>
      <c r="JST46" s="453"/>
      <c r="JSU46" s="456"/>
      <c r="JSV46" s="454"/>
      <c r="JSW46" s="451"/>
      <c r="JSX46" s="454"/>
      <c r="JSY46" s="450"/>
      <c r="JSZ46" s="456"/>
      <c r="JTA46" s="456"/>
      <c r="JTB46" s="456"/>
      <c r="JTC46" s="456"/>
      <c r="JTD46" s="271"/>
      <c r="JTE46" s="451"/>
      <c r="JTF46" s="454"/>
      <c r="JTG46" s="451"/>
      <c r="JTH46" s="457"/>
      <c r="JTI46" s="271"/>
      <c r="JTJ46" s="451"/>
      <c r="JTK46" s="454"/>
      <c r="JTL46" s="451"/>
      <c r="JTM46" s="457"/>
      <c r="JTN46" s="451"/>
      <c r="JTO46" s="457"/>
      <c r="JTP46" s="457"/>
      <c r="JTQ46" s="457"/>
      <c r="JTR46" s="271"/>
      <c r="JTS46" s="271"/>
      <c r="JTT46" s="451"/>
      <c r="JTU46" s="454"/>
      <c r="JTV46" s="451"/>
      <c r="JTW46" s="454"/>
      <c r="JTX46" s="458"/>
      <c r="JTY46" s="459"/>
      <c r="JTZ46" s="460"/>
      <c r="JUA46" s="461"/>
      <c r="JUB46" s="462"/>
      <c r="JUC46" s="458"/>
      <c r="JUD46" s="451"/>
      <c r="JUE46" s="463"/>
      <c r="JUF46" s="451"/>
      <c r="JUG46" s="451"/>
      <c r="JUH46" s="453"/>
      <c r="JUJ46" s="449"/>
      <c r="JUK46" s="449"/>
      <c r="JUL46" s="449"/>
      <c r="JUM46" s="450"/>
      <c r="JUN46" s="451"/>
      <c r="JUO46" s="451"/>
      <c r="JUP46" s="451"/>
      <c r="JUQ46" s="449"/>
      <c r="JUR46" s="452"/>
      <c r="JUS46" s="453"/>
      <c r="JUT46" s="454"/>
      <c r="JUU46" s="449"/>
      <c r="JUV46" s="453"/>
      <c r="JUW46" s="453"/>
      <c r="JUX46" s="450"/>
      <c r="JUY46" s="454"/>
      <c r="JUZ46" s="455"/>
      <c r="JVA46" s="453"/>
      <c r="JVB46" s="456"/>
      <c r="JVC46" s="453"/>
      <c r="JVD46" s="456"/>
      <c r="JVE46" s="454"/>
      <c r="JVF46" s="451"/>
      <c r="JVG46" s="454"/>
      <c r="JVH46" s="450"/>
      <c r="JVI46" s="456"/>
      <c r="JVJ46" s="456"/>
      <c r="JVK46" s="456"/>
      <c r="JVL46" s="456"/>
      <c r="JVM46" s="271"/>
      <c r="JVN46" s="451"/>
      <c r="JVO46" s="454"/>
      <c r="JVP46" s="451"/>
      <c r="JVQ46" s="457"/>
      <c r="JVR46" s="271"/>
      <c r="JVS46" s="451"/>
      <c r="JVT46" s="454"/>
      <c r="JVU46" s="451"/>
      <c r="JVV46" s="457"/>
      <c r="JVW46" s="451"/>
      <c r="JVX46" s="457"/>
      <c r="JVY46" s="457"/>
      <c r="JVZ46" s="457"/>
      <c r="JWA46" s="271"/>
      <c r="JWB46" s="271"/>
      <c r="JWC46" s="451"/>
      <c r="JWD46" s="454"/>
      <c r="JWE46" s="451"/>
      <c r="JWF46" s="454"/>
      <c r="JWG46" s="458"/>
      <c r="JWH46" s="459"/>
      <c r="JWI46" s="460"/>
      <c r="JWJ46" s="461"/>
      <c r="JWK46" s="462"/>
      <c r="JWL46" s="458"/>
      <c r="JWM46" s="451"/>
      <c r="JWN46" s="463"/>
      <c r="JWO46" s="451"/>
      <c r="JWP46" s="451"/>
      <c r="JWQ46" s="453"/>
      <c r="JWS46" s="449"/>
      <c r="JWT46" s="449"/>
      <c r="JWU46" s="449"/>
      <c r="JWV46" s="450"/>
      <c r="JWW46" s="451"/>
      <c r="JWX46" s="451"/>
      <c r="JWY46" s="451"/>
      <c r="JWZ46" s="449"/>
      <c r="JXA46" s="452"/>
      <c r="JXB46" s="453"/>
      <c r="JXC46" s="454"/>
      <c r="JXD46" s="449"/>
      <c r="JXE46" s="453"/>
      <c r="JXF46" s="453"/>
      <c r="JXG46" s="450"/>
      <c r="JXH46" s="454"/>
      <c r="JXI46" s="455"/>
      <c r="JXJ46" s="453"/>
      <c r="JXK46" s="456"/>
      <c r="JXL46" s="453"/>
      <c r="JXM46" s="456"/>
      <c r="JXN46" s="454"/>
      <c r="JXO46" s="451"/>
      <c r="JXP46" s="454"/>
      <c r="JXQ46" s="450"/>
      <c r="JXR46" s="456"/>
      <c r="JXS46" s="456"/>
      <c r="JXT46" s="456"/>
      <c r="JXU46" s="456"/>
      <c r="JXV46" s="271"/>
      <c r="JXW46" s="451"/>
      <c r="JXX46" s="454"/>
      <c r="JXY46" s="451"/>
      <c r="JXZ46" s="457"/>
      <c r="JYA46" s="271"/>
      <c r="JYB46" s="451"/>
      <c r="JYC46" s="454"/>
      <c r="JYD46" s="451"/>
      <c r="JYE46" s="457"/>
      <c r="JYF46" s="451"/>
      <c r="JYG46" s="457"/>
      <c r="JYH46" s="457"/>
      <c r="JYI46" s="457"/>
      <c r="JYJ46" s="271"/>
      <c r="JYK46" s="271"/>
      <c r="JYL46" s="451"/>
      <c r="JYM46" s="454"/>
      <c r="JYN46" s="451"/>
      <c r="JYO46" s="454"/>
      <c r="JYP46" s="458"/>
      <c r="JYQ46" s="459"/>
      <c r="JYR46" s="460"/>
      <c r="JYS46" s="461"/>
      <c r="JYT46" s="462"/>
      <c r="JYU46" s="458"/>
      <c r="JYV46" s="451"/>
      <c r="JYW46" s="463"/>
      <c r="JYX46" s="451"/>
      <c r="JYY46" s="451"/>
      <c r="JYZ46" s="453"/>
      <c r="JZB46" s="449"/>
      <c r="JZC46" s="449"/>
      <c r="JZD46" s="449"/>
      <c r="JZE46" s="450"/>
      <c r="JZF46" s="451"/>
      <c r="JZG46" s="451"/>
      <c r="JZH46" s="451"/>
      <c r="JZI46" s="449"/>
      <c r="JZJ46" s="452"/>
      <c r="JZK46" s="453"/>
      <c r="JZL46" s="454"/>
      <c r="JZM46" s="449"/>
      <c r="JZN46" s="453"/>
      <c r="JZO46" s="453"/>
      <c r="JZP46" s="450"/>
      <c r="JZQ46" s="454"/>
      <c r="JZR46" s="455"/>
      <c r="JZS46" s="453"/>
      <c r="JZT46" s="456"/>
      <c r="JZU46" s="453"/>
      <c r="JZV46" s="456"/>
      <c r="JZW46" s="454"/>
      <c r="JZX46" s="451"/>
      <c r="JZY46" s="454"/>
      <c r="JZZ46" s="450"/>
      <c r="KAA46" s="456"/>
      <c r="KAB46" s="456"/>
      <c r="KAC46" s="456"/>
      <c r="KAD46" s="456"/>
      <c r="KAE46" s="271"/>
      <c r="KAF46" s="451"/>
      <c r="KAG46" s="454"/>
      <c r="KAH46" s="451"/>
      <c r="KAI46" s="457"/>
      <c r="KAJ46" s="271"/>
      <c r="KAK46" s="451"/>
      <c r="KAL46" s="454"/>
      <c r="KAM46" s="451"/>
      <c r="KAN46" s="457"/>
      <c r="KAO46" s="451"/>
      <c r="KAP46" s="457"/>
      <c r="KAQ46" s="457"/>
      <c r="KAR46" s="457"/>
      <c r="KAS46" s="271"/>
      <c r="KAT46" s="271"/>
      <c r="KAU46" s="451"/>
      <c r="KAV46" s="454"/>
      <c r="KAW46" s="451"/>
      <c r="KAX46" s="454"/>
      <c r="KAY46" s="458"/>
      <c r="KAZ46" s="459"/>
      <c r="KBA46" s="460"/>
      <c r="KBB46" s="461"/>
      <c r="KBC46" s="462"/>
      <c r="KBD46" s="458"/>
      <c r="KBE46" s="451"/>
      <c r="KBF46" s="463"/>
      <c r="KBG46" s="451"/>
      <c r="KBH46" s="451"/>
      <c r="KBI46" s="453"/>
      <c r="KBK46" s="449"/>
      <c r="KBL46" s="449"/>
      <c r="KBM46" s="449"/>
      <c r="KBN46" s="450"/>
      <c r="KBO46" s="451"/>
      <c r="KBP46" s="451"/>
      <c r="KBQ46" s="451"/>
      <c r="KBR46" s="449"/>
      <c r="KBS46" s="452"/>
      <c r="KBT46" s="453"/>
      <c r="KBU46" s="454"/>
      <c r="KBV46" s="449"/>
      <c r="KBW46" s="453"/>
      <c r="KBX46" s="453"/>
      <c r="KBY46" s="450"/>
      <c r="KBZ46" s="454"/>
      <c r="KCA46" s="455"/>
      <c r="KCB46" s="453"/>
      <c r="KCC46" s="456"/>
      <c r="KCD46" s="453"/>
      <c r="KCE46" s="456"/>
      <c r="KCF46" s="454"/>
      <c r="KCG46" s="451"/>
      <c r="KCH46" s="454"/>
      <c r="KCI46" s="450"/>
      <c r="KCJ46" s="456"/>
      <c r="KCK46" s="456"/>
      <c r="KCL46" s="456"/>
      <c r="KCM46" s="456"/>
      <c r="KCN46" s="271"/>
      <c r="KCO46" s="451"/>
      <c r="KCP46" s="454"/>
      <c r="KCQ46" s="451"/>
      <c r="KCR46" s="457"/>
      <c r="KCS46" s="271"/>
      <c r="KCT46" s="451"/>
      <c r="KCU46" s="454"/>
      <c r="KCV46" s="451"/>
      <c r="KCW46" s="457"/>
      <c r="KCX46" s="451"/>
      <c r="KCY46" s="457"/>
      <c r="KCZ46" s="457"/>
      <c r="KDA46" s="457"/>
      <c r="KDB46" s="271"/>
      <c r="KDC46" s="271"/>
      <c r="KDD46" s="451"/>
      <c r="KDE46" s="454"/>
      <c r="KDF46" s="451"/>
      <c r="KDG46" s="454"/>
      <c r="KDH46" s="458"/>
      <c r="KDI46" s="459"/>
      <c r="KDJ46" s="460"/>
      <c r="KDK46" s="461"/>
      <c r="KDL46" s="462"/>
      <c r="KDM46" s="458"/>
      <c r="KDN46" s="451"/>
      <c r="KDO46" s="463"/>
      <c r="KDP46" s="451"/>
      <c r="KDQ46" s="451"/>
      <c r="KDR46" s="453"/>
      <c r="KDT46" s="449"/>
      <c r="KDU46" s="449"/>
      <c r="KDV46" s="449"/>
      <c r="KDW46" s="450"/>
      <c r="KDX46" s="451"/>
      <c r="KDY46" s="451"/>
      <c r="KDZ46" s="451"/>
      <c r="KEA46" s="449"/>
      <c r="KEB46" s="452"/>
      <c r="KEC46" s="453"/>
      <c r="KED46" s="454"/>
      <c r="KEE46" s="449"/>
      <c r="KEF46" s="453"/>
      <c r="KEG46" s="453"/>
      <c r="KEH46" s="450"/>
      <c r="KEI46" s="454"/>
      <c r="KEJ46" s="455"/>
      <c r="KEK46" s="453"/>
      <c r="KEL46" s="456"/>
      <c r="KEM46" s="453"/>
      <c r="KEN46" s="456"/>
      <c r="KEO46" s="454"/>
      <c r="KEP46" s="451"/>
      <c r="KEQ46" s="454"/>
      <c r="KER46" s="450"/>
      <c r="KES46" s="456"/>
      <c r="KET46" s="456"/>
      <c r="KEU46" s="456"/>
      <c r="KEV46" s="456"/>
      <c r="KEW46" s="271"/>
      <c r="KEX46" s="451"/>
      <c r="KEY46" s="454"/>
      <c r="KEZ46" s="451"/>
      <c r="KFA46" s="457"/>
      <c r="KFB46" s="271"/>
      <c r="KFC46" s="451"/>
      <c r="KFD46" s="454"/>
      <c r="KFE46" s="451"/>
      <c r="KFF46" s="457"/>
      <c r="KFG46" s="451"/>
      <c r="KFH46" s="457"/>
      <c r="KFI46" s="457"/>
      <c r="KFJ46" s="457"/>
      <c r="KFK46" s="271"/>
      <c r="KFL46" s="271"/>
      <c r="KFM46" s="451"/>
      <c r="KFN46" s="454"/>
      <c r="KFO46" s="451"/>
      <c r="KFP46" s="454"/>
      <c r="KFQ46" s="458"/>
      <c r="KFR46" s="459"/>
      <c r="KFS46" s="460"/>
      <c r="KFT46" s="461"/>
      <c r="KFU46" s="462"/>
      <c r="KFV46" s="458"/>
      <c r="KFW46" s="451"/>
      <c r="KFX46" s="463"/>
      <c r="KFY46" s="451"/>
      <c r="KFZ46" s="451"/>
      <c r="KGA46" s="453"/>
      <c r="KGC46" s="449"/>
      <c r="KGD46" s="449"/>
      <c r="KGE46" s="449"/>
      <c r="KGF46" s="450"/>
      <c r="KGG46" s="451"/>
      <c r="KGH46" s="451"/>
      <c r="KGI46" s="451"/>
      <c r="KGJ46" s="449"/>
      <c r="KGK46" s="452"/>
      <c r="KGL46" s="453"/>
      <c r="KGM46" s="454"/>
      <c r="KGN46" s="449"/>
      <c r="KGO46" s="453"/>
      <c r="KGP46" s="453"/>
      <c r="KGQ46" s="450"/>
      <c r="KGR46" s="454"/>
      <c r="KGS46" s="455"/>
      <c r="KGT46" s="453"/>
      <c r="KGU46" s="456"/>
      <c r="KGV46" s="453"/>
      <c r="KGW46" s="456"/>
      <c r="KGX46" s="454"/>
      <c r="KGY46" s="451"/>
      <c r="KGZ46" s="454"/>
      <c r="KHA46" s="450"/>
      <c r="KHB46" s="456"/>
      <c r="KHC46" s="456"/>
      <c r="KHD46" s="456"/>
      <c r="KHE46" s="456"/>
      <c r="KHF46" s="271"/>
      <c r="KHG46" s="451"/>
      <c r="KHH46" s="454"/>
      <c r="KHI46" s="451"/>
      <c r="KHJ46" s="457"/>
      <c r="KHK46" s="271"/>
      <c r="KHL46" s="451"/>
      <c r="KHM46" s="454"/>
      <c r="KHN46" s="451"/>
      <c r="KHO46" s="457"/>
      <c r="KHP46" s="451"/>
      <c r="KHQ46" s="457"/>
      <c r="KHR46" s="457"/>
      <c r="KHS46" s="457"/>
      <c r="KHT46" s="271"/>
      <c r="KHU46" s="271"/>
      <c r="KHV46" s="451"/>
      <c r="KHW46" s="454"/>
      <c r="KHX46" s="451"/>
      <c r="KHY46" s="454"/>
      <c r="KHZ46" s="458"/>
      <c r="KIA46" s="459"/>
      <c r="KIB46" s="460"/>
      <c r="KIC46" s="461"/>
      <c r="KID46" s="462"/>
      <c r="KIE46" s="458"/>
      <c r="KIF46" s="451"/>
      <c r="KIG46" s="463"/>
      <c r="KIH46" s="451"/>
      <c r="KII46" s="451"/>
      <c r="KIJ46" s="453"/>
      <c r="KIL46" s="449"/>
      <c r="KIM46" s="449"/>
      <c r="KIN46" s="449"/>
      <c r="KIO46" s="450"/>
      <c r="KIP46" s="451"/>
      <c r="KIQ46" s="451"/>
      <c r="KIR46" s="451"/>
      <c r="KIS46" s="449"/>
      <c r="KIT46" s="452"/>
      <c r="KIU46" s="453"/>
      <c r="KIV46" s="454"/>
      <c r="KIW46" s="449"/>
      <c r="KIX46" s="453"/>
      <c r="KIY46" s="453"/>
      <c r="KIZ46" s="450"/>
      <c r="KJA46" s="454"/>
      <c r="KJB46" s="455"/>
      <c r="KJC46" s="453"/>
      <c r="KJD46" s="456"/>
      <c r="KJE46" s="453"/>
      <c r="KJF46" s="456"/>
      <c r="KJG46" s="454"/>
      <c r="KJH46" s="451"/>
      <c r="KJI46" s="454"/>
      <c r="KJJ46" s="450"/>
      <c r="KJK46" s="456"/>
      <c r="KJL46" s="456"/>
      <c r="KJM46" s="456"/>
      <c r="KJN46" s="456"/>
      <c r="KJO46" s="271"/>
      <c r="KJP46" s="451"/>
      <c r="KJQ46" s="454"/>
      <c r="KJR46" s="451"/>
      <c r="KJS46" s="457"/>
      <c r="KJT46" s="271"/>
      <c r="KJU46" s="451"/>
      <c r="KJV46" s="454"/>
      <c r="KJW46" s="451"/>
      <c r="KJX46" s="457"/>
      <c r="KJY46" s="451"/>
      <c r="KJZ46" s="457"/>
      <c r="KKA46" s="457"/>
      <c r="KKB46" s="457"/>
      <c r="KKC46" s="271"/>
      <c r="KKD46" s="271"/>
      <c r="KKE46" s="451"/>
      <c r="KKF46" s="454"/>
      <c r="KKG46" s="451"/>
      <c r="KKH46" s="454"/>
      <c r="KKI46" s="458"/>
      <c r="KKJ46" s="459"/>
      <c r="KKK46" s="460"/>
      <c r="KKL46" s="461"/>
      <c r="KKM46" s="462"/>
      <c r="KKN46" s="458"/>
      <c r="KKO46" s="451"/>
      <c r="KKP46" s="463"/>
      <c r="KKQ46" s="451"/>
      <c r="KKR46" s="451"/>
      <c r="KKS46" s="453"/>
      <c r="KKU46" s="449"/>
      <c r="KKV46" s="449"/>
      <c r="KKW46" s="449"/>
      <c r="KKX46" s="450"/>
      <c r="KKY46" s="451"/>
      <c r="KKZ46" s="451"/>
      <c r="KLA46" s="451"/>
      <c r="KLB46" s="449"/>
      <c r="KLC46" s="452"/>
      <c r="KLD46" s="453"/>
      <c r="KLE46" s="454"/>
      <c r="KLF46" s="449"/>
      <c r="KLG46" s="453"/>
      <c r="KLH46" s="453"/>
      <c r="KLI46" s="450"/>
      <c r="KLJ46" s="454"/>
      <c r="KLK46" s="455"/>
      <c r="KLL46" s="453"/>
      <c r="KLM46" s="456"/>
      <c r="KLN46" s="453"/>
      <c r="KLO46" s="456"/>
      <c r="KLP46" s="454"/>
      <c r="KLQ46" s="451"/>
      <c r="KLR46" s="454"/>
      <c r="KLS46" s="450"/>
      <c r="KLT46" s="456"/>
      <c r="KLU46" s="456"/>
      <c r="KLV46" s="456"/>
      <c r="KLW46" s="456"/>
      <c r="KLX46" s="271"/>
      <c r="KLY46" s="451"/>
      <c r="KLZ46" s="454"/>
      <c r="KMA46" s="451"/>
      <c r="KMB46" s="457"/>
      <c r="KMC46" s="271"/>
      <c r="KMD46" s="451"/>
      <c r="KME46" s="454"/>
      <c r="KMF46" s="451"/>
      <c r="KMG46" s="457"/>
      <c r="KMH46" s="451"/>
      <c r="KMI46" s="457"/>
      <c r="KMJ46" s="457"/>
      <c r="KMK46" s="457"/>
      <c r="KML46" s="271"/>
      <c r="KMM46" s="271"/>
      <c r="KMN46" s="451"/>
      <c r="KMO46" s="454"/>
      <c r="KMP46" s="451"/>
      <c r="KMQ46" s="454"/>
      <c r="KMR46" s="458"/>
      <c r="KMS46" s="459"/>
      <c r="KMT46" s="460"/>
      <c r="KMU46" s="461"/>
      <c r="KMV46" s="462"/>
      <c r="KMW46" s="458"/>
      <c r="KMX46" s="451"/>
      <c r="KMY46" s="463"/>
      <c r="KMZ46" s="451"/>
      <c r="KNA46" s="451"/>
      <c r="KNB46" s="453"/>
      <c r="KND46" s="449"/>
      <c r="KNE46" s="449"/>
      <c r="KNF46" s="449"/>
      <c r="KNG46" s="450"/>
      <c r="KNH46" s="451"/>
      <c r="KNI46" s="451"/>
      <c r="KNJ46" s="451"/>
      <c r="KNK46" s="449"/>
      <c r="KNL46" s="452"/>
      <c r="KNM46" s="453"/>
      <c r="KNN46" s="454"/>
      <c r="KNO46" s="449"/>
      <c r="KNP46" s="453"/>
      <c r="KNQ46" s="453"/>
      <c r="KNR46" s="450"/>
      <c r="KNS46" s="454"/>
      <c r="KNT46" s="455"/>
      <c r="KNU46" s="453"/>
      <c r="KNV46" s="456"/>
      <c r="KNW46" s="453"/>
      <c r="KNX46" s="456"/>
      <c r="KNY46" s="454"/>
      <c r="KNZ46" s="451"/>
      <c r="KOA46" s="454"/>
      <c r="KOB46" s="450"/>
      <c r="KOC46" s="456"/>
      <c r="KOD46" s="456"/>
      <c r="KOE46" s="456"/>
      <c r="KOF46" s="456"/>
      <c r="KOG46" s="271"/>
      <c r="KOH46" s="451"/>
      <c r="KOI46" s="454"/>
      <c r="KOJ46" s="451"/>
      <c r="KOK46" s="457"/>
      <c r="KOL46" s="271"/>
      <c r="KOM46" s="451"/>
      <c r="KON46" s="454"/>
      <c r="KOO46" s="451"/>
      <c r="KOP46" s="457"/>
      <c r="KOQ46" s="451"/>
      <c r="KOR46" s="457"/>
      <c r="KOS46" s="457"/>
      <c r="KOT46" s="457"/>
      <c r="KOU46" s="271"/>
      <c r="KOV46" s="271"/>
      <c r="KOW46" s="451"/>
      <c r="KOX46" s="454"/>
      <c r="KOY46" s="451"/>
      <c r="KOZ46" s="454"/>
      <c r="KPA46" s="458"/>
      <c r="KPB46" s="459"/>
      <c r="KPC46" s="460"/>
      <c r="KPD46" s="461"/>
      <c r="KPE46" s="462"/>
      <c r="KPF46" s="458"/>
      <c r="KPG46" s="451"/>
      <c r="KPH46" s="463"/>
      <c r="KPI46" s="451"/>
      <c r="KPJ46" s="451"/>
      <c r="KPK46" s="453"/>
      <c r="KPM46" s="449"/>
      <c r="KPN46" s="449"/>
      <c r="KPO46" s="449"/>
      <c r="KPP46" s="450"/>
      <c r="KPQ46" s="451"/>
      <c r="KPR46" s="451"/>
      <c r="KPS46" s="451"/>
      <c r="KPT46" s="449"/>
      <c r="KPU46" s="452"/>
      <c r="KPV46" s="453"/>
      <c r="KPW46" s="454"/>
      <c r="KPX46" s="449"/>
      <c r="KPY46" s="453"/>
      <c r="KPZ46" s="453"/>
      <c r="KQA46" s="450"/>
      <c r="KQB46" s="454"/>
      <c r="KQC46" s="455"/>
      <c r="KQD46" s="453"/>
      <c r="KQE46" s="456"/>
      <c r="KQF46" s="453"/>
      <c r="KQG46" s="456"/>
      <c r="KQH46" s="454"/>
      <c r="KQI46" s="451"/>
      <c r="KQJ46" s="454"/>
      <c r="KQK46" s="450"/>
      <c r="KQL46" s="456"/>
      <c r="KQM46" s="456"/>
      <c r="KQN46" s="456"/>
      <c r="KQO46" s="456"/>
      <c r="KQP46" s="271"/>
      <c r="KQQ46" s="451"/>
      <c r="KQR46" s="454"/>
      <c r="KQS46" s="451"/>
      <c r="KQT46" s="457"/>
      <c r="KQU46" s="271"/>
      <c r="KQV46" s="451"/>
      <c r="KQW46" s="454"/>
      <c r="KQX46" s="451"/>
      <c r="KQY46" s="457"/>
      <c r="KQZ46" s="451"/>
      <c r="KRA46" s="457"/>
      <c r="KRB46" s="457"/>
      <c r="KRC46" s="457"/>
      <c r="KRD46" s="271"/>
      <c r="KRE46" s="271"/>
      <c r="KRF46" s="451"/>
      <c r="KRG46" s="454"/>
      <c r="KRH46" s="451"/>
      <c r="KRI46" s="454"/>
      <c r="KRJ46" s="458"/>
      <c r="KRK46" s="459"/>
      <c r="KRL46" s="460"/>
      <c r="KRM46" s="461"/>
      <c r="KRN46" s="462"/>
      <c r="KRO46" s="458"/>
      <c r="KRP46" s="451"/>
      <c r="KRQ46" s="463"/>
      <c r="KRR46" s="451"/>
      <c r="KRS46" s="451"/>
      <c r="KRT46" s="453"/>
      <c r="KRV46" s="449"/>
      <c r="KRW46" s="449"/>
      <c r="KRX46" s="449"/>
      <c r="KRY46" s="450"/>
      <c r="KRZ46" s="451"/>
      <c r="KSA46" s="451"/>
      <c r="KSB46" s="451"/>
      <c r="KSC46" s="449"/>
      <c r="KSD46" s="452"/>
      <c r="KSE46" s="453"/>
      <c r="KSF46" s="454"/>
      <c r="KSG46" s="449"/>
      <c r="KSH46" s="453"/>
      <c r="KSI46" s="453"/>
      <c r="KSJ46" s="450"/>
      <c r="KSK46" s="454"/>
      <c r="KSL46" s="455"/>
      <c r="KSM46" s="453"/>
      <c r="KSN46" s="456"/>
      <c r="KSO46" s="453"/>
      <c r="KSP46" s="456"/>
      <c r="KSQ46" s="454"/>
      <c r="KSR46" s="451"/>
      <c r="KSS46" s="454"/>
      <c r="KST46" s="450"/>
      <c r="KSU46" s="456"/>
      <c r="KSV46" s="456"/>
      <c r="KSW46" s="456"/>
      <c r="KSX46" s="456"/>
      <c r="KSY46" s="271"/>
      <c r="KSZ46" s="451"/>
      <c r="KTA46" s="454"/>
      <c r="KTB46" s="451"/>
      <c r="KTC46" s="457"/>
      <c r="KTD46" s="271"/>
      <c r="KTE46" s="451"/>
      <c r="KTF46" s="454"/>
      <c r="KTG46" s="451"/>
      <c r="KTH46" s="457"/>
      <c r="KTI46" s="451"/>
      <c r="KTJ46" s="457"/>
      <c r="KTK46" s="457"/>
      <c r="KTL46" s="457"/>
      <c r="KTM46" s="271"/>
      <c r="KTN46" s="271"/>
      <c r="KTO46" s="451"/>
      <c r="KTP46" s="454"/>
      <c r="KTQ46" s="451"/>
      <c r="KTR46" s="454"/>
      <c r="KTS46" s="458"/>
      <c r="KTT46" s="459"/>
      <c r="KTU46" s="460"/>
      <c r="KTV46" s="461"/>
      <c r="KTW46" s="462"/>
      <c r="KTX46" s="458"/>
      <c r="KTY46" s="451"/>
      <c r="KTZ46" s="463"/>
      <c r="KUA46" s="451"/>
      <c r="KUB46" s="451"/>
      <c r="KUC46" s="453"/>
      <c r="KUE46" s="449"/>
      <c r="KUF46" s="449"/>
      <c r="KUG46" s="449"/>
      <c r="KUH46" s="450"/>
      <c r="KUI46" s="451"/>
      <c r="KUJ46" s="451"/>
      <c r="KUK46" s="451"/>
      <c r="KUL46" s="449"/>
      <c r="KUM46" s="452"/>
      <c r="KUN46" s="453"/>
      <c r="KUO46" s="454"/>
      <c r="KUP46" s="449"/>
      <c r="KUQ46" s="453"/>
      <c r="KUR46" s="453"/>
      <c r="KUS46" s="450"/>
      <c r="KUT46" s="454"/>
      <c r="KUU46" s="455"/>
      <c r="KUV46" s="453"/>
      <c r="KUW46" s="456"/>
      <c r="KUX46" s="453"/>
      <c r="KUY46" s="456"/>
      <c r="KUZ46" s="454"/>
      <c r="KVA46" s="451"/>
      <c r="KVB46" s="454"/>
      <c r="KVC46" s="450"/>
      <c r="KVD46" s="456"/>
      <c r="KVE46" s="456"/>
      <c r="KVF46" s="456"/>
      <c r="KVG46" s="456"/>
      <c r="KVH46" s="271"/>
      <c r="KVI46" s="451"/>
      <c r="KVJ46" s="454"/>
      <c r="KVK46" s="451"/>
      <c r="KVL46" s="457"/>
      <c r="KVM46" s="271"/>
      <c r="KVN46" s="451"/>
      <c r="KVO46" s="454"/>
      <c r="KVP46" s="451"/>
      <c r="KVQ46" s="457"/>
      <c r="KVR46" s="451"/>
      <c r="KVS46" s="457"/>
      <c r="KVT46" s="457"/>
      <c r="KVU46" s="457"/>
      <c r="KVV46" s="271"/>
      <c r="KVW46" s="271"/>
      <c r="KVX46" s="451"/>
      <c r="KVY46" s="454"/>
      <c r="KVZ46" s="451"/>
      <c r="KWA46" s="454"/>
      <c r="KWB46" s="458"/>
      <c r="KWC46" s="459"/>
      <c r="KWD46" s="460"/>
      <c r="KWE46" s="461"/>
      <c r="KWF46" s="462"/>
      <c r="KWG46" s="458"/>
      <c r="KWH46" s="451"/>
      <c r="KWI46" s="463"/>
      <c r="KWJ46" s="451"/>
      <c r="KWK46" s="451"/>
      <c r="KWL46" s="453"/>
      <c r="KWN46" s="449"/>
      <c r="KWO46" s="449"/>
      <c r="KWP46" s="449"/>
      <c r="KWQ46" s="450"/>
      <c r="KWR46" s="451"/>
      <c r="KWS46" s="451"/>
      <c r="KWT46" s="451"/>
      <c r="KWU46" s="449"/>
      <c r="KWV46" s="452"/>
      <c r="KWW46" s="453"/>
      <c r="KWX46" s="454"/>
      <c r="KWY46" s="449"/>
      <c r="KWZ46" s="453"/>
      <c r="KXA46" s="453"/>
      <c r="KXB46" s="450"/>
      <c r="KXC46" s="454"/>
      <c r="KXD46" s="455"/>
      <c r="KXE46" s="453"/>
      <c r="KXF46" s="456"/>
      <c r="KXG46" s="453"/>
      <c r="KXH46" s="456"/>
      <c r="KXI46" s="454"/>
      <c r="KXJ46" s="451"/>
      <c r="KXK46" s="454"/>
      <c r="KXL46" s="450"/>
      <c r="KXM46" s="456"/>
      <c r="KXN46" s="456"/>
      <c r="KXO46" s="456"/>
      <c r="KXP46" s="456"/>
      <c r="KXQ46" s="271"/>
      <c r="KXR46" s="451"/>
      <c r="KXS46" s="454"/>
      <c r="KXT46" s="451"/>
      <c r="KXU46" s="457"/>
      <c r="KXV46" s="271"/>
      <c r="KXW46" s="451"/>
      <c r="KXX46" s="454"/>
      <c r="KXY46" s="451"/>
      <c r="KXZ46" s="457"/>
      <c r="KYA46" s="451"/>
      <c r="KYB46" s="457"/>
      <c r="KYC46" s="457"/>
      <c r="KYD46" s="457"/>
      <c r="KYE46" s="271"/>
      <c r="KYF46" s="271"/>
      <c r="KYG46" s="451"/>
      <c r="KYH46" s="454"/>
      <c r="KYI46" s="451"/>
      <c r="KYJ46" s="454"/>
      <c r="KYK46" s="458"/>
      <c r="KYL46" s="459"/>
      <c r="KYM46" s="460"/>
      <c r="KYN46" s="461"/>
      <c r="KYO46" s="462"/>
      <c r="KYP46" s="458"/>
      <c r="KYQ46" s="451"/>
      <c r="KYR46" s="463"/>
      <c r="KYS46" s="451"/>
      <c r="KYT46" s="451"/>
      <c r="KYU46" s="453"/>
      <c r="KYW46" s="449"/>
      <c r="KYX46" s="449"/>
      <c r="KYY46" s="449"/>
      <c r="KYZ46" s="450"/>
      <c r="KZA46" s="451"/>
      <c r="KZB46" s="451"/>
      <c r="KZC46" s="451"/>
      <c r="KZD46" s="449"/>
      <c r="KZE46" s="452"/>
      <c r="KZF46" s="453"/>
      <c r="KZG46" s="454"/>
      <c r="KZH46" s="449"/>
      <c r="KZI46" s="453"/>
      <c r="KZJ46" s="453"/>
      <c r="KZK46" s="450"/>
      <c r="KZL46" s="454"/>
      <c r="KZM46" s="455"/>
      <c r="KZN46" s="453"/>
      <c r="KZO46" s="456"/>
      <c r="KZP46" s="453"/>
      <c r="KZQ46" s="456"/>
      <c r="KZR46" s="454"/>
      <c r="KZS46" s="451"/>
      <c r="KZT46" s="454"/>
      <c r="KZU46" s="450"/>
      <c r="KZV46" s="456"/>
      <c r="KZW46" s="456"/>
      <c r="KZX46" s="456"/>
      <c r="KZY46" s="456"/>
      <c r="KZZ46" s="271"/>
      <c r="LAA46" s="451"/>
      <c r="LAB46" s="454"/>
      <c r="LAC46" s="451"/>
      <c r="LAD46" s="457"/>
      <c r="LAE46" s="271"/>
      <c r="LAF46" s="451"/>
      <c r="LAG46" s="454"/>
      <c r="LAH46" s="451"/>
      <c r="LAI46" s="457"/>
      <c r="LAJ46" s="451"/>
      <c r="LAK46" s="457"/>
      <c r="LAL46" s="457"/>
      <c r="LAM46" s="457"/>
      <c r="LAN46" s="271"/>
      <c r="LAO46" s="271"/>
      <c r="LAP46" s="451"/>
      <c r="LAQ46" s="454"/>
      <c r="LAR46" s="451"/>
      <c r="LAS46" s="454"/>
      <c r="LAT46" s="458"/>
      <c r="LAU46" s="459"/>
      <c r="LAV46" s="460"/>
      <c r="LAW46" s="461"/>
      <c r="LAX46" s="462"/>
      <c r="LAY46" s="458"/>
      <c r="LAZ46" s="451"/>
      <c r="LBA46" s="463"/>
      <c r="LBB46" s="451"/>
      <c r="LBC46" s="451"/>
      <c r="LBD46" s="453"/>
      <c r="LBF46" s="449"/>
      <c r="LBG46" s="449"/>
      <c r="LBH46" s="449"/>
      <c r="LBI46" s="450"/>
      <c r="LBJ46" s="451"/>
      <c r="LBK46" s="451"/>
      <c r="LBL46" s="451"/>
      <c r="LBM46" s="449"/>
      <c r="LBN46" s="452"/>
      <c r="LBO46" s="453"/>
      <c r="LBP46" s="454"/>
      <c r="LBQ46" s="449"/>
      <c r="LBR46" s="453"/>
      <c r="LBS46" s="453"/>
      <c r="LBT46" s="450"/>
      <c r="LBU46" s="454"/>
      <c r="LBV46" s="455"/>
      <c r="LBW46" s="453"/>
      <c r="LBX46" s="456"/>
      <c r="LBY46" s="453"/>
      <c r="LBZ46" s="456"/>
      <c r="LCA46" s="454"/>
      <c r="LCB46" s="451"/>
      <c r="LCC46" s="454"/>
      <c r="LCD46" s="450"/>
      <c r="LCE46" s="456"/>
      <c r="LCF46" s="456"/>
      <c r="LCG46" s="456"/>
      <c r="LCH46" s="456"/>
      <c r="LCI46" s="271"/>
      <c r="LCJ46" s="451"/>
      <c r="LCK46" s="454"/>
      <c r="LCL46" s="451"/>
      <c r="LCM46" s="457"/>
      <c r="LCN46" s="271"/>
      <c r="LCO46" s="451"/>
      <c r="LCP46" s="454"/>
      <c r="LCQ46" s="451"/>
      <c r="LCR46" s="457"/>
      <c r="LCS46" s="451"/>
      <c r="LCT46" s="457"/>
      <c r="LCU46" s="457"/>
      <c r="LCV46" s="457"/>
      <c r="LCW46" s="271"/>
      <c r="LCX46" s="271"/>
      <c r="LCY46" s="451"/>
      <c r="LCZ46" s="454"/>
      <c r="LDA46" s="451"/>
      <c r="LDB46" s="454"/>
      <c r="LDC46" s="458"/>
      <c r="LDD46" s="459"/>
      <c r="LDE46" s="460"/>
      <c r="LDF46" s="461"/>
      <c r="LDG46" s="462"/>
      <c r="LDH46" s="458"/>
      <c r="LDI46" s="451"/>
      <c r="LDJ46" s="463"/>
      <c r="LDK46" s="451"/>
      <c r="LDL46" s="451"/>
      <c r="LDM46" s="453"/>
      <c r="LDO46" s="449"/>
      <c r="LDP46" s="449"/>
      <c r="LDQ46" s="449"/>
      <c r="LDR46" s="450"/>
      <c r="LDS46" s="451"/>
      <c r="LDT46" s="451"/>
      <c r="LDU46" s="451"/>
      <c r="LDV46" s="449"/>
      <c r="LDW46" s="452"/>
      <c r="LDX46" s="453"/>
      <c r="LDY46" s="454"/>
      <c r="LDZ46" s="449"/>
      <c r="LEA46" s="453"/>
      <c r="LEB46" s="453"/>
      <c r="LEC46" s="450"/>
      <c r="LED46" s="454"/>
      <c r="LEE46" s="455"/>
      <c r="LEF46" s="453"/>
      <c r="LEG46" s="456"/>
      <c r="LEH46" s="453"/>
      <c r="LEI46" s="456"/>
      <c r="LEJ46" s="454"/>
      <c r="LEK46" s="451"/>
      <c r="LEL46" s="454"/>
      <c r="LEM46" s="450"/>
      <c r="LEN46" s="456"/>
      <c r="LEO46" s="456"/>
      <c r="LEP46" s="456"/>
      <c r="LEQ46" s="456"/>
      <c r="LER46" s="271"/>
      <c r="LES46" s="451"/>
      <c r="LET46" s="454"/>
      <c r="LEU46" s="451"/>
      <c r="LEV46" s="457"/>
      <c r="LEW46" s="271"/>
      <c r="LEX46" s="451"/>
      <c r="LEY46" s="454"/>
      <c r="LEZ46" s="451"/>
      <c r="LFA46" s="457"/>
      <c r="LFB46" s="451"/>
      <c r="LFC46" s="457"/>
      <c r="LFD46" s="457"/>
      <c r="LFE46" s="457"/>
      <c r="LFF46" s="271"/>
      <c r="LFG46" s="271"/>
      <c r="LFH46" s="451"/>
      <c r="LFI46" s="454"/>
      <c r="LFJ46" s="451"/>
      <c r="LFK46" s="454"/>
      <c r="LFL46" s="458"/>
      <c r="LFM46" s="459"/>
      <c r="LFN46" s="460"/>
      <c r="LFO46" s="461"/>
      <c r="LFP46" s="462"/>
      <c r="LFQ46" s="458"/>
      <c r="LFR46" s="451"/>
      <c r="LFS46" s="463"/>
      <c r="LFT46" s="451"/>
      <c r="LFU46" s="451"/>
      <c r="LFV46" s="453"/>
      <c r="LFX46" s="449"/>
      <c r="LFY46" s="449"/>
      <c r="LFZ46" s="449"/>
      <c r="LGA46" s="450"/>
      <c r="LGB46" s="451"/>
      <c r="LGC46" s="451"/>
      <c r="LGD46" s="451"/>
      <c r="LGE46" s="449"/>
      <c r="LGF46" s="452"/>
      <c r="LGG46" s="453"/>
      <c r="LGH46" s="454"/>
      <c r="LGI46" s="449"/>
      <c r="LGJ46" s="453"/>
      <c r="LGK46" s="453"/>
      <c r="LGL46" s="450"/>
      <c r="LGM46" s="454"/>
      <c r="LGN46" s="455"/>
      <c r="LGO46" s="453"/>
      <c r="LGP46" s="456"/>
      <c r="LGQ46" s="453"/>
      <c r="LGR46" s="456"/>
      <c r="LGS46" s="454"/>
      <c r="LGT46" s="451"/>
      <c r="LGU46" s="454"/>
      <c r="LGV46" s="450"/>
      <c r="LGW46" s="456"/>
      <c r="LGX46" s="456"/>
      <c r="LGY46" s="456"/>
      <c r="LGZ46" s="456"/>
      <c r="LHA46" s="271"/>
      <c r="LHB46" s="451"/>
      <c r="LHC46" s="454"/>
      <c r="LHD46" s="451"/>
      <c r="LHE46" s="457"/>
      <c r="LHF46" s="271"/>
      <c r="LHG46" s="451"/>
      <c r="LHH46" s="454"/>
      <c r="LHI46" s="451"/>
      <c r="LHJ46" s="457"/>
      <c r="LHK46" s="451"/>
      <c r="LHL46" s="457"/>
      <c r="LHM46" s="457"/>
      <c r="LHN46" s="457"/>
      <c r="LHO46" s="271"/>
      <c r="LHP46" s="271"/>
      <c r="LHQ46" s="451"/>
      <c r="LHR46" s="454"/>
      <c r="LHS46" s="451"/>
      <c r="LHT46" s="454"/>
      <c r="LHU46" s="458"/>
      <c r="LHV46" s="459"/>
      <c r="LHW46" s="460"/>
      <c r="LHX46" s="461"/>
      <c r="LHY46" s="462"/>
      <c r="LHZ46" s="458"/>
      <c r="LIA46" s="451"/>
      <c r="LIB46" s="463"/>
      <c r="LIC46" s="451"/>
      <c r="LID46" s="451"/>
      <c r="LIE46" s="453"/>
      <c r="LIG46" s="449"/>
      <c r="LIH46" s="449"/>
      <c r="LII46" s="449"/>
      <c r="LIJ46" s="450"/>
      <c r="LIK46" s="451"/>
      <c r="LIL46" s="451"/>
      <c r="LIM46" s="451"/>
      <c r="LIN46" s="449"/>
      <c r="LIO46" s="452"/>
      <c r="LIP46" s="453"/>
      <c r="LIQ46" s="454"/>
      <c r="LIR46" s="449"/>
      <c r="LIS46" s="453"/>
      <c r="LIT46" s="453"/>
      <c r="LIU46" s="450"/>
      <c r="LIV46" s="454"/>
      <c r="LIW46" s="455"/>
      <c r="LIX46" s="453"/>
      <c r="LIY46" s="456"/>
      <c r="LIZ46" s="453"/>
      <c r="LJA46" s="456"/>
      <c r="LJB46" s="454"/>
      <c r="LJC46" s="451"/>
      <c r="LJD46" s="454"/>
      <c r="LJE46" s="450"/>
      <c r="LJF46" s="456"/>
      <c r="LJG46" s="456"/>
      <c r="LJH46" s="456"/>
      <c r="LJI46" s="456"/>
      <c r="LJJ46" s="271"/>
      <c r="LJK46" s="451"/>
      <c r="LJL46" s="454"/>
      <c r="LJM46" s="451"/>
      <c r="LJN46" s="457"/>
      <c r="LJO46" s="271"/>
      <c r="LJP46" s="451"/>
      <c r="LJQ46" s="454"/>
      <c r="LJR46" s="451"/>
      <c r="LJS46" s="457"/>
      <c r="LJT46" s="451"/>
      <c r="LJU46" s="457"/>
      <c r="LJV46" s="457"/>
      <c r="LJW46" s="457"/>
      <c r="LJX46" s="271"/>
      <c r="LJY46" s="271"/>
      <c r="LJZ46" s="451"/>
      <c r="LKA46" s="454"/>
      <c r="LKB46" s="451"/>
      <c r="LKC46" s="454"/>
      <c r="LKD46" s="458"/>
      <c r="LKE46" s="459"/>
      <c r="LKF46" s="460"/>
      <c r="LKG46" s="461"/>
      <c r="LKH46" s="462"/>
      <c r="LKI46" s="458"/>
      <c r="LKJ46" s="451"/>
      <c r="LKK46" s="463"/>
      <c r="LKL46" s="451"/>
      <c r="LKM46" s="451"/>
      <c r="LKN46" s="453"/>
      <c r="LKP46" s="449"/>
      <c r="LKQ46" s="449"/>
      <c r="LKR46" s="449"/>
      <c r="LKS46" s="450"/>
      <c r="LKT46" s="451"/>
      <c r="LKU46" s="451"/>
      <c r="LKV46" s="451"/>
      <c r="LKW46" s="449"/>
      <c r="LKX46" s="452"/>
      <c r="LKY46" s="453"/>
      <c r="LKZ46" s="454"/>
      <c r="LLA46" s="449"/>
      <c r="LLB46" s="453"/>
      <c r="LLC46" s="453"/>
      <c r="LLD46" s="450"/>
      <c r="LLE46" s="454"/>
      <c r="LLF46" s="455"/>
      <c r="LLG46" s="453"/>
      <c r="LLH46" s="456"/>
      <c r="LLI46" s="453"/>
      <c r="LLJ46" s="456"/>
      <c r="LLK46" s="454"/>
      <c r="LLL46" s="451"/>
      <c r="LLM46" s="454"/>
      <c r="LLN46" s="450"/>
      <c r="LLO46" s="456"/>
      <c r="LLP46" s="456"/>
      <c r="LLQ46" s="456"/>
      <c r="LLR46" s="456"/>
      <c r="LLS46" s="271"/>
      <c r="LLT46" s="451"/>
      <c r="LLU46" s="454"/>
      <c r="LLV46" s="451"/>
      <c r="LLW46" s="457"/>
      <c r="LLX46" s="271"/>
      <c r="LLY46" s="451"/>
      <c r="LLZ46" s="454"/>
      <c r="LMA46" s="451"/>
      <c r="LMB46" s="457"/>
      <c r="LMC46" s="451"/>
      <c r="LMD46" s="457"/>
      <c r="LME46" s="457"/>
      <c r="LMF46" s="457"/>
      <c r="LMG46" s="271"/>
      <c r="LMH46" s="271"/>
      <c r="LMI46" s="451"/>
      <c r="LMJ46" s="454"/>
      <c r="LMK46" s="451"/>
      <c r="LML46" s="454"/>
      <c r="LMM46" s="458"/>
      <c r="LMN46" s="459"/>
      <c r="LMO46" s="460"/>
      <c r="LMP46" s="461"/>
      <c r="LMQ46" s="462"/>
      <c r="LMR46" s="458"/>
      <c r="LMS46" s="451"/>
      <c r="LMT46" s="463"/>
      <c r="LMU46" s="451"/>
      <c r="LMV46" s="451"/>
      <c r="LMW46" s="453"/>
      <c r="LMY46" s="449"/>
      <c r="LMZ46" s="449"/>
      <c r="LNA46" s="449"/>
      <c r="LNB46" s="450"/>
      <c r="LNC46" s="451"/>
      <c r="LND46" s="451"/>
      <c r="LNE46" s="451"/>
      <c r="LNF46" s="449"/>
      <c r="LNG46" s="452"/>
      <c r="LNH46" s="453"/>
      <c r="LNI46" s="454"/>
      <c r="LNJ46" s="449"/>
      <c r="LNK46" s="453"/>
      <c r="LNL46" s="453"/>
      <c r="LNM46" s="450"/>
      <c r="LNN46" s="454"/>
      <c r="LNO46" s="455"/>
      <c r="LNP46" s="453"/>
      <c r="LNQ46" s="456"/>
      <c r="LNR46" s="453"/>
      <c r="LNS46" s="456"/>
      <c r="LNT46" s="454"/>
      <c r="LNU46" s="451"/>
      <c r="LNV46" s="454"/>
      <c r="LNW46" s="450"/>
      <c r="LNX46" s="456"/>
      <c r="LNY46" s="456"/>
      <c r="LNZ46" s="456"/>
      <c r="LOA46" s="456"/>
      <c r="LOB46" s="271"/>
      <c r="LOC46" s="451"/>
      <c r="LOD46" s="454"/>
      <c r="LOE46" s="451"/>
      <c r="LOF46" s="457"/>
      <c r="LOG46" s="271"/>
      <c r="LOH46" s="451"/>
      <c r="LOI46" s="454"/>
      <c r="LOJ46" s="451"/>
      <c r="LOK46" s="457"/>
      <c r="LOL46" s="451"/>
      <c r="LOM46" s="457"/>
      <c r="LON46" s="457"/>
      <c r="LOO46" s="457"/>
      <c r="LOP46" s="271"/>
      <c r="LOQ46" s="271"/>
      <c r="LOR46" s="451"/>
      <c r="LOS46" s="454"/>
      <c r="LOT46" s="451"/>
      <c r="LOU46" s="454"/>
      <c r="LOV46" s="458"/>
      <c r="LOW46" s="459"/>
      <c r="LOX46" s="460"/>
      <c r="LOY46" s="461"/>
      <c r="LOZ46" s="462"/>
      <c r="LPA46" s="458"/>
      <c r="LPB46" s="451"/>
      <c r="LPC46" s="463"/>
      <c r="LPD46" s="451"/>
      <c r="LPE46" s="451"/>
      <c r="LPF46" s="453"/>
      <c r="LPH46" s="449"/>
      <c r="LPI46" s="449"/>
      <c r="LPJ46" s="449"/>
      <c r="LPK46" s="450"/>
      <c r="LPL46" s="451"/>
      <c r="LPM46" s="451"/>
      <c r="LPN46" s="451"/>
      <c r="LPO46" s="449"/>
      <c r="LPP46" s="452"/>
      <c r="LPQ46" s="453"/>
      <c r="LPR46" s="454"/>
      <c r="LPS46" s="449"/>
      <c r="LPT46" s="453"/>
      <c r="LPU46" s="453"/>
      <c r="LPV46" s="450"/>
      <c r="LPW46" s="454"/>
      <c r="LPX46" s="455"/>
      <c r="LPY46" s="453"/>
      <c r="LPZ46" s="456"/>
      <c r="LQA46" s="453"/>
      <c r="LQB46" s="456"/>
      <c r="LQC46" s="454"/>
      <c r="LQD46" s="451"/>
      <c r="LQE46" s="454"/>
      <c r="LQF46" s="450"/>
      <c r="LQG46" s="456"/>
      <c r="LQH46" s="456"/>
      <c r="LQI46" s="456"/>
      <c r="LQJ46" s="456"/>
      <c r="LQK46" s="271"/>
      <c r="LQL46" s="451"/>
      <c r="LQM46" s="454"/>
      <c r="LQN46" s="451"/>
      <c r="LQO46" s="457"/>
      <c r="LQP46" s="271"/>
      <c r="LQQ46" s="451"/>
      <c r="LQR46" s="454"/>
      <c r="LQS46" s="451"/>
      <c r="LQT46" s="457"/>
      <c r="LQU46" s="451"/>
      <c r="LQV46" s="457"/>
      <c r="LQW46" s="457"/>
      <c r="LQX46" s="457"/>
      <c r="LQY46" s="271"/>
      <c r="LQZ46" s="271"/>
      <c r="LRA46" s="451"/>
      <c r="LRB46" s="454"/>
      <c r="LRC46" s="451"/>
      <c r="LRD46" s="454"/>
      <c r="LRE46" s="458"/>
      <c r="LRF46" s="459"/>
      <c r="LRG46" s="460"/>
      <c r="LRH46" s="461"/>
      <c r="LRI46" s="462"/>
      <c r="LRJ46" s="458"/>
      <c r="LRK46" s="451"/>
      <c r="LRL46" s="463"/>
      <c r="LRM46" s="451"/>
      <c r="LRN46" s="451"/>
      <c r="LRO46" s="453"/>
      <c r="LRQ46" s="449"/>
      <c r="LRR46" s="449"/>
      <c r="LRS46" s="449"/>
      <c r="LRT46" s="450"/>
      <c r="LRU46" s="451"/>
      <c r="LRV46" s="451"/>
      <c r="LRW46" s="451"/>
      <c r="LRX46" s="449"/>
      <c r="LRY46" s="452"/>
      <c r="LRZ46" s="453"/>
      <c r="LSA46" s="454"/>
      <c r="LSB46" s="449"/>
      <c r="LSC46" s="453"/>
      <c r="LSD46" s="453"/>
      <c r="LSE46" s="450"/>
      <c r="LSF46" s="454"/>
      <c r="LSG46" s="455"/>
      <c r="LSH46" s="453"/>
      <c r="LSI46" s="456"/>
      <c r="LSJ46" s="453"/>
      <c r="LSK46" s="456"/>
      <c r="LSL46" s="454"/>
      <c r="LSM46" s="451"/>
      <c r="LSN46" s="454"/>
      <c r="LSO46" s="450"/>
      <c r="LSP46" s="456"/>
      <c r="LSQ46" s="456"/>
      <c r="LSR46" s="456"/>
      <c r="LSS46" s="456"/>
      <c r="LST46" s="271"/>
      <c r="LSU46" s="451"/>
      <c r="LSV46" s="454"/>
      <c r="LSW46" s="451"/>
      <c r="LSX46" s="457"/>
      <c r="LSY46" s="271"/>
      <c r="LSZ46" s="451"/>
      <c r="LTA46" s="454"/>
      <c r="LTB46" s="451"/>
      <c r="LTC46" s="457"/>
      <c r="LTD46" s="451"/>
      <c r="LTE46" s="457"/>
      <c r="LTF46" s="457"/>
      <c r="LTG46" s="457"/>
      <c r="LTH46" s="271"/>
      <c r="LTI46" s="271"/>
      <c r="LTJ46" s="451"/>
      <c r="LTK46" s="454"/>
      <c r="LTL46" s="451"/>
      <c r="LTM46" s="454"/>
      <c r="LTN46" s="458"/>
      <c r="LTO46" s="459"/>
      <c r="LTP46" s="460"/>
      <c r="LTQ46" s="461"/>
      <c r="LTR46" s="462"/>
      <c r="LTS46" s="458"/>
      <c r="LTT46" s="451"/>
      <c r="LTU46" s="463"/>
      <c r="LTV46" s="451"/>
      <c r="LTW46" s="451"/>
      <c r="LTX46" s="453"/>
      <c r="LTZ46" s="449"/>
      <c r="LUA46" s="449"/>
      <c r="LUB46" s="449"/>
      <c r="LUC46" s="450"/>
      <c r="LUD46" s="451"/>
      <c r="LUE46" s="451"/>
      <c r="LUF46" s="451"/>
      <c r="LUG46" s="449"/>
      <c r="LUH46" s="452"/>
      <c r="LUI46" s="453"/>
      <c r="LUJ46" s="454"/>
      <c r="LUK46" s="449"/>
      <c r="LUL46" s="453"/>
      <c r="LUM46" s="453"/>
      <c r="LUN46" s="450"/>
      <c r="LUO46" s="454"/>
      <c r="LUP46" s="455"/>
      <c r="LUQ46" s="453"/>
      <c r="LUR46" s="456"/>
      <c r="LUS46" s="453"/>
      <c r="LUT46" s="456"/>
      <c r="LUU46" s="454"/>
      <c r="LUV46" s="451"/>
      <c r="LUW46" s="454"/>
      <c r="LUX46" s="450"/>
      <c r="LUY46" s="456"/>
      <c r="LUZ46" s="456"/>
      <c r="LVA46" s="456"/>
      <c r="LVB46" s="456"/>
      <c r="LVC46" s="271"/>
      <c r="LVD46" s="451"/>
      <c r="LVE46" s="454"/>
      <c r="LVF46" s="451"/>
      <c r="LVG46" s="457"/>
      <c r="LVH46" s="271"/>
      <c r="LVI46" s="451"/>
      <c r="LVJ46" s="454"/>
      <c r="LVK46" s="451"/>
      <c r="LVL46" s="457"/>
      <c r="LVM46" s="451"/>
      <c r="LVN46" s="457"/>
      <c r="LVO46" s="457"/>
      <c r="LVP46" s="457"/>
      <c r="LVQ46" s="271"/>
      <c r="LVR46" s="271"/>
      <c r="LVS46" s="451"/>
      <c r="LVT46" s="454"/>
      <c r="LVU46" s="451"/>
      <c r="LVV46" s="454"/>
      <c r="LVW46" s="458"/>
      <c r="LVX46" s="459"/>
      <c r="LVY46" s="460"/>
      <c r="LVZ46" s="461"/>
      <c r="LWA46" s="462"/>
      <c r="LWB46" s="458"/>
      <c r="LWC46" s="451"/>
      <c r="LWD46" s="463"/>
      <c r="LWE46" s="451"/>
      <c r="LWF46" s="451"/>
      <c r="LWG46" s="453"/>
      <c r="LWI46" s="449"/>
      <c r="LWJ46" s="449"/>
      <c r="LWK46" s="449"/>
      <c r="LWL46" s="450"/>
      <c r="LWM46" s="451"/>
      <c r="LWN46" s="451"/>
      <c r="LWO46" s="451"/>
      <c r="LWP46" s="449"/>
      <c r="LWQ46" s="452"/>
      <c r="LWR46" s="453"/>
      <c r="LWS46" s="454"/>
      <c r="LWT46" s="449"/>
      <c r="LWU46" s="453"/>
      <c r="LWV46" s="453"/>
      <c r="LWW46" s="450"/>
      <c r="LWX46" s="454"/>
      <c r="LWY46" s="455"/>
      <c r="LWZ46" s="453"/>
      <c r="LXA46" s="456"/>
      <c r="LXB46" s="453"/>
      <c r="LXC46" s="456"/>
      <c r="LXD46" s="454"/>
      <c r="LXE46" s="451"/>
      <c r="LXF46" s="454"/>
      <c r="LXG46" s="450"/>
      <c r="LXH46" s="456"/>
      <c r="LXI46" s="456"/>
      <c r="LXJ46" s="456"/>
      <c r="LXK46" s="456"/>
      <c r="LXL46" s="271"/>
      <c r="LXM46" s="451"/>
      <c r="LXN46" s="454"/>
      <c r="LXO46" s="451"/>
      <c r="LXP46" s="457"/>
      <c r="LXQ46" s="271"/>
      <c r="LXR46" s="451"/>
      <c r="LXS46" s="454"/>
      <c r="LXT46" s="451"/>
      <c r="LXU46" s="457"/>
      <c r="LXV46" s="451"/>
      <c r="LXW46" s="457"/>
      <c r="LXX46" s="457"/>
      <c r="LXY46" s="457"/>
      <c r="LXZ46" s="271"/>
      <c r="LYA46" s="271"/>
      <c r="LYB46" s="451"/>
      <c r="LYC46" s="454"/>
      <c r="LYD46" s="451"/>
      <c r="LYE46" s="454"/>
      <c r="LYF46" s="458"/>
      <c r="LYG46" s="459"/>
      <c r="LYH46" s="460"/>
      <c r="LYI46" s="461"/>
      <c r="LYJ46" s="462"/>
      <c r="LYK46" s="458"/>
      <c r="LYL46" s="451"/>
      <c r="LYM46" s="463"/>
      <c r="LYN46" s="451"/>
      <c r="LYO46" s="451"/>
      <c r="LYP46" s="453"/>
      <c r="LYR46" s="449"/>
      <c r="LYS46" s="449"/>
      <c r="LYT46" s="449"/>
      <c r="LYU46" s="450"/>
      <c r="LYV46" s="451"/>
      <c r="LYW46" s="451"/>
      <c r="LYX46" s="451"/>
      <c r="LYY46" s="449"/>
      <c r="LYZ46" s="452"/>
      <c r="LZA46" s="453"/>
      <c r="LZB46" s="454"/>
      <c r="LZC46" s="449"/>
      <c r="LZD46" s="453"/>
      <c r="LZE46" s="453"/>
      <c r="LZF46" s="450"/>
      <c r="LZG46" s="454"/>
      <c r="LZH46" s="455"/>
      <c r="LZI46" s="453"/>
      <c r="LZJ46" s="456"/>
      <c r="LZK46" s="453"/>
      <c r="LZL46" s="456"/>
      <c r="LZM46" s="454"/>
      <c r="LZN46" s="451"/>
      <c r="LZO46" s="454"/>
      <c r="LZP46" s="450"/>
      <c r="LZQ46" s="456"/>
      <c r="LZR46" s="456"/>
      <c r="LZS46" s="456"/>
      <c r="LZT46" s="456"/>
      <c r="LZU46" s="271"/>
      <c r="LZV46" s="451"/>
      <c r="LZW46" s="454"/>
      <c r="LZX46" s="451"/>
      <c r="LZY46" s="457"/>
      <c r="LZZ46" s="271"/>
      <c r="MAA46" s="451"/>
      <c r="MAB46" s="454"/>
      <c r="MAC46" s="451"/>
      <c r="MAD46" s="457"/>
      <c r="MAE46" s="451"/>
      <c r="MAF46" s="457"/>
      <c r="MAG46" s="457"/>
      <c r="MAH46" s="457"/>
      <c r="MAI46" s="271"/>
      <c r="MAJ46" s="271"/>
      <c r="MAK46" s="451"/>
      <c r="MAL46" s="454"/>
      <c r="MAM46" s="451"/>
      <c r="MAN46" s="454"/>
      <c r="MAO46" s="458"/>
      <c r="MAP46" s="459"/>
      <c r="MAQ46" s="460"/>
      <c r="MAR46" s="461"/>
      <c r="MAS46" s="462"/>
      <c r="MAT46" s="458"/>
      <c r="MAU46" s="451"/>
      <c r="MAV46" s="463"/>
      <c r="MAW46" s="451"/>
      <c r="MAX46" s="451"/>
      <c r="MAY46" s="453"/>
      <c r="MBA46" s="449"/>
      <c r="MBB46" s="449"/>
      <c r="MBC46" s="449"/>
      <c r="MBD46" s="450"/>
      <c r="MBE46" s="451"/>
      <c r="MBF46" s="451"/>
      <c r="MBG46" s="451"/>
      <c r="MBH46" s="449"/>
      <c r="MBI46" s="452"/>
      <c r="MBJ46" s="453"/>
      <c r="MBK46" s="454"/>
      <c r="MBL46" s="449"/>
      <c r="MBM46" s="453"/>
      <c r="MBN46" s="453"/>
      <c r="MBO46" s="450"/>
      <c r="MBP46" s="454"/>
      <c r="MBQ46" s="455"/>
      <c r="MBR46" s="453"/>
      <c r="MBS46" s="456"/>
      <c r="MBT46" s="453"/>
      <c r="MBU46" s="456"/>
      <c r="MBV46" s="454"/>
      <c r="MBW46" s="451"/>
      <c r="MBX46" s="454"/>
      <c r="MBY46" s="450"/>
      <c r="MBZ46" s="456"/>
      <c r="MCA46" s="456"/>
      <c r="MCB46" s="456"/>
      <c r="MCC46" s="456"/>
      <c r="MCD46" s="271"/>
      <c r="MCE46" s="451"/>
      <c r="MCF46" s="454"/>
      <c r="MCG46" s="451"/>
      <c r="MCH46" s="457"/>
      <c r="MCI46" s="271"/>
      <c r="MCJ46" s="451"/>
      <c r="MCK46" s="454"/>
      <c r="MCL46" s="451"/>
      <c r="MCM46" s="457"/>
      <c r="MCN46" s="451"/>
      <c r="MCO46" s="457"/>
      <c r="MCP46" s="457"/>
      <c r="MCQ46" s="457"/>
      <c r="MCR46" s="271"/>
      <c r="MCS46" s="271"/>
      <c r="MCT46" s="451"/>
      <c r="MCU46" s="454"/>
      <c r="MCV46" s="451"/>
      <c r="MCW46" s="454"/>
      <c r="MCX46" s="458"/>
      <c r="MCY46" s="459"/>
      <c r="MCZ46" s="460"/>
      <c r="MDA46" s="461"/>
      <c r="MDB46" s="462"/>
      <c r="MDC46" s="458"/>
      <c r="MDD46" s="451"/>
      <c r="MDE46" s="463"/>
      <c r="MDF46" s="451"/>
      <c r="MDG46" s="451"/>
      <c r="MDH46" s="453"/>
      <c r="MDJ46" s="449"/>
      <c r="MDK46" s="449"/>
      <c r="MDL46" s="449"/>
      <c r="MDM46" s="450"/>
      <c r="MDN46" s="451"/>
      <c r="MDO46" s="451"/>
      <c r="MDP46" s="451"/>
      <c r="MDQ46" s="449"/>
      <c r="MDR46" s="452"/>
      <c r="MDS46" s="453"/>
      <c r="MDT46" s="454"/>
      <c r="MDU46" s="449"/>
      <c r="MDV46" s="453"/>
      <c r="MDW46" s="453"/>
      <c r="MDX46" s="450"/>
      <c r="MDY46" s="454"/>
      <c r="MDZ46" s="455"/>
      <c r="MEA46" s="453"/>
      <c r="MEB46" s="456"/>
      <c r="MEC46" s="453"/>
      <c r="MED46" s="456"/>
      <c r="MEE46" s="454"/>
      <c r="MEF46" s="451"/>
      <c r="MEG46" s="454"/>
      <c r="MEH46" s="450"/>
      <c r="MEI46" s="456"/>
      <c r="MEJ46" s="456"/>
      <c r="MEK46" s="456"/>
      <c r="MEL46" s="456"/>
      <c r="MEM46" s="271"/>
      <c r="MEN46" s="451"/>
      <c r="MEO46" s="454"/>
      <c r="MEP46" s="451"/>
      <c r="MEQ46" s="457"/>
      <c r="MER46" s="271"/>
      <c r="MES46" s="451"/>
      <c r="MET46" s="454"/>
      <c r="MEU46" s="451"/>
      <c r="MEV46" s="457"/>
      <c r="MEW46" s="451"/>
      <c r="MEX46" s="457"/>
      <c r="MEY46" s="457"/>
      <c r="MEZ46" s="457"/>
      <c r="MFA46" s="271"/>
      <c r="MFB46" s="271"/>
      <c r="MFC46" s="451"/>
      <c r="MFD46" s="454"/>
      <c r="MFE46" s="451"/>
      <c r="MFF46" s="454"/>
      <c r="MFG46" s="458"/>
      <c r="MFH46" s="459"/>
      <c r="MFI46" s="460"/>
      <c r="MFJ46" s="461"/>
      <c r="MFK46" s="462"/>
      <c r="MFL46" s="458"/>
      <c r="MFM46" s="451"/>
      <c r="MFN46" s="463"/>
      <c r="MFO46" s="451"/>
      <c r="MFP46" s="451"/>
      <c r="MFQ46" s="453"/>
      <c r="MFS46" s="449"/>
      <c r="MFT46" s="449"/>
      <c r="MFU46" s="449"/>
      <c r="MFV46" s="450"/>
      <c r="MFW46" s="451"/>
      <c r="MFX46" s="451"/>
      <c r="MFY46" s="451"/>
      <c r="MFZ46" s="449"/>
      <c r="MGA46" s="452"/>
      <c r="MGB46" s="453"/>
      <c r="MGC46" s="454"/>
      <c r="MGD46" s="449"/>
      <c r="MGE46" s="453"/>
      <c r="MGF46" s="453"/>
      <c r="MGG46" s="450"/>
      <c r="MGH46" s="454"/>
      <c r="MGI46" s="455"/>
      <c r="MGJ46" s="453"/>
      <c r="MGK46" s="456"/>
      <c r="MGL46" s="453"/>
      <c r="MGM46" s="456"/>
      <c r="MGN46" s="454"/>
      <c r="MGO46" s="451"/>
      <c r="MGP46" s="454"/>
      <c r="MGQ46" s="450"/>
      <c r="MGR46" s="456"/>
      <c r="MGS46" s="456"/>
      <c r="MGT46" s="456"/>
      <c r="MGU46" s="456"/>
      <c r="MGV46" s="271"/>
      <c r="MGW46" s="451"/>
      <c r="MGX46" s="454"/>
      <c r="MGY46" s="451"/>
      <c r="MGZ46" s="457"/>
      <c r="MHA46" s="271"/>
      <c r="MHB46" s="451"/>
      <c r="MHC46" s="454"/>
      <c r="MHD46" s="451"/>
      <c r="MHE46" s="457"/>
      <c r="MHF46" s="451"/>
      <c r="MHG46" s="457"/>
      <c r="MHH46" s="457"/>
      <c r="MHI46" s="457"/>
      <c r="MHJ46" s="271"/>
      <c r="MHK46" s="271"/>
      <c r="MHL46" s="451"/>
      <c r="MHM46" s="454"/>
      <c r="MHN46" s="451"/>
      <c r="MHO46" s="454"/>
      <c r="MHP46" s="458"/>
      <c r="MHQ46" s="459"/>
      <c r="MHR46" s="460"/>
      <c r="MHS46" s="461"/>
      <c r="MHT46" s="462"/>
      <c r="MHU46" s="458"/>
      <c r="MHV46" s="451"/>
      <c r="MHW46" s="463"/>
      <c r="MHX46" s="451"/>
      <c r="MHY46" s="451"/>
      <c r="MHZ46" s="453"/>
      <c r="MIB46" s="449"/>
      <c r="MIC46" s="449"/>
      <c r="MID46" s="449"/>
      <c r="MIE46" s="450"/>
      <c r="MIF46" s="451"/>
      <c r="MIG46" s="451"/>
      <c r="MIH46" s="451"/>
      <c r="MII46" s="449"/>
      <c r="MIJ46" s="452"/>
      <c r="MIK46" s="453"/>
      <c r="MIL46" s="454"/>
      <c r="MIM46" s="449"/>
      <c r="MIN46" s="453"/>
      <c r="MIO46" s="453"/>
      <c r="MIP46" s="450"/>
      <c r="MIQ46" s="454"/>
      <c r="MIR46" s="455"/>
      <c r="MIS46" s="453"/>
      <c r="MIT46" s="456"/>
      <c r="MIU46" s="453"/>
      <c r="MIV46" s="456"/>
      <c r="MIW46" s="454"/>
      <c r="MIX46" s="451"/>
      <c r="MIY46" s="454"/>
      <c r="MIZ46" s="450"/>
      <c r="MJA46" s="456"/>
      <c r="MJB46" s="456"/>
      <c r="MJC46" s="456"/>
      <c r="MJD46" s="456"/>
      <c r="MJE46" s="271"/>
      <c r="MJF46" s="451"/>
      <c r="MJG46" s="454"/>
      <c r="MJH46" s="451"/>
      <c r="MJI46" s="457"/>
      <c r="MJJ46" s="271"/>
      <c r="MJK46" s="451"/>
      <c r="MJL46" s="454"/>
      <c r="MJM46" s="451"/>
      <c r="MJN46" s="457"/>
      <c r="MJO46" s="451"/>
      <c r="MJP46" s="457"/>
      <c r="MJQ46" s="457"/>
      <c r="MJR46" s="457"/>
      <c r="MJS46" s="271"/>
      <c r="MJT46" s="271"/>
      <c r="MJU46" s="451"/>
      <c r="MJV46" s="454"/>
      <c r="MJW46" s="451"/>
      <c r="MJX46" s="454"/>
      <c r="MJY46" s="458"/>
      <c r="MJZ46" s="459"/>
      <c r="MKA46" s="460"/>
      <c r="MKB46" s="461"/>
      <c r="MKC46" s="462"/>
      <c r="MKD46" s="458"/>
      <c r="MKE46" s="451"/>
      <c r="MKF46" s="463"/>
      <c r="MKG46" s="451"/>
      <c r="MKH46" s="451"/>
      <c r="MKI46" s="453"/>
      <c r="MKK46" s="449"/>
      <c r="MKL46" s="449"/>
      <c r="MKM46" s="449"/>
      <c r="MKN46" s="450"/>
      <c r="MKO46" s="451"/>
      <c r="MKP46" s="451"/>
      <c r="MKQ46" s="451"/>
      <c r="MKR46" s="449"/>
      <c r="MKS46" s="452"/>
      <c r="MKT46" s="453"/>
      <c r="MKU46" s="454"/>
      <c r="MKV46" s="449"/>
      <c r="MKW46" s="453"/>
      <c r="MKX46" s="453"/>
      <c r="MKY46" s="450"/>
      <c r="MKZ46" s="454"/>
      <c r="MLA46" s="455"/>
      <c r="MLB46" s="453"/>
      <c r="MLC46" s="456"/>
      <c r="MLD46" s="453"/>
      <c r="MLE46" s="456"/>
      <c r="MLF46" s="454"/>
      <c r="MLG46" s="451"/>
      <c r="MLH46" s="454"/>
      <c r="MLI46" s="450"/>
      <c r="MLJ46" s="456"/>
      <c r="MLK46" s="456"/>
      <c r="MLL46" s="456"/>
      <c r="MLM46" s="456"/>
      <c r="MLN46" s="271"/>
      <c r="MLO46" s="451"/>
      <c r="MLP46" s="454"/>
      <c r="MLQ46" s="451"/>
      <c r="MLR46" s="457"/>
      <c r="MLS46" s="271"/>
      <c r="MLT46" s="451"/>
      <c r="MLU46" s="454"/>
      <c r="MLV46" s="451"/>
      <c r="MLW46" s="457"/>
      <c r="MLX46" s="451"/>
      <c r="MLY46" s="457"/>
      <c r="MLZ46" s="457"/>
      <c r="MMA46" s="457"/>
      <c r="MMB46" s="271"/>
      <c r="MMC46" s="271"/>
      <c r="MMD46" s="451"/>
      <c r="MME46" s="454"/>
      <c r="MMF46" s="451"/>
      <c r="MMG46" s="454"/>
      <c r="MMH46" s="458"/>
      <c r="MMI46" s="459"/>
      <c r="MMJ46" s="460"/>
      <c r="MMK46" s="461"/>
      <c r="MML46" s="462"/>
      <c r="MMM46" s="458"/>
      <c r="MMN46" s="451"/>
      <c r="MMO46" s="463"/>
      <c r="MMP46" s="451"/>
      <c r="MMQ46" s="451"/>
      <c r="MMR46" s="453"/>
      <c r="MMT46" s="449"/>
      <c r="MMU46" s="449"/>
      <c r="MMV46" s="449"/>
      <c r="MMW46" s="450"/>
      <c r="MMX46" s="451"/>
      <c r="MMY46" s="451"/>
      <c r="MMZ46" s="451"/>
      <c r="MNA46" s="449"/>
      <c r="MNB46" s="452"/>
      <c r="MNC46" s="453"/>
      <c r="MND46" s="454"/>
      <c r="MNE46" s="449"/>
      <c r="MNF46" s="453"/>
      <c r="MNG46" s="453"/>
      <c r="MNH46" s="450"/>
      <c r="MNI46" s="454"/>
      <c r="MNJ46" s="455"/>
      <c r="MNK46" s="453"/>
      <c r="MNL46" s="456"/>
      <c r="MNM46" s="453"/>
      <c r="MNN46" s="456"/>
      <c r="MNO46" s="454"/>
      <c r="MNP46" s="451"/>
      <c r="MNQ46" s="454"/>
      <c r="MNR46" s="450"/>
      <c r="MNS46" s="456"/>
      <c r="MNT46" s="456"/>
      <c r="MNU46" s="456"/>
      <c r="MNV46" s="456"/>
      <c r="MNW46" s="271"/>
      <c r="MNX46" s="451"/>
      <c r="MNY46" s="454"/>
      <c r="MNZ46" s="451"/>
      <c r="MOA46" s="457"/>
      <c r="MOB46" s="271"/>
      <c r="MOC46" s="451"/>
      <c r="MOD46" s="454"/>
      <c r="MOE46" s="451"/>
      <c r="MOF46" s="457"/>
      <c r="MOG46" s="451"/>
      <c r="MOH46" s="457"/>
      <c r="MOI46" s="457"/>
      <c r="MOJ46" s="457"/>
      <c r="MOK46" s="271"/>
      <c r="MOL46" s="271"/>
      <c r="MOM46" s="451"/>
      <c r="MON46" s="454"/>
      <c r="MOO46" s="451"/>
      <c r="MOP46" s="454"/>
      <c r="MOQ46" s="458"/>
      <c r="MOR46" s="459"/>
      <c r="MOS46" s="460"/>
      <c r="MOT46" s="461"/>
      <c r="MOU46" s="462"/>
      <c r="MOV46" s="458"/>
      <c r="MOW46" s="451"/>
      <c r="MOX46" s="463"/>
      <c r="MOY46" s="451"/>
      <c r="MOZ46" s="451"/>
      <c r="MPA46" s="453"/>
      <c r="MPC46" s="449"/>
      <c r="MPD46" s="449"/>
      <c r="MPE46" s="449"/>
      <c r="MPF46" s="450"/>
      <c r="MPG46" s="451"/>
      <c r="MPH46" s="451"/>
      <c r="MPI46" s="451"/>
      <c r="MPJ46" s="449"/>
      <c r="MPK46" s="452"/>
      <c r="MPL46" s="453"/>
      <c r="MPM46" s="454"/>
      <c r="MPN46" s="449"/>
      <c r="MPO46" s="453"/>
      <c r="MPP46" s="453"/>
      <c r="MPQ46" s="450"/>
      <c r="MPR46" s="454"/>
      <c r="MPS46" s="455"/>
      <c r="MPT46" s="453"/>
      <c r="MPU46" s="456"/>
      <c r="MPV46" s="453"/>
      <c r="MPW46" s="456"/>
      <c r="MPX46" s="454"/>
      <c r="MPY46" s="451"/>
      <c r="MPZ46" s="454"/>
      <c r="MQA46" s="450"/>
      <c r="MQB46" s="456"/>
      <c r="MQC46" s="456"/>
      <c r="MQD46" s="456"/>
      <c r="MQE46" s="456"/>
      <c r="MQF46" s="271"/>
      <c r="MQG46" s="451"/>
      <c r="MQH46" s="454"/>
      <c r="MQI46" s="451"/>
      <c r="MQJ46" s="457"/>
      <c r="MQK46" s="271"/>
      <c r="MQL46" s="451"/>
      <c r="MQM46" s="454"/>
      <c r="MQN46" s="451"/>
      <c r="MQO46" s="457"/>
      <c r="MQP46" s="451"/>
      <c r="MQQ46" s="457"/>
      <c r="MQR46" s="457"/>
      <c r="MQS46" s="457"/>
      <c r="MQT46" s="271"/>
      <c r="MQU46" s="271"/>
      <c r="MQV46" s="451"/>
      <c r="MQW46" s="454"/>
      <c r="MQX46" s="451"/>
      <c r="MQY46" s="454"/>
      <c r="MQZ46" s="458"/>
      <c r="MRA46" s="459"/>
      <c r="MRB46" s="460"/>
      <c r="MRC46" s="461"/>
      <c r="MRD46" s="462"/>
      <c r="MRE46" s="458"/>
      <c r="MRF46" s="451"/>
      <c r="MRG46" s="463"/>
      <c r="MRH46" s="451"/>
      <c r="MRI46" s="451"/>
      <c r="MRJ46" s="453"/>
      <c r="MRL46" s="449"/>
      <c r="MRM46" s="449"/>
      <c r="MRN46" s="449"/>
      <c r="MRO46" s="450"/>
      <c r="MRP46" s="451"/>
      <c r="MRQ46" s="451"/>
      <c r="MRR46" s="451"/>
      <c r="MRS46" s="449"/>
      <c r="MRT46" s="452"/>
      <c r="MRU46" s="453"/>
      <c r="MRV46" s="454"/>
      <c r="MRW46" s="449"/>
      <c r="MRX46" s="453"/>
      <c r="MRY46" s="453"/>
      <c r="MRZ46" s="450"/>
      <c r="MSA46" s="454"/>
      <c r="MSB46" s="455"/>
      <c r="MSC46" s="453"/>
      <c r="MSD46" s="456"/>
      <c r="MSE46" s="453"/>
      <c r="MSF46" s="456"/>
      <c r="MSG46" s="454"/>
      <c r="MSH46" s="451"/>
      <c r="MSI46" s="454"/>
      <c r="MSJ46" s="450"/>
      <c r="MSK46" s="456"/>
      <c r="MSL46" s="456"/>
      <c r="MSM46" s="456"/>
      <c r="MSN46" s="456"/>
      <c r="MSO46" s="271"/>
      <c r="MSP46" s="451"/>
      <c r="MSQ46" s="454"/>
      <c r="MSR46" s="451"/>
      <c r="MSS46" s="457"/>
      <c r="MST46" s="271"/>
      <c r="MSU46" s="451"/>
      <c r="MSV46" s="454"/>
      <c r="MSW46" s="451"/>
      <c r="MSX46" s="457"/>
      <c r="MSY46" s="451"/>
      <c r="MSZ46" s="457"/>
      <c r="MTA46" s="457"/>
      <c r="MTB46" s="457"/>
      <c r="MTC46" s="271"/>
      <c r="MTD46" s="271"/>
      <c r="MTE46" s="451"/>
      <c r="MTF46" s="454"/>
      <c r="MTG46" s="451"/>
      <c r="MTH46" s="454"/>
      <c r="MTI46" s="458"/>
      <c r="MTJ46" s="459"/>
      <c r="MTK46" s="460"/>
      <c r="MTL46" s="461"/>
      <c r="MTM46" s="462"/>
      <c r="MTN46" s="458"/>
      <c r="MTO46" s="451"/>
      <c r="MTP46" s="463"/>
      <c r="MTQ46" s="451"/>
      <c r="MTR46" s="451"/>
      <c r="MTS46" s="453"/>
      <c r="MTU46" s="449"/>
      <c r="MTV46" s="449"/>
      <c r="MTW46" s="449"/>
      <c r="MTX46" s="450"/>
      <c r="MTY46" s="451"/>
      <c r="MTZ46" s="451"/>
      <c r="MUA46" s="451"/>
      <c r="MUB46" s="449"/>
      <c r="MUC46" s="452"/>
      <c r="MUD46" s="453"/>
      <c r="MUE46" s="454"/>
      <c r="MUF46" s="449"/>
      <c r="MUG46" s="453"/>
      <c r="MUH46" s="453"/>
      <c r="MUI46" s="450"/>
      <c r="MUJ46" s="454"/>
      <c r="MUK46" s="455"/>
      <c r="MUL46" s="453"/>
      <c r="MUM46" s="456"/>
      <c r="MUN46" s="453"/>
      <c r="MUO46" s="456"/>
      <c r="MUP46" s="454"/>
      <c r="MUQ46" s="451"/>
      <c r="MUR46" s="454"/>
      <c r="MUS46" s="450"/>
      <c r="MUT46" s="456"/>
      <c r="MUU46" s="456"/>
      <c r="MUV46" s="456"/>
      <c r="MUW46" s="456"/>
      <c r="MUX46" s="271"/>
      <c r="MUY46" s="451"/>
      <c r="MUZ46" s="454"/>
      <c r="MVA46" s="451"/>
      <c r="MVB46" s="457"/>
      <c r="MVC46" s="271"/>
      <c r="MVD46" s="451"/>
      <c r="MVE46" s="454"/>
      <c r="MVF46" s="451"/>
      <c r="MVG46" s="457"/>
      <c r="MVH46" s="451"/>
      <c r="MVI46" s="457"/>
      <c r="MVJ46" s="457"/>
      <c r="MVK46" s="457"/>
      <c r="MVL46" s="271"/>
      <c r="MVM46" s="271"/>
      <c r="MVN46" s="451"/>
      <c r="MVO46" s="454"/>
      <c r="MVP46" s="451"/>
      <c r="MVQ46" s="454"/>
      <c r="MVR46" s="458"/>
      <c r="MVS46" s="459"/>
      <c r="MVT46" s="460"/>
      <c r="MVU46" s="461"/>
      <c r="MVV46" s="462"/>
      <c r="MVW46" s="458"/>
      <c r="MVX46" s="451"/>
      <c r="MVY46" s="463"/>
      <c r="MVZ46" s="451"/>
      <c r="MWA46" s="451"/>
      <c r="MWB46" s="453"/>
      <c r="MWD46" s="449"/>
      <c r="MWE46" s="449"/>
      <c r="MWF46" s="449"/>
      <c r="MWG46" s="450"/>
      <c r="MWH46" s="451"/>
      <c r="MWI46" s="451"/>
      <c r="MWJ46" s="451"/>
      <c r="MWK46" s="449"/>
      <c r="MWL46" s="452"/>
      <c r="MWM46" s="453"/>
      <c r="MWN46" s="454"/>
      <c r="MWO46" s="449"/>
      <c r="MWP46" s="453"/>
      <c r="MWQ46" s="453"/>
      <c r="MWR46" s="450"/>
      <c r="MWS46" s="454"/>
      <c r="MWT46" s="455"/>
      <c r="MWU46" s="453"/>
      <c r="MWV46" s="456"/>
      <c r="MWW46" s="453"/>
      <c r="MWX46" s="456"/>
      <c r="MWY46" s="454"/>
      <c r="MWZ46" s="451"/>
      <c r="MXA46" s="454"/>
      <c r="MXB46" s="450"/>
      <c r="MXC46" s="456"/>
      <c r="MXD46" s="456"/>
      <c r="MXE46" s="456"/>
      <c r="MXF46" s="456"/>
      <c r="MXG46" s="271"/>
      <c r="MXH46" s="451"/>
      <c r="MXI46" s="454"/>
      <c r="MXJ46" s="451"/>
      <c r="MXK46" s="457"/>
      <c r="MXL46" s="271"/>
      <c r="MXM46" s="451"/>
      <c r="MXN46" s="454"/>
      <c r="MXO46" s="451"/>
      <c r="MXP46" s="457"/>
      <c r="MXQ46" s="451"/>
      <c r="MXR46" s="457"/>
      <c r="MXS46" s="457"/>
      <c r="MXT46" s="457"/>
      <c r="MXU46" s="271"/>
      <c r="MXV46" s="271"/>
      <c r="MXW46" s="451"/>
      <c r="MXX46" s="454"/>
      <c r="MXY46" s="451"/>
      <c r="MXZ46" s="454"/>
      <c r="MYA46" s="458"/>
      <c r="MYB46" s="459"/>
      <c r="MYC46" s="460"/>
      <c r="MYD46" s="461"/>
      <c r="MYE46" s="462"/>
      <c r="MYF46" s="458"/>
      <c r="MYG46" s="451"/>
      <c r="MYH46" s="463"/>
      <c r="MYI46" s="451"/>
      <c r="MYJ46" s="451"/>
      <c r="MYK46" s="453"/>
      <c r="MYM46" s="449"/>
      <c r="MYN46" s="449"/>
      <c r="MYO46" s="449"/>
      <c r="MYP46" s="450"/>
      <c r="MYQ46" s="451"/>
      <c r="MYR46" s="451"/>
      <c r="MYS46" s="451"/>
      <c r="MYT46" s="449"/>
      <c r="MYU46" s="452"/>
      <c r="MYV46" s="453"/>
      <c r="MYW46" s="454"/>
      <c r="MYX46" s="449"/>
      <c r="MYY46" s="453"/>
      <c r="MYZ46" s="453"/>
      <c r="MZA46" s="450"/>
      <c r="MZB46" s="454"/>
      <c r="MZC46" s="455"/>
      <c r="MZD46" s="453"/>
      <c r="MZE46" s="456"/>
      <c r="MZF46" s="453"/>
      <c r="MZG46" s="456"/>
      <c r="MZH46" s="454"/>
      <c r="MZI46" s="451"/>
      <c r="MZJ46" s="454"/>
      <c r="MZK46" s="450"/>
      <c r="MZL46" s="456"/>
      <c r="MZM46" s="456"/>
      <c r="MZN46" s="456"/>
      <c r="MZO46" s="456"/>
      <c r="MZP46" s="271"/>
      <c r="MZQ46" s="451"/>
      <c r="MZR46" s="454"/>
      <c r="MZS46" s="451"/>
      <c r="MZT46" s="457"/>
      <c r="MZU46" s="271"/>
      <c r="MZV46" s="451"/>
      <c r="MZW46" s="454"/>
      <c r="MZX46" s="451"/>
      <c r="MZY46" s="457"/>
      <c r="MZZ46" s="451"/>
      <c r="NAA46" s="457"/>
      <c r="NAB46" s="457"/>
      <c r="NAC46" s="457"/>
      <c r="NAD46" s="271"/>
      <c r="NAE46" s="271"/>
      <c r="NAF46" s="451"/>
      <c r="NAG46" s="454"/>
      <c r="NAH46" s="451"/>
      <c r="NAI46" s="454"/>
      <c r="NAJ46" s="458"/>
      <c r="NAK46" s="459"/>
      <c r="NAL46" s="460"/>
      <c r="NAM46" s="461"/>
      <c r="NAN46" s="462"/>
      <c r="NAO46" s="458"/>
      <c r="NAP46" s="451"/>
      <c r="NAQ46" s="463"/>
      <c r="NAR46" s="451"/>
      <c r="NAS46" s="451"/>
      <c r="NAT46" s="453"/>
      <c r="NAV46" s="449"/>
      <c r="NAW46" s="449"/>
      <c r="NAX46" s="449"/>
      <c r="NAY46" s="450"/>
      <c r="NAZ46" s="451"/>
      <c r="NBA46" s="451"/>
      <c r="NBB46" s="451"/>
      <c r="NBC46" s="449"/>
      <c r="NBD46" s="452"/>
      <c r="NBE46" s="453"/>
      <c r="NBF46" s="454"/>
      <c r="NBG46" s="449"/>
      <c r="NBH46" s="453"/>
      <c r="NBI46" s="453"/>
      <c r="NBJ46" s="450"/>
      <c r="NBK46" s="454"/>
      <c r="NBL46" s="455"/>
      <c r="NBM46" s="453"/>
      <c r="NBN46" s="456"/>
      <c r="NBO46" s="453"/>
      <c r="NBP46" s="456"/>
      <c r="NBQ46" s="454"/>
      <c r="NBR46" s="451"/>
      <c r="NBS46" s="454"/>
      <c r="NBT46" s="450"/>
      <c r="NBU46" s="456"/>
      <c r="NBV46" s="456"/>
      <c r="NBW46" s="456"/>
      <c r="NBX46" s="456"/>
      <c r="NBY46" s="271"/>
      <c r="NBZ46" s="451"/>
      <c r="NCA46" s="454"/>
      <c r="NCB46" s="451"/>
      <c r="NCC46" s="457"/>
      <c r="NCD46" s="271"/>
      <c r="NCE46" s="451"/>
      <c r="NCF46" s="454"/>
      <c r="NCG46" s="451"/>
      <c r="NCH46" s="457"/>
      <c r="NCI46" s="451"/>
      <c r="NCJ46" s="457"/>
      <c r="NCK46" s="457"/>
      <c r="NCL46" s="457"/>
      <c r="NCM46" s="271"/>
      <c r="NCN46" s="271"/>
      <c r="NCO46" s="451"/>
      <c r="NCP46" s="454"/>
      <c r="NCQ46" s="451"/>
      <c r="NCR46" s="454"/>
      <c r="NCS46" s="458"/>
      <c r="NCT46" s="459"/>
      <c r="NCU46" s="460"/>
      <c r="NCV46" s="461"/>
      <c r="NCW46" s="462"/>
      <c r="NCX46" s="458"/>
      <c r="NCY46" s="451"/>
      <c r="NCZ46" s="463"/>
      <c r="NDA46" s="451"/>
      <c r="NDB46" s="451"/>
      <c r="NDC46" s="453"/>
      <c r="NDE46" s="449"/>
      <c r="NDF46" s="449"/>
      <c r="NDG46" s="449"/>
      <c r="NDH46" s="450"/>
      <c r="NDI46" s="451"/>
      <c r="NDJ46" s="451"/>
      <c r="NDK46" s="451"/>
      <c r="NDL46" s="449"/>
      <c r="NDM46" s="452"/>
      <c r="NDN46" s="453"/>
      <c r="NDO46" s="454"/>
      <c r="NDP46" s="449"/>
      <c r="NDQ46" s="453"/>
      <c r="NDR46" s="453"/>
      <c r="NDS46" s="450"/>
      <c r="NDT46" s="454"/>
      <c r="NDU46" s="455"/>
      <c r="NDV46" s="453"/>
      <c r="NDW46" s="456"/>
      <c r="NDX46" s="453"/>
      <c r="NDY46" s="456"/>
      <c r="NDZ46" s="454"/>
      <c r="NEA46" s="451"/>
      <c r="NEB46" s="454"/>
      <c r="NEC46" s="450"/>
      <c r="NED46" s="456"/>
      <c r="NEE46" s="456"/>
      <c r="NEF46" s="456"/>
      <c r="NEG46" s="456"/>
      <c r="NEH46" s="271"/>
      <c r="NEI46" s="451"/>
      <c r="NEJ46" s="454"/>
      <c r="NEK46" s="451"/>
      <c r="NEL46" s="457"/>
      <c r="NEM46" s="271"/>
      <c r="NEN46" s="451"/>
      <c r="NEO46" s="454"/>
      <c r="NEP46" s="451"/>
      <c r="NEQ46" s="457"/>
      <c r="NER46" s="451"/>
      <c r="NES46" s="457"/>
      <c r="NET46" s="457"/>
      <c r="NEU46" s="457"/>
      <c r="NEV46" s="271"/>
      <c r="NEW46" s="271"/>
      <c r="NEX46" s="451"/>
      <c r="NEY46" s="454"/>
      <c r="NEZ46" s="451"/>
      <c r="NFA46" s="454"/>
      <c r="NFB46" s="458"/>
      <c r="NFC46" s="459"/>
      <c r="NFD46" s="460"/>
      <c r="NFE46" s="461"/>
      <c r="NFF46" s="462"/>
      <c r="NFG46" s="458"/>
      <c r="NFH46" s="451"/>
      <c r="NFI46" s="463"/>
      <c r="NFJ46" s="451"/>
      <c r="NFK46" s="451"/>
      <c r="NFL46" s="453"/>
      <c r="NFN46" s="449"/>
      <c r="NFO46" s="449"/>
      <c r="NFP46" s="449"/>
      <c r="NFQ46" s="450"/>
      <c r="NFR46" s="451"/>
      <c r="NFS46" s="451"/>
      <c r="NFT46" s="451"/>
      <c r="NFU46" s="449"/>
      <c r="NFV46" s="452"/>
      <c r="NFW46" s="453"/>
      <c r="NFX46" s="454"/>
      <c r="NFY46" s="449"/>
      <c r="NFZ46" s="453"/>
      <c r="NGA46" s="453"/>
      <c r="NGB46" s="450"/>
      <c r="NGC46" s="454"/>
      <c r="NGD46" s="455"/>
      <c r="NGE46" s="453"/>
      <c r="NGF46" s="456"/>
      <c r="NGG46" s="453"/>
      <c r="NGH46" s="456"/>
      <c r="NGI46" s="454"/>
      <c r="NGJ46" s="451"/>
      <c r="NGK46" s="454"/>
      <c r="NGL46" s="450"/>
      <c r="NGM46" s="456"/>
      <c r="NGN46" s="456"/>
      <c r="NGO46" s="456"/>
      <c r="NGP46" s="456"/>
      <c r="NGQ46" s="271"/>
      <c r="NGR46" s="451"/>
      <c r="NGS46" s="454"/>
      <c r="NGT46" s="451"/>
      <c r="NGU46" s="457"/>
      <c r="NGV46" s="271"/>
      <c r="NGW46" s="451"/>
      <c r="NGX46" s="454"/>
      <c r="NGY46" s="451"/>
      <c r="NGZ46" s="457"/>
      <c r="NHA46" s="451"/>
      <c r="NHB46" s="457"/>
      <c r="NHC46" s="457"/>
      <c r="NHD46" s="457"/>
      <c r="NHE46" s="271"/>
      <c r="NHF46" s="271"/>
      <c r="NHG46" s="451"/>
      <c r="NHH46" s="454"/>
      <c r="NHI46" s="451"/>
      <c r="NHJ46" s="454"/>
      <c r="NHK46" s="458"/>
      <c r="NHL46" s="459"/>
      <c r="NHM46" s="460"/>
      <c r="NHN46" s="461"/>
      <c r="NHO46" s="462"/>
      <c r="NHP46" s="458"/>
      <c r="NHQ46" s="451"/>
      <c r="NHR46" s="463"/>
      <c r="NHS46" s="451"/>
      <c r="NHT46" s="451"/>
      <c r="NHU46" s="453"/>
      <c r="NHW46" s="449"/>
      <c r="NHX46" s="449"/>
      <c r="NHY46" s="449"/>
      <c r="NHZ46" s="450"/>
      <c r="NIA46" s="451"/>
      <c r="NIB46" s="451"/>
      <c r="NIC46" s="451"/>
      <c r="NID46" s="449"/>
      <c r="NIE46" s="452"/>
      <c r="NIF46" s="453"/>
      <c r="NIG46" s="454"/>
      <c r="NIH46" s="449"/>
      <c r="NII46" s="453"/>
      <c r="NIJ46" s="453"/>
      <c r="NIK46" s="450"/>
      <c r="NIL46" s="454"/>
      <c r="NIM46" s="455"/>
      <c r="NIN46" s="453"/>
      <c r="NIO46" s="456"/>
      <c r="NIP46" s="453"/>
      <c r="NIQ46" s="456"/>
      <c r="NIR46" s="454"/>
      <c r="NIS46" s="451"/>
      <c r="NIT46" s="454"/>
      <c r="NIU46" s="450"/>
      <c r="NIV46" s="456"/>
      <c r="NIW46" s="456"/>
      <c r="NIX46" s="456"/>
      <c r="NIY46" s="456"/>
      <c r="NIZ46" s="271"/>
      <c r="NJA46" s="451"/>
      <c r="NJB46" s="454"/>
      <c r="NJC46" s="451"/>
      <c r="NJD46" s="457"/>
      <c r="NJE46" s="271"/>
      <c r="NJF46" s="451"/>
      <c r="NJG46" s="454"/>
      <c r="NJH46" s="451"/>
      <c r="NJI46" s="457"/>
      <c r="NJJ46" s="451"/>
      <c r="NJK46" s="457"/>
      <c r="NJL46" s="457"/>
      <c r="NJM46" s="457"/>
      <c r="NJN46" s="271"/>
      <c r="NJO46" s="271"/>
      <c r="NJP46" s="451"/>
      <c r="NJQ46" s="454"/>
      <c r="NJR46" s="451"/>
      <c r="NJS46" s="454"/>
      <c r="NJT46" s="458"/>
      <c r="NJU46" s="459"/>
      <c r="NJV46" s="460"/>
      <c r="NJW46" s="461"/>
      <c r="NJX46" s="462"/>
      <c r="NJY46" s="458"/>
      <c r="NJZ46" s="451"/>
      <c r="NKA46" s="463"/>
      <c r="NKB46" s="451"/>
      <c r="NKC46" s="451"/>
      <c r="NKD46" s="453"/>
      <c r="NKF46" s="449"/>
      <c r="NKG46" s="449"/>
      <c r="NKH46" s="449"/>
      <c r="NKI46" s="450"/>
      <c r="NKJ46" s="451"/>
      <c r="NKK46" s="451"/>
      <c r="NKL46" s="451"/>
      <c r="NKM46" s="449"/>
      <c r="NKN46" s="452"/>
      <c r="NKO46" s="453"/>
      <c r="NKP46" s="454"/>
      <c r="NKQ46" s="449"/>
      <c r="NKR46" s="453"/>
      <c r="NKS46" s="453"/>
      <c r="NKT46" s="450"/>
      <c r="NKU46" s="454"/>
      <c r="NKV46" s="455"/>
      <c r="NKW46" s="453"/>
      <c r="NKX46" s="456"/>
      <c r="NKY46" s="453"/>
      <c r="NKZ46" s="456"/>
      <c r="NLA46" s="454"/>
      <c r="NLB46" s="451"/>
      <c r="NLC46" s="454"/>
      <c r="NLD46" s="450"/>
      <c r="NLE46" s="456"/>
      <c r="NLF46" s="456"/>
      <c r="NLG46" s="456"/>
      <c r="NLH46" s="456"/>
      <c r="NLI46" s="271"/>
      <c r="NLJ46" s="451"/>
      <c r="NLK46" s="454"/>
      <c r="NLL46" s="451"/>
      <c r="NLM46" s="457"/>
      <c r="NLN46" s="271"/>
      <c r="NLO46" s="451"/>
      <c r="NLP46" s="454"/>
      <c r="NLQ46" s="451"/>
      <c r="NLR46" s="457"/>
      <c r="NLS46" s="451"/>
      <c r="NLT46" s="457"/>
      <c r="NLU46" s="457"/>
      <c r="NLV46" s="457"/>
      <c r="NLW46" s="271"/>
      <c r="NLX46" s="271"/>
      <c r="NLY46" s="451"/>
      <c r="NLZ46" s="454"/>
      <c r="NMA46" s="451"/>
      <c r="NMB46" s="454"/>
      <c r="NMC46" s="458"/>
      <c r="NMD46" s="459"/>
      <c r="NME46" s="460"/>
      <c r="NMF46" s="461"/>
      <c r="NMG46" s="462"/>
      <c r="NMH46" s="458"/>
      <c r="NMI46" s="451"/>
      <c r="NMJ46" s="463"/>
      <c r="NMK46" s="451"/>
      <c r="NML46" s="451"/>
      <c r="NMM46" s="453"/>
      <c r="NMO46" s="449"/>
      <c r="NMP46" s="449"/>
      <c r="NMQ46" s="449"/>
      <c r="NMR46" s="450"/>
      <c r="NMS46" s="451"/>
      <c r="NMT46" s="451"/>
      <c r="NMU46" s="451"/>
      <c r="NMV46" s="449"/>
      <c r="NMW46" s="452"/>
      <c r="NMX46" s="453"/>
      <c r="NMY46" s="454"/>
      <c r="NMZ46" s="449"/>
      <c r="NNA46" s="453"/>
      <c r="NNB46" s="453"/>
      <c r="NNC46" s="450"/>
      <c r="NND46" s="454"/>
      <c r="NNE46" s="455"/>
      <c r="NNF46" s="453"/>
      <c r="NNG46" s="456"/>
      <c r="NNH46" s="453"/>
      <c r="NNI46" s="456"/>
      <c r="NNJ46" s="454"/>
      <c r="NNK46" s="451"/>
      <c r="NNL46" s="454"/>
      <c r="NNM46" s="450"/>
      <c r="NNN46" s="456"/>
      <c r="NNO46" s="456"/>
      <c r="NNP46" s="456"/>
      <c r="NNQ46" s="456"/>
      <c r="NNR46" s="271"/>
      <c r="NNS46" s="451"/>
      <c r="NNT46" s="454"/>
      <c r="NNU46" s="451"/>
      <c r="NNV46" s="457"/>
      <c r="NNW46" s="271"/>
      <c r="NNX46" s="451"/>
      <c r="NNY46" s="454"/>
      <c r="NNZ46" s="451"/>
      <c r="NOA46" s="457"/>
      <c r="NOB46" s="451"/>
      <c r="NOC46" s="457"/>
      <c r="NOD46" s="457"/>
      <c r="NOE46" s="457"/>
      <c r="NOF46" s="271"/>
      <c r="NOG46" s="271"/>
      <c r="NOH46" s="451"/>
      <c r="NOI46" s="454"/>
      <c r="NOJ46" s="451"/>
      <c r="NOK46" s="454"/>
      <c r="NOL46" s="458"/>
      <c r="NOM46" s="459"/>
      <c r="NON46" s="460"/>
      <c r="NOO46" s="461"/>
      <c r="NOP46" s="462"/>
      <c r="NOQ46" s="458"/>
      <c r="NOR46" s="451"/>
      <c r="NOS46" s="463"/>
      <c r="NOT46" s="451"/>
      <c r="NOU46" s="451"/>
      <c r="NOV46" s="453"/>
      <c r="NOX46" s="449"/>
      <c r="NOY46" s="449"/>
      <c r="NOZ46" s="449"/>
      <c r="NPA46" s="450"/>
      <c r="NPB46" s="451"/>
      <c r="NPC46" s="451"/>
      <c r="NPD46" s="451"/>
      <c r="NPE46" s="449"/>
      <c r="NPF46" s="452"/>
      <c r="NPG46" s="453"/>
      <c r="NPH46" s="454"/>
      <c r="NPI46" s="449"/>
      <c r="NPJ46" s="453"/>
      <c r="NPK46" s="453"/>
      <c r="NPL46" s="450"/>
      <c r="NPM46" s="454"/>
      <c r="NPN46" s="455"/>
      <c r="NPO46" s="453"/>
      <c r="NPP46" s="456"/>
      <c r="NPQ46" s="453"/>
      <c r="NPR46" s="456"/>
      <c r="NPS46" s="454"/>
      <c r="NPT46" s="451"/>
      <c r="NPU46" s="454"/>
      <c r="NPV46" s="450"/>
      <c r="NPW46" s="456"/>
      <c r="NPX46" s="456"/>
      <c r="NPY46" s="456"/>
      <c r="NPZ46" s="456"/>
      <c r="NQA46" s="271"/>
      <c r="NQB46" s="451"/>
      <c r="NQC46" s="454"/>
      <c r="NQD46" s="451"/>
      <c r="NQE46" s="457"/>
      <c r="NQF46" s="271"/>
      <c r="NQG46" s="451"/>
      <c r="NQH46" s="454"/>
      <c r="NQI46" s="451"/>
      <c r="NQJ46" s="457"/>
      <c r="NQK46" s="451"/>
      <c r="NQL46" s="457"/>
      <c r="NQM46" s="457"/>
      <c r="NQN46" s="457"/>
      <c r="NQO46" s="271"/>
      <c r="NQP46" s="271"/>
      <c r="NQQ46" s="451"/>
      <c r="NQR46" s="454"/>
      <c r="NQS46" s="451"/>
      <c r="NQT46" s="454"/>
      <c r="NQU46" s="458"/>
      <c r="NQV46" s="459"/>
      <c r="NQW46" s="460"/>
      <c r="NQX46" s="461"/>
      <c r="NQY46" s="462"/>
      <c r="NQZ46" s="458"/>
      <c r="NRA46" s="451"/>
      <c r="NRB46" s="463"/>
      <c r="NRC46" s="451"/>
      <c r="NRD46" s="451"/>
      <c r="NRE46" s="453"/>
      <c r="NRG46" s="449"/>
      <c r="NRH46" s="449"/>
      <c r="NRI46" s="449"/>
      <c r="NRJ46" s="450"/>
      <c r="NRK46" s="451"/>
      <c r="NRL46" s="451"/>
      <c r="NRM46" s="451"/>
      <c r="NRN46" s="449"/>
      <c r="NRO46" s="452"/>
      <c r="NRP46" s="453"/>
      <c r="NRQ46" s="454"/>
      <c r="NRR46" s="449"/>
      <c r="NRS46" s="453"/>
      <c r="NRT46" s="453"/>
      <c r="NRU46" s="450"/>
      <c r="NRV46" s="454"/>
      <c r="NRW46" s="455"/>
      <c r="NRX46" s="453"/>
      <c r="NRY46" s="456"/>
      <c r="NRZ46" s="453"/>
      <c r="NSA46" s="456"/>
      <c r="NSB46" s="454"/>
      <c r="NSC46" s="451"/>
      <c r="NSD46" s="454"/>
      <c r="NSE46" s="450"/>
      <c r="NSF46" s="456"/>
      <c r="NSG46" s="456"/>
      <c r="NSH46" s="456"/>
      <c r="NSI46" s="456"/>
      <c r="NSJ46" s="271"/>
      <c r="NSK46" s="451"/>
      <c r="NSL46" s="454"/>
      <c r="NSM46" s="451"/>
      <c r="NSN46" s="457"/>
      <c r="NSO46" s="271"/>
      <c r="NSP46" s="451"/>
      <c r="NSQ46" s="454"/>
      <c r="NSR46" s="451"/>
      <c r="NSS46" s="457"/>
      <c r="NST46" s="451"/>
      <c r="NSU46" s="457"/>
      <c r="NSV46" s="457"/>
      <c r="NSW46" s="457"/>
      <c r="NSX46" s="271"/>
      <c r="NSY46" s="271"/>
      <c r="NSZ46" s="451"/>
      <c r="NTA46" s="454"/>
      <c r="NTB46" s="451"/>
      <c r="NTC46" s="454"/>
      <c r="NTD46" s="458"/>
      <c r="NTE46" s="459"/>
      <c r="NTF46" s="460"/>
      <c r="NTG46" s="461"/>
      <c r="NTH46" s="462"/>
      <c r="NTI46" s="458"/>
      <c r="NTJ46" s="451"/>
      <c r="NTK46" s="463"/>
      <c r="NTL46" s="451"/>
      <c r="NTM46" s="451"/>
      <c r="NTN46" s="453"/>
      <c r="NTP46" s="449"/>
      <c r="NTQ46" s="449"/>
      <c r="NTR46" s="449"/>
      <c r="NTS46" s="450"/>
      <c r="NTT46" s="451"/>
      <c r="NTU46" s="451"/>
      <c r="NTV46" s="451"/>
      <c r="NTW46" s="449"/>
      <c r="NTX46" s="452"/>
      <c r="NTY46" s="453"/>
      <c r="NTZ46" s="454"/>
      <c r="NUA46" s="449"/>
      <c r="NUB46" s="453"/>
      <c r="NUC46" s="453"/>
      <c r="NUD46" s="450"/>
      <c r="NUE46" s="454"/>
      <c r="NUF46" s="455"/>
      <c r="NUG46" s="453"/>
      <c r="NUH46" s="456"/>
      <c r="NUI46" s="453"/>
      <c r="NUJ46" s="456"/>
      <c r="NUK46" s="454"/>
      <c r="NUL46" s="451"/>
      <c r="NUM46" s="454"/>
      <c r="NUN46" s="450"/>
      <c r="NUO46" s="456"/>
      <c r="NUP46" s="456"/>
      <c r="NUQ46" s="456"/>
      <c r="NUR46" s="456"/>
      <c r="NUS46" s="271"/>
      <c r="NUT46" s="451"/>
      <c r="NUU46" s="454"/>
      <c r="NUV46" s="451"/>
      <c r="NUW46" s="457"/>
      <c r="NUX46" s="271"/>
      <c r="NUY46" s="451"/>
      <c r="NUZ46" s="454"/>
      <c r="NVA46" s="451"/>
      <c r="NVB46" s="457"/>
      <c r="NVC46" s="451"/>
      <c r="NVD46" s="457"/>
      <c r="NVE46" s="457"/>
      <c r="NVF46" s="457"/>
      <c r="NVG46" s="271"/>
      <c r="NVH46" s="271"/>
      <c r="NVI46" s="451"/>
      <c r="NVJ46" s="454"/>
      <c r="NVK46" s="451"/>
      <c r="NVL46" s="454"/>
      <c r="NVM46" s="458"/>
      <c r="NVN46" s="459"/>
      <c r="NVO46" s="460"/>
      <c r="NVP46" s="461"/>
      <c r="NVQ46" s="462"/>
      <c r="NVR46" s="458"/>
      <c r="NVS46" s="451"/>
      <c r="NVT46" s="463"/>
      <c r="NVU46" s="451"/>
      <c r="NVV46" s="451"/>
      <c r="NVW46" s="453"/>
      <c r="NVY46" s="449"/>
      <c r="NVZ46" s="449"/>
      <c r="NWA46" s="449"/>
      <c r="NWB46" s="450"/>
      <c r="NWC46" s="451"/>
      <c r="NWD46" s="451"/>
      <c r="NWE46" s="451"/>
      <c r="NWF46" s="449"/>
      <c r="NWG46" s="452"/>
      <c r="NWH46" s="453"/>
      <c r="NWI46" s="454"/>
      <c r="NWJ46" s="449"/>
      <c r="NWK46" s="453"/>
      <c r="NWL46" s="453"/>
      <c r="NWM46" s="450"/>
      <c r="NWN46" s="454"/>
      <c r="NWO46" s="455"/>
      <c r="NWP46" s="453"/>
      <c r="NWQ46" s="456"/>
      <c r="NWR46" s="453"/>
      <c r="NWS46" s="456"/>
      <c r="NWT46" s="454"/>
      <c r="NWU46" s="451"/>
      <c r="NWV46" s="454"/>
      <c r="NWW46" s="450"/>
      <c r="NWX46" s="456"/>
      <c r="NWY46" s="456"/>
      <c r="NWZ46" s="456"/>
      <c r="NXA46" s="456"/>
      <c r="NXB46" s="271"/>
      <c r="NXC46" s="451"/>
      <c r="NXD46" s="454"/>
      <c r="NXE46" s="451"/>
      <c r="NXF46" s="457"/>
      <c r="NXG46" s="271"/>
      <c r="NXH46" s="451"/>
      <c r="NXI46" s="454"/>
      <c r="NXJ46" s="451"/>
      <c r="NXK46" s="457"/>
      <c r="NXL46" s="451"/>
      <c r="NXM46" s="457"/>
      <c r="NXN46" s="457"/>
      <c r="NXO46" s="457"/>
      <c r="NXP46" s="271"/>
      <c r="NXQ46" s="271"/>
      <c r="NXR46" s="451"/>
      <c r="NXS46" s="454"/>
      <c r="NXT46" s="451"/>
      <c r="NXU46" s="454"/>
      <c r="NXV46" s="458"/>
      <c r="NXW46" s="459"/>
      <c r="NXX46" s="460"/>
      <c r="NXY46" s="461"/>
      <c r="NXZ46" s="462"/>
      <c r="NYA46" s="458"/>
      <c r="NYB46" s="451"/>
      <c r="NYC46" s="463"/>
      <c r="NYD46" s="451"/>
      <c r="NYE46" s="451"/>
      <c r="NYF46" s="453"/>
      <c r="NYH46" s="449"/>
      <c r="NYI46" s="449"/>
      <c r="NYJ46" s="449"/>
      <c r="NYK46" s="450"/>
      <c r="NYL46" s="451"/>
      <c r="NYM46" s="451"/>
      <c r="NYN46" s="451"/>
      <c r="NYO46" s="449"/>
      <c r="NYP46" s="452"/>
      <c r="NYQ46" s="453"/>
      <c r="NYR46" s="454"/>
      <c r="NYS46" s="449"/>
      <c r="NYT46" s="453"/>
      <c r="NYU46" s="453"/>
      <c r="NYV46" s="450"/>
      <c r="NYW46" s="454"/>
      <c r="NYX46" s="455"/>
      <c r="NYY46" s="453"/>
      <c r="NYZ46" s="456"/>
      <c r="NZA46" s="453"/>
      <c r="NZB46" s="456"/>
      <c r="NZC46" s="454"/>
      <c r="NZD46" s="451"/>
      <c r="NZE46" s="454"/>
      <c r="NZF46" s="450"/>
      <c r="NZG46" s="456"/>
      <c r="NZH46" s="456"/>
      <c r="NZI46" s="456"/>
      <c r="NZJ46" s="456"/>
      <c r="NZK46" s="271"/>
      <c r="NZL46" s="451"/>
      <c r="NZM46" s="454"/>
      <c r="NZN46" s="451"/>
      <c r="NZO46" s="457"/>
      <c r="NZP46" s="271"/>
      <c r="NZQ46" s="451"/>
      <c r="NZR46" s="454"/>
      <c r="NZS46" s="451"/>
      <c r="NZT46" s="457"/>
      <c r="NZU46" s="451"/>
      <c r="NZV46" s="457"/>
      <c r="NZW46" s="457"/>
      <c r="NZX46" s="457"/>
      <c r="NZY46" s="271"/>
      <c r="NZZ46" s="271"/>
      <c r="OAA46" s="451"/>
      <c r="OAB46" s="454"/>
      <c r="OAC46" s="451"/>
      <c r="OAD46" s="454"/>
      <c r="OAE46" s="458"/>
      <c r="OAF46" s="459"/>
      <c r="OAG46" s="460"/>
      <c r="OAH46" s="461"/>
      <c r="OAI46" s="462"/>
      <c r="OAJ46" s="458"/>
      <c r="OAK46" s="451"/>
      <c r="OAL46" s="463"/>
      <c r="OAM46" s="451"/>
      <c r="OAN46" s="451"/>
      <c r="OAO46" s="453"/>
      <c r="OAQ46" s="449"/>
      <c r="OAR46" s="449"/>
      <c r="OAS46" s="449"/>
      <c r="OAT46" s="450"/>
      <c r="OAU46" s="451"/>
      <c r="OAV46" s="451"/>
      <c r="OAW46" s="451"/>
      <c r="OAX46" s="449"/>
      <c r="OAY46" s="452"/>
      <c r="OAZ46" s="453"/>
      <c r="OBA46" s="454"/>
      <c r="OBB46" s="449"/>
      <c r="OBC46" s="453"/>
      <c r="OBD46" s="453"/>
      <c r="OBE46" s="450"/>
      <c r="OBF46" s="454"/>
      <c r="OBG46" s="455"/>
      <c r="OBH46" s="453"/>
      <c r="OBI46" s="456"/>
      <c r="OBJ46" s="453"/>
      <c r="OBK46" s="456"/>
      <c r="OBL46" s="454"/>
      <c r="OBM46" s="451"/>
      <c r="OBN46" s="454"/>
      <c r="OBO46" s="450"/>
      <c r="OBP46" s="456"/>
      <c r="OBQ46" s="456"/>
      <c r="OBR46" s="456"/>
      <c r="OBS46" s="456"/>
      <c r="OBT46" s="271"/>
      <c r="OBU46" s="451"/>
      <c r="OBV46" s="454"/>
      <c r="OBW46" s="451"/>
      <c r="OBX46" s="457"/>
      <c r="OBY46" s="271"/>
      <c r="OBZ46" s="451"/>
      <c r="OCA46" s="454"/>
      <c r="OCB46" s="451"/>
      <c r="OCC46" s="457"/>
      <c r="OCD46" s="451"/>
      <c r="OCE46" s="457"/>
      <c r="OCF46" s="457"/>
      <c r="OCG46" s="457"/>
      <c r="OCH46" s="271"/>
      <c r="OCI46" s="271"/>
      <c r="OCJ46" s="451"/>
      <c r="OCK46" s="454"/>
      <c r="OCL46" s="451"/>
      <c r="OCM46" s="454"/>
      <c r="OCN46" s="458"/>
      <c r="OCO46" s="459"/>
      <c r="OCP46" s="460"/>
      <c r="OCQ46" s="461"/>
      <c r="OCR46" s="462"/>
      <c r="OCS46" s="458"/>
      <c r="OCT46" s="451"/>
      <c r="OCU46" s="463"/>
      <c r="OCV46" s="451"/>
      <c r="OCW46" s="451"/>
      <c r="OCX46" s="453"/>
      <c r="OCZ46" s="449"/>
      <c r="ODA46" s="449"/>
      <c r="ODB46" s="449"/>
      <c r="ODC46" s="450"/>
      <c r="ODD46" s="451"/>
      <c r="ODE46" s="451"/>
      <c r="ODF46" s="451"/>
      <c r="ODG46" s="449"/>
      <c r="ODH46" s="452"/>
      <c r="ODI46" s="453"/>
      <c r="ODJ46" s="454"/>
      <c r="ODK46" s="449"/>
      <c r="ODL46" s="453"/>
      <c r="ODM46" s="453"/>
      <c r="ODN46" s="450"/>
      <c r="ODO46" s="454"/>
      <c r="ODP46" s="455"/>
      <c r="ODQ46" s="453"/>
      <c r="ODR46" s="456"/>
      <c r="ODS46" s="453"/>
      <c r="ODT46" s="456"/>
      <c r="ODU46" s="454"/>
      <c r="ODV46" s="451"/>
      <c r="ODW46" s="454"/>
      <c r="ODX46" s="450"/>
      <c r="ODY46" s="456"/>
      <c r="ODZ46" s="456"/>
      <c r="OEA46" s="456"/>
      <c r="OEB46" s="456"/>
      <c r="OEC46" s="271"/>
      <c r="OED46" s="451"/>
      <c r="OEE46" s="454"/>
      <c r="OEF46" s="451"/>
      <c r="OEG46" s="457"/>
      <c r="OEH46" s="271"/>
      <c r="OEI46" s="451"/>
      <c r="OEJ46" s="454"/>
      <c r="OEK46" s="451"/>
      <c r="OEL46" s="457"/>
      <c r="OEM46" s="451"/>
      <c r="OEN46" s="457"/>
      <c r="OEO46" s="457"/>
      <c r="OEP46" s="457"/>
      <c r="OEQ46" s="271"/>
      <c r="OER46" s="271"/>
      <c r="OES46" s="451"/>
      <c r="OET46" s="454"/>
      <c r="OEU46" s="451"/>
      <c r="OEV46" s="454"/>
      <c r="OEW46" s="458"/>
      <c r="OEX46" s="459"/>
      <c r="OEY46" s="460"/>
      <c r="OEZ46" s="461"/>
      <c r="OFA46" s="462"/>
      <c r="OFB46" s="458"/>
      <c r="OFC46" s="451"/>
      <c r="OFD46" s="463"/>
      <c r="OFE46" s="451"/>
      <c r="OFF46" s="451"/>
      <c r="OFG46" s="453"/>
      <c r="OFI46" s="449"/>
      <c r="OFJ46" s="449"/>
      <c r="OFK46" s="449"/>
      <c r="OFL46" s="450"/>
      <c r="OFM46" s="451"/>
      <c r="OFN46" s="451"/>
      <c r="OFO46" s="451"/>
      <c r="OFP46" s="449"/>
      <c r="OFQ46" s="452"/>
      <c r="OFR46" s="453"/>
      <c r="OFS46" s="454"/>
      <c r="OFT46" s="449"/>
      <c r="OFU46" s="453"/>
      <c r="OFV46" s="453"/>
      <c r="OFW46" s="450"/>
      <c r="OFX46" s="454"/>
      <c r="OFY46" s="455"/>
      <c r="OFZ46" s="453"/>
      <c r="OGA46" s="456"/>
      <c r="OGB46" s="453"/>
      <c r="OGC46" s="456"/>
      <c r="OGD46" s="454"/>
      <c r="OGE46" s="451"/>
      <c r="OGF46" s="454"/>
      <c r="OGG46" s="450"/>
      <c r="OGH46" s="456"/>
      <c r="OGI46" s="456"/>
      <c r="OGJ46" s="456"/>
      <c r="OGK46" s="456"/>
      <c r="OGL46" s="271"/>
      <c r="OGM46" s="451"/>
      <c r="OGN46" s="454"/>
      <c r="OGO46" s="451"/>
      <c r="OGP46" s="457"/>
      <c r="OGQ46" s="271"/>
      <c r="OGR46" s="451"/>
      <c r="OGS46" s="454"/>
      <c r="OGT46" s="451"/>
      <c r="OGU46" s="457"/>
      <c r="OGV46" s="451"/>
      <c r="OGW46" s="457"/>
      <c r="OGX46" s="457"/>
      <c r="OGY46" s="457"/>
      <c r="OGZ46" s="271"/>
      <c r="OHA46" s="271"/>
      <c r="OHB46" s="451"/>
      <c r="OHC46" s="454"/>
      <c r="OHD46" s="451"/>
      <c r="OHE46" s="454"/>
      <c r="OHF46" s="458"/>
      <c r="OHG46" s="459"/>
      <c r="OHH46" s="460"/>
      <c r="OHI46" s="461"/>
      <c r="OHJ46" s="462"/>
      <c r="OHK46" s="458"/>
      <c r="OHL46" s="451"/>
      <c r="OHM46" s="463"/>
      <c r="OHN46" s="451"/>
      <c r="OHO46" s="451"/>
      <c r="OHP46" s="453"/>
      <c r="OHR46" s="449"/>
      <c r="OHS46" s="449"/>
      <c r="OHT46" s="449"/>
      <c r="OHU46" s="450"/>
      <c r="OHV46" s="451"/>
      <c r="OHW46" s="451"/>
      <c r="OHX46" s="451"/>
      <c r="OHY46" s="449"/>
      <c r="OHZ46" s="452"/>
      <c r="OIA46" s="453"/>
      <c r="OIB46" s="454"/>
      <c r="OIC46" s="449"/>
      <c r="OID46" s="453"/>
      <c r="OIE46" s="453"/>
      <c r="OIF46" s="450"/>
      <c r="OIG46" s="454"/>
      <c r="OIH46" s="455"/>
      <c r="OII46" s="453"/>
      <c r="OIJ46" s="456"/>
      <c r="OIK46" s="453"/>
      <c r="OIL46" s="456"/>
      <c r="OIM46" s="454"/>
      <c r="OIN46" s="451"/>
      <c r="OIO46" s="454"/>
      <c r="OIP46" s="450"/>
      <c r="OIQ46" s="456"/>
      <c r="OIR46" s="456"/>
      <c r="OIS46" s="456"/>
      <c r="OIT46" s="456"/>
      <c r="OIU46" s="271"/>
      <c r="OIV46" s="451"/>
      <c r="OIW46" s="454"/>
      <c r="OIX46" s="451"/>
      <c r="OIY46" s="457"/>
      <c r="OIZ46" s="271"/>
      <c r="OJA46" s="451"/>
      <c r="OJB46" s="454"/>
      <c r="OJC46" s="451"/>
      <c r="OJD46" s="457"/>
      <c r="OJE46" s="451"/>
      <c r="OJF46" s="457"/>
      <c r="OJG46" s="457"/>
      <c r="OJH46" s="457"/>
      <c r="OJI46" s="271"/>
      <c r="OJJ46" s="271"/>
      <c r="OJK46" s="451"/>
      <c r="OJL46" s="454"/>
      <c r="OJM46" s="451"/>
      <c r="OJN46" s="454"/>
      <c r="OJO46" s="458"/>
      <c r="OJP46" s="459"/>
      <c r="OJQ46" s="460"/>
      <c r="OJR46" s="461"/>
      <c r="OJS46" s="462"/>
      <c r="OJT46" s="458"/>
      <c r="OJU46" s="451"/>
      <c r="OJV46" s="463"/>
      <c r="OJW46" s="451"/>
      <c r="OJX46" s="451"/>
      <c r="OJY46" s="453"/>
      <c r="OKA46" s="449"/>
      <c r="OKB46" s="449"/>
      <c r="OKC46" s="449"/>
      <c r="OKD46" s="450"/>
      <c r="OKE46" s="451"/>
      <c r="OKF46" s="451"/>
      <c r="OKG46" s="451"/>
      <c r="OKH46" s="449"/>
      <c r="OKI46" s="452"/>
      <c r="OKJ46" s="453"/>
      <c r="OKK46" s="454"/>
      <c r="OKL46" s="449"/>
      <c r="OKM46" s="453"/>
      <c r="OKN46" s="453"/>
      <c r="OKO46" s="450"/>
      <c r="OKP46" s="454"/>
      <c r="OKQ46" s="455"/>
      <c r="OKR46" s="453"/>
      <c r="OKS46" s="456"/>
      <c r="OKT46" s="453"/>
      <c r="OKU46" s="456"/>
      <c r="OKV46" s="454"/>
      <c r="OKW46" s="451"/>
      <c r="OKX46" s="454"/>
      <c r="OKY46" s="450"/>
      <c r="OKZ46" s="456"/>
      <c r="OLA46" s="456"/>
      <c r="OLB46" s="456"/>
      <c r="OLC46" s="456"/>
      <c r="OLD46" s="271"/>
      <c r="OLE46" s="451"/>
      <c r="OLF46" s="454"/>
      <c r="OLG46" s="451"/>
      <c r="OLH46" s="457"/>
      <c r="OLI46" s="271"/>
      <c r="OLJ46" s="451"/>
      <c r="OLK46" s="454"/>
      <c r="OLL46" s="451"/>
      <c r="OLM46" s="457"/>
      <c r="OLN46" s="451"/>
      <c r="OLO46" s="457"/>
      <c r="OLP46" s="457"/>
      <c r="OLQ46" s="457"/>
      <c r="OLR46" s="271"/>
      <c r="OLS46" s="271"/>
      <c r="OLT46" s="451"/>
      <c r="OLU46" s="454"/>
      <c r="OLV46" s="451"/>
      <c r="OLW46" s="454"/>
      <c r="OLX46" s="458"/>
      <c r="OLY46" s="459"/>
      <c r="OLZ46" s="460"/>
      <c r="OMA46" s="461"/>
      <c r="OMB46" s="462"/>
      <c r="OMC46" s="458"/>
      <c r="OMD46" s="451"/>
      <c r="OME46" s="463"/>
      <c r="OMF46" s="451"/>
      <c r="OMG46" s="451"/>
      <c r="OMH46" s="453"/>
      <c r="OMJ46" s="449"/>
      <c r="OMK46" s="449"/>
      <c r="OML46" s="449"/>
      <c r="OMM46" s="450"/>
      <c r="OMN46" s="451"/>
      <c r="OMO46" s="451"/>
      <c r="OMP46" s="451"/>
      <c r="OMQ46" s="449"/>
      <c r="OMR46" s="452"/>
      <c r="OMS46" s="453"/>
      <c r="OMT46" s="454"/>
      <c r="OMU46" s="449"/>
      <c r="OMV46" s="453"/>
      <c r="OMW46" s="453"/>
      <c r="OMX46" s="450"/>
      <c r="OMY46" s="454"/>
      <c r="OMZ46" s="455"/>
      <c r="ONA46" s="453"/>
      <c r="ONB46" s="456"/>
      <c r="ONC46" s="453"/>
      <c r="OND46" s="456"/>
      <c r="ONE46" s="454"/>
      <c r="ONF46" s="451"/>
      <c r="ONG46" s="454"/>
      <c r="ONH46" s="450"/>
      <c r="ONI46" s="456"/>
      <c r="ONJ46" s="456"/>
      <c r="ONK46" s="456"/>
      <c r="ONL46" s="456"/>
      <c r="ONM46" s="271"/>
      <c r="ONN46" s="451"/>
      <c r="ONO46" s="454"/>
      <c r="ONP46" s="451"/>
      <c r="ONQ46" s="457"/>
      <c r="ONR46" s="271"/>
      <c r="ONS46" s="451"/>
      <c r="ONT46" s="454"/>
      <c r="ONU46" s="451"/>
      <c r="ONV46" s="457"/>
      <c r="ONW46" s="451"/>
      <c r="ONX46" s="457"/>
      <c r="ONY46" s="457"/>
      <c r="ONZ46" s="457"/>
      <c r="OOA46" s="271"/>
      <c r="OOB46" s="271"/>
      <c r="OOC46" s="451"/>
      <c r="OOD46" s="454"/>
      <c r="OOE46" s="451"/>
      <c r="OOF46" s="454"/>
      <c r="OOG46" s="458"/>
      <c r="OOH46" s="459"/>
      <c r="OOI46" s="460"/>
      <c r="OOJ46" s="461"/>
      <c r="OOK46" s="462"/>
      <c r="OOL46" s="458"/>
      <c r="OOM46" s="451"/>
      <c r="OON46" s="463"/>
      <c r="OOO46" s="451"/>
      <c r="OOP46" s="451"/>
      <c r="OOQ46" s="453"/>
      <c r="OOS46" s="449"/>
      <c r="OOT46" s="449"/>
      <c r="OOU46" s="449"/>
      <c r="OOV46" s="450"/>
      <c r="OOW46" s="451"/>
      <c r="OOX46" s="451"/>
      <c r="OOY46" s="451"/>
      <c r="OOZ46" s="449"/>
      <c r="OPA46" s="452"/>
      <c r="OPB46" s="453"/>
      <c r="OPC46" s="454"/>
      <c r="OPD46" s="449"/>
      <c r="OPE46" s="453"/>
      <c r="OPF46" s="453"/>
      <c r="OPG46" s="450"/>
      <c r="OPH46" s="454"/>
      <c r="OPI46" s="455"/>
      <c r="OPJ46" s="453"/>
      <c r="OPK46" s="456"/>
      <c r="OPL46" s="453"/>
      <c r="OPM46" s="456"/>
      <c r="OPN46" s="454"/>
      <c r="OPO46" s="451"/>
      <c r="OPP46" s="454"/>
      <c r="OPQ46" s="450"/>
      <c r="OPR46" s="456"/>
      <c r="OPS46" s="456"/>
      <c r="OPT46" s="456"/>
      <c r="OPU46" s="456"/>
      <c r="OPV46" s="271"/>
      <c r="OPW46" s="451"/>
      <c r="OPX46" s="454"/>
      <c r="OPY46" s="451"/>
      <c r="OPZ46" s="457"/>
      <c r="OQA46" s="271"/>
      <c r="OQB46" s="451"/>
      <c r="OQC46" s="454"/>
      <c r="OQD46" s="451"/>
      <c r="OQE46" s="457"/>
      <c r="OQF46" s="451"/>
      <c r="OQG46" s="457"/>
      <c r="OQH46" s="457"/>
      <c r="OQI46" s="457"/>
      <c r="OQJ46" s="271"/>
      <c r="OQK46" s="271"/>
      <c r="OQL46" s="451"/>
      <c r="OQM46" s="454"/>
      <c r="OQN46" s="451"/>
      <c r="OQO46" s="454"/>
      <c r="OQP46" s="458"/>
      <c r="OQQ46" s="459"/>
      <c r="OQR46" s="460"/>
      <c r="OQS46" s="461"/>
      <c r="OQT46" s="462"/>
      <c r="OQU46" s="458"/>
      <c r="OQV46" s="451"/>
      <c r="OQW46" s="463"/>
      <c r="OQX46" s="451"/>
      <c r="OQY46" s="451"/>
      <c r="OQZ46" s="453"/>
      <c r="ORB46" s="449"/>
      <c r="ORC46" s="449"/>
      <c r="ORD46" s="449"/>
      <c r="ORE46" s="450"/>
      <c r="ORF46" s="451"/>
      <c r="ORG46" s="451"/>
      <c r="ORH46" s="451"/>
      <c r="ORI46" s="449"/>
      <c r="ORJ46" s="452"/>
      <c r="ORK46" s="453"/>
      <c r="ORL46" s="454"/>
      <c r="ORM46" s="449"/>
      <c r="ORN46" s="453"/>
      <c r="ORO46" s="453"/>
      <c r="ORP46" s="450"/>
      <c r="ORQ46" s="454"/>
      <c r="ORR46" s="455"/>
      <c r="ORS46" s="453"/>
      <c r="ORT46" s="456"/>
      <c r="ORU46" s="453"/>
      <c r="ORV46" s="456"/>
      <c r="ORW46" s="454"/>
      <c r="ORX46" s="451"/>
      <c r="ORY46" s="454"/>
      <c r="ORZ46" s="450"/>
      <c r="OSA46" s="456"/>
      <c r="OSB46" s="456"/>
      <c r="OSC46" s="456"/>
      <c r="OSD46" s="456"/>
      <c r="OSE46" s="271"/>
      <c r="OSF46" s="451"/>
      <c r="OSG46" s="454"/>
      <c r="OSH46" s="451"/>
      <c r="OSI46" s="457"/>
      <c r="OSJ46" s="271"/>
      <c r="OSK46" s="451"/>
      <c r="OSL46" s="454"/>
      <c r="OSM46" s="451"/>
      <c r="OSN46" s="457"/>
      <c r="OSO46" s="451"/>
      <c r="OSP46" s="457"/>
      <c r="OSQ46" s="457"/>
      <c r="OSR46" s="457"/>
      <c r="OSS46" s="271"/>
      <c r="OST46" s="271"/>
      <c r="OSU46" s="451"/>
      <c r="OSV46" s="454"/>
      <c r="OSW46" s="451"/>
      <c r="OSX46" s="454"/>
      <c r="OSY46" s="458"/>
      <c r="OSZ46" s="459"/>
      <c r="OTA46" s="460"/>
      <c r="OTB46" s="461"/>
      <c r="OTC46" s="462"/>
      <c r="OTD46" s="458"/>
      <c r="OTE46" s="451"/>
      <c r="OTF46" s="463"/>
      <c r="OTG46" s="451"/>
      <c r="OTH46" s="451"/>
      <c r="OTI46" s="453"/>
      <c r="OTK46" s="449"/>
      <c r="OTL46" s="449"/>
      <c r="OTM46" s="449"/>
      <c r="OTN46" s="450"/>
      <c r="OTO46" s="451"/>
      <c r="OTP46" s="451"/>
      <c r="OTQ46" s="451"/>
      <c r="OTR46" s="449"/>
      <c r="OTS46" s="452"/>
      <c r="OTT46" s="453"/>
      <c r="OTU46" s="454"/>
      <c r="OTV46" s="449"/>
      <c r="OTW46" s="453"/>
      <c r="OTX46" s="453"/>
      <c r="OTY46" s="450"/>
      <c r="OTZ46" s="454"/>
      <c r="OUA46" s="455"/>
      <c r="OUB46" s="453"/>
      <c r="OUC46" s="456"/>
      <c r="OUD46" s="453"/>
      <c r="OUE46" s="456"/>
      <c r="OUF46" s="454"/>
      <c r="OUG46" s="451"/>
      <c r="OUH46" s="454"/>
      <c r="OUI46" s="450"/>
      <c r="OUJ46" s="456"/>
      <c r="OUK46" s="456"/>
      <c r="OUL46" s="456"/>
      <c r="OUM46" s="456"/>
      <c r="OUN46" s="271"/>
      <c r="OUO46" s="451"/>
      <c r="OUP46" s="454"/>
      <c r="OUQ46" s="451"/>
      <c r="OUR46" s="457"/>
      <c r="OUS46" s="271"/>
      <c r="OUT46" s="451"/>
      <c r="OUU46" s="454"/>
      <c r="OUV46" s="451"/>
      <c r="OUW46" s="457"/>
      <c r="OUX46" s="451"/>
      <c r="OUY46" s="457"/>
      <c r="OUZ46" s="457"/>
      <c r="OVA46" s="457"/>
      <c r="OVB46" s="271"/>
      <c r="OVC46" s="271"/>
      <c r="OVD46" s="451"/>
      <c r="OVE46" s="454"/>
      <c r="OVF46" s="451"/>
      <c r="OVG46" s="454"/>
      <c r="OVH46" s="458"/>
      <c r="OVI46" s="459"/>
      <c r="OVJ46" s="460"/>
      <c r="OVK46" s="461"/>
      <c r="OVL46" s="462"/>
      <c r="OVM46" s="458"/>
      <c r="OVN46" s="451"/>
      <c r="OVO46" s="463"/>
      <c r="OVP46" s="451"/>
      <c r="OVQ46" s="451"/>
      <c r="OVR46" s="453"/>
      <c r="OVT46" s="449"/>
      <c r="OVU46" s="449"/>
      <c r="OVV46" s="449"/>
      <c r="OVW46" s="450"/>
      <c r="OVX46" s="451"/>
      <c r="OVY46" s="451"/>
      <c r="OVZ46" s="451"/>
      <c r="OWA46" s="449"/>
      <c r="OWB46" s="452"/>
      <c r="OWC46" s="453"/>
      <c r="OWD46" s="454"/>
      <c r="OWE46" s="449"/>
      <c r="OWF46" s="453"/>
      <c r="OWG46" s="453"/>
      <c r="OWH46" s="450"/>
      <c r="OWI46" s="454"/>
      <c r="OWJ46" s="455"/>
      <c r="OWK46" s="453"/>
      <c r="OWL46" s="456"/>
      <c r="OWM46" s="453"/>
      <c r="OWN46" s="456"/>
      <c r="OWO46" s="454"/>
      <c r="OWP46" s="451"/>
      <c r="OWQ46" s="454"/>
      <c r="OWR46" s="450"/>
      <c r="OWS46" s="456"/>
      <c r="OWT46" s="456"/>
      <c r="OWU46" s="456"/>
      <c r="OWV46" s="456"/>
      <c r="OWW46" s="271"/>
      <c r="OWX46" s="451"/>
      <c r="OWY46" s="454"/>
      <c r="OWZ46" s="451"/>
      <c r="OXA46" s="457"/>
      <c r="OXB46" s="271"/>
      <c r="OXC46" s="451"/>
      <c r="OXD46" s="454"/>
      <c r="OXE46" s="451"/>
      <c r="OXF46" s="457"/>
      <c r="OXG46" s="451"/>
      <c r="OXH46" s="457"/>
      <c r="OXI46" s="457"/>
      <c r="OXJ46" s="457"/>
      <c r="OXK46" s="271"/>
      <c r="OXL46" s="271"/>
      <c r="OXM46" s="451"/>
      <c r="OXN46" s="454"/>
      <c r="OXO46" s="451"/>
      <c r="OXP46" s="454"/>
      <c r="OXQ46" s="458"/>
      <c r="OXR46" s="459"/>
      <c r="OXS46" s="460"/>
      <c r="OXT46" s="461"/>
      <c r="OXU46" s="462"/>
      <c r="OXV46" s="458"/>
      <c r="OXW46" s="451"/>
      <c r="OXX46" s="463"/>
      <c r="OXY46" s="451"/>
      <c r="OXZ46" s="451"/>
      <c r="OYA46" s="453"/>
      <c r="OYC46" s="449"/>
      <c r="OYD46" s="449"/>
      <c r="OYE46" s="449"/>
      <c r="OYF46" s="450"/>
      <c r="OYG46" s="451"/>
      <c r="OYH46" s="451"/>
      <c r="OYI46" s="451"/>
      <c r="OYJ46" s="449"/>
      <c r="OYK46" s="452"/>
      <c r="OYL46" s="453"/>
      <c r="OYM46" s="454"/>
      <c r="OYN46" s="449"/>
      <c r="OYO46" s="453"/>
      <c r="OYP46" s="453"/>
      <c r="OYQ46" s="450"/>
      <c r="OYR46" s="454"/>
      <c r="OYS46" s="455"/>
      <c r="OYT46" s="453"/>
      <c r="OYU46" s="456"/>
      <c r="OYV46" s="453"/>
      <c r="OYW46" s="456"/>
      <c r="OYX46" s="454"/>
      <c r="OYY46" s="451"/>
      <c r="OYZ46" s="454"/>
      <c r="OZA46" s="450"/>
      <c r="OZB46" s="456"/>
      <c r="OZC46" s="456"/>
      <c r="OZD46" s="456"/>
      <c r="OZE46" s="456"/>
      <c r="OZF46" s="271"/>
      <c r="OZG46" s="451"/>
      <c r="OZH46" s="454"/>
      <c r="OZI46" s="451"/>
      <c r="OZJ46" s="457"/>
      <c r="OZK46" s="271"/>
      <c r="OZL46" s="451"/>
      <c r="OZM46" s="454"/>
      <c r="OZN46" s="451"/>
      <c r="OZO46" s="457"/>
      <c r="OZP46" s="451"/>
      <c r="OZQ46" s="457"/>
      <c r="OZR46" s="457"/>
      <c r="OZS46" s="457"/>
      <c r="OZT46" s="271"/>
      <c r="OZU46" s="271"/>
      <c r="OZV46" s="451"/>
      <c r="OZW46" s="454"/>
      <c r="OZX46" s="451"/>
      <c r="OZY46" s="454"/>
      <c r="OZZ46" s="458"/>
      <c r="PAA46" s="459"/>
      <c r="PAB46" s="460"/>
      <c r="PAC46" s="461"/>
      <c r="PAD46" s="462"/>
      <c r="PAE46" s="458"/>
      <c r="PAF46" s="451"/>
      <c r="PAG46" s="463"/>
      <c r="PAH46" s="451"/>
      <c r="PAI46" s="451"/>
      <c r="PAJ46" s="453"/>
      <c r="PAL46" s="449"/>
      <c r="PAM46" s="449"/>
      <c r="PAN46" s="449"/>
      <c r="PAO46" s="450"/>
      <c r="PAP46" s="451"/>
      <c r="PAQ46" s="451"/>
      <c r="PAR46" s="451"/>
      <c r="PAS46" s="449"/>
      <c r="PAT46" s="452"/>
      <c r="PAU46" s="453"/>
      <c r="PAV46" s="454"/>
      <c r="PAW46" s="449"/>
      <c r="PAX46" s="453"/>
      <c r="PAY46" s="453"/>
      <c r="PAZ46" s="450"/>
      <c r="PBA46" s="454"/>
      <c r="PBB46" s="455"/>
      <c r="PBC46" s="453"/>
      <c r="PBD46" s="456"/>
      <c r="PBE46" s="453"/>
      <c r="PBF46" s="456"/>
      <c r="PBG46" s="454"/>
      <c r="PBH46" s="451"/>
      <c r="PBI46" s="454"/>
      <c r="PBJ46" s="450"/>
      <c r="PBK46" s="456"/>
      <c r="PBL46" s="456"/>
      <c r="PBM46" s="456"/>
      <c r="PBN46" s="456"/>
      <c r="PBO46" s="271"/>
      <c r="PBP46" s="451"/>
      <c r="PBQ46" s="454"/>
      <c r="PBR46" s="451"/>
      <c r="PBS46" s="457"/>
      <c r="PBT46" s="271"/>
      <c r="PBU46" s="451"/>
      <c r="PBV46" s="454"/>
      <c r="PBW46" s="451"/>
      <c r="PBX46" s="457"/>
      <c r="PBY46" s="451"/>
      <c r="PBZ46" s="457"/>
      <c r="PCA46" s="457"/>
      <c r="PCB46" s="457"/>
      <c r="PCC46" s="271"/>
      <c r="PCD46" s="271"/>
      <c r="PCE46" s="451"/>
      <c r="PCF46" s="454"/>
      <c r="PCG46" s="451"/>
      <c r="PCH46" s="454"/>
      <c r="PCI46" s="458"/>
      <c r="PCJ46" s="459"/>
      <c r="PCK46" s="460"/>
      <c r="PCL46" s="461"/>
      <c r="PCM46" s="462"/>
      <c r="PCN46" s="458"/>
      <c r="PCO46" s="451"/>
      <c r="PCP46" s="463"/>
      <c r="PCQ46" s="451"/>
      <c r="PCR46" s="451"/>
      <c r="PCS46" s="453"/>
      <c r="PCU46" s="449"/>
      <c r="PCV46" s="449"/>
      <c r="PCW46" s="449"/>
      <c r="PCX46" s="450"/>
      <c r="PCY46" s="451"/>
      <c r="PCZ46" s="451"/>
      <c r="PDA46" s="451"/>
      <c r="PDB46" s="449"/>
      <c r="PDC46" s="452"/>
      <c r="PDD46" s="453"/>
      <c r="PDE46" s="454"/>
      <c r="PDF46" s="449"/>
      <c r="PDG46" s="453"/>
      <c r="PDH46" s="453"/>
      <c r="PDI46" s="450"/>
      <c r="PDJ46" s="454"/>
      <c r="PDK46" s="455"/>
      <c r="PDL46" s="453"/>
      <c r="PDM46" s="456"/>
      <c r="PDN46" s="453"/>
      <c r="PDO46" s="456"/>
      <c r="PDP46" s="454"/>
      <c r="PDQ46" s="451"/>
      <c r="PDR46" s="454"/>
      <c r="PDS46" s="450"/>
      <c r="PDT46" s="456"/>
      <c r="PDU46" s="456"/>
      <c r="PDV46" s="456"/>
      <c r="PDW46" s="456"/>
      <c r="PDX46" s="271"/>
      <c r="PDY46" s="451"/>
      <c r="PDZ46" s="454"/>
      <c r="PEA46" s="451"/>
      <c r="PEB46" s="457"/>
      <c r="PEC46" s="271"/>
      <c r="PED46" s="451"/>
      <c r="PEE46" s="454"/>
      <c r="PEF46" s="451"/>
      <c r="PEG46" s="457"/>
      <c r="PEH46" s="451"/>
      <c r="PEI46" s="457"/>
      <c r="PEJ46" s="457"/>
      <c r="PEK46" s="457"/>
      <c r="PEL46" s="271"/>
      <c r="PEM46" s="271"/>
      <c r="PEN46" s="451"/>
      <c r="PEO46" s="454"/>
      <c r="PEP46" s="451"/>
      <c r="PEQ46" s="454"/>
      <c r="PER46" s="458"/>
      <c r="PES46" s="459"/>
      <c r="PET46" s="460"/>
      <c r="PEU46" s="461"/>
      <c r="PEV46" s="462"/>
      <c r="PEW46" s="458"/>
      <c r="PEX46" s="451"/>
      <c r="PEY46" s="463"/>
      <c r="PEZ46" s="451"/>
      <c r="PFA46" s="451"/>
      <c r="PFB46" s="453"/>
      <c r="PFD46" s="449"/>
      <c r="PFE46" s="449"/>
      <c r="PFF46" s="449"/>
      <c r="PFG46" s="450"/>
      <c r="PFH46" s="451"/>
      <c r="PFI46" s="451"/>
      <c r="PFJ46" s="451"/>
      <c r="PFK46" s="449"/>
      <c r="PFL46" s="452"/>
      <c r="PFM46" s="453"/>
      <c r="PFN46" s="454"/>
      <c r="PFO46" s="449"/>
      <c r="PFP46" s="453"/>
      <c r="PFQ46" s="453"/>
      <c r="PFR46" s="450"/>
      <c r="PFS46" s="454"/>
      <c r="PFT46" s="455"/>
      <c r="PFU46" s="453"/>
      <c r="PFV46" s="456"/>
      <c r="PFW46" s="453"/>
      <c r="PFX46" s="456"/>
      <c r="PFY46" s="454"/>
      <c r="PFZ46" s="451"/>
      <c r="PGA46" s="454"/>
      <c r="PGB46" s="450"/>
      <c r="PGC46" s="456"/>
      <c r="PGD46" s="456"/>
      <c r="PGE46" s="456"/>
      <c r="PGF46" s="456"/>
      <c r="PGG46" s="271"/>
      <c r="PGH46" s="451"/>
      <c r="PGI46" s="454"/>
      <c r="PGJ46" s="451"/>
      <c r="PGK46" s="457"/>
      <c r="PGL46" s="271"/>
      <c r="PGM46" s="451"/>
      <c r="PGN46" s="454"/>
      <c r="PGO46" s="451"/>
      <c r="PGP46" s="457"/>
      <c r="PGQ46" s="451"/>
      <c r="PGR46" s="457"/>
      <c r="PGS46" s="457"/>
      <c r="PGT46" s="457"/>
      <c r="PGU46" s="271"/>
      <c r="PGV46" s="271"/>
      <c r="PGW46" s="451"/>
      <c r="PGX46" s="454"/>
      <c r="PGY46" s="451"/>
      <c r="PGZ46" s="454"/>
      <c r="PHA46" s="458"/>
      <c r="PHB46" s="459"/>
      <c r="PHC46" s="460"/>
      <c r="PHD46" s="461"/>
      <c r="PHE46" s="462"/>
      <c r="PHF46" s="458"/>
      <c r="PHG46" s="451"/>
      <c r="PHH46" s="463"/>
      <c r="PHI46" s="451"/>
      <c r="PHJ46" s="451"/>
      <c r="PHK46" s="453"/>
      <c r="PHM46" s="449"/>
      <c r="PHN46" s="449"/>
      <c r="PHO46" s="449"/>
      <c r="PHP46" s="450"/>
      <c r="PHQ46" s="451"/>
      <c r="PHR46" s="451"/>
      <c r="PHS46" s="451"/>
      <c r="PHT46" s="449"/>
      <c r="PHU46" s="452"/>
      <c r="PHV46" s="453"/>
      <c r="PHW46" s="454"/>
      <c r="PHX46" s="449"/>
      <c r="PHY46" s="453"/>
      <c r="PHZ46" s="453"/>
      <c r="PIA46" s="450"/>
      <c r="PIB46" s="454"/>
      <c r="PIC46" s="455"/>
      <c r="PID46" s="453"/>
      <c r="PIE46" s="456"/>
      <c r="PIF46" s="453"/>
      <c r="PIG46" s="456"/>
      <c r="PIH46" s="454"/>
      <c r="PII46" s="451"/>
      <c r="PIJ46" s="454"/>
      <c r="PIK46" s="450"/>
      <c r="PIL46" s="456"/>
      <c r="PIM46" s="456"/>
      <c r="PIN46" s="456"/>
      <c r="PIO46" s="456"/>
      <c r="PIP46" s="271"/>
      <c r="PIQ46" s="451"/>
      <c r="PIR46" s="454"/>
      <c r="PIS46" s="451"/>
      <c r="PIT46" s="457"/>
      <c r="PIU46" s="271"/>
      <c r="PIV46" s="451"/>
      <c r="PIW46" s="454"/>
      <c r="PIX46" s="451"/>
      <c r="PIY46" s="457"/>
      <c r="PIZ46" s="451"/>
      <c r="PJA46" s="457"/>
      <c r="PJB46" s="457"/>
      <c r="PJC46" s="457"/>
      <c r="PJD46" s="271"/>
      <c r="PJE46" s="271"/>
      <c r="PJF46" s="451"/>
      <c r="PJG46" s="454"/>
      <c r="PJH46" s="451"/>
      <c r="PJI46" s="454"/>
      <c r="PJJ46" s="458"/>
      <c r="PJK46" s="459"/>
      <c r="PJL46" s="460"/>
      <c r="PJM46" s="461"/>
      <c r="PJN46" s="462"/>
      <c r="PJO46" s="458"/>
      <c r="PJP46" s="451"/>
      <c r="PJQ46" s="463"/>
      <c r="PJR46" s="451"/>
      <c r="PJS46" s="451"/>
      <c r="PJT46" s="453"/>
      <c r="PJV46" s="449"/>
      <c r="PJW46" s="449"/>
      <c r="PJX46" s="449"/>
      <c r="PJY46" s="450"/>
      <c r="PJZ46" s="451"/>
      <c r="PKA46" s="451"/>
      <c r="PKB46" s="451"/>
      <c r="PKC46" s="449"/>
      <c r="PKD46" s="452"/>
      <c r="PKE46" s="453"/>
      <c r="PKF46" s="454"/>
      <c r="PKG46" s="449"/>
      <c r="PKH46" s="453"/>
      <c r="PKI46" s="453"/>
      <c r="PKJ46" s="450"/>
      <c r="PKK46" s="454"/>
      <c r="PKL46" s="455"/>
      <c r="PKM46" s="453"/>
      <c r="PKN46" s="456"/>
      <c r="PKO46" s="453"/>
      <c r="PKP46" s="456"/>
      <c r="PKQ46" s="454"/>
      <c r="PKR46" s="451"/>
      <c r="PKS46" s="454"/>
      <c r="PKT46" s="450"/>
      <c r="PKU46" s="456"/>
      <c r="PKV46" s="456"/>
      <c r="PKW46" s="456"/>
      <c r="PKX46" s="456"/>
      <c r="PKY46" s="271"/>
      <c r="PKZ46" s="451"/>
      <c r="PLA46" s="454"/>
      <c r="PLB46" s="451"/>
      <c r="PLC46" s="457"/>
      <c r="PLD46" s="271"/>
      <c r="PLE46" s="451"/>
      <c r="PLF46" s="454"/>
      <c r="PLG46" s="451"/>
      <c r="PLH46" s="457"/>
      <c r="PLI46" s="451"/>
      <c r="PLJ46" s="457"/>
      <c r="PLK46" s="457"/>
      <c r="PLL46" s="457"/>
      <c r="PLM46" s="271"/>
      <c r="PLN46" s="271"/>
      <c r="PLO46" s="451"/>
      <c r="PLP46" s="454"/>
      <c r="PLQ46" s="451"/>
      <c r="PLR46" s="454"/>
      <c r="PLS46" s="458"/>
      <c r="PLT46" s="459"/>
      <c r="PLU46" s="460"/>
      <c r="PLV46" s="461"/>
      <c r="PLW46" s="462"/>
      <c r="PLX46" s="458"/>
      <c r="PLY46" s="451"/>
      <c r="PLZ46" s="463"/>
      <c r="PMA46" s="451"/>
      <c r="PMB46" s="451"/>
      <c r="PMC46" s="453"/>
      <c r="PME46" s="449"/>
      <c r="PMF46" s="449"/>
      <c r="PMG46" s="449"/>
      <c r="PMH46" s="450"/>
      <c r="PMI46" s="451"/>
      <c r="PMJ46" s="451"/>
      <c r="PMK46" s="451"/>
      <c r="PML46" s="449"/>
      <c r="PMM46" s="452"/>
      <c r="PMN46" s="453"/>
      <c r="PMO46" s="454"/>
      <c r="PMP46" s="449"/>
      <c r="PMQ46" s="453"/>
      <c r="PMR46" s="453"/>
      <c r="PMS46" s="450"/>
      <c r="PMT46" s="454"/>
      <c r="PMU46" s="455"/>
      <c r="PMV46" s="453"/>
      <c r="PMW46" s="456"/>
      <c r="PMX46" s="453"/>
      <c r="PMY46" s="456"/>
      <c r="PMZ46" s="454"/>
      <c r="PNA46" s="451"/>
      <c r="PNB46" s="454"/>
      <c r="PNC46" s="450"/>
      <c r="PND46" s="456"/>
      <c r="PNE46" s="456"/>
      <c r="PNF46" s="456"/>
      <c r="PNG46" s="456"/>
      <c r="PNH46" s="271"/>
      <c r="PNI46" s="451"/>
      <c r="PNJ46" s="454"/>
      <c r="PNK46" s="451"/>
      <c r="PNL46" s="457"/>
      <c r="PNM46" s="271"/>
      <c r="PNN46" s="451"/>
      <c r="PNO46" s="454"/>
      <c r="PNP46" s="451"/>
      <c r="PNQ46" s="457"/>
      <c r="PNR46" s="451"/>
      <c r="PNS46" s="457"/>
      <c r="PNT46" s="457"/>
      <c r="PNU46" s="457"/>
      <c r="PNV46" s="271"/>
      <c r="PNW46" s="271"/>
      <c r="PNX46" s="451"/>
      <c r="PNY46" s="454"/>
      <c r="PNZ46" s="451"/>
      <c r="POA46" s="454"/>
      <c r="POB46" s="458"/>
      <c r="POC46" s="459"/>
      <c r="POD46" s="460"/>
      <c r="POE46" s="461"/>
      <c r="POF46" s="462"/>
      <c r="POG46" s="458"/>
      <c r="POH46" s="451"/>
      <c r="POI46" s="463"/>
      <c r="POJ46" s="451"/>
      <c r="POK46" s="451"/>
      <c r="POL46" s="453"/>
      <c r="PON46" s="449"/>
      <c r="POO46" s="449"/>
      <c r="POP46" s="449"/>
      <c r="POQ46" s="450"/>
      <c r="POR46" s="451"/>
      <c r="POS46" s="451"/>
      <c r="POT46" s="451"/>
      <c r="POU46" s="449"/>
      <c r="POV46" s="452"/>
      <c r="POW46" s="453"/>
      <c r="POX46" s="454"/>
      <c r="POY46" s="449"/>
      <c r="POZ46" s="453"/>
      <c r="PPA46" s="453"/>
      <c r="PPB46" s="450"/>
      <c r="PPC46" s="454"/>
      <c r="PPD46" s="455"/>
      <c r="PPE46" s="453"/>
      <c r="PPF46" s="456"/>
      <c r="PPG46" s="453"/>
      <c r="PPH46" s="456"/>
      <c r="PPI46" s="454"/>
      <c r="PPJ46" s="451"/>
      <c r="PPK46" s="454"/>
      <c r="PPL46" s="450"/>
      <c r="PPM46" s="456"/>
      <c r="PPN46" s="456"/>
      <c r="PPO46" s="456"/>
      <c r="PPP46" s="456"/>
      <c r="PPQ46" s="271"/>
      <c r="PPR46" s="451"/>
      <c r="PPS46" s="454"/>
      <c r="PPT46" s="451"/>
      <c r="PPU46" s="457"/>
      <c r="PPV46" s="271"/>
      <c r="PPW46" s="451"/>
      <c r="PPX46" s="454"/>
      <c r="PPY46" s="451"/>
      <c r="PPZ46" s="457"/>
      <c r="PQA46" s="451"/>
      <c r="PQB46" s="457"/>
      <c r="PQC46" s="457"/>
      <c r="PQD46" s="457"/>
      <c r="PQE46" s="271"/>
      <c r="PQF46" s="271"/>
      <c r="PQG46" s="451"/>
      <c r="PQH46" s="454"/>
      <c r="PQI46" s="451"/>
      <c r="PQJ46" s="454"/>
      <c r="PQK46" s="458"/>
      <c r="PQL46" s="459"/>
      <c r="PQM46" s="460"/>
      <c r="PQN46" s="461"/>
      <c r="PQO46" s="462"/>
      <c r="PQP46" s="458"/>
      <c r="PQQ46" s="451"/>
      <c r="PQR46" s="463"/>
      <c r="PQS46" s="451"/>
      <c r="PQT46" s="451"/>
      <c r="PQU46" s="453"/>
      <c r="PQW46" s="449"/>
      <c r="PQX46" s="449"/>
      <c r="PQY46" s="449"/>
      <c r="PQZ46" s="450"/>
      <c r="PRA46" s="451"/>
      <c r="PRB46" s="451"/>
      <c r="PRC46" s="451"/>
      <c r="PRD46" s="449"/>
      <c r="PRE46" s="452"/>
      <c r="PRF46" s="453"/>
      <c r="PRG46" s="454"/>
      <c r="PRH46" s="449"/>
      <c r="PRI46" s="453"/>
      <c r="PRJ46" s="453"/>
      <c r="PRK46" s="450"/>
      <c r="PRL46" s="454"/>
      <c r="PRM46" s="455"/>
      <c r="PRN46" s="453"/>
      <c r="PRO46" s="456"/>
      <c r="PRP46" s="453"/>
      <c r="PRQ46" s="456"/>
      <c r="PRR46" s="454"/>
      <c r="PRS46" s="451"/>
      <c r="PRT46" s="454"/>
      <c r="PRU46" s="450"/>
      <c r="PRV46" s="456"/>
      <c r="PRW46" s="456"/>
      <c r="PRX46" s="456"/>
      <c r="PRY46" s="456"/>
      <c r="PRZ46" s="271"/>
      <c r="PSA46" s="451"/>
      <c r="PSB46" s="454"/>
      <c r="PSC46" s="451"/>
      <c r="PSD46" s="457"/>
      <c r="PSE46" s="271"/>
      <c r="PSF46" s="451"/>
      <c r="PSG46" s="454"/>
      <c r="PSH46" s="451"/>
      <c r="PSI46" s="457"/>
      <c r="PSJ46" s="451"/>
      <c r="PSK46" s="457"/>
      <c r="PSL46" s="457"/>
      <c r="PSM46" s="457"/>
      <c r="PSN46" s="271"/>
      <c r="PSO46" s="271"/>
      <c r="PSP46" s="451"/>
      <c r="PSQ46" s="454"/>
      <c r="PSR46" s="451"/>
      <c r="PSS46" s="454"/>
      <c r="PST46" s="458"/>
      <c r="PSU46" s="459"/>
      <c r="PSV46" s="460"/>
      <c r="PSW46" s="461"/>
      <c r="PSX46" s="462"/>
      <c r="PSY46" s="458"/>
      <c r="PSZ46" s="451"/>
      <c r="PTA46" s="463"/>
      <c r="PTB46" s="451"/>
      <c r="PTC46" s="451"/>
      <c r="PTD46" s="453"/>
      <c r="PTF46" s="449"/>
      <c r="PTG46" s="449"/>
      <c r="PTH46" s="449"/>
      <c r="PTI46" s="450"/>
      <c r="PTJ46" s="451"/>
      <c r="PTK46" s="451"/>
      <c r="PTL46" s="451"/>
      <c r="PTM46" s="449"/>
      <c r="PTN46" s="452"/>
      <c r="PTO46" s="453"/>
      <c r="PTP46" s="454"/>
      <c r="PTQ46" s="449"/>
      <c r="PTR46" s="453"/>
      <c r="PTS46" s="453"/>
      <c r="PTT46" s="450"/>
      <c r="PTU46" s="454"/>
      <c r="PTV46" s="455"/>
      <c r="PTW46" s="453"/>
      <c r="PTX46" s="456"/>
      <c r="PTY46" s="453"/>
      <c r="PTZ46" s="456"/>
      <c r="PUA46" s="454"/>
      <c r="PUB46" s="451"/>
      <c r="PUC46" s="454"/>
      <c r="PUD46" s="450"/>
      <c r="PUE46" s="456"/>
      <c r="PUF46" s="456"/>
      <c r="PUG46" s="456"/>
      <c r="PUH46" s="456"/>
      <c r="PUI46" s="271"/>
      <c r="PUJ46" s="451"/>
      <c r="PUK46" s="454"/>
      <c r="PUL46" s="451"/>
      <c r="PUM46" s="457"/>
      <c r="PUN46" s="271"/>
      <c r="PUO46" s="451"/>
      <c r="PUP46" s="454"/>
      <c r="PUQ46" s="451"/>
      <c r="PUR46" s="457"/>
      <c r="PUS46" s="451"/>
      <c r="PUT46" s="457"/>
      <c r="PUU46" s="457"/>
      <c r="PUV46" s="457"/>
      <c r="PUW46" s="271"/>
      <c r="PUX46" s="271"/>
      <c r="PUY46" s="451"/>
      <c r="PUZ46" s="454"/>
      <c r="PVA46" s="451"/>
      <c r="PVB46" s="454"/>
      <c r="PVC46" s="458"/>
      <c r="PVD46" s="459"/>
      <c r="PVE46" s="460"/>
      <c r="PVF46" s="461"/>
      <c r="PVG46" s="462"/>
      <c r="PVH46" s="458"/>
      <c r="PVI46" s="451"/>
      <c r="PVJ46" s="463"/>
      <c r="PVK46" s="451"/>
      <c r="PVL46" s="451"/>
      <c r="PVM46" s="453"/>
      <c r="PVO46" s="449"/>
      <c r="PVP46" s="449"/>
      <c r="PVQ46" s="449"/>
      <c r="PVR46" s="450"/>
      <c r="PVS46" s="451"/>
      <c r="PVT46" s="451"/>
      <c r="PVU46" s="451"/>
      <c r="PVV46" s="449"/>
      <c r="PVW46" s="452"/>
      <c r="PVX46" s="453"/>
      <c r="PVY46" s="454"/>
      <c r="PVZ46" s="449"/>
      <c r="PWA46" s="453"/>
      <c r="PWB46" s="453"/>
      <c r="PWC46" s="450"/>
      <c r="PWD46" s="454"/>
      <c r="PWE46" s="455"/>
      <c r="PWF46" s="453"/>
      <c r="PWG46" s="456"/>
      <c r="PWH46" s="453"/>
      <c r="PWI46" s="456"/>
      <c r="PWJ46" s="454"/>
      <c r="PWK46" s="451"/>
      <c r="PWL46" s="454"/>
      <c r="PWM46" s="450"/>
      <c r="PWN46" s="456"/>
      <c r="PWO46" s="456"/>
      <c r="PWP46" s="456"/>
      <c r="PWQ46" s="456"/>
      <c r="PWR46" s="271"/>
      <c r="PWS46" s="451"/>
      <c r="PWT46" s="454"/>
      <c r="PWU46" s="451"/>
      <c r="PWV46" s="457"/>
      <c r="PWW46" s="271"/>
      <c r="PWX46" s="451"/>
      <c r="PWY46" s="454"/>
      <c r="PWZ46" s="451"/>
      <c r="PXA46" s="457"/>
      <c r="PXB46" s="451"/>
      <c r="PXC46" s="457"/>
      <c r="PXD46" s="457"/>
      <c r="PXE46" s="457"/>
      <c r="PXF46" s="271"/>
      <c r="PXG46" s="271"/>
      <c r="PXH46" s="451"/>
      <c r="PXI46" s="454"/>
      <c r="PXJ46" s="451"/>
      <c r="PXK46" s="454"/>
      <c r="PXL46" s="458"/>
      <c r="PXM46" s="459"/>
      <c r="PXN46" s="460"/>
      <c r="PXO46" s="461"/>
      <c r="PXP46" s="462"/>
      <c r="PXQ46" s="458"/>
      <c r="PXR46" s="451"/>
      <c r="PXS46" s="463"/>
      <c r="PXT46" s="451"/>
      <c r="PXU46" s="451"/>
      <c r="PXV46" s="453"/>
      <c r="PXX46" s="449"/>
      <c r="PXY46" s="449"/>
      <c r="PXZ46" s="449"/>
      <c r="PYA46" s="450"/>
      <c r="PYB46" s="451"/>
      <c r="PYC46" s="451"/>
      <c r="PYD46" s="451"/>
      <c r="PYE46" s="449"/>
      <c r="PYF46" s="452"/>
      <c r="PYG46" s="453"/>
      <c r="PYH46" s="454"/>
      <c r="PYI46" s="449"/>
      <c r="PYJ46" s="453"/>
      <c r="PYK46" s="453"/>
      <c r="PYL46" s="450"/>
      <c r="PYM46" s="454"/>
      <c r="PYN46" s="455"/>
      <c r="PYO46" s="453"/>
      <c r="PYP46" s="456"/>
      <c r="PYQ46" s="453"/>
      <c r="PYR46" s="456"/>
      <c r="PYS46" s="454"/>
      <c r="PYT46" s="451"/>
      <c r="PYU46" s="454"/>
      <c r="PYV46" s="450"/>
      <c r="PYW46" s="456"/>
      <c r="PYX46" s="456"/>
      <c r="PYY46" s="456"/>
      <c r="PYZ46" s="456"/>
      <c r="PZA46" s="271"/>
      <c r="PZB46" s="451"/>
      <c r="PZC46" s="454"/>
      <c r="PZD46" s="451"/>
      <c r="PZE46" s="457"/>
      <c r="PZF46" s="271"/>
      <c r="PZG46" s="451"/>
      <c r="PZH46" s="454"/>
      <c r="PZI46" s="451"/>
      <c r="PZJ46" s="457"/>
      <c r="PZK46" s="451"/>
      <c r="PZL46" s="457"/>
      <c r="PZM46" s="457"/>
      <c r="PZN46" s="457"/>
      <c r="PZO46" s="271"/>
      <c r="PZP46" s="271"/>
      <c r="PZQ46" s="451"/>
      <c r="PZR46" s="454"/>
      <c r="PZS46" s="451"/>
      <c r="PZT46" s="454"/>
      <c r="PZU46" s="458"/>
      <c r="PZV46" s="459"/>
      <c r="PZW46" s="460"/>
      <c r="PZX46" s="461"/>
      <c r="PZY46" s="462"/>
      <c r="PZZ46" s="458"/>
      <c r="QAA46" s="451"/>
      <c r="QAB46" s="463"/>
      <c r="QAC46" s="451"/>
      <c r="QAD46" s="451"/>
      <c r="QAE46" s="453"/>
      <c r="QAG46" s="449"/>
      <c r="QAH46" s="449"/>
      <c r="QAI46" s="449"/>
      <c r="QAJ46" s="450"/>
      <c r="QAK46" s="451"/>
      <c r="QAL46" s="451"/>
      <c r="QAM46" s="451"/>
      <c r="QAN46" s="449"/>
      <c r="QAO46" s="452"/>
      <c r="QAP46" s="453"/>
      <c r="QAQ46" s="454"/>
      <c r="QAR46" s="449"/>
      <c r="QAS46" s="453"/>
      <c r="QAT46" s="453"/>
      <c r="QAU46" s="450"/>
      <c r="QAV46" s="454"/>
      <c r="QAW46" s="455"/>
      <c r="QAX46" s="453"/>
      <c r="QAY46" s="456"/>
      <c r="QAZ46" s="453"/>
      <c r="QBA46" s="456"/>
      <c r="QBB46" s="454"/>
      <c r="QBC46" s="451"/>
      <c r="QBD46" s="454"/>
      <c r="QBE46" s="450"/>
      <c r="QBF46" s="456"/>
      <c r="QBG46" s="456"/>
      <c r="QBH46" s="456"/>
      <c r="QBI46" s="456"/>
      <c r="QBJ46" s="271"/>
      <c r="QBK46" s="451"/>
      <c r="QBL46" s="454"/>
      <c r="QBM46" s="451"/>
      <c r="QBN46" s="457"/>
      <c r="QBO46" s="271"/>
      <c r="QBP46" s="451"/>
      <c r="QBQ46" s="454"/>
      <c r="QBR46" s="451"/>
      <c r="QBS46" s="457"/>
      <c r="QBT46" s="451"/>
      <c r="QBU46" s="457"/>
      <c r="QBV46" s="457"/>
      <c r="QBW46" s="457"/>
      <c r="QBX46" s="271"/>
      <c r="QBY46" s="271"/>
      <c r="QBZ46" s="451"/>
      <c r="QCA46" s="454"/>
      <c r="QCB46" s="451"/>
      <c r="QCC46" s="454"/>
      <c r="QCD46" s="458"/>
      <c r="QCE46" s="459"/>
      <c r="QCF46" s="460"/>
      <c r="QCG46" s="461"/>
      <c r="QCH46" s="462"/>
      <c r="QCI46" s="458"/>
      <c r="QCJ46" s="451"/>
      <c r="QCK46" s="463"/>
      <c r="QCL46" s="451"/>
      <c r="QCM46" s="451"/>
      <c r="QCN46" s="453"/>
      <c r="QCP46" s="449"/>
      <c r="QCQ46" s="449"/>
      <c r="QCR46" s="449"/>
      <c r="QCS46" s="450"/>
      <c r="QCT46" s="451"/>
      <c r="QCU46" s="451"/>
      <c r="QCV46" s="451"/>
      <c r="QCW46" s="449"/>
      <c r="QCX46" s="452"/>
      <c r="QCY46" s="453"/>
      <c r="QCZ46" s="454"/>
      <c r="QDA46" s="449"/>
      <c r="QDB46" s="453"/>
      <c r="QDC46" s="453"/>
      <c r="QDD46" s="450"/>
      <c r="QDE46" s="454"/>
      <c r="QDF46" s="455"/>
      <c r="QDG46" s="453"/>
      <c r="QDH46" s="456"/>
      <c r="QDI46" s="453"/>
      <c r="QDJ46" s="456"/>
      <c r="QDK46" s="454"/>
      <c r="QDL46" s="451"/>
      <c r="QDM46" s="454"/>
      <c r="QDN46" s="450"/>
      <c r="QDO46" s="456"/>
      <c r="QDP46" s="456"/>
      <c r="QDQ46" s="456"/>
      <c r="QDR46" s="456"/>
      <c r="QDS46" s="271"/>
      <c r="QDT46" s="451"/>
      <c r="QDU46" s="454"/>
      <c r="QDV46" s="451"/>
      <c r="QDW46" s="457"/>
      <c r="QDX46" s="271"/>
      <c r="QDY46" s="451"/>
      <c r="QDZ46" s="454"/>
      <c r="QEA46" s="451"/>
      <c r="QEB46" s="457"/>
      <c r="QEC46" s="451"/>
      <c r="QED46" s="457"/>
      <c r="QEE46" s="457"/>
      <c r="QEF46" s="457"/>
      <c r="QEG46" s="271"/>
      <c r="QEH46" s="271"/>
      <c r="QEI46" s="451"/>
      <c r="QEJ46" s="454"/>
      <c r="QEK46" s="451"/>
      <c r="QEL46" s="454"/>
      <c r="QEM46" s="458"/>
      <c r="QEN46" s="459"/>
      <c r="QEO46" s="460"/>
      <c r="QEP46" s="461"/>
      <c r="QEQ46" s="462"/>
      <c r="QER46" s="458"/>
      <c r="QES46" s="451"/>
      <c r="QET46" s="463"/>
      <c r="QEU46" s="451"/>
      <c r="QEV46" s="451"/>
      <c r="QEW46" s="453"/>
      <c r="QEY46" s="449"/>
      <c r="QEZ46" s="449"/>
      <c r="QFA46" s="449"/>
      <c r="QFB46" s="450"/>
      <c r="QFC46" s="451"/>
      <c r="QFD46" s="451"/>
      <c r="QFE46" s="451"/>
      <c r="QFF46" s="449"/>
      <c r="QFG46" s="452"/>
      <c r="QFH46" s="453"/>
      <c r="QFI46" s="454"/>
      <c r="QFJ46" s="449"/>
      <c r="QFK46" s="453"/>
      <c r="QFL46" s="453"/>
      <c r="QFM46" s="450"/>
      <c r="QFN46" s="454"/>
      <c r="QFO46" s="455"/>
      <c r="QFP46" s="453"/>
      <c r="QFQ46" s="456"/>
      <c r="QFR46" s="453"/>
      <c r="QFS46" s="456"/>
      <c r="QFT46" s="454"/>
      <c r="QFU46" s="451"/>
      <c r="QFV46" s="454"/>
      <c r="QFW46" s="450"/>
      <c r="QFX46" s="456"/>
      <c r="QFY46" s="456"/>
      <c r="QFZ46" s="456"/>
      <c r="QGA46" s="456"/>
      <c r="QGB46" s="271"/>
      <c r="QGC46" s="451"/>
      <c r="QGD46" s="454"/>
      <c r="QGE46" s="451"/>
      <c r="QGF46" s="457"/>
      <c r="QGG46" s="271"/>
      <c r="QGH46" s="451"/>
      <c r="QGI46" s="454"/>
      <c r="QGJ46" s="451"/>
      <c r="QGK46" s="457"/>
      <c r="QGL46" s="451"/>
      <c r="QGM46" s="457"/>
      <c r="QGN46" s="457"/>
      <c r="QGO46" s="457"/>
      <c r="QGP46" s="271"/>
      <c r="QGQ46" s="271"/>
      <c r="QGR46" s="451"/>
      <c r="QGS46" s="454"/>
      <c r="QGT46" s="451"/>
      <c r="QGU46" s="454"/>
      <c r="QGV46" s="458"/>
      <c r="QGW46" s="459"/>
      <c r="QGX46" s="460"/>
      <c r="QGY46" s="461"/>
      <c r="QGZ46" s="462"/>
      <c r="QHA46" s="458"/>
      <c r="QHB46" s="451"/>
      <c r="QHC46" s="463"/>
      <c r="QHD46" s="451"/>
      <c r="QHE46" s="451"/>
      <c r="QHF46" s="453"/>
      <c r="QHH46" s="449"/>
      <c r="QHI46" s="449"/>
      <c r="QHJ46" s="449"/>
      <c r="QHK46" s="450"/>
      <c r="QHL46" s="451"/>
      <c r="QHM46" s="451"/>
      <c r="QHN46" s="451"/>
      <c r="QHO46" s="449"/>
      <c r="QHP46" s="452"/>
      <c r="QHQ46" s="453"/>
      <c r="QHR46" s="454"/>
      <c r="QHS46" s="449"/>
      <c r="QHT46" s="453"/>
      <c r="QHU46" s="453"/>
      <c r="QHV46" s="450"/>
      <c r="QHW46" s="454"/>
      <c r="QHX46" s="455"/>
      <c r="QHY46" s="453"/>
      <c r="QHZ46" s="456"/>
      <c r="QIA46" s="453"/>
      <c r="QIB46" s="456"/>
      <c r="QIC46" s="454"/>
      <c r="QID46" s="451"/>
      <c r="QIE46" s="454"/>
      <c r="QIF46" s="450"/>
      <c r="QIG46" s="456"/>
      <c r="QIH46" s="456"/>
      <c r="QII46" s="456"/>
      <c r="QIJ46" s="456"/>
      <c r="QIK46" s="271"/>
      <c r="QIL46" s="451"/>
      <c r="QIM46" s="454"/>
      <c r="QIN46" s="451"/>
      <c r="QIO46" s="457"/>
      <c r="QIP46" s="271"/>
      <c r="QIQ46" s="451"/>
      <c r="QIR46" s="454"/>
      <c r="QIS46" s="451"/>
      <c r="QIT46" s="457"/>
      <c r="QIU46" s="451"/>
      <c r="QIV46" s="457"/>
      <c r="QIW46" s="457"/>
      <c r="QIX46" s="457"/>
      <c r="QIY46" s="271"/>
      <c r="QIZ46" s="271"/>
      <c r="QJA46" s="451"/>
      <c r="QJB46" s="454"/>
      <c r="QJC46" s="451"/>
      <c r="QJD46" s="454"/>
      <c r="QJE46" s="458"/>
      <c r="QJF46" s="459"/>
      <c r="QJG46" s="460"/>
      <c r="QJH46" s="461"/>
      <c r="QJI46" s="462"/>
      <c r="QJJ46" s="458"/>
      <c r="QJK46" s="451"/>
      <c r="QJL46" s="463"/>
      <c r="QJM46" s="451"/>
      <c r="QJN46" s="451"/>
      <c r="QJO46" s="453"/>
      <c r="QJQ46" s="449"/>
      <c r="QJR46" s="449"/>
      <c r="QJS46" s="449"/>
      <c r="QJT46" s="450"/>
      <c r="QJU46" s="451"/>
      <c r="QJV46" s="451"/>
      <c r="QJW46" s="451"/>
      <c r="QJX46" s="449"/>
      <c r="QJY46" s="452"/>
      <c r="QJZ46" s="453"/>
      <c r="QKA46" s="454"/>
      <c r="QKB46" s="449"/>
      <c r="QKC46" s="453"/>
      <c r="QKD46" s="453"/>
      <c r="QKE46" s="450"/>
      <c r="QKF46" s="454"/>
      <c r="QKG46" s="455"/>
      <c r="QKH46" s="453"/>
      <c r="QKI46" s="456"/>
      <c r="QKJ46" s="453"/>
      <c r="QKK46" s="456"/>
      <c r="QKL46" s="454"/>
      <c r="QKM46" s="451"/>
      <c r="QKN46" s="454"/>
      <c r="QKO46" s="450"/>
      <c r="QKP46" s="456"/>
      <c r="QKQ46" s="456"/>
      <c r="QKR46" s="456"/>
      <c r="QKS46" s="456"/>
      <c r="QKT46" s="271"/>
      <c r="QKU46" s="451"/>
      <c r="QKV46" s="454"/>
      <c r="QKW46" s="451"/>
      <c r="QKX46" s="457"/>
      <c r="QKY46" s="271"/>
      <c r="QKZ46" s="451"/>
      <c r="QLA46" s="454"/>
      <c r="QLB46" s="451"/>
      <c r="QLC46" s="457"/>
      <c r="QLD46" s="451"/>
      <c r="QLE46" s="457"/>
      <c r="QLF46" s="457"/>
      <c r="QLG46" s="457"/>
      <c r="QLH46" s="271"/>
      <c r="QLI46" s="271"/>
      <c r="QLJ46" s="451"/>
      <c r="QLK46" s="454"/>
      <c r="QLL46" s="451"/>
      <c r="QLM46" s="454"/>
      <c r="QLN46" s="458"/>
      <c r="QLO46" s="459"/>
      <c r="QLP46" s="460"/>
      <c r="QLQ46" s="461"/>
      <c r="QLR46" s="462"/>
      <c r="QLS46" s="458"/>
      <c r="QLT46" s="451"/>
      <c r="QLU46" s="463"/>
      <c r="QLV46" s="451"/>
      <c r="QLW46" s="451"/>
      <c r="QLX46" s="453"/>
      <c r="QLZ46" s="449"/>
      <c r="QMA46" s="449"/>
      <c r="QMB46" s="449"/>
      <c r="QMC46" s="450"/>
      <c r="QMD46" s="451"/>
      <c r="QME46" s="451"/>
      <c r="QMF46" s="451"/>
      <c r="QMG46" s="449"/>
      <c r="QMH46" s="452"/>
      <c r="QMI46" s="453"/>
      <c r="QMJ46" s="454"/>
      <c r="QMK46" s="449"/>
      <c r="QML46" s="453"/>
      <c r="QMM46" s="453"/>
      <c r="QMN46" s="450"/>
      <c r="QMO46" s="454"/>
      <c r="QMP46" s="455"/>
      <c r="QMQ46" s="453"/>
      <c r="QMR46" s="456"/>
      <c r="QMS46" s="453"/>
      <c r="QMT46" s="456"/>
      <c r="QMU46" s="454"/>
      <c r="QMV46" s="451"/>
      <c r="QMW46" s="454"/>
      <c r="QMX46" s="450"/>
      <c r="QMY46" s="456"/>
      <c r="QMZ46" s="456"/>
      <c r="QNA46" s="456"/>
      <c r="QNB46" s="456"/>
      <c r="QNC46" s="271"/>
      <c r="QND46" s="451"/>
      <c r="QNE46" s="454"/>
      <c r="QNF46" s="451"/>
      <c r="QNG46" s="457"/>
      <c r="QNH46" s="271"/>
      <c r="QNI46" s="451"/>
      <c r="QNJ46" s="454"/>
      <c r="QNK46" s="451"/>
      <c r="QNL46" s="457"/>
      <c r="QNM46" s="451"/>
      <c r="QNN46" s="457"/>
      <c r="QNO46" s="457"/>
      <c r="QNP46" s="457"/>
      <c r="QNQ46" s="271"/>
      <c r="QNR46" s="271"/>
      <c r="QNS46" s="451"/>
      <c r="QNT46" s="454"/>
      <c r="QNU46" s="451"/>
      <c r="QNV46" s="454"/>
      <c r="QNW46" s="458"/>
      <c r="QNX46" s="459"/>
      <c r="QNY46" s="460"/>
      <c r="QNZ46" s="461"/>
      <c r="QOA46" s="462"/>
      <c r="QOB46" s="458"/>
      <c r="QOC46" s="451"/>
      <c r="QOD46" s="463"/>
      <c r="QOE46" s="451"/>
      <c r="QOF46" s="451"/>
      <c r="QOG46" s="453"/>
      <c r="QOI46" s="449"/>
      <c r="QOJ46" s="449"/>
      <c r="QOK46" s="449"/>
      <c r="QOL46" s="450"/>
      <c r="QOM46" s="451"/>
      <c r="QON46" s="451"/>
      <c r="QOO46" s="451"/>
      <c r="QOP46" s="449"/>
      <c r="QOQ46" s="452"/>
      <c r="QOR46" s="453"/>
      <c r="QOS46" s="454"/>
      <c r="QOT46" s="449"/>
      <c r="QOU46" s="453"/>
      <c r="QOV46" s="453"/>
      <c r="QOW46" s="450"/>
      <c r="QOX46" s="454"/>
      <c r="QOY46" s="455"/>
      <c r="QOZ46" s="453"/>
      <c r="QPA46" s="456"/>
      <c r="QPB46" s="453"/>
      <c r="QPC46" s="456"/>
      <c r="QPD46" s="454"/>
      <c r="QPE46" s="451"/>
      <c r="QPF46" s="454"/>
      <c r="QPG46" s="450"/>
      <c r="QPH46" s="456"/>
      <c r="QPI46" s="456"/>
      <c r="QPJ46" s="456"/>
      <c r="QPK46" s="456"/>
      <c r="QPL46" s="271"/>
      <c r="QPM46" s="451"/>
      <c r="QPN46" s="454"/>
      <c r="QPO46" s="451"/>
      <c r="QPP46" s="457"/>
      <c r="QPQ46" s="271"/>
      <c r="QPR46" s="451"/>
      <c r="QPS46" s="454"/>
      <c r="QPT46" s="451"/>
      <c r="QPU46" s="457"/>
      <c r="QPV46" s="451"/>
      <c r="QPW46" s="457"/>
      <c r="QPX46" s="457"/>
      <c r="QPY46" s="457"/>
      <c r="QPZ46" s="271"/>
      <c r="QQA46" s="271"/>
      <c r="QQB46" s="451"/>
      <c r="QQC46" s="454"/>
      <c r="QQD46" s="451"/>
      <c r="QQE46" s="454"/>
      <c r="QQF46" s="458"/>
      <c r="QQG46" s="459"/>
      <c r="QQH46" s="460"/>
      <c r="QQI46" s="461"/>
      <c r="QQJ46" s="462"/>
      <c r="QQK46" s="458"/>
      <c r="QQL46" s="451"/>
      <c r="QQM46" s="463"/>
      <c r="QQN46" s="451"/>
      <c r="QQO46" s="451"/>
      <c r="QQP46" s="453"/>
      <c r="QQR46" s="449"/>
      <c r="QQS46" s="449"/>
      <c r="QQT46" s="449"/>
      <c r="QQU46" s="450"/>
      <c r="QQV46" s="451"/>
      <c r="QQW46" s="451"/>
      <c r="QQX46" s="451"/>
      <c r="QQY46" s="449"/>
      <c r="QQZ46" s="452"/>
      <c r="QRA46" s="453"/>
      <c r="QRB46" s="454"/>
      <c r="QRC46" s="449"/>
      <c r="QRD46" s="453"/>
      <c r="QRE46" s="453"/>
      <c r="QRF46" s="450"/>
      <c r="QRG46" s="454"/>
      <c r="QRH46" s="455"/>
      <c r="QRI46" s="453"/>
      <c r="QRJ46" s="456"/>
      <c r="QRK46" s="453"/>
      <c r="QRL46" s="456"/>
      <c r="QRM46" s="454"/>
      <c r="QRN46" s="451"/>
      <c r="QRO46" s="454"/>
      <c r="QRP46" s="450"/>
      <c r="QRQ46" s="456"/>
      <c r="QRR46" s="456"/>
      <c r="QRS46" s="456"/>
      <c r="QRT46" s="456"/>
      <c r="QRU46" s="271"/>
      <c r="QRV46" s="451"/>
      <c r="QRW46" s="454"/>
      <c r="QRX46" s="451"/>
      <c r="QRY46" s="457"/>
      <c r="QRZ46" s="271"/>
      <c r="QSA46" s="451"/>
      <c r="QSB46" s="454"/>
      <c r="QSC46" s="451"/>
      <c r="QSD46" s="457"/>
      <c r="QSE46" s="451"/>
      <c r="QSF46" s="457"/>
      <c r="QSG46" s="457"/>
      <c r="QSH46" s="457"/>
      <c r="QSI46" s="271"/>
      <c r="QSJ46" s="271"/>
      <c r="QSK46" s="451"/>
      <c r="QSL46" s="454"/>
      <c r="QSM46" s="451"/>
      <c r="QSN46" s="454"/>
      <c r="QSO46" s="458"/>
      <c r="QSP46" s="459"/>
      <c r="QSQ46" s="460"/>
      <c r="QSR46" s="461"/>
      <c r="QSS46" s="462"/>
      <c r="QST46" s="458"/>
      <c r="QSU46" s="451"/>
      <c r="QSV46" s="463"/>
      <c r="QSW46" s="451"/>
      <c r="QSX46" s="451"/>
      <c r="QSY46" s="453"/>
      <c r="QTA46" s="449"/>
      <c r="QTB46" s="449"/>
      <c r="QTC46" s="449"/>
      <c r="QTD46" s="450"/>
      <c r="QTE46" s="451"/>
      <c r="QTF46" s="451"/>
      <c r="QTG46" s="451"/>
      <c r="QTH46" s="449"/>
      <c r="QTI46" s="452"/>
      <c r="QTJ46" s="453"/>
      <c r="QTK46" s="454"/>
      <c r="QTL46" s="449"/>
      <c r="QTM46" s="453"/>
      <c r="QTN46" s="453"/>
      <c r="QTO46" s="450"/>
      <c r="QTP46" s="454"/>
      <c r="QTQ46" s="455"/>
      <c r="QTR46" s="453"/>
      <c r="QTS46" s="456"/>
      <c r="QTT46" s="453"/>
      <c r="QTU46" s="456"/>
      <c r="QTV46" s="454"/>
      <c r="QTW46" s="451"/>
      <c r="QTX46" s="454"/>
      <c r="QTY46" s="450"/>
      <c r="QTZ46" s="456"/>
      <c r="QUA46" s="456"/>
      <c r="QUB46" s="456"/>
      <c r="QUC46" s="456"/>
      <c r="QUD46" s="271"/>
      <c r="QUE46" s="451"/>
      <c r="QUF46" s="454"/>
      <c r="QUG46" s="451"/>
      <c r="QUH46" s="457"/>
      <c r="QUI46" s="271"/>
      <c r="QUJ46" s="451"/>
      <c r="QUK46" s="454"/>
      <c r="QUL46" s="451"/>
      <c r="QUM46" s="457"/>
      <c r="QUN46" s="451"/>
      <c r="QUO46" s="457"/>
      <c r="QUP46" s="457"/>
      <c r="QUQ46" s="457"/>
      <c r="QUR46" s="271"/>
      <c r="QUS46" s="271"/>
      <c r="QUT46" s="451"/>
      <c r="QUU46" s="454"/>
      <c r="QUV46" s="451"/>
      <c r="QUW46" s="454"/>
      <c r="QUX46" s="458"/>
      <c r="QUY46" s="459"/>
      <c r="QUZ46" s="460"/>
      <c r="QVA46" s="461"/>
      <c r="QVB46" s="462"/>
      <c r="QVC46" s="458"/>
      <c r="QVD46" s="451"/>
      <c r="QVE46" s="463"/>
      <c r="QVF46" s="451"/>
      <c r="QVG46" s="451"/>
      <c r="QVH46" s="453"/>
      <c r="QVJ46" s="449"/>
      <c r="QVK46" s="449"/>
      <c r="QVL46" s="449"/>
      <c r="QVM46" s="450"/>
      <c r="QVN46" s="451"/>
      <c r="QVO46" s="451"/>
      <c r="QVP46" s="451"/>
      <c r="QVQ46" s="449"/>
      <c r="QVR46" s="452"/>
      <c r="QVS46" s="453"/>
      <c r="QVT46" s="454"/>
      <c r="QVU46" s="449"/>
      <c r="QVV46" s="453"/>
      <c r="QVW46" s="453"/>
      <c r="QVX46" s="450"/>
      <c r="QVY46" s="454"/>
      <c r="QVZ46" s="455"/>
      <c r="QWA46" s="453"/>
      <c r="QWB46" s="456"/>
      <c r="QWC46" s="453"/>
      <c r="QWD46" s="456"/>
      <c r="QWE46" s="454"/>
      <c r="QWF46" s="451"/>
      <c r="QWG46" s="454"/>
      <c r="QWH46" s="450"/>
      <c r="QWI46" s="456"/>
      <c r="QWJ46" s="456"/>
      <c r="QWK46" s="456"/>
      <c r="QWL46" s="456"/>
      <c r="QWM46" s="271"/>
      <c r="QWN46" s="451"/>
      <c r="QWO46" s="454"/>
      <c r="QWP46" s="451"/>
      <c r="QWQ46" s="457"/>
      <c r="QWR46" s="271"/>
      <c r="QWS46" s="451"/>
      <c r="QWT46" s="454"/>
      <c r="QWU46" s="451"/>
      <c r="QWV46" s="457"/>
      <c r="QWW46" s="451"/>
      <c r="QWX46" s="457"/>
      <c r="QWY46" s="457"/>
      <c r="QWZ46" s="457"/>
      <c r="QXA46" s="271"/>
      <c r="QXB46" s="271"/>
      <c r="QXC46" s="451"/>
      <c r="QXD46" s="454"/>
      <c r="QXE46" s="451"/>
      <c r="QXF46" s="454"/>
      <c r="QXG46" s="458"/>
      <c r="QXH46" s="459"/>
      <c r="QXI46" s="460"/>
      <c r="QXJ46" s="461"/>
      <c r="QXK46" s="462"/>
      <c r="QXL46" s="458"/>
      <c r="QXM46" s="451"/>
      <c r="QXN46" s="463"/>
      <c r="QXO46" s="451"/>
      <c r="QXP46" s="451"/>
      <c r="QXQ46" s="453"/>
      <c r="QXS46" s="449"/>
      <c r="QXT46" s="449"/>
      <c r="QXU46" s="449"/>
      <c r="QXV46" s="450"/>
      <c r="QXW46" s="451"/>
      <c r="QXX46" s="451"/>
      <c r="QXY46" s="451"/>
      <c r="QXZ46" s="449"/>
      <c r="QYA46" s="452"/>
      <c r="QYB46" s="453"/>
      <c r="QYC46" s="454"/>
      <c r="QYD46" s="449"/>
      <c r="QYE46" s="453"/>
      <c r="QYF46" s="453"/>
      <c r="QYG46" s="450"/>
      <c r="QYH46" s="454"/>
      <c r="QYI46" s="455"/>
      <c r="QYJ46" s="453"/>
      <c r="QYK46" s="456"/>
      <c r="QYL46" s="453"/>
      <c r="QYM46" s="456"/>
      <c r="QYN46" s="454"/>
      <c r="QYO46" s="451"/>
      <c r="QYP46" s="454"/>
      <c r="QYQ46" s="450"/>
      <c r="QYR46" s="456"/>
      <c r="QYS46" s="456"/>
      <c r="QYT46" s="456"/>
      <c r="QYU46" s="456"/>
      <c r="QYV46" s="271"/>
      <c r="QYW46" s="451"/>
      <c r="QYX46" s="454"/>
      <c r="QYY46" s="451"/>
      <c r="QYZ46" s="457"/>
      <c r="QZA46" s="271"/>
      <c r="QZB46" s="451"/>
      <c r="QZC46" s="454"/>
      <c r="QZD46" s="451"/>
      <c r="QZE46" s="457"/>
      <c r="QZF46" s="451"/>
      <c r="QZG46" s="457"/>
      <c r="QZH46" s="457"/>
      <c r="QZI46" s="457"/>
      <c r="QZJ46" s="271"/>
      <c r="QZK46" s="271"/>
      <c r="QZL46" s="451"/>
      <c r="QZM46" s="454"/>
      <c r="QZN46" s="451"/>
      <c r="QZO46" s="454"/>
      <c r="QZP46" s="458"/>
      <c r="QZQ46" s="459"/>
      <c r="QZR46" s="460"/>
      <c r="QZS46" s="461"/>
      <c r="QZT46" s="462"/>
      <c r="QZU46" s="458"/>
      <c r="QZV46" s="451"/>
      <c r="QZW46" s="463"/>
      <c r="QZX46" s="451"/>
      <c r="QZY46" s="451"/>
      <c r="QZZ46" s="453"/>
      <c r="RAB46" s="449"/>
      <c r="RAC46" s="449"/>
      <c r="RAD46" s="449"/>
      <c r="RAE46" s="450"/>
      <c r="RAF46" s="451"/>
      <c r="RAG46" s="451"/>
      <c r="RAH46" s="451"/>
      <c r="RAI46" s="449"/>
      <c r="RAJ46" s="452"/>
      <c r="RAK46" s="453"/>
      <c r="RAL46" s="454"/>
      <c r="RAM46" s="449"/>
      <c r="RAN46" s="453"/>
      <c r="RAO46" s="453"/>
      <c r="RAP46" s="450"/>
      <c r="RAQ46" s="454"/>
      <c r="RAR46" s="455"/>
      <c r="RAS46" s="453"/>
      <c r="RAT46" s="456"/>
      <c r="RAU46" s="453"/>
      <c r="RAV46" s="456"/>
      <c r="RAW46" s="454"/>
      <c r="RAX46" s="451"/>
      <c r="RAY46" s="454"/>
      <c r="RAZ46" s="450"/>
      <c r="RBA46" s="456"/>
      <c r="RBB46" s="456"/>
      <c r="RBC46" s="456"/>
      <c r="RBD46" s="456"/>
      <c r="RBE46" s="271"/>
      <c r="RBF46" s="451"/>
      <c r="RBG46" s="454"/>
      <c r="RBH46" s="451"/>
      <c r="RBI46" s="457"/>
      <c r="RBJ46" s="271"/>
      <c r="RBK46" s="451"/>
      <c r="RBL46" s="454"/>
      <c r="RBM46" s="451"/>
      <c r="RBN46" s="457"/>
      <c r="RBO46" s="451"/>
      <c r="RBP46" s="457"/>
      <c r="RBQ46" s="457"/>
      <c r="RBR46" s="457"/>
      <c r="RBS46" s="271"/>
      <c r="RBT46" s="271"/>
      <c r="RBU46" s="451"/>
      <c r="RBV46" s="454"/>
      <c r="RBW46" s="451"/>
      <c r="RBX46" s="454"/>
      <c r="RBY46" s="458"/>
      <c r="RBZ46" s="459"/>
      <c r="RCA46" s="460"/>
      <c r="RCB46" s="461"/>
      <c r="RCC46" s="462"/>
      <c r="RCD46" s="458"/>
      <c r="RCE46" s="451"/>
      <c r="RCF46" s="463"/>
      <c r="RCG46" s="451"/>
      <c r="RCH46" s="451"/>
      <c r="RCI46" s="453"/>
      <c r="RCK46" s="449"/>
      <c r="RCL46" s="449"/>
      <c r="RCM46" s="449"/>
      <c r="RCN46" s="450"/>
      <c r="RCO46" s="451"/>
      <c r="RCP46" s="451"/>
      <c r="RCQ46" s="451"/>
      <c r="RCR46" s="449"/>
      <c r="RCS46" s="452"/>
      <c r="RCT46" s="453"/>
      <c r="RCU46" s="454"/>
      <c r="RCV46" s="449"/>
      <c r="RCW46" s="453"/>
      <c r="RCX46" s="453"/>
      <c r="RCY46" s="450"/>
      <c r="RCZ46" s="454"/>
      <c r="RDA46" s="455"/>
      <c r="RDB46" s="453"/>
      <c r="RDC46" s="456"/>
      <c r="RDD46" s="453"/>
      <c r="RDE46" s="456"/>
      <c r="RDF46" s="454"/>
      <c r="RDG46" s="451"/>
      <c r="RDH46" s="454"/>
      <c r="RDI46" s="450"/>
      <c r="RDJ46" s="456"/>
      <c r="RDK46" s="456"/>
      <c r="RDL46" s="456"/>
      <c r="RDM46" s="456"/>
      <c r="RDN46" s="271"/>
      <c r="RDO46" s="451"/>
      <c r="RDP46" s="454"/>
      <c r="RDQ46" s="451"/>
      <c r="RDR46" s="457"/>
      <c r="RDS46" s="271"/>
      <c r="RDT46" s="451"/>
      <c r="RDU46" s="454"/>
      <c r="RDV46" s="451"/>
      <c r="RDW46" s="457"/>
      <c r="RDX46" s="451"/>
      <c r="RDY46" s="457"/>
      <c r="RDZ46" s="457"/>
      <c r="REA46" s="457"/>
      <c r="REB46" s="271"/>
      <c r="REC46" s="271"/>
      <c r="RED46" s="451"/>
      <c r="REE46" s="454"/>
      <c r="REF46" s="451"/>
      <c r="REG46" s="454"/>
      <c r="REH46" s="458"/>
      <c r="REI46" s="459"/>
      <c r="REJ46" s="460"/>
      <c r="REK46" s="461"/>
      <c r="REL46" s="462"/>
      <c r="REM46" s="458"/>
      <c r="REN46" s="451"/>
      <c r="REO46" s="463"/>
      <c r="REP46" s="451"/>
      <c r="REQ46" s="451"/>
      <c r="RER46" s="453"/>
      <c r="RET46" s="449"/>
      <c r="REU46" s="449"/>
      <c r="REV46" s="449"/>
      <c r="REW46" s="450"/>
      <c r="REX46" s="451"/>
      <c r="REY46" s="451"/>
      <c r="REZ46" s="451"/>
      <c r="RFA46" s="449"/>
      <c r="RFB46" s="452"/>
      <c r="RFC46" s="453"/>
      <c r="RFD46" s="454"/>
      <c r="RFE46" s="449"/>
      <c r="RFF46" s="453"/>
      <c r="RFG46" s="453"/>
      <c r="RFH46" s="450"/>
      <c r="RFI46" s="454"/>
      <c r="RFJ46" s="455"/>
      <c r="RFK46" s="453"/>
      <c r="RFL46" s="456"/>
      <c r="RFM46" s="453"/>
      <c r="RFN46" s="456"/>
      <c r="RFO46" s="454"/>
      <c r="RFP46" s="451"/>
      <c r="RFQ46" s="454"/>
      <c r="RFR46" s="450"/>
      <c r="RFS46" s="456"/>
      <c r="RFT46" s="456"/>
      <c r="RFU46" s="456"/>
      <c r="RFV46" s="456"/>
      <c r="RFW46" s="271"/>
      <c r="RFX46" s="451"/>
      <c r="RFY46" s="454"/>
      <c r="RFZ46" s="451"/>
      <c r="RGA46" s="457"/>
      <c r="RGB46" s="271"/>
      <c r="RGC46" s="451"/>
      <c r="RGD46" s="454"/>
      <c r="RGE46" s="451"/>
      <c r="RGF46" s="457"/>
      <c r="RGG46" s="451"/>
      <c r="RGH46" s="457"/>
      <c r="RGI46" s="457"/>
      <c r="RGJ46" s="457"/>
      <c r="RGK46" s="271"/>
      <c r="RGL46" s="271"/>
      <c r="RGM46" s="451"/>
      <c r="RGN46" s="454"/>
      <c r="RGO46" s="451"/>
      <c r="RGP46" s="454"/>
      <c r="RGQ46" s="458"/>
      <c r="RGR46" s="459"/>
      <c r="RGS46" s="460"/>
      <c r="RGT46" s="461"/>
      <c r="RGU46" s="462"/>
      <c r="RGV46" s="458"/>
      <c r="RGW46" s="451"/>
      <c r="RGX46" s="463"/>
      <c r="RGY46" s="451"/>
      <c r="RGZ46" s="451"/>
      <c r="RHA46" s="453"/>
      <c r="RHC46" s="449"/>
      <c r="RHD46" s="449"/>
      <c r="RHE46" s="449"/>
      <c r="RHF46" s="450"/>
      <c r="RHG46" s="451"/>
      <c r="RHH46" s="451"/>
      <c r="RHI46" s="451"/>
      <c r="RHJ46" s="449"/>
      <c r="RHK46" s="452"/>
      <c r="RHL46" s="453"/>
      <c r="RHM46" s="454"/>
      <c r="RHN46" s="449"/>
      <c r="RHO46" s="453"/>
      <c r="RHP46" s="453"/>
      <c r="RHQ46" s="450"/>
      <c r="RHR46" s="454"/>
      <c r="RHS46" s="455"/>
      <c r="RHT46" s="453"/>
      <c r="RHU46" s="456"/>
      <c r="RHV46" s="453"/>
      <c r="RHW46" s="456"/>
      <c r="RHX46" s="454"/>
      <c r="RHY46" s="451"/>
      <c r="RHZ46" s="454"/>
      <c r="RIA46" s="450"/>
      <c r="RIB46" s="456"/>
      <c r="RIC46" s="456"/>
      <c r="RID46" s="456"/>
      <c r="RIE46" s="456"/>
      <c r="RIF46" s="271"/>
      <c r="RIG46" s="451"/>
      <c r="RIH46" s="454"/>
      <c r="RII46" s="451"/>
      <c r="RIJ46" s="457"/>
      <c r="RIK46" s="271"/>
      <c r="RIL46" s="451"/>
      <c r="RIM46" s="454"/>
      <c r="RIN46" s="451"/>
      <c r="RIO46" s="457"/>
      <c r="RIP46" s="451"/>
      <c r="RIQ46" s="457"/>
      <c r="RIR46" s="457"/>
      <c r="RIS46" s="457"/>
      <c r="RIT46" s="271"/>
      <c r="RIU46" s="271"/>
      <c r="RIV46" s="451"/>
      <c r="RIW46" s="454"/>
      <c r="RIX46" s="451"/>
      <c r="RIY46" s="454"/>
      <c r="RIZ46" s="458"/>
      <c r="RJA46" s="459"/>
      <c r="RJB46" s="460"/>
      <c r="RJC46" s="461"/>
      <c r="RJD46" s="462"/>
      <c r="RJE46" s="458"/>
      <c r="RJF46" s="451"/>
      <c r="RJG46" s="463"/>
      <c r="RJH46" s="451"/>
      <c r="RJI46" s="451"/>
      <c r="RJJ46" s="453"/>
      <c r="RJL46" s="449"/>
      <c r="RJM46" s="449"/>
      <c r="RJN46" s="449"/>
      <c r="RJO46" s="450"/>
      <c r="RJP46" s="451"/>
      <c r="RJQ46" s="451"/>
      <c r="RJR46" s="451"/>
      <c r="RJS46" s="449"/>
      <c r="RJT46" s="452"/>
      <c r="RJU46" s="453"/>
      <c r="RJV46" s="454"/>
      <c r="RJW46" s="449"/>
      <c r="RJX46" s="453"/>
      <c r="RJY46" s="453"/>
      <c r="RJZ46" s="450"/>
      <c r="RKA46" s="454"/>
      <c r="RKB46" s="455"/>
      <c r="RKC46" s="453"/>
      <c r="RKD46" s="456"/>
      <c r="RKE46" s="453"/>
      <c r="RKF46" s="456"/>
      <c r="RKG46" s="454"/>
      <c r="RKH46" s="451"/>
      <c r="RKI46" s="454"/>
      <c r="RKJ46" s="450"/>
      <c r="RKK46" s="456"/>
      <c r="RKL46" s="456"/>
      <c r="RKM46" s="456"/>
      <c r="RKN46" s="456"/>
      <c r="RKO46" s="271"/>
      <c r="RKP46" s="451"/>
      <c r="RKQ46" s="454"/>
      <c r="RKR46" s="451"/>
      <c r="RKS46" s="457"/>
      <c r="RKT46" s="271"/>
      <c r="RKU46" s="451"/>
      <c r="RKV46" s="454"/>
      <c r="RKW46" s="451"/>
      <c r="RKX46" s="457"/>
      <c r="RKY46" s="451"/>
      <c r="RKZ46" s="457"/>
      <c r="RLA46" s="457"/>
      <c r="RLB46" s="457"/>
      <c r="RLC46" s="271"/>
      <c r="RLD46" s="271"/>
      <c r="RLE46" s="451"/>
      <c r="RLF46" s="454"/>
      <c r="RLG46" s="451"/>
      <c r="RLH46" s="454"/>
      <c r="RLI46" s="458"/>
      <c r="RLJ46" s="459"/>
      <c r="RLK46" s="460"/>
      <c r="RLL46" s="461"/>
      <c r="RLM46" s="462"/>
      <c r="RLN46" s="458"/>
      <c r="RLO46" s="451"/>
      <c r="RLP46" s="463"/>
      <c r="RLQ46" s="451"/>
      <c r="RLR46" s="451"/>
      <c r="RLS46" s="453"/>
      <c r="RLU46" s="449"/>
      <c r="RLV46" s="449"/>
      <c r="RLW46" s="449"/>
      <c r="RLX46" s="450"/>
      <c r="RLY46" s="451"/>
      <c r="RLZ46" s="451"/>
      <c r="RMA46" s="451"/>
      <c r="RMB46" s="449"/>
      <c r="RMC46" s="452"/>
      <c r="RMD46" s="453"/>
      <c r="RME46" s="454"/>
      <c r="RMF46" s="449"/>
      <c r="RMG46" s="453"/>
      <c r="RMH46" s="453"/>
      <c r="RMI46" s="450"/>
      <c r="RMJ46" s="454"/>
      <c r="RMK46" s="455"/>
      <c r="RML46" s="453"/>
      <c r="RMM46" s="456"/>
      <c r="RMN46" s="453"/>
      <c r="RMO46" s="456"/>
      <c r="RMP46" s="454"/>
      <c r="RMQ46" s="451"/>
      <c r="RMR46" s="454"/>
      <c r="RMS46" s="450"/>
      <c r="RMT46" s="456"/>
      <c r="RMU46" s="456"/>
      <c r="RMV46" s="456"/>
      <c r="RMW46" s="456"/>
      <c r="RMX46" s="271"/>
      <c r="RMY46" s="451"/>
      <c r="RMZ46" s="454"/>
      <c r="RNA46" s="451"/>
      <c r="RNB46" s="457"/>
      <c r="RNC46" s="271"/>
      <c r="RND46" s="451"/>
      <c r="RNE46" s="454"/>
      <c r="RNF46" s="451"/>
      <c r="RNG46" s="457"/>
      <c r="RNH46" s="451"/>
      <c r="RNI46" s="457"/>
      <c r="RNJ46" s="457"/>
      <c r="RNK46" s="457"/>
      <c r="RNL46" s="271"/>
      <c r="RNM46" s="271"/>
      <c r="RNN46" s="451"/>
      <c r="RNO46" s="454"/>
      <c r="RNP46" s="451"/>
      <c r="RNQ46" s="454"/>
      <c r="RNR46" s="458"/>
      <c r="RNS46" s="459"/>
      <c r="RNT46" s="460"/>
      <c r="RNU46" s="461"/>
      <c r="RNV46" s="462"/>
      <c r="RNW46" s="458"/>
      <c r="RNX46" s="451"/>
      <c r="RNY46" s="463"/>
      <c r="RNZ46" s="451"/>
      <c r="ROA46" s="451"/>
      <c r="ROB46" s="453"/>
      <c r="ROD46" s="449"/>
      <c r="ROE46" s="449"/>
      <c r="ROF46" s="449"/>
      <c r="ROG46" s="450"/>
      <c r="ROH46" s="451"/>
      <c r="ROI46" s="451"/>
      <c r="ROJ46" s="451"/>
      <c r="ROK46" s="449"/>
      <c r="ROL46" s="452"/>
      <c r="ROM46" s="453"/>
      <c r="RON46" s="454"/>
      <c r="ROO46" s="449"/>
      <c r="ROP46" s="453"/>
      <c r="ROQ46" s="453"/>
      <c r="ROR46" s="450"/>
      <c r="ROS46" s="454"/>
      <c r="ROT46" s="455"/>
      <c r="ROU46" s="453"/>
      <c r="ROV46" s="456"/>
      <c r="ROW46" s="453"/>
      <c r="ROX46" s="456"/>
      <c r="ROY46" s="454"/>
      <c r="ROZ46" s="451"/>
      <c r="RPA46" s="454"/>
      <c r="RPB46" s="450"/>
      <c r="RPC46" s="456"/>
      <c r="RPD46" s="456"/>
      <c r="RPE46" s="456"/>
      <c r="RPF46" s="456"/>
      <c r="RPG46" s="271"/>
      <c r="RPH46" s="451"/>
      <c r="RPI46" s="454"/>
      <c r="RPJ46" s="451"/>
      <c r="RPK46" s="457"/>
      <c r="RPL46" s="271"/>
      <c r="RPM46" s="451"/>
      <c r="RPN46" s="454"/>
      <c r="RPO46" s="451"/>
      <c r="RPP46" s="457"/>
      <c r="RPQ46" s="451"/>
      <c r="RPR46" s="457"/>
      <c r="RPS46" s="457"/>
      <c r="RPT46" s="457"/>
      <c r="RPU46" s="271"/>
      <c r="RPV46" s="271"/>
      <c r="RPW46" s="451"/>
      <c r="RPX46" s="454"/>
      <c r="RPY46" s="451"/>
      <c r="RPZ46" s="454"/>
      <c r="RQA46" s="458"/>
      <c r="RQB46" s="459"/>
      <c r="RQC46" s="460"/>
      <c r="RQD46" s="461"/>
      <c r="RQE46" s="462"/>
      <c r="RQF46" s="458"/>
      <c r="RQG46" s="451"/>
      <c r="RQH46" s="463"/>
      <c r="RQI46" s="451"/>
      <c r="RQJ46" s="451"/>
      <c r="RQK46" s="453"/>
      <c r="RQM46" s="449"/>
      <c r="RQN46" s="449"/>
      <c r="RQO46" s="449"/>
      <c r="RQP46" s="450"/>
      <c r="RQQ46" s="451"/>
      <c r="RQR46" s="451"/>
      <c r="RQS46" s="451"/>
      <c r="RQT46" s="449"/>
      <c r="RQU46" s="452"/>
      <c r="RQV46" s="453"/>
      <c r="RQW46" s="454"/>
      <c r="RQX46" s="449"/>
      <c r="RQY46" s="453"/>
      <c r="RQZ46" s="453"/>
      <c r="RRA46" s="450"/>
      <c r="RRB46" s="454"/>
      <c r="RRC46" s="455"/>
      <c r="RRD46" s="453"/>
      <c r="RRE46" s="456"/>
      <c r="RRF46" s="453"/>
      <c r="RRG46" s="456"/>
      <c r="RRH46" s="454"/>
      <c r="RRI46" s="451"/>
      <c r="RRJ46" s="454"/>
      <c r="RRK46" s="450"/>
      <c r="RRL46" s="456"/>
      <c r="RRM46" s="456"/>
      <c r="RRN46" s="456"/>
      <c r="RRO46" s="456"/>
      <c r="RRP46" s="271"/>
      <c r="RRQ46" s="451"/>
      <c r="RRR46" s="454"/>
      <c r="RRS46" s="451"/>
      <c r="RRT46" s="457"/>
      <c r="RRU46" s="271"/>
      <c r="RRV46" s="451"/>
      <c r="RRW46" s="454"/>
      <c r="RRX46" s="451"/>
      <c r="RRY46" s="457"/>
      <c r="RRZ46" s="451"/>
      <c r="RSA46" s="457"/>
      <c r="RSB46" s="457"/>
      <c r="RSC46" s="457"/>
      <c r="RSD46" s="271"/>
      <c r="RSE46" s="271"/>
      <c r="RSF46" s="451"/>
      <c r="RSG46" s="454"/>
      <c r="RSH46" s="451"/>
      <c r="RSI46" s="454"/>
      <c r="RSJ46" s="458"/>
      <c r="RSK46" s="459"/>
      <c r="RSL46" s="460"/>
      <c r="RSM46" s="461"/>
      <c r="RSN46" s="462"/>
      <c r="RSO46" s="458"/>
      <c r="RSP46" s="451"/>
      <c r="RSQ46" s="463"/>
      <c r="RSR46" s="451"/>
      <c r="RSS46" s="451"/>
      <c r="RST46" s="453"/>
      <c r="RSV46" s="449"/>
      <c r="RSW46" s="449"/>
      <c r="RSX46" s="449"/>
      <c r="RSY46" s="450"/>
      <c r="RSZ46" s="451"/>
      <c r="RTA46" s="451"/>
      <c r="RTB46" s="451"/>
      <c r="RTC46" s="449"/>
      <c r="RTD46" s="452"/>
      <c r="RTE46" s="453"/>
      <c r="RTF46" s="454"/>
      <c r="RTG46" s="449"/>
      <c r="RTH46" s="453"/>
      <c r="RTI46" s="453"/>
      <c r="RTJ46" s="450"/>
      <c r="RTK46" s="454"/>
      <c r="RTL46" s="455"/>
      <c r="RTM46" s="453"/>
      <c r="RTN46" s="456"/>
      <c r="RTO46" s="453"/>
      <c r="RTP46" s="456"/>
      <c r="RTQ46" s="454"/>
      <c r="RTR46" s="451"/>
      <c r="RTS46" s="454"/>
      <c r="RTT46" s="450"/>
      <c r="RTU46" s="456"/>
      <c r="RTV46" s="456"/>
      <c r="RTW46" s="456"/>
      <c r="RTX46" s="456"/>
      <c r="RTY46" s="271"/>
      <c r="RTZ46" s="451"/>
      <c r="RUA46" s="454"/>
      <c r="RUB46" s="451"/>
      <c r="RUC46" s="457"/>
      <c r="RUD46" s="271"/>
      <c r="RUE46" s="451"/>
      <c r="RUF46" s="454"/>
      <c r="RUG46" s="451"/>
      <c r="RUH46" s="457"/>
      <c r="RUI46" s="451"/>
      <c r="RUJ46" s="457"/>
      <c r="RUK46" s="457"/>
      <c r="RUL46" s="457"/>
      <c r="RUM46" s="271"/>
      <c r="RUN46" s="271"/>
      <c r="RUO46" s="451"/>
      <c r="RUP46" s="454"/>
      <c r="RUQ46" s="451"/>
      <c r="RUR46" s="454"/>
      <c r="RUS46" s="458"/>
      <c r="RUT46" s="459"/>
      <c r="RUU46" s="460"/>
      <c r="RUV46" s="461"/>
      <c r="RUW46" s="462"/>
      <c r="RUX46" s="458"/>
      <c r="RUY46" s="451"/>
      <c r="RUZ46" s="463"/>
      <c r="RVA46" s="451"/>
      <c r="RVB46" s="451"/>
      <c r="RVC46" s="453"/>
      <c r="RVE46" s="449"/>
      <c r="RVF46" s="449"/>
      <c r="RVG46" s="449"/>
      <c r="RVH46" s="450"/>
      <c r="RVI46" s="451"/>
      <c r="RVJ46" s="451"/>
      <c r="RVK46" s="451"/>
      <c r="RVL46" s="449"/>
      <c r="RVM46" s="452"/>
      <c r="RVN46" s="453"/>
      <c r="RVO46" s="454"/>
      <c r="RVP46" s="449"/>
      <c r="RVQ46" s="453"/>
      <c r="RVR46" s="453"/>
      <c r="RVS46" s="450"/>
      <c r="RVT46" s="454"/>
      <c r="RVU46" s="455"/>
      <c r="RVV46" s="453"/>
      <c r="RVW46" s="456"/>
      <c r="RVX46" s="453"/>
      <c r="RVY46" s="456"/>
      <c r="RVZ46" s="454"/>
      <c r="RWA46" s="451"/>
      <c r="RWB46" s="454"/>
      <c r="RWC46" s="450"/>
      <c r="RWD46" s="456"/>
      <c r="RWE46" s="456"/>
      <c r="RWF46" s="456"/>
      <c r="RWG46" s="456"/>
      <c r="RWH46" s="271"/>
      <c r="RWI46" s="451"/>
      <c r="RWJ46" s="454"/>
      <c r="RWK46" s="451"/>
      <c r="RWL46" s="457"/>
      <c r="RWM46" s="271"/>
      <c r="RWN46" s="451"/>
      <c r="RWO46" s="454"/>
      <c r="RWP46" s="451"/>
      <c r="RWQ46" s="457"/>
      <c r="RWR46" s="451"/>
      <c r="RWS46" s="457"/>
      <c r="RWT46" s="457"/>
      <c r="RWU46" s="457"/>
      <c r="RWV46" s="271"/>
      <c r="RWW46" s="271"/>
      <c r="RWX46" s="451"/>
      <c r="RWY46" s="454"/>
      <c r="RWZ46" s="451"/>
      <c r="RXA46" s="454"/>
      <c r="RXB46" s="458"/>
      <c r="RXC46" s="459"/>
      <c r="RXD46" s="460"/>
      <c r="RXE46" s="461"/>
      <c r="RXF46" s="462"/>
      <c r="RXG46" s="458"/>
      <c r="RXH46" s="451"/>
      <c r="RXI46" s="463"/>
      <c r="RXJ46" s="451"/>
      <c r="RXK46" s="451"/>
      <c r="RXL46" s="453"/>
      <c r="RXN46" s="449"/>
      <c r="RXO46" s="449"/>
      <c r="RXP46" s="449"/>
      <c r="RXQ46" s="450"/>
      <c r="RXR46" s="451"/>
      <c r="RXS46" s="451"/>
      <c r="RXT46" s="451"/>
      <c r="RXU46" s="449"/>
      <c r="RXV46" s="452"/>
      <c r="RXW46" s="453"/>
      <c r="RXX46" s="454"/>
      <c r="RXY46" s="449"/>
      <c r="RXZ46" s="453"/>
      <c r="RYA46" s="453"/>
      <c r="RYB46" s="450"/>
      <c r="RYC46" s="454"/>
      <c r="RYD46" s="455"/>
      <c r="RYE46" s="453"/>
      <c r="RYF46" s="456"/>
      <c r="RYG46" s="453"/>
      <c r="RYH46" s="456"/>
      <c r="RYI46" s="454"/>
      <c r="RYJ46" s="451"/>
      <c r="RYK46" s="454"/>
      <c r="RYL46" s="450"/>
      <c r="RYM46" s="456"/>
      <c r="RYN46" s="456"/>
      <c r="RYO46" s="456"/>
      <c r="RYP46" s="456"/>
      <c r="RYQ46" s="271"/>
      <c r="RYR46" s="451"/>
      <c r="RYS46" s="454"/>
      <c r="RYT46" s="451"/>
      <c r="RYU46" s="457"/>
      <c r="RYV46" s="271"/>
      <c r="RYW46" s="451"/>
      <c r="RYX46" s="454"/>
      <c r="RYY46" s="451"/>
      <c r="RYZ46" s="457"/>
      <c r="RZA46" s="451"/>
      <c r="RZB46" s="457"/>
      <c r="RZC46" s="457"/>
      <c r="RZD46" s="457"/>
      <c r="RZE46" s="271"/>
      <c r="RZF46" s="271"/>
      <c r="RZG46" s="451"/>
      <c r="RZH46" s="454"/>
      <c r="RZI46" s="451"/>
      <c r="RZJ46" s="454"/>
      <c r="RZK46" s="458"/>
      <c r="RZL46" s="459"/>
      <c r="RZM46" s="460"/>
      <c r="RZN46" s="461"/>
      <c r="RZO46" s="462"/>
      <c r="RZP46" s="458"/>
      <c r="RZQ46" s="451"/>
      <c r="RZR46" s="463"/>
      <c r="RZS46" s="451"/>
      <c r="RZT46" s="451"/>
      <c r="RZU46" s="453"/>
      <c r="RZW46" s="449"/>
      <c r="RZX46" s="449"/>
      <c r="RZY46" s="449"/>
      <c r="RZZ46" s="450"/>
      <c r="SAA46" s="451"/>
      <c r="SAB46" s="451"/>
      <c r="SAC46" s="451"/>
      <c r="SAD46" s="449"/>
      <c r="SAE46" s="452"/>
      <c r="SAF46" s="453"/>
      <c r="SAG46" s="454"/>
      <c r="SAH46" s="449"/>
      <c r="SAI46" s="453"/>
      <c r="SAJ46" s="453"/>
      <c r="SAK46" s="450"/>
      <c r="SAL46" s="454"/>
      <c r="SAM46" s="455"/>
      <c r="SAN46" s="453"/>
      <c r="SAO46" s="456"/>
      <c r="SAP46" s="453"/>
      <c r="SAQ46" s="456"/>
      <c r="SAR46" s="454"/>
      <c r="SAS46" s="451"/>
      <c r="SAT46" s="454"/>
      <c r="SAU46" s="450"/>
      <c r="SAV46" s="456"/>
      <c r="SAW46" s="456"/>
      <c r="SAX46" s="456"/>
      <c r="SAY46" s="456"/>
      <c r="SAZ46" s="271"/>
      <c r="SBA46" s="451"/>
      <c r="SBB46" s="454"/>
      <c r="SBC46" s="451"/>
      <c r="SBD46" s="457"/>
      <c r="SBE46" s="271"/>
      <c r="SBF46" s="451"/>
      <c r="SBG46" s="454"/>
      <c r="SBH46" s="451"/>
      <c r="SBI46" s="457"/>
      <c r="SBJ46" s="451"/>
      <c r="SBK46" s="457"/>
      <c r="SBL46" s="457"/>
      <c r="SBM46" s="457"/>
      <c r="SBN46" s="271"/>
      <c r="SBO46" s="271"/>
      <c r="SBP46" s="451"/>
      <c r="SBQ46" s="454"/>
      <c r="SBR46" s="451"/>
      <c r="SBS46" s="454"/>
      <c r="SBT46" s="458"/>
      <c r="SBU46" s="459"/>
      <c r="SBV46" s="460"/>
      <c r="SBW46" s="461"/>
      <c r="SBX46" s="462"/>
      <c r="SBY46" s="458"/>
      <c r="SBZ46" s="451"/>
      <c r="SCA46" s="463"/>
      <c r="SCB46" s="451"/>
      <c r="SCC46" s="451"/>
      <c r="SCD46" s="453"/>
      <c r="SCF46" s="449"/>
      <c r="SCG46" s="449"/>
      <c r="SCH46" s="449"/>
      <c r="SCI46" s="450"/>
      <c r="SCJ46" s="451"/>
      <c r="SCK46" s="451"/>
      <c r="SCL46" s="451"/>
      <c r="SCM46" s="449"/>
      <c r="SCN46" s="452"/>
      <c r="SCO46" s="453"/>
      <c r="SCP46" s="454"/>
      <c r="SCQ46" s="449"/>
      <c r="SCR46" s="453"/>
      <c r="SCS46" s="453"/>
      <c r="SCT46" s="450"/>
      <c r="SCU46" s="454"/>
      <c r="SCV46" s="455"/>
      <c r="SCW46" s="453"/>
      <c r="SCX46" s="456"/>
      <c r="SCY46" s="453"/>
      <c r="SCZ46" s="456"/>
      <c r="SDA46" s="454"/>
      <c r="SDB46" s="451"/>
      <c r="SDC46" s="454"/>
      <c r="SDD46" s="450"/>
      <c r="SDE46" s="456"/>
      <c r="SDF46" s="456"/>
      <c r="SDG46" s="456"/>
      <c r="SDH46" s="456"/>
      <c r="SDI46" s="271"/>
      <c r="SDJ46" s="451"/>
      <c r="SDK46" s="454"/>
      <c r="SDL46" s="451"/>
      <c r="SDM46" s="457"/>
      <c r="SDN46" s="271"/>
      <c r="SDO46" s="451"/>
      <c r="SDP46" s="454"/>
      <c r="SDQ46" s="451"/>
      <c r="SDR46" s="457"/>
      <c r="SDS46" s="451"/>
      <c r="SDT46" s="457"/>
      <c r="SDU46" s="457"/>
      <c r="SDV46" s="457"/>
      <c r="SDW46" s="271"/>
      <c r="SDX46" s="271"/>
      <c r="SDY46" s="451"/>
      <c r="SDZ46" s="454"/>
      <c r="SEA46" s="451"/>
      <c r="SEB46" s="454"/>
      <c r="SEC46" s="458"/>
      <c r="SED46" s="459"/>
      <c r="SEE46" s="460"/>
      <c r="SEF46" s="461"/>
      <c r="SEG46" s="462"/>
      <c r="SEH46" s="458"/>
      <c r="SEI46" s="451"/>
      <c r="SEJ46" s="463"/>
      <c r="SEK46" s="451"/>
      <c r="SEL46" s="451"/>
      <c r="SEM46" s="453"/>
      <c r="SEO46" s="449"/>
      <c r="SEP46" s="449"/>
      <c r="SEQ46" s="449"/>
      <c r="SER46" s="450"/>
      <c r="SES46" s="451"/>
      <c r="SET46" s="451"/>
      <c r="SEU46" s="451"/>
      <c r="SEV46" s="449"/>
      <c r="SEW46" s="452"/>
      <c r="SEX46" s="453"/>
      <c r="SEY46" s="454"/>
      <c r="SEZ46" s="449"/>
      <c r="SFA46" s="453"/>
      <c r="SFB46" s="453"/>
      <c r="SFC46" s="450"/>
      <c r="SFD46" s="454"/>
      <c r="SFE46" s="455"/>
      <c r="SFF46" s="453"/>
      <c r="SFG46" s="456"/>
      <c r="SFH46" s="453"/>
      <c r="SFI46" s="456"/>
      <c r="SFJ46" s="454"/>
      <c r="SFK46" s="451"/>
      <c r="SFL46" s="454"/>
      <c r="SFM46" s="450"/>
      <c r="SFN46" s="456"/>
      <c r="SFO46" s="456"/>
      <c r="SFP46" s="456"/>
      <c r="SFQ46" s="456"/>
      <c r="SFR46" s="271"/>
      <c r="SFS46" s="451"/>
      <c r="SFT46" s="454"/>
      <c r="SFU46" s="451"/>
      <c r="SFV46" s="457"/>
      <c r="SFW46" s="271"/>
      <c r="SFX46" s="451"/>
      <c r="SFY46" s="454"/>
      <c r="SFZ46" s="451"/>
      <c r="SGA46" s="457"/>
      <c r="SGB46" s="451"/>
      <c r="SGC46" s="457"/>
      <c r="SGD46" s="457"/>
      <c r="SGE46" s="457"/>
      <c r="SGF46" s="271"/>
      <c r="SGG46" s="271"/>
      <c r="SGH46" s="451"/>
      <c r="SGI46" s="454"/>
      <c r="SGJ46" s="451"/>
      <c r="SGK46" s="454"/>
      <c r="SGL46" s="458"/>
      <c r="SGM46" s="459"/>
      <c r="SGN46" s="460"/>
      <c r="SGO46" s="461"/>
      <c r="SGP46" s="462"/>
      <c r="SGQ46" s="458"/>
      <c r="SGR46" s="451"/>
      <c r="SGS46" s="463"/>
      <c r="SGT46" s="451"/>
      <c r="SGU46" s="451"/>
      <c r="SGV46" s="453"/>
      <c r="SGX46" s="449"/>
      <c r="SGY46" s="449"/>
      <c r="SGZ46" s="449"/>
      <c r="SHA46" s="450"/>
      <c r="SHB46" s="451"/>
      <c r="SHC46" s="451"/>
      <c r="SHD46" s="451"/>
      <c r="SHE46" s="449"/>
      <c r="SHF46" s="452"/>
      <c r="SHG46" s="453"/>
      <c r="SHH46" s="454"/>
      <c r="SHI46" s="449"/>
      <c r="SHJ46" s="453"/>
      <c r="SHK46" s="453"/>
      <c r="SHL46" s="450"/>
      <c r="SHM46" s="454"/>
      <c r="SHN46" s="455"/>
      <c r="SHO46" s="453"/>
      <c r="SHP46" s="456"/>
      <c r="SHQ46" s="453"/>
      <c r="SHR46" s="456"/>
      <c r="SHS46" s="454"/>
      <c r="SHT46" s="451"/>
      <c r="SHU46" s="454"/>
      <c r="SHV46" s="450"/>
      <c r="SHW46" s="456"/>
      <c r="SHX46" s="456"/>
      <c r="SHY46" s="456"/>
      <c r="SHZ46" s="456"/>
      <c r="SIA46" s="271"/>
      <c r="SIB46" s="451"/>
      <c r="SIC46" s="454"/>
      <c r="SID46" s="451"/>
      <c r="SIE46" s="457"/>
      <c r="SIF46" s="271"/>
      <c r="SIG46" s="451"/>
      <c r="SIH46" s="454"/>
      <c r="SII46" s="451"/>
      <c r="SIJ46" s="457"/>
      <c r="SIK46" s="451"/>
      <c r="SIL46" s="457"/>
      <c r="SIM46" s="457"/>
      <c r="SIN46" s="457"/>
      <c r="SIO46" s="271"/>
      <c r="SIP46" s="271"/>
      <c r="SIQ46" s="451"/>
      <c r="SIR46" s="454"/>
      <c r="SIS46" s="451"/>
      <c r="SIT46" s="454"/>
      <c r="SIU46" s="458"/>
      <c r="SIV46" s="459"/>
      <c r="SIW46" s="460"/>
      <c r="SIX46" s="461"/>
      <c r="SIY46" s="462"/>
      <c r="SIZ46" s="458"/>
      <c r="SJA46" s="451"/>
      <c r="SJB46" s="463"/>
      <c r="SJC46" s="451"/>
      <c r="SJD46" s="451"/>
      <c r="SJE46" s="453"/>
      <c r="SJG46" s="449"/>
      <c r="SJH46" s="449"/>
      <c r="SJI46" s="449"/>
      <c r="SJJ46" s="450"/>
      <c r="SJK46" s="451"/>
      <c r="SJL46" s="451"/>
      <c r="SJM46" s="451"/>
      <c r="SJN46" s="449"/>
      <c r="SJO46" s="452"/>
      <c r="SJP46" s="453"/>
      <c r="SJQ46" s="454"/>
      <c r="SJR46" s="449"/>
      <c r="SJS46" s="453"/>
      <c r="SJT46" s="453"/>
      <c r="SJU46" s="450"/>
      <c r="SJV46" s="454"/>
      <c r="SJW46" s="455"/>
      <c r="SJX46" s="453"/>
      <c r="SJY46" s="456"/>
      <c r="SJZ46" s="453"/>
      <c r="SKA46" s="456"/>
      <c r="SKB46" s="454"/>
      <c r="SKC46" s="451"/>
      <c r="SKD46" s="454"/>
      <c r="SKE46" s="450"/>
      <c r="SKF46" s="456"/>
      <c r="SKG46" s="456"/>
      <c r="SKH46" s="456"/>
      <c r="SKI46" s="456"/>
      <c r="SKJ46" s="271"/>
      <c r="SKK46" s="451"/>
      <c r="SKL46" s="454"/>
      <c r="SKM46" s="451"/>
      <c r="SKN46" s="457"/>
      <c r="SKO46" s="271"/>
      <c r="SKP46" s="451"/>
      <c r="SKQ46" s="454"/>
      <c r="SKR46" s="451"/>
      <c r="SKS46" s="457"/>
      <c r="SKT46" s="451"/>
      <c r="SKU46" s="457"/>
      <c r="SKV46" s="457"/>
      <c r="SKW46" s="457"/>
      <c r="SKX46" s="271"/>
      <c r="SKY46" s="271"/>
      <c r="SKZ46" s="451"/>
      <c r="SLA46" s="454"/>
      <c r="SLB46" s="451"/>
      <c r="SLC46" s="454"/>
      <c r="SLD46" s="458"/>
      <c r="SLE46" s="459"/>
      <c r="SLF46" s="460"/>
      <c r="SLG46" s="461"/>
      <c r="SLH46" s="462"/>
      <c r="SLI46" s="458"/>
      <c r="SLJ46" s="451"/>
      <c r="SLK46" s="463"/>
      <c r="SLL46" s="451"/>
      <c r="SLM46" s="451"/>
      <c r="SLN46" s="453"/>
      <c r="SLP46" s="449"/>
      <c r="SLQ46" s="449"/>
      <c r="SLR46" s="449"/>
      <c r="SLS46" s="450"/>
      <c r="SLT46" s="451"/>
      <c r="SLU46" s="451"/>
      <c r="SLV46" s="451"/>
      <c r="SLW46" s="449"/>
      <c r="SLX46" s="452"/>
      <c r="SLY46" s="453"/>
      <c r="SLZ46" s="454"/>
      <c r="SMA46" s="449"/>
      <c r="SMB46" s="453"/>
      <c r="SMC46" s="453"/>
      <c r="SMD46" s="450"/>
      <c r="SME46" s="454"/>
      <c r="SMF46" s="455"/>
      <c r="SMG46" s="453"/>
      <c r="SMH46" s="456"/>
      <c r="SMI46" s="453"/>
      <c r="SMJ46" s="456"/>
      <c r="SMK46" s="454"/>
      <c r="SML46" s="451"/>
      <c r="SMM46" s="454"/>
      <c r="SMN46" s="450"/>
      <c r="SMO46" s="456"/>
      <c r="SMP46" s="456"/>
      <c r="SMQ46" s="456"/>
      <c r="SMR46" s="456"/>
      <c r="SMS46" s="271"/>
      <c r="SMT46" s="451"/>
      <c r="SMU46" s="454"/>
      <c r="SMV46" s="451"/>
      <c r="SMW46" s="457"/>
      <c r="SMX46" s="271"/>
      <c r="SMY46" s="451"/>
      <c r="SMZ46" s="454"/>
      <c r="SNA46" s="451"/>
      <c r="SNB46" s="457"/>
      <c r="SNC46" s="451"/>
      <c r="SND46" s="457"/>
      <c r="SNE46" s="457"/>
      <c r="SNF46" s="457"/>
      <c r="SNG46" s="271"/>
      <c r="SNH46" s="271"/>
      <c r="SNI46" s="451"/>
      <c r="SNJ46" s="454"/>
      <c r="SNK46" s="451"/>
      <c r="SNL46" s="454"/>
      <c r="SNM46" s="458"/>
      <c r="SNN46" s="459"/>
      <c r="SNO46" s="460"/>
      <c r="SNP46" s="461"/>
      <c r="SNQ46" s="462"/>
      <c r="SNR46" s="458"/>
      <c r="SNS46" s="451"/>
      <c r="SNT46" s="463"/>
      <c r="SNU46" s="451"/>
      <c r="SNV46" s="451"/>
      <c r="SNW46" s="453"/>
      <c r="SNY46" s="449"/>
      <c r="SNZ46" s="449"/>
      <c r="SOA46" s="449"/>
      <c r="SOB46" s="450"/>
      <c r="SOC46" s="451"/>
      <c r="SOD46" s="451"/>
      <c r="SOE46" s="451"/>
      <c r="SOF46" s="449"/>
      <c r="SOG46" s="452"/>
      <c r="SOH46" s="453"/>
      <c r="SOI46" s="454"/>
      <c r="SOJ46" s="449"/>
      <c r="SOK46" s="453"/>
      <c r="SOL46" s="453"/>
      <c r="SOM46" s="450"/>
      <c r="SON46" s="454"/>
      <c r="SOO46" s="455"/>
      <c r="SOP46" s="453"/>
      <c r="SOQ46" s="456"/>
      <c r="SOR46" s="453"/>
      <c r="SOS46" s="456"/>
      <c r="SOT46" s="454"/>
      <c r="SOU46" s="451"/>
      <c r="SOV46" s="454"/>
      <c r="SOW46" s="450"/>
      <c r="SOX46" s="456"/>
      <c r="SOY46" s="456"/>
      <c r="SOZ46" s="456"/>
      <c r="SPA46" s="456"/>
      <c r="SPB46" s="271"/>
      <c r="SPC46" s="451"/>
      <c r="SPD46" s="454"/>
      <c r="SPE46" s="451"/>
      <c r="SPF46" s="457"/>
      <c r="SPG46" s="271"/>
      <c r="SPH46" s="451"/>
      <c r="SPI46" s="454"/>
      <c r="SPJ46" s="451"/>
      <c r="SPK46" s="457"/>
      <c r="SPL46" s="451"/>
      <c r="SPM46" s="457"/>
      <c r="SPN46" s="457"/>
      <c r="SPO46" s="457"/>
      <c r="SPP46" s="271"/>
      <c r="SPQ46" s="271"/>
      <c r="SPR46" s="451"/>
      <c r="SPS46" s="454"/>
      <c r="SPT46" s="451"/>
      <c r="SPU46" s="454"/>
      <c r="SPV46" s="458"/>
      <c r="SPW46" s="459"/>
      <c r="SPX46" s="460"/>
      <c r="SPY46" s="461"/>
      <c r="SPZ46" s="462"/>
      <c r="SQA46" s="458"/>
      <c r="SQB46" s="451"/>
      <c r="SQC46" s="463"/>
      <c r="SQD46" s="451"/>
      <c r="SQE46" s="451"/>
      <c r="SQF46" s="453"/>
      <c r="SQH46" s="449"/>
      <c r="SQI46" s="449"/>
      <c r="SQJ46" s="449"/>
      <c r="SQK46" s="450"/>
      <c r="SQL46" s="451"/>
      <c r="SQM46" s="451"/>
      <c r="SQN46" s="451"/>
      <c r="SQO46" s="449"/>
      <c r="SQP46" s="452"/>
      <c r="SQQ46" s="453"/>
      <c r="SQR46" s="454"/>
      <c r="SQS46" s="449"/>
      <c r="SQT46" s="453"/>
      <c r="SQU46" s="453"/>
      <c r="SQV46" s="450"/>
      <c r="SQW46" s="454"/>
      <c r="SQX46" s="455"/>
      <c r="SQY46" s="453"/>
      <c r="SQZ46" s="456"/>
      <c r="SRA46" s="453"/>
      <c r="SRB46" s="456"/>
      <c r="SRC46" s="454"/>
      <c r="SRD46" s="451"/>
      <c r="SRE46" s="454"/>
      <c r="SRF46" s="450"/>
      <c r="SRG46" s="456"/>
      <c r="SRH46" s="456"/>
      <c r="SRI46" s="456"/>
      <c r="SRJ46" s="456"/>
      <c r="SRK46" s="271"/>
      <c r="SRL46" s="451"/>
      <c r="SRM46" s="454"/>
      <c r="SRN46" s="451"/>
      <c r="SRO46" s="457"/>
      <c r="SRP46" s="271"/>
      <c r="SRQ46" s="451"/>
      <c r="SRR46" s="454"/>
      <c r="SRS46" s="451"/>
      <c r="SRT46" s="457"/>
      <c r="SRU46" s="451"/>
      <c r="SRV46" s="457"/>
      <c r="SRW46" s="457"/>
      <c r="SRX46" s="457"/>
      <c r="SRY46" s="271"/>
      <c r="SRZ46" s="271"/>
      <c r="SSA46" s="451"/>
      <c r="SSB46" s="454"/>
      <c r="SSC46" s="451"/>
      <c r="SSD46" s="454"/>
      <c r="SSE46" s="458"/>
      <c r="SSF46" s="459"/>
      <c r="SSG46" s="460"/>
      <c r="SSH46" s="461"/>
      <c r="SSI46" s="462"/>
      <c r="SSJ46" s="458"/>
      <c r="SSK46" s="451"/>
      <c r="SSL46" s="463"/>
      <c r="SSM46" s="451"/>
      <c r="SSN46" s="451"/>
      <c r="SSO46" s="453"/>
      <c r="SSQ46" s="449"/>
      <c r="SSR46" s="449"/>
      <c r="SSS46" s="449"/>
      <c r="SST46" s="450"/>
      <c r="SSU46" s="451"/>
      <c r="SSV46" s="451"/>
      <c r="SSW46" s="451"/>
      <c r="SSX46" s="449"/>
      <c r="SSY46" s="452"/>
      <c r="SSZ46" s="453"/>
      <c r="STA46" s="454"/>
      <c r="STB46" s="449"/>
      <c r="STC46" s="453"/>
      <c r="STD46" s="453"/>
      <c r="STE46" s="450"/>
      <c r="STF46" s="454"/>
      <c r="STG46" s="455"/>
      <c r="STH46" s="453"/>
      <c r="STI46" s="456"/>
      <c r="STJ46" s="453"/>
      <c r="STK46" s="456"/>
      <c r="STL46" s="454"/>
      <c r="STM46" s="451"/>
      <c r="STN46" s="454"/>
      <c r="STO46" s="450"/>
      <c r="STP46" s="456"/>
      <c r="STQ46" s="456"/>
      <c r="STR46" s="456"/>
      <c r="STS46" s="456"/>
      <c r="STT46" s="271"/>
      <c r="STU46" s="451"/>
      <c r="STV46" s="454"/>
      <c r="STW46" s="451"/>
      <c r="STX46" s="457"/>
      <c r="STY46" s="271"/>
      <c r="STZ46" s="451"/>
      <c r="SUA46" s="454"/>
      <c r="SUB46" s="451"/>
      <c r="SUC46" s="457"/>
      <c r="SUD46" s="451"/>
      <c r="SUE46" s="457"/>
      <c r="SUF46" s="457"/>
      <c r="SUG46" s="457"/>
      <c r="SUH46" s="271"/>
      <c r="SUI46" s="271"/>
      <c r="SUJ46" s="451"/>
      <c r="SUK46" s="454"/>
      <c r="SUL46" s="451"/>
      <c r="SUM46" s="454"/>
      <c r="SUN46" s="458"/>
      <c r="SUO46" s="459"/>
      <c r="SUP46" s="460"/>
      <c r="SUQ46" s="461"/>
      <c r="SUR46" s="462"/>
      <c r="SUS46" s="458"/>
      <c r="SUT46" s="451"/>
      <c r="SUU46" s="463"/>
      <c r="SUV46" s="451"/>
      <c r="SUW46" s="451"/>
      <c r="SUX46" s="453"/>
      <c r="SUZ46" s="449"/>
      <c r="SVA46" s="449"/>
      <c r="SVB46" s="449"/>
      <c r="SVC46" s="450"/>
      <c r="SVD46" s="451"/>
      <c r="SVE46" s="451"/>
      <c r="SVF46" s="451"/>
      <c r="SVG46" s="449"/>
      <c r="SVH46" s="452"/>
      <c r="SVI46" s="453"/>
      <c r="SVJ46" s="454"/>
      <c r="SVK46" s="449"/>
      <c r="SVL46" s="453"/>
      <c r="SVM46" s="453"/>
      <c r="SVN46" s="450"/>
      <c r="SVO46" s="454"/>
      <c r="SVP46" s="455"/>
      <c r="SVQ46" s="453"/>
      <c r="SVR46" s="456"/>
      <c r="SVS46" s="453"/>
      <c r="SVT46" s="456"/>
      <c r="SVU46" s="454"/>
      <c r="SVV46" s="451"/>
      <c r="SVW46" s="454"/>
      <c r="SVX46" s="450"/>
      <c r="SVY46" s="456"/>
      <c r="SVZ46" s="456"/>
      <c r="SWA46" s="456"/>
      <c r="SWB46" s="456"/>
      <c r="SWC46" s="271"/>
      <c r="SWD46" s="451"/>
      <c r="SWE46" s="454"/>
      <c r="SWF46" s="451"/>
      <c r="SWG46" s="457"/>
      <c r="SWH46" s="271"/>
      <c r="SWI46" s="451"/>
      <c r="SWJ46" s="454"/>
      <c r="SWK46" s="451"/>
      <c r="SWL46" s="457"/>
      <c r="SWM46" s="451"/>
      <c r="SWN46" s="457"/>
      <c r="SWO46" s="457"/>
      <c r="SWP46" s="457"/>
      <c r="SWQ46" s="271"/>
      <c r="SWR46" s="271"/>
      <c r="SWS46" s="451"/>
      <c r="SWT46" s="454"/>
      <c r="SWU46" s="451"/>
      <c r="SWV46" s="454"/>
      <c r="SWW46" s="458"/>
      <c r="SWX46" s="459"/>
      <c r="SWY46" s="460"/>
      <c r="SWZ46" s="461"/>
      <c r="SXA46" s="462"/>
      <c r="SXB46" s="458"/>
      <c r="SXC46" s="451"/>
      <c r="SXD46" s="463"/>
      <c r="SXE46" s="451"/>
      <c r="SXF46" s="451"/>
      <c r="SXG46" s="453"/>
      <c r="SXI46" s="449"/>
      <c r="SXJ46" s="449"/>
      <c r="SXK46" s="449"/>
      <c r="SXL46" s="450"/>
      <c r="SXM46" s="451"/>
      <c r="SXN46" s="451"/>
      <c r="SXO46" s="451"/>
      <c r="SXP46" s="449"/>
      <c r="SXQ46" s="452"/>
      <c r="SXR46" s="453"/>
      <c r="SXS46" s="454"/>
      <c r="SXT46" s="449"/>
      <c r="SXU46" s="453"/>
      <c r="SXV46" s="453"/>
      <c r="SXW46" s="450"/>
      <c r="SXX46" s="454"/>
      <c r="SXY46" s="455"/>
      <c r="SXZ46" s="453"/>
      <c r="SYA46" s="456"/>
      <c r="SYB46" s="453"/>
      <c r="SYC46" s="456"/>
      <c r="SYD46" s="454"/>
      <c r="SYE46" s="451"/>
      <c r="SYF46" s="454"/>
      <c r="SYG46" s="450"/>
      <c r="SYH46" s="456"/>
      <c r="SYI46" s="456"/>
      <c r="SYJ46" s="456"/>
      <c r="SYK46" s="456"/>
      <c r="SYL46" s="271"/>
      <c r="SYM46" s="451"/>
      <c r="SYN46" s="454"/>
      <c r="SYO46" s="451"/>
      <c r="SYP46" s="457"/>
      <c r="SYQ46" s="271"/>
      <c r="SYR46" s="451"/>
      <c r="SYS46" s="454"/>
      <c r="SYT46" s="451"/>
      <c r="SYU46" s="457"/>
      <c r="SYV46" s="451"/>
      <c r="SYW46" s="457"/>
      <c r="SYX46" s="457"/>
      <c r="SYY46" s="457"/>
      <c r="SYZ46" s="271"/>
      <c r="SZA46" s="271"/>
      <c r="SZB46" s="451"/>
      <c r="SZC46" s="454"/>
      <c r="SZD46" s="451"/>
      <c r="SZE46" s="454"/>
      <c r="SZF46" s="458"/>
      <c r="SZG46" s="459"/>
      <c r="SZH46" s="460"/>
      <c r="SZI46" s="461"/>
      <c r="SZJ46" s="462"/>
      <c r="SZK46" s="458"/>
      <c r="SZL46" s="451"/>
      <c r="SZM46" s="463"/>
      <c r="SZN46" s="451"/>
      <c r="SZO46" s="451"/>
      <c r="SZP46" s="453"/>
      <c r="SZR46" s="449"/>
      <c r="SZS46" s="449"/>
      <c r="SZT46" s="449"/>
      <c r="SZU46" s="450"/>
      <c r="SZV46" s="451"/>
      <c r="SZW46" s="451"/>
      <c r="SZX46" s="451"/>
      <c r="SZY46" s="449"/>
      <c r="SZZ46" s="452"/>
      <c r="TAA46" s="453"/>
      <c r="TAB46" s="454"/>
      <c r="TAC46" s="449"/>
      <c r="TAD46" s="453"/>
      <c r="TAE46" s="453"/>
      <c r="TAF46" s="450"/>
      <c r="TAG46" s="454"/>
      <c r="TAH46" s="455"/>
      <c r="TAI46" s="453"/>
      <c r="TAJ46" s="456"/>
      <c r="TAK46" s="453"/>
      <c r="TAL46" s="456"/>
      <c r="TAM46" s="454"/>
      <c r="TAN46" s="451"/>
      <c r="TAO46" s="454"/>
      <c r="TAP46" s="450"/>
      <c r="TAQ46" s="456"/>
      <c r="TAR46" s="456"/>
      <c r="TAS46" s="456"/>
      <c r="TAT46" s="456"/>
      <c r="TAU46" s="271"/>
      <c r="TAV46" s="451"/>
      <c r="TAW46" s="454"/>
      <c r="TAX46" s="451"/>
      <c r="TAY46" s="457"/>
      <c r="TAZ46" s="271"/>
      <c r="TBA46" s="451"/>
      <c r="TBB46" s="454"/>
      <c r="TBC46" s="451"/>
      <c r="TBD46" s="457"/>
      <c r="TBE46" s="451"/>
      <c r="TBF46" s="457"/>
      <c r="TBG46" s="457"/>
      <c r="TBH46" s="457"/>
      <c r="TBI46" s="271"/>
      <c r="TBJ46" s="271"/>
      <c r="TBK46" s="451"/>
      <c r="TBL46" s="454"/>
      <c r="TBM46" s="451"/>
      <c r="TBN46" s="454"/>
      <c r="TBO46" s="458"/>
      <c r="TBP46" s="459"/>
      <c r="TBQ46" s="460"/>
      <c r="TBR46" s="461"/>
      <c r="TBS46" s="462"/>
      <c r="TBT46" s="458"/>
      <c r="TBU46" s="451"/>
      <c r="TBV46" s="463"/>
      <c r="TBW46" s="451"/>
      <c r="TBX46" s="451"/>
      <c r="TBY46" s="453"/>
      <c r="TCA46" s="449"/>
      <c r="TCB46" s="449"/>
      <c r="TCC46" s="449"/>
      <c r="TCD46" s="450"/>
      <c r="TCE46" s="451"/>
      <c r="TCF46" s="451"/>
      <c r="TCG46" s="451"/>
      <c r="TCH46" s="449"/>
      <c r="TCI46" s="452"/>
      <c r="TCJ46" s="453"/>
      <c r="TCK46" s="454"/>
      <c r="TCL46" s="449"/>
      <c r="TCM46" s="453"/>
      <c r="TCN46" s="453"/>
      <c r="TCO46" s="450"/>
      <c r="TCP46" s="454"/>
      <c r="TCQ46" s="455"/>
      <c r="TCR46" s="453"/>
      <c r="TCS46" s="456"/>
      <c r="TCT46" s="453"/>
      <c r="TCU46" s="456"/>
      <c r="TCV46" s="454"/>
      <c r="TCW46" s="451"/>
      <c r="TCX46" s="454"/>
      <c r="TCY46" s="450"/>
      <c r="TCZ46" s="456"/>
      <c r="TDA46" s="456"/>
      <c r="TDB46" s="456"/>
      <c r="TDC46" s="456"/>
      <c r="TDD46" s="271"/>
      <c r="TDE46" s="451"/>
      <c r="TDF46" s="454"/>
      <c r="TDG46" s="451"/>
      <c r="TDH46" s="457"/>
      <c r="TDI46" s="271"/>
      <c r="TDJ46" s="451"/>
      <c r="TDK46" s="454"/>
      <c r="TDL46" s="451"/>
      <c r="TDM46" s="457"/>
      <c r="TDN46" s="451"/>
      <c r="TDO46" s="457"/>
      <c r="TDP46" s="457"/>
      <c r="TDQ46" s="457"/>
      <c r="TDR46" s="271"/>
      <c r="TDS46" s="271"/>
      <c r="TDT46" s="451"/>
      <c r="TDU46" s="454"/>
      <c r="TDV46" s="451"/>
      <c r="TDW46" s="454"/>
      <c r="TDX46" s="458"/>
      <c r="TDY46" s="459"/>
      <c r="TDZ46" s="460"/>
      <c r="TEA46" s="461"/>
      <c r="TEB46" s="462"/>
      <c r="TEC46" s="458"/>
      <c r="TED46" s="451"/>
      <c r="TEE46" s="463"/>
      <c r="TEF46" s="451"/>
      <c r="TEG46" s="451"/>
      <c r="TEH46" s="453"/>
      <c r="TEJ46" s="449"/>
      <c r="TEK46" s="449"/>
      <c r="TEL46" s="449"/>
      <c r="TEM46" s="450"/>
      <c r="TEN46" s="451"/>
      <c r="TEO46" s="451"/>
      <c r="TEP46" s="451"/>
      <c r="TEQ46" s="449"/>
      <c r="TER46" s="452"/>
      <c r="TES46" s="453"/>
      <c r="TET46" s="454"/>
      <c r="TEU46" s="449"/>
      <c r="TEV46" s="453"/>
      <c r="TEW46" s="453"/>
      <c r="TEX46" s="450"/>
      <c r="TEY46" s="454"/>
      <c r="TEZ46" s="455"/>
      <c r="TFA46" s="453"/>
      <c r="TFB46" s="456"/>
      <c r="TFC46" s="453"/>
      <c r="TFD46" s="456"/>
      <c r="TFE46" s="454"/>
      <c r="TFF46" s="451"/>
      <c r="TFG46" s="454"/>
      <c r="TFH46" s="450"/>
      <c r="TFI46" s="456"/>
      <c r="TFJ46" s="456"/>
      <c r="TFK46" s="456"/>
      <c r="TFL46" s="456"/>
      <c r="TFM46" s="271"/>
      <c r="TFN46" s="451"/>
      <c r="TFO46" s="454"/>
      <c r="TFP46" s="451"/>
      <c r="TFQ46" s="457"/>
      <c r="TFR46" s="271"/>
      <c r="TFS46" s="451"/>
      <c r="TFT46" s="454"/>
      <c r="TFU46" s="451"/>
      <c r="TFV46" s="457"/>
      <c r="TFW46" s="451"/>
      <c r="TFX46" s="457"/>
      <c r="TFY46" s="457"/>
      <c r="TFZ46" s="457"/>
      <c r="TGA46" s="271"/>
      <c r="TGB46" s="271"/>
      <c r="TGC46" s="451"/>
      <c r="TGD46" s="454"/>
      <c r="TGE46" s="451"/>
      <c r="TGF46" s="454"/>
      <c r="TGG46" s="458"/>
      <c r="TGH46" s="459"/>
      <c r="TGI46" s="460"/>
      <c r="TGJ46" s="461"/>
      <c r="TGK46" s="462"/>
      <c r="TGL46" s="458"/>
      <c r="TGM46" s="451"/>
      <c r="TGN46" s="463"/>
      <c r="TGO46" s="451"/>
      <c r="TGP46" s="451"/>
      <c r="TGQ46" s="453"/>
      <c r="TGS46" s="449"/>
      <c r="TGT46" s="449"/>
      <c r="TGU46" s="449"/>
      <c r="TGV46" s="450"/>
      <c r="TGW46" s="451"/>
      <c r="TGX46" s="451"/>
      <c r="TGY46" s="451"/>
      <c r="TGZ46" s="449"/>
      <c r="THA46" s="452"/>
      <c r="THB46" s="453"/>
      <c r="THC46" s="454"/>
      <c r="THD46" s="449"/>
      <c r="THE46" s="453"/>
      <c r="THF46" s="453"/>
      <c r="THG46" s="450"/>
      <c r="THH46" s="454"/>
      <c r="THI46" s="455"/>
      <c r="THJ46" s="453"/>
      <c r="THK46" s="456"/>
      <c r="THL46" s="453"/>
      <c r="THM46" s="456"/>
      <c r="THN46" s="454"/>
      <c r="THO46" s="451"/>
      <c r="THP46" s="454"/>
      <c r="THQ46" s="450"/>
      <c r="THR46" s="456"/>
      <c r="THS46" s="456"/>
      <c r="THT46" s="456"/>
      <c r="THU46" s="456"/>
      <c r="THV46" s="271"/>
      <c r="THW46" s="451"/>
      <c r="THX46" s="454"/>
      <c r="THY46" s="451"/>
      <c r="THZ46" s="457"/>
      <c r="TIA46" s="271"/>
      <c r="TIB46" s="451"/>
      <c r="TIC46" s="454"/>
      <c r="TID46" s="451"/>
      <c r="TIE46" s="457"/>
      <c r="TIF46" s="451"/>
      <c r="TIG46" s="457"/>
      <c r="TIH46" s="457"/>
      <c r="TII46" s="457"/>
      <c r="TIJ46" s="271"/>
      <c r="TIK46" s="271"/>
      <c r="TIL46" s="451"/>
      <c r="TIM46" s="454"/>
      <c r="TIN46" s="451"/>
      <c r="TIO46" s="454"/>
      <c r="TIP46" s="458"/>
      <c r="TIQ46" s="459"/>
      <c r="TIR46" s="460"/>
      <c r="TIS46" s="461"/>
      <c r="TIT46" s="462"/>
      <c r="TIU46" s="458"/>
      <c r="TIV46" s="451"/>
      <c r="TIW46" s="463"/>
      <c r="TIX46" s="451"/>
      <c r="TIY46" s="451"/>
      <c r="TIZ46" s="453"/>
      <c r="TJB46" s="449"/>
      <c r="TJC46" s="449"/>
      <c r="TJD46" s="449"/>
      <c r="TJE46" s="450"/>
      <c r="TJF46" s="451"/>
      <c r="TJG46" s="451"/>
      <c r="TJH46" s="451"/>
      <c r="TJI46" s="449"/>
      <c r="TJJ46" s="452"/>
      <c r="TJK46" s="453"/>
      <c r="TJL46" s="454"/>
      <c r="TJM46" s="449"/>
      <c r="TJN46" s="453"/>
      <c r="TJO46" s="453"/>
      <c r="TJP46" s="450"/>
      <c r="TJQ46" s="454"/>
      <c r="TJR46" s="455"/>
      <c r="TJS46" s="453"/>
      <c r="TJT46" s="456"/>
      <c r="TJU46" s="453"/>
      <c r="TJV46" s="456"/>
      <c r="TJW46" s="454"/>
      <c r="TJX46" s="451"/>
      <c r="TJY46" s="454"/>
      <c r="TJZ46" s="450"/>
      <c r="TKA46" s="456"/>
      <c r="TKB46" s="456"/>
      <c r="TKC46" s="456"/>
      <c r="TKD46" s="456"/>
      <c r="TKE46" s="271"/>
      <c r="TKF46" s="451"/>
      <c r="TKG46" s="454"/>
      <c r="TKH46" s="451"/>
      <c r="TKI46" s="457"/>
      <c r="TKJ46" s="271"/>
      <c r="TKK46" s="451"/>
      <c r="TKL46" s="454"/>
      <c r="TKM46" s="451"/>
      <c r="TKN46" s="457"/>
      <c r="TKO46" s="451"/>
      <c r="TKP46" s="457"/>
      <c r="TKQ46" s="457"/>
      <c r="TKR46" s="457"/>
      <c r="TKS46" s="271"/>
      <c r="TKT46" s="271"/>
      <c r="TKU46" s="451"/>
      <c r="TKV46" s="454"/>
      <c r="TKW46" s="451"/>
      <c r="TKX46" s="454"/>
      <c r="TKY46" s="458"/>
      <c r="TKZ46" s="459"/>
      <c r="TLA46" s="460"/>
      <c r="TLB46" s="461"/>
      <c r="TLC46" s="462"/>
      <c r="TLD46" s="458"/>
      <c r="TLE46" s="451"/>
      <c r="TLF46" s="463"/>
      <c r="TLG46" s="451"/>
      <c r="TLH46" s="451"/>
      <c r="TLI46" s="453"/>
      <c r="TLK46" s="449"/>
      <c r="TLL46" s="449"/>
      <c r="TLM46" s="449"/>
      <c r="TLN46" s="450"/>
      <c r="TLO46" s="451"/>
      <c r="TLP46" s="451"/>
      <c r="TLQ46" s="451"/>
      <c r="TLR46" s="449"/>
      <c r="TLS46" s="452"/>
      <c r="TLT46" s="453"/>
      <c r="TLU46" s="454"/>
      <c r="TLV46" s="449"/>
      <c r="TLW46" s="453"/>
      <c r="TLX46" s="453"/>
      <c r="TLY46" s="450"/>
      <c r="TLZ46" s="454"/>
      <c r="TMA46" s="455"/>
      <c r="TMB46" s="453"/>
      <c r="TMC46" s="456"/>
      <c r="TMD46" s="453"/>
      <c r="TME46" s="456"/>
      <c r="TMF46" s="454"/>
      <c r="TMG46" s="451"/>
      <c r="TMH46" s="454"/>
      <c r="TMI46" s="450"/>
      <c r="TMJ46" s="456"/>
      <c r="TMK46" s="456"/>
      <c r="TML46" s="456"/>
      <c r="TMM46" s="456"/>
      <c r="TMN46" s="271"/>
      <c r="TMO46" s="451"/>
      <c r="TMP46" s="454"/>
      <c r="TMQ46" s="451"/>
      <c r="TMR46" s="457"/>
      <c r="TMS46" s="271"/>
      <c r="TMT46" s="451"/>
      <c r="TMU46" s="454"/>
      <c r="TMV46" s="451"/>
      <c r="TMW46" s="457"/>
      <c r="TMX46" s="451"/>
      <c r="TMY46" s="457"/>
      <c r="TMZ46" s="457"/>
      <c r="TNA46" s="457"/>
      <c r="TNB46" s="271"/>
      <c r="TNC46" s="271"/>
      <c r="TND46" s="451"/>
      <c r="TNE46" s="454"/>
      <c r="TNF46" s="451"/>
      <c r="TNG46" s="454"/>
      <c r="TNH46" s="458"/>
      <c r="TNI46" s="459"/>
      <c r="TNJ46" s="460"/>
      <c r="TNK46" s="461"/>
      <c r="TNL46" s="462"/>
      <c r="TNM46" s="458"/>
      <c r="TNN46" s="451"/>
      <c r="TNO46" s="463"/>
      <c r="TNP46" s="451"/>
      <c r="TNQ46" s="451"/>
      <c r="TNR46" s="453"/>
      <c r="TNT46" s="449"/>
      <c r="TNU46" s="449"/>
      <c r="TNV46" s="449"/>
      <c r="TNW46" s="450"/>
      <c r="TNX46" s="451"/>
      <c r="TNY46" s="451"/>
      <c r="TNZ46" s="451"/>
      <c r="TOA46" s="449"/>
      <c r="TOB46" s="452"/>
      <c r="TOC46" s="453"/>
      <c r="TOD46" s="454"/>
      <c r="TOE46" s="449"/>
      <c r="TOF46" s="453"/>
      <c r="TOG46" s="453"/>
      <c r="TOH46" s="450"/>
      <c r="TOI46" s="454"/>
      <c r="TOJ46" s="455"/>
      <c r="TOK46" s="453"/>
      <c r="TOL46" s="456"/>
      <c r="TOM46" s="453"/>
      <c r="TON46" s="456"/>
      <c r="TOO46" s="454"/>
      <c r="TOP46" s="451"/>
      <c r="TOQ46" s="454"/>
      <c r="TOR46" s="450"/>
      <c r="TOS46" s="456"/>
      <c r="TOT46" s="456"/>
      <c r="TOU46" s="456"/>
      <c r="TOV46" s="456"/>
      <c r="TOW46" s="271"/>
      <c r="TOX46" s="451"/>
      <c r="TOY46" s="454"/>
      <c r="TOZ46" s="451"/>
      <c r="TPA46" s="457"/>
      <c r="TPB46" s="271"/>
      <c r="TPC46" s="451"/>
      <c r="TPD46" s="454"/>
      <c r="TPE46" s="451"/>
      <c r="TPF46" s="457"/>
      <c r="TPG46" s="451"/>
      <c r="TPH46" s="457"/>
      <c r="TPI46" s="457"/>
      <c r="TPJ46" s="457"/>
      <c r="TPK46" s="271"/>
      <c r="TPL46" s="271"/>
      <c r="TPM46" s="451"/>
      <c r="TPN46" s="454"/>
      <c r="TPO46" s="451"/>
      <c r="TPP46" s="454"/>
      <c r="TPQ46" s="458"/>
      <c r="TPR46" s="459"/>
      <c r="TPS46" s="460"/>
      <c r="TPT46" s="461"/>
      <c r="TPU46" s="462"/>
      <c r="TPV46" s="458"/>
      <c r="TPW46" s="451"/>
      <c r="TPX46" s="463"/>
      <c r="TPY46" s="451"/>
      <c r="TPZ46" s="451"/>
      <c r="TQA46" s="453"/>
      <c r="TQC46" s="449"/>
      <c r="TQD46" s="449"/>
      <c r="TQE46" s="449"/>
      <c r="TQF46" s="450"/>
      <c r="TQG46" s="451"/>
      <c r="TQH46" s="451"/>
      <c r="TQI46" s="451"/>
      <c r="TQJ46" s="449"/>
      <c r="TQK46" s="452"/>
      <c r="TQL46" s="453"/>
      <c r="TQM46" s="454"/>
      <c r="TQN46" s="449"/>
      <c r="TQO46" s="453"/>
      <c r="TQP46" s="453"/>
      <c r="TQQ46" s="450"/>
      <c r="TQR46" s="454"/>
      <c r="TQS46" s="455"/>
      <c r="TQT46" s="453"/>
      <c r="TQU46" s="456"/>
      <c r="TQV46" s="453"/>
      <c r="TQW46" s="456"/>
      <c r="TQX46" s="454"/>
      <c r="TQY46" s="451"/>
      <c r="TQZ46" s="454"/>
      <c r="TRA46" s="450"/>
      <c r="TRB46" s="456"/>
      <c r="TRC46" s="456"/>
      <c r="TRD46" s="456"/>
      <c r="TRE46" s="456"/>
      <c r="TRF46" s="271"/>
      <c r="TRG46" s="451"/>
      <c r="TRH46" s="454"/>
      <c r="TRI46" s="451"/>
      <c r="TRJ46" s="457"/>
      <c r="TRK46" s="271"/>
      <c r="TRL46" s="451"/>
      <c r="TRM46" s="454"/>
      <c r="TRN46" s="451"/>
      <c r="TRO46" s="457"/>
      <c r="TRP46" s="451"/>
      <c r="TRQ46" s="457"/>
      <c r="TRR46" s="457"/>
      <c r="TRS46" s="457"/>
      <c r="TRT46" s="271"/>
      <c r="TRU46" s="271"/>
      <c r="TRV46" s="451"/>
      <c r="TRW46" s="454"/>
      <c r="TRX46" s="451"/>
      <c r="TRY46" s="454"/>
      <c r="TRZ46" s="458"/>
      <c r="TSA46" s="459"/>
      <c r="TSB46" s="460"/>
      <c r="TSC46" s="461"/>
      <c r="TSD46" s="462"/>
      <c r="TSE46" s="458"/>
      <c r="TSF46" s="451"/>
      <c r="TSG46" s="463"/>
      <c r="TSH46" s="451"/>
      <c r="TSI46" s="451"/>
      <c r="TSJ46" s="453"/>
      <c r="TSL46" s="449"/>
      <c r="TSM46" s="449"/>
      <c r="TSN46" s="449"/>
      <c r="TSO46" s="450"/>
      <c r="TSP46" s="451"/>
      <c r="TSQ46" s="451"/>
      <c r="TSR46" s="451"/>
      <c r="TSS46" s="449"/>
      <c r="TST46" s="452"/>
      <c r="TSU46" s="453"/>
      <c r="TSV46" s="454"/>
      <c r="TSW46" s="449"/>
      <c r="TSX46" s="453"/>
      <c r="TSY46" s="453"/>
      <c r="TSZ46" s="450"/>
      <c r="TTA46" s="454"/>
      <c r="TTB46" s="455"/>
      <c r="TTC46" s="453"/>
      <c r="TTD46" s="456"/>
      <c r="TTE46" s="453"/>
      <c r="TTF46" s="456"/>
      <c r="TTG46" s="454"/>
      <c r="TTH46" s="451"/>
      <c r="TTI46" s="454"/>
      <c r="TTJ46" s="450"/>
      <c r="TTK46" s="456"/>
      <c r="TTL46" s="456"/>
      <c r="TTM46" s="456"/>
      <c r="TTN46" s="456"/>
      <c r="TTO46" s="271"/>
      <c r="TTP46" s="451"/>
      <c r="TTQ46" s="454"/>
      <c r="TTR46" s="451"/>
      <c r="TTS46" s="457"/>
      <c r="TTT46" s="271"/>
      <c r="TTU46" s="451"/>
      <c r="TTV46" s="454"/>
      <c r="TTW46" s="451"/>
      <c r="TTX46" s="457"/>
      <c r="TTY46" s="451"/>
      <c r="TTZ46" s="457"/>
      <c r="TUA46" s="457"/>
      <c r="TUB46" s="457"/>
      <c r="TUC46" s="271"/>
      <c r="TUD46" s="271"/>
      <c r="TUE46" s="451"/>
      <c r="TUF46" s="454"/>
      <c r="TUG46" s="451"/>
      <c r="TUH46" s="454"/>
      <c r="TUI46" s="458"/>
      <c r="TUJ46" s="459"/>
      <c r="TUK46" s="460"/>
      <c r="TUL46" s="461"/>
      <c r="TUM46" s="462"/>
      <c r="TUN46" s="458"/>
      <c r="TUO46" s="451"/>
      <c r="TUP46" s="463"/>
      <c r="TUQ46" s="451"/>
      <c r="TUR46" s="451"/>
      <c r="TUS46" s="453"/>
      <c r="TUU46" s="449"/>
      <c r="TUV46" s="449"/>
      <c r="TUW46" s="449"/>
      <c r="TUX46" s="450"/>
      <c r="TUY46" s="451"/>
      <c r="TUZ46" s="451"/>
      <c r="TVA46" s="451"/>
      <c r="TVB46" s="449"/>
      <c r="TVC46" s="452"/>
      <c r="TVD46" s="453"/>
      <c r="TVE46" s="454"/>
      <c r="TVF46" s="449"/>
      <c r="TVG46" s="453"/>
      <c r="TVH46" s="453"/>
      <c r="TVI46" s="450"/>
      <c r="TVJ46" s="454"/>
      <c r="TVK46" s="455"/>
      <c r="TVL46" s="453"/>
      <c r="TVM46" s="456"/>
      <c r="TVN46" s="453"/>
      <c r="TVO46" s="456"/>
      <c r="TVP46" s="454"/>
      <c r="TVQ46" s="451"/>
      <c r="TVR46" s="454"/>
      <c r="TVS46" s="450"/>
      <c r="TVT46" s="456"/>
      <c r="TVU46" s="456"/>
      <c r="TVV46" s="456"/>
      <c r="TVW46" s="456"/>
      <c r="TVX46" s="271"/>
      <c r="TVY46" s="451"/>
      <c r="TVZ46" s="454"/>
      <c r="TWA46" s="451"/>
      <c r="TWB46" s="457"/>
      <c r="TWC46" s="271"/>
      <c r="TWD46" s="451"/>
      <c r="TWE46" s="454"/>
      <c r="TWF46" s="451"/>
      <c r="TWG46" s="457"/>
      <c r="TWH46" s="451"/>
      <c r="TWI46" s="457"/>
      <c r="TWJ46" s="457"/>
      <c r="TWK46" s="457"/>
      <c r="TWL46" s="271"/>
      <c r="TWM46" s="271"/>
      <c r="TWN46" s="451"/>
      <c r="TWO46" s="454"/>
      <c r="TWP46" s="451"/>
      <c r="TWQ46" s="454"/>
      <c r="TWR46" s="458"/>
      <c r="TWS46" s="459"/>
      <c r="TWT46" s="460"/>
      <c r="TWU46" s="461"/>
      <c r="TWV46" s="462"/>
      <c r="TWW46" s="458"/>
      <c r="TWX46" s="451"/>
      <c r="TWY46" s="463"/>
      <c r="TWZ46" s="451"/>
      <c r="TXA46" s="451"/>
      <c r="TXB46" s="453"/>
      <c r="TXD46" s="449"/>
      <c r="TXE46" s="449"/>
      <c r="TXF46" s="449"/>
      <c r="TXG46" s="450"/>
      <c r="TXH46" s="451"/>
      <c r="TXI46" s="451"/>
      <c r="TXJ46" s="451"/>
      <c r="TXK46" s="449"/>
      <c r="TXL46" s="452"/>
      <c r="TXM46" s="453"/>
      <c r="TXN46" s="454"/>
      <c r="TXO46" s="449"/>
      <c r="TXP46" s="453"/>
      <c r="TXQ46" s="453"/>
      <c r="TXR46" s="450"/>
      <c r="TXS46" s="454"/>
      <c r="TXT46" s="455"/>
      <c r="TXU46" s="453"/>
      <c r="TXV46" s="456"/>
      <c r="TXW46" s="453"/>
      <c r="TXX46" s="456"/>
      <c r="TXY46" s="454"/>
      <c r="TXZ46" s="451"/>
      <c r="TYA46" s="454"/>
      <c r="TYB46" s="450"/>
      <c r="TYC46" s="456"/>
      <c r="TYD46" s="456"/>
      <c r="TYE46" s="456"/>
      <c r="TYF46" s="456"/>
      <c r="TYG46" s="271"/>
      <c r="TYH46" s="451"/>
      <c r="TYI46" s="454"/>
      <c r="TYJ46" s="451"/>
      <c r="TYK46" s="457"/>
      <c r="TYL46" s="271"/>
      <c r="TYM46" s="451"/>
      <c r="TYN46" s="454"/>
      <c r="TYO46" s="451"/>
      <c r="TYP46" s="457"/>
      <c r="TYQ46" s="451"/>
      <c r="TYR46" s="457"/>
      <c r="TYS46" s="457"/>
      <c r="TYT46" s="457"/>
      <c r="TYU46" s="271"/>
      <c r="TYV46" s="271"/>
      <c r="TYW46" s="451"/>
      <c r="TYX46" s="454"/>
      <c r="TYY46" s="451"/>
      <c r="TYZ46" s="454"/>
      <c r="TZA46" s="458"/>
      <c r="TZB46" s="459"/>
      <c r="TZC46" s="460"/>
      <c r="TZD46" s="461"/>
      <c r="TZE46" s="462"/>
      <c r="TZF46" s="458"/>
      <c r="TZG46" s="451"/>
      <c r="TZH46" s="463"/>
      <c r="TZI46" s="451"/>
      <c r="TZJ46" s="451"/>
      <c r="TZK46" s="453"/>
      <c r="TZM46" s="449"/>
      <c r="TZN46" s="449"/>
      <c r="TZO46" s="449"/>
      <c r="TZP46" s="450"/>
      <c r="TZQ46" s="451"/>
      <c r="TZR46" s="451"/>
      <c r="TZS46" s="451"/>
      <c r="TZT46" s="449"/>
      <c r="TZU46" s="452"/>
      <c r="TZV46" s="453"/>
      <c r="TZW46" s="454"/>
      <c r="TZX46" s="449"/>
      <c r="TZY46" s="453"/>
      <c r="TZZ46" s="453"/>
      <c r="UAA46" s="450"/>
      <c r="UAB46" s="454"/>
      <c r="UAC46" s="455"/>
      <c r="UAD46" s="453"/>
      <c r="UAE46" s="456"/>
      <c r="UAF46" s="453"/>
      <c r="UAG46" s="456"/>
      <c r="UAH46" s="454"/>
      <c r="UAI46" s="451"/>
      <c r="UAJ46" s="454"/>
      <c r="UAK46" s="450"/>
      <c r="UAL46" s="456"/>
      <c r="UAM46" s="456"/>
      <c r="UAN46" s="456"/>
      <c r="UAO46" s="456"/>
      <c r="UAP46" s="271"/>
      <c r="UAQ46" s="451"/>
      <c r="UAR46" s="454"/>
      <c r="UAS46" s="451"/>
      <c r="UAT46" s="457"/>
      <c r="UAU46" s="271"/>
      <c r="UAV46" s="451"/>
      <c r="UAW46" s="454"/>
      <c r="UAX46" s="451"/>
      <c r="UAY46" s="457"/>
      <c r="UAZ46" s="451"/>
      <c r="UBA46" s="457"/>
      <c r="UBB46" s="457"/>
      <c r="UBC46" s="457"/>
      <c r="UBD46" s="271"/>
      <c r="UBE46" s="271"/>
      <c r="UBF46" s="451"/>
      <c r="UBG46" s="454"/>
      <c r="UBH46" s="451"/>
      <c r="UBI46" s="454"/>
      <c r="UBJ46" s="458"/>
      <c r="UBK46" s="459"/>
      <c r="UBL46" s="460"/>
      <c r="UBM46" s="461"/>
      <c r="UBN46" s="462"/>
      <c r="UBO46" s="458"/>
      <c r="UBP46" s="451"/>
      <c r="UBQ46" s="463"/>
      <c r="UBR46" s="451"/>
      <c r="UBS46" s="451"/>
      <c r="UBT46" s="453"/>
      <c r="UBV46" s="449"/>
      <c r="UBW46" s="449"/>
      <c r="UBX46" s="449"/>
      <c r="UBY46" s="450"/>
      <c r="UBZ46" s="451"/>
      <c r="UCA46" s="451"/>
      <c r="UCB46" s="451"/>
      <c r="UCC46" s="449"/>
      <c r="UCD46" s="452"/>
      <c r="UCE46" s="453"/>
      <c r="UCF46" s="454"/>
      <c r="UCG46" s="449"/>
      <c r="UCH46" s="453"/>
      <c r="UCI46" s="453"/>
      <c r="UCJ46" s="450"/>
      <c r="UCK46" s="454"/>
      <c r="UCL46" s="455"/>
      <c r="UCM46" s="453"/>
      <c r="UCN46" s="456"/>
      <c r="UCO46" s="453"/>
      <c r="UCP46" s="456"/>
      <c r="UCQ46" s="454"/>
      <c r="UCR46" s="451"/>
      <c r="UCS46" s="454"/>
      <c r="UCT46" s="450"/>
      <c r="UCU46" s="456"/>
      <c r="UCV46" s="456"/>
      <c r="UCW46" s="456"/>
      <c r="UCX46" s="456"/>
      <c r="UCY46" s="271"/>
      <c r="UCZ46" s="451"/>
      <c r="UDA46" s="454"/>
      <c r="UDB46" s="451"/>
      <c r="UDC46" s="457"/>
      <c r="UDD46" s="271"/>
      <c r="UDE46" s="451"/>
      <c r="UDF46" s="454"/>
      <c r="UDG46" s="451"/>
      <c r="UDH46" s="457"/>
      <c r="UDI46" s="451"/>
      <c r="UDJ46" s="457"/>
      <c r="UDK46" s="457"/>
      <c r="UDL46" s="457"/>
      <c r="UDM46" s="271"/>
      <c r="UDN46" s="271"/>
      <c r="UDO46" s="451"/>
      <c r="UDP46" s="454"/>
      <c r="UDQ46" s="451"/>
      <c r="UDR46" s="454"/>
      <c r="UDS46" s="458"/>
      <c r="UDT46" s="459"/>
      <c r="UDU46" s="460"/>
      <c r="UDV46" s="461"/>
      <c r="UDW46" s="462"/>
      <c r="UDX46" s="458"/>
      <c r="UDY46" s="451"/>
      <c r="UDZ46" s="463"/>
      <c r="UEA46" s="451"/>
      <c r="UEB46" s="451"/>
      <c r="UEC46" s="453"/>
      <c r="UEE46" s="449"/>
      <c r="UEF46" s="449"/>
      <c r="UEG46" s="449"/>
      <c r="UEH46" s="450"/>
      <c r="UEI46" s="451"/>
      <c r="UEJ46" s="451"/>
      <c r="UEK46" s="451"/>
      <c r="UEL46" s="449"/>
      <c r="UEM46" s="452"/>
      <c r="UEN46" s="453"/>
      <c r="UEO46" s="454"/>
      <c r="UEP46" s="449"/>
      <c r="UEQ46" s="453"/>
      <c r="UER46" s="453"/>
      <c r="UES46" s="450"/>
      <c r="UET46" s="454"/>
      <c r="UEU46" s="455"/>
      <c r="UEV46" s="453"/>
      <c r="UEW46" s="456"/>
      <c r="UEX46" s="453"/>
      <c r="UEY46" s="456"/>
      <c r="UEZ46" s="454"/>
      <c r="UFA46" s="451"/>
      <c r="UFB46" s="454"/>
      <c r="UFC46" s="450"/>
      <c r="UFD46" s="456"/>
      <c r="UFE46" s="456"/>
      <c r="UFF46" s="456"/>
      <c r="UFG46" s="456"/>
      <c r="UFH46" s="271"/>
      <c r="UFI46" s="451"/>
      <c r="UFJ46" s="454"/>
      <c r="UFK46" s="451"/>
      <c r="UFL46" s="457"/>
      <c r="UFM46" s="271"/>
      <c r="UFN46" s="451"/>
      <c r="UFO46" s="454"/>
      <c r="UFP46" s="451"/>
      <c r="UFQ46" s="457"/>
      <c r="UFR46" s="451"/>
      <c r="UFS46" s="457"/>
      <c r="UFT46" s="457"/>
      <c r="UFU46" s="457"/>
      <c r="UFV46" s="271"/>
      <c r="UFW46" s="271"/>
      <c r="UFX46" s="451"/>
      <c r="UFY46" s="454"/>
      <c r="UFZ46" s="451"/>
      <c r="UGA46" s="454"/>
      <c r="UGB46" s="458"/>
      <c r="UGC46" s="459"/>
      <c r="UGD46" s="460"/>
      <c r="UGE46" s="461"/>
      <c r="UGF46" s="462"/>
      <c r="UGG46" s="458"/>
      <c r="UGH46" s="451"/>
      <c r="UGI46" s="463"/>
      <c r="UGJ46" s="451"/>
      <c r="UGK46" s="451"/>
      <c r="UGL46" s="453"/>
      <c r="UGN46" s="449"/>
      <c r="UGO46" s="449"/>
      <c r="UGP46" s="449"/>
      <c r="UGQ46" s="450"/>
      <c r="UGR46" s="451"/>
      <c r="UGS46" s="451"/>
      <c r="UGT46" s="451"/>
      <c r="UGU46" s="449"/>
      <c r="UGV46" s="452"/>
      <c r="UGW46" s="453"/>
      <c r="UGX46" s="454"/>
      <c r="UGY46" s="449"/>
      <c r="UGZ46" s="453"/>
      <c r="UHA46" s="453"/>
      <c r="UHB46" s="450"/>
      <c r="UHC46" s="454"/>
      <c r="UHD46" s="455"/>
      <c r="UHE46" s="453"/>
      <c r="UHF46" s="456"/>
      <c r="UHG46" s="453"/>
      <c r="UHH46" s="456"/>
      <c r="UHI46" s="454"/>
      <c r="UHJ46" s="451"/>
      <c r="UHK46" s="454"/>
      <c r="UHL46" s="450"/>
      <c r="UHM46" s="456"/>
      <c r="UHN46" s="456"/>
      <c r="UHO46" s="456"/>
      <c r="UHP46" s="456"/>
      <c r="UHQ46" s="271"/>
      <c r="UHR46" s="451"/>
      <c r="UHS46" s="454"/>
      <c r="UHT46" s="451"/>
      <c r="UHU46" s="457"/>
      <c r="UHV46" s="271"/>
      <c r="UHW46" s="451"/>
      <c r="UHX46" s="454"/>
      <c r="UHY46" s="451"/>
      <c r="UHZ46" s="457"/>
      <c r="UIA46" s="451"/>
      <c r="UIB46" s="457"/>
      <c r="UIC46" s="457"/>
      <c r="UID46" s="457"/>
      <c r="UIE46" s="271"/>
      <c r="UIF46" s="271"/>
      <c r="UIG46" s="451"/>
      <c r="UIH46" s="454"/>
      <c r="UII46" s="451"/>
      <c r="UIJ46" s="454"/>
      <c r="UIK46" s="458"/>
      <c r="UIL46" s="459"/>
      <c r="UIM46" s="460"/>
      <c r="UIN46" s="461"/>
      <c r="UIO46" s="462"/>
      <c r="UIP46" s="458"/>
      <c r="UIQ46" s="451"/>
      <c r="UIR46" s="463"/>
      <c r="UIS46" s="451"/>
      <c r="UIT46" s="451"/>
      <c r="UIU46" s="453"/>
      <c r="UIW46" s="449"/>
      <c r="UIX46" s="449"/>
      <c r="UIY46" s="449"/>
      <c r="UIZ46" s="450"/>
      <c r="UJA46" s="451"/>
      <c r="UJB46" s="451"/>
      <c r="UJC46" s="451"/>
      <c r="UJD46" s="449"/>
      <c r="UJE46" s="452"/>
      <c r="UJF46" s="453"/>
      <c r="UJG46" s="454"/>
      <c r="UJH46" s="449"/>
      <c r="UJI46" s="453"/>
      <c r="UJJ46" s="453"/>
      <c r="UJK46" s="450"/>
      <c r="UJL46" s="454"/>
      <c r="UJM46" s="455"/>
      <c r="UJN46" s="453"/>
      <c r="UJO46" s="456"/>
      <c r="UJP46" s="453"/>
      <c r="UJQ46" s="456"/>
      <c r="UJR46" s="454"/>
      <c r="UJS46" s="451"/>
      <c r="UJT46" s="454"/>
      <c r="UJU46" s="450"/>
      <c r="UJV46" s="456"/>
      <c r="UJW46" s="456"/>
      <c r="UJX46" s="456"/>
      <c r="UJY46" s="456"/>
      <c r="UJZ46" s="271"/>
      <c r="UKA46" s="451"/>
      <c r="UKB46" s="454"/>
      <c r="UKC46" s="451"/>
      <c r="UKD46" s="457"/>
      <c r="UKE46" s="271"/>
      <c r="UKF46" s="451"/>
      <c r="UKG46" s="454"/>
      <c r="UKH46" s="451"/>
      <c r="UKI46" s="457"/>
      <c r="UKJ46" s="451"/>
      <c r="UKK46" s="457"/>
      <c r="UKL46" s="457"/>
      <c r="UKM46" s="457"/>
      <c r="UKN46" s="271"/>
      <c r="UKO46" s="271"/>
      <c r="UKP46" s="451"/>
      <c r="UKQ46" s="454"/>
      <c r="UKR46" s="451"/>
      <c r="UKS46" s="454"/>
      <c r="UKT46" s="458"/>
      <c r="UKU46" s="459"/>
      <c r="UKV46" s="460"/>
      <c r="UKW46" s="461"/>
      <c r="UKX46" s="462"/>
      <c r="UKY46" s="458"/>
      <c r="UKZ46" s="451"/>
      <c r="ULA46" s="463"/>
      <c r="ULB46" s="451"/>
      <c r="ULC46" s="451"/>
      <c r="ULD46" s="453"/>
      <c r="ULF46" s="449"/>
      <c r="ULG46" s="449"/>
      <c r="ULH46" s="449"/>
      <c r="ULI46" s="450"/>
      <c r="ULJ46" s="451"/>
      <c r="ULK46" s="451"/>
      <c r="ULL46" s="451"/>
      <c r="ULM46" s="449"/>
      <c r="ULN46" s="452"/>
      <c r="ULO46" s="453"/>
      <c r="ULP46" s="454"/>
      <c r="ULQ46" s="449"/>
      <c r="ULR46" s="453"/>
      <c r="ULS46" s="453"/>
      <c r="ULT46" s="450"/>
      <c r="ULU46" s="454"/>
      <c r="ULV46" s="455"/>
      <c r="ULW46" s="453"/>
      <c r="ULX46" s="456"/>
      <c r="ULY46" s="453"/>
      <c r="ULZ46" s="456"/>
      <c r="UMA46" s="454"/>
      <c r="UMB46" s="451"/>
      <c r="UMC46" s="454"/>
      <c r="UMD46" s="450"/>
      <c r="UME46" s="456"/>
      <c r="UMF46" s="456"/>
      <c r="UMG46" s="456"/>
      <c r="UMH46" s="456"/>
      <c r="UMI46" s="271"/>
      <c r="UMJ46" s="451"/>
      <c r="UMK46" s="454"/>
      <c r="UML46" s="451"/>
      <c r="UMM46" s="457"/>
      <c r="UMN46" s="271"/>
      <c r="UMO46" s="451"/>
      <c r="UMP46" s="454"/>
      <c r="UMQ46" s="451"/>
      <c r="UMR46" s="457"/>
      <c r="UMS46" s="451"/>
      <c r="UMT46" s="457"/>
      <c r="UMU46" s="457"/>
      <c r="UMV46" s="457"/>
      <c r="UMW46" s="271"/>
      <c r="UMX46" s="271"/>
      <c r="UMY46" s="451"/>
      <c r="UMZ46" s="454"/>
      <c r="UNA46" s="451"/>
      <c r="UNB46" s="454"/>
      <c r="UNC46" s="458"/>
      <c r="UND46" s="459"/>
      <c r="UNE46" s="460"/>
      <c r="UNF46" s="461"/>
      <c r="UNG46" s="462"/>
      <c r="UNH46" s="458"/>
      <c r="UNI46" s="451"/>
      <c r="UNJ46" s="463"/>
      <c r="UNK46" s="451"/>
      <c r="UNL46" s="451"/>
      <c r="UNM46" s="453"/>
      <c r="UNO46" s="449"/>
      <c r="UNP46" s="449"/>
      <c r="UNQ46" s="449"/>
      <c r="UNR46" s="450"/>
      <c r="UNS46" s="451"/>
      <c r="UNT46" s="451"/>
      <c r="UNU46" s="451"/>
      <c r="UNV46" s="449"/>
      <c r="UNW46" s="452"/>
      <c r="UNX46" s="453"/>
      <c r="UNY46" s="454"/>
      <c r="UNZ46" s="449"/>
      <c r="UOA46" s="453"/>
      <c r="UOB46" s="453"/>
      <c r="UOC46" s="450"/>
      <c r="UOD46" s="454"/>
      <c r="UOE46" s="455"/>
      <c r="UOF46" s="453"/>
      <c r="UOG46" s="456"/>
      <c r="UOH46" s="453"/>
      <c r="UOI46" s="456"/>
      <c r="UOJ46" s="454"/>
      <c r="UOK46" s="451"/>
      <c r="UOL46" s="454"/>
      <c r="UOM46" s="450"/>
      <c r="UON46" s="456"/>
      <c r="UOO46" s="456"/>
      <c r="UOP46" s="456"/>
      <c r="UOQ46" s="456"/>
      <c r="UOR46" s="271"/>
      <c r="UOS46" s="451"/>
      <c r="UOT46" s="454"/>
      <c r="UOU46" s="451"/>
      <c r="UOV46" s="457"/>
      <c r="UOW46" s="271"/>
      <c r="UOX46" s="451"/>
      <c r="UOY46" s="454"/>
      <c r="UOZ46" s="451"/>
      <c r="UPA46" s="457"/>
      <c r="UPB46" s="451"/>
      <c r="UPC46" s="457"/>
      <c r="UPD46" s="457"/>
      <c r="UPE46" s="457"/>
      <c r="UPF46" s="271"/>
      <c r="UPG46" s="271"/>
      <c r="UPH46" s="451"/>
      <c r="UPI46" s="454"/>
      <c r="UPJ46" s="451"/>
      <c r="UPK46" s="454"/>
      <c r="UPL46" s="458"/>
      <c r="UPM46" s="459"/>
      <c r="UPN46" s="460"/>
      <c r="UPO46" s="461"/>
      <c r="UPP46" s="462"/>
      <c r="UPQ46" s="458"/>
      <c r="UPR46" s="451"/>
      <c r="UPS46" s="463"/>
      <c r="UPT46" s="451"/>
      <c r="UPU46" s="451"/>
      <c r="UPV46" s="453"/>
      <c r="UPX46" s="449"/>
      <c r="UPY46" s="449"/>
      <c r="UPZ46" s="449"/>
      <c r="UQA46" s="450"/>
      <c r="UQB46" s="451"/>
      <c r="UQC46" s="451"/>
      <c r="UQD46" s="451"/>
      <c r="UQE46" s="449"/>
      <c r="UQF46" s="452"/>
      <c r="UQG46" s="453"/>
      <c r="UQH46" s="454"/>
      <c r="UQI46" s="449"/>
      <c r="UQJ46" s="453"/>
      <c r="UQK46" s="453"/>
      <c r="UQL46" s="450"/>
      <c r="UQM46" s="454"/>
      <c r="UQN46" s="455"/>
      <c r="UQO46" s="453"/>
      <c r="UQP46" s="456"/>
      <c r="UQQ46" s="453"/>
      <c r="UQR46" s="456"/>
      <c r="UQS46" s="454"/>
      <c r="UQT46" s="451"/>
      <c r="UQU46" s="454"/>
      <c r="UQV46" s="450"/>
      <c r="UQW46" s="456"/>
      <c r="UQX46" s="456"/>
      <c r="UQY46" s="456"/>
      <c r="UQZ46" s="456"/>
      <c r="URA46" s="271"/>
      <c r="URB46" s="451"/>
      <c r="URC46" s="454"/>
      <c r="URD46" s="451"/>
      <c r="URE46" s="457"/>
      <c r="URF46" s="271"/>
      <c r="URG46" s="451"/>
      <c r="URH46" s="454"/>
      <c r="URI46" s="451"/>
      <c r="URJ46" s="457"/>
      <c r="URK46" s="451"/>
      <c r="URL46" s="457"/>
      <c r="URM46" s="457"/>
      <c r="URN46" s="457"/>
      <c r="URO46" s="271"/>
      <c r="URP46" s="271"/>
      <c r="URQ46" s="451"/>
      <c r="URR46" s="454"/>
      <c r="URS46" s="451"/>
      <c r="URT46" s="454"/>
      <c r="URU46" s="458"/>
      <c r="URV46" s="459"/>
      <c r="URW46" s="460"/>
      <c r="URX46" s="461"/>
      <c r="URY46" s="462"/>
      <c r="URZ46" s="458"/>
      <c r="USA46" s="451"/>
      <c r="USB46" s="463"/>
      <c r="USC46" s="451"/>
      <c r="USD46" s="451"/>
      <c r="USE46" s="453"/>
      <c r="USG46" s="449"/>
      <c r="USH46" s="449"/>
      <c r="USI46" s="449"/>
      <c r="USJ46" s="450"/>
      <c r="USK46" s="451"/>
      <c r="USL46" s="451"/>
      <c r="USM46" s="451"/>
      <c r="USN46" s="449"/>
      <c r="USO46" s="452"/>
      <c r="USP46" s="453"/>
      <c r="USQ46" s="454"/>
      <c r="USR46" s="449"/>
      <c r="USS46" s="453"/>
      <c r="UST46" s="453"/>
      <c r="USU46" s="450"/>
      <c r="USV46" s="454"/>
      <c r="USW46" s="455"/>
      <c r="USX46" s="453"/>
      <c r="USY46" s="456"/>
      <c r="USZ46" s="453"/>
      <c r="UTA46" s="456"/>
      <c r="UTB46" s="454"/>
      <c r="UTC46" s="451"/>
      <c r="UTD46" s="454"/>
      <c r="UTE46" s="450"/>
      <c r="UTF46" s="456"/>
      <c r="UTG46" s="456"/>
      <c r="UTH46" s="456"/>
      <c r="UTI46" s="456"/>
      <c r="UTJ46" s="271"/>
      <c r="UTK46" s="451"/>
      <c r="UTL46" s="454"/>
      <c r="UTM46" s="451"/>
      <c r="UTN46" s="457"/>
      <c r="UTO46" s="271"/>
      <c r="UTP46" s="451"/>
      <c r="UTQ46" s="454"/>
      <c r="UTR46" s="451"/>
      <c r="UTS46" s="457"/>
      <c r="UTT46" s="451"/>
      <c r="UTU46" s="457"/>
      <c r="UTV46" s="457"/>
      <c r="UTW46" s="457"/>
      <c r="UTX46" s="271"/>
      <c r="UTY46" s="271"/>
      <c r="UTZ46" s="451"/>
      <c r="UUA46" s="454"/>
      <c r="UUB46" s="451"/>
      <c r="UUC46" s="454"/>
      <c r="UUD46" s="458"/>
      <c r="UUE46" s="459"/>
      <c r="UUF46" s="460"/>
      <c r="UUG46" s="461"/>
      <c r="UUH46" s="462"/>
      <c r="UUI46" s="458"/>
      <c r="UUJ46" s="451"/>
      <c r="UUK46" s="463"/>
      <c r="UUL46" s="451"/>
      <c r="UUM46" s="451"/>
      <c r="UUN46" s="453"/>
      <c r="UUP46" s="449"/>
      <c r="UUQ46" s="449"/>
      <c r="UUR46" s="449"/>
      <c r="UUS46" s="450"/>
      <c r="UUT46" s="451"/>
      <c r="UUU46" s="451"/>
      <c r="UUV46" s="451"/>
      <c r="UUW46" s="449"/>
      <c r="UUX46" s="452"/>
      <c r="UUY46" s="453"/>
      <c r="UUZ46" s="454"/>
      <c r="UVA46" s="449"/>
      <c r="UVB46" s="453"/>
      <c r="UVC46" s="453"/>
      <c r="UVD46" s="450"/>
      <c r="UVE46" s="454"/>
      <c r="UVF46" s="455"/>
      <c r="UVG46" s="453"/>
      <c r="UVH46" s="456"/>
      <c r="UVI46" s="453"/>
      <c r="UVJ46" s="456"/>
      <c r="UVK46" s="454"/>
      <c r="UVL46" s="451"/>
      <c r="UVM46" s="454"/>
      <c r="UVN46" s="450"/>
      <c r="UVO46" s="456"/>
      <c r="UVP46" s="456"/>
      <c r="UVQ46" s="456"/>
      <c r="UVR46" s="456"/>
      <c r="UVS46" s="271"/>
      <c r="UVT46" s="451"/>
      <c r="UVU46" s="454"/>
      <c r="UVV46" s="451"/>
      <c r="UVW46" s="457"/>
      <c r="UVX46" s="271"/>
      <c r="UVY46" s="451"/>
      <c r="UVZ46" s="454"/>
      <c r="UWA46" s="451"/>
      <c r="UWB46" s="457"/>
      <c r="UWC46" s="451"/>
      <c r="UWD46" s="457"/>
      <c r="UWE46" s="457"/>
      <c r="UWF46" s="457"/>
      <c r="UWG46" s="271"/>
      <c r="UWH46" s="271"/>
      <c r="UWI46" s="451"/>
      <c r="UWJ46" s="454"/>
      <c r="UWK46" s="451"/>
      <c r="UWL46" s="454"/>
      <c r="UWM46" s="458"/>
      <c r="UWN46" s="459"/>
      <c r="UWO46" s="460"/>
      <c r="UWP46" s="461"/>
      <c r="UWQ46" s="462"/>
      <c r="UWR46" s="458"/>
      <c r="UWS46" s="451"/>
      <c r="UWT46" s="463"/>
      <c r="UWU46" s="451"/>
      <c r="UWV46" s="451"/>
      <c r="UWW46" s="453"/>
      <c r="UWY46" s="449"/>
      <c r="UWZ46" s="449"/>
      <c r="UXA46" s="449"/>
      <c r="UXB46" s="450"/>
      <c r="UXC46" s="451"/>
      <c r="UXD46" s="451"/>
      <c r="UXE46" s="451"/>
      <c r="UXF46" s="449"/>
      <c r="UXG46" s="452"/>
      <c r="UXH46" s="453"/>
      <c r="UXI46" s="454"/>
      <c r="UXJ46" s="449"/>
      <c r="UXK46" s="453"/>
      <c r="UXL46" s="453"/>
      <c r="UXM46" s="450"/>
      <c r="UXN46" s="454"/>
      <c r="UXO46" s="455"/>
      <c r="UXP46" s="453"/>
      <c r="UXQ46" s="456"/>
      <c r="UXR46" s="453"/>
      <c r="UXS46" s="456"/>
      <c r="UXT46" s="454"/>
      <c r="UXU46" s="451"/>
      <c r="UXV46" s="454"/>
      <c r="UXW46" s="450"/>
      <c r="UXX46" s="456"/>
      <c r="UXY46" s="456"/>
      <c r="UXZ46" s="456"/>
      <c r="UYA46" s="456"/>
      <c r="UYB46" s="271"/>
      <c r="UYC46" s="451"/>
      <c r="UYD46" s="454"/>
      <c r="UYE46" s="451"/>
      <c r="UYF46" s="457"/>
      <c r="UYG46" s="271"/>
      <c r="UYH46" s="451"/>
      <c r="UYI46" s="454"/>
      <c r="UYJ46" s="451"/>
      <c r="UYK46" s="457"/>
      <c r="UYL46" s="451"/>
      <c r="UYM46" s="457"/>
      <c r="UYN46" s="457"/>
      <c r="UYO46" s="457"/>
      <c r="UYP46" s="271"/>
      <c r="UYQ46" s="271"/>
      <c r="UYR46" s="451"/>
      <c r="UYS46" s="454"/>
      <c r="UYT46" s="451"/>
      <c r="UYU46" s="454"/>
      <c r="UYV46" s="458"/>
      <c r="UYW46" s="459"/>
      <c r="UYX46" s="460"/>
      <c r="UYY46" s="461"/>
      <c r="UYZ46" s="462"/>
      <c r="UZA46" s="458"/>
      <c r="UZB46" s="451"/>
      <c r="UZC46" s="463"/>
      <c r="UZD46" s="451"/>
      <c r="UZE46" s="451"/>
      <c r="UZF46" s="453"/>
      <c r="UZH46" s="449"/>
      <c r="UZI46" s="449"/>
      <c r="UZJ46" s="449"/>
      <c r="UZK46" s="450"/>
      <c r="UZL46" s="451"/>
      <c r="UZM46" s="451"/>
      <c r="UZN46" s="451"/>
      <c r="UZO46" s="449"/>
      <c r="UZP46" s="452"/>
      <c r="UZQ46" s="453"/>
      <c r="UZR46" s="454"/>
      <c r="UZS46" s="449"/>
      <c r="UZT46" s="453"/>
      <c r="UZU46" s="453"/>
      <c r="UZV46" s="450"/>
      <c r="UZW46" s="454"/>
      <c r="UZX46" s="455"/>
      <c r="UZY46" s="453"/>
      <c r="UZZ46" s="456"/>
      <c r="VAA46" s="453"/>
      <c r="VAB46" s="456"/>
      <c r="VAC46" s="454"/>
      <c r="VAD46" s="451"/>
      <c r="VAE46" s="454"/>
      <c r="VAF46" s="450"/>
      <c r="VAG46" s="456"/>
      <c r="VAH46" s="456"/>
      <c r="VAI46" s="456"/>
      <c r="VAJ46" s="456"/>
      <c r="VAK46" s="271"/>
      <c r="VAL46" s="451"/>
      <c r="VAM46" s="454"/>
      <c r="VAN46" s="451"/>
      <c r="VAO46" s="457"/>
      <c r="VAP46" s="271"/>
      <c r="VAQ46" s="451"/>
      <c r="VAR46" s="454"/>
      <c r="VAS46" s="451"/>
      <c r="VAT46" s="457"/>
      <c r="VAU46" s="451"/>
      <c r="VAV46" s="457"/>
      <c r="VAW46" s="457"/>
      <c r="VAX46" s="457"/>
      <c r="VAY46" s="271"/>
      <c r="VAZ46" s="271"/>
      <c r="VBA46" s="451"/>
      <c r="VBB46" s="454"/>
      <c r="VBC46" s="451"/>
      <c r="VBD46" s="454"/>
      <c r="VBE46" s="458"/>
      <c r="VBF46" s="459"/>
      <c r="VBG46" s="460"/>
      <c r="VBH46" s="461"/>
      <c r="VBI46" s="462"/>
      <c r="VBJ46" s="458"/>
      <c r="VBK46" s="451"/>
      <c r="VBL46" s="463"/>
      <c r="VBM46" s="451"/>
      <c r="VBN46" s="451"/>
      <c r="VBO46" s="453"/>
      <c r="VBQ46" s="449"/>
      <c r="VBR46" s="449"/>
      <c r="VBS46" s="449"/>
      <c r="VBT46" s="450"/>
      <c r="VBU46" s="451"/>
      <c r="VBV46" s="451"/>
      <c r="VBW46" s="451"/>
      <c r="VBX46" s="449"/>
      <c r="VBY46" s="452"/>
      <c r="VBZ46" s="453"/>
      <c r="VCA46" s="454"/>
      <c r="VCB46" s="449"/>
      <c r="VCC46" s="453"/>
      <c r="VCD46" s="453"/>
      <c r="VCE46" s="450"/>
      <c r="VCF46" s="454"/>
      <c r="VCG46" s="455"/>
      <c r="VCH46" s="453"/>
      <c r="VCI46" s="456"/>
      <c r="VCJ46" s="453"/>
      <c r="VCK46" s="456"/>
      <c r="VCL46" s="454"/>
      <c r="VCM46" s="451"/>
      <c r="VCN46" s="454"/>
      <c r="VCO46" s="450"/>
      <c r="VCP46" s="456"/>
      <c r="VCQ46" s="456"/>
      <c r="VCR46" s="456"/>
      <c r="VCS46" s="456"/>
      <c r="VCT46" s="271"/>
      <c r="VCU46" s="451"/>
      <c r="VCV46" s="454"/>
      <c r="VCW46" s="451"/>
      <c r="VCX46" s="457"/>
      <c r="VCY46" s="271"/>
      <c r="VCZ46" s="451"/>
      <c r="VDA46" s="454"/>
      <c r="VDB46" s="451"/>
      <c r="VDC46" s="457"/>
      <c r="VDD46" s="451"/>
      <c r="VDE46" s="457"/>
      <c r="VDF46" s="457"/>
      <c r="VDG46" s="457"/>
      <c r="VDH46" s="271"/>
      <c r="VDI46" s="271"/>
      <c r="VDJ46" s="451"/>
      <c r="VDK46" s="454"/>
      <c r="VDL46" s="451"/>
      <c r="VDM46" s="454"/>
      <c r="VDN46" s="458"/>
      <c r="VDO46" s="459"/>
      <c r="VDP46" s="460"/>
      <c r="VDQ46" s="461"/>
      <c r="VDR46" s="462"/>
      <c r="VDS46" s="458"/>
      <c r="VDT46" s="451"/>
      <c r="VDU46" s="463"/>
      <c r="VDV46" s="451"/>
      <c r="VDW46" s="451"/>
      <c r="VDX46" s="453"/>
      <c r="VDZ46" s="449"/>
      <c r="VEA46" s="449"/>
      <c r="VEB46" s="449"/>
      <c r="VEC46" s="450"/>
      <c r="VED46" s="451"/>
      <c r="VEE46" s="451"/>
      <c r="VEF46" s="451"/>
      <c r="VEG46" s="449"/>
      <c r="VEH46" s="452"/>
      <c r="VEI46" s="453"/>
      <c r="VEJ46" s="454"/>
      <c r="VEK46" s="449"/>
      <c r="VEL46" s="453"/>
      <c r="VEM46" s="453"/>
      <c r="VEN46" s="450"/>
      <c r="VEO46" s="454"/>
      <c r="VEP46" s="455"/>
      <c r="VEQ46" s="453"/>
      <c r="VER46" s="456"/>
      <c r="VES46" s="453"/>
      <c r="VET46" s="456"/>
      <c r="VEU46" s="454"/>
      <c r="VEV46" s="451"/>
      <c r="VEW46" s="454"/>
      <c r="VEX46" s="450"/>
      <c r="VEY46" s="456"/>
      <c r="VEZ46" s="456"/>
      <c r="VFA46" s="456"/>
      <c r="VFB46" s="456"/>
      <c r="VFC46" s="271"/>
      <c r="VFD46" s="451"/>
      <c r="VFE46" s="454"/>
      <c r="VFF46" s="451"/>
      <c r="VFG46" s="457"/>
      <c r="VFH46" s="271"/>
      <c r="VFI46" s="451"/>
      <c r="VFJ46" s="454"/>
      <c r="VFK46" s="451"/>
      <c r="VFL46" s="457"/>
      <c r="VFM46" s="451"/>
      <c r="VFN46" s="457"/>
      <c r="VFO46" s="457"/>
      <c r="VFP46" s="457"/>
      <c r="VFQ46" s="271"/>
      <c r="VFR46" s="271"/>
      <c r="VFS46" s="451"/>
      <c r="VFT46" s="454"/>
      <c r="VFU46" s="451"/>
      <c r="VFV46" s="454"/>
      <c r="VFW46" s="458"/>
      <c r="VFX46" s="459"/>
      <c r="VFY46" s="460"/>
      <c r="VFZ46" s="461"/>
      <c r="VGA46" s="462"/>
      <c r="VGB46" s="458"/>
      <c r="VGC46" s="451"/>
      <c r="VGD46" s="463"/>
      <c r="VGE46" s="451"/>
      <c r="VGF46" s="451"/>
      <c r="VGG46" s="453"/>
      <c r="VGI46" s="449"/>
      <c r="VGJ46" s="449"/>
      <c r="VGK46" s="449"/>
      <c r="VGL46" s="450"/>
      <c r="VGM46" s="451"/>
      <c r="VGN46" s="451"/>
      <c r="VGO46" s="451"/>
      <c r="VGP46" s="449"/>
      <c r="VGQ46" s="452"/>
      <c r="VGR46" s="453"/>
      <c r="VGS46" s="454"/>
      <c r="VGT46" s="449"/>
      <c r="VGU46" s="453"/>
      <c r="VGV46" s="453"/>
      <c r="VGW46" s="450"/>
      <c r="VGX46" s="454"/>
      <c r="VGY46" s="455"/>
      <c r="VGZ46" s="453"/>
      <c r="VHA46" s="456"/>
      <c r="VHB46" s="453"/>
      <c r="VHC46" s="456"/>
      <c r="VHD46" s="454"/>
      <c r="VHE46" s="451"/>
      <c r="VHF46" s="454"/>
      <c r="VHG46" s="450"/>
      <c r="VHH46" s="456"/>
      <c r="VHI46" s="456"/>
      <c r="VHJ46" s="456"/>
      <c r="VHK46" s="456"/>
      <c r="VHL46" s="271"/>
      <c r="VHM46" s="451"/>
      <c r="VHN46" s="454"/>
      <c r="VHO46" s="451"/>
      <c r="VHP46" s="457"/>
      <c r="VHQ46" s="271"/>
      <c r="VHR46" s="451"/>
      <c r="VHS46" s="454"/>
      <c r="VHT46" s="451"/>
      <c r="VHU46" s="457"/>
      <c r="VHV46" s="451"/>
      <c r="VHW46" s="457"/>
      <c r="VHX46" s="457"/>
      <c r="VHY46" s="457"/>
      <c r="VHZ46" s="271"/>
      <c r="VIA46" s="271"/>
      <c r="VIB46" s="451"/>
      <c r="VIC46" s="454"/>
      <c r="VID46" s="451"/>
      <c r="VIE46" s="454"/>
      <c r="VIF46" s="458"/>
      <c r="VIG46" s="459"/>
      <c r="VIH46" s="460"/>
      <c r="VII46" s="461"/>
      <c r="VIJ46" s="462"/>
      <c r="VIK46" s="458"/>
      <c r="VIL46" s="451"/>
      <c r="VIM46" s="463"/>
      <c r="VIN46" s="451"/>
      <c r="VIO46" s="451"/>
      <c r="VIP46" s="453"/>
      <c r="VIR46" s="449"/>
      <c r="VIS46" s="449"/>
      <c r="VIT46" s="449"/>
      <c r="VIU46" s="450"/>
      <c r="VIV46" s="451"/>
      <c r="VIW46" s="451"/>
      <c r="VIX46" s="451"/>
      <c r="VIY46" s="449"/>
      <c r="VIZ46" s="452"/>
      <c r="VJA46" s="453"/>
      <c r="VJB46" s="454"/>
      <c r="VJC46" s="449"/>
      <c r="VJD46" s="453"/>
      <c r="VJE46" s="453"/>
      <c r="VJF46" s="450"/>
      <c r="VJG46" s="454"/>
      <c r="VJH46" s="455"/>
      <c r="VJI46" s="453"/>
      <c r="VJJ46" s="456"/>
      <c r="VJK46" s="453"/>
      <c r="VJL46" s="456"/>
      <c r="VJM46" s="454"/>
      <c r="VJN46" s="451"/>
      <c r="VJO46" s="454"/>
      <c r="VJP46" s="450"/>
      <c r="VJQ46" s="456"/>
      <c r="VJR46" s="456"/>
      <c r="VJS46" s="456"/>
      <c r="VJT46" s="456"/>
      <c r="VJU46" s="271"/>
      <c r="VJV46" s="451"/>
      <c r="VJW46" s="454"/>
      <c r="VJX46" s="451"/>
      <c r="VJY46" s="457"/>
      <c r="VJZ46" s="271"/>
      <c r="VKA46" s="451"/>
      <c r="VKB46" s="454"/>
      <c r="VKC46" s="451"/>
      <c r="VKD46" s="457"/>
      <c r="VKE46" s="451"/>
      <c r="VKF46" s="457"/>
      <c r="VKG46" s="457"/>
      <c r="VKH46" s="457"/>
      <c r="VKI46" s="271"/>
      <c r="VKJ46" s="271"/>
      <c r="VKK46" s="451"/>
      <c r="VKL46" s="454"/>
      <c r="VKM46" s="451"/>
      <c r="VKN46" s="454"/>
      <c r="VKO46" s="458"/>
      <c r="VKP46" s="459"/>
      <c r="VKQ46" s="460"/>
      <c r="VKR46" s="461"/>
      <c r="VKS46" s="462"/>
      <c r="VKT46" s="458"/>
      <c r="VKU46" s="451"/>
      <c r="VKV46" s="463"/>
      <c r="VKW46" s="451"/>
      <c r="VKX46" s="451"/>
      <c r="VKY46" s="453"/>
      <c r="VLA46" s="449"/>
      <c r="VLB46" s="449"/>
      <c r="VLC46" s="449"/>
      <c r="VLD46" s="450"/>
      <c r="VLE46" s="451"/>
      <c r="VLF46" s="451"/>
      <c r="VLG46" s="451"/>
      <c r="VLH46" s="449"/>
      <c r="VLI46" s="452"/>
      <c r="VLJ46" s="453"/>
      <c r="VLK46" s="454"/>
      <c r="VLL46" s="449"/>
      <c r="VLM46" s="453"/>
      <c r="VLN46" s="453"/>
      <c r="VLO46" s="450"/>
      <c r="VLP46" s="454"/>
      <c r="VLQ46" s="455"/>
      <c r="VLR46" s="453"/>
      <c r="VLS46" s="456"/>
      <c r="VLT46" s="453"/>
      <c r="VLU46" s="456"/>
      <c r="VLV46" s="454"/>
      <c r="VLW46" s="451"/>
      <c r="VLX46" s="454"/>
      <c r="VLY46" s="450"/>
      <c r="VLZ46" s="456"/>
      <c r="VMA46" s="456"/>
      <c r="VMB46" s="456"/>
      <c r="VMC46" s="456"/>
      <c r="VMD46" s="271"/>
      <c r="VME46" s="451"/>
      <c r="VMF46" s="454"/>
      <c r="VMG46" s="451"/>
      <c r="VMH46" s="457"/>
      <c r="VMI46" s="271"/>
      <c r="VMJ46" s="451"/>
      <c r="VMK46" s="454"/>
      <c r="VML46" s="451"/>
      <c r="VMM46" s="457"/>
      <c r="VMN46" s="451"/>
      <c r="VMO46" s="457"/>
      <c r="VMP46" s="457"/>
      <c r="VMQ46" s="457"/>
      <c r="VMR46" s="271"/>
      <c r="VMS46" s="271"/>
      <c r="VMT46" s="451"/>
      <c r="VMU46" s="454"/>
      <c r="VMV46" s="451"/>
      <c r="VMW46" s="454"/>
      <c r="VMX46" s="458"/>
      <c r="VMY46" s="459"/>
      <c r="VMZ46" s="460"/>
      <c r="VNA46" s="461"/>
      <c r="VNB46" s="462"/>
      <c r="VNC46" s="458"/>
      <c r="VND46" s="451"/>
      <c r="VNE46" s="463"/>
      <c r="VNF46" s="451"/>
      <c r="VNG46" s="451"/>
      <c r="VNH46" s="453"/>
      <c r="VNJ46" s="449"/>
      <c r="VNK46" s="449"/>
      <c r="VNL46" s="449"/>
      <c r="VNM46" s="450"/>
      <c r="VNN46" s="451"/>
      <c r="VNO46" s="451"/>
      <c r="VNP46" s="451"/>
      <c r="VNQ46" s="449"/>
      <c r="VNR46" s="452"/>
      <c r="VNS46" s="453"/>
      <c r="VNT46" s="454"/>
      <c r="VNU46" s="449"/>
      <c r="VNV46" s="453"/>
      <c r="VNW46" s="453"/>
      <c r="VNX46" s="450"/>
      <c r="VNY46" s="454"/>
      <c r="VNZ46" s="455"/>
      <c r="VOA46" s="453"/>
      <c r="VOB46" s="456"/>
      <c r="VOC46" s="453"/>
      <c r="VOD46" s="456"/>
      <c r="VOE46" s="454"/>
      <c r="VOF46" s="451"/>
      <c r="VOG46" s="454"/>
      <c r="VOH46" s="450"/>
      <c r="VOI46" s="456"/>
      <c r="VOJ46" s="456"/>
      <c r="VOK46" s="456"/>
      <c r="VOL46" s="456"/>
      <c r="VOM46" s="271"/>
      <c r="VON46" s="451"/>
      <c r="VOO46" s="454"/>
      <c r="VOP46" s="451"/>
      <c r="VOQ46" s="457"/>
      <c r="VOR46" s="271"/>
      <c r="VOS46" s="451"/>
      <c r="VOT46" s="454"/>
      <c r="VOU46" s="451"/>
      <c r="VOV46" s="457"/>
      <c r="VOW46" s="451"/>
      <c r="VOX46" s="457"/>
      <c r="VOY46" s="457"/>
      <c r="VOZ46" s="457"/>
      <c r="VPA46" s="271"/>
      <c r="VPB46" s="271"/>
      <c r="VPC46" s="451"/>
      <c r="VPD46" s="454"/>
      <c r="VPE46" s="451"/>
      <c r="VPF46" s="454"/>
      <c r="VPG46" s="458"/>
      <c r="VPH46" s="459"/>
      <c r="VPI46" s="460"/>
      <c r="VPJ46" s="461"/>
      <c r="VPK46" s="462"/>
      <c r="VPL46" s="458"/>
      <c r="VPM46" s="451"/>
      <c r="VPN46" s="463"/>
      <c r="VPO46" s="451"/>
      <c r="VPP46" s="451"/>
      <c r="VPQ46" s="453"/>
      <c r="VPS46" s="449"/>
      <c r="VPT46" s="449"/>
      <c r="VPU46" s="449"/>
      <c r="VPV46" s="450"/>
      <c r="VPW46" s="451"/>
      <c r="VPX46" s="451"/>
      <c r="VPY46" s="451"/>
      <c r="VPZ46" s="449"/>
      <c r="VQA46" s="452"/>
      <c r="VQB46" s="453"/>
      <c r="VQC46" s="454"/>
      <c r="VQD46" s="449"/>
      <c r="VQE46" s="453"/>
      <c r="VQF46" s="453"/>
      <c r="VQG46" s="450"/>
      <c r="VQH46" s="454"/>
      <c r="VQI46" s="455"/>
      <c r="VQJ46" s="453"/>
      <c r="VQK46" s="456"/>
      <c r="VQL46" s="453"/>
      <c r="VQM46" s="456"/>
      <c r="VQN46" s="454"/>
      <c r="VQO46" s="451"/>
      <c r="VQP46" s="454"/>
      <c r="VQQ46" s="450"/>
      <c r="VQR46" s="456"/>
      <c r="VQS46" s="456"/>
      <c r="VQT46" s="456"/>
      <c r="VQU46" s="456"/>
      <c r="VQV46" s="271"/>
      <c r="VQW46" s="451"/>
      <c r="VQX46" s="454"/>
      <c r="VQY46" s="451"/>
      <c r="VQZ46" s="457"/>
      <c r="VRA46" s="271"/>
      <c r="VRB46" s="451"/>
      <c r="VRC46" s="454"/>
      <c r="VRD46" s="451"/>
      <c r="VRE46" s="457"/>
      <c r="VRF46" s="451"/>
      <c r="VRG46" s="457"/>
      <c r="VRH46" s="457"/>
      <c r="VRI46" s="457"/>
      <c r="VRJ46" s="271"/>
      <c r="VRK46" s="271"/>
      <c r="VRL46" s="451"/>
      <c r="VRM46" s="454"/>
      <c r="VRN46" s="451"/>
      <c r="VRO46" s="454"/>
      <c r="VRP46" s="458"/>
      <c r="VRQ46" s="459"/>
      <c r="VRR46" s="460"/>
      <c r="VRS46" s="461"/>
      <c r="VRT46" s="462"/>
      <c r="VRU46" s="458"/>
      <c r="VRV46" s="451"/>
      <c r="VRW46" s="463"/>
      <c r="VRX46" s="451"/>
      <c r="VRY46" s="451"/>
      <c r="VRZ46" s="453"/>
      <c r="VSB46" s="449"/>
      <c r="VSC46" s="449"/>
      <c r="VSD46" s="449"/>
      <c r="VSE46" s="450"/>
      <c r="VSF46" s="451"/>
      <c r="VSG46" s="451"/>
      <c r="VSH46" s="451"/>
      <c r="VSI46" s="449"/>
      <c r="VSJ46" s="452"/>
      <c r="VSK46" s="453"/>
      <c r="VSL46" s="454"/>
      <c r="VSM46" s="449"/>
      <c r="VSN46" s="453"/>
      <c r="VSO46" s="453"/>
      <c r="VSP46" s="450"/>
      <c r="VSQ46" s="454"/>
      <c r="VSR46" s="455"/>
      <c r="VSS46" s="453"/>
      <c r="VST46" s="456"/>
      <c r="VSU46" s="453"/>
      <c r="VSV46" s="456"/>
      <c r="VSW46" s="454"/>
      <c r="VSX46" s="451"/>
      <c r="VSY46" s="454"/>
      <c r="VSZ46" s="450"/>
      <c r="VTA46" s="456"/>
      <c r="VTB46" s="456"/>
      <c r="VTC46" s="456"/>
      <c r="VTD46" s="456"/>
      <c r="VTE46" s="271"/>
      <c r="VTF46" s="451"/>
      <c r="VTG46" s="454"/>
      <c r="VTH46" s="451"/>
      <c r="VTI46" s="457"/>
      <c r="VTJ46" s="271"/>
      <c r="VTK46" s="451"/>
      <c r="VTL46" s="454"/>
      <c r="VTM46" s="451"/>
      <c r="VTN46" s="457"/>
      <c r="VTO46" s="451"/>
      <c r="VTP46" s="457"/>
      <c r="VTQ46" s="457"/>
      <c r="VTR46" s="457"/>
      <c r="VTS46" s="271"/>
      <c r="VTT46" s="271"/>
      <c r="VTU46" s="451"/>
      <c r="VTV46" s="454"/>
      <c r="VTW46" s="451"/>
      <c r="VTX46" s="454"/>
      <c r="VTY46" s="458"/>
      <c r="VTZ46" s="459"/>
      <c r="VUA46" s="460"/>
      <c r="VUB46" s="461"/>
      <c r="VUC46" s="462"/>
      <c r="VUD46" s="458"/>
      <c r="VUE46" s="451"/>
      <c r="VUF46" s="463"/>
      <c r="VUG46" s="451"/>
      <c r="VUH46" s="451"/>
      <c r="VUI46" s="453"/>
      <c r="VUK46" s="449"/>
      <c r="VUL46" s="449"/>
      <c r="VUM46" s="449"/>
      <c r="VUN46" s="450"/>
      <c r="VUO46" s="451"/>
      <c r="VUP46" s="451"/>
      <c r="VUQ46" s="451"/>
      <c r="VUR46" s="449"/>
      <c r="VUS46" s="452"/>
      <c r="VUT46" s="453"/>
      <c r="VUU46" s="454"/>
      <c r="VUV46" s="449"/>
      <c r="VUW46" s="453"/>
      <c r="VUX46" s="453"/>
      <c r="VUY46" s="450"/>
      <c r="VUZ46" s="454"/>
      <c r="VVA46" s="455"/>
      <c r="VVB46" s="453"/>
      <c r="VVC46" s="456"/>
      <c r="VVD46" s="453"/>
      <c r="VVE46" s="456"/>
      <c r="VVF46" s="454"/>
      <c r="VVG46" s="451"/>
      <c r="VVH46" s="454"/>
      <c r="VVI46" s="450"/>
      <c r="VVJ46" s="456"/>
      <c r="VVK46" s="456"/>
      <c r="VVL46" s="456"/>
      <c r="VVM46" s="456"/>
      <c r="VVN46" s="271"/>
      <c r="VVO46" s="451"/>
      <c r="VVP46" s="454"/>
      <c r="VVQ46" s="451"/>
      <c r="VVR46" s="457"/>
      <c r="VVS46" s="271"/>
      <c r="VVT46" s="451"/>
      <c r="VVU46" s="454"/>
      <c r="VVV46" s="451"/>
      <c r="VVW46" s="457"/>
      <c r="VVX46" s="451"/>
      <c r="VVY46" s="457"/>
      <c r="VVZ46" s="457"/>
      <c r="VWA46" s="457"/>
      <c r="VWB46" s="271"/>
      <c r="VWC46" s="271"/>
      <c r="VWD46" s="451"/>
      <c r="VWE46" s="454"/>
      <c r="VWF46" s="451"/>
      <c r="VWG46" s="454"/>
      <c r="VWH46" s="458"/>
      <c r="VWI46" s="459"/>
      <c r="VWJ46" s="460"/>
      <c r="VWK46" s="461"/>
      <c r="VWL46" s="462"/>
      <c r="VWM46" s="458"/>
      <c r="VWN46" s="451"/>
      <c r="VWO46" s="463"/>
      <c r="VWP46" s="451"/>
      <c r="VWQ46" s="451"/>
      <c r="VWR46" s="453"/>
      <c r="VWT46" s="449"/>
      <c r="VWU46" s="449"/>
      <c r="VWV46" s="449"/>
      <c r="VWW46" s="450"/>
      <c r="VWX46" s="451"/>
      <c r="VWY46" s="451"/>
      <c r="VWZ46" s="451"/>
      <c r="VXA46" s="449"/>
      <c r="VXB46" s="452"/>
      <c r="VXC46" s="453"/>
      <c r="VXD46" s="454"/>
      <c r="VXE46" s="449"/>
      <c r="VXF46" s="453"/>
      <c r="VXG46" s="453"/>
      <c r="VXH46" s="450"/>
      <c r="VXI46" s="454"/>
      <c r="VXJ46" s="455"/>
      <c r="VXK46" s="453"/>
      <c r="VXL46" s="456"/>
      <c r="VXM46" s="453"/>
      <c r="VXN46" s="456"/>
      <c r="VXO46" s="454"/>
      <c r="VXP46" s="451"/>
      <c r="VXQ46" s="454"/>
      <c r="VXR46" s="450"/>
      <c r="VXS46" s="456"/>
      <c r="VXT46" s="456"/>
      <c r="VXU46" s="456"/>
      <c r="VXV46" s="456"/>
      <c r="VXW46" s="271"/>
      <c r="VXX46" s="451"/>
      <c r="VXY46" s="454"/>
      <c r="VXZ46" s="451"/>
      <c r="VYA46" s="457"/>
      <c r="VYB46" s="271"/>
      <c r="VYC46" s="451"/>
      <c r="VYD46" s="454"/>
      <c r="VYE46" s="451"/>
      <c r="VYF46" s="457"/>
      <c r="VYG46" s="451"/>
      <c r="VYH46" s="457"/>
      <c r="VYI46" s="457"/>
      <c r="VYJ46" s="457"/>
      <c r="VYK46" s="271"/>
      <c r="VYL46" s="271"/>
      <c r="VYM46" s="451"/>
      <c r="VYN46" s="454"/>
      <c r="VYO46" s="451"/>
      <c r="VYP46" s="454"/>
      <c r="VYQ46" s="458"/>
      <c r="VYR46" s="459"/>
      <c r="VYS46" s="460"/>
      <c r="VYT46" s="461"/>
      <c r="VYU46" s="462"/>
      <c r="VYV46" s="458"/>
      <c r="VYW46" s="451"/>
      <c r="VYX46" s="463"/>
      <c r="VYY46" s="451"/>
      <c r="VYZ46" s="451"/>
      <c r="VZA46" s="453"/>
      <c r="VZC46" s="449"/>
      <c r="VZD46" s="449"/>
      <c r="VZE46" s="449"/>
      <c r="VZF46" s="450"/>
      <c r="VZG46" s="451"/>
      <c r="VZH46" s="451"/>
      <c r="VZI46" s="451"/>
      <c r="VZJ46" s="449"/>
      <c r="VZK46" s="452"/>
      <c r="VZL46" s="453"/>
      <c r="VZM46" s="454"/>
      <c r="VZN46" s="449"/>
      <c r="VZO46" s="453"/>
      <c r="VZP46" s="453"/>
      <c r="VZQ46" s="450"/>
      <c r="VZR46" s="454"/>
      <c r="VZS46" s="455"/>
      <c r="VZT46" s="453"/>
      <c r="VZU46" s="456"/>
      <c r="VZV46" s="453"/>
      <c r="VZW46" s="456"/>
      <c r="VZX46" s="454"/>
      <c r="VZY46" s="451"/>
      <c r="VZZ46" s="454"/>
      <c r="WAA46" s="450"/>
      <c r="WAB46" s="456"/>
      <c r="WAC46" s="456"/>
      <c r="WAD46" s="456"/>
      <c r="WAE46" s="456"/>
      <c r="WAF46" s="271"/>
      <c r="WAG46" s="451"/>
      <c r="WAH46" s="454"/>
      <c r="WAI46" s="451"/>
      <c r="WAJ46" s="457"/>
      <c r="WAK46" s="271"/>
      <c r="WAL46" s="451"/>
      <c r="WAM46" s="454"/>
      <c r="WAN46" s="451"/>
      <c r="WAO46" s="457"/>
      <c r="WAP46" s="451"/>
      <c r="WAQ46" s="457"/>
      <c r="WAR46" s="457"/>
      <c r="WAS46" s="457"/>
      <c r="WAT46" s="271"/>
      <c r="WAU46" s="271"/>
      <c r="WAV46" s="451"/>
      <c r="WAW46" s="454"/>
      <c r="WAX46" s="451"/>
      <c r="WAY46" s="454"/>
      <c r="WAZ46" s="458"/>
      <c r="WBA46" s="459"/>
      <c r="WBB46" s="460"/>
      <c r="WBC46" s="461"/>
      <c r="WBD46" s="462"/>
      <c r="WBE46" s="458"/>
      <c r="WBF46" s="451"/>
      <c r="WBG46" s="463"/>
      <c r="WBH46" s="451"/>
      <c r="WBI46" s="451"/>
      <c r="WBJ46" s="453"/>
      <c r="WBL46" s="449"/>
      <c r="WBM46" s="449"/>
      <c r="WBN46" s="449"/>
      <c r="WBO46" s="450"/>
      <c r="WBP46" s="451"/>
      <c r="WBQ46" s="451"/>
      <c r="WBR46" s="451"/>
      <c r="WBS46" s="449"/>
      <c r="WBT46" s="452"/>
      <c r="WBU46" s="453"/>
      <c r="WBV46" s="454"/>
      <c r="WBW46" s="449"/>
      <c r="WBX46" s="453"/>
      <c r="WBY46" s="453"/>
      <c r="WBZ46" s="450"/>
      <c r="WCA46" s="454"/>
      <c r="WCB46" s="455"/>
      <c r="WCC46" s="453"/>
      <c r="WCD46" s="456"/>
      <c r="WCE46" s="453"/>
      <c r="WCF46" s="456"/>
      <c r="WCG46" s="454"/>
      <c r="WCH46" s="451"/>
      <c r="WCI46" s="454"/>
      <c r="WCJ46" s="450"/>
      <c r="WCK46" s="456"/>
      <c r="WCL46" s="456"/>
      <c r="WCM46" s="456"/>
      <c r="WCN46" s="456"/>
      <c r="WCO46" s="271"/>
      <c r="WCP46" s="451"/>
      <c r="WCQ46" s="454"/>
      <c r="WCR46" s="451"/>
      <c r="WCS46" s="457"/>
      <c r="WCT46" s="271"/>
      <c r="WCU46" s="451"/>
      <c r="WCV46" s="454"/>
      <c r="WCW46" s="451"/>
      <c r="WCX46" s="457"/>
      <c r="WCY46" s="451"/>
      <c r="WCZ46" s="457"/>
      <c r="WDA46" s="457"/>
      <c r="WDB46" s="457"/>
      <c r="WDC46" s="271"/>
      <c r="WDD46" s="271"/>
      <c r="WDE46" s="451"/>
      <c r="WDF46" s="454"/>
      <c r="WDG46" s="451"/>
      <c r="WDH46" s="454"/>
      <c r="WDI46" s="458"/>
      <c r="WDJ46" s="459"/>
      <c r="WDK46" s="460"/>
      <c r="WDL46" s="461"/>
      <c r="WDM46" s="462"/>
      <c r="WDN46" s="458"/>
      <c r="WDO46" s="451"/>
      <c r="WDP46" s="463"/>
      <c r="WDQ46" s="451"/>
      <c r="WDR46" s="451"/>
      <c r="WDS46" s="453"/>
      <c r="WDU46" s="449"/>
      <c r="WDV46" s="449"/>
      <c r="WDW46" s="449"/>
      <c r="WDX46" s="450"/>
      <c r="WDY46" s="451"/>
      <c r="WDZ46" s="451"/>
      <c r="WEA46" s="451"/>
      <c r="WEB46" s="449"/>
      <c r="WEC46" s="452"/>
      <c r="WED46" s="453"/>
      <c r="WEE46" s="454"/>
      <c r="WEF46" s="449"/>
      <c r="WEG46" s="453"/>
      <c r="WEH46" s="453"/>
      <c r="WEI46" s="450"/>
      <c r="WEJ46" s="454"/>
      <c r="WEK46" s="455"/>
      <c r="WEL46" s="453"/>
      <c r="WEM46" s="456"/>
      <c r="WEN46" s="453"/>
      <c r="WEO46" s="456"/>
      <c r="WEP46" s="454"/>
      <c r="WEQ46" s="451"/>
      <c r="WER46" s="454"/>
      <c r="WES46" s="450"/>
      <c r="WET46" s="456"/>
      <c r="WEU46" s="456"/>
      <c r="WEV46" s="456"/>
      <c r="WEW46" s="456"/>
      <c r="WEX46" s="271"/>
      <c r="WEY46" s="451"/>
      <c r="WEZ46" s="454"/>
      <c r="WFA46" s="451"/>
      <c r="WFB46" s="457"/>
      <c r="WFC46" s="271"/>
      <c r="WFD46" s="451"/>
      <c r="WFE46" s="454"/>
      <c r="WFF46" s="451"/>
      <c r="WFG46" s="457"/>
      <c r="WFH46" s="451"/>
      <c r="WFI46" s="457"/>
      <c r="WFJ46" s="457"/>
      <c r="WFK46" s="457"/>
      <c r="WFL46" s="271"/>
      <c r="WFM46" s="271"/>
      <c r="WFN46" s="451"/>
      <c r="WFO46" s="454"/>
      <c r="WFP46" s="451"/>
      <c r="WFQ46" s="454"/>
      <c r="WFR46" s="458"/>
      <c r="WFS46" s="459"/>
      <c r="WFT46" s="460"/>
      <c r="WFU46" s="461"/>
      <c r="WFV46" s="462"/>
      <c r="WFW46" s="458"/>
      <c r="WFX46" s="451"/>
      <c r="WFY46" s="463"/>
      <c r="WFZ46" s="451"/>
      <c r="WGA46" s="451"/>
      <c r="WGB46" s="453"/>
      <c r="WGD46" s="449"/>
      <c r="WGE46" s="449"/>
      <c r="WGF46" s="449"/>
      <c r="WGG46" s="450"/>
      <c r="WGH46" s="451"/>
      <c r="WGI46" s="451"/>
      <c r="WGJ46" s="451"/>
      <c r="WGK46" s="449"/>
      <c r="WGL46" s="452"/>
      <c r="WGM46" s="453"/>
      <c r="WGN46" s="454"/>
      <c r="WGO46" s="449"/>
      <c r="WGP46" s="453"/>
      <c r="WGQ46" s="453"/>
      <c r="WGR46" s="450"/>
      <c r="WGS46" s="454"/>
      <c r="WGT46" s="455"/>
      <c r="WGU46" s="453"/>
      <c r="WGV46" s="456"/>
      <c r="WGW46" s="453"/>
      <c r="WGX46" s="456"/>
      <c r="WGY46" s="454"/>
      <c r="WGZ46" s="451"/>
      <c r="WHA46" s="454"/>
      <c r="WHB46" s="450"/>
      <c r="WHC46" s="456"/>
      <c r="WHD46" s="456"/>
      <c r="WHE46" s="456"/>
      <c r="WHF46" s="456"/>
      <c r="WHG46" s="271"/>
      <c r="WHH46" s="451"/>
      <c r="WHI46" s="454"/>
      <c r="WHJ46" s="451"/>
      <c r="WHK46" s="457"/>
      <c r="WHL46" s="271"/>
      <c r="WHM46" s="451"/>
      <c r="WHN46" s="454"/>
      <c r="WHO46" s="451"/>
      <c r="WHP46" s="457"/>
      <c r="WHQ46" s="451"/>
      <c r="WHR46" s="457"/>
      <c r="WHS46" s="457"/>
      <c r="WHT46" s="457"/>
      <c r="WHU46" s="271"/>
      <c r="WHV46" s="271"/>
      <c r="WHW46" s="451"/>
      <c r="WHX46" s="454"/>
      <c r="WHY46" s="451"/>
      <c r="WHZ46" s="454"/>
      <c r="WIA46" s="458"/>
      <c r="WIB46" s="459"/>
      <c r="WIC46" s="460"/>
      <c r="WID46" s="461"/>
      <c r="WIE46" s="462"/>
      <c r="WIF46" s="458"/>
      <c r="WIG46" s="451"/>
      <c r="WIH46" s="463"/>
      <c r="WII46" s="451"/>
      <c r="WIJ46" s="451"/>
      <c r="WIK46" s="453"/>
      <c r="WIM46" s="449"/>
      <c r="WIN46" s="449"/>
      <c r="WIO46" s="449"/>
      <c r="WIP46" s="450"/>
      <c r="WIQ46" s="451"/>
      <c r="WIR46" s="451"/>
      <c r="WIS46" s="451"/>
      <c r="WIT46" s="449"/>
      <c r="WIU46" s="452"/>
      <c r="WIV46" s="453"/>
      <c r="WIW46" s="454"/>
      <c r="WIX46" s="449"/>
      <c r="WIY46" s="453"/>
      <c r="WIZ46" s="453"/>
      <c r="WJA46" s="450"/>
      <c r="WJB46" s="454"/>
      <c r="WJC46" s="455"/>
      <c r="WJD46" s="453"/>
      <c r="WJE46" s="456"/>
      <c r="WJF46" s="453"/>
      <c r="WJG46" s="456"/>
      <c r="WJH46" s="454"/>
      <c r="WJI46" s="451"/>
      <c r="WJJ46" s="454"/>
      <c r="WJK46" s="450"/>
      <c r="WJL46" s="456"/>
      <c r="WJM46" s="456"/>
      <c r="WJN46" s="456"/>
      <c r="WJO46" s="456"/>
      <c r="WJP46" s="271"/>
      <c r="WJQ46" s="451"/>
      <c r="WJR46" s="454"/>
      <c r="WJS46" s="451"/>
      <c r="WJT46" s="457"/>
      <c r="WJU46" s="271"/>
      <c r="WJV46" s="451"/>
      <c r="WJW46" s="454"/>
      <c r="WJX46" s="451"/>
      <c r="WJY46" s="457"/>
      <c r="WJZ46" s="451"/>
      <c r="WKA46" s="457"/>
      <c r="WKB46" s="457"/>
      <c r="WKC46" s="457"/>
      <c r="WKD46" s="271"/>
      <c r="WKE46" s="271"/>
      <c r="WKF46" s="451"/>
      <c r="WKG46" s="454"/>
      <c r="WKH46" s="451"/>
      <c r="WKI46" s="454"/>
      <c r="WKJ46" s="458"/>
      <c r="WKK46" s="459"/>
      <c r="WKL46" s="460"/>
      <c r="WKM46" s="461"/>
      <c r="WKN46" s="462"/>
      <c r="WKO46" s="458"/>
      <c r="WKP46" s="451"/>
      <c r="WKQ46" s="463"/>
      <c r="WKR46" s="451"/>
      <c r="WKS46" s="451"/>
      <c r="WKT46" s="453"/>
      <c r="WKV46" s="449"/>
      <c r="WKW46" s="449"/>
      <c r="WKX46" s="449"/>
      <c r="WKY46" s="450"/>
      <c r="WKZ46" s="451"/>
      <c r="WLA46" s="451"/>
      <c r="WLB46" s="451"/>
      <c r="WLC46" s="449"/>
      <c r="WLD46" s="452"/>
      <c r="WLE46" s="453"/>
      <c r="WLF46" s="454"/>
      <c r="WLG46" s="449"/>
      <c r="WLH46" s="453"/>
      <c r="WLI46" s="453"/>
      <c r="WLJ46" s="450"/>
      <c r="WLK46" s="454"/>
      <c r="WLL46" s="455"/>
      <c r="WLM46" s="453"/>
      <c r="WLN46" s="456"/>
      <c r="WLO46" s="453"/>
      <c r="WLP46" s="456"/>
      <c r="WLQ46" s="454"/>
      <c r="WLR46" s="451"/>
      <c r="WLS46" s="454"/>
      <c r="WLT46" s="450"/>
      <c r="WLU46" s="456"/>
      <c r="WLV46" s="456"/>
      <c r="WLW46" s="456"/>
      <c r="WLX46" s="456"/>
      <c r="WLY46" s="271"/>
      <c r="WLZ46" s="451"/>
      <c r="WMA46" s="454"/>
      <c r="WMB46" s="451"/>
      <c r="WMC46" s="457"/>
      <c r="WMD46" s="271"/>
      <c r="WME46" s="451"/>
      <c r="WMF46" s="454"/>
      <c r="WMG46" s="451"/>
      <c r="WMH46" s="457"/>
      <c r="WMI46" s="451"/>
      <c r="WMJ46" s="457"/>
      <c r="WMK46" s="457"/>
      <c r="WML46" s="457"/>
      <c r="WMM46" s="271"/>
      <c r="WMN46" s="271"/>
      <c r="WMO46" s="451"/>
      <c r="WMP46" s="454"/>
      <c r="WMQ46" s="451"/>
      <c r="WMR46" s="454"/>
      <c r="WMS46" s="458"/>
      <c r="WMT46" s="459"/>
      <c r="WMU46" s="460"/>
      <c r="WMV46" s="461"/>
      <c r="WMW46" s="462"/>
      <c r="WMX46" s="458"/>
      <c r="WMY46" s="451"/>
      <c r="WMZ46" s="463"/>
      <c r="WNA46" s="451"/>
      <c r="WNB46" s="451"/>
      <c r="WNC46" s="453"/>
      <c r="WNE46" s="449"/>
      <c r="WNF46" s="449"/>
      <c r="WNG46" s="449"/>
      <c r="WNH46" s="450"/>
      <c r="WNI46" s="451"/>
      <c r="WNJ46" s="451"/>
      <c r="WNK46" s="451"/>
      <c r="WNL46" s="449"/>
      <c r="WNM46" s="452"/>
      <c r="WNN46" s="453"/>
      <c r="WNO46" s="454"/>
      <c r="WNP46" s="449"/>
      <c r="WNQ46" s="453"/>
      <c r="WNR46" s="453"/>
      <c r="WNS46" s="450"/>
      <c r="WNT46" s="454"/>
      <c r="WNU46" s="455"/>
      <c r="WNV46" s="453"/>
      <c r="WNW46" s="456"/>
      <c r="WNX46" s="453"/>
      <c r="WNY46" s="456"/>
      <c r="WNZ46" s="454"/>
      <c r="WOA46" s="451"/>
      <c r="WOB46" s="454"/>
      <c r="WOC46" s="450"/>
      <c r="WOD46" s="456"/>
      <c r="WOE46" s="456"/>
      <c r="WOF46" s="456"/>
      <c r="WOG46" s="456"/>
      <c r="WOH46" s="271"/>
      <c r="WOI46" s="451"/>
      <c r="WOJ46" s="454"/>
      <c r="WOK46" s="451"/>
      <c r="WOL46" s="457"/>
      <c r="WOM46" s="271"/>
      <c r="WON46" s="451"/>
      <c r="WOO46" s="454"/>
      <c r="WOP46" s="451"/>
      <c r="WOQ46" s="457"/>
      <c r="WOR46" s="451"/>
      <c r="WOS46" s="457"/>
      <c r="WOT46" s="457"/>
      <c r="WOU46" s="457"/>
      <c r="WOV46" s="271"/>
      <c r="WOW46" s="271"/>
      <c r="WOX46" s="451"/>
      <c r="WOY46" s="454"/>
      <c r="WOZ46" s="451"/>
      <c r="WPA46" s="454"/>
      <c r="WPB46" s="458"/>
      <c r="WPC46" s="459"/>
      <c r="WPD46" s="460"/>
      <c r="WPE46" s="461"/>
      <c r="WPF46" s="462"/>
      <c r="WPG46" s="458"/>
      <c r="WPH46" s="451"/>
      <c r="WPI46" s="463"/>
      <c r="WPJ46" s="451"/>
      <c r="WPK46" s="451"/>
      <c r="WPL46" s="453"/>
      <c r="WPN46" s="449"/>
      <c r="WPO46" s="449"/>
      <c r="WPP46" s="449"/>
      <c r="WPQ46" s="450"/>
      <c r="WPR46" s="451"/>
      <c r="WPS46" s="451"/>
      <c r="WPT46" s="451"/>
      <c r="WPU46" s="449"/>
      <c r="WPV46" s="452"/>
      <c r="WPW46" s="453"/>
      <c r="WPX46" s="454"/>
      <c r="WPY46" s="449"/>
      <c r="WPZ46" s="453"/>
      <c r="WQA46" s="453"/>
      <c r="WQB46" s="450"/>
      <c r="WQC46" s="454"/>
      <c r="WQD46" s="455"/>
      <c r="WQE46" s="453"/>
      <c r="WQF46" s="456"/>
      <c r="WQG46" s="453"/>
      <c r="WQH46" s="456"/>
      <c r="WQI46" s="454"/>
      <c r="WQJ46" s="451"/>
      <c r="WQK46" s="454"/>
      <c r="WQL46" s="450"/>
      <c r="WQM46" s="456"/>
      <c r="WQN46" s="456"/>
      <c r="WQO46" s="456"/>
      <c r="WQP46" s="456"/>
      <c r="WQQ46" s="271"/>
      <c r="WQR46" s="451"/>
      <c r="WQS46" s="454"/>
      <c r="WQT46" s="451"/>
      <c r="WQU46" s="457"/>
      <c r="WQV46" s="271"/>
      <c r="WQW46" s="451"/>
      <c r="WQX46" s="454"/>
      <c r="WQY46" s="451"/>
      <c r="WQZ46" s="457"/>
      <c r="WRA46" s="451"/>
      <c r="WRB46" s="457"/>
      <c r="WRC46" s="457"/>
      <c r="WRD46" s="457"/>
      <c r="WRE46" s="271"/>
      <c r="WRF46" s="271"/>
      <c r="WRG46" s="451"/>
      <c r="WRH46" s="454"/>
      <c r="WRI46" s="451"/>
      <c r="WRJ46" s="454"/>
      <c r="WRK46" s="458"/>
      <c r="WRL46" s="459"/>
      <c r="WRM46" s="460"/>
      <c r="WRN46" s="461"/>
      <c r="WRO46" s="462"/>
      <c r="WRP46" s="458"/>
      <c r="WRQ46" s="451"/>
      <c r="WRR46" s="463"/>
      <c r="WRS46" s="451"/>
      <c r="WRT46" s="451"/>
      <c r="WRU46" s="453"/>
      <c r="WRW46" s="449"/>
      <c r="WRX46" s="449"/>
      <c r="WRY46" s="449"/>
      <c r="WRZ46" s="450"/>
      <c r="WSA46" s="451"/>
      <c r="WSB46" s="451"/>
      <c r="WSC46" s="451"/>
      <c r="WSD46" s="449"/>
      <c r="WSE46" s="452"/>
      <c r="WSF46" s="453"/>
      <c r="WSG46" s="454"/>
      <c r="WSH46" s="449"/>
      <c r="WSI46" s="453"/>
      <c r="WSJ46" s="453"/>
      <c r="WSK46" s="450"/>
      <c r="WSL46" s="454"/>
      <c r="WSM46" s="455"/>
      <c r="WSN46" s="453"/>
      <c r="WSO46" s="456"/>
      <c r="WSP46" s="453"/>
      <c r="WSQ46" s="456"/>
      <c r="WSR46" s="454"/>
      <c r="WSS46" s="451"/>
      <c r="WST46" s="454"/>
      <c r="WSU46" s="450"/>
      <c r="WSV46" s="456"/>
      <c r="WSW46" s="456"/>
      <c r="WSX46" s="456"/>
      <c r="WSY46" s="456"/>
      <c r="WSZ46" s="271"/>
      <c r="WTA46" s="451"/>
      <c r="WTB46" s="454"/>
      <c r="WTC46" s="451"/>
      <c r="WTD46" s="457"/>
      <c r="WTE46" s="271"/>
      <c r="WTF46" s="451"/>
      <c r="WTG46" s="454"/>
      <c r="WTH46" s="451"/>
      <c r="WTI46" s="457"/>
      <c r="WTJ46" s="451"/>
      <c r="WTK46" s="457"/>
      <c r="WTL46" s="457"/>
      <c r="WTM46" s="457"/>
      <c r="WTN46" s="271"/>
      <c r="WTO46" s="271"/>
      <c r="WTP46" s="451"/>
      <c r="WTQ46" s="454"/>
      <c r="WTR46" s="451"/>
      <c r="WTS46" s="454"/>
      <c r="WTT46" s="458"/>
      <c r="WTU46" s="459"/>
      <c r="WTV46" s="460"/>
      <c r="WTW46" s="461"/>
      <c r="WTX46" s="462"/>
      <c r="WTY46" s="458"/>
      <c r="WTZ46" s="451"/>
      <c r="WUA46" s="463"/>
      <c r="WUB46" s="451"/>
      <c r="WUC46" s="451"/>
      <c r="WUD46" s="453"/>
      <c r="WUF46" s="449"/>
      <c r="WUG46" s="449"/>
      <c r="WUH46" s="449"/>
      <c r="WUI46" s="450"/>
      <c r="WUJ46" s="451"/>
      <c r="WUK46" s="451"/>
      <c r="WUL46" s="451"/>
      <c r="WUM46" s="449"/>
      <c r="WUN46" s="452"/>
      <c r="WUO46" s="453"/>
      <c r="WUP46" s="454"/>
      <c r="WUQ46" s="449"/>
      <c r="WUR46" s="453"/>
      <c r="WUS46" s="453"/>
      <c r="WUT46" s="450"/>
      <c r="WUU46" s="454"/>
      <c r="WUV46" s="455"/>
      <c r="WUW46" s="453"/>
      <c r="WUX46" s="456"/>
      <c r="WUY46" s="453"/>
      <c r="WUZ46" s="456"/>
      <c r="WVA46" s="454"/>
      <c r="WVB46" s="451"/>
      <c r="WVC46" s="454"/>
      <c r="WVD46" s="450"/>
      <c r="WVE46" s="456"/>
      <c r="WVF46" s="456"/>
      <c r="WVG46" s="456"/>
      <c r="WVH46" s="456"/>
      <c r="WVI46" s="271"/>
      <c r="WVJ46" s="451"/>
      <c r="WVK46" s="454"/>
      <c r="WVL46" s="451"/>
      <c r="WVM46" s="457"/>
      <c r="WVN46" s="271"/>
      <c r="WVO46" s="451"/>
      <c r="WVP46" s="454"/>
      <c r="WVQ46" s="451"/>
      <c r="WVR46" s="457"/>
      <c r="WVS46" s="451"/>
      <c r="WVT46" s="457"/>
      <c r="WVU46" s="457"/>
      <c r="WVV46" s="457"/>
      <c r="WVW46" s="271"/>
      <c r="WVX46" s="271"/>
      <c r="WVY46" s="451"/>
      <c r="WVZ46" s="454"/>
      <c r="WWA46" s="451"/>
      <c r="WWB46" s="454"/>
      <c r="WWC46" s="458"/>
      <c r="WWD46" s="459"/>
      <c r="WWE46" s="460"/>
      <c r="WWF46" s="461"/>
      <c r="WWG46" s="462"/>
      <c r="WWH46" s="458"/>
      <c r="WWI46" s="451"/>
      <c r="WWJ46" s="463"/>
      <c r="WWK46" s="451"/>
      <c r="WWL46" s="451"/>
      <c r="WWM46" s="453"/>
      <c r="WWO46" s="449"/>
      <c r="WWP46" s="449"/>
      <c r="WWQ46" s="449"/>
      <c r="WWR46" s="450"/>
      <c r="WWS46" s="451"/>
      <c r="WWT46" s="451"/>
      <c r="WWU46" s="451"/>
      <c r="WWV46" s="449"/>
      <c r="WWW46" s="452"/>
      <c r="WWX46" s="453"/>
      <c r="WWY46" s="454"/>
      <c r="WWZ46" s="449"/>
      <c r="WXA46" s="453"/>
      <c r="WXB46" s="453"/>
      <c r="WXC46" s="450"/>
      <c r="WXD46" s="454"/>
      <c r="WXE46" s="455"/>
      <c r="WXF46" s="453"/>
      <c r="WXG46" s="456"/>
      <c r="WXH46" s="453"/>
      <c r="WXI46" s="456"/>
      <c r="WXJ46" s="454"/>
      <c r="WXK46" s="451"/>
      <c r="WXL46" s="454"/>
      <c r="WXM46" s="450"/>
      <c r="WXN46" s="456"/>
      <c r="WXO46" s="456"/>
      <c r="WXP46" s="456"/>
      <c r="WXQ46" s="456"/>
      <c r="WXR46" s="271"/>
      <c r="WXS46" s="451"/>
      <c r="WXT46" s="454"/>
      <c r="WXU46" s="451"/>
      <c r="WXV46" s="457"/>
      <c r="WXW46" s="271"/>
      <c r="WXX46" s="451"/>
      <c r="WXY46" s="454"/>
      <c r="WXZ46" s="451"/>
      <c r="WYA46" s="457"/>
      <c r="WYB46" s="451"/>
      <c r="WYC46" s="457"/>
      <c r="WYD46" s="457"/>
      <c r="WYE46" s="457"/>
      <c r="WYF46" s="271"/>
      <c r="WYG46" s="271"/>
      <c r="WYH46" s="451"/>
      <c r="WYI46" s="454"/>
      <c r="WYJ46" s="451"/>
      <c r="WYK46" s="454"/>
      <c r="WYL46" s="458"/>
      <c r="WYM46" s="459"/>
      <c r="WYN46" s="460"/>
      <c r="WYO46" s="461"/>
      <c r="WYP46" s="462"/>
      <c r="WYQ46" s="458"/>
      <c r="WYR46" s="451"/>
      <c r="WYS46" s="463"/>
      <c r="WYT46" s="451"/>
      <c r="WYU46" s="451"/>
      <c r="WYV46" s="453"/>
      <c r="WYX46" s="449"/>
      <c r="WYY46" s="449"/>
      <c r="WYZ46" s="449"/>
      <c r="WZA46" s="450"/>
      <c r="WZB46" s="451"/>
      <c r="WZC46" s="451"/>
      <c r="WZD46" s="451"/>
      <c r="WZE46" s="449"/>
      <c r="WZF46" s="452"/>
      <c r="WZG46" s="453"/>
      <c r="WZH46" s="454"/>
      <c r="WZI46" s="449"/>
      <c r="WZJ46" s="453"/>
      <c r="WZK46" s="453"/>
      <c r="WZL46" s="450"/>
      <c r="WZM46" s="454"/>
      <c r="WZN46" s="455"/>
      <c r="WZO46" s="453"/>
      <c r="WZP46" s="456"/>
      <c r="WZQ46" s="453"/>
      <c r="WZR46" s="456"/>
      <c r="WZS46" s="454"/>
      <c r="WZT46" s="451"/>
      <c r="WZU46" s="454"/>
      <c r="WZV46" s="450"/>
      <c r="WZW46" s="456"/>
      <c r="WZX46" s="456"/>
      <c r="WZY46" s="456"/>
      <c r="WZZ46" s="456"/>
      <c r="XAA46" s="271"/>
      <c r="XAB46" s="451"/>
      <c r="XAC46" s="454"/>
      <c r="XAD46" s="451"/>
      <c r="XAE46" s="457"/>
      <c r="XAF46" s="271"/>
      <c r="XAG46" s="451"/>
      <c r="XAH46" s="454"/>
      <c r="XAI46" s="451"/>
      <c r="XAJ46" s="457"/>
      <c r="XAK46" s="451"/>
      <c r="XAL46" s="457"/>
      <c r="XAM46" s="457"/>
      <c r="XAN46" s="457"/>
      <c r="XAO46" s="271"/>
      <c r="XAP46" s="271"/>
      <c r="XAQ46" s="451"/>
      <c r="XAR46" s="454"/>
      <c r="XAS46" s="451"/>
      <c r="XAT46" s="454"/>
      <c r="XAU46" s="458"/>
      <c r="XAV46" s="459"/>
      <c r="XAW46" s="460"/>
      <c r="XAX46" s="461"/>
      <c r="XAY46" s="462"/>
      <c r="XAZ46" s="458"/>
      <c r="XBA46" s="451"/>
      <c r="XBB46" s="463"/>
      <c r="XBC46" s="451"/>
      <c r="XBD46" s="451"/>
      <c r="XBE46" s="453"/>
      <c r="XBG46" s="449"/>
      <c r="XBH46" s="449"/>
      <c r="XBI46" s="449"/>
      <c r="XBJ46" s="450"/>
      <c r="XBK46" s="451"/>
      <c r="XBL46" s="451"/>
      <c r="XBM46" s="451"/>
      <c r="XBN46" s="449"/>
      <c r="XBO46" s="452"/>
      <c r="XBP46" s="453"/>
      <c r="XBQ46" s="454"/>
      <c r="XBR46" s="449"/>
      <c r="XBS46" s="453"/>
      <c r="XBT46" s="453"/>
      <c r="XBU46" s="450"/>
      <c r="XBV46" s="454"/>
      <c r="XBW46" s="455"/>
      <c r="XBX46" s="453"/>
      <c r="XBY46" s="456"/>
      <c r="XBZ46" s="453"/>
      <c r="XCA46" s="456"/>
      <c r="XCB46" s="454"/>
      <c r="XCC46" s="451"/>
      <c r="XCD46" s="454"/>
      <c r="XCE46" s="450"/>
      <c r="XCF46" s="456"/>
      <c r="XCG46" s="456"/>
      <c r="XCH46" s="456"/>
      <c r="XCI46" s="456"/>
      <c r="XCJ46" s="271"/>
      <c r="XCK46" s="451"/>
      <c r="XCL46" s="454"/>
      <c r="XCM46" s="451"/>
      <c r="XCN46" s="457"/>
      <c r="XCO46" s="271"/>
      <c r="XCP46" s="451"/>
      <c r="XCQ46" s="454"/>
      <c r="XCR46" s="451"/>
      <c r="XCS46" s="457"/>
      <c r="XCT46" s="451"/>
      <c r="XCU46" s="457"/>
      <c r="XCV46" s="457"/>
      <c r="XCW46" s="457"/>
      <c r="XCX46" s="271"/>
      <c r="XCY46" s="271"/>
      <c r="XCZ46" s="451"/>
      <c r="XDA46" s="454"/>
      <c r="XDB46" s="451"/>
      <c r="XDC46" s="454"/>
      <c r="XDD46" s="458"/>
      <c r="XDE46" s="459"/>
      <c r="XDF46" s="460"/>
      <c r="XDG46" s="461"/>
      <c r="XDH46" s="462"/>
      <c r="XDI46" s="458"/>
      <c r="XDJ46" s="451"/>
      <c r="XDK46" s="463"/>
      <c r="XDL46" s="451"/>
      <c r="XDM46" s="451"/>
      <c r="XDN46" s="453"/>
      <c r="XDP46" s="449"/>
      <c r="XDQ46" s="449"/>
      <c r="XDR46" s="449"/>
      <c r="XDS46" s="450"/>
      <c r="XDT46" s="451"/>
      <c r="XDU46" s="451"/>
      <c r="XDV46" s="451"/>
      <c r="XDW46" s="449"/>
      <c r="XDX46" s="452"/>
      <c r="XDY46" s="453"/>
      <c r="XDZ46" s="454"/>
      <c r="XEA46" s="449"/>
      <c r="XEB46" s="453"/>
      <c r="XEC46" s="453"/>
      <c r="XED46" s="450"/>
      <c r="XEE46" s="454"/>
      <c r="XEF46" s="455"/>
      <c r="XEG46" s="453"/>
      <c r="XEH46" s="456"/>
      <c r="XEI46" s="453"/>
      <c r="XEJ46" s="456"/>
      <c r="XEK46" s="454"/>
      <c r="XEL46" s="451"/>
      <c r="XEM46" s="454"/>
      <c r="XEN46" s="450"/>
      <c r="XEO46" s="456"/>
      <c r="XEP46" s="456"/>
      <c r="XEQ46" s="456"/>
      <c r="XER46" s="456"/>
      <c r="XES46" s="271"/>
      <c r="XET46" s="451"/>
      <c r="XEU46" s="454"/>
      <c r="XEV46" s="451"/>
      <c r="XEW46" s="457"/>
      <c r="XEX46" s="271"/>
    </row>
    <row r="47" spans="2:16378" x14ac:dyDescent="0.25">
      <c r="B47" s="221">
        <v>2025</v>
      </c>
      <c r="C47" s="221">
        <v>891780111</v>
      </c>
      <c r="D47" s="221" t="s">
        <v>78</v>
      </c>
      <c r="E47" s="67" t="s">
        <v>8164</v>
      </c>
      <c r="F47" s="65" t="s">
        <v>8163</v>
      </c>
      <c r="G47" s="65">
        <v>0</v>
      </c>
      <c r="H47" s="65" t="s">
        <v>81</v>
      </c>
      <c r="I47" s="221" t="s">
        <v>82</v>
      </c>
      <c r="J47" s="220" t="s">
        <v>83</v>
      </c>
      <c r="K47" s="66" t="s">
        <v>8162</v>
      </c>
      <c r="L47" s="68">
        <v>19800000</v>
      </c>
      <c r="M47" s="221" t="s">
        <v>85</v>
      </c>
      <c r="N47" s="66" t="s">
        <v>8135</v>
      </c>
      <c r="O47" s="66">
        <v>1221979591</v>
      </c>
      <c r="P47" s="66">
        <v>1542</v>
      </c>
      <c r="Q47" s="70">
        <v>45852</v>
      </c>
      <c r="R47" s="66">
        <v>19800000</v>
      </c>
      <c r="S47" s="70">
        <v>45853</v>
      </c>
      <c r="T47" s="68">
        <v>19850000</v>
      </c>
      <c r="U47" s="65" t="s">
        <v>87</v>
      </c>
      <c r="V47" s="68">
        <v>57420478</v>
      </c>
      <c r="W47" s="67" t="s">
        <v>8151</v>
      </c>
      <c r="X47" s="70">
        <v>45853</v>
      </c>
      <c r="Y47" s="70">
        <v>45853</v>
      </c>
      <c r="Z47" s="70" t="s">
        <v>89</v>
      </c>
      <c r="AA47" s="70">
        <v>46006</v>
      </c>
      <c r="AB47" s="49">
        <f t="shared" si="0"/>
        <v>153</v>
      </c>
      <c r="AC47" s="65">
        <v>0</v>
      </c>
      <c r="AD47" s="68">
        <v>0</v>
      </c>
      <c r="AE47" s="65">
        <v>0</v>
      </c>
      <c r="AF47" s="78" t="s">
        <v>89</v>
      </c>
      <c r="AG47" s="49">
        <f t="shared" si="1"/>
        <v>0</v>
      </c>
      <c r="AH47" s="65">
        <v>0</v>
      </c>
      <c r="AI47" s="68">
        <v>0</v>
      </c>
      <c r="AJ47" s="65" t="s">
        <v>89</v>
      </c>
      <c r="AK47" s="78" t="s">
        <v>89</v>
      </c>
      <c r="AL47" s="65">
        <v>0</v>
      </c>
      <c r="AM47" s="78" t="s">
        <v>89</v>
      </c>
      <c r="AN47" s="78" t="s">
        <v>89</v>
      </c>
      <c r="AO47" s="78" t="s">
        <v>89</v>
      </c>
      <c r="AP47" s="49">
        <f t="shared" si="2"/>
        <v>0</v>
      </c>
      <c r="AQ47" s="49">
        <f>+L47+AD47-AI47</f>
        <v>19800000</v>
      </c>
      <c r="AR47" s="65" t="s">
        <v>87</v>
      </c>
      <c r="AS47" s="68">
        <v>19800000</v>
      </c>
      <c r="AT47" s="65" t="s">
        <v>87</v>
      </c>
      <c r="AU47" s="68">
        <v>0</v>
      </c>
      <c r="AV47" s="75" t="s">
        <v>89</v>
      </c>
      <c r="AW47" s="267">
        <v>1800000</v>
      </c>
      <c r="AX47" s="79">
        <f t="shared" si="3"/>
        <v>18000000</v>
      </c>
      <c r="AY47" s="223">
        <f t="shared" si="4"/>
        <v>9.0909090909090912E-2</v>
      </c>
      <c r="AZ47" s="74">
        <v>9.0909090909090912E-2</v>
      </c>
      <c r="BA47" s="75" t="s">
        <v>89</v>
      </c>
      <c r="BB47" s="65" t="s">
        <v>108</v>
      </c>
      <c r="BC47" s="400" t="s">
        <v>8161</v>
      </c>
      <c r="BD47" s="65" t="s">
        <v>87</v>
      </c>
      <c r="BE47" s="65" t="s">
        <v>87</v>
      </c>
      <c r="BF47" s="449"/>
      <c r="BG47" s="449"/>
      <c r="BH47" s="450"/>
      <c r="BI47" s="451"/>
      <c r="BJ47" s="451"/>
      <c r="BK47" s="451"/>
      <c r="BL47" s="449"/>
      <c r="BM47" s="452"/>
      <c r="BN47" s="453"/>
      <c r="BO47" s="454"/>
      <c r="BP47" s="449"/>
      <c r="BQ47" s="453"/>
      <c r="BR47" s="453"/>
      <c r="BS47" s="450"/>
      <c r="BT47" s="454"/>
      <c r="BU47" s="455"/>
      <c r="BV47" s="453"/>
      <c r="BW47" s="456"/>
      <c r="BX47" s="453"/>
      <c r="BY47" s="456"/>
      <c r="BZ47" s="454"/>
      <c r="CA47" s="451"/>
      <c r="CB47" s="454"/>
      <c r="CC47" s="450"/>
      <c r="CD47" s="456"/>
      <c r="CE47" s="456"/>
      <c r="CF47" s="456"/>
      <c r="CG47" s="456"/>
      <c r="CH47" s="271"/>
      <c r="CI47" s="451"/>
      <c r="CJ47" s="454"/>
      <c r="CK47" s="451"/>
      <c r="CL47" s="457"/>
      <c r="CM47" s="271"/>
      <c r="CN47" s="451"/>
      <c r="CO47" s="454"/>
      <c r="CP47" s="451"/>
      <c r="CQ47" s="457"/>
      <c r="CR47" s="451"/>
      <c r="CS47" s="457"/>
      <c r="CT47" s="457"/>
      <c r="CU47" s="457"/>
      <c r="CV47" s="271"/>
      <c r="CW47" s="271"/>
      <c r="CX47" s="451"/>
      <c r="CY47" s="454"/>
      <c r="CZ47" s="451"/>
      <c r="DA47" s="454"/>
      <c r="DB47" s="458"/>
      <c r="DC47" s="459"/>
      <c r="DD47" s="460"/>
      <c r="DE47" s="461"/>
      <c r="DF47" s="462"/>
      <c r="DG47" s="458"/>
      <c r="DH47" s="451"/>
      <c r="DI47" s="463"/>
      <c r="DJ47" s="451"/>
      <c r="DK47" s="451"/>
      <c r="DL47" s="453"/>
      <c r="DN47" s="449"/>
      <c r="DO47" s="449"/>
      <c r="DP47" s="449"/>
      <c r="DQ47" s="450"/>
      <c r="DR47" s="451"/>
      <c r="DS47" s="451"/>
      <c r="DT47" s="451"/>
      <c r="DU47" s="449"/>
      <c r="DV47" s="452"/>
      <c r="DW47" s="453"/>
      <c r="DX47" s="454"/>
      <c r="DY47" s="449"/>
      <c r="DZ47" s="453"/>
      <c r="EA47" s="453"/>
      <c r="EB47" s="450"/>
      <c r="EC47" s="454"/>
      <c r="ED47" s="455"/>
      <c r="EE47" s="453"/>
      <c r="EF47" s="456"/>
      <c r="EG47" s="453"/>
      <c r="EH47" s="456"/>
      <c r="EI47" s="454"/>
      <c r="EJ47" s="451"/>
      <c r="EK47" s="454"/>
      <c r="EL47" s="450"/>
      <c r="EM47" s="456"/>
      <c r="EN47" s="456"/>
      <c r="EO47" s="456"/>
      <c r="EP47" s="456"/>
      <c r="EQ47" s="271"/>
      <c r="ER47" s="451"/>
      <c r="ES47" s="454"/>
      <c r="ET47" s="451"/>
      <c r="EU47" s="457"/>
      <c r="EV47" s="271"/>
      <c r="EW47" s="451"/>
      <c r="EX47" s="454"/>
      <c r="EY47" s="451"/>
      <c r="EZ47" s="457"/>
      <c r="FA47" s="451"/>
      <c r="FB47" s="457"/>
      <c r="FC47" s="457"/>
      <c r="FD47" s="457"/>
      <c r="FE47" s="271"/>
      <c r="FF47" s="271"/>
      <c r="FG47" s="451"/>
      <c r="FH47" s="454"/>
      <c r="FI47" s="451"/>
      <c r="FJ47" s="454"/>
      <c r="FK47" s="458"/>
      <c r="FL47" s="459"/>
      <c r="FM47" s="460"/>
      <c r="FN47" s="461"/>
      <c r="FO47" s="462"/>
      <c r="FP47" s="458"/>
      <c r="FQ47" s="451"/>
      <c r="FR47" s="463"/>
      <c r="FS47" s="451"/>
      <c r="FT47" s="451"/>
      <c r="FU47" s="453"/>
      <c r="FW47" s="449"/>
      <c r="FX47" s="449"/>
      <c r="FY47" s="449"/>
      <c r="FZ47" s="450"/>
      <c r="GA47" s="451"/>
      <c r="GB47" s="451"/>
      <c r="GC47" s="451"/>
      <c r="GD47" s="449"/>
      <c r="GE47" s="452"/>
      <c r="GF47" s="453"/>
      <c r="GG47" s="454"/>
      <c r="GH47" s="449"/>
      <c r="GI47" s="453"/>
      <c r="GJ47" s="453"/>
      <c r="GK47" s="450"/>
      <c r="GL47" s="454"/>
      <c r="GM47" s="455"/>
      <c r="GN47" s="453"/>
      <c r="GO47" s="456"/>
      <c r="GP47" s="453"/>
      <c r="GQ47" s="456"/>
      <c r="GR47" s="454"/>
      <c r="GS47" s="451"/>
      <c r="GT47" s="454"/>
      <c r="GU47" s="450"/>
      <c r="GV47" s="456"/>
      <c r="GW47" s="456"/>
      <c r="GX47" s="456"/>
      <c r="GY47" s="456"/>
      <c r="GZ47" s="271"/>
      <c r="HA47" s="451"/>
      <c r="HB47" s="454"/>
      <c r="HC47" s="451"/>
      <c r="HD47" s="457"/>
      <c r="HE47" s="271"/>
      <c r="HF47" s="451"/>
      <c r="HG47" s="454"/>
      <c r="HH47" s="451"/>
      <c r="HI47" s="457"/>
      <c r="HJ47" s="451"/>
      <c r="HK47" s="457"/>
      <c r="HL47" s="457"/>
      <c r="HM47" s="457"/>
      <c r="HN47" s="271"/>
      <c r="HO47" s="271"/>
      <c r="HP47" s="451"/>
      <c r="HQ47" s="454"/>
      <c r="HR47" s="451"/>
      <c r="HS47" s="454"/>
      <c r="HT47" s="458"/>
      <c r="HU47" s="459"/>
      <c r="HV47" s="460"/>
      <c r="HW47" s="461"/>
      <c r="HX47" s="462"/>
      <c r="HY47" s="458"/>
      <c r="HZ47" s="451"/>
      <c r="IA47" s="463"/>
      <c r="IB47" s="451"/>
      <c r="IC47" s="451"/>
      <c r="ID47" s="453"/>
      <c r="IF47" s="449"/>
      <c r="IG47" s="449"/>
      <c r="IH47" s="449"/>
      <c r="II47" s="450"/>
      <c r="IJ47" s="451"/>
      <c r="IK47" s="451"/>
      <c r="IL47" s="451"/>
      <c r="IM47" s="449"/>
      <c r="IN47" s="452"/>
      <c r="IO47" s="453"/>
      <c r="IP47" s="454"/>
      <c r="IQ47" s="449"/>
      <c r="IR47" s="453"/>
      <c r="IS47" s="453"/>
      <c r="IT47" s="450"/>
      <c r="IU47" s="454"/>
      <c r="IV47" s="455"/>
      <c r="IW47" s="453"/>
      <c r="IX47" s="456"/>
      <c r="IY47" s="453"/>
      <c r="IZ47" s="456"/>
      <c r="JA47" s="454"/>
      <c r="JB47" s="451"/>
      <c r="JC47" s="454"/>
      <c r="JD47" s="450"/>
      <c r="JE47" s="456"/>
      <c r="JF47" s="456"/>
      <c r="JG47" s="456"/>
      <c r="JH47" s="456"/>
      <c r="JI47" s="271"/>
      <c r="JJ47" s="451"/>
      <c r="JK47" s="454"/>
      <c r="JL47" s="451"/>
      <c r="JM47" s="457"/>
      <c r="JN47" s="271"/>
      <c r="JO47" s="451"/>
      <c r="JP47" s="454"/>
      <c r="JQ47" s="451"/>
      <c r="JR47" s="457"/>
      <c r="JS47" s="451"/>
      <c r="JT47" s="457"/>
      <c r="JU47" s="457"/>
      <c r="JV47" s="457"/>
      <c r="JW47" s="271"/>
      <c r="JX47" s="271"/>
      <c r="JY47" s="451"/>
      <c r="JZ47" s="454"/>
      <c r="KA47" s="451"/>
      <c r="KB47" s="454"/>
      <c r="KC47" s="458"/>
      <c r="KD47" s="459"/>
      <c r="KE47" s="460"/>
      <c r="KF47" s="461"/>
      <c r="KG47" s="462"/>
      <c r="KH47" s="458"/>
      <c r="KI47" s="451"/>
      <c r="KJ47" s="463"/>
      <c r="KK47" s="451"/>
      <c r="KL47" s="451"/>
      <c r="KM47" s="453"/>
      <c r="KO47" s="449"/>
      <c r="KP47" s="449"/>
      <c r="KQ47" s="449"/>
      <c r="KR47" s="450"/>
      <c r="KS47" s="451"/>
      <c r="KT47" s="451"/>
      <c r="KU47" s="451"/>
      <c r="KV47" s="449"/>
      <c r="KW47" s="452"/>
      <c r="KX47" s="453"/>
      <c r="KY47" s="454"/>
      <c r="KZ47" s="449"/>
      <c r="LA47" s="453"/>
      <c r="LB47" s="453"/>
      <c r="LC47" s="450"/>
      <c r="LD47" s="454"/>
      <c r="LE47" s="455"/>
      <c r="LF47" s="453"/>
      <c r="LG47" s="456"/>
      <c r="LH47" s="453"/>
      <c r="LI47" s="456"/>
      <c r="LJ47" s="454"/>
      <c r="LK47" s="451"/>
      <c r="LL47" s="454"/>
      <c r="LM47" s="450"/>
      <c r="LN47" s="456"/>
      <c r="LO47" s="456"/>
      <c r="LP47" s="456"/>
      <c r="LQ47" s="456"/>
      <c r="LR47" s="271"/>
      <c r="LS47" s="451"/>
      <c r="LT47" s="454"/>
      <c r="LU47" s="451"/>
      <c r="LV47" s="457"/>
      <c r="LW47" s="271"/>
      <c r="LX47" s="451"/>
      <c r="LY47" s="454"/>
      <c r="LZ47" s="451"/>
      <c r="MA47" s="457"/>
      <c r="MB47" s="451"/>
      <c r="MC47" s="457"/>
      <c r="MD47" s="457"/>
      <c r="ME47" s="457"/>
      <c r="MF47" s="271"/>
      <c r="MG47" s="271"/>
      <c r="MH47" s="451"/>
      <c r="MI47" s="454"/>
      <c r="MJ47" s="451"/>
      <c r="MK47" s="454"/>
      <c r="ML47" s="458"/>
      <c r="MM47" s="459"/>
      <c r="MN47" s="460"/>
      <c r="MO47" s="461"/>
      <c r="MP47" s="462"/>
      <c r="MQ47" s="458"/>
      <c r="MR47" s="451"/>
      <c r="MS47" s="463"/>
      <c r="MT47" s="451"/>
      <c r="MU47" s="451"/>
      <c r="MV47" s="453"/>
      <c r="MX47" s="449"/>
      <c r="MY47" s="449"/>
      <c r="MZ47" s="449"/>
      <c r="NA47" s="450"/>
      <c r="NB47" s="451"/>
      <c r="NC47" s="451"/>
      <c r="ND47" s="451"/>
      <c r="NE47" s="449"/>
      <c r="NF47" s="452"/>
      <c r="NG47" s="453"/>
      <c r="NH47" s="454"/>
      <c r="NI47" s="449"/>
      <c r="NJ47" s="453"/>
      <c r="NK47" s="453"/>
      <c r="NL47" s="450"/>
      <c r="NM47" s="454"/>
      <c r="NN47" s="455"/>
      <c r="NO47" s="453"/>
      <c r="NP47" s="456"/>
      <c r="NQ47" s="453"/>
      <c r="NR47" s="456"/>
      <c r="NS47" s="454"/>
      <c r="NT47" s="451"/>
      <c r="NU47" s="454"/>
      <c r="NV47" s="450"/>
      <c r="NW47" s="456"/>
      <c r="NX47" s="456"/>
      <c r="NY47" s="456"/>
      <c r="NZ47" s="456"/>
      <c r="OA47" s="271"/>
      <c r="OB47" s="451"/>
      <c r="OC47" s="454"/>
      <c r="OD47" s="451"/>
      <c r="OE47" s="457"/>
      <c r="OF47" s="271"/>
      <c r="OG47" s="451"/>
      <c r="OH47" s="454"/>
      <c r="OI47" s="451"/>
      <c r="OJ47" s="457"/>
      <c r="OK47" s="451"/>
      <c r="OL47" s="457"/>
      <c r="OM47" s="457"/>
      <c r="ON47" s="457"/>
      <c r="OO47" s="271"/>
      <c r="OP47" s="271"/>
      <c r="OQ47" s="451"/>
      <c r="OR47" s="454"/>
      <c r="OS47" s="451"/>
      <c r="OT47" s="454"/>
      <c r="OU47" s="458"/>
      <c r="OV47" s="459"/>
      <c r="OW47" s="460"/>
      <c r="OX47" s="461"/>
      <c r="OY47" s="462"/>
      <c r="OZ47" s="458"/>
      <c r="PA47" s="451"/>
      <c r="PB47" s="463"/>
      <c r="PC47" s="451"/>
      <c r="PD47" s="451"/>
      <c r="PE47" s="453"/>
      <c r="PG47" s="449"/>
      <c r="PH47" s="449"/>
      <c r="PI47" s="449"/>
      <c r="PJ47" s="450"/>
      <c r="PK47" s="451"/>
      <c r="PL47" s="451"/>
      <c r="PM47" s="451"/>
      <c r="PN47" s="449"/>
      <c r="PO47" s="452"/>
      <c r="PP47" s="453"/>
      <c r="PQ47" s="454"/>
      <c r="PR47" s="449"/>
      <c r="PS47" s="453"/>
      <c r="PT47" s="453"/>
      <c r="PU47" s="450"/>
      <c r="PV47" s="454"/>
      <c r="PW47" s="455"/>
      <c r="PX47" s="453"/>
      <c r="PY47" s="456"/>
      <c r="PZ47" s="453"/>
      <c r="QA47" s="456"/>
      <c r="QB47" s="454"/>
      <c r="QC47" s="451"/>
      <c r="QD47" s="454"/>
      <c r="QE47" s="450"/>
      <c r="QF47" s="456"/>
      <c r="QG47" s="456"/>
      <c r="QH47" s="456"/>
      <c r="QI47" s="456"/>
      <c r="QJ47" s="271"/>
      <c r="QK47" s="451"/>
      <c r="QL47" s="454"/>
      <c r="QM47" s="451"/>
      <c r="QN47" s="457"/>
      <c r="QO47" s="271"/>
      <c r="QP47" s="451"/>
      <c r="QQ47" s="454"/>
      <c r="QR47" s="451"/>
      <c r="QS47" s="457"/>
      <c r="QT47" s="451"/>
      <c r="QU47" s="457"/>
      <c r="QV47" s="457"/>
      <c r="QW47" s="457"/>
      <c r="QX47" s="271"/>
      <c r="QY47" s="271"/>
      <c r="QZ47" s="451"/>
      <c r="RA47" s="454"/>
      <c r="RB47" s="451"/>
      <c r="RC47" s="454"/>
      <c r="RD47" s="458"/>
      <c r="RE47" s="459"/>
      <c r="RF47" s="460"/>
      <c r="RG47" s="461"/>
      <c r="RH47" s="462"/>
      <c r="RI47" s="458"/>
      <c r="RJ47" s="451"/>
      <c r="RK47" s="463"/>
      <c r="RL47" s="451"/>
      <c r="RM47" s="451"/>
      <c r="RN47" s="453"/>
      <c r="RP47" s="449"/>
      <c r="RQ47" s="449"/>
      <c r="RR47" s="449"/>
      <c r="RS47" s="450"/>
      <c r="RT47" s="451"/>
      <c r="RU47" s="451"/>
      <c r="RV47" s="451"/>
      <c r="RW47" s="449"/>
      <c r="RX47" s="452"/>
      <c r="RY47" s="453"/>
      <c r="RZ47" s="454"/>
      <c r="SA47" s="449"/>
      <c r="SB47" s="453"/>
      <c r="SC47" s="453"/>
      <c r="SD47" s="450"/>
      <c r="SE47" s="454"/>
      <c r="SF47" s="455"/>
      <c r="SG47" s="453"/>
      <c r="SH47" s="456"/>
      <c r="SI47" s="453"/>
      <c r="SJ47" s="456"/>
      <c r="SK47" s="454"/>
      <c r="SL47" s="451"/>
      <c r="SM47" s="454"/>
      <c r="SN47" s="450"/>
      <c r="SO47" s="456"/>
      <c r="SP47" s="456"/>
      <c r="SQ47" s="456"/>
      <c r="SR47" s="456"/>
      <c r="SS47" s="271"/>
      <c r="ST47" s="451"/>
      <c r="SU47" s="454"/>
      <c r="SV47" s="451"/>
      <c r="SW47" s="457"/>
      <c r="SX47" s="271"/>
      <c r="SY47" s="451"/>
      <c r="SZ47" s="454"/>
      <c r="TA47" s="451"/>
      <c r="TB47" s="457"/>
      <c r="TC47" s="451"/>
      <c r="TD47" s="457"/>
      <c r="TE47" s="457"/>
      <c r="TF47" s="457"/>
      <c r="TG47" s="271"/>
      <c r="TH47" s="271"/>
      <c r="TI47" s="451"/>
      <c r="TJ47" s="454"/>
      <c r="TK47" s="451"/>
      <c r="TL47" s="454"/>
      <c r="TM47" s="458"/>
      <c r="TN47" s="459"/>
      <c r="TO47" s="460"/>
      <c r="TP47" s="461"/>
      <c r="TQ47" s="462"/>
      <c r="TR47" s="458"/>
      <c r="TS47" s="451"/>
      <c r="TT47" s="463"/>
      <c r="TU47" s="451"/>
      <c r="TV47" s="451"/>
      <c r="TW47" s="453"/>
      <c r="TY47" s="449"/>
      <c r="TZ47" s="449"/>
      <c r="UA47" s="449"/>
      <c r="UB47" s="450"/>
      <c r="UC47" s="451"/>
      <c r="UD47" s="451"/>
      <c r="UE47" s="451"/>
      <c r="UF47" s="449"/>
      <c r="UG47" s="452"/>
      <c r="UH47" s="453"/>
      <c r="UI47" s="454"/>
      <c r="UJ47" s="449"/>
      <c r="UK47" s="453"/>
      <c r="UL47" s="453"/>
      <c r="UM47" s="450"/>
      <c r="UN47" s="454"/>
      <c r="UO47" s="455"/>
      <c r="UP47" s="453"/>
      <c r="UQ47" s="456"/>
      <c r="UR47" s="453"/>
      <c r="US47" s="456"/>
      <c r="UT47" s="454"/>
      <c r="UU47" s="451"/>
      <c r="UV47" s="454"/>
      <c r="UW47" s="450"/>
      <c r="UX47" s="456"/>
      <c r="UY47" s="456"/>
      <c r="UZ47" s="456"/>
      <c r="VA47" s="456"/>
      <c r="VB47" s="271"/>
      <c r="VC47" s="451"/>
      <c r="VD47" s="454"/>
      <c r="VE47" s="451"/>
      <c r="VF47" s="457"/>
      <c r="VG47" s="271"/>
      <c r="VH47" s="451"/>
      <c r="VI47" s="454"/>
      <c r="VJ47" s="451"/>
      <c r="VK47" s="457"/>
      <c r="VL47" s="451"/>
      <c r="VM47" s="457"/>
      <c r="VN47" s="457"/>
      <c r="VO47" s="457"/>
      <c r="VP47" s="271"/>
      <c r="VQ47" s="271"/>
      <c r="VR47" s="451"/>
      <c r="VS47" s="454"/>
      <c r="VT47" s="451"/>
      <c r="VU47" s="454"/>
      <c r="VV47" s="458"/>
      <c r="VW47" s="459"/>
      <c r="VX47" s="460"/>
      <c r="VY47" s="461"/>
      <c r="VZ47" s="462"/>
      <c r="WA47" s="458"/>
      <c r="WB47" s="451"/>
      <c r="WC47" s="463"/>
      <c r="WD47" s="451"/>
      <c r="WE47" s="451"/>
      <c r="WF47" s="453"/>
      <c r="WH47" s="449"/>
      <c r="WI47" s="449"/>
      <c r="WJ47" s="449"/>
      <c r="WK47" s="450"/>
      <c r="WL47" s="451"/>
      <c r="WM47" s="451"/>
      <c r="WN47" s="451"/>
      <c r="WO47" s="449"/>
      <c r="WP47" s="452"/>
      <c r="WQ47" s="453"/>
      <c r="WR47" s="454"/>
      <c r="WS47" s="449"/>
      <c r="WT47" s="453"/>
      <c r="WU47" s="453"/>
      <c r="WV47" s="450"/>
      <c r="WW47" s="454"/>
      <c r="WX47" s="455"/>
      <c r="WY47" s="453"/>
      <c r="WZ47" s="456"/>
      <c r="XA47" s="453"/>
      <c r="XB47" s="456"/>
      <c r="XC47" s="454"/>
      <c r="XD47" s="451"/>
      <c r="XE47" s="454"/>
      <c r="XF47" s="450"/>
      <c r="XG47" s="456"/>
      <c r="XH47" s="456"/>
      <c r="XI47" s="456"/>
      <c r="XJ47" s="456"/>
      <c r="XK47" s="271"/>
      <c r="XL47" s="451"/>
      <c r="XM47" s="454"/>
      <c r="XN47" s="451"/>
      <c r="XO47" s="457"/>
      <c r="XP47" s="271"/>
      <c r="XQ47" s="451"/>
      <c r="XR47" s="454"/>
      <c r="XS47" s="451"/>
      <c r="XT47" s="457"/>
      <c r="XU47" s="451"/>
      <c r="XV47" s="457"/>
      <c r="XW47" s="457"/>
      <c r="XX47" s="457"/>
      <c r="XY47" s="271"/>
      <c r="XZ47" s="271"/>
      <c r="YA47" s="451"/>
      <c r="YB47" s="454"/>
      <c r="YC47" s="451"/>
      <c r="YD47" s="454"/>
      <c r="YE47" s="458"/>
      <c r="YF47" s="459"/>
      <c r="YG47" s="460"/>
      <c r="YH47" s="461"/>
      <c r="YI47" s="462"/>
      <c r="YJ47" s="458"/>
      <c r="YK47" s="451"/>
      <c r="YL47" s="463"/>
      <c r="YM47" s="451"/>
      <c r="YN47" s="451"/>
      <c r="YO47" s="453"/>
      <c r="YQ47" s="449"/>
      <c r="YR47" s="449"/>
      <c r="YS47" s="449"/>
      <c r="YT47" s="450"/>
      <c r="YU47" s="451"/>
      <c r="YV47" s="451"/>
      <c r="YW47" s="451"/>
      <c r="YX47" s="449"/>
      <c r="YY47" s="452"/>
      <c r="YZ47" s="453"/>
      <c r="ZA47" s="454"/>
      <c r="ZB47" s="449"/>
      <c r="ZC47" s="453"/>
      <c r="ZD47" s="453"/>
      <c r="ZE47" s="450"/>
      <c r="ZF47" s="454"/>
      <c r="ZG47" s="455"/>
      <c r="ZH47" s="453"/>
      <c r="ZI47" s="456"/>
      <c r="ZJ47" s="453"/>
      <c r="ZK47" s="456"/>
      <c r="ZL47" s="454"/>
      <c r="ZM47" s="451"/>
      <c r="ZN47" s="454"/>
      <c r="ZO47" s="450"/>
      <c r="ZP47" s="456"/>
      <c r="ZQ47" s="456"/>
      <c r="ZR47" s="456"/>
      <c r="ZS47" s="456"/>
      <c r="ZT47" s="271"/>
      <c r="ZU47" s="451"/>
      <c r="ZV47" s="454"/>
      <c r="ZW47" s="451"/>
      <c r="ZX47" s="457"/>
      <c r="ZY47" s="271"/>
      <c r="ZZ47" s="451"/>
      <c r="AAA47" s="454"/>
      <c r="AAB47" s="451"/>
      <c r="AAC47" s="457"/>
      <c r="AAD47" s="451"/>
      <c r="AAE47" s="457"/>
      <c r="AAF47" s="457"/>
      <c r="AAG47" s="457"/>
      <c r="AAH47" s="271"/>
      <c r="AAI47" s="271"/>
      <c r="AAJ47" s="451"/>
      <c r="AAK47" s="454"/>
      <c r="AAL47" s="451"/>
      <c r="AAM47" s="454"/>
      <c r="AAN47" s="458"/>
      <c r="AAO47" s="459"/>
      <c r="AAP47" s="460"/>
      <c r="AAQ47" s="461"/>
      <c r="AAR47" s="462"/>
      <c r="AAS47" s="458"/>
      <c r="AAT47" s="451"/>
      <c r="AAU47" s="463"/>
      <c r="AAV47" s="451"/>
      <c r="AAW47" s="451"/>
      <c r="AAX47" s="453"/>
      <c r="AAZ47" s="449"/>
      <c r="ABA47" s="449"/>
      <c r="ABB47" s="449"/>
      <c r="ABC47" s="450"/>
      <c r="ABD47" s="451"/>
      <c r="ABE47" s="451"/>
      <c r="ABF47" s="451"/>
      <c r="ABG47" s="449"/>
      <c r="ABH47" s="452"/>
      <c r="ABI47" s="453"/>
      <c r="ABJ47" s="454"/>
      <c r="ABK47" s="449"/>
      <c r="ABL47" s="453"/>
      <c r="ABM47" s="453"/>
      <c r="ABN47" s="450"/>
      <c r="ABO47" s="454"/>
      <c r="ABP47" s="455"/>
      <c r="ABQ47" s="453"/>
      <c r="ABR47" s="456"/>
      <c r="ABS47" s="453"/>
      <c r="ABT47" s="456"/>
      <c r="ABU47" s="454"/>
      <c r="ABV47" s="451"/>
      <c r="ABW47" s="454"/>
      <c r="ABX47" s="450"/>
      <c r="ABY47" s="456"/>
      <c r="ABZ47" s="456"/>
      <c r="ACA47" s="456"/>
      <c r="ACB47" s="456"/>
      <c r="ACC47" s="271"/>
      <c r="ACD47" s="451"/>
      <c r="ACE47" s="454"/>
      <c r="ACF47" s="451"/>
      <c r="ACG47" s="457"/>
      <c r="ACH47" s="271"/>
      <c r="ACI47" s="451"/>
      <c r="ACJ47" s="454"/>
      <c r="ACK47" s="451"/>
      <c r="ACL47" s="457"/>
      <c r="ACM47" s="451"/>
      <c r="ACN47" s="457"/>
      <c r="ACO47" s="457"/>
      <c r="ACP47" s="457"/>
      <c r="ACQ47" s="271"/>
      <c r="ACR47" s="271"/>
      <c r="ACS47" s="451"/>
      <c r="ACT47" s="454"/>
      <c r="ACU47" s="451"/>
      <c r="ACV47" s="454"/>
      <c r="ACW47" s="458"/>
      <c r="ACX47" s="459"/>
      <c r="ACY47" s="460"/>
      <c r="ACZ47" s="461"/>
      <c r="ADA47" s="462"/>
      <c r="ADB47" s="458"/>
      <c r="ADC47" s="451"/>
      <c r="ADD47" s="463"/>
      <c r="ADE47" s="451"/>
      <c r="ADF47" s="451"/>
      <c r="ADG47" s="453"/>
      <c r="ADI47" s="449"/>
      <c r="ADJ47" s="449"/>
      <c r="ADK47" s="449"/>
      <c r="ADL47" s="450"/>
      <c r="ADM47" s="451"/>
      <c r="ADN47" s="451"/>
      <c r="ADO47" s="451"/>
      <c r="ADP47" s="449"/>
      <c r="ADQ47" s="452"/>
      <c r="ADR47" s="453"/>
      <c r="ADS47" s="454"/>
      <c r="ADT47" s="449"/>
      <c r="ADU47" s="453"/>
      <c r="ADV47" s="453"/>
      <c r="ADW47" s="450"/>
      <c r="ADX47" s="454"/>
      <c r="ADY47" s="455"/>
      <c r="ADZ47" s="453"/>
      <c r="AEA47" s="456"/>
      <c r="AEB47" s="453"/>
      <c r="AEC47" s="456"/>
      <c r="AED47" s="454"/>
      <c r="AEE47" s="451"/>
      <c r="AEF47" s="454"/>
      <c r="AEG47" s="450"/>
      <c r="AEH47" s="456"/>
      <c r="AEI47" s="456"/>
      <c r="AEJ47" s="456"/>
      <c r="AEK47" s="456"/>
      <c r="AEL47" s="271"/>
      <c r="AEM47" s="451"/>
      <c r="AEN47" s="454"/>
      <c r="AEO47" s="451"/>
      <c r="AEP47" s="457"/>
      <c r="AEQ47" s="271"/>
      <c r="AER47" s="451"/>
      <c r="AES47" s="454"/>
      <c r="AET47" s="451"/>
      <c r="AEU47" s="457"/>
      <c r="AEV47" s="451"/>
      <c r="AEW47" s="457"/>
      <c r="AEX47" s="457"/>
      <c r="AEY47" s="457"/>
      <c r="AEZ47" s="271"/>
      <c r="AFA47" s="271"/>
      <c r="AFB47" s="451"/>
      <c r="AFC47" s="454"/>
      <c r="AFD47" s="451"/>
      <c r="AFE47" s="454"/>
      <c r="AFF47" s="458"/>
      <c r="AFG47" s="459"/>
      <c r="AFH47" s="460"/>
      <c r="AFI47" s="461"/>
      <c r="AFJ47" s="462"/>
      <c r="AFK47" s="458"/>
      <c r="AFL47" s="451"/>
      <c r="AFM47" s="463"/>
      <c r="AFN47" s="451"/>
      <c r="AFO47" s="451"/>
      <c r="AFP47" s="453"/>
      <c r="AFR47" s="449"/>
      <c r="AFS47" s="449"/>
      <c r="AFT47" s="449"/>
      <c r="AFU47" s="450"/>
      <c r="AFV47" s="451"/>
      <c r="AFW47" s="451"/>
      <c r="AFX47" s="451"/>
      <c r="AFY47" s="449"/>
      <c r="AFZ47" s="452"/>
      <c r="AGA47" s="453"/>
      <c r="AGB47" s="454"/>
      <c r="AGC47" s="449"/>
      <c r="AGD47" s="453"/>
      <c r="AGE47" s="453"/>
      <c r="AGF47" s="450"/>
      <c r="AGG47" s="454"/>
      <c r="AGH47" s="455"/>
      <c r="AGI47" s="453"/>
      <c r="AGJ47" s="456"/>
      <c r="AGK47" s="453"/>
      <c r="AGL47" s="456"/>
      <c r="AGM47" s="454"/>
      <c r="AGN47" s="451"/>
      <c r="AGO47" s="454"/>
      <c r="AGP47" s="450"/>
      <c r="AGQ47" s="456"/>
      <c r="AGR47" s="456"/>
      <c r="AGS47" s="456"/>
      <c r="AGT47" s="456"/>
      <c r="AGU47" s="271"/>
      <c r="AGV47" s="451"/>
      <c r="AGW47" s="454"/>
      <c r="AGX47" s="451"/>
      <c r="AGY47" s="457"/>
      <c r="AGZ47" s="271"/>
      <c r="AHA47" s="451"/>
      <c r="AHB47" s="454"/>
      <c r="AHC47" s="451"/>
      <c r="AHD47" s="457"/>
      <c r="AHE47" s="451"/>
      <c r="AHF47" s="457"/>
      <c r="AHG47" s="457"/>
      <c r="AHH47" s="457"/>
      <c r="AHI47" s="271"/>
      <c r="AHJ47" s="271"/>
      <c r="AHK47" s="451"/>
      <c r="AHL47" s="454"/>
      <c r="AHM47" s="451"/>
      <c r="AHN47" s="454"/>
      <c r="AHO47" s="458"/>
      <c r="AHP47" s="459"/>
      <c r="AHQ47" s="460"/>
      <c r="AHR47" s="461"/>
      <c r="AHS47" s="462"/>
      <c r="AHT47" s="458"/>
      <c r="AHU47" s="451"/>
      <c r="AHV47" s="463"/>
      <c r="AHW47" s="451"/>
      <c r="AHX47" s="451"/>
      <c r="AHY47" s="453"/>
      <c r="AIA47" s="449"/>
      <c r="AIB47" s="449"/>
      <c r="AIC47" s="449"/>
      <c r="AID47" s="450"/>
      <c r="AIE47" s="451"/>
      <c r="AIF47" s="451"/>
      <c r="AIG47" s="451"/>
      <c r="AIH47" s="449"/>
      <c r="AII47" s="452"/>
      <c r="AIJ47" s="453"/>
      <c r="AIK47" s="454"/>
      <c r="AIL47" s="449"/>
      <c r="AIM47" s="453"/>
      <c r="AIN47" s="453"/>
      <c r="AIO47" s="450"/>
      <c r="AIP47" s="454"/>
      <c r="AIQ47" s="455"/>
      <c r="AIR47" s="453"/>
      <c r="AIS47" s="456"/>
      <c r="AIT47" s="453"/>
      <c r="AIU47" s="456"/>
      <c r="AIV47" s="454"/>
      <c r="AIW47" s="451"/>
      <c r="AIX47" s="454"/>
      <c r="AIY47" s="450"/>
      <c r="AIZ47" s="456"/>
      <c r="AJA47" s="456"/>
      <c r="AJB47" s="456"/>
      <c r="AJC47" s="456"/>
      <c r="AJD47" s="271"/>
      <c r="AJE47" s="451"/>
      <c r="AJF47" s="454"/>
      <c r="AJG47" s="451"/>
      <c r="AJH47" s="457"/>
      <c r="AJI47" s="271"/>
      <c r="AJJ47" s="451"/>
      <c r="AJK47" s="454"/>
      <c r="AJL47" s="451"/>
      <c r="AJM47" s="457"/>
      <c r="AJN47" s="451"/>
      <c r="AJO47" s="457"/>
      <c r="AJP47" s="457"/>
      <c r="AJQ47" s="457"/>
      <c r="AJR47" s="271"/>
      <c r="AJS47" s="271"/>
      <c r="AJT47" s="451"/>
      <c r="AJU47" s="454"/>
      <c r="AJV47" s="451"/>
      <c r="AJW47" s="454"/>
      <c r="AJX47" s="458"/>
      <c r="AJY47" s="459"/>
      <c r="AJZ47" s="460"/>
      <c r="AKA47" s="461"/>
      <c r="AKB47" s="462"/>
      <c r="AKC47" s="458"/>
      <c r="AKD47" s="451"/>
      <c r="AKE47" s="463"/>
      <c r="AKF47" s="451"/>
      <c r="AKG47" s="451"/>
      <c r="AKH47" s="453"/>
      <c r="AKJ47" s="449"/>
      <c r="AKK47" s="449"/>
      <c r="AKL47" s="449"/>
      <c r="AKM47" s="450"/>
      <c r="AKN47" s="451"/>
      <c r="AKO47" s="451"/>
      <c r="AKP47" s="451"/>
      <c r="AKQ47" s="449"/>
      <c r="AKR47" s="452"/>
      <c r="AKS47" s="453"/>
      <c r="AKT47" s="454"/>
      <c r="AKU47" s="449"/>
      <c r="AKV47" s="453"/>
      <c r="AKW47" s="453"/>
      <c r="AKX47" s="450"/>
      <c r="AKY47" s="454"/>
      <c r="AKZ47" s="455"/>
      <c r="ALA47" s="453"/>
      <c r="ALB47" s="456"/>
      <c r="ALC47" s="453"/>
      <c r="ALD47" s="456"/>
      <c r="ALE47" s="454"/>
      <c r="ALF47" s="451"/>
      <c r="ALG47" s="454"/>
      <c r="ALH47" s="450"/>
      <c r="ALI47" s="456"/>
      <c r="ALJ47" s="456"/>
      <c r="ALK47" s="456"/>
      <c r="ALL47" s="456"/>
      <c r="ALM47" s="271"/>
      <c r="ALN47" s="451"/>
      <c r="ALO47" s="454"/>
      <c r="ALP47" s="451"/>
      <c r="ALQ47" s="457"/>
      <c r="ALR47" s="271"/>
      <c r="ALS47" s="451"/>
      <c r="ALT47" s="454"/>
      <c r="ALU47" s="451"/>
      <c r="ALV47" s="457"/>
      <c r="ALW47" s="451"/>
      <c r="ALX47" s="457"/>
      <c r="ALY47" s="457"/>
      <c r="ALZ47" s="457"/>
      <c r="AMA47" s="271"/>
      <c r="AMB47" s="271"/>
      <c r="AMC47" s="451"/>
      <c r="AMD47" s="454"/>
      <c r="AME47" s="451"/>
      <c r="AMF47" s="454"/>
      <c r="AMG47" s="458"/>
      <c r="AMH47" s="459"/>
      <c r="AMI47" s="460"/>
      <c r="AMJ47" s="461"/>
      <c r="AMK47" s="462"/>
      <c r="AML47" s="458"/>
      <c r="AMM47" s="451"/>
      <c r="AMN47" s="463"/>
      <c r="AMO47" s="451"/>
      <c r="AMP47" s="451"/>
      <c r="AMQ47" s="453"/>
      <c r="AMS47" s="449"/>
      <c r="AMT47" s="449"/>
      <c r="AMU47" s="449"/>
      <c r="AMV47" s="450"/>
      <c r="AMW47" s="451"/>
      <c r="AMX47" s="451"/>
      <c r="AMY47" s="451"/>
      <c r="AMZ47" s="449"/>
      <c r="ANA47" s="452"/>
      <c r="ANB47" s="453"/>
      <c r="ANC47" s="454"/>
      <c r="AND47" s="449"/>
      <c r="ANE47" s="453"/>
      <c r="ANF47" s="453"/>
      <c r="ANG47" s="450"/>
      <c r="ANH47" s="454"/>
      <c r="ANI47" s="455"/>
      <c r="ANJ47" s="453"/>
      <c r="ANK47" s="456"/>
      <c r="ANL47" s="453"/>
      <c r="ANM47" s="456"/>
      <c r="ANN47" s="454"/>
      <c r="ANO47" s="451"/>
      <c r="ANP47" s="454"/>
      <c r="ANQ47" s="450"/>
      <c r="ANR47" s="456"/>
      <c r="ANS47" s="456"/>
      <c r="ANT47" s="456"/>
      <c r="ANU47" s="456"/>
      <c r="ANV47" s="271"/>
      <c r="ANW47" s="451"/>
      <c r="ANX47" s="454"/>
      <c r="ANY47" s="451"/>
      <c r="ANZ47" s="457"/>
      <c r="AOA47" s="271"/>
      <c r="AOB47" s="451"/>
      <c r="AOC47" s="454"/>
      <c r="AOD47" s="451"/>
      <c r="AOE47" s="457"/>
      <c r="AOF47" s="451"/>
      <c r="AOG47" s="457"/>
      <c r="AOH47" s="457"/>
      <c r="AOI47" s="457"/>
      <c r="AOJ47" s="271"/>
      <c r="AOK47" s="271"/>
      <c r="AOL47" s="451"/>
      <c r="AOM47" s="454"/>
      <c r="AON47" s="451"/>
      <c r="AOO47" s="454"/>
      <c r="AOP47" s="458"/>
      <c r="AOQ47" s="459"/>
      <c r="AOR47" s="460"/>
      <c r="AOS47" s="461"/>
      <c r="AOT47" s="462"/>
      <c r="AOU47" s="458"/>
      <c r="AOV47" s="451"/>
      <c r="AOW47" s="463"/>
      <c r="AOX47" s="451"/>
      <c r="AOY47" s="451"/>
      <c r="AOZ47" s="453"/>
      <c r="APB47" s="449"/>
      <c r="APC47" s="449"/>
      <c r="APD47" s="449"/>
      <c r="APE47" s="450"/>
      <c r="APF47" s="451"/>
      <c r="APG47" s="451"/>
      <c r="APH47" s="451"/>
      <c r="API47" s="449"/>
      <c r="APJ47" s="452"/>
      <c r="APK47" s="453"/>
      <c r="APL47" s="454"/>
      <c r="APM47" s="449"/>
      <c r="APN47" s="453"/>
      <c r="APO47" s="453"/>
      <c r="APP47" s="450"/>
      <c r="APQ47" s="454"/>
      <c r="APR47" s="455"/>
      <c r="APS47" s="453"/>
      <c r="APT47" s="456"/>
      <c r="APU47" s="453"/>
      <c r="APV47" s="456"/>
      <c r="APW47" s="454"/>
      <c r="APX47" s="451"/>
      <c r="APY47" s="454"/>
      <c r="APZ47" s="450"/>
      <c r="AQA47" s="456"/>
      <c r="AQB47" s="456"/>
      <c r="AQC47" s="456"/>
      <c r="AQD47" s="456"/>
      <c r="AQE47" s="271"/>
      <c r="AQF47" s="451"/>
      <c r="AQG47" s="454"/>
      <c r="AQH47" s="451"/>
      <c r="AQI47" s="457"/>
      <c r="AQJ47" s="271"/>
      <c r="AQK47" s="451"/>
      <c r="AQL47" s="454"/>
      <c r="AQM47" s="451"/>
      <c r="AQN47" s="457"/>
      <c r="AQO47" s="451"/>
      <c r="AQP47" s="457"/>
      <c r="AQQ47" s="457"/>
      <c r="AQR47" s="457"/>
      <c r="AQS47" s="271"/>
      <c r="AQT47" s="271"/>
      <c r="AQU47" s="451"/>
      <c r="AQV47" s="454"/>
      <c r="AQW47" s="451"/>
      <c r="AQX47" s="454"/>
      <c r="AQY47" s="458"/>
      <c r="AQZ47" s="459"/>
      <c r="ARA47" s="460"/>
      <c r="ARB47" s="461"/>
      <c r="ARC47" s="462"/>
      <c r="ARD47" s="458"/>
      <c r="ARE47" s="451"/>
      <c r="ARF47" s="463"/>
      <c r="ARG47" s="451"/>
      <c r="ARH47" s="451"/>
      <c r="ARI47" s="453"/>
      <c r="ARK47" s="449"/>
      <c r="ARL47" s="449"/>
      <c r="ARM47" s="449"/>
      <c r="ARN47" s="450"/>
      <c r="ARO47" s="451"/>
      <c r="ARP47" s="451"/>
      <c r="ARQ47" s="451"/>
      <c r="ARR47" s="449"/>
      <c r="ARS47" s="452"/>
      <c r="ART47" s="453"/>
      <c r="ARU47" s="454"/>
      <c r="ARV47" s="449"/>
      <c r="ARW47" s="453"/>
      <c r="ARX47" s="453"/>
      <c r="ARY47" s="450"/>
      <c r="ARZ47" s="454"/>
      <c r="ASA47" s="455"/>
      <c r="ASB47" s="453"/>
      <c r="ASC47" s="456"/>
      <c r="ASD47" s="453"/>
      <c r="ASE47" s="456"/>
      <c r="ASF47" s="454"/>
      <c r="ASG47" s="451"/>
      <c r="ASH47" s="454"/>
      <c r="ASI47" s="450"/>
      <c r="ASJ47" s="456"/>
      <c r="ASK47" s="456"/>
      <c r="ASL47" s="456"/>
      <c r="ASM47" s="456"/>
      <c r="ASN47" s="271"/>
      <c r="ASO47" s="451"/>
      <c r="ASP47" s="454"/>
      <c r="ASQ47" s="451"/>
      <c r="ASR47" s="457"/>
      <c r="ASS47" s="271"/>
      <c r="AST47" s="451"/>
      <c r="ASU47" s="454"/>
      <c r="ASV47" s="451"/>
      <c r="ASW47" s="457"/>
      <c r="ASX47" s="451"/>
      <c r="ASY47" s="457"/>
      <c r="ASZ47" s="457"/>
      <c r="ATA47" s="457"/>
      <c r="ATB47" s="271"/>
      <c r="ATC47" s="271"/>
      <c r="ATD47" s="451"/>
      <c r="ATE47" s="454"/>
      <c r="ATF47" s="451"/>
      <c r="ATG47" s="454"/>
      <c r="ATH47" s="458"/>
      <c r="ATI47" s="459"/>
      <c r="ATJ47" s="460"/>
      <c r="ATK47" s="461"/>
      <c r="ATL47" s="462"/>
      <c r="ATM47" s="458"/>
      <c r="ATN47" s="451"/>
      <c r="ATO47" s="463"/>
      <c r="ATP47" s="451"/>
      <c r="ATQ47" s="451"/>
      <c r="ATR47" s="453"/>
      <c r="ATT47" s="449"/>
      <c r="ATU47" s="449"/>
      <c r="ATV47" s="449"/>
      <c r="ATW47" s="450"/>
      <c r="ATX47" s="451"/>
      <c r="ATY47" s="451"/>
      <c r="ATZ47" s="451"/>
      <c r="AUA47" s="449"/>
      <c r="AUB47" s="452"/>
      <c r="AUC47" s="453"/>
      <c r="AUD47" s="454"/>
      <c r="AUE47" s="449"/>
      <c r="AUF47" s="453"/>
      <c r="AUG47" s="453"/>
      <c r="AUH47" s="450"/>
      <c r="AUI47" s="454"/>
      <c r="AUJ47" s="455"/>
      <c r="AUK47" s="453"/>
      <c r="AUL47" s="456"/>
      <c r="AUM47" s="453"/>
      <c r="AUN47" s="456"/>
      <c r="AUO47" s="454"/>
      <c r="AUP47" s="451"/>
      <c r="AUQ47" s="454"/>
      <c r="AUR47" s="450"/>
      <c r="AUS47" s="456"/>
      <c r="AUT47" s="456"/>
      <c r="AUU47" s="456"/>
      <c r="AUV47" s="456"/>
      <c r="AUW47" s="271"/>
      <c r="AUX47" s="451"/>
      <c r="AUY47" s="454"/>
      <c r="AUZ47" s="451"/>
      <c r="AVA47" s="457"/>
      <c r="AVB47" s="271"/>
      <c r="AVC47" s="451"/>
      <c r="AVD47" s="454"/>
      <c r="AVE47" s="451"/>
      <c r="AVF47" s="457"/>
      <c r="AVG47" s="451"/>
      <c r="AVH47" s="457"/>
      <c r="AVI47" s="457"/>
      <c r="AVJ47" s="457"/>
      <c r="AVK47" s="271"/>
      <c r="AVL47" s="271"/>
      <c r="AVM47" s="451"/>
      <c r="AVN47" s="454"/>
      <c r="AVO47" s="451"/>
      <c r="AVP47" s="454"/>
      <c r="AVQ47" s="458"/>
      <c r="AVR47" s="459"/>
      <c r="AVS47" s="460"/>
      <c r="AVT47" s="461"/>
      <c r="AVU47" s="462"/>
      <c r="AVV47" s="458"/>
      <c r="AVW47" s="451"/>
      <c r="AVX47" s="463"/>
      <c r="AVY47" s="451"/>
      <c r="AVZ47" s="451"/>
      <c r="AWA47" s="453"/>
      <c r="AWC47" s="449"/>
      <c r="AWD47" s="449"/>
      <c r="AWE47" s="449"/>
      <c r="AWF47" s="450"/>
      <c r="AWG47" s="451"/>
      <c r="AWH47" s="451"/>
      <c r="AWI47" s="451"/>
      <c r="AWJ47" s="449"/>
      <c r="AWK47" s="452"/>
      <c r="AWL47" s="453"/>
      <c r="AWM47" s="454"/>
      <c r="AWN47" s="449"/>
      <c r="AWO47" s="453"/>
      <c r="AWP47" s="453"/>
      <c r="AWQ47" s="450"/>
      <c r="AWR47" s="454"/>
      <c r="AWS47" s="455"/>
      <c r="AWT47" s="453"/>
      <c r="AWU47" s="456"/>
      <c r="AWV47" s="453"/>
      <c r="AWW47" s="456"/>
      <c r="AWX47" s="454"/>
      <c r="AWY47" s="451"/>
      <c r="AWZ47" s="454"/>
      <c r="AXA47" s="450"/>
      <c r="AXB47" s="456"/>
      <c r="AXC47" s="456"/>
      <c r="AXD47" s="456"/>
      <c r="AXE47" s="456"/>
      <c r="AXF47" s="271"/>
      <c r="AXG47" s="451"/>
      <c r="AXH47" s="454"/>
      <c r="AXI47" s="451"/>
      <c r="AXJ47" s="457"/>
      <c r="AXK47" s="271"/>
      <c r="AXL47" s="451"/>
      <c r="AXM47" s="454"/>
      <c r="AXN47" s="451"/>
      <c r="AXO47" s="457"/>
      <c r="AXP47" s="451"/>
      <c r="AXQ47" s="457"/>
      <c r="AXR47" s="457"/>
      <c r="AXS47" s="457"/>
      <c r="AXT47" s="271"/>
      <c r="AXU47" s="271"/>
      <c r="AXV47" s="451"/>
      <c r="AXW47" s="454"/>
      <c r="AXX47" s="451"/>
      <c r="AXY47" s="454"/>
      <c r="AXZ47" s="458"/>
      <c r="AYA47" s="459"/>
      <c r="AYB47" s="460"/>
      <c r="AYC47" s="461"/>
      <c r="AYD47" s="462"/>
      <c r="AYE47" s="458"/>
      <c r="AYF47" s="451"/>
      <c r="AYG47" s="463"/>
      <c r="AYH47" s="451"/>
      <c r="AYI47" s="451"/>
      <c r="AYJ47" s="453"/>
      <c r="AYL47" s="449"/>
      <c r="AYM47" s="449"/>
      <c r="AYN47" s="449"/>
      <c r="AYO47" s="450"/>
      <c r="AYP47" s="451"/>
      <c r="AYQ47" s="451"/>
      <c r="AYR47" s="451"/>
      <c r="AYS47" s="449"/>
      <c r="AYT47" s="452"/>
      <c r="AYU47" s="453"/>
      <c r="AYV47" s="454"/>
      <c r="AYW47" s="449"/>
      <c r="AYX47" s="453"/>
      <c r="AYY47" s="453"/>
      <c r="AYZ47" s="450"/>
      <c r="AZA47" s="454"/>
      <c r="AZB47" s="455"/>
      <c r="AZC47" s="453"/>
      <c r="AZD47" s="456"/>
      <c r="AZE47" s="453"/>
      <c r="AZF47" s="456"/>
      <c r="AZG47" s="454"/>
      <c r="AZH47" s="451"/>
      <c r="AZI47" s="454"/>
      <c r="AZJ47" s="450"/>
      <c r="AZK47" s="456"/>
      <c r="AZL47" s="456"/>
      <c r="AZM47" s="456"/>
      <c r="AZN47" s="456"/>
      <c r="AZO47" s="271"/>
      <c r="AZP47" s="451"/>
      <c r="AZQ47" s="454"/>
      <c r="AZR47" s="451"/>
      <c r="AZS47" s="457"/>
      <c r="AZT47" s="271"/>
      <c r="AZU47" s="451"/>
      <c r="AZV47" s="454"/>
      <c r="AZW47" s="451"/>
      <c r="AZX47" s="457"/>
      <c r="AZY47" s="451"/>
      <c r="AZZ47" s="457"/>
      <c r="BAA47" s="457"/>
      <c r="BAB47" s="457"/>
      <c r="BAC47" s="271"/>
      <c r="BAD47" s="271"/>
      <c r="BAE47" s="451"/>
      <c r="BAF47" s="454"/>
      <c r="BAG47" s="451"/>
      <c r="BAH47" s="454"/>
      <c r="BAI47" s="458"/>
      <c r="BAJ47" s="459"/>
      <c r="BAK47" s="460"/>
      <c r="BAL47" s="461"/>
      <c r="BAM47" s="462"/>
      <c r="BAN47" s="458"/>
      <c r="BAO47" s="451"/>
      <c r="BAP47" s="463"/>
      <c r="BAQ47" s="451"/>
      <c r="BAR47" s="451"/>
      <c r="BAS47" s="453"/>
      <c r="BAU47" s="449"/>
      <c r="BAV47" s="449"/>
      <c r="BAW47" s="449"/>
      <c r="BAX47" s="450"/>
      <c r="BAY47" s="451"/>
      <c r="BAZ47" s="451"/>
      <c r="BBA47" s="451"/>
      <c r="BBB47" s="449"/>
      <c r="BBC47" s="452"/>
      <c r="BBD47" s="453"/>
      <c r="BBE47" s="454"/>
      <c r="BBF47" s="449"/>
      <c r="BBG47" s="453"/>
      <c r="BBH47" s="453"/>
      <c r="BBI47" s="450"/>
      <c r="BBJ47" s="454"/>
      <c r="BBK47" s="455"/>
      <c r="BBL47" s="453"/>
      <c r="BBM47" s="456"/>
      <c r="BBN47" s="453"/>
      <c r="BBO47" s="456"/>
      <c r="BBP47" s="454"/>
      <c r="BBQ47" s="451"/>
      <c r="BBR47" s="454"/>
      <c r="BBS47" s="450"/>
      <c r="BBT47" s="456"/>
      <c r="BBU47" s="456"/>
      <c r="BBV47" s="456"/>
      <c r="BBW47" s="456"/>
      <c r="BBX47" s="271"/>
      <c r="BBY47" s="451"/>
      <c r="BBZ47" s="454"/>
      <c r="BCA47" s="451"/>
      <c r="BCB47" s="457"/>
      <c r="BCC47" s="271"/>
      <c r="BCD47" s="451"/>
      <c r="BCE47" s="454"/>
      <c r="BCF47" s="451"/>
      <c r="BCG47" s="457"/>
      <c r="BCH47" s="451"/>
      <c r="BCI47" s="457"/>
      <c r="BCJ47" s="457"/>
      <c r="BCK47" s="457"/>
      <c r="BCL47" s="271"/>
      <c r="BCM47" s="271"/>
      <c r="BCN47" s="451"/>
      <c r="BCO47" s="454"/>
      <c r="BCP47" s="451"/>
      <c r="BCQ47" s="454"/>
      <c r="BCR47" s="458"/>
      <c r="BCS47" s="459"/>
      <c r="BCT47" s="460"/>
      <c r="BCU47" s="461"/>
      <c r="BCV47" s="462"/>
      <c r="BCW47" s="458"/>
      <c r="BCX47" s="451"/>
      <c r="BCY47" s="463"/>
      <c r="BCZ47" s="451"/>
      <c r="BDA47" s="451"/>
      <c r="BDB47" s="453"/>
      <c r="BDD47" s="449"/>
      <c r="BDE47" s="449"/>
      <c r="BDF47" s="449"/>
      <c r="BDG47" s="450"/>
      <c r="BDH47" s="451"/>
      <c r="BDI47" s="451"/>
      <c r="BDJ47" s="451"/>
      <c r="BDK47" s="449"/>
      <c r="BDL47" s="452"/>
      <c r="BDM47" s="453"/>
      <c r="BDN47" s="454"/>
      <c r="BDO47" s="449"/>
      <c r="BDP47" s="453"/>
      <c r="BDQ47" s="453"/>
      <c r="BDR47" s="450"/>
      <c r="BDS47" s="454"/>
      <c r="BDT47" s="455"/>
      <c r="BDU47" s="453"/>
      <c r="BDV47" s="456"/>
      <c r="BDW47" s="453"/>
      <c r="BDX47" s="456"/>
      <c r="BDY47" s="454"/>
      <c r="BDZ47" s="451"/>
      <c r="BEA47" s="454"/>
      <c r="BEB47" s="450"/>
      <c r="BEC47" s="456"/>
      <c r="BED47" s="456"/>
      <c r="BEE47" s="456"/>
      <c r="BEF47" s="456"/>
      <c r="BEG47" s="271"/>
      <c r="BEH47" s="451"/>
      <c r="BEI47" s="454"/>
      <c r="BEJ47" s="451"/>
      <c r="BEK47" s="457"/>
      <c r="BEL47" s="271"/>
      <c r="BEM47" s="451"/>
      <c r="BEN47" s="454"/>
      <c r="BEO47" s="451"/>
      <c r="BEP47" s="457"/>
      <c r="BEQ47" s="451"/>
      <c r="BER47" s="457"/>
      <c r="BES47" s="457"/>
      <c r="BET47" s="457"/>
      <c r="BEU47" s="271"/>
      <c r="BEV47" s="271"/>
      <c r="BEW47" s="451"/>
      <c r="BEX47" s="454"/>
      <c r="BEY47" s="451"/>
      <c r="BEZ47" s="454"/>
      <c r="BFA47" s="458"/>
      <c r="BFB47" s="459"/>
      <c r="BFC47" s="460"/>
      <c r="BFD47" s="461"/>
      <c r="BFE47" s="462"/>
      <c r="BFF47" s="458"/>
      <c r="BFG47" s="451"/>
      <c r="BFH47" s="463"/>
      <c r="BFI47" s="451"/>
      <c r="BFJ47" s="451"/>
      <c r="BFK47" s="453"/>
      <c r="BFM47" s="449"/>
      <c r="BFN47" s="449"/>
      <c r="BFO47" s="449"/>
      <c r="BFP47" s="450"/>
      <c r="BFQ47" s="451"/>
      <c r="BFR47" s="451"/>
      <c r="BFS47" s="451"/>
      <c r="BFT47" s="449"/>
      <c r="BFU47" s="452"/>
      <c r="BFV47" s="453"/>
      <c r="BFW47" s="454"/>
      <c r="BFX47" s="449"/>
      <c r="BFY47" s="453"/>
      <c r="BFZ47" s="453"/>
      <c r="BGA47" s="450"/>
      <c r="BGB47" s="454"/>
      <c r="BGC47" s="455"/>
      <c r="BGD47" s="453"/>
      <c r="BGE47" s="456"/>
      <c r="BGF47" s="453"/>
      <c r="BGG47" s="456"/>
      <c r="BGH47" s="454"/>
      <c r="BGI47" s="451"/>
      <c r="BGJ47" s="454"/>
      <c r="BGK47" s="450"/>
      <c r="BGL47" s="456"/>
      <c r="BGM47" s="456"/>
      <c r="BGN47" s="456"/>
      <c r="BGO47" s="456"/>
      <c r="BGP47" s="271"/>
      <c r="BGQ47" s="451"/>
      <c r="BGR47" s="454"/>
      <c r="BGS47" s="451"/>
      <c r="BGT47" s="457"/>
      <c r="BGU47" s="271"/>
      <c r="BGV47" s="451"/>
      <c r="BGW47" s="454"/>
      <c r="BGX47" s="451"/>
      <c r="BGY47" s="457"/>
      <c r="BGZ47" s="451"/>
      <c r="BHA47" s="457"/>
      <c r="BHB47" s="457"/>
      <c r="BHC47" s="457"/>
      <c r="BHD47" s="271"/>
      <c r="BHE47" s="271"/>
      <c r="BHF47" s="451"/>
      <c r="BHG47" s="454"/>
      <c r="BHH47" s="451"/>
      <c r="BHI47" s="454"/>
      <c r="BHJ47" s="458"/>
      <c r="BHK47" s="459"/>
      <c r="BHL47" s="460"/>
      <c r="BHM47" s="461"/>
      <c r="BHN47" s="462"/>
      <c r="BHO47" s="458"/>
      <c r="BHP47" s="451"/>
      <c r="BHQ47" s="463"/>
      <c r="BHR47" s="451"/>
      <c r="BHS47" s="451"/>
      <c r="BHT47" s="453"/>
      <c r="BHV47" s="449"/>
      <c r="BHW47" s="449"/>
      <c r="BHX47" s="449"/>
      <c r="BHY47" s="450"/>
      <c r="BHZ47" s="451"/>
      <c r="BIA47" s="451"/>
      <c r="BIB47" s="451"/>
      <c r="BIC47" s="449"/>
      <c r="BID47" s="452"/>
      <c r="BIE47" s="453"/>
      <c r="BIF47" s="454"/>
      <c r="BIG47" s="449"/>
      <c r="BIH47" s="453"/>
      <c r="BII47" s="453"/>
      <c r="BIJ47" s="450"/>
      <c r="BIK47" s="454"/>
      <c r="BIL47" s="455"/>
      <c r="BIM47" s="453"/>
      <c r="BIN47" s="456"/>
      <c r="BIO47" s="453"/>
      <c r="BIP47" s="456"/>
      <c r="BIQ47" s="454"/>
      <c r="BIR47" s="451"/>
      <c r="BIS47" s="454"/>
      <c r="BIT47" s="450"/>
      <c r="BIU47" s="456"/>
      <c r="BIV47" s="456"/>
      <c r="BIW47" s="456"/>
      <c r="BIX47" s="456"/>
      <c r="BIY47" s="271"/>
      <c r="BIZ47" s="451"/>
      <c r="BJA47" s="454"/>
      <c r="BJB47" s="451"/>
      <c r="BJC47" s="457"/>
      <c r="BJD47" s="271"/>
      <c r="BJE47" s="451"/>
      <c r="BJF47" s="454"/>
      <c r="BJG47" s="451"/>
      <c r="BJH47" s="457"/>
      <c r="BJI47" s="451"/>
      <c r="BJJ47" s="457"/>
      <c r="BJK47" s="457"/>
      <c r="BJL47" s="457"/>
      <c r="BJM47" s="271"/>
      <c r="BJN47" s="271"/>
      <c r="BJO47" s="451"/>
      <c r="BJP47" s="454"/>
      <c r="BJQ47" s="451"/>
      <c r="BJR47" s="454"/>
      <c r="BJS47" s="458"/>
      <c r="BJT47" s="459"/>
      <c r="BJU47" s="460"/>
      <c r="BJV47" s="461"/>
      <c r="BJW47" s="462"/>
      <c r="BJX47" s="458"/>
      <c r="BJY47" s="451"/>
      <c r="BJZ47" s="463"/>
      <c r="BKA47" s="451"/>
      <c r="BKB47" s="451"/>
      <c r="BKC47" s="453"/>
      <c r="BKE47" s="449"/>
      <c r="BKF47" s="449"/>
      <c r="BKG47" s="449"/>
      <c r="BKH47" s="450"/>
      <c r="BKI47" s="451"/>
      <c r="BKJ47" s="451"/>
      <c r="BKK47" s="451"/>
      <c r="BKL47" s="449"/>
      <c r="BKM47" s="452"/>
      <c r="BKN47" s="453"/>
      <c r="BKO47" s="454"/>
      <c r="BKP47" s="449"/>
      <c r="BKQ47" s="453"/>
      <c r="BKR47" s="453"/>
      <c r="BKS47" s="450"/>
      <c r="BKT47" s="454"/>
      <c r="BKU47" s="455"/>
      <c r="BKV47" s="453"/>
      <c r="BKW47" s="456"/>
      <c r="BKX47" s="453"/>
      <c r="BKY47" s="456"/>
      <c r="BKZ47" s="454"/>
      <c r="BLA47" s="451"/>
      <c r="BLB47" s="454"/>
      <c r="BLC47" s="450"/>
      <c r="BLD47" s="456"/>
      <c r="BLE47" s="456"/>
      <c r="BLF47" s="456"/>
      <c r="BLG47" s="456"/>
      <c r="BLH47" s="271"/>
      <c r="BLI47" s="451"/>
      <c r="BLJ47" s="454"/>
      <c r="BLK47" s="451"/>
      <c r="BLL47" s="457"/>
      <c r="BLM47" s="271"/>
      <c r="BLN47" s="451"/>
      <c r="BLO47" s="454"/>
      <c r="BLP47" s="451"/>
      <c r="BLQ47" s="457"/>
      <c r="BLR47" s="451"/>
      <c r="BLS47" s="457"/>
      <c r="BLT47" s="457"/>
      <c r="BLU47" s="457"/>
      <c r="BLV47" s="271"/>
      <c r="BLW47" s="271"/>
      <c r="BLX47" s="451"/>
      <c r="BLY47" s="454"/>
      <c r="BLZ47" s="451"/>
      <c r="BMA47" s="454"/>
      <c r="BMB47" s="458"/>
      <c r="BMC47" s="459"/>
      <c r="BMD47" s="460"/>
      <c r="BME47" s="461"/>
      <c r="BMF47" s="462"/>
      <c r="BMG47" s="458"/>
      <c r="BMH47" s="451"/>
      <c r="BMI47" s="463"/>
      <c r="BMJ47" s="451"/>
      <c r="BMK47" s="451"/>
      <c r="BML47" s="453"/>
      <c r="BMN47" s="449"/>
      <c r="BMO47" s="449"/>
      <c r="BMP47" s="449"/>
      <c r="BMQ47" s="450"/>
      <c r="BMR47" s="451"/>
      <c r="BMS47" s="451"/>
      <c r="BMT47" s="451"/>
      <c r="BMU47" s="449"/>
      <c r="BMV47" s="452"/>
      <c r="BMW47" s="453"/>
      <c r="BMX47" s="454"/>
      <c r="BMY47" s="449"/>
      <c r="BMZ47" s="453"/>
      <c r="BNA47" s="453"/>
      <c r="BNB47" s="450"/>
      <c r="BNC47" s="454"/>
      <c r="BND47" s="455"/>
      <c r="BNE47" s="453"/>
      <c r="BNF47" s="456"/>
      <c r="BNG47" s="453"/>
      <c r="BNH47" s="456"/>
      <c r="BNI47" s="454"/>
      <c r="BNJ47" s="451"/>
      <c r="BNK47" s="454"/>
      <c r="BNL47" s="450"/>
      <c r="BNM47" s="456"/>
      <c r="BNN47" s="456"/>
      <c r="BNO47" s="456"/>
      <c r="BNP47" s="456"/>
      <c r="BNQ47" s="271"/>
      <c r="BNR47" s="451"/>
      <c r="BNS47" s="454"/>
      <c r="BNT47" s="451"/>
      <c r="BNU47" s="457"/>
      <c r="BNV47" s="271"/>
      <c r="BNW47" s="451"/>
      <c r="BNX47" s="454"/>
      <c r="BNY47" s="451"/>
      <c r="BNZ47" s="457"/>
      <c r="BOA47" s="451"/>
      <c r="BOB47" s="457"/>
      <c r="BOC47" s="457"/>
      <c r="BOD47" s="457"/>
      <c r="BOE47" s="271"/>
      <c r="BOF47" s="271"/>
      <c r="BOG47" s="451"/>
      <c r="BOH47" s="454"/>
      <c r="BOI47" s="451"/>
      <c r="BOJ47" s="454"/>
      <c r="BOK47" s="458"/>
      <c r="BOL47" s="459"/>
      <c r="BOM47" s="460"/>
      <c r="BON47" s="461"/>
      <c r="BOO47" s="462"/>
      <c r="BOP47" s="458"/>
      <c r="BOQ47" s="451"/>
      <c r="BOR47" s="463"/>
      <c r="BOS47" s="451"/>
      <c r="BOT47" s="451"/>
      <c r="BOU47" s="453"/>
      <c r="BOW47" s="449"/>
      <c r="BOX47" s="449"/>
      <c r="BOY47" s="449"/>
      <c r="BOZ47" s="450"/>
      <c r="BPA47" s="451"/>
      <c r="BPB47" s="451"/>
      <c r="BPC47" s="451"/>
      <c r="BPD47" s="449"/>
      <c r="BPE47" s="452"/>
      <c r="BPF47" s="453"/>
      <c r="BPG47" s="454"/>
      <c r="BPH47" s="449"/>
      <c r="BPI47" s="453"/>
      <c r="BPJ47" s="453"/>
      <c r="BPK47" s="450"/>
      <c r="BPL47" s="454"/>
      <c r="BPM47" s="455"/>
      <c r="BPN47" s="453"/>
      <c r="BPO47" s="456"/>
      <c r="BPP47" s="453"/>
      <c r="BPQ47" s="456"/>
      <c r="BPR47" s="454"/>
      <c r="BPS47" s="451"/>
      <c r="BPT47" s="454"/>
      <c r="BPU47" s="450"/>
      <c r="BPV47" s="456"/>
      <c r="BPW47" s="456"/>
      <c r="BPX47" s="456"/>
      <c r="BPY47" s="456"/>
      <c r="BPZ47" s="271"/>
      <c r="BQA47" s="451"/>
      <c r="BQB47" s="454"/>
      <c r="BQC47" s="451"/>
      <c r="BQD47" s="457"/>
      <c r="BQE47" s="271"/>
      <c r="BQF47" s="451"/>
      <c r="BQG47" s="454"/>
      <c r="BQH47" s="451"/>
      <c r="BQI47" s="457"/>
      <c r="BQJ47" s="451"/>
      <c r="BQK47" s="457"/>
      <c r="BQL47" s="457"/>
      <c r="BQM47" s="457"/>
      <c r="BQN47" s="271"/>
      <c r="BQO47" s="271"/>
      <c r="BQP47" s="451"/>
      <c r="BQQ47" s="454"/>
      <c r="BQR47" s="451"/>
      <c r="BQS47" s="454"/>
      <c r="BQT47" s="458"/>
      <c r="BQU47" s="459"/>
      <c r="BQV47" s="460"/>
      <c r="BQW47" s="461"/>
      <c r="BQX47" s="462"/>
      <c r="BQY47" s="458"/>
      <c r="BQZ47" s="451"/>
      <c r="BRA47" s="463"/>
      <c r="BRB47" s="451"/>
      <c r="BRC47" s="451"/>
      <c r="BRD47" s="453"/>
      <c r="BRF47" s="449"/>
      <c r="BRG47" s="449"/>
      <c r="BRH47" s="449"/>
      <c r="BRI47" s="450"/>
      <c r="BRJ47" s="451"/>
      <c r="BRK47" s="451"/>
      <c r="BRL47" s="451"/>
      <c r="BRM47" s="449"/>
      <c r="BRN47" s="452"/>
      <c r="BRO47" s="453"/>
      <c r="BRP47" s="454"/>
      <c r="BRQ47" s="449"/>
      <c r="BRR47" s="453"/>
      <c r="BRS47" s="453"/>
      <c r="BRT47" s="450"/>
      <c r="BRU47" s="454"/>
      <c r="BRV47" s="455"/>
      <c r="BRW47" s="453"/>
      <c r="BRX47" s="456"/>
      <c r="BRY47" s="453"/>
      <c r="BRZ47" s="456"/>
      <c r="BSA47" s="454"/>
      <c r="BSB47" s="451"/>
      <c r="BSC47" s="454"/>
      <c r="BSD47" s="450"/>
      <c r="BSE47" s="456"/>
      <c r="BSF47" s="456"/>
      <c r="BSG47" s="456"/>
      <c r="BSH47" s="456"/>
      <c r="BSI47" s="271"/>
      <c r="BSJ47" s="451"/>
      <c r="BSK47" s="454"/>
      <c r="BSL47" s="451"/>
      <c r="BSM47" s="457"/>
      <c r="BSN47" s="271"/>
      <c r="BSO47" s="451"/>
      <c r="BSP47" s="454"/>
      <c r="BSQ47" s="451"/>
      <c r="BSR47" s="457"/>
      <c r="BSS47" s="451"/>
      <c r="BST47" s="457"/>
      <c r="BSU47" s="457"/>
      <c r="BSV47" s="457"/>
      <c r="BSW47" s="271"/>
      <c r="BSX47" s="271"/>
      <c r="BSY47" s="451"/>
      <c r="BSZ47" s="454"/>
      <c r="BTA47" s="451"/>
      <c r="BTB47" s="454"/>
      <c r="BTC47" s="458"/>
      <c r="BTD47" s="459"/>
      <c r="BTE47" s="460"/>
      <c r="BTF47" s="461"/>
      <c r="BTG47" s="462"/>
      <c r="BTH47" s="458"/>
      <c r="BTI47" s="451"/>
      <c r="BTJ47" s="463"/>
      <c r="BTK47" s="451"/>
      <c r="BTL47" s="451"/>
      <c r="BTM47" s="453"/>
      <c r="BTO47" s="449"/>
      <c r="BTP47" s="449"/>
      <c r="BTQ47" s="449"/>
      <c r="BTR47" s="450"/>
      <c r="BTS47" s="451"/>
      <c r="BTT47" s="451"/>
      <c r="BTU47" s="451"/>
      <c r="BTV47" s="449"/>
      <c r="BTW47" s="452"/>
      <c r="BTX47" s="453"/>
      <c r="BTY47" s="454"/>
      <c r="BTZ47" s="449"/>
      <c r="BUA47" s="453"/>
      <c r="BUB47" s="453"/>
      <c r="BUC47" s="450"/>
      <c r="BUD47" s="454"/>
      <c r="BUE47" s="455"/>
      <c r="BUF47" s="453"/>
      <c r="BUG47" s="456"/>
      <c r="BUH47" s="453"/>
      <c r="BUI47" s="456"/>
      <c r="BUJ47" s="454"/>
      <c r="BUK47" s="451"/>
      <c r="BUL47" s="454"/>
      <c r="BUM47" s="450"/>
      <c r="BUN47" s="456"/>
      <c r="BUO47" s="456"/>
      <c r="BUP47" s="456"/>
      <c r="BUQ47" s="456"/>
      <c r="BUR47" s="271"/>
      <c r="BUS47" s="451"/>
      <c r="BUT47" s="454"/>
      <c r="BUU47" s="451"/>
      <c r="BUV47" s="457"/>
      <c r="BUW47" s="271"/>
      <c r="BUX47" s="451"/>
      <c r="BUY47" s="454"/>
      <c r="BUZ47" s="451"/>
      <c r="BVA47" s="457"/>
      <c r="BVB47" s="451"/>
      <c r="BVC47" s="457"/>
      <c r="BVD47" s="457"/>
      <c r="BVE47" s="457"/>
      <c r="BVF47" s="271"/>
      <c r="BVG47" s="271"/>
      <c r="BVH47" s="451"/>
      <c r="BVI47" s="454"/>
      <c r="BVJ47" s="451"/>
      <c r="BVK47" s="454"/>
      <c r="BVL47" s="458"/>
      <c r="BVM47" s="459"/>
      <c r="BVN47" s="460"/>
      <c r="BVO47" s="461"/>
      <c r="BVP47" s="462"/>
      <c r="BVQ47" s="458"/>
      <c r="BVR47" s="451"/>
      <c r="BVS47" s="463"/>
      <c r="BVT47" s="451"/>
      <c r="BVU47" s="451"/>
      <c r="BVV47" s="453"/>
      <c r="BVX47" s="449"/>
      <c r="BVY47" s="449"/>
      <c r="BVZ47" s="449"/>
      <c r="BWA47" s="450"/>
      <c r="BWB47" s="451"/>
      <c r="BWC47" s="451"/>
      <c r="BWD47" s="451"/>
      <c r="BWE47" s="449"/>
      <c r="BWF47" s="452"/>
      <c r="BWG47" s="453"/>
      <c r="BWH47" s="454"/>
      <c r="BWI47" s="449"/>
      <c r="BWJ47" s="453"/>
      <c r="BWK47" s="453"/>
      <c r="BWL47" s="450"/>
      <c r="BWM47" s="454"/>
      <c r="BWN47" s="455"/>
      <c r="BWO47" s="453"/>
      <c r="BWP47" s="456"/>
      <c r="BWQ47" s="453"/>
      <c r="BWR47" s="456"/>
      <c r="BWS47" s="454"/>
      <c r="BWT47" s="451"/>
      <c r="BWU47" s="454"/>
      <c r="BWV47" s="450"/>
      <c r="BWW47" s="456"/>
      <c r="BWX47" s="456"/>
      <c r="BWY47" s="456"/>
      <c r="BWZ47" s="456"/>
      <c r="BXA47" s="271"/>
      <c r="BXB47" s="451"/>
      <c r="BXC47" s="454"/>
      <c r="BXD47" s="451"/>
      <c r="BXE47" s="457"/>
      <c r="BXF47" s="271"/>
      <c r="BXG47" s="451"/>
      <c r="BXH47" s="454"/>
      <c r="BXI47" s="451"/>
      <c r="BXJ47" s="457"/>
      <c r="BXK47" s="451"/>
      <c r="BXL47" s="457"/>
      <c r="BXM47" s="457"/>
      <c r="BXN47" s="457"/>
      <c r="BXO47" s="271"/>
      <c r="BXP47" s="271"/>
      <c r="BXQ47" s="451"/>
      <c r="BXR47" s="454"/>
      <c r="BXS47" s="451"/>
      <c r="BXT47" s="454"/>
      <c r="BXU47" s="458"/>
      <c r="BXV47" s="459"/>
      <c r="BXW47" s="460"/>
      <c r="BXX47" s="461"/>
      <c r="BXY47" s="462"/>
      <c r="BXZ47" s="458"/>
      <c r="BYA47" s="451"/>
      <c r="BYB47" s="463"/>
      <c r="BYC47" s="451"/>
      <c r="BYD47" s="451"/>
      <c r="BYE47" s="453"/>
      <c r="BYG47" s="449"/>
      <c r="BYH47" s="449"/>
      <c r="BYI47" s="449"/>
      <c r="BYJ47" s="450"/>
      <c r="BYK47" s="451"/>
      <c r="BYL47" s="451"/>
      <c r="BYM47" s="451"/>
      <c r="BYN47" s="449"/>
      <c r="BYO47" s="452"/>
      <c r="BYP47" s="453"/>
      <c r="BYQ47" s="454"/>
      <c r="BYR47" s="449"/>
      <c r="BYS47" s="453"/>
      <c r="BYT47" s="453"/>
      <c r="BYU47" s="450"/>
      <c r="BYV47" s="454"/>
      <c r="BYW47" s="455"/>
      <c r="BYX47" s="453"/>
      <c r="BYY47" s="456"/>
      <c r="BYZ47" s="453"/>
      <c r="BZA47" s="456"/>
      <c r="BZB47" s="454"/>
      <c r="BZC47" s="451"/>
      <c r="BZD47" s="454"/>
      <c r="BZE47" s="450"/>
      <c r="BZF47" s="456"/>
      <c r="BZG47" s="456"/>
      <c r="BZH47" s="456"/>
      <c r="BZI47" s="456"/>
      <c r="BZJ47" s="271"/>
      <c r="BZK47" s="451"/>
      <c r="BZL47" s="454"/>
      <c r="BZM47" s="451"/>
      <c r="BZN47" s="457"/>
      <c r="BZO47" s="271"/>
      <c r="BZP47" s="451"/>
      <c r="BZQ47" s="454"/>
      <c r="BZR47" s="451"/>
      <c r="BZS47" s="457"/>
      <c r="BZT47" s="451"/>
      <c r="BZU47" s="457"/>
      <c r="BZV47" s="457"/>
      <c r="BZW47" s="457"/>
      <c r="BZX47" s="271"/>
      <c r="BZY47" s="271"/>
      <c r="BZZ47" s="451"/>
      <c r="CAA47" s="454"/>
      <c r="CAB47" s="451"/>
      <c r="CAC47" s="454"/>
      <c r="CAD47" s="458"/>
      <c r="CAE47" s="459"/>
      <c r="CAF47" s="460"/>
      <c r="CAG47" s="461"/>
      <c r="CAH47" s="462"/>
      <c r="CAI47" s="458"/>
      <c r="CAJ47" s="451"/>
      <c r="CAK47" s="463"/>
      <c r="CAL47" s="451"/>
      <c r="CAM47" s="451"/>
      <c r="CAN47" s="453"/>
      <c r="CAP47" s="449"/>
      <c r="CAQ47" s="449"/>
      <c r="CAR47" s="449"/>
      <c r="CAS47" s="450"/>
      <c r="CAT47" s="451"/>
      <c r="CAU47" s="451"/>
      <c r="CAV47" s="451"/>
      <c r="CAW47" s="449"/>
      <c r="CAX47" s="452"/>
      <c r="CAY47" s="453"/>
      <c r="CAZ47" s="454"/>
      <c r="CBA47" s="449"/>
      <c r="CBB47" s="453"/>
      <c r="CBC47" s="453"/>
      <c r="CBD47" s="450"/>
      <c r="CBE47" s="454"/>
      <c r="CBF47" s="455"/>
      <c r="CBG47" s="453"/>
      <c r="CBH47" s="456"/>
      <c r="CBI47" s="453"/>
      <c r="CBJ47" s="456"/>
      <c r="CBK47" s="454"/>
      <c r="CBL47" s="451"/>
      <c r="CBM47" s="454"/>
      <c r="CBN47" s="450"/>
      <c r="CBO47" s="456"/>
      <c r="CBP47" s="456"/>
      <c r="CBQ47" s="456"/>
      <c r="CBR47" s="456"/>
      <c r="CBS47" s="271"/>
      <c r="CBT47" s="451"/>
      <c r="CBU47" s="454"/>
      <c r="CBV47" s="451"/>
      <c r="CBW47" s="457"/>
      <c r="CBX47" s="271"/>
      <c r="CBY47" s="451"/>
      <c r="CBZ47" s="454"/>
      <c r="CCA47" s="451"/>
      <c r="CCB47" s="457"/>
      <c r="CCC47" s="451"/>
      <c r="CCD47" s="457"/>
      <c r="CCE47" s="457"/>
      <c r="CCF47" s="457"/>
      <c r="CCG47" s="271"/>
      <c r="CCH47" s="271"/>
      <c r="CCI47" s="451"/>
      <c r="CCJ47" s="454"/>
      <c r="CCK47" s="451"/>
      <c r="CCL47" s="454"/>
      <c r="CCM47" s="458"/>
      <c r="CCN47" s="459"/>
      <c r="CCO47" s="460"/>
      <c r="CCP47" s="461"/>
      <c r="CCQ47" s="462"/>
      <c r="CCR47" s="458"/>
      <c r="CCS47" s="451"/>
      <c r="CCT47" s="463"/>
      <c r="CCU47" s="451"/>
      <c r="CCV47" s="451"/>
      <c r="CCW47" s="453"/>
      <c r="CCY47" s="449"/>
      <c r="CCZ47" s="449"/>
      <c r="CDA47" s="449"/>
      <c r="CDB47" s="450"/>
      <c r="CDC47" s="451"/>
      <c r="CDD47" s="451"/>
      <c r="CDE47" s="451"/>
      <c r="CDF47" s="449"/>
      <c r="CDG47" s="452"/>
      <c r="CDH47" s="453"/>
      <c r="CDI47" s="454"/>
      <c r="CDJ47" s="449"/>
      <c r="CDK47" s="453"/>
      <c r="CDL47" s="453"/>
      <c r="CDM47" s="450"/>
      <c r="CDN47" s="454"/>
      <c r="CDO47" s="455"/>
      <c r="CDP47" s="453"/>
      <c r="CDQ47" s="456"/>
      <c r="CDR47" s="453"/>
      <c r="CDS47" s="456"/>
      <c r="CDT47" s="454"/>
      <c r="CDU47" s="451"/>
      <c r="CDV47" s="454"/>
      <c r="CDW47" s="450"/>
      <c r="CDX47" s="456"/>
      <c r="CDY47" s="456"/>
      <c r="CDZ47" s="456"/>
      <c r="CEA47" s="456"/>
      <c r="CEB47" s="271"/>
      <c r="CEC47" s="451"/>
      <c r="CED47" s="454"/>
      <c r="CEE47" s="451"/>
      <c r="CEF47" s="457"/>
      <c r="CEG47" s="271"/>
      <c r="CEH47" s="451"/>
      <c r="CEI47" s="454"/>
      <c r="CEJ47" s="451"/>
      <c r="CEK47" s="457"/>
      <c r="CEL47" s="451"/>
      <c r="CEM47" s="457"/>
      <c r="CEN47" s="457"/>
      <c r="CEO47" s="457"/>
      <c r="CEP47" s="271"/>
      <c r="CEQ47" s="271"/>
      <c r="CER47" s="451"/>
      <c r="CES47" s="454"/>
      <c r="CET47" s="451"/>
      <c r="CEU47" s="454"/>
      <c r="CEV47" s="458"/>
      <c r="CEW47" s="459"/>
      <c r="CEX47" s="460"/>
      <c r="CEY47" s="461"/>
      <c r="CEZ47" s="462"/>
      <c r="CFA47" s="458"/>
      <c r="CFB47" s="451"/>
      <c r="CFC47" s="463"/>
      <c r="CFD47" s="451"/>
      <c r="CFE47" s="451"/>
      <c r="CFF47" s="453"/>
      <c r="CFH47" s="449"/>
      <c r="CFI47" s="449"/>
      <c r="CFJ47" s="449"/>
      <c r="CFK47" s="450"/>
      <c r="CFL47" s="451"/>
      <c r="CFM47" s="451"/>
      <c r="CFN47" s="451"/>
      <c r="CFO47" s="449"/>
      <c r="CFP47" s="452"/>
      <c r="CFQ47" s="453"/>
      <c r="CFR47" s="454"/>
      <c r="CFS47" s="449"/>
      <c r="CFT47" s="453"/>
      <c r="CFU47" s="453"/>
      <c r="CFV47" s="450"/>
      <c r="CFW47" s="454"/>
      <c r="CFX47" s="455"/>
      <c r="CFY47" s="453"/>
      <c r="CFZ47" s="456"/>
      <c r="CGA47" s="453"/>
      <c r="CGB47" s="456"/>
      <c r="CGC47" s="454"/>
      <c r="CGD47" s="451"/>
      <c r="CGE47" s="454"/>
      <c r="CGF47" s="450"/>
      <c r="CGG47" s="456"/>
      <c r="CGH47" s="456"/>
      <c r="CGI47" s="456"/>
      <c r="CGJ47" s="456"/>
      <c r="CGK47" s="271"/>
      <c r="CGL47" s="451"/>
      <c r="CGM47" s="454"/>
      <c r="CGN47" s="451"/>
      <c r="CGO47" s="457"/>
      <c r="CGP47" s="271"/>
      <c r="CGQ47" s="451"/>
      <c r="CGR47" s="454"/>
      <c r="CGS47" s="451"/>
      <c r="CGT47" s="457"/>
      <c r="CGU47" s="451"/>
      <c r="CGV47" s="457"/>
      <c r="CGW47" s="457"/>
      <c r="CGX47" s="457"/>
      <c r="CGY47" s="271"/>
      <c r="CGZ47" s="271"/>
      <c r="CHA47" s="451"/>
      <c r="CHB47" s="454"/>
      <c r="CHC47" s="451"/>
      <c r="CHD47" s="454"/>
      <c r="CHE47" s="458"/>
      <c r="CHF47" s="459"/>
      <c r="CHG47" s="460"/>
      <c r="CHH47" s="461"/>
      <c r="CHI47" s="462"/>
      <c r="CHJ47" s="458"/>
      <c r="CHK47" s="451"/>
      <c r="CHL47" s="463"/>
      <c r="CHM47" s="451"/>
      <c r="CHN47" s="451"/>
      <c r="CHO47" s="453"/>
      <c r="CHQ47" s="449"/>
      <c r="CHR47" s="449"/>
      <c r="CHS47" s="449"/>
      <c r="CHT47" s="450"/>
      <c r="CHU47" s="451"/>
      <c r="CHV47" s="451"/>
      <c r="CHW47" s="451"/>
      <c r="CHX47" s="449"/>
      <c r="CHY47" s="452"/>
      <c r="CHZ47" s="453"/>
      <c r="CIA47" s="454"/>
      <c r="CIB47" s="449"/>
      <c r="CIC47" s="453"/>
      <c r="CID47" s="453"/>
      <c r="CIE47" s="450"/>
      <c r="CIF47" s="454"/>
      <c r="CIG47" s="455"/>
      <c r="CIH47" s="453"/>
      <c r="CII47" s="456"/>
      <c r="CIJ47" s="453"/>
      <c r="CIK47" s="456"/>
      <c r="CIL47" s="454"/>
      <c r="CIM47" s="451"/>
      <c r="CIN47" s="454"/>
      <c r="CIO47" s="450"/>
      <c r="CIP47" s="456"/>
      <c r="CIQ47" s="456"/>
      <c r="CIR47" s="456"/>
      <c r="CIS47" s="456"/>
      <c r="CIT47" s="271"/>
      <c r="CIU47" s="451"/>
      <c r="CIV47" s="454"/>
      <c r="CIW47" s="451"/>
      <c r="CIX47" s="457"/>
      <c r="CIY47" s="271"/>
      <c r="CIZ47" s="451"/>
      <c r="CJA47" s="454"/>
      <c r="CJB47" s="451"/>
      <c r="CJC47" s="457"/>
      <c r="CJD47" s="451"/>
      <c r="CJE47" s="457"/>
      <c r="CJF47" s="457"/>
      <c r="CJG47" s="457"/>
      <c r="CJH47" s="271"/>
      <c r="CJI47" s="271"/>
      <c r="CJJ47" s="451"/>
      <c r="CJK47" s="454"/>
      <c r="CJL47" s="451"/>
      <c r="CJM47" s="454"/>
      <c r="CJN47" s="458"/>
      <c r="CJO47" s="459"/>
      <c r="CJP47" s="460"/>
      <c r="CJQ47" s="461"/>
      <c r="CJR47" s="462"/>
      <c r="CJS47" s="458"/>
      <c r="CJT47" s="451"/>
      <c r="CJU47" s="463"/>
      <c r="CJV47" s="451"/>
      <c r="CJW47" s="451"/>
      <c r="CJX47" s="453"/>
      <c r="CJZ47" s="449"/>
      <c r="CKA47" s="449"/>
      <c r="CKB47" s="449"/>
      <c r="CKC47" s="450"/>
      <c r="CKD47" s="451"/>
      <c r="CKE47" s="451"/>
      <c r="CKF47" s="451"/>
      <c r="CKG47" s="449"/>
      <c r="CKH47" s="452"/>
      <c r="CKI47" s="453"/>
      <c r="CKJ47" s="454"/>
      <c r="CKK47" s="449"/>
      <c r="CKL47" s="453"/>
      <c r="CKM47" s="453"/>
      <c r="CKN47" s="450"/>
      <c r="CKO47" s="454"/>
      <c r="CKP47" s="455"/>
      <c r="CKQ47" s="453"/>
      <c r="CKR47" s="456"/>
      <c r="CKS47" s="453"/>
      <c r="CKT47" s="456"/>
      <c r="CKU47" s="454"/>
      <c r="CKV47" s="451"/>
      <c r="CKW47" s="454"/>
      <c r="CKX47" s="450"/>
      <c r="CKY47" s="456"/>
      <c r="CKZ47" s="456"/>
      <c r="CLA47" s="456"/>
      <c r="CLB47" s="456"/>
      <c r="CLC47" s="271"/>
      <c r="CLD47" s="451"/>
      <c r="CLE47" s="454"/>
      <c r="CLF47" s="451"/>
      <c r="CLG47" s="457"/>
      <c r="CLH47" s="271"/>
      <c r="CLI47" s="451"/>
      <c r="CLJ47" s="454"/>
      <c r="CLK47" s="451"/>
      <c r="CLL47" s="457"/>
      <c r="CLM47" s="451"/>
      <c r="CLN47" s="457"/>
      <c r="CLO47" s="457"/>
      <c r="CLP47" s="457"/>
      <c r="CLQ47" s="271"/>
      <c r="CLR47" s="271"/>
      <c r="CLS47" s="451"/>
      <c r="CLT47" s="454"/>
      <c r="CLU47" s="451"/>
      <c r="CLV47" s="454"/>
      <c r="CLW47" s="458"/>
      <c r="CLX47" s="459"/>
      <c r="CLY47" s="460"/>
      <c r="CLZ47" s="461"/>
      <c r="CMA47" s="462"/>
      <c r="CMB47" s="458"/>
      <c r="CMC47" s="451"/>
      <c r="CMD47" s="463"/>
      <c r="CME47" s="451"/>
      <c r="CMF47" s="451"/>
      <c r="CMG47" s="453"/>
      <c r="CMI47" s="449"/>
      <c r="CMJ47" s="449"/>
      <c r="CMK47" s="449"/>
      <c r="CML47" s="450"/>
      <c r="CMM47" s="451"/>
      <c r="CMN47" s="451"/>
      <c r="CMO47" s="451"/>
      <c r="CMP47" s="449"/>
      <c r="CMQ47" s="452"/>
      <c r="CMR47" s="453"/>
      <c r="CMS47" s="454"/>
      <c r="CMT47" s="449"/>
      <c r="CMU47" s="453"/>
      <c r="CMV47" s="453"/>
      <c r="CMW47" s="450"/>
      <c r="CMX47" s="454"/>
      <c r="CMY47" s="455"/>
      <c r="CMZ47" s="453"/>
      <c r="CNA47" s="456"/>
      <c r="CNB47" s="453"/>
      <c r="CNC47" s="456"/>
      <c r="CND47" s="454"/>
      <c r="CNE47" s="451"/>
      <c r="CNF47" s="454"/>
      <c r="CNG47" s="450"/>
      <c r="CNH47" s="456"/>
      <c r="CNI47" s="456"/>
      <c r="CNJ47" s="456"/>
      <c r="CNK47" s="456"/>
      <c r="CNL47" s="271"/>
      <c r="CNM47" s="451"/>
      <c r="CNN47" s="454"/>
      <c r="CNO47" s="451"/>
      <c r="CNP47" s="457"/>
      <c r="CNQ47" s="271"/>
      <c r="CNR47" s="451"/>
      <c r="CNS47" s="454"/>
      <c r="CNT47" s="451"/>
      <c r="CNU47" s="457"/>
      <c r="CNV47" s="451"/>
      <c r="CNW47" s="457"/>
      <c r="CNX47" s="457"/>
      <c r="CNY47" s="457"/>
      <c r="CNZ47" s="271"/>
      <c r="COA47" s="271"/>
      <c r="COB47" s="451"/>
      <c r="COC47" s="454"/>
      <c r="COD47" s="451"/>
      <c r="COE47" s="454"/>
      <c r="COF47" s="458"/>
      <c r="COG47" s="459"/>
      <c r="COH47" s="460"/>
      <c r="COI47" s="461"/>
      <c r="COJ47" s="462"/>
      <c r="COK47" s="458"/>
      <c r="COL47" s="451"/>
      <c r="COM47" s="463"/>
      <c r="CON47" s="451"/>
      <c r="COO47" s="451"/>
      <c r="COP47" s="453"/>
      <c r="COR47" s="449"/>
      <c r="COS47" s="449"/>
      <c r="COT47" s="449"/>
      <c r="COU47" s="450"/>
      <c r="COV47" s="451"/>
      <c r="COW47" s="451"/>
      <c r="COX47" s="451"/>
      <c r="COY47" s="449"/>
      <c r="COZ47" s="452"/>
      <c r="CPA47" s="453"/>
      <c r="CPB47" s="454"/>
      <c r="CPC47" s="449"/>
      <c r="CPD47" s="453"/>
      <c r="CPE47" s="453"/>
      <c r="CPF47" s="450"/>
      <c r="CPG47" s="454"/>
      <c r="CPH47" s="455"/>
      <c r="CPI47" s="453"/>
      <c r="CPJ47" s="456"/>
      <c r="CPK47" s="453"/>
      <c r="CPL47" s="456"/>
      <c r="CPM47" s="454"/>
      <c r="CPN47" s="451"/>
      <c r="CPO47" s="454"/>
      <c r="CPP47" s="450"/>
      <c r="CPQ47" s="456"/>
      <c r="CPR47" s="456"/>
      <c r="CPS47" s="456"/>
      <c r="CPT47" s="456"/>
      <c r="CPU47" s="271"/>
      <c r="CPV47" s="451"/>
      <c r="CPW47" s="454"/>
      <c r="CPX47" s="451"/>
      <c r="CPY47" s="457"/>
      <c r="CPZ47" s="271"/>
      <c r="CQA47" s="451"/>
      <c r="CQB47" s="454"/>
      <c r="CQC47" s="451"/>
      <c r="CQD47" s="457"/>
      <c r="CQE47" s="451"/>
      <c r="CQF47" s="457"/>
      <c r="CQG47" s="457"/>
      <c r="CQH47" s="457"/>
      <c r="CQI47" s="271"/>
      <c r="CQJ47" s="271"/>
      <c r="CQK47" s="451"/>
      <c r="CQL47" s="454"/>
      <c r="CQM47" s="451"/>
      <c r="CQN47" s="454"/>
      <c r="CQO47" s="458"/>
      <c r="CQP47" s="459"/>
      <c r="CQQ47" s="460"/>
      <c r="CQR47" s="461"/>
      <c r="CQS47" s="462"/>
      <c r="CQT47" s="458"/>
      <c r="CQU47" s="451"/>
      <c r="CQV47" s="463"/>
      <c r="CQW47" s="451"/>
      <c r="CQX47" s="451"/>
      <c r="CQY47" s="453"/>
      <c r="CRA47" s="449"/>
      <c r="CRB47" s="449"/>
      <c r="CRC47" s="449"/>
      <c r="CRD47" s="450"/>
      <c r="CRE47" s="451"/>
      <c r="CRF47" s="451"/>
      <c r="CRG47" s="451"/>
      <c r="CRH47" s="449"/>
      <c r="CRI47" s="452"/>
      <c r="CRJ47" s="453"/>
      <c r="CRK47" s="454"/>
      <c r="CRL47" s="449"/>
      <c r="CRM47" s="453"/>
      <c r="CRN47" s="453"/>
      <c r="CRO47" s="450"/>
      <c r="CRP47" s="454"/>
      <c r="CRQ47" s="455"/>
      <c r="CRR47" s="453"/>
      <c r="CRS47" s="456"/>
      <c r="CRT47" s="453"/>
      <c r="CRU47" s="456"/>
      <c r="CRV47" s="454"/>
      <c r="CRW47" s="451"/>
      <c r="CRX47" s="454"/>
      <c r="CRY47" s="450"/>
      <c r="CRZ47" s="456"/>
      <c r="CSA47" s="456"/>
      <c r="CSB47" s="456"/>
      <c r="CSC47" s="456"/>
      <c r="CSD47" s="271"/>
      <c r="CSE47" s="451"/>
      <c r="CSF47" s="454"/>
      <c r="CSG47" s="451"/>
      <c r="CSH47" s="457"/>
      <c r="CSI47" s="271"/>
      <c r="CSJ47" s="451"/>
      <c r="CSK47" s="454"/>
      <c r="CSL47" s="451"/>
      <c r="CSM47" s="457"/>
      <c r="CSN47" s="451"/>
      <c r="CSO47" s="457"/>
      <c r="CSP47" s="457"/>
      <c r="CSQ47" s="457"/>
      <c r="CSR47" s="271"/>
      <c r="CSS47" s="271"/>
      <c r="CST47" s="451"/>
      <c r="CSU47" s="454"/>
      <c r="CSV47" s="451"/>
      <c r="CSW47" s="454"/>
      <c r="CSX47" s="458"/>
      <c r="CSY47" s="459"/>
      <c r="CSZ47" s="460"/>
      <c r="CTA47" s="461"/>
      <c r="CTB47" s="462"/>
      <c r="CTC47" s="458"/>
      <c r="CTD47" s="451"/>
      <c r="CTE47" s="463"/>
      <c r="CTF47" s="451"/>
      <c r="CTG47" s="451"/>
      <c r="CTH47" s="453"/>
      <c r="CTJ47" s="449"/>
      <c r="CTK47" s="449"/>
      <c r="CTL47" s="449"/>
      <c r="CTM47" s="450"/>
      <c r="CTN47" s="451"/>
      <c r="CTO47" s="451"/>
      <c r="CTP47" s="451"/>
      <c r="CTQ47" s="449"/>
      <c r="CTR47" s="452"/>
      <c r="CTS47" s="453"/>
      <c r="CTT47" s="454"/>
      <c r="CTU47" s="449"/>
      <c r="CTV47" s="453"/>
      <c r="CTW47" s="453"/>
      <c r="CTX47" s="450"/>
      <c r="CTY47" s="454"/>
      <c r="CTZ47" s="455"/>
      <c r="CUA47" s="453"/>
      <c r="CUB47" s="456"/>
      <c r="CUC47" s="453"/>
      <c r="CUD47" s="456"/>
      <c r="CUE47" s="454"/>
      <c r="CUF47" s="451"/>
      <c r="CUG47" s="454"/>
      <c r="CUH47" s="450"/>
      <c r="CUI47" s="456"/>
      <c r="CUJ47" s="456"/>
      <c r="CUK47" s="456"/>
      <c r="CUL47" s="456"/>
      <c r="CUM47" s="271"/>
      <c r="CUN47" s="451"/>
      <c r="CUO47" s="454"/>
      <c r="CUP47" s="451"/>
      <c r="CUQ47" s="457"/>
      <c r="CUR47" s="271"/>
      <c r="CUS47" s="451"/>
      <c r="CUT47" s="454"/>
      <c r="CUU47" s="451"/>
      <c r="CUV47" s="457"/>
      <c r="CUW47" s="451"/>
      <c r="CUX47" s="457"/>
      <c r="CUY47" s="457"/>
      <c r="CUZ47" s="457"/>
      <c r="CVA47" s="271"/>
      <c r="CVB47" s="271"/>
      <c r="CVC47" s="451"/>
      <c r="CVD47" s="454"/>
      <c r="CVE47" s="451"/>
      <c r="CVF47" s="454"/>
      <c r="CVG47" s="458"/>
      <c r="CVH47" s="459"/>
      <c r="CVI47" s="460"/>
      <c r="CVJ47" s="461"/>
      <c r="CVK47" s="462"/>
      <c r="CVL47" s="458"/>
      <c r="CVM47" s="451"/>
      <c r="CVN47" s="463"/>
      <c r="CVO47" s="451"/>
      <c r="CVP47" s="451"/>
      <c r="CVQ47" s="453"/>
      <c r="CVS47" s="449"/>
      <c r="CVT47" s="449"/>
      <c r="CVU47" s="449"/>
      <c r="CVV47" s="450"/>
      <c r="CVW47" s="451"/>
      <c r="CVX47" s="451"/>
      <c r="CVY47" s="451"/>
      <c r="CVZ47" s="449"/>
      <c r="CWA47" s="452"/>
      <c r="CWB47" s="453"/>
      <c r="CWC47" s="454"/>
      <c r="CWD47" s="449"/>
      <c r="CWE47" s="453"/>
      <c r="CWF47" s="453"/>
      <c r="CWG47" s="450"/>
      <c r="CWH47" s="454"/>
      <c r="CWI47" s="455"/>
      <c r="CWJ47" s="453"/>
      <c r="CWK47" s="456"/>
      <c r="CWL47" s="453"/>
      <c r="CWM47" s="456"/>
      <c r="CWN47" s="454"/>
      <c r="CWO47" s="451"/>
      <c r="CWP47" s="454"/>
      <c r="CWQ47" s="450"/>
      <c r="CWR47" s="456"/>
      <c r="CWS47" s="456"/>
      <c r="CWT47" s="456"/>
      <c r="CWU47" s="456"/>
      <c r="CWV47" s="271"/>
      <c r="CWW47" s="451"/>
      <c r="CWX47" s="454"/>
      <c r="CWY47" s="451"/>
      <c r="CWZ47" s="457"/>
      <c r="CXA47" s="271"/>
      <c r="CXB47" s="451"/>
      <c r="CXC47" s="454"/>
      <c r="CXD47" s="451"/>
      <c r="CXE47" s="457"/>
      <c r="CXF47" s="451"/>
      <c r="CXG47" s="457"/>
      <c r="CXH47" s="457"/>
      <c r="CXI47" s="457"/>
      <c r="CXJ47" s="271"/>
      <c r="CXK47" s="271"/>
      <c r="CXL47" s="451"/>
      <c r="CXM47" s="454"/>
      <c r="CXN47" s="451"/>
      <c r="CXO47" s="454"/>
      <c r="CXP47" s="458"/>
      <c r="CXQ47" s="459"/>
      <c r="CXR47" s="460"/>
      <c r="CXS47" s="461"/>
      <c r="CXT47" s="462"/>
      <c r="CXU47" s="458"/>
      <c r="CXV47" s="451"/>
      <c r="CXW47" s="463"/>
      <c r="CXX47" s="451"/>
      <c r="CXY47" s="451"/>
      <c r="CXZ47" s="453"/>
      <c r="CYB47" s="449"/>
      <c r="CYC47" s="449"/>
      <c r="CYD47" s="449"/>
      <c r="CYE47" s="450"/>
      <c r="CYF47" s="451"/>
      <c r="CYG47" s="451"/>
      <c r="CYH47" s="451"/>
      <c r="CYI47" s="449"/>
      <c r="CYJ47" s="452"/>
      <c r="CYK47" s="453"/>
      <c r="CYL47" s="454"/>
      <c r="CYM47" s="449"/>
      <c r="CYN47" s="453"/>
      <c r="CYO47" s="453"/>
      <c r="CYP47" s="450"/>
      <c r="CYQ47" s="454"/>
      <c r="CYR47" s="455"/>
      <c r="CYS47" s="453"/>
      <c r="CYT47" s="456"/>
      <c r="CYU47" s="453"/>
      <c r="CYV47" s="456"/>
      <c r="CYW47" s="454"/>
      <c r="CYX47" s="451"/>
      <c r="CYY47" s="454"/>
      <c r="CYZ47" s="450"/>
      <c r="CZA47" s="456"/>
      <c r="CZB47" s="456"/>
      <c r="CZC47" s="456"/>
      <c r="CZD47" s="456"/>
      <c r="CZE47" s="271"/>
      <c r="CZF47" s="451"/>
      <c r="CZG47" s="454"/>
      <c r="CZH47" s="451"/>
      <c r="CZI47" s="457"/>
      <c r="CZJ47" s="271"/>
      <c r="CZK47" s="451"/>
      <c r="CZL47" s="454"/>
      <c r="CZM47" s="451"/>
      <c r="CZN47" s="457"/>
      <c r="CZO47" s="451"/>
      <c r="CZP47" s="457"/>
      <c r="CZQ47" s="457"/>
      <c r="CZR47" s="457"/>
      <c r="CZS47" s="271"/>
      <c r="CZT47" s="271"/>
      <c r="CZU47" s="451"/>
      <c r="CZV47" s="454"/>
      <c r="CZW47" s="451"/>
      <c r="CZX47" s="454"/>
      <c r="CZY47" s="458"/>
      <c r="CZZ47" s="459"/>
      <c r="DAA47" s="460"/>
      <c r="DAB47" s="461"/>
      <c r="DAC47" s="462"/>
      <c r="DAD47" s="458"/>
      <c r="DAE47" s="451"/>
      <c r="DAF47" s="463"/>
      <c r="DAG47" s="451"/>
      <c r="DAH47" s="451"/>
      <c r="DAI47" s="453"/>
      <c r="DAK47" s="449"/>
      <c r="DAL47" s="449"/>
      <c r="DAM47" s="449"/>
      <c r="DAN47" s="450"/>
      <c r="DAO47" s="451"/>
      <c r="DAP47" s="451"/>
      <c r="DAQ47" s="451"/>
      <c r="DAR47" s="449"/>
      <c r="DAS47" s="452"/>
      <c r="DAT47" s="453"/>
      <c r="DAU47" s="454"/>
      <c r="DAV47" s="449"/>
      <c r="DAW47" s="453"/>
      <c r="DAX47" s="453"/>
      <c r="DAY47" s="450"/>
      <c r="DAZ47" s="454"/>
      <c r="DBA47" s="455"/>
      <c r="DBB47" s="453"/>
      <c r="DBC47" s="456"/>
      <c r="DBD47" s="453"/>
      <c r="DBE47" s="456"/>
      <c r="DBF47" s="454"/>
      <c r="DBG47" s="451"/>
      <c r="DBH47" s="454"/>
      <c r="DBI47" s="450"/>
      <c r="DBJ47" s="456"/>
      <c r="DBK47" s="456"/>
      <c r="DBL47" s="456"/>
      <c r="DBM47" s="456"/>
      <c r="DBN47" s="271"/>
      <c r="DBO47" s="451"/>
      <c r="DBP47" s="454"/>
      <c r="DBQ47" s="451"/>
      <c r="DBR47" s="457"/>
      <c r="DBS47" s="271"/>
      <c r="DBT47" s="451"/>
      <c r="DBU47" s="454"/>
      <c r="DBV47" s="451"/>
      <c r="DBW47" s="457"/>
      <c r="DBX47" s="451"/>
      <c r="DBY47" s="457"/>
      <c r="DBZ47" s="457"/>
      <c r="DCA47" s="457"/>
      <c r="DCB47" s="271"/>
      <c r="DCC47" s="271"/>
      <c r="DCD47" s="451"/>
      <c r="DCE47" s="454"/>
      <c r="DCF47" s="451"/>
      <c r="DCG47" s="454"/>
      <c r="DCH47" s="458"/>
      <c r="DCI47" s="459"/>
      <c r="DCJ47" s="460"/>
      <c r="DCK47" s="461"/>
      <c r="DCL47" s="462"/>
      <c r="DCM47" s="458"/>
      <c r="DCN47" s="451"/>
      <c r="DCO47" s="463"/>
      <c r="DCP47" s="451"/>
      <c r="DCQ47" s="451"/>
      <c r="DCR47" s="453"/>
      <c r="DCT47" s="449"/>
      <c r="DCU47" s="449"/>
      <c r="DCV47" s="449"/>
      <c r="DCW47" s="450"/>
      <c r="DCX47" s="451"/>
      <c r="DCY47" s="451"/>
      <c r="DCZ47" s="451"/>
      <c r="DDA47" s="449"/>
      <c r="DDB47" s="452"/>
      <c r="DDC47" s="453"/>
      <c r="DDD47" s="454"/>
      <c r="DDE47" s="449"/>
      <c r="DDF47" s="453"/>
      <c r="DDG47" s="453"/>
      <c r="DDH47" s="450"/>
      <c r="DDI47" s="454"/>
      <c r="DDJ47" s="455"/>
      <c r="DDK47" s="453"/>
      <c r="DDL47" s="456"/>
      <c r="DDM47" s="453"/>
      <c r="DDN47" s="456"/>
      <c r="DDO47" s="454"/>
      <c r="DDP47" s="451"/>
      <c r="DDQ47" s="454"/>
      <c r="DDR47" s="450"/>
      <c r="DDS47" s="456"/>
      <c r="DDT47" s="456"/>
      <c r="DDU47" s="456"/>
      <c r="DDV47" s="456"/>
      <c r="DDW47" s="271"/>
      <c r="DDX47" s="451"/>
      <c r="DDY47" s="454"/>
      <c r="DDZ47" s="451"/>
      <c r="DEA47" s="457"/>
      <c r="DEB47" s="271"/>
      <c r="DEC47" s="451"/>
      <c r="DED47" s="454"/>
      <c r="DEE47" s="451"/>
      <c r="DEF47" s="457"/>
      <c r="DEG47" s="451"/>
      <c r="DEH47" s="457"/>
      <c r="DEI47" s="457"/>
      <c r="DEJ47" s="457"/>
      <c r="DEK47" s="271"/>
      <c r="DEL47" s="271"/>
      <c r="DEM47" s="451"/>
      <c r="DEN47" s="454"/>
      <c r="DEO47" s="451"/>
      <c r="DEP47" s="454"/>
      <c r="DEQ47" s="458"/>
      <c r="DER47" s="459"/>
      <c r="DES47" s="460"/>
      <c r="DET47" s="461"/>
      <c r="DEU47" s="462"/>
      <c r="DEV47" s="458"/>
      <c r="DEW47" s="451"/>
      <c r="DEX47" s="463"/>
      <c r="DEY47" s="451"/>
      <c r="DEZ47" s="451"/>
      <c r="DFA47" s="453"/>
      <c r="DFC47" s="449"/>
      <c r="DFD47" s="449"/>
      <c r="DFE47" s="449"/>
      <c r="DFF47" s="450"/>
      <c r="DFG47" s="451"/>
      <c r="DFH47" s="451"/>
      <c r="DFI47" s="451"/>
      <c r="DFJ47" s="449"/>
      <c r="DFK47" s="452"/>
      <c r="DFL47" s="453"/>
      <c r="DFM47" s="454"/>
      <c r="DFN47" s="449"/>
      <c r="DFO47" s="453"/>
      <c r="DFP47" s="453"/>
      <c r="DFQ47" s="450"/>
      <c r="DFR47" s="454"/>
      <c r="DFS47" s="455"/>
      <c r="DFT47" s="453"/>
      <c r="DFU47" s="456"/>
      <c r="DFV47" s="453"/>
      <c r="DFW47" s="456"/>
      <c r="DFX47" s="454"/>
      <c r="DFY47" s="451"/>
      <c r="DFZ47" s="454"/>
      <c r="DGA47" s="450"/>
      <c r="DGB47" s="456"/>
      <c r="DGC47" s="456"/>
      <c r="DGD47" s="456"/>
      <c r="DGE47" s="456"/>
      <c r="DGF47" s="271"/>
      <c r="DGG47" s="451"/>
      <c r="DGH47" s="454"/>
      <c r="DGI47" s="451"/>
      <c r="DGJ47" s="457"/>
      <c r="DGK47" s="271"/>
      <c r="DGL47" s="451"/>
      <c r="DGM47" s="454"/>
      <c r="DGN47" s="451"/>
      <c r="DGO47" s="457"/>
      <c r="DGP47" s="451"/>
      <c r="DGQ47" s="457"/>
      <c r="DGR47" s="457"/>
      <c r="DGS47" s="457"/>
      <c r="DGT47" s="271"/>
      <c r="DGU47" s="271"/>
      <c r="DGV47" s="451"/>
      <c r="DGW47" s="454"/>
      <c r="DGX47" s="451"/>
      <c r="DGY47" s="454"/>
      <c r="DGZ47" s="458"/>
      <c r="DHA47" s="459"/>
      <c r="DHB47" s="460"/>
      <c r="DHC47" s="461"/>
      <c r="DHD47" s="462"/>
      <c r="DHE47" s="458"/>
      <c r="DHF47" s="451"/>
      <c r="DHG47" s="463"/>
      <c r="DHH47" s="451"/>
      <c r="DHI47" s="451"/>
      <c r="DHJ47" s="453"/>
      <c r="DHL47" s="449"/>
      <c r="DHM47" s="449"/>
      <c r="DHN47" s="449"/>
      <c r="DHO47" s="450"/>
      <c r="DHP47" s="451"/>
      <c r="DHQ47" s="451"/>
      <c r="DHR47" s="451"/>
      <c r="DHS47" s="449"/>
      <c r="DHT47" s="452"/>
      <c r="DHU47" s="453"/>
      <c r="DHV47" s="454"/>
      <c r="DHW47" s="449"/>
      <c r="DHX47" s="453"/>
      <c r="DHY47" s="453"/>
      <c r="DHZ47" s="450"/>
      <c r="DIA47" s="454"/>
      <c r="DIB47" s="455"/>
      <c r="DIC47" s="453"/>
      <c r="DID47" s="456"/>
      <c r="DIE47" s="453"/>
      <c r="DIF47" s="456"/>
      <c r="DIG47" s="454"/>
      <c r="DIH47" s="451"/>
      <c r="DII47" s="454"/>
      <c r="DIJ47" s="450"/>
      <c r="DIK47" s="456"/>
      <c r="DIL47" s="456"/>
      <c r="DIM47" s="456"/>
      <c r="DIN47" s="456"/>
      <c r="DIO47" s="271"/>
      <c r="DIP47" s="451"/>
      <c r="DIQ47" s="454"/>
      <c r="DIR47" s="451"/>
      <c r="DIS47" s="457"/>
      <c r="DIT47" s="271"/>
      <c r="DIU47" s="451"/>
      <c r="DIV47" s="454"/>
      <c r="DIW47" s="451"/>
      <c r="DIX47" s="457"/>
      <c r="DIY47" s="451"/>
      <c r="DIZ47" s="457"/>
      <c r="DJA47" s="457"/>
      <c r="DJB47" s="457"/>
      <c r="DJC47" s="271"/>
      <c r="DJD47" s="271"/>
      <c r="DJE47" s="451"/>
      <c r="DJF47" s="454"/>
      <c r="DJG47" s="451"/>
      <c r="DJH47" s="454"/>
      <c r="DJI47" s="458"/>
      <c r="DJJ47" s="459"/>
      <c r="DJK47" s="460"/>
      <c r="DJL47" s="461"/>
      <c r="DJM47" s="462"/>
      <c r="DJN47" s="458"/>
      <c r="DJO47" s="451"/>
      <c r="DJP47" s="463"/>
      <c r="DJQ47" s="451"/>
      <c r="DJR47" s="451"/>
      <c r="DJS47" s="453"/>
      <c r="DJU47" s="449"/>
      <c r="DJV47" s="449"/>
      <c r="DJW47" s="449"/>
      <c r="DJX47" s="450"/>
      <c r="DJY47" s="451"/>
      <c r="DJZ47" s="451"/>
      <c r="DKA47" s="451"/>
      <c r="DKB47" s="449"/>
      <c r="DKC47" s="452"/>
      <c r="DKD47" s="453"/>
      <c r="DKE47" s="454"/>
      <c r="DKF47" s="449"/>
      <c r="DKG47" s="453"/>
      <c r="DKH47" s="453"/>
      <c r="DKI47" s="450"/>
      <c r="DKJ47" s="454"/>
      <c r="DKK47" s="455"/>
      <c r="DKL47" s="453"/>
      <c r="DKM47" s="456"/>
      <c r="DKN47" s="453"/>
      <c r="DKO47" s="456"/>
      <c r="DKP47" s="454"/>
      <c r="DKQ47" s="451"/>
      <c r="DKR47" s="454"/>
      <c r="DKS47" s="450"/>
      <c r="DKT47" s="456"/>
      <c r="DKU47" s="456"/>
      <c r="DKV47" s="456"/>
      <c r="DKW47" s="456"/>
      <c r="DKX47" s="271"/>
      <c r="DKY47" s="451"/>
      <c r="DKZ47" s="454"/>
      <c r="DLA47" s="451"/>
      <c r="DLB47" s="457"/>
      <c r="DLC47" s="271"/>
      <c r="DLD47" s="451"/>
      <c r="DLE47" s="454"/>
      <c r="DLF47" s="451"/>
      <c r="DLG47" s="457"/>
      <c r="DLH47" s="451"/>
      <c r="DLI47" s="457"/>
      <c r="DLJ47" s="457"/>
      <c r="DLK47" s="457"/>
      <c r="DLL47" s="271"/>
      <c r="DLM47" s="271"/>
      <c r="DLN47" s="451"/>
      <c r="DLO47" s="454"/>
      <c r="DLP47" s="451"/>
      <c r="DLQ47" s="454"/>
      <c r="DLR47" s="458"/>
      <c r="DLS47" s="459"/>
      <c r="DLT47" s="460"/>
      <c r="DLU47" s="461"/>
      <c r="DLV47" s="462"/>
      <c r="DLW47" s="458"/>
      <c r="DLX47" s="451"/>
      <c r="DLY47" s="463"/>
      <c r="DLZ47" s="451"/>
      <c r="DMA47" s="451"/>
      <c r="DMB47" s="453"/>
      <c r="DMD47" s="449"/>
      <c r="DME47" s="449"/>
      <c r="DMF47" s="449"/>
      <c r="DMG47" s="450"/>
      <c r="DMH47" s="451"/>
      <c r="DMI47" s="451"/>
      <c r="DMJ47" s="451"/>
      <c r="DMK47" s="449"/>
      <c r="DML47" s="452"/>
      <c r="DMM47" s="453"/>
      <c r="DMN47" s="454"/>
      <c r="DMO47" s="449"/>
      <c r="DMP47" s="453"/>
      <c r="DMQ47" s="453"/>
      <c r="DMR47" s="450"/>
      <c r="DMS47" s="454"/>
      <c r="DMT47" s="455"/>
      <c r="DMU47" s="453"/>
      <c r="DMV47" s="456"/>
      <c r="DMW47" s="453"/>
      <c r="DMX47" s="456"/>
      <c r="DMY47" s="454"/>
      <c r="DMZ47" s="451"/>
      <c r="DNA47" s="454"/>
      <c r="DNB47" s="450"/>
      <c r="DNC47" s="456"/>
      <c r="DND47" s="456"/>
      <c r="DNE47" s="456"/>
      <c r="DNF47" s="456"/>
      <c r="DNG47" s="271"/>
      <c r="DNH47" s="451"/>
      <c r="DNI47" s="454"/>
      <c r="DNJ47" s="451"/>
      <c r="DNK47" s="457"/>
      <c r="DNL47" s="271"/>
      <c r="DNM47" s="451"/>
      <c r="DNN47" s="454"/>
      <c r="DNO47" s="451"/>
      <c r="DNP47" s="457"/>
      <c r="DNQ47" s="451"/>
      <c r="DNR47" s="457"/>
      <c r="DNS47" s="457"/>
      <c r="DNT47" s="457"/>
      <c r="DNU47" s="271"/>
      <c r="DNV47" s="271"/>
      <c r="DNW47" s="451"/>
      <c r="DNX47" s="454"/>
      <c r="DNY47" s="451"/>
      <c r="DNZ47" s="454"/>
      <c r="DOA47" s="458"/>
      <c r="DOB47" s="459"/>
      <c r="DOC47" s="460"/>
      <c r="DOD47" s="461"/>
      <c r="DOE47" s="462"/>
      <c r="DOF47" s="458"/>
      <c r="DOG47" s="451"/>
      <c r="DOH47" s="463"/>
      <c r="DOI47" s="451"/>
      <c r="DOJ47" s="451"/>
      <c r="DOK47" s="453"/>
      <c r="DOM47" s="449"/>
      <c r="DON47" s="449"/>
      <c r="DOO47" s="449"/>
      <c r="DOP47" s="450"/>
      <c r="DOQ47" s="451"/>
      <c r="DOR47" s="451"/>
      <c r="DOS47" s="451"/>
      <c r="DOT47" s="449"/>
      <c r="DOU47" s="452"/>
      <c r="DOV47" s="453"/>
      <c r="DOW47" s="454"/>
      <c r="DOX47" s="449"/>
      <c r="DOY47" s="453"/>
      <c r="DOZ47" s="453"/>
      <c r="DPA47" s="450"/>
      <c r="DPB47" s="454"/>
      <c r="DPC47" s="455"/>
      <c r="DPD47" s="453"/>
      <c r="DPE47" s="456"/>
      <c r="DPF47" s="453"/>
      <c r="DPG47" s="456"/>
      <c r="DPH47" s="454"/>
      <c r="DPI47" s="451"/>
      <c r="DPJ47" s="454"/>
      <c r="DPK47" s="450"/>
      <c r="DPL47" s="456"/>
      <c r="DPM47" s="456"/>
      <c r="DPN47" s="456"/>
      <c r="DPO47" s="456"/>
      <c r="DPP47" s="271"/>
      <c r="DPQ47" s="451"/>
      <c r="DPR47" s="454"/>
      <c r="DPS47" s="451"/>
      <c r="DPT47" s="457"/>
      <c r="DPU47" s="271"/>
      <c r="DPV47" s="451"/>
      <c r="DPW47" s="454"/>
      <c r="DPX47" s="451"/>
      <c r="DPY47" s="457"/>
      <c r="DPZ47" s="451"/>
      <c r="DQA47" s="457"/>
      <c r="DQB47" s="457"/>
      <c r="DQC47" s="457"/>
      <c r="DQD47" s="271"/>
      <c r="DQE47" s="271"/>
      <c r="DQF47" s="451"/>
      <c r="DQG47" s="454"/>
      <c r="DQH47" s="451"/>
      <c r="DQI47" s="454"/>
      <c r="DQJ47" s="458"/>
      <c r="DQK47" s="459"/>
      <c r="DQL47" s="460"/>
      <c r="DQM47" s="461"/>
      <c r="DQN47" s="462"/>
      <c r="DQO47" s="458"/>
      <c r="DQP47" s="451"/>
      <c r="DQQ47" s="463"/>
      <c r="DQR47" s="451"/>
      <c r="DQS47" s="451"/>
      <c r="DQT47" s="453"/>
      <c r="DQV47" s="449"/>
      <c r="DQW47" s="449"/>
      <c r="DQX47" s="449"/>
      <c r="DQY47" s="450"/>
      <c r="DQZ47" s="451"/>
      <c r="DRA47" s="451"/>
      <c r="DRB47" s="451"/>
      <c r="DRC47" s="449"/>
      <c r="DRD47" s="452"/>
      <c r="DRE47" s="453"/>
      <c r="DRF47" s="454"/>
      <c r="DRG47" s="449"/>
      <c r="DRH47" s="453"/>
      <c r="DRI47" s="453"/>
      <c r="DRJ47" s="450"/>
      <c r="DRK47" s="454"/>
      <c r="DRL47" s="455"/>
      <c r="DRM47" s="453"/>
      <c r="DRN47" s="456"/>
      <c r="DRO47" s="453"/>
      <c r="DRP47" s="456"/>
      <c r="DRQ47" s="454"/>
      <c r="DRR47" s="451"/>
      <c r="DRS47" s="454"/>
      <c r="DRT47" s="450"/>
      <c r="DRU47" s="456"/>
      <c r="DRV47" s="456"/>
      <c r="DRW47" s="456"/>
      <c r="DRX47" s="456"/>
      <c r="DRY47" s="271"/>
      <c r="DRZ47" s="451"/>
      <c r="DSA47" s="454"/>
      <c r="DSB47" s="451"/>
      <c r="DSC47" s="457"/>
      <c r="DSD47" s="271"/>
      <c r="DSE47" s="451"/>
      <c r="DSF47" s="454"/>
      <c r="DSG47" s="451"/>
      <c r="DSH47" s="457"/>
      <c r="DSI47" s="451"/>
      <c r="DSJ47" s="457"/>
      <c r="DSK47" s="457"/>
      <c r="DSL47" s="457"/>
      <c r="DSM47" s="271"/>
      <c r="DSN47" s="271"/>
      <c r="DSO47" s="451"/>
      <c r="DSP47" s="454"/>
      <c r="DSQ47" s="451"/>
      <c r="DSR47" s="454"/>
      <c r="DSS47" s="458"/>
      <c r="DST47" s="459"/>
      <c r="DSU47" s="460"/>
      <c r="DSV47" s="461"/>
      <c r="DSW47" s="462"/>
      <c r="DSX47" s="458"/>
      <c r="DSY47" s="451"/>
      <c r="DSZ47" s="463"/>
      <c r="DTA47" s="451"/>
      <c r="DTB47" s="451"/>
      <c r="DTC47" s="453"/>
      <c r="DTE47" s="449"/>
      <c r="DTF47" s="449"/>
      <c r="DTG47" s="449"/>
      <c r="DTH47" s="450"/>
      <c r="DTI47" s="451"/>
      <c r="DTJ47" s="451"/>
      <c r="DTK47" s="451"/>
      <c r="DTL47" s="449"/>
      <c r="DTM47" s="452"/>
      <c r="DTN47" s="453"/>
      <c r="DTO47" s="454"/>
      <c r="DTP47" s="449"/>
      <c r="DTQ47" s="453"/>
      <c r="DTR47" s="453"/>
      <c r="DTS47" s="450"/>
      <c r="DTT47" s="454"/>
      <c r="DTU47" s="455"/>
      <c r="DTV47" s="453"/>
      <c r="DTW47" s="456"/>
      <c r="DTX47" s="453"/>
      <c r="DTY47" s="456"/>
      <c r="DTZ47" s="454"/>
      <c r="DUA47" s="451"/>
      <c r="DUB47" s="454"/>
      <c r="DUC47" s="450"/>
      <c r="DUD47" s="456"/>
      <c r="DUE47" s="456"/>
      <c r="DUF47" s="456"/>
      <c r="DUG47" s="456"/>
      <c r="DUH47" s="271"/>
      <c r="DUI47" s="451"/>
      <c r="DUJ47" s="454"/>
      <c r="DUK47" s="451"/>
      <c r="DUL47" s="457"/>
      <c r="DUM47" s="271"/>
      <c r="DUN47" s="451"/>
      <c r="DUO47" s="454"/>
      <c r="DUP47" s="451"/>
      <c r="DUQ47" s="457"/>
      <c r="DUR47" s="451"/>
      <c r="DUS47" s="457"/>
      <c r="DUT47" s="457"/>
      <c r="DUU47" s="457"/>
      <c r="DUV47" s="271"/>
      <c r="DUW47" s="271"/>
      <c r="DUX47" s="451"/>
      <c r="DUY47" s="454"/>
      <c r="DUZ47" s="451"/>
      <c r="DVA47" s="454"/>
      <c r="DVB47" s="458"/>
      <c r="DVC47" s="459"/>
      <c r="DVD47" s="460"/>
      <c r="DVE47" s="461"/>
      <c r="DVF47" s="462"/>
      <c r="DVG47" s="458"/>
      <c r="DVH47" s="451"/>
      <c r="DVI47" s="463"/>
      <c r="DVJ47" s="451"/>
      <c r="DVK47" s="451"/>
      <c r="DVL47" s="453"/>
      <c r="DVN47" s="449"/>
      <c r="DVO47" s="449"/>
      <c r="DVP47" s="449"/>
      <c r="DVQ47" s="450"/>
      <c r="DVR47" s="451"/>
      <c r="DVS47" s="451"/>
      <c r="DVT47" s="451"/>
      <c r="DVU47" s="449"/>
      <c r="DVV47" s="452"/>
      <c r="DVW47" s="453"/>
      <c r="DVX47" s="454"/>
      <c r="DVY47" s="449"/>
      <c r="DVZ47" s="453"/>
      <c r="DWA47" s="453"/>
      <c r="DWB47" s="450"/>
      <c r="DWC47" s="454"/>
      <c r="DWD47" s="455"/>
      <c r="DWE47" s="453"/>
      <c r="DWF47" s="456"/>
      <c r="DWG47" s="453"/>
      <c r="DWH47" s="456"/>
      <c r="DWI47" s="454"/>
      <c r="DWJ47" s="451"/>
      <c r="DWK47" s="454"/>
      <c r="DWL47" s="450"/>
      <c r="DWM47" s="456"/>
      <c r="DWN47" s="456"/>
      <c r="DWO47" s="456"/>
      <c r="DWP47" s="456"/>
      <c r="DWQ47" s="271"/>
      <c r="DWR47" s="451"/>
      <c r="DWS47" s="454"/>
      <c r="DWT47" s="451"/>
      <c r="DWU47" s="457"/>
      <c r="DWV47" s="271"/>
      <c r="DWW47" s="451"/>
      <c r="DWX47" s="454"/>
      <c r="DWY47" s="451"/>
      <c r="DWZ47" s="457"/>
      <c r="DXA47" s="451"/>
      <c r="DXB47" s="457"/>
      <c r="DXC47" s="457"/>
      <c r="DXD47" s="457"/>
      <c r="DXE47" s="271"/>
      <c r="DXF47" s="271"/>
      <c r="DXG47" s="451"/>
      <c r="DXH47" s="454"/>
      <c r="DXI47" s="451"/>
      <c r="DXJ47" s="454"/>
      <c r="DXK47" s="458"/>
      <c r="DXL47" s="459"/>
      <c r="DXM47" s="460"/>
      <c r="DXN47" s="461"/>
      <c r="DXO47" s="462"/>
      <c r="DXP47" s="458"/>
      <c r="DXQ47" s="451"/>
      <c r="DXR47" s="463"/>
      <c r="DXS47" s="451"/>
      <c r="DXT47" s="451"/>
      <c r="DXU47" s="453"/>
      <c r="DXW47" s="449"/>
      <c r="DXX47" s="449"/>
      <c r="DXY47" s="449"/>
      <c r="DXZ47" s="450"/>
      <c r="DYA47" s="451"/>
      <c r="DYB47" s="451"/>
      <c r="DYC47" s="451"/>
      <c r="DYD47" s="449"/>
      <c r="DYE47" s="452"/>
      <c r="DYF47" s="453"/>
      <c r="DYG47" s="454"/>
      <c r="DYH47" s="449"/>
      <c r="DYI47" s="453"/>
      <c r="DYJ47" s="453"/>
      <c r="DYK47" s="450"/>
      <c r="DYL47" s="454"/>
      <c r="DYM47" s="455"/>
      <c r="DYN47" s="453"/>
      <c r="DYO47" s="456"/>
      <c r="DYP47" s="453"/>
      <c r="DYQ47" s="456"/>
      <c r="DYR47" s="454"/>
      <c r="DYS47" s="451"/>
      <c r="DYT47" s="454"/>
      <c r="DYU47" s="450"/>
      <c r="DYV47" s="456"/>
      <c r="DYW47" s="456"/>
      <c r="DYX47" s="456"/>
      <c r="DYY47" s="456"/>
      <c r="DYZ47" s="271"/>
      <c r="DZA47" s="451"/>
      <c r="DZB47" s="454"/>
      <c r="DZC47" s="451"/>
      <c r="DZD47" s="457"/>
      <c r="DZE47" s="271"/>
      <c r="DZF47" s="451"/>
      <c r="DZG47" s="454"/>
      <c r="DZH47" s="451"/>
      <c r="DZI47" s="457"/>
      <c r="DZJ47" s="451"/>
      <c r="DZK47" s="457"/>
      <c r="DZL47" s="457"/>
      <c r="DZM47" s="457"/>
      <c r="DZN47" s="271"/>
      <c r="DZO47" s="271"/>
      <c r="DZP47" s="451"/>
      <c r="DZQ47" s="454"/>
      <c r="DZR47" s="451"/>
      <c r="DZS47" s="454"/>
      <c r="DZT47" s="458"/>
      <c r="DZU47" s="459"/>
      <c r="DZV47" s="460"/>
      <c r="DZW47" s="461"/>
      <c r="DZX47" s="462"/>
      <c r="DZY47" s="458"/>
      <c r="DZZ47" s="451"/>
      <c r="EAA47" s="463"/>
      <c r="EAB47" s="451"/>
      <c r="EAC47" s="451"/>
      <c r="EAD47" s="453"/>
      <c r="EAF47" s="449"/>
      <c r="EAG47" s="449"/>
      <c r="EAH47" s="449"/>
      <c r="EAI47" s="450"/>
      <c r="EAJ47" s="451"/>
      <c r="EAK47" s="451"/>
      <c r="EAL47" s="451"/>
      <c r="EAM47" s="449"/>
      <c r="EAN47" s="452"/>
      <c r="EAO47" s="453"/>
      <c r="EAP47" s="454"/>
      <c r="EAQ47" s="449"/>
      <c r="EAR47" s="453"/>
      <c r="EAS47" s="453"/>
      <c r="EAT47" s="450"/>
      <c r="EAU47" s="454"/>
      <c r="EAV47" s="455"/>
      <c r="EAW47" s="453"/>
      <c r="EAX47" s="456"/>
      <c r="EAY47" s="453"/>
      <c r="EAZ47" s="456"/>
      <c r="EBA47" s="454"/>
      <c r="EBB47" s="451"/>
      <c r="EBC47" s="454"/>
      <c r="EBD47" s="450"/>
      <c r="EBE47" s="456"/>
      <c r="EBF47" s="456"/>
      <c r="EBG47" s="456"/>
      <c r="EBH47" s="456"/>
      <c r="EBI47" s="271"/>
      <c r="EBJ47" s="451"/>
      <c r="EBK47" s="454"/>
      <c r="EBL47" s="451"/>
      <c r="EBM47" s="457"/>
      <c r="EBN47" s="271"/>
      <c r="EBO47" s="451"/>
      <c r="EBP47" s="454"/>
      <c r="EBQ47" s="451"/>
      <c r="EBR47" s="457"/>
      <c r="EBS47" s="451"/>
      <c r="EBT47" s="457"/>
      <c r="EBU47" s="457"/>
      <c r="EBV47" s="457"/>
      <c r="EBW47" s="271"/>
      <c r="EBX47" s="271"/>
      <c r="EBY47" s="451"/>
      <c r="EBZ47" s="454"/>
      <c r="ECA47" s="451"/>
      <c r="ECB47" s="454"/>
      <c r="ECC47" s="458"/>
      <c r="ECD47" s="459"/>
      <c r="ECE47" s="460"/>
      <c r="ECF47" s="461"/>
      <c r="ECG47" s="462"/>
      <c r="ECH47" s="458"/>
      <c r="ECI47" s="451"/>
      <c r="ECJ47" s="463"/>
      <c r="ECK47" s="451"/>
      <c r="ECL47" s="451"/>
      <c r="ECM47" s="453"/>
      <c r="ECO47" s="449"/>
      <c r="ECP47" s="449"/>
      <c r="ECQ47" s="449"/>
      <c r="ECR47" s="450"/>
      <c r="ECS47" s="451"/>
      <c r="ECT47" s="451"/>
      <c r="ECU47" s="451"/>
      <c r="ECV47" s="449"/>
      <c r="ECW47" s="452"/>
      <c r="ECX47" s="453"/>
      <c r="ECY47" s="454"/>
      <c r="ECZ47" s="449"/>
      <c r="EDA47" s="453"/>
      <c r="EDB47" s="453"/>
      <c r="EDC47" s="450"/>
      <c r="EDD47" s="454"/>
      <c r="EDE47" s="455"/>
      <c r="EDF47" s="453"/>
      <c r="EDG47" s="456"/>
      <c r="EDH47" s="453"/>
      <c r="EDI47" s="456"/>
      <c r="EDJ47" s="454"/>
      <c r="EDK47" s="451"/>
      <c r="EDL47" s="454"/>
      <c r="EDM47" s="450"/>
      <c r="EDN47" s="456"/>
      <c r="EDO47" s="456"/>
      <c r="EDP47" s="456"/>
      <c r="EDQ47" s="456"/>
      <c r="EDR47" s="271"/>
      <c r="EDS47" s="451"/>
      <c r="EDT47" s="454"/>
      <c r="EDU47" s="451"/>
      <c r="EDV47" s="457"/>
      <c r="EDW47" s="271"/>
      <c r="EDX47" s="451"/>
      <c r="EDY47" s="454"/>
      <c r="EDZ47" s="451"/>
      <c r="EEA47" s="457"/>
      <c r="EEB47" s="451"/>
      <c r="EEC47" s="457"/>
      <c r="EED47" s="457"/>
      <c r="EEE47" s="457"/>
      <c r="EEF47" s="271"/>
      <c r="EEG47" s="271"/>
      <c r="EEH47" s="451"/>
      <c r="EEI47" s="454"/>
      <c r="EEJ47" s="451"/>
      <c r="EEK47" s="454"/>
      <c r="EEL47" s="458"/>
      <c r="EEM47" s="459"/>
      <c r="EEN47" s="460"/>
      <c r="EEO47" s="461"/>
      <c r="EEP47" s="462"/>
      <c r="EEQ47" s="458"/>
      <c r="EER47" s="451"/>
      <c r="EES47" s="463"/>
      <c r="EET47" s="451"/>
      <c r="EEU47" s="451"/>
      <c r="EEV47" s="453"/>
      <c r="EEX47" s="449"/>
      <c r="EEY47" s="449"/>
      <c r="EEZ47" s="449"/>
      <c r="EFA47" s="450"/>
      <c r="EFB47" s="451"/>
      <c r="EFC47" s="451"/>
      <c r="EFD47" s="451"/>
      <c r="EFE47" s="449"/>
      <c r="EFF47" s="452"/>
      <c r="EFG47" s="453"/>
      <c r="EFH47" s="454"/>
      <c r="EFI47" s="449"/>
      <c r="EFJ47" s="453"/>
      <c r="EFK47" s="453"/>
      <c r="EFL47" s="450"/>
      <c r="EFM47" s="454"/>
      <c r="EFN47" s="455"/>
      <c r="EFO47" s="453"/>
      <c r="EFP47" s="456"/>
      <c r="EFQ47" s="453"/>
      <c r="EFR47" s="456"/>
      <c r="EFS47" s="454"/>
      <c r="EFT47" s="451"/>
      <c r="EFU47" s="454"/>
      <c r="EFV47" s="450"/>
      <c r="EFW47" s="456"/>
      <c r="EFX47" s="456"/>
      <c r="EFY47" s="456"/>
      <c r="EFZ47" s="456"/>
      <c r="EGA47" s="271"/>
      <c r="EGB47" s="451"/>
      <c r="EGC47" s="454"/>
      <c r="EGD47" s="451"/>
      <c r="EGE47" s="457"/>
      <c r="EGF47" s="271"/>
      <c r="EGG47" s="451"/>
      <c r="EGH47" s="454"/>
      <c r="EGI47" s="451"/>
      <c r="EGJ47" s="457"/>
      <c r="EGK47" s="451"/>
      <c r="EGL47" s="457"/>
      <c r="EGM47" s="457"/>
      <c r="EGN47" s="457"/>
      <c r="EGO47" s="271"/>
      <c r="EGP47" s="271"/>
      <c r="EGQ47" s="451"/>
      <c r="EGR47" s="454"/>
      <c r="EGS47" s="451"/>
      <c r="EGT47" s="454"/>
      <c r="EGU47" s="458"/>
      <c r="EGV47" s="459"/>
      <c r="EGW47" s="460"/>
      <c r="EGX47" s="461"/>
      <c r="EGY47" s="462"/>
      <c r="EGZ47" s="458"/>
      <c r="EHA47" s="451"/>
      <c r="EHB47" s="463"/>
      <c r="EHC47" s="451"/>
      <c r="EHD47" s="451"/>
      <c r="EHE47" s="453"/>
      <c r="EHG47" s="449"/>
      <c r="EHH47" s="449"/>
      <c r="EHI47" s="449"/>
      <c r="EHJ47" s="450"/>
      <c r="EHK47" s="451"/>
      <c r="EHL47" s="451"/>
      <c r="EHM47" s="451"/>
      <c r="EHN47" s="449"/>
      <c r="EHO47" s="452"/>
      <c r="EHP47" s="453"/>
      <c r="EHQ47" s="454"/>
      <c r="EHR47" s="449"/>
      <c r="EHS47" s="453"/>
      <c r="EHT47" s="453"/>
      <c r="EHU47" s="450"/>
      <c r="EHV47" s="454"/>
      <c r="EHW47" s="455"/>
      <c r="EHX47" s="453"/>
      <c r="EHY47" s="456"/>
      <c r="EHZ47" s="453"/>
      <c r="EIA47" s="456"/>
      <c r="EIB47" s="454"/>
      <c r="EIC47" s="451"/>
      <c r="EID47" s="454"/>
      <c r="EIE47" s="450"/>
      <c r="EIF47" s="456"/>
      <c r="EIG47" s="456"/>
      <c r="EIH47" s="456"/>
      <c r="EII47" s="456"/>
      <c r="EIJ47" s="271"/>
      <c r="EIK47" s="451"/>
      <c r="EIL47" s="454"/>
      <c r="EIM47" s="451"/>
      <c r="EIN47" s="457"/>
      <c r="EIO47" s="271"/>
      <c r="EIP47" s="451"/>
      <c r="EIQ47" s="454"/>
      <c r="EIR47" s="451"/>
      <c r="EIS47" s="457"/>
      <c r="EIT47" s="451"/>
      <c r="EIU47" s="457"/>
      <c r="EIV47" s="457"/>
      <c r="EIW47" s="457"/>
      <c r="EIX47" s="271"/>
      <c r="EIY47" s="271"/>
      <c r="EIZ47" s="451"/>
      <c r="EJA47" s="454"/>
      <c r="EJB47" s="451"/>
      <c r="EJC47" s="454"/>
      <c r="EJD47" s="458"/>
      <c r="EJE47" s="459"/>
      <c r="EJF47" s="460"/>
      <c r="EJG47" s="461"/>
      <c r="EJH47" s="462"/>
      <c r="EJI47" s="458"/>
      <c r="EJJ47" s="451"/>
      <c r="EJK47" s="463"/>
      <c r="EJL47" s="451"/>
      <c r="EJM47" s="451"/>
      <c r="EJN47" s="453"/>
      <c r="EJP47" s="449"/>
      <c r="EJQ47" s="449"/>
      <c r="EJR47" s="449"/>
      <c r="EJS47" s="450"/>
      <c r="EJT47" s="451"/>
      <c r="EJU47" s="451"/>
      <c r="EJV47" s="451"/>
      <c r="EJW47" s="449"/>
      <c r="EJX47" s="452"/>
      <c r="EJY47" s="453"/>
      <c r="EJZ47" s="454"/>
      <c r="EKA47" s="449"/>
      <c r="EKB47" s="453"/>
      <c r="EKC47" s="453"/>
      <c r="EKD47" s="450"/>
      <c r="EKE47" s="454"/>
      <c r="EKF47" s="455"/>
      <c r="EKG47" s="453"/>
      <c r="EKH47" s="456"/>
      <c r="EKI47" s="453"/>
      <c r="EKJ47" s="456"/>
      <c r="EKK47" s="454"/>
      <c r="EKL47" s="451"/>
      <c r="EKM47" s="454"/>
      <c r="EKN47" s="450"/>
      <c r="EKO47" s="456"/>
      <c r="EKP47" s="456"/>
      <c r="EKQ47" s="456"/>
      <c r="EKR47" s="456"/>
      <c r="EKS47" s="271"/>
      <c r="EKT47" s="451"/>
      <c r="EKU47" s="454"/>
      <c r="EKV47" s="451"/>
      <c r="EKW47" s="457"/>
      <c r="EKX47" s="271"/>
      <c r="EKY47" s="451"/>
      <c r="EKZ47" s="454"/>
      <c r="ELA47" s="451"/>
      <c r="ELB47" s="457"/>
      <c r="ELC47" s="451"/>
      <c r="ELD47" s="457"/>
      <c r="ELE47" s="457"/>
      <c r="ELF47" s="457"/>
      <c r="ELG47" s="271"/>
      <c r="ELH47" s="271"/>
      <c r="ELI47" s="451"/>
      <c r="ELJ47" s="454"/>
      <c r="ELK47" s="451"/>
      <c r="ELL47" s="454"/>
      <c r="ELM47" s="458"/>
      <c r="ELN47" s="459"/>
      <c r="ELO47" s="460"/>
      <c r="ELP47" s="461"/>
      <c r="ELQ47" s="462"/>
      <c r="ELR47" s="458"/>
      <c r="ELS47" s="451"/>
      <c r="ELT47" s="463"/>
      <c r="ELU47" s="451"/>
      <c r="ELV47" s="451"/>
      <c r="ELW47" s="453"/>
      <c r="ELY47" s="449"/>
      <c r="ELZ47" s="449"/>
      <c r="EMA47" s="449"/>
      <c r="EMB47" s="450"/>
      <c r="EMC47" s="451"/>
      <c r="EMD47" s="451"/>
      <c r="EME47" s="451"/>
      <c r="EMF47" s="449"/>
      <c r="EMG47" s="452"/>
      <c r="EMH47" s="453"/>
      <c r="EMI47" s="454"/>
      <c r="EMJ47" s="449"/>
      <c r="EMK47" s="453"/>
      <c r="EML47" s="453"/>
      <c r="EMM47" s="450"/>
      <c r="EMN47" s="454"/>
      <c r="EMO47" s="455"/>
      <c r="EMP47" s="453"/>
      <c r="EMQ47" s="456"/>
      <c r="EMR47" s="453"/>
      <c r="EMS47" s="456"/>
      <c r="EMT47" s="454"/>
      <c r="EMU47" s="451"/>
      <c r="EMV47" s="454"/>
      <c r="EMW47" s="450"/>
      <c r="EMX47" s="456"/>
      <c r="EMY47" s="456"/>
      <c r="EMZ47" s="456"/>
      <c r="ENA47" s="456"/>
      <c r="ENB47" s="271"/>
      <c r="ENC47" s="451"/>
      <c r="END47" s="454"/>
      <c r="ENE47" s="451"/>
      <c r="ENF47" s="457"/>
      <c r="ENG47" s="271"/>
      <c r="ENH47" s="451"/>
      <c r="ENI47" s="454"/>
      <c r="ENJ47" s="451"/>
      <c r="ENK47" s="457"/>
      <c r="ENL47" s="451"/>
      <c r="ENM47" s="457"/>
      <c r="ENN47" s="457"/>
      <c r="ENO47" s="457"/>
      <c r="ENP47" s="271"/>
      <c r="ENQ47" s="271"/>
      <c r="ENR47" s="451"/>
      <c r="ENS47" s="454"/>
      <c r="ENT47" s="451"/>
      <c r="ENU47" s="454"/>
      <c r="ENV47" s="458"/>
      <c r="ENW47" s="459"/>
      <c r="ENX47" s="460"/>
      <c r="ENY47" s="461"/>
      <c r="ENZ47" s="462"/>
      <c r="EOA47" s="458"/>
      <c r="EOB47" s="451"/>
      <c r="EOC47" s="463"/>
      <c r="EOD47" s="451"/>
      <c r="EOE47" s="451"/>
      <c r="EOF47" s="453"/>
      <c r="EOH47" s="449"/>
      <c r="EOI47" s="449"/>
      <c r="EOJ47" s="449"/>
      <c r="EOK47" s="450"/>
      <c r="EOL47" s="451"/>
      <c r="EOM47" s="451"/>
      <c r="EON47" s="451"/>
      <c r="EOO47" s="449"/>
      <c r="EOP47" s="452"/>
      <c r="EOQ47" s="453"/>
      <c r="EOR47" s="454"/>
      <c r="EOS47" s="449"/>
      <c r="EOT47" s="453"/>
      <c r="EOU47" s="453"/>
      <c r="EOV47" s="450"/>
      <c r="EOW47" s="454"/>
      <c r="EOX47" s="455"/>
      <c r="EOY47" s="453"/>
      <c r="EOZ47" s="456"/>
      <c r="EPA47" s="453"/>
      <c r="EPB47" s="456"/>
      <c r="EPC47" s="454"/>
      <c r="EPD47" s="451"/>
      <c r="EPE47" s="454"/>
      <c r="EPF47" s="450"/>
      <c r="EPG47" s="456"/>
      <c r="EPH47" s="456"/>
      <c r="EPI47" s="456"/>
      <c r="EPJ47" s="456"/>
      <c r="EPK47" s="271"/>
      <c r="EPL47" s="451"/>
      <c r="EPM47" s="454"/>
      <c r="EPN47" s="451"/>
      <c r="EPO47" s="457"/>
      <c r="EPP47" s="271"/>
      <c r="EPQ47" s="451"/>
      <c r="EPR47" s="454"/>
      <c r="EPS47" s="451"/>
      <c r="EPT47" s="457"/>
      <c r="EPU47" s="451"/>
      <c r="EPV47" s="457"/>
      <c r="EPW47" s="457"/>
      <c r="EPX47" s="457"/>
      <c r="EPY47" s="271"/>
      <c r="EPZ47" s="271"/>
      <c r="EQA47" s="451"/>
      <c r="EQB47" s="454"/>
      <c r="EQC47" s="451"/>
      <c r="EQD47" s="454"/>
      <c r="EQE47" s="458"/>
      <c r="EQF47" s="459"/>
      <c r="EQG47" s="460"/>
      <c r="EQH47" s="461"/>
      <c r="EQI47" s="462"/>
      <c r="EQJ47" s="458"/>
      <c r="EQK47" s="451"/>
      <c r="EQL47" s="463"/>
      <c r="EQM47" s="451"/>
      <c r="EQN47" s="451"/>
      <c r="EQO47" s="453"/>
      <c r="EQQ47" s="449"/>
      <c r="EQR47" s="449"/>
      <c r="EQS47" s="449"/>
      <c r="EQT47" s="450"/>
      <c r="EQU47" s="451"/>
      <c r="EQV47" s="451"/>
      <c r="EQW47" s="451"/>
      <c r="EQX47" s="449"/>
      <c r="EQY47" s="452"/>
      <c r="EQZ47" s="453"/>
      <c r="ERA47" s="454"/>
      <c r="ERB47" s="449"/>
      <c r="ERC47" s="453"/>
      <c r="ERD47" s="453"/>
      <c r="ERE47" s="450"/>
      <c r="ERF47" s="454"/>
      <c r="ERG47" s="455"/>
      <c r="ERH47" s="453"/>
      <c r="ERI47" s="456"/>
      <c r="ERJ47" s="453"/>
      <c r="ERK47" s="456"/>
      <c r="ERL47" s="454"/>
      <c r="ERM47" s="451"/>
      <c r="ERN47" s="454"/>
      <c r="ERO47" s="450"/>
      <c r="ERP47" s="456"/>
      <c r="ERQ47" s="456"/>
      <c r="ERR47" s="456"/>
      <c r="ERS47" s="456"/>
      <c r="ERT47" s="271"/>
      <c r="ERU47" s="451"/>
      <c r="ERV47" s="454"/>
      <c r="ERW47" s="451"/>
      <c r="ERX47" s="457"/>
      <c r="ERY47" s="271"/>
      <c r="ERZ47" s="451"/>
      <c r="ESA47" s="454"/>
      <c r="ESB47" s="451"/>
      <c r="ESC47" s="457"/>
      <c r="ESD47" s="451"/>
      <c r="ESE47" s="457"/>
      <c r="ESF47" s="457"/>
      <c r="ESG47" s="457"/>
      <c r="ESH47" s="271"/>
      <c r="ESI47" s="271"/>
      <c r="ESJ47" s="451"/>
      <c r="ESK47" s="454"/>
      <c r="ESL47" s="451"/>
      <c r="ESM47" s="454"/>
      <c r="ESN47" s="458"/>
      <c r="ESO47" s="459"/>
      <c r="ESP47" s="460"/>
      <c r="ESQ47" s="461"/>
      <c r="ESR47" s="462"/>
      <c r="ESS47" s="458"/>
      <c r="EST47" s="451"/>
      <c r="ESU47" s="463"/>
      <c r="ESV47" s="451"/>
      <c r="ESW47" s="451"/>
      <c r="ESX47" s="453"/>
      <c r="ESZ47" s="449"/>
      <c r="ETA47" s="449"/>
      <c r="ETB47" s="449"/>
      <c r="ETC47" s="450"/>
      <c r="ETD47" s="451"/>
      <c r="ETE47" s="451"/>
      <c r="ETF47" s="451"/>
      <c r="ETG47" s="449"/>
      <c r="ETH47" s="452"/>
      <c r="ETI47" s="453"/>
      <c r="ETJ47" s="454"/>
      <c r="ETK47" s="449"/>
      <c r="ETL47" s="453"/>
      <c r="ETM47" s="453"/>
      <c r="ETN47" s="450"/>
      <c r="ETO47" s="454"/>
      <c r="ETP47" s="455"/>
      <c r="ETQ47" s="453"/>
      <c r="ETR47" s="456"/>
      <c r="ETS47" s="453"/>
      <c r="ETT47" s="456"/>
      <c r="ETU47" s="454"/>
      <c r="ETV47" s="451"/>
      <c r="ETW47" s="454"/>
      <c r="ETX47" s="450"/>
      <c r="ETY47" s="456"/>
      <c r="ETZ47" s="456"/>
      <c r="EUA47" s="456"/>
      <c r="EUB47" s="456"/>
      <c r="EUC47" s="271"/>
      <c r="EUD47" s="451"/>
      <c r="EUE47" s="454"/>
      <c r="EUF47" s="451"/>
      <c r="EUG47" s="457"/>
      <c r="EUH47" s="271"/>
      <c r="EUI47" s="451"/>
      <c r="EUJ47" s="454"/>
      <c r="EUK47" s="451"/>
      <c r="EUL47" s="457"/>
      <c r="EUM47" s="451"/>
      <c r="EUN47" s="457"/>
      <c r="EUO47" s="457"/>
      <c r="EUP47" s="457"/>
      <c r="EUQ47" s="271"/>
      <c r="EUR47" s="271"/>
      <c r="EUS47" s="451"/>
      <c r="EUT47" s="454"/>
      <c r="EUU47" s="451"/>
      <c r="EUV47" s="454"/>
      <c r="EUW47" s="458"/>
      <c r="EUX47" s="459"/>
      <c r="EUY47" s="460"/>
      <c r="EUZ47" s="461"/>
      <c r="EVA47" s="462"/>
      <c r="EVB47" s="458"/>
      <c r="EVC47" s="451"/>
      <c r="EVD47" s="463"/>
      <c r="EVE47" s="451"/>
      <c r="EVF47" s="451"/>
      <c r="EVG47" s="453"/>
      <c r="EVI47" s="449"/>
      <c r="EVJ47" s="449"/>
      <c r="EVK47" s="449"/>
      <c r="EVL47" s="450"/>
      <c r="EVM47" s="451"/>
      <c r="EVN47" s="451"/>
      <c r="EVO47" s="451"/>
      <c r="EVP47" s="449"/>
      <c r="EVQ47" s="452"/>
      <c r="EVR47" s="453"/>
      <c r="EVS47" s="454"/>
      <c r="EVT47" s="449"/>
      <c r="EVU47" s="453"/>
      <c r="EVV47" s="453"/>
      <c r="EVW47" s="450"/>
      <c r="EVX47" s="454"/>
      <c r="EVY47" s="455"/>
      <c r="EVZ47" s="453"/>
      <c r="EWA47" s="456"/>
      <c r="EWB47" s="453"/>
      <c r="EWC47" s="456"/>
      <c r="EWD47" s="454"/>
      <c r="EWE47" s="451"/>
      <c r="EWF47" s="454"/>
      <c r="EWG47" s="450"/>
      <c r="EWH47" s="456"/>
      <c r="EWI47" s="456"/>
      <c r="EWJ47" s="456"/>
      <c r="EWK47" s="456"/>
      <c r="EWL47" s="271"/>
      <c r="EWM47" s="451"/>
      <c r="EWN47" s="454"/>
      <c r="EWO47" s="451"/>
      <c r="EWP47" s="457"/>
      <c r="EWQ47" s="271"/>
      <c r="EWR47" s="451"/>
      <c r="EWS47" s="454"/>
      <c r="EWT47" s="451"/>
      <c r="EWU47" s="457"/>
      <c r="EWV47" s="451"/>
      <c r="EWW47" s="457"/>
      <c r="EWX47" s="457"/>
      <c r="EWY47" s="457"/>
      <c r="EWZ47" s="271"/>
      <c r="EXA47" s="271"/>
      <c r="EXB47" s="451"/>
      <c r="EXC47" s="454"/>
      <c r="EXD47" s="451"/>
      <c r="EXE47" s="454"/>
      <c r="EXF47" s="458"/>
      <c r="EXG47" s="459"/>
      <c r="EXH47" s="460"/>
      <c r="EXI47" s="461"/>
      <c r="EXJ47" s="462"/>
      <c r="EXK47" s="458"/>
      <c r="EXL47" s="451"/>
      <c r="EXM47" s="463"/>
      <c r="EXN47" s="451"/>
      <c r="EXO47" s="451"/>
      <c r="EXP47" s="453"/>
      <c r="EXR47" s="449"/>
      <c r="EXS47" s="449"/>
      <c r="EXT47" s="449"/>
      <c r="EXU47" s="450"/>
      <c r="EXV47" s="451"/>
      <c r="EXW47" s="451"/>
      <c r="EXX47" s="451"/>
      <c r="EXY47" s="449"/>
      <c r="EXZ47" s="452"/>
      <c r="EYA47" s="453"/>
      <c r="EYB47" s="454"/>
      <c r="EYC47" s="449"/>
      <c r="EYD47" s="453"/>
      <c r="EYE47" s="453"/>
      <c r="EYF47" s="450"/>
      <c r="EYG47" s="454"/>
      <c r="EYH47" s="455"/>
      <c r="EYI47" s="453"/>
      <c r="EYJ47" s="456"/>
      <c r="EYK47" s="453"/>
      <c r="EYL47" s="456"/>
      <c r="EYM47" s="454"/>
      <c r="EYN47" s="451"/>
      <c r="EYO47" s="454"/>
      <c r="EYP47" s="450"/>
      <c r="EYQ47" s="456"/>
      <c r="EYR47" s="456"/>
      <c r="EYS47" s="456"/>
      <c r="EYT47" s="456"/>
      <c r="EYU47" s="271"/>
      <c r="EYV47" s="451"/>
      <c r="EYW47" s="454"/>
      <c r="EYX47" s="451"/>
      <c r="EYY47" s="457"/>
      <c r="EYZ47" s="271"/>
      <c r="EZA47" s="451"/>
      <c r="EZB47" s="454"/>
      <c r="EZC47" s="451"/>
      <c r="EZD47" s="457"/>
      <c r="EZE47" s="451"/>
      <c r="EZF47" s="457"/>
      <c r="EZG47" s="457"/>
      <c r="EZH47" s="457"/>
      <c r="EZI47" s="271"/>
      <c r="EZJ47" s="271"/>
      <c r="EZK47" s="451"/>
      <c r="EZL47" s="454"/>
      <c r="EZM47" s="451"/>
      <c r="EZN47" s="454"/>
      <c r="EZO47" s="458"/>
      <c r="EZP47" s="459"/>
      <c r="EZQ47" s="460"/>
      <c r="EZR47" s="461"/>
      <c r="EZS47" s="462"/>
      <c r="EZT47" s="458"/>
      <c r="EZU47" s="451"/>
      <c r="EZV47" s="463"/>
      <c r="EZW47" s="451"/>
      <c r="EZX47" s="451"/>
      <c r="EZY47" s="453"/>
      <c r="FAA47" s="449"/>
      <c r="FAB47" s="449"/>
      <c r="FAC47" s="449"/>
      <c r="FAD47" s="450"/>
      <c r="FAE47" s="451"/>
      <c r="FAF47" s="451"/>
      <c r="FAG47" s="451"/>
      <c r="FAH47" s="449"/>
      <c r="FAI47" s="452"/>
      <c r="FAJ47" s="453"/>
      <c r="FAK47" s="454"/>
      <c r="FAL47" s="449"/>
      <c r="FAM47" s="453"/>
      <c r="FAN47" s="453"/>
      <c r="FAO47" s="450"/>
      <c r="FAP47" s="454"/>
      <c r="FAQ47" s="455"/>
      <c r="FAR47" s="453"/>
      <c r="FAS47" s="456"/>
      <c r="FAT47" s="453"/>
      <c r="FAU47" s="456"/>
      <c r="FAV47" s="454"/>
      <c r="FAW47" s="451"/>
      <c r="FAX47" s="454"/>
      <c r="FAY47" s="450"/>
      <c r="FAZ47" s="456"/>
      <c r="FBA47" s="456"/>
      <c r="FBB47" s="456"/>
      <c r="FBC47" s="456"/>
      <c r="FBD47" s="271"/>
      <c r="FBE47" s="451"/>
      <c r="FBF47" s="454"/>
      <c r="FBG47" s="451"/>
      <c r="FBH47" s="457"/>
      <c r="FBI47" s="271"/>
      <c r="FBJ47" s="451"/>
      <c r="FBK47" s="454"/>
      <c r="FBL47" s="451"/>
      <c r="FBM47" s="457"/>
      <c r="FBN47" s="451"/>
      <c r="FBO47" s="457"/>
      <c r="FBP47" s="457"/>
      <c r="FBQ47" s="457"/>
      <c r="FBR47" s="271"/>
      <c r="FBS47" s="271"/>
      <c r="FBT47" s="451"/>
      <c r="FBU47" s="454"/>
      <c r="FBV47" s="451"/>
      <c r="FBW47" s="454"/>
      <c r="FBX47" s="458"/>
      <c r="FBY47" s="459"/>
      <c r="FBZ47" s="460"/>
      <c r="FCA47" s="461"/>
      <c r="FCB47" s="462"/>
      <c r="FCC47" s="458"/>
      <c r="FCD47" s="451"/>
      <c r="FCE47" s="463"/>
      <c r="FCF47" s="451"/>
      <c r="FCG47" s="451"/>
      <c r="FCH47" s="453"/>
      <c r="FCJ47" s="449"/>
      <c r="FCK47" s="449"/>
      <c r="FCL47" s="449"/>
      <c r="FCM47" s="450"/>
      <c r="FCN47" s="451"/>
      <c r="FCO47" s="451"/>
      <c r="FCP47" s="451"/>
      <c r="FCQ47" s="449"/>
      <c r="FCR47" s="452"/>
      <c r="FCS47" s="453"/>
      <c r="FCT47" s="454"/>
      <c r="FCU47" s="449"/>
      <c r="FCV47" s="453"/>
      <c r="FCW47" s="453"/>
      <c r="FCX47" s="450"/>
      <c r="FCY47" s="454"/>
      <c r="FCZ47" s="455"/>
      <c r="FDA47" s="453"/>
      <c r="FDB47" s="456"/>
      <c r="FDC47" s="453"/>
      <c r="FDD47" s="456"/>
      <c r="FDE47" s="454"/>
      <c r="FDF47" s="451"/>
      <c r="FDG47" s="454"/>
      <c r="FDH47" s="450"/>
      <c r="FDI47" s="456"/>
      <c r="FDJ47" s="456"/>
      <c r="FDK47" s="456"/>
      <c r="FDL47" s="456"/>
      <c r="FDM47" s="271"/>
      <c r="FDN47" s="451"/>
      <c r="FDO47" s="454"/>
      <c r="FDP47" s="451"/>
      <c r="FDQ47" s="457"/>
      <c r="FDR47" s="271"/>
      <c r="FDS47" s="451"/>
      <c r="FDT47" s="454"/>
      <c r="FDU47" s="451"/>
      <c r="FDV47" s="457"/>
      <c r="FDW47" s="451"/>
      <c r="FDX47" s="457"/>
      <c r="FDY47" s="457"/>
      <c r="FDZ47" s="457"/>
      <c r="FEA47" s="271"/>
      <c r="FEB47" s="271"/>
      <c r="FEC47" s="451"/>
      <c r="FED47" s="454"/>
      <c r="FEE47" s="451"/>
      <c r="FEF47" s="454"/>
      <c r="FEG47" s="458"/>
      <c r="FEH47" s="459"/>
      <c r="FEI47" s="460"/>
      <c r="FEJ47" s="461"/>
      <c r="FEK47" s="462"/>
      <c r="FEL47" s="458"/>
      <c r="FEM47" s="451"/>
      <c r="FEN47" s="463"/>
      <c r="FEO47" s="451"/>
      <c r="FEP47" s="451"/>
      <c r="FEQ47" s="453"/>
      <c r="FES47" s="449"/>
      <c r="FET47" s="449"/>
      <c r="FEU47" s="449"/>
      <c r="FEV47" s="450"/>
      <c r="FEW47" s="451"/>
      <c r="FEX47" s="451"/>
      <c r="FEY47" s="451"/>
      <c r="FEZ47" s="449"/>
      <c r="FFA47" s="452"/>
      <c r="FFB47" s="453"/>
      <c r="FFC47" s="454"/>
      <c r="FFD47" s="449"/>
      <c r="FFE47" s="453"/>
      <c r="FFF47" s="453"/>
      <c r="FFG47" s="450"/>
      <c r="FFH47" s="454"/>
      <c r="FFI47" s="455"/>
      <c r="FFJ47" s="453"/>
      <c r="FFK47" s="456"/>
      <c r="FFL47" s="453"/>
      <c r="FFM47" s="456"/>
      <c r="FFN47" s="454"/>
      <c r="FFO47" s="451"/>
      <c r="FFP47" s="454"/>
      <c r="FFQ47" s="450"/>
      <c r="FFR47" s="456"/>
      <c r="FFS47" s="456"/>
      <c r="FFT47" s="456"/>
      <c r="FFU47" s="456"/>
      <c r="FFV47" s="271"/>
      <c r="FFW47" s="451"/>
      <c r="FFX47" s="454"/>
      <c r="FFY47" s="451"/>
      <c r="FFZ47" s="457"/>
      <c r="FGA47" s="271"/>
      <c r="FGB47" s="451"/>
      <c r="FGC47" s="454"/>
      <c r="FGD47" s="451"/>
      <c r="FGE47" s="457"/>
      <c r="FGF47" s="451"/>
      <c r="FGG47" s="457"/>
      <c r="FGH47" s="457"/>
      <c r="FGI47" s="457"/>
      <c r="FGJ47" s="271"/>
      <c r="FGK47" s="271"/>
      <c r="FGL47" s="451"/>
      <c r="FGM47" s="454"/>
      <c r="FGN47" s="451"/>
      <c r="FGO47" s="454"/>
      <c r="FGP47" s="458"/>
      <c r="FGQ47" s="459"/>
      <c r="FGR47" s="460"/>
      <c r="FGS47" s="461"/>
      <c r="FGT47" s="462"/>
      <c r="FGU47" s="458"/>
      <c r="FGV47" s="451"/>
      <c r="FGW47" s="463"/>
      <c r="FGX47" s="451"/>
      <c r="FGY47" s="451"/>
      <c r="FGZ47" s="453"/>
      <c r="FHB47" s="449"/>
      <c r="FHC47" s="449"/>
      <c r="FHD47" s="449"/>
      <c r="FHE47" s="450"/>
      <c r="FHF47" s="451"/>
      <c r="FHG47" s="451"/>
      <c r="FHH47" s="451"/>
      <c r="FHI47" s="449"/>
      <c r="FHJ47" s="452"/>
      <c r="FHK47" s="453"/>
      <c r="FHL47" s="454"/>
      <c r="FHM47" s="449"/>
      <c r="FHN47" s="453"/>
      <c r="FHO47" s="453"/>
      <c r="FHP47" s="450"/>
      <c r="FHQ47" s="454"/>
      <c r="FHR47" s="455"/>
      <c r="FHS47" s="453"/>
      <c r="FHT47" s="456"/>
      <c r="FHU47" s="453"/>
      <c r="FHV47" s="456"/>
      <c r="FHW47" s="454"/>
      <c r="FHX47" s="451"/>
      <c r="FHY47" s="454"/>
      <c r="FHZ47" s="450"/>
      <c r="FIA47" s="456"/>
      <c r="FIB47" s="456"/>
      <c r="FIC47" s="456"/>
      <c r="FID47" s="456"/>
      <c r="FIE47" s="271"/>
      <c r="FIF47" s="451"/>
      <c r="FIG47" s="454"/>
      <c r="FIH47" s="451"/>
      <c r="FII47" s="457"/>
      <c r="FIJ47" s="271"/>
      <c r="FIK47" s="451"/>
      <c r="FIL47" s="454"/>
      <c r="FIM47" s="451"/>
      <c r="FIN47" s="457"/>
      <c r="FIO47" s="451"/>
      <c r="FIP47" s="457"/>
      <c r="FIQ47" s="457"/>
      <c r="FIR47" s="457"/>
      <c r="FIS47" s="271"/>
      <c r="FIT47" s="271"/>
      <c r="FIU47" s="451"/>
      <c r="FIV47" s="454"/>
      <c r="FIW47" s="451"/>
      <c r="FIX47" s="454"/>
      <c r="FIY47" s="458"/>
      <c r="FIZ47" s="459"/>
      <c r="FJA47" s="460"/>
      <c r="FJB47" s="461"/>
      <c r="FJC47" s="462"/>
      <c r="FJD47" s="458"/>
      <c r="FJE47" s="451"/>
      <c r="FJF47" s="463"/>
      <c r="FJG47" s="451"/>
      <c r="FJH47" s="451"/>
      <c r="FJI47" s="453"/>
      <c r="FJK47" s="449"/>
      <c r="FJL47" s="449"/>
      <c r="FJM47" s="449"/>
      <c r="FJN47" s="450"/>
      <c r="FJO47" s="451"/>
      <c r="FJP47" s="451"/>
      <c r="FJQ47" s="451"/>
      <c r="FJR47" s="449"/>
      <c r="FJS47" s="452"/>
      <c r="FJT47" s="453"/>
      <c r="FJU47" s="454"/>
      <c r="FJV47" s="449"/>
      <c r="FJW47" s="453"/>
      <c r="FJX47" s="453"/>
      <c r="FJY47" s="450"/>
      <c r="FJZ47" s="454"/>
      <c r="FKA47" s="455"/>
      <c r="FKB47" s="453"/>
      <c r="FKC47" s="456"/>
      <c r="FKD47" s="453"/>
      <c r="FKE47" s="456"/>
      <c r="FKF47" s="454"/>
      <c r="FKG47" s="451"/>
      <c r="FKH47" s="454"/>
      <c r="FKI47" s="450"/>
      <c r="FKJ47" s="456"/>
      <c r="FKK47" s="456"/>
      <c r="FKL47" s="456"/>
      <c r="FKM47" s="456"/>
      <c r="FKN47" s="271"/>
      <c r="FKO47" s="451"/>
      <c r="FKP47" s="454"/>
      <c r="FKQ47" s="451"/>
      <c r="FKR47" s="457"/>
      <c r="FKS47" s="271"/>
      <c r="FKT47" s="451"/>
      <c r="FKU47" s="454"/>
      <c r="FKV47" s="451"/>
      <c r="FKW47" s="457"/>
      <c r="FKX47" s="451"/>
      <c r="FKY47" s="457"/>
      <c r="FKZ47" s="457"/>
      <c r="FLA47" s="457"/>
      <c r="FLB47" s="271"/>
      <c r="FLC47" s="271"/>
      <c r="FLD47" s="451"/>
      <c r="FLE47" s="454"/>
      <c r="FLF47" s="451"/>
      <c r="FLG47" s="454"/>
      <c r="FLH47" s="458"/>
      <c r="FLI47" s="459"/>
      <c r="FLJ47" s="460"/>
      <c r="FLK47" s="461"/>
      <c r="FLL47" s="462"/>
      <c r="FLM47" s="458"/>
      <c r="FLN47" s="451"/>
      <c r="FLO47" s="463"/>
      <c r="FLP47" s="451"/>
      <c r="FLQ47" s="451"/>
      <c r="FLR47" s="453"/>
      <c r="FLT47" s="449"/>
      <c r="FLU47" s="449"/>
      <c r="FLV47" s="449"/>
      <c r="FLW47" s="450"/>
      <c r="FLX47" s="451"/>
      <c r="FLY47" s="451"/>
      <c r="FLZ47" s="451"/>
      <c r="FMA47" s="449"/>
      <c r="FMB47" s="452"/>
      <c r="FMC47" s="453"/>
      <c r="FMD47" s="454"/>
      <c r="FME47" s="449"/>
      <c r="FMF47" s="453"/>
      <c r="FMG47" s="453"/>
      <c r="FMH47" s="450"/>
      <c r="FMI47" s="454"/>
      <c r="FMJ47" s="455"/>
      <c r="FMK47" s="453"/>
      <c r="FML47" s="456"/>
      <c r="FMM47" s="453"/>
      <c r="FMN47" s="456"/>
      <c r="FMO47" s="454"/>
      <c r="FMP47" s="451"/>
      <c r="FMQ47" s="454"/>
      <c r="FMR47" s="450"/>
      <c r="FMS47" s="456"/>
      <c r="FMT47" s="456"/>
      <c r="FMU47" s="456"/>
      <c r="FMV47" s="456"/>
      <c r="FMW47" s="271"/>
      <c r="FMX47" s="451"/>
      <c r="FMY47" s="454"/>
      <c r="FMZ47" s="451"/>
      <c r="FNA47" s="457"/>
      <c r="FNB47" s="271"/>
      <c r="FNC47" s="451"/>
      <c r="FND47" s="454"/>
      <c r="FNE47" s="451"/>
      <c r="FNF47" s="457"/>
      <c r="FNG47" s="451"/>
      <c r="FNH47" s="457"/>
      <c r="FNI47" s="457"/>
      <c r="FNJ47" s="457"/>
      <c r="FNK47" s="271"/>
      <c r="FNL47" s="271"/>
      <c r="FNM47" s="451"/>
      <c r="FNN47" s="454"/>
      <c r="FNO47" s="451"/>
      <c r="FNP47" s="454"/>
      <c r="FNQ47" s="458"/>
      <c r="FNR47" s="459"/>
      <c r="FNS47" s="460"/>
      <c r="FNT47" s="461"/>
      <c r="FNU47" s="462"/>
      <c r="FNV47" s="458"/>
      <c r="FNW47" s="451"/>
      <c r="FNX47" s="463"/>
      <c r="FNY47" s="451"/>
      <c r="FNZ47" s="451"/>
      <c r="FOA47" s="453"/>
      <c r="FOC47" s="449"/>
      <c r="FOD47" s="449"/>
      <c r="FOE47" s="449"/>
      <c r="FOF47" s="450"/>
      <c r="FOG47" s="451"/>
      <c r="FOH47" s="451"/>
      <c r="FOI47" s="451"/>
      <c r="FOJ47" s="449"/>
      <c r="FOK47" s="452"/>
      <c r="FOL47" s="453"/>
      <c r="FOM47" s="454"/>
      <c r="FON47" s="449"/>
      <c r="FOO47" s="453"/>
      <c r="FOP47" s="453"/>
      <c r="FOQ47" s="450"/>
      <c r="FOR47" s="454"/>
      <c r="FOS47" s="455"/>
      <c r="FOT47" s="453"/>
      <c r="FOU47" s="456"/>
      <c r="FOV47" s="453"/>
      <c r="FOW47" s="456"/>
      <c r="FOX47" s="454"/>
      <c r="FOY47" s="451"/>
      <c r="FOZ47" s="454"/>
      <c r="FPA47" s="450"/>
      <c r="FPB47" s="456"/>
      <c r="FPC47" s="456"/>
      <c r="FPD47" s="456"/>
      <c r="FPE47" s="456"/>
      <c r="FPF47" s="271"/>
      <c r="FPG47" s="451"/>
      <c r="FPH47" s="454"/>
      <c r="FPI47" s="451"/>
      <c r="FPJ47" s="457"/>
      <c r="FPK47" s="271"/>
      <c r="FPL47" s="451"/>
      <c r="FPM47" s="454"/>
      <c r="FPN47" s="451"/>
      <c r="FPO47" s="457"/>
      <c r="FPP47" s="451"/>
      <c r="FPQ47" s="457"/>
      <c r="FPR47" s="457"/>
      <c r="FPS47" s="457"/>
      <c r="FPT47" s="271"/>
      <c r="FPU47" s="271"/>
      <c r="FPV47" s="451"/>
      <c r="FPW47" s="454"/>
      <c r="FPX47" s="451"/>
      <c r="FPY47" s="454"/>
      <c r="FPZ47" s="458"/>
      <c r="FQA47" s="459"/>
      <c r="FQB47" s="460"/>
      <c r="FQC47" s="461"/>
      <c r="FQD47" s="462"/>
      <c r="FQE47" s="458"/>
      <c r="FQF47" s="451"/>
      <c r="FQG47" s="463"/>
      <c r="FQH47" s="451"/>
      <c r="FQI47" s="451"/>
      <c r="FQJ47" s="453"/>
      <c r="FQL47" s="449"/>
      <c r="FQM47" s="449"/>
      <c r="FQN47" s="449"/>
      <c r="FQO47" s="450"/>
      <c r="FQP47" s="451"/>
      <c r="FQQ47" s="451"/>
      <c r="FQR47" s="451"/>
      <c r="FQS47" s="449"/>
      <c r="FQT47" s="452"/>
      <c r="FQU47" s="453"/>
      <c r="FQV47" s="454"/>
      <c r="FQW47" s="449"/>
      <c r="FQX47" s="453"/>
      <c r="FQY47" s="453"/>
      <c r="FQZ47" s="450"/>
      <c r="FRA47" s="454"/>
      <c r="FRB47" s="455"/>
      <c r="FRC47" s="453"/>
      <c r="FRD47" s="456"/>
      <c r="FRE47" s="453"/>
      <c r="FRF47" s="456"/>
      <c r="FRG47" s="454"/>
      <c r="FRH47" s="451"/>
      <c r="FRI47" s="454"/>
      <c r="FRJ47" s="450"/>
      <c r="FRK47" s="456"/>
      <c r="FRL47" s="456"/>
      <c r="FRM47" s="456"/>
      <c r="FRN47" s="456"/>
      <c r="FRO47" s="271"/>
      <c r="FRP47" s="451"/>
      <c r="FRQ47" s="454"/>
      <c r="FRR47" s="451"/>
      <c r="FRS47" s="457"/>
      <c r="FRT47" s="271"/>
      <c r="FRU47" s="451"/>
      <c r="FRV47" s="454"/>
      <c r="FRW47" s="451"/>
      <c r="FRX47" s="457"/>
      <c r="FRY47" s="451"/>
      <c r="FRZ47" s="457"/>
      <c r="FSA47" s="457"/>
      <c r="FSB47" s="457"/>
      <c r="FSC47" s="271"/>
      <c r="FSD47" s="271"/>
      <c r="FSE47" s="451"/>
      <c r="FSF47" s="454"/>
      <c r="FSG47" s="451"/>
      <c r="FSH47" s="454"/>
      <c r="FSI47" s="458"/>
      <c r="FSJ47" s="459"/>
      <c r="FSK47" s="460"/>
      <c r="FSL47" s="461"/>
      <c r="FSM47" s="462"/>
      <c r="FSN47" s="458"/>
      <c r="FSO47" s="451"/>
      <c r="FSP47" s="463"/>
      <c r="FSQ47" s="451"/>
      <c r="FSR47" s="451"/>
      <c r="FSS47" s="453"/>
      <c r="FSU47" s="449"/>
      <c r="FSV47" s="449"/>
      <c r="FSW47" s="449"/>
      <c r="FSX47" s="450"/>
      <c r="FSY47" s="451"/>
      <c r="FSZ47" s="451"/>
      <c r="FTA47" s="451"/>
      <c r="FTB47" s="449"/>
      <c r="FTC47" s="452"/>
      <c r="FTD47" s="453"/>
      <c r="FTE47" s="454"/>
      <c r="FTF47" s="449"/>
      <c r="FTG47" s="453"/>
      <c r="FTH47" s="453"/>
      <c r="FTI47" s="450"/>
      <c r="FTJ47" s="454"/>
      <c r="FTK47" s="455"/>
      <c r="FTL47" s="453"/>
      <c r="FTM47" s="456"/>
      <c r="FTN47" s="453"/>
      <c r="FTO47" s="456"/>
      <c r="FTP47" s="454"/>
      <c r="FTQ47" s="451"/>
      <c r="FTR47" s="454"/>
      <c r="FTS47" s="450"/>
      <c r="FTT47" s="456"/>
      <c r="FTU47" s="456"/>
      <c r="FTV47" s="456"/>
      <c r="FTW47" s="456"/>
      <c r="FTX47" s="271"/>
      <c r="FTY47" s="451"/>
      <c r="FTZ47" s="454"/>
      <c r="FUA47" s="451"/>
      <c r="FUB47" s="457"/>
      <c r="FUC47" s="271"/>
      <c r="FUD47" s="451"/>
      <c r="FUE47" s="454"/>
      <c r="FUF47" s="451"/>
      <c r="FUG47" s="457"/>
      <c r="FUH47" s="451"/>
      <c r="FUI47" s="457"/>
      <c r="FUJ47" s="457"/>
      <c r="FUK47" s="457"/>
      <c r="FUL47" s="271"/>
      <c r="FUM47" s="271"/>
      <c r="FUN47" s="451"/>
      <c r="FUO47" s="454"/>
      <c r="FUP47" s="451"/>
      <c r="FUQ47" s="454"/>
      <c r="FUR47" s="458"/>
      <c r="FUS47" s="459"/>
      <c r="FUT47" s="460"/>
      <c r="FUU47" s="461"/>
      <c r="FUV47" s="462"/>
      <c r="FUW47" s="458"/>
      <c r="FUX47" s="451"/>
      <c r="FUY47" s="463"/>
      <c r="FUZ47" s="451"/>
      <c r="FVA47" s="451"/>
      <c r="FVB47" s="453"/>
      <c r="FVD47" s="449"/>
      <c r="FVE47" s="449"/>
      <c r="FVF47" s="449"/>
      <c r="FVG47" s="450"/>
      <c r="FVH47" s="451"/>
      <c r="FVI47" s="451"/>
      <c r="FVJ47" s="451"/>
      <c r="FVK47" s="449"/>
      <c r="FVL47" s="452"/>
      <c r="FVM47" s="453"/>
      <c r="FVN47" s="454"/>
      <c r="FVO47" s="449"/>
      <c r="FVP47" s="453"/>
      <c r="FVQ47" s="453"/>
      <c r="FVR47" s="450"/>
      <c r="FVS47" s="454"/>
      <c r="FVT47" s="455"/>
      <c r="FVU47" s="453"/>
      <c r="FVV47" s="456"/>
      <c r="FVW47" s="453"/>
      <c r="FVX47" s="456"/>
      <c r="FVY47" s="454"/>
      <c r="FVZ47" s="451"/>
      <c r="FWA47" s="454"/>
      <c r="FWB47" s="450"/>
      <c r="FWC47" s="456"/>
      <c r="FWD47" s="456"/>
      <c r="FWE47" s="456"/>
      <c r="FWF47" s="456"/>
      <c r="FWG47" s="271"/>
      <c r="FWH47" s="451"/>
      <c r="FWI47" s="454"/>
      <c r="FWJ47" s="451"/>
      <c r="FWK47" s="457"/>
      <c r="FWL47" s="271"/>
      <c r="FWM47" s="451"/>
      <c r="FWN47" s="454"/>
      <c r="FWO47" s="451"/>
      <c r="FWP47" s="457"/>
      <c r="FWQ47" s="451"/>
      <c r="FWR47" s="457"/>
      <c r="FWS47" s="457"/>
      <c r="FWT47" s="457"/>
      <c r="FWU47" s="271"/>
      <c r="FWV47" s="271"/>
      <c r="FWW47" s="451"/>
      <c r="FWX47" s="454"/>
      <c r="FWY47" s="451"/>
      <c r="FWZ47" s="454"/>
      <c r="FXA47" s="458"/>
      <c r="FXB47" s="459"/>
      <c r="FXC47" s="460"/>
      <c r="FXD47" s="461"/>
      <c r="FXE47" s="462"/>
      <c r="FXF47" s="458"/>
      <c r="FXG47" s="451"/>
      <c r="FXH47" s="463"/>
      <c r="FXI47" s="451"/>
      <c r="FXJ47" s="451"/>
      <c r="FXK47" s="453"/>
      <c r="FXM47" s="449"/>
      <c r="FXN47" s="449"/>
      <c r="FXO47" s="449"/>
      <c r="FXP47" s="450"/>
      <c r="FXQ47" s="451"/>
      <c r="FXR47" s="451"/>
      <c r="FXS47" s="451"/>
      <c r="FXT47" s="449"/>
      <c r="FXU47" s="452"/>
      <c r="FXV47" s="453"/>
      <c r="FXW47" s="454"/>
      <c r="FXX47" s="449"/>
      <c r="FXY47" s="453"/>
      <c r="FXZ47" s="453"/>
      <c r="FYA47" s="450"/>
      <c r="FYB47" s="454"/>
      <c r="FYC47" s="455"/>
      <c r="FYD47" s="453"/>
      <c r="FYE47" s="456"/>
      <c r="FYF47" s="453"/>
      <c r="FYG47" s="456"/>
      <c r="FYH47" s="454"/>
      <c r="FYI47" s="451"/>
      <c r="FYJ47" s="454"/>
      <c r="FYK47" s="450"/>
      <c r="FYL47" s="456"/>
      <c r="FYM47" s="456"/>
      <c r="FYN47" s="456"/>
      <c r="FYO47" s="456"/>
      <c r="FYP47" s="271"/>
      <c r="FYQ47" s="451"/>
      <c r="FYR47" s="454"/>
      <c r="FYS47" s="451"/>
      <c r="FYT47" s="457"/>
      <c r="FYU47" s="271"/>
      <c r="FYV47" s="451"/>
      <c r="FYW47" s="454"/>
      <c r="FYX47" s="451"/>
      <c r="FYY47" s="457"/>
      <c r="FYZ47" s="451"/>
      <c r="FZA47" s="457"/>
      <c r="FZB47" s="457"/>
      <c r="FZC47" s="457"/>
      <c r="FZD47" s="271"/>
      <c r="FZE47" s="271"/>
      <c r="FZF47" s="451"/>
      <c r="FZG47" s="454"/>
      <c r="FZH47" s="451"/>
      <c r="FZI47" s="454"/>
      <c r="FZJ47" s="458"/>
      <c r="FZK47" s="459"/>
      <c r="FZL47" s="460"/>
      <c r="FZM47" s="461"/>
      <c r="FZN47" s="462"/>
      <c r="FZO47" s="458"/>
      <c r="FZP47" s="451"/>
      <c r="FZQ47" s="463"/>
      <c r="FZR47" s="451"/>
      <c r="FZS47" s="451"/>
      <c r="FZT47" s="453"/>
      <c r="FZV47" s="449"/>
      <c r="FZW47" s="449"/>
      <c r="FZX47" s="449"/>
      <c r="FZY47" s="450"/>
      <c r="FZZ47" s="451"/>
      <c r="GAA47" s="451"/>
      <c r="GAB47" s="451"/>
      <c r="GAC47" s="449"/>
      <c r="GAD47" s="452"/>
      <c r="GAE47" s="453"/>
      <c r="GAF47" s="454"/>
      <c r="GAG47" s="449"/>
      <c r="GAH47" s="453"/>
      <c r="GAI47" s="453"/>
      <c r="GAJ47" s="450"/>
      <c r="GAK47" s="454"/>
      <c r="GAL47" s="455"/>
      <c r="GAM47" s="453"/>
      <c r="GAN47" s="456"/>
      <c r="GAO47" s="453"/>
      <c r="GAP47" s="456"/>
      <c r="GAQ47" s="454"/>
      <c r="GAR47" s="451"/>
      <c r="GAS47" s="454"/>
      <c r="GAT47" s="450"/>
      <c r="GAU47" s="456"/>
      <c r="GAV47" s="456"/>
      <c r="GAW47" s="456"/>
      <c r="GAX47" s="456"/>
      <c r="GAY47" s="271"/>
      <c r="GAZ47" s="451"/>
      <c r="GBA47" s="454"/>
      <c r="GBB47" s="451"/>
      <c r="GBC47" s="457"/>
      <c r="GBD47" s="271"/>
      <c r="GBE47" s="451"/>
      <c r="GBF47" s="454"/>
      <c r="GBG47" s="451"/>
      <c r="GBH47" s="457"/>
      <c r="GBI47" s="451"/>
      <c r="GBJ47" s="457"/>
      <c r="GBK47" s="457"/>
      <c r="GBL47" s="457"/>
      <c r="GBM47" s="271"/>
      <c r="GBN47" s="271"/>
      <c r="GBO47" s="451"/>
      <c r="GBP47" s="454"/>
      <c r="GBQ47" s="451"/>
      <c r="GBR47" s="454"/>
      <c r="GBS47" s="458"/>
      <c r="GBT47" s="459"/>
      <c r="GBU47" s="460"/>
      <c r="GBV47" s="461"/>
      <c r="GBW47" s="462"/>
      <c r="GBX47" s="458"/>
      <c r="GBY47" s="451"/>
      <c r="GBZ47" s="463"/>
      <c r="GCA47" s="451"/>
      <c r="GCB47" s="451"/>
      <c r="GCC47" s="453"/>
      <c r="GCE47" s="449"/>
      <c r="GCF47" s="449"/>
      <c r="GCG47" s="449"/>
      <c r="GCH47" s="450"/>
      <c r="GCI47" s="451"/>
      <c r="GCJ47" s="451"/>
      <c r="GCK47" s="451"/>
      <c r="GCL47" s="449"/>
      <c r="GCM47" s="452"/>
      <c r="GCN47" s="453"/>
      <c r="GCO47" s="454"/>
      <c r="GCP47" s="449"/>
      <c r="GCQ47" s="453"/>
      <c r="GCR47" s="453"/>
      <c r="GCS47" s="450"/>
      <c r="GCT47" s="454"/>
      <c r="GCU47" s="455"/>
      <c r="GCV47" s="453"/>
      <c r="GCW47" s="456"/>
      <c r="GCX47" s="453"/>
      <c r="GCY47" s="456"/>
      <c r="GCZ47" s="454"/>
      <c r="GDA47" s="451"/>
      <c r="GDB47" s="454"/>
      <c r="GDC47" s="450"/>
      <c r="GDD47" s="456"/>
      <c r="GDE47" s="456"/>
      <c r="GDF47" s="456"/>
      <c r="GDG47" s="456"/>
      <c r="GDH47" s="271"/>
      <c r="GDI47" s="451"/>
      <c r="GDJ47" s="454"/>
      <c r="GDK47" s="451"/>
      <c r="GDL47" s="457"/>
      <c r="GDM47" s="271"/>
      <c r="GDN47" s="451"/>
      <c r="GDO47" s="454"/>
      <c r="GDP47" s="451"/>
      <c r="GDQ47" s="457"/>
      <c r="GDR47" s="451"/>
      <c r="GDS47" s="457"/>
      <c r="GDT47" s="457"/>
      <c r="GDU47" s="457"/>
      <c r="GDV47" s="271"/>
      <c r="GDW47" s="271"/>
      <c r="GDX47" s="451"/>
      <c r="GDY47" s="454"/>
      <c r="GDZ47" s="451"/>
      <c r="GEA47" s="454"/>
      <c r="GEB47" s="458"/>
      <c r="GEC47" s="459"/>
      <c r="GED47" s="460"/>
      <c r="GEE47" s="461"/>
      <c r="GEF47" s="462"/>
      <c r="GEG47" s="458"/>
      <c r="GEH47" s="451"/>
      <c r="GEI47" s="463"/>
      <c r="GEJ47" s="451"/>
      <c r="GEK47" s="451"/>
      <c r="GEL47" s="453"/>
      <c r="GEN47" s="449"/>
      <c r="GEO47" s="449"/>
      <c r="GEP47" s="449"/>
      <c r="GEQ47" s="450"/>
      <c r="GER47" s="451"/>
      <c r="GES47" s="451"/>
      <c r="GET47" s="451"/>
      <c r="GEU47" s="449"/>
      <c r="GEV47" s="452"/>
      <c r="GEW47" s="453"/>
      <c r="GEX47" s="454"/>
      <c r="GEY47" s="449"/>
      <c r="GEZ47" s="453"/>
      <c r="GFA47" s="453"/>
      <c r="GFB47" s="450"/>
      <c r="GFC47" s="454"/>
      <c r="GFD47" s="455"/>
      <c r="GFE47" s="453"/>
      <c r="GFF47" s="456"/>
      <c r="GFG47" s="453"/>
      <c r="GFH47" s="456"/>
      <c r="GFI47" s="454"/>
      <c r="GFJ47" s="451"/>
      <c r="GFK47" s="454"/>
      <c r="GFL47" s="450"/>
      <c r="GFM47" s="456"/>
      <c r="GFN47" s="456"/>
      <c r="GFO47" s="456"/>
      <c r="GFP47" s="456"/>
      <c r="GFQ47" s="271"/>
      <c r="GFR47" s="451"/>
      <c r="GFS47" s="454"/>
      <c r="GFT47" s="451"/>
      <c r="GFU47" s="457"/>
      <c r="GFV47" s="271"/>
      <c r="GFW47" s="451"/>
      <c r="GFX47" s="454"/>
      <c r="GFY47" s="451"/>
      <c r="GFZ47" s="457"/>
      <c r="GGA47" s="451"/>
      <c r="GGB47" s="457"/>
      <c r="GGC47" s="457"/>
      <c r="GGD47" s="457"/>
      <c r="GGE47" s="271"/>
      <c r="GGF47" s="271"/>
      <c r="GGG47" s="451"/>
      <c r="GGH47" s="454"/>
      <c r="GGI47" s="451"/>
      <c r="GGJ47" s="454"/>
      <c r="GGK47" s="458"/>
      <c r="GGL47" s="459"/>
      <c r="GGM47" s="460"/>
      <c r="GGN47" s="461"/>
      <c r="GGO47" s="462"/>
      <c r="GGP47" s="458"/>
      <c r="GGQ47" s="451"/>
      <c r="GGR47" s="463"/>
      <c r="GGS47" s="451"/>
      <c r="GGT47" s="451"/>
      <c r="GGU47" s="453"/>
      <c r="GGW47" s="449"/>
      <c r="GGX47" s="449"/>
      <c r="GGY47" s="449"/>
      <c r="GGZ47" s="450"/>
      <c r="GHA47" s="451"/>
      <c r="GHB47" s="451"/>
      <c r="GHC47" s="451"/>
      <c r="GHD47" s="449"/>
      <c r="GHE47" s="452"/>
      <c r="GHF47" s="453"/>
      <c r="GHG47" s="454"/>
      <c r="GHH47" s="449"/>
      <c r="GHI47" s="453"/>
      <c r="GHJ47" s="453"/>
      <c r="GHK47" s="450"/>
      <c r="GHL47" s="454"/>
      <c r="GHM47" s="455"/>
      <c r="GHN47" s="453"/>
      <c r="GHO47" s="456"/>
      <c r="GHP47" s="453"/>
      <c r="GHQ47" s="456"/>
      <c r="GHR47" s="454"/>
      <c r="GHS47" s="451"/>
      <c r="GHT47" s="454"/>
      <c r="GHU47" s="450"/>
      <c r="GHV47" s="456"/>
      <c r="GHW47" s="456"/>
      <c r="GHX47" s="456"/>
      <c r="GHY47" s="456"/>
      <c r="GHZ47" s="271"/>
      <c r="GIA47" s="451"/>
      <c r="GIB47" s="454"/>
      <c r="GIC47" s="451"/>
      <c r="GID47" s="457"/>
      <c r="GIE47" s="271"/>
      <c r="GIF47" s="451"/>
      <c r="GIG47" s="454"/>
      <c r="GIH47" s="451"/>
      <c r="GII47" s="457"/>
      <c r="GIJ47" s="451"/>
      <c r="GIK47" s="457"/>
      <c r="GIL47" s="457"/>
      <c r="GIM47" s="457"/>
      <c r="GIN47" s="271"/>
      <c r="GIO47" s="271"/>
      <c r="GIP47" s="451"/>
      <c r="GIQ47" s="454"/>
      <c r="GIR47" s="451"/>
      <c r="GIS47" s="454"/>
      <c r="GIT47" s="458"/>
      <c r="GIU47" s="459"/>
      <c r="GIV47" s="460"/>
      <c r="GIW47" s="461"/>
      <c r="GIX47" s="462"/>
      <c r="GIY47" s="458"/>
      <c r="GIZ47" s="451"/>
      <c r="GJA47" s="463"/>
      <c r="GJB47" s="451"/>
      <c r="GJC47" s="451"/>
      <c r="GJD47" s="453"/>
      <c r="GJF47" s="449"/>
      <c r="GJG47" s="449"/>
      <c r="GJH47" s="449"/>
      <c r="GJI47" s="450"/>
      <c r="GJJ47" s="451"/>
      <c r="GJK47" s="451"/>
      <c r="GJL47" s="451"/>
      <c r="GJM47" s="449"/>
      <c r="GJN47" s="452"/>
      <c r="GJO47" s="453"/>
      <c r="GJP47" s="454"/>
      <c r="GJQ47" s="449"/>
      <c r="GJR47" s="453"/>
      <c r="GJS47" s="453"/>
      <c r="GJT47" s="450"/>
      <c r="GJU47" s="454"/>
      <c r="GJV47" s="455"/>
      <c r="GJW47" s="453"/>
      <c r="GJX47" s="456"/>
      <c r="GJY47" s="453"/>
      <c r="GJZ47" s="456"/>
      <c r="GKA47" s="454"/>
      <c r="GKB47" s="451"/>
      <c r="GKC47" s="454"/>
      <c r="GKD47" s="450"/>
      <c r="GKE47" s="456"/>
      <c r="GKF47" s="456"/>
      <c r="GKG47" s="456"/>
      <c r="GKH47" s="456"/>
      <c r="GKI47" s="271"/>
      <c r="GKJ47" s="451"/>
      <c r="GKK47" s="454"/>
      <c r="GKL47" s="451"/>
      <c r="GKM47" s="457"/>
      <c r="GKN47" s="271"/>
      <c r="GKO47" s="451"/>
      <c r="GKP47" s="454"/>
      <c r="GKQ47" s="451"/>
      <c r="GKR47" s="457"/>
      <c r="GKS47" s="451"/>
      <c r="GKT47" s="457"/>
      <c r="GKU47" s="457"/>
      <c r="GKV47" s="457"/>
      <c r="GKW47" s="271"/>
      <c r="GKX47" s="271"/>
      <c r="GKY47" s="451"/>
      <c r="GKZ47" s="454"/>
      <c r="GLA47" s="451"/>
      <c r="GLB47" s="454"/>
      <c r="GLC47" s="458"/>
      <c r="GLD47" s="459"/>
      <c r="GLE47" s="460"/>
      <c r="GLF47" s="461"/>
      <c r="GLG47" s="462"/>
      <c r="GLH47" s="458"/>
      <c r="GLI47" s="451"/>
      <c r="GLJ47" s="463"/>
      <c r="GLK47" s="451"/>
      <c r="GLL47" s="451"/>
      <c r="GLM47" s="453"/>
      <c r="GLO47" s="449"/>
      <c r="GLP47" s="449"/>
      <c r="GLQ47" s="449"/>
      <c r="GLR47" s="450"/>
      <c r="GLS47" s="451"/>
      <c r="GLT47" s="451"/>
      <c r="GLU47" s="451"/>
      <c r="GLV47" s="449"/>
      <c r="GLW47" s="452"/>
      <c r="GLX47" s="453"/>
      <c r="GLY47" s="454"/>
      <c r="GLZ47" s="449"/>
      <c r="GMA47" s="453"/>
      <c r="GMB47" s="453"/>
      <c r="GMC47" s="450"/>
      <c r="GMD47" s="454"/>
      <c r="GME47" s="455"/>
      <c r="GMF47" s="453"/>
      <c r="GMG47" s="456"/>
      <c r="GMH47" s="453"/>
      <c r="GMI47" s="456"/>
      <c r="GMJ47" s="454"/>
      <c r="GMK47" s="451"/>
      <c r="GML47" s="454"/>
      <c r="GMM47" s="450"/>
      <c r="GMN47" s="456"/>
      <c r="GMO47" s="456"/>
      <c r="GMP47" s="456"/>
      <c r="GMQ47" s="456"/>
      <c r="GMR47" s="271"/>
      <c r="GMS47" s="451"/>
      <c r="GMT47" s="454"/>
      <c r="GMU47" s="451"/>
      <c r="GMV47" s="457"/>
      <c r="GMW47" s="271"/>
      <c r="GMX47" s="451"/>
      <c r="GMY47" s="454"/>
      <c r="GMZ47" s="451"/>
      <c r="GNA47" s="457"/>
      <c r="GNB47" s="451"/>
      <c r="GNC47" s="457"/>
      <c r="GND47" s="457"/>
      <c r="GNE47" s="457"/>
      <c r="GNF47" s="271"/>
      <c r="GNG47" s="271"/>
      <c r="GNH47" s="451"/>
      <c r="GNI47" s="454"/>
      <c r="GNJ47" s="451"/>
      <c r="GNK47" s="454"/>
      <c r="GNL47" s="458"/>
      <c r="GNM47" s="459"/>
      <c r="GNN47" s="460"/>
      <c r="GNO47" s="461"/>
      <c r="GNP47" s="462"/>
      <c r="GNQ47" s="458"/>
      <c r="GNR47" s="451"/>
      <c r="GNS47" s="463"/>
      <c r="GNT47" s="451"/>
      <c r="GNU47" s="451"/>
      <c r="GNV47" s="453"/>
      <c r="GNX47" s="449"/>
      <c r="GNY47" s="449"/>
      <c r="GNZ47" s="449"/>
      <c r="GOA47" s="450"/>
      <c r="GOB47" s="451"/>
      <c r="GOC47" s="451"/>
      <c r="GOD47" s="451"/>
      <c r="GOE47" s="449"/>
      <c r="GOF47" s="452"/>
      <c r="GOG47" s="453"/>
      <c r="GOH47" s="454"/>
      <c r="GOI47" s="449"/>
      <c r="GOJ47" s="453"/>
      <c r="GOK47" s="453"/>
      <c r="GOL47" s="450"/>
      <c r="GOM47" s="454"/>
      <c r="GON47" s="455"/>
      <c r="GOO47" s="453"/>
      <c r="GOP47" s="456"/>
      <c r="GOQ47" s="453"/>
      <c r="GOR47" s="456"/>
      <c r="GOS47" s="454"/>
      <c r="GOT47" s="451"/>
      <c r="GOU47" s="454"/>
      <c r="GOV47" s="450"/>
      <c r="GOW47" s="456"/>
      <c r="GOX47" s="456"/>
      <c r="GOY47" s="456"/>
      <c r="GOZ47" s="456"/>
      <c r="GPA47" s="271"/>
      <c r="GPB47" s="451"/>
      <c r="GPC47" s="454"/>
      <c r="GPD47" s="451"/>
      <c r="GPE47" s="457"/>
      <c r="GPF47" s="271"/>
      <c r="GPG47" s="451"/>
      <c r="GPH47" s="454"/>
      <c r="GPI47" s="451"/>
      <c r="GPJ47" s="457"/>
      <c r="GPK47" s="451"/>
      <c r="GPL47" s="457"/>
      <c r="GPM47" s="457"/>
      <c r="GPN47" s="457"/>
      <c r="GPO47" s="271"/>
      <c r="GPP47" s="271"/>
      <c r="GPQ47" s="451"/>
      <c r="GPR47" s="454"/>
      <c r="GPS47" s="451"/>
      <c r="GPT47" s="454"/>
      <c r="GPU47" s="458"/>
      <c r="GPV47" s="459"/>
      <c r="GPW47" s="460"/>
      <c r="GPX47" s="461"/>
      <c r="GPY47" s="462"/>
      <c r="GPZ47" s="458"/>
      <c r="GQA47" s="451"/>
      <c r="GQB47" s="463"/>
      <c r="GQC47" s="451"/>
      <c r="GQD47" s="451"/>
      <c r="GQE47" s="453"/>
      <c r="GQG47" s="449"/>
      <c r="GQH47" s="449"/>
      <c r="GQI47" s="449"/>
      <c r="GQJ47" s="450"/>
      <c r="GQK47" s="451"/>
      <c r="GQL47" s="451"/>
      <c r="GQM47" s="451"/>
      <c r="GQN47" s="449"/>
      <c r="GQO47" s="452"/>
      <c r="GQP47" s="453"/>
      <c r="GQQ47" s="454"/>
      <c r="GQR47" s="449"/>
      <c r="GQS47" s="453"/>
      <c r="GQT47" s="453"/>
      <c r="GQU47" s="450"/>
      <c r="GQV47" s="454"/>
      <c r="GQW47" s="455"/>
      <c r="GQX47" s="453"/>
      <c r="GQY47" s="456"/>
      <c r="GQZ47" s="453"/>
      <c r="GRA47" s="456"/>
      <c r="GRB47" s="454"/>
      <c r="GRC47" s="451"/>
      <c r="GRD47" s="454"/>
      <c r="GRE47" s="450"/>
      <c r="GRF47" s="456"/>
      <c r="GRG47" s="456"/>
      <c r="GRH47" s="456"/>
      <c r="GRI47" s="456"/>
      <c r="GRJ47" s="271"/>
      <c r="GRK47" s="451"/>
      <c r="GRL47" s="454"/>
      <c r="GRM47" s="451"/>
      <c r="GRN47" s="457"/>
      <c r="GRO47" s="271"/>
      <c r="GRP47" s="451"/>
      <c r="GRQ47" s="454"/>
      <c r="GRR47" s="451"/>
      <c r="GRS47" s="457"/>
      <c r="GRT47" s="451"/>
      <c r="GRU47" s="457"/>
      <c r="GRV47" s="457"/>
      <c r="GRW47" s="457"/>
      <c r="GRX47" s="271"/>
      <c r="GRY47" s="271"/>
      <c r="GRZ47" s="451"/>
      <c r="GSA47" s="454"/>
      <c r="GSB47" s="451"/>
      <c r="GSC47" s="454"/>
      <c r="GSD47" s="458"/>
      <c r="GSE47" s="459"/>
      <c r="GSF47" s="460"/>
      <c r="GSG47" s="461"/>
      <c r="GSH47" s="462"/>
      <c r="GSI47" s="458"/>
      <c r="GSJ47" s="451"/>
      <c r="GSK47" s="463"/>
      <c r="GSL47" s="451"/>
      <c r="GSM47" s="451"/>
      <c r="GSN47" s="453"/>
      <c r="GSP47" s="449"/>
      <c r="GSQ47" s="449"/>
      <c r="GSR47" s="449"/>
      <c r="GSS47" s="450"/>
      <c r="GST47" s="451"/>
      <c r="GSU47" s="451"/>
      <c r="GSV47" s="451"/>
      <c r="GSW47" s="449"/>
      <c r="GSX47" s="452"/>
      <c r="GSY47" s="453"/>
      <c r="GSZ47" s="454"/>
      <c r="GTA47" s="449"/>
      <c r="GTB47" s="453"/>
      <c r="GTC47" s="453"/>
      <c r="GTD47" s="450"/>
      <c r="GTE47" s="454"/>
      <c r="GTF47" s="455"/>
      <c r="GTG47" s="453"/>
      <c r="GTH47" s="456"/>
      <c r="GTI47" s="453"/>
      <c r="GTJ47" s="456"/>
      <c r="GTK47" s="454"/>
      <c r="GTL47" s="451"/>
      <c r="GTM47" s="454"/>
      <c r="GTN47" s="450"/>
      <c r="GTO47" s="456"/>
      <c r="GTP47" s="456"/>
      <c r="GTQ47" s="456"/>
      <c r="GTR47" s="456"/>
      <c r="GTS47" s="271"/>
      <c r="GTT47" s="451"/>
      <c r="GTU47" s="454"/>
      <c r="GTV47" s="451"/>
      <c r="GTW47" s="457"/>
      <c r="GTX47" s="271"/>
      <c r="GTY47" s="451"/>
      <c r="GTZ47" s="454"/>
      <c r="GUA47" s="451"/>
      <c r="GUB47" s="457"/>
      <c r="GUC47" s="451"/>
      <c r="GUD47" s="457"/>
      <c r="GUE47" s="457"/>
      <c r="GUF47" s="457"/>
      <c r="GUG47" s="271"/>
      <c r="GUH47" s="271"/>
      <c r="GUI47" s="451"/>
      <c r="GUJ47" s="454"/>
      <c r="GUK47" s="451"/>
      <c r="GUL47" s="454"/>
      <c r="GUM47" s="458"/>
      <c r="GUN47" s="459"/>
      <c r="GUO47" s="460"/>
      <c r="GUP47" s="461"/>
      <c r="GUQ47" s="462"/>
      <c r="GUR47" s="458"/>
      <c r="GUS47" s="451"/>
      <c r="GUT47" s="463"/>
      <c r="GUU47" s="451"/>
      <c r="GUV47" s="451"/>
      <c r="GUW47" s="453"/>
      <c r="GUY47" s="449"/>
      <c r="GUZ47" s="449"/>
      <c r="GVA47" s="449"/>
      <c r="GVB47" s="450"/>
      <c r="GVC47" s="451"/>
      <c r="GVD47" s="451"/>
      <c r="GVE47" s="451"/>
      <c r="GVF47" s="449"/>
      <c r="GVG47" s="452"/>
      <c r="GVH47" s="453"/>
      <c r="GVI47" s="454"/>
      <c r="GVJ47" s="449"/>
      <c r="GVK47" s="453"/>
      <c r="GVL47" s="453"/>
      <c r="GVM47" s="450"/>
      <c r="GVN47" s="454"/>
      <c r="GVO47" s="455"/>
      <c r="GVP47" s="453"/>
      <c r="GVQ47" s="456"/>
      <c r="GVR47" s="453"/>
      <c r="GVS47" s="456"/>
      <c r="GVT47" s="454"/>
      <c r="GVU47" s="451"/>
      <c r="GVV47" s="454"/>
      <c r="GVW47" s="450"/>
      <c r="GVX47" s="456"/>
      <c r="GVY47" s="456"/>
      <c r="GVZ47" s="456"/>
      <c r="GWA47" s="456"/>
      <c r="GWB47" s="271"/>
      <c r="GWC47" s="451"/>
      <c r="GWD47" s="454"/>
      <c r="GWE47" s="451"/>
      <c r="GWF47" s="457"/>
      <c r="GWG47" s="271"/>
      <c r="GWH47" s="451"/>
      <c r="GWI47" s="454"/>
      <c r="GWJ47" s="451"/>
      <c r="GWK47" s="457"/>
      <c r="GWL47" s="451"/>
      <c r="GWM47" s="457"/>
      <c r="GWN47" s="457"/>
      <c r="GWO47" s="457"/>
      <c r="GWP47" s="271"/>
      <c r="GWQ47" s="271"/>
      <c r="GWR47" s="451"/>
      <c r="GWS47" s="454"/>
      <c r="GWT47" s="451"/>
      <c r="GWU47" s="454"/>
      <c r="GWV47" s="458"/>
      <c r="GWW47" s="459"/>
      <c r="GWX47" s="460"/>
      <c r="GWY47" s="461"/>
      <c r="GWZ47" s="462"/>
      <c r="GXA47" s="458"/>
      <c r="GXB47" s="451"/>
      <c r="GXC47" s="463"/>
      <c r="GXD47" s="451"/>
      <c r="GXE47" s="451"/>
      <c r="GXF47" s="453"/>
      <c r="GXH47" s="449"/>
      <c r="GXI47" s="449"/>
      <c r="GXJ47" s="449"/>
      <c r="GXK47" s="450"/>
      <c r="GXL47" s="451"/>
      <c r="GXM47" s="451"/>
      <c r="GXN47" s="451"/>
      <c r="GXO47" s="449"/>
      <c r="GXP47" s="452"/>
      <c r="GXQ47" s="453"/>
      <c r="GXR47" s="454"/>
      <c r="GXS47" s="449"/>
      <c r="GXT47" s="453"/>
      <c r="GXU47" s="453"/>
      <c r="GXV47" s="450"/>
      <c r="GXW47" s="454"/>
      <c r="GXX47" s="455"/>
      <c r="GXY47" s="453"/>
      <c r="GXZ47" s="456"/>
      <c r="GYA47" s="453"/>
      <c r="GYB47" s="456"/>
      <c r="GYC47" s="454"/>
      <c r="GYD47" s="451"/>
      <c r="GYE47" s="454"/>
      <c r="GYF47" s="450"/>
      <c r="GYG47" s="456"/>
      <c r="GYH47" s="456"/>
      <c r="GYI47" s="456"/>
      <c r="GYJ47" s="456"/>
      <c r="GYK47" s="271"/>
      <c r="GYL47" s="451"/>
      <c r="GYM47" s="454"/>
      <c r="GYN47" s="451"/>
      <c r="GYO47" s="457"/>
      <c r="GYP47" s="271"/>
      <c r="GYQ47" s="451"/>
      <c r="GYR47" s="454"/>
      <c r="GYS47" s="451"/>
      <c r="GYT47" s="457"/>
      <c r="GYU47" s="451"/>
      <c r="GYV47" s="457"/>
      <c r="GYW47" s="457"/>
      <c r="GYX47" s="457"/>
      <c r="GYY47" s="271"/>
      <c r="GYZ47" s="271"/>
      <c r="GZA47" s="451"/>
      <c r="GZB47" s="454"/>
      <c r="GZC47" s="451"/>
      <c r="GZD47" s="454"/>
      <c r="GZE47" s="458"/>
      <c r="GZF47" s="459"/>
      <c r="GZG47" s="460"/>
      <c r="GZH47" s="461"/>
      <c r="GZI47" s="462"/>
      <c r="GZJ47" s="458"/>
      <c r="GZK47" s="451"/>
      <c r="GZL47" s="463"/>
      <c r="GZM47" s="451"/>
      <c r="GZN47" s="451"/>
      <c r="GZO47" s="453"/>
      <c r="GZQ47" s="449"/>
      <c r="GZR47" s="449"/>
      <c r="GZS47" s="449"/>
      <c r="GZT47" s="450"/>
      <c r="GZU47" s="451"/>
      <c r="GZV47" s="451"/>
      <c r="GZW47" s="451"/>
      <c r="GZX47" s="449"/>
      <c r="GZY47" s="452"/>
      <c r="GZZ47" s="453"/>
      <c r="HAA47" s="454"/>
      <c r="HAB47" s="449"/>
      <c r="HAC47" s="453"/>
      <c r="HAD47" s="453"/>
      <c r="HAE47" s="450"/>
      <c r="HAF47" s="454"/>
      <c r="HAG47" s="455"/>
      <c r="HAH47" s="453"/>
      <c r="HAI47" s="456"/>
      <c r="HAJ47" s="453"/>
      <c r="HAK47" s="456"/>
      <c r="HAL47" s="454"/>
      <c r="HAM47" s="451"/>
      <c r="HAN47" s="454"/>
      <c r="HAO47" s="450"/>
      <c r="HAP47" s="456"/>
      <c r="HAQ47" s="456"/>
      <c r="HAR47" s="456"/>
      <c r="HAS47" s="456"/>
      <c r="HAT47" s="271"/>
      <c r="HAU47" s="451"/>
      <c r="HAV47" s="454"/>
      <c r="HAW47" s="451"/>
      <c r="HAX47" s="457"/>
      <c r="HAY47" s="271"/>
      <c r="HAZ47" s="451"/>
      <c r="HBA47" s="454"/>
      <c r="HBB47" s="451"/>
      <c r="HBC47" s="457"/>
      <c r="HBD47" s="451"/>
      <c r="HBE47" s="457"/>
      <c r="HBF47" s="457"/>
      <c r="HBG47" s="457"/>
      <c r="HBH47" s="271"/>
      <c r="HBI47" s="271"/>
      <c r="HBJ47" s="451"/>
      <c r="HBK47" s="454"/>
      <c r="HBL47" s="451"/>
      <c r="HBM47" s="454"/>
      <c r="HBN47" s="458"/>
      <c r="HBO47" s="459"/>
      <c r="HBP47" s="460"/>
      <c r="HBQ47" s="461"/>
      <c r="HBR47" s="462"/>
      <c r="HBS47" s="458"/>
      <c r="HBT47" s="451"/>
      <c r="HBU47" s="463"/>
      <c r="HBV47" s="451"/>
      <c r="HBW47" s="451"/>
      <c r="HBX47" s="453"/>
      <c r="HBZ47" s="449"/>
      <c r="HCA47" s="449"/>
      <c r="HCB47" s="449"/>
      <c r="HCC47" s="450"/>
      <c r="HCD47" s="451"/>
      <c r="HCE47" s="451"/>
      <c r="HCF47" s="451"/>
      <c r="HCG47" s="449"/>
      <c r="HCH47" s="452"/>
      <c r="HCI47" s="453"/>
      <c r="HCJ47" s="454"/>
      <c r="HCK47" s="449"/>
      <c r="HCL47" s="453"/>
      <c r="HCM47" s="453"/>
      <c r="HCN47" s="450"/>
      <c r="HCO47" s="454"/>
      <c r="HCP47" s="455"/>
      <c r="HCQ47" s="453"/>
      <c r="HCR47" s="456"/>
      <c r="HCS47" s="453"/>
      <c r="HCT47" s="456"/>
      <c r="HCU47" s="454"/>
      <c r="HCV47" s="451"/>
      <c r="HCW47" s="454"/>
      <c r="HCX47" s="450"/>
      <c r="HCY47" s="456"/>
      <c r="HCZ47" s="456"/>
      <c r="HDA47" s="456"/>
      <c r="HDB47" s="456"/>
      <c r="HDC47" s="271"/>
      <c r="HDD47" s="451"/>
      <c r="HDE47" s="454"/>
      <c r="HDF47" s="451"/>
      <c r="HDG47" s="457"/>
      <c r="HDH47" s="271"/>
      <c r="HDI47" s="451"/>
      <c r="HDJ47" s="454"/>
      <c r="HDK47" s="451"/>
      <c r="HDL47" s="457"/>
      <c r="HDM47" s="451"/>
      <c r="HDN47" s="457"/>
      <c r="HDO47" s="457"/>
      <c r="HDP47" s="457"/>
      <c r="HDQ47" s="271"/>
      <c r="HDR47" s="271"/>
      <c r="HDS47" s="451"/>
      <c r="HDT47" s="454"/>
      <c r="HDU47" s="451"/>
      <c r="HDV47" s="454"/>
      <c r="HDW47" s="458"/>
      <c r="HDX47" s="459"/>
      <c r="HDY47" s="460"/>
      <c r="HDZ47" s="461"/>
      <c r="HEA47" s="462"/>
      <c r="HEB47" s="458"/>
      <c r="HEC47" s="451"/>
      <c r="HED47" s="463"/>
      <c r="HEE47" s="451"/>
      <c r="HEF47" s="451"/>
      <c r="HEG47" s="453"/>
      <c r="HEI47" s="449"/>
      <c r="HEJ47" s="449"/>
      <c r="HEK47" s="449"/>
      <c r="HEL47" s="450"/>
      <c r="HEM47" s="451"/>
      <c r="HEN47" s="451"/>
      <c r="HEO47" s="451"/>
      <c r="HEP47" s="449"/>
      <c r="HEQ47" s="452"/>
      <c r="HER47" s="453"/>
      <c r="HES47" s="454"/>
      <c r="HET47" s="449"/>
      <c r="HEU47" s="453"/>
      <c r="HEV47" s="453"/>
      <c r="HEW47" s="450"/>
      <c r="HEX47" s="454"/>
      <c r="HEY47" s="455"/>
      <c r="HEZ47" s="453"/>
      <c r="HFA47" s="456"/>
      <c r="HFB47" s="453"/>
      <c r="HFC47" s="456"/>
      <c r="HFD47" s="454"/>
      <c r="HFE47" s="451"/>
      <c r="HFF47" s="454"/>
      <c r="HFG47" s="450"/>
      <c r="HFH47" s="456"/>
      <c r="HFI47" s="456"/>
      <c r="HFJ47" s="456"/>
      <c r="HFK47" s="456"/>
      <c r="HFL47" s="271"/>
      <c r="HFM47" s="451"/>
      <c r="HFN47" s="454"/>
      <c r="HFO47" s="451"/>
      <c r="HFP47" s="457"/>
      <c r="HFQ47" s="271"/>
      <c r="HFR47" s="451"/>
      <c r="HFS47" s="454"/>
      <c r="HFT47" s="451"/>
      <c r="HFU47" s="457"/>
      <c r="HFV47" s="451"/>
      <c r="HFW47" s="457"/>
      <c r="HFX47" s="457"/>
      <c r="HFY47" s="457"/>
      <c r="HFZ47" s="271"/>
      <c r="HGA47" s="271"/>
      <c r="HGB47" s="451"/>
      <c r="HGC47" s="454"/>
      <c r="HGD47" s="451"/>
      <c r="HGE47" s="454"/>
      <c r="HGF47" s="458"/>
      <c r="HGG47" s="459"/>
      <c r="HGH47" s="460"/>
      <c r="HGI47" s="461"/>
      <c r="HGJ47" s="462"/>
      <c r="HGK47" s="458"/>
      <c r="HGL47" s="451"/>
      <c r="HGM47" s="463"/>
      <c r="HGN47" s="451"/>
      <c r="HGO47" s="451"/>
      <c r="HGP47" s="453"/>
      <c r="HGR47" s="449"/>
      <c r="HGS47" s="449"/>
      <c r="HGT47" s="449"/>
      <c r="HGU47" s="450"/>
      <c r="HGV47" s="451"/>
      <c r="HGW47" s="451"/>
      <c r="HGX47" s="451"/>
      <c r="HGY47" s="449"/>
      <c r="HGZ47" s="452"/>
      <c r="HHA47" s="453"/>
      <c r="HHB47" s="454"/>
      <c r="HHC47" s="449"/>
      <c r="HHD47" s="453"/>
      <c r="HHE47" s="453"/>
      <c r="HHF47" s="450"/>
      <c r="HHG47" s="454"/>
      <c r="HHH47" s="455"/>
      <c r="HHI47" s="453"/>
      <c r="HHJ47" s="456"/>
      <c r="HHK47" s="453"/>
      <c r="HHL47" s="456"/>
      <c r="HHM47" s="454"/>
      <c r="HHN47" s="451"/>
      <c r="HHO47" s="454"/>
      <c r="HHP47" s="450"/>
      <c r="HHQ47" s="456"/>
      <c r="HHR47" s="456"/>
      <c r="HHS47" s="456"/>
      <c r="HHT47" s="456"/>
      <c r="HHU47" s="271"/>
      <c r="HHV47" s="451"/>
      <c r="HHW47" s="454"/>
      <c r="HHX47" s="451"/>
      <c r="HHY47" s="457"/>
      <c r="HHZ47" s="271"/>
      <c r="HIA47" s="451"/>
      <c r="HIB47" s="454"/>
      <c r="HIC47" s="451"/>
      <c r="HID47" s="457"/>
      <c r="HIE47" s="451"/>
      <c r="HIF47" s="457"/>
      <c r="HIG47" s="457"/>
      <c r="HIH47" s="457"/>
      <c r="HII47" s="271"/>
      <c r="HIJ47" s="271"/>
      <c r="HIK47" s="451"/>
      <c r="HIL47" s="454"/>
      <c r="HIM47" s="451"/>
      <c r="HIN47" s="454"/>
      <c r="HIO47" s="458"/>
      <c r="HIP47" s="459"/>
      <c r="HIQ47" s="460"/>
      <c r="HIR47" s="461"/>
      <c r="HIS47" s="462"/>
      <c r="HIT47" s="458"/>
      <c r="HIU47" s="451"/>
      <c r="HIV47" s="463"/>
      <c r="HIW47" s="451"/>
      <c r="HIX47" s="451"/>
      <c r="HIY47" s="453"/>
      <c r="HJA47" s="449"/>
      <c r="HJB47" s="449"/>
      <c r="HJC47" s="449"/>
      <c r="HJD47" s="450"/>
      <c r="HJE47" s="451"/>
      <c r="HJF47" s="451"/>
      <c r="HJG47" s="451"/>
      <c r="HJH47" s="449"/>
      <c r="HJI47" s="452"/>
      <c r="HJJ47" s="453"/>
      <c r="HJK47" s="454"/>
      <c r="HJL47" s="449"/>
      <c r="HJM47" s="453"/>
      <c r="HJN47" s="453"/>
      <c r="HJO47" s="450"/>
      <c r="HJP47" s="454"/>
      <c r="HJQ47" s="455"/>
      <c r="HJR47" s="453"/>
      <c r="HJS47" s="456"/>
      <c r="HJT47" s="453"/>
      <c r="HJU47" s="456"/>
      <c r="HJV47" s="454"/>
      <c r="HJW47" s="451"/>
      <c r="HJX47" s="454"/>
      <c r="HJY47" s="450"/>
      <c r="HJZ47" s="456"/>
      <c r="HKA47" s="456"/>
      <c r="HKB47" s="456"/>
      <c r="HKC47" s="456"/>
      <c r="HKD47" s="271"/>
      <c r="HKE47" s="451"/>
      <c r="HKF47" s="454"/>
      <c r="HKG47" s="451"/>
      <c r="HKH47" s="457"/>
      <c r="HKI47" s="271"/>
      <c r="HKJ47" s="451"/>
      <c r="HKK47" s="454"/>
      <c r="HKL47" s="451"/>
      <c r="HKM47" s="457"/>
      <c r="HKN47" s="451"/>
      <c r="HKO47" s="457"/>
      <c r="HKP47" s="457"/>
      <c r="HKQ47" s="457"/>
      <c r="HKR47" s="271"/>
      <c r="HKS47" s="271"/>
      <c r="HKT47" s="451"/>
      <c r="HKU47" s="454"/>
      <c r="HKV47" s="451"/>
      <c r="HKW47" s="454"/>
      <c r="HKX47" s="458"/>
      <c r="HKY47" s="459"/>
      <c r="HKZ47" s="460"/>
      <c r="HLA47" s="461"/>
      <c r="HLB47" s="462"/>
      <c r="HLC47" s="458"/>
      <c r="HLD47" s="451"/>
      <c r="HLE47" s="463"/>
      <c r="HLF47" s="451"/>
      <c r="HLG47" s="451"/>
      <c r="HLH47" s="453"/>
      <c r="HLJ47" s="449"/>
      <c r="HLK47" s="449"/>
      <c r="HLL47" s="449"/>
      <c r="HLM47" s="450"/>
      <c r="HLN47" s="451"/>
      <c r="HLO47" s="451"/>
      <c r="HLP47" s="451"/>
      <c r="HLQ47" s="449"/>
      <c r="HLR47" s="452"/>
      <c r="HLS47" s="453"/>
      <c r="HLT47" s="454"/>
      <c r="HLU47" s="449"/>
      <c r="HLV47" s="453"/>
      <c r="HLW47" s="453"/>
      <c r="HLX47" s="450"/>
      <c r="HLY47" s="454"/>
      <c r="HLZ47" s="455"/>
      <c r="HMA47" s="453"/>
      <c r="HMB47" s="456"/>
      <c r="HMC47" s="453"/>
      <c r="HMD47" s="456"/>
      <c r="HME47" s="454"/>
      <c r="HMF47" s="451"/>
      <c r="HMG47" s="454"/>
      <c r="HMH47" s="450"/>
      <c r="HMI47" s="456"/>
      <c r="HMJ47" s="456"/>
      <c r="HMK47" s="456"/>
      <c r="HML47" s="456"/>
      <c r="HMM47" s="271"/>
      <c r="HMN47" s="451"/>
      <c r="HMO47" s="454"/>
      <c r="HMP47" s="451"/>
      <c r="HMQ47" s="457"/>
      <c r="HMR47" s="271"/>
      <c r="HMS47" s="451"/>
      <c r="HMT47" s="454"/>
      <c r="HMU47" s="451"/>
      <c r="HMV47" s="457"/>
      <c r="HMW47" s="451"/>
      <c r="HMX47" s="457"/>
      <c r="HMY47" s="457"/>
      <c r="HMZ47" s="457"/>
      <c r="HNA47" s="271"/>
      <c r="HNB47" s="271"/>
      <c r="HNC47" s="451"/>
      <c r="HND47" s="454"/>
      <c r="HNE47" s="451"/>
      <c r="HNF47" s="454"/>
      <c r="HNG47" s="458"/>
      <c r="HNH47" s="459"/>
      <c r="HNI47" s="460"/>
      <c r="HNJ47" s="461"/>
      <c r="HNK47" s="462"/>
      <c r="HNL47" s="458"/>
      <c r="HNM47" s="451"/>
      <c r="HNN47" s="463"/>
      <c r="HNO47" s="451"/>
      <c r="HNP47" s="451"/>
      <c r="HNQ47" s="453"/>
      <c r="HNS47" s="449"/>
      <c r="HNT47" s="449"/>
      <c r="HNU47" s="449"/>
      <c r="HNV47" s="450"/>
      <c r="HNW47" s="451"/>
      <c r="HNX47" s="451"/>
      <c r="HNY47" s="451"/>
      <c r="HNZ47" s="449"/>
      <c r="HOA47" s="452"/>
      <c r="HOB47" s="453"/>
      <c r="HOC47" s="454"/>
      <c r="HOD47" s="449"/>
      <c r="HOE47" s="453"/>
      <c r="HOF47" s="453"/>
      <c r="HOG47" s="450"/>
      <c r="HOH47" s="454"/>
      <c r="HOI47" s="455"/>
      <c r="HOJ47" s="453"/>
      <c r="HOK47" s="456"/>
      <c r="HOL47" s="453"/>
      <c r="HOM47" s="456"/>
      <c r="HON47" s="454"/>
      <c r="HOO47" s="451"/>
      <c r="HOP47" s="454"/>
      <c r="HOQ47" s="450"/>
      <c r="HOR47" s="456"/>
      <c r="HOS47" s="456"/>
      <c r="HOT47" s="456"/>
      <c r="HOU47" s="456"/>
      <c r="HOV47" s="271"/>
      <c r="HOW47" s="451"/>
      <c r="HOX47" s="454"/>
      <c r="HOY47" s="451"/>
      <c r="HOZ47" s="457"/>
      <c r="HPA47" s="271"/>
      <c r="HPB47" s="451"/>
      <c r="HPC47" s="454"/>
      <c r="HPD47" s="451"/>
      <c r="HPE47" s="457"/>
      <c r="HPF47" s="451"/>
      <c r="HPG47" s="457"/>
      <c r="HPH47" s="457"/>
      <c r="HPI47" s="457"/>
      <c r="HPJ47" s="271"/>
      <c r="HPK47" s="271"/>
      <c r="HPL47" s="451"/>
      <c r="HPM47" s="454"/>
      <c r="HPN47" s="451"/>
      <c r="HPO47" s="454"/>
      <c r="HPP47" s="458"/>
      <c r="HPQ47" s="459"/>
      <c r="HPR47" s="460"/>
      <c r="HPS47" s="461"/>
      <c r="HPT47" s="462"/>
      <c r="HPU47" s="458"/>
      <c r="HPV47" s="451"/>
      <c r="HPW47" s="463"/>
      <c r="HPX47" s="451"/>
      <c r="HPY47" s="451"/>
      <c r="HPZ47" s="453"/>
      <c r="HQB47" s="449"/>
      <c r="HQC47" s="449"/>
      <c r="HQD47" s="449"/>
      <c r="HQE47" s="450"/>
      <c r="HQF47" s="451"/>
      <c r="HQG47" s="451"/>
      <c r="HQH47" s="451"/>
      <c r="HQI47" s="449"/>
      <c r="HQJ47" s="452"/>
      <c r="HQK47" s="453"/>
      <c r="HQL47" s="454"/>
      <c r="HQM47" s="449"/>
      <c r="HQN47" s="453"/>
      <c r="HQO47" s="453"/>
      <c r="HQP47" s="450"/>
      <c r="HQQ47" s="454"/>
      <c r="HQR47" s="455"/>
      <c r="HQS47" s="453"/>
      <c r="HQT47" s="456"/>
      <c r="HQU47" s="453"/>
      <c r="HQV47" s="456"/>
      <c r="HQW47" s="454"/>
      <c r="HQX47" s="451"/>
      <c r="HQY47" s="454"/>
      <c r="HQZ47" s="450"/>
      <c r="HRA47" s="456"/>
      <c r="HRB47" s="456"/>
      <c r="HRC47" s="456"/>
      <c r="HRD47" s="456"/>
      <c r="HRE47" s="271"/>
      <c r="HRF47" s="451"/>
      <c r="HRG47" s="454"/>
      <c r="HRH47" s="451"/>
      <c r="HRI47" s="457"/>
      <c r="HRJ47" s="271"/>
      <c r="HRK47" s="451"/>
      <c r="HRL47" s="454"/>
      <c r="HRM47" s="451"/>
      <c r="HRN47" s="457"/>
      <c r="HRO47" s="451"/>
      <c r="HRP47" s="457"/>
      <c r="HRQ47" s="457"/>
      <c r="HRR47" s="457"/>
      <c r="HRS47" s="271"/>
      <c r="HRT47" s="271"/>
      <c r="HRU47" s="451"/>
      <c r="HRV47" s="454"/>
      <c r="HRW47" s="451"/>
      <c r="HRX47" s="454"/>
      <c r="HRY47" s="458"/>
      <c r="HRZ47" s="459"/>
      <c r="HSA47" s="460"/>
      <c r="HSB47" s="461"/>
      <c r="HSC47" s="462"/>
      <c r="HSD47" s="458"/>
      <c r="HSE47" s="451"/>
      <c r="HSF47" s="463"/>
      <c r="HSG47" s="451"/>
      <c r="HSH47" s="451"/>
      <c r="HSI47" s="453"/>
      <c r="HSK47" s="449"/>
      <c r="HSL47" s="449"/>
      <c r="HSM47" s="449"/>
      <c r="HSN47" s="450"/>
      <c r="HSO47" s="451"/>
      <c r="HSP47" s="451"/>
      <c r="HSQ47" s="451"/>
      <c r="HSR47" s="449"/>
      <c r="HSS47" s="452"/>
      <c r="HST47" s="453"/>
      <c r="HSU47" s="454"/>
      <c r="HSV47" s="449"/>
      <c r="HSW47" s="453"/>
      <c r="HSX47" s="453"/>
      <c r="HSY47" s="450"/>
      <c r="HSZ47" s="454"/>
      <c r="HTA47" s="455"/>
      <c r="HTB47" s="453"/>
      <c r="HTC47" s="456"/>
      <c r="HTD47" s="453"/>
      <c r="HTE47" s="456"/>
      <c r="HTF47" s="454"/>
      <c r="HTG47" s="451"/>
      <c r="HTH47" s="454"/>
      <c r="HTI47" s="450"/>
      <c r="HTJ47" s="456"/>
      <c r="HTK47" s="456"/>
      <c r="HTL47" s="456"/>
      <c r="HTM47" s="456"/>
      <c r="HTN47" s="271"/>
      <c r="HTO47" s="451"/>
      <c r="HTP47" s="454"/>
      <c r="HTQ47" s="451"/>
      <c r="HTR47" s="457"/>
      <c r="HTS47" s="271"/>
      <c r="HTT47" s="451"/>
      <c r="HTU47" s="454"/>
      <c r="HTV47" s="451"/>
      <c r="HTW47" s="457"/>
      <c r="HTX47" s="451"/>
      <c r="HTY47" s="457"/>
      <c r="HTZ47" s="457"/>
      <c r="HUA47" s="457"/>
      <c r="HUB47" s="271"/>
      <c r="HUC47" s="271"/>
      <c r="HUD47" s="451"/>
      <c r="HUE47" s="454"/>
      <c r="HUF47" s="451"/>
      <c r="HUG47" s="454"/>
      <c r="HUH47" s="458"/>
      <c r="HUI47" s="459"/>
      <c r="HUJ47" s="460"/>
      <c r="HUK47" s="461"/>
      <c r="HUL47" s="462"/>
      <c r="HUM47" s="458"/>
      <c r="HUN47" s="451"/>
      <c r="HUO47" s="463"/>
      <c r="HUP47" s="451"/>
      <c r="HUQ47" s="451"/>
      <c r="HUR47" s="453"/>
      <c r="HUT47" s="449"/>
      <c r="HUU47" s="449"/>
      <c r="HUV47" s="449"/>
      <c r="HUW47" s="450"/>
      <c r="HUX47" s="451"/>
      <c r="HUY47" s="451"/>
      <c r="HUZ47" s="451"/>
      <c r="HVA47" s="449"/>
      <c r="HVB47" s="452"/>
      <c r="HVC47" s="453"/>
      <c r="HVD47" s="454"/>
      <c r="HVE47" s="449"/>
      <c r="HVF47" s="453"/>
      <c r="HVG47" s="453"/>
      <c r="HVH47" s="450"/>
      <c r="HVI47" s="454"/>
      <c r="HVJ47" s="455"/>
      <c r="HVK47" s="453"/>
      <c r="HVL47" s="456"/>
      <c r="HVM47" s="453"/>
      <c r="HVN47" s="456"/>
      <c r="HVO47" s="454"/>
      <c r="HVP47" s="451"/>
      <c r="HVQ47" s="454"/>
      <c r="HVR47" s="450"/>
      <c r="HVS47" s="456"/>
      <c r="HVT47" s="456"/>
      <c r="HVU47" s="456"/>
      <c r="HVV47" s="456"/>
      <c r="HVW47" s="271"/>
      <c r="HVX47" s="451"/>
      <c r="HVY47" s="454"/>
      <c r="HVZ47" s="451"/>
      <c r="HWA47" s="457"/>
      <c r="HWB47" s="271"/>
      <c r="HWC47" s="451"/>
      <c r="HWD47" s="454"/>
      <c r="HWE47" s="451"/>
      <c r="HWF47" s="457"/>
      <c r="HWG47" s="451"/>
      <c r="HWH47" s="457"/>
      <c r="HWI47" s="457"/>
      <c r="HWJ47" s="457"/>
      <c r="HWK47" s="271"/>
      <c r="HWL47" s="271"/>
      <c r="HWM47" s="451"/>
      <c r="HWN47" s="454"/>
      <c r="HWO47" s="451"/>
      <c r="HWP47" s="454"/>
      <c r="HWQ47" s="458"/>
      <c r="HWR47" s="459"/>
      <c r="HWS47" s="460"/>
      <c r="HWT47" s="461"/>
      <c r="HWU47" s="462"/>
      <c r="HWV47" s="458"/>
      <c r="HWW47" s="451"/>
      <c r="HWX47" s="463"/>
      <c r="HWY47" s="451"/>
      <c r="HWZ47" s="451"/>
      <c r="HXA47" s="453"/>
      <c r="HXC47" s="449"/>
      <c r="HXD47" s="449"/>
      <c r="HXE47" s="449"/>
      <c r="HXF47" s="450"/>
      <c r="HXG47" s="451"/>
      <c r="HXH47" s="451"/>
      <c r="HXI47" s="451"/>
      <c r="HXJ47" s="449"/>
      <c r="HXK47" s="452"/>
      <c r="HXL47" s="453"/>
      <c r="HXM47" s="454"/>
      <c r="HXN47" s="449"/>
      <c r="HXO47" s="453"/>
      <c r="HXP47" s="453"/>
      <c r="HXQ47" s="450"/>
      <c r="HXR47" s="454"/>
      <c r="HXS47" s="455"/>
      <c r="HXT47" s="453"/>
      <c r="HXU47" s="456"/>
      <c r="HXV47" s="453"/>
      <c r="HXW47" s="456"/>
      <c r="HXX47" s="454"/>
      <c r="HXY47" s="451"/>
      <c r="HXZ47" s="454"/>
      <c r="HYA47" s="450"/>
      <c r="HYB47" s="456"/>
      <c r="HYC47" s="456"/>
      <c r="HYD47" s="456"/>
      <c r="HYE47" s="456"/>
      <c r="HYF47" s="271"/>
      <c r="HYG47" s="451"/>
      <c r="HYH47" s="454"/>
      <c r="HYI47" s="451"/>
      <c r="HYJ47" s="457"/>
      <c r="HYK47" s="271"/>
      <c r="HYL47" s="451"/>
      <c r="HYM47" s="454"/>
      <c r="HYN47" s="451"/>
      <c r="HYO47" s="457"/>
      <c r="HYP47" s="451"/>
      <c r="HYQ47" s="457"/>
      <c r="HYR47" s="457"/>
      <c r="HYS47" s="457"/>
      <c r="HYT47" s="271"/>
      <c r="HYU47" s="271"/>
      <c r="HYV47" s="451"/>
      <c r="HYW47" s="454"/>
      <c r="HYX47" s="451"/>
      <c r="HYY47" s="454"/>
      <c r="HYZ47" s="458"/>
      <c r="HZA47" s="459"/>
      <c r="HZB47" s="460"/>
      <c r="HZC47" s="461"/>
      <c r="HZD47" s="462"/>
      <c r="HZE47" s="458"/>
      <c r="HZF47" s="451"/>
      <c r="HZG47" s="463"/>
      <c r="HZH47" s="451"/>
      <c r="HZI47" s="451"/>
      <c r="HZJ47" s="453"/>
      <c r="HZL47" s="449"/>
      <c r="HZM47" s="449"/>
      <c r="HZN47" s="449"/>
      <c r="HZO47" s="450"/>
      <c r="HZP47" s="451"/>
      <c r="HZQ47" s="451"/>
      <c r="HZR47" s="451"/>
      <c r="HZS47" s="449"/>
      <c r="HZT47" s="452"/>
      <c r="HZU47" s="453"/>
      <c r="HZV47" s="454"/>
      <c r="HZW47" s="449"/>
      <c r="HZX47" s="453"/>
      <c r="HZY47" s="453"/>
      <c r="HZZ47" s="450"/>
      <c r="IAA47" s="454"/>
      <c r="IAB47" s="455"/>
      <c r="IAC47" s="453"/>
      <c r="IAD47" s="456"/>
      <c r="IAE47" s="453"/>
      <c r="IAF47" s="456"/>
      <c r="IAG47" s="454"/>
      <c r="IAH47" s="451"/>
      <c r="IAI47" s="454"/>
      <c r="IAJ47" s="450"/>
      <c r="IAK47" s="456"/>
      <c r="IAL47" s="456"/>
      <c r="IAM47" s="456"/>
      <c r="IAN47" s="456"/>
      <c r="IAO47" s="271"/>
      <c r="IAP47" s="451"/>
      <c r="IAQ47" s="454"/>
      <c r="IAR47" s="451"/>
      <c r="IAS47" s="457"/>
      <c r="IAT47" s="271"/>
      <c r="IAU47" s="451"/>
      <c r="IAV47" s="454"/>
      <c r="IAW47" s="451"/>
      <c r="IAX47" s="457"/>
      <c r="IAY47" s="451"/>
      <c r="IAZ47" s="457"/>
      <c r="IBA47" s="457"/>
      <c r="IBB47" s="457"/>
      <c r="IBC47" s="271"/>
      <c r="IBD47" s="271"/>
      <c r="IBE47" s="451"/>
      <c r="IBF47" s="454"/>
      <c r="IBG47" s="451"/>
      <c r="IBH47" s="454"/>
      <c r="IBI47" s="458"/>
      <c r="IBJ47" s="459"/>
      <c r="IBK47" s="460"/>
      <c r="IBL47" s="461"/>
      <c r="IBM47" s="462"/>
      <c r="IBN47" s="458"/>
      <c r="IBO47" s="451"/>
      <c r="IBP47" s="463"/>
      <c r="IBQ47" s="451"/>
      <c r="IBR47" s="451"/>
      <c r="IBS47" s="453"/>
      <c r="IBU47" s="449"/>
      <c r="IBV47" s="449"/>
      <c r="IBW47" s="449"/>
      <c r="IBX47" s="450"/>
      <c r="IBY47" s="451"/>
      <c r="IBZ47" s="451"/>
      <c r="ICA47" s="451"/>
      <c r="ICB47" s="449"/>
      <c r="ICC47" s="452"/>
      <c r="ICD47" s="453"/>
      <c r="ICE47" s="454"/>
      <c r="ICF47" s="449"/>
      <c r="ICG47" s="453"/>
      <c r="ICH47" s="453"/>
      <c r="ICI47" s="450"/>
      <c r="ICJ47" s="454"/>
      <c r="ICK47" s="455"/>
      <c r="ICL47" s="453"/>
      <c r="ICM47" s="456"/>
      <c r="ICN47" s="453"/>
      <c r="ICO47" s="456"/>
      <c r="ICP47" s="454"/>
      <c r="ICQ47" s="451"/>
      <c r="ICR47" s="454"/>
      <c r="ICS47" s="450"/>
      <c r="ICT47" s="456"/>
      <c r="ICU47" s="456"/>
      <c r="ICV47" s="456"/>
      <c r="ICW47" s="456"/>
      <c r="ICX47" s="271"/>
      <c r="ICY47" s="451"/>
      <c r="ICZ47" s="454"/>
      <c r="IDA47" s="451"/>
      <c r="IDB47" s="457"/>
      <c r="IDC47" s="271"/>
      <c r="IDD47" s="451"/>
      <c r="IDE47" s="454"/>
      <c r="IDF47" s="451"/>
      <c r="IDG47" s="457"/>
      <c r="IDH47" s="451"/>
      <c r="IDI47" s="457"/>
      <c r="IDJ47" s="457"/>
      <c r="IDK47" s="457"/>
      <c r="IDL47" s="271"/>
      <c r="IDM47" s="271"/>
      <c r="IDN47" s="451"/>
      <c r="IDO47" s="454"/>
      <c r="IDP47" s="451"/>
      <c r="IDQ47" s="454"/>
      <c r="IDR47" s="458"/>
      <c r="IDS47" s="459"/>
      <c r="IDT47" s="460"/>
      <c r="IDU47" s="461"/>
      <c r="IDV47" s="462"/>
      <c r="IDW47" s="458"/>
      <c r="IDX47" s="451"/>
      <c r="IDY47" s="463"/>
      <c r="IDZ47" s="451"/>
      <c r="IEA47" s="451"/>
      <c r="IEB47" s="453"/>
      <c r="IED47" s="449"/>
      <c r="IEE47" s="449"/>
      <c r="IEF47" s="449"/>
      <c r="IEG47" s="450"/>
      <c r="IEH47" s="451"/>
      <c r="IEI47" s="451"/>
      <c r="IEJ47" s="451"/>
      <c r="IEK47" s="449"/>
      <c r="IEL47" s="452"/>
      <c r="IEM47" s="453"/>
      <c r="IEN47" s="454"/>
      <c r="IEO47" s="449"/>
      <c r="IEP47" s="453"/>
      <c r="IEQ47" s="453"/>
      <c r="IER47" s="450"/>
      <c r="IES47" s="454"/>
      <c r="IET47" s="455"/>
      <c r="IEU47" s="453"/>
      <c r="IEV47" s="456"/>
      <c r="IEW47" s="453"/>
      <c r="IEX47" s="456"/>
      <c r="IEY47" s="454"/>
      <c r="IEZ47" s="451"/>
      <c r="IFA47" s="454"/>
      <c r="IFB47" s="450"/>
      <c r="IFC47" s="456"/>
      <c r="IFD47" s="456"/>
      <c r="IFE47" s="456"/>
      <c r="IFF47" s="456"/>
      <c r="IFG47" s="271"/>
      <c r="IFH47" s="451"/>
      <c r="IFI47" s="454"/>
      <c r="IFJ47" s="451"/>
      <c r="IFK47" s="457"/>
      <c r="IFL47" s="271"/>
      <c r="IFM47" s="451"/>
      <c r="IFN47" s="454"/>
      <c r="IFO47" s="451"/>
      <c r="IFP47" s="457"/>
      <c r="IFQ47" s="451"/>
      <c r="IFR47" s="457"/>
      <c r="IFS47" s="457"/>
      <c r="IFT47" s="457"/>
      <c r="IFU47" s="271"/>
      <c r="IFV47" s="271"/>
      <c r="IFW47" s="451"/>
      <c r="IFX47" s="454"/>
      <c r="IFY47" s="451"/>
      <c r="IFZ47" s="454"/>
      <c r="IGA47" s="458"/>
      <c r="IGB47" s="459"/>
      <c r="IGC47" s="460"/>
      <c r="IGD47" s="461"/>
      <c r="IGE47" s="462"/>
      <c r="IGF47" s="458"/>
      <c r="IGG47" s="451"/>
      <c r="IGH47" s="463"/>
      <c r="IGI47" s="451"/>
      <c r="IGJ47" s="451"/>
      <c r="IGK47" s="453"/>
      <c r="IGM47" s="449"/>
      <c r="IGN47" s="449"/>
      <c r="IGO47" s="449"/>
      <c r="IGP47" s="450"/>
      <c r="IGQ47" s="451"/>
      <c r="IGR47" s="451"/>
      <c r="IGS47" s="451"/>
      <c r="IGT47" s="449"/>
      <c r="IGU47" s="452"/>
      <c r="IGV47" s="453"/>
      <c r="IGW47" s="454"/>
      <c r="IGX47" s="449"/>
      <c r="IGY47" s="453"/>
      <c r="IGZ47" s="453"/>
      <c r="IHA47" s="450"/>
      <c r="IHB47" s="454"/>
      <c r="IHC47" s="455"/>
      <c r="IHD47" s="453"/>
      <c r="IHE47" s="456"/>
      <c r="IHF47" s="453"/>
      <c r="IHG47" s="456"/>
      <c r="IHH47" s="454"/>
      <c r="IHI47" s="451"/>
      <c r="IHJ47" s="454"/>
      <c r="IHK47" s="450"/>
      <c r="IHL47" s="456"/>
      <c r="IHM47" s="456"/>
      <c r="IHN47" s="456"/>
      <c r="IHO47" s="456"/>
      <c r="IHP47" s="271"/>
      <c r="IHQ47" s="451"/>
      <c r="IHR47" s="454"/>
      <c r="IHS47" s="451"/>
      <c r="IHT47" s="457"/>
      <c r="IHU47" s="271"/>
      <c r="IHV47" s="451"/>
      <c r="IHW47" s="454"/>
      <c r="IHX47" s="451"/>
      <c r="IHY47" s="457"/>
      <c r="IHZ47" s="451"/>
      <c r="IIA47" s="457"/>
      <c r="IIB47" s="457"/>
      <c r="IIC47" s="457"/>
      <c r="IID47" s="271"/>
      <c r="IIE47" s="271"/>
      <c r="IIF47" s="451"/>
      <c r="IIG47" s="454"/>
      <c r="IIH47" s="451"/>
      <c r="III47" s="454"/>
      <c r="IIJ47" s="458"/>
      <c r="IIK47" s="459"/>
      <c r="IIL47" s="460"/>
      <c r="IIM47" s="461"/>
      <c r="IIN47" s="462"/>
      <c r="IIO47" s="458"/>
      <c r="IIP47" s="451"/>
      <c r="IIQ47" s="463"/>
      <c r="IIR47" s="451"/>
      <c r="IIS47" s="451"/>
      <c r="IIT47" s="453"/>
      <c r="IIV47" s="449"/>
      <c r="IIW47" s="449"/>
      <c r="IIX47" s="449"/>
      <c r="IIY47" s="450"/>
      <c r="IIZ47" s="451"/>
      <c r="IJA47" s="451"/>
      <c r="IJB47" s="451"/>
      <c r="IJC47" s="449"/>
      <c r="IJD47" s="452"/>
      <c r="IJE47" s="453"/>
      <c r="IJF47" s="454"/>
      <c r="IJG47" s="449"/>
      <c r="IJH47" s="453"/>
      <c r="IJI47" s="453"/>
      <c r="IJJ47" s="450"/>
      <c r="IJK47" s="454"/>
      <c r="IJL47" s="455"/>
      <c r="IJM47" s="453"/>
      <c r="IJN47" s="456"/>
      <c r="IJO47" s="453"/>
      <c r="IJP47" s="456"/>
      <c r="IJQ47" s="454"/>
      <c r="IJR47" s="451"/>
      <c r="IJS47" s="454"/>
      <c r="IJT47" s="450"/>
      <c r="IJU47" s="456"/>
      <c r="IJV47" s="456"/>
      <c r="IJW47" s="456"/>
      <c r="IJX47" s="456"/>
      <c r="IJY47" s="271"/>
      <c r="IJZ47" s="451"/>
      <c r="IKA47" s="454"/>
      <c r="IKB47" s="451"/>
      <c r="IKC47" s="457"/>
      <c r="IKD47" s="271"/>
      <c r="IKE47" s="451"/>
      <c r="IKF47" s="454"/>
      <c r="IKG47" s="451"/>
      <c r="IKH47" s="457"/>
      <c r="IKI47" s="451"/>
      <c r="IKJ47" s="457"/>
      <c r="IKK47" s="457"/>
      <c r="IKL47" s="457"/>
      <c r="IKM47" s="271"/>
      <c r="IKN47" s="271"/>
      <c r="IKO47" s="451"/>
      <c r="IKP47" s="454"/>
      <c r="IKQ47" s="451"/>
      <c r="IKR47" s="454"/>
      <c r="IKS47" s="458"/>
      <c r="IKT47" s="459"/>
      <c r="IKU47" s="460"/>
      <c r="IKV47" s="461"/>
      <c r="IKW47" s="462"/>
      <c r="IKX47" s="458"/>
      <c r="IKY47" s="451"/>
      <c r="IKZ47" s="463"/>
      <c r="ILA47" s="451"/>
      <c r="ILB47" s="451"/>
      <c r="ILC47" s="453"/>
      <c r="ILE47" s="449"/>
      <c r="ILF47" s="449"/>
      <c r="ILG47" s="449"/>
      <c r="ILH47" s="450"/>
      <c r="ILI47" s="451"/>
      <c r="ILJ47" s="451"/>
      <c r="ILK47" s="451"/>
      <c r="ILL47" s="449"/>
      <c r="ILM47" s="452"/>
      <c r="ILN47" s="453"/>
      <c r="ILO47" s="454"/>
      <c r="ILP47" s="449"/>
      <c r="ILQ47" s="453"/>
      <c r="ILR47" s="453"/>
      <c r="ILS47" s="450"/>
      <c r="ILT47" s="454"/>
      <c r="ILU47" s="455"/>
      <c r="ILV47" s="453"/>
      <c r="ILW47" s="456"/>
      <c r="ILX47" s="453"/>
      <c r="ILY47" s="456"/>
      <c r="ILZ47" s="454"/>
      <c r="IMA47" s="451"/>
      <c r="IMB47" s="454"/>
      <c r="IMC47" s="450"/>
      <c r="IMD47" s="456"/>
      <c r="IME47" s="456"/>
      <c r="IMF47" s="456"/>
      <c r="IMG47" s="456"/>
      <c r="IMH47" s="271"/>
      <c r="IMI47" s="451"/>
      <c r="IMJ47" s="454"/>
      <c r="IMK47" s="451"/>
      <c r="IML47" s="457"/>
      <c r="IMM47" s="271"/>
      <c r="IMN47" s="451"/>
      <c r="IMO47" s="454"/>
      <c r="IMP47" s="451"/>
      <c r="IMQ47" s="457"/>
      <c r="IMR47" s="451"/>
      <c r="IMS47" s="457"/>
      <c r="IMT47" s="457"/>
      <c r="IMU47" s="457"/>
      <c r="IMV47" s="271"/>
      <c r="IMW47" s="271"/>
      <c r="IMX47" s="451"/>
      <c r="IMY47" s="454"/>
      <c r="IMZ47" s="451"/>
      <c r="INA47" s="454"/>
      <c r="INB47" s="458"/>
      <c r="INC47" s="459"/>
      <c r="IND47" s="460"/>
      <c r="INE47" s="461"/>
      <c r="INF47" s="462"/>
      <c r="ING47" s="458"/>
      <c r="INH47" s="451"/>
      <c r="INI47" s="463"/>
      <c r="INJ47" s="451"/>
      <c r="INK47" s="451"/>
      <c r="INL47" s="453"/>
      <c r="INN47" s="449"/>
      <c r="INO47" s="449"/>
      <c r="INP47" s="449"/>
      <c r="INQ47" s="450"/>
      <c r="INR47" s="451"/>
      <c r="INS47" s="451"/>
      <c r="INT47" s="451"/>
      <c r="INU47" s="449"/>
      <c r="INV47" s="452"/>
      <c r="INW47" s="453"/>
      <c r="INX47" s="454"/>
      <c r="INY47" s="449"/>
      <c r="INZ47" s="453"/>
      <c r="IOA47" s="453"/>
      <c r="IOB47" s="450"/>
      <c r="IOC47" s="454"/>
      <c r="IOD47" s="455"/>
      <c r="IOE47" s="453"/>
      <c r="IOF47" s="456"/>
      <c r="IOG47" s="453"/>
      <c r="IOH47" s="456"/>
      <c r="IOI47" s="454"/>
      <c r="IOJ47" s="451"/>
      <c r="IOK47" s="454"/>
      <c r="IOL47" s="450"/>
      <c r="IOM47" s="456"/>
      <c r="ION47" s="456"/>
      <c r="IOO47" s="456"/>
      <c r="IOP47" s="456"/>
      <c r="IOQ47" s="271"/>
      <c r="IOR47" s="451"/>
      <c r="IOS47" s="454"/>
      <c r="IOT47" s="451"/>
      <c r="IOU47" s="457"/>
      <c r="IOV47" s="271"/>
      <c r="IOW47" s="451"/>
      <c r="IOX47" s="454"/>
      <c r="IOY47" s="451"/>
      <c r="IOZ47" s="457"/>
      <c r="IPA47" s="451"/>
      <c r="IPB47" s="457"/>
      <c r="IPC47" s="457"/>
      <c r="IPD47" s="457"/>
      <c r="IPE47" s="271"/>
      <c r="IPF47" s="271"/>
      <c r="IPG47" s="451"/>
      <c r="IPH47" s="454"/>
      <c r="IPI47" s="451"/>
      <c r="IPJ47" s="454"/>
      <c r="IPK47" s="458"/>
      <c r="IPL47" s="459"/>
      <c r="IPM47" s="460"/>
      <c r="IPN47" s="461"/>
      <c r="IPO47" s="462"/>
      <c r="IPP47" s="458"/>
      <c r="IPQ47" s="451"/>
      <c r="IPR47" s="463"/>
      <c r="IPS47" s="451"/>
      <c r="IPT47" s="451"/>
      <c r="IPU47" s="453"/>
      <c r="IPW47" s="449"/>
      <c r="IPX47" s="449"/>
      <c r="IPY47" s="449"/>
      <c r="IPZ47" s="450"/>
      <c r="IQA47" s="451"/>
      <c r="IQB47" s="451"/>
      <c r="IQC47" s="451"/>
      <c r="IQD47" s="449"/>
      <c r="IQE47" s="452"/>
      <c r="IQF47" s="453"/>
      <c r="IQG47" s="454"/>
      <c r="IQH47" s="449"/>
      <c r="IQI47" s="453"/>
      <c r="IQJ47" s="453"/>
      <c r="IQK47" s="450"/>
      <c r="IQL47" s="454"/>
      <c r="IQM47" s="455"/>
      <c r="IQN47" s="453"/>
      <c r="IQO47" s="456"/>
      <c r="IQP47" s="453"/>
      <c r="IQQ47" s="456"/>
      <c r="IQR47" s="454"/>
      <c r="IQS47" s="451"/>
      <c r="IQT47" s="454"/>
      <c r="IQU47" s="450"/>
      <c r="IQV47" s="456"/>
      <c r="IQW47" s="456"/>
      <c r="IQX47" s="456"/>
      <c r="IQY47" s="456"/>
      <c r="IQZ47" s="271"/>
      <c r="IRA47" s="451"/>
      <c r="IRB47" s="454"/>
      <c r="IRC47" s="451"/>
      <c r="IRD47" s="457"/>
      <c r="IRE47" s="271"/>
      <c r="IRF47" s="451"/>
      <c r="IRG47" s="454"/>
      <c r="IRH47" s="451"/>
      <c r="IRI47" s="457"/>
      <c r="IRJ47" s="451"/>
      <c r="IRK47" s="457"/>
      <c r="IRL47" s="457"/>
      <c r="IRM47" s="457"/>
      <c r="IRN47" s="271"/>
      <c r="IRO47" s="271"/>
      <c r="IRP47" s="451"/>
      <c r="IRQ47" s="454"/>
      <c r="IRR47" s="451"/>
      <c r="IRS47" s="454"/>
      <c r="IRT47" s="458"/>
      <c r="IRU47" s="459"/>
      <c r="IRV47" s="460"/>
      <c r="IRW47" s="461"/>
      <c r="IRX47" s="462"/>
      <c r="IRY47" s="458"/>
      <c r="IRZ47" s="451"/>
      <c r="ISA47" s="463"/>
      <c r="ISB47" s="451"/>
      <c r="ISC47" s="451"/>
      <c r="ISD47" s="453"/>
      <c r="ISF47" s="449"/>
      <c r="ISG47" s="449"/>
      <c r="ISH47" s="449"/>
      <c r="ISI47" s="450"/>
      <c r="ISJ47" s="451"/>
      <c r="ISK47" s="451"/>
      <c r="ISL47" s="451"/>
      <c r="ISM47" s="449"/>
      <c r="ISN47" s="452"/>
      <c r="ISO47" s="453"/>
      <c r="ISP47" s="454"/>
      <c r="ISQ47" s="449"/>
      <c r="ISR47" s="453"/>
      <c r="ISS47" s="453"/>
      <c r="IST47" s="450"/>
      <c r="ISU47" s="454"/>
      <c r="ISV47" s="455"/>
      <c r="ISW47" s="453"/>
      <c r="ISX47" s="456"/>
      <c r="ISY47" s="453"/>
      <c r="ISZ47" s="456"/>
      <c r="ITA47" s="454"/>
      <c r="ITB47" s="451"/>
      <c r="ITC47" s="454"/>
      <c r="ITD47" s="450"/>
      <c r="ITE47" s="456"/>
      <c r="ITF47" s="456"/>
      <c r="ITG47" s="456"/>
      <c r="ITH47" s="456"/>
      <c r="ITI47" s="271"/>
      <c r="ITJ47" s="451"/>
      <c r="ITK47" s="454"/>
      <c r="ITL47" s="451"/>
      <c r="ITM47" s="457"/>
      <c r="ITN47" s="271"/>
      <c r="ITO47" s="451"/>
      <c r="ITP47" s="454"/>
      <c r="ITQ47" s="451"/>
      <c r="ITR47" s="457"/>
      <c r="ITS47" s="451"/>
      <c r="ITT47" s="457"/>
      <c r="ITU47" s="457"/>
      <c r="ITV47" s="457"/>
      <c r="ITW47" s="271"/>
      <c r="ITX47" s="271"/>
      <c r="ITY47" s="451"/>
      <c r="ITZ47" s="454"/>
      <c r="IUA47" s="451"/>
      <c r="IUB47" s="454"/>
      <c r="IUC47" s="458"/>
      <c r="IUD47" s="459"/>
      <c r="IUE47" s="460"/>
      <c r="IUF47" s="461"/>
      <c r="IUG47" s="462"/>
      <c r="IUH47" s="458"/>
      <c r="IUI47" s="451"/>
      <c r="IUJ47" s="463"/>
      <c r="IUK47" s="451"/>
      <c r="IUL47" s="451"/>
      <c r="IUM47" s="453"/>
      <c r="IUO47" s="449"/>
      <c r="IUP47" s="449"/>
      <c r="IUQ47" s="449"/>
      <c r="IUR47" s="450"/>
      <c r="IUS47" s="451"/>
      <c r="IUT47" s="451"/>
      <c r="IUU47" s="451"/>
      <c r="IUV47" s="449"/>
      <c r="IUW47" s="452"/>
      <c r="IUX47" s="453"/>
      <c r="IUY47" s="454"/>
      <c r="IUZ47" s="449"/>
      <c r="IVA47" s="453"/>
      <c r="IVB47" s="453"/>
      <c r="IVC47" s="450"/>
      <c r="IVD47" s="454"/>
      <c r="IVE47" s="455"/>
      <c r="IVF47" s="453"/>
      <c r="IVG47" s="456"/>
      <c r="IVH47" s="453"/>
      <c r="IVI47" s="456"/>
      <c r="IVJ47" s="454"/>
      <c r="IVK47" s="451"/>
      <c r="IVL47" s="454"/>
      <c r="IVM47" s="450"/>
      <c r="IVN47" s="456"/>
      <c r="IVO47" s="456"/>
      <c r="IVP47" s="456"/>
      <c r="IVQ47" s="456"/>
      <c r="IVR47" s="271"/>
      <c r="IVS47" s="451"/>
      <c r="IVT47" s="454"/>
      <c r="IVU47" s="451"/>
      <c r="IVV47" s="457"/>
      <c r="IVW47" s="271"/>
      <c r="IVX47" s="451"/>
      <c r="IVY47" s="454"/>
      <c r="IVZ47" s="451"/>
      <c r="IWA47" s="457"/>
      <c r="IWB47" s="451"/>
      <c r="IWC47" s="457"/>
      <c r="IWD47" s="457"/>
      <c r="IWE47" s="457"/>
      <c r="IWF47" s="271"/>
      <c r="IWG47" s="271"/>
      <c r="IWH47" s="451"/>
      <c r="IWI47" s="454"/>
      <c r="IWJ47" s="451"/>
      <c r="IWK47" s="454"/>
      <c r="IWL47" s="458"/>
      <c r="IWM47" s="459"/>
      <c r="IWN47" s="460"/>
      <c r="IWO47" s="461"/>
      <c r="IWP47" s="462"/>
      <c r="IWQ47" s="458"/>
      <c r="IWR47" s="451"/>
      <c r="IWS47" s="463"/>
      <c r="IWT47" s="451"/>
      <c r="IWU47" s="451"/>
      <c r="IWV47" s="453"/>
      <c r="IWX47" s="449"/>
      <c r="IWY47" s="449"/>
      <c r="IWZ47" s="449"/>
      <c r="IXA47" s="450"/>
      <c r="IXB47" s="451"/>
      <c r="IXC47" s="451"/>
      <c r="IXD47" s="451"/>
      <c r="IXE47" s="449"/>
      <c r="IXF47" s="452"/>
      <c r="IXG47" s="453"/>
      <c r="IXH47" s="454"/>
      <c r="IXI47" s="449"/>
      <c r="IXJ47" s="453"/>
      <c r="IXK47" s="453"/>
      <c r="IXL47" s="450"/>
      <c r="IXM47" s="454"/>
      <c r="IXN47" s="455"/>
      <c r="IXO47" s="453"/>
      <c r="IXP47" s="456"/>
      <c r="IXQ47" s="453"/>
      <c r="IXR47" s="456"/>
      <c r="IXS47" s="454"/>
      <c r="IXT47" s="451"/>
      <c r="IXU47" s="454"/>
      <c r="IXV47" s="450"/>
      <c r="IXW47" s="456"/>
      <c r="IXX47" s="456"/>
      <c r="IXY47" s="456"/>
      <c r="IXZ47" s="456"/>
      <c r="IYA47" s="271"/>
      <c r="IYB47" s="451"/>
      <c r="IYC47" s="454"/>
      <c r="IYD47" s="451"/>
      <c r="IYE47" s="457"/>
      <c r="IYF47" s="271"/>
      <c r="IYG47" s="451"/>
      <c r="IYH47" s="454"/>
      <c r="IYI47" s="451"/>
      <c r="IYJ47" s="457"/>
      <c r="IYK47" s="451"/>
      <c r="IYL47" s="457"/>
      <c r="IYM47" s="457"/>
      <c r="IYN47" s="457"/>
      <c r="IYO47" s="271"/>
      <c r="IYP47" s="271"/>
      <c r="IYQ47" s="451"/>
      <c r="IYR47" s="454"/>
      <c r="IYS47" s="451"/>
      <c r="IYT47" s="454"/>
      <c r="IYU47" s="458"/>
      <c r="IYV47" s="459"/>
      <c r="IYW47" s="460"/>
      <c r="IYX47" s="461"/>
      <c r="IYY47" s="462"/>
      <c r="IYZ47" s="458"/>
      <c r="IZA47" s="451"/>
      <c r="IZB47" s="463"/>
      <c r="IZC47" s="451"/>
      <c r="IZD47" s="451"/>
      <c r="IZE47" s="453"/>
      <c r="IZG47" s="449"/>
      <c r="IZH47" s="449"/>
      <c r="IZI47" s="449"/>
      <c r="IZJ47" s="450"/>
      <c r="IZK47" s="451"/>
      <c r="IZL47" s="451"/>
      <c r="IZM47" s="451"/>
      <c r="IZN47" s="449"/>
      <c r="IZO47" s="452"/>
      <c r="IZP47" s="453"/>
      <c r="IZQ47" s="454"/>
      <c r="IZR47" s="449"/>
      <c r="IZS47" s="453"/>
      <c r="IZT47" s="453"/>
      <c r="IZU47" s="450"/>
      <c r="IZV47" s="454"/>
      <c r="IZW47" s="455"/>
      <c r="IZX47" s="453"/>
      <c r="IZY47" s="456"/>
      <c r="IZZ47" s="453"/>
      <c r="JAA47" s="456"/>
      <c r="JAB47" s="454"/>
      <c r="JAC47" s="451"/>
      <c r="JAD47" s="454"/>
      <c r="JAE47" s="450"/>
      <c r="JAF47" s="456"/>
      <c r="JAG47" s="456"/>
      <c r="JAH47" s="456"/>
      <c r="JAI47" s="456"/>
      <c r="JAJ47" s="271"/>
      <c r="JAK47" s="451"/>
      <c r="JAL47" s="454"/>
      <c r="JAM47" s="451"/>
      <c r="JAN47" s="457"/>
      <c r="JAO47" s="271"/>
      <c r="JAP47" s="451"/>
      <c r="JAQ47" s="454"/>
      <c r="JAR47" s="451"/>
      <c r="JAS47" s="457"/>
      <c r="JAT47" s="451"/>
      <c r="JAU47" s="457"/>
      <c r="JAV47" s="457"/>
      <c r="JAW47" s="457"/>
      <c r="JAX47" s="271"/>
      <c r="JAY47" s="271"/>
      <c r="JAZ47" s="451"/>
      <c r="JBA47" s="454"/>
      <c r="JBB47" s="451"/>
      <c r="JBC47" s="454"/>
      <c r="JBD47" s="458"/>
      <c r="JBE47" s="459"/>
      <c r="JBF47" s="460"/>
      <c r="JBG47" s="461"/>
      <c r="JBH47" s="462"/>
      <c r="JBI47" s="458"/>
      <c r="JBJ47" s="451"/>
      <c r="JBK47" s="463"/>
      <c r="JBL47" s="451"/>
      <c r="JBM47" s="451"/>
      <c r="JBN47" s="453"/>
      <c r="JBP47" s="449"/>
      <c r="JBQ47" s="449"/>
      <c r="JBR47" s="449"/>
      <c r="JBS47" s="450"/>
      <c r="JBT47" s="451"/>
      <c r="JBU47" s="451"/>
      <c r="JBV47" s="451"/>
      <c r="JBW47" s="449"/>
      <c r="JBX47" s="452"/>
      <c r="JBY47" s="453"/>
      <c r="JBZ47" s="454"/>
      <c r="JCA47" s="449"/>
      <c r="JCB47" s="453"/>
      <c r="JCC47" s="453"/>
      <c r="JCD47" s="450"/>
      <c r="JCE47" s="454"/>
      <c r="JCF47" s="455"/>
      <c r="JCG47" s="453"/>
      <c r="JCH47" s="456"/>
      <c r="JCI47" s="453"/>
      <c r="JCJ47" s="456"/>
      <c r="JCK47" s="454"/>
      <c r="JCL47" s="451"/>
      <c r="JCM47" s="454"/>
      <c r="JCN47" s="450"/>
      <c r="JCO47" s="456"/>
      <c r="JCP47" s="456"/>
      <c r="JCQ47" s="456"/>
      <c r="JCR47" s="456"/>
      <c r="JCS47" s="271"/>
      <c r="JCT47" s="451"/>
      <c r="JCU47" s="454"/>
      <c r="JCV47" s="451"/>
      <c r="JCW47" s="457"/>
      <c r="JCX47" s="271"/>
      <c r="JCY47" s="451"/>
      <c r="JCZ47" s="454"/>
      <c r="JDA47" s="451"/>
      <c r="JDB47" s="457"/>
      <c r="JDC47" s="451"/>
      <c r="JDD47" s="457"/>
      <c r="JDE47" s="457"/>
      <c r="JDF47" s="457"/>
      <c r="JDG47" s="271"/>
      <c r="JDH47" s="271"/>
      <c r="JDI47" s="451"/>
      <c r="JDJ47" s="454"/>
      <c r="JDK47" s="451"/>
      <c r="JDL47" s="454"/>
      <c r="JDM47" s="458"/>
      <c r="JDN47" s="459"/>
      <c r="JDO47" s="460"/>
      <c r="JDP47" s="461"/>
      <c r="JDQ47" s="462"/>
      <c r="JDR47" s="458"/>
      <c r="JDS47" s="451"/>
      <c r="JDT47" s="463"/>
      <c r="JDU47" s="451"/>
      <c r="JDV47" s="451"/>
      <c r="JDW47" s="453"/>
      <c r="JDY47" s="449"/>
      <c r="JDZ47" s="449"/>
      <c r="JEA47" s="449"/>
      <c r="JEB47" s="450"/>
      <c r="JEC47" s="451"/>
      <c r="JED47" s="451"/>
      <c r="JEE47" s="451"/>
      <c r="JEF47" s="449"/>
      <c r="JEG47" s="452"/>
      <c r="JEH47" s="453"/>
      <c r="JEI47" s="454"/>
      <c r="JEJ47" s="449"/>
      <c r="JEK47" s="453"/>
      <c r="JEL47" s="453"/>
      <c r="JEM47" s="450"/>
      <c r="JEN47" s="454"/>
      <c r="JEO47" s="455"/>
      <c r="JEP47" s="453"/>
      <c r="JEQ47" s="456"/>
      <c r="JER47" s="453"/>
      <c r="JES47" s="456"/>
      <c r="JET47" s="454"/>
      <c r="JEU47" s="451"/>
      <c r="JEV47" s="454"/>
      <c r="JEW47" s="450"/>
      <c r="JEX47" s="456"/>
      <c r="JEY47" s="456"/>
      <c r="JEZ47" s="456"/>
      <c r="JFA47" s="456"/>
      <c r="JFB47" s="271"/>
      <c r="JFC47" s="451"/>
      <c r="JFD47" s="454"/>
      <c r="JFE47" s="451"/>
      <c r="JFF47" s="457"/>
      <c r="JFG47" s="271"/>
      <c r="JFH47" s="451"/>
      <c r="JFI47" s="454"/>
      <c r="JFJ47" s="451"/>
      <c r="JFK47" s="457"/>
      <c r="JFL47" s="451"/>
      <c r="JFM47" s="457"/>
      <c r="JFN47" s="457"/>
      <c r="JFO47" s="457"/>
      <c r="JFP47" s="271"/>
      <c r="JFQ47" s="271"/>
      <c r="JFR47" s="451"/>
      <c r="JFS47" s="454"/>
      <c r="JFT47" s="451"/>
      <c r="JFU47" s="454"/>
      <c r="JFV47" s="458"/>
      <c r="JFW47" s="459"/>
      <c r="JFX47" s="460"/>
      <c r="JFY47" s="461"/>
      <c r="JFZ47" s="462"/>
      <c r="JGA47" s="458"/>
      <c r="JGB47" s="451"/>
      <c r="JGC47" s="463"/>
      <c r="JGD47" s="451"/>
      <c r="JGE47" s="451"/>
      <c r="JGF47" s="453"/>
      <c r="JGH47" s="449"/>
      <c r="JGI47" s="449"/>
      <c r="JGJ47" s="449"/>
      <c r="JGK47" s="450"/>
      <c r="JGL47" s="451"/>
      <c r="JGM47" s="451"/>
      <c r="JGN47" s="451"/>
      <c r="JGO47" s="449"/>
      <c r="JGP47" s="452"/>
      <c r="JGQ47" s="453"/>
      <c r="JGR47" s="454"/>
      <c r="JGS47" s="449"/>
      <c r="JGT47" s="453"/>
      <c r="JGU47" s="453"/>
      <c r="JGV47" s="450"/>
      <c r="JGW47" s="454"/>
      <c r="JGX47" s="455"/>
      <c r="JGY47" s="453"/>
      <c r="JGZ47" s="456"/>
      <c r="JHA47" s="453"/>
      <c r="JHB47" s="456"/>
      <c r="JHC47" s="454"/>
      <c r="JHD47" s="451"/>
      <c r="JHE47" s="454"/>
      <c r="JHF47" s="450"/>
      <c r="JHG47" s="456"/>
      <c r="JHH47" s="456"/>
      <c r="JHI47" s="456"/>
      <c r="JHJ47" s="456"/>
      <c r="JHK47" s="271"/>
      <c r="JHL47" s="451"/>
      <c r="JHM47" s="454"/>
      <c r="JHN47" s="451"/>
      <c r="JHO47" s="457"/>
      <c r="JHP47" s="271"/>
      <c r="JHQ47" s="451"/>
      <c r="JHR47" s="454"/>
      <c r="JHS47" s="451"/>
      <c r="JHT47" s="457"/>
      <c r="JHU47" s="451"/>
      <c r="JHV47" s="457"/>
      <c r="JHW47" s="457"/>
      <c r="JHX47" s="457"/>
      <c r="JHY47" s="271"/>
      <c r="JHZ47" s="271"/>
      <c r="JIA47" s="451"/>
      <c r="JIB47" s="454"/>
      <c r="JIC47" s="451"/>
      <c r="JID47" s="454"/>
      <c r="JIE47" s="458"/>
      <c r="JIF47" s="459"/>
      <c r="JIG47" s="460"/>
      <c r="JIH47" s="461"/>
      <c r="JII47" s="462"/>
      <c r="JIJ47" s="458"/>
      <c r="JIK47" s="451"/>
      <c r="JIL47" s="463"/>
      <c r="JIM47" s="451"/>
      <c r="JIN47" s="451"/>
      <c r="JIO47" s="453"/>
      <c r="JIQ47" s="449"/>
      <c r="JIR47" s="449"/>
      <c r="JIS47" s="449"/>
      <c r="JIT47" s="450"/>
      <c r="JIU47" s="451"/>
      <c r="JIV47" s="451"/>
      <c r="JIW47" s="451"/>
      <c r="JIX47" s="449"/>
      <c r="JIY47" s="452"/>
      <c r="JIZ47" s="453"/>
      <c r="JJA47" s="454"/>
      <c r="JJB47" s="449"/>
      <c r="JJC47" s="453"/>
      <c r="JJD47" s="453"/>
      <c r="JJE47" s="450"/>
      <c r="JJF47" s="454"/>
      <c r="JJG47" s="455"/>
      <c r="JJH47" s="453"/>
      <c r="JJI47" s="456"/>
      <c r="JJJ47" s="453"/>
      <c r="JJK47" s="456"/>
      <c r="JJL47" s="454"/>
      <c r="JJM47" s="451"/>
      <c r="JJN47" s="454"/>
      <c r="JJO47" s="450"/>
      <c r="JJP47" s="456"/>
      <c r="JJQ47" s="456"/>
      <c r="JJR47" s="456"/>
      <c r="JJS47" s="456"/>
      <c r="JJT47" s="271"/>
      <c r="JJU47" s="451"/>
      <c r="JJV47" s="454"/>
      <c r="JJW47" s="451"/>
      <c r="JJX47" s="457"/>
      <c r="JJY47" s="271"/>
      <c r="JJZ47" s="451"/>
      <c r="JKA47" s="454"/>
      <c r="JKB47" s="451"/>
      <c r="JKC47" s="457"/>
      <c r="JKD47" s="451"/>
      <c r="JKE47" s="457"/>
      <c r="JKF47" s="457"/>
      <c r="JKG47" s="457"/>
      <c r="JKH47" s="271"/>
      <c r="JKI47" s="271"/>
      <c r="JKJ47" s="451"/>
      <c r="JKK47" s="454"/>
      <c r="JKL47" s="451"/>
      <c r="JKM47" s="454"/>
      <c r="JKN47" s="458"/>
      <c r="JKO47" s="459"/>
      <c r="JKP47" s="460"/>
      <c r="JKQ47" s="461"/>
      <c r="JKR47" s="462"/>
      <c r="JKS47" s="458"/>
      <c r="JKT47" s="451"/>
      <c r="JKU47" s="463"/>
      <c r="JKV47" s="451"/>
      <c r="JKW47" s="451"/>
      <c r="JKX47" s="453"/>
      <c r="JKZ47" s="449"/>
      <c r="JLA47" s="449"/>
      <c r="JLB47" s="449"/>
      <c r="JLC47" s="450"/>
      <c r="JLD47" s="451"/>
      <c r="JLE47" s="451"/>
      <c r="JLF47" s="451"/>
      <c r="JLG47" s="449"/>
      <c r="JLH47" s="452"/>
      <c r="JLI47" s="453"/>
      <c r="JLJ47" s="454"/>
      <c r="JLK47" s="449"/>
      <c r="JLL47" s="453"/>
      <c r="JLM47" s="453"/>
      <c r="JLN47" s="450"/>
      <c r="JLO47" s="454"/>
      <c r="JLP47" s="455"/>
      <c r="JLQ47" s="453"/>
      <c r="JLR47" s="456"/>
      <c r="JLS47" s="453"/>
      <c r="JLT47" s="456"/>
      <c r="JLU47" s="454"/>
      <c r="JLV47" s="451"/>
      <c r="JLW47" s="454"/>
      <c r="JLX47" s="450"/>
      <c r="JLY47" s="456"/>
      <c r="JLZ47" s="456"/>
      <c r="JMA47" s="456"/>
      <c r="JMB47" s="456"/>
      <c r="JMC47" s="271"/>
      <c r="JMD47" s="451"/>
      <c r="JME47" s="454"/>
      <c r="JMF47" s="451"/>
      <c r="JMG47" s="457"/>
      <c r="JMH47" s="271"/>
      <c r="JMI47" s="451"/>
      <c r="JMJ47" s="454"/>
      <c r="JMK47" s="451"/>
      <c r="JML47" s="457"/>
      <c r="JMM47" s="451"/>
      <c r="JMN47" s="457"/>
      <c r="JMO47" s="457"/>
      <c r="JMP47" s="457"/>
      <c r="JMQ47" s="271"/>
      <c r="JMR47" s="271"/>
      <c r="JMS47" s="451"/>
      <c r="JMT47" s="454"/>
      <c r="JMU47" s="451"/>
      <c r="JMV47" s="454"/>
      <c r="JMW47" s="458"/>
      <c r="JMX47" s="459"/>
      <c r="JMY47" s="460"/>
      <c r="JMZ47" s="461"/>
      <c r="JNA47" s="462"/>
      <c r="JNB47" s="458"/>
      <c r="JNC47" s="451"/>
      <c r="JND47" s="463"/>
      <c r="JNE47" s="451"/>
      <c r="JNF47" s="451"/>
      <c r="JNG47" s="453"/>
      <c r="JNI47" s="449"/>
      <c r="JNJ47" s="449"/>
      <c r="JNK47" s="449"/>
      <c r="JNL47" s="450"/>
      <c r="JNM47" s="451"/>
      <c r="JNN47" s="451"/>
      <c r="JNO47" s="451"/>
      <c r="JNP47" s="449"/>
      <c r="JNQ47" s="452"/>
      <c r="JNR47" s="453"/>
      <c r="JNS47" s="454"/>
      <c r="JNT47" s="449"/>
      <c r="JNU47" s="453"/>
      <c r="JNV47" s="453"/>
      <c r="JNW47" s="450"/>
      <c r="JNX47" s="454"/>
      <c r="JNY47" s="455"/>
      <c r="JNZ47" s="453"/>
      <c r="JOA47" s="456"/>
      <c r="JOB47" s="453"/>
      <c r="JOC47" s="456"/>
      <c r="JOD47" s="454"/>
      <c r="JOE47" s="451"/>
      <c r="JOF47" s="454"/>
      <c r="JOG47" s="450"/>
      <c r="JOH47" s="456"/>
      <c r="JOI47" s="456"/>
      <c r="JOJ47" s="456"/>
      <c r="JOK47" s="456"/>
      <c r="JOL47" s="271"/>
      <c r="JOM47" s="451"/>
      <c r="JON47" s="454"/>
      <c r="JOO47" s="451"/>
      <c r="JOP47" s="457"/>
      <c r="JOQ47" s="271"/>
      <c r="JOR47" s="451"/>
      <c r="JOS47" s="454"/>
      <c r="JOT47" s="451"/>
      <c r="JOU47" s="457"/>
      <c r="JOV47" s="451"/>
      <c r="JOW47" s="457"/>
      <c r="JOX47" s="457"/>
      <c r="JOY47" s="457"/>
      <c r="JOZ47" s="271"/>
      <c r="JPA47" s="271"/>
      <c r="JPB47" s="451"/>
      <c r="JPC47" s="454"/>
      <c r="JPD47" s="451"/>
      <c r="JPE47" s="454"/>
      <c r="JPF47" s="458"/>
      <c r="JPG47" s="459"/>
      <c r="JPH47" s="460"/>
      <c r="JPI47" s="461"/>
      <c r="JPJ47" s="462"/>
      <c r="JPK47" s="458"/>
      <c r="JPL47" s="451"/>
      <c r="JPM47" s="463"/>
      <c r="JPN47" s="451"/>
      <c r="JPO47" s="451"/>
      <c r="JPP47" s="453"/>
      <c r="JPR47" s="449"/>
      <c r="JPS47" s="449"/>
      <c r="JPT47" s="449"/>
      <c r="JPU47" s="450"/>
      <c r="JPV47" s="451"/>
      <c r="JPW47" s="451"/>
      <c r="JPX47" s="451"/>
      <c r="JPY47" s="449"/>
      <c r="JPZ47" s="452"/>
      <c r="JQA47" s="453"/>
      <c r="JQB47" s="454"/>
      <c r="JQC47" s="449"/>
      <c r="JQD47" s="453"/>
      <c r="JQE47" s="453"/>
      <c r="JQF47" s="450"/>
      <c r="JQG47" s="454"/>
      <c r="JQH47" s="455"/>
      <c r="JQI47" s="453"/>
      <c r="JQJ47" s="456"/>
      <c r="JQK47" s="453"/>
      <c r="JQL47" s="456"/>
      <c r="JQM47" s="454"/>
      <c r="JQN47" s="451"/>
      <c r="JQO47" s="454"/>
      <c r="JQP47" s="450"/>
      <c r="JQQ47" s="456"/>
      <c r="JQR47" s="456"/>
      <c r="JQS47" s="456"/>
      <c r="JQT47" s="456"/>
      <c r="JQU47" s="271"/>
      <c r="JQV47" s="451"/>
      <c r="JQW47" s="454"/>
      <c r="JQX47" s="451"/>
      <c r="JQY47" s="457"/>
      <c r="JQZ47" s="271"/>
      <c r="JRA47" s="451"/>
      <c r="JRB47" s="454"/>
      <c r="JRC47" s="451"/>
      <c r="JRD47" s="457"/>
      <c r="JRE47" s="451"/>
      <c r="JRF47" s="457"/>
      <c r="JRG47" s="457"/>
      <c r="JRH47" s="457"/>
      <c r="JRI47" s="271"/>
      <c r="JRJ47" s="271"/>
      <c r="JRK47" s="451"/>
      <c r="JRL47" s="454"/>
      <c r="JRM47" s="451"/>
      <c r="JRN47" s="454"/>
      <c r="JRO47" s="458"/>
      <c r="JRP47" s="459"/>
      <c r="JRQ47" s="460"/>
      <c r="JRR47" s="461"/>
      <c r="JRS47" s="462"/>
      <c r="JRT47" s="458"/>
      <c r="JRU47" s="451"/>
      <c r="JRV47" s="463"/>
      <c r="JRW47" s="451"/>
      <c r="JRX47" s="451"/>
      <c r="JRY47" s="453"/>
      <c r="JSA47" s="449"/>
      <c r="JSB47" s="449"/>
      <c r="JSC47" s="449"/>
      <c r="JSD47" s="450"/>
      <c r="JSE47" s="451"/>
      <c r="JSF47" s="451"/>
      <c r="JSG47" s="451"/>
      <c r="JSH47" s="449"/>
      <c r="JSI47" s="452"/>
      <c r="JSJ47" s="453"/>
      <c r="JSK47" s="454"/>
      <c r="JSL47" s="449"/>
      <c r="JSM47" s="453"/>
      <c r="JSN47" s="453"/>
      <c r="JSO47" s="450"/>
      <c r="JSP47" s="454"/>
      <c r="JSQ47" s="455"/>
      <c r="JSR47" s="453"/>
      <c r="JSS47" s="456"/>
      <c r="JST47" s="453"/>
      <c r="JSU47" s="456"/>
      <c r="JSV47" s="454"/>
      <c r="JSW47" s="451"/>
      <c r="JSX47" s="454"/>
      <c r="JSY47" s="450"/>
      <c r="JSZ47" s="456"/>
      <c r="JTA47" s="456"/>
      <c r="JTB47" s="456"/>
      <c r="JTC47" s="456"/>
      <c r="JTD47" s="271"/>
      <c r="JTE47" s="451"/>
      <c r="JTF47" s="454"/>
      <c r="JTG47" s="451"/>
      <c r="JTH47" s="457"/>
      <c r="JTI47" s="271"/>
      <c r="JTJ47" s="451"/>
      <c r="JTK47" s="454"/>
      <c r="JTL47" s="451"/>
      <c r="JTM47" s="457"/>
      <c r="JTN47" s="451"/>
      <c r="JTO47" s="457"/>
      <c r="JTP47" s="457"/>
      <c r="JTQ47" s="457"/>
      <c r="JTR47" s="271"/>
      <c r="JTS47" s="271"/>
      <c r="JTT47" s="451"/>
      <c r="JTU47" s="454"/>
      <c r="JTV47" s="451"/>
      <c r="JTW47" s="454"/>
      <c r="JTX47" s="458"/>
      <c r="JTY47" s="459"/>
      <c r="JTZ47" s="460"/>
      <c r="JUA47" s="461"/>
      <c r="JUB47" s="462"/>
      <c r="JUC47" s="458"/>
      <c r="JUD47" s="451"/>
      <c r="JUE47" s="463"/>
      <c r="JUF47" s="451"/>
      <c r="JUG47" s="451"/>
      <c r="JUH47" s="453"/>
      <c r="JUJ47" s="449"/>
      <c r="JUK47" s="449"/>
      <c r="JUL47" s="449"/>
      <c r="JUM47" s="450"/>
      <c r="JUN47" s="451"/>
      <c r="JUO47" s="451"/>
      <c r="JUP47" s="451"/>
      <c r="JUQ47" s="449"/>
      <c r="JUR47" s="452"/>
      <c r="JUS47" s="453"/>
      <c r="JUT47" s="454"/>
      <c r="JUU47" s="449"/>
      <c r="JUV47" s="453"/>
      <c r="JUW47" s="453"/>
      <c r="JUX47" s="450"/>
      <c r="JUY47" s="454"/>
      <c r="JUZ47" s="455"/>
      <c r="JVA47" s="453"/>
      <c r="JVB47" s="456"/>
      <c r="JVC47" s="453"/>
      <c r="JVD47" s="456"/>
      <c r="JVE47" s="454"/>
      <c r="JVF47" s="451"/>
      <c r="JVG47" s="454"/>
      <c r="JVH47" s="450"/>
      <c r="JVI47" s="456"/>
      <c r="JVJ47" s="456"/>
      <c r="JVK47" s="456"/>
      <c r="JVL47" s="456"/>
      <c r="JVM47" s="271"/>
      <c r="JVN47" s="451"/>
      <c r="JVO47" s="454"/>
      <c r="JVP47" s="451"/>
      <c r="JVQ47" s="457"/>
      <c r="JVR47" s="271"/>
      <c r="JVS47" s="451"/>
      <c r="JVT47" s="454"/>
      <c r="JVU47" s="451"/>
      <c r="JVV47" s="457"/>
      <c r="JVW47" s="451"/>
      <c r="JVX47" s="457"/>
      <c r="JVY47" s="457"/>
      <c r="JVZ47" s="457"/>
      <c r="JWA47" s="271"/>
      <c r="JWB47" s="271"/>
      <c r="JWC47" s="451"/>
      <c r="JWD47" s="454"/>
      <c r="JWE47" s="451"/>
      <c r="JWF47" s="454"/>
      <c r="JWG47" s="458"/>
      <c r="JWH47" s="459"/>
      <c r="JWI47" s="460"/>
      <c r="JWJ47" s="461"/>
      <c r="JWK47" s="462"/>
      <c r="JWL47" s="458"/>
      <c r="JWM47" s="451"/>
      <c r="JWN47" s="463"/>
      <c r="JWO47" s="451"/>
      <c r="JWP47" s="451"/>
      <c r="JWQ47" s="453"/>
      <c r="JWS47" s="449"/>
      <c r="JWT47" s="449"/>
      <c r="JWU47" s="449"/>
      <c r="JWV47" s="450"/>
      <c r="JWW47" s="451"/>
      <c r="JWX47" s="451"/>
      <c r="JWY47" s="451"/>
      <c r="JWZ47" s="449"/>
      <c r="JXA47" s="452"/>
      <c r="JXB47" s="453"/>
      <c r="JXC47" s="454"/>
      <c r="JXD47" s="449"/>
      <c r="JXE47" s="453"/>
      <c r="JXF47" s="453"/>
      <c r="JXG47" s="450"/>
      <c r="JXH47" s="454"/>
      <c r="JXI47" s="455"/>
      <c r="JXJ47" s="453"/>
      <c r="JXK47" s="456"/>
      <c r="JXL47" s="453"/>
      <c r="JXM47" s="456"/>
      <c r="JXN47" s="454"/>
      <c r="JXO47" s="451"/>
      <c r="JXP47" s="454"/>
      <c r="JXQ47" s="450"/>
      <c r="JXR47" s="456"/>
      <c r="JXS47" s="456"/>
      <c r="JXT47" s="456"/>
      <c r="JXU47" s="456"/>
      <c r="JXV47" s="271"/>
      <c r="JXW47" s="451"/>
      <c r="JXX47" s="454"/>
      <c r="JXY47" s="451"/>
      <c r="JXZ47" s="457"/>
      <c r="JYA47" s="271"/>
      <c r="JYB47" s="451"/>
      <c r="JYC47" s="454"/>
      <c r="JYD47" s="451"/>
      <c r="JYE47" s="457"/>
      <c r="JYF47" s="451"/>
      <c r="JYG47" s="457"/>
      <c r="JYH47" s="457"/>
      <c r="JYI47" s="457"/>
      <c r="JYJ47" s="271"/>
      <c r="JYK47" s="271"/>
      <c r="JYL47" s="451"/>
      <c r="JYM47" s="454"/>
      <c r="JYN47" s="451"/>
      <c r="JYO47" s="454"/>
      <c r="JYP47" s="458"/>
      <c r="JYQ47" s="459"/>
      <c r="JYR47" s="460"/>
      <c r="JYS47" s="461"/>
      <c r="JYT47" s="462"/>
      <c r="JYU47" s="458"/>
      <c r="JYV47" s="451"/>
      <c r="JYW47" s="463"/>
      <c r="JYX47" s="451"/>
      <c r="JYY47" s="451"/>
      <c r="JYZ47" s="453"/>
      <c r="JZB47" s="449"/>
      <c r="JZC47" s="449"/>
      <c r="JZD47" s="449"/>
      <c r="JZE47" s="450"/>
      <c r="JZF47" s="451"/>
      <c r="JZG47" s="451"/>
      <c r="JZH47" s="451"/>
      <c r="JZI47" s="449"/>
      <c r="JZJ47" s="452"/>
      <c r="JZK47" s="453"/>
      <c r="JZL47" s="454"/>
      <c r="JZM47" s="449"/>
      <c r="JZN47" s="453"/>
      <c r="JZO47" s="453"/>
      <c r="JZP47" s="450"/>
      <c r="JZQ47" s="454"/>
      <c r="JZR47" s="455"/>
      <c r="JZS47" s="453"/>
      <c r="JZT47" s="456"/>
      <c r="JZU47" s="453"/>
      <c r="JZV47" s="456"/>
      <c r="JZW47" s="454"/>
      <c r="JZX47" s="451"/>
      <c r="JZY47" s="454"/>
      <c r="JZZ47" s="450"/>
      <c r="KAA47" s="456"/>
      <c r="KAB47" s="456"/>
      <c r="KAC47" s="456"/>
      <c r="KAD47" s="456"/>
      <c r="KAE47" s="271"/>
      <c r="KAF47" s="451"/>
      <c r="KAG47" s="454"/>
      <c r="KAH47" s="451"/>
      <c r="KAI47" s="457"/>
      <c r="KAJ47" s="271"/>
      <c r="KAK47" s="451"/>
      <c r="KAL47" s="454"/>
      <c r="KAM47" s="451"/>
      <c r="KAN47" s="457"/>
      <c r="KAO47" s="451"/>
      <c r="KAP47" s="457"/>
      <c r="KAQ47" s="457"/>
      <c r="KAR47" s="457"/>
      <c r="KAS47" s="271"/>
      <c r="KAT47" s="271"/>
      <c r="KAU47" s="451"/>
      <c r="KAV47" s="454"/>
      <c r="KAW47" s="451"/>
      <c r="KAX47" s="454"/>
      <c r="KAY47" s="458"/>
      <c r="KAZ47" s="459"/>
      <c r="KBA47" s="460"/>
      <c r="KBB47" s="461"/>
      <c r="KBC47" s="462"/>
      <c r="KBD47" s="458"/>
      <c r="KBE47" s="451"/>
      <c r="KBF47" s="463"/>
      <c r="KBG47" s="451"/>
      <c r="KBH47" s="451"/>
      <c r="KBI47" s="453"/>
      <c r="KBK47" s="449"/>
      <c r="KBL47" s="449"/>
      <c r="KBM47" s="449"/>
      <c r="KBN47" s="450"/>
      <c r="KBO47" s="451"/>
      <c r="KBP47" s="451"/>
      <c r="KBQ47" s="451"/>
      <c r="KBR47" s="449"/>
      <c r="KBS47" s="452"/>
      <c r="KBT47" s="453"/>
      <c r="KBU47" s="454"/>
      <c r="KBV47" s="449"/>
      <c r="KBW47" s="453"/>
      <c r="KBX47" s="453"/>
      <c r="KBY47" s="450"/>
      <c r="KBZ47" s="454"/>
      <c r="KCA47" s="455"/>
      <c r="KCB47" s="453"/>
      <c r="KCC47" s="456"/>
      <c r="KCD47" s="453"/>
      <c r="KCE47" s="456"/>
      <c r="KCF47" s="454"/>
      <c r="KCG47" s="451"/>
      <c r="KCH47" s="454"/>
      <c r="KCI47" s="450"/>
      <c r="KCJ47" s="456"/>
      <c r="KCK47" s="456"/>
      <c r="KCL47" s="456"/>
      <c r="KCM47" s="456"/>
      <c r="KCN47" s="271"/>
      <c r="KCO47" s="451"/>
      <c r="KCP47" s="454"/>
      <c r="KCQ47" s="451"/>
      <c r="KCR47" s="457"/>
      <c r="KCS47" s="271"/>
      <c r="KCT47" s="451"/>
      <c r="KCU47" s="454"/>
      <c r="KCV47" s="451"/>
      <c r="KCW47" s="457"/>
      <c r="KCX47" s="451"/>
      <c r="KCY47" s="457"/>
      <c r="KCZ47" s="457"/>
      <c r="KDA47" s="457"/>
      <c r="KDB47" s="271"/>
      <c r="KDC47" s="271"/>
      <c r="KDD47" s="451"/>
      <c r="KDE47" s="454"/>
      <c r="KDF47" s="451"/>
      <c r="KDG47" s="454"/>
      <c r="KDH47" s="458"/>
      <c r="KDI47" s="459"/>
      <c r="KDJ47" s="460"/>
      <c r="KDK47" s="461"/>
      <c r="KDL47" s="462"/>
      <c r="KDM47" s="458"/>
      <c r="KDN47" s="451"/>
      <c r="KDO47" s="463"/>
      <c r="KDP47" s="451"/>
      <c r="KDQ47" s="451"/>
      <c r="KDR47" s="453"/>
      <c r="KDT47" s="449"/>
      <c r="KDU47" s="449"/>
      <c r="KDV47" s="449"/>
      <c r="KDW47" s="450"/>
      <c r="KDX47" s="451"/>
      <c r="KDY47" s="451"/>
      <c r="KDZ47" s="451"/>
      <c r="KEA47" s="449"/>
      <c r="KEB47" s="452"/>
      <c r="KEC47" s="453"/>
      <c r="KED47" s="454"/>
      <c r="KEE47" s="449"/>
      <c r="KEF47" s="453"/>
      <c r="KEG47" s="453"/>
      <c r="KEH47" s="450"/>
      <c r="KEI47" s="454"/>
      <c r="KEJ47" s="455"/>
      <c r="KEK47" s="453"/>
      <c r="KEL47" s="456"/>
      <c r="KEM47" s="453"/>
      <c r="KEN47" s="456"/>
      <c r="KEO47" s="454"/>
      <c r="KEP47" s="451"/>
      <c r="KEQ47" s="454"/>
      <c r="KER47" s="450"/>
      <c r="KES47" s="456"/>
      <c r="KET47" s="456"/>
      <c r="KEU47" s="456"/>
      <c r="KEV47" s="456"/>
      <c r="KEW47" s="271"/>
      <c r="KEX47" s="451"/>
      <c r="KEY47" s="454"/>
      <c r="KEZ47" s="451"/>
      <c r="KFA47" s="457"/>
      <c r="KFB47" s="271"/>
      <c r="KFC47" s="451"/>
      <c r="KFD47" s="454"/>
      <c r="KFE47" s="451"/>
      <c r="KFF47" s="457"/>
      <c r="KFG47" s="451"/>
      <c r="KFH47" s="457"/>
      <c r="KFI47" s="457"/>
      <c r="KFJ47" s="457"/>
      <c r="KFK47" s="271"/>
      <c r="KFL47" s="271"/>
      <c r="KFM47" s="451"/>
      <c r="KFN47" s="454"/>
      <c r="KFO47" s="451"/>
      <c r="KFP47" s="454"/>
      <c r="KFQ47" s="458"/>
      <c r="KFR47" s="459"/>
      <c r="KFS47" s="460"/>
      <c r="KFT47" s="461"/>
      <c r="KFU47" s="462"/>
      <c r="KFV47" s="458"/>
      <c r="KFW47" s="451"/>
      <c r="KFX47" s="463"/>
      <c r="KFY47" s="451"/>
      <c r="KFZ47" s="451"/>
      <c r="KGA47" s="453"/>
      <c r="KGC47" s="449"/>
      <c r="KGD47" s="449"/>
      <c r="KGE47" s="449"/>
      <c r="KGF47" s="450"/>
      <c r="KGG47" s="451"/>
      <c r="KGH47" s="451"/>
      <c r="KGI47" s="451"/>
      <c r="KGJ47" s="449"/>
      <c r="KGK47" s="452"/>
      <c r="KGL47" s="453"/>
      <c r="KGM47" s="454"/>
      <c r="KGN47" s="449"/>
      <c r="KGO47" s="453"/>
      <c r="KGP47" s="453"/>
      <c r="KGQ47" s="450"/>
      <c r="KGR47" s="454"/>
      <c r="KGS47" s="455"/>
      <c r="KGT47" s="453"/>
      <c r="KGU47" s="456"/>
      <c r="KGV47" s="453"/>
      <c r="KGW47" s="456"/>
      <c r="KGX47" s="454"/>
      <c r="KGY47" s="451"/>
      <c r="KGZ47" s="454"/>
      <c r="KHA47" s="450"/>
      <c r="KHB47" s="456"/>
      <c r="KHC47" s="456"/>
      <c r="KHD47" s="456"/>
      <c r="KHE47" s="456"/>
      <c r="KHF47" s="271"/>
      <c r="KHG47" s="451"/>
      <c r="KHH47" s="454"/>
      <c r="KHI47" s="451"/>
      <c r="KHJ47" s="457"/>
      <c r="KHK47" s="271"/>
      <c r="KHL47" s="451"/>
      <c r="KHM47" s="454"/>
      <c r="KHN47" s="451"/>
      <c r="KHO47" s="457"/>
      <c r="KHP47" s="451"/>
      <c r="KHQ47" s="457"/>
      <c r="KHR47" s="457"/>
      <c r="KHS47" s="457"/>
      <c r="KHT47" s="271"/>
      <c r="KHU47" s="271"/>
      <c r="KHV47" s="451"/>
      <c r="KHW47" s="454"/>
      <c r="KHX47" s="451"/>
      <c r="KHY47" s="454"/>
      <c r="KHZ47" s="458"/>
      <c r="KIA47" s="459"/>
      <c r="KIB47" s="460"/>
      <c r="KIC47" s="461"/>
      <c r="KID47" s="462"/>
      <c r="KIE47" s="458"/>
      <c r="KIF47" s="451"/>
      <c r="KIG47" s="463"/>
      <c r="KIH47" s="451"/>
      <c r="KII47" s="451"/>
      <c r="KIJ47" s="453"/>
      <c r="KIL47" s="449"/>
      <c r="KIM47" s="449"/>
      <c r="KIN47" s="449"/>
      <c r="KIO47" s="450"/>
      <c r="KIP47" s="451"/>
      <c r="KIQ47" s="451"/>
      <c r="KIR47" s="451"/>
      <c r="KIS47" s="449"/>
      <c r="KIT47" s="452"/>
      <c r="KIU47" s="453"/>
      <c r="KIV47" s="454"/>
      <c r="KIW47" s="449"/>
      <c r="KIX47" s="453"/>
      <c r="KIY47" s="453"/>
      <c r="KIZ47" s="450"/>
      <c r="KJA47" s="454"/>
      <c r="KJB47" s="455"/>
      <c r="KJC47" s="453"/>
      <c r="KJD47" s="456"/>
      <c r="KJE47" s="453"/>
      <c r="KJF47" s="456"/>
      <c r="KJG47" s="454"/>
      <c r="KJH47" s="451"/>
      <c r="KJI47" s="454"/>
      <c r="KJJ47" s="450"/>
      <c r="KJK47" s="456"/>
      <c r="KJL47" s="456"/>
      <c r="KJM47" s="456"/>
      <c r="KJN47" s="456"/>
      <c r="KJO47" s="271"/>
      <c r="KJP47" s="451"/>
      <c r="KJQ47" s="454"/>
      <c r="KJR47" s="451"/>
      <c r="KJS47" s="457"/>
      <c r="KJT47" s="271"/>
      <c r="KJU47" s="451"/>
      <c r="KJV47" s="454"/>
      <c r="KJW47" s="451"/>
      <c r="KJX47" s="457"/>
      <c r="KJY47" s="451"/>
      <c r="KJZ47" s="457"/>
      <c r="KKA47" s="457"/>
      <c r="KKB47" s="457"/>
      <c r="KKC47" s="271"/>
      <c r="KKD47" s="271"/>
      <c r="KKE47" s="451"/>
      <c r="KKF47" s="454"/>
      <c r="KKG47" s="451"/>
      <c r="KKH47" s="454"/>
      <c r="KKI47" s="458"/>
      <c r="KKJ47" s="459"/>
      <c r="KKK47" s="460"/>
      <c r="KKL47" s="461"/>
      <c r="KKM47" s="462"/>
      <c r="KKN47" s="458"/>
      <c r="KKO47" s="451"/>
      <c r="KKP47" s="463"/>
      <c r="KKQ47" s="451"/>
      <c r="KKR47" s="451"/>
      <c r="KKS47" s="453"/>
      <c r="KKU47" s="449"/>
      <c r="KKV47" s="449"/>
      <c r="KKW47" s="449"/>
      <c r="KKX47" s="450"/>
      <c r="KKY47" s="451"/>
      <c r="KKZ47" s="451"/>
      <c r="KLA47" s="451"/>
      <c r="KLB47" s="449"/>
      <c r="KLC47" s="452"/>
      <c r="KLD47" s="453"/>
      <c r="KLE47" s="454"/>
      <c r="KLF47" s="449"/>
      <c r="KLG47" s="453"/>
      <c r="KLH47" s="453"/>
      <c r="KLI47" s="450"/>
      <c r="KLJ47" s="454"/>
      <c r="KLK47" s="455"/>
      <c r="KLL47" s="453"/>
      <c r="KLM47" s="456"/>
      <c r="KLN47" s="453"/>
      <c r="KLO47" s="456"/>
      <c r="KLP47" s="454"/>
      <c r="KLQ47" s="451"/>
      <c r="KLR47" s="454"/>
      <c r="KLS47" s="450"/>
      <c r="KLT47" s="456"/>
      <c r="KLU47" s="456"/>
      <c r="KLV47" s="456"/>
      <c r="KLW47" s="456"/>
      <c r="KLX47" s="271"/>
      <c r="KLY47" s="451"/>
      <c r="KLZ47" s="454"/>
      <c r="KMA47" s="451"/>
      <c r="KMB47" s="457"/>
      <c r="KMC47" s="271"/>
      <c r="KMD47" s="451"/>
      <c r="KME47" s="454"/>
      <c r="KMF47" s="451"/>
      <c r="KMG47" s="457"/>
      <c r="KMH47" s="451"/>
      <c r="KMI47" s="457"/>
      <c r="KMJ47" s="457"/>
      <c r="KMK47" s="457"/>
      <c r="KML47" s="271"/>
      <c r="KMM47" s="271"/>
      <c r="KMN47" s="451"/>
      <c r="KMO47" s="454"/>
      <c r="KMP47" s="451"/>
      <c r="KMQ47" s="454"/>
      <c r="KMR47" s="458"/>
      <c r="KMS47" s="459"/>
      <c r="KMT47" s="460"/>
      <c r="KMU47" s="461"/>
      <c r="KMV47" s="462"/>
      <c r="KMW47" s="458"/>
      <c r="KMX47" s="451"/>
      <c r="KMY47" s="463"/>
      <c r="KMZ47" s="451"/>
      <c r="KNA47" s="451"/>
      <c r="KNB47" s="453"/>
      <c r="KND47" s="449"/>
      <c r="KNE47" s="449"/>
      <c r="KNF47" s="449"/>
      <c r="KNG47" s="450"/>
      <c r="KNH47" s="451"/>
      <c r="KNI47" s="451"/>
      <c r="KNJ47" s="451"/>
      <c r="KNK47" s="449"/>
      <c r="KNL47" s="452"/>
      <c r="KNM47" s="453"/>
      <c r="KNN47" s="454"/>
      <c r="KNO47" s="449"/>
      <c r="KNP47" s="453"/>
      <c r="KNQ47" s="453"/>
      <c r="KNR47" s="450"/>
      <c r="KNS47" s="454"/>
      <c r="KNT47" s="455"/>
      <c r="KNU47" s="453"/>
      <c r="KNV47" s="456"/>
      <c r="KNW47" s="453"/>
      <c r="KNX47" s="456"/>
      <c r="KNY47" s="454"/>
      <c r="KNZ47" s="451"/>
      <c r="KOA47" s="454"/>
      <c r="KOB47" s="450"/>
      <c r="KOC47" s="456"/>
      <c r="KOD47" s="456"/>
      <c r="KOE47" s="456"/>
      <c r="KOF47" s="456"/>
      <c r="KOG47" s="271"/>
      <c r="KOH47" s="451"/>
      <c r="KOI47" s="454"/>
      <c r="KOJ47" s="451"/>
      <c r="KOK47" s="457"/>
      <c r="KOL47" s="271"/>
      <c r="KOM47" s="451"/>
      <c r="KON47" s="454"/>
      <c r="KOO47" s="451"/>
      <c r="KOP47" s="457"/>
      <c r="KOQ47" s="451"/>
      <c r="KOR47" s="457"/>
      <c r="KOS47" s="457"/>
      <c r="KOT47" s="457"/>
      <c r="KOU47" s="271"/>
      <c r="KOV47" s="271"/>
      <c r="KOW47" s="451"/>
      <c r="KOX47" s="454"/>
      <c r="KOY47" s="451"/>
      <c r="KOZ47" s="454"/>
      <c r="KPA47" s="458"/>
      <c r="KPB47" s="459"/>
      <c r="KPC47" s="460"/>
      <c r="KPD47" s="461"/>
      <c r="KPE47" s="462"/>
      <c r="KPF47" s="458"/>
      <c r="KPG47" s="451"/>
      <c r="KPH47" s="463"/>
      <c r="KPI47" s="451"/>
      <c r="KPJ47" s="451"/>
      <c r="KPK47" s="453"/>
      <c r="KPM47" s="449"/>
      <c r="KPN47" s="449"/>
      <c r="KPO47" s="449"/>
      <c r="KPP47" s="450"/>
      <c r="KPQ47" s="451"/>
      <c r="KPR47" s="451"/>
      <c r="KPS47" s="451"/>
      <c r="KPT47" s="449"/>
      <c r="KPU47" s="452"/>
      <c r="KPV47" s="453"/>
      <c r="KPW47" s="454"/>
      <c r="KPX47" s="449"/>
      <c r="KPY47" s="453"/>
      <c r="KPZ47" s="453"/>
      <c r="KQA47" s="450"/>
      <c r="KQB47" s="454"/>
      <c r="KQC47" s="455"/>
      <c r="KQD47" s="453"/>
      <c r="KQE47" s="456"/>
      <c r="KQF47" s="453"/>
      <c r="KQG47" s="456"/>
      <c r="KQH47" s="454"/>
      <c r="KQI47" s="451"/>
      <c r="KQJ47" s="454"/>
      <c r="KQK47" s="450"/>
      <c r="KQL47" s="456"/>
      <c r="KQM47" s="456"/>
      <c r="KQN47" s="456"/>
      <c r="KQO47" s="456"/>
      <c r="KQP47" s="271"/>
      <c r="KQQ47" s="451"/>
      <c r="KQR47" s="454"/>
      <c r="KQS47" s="451"/>
      <c r="KQT47" s="457"/>
      <c r="KQU47" s="271"/>
      <c r="KQV47" s="451"/>
      <c r="KQW47" s="454"/>
      <c r="KQX47" s="451"/>
      <c r="KQY47" s="457"/>
      <c r="KQZ47" s="451"/>
      <c r="KRA47" s="457"/>
      <c r="KRB47" s="457"/>
      <c r="KRC47" s="457"/>
      <c r="KRD47" s="271"/>
      <c r="KRE47" s="271"/>
      <c r="KRF47" s="451"/>
      <c r="KRG47" s="454"/>
      <c r="KRH47" s="451"/>
      <c r="KRI47" s="454"/>
      <c r="KRJ47" s="458"/>
      <c r="KRK47" s="459"/>
      <c r="KRL47" s="460"/>
      <c r="KRM47" s="461"/>
      <c r="KRN47" s="462"/>
      <c r="KRO47" s="458"/>
      <c r="KRP47" s="451"/>
      <c r="KRQ47" s="463"/>
      <c r="KRR47" s="451"/>
      <c r="KRS47" s="451"/>
      <c r="KRT47" s="453"/>
      <c r="KRV47" s="449"/>
      <c r="KRW47" s="449"/>
      <c r="KRX47" s="449"/>
      <c r="KRY47" s="450"/>
      <c r="KRZ47" s="451"/>
      <c r="KSA47" s="451"/>
      <c r="KSB47" s="451"/>
      <c r="KSC47" s="449"/>
      <c r="KSD47" s="452"/>
      <c r="KSE47" s="453"/>
      <c r="KSF47" s="454"/>
      <c r="KSG47" s="449"/>
      <c r="KSH47" s="453"/>
      <c r="KSI47" s="453"/>
      <c r="KSJ47" s="450"/>
      <c r="KSK47" s="454"/>
      <c r="KSL47" s="455"/>
      <c r="KSM47" s="453"/>
      <c r="KSN47" s="456"/>
      <c r="KSO47" s="453"/>
      <c r="KSP47" s="456"/>
      <c r="KSQ47" s="454"/>
      <c r="KSR47" s="451"/>
      <c r="KSS47" s="454"/>
      <c r="KST47" s="450"/>
      <c r="KSU47" s="456"/>
      <c r="KSV47" s="456"/>
      <c r="KSW47" s="456"/>
      <c r="KSX47" s="456"/>
      <c r="KSY47" s="271"/>
      <c r="KSZ47" s="451"/>
      <c r="KTA47" s="454"/>
      <c r="KTB47" s="451"/>
      <c r="KTC47" s="457"/>
      <c r="KTD47" s="271"/>
      <c r="KTE47" s="451"/>
      <c r="KTF47" s="454"/>
      <c r="KTG47" s="451"/>
      <c r="KTH47" s="457"/>
      <c r="KTI47" s="451"/>
      <c r="KTJ47" s="457"/>
      <c r="KTK47" s="457"/>
      <c r="KTL47" s="457"/>
      <c r="KTM47" s="271"/>
      <c r="KTN47" s="271"/>
      <c r="KTO47" s="451"/>
      <c r="KTP47" s="454"/>
      <c r="KTQ47" s="451"/>
      <c r="KTR47" s="454"/>
      <c r="KTS47" s="458"/>
      <c r="KTT47" s="459"/>
      <c r="KTU47" s="460"/>
      <c r="KTV47" s="461"/>
      <c r="KTW47" s="462"/>
      <c r="KTX47" s="458"/>
      <c r="KTY47" s="451"/>
      <c r="KTZ47" s="463"/>
      <c r="KUA47" s="451"/>
      <c r="KUB47" s="451"/>
      <c r="KUC47" s="453"/>
      <c r="KUE47" s="449"/>
      <c r="KUF47" s="449"/>
      <c r="KUG47" s="449"/>
      <c r="KUH47" s="450"/>
      <c r="KUI47" s="451"/>
      <c r="KUJ47" s="451"/>
      <c r="KUK47" s="451"/>
      <c r="KUL47" s="449"/>
      <c r="KUM47" s="452"/>
      <c r="KUN47" s="453"/>
      <c r="KUO47" s="454"/>
      <c r="KUP47" s="449"/>
      <c r="KUQ47" s="453"/>
      <c r="KUR47" s="453"/>
      <c r="KUS47" s="450"/>
      <c r="KUT47" s="454"/>
      <c r="KUU47" s="455"/>
      <c r="KUV47" s="453"/>
      <c r="KUW47" s="456"/>
      <c r="KUX47" s="453"/>
      <c r="KUY47" s="456"/>
      <c r="KUZ47" s="454"/>
      <c r="KVA47" s="451"/>
      <c r="KVB47" s="454"/>
      <c r="KVC47" s="450"/>
      <c r="KVD47" s="456"/>
      <c r="KVE47" s="456"/>
      <c r="KVF47" s="456"/>
      <c r="KVG47" s="456"/>
      <c r="KVH47" s="271"/>
      <c r="KVI47" s="451"/>
      <c r="KVJ47" s="454"/>
      <c r="KVK47" s="451"/>
      <c r="KVL47" s="457"/>
      <c r="KVM47" s="271"/>
      <c r="KVN47" s="451"/>
      <c r="KVO47" s="454"/>
      <c r="KVP47" s="451"/>
      <c r="KVQ47" s="457"/>
      <c r="KVR47" s="451"/>
      <c r="KVS47" s="457"/>
      <c r="KVT47" s="457"/>
      <c r="KVU47" s="457"/>
      <c r="KVV47" s="271"/>
      <c r="KVW47" s="271"/>
      <c r="KVX47" s="451"/>
      <c r="KVY47" s="454"/>
      <c r="KVZ47" s="451"/>
      <c r="KWA47" s="454"/>
      <c r="KWB47" s="458"/>
      <c r="KWC47" s="459"/>
      <c r="KWD47" s="460"/>
      <c r="KWE47" s="461"/>
      <c r="KWF47" s="462"/>
      <c r="KWG47" s="458"/>
      <c r="KWH47" s="451"/>
      <c r="KWI47" s="463"/>
      <c r="KWJ47" s="451"/>
      <c r="KWK47" s="451"/>
      <c r="KWL47" s="453"/>
      <c r="KWN47" s="449"/>
      <c r="KWO47" s="449"/>
      <c r="KWP47" s="449"/>
      <c r="KWQ47" s="450"/>
      <c r="KWR47" s="451"/>
      <c r="KWS47" s="451"/>
      <c r="KWT47" s="451"/>
      <c r="KWU47" s="449"/>
      <c r="KWV47" s="452"/>
      <c r="KWW47" s="453"/>
      <c r="KWX47" s="454"/>
      <c r="KWY47" s="449"/>
      <c r="KWZ47" s="453"/>
      <c r="KXA47" s="453"/>
      <c r="KXB47" s="450"/>
      <c r="KXC47" s="454"/>
      <c r="KXD47" s="455"/>
      <c r="KXE47" s="453"/>
      <c r="KXF47" s="456"/>
      <c r="KXG47" s="453"/>
      <c r="KXH47" s="456"/>
      <c r="KXI47" s="454"/>
      <c r="KXJ47" s="451"/>
      <c r="KXK47" s="454"/>
      <c r="KXL47" s="450"/>
      <c r="KXM47" s="456"/>
      <c r="KXN47" s="456"/>
      <c r="KXO47" s="456"/>
      <c r="KXP47" s="456"/>
      <c r="KXQ47" s="271"/>
      <c r="KXR47" s="451"/>
      <c r="KXS47" s="454"/>
      <c r="KXT47" s="451"/>
      <c r="KXU47" s="457"/>
      <c r="KXV47" s="271"/>
      <c r="KXW47" s="451"/>
      <c r="KXX47" s="454"/>
      <c r="KXY47" s="451"/>
      <c r="KXZ47" s="457"/>
      <c r="KYA47" s="451"/>
      <c r="KYB47" s="457"/>
      <c r="KYC47" s="457"/>
      <c r="KYD47" s="457"/>
      <c r="KYE47" s="271"/>
      <c r="KYF47" s="271"/>
      <c r="KYG47" s="451"/>
      <c r="KYH47" s="454"/>
      <c r="KYI47" s="451"/>
      <c r="KYJ47" s="454"/>
      <c r="KYK47" s="458"/>
      <c r="KYL47" s="459"/>
      <c r="KYM47" s="460"/>
      <c r="KYN47" s="461"/>
      <c r="KYO47" s="462"/>
      <c r="KYP47" s="458"/>
      <c r="KYQ47" s="451"/>
      <c r="KYR47" s="463"/>
      <c r="KYS47" s="451"/>
      <c r="KYT47" s="451"/>
      <c r="KYU47" s="453"/>
      <c r="KYW47" s="449"/>
      <c r="KYX47" s="449"/>
      <c r="KYY47" s="449"/>
      <c r="KYZ47" s="450"/>
      <c r="KZA47" s="451"/>
      <c r="KZB47" s="451"/>
      <c r="KZC47" s="451"/>
      <c r="KZD47" s="449"/>
      <c r="KZE47" s="452"/>
      <c r="KZF47" s="453"/>
      <c r="KZG47" s="454"/>
      <c r="KZH47" s="449"/>
      <c r="KZI47" s="453"/>
      <c r="KZJ47" s="453"/>
      <c r="KZK47" s="450"/>
      <c r="KZL47" s="454"/>
      <c r="KZM47" s="455"/>
      <c r="KZN47" s="453"/>
      <c r="KZO47" s="456"/>
      <c r="KZP47" s="453"/>
      <c r="KZQ47" s="456"/>
      <c r="KZR47" s="454"/>
      <c r="KZS47" s="451"/>
      <c r="KZT47" s="454"/>
      <c r="KZU47" s="450"/>
      <c r="KZV47" s="456"/>
      <c r="KZW47" s="456"/>
      <c r="KZX47" s="456"/>
      <c r="KZY47" s="456"/>
      <c r="KZZ47" s="271"/>
      <c r="LAA47" s="451"/>
      <c r="LAB47" s="454"/>
      <c r="LAC47" s="451"/>
      <c r="LAD47" s="457"/>
      <c r="LAE47" s="271"/>
      <c r="LAF47" s="451"/>
      <c r="LAG47" s="454"/>
      <c r="LAH47" s="451"/>
      <c r="LAI47" s="457"/>
      <c r="LAJ47" s="451"/>
      <c r="LAK47" s="457"/>
      <c r="LAL47" s="457"/>
      <c r="LAM47" s="457"/>
      <c r="LAN47" s="271"/>
      <c r="LAO47" s="271"/>
      <c r="LAP47" s="451"/>
      <c r="LAQ47" s="454"/>
      <c r="LAR47" s="451"/>
      <c r="LAS47" s="454"/>
      <c r="LAT47" s="458"/>
      <c r="LAU47" s="459"/>
      <c r="LAV47" s="460"/>
      <c r="LAW47" s="461"/>
      <c r="LAX47" s="462"/>
      <c r="LAY47" s="458"/>
      <c r="LAZ47" s="451"/>
      <c r="LBA47" s="463"/>
      <c r="LBB47" s="451"/>
      <c r="LBC47" s="451"/>
      <c r="LBD47" s="453"/>
      <c r="LBF47" s="449"/>
      <c r="LBG47" s="449"/>
      <c r="LBH47" s="449"/>
      <c r="LBI47" s="450"/>
      <c r="LBJ47" s="451"/>
      <c r="LBK47" s="451"/>
      <c r="LBL47" s="451"/>
      <c r="LBM47" s="449"/>
      <c r="LBN47" s="452"/>
      <c r="LBO47" s="453"/>
      <c r="LBP47" s="454"/>
      <c r="LBQ47" s="449"/>
      <c r="LBR47" s="453"/>
      <c r="LBS47" s="453"/>
      <c r="LBT47" s="450"/>
      <c r="LBU47" s="454"/>
      <c r="LBV47" s="455"/>
      <c r="LBW47" s="453"/>
      <c r="LBX47" s="456"/>
      <c r="LBY47" s="453"/>
      <c r="LBZ47" s="456"/>
      <c r="LCA47" s="454"/>
      <c r="LCB47" s="451"/>
      <c r="LCC47" s="454"/>
      <c r="LCD47" s="450"/>
      <c r="LCE47" s="456"/>
      <c r="LCF47" s="456"/>
      <c r="LCG47" s="456"/>
      <c r="LCH47" s="456"/>
      <c r="LCI47" s="271"/>
      <c r="LCJ47" s="451"/>
      <c r="LCK47" s="454"/>
      <c r="LCL47" s="451"/>
      <c r="LCM47" s="457"/>
      <c r="LCN47" s="271"/>
      <c r="LCO47" s="451"/>
      <c r="LCP47" s="454"/>
      <c r="LCQ47" s="451"/>
      <c r="LCR47" s="457"/>
      <c r="LCS47" s="451"/>
      <c r="LCT47" s="457"/>
      <c r="LCU47" s="457"/>
      <c r="LCV47" s="457"/>
      <c r="LCW47" s="271"/>
      <c r="LCX47" s="271"/>
      <c r="LCY47" s="451"/>
      <c r="LCZ47" s="454"/>
      <c r="LDA47" s="451"/>
      <c r="LDB47" s="454"/>
      <c r="LDC47" s="458"/>
      <c r="LDD47" s="459"/>
      <c r="LDE47" s="460"/>
      <c r="LDF47" s="461"/>
      <c r="LDG47" s="462"/>
      <c r="LDH47" s="458"/>
      <c r="LDI47" s="451"/>
      <c r="LDJ47" s="463"/>
      <c r="LDK47" s="451"/>
      <c r="LDL47" s="451"/>
      <c r="LDM47" s="453"/>
      <c r="LDO47" s="449"/>
      <c r="LDP47" s="449"/>
      <c r="LDQ47" s="449"/>
      <c r="LDR47" s="450"/>
      <c r="LDS47" s="451"/>
      <c r="LDT47" s="451"/>
      <c r="LDU47" s="451"/>
      <c r="LDV47" s="449"/>
      <c r="LDW47" s="452"/>
      <c r="LDX47" s="453"/>
      <c r="LDY47" s="454"/>
      <c r="LDZ47" s="449"/>
      <c r="LEA47" s="453"/>
      <c r="LEB47" s="453"/>
      <c r="LEC47" s="450"/>
      <c r="LED47" s="454"/>
      <c r="LEE47" s="455"/>
      <c r="LEF47" s="453"/>
      <c r="LEG47" s="456"/>
      <c r="LEH47" s="453"/>
      <c r="LEI47" s="456"/>
      <c r="LEJ47" s="454"/>
      <c r="LEK47" s="451"/>
      <c r="LEL47" s="454"/>
      <c r="LEM47" s="450"/>
      <c r="LEN47" s="456"/>
      <c r="LEO47" s="456"/>
      <c r="LEP47" s="456"/>
      <c r="LEQ47" s="456"/>
      <c r="LER47" s="271"/>
      <c r="LES47" s="451"/>
      <c r="LET47" s="454"/>
      <c r="LEU47" s="451"/>
      <c r="LEV47" s="457"/>
      <c r="LEW47" s="271"/>
      <c r="LEX47" s="451"/>
      <c r="LEY47" s="454"/>
      <c r="LEZ47" s="451"/>
      <c r="LFA47" s="457"/>
      <c r="LFB47" s="451"/>
      <c r="LFC47" s="457"/>
      <c r="LFD47" s="457"/>
      <c r="LFE47" s="457"/>
      <c r="LFF47" s="271"/>
      <c r="LFG47" s="271"/>
      <c r="LFH47" s="451"/>
      <c r="LFI47" s="454"/>
      <c r="LFJ47" s="451"/>
      <c r="LFK47" s="454"/>
      <c r="LFL47" s="458"/>
      <c r="LFM47" s="459"/>
      <c r="LFN47" s="460"/>
      <c r="LFO47" s="461"/>
      <c r="LFP47" s="462"/>
      <c r="LFQ47" s="458"/>
      <c r="LFR47" s="451"/>
      <c r="LFS47" s="463"/>
      <c r="LFT47" s="451"/>
      <c r="LFU47" s="451"/>
      <c r="LFV47" s="453"/>
      <c r="LFX47" s="449"/>
      <c r="LFY47" s="449"/>
      <c r="LFZ47" s="449"/>
      <c r="LGA47" s="450"/>
      <c r="LGB47" s="451"/>
      <c r="LGC47" s="451"/>
      <c r="LGD47" s="451"/>
      <c r="LGE47" s="449"/>
      <c r="LGF47" s="452"/>
      <c r="LGG47" s="453"/>
      <c r="LGH47" s="454"/>
      <c r="LGI47" s="449"/>
      <c r="LGJ47" s="453"/>
      <c r="LGK47" s="453"/>
      <c r="LGL47" s="450"/>
      <c r="LGM47" s="454"/>
      <c r="LGN47" s="455"/>
      <c r="LGO47" s="453"/>
      <c r="LGP47" s="456"/>
      <c r="LGQ47" s="453"/>
      <c r="LGR47" s="456"/>
      <c r="LGS47" s="454"/>
      <c r="LGT47" s="451"/>
      <c r="LGU47" s="454"/>
      <c r="LGV47" s="450"/>
      <c r="LGW47" s="456"/>
      <c r="LGX47" s="456"/>
      <c r="LGY47" s="456"/>
      <c r="LGZ47" s="456"/>
      <c r="LHA47" s="271"/>
      <c r="LHB47" s="451"/>
      <c r="LHC47" s="454"/>
      <c r="LHD47" s="451"/>
      <c r="LHE47" s="457"/>
      <c r="LHF47" s="271"/>
      <c r="LHG47" s="451"/>
      <c r="LHH47" s="454"/>
      <c r="LHI47" s="451"/>
      <c r="LHJ47" s="457"/>
      <c r="LHK47" s="451"/>
      <c r="LHL47" s="457"/>
      <c r="LHM47" s="457"/>
      <c r="LHN47" s="457"/>
      <c r="LHO47" s="271"/>
      <c r="LHP47" s="271"/>
      <c r="LHQ47" s="451"/>
      <c r="LHR47" s="454"/>
      <c r="LHS47" s="451"/>
      <c r="LHT47" s="454"/>
      <c r="LHU47" s="458"/>
      <c r="LHV47" s="459"/>
      <c r="LHW47" s="460"/>
      <c r="LHX47" s="461"/>
      <c r="LHY47" s="462"/>
      <c r="LHZ47" s="458"/>
      <c r="LIA47" s="451"/>
      <c r="LIB47" s="463"/>
      <c r="LIC47" s="451"/>
      <c r="LID47" s="451"/>
      <c r="LIE47" s="453"/>
      <c r="LIG47" s="449"/>
      <c r="LIH47" s="449"/>
      <c r="LII47" s="449"/>
      <c r="LIJ47" s="450"/>
      <c r="LIK47" s="451"/>
      <c r="LIL47" s="451"/>
      <c r="LIM47" s="451"/>
      <c r="LIN47" s="449"/>
      <c r="LIO47" s="452"/>
      <c r="LIP47" s="453"/>
      <c r="LIQ47" s="454"/>
      <c r="LIR47" s="449"/>
      <c r="LIS47" s="453"/>
      <c r="LIT47" s="453"/>
      <c r="LIU47" s="450"/>
      <c r="LIV47" s="454"/>
      <c r="LIW47" s="455"/>
      <c r="LIX47" s="453"/>
      <c r="LIY47" s="456"/>
      <c r="LIZ47" s="453"/>
      <c r="LJA47" s="456"/>
      <c r="LJB47" s="454"/>
      <c r="LJC47" s="451"/>
      <c r="LJD47" s="454"/>
      <c r="LJE47" s="450"/>
      <c r="LJF47" s="456"/>
      <c r="LJG47" s="456"/>
      <c r="LJH47" s="456"/>
      <c r="LJI47" s="456"/>
      <c r="LJJ47" s="271"/>
      <c r="LJK47" s="451"/>
      <c r="LJL47" s="454"/>
      <c r="LJM47" s="451"/>
      <c r="LJN47" s="457"/>
      <c r="LJO47" s="271"/>
      <c r="LJP47" s="451"/>
      <c r="LJQ47" s="454"/>
      <c r="LJR47" s="451"/>
      <c r="LJS47" s="457"/>
      <c r="LJT47" s="451"/>
      <c r="LJU47" s="457"/>
      <c r="LJV47" s="457"/>
      <c r="LJW47" s="457"/>
      <c r="LJX47" s="271"/>
      <c r="LJY47" s="271"/>
      <c r="LJZ47" s="451"/>
      <c r="LKA47" s="454"/>
      <c r="LKB47" s="451"/>
      <c r="LKC47" s="454"/>
      <c r="LKD47" s="458"/>
      <c r="LKE47" s="459"/>
      <c r="LKF47" s="460"/>
      <c r="LKG47" s="461"/>
      <c r="LKH47" s="462"/>
      <c r="LKI47" s="458"/>
      <c r="LKJ47" s="451"/>
      <c r="LKK47" s="463"/>
      <c r="LKL47" s="451"/>
      <c r="LKM47" s="451"/>
      <c r="LKN47" s="453"/>
      <c r="LKP47" s="449"/>
      <c r="LKQ47" s="449"/>
      <c r="LKR47" s="449"/>
      <c r="LKS47" s="450"/>
      <c r="LKT47" s="451"/>
      <c r="LKU47" s="451"/>
      <c r="LKV47" s="451"/>
      <c r="LKW47" s="449"/>
      <c r="LKX47" s="452"/>
      <c r="LKY47" s="453"/>
      <c r="LKZ47" s="454"/>
      <c r="LLA47" s="449"/>
      <c r="LLB47" s="453"/>
      <c r="LLC47" s="453"/>
      <c r="LLD47" s="450"/>
      <c r="LLE47" s="454"/>
      <c r="LLF47" s="455"/>
      <c r="LLG47" s="453"/>
      <c r="LLH47" s="456"/>
      <c r="LLI47" s="453"/>
      <c r="LLJ47" s="456"/>
      <c r="LLK47" s="454"/>
      <c r="LLL47" s="451"/>
      <c r="LLM47" s="454"/>
      <c r="LLN47" s="450"/>
      <c r="LLO47" s="456"/>
      <c r="LLP47" s="456"/>
      <c r="LLQ47" s="456"/>
      <c r="LLR47" s="456"/>
      <c r="LLS47" s="271"/>
      <c r="LLT47" s="451"/>
      <c r="LLU47" s="454"/>
      <c r="LLV47" s="451"/>
      <c r="LLW47" s="457"/>
      <c r="LLX47" s="271"/>
      <c r="LLY47" s="451"/>
      <c r="LLZ47" s="454"/>
      <c r="LMA47" s="451"/>
      <c r="LMB47" s="457"/>
      <c r="LMC47" s="451"/>
      <c r="LMD47" s="457"/>
      <c r="LME47" s="457"/>
      <c r="LMF47" s="457"/>
      <c r="LMG47" s="271"/>
      <c r="LMH47" s="271"/>
      <c r="LMI47" s="451"/>
      <c r="LMJ47" s="454"/>
      <c r="LMK47" s="451"/>
      <c r="LML47" s="454"/>
      <c r="LMM47" s="458"/>
      <c r="LMN47" s="459"/>
      <c r="LMO47" s="460"/>
      <c r="LMP47" s="461"/>
      <c r="LMQ47" s="462"/>
      <c r="LMR47" s="458"/>
      <c r="LMS47" s="451"/>
      <c r="LMT47" s="463"/>
      <c r="LMU47" s="451"/>
      <c r="LMV47" s="451"/>
      <c r="LMW47" s="453"/>
      <c r="LMY47" s="449"/>
      <c r="LMZ47" s="449"/>
      <c r="LNA47" s="449"/>
      <c r="LNB47" s="450"/>
      <c r="LNC47" s="451"/>
      <c r="LND47" s="451"/>
      <c r="LNE47" s="451"/>
      <c r="LNF47" s="449"/>
      <c r="LNG47" s="452"/>
      <c r="LNH47" s="453"/>
      <c r="LNI47" s="454"/>
      <c r="LNJ47" s="449"/>
      <c r="LNK47" s="453"/>
      <c r="LNL47" s="453"/>
      <c r="LNM47" s="450"/>
      <c r="LNN47" s="454"/>
      <c r="LNO47" s="455"/>
      <c r="LNP47" s="453"/>
      <c r="LNQ47" s="456"/>
      <c r="LNR47" s="453"/>
      <c r="LNS47" s="456"/>
      <c r="LNT47" s="454"/>
      <c r="LNU47" s="451"/>
      <c r="LNV47" s="454"/>
      <c r="LNW47" s="450"/>
      <c r="LNX47" s="456"/>
      <c r="LNY47" s="456"/>
      <c r="LNZ47" s="456"/>
      <c r="LOA47" s="456"/>
      <c r="LOB47" s="271"/>
      <c r="LOC47" s="451"/>
      <c r="LOD47" s="454"/>
      <c r="LOE47" s="451"/>
      <c r="LOF47" s="457"/>
      <c r="LOG47" s="271"/>
      <c r="LOH47" s="451"/>
      <c r="LOI47" s="454"/>
      <c r="LOJ47" s="451"/>
      <c r="LOK47" s="457"/>
      <c r="LOL47" s="451"/>
      <c r="LOM47" s="457"/>
      <c r="LON47" s="457"/>
      <c r="LOO47" s="457"/>
      <c r="LOP47" s="271"/>
      <c r="LOQ47" s="271"/>
      <c r="LOR47" s="451"/>
      <c r="LOS47" s="454"/>
      <c r="LOT47" s="451"/>
      <c r="LOU47" s="454"/>
      <c r="LOV47" s="458"/>
      <c r="LOW47" s="459"/>
      <c r="LOX47" s="460"/>
      <c r="LOY47" s="461"/>
      <c r="LOZ47" s="462"/>
      <c r="LPA47" s="458"/>
      <c r="LPB47" s="451"/>
      <c r="LPC47" s="463"/>
      <c r="LPD47" s="451"/>
      <c r="LPE47" s="451"/>
      <c r="LPF47" s="453"/>
      <c r="LPH47" s="449"/>
      <c r="LPI47" s="449"/>
      <c r="LPJ47" s="449"/>
      <c r="LPK47" s="450"/>
      <c r="LPL47" s="451"/>
      <c r="LPM47" s="451"/>
      <c r="LPN47" s="451"/>
      <c r="LPO47" s="449"/>
      <c r="LPP47" s="452"/>
      <c r="LPQ47" s="453"/>
      <c r="LPR47" s="454"/>
      <c r="LPS47" s="449"/>
      <c r="LPT47" s="453"/>
      <c r="LPU47" s="453"/>
      <c r="LPV47" s="450"/>
      <c r="LPW47" s="454"/>
      <c r="LPX47" s="455"/>
      <c r="LPY47" s="453"/>
      <c r="LPZ47" s="456"/>
      <c r="LQA47" s="453"/>
      <c r="LQB47" s="456"/>
      <c r="LQC47" s="454"/>
      <c r="LQD47" s="451"/>
      <c r="LQE47" s="454"/>
      <c r="LQF47" s="450"/>
      <c r="LQG47" s="456"/>
      <c r="LQH47" s="456"/>
      <c r="LQI47" s="456"/>
      <c r="LQJ47" s="456"/>
      <c r="LQK47" s="271"/>
      <c r="LQL47" s="451"/>
      <c r="LQM47" s="454"/>
      <c r="LQN47" s="451"/>
      <c r="LQO47" s="457"/>
      <c r="LQP47" s="271"/>
      <c r="LQQ47" s="451"/>
      <c r="LQR47" s="454"/>
      <c r="LQS47" s="451"/>
      <c r="LQT47" s="457"/>
      <c r="LQU47" s="451"/>
      <c r="LQV47" s="457"/>
      <c r="LQW47" s="457"/>
      <c r="LQX47" s="457"/>
      <c r="LQY47" s="271"/>
      <c r="LQZ47" s="271"/>
      <c r="LRA47" s="451"/>
      <c r="LRB47" s="454"/>
      <c r="LRC47" s="451"/>
      <c r="LRD47" s="454"/>
      <c r="LRE47" s="458"/>
      <c r="LRF47" s="459"/>
      <c r="LRG47" s="460"/>
      <c r="LRH47" s="461"/>
      <c r="LRI47" s="462"/>
      <c r="LRJ47" s="458"/>
      <c r="LRK47" s="451"/>
      <c r="LRL47" s="463"/>
      <c r="LRM47" s="451"/>
      <c r="LRN47" s="451"/>
      <c r="LRO47" s="453"/>
      <c r="LRQ47" s="449"/>
      <c r="LRR47" s="449"/>
      <c r="LRS47" s="449"/>
      <c r="LRT47" s="450"/>
      <c r="LRU47" s="451"/>
      <c r="LRV47" s="451"/>
      <c r="LRW47" s="451"/>
      <c r="LRX47" s="449"/>
      <c r="LRY47" s="452"/>
      <c r="LRZ47" s="453"/>
      <c r="LSA47" s="454"/>
      <c r="LSB47" s="449"/>
      <c r="LSC47" s="453"/>
      <c r="LSD47" s="453"/>
      <c r="LSE47" s="450"/>
      <c r="LSF47" s="454"/>
      <c r="LSG47" s="455"/>
      <c r="LSH47" s="453"/>
      <c r="LSI47" s="456"/>
      <c r="LSJ47" s="453"/>
      <c r="LSK47" s="456"/>
      <c r="LSL47" s="454"/>
      <c r="LSM47" s="451"/>
      <c r="LSN47" s="454"/>
      <c r="LSO47" s="450"/>
      <c r="LSP47" s="456"/>
      <c r="LSQ47" s="456"/>
      <c r="LSR47" s="456"/>
      <c r="LSS47" s="456"/>
      <c r="LST47" s="271"/>
      <c r="LSU47" s="451"/>
      <c r="LSV47" s="454"/>
      <c r="LSW47" s="451"/>
      <c r="LSX47" s="457"/>
      <c r="LSY47" s="271"/>
      <c r="LSZ47" s="451"/>
      <c r="LTA47" s="454"/>
      <c r="LTB47" s="451"/>
      <c r="LTC47" s="457"/>
      <c r="LTD47" s="451"/>
      <c r="LTE47" s="457"/>
      <c r="LTF47" s="457"/>
      <c r="LTG47" s="457"/>
      <c r="LTH47" s="271"/>
      <c r="LTI47" s="271"/>
      <c r="LTJ47" s="451"/>
      <c r="LTK47" s="454"/>
      <c r="LTL47" s="451"/>
      <c r="LTM47" s="454"/>
      <c r="LTN47" s="458"/>
      <c r="LTO47" s="459"/>
      <c r="LTP47" s="460"/>
      <c r="LTQ47" s="461"/>
      <c r="LTR47" s="462"/>
      <c r="LTS47" s="458"/>
      <c r="LTT47" s="451"/>
      <c r="LTU47" s="463"/>
      <c r="LTV47" s="451"/>
      <c r="LTW47" s="451"/>
      <c r="LTX47" s="453"/>
      <c r="LTZ47" s="449"/>
      <c r="LUA47" s="449"/>
      <c r="LUB47" s="449"/>
      <c r="LUC47" s="450"/>
      <c r="LUD47" s="451"/>
      <c r="LUE47" s="451"/>
      <c r="LUF47" s="451"/>
      <c r="LUG47" s="449"/>
      <c r="LUH47" s="452"/>
      <c r="LUI47" s="453"/>
      <c r="LUJ47" s="454"/>
      <c r="LUK47" s="449"/>
      <c r="LUL47" s="453"/>
      <c r="LUM47" s="453"/>
      <c r="LUN47" s="450"/>
      <c r="LUO47" s="454"/>
      <c r="LUP47" s="455"/>
      <c r="LUQ47" s="453"/>
      <c r="LUR47" s="456"/>
      <c r="LUS47" s="453"/>
      <c r="LUT47" s="456"/>
      <c r="LUU47" s="454"/>
      <c r="LUV47" s="451"/>
      <c r="LUW47" s="454"/>
      <c r="LUX47" s="450"/>
      <c r="LUY47" s="456"/>
      <c r="LUZ47" s="456"/>
      <c r="LVA47" s="456"/>
      <c r="LVB47" s="456"/>
      <c r="LVC47" s="271"/>
      <c r="LVD47" s="451"/>
      <c r="LVE47" s="454"/>
      <c r="LVF47" s="451"/>
      <c r="LVG47" s="457"/>
      <c r="LVH47" s="271"/>
      <c r="LVI47" s="451"/>
      <c r="LVJ47" s="454"/>
      <c r="LVK47" s="451"/>
      <c r="LVL47" s="457"/>
      <c r="LVM47" s="451"/>
      <c r="LVN47" s="457"/>
      <c r="LVO47" s="457"/>
      <c r="LVP47" s="457"/>
      <c r="LVQ47" s="271"/>
      <c r="LVR47" s="271"/>
      <c r="LVS47" s="451"/>
      <c r="LVT47" s="454"/>
      <c r="LVU47" s="451"/>
      <c r="LVV47" s="454"/>
      <c r="LVW47" s="458"/>
      <c r="LVX47" s="459"/>
      <c r="LVY47" s="460"/>
      <c r="LVZ47" s="461"/>
      <c r="LWA47" s="462"/>
      <c r="LWB47" s="458"/>
      <c r="LWC47" s="451"/>
      <c r="LWD47" s="463"/>
      <c r="LWE47" s="451"/>
      <c r="LWF47" s="451"/>
      <c r="LWG47" s="453"/>
      <c r="LWI47" s="449"/>
      <c r="LWJ47" s="449"/>
      <c r="LWK47" s="449"/>
      <c r="LWL47" s="450"/>
      <c r="LWM47" s="451"/>
      <c r="LWN47" s="451"/>
      <c r="LWO47" s="451"/>
      <c r="LWP47" s="449"/>
      <c r="LWQ47" s="452"/>
      <c r="LWR47" s="453"/>
      <c r="LWS47" s="454"/>
      <c r="LWT47" s="449"/>
      <c r="LWU47" s="453"/>
      <c r="LWV47" s="453"/>
      <c r="LWW47" s="450"/>
      <c r="LWX47" s="454"/>
      <c r="LWY47" s="455"/>
      <c r="LWZ47" s="453"/>
      <c r="LXA47" s="456"/>
      <c r="LXB47" s="453"/>
      <c r="LXC47" s="456"/>
      <c r="LXD47" s="454"/>
      <c r="LXE47" s="451"/>
      <c r="LXF47" s="454"/>
      <c r="LXG47" s="450"/>
      <c r="LXH47" s="456"/>
      <c r="LXI47" s="456"/>
      <c r="LXJ47" s="456"/>
      <c r="LXK47" s="456"/>
      <c r="LXL47" s="271"/>
      <c r="LXM47" s="451"/>
      <c r="LXN47" s="454"/>
      <c r="LXO47" s="451"/>
      <c r="LXP47" s="457"/>
      <c r="LXQ47" s="271"/>
      <c r="LXR47" s="451"/>
      <c r="LXS47" s="454"/>
      <c r="LXT47" s="451"/>
      <c r="LXU47" s="457"/>
      <c r="LXV47" s="451"/>
      <c r="LXW47" s="457"/>
      <c r="LXX47" s="457"/>
      <c r="LXY47" s="457"/>
      <c r="LXZ47" s="271"/>
      <c r="LYA47" s="271"/>
      <c r="LYB47" s="451"/>
      <c r="LYC47" s="454"/>
      <c r="LYD47" s="451"/>
      <c r="LYE47" s="454"/>
      <c r="LYF47" s="458"/>
      <c r="LYG47" s="459"/>
      <c r="LYH47" s="460"/>
      <c r="LYI47" s="461"/>
      <c r="LYJ47" s="462"/>
      <c r="LYK47" s="458"/>
      <c r="LYL47" s="451"/>
      <c r="LYM47" s="463"/>
      <c r="LYN47" s="451"/>
      <c r="LYO47" s="451"/>
      <c r="LYP47" s="453"/>
      <c r="LYR47" s="449"/>
      <c r="LYS47" s="449"/>
      <c r="LYT47" s="449"/>
      <c r="LYU47" s="450"/>
      <c r="LYV47" s="451"/>
      <c r="LYW47" s="451"/>
      <c r="LYX47" s="451"/>
      <c r="LYY47" s="449"/>
      <c r="LYZ47" s="452"/>
      <c r="LZA47" s="453"/>
      <c r="LZB47" s="454"/>
      <c r="LZC47" s="449"/>
      <c r="LZD47" s="453"/>
      <c r="LZE47" s="453"/>
      <c r="LZF47" s="450"/>
      <c r="LZG47" s="454"/>
      <c r="LZH47" s="455"/>
      <c r="LZI47" s="453"/>
      <c r="LZJ47" s="456"/>
      <c r="LZK47" s="453"/>
      <c r="LZL47" s="456"/>
      <c r="LZM47" s="454"/>
      <c r="LZN47" s="451"/>
      <c r="LZO47" s="454"/>
      <c r="LZP47" s="450"/>
      <c r="LZQ47" s="456"/>
      <c r="LZR47" s="456"/>
      <c r="LZS47" s="456"/>
      <c r="LZT47" s="456"/>
      <c r="LZU47" s="271"/>
      <c r="LZV47" s="451"/>
      <c r="LZW47" s="454"/>
      <c r="LZX47" s="451"/>
      <c r="LZY47" s="457"/>
      <c r="LZZ47" s="271"/>
      <c r="MAA47" s="451"/>
      <c r="MAB47" s="454"/>
      <c r="MAC47" s="451"/>
      <c r="MAD47" s="457"/>
      <c r="MAE47" s="451"/>
      <c r="MAF47" s="457"/>
      <c r="MAG47" s="457"/>
      <c r="MAH47" s="457"/>
      <c r="MAI47" s="271"/>
      <c r="MAJ47" s="271"/>
      <c r="MAK47" s="451"/>
      <c r="MAL47" s="454"/>
      <c r="MAM47" s="451"/>
      <c r="MAN47" s="454"/>
      <c r="MAO47" s="458"/>
      <c r="MAP47" s="459"/>
      <c r="MAQ47" s="460"/>
      <c r="MAR47" s="461"/>
      <c r="MAS47" s="462"/>
      <c r="MAT47" s="458"/>
      <c r="MAU47" s="451"/>
      <c r="MAV47" s="463"/>
      <c r="MAW47" s="451"/>
      <c r="MAX47" s="451"/>
      <c r="MAY47" s="453"/>
      <c r="MBA47" s="449"/>
      <c r="MBB47" s="449"/>
      <c r="MBC47" s="449"/>
      <c r="MBD47" s="450"/>
      <c r="MBE47" s="451"/>
      <c r="MBF47" s="451"/>
      <c r="MBG47" s="451"/>
      <c r="MBH47" s="449"/>
      <c r="MBI47" s="452"/>
      <c r="MBJ47" s="453"/>
      <c r="MBK47" s="454"/>
      <c r="MBL47" s="449"/>
      <c r="MBM47" s="453"/>
      <c r="MBN47" s="453"/>
      <c r="MBO47" s="450"/>
      <c r="MBP47" s="454"/>
      <c r="MBQ47" s="455"/>
      <c r="MBR47" s="453"/>
      <c r="MBS47" s="456"/>
      <c r="MBT47" s="453"/>
      <c r="MBU47" s="456"/>
      <c r="MBV47" s="454"/>
      <c r="MBW47" s="451"/>
      <c r="MBX47" s="454"/>
      <c r="MBY47" s="450"/>
      <c r="MBZ47" s="456"/>
      <c r="MCA47" s="456"/>
      <c r="MCB47" s="456"/>
      <c r="MCC47" s="456"/>
      <c r="MCD47" s="271"/>
      <c r="MCE47" s="451"/>
      <c r="MCF47" s="454"/>
      <c r="MCG47" s="451"/>
      <c r="MCH47" s="457"/>
      <c r="MCI47" s="271"/>
      <c r="MCJ47" s="451"/>
      <c r="MCK47" s="454"/>
      <c r="MCL47" s="451"/>
      <c r="MCM47" s="457"/>
      <c r="MCN47" s="451"/>
      <c r="MCO47" s="457"/>
      <c r="MCP47" s="457"/>
      <c r="MCQ47" s="457"/>
      <c r="MCR47" s="271"/>
      <c r="MCS47" s="271"/>
      <c r="MCT47" s="451"/>
      <c r="MCU47" s="454"/>
      <c r="MCV47" s="451"/>
      <c r="MCW47" s="454"/>
      <c r="MCX47" s="458"/>
      <c r="MCY47" s="459"/>
      <c r="MCZ47" s="460"/>
      <c r="MDA47" s="461"/>
      <c r="MDB47" s="462"/>
      <c r="MDC47" s="458"/>
      <c r="MDD47" s="451"/>
      <c r="MDE47" s="463"/>
      <c r="MDF47" s="451"/>
      <c r="MDG47" s="451"/>
      <c r="MDH47" s="453"/>
      <c r="MDJ47" s="449"/>
      <c r="MDK47" s="449"/>
      <c r="MDL47" s="449"/>
      <c r="MDM47" s="450"/>
      <c r="MDN47" s="451"/>
      <c r="MDO47" s="451"/>
      <c r="MDP47" s="451"/>
      <c r="MDQ47" s="449"/>
      <c r="MDR47" s="452"/>
      <c r="MDS47" s="453"/>
      <c r="MDT47" s="454"/>
      <c r="MDU47" s="449"/>
      <c r="MDV47" s="453"/>
      <c r="MDW47" s="453"/>
      <c r="MDX47" s="450"/>
      <c r="MDY47" s="454"/>
      <c r="MDZ47" s="455"/>
      <c r="MEA47" s="453"/>
      <c r="MEB47" s="456"/>
      <c r="MEC47" s="453"/>
      <c r="MED47" s="456"/>
      <c r="MEE47" s="454"/>
      <c r="MEF47" s="451"/>
      <c r="MEG47" s="454"/>
      <c r="MEH47" s="450"/>
      <c r="MEI47" s="456"/>
      <c r="MEJ47" s="456"/>
      <c r="MEK47" s="456"/>
      <c r="MEL47" s="456"/>
      <c r="MEM47" s="271"/>
      <c r="MEN47" s="451"/>
      <c r="MEO47" s="454"/>
      <c r="MEP47" s="451"/>
      <c r="MEQ47" s="457"/>
      <c r="MER47" s="271"/>
      <c r="MES47" s="451"/>
      <c r="MET47" s="454"/>
      <c r="MEU47" s="451"/>
      <c r="MEV47" s="457"/>
      <c r="MEW47" s="451"/>
      <c r="MEX47" s="457"/>
      <c r="MEY47" s="457"/>
      <c r="MEZ47" s="457"/>
      <c r="MFA47" s="271"/>
      <c r="MFB47" s="271"/>
      <c r="MFC47" s="451"/>
      <c r="MFD47" s="454"/>
      <c r="MFE47" s="451"/>
      <c r="MFF47" s="454"/>
      <c r="MFG47" s="458"/>
      <c r="MFH47" s="459"/>
      <c r="MFI47" s="460"/>
      <c r="MFJ47" s="461"/>
      <c r="MFK47" s="462"/>
      <c r="MFL47" s="458"/>
      <c r="MFM47" s="451"/>
      <c r="MFN47" s="463"/>
      <c r="MFO47" s="451"/>
      <c r="MFP47" s="451"/>
      <c r="MFQ47" s="453"/>
      <c r="MFS47" s="449"/>
      <c r="MFT47" s="449"/>
      <c r="MFU47" s="449"/>
      <c r="MFV47" s="450"/>
      <c r="MFW47" s="451"/>
      <c r="MFX47" s="451"/>
      <c r="MFY47" s="451"/>
      <c r="MFZ47" s="449"/>
      <c r="MGA47" s="452"/>
      <c r="MGB47" s="453"/>
      <c r="MGC47" s="454"/>
      <c r="MGD47" s="449"/>
      <c r="MGE47" s="453"/>
      <c r="MGF47" s="453"/>
      <c r="MGG47" s="450"/>
      <c r="MGH47" s="454"/>
      <c r="MGI47" s="455"/>
      <c r="MGJ47" s="453"/>
      <c r="MGK47" s="456"/>
      <c r="MGL47" s="453"/>
      <c r="MGM47" s="456"/>
      <c r="MGN47" s="454"/>
      <c r="MGO47" s="451"/>
      <c r="MGP47" s="454"/>
      <c r="MGQ47" s="450"/>
      <c r="MGR47" s="456"/>
      <c r="MGS47" s="456"/>
      <c r="MGT47" s="456"/>
      <c r="MGU47" s="456"/>
      <c r="MGV47" s="271"/>
      <c r="MGW47" s="451"/>
      <c r="MGX47" s="454"/>
      <c r="MGY47" s="451"/>
      <c r="MGZ47" s="457"/>
      <c r="MHA47" s="271"/>
      <c r="MHB47" s="451"/>
      <c r="MHC47" s="454"/>
      <c r="MHD47" s="451"/>
      <c r="MHE47" s="457"/>
      <c r="MHF47" s="451"/>
      <c r="MHG47" s="457"/>
      <c r="MHH47" s="457"/>
      <c r="MHI47" s="457"/>
      <c r="MHJ47" s="271"/>
      <c r="MHK47" s="271"/>
      <c r="MHL47" s="451"/>
      <c r="MHM47" s="454"/>
      <c r="MHN47" s="451"/>
      <c r="MHO47" s="454"/>
      <c r="MHP47" s="458"/>
      <c r="MHQ47" s="459"/>
      <c r="MHR47" s="460"/>
      <c r="MHS47" s="461"/>
      <c r="MHT47" s="462"/>
      <c r="MHU47" s="458"/>
      <c r="MHV47" s="451"/>
      <c r="MHW47" s="463"/>
      <c r="MHX47" s="451"/>
      <c r="MHY47" s="451"/>
      <c r="MHZ47" s="453"/>
      <c r="MIB47" s="449"/>
      <c r="MIC47" s="449"/>
      <c r="MID47" s="449"/>
      <c r="MIE47" s="450"/>
      <c r="MIF47" s="451"/>
      <c r="MIG47" s="451"/>
      <c r="MIH47" s="451"/>
      <c r="MII47" s="449"/>
      <c r="MIJ47" s="452"/>
      <c r="MIK47" s="453"/>
      <c r="MIL47" s="454"/>
      <c r="MIM47" s="449"/>
      <c r="MIN47" s="453"/>
      <c r="MIO47" s="453"/>
      <c r="MIP47" s="450"/>
      <c r="MIQ47" s="454"/>
      <c r="MIR47" s="455"/>
      <c r="MIS47" s="453"/>
      <c r="MIT47" s="456"/>
      <c r="MIU47" s="453"/>
      <c r="MIV47" s="456"/>
      <c r="MIW47" s="454"/>
      <c r="MIX47" s="451"/>
      <c r="MIY47" s="454"/>
      <c r="MIZ47" s="450"/>
      <c r="MJA47" s="456"/>
      <c r="MJB47" s="456"/>
      <c r="MJC47" s="456"/>
      <c r="MJD47" s="456"/>
      <c r="MJE47" s="271"/>
      <c r="MJF47" s="451"/>
      <c r="MJG47" s="454"/>
      <c r="MJH47" s="451"/>
      <c r="MJI47" s="457"/>
      <c r="MJJ47" s="271"/>
      <c r="MJK47" s="451"/>
      <c r="MJL47" s="454"/>
      <c r="MJM47" s="451"/>
      <c r="MJN47" s="457"/>
      <c r="MJO47" s="451"/>
      <c r="MJP47" s="457"/>
      <c r="MJQ47" s="457"/>
      <c r="MJR47" s="457"/>
      <c r="MJS47" s="271"/>
      <c r="MJT47" s="271"/>
      <c r="MJU47" s="451"/>
      <c r="MJV47" s="454"/>
      <c r="MJW47" s="451"/>
      <c r="MJX47" s="454"/>
      <c r="MJY47" s="458"/>
      <c r="MJZ47" s="459"/>
      <c r="MKA47" s="460"/>
      <c r="MKB47" s="461"/>
      <c r="MKC47" s="462"/>
      <c r="MKD47" s="458"/>
      <c r="MKE47" s="451"/>
      <c r="MKF47" s="463"/>
      <c r="MKG47" s="451"/>
      <c r="MKH47" s="451"/>
      <c r="MKI47" s="453"/>
      <c r="MKK47" s="449"/>
      <c r="MKL47" s="449"/>
      <c r="MKM47" s="449"/>
      <c r="MKN47" s="450"/>
      <c r="MKO47" s="451"/>
      <c r="MKP47" s="451"/>
      <c r="MKQ47" s="451"/>
      <c r="MKR47" s="449"/>
      <c r="MKS47" s="452"/>
      <c r="MKT47" s="453"/>
      <c r="MKU47" s="454"/>
      <c r="MKV47" s="449"/>
      <c r="MKW47" s="453"/>
      <c r="MKX47" s="453"/>
      <c r="MKY47" s="450"/>
      <c r="MKZ47" s="454"/>
      <c r="MLA47" s="455"/>
      <c r="MLB47" s="453"/>
      <c r="MLC47" s="456"/>
      <c r="MLD47" s="453"/>
      <c r="MLE47" s="456"/>
      <c r="MLF47" s="454"/>
      <c r="MLG47" s="451"/>
      <c r="MLH47" s="454"/>
      <c r="MLI47" s="450"/>
      <c r="MLJ47" s="456"/>
      <c r="MLK47" s="456"/>
      <c r="MLL47" s="456"/>
      <c r="MLM47" s="456"/>
      <c r="MLN47" s="271"/>
      <c r="MLO47" s="451"/>
      <c r="MLP47" s="454"/>
      <c r="MLQ47" s="451"/>
      <c r="MLR47" s="457"/>
      <c r="MLS47" s="271"/>
      <c r="MLT47" s="451"/>
      <c r="MLU47" s="454"/>
      <c r="MLV47" s="451"/>
      <c r="MLW47" s="457"/>
      <c r="MLX47" s="451"/>
      <c r="MLY47" s="457"/>
      <c r="MLZ47" s="457"/>
      <c r="MMA47" s="457"/>
      <c r="MMB47" s="271"/>
      <c r="MMC47" s="271"/>
      <c r="MMD47" s="451"/>
      <c r="MME47" s="454"/>
      <c r="MMF47" s="451"/>
      <c r="MMG47" s="454"/>
      <c r="MMH47" s="458"/>
      <c r="MMI47" s="459"/>
      <c r="MMJ47" s="460"/>
      <c r="MMK47" s="461"/>
      <c r="MML47" s="462"/>
      <c r="MMM47" s="458"/>
      <c r="MMN47" s="451"/>
      <c r="MMO47" s="463"/>
      <c r="MMP47" s="451"/>
      <c r="MMQ47" s="451"/>
      <c r="MMR47" s="453"/>
      <c r="MMT47" s="449"/>
      <c r="MMU47" s="449"/>
      <c r="MMV47" s="449"/>
      <c r="MMW47" s="450"/>
      <c r="MMX47" s="451"/>
      <c r="MMY47" s="451"/>
      <c r="MMZ47" s="451"/>
      <c r="MNA47" s="449"/>
      <c r="MNB47" s="452"/>
      <c r="MNC47" s="453"/>
      <c r="MND47" s="454"/>
      <c r="MNE47" s="449"/>
      <c r="MNF47" s="453"/>
      <c r="MNG47" s="453"/>
      <c r="MNH47" s="450"/>
      <c r="MNI47" s="454"/>
      <c r="MNJ47" s="455"/>
      <c r="MNK47" s="453"/>
      <c r="MNL47" s="456"/>
      <c r="MNM47" s="453"/>
      <c r="MNN47" s="456"/>
      <c r="MNO47" s="454"/>
      <c r="MNP47" s="451"/>
      <c r="MNQ47" s="454"/>
      <c r="MNR47" s="450"/>
      <c r="MNS47" s="456"/>
      <c r="MNT47" s="456"/>
      <c r="MNU47" s="456"/>
      <c r="MNV47" s="456"/>
      <c r="MNW47" s="271"/>
      <c r="MNX47" s="451"/>
      <c r="MNY47" s="454"/>
      <c r="MNZ47" s="451"/>
      <c r="MOA47" s="457"/>
      <c r="MOB47" s="271"/>
      <c r="MOC47" s="451"/>
      <c r="MOD47" s="454"/>
      <c r="MOE47" s="451"/>
      <c r="MOF47" s="457"/>
      <c r="MOG47" s="451"/>
      <c r="MOH47" s="457"/>
      <c r="MOI47" s="457"/>
      <c r="MOJ47" s="457"/>
      <c r="MOK47" s="271"/>
      <c r="MOL47" s="271"/>
      <c r="MOM47" s="451"/>
      <c r="MON47" s="454"/>
      <c r="MOO47" s="451"/>
      <c r="MOP47" s="454"/>
      <c r="MOQ47" s="458"/>
      <c r="MOR47" s="459"/>
      <c r="MOS47" s="460"/>
      <c r="MOT47" s="461"/>
      <c r="MOU47" s="462"/>
      <c r="MOV47" s="458"/>
      <c r="MOW47" s="451"/>
      <c r="MOX47" s="463"/>
      <c r="MOY47" s="451"/>
      <c r="MOZ47" s="451"/>
      <c r="MPA47" s="453"/>
      <c r="MPC47" s="449"/>
      <c r="MPD47" s="449"/>
      <c r="MPE47" s="449"/>
      <c r="MPF47" s="450"/>
      <c r="MPG47" s="451"/>
      <c r="MPH47" s="451"/>
      <c r="MPI47" s="451"/>
      <c r="MPJ47" s="449"/>
      <c r="MPK47" s="452"/>
      <c r="MPL47" s="453"/>
      <c r="MPM47" s="454"/>
      <c r="MPN47" s="449"/>
      <c r="MPO47" s="453"/>
      <c r="MPP47" s="453"/>
      <c r="MPQ47" s="450"/>
      <c r="MPR47" s="454"/>
      <c r="MPS47" s="455"/>
      <c r="MPT47" s="453"/>
      <c r="MPU47" s="456"/>
      <c r="MPV47" s="453"/>
      <c r="MPW47" s="456"/>
      <c r="MPX47" s="454"/>
      <c r="MPY47" s="451"/>
      <c r="MPZ47" s="454"/>
      <c r="MQA47" s="450"/>
      <c r="MQB47" s="456"/>
      <c r="MQC47" s="456"/>
      <c r="MQD47" s="456"/>
      <c r="MQE47" s="456"/>
      <c r="MQF47" s="271"/>
      <c r="MQG47" s="451"/>
      <c r="MQH47" s="454"/>
      <c r="MQI47" s="451"/>
      <c r="MQJ47" s="457"/>
      <c r="MQK47" s="271"/>
      <c r="MQL47" s="451"/>
      <c r="MQM47" s="454"/>
      <c r="MQN47" s="451"/>
      <c r="MQO47" s="457"/>
      <c r="MQP47" s="451"/>
      <c r="MQQ47" s="457"/>
      <c r="MQR47" s="457"/>
      <c r="MQS47" s="457"/>
      <c r="MQT47" s="271"/>
      <c r="MQU47" s="271"/>
      <c r="MQV47" s="451"/>
      <c r="MQW47" s="454"/>
      <c r="MQX47" s="451"/>
      <c r="MQY47" s="454"/>
      <c r="MQZ47" s="458"/>
      <c r="MRA47" s="459"/>
      <c r="MRB47" s="460"/>
      <c r="MRC47" s="461"/>
      <c r="MRD47" s="462"/>
      <c r="MRE47" s="458"/>
      <c r="MRF47" s="451"/>
      <c r="MRG47" s="463"/>
      <c r="MRH47" s="451"/>
      <c r="MRI47" s="451"/>
      <c r="MRJ47" s="453"/>
      <c r="MRL47" s="449"/>
      <c r="MRM47" s="449"/>
      <c r="MRN47" s="449"/>
      <c r="MRO47" s="450"/>
      <c r="MRP47" s="451"/>
      <c r="MRQ47" s="451"/>
      <c r="MRR47" s="451"/>
      <c r="MRS47" s="449"/>
      <c r="MRT47" s="452"/>
      <c r="MRU47" s="453"/>
      <c r="MRV47" s="454"/>
      <c r="MRW47" s="449"/>
      <c r="MRX47" s="453"/>
      <c r="MRY47" s="453"/>
      <c r="MRZ47" s="450"/>
      <c r="MSA47" s="454"/>
      <c r="MSB47" s="455"/>
      <c r="MSC47" s="453"/>
      <c r="MSD47" s="456"/>
      <c r="MSE47" s="453"/>
      <c r="MSF47" s="456"/>
      <c r="MSG47" s="454"/>
      <c r="MSH47" s="451"/>
      <c r="MSI47" s="454"/>
      <c r="MSJ47" s="450"/>
      <c r="MSK47" s="456"/>
      <c r="MSL47" s="456"/>
      <c r="MSM47" s="456"/>
      <c r="MSN47" s="456"/>
      <c r="MSO47" s="271"/>
      <c r="MSP47" s="451"/>
      <c r="MSQ47" s="454"/>
      <c r="MSR47" s="451"/>
      <c r="MSS47" s="457"/>
      <c r="MST47" s="271"/>
      <c r="MSU47" s="451"/>
      <c r="MSV47" s="454"/>
      <c r="MSW47" s="451"/>
      <c r="MSX47" s="457"/>
      <c r="MSY47" s="451"/>
      <c r="MSZ47" s="457"/>
      <c r="MTA47" s="457"/>
      <c r="MTB47" s="457"/>
      <c r="MTC47" s="271"/>
      <c r="MTD47" s="271"/>
      <c r="MTE47" s="451"/>
      <c r="MTF47" s="454"/>
      <c r="MTG47" s="451"/>
      <c r="MTH47" s="454"/>
      <c r="MTI47" s="458"/>
      <c r="MTJ47" s="459"/>
      <c r="MTK47" s="460"/>
      <c r="MTL47" s="461"/>
      <c r="MTM47" s="462"/>
      <c r="MTN47" s="458"/>
      <c r="MTO47" s="451"/>
      <c r="MTP47" s="463"/>
      <c r="MTQ47" s="451"/>
      <c r="MTR47" s="451"/>
      <c r="MTS47" s="453"/>
      <c r="MTU47" s="449"/>
      <c r="MTV47" s="449"/>
      <c r="MTW47" s="449"/>
      <c r="MTX47" s="450"/>
      <c r="MTY47" s="451"/>
      <c r="MTZ47" s="451"/>
      <c r="MUA47" s="451"/>
      <c r="MUB47" s="449"/>
      <c r="MUC47" s="452"/>
      <c r="MUD47" s="453"/>
      <c r="MUE47" s="454"/>
      <c r="MUF47" s="449"/>
      <c r="MUG47" s="453"/>
      <c r="MUH47" s="453"/>
      <c r="MUI47" s="450"/>
      <c r="MUJ47" s="454"/>
      <c r="MUK47" s="455"/>
      <c r="MUL47" s="453"/>
      <c r="MUM47" s="456"/>
      <c r="MUN47" s="453"/>
      <c r="MUO47" s="456"/>
      <c r="MUP47" s="454"/>
      <c r="MUQ47" s="451"/>
      <c r="MUR47" s="454"/>
      <c r="MUS47" s="450"/>
      <c r="MUT47" s="456"/>
      <c r="MUU47" s="456"/>
      <c r="MUV47" s="456"/>
      <c r="MUW47" s="456"/>
      <c r="MUX47" s="271"/>
      <c r="MUY47" s="451"/>
      <c r="MUZ47" s="454"/>
      <c r="MVA47" s="451"/>
      <c r="MVB47" s="457"/>
      <c r="MVC47" s="271"/>
      <c r="MVD47" s="451"/>
      <c r="MVE47" s="454"/>
      <c r="MVF47" s="451"/>
      <c r="MVG47" s="457"/>
      <c r="MVH47" s="451"/>
      <c r="MVI47" s="457"/>
      <c r="MVJ47" s="457"/>
      <c r="MVK47" s="457"/>
      <c r="MVL47" s="271"/>
      <c r="MVM47" s="271"/>
      <c r="MVN47" s="451"/>
      <c r="MVO47" s="454"/>
      <c r="MVP47" s="451"/>
      <c r="MVQ47" s="454"/>
      <c r="MVR47" s="458"/>
      <c r="MVS47" s="459"/>
      <c r="MVT47" s="460"/>
      <c r="MVU47" s="461"/>
      <c r="MVV47" s="462"/>
      <c r="MVW47" s="458"/>
      <c r="MVX47" s="451"/>
      <c r="MVY47" s="463"/>
      <c r="MVZ47" s="451"/>
      <c r="MWA47" s="451"/>
      <c r="MWB47" s="453"/>
      <c r="MWD47" s="449"/>
      <c r="MWE47" s="449"/>
      <c r="MWF47" s="449"/>
      <c r="MWG47" s="450"/>
      <c r="MWH47" s="451"/>
      <c r="MWI47" s="451"/>
      <c r="MWJ47" s="451"/>
      <c r="MWK47" s="449"/>
      <c r="MWL47" s="452"/>
      <c r="MWM47" s="453"/>
      <c r="MWN47" s="454"/>
      <c r="MWO47" s="449"/>
      <c r="MWP47" s="453"/>
      <c r="MWQ47" s="453"/>
      <c r="MWR47" s="450"/>
      <c r="MWS47" s="454"/>
      <c r="MWT47" s="455"/>
      <c r="MWU47" s="453"/>
      <c r="MWV47" s="456"/>
      <c r="MWW47" s="453"/>
      <c r="MWX47" s="456"/>
      <c r="MWY47" s="454"/>
      <c r="MWZ47" s="451"/>
      <c r="MXA47" s="454"/>
      <c r="MXB47" s="450"/>
      <c r="MXC47" s="456"/>
      <c r="MXD47" s="456"/>
      <c r="MXE47" s="456"/>
      <c r="MXF47" s="456"/>
      <c r="MXG47" s="271"/>
      <c r="MXH47" s="451"/>
      <c r="MXI47" s="454"/>
      <c r="MXJ47" s="451"/>
      <c r="MXK47" s="457"/>
      <c r="MXL47" s="271"/>
      <c r="MXM47" s="451"/>
      <c r="MXN47" s="454"/>
      <c r="MXO47" s="451"/>
      <c r="MXP47" s="457"/>
      <c r="MXQ47" s="451"/>
      <c r="MXR47" s="457"/>
      <c r="MXS47" s="457"/>
      <c r="MXT47" s="457"/>
      <c r="MXU47" s="271"/>
      <c r="MXV47" s="271"/>
      <c r="MXW47" s="451"/>
      <c r="MXX47" s="454"/>
      <c r="MXY47" s="451"/>
      <c r="MXZ47" s="454"/>
      <c r="MYA47" s="458"/>
      <c r="MYB47" s="459"/>
      <c r="MYC47" s="460"/>
      <c r="MYD47" s="461"/>
      <c r="MYE47" s="462"/>
      <c r="MYF47" s="458"/>
      <c r="MYG47" s="451"/>
      <c r="MYH47" s="463"/>
      <c r="MYI47" s="451"/>
      <c r="MYJ47" s="451"/>
      <c r="MYK47" s="453"/>
      <c r="MYM47" s="449"/>
      <c r="MYN47" s="449"/>
      <c r="MYO47" s="449"/>
      <c r="MYP47" s="450"/>
      <c r="MYQ47" s="451"/>
      <c r="MYR47" s="451"/>
      <c r="MYS47" s="451"/>
      <c r="MYT47" s="449"/>
      <c r="MYU47" s="452"/>
      <c r="MYV47" s="453"/>
      <c r="MYW47" s="454"/>
      <c r="MYX47" s="449"/>
      <c r="MYY47" s="453"/>
      <c r="MYZ47" s="453"/>
      <c r="MZA47" s="450"/>
      <c r="MZB47" s="454"/>
      <c r="MZC47" s="455"/>
      <c r="MZD47" s="453"/>
      <c r="MZE47" s="456"/>
      <c r="MZF47" s="453"/>
      <c r="MZG47" s="456"/>
      <c r="MZH47" s="454"/>
      <c r="MZI47" s="451"/>
      <c r="MZJ47" s="454"/>
      <c r="MZK47" s="450"/>
      <c r="MZL47" s="456"/>
      <c r="MZM47" s="456"/>
      <c r="MZN47" s="456"/>
      <c r="MZO47" s="456"/>
      <c r="MZP47" s="271"/>
      <c r="MZQ47" s="451"/>
      <c r="MZR47" s="454"/>
      <c r="MZS47" s="451"/>
      <c r="MZT47" s="457"/>
      <c r="MZU47" s="271"/>
      <c r="MZV47" s="451"/>
      <c r="MZW47" s="454"/>
      <c r="MZX47" s="451"/>
      <c r="MZY47" s="457"/>
      <c r="MZZ47" s="451"/>
      <c r="NAA47" s="457"/>
      <c r="NAB47" s="457"/>
      <c r="NAC47" s="457"/>
      <c r="NAD47" s="271"/>
      <c r="NAE47" s="271"/>
      <c r="NAF47" s="451"/>
      <c r="NAG47" s="454"/>
      <c r="NAH47" s="451"/>
      <c r="NAI47" s="454"/>
      <c r="NAJ47" s="458"/>
      <c r="NAK47" s="459"/>
      <c r="NAL47" s="460"/>
      <c r="NAM47" s="461"/>
      <c r="NAN47" s="462"/>
      <c r="NAO47" s="458"/>
      <c r="NAP47" s="451"/>
      <c r="NAQ47" s="463"/>
      <c r="NAR47" s="451"/>
      <c r="NAS47" s="451"/>
      <c r="NAT47" s="453"/>
      <c r="NAV47" s="449"/>
      <c r="NAW47" s="449"/>
      <c r="NAX47" s="449"/>
      <c r="NAY47" s="450"/>
      <c r="NAZ47" s="451"/>
      <c r="NBA47" s="451"/>
      <c r="NBB47" s="451"/>
      <c r="NBC47" s="449"/>
      <c r="NBD47" s="452"/>
      <c r="NBE47" s="453"/>
      <c r="NBF47" s="454"/>
      <c r="NBG47" s="449"/>
      <c r="NBH47" s="453"/>
      <c r="NBI47" s="453"/>
      <c r="NBJ47" s="450"/>
      <c r="NBK47" s="454"/>
      <c r="NBL47" s="455"/>
      <c r="NBM47" s="453"/>
      <c r="NBN47" s="456"/>
      <c r="NBO47" s="453"/>
      <c r="NBP47" s="456"/>
      <c r="NBQ47" s="454"/>
      <c r="NBR47" s="451"/>
      <c r="NBS47" s="454"/>
      <c r="NBT47" s="450"/>
      <c r="NBU47" s="456"/>
      <c r="NBV47" s="456"/>
      <c r="NBW47" s="456"/>
      <c r="NBX47" s="456"/>
      <c r="NBY47" s="271"/>
      <c r="NBZ47" s="451"/>
      <c r="NCA47" s="454"/>
      <c r="NCB47" s="451"/>
      <c r="NCC47" s="457"/>
      <c r="NCD47" s="271"/>
      <c r="NCE47" s="451"/>
      <c r="NCF47" s="454"/>
      <c r="NCG47" s="451"/>
      <c r="NCH47" s="457"/>
      <c r="NCI47" s="451"/>
      <c r="NCJ47" s="457"/>
      <c r="NCK47" s="457"/>
      <c r="NCL47" s="457"/>
      <c r="NCM47" s="271"/>
      <c r="NCN47" s="271"/>
      <c r="NCO47" s="451"/>
      <c r="NCP47" s="454"/>
      <c r="NCQ47" s="451"/>
      <c r="NCR47" s="454"/>
      <c r="NCS47" s="458"/>
      <c r="NCT47" s="459"/>
      <c r="NCU47" s="460"/>
      <c r="NCV47" s="461"/>
      <c r="NCW47" s="462"/>
      <c r="NCX47" s="458"/>
      <c r="NCY47" s="451"/>
      <c r="NCZ47" s="463"/>
      <c r="NDA47" s="451"/>
      <c r="NDB47" s="451"/>
      <c r="NDC47" s="453"/>
      <c r="NDE47" s="449"/>
      <c r="NDF47" s="449"/>
      <c r="NDG47" s="449"/>
      <c r="NDH47" s="450"/>
      <c r="NDI47" s="451"/>
      <c r="NDJ47" s="451"/>
      <c r="NDK47" s="451"/>
      <c r="NDL47" s="449"/>
      <c r="NDM47" s="452"/>
      <c r="NDN47" s="453"/>
      <c r="NDO47" s="454"/>
      <c r="NDP47" s="449"/>
      <c r="NDQ47" s="453"/>
      <c r="NDR47" s="453"/>
      <c r="NDS47" s="450"/>
      <c r="NDT47" s="454"/>
      <c r="NDU47" s="455"/>
      <c r="NDV47" s="453"/>
      <c r="NDW47" s="456"/>
      <c r="NDX47" s="453"/>
      <c r="NDY47" s="456"/>
      <c r="NDZ47" s="454"/>
      <c r="NEA47" s="451"/>
      <c r="NEB47" s="454"/>
      <c r="NEC47" s="450"/>
      <c r="NED47" s="456"/>
      <c r="NEE47" s="456"/>
      <c r="NEF47" s="456"/>
      <c r="NEG47" s="456"/>
      <c r="NEH47" s="271"/>
      <c r="NEI47" s="451"/>
      <c r="NEJ47" s="454"/>
      <c r="NEK47" s="451"/>
      <c r="NEL47" s="457"/>
      <c r="NEM47" s="271"/>
      <c r="NEN47" s="451"/>
      <c r="NEO47" s="454"/>
      <c r="NEP47" s="451"/>
      <c r="NEQ47" s="457"/>
      <c r="NER47" s="451"/>
      <c r="NES47" s="457"/>
      <c r="NET47" s="457"/>
      <c r="NEU47" s="457"/>
      <c r="NEV47" s="271"/>
      <c r="NEW47" s="271"/>
      <c r="NEX47" s="451"/>
      <c r="NEY47" s="454"/>
      <c r="NEZ47" s="451"/>
      <c r="NFA47" s="454"/>
      <c r="NFB47" s="458"/>
      <c r="NFC47" s="459"/>
      <c r="NFD47" s="460"/>
      <c r="NFE47" s="461"/>
      <c r="NFF47" s="462"/>
      <c r="NFG47" s="458"/>
      <c r="NFH47" s="451"/>
      <c r="NFI47" s="463"/>
      <c r="NFJ47" s="451"/>
      <c r="NFK47" s="451"/>
      <c r="NFL47" s="453"/>
      <c r="NFN47" s="449"/>
      <c r="NFO47" s="449"/>
      <c r="NFP47" s="449"/>
      <c r="NFQ47" s="450"/>
      <c r="NFR47" s="451"/>
      <c r="NFS47" s="451"/>
      <c r="NFT47" s="451"/>
      <c r="NFU47" s="449"/>
      <c r="NFV47" s="452"/>
      <c r="NFW47" s="453"/>
      <c r="NFX47" s="454"/>
      <c r="NFY47" s="449"/>
      <c r="NFZ47" s="453"/>
      <c r="NGA47" s="453"/>
      <c r="NGB47" s="450"/>
      <c r="NGC47" s="454"/>
      <c r="NGD47" s="455"/>
      <c r="NGE47" s="453"/>
      <c r="NGF47" s="456"/>
      <c r="NGG47" s="453"/>
      <c r="NGH47" s="456"/>
      <c r="NGI47" s="454"/>
      <c r="NGJ47" s="451"/>
      <c r="NGK47" s="454"/>
      <c r="NGL47" s="450"/>
      <c r="NGM47" s="456"/>
      <c r="NGN47" s="456"/>
      <c r="NGO47" s="456"/>
      <c r="NGP47" s="456"/>
      <c r="NGQ47" s="271"/>
      <c r="NGR47" s="451"/>
      <c r="NGS47" s="454"/>
      <c r="NGT47" s="451"/>
      <c r="NGU47" s="457"/>
      <c r="NGV47" s="271"/>
      <c r="NGW47" s="451"/>
      <c r="NGX47" s="454"/>
      <c r="NGY47" s="451"/>
      <c r="NGZ47" s="457"/>
      <c r="NHA47" s="451"/>
      <c r="NHB47" s="457"/>
      <c r="NHC47" s="457"/>
      <c r="NHD47" s="457"/>
      <c r="NHE47" s="271"/>
      <c r="NHF47" s="271"/>
      <c r="NHG47" s="451"/>
      <c r="NHH47" s="454"/>
      <c r="NHI47" s="451"/>
      <c r="NHJ47" s="454"/>
      <c r="NHK47" s="458"/>
      <c r="NHL47" s="459"/>
      <c r="NHM47" s="460"/>
      <c r="NHN47" s="461"/>
      <c r="NHO47" s="462"/>
      <c r="NHP47" s="458"/>
      <c r="NHQ47" s="451"/>
      <c r="NHR47" s="463"/>
      <c r="NHS47" s="451"/>
      <c r="NHT47" s="451"/>
      <c r="NHU47" s="453"/>
      <c r="NHW47" s="449"/>
      <c r="NHX47" s="449"/>
      <c r="NHY47" s="449"/>
      <c r="NHZ47" s="450"/>
      <c r="NIA47" s="451"/>
      <c r="NIB47" s="451"/>
      <c r="NIC47" s="451"/>
      <c r="NID47" s="449"/>
      <c r="NIE47" s="452"/>
      <c r="NIF47" s="453"/>
      <c r="NIG47" s="454"/>
      <c r="NIH47" s="449"/>
      <c r="NII47" s="453"/>
      <c r="NIJ47" s="453"/>
      <c r="NIK47" s="450"/>
      <c r="NIL47" s="454"/>
      <c r="NIM47" s="455"/>
      <c r="NIN47" s="453"/>
      <c r="NIO47" s="456"/>
      <c r="NIP47" s="453"/>
      <c r="NIQ47" s="456"/>
      <c r="NIR47" s="454"/>
      <c r="NIS47" s="451"/>
      <c r="NIT47" s="454"/>
      <c r="NIU47" s="450"/>
      <c r="NIV47" s="456"/>
      <c r="NIW47" s="456"/>
      <c r="NIX47" s="456"/>
      <c r="NIY47" s="456"/>
      <c r="NIZ47" s="271"/>
      <c r="NJA47" s="451"/>
      <c r="NJB47" s="454"/>
      <c r="NJC47" s="451"/>
      <c r="NJD47" s="457"/>
      <c r="NJE47" s="271"/>
      <c r="NJF47" s="451"/>
      <c r="NJG47" s="454"/>
      <c r="NJH47" s="451"/>
      <c r="NJI47" s="457"/>
      <c r="NJJ47" s="451"/>
      <c r="NJK47" s="457"/>
      <c r="NJL47" s="457"/>
      <c r="NJM47" s="457"/>
      <c r="NJN47" s="271"/>
      <c r="NJO47" s="271"/>
      <c r="NJP47" s="451"/>
      <c r="NJQ47" s="454"/>
      <c r="NJR47" s="451"/>
      <c r="NJS47" s="454"/>
      <c r="NJT47" s="458"/>
      <c r="NJU47" s="459"/>
      <c r="NJV47" s="460"/>
      <c r="NJW47" s="461"/>
      <c r="NJX47" s="462"/>
      <c r="NJY47" s="458"/>
      <c r="NJZ47" s="451"/>
      <c r="NKA47" s="463"/>
      <c r="NKB47" s="451"/>
      <c r="NKC47" s="451"/>
      <c r="NKD47" s="453"/>
      <c r="NKF47" s="449"/>
      <c r="NKG47" s="449"/>
      <c r="NKH47" s="449"/>
      <c r="NKI47" s="450"/>
      <c r="NKJ47" s="451"/>
      <c r="NKK47" s="451"/>
      <c r="NKL47" s="451"/>
      <c r="NKM47" s="449"/>
      <c r="NKN47" s="452"/>
      <c r="NKO47" s="453"/>
      <c r="NKP47" s="454"/>
      <c r="NKQ47" s="449"/>
      <c r="NKR47" s="453"/>
      <c r="NKS47" s="453"/>
      <c r="NKT47" s="450"/>
      <c r="NKU47" s="454"/>
      <c r="NKV47" s="455"/>
      <c r="NKW47" s="453"/>
      <c r="NKX47" s="456"/>
      <c r="NKY47" s="453"/>
      <c r="NKZ47" s="456"/>
      <c r="NLA47" s="454"/>
      <c r="NLB47" s="451"/>
      <c r="NLC47" s="454"/>
      <c r="NLD47" s="450"/>
      <c r="NLE47" s="456"/>
      <c r="NLF47" s="456"/>
      <c r="NLG47" s="456"/>
      <c r="NLH47" s="456"/>
      <c r="NLI47" s="271"/>
      <c r="NLJ47" s="451"/>
      <c r="NLK47" s="454"/>
      <c r="NLL47" s="451"/>
      <c r="NLM47" s="457"/>
      <c r="NLN47" s="271"/>
      <c r="NLO47" s="451"/>
      <c r="NLP47" s="454"/>
      <c r="NLQ47" s="451"/>
      <c r="NLR47" s="457"/>
      <c r="NLS47" s="451"/>
      <c r="NLT47" s="457"/>
      <c r="NLU47" s="457"/>
      <c r="NLV47" s="457"/>
      <c r="NLW47" s="271"/>
      <c r="NLX47" s="271"/>
      <c r="NLY47" s="451"/>
      <c r="NLZ47" s="454"/>
      <c r="NMA47" s="451"/>
      <c r="NMB47" s="454"/>
      <c r="NMC47" s="458"/>
      <c r="NMD47" s="459"/>
      <c r="NME47" s="460"/>
      <c r="NMF47" s="461"/>
      <c r="NMG47" s="462"/>
      <c r="NMH47" s="458"/>
      <c r="NMI47" s="451"/>
      <c r="NMJ47" s="463"/>
      <c r="NMK47" s="451"/>
      <c r="NML47" s="451"/>
      <c r="NMM47" s="453"/>
      <c r="NMO47" s="449"/>
      <c r="NMP47" s="449"/>
      <c r="NMQ47" s="449"/>
      <c r="NMR47" s="450"/>
      <c r="NMS47" s="451"/>
      <c r="NMT47" s="451"/>
      <c r="NMU47" s="451"/>
      <c r="NMV47" s="449"/>
      <c r="NMW47" s="452"/>
      <c r="NMX47" s="453"/>
      <c r="NMY47" s="454"/>
      <c r="NMZ47" s="449"/>
      <c r="NNA47" s="453"/>
      <c r="NNB47" s="453"/>
      <c r="NNC47" s="450"/>
      <c r="NND47" s="454"/>
      <c r="NNE47" s="455"/>
      <c r="NNF47" s="453"/>
      <c r="NNG47" s="456"/>
      <c r="NNH47" s="453"/>
      <c r="NNI47" s="456"/>
      <c r="NNJ47" s="454"/>
      <c r="NNK47" s="451"/>
      <c r="NNL47" s="454"/>
      <c r="NNM47" s="450"/>
      <c r="NNN47" s="456"/>
      <c r="NNO47" s="456"/>
      <c r="NNP47" s="456"/>
      <c r="NNQ47" s="456"/>
      <c r="NNR47" s="271"/>
      <c r="NNS47" s="451"/>
      <c r="NNT47" s="454"/>
      <c r="NNU47" s="451"/>
      <c r="NNV47" s="457"/>
      <c r="NNW47" s="271"/>
      <c r="NNX47" s="451"/>
      <c r="NNY47" s="454"/>
      <c r="NNZ47" s="451"/>
      <c r="NOA47" s="457"/>
      <c r="NOB47" s="451"/>
      <c r="NOC47" s="457"/>
      <c r="NOD47" s="457"/>
      <c r="NOE47" s="457"/>
      <c r="NOF47" s="271"/>
      <c r="NOG47" s="271"/>
      <c r="NOH47" s="451"/>
      <c r="NOI47" s="454"/>
      <c r="NOJ47" s="451"/>
      <c r="NOK47" s="454"/>
      <c r="NOL47" s="458"/>
      <c r="NOM47" s="459"/>
      <c r="NON47" s="460"/>
      <c r="NOO47" s="461"/>
      <c r="NOP47" s="462"/>
      <c r="NOQ47" s="458"/>
      <c r="NOR47" s="451"/>
      <c r="NOS47" s="463"/>
      <c r="NOT47" s="451"/>
      <c r="NOU47" s="451"/>
      <c r="NOV47" s="453"/>
      <c r="NOX47" s="449"/>
      <c r="NOY47" s="449"/>
      <c r="NOZ47" s="449"/>
      <c r="NPA47" s="450"/>
      <c r="NPB47" s="451"/>
      <c r="NPC47" s="451"/>
      <c r="NPD47" s="451"/>
      <c r="NPE47" s="449"/>
      <c r="NPF47" s="452"/>
      <c r="NPG47" s="453"/>
      <c r="NPH47" s="454"/>
      <c r="NPI47" s="449"/>
      <c r="NPJ47" s="453"/>
      <c r="NPK47" s="453"/>
      <c r="NPL47" s="450"/>
      <c r="NPM47" s="454"/>
      <c r="NPN47" s="455"/>
      <c r="NPO47" s="453"/>
      <c r="NPP47" s="456"/>
      <c r="NPQ47" s="453"/>
      <c r="NPR47" s="456"/>
      <c r="NPS47" s="454"/>
      <c r="NPT47" s="451"/>
      <c r="NPU47" s="454"/>
      <c r="NPV47" s="450"/>
      <c r="NPW47" s="456"/>
      <c r="NPX47" s="456"/>
      <c r="NPY47" s="456"/>
      <c r="NPZ47" s="456"/>
      <c r="NQA47" s="271"/>
      <c r="NQB47" s="451"/>
      <c r="NQC47" s="454"/>
      <c r="NQD47" s="451"/>
      <c r="NQE47" s="457"/>
      <c r="NQF47" s="271"/>
      <c r="NQG47" s="451"/>
      <c r="NQH47" s="454"/>
      <c r="NQI47" s="451"/>
      <c r="NQJ47" s="457"/>
      <c r="NQK47" s="451"/>
      <c r="NQL47" s="457"/>
      <c r="NQM47" s="457"/>
      <c r="NQN47" s="457"/>
      <c r="NQO47" s="271"/>
      <c r="NQP47" s="271"/>
      <c r="NQQ47" s="451"/>
      <c r="NQR47" s="454"/>
      <c r="NQS47" s="451"/>
      <c r="NQT47" s="454"/>
      <c r="NQU47" s="458"/>
      <c r="NQV47" s="459"/>
      <c r="NQW47" s="460"/>
      <c r="NQX47" s="461"/>
      <c r="NQY47" s="462"/>
      <c r="NQZ47" s="458"/>
      <c r="NRA47" s="451"/>
      <c r="NRB47" s="463"/>
      <c r="NRC47" s="451"/>
      <c r="NRD47" s="451"/>
      <c r="NRE47" s="453"/>
      <c r="NRG47" s="449"/>
      <c r="NRH47" s="449"/>
      <c r="NRI47" s="449"/>
      <c r="NRJ47" s="450"/>
      <c r="NRK47" s="451"/>
      <c r="NRL47" s="451"/>
      <c r="NRM47" s="451"/>
      <c r="NRN47" s="449"/>
      <c r="NRO47" s="452"/>
      <c r="NRP47" s="453"/>
      <c r="NRQ47" s="454"/>
      <c r="NRR47" s="449"/>
      <c r="NRS47" s="453"/>
      <c r="NRT47" s="453"/>
      <c r="NRU47" s="450"/>
      <c r="NRV47" s="454"/>
      <c r="NRW47" s="455"/>
      <c r="NRX47" s="453"/>
      <c r="NRY47" s="456"/>
      <c r="NRZ47" s="453"/>
      <c r="NSA47" s="456"/>
      <c r="NSB47" s="454"/>
      <c r="NSC47" s="451"/>
      <c r="NSD47" s="454"/>
      <c r="NSE47" s="450"/>
      <c r="NSF47" s="456"/>
      <c r="NSG47" s="456"/>
      <c r="NSH47" s="456"/>
      <c r="NSI47" s="456"/>
      <c r="NSJ47" s="271"/>
      <c r="NSK47" s="451"/>
      <c r="NSL47" s="454"/>
      <c r="NSM47" s="451"/>
      <c r="NSN47" s="457"/>
      <c r="NSO47" s="271"/>
      <c r="NSP47" s="451"/>
      <c r="NSQ47" s="454"/>
      <c r="NSR47" s="451"/>
      <c r="NSS47" s="457"/>
      <c r="NST47" s="451"/>
      <c r="NSU47" s="457"/>
      <c r="NSV47" s="457"/>
      <c r="NSW47" s="457"/>
      <c r="NSX47" s="271"/>
      <c r="NSY47" s="271"/>
      <c r="NSZ47" s="451"/>
      <c r="NTA47" s="454"/>
      <c r="NTB47" s="451"/>
      <c r="NTC47" s="454"/>
      <c r="NTD47" s="458"/>
      <c r="NTE47" s="459"/>
      <c r="NTF47" s="460"/>
      <c r="NTG47" s="461"/>
      <c r="NTH47" s="462"/>
      <c r="NTI47" s="458"/>
      <c r="NTJ47" s="451"/>
      <c r="NTK47" s="463"/>
      <c r="NTL47" s="451"/>
      <c r="NTM47" s="451"/>
      <c r="NTN47" s="453"/>
      <c r="NTP47" s="449"/>
      <c r="NTQ47" s="449"/>
      <c r="NTR47" s="449"/>
      <c r="NTS47" s="450"/>
      <c r="NTT47" s="451"/>
      <c r="NTU47" s="451"/>
      <c r="NTV47" s="451"/>
      <c r="NTW47" s="449"/>
      <c r="NTX47" s="452"/>
      <c r="NTY47" s="453"/>
      <c r="NTZ47" s="454"/>
      <c r="NUA47" s="449"/>
      <c r="NUB47" s="453"/>
      <c r="NUC47" s="453"/>
      <c r="NUD47" s="450"/>
      <c r="NUE47" s="454"/>
      <c r="NUF47" s="455"/>
      <c r="NUG47" s="453"/>
      <c r="NUH47" s="456"/>
      <c r="NUI47" s="453"/>
      <c r="NUJ47" s="456"/>
      <c r="NUK47" s="454"/>
      <c r="NUL47" s="451"/>
      <c r="NUM47" s="454"/>
      <c r="NUN47" s="450"/>
      <c r="NUO47" s="456"/>
      <c r="NUP47" s="456"/>
      <c r="NUQ47" s="456"/>
      <c r="NUR47" s="456"/>
      <c r="NUS47" s="271"/>
      <c r="NUT47" s="451"/>
      <c r="NUU47" s="454"/>
      <c r="NUV47" s="451"/>
      <c r="NUW47" s="457"/>
      <c r="NUX47" s="271"/>
      <c r="NUY47" s="451"/>
      <c r="NUZ47" s="454"/>
      <c r="NVA47" s="451"/>
      <c r="NVB47" s="457"/>
      <c r="NVC47" s="451"/>
      <c r="NVD47" s="457"/>
      <c r="NVE47" s="457"/>
      <c r="NVF47" s="457"/>
      <c r="NVG47" s="271"/>
      <c r="NVH47" s="271"/>
      <c r="NVI47" s="451"/>
      <c r="NVJ47" s="454"/>
      <c r="NVK47" s="451"/>
      <c r="NVL47" s="454"/>
      <c r="NVM47" s="458"/>
      <c r="NVN47" s="459"/>
      <c r="NVO47" s="460"/>
      <c r="NVP47" s="461"/>
      <c r="NVQ47" s="462"/>
      <c r="NVR47" s="458"/>
      <c r="NVS47" s="451"/>
      <c r="NVT47" s="463"/>
      <c r="NVU47" s="451"/>
      <c r="NVV47" s="451"/>
      <c r="NVW47" s="453"/>
      <c r="NVY47" s="449"/>
      <c r="NVZ47" s="449"/>
      <c r="NWA47" s="449"/>
      <c r="NWB47" s="450"/>
      <c r="NWC47" s="451"/>
      <c r="NWD47" s="451"/>
      <c r="NWE47" s="451"/>
      <c r="NWF47" s="449"/>
      <c r="NWG47" s="452"/>
      <c r="NWH47" s="453"/>
      <c r="NWI47" s="454"/>
      <c r="NWJ47" s="449"/>
      <c r="NWK47" s="453"/>
      <c r="NWL47" s="453"/>
      <c r="NWM47" s="450"/>
      <c r="NWN47" s="454"/>
      <c r="NWO47" s="455"/>
      <c r="NWP47" s="453"/>
      <c r="NWQ47" s="456"/>
      <c r="NWR47" s="453"/>
      <c r="NWS47" s="456"/>
      <c r="NWT47" s="454"/>
      <c r="NWU47" s="451"/>
      <c r="NWV47" s="454"/>
      <c r="NWW47" s="450"/>
      <c r="NWX47" s="456"/>
      <c r="NWY47" s="456"/>
      <c r="NWZ47" s="456"/>
      <c r="NXA47" s="456"/>
      <c r="NXB47" s="271"/>
      <c r="NXC47" s="451"/>
      <c r="NXD47" s="454"/>
      <c r="NXE47" s="451"/>
      <c r="NXF47" s="457"/>
      <c r="NXG47" s="271"/>
      <c r="NXH47" s="451"/>
      <c r="NXI47" s="454"/>
      <c r="NXJ47" s="451"/>
      <c r="NXK47" s="457"/>
      <c r="NXL47" s="451"/>
      <c r="NXM47" s="457"/>
      <c r="NXN47" s="457"/>
      <c r="NXO47" s="457"/>
      <c r="NXP47" s="271"/>
      <c r="NXQ47" s="271"/>
      <c r="NXR47" s="451"/>
      <c r="NXS47" s="454"/>
      <c r="NXT47" s="451"/>
      <c r="NXU47" s="454"/>
      <c r="NXV47" s="458"/>
      <c r="NXW47" s="459"/>
      <c r="NXX47" s="460"/>
      <c r="NXY47" s="461"/>
      <c r="NXZ47" s="462"/>
      <c r="NYA47" s="458"/>
      <c r="NYB47" s="451"/>
      <c r="NYC47" s="463"/>
      <c r="NYD47" s="451"/>
      <c r="NYE47" s="451"/>
      <c r="NYF47" s="453"/>
      <c r="NYH47" s="449"/>
      <c r="NYI47" s="449"/>
      <c r="NYJ47" s="449"/>
      <c r="NYK47" s="450"/>
      <c r="NYL47" s="451"/>
      <c r="NYM47" s="451"/>
      <c r="NYN47" s="451"/>
      <c r="NYO47" s="449"/>
      <c r="NYP47" s="452"/>
      <c r="NYQ47" s="453"/>
      <c r="NYR47" s="454"/>
      <c r="NYS47" s="449"/>
      <c r="NYT47" s="453"/>
      <c r="NYU47" s="453"/>
      <c r="NYV47" s="450"/>
      <c r="NYW47" s="454"/>
      <c r="NYX47" s="455"/>
      <c r="NYY47" s="453"/>
      <c r="NYZ47" s="456"/>
      <c r="NZA47" s="453"/>
      <c r="NZB47" s="456"/>
      <c r="NZC47" s="454"/>
      <c r="NZD47" s="451"/>
      <c r="NZE47" s="454"/>
      <c r="NZF47" s="450"/>
      <c r="NZG47" s="456"/>
      <c r="NZH47" s="456"/>
      <c r="NZI47" s="456"/>
      <c r="NZJ47" s="456"/>
      <c r="NZK47" s="271"/>
      <c r="NZL47" s="451"/>
      <c r="NZM47" s="454"/>
      <c r="NZN47" s="451"/>
      <c r="NZO47" s="457"/>
      <c r="NZP47" s="271"/>
      <c r="NZQ47" s="451"/>
      <c r="NZR47" s="454"/>
      <c r="NZS47" s="451"/>
      <c r="NZT47" s="457"/>
      <c r="NZU47" s="451"/>
      <c r="NZV47" s="457"/>
      <c r="NZW47" s="457"/>
      <c r="NZX47" s="457"/>
      <c r="NZY47" s="271"/>
      <c r="NZZ47" s="271"/>
      <c r="OAA47" s="451"/>
      <c r="OAB47" s="454"/>
      <c r="OAC47" s="451"/>
      <c r="OAD47" s="454"/>
      <c r="OAE47" s="458"/>
      <c r="OAF47" s="459"/>
      <c r="OAG47" s="460"/>
      <c r="OAH47" s="461"/>
      <c r="OAI47" s="462"/>
      <c r="OAJ47" s="458"/>
      <c r="OAK47" s="451"/>
      <c r="OAL47" s="463"/>
      <c r="OAM47" s="451"/>
      <c r="OAN47" s="451"/>
      <c r="OAO47" s="453"/>
      <c r="OAQ47" s="449"/>
      <c r="OAR47" s="449"/>
      <c r="OAS47" s="449"/>
      <c r="OAT47" s="450"/>
      <c r="OAU47" s="451"/>
      <c r="OAV47" s="451"/>
      <c r="OAW47" s="451"/>
      <c r="OAX47" s="449"/>
      <c r="OAY47" s="452"/>
      <c r="OAZ47" s="453"/>
      <c r="OBA47" s="454"/>
      <c r="OBB47" s="449"/>
      <c r="OBC47" s="453"/>
      <c r="OBD47" s="453"/>
      <c r="OBE47" s="450"/>
      <c r="OBF47" s="454"/>
      <c r="OBG47" s="455"/>
      <c r="OBH47" s="453"/>
      <c r="OBI47" s="456"/>
      <c r="OBJ47" s="453"/>
      <c r="OBK47" s="456"/>
      <c r="OBL47" s="454"/>
      <c r="OBM47" s="451"/>
      <c r="OBN47" s="454"/>
      <c r="OBO47" s="450"/>
      <c r="OBP47" s="456"/>
      <c r="OBQ47" s="456"/>
      <c r="OBR47" s="456"/>
      <c r="OBS47" s="456"/>
      <c r="OBT47" s="271"/>
      <c r="OBU47" s="451"/>
      <c r="OBV47" s="454"/>
      <c r="OBW47" s="451"/>
      <c r="OBX47" s="457"/>
      <c r="OBY47" s="271"/>
      <c r="OBZ47" s="451"/>
      <c r="OCA47" s="454"/>
      <c r="OCB47" s="451"/>
      <c r="OCC47" s="457"/>
      <c r="OCD47" s="451"/>
      <c r="OCE47" s="457"/>
      <c r="OCF47" s="457"/>
      <c r="OCG47" s="457"/>
      <c r="OCH47" s="271"/>
      <c r="OCI47" s="271"/>
      <c r="OCJ47" s="451"/>
      <c r="OCK47" s="454"/>
      <c r="OCL47" s="451"/>
      <c r="OCM47" s="454"/>
      <c r="OCN47" s="458"/>
      <c r="OCO47" s="459"/>
      <c r="OCP47" s="460"/>
      <c r="OCQ47" s="461"/>
      <c r="OCR47" s="462"/>
      <c r="OCS47" s="458"/>
      <c r="OCT47" s="451"/>
      <c r="OCU47" s="463"/>
      <c r="OCV47" s="451"/>
      <c r="OCW47" s="451"/>
      <c r="OCX47" s="453"/>
      <c r="OCZ47" s="449"/>
      <c r="ODA47" s="449"/>
      <c r="ODB47" s="449"/>
      <c r="ODC47" s="450"/>
      <c r="ODD47" s="451"/>
      <c r="ODE47" s="451"/>
      <c r="ODF47" s="451"/>
      <c r="ODG47" s="449"/>
      <c r="ODH47" s="452"/>
      <c r="ODI47" s="453"/>
      <c r="ODJ47" s="454"/>
      <c r="ODK47" s="449"/>
      <c r="ODL47" s="453"/>
      <c r="ODM47" s="453"/>
      <c r="ODN47" s="450"/>
      <c r="ODO47" s="454"/>
      <c r="ODP47" s="455"/>
      <c r="ODQ47" s="453"/>
      <c r="ODR47" s="456"/>
      <c r="ODS47" s="453"/>
      <c r="ODT47" s="456"/>
      <c r="ODU47" s="454"/>
      <c r="ODV47" s="451"/>
      <c r="ODW47" s="454"/>
      <c r="ODX47" s="450"/>
      <c r="ODY47" s="456"/>
      <c r="ODZ47" s="456"/>
      <c r="OEA47" s="456"/>
      <c r="OEB47" s="456"/>
      <c r="OEC47" s="271"/>
      <c r="OED47" s="451"/>
      <c r="OEE47" s="454"/>
      <c r="OEF47" s="451"/>
      <c r="OEG47" s="457"/>
      <c r="OEH47" s="271"/>
      <c r="OEI47" s="451"/>
      <c r="OEJ47" s="454"/>
      <c r="OEK47" s="451"/>
      <c r="OEL47" s="457"/>
      <c r="OEM47" s="451"/>
      <c r="OEN47" s="457"/>
      <c r="OEO47" s="457"/>
      <c r="OEP47" s="457"/>
      <c r="OEQ47" s="271"/>
      <c r="OER47" s="271"/>
      <c r="OES47" s="451"/>
      <c r="OET47" s="454"/>
      <c r="OEU47" s="451"/>
      <c r="OEV47" s="454"/>
      <c r="OEW47" s="458"/>
      <c r="OEX47" s="459"/>
      <c r="OEY47" s="460"/>
      <c r="OEZ47" s="461"/>
      <c r="OFA47" s="462"/>
      <c r="OFB47" s="458"/>
      <c r="OFC47" s="451"/>
      <c r="OFD47" s="463"/>
      <c r="OFE47" s="451"/>
      <c r="OFF47" s="451"/>
      <c r="OFG47" s="453"/>
      <c r="OFI47" s="449"/>
      <c r="OFJ47" s="449"/>
      <c r="OFK47" s="449"/>
      <c r="OFL47" s="450"/>
      <c r="OFM47" s="451"/>
      <c r="OFN47" s="451"/>
      <c r="OFO47" s="451"/>
      <c r="OFP47" s="449"/>
      <c r="OFQ47" s="452"/>
      <c r="OFR47" s="453"/>
      <c r="OFS47" s="454"/>
      <c r="OFT47" s="449"/>
      <c r="OFU47" s="453"/>
      <c r="OFV47" s="453"/>
      <c r="OFW47" s="450"/>
      <c r="OFX47" s="454"/>
      <c r="OFY47" s="455"/>
      <c r="OFZ47" s="453"/>
      <c r="OGA47" s="456"/>
      <c r="OGB47" s="453"/>
      <c r="OGC47" s="456"/>
      <c r="OGD47" s="454"/>
      <c r="OGE47" s="451"/>
      <c r="OGF47" s="454"/>
      <c r="OGG47" s="450"/>
      <c r="OGH47" s="456"/>
      <c r="OGI47" s="456"/>
      <c r="OGJ47" s="456"/>
      <c r="OGK47" s="456"/>
      <c r="OGL47" s="271"/>
      <c r="OGM47" s="451"/>
      <c r="OGN47" s="454"/>
      <c r="OGO47" s="451"/>
      <c r="OGP47" s="457"/>
      <c r="OGQ47" s="271"/>
      <c r="OGR47" s="451"/>
      <c r="OGS47" s="454"/>
      <c r="OGT47" s="451"/>
      <c r="OGU47" s="457"/>
      <c r="OGV47" s="451"/>
      <c r="OGW47" s="457"/>
      <c r="OGX47" s="457"/>
      <c r="OGY47" s="457"/>
      <c r="OGZ47" s="271"/>
      <c r="OHA47" s="271"/>
      <c r="OHB47" s="451"/>
      <c r="OHC47" s="454"/>
      <c r="OHD47" s="451"/>
      <c r="OHE47" s="454"/>
      <c r="OHF47" s="458"/>
      <c r="OHG47" s="459"/>
      <c r="OHH47" s="460"/>
      <c r="OHI47" s="461"/>
      <c r="OHJ47" s="462"/>
      <c r="OHK47" s="458"/>
      <c r="OHL47" s="451"/>
      <c r="OHM47" s="463"/>
      <c r="OHN47" s="451"/>
      <c r="OHO47" s="451"/>
      <c r="OHP47" s="453"/>
      <c r="OHR47" s="449"/>
      <c r="OHS47" s="449"/>
      <c r="OHT47" s="449"/>
      <c r="OHU47" s="450"/>
      <c r="OHV47" s="451"/>
      <c r="OHW47" s="451"/>
      <c r="OHX47" s="451"/>
      <c r="OHY47" s="449"/>
      <c r="OHZ47" s="452"/>
      <c r="OIA47" s="453"/>
      <c r="OIB47" s="454"/>
      <c r="OIC47" s="449"/>
      <c r="OID47" s="453"/>
      <c r="OIE47" s="453"/>
      <c r="OIF47" s="450"/>
      <c r="OIG47" s="454"/>
      <c r="OIH47" s="455"/>
      <c r="OII47" s="453"/>
      <c r="OIJ47" s="456"/>
      <c r="OIK47" s="453"/>
      <c r="OIL47" s="456"/>
      <c r="OIM47" s="454"/>
      <c r="OIN47" s="451"/>
      <c r="OIO47" s="454"/>
      <c r="OIP47" s="450"/>
      <c r="OIQ47" s="456"/>
      <c r="OIR47" s="456"/>
      <c r="OIS47" s="456"/>
      <c r="OIT47" s="456"/>
      <c r="OIU47" s="271"/>
      <c r="OIV47" s="451"/>
      <c r="OIW47" s="454"/>
      <c r="OIX47" s="451"/>
      <c r="OIY47" s="457"/>
      <c r="OIZ47" s="271"/>
      <c r="OJA47" s="451"/>
      <c r="OJB47" s="454"/>
      <c r="OJC47" s="451"/>
      <c r="OJD47" s="457"/>
      <c r="OJE47" s="451"/>
      <c r="OJF47" s="457"/>
      <c r="OJG47" s="457"/>
      <c r="OJH47" s="457"/>
      <c r="OJI47" s="271"/>
      <c r="OJJ47" s="271"/>
      <c r="OJK47" s="451"/>
      <c r="OJL47" s="454"/>
      <c r="OJM47" s="451"/>
      <c r="OJN47" s="454"/>
      <c r="OJO47" s="458"/>
      <c r="OJP47" s="459"/>
      <c r="OJQ47" s="460"/>
      <c r="OJR47" s="461"/>
      <c r="OJS47" s="462"/>
      <c r="OJT47" s="458"/>
      <c r="OJU47" s="451"/>
      <c r="OJV47" s="463"/>
      <c r="OJW47" s="451"/>
      <c r="OJX47" s="451"/>
      <c r="OJY47" s="453"/>
      <c r="OKA47" s="449"/>
      <c r="OKB47" s="449"/>
      <c r="OKC47" s="449"/>
      <c r="OKD47" s="450"/>
      <c r="OKE47" s="451"/>
      <c r="OKF47" s="451"/>
      <c r="OKG47" s="451"/>
      <c r="OKH47" s="449"/>
      <c r="OKI47" s="452"/>
      <c r="OKJ47" s="453"/>
      <c r="OKK47" s="454"/>
      <c r="OKL47" s="449"/>
      <c r="OKM47" s="453"/>
      <c r="OKN47" s="453"/>
      <c r="OKO47" s="450"/>
      <c r="OKP47" s="454"/>
      <c r="OKQ47" s="455"/>
      <c r="OKR47" s="453"/>
      <c r="OKS47" s="456"/>
      <c r="OKT47" s="453"/>
      <c r="OKU47" s="456"/>
      <c r="OKV47" s="454"/>
      <c r="OKW47" s="451"/>
      <c r="OKX47" s="454"/>
      <c r="OKY47" s="450"/>
      <c r="OKZ47" s="456"/>
      <c r="OLA47" s="456"/>
      <c r="OLB47" s="456"/>
      <c r="OLC47" s="456"/>
      <c r="OLD47" s="271"/>
      <c r="OLE47" s="451"/>
      <c r="OLF47" s="454"/>
      <c r="OLG47" s="451"/>
      <c r="OLH47" s="457"/>
      <c r="OLI47" s="271"/>
      <c r="OLJ47" s="451"/>
      <c r="OLK47" s="454"/>
      <c r="OLL47" s="451"/>
      <c r="OLM47" s="457"/>
      <c r="OLN47" s="451"/>
      <c r="OLO47" s="457"/>
      <c r="OLP47" s="457"/>
      <c r="OLQ47" s="457"/>
      <c r="OLR47" s="271"/>
      <c r="OLS47" s="271"/>
      <c r="OLT47" s="451"/>
      <c r="OLU47" s="454"/>
      <c r="OLV47" s="451"/>
      <c r="OLW47" s="454"/>
      <c r="OLX47" s="458"/>
      <c r="OLY47" s="459"/>
      <c r="OLZ47" s="460"/>
      <c r="OMA47" s="461"/>
      <c r="OMB47" s="462"/>
      <c r="OMC47" s="458"/>
      <c r="OMD47" s="451"/>
      <c r="OME47" s="463"/>
      <c r="OMF47" s="451"/>
      <c r="OMG47" s="451"/>
      <c r="OMH47" s="453"/>
      <c r="OMJ47" s="449"/>
      <c r="OMK47" s="449"/>
      <c r="OML47" s="449"/>
      <c r="OMM47" s="450"/>
      <c r="OMN47" s="451"/>
      <c r="OMO47" s="451"/>
      <c r="OMP47" s="451"/>
      <c r="OMQ47" s="449"/>
      <c r="OMR47" s="452"/>
      <c r="OMS47" s="453"/>
      <c r="OMT47" s="454"/>
      <c r="OMU47" s="449"/>
      <c r="OMV47" s="453"/>
      <c r="OMW47" s="453"/>
      <c r="OMX47" s="450"/>
      <c r="OMY47" s="454"/>
      <c r="OMZ47" s="455"/>
      <c r="ONA47" s="453"/>
      <c r="ONB47" s="456"/>
      <c r="ONC47" s="453"/>
      <c r="OND47" s="456"/>
      <c r="ONE47" s="454"/>
      <c r="ONF47" s="451"/>
      <c r="ONG47" s="454"/>
      <c r="ONH47" s="450"/>
      <c r="ONI47" s="456"/>
      <c r="ONJ47" s="456"/>
      <c r="ONK47" s="456"/>
      <c r="ONL47" s="456"/>
      <c r="ONM47" s="271"/>
      <c r="ONN47" s="451"/>
      <c r="ONO47" s="454"/>
      <c r="ONP47" s="451"/>
      <c r="ONQ47" s="457"/>
      <c r="ONR47" s="271"/>
      <c r="ONS47" s="451"/>
      <c r="ONT47" s="454"/>
      <c r="ONU47" s="451"/>
      <c r="ONV47" s="457"/>
      <c r="ONW47" s="451"/>
      <c r="ONX47" s="457"/>
      <c r="ONY47" s="457"/>
      <c r="ONZ47" s="457"/>
      <c r="OOA47" s="271"/>
      <c r="OOB47" s="271"/>
      <c r="OOC47" s="451"/>
      <c r="OOD47" s="454"/>
      <c r="OOE47" s="451"/>
      <c r="OOF47" s="454"/>
      <c r="OOG47" s="458"/>
      <c r="OOH47" s="459"/>
      <c r="OOI47" s="460"/>
      <c r="OOJ47" s="461"/>
      <c r="OOK47" s="462"/>
      <c r="OOL47" s="458"/>
      <c r="OOM47" s="451"/>
      <c r="OON47" s="463"/>
      <c r="OOO47" s="451"/>
      <c r="OOP47" s="451"/>
      <c r="OOQ47" s="453"/>
      <c r="OOS47" s="449"/>
      <c r="OOT47" s="449"/>
      <c r="OOU47" s="449"/>
      <c r="OOV47" s="450"/>
      <c r="OOW47" s="451"/>
      <c r="OOX47" s="451"/>
      <c r="OOY47" s="451"/>
      <c r="OOZ47" s="449"/>
      <c r="OPA47" s="452"/>
      <c r="OPB47" s="453"/>
      <c r="OPC47" s="454"/>
      <c r="OPD47" s="449"/>
      <c r="OPE47" s="453"/>
      <c r="OPF47" s="453"/>
      <c r="OPG47" s="450"/>
      <c r="OPH47" s="454"/>
      <c r="OPI47" s="455"/>
      <c r="OPJ47" s="453"/>
      <c r="OPK47" s="456"/>
      <c r="OPL47" s="453"/>
      <c r="OPM47" s="456"/>
      <c r="OPN47" s="454"/>
      <c r="OPO47" s="451"/>
      <c r="OPP47" s="454"/>
      <c r="OPQ47" s="450"/>
      <c r="OPR47" s="456"/>
      <c r="OPS47" s="456"/>
      <c r="OPT47" s="456"/>
      <c r="OPU47" s="456"/>
      <c r="OPV47" s="271"/>
      <c r="OPW47" s="451"/>
      <c r="OPX47" s="454"/>
      <c r="OPY47" s="451"/>
      <c r="OPZ47" s="457"/>
      <c r="OQA47" s="271"/>
      <c r="OQB47" s="451"/>
      <c r="OQC47" s="454"/>
      <c r="OQD47" s="451"/>
      <c r="OQE47" s="457"/>
      <c r="OQF47" s="451"/>
      <c r="OQG47" s="457"/>
      <c r="OQH47" s="457"/>
      <c r="OQI47" s="457"/>
      <c r="OQJ47" s="271"/>
      <c r="OQK47" s="271"/>
      <c r="OQL47" s="451"/>
      <c r="OQM47" s="454"/>
      <c r="OQN47" s="451"/>
      <c r="OQO47" s="454"/>
      <c r="OQP47" s="458"/>
      <c r="OQQ47" s="459"/>
      <c r="OQR47" s="460"/>
      <c r="OQS47" s="461"/>
      <c r="OQT47" s="462"/>
      <c r="OQU47" s="458"/>
      <c r="OQV47" s="451"/>
      <c r="OQW47" s="463"/>
      <c r="OQX47" s="451"/>
      <c r="OQY47" s="451"/>
      <c r="OQZ47" s="453"/>
      <c r="ORB47" s="449"/>
      <c r="ORC47" s="449"/>
      <c r="ORD47" s="449"/>
      <c r="ORE47" s="450"/>
      <c r="ORF47" s="451"/>
      <c r="ORG47" s="451"/>
      <c r="ORH47" s="451"/>
      <c r="ORI47" s="449"/>
      <c r="ORJ47" s="452"/>
      <c r="ORK47" s="453"/>
      <c r="ORL47" s="454"/>
      <c r="ORM47" s="449"/>
      <c r="ORN47" s="453"/>
      <c r="ORO47" s="453"/>
      <c r="ORP47" s="450"/>
      <c r="ORQ47" s="454"/>
      <c r="ORR47" s="455"/>
      <c r="ORS47" s="453"/>
      <c r="ORT47" s="456"/>
      <c r="ORU47" s="453"/>
      <c r="ORV47" s="456"/>
      <c r="ORW47" s="454"/>
      <c r="ORX47" s="451"/>
      <c r="ORY47" s="454"/>
      <c r="ORZ47" s="450"/>
      <c r="OSA47" s="456"/>
      <c r="OSB47" s="456"/>
      <c r="OSC47" s="456"/>
      <c r="OSD47" s="456"/>
      <c r="OSE47" s="271"/>
      <c r="OSF47" s="451"/>
      <c r="OSG47" s="454"/>
      <c r="OSH47" s="451"/>
      <c r="OSI47" s="457"/>
      <c r="OSJ47" s="271"/>
      <c r="OSK47" s="451"/>
      <c r="OSL47" s="454"/>
      <c r="OSM47" s="451"/>
      <c r="OSN47" s="457"/>
      <c r="OSO47" s="451"/>
      <c r="OSP47" s="457"/>
      <c r="OSQ47" s="457"/>
      <c r="OSR47" s="457"/>
      <c r="OSS47" s="271"/>
      <c r="OST47" s="271"/>
      <c r="OSU47" s="451"/>
      <c r="OSV47" s="454"/>
      <c r="OSW47" s="451"/>
      <c r="OSX47" s="454"/>
      <c r="OSY47" s="458"/>
      <c r="OSZ47" s="459"/>
      <c r="OTA47" s="460"/>
      <c r="OTB47" s="461"/>
      <c r="OTC47" s="462"/>
      <c r="OTD47" s="458"/>
      <c r="OTE47" s="451"/>
      <c r="OTF47" s="463"/>
      <c r="OTG47" s="451"/>
      <c r="OTH47" s="451"/>
      <c r="OTI47" s="453"/>
      <c r="OTK47" s="449"/>
      <c r="OTL47" s="449"/>
      <c r="OTM47" s="449"/>
      <c r="OTN47" s="450"/>
      <c r="OTO47" s="451"/>
      <c r="OTP47" s="451"/>
      <c r="OTQ47" s="451"/>
      <c r="OTR47" s="449"/>
      <c r="OTS47" s="452"/>
      <c r="OTT47" s="453"/>
      <c r="OTU47" s="454"/>
      <c r="OTV47" s="449"/>
      <c r="OTW47" s="453"/>
      <c r="OTX47" s="453"/>
      <c r="OTY47" s="450"/>
      <c r="OTZ47" s="454"/>
      <c r="OUA47" s="455"/>
      <c r="OUB47" s="453"/>
      <c r="OUC47" s="456"/>
      <c r="OUD47" s="453"/>
      <c r="OUE47" s="456"/>
      <c r="OUF47" s="454"/>
      <c r="OUG47" s="451"/>
      <c r="OUH47" s="454"/>
      <c r="OUI47" s="450"/>
      <c r="OUJ47" s="456"/>
      <c r="OUK47" s="456"/>
      <c r="OUL47" s="456"/>
      <c r="OUM47" s="456"/>
      <c r="OUN47" s="271"/>
      <c r="OUO47" s="451"/>
      <c r="OUP47" s="454"/>
      <c r="OUQ47" s="451"/>
      <c r="OUR47" s="457"/>
      <c r="OUS47" s="271"/>
      <c r="OUT47" s="451"/>
      <c r="OUU47" s="454"/>
      <c r="OUV47" s="451"/>
      <c r="OUW47" s="457"/>
      <c r="OUX47" s="451"/>
      <c r="OUY47" s="457"/>
      <c r="OUZ47" s="457"/>
      <c r="OVA47" s="457"/>
      <c r="OVB47" s="271"/>
      <c r="OVC47" s="271"/>
      <c r="OVD47" s="451"/>
      <c r="OVE47" s="454"/>
      <c r="OVF47" s="451"/>
      <c r="OVG47" s="454"/>
      <c r="OVH47" s="458"/>
      <c r="OVI47" s="459"/>
      <c r="OVJ47" s="460"/>
      <c r="OVK47" s="461"/>
      <c r="OVL47" s="462"/>
      <c r="OVM47" s="458"/>
      <c r="OVN47" s="451"/>
      <c r="OVO47" s="463"/>
      <c r="OVP47" s="451"/>
      <c r="OVQ47" s="451"/>
      <c r="OVR47" s="453"/>
      <c r="OVT47" s="449"/>
      <c r="OVU47" s="449"/>
      <c r="OVV47" s="449"/>
      <c r="OVW47" s="450"/>
      <c r="OVX47" s="451"/>
      <c r="OVY47" s="451"/>
      <c r="OVZ47" s="451"/>
      <c r="OWA47" s="449"/>
      <c r="OWB47" s="452"/>
      <c r="OWC47" s="453"/>
      <c r="OWD47" s="454"/>
      <c r="OWE47" s="449"/>
      <c r="OWF47" s="453"/>
      <c r="OWG47" s="453"/>
      <c r="OWH47" s="450"/>
      <c r="OWI47" s="454"/>
      <c r="OWJ47" s="455"/>
      <c r="OWK47" s="453"/>
      <c r="OWL47" s="456"/>
      <c r="OWM47" s="453"/>
      <c r="OWN47" s="456"/>
      <c r="OWO47" s="454"/>
      <c r="OWP47" s="451"/>
      <c r="OWQ47" s="454"/>
      <c r="OWR47" s="450"/>
      <c r="OWS47" s="456"/>
      <c r="OWT47" s="456"/>
      <c r="OWU47" s="456"/>
      <c r="OWV47" s="456"/>
      <c r="OWW47" s="271"/>
      <c r="OWX47" s="451"/>
      <c r="OWY47" s="454"/>
      <c r="OWZ47" s="451"/>
      <c r="OXA47" s="457"/>
      <c r="OXB47" s="271"/>
      <c r="OXC47" s="451"/>
      <c r="OXD47" s="454"/>
      <c r="OXE47" s="451"/>
      <c r="OXF47" s="457"/>
      <c r="OXG47" s="451"/>
      <c r="OXH47" s="457"/>
      <c r="OXI47" s="457"/>
      <c r="OXJ47" s="457"/>
      <c r="OXK47" s="271"/>
      <c r="OXL47" s="271"/>
      <c r="OXM47" s="451"/>
      <c r="OXN47" s="454"/>
      <c r="OXO47" s="451"/>
      <c r="OXP47" s="454"/>
      <c r="OXQ47" s="458"/>
      <c r="OXR47" s="459"/>
      <c r="OXS47" s="460"/>
      <c r="OXT47" s="461"/>
      <c r="OXU47" s="462"/>
      <c r="OXV47" s="458"/>
      <c r="OXW47" s="451"/>
      <c r="OXX47" s="463"/>
      <c r="OXY47" s="451"/>
      <c r="OXZ47" s="451"/>
      <c r="OYA47" s="453"/>
      <c r="OYC47" s="449"/>
      <c r="OYD47" s="449"/>
      <c r="OYE47" s="449"/>
      <c r="OYF47" s="450"/>
      <c r="OYG47" s="451"/>
      <c r="OYH47" s="451"/>
      <c r="OYI47" s="451"/>
      <c r="OYJ47" s="449"/>
      <c r="OYK47" s="452"/>
      <c r="OYL47" s="453"/>
      <c r="OYM47" s="454"/>
      <c r="OYN47" s="449"/>
      <c r="OYO47" s="453"/>
      <c r="OYP47" s="453"/>
      <c r="OYQ47" s="450"/>
      <c r="OYR47" s="454"/>
      <c r="OYS47" s="455"/>
      <c r="OYT47" s="453"/>
      <c r="OYU47" s="456"/>
      <c r="OYV47" s="453"/>
      <c r="OYW47" s="456"/>
      <c r="OYX47" s="454"/>
      <c r="OYY47" s="451"/>
      <c r="OYZ47" s="454"/>
      <c r="OZA47" s="450"/>
      <c r="OZB47" s="456"/>
      <c r="OZC47" s="456"/>
      <c r="OZD47" s="456"/>
      <c r="OZE47" s="456"/>
      <c r="OZF47" s="271"/>
      <c r="OZG47" s="451"/>
      <c r="OZH47" s="454"/>
      <c r="OZI47" s="451"/>
      <c r="OZJ47" s="457"/>
      <c r="OZK47" s="271"/>
      <c r="OZL47" s="451"/>
      <c r="OZM47" s="454"/>
      <c r="OZN47" s="451"/>
      <c r="OZO47" s="457"/>
      <c r="OZP47" s="451"/>
      <c r="OZQ47" s="457"/>
      <c r="OZR47" s="457"/>
      <c r="OZS47" s="457"/>
      <c r="OZT47" s="271"/>
      <c r="OZU47" s="271"/>
      <c r="OZV47" s="451"/>
      <c r="OZW47" s="454"/>
      <c r="OZX47" s="451"/>
      <c r="OZY47" s="454"/>
      <c r="OZZ47" s="458"/>
      <c r="PAA47" s="459"/>
      <c r="PAB47" s="460"/>
      <c r="PAC47" s="461"/>
      <c r="PAD47" s="462"/>
      <c r="PAE47" s="458"/>
      <c r="PAF47" s="451"/>
      <c r="PAG47" s="463"/>
      <c r="PAH47" s="451"/>
      <c r="PAI47" s="451"/>
      <c r="PAJ47" s="453"/>
      <c r="PAL47" s="449"/>
      <c r="PAM47" s="449"/>
      <c r="PAN47" s="449"/>
      <c r="PAO47" s="450"/>
      <c r="PAP47" s="451"/>
      <c r="PAQ47" s="451"/>
      <c r="PAR47" s="451"/>
      <c r="PAS47" s="449"/>
      <c r="PAT47" s="452"/>
      <c r="PAU47" s="453"/>
      <c r="PAV47" s="454"/>
      <c r="PAW47" s="449"/>
      <c r="PAX47" s="453"/>
      <c r="PAY47" s="453"/>
      <c r="PAZ47" s="450"/>
      <c r="PBA47" s="454"/>
      <c r="PBB47" s="455"/>
      <c r="PBC47" s="453"/>
      <c r="PBD47" s="456"/>
      <c r="PBE47" s="453"/>
      <c r="PBF47" s="456"/>
      <c r="PBG47" s="454"/>
      <c r="PBH47" s="451"/>
      <c r="PBI47" s="454"/>
      <c r="PBJ47" s="450"/>
      <c r="PBK47" s="456"/>
      <c r="PBL47" s="456"/>
      <c r="PBM47" s="456"/>
      <c r="PBN47" s="456"/>
      <c r="PBO47" s="271"/>
      <c r="PBP47" s="451"/>
      <c r="PBQ47" s="454"/>
      <c r="PBR47" s="451"/>
      <c r="PBS47" s="457"/>
      <c r="PBT47" s="271"/>
      <c r="PBU47" s="451"/>
      <c r="PBV47" s="454"/>
      <c r="PBW47" s="451"/>
      <c r="PBX47" s="457"/>
      <c r="PBY47" s="451"/>
      <c r="PBZ47" s="457"/>
      <c r="PCA47" s="457"/>
      <c r="PCB47" s="457"/>
      <c r="PCC47" s="271"/>
      <c r="PCD47" s="271"/>
      <c r="PCE47" s="451"/>
      <c r="PCF47" s="454"/>
      <c r="PCG47" s="451"/>
      <c r="PCH47" s="454"/>
      <c r="PCI47" s="458"/>
      <c r="PCJ47" s="459"/>
      <c r="PCK47" s="460"/>
      <c r="PCL47" s="461"/>
      <c r="PCM47" s="462"/>
      <c r="PCN47" s="458"/>
      <c r="PCO47" s="451"/>
      <c r="PCP47" s="463"/>
      <c r="PCQ47" s="451"/>
      <c r="PCR47" s="451"/>
      <c r="PCS47" s="453"/>
      <c r="PCU47" s="449"/>
      <c r="PCV47" s="449"/>
      <c r="PCW47" s="449"/>
      <c r="PCX47" s="450"/>
      <c r="PCY47" s="451"/>
      <c r="PCZ47" s="451"/>
      <c r="PDA47" s="451"/>
      <c r="PDB47" s="449"/>
      <c r="PDC47" s="452"/>
      <c r="PDD47" s="453"/>
      <c r="PDE47" s="454"/>
      <c r="PDF47" s="449"/>
      <c r="PDG47" s="453"/>
      <c r="PDH47" s="453"/>
      <c r="PDI47" s="450"/>
      <c r="PDJ47" s="454"/>
      <c r="PDK47" s="455"/>
      <c r="PDL47" s="453"/>
      <c r="PDM47" s="456"/>
      <c r="PDN47" s="453"/>
      <c r="PDO47" s="456"/>
      <c r="PDP47" s="454"/>
      <c r="PDQ47" s="451"/>
      <c r="PDR47" s="454"/>
      <c r="PDS47" s="450"/>
      <c r="PDT47" s="456"/>
      <c r="PDU47" s="456"/>
      <c r="PDV47" s="456"/>
      <c r="PDW47" s="456"/>
      <c r="PDX47" s="271"/>
      <c r="PDY47" s="451"/>
      <c r="PDZ47" s="454"/>
      <c r="PEA47" s="451"/>
      <c r="PEB47" s="457"/>
      <c r="PEC47" s="271"/>
      <c r="PED47" s="451"/>
      <c r="PEE47" s="454"/>
      <c r="PEF47" s="451"/>
      <c r="PEG47" s="457"/>
      <c r="PEH47" s="451"/>
      <c r="PEI47" s="457"/>
      <c r="PEJ47" s="457"/>
      <c r="PEK47" s="457"/>
      <c r="PEL47" s="271"/>
      <c r="PEM47" s="271"/>
      <c r="PEN47" s="451"/>
      <c r="PEO47" s="454"/>
      <c r="PEP47" s="451"/>
      <c r="PEQ47" s="454"/>
      <c r="PER47" s="458"/>
      <c r="PES47" s="459"/>
      <c r="PET47" s="460"/>
      <c r="PEU47" s="461"/>
      <c r="PEV47" s="462"/>
      <c r="PEW47" s="458"/>
      <c r="PEX47" s="451"/>
      <c r="PEY47" s="463"/>
      <c r="PEZ47" s="451"/>
      <c r="PFA47" s="451"/>
      <c r="PFB47" s="453"/>
      <c r="PFD47" s="449"/>
      <c r="PFE47" s="449"/>
      <c r="PFF47" s="449"/>
      <c r="PFG47" s="450"/>
      <c r="PFH47" s="451"/>
      <c r="PFI47" s="451"/>
      <c r="PFJ47" s="451"/>
      <c r="PFK47" s="449"/>
      <c r="PFL47" s="452"/>
      <c r="PFM47" s="453"/>
      <c r="PFN47" s="454"/>
      <c r="PFO47" s="449"/>
      <c r="PFP47" s="453"/>
      <c r="PFQ47" s="453"/>
      <c r="PFR47" s="450"/>
      <c r="PFS47" s="454"/>
      <c r="PFT47" s="455"/>
      <c r="PFU47" s="453"/>
      <c r="PFV47" s="456"/>
      <c r="PFW47" s="453"/>
      <c r="PFX47" s="456"/>
      <c r="PFY47" s="454"/>
      <c r="PFZ47" s="451"/>
      <c r="PGA47" s="454"/>
      <c r="PGB47" s="450"/>
      <c r="PGC47" s="456"/>
      <c r="PGD47" s="456"/>
      <c r="PGE47" s="456"/>
      <c r="PGF47" s="456"/>
      <c r="PGG47" s="271"/>
      <c r="PGH47" s="451"/>
      <c r="PGI47" s="454"/>
      <c r="PGJ47" s="451"/>
      <c r="PGK47" s="457"/>
      <c r="PGL47" s="271"/>
      <c r="PGM47" s="451"/>
      <c r="PGN47" s="454"/>
      <c r="PGO47" s="451"/>
      <c r="PGP47" s="457"/>
      <c r="PGQ47" s="451"/>
      <c r="PGR47" s="457"/>
      <c r="PGS47" s="457"/>
      <c r="PGT47" s="457"/>
      <c r="PGU47" s="271"/>
      <c r="PGV47" s="271"/>
      <c r="PGW47" s="451"/>
      <c r="PGX47" s="454"/>
      <c r="PGY47" s="451"/>
      <c r="PGZ47" s="454"/>
      <c r="PHA47" s="458"/>
      <c r="PHB47" s="459"/>
      <c r="PHC47" s="460"/>
      <c r="PHD47" s="461"/>
      <c r="PHE47" s="462"/>
      <c r="PHF47" s="458"/>
      <c r="PHG47" s="451"/>
      <c r="PHH47" s="463"/>
      <c r="PHI47" s="451"/>
      <c r="PHJ47" s="451"/>
      <c r="PHK47" s="453"/>
      <c r="PHM47" s="449"/>
      <c r="PHN47" s="449"/>
      <c r="PHO47" s="449"/>
      <c r="PHP47" s="450"/>
      <c r="PHQ47" s="451"/>
      <c r="PHR47" s="451"/>
      <c r="PHS47" s="451"/>
      <c r="PHT47" s="449"/>
      <c r="PHU47" s="452"/>
      <c r="PHV47" s="453"/>
      <c r="PHW47" s="454"/>
      <c r="PHX47" s="449"/>
      <c r="PHY47" s="453"/>
      <c r="PHZ47" s="453"/>
      <c r="PIA47" s="450"/>
      <c r="PIB47" s="454"/>
      <c r="PIC47" s="455"/>
      <c r="PID47" s="453"/>
      <c r="PIE47" s="456"/>
      <c r="PIF47" s="453"/>
      <c r="PIG47" s="456"/>
      <c r="PIH47" s="454"/>
      <c r="PII47" s="451"/>
      <c r="PIJ47" s="454"/>
      <c r="PIK47" s="450"/>
      <c r="PIL47" s="456"/>
      <c r="PIM47" s="456"/>
      <c r="PIN47" s="456"/>
      <c r="PIO47" s="456"/>
      <c r="PIP47" s="271"/>
      <c r="PIQ47" s="451"/>
      <c r="PIR47" s="454"/>
      <c r="PIS47" s="451"/>
      <c r="PIT47" s="457"/>
      <c r="PIU47" s="271"/>
      <c r="PIV47" s="451"/>
      <c r="PIW47" s="454"/>
      <c r="PIX47" s="451"/>
      <c r="PIY47" s="457"/>
      <c r="PIZ47" s="451"/>
      <c r="PJA47" s="457"/>
      <c r="PJB47" s="457"/>
      <c r="PJC47" s="457"/>
      <c r="PJD47" s="271"/>
      <c r="PJE47" s="271"/>
      <c r="PJF47" s="451"/>
      <c r="PJG47" s="454"/>
      <c r="PJH47" s="451"/>
      <c r="PJI47" s="454"/>
      <c r="PJJ47" s="458"/>
      <c r="PJK47" s="459"/>
      <c r="PJL47" s="460"/>
      <c r="PJM47" s="461"/>
      <c r="PJN47" s="462"/>
      <c r="PJO47" s="458"/>
      <c r="PJP47" s="451"/>
      <c r="PJQ47" s="463"/>
      <c r="PJR47" s="451"/>
      <c r="PJS47" s="451"/>
      <c r="PJT47" s="453"/>
      <c r="PJV47" s="449"/>
      <c r="PJW47" s="449"/>
      <c r="PJX47" s="449"/>
      <c r="PJY47" s="450"/>
      <c r="PJZ47" s="451"/>
      <c r="PKA47" s="451"/>
      <c r="PKB47" s="451"/>
      <c r="PKC47" s="449"/>
      <c r="PKD47" s="452"/>
      <c r="PKE47" s="453"/>
      <c r="PKF47" s="454"/>
      <c r="PKG47" s="449"/>
      <c r="PKH47" s="453"/>
      <c r="PKI47" s="453"/>
      <c r="PKJ47" s="450"/>
      <c r="PKK47" s="454"/>
      <c r="PKL47" s="455"/>
      <c r="PKM47" s="453"/>
      <c r="PKN47" s="456"/>
      <c r="PKO47" s="453"/>
      <c r="PKP47" s="456"/>
      <c r="PKQ47" s="454"/>
      <c r="PKR47" s="451"/>
      <c r="PKS47" s="454"/>
      <c r="PKT47" s="450"/>
      <c r="PKU47" s="456"/>
      <c r="PKV47" s="456"/>
      <c r="PKW47" s="456"/>
      <c r="PKX47" s="456"/>
      <c r="PKY47" s="271"/>
      <c r="PKZ47" s="451"/>
      <c r="PLA47" s="454"/>
      <c r="PLB47" s="451"/>
      <c r="PLC47" s="457"/>
      <c r="PLD47" s="271"/>
      <c r="PLE47" s="451"/>
      <c r="PLF47" s="454"/>
      <c r="PLG47" s="451"/>
      <c r="PLH47" s="457"/>
      <c r="PLI47" s="451"/>
      <c r="PLJ47" s="457"/>
      <c r="PLK47" s="457"/>
      <c r="PLL47" s="457"/>
      <c r="PLM47" s="271"/>
      <c r="PLN47" s="271"/>
      <c r="PLO47" s="451"/>
      <c r="PLP47" s="454"/>
      <c r="PLQ47" s="451"/>
      <c r="PLR47" s="454"/>
      <c r="PLS47" s="458"/>
      <c r="PLT47" s="459"/>
      <c r="PLU47" s="460"/>
      <c r="PLV47" s="461"/>
      <c r="PLW47" s="462"/>
      <c r="PLX47" s="458"/>
      <c r="PLY47" s="451"/>
      <c r="PLZ47" s="463"/>
      <c r="PMA47" s="451"/>
      <c r="PMB47" s="451"/>
      <c r="PMC47" s="453"/>
      <c r="PME47" s="449"/>
      <c r="PMF47" s="449"/>
      <c r="PMG47" s="449"/>
      <c r="PMH47" s="450"/>
      <c r="PMI47" s="451"/>
      <c r="PMJ47" s="451"/>
      <c r="PMK47" s="451"/>
      <c r="PML47" s="449"/>
      <c r="PMM47" s="452"/>
      <c r="PMN47" s="453"/>
      <c r="PMO47" s="454"/>
      <c r="PMP47" s="449"/>
      <c r="PMQ47" s="453"/>
      <c r="PMR47" s="453"/>
      <c r="PMS47" s="450"/>
      <c r="PMT47" s="454"/>
      <c r="PMU47" s="455"/>
      <c r="PMV47" s="453"/>
      <c r="PMW47" s="456"/>
      <c r="PMX47" s="453"/>
      <c r="PMY47" s="456"/>
      <c r="PMZ47" s="454"/>
      <c r="PNA47" s="451"/>
      <c r="PNB47" s="454"/>
      <c r="PNC47" s="450"/>
      <c r="PND47" s="456"/>
      <c r="PNE47" s="456"/>
      <c r="PNF47" s="456"/>
      <c r="PNG47" s="456"/>
      <c r="PNH47" s="271"/>
      <c r="PNI47" s="451"/>
      <c r="PNJ47" s="454"/>
      <c r="PNK47" s="451"/>
      <c r="PNL47" s="457"/>
      <c r="PNM47" s="271"/>
      <c r="PNN47" s="451"/>
      <c r="PNO47" s="454"/>
      <c r="PNP47" s="451"/>
      <c r="PNQ47" s="457"/>
      <c r="PNR47" s="451"/>
      <c r="PNS47" s="457"/>
      <c r="PNT47" s="457"/>
      <c r="PNU47" s="457"/>
      <c r="PNV47" s="271"/>
      <c r="PNW47" s="271"/>
      <c r="PNX47" s="451"/>
      <c r="PNY47" s="454"/>
      <c r="PNZ47" s="451"/>
      <c r="POA47" s="454"/>
      <c r="POB47" s="458"/>
      <c r="POC47" s="459"/>
      <c r="POD47" s="460"/>
      <c r="POE47" s="461"/>
      <c r="POF47" s="462"/>
      <c r="POG47" s="458"/>
      <c r="POH47" s="451"/>
      <c r="POI47" s="463"/>
      <c r="POJ47" s="451"/>
      <c r="POK47" s="451"/>
      <c r="POL47" s="453"/>
      <c r="PON47" s="449"/>
      <c r="POO47" s="449"/>
      <c r="POP47" s="449"/>
      <c r="POQ47" s="450"/>
      <c r="POR47" s="451"/>
      <c r="POS47" s="451"/>
      <c r="POT47" s="451"/>
      <c r="POU47" s="449"/>
      <c r="POV47" s="452"/>
      <c r="POW47" s="453"/>
      <c r="POX47" s="454"/>
      <c r="POY47" s="449"/>
      <c r="POZ47" s="453"/>
      <c r="PPA47" s="453"/>
      <c r="PPB47" s="450"/>
      <c r="PPC47" s="454"/>
      <c r="PPD47" s="455"/>
      <c r="PPE47" s="453"/>
      <c r="PPF47" s="456"/>
      <c r="PPG47" s="453"/>
      <c r="PPH47" s="456"/>
      <c r="PPI47" s="454"/>
      <c r="PPJ47" s="451"/>
      <c r="PPK47" s="454"/>
      <c r="PPL47" s="450"/>
      <c r="PPM47" s="456"/>
      <c r="PPN47" s="456"/>
      <c r="PPO47" s="456"/>
      <c r="PPP47" s="456"/>
      <c r="PPQ47" s="271"/>
      <c r="PPR47" s="451"/>
      <c r="PPS47" s="454"/>
      <c r="PPT47" s="451"/>
      <c r="PPU47" s="457"/>
      <c r="PPV47" s="271"/>
      <c r="PPW47" s="451"/>
      <c r="PPX47" s="454"/>
      <c r="PPY47" s="451"/>
      <c r="PPZ47" s="457"/>
      <c r="PQA47" s="451"/>
      <c r="PQB47" s="457"/>
      <c r="PQC47" s="457"/>
      <c r="PQD47" s="457"/>
      <c r="PQE47" s="271"/>
      <c r="PQF47" s="271"/>
      <c r="PQG47" s="451"/>
      <c r="PQH47" s="454"/>
      <c r="PQI47" s="451"/>
      <c r="PQJ47" s="454"/>
      <c r="PQK47" s="458"/>
      <c r="PQL47" s="459"/>
      <c r="PQM47" s="460"/>
      <c r="PQN47" s="461"/>
      <c r="PQO47" s="462"/>
      <c r="PQP47" s="458"/>
      <c r="PQQ47" s="451"/>
      <c r="PQR47" s="463"/>
      <c r="PQS47" s="451"/>
      <c r="PQT47" s="451"/>
      <c r="PQU47" s="453"/>
      <c r="PQW47" s="449"/>
      <c r="PQX47" s="449"/>
      <c r="PQY47" s="449"/>
      <c r="PQZ47" s="450"/>
      <c r="PRA47" s="451"/>
      <c r="PRB47" s="451"/>
      <c r="PRC47" s="451"/>
      <c r="PRD47" s="449"/>
      <c r="PRE47" s="452"/>
      <c r="PRF47" s="453"/>
      <c r="PRG47" s="454"/>
      <c r="PRH47" s="449"/>
      <c r="PRI47" s="453"/>
      <c r="PRJ47" s="453"/>
      <c r="PRK47" s="450"/>
      <c r="PRL47" s="454"/>
      <c r="PRM47" s="455"/>
      <c r="PRN47" s="453"/>
      <c r="PRO47" s="456"/>
      <c r="PRP47" s="453"/>
      <c r="PRQ47" s="456"/>
      <c r="PRR47" s="454"/>
      <c r="PRS47" s="451"/>
      <c r="PRT47" s="454"/>
      <c r="PRU47" s="450"/>
      <c r="PRV47" s="456"/>
      <c r="PRW47" s="456"/>
      <c r="PRX47" s="456"/>
      <c r="PRY47" s="456"/>
      <c r="PRZ47" s="271"/>
      <c r="PSA47" s="451"/>
      <c r="PSB47" s="454"/>
      <c r="PSC47" s="451"/>
      <c r="PSD47" s="457"/>
      <c r="PSE47" s="271"/>
      <c r="PSF47" s="451"/>
      <c r="PSG47" s="454"/>
      <c r="PSH47" s="451"/>
      <c r="PSI47" s="457"/>
      <c r="PSJ47" s="451"/>
      <c r="PSK47" s="457"/>
      <c r="PSL47" s="457"/>
      <c r="PSM47" s="457"/>
      <c r="PSN47" s="271"/>
      <c r="PSO47" s="271"/>
      <c r="PSP47" s="451"/>
      <c r="PSQ47" s="454"/>
      <c r="PSR47" s="451"/>
      <c r="PSS47" s="454"/>
      <c r="PST47" s="458"/>
      <c r="PSU47" s="459"/>
      <c r="PSV47" s="460"/>
      <c r="PSW47" s="461"/>
      <c r="PSX47" s="462"/>
      <c r="PSY47" s="458"/>
      <c r="PSZ47" s="451"/>
      <c r="PTA47" s="463"/>
      <c r="PTB47" s="451"/>
      <c r="PTC47" s="451"/>
      <c r="PTD47" s="453"/>
      <c r="PTF47" s="449"/>
      <c r="PTG47" s="449"/>
      <c r="PTH47" s="449"/>
      <c r="PTI47" s="450"/>
      <c r="PTJ47" s="451"/>
      <c r="PTK47" s="451"/>
      <c r="PTL47" s="451"/>
      <c r="PTM47" s="449"/>
      <c r="PTN47" s="452"/>
      <c r="PTO47" s="453"/>
      <c r="PTP47" s="454"/>
      <c r="PTQ47" s="449"/>
      <c r="PTR47" s="453"/>
      <c r="PTS47" s="453"/>
      <c r="PTT47" s="450"/>
      <c r="PTU47" s="454"/>
      <c r="PTV47" s="455"/>
      <c r="PTW47" s="453"/>
      <c r="PTX47" s="456"/>
      <c r="PTY47" s="453"/>
      <c r="PTZ47" s="456"/>
      <c r="PUA47" s="454"/>
      <c r="PUB47" s="451"/>
      <c r="PUC47" s="454"/>
      <c r="PUD47" s="450"/>
      <c r="PUE47" s="456"/>
      <c r="PUF47" s="456"/>
      <c r="PUG47" s="456"/>
      <c r="PUH47" s="456"/>
      <c r="PUI47" s="271"/>
      <c r="PUJ47" s="451"/>
      <c r="PUK47" s="454"/>
      <c r="PUL47" s="451"/>
      <c r="PUM47" s="457"/>
      <c r="PUN47" s="271"/>
      <c r="PUO47" s="451"/>
      <c r="PUP47" s="454"/>
      <c r="PUQ47" s="451"/>
      <c r="PUR47" s="457"/>
      <c r="PUS47" s="451"/>
      <c r="PUT47" s="457"/>
      <c r="PUU47" s="457"/>
      <c r="PUV47" s="457"/>
      <c r="PUW47" s="271"/>
      <c r="PUX47" s="271"/>
      <c r="PUY47" s="451"/>
      <c r="PUZ47" s="454"/>
      <c r="PVA47" s="451"/>
      <c r="PVB47" s="454"/>
      <c r="PVC47" s="458"/>
      <c r="PVD47" s="459"/>
      <c r="PVE47" s="460"/>
      <c r="PVF47" s="461"/>
      <c r="PVG47" s="462"/>
      <c r="PVH47" s="458"/>
      <c r="PVI47" s="451"/>
      <c r="PVJ47" s="463"/>
      <c r="PVK47" s="451"/>
      <c r="PVL47" s="451"/>
      <c r="PVM47" s="453"/>
      <c r="PVO47" s="449"/>
      <c r="PVP47" s="449"/>
      <c r="PVQ47" s="449"/>
      <c r="PVR47" s="450"/>
      <c r="PVS47" s="451"/>
      <c r="PVT47" s="451"/>
      <c r="PVU47" s="451"/>
      <c r="PVV47" s="449"/>
      <c r="PVW47" s="452"/>
      <c r="PVX47" s="453"/>
      <c r="PVY47" s="454"/>
      <c r="PVZ47" s="449"/>
      <c r="PWA47" s="453"/>
      <c r="PWB47" s="453"/>
      <c r="PWC47" s="450"/>
      <c r="PWD47" s="454"/>
      <c r="PWE47" s="455"/>
      <c r="PWF47" s="453"/>
      <c r="PWG47" s="456"/>
      <c r="PWH47" s="453"/>
      <c r="PWI47" s="456"/>
      <c r="PWJ47" s="454"/>
      <c r="PWK47" s="451"/>
      <c r="PWL47" s="454"/>
      <c r="PWM47" s="450"/>
      <c r="PWN47" s="456"/>
      <c r="PWO47" s="456"/>
      <c r="PWP47" s="456"/>
      <c r="PWQ47" s="456"/>
      <c r="PWR47" s="271"/>
      <c r="PWS47" s="451"/>
      <c r="PWT47" s="454"/>
      <c r="PWU47" s="451"/>
      <c r="PWV47" s="457"/>
      <c r="PWW47" s="271"/>
      <c r="PWX47" s="451"/>
      <c r="PWY47" s="454"/>
      <c r="PWZ47" s="451"/>
      <c r="PXA47" s="457"/>
      <c r="PXB47" s="451"/>
      <c r="PXC47" s="457"/>
      <c r="PXD47" s="457"/>
      <c r="PXE47" s="457"/>
      <c r="PXF47" s="271"/>
      <c r="PXG47" s="271"/>
      <c r="PXH47" s="451"/>
      <c r="PXI47" s="454"/>
      <c r="PXJ47" s="451"/>
      <c r="PXK47" s="454"/>
      <c r="PXL47" s="458"/>
      <c r="PXM47" s="459"/>
      <c r="PXN47" s="460"/>
      <c r="PXO47" s="461"/>
      <c r="PXP47" s="462"/>
      <c r="PXQ47" s="458"/>
      <c r="PXR47" s="451"/>
      <c r="PXS47" s="463"/>
      <c r="PXT47" s="451"/>
      <c r="PXU47" s="451"/>
      <c r="PXV47" s="453"/>
      <c r="PXX47" s="449"/>
      <c r="PXY47" s="449"/>
      <c r="PXZ47" s="449"/>
      <c r="PYA47" s="450"/>
      <c r="PYB47" s="451"/>
      <c r="PYC47" s="451"/>
      <c r="PYD47" s="451"/>
      <c r="PYE47" s="449"/>
      <c r="PYF47" s="452"/>
      <c r="PYG47" s="453"/>
      <c r="PYH47" s="454"/>
      <c r="PYI47" s="449"/>
      <c r="PYJ47" s="453"/>
      <c r="PYK47" s="453"/>
      <c r="PYL47" s="450"/>
      <c r="PYM47" s="454"/>
      <c r="PYN47" s="455"/>
      <c r="PYO47" s="453"/>
      <c r="PYP47" s="456"/>
      <c r="PYQ47" s="453"/>
      <c r="PYR47" s="456"/>
      <c r="PYS47" s="454"/>
      <c r="PYT47" s="451"/>
      <c r="PYU47" s="454"/>
      <c r="PYV47" s="450"/>
      <c r="PYW47" s="456"/>
      <c r="PYX47" s="456"/>
      <c r="PYY47" s="456"/>
      <c r="PYZ47" s="456"/>
      <c r="PZA47" s="271"/>
      <c r="PZB47" s="451"/>
      <c r="PZC47" s="454"/>
      <c r="PZD47" s="451"/>
      <c r="PZE47" s="457"/>
      <c r="PZF47" s="271"/>
      <c r="PZG47" s="451"/>
      <c r="PZH47" s="454"/>
      <c r="PZI47" s="451"/>
      <c r="PZJ47" s="457"/>
      <c r="PZK47" s="451"/>
      <c r="PZL47" s="457"/>
      <c r="PZM47" s="457"/>
      <c r="PZN47" s="457"/>
      <c r="PZO47" s="271"/>
      <c r="PZP47" s="271"/>
      <c r="PZQ47" s="451"/>
      <c r="PZR47" s="454"/>
      <c r="PZS47" s="451"/>
      <c r="PZT47" s="454"/>
      <c r="PZU47" s="458"/>
      <c r="PZV47" s="459"/>
      <c r="PZW47" s="460"/>
      <c r="PZX47" s="461"/>
      <c r="PZY47" s="462"/>
      <c r="PZZ47" s="458"/>
      <c r="QAA47" s="451"/>
      <c r="QAB47" s="463"/>
      <c r="QAC47" s="451"/>
      <c r="QAD47" s="451"/>
      <c r="QAE47" s="453"/>
      <c r="QAG47" s="449"/>
      <c r="QAH47" s="449"/>
      <c r="QAI47" s="449"/>
      <c r="QAJ47" s="450"/>
      <c r="QAK47" s="451"/>
      <c r="QAL47" s="451"/>
      <c r="QAM47" s="451"/>
      <c r="QAN47" s="449"/>
      <c r="QAO47" s="452"/>
      <c r="QAP47" s="453"/>
      <c r="QAQ47" s="454"/>
      <c r="QAR47" s="449"/>
      <c r="QAS47" s="453"/>
      <c r="QAT47" s="453"/>
      <c r="QAU47" s="450"/>
      <c r="QAV47" s="454"/>
      <c r="QAW47" s="455"/>
      <c r="QAX47" s="453"/>
      <c r="QAY47" s="456"/>
      <c r="QAZ47" s="453"/>
      <c r="QBA47" s="456"/>
      <c r="QBB47" s="454"/>
      <c r="QBC47" s="451"/>
      <c r="QBD47" s="454"/>
      <c r="QBE47" s="450"/>
      <c r="QBF47" s="456"/>
      <c r="QBG47" s="456"/>
      <c r="QBH47" s="456"/>
      <c r="QBI47" s="456"/>
      <c r="QBJ47" s="271"/>
      <c r="QBK47" s="451"/>
      <c r="QBL47" s="454"/>
      <c r="QBM47" s="451"/>
      <c r="QBN47" s="457"/>
      <c r="QBO47" s="271"/>
      <c r="QBP47" s="451"/>
      <c r="QBQ47" s="454"/>
      <c r="QBR47" s="451"/>
      <c r="QBS47" s="457"/>
      <c r="QBT47" s="451"/>
      <c r="QBU47" s="457"/>
      <c r="QBV47" s="457"/>
      <c r="QBW47" s="457"/>
      <c r="QBX47" s="271"/>
      <c r="QBY47" s="271"/>
      <c r="QBZ47" s="451"/>
      <c r="QCA47" s="454"/>
      <c r="QCB47" s="451"/>
      <c r="QCC47" s="454"/>
      <c r="QCD47" s="458"/>
      <c r="QCE47" s="459"/>
      <c r="QCF47" s="460"/>
      <c r="QCG47" s="461"/>
      <c r="QCH47" s="462"/>
      <c r="QCI47" s="458"/>
      <c r="QCJ47" s="451"/>
      <c r="QCK47" s="463"/>
      <c r="QCL47" s="451"/>
      <c r="QCM47" s="451"/>
      <c r="QCN47" s="453"/>
      <c r="QCP47" s="449"/>
      <c r="QCQ47" s="449"/>
      <c r="QCR47" s="449"/>
      <c r="QCS47" s="450"/>
      <c r="QCT47" s="451"/>
      <c r="QCU47" s="451"/>
      <c r="QCV47" s="451"/>
      <c r="QCW47" s="449"/>
      <c r="QCX47" s="452"/>
      <c r="QCY47" s="453"/>
      <c r="QCZ47" s="454"/>
      <c r="QDA47" s="449"/>
      <c r="QDB47" s="453"/>
      <c r="QDC47" s="453"/>
      <c r="QDD47" s="450"/>
      <c r="QDE47" s="454"/>
      <c r="QDF47" s="455"/>
      <c r="QDG47" s="453"/>
      <c r="QDH47" s="456"/>
      <c r="QDI47" s="453"/>
      <c r="QDJ47" s="456"/>
      <c r="QDK47" s="454"/>
      <c r="QDL47" s="451"/>
      <c r="QDM47" s="454"/>
      <c r="QDN47" s="450"/>
      <c r="QDO47" s="456"/>
      <c r="QDP47" s="456"/>
      <c r="QDQ47" s="456"/>
      <c r="QDR47" s="456"/>
      <c r="QDS47" s="271"/>
      <c r="QDT47" s="451"/>
      <c r="QDU47" s="454"/>
      <c r="QDV47" s="451"/>
      <c r="QDW47" s="457"/>
      <c r="QDX47" s="271"/>
      <c r="QDY47" s="451"/>
      <c r="QDZ47" s="454"/>
      <c r="QEA47" s="451"/>
      <c r="QEB47" s="457"/>
      <c r="QEC47" s="451"/>
      <c r="QED47" s="457"/>
      <c r="QEE47" s="457"/>
      <c r="QEF47" s="457"/>
      <c r="QEG47" s="271"/>
      <c r="QEH47" s="271"/>
      <c r="QEI47" s="451"/>
      <c r="QEJ47" s="454"/>
      <c r="QEK47" s="451"/>
      <c r="QEL47" s="454"/>
      <c r="QEM47" s="458"/>
      <c r="QEN47" s="459"/>
      <c r="QEO47" s="460"/>
      <c r="QEP47" s="461"/>
      <c r="QEQ47" s="462"/>
      <c r="QER47" s="458"/>
      <c r="QES47" s="451"/>
      <c r="QET47" s="463"/>
      <c r="QEU47" s="451"/>
      <c r="QEV47" s="451"/>
      <c r="QEW47" s="453"/>
      <c r="QEY47" s="449"/>
      <c r="QEZ47" s="449"/>
      <c r="QFA47" s="449"/>
      <c r="QFB47" s="450"/>
      <c r="QFC47" s="451"/>
      <c r="QFD47" s="451"/>
      <c r="QFE47" s="451"/>
      <c r="QFF47" s="449"/>
      <c r="QFG47" s="452"/>
      <c r="QFH47" s="453"/>
      <c r="QFI47" s="454"/>
      <c r="QFJ47" s="449"/>
      <c r="QFK47" s="453"/>
      <c r="QFL47" s="453"/>
      <c r="QFM47" s="450"/>
      <c r="QFN47" s="454"/>
      <c r="QFO47" s="455"/>
      <c r="QFP47" s="453"/>
      <c r="QFQ47" s="456"/>
      <c r="QFR47" s="453"/>
      <c r="QFS47" s="456"/>
      <c r="QFT47" s="454"/>
      <c r="QFU47" s="451"/>
      <c r="QFV47" s="454"/>
      <c r="QFW47" s="450"/>
      <c r="QFX47" s="456"/>
      <c r="QFY47" s="456"/>
      <c r="QFZ47" s="456"/>
      <c r="QGA47" s="456"/>
      <c r="QGB47" s="271"/>
      <c r="QGC47" s="451"/>
      <c r="QGD47" s="454"/>
      <c r="QGE47" s="451"/>
      <c r="QGF47" s="457"/>
      <c r="QGG47" s="271"/>
      <c r="QGH47" s="451"/>
      <c r="QGI47" s="454"/>
      <c r="QGJ47" s="451"/>
      <c r="QGK47" s="457"/>
      <c r="QGL47" s="451"/>
      <c r="QGM47" s="457"/>
      <c r="QGN47" s="457"/>
      <c r="QGO47" s="457"/>
      <c r="QGP47" s="271"/>
      <c r="QGQ47" s="271"/>
      <c r="QGR47" s="451"/>
      <c r="QGS47" s="454"/>
      <c r="QGT47" s="451"/>
      <c r="QGU47" s="454"/>
      <c r="QGV47" s="458"/>
      <c r="QGW47" s="459"/>
      <c r="QGX47" s="460"/>
      <c r="QGY47" s="461"/>
      <c r="QGZ47" s="462"/>
      <c r="QHA47" s="458"/>
      <c r="QHB47" s="451"/>
      <c r="QHC47" s="463"/>
      <c r="QHD47" s="451"/>
      <c r="QHE47" s="451"/>
      <c r="QHF47" s="453"/>
      <c r="QHH47" s="449"/>
      <c r="QHI47" s="449"/>
      <c r="QHJ47" s="449"/>
      <c r="QHK47" s="450"/>
      <c r="QHL47" s="451"/>
      <c r="QHM47" s="451"/>
      <c r="QHN47" s="451"/>
      <c r="QHO47" s="449"/>
      <c r="QHP47" s="452"/>
      <c r="QHQ47" s="453"/>
      <c r="QHR47" s="454"/>
      <c r="QHS47" s="449"/>
      <c r="QHT47" s="453"/>
      <c r="QHU47" s="453"/>
      <c r="QHV47" s="450"/>
      <c r="QHW47" s="454"/>
      <c r="QHX47" s="455"/>
      <c r="QHY47" s="453"/>
      <c r="QHZ47" s="456"/>
      <c r="QIA47" s="453"/>
      <c r="QIB47" s="456"/>
      <c r="QIC47" s="454"/>
      <c r="QID47" s="451"/>
      <c r="QIE47" s="454"/>
      <c r="QIF47" s="450"/>
      <c r="QIG47" s="456"/>
      <c r="QIH47" s="456"/>
      <c r="QII47" s="456"/>
      <c r="QIJ47" s="456"/>
      <c r="QIK47" s="271"/>
      <c r="QIL47" s="451"/>
      <c r="QIM47" s="454"/>
      <c r="QIN47" s="451"/>
      <c r="QIO47" s="457"/>
      <c r="QIP47" s="271"/>
      <c r="QIQ47" s="451"/>
      <c r="QIR47" s="454"/>
      <c r="QIS47" s="451"/>
      <c r="QIT47" s="457"/>
      <c r="QIU47" s="451"/>
      <c r="QIV47" s="457"/>
      <c r="QIW47" s="457"/>
      <c r="QIX47" s="457"/>
      <c r="QIY47" s="271"/>
      <c r="QIZ47" s="271"/>
      <c r="QJA47" s="451"/>
      <c r="QJB47" s="454"/>
      <c r="QJC47" s="451"/>
      <c r="QJD47" s="454"/>
      <c r="QJE47" s="458"/>
      <c r="QJF47" s="459"/>
      <c r="QJG47" s="460"/>
      <c r="QJH47" s="461"/>
      <c r="QJI47" s="462"/>
      <c r="QJJ47" s="458"/>
      <c r="QJK47" s="451"/>
      <c r="QJL47" s="463"/>
      <c r="QJM47" s="451"/>
      <c r="QJN47" s="451"/>
      <c r="QJO47" s="453"/>
      <c r="QJQ47" s="449"/>
      <c r="QJR47" s="449"/>
      <c r="QJS47" s="449"/>
      <c r="QJT47" s="450"/>
      <c r="QJU47" s="451"/>
      <c r="QJV47" s="451"/>
      <c r="QJW47" s="451"/>
      <c r="QJX47" s="449"/>
      <c r="QJY47" s="452"/>
      <c r="QJZ47" s="453"/>
      <c r="QKA47" s="454"/>
      <c r="QKB47" s="449"/>
      <c r="QKC47" s="453"/>
      <c r="QKD47" s="453"/>
      <c r="QKE47" s="450"/>
      <c r="QKF47" s="454"/>
      <c r="QKG47" s="455"/>
      <c r="QKH47" s="453"/>
      <c r="QKI47" s="456"/>
      <c r="QKJ47" s="453"/>
      <c r="QKK47" s="456"/>
      <c r="QKL47" s="454"/>
      <c r="QKM47" s="451"/>
      <c r="QKN47" s="454"/>
      <c r="QKO47" s="450"/>
      <c r="QKP47" s="456"/>
      <c r="QKQ47" s="456"/>
      <c r="QKR47" s="456"/>
      <c r="QKS47" s="456"/>
      <c r="QKT47" s="271"/>
      <c r="QKU47" s="451"/>
      <c r="QKV47" s="454"/>
      <c r="QKW47" s="451"/>
      <c r="QKX47" s="457"/>
      <c r="QKY47" s="271"/>
      <c r="QKZ47" s="451"/>
      <c r="QLA47" s="454"/>
      <c r="QLB47" s="451"/>
      <c r="QLC47" s="457"/>
      <c r="QLD47" s="451"/>
      <c r="QLE47" s="457"/>
      <c r="QLF47" s="457"/>
      <c r="QLG47" s="457"/>
      <c r="QLH47" s="271"/>
      <c r="QLI47" s="271"/>
      <c r="QLJ47" s="451"/>
      <c r="QLK47" s="454"/>
      <c r="QLL47" s="451"/>
      <c r="QLM47" s="454"/>
      <c r="QLN47" s="458"/>
      <c r="QLO47" s="459"/>
      <c r="QLP47" s="460"/>
      <c r="QLQ47" s="461"/>
      <c r="QLR47" s="462"/>
      <c r="QLS47" s="458"/>
      <c r="QLT47" s="451"/>
      <c r="QLU47" s="463"/>
      <c r="QLV47" s="451"/>
      <c r="QLW47" s="451"/>
      <c r="QLX47" s="453"/>
      <c r="QLZ47" s="449"/>
      <c r="QMA47" s="449"/>
      <c r="QMB47" s="449"/>
      <c r="QMC47" s="450"/>
      <c r="QMD47" s="451"/>
      <c r="QME47" s="451"/>
      <c r="QMF47" s="451"/>
      <c r="QMG47" s="449"/>
      <c r="QMH47" s="452"/>
      <c r="QMI47" s="453"/>
      <c r="QMJ47" s="454"/>
      <c r="QMK47" s="449"/>
      <c r="QML47" s="453"/>
      <c r="QMM47" s="453"/>
      <c r="QMN47" s="450"/>
      <c r="QMO47" s="454"/>
      <c r="QMP47" s="455"/>
      <c r="QMQ47" s="453"/>
      <c r="QMR47" s="456"/>
      <c r="QMS47" s="453"/>
      <c r="QMT47" s="456"/>
      <c r="QMU47" s="454"/>
      <c r="QMV47" s="451"/>
      <c r="QMW47" s="454"/>
      <c r="QMX47" s="450"/>
      <c r="QMY47" s="456"/>
      <c r="QMZ47" s="456"/>
      <c r="QNA47" s="456"/>
      <c r="QNB47" s="456"/>
      <c r="QNC47" s="271"/>
      <c r="QND47" s="451"/>
      <c r="QNE47" s="454"/>
      <c r="QNF47" s="451"/>
      <c r="QNG47" s="457"/>
      <c r="QNH47" s="271"/>
      <c r="QNI47" s="451"/>
      <c r="QNJ47" s="454"/>
      <c r="QNK47" s="451"/>
      <c r="QNL47" s="457"/>
      <c r="QNM47" s="451"/>
      <c r="QNN47" s="457"/>
      <c r="QNO47" s="457"/>
      <c r="QNP47" s="457"/>
      <c r="QNQ47" s="271"/>
      <c r="QNR47" s="271"/>
      <c r="QNS47" s="451"/>
      <c r="QNT47" s="454"/>
      <c r="QNU47" s="451"/>
      <c r="QNV47" s="454"/>
      <c r="QNW47" s="458"/>
      <c r="QNX47" s="459"/>
      <c r="QNY47" s="460"/>
      <c r="QNZ47" s="461"/>
      <c r="QOA47" s="462"/>
      <c r="QOB47" s="458"/>
      <c r="QOC47" s="451"/>
      <c r="QOD47" s="463"/>
      <c r="QOE47" s="451"/>
      <c r="QOF47" s="451"/>
      <c r="QOG47" s="453"/>
      <c r="QOI47" s="449"/>
      <c r="QOJ47" s="449"/>
      <c r="QOK47" s="449"/>
      <c r="QOL47" s="450"/>
      <c r="QOM47" s="451"/>
      <c r="QON47" s="451"/>
      <c r="QOO47" s="451"/>
      <c r="QOP47" s="449"/>
      <c r="QOQ47" s="452"/>
      <c r="QOR47" s="453"/>
      <c r="QOS47" s="454"/>
      <c r="QOT47" s="449"/>
      <c r="QOU47" s="453"/>
      <c r="QOV47" s="453"/>
      <c r="QOW47" s="450"/>
      <c r="QOX47" s="454"/>
      <c r="QOY47" s="455"/>
      <c r="QOZ47" s="453"/>
      <c r="QPA47" s="456"/>
      <c r="QPB47" s="453"/>
      <c r="QPC47" s="456"/>
      <c r="QPD47" s="454"/>
      <c r="QPE47" s="451"/>
      <c r="QPF47" s="454"/>
      <c r="QPG47" s="450"/>
      <c r="QPH47" s="456"/>
      <c r="QPI47" s="456"/>
      <c r="QPJ47" s="456"/>
      <c r="QPK47" s="456"/>
      <c r="QPL47" s="271"/>
      <c r="QPM47" s="451"/>
      <c r="QPN47" s="454"/>
      <c r="QPO47" s="451"/>
      <c r="QPP47" s="457"/>
      <c r="QPQ47" s="271"/>
      <c r="QPR47" s="451"/>
      <c r="QPS47" s="454"/>
      <c r="QPT47" s="451"/>
      <c r="QPU47" s="457"/>
      <c r="QPV47" s="451"/>
      <c r="QPW47" s="457"/>
      <c r="QPX47" s="457"/>
      <c r="QPY47" s="457"/>
      <c r="QPZ47" s="271"/>
      <c r="QQA47" s="271"/>
      <c r="QQB47" s="451"/>
      <c r="QQC47" s="454"/>
      <c r="QQD47" s="451"/>
      <c r="QQE47" s="454"/>
      <c r="QQF47" s="458"/>
      <c r="QQG47" s="459"/>
      <c r="QQH47" s="460"/>
      <c r="QQI47" s="461"/>
      <c r="QQJ47" s="462"/>
      <c r="QQK47" s="458"/>
      <c r="QQL47" s="451"/>
      <c r="QQM47" s="463"/>
      <c r="QQN47" s="451"/>
      <c r="QQO47" s="451"/>
      <c r="QQP47" s="453"/>
      <c r="QQR47" s="449"/>
      <c r="QQS47" s="449"/>
      <c r="QQT47" s="449"/>
      <c r="QQU47" s="450"/>
      <c r="QQV47" s="451"/>
      <c r="QQW47" s="451"/>
      <c r="QQX47" s="451"/>
      <c r="QQY47" s="449"/>
      <c r="QQZ47" s="452"/>
      <c r="QRA47" s="453"/>
      <c r="QRB47" s="454"/>
      <c r="QRC47" s="449"/>
      <c r="QRD47" s="453"/>
      <c r="QRE47" s="453"/>
      <c r="QRF47" s="450"/>
      <c r="QRG47" s="454"/>
      <c r="QRH47" s="455"/>
      <c r="QRI47" s="453"/>
      <c r="QRJ47" s="456"/>
      <c r="QRK47" s="453"/>
      <c r="QRL47" s="456"/>
      <c r="QRM47" s="454"/>
      <c r="QRN47" s="451"/>
      <c r="QRO47" s="454"/>
      <c r="QRP47" s="450"/>
      <c r="QRQ47" s="456"/>
      <c r="QRR47" s="456"/>
      <c r="QRS47" s="456"/>
      <c r="QRT47" s="456"/>
      <c r="QRU47" s="271"/>
      <c r="QRV47" s="451"/>
      <c r="QRW47" s="454"/>
      <c r="QRX47" s="451"/>
      <c r="QRY47" s="457"/>
      <c r="QRZ47" s="271"/>
      <c r="QSA47" s="451"/>
      <c r="QSB47" s="454"/>
      <c r="QSC47" s="451"/>
      <c r="QSD47" s="457"/>
      <c r="QSE47" s="451"/>
      <c r="QSF47" s="457"/>
      <c r="QSG47" s="457"/>
      <c r="QSH47" s="457"/>
      <c r="QSI47" s="271"/>
      <c r="QSJ47" s="271"/>
      <c r="QSK47" s="451"/>
      <c r="QSL47" s="454"/>
      <c r="QSM47" s="451"/>
      <c r="QSN47" s="454"/>
      <c r="QSO47" s="458"/>
      <c r="QSP47" s="459"/>
      <c r="QSQ47" s="460"/>
      <c r="QSR47" s="461"/>
      <c r="QSS47" s="462"/>
      <c r="QST47" s="458"/>
      <c r="QSU47" s="451"/>
      <c r="QSV47" s="463"/>
      <c r="QSW47" s="451"/>
      <c r="QSX47" s="451"/>
      <c r="QSY47" s="453"/>
      <c r="QTA47" s="449"/>
      <c r="QTB47" s="449"/>
      <c r="QTC47" s="449"/>
      <c r="QTD47" s="450"/>
      <c r="QTE47" s="451"/>
      <c r="QTF47" s="451"/>
      <c r="QTG47" s="451"/>
      <c r="QTH47" s="449"/>
      <c r="QTI47" s="452"/>
      <c r="QTJ47" s="453"/>
      <c r="QTK47" s="454"/>
      <c r="QTL47" s="449"/>
      <c r="QTM47" s="453"/>
      <c r="QTN47" s="453"/>
      <c r="QTO47" s="450"/>
      <c r="QTP47" s="454"/>
      <c r="QTQ47" s="455"/>
      <c r="QTR47" s="453"/>
      <c r="QTS47" s="456"/>
      <c r="QTT47" s="453"/>
      <c r="QTU47" s="456"/>
      <c r="QTV47" s="454"/>
      <c r="QTW47" s="451"/>
      <c r="QTX47" s="454"/>
      <c r="QTY47" s="450"/>
      <c r="QTZ47" s="456"/>
      <c r="QUA47" s="456"/>
      <c r="QUB47" s="456"/>
      <c r="QUC47" s="456"/>
      <c r="QUD47" s="271"/>
      <c r="QUE47" s="451"/>
      <c r="QUF47" s="454"/>
      <c r="QUG47" s="451"/>
      <c r="QUH47" s="457"/>
      <c r="QUI47" s="271"/>
      <c r="QUJ47" s="451"/>
      <c r="QUK47" s="454"/>
      <c r="QUL47" s="451"/>
      <c r="QUM47" s="457"/>
      <c r="QUN47" s="451"/>
      <c r="QUO47" s="457"/>
      <c r="QUP47" s="457"/>
      <c r="QUQ47" s="457"/>
      <c r="QUR47" s="271"/>
      <c r="QUS47" s="271"/>
      <c r="QUT47" s="451"/>
      <c r="QUU47" s="454"/>
      <c r="QUV47" s="451"/>
      <c r="QUW47" s="454"/>
      <c r="QUX47" s="458"/>
      <c r="QUY47" s="459"/>
      <c r="QUZ47" s="460"/>
      <c r="QVA47" s="461"/>
      <c r="QVB47" s="462"/>
      <c r="QVC47" s="458"/>
      <c r="QVD47" s="451"/>
      <c r="QVE47" s="463"/>
      <c r="QVF47" s="451"/>
      <c r="QVG47" s="451"/>
      <c r="QVH47" s="453"/>
      <c r="QVJ47" s="449"/>
      <c r="QVK47" s="449"/>
      <c r="QVL47" s="449"/>
      <c r="QVM47" s="450"/>
      <c r="QVN47" s="451"/>
      <c r="QVO47" s="451"/>
      <c r="QVP47" s="451"/>
      <c r="QVQ47" s="449"/>
      <c r="QVR47" s="452"/>
      <c r="QVS47" s="453"/>
      <c r="QVT47" s="454"/>
      <c r="QVU47" s="449"/>
      <c r="QVV47" s="453"/>
      <c r="QVW47" s="453"/>
      <c r="QVX47" s="450"/>
      <c r="QVY47" s="454"/>
      <c r="QVZ47" s="455"/>
      <c r="QWA47" s="453"/>
      <c r="QWB47" s="456"/>
      <c r="QWC47" s="453"/>
      <c r="QWD47" s="456"/>
      <c r="QWE47" s="454"/>
      <c r="QWF47" s="451"/>
      <c r="QWG47" s="454"/>
      <c r="QWH47" s="450"/>
      <c r="QWI47" s="456"/>
      <c r="QWJ47" s="456"/>
      <c r="QWK47" s="456"/>
      <c r="QWL47" s="456"/>
      <c r="QWM47" s="271"/>
      <c r="QWN47" s="451"/>
      <c r="QWO47" s="454"/>
      <c r="QWP47" s="451"/>
      <c r="QWQ47" s="457"/>
      <c r="QWR47" s="271"/>
      <c r="QWS47" s="451"/>
      <c r="QWT47" s="454"/>
      <c r="QWU47" s="451"/>
      <c r="QWV47" s="457"/>
      <c r="QWW47" s="451"/>
      <c r="QWX47" s="457"/>
      <c r="QWY47" s="457"/>
      <c r="QWZ47" s="457"/>
      <c r="QXA47" s="271"/>
      <c r="QXB47" s="271"/>
      <c r="QXC47" s="451"/>
      <c r="QXD47" s="454"/>
      <c r="QXE47" s="451"/>
      <c r="QXF47" s="454"/>
      <c r="QXG47" s="458"/>
      <c r="QXH47" s="459"/>
      <c r="QXI47" s="460"/>
      <c r="QXJ47" s="461"/>
      <c r="QXK47" s="462"/>
      <c r="QXL47" s="458"/>
      <c r="QXM47" s="451"/>
      <c r="QXN47" s="463"/>
      <c r="QXO47" s="451"/>
      <c r="QXP47" s="451"/>
      <c r="QXQ47" s="453"/>
      <c r="QXS47" s="449"/>
      <c r="QXT47" s="449"/>
      <c r="QXU47" s="449"/>
      <c r="QXV47" s="450"/>
      <c r="QXW47" s="451"/>
      <c r="QXX47" s="451"/>
      <c r="QXY47" s="451"/>
      <c r="QXZ47" s="449"/>
      <c r="QYA47" s="452"/>
      <c r="QYB47" s="453"/>
      <c r="QYC47" s="454"/>
      <c r="QYD47" s="449"/>
      <c r="QYE47" s="453"/>
      <c r="QYF47" s="453"/>
      <c r="QYG47" s="450"/>
      <c r="QYH47" s="454"/>
      <c r="QYI47" s="455"/>
      <c r="QYJ47" s="453"/>
      <c r="QYK47" s="456"/>
      <c r="QYL47" s="453"/>
      <c r="QYM47" s="456"/>
      <c r="QYN47" s="454"/>
      <c r="QYO47" s="451"/>
      <c r="QYP47" s="454"/>
      <c r="QYQ47" s="450"/>
      <c r="QYR47" s="456"/>
      <c r="QYS47" s="456"/>
      <c r="QYT47" s="456"/>
      <c r="QYU47" s="456"/>
      <c r="QYV47" s="271"/>
      <c r="QYW47" s="451"/>
      <c r="QYX47" s="454"/>
      <c r="QYY47" s="451"/>
      <c r="QYZ47" s="457"/>
      <c r="QZA47" s="271"/>
      <c r="QZB47" s="451"/>
      <c r="QZC47" s="454"/>
      <c r="QZD47" s="451"/>
      <c r="QZE47" s="457"/>
      <c r="QZF47" s="451"/>
      <c r="QZG47" s="457"/>
      <c r="QZH47" s="457"/>
      <c r="QZI47" s="457"/>
      <c r="QZJ47" s="271"/>
      <c r="QZK47" s="271"/>
      <c r="QZL47" s="451"/>
      <c r="QZM47" s="454"/>
      <c r="QZN47" s="451"/>
      <c r="QZO47" s="454"/>
      <c r="QZP47" s="458"/>
      <c r="QZQ47" s="459"/>
      <c r="QZR47" s="460"/>
      <c r="QZS47" s="461"/>
      <c r="QZT47" s="462"/>
      <c r="QZU47" s="458"/>
      <c r="QZV47" s="451"/>
      <c r="QZW47" s="463"/>
      <c r="QZX47" s="451"/>
      <c r="QZY47" s="451"/>
      <c r="QZZ47" s="453"/>
      <c r="RAB47" s="449"/>
      <c r="RAC47" s="449"/>
      <c r="RAD47" s="449"/>
      <c r="RAE47" s="450"/>
      <c r="RAF47" s="451"/>
      <c r="RAG47" s="451"/>
      <c r="RAH47" s="451"/>
      <c r="RAI47" s="449"/>
      <c r="RAJ47" s="452"/>
      <c r="RAK47" s="453"/>
      <c r="RAL47" s="454"/>
      <c r="RAM47" s="449"/>
      <c r="RAN47" s="453"/>
      <c r="RAO47" s="453"/>
      <c r="RAP47" s="450"/>
      <c r="RAQ47" s="454"/>
      <c r="RAR47" s="455"/>
      <c r="RAS47" s="453"/>
      <c r="RAT47" s="456"/>
      <c r="RAU47" s="453"/>
      <c r="RAV47" s="456"/>
      <c r="RAW47" s="454"/>
      <c r="RAX47" s="451"/>
      <c r="RAY47" s="454"/>
      <c r="RAZ47" s="450"/>
      <c r="RBA47" s="456"/>
      <c r="RBB47" s="456"/>
      <c r="RBC47" s="456"/>
      <c r="RBD47" s="456"/>
      <c r="RBE47" s="271"/>
      <c r="RBF47" s="451"/>
      <c r="RBG47" s="454"/>
      <c r="RBH47" s="451"/>
      <c r="RBI47" s="457"/>
      <c r="RBJ47" s="271"/>
      <c r="RBK47" s="451"/>
      <c r="RBL47" s="454"/>
      <c r="RBM47" s="451"/>
      <c r="RBN47" s="457"/>
      <c r="RBO47" s="451"/>
      <c r="RBP47" s="457"/>
      <c r="RBQ47" s="457"/>
      <c r="RBR47" s="457"/>
      <c r="RBS47" s="271"/>
      <c r="RBT47" s="271"/>
      <c r="RBU47" s="451"/>
      <c r="RBV47" s="454"/>
      <c r="RBW47" s="451"/>
      <c r="RBX47" s="454"/>
      <c r="RBY47" s="458"/>
      <c r="RBZ47" s="459"/>
      <c r="RCA47" s="460"/>
      <c r="RCB47" s="461"/>
      <c r="RCC47" s="462"/>
      <c r="RCD47" s="458"/>
      <c r="RCE47" s="451"/>
      <c r="RCF47" s="463"/>
      <c r="RCG47" s="451"/>
      <c r="RCH47" s="451"/>
      <c r="RCI47" s="453"/>
      <c r="RCK47" s="449"/>
      <c r="RCL47" s="449"/>
      <c r="RCM47" s="449"/>
      <c r="RCN47" s="450"/>
      <c r="RCO47" s="451"/>
      <c r="RCP47" s="451"/>
      <c r="RCQ47" s="451"/>
      <c r="RCR47" s="449"/>
      <c r="RCS47" s="452"/>
      <c r="RCT47" s="453"/>
      <c r="RCU47" s="454"/>
      <c r="RCV47" s="449"/>
      <c r="RCW47" s="453"/>
      <c r="RCX47" s="453"/>
      <c r="RCY47" s="450"/>
      <c r="RCZ47" s="454"/>
      <c r="RDA47" s="455"/>
      <c r="RDB47" s="453"/>
      <c r="RDC47" s="456"/>
      <c r="RDD47" s="453"/>
      <c r="RDE47" s="456"/>
      <c r="RDF47" s="454"/>
      <c r="RDG47" s="451"/>
      <c r="RDH47" s="454"/>
      <c r="RDI47" s="450"/>
      <c r="RDJ47" s="456"/>
      <c r="RDK47" s="456"/>
      <c r="RDL47" s="456"/>
      <c r="RDM47" s="456"/>
      <c r="RDN47" s="271"/>
      <c r="RDO47" s="451"/>
      <c r="RDP47" s="454"/>
      <c r="RDQ47" s="451"/>
      <c r="RDR47" s="457"/>
      <c r="RDS47" s="271"/>
      <c r="RDT47" s="451"/>
      <c r="RDU47" s="454"/>
      <c r="RDV47" s="451"/>
      <c r="RDW47" s="457"/>
      <c r="RDX47" s="451"/>
      <c r="RDY47" s="457"/>
      <c r="RDZ47" s="457"/>
      <c r="REA47" s="457"/>
      <c r="REB47" s="271"/>
      <c r="REC47" s="271"/>
      <c r="RED47" s="451"/>
      <c r="REE47" s="454"/>
      <c r="REF47" s="451"/>
      <c r="REG47" s="454"/>
      <c r="REH47" s="458"/>
      <c r="REI47" s="459"/>
      <c r="REJ47" s="460"/>
      <c r="REK47" s="461"/>
      <c r="REL47" s="462"/>
      <c r="REM47" s="458"/>
      <c r="REN47" s="451"/>
      <c r="REO47" s="463"/>
      <c r="REP47" s="451"/>
      <c r="REQ47" s="451"/>
      <c r="RER47" s="453"/>
      <c r="RET47" s="449"/>
      <c r="REU47" s="449"/>
      <c r="REV47" s="449"/>
      <c r="REW47" s="450"/>
      <c r="REX47" s="451"/>
      <c r="REY47" s="451"/>
      <c r="REZ47" s="451"/>
      <c r="RFA47" s="449"/>
      <c r="RFB47" s="452"/>
      <c r="RFC47" s="453"/>
      <c r="RFD47" s="454"/>
      <c r="RFE47" s="449"/>
      <c r="RFF47" s="453"/>
      <c r="RFG47" s="453"/>
      <c r="RFH47" s="450"/>
      <c r="RFI47" s="454"/>
      <c r="RFJ47" s="455"/>
      <c r="RFK47" s="453"/>
      <c r="RFL47" s="456"/>
      <c r="RFM47" s="453"/>
      <c r="RFN47" s="456"/>
      <c r="RFO47" s="454"/>
      <c r="RFP47" s="451"/>
      <c r="RFQ47" s="454"/>
      <c r="RFR47" s="450"/>
      <c r="RFS47" s="456"/>
      <c r="RFT47" s="456"/>
      <c r="RFU47" s="456"/>
      <c r="RFV47" s="456"/>
      <c r="RFW47" s="271"/>
      <c r="RFX47" s="451"/>
      <c r="RFY47" s="454"/>
      <c r="RFZ47" s="451"/>
      <c r="RGA47" s="457"/>
      <c r="RGB47" s="271"/>
      <c r="RGC47" s="451"/>
      <c r="RGD47" s="454"/>
      <c r="RGE47" s="451"/>
      <c r="RGF47" s="457"/>
      <c r="RGG47" s="451"/>
      <c r="RGH47" s="457"/>
      <c r="RGI47" s="457"/>
      <c r="RGJ47" s="457"/>
      <c r="RGK47" s="271"/>
      <c r="RGL47" s="271"/>
      <c r="RGM47" s="451"/>
      <c r="RGN47" s="454"/>
      <c r="RGO47" s="451"/>
      <c r="RGP47" s="454"/>
      <c r="RGQ47" s="458"/>
      <c r="RGR47" s="459"/>
      <c r="RGS47" s="460"/>
      <c r="RGT47" s="461"/>
      <c r="RGU47" s="462"/>
      <c r="RGV47" s="458"/>
      <c r="RGW47" s="451"/>
      <c r="RGX47" s="463"/>
      <c r="RGY47" s="451"/>
      <c r="RGZ47" s="451"/>
      <c r="RHA47" s="453"/>
      <c r="RHC47" s="449"/>
      <c r="RHD47" s="449"/>
      <c r="RHE47" s="449"/>
      <c r="RHF47" s="450"/>
      <c r="RHG47" s="451"/>
      <c r="RHH47" s="451"/>
      <c r="RHI47" s="451"/>
      <c r="RHJ47" s="449"/>
      <c r="RHK47" s="452"/>
      <c r="RHL47" s="453"/>
      <c r="RHM47" s="454"/>
      <c r="RHN47" s="449"/>
      <c r="RHO47" s="453"/>
      <c r="RHP47" s="453"/>
      <c r="RHQ47" s="450"/>
      <c r="RHR47" s="454"/>
      <c r="RHS47" s="455"/>
      <c r="RHT47" s="453"/>
      <c r="RHU47" s="456"/>
      <c r="RHV47" s="453"/>
      <c r="RHW47" s="456"/>
      <c r="RHX47" s="454"/>
      <c r="RHY47" s="451"/>
      <c r="RHZ47" s="454"/>
      <c r="RIA47" s="450"/>
      <c r="RIB47" s="456"/>
      <c r="RIC47" s="456"/>
      <c r="RID47" s="456"/>
      <c r="RIE47" s="456"/>
      <c r="RIF47" s="271"/>
      <c r="RIG47" s="451"/>
      <c r="RIH47" s="454"/>
      <c r="RII47" s="451"/>
      <c r="RIJ47" s="457"/>
      <c r="RIK47" s="271"/>
      <c r="RIL47" s="451"/>
      <c r="RIM47" s="454"/>
      <c r="RIN47" s="451"/>
      <c r="RIO47" s="457"/>
      <c r="RIP47" s="451"/>
      <c r="RIQ47" s="457"/>
      <c r="RIR47" s="457"/>
      <c r="RIS47" s="457"/>
      <c r="RIT47" s="271"/>
      <c r="RIU47" s="271"/>
      <c r="RIV47" s="451"/>
      <c r="RIW47" s="454"/>
      <c r="RIX47" s="451"/>
      <c r="RIY47" s="454"/>
      <c r="RIZ47" s="458"/>
      <c r="RJA47" s="459"/>
      <c r="RJB47" s="460"/>
      <c r="RJC47" s="461"/>
      <c r="RJD47" s="462"/>
      <c r="RJE47" s="458"/>
      <c r="RJF47" s="451"/>
      <c r="RJG47" s="463"/>
      <c r="RJH47" s="451"/>
      <c r="RJI47" s="451"/>
      <c r="RJJ47" s="453"/>
      <c r="RJL47" s="449"/>
      <c r="RJM47" s="449"/>
      <c r="RJN47" s="449"/>
      <c r="RJO47" s="450"/>
      <c r="RJP47" s="451"/>
      <c r="RJQ47" s="451"/>
      <c r="RJR47" s="451"/>
      <c r="RJS47" s="449"/>
      <c r="RJT47" s="452"/>
      <c r="RJU47" s="453"/>
      <c r="RJV47" s="454"/>
      <c r="RJW47" s="449"/>
      <c r="RJX47" s="453"/>
      <c r="RJY47" s="453"/>
      <c r="RJZ47" s="450"/>
      <c r="RKA47" s="454"/>
      <c r="RKB47" s="455"/>
      <c r="RKC47" s="453"/>
      <c r="RKD47" s="456"/>
      <c r="RKE47" s="453"/>
      <c r="RKF47" s="456"/>
      <c r="RKG47" s="454"/>
      <c r="RKH47" s="451"/>
      <c r="RKI47" s="454"/>
      <c r="RKJ47" s="450"/>
      <c r="RKK47" s="456"/>
      <c r="RKL47" s="456"/>
      <c r="RKM47" s="456"/>
      <c r="RKN47" s="456"/>
      <c r="RKO47" s="271"/>
      <c r="RKP47" s="451"/>
      <c r="RKQ47" s="454"/>
      <c r="RKR47" s="451"/>
      <c r="RKS47" s="457"/>
      <c r="RKT47" s="271"/>
      <c r="RKU47" s="451"/>
      <c r="RKV47" s="454"/>
      <c r="RKW47" s="451"/>
      <c r="RKX47" s="457"/>
      <c r="RKY47" s="451"/>
      <c r="RKZ47" s="457"/>
      <c r="RLA47" s="457"/>
      <c r="RLB47" s="457"/>
      <c r="RLC47" s="271"/>
      <c r="RLD47" s="271"/>
      <c r="RLE47" s="451"/>
      <c r="RLF47" s="454"/>
      <c r="RLG47" s="451"/>
      <c r="RLH47" s="454"/>
      <c r="RLI47" s="458"/>
      <c r="RLJ47" s="459"/>
      <c r="RLK47" s="460"/>
      <c r="RLL47" s="461"/>
      <c r="RLM47" s="462"/>
      <c r="RLN47" s="458"/>
      <c r="RLO47" s="451"/>
      <c r="RLP47" s="463"/>
      <c r="RLQ47" s="451"/>
      <c r="RLR47" s="451"/>
      <c r="RLS47" s="453"/>
      <c r="RLU47" s="449"/>
      <c r="RLV47" s="449"/>
      <c r="RLW47" s="449"/>
      <c r="RLX47" s="450"/>
      <c r="RLY47" s="451"/>
      <c r="RLZ47" s="451"/>
      <c r="RMA47" s="451"/>
      <c r="RMB47" s="449"/>
      <c r="RMC47" s="452"/>
      <c r="RMD47" s="453"/>
      <c r="RME47" s="454"/>
      <c r="RMF47" s="449"/>
      <c r="RMG47" s="453"/>
      <c r="RMH47" s="453"/>
      <c r="RMI47" s="450"/>
      <c r="RMJ47" s="454"/>
      <c r="RMK47" s="455"/>
      <c r="RML47" s="453"/>
      <c r="RMM47" s="456"/>
      <c r="RMN47" s="453"/>
      <c r="RMO47" s="456"/>
      <c r="RMP47" s="454"/>
      <c r="RMQ47" s="451"/>
      <c r="RMR47" s="454"/>
      <c r="RMS47" s="450"/>
      <c r="RMT47" s="456"/>
      <c r="RMU47" s="456"/>
      <c r="RMV47" s="456"/>
      <c r="RMW47" s="456"/>
      <c r="RMX47" s="271"/>
      <c r="RMY47" s="451"/>
      <c r="RMZ47" s="454"/>
      <c r="RNA47" s="451"/>
      <c r="RNB47" s="457"/>
      <c r="RNC47" s="271"/>
      <c r="RND47" s="451"/>
      <c r="RNE47" s="454"/>
      <c r="RNF47" s="451"/>
      <c r="RNG47" s="457"/>
      <c r="RNH47" s="451"/>
      <c r="RNI47" s="457"/>
      <c r="RNJ47" s="457"/>
      <c r="RNK47" s="457"/>
      <c r="RNL47" s="271"/>
      <c r="RNM47" s="271"/>
      <c r="RNN47" s="451"/>
      <c r="RNO47" s="454"/>
      <c r="RNP47" s="451"/>
      <c r="RNQ47" s="454"/>
      <c r="RNR47" s="458"/>
      <c r="RNS47" s="459"/>
      <c r="RNT47" s="460"/>
      <c r="RNU47" s="461"/>
      <c r="RNV47" s="462"/>
      <c r="RNW47" s="458"/>
      <c r="RNX47" s="451"/>
      <c r="RNY47" s="463"/>
      <c r="RNZ47" s="451"/>
      <c r="ROA47" s="451"/>
      <c r="ROB47" s="453"/>
      <c r="ROD47" s="449"/>
      <c r="ROE47" s="449"/>
      <c r="ROF47" s="449"/>
      <c r="ROG47" s="450"/>
      <c r="ROH47" s="451"/>
      <c r="ROI47" s="451"/>
      <c r="ROJ47" s="451"/>
      <c r="ROK47" s="449"/>
      <c r="ROL47" s="452"/>
      <c r="ROM47" s="453"/>
      <c r="RON47" s="454"/>
      <c r="ROO47" s="449"/>
      <c r="ROP47" s="453"/>
      <c r="ROQ47" s="453"/>
      <c r="ROR47" s="450"/>
      <c r="ROS47" s="454"/>
      <c r="ROT47" s="455"/>
      <c r="ROU47" s="453"/>
      <c r="ROV47" s="456"/>
      <c r="ROW47" s="453"/>
      <c r="ROX47" s="456"/>
      <c r="ROY47" s="454"/>
      <c r="ROZ47" s="451"/>
      <c r="RPA47" s="454"/>
      <c r="RPB47" s="450"/>
      <c r="RPC47" s="456"/>
      <c r="RPD47" s="456"/>
      <c r="RPE47" s="456"/>
      <c r="RPF47" s="456"/>
      <c r="RPG47" s="271"/>
      <c r="RPH47" s="451"/>
      <c r="RPI47" s="454"/>
      <c r="RPJ47" s="451"/>
      <c r="RPK47" s="457"/>
      <c r="RPL47" s="271"/>
      <c r="RPM47" s="451"/>
      <c r="RPN47" s="454"/>
      <c r="RPO47" s="451"/>
      <c r="RPP47" s="457"/>
      <c r="RPQ47" s="451"/>
      <c r="RPR47" s="457"/>
      <c r="RPS47" s="457"/>
      <c r="RPT47" s="457"/>
      <c r="RPU47" s="271"/>
      <c r="RPV47" s="271"/>
      <c r="RPW47" s="451"/>
      <c r="RPX47" s="454"/>
      <c r="RPY47" s="451"/>
      <c r="RPZ47" s="454"/>
      <c r="RQA47" s="458"/>
      <c r="RQB47" s="459"/>
      <c r="RQC47" s="460"/>
      <c r="RQD47" s="461"/>
      <c r="RQE47" s="462"/>
      <c r="RQF47" s="458"/>
      <c r="RQG47" s="451"/>
      <c r="RQH47" s="463"/>
      <c r="RQI47" s="451"/>
      <c r="RQJ47" s="451"/>
      <c r="RQK47" s="453"/>
      <c r="RQM47" s="449"/>
      <c r="RQN47" s="449"/>
      <c r="RQO47" s="449"/>
      <c r="RQP47" s="450"/>
      <c r="RQQ47" s="451"/>
      <c r="RQR47" s="451"/>
      <c r="RQS47" s="451"/>
      <c r="RQT47" s="449"/>
      <c r="RQU47" s="452"/>
      <c r="RQV47" s="453"/>
      <c r="RQW47" s="454"/>
      <c r="RQX47" s="449"/>
      <c r="RQY47" s="453"/>
      <c r="RQZ47" s="453"/>
      <c r="RRA47" s="450"/>
      <c r="RRB47" s="454"/>
      <c r="RRC47" s="455"/>
      <c r="RRD47" s="453"/>
      <c r="RRE47" s="456"/>
      <c r="RRF47" s="453"/>
      <c r="RRG47" s="456"/>
      <c r="RRH47" s="454"/>
      <c r="RRI47" s="451"/>
      <c r="RRJ47" s="454"/>
      <c r="RRK47" s="450"/>
      <c r="RRL47" s="456"/>
      <c r="RRM47" s="456"/>
      <c r="RRN47" s="456"/>
      <c r="RRO47" s="456"/>
      <c r="RRP47" s="271"/>
      <c r="RRQ47" s="451"/>
      <c r="RRR47" s="454"/>
      <c r="RRS47" s="451"/>
      <c r="RRT47" s="457"/>
      <c r="RRU47" s="271"/>
      <c r="RRV47" s="451"/>
      <c r="RRW47" s="454"/>
      <c r="RRX47" s="451"/>
      <c r="RRY47" s="457"/>
      <c r="RRZ47" s="451"/>
      <c r="RSA47" s="457"/>
      <c r="RSB47" s="457"/>
      <c r="RSC47" s="457"/>
      <c r="RSD47" s="271"/>
      <c r="RSE47" s="271"/>
      <c r="RSF47" s="451"/>
      <c r="RSG47" s="454"/>
      <c r="RSH47" s="451"/>
      <c r="RSI47" s="454"/>
      <c r="RSJ47" s="458"/>
      <c r="RSK47" s="459"/>
      <c r="RSL47" s="460"/>
      <c r="RSM47" s="461"/>
      <c r="RSN47" s="462"/>
      <c r="RSO47" s="458"/>
      <c r="RSP47" s="451"/>
      <c r="RSQ47" s="463"/>
      <c r="RSR47" s="451"/>
      <c r="RSS47" s="451"/>
      <c r="RST47" s="453"/>
      <c r="RSV47" s="449"/>
      <c r="RSW47" s="449"/>
      <c r="RSX47" s="449"/>
      <c r="RSY47" s="450"/>
      <c r="RSZ47" s="451"/>
      <c r="RTA47" s="451"/>
      <c r="RTB47" s="451"/>
      <c r="RTC47" s="449"/>
      <c r="RTD47" s="452"/>
      <c r="RTE47" s="453"/>
      <c r="RTF47" s="454"/>
      <c r="RTG47" s="449"/>
      <c r="RTH47" s="453"/>
      <c r="RTI47" s="453"/>
      <c r="RTJ47" s="450"/>
      <c r="RTK47" s="454"/>
      <c r="RTL47" s="455"/>
      <c r="RTM47" s="453"/>
      <c r="RTN47" s="456"/>
      <c r="RTO47" s="453"/>
      <c r="RTP47" s="456"/>
      <c r="RTQ47" s="454"/>
      <c r="RTR47" s="451"/>
      <c r="RTS47" s="454"/>
      <c r="RTT47" s="450"/>
      <c r="RTU47" s="456"/>
      <c r="RTV47" s="456"/>
      <c r="RTW47" s="456"/>
      <c r="RTX47" s="456"/>
      <c r="RTY47" s="271"/>
      <c r="RTZ47" s="451"/>
      <c r="RUA47" s="454"/>
      <c r="RUB47" s="451"/>
      <c r="RUC47" s="457"/>
      <c r="RUD47" s="271"/>
      <c r="RUE47" s="451"/>
      <c r="RUF47" s="454"/>
      <c r="RUG47" s="451"/>
      <c r="RUH47" s="457"/>
      <c r="RUI47" s="451"/>
      <c r="RUJ47" s="457"/>
      <c r="RUK47" s="457"/>
      <c r="RUL47" s="457"/>
      <c r="RUM47" s="271"/>
      <c r="RUN47" s="271"/>
      <c r="RUO47" s="451"/>
      <c r="RUP47" s="454"/>
      <c r="RUQ47" s="451"/>
      <c r="RUR47" s="454"/>
      <c r="RUS47" s="458"/>
      <c r="RUT47" s="459"/>
      <c r="RUU47" s="460"/>
      <c r="RUV47" s="461"/>
      <c r="RUW47" s="462"/>
      <c r="RUX47" s="458"/>
      <c r="RUY47" s="451"/>
      <c r="RUZ47" s="463"/>
      <c r="RVA47" s="451"/>
      <c r="RVB47" s="451"/>
      <c r="RVC47" s="453"/>
      <c r="RVE47" s="449"/>
      <c r="RVF47" s="449"/>
      <c r="RVG47" s="449"/>
      <c r="RVH47" s="450"/>
      <c r="RVI47" s="451"/>
      <c r="RVJ47" s="451"/>
      <c r="RVK47" s="451"/>
      <c r="RVL47" s="449"/>
      <c r="RVM47" s="452"/>
      <c r="RVN47" s="453"/>
      <c r="RVO47" s="454"/>
      <c r="RVP47" s="449"/>
      <c r="RVQ47" s="453"/>
      <c r="RVR47" s="453"/>
      <c r="RVS47" s="450"/>
      <c r="RVT47" s="454"/>
      <c r="RVU47" s="455"/>
      <c r="RVV47" s="453"/>
      <c r="RVW47" s="456"/>
      <c r="RVX47" s="453"/>
      <c r="RVY47" s="456"/>
      <c r="RVZ47" s="454"/>
      <c r="RWA47" s="451"/>
      <c r="RWB47" s="454"/>
      <c r="RWC47" s="450"/>
      <c r="RWD47" s="456"/>
      <c r="RWE47" s="456"/>
      <c r="RWF47" s="456"/>
      <c r="RWG47" s="456"/>
      <c r="RWH47" s="271"/>
      <c r="RWI47" s="451"/>
      <c r="RWJ47" s="454"/>
      <c r="RWK47" s="451"/>
      <c r="RWL47" s="457"/>
      <c r="RWM47" s="271"/>
      <c r="RWN47" s="451"/>
      <c r="RWO47" s="454"/>
      <c r="RWP47" s="451"/>
      <c r="RWQ47" s="457"/>
      <c r="RWR47" s="451"/>
      <c r="RWS47" s="457"/>
      <c r="RWT47" s="457"/>
      <c r="RWU47" s="457"/>
      <c r="RWV47" s="271"/>
      <c r="RWW47" s="271"/>
      <c r="RWX47" s="451"/>
      <c r="RWY47" s="454"/>
      <c r="RWZ47" s="451"/>
      <c r="RXA47" s="454"/>
      <c r="RXB47" s="458"/>
      <c r="RXC47" s="459"/>
      <c r="RXD47" s="460"/>
      <c r="RXE47" s="461"/>
      <c r="RXF47" s="462"/>
      <c r="RXG47" s="458"/>
      <c r="RXH47" s="451"/>
      <c r="RXI47" s="463"/>
      <c r="RXJ47" s="451"/>
      <c r="RXK47" s="451"/>
      <c r="RXL47" s="453"/>
      <c r="RXN47" s="449"/>
      <c r="RXO47" s="449"/>
      <c r="RXP47" s="449"/>
      <c r="RXQ47" s="450"/>
      <c r="RXR47" s="451"/>
      <c r="RXS47" s="451"/>
      <c r="RXT47" s="451"/>
      <c r="RXU47" s="449"/>
      <c r="RXV47" s="452"/>
      <c r="RXW47" s="453"/>
      <c r="RXX47" s="454"/>
      <c r="RXY47" s="449"/>
      <c r="RXZ47" s="453"/>
      <c r="RYA47" s="453"/>
      <c r="RYB47" s="450"/>
      <c r="RYC47" s="454"/>
      <c r="RYD47" s="455"/>
      <c r="RYE47" s="453"/>
      <c r="RYF47" s="456"/>
      <c r="RYG47" s="453"/>
      <c r="RYH47" s="456"/>
      <c r="RYI47" s="454"/>
      <c r="RYJ47" s="451"/>
      <c r="RYK47" s="454"/>
      <c r="RYL47" s="450"/>
      <c r="RYM47" s="456"/>
      <c r="RYN47" s="456"/>
      <c r="RYO47" s="456"/>
      <c r="RYP47" s="456"/>
      <c r="RYQ47" s="271"/>
      <c r="RYR47" s="451"/>
      <c r="RYS47" s="454"/>
      <c r="RYT47" s="451"/>
      <c r="RYU47" s="457"/>
      <c r="RYV47" s="271"/>
      <c r="RYW47" s="451"/>
      <c r="RYX47" s="454"/>
      <c r="RYY47" s="451"/>
      <c r="RYZ47" s="457"/>
      <c r="RZA47" s="451"/>
      <c r="RZB47" s="457"/>
      <c r="RZC47" s="457"/>
      <c r="RZD47" s="457"/>
      <c r="RZE47" s="271"/>
      <c r="RZF47" s="271"/>
      <c r="RZG47" s="451"/>
      <c r="RZH47" s="454"/>
      <c r="RZI47" s="451"/>
      <c r="RZJ47" s="454"/>
      <c r="RZK47" s="458"/>
      <c r="RZL47" s="459"/>
      <c r="RZM47" s="460"/>
      <c r="RZN47" s="461"/>
      <c r="RZO47" s="462"/>
      <c r="RZP47" s="458"/>
      <c r="RZQ47" s="451"/>
      <c r="RZR47" s="463"/>
      <c r="RZS47" s="451"/>
      <c r="RZT47" s="451"/>
      <c r="RZU47" s="453"/>
      <c r="RZW47" s="449"/>
      <c r="RZX47" s="449"/>
      <c r="RZY47" s="449"/>
      <c r="RZZ47" s="450"/>
      <c r="SAA47" s="451"/>
      <c r="SAB47" s="451"/>
      <c r="SAC47" s="451"/>
      <c r="SAD47" s="449"/>
      <c r="SAE47" s="452"/>
      <c r="SAF47" s="453"/>
      <c r="SAG47" s="454"/>
      <c r="SAH47" s="449"/>
      <c r="SAI47" s="453"/>
      <c r="SAJ47" s="453"/>
      <c r="SAK47" s="450"/>
      <c r="SAL47" s="454"/>
      <c r="SAM47" s="455"/>
      <c r="SAN47" s="453"/>
      <c r="SAO47" s="456"/>
      <c r="SAP47" s="453"/>
      <c r="SAQ47" s="456"/>
      <c r="SAR47" s="454"/>
      <c r="SAS47" s="451"/>
      <c r="SAT47" s="454"/>
      <c r="SAU47" s="450"/>
      <c r="SAV47" s="456"/>
      <c r="SAW47" s="456"/>
      <c r="SAX47" s="456"/>
      <c r="SAY47" s="456"/>
      <c r="SAZ47" s="271"/>
      <c r="SBA47" s="451"/>
      <c r="SBB47" s="454"/>
      <c r="SBC47" s="451"/>
      <c r="SBD47" s="457"/>
      <c r="SBE47" s="271"/>
      <c r="SBF47" s="451"/>
      <c r="SBG47" s="454"/>
      <c r="SBH47" s="451"/>
      <c r="SBI47" s="457"/>
      <c r="SBJ47" s="451"/>
      <c r="SBK47" s="457"/>
      <c r="SBL47" s="457"/>
      <c r="SBM47" s="457"/>
      <c r="SBN47" s="271"/>
      <c r="SBO47" s="271"/>
      <c r="SBP47" s="451"/>
      <c r="SBQ47" s="454"/>
      <c r="SBR47" s="451"/>
      <c r="SBS47" s="454"/>
      <c r="SBT47" s="458"/>
      <c r="SBU47" s="459"/>
      <c r="SBV47" s="460"/>
      <c r="SBW47" s="461"/>
      <c r="SBX47" s="462"/>
      <c r="SBY47" s="458"/>
      <c r="SBZ47" s="451"/>
      <c r="SCA47" s="463"/>
      <c r="SCB47" s="451"/>
      <c r="SCC47" s="451"/>
      <c r="SCD47" s="453"/>
      <c r="SCF47" s="449"/>
      <c r="SCG47" s="449"/>
      <c r="SCH47" s="449"/>
      <c r="SCI47" s="450"/>
      <c r="SCJ47" s="451"/>
      <c r="SCK47" s="451"/>
      <c r="SCL47" s="451"/>
      <c r="SCM47" s="449"/>
      <c r="SCN47" s="452"/>
      <c r="SCO47" s="453"/>
      <c r="SCP47" s="454"/>
      <c r="SCQ47" s="449"/>
      <c r="SCR47" s="453"/>
      <c r="SCS47" s="453"/>
      <c r="SCT47" s="450"/>
      <c r="SCU47" s="454"/>
      <c r="SCV47" s="455"/>
      <c r="SCW47" s="453"/>
      <c r="SCX47" s="456"/>
      <c r="SCY47" s="453"/>
      <c r="SCZ47" s="456"/>
      <c r="SDA47" s="454"/>
      <c r="SDB47" s="451"/>
      <c r="SDC47" s="454"/>
      <c r="SDD47" s="450"/>
      <c r="SDE47" s="456"/>
      <c r="SDF47" s="456"/>
      <c r="SDG47" s="456"/>
      <c r="SDH47" s="456"/>
      <c r="SDI47" s="271"/>
      <c r="SDJ47" s="451"/>
      <c r="SDK47" s="454"/>
      <c r="SDL47" s="451"/>
      <c r="SDM47" s="457"/>
      <c r="SDN47" s="271"/>
      <c r="SDO47" s="451"/>
      <c r="SDP47" s="454"/>
      <c r="SDQ47" s="451"/>
      <c r="SDR47" s="457"/>
      <c r="SDS47" s="451"/>
      <c r="SDT47" s="457"/>
      <c r="SDU47" s="457"/>
      <c r="SDV47" s="457"/>
      <c r="SDW47" s="271"/>
      <c r="SDX47" s="271"/>
      <c r="SDY47" s="451"/>
      <c r="SDZ47" s="454"/>
      <c r="SEA47" s="451"/>
      <c r="SEB47" s="454"/>
      <c r="SEC47" s="458"/>
      <c r="SED47" s="459"/>
      <c r="SEE47" s="460"/>
      <c r="SEF47" s="461"/>
      <c r="SEG47" s="462"/>
      <c r="SEH47" s="458"/>
      <c r="SEI47" s="451"/>
      <c r="SEJ47" s="463"/>
      <c r="SEK47" s="451"/>
      <c r="SEL47" s="451"/>
      <c r="SEM47" s="453"/>
      <c r="SEO47" s="449"/>
      <c r="SEP47" s="449"/>
      <c r="SEQ47" s="449"/>
      <c r="SER47" s="450"/>
      <c r="SES47" s="451"/>
      <c r="SET47" s="451"/>
      <c r="SEU47" s="451"/>
      <c r="SEV47" s="449"/>
      <c r="SEW47" s="452"/>
      <c r="SEX47" s="453"/>
      <c r="SEY47" s="454"/>
      <c r="SEZ47" s="449"/>
      <c r="SFA47" s="453"/>
      <c r="SFB47" s="453"/>
      <c r="SFC47" s="450"/>
      <c r="SFD47" s="454"/>
      <c r="SFE47" s="455"/>
      <c r="SFF47" s="453"/>
      <c r="SFG47" s="456"/>
      <c r="SFH47" s="453"/>
      <c r="SFI47" s="456"/>
      <c r="SFJ47" s="454"/>
      <c r="SFK47" s="451"/>
      <c r="SFL47" s="454"/>
      <c r="SFM47" s="450"/>
      <c r="SFN47" s="456"/>
      <c r="SFO47" s="456"/>
      <c r="SFP47" s="456"/>
      <c r="SFQ47" s="456"/>
      <c r="SFR47" s="271"/>
      <c r="SFS47" s="451"/>
      <c r="SFT47" s="454"/>
      <c r="SFU47" s="451"/>
      <c r="SFV47" s="457"/>
      <c r="SFW47" s="271"/>
      <c r="SFX47" s="451"/>
      <c r="SFY47" s="454"/>
      <c r="SFZ47" s="451"/>
      <c r="SGA47" s="457"/>
      <c r="SGB47" s="451"/>
      <c r="SGC47" s="457"/>
      <c r="SGD47" s="457"/>
      <c r="SGE47" s="457"/>
      <c r="SGF47" s="271"/>
      <c r="SGG47" s="271"/>
      <c r="SGH47" s="451"/>
      <c r="SGI47" s="454"/>
      <c r="SGJ47" s="451"/>
      <c r="SGK47" s="454"/>
      <c r="SGL47" s="458"/>
      <c r="SGM47" s="459"/>
      <c r="SGN47" s="460"/>
      <c r="SGO47" s="461"/>
      <c r="SGP47" s="462"/>
      <c r="SGQ47" s="458"/>
      <c r="SGR47" s="451"/>
      <c r="SGS47" s="463"/>
      <c r="SGT47" s="451"/>
      <c r="SGU47" s="451"/>
      <c r="SGV47" s="453"/>
      <c r="SGX47" s="449"/>
      <c r="SGY47" s="449"/>
      <c r="SGZ47" s="449"/>
      <c r="SHA47" s="450"/>
      <c r="SHB47" s="451"/>
      <c r="SHC47" s="451"/>
      <c r="SHD47" s="451"/>
      <c r="SHE47" s="449"/>
      <c r="SHF47" s="452"/>
      <c r="SHG47" s="453"/>
      <c r="SHH47" s="454"/>
      <c r="SHI47" s="449"/>
      <c r="SHJ47" s="453"/>
      <c r="SHK47" s="453"/>
      <c r="SHL47" s="450"/>
      <c r="SHM47" s="454"/>
      <c r="SHN47" s="455"/>
      <c r="SHO47" s="453"/>
      <c r="SHP47" s="456"/>
      <c r="SHQ47" s="453"/>
      <c r="SHR47" s="456"/>
      <c r="SHS47" s="454"/>
      <c r="SHT47" s="451"/>
      <c r="SHU47" s="454"/>
      <c r="SHV47" s="450"/>
      <c r="SHW47" s="456"/>
      <c r="SHX47" s="456"/>
      <c r="SHY47" s="456"/>
      <c r="SHZ47" s="456"/>
      <c r="SIA47" s="271"/>
      <c r="SIB47" s="451"/>
      <c r="SIC47" s="454"/>
      <c r="SID47" s="451"/>
      <c r="SIE47" s="457"/>
      <c r="SIF47" s="271"/>
      <c r="SIG47" s="451"/>
      <c r="SIH47" s="454"/>
      <c r="SII47" s="451"/>
      <c r="SIJ47" s="457"/>
      <c r="SIK47" s="451"/>
      <c r="SIL47" s="457"/>
      <c r="SIM47" s="457"/>
      <c r="SIN47" s="457"/>
      <c r="SIO47" s="271"/>
      <c r="SIP47" s="271"/>
      <c r="SIQ47" s="451"/>
      <c r="SIR47" s="454"/>
      <c r="SIS47" s="451"/>
      <c r="SIT47" s="454"/>
      <c r="SIU47" s="458"/>
      <c r="SIV47" s="459"/>
      <c r="SIW47" s="460"/>
      <c r="SIX47" s="461"/>
      <c r="SIY47" s="462"/>
      <c r="SIZ47" s="458"/>
      <c r="SJA47" s="451"/>
      <c r="SJB47" s="463"/>
      <c r="SJC47" s="451"/>
      <c r="SJD47" s="451"/>
      <c r="SJE47" s="453"/>
      <c r="SJG47" s="449"/>
      <c r="SJH47" s="449"/>
      <c r="SJI47" s="449"/>
      <c r="SJJ47" s="450"/>
      <c r="SJK47" s="451"/>
      <c r="SJL47" s="451"/>
      <c r="SJM47" s="451"/>
      <c r="SJN47" s="449"/>
      <c r="SJO47" s="452"/>
      <c r="SJP47" s="453"/>
      <c r="SJQ47" s="454"/>
      <c r="SJR47" s="449"/>
      <c r="SJS47" s="453"/>
      <c r="SJT47" s="453"/>
      <c r="SJU47" s="450"/>
      <c r="SJV47" s="454"/>
      <c r="SJW47" s="455"/>
      <c r="SJX47" s="453"/>
      <c r="SJY47" s="456"/>
      <c r="SJZ47" s="453"/>
      <c r="SKA47" s="456"/>
      <c r="SKB47" s="454"/>
      <c r="SKC47" s="451"/>
      <c r="SKD47" s="454"/>
      <c r="SKE47" s="450"/>
      <c r="SKF47" s="456"/>
      <c r="SKG47" s="456"/>
      <c r="SKH47" s="456"/>
      <c r="SKI47" s="456"/>
      <c r="SKJ47" s="271"/>
      <c r="SKK47" s="451"/>
      <c r="SKL47" s="454"/>
      <c r="SKM47" s="451"/>
      <c r="SKN47" s="457"/>
      <c r="SKO47" s="271"/>
      <c r="SKP47" s="451"/>
      <c r="SKQ47" s="454"/>
      <c r="SKR47" s="451"/>
      <c r="SKS47" s="457"/>
      <c r="SKT47" s="451"/>
      <c r="SKU47" s="457"/>
      <c r="SKV47" s="457"/>
      <c r="SKW47" s="457"/>
      <c r="SKX47" s="271"/>
      <c r="SKY47" s="271"/>
      <c r="SKZ47" s="451"/>
      <c r="SLA47" s="454"/>
      <c r="SLB47" s="451"/>
      <c r="SLC47" s="454"/>
      <c r="SLD47" s="458"/>
      <c r="SLE47" s="459"/>
      <c r="SLF47" s="460"/>
      <c r="SLG47" s="461"/>
      <c r="SLH47" s="462"/>
      <c r="SLI47" s="458"/>
      <c r="SLJ47" s="451"/>
      <c r="SLK47" s="463"/>
      <c r="SLL47" s="451"/>
      <c r="SLM47" s="451"/>
      <c r="SLN47" s="453"/>
      <c r="SLP47" s="449"/>
      <c r="SLQ47" s="449"/>
      <c r="SLR47" s="449"/>
      <c r="SLS47" s="450"/>
      <c r="SLT47" s="451"/>
      <c r="SLU47" s="451"/>
      <c r="SLV47" s="451"/>
      <c r="SLW47" s="449"/>
      <c r="SLX47" s="452"/>
      <c r="SLY47" s="453"/>
      <c r="SLZ47" s="454"/>
      <c r="SMA47" s="449"/>
      <c r="SMB47" s="453"/>
      <c r="SMC47" s="453"/>
      <c r="SMD47" s="450"/>
      <c r="SME47" s="454"/>
      <c r="SMF47" s="455"/>
      <c r="SMG47" s="453"/>
      <c r="SMH47" s="456"/>
      <c r="SMI47" s="453"/>
      <c r="SMJ47" s="456"/>
      <c r="SMK47" s="454"/>
      <c r="SML47" s="451"/>
      <c r="SMM47" s="454"/>
      <c r="SMN47" s="450"/>
      <c r="SMO47" s="456"/>
      <c r="SMP47" s="456"/>
      <c r="SMQ47" s="456"/>
      <c r="SMR47" s="456"/>
      <c r="SMS47" s="271"/>
      <c r="SMT47" s="451"/>
      <c r="SMU47" s="454"/>
      <c r="SMV47" s="451"/>
      <c r="SMW47" s="457"/>
      <c r="SMX47" s="271"/>
      <c r="SMY47" s="451"/>
      <c r="SMZ47" s="454"/>
      <c r="SNA47" s="451"/>
      <c r="SNB47" s="457"/>
      <c r="SNC47" s="451"/>
      <c r="SND47" s="457"/>
      <c r="SNE47" s="457"/>
      <c r="SNF47" s="457"/>
      <c r="SNG47" s="271"/>
      <c r="SNH47" s="271"/>
      <c r="SNI47" s="451"/>
      <c r="SNJ47" s="454"/>
      <c r="SNK47" s="451"/>
      <c r="SNL47" s="454"/>
      <c r="SNM47" s="458"/>
      <c r="SNN47" s="459"/>
      <c r="SNO47" s="460"/>
      <c r="SNP47" s="461"/>
      <c r="SNQ47" s="462"/>
      <c r="SNR47" s="458"/>
      <c r="SNS47" s="451"/>
      <c r="SNT47" s="463"/>
      <c r="SNU47" s="451"/>
      <c r="SNV47" s="451"/>
      <c r="SNW47" s="453"/>
      <c r="SNY47" s="449"/>
      <c r="SNZ47" s="449"/>
      <c r="SOA47" s="449"/>
      <c r="SOB47" s="450"/>
      <c r="SOC47" s="451"/>
      <c r="SOD47" s="451"/>
      <c r="SOE47" s="451"/>
      <c r="SOF47" s="449"/>
      <c r="SOG47" s="452"/>
      <c r="SOH47" s="453"/>
      <c r="SOI47" s="454"/>
      <c r="SOJ47" s="449"/>
      <c r="SOK47" s="453"/>
      <c r="SOL47" s="453"/>
      <c r="SOM47" s="450"/>
      <c r="SON47" s="454"/>
      <c r="SOO47" s="455"/>
      <c r="SOP47" s="453"/>
      <c r="SOQ47" s="456"/>
      <c r="SOR47" s="453"/>
      <c r="SOS47" s="456"/>
      <c r="SOT47" s="454"/>
      <c r="SOU47" s="451"/>
      <c r="SOV47" s="454"/>
      <c r="SOW47" s="450"/>
      <c r="SOX47" s="456"/>
      <c r="SOY47" s="456"/>
      <c r="SOZ47" s="456"/>
      <c r="SPA47" s="456"/>
      <c r="SPB47" s="271"/>
      <c r="SPC47" s="451"/>
      <c r="SPD47" s="454"/>
      <c r="SPE47" s="451"/>
      <c r="SPF47" s="457"/>
      <c r="SPG47" s="271"/>
      <c r="SPH47" s="451"/>
      <c r="SPI47" s="454"/>
      <c r="SPJ47" s="451"/>
      <c r="SPK47" s="457"/>
      <c r="SPL47" s="451"/>
      <c r="SPM47" s="457"/>
      <c r="SPN47" s="457"/>
      <c r="SPO47" s="457"/>
      <c r="SPP47" s="271"/>
      <c r="SPQ47" s="271"/>
      <c r="SPR47" s="451"/>
      <c r="SPS47" s="454"/>
      <c r="SPT47" s="451"/>
      <c r="SPU47" s="454"/>
      <c r="SPV47" s="458"/>
      <c r="SPW47" s="459"/>
      <c r="SPX47" s="460"/>
      <c r="SPY47" s="461"/>
      <c r="SPZ47" s="462"/>
      <c r="SQA47" s="458"/>
      <c r="SQB47" s="451"/>
      <c r="SQC47" s="463"/>
      <c r="SQD47" s="451"/>
      <c r="SQE47" s="451"/>
      <c r="SQF47" s="453"/>
      <c r="SQH47" s="449"/>
      <c r="SQI47" s="449"/>
      <c r="SQJ47" s="449"/>
      <c r="SQK47" s="450"/>
      <c r="SQL47" s="451"/>
      <c r="SQM47" s="451"/>
      <c r="SQN47" s="451"/>
      <c r="SQO47" s="449"/>
      <c r="SQP47" s="452"/>
      <c r="SQQ47" s="453"/>
      <c r="SQR47" s="454"/>
      <c r="SQS47" s="449"/>
      <c r="SQT47" s="453"/>
      <c r="SQU47" s="453"/>
      <c r="SQV47" s="450"/>
      <c r="SQW47" s="454"/>
      <c r="SQX47" s="455"/>
      <c r="SQY47" s="453"/>
      <c r="SQZ47" s="456"/>
      <c r="SRA47" s="453"/>
      <c r="SRB47" s="456"/>
      <c r="SRC47" s="454"/>
      <c r="SRD47" s="451"/>
      <c r="SRE47" s="454"/>
      <c r="SRF47" s="450"/>
      <c r="SRG47" s="456"/>
      <c r="SRH47" s="456"/>
      <c r="SRI47" s="456"/>
      <c r="SRJ47" s="456"/>
      <c r="SRK47" s="271"/>
      <c r="SRL47" s="451"/>
      <c r="SRM47" s="454"/>
      <c r="SRN47" s="451"/>
      <c r="SRO47" s="457"/>
      <c r="SRP47" s="271"/>
      <c r="SRQ47" s="451"/>
      <c r="SRR47" s="454"/>
      <c r="SRS47" s="451"/>
      <c r="SRT47" s="457"/>
      <c r="SRU47" s="451"/>
      <c r="SRV47" s="457"/>
      <c r="SRW47" s="457"/>
      <c r="SRX47" s="457"/>
      <c r="SRY47" s="271"/>
      <c r="SRZ47" s="271"/>
      <c r="SSA47" s="451"/>
      <c r="SSB47" s="454"/>
      <c r="SSC47" s="451"/>
      <c r="SSD47" s="454"/>
      <c r="SSE47" s="458"/>
      <c r="SSF47" s="459"/>
      <c r="SSG47" s="460"/>
      <c r="SSH47" s="461"/>
      <c r="SSI47" s="462"/>
      <c r="SSJ47" s="458"/>
      <c r="SSK47" s="451"/>
      <c r="SSL47" s="463"/>
      <c r="SSM47" s="451"/>
      <c r="SSN47" s="451"/>
      <c r="SSO47" s="453"/>
      <c r="SSQ47" s="449"/>
      <c r="SSR47" s="449"/>
      <c r="SSS47" s="449"/>
      <c r="SST47" s="450"/>
      <c r="SSU47" s="451"/>
      <c r="SSV47" s="451"/>
      <c r="SSW47" s="451"/>
      <c r="SSX47" s="449"/>
      <c r="SSY47" s="452"/>
      <c r="SSZ47" s="453"/>
      <c r="STA47" s="454"/>
      <c r="STB47" s="449"/>
      <c r="STC47" s="453"/>
      <c r="STD47" s="453"/>
      <c r="STE47" s="450"/>
      <c r="STF47" s="454"/>
      <c r="STG47" s="455"/>
      <c r="STH47" s="453"/>
      <c r="STI47" s="456"/>
      <c r="STJ47" s="453"/>
      <c r="STK47" s="456"/>
      <c r="STL47" s="454"/>
      <c r="STM47" s="451"/>
      <c r="STN47" s="454"/>
      <c r="STO47" s="450"/>
      <c r="STP47" s="456"/>
      <c r="STQ47" s="456"/>
      <c r="STR47" s="456"/>
      <c r="STS47" s="456"/>
      <c r="STT47" s="271"/>
      <c r="STU47" s="451"/>
      <c r="STV47" s="454"/>
      <c r="STW47" s="451"/>
      <c r="STX47" s="457"/>
      <c r="STY47" s="271"/>
      <c r="STZ47" s="451"/>
      <c r="SUA47" s="454"/>
      <c r="SUB47" s="451"/>
      <c r="SUC47" s="457"/>
      <c r="SUD47" s="451"/>
      <c r="SUE47" s="457"/>
      <c r="SUF47" s="457"/>
      <c r="SUG47" s="457"/>
      <c r="SUH47" s="271"/>
      <c r="SUI47" s="271"/>
      <c r="SUJ47" s="451"/>
      <c r="SUK47" s="454"/>
      <c r="SUL47" s="451"/>
      <c r="SUM47" s="454"/>
      <c r="SUN47" s="458"/>
      <c r="SUO47" s="459"/>
      <c r="SUP47" s="460"/>
      <c r="SUQ47" s="461"/>
      <c r="SUR47" s="462"/>
      <c r="SUS47" s="458"/>
      <c r="SUT47" s="451"/>
      <c r="SUU47" s="463"/>
      <c r="SUV47" s="451"/>
      <c r="SUW47" s="451"/>
      <c r="SUX47" s="453"/>
      <c r="SUZ47" s="449"/>
      <c r="SVA47" s="449"/>
      <c r="SVB47" s="449"/>
      <c r="SVC47" s="450"/>
      <c r="SVD47" s="451"/>
      <c r="SVE47" s="451"/>
      <c r="SVF47" s="451"/>
      <c r="SVG47" s="449"/>
      <c r="SVH47" s="452"/>
      <c r="SVI47" s="453"/>
      <c r="SVJ47" s="454"/>
      <c r="SVK47" s="449"/>
      <c r="SVL47" s="453"/>
      <c r="SVM47" s="453"/>
      <c r="SVN47" s="450"/>
      <c r="SVO47" s="454"/>
      <c r="SVP47" s="455"/>
      <c r="SVQ47" s="453"/>
      <c r="SVR47" s="456"/>
      <c r="SVS47" s="453"/>
      <c r="SVT47" s="456"/>
      <c r="SVU47" s="454"/>
      <c r="SVV47" s="451"/>
      <c r="SVW47" s="454"/>
      <c r="SVX47" s="450"/>
      <c r="SVY47" s="456"/>
      <c r="SVZ47" s="456"/>
      <c r="SWA47" s="456"/>
      <c r="SWB47" s="456"/>
      <c r="SWC47" s="271"/>
      <c r="SWD47" s="451"/>
      <c r="SWE47" s="454"/>
      <c r="SWF47" s="451"/>
      <c r="SWG47" s="457"/>
      <c r="SWH47" s="271"/>
      <c r="SWI47" s="451"/>
      <c r="SWJ47" s="454"/>
      <c r="SWK47" s="451"/>
      <c r="SWL47" s="457"/>
      <c r="SWM47" s="451"/>
      <c r="SWN47" s="457"/>
      <c r="SWO47" s="457"/>
      <c r="SWP47" s="457"/>
      <c r="SWQ47" s="271"/>
      <c r="SWR47" s="271"/>
      <c r="SWS47" s="451"/>
      <c r="SWT47" s="454"/>
      <c r="SWU47" s="451"/>
      <c r="SWV47" s="454"/>
      <c r="SWW47" s="458"/>
      <c r="SWX47" s="459"/>
      <c r="SWY47" s="460"/>
      <c r="SWZ47" s="461"/>
      <c r="SXA47" s="462"/>
      <c r="SXB47" s="458"/>
      <c r="SXC47" s="451"/>
      <c r="SXD47" s="463"/>
      <c r="SXE47" s="451"/>
      <c r="SXF47" s="451"/>
      <c r="SXG47" s="453"/>
      <c r="SXI47" s="449"/>
      <c r="SXJ47" s="449"/>
      <c r="SXK47" s="449"/>
      <c r="SXL47" s="450"/>
      <c r="SXM47" s="451"/>
      <c r="SXN47" s="451"/>
      <c r="SXO47" s="451"/>
      <c r="SXP47" s="449"/>
      <c r="SXQ47" s="452"/>
      <c r="SXR47" s="453"/>
      <c r="SXS47" s="454"/>
      <c r="SXT47" s="449"/>
      <c r="SXU47" s="453"/>
      <c r="SXV47" s="453"/>
      <c r="SXW47" s="450"/>
      <c r="SXX47" s="454"/>
      <c r="SXY47" s="455"/>
      <c r="SXZ47" s="453"/>
      <c r="SYA47" s="456"/>
      <c r="SYB47" s="453"/>
      <c r="SYC47" s="456"/>
      <c r="SYD47" s="454"/>
      <c r="SYE47" s="451"/>
      <c r="SYF47" s="454"/>
      <c r="SYG47" s="450"/>
      <c r="SYH47" s="456"/>
      <c r="SYI47" s="456"/>
      <c r="SYJ47" s="456"/>
      <c r="SYK47" s="456"/>
      <c r="SYL47" s="271"/>
      <c r="SYM47" s="451"/>
      <c r="SYN47" s="454"/>
      <c r="SYO47" s="451"/>
      <c r="SYP47" s="457"/>
      <c r="SYQ47" s="271"/>
      <c r="SYR47" s="451"/>
      <c r="SYS47" s="454"/>
      <c r="SYT47" s="451"/>
      <c r="SYU47" s="457"/>
      <c r="SYV47" s="451"/>
      <c r="SYW47" s="457"/>
      <c r="SYX47" s="457"/>
      <c r="SYY47" s="457"/>
      <c r="SYZ47" s="271"/>
      <c r="SZA47" s="271"/>
      <c r="SZB47" s="451"/>
      <c r="SZC47" s="454"/>
      <c r="SZD47" s="451"/>
      <c r="SZE47" s="454"/>
      <c r="SZF47" s="458"/>
      <c r="SZG47" s="459"/>
      <c r="SZH47" s="460"/>
      <c r="SZI47" s="461"/>
      <c r="SZJ47" s="462"/>
      <c r="SZK47" s="458"/>
      <c r="SZL47" s="451"/>
      <c r="SZM47" s="463"/>
      <c r="SZN47" s="451"/>
      <c r="SZO47" s="451"/>
      <c r="SZP47" s="453"/>
      <c r="SZR47" s="449"/>
      <c r="SZS47" s="449"/>
      <c r="SZT47" s="449"/>
      <c r="SZU47" s="450"/>
      <c r="SZV47" s="451"/>
      <c r="SZW47" s="451"/>
      <c r="SZX47" s="451"/>
      <c r="SZY47" s="449"/>
      <c r="SZZ47" s="452"/>
      <c r="TAA47" s="453"/>
      <c r="TAB47" s="454"/>
      <c r="TAC47" s="449"/>
      <c r="TAD47" s="453"/>
      <c r="TAE47" s="453"/>
      <c r="TAF47" s="450"/>
      <c r="TAG47" s="454"/>
      <c r="TAH47" s="455"/>
      <c r="TAI47" s="453"/>
      <c r="TAJ47" s="456"/>
      <c r="TAK47" s="453"/>
      <c r="TAL47" s="456"/>
      <c r="TAM47" s="454"/>
      <c r="TAN47" s="451"/>
      <c r="TAO47" s="454"/>
      <c r="TAP47" s="450"/>
      <c r="TAQ47" s="456"/>
      <c r="TAR47" s="456"/>
      <c r="TAS47" s="456"/>
      <c r="TAT47" s="456"/>
      <c r="TAU47" s="271"/>
      <c r="TAV47" s="451"/>
      <c r="TAW47" s="454"/>
      <c r="TAX47" s="451"/>
      <c r="TAY47" s="457"/>
      <c r="TAZ47" s="271"/>
      <c r="TBA47" s="451"/>
      <c r="TBB47" s="454"/>
      <c r="TBC47" s="451"/>
      <c r="TBD47" s="457"/>
      <c r="TBE47" s="451"/>
      <c r="TBF47" s="457"/>
      <c r="TBG47" s="457"/>
      <c r="TBH47" s="457"/>
      <c r="TBI47" s="271"/>
      <c r="TBJ47" s="271"/>
      <c r="TBK47" s="451"/>
      <c r="TBL47" s="454"/>
      <c r="TBM47" s="451"/>
      <c r="TBN47" s="454"/>
      <c r="TBO47" s="458"/>
      <c r="TBP47" s="459"/>
      <c r="TBQ47" s="460"/>
      <c r="TBR47" s="461"/>
      <c r="TBS47" s="462"/>
      <c r="TBT47" s="458"/>
      <c r="TBU47" s="451"/>
      <c r="TBV47" s="463"/>
      <c r="TBW47" s="451"/>
      <c r="TBX47" s="451"/>
      <c r="TBY47" s="453"/>
      <c r="TCA47" s="449"/>
      <c r="TCB47" s="449"/>
      <c r="TCC47" s="449"/>
      <c r="TCD47" s="450"/>
      <c r="TCE47" s="451"/>
      <c r="TCF47" s="451"/>
      <c r="TCG47" s="451"/>
      <c r="TCH47" s="449"/>
      <c r="TCI47" s="452"/>
      <c r="TCJ47" s="453"/>
      <c r="TCK47" s="454"/>
      <c r="TCL47" s="449"/>
      <c r="TCM47" s="453"/>
      <c r="TCN47" s="453"/>
      <c r="TCO47" s="450"/>
      <c r="TCP47" s="454"/>
      <c r="TCQ47" s="455"/>
      <c r="TCR47" s="453"/>
      <c r="TCS47" s="456"/>
      <c r="TCT47" s="453"/>
      <c r="TCU47" s="456"/>
      <c r="TCV47" s="454"/>
      <c r="TCW47" s="451"/>
      <c r="TCX47" s="454"/>
      <c r="TCY47" s="450"/>
      <c r="TCZ47" s="456"/>
      <c r="TDA47" s="456"/>
      <c r="TDB47" s="456"/>
      <c r="TDC47" s="456"/>
      <c r="TDD47" s="271"/>
      <c r="TDE47" s="451"/>
      <c r="TDF47" s="454"/>
      <c r="TDG47" s="451"/>
      <c r="TDH47" s="457"/>
      <c r="TDI47" s="271"/>
      <c r="TDJ47" s="451"/>
      <c r="TDK47" s="454"/>
      <c r="TDL47" s="451"/>
      <c r="TDM47" s="457"/>
      <c r="TDN47" s="451"/>
      <c r="TDO47" s="457"/>
      <c r="TDP47" s="457"/>
      <c r="TDQ47" s="457"/>
      <c r="TDR47" s="271"/>
      <c r="TDS47" s="271"/>
      <c r="TDT47" s="451"/>
      <c r="TDU47" s="454"/>
      <c r="TDV47" s="451"/>
      <c r="TDW47" s="454"/>
      <c r="TDX47" s="458"/>
      <c r="TDY47" s="459"/>
      <c r="TDZ47" s="460"/>
      <c r="TEA47" s="461"/>
      <c r="TEB47" s="462"/>
      <c r="TEC47" s="458"/>
      <c r="TED47" s="451"/>
      <c r="TEE47" s="463"/>
      <c r="TEF47" s="451"/>
      <c r="TEG47" s="451"/>
      <c r="TEH47" s="453"/>
      <c r="TEJ47" s="449"/>
      <c r="TEK47" s="449"/>
      <c r="TEL47" s="449"/>
      <c r="TEM47" s="450"/>
      <c r="TEN47" s="451"/>
      <c r="TEO47" s="451"/>
      <c r="TEP47" s="451"/>
      <c r="TEQ47" s="449"/>
      <c r="TER47" s="452"/>
      <c r="TES47" s="453"/>
      <c r="TET47" s="454"/>
      <c r="TEU47" s="449"/>
      <c r="TEV47" s="453"/>
      <c r="TEW47" s="453"/>
      <c r="TEX47" s="450"/>
      <c r="TEY47" s="454"/>
      <c r="TEZ47" s="455"/>
      <c r="TFA47" s="453"/>
      <c r="TFB47" s="456"/>
      <c r="TFC47" s="453"/>
      <c r="TFD47" s="456"/>
      <c r="TFE47" s="454"/>
      <c r="TFF47" s="451"/>
      <c r="TFG47" s="454"/>
      <c r="TFH47" s="450"/>
      <c r="TFI47" s="456"/>
      <c r="TFJ47" s="456"/>
      <c r="TFK47" s="456"/>
      <c r="TFL47" s="456"/>
      <c r="TFM47" s="271"/>
      <c r="TFN47" s="451"/>
      <c r="TFO47" s="454"/>
      <c r="TFP47" s="451"/>
      <c r="TFQ47" s="457"/>
      <c r="TFR47" s="271"/>
      <c r="TFS47" s="451"/>
      <c r="TFT47" s="454"/>
      <c r="TFU47" s="451"/>
      <c r="TFV47" s="457"/>
      <c r="TFW47" s="451"/>
      <c r="TFX47" s="457"/>
      <c r="TFY47" s="457"/>
      <c r="TFZ47" s="457"/>
      <c r="TGA47" s="271"/>
      <c r="TGB47" s="271"/>
      <c r="TGC47" s="451"/>
      <c r="TGD47" s="454"/>
      <c r="TGE47" s="451"/>
      <c r="TGF47" s="454"/>
      <c r="TGG47" s="458"/>
      <c r="TGH47" s="459"/>
      <c r="TGI47" s="460"/>
      <c r="TGJ47" s="461"/>
      <c r="TGK47" s="462"/>
      <c r="TGL47" s="458"/>
      <c r="TGM47" s="451"/>
      <c r="TGN47" s="463"/>
      <c r="TGO47" s="451"/>
      <c r="TGP47" s="451"/>
      <c r="TGQ47" s="453"/>
      <c r="TGS47" s="449"/>
      <c r="TGT47" s="449"/>
      <c r="TGU47" s="449"/>
      <c r="TGV47" s="450"/>
      <c r="TGW47" s="451"/>
      <c r="TGX47" s="451"/>
      <c r="TGY47" s="451"/>
      <c r="TGZ47" s="449"/>
      <c r="THA47" s="452"/>
      <c r="THB47" s="453"/>
      <c r="THC47" s="454"/>
      <c r="THD47" s="449"/>
      <c r="THE47" s="453"/>
      <c r="THF47" s="453"/>
      <c r="THG47" s="450"/>
      <c r="THH47" s="454"/>
      <c r="THI47" s="455"/>
      <c r="THJ47" s="453"/>
      <c r="THK47" s="456"/>
      <c r="THL47" s="453"/>
      <c r="THM47" s="456"/>
      <c r="THN47" s="454"/>
      <c r="THO47" s="451"/>
      <c r="THP47" s="454"/>
      <c r="THQ47" s="450"/>
      <c r="THR47" s="456"/>
      <c r="THS47" s="456"/>
      <c r="THT47" s="456"/>
      <c r="THU47" s="456"/>
      <c r="THV47" s="271"/>
      <c r="THW47" s="451"/>
      <c r="THX47" s="454"/>
      <c r="THY47" s="451"/>
      <c r="THZ47" s="457"/>
      <c r="TIA47" s="271"/>
      <c r="TIB47" s="451"/>
      <c r="TIC47" s="454"/>
      <c r="TID47" s="451"/>
      <c r="TIE47" s="457"/>
      <c r="TIF47" s="451"/>
      <c r="TIG47" s="457"/>
      <c r="TIH47" s="457"/>
      <c r="TII47" s="457"/>
      <c r="TIJ47" s="271"/>
      <c r="TIK47" s="271"/>
      <c r="TIL47" s="451"/>
      <c r="TIM47" s="454"/>
      <c r="TIN47" s="451"/>
      <c r="TIO47" s="454"/>
      <c r="TIP47" s="458"/>
      <c r="TIQ47" s="459"/>
      <c r="TIR47" s="460"/>
      <c r="TIS47" s="461"/>
      <c r="TIT47" s="462"/>
      <c r="TIU47" s="458"/>
      <c r="TIV47" s="451"/>
      <c r="TIW47" s="463"/>
      <c r="TIX47" s="451"/>
      <c r="TIY47" s="451"/>
      <c r="TIZ47" s="453"/>
      <c r="TJB47" s="449"/>
      <c r="TJC47" s="449"/>
      <c r="TJD47" s="449"/>
      <c r="TJE47" s="450"/>
      <c r="TJF47" s="451"/>
      <c r="TJG47" s="451"/>
      <c r="TJH47" s="451"/>
      <c r="TJI47" s="449"/>
      <c r="TJJ47" s="452"/>
      <c r="TJK47" s="453"/>
      <c r="TJL47" s="454"/>
      <c r="TJM47" s="449"/>
      <c r="TJN47" s="453"/>
      <c r="TJO47" s="453"/>
      <c r="TJP47" s="450"/>
      <c r="TJQ47" s="454"/>
      <c r="TJR47" s="455"/>
      <c r="TJS47" s="453"/>
      <c r="TJT47" s="456"/>
      <c r="TJU47" s="453"/>
      <c r="TJV47" s="456"/>
      <c r="TJW47" s="454"/>
      <c r="TJX47" s="451"/>
      <c r="TJY47" s="454"/>
      <c r="TJZ47" s="450"/>
      <c r="TKA47" s="456"/>
      <c r="TKB47" s="456"/>
      <c r="TKC47" s="456"/>
      <c r="TKD47" s="456"/>
      <c r="TKE47" s="271"/>
      <c r="TKF47" s="451"/>
      <c r="TKG47" s="454"/>
      <c r="TKH47" s="451"/>
      <c r="TKI47" s="457"/>
      <c r="TKJ47" s="271"/>
      <c r="TKK47" s="451"/>
      <c r="TKL47" s="454"/>
      <c r="TKM47" s="451"/>
      <c r="TKN47" s="457"/>
      <c r="TKO47" s="451"/>
      <c r="TKP47" s="457"/>
      <c r="TKQ47" s="457"/>
      <c r="TKR47" s="457"/>
      <c r="TKS47" s="271"/>
      <c r="TKT47" s="271"/>
      <c r="TKU47" s="451"/>
      <c r="TKV47" s="454"/>
      <c r="TKW47" s="451"/>
      <c r="TKX47" s="454"/>
      <c r="TKY47" s="458"/>
      <c r="TKZ47" s="459"/>
      <c r="TLA47" s="460"/>
      <c r="TLB47" s="461"/>
      <c r="TLC47" s="462"/>
      <c r="TLD47" s="458"/>
      <c r="TLE47" s="451"/>
      <c r="TLF47" s="463"/>
      <c r="TLG47" s="451"/>
      <c r="TLH47" s="451"/>
      <c r="TLI47" s="453"/>
      <c r="TLK47" s="449"/>
      <c r="TLL47" s="449"/>
      <c r="TLM47" s="449"/>
      <c r="TLN47" s="450"/>
      <c r="TLO47" s="451"/>
      <c r="TLP47" s="451"/>
      <c r="TLQ47" s="451"/>
      <c r="TLR47" s="449"/>
      <c r="TLS47" s="452"/>
      <c r="TLT47" s="453"/>
      <c r="TLU47" s="454"/>
      <c r="TLV47" s="449"/>
      <c r="TLW47" s="453"/>
      <c r="TLX47" s="453"/>
      <c r="TLY47" s="450"/>
      <c r="TLZ47" s="454"/>
      <c r="TMA47" s="455"/>
      <c r="TMB47" s="453"/>
      <c r="TMC47" s="456"/>
      <c r="TMD47" s="453"/>
      <c r="TME47" s="456"/>
      <c r="TMF47" s="454"/>
      <c r="TMG47" s="451"/>
      <c r="TMH47" s="454"/>
      <c r="TMI47" s="450"/>
      <c r="TMJ47" s="456"/>
      <c r="TMK47" s="456"/>
      <c r="TML47" s="456"/>
      <c r="TMM47" s="456"/>
      <c r="TMN47" s="271"/>
      <c r="TMO47" s="451"/>
      <c r="TMP47" s="454"/>
      <c r="TMQ47" s="451"/>
      <c r="TMR47" s="457"/>
      <c r="TMS47" s="271"/>
      <c r="TMT47" s="451"/>
      <c r="TMU47" s="454"/>
      <c r="TMV47" s="451"/>
      <c r="TMW47" s="457"/>
      <c r="TMX47" s="451"/>
      <c r="TMY47" s="457"/>
      <c r="TMZ47" s="457"/>
      <c r="TNA47" s="457"/>
      <c r="TNB47" s="271"/>
      <c r="TNC47" s="271"/>
      <c r="TND47" s="451"/>
      <c r="TNE47" s="454"/>
      <c r="TNF47" s="451"/>
      <c r="TNG47" s="454"/>
      <c r="TNH47" s="458"/>
      <c r="TNI47" s="459"/>
      <c r="TNJ47" s="460"/>
      <c r="TNK47" s="461"/>
      <c r="TNL47" s="462"/>
      <c r="TNM47" s="458"/>
      <c r="TNN47" s="451"/>
      <c r="TNO47" s="463"/>
      <c r="TNP47" s="451"/>
      <c r="TNQ47" s="451"/>
      <c r="TNR47" s="453"/>
      <c r="TNT47" s="449"/>
      <c r="TNU47" s="449"/>
      <c r="TNV47" s="449"/>
      <c r="TNW47" s="450"/>
      <c r="TNX47" s="451"/>
      <c r="TNY47" s="451"/>
      <c r="TNZ47" s="451"/>
      <c r="TOA47" s="449"/>
      <c r="TOB47" s="452"/>
      <c r="TOC47" s="453"/>
      <c r="TOD47" s="454"/>
      <c r="TOE47" s="449"/>
      <c r="TOF47" s="453"/>
      <c r="TOG47" s="453"/>
      <c r="TOH47" s="450"/>
      <c r="TOI47" s="454"/>
      <c r="TOJ47" s="455"/>
      <c r="TOK47" s="453"/>
      <c r="TOL47" s="456"/>
      <c r="TOM47" s="453"/>
      <c r="TON47" s="456"/>
      <c r="TOO47" s="454"/>
      <c r="TOP47" s="451"/>
      <c r="TOQ47" s="454"/>
      <c r="TOR47" s="450"/>
      <c r="TOS47" s="456"/>
      <c r="TOT47" s="456"/>
      <c r="TOU47" s="456"/>
      <c r="TOV47" s="456"/>
      <c r="TOW47" s="271"/>
      <c r="TOX47" s="451"/>
      <c r="TOY47" s="454"/>
      <c r="TOZ47" s="451"/>
      <c r="TPA47" s="457"/>
      <c r="TPB47" s="271"/>
      <c r="TPC47" s="451"/>
      <c r="TPD47" s="454"/>
      <c r="TPE47" s="451"/>
      <c r="TPF47" s="457"/>
      <c r="TPG47" s="451"/>
      <c r="TPH47" s="457"/>
      <c r="TPI47" s="457"/>
      <c r="TPJ47" s="457"/>
      <c r="TPK47" s="271"/>
      <c r="TPL47" s="271"/>
      <c r="TPM47" s="451"/>
      <c r="TPN47" s="454"/>
      <c r="TPO47" s="451"/>
      <c r="TPP47" s="454"/>
      <c r="TPQ47" s="458"/>
      <c r="TPR47" s="459"/>
      <c r="TPS47" s="460"/>
      <c r="TPT47" s="461"/>
      <c r="TPU47" s="462"/>
      <c r="TPV47" s="458"/>
      <c r="TPW47" s="451"/>
      <c r="TPX47" s="463"/>
      <c r="TPY47" s="451"/>
      <c r="TPZ47" s="451"/>
      <c r="TQA47" s="453"/>
      <c r="TQC47" s="449"/>
      <c r="TQD47" s="449"/>
      <c r="TQE47" s="449"/>
      <c r="TQF47" s="450"/>
      <c r="TQG47" s="451"/>
      <c r="TQH47" s="451"/>
      <c r="TQI47" s="451"/>
      <c r="TQJ47" s="449"/>
      <c r="TQK47" s="452"/>
      <c r="TQL47" s="453"/>
      <c r="TQM47" s="454"/>
      <c r="TQN47" s="449"/>
      <c r="TQO47" s="453"/>
      <c r="TQP47" s="453"/>
      <c r="TQQ47" s="450"/>
      <c r="TQR47" s="454"/>
      <c r="TQS47" s="455"/>
      <c r="TQT47" s="453"/>
      <c r="TQU47" s="456"/>
      <c r="TQV47" s="453"/>
      <c r="TQW47" s="456"/>
      <c r="TQX47" s="454"/>
      <c r="TQY47" s="451"/>
      <c r="TQZ47" s="454"/>
      <c r="TRA47" s="450"/>
      <c r="TRB47" s="456"/>
      <c r="TRC47" s="456"/>
      <c r="TRD47" s="456"/>
      <c r="TRE47" s="456"/>
      <c r="TRF47" s="271"/>
      <c r="TRG47" s="451"/>
      <c r="TRH47" s="454"/>
      <c r="TRI47" s="451"/>
      <c r="TRJ47" s="457"/>
      <c r="TRK47" s="271"/>
      <c r="TRL47" s="451"/>
      <c r="TRM47" s="454"/>
      <c r="TRN47" s="451"/>
      <c r="TRO47" s="457"/>
      <c r="TRP47" s="451"/>
      <c r="TRQ47" s="457"/>
      <c r="TRR47" s="457"/>
      <c r="TRS47" s="457"/>
      <c r="TRT47" s="271"/>
      <c r="TRU47" s="271"/>
      <c r="TRV47" s="451"/>
      <c r="TRW47" s="454"/>
      <c r="TRX47" s="451"/>
      <c r="TRY47" s="454"/>
      <c r="TRZ47" s="458"/>
      <c r="TSA47" s="459"/>
      <c r="TSB47" s="460"/>
      <c r="TSC47" s="461"/>
      <c r="TSD47" s="462"/>
      <c r="TSE47" s="458"/>
      <c r="TSF47" s="451"/>
      <c r="TSG47" s="463"/>
      <c r="TSH47" s="451"/>
      <c r="TSI47" s="451"/>
      <c r="TSJ47" s="453"/>
      <c r="TSL47" s="449"/>
      <c r="TSM47" s="449"/>
      <c r="TSN47" s="449"/>
      <c r="TSO47" s="450"/>
      <c r="TSP47" s="451"/>
      <c r="TSQ47" s="451"/>
      <c r="TSR47" s="451"/>
      <c r="TSS47" s="449"/>
      <c r="TST47" s="452"/>
      <c r="TSU47" s="453"/>
      <c r="TSV47" s="454"/>
      <c r="TSW47" s="449"/>
      <c r="TSX47" s="453"/>
      <c r="TSY47" s="453"/>
      <c r="TSZ47" s="450"/>
      <c r="TTA47" s="454"/>
      <c r="TTB47" s="455"/>
      <c r="TTC47" s="453"/>
      <c r="TTD47" s="456"/>
      <c r="TTE47" s="453"/>
      <c r="TTF47" s="456"/>
      <c r="TTG47" s="454"/>
      <c r="TTH47" s="451"/>
      <c r="TTI47" s="454"/>
      <c r="TTJ47" s="450"/>
      <c r="TTK47" s="456"/>
      <c r="TTL47" s="456"/>
      <c r="TTM47" s="456"/>
      <c r="TTN47" s="456"/>
      <c r="TTO47" s="271"/>
      <c r="TTP47" s="451"/>
      <c r="TTQ47" s="454"/>
      <c r="TTR47" s="451"/>
      <c r="TTS47" s="457"/>
      <c r="TTT47" s="271"/>
      <c r="TTU47" s="451"/>
      <c r="TTV47" s="454"/>
      <c r="TTW47" s="451"/>
      <c r="TTX47" s="457"/>
      <c r="TTY47" s="451"/>
      <c r="TTZ47" s="457"/>
      <c r="TUA47" s="457"/>
      <c r="TUB47" s="457"/>
      <c r="TUC47" s="271"/>
      <c r="TUD47" s="271"/>
      <c r="TUE47" s="451"/>
      <c r="TUF47" s="454"/>
      <c r="TUG47" s="451"/>
      <c r="TUH47" s="454"/>
      <c r="TUI47" s="458"/>
      <c r="TUJ47" s="459"/>
      <c r="TUK47" s="460"/>
      <c r="TUL47" s="461"/>
      <c r="TUM47" s="462"/>
      <c r="TUN47" s="458"/>
      <c r="TUO47" s="451"/>
      <c r="TUP47" s="463"/>
      <c r="TUQ47" s="451"/>
      <c r="TUR47" s="451"/>
      <c r="TUS47" s="453"/>
      <c r="TUU47" s="449"/>
      <c r="TUV47" s="449"/>
      <c r="TUW47" s="449"/>
      <c r="TUX47" s="450"/>
      <c r="TUY47" s="451"/>
      <c r="TUZ47" s="451"/>
      <c r="TVA47" s="451"/>
      <c r="TVB47" s="449"/>
      <c r="TVC47" s="452"/>
      <c r="TVD47" s="453"/>
      <c r="TVE47" s="454"/>
      <c r="TVF47" s="449"/>
      <c r="TVG47" s="453"/>
      <c r="TVH47" s="453"/>
      <c r="TVI47" s="450"/>
      <c r="TVJ47" s="454"/>
      <c r="TVK47" s="455"/>
      <c r="TVL47" s="453"/>
      <c r="TVM47" s="456"/>
      <c r="TVN47" s="453"/>
      <c r="TVO47" s="456"/>
      <c r="TVP47" s="454"/>
      <c r="TVQ47" s="451"/>
      <c r="TVR47" s="454"/>
      <c r="TVS47" s="450"/>
      <c r="TVT47" s="456"/>
      <c r="TVU47" s="456"/>
      <c r="TVV47" s="456"/>
      <c r="TVW47" s="456"/>
      <c r="TVX47" s="271"/>
      <c r="TVY47" s="451"/>
      <c r="TVZ47" s="454"/>
      <c r="TWA47" s="451"/>
      <c r="TWB47" s="457"/>
      <c r="TWC47" s="271"/>
      <c r="TWD47" s="451"/>
      <c r="TWE47" s="454"/>
      <c r="TWF47" s="451"/>
      <c r="TWG47" s="457"/>
      <c r="TWH47" s="451"/>
      <c r="TWI47" s="457"/>
      <c r="TWJ47" s="457"/>
      <c r="TWK47" s="457"/>
      <c r="TWL47" s="271"/>
      <c r="TWM47" s="271"/>
      <c r="TWN47" s="451"/>
      <c r="TWO47" s="454"/>
      <c r="TWP47" s="451"/>
      <c r="TWQ47" s="454"/>
      <c r="TWR47" s="458"/>
      <c r="TWS47" s="459"/>
      <c r="TWT47" s="460"/>
      <c r="TWU47" s="461"/>
      <c r="TWV47" s="462"/>
      <c r="TWW47" s="458"/>
      <c r="TWX47" s="451"/>
      <c r="TWY47" s="463"/>
      <c r="TWZ47" s="451"/>
      <c r="TXA47" s="451"/>
      <c r="TXB47" s="453"/>
      <c r="TXD47" s="449"/>
      <c r="TXE47" s="449"/>
      <c r="TXF47" s="449"/>
      <c r="TXG47" s="450"/>
      <c r="TXH47" s="451"/>
      <c r="TXI47" s="451"/>
      <c r="TXJ47" s="451"/>
      <c r="TXK47" s="449"/>
      <c r="TXL47" s="452"/>
      <c r="TXM47" s="453"/>
      <c r="TXN47" s="454"/>
      <c r="TXO47" s="449"/>
      <c r="TXP47" s="453"/>
      <c r="TXQ47" s="453"/>
      <c r="TXR47" s="450"/>
      <c r="TXS47" s="454"/>
      <c r="TXT47" s="455"/>
      <c r="TXU47" s="453"/>
      <c r="TXV47" s="456"/>
      <c r="TXW47" s="453"/>
      <c r="TXX47" s="456"/>
      <c r="TXY47" s="454"/>
      <c r="TXZ47" s="451"/>
      <c r="TYA47" s="454"/>
      <c r="TYB47" s="450"/>
      <c r="TYC47" s="456"/>
      <c r="TYD47" s="456"/>
      <c r="TYE47" s="456"/>
      <c r="TYF47" s="456"/>
      <c r="TYG47" s="271"/>
      <c r="TYH47" s="451"/>
      <c r="TYI47" s="454"/>
      <c r="TYJ47" s="451"/>
      <c r="TYK47" s="457"/>
      <c r="TYL47" s="271"/>
      <c r="TYM47" s="451"/>
      <c r="TYN47" s="454"/>
      <c r="TYO47" s="451"/>
      <c r="TYP47" s="457"/>
      <c r="TYQ47" s="451"/>
      <c r="TYR47" s="457"/>
      <c r="TYS47" s="457"/>
      <c r="TYT47" s="457"/>
      <c r="TYU47" s="271"/>
      <c r="TYV47" s="271"/>
      <c r="TYW47" s="451"/>
      <c r="TYX47" s="454"/>
      <c r="TYY47" s="451"/>
      <c r="TYZ47" s="454"/>
      <c r="TZA47" s="458"/>
      <c r="TZB47" s="459"/>
      <c r="TZC47" s="460"/>
      <c r="TZD47" s="461"/>
      <c r="TZE47" s="462"/>
      <c r="TZF47" s="458"/>
      <c r="TZG47" s="451"/>
      <c r="TZH47" s="463"/>
      <c r="TZI47" s="451"/>
      <c r="TZJ47" s="451"/>
      <c r="TZK47" s="453"/>
      <c r="TZM47" s="449"/>
      <c r="TZN47" s="449"/>
      <c r="TZO47" s="449"/>
      <c r="TZP47" s="450"/>
      <c r="TZQ47" s="451"/>
      <c r="TZR47" s="451"/>
      <c r="TZS47" s="451"/>
      <c r="TZT47" s="449"/>
      <c r="TZU47" s="452"/>
      <c r="TZV47" s="453"/>
      <c r="TZW47" s="454"/>
      <c r="TZX47" s="449"/>
      <c r="TZY47" s="453"/>
      <c r="TZZ47" s="453"/>
      <c r="UAA47" s="450"/>
      <c r="UAB47" s="454"/>
      <c r="UAC47" s="455"/>
      <c r="UAD47" s="453"/>
      <c r="UAE47" s="456"/>
      <c r="UAF47" s="453"/>
      <c r="UAG47" s="456"/>
      <c r="UAH47" s="454"/>
      <c r="UAI47" s="451"/>
      <c r="UAJ47" s="454"/>
      <c r="UAK47" s="450"/>
      <c r="UAL47" s="456"/>
      <c r="UAM47" s="456"/>
      <c r="UAN47" s="456"/>
      <c r="UAO47" s="456"/>
      <c r="UAP47" s="271"/>
      <c r="UAQ47" s="451"/>
      <c r="UAR47" s="454"/>
      <c r="UAS47" s="451"/>
      <c r="UAT47" s="457"/>
      <c r="UAU47" s="271"/>
      <c r="UAV47" s="451"/>
      <c r="UAW47" s="454"/>
      <c r="UAX47" s="451"/>
      <c r="UAY47" s="457"/>
      <c r="UAZ47" s="451"/>
      <c r="UBA47" s="457"/>
      <c r="UBB47" s="457"/>
      <c r="UBC47" s="457"/>
      <c r="UBD47" s="271"/>
      <c r="UBE47" s="271"/>
      <c r="UBF47" s="451"/>
      <c r="UBG47" s="454"/>
      <c r="UBH47" s="451"/>
      <c r="UBI47" s="454"/>
      <c r="UBJ47" s="458"/>
      <c r="UBK47" s="459"/>
      <c r="UBL47" s="460"/>
      <c r="UBM47" s="461"/>
      <c r="UBN47" s="462"/>
      <c r="UBO47" s="458"/>
      <c r="UBP47" s="451"/>
      <c r="UBQ47" s="463"/>
      <c r="UBR47" s="451"/>
      <c r="UBS47" s="451"/>
      <c r="UBT47" s="453"/>
      <c r="UBV47" s="449"/>
      <c r="UBW47" s="449"/>
      <c r="UBX47" s="449"/>
      <c r="UBY47" s="450"/>
      <c r="UBZ47" s="451"/>
      <c r="UCA47" s="451"/>
      <c r="UCB47" s="451"/>
      <c r="UCC47" s="449"/>
      <c r="UCD47" s="452"/>
      <c r="UCE47" s="453"/>
      <c r="UCF47" s="454"/>
      <c r="UCG47" s="449"/>
      <c r="UCH47" s="453"/>
      <c r="UCI47" s="453"/>
      <c r="UCJ47" s="450"/>
      <c r="UCK47" s="454"/>
      <c r="UCL47" s="455"/>
      <c r="UCM47" s="453"/>
      <c r="UCN47" s="456"/>
      <c r="UCO47" s="453"/>
      <c r="UCP47" s="456"/>
      <c r="UCQ47" s="454"/>
      <c r="UCR47" s="451"/>
      <c r="UCS47" s="454"/>
      <c r="UCT47" s="450"/>
      <c r="UCU47" s="456"/>
      <c r="UCV47" s="456"/>
      <c r="UCW47" s="456"/>
      <c r="UCX47" s="456"/>
      <c r="UCY47" s="271"/>
      <c r="UCZ47" s="451"/>
      <c r="UDA47" s="454"/>
      <c r="UDB47" s="451"/>
      <c r="UDC47" s="457"/>
      <c r="UDD47" s="271"/>
      <c r="UDE47" s="451"/>
      <c r="UDF47" s="454"/>
      <c r="UDG47" s="451"/>
      <c r="UDH47" s="457"/>
      <c r="UDI47" s="451"/>
      <c r="UDJ47" s="457"/>
      <c r="UDK47" s="457"/>
      <c r="UDL47" s="457"/>
      <c r="UDM47" s="271"/>
      <c r="UDN47" s="271"/>
      <c r="UDO47" s="451"/>
      <c r="UDP47" s="454"/>
      <c r="UDQ47" s="451"/>
      <c r="UDR47" s="454"/>
      <c r="UDS47" s="458"/>
      <c r="UDT47" s="459"/>
      <c r="UDU47" s="460"/>
      <c r="UDV47" s="461"/>
      <c r="UDW47" s="462"/>
      <c r="UDX47" s="458"/>
      <c r="UDY47" s="451"/>
      <c r="UDZ47" s="463"/>
      <c r="UEA47" s="451"/>
      <c r="UEB47" s="451"/>
      <c r="UEC47" s="453"/>
      <c r="UEE47" s="449"/>
      <c r="UEF47" s="449"/>
      <c r="UEG47" s="449"/>
      <c r="UEH47" s="450"/>
      <c r="UEI47" s="451"/>
      <c r="UEJ47" s="451"/>
      <c r="UEK47" s="451"/>
      <c r="UEL47" s="449"/>
      <c r="UEM47" s="452"/>
      <c r="UEN47" s="453"/>
      <c r="UEO47" s="454"/>
      <c r="UEP47" s="449"/>
      <c r="UEQ47" s="453"/>
      <c r="UER47" s="453"/>
      <c r="UES47" s="450"/>
      <c r="UET47" s="454"/>
      <c r="UEU47" s="455"/>
      <c r="UEV47" s="453"/>
      <c r="UEW47" s="456"/>
      <c r="UEX47" s="453"/>
      <c r="UEY47" s="456"/>
      <c r="UEZ47" s="454"/>
      <c r="UFA47" s="451"/>
      <c r="UFB47" s="454"/>
      <c r="UFC47" s="450"/>
      <c r="UFD47" s="456"/>
      <c r="UFE47" s="456"/>
      <c r="UFF47" s="456"/>
      <c r="UFG47" s="456"/>
      <c r="UFH47" s="271"/>
      <c r="UFI47" s="451"/>
      <c r="UFJ47" s="454"/>
      <c r="UFK47" s="451"/>
      <c r="UFL47" s="457"/>
      <c r="UFM47" s="271"/>
      <c r="UFN47" s="451"/>
      <c r="UFO47" s="454"/>
      <c r="UFP47" s="451"/>
      <c r="UFQ47" s="457"/>
      <c r="UFR47" s="451"/>
      <c r="UFS47" s="457"/>
      <c r="UFT47" s="457"/>
      <c r="UFU47" s="457"/>
      <c r="UFV47" s="271"/>
      <c r="UFW47" s="271"/>
      <c r="UFX47" s="451"/>
      <c r="UFY47" s="454"/>
      <c r="UFZ47" s="451"/>
      <c r="UGA47" s="454"/>
      <c r="UGB47" s="458"/>
      <c r="UGC47" s="459"/>
      <c r="UGD47" s="460"/>
      <c r="UGE47" s="461"/>
      <c r="UGF47" s="462"/>
      <c r="UGG47" s="458"/>
      <c r="UGH47" s="451"/>
      <c r="UGI47" s="463"/>
      <c r="UGJ47" s="451"/>
      <c r="UGK47" s="451"/>
      <c r="UGL47" s="453"/>
      <c r="UGN47" s="449"/>
      <c r="UGO47" s="449"/>
      <c r="UGP47" s="449"/>
      <c r="UGQ47" s="450"/>
      <c r="UGR47" s="451"/>
      <c r="UGS47" s="451"/>
      <c r="UGT47" s="451"/>
      <c r="UGU47" s="449"/>
      <c r="UGV47" s="452"/>
      <c r="UGW47" s="453"/>
      <c r="UGX47" s="454"/>
      <c r="UGY47" s="449"/>
      <c r="UGZ47" s="453"/>
      <c r="UHA47" s="453"/>
      <c r="UHB47" s="450"/>
      <c r="UHC47" s="454"/>
      <c r="UHD47" s="455"/>
      <c r="UHE47" s="453"/>
      <c r="UHF47" s="456"/>
      <c r="UHG47" s="453"/>
      <c r="UHH47" s="456"/>
      <c r="UHI47" s="454"/>
      <c r="UHJ47" s="451"/>
      <c r="UHK47" s="454"/>
      <c r="UHL47" s="450"/>
      <c r="UHM47" s="456"/>
      <c r="UHN47" s="456"/>
      <c r="UHO47" s="456"/>
      <c r="UHP47" s="456"/>
      <c r="UHQ47" s="271"/>
      <c r="UHR47" s="451"/>
      <c r="UHS47" s="454"/>
      <c r="UHT47" s="451"/>
      <c r="UHU47" s="457"/>
      <c r="UHV47" s="271"/>
      <c r="UHW47" s="451"/>
      <c r="UHX47" s="454"/>
      <c r="UHY47" s="451"/>
      <c r="UHZ47" s="457"/>
      <c r="UIA47" s="451"/>
      <c r="UIB47" s="457"/>
      <c r="UIC47" s="457"/>
      <c r="UID47" s="457"/>
      <c r="UIE47" s="271"/>
      <c r="UIF47" s="271"/>
      <c r="UIG47" s="451"/>
      <c r="UIH47" s="454"/>
      <c r="UII47" s="451"/>
      <c r="UIJ47" s="454"/>
      <c r="UIK47" s="458"/>
      <c r="UIL47" s="459"/>
      <c r="UIM47" s="460"/>
      <c r="UIN47" s="461"/>
      <c r="UIO47" s="462"/>
      <c r="UIP47" s="458"/>
      <c r="UIQ47" s="451"/>
      <c r="UIR47" s="463"/>
      <c r="UIS47" s="451"/>
      <c r="UIT47" s="451"/>
      <c r="UIU47" s="453"/>
      <c r="UIW47" s="449"/>
      <c r="UIX47" s="449"/>
      <c r="UIY47" s="449"/>
      <c r="UIZ47" s="450"/>
      <c r="UJA47" s="451"/>
      <c r="UJB47" s="451"/>
      <c r="UJC47" s="451"/>
      <c r="UJD47" s="449"/>
      <c r="UJE47" s="452"/>
      <c r="UJF47" s="453"/>
      <c r="UJG47" s="454"/>
      <c r="UJH47" s="449"/>
      <c r="UJI47" s="453"/>
      <c r="UJJ47" s="453"/>
      <c r="UJK47" s="450"/>
      <c r="UJL47" s="454"/>
      <c r="UJM47" s="455"/>
      <c r="UJN47" s="453"/>
      <c r="UJO47" s="456"/>
      <c r="UJP47" s="453"/>
      <c r="UJQ47" s="456"/>
      <c r="UJR47" s="454"/>
      <c r="UJS47" s="451"/>
      <c r="UJT47" s="454"/>
      <c r="UJU47" s="450"/>
      <c r="UJV47" s="456"/>
      <c r="UJW47" s="456"/>
      <c r="UJX47" s="456"/>
      <c r="UJY47" s="456"/>
      <c r="UJZ47" s="271"/>
      <c r="UKA47" s="451"/>
      <c r="UKB47" s="454"/>
      <c r="UKC47" s="451"/>
      <c r="UKD47" s="457"/>
      <c r="UKE47" s="271"/>
      <c r="UKF47" s="451"/>
      <c r="UKG47" s="454"/>
      <c r="UKH47" s="451"/>
      <c r="UKI47" s="457"/>
      <c r="UKJ47" s="451"/>
      <c r="UKK47" s="457"/>
      <c r="UKL47" s="457"/>
      <c r="UKM47" s="457"/>
      <c r="UKN47" s="271"/>
      <c r="UKO47" s="271"/>
      <c r="UKP47" s="451"/>
      <c r="UKQ47" s="454"/>
      <c r="UKR47" s="451"/>
      <c r="UKS47" s="454"/>
      <c r="UKT47" s="458"/>
      <c r="UKU47" s="459"/>
      <c r="UKV47" s="460"/>
      <c r="UKW47" s="461"/>
      <c r="UKX47" s="462"/>
      <c r="UKY47" s="458"/>
      <c r="UKZ47" s="451"/>
      <c r="ULA47" s="463"/>
      <c r="ULB47" s="451"/>
      <c r="ULC47" s="451"/>
      <c r="ULD47" s="453"/>
      <c r="ULF47" s="449"/>
      <c r="ULG47" s="449"/>
      <c r="ULH47" s="449"/>
      <c r="ULI47" s="450"/>
      <c r="ULJ47" s="451"/>
      <c r="ULK47" s="451"/>
      <c r="ULL47" s="451"/>
      <c r="ULM47" s="449"/>
      <c r="ULN47" s="452"/>
      <c r="ULO47" s="453"/>
      <c r="ULP47" s="454"/>
      <c r="ULQ47" s="449"/>
      <c r="ULR47" s="453"/>
      <c r="ULS47" s="453"/>
      <c r="ULT47" s="450"/>
      <c r="ULU47" s="454"/>
      <c r="ULV47" s="455"/>
      <c r="ULW47" s="453"/>
      <c r="ULX47" s="456"/>
      <c r="ULY47" s="453"/>
      <c r="ULZ47" s="456"/>
      <c r="UMA47" s="454"/>
      <c r="UMB47" s="451"/>
      <c r="UMC47" s="454"/>
      <c r="UMD47" s="450"/>
      <c r="UME47" s="456"/>
      <c r="UMF47" s="456"/>
      <c r="UMG47" s="456"/>
      <c r="UMH47" s="456"/>
      <c r="UMI47" s="271"/>
      <c r="UMJ47" s="451"/>
      <c r="UMK47" s="454"/>
      <c r="UML47" s="451"/>
      <c r="UMM47" s="457"/>
      <c r="UMN47" s="271"/>
      <c r="UMO47" s="451"/>
      <c r="UMP47" s="454"/>
      <c r="UMQ47" s="451"/>
      <c r="UMR47" s="457"/>
      <c r="UMS47" s="451"/>
      <c r="UMT47" s="457"/>
      <c r="UMU47" s="457"/>
      <c r="UMV47" s="457"/>
      <c r="UMW47" s="271"/>
      <c r="UMX47" s="271"/>
      <c r="UMY47" s="451"/>
      <c r="UMZ47" s="454"/>
      <c r="UNA47" s="451"/>
      <c r="UNB47" s="454"/>
      <c r="UNC47" s="458"/>
      <c r="UND47" s="459"/>
      <c r="UNE47" s="460"/>
      <c r="UNF47" s="461"/>
      <c r="UNG47" s="462"/>
      <c r="UNH47" s="458"/>
      <c r="UNI47" s="451"/>
      <c r="UNJ47" s="463"/>
      <c r="UNK47" s="451"/>
      <c r="UNL47" s="451"/>
      <c r="UNM47" s="453"/>
      <c r="UNO47" s="449"/>
      <c r="UNP47" s="449"/>
      <c r="UNQ47" s="449"/>
      <c r="UNR47" s="450"/>
      <c r="UNS47" s="451"/>
      <c r="UNT47" s="451"/>
      <c r="UNU47" s="451"/>
      <c r="UNV47" s="449"/>
      <c r="UNW47" s="452"/>
      <c r="UNX47" s="453"/>
      <c r="UNY47" s="454"/>
      <c r="UNZ47" s="449"/>
      <c r="UOA47" s="453"/>
      <c r="UOB47" s="453"/>
      <c r="UOC47" s="450"/>
      <c r="UOD47" s="454"/>
      <c r="UOE47" s="455"/>
      <c r="UOF47" s="453"/>
      <c r="UOG47" s="456"/>
      <c r="UOH47" s="453"/>
      <c r="UOI47" s="456"/>
      <c r="UOJ47" s="454"/>
      <c r="UOK47" s="451"/>
      <c r="UOL47" s="454"/>
      <c r="UOM47" s="450"/>
      <c r="UON47" s="456"/>
      <c r="UOO47" s="456"/>
      <c r="UOP47" s="456"/>
      <c r="UOQ47" s="456"/>
      <c r="UOR47" s="271"/>
      <c r="UOS47" s="451"/>
      <c r="UOT47" s="454"/>
      <c r="UOU47" s="451"/>
      <c r="UOV47" s="457"/>
      <c r="UOW47" s="271"/>
      <c r="UOX47" s="451"/>
      <c r="UOY47" s="454"/>
      <c r="UOZ47" s="451"/>
      <c r="UPA47" s="457"/>
      <c r="UPB47" s="451"/>
      <c r="UPC47" s="457"/>
      <c r="UPD47" s="457"/>
      <c r="UPE47" s="457"/>
      <c r="UPF47" s="271"/>
      <c r="UPG47" s="271"/>
      <c r="UPH47" s="451"/>
      <c r="UPI47" s="454"/>
      <c r="UPJ47" s="451"/>
      <c r="UPK47" s="454"/>
      <c r="UPL47" s="458"/>
      <c r="UPM47" s="459"/>
      <c r="UPN47" s="460"/>
      <c r="UPO47" s="461"/>
      <c r="UPP47" s="462"/>
      <c r="UPQ47" s="458"/>
      <c r="UPR47" s="451"/>
      <c r="UPS47" s="463"/>
      <c r="UPT47" s="451"/>
      <c r="UPU47" s="451"/>
      <c r="UPV47" s="453"/>
      <c r="UPX47" s="449"/>
      <c r="UPY47" s="449"/>
      <c r="UPZ47" s="449"/>
      <c r="UQA47" s="450"/>
      <c r="UQB47" s="451"/>
      <c r="UQC47" s="451"/>
      <c r="UQD47" s="451"/>
      <c r="UQE47" s="449"/>
      <c r="UQF47" s="452"/>
      <c r="UQG47" s="453"/>
      <c r="UQH47" s="454"/>
      <c r="UQI47" s="449"/>
      <c r="UQJ47" s="453"/>
      <c r="UQK47" s="453"/>
      <c r="UQL47" s="450"/>
      <c r="UQM47" s="454"/>
      <c r="UQN47" s="455"/>
      <c r="UQO47" s="453"/>
      <c r="UQP47" s="456"/>
      <c r="UQQ47" s="453"/>
      <c r="UQR47" s="456"/>
      <c r="UQS47" s="454"/>
      <c r="UQT47" s="451"/>
      <c r="UQU47" s="454"/>
      <c r="UQV47" s="450"/>
      <c r="UQW47" s="456"/>
      <c r="UQX47" s="456"/>
      <c r="UQY47" s="456"/>
      <c r="UQZ47" s="456"/>
      <c r="URA47" s="271"/>
      <c r="URB47" s="451"/>
      <c r="URC47" s="454"/>
      <c r="URD47" s="451"/>
      <c r="URE47" s="457"/>
      <c r="URF47" s="271"/>
      <c r="URG47" s="451"/>
      <c r="URH47" s="454"/>
      <c r="URI47" s="451"/>
      <c r="URJ47" s="457"/>
      <c r="URK47" s="451"/>
      <c r="URL47" s="457"/>
      <c r="URM47" s="457"/>
      <c r="URN47" s="457"/>
      <c r="URO47" s="271"/>
      <c r="URP47" s="271"/>
      <c r="URQ47" s="451"/>
      <c r="URR47" s="454"/>
      <c r="URS47" s="451"/>
      <c r="URT47" s="454"/>
      <c r="URU47" s="458"/>
      <c r="URV47" s="459"/>
      <c r="URW47" s="460"/>
      <c r="URX47" s="461"/>
      <c r="URY47" s="462"/>
      <c r="URZ47" s="458"/>
      <c r="USA47" s="451"/>
      <c r="USB47" s="463"/>
      <c r="USC47" s="451"/>
      <c r="USD47" s="451"/>
      <c r="USE47" s="453"/>
      <c r="USG47" s="449"/>
      <c r="USH47" s="449"/>
      <c r="USI47" s="449"/>
      <c r="USJ47" s="450"/>
      <c r="USK47" s="451"/>
      <c r="USL47" s="451"/>
      <c r="USM47" s="451"/>
      <c r="USN47" s="449"/>
      <c r="USO47" s="452"/>
      <c r="USP47" s="453"/>
      <c r="USQ47" s="454"/>
      <c r="USR47" s="449"/>
      <c r="USS47" s="453"/>
      <c r="UST47" s="453"/>
      <c r="USU47" s="450"/>
      <c r="USV47" s="454"/>
      <c r="USW47" s="455"/>
      <c r="USX47" s="453"/>
      <c r="USY47" s="456"/>
      <c r="USZ47" s="453"/>
      <c r="UTA47" s="456"/>
      <c r="UTB47" s="454"/>
      <c r="UTC47" s="451"/>
      <c r="UTD47" s="454"/>
      <c r="UTE47" s="450"/>
      <c r="UTF47" s="456"/>
      <c r="UTG47" s="456"/>
      <c r="UTH47" s="456"/>
      <c r="UTI47" s="456"/>
      <c r="UTJ47" s="271"/>
      <c r="UTK47" s="451"/>
      <c r="UTL47" s="454"/>
      <c r="UTM47" s="451"/>
      <c r="UTN47" s="457"/>
      <c r="UTO47" s="271"/>
      <c r="UTP47" s="451"/>
      <c r="UTQ47" s="454"/>
      <c r="UTR47" s="451"/>
      <c r="UTS47" s="457"/>
      <c r="UTT47" s="451"/>
      <c r="UTU47" s="457"/>
      <c r="UTV47" s="457"/>
      <c r="UTW47" s="457"/>
      <c r="UTX47" s="271"/>
      <c r="UTY47" s="271"/>
      <c r="UTZ47" s="451"/>
      <c r="UUA47" s="454"/>
      <c r="UUB47" s="451"/>
      <c r="UUC47" s="454"/>
      <c r="UUD47" s="458"/>
      <c r="UUE47" s="459"/>
      <c r="UUF47" s="460"/>
      <c r="UUG47" s="461"/>
      <c r="UUH47" s="462"/>
      <c r="UUI47" s="458"/>
      <c r="UUJ47" s="451"/>
      <c r="UUK47" s="463"/>
      <c r="UUL47" s="451"/>
      <c r="UUM47" s="451"/>
      <c r="UUN47" s="453"/>
      <c r="UUP47" s="449"/>
      <c r="UUQ47" s="449"/>
      <c r="UUR47" s="449"/>
      <c r="UUS47" s="450"/>
      <c r="UUT47" s="451"/>
      <c r="UUU47" s="451"/>
      <c r="UUV47" s="451"/>
      <c r="UUW47" s="449"/>
      <c r="UUX47" s="452"/>
      <c r="UUY47" s="453"/>
      <c r="UUZ47" s="454"/>
      <c r="UVA47" s="449"/>
      <c r="UVB47" s="453"/>
      <c r="UVC47" s="453"/>
      <c r="UVD47" s="450"/>
      <c r="UVE47" s="454"/>
      <c r="UVF47" s="455"/>
      <c r="UVG47" s="453"/>
      <c r="UVH47" s="456"/>
      <c r="UVI47" s="453"/>
      <c r="UVJ47" s="456"/>
      <c r="UVK47" s="454"/>
      <c r="UVL47" s="451"/>
      <c r="UVM47" s="454"/>
      <c r="UVN47" s="450"/>
      <c r="UVO47" s="456"/>
      <c r="UVP47" s="456"/>
      <c r="UVQ47" s="456"/>
      <c r="UVR47" s="456"/>
      <c r="UVS47" s="271"/>
      <c r="UVT47" s="451"/>
      <c r="UVU47" s="454"/>
      <c r="UVV47" s="451"/>
      <c r="UVW47" s="457"/>
      <c r="UVX47" s="271"/>
      <c r="UVY47" s="451"/>
      <c r="UVZ47" s="454"/>
      <c r="UWA47" s="451"/>
      <c r="UWB47" s="457"/>
      <c r="UWC47" s="451"/>
      <c r="UWD47" s="457"/>
      <c r="UWE47" s="457"/>
      <c r="UWF47" s="457"/>
      <c r="UWG47" s="271"/>
      <c r="UWH47" s="271"/>
      <c r="UWI47" s="451"/>
      <c r="UWJ47" s="454"/>
      <c r="UWK47" s="451"/>
      <c r="UWL47" s="454"/>
      <c r="UWM47" s="458"/>
      <c r="UWN47" s="459"/>
      <c r="UWO47" s="460"/>
      <c r="UWP47" s="461"/>
      <c r="UWQ47" s="462"/>
      <c r="UWR47" s="458"/>
      <c r="UWS47" s="451"/>
      <c r="UWT47" s="463"/>
      <c r="UWU47" s="451"/>
      <c r="UWV47" s="451"/>
      <c r="UWW47" s="453"/>
      <c r="UWY47" s="449"/>
      <c r="UWZ47" s="449"/>
      <c r="UXA47" s="449"/>
      <c r="UXB47" s="450"/>
      <c r="UXC47" s="451"/>
      <c r="UXD47" s="451"/>
      <c r="UXE47" s="451"/>
      <c r="UXF47" s="449"/>
      <c r="UXG47" s="452"/>
      <c r="UXH47" s="453"/>
      <c r="UXI47" s="454"/>
      <c r="UXJ47" s="449"/>
      <c r="UXK47" s="453"/>
      <c r="UXL47" s="453"/>
      <c r="UXM47" s="450"/>
      <c r="UXN47" s="454"/>
      <c r="UXO47" s="455"/>
      <c r="UXP47" s="453"/>
      <c r="UXQ47" s="456"/>
      <c r="UXR47" s="453"/>
      <c r="UXS47" s="456"/>
      <c r="UXT47" s="454"/>
      <c r="UXU47" s="451"/>
      <c r="UXV47" s="454"/>
      <c r="UXW47" s="450"/>
      <c r="UXX47" s="456"/>
      <c r="UXY47" s="456"/>
      <c r="UXZ47" s="456"/>
      <c r="UYA47" s="456"/>
      <c r="UYB47" s="271"/>
      <c r="UYC47" s="451"/>
      <c r="UYD47" s="454"/>
      <c r="UYE47" s="451"/>
      <c r="UYF47" s="457"/>
      <c r="UYG47" s="271"/>
      <c r="UYH47" s="451"/>
      <c r="UYI47" s="454"/>
      <c r="UYJ47" s="451"/>
      <c r="UYK47" s="457"/>
      <c r="UYL47" s="451"/>
      <c r="UYM47" s="457"/>
      <c r="UYN47" s="457"/>
      <c r="UYO47" s="457"/>
      <c r="UYP47" s="271"/>
      <c r="UYQ47" s="271"/>
      <c r="UYR47" s="451"/>
      <c r="UYS47" s="454"/>
      <c r="UYT47" s="451"/>
      <c r="UYU47" s="454"/>
      <c r="UYV47" s="458"/>
      <c r="UYW47" s="459"/>
      <c r="UYX47" s="460"/>
      <c r="UYY47" s="461"/>
      <c r="UYZ47" s="462"/>
      <c r="UZA47" s="458"/>
      <c r="UZB47" s="451"/>
      <c r="UZC47" s="463"/>
      <c r="UZD47" s="451"/>
      <c r="UZE47" s="451"/>
      <c r="UZF47" s="453"/>
      <c r="UZH47" s="449"/>
      <c r="UZI47" s="449"/>
      <c r="UZJ47" s="449"/>
      <c r="UZK47" s="450"/>
      <c r="UZL47" s="451"/>
      <c r="UZM47" s="451"/>
      <c r="UZN47" s="451"/>
      <c r="UZO47" s="449"/>
      <c r="UZP47" s="452"/>
      <c r="UZQ47" s="453"/>
      <c r="UZR47" s="454"/>
      <c r="UZS47" s="449"/>
      <c r="UZT47" s="453"/>
      <c r="UZU47" s="453"/>
      <c r="UZV47" s="450"/>
      <c r="UZW47" s="454"/>
      <c r="UZX47" s="455"/>
      <c r="UZY47" s="453"/>
      <c r="UZZ47" s="456"/>
      <c r="VAA47" s="453"/>
      <c r="VAB47" s="456"/>
      <c r="VAC47" s="454"/>
      <c r="VAD47" s="451"/>
      <c r="VAE47" s="454"/>
      <c r="VAF47" s="450"/>
      <c r="VAG47" s="456"/>
      <c r="VAH47" s="456"/>
      <c r="VAI47" s="456"/>
      <c r="VAJ47" s="456"/>
      <c r="VAK47" s="271"/>
      <c r="VAL47" s="451"/>
      <c r="VAM47" s="454"/>
      <c r="VAN47" s="451"/>
      <c r="VAO47" s="457"/>
      <c r="VAP47" s="271"/>
      <c r="VAQ47" s="451"/>
      <c r="VAR47" s="454"/>
      <c r="VAS47" s="451"/>
      <c r="VAT47" s="457"/>
      <c r="VAU47" s="451"/>
      <c r="VAV47" s="457"/>
      <c r="VAW47" s="457"/>
      <c r="VAX47" s="457"/>
      <c r="VAY47" s="271"/>
      <c r="VAZ47" s="271"/>
      <c r="VBA47" s="451"/>
      <c r="VBB47" s="454"/>
      <c r="VBC47" s="451"/>
      <c r="VBD47" s="454"/>
      <c r="VBE47" s="458"/>
      <c r="VBF47" s="459"/>
      <c r="VBG47" s="460"/>
      <c r="VBH47" s="461"/>
      <c r="VBI47" s="462"/>
      <c r="VBJ47" s="458"/>
      <c r="VBK47" s="451"/>
      <c r="VBL47" s="463"/>
      <c r="VBM47" s="451"/>
      <c r="VBN47" s="451"/>
      <c r="VBO47" s="453"/>
      <c r="VBQ47" s="449"/>
      <c r="VBR47" s="449"/>
      <c r="VBS47" s="449"/>
      <c r="VBT47" s="450"/>
      <c r="VBU47" s="451"/>
      <c r="VBV47" s="451"/>
      <c r="VBW47" s="451"/>
      <c r="VBX47" s="449"/>
      <c r="VBY47" s="452"/>
      <c r="VBZ47" s="453"/>
      <c r="VCA47" s="454"/>
      <c r="VCB47" s="449"/>
      <c r="VCC47" s="453"/>
      <c r="VCD47" s="453"/>
      <c r="VCE47" s="450"/>
      <c r="VCF47" s="454"/>
      <c r="VCG47" s="455"/>
      <c r="VCH47" s="453"/>
      <c r="VCI47" s="456"/>
      <c r="VCJ47" s="453"/>
      <c r="VCK47" s="456"/>
      <c r="VCL47" s="454"/>
      <c r="VCM47" s="451"/>
      <c r="VCN47" s="454"/>
      <c r="VCO47" s="450"/>
      <c r="VCP47" s="456"/>
      <c r="VCQ47" s="456"/>
      <c r="VCR47" s="456"/>
      <c r="VCS47" s="456"/>
      <c r="VCT47" s="271"/>
      <c r="VCU47" s="451"/>
      <c r="VCV47" s="454"/>
      <c r="VCW47" s="451"/>
      <c r="VCX47" s="457"/>
      <c r="VCY47" s="271"/>
      <c r="VCZ47" s="451"/>
      <c r="VDA47" s="454"/>
      <c r="VDB47" s="451"/>
      <c r="VDC47" s="457"/>
      <c r="VDD47" s="451"/>
      <c r="VDE47" s="457"/>
      <c r="VDF47" s="457"/>
      <c r="VDG47" s="457"/>
      <c r="VDH47" s="271"/>
      <c r="VDI47" s="271"/>
      <c r="VDJ47" s="451"/>
      <c r="VDK47" s="454"/>
      <c r="VDL47" s="451"/>
      <c r="VDM47" s="454"/>
      <c r="VDN47" s="458"/>
      <c r="VDO47" s="459"/>
      <c r="VDP47" s="460"/>
      <c r="VDQ47" s="461"/>
      <c r="VDR47" s="462"/>
      <c r="VDS47" s="458"/>
      <c r="VDT47" s="451"/>
      <c r="VDU47" s="463"/>
      <c r="VDV47" s="451"/>
      <c r="VDW47" s="451"/>
      <c r="VDX47" s="453"/>
      <c r="VDZ47" s="449"/>
      <c r="VEA47" s="449"/>
      <c r="VEB47" s="449"/>
      <c r="VEC47" s="450"/>
      <c r="VED47" s="451"/>
      <c r="VEE47" s="451"/>
      <c r="VEF47" s="451"/>
      <c r="VEG47" s="449"/>
      <c r="VEH47" s="452"/>
      <c r="VEI47" s="453"/>
      <c r="VEJ47" s="454"/>
      <c r="VEK47" s="449"/>
      <c r="VEL47" s="453"/>
      <c r="VEM47" s="453"/>
      <c r="VEN47" s="450"/>
      <c r="VEO47" s="454"/>
      <c r="VEP47" s="455"/>
      <c r="VEQ47" s="453"/>
      <c r="VER47" s="456"/>
      <c r="VES47" s="453"/>
      <c r="VET47" s="456"/>
      <c r="VEU47" s="454"/>
      <c r="VEV47" s="451"/>
      <c r="VEW47" s="454"/>
      <c r="VEX47" s="450"/>
      <c r="VEY47" s="456"/>
      <c r="VEZ47" s="456"/>
      <c r="VFA47" s="456"/>
      <c r="VFB47" s="456"/>
      <c r="VFC47" s="271"/>
      <c r="VFD47" s="451"/>
      <c r="VFE47" s="454"/>
      <c r="VFF47" s="451"/>
      <c r="VFG47" s="457"/>
      <c r="VFH47" s="271"/>
      <c r="VFI47" s="451"/>
      <c r="VFJ47" s="454"/>
      <c r="VFK47" s="451"/>
      <c r="VFL47" s="457"/>
      <c r="VFM47" s="451"/>
      <c r="VFN47" s="457"/>
      <c r="VFO47" s="457"/>
      <c r="VFP47" s="457"/>
      <c r="VFQ47" s="271"/>
      <c r="VFR47" s="271"/>
      <c r="VFS47" s="451"/>
      <c r="VFT47" s="454"/>
      <c r="VFU47" s="451"/>
      <c r="VFV47" s="454"/>
      <c r="VFW47" s="458"/>
      <c r="VFX47" s="459"/>
      <c r="VFY47" s="460"/>
      <c r="VFZ47" s="461"/>
      <c r="VGA47" s="462"/>
      <c r="VGB47" s="458"/>
      <c r="VGC47" s="451"/>
      <c r="VGD47" s="463"/>
      <c r="VGE47" s="451"/>
      <c r="VGF47" s="451"/>
      <c r="VGG47" s="453"/>
      <c r="VGI47" s="449"/>
      <c r="VGJ47" s="449"/>
      <c r="VGK47" s="449"/>
      <c r="VGL47" s="450"/>
      <c r="VGM47" s="451"/>
      <c r="VGN47" s="451"/>
      <c r="VGO47" s="451"/>
      <c r="VGP47" s="449"/>
      <c r="VGQ47" s="452"/>
      <c r="VGR47" s="453"/>
      <c r="VGS47" s="454"/>
      <c r="VGT47" s="449"/>
      <c r="VGU47" s="453"/>
      <c r="VGV47" s="453"/>
      <c r="VGW47" s="450"/>
      <c r="VGX47" s="454"/>
      <c r="VGY47" s="455"/>
      <c r="VGZ47" s="453"/>
      <c r="VHA47" s="456"/>
      <c r="VHB47" s="453"/>
      <c r="VHC47" s="456"/>
      <c r="VHD47" s="454"/>
      <c r="VHE47" s="451"/>
      <c r="VHF47" s="454"/>
      <c r="VHG47" s="450"/>
      <c r="VHH47" s="456"/>
      <c r="VHI47" s="456"/>
      <c r="VHJ47" s="456"/>
      <c r="VHK47" s="456"/>
      <c r="VHL47" s="271"/>
      <c r="VHM47" s="451"/>
      <c r="VHN47" s="454"/>
      <c r="VHO47" s="451"/>
      <c r="VHP47" s="457"/>
      <c r="VHQ47" s="271"/>
      <c r="VHR47" s="451"/>
      <c r="VHS47" s="454"/>
      <c r="VHT47" s="451"/>
      <c r="VHU47" s="457"/>
      <c r="VHV47" s="451"/>
      <c r="VHW47" s="457"/>
      <c r="VHX47" s="457"/>
      <c r="VHY47" s="457"/>
      <c r="VHZ47" s="271"/>
      <c r="VIA47" s="271"/>
      <c r="VIB47" s="451"/>
      <c r="VIC47" s="454"/>
      <c r="VID47" s="451"/>
      <c r="VIE47" s="454"/>
      <c r="VIF47" s="458"/>
      <c r="VIG47" s="459"/>
      <c r="VIH47" s="460"/>
      <c r="VII47" s="461"/>
      <c r="VIJ47" s="462"/>
      <c r="VIK47" s="458"/>
      <c r="VIL47" s="451"/>
      <c r="VIM47" s="463"/>
      <c r="VIN47" s="451"/>
      <c r="VIO47" s="451"/>
      <c r="VIP47" s="453"/>
      <c r="VIR47" s="449"/>
      <c r="VIS47" s="449"/>
      <c r="VIT47" s="449"/>
      <c r="VIU47" s="450"/>
      <c r="VIV47" s="451"/>
      <c r="VIW47" s="451"/>
      <c r="VIX47" s="451"/>
      <c r="VIY47" s="449"/>
      <c r="VIZ47" s="452"/>
      <c r="VJA47" s="453"/>
      <c r="VJB47" s="454"/>
      <c r="VJC47" s="449"/>
      <c r="VJD47" s="453"/>
      <c r="VJE47" s="453"/>
      <c r="VJF47" s="450"/>
      <c r="VJG47" s="454"/>
      <c r="VJH47" s="455"/>
      <c r="VJI47" s="453"/>
      <c r="VJJ47" s="456"/>
      <c r="VJK47" s="453"/>
      <c r="VJL47" s="456"/>
      <c r="VJM47" s="454"/>
      <c r="VJN47" s="451"/>
      <c r="VJO47" s="454"/>
      <c r="VJP47" s="450"/>
      <c r="VJQ47" s="456"/>
      <c r="VJR47" s="456"/>
      <c r="VJS47" s="456"/>
      <c r="VJT47" s="456"/>
      <c r="VJU47" s="271"/>
      <c r="VJV47" s="451"/>
      <c r="VJW47" s="454"/>
      <c r="VJX47" s="451"/>
      <c r="VJY47" s="457"/>
      <c r="VJZ47" s="271"/>
      <c r="VKA47" s="451"/>
      <c r="VKB47" s="454"/>
      <c r="VKC47" s="451"/>
      <c r="VKD47" s="457"/>
      <c r="VKE47" s="451"/>
      <c r="VKF47" s="457"/>
      <c r="VKG47" s="457"/>
      <c r="VKH47" s="457"/>
      <c r="VKI47" s="271"/>
      <c r="VKJ47" s="271"/>
      <c r="VKK47" s="451"/>
      <c r="VKL47" s="454"/>
      <c r="VKM47" s="451"/>
      <c r="VKN47" s="454"/>
      <c r="VKO47" s="458"/>
      <c r="VKP47" s="459"/>
      <c r="VKQ47" s="460"/>
      <c r="VKR47" s="461"/>
      <c r="VKS47" s="462"/>
      <c r="VKT47" s="458"/>
      <c r="VKU47" s="451"/>
      <c r="VKV47" s="463"/>
      <c r="VKW47" s="451"/>
      <c r="VKX47" s="451"/>
      <c r="VKY47" s="453"/>
      <c r="VLA47" s="449"/>
      <c r="VLB47" s="449"/>
      <c r="VLC47" s="449"/>
      <c r="VLD47" s="450"/>
      <c r="VLE47" s="451"/>
      <c r="VLF47" s="451"/>
      <c r="VLG47" s="451"/>
      <c r="VLH47" s="449"/>
      <c r="VLI47" s="452"/>
      <c r="VLJ47" s="453"/>
      <c r="VLK47" s="454"/>
      <c r="VLL47" s="449"/>
      <c r="VLM47" s="453"/>
      <c r="VLN47" s="453"/>
      <c r="VLO47" s="450"/>
      <c r="VLP47" s="454"/>
      <c r="VLQ47" s="455"/>
      <c r="VLR47" s="453"/>
      <c r="VLS47" s="456"/>
      <c r="VLT47" s="453"/>
      <c r="VLU47" s="456"/>
      <c r="VLV47" s="454"/>
      <c r="VLW47" s="451"/>
      <c r="VLX47" s="454"/>
      <c r="VLY47" s="450"/>
      <c r="VLZ47" s="456"/>
      <c r="VMA47" s="456"/>
      <c r="VMB47" s="456"/>
      <c r="VMC47" s="456"/>
      <c r="VMD47" s="271"/>
      <c r="VME47" s="451"/>
      <c r="VMF47" s="454"/>
      <c r="VMG47" s="451"/>
      <c r="VMH47" s="457"/>
      <c r="VMI47" s="271"/>
      <c r="VMJ47" s="451"/>
      <c r="VMK47" s="454"/>
      <c r="VML47" s="451"/>
      <c r="VMM47" s="457"/>
      <c r="VMN47" s="451"/>
      <c r="VMO47" s="457"/>
      <c r="VMP47" s="457"/>
      <c r="VMQ47" s="457"/>
      <c r="VMR47" s="271"/>
      <c r="VMS47" s="271"/>
      <c r="VMT47" s="451"/>
      <c r="VMU47" s="454"/>
      <c r="VMV47" s="451"/>
      <c r="VMW47" s="454"/>
      <c r="VMX47" s="458"/>
      <c r="VMY47" s="459"/>
      <c r="VMZ47" s="460"/>
      <c r="VNA47" s="461"/>
      <c r="VNB47" s="462"/>
      <c r="VNC47" s="458"/>
      <c r="VND47" s="451"/>
      <c r="VNE47" s="463"/>
      <c r="VNF47" s="451"/>
      <c r="VNG47" s="451"/>
      <c r="VNH47" s="453"/>
      <c r="VNJ47" s="449"/>
      <c r="VNK47" s="449"/>
      <c r="VNL47" s="449"/>
      <c r="VNM47" s="450"/>
      <c r="VNN47" s="451"/>
      <c r="VNO47" s="451"/>
      <c r="VNP47" s="451"/>
      <c r="VNQ47" s="449"/>
      <c r="VNR47" s="452"/>
      <c r="VNS47" s="453"/>
      <c r="VNT47" s="454"/>
      <c r="VNU47" s="449"/>
      <c r="VNV47" s="453"/>
      <c r="VNW47" s="453"/>
      <c r="VNX47" s="450"/>
      <c r="VNY47" s="454"/>
      <c r="VNZ47" s="455"/>
      <c r="VOA47" s="453"/>
      <c r="VOB47" s="456"/>
      <c r="VOC47" s="453"/>
      <c r="VOD47" s="456"/>
      <c r="VOE47" s="454"/>
      <c r="VOF47" s="451"/>
      <c r="VOG47" s="454"/>
      <c r="VOH47" s="450"/>
      <c r="VOI47" s="456"/>
      <c r="VOJ47" s="456"/>
      <c r="VOK47" s="456"/>
      <c r="VOL47" s="456"/>
      <c r="VOM47" s="271"/>
      <c r="VON47" s="451"/>
      <c r="VOO47" s="454"/>
      <c r="VOP47" s="451"/>
      <c r="VOQ47" s="457"/>
      <c r="VOR47" s="271"/>
      <c r="VOS47" s="451"/>
      <c r="VOT47" s="454"/>
      <c r="VOU47" s="451"/>
      <c r="VOV47" s="457"/>
      <c r="VOW47" s="451"/>
      <c r="VOX47" s="457"/>
      <c r="VOY47" s="457"/>
      <c r="VOZ47" s="457"/>
      <c r="VPA47" s="271"/>
      <c r="VPB47" s="271"/>
      <c r="VPC47" s="451"/>
      <c r="VPD47" s="454"/>
      <c r="VPE47" s="451"/>
      <c r="VPF47" s="454"/>
      <c r="VPG47" s="458"/>
      <c r="VPH47" s="459"/>
      <c r="VPI47" s="460"/>
      <c r="VPJ47" s="461"/>
      <c r="VPK47" s="462"/>
      <c r="VPL47" s="458"/>
      <c r="VPM47" s="451"/>
      <c r="VPN47" s="463"/>
      <c r="VPO47" s="451"/>
      <c r="VPP47" s="451"/>
      <c r="VPQ47" s="453"/>
      <c r="VPS47" s="449"/>
      <c r="VPT47" s="449"/>
      <c r="VPU47" s="449"/>
      <c r="VPV47" s="450"/>
      <c r="VPW47" s="451"/>
      <c r="VPX47" s="451"/>
      <c r="VPY47" s="451"/>
      <c r="VPZ47" s="449"/>
      <c r="VQA47" s="452"/>
      <c r="VQB47" s="453"/>
      <c r="VQC47" s="454"/>
      <c r="VQD47" s="449"/>
      <c r="VQE47" s="453"/>
      <c r="VQF47" s="453"/>
      <c r="VQG47" s="450"/>
      <c r="VQH47" s="454"/>
      <c r="VQI47" s="455"/>
      <c r="VQJ47" s="453"/>
      <c r="VQK47" s="456"/>
      <c r="VQL47" s="453"/>
      <c r="VQM47" s="456"/>
      <c r="VQN47" s="454"/>
      <c r="VQO47" s="451"/>
      <c r="VQP47" s="454"/>
      <c r="VQQ47" s="450"/>
      <c r="VQR47" s="456"/>
      <c r="VQS47" s="456"/>
      <c r="VQT47" s="456"/>
      <c r="VQU47" s="456"/>
      <c r="VQV47" s="271"/>
      <c r="VQW47" s="451"/>
      <c r="VQX47" s="454"/>
      <c r="VQY47" s="451"/>
      <c r="VQZ47" s="457"/>
      <c r="VRA47" s="271"/>
      <c r="VRB47" s="451"/>
      <c r="VRC47" s="454"/>
      <c r="VRD47" s="451"/>
      <c r="VRE47" s="457"/>
      <c r="VRF47" s="451"/>
      <c r="VRG47" s="457"/>
      <c r="VRH47" s="457"/>
      <c r="VRI47" s="457"/>
      <c r="VRJ47" s="271"/>
      <c r="VRK47" s="271"/>
      <c r="VRL47" s="451"/>
      <c r="VRM47" s="454"/>
      <c r="VRN47" s="451"/>
      <c r="VRO47" s="454"/>
      <c r="VRP47" s="458"/>
      <c r="VRQ47" s="459"/>
      <c r="VRR47" s="460"/>
      <c r="VRS47" s="461"/>
      <c r="VRT47" s="462"/>
      <c r="VRU47" s="458"/>
      <c r="VRV47" s="451"/>
      <c r="VRW47" s="463"/>
      <c r="VRX47" s="451"/>
      <c r="VRY47" s="451"/>
      <c r="VRZ47" s="453"/>
      <c r="VSB47" s="449"/>
      <c r="VSC47" s="449"/>
      <c r="VSD47" s="449"/>
      <c r="VSE47" s="450"/>
      <c r="VSF47" s="451"/>
      <c r="VSG47" s="451"/>
      <c r="VSH47" s="451"/>
      <c r="VSI47" s="449"/>
      <c r="VSJ47" s="452"/>
      <c r="VSK47" s="453"/>
      <c r="VSL47" s="454"/>
      <c r="VSM47" s="449"/>
      <c r="VSN47" s="453"/>
      <c r="VSO47" s="453"/>
      <c r="VSP47" s="450"/>
      <c r="VSQ47" s="454"/>
      <c r="VSR47" s="455"/>
      <c r="VSS47" s="453"/>
      <c r="VST47" s="456"/>
      <c r="VSU47" s="453"/>
      <c r="VSV47" s="456"/>
      <c r="VSW47" s="454"/>
      <c r="VSX47" s="451"/>
      <c r="VSY47" s="454"/>
      <c r="VSZ47" s="450"/>
      <c r="VTA47" s="456"/>
      <c r="VTB47" s="456"/>
      <c r="VTC47" s="456"/>
      <c r="VTD47" s="456"/>
      <c r="VTE47" s="271"/>
      <c r="VTF47" s="451"/>
      <c r="VTG47" s="454"/>
      <c r="VTH47" s="451"/>
      <c r="VTI47" s="457"/>
      <c r="VTJ47" s="271"/>
      <c r="VTK47" s="451"/>
      <c r="VTL47" s="454"/>
      <c r="VTM47" s="451"/>
      <c r="VTN47" s="457"/>
      <c r="VTO47" s="451"/>
      <c r="VTP47" s="457"/>
      <c r="VTQ47" s="457"/>
      <c r="VTR47" s="457"/>
      <c r="VTS47" s="271"/>
      <c r="VTT47" s="271"/>
      <c r="VTU47" s="451"/>
      <c r="VTV47" s="454"/>
      <c r="VTW47" s="451"/>
      <c r="VTX47" s="454"/>
      <c r="VTY47" s="458"/>
      <c r="VTZ47" s="459"/>
      <c r="VUA47" s="460"/>
      <c r="VUB47" s="461"/>
      <c r="VUC47" s="462"/>
      <c r="VUD47" s="458"/>
      <c r="VUE47" s="451"/>
      <c r="VUF47" s="463"/>
      <c r="VUG47" s="451"/>
      <c r="VUH47" s="451"/>
      <c r="VUI47" s="453"/>
      <c r="VUK47" s="449"/>
      <c r="VUL47" s="449"/>
      <c r="VUM47" s="449"/>
      <c r="VUN47" s="450"/>
      <c r="VUO47" s="451"/>
      <c r="VUP47" s="451"/>
      <c r="VUQ47" s="451"/>
      <c r="VUR47" s="449"/>
      <c r="VUS47" s="452"/>
      <c r="VUT47" s="453"/>
      <c r="VUU47" s="454"/>
      <c r="VUV47" s="449"/>
      <c r="VUW47" s="453"/>
      <c r="VUX47" s="453"/>
      <c r="VUY47" s="450"/>
      <c r="VUZ47" s="454"/>
      <c r="VVA47" s="455"/>
      <c r="VVB47" s="453"/>
      <c r="VVC47" s="456"/>
      <c r="VVD47" s="453"/>
      <c r="VVE47" s="456"/>
      <c r="VVF47" s="454"/>
      <c r="VVG47" s="451"/>
      <c r="VVH47" s="454"/>
      <c r="VVI47" s="450"/>
      <c r="VVJ47" s="456"/>
      <c r="VVK47" s="456"/>
      <c r="VVL47" s="456"/>
      <c r="VVM47" s="456"/>
      <c r="VVN47" s="271"/>
      <c r="VVO47" s="451"/>
      <c r="VVP47" s="454"/>
      <c r="VVQ47" s="451"/>
      <c r="VVR47" s="457"/>
      <c r="VVS47" s="271"/>
      <c r="VVT47" s="451"/>
      <c r="VVU47" s="454"/>
      <c r="VVV47" s="451"/>
      <c r="VVW47" s="457"/>
      <c r="VVX47" s="451"/>
      <c r="VVY47" s="457"/>
      <c r="VVZ47" s="457"/>
      <c r="VWA47" s="457"/>
      <c r="VWB47" s="271"/>
      <c r="VWC47" s="271"/>
      <c r="VWD47" s="451"/>
      <c r="VWE47" s="454"/>
      <c r="VWF47" s="451"/>
      <c r="VWG47" s="454"/>
      <c r="VWH47" s="458"/>
      <c r="VWI47" s="459"/>
      <c r="VWJ47" s="460"/>
      <c r="VWK47" s="461"/>
      <c r="VWL47" s="462"/>
      <c r="VWM47" s="458"/>
      <c r="VWN47" s="451"/>
      <c r="VWO47" s="463"/>
      <c r="VWP47" s="451"/>
      <c r="VWQ47" s="451"/>
      <c r="VWR47" s="453"/>
      <c r="VWT47" s="449"/>
      <c r="VWU47" s="449"/>
      <c r="VWV47" s="449"/>
      <c r="VWW47" s="450"/>
      <c r="VWX47" s="451"/>
      <c r="VWY47" s="451"/>
      <c r="VWZ47" s="451"/>
      <c r="VXA47" s="449"/>
      <c r="VXB47" s="452"/>
      <c r="VXC47" s="453"/>
      <c r="VXD47" s="454"/>
      <c r="VXE47" s="449"/>
      <c r="VXF47" s="453"/>
      <c r="VXG47" s="453"/>
      <c r="VXH47" s="450"/>
      <c r="VXI47" s="454"/>
      <c r="VXJ47" s="455"/>
      <c r="VXK47" s="453"/>
      <c r="VXL47" s="456"/>
      <c r="VXM47" s="453"/>
      <c r="VXN47" s="456"/>
      <c r="VXO47" s="454"/>
      <c r="VXP47" s="451"/>
      <c r="VXQ47" s="454"/>
      <c r="VXR47" s="450"/>
      <c r="VXS47" s="456"/>
      <c r="VXT47" s="456"/>
      <c r="VXU47" s="456"/>
      <c r="VXV47" s="456"/>
      <c r="VXW47" s="271"/>
      <c r="VXX47" s="451"/>
      <c r="VXY47" s="454"/>
      <c r="VXZ47" s="451"/>
      <c r="VYA47" s="457"/>
      <c r="VYB47" s="271"/>
      <c r="VYC47" s="451"/>
      <c r="VYD47" s="454"/>
      <c r="VYE47" s="451"/>
      <c r="VYF47" s="457"/>
      <c r="VYG47" s="451"/>
      <c r="VYH47" s="457"/>
      <c r="VYI47" s="457"/>
      <c r="VYJ47" s="457"/>
      <c r="VYK47" s="271"/>
      <c r="VYL47" s="271"/>
      <c r="VYM47" s="451"/>
      <c r="VYN47" s="454"/>
      <c r="VYO47" s="451"/>
      <c r="VYP47" s="454"/>
      <c r="VYQ47" s="458"/>
      <c r="VYR47" s="459"/>
      <c r="VYS47" s="460"/>
      <c r="VYT47" s="461"/>
      <c r="VYU47" s="462"/>
      <c r="VYV47" s="458"/>
      <c r="VYW47" s="451"/>
      <c r="VYX47" s="463"/>
      <c r="VYY47" s="451"/>
      <c r="VYZ47" s="451"/>
      <c r="VZA47" s="453"/>
      <c r="VZC47" s="449"/>
      <c r="VZD47" s="449"/>
      <c r="VZE47" s="449"/>
      <c r="VZF47" s="450"/>
      <c r="VZG47" s="451"/>
      <c r="VZH47" s="451"/>
      <c r="VZI47" s="451"/>
      <c r="VZJ47" s="449"/>
      <c r="VZK47" s="452"/>
      <c r="VZL47" s="453"/>
      <c r="VZM47" s="454"/>
      <c r="VZN47" s="449"/>
      <c r="VZO47" s="453"/>
      <c r="VZP47" s="453"/>
      <c r="VZQ47" s="450"/>
      <c r="VZR47" s="454"/>
      <c r="VZS47" s="455"/>
      <c r="VZT47" s="453"/>
      <c r="VZU47" s="456"/>
      <c r="VZV47" s="453"/>
      <c r="VZW47" s="456"/>
      <c r="VZX47" s="454"/>
      <c r="VZY47" s="451"/>
      <c r="VZZ47" s="454"/>
      <c r="WAA47" s="450"/>
      <c r="WAB47" s="456"/>
      <c r="WAC47" s="456"/>
      <c r="WAD47" s="456"/>
      <c r="WAE47" s="456"/>
      <c r="WAF47" s="271"/>
      <c r="WAG47" s="451"/>
      <c r="WAH47" s="454"/>
      <c r="WAI47" s="451"/>
      <c r="WAJ47" s="457"/>
      <c r="WAK47" s="271"/>
      <c r="WAL47" s="451"/>
      <c r="WAM47" s="454"/>
      <c r="WAN47" s="451"/>
      <c r="WAO47" s="457"/>
      <c r="WAP47" s="451"/>
      <c r="WAQ47" s="457"/>
      <c r="WAR47" s="457"/>
      <c r="WAS47" s="457"/>
      <c r="WAT47" s="271"/>
      <c r="WAU47" s="271"/>
      <c r="WAV47" s="451"/>
      <c r="WAW47" s="454"/>
      <c r="WAX47" s="451"/>
      <c r="WAY47" s="454"/>
      <c r="WAZ47" s="458"/>
      <c r="WBA47" s="459"/>
      <c r="WBB47" s="460"/>
      <c r="WBC47" s="461"/>
      <c r="WBD47" s="462"/>
      <c r="WBE47" s="458"/>
      <c r="WBF47" s="451"/>
      <c r="WBG47" s="463"/>
      <c r="WBH47" s="451"/>
      <c r="WBI47" s="451"/>
      <c r="WBJ47" s="453"/>
      <c r="WBL47" s="449"/>
      <c r="WBM47" s="449"/>
      <c r="WBN47" s="449"/>
      <c r="WBO47" s="450"/>
      <c r="WBP47" s="451"/>
      <c r="WBQ47" s="451"/>
      <c r="WBR47" s="451"/>
      <c r="WBS47" s="449"/>
      <c r="WBT47" s="452"/>
      <c r="WBU47" s="453"/>
      <c r="WBV47" s="454"/>
      <c r="WBW47" s="449"/>
      <c r="WBX47" s="453"/>
      <c r="WBY47" s="453"/>
      <c r="WBZ47" s="450"/>
      <c r="WCA47" s="454"/>
      <c r="WCB47" s="455"/>
      <c r="WCC47" s="453"/>
      <c r="WCD47" s="456"/>
      <c r="WCE47" s="453"/>
      <c r="WCF47" s="456"/>
      <c r="WCG47" s="454"/>
      <c r="WCH47" s="451"/>
      <c r="WCI47" s="454"/>
      <c r="WCJ47" s="450"/>
      <c r="WCK47" s="456"/>
      <c r="WCL47" s="456"/>
      <c r="WCM47" s="456"/>
      <c r="WCN47" s="456"/>
      <c r="WCO47" s="271"/>
      <c r="WCP47" s="451"/>
      <c r="WCQ47" s="454"/>
      <c r="WCR47" s="451"/>
      <c r="WCS47" s="457"/>
      <c r="WCT47" s="271"/>
      <c r="WCU47" s="451"/>
      <c r="WCV47" s="454"/>
      <c r="WCW47" s="451"/>
      <c r="WCX47" s="457"/>
      <c r="WCY47" s="451"/>
      <c r="WCZ47" s="457"/>
      <c r="WDA47" s="457"/>
      <c r="WDB47" s="457"/>
      <c r="WDC47" s="271"/>
      <c r="WDD47" s="271"/>
      <c r="WDE47" s="451"/>
      <c r="WDF47" s="454"/>
      <c r="WDG47" s="451"/>
      <c r="WDH47" s="454"/>
      <c r="WDI47" s="458"/>
      <c r="WDJ47" s="459"/>
      <c r="WDK47" s="460"/>
      <c r="WDL47" s="461"/>
      <c r="WDM47" s="462"/>
      <c r="WDN47" s="458"/>
      <c r="WDO47" s="451"/>
      <c r="WDP47" s="463"/>
      <c r="WDQ47" s="451"/>
      <c r="WDR47" s="451"/>
      <c r="WDS47" s="453"/>
      <c r="WDU47" s="449"/>
      <c r="WDV47" s="449"/>
      <c r="WDW47" s="449"/>
      <c r="WDX47" s="450"/>
      <c r="WDY47" s="451"/>
      <c r="WDZ47" s="451"/>
      <c r="WEA47" s="451"/>
      <c r="WEB47" s="449"/>
      <c r="WEC47" s="452"/>
      <c r="WED47" s="453"/>
      <c r="WEE47" s="454"/>
      <c r="WEF47" s="449"/>
      <c r="WEG47" s="453"/>
      <c r="WEH47" s="453"/>
      <c r="WEI47" s="450"/>
      <c r="WEJ47" s="454"/>
      <c r="WEK47" s="455"/>
      <c r="WEL47" s="453"/>
      <c r="WEM47" s="456"/>
      <c r="WEN47" s="453"/>
      <c r="WEO47" s="456"/>
      <c r="WEP47" s="454"/>
      <c r="WEQ47" s="451"/>
      <c r="WER47" s="454"/>
      <c r="WES47" s="450"/>
      <c r="WET47" s="456"/>
      <c r="WEU47" s="456"/>
      <c r="WEV47" s="456"/>
      <c r="WEW47" s="456"/>
      <c r="WEX47" s="271"/>
      <c r="WEY47" s="451"/>
      <c r="WEZ47" s="454"/>
      <c r="WFA47" s="451"/>
      <c r="WFB47" s="457"/>
      <c r="WFC47" s="271"/>
      <c r="WFD47" s="451"/>
      <c r="WFE47" s="454"/>
      <c r="WFF47" s="451"/>
      <c r="WFG47" s="457"/>
      <c r="WFH47" s="451"/>
      <c r="WFI47" s="457"/>
      <c r="WFJ47" s="457"/>
      <c r="WFK47" s="457"/>
      <c r="WFL47" s="271"/>
      <c r="WFM47" s="271"/>
      <c r="WFN47" s="451"/>
      <c r="WFO47" s="454"/>
      <c r="WFP47" s="451"/>
      <c r="WFQ47" s="454"/>
      <c r="WFR47" s="458"/>
      <c r="WFS47" s="459"/>
      <c r="WFT47" s="460"/>
      <c r="WFU47" s="461"/>
      <c r="WFV47" s="462"/>
      <c r="WFW47" s="458"/>
      <c r="WFX47" s="451"/>
      <c r="WFY47" s="463"/>
      <c r="WFZ47" s="451"/>
      <c r="WGA47" s="451"/>
      <c r="WGB47" s="453"/>
      <c r="WGD47" s="449"/>
      <c r="WGE47" s="449"/>
      <c r="WGF47" s="449"/>
      <c r="WGG47" s="450"/>
      <c r="WGH47" s="451"/>
      <c r="WGI47" s="451"/>
      <c r="WGJ47" s="451"/>
      <c r="WGK47" s="449"/>
      <c r="WGL47" s="452"/>
      <c r="WGM47" s="453"/>
      <c r="WGN47" s="454"/>
      <c r="WGO47" s="449"/>
      <c r="WGP47" s="453"/>
      <c r="WGQ47" s="453"/>
      <c r="WGR47" s="450"/>
      <c r="WGS47" s="454"/>
      <c r="WGT47" s="455"/>
      <c r="WGU47" s="453"/>
      <c r="WGV47" s="456"/>
      <c r="WGW47" s="453"/>
      <c r="WGX47" s="456"/>
      <c r="WGY47" s="454"/>
      <c r="WGZ47" s="451"/>
      <c r="WHA47" s="454"/>
      <c r="WHB47" s="450"/>
      <c r="WHC47" s="456"/>
      <c r="WHD47" s="456"/>
      <c r="WHE47" s="456"/>
      <c r="WHF47" s="456"/>
      <c r="WHG47" s="271"/>
      <c r="WHH47" s="451"/>
      <c r="WHI47" s="454"/>
      <c r="WHJ47" s="451"/>
      <c r="WHK47" s="457"/>
      <c r="WHL47" s="271"/>
      <c r="WHM47" s="451"/>
      <c r="WHN47" s="454"/>
      <c r="WHO47" s="451"/>
      <c r="WHP47" s="457"/>
      <c r="WHQ47" s="451"/>
      <c r="WHR47" s="457"/>
      <c r="WHS47" s="457"/>
      <c r="WHT47" s="457"/>
      <c r="WHU47" s="271"/>
      <c r="WHV47" s="271"/>
      <c r="WHW47" s="451"/>
      <c r="WHX47" s="454"/>
      <c r="WHY47" s="451"/>
      <c r="WHZ47" s="454"/>
      <c r="WIA47" s="458"/>
      <c r="WIB47" s="459"/>
      <c r="WIC47" s="460"/>
      <c r="WID47" s="461"/>
      <c r="WIE47" s="462"/>
      <c r="WIF47" s="458"/>
      <c r="WIG47" s="451"/>
      <c r="WIH47" s="463"/>
      <c r="WII47" s="451"/>
      <c r="WIJ47" s="451"/>
      <c r="WIK47" s="453"/>
      <c r="WIM47" s="449"/>
      <c r="WIN47" s="449"/>
      <c r="WIO47" s="449"/>
      <c r="WIP47" s="450"/>
      <c r="WIQ47" s="451"/>
      <c r="WIR47" s="451"/>
      <c r="WIS47" s="451"/>
      <c r="WIT47" s="449"/>
      <c r="WIU47" s="452"/>
      <c r="WIV47" s="453"/>
      <c r="WIW47" s="454"/>
      <c r="WIX47" s="449"/>
      <c r="WIY47" s="453"/>
      <c r="WIZ47" s="453"/>
      <c r="WJA47" s="450"/>
      <c r="WJB47" s="454"/>
      <c r="WJC47" s="455"/>
      <c r="WJD47" s="453"/>
      <c r="WJE47" s="456"/>
      <c r="WJF47" s="453"/>
      <c r="WJG47" s="456"/>
      <c r="WJH47" s="454"/>
      <c r="WJI47" s="451"/>
      <c r="WJJ47" s="454"/>
      <c r="WJK47" s="450"/>
      <c r="WJL47" s="456"/>
      <c r="WJM47" s="456"/>
      <c r="WJN47" s="456"/>
      <c r="WJO47" s="456"/>
      <c r="WJP47" s="271"/>
      <c r="WJQ47" s="451"/>
      <c r="WJR47" s="454"/>
      <c r="WJS47" s="451"/>
      <c r="WJT47" s="457"/>
      <c r="WJU47" s="271"/>
      <c r="WJV47" s="451"/>
      <c r="WJW47" s="454"/>
      <c r="WJX47" s="451"/>
      <c r="WJY47" s="457"/>
      <c r="WJZ47" s="451"/>
      <c r="WKA47" s="457"/>
      <c r="WKB47" s="457"/>
      <c r="WKC47" s="457"/>
      <c r="WKD47" s="271"/>
      <c r="WKE47" s="271"/>
      <c r="WKF47" s="451"/>
      <c r="WKG47" s="454"/>
      <c r="WKH47" s="451"/>
      <c r="WKI47" s="454"/>
      <c r="WKJ47" s="458"/>
      <c r="WKK47" s="459"/>
      <c r="WKL47" s="460"/>
      <c r="WKM47" s="461"/>
      <c r="WKN47" s="462"/>
      <c r="WKO47" s="458"/>
      <c r="WKP47" s="451"/>
      <c r="WKQ47" s="463"/>
      <c r="WKR47" s="451"/>
      <c r="WKS47" s="451"/>
      <c r="WKT47" s="453"/>
      <c r="WKV47" s="449"/>
      <c r="WKW47" s="449"/>
      <c r="WKX47" s="449"/>
      <c r="WKY47" s="450"/>
      <c r="WKZ47" s="451"/>
      <c r="WLA47" s="451"/>
      <c r="WLB47" s="451"/>
      <c r="WLC47" s="449"/>
      <c r="WLD47" s="452"/>
      <c r="WLE47" s="453"/>
      <c r="WLF47" s="454"/>
      <c r="WLG47" s="449"/>
      <c r="WLH47" s="453"/>
      <c r="WLI47" s="453"/>
      <c r="WLJ47" s="450"/>
      <c r="WLK47" s="454"/>
      <c r="WLL47" s="455"/>
      <c r="WLM47" s="453"/>
      <c r="WLN47" s="456"/>
      <c r="WLO47" s="453"/>
      <c r="WLP47" s="456"/>
      <c r="WLQ47" s="454"/>
      <c r="WLR47" s="451"/>
      <c r="WLS47" s="454"/>
      <c r="WLT47" s="450"/>
      <c r="WLU47" s="456"/>
      <c r="WLV47" s="456"/>
      <c r="WLW47" s="456"/>
      <c r="WLX47" s="456"/>
      <c r="WLY47" s="271"/>
      <c r="WLZ47" s="451"/>
      <c r="WMA47" s="454"/>
      <c r="WMB47" s="451"/>
      <c r="WMC47" s="457"/>
      <c r="WMD47" s="271"/>
      <c r="WME47" s="451"/>
      <c r="WMF47" s="454"/>
      <c r="WMG47" s="451"/>
      <c r="WMH47" s="457"/>
      <c r="WMI47" s="451"/>
      <c r="WMJ47" s="457"/>
      <c r="WMK47" s="457"/>
      <c r="WML47" s="457"/>
      <c r="WMM47" s="271"/>
      <c r="WMN47" s="271"/>
      <c r="WMO47" s="451"/>
      <c r="WMP47" s="454"/>
      <c r="WMQ47" s="451"/>
      <c r="WMR47" s="454"/>
      <c r="WMS47" s="458"/>
      <c r="WMT47" s="459"/>
      <c r="WMU47" s="460"/>
      <c r="WMV47" s="461"/>
      <c r="WMW47" s="462"/>
      <c r="WMX47" s="458"/>
      <c r="WMY47" s="451"/>
      <c r="WMZ47" s="463"/>
      <c r="WNA47" s="451"/>
      <c r="WNB47" s="451"/>
      <c r="WNC47" s="453"/>
      <c r="WNE47" s="449"/>
      <c r="WNF47" s="449"/>
      <c r="WNG47" s="449"/>
      <c r="WNH47" s="450"/>
      <c r="WNI47" s="451"/>
      <c r="WNJ47" s="451"/>
      <c r="WNK47" s="451"/>
      <c r="WNL47" s="449"/>
      <c r="WNM47" s="452"/>
      <c r="WNN47" s="453"/>
      <c r="WNO47" s="454"/>
      <c r="WNP47" s="449"/>
      <c r="WNQ47" s="453"/>
      <c r="WNR47" s="453"/>
      <c r="WNS47" s="450"/>
      <c r="WNT47" s="454"/>
      <c r="WNU47" s="455"/>
      <c r="WNV47" s="453"/>
      <c r="WNW47" s="456"/>
      <c r="WNX47" s="453"/>
      <c r="WNY47" s="456"/>
      <c r="WNZ47" s="454"/>
      <c r="WOA47" s="451"/>
      <c r="WOB47" s="454"/>
      <c r="WOC47" s="450"/>
      <c r="WOD47" s="456"/>
      <c r="WOE47" s="456"/>
      <c r="WOF47" s="456"/>
      <c r="WOG47" s="456"/>
      <c r="WOH47" s="271"/>
      <c r="WOI47" s="451"/>
      <c r="WOJ47" s="454"/>
      <c r="WOK47" s="451"/>
      <c r="WOL47" s="457"/>
      <c r="WOM47" s="271"/>
      <c r="WON47" s="451"/>
      <c r="WOO47" s="454"/>
      <c r="WOP47" s="451"/>
      <c r="WOQ47" s="457"/>
      <c r="WOR47" s="451"/>
      <c r="WOS47" s="457"/>
      <c r="WOT47" s="457"/>
      <c r="WOU47" s="457"/>
      <c r="WOV47" s="271"/>
      <c r="WOW47" s="271"/>
      <c r="WOX47" s="451"/>
      <c r="WOY47" s="454"/>
      <c r="WOZ47" s="451"/>
      <c r="WPA47" s="454"/>
      <c r="WPB47" s="458"/>
      <c r="WPC47" s="459"/>
      <c r="WPD47" s="460"/>
      <c r="WPE47" s="461"/>
      <c r="WPF47" s="462"/>
      <c r="WPG47" s="458"/>
      <c r="WPH47" s="451"/>
      <c r="WPI47" s="463"/>
      <c r="WPJ47" s="451"/>
      <c r="WPK47" s="451"/>
      <c r="WPL47" s="453"/>
      <c r="WPN47" s="449"/>
      <c r="WPO47" s="449"/>
      <c r="WPP47" s="449"/>
      <c r="WPQ47" s="450"/>
      <c r="WPR47" s="451"/>
      <c r="WPS47" s="451"/>
      <c r="WPT47" s="451"/>
      <c r="WPU47" s="449"/>
      <c r="WPV47" s="452"/>
      <c r="WPW47" s="453"/>
      <c r="WPX47" s="454"/>
      <c r="WPY47" s="449"/>
      <c r="WPZ47" s="453"/>
      <c r="WQA47" s="453"/>
      <c r="WQB47" s="450"/>
      <c r="WQC47" s="454"/>
      <c r="WQD47" s="455"/>
      <c r="WQE47" s="453"/>
      <c r="WQF47" s="456"/>
      <c r="WQG47" s="453"/>
      <c r="WQH47" s="456"/>
      <c r="WQI47" s="454"/>
      <c r="WQJ47" s="451"/>
      <c r="WQK47" s="454"/>
      <c r="WQL47" s="450"/>
      <c r="WQM47" s="456"/>
      <c r="WQN47" s="456"/>
      <c r="WQO47" s="456"/>
      <c r="WQP47" s="456"/>
      <c r="WQQ47" s="271"/>
      <c r="WQR47" s="451"/>
      <c r="WQS47" s="454"/>
      <c r="WQT47" s="451"/>
      <c r="WQU47" s="457"/>
      <c r="WQV47" s="271"/>
      <c r="WQW47" s="451"/>
      <c r="WQX47" s="454"/>
      <c r="WQY47" s="451"/>
      <c r="WQZ47" s="457"/>
      <c r="WRA47" s="451"/>
      <c r="WRB47" s="457"/>
      <c r="WRC47" s="457"/>
      <c r="WRD47" s="457"/>
      <c r="WRE47" s="271"/>
      <c r="WRF47" s="271"/>
      <c r="WRG47" s="451"/>
      <c r="WRH47" s="454"/>
      <c r="WRI47" s="451"/>
      <c r="WRJ47" s="454"/>
      <c r="WRK47" s="458"/>
      <c r="WRL47" s="459"/>
      <c r="WRM47" s="460"/>
      <c r="WRN47" s="461"/>
      <c r="WRO47" s="462"/>
      <c r="WRP47" s="458"/>
      <c r="WRQ47" s="451"/>
      <c r="WRR47" s="463"/>
      <c r="WRS47" s="451"/>
      <c r="WRT47" s="451"/>
      <c r="WRU47" s="453"/>
      <c r="WRW47" s="449"/>
      <c r="WRX47" s="449"/>
      <c r="WRY47" s="449"/>
      <c r="WRZ47" s="450"/>
      <c r="WSA47" s="451"/>
      <c r="WSB47" s="451"/>
      <c r="WSC47" s="451"/>
      <c r="WSD47" s="449"/>
      <c r="WSE47" s="452"/>
      <c r="WSF47" s="453"/>
      <c r="WSG47" s="454"/>
      <c r="WSH47" s="449"/>
      <c r="WSI47" s="453"/>
      <c r="WSJ47" s="453"/>
      <c r="WSK47" s="450"/>
      <c r="WSL47" s="454"/>
      <c r="WSM47" s="455"/>
      <c r="WSN47" s="453"/>
      <c r="WSO47" s="456"/>
      <c r="WSP47" s="453"/>
      <c r="WSQ47" s="456"/>
      <c r="WSR47" s="454"/>
      <c r="WSS47" s="451"/>
      <c r="WST47" s="454"/>
      <c r="WSU47" s="450"/>
      <c r="WSV47" s="456"/>
      <c r="WSW47" s="456"/>
      <c r="WSX47" s="456"/>
      <c r="WSY47" s="456"/>
      <c r="WSZ47" s="271"/>
      <c r="WTA47" s="451"/>
      <c r="WTB47" s="454"/>
      <c r="WTC47" s="451"/>
      <c r="WTD47" s="457"/>
      <c r="WTE47" s="271"/>
      <c r="WTF47" s="451"/>
      <c r="WTG47" s="454"/>
      <c r="WTH47" s="451"/>
      <c r="WTI47" s="457"/>
      <c r="WTJ47" s="451"/>
      <c r="WTK47" s="457"/>
      <c r="WTL47" s="457"/>
      <c r="WTM47" s="457"/>
      <c r="WTN47" s="271"/>
      <c r="WTO47" s="271"/>
      <c r="WTP47" s="451"/>
      <c r="WTQ47" s="454"/>
      <c r="WTR47" s="451"/>
      <c r="WTS47" s="454"/>
      <c r="WTT47" s="458"/>
      <c r="WTU47" s="459"/>
      <c r="WTV47" s="460"/>
      <c r="WTW47" s="461"/>
      <c r="WTX47" s="462"/>
      <c r="WTY47" s="458"/>
      <c r="WTZ47" s="451"/>
      <c r="WUA47" s="463"/>
      <c r="WUB47" s="451"/>
      <c r="WUC47" s="451"/>
      <c r="WUD47" s="453"/>
      <c r="WUF47" s="449"/>
      <c r="WUG47" s="449"/>
      <c r="WUH47" s="449"/>
      <c r="WUI47" s="450"/>
      <c r="WUJ47" s="451"/>
      <c r="WUK47" s="451"/>
      <c r="WUL47" s="451"/>
      <c r="WUM47" s="449"/>
      <c r="WUN47" s="452"/>
      <c r="WUO47" s="453"/>
      <c r="WUP47" s="454"/>
      <c r="WUQ47" s="449"/>
      <c r="WUR47" s="453"/>
      <c r="WUS47" s="453"/>
      <c r="WUT47" s="450"/>
      <c r="WUU47" s="454"/>
      <c r="WUV47" s="455"/>
      <c r="WUW47" s="453"/>
      <c r="WUX47" s="456"/>
      <c r="WUY47" s="453"/>
      <c r="WUZ47" s="456"/>
      <c r="WVA47" s="454"/>
      <c r="WVB47" s="451"/>
      <c r="WVC47" s="454"/>
      <c r="WVD47" s="450"/>
      <c r="WVE47" s="456"/>
      <c r="WVF47" s="456"/>
      <c r="WVG47" s="456"/>
      <c r="WVH47" s="456"/>
      <c r="WVI47" s="271"/>
      <c r="WVJ47" s="451"/>
      <c r="WVK47" s="454"/>
      <c r="WVL47" s="451"/>
      <c r="WVM47" s="457"/>
      <c r="WVN47" s="271"/>
      <c r="WVO47" s="451"/>
      <c r="WVP47" s="454"/>
      <c r="WVQ47" s="451"/>
      <c r="WVR47" s="457"/>
      <c r="WVS47" s="451"/>
      <c r="WVT47" s="457"/>
      <c r="WVU47" s="457"/>
      <c r="WVV47" s="457"/>
      <c r="WVW47" s="271"/>
      <c r="WVX47" s="271"/>
      <c r="WVY47" s="451"/>
      <c r="WVZ47" s="454"/>
      <c r="WWA47" s="451"/>
      <c r="WWB47" s="454"/>
      <c r="WWC47" s="458"/>
      <c r="WWD47" s="459"/>
      <c r="WWE47" s="460"/>
      <c r="WWF47" s="461"/>
      <c r="WWG47" s="462"/>
      <c r="WWH47" s="458"/>
      <c r="WWI47" s="451"/>
      <c r="WWJ47" s="463"/>
      <c r="WWK47" s="451"/>
      <c r="WWL47" s="451"/>
      <c r="WWM47" s="453"/>
      <c r="WWO47" s="449"/>
      <c r="WWP47" s="449"/>
      <c r="WWQ47" s="449"/>
      <c r="WWR47" s="450"/>
      <c r="WWS47" s="451"/>
      <c r="WWT47" s="451"/>
      <c r="WWU47" s="451"/>
      <c r="WWV47" s="449"/>
      <c r="WWW47" s="452"/>
      <c r="WWX47" s="453"/>
      <c r="WWY47" s="454"/>
      <c r="WWZ47" s="449"/>
      <c r="WXA47" s="453"/>
      <c r="WXB47" s="453"/>
      <c r="WXC47" s="450"/>
      <c r="WXD47" s="454"/>
      <c r="WXE47" s="455"/>
      <c r="WXF47" s="453"/>
      <c r="WXG47" s="456"/>
      <c r="WXH47" s="453"/>
      <c r="WXI47" s="456"/>
      <c r="WXJ47" s="454"/>
      <c r="WXK47" s="451"/>
      <c r="WXL47" s="454"/>
      <c r="WXM47" s="450"/>
      <c r="WXN47" s="456"/>
      <c r="WXO47" s="456"/>
      <c r="WXP47" s="456"/>
      <c r="WXQ47" s="456"/>
      <c r="WXR47" s="271"/>
      <c r="WXS47" s="451"/>
      <c r="WXT47" s="454"/>
      <c r="WXU47" s="451"/>
      <c r="WXV47" s="457"/>
      <c r="WXW47" s="271"/>
      <c r="WXX47" s="451"/>
      <c r="WXY47" s="454"/>
      <c r="WXZ47" s="451"/>
      <c r="WYA47" s="457"/>
      <c r="WYB47" s="451"/>
      <c r="WYC47" s="457"/>
      <c r="WYD47" s="457"/>
      <c r="WYE47" s="457"/>
      <c r="WYF47" s="271"/>
      <c r="WYG47" s="271"/>
      <c r="WYH47" s="451"/>
      <c r="WYI47" s="454"/>
      <c r="WYJ47" s="451"/>
      <c r="WYK47" s="454"/>
      <c r="WYL47" s="458"/>
      <c r="WYM47" s="459"/>
      <c r="WYN47" s="460"/>
      <c r="WYO47" s="461"/>
      <c r="WYP47" s="462"/>
      <c r="WYQ47" s="458"/>
      <c r="WYR47" s="451"/>
      <c r="WYS47" s="463"/>
      <c r="WYT47" s="451"/>
      <c r="WYU47" s="451"/>
      <c r="WYV47" s="453"/>
      <c r="WYX47" s="449"/>
      <c r="WYY47" s="449"/>
      <c r="WYZ47" s="449"/>
      <c r="WZA47" s="450"/>
      <c r="WZB47" s="451"/>
      <c r="WZC47" s="451"/>
      <c r="WZD47" s="451"/>
      <c r="WZE47" s="449"/>
      <c r="WZF47" s="452"/>
      <c r="WZG47" s="453"/>
      <c r="WZH47" s="454"/>
      <c r="WZI47" s="449"/>
      <c r="WZJ47" s="453"/>
      <c r="WZK47" s="453"/>
      <c r="WZL47" s="450"/>
      <c r="WZM47" s="454"/>
      <c r="WZN47" s="455"/>
      <c r="WZO47" s="453"/>
      <c r="WZP47" s="456"/>
      <c r="WZQ47" s="453"/>
      <c r="WZR47" s="456"/>
      <c r="WZS47" s="454"/>
      <c r="WZT47" s="451"/>
      <c r="WZU47" s="454"/>
      <c r="WZV47" s="450"/>
      <c r="WZW47" s="456"/>
      <c r="WZX47" s="456"/>
      <c r="WZY47" s="456"/>
      <c r="WZZ47" s="456"/>
      <c r="XAA47" s="271"/>
      <c r="XAB47" s="451"/>
      <c r="XAC47" s="454"/>
      <c r="XAD47" s="451"/>
      <c r="XAE47" s="457"/>
      <c r="XAF47" s="271"/>
      <c r="XAG47" s="451"/>
      <c r="XAH47" s="454"/>
      <c r="XAI47" s="451"/>
      <c r="XAJ47" s="457"/>
      <c r="XAK47" s="451"/>
      <c r="XAL47" s="457"/>
      <c r="XAM47" s="457"/>
      <c r="XAN47" s="457"/>
      <c r="XAO47" s="271"/>
      <c r="XAP47" s="271"/>
      <c r="XAQ47" s="451"/>
      <c r="XAR47" s="454"/>
      <c r="XAS47" s="451"/>
      <c r="XAT47" s="454"/>
      <c r="XAU47" s="458"/>
      <c r="XAV47" s="459"/>
      <c r="XAW47" s="460"/>
      <c r="XAX47" s="461"/>
      <c r="XAY47" s="462"/>
      <c r="XAZ47" s="458"/>
      <c r="XBA47" s="451"/>
      <c r="XBB47" s="463"/>
      <c r="XBC47" s="451"/>
      <c r="XBD47" s="451"/>
      <c r="XBE47" s="453"/>
      <c r="XBG47" s="449"/>
      <c r="XBH47" s="449"/>
      <c r="XBI47" s="449"/>
      <c r="XBJ47" s="450"/>
      <c r="XBK47" s="451"/>
      <c r="XBL47" s="451"/>
      <c r="XBM47" s="451"/>
      <c r="XBN47" s="449"/>
      <c r="XBO47" s="452"/>
      <c r="XBP47" s="453"/>
      <c r="XBQ47" s="454"/>
      <c r="XBR47" s="449"/>
      <c r="XBS47" s="453"/>
      <c r="XBT47" s="453"/>
      <c r="XBU47" s="450"/>
      <c r="XBV47" s="454"/>
      <c r="XBW47" s="455"/>
      <c r="XBX47" s="453"/>
      <c r="XBY47" s="456"/>
      <c r="XBZ47" s="453"/>
      <c r="XCA47" s="456"/>
      <c r="XCB47" s="454"/>
      <c r="XCC47" s="451"/>
      <c r="XCD47" s="454"/>
      <c r="XCE47" s="450"/>
      <c r="XCF47" s="456"/>
      <c r="XCG47" s="456"/>
      <c r="XCH47" s="456"/>
      <c r="XCI47" s="456"/>
      <c r="XCJ47" s="271"/>
      <c r="XCK47" s="451"/>
      <c r="XCL47" s="454"/>
      <c r="XCM47" s="451"/>
      <c r="XCN47" s="457"/>
      <c r="XCO47" s="271"/>
      <c r="XCP47" s="451"/>
      <c r="XCQ47" s="454"/>
      <c r="XCR47" s="451"/>
      <c r="XCS47" s="457"/>
      <c r="XCT47" s="451"/>
      <c r="XCU47" s="457"/>
      <c r="XCV47" s="457"/>
      <c r="XCW47" s="457"/>
      <c r="XCX47" s="271"/>
      <c r="XCY47" s="271"/>
      <c r="XCZ47" s="451"/>
      <c r="XDA47" s="454"/>
      <c r="XDB47" s="451"/>
      <c r="XDC47" s="454"/>
      <c r="XDD47" s="458"/>
      <c r="XDE47" s="459"/>
      <c r="XDF47" s="460"/>
      <c r="XDG47" s="461"/>
      <c r="XDH47" s="462"/>
      <c r="XDI47" s="458"/>
      <c r="XDJ47" s="451"/>
      <c r="XDK47" s="463"/>
      <c r="XDL47" s="451"/>
      <c r="XDM47" s="451"/>
      <c r="XDN47" s="453"/>
      <c r="XDP47" s="449"/>
      <c r="XDQ47" s="449"/>
      <c r="XDR47" s="449"/>
      <c r="XDS47" s="450"/>
      <c r="XDT47" s="451"/>
      <c r="XDU47" s="451"/>
      <c r="XDV47" s="451"/>
      <c r="XDW47" s="449"/>
      <c r="XDX47" s="452"/>
      <c r="XDY47" s="453"/>
      <c r="XDZ47" s="454"/>
      <c r="XEA47" s="449"/>
      <c r="XEB47" s="453"/>
      <c r="XEC47" s="453"/>
      <c r="XED47" s="450"/>
      <c r="XEE47" s="454"/>
      <c r="XEF47" s="455"/>
      <c r="XEG47" s="453"/>
      <c r="XEH47" s="456"/>
      <c r="XEI47" s="453"/>
      <c r="XEJ47" s="456"/>
      <c r="XEK47" s="454"/>
      <c r="XEL47" s="451"/>
      <c r="XEM47" s="454"/>
      <c r="XEN47" s="450"/>
      <c r="XEO47" s="456"/>
      <c r="XEP47" s="456"/>
      <c r="XEQ47" s="456"/>
      <c r="XER47" s="456"/>
      <c r="XES47" s="271"/>
      <c r="XET47" s="451"/>
      <c r="XEU47" s="454"/>
      <c r="XEV47" s="451"/>
      <c r="XEW47" s="457"/>
      <c r="XEX47" s="271"/>
    </row>
    <row r="48" spans="2:16378" x14ac:dyDescent="0.25">
      <c r="B48" s="221">
        <v>2025</v>
      </c>
      <c r="C48" s="221">
        <v>891780111</v>
      </c>
      <c r="D48" s="221" t="s">
        <v>78</v>
      </c>
      <c r="E48" s="67" t="s">
        <v>8160</v>
      </c>
      <c r="F48" s="65" t="s">
        <v>8159</v>
      </c>
      <c r="G48" s="65">
        <v>0</v>
      </c>
      <c r="H48" s="65" t="s">
        <v>81</v>
      </c>
      <c r="I48" s="221" t="s">
        <v>82</v>
      </c>
      <c r="J48" s="220" t="s">
        <v>83</v>
      </c>
      <c r="K48" s="66" t="s">
        <v>8158</v>
      </c>
      <c r="L48" s="68">
        <v>22800000</v>
      </c>
      <c r="M48" s="221" t="s">
        <v>85</v>
      </c>
      <c r="N48" s="66" t="s">
        <v>8157</v>
      </c>
      <c r="O48" s="66">
        <v>36726367</v>
      </c>
      <c r="P48" s="66">
        <v>1540</v>
      </c>
      <c r="Q48" s="70">
        <v>45852</v>
      </c>
      <c r="R48" s="66">
        <v>22800000</v>
      </c>
      <c r="S48" s="70">
        <v>45853</v>
      </c>
      <c r="T48" s="68">
        <v>22800000</v>
      </c>
      <c r="U48" s="65" t="s">
        <v>87</v>
      </c>
      <c r="V48" s="68">
        <v>1083044087</v>
      </c>
      <c r="W48" s="67" t="s">
        <v>8145</v>
      </c>
      <c r="X48" s="70">
        <v>45853</v>
      </c>
      <c r="Y48" s="70">
        <v>45853</v>
      </c>
      <c r="Z48" s="70" t="s">
        <v>89</v>
      </c>
      <c r="AA48" s="70">
        <v>45961</v>
      </c>
      <c r="AB48" s="49">
        <f t="shared" si="0"/>
        <v>108</v>
      </c>
      <c r="AC48" s="65">
        <v>0</v>
      </c>
      <c r="AD48" s="68">
        <v>0</v>
      </c>
      <c r="AE48" s="65">
        <v>0</v>
      </c>
      <c r="AF48" s="78" t="s">
        <v>89</v>
      </c>
      <c r="AG48" s="49">
        <f t="shared" si="1"/>
        <v>0</v>
      </c>
      <c r="AH48" s="65">
        <v>0</v>
      </c>
      <c r="AI48" s="68">
        <v>0</v>
      </c>
      <c r="AJ48" s="65" t="s">
        <v>89</v>
      </c>
      <c r="AK48" s="78" t="s">
        <v>89</v>
      </c>
      <c r="AL48" s="65">
        <v>0</v>
      </c>
      <c r="AM48" s="78" t="s">
        <v>89</v>
      </c>
      <c r="AN48" s="78" t="s">
        <v>89</v>
      </c>
      <c r="AO48" s="78" t="s">
        <v>89</v>
      </c>
      <c r="AP48" s="49">
        <f t="shared" si="2"/>
        <v>0</v>
      </c>
      <c r="AQ48" s="49">
        <f>+L48+AD48-AI48</f>
        <v>22800000</v>
      </c>
      <c r="AR48" s="65" t="s">
        <v>87</v>
      </c>
      <c r="AS48" s="68">
        <v>22800000</v>
      </c>
      <c r="AT48" s="65" t="s">
        <v>87</v>
      </c>
      <c r="AU48" s="68">
        <v>0</v>
      </c>
      <c r="AV48" s="75" t="s">
        <v>89</v>
      </c>
      <c r="AW48" s="267">
        <v>11400000</v>
      </c>
      <c r="AX48" s="79">
        <f t="shared" si="3"/>
        <v>11400000</v>
      </c>
      <c r="AY48" s="223">
        <f t="shared" si="4"/>
        <v>0.5</v>
      </c>
      <c r="AZ48" s="74">
        <v>0.5</v>
      </c>
      <c r="BA48" s="75" t="s">
        <v>89</v>
      </c>
      <c r="BB48" s="65" t="s">
        <v>108</v>
      </c>
      <c r="BC48" s="400" t="s">
        <v>8156</v>
      </c>
      <c r="BD48" s="65" t="s">
        <v>87</v>
      </c>
      <c r="BE48" s="65" t="s">
        <v>87</v>
      </c>
      <c r="BF48" s="449"/>
      <c r="BG48" s="449"/>
      <c r="BH48" s="450"/>
      <c r="BI48" s="451"/>
      <c r="BJ48" s="451"/>
      <c r="BK48" s="451"/>
      <c r="BL48" s="449"/>
      <c r="BM48" s="452"/>
      <c r="BN48" s="453"/>
      <c r="BO48" s="454"/>
      <c r="BP48" s="449"/>
      <c r="BQ48" s="453"/>
      <c r="BR48" s="453"/>
      <c r="BS48" s="450"/>
      <c r="BT48" s="454"/>
      <c r="BU48" s="455"/>
      <c r="BV48" s="453"/>
      <c r="BW48" s="456"/>
      <c r="BX48" s="453"/>
      <c r="BY48" s="456"/>
      <c r="BZ48" s="454"/>
      <c r="CA48" s="451"/>
      <c r="CB48" s="454"/>
      <c r="CC48" s="450"/>
      <c r="CD48" s="456"/>
      <c r="CE48" s="456"/>
      <c r="CF48" s="456"/>
      <c r="CG48" s="456"/>
      <c r="CH48" s="271"/>
      <c r="CI48" s="451"/>
      <c r="CJ48" s="454"/>
      <c r="CK48" s="451"/>
      <c r="CL48" s="457"/>
      <c r="CM48" s="271"/>
      <c r="CN48" s="451"/>
      <c r="CO48" s="454"/>
      <c r="CP48" s="451"/>
      <c r="CQ48" s="457"/>
      <c r="CR48" s="451"/>
      <c r="CS48" s="457"/>
      <c r="CT48" s="457"/>
      <c r="CU48" s="457"/>
      <c r="CV48" s="271"/>
      <c r="CW48" s="271"/>
      <c r="CX48" s="451"/>
      <c r="CY48" s="454"/>
      <c r="CZ48" s="451"/>
      <c r="DA48" s="454"/>
      <c r="DB48" s="458"/>
      <c r="DC48" s="459"/>
      <c r="DD48" s="460"/>
      <c r="DE48" s="461"/>
      <c r="DF48" s="462"/>
      <c r="DG48" s="458"/>
      <c r="DH48" s="451"/>
      <c r="DI48" s="463"/>
      <c r="DJ48" s="451"/>
      <c r="DK48" s="451"/>
      <c r="DL48" s="453"/>
      <c r="DN48" s="449"/>
      <c r="DO48" s="449"/>
      <c r="DP48" s="449"/>
      <c r="DQ48" s="450"/>
      <c r="DR48" s="451"/>
      <c r="DS48" s="451"/>
      <c r="DT48" s="451"/>
      <c r="DU48" s="449"/>
      <c r="DV48" s="452"/>
      <c r="DW48" s="453"/>
      <c r="DX48" s="454"/>
      <c r="DY48" s="449"/>
      <c r="DZ48" s="453"/>
      <c r="EA48" s="453"/>
      <c r="EB48" s="450"/>
      <c r="EC48" s="454"/>
      <c r="ED48" s="455"/>
      <c r="EE48" s="453"/>
      <c r="EF48" s="456"/>
      <c r="EG48" s="453"/>
      <c r="EH48" s="456"/>
      <c r="EI48" s="454"/>
      <c r="EJ48" s="451"/>
      <c r="EK48" s="454"/>
      <c r="EL48" s="450"/>
      <c r="EM48" s="456"/>
      <c r="EN48" s="456"/>
      <c r="EO48" s="456"/>
      <c r="EP48" s="456"/>
      <c r="EQ48" s="271"/>
      <c r="ER48" s="451"/>
      <c r="ES48" s="454"/>
      <c r="ET48" s="451"/>
      <c r="EU48" s="457"/>
      <c r="EV48" s="271"/>
      <c r="EW48" s="451"/>
      <c r="EX48" s="454"/>
      <c r="EY48" s="451"/>
      <c r="EZ48" s="457"/>
      <c r="FA48" s="451"/>
      <c r="FB48" s="457"/>
      <c r="FC48" s="457"/>
      <c r="FD48" s="457"/>
      <c r="FE48" s="271"/>
      <c r="FF48" s="271"/>
      <c r="FG48" s="451"/>
      <c r="FH48" s="454"/>
      <c r="FI48" s="451"/>
      <c r="FJ48" s="454"/>
      <c r="FK48" s="458"/>
      <c r="FL48" s="459"/>
      <c r="FM48" s="460"/>
      <c r="FN48" s="461"/>
      <c r="FO48" s="462"/>
      <c r="FP48" s="458"/>
      <c r="FQ48" s="451"/>
      <c r="FR48" s="463"/>
      <c r="FS48" s="451"/>
      <c r="FT48" s="451"/>
      <c r="FU48" s="453"/>
      <c r="FW48" s="449"/>
      <c r="FX48" s="449"/>
      <c r="FY48" s="449"/>
      <c r="FZ48" s="450"/>
      <c r="GA48" s="451"/>
      <c r="GB48" s="451"/>
      <c r="GC48" s="451"/>
      <c r="GD48" s="449"/>
      <c r="GE48" s="452"/>
      <c r="GF48" s="453"/>
      <c r="GG48" s="454"/>
      <c r="GH48" s="449"/>
      <c r="GI48" s="453"/>
      <c r="GJ48" s="453"/>
      <c r="GK48" s="450"/>
      <c r="GL48" s="454"/>
      <c r="GM48" s="455"/>
      <c r="GN48" s="453"/>
      <c r="GO48" s="456"/>
      <c r="GP48" s="453"/>
      <c r="GQ48" s="456"/>
      <c r="GR48" s="454"/>
      <c r="GS48" s="451"/>
      <c r="GT48" s="454"/>
      <c r="GU48" s="450"/>
      <c r="GV48" s="456"/>
      <c r="GW48" s="456"/>
      <c r="GX48" s="456"/>
      <c r="GY48" s="456"/>
      <c r="GZ48" s="271"/>
      <c r="HA48" s="451"/>
      <c r="HB48" s="454"/>
      <c r="HC48" s="451"/>
      <c r="HD48" s="457"/>
      <c r="HE48" s="271"/>
      <c r="HF48" s="451"/>
      <c r="HG48" s="454"/>
      <c r="HH48" s="451"/>
      <c r="HI48" s="457"/>
      <c r="HJ48" s="451"/>
      <c r="HK48" s="457"/>
      <c r="HL48" s="457"/>
      <c r="HM48" s="457"/>
      <c r="HN48" s="271"/>
      <c r="HO48" s="271"/>
      <c r="HP48" s="451"/>
      <c r="HQ48" s="454"/>
      <c r="HR48" s="451"/>
      <c r="HS48" s="454"/>
      <c r="HT48" s="458"/>
      <c r="HU48" s="459"/>
      <c r="HV48" s="460"/>
      <c r="HW48" s="461"/>
      <c r="HX48" s="462"/>
      <c r="HY48" s="458"/>
      <c r="HZ48" s="451"/>
      <c r="IA48" s="463"/>
      <c r="IB48" s="451"/>
      <c r="IC48" s="451"/>
      <c r="ID48" s="453"/>
      <c r="IF48" s="449"/>
      <c r="IG48" s="449"/>
      <c r="IH48" s="449"/>
      <c r="II48" s="450"/>
      <c r="IJ48" s="451"/>
      <c r="IK48" s="451"/>
      <c r="IL48" s="451"/>
      <c r="IM48" s="449"/>
      <c r="IN48" s="452"/>
      <c r="IO48" s="453"/>
      <c r="IP48" s="454"/>
      <c r="IQ48" s="449"/>
      <c r="IR48" s="453"/>
      <c r="IS48" s="453"/>
      <c r="IT48" s="450"/>
      <c r="IU48" s="454"/>
      <c r="IV48" s="455"/>
      <c r="IW48" s="453"/>
      <c r="IX48" s="456"/>
      <c r="IY48" s="453"/>
      <c r="IZ48" s="456"/>
      <c r="JA48" s="454"/>
      <c r="JB48" s="451"/>
      <c r="JC48" s="454"/>
      <c r="JD48" s="450"/>
      <c r="JE48" s="456"/>
      <c r="JF48" s="456"/>
      <c r="JG48" s="456"/>
      <c r="JH48" s="456"/>
      <c r="JI48" s="271"/>
      <c r="JJ48" s="451"/>
      <c r="JK48" s="454"/>
      <c r="JL48" s="451"/>
      <c r="JM48" s="457"/>
      <c r="JN48" s="271"/>
      <c r="JO48" s="451"/>
      <c r="JP48" s="454"/>
      <c r="JQ48" s="451"/>
      <c r="JR48" s="457"/>
      <c r="JS48" s="451"/>
      <c r="JT48" s="457"/>
      <c r="JU48" s="457"/>
      <c r="JV48" s="457"/>
      <c r="JW48" s="271"/>
      <c r="JX48" s="271"/>
      <c r="JY48" s="451"/>
      <c r="JZ48" s="454"/>
      <c r="KA48" s="451"/>
      <c r="KB48" s="454"/>
      <c r="KC48" s="458"/>
      <c r="KD48" s="459"/>
      <c r="KE48" s="460"/>
      <c r="KF48" s="461"/>
      <c r="KG48" s="462"/>
      <c r="KH48" s="458"/>
      <c r="KI48" s="451"/>
      <c r="KJ48" s="463"/>
      <c r="KK48" s="451"/>
      <c r="KL48" s="451"/>
      <c r="KM48" s="453"/>
      <c r="KO48" s="449"/>
      <c r="KP48" s="449"/>
      <c r="KQ48" s="449"/>
      <c r="KR48" s="450"/>
      <c r="KS48" s="451"/>
      <c r="KT48" s="451"/>
      <c r="KU48" s="451"/>
      <c r="KV48" s="449"/>
      <c r="KW48" s="452"/>
      <c r="KX48" s="453"/>
      <c r="KY48" s="454"/>
      <c r="KZ48" s="449"/>
      <c r="LA48" s="453"/>
      <c r="LB48" s="453"/>
      <c r="LC48" s="450"/>
      <c r="LD48" s="454"/>
      <c r="LE48" s="455"/>
      <c r="LF48" s="453"/>
      <c r="LG48" s="456"/>
      <c r="LH48" s="453"/>
      <c r="LI48" s="456"/>
      <c r="LJ48" s="454"/>
      <c r="LK48" s="451"/>
      <c r="LL48" s="454"/>
      <c r="LM48" s="450"/>
      <c r="LN48" s="456"/>
      <c r="LO48" s="456"/>
      <c r="LP48" s="456"/>
      <c r="LQ48" s="456"/>
      <c r="LR48" s="271"/>
      <c r="LS48" s="451"/>
      <c r="LT48" s="454"/>
      <c r="LU48" s="451"/>
      <c r="LV48" s="457"/>
      <c r="LW48" s="271"/>
      <c r="LX48" s="451"/>
      <c r="LY48" s="454"/>
      <c r="LZ48" s="451"/>
      <c r="MA48" s="457"/>
      <c r="MB48" s="451"/>
      <c r="MC48" s="457"/>
      <c r="MD48" s="457"/>
      <c r="ME48" s="457"/>
      <c r="MF48" s="271"/>
      <c r="MG48" s="271"/>
      <c r="MH48" s="451"/>
      <c r="MI48" s="454"/>
      <c r="MJ48" s="451"/>
      <c r="MK48" s="454"/>
      <c r="ML48" s="458"/>
      <c r="MM48" s="459"/>
      <c r="MN48" s="460"/>
      <c r="MO48" s="461"/>
      <c r="MP48" s="462"/>
      <c r="MQ48" s="458"/>
      <c r="MR48" s="451"/>
      <c r="MS48" s="463"/>
      <c r="MT48" s="451"/>
      <c r="MU48" s="451"/>
      <c r="MV48" s="453"/>
      <c r="MX48" s="449"/>
      <c r="MY48" s="449"/>
      <c r="MZ48" s="449"/>
      <c r="NA48" s="450"/>
      <c r="NB48" s="451"/>
      <c r="NC48" s="451"/>
      <c r="ND48" s="451"/>
      <c r="NE48" s="449"/>
      <c r="NF48" s="452"/>
      <c r="NG48" s="453"/>
      <c r="NH48" s="454"/>
      <c r="NI48" s="449"/>
      <c r="NJ48" s="453"/>
      <c r="NK48" s="453"/>
      <c r="NL48" s="450"/>
      <c r="NM48" s="454"/>
      <c r="NN48" s="455"/>
      <c r="NO48" s="453"/>
      <c r="NP48" s="456"/>
      <c r="NQ48" s="453"/>
      <c r="NR48" s="456"/>
      <c r="NS48" s="454"/>
      <c r="NT48" s="451"/>
      <c r="NU48" s="454"/>
      <c r="NV48" s="450"/>
      <c r="NW48" s="456"/>
      <c r="NX48" s="456"/>
      <c r="NY48" s="456"/>
      <c r="NZ48" s="456"/>
      <c r="OA48" s="271"/>
      <c r="OB48" s="451"/>
      <c r="OC48" s="454"/>
      <c r="OD48" s="451"/>
      <c r="OE48" s="457"/>
      <c r="OF48" s="271"/>
      <c r="OG48" s="451"/>
      <c r="OH48" s="454"/>
      <c r="OI48" s="451"/>
      <c r="OJ48" s="457"/>
      <c r="OK48" s="451"/>
      <c r="OL48" s="457"/>
      <c r="OM48" s="457"/>
      <c r="ON48" s="457"/>
      <c r="OO48" s="271"/>
      <c r="OP48" s="271"/>
      <c r="OQ48" s="451"/>
      <c r="OR48" s="454"/>
      <c r="OS48" s="451"/>
      <c r="OT48" s="454"/>
      <c r="OU48" s="458"/>
      <c r="OV48" s="459"/>
      <c r="OW48" s="460"/>
      <c r="OX48" s="461"/>
      <c r="OY48" s="462"/>
      <c r="OZ48" s="458"/>
      <c r="PA48" s="451"/>
      <c r="PB48" s="463"/>
      <c r="PC48" s="451"/>
      <c r="PD48" s="451"/>
      <c r="PE48" s="453"/>
      <c r="PG48" s="449"/>
      <c r="PH48" s="449"/>
      <c r="PI48" s="449"/>
      <c r="PJ48" s="450"/>
      <c r="PK48" s="451"/>
      <c r="PL48" s="451"/>
      <c r="PM48" s="451"/>
      <c r="PN48" s="449"/>
      <c r="PO48" s="452"/>
      <c r="PP48" s="453"/>
      <c r="PQ48" s="454"/>
      <c r="PR48" s="449"/>
      <c r="PS48" s="453"/>
      <c r="PT48" s="453"/>
      <c r="PU48" s="450"/>
      <c r="PV48" s="454"/>
      <c r="PW48" s="455"/>
      <c r="PX48" s="453"/>
      <c r="PY48" s="456"/>
      <c r="PZ48" s="453"/>
      <c r="QA48" s="456"/>
      <c r="QB48" s="454"/>
      <c r="QC48" s="451"/>
      <c r="QD48" s="454"/>
      <c r="QE48" s="450"/>
      <c r="QF48" s="456"/>
      <c r="QG48" s="456"/>
      <c r="QH48" s="456"/>
      <c r="QI48" s="456"/>
      <c r="QJ48" s="271"/>
      <c r="QK48" s="451"/>
      <c r="QL48" s="454"/>
      <c r="QM48" s="451"/>
      <c r="QN48" s="457"/>
      <c r="QO48" s="271"/>
      <c r="QP48" s="451"/>
      <c r="QQ48" s="454"/>
      <c r="QR48" s="451"/>
      <c r="QS48" s="457"/>
      <c r="QT48" s="451"/>
      <c r="QU48" s="457"/>
      <c r="QV48" s="457"/>
      <c r="QW48" s="457"/>
      <c r="QX48" s="271"/>
      <c r="QY48" s="271"/>
      <c r="QZ48" s="451"/>
      <c r="RA48" s="454"/>
      <c r="RB48" s="451"/>
      <c r="RC48" s="454"/>
      <c r="RD48" s="458"/>
      <c r="RE48" s="459"/>
      <c r="RF48" s="460"/>
      <c r="RG48" s="461"/>
      <c r="RH48" s="462"/>
      <c r="RI48" s="458"/>
      <c r="RJ48" s="451"/>
      <c r="RK48" s="463"/>
      <c r="RL48" s="451"/>
      <c r="RM48" s="451"/>
      <c r="RN48" s="453"/>
      <c r="RP48" s="449"/>
      <c r="RQ48" s="449"/>
      <c r="RR48" s="449"/>
      <c r="RS48" s="450"/>
      <c r="RT48" s="451"/>
      <c r="RU48" s="451"/>
      <c r="RV48" s="451"/>
      <c r="RW48" s="449"/>
      <c r="RX48" s="452"/>
      <c r="RY48" s="453"/>
      <c r="RZ48" s="454"/>
      <c r="SA48" s="449"/>
      <c r="SB48" s="453"/>
      <c r="SC48" s="453"/>
      <c r="SD48" s="450"/>
      <c r="SE48" s="454"/>
      <c r="SF48" s="455"/>
      <c r="SG48" s="453"/>
      <c r="SH48" s="456"/>
      <c r="SI48" s="453"/>
      <c r="SJ48" s="456"/>
      <c r="SK48" s="454"/>
      <c r="SL48" s="451"/>
      <c r="SM48" s="454"/>
      <c r="SN48" s="450"/>
      <c r="SO48" s="456"/>
      <c r="SP48" s="456"/>
      <c r="SQ48" s="456"/>
      <c r="SR48" s="456"/>
      <c r="SS48" s="271"/>
      <c r="ST48" s="451"/>
      <c r="SU48" s="454"/>
      <c r="SV48" s="451"/>
      <c r="SW48" s="457"/>
      <c r="SX48" s="271"/>
      <c r="SY48" s="451"/>
      <c r="SZ48" s="454"/>
      <c r="TA48" s="451"/>
      <c r="TB48" s="457"/>
      <c r="TC48" s="451"/>
      <c r="TD48" s="457"/>
      <c r="TE48" s="457"/>
      <c r="TF48" s="457"/>
      <c r="TG48" s="271"/>
      <c r="TH48" s="271"/>
      <c r="TI48" s="451"/>
      <c r="TJ48" s="454"/>
      <c r="TK48" s="451"/>
      <c r="TL48" s="454"/>
      <c r="TM48" s="458"/>
      <c r="TN48" s="459"/>
      <c r="TO48" s="460"/>
      <c r="TP48" s="461"/>
      <c r="TQ48" s="462"/>
      <c r="TR48" s="458"/>
      <c r="TS48" s="451"/>
      <c r="TT48" s="463"/>
      <c r="TU48" s="451"/>
      <c r="TV48" s="451"/>
      <c r="TW48" s="453"/>
      <c r="TY48" s="449"/>
      <c r="TZ48" s="449"/>
      <c r="UA48" s="449"/>
      <c r="UB48" s="450"/>
      <c r="UC48" s="451"/>
      <c r="UD48" s="451"/>
      <c r="UE48" s="451"/>
      <c r="UF48" s="449"/>
      <c r="UG48" s="452"/>
      <c r="UH48" s="453"/>
      <c r="UI48" s="454"/>
      <c r="UJ48" s="449"/>
      <c r="UK48" s="453"/>
      <c r="UL48" s="453"/>
      <c r="UM48" s="450"/>
      <c r="UN48" s="454"/>
      <c r="UO48" s="455"/>
      <c r="UP48" s="453"/>
      <c r="UQ48" s="456"/>
      <c r="UR48" s="453"/>
      <c r="US48" s="456"/>
      <c r="UT48" s="454"/>
      <c r="UU48" s="451"/>
      <c r="UV48" s="454"/>
      <c r="UW48" s="450"/>
      <c r="UX48" s="456"/>
      <c r="UY48" s="456"/>
      <c r="UZ48" s="456"/>
      <c r="VA48" s="456"/>
      <c r="VB48" s="271"/>
      <c r="VC48" s="451"/>
      <c r="VD48" s="454"/>
      <c r="VE48" s="451"/>
      <c r="VF48" s="457"/>
      <c r="VG48" s="271"/>
      <c r="VH48" s="451"/>
      <c r="VI48" s="454"/>
      <c r="VJ48" s="451"/>
      <c r="VK48" s="457"/>
      <c r="VL48" s="451"/>
      <c r="VM48" s="457"/>
      <c r="VN48" s="457"/>
      <c r="VO48" s="457"/>
      <c r="VP48" s="271"/>
      <c r="VQ48" s="271"/>
      <c r="VR48" s="451"/>
      <c r="VS48" s="454"/>
      <c r="VT48" s="451"/>
      <c r="VU48" s="454"/>
      <c r="VV48" s="458"/>
      <c r="VW48" s="459"/>
      <c r="VX48" s="460"/>
      <c r="VY48" s="461"/>
      <c r="VZ48" s="462"/>
      <c r="WA48" s="458"/>
      <c r="WB48" s="451"/>
      <c r="WC48" s="463"/>
      <c r="WD48" s="451"/>
      <c r="WE48" s="451"/>
      <c r="WF48" s="453"/>
      <c r="WH48" s="449"/>
      <c r="WI48" s="449"/>
      <c r="WJ48" s="449"/>
      <c r="WK48" s="450"/>
      <c r="WL48" s="451"/>
      <c r="WM48" s="451"/>
      <c r="WN48" s="451"/>
      <c r="WO48" s="449"/>
      <c r="WP48" s="452"/>
      <c r="WQ48" s="453"/>
      <c r="WR48" s="454"/>
      <c r="WS48" s="449"/>
      <c r="WT48" s="453"/>
      <c r="WU48" s="453"/>
      <c r="WV48" s="450"/>
      <c r="WW48" s="454"/>
      <c r="WX48" s="455"/>
      <c r="WY48" s="453"/>
      <c r="WZ48" s="456"/>
      <c r="XA48" s="453"/>
      <c r="XB48" s="456"/>
      <c r="XC48" s="454"/>
      <c r="XD48" s="451"/>
      <c r="XE48" s="454"/>
      <c r="XF48" s="450"/>
      <c r="XG48" s="456"/>
      <c r="XH48" s="456"/>
      <c r="XI48" s="456"/>
      <c r="XJ48" s="456"/>
      <c r="XK48" s="271"/>
      <c r="XL48" s="451"/>
      <c r="XM48" s="454"/>
      <c r="XN48" s="451"/>
      <c r="XO48" s="457"/>
      <c r="XP48" s="271"/>
      <c r="XQ48" s="451"/>
      <c r="XR48" s="454"/>
      <c r="XS48" s="451"/>
      <c r="XT48" s="457"/>
      <c r="XU48" s="451"/>
      <c r="XV48" s="457"/>
      <c r="XW48" s="457"/>
      <c r="XX48" s="457"/>
      <c r="XY48" s="271"/>
      <c r="XZ48" s="271"/>
      <c r="YA48" s="451"/>
      <c r="YB48" s="454"/>
      <c r="YC48" s="451"/>
      <c r="YD48" s="454"/>
      <c r="YE48" s="458"/>
      <c r="YF48" s="459"/>
      <c r="YG48" s="460"/>
      <c r="YH48" s="461"/>
      <c r="YI48" s="462"/>
      <c r="YJ48" s="458"/>
      <c r="YK48" s="451"/>
      <c r="YL48" s="463"/>
      <c r="YM48" s="451"/>
      <c r="YN48" s="451"/>
      <c r="YO48" s="453"/>
      <c r="YQ48" s="449"/>
      <c r="YR48" s="449"/>
      <c r="YS48" s="449"/>
      <c r="YT48" s="450"/>
      <c r="YU48" s="451"/>
      <c r="YV48" s="451"/>
      <c r="YW48" s="451"/>
      <c r="YX48" s="449"/>
      <c r="YY48" s="452"/>
      <c r="YZ48" s="453"/>
      <c r="ZA48" s="454"/>
      <c r="ZB48" s="449"/>
      <c r="ZC48" s="453"/>
      <c r="ZD48" s="453"/>
      <c r="ZE48" s="450"/>
      <c r="ZF48" s="454"/>
      <c r="ZG48" s="455"/>
      <c r="ZH48" s="453"/>
      <c r="ZI48" s="456"/>
      <c r="ZJ48" s="453"/>
      <c r="ZK48" s="456"/>
      <c r="ZL48" s="454"/>
      <c r="ZM48" s="451"/>
      <c r="ZN48" s="454"/>
      <c r="ZO48" s="450"/>
      <c r="ZP48" s="456"/>
      <c r="ZQ48" s="456"/>
      <c r="ZR48" s="456"/>
      <c r="ZS48" s="456"/>
      <c r="ZT48" s="271"/>
      <c r="ZU48" s="451"/>
      <c r="ZV48" s="454"/>
      <c r="ZW48" s="451"/>
      <c r="ZX48" s="457"/>
      <c r="ZY48" s="271"/>
      <c r="ZZ48" s="451"/>
      <c r="AAA48" s="454"/>
      <c r="AAB48" s="451"/>
      <c r="AAC48" s="457"/>
      <c r="AAD48" s="451"/>
      <c r="AAE48" s="457"/>
      <c r="AAF48" s="457"/>
      <c r="AAG48" s="457"/>
      <c r="AAH48" s="271"/>
      <c r="AAI48" s="271"/>
      <c r="AAJ48" s="451"/>
      <c r="AAK48" s="454"/>
      <c r="AAL48" s="451"/>
      <c r="AAM48" s="454"/>
      <c r="AAN48" s="458"/>
      <c r="AAO48" s="459"/>
      <c r="AAP48" s="460"/>
      <c r="AAQ48" s="461"/>
      <c r="AAR48" s="462"/>
      <c r="AAS48" s="458"/>
      <c r="AAT48" s="451"/>
      <c r="AAU48" s="463"/>
      <c r="AAV48" s="451"/>
      <c r="AAW48" s="451"/>
      <c r="AAX48" s="453"/>
      <c r="AAZ48" s="449"/>
      <c r="ABA48" s="449"/>
      <c r="ABB48" s="449"/>
      <c r="ABC48" s="450"/>
      <c r="ABD48" s="451"/>
      <c r="ABE48" s="451"/>
      <c r="ABF48" s="451"/>
      <c r="ABG48" s="449"/>
      <c r="ABH48" s="452"/>
      <c r="ABI48" s="453"/>
      <c r="ABJ48" s="454"/>
      <c r="ABK48" s="449"/>
      <c r="ABL48" s="453"/>
      <c r="ABM48" s="453"/>
      <c r="ABN48" s="450"/>
      <c r="ABO48" s="454"/>
      <c r="ABP48" s="455"/>
      <c r="ABQ48" s="453"/>
      <c r="ABR48" s="456"/>
      <c r="ABS48" s="453"/>
      <c r="ABT48" s="456"/>
      <c r="ABU48" s="454"/>
      <c r="ABV48" s="451"/>
      <c r="ABW48" s="454"/>
      <c r="ABX48" s="450"/>
      <c r="ABY48" s="456"/>
      <c r="ABZ48" s="456"/>
      <c r="ACA48" s="456"/>
      <c r="ACB48" s="456"/>
      <c r="ACC48" s="271"/>
      <c r="ACD48" s="451"/>
      <c r="ACE48" s="454"/>
      <c r="ACF48" s="451"/>
      <c r="ACG48" s="457"/>
      <c r="ACH48" s="271"/>
      <c r="ACI48" s="451"/>
      <c r="ACJ48" s="454"/>
      <c r="ACK48" s="451"/>
      <c r="ACL48" s="457"/>
      <c r="ACM48" s="451"/>
      <c r="ACN48" s="457"/>
      <c r="ACO48" s="457"/>
      <c r="ACP48" s="457"/>
      <c r="ACQ48" s="271"/>
      <c r="ACR48" s="271"/>
      <c r="ACS48" s="451"/>
      <c r="ACT48" s="454"/>
      <c r="ACU48" s="451"/>
      <c r="ACV48" s="454"/>
      <c r="ACW48" s="458"/>
      <c r="ACX48" s="459"/>
      <c r="ACY48" s="460"/>
      <c r="ACZ48" s="461"/>
      <c r="ADA48" s="462"/>
      <c r="ADB48" s="458"/>
      <c r="ADC48" s="451"/>
      <c r="ADD48" s="463"/>
      <c r="ADE48" s="451"/>
      <c r="ADF48" s="451"/>
      <c r="ADG48" s="453"/>
      <c r="ADI48" s="449"/>
      <c r="ADJ48" s="449"/>
      <c r="ADK48" s="449"/>
      <c r="ADL48" s="450"/>
      <c r="ADM48" s="451"/>
      <c r="ADN48" s="451"/>
      <c r="ADO48" s="451"/>
      <c r="ADP48" s="449"/>
      <c r="ADQ48" s="452"/>
      <c r="ADR48" s="453"/>
      <c r="ADS48" s="454"/>
      <c r="ADT48" s="449"/>
      <c r="ADU48" s="453"/>
      <c r="ADV48" s="453"/>
      <c r="ADW48" s="450"/>
      <c r="ADX48" s="454"/>
      <c r="ADY48" s="455"/>
      <c r="ADZ48" s="453"/>
      <c r="AEA48" s="456"/>
      <c r="AEB48" s="453"/>
      <c r="AEC48" s="456"/>
      <c r="AED48" s="454"/>
      <c r="AEE48" s="451"/>
      <c r="AEF48" s="454"/>
      <c r="AEG48" s="450"/>
      <c r="AEH48" s="456"/>
      <c r="AEI48" s="456"/>
      <c r="AEJ48" s="456"/>
      <c r="AEK48" s="456"/>
      <c r="AEL48" s="271"/>
      <c r="AEM48" s="451"/>
      <c r="AEN48" s="454"/>
      <c r="AEO48" s="451"/>
      <c r="AEP48" s="457"/>
      <c r="AEQ48" s="271"/>
      <c r="AER48" s="451"/>
      <c r="AES48" s="454"/>
      <c r="AET48" s="451"/>
      <c r="AEU48" s="457"/>
      <c r="AEV48" s="451"/>
      <c r="AEW48" s="457"/>
      <c r="AEX48" s="457"/>
      <c r="AEY48" s="457"/>
      <c r="AEZ48" s="271"/>
      <c r="AFA48" s="271"/>
      <c r="AFB48" s="451"/>
      <c r="AFC48" s="454"/>
      <c r="AFD48" s="451"/>
      <c r="AFE48" s="454"/>
      <c r="AFF48" s="458"/>
      <c r="AFG48" s="459"/>
      <c r="AFH48" s="460"/>
      <c r="AFI48" s="461"/>
      <c r="AFJ48" s="462"/>
      <c r="AFK48" s="458"/>
      <c r="AFL48" s="451"/>
      <c r="AFM48" s="463"/>
      <c r="AFN48" s="451"/>
      <c r="AFO48" s="451"/>
      <c r="AFP48" s="453"/>
      <c r="AFR48" s="449"/>
      <c r="AFS48" s="449"/>
      <c r="AFT48" s="449"/>
      <c r="AFU48" s="450"/>
      <c r="AFV48" s="451"/>
      <c r="AFW48" s="451"/>
      <c r="AFX48" s="451"/>
      <c r="AFY48" s="449"/>
      <c r="AFZ48" s="452"/>
      <c r="AGA48" s="453"/>
      <c r="AGB48" s="454"/>
      <c r="AGC48" s="449"/>
      <c r="AGD48" s="453"/>
      <c r="AGE48" s="453"/>
      <c r="AGF48" s="450"/>
      <c r="AGG48" s="454"/>
      <c r="AGH48" s="455"/>
      <c r="AGI48" s="453"/>
      <c r="AGJ48" s="456"/>
      <c r="AGK48" s="453"/>
      <c r="AGL48" s="456"/>
      <c r="AGM48" s="454"/>
      <c r="AGN48" s="451"/>
      <c r="AGO48" s="454"/>
      <c r="AGP48" s="450"/>
      <c r="AGQ48" s="456"/>
      <c r="AGR48" s="456"/>
      <c r="AGS48" s="456"/>
      <c r="AGT48" s="456"/>
      <c r="AGU48" s="271"/>
      <c r="AGV48" s="451"/>
      <c r="AGW48" s="454"/>
      <c r="AGX48" s="451"/>
      <c r="AGY48" s="457"/>
      <c r="AGZ48" s="271"/>
      <c r="AHA48" s="451"/>
      <c r="AHB48" s="454"/>
      <c r="AHC48" s="451"/>
      <c r="AHD48" s="457"/>
      <c r="AHE48" s="451"/>
      <c r="AHF48" s="457"/>
      <c r="AHG48" s="457"/>
      <c r="AHH48" s="457"/>
      <c r="AHI48" s="271"/>
      <c r="AHJ48" s="271"/>
      <c r="AHK48" s="451"/>
      <c r="AHL48" s="454"/>
      <c r="AHM48" s="451"/>
      <c r="AHN48" s="454"/>
      <c r="AHO48" s="458"/>
      <c r="AHP48" s="459"/>
      <c r="AHQ48" s="460"/>
      <c r="AHR48" s="461"/>
      <c r="AHS48" s="462"/>
      <c r="AHT48" s="458"/>
      <c r="AHU48" s="451"/>
      <c r="AHV48" s="463"/>
      <c r="AHW48" s="451"/>
      <c r="AHX48" s="451"/>
      <c r="AHY48" s="453"/>
      <c r="AIA48" s="449"/>
      <c r="AIB48" s="449"/>
      <c r="AIC48" s="449"/>
      <c r="AID48" s="450"/>
      <c r="AIE48" s="451"/>
      <c r="AIF48" s="451"/>
      <c r="AIG48" s="451"/>
      <c r="AIH48" s="449"/>
      <c r="AII48" s="452"/>
      <c r="AIJ48" s="453"/>
      <c r="AIK48" s="454"/>
      <c r="AIL48" s="449"/>
      <c r="AIM48" s="453"/>
      <c r="AIN48" s="453"/>
      <c r="AIO48" s="450"/>
      <c r="AIP48" s="454"/>
      <c r="AIQ48" s="455"/>
      <c r="AIR48" s="453"/>
      <c r="AIS48" s="456"/>
      <c r="AIT48" s="453"/>
      <c r="AIU48" s="456"/>
      <c r="AIV48" s="454"/>
      <c r="AIW48" s="451"/>
      <c r="AIX48" s="454"/>
      <c r="AIY48" s="450"/>
      <c r="AIZ48" s="456"/>
      <c r="AJA48" s="456"/>
      <c r="AJB48" s="456"/>
      <c r="AJC48" s="456"/>
      <c r="AJD48" s="271"/>
      <c r="AJE48" s="451"/>
      <c r="AJF48" s="454"/>
      <c r="AJG48" s="451"/>
      <c r="AJH48" s="457"/>
      <c r="AJI48" s="271"/>
      <c r="AJJ48" s="451"/>
      <c r="AJK48" s="454"/>
      <c r="AJL48" s="451"/>
      <c r="AJM48" s="457"/>
      <c r="AJN48" s="451"/>
      <c r="AJO48" s="457"/>
      <c r="AJP48" s="457"/>
      <c r="AJQ48" s="457"/>
      <c r="AJR48" s="271"/>
      <c r="AJS48" s="271"/>
      <c r="AJT48" s="451"/>
      <c r="AJU48" s="454"/>
      <c r="AJV48" s="451"/>
      <c r="AJW48" s="454"/>
      <c r="AJX48" s="458"/>
      <c r="AJY48" s="459"/>
      <c r="AJZ48" s="460"/>
      <c r="AKA48" s="461"/>
      <c r="AKB48" s="462"/>
      <c r="AKC48" s="458"/>
      <c r="AKD48" s="451"/>
      <c r="AKE48" s="463"/>
      <c r="AKF48" s="451"/>
      <c r="AKG48" s="451"/>
      <c r="AKH48" s="453"/>
      <c r="AKJ48" s="449"/>
      <c r="AKK48" s="449"/>
      <c r="AKL48" s="449"/>
      <c r="AKM48" s="450"/>
      <c r="AKN48" s="451"/>
      <c r="AKO48" s="451"/>
      <c r="AKP48" s="451"/>
      <c r="AKQ48" s="449"/>
      <c r="AKR48" s="452"/>
      <c r="AKS48" s="453"/>
      <c r="AKT48" s="454"/>
      <c r="AKU48" s="449"/>
      <c r="AKV48" s="453"/>
      <c r="AKW48" s="453"/>
      <c r="AKX48" s="450"/>
      <c r="AKY48" s="454"/>
      <c r="AKZ48" s="455"/>
      <c r="ALA48" s="453"/>
      <c r="ALB48" s="456"/>
      <c r="ALC48" s="453"/>
      <c r="ALD48" s="456"/>
      <c r="ALE48" s="454"/>
      <c r="ALF48" s="451"/>
      <c r="ALG48" s="454"/>
      <c r="ALH48" s="450"/>
      <c r="ALI48" s="456"/>
      <c r="ALJ48" s="456"/>
      <c r="ALK48" s="456"/>
      <c r="ALL48" s="456"/>
      <c r="ALM48" s="271"/>
      <c r="ALN48" s="451"/>
      <c r="ALO48" s="454"/>
      <c r="ALP48" s="451"/>
      <c r="ALQ48" s="457"/>
      <c r="ALR48" s="271"/>
      <c r="ALS48" s="451"/>
      <c r="ALT48" s="454"/>
      <c r="ALU48" s="451"/>
      <c r="ALV48" s="457"/>
      <c r="ALW48" s="451"/>
      <c r="ALX48" s="457"/>
      <c r="ALY48" s="457"/>
      <c r="ALZ48" s="457"/>
      <c r="AMA48" s="271"/>
      <c r="AMB48" s="271"/>
      <c r="AMC48" s="451"/>
      <c r="AMD48" s="454"/>
      <c r="AME48" s="451"/>
      <c r="AMF48" s="454"/>
      <c r="AMG48" s="458"/>
      <c r="AMH48" s="459"/>
      <c r="AMI48" s="460"/>
      <c r="AMJ48" s="461"/>
      <c r="AMK48" s="462"/>
      <c r="AML48" s="458"/>
      <c r="AMM48" s="451"/>
      <c r="AMN48" s="463"/>
      <c r="AMO48" s="451"/>
      <c r="AMP48" s="451"/>
      <c r="AMQ48" s="453"/>
      <c r="AMS48" s="449"/>
      <c r="AMT48" s="449"/>
      <c r="AMU48" s="449"/>
      <c r="AMV48" s="450"/>
      <c r="AMW48" s="451"/>
      <c r="AMX48" s="451"/>
      <c r="AMY48" s="451"/>
      <c r="AMZ48" s="449"/>
      <c r="ANA48" s="452"/>
      <c r="ANB48" s="453"/>
      <c r="ANC48" s="454"/>
      <c r="AND48" s="449"/>
      <c r="ANE48" s="453"/>
      <c r="ANF48" s="453"/>
      <c r="ANG48" s="450"/>
      <c r="ANH48" s="454"/>
      <c r="ANI48" s="455"/>
      <c r="ANJ48" s="453"/>
      <c r="ANK48" s="456"/>
      <c r="ANL48" s="453"/>
      <c r="ANM48" s="456"/>
      <c r="ANN48" s="454"/>
      <c r="ANO48" s="451"/>
      <c r="ANP48" s="454"/>
      <c r="ANQ48" s="450"/>
      <c r="ANR48" s="456"/>
      <c r="ANS48" s="456"/>
      <c r="ANT48" s="456"/>
      <c r="ANU48" s="456"/>
      <c r="ANV48" s="271"/>
      <c r="ANW48" s="451"/>
      <c r="ANX48" s="454"/>
      <c r="ANY48" s="451"/>
      <c r="ANZ48" s="457"/>
      <c r="AOA48" s="271"/>
      <c r="AOB48" s="451"/>
      <c r="AOC48" s="454"/>
      <c r="AOD48" s="451"/>
      <c r="AOE48" s="457"/>
      <c r="AOF48" s="451"/>
      <c r="AOG48" s="457"/>
      <c r="AOH48" s="457"/>
      <c r="AOI48" s="457"/>
      <c r="AOJ48" s="271"/>
      <c r="AOK48" s="271"/>
      <c r="AOL48" s="451"/>
      <c r="AOM48" s="454"/>
      <c r="AON48" s="451"/>
      <c r="AOO48" s="454"/>
      <c r="AOP48" s="458"/>
      <c r="AOQ48" s="459"/>
      <c r="AOR48" s="460"/>
      <c r="AOS48" s="461"/>
      <c r="AOT48" s="462"/>
      <c r="AOU48" s="458"/>
      <c r="AOV48" s="451"/>
      <c r="AOW48" s="463"/>
      <c r="AOX48" s="451"/>
      <c r="AOY48" s="451"/>
      <c r="AOZ48" s="453"/>
      <c r="APB48" s="449"/>
      <c r="APC48" s="449"/>
      <c r="APD48" s="449"/>
      <c r="APE48" s="450"/>
      <c r="APF48" s="451"/>
      <c r="APG48" s="451"/>
      <c r="APH48" s="451"/>
      <c r="API48" s="449"/>
      <c r="APJ48" s="452"/>
      <c r="APK48" s="453"/>
      <c r="APL48" s="454"/>
      <c r="APM48" s="449"/>
      <c r="APN48" s="453"/>
      <c r="APO48" s="453"/>
      <c r="APP48" s="450"/>
      <c r="APQ48" s="454"/>
      <c r="APR48" s="455"/>
      <c r="APS48" s="453"/>
      <c r="APT48" s="456"/>
      <c r="APU48" s="453"/>
      <c r="APV48" s="456"/>
      <c r="APW48" s="454"/>
      <c r="APX48" s="451"/>
      <c r="APY48" s="454"/>
      <c r="APZ48" s="450"/>
      <c r="AQA48" s="456"/>
      <c r="AQB48" s="456"/>
      <c r="AQC48" s="456"/>
      <c r="AQD48" s="456"/>
      <c r="AQE48" s="271"/>
      <c r="AQF48" s="451"/>
      <c r="AQG48" s="454"/>
      <c r="AQH48" s="451"/>
      <c r="AQI48" s="457"/>
      <c r="AQJ48" s="271"/>
      <c r="AQK48" s="451"/>
      <c r="AQL48" s="454"/>
      <c r="AQM48" s="451"/>
      <c r="AQN48" s="457"/>
      <c r="AQO48" s="451"/>
      <c r="AQP48" s="457"/>
      <c r="AQQ48" s="457"/>
      <c r="AQR48" s="457"/>
      <c r="AQS48" s="271"/>
      <c r="AQT48" s="271"/>
      <c r="AQU48" s="451"/>
      <c r="AQV48" s="454"/>
      <c r="AQW48" s="451"/>
      <c r="AQX48" s="454"/>
      <c r="AQY48" s="458"/>
      <c r="AQZ48" s="459"/>
      <c r="ARA48" s="460"/>
      <c r="ARB48" s="461"/>
      <c r="ARC48" s="462"/>
      <c r="ARD48" s="458"/>
      <c r="ARE48" s="451"/>
      <c r="ARF48" s="463"/>
      <c r="ARG48" s="451"/>
      <c r="ARH48" s="451"/>
      <c r="ARI48" s="453"/>
      <c r="ARK48" s="449"/>
      <c r="ARL48" s="449"/>
      <c r="ARM48" s="449"/>
      <c r="ARN48" s="450"/>
      <c r="ARO48" s="451"/>
      <c r="ARP48" s="451"/>
      <c r="ARQ48" s="451"/>
      <c r="ARR48" s="449"/>
      <c r="ARS48" s="452"/>
      <c r="ART48" s="453"/>
      <c r="ARU48" s="454"/>
      <c r="ARV48" s="449"/>
      <c r="ARW48" s="453"/>
      <c r="ARX48" s="453"/>
      <c r="ARY48" s="450"/>
      <c r="ARZ48" s="454"/>
      <c r="ASA48" s="455"/>
      <c r="ASB48" s="453"/>
      <c r="ASC48" s="456"/>
      <c r="ASD48" s="453"/>
      <c r="ASE48" s="456"/>
      <c r="ASF48" s="454"/>
      <c r="ASG48" s="451"/>
      <c r="ASH48" s="454"/>
      <c r="ASI48" s="450"/>
      <c r="ASJ48" s="456"/>
      <c r="ASK48" s="456"/>
      <c r="ASL48" s="456"/>
      <c r="ASM48" s="456"/>
      <c r="ASN48" s="271"/>
      <c r="ASO48" s="451"/>
      <c r="ASP48" s="454"/>
      <c r="ASQ48" s="451"/>
      <c r="ASR48" s="457"/>
      <c r="ASS48" s="271"/>
      <c r="AST48" s="451"/>
      <c r="ASU48" s="454"/>
      <c r="ASV48" s="451"/>
      <c r="ASW48" s="457"/>
      <c r="ASX48" s="451"/>
      <c r="ASY48" s="457"/>
      <c r="ASZ48" s="457"/>
      <c r="ATA48" s="457"/>
      <c r="ATB48" s="271"/>
      <c r="ATC48" s="271"/>
      <c r="ATD48" s="451"/>
      <c r="ATE48" s="454"/>
      <c r="ATF48" s="451"/>
      <c r="ATG48" s="454"/>
      <c r="ATH48" s="458"/>
      <c r="ATI48" s="459"/>
      <c r="ATJ48" s="460"/>
      <c r="ATK48" s="461"/>
      <c r="ATL48" s="462"/>
      <c r="ATM48" s="458"/>
      <c r="ATN48" s="451"/>
      <c r="ATO48" s="463"/>
      <c r="ATP48" s="451"/>
      <c r="ATQ48" s="451"/>
      <c r="ATR48" s="453"/>
      <c r="ATT48" s="449"/>
      <c r="ATU48" s="449"/>
      <c r="ATV48" s="449"/>
      <c r="ATW48" s="450"/>
      <c r="ATX48" s="451"/>
      <c r="ATY48" s="451"/>
      <c r="ATZ48" s="451"/>
      <c r="AUA48" s="449"/>
      <c r="AUB48" s="452"/>
      <c r="AUC48" s="453"/>
      <c r="AUD48" s="454"/>
      <c r="AUE48" s="449"/>
      <c r="AUF48" s="453"/>
      <c r="AUG48" s="453"/>
      <c r="AUH48" s="450"/>
      <c r="AUI48" s="454"/>
      <c r="AUJ48" s="455"/>
      <c r="AUK48" s="453"/>
      <c r="AUL48" s="456"/>
      <c r="AUM48" s="453"/>
      <c r="AUN48" s="456"/>
      <c r="AUO48" s="454"/>
      <c r="AUP48" s="451"/>
      <c r="AUQ48" s="454"/>
      <c r="AUR48" s="450"/>
      <c r="AUS48" s="456"/>
      <c r="AUT48" s="456"/>
      <c r="AUU48" s="456"/>
      <c r="AUV48" s="456"/>
      <c r="AUW48" s="271"/>
      <c r="AUX48" s="451"/>
      <c r="AUY48" s="454"/>
      <c r="AUZ48" s="451"/>
      <c r="AVA48" s="457"/>
      <c r="AVB48" s="271"/>
      <c r="AVC48" s="451"/>
      <c r="AVD48" s="454"/>
      <c r="AVE48" s="451"/>
      <c r="AVF48" s="457"/>
      <c r="AVG48" s="451"/>
      <c r="AVH48" s="457"/>
      <c r="AVI48" s="457"/>
      <c r="AVJ48" s="457"/>
      <c r="AVK48" s="271"/>
      <c r="AVL48" s="271"/>
      <c r="AVM48" s="451"/>
      <c r="AVN48" s="454"/>
      <c r="AVO48" s="451"/>
      <c r="AVP48" s="454"/>
      <c r="AVQ48" s="458"/>
      <c r="AVR48" s="459"/>
      <c r="AVS48" s="460"/>
      <c r="AVT48" s="461"/>
      <c r="AVU48" s="462"/>
      <c r="AVV48" s="458"/>
      <c r="AVW48" s="451"/>
      <c r="AVX48" s="463"/>
      <c r="AVY48" s="451"/>
      <c r="AVZ48" s="451"/>
      <c r="AWA48" s="453"/>
      <c r="AWC48" s="449"/>
      <c r="AWD48" s="449"/>
      <c r="AWE48" s="449"/>
      <c r="AWF48" s="450"/>
      <c r="AWG48" s="451"/>
      <c r="AWH48" s="451"/>
      <c r="AWI48" s="451"/>
      <c r="AWJ48" s="449"/>
      <c r="AWK48" s="452"/>
      <c r="AWL48" s="453"/>
      <c r="AWM48" s="454"/>
      <c r="AWN48" s="449"/>
      <c r="AWO48" s="453"/>
      <c r="AWP48" s="453"/>
      <c r="AWQ48" s="450"/>
      <c r="AWR48" s="454"/>
      <c r="AWS48" s="455"/>
      <c r="AWT48" s="453"/>
      <c r="AWU48" s="456"/>
      <c r="AWV48" s="453"/>
      <c r="AWW48" s="456"/>
      <c r="AWX48" s="454"/>
      <c r="AWY48" s="451"/>
      <c r="AWZ48" s="454"/>
      <c r="AXA48" s="450"/>
      <c r="AXB48" s="456"/>
      <c r="AXC48" s="456"/>
      <c r="AXD48" s="456"/>
      <c r="AXE48" s="456"/>
      <c r="AXF48" s="271"/>
      <c r="AXG48" s="451"/>
      <c r="AXH48" s="454"/>
      <c r="AXI48" s="451"/>
      <c r="AXJ48" s="457"/>
      <c r="AXK48" s="271"/>
      <c r="AXL48" s="451"/>
      <c r="AXM48" s="454"/>
      <c r="AXN48" s="451"/>
      <c r="AXO48" s="457"/>
      <c r="AXP48" s="451"/>
      <c r="AXQ48" s="457"/>
      <c r="AXR48" s="457"/>
      <c r="AXS48" s="457"/>
      <c r="AXT48" s="271"/>
      <c r="AXU48" s="271"/>
      <c r="AXV48" s="451"/>
      <c r="AXW48" s="454"/>
      <c r="AXX48" s="451"/>
      <c r="AXY48" s="454"/>
      <c r="AXZ48" s="458"/>
      <c r="AYA48" s="459"/>
      <c r="AYB48" s="460"/>
      <c r="AYC48" s="461"/>
      <c r="AYD48" s="462"/>
      <c r="AYE48" s="458"/>
      <c r="AYF48" s="451"/>
      <c r="AYG48" s="463"/>
      <c r="AYH48" s="451"/>
      <c r="AYI48" s="451"/>
      <c r="AYJ48" s="453"/>
      <c r="AYL48" s="449"/>
      <c r="AYM48" s="449"/>
      <c r="AYN48" s="449"/>
      <c r="AYO48" s="450"/>
      <c r="AYP48" s="451"/>
      <c r="AYQ48" s="451"/>
      <c r="AYR48" s="451"/>
      <c r="AYS48" s="449"/>
      <c r="AYT48" s="452"/>
      <c r="AYU48" s="453"/>
      <c r="AYV48" s="454"/>
      <c r="AYW48" s="449"/>
      <c r="AYX48" s="453"/>
      <c r="AYY48" s="453"/>
      <c r="AYZ48" s="450"/>
      <c r="AZA48" s="454"/>
      <c r="AZB48" s="455"/>
      <c r="AZC48" s="453"/>
      <c r="AZD48" s="456"/>
      <c r="AZE48" s="453"/>
      <c r="AZF48" s="456"/>
      <c r="AZG48" s="454"/>
      <c r="AZH48" s="451"/>
      <c r="AZI48" s="454"/>
      <c r="AZJ48" s="450"/>
      <c r="AZK48" s="456"/>
      <c r="AZL48" s="456"/>
      <c r="AZM48" s="456"/>
      <c r="AZN48" s="456"/>
      <c r="AZO48" s="271"/>
      <c r="AZP48" s="451"/>
      <c r="AZQ48" s="454"/>
      <c r="AZR48" s="451"/>
      <c r="AZS48" s="457"/>
      <c r="AZT48" s="271"/>
      <c r="AZU48" s="451"/>
      <c r="AZV48" s="454"/>
      <c r="AZW48" s="451"/>
      <c r="AZX48" s="457"/>
      <c r="AZY48" s="451"/>
      <c r="AZZ48" s="457"/>
      <c r="BAA48" s="457"/>
      <c r="BAB48" s="457"/>
      <c r="BAC48" s="271"/>
      <c r="BAD48" s="271"/>
      <c r="BAE48" s="451"/>
      <c r="BAF48" s="454"/>
      <c r="BAG48" s="451"/>
      <c r="BAH48" s="454"/>
      <c r="BAI48" s="458"/>
      <c r="BAJ48" s="459"/>
      <c r="BAK48" s="460"/>
      <c r="BAL48" s="461"/>
      <c r="BAM48" s="462"/>
      <c r="BAN48" s="458"/>
      <c r="BAO48" s="451"/>
      <c r="BAP48" s="463"/>
      <c r="BAQ48" s="451"/>
      <c r="BAR48" s="451"/>
      <c r="BAS48" s="453"/>
      <c r="BAU48" s="449"/>
      <c r="BAV48" s="449"/>
      <c r="BAW48" s="449"/>
      <c r="BAX48" s="450"/>
      <c r="BAY48" s="451"/>
      <c r="BAZ48" s="451"/>
      <c r="BBA48" s="451"/>
      <c r="BBB48" s="449"/>
      <c r="BBC48" s="452"/>
      <c r="BBD48" s="453"/>
      <c r="BBE48" s="454"/>
      <c r="BBF48" s="449"/>
      <c r="BBG48" s="453"/>
      <c r="BBH48" s="453"/>
      <c r="BBI48" s="450"/>
      <c r="BBJ48" s="454"/>
      <c r="BBK48" s="455"/>
      <c r="BBL48" s="453"/>
      <c r="BBM48" s="456"/>
      <c r="BBN48" s="453"/>
      <c r="BBO48" s="456"/>
      <c r="BBP48" s="454"/>
      <c r="BBQ48" s="451"/>
      <c r="BBR48" s="454"/>
      <c r="BBS48" s="450"/>
      <c r="BBT48" s="456"/>
      <c r="BBU48" s="456"/>
      <c r="BBV48" s="456"/>
      <c r="BBW48" s="456"/>
      <c r="BBX48" s="271"/>
      <c r="BBY48" s="451"/>
      <c r="BBZ48" s="454"/>
      <c r="BCA48" s="451"/>
      <c r="BCB48" s="457"/>
      <c r="BCC48" s="271"/>
      <c r="BCD48" s="451"/>
      <c r="BCE48" s="454"/>
      <c r="BCF48" s="451"/>
      <c r="BCG48" s="457"/>
      <c r="BCH48" s="451"/>
      <c r="BCI48" s="457"/>
      <c r="BCJ48" s="457"/>
      <c r="BCK48" s="457"/>
      <c r="BCL48" s="271"/>
      <c r="BCM48" s="271"/>
      <c r="BCN48" s="451"/>
      <c r="BCO48" s="454"/>
      <c r="BCP48" s="451"/>
      <c r="BCQ48" s="454"/>
      <c r="BCR48" s="458"/>
      <c r="BCS48" s="459"/>
      <c r="BCT48" s="460"/>
      <c r="BCU48" s="461"/>
      <c r="BCV48" s="462"/>
      <c r="BCW48" s="458"/>
      <c r="BCX48" s="451"/>
      <c r="BCY48" s="463"/>
      <c r="BCZ48" s="451"/>
      <c r="BDA48" s="451"/>
      <c r="BDB48" s="453"/>
      <c r="BDD48" s="449"/>
      <c r="BDE48" s="449"/>
      <c r="BDF48" s="449"/>
      <c r="BDG48" s="450"/>
      <c r="BDH48" s="451"/>
      <c r="BDI48" s="451"/>
      <c r="BDJ48" s="451"/>
      <c r="BDK48" s="449"/>
      <c r="BDL48" s="452"/>
      <c r="BDM48" s="453"/>
      <c r="BDN48" s="454"/>
      <c r="BDO48" s="449"/>
      <c r="BDP48" s="453"/>
      <c r="BDQ48" s="453"/>
      <c r="BDR48" s="450"/>
      <c r="BDS48" s="454"/>
      <c r="BDT48" s="455"/>
      <c r="BDU48" s="453"/>
      <c r="BDV48" s="456"/>
      <c r="BDW48" s="453"/>
      <c r="BDX48" s="456"/>
      <c r="BDY48" s="454"/>
      <c r="BDZ48" s="451"/>
      <c r="BEA48" s="454"/>
      <c r="BEB48" s="450"/>
      <c r="BEC48" s="456"/>
      <c r="BED48" s="456"/>
      <c r="BEE48" s="456"/>
      <c r="BEF48" s="456"/>
      <c r="BEG48" s="271"/>
      <c r="BEH48" s="451"/>
      <c r="BEI48" s="454"/>
      <c r="BEJ48" s="451"/>
      <c r="BEK48" s="457"/>
      <c r="BEL48" s="271"/>
      <c r="BEM48" s="451"/>
      <c r="BEN48" s="454"/>
      <c r="BEO48" s="451"/>
      <c r="BEP48" s="457"/>
      <c r="BEQ48" s="451"/>
      <c r="BER48" s="457"/>
      <c r="BES48" s="457"/>
      <c r="BET48" s="457"/>
      <c r="BEU48" s="271"/>
      <c r="BEV48" s="271"/>
      <c r="BEW48" s="451"/>
      <c r="BEX48" s="454"/>
      <c r="BEY48" s="451"/>
      <c r="BEZ48" s="454"/>
      <c r="BFA48" s="458"/>
      <c r="BFB48" s="459"/>
      <c r="BFC48" s="460"/>
      <c r="BFD48" s="461"/>
      <c r="BFE48" s="462"/>
      <c r="BFF48" s="458"/>
      <c r="BFG48" s="451"/>
      <c r="BFH48" s="463"/>
      <c r="BFI48" s="451"/>
      <c r="BFJ48" s="451"/>
      <c r="BFK48" s="453"/>
      <c r="BFM48" s="449"/>
      <c r="BFN48" s="449"/>
      <c r="BFO48" s="449"/>
      <c r="BFP48" s="450"/>
      <c r="BFQ48" s="451"/>
      <c r="BFR48" s="451"/>
      <c r="BFS48" s="451"/>
      <c r="BFT48" s="449"/>
      <c r="BFU48" s="452"/>
      <c r="BFV48" s="453"/>
      <c r="BFW48" s="454"/>
      <c r="BFX48" s="449"/>
      <c r="BFY48" s="453"/>
      <c r="BFZ48" s="453"/>
      <c r="BGA48" s="450"/>
      <c r="BGB48" s="454"/>
      <c r="BGC48" s="455"/>
      <c r="BGD48" s="453"/>
      <c r="BGE48" s="456"/>
      <c r="BGF48" s="453"/>
      <c r="BGG48" s="456"/>
      <c r="BGH48" s="454"/>
      <c r="BGI48" s="451"/>
      <c r="BGJ48" s="454"/>
      <c r="BGK48" s="450"/>
      <c r="BGL48" s="456"/>
      <c r="BGM48" s="456"/>
      <c r="BGN48" s="456"/>
      <c r="BGO48" s="456"/>
      <c r="BGP48" s="271"/>
      <c r="BGQ48" s="451"/>
      <c r="BGR48" s="454"/>
      <c r="BGS48" s="451"/>
      <c r="BGT48" s="457"/>
      <c r="BGU48" s="271"/>
      <c r="BGV48" s="451"/>
      <c r="BGW48" s="454"/>
      <c r="BGX48" s="451"/>
      <c r="BGY48" s="457"/>
      <c r="BGZ48" s="451"/>
      <c r="BHA48" s="457"/>
      <c r="BHB48" s="457"/>
      <c r="BHC48" s="457"/>
      <c r="BHD48" s="271"/>
      <c r="BHE48" s="271"/>
      <c r="BHF48" s="451"/>
      <c r="BHG48" s="454"/>
      <c r="BHH48" s="451"/>
      <c r="BHI48" s="454"/>
      <c r="BHJ48" s="458"/>
      <c r="BHK48" s="459"/>
      <c r="BHL48" s="460"/>
      <c r="BHM48" s="461"/>
      <c r="BHN48" s="462"/>
      <c r="BHO48" s="458"/>
      <c r="BHP48" s="451"/>
      <c r="BHQ48" s="463"/>
      <c r="BHR48" s="451"/>
      <c r="BHS48" s="451"/>
      <c r="BHT48" s="453"/>
      <c r="BHV48" s="449"/>
      <c r="BHW48" s="449"/>
      <c r="BHX48" s="449"/>
      <c r="BHY48" s="450"/>
      <c r="BHZ48" s="451"/>
      <c r="BIA48" s="451"/>
      <c r="BIB48" s="451"/>
      <c r="BIC48" s="449"/>
      <c r="BID48" s="452"/>
      <c r="BIE48" s="453"/>
      <c r="BIF48" s="454"/>
      <c r="BIG48" s="449"/>
      <c r="BIH48" s="453"/>
      <c r="BII48" s="453"/>
      <c r="BIJ48" s="450"/>
      <c r="BIK48" s="454"/>
      <c r="BIL48" s="455"/>
      <c r="BIM48" s="453"/>
      <c r="BIN48" s="456"/>
      <c r="BIO48" s="453"/>
      <c r="BIP48" s="456"/>
      <c r="BIQ48" s="454"/>
      <c r="BIR48" s="451"/>
      <c r="BIS48" s="454"/>
      <c r="BIT48" s="450"/>
      <c r="BIU48" s="456"/>
      <c r="BIV48" s="456"/>
      <c r="BIW48" s="456"/>
      <c r="BIX48" s="456"/>
      <c r="BIY48" s="271"/>
      <c r="BIZ48" s="451"/>
      <c r="BJA48" s="454"/>
      <c r="BJB48" s="451"/>
      <c r="BJC48" s="457"/>
      <c r="BJD48" s="271"/>
      <c r="BJE48" s="451"/>
      <c r="BJF48" s="454"/>
      <c r="BJG48" s="451"/>
      <c r="BJH48" s="457"/>
      <c r="BJI48" s="451"/>
      <c r="BJJ48" s="457"/>
      <c r="BJK48" s="457"/>
      <c r="BJL48" s="457"/>
      <c r="BJM48" s="271"/>
      <c r="BJN48" s="271"/>
      <c r="BJO48" s="451"/>
      <c r="BJP48" s="454"/>
      <c r="BJQ48" s="451"/>
      <c r="BJR48" s="454"/>
      <c r="BJS48" s="458"/>
      <c r="BJT48" s="459"/>
      <c r="BJU48" s="460"/>
      <c r="BJV48" s="461"/>
      <c r="BJW48" s="462"/>
      <c r="BJX48" s="458"/>
      <c r="BJY48" s="451"/>
      <c r="BJZ48" s="463"/>
      <c r="BKA48" s="451"/>
      <c r="BKB48" s="451"/>
      <c r="BKC48" s="453"/>
      <c r="BKE48" s="449"/>
      <c r="BKF48" s="449"/>
      <c r="BKG48" s="449"/>
      <c r="BKH48" s="450"/>
      <c r="BKI48" s="451"/>
      <c r="BKJ48" s="451"/>
      <c r="BKK48" s="451"/>
      <c r="BKL48" s="449"/>
      <c r="BKM48" s="452"/>
      <c r="BKN48" s="453"/>
      <c r="BKO48" s="454"/>
      <c r="BKP48" s="449"/>
      <c r="BKQ48" s="453"/>
      <c r="BKR48" s="453"/>
      <c r="BKS48" s="450"/>
      <c r="BKT48" s="454"/>
      <c r="BKU48" s="455"/>
      <c r="BKV48" s="453"/>
      <c r="BKW48" s="456"/>
      <c r="BKX48" s="453"/>
      <c r="BKY48" s="456"/>
      <c r="BKZ48" s="454"/>
      <c r="BLA48" s="451"/>
      <c r="BLB48" s="454"/>
      <c r="BLC48" s="450"/>
      <c r="BLD48" s="456"/>
      <c r="BLE48" s="456"/>
      <c r="BLF48" s="456"/>
      <c r="BLG48" s="456"/>
      <c r="BLH48" s="271"/>
      <c r="BLI48" s="451"/>
      <c r="BLJ48" s="454"/>
      <c r="BLK48" s="451"/>
      <c r="BLL48" s="457"/>
      <c r="BLM48" s="271"/>
      <c r="BLN48" s="451"/>
      <c r="BLO48" s="454"/>
      <c r="BLP48" s="451"/>
      <c r="BLQ48" s="457"/>
      <c r="BLR48" s="451"/>
      <c r="BLS48" s="457"/>
      <c r="BLT48" s="457"/>
      <c r="BLU48" s="457"/>
      <c r="BLV48" s="271"/>
      <c r="BLW48" s="271"/>
      <c r="BLX48" s="451"/>
      <c r="BLY48" s="454"/>
      <c r="BLZ48" s="451"/>
      <c r="BMA48" s="454"/>
      <c r="BMB48" s="458"/>
      <c r="BMC48" s="459"/>
      <c r="BMD48" s="460"/>
      <c r="BME48" s="461"/>
      <c r="BMF48" s="462"/>
      <c r="BMG48" s="458"/>
      <c r="BMH48" s="451"/>
      <c r="BMI48" s="463"/>
      <c r="BMJ48" s="451"/>
      <c r="BMK48" s="451"/>
      <c r="BML48" s="453"/>
      <c r="BMN48" s="449"/>
      <c r="BMO48" s="449"/>
      <c r="BMP48" s="449"/>
      <c r="BMQ48" s="450"/>
      <c r="BMR48" s="451"/>
      <c r="BMS48" s="451"/>
      <c r="BMT48" s="451"/>
      <c r="BMU48" s="449"/>
      <c r="BMV48" s="452"/>
      <c r="BMW48" s="453"/>
      <c r="BMX48" s="454"/>
      <c r="BMY48" s="449"/>
      <c r="BMZ48" s="453"/>
      <c r="BNA48" s="453"/>
      <c r="BNB48" s="450"/>
      <c r="BNC48" s="454"/>
      <c r="BND48" s="455"/>
      <c r="BNE48" s="453"/>
      <c r="BNF48" s="456"/>
      <c r="BNG48" s="453"/>
      <c r="BNH48" s="456"/>
      <c r="BNI48" s="454"/>
      <c r="BNJ48" s="451"/>
      <c r="BNK48" s="454"/>
      <c r="BNL48" s="450"/>
      <c r="BNM48" s="456"/>
      <c r="BNN48" s="456"/>
      <c r="BNO48" s="456"/>
      <c r="BNP48" s="456"/>
      <c r="BNQ48" s="271"/>
      <c r="BNR48" s="451"/>
      <c r="BNS48" s="454"/>
      <c r="BNT48" s="451"/>
      <c r="BNU48" s="457"/>
      <c r="BNV48" s="271"/>
      <c r="BNW48" s="451"/>
      <c r="BNX48" s="454"/>
      <c r="BNY48" s="451"/>
      <c r="BNZ48" s="457"/>
      <c r="BOA48" s="451"/>
      <c r="BOB48" s="457"/>
      <c r="BOC48" s="457"/>
      <c r="BOD48" s="457"/>
      <c r="BOE48" s="271"/>
      <c r="BOF48" s="271"/>
      <c r="BOG48" s="451"/>
      <c r="BOH48" s="454"/>
      <c r="BOI48" s="451"/>
      <c r="BOJ48" s="454"/>
      <c r="BOK48" s="458"/>
      <c r="BOL48" s="459"/>
      <c r="BOM48" s="460"/>
      <c r="BON48" s="461"/>
      <c r="BOO48" s="462"/>
      <c r="BOP48" s="458"/>
      <c r="BOQ48" s="451"/>
      <c r="BOR48" s="463"/>
      <c r="BOS48" s="451"/>
      <c r="BOT48" s="451"/>
      <c r="BOU48" s="453"/>
      <c r="BOW48" s="449"/>
      <c r="BOX48" s="449"/>
      <c r="BOY48" s="449"/>
      <c r="BOZ48" s="450"/>
      <c r="BPA48" s="451"/>
      <c r="BPB48" s="451"/>
      <c r="BPC48" s="451"/>
      <c r="BPD48" s="449"/>
      <c r="BPE48" s="452"/>
      <c r="BPF48" s="453"/>
      <c r="BPG48" s="454"/>
      <c r="BPH48" s="449"/>
      <c r="BPI48" s="453"/>
      <c r="BPJ48" s="453"/>
      <c r="BPK48" s="450"/>
      <c r="BPL48" s="454"/>
      <c r="BPM48" s="455"/>
      <c r="BPN48" s="453"/>
      <c r="BPO48" s="456"/>
      <c r="BPP48" s="453"/>
      <c r="BPQ48" s="456"/>
      <c r="BPR48" s="454"/>
      <c r="BPS48" s="451"/>
      <c r="BPT48" s="454"/>
      <c r="BPU48" s="450"/>
      <c r="BPV48" s="456"/>
      <c r="BPW48" s="456"/>
      <c r="BPX48" s="456"/>
      <c r="BPY48" s="456"/>
      <c r="BPZ48" s="271"/>
      <c r="BQA48" s="451"/>
      <c r="BQB48" s="454"/>
      <c r="BQC48" s="451"/>
      <c r="BQD48" s="457"/>
      <c r="BQE48" s="271"/>
      <c r="BQF48" s="451"/>
      <c r="BQG48" s="454"/>
      <c r="BQH48" s="451"/>
      <c r="BQI48" s="457"/>
      <c r="BQJ48" s="451"/>
      <c r="BQK48" s="457"/>
      <c r="BQL48" s="457"/>
      <c r="BQM48" s="457"/>
      <c r="BQN48" s="271"/>
      <c r="BQO48" s="271"/>
      <c r="BQP48" s="451"/>
      <c r="BQQ48" s="454"/>
      <c r="BQR48" s="451"/>
      <c r="BQS48" s="454"/>
      <c r="BQT48" s="458"/>
      <c r="BQU48" s="459"/>
      <c r="BQV48" s="460"/>
      <c r="BQW48" s="461"/>
      <c r="BQX48" s="462"/>
      <c r="BQY48" s="458"/>
      <c r="BQZ48" s="451"/>
      <c r="BRA48" s="463"/>
      <c r="BRB48" s="451"/>
      <c r="BRC48" s="451"/>
      <c r="BRD48" s="453"/>
      <c r="BRF48" s="449"/>
      <c r="BRG48" s="449"/>
      <c r="BRH48" s="449"/>
      <c r="BRI48" s="450"/>
      <c r="BRJ48" s="451"/>
      <c r="BRK48" s="451"/>
      <c r="BRL48" s="451"/>
      <c r="BRM48" s="449"/>
      <c r="BRN48" s="452"/>
      <c r="BRO48" s="453"/>
      <c r="BRP48" s="454"/>
      <c r="BRQ48" s="449"/>
      <c r="BRR48" s="453"/>
      <c r="BRS48" s="453"/>
      <c r="BRT48" s="450"/>
      <c r="BRU48" s="454"/>
      <c r="BRV48" s="455"/>
      <c r="BRW48" s="453"/>
      <c r="BRX48" s="456"/>
      <c r="BRY48" s="453"/>
      <c r="BRZ48" s="456"/>
      <c r="BSA48" s="454"/>
      <c r="BSB48" s="451"/>
      <c r="BSC48" s="454"/>
      <c r="BSD48" s="450"/>
      <c r="BSE48" s="456"/>
      <c r="BSF48" s="456"/>
      <c r="BSG48" s="456"/>
      <c r="BSH48" s="456"/>
      <c r="BSI48" s="271"/>
      <c r="BSJ48" s="451"/>
      <c r="BSK48" s="454"/>
      <c r="BSL48" s="451"/>
      <c r="BSM48" s="457"/>
      <c r="BSN48" s="271"/>
      <c r="BSO48" s="451"/>
      <c r="BSP48" s="454"/>
      <c r="BSQ48" s="451"/>
      <c r="BSR48" s="457"/>
      <c r="BSS48" s="451"/>
      <c r="BST48" s="457"/>
      <c r="BSU48" s="457"/>
      <c r="BSV48" s="457"/>
      <c r="BSW48" s="271"/>
      <c r="BSX48" s="271"/>
      <c r="BSY48" s="451"/>
      <c r="BSZ48" s="454"/>
      <c r="BTA48" s="451"/>
      <c r="BTB48" s="454"/>
      <c r="BTC48" s="458"/>
      <c r="BTD48" s="459"/>
      <c r="BTE48" s="460"/>
      <c r="BTF48" s="461"/>
      <c r="BTG48" s="462"/>
      <c r="BTH48" s="458"/>
      <c r="BTI48" s="451"/>
      <c r="BTJ48" s="463"/>
      <c r="BTK48" s="451"/>
      <c r="BTL48" s="451"/>
      <c r="BTM48" s="453"/>
      <c r="BTO48" s="449"/>
      <c r="BTP48" s="449"/>
      <c r="BTQ48" s="449"/>
      <c r="BTR48" s="450"/>
      <c r="BTS48" s="451"/>
      <c r="BTT48" s="451"/>
      <c r="BTU48" s="451"/>
      <c r="BTV48" s="449"/>
      <c r="BTW48" s="452"/>
      <c r="BTX48" s="453"/>
      <c r="BTY48" s="454"/>
      <c r="BTZ48" s="449"/>
      <c r="BUA48" s="453"/>
      <c r="BUB48" s="453"/>
      <c r="BUC48" s="450"/>
      <c r="BUD48" s="454"/>
      <c r="BUE48" s="455"/>
      <c r="BUF48" s="453"/>
      <c r="BUG48" s="456"/>
      <c r="BUH48" s="453"/>
      <c r="BUI48" s="456"/>
      <c r="BUJ48" s="454"/>
      <c r="BUK48" s="451"/>
      <c r="BUL48" s="454"/>
      <c r="BUM48" s="450"/>
      <c r="BUN48" s="456"/>
      <c r="BUO48" s="456"/>
      <c r="BUP48" s="456"/>
      <c r="BUQ48" s="456"/>
      <c r="BUR48" s="271"/>
      <c r="BUS48" s="451"/>
      <c r="BUT48" s="454"/>
      <c r="BUU48" s="451"/>
      <c r="BUV48" s="457"/>
      <c r="BUW48" s="271"/>
      <c r="BUX48" s="451"/>
      <c r="BUY48" s="454"/>
      <c r="BUZ48" s="451"/>
      <c r="BVA48" s="457"/>
      <c r="BVB48" s="451"/>
      <c r="BVC48" s="457"/>
      <c r="BVD48" s="457"/>
      <c r="BVE48" s="457"/>
      <c r="BVF48" s="271"/>
      <c r="BVG48" s="271"/>
      <c r="BVH48" s="451"/>
      <c r="BVI48" s="454"/>
      <c r="BVJ48" s="451"/>
      <c r="BVK48" s="454"/>
      <c r="BVL48" s="458"/>
      <c r="BVM48" s="459"/>
      <c r="BVN48" s="460"/>
      <c r="BVO48" s="461"/>
      <c r="BVP48" s="462"/>
      <c r="BVQ48" s="458"/>
      <c r="BVR48" s="451"/>
      <c r="BVS48" s="463"/>
      <c r="BVT48" s="451"/>
      <c r="BVU48" s="451"/>
      <c r="BVV48" s="453"/>
      <c r="BVX48" s="449"/>
      <c r="BVY48" s="449"/>
      <c r="BVZ48" s="449"/>
      <c r="BWA48" s="450"/>
      <c r="BWB48" s="451"/>
      <c r="BWC48" s="451"/>
      <c r="BWD48" s="451"/>
      <c r="BWE48" s="449"/>
      <c r="BWF48" s="452"/>
      <c r="BWG48" s="453"/>
      <c r="BWH48" s="454"/>
      <c r="BWI48" s="449"/>
      <c r="BWJ48" s="453"/>
      <c r="BWK48" s="453"/>
      <c r="BWL48" s="450"/>
      <c r="BWM48" s="454"/>
      <c r="BWN48" s="455"/>
      <c r="BWO48" s="453"/>
      <c r="BWP48" s="456"/>
      <c r="BWQ48" s="453"/>
      <c r="BWR48" s="456"/>
      <c r="BWS48" s="454"/>
      <c r="BWT48" s="451"/>
      <c r="BWU48" s="454"/>
      <c r="BWV48" s="450"/>
      <c r="BWW48" s="456"/>
      <c r="BWX48" s="456"/>
      <c r="BWY48" s="456"/>
      <c r="BWZ48" s="456"/>
      <c r="BXA48" s="271"/>
      <c r="BXB48" s="451"/>
      <c r="BXC48" s="454"/>
      <c r="BXD48" s="451"/>
      <c r="BXE48" s="457"/>
      <c r="BXF48" s="271"/>
      <c r="BXG48" s="451"/>
      <c r="BXH48" s="454"/>
      <c r="BXI48" s="451"/>
      <c r="BXJ48" s="457"/>
      <c r="BXK48" s="451"/>
      <c r="BXL48" s="457"/>
      <c r="BXM48" s="457"/>
      <c r="BXN48" s="457"/>
      <c r="BXO48" s="271"/>
      <c r="BXP48" s="271"/>
      <c r="BXQ48" s="451"/>
      <c r="BXR48" s="454"/>
      <c r="BXS48" s="451"/>
      <c r="BXT48" s="454"/>
      <c r="BXU48" s="458"/>
      <c r="BXV48" s="459"/>
      <c r="BXW48" s="460"/>
      <c r="BXX48" s="461"/>
      <c r="BXY48" s="462"/>
      <c r="BXZ48" s="458"/>
      <c r="BYA48" s="451"/>
      <c r="BYB48" s="463"/>
      <c r="BYC48" s="451"/>
      <c r="BYD48" s="451"/>
      <c r="BYE48" s="453"/>
      <c r="BYG48" s="449"/>
      <c r="BYH48" s="449"/>
      <c r="BYI48" s="449"/>
      <c r="BYJ48" s="450"/>
      <c r="BYK48" s="451"/>
      <c r="BYL48" s="451"/>
      <c r="BYM48" s="451"/>
      <c r="BYN48" s="449"/>
      <c r="BYO48" s="452"/>
      <c r="BYP48" s="453"/>
      <c r="BYQ48" s="454"/>
      <c r="BYR48" s="449"/>
      <c r="BYS48" s="453"/>
      <c r="BYT48" s="453"/>
      <c r="BYU48" s="450"/>
      <c r="BYV48" s="454"/>
      <c r="BYW48" s="455"/>
      <c r="BYX48" s="453"/>
      <c r="BYY48" s="456"/>
      <c r="BYZ48" s="453"/>
      <c r="BZA48" s="456"/>
      <c r="BZB48" s="454"/>
      <c r="BZC48" s="451"/>
      <c r="BZD48" s="454"/>
      <c r="BZE48" s="450"/>
      <c r="BZF48" s="456"/>
      <c r="BZG48" s="456"/>
      <c r="BZH48" s="456"/>
      <c r="BZI48" s="456"/>
      <c r="BZJ48" s="271"/>
      <c r="BZK48" s="451"/>
      <c r="BZL48" s="454"/>
      <c r="BZM48" s="451"/>
      <c r="BZN48" s="457"/>
      <c r="BZO48" s="271"/>
      <c r="BZP48" s="451"/>
      <c r="BZQ48" s="454"/>
      <c r="BZR48" s="451"/>
      <c r="BZS48" s="457"/>
      <c r="BZT48" s="451"/>
      <c r="BZU48" s="457"/>
      <c r="BZV48" s="457"/>
      <c r="BZW48" s="457"/>
      <c r="BZX48" s="271"/>
      <c r="BZY48" s="271"/>
      <c r="BZZ48" s="451"/>
      <c r="CAA48" s="454"/>
      <c r="CAB48" s="451"/>
      <c r="CAC48" s="454"/>
      <c r="CAD48" s="458"/>
      <c r="CAE48" s="459"/>
      <c r="CAF48" s="460"/>
      <c r="CAG48" s="461"/>
      <c r="CAH48" s="462"/>
      <c r="CAI48" s="458"/>
      <c r="CAJ48" s="451"/>
      <c r="CAK48" s="463"/>
      <c r="CAL48" s="451"/>
      <c r="CAM48" s="451"/>
      <c r="CAN48" s="453"/>
      <c r="CAP48" s="449"/>
      <c r="CAQ48" s="449"/>
      <c r="CAR48" s="449"/>
      <c r="CAS48" s="450"/>
      <c r="CAT48" s="451"/>
      <c r="CAU48" s="451"/>
      <c r="CAV48" s="451"/>
      <c r="CAW48" s="449"/>
      <c r="CAX48" s="452"/>
      <c r="CAY48" s="453"/>
      <c r="CAZ48" s="454"/>
      <c r="CBA48" s="449"/>
      <c r="CBB48" s="453"/>
      <c r="CBC48" s="453"/>
      <c r="CBD48" s="450"/>
      <c r="CBE48" s="454"/>
      <c r="CBF48" s="455"/>
      <c r="CBG48" s="453"/>
      <c r="CBH48" s="456"/>
      <c r="CBI48" s="453"/>
      <c r="CBJ48" s="456"/>
      <c r="CBK48" s="454"/>
      <c r="CBL48" s="451"/>
      <c r="CBM48" s="454"/>
      <c r="CBN48" s="450"/>
      <c r="CBO48" s="456"/>
      <c r="CBP48" s="456"/>
      <c r="CBQ48" s="456"/>
      <c r="CBR48" s="456"/>
      <c r="CBS48" s="271"/>
      <c r="CBT48" s="451"/>
      <c r="CBU48" s="454"/>
      <c r="CBV48" s="451"/>
      <c r="CBW48" s="457"/>
      <c r="CBX48" s="271"/>
      <c r="CBY48" s="451"/>
      <c r="CBZ48" s="454"/>
      <c r="CCA48" s="451"/>
      <c r="CCB48" s="457"/>
      <c r="CCC48" s="451"/>
      <c r="CCD48" s="457"/>
      <c r="CCE48" s="457"/>
      <c r="CCF48" s="457"/>
      <c r="CCG48" s="271"/>
      <c r="CCH48" s="271"/>
      <c r="CCI48" s="451"/>
      <c r="CCJ48" s="454"/>
      <c r="CCK48" s="451"/>
      <c r="CCL48" s="454"/>
      <c r="CCM48" s="458"/>
      <c r="CCN48" s="459"/>
      <c r="CCO48" s="460"/>
      <c r="CCP48" s="461"/>
      <c r="CCQ48" s="462"/>
      <c r="CCR48" s="458"/>
      <c r="CCS48" s="451"/>
      <c r="CCT48" s="463"/>
      <c r="CCU48" s="451"/>
      <c r="CCV48" s="451"/>
      <c r="CCW48" s="453"/>
      <c r="CCY48" s="449"/>
      <c r="CCZ48" s="449"/>
      <c r="CDA48" s="449"/>
      <c r="CDB48" s="450"/>
      <c r="CDC48" s="451"/>
      <c r="CDD48" s="451"/>
      <c r="CDE48" s="451"/>
      <c r="CDF48" s="449"/>
      <c r="CDG48" s="452"/>
      <c r="CDH48" s="453"/>
      <c r="CDI48" s="454"/>
      <c r="CDJ48" s="449"/>
      <c r="CDK48" s="453"/>
      <c r="CDL48" s="453"/>
      <c r="CDM48" s="450"/>
      <c r="CDN48" s="454"/>
      <c r="CDO48" s="455"/>
      <c r="CDP48" s="453"/>
      <c r="CDQ48" s="456"/>
      <c r="CDR48" s="453"/>
      <c r="CDS48" s="456"/>
      <c r="CDT48" s="454"/>
      <c r="CDU48" s="451"/>
      <c r="CDV48" s="454"/>
      <c r="CDW48" s="450"/>
      <c r="CDX48" s="456"/>
      <c r="CDY48" s="456"/>
      <c r="CDZ48" s="456"/>
      <c r="CEA48" s="456"/>
      <c r="CEB48" s="271"/>
      <c r="CEC48" s="451"/>
      <c r="CED48" s="454"/>
      <c r="CEE48" s="451"/>
      <c r="CEF48" s="457"/>
      <c r="CEG48" s="271"/>
      <c r="CEH48" s="451"/>
      <c r="CEI48" s="454"/>
      <c r="CEJ48" s="451"/>
      <c r="CEK48" s="457"/>
      <c r="CEL48" s="451"/>
      <c r="CEM48" s="457"/>
      <c r="CEN48" s="457"/>
      <c r="CEO48" s="457"/>
      <c r="CEP48" s="271"/>
      <c r="CEQ48" s="271"/>
      <c r="CER48" s="451"/>
      <c r="CES48" s="454"/>
      <c r="CET48" s="451"/>
      <c r="CEU48" s="454"/>
      <c r="CEV48" s="458"/>
      <c r="CEW48" s="459"/>
      <c r="CEX48" s="460"/>
      <c r="CEY48" s="461"/>
      <c r="CEZ48" s="462"/>
      <c r="CFA48" s="458"/>
      <c r="CFB48" s="451"/>
      <c r="CFC48" s="463"/>
      <c r="CFD48" s="451"/>
      <c r="CFE48" s="451"/>
      <c r="CFF48" s="453"/>
      <c r="CFH48" s="449"/>
      <c r="CFI48" s="449"/>
      <c r="CFJ48" s="449"/>
      <c r="CFK48" s="450"/>
      <c r="CFL48" s="451"/>
      <c r="CFM48" s="451"/>
      <c r="CFN48" s="451"/>
      <c r="CFO48" s="449"/>
      <c r="CFP48" s="452"/>
      <c r="CFQ48" s="453"/>
      <c r="CFR48" s="454"/>
      <c r="CFS48" s="449"/>
      <c r="CFT48" s="453"/>
      <c r="CFU48" s="453"/>
      <c r="CFV48" s="450"/>
      <c r="CFW48" s="454"/>
      <c r="CFX48" s="455"/>
      <c r="CFY48" s="453"/>
      <c r="CFZ48" s="456"/>
      <c r="CGA48" s="453"/>
      <c r="CGB48" s="456"/>
      <c r="CGC48" s="454"/>
      <c r="CGD48" s="451"/>
      <c r="CGE48" s="454"/>
      <c r="CGF48" s="450"/>
      <c r="CGG48" s="456"/>
      <c r="CGH48" s="456"/>
      <c r="CGI48" s="456"/>
      <c r="CGJ48" s="456"/>
      <c r="CGK48" s="271"/>
      <c r="CGL48" s="451"/>
      <c r="CGM48" s="454"/>
      <c r="CGN48" s="451"/>
      <c r="CGO48" s="457"/>
      <c r="CGP48" s="271"/>
      <c r="CGQ48" s="451"/>
      <c r="CGR48" s="454"/>
      <c r="CGS48" s="451"/>
      <c r="CGT48" s="457"/>
      <c r="CGU48" s="451"/>
      <c r="CGV48" s="457"/>
      <c r="CGW48" s="457"/>
      <c r="CGX48" s="457"/>
      <c r="CGY48" s="271"/>
      <c r="CGZ48" s="271"/>
      <c r="CHA48" s="451"/>
      <c r="CHB48" s="454"/>
      <c r="CHC48" s="451"/>
      <c r="CHD48" s="454"/>
      <c r="CHE48" s="458"/>
      <c r="CHF48" s="459"/>
      <c r="CHG48" s="460"/>
      <c r="CHH48" s="461"/>
      <c r="CHI48" s="462"/>
      <c r="CHJ48" s="458"/>
      <c r="CHK48" s="451"/>
      <c r="CHL48" s="463"/>
      <c r="CHM48" s="451"/>
      <c r="CHN48" s="451"/>
      <c r="CHO48" s="453"/>
      <c r="CHQ48" s="449"/>
      <c r="CHR48" s="449"/>
      <c r="CHS48" s="449"/>
      <c r="CHT48" s="450"/>
      <c r="CHU48" s="451"/>
      <c r="CHV48" s="451"/>
      <c r="CHW48" s="451"/>
      <c r="CHX48" s="449"/>
      <c r="CHY48" s="452"/>
      <c r="CHZ48" s="453"/>
      <c r="CIA48" s="454"/>
      <c r="CIB48" s="449"/>
      <c r="CIC48" s="453"/>
      <c r="CID48" s="453"/>
      <c r="CIE48" s="450"/>
      <c r="CIF48" s="454"/>
      <c r="CIG48" s="455"/>
      <c r="CIH48" s="453"/>
      <c r="CII48" s="456"/>
      <c r="CIJ48" s="453"/>
      <c r="CIK48" s="456"/>
      <c r="CIL48" s="454"/>
      <c r="CIM48" s="451"/>
      <c r="CIN48" s="454"/>
      <c r="CIO48" s="450"/>
      <c r="CIP48" s="456"/>
      <c r="CIQ48" s="456"/>
      <c r="CIR48" s="456"/>
      <c r="CIS48" s="456"/>
      <c r="CIT48" s="271"/>
      <c r="CIU48" s="451"/>
      <c r="CIV48" s="454"/>
      <c r="CIW48" s="451"/>
      <c r="CIX48" s="457"/>
      <c r="CIY48" s="271"/>
      <c r="CIZ48" s="451"/>
      <c r="CJA48" s="454"/>
      <c r="CJB48" s="451"/>
      <c r="CJC48" s="457"/>
      <c r="CJD48" s="451"/>
      <c r="CJE48" s="457"/>
      <c r="CJF48" s="457"/>
      <c r="CJG48" s="457"/>
      <c r="CJH48" s="271"/>
      <c r="CJI48" s="271"/>
      <c r="CJJ48" s="451"/>
      <c r="CJK48" s="454"/>
      <c r="CJL48" s="451"/>
      <c r="CJM48" s="454"/>
      <c r="CJN48" s="458"/>
      <c r="CJO48" s="459"/>
      <c r="CJP48" s="460"/>
      <c r="CJQ48" s="461"/>
      <c r="CJR48" s="462"/>
      <c r="CJS48" s="458"/>
      <c r="CJT48" s="451"/>
      <c r="CJU48" s="463"/>
      <c r="CJV48" s="451"/>
      <c r="CJW48" s="451"/>
      <c r="CJX48" s="453"/>
      <c r="CJZ48" s="449"/>
      <c r="CKA48" s="449"/>
      <c r="CKB48" s="449"/>
      <c r="CKC48" s="450"/>
      <c r="CKD48" s="451"/>
      <c r="CKE48" s="451"/>
      <c r="CKF48" s="451"/>
      <c r="CKG48" s="449"/>
      <c r="CKH48" s="452"/>
      <c r="CKI48" s="453"/>
      <c r="CKJ48" s="454"/>
      <c r="CKK48" s="449"/>
      <c r="CKL48" s="453"/>
      <c r="CKM48" s="453"/>
      <c r="CKN48" s="450"/>
      <c r="CKO48" s="454"/>
      <c r="CKP48" s="455"/>
      <c r="CKQ48" s="453"/>
      <c r="CKR48" s="456"/>
      <c r="CKS48" s="453"/>
      <c r="CKT48" s="456"/>
      <c r="CKU48" s="454"/>
      <c r="CKV48" s="451"/>
      <c r="CKW48" s="454"/>
      <c r="CKX48" s="450"/>
      <c r="CKY48" s="456"/>
      <c r="CKZ48" s="456"/>
      <c r="CLA48" s="456"/>
      <c r="CLB48" s="456"/>
      <c r="CLC48" s="271"/>
      <c r="CLD48" s="451"/>
      <c r="CLE48" s="454"/>
      <c r="CLF48" s="451"/>
      <c r="CLG48" s="457"/>
      <c r="CLH48" s="271"/>
      <c r="CLI48" s="451"/>
      <c r="CLJ48" s="454"/>
      <c r="CLK48" s="451"/>
      <c r="CLL48" s="457"/>
      <c r="CLM48" s="451"/>
      <c r="CLN48" s="457"/>
      <c r="CLO48" s="457"/>
      <c r="CLP48" s="457"/>
      <c r="CLQ48" s="271"/>
      <c r="CLR48" s="271"/>
      <c r="CLS48" s="451"/>
      <c r="CLT48" s="454"/>
      <c r="CLU48" s="451"/>
      <c r="CLV48" s="454"/>
      <c r="CLW48" s="458"/>
      <c r="CLX48" s="459"/>
      <c r="CLY48" s="460"/>
      <c r="CLZ48" s="461"/>
      <c r="CMA48" s="462"/>
      <c r="CMB48" s="458"/>
      <c r="CMC48" s="451"/>
      <c r="CMD48" s="463"/>
      <c r="CME48" s="451"/>
      <c r="CMF48" s="451"/>
      <c r="CMG48" s="453"/>
      <c r="CMI48" s="449"/>
      <c r="CMJ48" s="449"/>
      <c r="CMK48" s="449"/>
      <c r="CML48" s="450"/>
      <c r="CMM48" s="451"/>
      <c r="CMN48" s="451"/>
      <c r="CMO48" s="451"/>
      <c r="CMP48" s="449"/>
      <c r="CMQ48" s="452"/>
      <c r="CMR48" s="453"/>
      <c r="CMS48" s="454"/>
      <c r="CMT48" s="449"/>
      <c r="CMU48" s="453"/>
      <c r="CMV48" s="453"/>
      <c r="CMW48" s="450"/>
      <c r="CMX48" s="454"/>
      <c r="CMY48" s="455"/>
      <c r="CMZ48" s="453"/>
      <c r="CNA48" s="456"/>
      <c r="CNB48" s="453"/>
      <c r="CNC48" s="456"/>
      <c r="CND48" s="454"/>
      <c r="CNE48" s="451"/>
      <c r="CNF48" s="454"/>
      <c r="CNG48" s="450"/>
      <c r="CNH48" s="456"/>
      <c r="CNI48" s="456"/>
      <c r="CNJ48" s="456"/>
      <c r="CNK48" s="456"/>
      <c r="CNL48" s="271"/>
      <c r="CNM48" s="451"/>
      <c r="CNN48" s="454"/>
      <c r="CNO48" s="451"/>
      <c r="CNP48" s="457"/>
      <c r="CNQ48" s="271"/>
      <c r="CNR48" s="451"/>
      <c r="CNS48" s="454"/>
      <c r="CNT48" s="451"/>
      <c r="CNU48" s="457"/>
      <c r="CNV48" s="451"/>
      <c r="CNW48" s="457"/>
      <c r="CNX48" s="457"/>
      <c r="CNY48" s="457"/>
      <c r="CNZ48" s="271"/>
      <c r="COA48" s="271"/>
      <c r="COB48" s="451"/>
      <c r="COC48" s="454"/>
      <c r="COD48" s="451"/>
      <c r="COE48" s="454"/>
      <c r="COF48" s="458"/>
      <c r="COG48" s="459"/>
      <c r="COH48" s="460"/>
      <c r="COI48" s="461"/>
      <c r="COJ48" s="462"/>
      <c r="COK48" s="458"/>
      <c r="COL48" s="451"/>
      <c r="COM48" s="463"/>
      <c r="CON48" s="451"/>
      <c r="COO48" s="451"/>
      <c r="COP48" s="453"/>
      <c r="COR48" s="449"/>
      <c r="COS48" s="449"/>
      <c r="COT48" s="449"/>
      <c r="COU48" s="450"/>
      <c r="COV48" s="451"/>
      <c r="COW48" s="451"/>
      <c r="COX48" s="451"/>
      <c r="COY48" s="449"/>
      <c r="COZ48" s="452"/>
      <c r="CPA48" s="453"/>
      <c r="CPB48" s="454"/>
      <c r="CPC48" s="449"/>
      <c r="CPD48" s="453"/>
      <c r="CPE48" s="453"/>
      <c r="CPF48" s="450"/>
      <c r="CPG48" s="454"/>
      <c r="CPH48" s="455"/>
      <c r="CPI48" s="453"/>
      <c r="CPJ48" s="456"/>
      <c r="CPK48" s="453"/>
      <c r="CPL48" s="456"/>
      <c r="CPM48" s="454"/>
      <c r="CPN48" s="451"/>
      <c r="CPO48" s="454"/>
      <c r="CPP48" s="450"/>
      <c r="CPQ48" s="456"/>
      <c r="CPR48" s="456"/>
      <c r="CPS48" s="456"/>
      <c r="CPT48" s="456"/>
      <c r="CPU48" s="271"/>
      <c r="CPV48" s="451"/>
      <c r="CPW48" s="454"/>
      <c r="CPX48" s="451"/>
      <c r="CPY48" s="457"/>
      <c r="CPZ48" s="271"/>
      <c r="CQA48" s="451"/>
      <c r="CQB48" s="454"/>
      <c r="CQC48" s="451"/>
      <c r="CQD48" s="457"/>
      <c r="CQE48" s="451"/>
      <c r="CQF48" s="457"/>
      <c r="CQG48" s="457"/>
      <c r="CQH48" s="457"/>
      <c r="CQI48" s="271"/>
      <c r="CQJ48" s="271"/>
      <c r="CQK48" s="451"/>
      <c r="CQL48" s="454"/>
      <c r="CQM48" s="451"/>
      <c r="CQN48" s="454"/>
      <c r="CQO48" s="458"/>
      <c r="CQP48" s="459"/>
      <c r="CQQ48" s="460"/>
      <c r="CQR48" s="461"/>
      <c r="CQS48" s="462"/>
      <c r="CQT48" s="458"/>
      <c r="CQU48" s="451"/>
      <c r="CQV48" s="463"/>
      <c r="CQW48" s="451"/>
      <c r="CQX48" s="451"/>
      <c r="CQY48" s="453"/>
      <c r="CRA48" s="449"/>
      <c r="CRB48" s="449"/>
      <c r="CRC48" s="449"/>
      <c r="CRD48" s="450"/>
      <c r="CRE48" s="451"/>
      <c r="CRF48" s="451"/>
      <c r="CRG48" s="451"/>
      <c r="CRH48" s="449"/>
      <c r="CRI48" s="452"/>
      <c r="CRJ48" s="453"/>
      <c r="CRK48" s="454"/>
      <c r="CRL48" s="449"/>
      <c r="CRM48" s="453"/>
      <c r="CRN48" s="453"/>
      <c r="CRO48" s="450"/>
      <c r="CRP48" s="454"/>
      <c r="CRQ48" s="455"/>
      <c r="CRR48" s="453"/>
      <c r="CRS48" s="456"/>
      <c r="CRT48" s="453"/>
      <c r="CRU48" s="456"/>
      <c r="CRV48" s="454"/>
      <c r="CRW48" s="451"/>
      <c r="CRX48" s="454"/>
      <c r="CRY48" s="450"/>
      <c r="CRZ48" s="456"/>
      <c r="CSA48" s="456"/>
      <c r="CSB48" s="456"/>
      <c r="CSC48" s="456"/>
      <c r="CSD48" s="271"/>
      <c r="CSE48" s="451"/>
      <c r="CSF48" s="454"/>
      <c r="CSG48" s="451"/>
      <c r="CSH48" s="457"/>
      <c r="CSI48" s="271"/>
      <c r="CSJ48" s="451"/>
      <c r="CSK48" s="454"/>
      <c r="CSL48" s="451"/>
      <c r="CSM48" s="457"/>
      <c r="CSN48" s="451"/>
      <c r="CSO48" s="457"/>
      <c r="CSP48" s="457"/>
      <c r="CSQ48" s="457"/>
      <c r="CSR48" s="271"/>
      <c r="CSS48" s="271"/>
      <c r="CST48" s="451"/>
      <c r="CSU48" s="454"/>
      <c r="CSV48" s="451"/>
      <c r="CSW48" s="454"/>
      <c r="CSX48" s="458"/>
      <c r="CSY48" s="459"/>
      <c r="CSZ48" s="460"/>
      <c r="CTA48" s="461"/>
      <c r="CTB48" s="462"/>
      <c r="CTC48" s="458"/>
      <c r="CTD48" s="451"/>
      <c r="CTE48" s="463"/>
      <c r="CTF48" s="451"/>
      <c r="CTG48" s="451"/>
      <c r="CTH48" s="453"/>
      <c r="CTJ48" s="449"/>
      <c r="CTK48" s="449"/>
      <c r="CTL48" s="449"/>
      <c r="CTM48" s="450"/>
      <c r="CTN48" s="451"/>
      <c r="CTO48" s="451"/>
      <c r="CTP48" s="451"/>
      <c r="CTQ48" s="449"/>
      <c r="CTR48" s="452"/>
      <c r="CTS48" s="453"/>
      <c r="CTT48" s="454"/>
      <c r="CTU48" s="449"/>
      <c r="CTV48" s="453"/>
      <c r="CTW48" s="453"/>
      <c r="CTX48" s="450"/>
      <c r="CTY48" s="454"/>
      <c r="CTZ48" s="455"/>
      <c r="CUA48" s="453"/>
      <c r="CUB48" s="456"/>
      <c r="CUC48" s="453"/>
      <c r="CUD48" s="456"/>
      <c r="CUE48" s="454"/>
      <c r="CUF48" s="451"/>
      <c r="CUG48" s="454"/>
      <c r="CUH48" s="450"/>
      <c r="CUI48" s="456"/>
      <c r="CUJ48" s="456"/>
      <c r="CUK48" s="456"/>
      <c r="CUL48" s="456"/>
      <c r="CUM48" s="271"/>
      <c r="CUN48" s="451"/>
      <c r="CUO48" s="454"/>
      <c r="CUP48" s="451"/>
      <c r="CUQ48" s="457"/>
      <c r="CUR48" s="271"/>
      <c r="CUS48" s="451"/>
      <c r="CUT48" s="454"/>
      <c r="CUU48" s="451"/>
      <c r="CUV48" s="457"/>
      <c r="CUW48" s="451"/>
      <c r="CUX48" s="457"/>
      <c r="CUY48" s="457"/>
      <c r="CUZ48" s="457"/>
      <c r="CVA48" s="271"/>
      <c r="CVB48" s="271"/>
      <c r="CVC48" s="451"/>
      <c r="CVD48" s="454"/>
      <c r="CVE48" s="451"/>
      <c r="CVF48" s="454"/>
      <c r="CVG48" s="458"/>
      <c r="CVH48" s="459"/>
      <c r="CVI48" s="460"/>
      <c r="CVJ48" s="461"/>
      <c r="CVK48" s="462"/>
      <c r="CVL48" s="458"/>
      <c r="CVM48" s="451"/>
      <c r="CVN48" s="463"/>
      <c r="CVO48" s="451"/>
      <c r="CVP48" s="451"/>
      <c r="CVQ48" s="453"/>
      <c r="CVS48" s="449"/>
      <c r="CVT48" s="449"/>
      <c r="CVU48" s="449"/>
      <c r="CVV48" s="450"/>
      <c r="CVW48" s="451"/>
      <c r="CVX48" s="451"/>
      <c r="CVY48" s="451"/>
      <c r="CVZ48" s="449"/>
      <c r="CWA48" s="452"/>
      <c r="CWB48" s="453"/>
      <c r="CWC48" s="454"/>
      <c r="CWD48" s="449"/>
      <c r="CWE48" s="453"/>
      <c r="CWF48" s="453"/>
      <c r="CWG48" s="450"/>
      <c r="CWH48" s="454"/>
      <c r="CWI48" s="455"/>
      <c r="CWJ48" s="453"/>
      <c r="CWK48" s="456"/>
      <c r="CWL48" s="453"/>
      <c r="CWM48" s="456"/>
      <c r="CWN48" s="454"/>
      <c r="CWO48" s="451"/>
      <c r="CWP48" s="454"/>
      <c r="CWQ48" s="450"/>
      <c r="CWR48" s="456"/>
      <c r="CWS48" s="456"/>
      <c r="CWT48" s="456"/>
      <c r="CWU48" s="456"/>
      <c r="CWV48" s="271"/>
      <c r="CWW48" s="451"/>
      <c r="CWX48" s="454"/>
      <c r="CWY48" s="451"/>
      <c r="CWZ48" s="457"/>
      <c r="CXA48" s="271"/>
      <c r="CXB48" s="451"/>
      <c r="CXC48" s="454"/>
      <c r="CXD48" s="451"/>
      <c r="CXE48" s="457"/>
      <c r="CXF48" s="451"/>
      <c r="CXG48" s="457"/>
      <c r="CXH48" s="457"/>
      <c r="CXI48" s="457"/>
      <c r="CXJ48" s="271"/>
      <c r="CXK48" s="271"/>
      <c r="CXL48" s="451"/>
      <c r="CXM48" s="454"/>
      <c r="CXN48" s="451"/>
      <c r="CXO48" s="454"/>
      <c r="CXP48" s="458"/>
      <c r="CXQ48" s="459"/>
      <c r="CXR48" s="460"/>
      <c r="CXS48" s="461"/>
      <c r="CXT48" s="462"/>
      <c r="CXU48" s="458"/>
      <c r="CXV48" s="451"/>
      <c r="CXW48" s="463"/>
      <c r="CXX48" s="451"/>
      <c r="CXY48" s="451"/>
      <c r="CXZ48" s="453"/>
      <c r="CYB48" s="449"/>
      <c r="CYC48" s="449"/>
      <c r="CYD48" s="449"/>
      <c r="CYE48" s="450"/>
      <c r="CYF48" s="451"/>
      <c r="CYG48" s="451"/>
      <c r="CYH48" s="451"/>
      <c r="CYI48" s="449"/>
      <c r="CYJ48" s="452"/>
      <c r="CYK48" s="453"/>
      <c r="CYL48" s="454"/>
      <c r="CYM48" s="449"/>
      <c r="CYN48" s="453"/>
      <c r="CYO48" s="453"/>
      <c r="CYP48" s="450"/>
      <c r="CYQ48" s="454"/>
      <c r="CYR48" s="455"/>
      <c r="CYS48" s="453"/>
      <c r="CYT48" s="456"/>
      <c r="CYU48" s="453"/>
      <c r="CYV48" s="456"/>
      <c r="CYW48" s="454"/>
      <c r="CYX48" s="451"/>
      <c r="CYY48" s="454"/>
      <c r="CYZ48" s="450"/>
      <c r="CZA48" s="456"/>
      <c r="CZB48" s="456"/>
      <c r="CZC48" s="456"/>
      <c r="CZD48" s="456"/>
      <c r="CZE48" s="271"/>
      <c r="CZF48" s="451"/>
      <c r="CZG48" s="454"/>
      <c r="CZH48" s="451"/>
      <c r="CZI48" s="457"/>
      <c r="CZJ48" s="271"/>
      <c r="CZK48" s="451"/>
      <c r="CZL48" s="454"/>
      <c r="CZM48" s="451"/>
      <c r="CZN48" s="457"/>
      <c r="CZO48" s="451"/>
      <c r="CZP48" s="457"/>
      <c r="CZQ48" s="457"/>
      <c r="CZR48" s="457"/>
      <c r="CZS48" s="271"/>
      <c r="CZT48" s="271"/>
      <c r="CZU48" s="451"/>
      <c r="CZV48" s="454"/>
      <c r="CZW48" s="451"/>
      <c r="CZX48" s="454"/>
      <c r="CZY48" s="458"/>
      <c r="CZZ48" s="459"/>
      <c r="DAA48" s="460"/>
      <c r="DAB48" s="461"/>
      <c r="DAC48" s="462"/>
      <c r="DAD48" s="458"/>
      <c r="DAE48" s="451"/>
      <c r="DAF48" s="463"/>
      <c r="DAG48" s="451"/>
      <c r="DAH48" s="451"/>
      <c r="DAI48" s="453"/>
      <c r="DAK48" s="449"/>
      <c r="DAL48" s="449"/>
      <c r="DAM48" s="449"/>
      <c r="DAN48" s="450"/>
      <c r="DAO48" s="451"/>
      <c r="DAP48" s="451"/>
      <c r="DAQ48" s="451"/>
      <c r="DAR48" s="449"/>
      <c r="DAS48" s="452"/>
      <c r="DAT48" s="453"/>
      <c r="DAU48" s="454"/>
      <c r="DAV48" s="449"/>
      <c r="DAW48" s="453"/>
      <c r="DAX48" s="453"/>
      <c r="DAY48" s="450"/>
      <c r="DAZ48" s="454"/>
      <c r="DBA48" s="455"/>
      <c r="DBB48" s="453"/>
      <c r="DBC48" s="456"/>
      <c r="DBD48" s="453"/>
      <c r="DBE48" s="456"/>
      <c r="DBF48" s="454"/>
      <c r="DBG48" s="451"/>
      <c r="DBH48" s="454"/>
      <c r="DBI48" s="450"/>
      <c r="DBJ48" s="456"/>
      <c r="DBK48" s="456"/>
      <c r="DBL48" s="456"/>
      <c r="DBM48" s="456"/>
      <c r="DBN48" s="271"/>
      <c r="DBO48" s="451"/>
      <c r="DBP48" s="454"/>
      <c r="DBQ48" s="451"/>
      <c r="DBR48" s="457"/>
      <c r="DBS48" s="271"/>
      <c r="DBT48" s="451"/>
      <c r="DBU48" s="454"/>
      <c r="DBV48" s="451"/>
      <c r="DBW48" s="457"/>
      <c r="DBX48" s="451"/>
      <c r="DBY48" s="457"/>
      <c r="DBZ48" s="457"/>
      <c r="DCA48" s="457"/>
      <c r="DCB48" s="271"/>
      <c r="DCC48" s="271"/>
      <c r="DCD48" s="451"/>
      <c r="DCE48" s="454"/>
      <c r="DCF48" s="451"/>
      <c r="DCG48" s="454"/>
      <c r="DCH48" s="458"/>
      <c r="DCI48" s="459"/>
      <c r="DCJ48" s="460"/>
      <c r="DCK48" s="461"/>
      <c r="DCL48" s="462"/>
      <c r="DCM48" s="458"/>
      <c r="DCN48" s="451"/>
      <c r="DCO48" s="463"/>
      <c r="DCP48" s="451"/>
      <c r="DCQ48" s="451"/>
      <c r="DCR48" s="453"/>
      <c r="DCT48" s="449"/>
      <c r="DCU48" s="449"/>
      <c r="DCV48" s="449"/>
      <c r="DCW48" s="450"/>
      <c r="DCX48" s="451"/>
      <c r="DCY48" s="451"/>
      <c r="DCZ48" s="451"/>
      <c r="DDA48" s="449"/>
      <c r="DDB48" s="452"/>
      <c r="DDC48" s="453"/>
      <c r="DDD48" s="454"/>
      <c r="DDE48" s="449"/>
      <c r="DDF48" s="453"/>
      <c r="DDG48" s="453"/>
      <c r="DDH48" s="450"/>
      <c r="DDI48" s="454"/>
      <c r="DDJ48" s="455"/>
      <c r="DDK48" s="453"/>
      <c r="DDL48" s="456"/>
      <c r="DDM48" s="453"/>
      <c r="DDN48" s="456"/>
      <c r="DDO48" s="454"/>
      <c r="DDP48" s="451"/>
      <c r="DDQ48" s="454"/>
      <c r="DDR48" s="450"/>
      <c r="DDS48" s="456"/>
      <c r="DDT48" s="456"/>
      <c r="DDU48" s="456"/>
      <c r="DDV48" s="456"/>
      <c r="DDW48" s="271"/>
      <c r="DDX48" s="451"/>
      <c r="DDY48" s="454"/>
      <c r="DDZ48" s="451"/>
      <c r="DEA48" s="457"/>
      <c r="DEB48" s="271"/>
      <c r="DEC48" s="451"/>
      <c r="DED48" s="454"/>
      <c r="DEE48" s="451"/>
      <c r="DEF48" s="457"/>
      <c r="DEG48" s="451"/>
      <c r="DEH48" s="457"/>
      <c r="DEI48" s="457"/>
      <c r="DEJ48" s="457"/>
      <c r="DEK48" s="271"/>
      <c r="DEL48" s="271"/>
      <c r="DEM48" s="451"/>
      <c r="DEN48" s="454"/>
      <c r="DEO48" s="451"/>
      <c r="DEP48" s="454"/>
      <c r="DEQ48" s="458"/>
      <c r="DER48" s="459"/>
      <c r="DES48" s="460"/>
      <c r="DET48" s="461"/>
      <c r="DEU48" s="462"/>
      <c r="DEV48" s="458"/>
      <c r="DEW48" s="451"/>
      <c r="DEX48" s="463"/>
      <c r="DEY48" s="451"/>
      <c r="DEZ48" s="451"/>
      <c r="DFA48" s="453"/>
      <c r="DFC48" s="449"/>
      <c r="DFD48" s="449"/>
      <c r="DFE48" s="449"/>
      <c r="DFF48" s="450"/>
      <c r="DFG48" s="451"/>
      <c r="DFH48" s="451"/>
      <c r="DFI48" s="451"/>
      <c r="DFJ48" s="449"/>
      <c r="DFK48" s="452"/>
      <c r="DFL48" s="453"/>
      <c r="DFM48" s="454"/>
      <c r="DFN48" s="449"/>
      <c r="DFO48" s="453"/>
      <c r="DFP48" s="453"/>
      <c r="DFQ48" s="450"/>
      <c r="DFR48" s="454"/>
      <c r="DFS48" s="455"/>
      <c r="DFT48" s="453"/>
      <c r="DFU48" s="456"/>
      <c r="DFV48" s="453"/>
      <c r="DFW48" s="456"/>
      <c r="DFX48" s="454"/>
      <c r="DFY48" s="451"/>
      <c r="DFZ48" s="454"/>
      <c r="DGA48" s="450"/>
      <c r="DGB48" s="456"/>
      <c r="DGC48" s="456"/>
      <c r="DGD48" s="456"/>
      <c r="DGE48" s="456"/>
      <c r="DGF48" s="271"/>
      <c r="DGG48" s="451"/>
      <c r="DGH48" s="454"/>
      <c r="DGI48" s="451"/>
      <c r="DGJ48" s="457"/>
      <c r="DGK48" s="271"/>
      <c r="DGL48" s="451"/>
      <c r="DGM48" s="454"/>
      <c r="DGN48" s="451"/>
      <c r="DGO48" s="457"/>
      <c r="DGP48" s="451"/>
      <c r="DGQ48" s="457"/>
      <c r="DGR48" s="457"/>
      <c r="DGS48" s="457"/>
      <c r="DGT48" s="271"/>
      <c r="DGU48" s="271"/>
      <c r="DGV48" s="451"/>
      <c r="DGW48" s="454"/>
      <c r="DGX48" s="451"/>
      <c r="DGY48" s="454"/>
      <c r="DGZ48" s="458"/>
      <c r="DHA48" s="459"/>
      <c r="DHB48" s="460"/>
      <c r="DHC48" s="461"/>
      <c r="DHD48" s="462"/>
      <c r="DHE48" s="458"/>
      <c r="DHF48" s="451"/>
      <c r="DHG48" s="463"/>
      <c r="DHH48" s="451"/>
      <c r="DHI48" s="451"/>
      <c r="DHJ48" s="453"/>
      <c r="DHL48" s="449"/>
      <c r="DHM48" s="449"/>
      <c r="DHN48" s="449"/>
      <c r="DHO48" s="450"/>
      <c r="DHP48" s="451"/>
      <c r="DHQ48" s="451"/>
      <c r="DHR48" s="451"/>
      <c r="DHS48" s="449"/>
      <c r="DHT48" s="452"/>
      <c r="DHU48" s="453"/>
      <c r="DHV48" s="454"/>
      <c r="DHW48" s="449"/>
      <c r="DHX48" s="453"/>
      <c r="DHY48" s="453"/>
      <c r="DHZ48" s="450"/>
      <c r="DIA48" s="454"/>
      <c r="DIB48" s="455"/>
      <c r="DIC48" s="453"/>
      <c r="DID48" s="456"/>
      <c r="DIE48" s="453"/>
      <c r="DIF48" s="456"/>
      <c r="DIG48" s="454"/>
      <c r="DIH48" s="451"/>
      <c r="DII48" s="454"/>
      <c r="DIJ48" s="450"/>
      <c r="DIK48" s="456"/>
      <c r="DIL48" s="456"/>
      <c r="DIM48" s="456"/>
      <c r="DIN48" s="456"/>
      <c r="DIO48" s="271"/>
      <c r="DIP48" s="451"/>
      <c r="DIQ48" s="454"/>
      <c r="DIR48" s="451"/>
      <c r="DIS48" s="457"/>
      <c r="DIT48" s="271"/>
      <c r="DIU48" s="451"/>
      <c r="DIV48" s="454"/>
      <c r="DIW48" s="451"/>
      <c r="DIX48" s="457"/>
      <c r="DIY48" s="451"/>
      <c r="DIZ48" s="457"/>
      <c r="DJA48" s="457"/>
      <c r="DJB48" s="457"/>
      <c r="DJC48" s="271"/>
      <c r="DJD48" s="271"/>
      <c r="DJE48" s="451"/>
      <c r="DJF48" s="454"/>
      <c r="DJG48" s="451"/>
      <c r="DJH48" s="454"/>
      <c r="DJI48" s="458"/>
      <c r="DJJ48" s="459"/>
      <c r="DJK48" s="460"/>
      <c r="DJL48" s="461"/>
      <c r="DJM48" s="462"/>
      <c r="DJN48" s="458"/>
      <c r="DJO48" s="451"/>
      <c r="DJP48" s="463"/>
      <c r="DJQ48" s="451"/>
      <c r="DJR48" s="451"/>
      <c r="DJS48" s="453"/>
      <c r="DJU48" s="449"/>
      <c r="DJV48" s="449"/>
      <c r="DJW48" s="449"/>
      <c r="DJX48" s="450"/>
      <c r="DJY48" s="451"/>
      <c r="DJZ48" s="451"/>
      <c r="DKA48" s="451"/>
      <c r="DKB48" s="449"/>
      <c r="DKC48" s="452"/>
      <c r="DKD48" s="453"/>
      <c r="DKE48" s="454"/>
      <c r="DKF48" s="449"/>
      <c r="DKG48" s="453"/>
      <c r="DKH48" s="453"/>
      <c r="DKI48" s="450"/>
      <c r="DKJ48" s="454"/>
      <c r="DKK48" s="455"/>
      <c r="DKL48" s="453"/>
      <c r="DKM48" s="456"/>
      <c r="DKN48" s="453"/>
      <c r="DKO48" s="456"/>
      <c r="DKP48" s="454"/>
      <c r="DKQ48" s="451"/>
      <c r="DKR48" s="454"/>
      <c r="DKS48" s="450"/>
      <c r="DKT48" s="456"/>
      <c r="DKU48" s="456"/>
      <c r="DKV48" s="456"/>
      <c r="DKW48" s="456"/>
      <c r="DKX48" s="271"/>
      <c r="DKY48" s="451"/>
      <c r="DKZ48" s="454"/>
      <c r="DLA48" s="451"/>
      <c r="DLB48" s="457"/>
      <c r="DLC48" s="271"/>
      <c r="DLD48" s="451"/>
      <c r="DLE48" s="454"/>
      <c r="DLF48" s="451"/>
      <c r="DLG48" s="457"/>
      <c r="DLH48" s="451"/>
      <c r="DLI48" s="457"/>
      <c r="DLJ48" s="457"/>
      <c r="DLK48" s="457"/>
      <c r="DLL48" s="271"/>
      <c r="DLM48" s="271"/>
      <c r="DLN48" s="451"/>
      <c r="DLO48" s="454"/>
      <c r="DLP48" s="451"/>
      <c r="DLQ48" s="454"/>
      <c r="DLR48" s="458"/>
      <c r="DLS48" s="459"/>
      <c r="DLT48" s="460"/>
      <c r="DLU48" s="461"/>
      <c r="DLV48" s="462"/>
      <c r="DLW48" s="458"/>
      <c r="DLX48" s="451"/>
      <c r="DLY48" s="463"/>
      <c r="DLZ48" s="451"/>
      <c r="DMA48" s="451"/>
      <c r="DMB48" s="453"/>
      <c r="DMD48" s="449"/>
      <c r="DME48" s="449"/>
      <c r="DMF48" s="449"/>
      <c r="DMG48" s="450"/>
      <c r="DMH48" s="451"/>
      <c r="DMI48" s="451"/>
      <c r="DMJ48" s="451"/>
      <c r="DMK48" s="449"/>
      <c r="DML48" s="452"/>
      <c r="DMM48" s="453"/>
      <c r="DMN48" s="454"/>
      <c r="DMO48" s="449"/>
      <c r="DMP48" s="453"/>
      <c r="DMQ48" s="453"/>
      <c r="DMR48" s="450"/>
      <c r="DMS48" s="454"/>
      <c r="DMT48" s="455"/>
      <c r="DMU48" s="453"/>
      <c r="DMV48" s="456"/>
      <c r="DMW48" s="453"/>
      <c r="DMX48" s="456"/>
      <c r="DMY48" s="454"/>
      <c r="DMZ48" s="451"/>
      <c r="DNA48" s="454"/>
      <c r="DNB48" s="450"/>
      <c r="DNC48" s="456"/>
      <c r="DND48" s="456"/>
      <c r="DNE48" s="456"/>
      <c r="DNF48" s="456"/>
      <c r="DNG48" s="271"/>
      <c r="DNH48" s="451"/>
      <c r="DNI48" s="454"/>
      <c r="DNJ48" s="451"/>
      <c r="DNK48" s="457"/>
      <c r="DNL48" s="271"/>
      <c r="DNM48" s="451"/>
      <c r="DNN48" s="454"/>
      <c r="DNO48" s="451"/>
      <c r="DNP48" s="457"/>
      <c r="DNQ48" s="451"/>
      <c r="DNR48" s="457"/>
      <c r="DNS48" s="457"/>
      <c r="DNT48" s="457"/>
      <c r="DNU48" s="271"/>
      <c r="DNV48" s="271"/>
      <c r="DNW48" s="451"/>
      <c r="DNX48" s="454"/>
      <c r="DNY48" s="451"/>
      <c r="DNZ48" s="454"/>
      <c r="DOA48" s="458"/>
      <c r="DOB48" s="459"/>
      <c r="DOC48" s="460"/>
      <c r="DOD48" s="461"/>
      <c r="DOE48" s="462"/>
      <c r="DOF48" s="458"/>
      <c r="DOG48" s="451"/>
      <c r="DOH48" s="463"/>
      <c r="DOI48" s="451"/>
      <c r="DOJ48" s="451"/>
      <c r="DOK48" s="453"/>
      <c r="DOM48" s="449"/>
      <c r="DON48" s="449"/>
      <c r="DOO48" s="449"/>
      <c r="DOP48" s="450"/>
      <c r="DOQ48" s="451"/>
      <c r="DOR48" s="451"/>
      <c r="DOS48" s="451"/>
      <c r="DOT48" s="449"/>
      <c r="DOU48" s="452"/>
      <c r="DOV48" s="453"/>
      <c r="DOW48" s="454"/>
      <c r="DOX48" s="449"/>
      <c r="DOY48" s="453"/>
      <c r="DOZ48" s="453"/>
      <c r="DPA48" s="450"/>
      <c r="DPB48" s="454"/>
      <c r="DPC48" s="455"/>
      <c r="DPD48" s="453"/>
      <c r="DPE48" s="456"/>
      <c r="DPF48" s="453"/>
      <c r="DPG48" s="456"/>
      <c r="DPH48" s="454"/>
      <c r="DPI48" s="451"/>
      <c r="DPJ48" s="454"/>
      <c r="DPK48" s="450"/>
      <c r="DPL48" s="456"/>
      <c r="DPM48" s="456"/>
      <c r="DPN48" s="456"/>
      <c r="DPO48" s="456"/>
      <c r="DPP48" s="271"/>
      <c r="DPQ48" s="451"/>
      <c r="DPR48" s="454"/>
      <c r="DPS48" s="451"/>
      <c r="DPT48" s="457"/>
      <c r="DPU48" s="271"/>
      <c r="DPV48" s="451"/>
      <c r="DPW48" s="454"/>
      <c r="DPX48" s="451"/>
      <c r="DPY48" s="457"/>
      <c r="DPZ48" s="451"/>
      <c r="DQA48" s="457"/>
      <c r="DQB48" s="457"/>
      <c r="DQC48" s="457"/>
      <c r="DQD48" s="271"/>
      <c r="DQE48" s="271"/>
      <c r="DQF48" s="451"/>
      <c r="DQG48" s="454"/>
      <c r="DQH48" s="451"/>
      <c r="DQI48" s="454"/>
      <c r="DQJ48" s="458"/>
      <c r="DQK48" s="459"/>
      <c r="DQL48" s="460"/>
      <c r="DQM48" s="461"/>
      <c r="DQN48" s="462"/>
      <c r="DQO48" s="458"/>
      <c r="DQP48" s="451"/>
      <c r="DQQ48" s="463"/>
      <c r="DQR48" s="451"/>
      <c r="DQS48" s="451"/>
      <c r="DQT48" s="453"/>
      <c r="DQV48" s="449"/>
      <c r="DQW48" s="449"/>
      <c r="DQX48" s="449"/>
      <c r="DQY48" s="450"/>
      <c r="DQZ48" s="451"/>
      <c r="DRA48" s="451"/>
      <c r="DRB48" s="451"/>
      <c r="DRC48" s="449"/>
      <c r="DRD48" s="452"/>
      <c r="DRE48" s="453"/>
      <c r="DRF48" s="454"/>
      <c r="DRG48" s="449"/>
      <c r="DRH48" s="453"/>
      <c r="DRI48" s="453"/>
      <c r="DRJ48" s="450"/>
      <c r="DRK48" s="454"/>
      <c r="DRL48" s="455"/>
      <c r="DRM48" s="453"/>
      <c r="DRN48" s="456"/>
      <c r="DRO48" s="453"/>
      <c r="DRP48" s="456"/>
      <c r="DRQ48" s="454"/>
      <c r="DRR48" s="451"/>
      <c r="DRS48" s="454"/>
      <c r="DRT48" s="450"/>
      <c r="DRU48" s="456"/>
      <c r="DRV48" s="456"/>
      <c r="DRW48" s="456"/>
      <c r="DRX48" s="456"/>
      <c r="DRY48" s="271"/>
      <c r="DRZ48" s="451"/>
      <c r="DSA48" s="454"/>
      <c r="DSB48" s="451"/>
      <c r="DSC48" s="457"/>
      <c r="DSD48" s="271"/>
      <c r="DSE48" s="451"/>
      <c r="DSF48" s="454"/>
      <c r="DSG48" s="451"/>
      <c r="DSH48" s="457"/>
      <c r="DSI48" s="451"/>
      <c r="DSJ48" s="457"/>
      <c r="DSK48" s="457"/>
      <c r="DSL48" s="457"/>
      <c r="DSM48" s="271"/>
      <c r="DSN48" s="271"/>
      <c r="DSO48" s="451"/>
      <c r="DSP48" s="454"/>
      <c r="DSQ48" s="451"/>
      <c r="DSR48" s="454"/>
      <c r="DSS48" s="458"/>
      <c r="DST48" s="459"/>
      <c r="DSU48" s="460"/>
      <c r="DSV48" s="461"/>
      <c r="DSW48" s="462"/>
      <c r="DSX48" s="458"/>
      <c r="DSY48" s="451"/>
      <c r="DSZ48" s="463"/>
      <c r="DTA48" s="451"/>
      <c r="DTB48" s="451"/>
      <c r="DTC48" s="453"/>
      <c r="DTE48" s="449"/>
      <c r="DTF48" s="449"/>
      <c r="DTG48" s="449"/>
      <c r="DTH48" s="450"/>
      <c r="DTI48" s="451"/>
      <c r="DTJ48" s="451"/>
      <c r="DTK48" s="451"/>
      <c r="DTL48" s="449"/>
      <c r="DTM48" s="452"/>
      <c r="DTN48" s="453"/>
      <c r="DTO48" s="454"/>
      <c r="DTP48" s="449"/>
      <c r="DTQ48" s="453"/>
      <c r="DTR48" s="453"/>
      <c r="DTS48" s="450"/>
      <c r="DTT48" s="454"/>
      <c r="DTU48" s="455"/>
      <c r="DTV48" s="453"/>
      <c r="DTW48" s="456"/>
      <c r="DTX48" s="453"/>
      <c r="DTY48" s="456"/>
      <c r="DTZ48" s="454"/>
      <c r="DUA48" s="451"/>
      <c r="DUB48" s="454"/>
      <c r="DUC48" s="450"/>
      <c r="DUD48" s="456"/>
      <c r="DUE48" s="456"/>
      <c r="DUF48" s="456"/>
      <c r="DUG48" s="456"/>
      <c r="DUH48" s="271"/>
      <c r="DUI48" s="451"/>
      <c r="DUJ48" s="454"/>
      <c r="DUK48" s="451"/>
      <c r="DUL48" s="457"/>
      <c r="DUM48" s="271"/>
      <c r="DUN48" s="451"/>
      <c r="DUO48" s="454"/>
      <c r="DUP48" s="451"/>
      <c r="DUQ48" s="457"/>
      <c r="DUR48" s="451"/>
      <c r="DUS48" s="457"/>
      <c r="DUT48" s="457"/>
      <c r="DUU48" s="457"/>
      <c r="DUV48" s="271"/>
      <c r="DUW48" s="271"/>
      <c r="DUX48" s="451"/>
      <c r="DUY48" s="454"/>
      <c r="DUZ48" s="451"/>
      <c r="DVA48" s="454"/>
      <c r="DVB48" s="458"/>
      <c r="DVC48" s="459"/>
      <c r="DVD48" s="460"/>
      <c r="DVE48" s="461"/>
      <c r="DVF48" s="462"/>
      <c r="DVG48" s="458"/>
      <c r="DVH48" s="451"/>
      <c r="DVI48" s="463"/>
      <c r="DVJ48" s="451"/>
      <c r="DVK48" s="451"/>
      <c r="DVL48" s="453"/>
      <c r="DVN48" s="449"/>
      <c r="DVO48" s="449"/>
      <c r="DVP48" s="449"/>
      <c r="DVQ48" s="450"/>
      <c r="DVR48" s="451"/>
      <c r="DVS48" s="451"/>
      <c r="DVT48" s="451"/>
      <c r="DVU48" s="449"/>
      <c r="DVV48" s="452"/>
      <c r="DVW48" s="453"/>
      <c r="DVX48" s="454"/>
      <c r="DVY48" s="449"/>
      <c r="DVZ48" s="453"/>
      <c r="DWA48" s="453"/>
      <c r="DWB48" s="450"/>
      <c r="DWC48" s="454"/>
      <c r="DWD48" s="455"/>
      <c r="DWE48" s="453"/>
      <c r="DWF48" s="456"/>
      <c r="DWG48" s="453"/>
      <c r="DWH48" s="456"/>
      <c r="DWI48" s="454"/>
      <c r="DWJ48" s="451"/>
      <c r="DWK48" s="454"/>
      <c r="DWL48" s="450"/>
      <c r="DWM48" s="456"/>
      <c r="DWN48" s="456"/>
      <c r="DWO48" s="456"/>
      <c r="DWP48" s="456"/>
      <c r="DWQ48" s="271"/>
      <c r="DWR48" s="451"/>
      <c r="DWS48" s="454"/>
      <c r="DWT48" s="451"/>
      <c r="DWU48" s="457"/>
      <c r="DWV48" s="271"/>
      <c r="DWW48" s="451"/>
      <c r="DWX48" s="454"/>
      <c r="DWY48" s="451"/>
      <c r="DWZ48" s="457"/>
      <c r="DXA48" s="451"/>
      <c r="DXB48" s="457"/>
      <c r="DXC48" s="457"/>
      <c r="DXD48" s="457"/>
      <c r="DXE48" s="271"/>
      <c r="DXF48" s="271"/>
      <c r="DXG48" s="451"/>
      <c r="DXH48" s="454"/>
      <c r="DXI48" s="451"/>
      <c r="DXJ48" s="454"/>
      <c r="DXK48" s="458"/>
      <c r="DXL48" s="459"/>
      <c r="DXM48" s="460"/>
      <c r="DXN48" s="461"/>
      <c r="DXO48" s="462"/>
      <c r="DXP48" s="458"/>
      <c r="DXQ48" s="451"/>
      <c r="DXR48" s="463"/>
      <c r="DXS48" s="451"/>
      <c r="DXT48" s="451"/>
      <c r="DXU48" s="453"/>
      <c r="DXW48" s="449"/>
      <c r="DXX48" s="449"/>
      <c r="DXY48" s="449"/>
      <c r="DXZ48" s="450"/>
      <c r="DYA48" s="451"/>
      <c r="DYB48" s="451"/>
      <c r="DYC48" s="451"/>
      <c r="DYD48" s="449"/>
      <c r="DYE48" s="452"/>
      <c r="DYF48" s="453"/>
      <c r="DYG48" s="454"/>
      <c r="DYH48" s="449"/>
      <c r="DYI48" s="453"/>
      <c r="DYJ48" s="453"/>
      <c r="DYK48" s="450"/>
      <c r="DYL48" s="454"/>
      <c r="DYM48" s="455"/>
      <c r="DYN48" s="453"/>
      <c r="DYO48" s="456"/>
      <c r="DYP48" s="453"/>
      <c r="DYQ48" s="456"/>
      <c r="DYR48" s="454"/>
      <c r="DYS48" s="451"/>
      <c r="DYT48" s="454"/>
      <c r="DYU48" s="450"/>
      <c r="DYV48" s="456"/>
      <c r="DYW48" s="456"/>
      <c r="DYX48" s="456"/>
      <c r="DYY48" s="456"/>
      <c r="DYZ48" s="271"/>
      <c r="DZA48" s="451"/>
      <c r="DZB48" s="454"/>
      <c r="DZC48" s="451"/>
      <c r="DZD48" s="457"/>
      <c r="DZE48" s="271"/>
      <c r="DZF48" s="451"/>
      <c r="DZG48" s="454"/>
      <c r="DZH48" s="451"/>
      <c r="DZI48" s="457"/>
      <c r="DZJ48" s="451"/>
      <c r="DZK48" s="457"/>
      <c r="DZL48" s="457"/>
      <c r="DZM48" s="457"/>
      <c r="DZN48" s="271"/>
      <c r="DZO48" s="271"/>
      <c r="DZP48" s="451"/>
      <c r="DZQ48" s="454"/>
      <c r="DZR48" s="451"/>
      <c r="DZS48" s="454"/>
      <c r="DZT48" s="458"/>
      <c r="DZU48" s="459"/>
      <c r="DZV48" s="460"/>
      <c r="DZW48" s="461"/>
      <c r="DZX48" s="462"/>
      <c r="DZY48" s="458"/>
      <c r="DZZ48" s="451"/>
      <c r="EAA48" s="463"/>
      <c r="EAB48" s="451"/>
      <c r="EAC48" s="451"/>
      <c r="EAD48" s="453"/>
      <c r="EAF48" s="449"/>
      <c r="EAG48" s="449"/>
      <c r="EAH48" s="449"/>
      <c r="EAI48" s="450"/>
      <c r="EAJ48" s="451"/>
      <c r="EAK48" s="451"/>
      <c r="EAL48" s="451"/>
      <c r="EAM48" s="449"/>
      <c r="EAN48" s="452"/>
      <c r="EAO48" s="453"/>
      <c r="EAP48" s="454"/>
      <c r="EAQ48" s="449"/>
      <c r="EAR48" s="453"/>
      <c r="EAS48" s="453"/>
      <c r="EAT48" s="450"/>
      <c r="EAU48" s="454"/>
      <c r="EAV48" s="455"/>
      <c r="EAW48" s="453"/>
      <c r="EAX48" s="456"/>
      <c r="EAY48" s="453"/>
      <c r="EAZ48" s="456"/>
      <c r="EBA48" s="454"/>
      <c r="EBB48" s="451"/>
      <c r="EBC48" s="454"/>
      <c r="EBD48" s="450"/>
      <c r="EBE48" s="456"/>
      <c r="EBF48" s="456"/>
      <c r="EBG48" s="456"/>
      <c r="EBH48" s="456"/>
      <c r="EBI48" s="271"/>
      <c r="EBJ48" s="451"/>
      <c r="EBK48" s="454"/>
      <c r="EBL48" s="451"/>
      <c r="EBM48" s="457"/>
      <c r="EBN48" s="271"/>
      <c r="EBO48" s="451"/>
      <c r="EBP48" s="454"/>
      <c r="EBQ48" s="451"/>
      <c r="EBR48" s="457"/>
      <c r="EBS48" s="451"/>
      <c r="EBT48" s="457"/>
      <c r="EBU48" s="457"/>
      <c r="EBV48" s="457"/>
      <c r="EBW48" s="271"/>
      <c r="EBX48" s="271"/>
      <c r="EBY48" s="451"/>
      <c r="EBZ48" s="454"/>
      <c r="ECA48" s="451"/>
      <c r="ECB48" s="454"/>
      <c r="ECC48" s="458"/>
      <c r="ECD48" s="459"/>
      <c r="ECE48" s="460"/>
      <c r="ECF48" s="461"/>
      <c r="ECG48" s="462"/>
      <c r="ECH48" s="458"/>
      <c r="ECI48" s="451"/>
      <c r="ECJ48" s="463"/>
      <c r="ECK48" s="451"/>
      <c r="ECL48" s="451"/>
      <c r="ECM48" s="453"/>
      <c r="ECO48" s="449"/>
      <c r="ECP48" s="449"/>
      <c r="ECQ48" s="449"/>
      <c r="ECR48" s="450"/>
      <c r="ECS48" s="451"/>
      <c r="ECT48" s="451"/>
      <c r="ECU48" s="451"/>
      <c r="ECV48" s="449"/>
      <c r="ECW48" s="452"/>
      <c r="ECX48" s="453"/>
      <c r="ECY48" s="454"/>
      <c r="ECZ48" s="449"/>
      <c r="EDA48" s="453"/>
      <c r="EDB48" s="453"/>
      <c r="EDC48" s="450"/>
      <c r="EDD48" s="454"/>
      <c r="EDE48" s="455"/>
      <c r="EDF48" s="453"/>
      <c r="EDG48" s="456"/>
      <c r="EDH48" s="453"/>
      <c r="EDI48" s="456"/>
      <c r="EDJ48" s="454"/>
      <c r="EDK48" s="451"/>
      <c r="EDL48" s="454"/>
      <c r="EDM48" s="450"/>
      <c r="EDN48" s="456"/>
      <c r="EDO48" s="456"/>
      <c r="EDP48" s="456"/>
      <c r="EDQ48" s="456"/>
      <c r="EDR48" s="271"/>
      <c r="EDS48" s="451"/>
      <c r="EDT48" s="454"/>
      <c r="EDU48" s="451"/>
      <c r="EDV48" s="457"/>
      <c r="EDW48" s="271"/>
      <c r="EDX48" s="451"/>
      <c r="EDY48" s="454"/>
      <c r="EDZ48" s="451"/>
      <c r="EEA48" s="457"/>
      <c r="EEB48" s="451"/>
      <c r="EEC48" s="457"/>
      <c r="EED48" s="457"/>
      <c r="EEE48" s="457"/>
      <c r="EEF48" s="271"/>
      <c r="EEG48" s="271"/>
      <c r="EEH48" s="451"/>
      <c r="EEI48" s="454"/>
      <c r="EEJ48" s="451"/>
      <c r="EEK48" s="454"/>
      <c r="EEL48" s="458"/>
      <c r="EEM48" s="459"/>
      <c r="EEN48" s="460"/>
      <c r="EEO48" s="461"/>
      <c r="EEP48" s="462"/>
      <c r="EEQ48" s="458"/>
      <c r="EER48" s="451"/>
      <c r="EES48" s="463"/>
      <c r="EET48" s="451"/>
      <c r="EEU48" s="451"/>
      <c r="EEV48" s="453"/>
      <c r="EEX48" s="449"/>
      <c r="EEY48" s="449"/>
      <c r="EEZ48" s="449"/>
      <c r="EFA48" s="450"/>
      <c r="EFB48" s="451"/>
      <c r="EFC48" s="451"/>
      <c r="EFD48" s="451"/>
      <c r="EFE48" s="449"/>
      <c r="EFF48" s="452"/>
      <c r="EFG48" s="453"/>
      <c r="EFH48" s="454"/>
      <c r="EFI48" s="449"/>
      <c r="EFJ48" s="453"/>
      <c r="EFK48" s="453"/>
      <c r="EFL48" s="450"/>
      <c r="EFM48" s="454"/>
      <c r="EFN48" s="455"/>
      <c r="EFO48" s="453"/>
      <c r="EFP48" s="456"/>
      <c r="EFQ48" s="453"/>
      <c r="EFR48" s="456"/>
      <c r="EFS48" s="454"/>
      <c r="EFT48" s="451"/>
      <c r="EFU48" s="454"/>
      <c r="EFV48" s="450"/>
      <c r="EFW48" s="456"/>
      <c r="EFX48" s="456"/>
      <c r="EFY48" s="456"/>
      <c r="EFZ48" s="456"/>
      <c r="EGA48" s="271"/>
      <c r="EGB48" s="451"/>
      <c r="EGC48" s="454"/>
      <c r="EGD48" s="451"/>
      <c r="EGE48" s="457"/>
      <c r="EGF48" s="271"/>
      <c r="EGG48" s="451"/>
      <c r="EGH48" s="454"/>
      <c r="EGI48" s="451"/>
      <c r="EGJ48" s="457"/>
      <c r="EGK48" s="451"/>
      <c r="EGL48" s="457"/>
      <c r="EGM48" s="457"/>
      <c r="EGN48" s="457"/>
      <c r="EGO48" s="271"/>
      <c r="EGP48" s="271"/>
      <c r="EGQ48" s="451"/>
      <c r="EGR48" s="454"/>
      <c r="EGS48" s="451"/>
      <c r="EGT48" s="454"/>
      <c r="EGU48" s="458"/>
      <c r="EGV48" s="459"/>
      <c r="EGW48" s="460"/>
      <c r="EGX48" s="461"/>
      <c r="EGY48" s="462"/>
      <c r="EGZ48" s="458"/>
      <c r="EHA48" s="451"/>
      <c r="EHB48" s="463"/>
      <c r="EHC48" s="451"/>
      <c r="EHD48" s="451"/>
      <c r="EHE48" s="453"/>
      <c r="EHG48" s="449"/>
      <c r="EHH48" s="449"/>
      <c r="EHI48" s="449"/>
      <c r="EHJ48" s="450"/>
      <c r="EHK48" s="451"/>
      <c r="EHL48" s="451"/>
      <c r="EHM48" s="451"/>
      <c r="EHN48" s="449"/>
      <c r="EHO48" s="452"/>
      <c r="EHP48" s="453"/>
      <c r="EHQ48" s="454"/>
      <c r="EHR48" s="449"/>
      <c r="EHS48" s="453"/>
      <c r="EHT48" s="453"/>
      <c r="EHU48" s="450"/>
      <c r="EHV48" s="454"/>
      <c r="EHW48" s="455"/>
      <c r="EHX48" s="453"/>
      <c r="EHY48" s="456"/>
      <c r="EHZ48" s="453"/>
      <c r="EIA48" s="456"/>
      <c r="EIB48" s="454"/>
      <c r="EIC48" s="451"/>
      <c r="EID48" s="454"/>
      <c r="EIE48" s="450"/>
      <c r="EIF48" s="456"/>
      <c r="EIG48" s="456"/>
      <c r="EIH48" s="456"/>
      <c r="EII48" s="456"/>
      <c r="EIJ48" s="271"/>
      <c r="EIK48" s="451"/>
      <c r="EIL48" s="454"/>
      <c r="EIM48" s="451"/>
      <c r="EIN48" s="457"/>
      <c r="EIO48" s="271"/>
      <c r="EIP48" s="451"/>
      <c r="EIQ48" s="454"/>
      <c r="EIR48" s="451"/>
      <c r="EIS48" s="457"/>
      <c r="EIT48" s="451"/>
      <c r="EIU48" s="457"/>
      <c r="EIV48" s="457"/>
      <c r="EIW48" s="457"/>
      <c r="EIX48" s="271"/>
      <c r="EIY48" s="271"/>
      <c r="EIZ48" s="451"/>
      <c r="EJA48" s="454"/>
      <c r="EJB48" s="451"/>
      <c r="EJC48" s="454"/>
      <c r="EJD48" s="458"/>
      <c r="EJE48" s="459"/>
      <c r="EJF48" s="460"/>
      <c r="EJG48" s="461"/>
      <c r="EJH48" s="462"/>
      <c r="EJI48" s="458"/>
      <c r="EJJ48" s="451"/>
      <c r="EJK48" s="463"/>
      <c r="EJL48" s="451"/>
      <c r="EJM48" s="451"/>
      <c r="EJN48" s="453"/>
      <c r="EJP48" s="449"/>
      <c r="EJQ48" s="449"/>
      <c r="EJR48" s="449"/>
      <c r="EJS48" s="450"/>
      <c r="EJT48" s="451"/>
      <c r="EJU48" s="451"/>
      <c r="EJV48" s="451"/>
      <c r="EJW48" s="449"/>
      <c r="EJX48" s="452"/>
      <c r="EJY48" s="453"/>
      <c r="EJZ48" s="454"/>
      <c r="EKA48" s="449"/>
      <c r="EKB48" s="453"/>
      <c r="EKC48" s="453"/>
      <c r="EKD48" s="450"/>
      <c r="EKE48" s="454"/>
      <c r="EKF48" s="455"/>
      <c r="EKG48" s="453"/>
      <c r="EKH48" s="456"/>
      <c r="EKI48" s="453"/>
      <c r="EKJ48" s="456"/>
      <c r="EKK48" s="454"/>
      <c r="EKL48" s="451"/>
      <c r="EKM48" s="454"/>
      <c r="EKN48" s="450"/>
      <c r="EKO48" s="456"/>
      <c r="EKP48" s="456"/>
      <c r="EKQ48" s="456"/>
      <c r="EKR48" s="456"/>
      <c r="EKS48" s="271"/>
      <c r="EKT48" s="451"/>
      <c r="EKU48" s="454"/>
      <c r="EKV48" s="451"/>
      <c r="EKW48" s="457"/>
      <c r="EKX48" s="271"/>
      <c r="EKY48" s="451"/>
      <c r="EKZ48" s="454"/>
      <c r="ELA48" s="451"/>
      <c r="ELB48" s="457"/>
      <c r="ELC48" s="451"/>
      <c r="ELD48" s="457"/>
      <c r="ELE48" s="457"/>
      <c r="ELF48" s="457"/>
      <c r="ELG48" s="271"/>
      <c r="ELH48" s="271"/>
      <c r="ELI48" s="451"/>
      <c r="ELJ48" s="454"/>
      <c r="ELK48" s="451"/>
      <c r="ELL48" s="454"/>
      <c r="ELM48" s="458"/>
      <c r="ELN48" s="459"/>
      <c r="ELO48" s="460"/>
      <c r="ELP48" s="461"/>
      <c r="ELQ48" s="462"/>
      <c r="ELR48" s="458"/>
      <c r="ELS48" s="451"/>
      <c r="ELT48" s="463"/>
      <c r="ELU48" s="451"/>
      <c r="ELV48" s="451"/>
      <c r="ELW48" s="453"/>
      <c r="ELY48" s="449"/>
      <c r="ELZ48" s="449"/>
      <c r="EMA48" s="449"/>
      <c r="EMB48" s="450"/>
      <c r="EMC48" s="451"/>
      <c r="EMD48" s="451"/>
      <c r="EME48" s="451"/>
      <c r="EMF48" s="449"/>
      <c r="EMG48" s="452"/>
      <c r="EMH48" s="453"/>
      <c r="EMI48" s="454"/>
      <c r="EMJ48" s="449"/>
      <c r="EMK48" s="453"/>
      <c r="EML48" s="453"/>
      <c r="EMM48" s="450"/>
      <c r="EMN48" s="454"/>
      <c r="EMO48" s="455"/>
      <c r="EMP48" s="453"/>
      <c r="EMQ48" s="456"/>
      <c r="EMR48" s="453"/>
      <c r="EMS48" s="456"/>
      <c r="EMT48" s="454"/>
      <c r="EMU48" s="451"/>
      <c r="EMV48" s="454"/>
      <c r="EMW48" s="450"/>
      <c r="EMX48" s="456"/>
      <c r="EMY48" s="456"/>
      <c r="EMZ48" s="456"/>
      <c r="ENA48" s="456"/>
      <c r="ENB48" s="271"/>
      <c r="ENC48" s="451"/>
      <c r="END48" s="454"/>
      <c r="ENE48" s="451"/>
      <c r="ENF48" s="457"/>
      <c r="ENG48" s="271"/>
      <c r="ENH48" s="451"/>
      <c r="ENI48" s="454"/>
      <c r="ENJ48" s="451"/>
      <c r="ENK48" s="457"/>
      <c r="ENL48" s="451"/>
      <c r="ENM48" s="457"/>
      <c r="ENN48" s="457"/>
      <c r="ENO48" s="457"/>
      <c r="ENP48" s="271"/>
      <c r="ENQ48" s="271"/>
      <c r="ENR48" s="451"/>
      <c r="ENS48" s="454"/>
      <c r="ENT48" s="451"/>
      <c r="ENU48" s="454"/>
      <c r="ENV48" s="458"/>
      <c r="ENW48" s="459"/>
      <c r="ENX48" s="460"/>
      <c r="ENY48" s="461"/>
      <c r="ENZ48" s="462"/>
      <c r="EOA48" s="458"/>
      <c r="EOB48" s="451"/>
      <c r="EOC48" s="463"/>
      <c r="EOD48" s="451"/>
      <c r="EOE48" s="451"/>
      <c r="EOF48" s="453"/>
      <c r="EOH48" s="449"/>
      <c r="EOI48" s="449"/>
      <c r="EOJ48" s="449"/>
      <c r="EOK48" s="450"/>
      <c r="EOL48" s="451"/>
      <c r="EOM48" s="451"/>
      <c r="EON48" s="451"/>
      <c r="EOO48" s="449"/>
      <c r="EOP48" s="452"/>
      <c r="EOQ48" s="453"/>
      <c r="EOR48" s="454"/>
      <c r="EOS48" s="449"/>
      <c r="EOT48" s="453"/>
      <c r="EOU48" s="453"/>
      <c r="EOV48" s="450"/>
      <c r="EOW48" s="454"/>
      <c r="EOX48" s="455"/>
      <c r="EOY48" s="453"/>
      <c r="EOZ48" s="456"/>
      <c r="EPA48" s="453"/>
      <c r="EPB48" s="456"/>
      <c r="EPC48" s="454"/>
      <c r="EPD48" s="451"/>
      <c r="EPE48" s="454"/>
      <c r="EPF48" s="450"/>
      <c r="EPG48" s="456"/>
      <c r="EPH48" s="456"/>
      <c r="EPI48" s="456"/>
      <c r="EPJ48" s="456"/>
      <c r="EPK48" s="271"/>
      <c r="EPL48" s="451"/>
      <c r="EPM48" s="454"/>
      <c r="EPN48" s="451"/>
      <c r="EPO48" s="457"/>
      <c r="EPP48" s="271"/>
      <c r="EPQ48" s="451"/>
      <c r="EPR48" s="454"/>
      <c r="EPS48" s="451"/>
      <c r="EPT48" s="457"/>
      <c r="EPU48" s="451"/>
      <c r="EPV48" s="457"/>
      <c r="EPW48" s="457"/>
      <c r="EPX48" s="457"/>
      <c r="EPY48" s="271"/>
      <c r="EPZ48" s="271"/>
      <c r="EQA48" s="451"/>
      <c r="EQB48" s="454"/>
      <c r="EQC48" s="451"/>
      <c r="EQD48" s="454"/>
      <c r="EQE48" s="458"/>
      <c r="EQF48" s="459"/>
      <c r="EQG48" s="460"/>
      <c r="EQH48" s="461"/>
      <c r="EQI48" s="462"/>
      <c r="EQJ48" s="458"/>
      <c r="EQK48" s="451"/>
      <c r="EQL48" s="463"/>
      <c r="EQM48" s="451"/>
      <c r="EQN48" s="451"/>
      <c r="EQO48" s="453"/>
      <c r="EQQ48" s="449"/>
      <c r="EQR48" s="449"/>
      <c r="EQS48" s="449"/>
      <c r="EQT48" s="450"/>
      <c r="EQU48" s="451"/>
      <c r="EQV48" s="451"/>
      <c r="EQW48" s="451"/>
      <c r="EQX48" s="449"/>
      <c r="EQY48" s="452"/>
      <c r="EQZ48" s="453"/>
      <c r="ERA48" s="454"/>
      <c r="ERB48" s="449"/>
      <c r="ERC48" s="453"/>
      <c r="ERD48" s="453"/>
      <c r="ERE48" s="450"/>
      <c r="ERF48" s="454"/>
      <c r="ERG48" s="455"/>
      <c r="ERH48" s="453"/>
      <c r="ERI48" s="456"/>
      <c r="ERJ48" s="453"/>
      <c r="ERK48" s="456"/>
      <c r="ERL48" s="454"/>
      <c r="ERM48" s="451"/>
      <c r="ERN48" s="454"/>
      <c r="ERO48" s="450"/>
      <c r="ERP48" s="456"/>
      <c r="ERQ48" s="456"/>
      <c r="ERR48" s="456"/>
      <c r="ERS48" s="456"/>
      <c r="ERT48" s="271"/>
      <c r="ERU48" s="451"/>
      <c r="ERV48" s="454"/>
      <c r="ERW48" s="451"/>
      <c r="ERX48" s="457"/>
      <c r="ERY48" s="271"/>
      <c r="ERZ48" s="451"/>
      <c r="ESA48" s="454"/>
      <c r="ESB48" s="451"/>
      <c r="ESC48" s="457"/>
      <c r="ESD48" s="451"/>
      <c r="ESE48" s="457"/>
      <c r="ESF48" s="457"/>
      <c r="ESG48" s="457"/>
      <c r="ESH48" s="271"/>
      <c r="ESI48" s="271"/>
      <c r="ESJ48" s="451"/>
      <c r="ESK48" s="454"/>
      <c r="ESL48" s="451"/>
      <c r="ESM48" s="454"/>
      <c r="ESN48" s="458"/>
      <c r="ESO48" s="459"/>
      <c r="ESP48" s="460"/>
      <c r="ESQ48" s="461"/>
      <c r="ESR48" s="462"/>
      <c r="ESS48" s="458"/>
      <c r="EST48" s="451"/>
      <c r="ESU48" s="463"/>
      <c r="ESV48" s="451"/>
      <c r="ESW48" s="451"/>
      <c r="ESX48" s="453"/>
      <c r="ESZ48" s="449"/>
      <c r="ETA48" s="449"/>
      <c r="ETB48" s="449"/>
      <c r="ETC48" s="450"/>
      <c r="ETD48" s="451"/>
      <c r="ETE48" s="451"/>
      <c r="ETF48" s="451"/>
      <c r="ETG48" s="449"/>
      <c r="ETH48" s="452"/>
      <c r="ETI48" s="453"/>
      <c r="ETJ48" s="454"/>
      <c r="ETK48" s="449"/>
      <c r="ETL48" s="453"/>
      <c r="ETM48" s="453"/>
      <c r="ETN48" s="450"/>
      <c r="ETO48" s="454"/>
      <c r="ETP48" s="455"/>
      <c r="ETQ48" s="453"/>
      <c r="ETR48" s="456"/>
      <c r="ETS48" s="453"/>
      <c r="ETT48" s="456"/>
      <c r="ETU48" s="454"/>
      <c r="ETV48" s="451"/>
      <c r="ETW48" s="454"/>
      <c r="ETX48" s="450"/>
      <c r="ETY48" s="456"/>
      <c r="ETZ48" s="456"/>
      <c r="EUA48" s="456"/>
      <c r="EUB48" s="456"/>
      <c r="EUC48" s="271"/>
      <c r="EUD48" s="451"/>
      <c r="EUE48" s="454"/>
      <c r="EUF48" s="451"/>
      <c r="EUG48" s="457"/>
      <c r="EUH48" s="271"/>
      <c r="EUI48" s="451"/>
      <c r="EUJ48" s="454"/>
      <c r="EUK48" s="451"/>
      <c r="EUL48" s="457"/>
      <c r="EUM48" s="451"/>
      <c r="EUN48" s="457"/>
      <c r="EUO48" s="457"/>
      <c r="EUP48" s="457"/>
      <c r="EUQ48" s="271"/>
      <c r="EUR48" s="271"/>
      <c r="EUS48" s="451"/>
      <c r="EUT48" s="454"/>
      <c r="EUU48" s="451"/>
      <c r="EUV48" s="454"/>
      <c r="EUW48" s="458"/>
      <c r="EUX48" s="459"/>
      <c r="EUY48" s="460"/>
      <c r="EUZ48" s="461"/>
      <c r="EVA48" s="462"/>
      <c r="EVB48" s="458"/>
      <c r="EVC48" s="451"/>
      <c r="EVD48" s="463"/>
      <c r="EVE48" s="451"/>
      <c r="EVF48" s="451"/>
      <c r="EVG48" s="453"/>
      <c r="EVI48" s="449"/>
      <c r="EVJ48" s="449"/>
      <c r="EVK48" s="449"/>
      <c r="EVL48" s="450"/>
      <c r="EVM48" s="451"/>
      <c r="EVN48" s="451"/>
      <c r="EVO48" s="451"/>
      <c r="EVP48" s="449"/>
      <c r="EVQ48" s="452"/>
      <c r="EVR48" s="453"/>
      <c r="EVS48" s="454"/>
      <c r="EVT48" s="449"/>
      <c r="EVU48" s="453"/>
      <c r="EVV48" s="453"/>
      <c r="EVW48" s="450"/>
      <c r="EVX48" s="454"/>
      <c r="EVY48" s="455"/>
      <c r="EVZ48" s="453"/>
      <c r="EWA48" s="456"/>
      <c r="EWB48" s="453"/>
      <c r="EWC48" s="456"/>
      <c r="EWD48" s="454"/>
      <c r="EWE48" s="451"/>
      <c r="EWF48" s="454"/>
      <c r="EWG48" s="450"/>
      <c r="EWH48" s="456"/>
      <c r="EWI48" s="456"/>
      <c r="EWJ48" s="456"/>
      <c r="EWK48" s="456"/>
      <c r="EWL48" s="271"/>
      <c r="EWM48" s="451"/>
      <c r="EWN48" s="454"/>
      <c r="EWO48" s="451"/>
      <c r="EWP48" s="457"/>
      <c r="EWQ48" s="271"/>
      <c r="EWR48" s="451"/>
      <c r="EWS48" s="454"/>
      <c r="EWT48" s="451"/>
      <c r="EWU48" s="457"/>
      <c r="EWV48" s="451"/>
      <c r="EWW48" s="457"/>
      <c r="EWX48" s="457"/>
      <c r="EWY48" s="457"/>
      <c r="EWZ48" s="271"/>
      <c r="EXA48" s="271"/>
      <c r="EXB48" s="451"/>
      <c r="EXC48" s="454"/>
      <c r="EXD48" s="451"/>
      <c r="EXE48" s="454"/>
      <c r="EXF48" s="458"/>
      <c r="EXG48" s="459"/>
      <c r="EXH48" s="460"/>
      <c r="EXI48" s="461"/>
      <c r="EXJ48" s="462"/>
      <c r="EXK48" s="458"/>
      <c r="EXL48" s="451"/>
      <c r="EXM48" s="463"/>
      <c r="EXN48" s="451"/>
      <c r="EXO48" s="451"/>
      <c r="EXP48" s="453"/>
      <c r="EXR48" s="449"/>
      <c r="EXS48" s="449"/>
      <c r="EXT48" s="449"/>
      <c r="EXU48" s="450"/>
      <c r="EXV48" s="451"/>
      <c r="EXW48" s="451"/>
      <c r="EXX48" s="451"/>
      <c r="EXY48" s="449"/>
      <c r="EXZ48" s="452"/>
      <c r="EYA48" s="453"/>
      <c r="EYB48" s="454"/>
      <c r="EYC48" s="449"/>
      <c r="EYD48" s="453"/>
      <c r="EYE48" s="453"/>
      <c r="EYF48" s="450"/>
      <c r="EYG48" s="454"/>
      <c r="EYH48" s="455"/>
      <c r="EYI48" s="453"/>
      <c r="EYJ48" s="456"/>
      <c r="EYK48" s="453"/>
      <c r="EYL48" s="456"/>
      <c r="EYM48" s="454"/>
      <c r="EYN48" s="451"/>
      <c r="EYO48" s="454"/>
      <c r="EYP48" s="450"/>
      <c r="EYQ48" s="456"/>
      <c r="EYR48" s="456"/>
      <c r="EYS48" s="456"/>
      <c r="EYT48" s="456"/>
      <c r="EYU48" s="271"/>
      <c r="EYV48" s="451"/>
      <c r="EYW48" s="454"/>
      <c r="EYX48" s="451"/>
      <c r="EYY48" s="457"/>
      <c r="EYZ48" s="271"/>
      <c r="EZA48" s="451"/>
      <c r="EZB48" s="454"/>
      <c r="EZC48" s="451"/>
      <c r="EZD48" s="457"/>
      <c r="EZE48" s="451"/>
      <c r="EZF48" s="457"/>
      <c r="EZG48" s="457"/>
      <c r="EZH48" s="457"/>
      <c r="EZI48" s="271"/>
      <c r="EZJ48" s="271"/>
      <c r="EZK48" s="451"/>
      <c r="EZL48" s="454"/>
      <c r="EZM48" s="451"/>
      <c r="EZN48" s="454"/>
      <c r="EZO48" s="458"/>
      <c r="EZP48" s="459"/>
      <c r="EZQ48" s="460"/>
      <c r="EZR48" s="461"/>
      <c r="EZS48" s="462"/>
      <c r="EZT48" s="458"/>
      <c r="EZU48" s="451"/>
      <c r="EZV48" s="463"/>
      <c r="EZW48" s="451"/>
      <c r="EZX48" s="451"/>
      <c r="EZY48" s="453"/>
      <c r="FAA48" s="449"/>
      <c r="FAB48" s="449"/>
      <c r="FAC48" s="449"/>
      <c r="FAD48" s="450"/>
      <c r="FAE48" s="451"/>
      <c r="FAF48" s="451"/>
      <c r="FAG48" s="451"/>
      <c r="FAH48" s="449"/>
      <c r="FAI48" s="452"/>
      <c r="FAJ48" s="453"/>
      <c r="FAK48" s="454"/>
      <c r="FAL48" s="449"/>
      <c r="FAM48" s="453"/>
      <c r="FAN48" s="453"/>
      <c r="FAO48" s="450"/>
      <c r="FAP48" s="454"/>
      <c r="FAQ48" s="455"/>
      <c r="FAR48" s="453"/>
      <c r="FAS48" s="456"/>
      <c r="FAT48" s="453"/>
      <c r="FAU48" s="456"/>
      <c r="FAV48" s="454"/>
      <c r="FAW48" s="451"/>
      <c r="FAX48" s="454"/>
      <c r="FAY48" s="450"/>
      <c r="FAZ48" s="456"/>
      <c r="FBA48" s="456"/>
      <c r="FBB48" s="456"/>
      <c r="FBC48" s="456"/>
      <c r="FBD48" s="271"/>
      <c r="FBE48" s="451"/>
      <c r="FBF48" s="454"/>
      <c r="FBG48" s="451"/>
      <c r="FBH48" s="457"/>
      <c r="FBI48" s="271"/>
      <c r="FBJ48" s="451"/>
      <c r="FBK48" s="454"/>
      <c r="FBL48" s="451"/>
      <c r="FBM48" s="457"/>
      <c r="FBN48" s="451"/>
      <c r="FBO48" s="457"/>
      <c r="FBP48" s="457"/>
      <c r="FBQ48" s="457"/>
      <c r="FBR48" s="271"/>
      <c r="FBS48" s="271"/>
      <c r="FBT48" s="451"/>
      <c r="FBU48" s="454"/>
      <c r="FBV48" s="451"/>
      <c r="FBW48" s="454"/>
      <c r="FBX48" s="458"/>
      <c r="FBY48" s="459"/>
      <c r="FBZ48" s="460"/>
      <c r="FCA48" s="461"/>
      <c r="FCB48" s="462"/>
      <c r="FCC48" s="458"/>
      <c r="FCD48" s="451"/>
      <c r="FCE48" s="463"/>
      <c r="FCF48" s="451"/>
      <c r="FCG48" s="451"/>
      <c r="FCH48" s="453"/>
      <c r="FCJ48" s="449"/>
      <c r="FCK48" s="449"/>
      <c r="FCL48" s="449"/>
      <c r="FCM48" s="450"/>
      <c r="FCN48" s="451"/>
      <c r="FCO48" s="451"/>
      <c r="FCP48" s="451"/>
      <c r="FCQ48" s="449"/>
      <c r="FCR48" s="452"/>
      <c r="FCS48" s="453"/>
      <c r="FCT48" s="454"/>
      <c r="FCU48" s="449"/>
      <c r="FCV48" s="453"/>
      <c r="FCW48" s="453"/>
      <c r="FCX48" s="450"/>
      <c r="FCY48" s="454"/>
      <c r="FCZ48" s="455"/>
      <c r="FDA48" s="453"/>
      <c r="FDB48" s="456"/>
      <c r="FDC48" s="453"/>
      <c r="FDD48" s="456"/>
      <c r="FDE48" s="454"/>
      <c r="FDF48" s="451"/>
      <c r="FDG48" s="454"/>
      <c r="FDH48" s="450"/>
      <c r="FDI48" s="456"/>
      <c r="FDJ48" s="456"/>
      <c r="FDK48" s="456"/>
      <c r="FDL48" s="456"/>
      <c r="FDM48" s="271"/>
      <c r="FDN48" s="451"/>
      <c r="FDO48" s="454"/>
      <c r="FDP48" s="451"/>
      <c r="FDQ48" s="457"/>
      <c r="FDR48" s="271"/>
      <c r="FDS48" s="451"/>
      <c r="FDT48" s="454"/>
      <c r="FDU48" s="451"/>
      <c r="FDV48" s="457"/>
      <c r="FDW48" s="451"/>
      <c r="FDX48" s="457"/>
      <c r="FDY48" s="457"/>
      <c r="FDZ48" s="457"/>
      <c r="FEA48" s="271"/>
      <c r="FEB48" s="271"/>
      <c r="FEC48" s="451"/>
      <c r="FED48" s="454"/>
      <c r="FEE48" s="451"/>
      <c r="FEF48" s="454"/>
      <c r="FEG48" s="458"/>
      <c r="FEH48" s="459"/>
      <c r="FEI48" s="460"/>
      <c r="FEJ48" s="461"/>
      <c r="FEK48" s="462"/>
      <c r="FEL48" s="458"/>
      <c r="FEM48" s="451"/>
      <c r="FEN48" s="463"/>
      <c r="FEO48" s="451"/>
      <c r="FEP48" s="451"/>
      <c r="FEQ48" s="453"/>
      <c r="FES48" s="449"/>
      <c r="FET48" s="449"/>
      <c r="FEU48" s="449"/>
      <c r="FEV48" s="450"/>
      <c r="FEW48" s="451"/>
      <c r="FEX48" s="451"/>
      <c r="FEY48" s="451"/>
      <c r="FEZ48" s="449"/>
      <c r="FFA48" s="452"/>
      <c r="FFB48" s="453"/>
      <c r="FFC48" s="454"/>
      <c r="FFD48" s="449"/>
      <c r="FFE48" s="453"/>
      <c r="FFF48" s="453"/>
      <c r="FFG48" s="450"/>
      <c r="FFH48" s="454"/>
      <c r="FFI48" s="455"/>
      <c r="FFJ48" s="453"/>
      <c r="FFK48" s="456"/>
      <c r="FFL48" s="453"/>
      <c r="FFM48" s="456"/>
      <c r="FFN48" s="454"/>
      <c r="FFO48" s="451"/>
      <c r="FFP48" s="454"/>
      <c r="FFQ48" s="450"/>
      <c r="FFR48" s="456"/>
      <c r="FFS48" s="456"/>
      <c r="FFT48" s="456"/>
      <c r="FFU48" s="456"/>
      <c r="FFV48" s="271"/>
      <c r="FFW48" s="451"/>
      <c r="FFX48" s="454"/>
      <c r="FFY48" s="451"/>
      <c r="FFZ48" s="457"/>
      <c r="FGA48" s="271"/>
      <c r="FGB48" s="451"/>
      <c r="FGC48" s="454"/>
      <c r="FGD48" s="451"/>
      <c r="FGE48" s="457"/>
      <c r="FGF48" s="451"/>
      <c r="FGG48" s="457"/>
      <c r="FGH48" s="457"/>
      <c r="FGI48" s="457"/>
      <c r="FGJ48" s="271"/>
      <c r="FGK48" s="271"/>
      <c r="FGL48" s="451"/>
      <c r="FGM48" s="454"/>
      <c r="FGN48" s="451"/>
      <c r="FGO48" s="454"/>
      <c r="FGP48" s="458"/>
      <c r="FGQ48" s="459"/>
      <c r="FGR48" s="460"/>
      <c r="FGS48" s="461"/>
      <c r="FGT48" s="462"/>
      <c r="FGU48" s="458"/>
      <c r="FGV48" s="451"/>
      <c r="FGW48" s="463"/>
      <c r="FGX48" s="451"/>
      <c r="FGY48" s="451"/>
      <c r="FGZ48" s="453"/>
      <c r="FHB48" s="449"/>
      <c r="FHC48" s="449"/>
      <c r="FHD48" s="449"/>
      <c r="FHE48" s="450"/>
      <c r="FHF48" s="451"/>
      <c r="FHG48" s="451"/>
      <c r="FHH48" s="451"/>
      <c r="FHI48" s="449"/>
      <c r="FHJ48" s="452"/>
      <c r="FHK48" s="453"/>
      <c r="FHL48" s="454"/>
      <c r="FHM48" s="449"/>
      <c r="FHN48" s="453"/>
      <c r="FHO48" s="453"/>
      <c r="FHP48" s="450"/>
      <c r="FHQ48" s="454"/>
      <c r="FHR48" s="455"/>
      <c r="FHS48" s="453"/>
      <c r="FHT48" s="456"/>
      <c r="FHU48" s="453"/>
      <c r="FHV48" s="456"/>
      <c r="FHW48" s="454"/>
      <c r="FHX48" s="451"/>
      <c r="FHY48" s="454"/>
      <c r="FHZ48" s="450"/>
      <c r="FIA48" s="456"/>
      <c r="FIB48" s="456"/>
      <c r="FIC48" s="456"/>
      <c r="FID48" s="456"/>
      <c r="FIE48" s="271"/>
      <c r="FIF48" s="451"/>
      <c r="FIG48" s="454"/>
      <c r="FIH48" s="451"/>
      <c r="FII48" s="457"/>
      <c r="FIJ48" s="271"/>
      <c r="FIK48" s="451"/>
      <c r="FIL48" s="454"/>
      <c r="FIM48" s="451"/>
      <c r="FIN48" s="457"/>
      <c r="FIO48" s="451"/>
      <c r="FIP48" s="457"/>
      <c r="FIQ48" s="457"/>
      <c r="FIR48" s="457"/>
      <c r="FIS48" s="271"/>
      <c r="FIT48" s="271"/>
      <c r="FIU48" s="451"/>
      <c r="FIV48" s="454"/>
      <c r="FIW48" s="451"/>
      <c r="FIX48" s="454"/>
      <c r="FIY48" s="458"/>
      <c r="FIZ48" s="459"/>
      <c r="FJA48" s="460"/>
      <c r="FJB48" s="461"/>
      <c r="FJC48" s="462"/>
      <c r="FJD48" s="458"/>
      <c r="FJE48" s="451"/>
      <c r="FJF48" s="463"/>
      <c r="FJG48" s="451"/>
      <c r="FJH48" s="451"/>
      <c r="FJI48" s="453"/>
      <c r="FJK48" s="449"/>
      <c r="FJL48" s="449"/>
      <c r="FJM48" s="449"/>
      <c r="FJN48" s="450"/>
      <c r="FJO48" s="451"/>
      <c r="FJP48" s="451"/>
      <c r="FJQ48" s="451"/>
      <c r="FJR48" s="449"/>
      <c r="FJS48" s="452"/>
      <c r="FJT48" s="453"/>
      <c r="FJU48" s="454"/>
      <c r="FJV48" s="449"/>
      <c r="FJW48" s="453"/>
      <c r="FJX48" s="453"/>
      <c r="FJY48" s="450"/>
      <c r="FJZ48" s="454"/>
      <c r="FKA48" s="455"/>
      <c r="FKB48" s="453"/>
      <c r="FKC48" s="456"/>
      <c r="FKD48" s="453"/>
      <c r="FKE48" s="456"/>
      <c r="FKF48" s="454"/>
      <c r="FKG48" s="451"/>
      <c r="FKH48" s="454"/>
      <c r="FKI48" s="450"/>
      <c r="FKJ48" s="456"/>
      <c r="FKK48" s="456"/>
      <c r="FKL48" s="456"/>
      <c r="FKM48" s="456"/>
      <c r="FKN48" s="271"/>
      <c r="FKO48" s="451"/>
      <c r="FKP48" s="454"/>
      <c r="FKQ48" s="451"/>
      <c r="FKR48" s="457"/>
      <c r="FKS48" s="271"/>
      <c r="FKT48" s="451"/>
      <c r="FKU48" s="454"/>
      <c r="FKV48" s="451"/>
      <c r="FKW48" s="457"/>
      <c r="FKX48" s="451"/>
      <c r="FKY48" s="457"/>
      <c r="FKZ48" s="457"/>
      <c r="FLA48" s="457"/>
      <c r="FLB48" s="271"/>
      <c r="FLC48" s="271"/>
      <c r="FLD48" s="451"/>
      <c r="FLE48" s="454"/>
      <c r="FLF48" s="451"/>
      <c r="FLG48" s="454"/>
      <c r="FLH48" s="458"/>
      <c r="FLI48" s="459"/>
      <c r="FLJ48" s="460"/>
      <c r="FLK48" s="461"/>
      <c r="FLL48" s="462"/>
      <c r="FLM48" s="458"/>
      <c r="FLN48" s="451"/>
      <c r="FLO48" s="463"/>
      <c r="FLP48" s="451"/>
      <c r="FLQ48" s="451"/>
      <c r="FLR48" s="453"/>
      <c r="FLT48" s="449"/>
      <c r="FLU48" s="449"/>
      <c r="FLV48" s="449"/>
      <c r="FLW48" s="450"/>
      <c r="FLX48" s="451"/>
      <c r="FLY48" s="451"/>
      <c r="FLZ48" s="451"/>
      <c r="FMA48" s="449"/>
      <c r="FMB48" s="452"/>
      <c r="FMC48" s="453"/>
      <c r="FMD48" s="454"/>
      <c r="FME48" s="449"/>
      <c r="FMF48" s="453"/>
      <c r="FMG48" s="453"/>
      <c r="FMH48" s="450"/>
      <c r="FMI48" s="454"/>
      <c r="FMJ48" s="455"/>
      <c r="FMK48" s="453"/>
      <c r="FML48" s="456"/>
      <c r="FMM48" s="453"/>
      <c r="FMN48" s="456"/>
      <c r="FMO48" s="454"/>
      <c r="FMP48" s="451"/>
      <c r="FMQ48" s="454"/>
      <c r="FMR48" s="450"/>
      <c r="FMS48" s="456"/>
      <c r="FMT48" s="456"/>
      <c r="FMU48" s="456"/>
      <c r="FMV48" s="456"/>
      <c r="FMW48" s="271"/>
      <c r="FMX48" s="451"/>
      <c r="FMY48" s="454"/>
      <c r="FMZ48" s="451"/>
      <c r="FNA48" s="457"/>
      <c r="FNB48" s="271"/>
      <c r="FNC48" s="451"/>
      <c r="FND48" s="454"/>
      <c r="FNE48" s="451"/>
      <c r="FNF48" s="457"/>
      <c r="FNG48" s="451"/>
      <c r="FNH48" s="457"/>
      <c r="FNI48" s="457"/>
      <c r="FNJ48" s="457"/>
      <c r="FNK48" s="271"/>
      <c r="FNL48" s="271"/>
      <c r="FNM48" s="451"/>
      <c r="FNN48" s="454"/>
      <c r="FNO48" s="451"/>
      <c r="FNP48" s="454"/>
      <c r="FNQ48" s="458"/>
      <c r="FNR48" s="459"/>
      <c r="FNS48" s="460"/>
      <c r="FNT48" s="461"/>
      <c r="FNU48" s="462"/>
      <c r="FNV48" s="458"/>
      <c r="FNW48" s="451"/>
      <c r="FNX48" s="463"/>
      <c r="FNY48" s="451"/>
      <c r="FNZ48" s="451"/>
      <c r="FOA48" s="453"/>
      <c r="FOC48" s="449"/>
      <c r="FOD48" s="449"/>
      <c r="FOE48" s="449"/>
      <c r="FOF48" s="450"/>
      <c r="FOG48" s="451"/>
      <c r="FOH48" s="451"/>
      <c r="FOI48" s="451"/>
      <c r="FOJ48" s="449"/>
      <c r="FOK48" s="452"/>
      <c r="FOL48" s="453"/>
      <c r="FOM48" s="454"/>
      <c r="FON48" s="449"/>
      <c r="FOO48" s="453"/>
      <c r="FOP48" s="453"/>
      <c r="FOQ48" s="450"/>
      <c r="FOR48" s="454"/>
      <c r="FOS48" s="455"/>
      <c r="FOT48" s="453"/>
      <c r="FOU48" s="456"/>
      <c r="FOV48" s="453"/>
      <c r="FOW48" s="456"/>
      <c r="FOX48" s="454"/>
      <c r="FOY48" s="451"/>
      <c r="FOZ48" s="454"/>
      <c r="FPA48" s="450"/>
      <c r="FPB48" s="456"/>
      <c r="FPC48" s="456"/>
      <c r="FPD48" s="456"/>
      <c r="FPE48" s="456"/>
      <c r="FPF48" s="271"/>
      <c r="FPG48" s="451"/>
      <c r="FPH48" s="454"/>
      <c r="FPI48" s="451"/>
      <c r="FPJ48" s="457"/>
      <c r="FPK48" s="271"/>
      <c r="FPL48" s="451"/>
      <c r="FPM48" s="454"/>
      <c r="FPN48" s="451"/>
      <c r="FPO48" s="457"/>
      <c r="FPP48" s="451"/>
      <c r="FPQ48" s="457"/>
      <c r="FPR48" s="457"/>
      <c r="FPS48" s="457"/>
      <c r="FPT48" s="271"/>
      <c r="FPU48" s="271"/>
      <c r="FPV48" s="451"/>
      <c r="FPW48" s="454"/>
      <c r="FPX48" s="451"/>
      <c r="FPY48" s="454"/>
      <c r="FPZ48" s="458"/>
      <c r="FQA48" s="459"/>
      <c r="FQB48" s="460"/>
      <c r="FQC48" s="461"/>
      <c r="FQD48" s="462"/>
      <c r="FQE48" s="458"/>
      <c r="FQF48" s="451"/>
      <c r="FQG48" s="463"/>
      <c r="FQH48" s="451"/>
      <c r="FQI48" s="451"/>
      <c r="FQJ48" s="453"/>
      <c r="FQL48" s="449"/>
      <c r="FQM48" s="449"/>
      <c r="FQN48" s="449"/>
      <c r="FQO48" s="450"/>
      <c r="FQP48" s="451"/>
      <c r="FQQ48" s="451"/>
      <c r="FQR48" s="451"/>
      <c r="FQS48" s="449"/>
      <c r="FQT48" s="452"/>
      <c r="FQU48" s="453"/>
      <c r="FQV48" s="454"/>
      <c r="FQW48" s="449"/>
      <c r="FQX48" s="453"/>
      <c r="FQY48" s="453"/>
      <c r="FQZ48" s="450"/>
      <c r="FRA48" s="454"/>
      <c r="FRB48" s="455"/>
      <c r="FRC48" s="453"/>
      <c r="FRD48" s="456"/>
      <c r="FRE48" s="453"/>
      <c r="FRF48" s="456"/>
      <c r="FRG48" s="454"/>
      <c r="FRH48" s="451"/>
      <c r="FRI48" s="454"/>
      <c r="FRJ48" s="450"/>
      <c r="FRK48" s="456"/>
      <c r="FRL48" s="456"/>
      <c r="FRM48" s="456"/>
      <c r="FRN48" s="456"/>
      <c r="FRO48" s="271"/>
      <c r="FRP48" s="451"/>
      <c r="FRQ48" s="454"/>
      <c r="FRR48" s="451"/>
      <c r="FRS48" s="457"/>
      <c r="FRT48" s="271"/>
      <c r="FRU48" s="451"/>
      <c r="FRV48" s="454"/>
      <c r="FRW48" s="451"/>
      <c r="FRX48" s="457"/>
      <c r="FRY48" s="451"/>
      <c r="FRZ48" s="457"/>
      <c r="FSA48" s="457"/>
      <c r="FSB48" s="457"/>
      <c r="FSC48" s="271"/>
      <c r="FSD48" s="271"/>
      <c r="FSE48" s="451"/>
      <c r="FSF48" s="454"/>
      <c r="FSG48" s="451"/>
      <c r="FSH48" s="454"/>
      <c r="FSI48" s="458"/>
      <c r="FSJ48" s="459"/>
      <c r="FSK48" s="460"/>
      <c r="FSL48" s="461"/>
      <c r="FSM48" s="462"/>
      <c r="FSN48" s="458"/>
      <c r="FSO48" s="451"/>
      <c r="FSP48" s="463"/>
      <c r="FSQ48" s="451"/>
      <c r="FSR48" s="451"/>
      <c r="FSS48" s="453"/>
      <c r="FSU48" s="449"/>
      <c r="FSV48" s="449"/>
      <c r="FSW48" s="449"/>
      <c r="FSX48" s="450"/>
      <c r="FSY48" s="451"/>
      <c r="FSZ48" s="451"/>
      <c r="FTA48" s="451"/>
      <c r="FTB48" s="449"/>
      <c r="FTC48" s="452"/>
      <c r="FTD48" s="453"/>
      <c r="FTE48" s="454"/>
      <c r="FTF48" s="449"/>
      <c r="FTG48" s="453"/>
      <c r="FTH48" s="453"/>
      <c r="FTI48" s="450"/>
      <c r="FTJ48" s="454"/>
      <c r="FTK48" s="455"/>
      <c r="FTL48" s="453"/>
      <c r="FTM48" s="456"/>
      <c r="FTN48" s="453"/>
      <c r="FTO48" s="456"/>
      <c r="FTP48" s="454"/>
      <c r="FTQ48" s="451"/>
      <c r="FTR48" s="454"/>
      <c r="FTS48" s="450"/>
      <c r="FTT48" s="456"/>
      <c r="FTU48" s="456"/>
      <c r="FTV48" s="456"/>
      <c r="FTW48" s="456"/>
      <c r="FTX48" s="271"/>
      <c r="FTY48" s="451"/>
      <c r="FTZ48" s="454"/>
      <c r="FUA48" s="451"/>
      <c r="FUB48" s="457"/>
      <c r="FUC48" s="271"/>
      <c r="FUD48" s="451"/>
      <c r="FUE48" s="454"/>
      <c r="FUF48" s="451"/>
      <c r="FUG48" s="457"/>
      <c r="FUH48" s="451"/>
      <c r="FUI48" s="457"/>
      <c r="FUJ48" s="457"/>
      <c r="FUK48" s="457"/>
      <c r="FUL48" s="271"/>
      <c r="FUM48" s="271"/>
      <c r="FUN48" s="451"/>
      <c r="FUO48" s="454"/>
      <c r="FUP48" s="451"/>
      <c r="FUQ48" s="454"/>
      <c r="FUR48" s="458"/>
      <c r="FUS48" s="459"/>
      <c r="FUT48" s="460"/>
      <c r="FUU48" s="461"/>
      <c r="FUV48" s="462"/>
      <c r="FUW48" s="458"/>
      <c r="FUX48" s="451"/>
      <c r="FUY48" s="463"/>
      <c r="FUZ48" s="451"/>
      <c r="FVA48" s="451"/>
      <c r="FVB48" s="453"/>
      <c r="FVD48" s="449"/>
      <c r="FVE48" s="449"/>
      <c r="FVF48" s="449"/>
      <c r="FVG48" s="450"/>
      <c r="FVH48" s="451"/>
      <c r="FVI48" s="451"/>
      <c r="FVJ48" s="451"/>
      <c r="FVK48" s="449"/>
      <c r="FVL48" s="452"/>
      <c r="FVM48" s="453"/>
      <c r="FVN48" s="454"/>
      <c r="FVO48" s="449"/>
      <c r="FVP48" s="453"/>
      <c r="FVQ48" s="453"/>
      <c r="FVR48" s="450"/>
      <c r="FVS48" s="454"/>
      <c r="FVT48" s="455"/>
      <c r="FVU48" s="453"/>
      <c r="FVV48" s="456"/>
      <c r="FVW48" s="453"/>
      <c r="FVX48" s="456"/>
      <c r="FVY48" s="454"/>
      <c r="FVZ48" s="451"/>
      <c r="FWA48" s="454"/>
      <c r="FWB48" s="450"/>
      <c r="FWC48" s="456"/>
      <c r="FWD48" s="456"/>
      <c r="FWE48" s="456"/>
      <c r="FWF48" s="456"/>
      <c r="FWG48" s="271"/>
      <c r="FWH48" s="451"/>
      <c r="FWI48" s="454"/>
      <c r="FWJ48" s="451"/>
      <c r="FWK48" s="457"/>
      <c r="FWL48" s="271"/>
      <c r="FWM48" s="451"/>
      <c r="FWN48" s="454"/>
      <c r="FWO48" s="451"/>
      <c r="FWP48" s="457"/>
      <c r="FWQ48" s="451"/>
      <c r="FWR48" s="457"/>
      <c r="FWS48" s="457"/>
      <c r="FWT48" s="457"/>
      <c r="FWU48" s="271"/>
      <c r="FWV48" s="271"/>
      <c r="FWW48" s="451"/>
      <c r="FWX48" s="454"/>
      <c r="FWY48" s="451"/>
      <c r="FWZ48" s="454"/>
      <c r="FXA48" s="458"/>
      <c r="FXB48" s="459"/>
      <c r="FXC48" s="460"/>
      <c r="FXD48" s="461"/>
      <c r="FXE48" s="462"/>
      <c r="FXF48" s="458"/>
      <c r="FXG48" s="451"/>
      <c r="FXH48" s="463"/>
      <c r="FXI48" s="451"/>
      <c r="FXJ48" s="451"/>
      <c r="FXK48" s="453"/>
      <c r="FXM48" s="449"/>
      <c r="FXN48" s="449"/>
      <c r="FXO48" s="449"/>
      <c r="FXP48" s="450"/>
      <c r="FXQ48" s="451"/>
      <c r="FXR48" s="451"/>
      <c r="FXS48" s="451"/>
      <c r="FXT48" s="449"/>
      <c r="FXU48" s="452"/>
      <c r="FXV48" s="453"/>
      <c r="FXW48" s="454"/>
      <c r="FXX48" s="449"/>
      <c r="FXY48" s="453"/>
      <c r="FXZ48" s="453"/>
      <c r="FYA48" s="450"/>
      <c r="FYB48" s="454"/>
      <c r="FYC48" s="455"/>
      <c r="FYD48" s="453"/>
      <c r="FYE48" s="456"/>
      <c r="FYF48" s="453"/>
      <c r="FYG48" s="456"/>
      <c r="FYH48" s="454"/>
      <c r="FYI48" s="451"/>
      <c r="FYJ48" s="454"/>
      <c r="FYK48" s="450"/>
      <c r="FYL48" s="456"/>
      <c r="FYM48" s="456"/>
      <c r="FYN48" s="456"/>
      <c r="FYO48" s="456"/>
      <c r="FYP48" s="271"/>
      <c r="FYQ48" s="451"/>
      <c r="FYR48" s="454"/>
      <c r="FYS48" s="451"/>
      <c r="FYT48" s="457"/>
      <c r="FYU48" s="271"/>
      <c r="FYV48" s="451"/>
      <c r="FYW48" s="454"/>
      <c r="FYX48" s="451"/>
      <c r="FYY48" s="457"/>
      <c r="FYZ48" s="451"/>
      <c r="FZA48" s="457"/>
      <c r="FZB48" s="457"/>
      <c r="FZC48" s="457"/>
      <c r="FZD48" s="271"/>
      <c r="FZE48" s="271"/>
      <c r="FZF48" s="451"/>
      <c r="FZG48" s="454"/>
      <c r="FZH48" s="451"/>
      <c r="FZI48" s="454"/>
      <c r="FZJ48" s="458"/>
      <c r="FZK48" s="459"/>
      <c r="FZL48" s="460"/>
      <c r="FZM48" s="461"/>
      <c r="FZN48" s="462"/>
      <c r="FZO48" s="458"/>
      <c r="FZP48" s="451"/>
      <c r="FZQ48" s="463"/>
      <c r="FZR48" s="451"/>
      <c r="FZS48" s="451"/>
      <c r="FZT48" s="453"/>
      <c r="FZV48" s="449"/>
      <c r="FZW48" s="449"/>
      <c r="FZX48" s="449"/>
      <c r="FZY48" s="450"/>
      <c r="FZZ48" s="451"/>
      <c r="GAA48" s="451"/>
      <c r="GAB48" s="451"/>
      <c r="GAC48" s="449"/>
      <c r="GAD48" s="452"/>
      <c r="GAE48" s="453"/>
      <c r="GAF48" s="454"/>
      <c r="GAG48" s="449"/>
      <c r="GAH48" s="453"/>
      <c r="GAI48" s="453"/>
      <c r="GAJ48" s="450"/>
      <c r="GAK48" s="454"/>
      <c r="GAL48" s="455"/>
      <c r="GAM48" s="453"/>
      <c r="GAN48" s="456"/>
      <c r="GAO48" s="453"/>
      <c r="GAP48" s="456"/>
      <c r="GAQ48" s="454"/>
      <c r="GAR48" s="451"/>
      <c r="GAS48" s="454"/>
      <c r="GAT48" s="450"/>
      <c r="GAU48" s="456"/>
      <c r="GAV48" s="456"/>
      <c r="GAW48" s="456"/>
      <c r="GAX48" s="456"/>
      <c r="GAY48" s="271"/>
      <c r="GAZ48" s="451"/>
      <c r="GBA48" s="454"/>
      <c r="GBB48" s="451"/>
      <c r="GBC48" s="457"/>
      <c r="GBD48" s="271"/>
      <c r="GBE48" s="451"/>
      <c r="GBF48" s="454"/>
      <c r="GBG48" s="451"/>
      <c r="GBH48" s="457"/>
      <c r="GBI48" s="451"/>
      <c r="GBJ48" s="457"/>
      <c r="GBK48" s="457"/>
      <c r="GBL48" s="457"/>
      <c r="GBM48" s="271"/>
      <c r="GBN48" s="271"/>
      <c r="GBO48" s="451"/>
      <c r="GBP48" s="454"/>
      <c r="GBQ48" s="451"/>
      <c r="GBR48" s="454"/>
      <c r="GBS48" s="458"/>
      <c r="GBT48" s="459"/>
      <c r="GBU48" s="460"/>
      <c r="GBV48" s="461"/>
      <c r="GBW48" s="462"/>
      <c r="GBX48" s="458"/>
      <c r="GBY48" s="451"/>
      <c r="GBZ48" s="463"/>
      <c r="GCA48" s="451"/>
      <c r="GCB48" s="451"/>
      <c r="GCC48" s="453"/>
      <c r="GCE48" s="449"/>
      <c r="GCF48" s="449"/>
      <c r="GCG48" s="449"/>
      <c r="GCH48" s="450"/>
      <c r="GCI48" s="451"/>
      <c r="GCJ48" s="451"/>
      <c r="GCK48" s="451"/>
      <c r="GCL48" s="449"/>
      <c r="GCM48" s="452"/>
      <c r="GCN48" s="453"/>
      <c r="GCO48" s="454"/>
      <c r="GCP48" s="449"/>
      <c r="GCQ48" s="453"/>
      <c r="GCR48" s="453"/>
      <c r="GCS48" s="450"/>
      <c r="GCT48" s="454"/>
      <c r="GCU48" s="455"/>
      <c r="GCV48" s="453"/>
      <c r="GCW48" s="456"/>
      <c r="GCX48" s="453"/>
      <c r="GCY48" s="456"/>
      <c r="GCZ48" s="454"/>
      <c r="GDA48" s="451"/>
      <c r="GDB48" s="454"/>
      <c r="GDC48" s="450"/>
      <c r="GDD48" s="456"/>
      <c r="GDE48" s="456"/>
      <c r="GDF48" s="456"/>
      <c r="GDG48" s="456"/>
      <c r="GDH48" s="271"/>
      <c r="GDI48" s="451"/>
      <c r="GDJ48" s="454"/>
      <c r="GDK48" s="451"/>
      <c r="GDL48" s="457"/>
      <c r="GDM48" s="271"/>
      <c r="GDN48" s="451"/>
      <c r="GDO48" s="454"/>
      <c r="GDP48" s="451"/>
      <c r="GDQ48" s="457"/>
      <c r="GDR48" s="451"/>
      <c r="GDS48" s="457"/>
      <c r="GDT48" s="457"/>
      <c r="GDU48" s="457"/>
      <c r="GDV48" s="271"/>
      <c r="GDW48" s="271"/>
      <c r="GDX48" s="451"/>
      <c r="GDY48" s="454"/>
      <c r="GDZ48" s="451"/>
      <c r="GEA48" s="454"/>
      <c r="GEB48" s="458"/>
      <c r="GEC48" s="459"/>
      <c r="GED48" s="460"/>
      <c r="GEE48" s="461"/>
      <c r="GEF48" s="462"/>
      <c r="GEG48" s="458"/>
      <c r="GEH48" s="451"/>
      <c r="GEI48" s="463"/>
      <c r="GEJ48" s="451"/>
      <c r="GEK48" s="451"/>
      <c r="GEL48" s="453"/>
      <c r="GEN48" s="449"/>
      <c r="GEO48" s="449"/>
      <c r="GEP48" s="449"/>
      <c r="GEQ48" s="450"/>
      <c r="GER48" s="451"/>
      <c r="GES48" s="451"/>
      <c r="GET48" s="451"/>
      <c r="GEU48" s="449"/>
      <c r="GEV48" s="452"/>
      <c r="GEW48" s="453"/>
      <c r="GEX48" s="454"/>
      <c r="GEY48" s="449"/>
      <c r="GEZ48" s="453"/>
      <c r="GFA48" s="453"/>
      <c r="GFB48" s="450"/>
      <c r="GFC48" s="454"/>
      <c r="GFD48" s="455"/>
      <c r="GFE48" s="453"/>
      <c r="GFF48" s="456"/>
      <c r="GFG48" s="453"/>
      <c r="GFH48" s="456"/>
      <c r="GFI48" s="454"/>
      <c r="GFJ48" s="451"/>
      <c r="GFK48" s="454"/>
      <c r="GFL48" s="450"/>
      <c r="GFM48" s="456"/>
      <c r="GFN48" s="456"/>
      <c r="GFO48" s="456"/>
      <c r="GFP48" s="456"/>
      <c r="GFQ48" s="271"/>
      <c r="GFR48" s="451"/>
      <c r="GFS48" s="454"/>
      <c r="GFT48" s="451"/>
      <c r="GFU48" s="457"/>
      <c r="GFV48" s="271"/>
      <c r="GFW48" s="451"/>
      <c r="GFX48" s="454"/>
      <c r="GFY48" s="451"/>
      <c r="GFZ48" s="457"/>
      <c r="GGA48" s="451"/>
      <c r="GGB48" s="457"/>
      <c r="GGC48" s="457"/>
      <c r="GGD48" s="457"/>
      <c r="GGE48" s="271"/>
      <c r="GGF48" s="271"/>
      <c r="GGG48" s="451"/>
      <c r="GGH48" s="454"/>
      <c r="GGI48" s="451"/>
      <c r="GGJ48" s="454"/>
      <c r="GGK48" s="458"/>
      <c r="GGL48" s="459"/>
      <c r="GGM48" s="460"/>
      <c r="GGN48" s="461"/>
      <c r="GGO48" s="462"/>
      <c r="GGP48" s="458"/>
      <c r="GGQ48" s="451"/>
      <c r="GGR48" s="463"/>
      <c r="GGS48" s="451"/>
      <c r="GGT48" s="451"/>
      <c r="GGU48" s="453"/>
      <c r="GGW48" s="449"/>
      <c r="GGX48" s="449"/>
      <c r="GGY48" s="449"/>
      <c r="GGZ48" s="450"/>
      <c r="GHA48" s="451"/>
      <c r="GHB48" s="451"/>
      <c r="GHC48" s="451"/>
      <c r="GHD48" s="449"/>
      <c r="GHE48" s="452"/>
      <c r="GHF48" s="453"/>
      <c r="GHG48" s="454"/>
      <c r="GHH48" s="449"/>
      <c r="GHI48" s="453"/>
      <c r="GHJ48" s="453"/>
      <c r="GHK48" s="450"/>
      <c r="GHL48" s="454"/>
      <c r="GHM48" s="455"/>
      <c r="GHN48" s="453"/>
      <c r="GHO48" s="456"/>
      <c r="GHP48" s="453"/>
      <c r="GHQ48" s="456"/>
      <c r="GHR48" s="454"/>
      <c r="GHS48" s="451"/>
      <c r="GHT48" s="454"/>
      <c r="GHU48" s="450"/>
      <c r="GHV48" s="456"/>
      <c r="GHW48" s="456"/>
      <c r="GHX48" s="456"/>
      <c r="GHY48" s="456"/>
      <c r="GHZ48" s="271"/>
      <c r="GIA48" s="451"/>
      <c r="GIB48" s="454"/>
      <c r="GIC48" s="451"/>
      <c r="GID48" s="457"/>
      <c r="GIE48" s="271"/>
      <c r="GIF48" s="451"/>
      <c r="GIG48" s="454"/>
      <c r="GIH48" s="451"/>
      <c r="GII48" s="457"/>
      <c r="GIJ48" s="451"/>
      <c r="GIK48" s="457"/>
      <c r="GIL48" s="457"/>
      <c r="GIM48" s="457"/>
      <c r="GIN48" s="271"/>
      <c r="GIO48" s="271"/>
      <c r="GIP48" s="451"/>
      <c r="GIQ48" s="454"/>
      <c r="GIR48" s="451"/>
      <c r="GIS48" s="454"/>
      <c r="GIT48" s="458"/>
      <c r="GIU48" s="459"/>
      <c r="GIV48" s="460"/>
      <c r="GIW48" s="461"/>
      <c r="GIX48" s="462"/>
      <c r="GIY48" s="458"/>
      <c r="GIZ48" s="451"/>
      <c r="GJA48" s="463"/>
      <c r="GJB48" s="451"/>
      <c r="GJC48" s="451"/>
      <c r="GJD48" s="453"/>
      <c r="GJF48" s="449"/>
      <c r="GJG48" s="449"/>
      <c r="GJH48" s="449"/>
      <c r="GJI48" s="450"/>
      <c r="GJJ48" s="451"/>
      <c r="GJK48" s="451"/>
      <c r="GJL48" s="451"/>
      <c r="GJM48" s="449"/>
      <c r="GJN48" s="452"/>
      <c r="GJO48" s="453"/>
      <c r="GJP48" s="454"/>
      <c r="GJQ48" s="449"/>
      <c r="GJR48" s="453"/>
      <c r="GJS48" s="453"/>
      <c r="GJT48" s="450"/>
      <c r="GJU48" s="454"/>
      <c r="GJV48" s="455"/>
      <c r="GJW48" s="453"/>
      <c r="GJX48" s="456"/>
      <c r="GJY48" s="453"/>
      <c r="GJZ48" s="456"/>
      <c r="GKA48" s="454"/>
      <c r="GKB48" s="451"/>
      <c r="GKC48" s="454"/>
      <c r="GKD48" s="450"/>
      <c r="GKE48" s="456"/>
      <c r="GKF48" s="456"/>
      <c r="GKG48" s="456"/>
      <c r="GKH48" s="456"/>
      <c r="GKI48" s="271"/>
      <c r="GKJ48" s="451"/>
      <c r="GKK48" s="454"/>
      <c r="GKL48" s="451"/>
      <c r="GKM48" s="457"/>
      <c r="GKN48" s="271"/>
      <c r="GKO48" s="451"/>
      <c r="GKP48" s="454"/>
      <c r="GKQ48" s="451"/>
      <c r="GKR48" s="457"/>
      <c r="GKS48" s="451"/>
      <c r="GKT48" s="457"/>
      <c r="GKU48" s="457"/>
      <c r="GKV48" s="457"/>
      <c r="GKW48" s="271"/>
      <c r="GKX48" s="271"/>
      <c r="GKY48" s="451"/>
      <c r="GKZ48" s="454"/>
      <c r="GLA48" s="451"/>
      <c r="GLB48" s="454"/>
      <c r="GLC48" s="458"/>
      <c r="GLD48" s="459"/>
      <c r="GLE48" s="460"/>
      <c r="GLF48" s="461"/>
      <c r="GLG48" s="462"/>
      <c r="GLH48" s="458"/>
      <c r="GLI48" s="451"/>
      <c r="GLJ48" s="463"/>
      <c r="GLK48" s="451"/>
      <c r="GLL48" s="451"/>
      <c r="GLM48" s="453"/>
      <c r="GLO48" s="449"/>
      <c r="GLP48" s="449"/>
      <c r="GLQ48" s="449"/>
      <c r="GLR48" s="450"/>
      <c r="GLS48" s="451"/>
      <c r="GLT48" s="451"/>
      <c r="GLU48" s="451"/>
      <c r="GLV48" s="449"/>
      <c r="GLW48" s="452"/>
      <c r="GLX48" s="453"/>
      <c r="GLY48" s="454"/>
      <c r="GLZ48" s="449"/>
      <c r="GMA48" s="453"/>
      <c r="GMB48" s="453"/>
      <c r="GMC48" s="450"/>
      <c r="GMD48" s="454"/>
      <c r="GME48" s="455"/>
      <c r="GMF48" s="453"/>
      <c r="GMG48" s="456"/>
      <c r="GMH48" s="453"/>
      <c r="GMI48" s="456"/>
      <c r="GMJ48" s="454"/>
      <c r="GMK48" s="451"/>
      <c r="GML48" s="454"/>
      <c r="GMM48" s="450"/>
      <c r="GMN48" s="456"/>
      <c r="GMO48" s="456"/>
      <c r="GMP48" s="456"/>
      <c r="GMQ48" s="456"/>
      <c r="GMR48" s="271"/>
      <c r="GMS48" s="451"/>
      <c r="GMT48" s="454"/>
      <c r="GMU48" s="451"/>
      <c r="GMV48" s="457"/>
      <c r="GMW48" s="271"/>
      <c r="GMX48" s="451"/>
      <c r="GMY48" s="454"/>
      <c r="GMZ48" s="451"/>
      <c r="GNA48" s="457"/>
      <c r="GNB48" s="451"/>
      <c r="GNC48" s="457"/>
      <c r="GND48" s="457"/>
      <c r="GNE48" s="457"/>
      <c r="GNF48" s="271"/>
      <c r="GNG48" s="271"/>
      <c r="GNH48" s="451"/>
      <c r="GNI48" s="454"/>
      <c r="GNJ48" s="451"/>
      <c r="GNK48" s="454"/>
      <c r="GNL48" s="458"/>
      <c r="GNM48" s="459"/>
      <c r="GNN48" s="460"/>
      <c r="GNO48" s="461"/>
      <c r="GNP48" s="462"/>
      <c r="GNQ48" s="458"/>
      <c r="GNR48" s="451"/>
      <c r="GNS48" s="463"/>
      <c r="GNT48" s="451"/>
      <c r="GNU48" s="451"/>
      <c r="GNV48" s="453"/>
      <c r="GNX48" s="449"/>
      <c r="GNY48" s="449"/>
      <c r="GNZ48" s="449"/>
      <c r="GOA48" s="450"/>
      <c r="GOB48" s="451"/>
      <c r="GOC48" s="451"/>
      <c r="GOD48" s="451"/>
      <c r="GOE48" s="449"/>
      <c r="GOF48" s="452"/>
      <c r="GOG48" s="453"/>
      <c r="GOH48" s="454"/>
      <c r="GOI48" s="449"/>
      <c r="GOJ48" s="453"/>
      <c r="GOK48" s="453"/>
      <c r="GOL48" s="450"/>
      <c r="GOM48" s="454"/>
      <c r="GON48" s="455"/>
      <c r="GOO48" s="453"/>
      <c r="GOP48" s="456"/>
      <c r="GOQ48" s="453"/>
      <c r="GOR48" s="456"/>
      <c r="GOS48" s="454"/>
      <c r="GOT48" s="451"/>
      <c r="GOU48" s="454"/>
      <c r="GOV48" s="450"/>
      <c r="GOW48" s="456"/>
      <c r="GOX48" s="456"/>
      <c r="GOY48" s="456"/>
      <c r="GOZ48" s="456"/>
      <c r="GPA48" s="271"/>
      <c r="GPB48" s="451"/>
      <c r="GPC48" s="454"/>
      <c r="GPD48" s="451"/>
      <c r="GPE48" s="457"/>
      <c r="GPF48" s="271"/>
      <c r="GPG48" s="451"/>
      <c r="GPH48" s="454"/>
      <c r="GPI48" s="451"/>
      <c r="GPJ48" s="457"/>
      <c r="GPK48" s="451"/>
      <c r="GPL48" s="457"/>
      <c r="GPM48" s="457"/>
      <c r="GPN48" s="457"/>
      <c r="GPO48" s="271"/>
      <c r="GPP48" s="271"/>
      <c r="GPQ48" s="451"/>
      <c r="GPR48" s="454"/>
      <c r="GPS48" s="451"/>
      <c r="GPT48" s="454"/>
      <c r="GPU48" s="458"/>
      <c r="GPV48" s="459"/>
      <c r="GPW48" s="460"/>
      <c r="GPX48" s="461"/>
      <c r="GPY48" s="462"/>
      <c r="GPZ48" s="458"/>
      <c r="GQA48" s="451"/>
      <c r="GQB48" s="463"/>
      <c r="GQC48" s="451"/>
      <c r="GQD48" s="451"/>
      <c r="GQE48" s="453"/>
      <c r="GQG48" s="449"/>
      <c r="GQH48" s="449"/>
      <c r="GQI48" s="449"/>
      <c r="GQJ48" s="450"/>
      <c r="GQK48" s="451"/>
      <c r="GQL48" s="451"/>
      <c r="GQM48" s="451"/>
      <c r="GQN48" s="449"/>
      <c r="GQO48" s="452"/>
      <c r="GQP48" s="453"/>
      <c r="GQQ48" s="454"/>
      <c r="GQR48" s="449"/>
      <c r="GQS48" s="453"/>
      <c r="GQT48" s="453"/>
      <c r="GQU48" s="450"/>
      <c r="GQV48" s="454"/>
      <c r="GQW48" s="455"/>
      <c r="GQX48" s="453"/>
      <c r="GQY48" s="456"/>
      <c r="GQZ48" s="453"/>
      <c r="GRA48" s="456"/>
      <c r="GRB48" s="454"/>
      <c r="GRC48" s="451"/>
      <c r="GRD48" s="454"/>
      <c r="GRE48" s="450"/>
      <c r="GRF48" s="456"/>
      <c r="GRG48" s="456"/>
      <c r="GRH48" s="456"/>
      <c r="GRI48" s="456"/>
      <c r="GRJ48" s="271"/>
      <c r="GRK48" s="451"/>
      <c r="GRL48" s="454"/>
      <c r="GRM48" s="451"/>
      <c r="GRN48" s="457"/>
      <c r="GRO48" s="271"/>
      <c r="GRP48" s="451"/>
      <c r="GRQ48" s="454"/>
      <c r="GRR48" s="451"/>
      <c r="GRS48" s="457"/>
      <c r="GRT48" s="451"/>
      <c r="GRU48" s="457"/>
      <c r="GRV48" s="457"/>
      <c r="GRW48" s="457"/>
      <c r="GRX48" s="271"/>
      <c r="GRY48" s="271"/>
      <c r="GRZ48" s="451"/>
      <c r="GSA48" s="454"/>
      <c r="GSB48" s="451"/>
      <c r="GSC48" s="454"/>
      <c r="GSD48" s="458"/>
      <c r="GSE48" s="459"/>
      <c r="GSF48" s="460"/>
      <c r="GSG48" s="461"/>
      <c r="GSH48" s="462"/>
      <c r="GSI48" s="458"/>
      <c r="GSJ48" s="451"/>
      <c r="GSK48" s="463"/>
      <c r="GSL48" s="451"/>
      <c r="GSM48" s="451"/>
      <c r="GSN48" s="453"/>
      <c r="GSP48" s="449"/>
      <c r="GSQ48" s="449"/>
      <c r="GSR48" s="449"/>
      <c r="GSS48" s="450"/>
      <c r="GST48" s="451"/>
      <c r="GSU48" s="451"/>
      <c r="GSV48" s="451"/>
      <c r="GSW48" s="449"/>
      <c r="GSX48" s="452"/>
      <c r="GSY48" s="453"/>
      <c r="GSZ48" s="454"/>
      <c r="GTA48" s="449"/>
      <c r="GTB48" s="453"/>
      <c r="GTC48" s="453"/>
      <c r="GTD48" s="450"/>
      <c r="GTE48" s="454"/>
      <c r="GTF48" s="455"/>
      <c r="GTG48" s="453"/>
      <c r="GTH48" s="456"/>
      <c r="GTI48" s="453"/>
      <c r="GTJ48" s="456"/>
      <c r="GTK48" s="454"/>
      <c r="GTL48" s="451"/>
      <c r="GTM48" s="454"/>
      <c r="GTN48" s="450"/>
      <c r="GTO48" s="456"/>
      <c r="GTP48" s="456"/>
      <c r="GTQ48" s="456"/>
      <c r="GTR48" s="456"/>
      <c r="GTS48" s="271"/>
      <c r="GTT48" s="451"/>
      <c r="GTU48" s="454"/>
      <c r="GTV48" s="451"/>
      <c r="GTW48" s="457"/>
      <c r="GTX48" s="271"/>
      <c r="GTY48" s="451"/>
      <c r="GTZ48" s="454"/>
      <c r="GUA48" s="451"/>
      <c r="GUB48" s="457"/>
      <c r="GUC48" s="451"/>
      <c r="GUD48" s="457"/>
      <c r="GUE48" s="457"/>
      <c r="GUF48" s="457"/>
      <c r="GUG48" s="271"/>
      <c r="GUH48" s="271"/>
      <c r="GUI48" s="451"/>
      <c r="GUJ48" s="454"/>
      <c r="GUK48" s="451"/>
      <c r="GUL48" s="454"/>
      <c r="GUM48" s="458"/>
      <c r="GUN48" s="459"/>
      <c r="GUO48" s="460"/>
      <c r="GUP48" s="461"/>
      <c r="GUQ48" s="462"/>
      <c r="GUR48" s="458"/>
      <c r="GUS48" s="451"/>
      <c r="GUT48" s="463"/>
      <c r="GUU48" s="451"/>
      <c r="GUV48" s="451"/>
      <c r="GUW48" s="453"/>
      <c r="GUY48" s="449"/>
      <c r="GUZ48" s="449"/>
      <c r="GVA48" s="449"/>
      <c r="GVB48" s="450"/>
      <c r="GVC48" s="451"/>
      <c r="GVD48" s="451"/>
      <c r="GVE48" s="451"/>
      <c r="GVF48" s="449"/>
      <c r="GVG48" s="452"/>
      <c r="GVH48" s="453"/>
      <c r="GVI48" s="454"/>
      <c r="GVJ48" s="449"/>
      <c r="GVK48" s="453"/>
      <c r="GVL48" s="453"/>
      <c r="GVM48" s="450"/>
      <c r="GVN48" s="454"/>
      <c r="GVO48" s="455"/>
      <c r="GVP48" s="453"/>
      <c r="GVQ48" s="456"/>
      <c r="GVR48" s="453"/>
      <c r="GVS48" s="456"/>
      <c r="GVT48" s="454"/>
      <c r="GVU48" s="451"/>
      <c r="GVV48" s="454"/>
      <c r="GVW48" s="450"/>
      <c r="GVX48" s="456"/>
      <c r="GVY48" s="456"/>
      <c r="GVZ48" s="456"/>
      <c r="GWA48" s="456"/>
      <c r="GWB48" s="271"/>
      <c r="GWC48" s="451"/>
      <c r="GWD48" s="454"/>
      <c r="GWE48" s="451"/>
      <c r="GWF48" s="457"/>
      <c r="GWG48" s="271"/>
      <c r="GWH48" s="451"/>
      <c r="GWI48" s="454"/>
      <c r="GWJ48" s="451"/>
      <c r="GWK48" s="457"/>
      <c r="GWL48" s="451"/>
      <c r="GWM48" s="457"/>
      <c r="GWN48" s="457"/>
      <c r="GWO48" s="457"/>
      <c r="GWP48" s="271"/>
      <c r="GWQ48" s="271"/>
      <c r="GWR48" s="451"/>
      <c r="GWS48" s="454"/>
      <c r="GWT48" s="451"/>
      <c r="GWU48" s="454"/>
      <c r="GWV48" s="458"/>
      <c r="GWW48" s="459"/>
      <c r="GWX48" s="460"/>
      <c r="GWY48" s="461"/>
      <c r="GWZ48" s="462"/>
      <c r="GXA48" s="458"/>
      <c r="GXB48" s="451"/>
      <c r="GXC48" s="463"/>
      <c r="GXD48" s="451"/>
      <c r="GXE48" s="451"/>
      <c r="GXF48" s="453"/>
      <c r="GXH48" s="449"/>
      <c r="GXI48" s="449"/>
      <c r="GXJ48" s="449"/>
      <c r="GXK48" s="450"/>
      <c r="GXL48" s="451"/>
      <c r="GXM48" s="451"/>
      <c r="GXN48" s="451"/>
      <c r="GXO48" s="449"/>
      <c r="GXP48" s="452"/>
      <c r="GXQ48" s="453"/>
      <c r="GXR48" s="454"/>
      <c r="GXS48" s="449"/>
      <c r="GXT48" s="453"/>
      <c r="GXU48" s="453"/>
      <c r="GXV48" s="450"/>
      <c r="GXW48" s="454"/>
      <c r="GXX48" s="455"/>
      <c r="GXY48" s="453"/>
      <c r="GXZ48" s="456"/>
      <c r="GYA48" s="453"/>
      <c r="GYB48" s="456"/>
      <c r="GYC48" s="454"/>
      <c r="GYD48" s="451"/>
      <c r="GYE48" s="454"/>
      <c r="GYF48" s="450"/>
      <c r="GYG48" s="456"/>
      <c r="GYH48" s="456"/>
      <c r="GYI48" s="456"/>
      <c r="GYJ48" s="456"/>
      <c r="GYK48" s="271"/>
      <c r="GYL48" s="451"/>
      <c r="GYM48" s="454"/>
      <c r="GYN48" s="451"/>
      <c r="GYO48" s="457"/>
      <c r="GYP48" s="271"/>
      <c r="GYQ48" s="451"/>
      <c r="GYR48" s="454"/>
      <c r="GYS48" s="451"/>
      <c r="GYT48" s="457"/>
      <c r="GYU48" s="451"/>
      <c r="GYV48" s="457"/>
      <c r="GYW48" s="457"/>
      <c r="GYX48" s="457"/>
      <c r="GYY48" s="271"/>
      <c r="GYZ48" s="271"/>
      <c r="GZA48" s="451"/>
      <c r="GZB48" s="454"/>
      <c r="GZC48" s="451"/>
      <c r="GZD48" s="454"/>
      <c r="GZE48" s="458"/>
      <c r="GZF48" s="459"/>
      <c r="GZG48" s="460"/>
      <c r="GZH48" s="461"/>
      <c r="GZI48" s="462"/>
      <c r="GZJ48" s="458"/>
      <c r="GZK48" s="451"/>
      <c r="GZL48" s="463"/>
      <c r="GZM48" s="451"/>
      <c r="GZN48" s="451"/>
      <c r="GZO48" s="453"/>
      <c r="GZQ48" s="449"/>
      <c r="GZR48" s="449"/>
      <c r="GZS48" s="449"/>
      <c r="GZT48" s="450"/>
      <c r="GZU48" s="451"/>
      <c r="GZV48" s="451"/>
      <c r="GZW48" s="451"/>
      <c r="GZX48" s="449"/>
      <c r="GZY48" s="452"/>
      <c r="GZZ48" s="453"/>
      <c r="HAA48" s="454"/>
      <c r="HAB48" s="449"/>
      <c r="HAC48" s="453"/>
      <c r="HAD48" s="453"/>
      <c r="HAE48" s="450"/>
      <c r="HAF48" s="454"/>
      <c r="HAG48" s="455"/>
      <c r="HAH48" s="453"/>
      <c r="HAI48" s="456"/>
      <c r="HAJ48" s="453"/>
      <c r="HAK48" s="456"/>
      <c r="HAL48" s="454"/>
      <c r="HAM48" s="451"/>
      <c r="HAN48" s="454"/>
      <c r="HAO48" s="450"/>
      <c r="HAP48" s="456"/>
      <c r="HAQ48" s="456"/>
      <c r="HAR48" s="456"/>
      <c r="HAS48" s="456"/>
      <c r="HAT48" s="271"/>
      <c r="HAU48" s="451"/>
      <c r="HAV48" s="454"/>
      <c r="HAW48" s="451"/>
      <c r="HAX48" s="457"/>
      <c r="HAY48" s="271"/>
      <c r="HAZ48" s="451"/>
      <c r="HBA48" s="454"/>
      <c r="HBB48" s="451"/>
      <c r="HBC48" s="457"/>
      <c r="HBD48" s="451"/>
      <c r="HBE48" s="457"/>
      <c r="HBF48" s="457"/>
      <c r="HBG48" s="457"/>
      <c r="HBH48" s="271"/>
      <c r="HBI48" s="271"/>
      <c r="HBJ48" s="451"/>
      <c r="HBK48" s="454"/>
      <c r="HBL48" s="451"/>
      <c r="HBM48" s="454"/>
      <c r="HBN48" s="458"/>
      <c r="HBO48" s="459"/>
      <c r="HBP48" s="460"/>
      <c r="HBQ48" s="461"/>
      <c r="HBR48" s="462"/>
      <c r="HBS48" s="458"/>
      <c r="HBT48" s="451"/>
      <c r="HBU48" s="463"/>
      <c r="HBV48" s="451"/>
      <c r="HBW48" s="451"/>
      <c r="HBX48" s="453"/>
      <c r="HBZ48" s="449"/>
      <c r="HCA48" s="449"/>
      <c r="HCB48" s="449"/>
      <c r="HCC48" s="450"/>
      <c r="HCD48" s="451"/>
      <c r="HCE48" s="451"/>
      <c r="HCF48" s="451"/>
      <c r="HCG48" s="449"/>
      <c r="HCH48" s="452"/>
      <c r="HCI48" s="453"/>
      <c r="HCJ48" s="454"/>
      <c r="HCK48" s="449"/>
      <c r="HCL48" s="453"/>
      <c r="HCM48" s="453"/>
      <c r="HCN48" s="450"/>
      <c r="HCO48" s="454"/>
      <c r="HCP48" s="455"/>
      <c r="HCQ48" s="453"/>
      <c r="HCR48" s="456"/>
      <c r="HCS48" s="453"/>
      <c r="HCT48" s="456"/>
      <c r="HCU48" s="454"/>
      <c r="HCV48" s="451"/>
      <c r="HCW48" s="454"/>
      <c r="HCX48" s="450"/>
      <c r="HCY48" s="456"/>
      <c r="HCZ48" s="456"/>
      <c r="HDA48" s="456"/>
      <c r="HDB48" s="456"/>
      <c r="HDC48" s="271"/>
      <c r="HDD48" s="451"/>
      <c r="HDE48" s="454"/>
      <c r="HDF48" s="451"/>
      <c r="HDG48" s="457"/>
      <c r="HDH48" s="271"/>
      <c r="HDI48" s="451"/>
      <c r="HDJ48" s="454"/>
      <c r="HDK48" s="451"/>
      <c r="HDL48" s="457"/>
      <c r="HDM48" s="451"/>
      <c r="HDN48" s="457"/>
      <c r="HDO48" s="457"/>
      <c r="HDP48" s="457"/>
      <c r="HDQ48" s="271"/>
      <c r="HDR48" s="271"/>
      <c r="HDS48" s="451"/>
      <c r="HDT48" s="454"/>
      <c r="HDU48" s="451"/>
      <c r="HDV48" s="454"/>
      <c r="HDW48" s="458"/>
      <c r="HDX48" s="459"/>
      <c r="HDY48" s="460"/>
      <c r="HDZ48" s="461"/>
      <c r="HEA48" s="462"/>
      <c r="HEB48" s="458"/>
      <c r="HEC48" s="451"/>
      <c r="HED48" s="463"/>
      <c r="HEE48" s="451"/>
      <c r="HEF48" s="451"/>
      <c r="HEG48" s="453"/>
      <c r="HEI48" s="449"/>
      <c r="HEJ48" s="449"/>
      <c r="HEK48" s="449"/>
      <c r="HEL48" s="450"/>
      <c r="HEM48" s="451"/>
      <c r="HEN48" s="451"/>
      <c r="HEO48" s="451"/>
      <c r="HEP48" s="449"/>
      <c r="HEQ48" s="452"/>
      <c r="HER48" s="453"/>
      <c r="HES48" s="454"/>
      <c r="HET48" s="449"/>
      <c r="HEU48" s="453"/>
      <c r="HEV48" s="453"/>
      <c r="HEW48" s="450"/>
      <c r="HEX48" s="454"/>
      <c r="HEY48" s="455"/>
      <c r="HEZ48" s="453"/>
      <c r="HFA48" s="456"/>
      <c r="HFB48" s="453"/>
      <c r="HFC48" s="456"/>
      <c r="HFD48" s="454"/>
      <c r="HFE48" s="451"/>
      <c r="HFF48" s="454"/>
      <c r="HFG48" s="450"/>
      <c r="HFH48" s="456"/>
      <c r="HFI48" s="456"/>
      <c r="HFJ48" s="456"/>
      <c r="HFK48" s="456"/>
      <c r="HFL48" s="271"/>
      <c r="HFM48" s="451"/>
      <c r="HFN48" s="454"/>
      <c r="HFO48" s="451"/>
      <c r="HFP48" s="457"/>
      <c r="HFQ48" s="271"/>
      <c r="HFR48" s="451"/>
      <c r="HFS48" s="454"/>
      <c r="HFT48" s="451"/>
      <c r="HFU48" s="457"/>
      <c r="HFV48" s="451"/>
      <c r="HFW48" s="457"/>
      <c r="HFX48" s="457"/>
      <c r="HFY48" s="457"/>
      <c r="HFZ48" s="271"/>
      <c r="HGA48" s="271"/>
      <c r="HGB48" s="451"/>
      <c r="HGC48" s="454"/>
      <c r="HGD48" s="451"/>
      <c r="HGE48" s="454"/>
      <c r="HGF48" s="458"/>
      <c r="HGG48" s="459"/>
      <c r="HGH48" s="460"/>
      <c r="HGI48" s="461"/>
      <c r="HGJ48" s="462"/>
      <c r="HGK48" s="458"/>
      <c r="HGL48" s="451"/>
      <c r="HGM48" s="463"/>
      <c r="HGN48" s="451"/>
      <c r="HGO48" s="451"/>
      <c r="HGP48" s="453"/>
      <c r="HGR48" s="449"/>
      <c r="HGS48" s="449"/>
      <c r="HGT48" s="449"/>
      <c r="HGU48" s="450"/>
      <c r="HGV48" s="451"/>
      <c r="HGW48" s="451"/>
      <c r="HGX48" s="451"/>
      <c r="HGY48" s="449"/>
      <c r="HGZ48" s="452"/>
      <c r="HHA48" s="453"/>
      <c r="HHB48" s="454"/>
      <c r="HHC48" s="449"/>
      <c r="HHD48" s="453"/>
      <c r="HHE48" s="453"/>
      <c r="HHF48" s="450"/>
      <c r="HHG48" s="454"/>
      <c r="HHH48" s="455"/>
      <c r="HHI48" s="453"/>
      <c r="HHJ48" s="456"/>
      <c r="HHK48" s="453"/>
      <c r="HHL48" s="456"/>
      <c r="HHM48" s="454"/>
      <c r="HHN48" s="451"/>
      <c r="HHO48" s="454"/>
      <c r="HHP48" s="450"/>
      <c r="HHQ48" s="456"/>
      <c r="HHR48" s="456"/>
      <c r="HHS48" s="456"/>
      <c r="HHT48" s="456"/>
      <c r="HHU48" s="271"/>
      <c r="HHV48" s="451"/>
      <c r="HHW48" s="454"/>
      <c r="HHX48" s="451"/>
      <c r="HHY48" s="457"/>
      <c r="HHZ48" s="271"/>
      <c r="HIA48" s="451"/>
      <c r="HIB48" s="454"/>
      <c r="HIC48" s="451"/>
      <c r="HID48" s="457"/>
      <c r="HIE48" s="451"/>
      <c r="HIF48" s="457"/>
      <c r="HIG48" s="457"/>
      <c r="HIH48" s="457"/>
      <c r="HII48" s="271"/>
      <c r="HIJ48" s="271"/>
      <c r="HIK48" s="451"/>
      <c r="HIL48" s="454"/>
      <c r="HIM48" s="451"/>
      <c r="HIN48" s="454"/>
      <c r="HIO48" s="458"/>
      <c r="HIP48" s="459"/>
      <c r="HIQ48" s="460"/>
      <c r="HIR48" s="461"/>
      <c r="HIS48" s="462"/>
      <c r="HIT48" s="458"/>
      <c r="HIU48" s="451"/>
      <c r="HIV48" s="463"/>
      <c r="HIW48" s="451"/>
      <c r="HIX48" s="451"/>
      <c r="HIY48" s="453"/>
      <c r="HJA48" s="449"/>
      <c r="HJB48" s="449"/>
      <c r="HJC48" s="449"/>
      <c r="HJD48" s="450"/>
      <c r="HJE48" s="451"/>
      <c r="HJF48" s="451"/>
      <c r="HJG48" s="451"/>
      <c r="HJH48" s="449"/>
      <c r="HJI48" s="452"/>
      <c r="HJJ48" s="453"/>
      <c r="HJK48" s="454"/>
      <c r="HJL48" s="449"/>
      <c r="HJM48" s="453"/>
      <c r="HJN48" s="453"/>
      <c r="HJO48" s="450"/>
      <c r="HJP48" s="454"/>
      <c r="HJQ48" s="455"/>
      <c r="HJR48" s="453"/>
      <c r="HJS48" s="456"/>
      <c r="HJT48" s="453"/>
      <c r="HJU48" s="456"/>
      <c r="HJV48" s="454"/>
      <c r="HJW48" s="451"/>
      <c r="HJX48" s="454"/>
      <c r="HJY48" s="450"/>
      <c r="HJZ48" s="456"/>
      <c r="HKA48" s="456"/>
      <c r="HKB48" s="456"/>
      <c r="HKC48" s="456"/>
      <c r="HKD48" s="271"/>
      <c r="HKE48" s="451"/>
      <c r="HKF48" s="454"/>
      <c r="HKG48" s="451"/>
      <c r="HKH48" s="457"/>
      <c r="HKI48" s="271"/>
      <c r="HKJ48" s="451"/>
      <c r="HKK48" s="454"/>
      <c r="HKL48" s="451"/>
      <c r="HKM48" s="457"/>
      <c r="HKN48" s="451"/>
      <c r="HKO48" s="457"/>
      <c r="HKP48" s="457"/>
      <c r="HKQ48" s="457"/>
      <c r="HKR48" s="271"/>
      <c r="HKS48" s="271"/>
      <c r="HKT48" s="451"/>
      <c r="HKU48" s="454"/>
      <c r="HKV48" s="451"/>
      <c r="HKW48" s="454"/>
      <c r="HKX48" s="458"/>
      <c r="HKY48" s="459"/>
      <c r="HKZ48" s="460"/>
      <c r="HLA48" s="461"/>
      <c r="HLB48" s="462"/>
      <c r="HLC48" s="458"/>
      <c r="HLD48" s="451"/>
      <c r="HLE48" s="463"/>
      <c r="HLF48" s="451"/>
      <c r="HLG48" s="451"/>
      <c r="HLH48" s="453"/>
      <c r="HLJ48" s="449"/>
      <c r="HLK48" s="449"/>
      <c r="HLL48" s="449"/>
      <c r="HLM48" s="450"/>
      <c r="HLN48" s="451"/>
      <c r="HLO48" s="451"/>
      <c r="HLP48" s="451"/>
      <c r="HLQ48" s="449"/>
      <c r="HLR48" s="452"/>
      <c r="HLS48" s="453"/>
      <c r="HLT48" s="454"/>
      <c r="HLU48" s="449"/>
      <c r="HLV48" s="453"/>
      <c r="HLW48" s="453"/>
      <c r="HLX48" s="450"/>
      <c r="HLY48" s="454"/>
      <c r="HLZ48" s="455"/>
      <c r="HMA48" s="453"/>
      <c r="HMB48" s="456"/>
      <c r="HMC48" s="453"/>
      <c r="HMD48" s="456"/>
      <c r="HME48" s="454"/>
      <c r="HMF48" s="451"/>
      <c r="HMG48" s="454"/>
      <c r="HMH48" s="450"/>
      <c r="HMI48" s="456"/>
      <c r="HMJ48" s="456"/>
      <c r="HMK48" s="456"/>
      <c r="HML48" s="456"/>
      <c r="HMM48" s="271"/>
      <c r="HMN48" s="451"/>
      <c r="HMO48" s="454"/>
      <c r="HMP48" s="451"/>
      <c r="HMQ48" s="457"/>
      <c r="HMR48" s="271"/>
      <c r="HMS48" s="451"/>
      <c r="HMT48" s="454"/>
      <c r="HMU48" s="451"/>
      <c r="HMV48" s="457"/>
      <c r="HMW48" s="451"/>
      <c r="HMX48" s="457"/>
      <c r="HMY48" s="457"/>
      <c r="HMZ48" s="457"/>
      <c r="HNA48" s="271"/>
      <c r="HNB48" s="271"/>
      <c r="HNC48" s="451"/>
      <c r="HND48" s="454"/>
      <c r="HNE48" s="451"/>
      <c r="HNF48" s="454"/>
      <c r="HNG48" s="458"/>
      <c r="HNH48" s="459"/>
      <c r="HNI48" s="460"/>
      <c r="HNJ48" s="461"/>
      <c r="HNK48" s="462"/>
      <c r="HNL48" s="458"/>
      <c r="HNM48" s="451"/>
      <c r="HNN48" s="463"/>
      <c r="HNO48" s="451"/>
      <c r="HNP48" s="451"/>
      <c r="HNQ48" s="453"/>
      <c r="HNS48" s="449"/>
      <c r="HNT48" s="449"/>
      <c r="HNU48" s="449"/>
      <c r="HNV48" s="450"/>
      <c r="HNW48" s="451"/>
      <c r="HNX48" s="451"/>
      <c r="HNY48" s="451"/>
      <c r="HNZ48" s="449"/>
      <c r="HOA48" s="452"/>
      <c r="HOB48" s="453"/>
      <c r="HOC48" s="454"/>
      <c r="HOD48" s="449"/>
      <c r="HOE48" s="453"/>
      <c r="HOF48" s="453"/>
      <c r="HOG48" s="450"/>
      <c r="HOH48" s="454"/>
      <c r="HOI48" s="455"/>
      <c r="HOJ48" s="453"/>
      <c r="HOK48" s="456"/>
      <c r="HOL48" s="453"/>
      <c r="HOM48" s="456"/>
      <c r="HON48" s="454"/>
      <c r="HOO48" s="451"/>
      <c r="HOP48" s="454"/>
      <c r="HOQ48" s="450"/>
      <c r="HOR48" s="456"/>
      <c r="HOS48" s="456"/>
      <c r="HOT48" s="456"/>
      <c r="HOU48" s="456"/>
      <c r="HOV48" s="271"/>
      <c r="HOW48" s="451"/>
      <c r="HOX48" s="454"/>
      <c r="HOY48" s="451"/>
      <c r="HOZ48" s="457"/>
      <c r="HPA48" s="271"/>
      <c r="HPB48" s="451"/>
      <c r="HPC48" s="454"/>
      <c r="HPD48" s="451"/>
      <c r="HPE48" s="457"/>
      <c r="HPF48" s="451"/>
      <c r="HPG48" s="457"/>
      <c r="HPH48" s="457"/>
      <c r="HPI48" s="457"/>
      <c r="HPJ48" s="271"/>
      <c r="HPK48" s="271"/>
      <c r="HPL48" s="451"/>
      <c r="HPM48" s="454"/>
      <c r="HPN48" s="451"/>
      <c r="HPO48" s="454"/>
      <c r="HPP48" s="458"/>
      <c r="HPQ48" s="459"/>
      <c r="HPR48" s="460"/>
      <c r="HPS48" s="461"/>
      <c r="HPT48" s="462"/>
      <c r="HPU48" s="458"/>
      <c r="HPV48" s="451"/>
      <c r="HPW48" s="463"/>
      <c r="HPX48" s="451"/>
      <c r="HPY48" s="451"/>
      <c r="HPZ48" s="453"/>
      <c r="HQB48" s="449"/>
      <c r="HQC48" s="449"/>
      <c r="HQD48" s="449"/>
      <c r="HQE48" s="450"/>
      <c r="HQF48" s="451"/>
      <c r="HQG48" s="451"/>
      <c r="HQH48" s="451"/>
      <c r="HQI48" s="449"/>
      <c r="HQJ48" s="452"/>
      <c r="HQK48" s="453"/>
      <c r="HQL48" s="454"/>
      <c r="HQM48" s="449"/>
      <c r="HQN48" s="453"/>
      <c r="HQO48" s="453"/>
      <c r="HQP48" s="450"/>
      <c r="HQQ48" s="454"/>
      <c r="HQR48" s="455"/>
      <c r="HQS48" s="453"/>
      <c r="HQT48" s="456"/>
      <c r="HQU48" s="453"/>
      <c r="HQV48" s="456"/>
      <c r="HQW48" s="454"/>
      <c r="HQX48" s="451"/>
      <c r="HQY48" s="454"/>
      <c r="HQZ48" s="450"/>
      <c r="HRA48" s="456"/>
      <c r="HRB48" s="456"/>
      <c r="HRC48" s="456"/>
      <c r="HRD48" s="456"/>
      <c r="HRE48" s="271"/>
      <c r="HRF48" s="451"/>
      <c r="HRG48" s="454"/>
      <c r="HRH48" s="451"/>
      <c r="HRI48" s="457"/>
      <c r="HRJ48" s="271"/>
      <c r="HRK48" s="451"/>
      <c r="HRL48" s="454"/>
      <c r="HRM48" s="451"/>
      <c r="HRN48" s="457"/>
      <c r="HRO48" s="451"/>
      <c r="HRP48" s="457"/>
      <c r="HRQ48" s="457"/>
      <c r="HRR48" s="457"/>
      <c r="HRS48" s="271"/>
      <c r="HRT48" s="271"/>
      <c r="HRU48" s="451"/>
      <c r="HRV48" s="454"/>
      <c r="HRW48" s="451"/>
      <c r="HRX48" s="454"/>
      <c r="HRY48" s="458"/>
      <c r="HRZ48" s="459"/>
      <c r="HSA48" s="460"/>
      <c r="HSB48" s="461"/>
      <c r="HSC48" s="462"/>
      <c r="HSD48" s="458"/>
      <c r="HSE48" s="451"/>
      <c r="HSF48" s="463"/>
      <c r="HSG48" s="451"/>
      <c r="HSH48" s="451"/>
      <c r="HSI48" s="453"/>
      <c r="HSK48" s="449"/>
      <c r="HSL48" s="449"/>
      <c r="HSM48" s="449"/>
      <c r="HSN48" s="450"/>
      <c r="HSO48" s="451"/>
      <c r="HSP48" s="451"/>
      <c r="HSQ48" s="451"/>
      <c r="HSR48" s="449"/>
      <c r="HSS48" s="452"/>
      <c r="HST48" s="453"/>
      <c r="HSU48" s="454"/>
      <c r="HSV48" s="449"/>
      <c r="HSW48" s="453"/>
      <c r="HSX48" s="453"/>
      <c r="HSY48" s="450"/>
      <c r="HSZ48" s="454"/>
      <c r="HTA48" s="455"/>
      <c r="HTB48" s="453"/>
      <c r="HTC48" s="456"/>
      <c r="HTD48" s="453"/>
      <c r="HTE48" s="456"/>
      <c r="HTF48" s="454"/>
      <c r="HTG48" s="451"/>
      <c r="HTH48" s="454"/>
      <c r="HTI48" s="450"/>
      <c r="HTJ48" s="456"/>
      <c r="HTK48" s="456"/>
      <c r="HTL48" s="456"/>
      <c r="HTM48" s="456"/>
      <c r="HTN48" s="271"/>
      <c r="HTO48" s="451"/>
      <c r="HTP48" s="454"/>
      <c r="HTQ48" s="451"/>
      <c r="HTR48" s="457"/>
      <c r="HTS48" s="271"/>
      <c r="HTT48" s="451"/>
      <c r="HTU48" s="454"/>
      <c r="HTV48" s="451"/>
      <c r="HTW48" s="457"/>
      <c r="HTX48" s="451"/>
      <c r="HTY48" s="457"/>
      <c r="HTZ48" s="457"/>
      <c r="HUA48" s="457"/>
      <c r="HUB48" s="271"/>
      <c r="HUC48" s="271"/>
      <c r="HUD48" s="451"/>
      <c r="HUE48" s="454"/>
      <c r="HUF48" s="451"/>
      <c r="HUG48" s="454"/>
      <c r="HUH48" s="458"/>
      <c r="HUI48" s="459"/>
      <c r="HUJ48" s="460"/>
      <c r="HUK48" s="461"/>
      <c r="HUL48" s="462"/>
      <c r="HUM48" s="458"/>
      <c r="HUN48" s="451"/>
      <c r="HUO48" s="463"/>
      <c r="HUP48" s="451"/>
      <c r="HUQ48" s="451"/>
      <c r="HUR48" s="453"/>
      <c r="HUT48" s="449"/>
      <c r="HUU48" s="449"/>
      <c r="HUV48" s="449"/>
      <c r="HUW48" s="450"/>
      <c r="HUX48" s="451"/>
      <c r="HUY48" s="451"/>
      <c r="HUZ48" s="451"/>
      <c r="HVA48" s="449"/>
      <c r="HVB48" s="452"/>
      <c r="HVC48" s="453"/>
      <c r="HVD48" s="454"/>
      <c r="HVE48" s="449"/>
      <c r="HVF48" s="453"/>
      <c r="HVG48" s="453"/>
      <c r="HVH48" s="450"/>
      <c r="HVI48" s="454"/>
      <c r="HVJ48" s="455"/>
      <c r="HVK48" s="453"/>
      <c r="HVL48" s="456"/>
      <c r="HVM48" s="453"/>
      <c r="HVN48" s="456"/>
      <c r="HVO48" s="454"/>
      <c r="HVP48" s="451"/>
      <c r="HVQ48" s="454"/>
      <c r="HVR48" s="450"/>
      <c r="HVS48" s="456"/>
      <c r="HVT48" s="456"/>
      <c r="HVU48" s="456"/>
      <c r="HVV48" s="456"/>
      <c r="HVW48" s="271"/>
      <c r="HVX48" s="451"/>
      <c r="HVY48" s="454"/>
      <c r="HVZ48" s="451"/>
      <c r="HWA48" s="457"/>
      <c r="HWB48" s="271"/>
      <c r="HWC48" s="451"/>
      <c r="HWD48" s="454"/>
      <c r="HWE48" s="451"/>
      <c r="HWF48" s="457"/>
      <c r="HWG48" s="451"/>
      <c r="HWH48" s="457"/>
      <c r="HWI48" s="457"/>
      <c r="HWJ48" s="457"/>
      <c r="HWK48" s="271"/>
      <c r="HWL48" s="271"/>
      <c r="HWM48" s="451"/>
      <c r="HWN48" s="454"/>
      <c r="HWO48" s="451"/>
      <c r="HWP48" s="454"/>
      <c r="HWQ48" s="458"/>
      <c r="HWR48" s="459"/>
      <c r="HWS48" s="460"/>
      <c r="HWT48" s="461"/>
      <c r="HWU48" s="462"/>
      <c r="HWV48" s="458"/>
      <c r="HWW48" s="451"/>
      <c r="HWX48" s="463"/>
      <c r="HWY48" s="451"/>
      <c r="HWZ48" s="451"/>
      <c r="HXA48" s="453"/>
      <c r="HXC48" s="449"/>
      <c r="HXD48" s="449"/>
      <c r="HXE48" s="449"/>
      <c r="HXF48" s="450"/>
      <c r="HXG48" s="451"/>
      <c r="HXH48" s="451"/>
      <c r="HXI48" s="451"/>
      <c r="HXJ48" s="449"/>
      <c r="HXK48" s="452"/>
      <c r="HXL48" s="453"/>
      <c r="HXM48" s="454"/>
      <c r="HXN48" s="449"/>
      <c r="HXO48" s="453"/>
      <c r="HXP48" s="453"/>
      <c r="HXQ48" s="450"/>
      <c r="HXR48" s="454"/>
      <c r="HXS48" s="455"/>
      <c r="HXT48" s="453"/>
      <c r="HXU48" s="456"/>
      <c r="HXV48" s="453"/>
      <c r="HXW48" s="456"/>
      <c r="HXX48" s="454"/>
      <c r="HXY48" s="451"/>
      <c r="HXZ48" s="454"/>
      <c r="HYA48" s="450"/>
      <c r="HYB48" s="456"/>
      <c r="HYC48" s="456"/>
      <c r="HYD48" s="456"/>
      <c r="HYE48" s="456"/>
      <c r="HYF48" s="271"/>
      <c r="HYG48" s="451"/>
      <c r="HYH48" s="454"/>
      <c r="HYI48" s="451"/>
      <c r="HYJ48" s="457"/>
      <c r="HYK48" s="271"/>
      <c r="HYL48" s="451"/>
      <c r="HYM48" s="454"/>
      <c r="HYN48" s="451"/>
      <c r="HYO48" s="457"/>
      <c r="HYP48" s="451"/>
      <c r="HYQ48" s="457"/>
      <c r="HYR48" s="457"/>
      <c r="HYS48" s="457"/>
      <c r="HYT48" s="271"/>
      <c r="HYU48" s="271"/>
      <c r="HYV48" s="451"/>
      <c r="HYW48" s="454"/>
      <c r="HYX48" s="451"/>
      <c r="HYY48" s="454"/>
      <c r="HYZ48" s="458"/>
      <c r="HZA48" s="459"/>
      <c r="HZB48" s="460"/>
      <c r="HZC48" s="461"/>
      <c r="HZD48" s="462"/>
      <c r="HZE48" s="458"/>
      <c r="HZF48" s="451"/>
      <c r="HZG48" s="463"/>
      <c r="HZH48" s="451"/>
      <c r="HZI48" s="451"/>
      <c r="HZJ48" s="453"/>
      <c r="HZL48" s="449"/>
      <c r="HZM48" s="449"/>
      <c r="HZN48" s="449"/>
      <c r="HZO48" s="450"/>
      <c r="HZP48" s="451"/>
      <c r="HZQ48" s="451"/>
      <c r="HZR48" s="451"/>
      <c r="HZS48" s="449"/>
      <c r="HZT48" s="452"/>
      <c r="HZU48" s="453"/>
      <c r="HZV48" s="454"/>
      <c r="HZW48" s="449"/>
      <c r="HZX48" s="453"/>
      <c r="HZY48" s="453"/>
      <c r="HZZ48" s="450"/>
      <c r="IAA48" s="454"/>
      <c r="IAB48" s="455"/>
      <c r="IAC48" s="453"/>
      <c r="IAD48" s="456"/>
      <c r="IAE48" s="453"/>
      <c r="IAF48" s="456"/>
      <c r="IAG48" s="454"/>
      <c r="IAH48" s="451"/>
      <c r="IAI48" s="454"/>
      <c r="IAJ48" s="450"/>
      <c r="IAK48" s="456"/>
      <c r="IAL48" s="456"/>
      <c r="IAM48" s="456"/>
      <c r="IAN48" s="456"/>
      <c r="IAO48" s="271"/>
      <c r="IAP48" s="451"/>
      <c r="IAQ48" s="454"/>
      <c r="IAR48" s="451"/>
      <c r="IAS48" s="457"/>
      <c r="IAT48" s="271"/>
      <c r="IAU48" s="451"/>
      <c r="IAV48" s="454"/>
      <c r="IAW48" s="451"/>
      <c r="IAX48" s="457"/>
      <c r="IAY48" s="451"/>
      <c r="IAZ48" s="457"/>
      <c r="IBA48" s="457"/>
      <c r="IBB48" s="457"/>
      <c r="IBC48" s="271"/>
      <c r="IBD48" s="271"/>
      <c r="IBE48" s="451"/>
      <c r="IBF48" s="454"/>
      <c r="IBG48" s="451"/>
      <c r="IBH48" s="454"/>
      <c r="IBI48" s="458"/>
      <c r="IBJ48" s="459"/>
      <c r="IBK48" s="460"/>
      <c r="IBL48" s="461"/>
      <c r="IBM48" s="462"/>
      <c r="IBN48" s="458"/>
      <c r="IBO48" s="451"/>
      <c r="IBP48" s="463"/>
      <c r="IBQ48" s="451"/>
      <c r="IBR48" s="451"/>
      <c r="IBS48" s="453"/>
      <c r="IBU48" s="449"/>
      <c r="IBV48" s="449"/>
      <c r="IBW48" s="449"/>
      <c r="IBX48" s="450"/>
      <c r="IBY48" s="451"/>
      <c r="IBZ48" s="451"/>
      <c r="ICA48" s="451"/>
      <c r="ICB48" s="449"/>
      <c r="ICC48" s="452"/>
      <c r="ICD48" s="453"/>
      <c r="ICE48" s="454"/>
      <c r="ICF48" s="449"/>
      <c r="ICG48" s="453"/>
      <c r="ICH48" s="453"/>
      <c r="ICI48" s="450"/>
      <c r="ICJ48" s="454"/>
      <c r="ICK48" s="455"/>
      <c r="ICL48" s="453"/>
      <c r="ICM48" s="456"/>
      <c r="ICN48" s="453"/>
      <c r="ICO48" s="456"/>
      <c r="ICP48" s="454"/>
      <c r="ICQ48" s="451"/>
      <c r="ICR48" s="454"/>
      <c r="ICS48" s="450"/>
      <c r="ICT48" s="456"/>
      <c r="ICU48" s="456"/>
      <c r="ICV48" s="456"/>
      <c r="ICW48" s="456"/>
      <c r="ICX48" s="271"/>
      <c r="ICY48" s="451"/>
      <c r="ICZ48" s="454"/>
      <c r="IDA48" s="451"/>
      <c r="IDB48" s="457"/>
      <c r="IDC48" s="271"/>
      <c r="IDD48" s="451"/>
      <c r="IDE48" s="454"/>
      <c r="IDF48" s="451"/>
      <c r="IDG48" s="457"/>
      <c r="IDH48" s="451"/>
      <c r="IDI48" s="457"/>
      <c r="IDJ48" s="457"/>
      <c r="IDK48" s="457"/>
      <c r="IDL48" s="271"/>
      <c r="IDM48" s="271"/>
      <c r="IDN48" s="451"/>
      <c r="IDO48" s="454"/>
      <c r="IDP48" s="451"/>
      <c r="IDQ48" s="454"/>
      <c r="IDR48" s="458"/>
      <c r="IDS48" s="459"/>
      <c r="IDT48" s="460"/>
      <c r="IDU48" s="461"/>
      <c r="IDV48" s="462"/>
      <c r="IDW48" s="458"/>
      <c r="IDX48" s="451"/>
      <c r="IDY48" s="463"/>
      <c r="IDZ48" s="451"/>
      <c r="IEA48" s="451"/>
      <c r="IEB48" s="453"/>
      <c r="IED48" s="449"/>
      <c r="IEE48" s="449"/>
      <c r="IEF48" s="449"/>
      <c r="IEG48" s="450"/>
      <c r="IEH48" s="451"/>
      <c r="IEI48" s="451"/>
      <c r="IEJ48" s="451"/>
      <c r="IEK48" s="449"/>
      <c r="IEL48" s="452"/>
      <c r="IEM48" s="453"/>
      <c r="IEN48" s="454"/>
      <c r="IEO48" s="449"/>
      <c r="IEP48" s="453"/>
      <c r="IEQ48" s="453"/>
      <c r="IER48" s="450"/>
      <c r="IES48" s="454"/>
      <c r="IET48" s="455"/>
      <c r="IEU48" s="453"/>
      <c r="IEV48" s="456"/>
      <c r="IEW48" s="453"/>
      <c r="IEX48" s="456"/>
      <c r="IEY48" s="454"/>
      <c r="IEZ48" s="451"/>
      <c r="IFA48" s="454"/>
      <c r="IFB48" s="450"/>
      <c r="IFC48" s="456"/>
      <c r="IFD48" s="456"/>
      <c r="IFE48" s="456"/>
      <c r="IFF48" s="456"/>
      <c r="IFG48" s="271"/>
      <c r="IFH48" s="451"/>
      <c r="IFI48" s="454"/>
      <c r="IFJ48" s="451"/>
      <c r="IFK48" s="457"/>
      <c r="IFL48" s="271"/>
      <c r="IFM48" s="451"/>
      <c r="IFN48" s="454"/>
      <c r="IFO48" s="451"/>
      <c r="IFP48" s="457"/>
      <c r="IFQ48" s="451"/>
      <c r="IFR48" s="457"/>
      <c r="IFS48" s="457"/>
      <c r="IFT48" s="457"/>
      <c r="IFU48" s="271"/>
      <c r="IFV48" s="271"/>
      <c r="IFW48" s="451"/>
      <c r="IFX48" s="454"/>
      <c r="IFY48" s="451"/>
      <c r="IFZ48" s="454"/>
      <c r="IGA48" s="458"/>
      <c r="IGB48" s="459"/>
      <c r="IGC48" s="460"/>
      <c r="IGD48" s="461"/>
      <c r="IGE48" s="462"/>
      <c r="IGF48" s="458"/>
      <c r="IGG48" s="451"/>
      <c r="IGH48" s="463"/>
      <c r="IGI48" s="451"/>
      <c r="IGJ48" s="451"/>
      <c r="IGK48" s="453"/>
      <c r="IGM48" s="449"/>
      <c r="IGN48" s="449"/>
      <c r="IGO48" s="449"/>
      <c r="IGP48" s="450"/>
      <c r="IGQ48" s="451"/>
      <c r="IGR48" s="451"/>
      <c r="IGS48" s="451"/>
      <c r="IGT48" s="449"/>
      <c r="IGU48" s="452"/>
      <c r="IGV48" s="453"/>
      <c r="IGW48" s="454"/>
      <c r="IGX48" s="449"/>
      <c r="IGY48" s="453"/>
      <c r="IGZ48" s="453"/>
      <c r="IHA48" s="450"/>
      <c r="IHB48" s="454"/>
      <c r="IHC48" s="455"/>
      <c r="IHD48" s="453"/>
      <c r="IHE48" s="456"/>
      <c r="IHF48" s="453"/>
      <c r="IHG48" s="456"/>
      <c r="IHH48" s="454"/>
      <c r="IHI48" s="451"/>
      <c r="IHJ48" s="454"/>
      <c r="IHK48" s="450"/>
      <c r="IHL48" s="456"/>
      <c r="IHM48" s="456"/>
      <c r="IHN48" s="456"/>
      <c r="IHO48" s="456"/>
      <c r="IHP48" s="271"/>
      <c r="IHQ48" s="451"/>
      <c r="IHR48" s="454"/>
      <c r="IHS48" s="451"/>
      <c r="IHT48" s="457"/>
      <c r="IHU48" s="271"/>
      <c r="IHV48" s="451"/>
      <c r="IHW48" s="454"/>
      <c r="IHX48" s="451"/>
      <c r="IHY48" s="457"/>
      <c r="IHZ48" s="451"/>
      <c r="IIA48" s="457"/>
      <c r="IIB48" s="457"/>
      <c r="IIC48" s="457"/>
      <c r="IID48" s="271"/>
      <c r="IIE48" s="271"/>
      <c r="IIF48" s="451"/>
      <c r="IIG48" s="454"/>
      <c r="IIH48" s="451"/>
      <c r="III48" s="454"/>
      <c r="IIJ48" s="458"/>
      <c r="IIK48" s="459"/>
      <c r="IIL48" s="460"/>
      <c r="IIM48" s="461"/>
      <c r="IIN48" s="462"/>
      <c r="IIO48" s="458"/>
      <c r="IIP48" s="451"/>
      <c r="IIQ48" s="463"/>
      <c r="IIR48" s="451"/>
      <c r="IIS48" s="451"/>
      <c r="IIT48" s="453"/>
      <c r="IIV48" s="449"/>
      <c r="IIW48" s="449"/>
      <c r="IIX48" s="449"/>
      <c r="IIY48" s="450"/>
      <c r="IIZ48" s="451"/>
      <c r="IJA48" s="451"/>
      <c r="IJB48" s="451"/>
      <c r="IJC48" s="449"/>
      <c r="IJD48" s="452"/>
      <c r="IJE48" s="453"/>
      <c r="IJF48" s="454"/>
      <c r="IJG48" s="449"/>
      <c r="IJH48" s="453"/>
      <c r="IJI48" s="453"/>
      <c r="IJJ48" s="450"/>
      <c r="IJK48" s="454"/>
      <c r="IJL48" s="455"/>
      <c r="IJM48" s="453"/>
      <c r="IJN48" s="456"/>
      <c r="IJO48" s="453"/>
      <c r="IJP48" s="456"/>
      <c r="IJQ48" s="454"/>
      <c r="IJR48" s="451"/>
      <c r="IJS48" s="454"/>
      <c r="IJT48" s="450"/>
      <c r="IJU48" s="456"/>
      <c r="IJV48" s="456"/>
      <c r="IJW48" s="456"/>
      <c r="IJX48" s="456"/>
      <c r="IJY48" s="271"/>
      <c r="IJZ48" s="451"/>
      <c r="IKA48" s="454"/>
      <c r="IKB48" s="451"/>
      <c r="IKC48" s="457"/>
      <c r="IKD48" s="271"/>
      <c r="IKE48" s="451"/>
      <c r="IKF48" s="454"/>
      <c r="IKG48" s="451"/>
      <c r="IKH48" s="457"/>
      <c r="IKI48" s="451"/>
      <c r="IKJ48" s="457"/>
      <c r="IKK48" s="457"/>
      <c r="IKL48" s="457"/>
      <c r="IKM48" s="271"/>
      <c r="IKN48" s="271"/>
      <c r="IKO48" s="451"/>
      <c r="IKP48" s="454"/>
      <c r="IKQ48" s="451"/>
      <c r="IKR48" s="454"/>
      <c r="IKS48" s="458"/>
      <c r="IKT48" s="459"/>
      <c r="IKU48" s="460"/>
      <c r="IKV48" s="461"/>
      <c r="IKW48" s="462"/>
      <c r="IKX48" s="458"/>
      <c r="IKY48" s="451"/>
      <c r="IKZ48" s="463"/>
      <c r="ILA48" s="451"/>
      <c r="ILB48" s="451"/>
      <c r="ILC48" s="453"/>
      <c r="ILE48" s="449"/>
      <c r="ILF48" s="449"/>
      <c r="ILG48" s="449"/>
      <c r="ILH48" s="450"/>
      <c r="ILI48" s="451"/>
      <c r="ILJ48" s="451"/>
      <c r="ILK48" s="451"/>
      <c r="ILL48" s="449"/>
      <c r="ILM48" s="452"/>
      <c r="ILN48" s="453"/>
      <c r="ILO48" s="454"/>
      <c r="ILP48" s="449"/>
      <c r="ILQ48" s="453"/>
      <c r="ILR48" s="453"/>
      <c r="ILS48" s="450"/>
      <c r="ILT48" s="454"/>
      <c r="ILU48" s="455"/>
      <c r="ILV48" s="453"/>
      <c r="ILW48" s="456"/>
      <c r="ILX48" s="453"/>
      <c r="ILY48" s="456"/>
      <c r="ILZ48" s="454"/>
      <c r="IMA48" s="451"/>
      <c r="IMB48" s="454"/>
      <c r="IMC48" s="450"/>
      <c r="IMD48" s="456"/>
      <c r="IME48" s="456"/>
      <c r="IMF48" s="456"/>
      <c r="IMG48" s="456"/>
      <c r="IMH48" s="271"/>
      <c r="IMI48" s="451"/>
      <c r="IMJ48" s="454"/>
      <c r="IMK48" s="451"/>
      <c r="IML48" s="457"/>
      <c r="IMM48" s="271"/>
      <c r="IMN48" s="451"/>
      <c r="IMO48" s="454"/>
      <c r="IMP48" s="451"/>
      <c r="IMQ48" s="457"/>
      <c r="IMR48" s="451"/>
      <c r="IMS48" s="457"/>
      <c r="IMT48" s="457"/>
      <c r="IMU48" s="457"/>
      <c r="IMV48" s="271"/>
      <c r="IMW48" s="271"/>
      <c r="IMX48" s="451"/>
      <c r="IMY48" s="454"/>
      <c r="IMZ48" s="451"/>
      <c r="INA48" s="454"/>
      <c r="INB48" s="458"/>
      <c r="INC48" s="459"/>
      <c r="IND48" s="460"/>
      <c r="INE48" s="461"/>
      <c r="INF48" s="462"/>
      <c r="ING48" s="458"/>
      <c r="INH48" s="451"/>
      <c r="INI48" s="463"/>
      <c r="INJ48" s="451"/>
      <c r="INK48" s="451"/>
      <c r="INL48" s="453"/>
      <c r="INN48" s="449"/>
      <c r="INO48" s="449"/>
      <c r="INP48" s="449"/>
      <c r="INQ48" s="450"/>
      <c r="INR48" s="451"/>
      <c r="INS48" s="451"/>
      <c r="INT48" s="451"/>
      <c r="INU48" s="449"/>
      <c r="INV48" s="452"/>
      <c r="INW48" s="453"/>
      <c r="INX48" s="454"/>
      <c r="INY48" s="449"/>
      <c r="INZ48" s="453"/>
      <c r="IOA48" s="453"/>
      <c r="IOB48" s="450"/>
      <c r="IOC48" s="454"/>
      <c r="IOD48" s="455"/>
      <c r="IOE48" s="453"/>
      <c r="IOF48" s="456"/>
      <c r="IOG48" s="453"/>
      <c r="IOH48" s="456"/>
      <c r="IOI48" s="454"/>
      <c r="IOJ48" s="451"/>
      <c r="IOK48" s="454"/>
      <c r="IOL48" s="450"/>
      <c r="IOM48" s="456"/>
      <c r="ION48" s="456"/>
      <c r="IOO48" s="456"/>
      <c r="IOP48" s="456"/>
      <c r="IOQ48" s="271"/>
      <c r="IOR48" s="451"/>
      <c r="IOS48" s="454"/>
      <c r="IOT48" s="451"/>
      <c r="IOU48" s="457"/>
      <c r="IOV48" s="271"/>
      <c r="IOW48" s="451"/>
      <c r="IOX48" s="454"/>
      <c r="IOY48" s="451"/>
      <c r="IOZ48" s="457"/>
      <c r="IPA48" s="451"/>
      <c r="IPB48" s="457"/>
      <c r="IPC48" s="457"/>
      <c r="IPD48" s="457"/>
      <c r="IPE48" s="271"/>
      <c r="IPF48" s="271"/>
      <c r="IPG48" s="451"/>
      <c r="IPH48" s="454"/>
      <c r="IPI48" s="451"/>
      <c r="IPJ48" s="454"/>
      <c r="IPK48" s="458"/>
      <c r="IPL48" s="459"/>
      <c r="IPM48" s="460"/>
      <c r="IPN48" s="461"/>
      <c r="IPO48" s="462"/>
      <c r="IPP48" s="458"/>
      <c r="IPQ48" s="451"/>
      <c r="IPR48" s="463"/>
      <c r="IPS48" s="451"/>
      <c r="IPT48" s="451"/>
      <c r="IPU48" s="453"/>
      <c r="IPW48" s="449"/>
      <c r="IPX48" s="449"/>
      <c r="IPY48" s="449"/>
      <c r="IPZ48" s="450"/>
      <c r="IQA48" s="451"/>
      <c r="IQB48" s="451"/>
      <c r="IQC48" s="451"/>
      <c r="IQD48" s="449"/>
      <c r="IQE48" s="452"/>
      <c r="IQF48" s="453"/>
      <c r="IQG48" s="454"/>
      <c r="IQH48" s="449"/>
      <c r="IQI48" s="453"/>
      <c r="IQJ48" s="453"/>
      <c r="IQK48" s="450"/>
      <c r="IQL48" s="454"/>
      <c r="IQM48" s="455"/>
      <c r="IQN48" s="453"/>
      <c r="IQO48" s="456"/>
      <c r="IQP48" s="453"/>
      <c r="IQQ48" s="456"/>
      <c r="IQR48" s="454"/>
      <c r="IQS48" s="451"/>
      <c r="IQT48" s="454"/>
      <c r="IQU48" s="450"/>
      <c r="IQV48" s="456"/>
      <c r="IQW48" s="456"/>
      <c r="IQX48" s="456"/>
      <c r="IQY48" s="456"/>
      <c r="IQZ48" s="271"/>
      <c r="IRA48" s="451"/>
      <c r="IRB48" s="454"/>
      <c r="IRC48" s="451"/>
      <c r="IRD48" s="457"/>
      <c r="IRE48" s="271"/>
      <c r="IRF48" s="451"/>
      <c r="IRG48" s="454"/>
      <c r="IRH48" s="451"/>
      <c r="IRI48" s="457"/>
      <c r="IRJ48" s="451"/>
      <c r="IRK48" s="457"/>
      <c r="IRL48" s="457"/>
      <c r="IRM48" s="457"/>
      <c r="IRN48" s="271"/>
      <c r="IRO48" s="271"/>
      <c r="IRP48" s="451"/>
      <c r="IRQ48" s="454"/>
      <c r="IRR48" s="451"/>
      <c r="IRS48" s="454"/>
      <c r="IRT48" s="458"/>
      <c r="IRU48" s="459"/>
      <c r="IRV48" s="460"/>
      <c r="IRW48" s="461"/>
      <c r="IRX48" s="462"/>
      <c r="IRY48" s="458"/>
      <c r="IRZ48" s="451"/>
      <c r="ISA48" s="463"/>
      <c r="ISB48" s="451"/>
      <c r="ISC48" s="451"/>
      <c r="ISD48" s="453"/>
      <c r="ISF48" s="449"/>
      <c r="ISG48" s="449"/>
      <c r="ISH48" s="449"/>
      <c r="ISI48" s="450"/>
      <c r="ISJ48" s="451"/>
      <c r="ISK48" s="451"/>
      <c r="ISL48" s="451"/>
      <c r="ISM48" s="449"/>
      <c r="ISN48" s="452"/>
      <c r="ISO48" s="453"/>
      <c r="ISP48" s="454"/>
      <c r="ISQ48" s="449"/>
      <c r="ISR48" s="453"/>
      <c r="ISS48" s="453"/>
      <c r="IST48" s="450"/>
      <c r="ISU48" s="454"/>
      <c r="ISV48" s="455"/>
      <c r="ISW48" s="453"/>
      <c r="ISX48" s="456"/>
      <c r="ISY48" s="453"/>
      <c r="ISZ48" s="456"/>
      <c r="ITA48" s="454"/>
      <c r="ITB48" s="451"/>
      <c r="ITC48" s="454"/>
      <c r="ITD48" s="450"/>
      <c r="ITE48" s="456"/>
      <c r="ITF48" s="456"/>
      <c r="ITG48" s="456"/>
      <c r="ITH48" s="456"/>
      <c r="ITI48" s="271"/>
      <c r="ITJ48" s="451"/>
      <c r="ITK48" s="454"/>
      <c r="ITL48" s="451"/>
      <c r="ITM48" s="457"/>
      <c r="ITN48" s="271"/>
      <c r="ITO48" s="451"/>
      <c r="ITP48" s="454"/>
      <c r="ITQ48" s="451"/>
      <c r="ITR48" s="457"/>
      <c r="ITS48" s="451"/>
      <c r="ITT48" s="457"/>
      <c r="ITU48" s="457"/>
      <c r="ITV48" s="457"/>
      <c r="ITW48" s="271"/>
      <c r="ITX48" s="271"/>
      <c r="ITY48" s="451"/>
      <c r="ITZ48" s="454"/>
      <c r="IUA48" s="451"/>
      <c r="IUB48" s="454"/>
      <c r="IUC48" s="458"/>
      <c r="IUD48" s="459"/>
      <c r="IUE48" s="460"/>
      <c r="IUF48" s="461"/>
      <c r="IUG48" s="462"/>
      <c r="IUH48" s="458"/>
      <c r="IUI48" s="451"/>
      <c r="IUJ48" s="463"/>
      <c r="IUK48" s="451"/>
      <c r="IUL48" s="451"/>
      <c r="IUM48" s="453"/>
      <c r="IUO48" s="449"/>
      <c r="IUP48" s="449"/>
      <c r="IUQ48" s="449"/>
      <c r="IUR48" s="450"/>
      <c r="IUS48" s="451"/>
      <c r="IUT48" s="451"/>
      <c r="IUU48" s="451"/>
      <c r="IUV48" s="449"/>
      <c r="IUW48" s="452"/>
      <c r="IUX48" s="453"/>
      <c r="IUY48" s="454"/>
      <c r="IUZ48" s="449"/>
      <c r="IVA48" s="453"/>
      <c r="IVB48" s="453"/>
      <c r="IVC48" s="450"/>
      <c r="IVD48" s="454"/>
      <c r="IVE48" s="455"/>
      <c r="IVF48" s="453"/>
      <c r="IVG48" s="456"/>
      <c r="IVH48" s="453"/>
      <c r="IVI48" s="456"/>
      <c r="IVJ48" s="454"/>
      <c r="IVK48" s="451"/>
      <c r="IVL48" s="454"/>
      <c r="IVM48" s="450"/>
      <c r="IVN48" s="456"/>
      <c r="IVO48" s="456"/>
      <c r="IVP48" s="456"/>
      <c r="IVQ48" s="456"/>
      <c r="IVR48" s="271"/>
      <c r="IVS48" s="451"/>
      <c r="IVT48" s="454"/>
      <c r="IVU48" s="451"/>
      <c r="IVV48" s="457"/>
      <c r="IVW48" s="271"/>
      <c r="IVX48" s="451"/>
      <c r="IVY48" s="454"/>
      <c r="IVZ48" s="451"/>
      <c r="IWA48" s="457"/>
      <c r="IWB48" s="451"/>
      <c r="IWC48" s="457"/>
      <c r="IWD48" s="457"/>
      <c r="IWE48" s="457"/>
      <c r="IWF48" s="271"/>
      <c r="IWG48" s="271"/>
      <c r="IWH48" s="451"/>
      <c r="IWI48" s="454"/>
      <c r="IWJ48" s="451"/>
      <c r="IWK48" s="454"/>
      <c r="IWL48" s="458"/>
      <c r="IWM48" s="459"/>
      <c r="IWN48" s="460"/>
      <c r="IWO48" s="461"/>
      <c r="IWP48" s="462"/>
      <c r="IWQ48" s="458"/>
      <c r="IWR48" s="451"/>
      <c r="IWS48" s="463"/>
      <c r="IWT48" s="451"/>
      <c r="IWU48" s="451"/>
      <c r="IWV48" s="453"/>
      <c r="IWX48" s="449"/>
      <c r="IWY48" s="449"/>
      <c r="IWZ48" s="449"/>
      <c r="IXA48" s="450"/>
      <c r="IXB48" s="451"/>
      <c r="IXC48" s="451"/>
      <c r="IXD48" s="451"/>
      <c r="IXE48" s="449"/>
      <c r="IXF48" s="452"/>
      <c r="IXG48" s="453"/>
      <c r="IXH48" s="454"/>
      <c r="IXI48" s="449"/>
      <c r="IXJ48" s="453"/>
      <c r="IXK48" s="453"/>
      <c r="IXL48" s="450"/>
      <c r="IXM48" s="454"/>
      <c r="IXN48" s="455"/>
      <c r="IXO48" s="453"/>
      <c r="IXP48" s="456"/>
      <c r="IXQ48" s="453"/>
      <c r="IXR48" s="456"/>
      <c r="IXS48" s="454"/>
      <c r="IXT48" s="451"/>
      <c r="IXU48" s="454"/>
      <c r="IXV48" s="450"/>
      <c r="IXW48" s="456"/>
      <c r="IXX48" s="456"/>
      <c r="IXY48" s="456"/>
      <c r="IXZ48" s="456"/>
      <c r="IYA48" s="271"/>
      <c r="IYB48" s="451"/>
      <c r="IYC48" s="454"/>
      <c r="IYD48" s="451"/>
      <c r="IYE48" s="457"/>
      <c r="IYF48" s="271"/>
      <c r="IYG48" s="451"/>
      <c r="IYH48" s="454"/>
      <c r="IYI48" s="451"/>
      <c r="IYJ48" s="457"/>
      <c r="IYK48" s="451"/>
      <c r="IYL48" s="457"/>
      <c r="IYM48" s="457"/>
      <c r="IYN48" s="457"/>
      <c r="IYO48" s="271"/>
      <c r="IYP48" s="271"/>
      <c r="IYQ48" s="451"/>
      <c r="IYR48" s="454"/>
      <c r="IYS48" s="451"/>
      <c r="IYT48" s="454"/>
      <c r="IYU48" s="458"/>
      <c r="IYV48" s="459"/>
      <c r="IYW48" s="460"/>
      <c r="IYX48" s="461"/>
      <c r="IYY48" s="462"/>
      <c r="IYZ48" s="458"/>
      <c r="IZA48" s="451"/>
      <c r="IZB48" s="463"/>
      <c r="IZC48" s="451"/>
      <c r="IZD48" s="451"/>
      <c r="IZE48" s="453"/>
      <c r="IZG48" s="449"/>
      <c r="IZH48" s="449"/>
      <c r="IZI48" s="449"/>
      <c r="IZJ48" s="450"/>
      <c r="IZK48" s="451"/>
      <c r="IZL48" s="451"/>
      <c r="IZM48" s="451"/>
      <c r="IZN48" s="449"/>
      <c r="IZO48" s="452"/>
      <c r="IZP48" s="453"/>
      <c r="IZQ48" s="454"/>
      <c r="IZR48" s="449"/>
      <c r="IZS48" s="453"/>
      <c r="IZT48" s="453"/>
      <c r="IZU48" s="450"/>
      <c r="IZV48" s="454"/>
      <c r="IZW48" s="455"/>
      <c r="IZX48" s="453"/>
      <c r="IZY48" s="456"/>
      <c r="IZZ48" s="453"/>
      <c r="JAA48" s="456"/>
      <c r="JAB48" s="454"/>
      <c r="JAC48" s="451"/>
      <c r="JAD48" s="454"/>
      <c r="JAE48" s="450"/>
      <c r="JAF48" s="456"/>
      <c r="JAG48" s="456"/>
      <c r="JAH48" s="456"/>
      <c r="JAI48" s="456"/>
      <c r="JAJ48" s="271"/>
      <c r="JAK48" s="451"/>
      <c r="JAL48" s="454"/>
      <c r="JAM48" s="451"/>
      <c r="JAN48" s="457"/>
      <c r="JAO48" s="271"/>
      <c r="JAP48" s="451"/>
      <c r="JAQ48" s="454"/>
      <c r="JAR48" s="451"/>
      <c r="JAS48" s="457"/>
      <c r="JAT48" s="451"/>
      <c r="JAU48" s="457"/>
      <c r="JAV48" s="457"/>
      <c r="JAW48" s="457"/>
      <c r="JAX48" s="271"/>
      <c r="JAY48" s="271"/>
      <c r="JAZ48" s="451"/>
      <c r="JBA48" s="454"/>
      <c r="JBB48" s="451"/>
      <c r="JBC48" s="454"/>
      <c r="JBD48" s="458"/>
      <c r="JBE48" s="459"/>
      <c r="JBF48" s="460"/>
      <c r="JBG48" s="461"/>
      <c r="JBH48" s="462"/>
      <c r="JBI48" s="458"/>
      <c r="JBJ48" s="451"/>
      <c r="JBK48" s="463"/>
      <c r="JBL48" s="451"/>
      <c r="JBM48" s="451"/>
      <c r="JBN48" s="453"/>
      <c r="JBP48" s="449"/>
      <c r="JBQ48" s="449"/>
      <c r="JBR48" s="449"/>
      <c r="JBS48" s="450"/>
      <c r="JBT48" s="451"/>
      <c r="JBU48" s="451"/>
      <c r="JBV48" s="451"/>
      <c r="JBW48" s="449"/>
      <c r="JBX48" s="452"/>
      <c r="JBY48" s="453"/>
      <c r="JBZ48" s="454"/>
      <c r="JCA48" s="449"/>
      <c r="JCB48" s="453"/>
      <c r="JCC48" s="453"/>
      <c r="JCD48" s="450"/>
      <c r="JCE48" s="454"/>
      <c r="JCF48" s="455"/>
      <c r="JCG48" s="453"/>
      <c r="JCH48" s="456"/>
      <c r="JCI48" s="453"/>
      <c r="JCJ48" s="456"/>
      <c r="JCK48" s="454"/>
      <c r="JCL48" s="451"/>
      <c r="JCM48" s="454"/>
      <c r="JCN48" s="450"/>
      <c r="JCO48" s="456"/>
      <c r="JCP48" s="456"/>
      <c r="JCQ48" s="456"/>
      <c r="JCR48" s="456"/>
      <c r="JCS48" s="271"/>
      <c r="JCT48" s="451"/>
      <c r="JCU48" s="454"/>
      <c r="JCV48" s="451"/>
      <c r="JCW48" s="457"/>
      <c r="JCX48" s="271"/>
      <c r="JCY48" s="451"/>
      <c r="JCZ48" s="454"/>
      <c r="JDA48" s="451"/>
      <c r="JDB48" s="457"/>
      <c r="JDC48" s="451"/>
      <c r="JDD48" s="457"/>
      <c r="JDE48" s="457"/>
      <c r="JDF48" s="457"/>
      <c r="JDG48" s="271"/>
      <c r="JDH48" s="271"/>
      <c r="JDI48" s="451"/>
      <c r="JDJ48" s="454"/>
      <c r="JDK48" s="451"/>
      <c r="JDL48" s="454"/>
      <c r="JDM48" s="458"/>
      <c r="JDN48" s="459"/>
      <c r="JDO48" s="460"/>
      <c r="JDP48" s="461"/>
      <c r="JDQ48" s="462"/>
      <c r="JDR48" s="458"/>
      <c r="JDS48" s="451"/>
      <c r="JDT48" s="463"/>
      <c r="JDU48" s="451"/>
      <c r="JDV48" s="451"/>
      <c r="JDW48" s="453"/>
      <c r="JDY48" s="449"/>
      <c r="JDZ48" s="449"/>
      <c r="JEA48" s="449"/>
      <c r="JEB48" s="450"/>
      <c r="JEC48" s="451"/>
      <c r="JED48" s="451"/>
      <c r="JEE48" s="451"/>
      <c r="JEF48" s="449"/>
      <c r="JEG48" s="452"/>
      <c r="JEH48" s="453"/>
      <c r="JEI48" s="454"/>
      <c r="JEJ48" s="449"/>
      <c r="JEK48" s="453"/>
      <c r="JEL48" s="453"/>
      <c r="JEM48" s="450"/>
      <c r="JEN48" s="454"/>
      <c r="JEO48" s="455"/>
      <c r="JEP48" s="453"/>
      <c r="JEQ48" s="456"/>
      <c r="JER48" s="453"/>
      <c r="JES48" s="456"/>
      <c r="JET48" s="454"/>
      <c r="JEU48" s="451"/>
      <c r="JEV48" s="454"/>
      <c r="JEW48" s="450"/>
      <c r="JEX48" s="456"/>
      <c r="JEY48" s="456"/>
      <c r="JEZ48" s="456"/>
      <c r="JFA48" s="456"/>
      <c r="JFB48" s="271"/>
      <c r="JFC48" s="451"/>
      <c r="JFD48" s="454"/>
      <c r="JFE48" s="451"/>
      <c r="JFF48" s="457"/>
      <c r="JFG48" s="271"/>
      <c r="JFH48" s="451"/>
      <c r="JFI48" s="454"/>
      <c r="JFJ48" s="451"/>
      <c r="JFK48" s="457"/>
      <c r="JFL48" s="451"/>
      <c r="JFM48" s="457"/>
      <c r="JFN48" s="457"/>
      <c r="JFO48" s="457"/>
      <c r="JFP48" s="271"/>
      <c r="JFQ48" s="271"/>
      <c r="JFR48" s="451"/>
      <c r="JFS48" s="454"/>
      <c r="JFT48" s="451"/>
      <c r="JFU48" s="454"/>
      <c r="JFV48" s="458"/>
      <c r="JFW48" s="459"/>
      <c r="JFX48" s="460"/>
      <c r="JFY48" s="461"/>
      <c r="JFZ48" s="462"/>
      <c r="JGA48" s="458"/>
      <c r="JGB48" s="451"/>
      <c r="JGC48" s="463"/>
      <c r="JGD48" s="451"/>
      <c r="JGE48" s="451"/>
      <c r="JGF48" s="453"/>
      <c r="JGH48" s="449"/>
      <c r="JGI48" s="449"/>
      <c r="JGJ48" s="449"/>
      <c r="JGK48" s="450"/>
      <c r="JGL48" s="451"/>
      <c r="JGM48" s="451"/>
      <c r="JGN48" s="451"/>
      <c r="JGO48" s="449"/>
      <c r="JGP48" s="452"/>
      <c r="JGQ48" s="453"/>
      <c r="JGR48" s="454"/>
      <c r="JGS48" s="449"/>
      <c r="JGT48" s="453"/>
      <c r="JGU48" s="453"/>
      <c r="JGV48" s="450"/>
      <c r="JGW48" s="454"/>
      <c r="JGX48" s="455"/>
      <c r="JGY48" s="453"/>
      <c r="JGZ48" s="456"/>
      <c r="JHA48" s="453"/>
      <c r="JHB48" s="456"/>
      <c r="JHC48" s="454"/>
      <c r="JHD48" s="451"/>
      <c r="JHE48" s="454"/>
      <c r="JHF48" s="450"/>
      <c r="JHG48" s="456"/>
      <c r="JHH48" s="456"/>
      <c r="JHI48" s="456"/>
      <c r="JHJ48" s="456"/>
      <c r="JHK48" s="271"/>
      <c r="JHL48" s="451"/>
      <c r="JHM48" s="454"/>
      <c r="JHN48" s="451"/>
      <c r="JHO48" s="457"/>
      <c r="JHP48" s="271"/>
      <c r="JHQ48" s="451"/>
      <c r="JHR48" s="454"/>
      <c r="JHS48" s="451"/>
      <c r="JHT48" s="457"/>
      <c r="JHU48" s="451"/>
      <c r="JHV48" s="457"/>
      <c r="JHW48" s="457"/>
      <c r="JHX48" s="457"/>
      <c r="JHY48" s="271"/>
      <c r="JHZ48" s="271"/>
      <c r="JIA48" s="451"/>
      <c r="JIB48" s="454"/>
      <c r="JIC48" s="451"/>
      <c r="JID48" s="454"/>
      <c r="JIE48" s="458"/>
      <c r="JIF48" s="459"/>
      <c r="JIG48" s="460"/>
      <c r="JIH48" s="461"/>
      <c r="JII48" s="462"/>
      <c r="JIJ48" s="458"/>
      <c r="JIK48" s="451"/>
      <c r="JIL48" s="463"/>
      <c r="JIM48" s="451"/>
      <c r="JIN48" s="451"/>
      <c r="JIO48" s="453"/>
      <c r="JIQ48" s="449"/>
      <c r="JIR48" s="449"/>
      <c r="JIS48" s="449"/>
      <c r="JIT48" s="450"/>
      <c r="JIU48" s="451"/>
      <c r="JIV48" s="451"/>
      <c r="JIW48" s="451"/>
      <c r="JIX48" s="449"/>
      <c r="JIY48" s="452"/>
      <c r="JIZ48" s="453"/>
      <c r="JJA48" s="454"/>
      <c r="JJB48" s="449"/>
      <c r="JJC48" s="453"/>
      <c r="JJD48" s="453"/>
      <c r="JJE48" s="450"/>
      <c r="JJF48" s="454"/>
      <c r="JJG48" s="455"/>
      <c r="JJH48" s="453"/>
      <c r="JJI48" s="456"/>
      <c r="JJJ48" s="453"/>
      <c r="JJK48" s="456"/>
      <c r="JJL48" s="454"/>
      <c r="JJM48" s="451"/>
      <c r="JJN48" s="454"/>
      <c r="JJO48" s="450"/>
      <c r="JJP48" s="456"/>
      <c r="JJQ48" s="456"/>
      <c r="JJR48" s="456"/>
      <c r="JJS48" s="456"/>
      <c r="JJT48" s="271"/>
      <c r="JJU48" s="451"/>
      <c r="JJV48" s="454"/>
      <c r="JJW48" s="451"/>
      <c r="JJX48" s="457"/>
      <c r="JJY48" s="271"/>
      <c r="JJZ48" s="451"/>
      <c r="JKA48" s="454"/>
      <c r="JKB48" s="451"/>
      <c r="JKC48" s="457"/>
      <c r="JKD48" s="451"/>
      <c r="JKE48" s="457"/>
      <c r="JKF48" s="457"/>
      <c r="JKG48" s="457"/>
      <c r="JKH48" s="271"/>
      <c r="JKI48" s="271"/>
      <c r="JKJ48" s="451"/>
      <c r="JKK48" s="454"/>
      <c r="JKL48" s="451"/>
      <c r="JKM48" s="454"/>
      <c r="JKN48" s="458"/>
      <c r="JKO48" s="459"/>
      <c r="JKP48" s="460"/>
      <c r="JKQ48" s="461"/>
      <c r="JKR48" s="462"/>
      <c r="JKS48" s="458"/>
      <c r="JKT48" s="451"/>
      <c r="JKU48" s="463"/>
      <c r="JKV48" s="451"/>
      <c r="JKW48" s="451"/>
      <c r="JKX48" s="453"/>
      <c r="JKZ48" s="449"/>
      <c r="JLA48" s="449"/>
      <c r="JLB48" s="449"/>
      <c r="JLC48" s="450"/>
      <c r="JLD48" s="451"/>
      <c r="JLE48" s="451"/>
      <c r="JLF48" s="451"/>
      <c r="JLG48" s="449"/>
      <c r="JLH48" s="452"/>
      <c r="JLI48" s="453"/>
      <c r="JLJ48" s="454"/>
      <c r="JLK48" s="449"/>
      <c r="JLL48" s="453"/>
      <c r="JLM48" s="453"/>
      <c r="JLN48" s="450"/>
      <c r="JLO48" s="454"/>
      <c r="JLP48" s="455"/>
      <c r="JLQ48" s="453"/>
      <c r="JLR48" s="456"/>
      <c r="JLS48" s="453"/>
      <c r="JLT48" s="456"/>
      <c r="JLU48" s="454"/>
      <c r="JLV48" s="451"/>
      <c r="JLW48" s="454"/>
      <c r="JLX48" s="450"/>
      <c r="JLY48" s="456"/>
      <c r="JLZ48" s="456"/>
      <c r="JMA48" s="456"/>
      <c r="JMB48" s="456"/>
      <c r="JMC48" s="271"/>
      <c r="JMD48" s="451"/>
      <c r="JME48" s="454"/>
      <c r="JMF48" s="451"/>
      <c r="JMG48" s="457"/>
      <c r="JMH48" s="271"/>
      <c r="JMI48" s="451"/>
      <c r="JMJ48" s="454"/>
      <c r="JMK48" s="451"/>
      <c r="JML48" s="457"/>
      <c r="JMM48" s="451"/>
      <c r="JMN48" s="457"/>
      <c r="JMO48" s="457"/>
      <c r="JMP48" s="457"/>
      <c r="JMQ48" s="271"/>
      <c r="JMR48" s="271"/>
      <c r="JMS48" s="451"/>
      <c r="JMT48" s="454"/>
      <c r="JMU48" s="451"/>
      <c r="JMV48" s="454"/>
      <c r="JMW48" s="458"/>
      <c r="JMX48" s="459"/>
      <c r="JMY48" s="460"/>
      <c r="JMZ48" s="461"/>
      <c r="JNA48" s="462"/>
      <c r="JNB48" s="458"/>
      <c r="JNC48" s="451"/>
      <c r="JND48" s="463"/>
      <c r="JNE48" s="451"/>
      <c r="JNF48" s="451"/>
      <c r="JNG48" s="453"/>
      <c r="JNI48" s="449"/>
      <c r="JNJ48" s="449"/>
      <c r="JNK48" s="449"/>
      <c r="JNL48" s="450"/>
      <c r="JNM48" s="451"/>
      <c r="JNN48" s="451"/>
      <c r="JNO48" s="451"/>
      <c r="JNP48" s="449"/>
      <c r="JNQ48" s="452"/>
      <c r="JNR48" s="453"/>
      <c r="JNS48" s="454"/>
      <c r="JNT48" s="449"/>
      <c r="JNU48" s="453"/>
      <c r="JNV48" s="453"/>
      <c r="JNW48" s="450"/>
      <c r="JNX48" s="454"/>
      <c r="JNY48" s="455"/>
      <c r="JNZ48" s="453"/>
      <c r="JOA48" s="456"/>
      <c r="JOB48" s="453"/>
      <c r="JOC48" s="456"/>
      <c r="JOD48" s="454"/>
      <c r="JOE48" s="451"/>
      <c r="JOF48" s="454"/>
      <c r="JOG48" s="450"/>
      <c r="JOH48" s="456"/>
      <c r="JOI48" s="456"/>
      <c r="JOJ48" s="456"/>
      <c r="JOK48" s="456"/>
      <c r="JOL48" s="271"/>
      <c r="JOM48" s="451"/>
      <c r="JON48" s="454"/>
      <c r="JOO48" s="451"/>
      <c r="JOP48" s="457"/>
      <c r="JOQ48" s="271"/>
      <c r="JOR48" s="451"/>
      <c r="JOS48" s="454"/>
      <c r="JOT48" s="451"/>
      <c r="JOU48" s="457"/>
      <c r="JOV48" s="451"/>
      <c r="JOW48" s="457"/>
      <c r="JOX48" s="457"/>
      <c r="JOY48" s="457"/>
      <c r="JOZ48" s="271"/>
      <c r="JPA48" s="271"/>
      <c r="JPB48" s="451"/>
      <c r="JPC48" s="454"/>
      <c r="JPD48" s="451"/>
      <c r="JPE48" s="454"/>
      <c r="JPF48" s="458"/>
      <c r="JPG48" s="459"/>
      <c r="JPH48" s="460"/>
      <c r="JPI48" s="461"/>
      <c r="JPJ48" s="462"/>
      <c r="JPK48" s="458"/>
      <c r="JPL48" s="451"/>
      <c r="JPM48" s="463"/>
      <c r="JPN48" s="451"/>
      <c r="JPO48" s="451"/>
      <c r="JPP48" s="453"/>
      <c r="JPR48" s="449"/>
      <c r="JPS48" s="449"/>
      <c r="JPT48" s="449"/>
      <c r="JPU48" s="450"/>
      <c r="JPV48" s="451"/>
      <c r="JPW48" s="451"/>
      <c r="JPX48" s="451"/>
      <c r="JPY48" s="449"/>
      <c r="JPZ48" s="452"/>
      <c r="JQA48" s="453"/>
      <c r="JQB48" s="454"/>
      <c r="JQC48" s="449"/>
      <c r="JQD48" s="453"/>
      <c r="JQE48" s="453"/>
      <c r="JQF48" s="450"/>
      <c r="JQG48" s="454"/>
      <c r="JQH48" s="455"/>
      <c r="JQI48" s="453"/>
      <c r="JQJ48" s="456"/>
      <c r="JQK48" s="453"/>
      <c r="JQL48" s="456"/>
      <c r="JQM48" s="454"/>
      <c r="JQN48" s="451"/>
      <c r="JQO48" s="454"/>
      <c r="JQP48" s="450"/>
      <c r="JQQ48" s="456"/>
      <c r="JQR48" s="456"/>
      <c r="JQS48" s="456"/>
      <c r="JQT48" s="456"/>
      <c r="JQU48" s="271"/>
      <c r="JQV48" s="451"/>
      <c r="JQW48" s="454"/>
      <c r="JQX48" s="451"/>
      <c r="JQY48" s="457"/>
      <c r="JQZ48" s="271"/>
      <c r="JRA48" s="451"/>
      <c r="JRB48" s="454"/>
      <c r="JRC48" s="451"/>
      <c r="JRD48" s="457"/>
      <c r="JRE48" s="451"/>
      <c r="JRF48" s="457"/>
      <c r="JRG48" s="457"/>
      <c r="JRH48" s="457"/>
      <c r="JRI48" s="271"/>
      <c r="JRJ48" s="271"/>
      <c r="JRK48" s="451"/>
      <c r="JRL48" s="454"/>
      <c r="JRM48" s="451"/>
      <c r="JRN48" s="454"/>
      <c r="JRO48" s="458"/>
      <c r="JRP48" s="459"/>
      <c r="JRQ48" s="460"/>
      <c r="JRR48" s="461"/>
      <c r="JRS48" s="462"/>
      <c r="JRT48" s="458"/>
      <c r="JRU48" s="451"/>
      <c r="JRV48" s="463"/>
      <c r="JRW48" s="451"/>
      <c r="JRX48" s="451"/>
      <c r="JRY48" s="453"/>
      <c r="JSA48" s="449"/>
      <c r="JSB48" s="449"/>
      <c r="JSC48" s="449"/>
      <c r="JSD48" s="450"/>
      <c r="JSE48" s="451"/>
      <c r="JSF48" s="451"/>
      <c r="JSG48" s="451"/>
      <c r="JSH48" s="449"/>
      <c r="JSI48" s="452"/>
      <c r="JSJ48" s="453"/>
      <c r="JSK48" s="454"/>
      <c r="JSL48" s="449"/>
      <c r="JSM48" s="453"/>
      <c r="JSN48" s="453"/>
      <c r="JSO48" s="450"/>
      <c r="JSP48" s="454"/>
      <c r="JSQ48" s="455"/>
      <c r="JSR48" s="453"/>
      <c r="JSS48" s="456"/>
      <c r="JST48" s="453"/>
      <c r="JSU48" s="456"/>
      <c r="JSV48" s="454"/>
      <c r="JSW48" s="451"/>
      <c r="JSX48" s="454"/>
      <c r="JSY48" s="450"/>
      <c r="JSZ48" s="456"/>
      <c r="JTA48" s="456"/>
      <c r="JTB48" s="456"/>
      <c r="JTC48" s="456"/>
      <c r="JTD48" s="271"/>
      <c r="JTE48" s="451"/>
      <c r="JTF48" s="454"/>
      <c r="JTG48" s="451"/>
      <c r="JTH48" s="457"/>
      <c r="JTI48" s="271"/>
      <c r="JTJ48" s="451"/>
      <c r="JTK48" s="454"/>
      <c r="JTL48" s="451"/>
      <c r="JTM48" s="457"/>
      <c r="JTN48" s="451"/>
      <c r="JTO48" s="457"/>
      <c r="JTP48" s="457"/>
      <c r="JTQ48" s="457"/>
      <c r="JTR48" s="271"/>
      <c r="JTS48" s="271"/>
      <c r="JTT48" s="451"/>
      <c r="JTU48" s="454"/>
      <c r="JTV48" s="451"/>
      <c r="JTW48" s="454"/>
      <c r="JTX48" s="458"/>
      <c r="JTY48" s="459"/>
      <c r="JTZ48" s="460"/>
      <c r="JUA48" s="461"/>
      <c r="JUB48" s="462"/>
      <c r="JUC48" s="458"/>
      <c r="JUD48" s="451"/>
      <c r="JUE48" s="463"/>
      <c r="JUF48" s="451"/>
      <c r="JUG48" s="451"/>
      <c r="JUH48" s="453"/>
      <c r="JUJ48" s="449"/>
      <c r="JUK48" s="449"/>
      <c r="JUL48" s="449"/>
      <c r="JUM48" s="450"/>
      <c r="JUN48" s="451"/>
      <c r="JUO48" s="451"/>
      <c r="JUP48" s="451"/>
      <c r="JUQ48" s="449"/>
      <c r="JUR48" s="452"/>
      <c r="JUS48" s="453"/>
      <c r="JUT48" s="454"/>
      <c r="JUU48" s="449"/>
      <c r="JUV48" s="453"/>
      <c r="JUW48" s="453"/>
      <c r="JUX48" s="450"/>
      <c r="JUY48" s="454"/>
      <c r="JUZ48" s="455"/>
      <c r="JVA48" s="453"/>
      <c r="JVB48" s="456"/>
      <c r="JVC48" s="453"/>
      <c r="JVD48" s="456"/>
      <c r="JVE48" s="454"/>
      <c r="JVF48" s="451"/>
      <c r="JVG48" s="454"/>
      <c r="JVH48" s="450"/>
      <c r="JVI48" s="456"/>
      <c r="JVJ48" s="456"/>
      <c r="JVK48" s="456"/>
      <c r="JVL48" s="456"/>
      <c r="JVM48" s="271"/>
      <c r="JVN48" s="451"/>
      <c r="JVO48" s="454"/>
      <c r="JVP48" s="451"/>
      <c r="JVQ48" s="457"/>
      <c r="JVR48" s="271"/>
      <c r="JVS48" s="451"/>
      <c r="JVT48" s="454"/>
      <c r="JVU48" s="451"/>
      <c r="JVV48" s="457"/>
      <c r="JVW48" s="451"/>
      <c r="JVX48" s="457"/>
      <c r="JVY48" s="457"/>
      <c r="JVZ48" s="457"/>
      <c r="JWA48" s="271"/>
      <c r="JWB48" s="271"/>
      <c r="JWC48" s="451"/>
      <c r="JWD48" s="454"/>
      <c r="JWE48" s="451"/>
      <c r="JWF48" s="454"/>
      <c r="JWG48" s="458"/>
      <c r="JWH48" s="459"/>
      <c r="JWI48" s="460"/>
      <c r="JWJ48" s="461"/>
      <c r="JWK48" s="462"/>
      <c r="JWL48" s="458"/>
      <c r="JWM48" s="451"/>
      <c r="JWN48" s="463"/>
      <c r="JWO48" s="451"/>
      <c r="JWP48" s="451"/>
      <c r="JWQ48" s="453"/>
      <c r="JWS48" s="449"/>
      <c r="JWT48" s="449"/>
      <c r="JWU48" s="449"/>
      <c r="JWV48" s="450"/>
      <c r="JWW48" s="451"/>
      <c r="JWX48" s="451"/>
      <c r="JWY48" s="451"/>
      <c r="JWZ48" s="449"/>
      <c r="JXA48" s="452"/>
      <c r="JXB48" s="453"/>
      <c r="JXC48" s="454"/>
      <c r="JXD48" s="449"/>
      <c r="JXE48" s="453"/>
      <c r="JXF48" s="453"/>
      <c r="JXG48" s="450"/>
      <c r="JXH48" s="454"/>
      <c r="JXI48" s="455"/>
      <c r="JXJ48" s="453"/>
      <c r="JXK48" s="456"/>
      <c r="JXL48" s="453"/>
      <c r="JXM48" s="456"/>
      <c r="JXN48" s="454"/>
      <c r="JXO48" s="451"/>
      <c r="JXP48" s="454"/>
      <c r="JXQ48" s="450"/>
      <c r="JXR48" s="456"/>
      <c r="JXS48" s="456"/>
      <c r="JXT48" s="456"/>
      <c r="JXU48" s="456"/>
      <c r="JXV48" s="271"/>
      <c r="JXW48" s="451"/>
      <c r="JXX48" s="454"/>
      <c r="JXY48" s="451"/>
      <c r="JXZ48" s="457"/>
      <c r="JYA48" s="271"/>
      <c r="JYB48" s="451"/>
      <c r="JYC48" s="454"/>
      <c r="JYD48" s="451"/>
      <c r="JYE48" s="457"/>
      <c r="JYF48" s="451"/>
      <c r="JYG48" s="457"/>
      <c r="JYH48" s="457"/>
      <c r="JYI48" s="457"/>
      <c r="JYJ48" s="271"/>
      <c r="JYK48" s="271"/>
      <c r="JYL48" s="451"/>
      <c r="JYM48" s="454"/>
      <c r="JYN48" s="451"/>
      <c r="JYO48" s="454"/>
      <c r="JYP48" s="458"/>
      <c r="JYQ48" s="459"/>
      <c r="JYR48" s="460"/>
      <c r="JYS48" s="461"/>
      <c r="JYT48" s="462"/>
      <c r="JYU48" s="458"/>
      <c r="JYV48" s="451"/>
      <c r="JYW48" s="463"/>
      <c r="JYX48" s="451"/>
      <c r="JYY48" s="451"/>
      <c r="JYZ48" s="453"/>
      <c r="JZB48" s="449"/>
      <c r="JZC48" s="449"/>
      <c r="JZD48" s="449"/>
      <c r="JZE48" s="450"/>
      <c r="JZF48" s="451"/>
      <c r="JZG48" s="451"/>
      <c r="JZH48" s="451"/>
      <c r="JZI48" s="449"/>
      <c r="JZJ48" s="452"/>
      <c r="JZK48" s="453"/>
      <c r="JZL48" s="454"/>
      <c r="JZM48" s="449"/>
      <c r="JZN48" s="453"/>
      <c r="JZO48" s="453"/>
      <c r="JZP48" s="450"/>
      <c r="JZQ48" s="454"/>
      <c r="JZR48" s="455"/>
      <c r="JZS48" s="453"/>
      <c r="JZT48" s="456"/>
      <c r="JZU48" s="453"/>
      <c r="JZV48" s="456"/>
      <c r="JZW48" s="454"/>
      <c r="JZX48" s="451"/>
      <c r="JZY48" s="454"/>
      <c r="JZZ48" s="450"/>
      <c r="KAA48" s="456"/>
      <c r="KAB48" s="456"/>
      <c r="KAC48" s="456"/>
      <c r="KAD48" s="456"/>
      <c r="KAE48" s="271"/>
      <c r="KAF48" s="451"/>
      <c r="KAG48" s="454"/>
      <c r="KAH48" s="451"/>
      <c r="KAI48" s="457"/>
      <c r="KAJ48" s="271"/>
      <c r="KAK48" s="451"/>
      <c r="KAL48" s="454"/>
      <c r="KAM48" s="451"/>
      <c r="KAN48" s="457"/>
      <c r="KAO48" s="451"/>
      <c r="KAP48" s="457"/>
      <c r="KAQ48" s="457"/>
      <c r="KAR48" s="457"/>
      <c r="KAS48" s="271"/>
      <c r="KAT48" s="271"/>
      <c r="KAU48" s="451"/>
      <c r="KAV48" s="454"/>
      <c r="KAW48" s="451"/>
      <c r="KAX48" s="454"/>
      <c r="KAY48" s="458"/>
      <c r="KAZ48" s="459"/>
      <c r="KBA48" s="460"/>
      <c r="KBB48" s="461"/>
      <c r="KBC48" s="462"/>
      <c r="KBD48" s="458"/>
      <c r="KBE48" s="451"/>
      <c r="KBF48" s="463"/>
      <c r="KBG48" s="451"/>
      <c r="KBH48" s="451"/>
      <c r="KBI48" s="453"/>
      <c r="KBK48" s="449"/>
      <c r="KBL48" s="449"/>
      <c r="KBM48" s="449"/>
      <c r="KBN48" s="450"/>
      <c r="KBO48" s="451"/>
      <c r="KBP48" s="451"/>
      <c r="KBQ48" s="451"/>
      <c r="KBR48" s="449"/>
      <c r="KBS48" s="452"/>
      <c r="KBT48" s="453"/>
      <c r="KBU48" s="454"/>
      <c r="KBV48" s="449"/>
      <c r="KBW48" s="453"/>
      <c r="KBX48" s="453"/>
      <c r="KBY48" s="450"/>
      <c r="KBZ48" s="454"/>
      <c r="KCA48" s="455"/>
      <c r="KCB48" s="453"/>
      <c r="KCC48" s="456"/>
      <c r="KCD48" s="453"/>
      <c r="KCE48" s="456"/>
      <c r="KCF48" s="454"/>
      <c r="KCG48" s="451"/>
      <c r="KCH48" s="454"/>
      <c r="KCI48" s="450"/>
      <c r="KCJ48" s="456"/>
      <c r="KCK48" s="456"/>
      <c r="KCL48" s="456"/>
      <c r="KCM48" s="456"/>
      <c r="KCN48" s="271"/>
      <c r="KCO48" s="451"/>
      <c r="KCP48" s="454"/>
      <c r="KCQ48" s="451"/>
      <c r="KCR48" s="457"/>
      <c r="KCS48" s="271"/>
      <c r="KCT48" s="451"/>
      <c r="KCU48" s="454"/>
      <c r="KCV48" s="451"/>
      <c r="KCW48" s="457"/>
      <c r="KCX48" s="451"/>
      <c r="KCY48" s="457"/>
      <c r="KCZ48" s="457"/>
      <c r="KDA48" s="457"/>
      <c r="KDB48" s="271"/>
      <c r="KDC48" s="271"/>
      <c r="KDD48" s="451"/>
      <c r="KDE48" s="454"/>
      <c r="KDF48" s="451"/>
      <c r="KDG48" s="454"/>
      <c r="KDH48" s="458"/>
      <c r="KDI48" s="459"/>
      <c r="KDJ48" s="460"/>
      <c r="KDK48" s="461"/>
      <c r="KDL48" s="462"/>
      <c r="KDM48" s="458"/>
      <c r="KDN48" s="451"/>
      <c r="KDO48" s="463"/>
      <c r="KDP48" s="451"/>
      <c r="KDQ48" s="451"/>
      <c r="KDR48" s="453"/>
      <c r="KDT48" s="449"/>
      <c r="KDU48" s="449"/>
      <c r="KDV48" s="449"/>
      <c r="KDW48" s="450"/>
      <c r="KDX48" s="451"/>
      <c r="KDY48" s="451"/>
      <c r="KDZ48" s="451"/>
      <c r="KEA48" s="449"/>
      <c r="KEB48" s="452"/>
      <c r="KEC48" s="453"/>
      <c r="KED48" s="454"/>
      <c r="KEE48" s="449"/>
      <c r="KEF48" s="453"/>
      <c r="KEG48" s="453"/>
      <c r="KEH48" s="450"/>
      <c r="KEI48" s="454"/>
      <c r="KEJ48" s="455"/>
      <c r="KEK48" s="453"/>
      <c r="KEL48" s="456"/>
      <c r="KEM48" s="453"/>
      <c r="KEN48" s="456"/>
      <c r="KEO48" s="454"/>
      <c r="KEP48" s="451"/>
      <c r="KEQ48" s="454"/>
      <c r="KER48" s="450"/>
      <c r="KES48" s="456"/>
      <c r="KET48" s="456"/>
      <c r="KEU48" s="456"/>
      <c r="KEV48" s="456"/>
      <c r="KEW48" s="271"/>
      <c r="KEX48" s="451"/>
      <c r="KEY48" s="454"/>
      <c r="KEZ48" s="451"/>
      <c r="KFA48" s="457"/>
      <c r="KFB48" s="271"/>
      <c r="KFC48" s="451"/>
      <c r="KFD48" s="454"/>
      <c r="KFE48" s="451"/>
      <c r="KFF48" s="457"/>
      <c r="KFG48" s="451"/>
      <c r="KFH48" s="457"/>
      <c r="KFI48" s="457"/>
      <c r="KFJ48" s="457"/>
      <c r="KFK48" s="271"/>
      <c r="KFL48" s="271"/>
      <c r="KFM48" s="451"/>
      <c r="KFN48" s="454"/>
      <c r="KFO48" s="451"/>
      <c r="KFP48" s="454"/>
      <c r="KFQ48" s="458"/>
      <c r="KFR48" s="459"/>
      <c r="KFS48" s="460"/>
      <c r="KFT48" s="461"/>
      <c r="KFU48" s="462"/>
      <c r="KFV48" s="458"/>
      <c r="KFW48" s="451"/>
      <c r="KFX48" s="463"/>
      <c r="KFY48" s="451"/>
      <c r="KFZ48" s="451"/>
      <c r="KGA48" s="453"/>
      <c r="KGC48" s="449"/>
      <c r="KGD48" s="449"/>
      <c r="KGE48" s="449"/>
      <c r="KGF48" s="450"/>
      <c r="KGG48" s="451"/>
      <c r="KGH48" s="451"/>
      <c r="KGI48" s="451"/>
      <c r="KGJ48" s="449"/>
      <c r="KGK48" s="452"/>
      <c r="KGL48" s="453"/>
      <c r="KGM48" s="454"/>
      <c r="KGN48" s="449"/>
      <c r="KGO48" s="453"/>
      <c r="KGP48" s="453"/>
      <c r="KGQ48" s="450"/>
      <c r="KGR48" s="454"/>
      <c r="KGS48" s="455"/>
      <c r="KGT48" s="453"/>
      <c r="KGU48" s="456"/>
      <c r="KGV48" s="453"/>
      <c r="KGW48" s="456"/>
      <c r="KGX48" s="454"/>
      <c r="KGY48" s="451"/>
      <c r="KGZ48" s="454"/>
      <c r="KHA48" s="450"/>
      <c r="KHB48" s="456"/>
      <c r="KHC48" s="456"/>
      <c r="KHD48" s="456"/>
      <c r="KHE48" s="456"/>
      <c r="KHF48" s="271"/>
      <c r="KHG48" s="451"/>
      <c r="KHH48" s="454"/>
      <c r="KHI48" s="451"/>
      <c r="KHJ48" s="457"/>
      <c r="KHK48" s="271"/>
      <c r="KHL48" s="451"/>
      <c r="KHM48" s="454"/>
      <c r="KHN48" s="451"/>
      <c r="KHO48" s="457"/>
      <c r="KHP48" s="451"/>
      <c r="KHQ48" s="457"/>
      <c r="KHR48" s="457"/>
      <c r="KHS48" s="457"/>
      <c r="KHT48" s="271"/>
      <c r="KHU48" s="271"/>
      <c r="KHV48" s="451"/>
      <c r="KHW48" s="454"/>
      <c r="KHX48" s="451"/>
      <c r="KHY48" s="454"/>
      <c r="KHZ48" s="458"/>
      <c r="KIA48" s="459"/>
      <c r="KIB48" s="460"/>
      <c r="KIC48" s="461"/>
      <c r="KID48" s="462"/>
      <c r="KIE48" s="458"/>
      <c r="KIF48" s="451"/>
      <c r="KIG48" s="463"/>
      <c r="KIH48" s="451"/>
      <c r="KII48" s="451"/>
      <c r="KIJ48" s="453"/>
      <c r="KIL48" s="449"/>
      <c r="KIM48" s="449"/>
      <c r="KIN48" s="449"/>
      <c r="KIO48" s="450"/>
      <c r="KIP48" s="451"/>
      <c r="KIQ48" s="451"/>
      <c r="KIR48" s="451"/>
      <c r="KIS48" s="449"/>
      <c r="KIT48" s="452"/>
      <c r="KIU48" s="453"/>
      <c r="KIV48" s="454"/>
      <c r="KIW48" s="449"/>
      <c r="KIX48" s="453"/>
      <c r="KIY48" s="453"/>
      <c r="KIZ48" s="450"/>
      <c r="KJA48" s="454"/>
      <c r="KJB48" s="455"/>
      <c r="KJC48" s="453"/>
      <c r="KJD48" s="456"/>
      <c r="KJE48" s="453"/>
      <c r="KJF48" s="456"/>
      <c r="KJG48" s="454"/>
      <c r="KJH48" s="451"/>
      <c r="KJI48" s="454"/>
      <c r="KJJ48" s="450"/>
      <c r="KJK48" s="456"/>
      <c r="KJL48" s="456"/>
      <c r="KJM48" s="456"/>
      <c r="KJN48" s="456"/>
      <c r="KJO48" s="271"/>
      <c r="KJP48" s="451"/>
      <c r="KJQ48" s="454"/>
      <c r="KJR48" s="451"/>
      <c r="KJS48" s="457"/>
      <c r="KJT48" s="271"/>
      <c r="KJU48" s="451"/>
      <c r="KJV48" s="454"/>
      <c r="KJW48" s="451"/>
      <c r="KJX48" s="457"/>
      <c r="KJY48" s="451"/>
      <c r="KJZ48" s="457"/>
      <c r="KKA48" s="457"/>
      <c r="KKB48" s="457"/>
      <c r="KKC48" s="271"/>
      <c r="KKD48" s="271"/>
      <c r="KKE48" s="451"/>
      <c r="KKF48" s="454"/>
      <c r="KKG48" s="451"/>
      <c r="KKH48" s="454"/>
      <c r="KKI48" s="458"/>
      <c r="KKJ48" s="459"/>
      <c r="KKK48" s="460"/>
      <c r="KKL48" s="461"/>
      <c r="KKM48" s="462"/>
      <c r="KKN48" s="458"/>
      <c r="KKO48" s="451"/>
      <c r="KKP48" s="463"/>
      <c r="KKQ48" s="451"/>
      <c r="KKR48" s="451"/>
      <c r="KKS48" s="453"/>
      <c r="KKU48" s="449"/>
      <c r="KKV48" s="449"/>
      <c r="KKW48" s="449"/>
      <c r="KKX48" s="450"/>
      <c r="KKY48" s="451"/>
      <c r="KKZ48" s="451"/>
      <c r="KLA48" s="451"/>
      <c r="KLB48" s="449"/>
      <c r="KLC48" s="452"/>
      <c r="KLD48" s="453"/>
      <c r="KLE48" s="454"/>
      <c r="KLF48" s="449"/>
      <c r="KLG48" s="453"/>
      <c r="KLH48" s="453"/>
      <c r="KLI48" s="450"/>
      <c r="KLJ48" s="454"/>
      <c r="KLK48" s="455"/>
      <c r="KLL48" s="453"/>
      <c r="KLM48" s="456"/>
      <c r="KLN48" s="453"/>
      <c r="KLO48" s="456"/>
      <c r="KLP48" s="454"/>
      <c r="KLQ48" s="451"/>
      <c r="KLR48" s="454"/>
      <c r="KLS48" s="450"/>
      <c r="KLT48" s="456"/>
      <c r="KLU48" s="456"/>
      <c r="KLV48" s="456"/>
      <c r="KLW48" s="456"/>
      <c r="KLX48" s="271"/>
      <c r="KLY48" s="451"/>
      <c r="KLZ48" s="454"/>
      <c r="KMA48" s="451"/>
      <c r="KMB48" s="457"/>
      <c r="KMC48" s="271"/>
      <c r="KMD48" s="451"/>
      <c r="KME48" s="454"/>
      <c r="KMF48" s="451"/>
      <c r="KMG48" s="457"/>
      <c r="KMH48" s="451"/>
      <c r="KMI48" s="457"/>
      <c r="KMJ48" s="457"/>
      <c r="KMK48" s="457"/>
      <c r="KML48" s="271"/>
      <c r="KMM48" s="271"/>
      <c r="KMN48" s="451"/>
      <c r="KMO48" s="454"/>
      <c r="KMP48" s="451"/>
      <c r="KMQ48" s="454"/>
      <c r="KMR48" s="458"/>
      <c r="KMS48" s="459"/>
      <c r="KMT48" s="460"/>
      <c r="KMU48" s="461"/>
      <c r="KMV48" s="462"/>
      <c r="KMW48" s="458"/>
      <c r="KMX48" s="451"/>
      <c r="KMY48" s="463"/>
      <c r="KMZ48" s="451"/>
      <c r="KNA48" s="451"/>
      <c r="KNB48" s="453"/>
      <c r="KND48" s="449"/>
      <c r="KNE48" s="449"/>
      <c r="KNF48" s="449"/>
      <c r="KNG48" s="450"/>
      <c r="KNH48" s="451"/>
      <c r="KNI48" s="451"/>
      <c r="KNJ48" s="451"/>
      <c r="KNK48" s="449"/>
      <c r="KNL48" s="452"/>
      <c r="KNM48" s="453"/>
      <c r="KNN48" s="454"/>
      <c r="KNO48" s="449"/>
      <c r="KNP48" s="453"/>
      <c r="KNQ48" s="453"/>
      <c r="KNR48" s="450"/>
      <c r="KNS48" s="454"/>
      <c r="KNT48" s="455"/>
      <c r="KNU48" s="453"/>
      <c r="KNV48" s="456"/>
      <c r="KNW48" s="453"/>
      <c r="KNX48" s="456"/>
      <c r="KNY48" s="454"/>
      <c r="KNZ48" s="451"/>
      <c r="KOA48" s="454"/>
      <c r="KOB48" s="450"/>
      <c r="KOC48" s="456"/>
      <c r="KOD48" s="456"/>
      <c r="KOE48" s="456"/>
      <c r="KOF48" s="456"/>
      <c r="KOG48" s="271"/>
      <c r="KOH48" s="451"/>
      <c r="KOI48" s="454"/>
      <c r="KOJ48" s="451"/>
      <c r="KOK48" s="457"/>
      <c r="KOL48" s="271"/>
      <c r="KOM48" s="451"/>
      <c r="KON48" s="454"/>
      <c r="KOO48" s="451"/>
      <c r="KOP48" s="457"/>
      <c r="KOQ48" s="451"/>
      <c r="KOR48" s="457"/>
      <c r="KOS48" s="457"/>
      <c r="KOT48" s="457"/>
      <c r="KOU48" s="271"/>
      <c r="KOV48" s="271"/>
      <c r="KOW48" s="451"/>
      <c r="KOX48" s="454"/>
      <c r="KOY48" s="451"/>
      <c r="KOZ48" s="454"/>
      <c r="KPA48" s="458"/>
      <c r="KPB48" s="459"/>
      <c r="KPC48" s="460"/>
      <c r="KPD48" s="461"/>
      <c r="KPE48" s="462"/>
      <c r="KPF48" s="458"/>
      <c r="KPG48" s="451"/>
      <c r="KPH48" s="463"/>
      <c r="KPI48" s="451"/>
      <c r="KPJ48" s="451"/>
      <c r="KPK48" s="453"/>
      <c r="KPM48" s="449"/>
      <c r="KPN48" s="449"/>
      <c r="KPO48" s="449"/>
      <c r="KPP48" s="450"/>
      <c r="KPQ48" s="451"/>
      <c r="KPR48" s="451"/>
      <c r="KPS48" s="451"/>
      <c r="KPT48" s="449"/>
      <c r="KPU48" s="452"/>
      <c r="KPV48" s="453"/>
      <c r="KPW48" s="454"/>
      <c r="KPX48" s="449"/>
      <c r="KPY48" s="453"/>
      <c r="KPZ48" s="453"/>
      <c r="KQA48" s="450"/>
      <c r="KQB48" s="454"/>
      <c r="KQC48" s="455"/>
      <c r="KQD48" s="453"/>
      <c r="KQE48" s="456"/>
      <c r="KQF48" s="453"/>
      <c r="KQG48" s="456"/>
      <c r="KQH48" s="454"/>
      <c r="KQI48" s="451"/>
      <c r="KQJ48" s="454"/>
      <c r="KQK48" s="450"/>
      <c r="KQL48" s="456"/>
      <c r="KQM48" s="456"/>
      <c r="KQN48" s="456"/>
      <c r="KQO48" s="456"/>
      <c r="KQP48" s="271"/>
      <c r="KQQ48" s="451"/>
      <c r="KQR48" s="454"/>
      <c r="KQS48" s="451"/>
      <c r="KQT48" s="457"/>
      <c r="KQU48" s="271"/>
      <c r="KQV48" s="451"/>
      <c r="KQW48" s="454"/>
      <c r="KQX48" s="451"/>
      <c r="KQY48" s="457"/>
      <c r="KQZ48" s="451"/>
      <c r="KRA48" s="457"/>
      <c r="KRB48" s="457"/>
      <c r="KRC48" s="457"/>
      <c r="KRD48" s="271"/>
      <c r="KRE48" s="271"/>
      <c r="KRF48" s="451"/>
      <c r="KRG48" s="454"/>
      <c r="KRH48" s="451"/>
      <c r="KRI48" s="454"/>
      <c r="KRJ48" s="458"/>
      <c r="KRK48" s="459"/>
      <c r="KRL48" s="460"/>
      <c r="KRM48" s="461"/>
      <c r="KRN48" s="462"/>
      <c r="KRO48" s="458"/>
      <c r="KRP48" s="451"/>
      <c r="KRQ48" s="463"/>
      <c r="KRR48" s="451"/>
      <c r="KRS48" s="451"/>
      <c r="KRT48" s="453"/>
      <c r="KRV48" s="449"/>
      <c r="KRW48" s="449"/>
      <c r="KRX48" s="449"/>
      <c r="KRY48" s="450"/>
      <c r="KRZ48" s="451"/>
      <c r="KSA48" s="451"/>
      <c r="KSB48" s="451"/>
      <c r="KSC48" s="449"/>
      <c r="KSD48" s="452"/>
      <c r="KSE48" s="453"/>
      <c r="KSF48" s="454"/>
      <c r="KSG48" s="449"/>
      <c r="KSH48" s="453"/>
      <c r="KSI48" s="453"/>
      <c r="KSJ48" s="450"/>
      <c r="KSK48" s="454"/>
      <c r="KSL48" s="455"/>
      <c r="KSM48" s="453"/>
      <c r="KSN48" s="456"/>
      <c r="KSO48" s="453"/>
      <c r="KSP48" s="456"/>
      <c r="KSQ48" s="454"/>
      <c r="KSR48" s="451"/>
      <c r="KSS48" s="454"/>
      <c r="KST48" s="450"/>
      <c r="KSU48" s="456"/>
      <c r="KSV48" s="456"/>
      <c r="KSW48" s="456"/>
      <c r="KSX48" s="456"/>
      <c r="KSY48" s="271"/>
      <c r="KSZ48" s="451"/>
      <c r="KTA48" s="454"/>
      <c r="KTB48" s="451"/>
      <c r="KTC48" s="457"/>
      <c r="KTD48" s="271"/>
      <c r="KTE48" s="451"/>
      <c r="KTF48" s="454"/>
      <c r="KTG48" s="451"/>
      <c r="KTH48" s="457"/>
      <c r="KTI48" s="451"/>
      <c r="KTJ48" s="457"/>
      <c r="KTK48" s="457"/>
      <c r="KTL48" s="457"/>
      <c r="KTM48" s="271"/>
      <c r="KTN48" s="271"/>
      <c r="KTO48" s="451"/>
      <c r="KTP48" s="454"/>
      <c r="KTQ48" s="451"/>
      <c r="KTR48" s="454"/>
      <c r="KTS48" s="458"/>
      <c r="KTT48" s="459"/>
      <c r="KTU48" s="460"/>
      <c r="KTV48" s="461"/>
      <c r="KTW48" s="462"/>
      <c r="KTX48" s="458"/>
      <c r="KTY48" s="451"/>
      <c r="KTZ48" s="463"/>
      <c r="KUA48" s="451"/>
      <c r="KUB48" s="451"/>
      <c r="KUC48" s="453"/>
      <c r="KUE48" s="449"/>
      <c r="KUF48" s="449"/>
      <c r="KUG48" s="449"/>
      <c r="KUH48" s="450"/>
      <c r="KUI48" s="451"/>
      <c r="KUJ48" s="451"/>
      <c r="KUK48" s="451"/>
      <c r="KUL48" s="449"/>
      <c r="KUM48" s="452"/>
      <c r="KUN48" s="453"/>
      <c r="KUO48" s="454"/>
      <c r="KUP48" s="449"/>
      <c r="KUQ48" s="453"/>
      <c r="KUR48" s="453"/>
      <c r="KUS48" s="450"/>
      <c r="KUT48" s="454"/>
      <c r="KUU48" s="455"/>
      <c r="KUV48" s="453"/>
      <c r="KUW48" s="456"/>
      <c r="KUX48" s="453"/>
      <c r="KUY48" s="456"/>
      <c r="KUZ48" s="454"/>
      <c r="KVA48" s="451"/>
      <c r="KVB48" s="454"/>
      <c r="KVC48" s="450"/>
      <c r="KVD48" s="456"/>
      <c r="KVE48" s="456"/>
      <c r="KVF48" s="456"/>
      <c r="KVG48" s="456"/>
      <c r="KVH48" s="271"/>
      <c r="KVI48" s="451"/>
      <c r="KVJ48" s="454"/>
      <c r="KVK48" s="451"/>
      <c r="KVL48" s="457"/>
      <c r="KVM48" s="271"/>
      <c r="KVN48" s="451"/>
      <c r="KVO48" s="454"/>
      <c r="KVP48" s="451"/>
      <c r="KVQ48" s="457"/>
      <c r="KVR48" s="451"/>
      <c r="KVS48" s="457"/>
      <c r="KVT48" s="457"/>
      <c r="KVU48" s="457"/>
      <c r="KVV48" s="271"/>
      <c r="KVW48" s="271"/>
      <c r="KVX48" s="451"/>
      <c r="KVY48" s="454"/>
      <c r="KVZ48" s="451"/>
      <c r="KWA48" s="454"/>
      <c r="KWB48" s="458"/>
      <c r="KWC48" s="459"/>
      <c r="KWD48" s="460"/>
      <c r="KWE48" s="461"/>
      <c r="KWF48" s="462"/>
      <c r="KWG48" s="458"/>
      <c r="KWH48" s="451"/>
      <c r="KWI48" s="463"/>
      <c r="KWJ48" s="451"/>
      <c r="KWK48" s="451"/>
      <c r="KWL48" s="453"/>
      <c r="KWN48" s="449"/>
      <c r="KWO48" s="449"/>
      <c r="KWP48" s="449"/>
      <c r="KWQ48" s="450"/>
      <c r="KWR48" s="451"/>
      <c r="KWS48" s="451"/>
      <c r="KWT48" s="451"/>
      <c r="KWU48" s="449"/>
      <c r="KWV48" s="452"/>
      <c r="KWW48" s="453"/>
      <c r="KWX48" s="454"/>
      <c r="KWY48" s="449"/>
      <c r="KWZ48" s="453"/>
      <c r="KXA48" s="453"/>
      <c r="KXB48" s="450"/>
      <c r="KXC48" s="454"/>
      <c r="KXD48" s="455"/>
      <c r="KXE48" s="453"/>
      <c r="KXF48" s="456"/>
      <c r="KXG48" s="453"/>
      <c r="KXH48" s="456"/>
      <c r="KXI48" s="454"/>
      <c r="KXJ48" s="451"/>
      <c r="KXK48" s="454"/>
      <c r="KXL48" s="450"/>
      <c r="KXM48" s="456"/>
      <c r="KXN48" s="456"/>
      <c r="KXO48" s="456"/>
      <c r="KXP48" s="456"/>
      <c r="KXQ48" s="271"/>
      <c r="KXR48" s="451"/>
      <c r="KXS48" s="454"/>
      <c r="KXT48" s="451"/>
      <c r="KXU48" s="457"/>
      <c r="KXV48" s="271"/>
      <c r="KXW48" s="451"/>
      <c r="KXX48" s="454"/>
      <c r="KXY48" s="451"/>
      <c r="KXZ48" s="457"/>
      <c r="KYA48" s="451"/>
      <c r="KYB48" s="457"/>
      <c r="KYC48" s="457"/>
      <c r="KYD48" s="457"/>
      <c r="KYE48" s="271"/>
      <c r="KYF48" s="271"/>
      <c r="KYG48" s="451"/>
      <c r="KYH48" s="454"/>
      <c r="KYI48" s="451"/>
      <c r="KYJ48" s="454"/>
      <c r="KYK48" s="458"/>
      <c r="KYL48" s="459"/>
      <c r="KYM48" s="460"/>
      <c r="KYN48" s="461"/>
      <c r="KYO48" s="462"/>
      <c r="KYP48" s="458"/>
      <c r="KYQ48" s="451"/>
      <c r="KYR48" s="463"/>
      <c r="KYS48" s="451"/>
      <c r="KYT48" s="451"/>
      <c r="KYU48" s="453"/>
      <c r="KYW48" s="449"/>
      <c r="KYX48" s="449"/>
      <c r="KYY48" s="449"/>
      <c r="KYZ48" s="450"/>
      <c r="KZA48" s="451"/>
      <c r="KZB48" s="451"/>
      <c r="KZC48" s="451"/>
      <c r="KZD48" s="449"/>
      <c r="KZE48" s="452"/>
      <c r="KZF48" s="453"/>
      <c r="KZG48" s="454"/>
      <c r="KZH48" s="449"/>
      <c r="KZI48" s="453"/>
      <c r="KZJ48" s="453"/>
      <c r="KZK48" s="450"/>
      <c r="KZL48" s="454"/>
      <c r="KZM48" s="455"/>
      <c r="KZN48" s="453"/>
      <c r="KZO48" s="456"/>
      <c r="KZP48" s="453"/>
      <c r="KZQ48" s="456"/>
      <c r="KZR48" s="454"/>
      <c r="KZS48" s="451"/>
      <c r="KZT48" s="454"/>
      <c r="KZU48" s="450"/>
      <c r="KZV48" s="456"/>
      <c r="KZW48" s="456"/>
      <c r="KZX48" s="456"/>
      <c r="KZY48" s="456"/>
      <c r="KZZ48" s="271"/>
      <c r="LAA48" s="451"/>
      <c r="LAB48" s="454"/>
      <c r="LAC48" s="451"/>
      <c r="LAD48" s="457"/>
      <c r="LAE48" s="271"/>
      <c r="LAF48" s="451"/>
      <c r="LAG48" s="454"/>
      <c r="LAH48" s="451"/>
      <c r="LAI48" s="457"/>
      <c r="LAJ48" s="451"/>
      <c r="LAK48" s="457"/>
      <c r="LAL48" s="457"/>
      <c r="LAM48" s="457"/>
      <c r="LAN48" s="271"/>
      <c r="LAO48" s="271"/>
      <c r="LAP48" s="451"/>
      <c r="LAQ48" s="454"/>
      <c r="LAR48" s="451"/>
      <c r="LAS48" s="454"/>
      <c r="LAT48" s="458"/>
      <c r="LAU48" s="459"/>
      <c r="LAV48" s="460"/>
      <c r="LAW48" s="461"/>
      <c r="LAX48" s="462"/>
      <c r="LAY48" s="458"/>
      <c r="LAZ48" s="451"/>
      <c r="LBA48" s="463"/>
      <c r="LBB48" s="451"/>
      <c r="LBC48" s="451"/>
      <c r="LBD48" s="453"/>
      <c r="LBF48" s="449"/>
      <c r="LBG48" s="449"/>
      <c r="LBH48" s="449"/>
      <c r="LBI48" s="450"/>
      <c r="LBJ48" s="451"/>
      <c r="LBK48" s="451"/>
      <c r="LBL48" s="451"/>
      <c r="LBM48" s="449"/>
      <c r="LBN48" s="452"/>
      <c r="LBO48" s="453"/>
      <c r="LBP48" s="454"/>
      <c r="LBQ48" s="449"/>
      <c r="LBR48" s="453"/>
      <c r="LBS48" s="453"/>
      <c r="LBT48" s="450"/>
      <c r="LBU48" s="454"/>
      <c r="LBV48" s="455"/>
      <c r="LBW48" s="453"/>
      <c r="LBX48" s="456"/>
      <c r="LBY48" s="453"/>
      <c r="LBZ48" s="456"/>
      <c r="LCA48" s="454"/>
      <c r="LCB48" s="451"/>
      <c r="LCC48" s="454"/>
      <c r="LCD48" s="450"/>
      <c r="LCE48" s="456"/>
      <c r="LCF48" s="456"/>
      <c r="LCG48" s="456"/>
      <c r="LCH48" s="456"/>
      <c r="LCI48" s="271"/>
      <c r="LCJ48" s="451"/>
      <c r="LCK48" s="454"/>
      <c r="LCL48" s="451"/>
      <c r="LCM48" s="457"/>
      <c r="LCN48" s="271"/>
      <c r="LCO48" s="451"/>
      <c r="LCP48" s="454"/>
      <c r="LCQ48" s="451"/>
      <c r="LCR48" s="457"/>
      <c r="LCS48" s="451"/>
      <c r="LCT48" s="457"/>
      <c r="LCU48" s="457"/>
      <c r="LCV48" s="457"/>
      <c r="LCW48" s="271"/>
      <c r="LCX48" s="271"/>
      <c r="LCY48" s="451"/>
      <c r="LCZ48" s="454"/>
      <c r="LDA48" s="451"/>
      <c r="LDB48" s="454"/>
      <c r="LDC48" s="458"/>
      <c r="LDD48" s="459"/>
      <c r="LDE48" s="460"/>
      <c r="LDF48" s="461"/>
      <c r="LDG48" s="462"/>
      <c r="LDH48" s="458"/>
      <c r="LDI48" s="451"/>
      <c r="LDJ48" s="463"/>
      <c r="LDK48" s="451"/>
      <c r="LDL48" s="451"/>
      <c r="LDM48" s="453"/>
      <c r="LDO48" s="449"/>
      <c r="LDP48" s="449"/>
      <c r="LDQ48" s="449"/>
      <c r="LDR48" s="450"/>
      <c r="LDS48" s="451"/>
      <c r="LDT48" s="451"/>
      <c r="LDU48" s="451"/>
      <c r="LDV48" s="449"/>
      <c r="LDW48" s="452"/>
      <c r="LDX48" s="453"/>
      <c r="LDY48" s="454"/>
      <c r="LDZ48" s="449"/>
      <c r="LEA48" s="453"/>
      <c r="LEB48" s="453"/>
      <c r="LEC48" s="450"/>
      <c r="LED48" s="454"/>
      <c r="LEE48" s="455"/>
      <c r="LEF48" s="453"/>
      <c r="LEG48" s="456"/>
      <c r="LEH48" s="453"/>
      <c r="LEI48" s="456"/>
      <c r="LEJ48" s="454"/>
      <c r="LEK48" s="451"/>
      <c r="LEL48" s="454"/>
      <c r="LEM48" s="450"/>
      <c r="LEN48" s="456"/>
      <c r="LEO48" s="456"/>
      <c r="LEP48" s="456"/>
      <c r="LEQ48" s="456"/>
      <c r="LER48" s="271"/>
      <c r="LES48" s="451"/>
      <c r="LET48" s="454"/>
      <c r="LEU48" s="451"/>
      <c r="LEV48" s="457"/>
      <c r="LEW48" s="271"/>
      <c r="LEX48" s="451"/>
      <c r="LEY48" s="454"/>
      <c r="LEZ48" s="451"/>
      <c r="LFA48" s="457"/>
      <c r="LFB48" s="451"/>
      <c r="LFC48" s="457"/>
      <c r="LFD48" s="457"/>
      <c r="LFE48" s="457"/>
      <c r="LFF48" s="271"/>
      <c r="LFG48" s="271"/>
      <c r="LFH48" s="451"/>
      <c r="LFI48" s="454"/>
      <c r="LFJ48" s="451"/>
      <c r="LFK48" s="454"/>
      <c r="LFL48" s="458"/>
      <c r="LFM48" s="459"/>
      <c r="LFN48" s="460"/>
      <c r="LFO48" s="461"/>
      <c r="LFP48" s="462"/>
      <c r="LFQ48" s="458"/>
      <c r="LFR48" s="451"/>
      <c r="LFS48" s="463"/>
      <c r="LFT48" s="451"/>
      <c r="LFU48" s="451"/>
      <c r="LFV48" s="453"/>
      <c r="LFX48" s="449"/>
      <c r="LFY48" s="449"/>
      <c r="LFZ48" s="449"/>
      <c r="LGA48" s="450"/>
      <c r="LGB48" s="451"/>
      <c r="LGC48" s="451"/>
      <c r="LGD48" s="451"/>
      <c r="LGE48" s="449"/>
      <c r="LGF48" s="452"/>
      <c r="LGG48" s="453"/>
      <c r="LGH48" s="454"/>
      <c r="LGI48" s="449"/>
      <c r="LGJ48" s="453"/>
      <c r="LGK48" s="453"/>
      <c r="LGL48" s="450"/>
      <c r="LGM48" s="454"/>
      <c r="LGN48" s="455"/>
      <c r="LGO48" s="453"/>
      <c r="LGP48" s="456"/>
      <c r="LGQ48" s="453"/>
      <c r="LGR48" s="456"/>
      <c r="LGS48" s="454"/>
      <c r="LGT48" s="451"/>
      <c r="LGU48" s="454"/>
      <c r="LGV48" s="450"/>
      <c r="LGW48" s="456"/>
      <c r="LGX48" s="456"/>
      <c r="LGY48" s="456"/>
      <c r="LGZ48" s="456"/>
      <c r="LHA48" s="271"/>
      <c r="LHB48" s="451"/>
      <c r="LHC48" s="454"/>
      <c r="LHD48" s="451"/>
      <c r="LHE48" s="457"/>
      <c r="LHF48" s="271"/>
      <c r="LHG48" s="451"/>
      <c r="LHH48" s="454"/>
      <c r="LHI48" s="451"/>
      <c r="LHJ48" s="457"/>
      <c r="LHK48" s="451"/>
      <c r="LHL48" s="457"/>
      <c r="LHM48" s="457"/>
      <c r="LHN48" s="457"/>
      <c r="LHO48" s="271"/>
      <c r="LHP48" s="271"/>
      <c r="LHQ48" s="451"/>
      <c r="LHR48" s="454"/>
      <c r="LHS48" s="451"/>
      <c r="LHT48" s="454"/>
      <c r="LHU48" s="458"/>
      <c r="LHV48" s="459"/>
      <c r="LHW48" s="460"/>
      <c r="LHX48" s="461"/>
      <c r="LHY48" s="462"/>
      <c r="LHZ48" s="458"/>
      <c r="LIA48" s="451"/>
      <c r="LIB48" s="463"/>
      <c r="LIC48" s="451"/>
      <c r="LID48" s="451"/>
      <c r="LIE48" s="453"/>
      <c r="LIG48" s="449"/>
      <c r="LIH48" s="449"/>
      <c r="LII48" s="449"/>
      <c r="LIJ48" s="450"/>
      <c r="LIK48" s="451"/>
      <c r="LIL48" s="451"/>
      <c r="LIM48" s="451"/>
      <c r="LIN48" s="449"/>
      <c r="LIO48" s="452"/>
      <c r="LIP48" s="453"/>
      <c r="LIQ48" s="454"/>
      <c r="LIR48" s="449"/>
      <c r="LIS48" s="453"/>
      <c r="LIT48" s="453"/>
      <c r="LIU48" s="450"/>
      <c r="LIV48" s="454"/>
      <c r="LIW48" s="455"/>
      <c r="LIX48" s="453"/>
      <c r="LIY48" s="456"/>
      <c r="LIZ48" s="453"/>
      <c r="LJA48" s="456"/>
      <c r="LJB48" s="454"/>
      <c r="LJC48" s="451"/>
      <c r="LJD48" s="454"/>
      <c r="LJE48" s="450"/>
      <c r="LJF48" s="456"/>
      <c r="LJG48" s="456"/>
      <c r="LJH48" s="456"/>
      <c r="LJI48" s="456"/>
      <c r="LJJ48" s="271"/>
      <c r="LJK48" s="451"/>
      <c r="LJL48" s="454"/>
      <c r="LJM48" s="451"/>
      <c r="LJN48" s="457"/>
      <c r="LJO48" s="271"/>
      <c r="LJP48" s="451"/>
      <c r="LJQ48" s="454"/>
      <c r="LJR48" s="451"/>
      <c r="LJS48" s="457"/>
      <c r="LJT48" s="451"/>
      <c r="LJU48" s="457"/>
      <c r="LJV48" s="457"/>
      <c r="LJW48" s="457"/>
      <c r="LJX48" s="271"/>
      <c r="LJY48" s="271"/>
      <c r="LJZ48" s="451"/>
      <c r="LKA48" s="454"/>
      <c r="LKB48" s="451"/>
      <c r="LKC48" s="454"/>
      <c r="LKD48" s="458"/>
      <c r="LKE48" s="459"/>
      <c r="LKF48" s="460"/>
      <c r="LKG48" s="461"/>
      <c r="LKH48" s="462"/>
      <c r="LKI48" s="458"/>
      <c r="LKJ48" s="451"/>
      <c r="LKK48" s="463"/>
      <c r="LKL48" s="451"/>
      <c r="LKM48" s="451"/>
      <c r="LKN48" s="453"/>
      <c r="LKP48" s="449"/>
      <c r="LKQ48" s="449"/>
      <c r="LKR48" s="449"/>
      <c r="LKS48" s="450"/>
      <c r="LKT48" s="451"/>
      <c r="LKU48" s="451"/>
      <c r="LKV48" s="451"/>
      <c r="LKW48" s="449"/>
      <c r="LKX48" s="452"/>
      <c r="LKY48" s="453"/>
      <c r="LKZ48" s="454"/>
      <c r="LLA48" s="449"/>
      <c r="LLB48" s="453"/>
      <c r="LLC48" s="453"/>
      <c r="LLD48" s="450"/>
      <c r="LLE48" s="454"/>
      <c r="LLF48" s="455"/>
      <c r="LLG48" s="453"/>
      <c r="LLH48" s="456"/>
      <c r="LLI48" s="453"/>
      <c r="LLJ48" s="456"/>
      <c r="LLK48" s="454"/>
      <c r="LLL48" s="451"/>
      <c r="LLM48" s="454"/>
      <c r="LLN48" s="450"/>
      <c r="LLO48" s="456"/>
      <c r="LLP48" s="456"/>
      <c r="LLQ48" s="456"/>
      <c r="LLR48" s="456"/>
      <c r="LLS48" s="271"/>
      <c r="LLT48" s="451"/>
      <c r="LLU48" s="454"/>
      <c r="LLV48" s="451"/>
      <c r="LLW48" s="457"/>
      <c r="LLX48" s="271"/>
      <c r="LLY48" s="451"/>
      <c r="LLZ48" s="454"/>
      <c r="LMA48" s="451"/>
      <c r="LMB48" s="457"/>
      <c r="LMC48" s="451"/>
      <c r="LMD48" s="457"/>
      <c r="LME48" s="457"/>
      <c r="LMF48" s="457"/>
      <c r="LMG48" s="271"/>
      <c r="LMH48" s="271"/>
      <c r="LMI48" s="451"/>
      <c r="LMJ48" s="454"/>
      <c r="LMK48" s="451"/>
      <c r="LML48" s="454"/>
      <c r="LMM48" s="458"/>
      <c r="LMN48" s="459"/>
      <c r="LMO48" s="460"/>
      <c r="LMP48" s="461"/>
      <c r="LMQ48" s="462"/>
      <c r="LMR48" s="458"/>
      <c r="LMS48" s="451"/>
      <c r="LMT48" s="463"/>
      <c r="LMU48" s="451"/>
      <c r="LMV48" s="451"/>
      <c r="LMW48" s="453"/>
      <c r="LMY48" s="449"/>
      <c r="LMZ48" s="449"/>
      <c r="LNA48" s="449"/>
      <c r="LNB48" s="450"/>
      <c r="LNC48" s="451"/>
      <c r="LND48" s="451"/>
      <c r="LNE48" s="451"/>
      <c r="LNF48" s="449"/>
      <c r="LNG48" s="452"/>
      <c r="LNH48" s="453"/>
      <c r="LNI48" s="454"/>
      <c r="LNJ48" s="449"/>
      <c r="LNK48" s="453"/>
      <c r="LNL48" s="453"/>
      <c r="LNM48" s="450"/>
      <c r="LNN48" s="454"/>
      <c r="LNO48" s="455"/>
      <c r="LNP48" s="453"/>
      <c r="LNQ48" s="456"/>
      <c r="LNR48" s="453"/>
      <c r="LNS48" s="456"/>
      <c r="LNT48" s="454"/>
      <c r="LNU48" s="451"/>
      <c r="LNV48" s="454"/>
      <c r="LNW48" s="450"/>
      <c r="LNX48" s="456"/>
      <c r="LNY48" s="456"/>
      <c r="LNZ48" s="456"/>
      <c r="LOA48" s="456"/>
      <c r="LOB48" s="271"/>
      <c r="LOC48" s="451"/>
      <c r="LOD48" s="454"/>
      <c r="LOE48" s="451"/>
      <c r="LOF48" s="457"/>
      <c r="LOG48" s="271"/>
      <c r="LOH48" s="451"/>
      <c r="LOI48" s="454"/>
      <c r="LOJ48" s="451"/>
      <c r="LOK48" s="457"/>
      <c r="LOL48" s="451"/>
      <c r="LOM48" s="457"/>
      <c r="LON48" s="457"/>
      <c r="LOO48" s="457"/>
      <c r="LOP48" s="271"/>
      <c r="LOQ48" s="271"/>
      <c r="LOR48" s="451"/>
      <c r="LOS48" s="454"/>
      <c r="LOT48" s="451"/>
      <c r="LOU48" s="454"/>
      <c r="LOV48" s="458"/>
      <c r="LOW48" s="459"/>
      <c r="LOX48" s="460"/>
      <c r="LOY48" s="461"/>
      <c r="LOZ48" s="462"/>
      <c r="LPA48" s="458"/>
      <c r="LPB48" s="451"/>
      <c r="LPC48" s="463"/>
      <c r="LPD48" s="451"/>
      <c r="LPE48" s="451"/>
      <c r="LPF48" s="453"/>
      <c r="LPH48" s="449"/>
      <c r="LPI48" s="449"/>
      <c r="LPJ48" s="449"/>
      <c r="LPK48" s="450"/>
      <c r="LPL48" s="451"/>
      <c r="LPM48" s="451"/>
      <c r="LPN48" s="451"/>
      <c r="LPO48" s="449"/>
      <c r="LPP48" s="452"/>
      <c r="LPQ48" s="453"/>
      <c r="LPR48" s="454"/>
      <c r="LPS48" s="449"/>
      <c r="LPT48" s="453"/>
      <c r="LPU48" s="453"/>
      <c r="LPV48" s="450"/>
      <c r="LPW48" s="454"/>
      <c r="LPX48" s="455"/>
      <c r="LPY48" s="453"/>
      <c r="LPZ48" s="456"/>
      <c r="LQA48" s="453"/>
      <c r="LQB48" s="456"/>
      <c r="LQC48" s="454"/>
      <c r="LQD48" s="451"/>
      <c r="LQE48" s="454"/>
      <c r="LQF48" s="450"/>
      <c r="LQG48" s="456"/>
      <c r="LQH48" s="456"/>
      <c r="LQI48" s="456"/>
      <c r="LQJ48" s="456"/>
      <c r="LQK48" s="271"/>
      <c r="LQL48" s="451"/>
      <c r="LQM48" s="454"/>
      <c r="LQN48" s="451"/>
      <c r="LQO48" s="457"/>
      <c r="LQP48" s="271"/>
      <c r="LQQ48" s="451"/>
      <c r="LQR48" s="454"/>
      <c r="LQS48" s="451"/>
      <c r="LQT48" s="457"/>
      <c r="LQU48" s="451"/>
      <c r="LQV48" s="457"/>
      <c r="LQW48" s="457"/>
      <c r="LQX48" s="457"/>
      <c r="LQY48" s="271"/>
      <c r="LQZ48" s="271"/>
      <c r="LRA48" s="451"/>
      <c r="LRB48" s="454"/>
      <c r="LRC48" s="451"/>
      <c r="LRD48" s="454"/>
      <c r="LRE48" s="458"/>
      <c r="LRF48" s="459"/>
      <c r="LRG48" s="460"/>
      <c r="LRH48" s="461"/>
      <c r="LRI48" s="462"/>
      <c r="LRJ48" s="458"/>
      <c r="LRK48" s="451"/>
      <c r="LRL48" s="463"/>
      <c r="LRM48" s="451"/>
      <c r="LRN48" s="451"/>
      <c r="LRO48" s="453"/>
      <c r="LRQ48" s="449"/>
      <c r="LRR48" s="449"/>
      <c r="LRS48" s="449"/>
      <c r="LRT48" s="450"/>
      <c r="LRU48" s="451"/>
      <c r="LRV48" s="451"/>
      <c r="LRW48" s="451"/>
      <c r="LRX48" s="449"/>
      <c r="LRY48" s="452"/>
      <c r="LRZ48" s="453"/>
      <c r="LSA48" s="454"/>
      <c r="LSB48" s="449"/>
      <c r="LSC48" s="453"/>
      <c r="LSD48" s="453"/>
      <c r="LSE48" s="450"/>
      <c r="LSF48" s="454"/>
      <c r="LSG48" s="455"/>
      <c r="LSH48" s="453"/>
      <c r="LSI48" s="456"/>
      <c r="LSJ48" s="453"/>
      <c r="LSK48" s="456"/>
      <c r="LSL48" s="454"/>
      <c r="LSM48" s="451"/>
      <c r="LSN48" s="454"/>
      <c r="LSO48" s="450"/>
      <c r="LSP48" s="456"/>
      <c r="LSQ48" s="456"/>
      <c r="LSR48" s="456"/>
      <c r="LSS48" s="456"/>
      <c r="LST48" s="271"/>
      <c r="LSU48" s="451"/>
      <c r="LSV48" s="454"/>
      <c r="LSW48" s="451"/>
      <c r="LSX48" s="457"/>
      <c r="LSY48" s="271"/>
      <c r="LSZ48" s="451"/>
      <c r="LTA48" s="454"/>
      <c r="LTB48" s="451"/>
      <c r="LTC48" s="457"/>
      <c r="LTD48" s="451"/>
      <c r="LTE48" s="457"/>
      <c r="LTF48" s="457"/>
      <c r="LTG48" s="457"/>
      <c r="LTH48" s="271"/>
      <c r="LTI48" s="271"/>
      <c r="LTJ48" s="451"/>
      <c r="LTK48" s="454"/>
      <c r="LTL48" s="451"/>
      <c r="LTM48" s="454"/>
      <c r="LTN48" s="458"/>
      <c r="LTO48" s="459"/>
      <c r="LTP48" s="460"/>
      <c r="LTQ48" s="461"/>
      <c r="LTR48" s="462"/>
      <c r="LTS48" s="458"/>
      <c r="LTT48" s="451"/>
      <c r="LTU48" s="463"/>
      <c r="LTV48" s="451"/>
      <c r="LTW48" s="451"/>
      <c r="LTX48" s="453"/>
      <c r="LTZ48" s="449"/>
      <c r="LUA48" s="449"/>
      <c r="LUB48" s="449"/>
      <c r="LUC48" s="450"/>
      <c r="LUD48" s="451"/>
      <c r="LUE48" s="451"/>
      <c r="LUF48" s="451"/>
      <c r="LUG48" s="449"/>
      <c r="LUH48" s="452"/>
      <c r="LUI48" s="453"/>
      <c r="LUJ48" s="454"/>
      <c r="LUK48" s="449"/>
      <c r="LUL48" s="453"/>
      <c r="LUM48" s="453"/>
      <c r="LUN48" s="450"/>
      <c r="LUO48" s="454"/>
      <c r="LUP48" s="455"/>
      <c r="LUQ48" s="453"/>
      <c r="LUR48" s="456"/>
      <c r="LUS48" s="453"/>
      <c r="LUT48" s="456"/>
      <c r="LUU48" s="454"/>
      <c r="LUV48" s="451"/>
      <c r="LUW48" s="454"/>
      <c r="LUX48" s="450"/>
      <c r="LUY48" s="456"/>
      <c r="LUZ48" s="456"/>
      <c r="LVA48" s="456"/>
      <c r="LVB48" s="456"/>
      <c r="LVC48" s="271"/>
      <c r="LVD48" s="451"/>
      <c r="LVE48" s="454"/>
      <c r="LVF48" s="451"/>
      <c r="LVG48" s="457"/>
      <c r="LVH48" s="271"/>
      <c r="LVI48" s="451"/>
      <c r="LVJ48" s="454"/>
      <c r="LVK48" s="451"/>
      <c r="LVL48" s="457"/>
      <c r="LVM48" s="451"/>
      <c r="LVN48" s="457"/>
      <c r="LVO48" s="457"/>
      <c r="LVP48" s="457"/>
      <c r="LVQ48" s="271"/>
      <c r="LVR48" s="271"/>
      <c r="LVS48" s="451"/>
      <c r="LVT48" s="454"/>
      <c r="LVU48" s="451"/>
      <c r="LVV48" s="454"/>
      <c r="LVW48" s="458"/>
      <c r="LVX48" s="459"/>
      <c r="LVY48" s="460"/>
      <c r="LVZ48" s="461"/>
      <c r="LWA48" s="462"/>
      <c r="LWB48" s="458"/>
      <c r="LWC48" s="451"/>
      <c r="LWD48" s="463"/>
      <c r="LWE48" s="451"/>
      <c r="LWF48" s="451"/>
      <c r="LWG48" s="453"/>
      <c r="LWI48" s="449"/>
      <c r="LWJ48" s="449"/>
      <c r="LWK48" s="449"/>
      <c r="LWL48" s="450"/>
      <c r="LWM48" s="451"/>
      <c r="LWN48" s="451"/>
      <c r="LWO48" s="451"/>
      <c r="LWP48" s="449"/>
      <c r="LWQ48" s="452"/>
      <c r="LWR48" s="453"/>
      <c r="LWS48" s="454"/>
      <c r="LWT48" s="449"/>
      <c r="LWU48" s="453"/>
      <c r="LWV48" s="453"/>
      <c r="LWW48" s="450"/>
      <c r="LWX48" s="454"/>
      <c r="LWY48" s="455"/>
      <c r="LWZ48" s="453"/>
      <c r="LXA48" s="456"/>
      <c r="LXB48" s="453"/>
      <c r="LXC48" s="456"/>
      <c r="LXD48" s="454"/>
      <c r="LXE48" s="451"/>
      <c r="LXF48" s="454"/>
      <c r="LXG48" s="450"/>
      <c r="LXH48" s="456"/>
      <c r="LXI48" s="456"/>
      <c r="LXJ48" s="456"/>
      <c r="LXK48" s="456"/>
      <c r="LXL48" s="271"/>
      <c r="LXM48" s="451"/>
      <c r="LXN48" s="454"/>
      <c r="LXO48" s="451"/>
      <c r="LXP48" s="457"/>
      <c r="LXQ48" s="271"/>
      <c r="LXR48" s="451"/>
      <c r="LXS48" s="454"/>
      <c r="LXT48" s="451"/>
      <c r="LXU48" s="457"/>
      <c r="LXV48" s="451"/>
      <c r="LXW48" s="457"/>
      <c r="LXX48" s="457"/>
      <c r="LXY48" s="457"/>
      <c r="LXZ48" s="271"/>
      <c r="LYA48" s="271"/>
      <c r="LYB48" s="451"/>
      <c r="LYC48" s="454"/>
      <c r="LYD48" s="451"/>
      <c r="LYE48" s="454"/>
      <c r="LYF48" s="458"/>
      <c r="LYG48" s="459"/>
      <c r="LYH48" s="460"/>
      <c r="LYI48" s="461"/>
      <c r="LYJ48" s="462"/>
      <c r="LYK48" s="458"/>
      <c r="LYL48" s="451"/>
      <c r="LYM48" s="463"/>
      <c r="LYN48" s="451"/>
      <c r="LYO48" s="451"/>
      <c r="LYP48" s="453"/>
      <c r="LYR48" s="449"/>
      <c r="LYS48" s="449"/>
      <c r="LYT48" s="449"/>
      <c r="LYU48" s="450"/>
      <c r="LYV48" s="451"/>
      <c r="LYW48" s="451"/>
      <c r="LYX48" s="451"/>
      <c r="LYY48" s="449"/>
      <c r="LYZ48" s="452"/>
      <c r="LZA48" s="453"/>
      <c r="LZB48" s="454"/>
      <c r="LZC48" s="449"/>
      <c r="LZD48" s="453"/>
      <c r="LZE48" s="453"/>
      <c r="LZF48" s="450"/>
      <c r="LZG48" s="454"/>
      <c r="LZH48" s="455"/>
      <c r="LZI48" s="453"/>
      <c r="LZJ48" s="456"/>
      <c r="LZK48" s="453"/>
      <c r="LZL48" s="456"/>
      <c r="LZM48" s="454"/>
      <c r="LZN48" s="451"/>
      <c r="LZO48" s="454"/>
      <c r="LZP48" s="450"/>
      <c r="LZQ48" s="456"/>
      <c r="LZR48" s="456"/>
      <c r="LZS48" s="456"/>
      <c r="LZT48" s="456"/>
      <c r="LZU48" s="271"/>
      <c r="LZV48" s="451"/>
      <c r="LZW48" s="454"/>
      <c r="LZX48" s="451"/>
      <c r="LZY48" s="457"/>
      <c r="LZZ48" s="271"/>
      <c r="MAA48" s="451"/>
      <c r="MAB48" s="454"/>
      <c r="MAC48" s="451"/>
      <c r="MAD48" s="457"/>
      <c r="MAE48" s="451"/>
      <c r="MAF48" s="457"/>
      <c r="MAG48" s="457"/>
      <c r="MAH48" s="457"/>
      <c r="MAI48" s="271"/>
      <c r="MAJ48" s="271"/>
      <c r="MAK48" s="451"/>
      <c r="MAL48" s="454"/>
      <c r="MAM48" s="451"/>
      <c r="MAN48" s="454"/>
      <c r="MAO48" s="458"/>
      <c r="MAP48" s="459"/>
      <c r="MAQ48" s="460"/>
      <c r="MAR48" s="461"/>
      <c r="MAS48" s="462"/>
      <c r="MAT48" s="458"/>
      <c r="MAU48" s="451"/>
      <c r="MAV48" s="463"/>
      <c r="MAW48" s="451"/>
      <c r="MAX48" s="451"/>
      <c r="MAY48" s="453"/>
      <c r="MBA48" s="449"/>
      <c r="MBB48" s="449"/>
      <c r="MBC48" s="449"/>
      <c r="MBD48" s="450"/>
      <c r="MBE48" s="451"/>
      <c r="MBF48" s="451"/>
      <c r="MBG48" s="451"/>
      <c r="MBH48" s="449"/>
      <c r="MBI48" s="452"/>
      <c r="MBJ48" s="453"/>
      <c r="MBK48" s="454"/>
      <c r="MBL48" s="449"/>
      <c r="MBM48" s="453"/>
      <c r="MBN48" s="453"/>
      <c r="MBO48" s="450"/>
      <c r="MBP48" s="454"/>
      <c r="MBQ48" s="455"/>
      <c r="MBR48" s="453"/>
      <c r="MBS48" s="456"/>
      <c r="MBT48" s="453"/>
      <c r="MBU48" s="456"/>
      <c r="MBV48" s="454"/>
      <c r="MBW48" s="451"/>
      <c r="MBX48" s="454"/>
      <c r="MBY48" s="450"/>
      <c r="MBZ48" s="456"/>
      <c r="MCA48" s="456"/>
      <c r="MCB48" s="456"/>
      <c r="MCC48" s="456"/>
      <c r="MCD48" s="271"/>
      <c r="MCE48" s="451"/>
      <c r="MCF48" s="454"/>
      <c r="MCG48" s="451"/>
      <c r="MCH48" s="457"/>
      <c r="MCI48" s="271"/>
      <c r="MCJ48" s="451"/>
      <c r="MCK48" s="454"/>
      <c r="MCL48" s="451"/>
      <c r="MCM48" s="457"/>
      <c r="MCN48" s="451"/>
      <c r="MCO48" s="457"/>
      <c r="MCP48" s="457"/>
      <c r="MCQ48" s="457"/>
      <c r="MCR48" s="271"/>
      <c r="MCS48" s="271"/>
      <c r="MCT48" s="451"/>
      <c r="MCU48" s="454"/>
      <c r="MCV48" s="451"/>
      <c r="MCW48" s="454"/>
      <c r="MCX48" s="458"/>
      <c r="MCY48" s="459"/>
      <c r="MCZ48" s="460"/>
      <c r="MDA48" s="461"/>
      <c r="MDB48" s="462"/>
      <c r="MDC48" s="458"/>
      <c r="MDD48" s="451"/>
      <c r="MDE48" s="463"/>
      <c r="MDF48" s="451"/>
      <c r="MDG48" s="451"/>
      <c r="MDH48" s="453"/>
      <c r="MDJ48" s="449"/>
      <c r="MDK48" s="449"/>
      <c r="MDL48" s="449"/>
      <c r="MDM48" s="450"/>
      <c r="MDN48" s="451"/>
      <c r="MDO48" s="451"/>
      <c r="MDP48" s="451"/>
      <c r="MDQ48" s="449"/>
      <c r="MDR48" s="452"/>
      <c r="MDS48" s="453"/>
      <c r="MDT48" s="454"/>
      <c r="MDU48" s="449"/>
      <c r="MDV48" s="453"/>
      <c r="MDW48" s="453"/>
      <c r="MDX48" s="450"/>
      <c r="MDY48" s="454"/>
      <c r="MDZ48" s="455"/>
      <c r="MEA48" s="453"/>
      <c r="MEB48" s="456"/>
      <c r="MEC48" s="453"/>
      <c r="MED48" s="456"/>
      <c r="MEE48" s="454"/>
      <c r="MEF48" s="451"/>
      <c r="MEG48" s="454"/>
      <c r="MEH48" s="450"/>
      <c r="MEI48" s="456"/>
      <c r="MEJ48" s="456"/>
      <c r="MEK48" s="456"/>
      <c r="MEL48" s="456"/>
      <c r="MEM48" s="271"/>
      <c r="MEN48" s="451"/>
      <c r="MEO48" s="454"/>
      <c r="MEP48" s="451"/>
      <c r="MEQ48" s="457"/>
      <c r="MER48" s="271"/>
      <c r="MES48" s="451"/>
      <c r="MET48" s="454"/>
      <c r="MEU48" s="451"/>
      <c r="MEV48" s="457"/>
      <c r="MEW48" s="451"/>
      <c r="MEX48" s="457"/>
      <c r="MEY48" s="457"/>
      <c r="MEZ48" s="457"/>
      <c r="MFA48" s="271"/>
      <c r="MFB48" s="271"/>
      <c r="MFC48" s="451"/>
      <c r="MFD48" s="454"/>
      <c r="MFE48" s="451"/>
      <c r="MFF48" s="454"/>
      <c r="MFG48" s="458"/>
      <c r="MFH48" s="459"/>
      <c r="MFI48" s="460"/>
      <c r="MFJ48" s="461"/>
      <c r="MFK48" s="462"/>
      <c r="MFL48" s="458"/>
      <c r="MFM48" s="451"/>
      <c r="MFN48" s="463"/>
      <c r="MFO48" s="451"/>
      <c r="MFP48" s="451"/>
      <c r="MFQ48" s="453"/>
      <c r="MFS48" s="449"/>
      <c r="MFT48" s="449"/>
      <c r="MFU48" s="449"/>
      <c r="MFV48" s="450"/>
      <c r="MFW48" s="451"/>
      <c r="MFX48" s="451"/>
      <c r="MFY48" s="451"/>
      <c r="MFZ48" s="449"/>
      <c r="MGA48" s="452"/>
      <c r="MGB48" s="453"/>
      <c r="MGC48" s="454"/>
      <c r="MGD48" s="449"/>
      <c r="MGE48" s="453"/>
      <c r="MGF48" s="453"/>
      <c r="MGG48" s="450"/>
      <c r="MGH48" s="454"/>
      <c r="MGI48" s="455"/>
      <c r="MGJ48" s="453"/>
      <c r="MGK48" s="456"/>
      <c r="MGL48" s="453"/>
      <c r="MGM48" s="456"/>
      <c r="MGN48" s="454"/>
      <c r="MGO48" s="451"/>
      <c r="MGP48" s="454"/>
      <c r="MGQ48" s="450"/>
      <c r="MGR48" s="456"/>
      <c r="MGS48" s="456"/>
      <c r="MGT48" s="456"/>
      <c r="MGU48" s="456"/>
      <c r="MGV48" s="271"/>
      <c r="MGW48" s="451"/>
      <c r="MGX48" s="454"/>
      <c r="MGY48" s="451"/>
      <c r="MGZ48" s="457"/>
      <c r="MHA48" s="271"/>
      <c r="MHB48" s="451"/>
      <c r="MHC48" s="454"/>
      <c r="MHD48" s="451"/>
      <c r="MHE48" s="457"/>
      <c r="MHF48" s="451"/>
      <c r="MHG48" s="457"/>
      <c r="MHH48" s="457"/>
      <c r="MHI48" s="457"/>
      <c r="MHJ48" s="271"/>
      <c r="MHK48" s="271"/>
      <c r="MHL48" s="451"/>
      <c r="MHM48" s="454"/>
      <c r="MHN48" s="451"/>
      <c r="MHO48" s="454"/>
      <c r="MHP48" s="458"/>
      <c r="MHQ48" s="459"/>
      <c r="MHR48" s="460"/>
      <c r="MHS48" s="461"/>
      <c r="MHT48" s="462"/>
      <c r="MHU48" s="458"/>
      <c r="MHV48" s="451"/>
      <c r="MHW48" s="463"/>
      <c r="MHX48" s="451"/>
      <c r="MHY48" s="451"/>
      <c r="MHZ48" s="453"/>
      <c r="MIB48" s="449"/>
      <c r="MIC48" s="449"/>
      <c r="MID48" s="449"/>
      <c r="MIE48" s="450"/>
      <c r="MIF48" s="451"/>
      <c r="MIG48" s="451"/>
      <c r="MIH48" s="451"/>
      <c r="MII48" s="449"/>
      <c r="MIJ48" s="452"/>
      <c r="MIK48" s="453"/>
      <c r="MIL48" s="454"/>
      <c r="MIM48" s="449"/>
      <c r="MIN48" s="453"/>
      <c r="MIO48" s="453"/>
      <c r="MIP48" s="450"/>
      <c r="MIQ48" s="454"/>
      <c r="MIR48" s="455"/>
      <c r="MIS48" s="453"/>
      <c r="MIT48" s="456"/>
      <c r="MIU48" s="453"/>
      <c r="MIV48" s="456"/>
      <c r="MIW48" s="454"/>
      <c r="MIX48" s="451"/>
      <c r="MIY48" s="454"/>
      <c r="MIZ48" s="450"/>
      <c r="MJA48" s="456"/>
      <c r="MJB48" s="456"/>
      <c r="MJC48" s="456"/>
      <c r="MJD48" s="456"/>
      <c r="MJE48" s="271"/>
      <c r="MJF48" s="451"/>
      <c r="MJG48" s="454"/>
      <c r="MJH48" s="451"/>
      <c r="MJI48" s="457"/>
      <c r="MJJ48" s="271"/>
      <c r="MJK48" s="451"/>
      <c r="MJL48" s="454"/>
      <c r="MJM48" s="451"/>
      <c r="MJN48" s="457"/>
      <c r="MJO48" s="451"/>
      <c r="MJP48" s="457"/>
      <c r="MJQ48" s="457"/>
      <c r="MJR48" s="457"/>
      <c r="MJS48" s="271"/>
      <c r="MJT48" s="271"/>
      <c r="MJU48" s="451"/>
      <c r="MJV48" s="454"/>
      <c r="MJW48" s="451"/>
      <c r="MJX48" s="454"/>
      <c r="MJY48" s="458"/>
      <c r="MJZ48" s="459"/>
      <c r="MKA48" s="460"/>
      <c r="MKB48" s="461"/>
      <c r="MKC48" s="462"/>
      <c r="MKD48" s="458"/>
      <c r="MKE48" s="451"/>
      <c r="MKF48" s="463"/>
      <c r="MKG48" s="451"/>
      <c r="MKH48" s="451"/>
      <c r="MKI48" s="453"/>
      <c r="MKK48" s="449"/>
      <c r="MKL48" s="449"/>
      <c r="MKM48" s="449"/>
      <c r="MKN48" s="450"/>
      <c r="MKO48" s="451"/>
      <c r="MKP48" s="451"/>
      <c r="MKQ48" s="451"/>
      <c r="MKR48" s="449"/>
      <c r="MKS48" s="452"/>
      <c r="MKT48" s="453"/>
      <c r="MKU48" s="454"/>
      <c r="MKV48" s="449"/>
      <c r="MKW48" s="453"/>
      <c r="MKX48" s="453"/>
      <c r="MKY48" s="450"/>
      <c r="MKZ48" s="454"/>
      <c r="MLA48" s="455"/>
      <c r="MLB48" s="453"/>
      <c r="MLC48" s="456"/>
      <c r="MLD48" s="453"/>
      <c r="MLE48" s="456"/>
      <c r="MLF48" s="454"/>
      <c r="MLG48" s="451"/>
      <c r="MLH48" s="454"/>
      <c r="MLI48" s="450"/>
      <c r="MLJ48" s="456"/>
      <c r="MLK48" s="456"/>
      <c r="MLL48" s="456"/>
      <c r="MLM48" s="456"/>
      <c r="MLN48" s="271"/>
      <c r="MLO48" s="451"/>
      <c r="MLP48" s="454"/>
      <c r="MLQ48" s="451"/>
      <c r="MLR48" s="457"/>
      <c r="MLS48" s="271"/>
      <c r="MLT48" s="451"/>
      <c r="MLU48" s="454"/>
      <c r="MLV48" s="451"/>
      <c r="MLW48" s="457"/>
      <c r="MLX48" s="451"/>
      <c r="MLY48" s="457"/>
      <c r="MLZ48" s="457"/>
      <c r="MMA48" s="457"/>
      <c r="MMB48" s="271"/>
      <c r="MMC48" s="271"/>
      <c r="MMD48" s="451"/>
      <c r="MME48" s="454"/>
      <c r="MMF48" s="451"/>
      <c r="MMG48" s="454"/>
      <c r="MMH48" s="458"/>
      <c r="MMI48" s="459"/>
      <c r="MMJ48" s="460"/>
      <c r="MMK48" s="461"/>
      <c r="MML48" s="462"/>
      <c r="MMM48" s="458"/>
      <c r="MMN48" s="451"/>
      <c r="MMO48" s="463"/>
      <c r="MMP48" s="451"/>
      <c r="MMQ48" s="451"/>
      <c r="MMR48" s="453"/>
      <c r="MMT48" s="449"/>
      <c r="MMU48" s="449"/>
      <c r="MMV48" s="449"/>
      <c r="MMW48" s="450"/>
      <c r="MMX48" s="451"/>
      <c r="MMY48" s="451"/>
      <c r="MMZ48" s="451"/>
      <c r="MNA48" s="449"/>
      <c r="MNB48" s="452"/>
      <c r="MNC48" s="453"/>
      <c r="MND48" s="454"/>
      <c r="MNE48" s="449"/>
      <c r="MNF48" s="453"/>
      <c r="MNG48" s="453"/>
      <c r="MNH48" s="450"/>
      <c r="MNI48" s="454"/>
      <c r="MNJ48" s="455"/>
      <c r="MNK48" s="453"/>
      <c r="MNL48" s="456"/>
      <c r="MNM48" s="453"/>
      <c r="MNN48" s="456"/>
      <c r="MNO48" s="454"/>
      <c r="MNP48" s="451"/>
      <c r="MNQ48" s="454"/>
      <c r="MNR48" s="450"/>
      <c r="MNS48" s="456"/>
      <c r="MNT48" s="456"/>
      <c r="MNU48" s="456"/>
      <c r="MNV48" s="456"/>
      <c r="MNW48" s="271"/>
      <c r="MNX48" s="451"/>
      <c r="MNY48" s="454"/>
      <c r="MNZ48" s="451"/>
      <c r="MOA48" s="457"/>
      <c r="MOB48" s="271"/>
      <c r="MOC48" s="451"/>
      <c r="MOD48" s="454"/>
      <c r="MOE48" s="451"/>
      <c r="MOF48" s="457"/>
      <c r="MOG48" s="451"/>
      <c r="MOH48" s="457"/>
      <c r="MOI48" s="457"/>
      <c r="MOJ48" s="457"/>
      <c r="MOK48" s="271"/>
      <c r="MOL48" s="271"/>
      <c r="MOM48" s="451"/>
      <c r="MON48" s="454"/>
      <c r="MOO48" s="451"/>
      <c r="MOP48" s="454"/>
      <c r="MOQ48" s="458"/>
      <c r="MOR48" s="459"/>
      <c r="MOS48" s="460"/>
      <c r="MOT48" s="461"/>
      <c r="MOU48" s="462"/>
      <c r="MOV48" s="458"/>
      <c r="MOW48" s="451"/>
      <c r="MOX48" s="463"/>
      <c r="MOY48" s="451"/>
      <c r="MOZ48" s="451"/>
      <c r="MPA48" s="453"/>
      <c r="MPC48" s="449"/>
      <c r="MPD48" s="449"/>
      <c r="MPE48" s="449"/>
      <c r="MPF48" s="450"/>
      <c r="MPG48" s="451"/>
      <c r="MPH48" s="451"/>
      <c r="MPI48" s="451"/>
      <c r="MPJ48" s="449"/>
      <c r="MPK48" s="452"/>
      <c r="MPL48" s="453"/>
      <c r="MPM48" s="454"/>
      <c r="MPN48" s="449"/>
      <c r="MPO48" s="453"/>
      <c r="MPP48" s="453"/>
      <c r="MPQ48" s="450"/>
      <c r="MPR48" s="454"/>
      <c r="MPS48" s="455"/>
      <c r="MPT48" s="453"/>
      <c r="MPU48" s="456"/>
      <c r="MPV48" s="453"/>
      <c r="MPW48" s="456"/>
      <c r="MPX48" s="454"/>
      <c r="MPY48" s="451"/>
      <c r="MPZ48" s="454"/>
      <c r="MQA48" s="450"/>
      <c r="MQB48" s="456"/>
      <c r="MQC48" s="456"/>
      <c r="MQD48" s="456"/>
      <c r="MQE48" s="456"/>
      <c r="MQF48" s="271"/>
      <c r="MQG48" s="451"/>
      <c r="MQH48" s="454"/>
      <c r="MQI48" s="451"/>
      <c r="MQJ48" s="457"/>
      <c r="MQK48" s="271"/>
      <c r="MQL48" s="451"/>
      <c r="MQM48" s="454"/>
      <c r="MQN48" s="451"/>
      <c r="MQO48" s="457"/>
      <c r="MQP48" s="451"/>
      <c r="MQQ48" s="457"/>
      <c r="MQR48" s="457"/>
      <c r="MQS48" s="457"/>
      <c r="MQT48" s="271"/>
      <c r="MQU48" s="271"/>
      <c r="MQV48" s="451"/>
      <c r="MQW48" s="454"/>
      <c r="MQX48" s="451"/>
      <c r="MQY48" s="454"/>
      <c r="MQZ48" s="458"/>
      <c r="MRA48" s="459"/>
      <c r="MRB48" s="460"/>
      <c r="MRC48" s="461"/>
      <c r="MRD48" s="462"/>
      <c r="MRE48" s="458"/>
      <c r="MRF48" s="451"/>
      <c r="MRG48" s="463"/>
      <c r="MRH48" s="451"/>
      <c r="MRI48" s="451"/>
      <c r="MRJ48" s="453"/>
      <c r="MRL48" s="449"/>
      <c r="MRM48" s="449"/>
      <c r="MRN48" s="449"/>
      <c r="MRO48" s="450"/>
      <c r="MRP48" s="451"/>
      <c r="MRQ48" s="451"/>
      <c r="MRR48" s="451"/>
      <c r="MRS48" s="449"/>
      <c r="MRT48" s="452"/>
      <c r="MRU48" s="453"/>
      <c r="MRV48" s="454"/>
      <c r="MRW48" s="449"/>
      <c r="MRX48" s="453"/>
      <c r="MRY48" s="453"/>
      <c r="MRZ48" s="450"/>
      <c r="MSA48" s="454"/>
      <c r="MSB48" s="455"/>
      <c r="MSC48" s="453"/>
      <c r="MSD48" s="456"/>
      <c r="MSE48" s="453"/>
      <c r="MSF48" s="456"/>
      <c r="MSG48" s="454"/>
      <c r="MSH48" s="451"/>
      <c r="MSI48" s="454"/>
      <c r="MSJ48" s="450"/>
      <c r="MSK48" s="456"/>
      <c r="MSL48" s="456"/>
      <c r="MSM48" s="456"/>
      <c r="MSN48" s="456"/>
      <c r="MSO48" s="271"/>
      <c r="MSP48" s="451"/>
      <c r="MSQ48" s="454"/>
      <c r="MSR48" s="451"/>
      <c r="MSS48" s="457"/>
      <c r="MST48" s="271"/>
      <c r="MSU48" s="451"/>
      <c r="MSV48" s="454"/>
      <c r="MSW48" s="451"/>
      <c r="MSX48" s="457"/>
      <c r="MSY48" s="451"/>
      <c r="MSZ48" s="457"/>
      <c r="MTA48" s="457"/>
      <c r="MTB48" s="457"/>
      <c r="MTC48" s="271"/>
      <c r="MTD48" s="271"/>
      <c r="MTE48" s="451"/>
      <c r="MTF48" s="454"/>
      <c r="MTG48" s="451"/>
      <c r="MTH48" s="454"/>
      <c r="MTI48" s="458"/>
      <c r="MTJ48" s="459"/>
      <c r="MTK48" s="460"/>
      <c r="MTL48" s="461"/>
      <c r="MTM48" s="462"/>
      <c r="MTN48" s="458"/>
      <c r="MTO48" s="451"/>
      <c r="MTP48" s="463"/>
      <c r="MTQ48" s="451"/>
      <c r="MTR48" s="451"/>
      <c r="MTS48" s="453"/>
      <c r="MTU48" s="449"/>
      <c r="MTV48" s="449"/>
      <c r="MTW48" s="449"/>
      <c r="MTX48" s="450"/>
      <c r="MTY48" s="451"/>
      <c r="MTZ48" s="451"/>
      <c r="MUA48" s="451"/>
      <c r="MUB48" s="449"/>
      <c r="MUC48" s="452"/>
      <c r="MUD48" s="453"/>
      <c r="MUE48" s="454"/>
      <c r="MUF48" s="449"/>
      <c r="MUG48" s="453"/>
      <c r="MUH48" s="453"/>
      <c r="MUI48" s="450"/>
      <c r="MUJ48" s="454"/>
      <c r="MUK48" s="455"/>
      <c r="MUL48" s="453"/>
      <c r="MUM48" s="456"/>
      <c r="MUN48" s="453"/>
      <c r="MUO48" s="456"/>
      <c r="MUP48" s="454"/>
      <c r="MUQ48" s="451"/>
      <c r="MUR48" s="454"/>
      <c r="MUS48" s="450"/>
      <c r="MUT48" s="456"/>
      <c r="MUU48" s="456"/>
      <c r="MUV48" s="456"/>
      <c r="MUW48" s="456"/>
      <c r="MUX48" s="271"/>
      <c r="MUY48" s="451"/>
      <c r="MUZ48" s="454"/>
      <c r="MVA48" s="451"/>
      <c r="MVB48" s="457"/>
      <c r="MVC48" s="271"/>
      <c r="MVD48" s="451"/>
      <c r="MVE48" s="454"/>
      <c r="MVF48" s="451"/>
      <c r="MVG48" s="457"/>
      <c r="MVH48" s="451"/>
      <c r="MVI48" s="457"/>
      <c r="MVJ48" s="457"/>
      <c r="MVK48" s="457"/>
      <c r="MVL48" s="271"/>
      <c r="MVM48" s="271"/>
      <c r="MVN48" s="451"/>
      <c r="MVO48" s="454"/>
      <c r="MVP48" s="451"/>
      <c r="MVQ48" s="454"/>
      <c r="MVR48" s="458"/>
      <c r="MVS48" s="459"/>
      <c r="MVT48" s="460"/>
      <c r="MVU48" s="461"/>
      <c r="MVV48" s="462"/>
      <c r="MVW48" s="458"/>
      <c r="MVX48" s="451"/>
      <c r="MVY48" s="463"/>
      <c r="MVZ48" s="451"/>
      <c r="MWA48" s="451"/>
      <c r="MWB48" s="453"/>
      <c r="MWD48" s="449"/>
      <c r="MWE48" s="449"/>
      <c r="MWF48" s="449"/>
      <c r="MWG48" s="450"/>
      <c r="MWH48" s="451"/>
      <c r="MWI48" s="451"/>
      <c r="MWJ48" s="451"/>
      <c r="MWK48" s="449"/>
      <c r="MWL48" s="452"/>
      <c r="MWM48" s="453"/>
      <c r="MWN48" s="454"/>
      <c r="MWO48" s="449"/>
      <c r="MWP48" s="453"/>
      <c r="MWQ48" s="453"/>
      <c r="MWR48" s="450"/>
      <c r="MWS48" s="454"/>
      <c r="MWT48" s="455"/>
      <c r="MWU48" s="453"/>
      <c r="MWV48" s="456"/>
      <c r="MWW48" s="453"/>
      <c r="MWX48" s="456"/>
      <c r="MWY48" s="454"/>
      <c r="MWZ48" s="451"/>
      <c r="MXA48" s="454"/>
      <c r="MXB48" s="450"/>
      <c r="MXC48" s="456"/>
      <c r="MXD48" s="456"/>
      <c r="MXE48" s="456"/>
      <c r="MXF48" s="456"/>
      <c r="MXG48" s="271"/>
      <c r="MXH48" s="451"/>
      <c r="MXI48" s="454"/>
      <c r="MXJ48" s="451"/>
      <c r="MXK48" s="457"/>
      <c r="MXL48" s="271"/>
      <c r="MXM48" s="451"/>
      <c r="MXN48" s="454"/>
      <c r="MXO48" s="451"/>
      <c r="MXP48" s="457"/>
      <c r="MXQ48" s="451"/>
      <c r="MXR48" s="457"/>
      <c r="MXS48" s="457"/>
      <c r="MXT48" s="457"/>
      <c r="MXU48" s="271"/>
      <c r="MXV48" s="271"/>
      <c r="MXW48" s="451"/>
      <c r="MXX48" s="454"/>
      <c r="MXY48" s="451"/>
      <c r="MXZ48" s="454"/>
      <c r="MYA48" s="458"/>
      <c r="MYB48" s="459"/>
      <c r="MYC48" s="460"/>
      <c r="MYD48" s="461"/>
      <c r="MYE48" s="462"/>
      <c r="MYF48" s="458"/>
      <c r="MYG48" s="451"/>
      <c r="MYH48" s="463"/>
      <c r="MYI48" s="451"/>
      <c r="MYJ48" s="451"/>
      <c r="MYK48" s="453"/>
      <c r="MYM48" s="449"/>
      <c r="MYN48" s="449"/>
      <c r="MYO48" s="449"/>
      <c r="MYP48" s="450"/>
      <c r="MYQ48" s="451"/>
      <c r="MYR48" s="451"/>
      <c r="MYS48" s="451"/>
      <c r="MYT48" s="449"/>
      <c r="MYU48" s="452"/>
      <c r="MYV48" s="453"/>
      <c r="MYW48" s="454"/>
      <c r="MYX48" s="449"/>
      <c r="MYY48" s="453"/>
      <c r="MYZ48" s="453"/>
      <c r="MZA48" s="450"/>
      <c r="MZB48" s="454"/>
      <c r="MZC48" s="455"/>
      <c r="MZD48" s="453"/>
      <c r="MZE48" s="456"/>
      <c r="MZF48" s="453"/>
      <c r="MZG48" s="456"/>
      <c r="MZH48" s="454"/>
      <c r="MZI48" s="451"/>
      <c r="MZJ48" s="454"/>
      <c r="MZK48" s="450"/>
      <c r="MZL48" s="456"/>
      <c r="MZM48" s="456"/>
      <c r="MZN48" s="456"/>
      <c r="MZO48" s="456"/>
      <c r="MZP48" s="271"/>
      <c r="MZQ48" s="451"/>
      <c r="MZR48" s="454"/>
      <c r="MZS48" s="451"/>
      <c r="MZT48" s="457"/>
      <c r="MZU48" s="271"/>
      <c r="MZV48" s="451"/>
      <c r="MZW48" s="454"/>
      <c r="MZX48" s="451"/>
      <c r="MZY48" s="457"/>
      <c r="MZZ48" s="451"/>
      <c r="NAA48" s="457"/>
      <c r="NAB48" s="457"/>
      <c r="NAC48" s="457"/>
      <c r="NAD48" s="271"/>
      <c r="NAE48" s="271"/>
      <c r="NAF48" s="451"/>
      <c r="NAG48" s="454"/>
      <c r="NAH48" s="451"/>
      <c r="NAI48" s="454"/>
      <c r="NAJ48" s="458"/>
      <c r="NAK48" s="459"/>
      <c r="NAL48" s="460"/>
      <c r="NAM48" s="461"/>
      <c r="NAN48" s="462"/>
      <c r="NAO48" s="458"/>
      <c r="NAP48" s="451"/>
      <c r="NAQ48" s="463"/>
      <c r="NAR48" s="451"/>
      <c r="NAS48" s="451"/>
      <c r="NAT48" s="453"/>
      <c r="NAV48" s="449"/>
      <c r="NAW48" s="449"/>
      <c r="NAX48" s="449"/>
      <c r="NAY48" s="450"/>
      <c r="NAZ48" s="451"/>
      <c r="NBA48" s="451"/>
      <c r="NBB48" s="451"/>
      <c r="NBC48" s="449"/>
      <c r="NBD48" s="452"/>
      <c r="NBE48" s="453"/>
      <c r="NBF48" s="454"/>
      <c r="NBG48" s="449"/>
      <c r="NBH48" s="453"/>
      <c r="NBI48" s="453"/>
      <c r="NBJ48" s="450"/>
      <c r="NBK48" s="454"/>
      <c r="NBL48" s="455"/>
      <c r="NBM48" s="453"/>
      <c r="NBN48" s="456"/>
      <c r="NBO48" s="453"/>
      <c r="NBP48" s="456"/>
      <c r="NBQ48" s="454"/>
      <c r="NBR48" s="451"/>
      <c r="NBS48" s="454"/>
      <c r="NBT48" s="450"/>
      <c r="NBU48" s="456"/>
      <c r="NBV48" s="456"/>
      <c r="NBW48" s="456"/>
      <c r="NBX48" s="456"/>
      <c r="NBY48" s="271"/>
      <c r="NBZ48" s="451"/>
      <c r="NCA48" s="454"/>
      <c r="NCB48" s="451"/>
      <c r="NCC48" s="457"/>
      <c r="NCD48" s="271"/>
      <c r="NCE48" s="451"/>
      <c r="NCF48" s="454"/>
      <c r="NCG48" s="451"/>
      <c r="NCH48" s="457"/>
      <c r="NCI48" s="451"/>
      <c r="NCJ48" s="457"/>
      <c r="NCK48" s="457"/>
      <c r="NCL48" s="457"/>
      <c r="NCM48" s="271"/>
      <c r="NCN48" s="271"/>
      <c r="NCO48" s="451"/>
      <c r="NCP48" s="454"/>
      <c r="NCQ48" s="451"/>
      <c r="NCR48" s="454"/>
      <c r="NCS48" s="458"/>
      <c r="NCT48" s="459"/>
      <c r="NCU48" s="460"/>
      <c r="NCV48" s="461"/>
      <c r="NCW48" s="462"/>
      <c r="NCX48" s="458"/>
      <c r="NCY48" s="451"/>
      <c r="NCZ48" s="463"/>
      <c r="NDA48" s="451"/>
      <c r="NDB48" s="451"/>
      <c r="NDC48" s="453"/>
      <c r="NDE48" s="449"/>
      <c r="NDF48" s="449"/>
      <c r="NDG48" s="449"/>
      <c r="NDH48" s="450"/>
      <c r="NDI48" s="451"/>
      <c r="NDJ48" s="451"/>
      <c r="NDK48" s="451"/>
      <c r="NDL48" s="449"/>
      <c r="NDM48" s="452"/>
      <c r="NDN48" s="453"/>
      <c r="NDO48" s="454"/>
      <c r="NDP48" s="449"/>
      <c r="NDQ48" s="453"/>
      <c r="NDR48" s="453"/>
      <c r="NDS48" s="450"/>
      <c r="NDT48" s="454"/>
      <c r="NDU48" s="455"/>
      <c r="NDV48" s="453"/>
      <c r="NDW48" s="456"/>
      <c r="NDX48" s="453"/>
      <c r="NDY48" s="456"/>
      <c r="NDZ48" s="454"/>
      <c r="NEA48" s="451"/>
      <c r="NEB48" s="454"/>
      <c r="NEC48" s="450"/>
      <c r="NED48" s="456"/>
      <c r="NEE48" s="456"/>
      <c r="NEF48" s="456"/>
      <c r="NEG48" s="456"/>
      <c r="NEH48" s="271"/>
      <c r="NEI48" s="451"/>
      <c r="NEJ48" s="454"/>
      <c r="NEK48" s="451"/>
      <c r="NEL48" s="457"/>
      <c r="NEM48" s="271"/>
      <c r="NEN48" s="451"/>
      <c r="NEO48" s="454"/>
      <c r="NEP48" s="451"/>
      <c r="NEQ48" s="457"/>
      <c r="NER48" s="451"/>
      <c r="NES48" s="457"/>
      <c r="NET48" s="457"/>
      <c r="NEU48" s="457"/>
      <c r="NEV48" s="271"/>
      <c r="NEW48" s="271"/>
      <c r="NEX48" s="451"/>
      <c r="NEY48" s="454"/>
      <c r="NEZ48" s="451"/>
      <c r="NFA48" s="454"/>
      <c r="NFB48" s="458"/>
      <c r="NFC48" s="459"/>
      <c r="NFD48" s="460"/>
      <c r="NFE48" s="461"/>
      <c r="NFF48" s="462"/>
      <c r="NFG48" s="458"/>
      <c r="NFH48" s="451"/>
      <c r="NFI48" s="463"/>
      <c r="NFJ48" s="451"/>
      <c r="NFK48" s="451"/>
      <c r="NFL48" s="453"/>
      <c r="NFN48" s="449"/>
      <c r="NFO48" s="449"/>
      <c r="NFP48" s="449"/>
      <c r="NFQ48" s="450"/>
      <c r="NFR48" s="451"/>
      <c r="NFS48" s="451"/>
      <c r="NFT48" s="451"/>
      <c r="NFU48" s="449"/>
      <c r="NFV48" s="452"/>
      <c r="NFW48" s="453"/>
      <c r="NFX48" s="454"/>
      <c r="NFY48" s="449"/>
      <c r="NFZ48" s="453"/>
      <c r="NGA48" s="453"/>
      <c r="NGB48" s="450"/>
      <c r="NGC48" s="454"/>
      <c r="NGD48" s="455"/>
      <c r="NGE48" s="453"/>
      <c r="NGF48" s="456"/>
      <c r="NGG48" s="453"/>
      <c r="NGH48" s="456"/>
      <c r="NGI48" s="454"/>
      <c r="NGJ48" s="451"/>
      <c r="NGK48" s="454"/>
      <c r="NGL48" s="450"/>
      <c r="NGM48" s="456"/>
      <c r="NGN48" s="456"/>
      <c r="NGO48" s="456"/>
      <c r="NGP48" s="456"/>
      <c r="NGQ48" s="271"/>
      <c r="NGR48" s="451"/>
      <c r="NGS48" s="454"/>
      <c r="NGT48" s="451"/>
      <c r="NGU48" s="457"/>
      <c r="NGV48" s="271"/>
      <c r="NGW48" s="451"/>
      <c r="NGX48" s="454"/>
      <c r="NGY48" s="451"/>
      <c r="NGZ48" s="457"/>
      <c r="NHA48" s="451"/>
      <c r="NHB48" s="457"/>
      <c r="NHC48" s="457"/>
      <c r="NHD48" s="457"/>
      <c r="NHE48" s="271"/>
      <c r="NHF48" s="271"/>
      <c r="NHG48" s="451"/>
      <c r="NHH48" s="454"/>
      <c r="NHI48" s="451"/>
      <c r="NHJ48" s="454"/>
      <c r="NHK48" s="458"/>
      <c r="NHL48" s="459"/>
      <c r="NHM48" s="460"/>
      <c r="NHN48" s="461"/>
      <c r="NHO48" s="462"/>
      <c r="NHP48" s="458"/>
      <c r="NHQ48" s="451"/>
      <c r="NHR48" s="463"/>
      <c r="NHS48" s="451"/>
      <c r="NHT48" s="451"/>
      <c r="NHU48" s="453"/>
      <c r="NHW48" s="449"/>
      <c r="NHX48" s="449"/>
      <c r="NHY48" s="449"/>
      <c r="NHZ48" s="450"/>
      <c r="NIA48" s="451"/>
      <c r="NIB48" s="451"/>
      <c r="NIC48" s="451"/>
      <c r="NID48" s="449"/>
      <c r="NIE48" s="452"/>
      <c r="NIF48" s="453"/>
      <c r="NIG48" s="454"/>
      <c r="NIH48" s="449"/>
      <c r="NII48" s="453"/>
      <c r="NIJ48" s="453"/>
      <c r="NIK48" s="450"/>
      <c r="NIL48" s="454"/>
      <c r="NIM48" s="455"/>
      <c r="NIN48" s="453"/>
      <c r="NIO48" s="456"/>
      <c r="NIP48" s="453"/>
      <c r="NIQ48" s="456"/>
      <c r="NIR48" s="454"/>
      <c r="NIS48" s="451"/>
      <c r="NIT48" s="454"/>
      <c r="NIU48" s="450"/>
      <c r="NIV48" s="456"/>
      <c r="NIW48" s="456"/>
      <c r="NIX48" s="456"/>
      <c r="NIY48" s="456"/>
      <c r="NIZ48" s="271"/>
      <c r="NJA48" s="451"/>
      <c r="NJB48" s="454"/>
      <c r="NJC48" s="451"/>
      <c r="NJD48" s="457"/>
      <c r="NJE48" s="271"/>
      <c r="NJF48" s="451"/>
      <c r="NJG48" s="454"/>
      <c r="NJH48" s="451"/>
      <c r="NJI48" s="457"/>
      <c r="NJJ48" s="451"/>
      <c r="NJK48" s="457"/>
      <c r="NJL48" s="457"/>
      <c r="NJM48" s="457"/>
      <c r="NJN48" s="271"/>
      <c r="NJO48" s="271"/>
      <c r="NJP48" s="451"/>
      <c r="NJQ48" s="454"/>
      <c r="NJR48" s="451"/>
      <c r="NJS48" s="454"/>
      <c r="NJT48" s="458"/>
      <c r="NJU48" s="459"/>
      <c r="NJV48" s="460"/>
      <c r="NJW48" s="461"/>
      <c r="NJX48" s="462"/>
      <c r="NJY48" s="458"/>
      <c r="NJZ48" s="451"/>
      <c r="NKA48" s="463"/>
      <c r="NKB48" s="451"/>
      <c r="NKC48" s="451"/>
      <c r="NKD48" s="453"/>
      <c r="NKF48" s="449"/>
      <c r="NKG48" s="449"/>
      <c r="NKH48" s="449"/>
      <c r="NKI48" s="450"/>
      <c r="NKJ48" s="451"/>
      <c r="NKK48" s="451"/>
      <c r="NKL48" s="451"/>
      <c r="NKM48" s="449"/>
      <c r="NKN48" s="452"/>
      <c r="NKO48" s="453"/>
      <c r="NKP48" s="454"/>
      <c r="NKQ48" s="449"/>
      <c r="NKR48" s="453"/>
      <c r="NKS48" s="453"/>
      <c r="NKT48" s="450"/>
      <c r="NKU48" s="454"/>
      <c r="NKV48" s="455"/>
      <c r="NKW48" s="453"/>
      <c r="NKX48" s="456"/>
      <c r="NKY48" s="453"/>
      <c r="NKZ48" s="456"/>
      <c r="NLA48" s="454"/>
      <c r="NLB48" s="451"/>
      <c r="NLC48" s="454"/>
      <c r="NLD48" s="450"/>
      <c r="NLE48" s="456"/>
      <c r="NLF48" s="456"/>
      <c r="NLG48" s="456"/>
      <c r="NLH48" s="456"/>
      <c r="NLI48" s="271"/>
      <c r="NLJ48" s="451"/>
      <c r="NLK48" s="454"/>
      <c r="NLL48" s="451"/>
      <c r="NLM48" s="457"/>
      <c r="NLN48" s="271"/>
      <c r="NLO48" s="451"/>
      <c r="NLP48" s="454"/>
      <c r="NLQ48" s="451"/>
      <c r="NLR48" s="457"/>
      <c r="NLS48" s="451"/>
      <c r="NLT48" s="457"/>
      <c r="NLU48" s="457"/>
      <c r="NLV48" s="457"/>
      <c r="NLW48" s="271"/>
      <c r="NLX48" s="271"/>
      <c r="NLY48" s="451"/>
      <c r="NLZ48" s="454"/>
      <c r="NMA48" s="451"/>
      <c r="NMB48" s="454"/>
      <c r="NMC48" s="458"/>
      <c r="NMD48" s="459"/>
      <c r="NME48" s="460"/>
      <c r="NMF48" s="461"/>
      <c r="NMG48" s="462"/>
      <c r="NMH48" s="458"/>
      <c r="NMI48" s="451"/>
      <c r="NMJ48" s="463"/>
      <c r="NMK48" s="451"/>
      <c r="NML48" s="451"/>
      <c r="NMM48" s="453"/>
      <c r="NMO48" s="449"/>
      <c r="NMP48" s="449"/>
      <c r="NMQ48" s="449"/>
      <c r="NMR48" s="450"/>
      <c r="NMS48" s="451"/>
      <c r="NMT48" s="451"/>
      <c r="NMU48" s="451"/>
      <c r="NMV48" s="449"/>
      <c r="NMW48" s="452"/>
      <c r="NMX48" s="453"/>
      <c r="NMY48" s="454"/>
      <c r="NMZ48" s="449"/>
      <c r="NNA48" s="453"/>
      <c r="NNB48" s="453"/>
      <c r="NNC48" s="450"/>
      <c r="NND48" s="454"/>
      <c r="NNE48" s="455"/>
      <c r="NNF48" s="453"/>
      <c r="NNG48" s="456"/>
      <c r="NNH48" s="453"/>
      <c r="NNI48" s="456"/>
      <c r="NNJ48" s="454"/>
      <c r="NNK48" s="451"/>
      <c r="NNL48" s="454"/>
      <c r="NNM48" s="450"/>
      <c r="NNN48" s="456"/>
      <c r="NNO48" s="456"/>
      <c r="NNP48" s="456"/>
      <c r="NNQ48" s="456"/>
      <c r="NNR48" s="271"/>
      <c r="NNS48" s="451"/>
      <c r="NNT48" s="454"/>
      <c r="NNU48" s="451"/>
      <c r="NNV48" s="457"/>
      <c r="NNW48" s="271"/>
      <c r="NNX48" s="451"/>
      <c r="NNY48" s="454"/>
      <c r="NNZ48" s="451"/>
      <c r="NOA48" s="457"/>
      <c r="NOB48" s="451"/>
      <c r="NOC48" s="457"/>
      <c r="NOD48" s="457"/>
      <c r="NOE48" s="457"/>
      <c r="NOF48" s="271"/>
      <c r="NOG48" s="271"/>
      <c r="NOH48" s="451"/>
      <c r="NOI48" s="454"/>
      <c r="NOJ48" s="451"/>
      <c r="NOK48" s="454"/>
      <c r="NOL48" s="458"/>
      <c r="NOM48" s="459"/>
      <c r="NON48" s="460"/>
      <c r="NOO48" s="461"/>
      <c r="NOP48" s="462"/>
      <c r="NOQ48" s="458"/>
      <c r="NOR48" s="451"/>
      <c r="NOS48" s="463"/>
      <c r="NOT48" s="451"/>
      <c r="NOU48" s="451"/>
      <c r="NOV48" s="453"/>
      <c r="NOX48" s="449"/>
      <c r="NOY48" s="449"/>
      <c r="NOZ48" s="449"/>
      <c r="NPA48" s="450"/>
      <c r="NPB48" s="451"/>
      <c r="NPC48" s="451"/>
      <c r="NPD48" s="451"/>
      <c r="NPE48" s="449"/>
      <c r="NPF48" s="452"/>
      <c r="NPG48" s="453"/>
      <c r="NPH48" s="454"/>
      <c r="NPI48" s="449"/>
      <c r="NPJ48" s="453"/>
      <c r="NPK48" s="453"/>
      <c r="NPL48" s="450"/>
      <c r="NPM48" s="454"/>
      <c r="NPN48" s="455"/>
      <c r="NPO48" s="453"/>
      <c r="NPP48" s="456"/>
      <c r="NPQ48" s="453"/>
      <c r="NPR48" s="456"/>
      <c r="NPS48" s="454"/>
      <c r="NPT48" s="451"/>
      <c r="NPU48" s="454"/>
      <c r="NPV48" s="450"/>
      <c r="NPW48" s="456"/>
      <c r="NPX48" s="456"/>
      <c r="NPY48" s="456"/>
      <c r="NPZ48" s="456"/>
      <c r="NQA48" s="271"/>
      <c r="NQB48" s="451"/>
      <c r="NQC48" s="454"/>
      <c r="NQD48" s="451"/>
      <c r="NQE48" s="457"/>
      <c r="NQF48" s="271"/>
      <c r="NQG48" s="451"/>
      <c r="NQH48" s="454"/>
      <c r="NQI48" s="451"/>
      <c r="NQJ48" s="457"/>
      <c r="NQK48" s="451"/>
      <c r="NQL48" s="457"/>
      <c r="NQM48" s="457"/>
      <c r="NQN48" s="457"/>
      <c r="NQO48" s="271"/>
      <c r="NQP48" s="271"/>
      <c r="NQQ48" s="451"/>
      <c r="NQR48" s="454"/>
      <c r="NQS48" s="451"/>
      <c r="NQT48" s="454"/>
      <c r="NQU48" s="458"/>
      <c r="NQV48" s="459"/>
      <c r="NQW48" s="460"/>
      <c r="NQX48" s="461"/>
      <c r="NQY48" s="462"/>
      <c r="NQZ48" s="458"/>
      <c r="NRA48" s="451"/>
      <c r="NRB48" s="463"/>
      <c r="NRC48" s="451"/>
      <c r="NRD48" s="451"/>
      <c r="NRE48" s="453"/>
      <c r="NRG48" s="449"/>
      <c r="NRH48" s="449"/>
      <c r="NRI48" s="449"/>
      <c r="NRJ48" s="450"/>
      <c r="NRK48" s="451"/>
      <c r="NRL48" s="451"/>
      <c r="NRM48" s="451"/>
      <c r="NRN48" s="449"/>
      <c r="NRO48" s="452"/>
      <c r="NRP48" s="453"/>
      <c r="NRQ48" s="454"/>
      <c r="NRR48" s="449"/>
      <c r="NRS48" s="453"/>
      <c r="NRT48" s="453"/>
      <c r="NRU48" s="450"/>
      <c r="NRV48" s="454"/>
      <c r="NRW48" s="455"/>
      <c r="NRX48" s="453"/>
      <c r="NRY48" s="456"/>
      <c r="NRZ48" s="453"/>
      <c r="NSA48" s="456"/>
      <c r="NSB48" s="454"/>
      <c r="NSC48" s="451"/>
      <c r="NSD48" s="454"/>
      <c r="NSE48" s="450"/>
      <c r="NSF48" s="456"/>
      <c r="NSG48" s="456"/>
      <c r="NSH48" s="456"/>
      <c r="NSI48" s="456"/>
      <c r="NSJ48" s="271"/>
      <c r="NSK48" s="451"/>
      <c r="NSL48" s="454"/>
      <c r="NSM48" s="451"/>
      <c r="NSN48" s="457"/>
      <c r="NSO48" s="271"/>
      <c r="NSP48" s="451"/>
      <c r="NSQ48" s="454"/>
      <c r="NSR48" s="451"/>
      <c r="NSS48" s="457"/>
      <c r="NST48" s="451"/>
      <c r="NSU48" s="457"/>
      <c r="NSV48" s="457"/>
      <c r="NSW48" s="457"/>
      <c r="NSX48" s="271"/>
      <c r="NSY48" s="271"/>
      <c r="NSZ48" s="451"/>
      <c r="NTA48" s="454"/>
      <c r="NTB48" s="451"/>
      <c r="NTC48" s="454"/>
      <c r="NTD48" s="458"/>
      <c r="NTE48" s="459"/>
      <c r="NTF48" s="460"/>
      <c r="NTG48" s="461"/>
      <c r="NTH48" s="462"/>
      <c r="NTI48" s="458"/>
      <c r="NTJ48" s="451"/>
      <c r="NTK48" s="463"/>
      <c r="NTL48" s="451"/>
      <c r="NTM48" s="451"/>
      <c r="NTN48" s="453"/>
      <c r="NTP48" s="449"/>
      <c r="NTQ48" s="449"/>
      <c r="NTR48" s="449"/>
      <c r="NTS48" s="450"/>
      <c r="NTT48" s="451"/>
      <c r="NTU48" s="451"/>
      <c r="NTV48" s="451"/>
      <c r="NTW48" s="449"/>
      <c r="NTX48" s="452"/>
      <c r="NTY48" s="453"/>
      <c r="NTZ48" s="454"/>
      <c r="NUA48" s="449"/>
      <c r="NUB48" s="453"/>
      <c r="NUC48" s="453"/>
      <c r="NUD48" s="450"/>
      <c r="NUE48" s="454"/>
      <c r="NUF48" s="455"/>
      <c r="NUG48" s="453"/>
      <c r="NUH48" s="456"/>
      <c r="NUI48" s="453"/>
      <c r="NUJ48" s="456"/>
      <c r="NUK48" s="454"/>
      <c r="NUL48" s="451"/>
      <c r="NUM48" s="454"/>
      <c r="NUN48" s="450"/>
      <c r="NUO48" s="456"/>
      <c r="NUP48" s="456"/>
      <c r="NUQ48" s="456"/>
      <c r="NUR48" s="456"/>
      <c r="NUS48" s="271"/>
      <c r="NUT48" s="451"/>
      <c r="NUU48" s="454"/>
      <c r="NUV48" s="451"/>
      <c r="NUW48" s="457"/>
      <c r="NUX48" s="271"/>
      <c r="NUY48" s="451"/>
      <c r="NUZ48" s="454"/>
      <c r="NVA48" s="451"/>
      <c r="NVB48" s="457"/>
      <c r="NVC48" s="451"/>
      <c r="NVD48" s="457"/>
      <c r="NVE48" s="457"/>
      <c r="NVF48" s="457"/>
      <c r="NVG48" s="271"/>
      <c r="NVH48" s="271"/>
      <c r="NVI48" s="451"/>
      <c r="NVJ48" s="454"/>
      <c r="NVK48" s="451"/>
      <c r="NVL48" s="454"/>
      <c r="NVM48" s="458"/>
      <c r="NVN48" s="459"/>
      <c r="NVO48" s="460"/>
      <c r="NVP48" s="461"/>
      <c r="NVQ48" s="462"/>
      <c r="NVR48" s="458"/>
      <c r="NVS48" s="451"/>
      <c r="NVT48" s="463"/>
      <c r="NVU48" s="451"/>
      <c r="NVV48" s="451"/>
      <c r="NVW48" s="453"/>
      <c r="NVY48" s="449"/>
      <c r="NVZ48" s="449"/>
      <c r="NWA48" s="449"/>
      <c r="NWB48" s="450"/>
      <c r="NWC48" s="451"/>
      <c r="NWD48" s="451"/>
      <c r="NWE48" s="451"/>
      <c r="NWF48" s="449"/>
      <c r="NWG48" s="452"/>
      <c r="NWH48" s="453"/>
      <c r="NWI48" s="454"/>
      <c r="NWJ48" s="449"/>
      <c r="NWK48" s="453"/>
      <c r="NWL48" s="453"/>
      <c r="NWM48" s="450"/>
      <c r="NWN48" s="454"/>
      <c r="NWO48" s="455"/>
      <c r="NWP48" s="453"/>
      <c r="NWQ48" s="456"/>
      <c r="NWR48" s="453"/>
      <c r="NWS48" s="456"/>
      <c r="NWT48" s="454"/>
      <c r="NWU48" s="451"/>
      <c r="NWV48" s="454"/>
      <c r="NWW48" s="450"/>
      <c r="NWX48" s="456"/>
      <c r="NWY48" s="456"/>
      <c r="NWZ48" s="456"/>
      <c r="NXA48" s="456"/>
      <c r="NXB48" s="271"/>
      <c r="NXC48" s="451"/>
      <c r="NXD48" s="454"/>
      <c r="NXE48" s="451"/>
      <c r="NXF48" s="457"/>
      <c r="NXG48" s="271"/>
      <c r="NXH48" s="451"/>
      <c r="NXI48" s="454"/>
      <c r="NXJ48" s="451"/>
      <c r="NXK48" s="457"/>
      <c r="NXL48" s="451"/>
      <c r="NXM48" s="457"/>
      <c r="NXN48" s="457"/>
      <c r="NXO48" s="457"/>
      <c r="NXP48" s="271"/>
      <c r="NXQ48" s="271"/>
      <c r="NXR48" s="451"/>
      <c r="NXS48" s="454"/>
      <c r="NXT48" s="451"/>
      <c r="NXU48" s="454"/>
      <c r="NXV48" s="458"/>
      <c r="NXW48" s="459"/>
      <c r="NXX48" s="460"/>
      <c r="NXY48" s="461"/>
      <c r="NXZ48" s="462"/>
      <c r="NYA48" s="458"/>
      <c r="NYB48" s="451"/>
      <c r="NYC48" s="463"/>
      <c r="NYD48" s="451"/>
      <c r="NYE48" s="451"/>
      <c r="NYF48" s="453"/>
      <c r="NYH48" s="449"/>
      <c r="NYI48" s="449"/>
      <c r="NYJ48" s="449"/>
      <c r="NYK48" s="450"/>
      <c r="NYL48" s="451"/>
      <c r="NYM48" s="451"/>
      <c r="NYN48" s="451"/>
      <c r="NYO48" s="449"/>
      <c r="NYP48" s="452"/>
      <c r="NYQ48" s="453"/>
      <c r="NYR48" s="454"/>
      <c r="NYS48" s="449"/>
      <c r="NYT48" s="453"/>
      <c r="NYU48" s="453"/>
      <c r="NYV48" s="450"/>
      <c r="NYW48" s="454"/>
      <c r="NYX48" s="455"/>
      <c r="NYY48" s="453"/>
      <c r="NYZ48" s="456"/>
      <c r="NZA48" s="453"/>
      <c r="NZB48" s="456"/>
      <c r="NZC48" s="454"/>
      <c r="NZD48" s="451"/>
      <c r="NZE48" s="454"/>
      <c r="NZF48" s="450"/>
      <c r="NZG48" s="456"/>
      <c r="NZH48" s="456"/>
      <c r="NZI48" s="456"/>
      <c r="NZJ48" s="456"/>
      <c r="NZK48" s="271"/>
      <c r="NZL48" s="451"/>
      <c r="NZM48" s="454"/>
      <c r="NZN48" s="451"/>
      <c r="NZO48" s="457"/>
      <c r="NZP48" s="271"/>
      <c r="NZQ48" s="451"/>
      <c r="NZR48" s="454"/>
      <c r="NZS48" s="451"/>
      <c r="NZT48" s="457"/>
      <c r="NZU48" s="451"/>
      <c r="NZV48" s="457"/>
      <c r="NZW48" s="457"/>
      <c r="NZX48" s="457"/>
      <c r="NZY48" s="271"/>
      <c r="NZZ48" s="271"/>
      <c r="OAA48" s="451"/>
      <c r="OAB48" s="454"/>
      <c r="OAC48" s="451"/>
      <c r="OAD48" s="454"/>
      <c r="OAE48" s="458"/>
      <c r="OAF48" s="459"/>
      <c r="OAG48" s="460"/>
      <c r="OAH48" s="461"/>
      <c r="OAI48" s="462"/>
      <c r="OAJ48" s="458"/>
      <c r="OAK48" s="451"/>
      <c r="OAL48" s="463"/>
      <c r="OAM48" s="451"/>
      <c r="OAN48" s="451"/>
      <c r="OAO48" s="453"/>
      <c r="OAQ48" s="449"/>
      <c r="OAR48" s="449"/>
      <c r="OAS48" s="449"/>
      <c r="OAT48" s="450"/>
      <c r="OAU48" s="451"/>
      <c r="OAV48" s="451"/>
      <c r="OAW48" s="451"/>
      <c r="OAX48" s="449"/>
      <c r="OAY48" s="452"/>
      <c r="OAZ48" s="453"/>
      <c r="OBA48" s="454"/>
      <c r="OBB48" s="449"/>
      <c r="OBC48" s="453"/>
      <c r="OBD48" s="453"/>
      <c r="OBE48" s="450"/>
      <c r="OBF48" s="454"/>
      <c r="OBG48" s="455"/>
      <c r="OBH48" s="453"/>
      <c r="OBI48" s="456"/>
      <c r="OBJ48" s="453"/>
      <c r="OBK48" s="456"/>
      <c r="OBL48" s="454"/>
      <c r="OBM48" s="451"/>
      <c r="OBN48" s="454"/>
      <c r="OBO48" s="450"/>
      <c r="OBP48" s="456"/>
      <c r="OBQ48" s="456"/>
      <c r="OBR48" s="456"/>
      <c r="OBS48" s="456"/>
      <c r="OBT48" s="271"/>
      <c r="OBU48" s="451"/>
      <c r="OBV48" s="454"/>
      <c r="OBW48" s="451"/>
      <c r="OBX48" s="457"/>
      <c r="OBY48" s="271"/>
      <c r="OBZ48" s="451"/>
      <c r="OCA48" s="454"/>
      <c r="OCB48" s="451"/>
      <c r="OCC48" s="457"/>
      <c r="OCD48" s="451"/>
      <c r="OCE48" s="457"/>
      <c r="OCF48" s="457"/>
      <c r="OCG48" s="457"/>
      <c r="OCH48" s="271"/>
      <c r="OCI48" s="271"/>
      <c r="OCJ48" s="451"/>
      <c r="OCK48" s="454"/>
      <c r="OCL48" s="451"/>
      <c r="OCM48" s="454"/>
      <c r="OCN48" s="458"/>
      <c r="OCO48" s="459"/>
      <c r="OCP48" s="460"/>
      <c r="OCQ48" s="461"/>
      <c r="OCR48" s="462"/>
      <c r="OCS48" s="458"/>
      <c r="OCT48" s="451"/>
      <c r="OCU48" s="463"/>
      <c r="OCV48" s="451"/>
      <c r="OCW48" s="451"/>
      <c r="OCX48" s="453"/>
      <c r="OCZ48" s="449"/>
      <c r="ODA48" s="449"/>
      <c r="ODB48" s="449"/>
      <c r="ODC48" s="450"/>
      <c r="ODD48" s="451"/>
      <c r="ODE48" s="451"/>
      <c r="ODF48" s="451"/>
      <c r="ODG48" s="449"/>
      <c r="ODH48" s="452"/>
      <c r="ODI48" s="453"/>
      <c r="ODJ48" s="454"/>
      <c r="ODK48" s="449"/>
      <c r="ODL48" s="453"/>
      <c r="ODM48" s="453"/>
      <c r="ODN48" s="450"/>
      <c r="ODO48" s="454"/>
      <c r="ODP48" s="455"/>
      <c r="ODQ48" s="453"/>
      <c r="ODR48" s="456"/>
      <c r="ODS48" s="453"/>
      <c r="ODT48" s="456"/>
      <c r="ODU48" s="454"/>
      <c r="ODV48" s="451"/>
      <c r="ODW48" s="454"/>
      <c r="ODX48" s="450"/>
      <c r="ODY48" s="456"/>
      <c r="ODZ48" s="456"/>
      <c r="OEA48" s="456"/>
      <c r="OEB48" s="456"/>
      <c r="OEC48" s="271"/>
      <c r="OED48" s="451"/>
      <c r="OEE48" s="454"/>
      <c r="OEF48" s="451"/>
      <c r="OEG48" s="457"/>
      <c r="OEH48" s="271"/>
      <c r="OEI48" s="451"/>
      <c r="OEJ48" s="454"/>
      <c r="OEK48" s="451"/>
      <c r="OEL48" s="457"/>
      <c r="OEM48" s="451"/>
      <c r="OEN48" s="457"/>
      <c r="OEO48" s="457"/>
      <c r="OEP48" s="457"/>
      <c r="OEQ48" s="271"/>
      <c r="OER48" s="271"/>
      <c r="OES48" s="451"/>
      <c r="OET48" s="454"/>
      <c r="OEU48" s="451"/>
      <c r="OEV48" s="454"/>
      <c r="OEW48" s="458"/>
      <c r="OEX48" s="459"/>
      <c r="OEY48" s="460"/>
      <c r="OEZ48" s="461"/>
      <c r="OFA48" s="462"/>
      <c r="OFB48" s="458"/>
      <c r="OFC48" s="451"/>
      <c r="OFD48" s="463"/>
      <c r="OFE48" s="451"/>
      <c r="OFF48" s="451"/>
      <c r="OFG48" s="453"/>
      <c r="OFI48" s="449"/>
      <c r="OFJ48" s="449"/>
      <c r="OFK48" s="449"/>
      <c r="OFL48" s="450"/>
      <c r="OFM48" s="451"/>
      <c r="OFN48" s="451"/>
      <c r="OFO48" s="451"/>
      <c r="OFP48" s="449"/>
      <c r="OFQ48" s="452"/>
      <c r="OFR48" s="453"/>
      <c r="OFS48" s="454"/>
      <c r="OFT48" s="449"/>
      <c r="OFU48" s="453"/>
      <c r="OFV48" s="453"/>
      <c r="OFW48" s="450"/>
      <c r="OFX48" s="454"/>
      <c r="OFY48" s="455"/>
      <c r="OFZ48" s="453"/>
      <c r="OGA48" s="456"/>
      <c r="OGB48" s="453"/>
      <c r="OGC48" s="456"/>
      <c r="OGD48" s="454"/>
      <c r="OGE48" s="451"/>
      <c r="OGF48" s="454"/>
      <c r="OGG48" s="450"/>
      <c r="OGH48" s="456"/>
      <c r="OGI48" s="456"/>
      <c r="OGJ48" s="456"/>
      <c r="OGK48" s="456"/>
      <c r="OGL48" s="271"/>
      <c r="OGM48" s="451"/>
      <c r="OGN48" s="454"/>
      <c r="OGO48" s="451"/>
      <c r="OGP48" s="457"/>
      <c r="OGQ48" s="271"/>
      <c r="OGR48" s="451"/>
      <c r="OGS48" s="454"/>
      <c r="OGT48" s="451"/>
      <c r="OGU48" s="457"/>
      <c r="OGV48" s="451"/>
      <c r="OGW48" s="457"/>
      <c r="OGX48" s="457"/>
      <c r="OGY48" s="457"/>
      <c r="OGZ48" s="271"/>
      <c r="OHA48" s="271"/>
      <c r="OHB48" s="451"/>
      <c r="OHC48" s="454"/>
      <c r="OHD48" s="451"/>
      <c r="OHE48" s="454"/>
      <c r="OHF48" s="458"/>
      <c r="OHG48" s="459"/>
      <c r="OHH48" s="460"/>
      <c r="OHI48" s="461"/>
      <c r="OHJ48" s="462"/>
      <c r="OHK48" s="458"/>
      <c r="OHL48" s="451"/>
      <c r="OHM48" s="463"/>
      <c r="OHN48" s="451"/>
      <c r="OHO48" s="451"/>
      <c r="OHP48" s="453"/>
      <c r="OHR48" s="449"/>
      <c r="OHS48" s="449"/>
      <c r="OHT48" s="449"/>
      <c r="OHU48" s="450"/>
      <c r="OHV48" s="451"/>
      <c r="OHW48" s="451"/>
      <c r="OHX48" s="451"/>
      <c r="OHY48" s="449"/>
      <c r="OHZ48" s="452"/>
      <c r="OIA48" s="453"/>
      <c r="OIB48" s="454"/>
      <c r="OIC48" s="449"/>
      <c r="OID48" s="453"/>
      <c r="OIE48" s="453"/>
      <c r="OIF48" s="450"/>
      <c r="OIG48" s="454"/>
      <c r="OIH48" s="455"/>
      <c r="OII48" s="453"/>
      <c r="OIJ48" s="456"/>
      <c r="OIK48" s="453"/>
      <c r="OIL48" s="456"/>
      <c r="OIM48" s="454"/>
      <c r="OIN48" s="451"/>
      <c r="OIO48" s="454"/>
      <c r="OIP48" s="450"/>
      <c r="OIQ48" s="456"/>
      <c r="OIR48" s="456"/>
      <c r="OIS48" s="456"/>
      <c r="OIT48" s="456"/>
      <c r="OIU48" s="271"/>
      <c r="OIV48" s="451"/>
      <c r="OIW48" s="454"/>
      <c r="OIX48" s="451"/>
      <c r="OIY48" s="457"/>
      <c r="OIZ48" s="271"/>
      <c r="OJA48" s="451"/>
      <c r="OJB48" s="454"/>
      <c r="OJC48" s="451"/>
      <c r="OJD48" s="457"/>
      <c r="OJE48" s="451"/>
      <c r="OJF48" s="457"/>
      <c r="OJG48" s="457"/>
      <c r="OJH48" s="457"/>
      <c r="OJI48" s="271"/>
      <c r="OJJ48" s="271"/>
      <c r="OJK48" s="451"/>
      <c r="OJL48" s="454"/>
      <c r="OJM48" s="451"/>
      <c r="OJN48" s="454"/>
      <c r="OJO48" s="458"/>
      <c r="OJP48" s="459"/>
      <c r="OJQ48" s="460"/>
      <c r="OJR48" s="461"/>
      <c r="OJS48" s="462"/>
      <c r="OJT48" s="458"/>
      <c r="OJU48" s="451"/>
      <c r="OJV48" s="463"/>
      <c r="OJW48" s="451"/>
      <c r="OJX48" s="451"/>
      <c r="OJY48" s="453"/>
      <c r="OKA48" s="449"/>
      <c r="OKB48" s="449"/>
      <c r="OKC48" s="449"/>
      <c r="OKD48" s="450"/>
      <c r="OKE48" s="451"/>
      <c r="OKF48" s="451"/>
      <c r="OKG48" s="451"/>
      <c r="OKH48" s="449"/>
      <c r="OKI48" s="452"/>
      <c r="OKJ48" s="453"/>
      <c r="OKK48" s="454"/>
      <c r="OKL48" s="449"/>
      <c r="OKM48" s="453"/>
      <c r="OKN48" s="453"/>
      <c r="OKO48" s="450"/>
      <c r="OKP48" s="454"/>
      <c r="OKQ48" s="455"/>
      <c r="OKR48" s="453"/>
      <c r="OKS48" s="456"/>
      <c r="OKT48" s="453"/>
      <c r="OKU48" s="456"/>
      <c r="OKV48" s="454"/>
      <c r="OKW48" s="451"/>
      <c r="OKX48" s="454"/>
      <c r="OKY48" s="450"/>
      <c r="OKZ48" s="456"/>
      <c r="OLA48" s="456"/>
      <c r="OLB48" s="456"/>
      <c r="OLC48" s="456"/>
      <c r="OLD48" s="271"/>
      <c r="OLE48" s="451"/>
      <c r="OLF48" s="454"/>
      <c r="OLG48" s="451"/>
      <c r="OLH48" s="457"/>
      <c r="OLI48" s="271"/>
      <c r="OLJ48" s="451"/>
      <c r="OLK48" s="454"/>
      <c r="OLL48" s="451"/>
      <c r="OLM48" s="457"/>
      <c r="OLN48" s="451"/>
      <c r="OLO48" s="457"/>
      <c r="OLP48" s="457"/>
      <c r="OLQ48" s="457"/>
      <c r="OLR48" s="271"/>
      <c r="OLS48" s="271"/>
      <c r="OLT48" s="451"/>
      <c r="OLU48" s="454"/>
      <c r="OLV48" s="451"/>
      <c r="OLW48" s="454"/>
      <c r="OLX48" s="458"/>
      <c r="OLY48" s="459"/>
      <c r="OLZ48" s="460"/>
      <c r="OMA48" s="461"/>
      <c r="OMB48" s="462"/>
      <c r="OMC48" s="458"/>
      <c r="OMD48" s="451"/>
      <c r="OME48" s="463"/>
      <c r="OMF48" s="451"/>
      <c r="OMG48" s="451"/>
      <c r="OMH48" s="453"/>
      <c r="OMJ48" s="449"/>
      <c r="OMK48" s="449"/>
      <c r="OML48" s="449"/>
      <c r="OMM48" s="450"/>
      <c r="OMN48" s="451"/>
      <c r="OMO48" s="451"/>
      <c r="OMP48" s="451"/>
      <c r="OMQ48" s="449"/>
      <c r="OMR48" s="452"/>
      <c r="OMS48" s="453"/>
      <c r="OMT48" s="454"/>
      <c r="OMU48" s="449"/>
      <c r="OMV48" s="453"/>
      <c r="OMW48" s="453"/>
      <c r="OMX48" s="450"/>
      <c r="OMY48" s="454"/>
      <c r="OMZ48" s="455"/>
      <c r="ONA48" s="453"/>
      <c r="ONB48" s="456"/>
      <c r="ONC48" s="453"/>
      <c r="OND48" s="456"/>
      <c r="ONE48" s="454"/>
      <c r="ONF48" s="451"/>
      <c r="ONG48" s="454"/>
      <c r="ONH48" s="450"/>
      <c r="ONI48" s="456"/>
      <c r="ONJ48" s="456"/>
      <c r="ONK48" s="456"/>
      <c r="ONL48" s="456"/>
      <c r="ONM48" s="271"/>
      <c r="ONN48" s="451"/>
      <c r="ONO48" s="454"/>
      <c r="ONP48" s="451"/>
      <c r="ONQ48" s="457"/>
      <c r="ONR48" s="271"/>
      <c r="ONS48" s="451"/>
      <c r="ONT48" s="454"/>
      <c r="ONU48" s="451"/>
      <c r="ONV48" s="457"/>
      <c r="ONW48" s="451"/>
      <c r="ONX48" s="457"/>
      <c r="ONY48" s="457"/>
      <c r="ONZ48" s="457"/>
      <c r="OOA48" s="271"/>
      <c r="OOB48" s="271"/>
      <c r="OOC48" s="451"/>
      <c r="OOD48" s="454"/>
      <c r="OOE48" s="451"/>
      <c r="OOF48" s="454"/>
      <c r="OOG48" s="458"/>
      <c r="OOH48" s="459"/>
      <c r="OOI48" s="460"/>
      <c r="OOJ48" s="461"/>
      <c r="OOK48" s="462"/>
      <c r="OOL48" s="458"/>
      <c r="OOM48" s="451"/>
      <c r="OON48" s="463"/>
      <c r="OOO48" s="451"/>
      <c r="OOP48" s="451"/>
      <c r="OOQ48" s="453"/>
      <c r="OOS48" s="449"/>
      <c r="OOT48" s="449"/>
      <c r="OOU48" s="449"/>
      <c r="OOV48" s="450"/>
      <c r="OOW48" s="451"/>
      <c r="OOX48" s="451"/>
      <c r="OOY48" s="451"/>
      <c r="OOZ48" s="449"/>
      <c r="OPA48" s="452"/>
      <c r="OPB48" s="453"/>
      <c r="OPC48" s="454"/>
      <c r="OPD48" s="449"/>
      <c r="OPE48" s="453"/>
      <c r="OPF48" s="453"/>
      <c r="OPG48" s="450"/>
      <c r="OPH48" s="454"/>
      <c r="OPI48" s="455"/>
      <c r="OPJ48" s="453"/>
      <c r="OPK48" s="456"/>
      <c r="OPL48" s="453"/>
      <c r="OPM48" s="456"/>
      <c r="OPN48" s="454"/>
      <c r="OPO48" s="451"/>
      <c r="OPP48" s="454"/>
      <c r="OPQ48" s="450"/>
      <c r="OPR48" s="456"/>
      <c r="OPS48" s="456"/>
      <c r="OPT48" s="456"/>
      <c r="OPU48" s="456"/>
      <c r="OPV48" s="271"/>
      <c r="OPW48" s="451"/>
      <c r="OPX48" s="454"/>
      <c r="OPY48" s="451"/>
      <c r="OPZ48" s="457"/>
      <c r="OQA48" s="271"/>
      <c r="OQB48" s="451"/>
      <c r="OQC48" s="454"/>
      <c r="OQD48" s="451"/>
      <c r="OQE48" s="457"/>
      <c r="OQF48" s="451"/>
      <c r="OQG48" s="457"/>
      <c r="OQH48" s="457"/>
      <c r="OQI48" s="457"/>
      <c r="OQJ48" s="271"/>
      <c r="OQK48" s="271"/>
      <c r="OQL48" s="451"/>
      <c r="OQM48" s="454"/>
      <c r="OQN48" s="451"/>
      <c r="OQO48" s="454"/>
      <c r="OQP48" s="458"/>
      <c r="OQQ48" s="459"/>
      <c r="OQR48" s="460"/>
      <c r="OQS48" s="461"/>
      <c r="OQT48" s="462"/>
      <c r="OQU48" s="458"/>
      <c r="OQV48" s="451"/>
      <c r="OQW48" s="463"/>
      <c r="OQX48" s="451"/>
      <c r="OQY48" s="451"/>
      <c r="OQZ48" s="453"/>
      <c r="ORB48" s="449"/>
      <c r="ORC48" s="449"/>
      <c r="ORD48" s="449"/>
      <c r="ORE48" s="450"/>
      <c r="ORF48" s="451"/>
      <c r="ORG48" s="451"/>
      <c r="ORH48" s="451"/>
      <c r="ORI48" s="449"/>
      <c r="ORJ48" s="452"/>
      <c r="ORK48" s="453"/>
      <c r="ORL48" s="454"/>
      <c r="ORM48" s="449"/>
      <c r="ORN48" s="453"/>
      <c r="ORO48" s="453"/>
      <c r="ORP48" s="450"/>
      <c r="ORQ48" s="454"/>
      <c r="ORR48" s="455"/>
      <c r="ORS48" s="453"/>
      <c r="ORT48" s="456"/>
      <c r="ORU48" s="453"/>
      <c r="ORV48" s="456"/>
      <c r="ORW48" s="454"/>
      <c r="ORX48" s="451"/>
      <c r="ORY48" s="454"/>
      <c r="ORZ48" s="450"/>
      <c r="OSA48" s="456"/>
      <c r="OSB48" s="456"/>
      <c r="OSC48" s="456"/>
      <c r="OSD48" s="456"/>
      <c r="OSE48" s="271"/>
      <c r="OSF48" s="451"/>
      <c r="OSG48" s="454"/>
      <c r="OSH48" s="451"/>
      <c r="OSI48" s="457"/>
      <c r="OSJ48" s="271"/>
      <c r="OSK48" s="451"/>
      <c r="OSL48" s="454"/>
      <c r="OSM48" s="451"/>
      <c r="OSN48" s="457"/>
      <c r="OSO48" s="451"/>
      <c r="OSP48" s="457"/>
      <c r="OSQ48" s="457"/>
      <c r="OSR48" s="457"/>
      <c r="OSS48" s="271"/>
      <c r="OST48" s="271"/>
      <c r="OSU48" s="451"/>
      <c r="OSV48" s="454"/>
      <c r="OSW48" s="451"/>
      <c r="OSX48" s="454"/>
      <c r="OSY48" s="458"/>
      <c r="OSZ48" s="459"/>
      <c r="OTA48" s="460"/>
      <c r="OTB48" s="461"/>
      <c r="OTC48" s="462"/>
      <c r="OTD48" s="458"/>
      <c r="OTE48" s="451"/>
      <c r="OTF48" s="463"/>
      <c r="OTG48" s="451"/>
      <c r="OTH48" s="451"/>
      <c r="OTI48" s="453"/>
      <c r="OTK48" s="449"/>
      <c r="OTL48" s="449"/>
      <c r="OTM48" s="449"/>
      <c r="OTN48" s="450"/>
      <c r="OTO48" s="451"/>
      <c r="OTP48" s="451"/>
      <c r="OTQ48" s="451"/>
      <c r="OTR48" s="449"/>
      <c r="OTS48" s="452"/>
      <c r="OTT48" s="453"/>
      <c r="OTU48" s="454"/>
      <c r="OTV48" s="449"/>
      <c r="OTW48" s="453"/>
      <c r="OTX48" s="453"/>
      <c r="OTY48" s="450"/>
      <c r="OTZ48" s="454"/>
      <c r="OUA48" s="455"/>
      <c r="OUB48" s="453"/>
      <c r="OUC48" s="456"/>
      <c r="OUD48" s="453"/>
      <c r="OUE48" s="456"/>
      <c r="OUF48" s="454"/>
      <c r="OUG48" s="451"/>
      <c r="OUH48" s="454"/>
      <c r="OUI48" s="450"/>
      <c r="OUJ48" s="456"/>
      <c r="OUK48" s="456"/>
      <c r="OUL48" s="456"/>
      <c r="OUM48" s="456"/>
      <c r="OUN48" s="271"/>
      <c r="OUO48" s="451"/>
      <c r="OUP48" s="454"/>
      <c r="OUQ48" s="451"/>
      <c r="OUR48" s="457"/>
      <c r="OUS48" s="271"/>
      <c r="OUT48" s="451"/>
      <c r="OUU48" s="454"/>
      <c r="OUV48" s="451"/>
      <c r="OUW48" s="457"/>
      <c r="OUX48" s="451"/>
      <c r="OUY48" s="457"/>
      <c r="OUZ48" s="457"/>
      <c r="OVA48" s="457"/>
      <c r="OVB48" s="271"/>
      <c r="OVC48" s="271"/>
      <c r="OVD48" s="451"/>
      <c r="OVE48" s="454"/>
      <c r="OVF48" s="451"/>
      <c r="OVG48" s="454"/>
      <c r="OVH48" s="458"/>
      <c r="OVI48" s="459"/>
      <c r="OVJ48" s="460"/>
      <c r="OVK48" s="461"/>
      <c r="OVL48" s="462"/>
      <c r="OVM48" s="458"/>
      <c r="OVN48" s="451"/>
      <c r="OVO48" s="463"/>
      <c r="OVP48" s="451"/>
      <c r="OVQ48" s="451"/>
      <c r="OVR48" s="453"/>
      <c r="OVT48" s="449"/>
      <c r="OVU48" s="449"/>
      <c r="OVV48" s="449"/>
      <c r="OVW48" s="450"/>
      <c r="OVX48" s="451"/>
      <c r="OVY48" s="451"/>
      <c r="OVZ48" s="451"/>
      <c r="OWA48" s="449"/>
      <c r="OWB48" s="452"/>
      <c r="OWC48" s="453"/>
      <c r="OWD48" s="454"/>
      <c r="OWE48" s="449"/>
      <c r="OWF48" s="453"/>
      <c r="OWG48" s="453"/>
      <c r="OWH48" s="450"/>
      <c r="OWI48" s="454"/>
      <c r="OWJ48" s="455"/>
      <c r="OWK48" s="453"/>
      <c r="OWL48" s="456"/>
      <c r="OWM48" s="453"/>
      <c r="OWN48" s="456"/>
      <c r="OWO48" s="454"/>
      <c r="OWP48" s="451"/>
      <c r="OWQ48" s="454"/>
      <c r="OWR48" s="450"/>
      <c r="OWS48" s="456"/>
      <c r="OWT48" s="456"/>
      <c r="OWU48" s="456"/>
      <c r="OWV48" s="456"/>
      <c r="OWW48" s="271"/>
      <c r="OWX48" s="451"/>
      <c r="OWY48" s="454"/>
      <c r="OWZ48" s="451"/>
      <c r="OXA48" s="457"/>
      <c r="OXB48" s="271"/>
      <c r="OXC48" s="451"/>
      <c r="OXD48" s="454"/>
      <c r="OXE48" s="451"/>
      <c r="OXF48" s="457"/>
      <c r="OXG48" s="451"/>
      <c r="OXH48" s="457"/>
      <c r="OXI48" s="457"/>
      <c r="OXJ48" s="457"/>
      <c r="OXK48" s="271"/>
      <c r="OXL48" s="271"/>
      <c r="OXM48" s="451"/>
      <c r="OXN48" s="454"/>
      <c r="OXO48" s="451"/>
      <c r="OXP48" s="454"/>
      <c r="OXQ48" s="458"/>
      <c r="OXR48" s="459"/>
      <c r="OXS48" s="460"/>
      <c r="OXT48" s="461"/>
      <c r="OXU48" s="462"/>
      <c r="OXV48" s="458"/>
      <c r="OXW48" s="451"/>
      <c r="OXX48" s="463"/>
      <c r="OXY48" s="451"/>
      <c r="OXZ48" s="451"/>
      <c r="OYA48" s="453"/>
      <c r="OYC48" s="449"/>
      <c r="OYD48" s="449"/>
      <c r="OYE48" s="449"/>
      <c r="OYF48" s="450"/>
      <c r="OYG48" s="451"/>
      <c r="OYH48" s="451"/>
      <c r="OYI48" s="451"/>
      <c r="OYJ48" s="449"/>
      <c r="OYK48" s="452"/>
      <c r="OYL48" s="453"/>
      <c r="OYM48" s="454"/>
      <c r="OYN48" s="449"/>
      <c r="OYO48" s="453"/>
      <c r="OYP48" s="453"/>
      <c r="OYQ48" s="450"/>
      <c r="OYR48" s="454"/>
      <c r="OYS48" s="455"/>
      <c r="OYT48" s="453"/>
      <c r="OYU48" s="456"/>
      <c r="OYV48" s="453"/>
      <c r="OYW48" s="456"/>
      <c r="OYX48" s="454"/>
      <c r="OYY48" s="451"/>
      <c r="OYZ48" s="454"/>
      <c r="OZA48" s="450"/>
      <c r="OZB48" s="456"/>
      <c r="OZC48" s="456"/>
      <c r="OZD48" s="456"/>
      <c r="OZE48" s="456"/>
      <c r="OZF48" s="271"/>
      <c r="OZG48" s="451"/>
      <c r="OZH48" s="454"/>
      <c r="OZI48" s="451"/>
      <c r="OZJ48" s="457"/>
      <c r="OZK48" s="271"/>
      <c r="OZL48" s="451"/>
      <c r="OZM48" s="454"/>
      <c r="OZN48" s="451"/>
      <c r="OZO48" s="457"/>
      <c r="OZP48" s="451"/>
      <c r="OZQ48" s="457"/>
      <c r="OZR48" s="457"/>
      <c r="OZS48" s="457"/>
      <c r="OZT48" s="271"/>
      <c r="OZU48" s="271"/>
      <c r="OZV48" s="451"/>
      <c r="OZW48" s="454"/>
      <c r="OZX48" s="451"/>
      <c r="OZY48" s="454"/>
      <c r="OZZ48" s="458"/>
      <c r="PAA48" s="459"/>
      <c r="PAB48" s="460"/>
      <c r="PAC48" s="461"/>
      <c r="PAD48" s="462"/>
      <c r="PAE48" s="458"/>
      <c r="PAF48" s="451"/>
      <c r="PAG48" s="463"/>
      <c r="PAH48" s="451"/>
      <c r="PAI48" s="451"/>
      <c r="PAJ48" s="453"/>
      <c r="PAL48" s="449"/>
      <c r="PAM48" s="449"/>
      <c r="PAN48" s="449"/>
      <c r="PAO48" s="450"/>
      <c r="PAP48" s="451"/>
      <c r="PAQ48" s="451"/>
      <c r="PAR48" s="451"/>
      <c r="PAS48" s="449"/>
      <c r="PAT48" s="452"/>
      <c r="PAU48" s="453"/>
      <c r="PAV48" s="454"/>
      <c r="PAW48" s="449"/>
      <c r="PAX48" s="453"/>
      <c r="PAY48" s="453"/>
      <c r="PAZ48" s="450"/>
      <c r="PBA48" s="454"/>
      <c r="PBB48" s="455"/>
      <c r="PBC48" s="453"/>
      <c r="PBD48" s="456"/>
      <c r="PBE48" s="453"/>
      <c r="PBF48" s="456"/>
      <c r="PBG48" s="454"/>
      <c r="PBH48" s="451"/>
      <c r="PBI48" s="454"/>
      <c r="PBJ48" s="450"/>
      <c r="PBK48" s="456"/>
      <c r="PBL48" s="456"/>
      <c r="PBM48" s="456"/>
      <c r="PBN48" s="456"/>
      <c r="PBO48" s="271"/>
      <c r="PBP48" s="451"/>
      <c r="PBQ48" s="454"/>
      <c r="PBR48" s="451"/>
      <c r="PBS48" s="457"/>
      <c r="PBT48" s="271"/>
      <c r="PBU48" s="451"/>
      <c r="PBV48" s="454"/>
      <c r="PBW48" s="451"/>
      <c r="PBX48" s="457"/>
      <c r="PBY48" s="451"/>
      <c r="PBZ48" s="457"/>
      <c r="PCA48" s="457"/>
      <c r="PCB48" s="457"/>
      <c r="PCC48" s="271"/>
      <c r="PCD48" s="271"/>
      <c r="PCE48" s="451"/>
      <c r="PCF48" s="454"/>
      <c r="PCG48" s="451"/>
      <c r="PCH48" s="454"/>
      <c r="PCI48" s="458"/>
      <c r="PCJ48" s="459"/>
      <c r="PCK48" s="460"/>
      <c r="PCL48" s="461"/>
      <c r="PCM48" s="462"/>
      <c r="PCN48" s="458"/>
      <c r="PCO48" s="451"/>
      <c r="PCP48" s="463"/>
      <c r="PCQ48" s="451"/>
      <c r="PCR48" s="451"/>
      <c r="PCS48" s="453"/>
      <c r="PCU48" s="449"/>
      <c r="PCV48" s="449"/>
      <c r="PCW48" s="449"/>
      <c r="PCX48" s="450"/>
      <c r="PCY48" s="451"/>
      <c r="PCZ48" s="451"/>
      <c r="PDA48" s="451"/>
      <c r="PDB48" s="449"/>
      <c r="PDC48" s="452"/>
      <c r="PDD48" s="453"/>
      <c r="PDE48" s="454"/>
      <c r="PDF48" s="449"/>
      <c r="PDG48" s="453"/>
      <c r="PDH48" s="453"/>
      <c r="PDI48" s="450"/>
      <c r="PDJ48" s="454"/>
      <c r="PDK48" s="455"/>
      <c r="PDL48" s="453"/>
      <c r="PDM48" s="456"/>
      <c r="PDN48" s="453"/>
      <c r="PDO48" s="456"/>
      <c r="PDP48" s="454"/>
      <c r="PDQ48" s="451"/>
      <c r="PDR48" s="454"/>
      <c r="PDS48" s="450"/>
      <c r="PDT48" s="456"/>
      <c r="PDU48" s="456"/>
      <c r="PDV48" s="456"/>
      <c r="PDW48" s="456"/>
      <c r="PDX48" s="271"/>
      <c r="PDY48" s="451"/>
      <c r="PDZ48" s="454"/>
      <c r="PEA48" s="451"/>
      <c r="PEB48" s="457"/>
      <c r="PEC48" s="271"/>
      <c r="PED48" s="451"/>
      <c r="PEE48" s="454"/>
      <c r="PEF48" s="451"/>
      <c r="PEG48" s="457"/>
      <c r="PEH48" s="451"/>
      <c r="PEI48" s="457"/>
      <c r="PEJ48" s="457"/>
      <c r="PEK48" s="457"/>
      <c r="PEL48" s="271"/>
      <c r="PEM48" s="271"/>
      <c r="PEN48" s="451"/>
      <c r="PEO48" s="454"/>
      <c r="PEP48" s="451"/>
      <c r="PEQ48" s="454"/>
      <c r="PER48" s="458"/>
      <c r="PES48" s="459"/>
      <c r="PET48" s="460"/>
      <c r="PEU48" s="461"/>
      <c r="PEV48" s="462"/>
      <c r="PEW48" s="458"/>
      <c r="PEX48" s="451"/>
      <c r="PEY48" s="463"/>
      <c r="PEZ48" s="451"/>
      <c r="PFA48" s="451"/>
      <c r="PFB48" s="453"/>
      <c r="PFD48" s="449"/>
      <c r="PFE48" s="449"/>
      <c r="PFF48" s="449"/>
      <c r="PFG48" s="450"/>
      <c r="PFH48" s="451"/>
      <c r="PFI48" s="451"/>
      <c r="PFJ48" s="451"/>
      <c r="PFK48" s="449"/>
      <c r="PFL48" s="452"/>
      <c r="PFM48" s="453"/>
      <c r="PFN48" s="454"/>
      <c r="PFO48" s="449"/>
      <c r="PFP48" s="453"/>
      <c r="PFQ48" s="453"/>
      <c r="PFR48" s="450"/>
      <c r="PFS48" s="454"/>
      <c r="PFT48" s="455"/>
      <c r="PFU48" s="453"/>
      <c r="PFV48" s="456"/>
      <c r="PFW48" s="453"/>
      <c r="PFX48" s="456"/>
      <c r="PFY48" s="454"/>
      <c r="PFZ48" s="451"/>
      <c r="PGA48" s="454"/>
      <c r="PGB48" s="450"/>
      <c r="PGC48" s="456"/>
      <c r="PGD48" s="456"/>
      <c r="PGE48" s="456"/>
      <c r="PGF48" s="456"/>
      <c r="PGG48" s="271"/>
      <c r="PGH48" s="451"/>
      <c r="PGI48" s="454"/>
      <c r="PGJ48" s="451"/>
      <c r="PGK48" s="457"/>
      <c r="PGL48" s="271"/>
      <c r="PGM48" s="451"/>
      <c r="PGN48" s="454"/>
      <c r="PGO48" s="451"/>
      <c r="PGP48" s="457"/>
      <c r="PGQ48" s="451"/>
      <c r="PGR48" s="457"/>
      <c r="PGS48" s="457"/>
      <c r="PGT48" s="457"/>
      <c r="PGU48" s="271"/>
      <c r="PGV48" s="271"/>
      <c r="PGW48" s="451"/>
      <c r="PGX48" s="454"/>
      <c r="PGY48" s="451"/>
      <c r="PGZ48" s="454"/>
      <c r="PHA48" s="458"/>
      <c r="PHB48" s="459"/>
      <c r="PHC48" s="460"/>
      <c r="PHD48" s="461"/>
      <c r="PHE48" s="462"/>
      <c r="PHF48" s="458"/>
      <c r="PHG48" s="451"/>
      <c r="PHH48" s="463"/>
      <c r="PHI48" s="451"/>
      <c r="PHJ48" s="451"/>
      <c r="PHK48" s="453"/>
      <c r="PHM48" s="449"/>
      <c r="PHN48" s="449"/>
      <c r="PHO48" s="449"/>
      <c r="PHP48" s="450"/>
      <c r="PHQ48" s="451"/>
      <c r="PHR48" s="451"/>
      <c r="PHS48" s="451"/>
      <c r="PHT48" s="449"/>
      <c r="PHU48" s="452"/>
      <c r="PHV48" s="453"/>
      <c r="PHW48" s="454"/>
      <c r="PHX48" s="449"/>
      <c r="PHY48" s="453"/>
      <c r="PHZ48" s="453"/>
      <c r="PIA48" s="450"/>
      <c r="PIB48" s="454"/>
      <c r="PIC48" s="455"/>
      <c r="PID48" s="453"/>
      <c r="PIE48" s="456"/>
      <c r="PIF48" s="453"/>
      <c r="PIG48" s="456"/>
      <c r="PIH48" s="454"/>
      <c r="PII48" s="451"/>
      <c r="PIJ48" s="454"/>
      <c r="PIK48" s="450"/>
      <c r="PIL48" s="456"/>
      <c r="PIM48" s="456"/>
      <c r="PIN48" s="456"/>
      <c r="PIO48" s="456"/>
      <c r="PIP48" s="271"/>
      <c r="PIQ48" s="451"/>
      <c r="PIR48" s="454"/>
      <c r="PIS48" s="451"/>
      <c r="PIT48" s="457"/>
      <c r="PIU48" s="271"/>
      <c r="PIV48" s="451"/>
      <c r="PIW48" s="454"/>
      <c r="PIX48" s="451"/>
      <c r="PIY48" s="457"/>
      <c r="PIZ48" s="451"/>
      <c r="PJA48" s="457"/>
      <c r="PJB48" s="457"/>
      <c r="PJC48" s="457"/>
      <c r="PJD48" s="271"/>
      <c r="PJE48" s="271"/>
      <c r="PJF48" s="451"/>
      <c r="PJG48" s="454"/>
      <c r="PJH48" s="451"/>
      <c r="PJI48" s="454"/>
      <c r="PJJ48" s="458"/>
      <c r="PJK48" s="459"/>
      <c r="PJL48" s="460"/>
      <c r="PJM48" s="461"/>
      <c r="PJN48" s="462"/>
      <c r="PJO48" s="458"/>
      <c r="PJP48" s="451"/>
      <c r="PJQ48" s="463"/>
      <c r="PJR48" s="451"/>
      <c r="PJS48" s="451"/>
      <c r="PJT48" s="453"/>
      <c r="PJV48" s="449"/>
      <c r="PJW48" s="449"/>
      <c r="PJX48" s="449"/>
      <c r="PJY48" s="450"/>
      <c r="PJZ48" s="451"/>
      <c r="PKA48" s="451"/>
      <c r="PKB48" s="451"/>
      <c r="PKC48" s="449"/>
      <c r="PKD48" s="452"/>
      <c r="PKE48" s="453"/>
      <c r="PKF48" s="454"/>
      <c r="PKG48" s="449"/>
      <c r="PKH48" s="453"/>
      <c r="PKI48" s="453"/>
      <c r="PKJ48" s="450"/>
      <c r="PKK48" s="454"/>
      <c r="PKL48" s="455"/>
      <c r="PKM48" s="453"/>
      <c r="PKN48" s="456"/>
      <c r="PKO48" s="453"/>
      <c r="PKP48" s="456"/>
      <c r="PKQ48" s="454"/>
      <c r="PKR48" s="451"/>
      <c r="PKS48" s="454"/>
      <c r="PKT48" s="450"/>
      <c r="PKU48" s="456"/>
      <c r="PKV48" s="456"/>
      <c r="PKW48" s="456"/>
      <c r="PKX48" s="456"/>
      <c r="PKY48" s="271"/>
      <c r="PKZ48" s="451"/>
      <c r="PLA48" s="454"/>
      <c r="PLB48" s="451"/>
      <c r="PLC48" s="457"/>
      <c r="PLD48" s="271"/>
      <c r="PLE48" s="451"/>
      <c r="PLF48" s="454"/>
      <c r="PLG48" s="451"/>
      <c r="PLH48" s="457"/>
      <c r="PLI48" s="451"/>
      <c r="PLJ48" s="457"/>
      <c r="PLK48" s="457"/>
      <c r="PLL48" s="457"/>
      <c r="PLM48" s="271"/>
      <c r="PLN48" s="271"/>
      <c r="PLO48" s="451"/>
      <c r="PLP48" s="454"/>
      <c r="PLQ48" s="451"/>
      <c r="PLR48" s="454"/>
      <c r="PLS48" s="458"/>
      <c r="PLT48" s="459"/>
      <c r="PLU48" s="460"/>
      <c r="PLV48" s="461"/>
      <c r="PLW48" s="462"/>
      <c r="PLX48" s="458"/>
      <c r="PLY48" s="451"/>
      <c r="PLZ48" s="463"/>
      <c r="PMA48" s="451"/>
      <c r="PMB48" s="451"/>
      <c r="PMC48" s="453"/>
      <c r="PME48" s="449"/>
      <c r="PMF48" s="449"/>
      <c r="PMG48" s="449"/>
      <c r="PMH48" s="450"/>
      <c r="PMI48" s="451"/>
      <c r="PMJ48" s="451"/>
      <c r="PMK48" s="451"/>
      <c r="PML48" s="449"/>
      <c r="PMM48" s="452"/>
      <c r="PMN48" s="453"/>
      <c r="PMO48" s="454"/>
      <c r="PMP48" s="449"/>
      <c r="PMQ48" s="453"/>
      <c r="PMR48" s="453"/>
      <c r="PMS48" s="450"/>
      <c r="PMT48" s="454"/>
      <c r="PMU48" s="455"/>
      <c r="PMV48" s="453"/>
      <c r="PMW48" s="456"/>
      <c r="PMX48" s="453"/>
      <c r="PMY48" s="456"/>
      <c r="PMZ48" s="454"/>
      <c r="PNA48" s="451"/>
      <c r="PNB48" s="454"/>
      <c r="PNC48" s="450"/>
      <c r="PND48" s="456"/>
      <c r="PNE48" s="456"/>
      <c r="PNF48" s="456"/>
      <c r="PNG48" s="456"/>
      <c r="PNH48" s="271"/>
      <c r="PNI48" s="451"/>
      <c r="PNJ48" s="454"/>
      <c r="PNK48" s="451"/>
      <c r="PNL48" s="457"/>
      <c r="PNM48" s="271"/>
      <c r="PNN48" s="451"/>
      <c r="PNO48" s="454"/>
      <c r="PNP48" s="451"/>
      <c r="PNQ48" s="457"/>
      <c r="PNR48" s="451"/>
      <c r="PNS48" s="457"/>
      <c r="PNT48" s="457"/>
      <c r="PNU48" s="457"/>
      <c r="PNV48" s="271"/>
      <c r="PNW48" s="271"/>
      <c r="PNX48" s="451"/>
      <c r="PNY48" s="454"/>
      <c r="PNZ48" s="451"/>
      <c r="POA48" s="454"/>
      <c r="POB48" s="458"/>
      <c r="POC48" s="459"/>
      <c r="POD48" s="460"/>
      <c r="POE48" s="461"/>
      <c r="POF48" s="462"/>
      <c r="POG48" s="458"/>
      <c r="POH48" s="451"/>
      <c r="POI48" s="463"/>
      <c r="POJ48" s="451"/>
      <c r="POK48" s="451"/>
      <c r="POL48" s="453"/>
      <c r="PON48" s="449"/>
      <c r="POO48" s="449"/>
      <c r="POP48" s="449"/>
      <c r="POQ48" s="450"/>
      <c r="POR48" s="451"/>
      <c r="POS48" s="451"/>
      <c r="POT48" s="451"/>
      <c r="POU48" s="449"/>
      <c r="POV48" s="452"/>
      <c r="POW48" s="453"/>
      <c r="POX48" s="454"/>
      <c r="POY48" s="449"/>
      <c r="POZ48" s="453"/>
      <c r="PPA48" s="453"/>
      <c r="PPB48" s="450"/>
      <c r="PPC48" s="454"/>
      <c r="PPD48" s="455"/>
      <c r="PPE48" s="453"/>
      <c r="PPF48" s="456"/>
      <c r="PPG48" s="453"/>
      <c r="PPH48" s="456"/>
      <c r="PPI48" s="454"/>
      <c r="PPJ48" s="451"/>
      <c r="PPK48" s="454"/>
      <c r="PPL48" s="450"/>
      <c r="PPM48" s="456"/>
      <c r="PPN48" s="456"/>
      <c r="PPO48" s="456"/>
      <c r="PPP48" s="456"/>
      <c r="PPQ48" s="271"/>
      <c r="PPR48" s="451"/>
      <c r="PPS48" s="454"/>
      <c r="PPT48" s="451"/>
      <c r="PPU48" s="457"/>
      <c r="PPV48" s="271"/>
      <c r="PPW48" s="451"/>
      <c r="PPX48" s="454"/>
      <c r="PPY48" s="451"/>
      <c r="PPZ48" s="457"/>
      <c r="PQA48" s="451"/>
      <c r="PQB48" s="457"/>
      <c r="PQC48" s="457"/>
      <c r="PQD48" s="457"/>
      <c r="PQE48" s="271"/>
      <c r="PQF48" s="271"/>
      <c r="PQG48" s="451"/>
      <c r="PQH48" s="454"/>
      <c r="PQI48" s="451"/>
      <c r="PQJ48" s="454"/>
      <c r="PQK48" s="458"/>
      <c r="PQL48" s="459"/>
      <c r="PQM48" s="460"/>
      <c r="PQN48" s="461"/>
      <c r="PQO48" s="462"/>
      <c r="PQP48" s="458"/>
      <c r="PQQ48" s="451"/>
      <c r="PQR48" s="463"/>
      <c r="PQS48" s="451"/>
      <c r="PQT48" s="451"/>
      <c r="PQU48" s="453"/>
      <c r="PQW48" s="449"/>
      <c r="PQX48" s="449"/>
      <c r="PQY48" s="449"/>
      <c r="PQZ48" s="450"/>
      <c r="PRA48" s="451"/>
      <c r="PRB48" s="451"/>
      <c r="PRC48" s="451"/>
      <c r="PRD48" s="449"/>
      <c r="PRE48" s="452"/>
      <c r="PRF48" s="453"/>
      <c r="PRG48" s="454"/>
      <c r="PRH48" s="449"/>
      <c r="PRI48" s="453"/>
      <c r="PRJ48" s="453"/>
      <c r="PRK48" s="450"/>
      <c r="PRL48" s="454"/>
      <c r="PRM48" s="455"/>
      <c r="PRN48" s="453"/>
      <c r="PRO48" s="456"/>
      <c r="PRP48" s="453"/>
      <c r="PRQ48" s="456"/>
      <c r="PRR48" s="454"/>
      <c r="PRS48" s="451"/>
      <c r="PRT48" s="454"/>
      <c r="PRU48" s="450"/>
      <c r="PRV48" s="456"/>
      <c r="PRW48" s="456"/>
      <c r="PRX48" s="456"/>
      <c r="PRY48" s="456"/>
      <c r="PRZ48" s="271"/>
      <c r="PSA48" s="451"/>
      <c r="PSB48" s="454"/>
      <c r="PSC48" s="451"/>
      <c r="PSD48" s="457"/>
      <c r="PSE48" s="271"/>
      <c r="PSF48" s="451"/>
      <c r="PSG48" s="454"/>
      <c r="PSH48" s="451"/>
      <c r="PSI48" s="457"/>
      <c r="PSJ48" s="451"/>
      <c r="PSK48" s="457"/>
      <c r="PSL48" s="457"/>
      <c r="PSM48" s="457"/>
      <c r="PSN48" s="271"/>
      <c r="PSO48" s="271"/>
      <c r="PSP48" s="451"/>
      <c r="PSQ48" s="454"/>
      <c r="PSR48" s="451"/>
      <c r="PSS48" s="454"/>
      <c r="PST48" s="458"/>
      <c r="PSU48" s="459"/>
      <c r="PSV48" s="460"/>
      <c r="PSW48" s="461"/>
      <c r="PSX48" s="462"/>
      <c r="PSY48" s="458"/>
      <c r="PSZ48" s="451"/>
      <c r="PTA48" s="463"/>
      <c r="PTB48" s="451"/>
      <c r="PTC48" s="451"/>
      <c r="PTD48" s="453"/>
      <c r="PTF48" s="449"/>
      <c r="PTG48" s="449"/>
      <c r="PTH48" s="449"/>
      <c r="PTI48" s="450"/>
      <c r="PTJ48" s="451"/>
      <c r="PTK48" s="451"/>
      <c r="PTL48" s="451"/>
      <c r="PTM48" s="449"/>
      <c r="PTN48" s="452"/>
      <c r="PTO48" s="453"/>
      <c r="PTP48" s="454"/>
      <c r="PTQ48" s="449"/>
      <c r="PTR48" s="453"/>
      <c r="PTS48" s="453"/>
      <c r="PTT48" s="450"/>
      <c r="PTU48" s="454"/>
      <c r="PTV48" s="455"/>
      <c r="PTW48" s="453"/>
      <c r="PTX48" s="456"/>
      <c r="PTY48" s="453"/>
      <c r="PTZ48" s="456"/>
      <c r="PUA48" s="454"/>
      <c r="PUB48" s="451"/>
      <c r="PUC48" s="454"/>
      <c r="PUD48" s="450"/>
      <c r="PUE48" s="456"/>
      <c r="PUF48" s="456"/>
      <c r="PUG48" s="456"/>
      <c r="PUH48" s="456"/>
      <c r="PUI48" s="271"/>
      <c r="PUJ48" s="451"/>
      <c r="PUK48" s="454"/>
      <c r="PUL48" s="451"/>
      <c r="PUM48" s="457"/>
      <c r="PUN48" s="271"/>
      <c r="PUO48" s="451"/>
      <c r="PUP48" s="454"/>
      <c r="PUQ48" s="451"/>
      <c r="PUR48" s="457"/>
      <c r="PUS48" s="451"/>
      <c r="PUT48" s="457"/>
      <c r="PUU48" s="457"/>
      <c r="PUV48" s="457"/>
      <c r="PUW48" s="271"/>
      <c r="PUX48" s="271"/>
      <c r="PUY48" s="451"/>
      <c r="PUZ48" s="454"/>
      <c r="PVA48" s="451"/>
      <c r="PVB48" s="454"/>
      <c r="PVC48" s="458"/>
      <c r="PVD48" s="459"/>
      <c r="PVE48" s="460"/>
      <c r="PVF48" s="461"/>
      <c r="PVG48" s="462"/>
      <c r="PVH48" s="458"/>
      <c r="PVI48" s="451"/>
      <c r="PVJ48" s="463"/>
      <c r="PVK48" s="451"/>
      <c r="PVL48" s="451"/>
      <c r="PVM48" s="453"/>
      <c r="PVO48" s="449"/>
      <c r="PVP48" s="449"/>
      <c r="PVQ48" s="449"/>
      <c r="PVR48" s="450"/>
      <c r="PVS48" s="451"/>
      <c r="PVT48" s="451"/>
      <c r="PVU48" s="451"/>
      <c r="PVV48" s="449"/>
      <c r="PVW48" s="452"/>
      <c r="PVX48" s="453"/>
      <c r="PVY48" s="454"/>
      <c r="PVZ48" s="449"/>
      <c r="PWA48" s="453"/>
      <c r="PWB48" s="453"/>
      <c r="PWC48" s="450"/>
      <c r="PWD48" s="454"/>
      <c r="PWE48" s="455"/>
      <c r="PWF48" s="453"/>
      <c r="PWG48" s="456"/>
      <c r="PWH48" s="453"/>
      <c r="PWI48" s="456"/>
      <c r="PWJ48" s="454"/>
      <c r="PWK48" s="451"/>
      <c r="PWL48" s="454"/>
      <c r="PWM48" s="450"/>
      <c r="PWN48" s="456"/>
      <c r="PWO48" s="456"/>
      <c r="PWP48" s="456"/>
      <c r="PWQ48" s="456"/>
      <c r="PWR48" s="271"/>
      <c r="PWS48" s="451"/>
      <c r="PWT48" s="454"/>
      <c r="PWU48" s="451"/>
      <c r="PWV48" s="457"/>
      <c r="PWW48" s="271"/>
      <c r="PWX48" s="451"/>
      <c r="PWY48" s="454"/>
      <c r="PWZ48" s="451"/>
      <c r="PXA48" s="457"/>
      <c r="PXB48" s="451"/>
      <c r="PXC48" s="457"/>
      <c r="PXD48" s="457"/>
      <c r="PXE48" s="457"/>
      <c r="PXF48" s="271"/>
      <c r="PXG48" s="271"/>
      <c r="PXH48" s="451"/>
      <c r="PXI48" s="454"/>
      <c r="PXJ48" s="451"/>
      <c r="PXK48" s="454"/>
      <c r="PXL48" s="458"/>
      <c r="PXM48" s="459"/>
      <c r="PXN48" s="460"/>
      <c r="PXO48" s="461"/>
      <c r="PXP48" s="462"/>
      <c r="PXQ48" s="458"/>
      <c r="PXR48" s="451"/>
      <c r="PXS48" s="463"/>
      <c r="PXT48" s="451"/>
      <c r="PXU48" s="451"/>
      <c r="PXV48" s="453"/>
      <c r="PXX48" s="449"/>
      <c r="PXY48" s="449"/>
      <c r="PXZ48" s="449"/>
      <c r="PYA48" s="450"/>
      <c r="PYB48" s="451"/>
      <c r="PYC48" s="451"/>
      <c r="PYD48" s="451"/>
      <c r="PYE48" s="449"/>
      <c r="PYF48" s="452"/>
      <c r="PYG48" s="453"/>
      <c r="PYH48" s="454"/>
      <c r="PYI48" s="449"/>
      <c r="PYJ48" s="453"/>
      <c r="PYK48" s="453"/>
      <c r="PYL48" s="450"/>
      <c r="PYM48" s="454"/>
      <c r="PYN48" s="455"/>
      <c r="PYO48" s="453"/>
      <c r="PYP48" s="456"/>
      <c r="PYQ48" s="453"/>
      <c r="PYR48" s="456"/>
      <c r="PYS48" s="454"/>
      <c r="PYT48" s="451"/>
      <c r="PYU48" s="454"/>
      <c r="PYV48" s="450"/>
      <c r="PYW48" s="456"/>
      <c r="PYX48" s="456"/>
      <c r="PYY48" s="456"/>
      <c r="PYZ48" s="456"/>
      <c r="PZA48" s="271"/>
      <c r="PZB48" s="451"/>
      <c r="PZC48" s="454"/>
      <c r="PZD48" s="451"/>
      <c r="PZE48" s="457"/>
      <c r="PZF48" s="271"/>
      <c r="PZG48" s="451"/>
      <c r="PZH48" s="454"/>
      <c r="PZI48" s="451"/>
      <c r="PZJ48" s="457"/>
      <c r="PZK48" s="451"/>
      <c r="PZL48" s="457"/>
      <c r="PZM48" s="457"/>
      <c r="PZN48" s="457"/>
      <c r="PZO48" s="271"/>
      <c r="PZP48" s="271"/>
      <c r="PZQ48" s="451"/>
      <c r="PZR48" s="454"/>
      <c r="PZS48" s="451"/>
      <c r="PZT48" s="454"/>
      <c r="PZU48" s="458"/>
      <c r="PZV48" s="459"/>
      <c r="PZW48" s="460"/>
      <c r="PZX48" s="461"/>
      <c r="PZY48" s="462"/>
      <c r="PZZ48" s="458"/>
      <c r="QAA48" s="451"/>
      <c r="QAB48" s="463"/>
      <c r="QAC48" s="451"/>
      <c r="QAD48" s="451"/>
      <c r="QAE48" s="453"/>
      <c r="QAG48" s="449"/>
      <c r="QAH48" s="449"/>
      <c r="QAI48" s="449"/>
      <c r="QAJ48" s="450"/>
      <c r="QAK48" s="451"/>
      <c r="QAL48" s="451"/>
      <c r="QAM48" s="451"/>
      <c r="QAN48" s="449"/>
      <c r="QAO48" s="452"/>
      <c r="QAP48" s="453"/>
      <c r="QAQ48" s="454"/>
      <c r="QAR48" s="449"/>
      <c r="QAS48" s="453"/>
      <c r="QAT48" s="453"/>
      <c r="QAU48" s="450"/>
      <c r="QAV48" s="454"/>
      <c r="QAW48" s="455"/>
      <c r="QAX48" s="453"/>
      <c r="QAY48" s="456"/>
      <c r="QAZ48" s="453"/>
      <c r="QBA48" s="456"/>
      <c r="QBB48" s="454"/>
      <c r="QBC48" s="451"/>
      <c r="QBD48" s="454"/>
      <c r="QBE48" s="450"/>
      <c r="QBF48" s="456"/>
      <c r="QBG48" s="456"/>
      <c r="QBH48" s="456"/>
      <c r="QBI48" s="456"/>
      <c r="QBJ48" s="271"/>
      <c r="QBK48" s="451"/>
      <c r="QBL48" s="454"/>
      <c r="QBM48" s="451"/>
      <c r="QBN48" s="457"/>
      <c r="QBO48" s="271"/>
      <c r="QBP48" s="451"/>
      <c r="QBQ48" s="454"/>
      <c r="QBR48" s="451"/>
      <c r="QBS48" s="457"/>
      <c r="QBT48" s="451"/>
      <c r="QBU48" s="457"/>
      <c r="QBV48" s="457"/>
      <c r="QBW48" s="457"/>
      <c r="QBX48" s="271"/>
      <c r="QBY48" s="271"/>
      <c r="QBZ48" s="451"/>
      <c r="QCA48" s="454"/>
      <c r="QCB48" s="451"/>
      <c r="QCC48" s="454"/>
      <c r="QCD48" s="458"/>
      <c r="QCE48" s="459"/>
      <c r="QCF48" s="460"/>
      <c r="QCG48" s="461"/>
      <c r="QCH48" s="462"/>
      <c r="QCI48" s="458"/>
      <c r="QCJ48" s="451"/>
      <c r="QCK48" s="463"/>
      <c r="QCL48" s="451"/>
      <c r="QCM48" s="451"/>
      <c r="QCN48" s="453"/>
      <c r="QCP48" s="449"/>
      <c r="QCQ48" s="449"/>
      <c r="QCR48" s="449"/>
      <c r="QCS48" s="450"/>
      <c r="QCT48" s="451"/>
      <c r="QCU48" s="451"/>
      <c r="QCV48" s="451"/>
      <c r="QCW48" s="449"/>
      <c r="QCX48" s="452"/>
      <c r="QCY48" s="453"/>
      <c r="QCZ48" s="454"/>
      <c r="QDA48" s="449"/>
      <c r="QDB48" s="453"/>
      <c r="QDC48" s="453"/>
      <c r="QDD48" s="450"/>
      <c r="QDE48" s="454"/>
      <c r="QDF48" s="455"/>
      <c r="QDG48" s="453"/>
      <c r="QDH48" s="456"/>
      <c r="QDI48" s="453"/>
      <c r="QDJ48" s="456"/>
      <c r="QDK48" s="454"/>
      <c r="QDL48" s="451"/>
      <c r="QDM48" s="454"/>
      <c r="QDN48" s="450"/>
      <c r="QDO48" s="456"/>
      <c r="QDP48" s="456"/>
      <c r="QDQ48" s="456"/>
      <c r="QDR48" s="456"/>
      <c r="QDS48" s="271"/>
      <c r="QDT48" s="451"/>
      <c r="QDU48" s="454"/>
      <c r="QDV48" s="451"/>
      <c r="QDW48" s="457"/>
      <c r="QDX48" s="271"/>
      <c r="QDY48" s="451"/>
      <c r="QDZ48" s="454"/>
      <c r="QEA48" s="451"/>
      <c r="QEB48" s="457"/>
      <c r="QEC48" s="451"/>
      <c r="QED48" s="457"/>
      <c r="QEE48" s="457"/>
      <c r="QEF48" s="457"/>
      <c r="QEG48" s="271"/>
      <c r="QEH48" s="271"/>
      <c r="QEI48" s="451"/>
      <c r="QEJ48" s="454"/>
      <c r="QEK48" s="451"/>
      <c r="QEL48" s="454"/>
      <c r="QEM48" s="458"/>
      <c r="QEN48" s="459"/>
      <c r="QEO48" s="460"/>
      <c r="QEP48" s="461"/>
      <c r="QEQ48" s="462"/>
      <c r="QER48" s="458"/>
      <c r="QES48" s="451"/>
      <c r="QET48" s="463"/>
      <c r="QEU48" s="451"/>
      <c r="QEV48" s="451"/>
      <c r="QEW48" s="453"/>
      <c r="QEY48" s="449"/>
      <c r="QEZ48" s="449"/>
      <c r="QFA48" s="449"/>
      <c r="QFB48" s="450"/>
      <c r="QFC48" s="451"/>
      <c r="QFD48" s="451"/>
      <c r="QFE48" s="451"/>
      <c r="QFF48" s="449"/>
      <c r="QFG48" s="452"/>
      <c r="QFH48" s="453"/>
      <c r="QFI48" s="454"/>
      <c r="QFJ48" s="449"/>
      <c r="QFK48" s="453"/>
      <c r="QFL48" s="453"/>
      <c r="QFM48" s="450"/>
      <c r="QFN48" s="454"/>
      <c r="QFO48" s="455"/>
      <c r="QFP48" s="453"/>
      <c r="QFQ48" s="456"/>
      <c r="QFR48" s="453"/>
      <c r="QFS48" s="456"/>
      <c r="QFT48" s="454"/>
      <c r="QFU48" s="451"/>
      <c r="QFV48" s="454"/>
      <c r="QFW48" s="450"/>
      <c r="QFX48" s="456"/>
      <c r="QFY48" s="456"/>
      <c r="QFZ48" s="456"/>
      <c r="QGA48" s="456"/>
      <c r="QGB48" s="271"/>
      <c r="QGC48" s="451"/>
      <c r="QGD48" s="454"/>
      <c r="QGE48" s="451"/>
      <c r="QGF48" s="457"/>
      <c r="QGG48" s="271"/>
      <c r="QGH48" s="451"/>
      <c r="QGI48" s="454"/>
      <c r="QGJ48" s="451"/>
      <c r="QGK48" s="457"/>
      <c r="QGL48" s="451"/>
      <c r="QGM48" s="457"/>
      <c r="QGN48" s="457"/>
      <c r="QGO48" s="457"/>
      <c r="QGP48" s="271"/>
      <c r="QGQ48" s="271"/>
      <c r="QGR48" s="451"/>
      <c r="QGS48" s="454"/>
      <c r="QGT48" s="451"/>
      <c r="QGU48" s="454"/>
      <c r="QGV48" s="458"/>
      <c r="QGW48" s="459"/>
      <c r="QGX48" s="460"/>
      <c r="QGY48" s="461"/>
      <c r="QGZ48" s="462"/>
      <c r="QHA48" s="458"/>
      <c r="QHB48" s="451"/>
      <c r="QHC48" s="463"/>
      <c r="QHD48" s="451"/>
      <c r="QHE48" s="451"/>
      <c r="QHF48" s="453"/>
      <c r="QHH48" s="449"/>
      <c r="QHI48" s="449"/>
      <c r="QHJ48" s="449"/>
      <c r="QHK48" s="450"/>
      <c r="QHL48" s="451"/>
      <c r="QHM48" s="451"/>
      <c r="QHN48" s="451"/>
      <c r="QHO48" s="449"/>
      <c r="QHP48" s="452"/>
      <c r="QHQ48" s="453"/>
      <c r="QHR48" s="454"/>
      <c r="QHS48" s="449"/>
      <c r="QHT48" s="453"/>
      <c r="QHU48" s="453"/>
      <c r="QHV48" s="450"/>
      <c r="QHW48" s="454"/>
      <c r="QHX48" s="455"/>
      <c r="QHY48" s="453"/>
      <c r="QHZ48" s="456"/>
      <c r="QIA48" s="453"/>
      <c r="QIB48" s="456"/>
      <c r="QIC48" s="454"/>
      <c r="QID48" s="451"/>
      <c r="QIE48" s="454"/>
      <c r="QIF48" s="450"/>
      <c r="QIG48" s="456"/>
      <c r="QIH48" s="456"/>
      <c r="QII48" s="456"/>
      <c r="QIJ48" s="456"/>
      <c r="QIK48" s="271"/>
      <c r="QIL48" s="451"/>
      <c r="QIM48" s="454"/>
      <c r="QIN48" s="451"/>
      <c r="QIO48" s="457"/>
      <c r="QIP48" s="271"/>
      <c r="QIQ48" s="451"/>
      <c r="QIR48" s="454"/>
      <c r="QIS48" s="451"/>
      <c r="QIT48" s="457"/>
      <c r="QIU48" s="451"/>
      <c r="QIV48" s="457"/>
      <c r="QIW48" s="457"/>
      <c r="QIX48" s="457"/>
      <c r="QIY48" s="271"/>
      <c r="QIZ48" s="271"/>
      <c r="QJA48" s="451"/>
      <c r="QJB48" s="454"/>
      <c r="QJC48" s="451"/>
      <c r="QJD48" s="454"/>
      <c r="QJE48" s="458"/>
      <c r="QJF48" s="459"/>
      <c r="QJG48" s="460"/>
      <c r="QJH48" s="461"/>
      <c r="QJI48" s="462"/>
      <c r="QJJ48" s="458"/>
      <c r="QJK48" s="451"/>
      <c r="QJL48" s="463"/>
      <c r="QJM48" s="451"/>
      <c r="QJN48" s="451"/>
      <c r="QJO48" s="453"/>
      <c r="QJQ48" s="449"/>
      <c r="QJR48" s="449"/>
      <c r="QJS48" s="449"/>
      <c r="QJT48" s="450"/>
      <c r="QJU48" s="451"/>
      <c r="QJV48" s="451"/>
      <c r="QJW48" s="451"/>
      <c r="QJX48" s="449"/>
      <c r="QJY48" s="452"/>
      <c r="QJZ48" s="453"/>
      <c r="QKA48" s="454"/>
      <c r="QKB48" s="449"/>
      <c r="QKC48" s="453"/>
      <c r="QKD48" s="453"/>
      <c r="QKE48" s="450"/>
      <c r="QKF48" s="454"/>
      <c r="QKG48" s="455"/>
      <c r="QKH48" s="453"/>
      <c r="QKI48" s="456"/>
      <c r="QKJ48" s="453"/>
      <c r="QKK48" s="456"/>
      <c r="QKL48" s="454"/>
      <c r="QKM48" s="451"/>
      <c r="QKN48" s="454"/>
      <c r="QKO48" s="450"/>
      <c r="QKP48" s="456"/>
      <c r="QKQ48" s="456"/>
      <c r="QKR48" s="456"/>
      <c r="QKS48" s="456"/>
      <c r="QKT48" s="271"/>
      <c r="QKU48" s="451"/>
      <c r="QKV48" s="454"/>
      <c r="QKW48" s="451"/>
      <c r="QKX48" s="457"/>
      <c r="QKY48" s="271"/>
      <c r="QKZ48" s="451"/>
      <c r="QLA48" s="454"/>
      <c r="QLB48" s="451"/>
      <c r="QLC48" s="457"/>
      <c r="QLD48" s="451"/>
      <c r="QLE48" s="457"/>
      <c r="QLF48" s="457"/>
      <c r="QLG48" s="457"/>
      <c r="QLH48" s="271"/>
      <c r="QLI48" s="271"/>
      <c r="QLJ48" s="451"/>
      <c r="QLK48" s="454"/>
      <c r="QLL48" s="451"/>
      <c r="QLM48" s="454"/>
      <c r="QLN48" s="458"/>
      <c r="QLO48" s="459"/>
      <c r="QLP48" s="460"/>
      <c r="QLQ48" s="461"/>
      <c r="QLR48" s="462"/>
      <c r="QLS48" s="458"/>
      <c r="QLT48" s="451"/>
      <c r="QLU48" s="463"/>
      <c r="QLV48" s="451"/>
      <c r="QLW48" s="451"/>
      <c r="QLX48" s="453"/>
      <c r="QLZ48" s="449"/>
      <c r="QMA48" s="449"/>
      <c r="QMB48" s="449"/>
      <c r="QMC48" s="450"/>
      <c r="QMD48" s="451"/>
      <c r="QME48" s="451"/>
      <c r="QMF48" s="451"/>
      <c r="QMG48" s="449"/>
      <c r="QMH48" s="452"/>
      <c r="QMI48" s="453"/>
      <c r="QMJ48" s="454"/>
      <c r="QMK48" s="449"/>
      <c r="QML48" s="453"/>
      <c r="QMM48" s="453"/>
      <c r="QMN48" s="450"/>
      <c r="QMO48" s="454"/>
      <c r="QMP48" s="455"/>
      <c r="QMQ48" s="453"/>
      <c r="QMR48" s="456"/>
      <c r="QMS48" s="453"/>
      <c r="QMT48" s="456"/>
      <c r="QMU48" s="454"/>
      <c r="QMV48" s="451"/>
      <c r="QMW48" s="454"/>
      <c r="QMX48" s="450"/>
      <c r="QMY48" s="456"/>
      <c r="QMZ48" s="456"/>
      <c r="QNA48" s="456"/>
      <c r="QNB48" s="456"/>
      <c r="QNC48" s="271"/>
      <c r="QND48" s="451"/>
      <c r="QNE48" s="454"/>
      <c r="QNF48" s="451"/>
      <c r="QNG48" s="457"/>
      <c r="QNH48" s="271"/>
      <c r="QNI48" s="451"/>
      <c r="QNJ48" s="454"/>
      <c r="QNK48" s="451"/>
      <c r="QNL48" s="457"/>
      <c r="QNM48" s="451"/>
      <c r="QNN48" s="457"/>
      <c r="QNO48" s="457"/>
      <c r="QNP48" s="457"/>
      <c r="QNQ48" s="271"/>
      <c r="QNR48" s="271"/>
      <c r="QNS48" s="451"/>
      <c r="QNT48" s="454"/>
      <c r="QNU48" s="451"/>
      <c r="QNV48" s="454"/>
      <c r="QNW48" s="458"/>
      <c r="QNX48" s="459"/>
      <c r="QNY48" s="460"/>
      <c r="QNZ48" s="461"/>
      <c r="QOA48" s="462"/>
      <c r="QOB48" s="458"/>
      <c r="QOC48" s="451"/>
      <c r="QOD48" s="463"/>
      <c r="QOE48" s="451"/>
      <c r="QOF48" s="451"/>
      <c r="QOG48" s="453"/>
      <c r="QOI48" s="449"/>
      <c r="QOJ48" s="449"/>
      <c r="QOK48" s="449"/>
      <c r="QOL48" s="450"/>
      <c r="QOM48" s="451"/>
      <c r="QON48" s="451"/>
      <c r="QOO48" s="451"/>
      <c r="QOP48" s="449"/>
      <c r="QOQ48" s="452"/>
      <c r="QOR48" s="453"/>
      <c r="QOS48" s="454"/>
      <c r="QOT48" s="449"/>
      <c r="QOU48" s="453"/>
      <c r="QOV48" s="453"/>
      <c r="QOW48" s="450"/>
      <c r="QOX48" s="454"/>
      <c r="QOY48" s="455"/>
      <c r="QOZ48" s="453"/>
      <c r="QPA48" s="456"/>
      <c r="QPB48" s="453"/>
      <c r="QPC48" s="456"/>
      <c r="QPD48" s="454"/>
      <c r="QPE48" s="451"/>
      <c r="QPF48" s="454"/>
      <c r="QPG48" s="450"/>
      <c r="QPH48" s="456"/>
      <c r="QPI48" s="456"/>
      <c r="QPJ48" s="456"/>
      <c r="QPK48" s="456"/>
      <c r="QPL48" s="271"/>
      <c r="QPM48" s="451"/>
      <c r="QPN48" s="454"/>
      <c r="QPO48" s="451"/>
      <c r="QPP48" s="457"/>
      <c r="QPQ48" s="271"/>
      <c r="QPR48" s="451"/>
      <c r="QPS48" s="454"/>
      <c r="QPT48" s="451"/>
      <c r="QPU48" s="457"/>
      <c r="QPV48" s="451"/>
      <c r="QPW48" s="457"/>
      <c r="QPX48" s="457"/>
      <c r="QPY48" s="457"/>
      <c r="QPZ48" s="271"/>
      <c r="QQA48" s="271"/>
      <c r="QQB48" s="451"/>
      <c r="QQC48" s="454"/>
      <c r="QQD48" s="451"/>
      <c r="QQE48" s="454"/>
      <c r="QQF48" s="458"/>
      <c r="QQG48" s="459"/>
      <c r="QQH48" s="460"/>
      <c r="QQI48" s="461"/>
      <c r="QQJ48" s="462"/>
      <c r="QQK48" s="458"/>
      <c r="QQL48" s="451"/>
      <c r="QQM48" s="463"/>
      <c r="QQN48" s="451"/>
      <c r="QQO48" s="451"/>
      <c r="QQP48" s="453"/>
      <c r="QQR48" s="449"/>
      <c r="QQS48" s="449"/>
      <c r="QQT48" s="449"/>
      <c r="QQU48" s="450"/>
      <c r="QQV48" s="451"/>
      <c r="QQW48" s="451"/>
      <c r="QQX48" s="451"/>
      <c r="QQY48" s="449"/>
      <c r="QQZ48" s="452"/>
      <c r="QRA48" s="453"/>
      <c r="QRB48" s="454"/>
      <c r="QRC48" s="449"/>
      <c r="QRD48" s="453"/>
      <c r="QRE48" s="453"/>
      <c r="QRF48" s="450"/>
      <c r="QRG48" s="454"/>
      <c r="QRH48" s="455"/>
      <c r="QRI48" s="453"/>
      <c r="QRJ48" s="456"/>
      <c r="QRK48" s="453"/>
      <c r="QRL48" s="456"/>
      <c r="QRM48" s="454"/>
      <c r="QRN48" s="451"/>
      <c r="QRO48" s="454"/>
      <c r="QRP48" s="450"/>
      <c r="QRQ48" s="456"/>
      <c r="QRR48" s="456"/>
      <c r="QRS48" s="456"/>
      <c r="QRT48" s="456"/>
      <c r="QRU48" s="271"/>
      <c r="QRV48" s="451"/>
      <c r="QRW48" s="454"/>
      <c r="QRX48" s="451"/>
      <c r="QRY48" s="457"/>
      <c r="QRZ48" s="271"/>
      <c r="QSA48" s="451"/>
      <c r="QSB48" s="454"/>
      <c r="QSC48" s="451"/>
      <c r="QSD48" s="457"/>
      <c r="QSE48" s="451"/>
      <c r="QSF48" s="457"/>
      <c r="QSG48" s="457"/>
      <c r="QSH48" s="457"/>
      <c r="QSI48" s="271"/>
      <c r="QSJ48" s="271"/>
      <c r="QSK48" s="451"/>
      <c r="QSL48" s="454"/>
      <c r="QSM48" s="451"/>
      <c r="QSN48" s="454"/>
      <c r="QSO48" s="458"/>
      <c r="QSP48" s="459"/>
      <c r="QSQ48" s="460"/>
      <c r="QSR48" s="461"/>
      <c r="QSS48" s="462"/>
      <c r="QST48" s="458"/>
      <c r="QSU48" s="451"/>
      <c r="QSV48" s="463"/>
      <c r="QSW48" s="451"/>
      <c r="QSX48" s="451"/>
      <c r="QSY48" s="453"/>
      <c r="QTA48" s="449"/>
      <c r="QTB48" s="449"/>
      <c r="QTC48" s="449"/>
      <c r="QTD48" s="450"/>
      <c r="QTE48" s="451"/>
      <c r="QTF48" s="451"/>
      <c r="QTG48" s="451"/>
      <c r="QTH48" s="449"/>
      <c r="QTI48" s="452"/>
      <c r="QTJ48" s="453"/>
      <c r="QTK48" s="454"/>
      <c r="QTL48" s="449"/>
      <c r="QTM48" s="453"/>
      <c r="QTN48" s="453"/>
      <c r="QTO48" s="450"/>
      <c r="QTP48" s="454"/>
      <c r="QTQ48" s="455"/>
      <c r="QTR48" s="453"/>
      <c r="QTS48" s="456"/>
      <c r="QTT48" s="453"/>
      <c r="QTU48" s="456"/>
      <c r="QTV48" s="454"/>
      <c r="QTW48" s="451"/>
      <c r="QTX48" s="454"/>
      <c r="QTY48" s="450"/>
      <c r="QTZ48" s="456"/>
      <c r="QUA48" s="456"/>
      <c r="QUB48" s="456"/>
      <c r="QUC48" s="456"/>
      <c r="QUD48" s="271"/>
      <c r="QUE48" s="451"/>
      <c r="QUF48" s="454"/>
      <c r="QUG48" s="451"/>
      <c r="QUH48" s="457"/>
      <c r="QUI48" s="271"/>
      <c r="QUJ48" s="451"/>
      <c r="QUK48" s="454"/>
      <c r="QUL48" s="451"/>
      <c r="QUM48" s="457"/>
      <c r="QUN48" s="451"/>
      <c r="QUO48" s="457"/>
      <c r="QUP48" s="457"/>
      <c r="QUQ48" s="457"/>
      <c r="QUR48" s="271"/>
      <c r="QUS48" s="271"/>
      <c r="QUT48" s="451"/>
      <c r="QUU48" s="454"/>
      <c r="QUV48" s="451"/>
      <c r="QUW48" s="454"/>
      <c r="QUX48" s="458"/>
      <c r="QUY48" s="459"/>
      <c r="QUZ48" s="460"/>
      <c r="QVA48" s="461"/>
      <c r="QVB48" s="462"/>
      <c r="QVC48" s="458"/>
      <c r="QVD48" s="451"/>
      <c r="QVE48" s="463"/>
      <c r="QVF48" s="451"/>
      <c r="QVG48" s="451"/>
      <c r="QVH48" s="453"/>
      <c r="QVJ48" s="449"/>
      <c r="QVK48" s="449"/>
      <c r="QVL48" s="449"/>
      <c r="QVM48" s="450"/>
      <c r="QVN48" s="451"/>
      <c r="QVO48" s="451"/>
      <c r="QVP48" s="451"/>
      <c r="QVQ48" s="449"/>
      <c r="QVR48" s="452"/>
      <c r="QVS48" s="453"/>
      <c r="QVT48" s="454"/>
      <c r="QVU48" s="449"/>
      <c r="QVV48" s="453"/>
      <c r="QVW48" s="453"/>
      <c r="QVX48" s="450"/>
      <c r="QVY48" s="454"/>
      <c r="QVZ48" s="455"/>
      <c r="QWA48" s="453"/>
      <c r="QWB48" s="456"/>
      <c r="QWC48" s="453"/>
      <c r="QWD48" s="456"/>
      <c r="QWE48" s="454"/>
      <c r="QWF48" s="451"/>
      <c r="QWG48" s="454"/>
      <c r="QWH48" s="450"/>
      <c r="QWI48" s="456"/>
      <c r="QWJ48" s="456"/>
      <c r="QWK48" s="456"/>
      <c r="QWL48" s="456"/>
      <c r="QWM48" s="271"/>
      <c r="QWN48" s="451"/>
      <c r="QWO48" s="454"/>
      <c r="QWP48" s="451"/>
      <c r="QWQ48" s="457"/>
      <c r="QWR48" s="271"/>
      <c r="QWS48" s="451"/>
      <c r="QWT48" s="454"/>
      <c r="QWU48" s="451"/>
      <c r="QWV48" s="457"/>
      <c r="QWW48" s="451"/>
      <c r="QWX48" s="457"/>
      <c r="QWY48" s="457"/>
      <c r="QWZ48" s="457"/>
      <c r="QXA48" s="271"/>
      <c r="QXB48" s="271"/>
      <c r="QXC48" s="451"/>
      <c r="QXD48" s="454"/>
      <c r="QXE48" s="451"/>
      <c r="QXF48" s="454"/>
      <c r="QXG48" s="458"/>
      <c r="QXH48" s="459"/>
      <c r="QXI48" s="460"/>
      <c r="QXJ48" s="461"/>
      <c r="QXK48" s="462"/>
      <c r="QXL48" s="458"/>
      <c r="QXM48" s="451"/>
      <c r="QXN48" s="463"/>
      <c r="QXO48" s="451"/>
      <c r="QXP48" s="451"/>
      <c r="QXQ48" s="453"/>
      <c r="QXS48" s="449"/>
      <c r="QXT48" s="449"/>
      <c r="QXU48" s="449"/>
      <c r="QXV48" s="450"/>
      <c r="QXW48" s="451"/>
      <c r="QXX48" s="451"/>
      <c r="QXY48" s="451"/>
      <c r="QXZ48" s="449"/>
      <c r="QYA48" s="452"/>
      <c r="QYB48" s="453"/>
      <c r="QYC48" s="454"/>
      <c r="QYD48" s="449"/>
      <c r="QYE48" s="453"/>
      <c r="QYF48" s="453"/>
      <c r="QYG48" s="450"/>
      <c r="QYH48" s="454"/>
      <c r="QYI48" s="455"/>
      <c r="QYJ48" s="453"/>
      <c r="QYK48" s="456"/>
      <c r="QYL48" s="453"/>
      <c r="QYM48" s="456"/>
      <c r="QYN48" s="454"/>
      <c r="QYO48" s="451"/>
      <c r="QYP48" s="454"/>
      <c r="QYQ48" s="450"/>
      <c r="QYR48" s="456"/>
      <c r="QYS48" s="456"/>
      <c r="QYT48" s="456"/>
      <c r="QYU48" s="456"/>
      <c r="QYV48" s="271"/>
      <c r="QYW48" s="451"/>
      <c r="QYX48" s="454"/>
      <c r="QYY48" s="451"/>
      <c r="QYZ48" s="457"/>
      <c r="QZA48" s="271"/>
      <c r="QZB48" s="451"/>
      <c r="QZC48" s="454"/>
      <c r="QZD48" s="451"/>
      <c r="QZE48" s="457"/>
      <c r="QZF48" s="451"/>
      <c r="QZG48" s="457"/>
      <c r="QZH48" s="457"/>
      <c r="QZI48" s="457"/>
      <c r="QZJ48" s="271"/>
      <c r="QZK48" s="271"/>
      <c r="QZL48" s="451"/>
      <c r="QZM48" s="454"/>
      <c r="QZN48" s="451"/>
      <c r="QZO48" s="454"/>
      <c r="QZP48" s="458"/>
      <c r="QZQ48" s="459"/>
      <c r="QZR48" s="460"/>
      <c r="QZS48" s="461"/>
      <c r="QZT48" s="462"/>
      <c r="QZU48" s="458"/>
      <c r="QZV48" s="451"/>
      <c r="QZW48" s="463"/>
      <c r="QZX48" s="451"/>
      <c r="QZY48" s="451"/>
      <c r="QZZ48" s="453"/>
      <c r="RAB48" s="449"/>
      <c r="RAC48" s="449"/>
      <c r="RAD48" s="449"/>
      <c r="RAE48" s="450"/>
      <c r="RAF48" s="451"/>
      <c r="RAG48" s="451"/>
      <c r="RAH48" s="451"/>
      <c r="RAI48" s="449"/>
      <c r="RAJ48" s="452"/>
      <c r="RAK48" s="453"/>
      <c r="RAL48" s="454"/>
      <c r="RAM48" s="449"/>
      <c r="RAN48" s="453"/>
      <c r="RAO48" s="453"/>
      <c r="RAP48" s="450"/>
      <c r="RAQ48" s="454"/>
      <c r="RAR48" s="455"/>
      <c r="RAS48" s="453"/>
      <c r="RAT48" s="456"/>
      <c r="RAU48" s="453"/>
      <c r="RAV48" s="456"/>
      <c r="RAW48" s="454"/>
      <c r="RAX48" s="451"/>
      <c r="RAY48" s="454"/>
      <c r="RAZ48" s="450"/>
      <c r="RBA48" s="456"/>
      <c r="RBB48" s="456"/>
      <c r="RBC48" s="456"/>
      <c r="RBD48" s="456"/>
      <c r="RBE48" s="271"/>
      <c r="RBF48" s="451"/>
      <c r="RBG48" s="454"/>
      <c r="RBH48" s="451"/>
      <c r="RBI48" s="457"/>
      <c r="RBJ48" s="271"/>
      <c r="RBK48" s="451"/>
      <c r="RBL48" s="454"/>
      <c r="RBM48" s="451"/>
      <c r="RBN48" s="457"/>
      <c r="RBO48" s="451"/>
      <c r="RBP48" s="457"/>
      <c r="RBQ48" s="457"/>
      <c r="RBR48" s="457"/>
      <c r="RBS48" s="271"/>
      <c r="RBT48" s="271"/>
      <c r="RBU48" s="451"/>
      <c r="RBV48" s="454"/>
      <c r="RBW48" s="451"/>
      <c r="RBX48" s="454"/>
      <c r="RBY48" s="458"/>
      <c r="RBZ48" s="459"/>
      <c r="RCA48" s="460"/>
      <c r="RCB48" s="461"/>
      <c r="RCC48" s="462"/>
      <c r="RCD48" s="458"/>
      <c r="RCE48" s="451"/>
      <c r="RCF48" s="463"/>
      <c r="RCG48" s="451"/>
      <c r="RCH48" s="451"/>
      <c r="RCI48" s="453"/>
      <c r="RCK48" s="449"/>
      <c r="RCL48" s="449"/>
      <c r="RCM48" s="449"/>
      <c r="RCN48" s="450"/>
      <c r="RCO48" s="451"/>
      <c r="RCP48" s="451"/>
      <c r="RCQ48" s="451"/>
      <c r="RCR48" s="449"/>
      <c r="RCS48" s="452"/>
      <c r="RCT48" s="453"/>
      <c r="RCU48" s="454"/>
      <c r="RCV48" s="449"/>
      <c r="RCW48" s="453"/>
      <c r="RCX48" s="453"/>
      <c r="RCY48" s="450"/>
      <c r="RCZ48" s="454"/>
      <c r="RDA48" s="455"/>
      <c r="RDB48" s="453"/>
      <c r="RDC48" s="456"/>
      <c r="RDD48" s="453"/>
      <c r="RDE48" s="456"/>
      <c r="RDF48" s="454"/>
      <c r="RDG48" s="451"/>
      <c r="RDH48" s="454"/>
      <c r="RDI48" s="450"/>
      <c r="RDJ48" s="456"/>
      <c r="RDK48" s="456"/>
      <c r="RDL48" s="456"/>
      <c r="RDM48" s="456"/>
      <c r="RDN48" s="271"/>
      <c r="RDO48" s="451"/>
      <c r="RDP48" s="454"/>
      <c r="RDQ48" s="451"/>
      <c r="RDR48" s="457"/>
      <c r="RDS48" s="271"/>
      <c r="RDT48" s="451"/>
      <c r="RDU48" s="454"/>
      <c r="RDV48" s="451"/>
      <c r="RDW48" s="457"/>
      <c r="RDX48" s="451"/>
      <c r="RDY48" s="457"/>
      <c r="RDZ48" s="457"/>
      <c r="REA48" s="457"/>
      <c r="REB48" s="271"/>
      <c r="REC48" s="271"/>
      <c r="RED48" s="451"/>
      <c r="REE48" s="454"/>
      <c r="REF48" s="451"/>
      <c r="REG48" s="454"/>
      <c r="REH48" s="458"/>
      <c r="REI48" s="459"/>
      <c r="REJ48" s="460"/>
      <c r="REK48" s="461"/>
      <c r="REL48" s="462"/>
      <c r="REM48" s="458"/>
      <c r="REN48" s="451"/>
      <c r="REO48" s="463"/>
      <c r="REP48" s="451"/>
      <c r="REQ48" s="451"/>
      <c r="RER48" s="453"/>
      <c r="RET48" s="449"/>
      <c r="REU48" s="449"/>
      <c r="REV48" s="449"/>
      <c r="REW48" s="450"/>
      <c r="REX48" s="451"/>
      <c r="REY48" s="451"/>
      <c r="REZ48" s="451"/>
      <c r="RFA48" s="449"/>
      <c r="RFB48" s="452"/>
      <c r="RFC48" s="453"/>
      <c r="RFD48" s="454"/>
      <c r="RFE48" s="449"/>
      <c r="RFF48" s="453"/>
      <c r="RFG48" s="453"/>
      <c r="RFH48" s="450"/>
      <c r="RFI48" s="454"/>
      <c r="RFJ48" s="455"/>
      <c r="RFK48" s="453"/>
      <c r="RFL48" s="456"/>
      <c r="RFM48" s="453"/>
      <c r="RFN48" s="456"/>
      <c r="RFO48" s="454"/>
      <c r="RFP48" s="451"/>
      <c r="RFQ48" s="454"/>
      <c r="RFR48" s="450"/>
      <c r="RFS48" s="456"/>
      <c r="RFT48" s="456"/>
      <c r="RFU48" s="456"/>
      <c r="RFV48" s="456"/>
      <c r="RFW48" s="271"/>
      <c r="RFX48" s="451"/>
      <c r="RFY48" s="454"/>
      <c r="RFZ48" s="451"/>
      <c r="RGA48" s="457"/>
      <c r="RGB48" s="271"/>
      <c r="RGC48" s="451"/>
      <c r="RGD48" s="454"/>
      <c r="RGE48" s="451"/>
      <c r="RGF48" s="457"/>
      <c r="RGG48" s="451"/>
      <c r="RGH48" s="457"/>
      <c r="RGI48" s="457"/>
      <c r="RGJ48" s="457"/>
      <c r="RGK48" s="271"/>
      <c r="RGL48" s="271"/>
      <c r="RGM48" s="451"/>
      <c r="RGN48" s="454"/>
      <c r="RGO48" s="451"/>
      <c r="RGP48" s="454"/>
      <c r="RGQ48" s="458"/>
      <c r="RGR48" s="459"/>
      <c r="RGS48" s="460"/>
      <c r="RGT48" s="461"/>
      <c r="RGU48" s="462"/>
      <c r="RGV48" s="458"/>
      <c r="RGW48" s="451"/>
      <c r="RGX48" s="463"/>
      <c r="RGY48" s="451"/>
      <c r="RGZ48" s="451"/>
      <c r="RHA48" s="453"/>
      <c r="RHC48" s="449"/>
      <c r="RHD48" s="449"/>
      <c r="RHE48" s="449"/>
      <c r="RHF48" s="450"/>
      <c r="RHG48" s="451"/>
      <c r="RHH48" s="451"/>
      <c r="RHI48" s="451"/>
      <c r="RHJ48" s="449"/>
      <c r="RHK48" s="452"/>
      <c r="RHL48" s="453"/>
      <c r="RHM48" s="454"/>
      <c r="RHN48" s="449"/>
      <c r="RHO48" s="453"/>
      <c r="RHP48" s="453"/>
      <c r="RHQ48" s="450"/>
      <c r="RHR48" s="454"/>
      <c r="RHS48" s="455"/>
      <c r="RHT48" s="453"/>
      <c r="RHU48" s="456"/>
      <c r="RHV48" s="453"/>
      <c r="RHW48" s="456"/>
      <c r="RHX48" s="454"/>
      <c r="RHY48" s="451"/>
      <c r="RHZ48" s="454"/>
      <c r="RIA48" s="450"/>
      <c r="RIB48" s="456"/>
      <c r="RIC48" s="456"/>
      <c r="RID48" s="456"/>
      <c r="RIE48" s="456"/>
      <c r="RIF48" s="271"/>
      <c r="RIG48" s="451"/>
      <c r="RIH48" s="454"/>
      <c r="RII48" s="451"/>
      <c r="RIJ48" s="457"/>
      <c r="RIK48" s="271"/>
      <c r="RIL48" s="451"/>
      <c r="RIM48" s="454"/>
      <c r="RIN48" s="451"/>
      <c r="RIO48" s="457"/>
      <c r="RIP48" s="451"/>
      <c r="RIQ48" s="457"/>
      <c r="RIR48" s="457"/>
      <c r="RIS48" s="457"/>
      <c r="RIT48" s="271"/>
      <c r="RIU48" s="271"/>
      <c r="RIV48" s="451"/>
      <c r="RIW48" s="454"/>
      <c r="RIX48" s="451"/>
      <c r="RIY48" s="454"/>
      <c r="RIZ48" s="458"/>
      <c r="RJA48" s="459"/>
      <c r="RJB48" s="460"/>
      <c r="RJC48" s="461"/>
      <c r="RJD48" s="462"/>
      <c r="RJE48" s="458"/>
      <c r="RJF48" s="451"/>
      <c r="RJG48" s="463"/>
      <c r="RJH48" s="451"/>
      <c r="RJI48" s="451"/>
      <c r="RJJ48" s="453"/>
      <c r="RJL48" s="449"/>
      <c r="RJM48" s="449"/>
      <c r="RJN48" s="449"/>
      <c r="RJO48" s="450"/>
      <c r="RJP48" s="451"/>
      <c r="RJQ48" s="451"/>
      <c r="RJR48" s="451"/>
      <c r="RJS48" s="449"/>
      <c r="RJT48" s="452"/>
      <c r="RJU48" s="453"/>
      <c r="RJV48" s="454"/>
      <c r="RJW48" s="449"/>
      <c r="RJX48" s="453"/>
      <c r="RJY48" s="453"/>
      <c r="RJZ48" s="450"/>
      <c r="RKA48" s="454"/>
      <c r="RKB48" s="455"/>
      <c r="RKC48" s="453"/>
      <c r="RKD48" s="456"/>
      <c r="RKE48" s="453"/>
      <c r="RKF48" s="456"/>
      <c r="RKG48" s="454"/>
      <c r="RKH48" s="451"/>
      <c r="RKI48" s="454"/>
      <c r="RKJ48" s="450"/>
      <c r="RKK48" s="456"/>
      <c r="RKL48" s="456"/>
      <c r="RKM48" s="456"/>
      <c r="RKN48" s="456"/>
      <c r="RKO48" s="271"/>
      <c r="RKP48" s="451"/>
      <c r="RKQ48" s="454"/>
      <c r="RKR48" s="451"/>
      <c r="RKS48" s="457"/>
      <c r="RKT48" s="271"/>
      <c r="RKU48" s="451"/>
      <c r="RKV48" s="454"/>
      <c r="RKW48" s="451"/>
      <c r="RKX48" s="457"/>
      <c r="RKY48" s="451"/>
      <c r="RKZ48" s="457"/>
      <c r="RLA48" s="457"/>
      <c r="RLB48" s="457"/>
      <c r="RLC48" s="271"/>
      <c r="RLD48" s="271"/>
      <c r="RLE48" s="451"/>
      <c r="RLF48" s="454"/>
      <c r="RLG48" s="451"/>
      <c r="RLH48" s="454"/>
      <c r="RLI48" s="458"/>
      <c r="RLJ48" s="459"/>
      <c r="RLK48" s="460"/>
      <c r="RLL48" s="461"/>
      <c r="RLM48" s="462"/>
      <c r="RLN48" s="458"/>
      <c r="RLO48" s="451"/>
      <c r="RLP48" s="463"/>
      <c r="RLQ48" s="451"/>
      <c r="RLR48" s="451"/>
      <c r="RLS48" s="453"/>
      <c r="RLU48" s="449"/>
      <c r="RLV48" s="449"/>
      <c r="RLW48" s="449"/>
      <c r="RLX48" s="450"/>
      <c r="RLY48" s="451"/>
      <c r="RLZ48" s="451"/>
      <c r="RMA48" s="451"/>
      <c r="RMB48" s="449"/>
      <c r="RMC48" s="452"/>
      <c r="RMD48" s="453"/>
      <c r="RME48" s="454"/>
      <c r="RMF48" s="449"/>
      <c r="RMG48" s="453"/>
      <c r="RMH48" s="453"/>
      <c r="RMI48" s="450"/>
      <c r="RMJ48" s="454"/>
      <c r="RMK48" s="455"/>
      <c r="RML48" s="453"/>
      <c r="RMM48" s="456"/>
      <c r="RMN48" s="453"/>
      <c r="RMO48" s="456"/>
      <c r="RMP48" s="454"/>
      <c r="RMQ48" s="451"/>
      <c r="RMR48" s="454"/>
      <c r="RMS48" s="450"/>
      <c r="RMT48" s="456"/>
      <c r="RMU48" s="456"/>
      <c r="RMV48" s="456"/>
      <c r="RMW48" s="456"/>
      <c r="RMX48" s="271"/>
      <c r="RMY48" s="451"/>
      <c r="RMZ48" s="454"/>
      <c r="RNA48" s="451"/>
      <c r="RNB48" s="457"/>
      <c r="RNC48" s="271"/>
      <c r="RND48" s="451"/>
      <c r="RNE48" s="454"/>
      <c r="RNF48" s="451"/>
      <c r="RNG48" s="457"/>
      <c r="RNH48" s="451"/>
      <c r="RNI48" s="457"/>
      <c r="RNJ48" s="457"/>
      <c r="RNK48" s="457"/>
      <c r="RNL48" s="271"/>
      <c r="RNM48" s="271"/>
      <c r="RNN48" s="451"/>
      <c r="RNO48" s="454"/>
      <c r="RNP48" s="451"/>
      <c r="RNQ48" s="454"/>
      <c r="RNR48" s="458"/>
      <c r="RNS48" s="459"/>
      <c r="RNT48" s="460"/>
      <c r="RNU48" s="461"/>
      <c r="RNV48" s="462"/>
      <c r="RNW48" s="458"/>
      <c r="RNX48" s="451"/>
      <c r="RNY48" s="463"/>
      <c r="RNZ48" s="451"/>
      <c r="ROA48" s="451"/>
      <c r="ROB48" s="453"/>
      <c r="ROD48" s="449"/>
      <c r="ROE48" s="449"/>
      <c r="ROF48" s="449"/>
      <c r="ROG48" s="450"/>
      <c r="ROH48" s="451"/>
      <c r="ROI48" s="451"/>
      <c r="ROJ48" s="451"/>
      <c r="ROK48" s="449"/>
      <c r="ROL48" s="452"/>
      <c r="ROM48" s="453"/>
      <c r="RON48" s="454"/>
      <c r="ROO48" s="449"/>
      <c r="ROP48" s="453"/>
      <c r="ROQ48" s="453"/>
      <c r="ROR48" s="450"/>
      <c r="ROS48" s="454"/>
      <c r="ROT48" s="455"/>
      <c r="ROU48" s="453"/>
      <c r="ROV48" s="456"/>
      <c r="ROW48" s="453"/>
      <c r="ROX48" s="456"/>
      <c r="ROY48" s="454"/>
      <c r="ROZ48" s="451"/>
      <c r="RPA48" s="454"/>
      <c r="RPB48" s="450"/>
      <c r="RPC48" s="456"/>
      <c r="RPD48" s="456"/>
      <c r="RPE48" s="456"/>
      <c r="RPF48" s="456"/>
      <c r="RPG48" s="271"/>
      <c r="RPH48" s="451"/>
      <c r="RPI48" s="454"/>
      <c r="RPJ48" s="451"/>
      <c r="RPK48" s="457"/>
      <c r="RPL48" s="271"/>
      <c r="RPM48" s="451"/>
      <c r="RPN48" s="454"/>
      <c r="RPO48" s="451"/>
      <c r="RPP48" s="457"/>
      <c r="RPQ48" s="451"/>
      <c r="RPR48" s="457"/>
      <c r="RPS48" s="457"/>
      <c r="RPT48" s="457"/>
      <c r="RPU48" s="271"/>
      <c r="RPV48" s="271"/>
      <c r="RPW48" s="451"/>
      <c r="RPX48" s="454"/>
      <c r="RPY48" s="451"/>
      <c r="RPZ48" s="454"/>
      <c r="RQA48" s="458"/>
      <c r="RQB48" s="459"/>
      <c r="RQC48" s="460"/>
      <c r="RQD48" s="461"/>
      <c r="RQE48" s="462"/>
      <c r="RQF48" s="458"/>
      <c r="RQG48" s="451"/>
      <c r="RQH48" s="463"/>
      <c r="RQI48" s="451"/>
      <c r="RQJ48" s="451"/>
      <c r="RQK48" s="453"/>
      <c r="RQM48" s="449"/>
      <c r="RQN48" s="449"/>
      <c r="RQO48" s="449"/>
      <c r="RQP48" s="450"/>
      <c r="RQQ48" s="451"/>
      <c r="RQR48" s="451"/>
      <c r="RQS48" s="451"/>
      <c r="RQT48" s="449"/>
      <c r="RQU48" s="452"/>
      <c r="RQV48" s="453"/>
      <c r="RQW48" s="454"/>
      <c r="RQX48" s="449"/>
      <c r="RQY48" s="453"/>
      <c r="RQZ48" s="453"/>
      <c r="RRA48" s="450"/>
      <c r="RRB48" s="454"/>
      <c r="RRC48" s="455"/>
      <c r="RRD48" s="453"/>
      <c r="RRE48" s="456"/>
      <c r="RRF48" s="453"/>
      <c r="RRG48" s="456"/>
      <c r="RRH48" s="454"/>
      <c r="RRI48" s="451"/>
      <c r="RRJ48" s="454"/>
      <c r="RRK48" s="450"/>
      <c r="RRL48" s="456"/>
      <c r="RRM48" s="456"/>
      <c r="RRN48" s="456"/>
      <c r="RRO48" s="456"/>
      <c r="RRP48" s="271"/>
      <c r="RRQ48" s="451"/>
      <c r="RRR48" s="454"/>
      <c r="RRS48" s="451"/>
      <c r="RRT48" s="457"/>
      <c r="RRU48" s="271"/>
      <c r="RRV48" s="451"/>
      <c r="RRW48" s="454"/>
      <c r="RRX48" s="451"/>
      <c r="RRY48" s="457"/>
      <c r="RRZ48" s="451"/>
      <c r="RSA48" s="457"/>
      <c r="RSB48" s="457"/>
      <c r="RSC48" s="457"/>
      <c r="RSD48" s="271"/>
      <c r="RSE48" s="271"/>
      <c r="RSF48" s="451"/>
      <c r="RSG48" s="454"/>
      <c r="RSH48" s="451"/>
      <c r="RSI48" s="454"/>
      <c r="RSJ48" s="458"/>
      <c r="RSK48" s="459"/>
      <c r="RSL48" s="460"/>
      <c r="RSM48" s="461"/>
      <c r="RSN48" s="462"/>
      <c r="RSO48" s="458"/>
      <c r="RSP48" s="451"/>
      <c r="RSQ48" s="463"/>
      <c r="RSR48" s="451"/>
      <c r="RSS48" s="451"/>
      <c r="RST48" s="453"/>
      <c r="RSV48" s="449"/>
      <c r="RSW48" s="449"/>
      <c r="RSX48" s="449"/>
      <c r="RSY48" s="450"/>
      <c r="RSZ48" s="451"/>
      <c r="RTA48" s="451"/>
      <c r="RTB48" s="451"/>
      <c r="RTC48" s="449"/>
      <c r="RTD48" s="452"/>
      <c r="RTE48" s="453"/>
      <c r="RTF48" s="454"/>
      <c r="RTG48" s="449"/>
      <c r="RTH48" s="453"/>
      <c r="RTI48" s="453"/>
      <c r="RTJ48" s="450"/>
      <c r="RTK48" s="454"/>
      <c r="RTL48" s="455"/>
      <c r="RTM48" s="453"/>
      <c r="RTN48" s="456"/>
      <c r="RTO48" s="453"/>
      <c r="RTP48" s="456"/>
      <c r="RTQ48" s="454"/>
      <c r="RTR48" s="451"/>
      <c r="RTS48" s="454"/>
      <c r="RTT48" s="450"/>
      <c r="RTU48" s="456"/>
      <c r="RTV48" s="456"/>
      <c r="RTW48" s="456"/>
      <c r="RTX48" s="456"/>
      <c r="RTY48" s="271"/>
      <c r="RTZ48" s="451"/>
      <c r="RUA48" s="454"/>
      <c r="RUB48" s="451"/>
      <c r="RUC48" s="457"/>
      <c r="RUD48" s="271"/>
      <c r="RUE48" s="451"/>
      <c r="RUF48" s="454"/>
      <c r="RUG48" s="451"/>
      <c r="RUH48" s="457"/>
      <c r="RUI48" s="451"/>
      <c r="RUJ48" s="457"/>
      <c r="RUK48" s="457"/>
      <c r="RUL48" s="457"/>
      <c r="RUM48" s="271"/>
      <c r="RUN48" s="271"/>
      <c r="RUO48" s="451"/>
      <c r="RUP48" s="454"/>
      <c r="RUQ48" s="451"/>
      <c r="RUR48" s="454"/>
      <c r="RUS48" s="458"/>
      <c r="RUT48" s="459"/>
      <c r="RUU48" s="460"/>
      <c r="RUV48" s="461"/>
      <c r="RUW48" s="462"/>
      <c r="RUX48" s="458"/>
      <c r="RUY48" s="451"/>
      <c r="RUZ48" s="463"/>
      <c r="RVA48" s="451"/>
      <c r="RVB48" s="451"/>
      <c r="RVC48" s="453"/>
      <c r="RVE48" s="449"/>
      <c r="RVF48" s="449"/>
      <c r="RVG48" s="449"/>
      <c r="RVH48" s="450"/>
      <c r="RVI48" s="451"/>
      <c r="RVJ48" s="451"/>
      <c r="RVK48" s="451"/>
      <c r="RVL48" s="449"/>
      <c r="RVM48" s="452"/>
      <c r="RVN48" s="453"/>
      <c r="RVO48" s="454"/>
      <c r="RVP48" s="449"/>
      <c r="RVQ48" s="453"/>
      <c r="RVR48" s="453"/>
      <c r="RVS48" s="450"/>
      <c r="RVT48" s="454"/>
      <c r="RVU48" s="455"/>
      <c r="RVV48" s="453"/>
      <c r="RVW48" s="456"/>
      <c r="RVX48" s="453"/>
      <c r="RVY48" s="456"/>
      <c r="RVZ48" s="454"/>
      <c r="RWA48" s="451"/>
      <c r="RWB48" s="454"/>
      <c r="RWC48" s="450"/>
      <c r="RWD48" s="456"/>
      <c r="RWE48" s="456"/>
      <c r="RWF48" s="456"/>
      <c r="RWG48" s="456"/>
      <c r="RWH48" s="271"/>
      <c r="RWI48" s="451"/>
      <c r="RWJ48" s="454"/>
      <c r="RWK48" s="451"/>
      <c r="RWL48" s="457"/>
      <c r="RWM48" s="271"/>
      <c r="RWN48" s="451"/>
      <c r="RWO48" s="454"/>
      <c r="RWP48" s="451"/>
      <c r="RWQ48" s="457"/>
      <c r="RWR48" s="451"/>
      <c r="RWS48" s="457"/>
      <c r="RWT48" s="457"/>
      <c r="RWU48" s="457"/>
      <c r="RWV48" s="271"/>
      <c r="RWW48" s="271"/>
      <c r="RWX48" s="451"/>
      <c r="RWY48" s="454"/>
      <c r="RWZ48" s="451"/>
      <c r="RXA48" s="454"/>
      <c r="RXB48" s="458"/>
      <c r="RXC48" s="459"/>
      <c r="RXD48" s="460"/>
      <c r="RXE48" s="461"/>
      <c r="RXF48" s="462"/>
      <c r="RXG48" s="458"/>
      <c r="RXH48" s="451"/>
      <c r="RXI48" s="463"/>
      <c r="RXJ48" s="451"/>
      <c r="RXK48" s="451"/>
      <c r="RXL48" s="453"/>
      <c r="RXN48" s="449"/>
      <c r="RXO48" s="449"/>
      <c r="RXP48" s="449"/>
      <c r="RXQ48" s="450"/>
      <c r="RXR48" s="451"/>
      <c r="RXS48" s="451"/>
      <c r="RXT48" s="451"/>
      <c r="RXU48" s="449"/>
      <c r="RXV48" s="452"/>
      <c r="RXW48" s="453"/>
      <c r="RXX48" s="454"/>
      <c r="RXY48" s="449"/>
      <c r="RXZ48" s="453"/>
      <c r="RYA48" s="453"/>
      <c r="RYB48" s="450"/>
      <c r="RYC48" s="454"/>
      <c r="RYD48" s="455"/>
      <c r="RYE48" s="453"/>
      <c r="RYF48" s="456"/>
      <c r="RYG48" s="453"/>
      <c r="RYH48" s="456"/>
      <c r="RYI48" s="454"/>
      <c r="RYJ48" s="451"/>
      <c r="RYK48" s="454"/>
      <c r="RYL48" s="450"/>
      <c r="RYM48" s="456"/>
      <c r="RYN48" s="456"/>
      <c r="RYO48" s="456"/>
      <c r="RYP48" s="456"/>
      <c r="RYQ48" s="271"/>
      <c r="RYR48" s="451"/>
      <c r="RYS48" s="454"/>
      <c r="RYT48" s="451"/>
      <c r="RYU48" s="457"/>
      <c r="RYV48" s="271"/>
      <c r="RYW48" s="451"/>
      <c r="RYX48" s="454"/>
      <c r="RYY48" s="451"/>
      <c r="RYZ48" s="457"/>
      <c r="RZA48" s="451"/>
      <c r="RZB48" s="457"/>
      <c r="RZC48" s="457"/>
      <c r="RZD48" s="457"/>
      <c r="RZE48" s="271"/>
      <c r="RZF48" s="271"/>
      <c r="RZG48" s="451"/>
      <c r="RZH48" s="454"/>
      <c r="RZI48" s="451"/>
      <c r="RZJ48" s="454"/>
      <c r="RZK48" s="458"/>
      <c r="RZL48" s="459"/>
      <c r="RZM48" s="460"/>
      <c r="RZN48" s="461"/>
      <c r="RZO48" s="462"/>
      <c r="RZP48" s="458"/>
      <c r="RZQ48" s="451"/>
      <c r="RZR48" s="463"/>
      <c r="RZS48" s="451"/>
      <c r="RZT48" s="451"/>
      <c r="RZU48" s="453"/>
      <c r="RZW48" s="449"/>
      <c r="RZX48" s="449"/>
      <c r="RZY48" s="449"/>
      <c r="RZZ48" s="450"/>
      <c r="SAA48" s="451"/>
      <c r="SAB48" s="451"/>
      <c r="SAC48" s="451"/>
      <c r="SAD48" s="449"/>
      <c r="SAE48" s="452"/>
      <c r="SAF48" s="453"/>
      <c r="SAG48" s="454"/>
      <c r="SAH48" s="449"/>
      <c r="SAI48" s="453"/>
      <c r="SAJ48" s="453"/>
      <c r="SAK48" s="450"/>
      <c r="SAL48" s="454"/>
      <c r="SAM48" s="455"/>
      <c r="SAN48" s="453"/>
      <c r="SAO48" s="456"/>
      <c r="SAP48" s="453"/>
      <c r="SAQ48" s="456"/>
      <c r="SAR48" s="454"/>
      <c r="SAS48" s="451"/>
      <c r="SAT48" s="454"/>
      <c r="SAU48" s="450"/>
      <c r="SAV48" s="456"/>
      <c r="SAW48" s="456"/>
      <c r="SAX48" s="456"/>
      <c r="SAY48" s="456"/>
      <c r="SAZ48" s="271"/>
      <c r="SBA48" s="451"/>
      <c r="SBB48" s="454"/>
      <c r="SBC48" s="451"/>
      <c r="SBD48" s="457"/>
      <c r="SBE48" s="271"/>
      <c r="SBF48" s="451"/>
      <c r="SBG48" s="454"/>
      <c r="SBH48" s="451"/>
      <c r="SBI48" s="457"/>
      <c r="SBJ48" s="451"/>
      <c r="SBK48" s="457"/>
      <c r="SBL48" s="457"/>
      <c r="SBM48" s="457"/>
      <c r="SBN48" s="271"/>
      <c r="SBO48" s="271"/>
      <c r="SBP48" s="451"/>
      <c r="SBQ48" s="454"/>
      <c r="SBR48" s="451"/>
      <c r="SBS48" s="454"/>
      <c r="SBT48" s="458"/>
      <c r="SBU48" s="459"/>
      <c r="SBV48" s="460"/>
      <c r="SBW48" s="461"/>
      <c r="SBX48" s="462"/>
      <c r="SBY48" s="458"/>
      <c r="SBZ48" s="451"/>
      <c r="SCA48" s="463"/>
      <c r="SCB48" s="451"/>
      <c r="SCC48" s="451"/>
      <c r="SCD48" s="453"/>
      <c r="SCF48" s="449"/>
      <c r="SCG48" s="449"/>
      <c r="SCH48" s="449"/>
      <c r="SCI48" s="450"/>
      <c r="SCJ48" s="451"/>
      <c r="SCK48" s="451"/>
      <c r="SCL48" s="451"/>
      <c r="SCM48" s="449"/>
      <c r="SCN48" s="452"/>
      <c r="SCO48" s="453"/>
      <c r="SCP48" s="454"/>
      <c r="SCQ48" s="449"/>
      <c r="SCR48" s="453"/>
      <c r="SCS48" s="453"/>
      <c r="SCT48" s="450"/>
      <c r="SCU48" s="454"/>
      <c r="SCV48" s="455"/>
      <c r="SCW48" s="453"/>
      <c r="SCX48" s="456"/>
      <c r="SCY48" s="453"/>
      <c r="SCZ48" s="456"/>
      <c r="SDA48" s="454"/>
      <c r="SDB48" s="451"/>
      <c r="SDC48" s="454"/>
      <c r="SDD48" s="450"/>
      <c r="SDE48" s="456"/>
      <c r="SDF48" s="456"/>
      <c r="SDG48" s="456"/>
      <c r="SDH48" s="456"/>
      <c r="SDI48" s="271"/>
      <c r="SDJ48" s="451"/>
      <c r="SDK48" s="454"/>
      <c r="SDL48" s="451"/>
      <c r="SDM48" s="457"/>
      <c r="SDN48" s="271"/>
      <c r="SDO48" s="451"/>
      <c r="SDP48" s="454"/>
      <c r="SDQ48" s="451"/>
      <c r="SDR48" s="457"/>
      <c r="SDS48" s="451"/>
      <c r="SDT48" s="457"/>
      <c r="SDU48" s="457"/>
      <c r="SDV48" s="457"/>
      <c r="SDW48" s="271"/>
      <c r="SDX48" s="271"/>
      <c r="SDY48" s="451"/>
      <c r="SDZ48" s="454"/>
      <c r="SEA48" s="451"/>
      <c r="SEB48" s="454"/>
      <c r="SEC48" s="458"/>
      <c r="SED48" s="459"/>
      <c r="SEE48" s="460"/>
      <c r="SEF48" s="461"/>
      <c r="SEG48" s="462"/>
      <c r="SEH48" s="458"/>
      <c r="SEI48" s="451"/>
      <c r="SEJ48" s="463"/>
      <c r="SEK48" s="451"/>
      <c r="SEL48" s="451"/>
      <c r="SEM48" s="453"/>
      <c r="SEO48" s="449"/>
      <c r="SEP48" s="449"/>
      <c r="SEQ48" s="449"/>
      <c r="SER48" s="450"/>
      <c r="SES48" s="451"/>
      <c r="SET48" s="451"/>
      <c r="SEU48" s="451"/>
      <c r="SEV48" s="449"/>
      <c r="SEW48" s="452"/>
      <c r="SEX48" s="453"/>
      <c r="SEY48" s="454"/>
      <c r="SEZ48" s="449"/>
      <c r="SFA48" s="453"/>
      <c r="SFB48" s="453"/>
      <c r="SFC48" s="450"/>
      <c r="SFD48" s="454"/>
      <c r="SFE48" s="455"/>
      <c r="SFF48" s="453"/>
      <c r="SFG48" s="456"/>
      <c r="SFH48" s="453"/>
      <c r="SFI48" s="456"/>
      <c r="SFJ48" s="454"/>
      <c r="SFK48" s="451"/>
      <c r="SFL48" s="454"/>
      <c r="SFM48" s="450"/>
      <c r="SFN48" s="456"/>
      <c r="SFO48" s="456"/>
      <c r="SFP48" s="456"/>
      <c r="SFQ48" s="456"/>
      <c r="SFR48" s="271"/>
      <c r="SFS48" s="451"/>
      <c r="SFT48" s="454"/>
      <c r="SFU48" s="451"/>
      <c r="SFV48" s="457"/>
      <c r="SFW48" s="271"/>
      <c r="SFX48" s="451"/>
      <c r="SFY48" s="454"/>
      <c r="SFZ48" s="451"/>
      <c r="SGA48" s="457"/>
      <c r="SGB48" s="451"/>
      <c r="SGC48" s="457"/>
      <c r="SGD48" s="457"/>
      <c r="SGE48" s="457"/>
      <c r="SGF48" s="271"/>
      <c r="SGG48" s="271"/>
      <c r="SGH48" s="451"/>
      <c r="SGI48" s="454"/>
      <c r="SGJ48" s="451"/>
      <c r="SGK48" s="454"/>
      <c r="SGL48" s="458"/>
      <c r="SGM48" s="459"/>
      <c r="SGN48" s="460"/>
      <c r="SGO48" s="461"/>
      <c r="SGP48" s="462"/>
      <c r="SGQ48" s="458"/>
      <c r="SGR48" s="451"/>
      <c r="SGS48" s="463"/>
      <c r="SGT48" s="451"/>
      <c r="SGU48" s="451"/>
      <c r="SGV48" s="453"/>
      <c r="SGX48" s="449"/>
      <c r="SGY48" s="449"/>
      <c r="SGZ48" s="449"/>
      <c r="SHA48" s="450"/>
      <c r="SHB48" s="451"/>
      <c r="SHC48" s="451"/>
      <c r="SHD48" s="451"/>
      <c r="SHE48" s="449"/>
      <c r="SHF48" s="452"/>
      <c r="SHG48" s="453"/>
      <c r="SHH48" s="454"/>
      <c r="SHI48" s="449"/>
      <c r="SHJ48" s="453"/>
      <c r="SHK48" s="453"/>
      <c r="SHL48" s="450"/>
      <c r="SHM48" s="454"/>
      <c r="SHN48" s="455"/>
      <c r="SHO48" s="453"/>
      <c r="SHP48" s="456"/>
      <c r="SHQ48" s="453"/>
      <c r="SHR48" s="456"/>
      <c r="SHS48" s="454"/>
      <c r="SHT48" s="451"/>
      <c r="SHU48" s="454"/>
      <c r="SHV48" s="450"/>
      <c r="SHW48" s="456"/>
      <c r="SHX48" s="456"/>
      <c r="SHY48" s="456"/>
      <c r="SHZ48" s="456"/>
      <c r="SIA48" s="271"/>
      <c r="SIB48" s="451"/>
      <c r="SIC48" s="454"/>
      <c r="SID48" s="451"/>
      <c r="SIE48" s="457"/>
      <c r="SIF48" s="271"/>
      <c r="SIG48" s="451"/>
      <c r="SIH48" s="454"/>
      <c r="SII48" s="451"/>
      <c r="SIJ48" s="457"/>
      <c r="SIK48" s="451"/>
      <c r="SIL48" s="457"/>
      <c r="SIM48" s="457"/>
      <c r="SIN48" s="457"/>
      <c r="SIO48" s="271"/>
      <c r="SIP48" s="271"/>
      <c r="SIQ48" s="451"/>
      <c r="SIR48" s="454"/>
      <c r="SIS48" s="451"/>
      <c r="SIT48" s="454"/>
      <c r="SIU48" s="458"/>
      <c r="SIV48" s="459"/>
      <c r="SIW48" s="460"/>
      <c r="SIX48" s="461"/>
      <c r="SIY48" s="462"/>
      <c r="SIZ48" s="458"/>
      <c r="SJA48" s="451"/>
      <c r="SJB48" s="463"/>
      <c r="SJC48" s="451"/>
      <c r="SJD48" s="451"/>
      <c r="SJE48" s="453"/>
      <c r="SJG48" s="449"/>
      <c r="SJH48" s="449"/>
      <c r="SJI48" s="449"/>
      <c r="SJJ48" s="450"/>
      <c r="SJK48" s="451"/>
      <c r="SJL48" s="451"/>
      <c r="SJM48" s="451"/>
      <c r="SJN48" s="449"/>
      <c r="SJO48" s="452"/>
      <c r="SJP48" s="453"/>
      <c r="SJQ48" s="454"/>
      <c r="SJR48" s="449"/>
      <c r="SJS48" s="453"/>
      <c r="SJT48" s="453"/>
      <c r="SJU48" s="450"/>
      <c r="SJV48" s="454"/>
      <c r="SJW48" s="455"/>
      <c r="SJX48" s="453"/>
      <c r="SJY48" s="456"/>
      <c r="SJZ48" s="453"/>
      <c r="SKA48" s="456"/>
      <c r="SKB48" s="454"/>
      <c r="SKC48" s="451"/>
      <c r="SKD48" s="454"/>
      <c r="SKE48" s="450"/>
      <c r="SKF48" s="456"/>
      <c r="SKG48" s="456"/>
      <c r="SKH48" s="456"/>
      <c r="SKI48" s="456"/>
      <c r="SKJ48" s="271"/>
      <c r="SKK48" s="451"/>
      <c r="SKL48" s="454"/>
      <c r="SKM48" s="451"/>
      <c r="SKN48" s="457"/>
      <c r="SKO48" s="271"/>
      <c r="SKP48" s="451"/>
      <c r="SKQ48" s="454"/>
      <c r="SKR48" s="451"/>
      <c r="SKS48" s="457"/>
      <c r="SKT48" s="451"/>
      <c r="SKU48" s="457"/>
      <c r="SKV48" s="457"/>
      <c r="SKW48" s="457"/>
      <c r="SKX48" s="271"/>
      <c r="SKY48" s="271"/>
      <c r="SKZ48" s="451"/>
      <c r="SLA48" s="454"/>
      <c r="SLB48" s="451"/>
      <c r="SLC48" s="454"/>
      <c r="SLD48" s="458"/>
      <c r="SLE48" s="459"/>
      <c r="SLF48" s="460"/>
      <c r="SLG48" s="461"/>
      <c r="SLH48" s="462"/>
      <c r="SLI48" s="458"/>
      <c r="SLJ48" s="451"/>
      <c r="SLK48" s="463"/>
      <c r="SLL48" s="451"/>
      <c r="SLM48" s="451"/>
      <c r="SLN48" s="453"/>
      <c r="SLP48" s="449"/>
      <c r="SLQ48" s="449"/>
      <c r="SLR48" s="449"/>
      <c r="SLS48" s="450"/>
      <c r="SLT48" s="451"/>
      <c r="SLU48" s="451"/>
      <c r="SLV48" s="451"/>
      <c r="SLW48" s="449"/>
      <c r="SLX48" s="452"/>
      <c r="SLY48" s="453"/>
      <c r="SLZ48" s="454"/>
      <c r="SMA48" s="449"/>
      <c r="SMB48" s="453"/>
      <c r="SMC48" s="453"/>
      <c r="SMD48" s="450"/>
      <c r="SME48" s="454"/>
      <c r="SMF48" s="455"/>
      <c r="SMG48" s="453"/>
      <c r="SMH48" s="456"/>
      <c r="SMI48" s="453"/>
      <c r="SMJ48" s="456"/>
      <c r="SMK48" s="454"/>
      <c r="SML48" s="451"/>
      <c r="SMM48" s="454"/>
      <c r="SMN48" s="450"/>
      <c r="SMO48" s="456"/>
      <c r="SMP48" s="456"/>
      <c r="SMQ48" s="456"/>
      <c r="SMR48" s="456"/>
      <c r="SMS48" s="271"/>
      <c r="SMT48" s="451"/>
      <c r="SMU48" s="454"/>
      <c r="SMV48" s="451"/>
      <c r="SMW48" s="457"/>
      <c r="SMX48" s="271"/>
      <c r="SMY48" s="451"/>
      <c r="SMZ48" s="454"/>
      <c r="SNA48" s="451"/>
      <c r="SNB48" s="457"/>
      <c r="SNC48" s="451"/>
      <c r="SND48" s="457"/>
      <c r="SNE48" s="457"/>
      <c r="SNF48" s="457"/>
      <c r="SNG48" s="271"/>
      <c r="SNH48" s="271"/>
      <c r="SNI48" s="451"/>
      <c r="SNJ48" s="454"/>
      <c r="SNK48" s="451"/>
      <c r="SNL48" s="454"/>
      <c r="SNM48" s="458"/>
      <c r="SNN48" s="459"/>
      <c r="SNO48" s="460"/>
      <c r="SNP48" s="461"/>
      <c r="SNQ48" s="462"/>
      <c r="SNR48" s="458"/>
      <c r="SNS48" s="451"/>
      <c r="SNT48" s="463"/>
      <c r="SNU48" s="451"/>
      <c r="SNV48" s="451"/>
      <c r="SNW48" s="453"/>
      <c r="SNY48" s="449"/>
      <c r="SNZ48" s="449"/>
      <c r="SOA48" s="449"/>
      <c r="SOB48" s="450"/>
      <c r="SOC48" s="451"/>
      <c r="SOD48" s="451"/>
      <c r="SOE48" s="451"/>
      <c r="SOF48" s="449"/>
      <c r="SOG48" s="452"/>
      <c r="SOH48" s="453"/>
      <c r="SOI48" s="454"/>
      <c r="SOJ48" s="449"/>
      <c r="SOK48" s="453"/>
      <c r="SOL48" s="453"/>
      <c r="SOM48" s="450"/>
      <c r="SON48" s="454"/>
      <c r="SOO48" s="455"/>
      <c r="SOP48" s="453"/>
      <c r="SOQ48" s="456"/>
      <c r="SOR48" s="453"/>
      <c r="SOS48" s="456"/>
      <c r="SOT48" s="454"/>
      <c r="SOU48" s="451"/>
      <c r="SOV48" s="454"/>
      <c r="SOW48" s="450"/>
      <c r="SOX48" s="456"/>
      <c r="SOY48" s="456"/>
      <c r="SOZ48" s="456"/>
      <c r="SPA48" s="456"/>
      <c r="SPB48" s="271"/>
      <c r="SPC48" s="451"/>
      <c r="SPD48" s="454"/>
      <c r="SPE48" s="451"/>
      <c r="SPF48" s="457"/>
      <c r="SPG48" s="271"/>
      <c r="SPH48" s="451"/>
      <c r="SPI48" s="454"/>
      <c r="SPJ48" s="451"/>
      <c r="SPK48" s="457"/>
      <c r="SPL48" s="451"/>
      <c r="SPM48" s="457"/>
      <c r="SPN48" s="457"/>
      <c r="SPO48" s="457"/>
      <c r="SPP48" s="271"/>
      <c r="SPQ48" s="271"/>
      <c r="SPR48" s="451"/>
      <c r="SPS48" s="454"/>
      <c r="SPT48" s="451"/>
      <c r="SPU48" s="454"/>
      <c r="SPV48" s="458"/>
      <c r="SPW48" s="459"/>
      <c r="SPX48" s="460"/>
      <c r="SPY48" s="461"/>
      <c r="SPZ48" s="462"/>
      <c r="SQA48" s="458"/>
      <c r="SQB48" s="451"/>
      <c r="SQC48" s="463"/>
      <c r="SQD48" s="451"/>
      <c r="SQE48" s="451"/>
      <c r="SQF48" s="453"/>
      <c r="SQH48" s="449"/>
      <c r="SQI48" s="449"/>
      <c r="SQJ48" s="449"/>
      <c r="SQK48" s="450"/>
      <c r="SQL48" s="451"/>
      <c r="SQM48" s="451"/>
      <c r="SQN48" s="451"/>
      <c r="SQO48" s="449"/>
      <c r="SQP48" s="452"/>
      <c r="SQQ48" s="453"/>
      <c r="SQR48" s="454"/>
      <c r="SQS48" s="449"/>
      <c r="SQT48" s="453"/>
      <c r="SQU48" s="453"/>
      <c r="SQV48" s="450"/>
      <c r="SQW48" s="454"/>
      <c r="SQX48" s="455"/>
      <c r="SQY48" s="453"/>
      <c r="SQZ48" s="456"/>
      <c r="SRA48" s="453"/>
      <c r="SRB48" s="456"/>
      <c r="SRC48" s="454"/>
      <c r="SRD48" s="451"/>
      <c r="SRE48" s="454"/>
      <c r="SRF48" s="450"/>
      <c r="SRG48" s="456"/>
      <c r="SRH48" s="456"/>
      <c r="SRI48" s="456"/>
      <c r="SRJ48" s="456"/>
      <c r="SRK48" s="271"/>
      <c r="SRL48" s="451"/>
      <c r="SRM48" s="454"/>
      <c r="SRN48" s="451"/>
      <c r="SRO48" s="457"/>
      <c r="SRP48" s="271"/>
      <c r="SRQ48" s="451"/>
      <c r="SRR48" s="454"/>
      <c r="SRS48" s="451"/>
      <c r="SRT48" s="457"/>
      <c r="SRU48" s="451"/>
      <c r="SRV48" s="457"/>
      <c r="SRW48" s="457"/>
      <c r="SRX48" s="457"/>
      <c r="SRY48" s="271"/>
      <c r="SRZ48" s="271"/>
      <c r="SSA48" s="451"/>
      <c r="SSB48" s="454"/>
      <c r="SSC48" s="451"/>
      <c r="SSD48" s="454"/>
      <c r="SSE48" s="458"/>
      <c r="SSF48" s="459"/>
      <c r="SSG48" s="460"/>
      <c r="SSH48" s="461"/>
      <c r="SSI48" s="462"/>
      <c r="SSJ48" s="458"/>
      <c r="SSK48" s="451"/>
      <c r="SSL48" s="463"/>
      <c r="SSM48" s="451"/>
      <c r="SSN48" s="451"/>
      <c r="SSO48" s="453"/>
      <c r="SSQ48" s="449"/>
      <c r="SSR48" s="449"/>
      <c r="SSS48" s="449"/>
      <c r="SST48" s="450"/>
      <c r="SSU48" s="451"/>
      <c r="SSV48" s="451"/>
      <c r="SSW48" s="451"/>
      <c r="SSX48" s="449"/>
      <c r="SSY48" s="452"/>
      <c r="SSZ48" s="453"/>
      <c r="STA48" s="454"/>
      <c r="STB48" s="449"/>
      <c r="STC48" s="453"/>
      <c r="STD48" s="453"/>
      <c r="STE48" s="450"/>
      <c r="STF48" s="454"/>
      <c r="STG48" s="455"/>
      <c r="STH48" s="453"/>
      <c r="STI48" s="456"/>
      <c r="STJ48" s="453"/>
      <c r="STK48" s="456"/>
      <c r="STL48" s="454"/>
      <c r="STM48" s="451"/>
      <c r="STN48" s="454"/>
      <c r="STO48" s="450"/>
      <c r="STP48" s="456"/>
      <c r="STQ48" s="456"/>
      <c r="STR48" s="456"/>
      <c r="STS48" s="456"/>
      <c r="STT48" s="271"/>
      <c r="STU48" s="451"/>
      <c r="STV48" s="454"/>
      <c r="STW48" s="451"/>
      <c r="STX48" s="457"/>
      <c r="STY48" s="271"/>
      <c r="STZ48" s="451"/>
      <c r="SUA48" s="454"/>
      <c r="SUB48" s="451"/>
      <c r="SUC48" s="457"/>
      <c r="SUD48" s="451"/>
      <c r="SUE48" s="457"/>
      <c r="SUF48" s="457"/>
      <c r="SUG48" s="457"/>
      <c r="SUH48" s="271"/>
      <c r="SUI48" s="271"/>
      <c r="SUJ48" s="451"/>
      <c r="SUK48" s="454"/>
      <c r="SUL48" s="451"/>
      <c r="SUM48" s="454"/>
      <c r="SUN48" s="458"/>
      <c r="SUO48" s="459"/>
      <c r="SUP48" s="460"/>
      <c r="SUQ48" s="461"/>
      <c r="SUR48" s="462"/>
      <c r="SUS48" s="458"/>
      <c r="SUT48" s="451"/>
      <c r="SUU48" s="463"/>
      <c r="SUV48" s="451"/>
      <c r="SUW48" s="451"/>
      <c r="SUX48" s="453"/>
      <c r="SUZ48" s="449"/>
      <c r="SVA48" s="449"/>
      <c r="SVB48" s="449"/>
      <c r="SVC48" s="450"/>
      <c r="SVD48" s="451"/>
      <c r="SVE48" s="451"/>
      <c r="SVF48" s="451"/>
      <c r="SVG48" s="449"/>
      <c r="SVH48" s="452"/>
      <c r="SVI48" s="453"/>
      <c r="SVJ48" s="454"/>
      <c r="SVK48" s="449"/>
      <c r="SVL48" s="453"/>
      <c r="SVM48" s="453"/>
      <c r="SVN48" s="450"/>
      <c r="SVO48" s="454"/>
      <c r="SVP48" s="455"/>
      <c r="SVQ48" s="453"/>
      <c r="SVR48" s="456"/>
      <c r="SVS48" s="453"/>
      <c r="SVT48" s="456"/>
      <c r="SVU48" s="454"/>
      <c r="SVV48" s="451"/>
      <c r="SVW48" s="454"/>
      <c r="SVX48" s="450"/>
      <c r="SVY48" s="456"/>
      <c r="SVZ48" s="456"/>
      <c r="SWA48" s="456"/>
      <c r="SWB48" s="456"/>
      <c r="SWC48" s="271"/>
      <c r="SWD48" s="451"/>
      <c r="SWE48" s="454"/>
      <c r="SWF48" s="451"/>
      <c r="SWG48" s="457"/>
      <c r="SWH48" s="271"/>
      <c r="SWI48" s="451"/>
      <c r="SWJ48" s="454"/>
      <c r="SWK48" s="451"/>
      <c r="SWL48" s="457"/>
      <c r="SWM48" s="451"/>
      <c r="SWN48" s="457"/>
      <c r="SWO48" s="457"/>
      <c r="SWP48" s="457"/>
      <c r="SWQ48" s="271"/>
      <c r="SWR48" s="271"/>
      <c r="SWS48" s="451"/>
      <c r="SWT48" s="454"/>
      <c r="SWU48" s="451"/>
      <c r="SWV48" s="454"/>
      <c r="SWW48" s="458"/>
      <c r="SWX48" s="459"/>
      <c r="SWY48" s="460"/>
      <c r="SWZ48" s="461"/>
      <c r="SXA48" s="462"/>
      <c r="SXB48" s="458"/>
      <c r="SXC48" s="451"/>
      <c r="SXD48" s="463"/>
      <c r="SXE48" s="451"/>
      <c r="SXF48" s="451"/>
      <c r="SXG48" s="453"/>
      <c r="SXI48" s="449"/>
      <c r="SXJ48" s="449"/>
      <c r="SXK48" s="449"/>
      <c r="SXL48" s="450"/>
      <c r="SXM48" s="451"/>
      <c r="SXN48" s="451"/>
      <c r="SXO48" s="451"/>
      <c r="SXP48" s="449"/>
      <c r="SXQ48" s="452"/>
      <c r="SXR48" s="453"/>
      <c r="SXS48" s="454"/>
      <c r="SXT48" s="449"/>
      <c r="SXU48" s="453"/>
      <c r="SXV48" s="453"/>
      <c r="SXW48" s="450"/>
      <c r="SXX48" s="454"/>
      <c r="SXY48" s="455"/>
      <c r="SXZ48" s="453"/>
      <c r="SYA48" s="456"/>
      <c r="SYB48" s="453"/>
      <c r="SYC48" s="456"/>
      <c r="SYD48" s="454"/>
      <c r="SYE48" s="451"/>
      <c r="SYF48" s="454"/>
      <c r="SYG48" s="450"/>
      <c r="SYH48" s="456"/>
      <c r="SYI48" s="456"/>
      <c r="SYJ48" s="456"/>
      <c r="SYK48" s="456"/>
      <c r="SYL48" s="271"/>
      <c r="SYM48" s="451"/>
      <c r="SYN48" s="454"/>
      <c r="SYO48" s="451"/>
      <c r="SYP48" s="457"/>
      <c r="SYQ48" s="271"/>
      <c r="SYR48" s="451"/>
      <c r="SYS48" s="454"/>
      <c r="SYT48" s="451"/>
      <c r="SYU48" s="457"/>
      <c r="SYV48" s="451"/>
      <c r="SYW48" s="457"/>
      <c r="SYX48" s="457"/>
      <c r="SYY48" s="457"/>
      <c r="SYZ48" s="271"/>
      <c r="SZA48" s="271"/>
      <c r="SZB48" s="451"/>
      <c r="SZC48" s="454"/>
      <c r="SZD48" s="451"/>
      <c r="SZE48" s="454"/>
      <c r="SZF48" s="458"/>
      <c r="SZG48" s="459"/>
      <c r="SZH48" s="460"/>
      <c r="SZI48" s="461"/>
      <c r="SZJ48" s="462"/>
      <c r="SZK48" s="458"/>
      <c r="SZL48" s="451"/>
      <c r="SZM48" s="463"/>
      <c r="SZN48" s="451"/>
      <c r="SZO48" s="451"/>
      <c r="SZP48" s="453"/>
      <c r="SZR48" s="449"/>
      <c r="SZS48" s="449"/>
      <c r="SZT48" s="449"/>
      <c r="SZU48" s="450"/>
      <c r="SZV48" s="451"/>
      <c r="SZW48" s="451"/>
      <c r="SZX48" s="451"/>
      <c r="SZY48" s="449"/>
      <c r="SZZ48" s="452"/>
      <c r="TAA48" s="453"/>
      <c r="TAB48" s="454"/>
      <c r="TAC48" s="449"/>
      <c r="TAD48" s="453"/>
      <c r="TAE48" s="453"/>
      <c r="TAF48" s="450"/>
      <c r="TAG48" s="454"/>
      <c r="TAH48" s="455"/>
      <c r="TAI48" s="453"/>
      <c r="TAJ48" s="456"/>
      <c r="TAK48" s="453"/>
      <c r="TAL48" s="456"/>
      <c r="TAM48" s="454"/>
      <c r="TAN48" s="451"/>
      <c r="TAO48" s="454"/>
      <c r="TAP48" s="450"/>
      <c r="TAQ48" s="456"/>
      <c r="TAR48" s="456"/>
      <c r="TAS48" s="456"/>
      <c r="TAT48" s="456"/>
      <c r="TAU48" s="271"/>
      <c r="TAV48" s="451"/>
      <c r="TAW48" s="454"/>
      <c r="TAX48" s="451"/>
      <c r="TAY48" s="457"/>
      <c r="TAZ48" s="271"/>
      <c r="TBA48" s="451"/>
      <c r="TBB48" s="454"/>
      <c r="TBC48" s="451"/>
      <c r="TBD48" s="457"/>
      <c r="TBE48" s="451"/>
      <c r="TBF48" s="457"/>
      <c r="TBG48" s="457"/>
      <c r="TBH48" s="457"/>
      <c r="TBI48" s="271"/>
      <c r="TBJ48" s="271"/>
      <c r="TBK48" s="451"/>
      <c r="TBL48" s="454"/>
      <c r="TBM48" s="451"/>
      <c r="TBN48" s="454"/>
      <c r="TBO48" s="458"/>
      <c r="TBP48" s="459"/>
      <c r="TBQ48" s="460"/>
      <c r="TBR48" s="461"/>
      <c r="TBS48" s="462"/>
      <c r="TBT48" s="458"/>
      <c r="TBU48" s="451"/>
      <c r="TBV48" s="463"/>
      <c r="TBW48" s="451"/>
      <c r="TBX48" s="451"/>
      <c r="TBY48" s="453"/>
      <c r="TCA48" s="449"/>
      <c r="TCB48" s="449"/>
      <c r="TCC48" s="449"/>
      <c r="TCD48" s="450"/>
      <c r="TCE48" s="451"/>
      <c r="TCF48" s="451"/>
      <c r="TCG48" s="451"/>
      <c r="TCH48" s="449"/>
      <c r="TCI48" s="452"/>
      <c r="TCJ48" s="453"/>
      <c r="TCK48" s="454"/>
      <c r="TCL48" s="449"/>
      <c r="TCM48" s="453"/>
      <c r="TCN48" s="453"/>
      <c r="TCO48" s="450"/>
      <c r="TCP48" s="454"/>
      <c r="TCQ48" s="455"/>
      <c r="TCR48" s="453"/>
      <c r="TCS48" s="456"/>
      <c r="TCT48" s="453"/>
      <c r="TCU48" s="456"/>
      <c r="TCV48" s="454"/>
      <c r="TCW48" s="451"/>
      <c r="TCX48" s="454"/>
      <c r="TCY48" s="450"/>
      <c r="TCZ48" s="456"/>
      <c r="TDA48" s="456"/>
      <c r="TDB48" s="456"/>
      <c r="TDC48" s="456"/>
      <c r="TDD48" s="271"/>
      <c r="TDE48" s="451"/>
      <c r="TDF48" s="454"/>
      <c r="TDG48" s="451"/>
      <c r="TDH48" s="457"/>
      <c r="TDI48" s="271"/>
      <c r="TDJ48" s="451"/>
      <c r="TDK48" s="454"/>
      <c r="TDL48" s="451"/>
      <c r="TDM48" s="457"/>
      <c r="TDN48" s="451"/>
      <c r="TDO48" s="457"/>
      <c r="TDP48" s="457"/>
      <c r="TDQ48" s="457"/>
      <c r="TDR48" s="271"/>
      <c r="TDS48" s="271"/>
      <c r="TDT48" s="451"/>
      <c r="TDU48" s="454"/>
      <c r="TDV48" s="451"/>
      <c r="TDW48" s="454"/>
      <c r="TDX48" s="458"/>
      <c r="TDY48" s="459"/>
      <c r="TDZ48" s="460"/>
      <c r="TEA48" s="461"/>
      <c r="TEB48" s="462"/>
      <c r="TEC48" s="458"/>
      <c r="TED48" s="451"/>
      <c r="TEE48" s="463"/>
      <c r="TEF48" s="451"/>
      <c r="TEG48" s="451"/>
      <c r="TEH48" s="453"/>
      <c r="TEJ48" s="449"/>
      <c r="TEK48" s="449"/>
      <c r="TEL48" s="449"/>
      <c r="TEM48" s="450"/>
      <c r="TEN48" s="451"/>
      <c r="TEO48" s="451"/>
      <c r="TEP48" s="451"/>
      <c r="TEQ48" s="449"/>
      <c r="TER48" s="452"/>
      <c r="TES48" s="453"/>
      <c r="TET48" s="454"/>
      <c r="TEU48" s="449"/>
      <c r="TEV48" s="453"/>
      <c r="TEW48" s="453"/>
      <c r="TEX48" s="450"/>
      <c r="TEY48" s="454"/>
      <c r="TEZ48" s="455"/>
      <c r="TFA48" s="453"/>
      <c r="TFB48" s="456"/>
      <c r="TFC48" s="453"/>
      <c r="TFD48" s="456"/>
      <c r="TFE48" s="454"/>
      <c r="TFF48" s="451"/>
      <c r="TFG48" s="454"/>
      <c r="TFH48" s="450"/>
      <c r="TFI48" s="456"/>
      <c r="TFJ48" s="456"/>
      <c r="TFK48" s="456"/>
      <c r="TFL48" s="456"/>
      <c r="TFM48" s="271"/>
      <c r="TFN48" s="451"/>
      <c r="TFO48" s="454"/>
      <c r="TFP48" s="451"/>
      <c r="TFQ48" s="457"/>
      <c r="TFR48" s="271"/>
      <c r="TFS48" s="451"/>
      <c r="TFT48" s="454"/>
      <c r="TFU48" s="451"/>
      <c r="TFV48" s="457"/>
      <c r="TFW48" s="451"/>
      <c r="TFX48" s="457"/>
      <c r="TFY48" s="457"/>
      <c r="TFZ48" s="457"/>
      <c r="TGA48" s="271"/>
      <c r="TGB48" s="271"/>
      <c r="TGC48" s="451"/>
      <c r="TGD48" s="454"/>
      <c r="TGE48" s="451"/>
      <c r="TGF48" s="454"/>
      <c r="TGG48" s="458"/>
      <c r="TGH48" s="459"/>
      <c r="TGI48" s="460"/>
      <c r="TGJ48" s="461"/>
      <c r="TGK48" s="462"/>
      <c r="TGL48" s="458"/>
      <c r="TGM48" s="451"/>
      <c r="TGN48" s="463"/>
      <c r="TGO48" s="451"/>
      <c r="TGP48" s="451"/>
      <c r="TGQ48" s="453"/>
      <c r="TGS48" s="449"/>
      <c r="TGT48" s="449"/>
      <c r="TGU48" s="449"/>
      <c r="TGV48" s="450"/>
      <c r="TGW48" s="451"/>
      <c r="TGX48" s="451"/>
      <c r="TGY48" s="451"/>
      <c r="TGZ48" s="449"/>
      <c r="THA48" s="452"/>
      <c r="THB48" s="453"/>
      <c r="THC48" s="454"/>
      <c r="THD48" s="449"/>
      <c r="THE48" s="453"/>
      <c r="THF48" s="453"/>
      <c r="THG48" s="450"/>
      <c r="THH48" s="454"/>
      <c r="THI48" s="455"/>
      <c r="THJ48" s="453"/>
      <c r="THK48" s="456"/>
      <c r="THL48" s="453"/>
      <c r="THM48" s="456"/>
      <c r="THN48" s="454"/>
      <c r="THO48" s="451"/>
      <c r="THP48" s="454"/>
      <c r="THQ48" s="450"/>
      <c r="THR48" s="456"/>
      <c r="THS48" s="456"/>
      <c r="THT48" s="456"/>
      <c r="THU48" s="456"/>
      <c r="THV48" s="271"/>
      <c r="THW48" s="451"/>
      <c r="THX48" s="454"/>
      <c r="THY48" s="451"/>
      <c r="THZ48" s="457"/>
      <c r="TIA48" s="271"/>
      <c r="TIB48" s="451"/>
      <c r="TIC48" s="454"/>
      <c r="TID48" s="451"/>
      <c r="TIE48" s="457"/>
      <c r="TIF48" s="451"/>
      <c r="TIG48" s="457"/>
      <c r="TIH48" s="457"/>
      <c r="TII48" s="457"/>
      <c r="TIJ48" s="271"/>
      <c r="TIK48" s="271"/>
      <c r="TIL48" s="451"/>
      <c r="TIM48" s="454"/>
      <c r="TIN48" s="451"/>
      <c r="TIO48" s="454"/>
      <c r="TIP48" s="458"/>
      <c r="TIQ48" s="459"/>
      <c r="TIR48" s="460"/>
      <c r="TIS48" s="461"/>
      <c r="TIT48" s="462"/>
      <c r="TIU48" s="458"/>
      <c r="TIV48" s="451"/>
      <c r="TIW48" s="463"/>
      <c r="TIX48" s="451"/>
      <c r="TIY48" s="451"/>
      <c r="TIZ48" s="453"/>
      <c r="TJB48" s="449"/>
      <c r="TJC48" s="449"/>
      <c r="TJD48" s="449"/>
      <c r="TJE48" s="450"/>
      <c r="TJF48" s="451"/>
      <c r="TJG48" s="451"/>
      <c r="TJH48" s="451"/>
      <c r="TJI48" s="449"/>
      <c r="TJJ48" s="452"/>
      <c r="TJK48" s="453"/>
      <c r="TJL48" s="454"/>
      <c r="TJM48" s="449"/>
      <c r="TJN48" s="453"/>
      <c r="TJO48" s="453"/>
      <c r="TJP48" s="450"/>
      <c r="TJQ48" s="454"/>
      <c r="TJR48" s="455"/>
      <c r="TJS48" s="453"/>
      <c r="TJT48" s="456"/>
      <c r="TJU48" s="453"/>
      <c r="TJV48" s="456"/>
      <c r="TJW48" s="454"/>
      <c r="TJX48" s="451"/>
      <c r="TJY48" s="454"/>
      <c r="TJZ48" s="450"/>
      <c r="TKA48" s="456"/>
      <c r="TKB48" s="456"/>
      <c r="TKC48" s="456"/>
      <c r="TKD48" s="456"/>
      <c r="TKE48" s="271"/>
      <c r="TKF48" s="451"/>
      <c r="TKG48" s="454"/>
      <c r="TKH48" s="451"/>
      <c r="TKI48" s="457"/>
      <c r="TKJ48" s="271"/>
      <c r="TKK48" s="451"/>
      <c r="TKL48" s="454"/>
      <c r="TKM48" s="451"/>
      <c r="TKN48" s="457"/>
      <c r="TKO48" s="451"/>
      <c r="TKP48" s="457"/>
      <c r="TKQ48" s="457"/>
      <c r="TKR48" s="457"/>
      <c r="TKS48" s="271"/>
      <c r="TKT48" s="271"/>
      <c r="TKU48" s="451"/>
      <c r="TKV48" s="454"/>
      <c r="TKW48" s="451"/>
      <c r="TKX48" s="454"/>
      <c r="TKY48" s="458"/>
      <c r="TKZ48" s="459"/>
      <c r="TLA48" s="460"/>
      <c r="TLB48" s="461"/>
      <c r="TLC48" s="462"/>
      <c r="TLD48" s="458"/>
      <c r="TLE48" s="451"/>
      <c r="TLF48" s="463"/>
      <c r="TLG48" s="451"/>
      <c r="TLH48" s="451"/>
      <c r="TLI48" s="453"/>
      <c r="TLK48" s="449"/>
      <c r="TLL48" s="449"/>
      <c r="TLM48" s="449"/>
      <c r="TLN48" s="450"/>
      <c r="TLO48" s="451"/>
      <c r="TLP48" s="451"/>
      <c r="TLQ48" s="451"/>
      <c r="TLR48" s="449"/>
      <c r="TLS48" s="452"/>
      <c r="TLT48" s="453"/>
      <c r="TLU48" s="454"/>
      <c r="TLV48" s="449"/>
      <c r="TLW48" s="453"/>
      <c r="TLX48" s="453"/>
      <c r="TLY48" s="450"/>
      <c r="TLZ48" s="454"/>
      <c r="TMA48" s="455"/>
      <c r="TMB48" s="453"/>
      <c r="TMC48" s="456"/>
      <c r="TMD48" s="453"/>
      <c r="TME48" s="456"/>
      <c r="TMF48" s="454"/>
      <c r="TMG48" s="451"/>
      <c r="TMH48" s="454"/>
      <c r="TMI48" s="450"/>
      <c r="TMJ48" s="456"/>
      <c r="TMK48" s="456"/>
      <c r="TML48" s="456"/>
      <c r="TMM48" s="456"/>
      <c r="TMN48" s="271"/>
      <c r="TMO48" s="451"/>
      <c r="TMP48" s="454"/>
      <c r="TMQ48" s="451"/>
      <c r="TMR48" s="457"/>
      <c r="TMS48" s="271"/>
      <c r="TMT48" s="451"/>
      <c r="TMU48" s="454"/>
      <c r="TMV48" s="451"/>
      <c r="TMW48" s="457"/>
      <c r="TMX48" s="451"/>
      <c r="TMY48" s="457"/>
      <c r="TMZ48" s="457"/>
      <c r="TNA48" s="457"/>
      <c r="TNB48" s="271"/>
      <c r="TNC48" s="271"/>
      <c r="TND48" s="451"/>
      <c r="TNE48" s="454"/>
      <c r="TNF48" s="451"/>
      <c r="TNG48" s="454"/>
      <c r="TNH48" s="458"/>
      <c r="TNI48" s="459"/>
      <c r="TNJ48" s="460"/>
      <c r="TNK48" s="461"/>
      <c r="TNL48" s="462"/>
      <c r="TNM48" s="458"/>
      <c r="TNN48" s="451"/>
      <c r="TNO48" s="463"/>
      <c r="TNP48" s="451"/>
      <c r="TNQ48" s="451"/>
      <c r="TNR48" s="453"/>
      <c r="TNT48" s="449"/>
      <c r="TNU48" s="449"/>
      <c r="TNV48" s="449"/>
      <c r="TNW48" s="450"/>
      <c r="TNX48" s="451"/>
      <c r="TNY48" s="451"/>
      <c r="TNZ48" s="451"/>
      <c r="TOA48" s="449"/>
      <c r="TOB48" s="452"/>
      <c r="TOC48" s="453"/>
      <c r="TOD48" s="454"/>
      <c r="TOE48" s="449"/>
      <c r="TOF48" s="453"/>
      <c r="TOG48" s="453"/>
      <c r="TOH48" s="450"/>
      <c r="TOI48" s="454"/>
      <c r="TOJ48" s="455"/>
      <c r="TOK48" s="453"/>
      <c r="TOL48" s="456"/>
      <c r="TOM48" s="453"/>
      <c r="TON48" s="456"/>
      <c r="TOO48" s="454"/>
      <c r="TOP48" s="451"/>
      <c r="TOQ48" s="454"/>
      <c r="TOR48" s="450"/>
      <c r="TOS48" s="456"/>
      <c r="TOT48" s="456"/>
      <c r="TOU48" s="456"/>
      <c r="TOV48" s="456"/>
      <c r="TOW48" s="271"/>
      <c r="TOX48" s="451"/>
      <c r="TOY48" s="454"/>
      <c r="TOZ48" s="451"/>
      <c r="TPA48" s="457"/>
      <c r="TPB48" s="271"/>
      <c r="TPC48" s="451"/>
      <c r="TPD48" s="454"/>
      <c r="TPE48" s="451"/>
      <c r="TPF48" s="457"/>
      <c r="TPG48" s="451"/>
      <c r="TPH48" s="457"/>
      <c r="TPI48" s="457"/>
      <c r="TPJ48" s="457"/>
      <c r="TPK48" s="271"/>
      <c r="TPL48" s="271"/>
      <c r="TPM48" s="451"/>
      <c r="TPN48" s="454"/>
      <c r="TPO48" s="451"/>
      <c r="TPP48" s="454"/>
      <c r="TPQ48" s="458"/>
      <c r="TPR48" s="459"/>
      <c r="TPS48" s="460"/>
      <c r="TPT48" s="461"/>
      <c r="TPU48" s="462"/>
      <c r="TPV48" s="458"/>
      <c r="TPW48" s="451"/>
      <c r="TPX48" s="463"/>
      <c r="TPY48" s="451"/>
      <c r="TPZ48" s="451"/>
      <c r="TQA48" s="453"/>
      <c r="TQC48" s="449"/>
      <c r="TQD48" s="449"/>
      <c r="TQE48" s="449"/>
      <c r="TQF48" s="450"/>
      <c r="TQG48" s="451"/>
      <c r="TQH48" s="451"/>
      <c r="TQI48" s="451"/>
      <c r="TQJ48" s="449"/>
      <c r="TQK48" s="452"/>
      <c r="TQL48" s="453"/>
      <c r="TQM48" s="454"/>
      <c r="TQN48" s="449"/>
      <c r="TQO48" s="453"/>
      <c r="TQP48" s="453"/>
      <c r="TQQ48" s="450"/>
      <c r="TQR48" s="454"/>
      <c r="TQS48" s="455"/>
      <c r="TQT48" s="453"/>
      <c r="TQU48" s="456"/>
      <c r="TQV48" s="453"/>
      <c r="TQW48" s="456"/>
      <c r="TQX48" s="454"/>
      <c r="TQY48" s="451"/>
      <c r="TQZ48" s="454"/>
      <c r="TRA48" s="450"/>
      <c r="TRB48" s="456"/>
      <c r="TRC48" s="456"/>
      <c r="TRD48" s="456"/>
      <c r="TRE48" s="456"/>
      <c r="TRF48" s="271"/>
      <c r="TRG48" s="451"/>
      <c r="TRH48" s="454"/>
      <c r="TRI48" s="451"/>
      <c r="TRJ48" s="457"/>
      <c r="TRK48" s="271"/>
      <c r="TRL48" s="451"/>
      <c r="TRM48" s="454"/>
      <c r="TRN48" s="451"/>
      <c r="TRO48" s="457"/>
      <c r="TRP48" s="451"/>
      <c r="TRQ48" s="457"/>
      <c r="TRR48" s="457"/>
      <c r="TRS48" s="457"/>
      <c r="TRT48" s="271"/>
      <c r="TRU48" s="271"/>
      <c r="TRV48" s="451"/>
      <c r="TRW48" s="454"/>
      <c r="TRX48" s="451"/>
      <c r="TRY48" s="454"/>
      <c r="TRZ48" s="458"/>
      <c r="TSA48" s="459"/>
      <c r="TSB48" s="460"/>
      <c r="TSC48" s="461"/>
      <c r="TSD48" s="462"/>
      <c r="TSE48" s="458"/>
      <c r="TSF48" s="451"/>
      <c r="TSG48" s="463"/>
      <c r="TSH48" s="451"/>
      <c r="TSI48" s="451"/>
      <c r="TSJ48" s="453"/>
      <c r="TSL48" s="449"/>
      <c r="TSM48" s="449"/>
      <c r="TSN48" s="449"/>
      <c r="TSO48" s="450"/>
      <c r="TSP48" s="451"/>
      <c r="TSQ48" s="451"/>
      <c r="TSR48" s="451"/>
      <c r="TSS48" s="449"/>
      <c r="TST48" s="452"/>
      <c r="TSU48" s="453"/>
      <c r="TSV48" s="454"/>
      <c r="TSW48" s="449"/>
      <c r="TSX48" s="453"/>
      <c r="TSY48" s="453"/>
      <c r="TSZ48" s="450"/>
      <c r="TTA48" s="454"/>
      <c r="TTB48" s="455"/>
      <c r="TTC48" s="453"/>
      <c r="TTD48" s="456"/>
      <c r="TTE48" s="453"/>
      <c r="TTF48" s="456"/>
      <c r="TTG48" s="454"/>
      <c r="TTH48" s="451"/>
      <c r="TTI48" s="454"/>
      <c r="TTJ48" s="450"/>
      <c r="TTK48" s="456"/>
      <c r="TTL48" s="456"/>
      <c r="TTM48" s="456"/>
      <c r="TTN48" s="456"/>
      <c r="TTO48" s="271"/>
      <c r="TTP48" s="451"/>
      <c r="TTQ48" s="454"/>
      <c r="TTR48" s="451"/>
      <c r="TTS48" s="457"/>
      <c r="TTT48" s="271"/>
      <c r="TTU48" s="451"/>
      <c r="TTV48" s="454"/>
      <c r="TTW48" s="451"/>
      <c r="TTX48" s="457"/>
      <c r="TTY48" s="451"/>
      <c r="TTZ48" s="457"/>
      <c r="TUA48" s="457"/>
      <c r="TUB48" s="457"/>
      <c r="TUC48" s="271"/>
      <c r="TUD48" s="271"/>
      <c r="TUE48" s="451"/>
      <c r="TUF48" s="454"/>
      <c r="TUG48" s="451"/>
      <c r="TUH48" s="454"/>
      <c r="TUI48" s="458"/>
      <c r="TUJ48" s="459"/>
      <c r="TUK48" s="460"/>
      <c r="TUL48" s="461"/>
      <c r="TUM48" s="462"/>
      <c r="TUN48" s="458"/>
      <c r="TUO48" s="451"/>
      <c r="TUP48" s="463"/>
      <c r="TUQ48" s="451"/>
      <c r="TUR48" s="451"/>
      <c r="TUS48" s="453"/>
      <c r="TUU48" s="449"/>
      <c r="TUV48" s="449"/>
      <c r="TUW48" s="449"/>
      <c r="TUX48" s="450"/>
      <c r="TUY48" s="451"/>
      <c r="TUZ48" s="451"/>
      <c r="TVA48" s="451"/>
      <c r="TVB48" s="449"/>
      <c r="TVC48" s="452"/>
      <c r="TVD48" s="453"/>
      <c r="TVE48" s="454"/>
      <c r="TVF48" s="449"/>
      <c r="TVG48" s="453"/>
      <c r="TVH48" s="453"/>
      <c r="TVI48" s="450"/>
      <c r="TVJ48" s="454"/>
      <c r="TVK48" s="455"/>
      <c r="TVL48" s="453"/>
      <c r="TVM48" s="456"/>
      <c r="TVN48" s="453"/>
      <c r="TVO48" s="456"/>
      <c r="TVP48" s="454"/>
      <c r="TVQ48" s="451"/>
      <c r="TVR48" s="454"/>
      <c r="TVS48" s="450"/>
      <c r="TVT48" s="456"/>
      <c r="TVU48" s="456"/>
      <c r="TVV48" s="456"/>
      <c r="TVW48" s="456"/>
      <c r="TVX48" s="271"/>
      <c r="TVY48" s="451"/>
      <c r="TVZ48" s="454"/>
      <c r="TWA48" s="451"/>
      <c r="TWB48" s="457"/>
      <c r="TWC48" s="271"/>
      <c r="TWD48" s="451"/>
      <c r="TWE48" s="454"/>
      <c r="TWF48" s="451"/>
      <c r="TWG48" s="457"/>
      <c r="TWH48" s="451"/>
      <c r="TWI48" s="457"/>
      <c r="TWJ48" s="457"/>
      <c r="TWK48" s="457"/>
      <c r="TWL48" s="271"/>
      <c r="TWM48" s="271"/>
      <c r="TWN48" s="451"/>
      <c r="TWO48" s="454"/>
      <c r="TWP48" s="451"/>
      <c r="TWQ48" s="454"/>
      <c r="TWR48" s="458"/>
      <c r="TWS48" s="459"/>
      <c r="TWT48" s="460"/>
      <c r="TWU48" s="461"/>
      <c r="TWV48" s="462"/>
      <c r="TWW48" s="458"/>
      <c r="TWX48" s="451"/>
      <c r="TWY48" s="463"/>
      <c r="TWZ48" s="451"/>
      <c r="TXA48" s="451"/>
      <c r="TXB48" s="453"/>
      <c r="TXD48" s="449"/>
      <c r="TXE48" s="449"/>
      <c r="TXF48" s="449"/>
      <c r="TXG48" s="450"/>
      <c r="TXH48" s="451"/>
      <c r="TXI48" s="451"/>
      <c r="TXJ48" s="451"/>
      <c r="TXK48" s="449"/>
      <c r="TXL48" s="452"/>
      <c r="TXM48" s="453"/>
      <c r="TXN48" s="454"/>
      <c r="TXO48" s="449"/>
      <c r="TXP48" s="453"/>
      <c r="TXQ48" s="453"/>
      <c r="TXR48" s="450"/>
      <c r="TXS48" s="454"/>
      <c r="TXT48" s="455"/>
      <c r="TXU48" s="453"/>
      <c r="TXV48" s="456"/>
      <c r="TXW48" s="453"/>
      <c r="TXX48" s="456"/>
      <c r="TXY48" s="454"/>
      <c r="TXZ48" s="451"/>
      <c r="TYA48" s="454"/>
      <c r="TYB48" s="450"/>
      <c r="TYC48" s="456"/>
      <c r="TYD48" s="456"/>
      <c r="TYE48" s="456"/>
      <c r="TYF48" s="456"/>
      <c r="TYG48" s="271"/>
      <c r="TYH48" s="451"/>
      <c r="TYI48" s="454"/>
      <c r="TYJ48" s="451"/>
      <c r="TYK48" s="457"/>
      <c r="TYL48" s="271"/>
      <c r="TYM48" s="451"/>
      <c r="TYN48" s="454"/>
      <c r="TYO48" s="451"/>
      <c r="TYP48" s="457"/>
      <c r="TYQ48" s="451"/>
      <c r="TYR48" s="457"/>
      <c r="TYS48" s="457"/>
      <c r="TYT48" s="457"/>
      <c r="TYU48" s="271"/>
      <c r="TYV48" s="271"/>
      <c r="TYW48" s="451"/>
      <c r="TYX48" s="454"/>
      <c r="TYY48" s="451"/>
      <c r="TYZ48" s="454"/>
      <c r="TZA48" s="458"/>
      <c r="TZB48" s="459"/>
      <c r="TZC48" s="460"/>
      <c r="TZD48" s="461"/>
      <c r="TZE48" s="462"/>
      <c r="TZF48" s="458"/>
      <c r="TZG48" s="451"/>
      <c r="TZH48" s="463"/>
      <c r="TZI48" s="451"/>
      <c r="TZJ48" s="451"/>
      <c r="TZK48" s="453"/>
      <c r="TZM48" s="449"/>
      <c r="TZN48" s="449"/>
      <c r="TZO48" s="449"/>
      <c r="TZP48" s="450"/>
      <c r="TZQ48" s="451"/>
      <c r="TZR48" s="451"/>
      <c r="TZS48" s="451"/>
      <c r="TZT48" s="449"/>
      <c r="TZU48" s="452"/>
      <c r="TZV48" s="453"/>
      <c r="TZW48" s="454"/>
      <c r="TZX48" s="449"/>
      <c r="TZY48" s="453"/>
      <c r="TZZ48" s="453"/>
      <c r="UAA48" s="450"/>
      <c r="UAB48" s="454"/>
      <c r="UAC48" s="455"/>
      <c r="UAD48" s="453"/>
      <c r="UAE48" s="456"/>
      <c r="UAF48" s="453"/>
      <c r="UAG48" s="456"/>
      <c r="UAH48" s="454"/>
      <c r="UAI48" s="451"/>
      <c r="UAJ48" s="454"/>
      <c r="UAK48" s="450"/>
      <c r="UAL48" s="456"/>
      <c r="UAM48" s="456"/>
      <c r="UAN48" s="456"/>
      <c r="UAO48" s="456"/>
      <c r="UAP48" s="271"/>
      <c r="UAQ48" s="451"/>
      <c r="UAR48" s="454"/>
      <c r="UAS48" s="451"/>
      <c r="UAT48" s="457"/>
      <c r="UAU48" s="271"/>
      <c r="UAV48" s="451"/>
      <c r="UAW48" s="454"/>
      <c r="UAX48" s="451"/>
      <c r="UAY48" s="457"/>
      <c r="UAZ48" s="451"/>
      <c r="UBA48" s="457"/>
      <c r="UBB48" s="457"/>
      <c r="UBC48" s="457"/>
      <c r="UBD48" s="271"/>
      <c r="UBE48" s="271"/>
      <c r="UBF48" s="451"/>
      <c r="UBG48" s="454"/>
      <c r="UBH48" s="451"/>
      <c r="UBI48" s="454"/>
      <c r="UBJ48" s="458"/>
      <c r="UBK48" s="459"/>
      <c r="UBL48" s="460"/>
      <c r="UBM48" s="461"/>
      <c r="UBN48" s="462"/>
      <c r="UBO48" s="458"/>
      <c r="UBP48" s="451"/>
      <c r="UBQ48" s="463"/>
      <c r="UBR48" s="451"/>
      <c r="UBS48" s="451"/>
      <c r="UBT48" s="453"/>
      <c r="UBV48" s="449"/>
      <c r="UBW48" s="449"/>
      <c r="UBX48" s="449"/>
      <c r="UBY48" s="450"/>
      <c r="UBZ48" s="451"/>
      <c r="UCA48" s="451"/>
      <c r="UCB48" s="451"/>
      <c r="UCC48" s="449"/>
      <c r="UCD48" s="452"/>
      <c r="UCE48" s="453"/>
      <c r="UCF48" s="454"/>
      <c r="UCG48" s="449"/>
      <c r="UCH48" s="453"/>
      <c r="UCI48" s="453"/>
      <c r="UCJ48" s="450"/>
      <c r="UCK48" s="454"/>
      <c r="UCL48" s="455"/>
      <c r="UCM48" s="453"/>
      <c r="UCN48" s="456"/>
      <c r="UCO48" s="453"/>
      <c r="UCP48" s="456"/>
      <c r="UCQ48" s="454"/>
      <c r="UCR48" s="451"/>
      <c r="UCS48" s="454"/>
      <c r="UCT48" s="450"/>
      <c r="UCU48" s="456"/>
      <c r="UCV48" s="456"/>
      <c r="UCW48" s="456"/>
      <c r="UCX48" s="456"/>
      <c r="UCY48" s="271"/>
      <c r="UCZ48" s="451"/>
      <c r="UDA48" s="454"/>
      <c r="UDB48" s="451"/>
      <c r="UDC48" s="457"/>
      <c r="UDD48" s="271"/>
      <c r="UDE48" s="451"/>
      <c r="UDF48" s="454"/>
      <c r="UDG48" s="451"/>
      <c r="UDH48" s="457"/>
      <c r="UDI48" s="451"/>
      <c r="UDJ48" s="457"/>
      <c r="UDK48" s="457"/>
      <c r="UDL48" s="457"/>
      <c r="UDM48" s="271"/>
      <c r="UDN48" s="271"/>
      <c r="UDO48" s="451"/>
      <c r="UDP48" s="454"/>
      <c r="UDQ48" s="451"/>
      <c r="UDR48" s="454"/>
      <c r="UDS48" s="458"/>
      <c r="UDT48" s="459"/>
      <c r="UDU48" s="460"/>
      <c r="UDV48" s="461"/>
      <c r="UDW48" s="462"/>
      <c r="UDX48" s="458"/>
      <c r="UDY48" s="451"/>
      <c r="UDZ48" s="463"/>
      <c r="UEA48" s="451"/>
      <c r="UEB48" s="451"/>
      <c r="UEC48" s="453"/>
      <c r="UEE48" s="449"/>
      <c r="UEF48" s="449"/>
      <c r="UEG48" s="449"/>
      <c r="UEH48" s="450"/>
      <c r="UEI48" s="451"/>
      <c r="UEJ48" s="451"/>
      <c r="UEK48" s="451"/>
      <c r="UEL48" s="449"/>
      <c r="UEM48" s="452"/>
      <c r="UEN48" s="453"/>
      <c r="UEO48" s="454"/>
      <c r="UEP48" s="449"/>
      <c r="UEQ48" s="453"/>
      <c r="UER48" s="453"/>
      <c r="UES48" s="450"/>
      <c r="UET48" s="454"/>
      <c r="UEU48" s="455"/>
      <c r="UEV48" s="453"/>
      <c r="UEW48" s="456"/>
      <c r="UEX48" s="453"/>
      <c r="UEY48" s="456"/>
      <c r="UEZ48" s="454"/>
      <c r="UFA48" s="451"/>
      <c r="UFB48" s="454"/>
      <c r="UFC48" s="450"/>
      <c r="UFD48" s="456"/>
      <c r="UFE48" s="456"/>
      <c r="UFF48" s="456"/>
      <c r="UFG48" s="456"/>
      <c r="UFH48" s="271"/>
      <c r="UFI48" s="451"/>
      <c r="UFJ48" s="454"/>
      <c r="UFK48" s="451"/>
      <c r="UFL48" s="457"/>
      <c r="UFM48" s="271"/>
      <c r="UFN48" s="451"/>
      <c r="UFO48" s="454"/>
      <c r="UFP48" s="451"/>
      <c r="UFQ48" s="457"/>
      <c r="UFR48" s="451"/>
      <c r="UFS48" s="457"/>
      <c r="UFT48" s="457"/>
      <c r="UFU48" s="457"/>
      <c r="UFV48" s="271"/>
      <c r="UFW48" s="271"/>
      <c r="UFX48" s="451"/>
      <c r="UFY48" s="454"/>
      <c r="UFZ48" s="451"/>
      <c r="UGA48" s="454"/>
      <c r="UGB48" s="458"/>
      <c r="UGC48" s="459"/>
      <c r="UGD48" s="460"/>
      <c r="UGE48" s="461"/>
      <c r="UGF48" s="462"/>
      <c r="UGG48" s="458"/>
      <c r="UGH48" s="451"/>
      <c r="UGI48" s="463"/>
      <c r="UGJ48" s="451"/>
      <c r="UGK48" s="451"/>
      <c r="UGL48" s="453"/>
      <c r="UGN48" s="449"/>
      <c r="UGO48" s="449"/>
      <c r="UGP48" s="449"/>
      <c r="UGQ48" s="450"/>
      <c r="UGR48" s="451"/>
      <c r="UGS48" s="451"/>
      <c r="UGT48" s="451"/>
      <c r="UGU48" s="449"/>
      <c r="UGV48" s="452"/>
      <c r="UGW48" s="453"/>
      <c r="UGX48" s="454"/>
      <c r="UGY48" s="449"/>
      <c r="UGZ48" s="453"/>
      <c r="UHA48" s="453"/>
      <c r="UHB48" s="450"/>
      <c r="UHC48" s="454"/>
      <c r="UHD48" s="455"/>
      <c r="UHE48" s="453"/>
      <c r="UHF48" s="456"/>
      <c r="UHG48" s="453"/>
      <c r="UHH48" s="456"/>
      <c r="UHI48" s="454"/>
      <c r="UHJ48" s="451"/>
      <c r="UHK48" s="454"/>
      <c r="UHL48" s="450"/>
      <c r="UHM48" s="456"/>
      <c r="UHN48" s="456"/>
      <c r="UHO48" s="456"/>
      <c r="UHP48" s="456"/>
      <c r="UHQ48" s="271"/>
      <c r="UHR48" s="451"/>
      <c r="UHS48" s="454"/>
      <c r="UHT48" s="451"/>
      <c r="UHU48" s="457"/>
      <c r="UHV48" s="271"/>
      <c r="UHW48" s="451"/>
      <c r="UHX48" s="454"/>
      <c r="UHY48" s="451"/>
      <c r="UHZ48" s="457"/>
      <c r="UIA48" s="451"/>
      <c r="UIB48" s="457"/>
      <c r="UIC48" s="457"/>
      <c r="UID48" s="457"/>
      <c r="UIE48" s="271"/>
      <c r="UIF48" s="271"/>
      <c r="UIG48" s="451"/>
      <c r="UIH48" s="454"/>
      <c r="UII48" s="451"/>
      <c r="UIJ48" s="454"/>
      <c r="UIK48" s="458"/>
      <c r="UIL48" s="459"/>
      <c r="UIM48" s="460"/>
      <c r="UIN48" s="461"/>
      <c r="UIO48" s="462"/>
      <c r="UIP48" s="458"/>
      <c r="UIQ48" s="451"/>
      <c r="UIR48" s="463"/>
      <c r="UIS48" s="451"/>
      <c r="UIT48" s="451"/>
      <c r="UIU48" s="453"/>
      <c r="UIW48" s="449"/>
      <c r="UIX48" s="449"/>
      <c r="UIY48" s="449"/>
      <c r="UIZ48" s="450"/>
      <c r="UJA48" s="451"/>
      <c r="UJB48" s="451"/>
      <c r="UJC48" s="451"/>
      <c r="UJD48" s="449"/>
      <c r="UJE48" s="452"/>
      <c r="UJF48" s="453"/>
      <c r="UJG48" s="454"/>
      <c r="UJH48" s="449"/>
      <c r="UJI48" s="453"/>
      <c r="UJJ48" s="453"/>
      <c r="UJK48" s="450"/>
      <c r="UJL48" s="454"/>
      <c r="UJM48" s="455"/>
      <c r="UJN48" s="453"/>
      <c r="UJO48" s="456"/>
      <c r="UJP48" s="453"/>
      <c r="UJQ48" s="456"/>
      <c r="UJR48" s="454"/>
      <c r="UJS48" s="451"/>
      <c r="UJT48" s="454"/>
      <c r="UJU48" s="450"/>
      <c r="UJV48" s="456"/>
      <c r="UJW48" s="456"/>
      <c r="UJX48" s="456"/>
      <c r="UJY48" s="456"/>
      <c r="UJZ48" s="271"/>
      <c r="UKA48" s="451"/>
      <c r="UKB48" s="454"/>
      <c r="UKC48" s="451"/>
      <c r="UKD48" s="457"/>
      <c r="UKE48" s="271"/>
      <c r="UKF48" s="451"/>
      <c r="UKG48" s="454"/>
      <c r="UKH48" s="451"/>
      <c r="UKI48" s="457"/>
      <c r="UKJ48" s="451"/>
      <c r="UKK48" s="457"/>
      <c r="UKL48" s="457"/>
      <c r="UKM48" s="457"/>
      <c r="UKN48" s="271"/>
      <c r="UKO48" s="271"/>
      <c r="UKP48" s="451"/>
      <c r="UKQ48" s="454"/>
      <c r="UKR48" s="451"/>
      <c r="UKS48" s="454"/>
      <c r="UKT48" s="458"/>
      <c r="UKU48" s="459"/>
      <c r="UKV48" s="460"/>
      <c r="UKW48" s="461"/>
      <c r="UKX48" s="462"/>
      <c r="UKY48" s="458"/>
      <c r="UKZ48" s="451"/>
      <c r="ULA48" s="463"/>
      <c r="ULB48" s="451"/>
      <c r="ULC48" s="451"/>
      <c r="ULD48" s="453"/>
      <c r="ULF48" s="449"/>
      <c r="ULG48" s="449"/>
      <c r="ULH48" s="449"/>
      <c r="ULI48" s="450"/>
      <c r="ULJ48" s="451"/>
      <c r="ULK48" s="451"/>
      <c r="ULL48" s="451"/>
      <c r="ULM48" s="449"/>
      <c r="ULN48" s="452"/>
      <c r="ULO48" s="453"/>
      <c r="ULP48" s="454"/>
      <c r="ULQ48" s="449"/>
      <c r="ULR48" s="453"/>
      <c r="ULS48" s="453"/>
      <c r="ULT48" s="450"/>
      <c r="ULU48" s="454"/>
      <c r="ULV48" s="455"/>
      <c r="ULW48" s="453"/>
      <c r="ULX48" s="456"/>
      <c r="ULY48" s="453"/>
      <c r="ULZ48" s="456"/>
      <c r="UMA48" s="454"/>
      <c r="UMB48" s="451"/>
      <c r="UMC48" s="454"/>
      <c r="UMD48" s="450"/>
      <c r="UME48" s="456"/>
      <c r="UMF48" s="456"/>
      <c r="UMG48" s="456"/>
      <c r="UMH48" s="456"/>
      <c r="UMI48" s="271"/>
      <c r="UMJ48" s="451"/>
      <c r="UMK48" s="454"/>
      <c r="UML48" s="451"/>
      <c r="UMM48" s="457"/>
      <c r="UMN48" s="271"/>
      <c r="UMO48" s="451"/>
      <c r="UMP48" s="454"/>
      <c r="UMQ48" s="451"/>
      <c r="UMR48" s="457"/>
      <c r="UMS48" s="451"/>
      <c r="UMT48" s="457"/>
      <c r="UMU48" s="457"/>
      <c r="UMV48" s="457"/>
      <c r="UMW48" s="271"/>
      <c r="UMX48" s="271"/>
      <c r="UMY48" s="451"/>
      <c r="UMZ48" s="454"/>
      <c r="UNA48" s="451"/>
      <c r="UNB48" s="454"/>
      <c r="UNC48" s="458"/>
      <c r="UND48" s="459"/>
      <c r="UNE48" s="460"/>
      <c r="UNF48" s="461"/>
      <c r="UNG48" s="462"/>
      <c r="UNH48" s="458"/>
      <c r="UNI48" s="451"/>
      <c r="UNJ48" s="463"/>
      <c r="UNK48" s="451"/>
      <c r="UNL48" s="451"/>
      <c r="UNM48" s="453"/>
      <c r="UNO48" s="449"/>
      <c r="UNP48" s="449"/>
      <c r="UNQ48" s="449"/>
      <c r="UNR48" s="450"/>
      <c r="UNS48" s="451"/>
      <c r="UNT48" s="451"/>
      <c r="UNU48" s="451"/>
      <c r="UNV48" s="449"/>
      <c r="UNW48" s="452"/>
      <c r="UNX48" s="453"/>
      <c r="UNY48" s="454"/>
      <c r="UNZ48" s="449"/>
      <c r="UOA48" s="453"/>
      <c r="UOB48" s="453"/>
      <c r="UOC48" s="450"/>
      <c r="UOD48" s="454"/>
      <c r="UOE48" s="455"/>
      <c r="UOF48" s="453"/>
      <c r="UOG48" s="456"/>
      <c r="UOH48" s="453"/>
      <c r="UOI48" s="456"/>
      <c r="UOJ48" s="454"/>
      <c r="UOK48" s="451"/>
      <c r="UOL48" s="454"/>
      <c r="UOM48" s="450"/>
      <c r="UON48" s="456"/>
      <c r="UOO48" s="456"/>
      <c r="UOP48" s="456"/>
      <c r="UOQ48" s="456"/>
      <c r="UOR48" s="271"/>
      <c r="UOS48" s="451"/>
      <c r="UOT48" s="454"/>
      <c r="UOU48" s="451"/>
      <c r="UOV48" s="457"/>
      <c r="UOW48" s="271"/>
      <c r="UOX48" s="451"/>
      <c r="UOY48" s="454"/>
      <c r="UOZ48" s="451"/>
      <c r="UPA48" s="457"/>
      <c r="UPB48" s="451"/>
      <c r="UPC48" s="457"/>
      <c r="UPD48" s="457"/>
      <c r="UPE48" s="457"/>
      <c r="UPF48" s="271"/>
      <c r="UPG48" s="271"/>
      <c r="UPH48" s="451"/>
      <c r="UPI48" s="454"/>
      <c r="UPJ48" s="451"/>
      <c r="UPK48" s="454"/>
      <c r="UPL48" s="458"/>
      <c r="UPM48" s="459"/>
      <c r="UPN48" s="460"/>
      <c r="UPO48" s="461"/>
      <c r="UPP48" s="462"/>
      <c r="UPQ48" s="458"/>
      <c r="UPR48" s="451"/>
      <c r="UPS48" s="463"/>
      <c r="UPT48" s="451"/>
      <c r="UPU48" s="451"/>
      <c r="UPV48" s="453"/>
      <c r="UPX48" s="449"/>
      <c r="UPY48" s="449"/>
      <c r="UPZ48" s="449"/>
      <c r="UQA48" s="450"/>
      <c r="UQB48" s="451"/>
      <c r="UQC48" s="451"/>
      <c r="UQD48" s="451"/>
      <c r="UQE48" s="449"/>
      <c r="UQF48" s="452"/>
      <c r="UQG48" s="453"/>
      <c r="UQH48" s="454"/>
      <c r="UQI48" s="449"/>
      <c r="UQJ48" s="453"/>
      <c r="UQK48" s="453"/>
      <c r="UQL48" s="450"/>
      <c r="UQM48" s="454"/>
      <c r="UQN48" s="455"/>
      <c r="UQO48" s="453"/>
      <c r="UQP48" s="456"/>
      <c r="UQQ48" s="453"/>
      <c r="UQR48" s="456"/>
      <c r="UQS48" s="454"/>
      <c r="UQT48" s="451"/>
      <c r="UQU48" s="454"/>
      <c r="UQV48" s="450"/>
      <c r="UQW48" s="456"/>
      <c r="UQX48" s="456"/>
      <c r="UQY48" s="456"/>
      <c r="UQZ48" s="456"/>
      <c r="URA48" s="271"/>
      <c r="URB48" s="451"/>
      <c r="URC48" s="454"/>
      <c r="URD48" s="451"/>
      <c r="URE48" s="457"/>
      <c r="URF48" s="271"/>
      <c r="URG48" s="451"/>
      <c r="URH48" s="454"/>
      <c r="URI48" s="451"/>
      <c r="URJ48" s="457"/>
      <c r="URK48" s="451"/>
      <c r="URL48" s="457"/>
      <c r="URM48" s="457"/>
      <c r="URN48" s="457"/>
      <c r="URO48" s="271"/>
      <c r="URP48" s="271"/>
      <c r="URQ48" s="451"/>
      <c r="URR48" s="454"/>
      <c r="URS48" s="451"/>
      <c r="URT48" s="454"/>
      <c r="URU48" s="458"/>
      <c r="URV48" s="459"/>
      <c r="URW48" s="460"/>
      <c r="URX48" s="461"/>
      <c r="URY48" s="462"/>
      <c r="URZ48" s="458"/>
      <c r="USA48" s="451"/>
      <c r="USB48" s="463"/>
      <c r="USC48" s="451"/>
      <c r="USD48" s="451"/>
      <c r="USE48" s="453"/>
      <c r="USG48" s="449"/>
      <c r="USH48" s="449"/>
      <c r="USI48" s="449"/>
      <c r="USJ48" s="450"/>
      <c r="USK48" s="451"/>
      <c r="USL48" s="451"/>
      <c r="USM48" s="451"/>
      <c r="USN48" s="449"/>
      <c r="USO48" s="452"/>
      <c r="USP48" s="453"/>
      <c r="USQ48" s="454"/>
      <c r="USR48" s="449"/>
      <c r="USS48" s="453"/>
      <c r="UST48" s="453"/>
      <c r="USU48" s="450"/>
      <c r="USV48" s="454"/>
      <c r="USW48" s="455"/>
      <c r="USX48" s="453"/>
      <c r="USY48" s="456"/>
      <c r="USZ48" s="453"/>
      <c r="UTA48" s="456"/>
      <c r="UTB48" s="454"/>
      <c r="UTC48" s="451"/>
      <c r="UTD48" s="454"/>
      <c r="UTE48" s="450"/>
      <c r="UTF48" s="456"/>
      <c r="UTG48" s="456"/>
      <c r="UTH48" s="456"/>
      <c r="UTI48" s="456"/>
      <c r="UTJ48" s="271"/>
      <c r="UTK48" s="451"/>
      <c r="UTL48" s="454"/>
      <c r="UTM48" s="451"/>
      <c r="UTN48" s="457"/>
      <c r="UTO48" s="271"/>
      <c r="UTP48" s="451"/>
      <c r="UTQ48" s="454"/>
      <c r="UTR48" s="451"/>
      <c r="UTS48" s="457"/>
      <c r="UTT48" s="451"/>
      <c r="UTU48" s="457"/>
      <c r="UTV48" s="457"/>
      <c r="UTW48" s="457"/>
      <c r="UTX48" s="271"/>
      <c r="UTY48" s="271"/>
      <c r="UTZ48" s="451"/>
      <c r="UUA48" s="454"/>
      <c r="UUB48" s="451"/>
      <c r="UUC48" s="454"/>
      <c r="UUD48" s="458"/>
      <c r="UUE48" s="459"/>
      <c r="UUF48" s="460"/>
      <c r="UUG48" s="461"/>
      <c r="UUH48" s="462"/>
      <c r="UUI48" s="458"/>
      <c r="UUJ48" s="451"/>
      <c r="UUK48" s="463"/>
      <c r="UUL48" s="451"/>
      <c r="UUM48" s="451"/>
      <c r="UUN48" s="453"/>
      <c r="UUP48" s="449"/>
      <c r="UUQ48" s="449"/>
      <c r="UUR48" s="449"/>
      <c r="UUS48" s="450"/>
      <c r="UUT48" s="451"/>
      <c r="UUU48" s="451"/>
      <c r="UUV48" s="451"/>
      <c r="UUW48" s="449"/>
      <c r="UUX48" s="452"/>
      <c r="UUY48" s="453"/>
      <c r="UUZ48" s="454"/>
      <c r="UVA48" s="449"/>
      <c r="UVB48" s="453"/>
      <c r="UVC48" s="453"/>
      <c r="UVD48" s="450"/>
      <c r="UVE48" s="454"/>
      <c r="UVF48" s="455"/>
      <c r="UVG48" s="453"/>
      <c r="UVH48" s="456"/>
      <c r="UVI48" s="453"/>
      <c r="UVJ48" s="456"/>
      <c r="UVK48" s="454"/>
      <c r="UVL48" s="451"/>
      <c r="UVM48" s="454"/>
      <c r="UVN48" s="450"/>
      <c r="UVO48" s="456"/>
      <c r="UVP48" s="456"/>
      <c r="UVQ48" s="456"/>
      <c r="UVR48" s="456"/>
      <c r="UVS48" s="271"/>
      <c r="UVT48" s="451"/>
      <c r="UVU48" s="454"/>
      <c r="UVV48" s="451"/>
      <c r="UVW48" s="457"/>
      <c r="UVX48" s="271"/>
      <c r="UVY48" s="451"/>
      <c r="UVZ48" s="454"/>
      <c r="UWA48" s="451"/>
      <c r="UWB48" s="457"/>
      <c r="UWC48" s="451"/>
      <c r="UWD48" s="457"/>
      <c r="UWE48" s="457"/>
      <c r="UWF48" s="457"/>
      <c r="UWG48" s="271"/>
      <c r="UWH48" s="271"/>
      <c r="UWI48" s="451"/>
      <c r="UWJ48" s="454"/>
      <c r="UWK48" s="451"/>
      <c r="UWL48" s="454"/>
      <c r="UWM48" s="458"/>
      <c r="UWN48" s="459"/>
      <c r="UWO48" s="460"/>
      <c r="UWP48" s="461"/>
      <c r="UWQ48" s="462"/>
      <c r="UWR48" s="458"/>
      <c r="UWS48" s="451"/>
      <c r="UWT48" s="463"/>
      <c r="UWU48" s="451"/>
      <c r="UWV48" s="451"/>
      <c r="UWW48" s="453"/>
      <c r="UWY48" s="449"/>
      <c r="UWZ48" s="449"/>
      <c r="UXA48" s="449"/>
      <c r="UXB48" s="450"/>
      <c r="UXC48" s="451"/>
      <c r="UXD48" s="451"/>
      <c r="UXE48" s="451"/>
      <c r="UXF48" s="449"/>
      <c r="UXG48" s="452"/>
      <c r="UXH48" s="453"/>
      <c r="UXI48" s="454"/>
      <c r="UXJ48" s="449"/>
      <c r="UXK48" s="453"/>
      <c r="UXL48" s="453"/>
      <c r="UXM48" s="450"/>
      <c r="UXN48" s="454"/>
      <c r="UXO48" s="455"/>
      <c r="UXP48" s="453"/>
      <c r="UXQ48" s="456"/>
      <c r="UXR48" s="453"/>
      <c r="UXS48" s="456"/>
      <c r="UXT48" s="454"/>
      <c r="UXU48" s="451"/>
      <c r="UXV48" s="454"/>
      <c r="UXW48" s="450"/>
      <c r="UXX48" s="456"/>
      <c r="UXY48" s="456"/>
      <c r="UXZ48" s="456"/>
      <c r="UYA48" s="456"/>
      <c r="UYB48" s="271"/>
      <c r="UYC48" s="451"/>
      <c r="UYD48" s="454"/>
      <c r="UYE48" s="451"/>
      <c r="UYF48" s="457"/>
      <c r="UYG48" s="271"/>
      <c r="UYH48" s="451"/>
      <c r="UYI48" s="454"/>
      <c r="UYJ48" s="451"/>
      <c r="UYK48" s="457"/>
      <c r="UYL48" s="451"/>
      <c r="UYM48" s="457"/>
      <c r="UYN48" s="457"/>
      <c r="UYO48" s="457"/>
      <c r="UYP48" s="271"/>
      <c r="UYQ48" s="271"/>
      <c r="UYR48" s="451"/>
      <c r="UYS48" s="454"/>
      <c r="UYT48" s="451"/>
      <c r="UYU48" s="454"/>
      <c r="UYV48" s="458"/>
      <c r="UYW48" s="459"/>
      <c r="UYX48" s="460"/>
      <c r="UYY48" s="461"/>
      <c r="UYZ48" s="462"/>
      <c r="UZA48" s="458"/>
      <c r="UZB48" s="451"/>
      <c r="UZC48" s="463"/>
      <c r="UZD48" s="451"/>
      <c r="UZE48" s="451"/>
      <c r="UZF48" s="453"/>
      <c r="UZH48" s="449"/>
      <c r="UZI48" s="449"/>
      <c r="UZJ48" s="449"/>
      <c r="UZK48" s="450"/>
      <c r="UZL48" s="451"/>
      <c r="UZM48" s="451"/>
      <c r="UZN48" s="451"/>
      <c r="UZO48" s="449"/>
      <c r="UZP48" s="452"/>
      <c r="UZQ48" s="453"/>
      <c r="UZR48" s="454"/>
      <c r="UZS48" s="449"/>
      <c r="UZT48" s="453"/>
      <c r="UZU48" s="453"/>
      <c r="UZV48" s="450"/>
      <c r="UZW48" s="454"/>
      <c r="UZX48" s="455"/>
      <c r="UZY48" s="453"/>
      <c r="UZZ48" s="456"/>
      <c r="VAA48" s="453"/>
      <c r="VAB48" s="456"/>
      <c r="VAC48" s="454"/>
      <c r="VAD48" s="451"/>
      <c r="VAE48" s="454"/>
      <c r="VAF48" s="450"/>
      <c r="VAG48" s="456"/>
      <c r="VAH48" s="456"/>
      <c r="VAI48" s="456"/>
      <c r="VAJ48" s="456"/>
      <c r="VAK48" s="271"/>
      <c r="VAL48" s="451"/>
      <c r="VAM48" s="454"/>
      <c r="VAN48" s="451"/>
      <c r="VAO48" s="457"/>
      <c r="VAP48" s="271"/>
      <c r="VAQ48" s="451"/>
      <c r="VAR48" s="454"/>
      <c r="VAS48" s="451"/>
      <c r="VAT48" s="457"/>
      <c r="VAU48" s="451"/>
      <c r="VAV48" s="457"/>
      <c r="VAW48" s="457"/>
      <c r="VAX48" s="457"/>
      <c r="VAY48" s="271"/>
      <c r="VAZ48" s="271"/>
      <c r="VBA48" s="451"/>
      <c r="VBB48" s="454"/>
      <c r="VBC48" s="451"/>
      <c r="VBD48" s="454"/>
      <c r="VBE48" s="458"/>
      <c r="VBF48" s="459"/>
      <c r="VBG48" s="460"/>
      <c r="VBH48" s="461"/>
      <c r="VBI48" s="462"/>
      <c r="VBJ48" s="458"/>
      <c r="VBK48" s="451"/>
      <c r="VBL48" s="463"/>
      <c r="VBM48" s="451"/>
      <c r="VBN48" s="451"/>
      <c r="VBO48" s="453"/>
      <c r="VBQ48" s="449"/>
      <c r="VBR48" s="449"/>
      <c r="VBS48" s="449"/>
      <c r="VBT48" s="450"/>
      <c r="VBU48" s="451"/>
      <c r="VBV48" s="451"/>
      <c r="VBW48" s="451"/>
      <c r="VBX48" s="449"/>
      <c r="VBY48" s="452"/>
      <c r="VBZ48" s="453"/>
      <c r="VCA48" s="454"/>
      <c r="VCB48" s="449"/>
      <c r="VCC48" s="453"/>
      <c r="VCD48" s="453"/>
      <c r="VCE48" s="450"/>
      <c r="VCF48" s="454"/>
      <c r="VCG48" s="455"/>
      <c r="VCH48" s="453"/>
      <c r="VCI48" s="456"/>
      <c r="VCJ48" s="453"/>
      <c r="VCK48" s="456"/>
      <c r="VCL48" s="454"/>
      <c r="VCM48" s="451"/>
      <c r="VCN48" s="454"/>
      <c r="VCO48" s="450"/>
      <c r="VCP48" s="456"/>
      <c r="VCQ48" s="456"/>
      <c r="VCR48" s="456"/>
      <c r="VCS48" s="456"/>
      <c r="VCT48" s="271"/>
      <c r="VCU48" s="451"/>
      <c r="VCV48" s="454"/>
      <c r="VCW48" s="451"/>
      <c r="VCX48" s="457"/>
      <c r="VCY48" s="271"/>
      <c r="VCZ48" s="451"/>
      <c r="VDA48" s="454"/>
      <c r="VDB48" s="451"/>
      <c r="VDC48" s="457"/>
      <c r="VDD48" s="451"/>
      <c r="VDE48" s="457"/>
      <c r="VDF48" s="457"/>
      <c r="VDG48" s="457"/>
      <c r="VDH48" s="271"/>
      <c r="VDI48" s="271"/>
      <c r="VDJ48" s="451"/>
      <c r="VDK48" s="454"/>
      <c r="VDL48" s="451"/>
      <c r="VDM48" s="454"/>
      <c r="VDN48" s="458"/>
      <c r="VDO48" s="459"/>
      <c r="VDP48" s="460"/>
      <c r="VDQ48" s="461"/>
      <c r="VDR48" s="462"/>
      <c r="VDS48" s="458"/>
      <c r="VDT48" s="451"/>
      <c r="VDU48" s="463"/>
      <c r="VDV48" s="451"/>
      <c r="VDW48" s="451"/>
      <c r="VDX48" s="453"/>
      <c r="VDZ48" s="449"/>
      <c r="VEA48" s="449"/>
      <c r="VEB48" s="449"/>
      <c r="VEC48" s="450"/>
      <c r="VED48" s="451"/>
      <c r="VEE48" s="451"/>
      <c r="VEF48" s="451"/>
      <c r="VEG48" s="449"/>
      <c r="VEH48" s="452"/>
      <c r="VEI48" s="453"/>
      <c r="VEJ48" s="454"/>
      <c r="VEK48" s="449"/>
      <c r="VEL48" s="453"/>
      <c r="VEM48" s="453"/>
      <c r="VEN48" s="450"/>
      <c r="VEO48" s="454"/>
      <c r="VEP48" s="455"/>
      <c r="VEQ48" s="453"/>
      <c r="VER48" s="456"/>
      <c r="VES48" s="453"/>
      <c r="VET48" s="456"/>
      <c r="VEU48" s="454"/>
      <c r="VEV48" s="451"/>
      <c r="VEW48" s="454"/>
      <c r="VEX48" s="450"/>
      <c r="VEY48" s="456"/>
      <c r="VEZ48" s="456"/>
      <c r="VFA48" s="456"/>
      <c r="VFB48" s="456"/>
      <c r="VFC48" s="271"/>
      <c r="VFD48" s="451"/>
      <c r="VFE48" s="454"/>
      <c r="VFF48" s="451"/>
      <c r="VFG48" s="457"/>
      <c r="VFH48" s="271"/>
      <c r="VFI48" s="451"/>
      <c r="VFJ48" s="454"/>
      <c r="VFK48" s="451"/>
      <c r="VFL48" s="457"/>
      <c r="VFM48" s="451"/>
      <c r="VFN48" s="457"/>
      <c r="VFO48" s="457"/>
      <c r="VFP48" s="457"/>
      <c r="VFQ48" s="271"/>
      <c r="VFR48" s="271"/>
      <c r="VFS48" s="451"/>
      <c r="VFT48" s="454"/>
      <c r="VFU48" s="451"/>
      <c r="VFV48" s="454"/>
      <c r="VFW48" s="458"/>
      <c r="VFX48" s="459"/>
      <c r="VFY48" s="460"/>
      <c r="VFZ48" s="461"/>
      <c r="VGA48" s="462"/>
      <c r="VGB48" s="458"/>
      <c r="VGC48" s="451"/>
      <c r="VGD48" s="463"/>
      <c r="VGE48" s="451"/>
      <c r="VGF48" s="451"/>
      <c r="VGG48" s="453"/>
      <c r="VGI48" s="449"/>
      <c r="VGJ48" s="449"/>
      <c r="VGK48" s="449"/>
      <c r="VGL48" s="450"/>
      <c r="VGM48" s="451"/>
      <c r="VGN48" s="451"/>
      <c r="VGO48" s="451"/>
      <c r="VGP48" s="449"/>
      <c r="VGQ48" s="452"/>
      <c r="VGR48" s="453"/>
      <c r="VGS48" s="454"/>
      <c r="VGT48" s="449"/>
      <c r="VGU48" s="453"/>
      <c r="VGV48" s="453"/>
      <c r="VGW48" s="450"/>
      <c r="VGX48" s="454"/>
      <c r="VGY48" s="455"/>
      <c r="VGZ48" s="453"/>
      <c r="VHA48" s="456"/>
      <c r="VHB48" s="453"/>
      <c r="VHC48" s="456"/>
      <c r="VHD48" s="454"/>
      <c r="VHE48" s="451"/>
      <c r="VHF48" s="454"/>
      <c r="VHG48" s="450"/>
      <c r="VHH48" s="456"/>
      <c r="VHI48" s="456"/>
      <c r="VHJ48" s="456"/>
      <c r="VHK48" s="456"/>
      <c r="VHL48" s="271"/>
      <c r="VHM48" s="451"/>
      <c r="VHN48" s="454"/>
      <c r="VHO48" s="451"/>
      <c r="VHP48" s="457"/>
      <c r="VHQ48" s="271"/>
      <c r="VHR48" s="451"/>
      <c r="VHS48" s="454"/>
      <c r="VHT48" s="451"/>
      <c r="VHU48" s="457"/>
      <c r="VHV48" s="451"/>
      <c r="VHW48" s="457"/>
      <c r="VHX48" s="457"/>
      <c r="VHY48" s="457"/>
      <c r="VHZ48" s="271"/>
      <c r="VIA48" s="271"/>
      <c r="VIB48" s="451"/>
      <c r="VIC48" s="454"/>
      <c r="VID48" s="451"/>
      <c r="VIE48" s="454"/>
      <c r="VIF48" s="458"/>
      <c r="VIG48" s="459"/>
      <c r="VIH48" s="460"/>
      <c r="VII48" s="461"/>
      <c r="VIJ48" s="462"/>
      <c r="VIK48" s="458"/>
      <c r="VIL48" s="451"/>
      <c r="VIM48" s="463"/>
      <c r="VIN48" s="451"/>
      <c r="VIO48" s="451"/>
      <c r="VIP48" s="453"/>
      <c r="VIR48" s="449"/>
      <c r="VIS48" s="449"/>
      <c r="VIT48" s="449"/>
      <c r="VIU48" s="450"/>
      <c r="VIV48" s="451"/>
      <c r="VIW48" s="451"/>
      <c r="VIX48" s="451"/>
      <c r="VIY48" s="449"/>
      <c r="VIZ48" s="452"/>
      <c r="VJA48" s="453"/>
      <c r="VJB48" s="454"/>
      <c r="VJC48" s="449"/>
      <c r="VJD48" s="453"/>
      <c r="VJE48" s="453"/>
      <c r="VJF48" s="450"/>
      <c r="VJG48" s="454"/>
      <c r="VJH48" s="455"/>
      <c r="VJI48" s="453"/>
      <c r="VJJ48" s="456"/>
      <c r="VJK48" s="453"/>
      <c r="VJL48" s="456"/>
      <c r="VJM48" s="454"/>
      <c r="VJN48" s="451"/>
      <c r="VJO48" s="454"/>
      <c r="VJP48" s="450"/>
      <c r="VJQ48" s="456"/>
      <c r="VJR48" s="456"/>
      <c r="VJS48" s="456"/>
      <c r="VJT48" s="456"/>
      <c r="VJU48" s="271"/>
      <c r="VJV48" s="451"/>
      <c r="VJW48" s="454"/>
      <c r="VJX48" s="451"/>
      <c r="VJY48" s="457"/>
      <c r="VJZ48" s="271"/>
      <c r="VKA48" s="451"/>
      <c r="VKB48" s="454"/>
      <c r="VKC48" s="451"/>
      <c r="VKD48" s="457"/>
      <c r="VKE48" s="451"/>
      <c r="VKF48" s="457"/>
      <c r="VKG48" s="457"/>
      <c r="VKH48" s="457"/>
      <c r="VKI48" s="271"/>
      <c r="VKJ48" s="271"/>
      <c r="VKK48" s="451"/>
      <c r="VKL48" s="454"/>
      <c r="VKM48" s="451"/>
      <c r="VKN48" s="454"/>
      <c r="VKO48" s="458"/>
      <c r="VKP48" s="459"/>
      <c r="VKQ48" s="460"/>
      <c r="VKR48" s="461"/>
      <c r="VKS48" s="462"/>
      <c r="VKT48" s="458"/>
      <c r="VKU48" s="451"/>
      <c r="VKV48" s="463"/>
      <c r="VKW48" s="451"/>
      <c r="VKX48" s="451"/>
      <c r="VKY48" s="453"/>
      <c r="VLA48" s="449"/>
      <c r="VLB48" s="449"/>
      <c r="VLC48" s="449"/>
      <c r="VLD48" s="450"/>
      <c r="VLE48" s="451"/>
      <c r="VLF48" s="451"/>
      <c r="VLG48" s="451"/>
      <c r="VLH48" s="449"/>
      <c r="VLI48" s="452"/>
      <c r="VLJ48" s="453"/>
      <c r="VLK48" s="454"/>
      <c r="VLL48" s="449"/>
      <c r="VLM48" s="453"/>
      <c r="VLN48" s="453"/>
      <c r="VLO48" s="450"/>
      <c r="VLP48" s="454"/>
      <c r="VLQ48" s="455"/>
      <c r="VLR48" s="453"/>
      <c r="VLS48" s="456"/>
      <c r="VLT48" s="453"/>
      <c r="VLU48" s="456"/>
      <c r="VLV48" s="454"/>
      <c r="VLW48" s="451"/>
      <c r="VLX48" s="454"/>
      <c r="VLY48" s="450"/>
      <c r="VLZ48" s="456"/>
      <c r="VMA48" s="456"/>
      <c r="VMB48" s="456"/>
      <c r="VMC48" s="456"/>
      <c r="VMD48" s="271"/>
      <c r="VME48" s="451"/>
      <c r="VMF48" s="454"/>
      <c r="VMG48" s="451"/>
      <c r="VMH48" s="457"/>
      <c r="VMI48" s="271"/>
      <c r="VMJ48" s="451"/>
      <c r="VMK48" s="454"/>
      <c r="VML48" s="451"/>
      <c r="VMM48" s="457"/>
      <c r="VMN48" s="451"/>
      <c r="VMO48" s="457"/>
      <c r="VMP48" s="457"/>
      <c r="VMQ48" s="457"/>
      <c r="VMR48" s="271"/>
      <c r="VMS48" s="271"/>
      <c r="VMT48" s="451"/>
      <c r="VMU48" s="454"/>
      <c r="VMV48" s="451"/>
      <c r="VMW48" s="454"/>
      <c r="VMX48" s="458"/>
      <c r="VMY48" s="459"/>
      <c r="VMZ48" s="460"/>
      <c r="VNA48" s="461"/>
      <c r="VNB48" s="462"/>
      <c r="VNC48" s="458"/>
      <c r="VND48" s="451"/>
      <c r="VNE48" s="463"/>
      <c r="VNF48" s="451"/>
      <c r="VNG48" s="451"/>
      <c r="VNH48" s="453"/>
      <c r="VNJ48" s="449"/>
      <c r="VNK48" s="449"/>
      <c r="VNL48" s="449"/>
      <c r="VNM48" s="450"/>
      <c r="VNN48" s="451"/>
      <c r="VNO48" s="451"/>
      <c r="VNP48" s="451"/>
      <c r="VNQ48" s="449"/>
      <c r="VNR48" s="452"/>
      <c r="VNS48" s="453"/>
      <c r="VNT48" s="454"/>
      <c r="VNU48" s="449"/>
      <c r="VNV48" s="453"/>
      <c r="VNW48" s="453"/>
      <c r="VNX48" s="450"/>
      <c r="VNY48" s="454"/>
      <c r="VNZ48" s="455"/>
      <c r="VOA48" s="453"/>
      <c r="VOB48" s="456"/>
      <c r="VOC48" s="453"/>
      <c r="VOD48" s="456"/>
      <c r="VOE48" s="454"/>
      <c r="VOF48" s="451"/>
      <c r="VOG48" s="454"/>
      <c r="VOH48" s="450"/>
      <c r="VOI48" s="456"/>
      <c r="VOJ48" s="456"/>
      <c r="VOK48" s="456"/>
      <c r="VOL48" s="456"/>
      <c r="VOM48" s="271"/>
      <c r="VON48" s="451"/>
      <c r="VOO48" s="454"/>
      <c r="VOP48" s="451"/>
      <c r="VOQ48" s="457"/>
      <c r="VOR48" s="271"/>
      <c r="VOS48" s="451"/>
      <c r="VOT48" s="454"/>
      <c r="VOU48" s="451"/>
      <c r="VOV48" s="457"/>
      <c r="VOW48" s="451"/>
      <c r="VOX48" s="457"/>
      <c r="VOY48" s="457"/>
      <c r="VOZ48" s="457"/>
      <c r="VPA48" s="271"/>
      <c r="VPB48" s="271"/>
      <c r="VPC48" s="451"/>
      <c r="VPD48" s="454"/>
      <c r="VPE48" s="451"/>
      <c r="VPF48" s="454"/>
      <c r="VPG48" s="458"/>
      <c r="VPH48" s="459"/>
      <c r="VPI48" s="460"/>
      <c r="VPJ48" s="461"/>
      <c r="VPK48" s="462"/>
      <c r="VPL48" s="458"/>
      <c r="VPM48" s="451"/>
      <c r="VPN48" s="463"/>
      <c r="VPO48" s="451"/>
      <c r="VPP48" s="451"/>
      <c r="VPQ48" s="453"/>
      <c r="VPS48" s="449"/>
      <c r="VPT48" s="449"/>
      <c r="VPU48" s="449"/>
      <c r="VPV48" s="450"/>
      <c r="VPW48" s="451"/>
      <c r="VPX48" s="451"/>
      <c r="VPY48" s="451"/>
      <c r="VPZ48" s="449"/>
      <c r="VQA48" s="452"/>
      <c r="VQB48" s="453"/>
      <c r="VQC48" s="454"/>
      <c r="VQD48" s="449"/>
      <c r="VQE48" s="453"/>
      <c r="VQF48" s="453"/>
      <c r="VQG48" s="450"/>
      <c r="VQH48" s="454"/>
      <c r="VQI48" s="455"/>
      <c r="VQJ48" s="453"/>
      <c r="VQK48" s="456"/>
      <c r="VQL48" s="453"/>
      <c r="VQM48" s="456"/>
      <c r="VQN48" s="454"/>
      <c r="VQO48" s="451"/>
      <c r="VQP48" s="454"/>
      <c r="VQQ48" s="450"/>
      <c r="VQR48" s="456"/>
      <c r="VQS48" s="456"/>
      <c r="VQT48" s="456"/>
      <c r="VQU48" s="456"/>
      <c r="VQV48" s="271"/>
      <c r="VQW48" s="451"/>
      <c r="VQX48" s="454"/>
      <c r="VQY48" s="451"/>
      <c r="VQZ48" s="457"/>
      <c r="VRA48" s="271"/>
      <c r="VRB48" s="451"/>
      <c r="VRC48" s="454"/>
      <c r="VRD48" s="451"/>
      <c r="VRE48" s="457"/>
      <c r="VRF48" s="451"/>
      <c r="VRG48" s="457"/>
      <c r="VRH48" s="457"/>
      <c r="VRI48" s="457"/>
      <c r="VRJ48" s="271"/>
      <c r="VRK48" s="271"/>
      <c r="VRL48" s="451"/>
      <c r="VRM48" s="454"/>
      <c r="VRN48" s="451"/>
      <c r="VRO48" s="454"/>
      <c r="VRP48" s="458"/>
      <c r="VRQ48" s="459"/>
      <c r="VRR48" s="460"/>
      <c r="VRS48" s="461"/>
      <c r="VRT48" s="462"/>
      <c r="VRU48" s="458"/>
      <c r="VRV48" s="451"/>
      <c r="VRW48" s="463"/>
      <c r="VRX48" s="451"/>
      <c r="VRY48" s="451"/>
      <c r="VRZ48" s="453"/>
      <c r="VSB48" s="449"/>
      <c r="VSC48" s="449"/>
      <c r="VSD48" s="449"/>
      <c r="VSE48" s="450"/>
      <c r="VSF48" s="451"/>
      <c r="VSG48" s="451"/>
      <c r="VSH48" s="451"/>
      <c r="VSI48" s="449"/>
      <c r="VSJ48" s="452"/>
      <c r="VSK48" s="453"/>
      <c r="VSL48" s="454"/>
      <c r="VSM48" s="449"/>
      <c r="VSN48" s="453"/>
      <c r="VSO48" s="453"/>
      <c r="VSP48" s="450"/>
      <c r="VSQ48" s="454"/>
      <c r="VSR48" s="455"/>
      <c r="VSS48" s="453"/>
      <c r="VST48" s="456"/>
      <c r="VSU48" s="453"/>
      <c r="VSV48" s="456"/>
      <c r="VSW48" s="454"/>
      <c r="VSX48" s="451"/>
      <c r="VSY48" s="454"/>
      <c r="VSZ48" s="450"/>
      <c r="VTA48" s="456"/>
      <c r="VTB48" s="456"/>
      <c r="VTC48" s="456"/>
      <c r="VTD48" s="456"/>
      <c r="VTE48" s="271"/>
      <c r="VTF48" s="451"/>
      <c r="VTG48" s="454"/>
      <c r="VTH48" s="451"/>
      <c r="VTI48" s="457"/>
      <c r="VTJ48" s="271"/>
      <c r="VTK48" s="451"/>
      <c r="VTL48" s="454"/>
      <c r="VTM48" s="451"/>
      <c r="VTN48" s="457"/>
      <c r="VTO48" s="451"/>
      <c r="VTP48" s="457"/>
      <c r="VTQ48" s="457"/>
      <c r="VTR48" s="457"/>
      <c r="VTS48" s="271"/>
      <c r="VTT48" s="271"/>
      <c r="VTU48" s="451"/>
      <c r="VTV48" s="454"/>
      <c r="VTW48" s="451"/>
      <c r="VTX48" s="454"/>
      <c r="VTY48" s="458"/>
      <c r="VTZ48" s="459"/>
      <c r="VUA48" s="460"/>
      <c r="VUB48" s="461"/>
      <c r="VUC48" s="462"/>
      <c r="VUD48" s="458"/>
      <c r="VUE48" s="451"/>
      <c r="VUF48" s="463"/>
      <c r="VUG48" s="451"/>
      <c r="VUH48" s="451"/>
      <c r="VUI48" s="453"/>
      <c r="VUK48" s="449"/>
      <c r="VUL48" s="449"/>
      <c r="VUM48" s="449"/>
      <c r="VUN48" s="450"/>
      <c r="VUO48" s="451"/>
      <c r="VUP48" s="451"/>
      <c r="VUQ48" s="451"/>
      <c r="VUR48" s="449"/>
      <c r="VUS48" s="452"/>
      <c r="VUT48" s="453"/>
      <c r="VUU48" s="454"/>
      <c r="VUV48" s="449"/>
      <c r="VUW48" s="453"/>
      <c r="VUX48" s="453"/>
      <c r="VUY48" s="450"/>
      <c r="VUZ48" s="454"/>
      <c r="VVA48" s="455"/>
      <c r="VVB48" s="453"/>
      <c r="VVC48" s="456"/>
      <c r="VVD48" s="453"/>
      <c r="VVE48" s="456"/>
      <c r="VVF48" s="454"/>
      <c r="VVG48" s="451"/>
      <c r="VVH48" s="454"/>
      <c r="VVI48" s="450"/>
      <c r="VVJ48" s="456"/>
      <c r="VVK48" s="456"/>
      <c r="VVL48" s="456"/>
      <c r="VVM48" s="456"/>
      <c r="VVN48" s="271"/>
      <c r="VVO48" s="451"/>
      <c r="VVP48" s="454"/>
      <c r="VVQ48" s="451"/>
      <c r="VVR48" s="457"/>
      <c r="VVS48" s="271"/>
      <c r="VVT48" s="451"/>
      <c r="VVU48" s="454"/>
      <c r="VVV48" s="451"/>
      <c r="VVW48" s="457"/>
      <c r="VVX48" s="451"/>
      <c r="VVY48" s="457"/>
      <c r="VVZ48" s="457"/>
      <c r="VWA48" s="457"/>
      <c r="VWB48" s="271"/>
      <c r="VWC48" s="271"/>
      <c r="VWD48" s="451"/>
      <c r="VWE48" s="454"/>
      <c r="VWF48" s="451"/>
      <c r="VWG48" s="454"/>
      <c r="VWH48" s="458"/>
      <c r="VWI48" s="459"/>
      <c r="VWJ48" s="460"/>
      <c r="VWK48" s="461"/>
      <c r="VWL48" s="462"/>
      <c r="VWM48" s="458"/>
      <c r="VWN48" s="451"/>
      <c r="VWO48" s="463"/>
      <c r="VWP48" s="451"/>
      <c r="VWQ48" s="451"/>
      <c r="VWR48" s="453"/>
      <c r="VWT48" s="449"/>
      <c r="VWU48" s="449"/>
      <c r="VWV48" s="449"/>
      <c r="VWW48" s="450"/>
      <c r="VWX48" s="451"/>
      <c r="VWY48" s="451"/>
      <c r="VWZ48" s="451"/>
      <c r="VXA48" s="449"/>
      <c r="VXB48" s="452"/>
      <c r="VXC48" s="453"/>
      <c r="VXD48" s="454"/>
      <c r="VXE48" s="449"/>
      <c r="VXF48" s="453"/>
      <c r="VXG48" s="453"/>
      <c r="VXH48" s="450"/>
      <c r="VXI48" s="454"/>
      <c r="VXJ48" s="455"/>
      <c r="VXK48" s="453"/>
      <c r="VXL48" s="456"/>
      <c r="VXM48" s="453"/>
      <c r="VXN48" s="456"/>
      <c r="VXO48" s="454"/>
      <c r="VXP48" s="451"/>
      <c r="VXQ48" s="454"/>
      <c r="VXR48" s="450"/>
      <c r="VXS48" s="456"/>
      <c r="VXT48" s="456"/>
      <c r="VXU48" s="456"/>
      <c r="VXV48" s="456"/>
      <c r="VXW48" s="271"/>
      <c r="VXX48" s="451"/>
      <c r="VXY48" s="454"/>
      <c r="VXZ48" s="451"/>
      <c r="VYA48" s="457"/>
      <c r="VYB48" s="271"/>
      <c r="VYC48" s="451"/>
      <c r="VYD48" s="454"/>
      <c r="VYE48" s="451"/>
      <c r="VYF48" s="457"/>
      <c r="VYG48" s="451"/>
      <c r="VYH48" s="457"/>
      <c r="VYI48" s="457"/>
      <c r="VYJ48" s="457"/>
      <c r="VYK48" s="271"/>
      <c r="VYL48" s="271"/>
      <c r="VYM48" s="451"/>
      <c r="VYN48" s="454"/>
      <c r="VYO48" s="451"/>
      <c r="VYP48" s="454"/>
      <c r="VYQ48" s="458"/>
      <c r="VYR48" s="459"/>
      <c r="VYS48" s="460"/>
      <c r="VYT48" s="461"/>
      <c r="VYU48" s="462"/>
      <c r="VYV48" s="458"/>
      <c r="VYW48" s="451"/>
      <c r="VYX48" s="463"/>
      <c r="VYY48" s="451"/>
      <c r="VYZ48" s="451"/>
      <c r="VZA48" s="453"/>
      <c r="VZC48" s="449"/>
      <c r="VZD48" s="449"/>
      <c r="VZE48" s="449"/>
      <c r="VZF48" s="450"/>
      <c r="VZG48" s="451"/>
      <c r="VZH48" s="451"/>
      <c r="VZI48" s="451"/>
      <c r="VZJ48" s="449"/>
      <c r="VZK48" s="452"/>
      <c r="VZL48" s="453"/>
      <c r="VZM48" s="454"/>
      <c r="VZN48" s="449"/>
      <c r="VZO48" s="453"/>
      <c r="VZP48" s="453"/>
      <c r="VZQ48" s="450"/>
      <c r="VZR48" s="454"/>
      <c r="VZS48" s="455"/>
      <c r="VZT48" s="453"/>
      <c r="VZU48" s="456"/>
      <c r="VZV48" s="453"/>
      <c r="VZW48" s="456"/>
      <c r="VZX48" s="454"/>
      <c r="VZY48" s="451"/>
      <c r="VZZ48" s="454"/>
      <c r="WAA48" s="450"/>
      <c r="WAB48" s="456"/>
      <c r="WAC48" s="456"/>
      <c r="WAD48" s="456"/>
      <c r="WAE48" s="456"/>
      <c r="WAF48" s="271"/>
      <c r="WAG48" s="451"/>
      <c r="WAH48" s="454"/>
      <c r="WAI48" s="451"/>
      <c r="WAJ48" s="457"/>
      <c r="WAK48" s="271"/>
      <c r="WAL48" s="451"/>
      <c r="WAM48" s="454"/>
      <c r="WAN48" s="451"/>
      <c r="WAO48" s="457"/>
      <c r="WAP48" s="451"/>
      <c r="WAQ48" s="457"/>
      <c r="WAR48" s="457"/>
      <c r="WAS48" s="457"/>
      <c r="WAT48" s="271"/>
      <c r="WAU48" s="271"/>
      <c r="WAV48" s="451"/>
      <c r="WAW48" s="454"/>
      <c r="WAX48" s="451"/>
      <c r="WAY48" s="454"/>
      <c r="WAZ48" s="458"/>
      <c r="WBA48" s="459"/>
      <c r="WBB48" s="460"/>
      <c r="WBC48" s="461"/>
      <c r="WBD48" s="462"/>
      <c r="WBE48" s="458"/>
      <c r="WBF48" s="451"/>
      <c r="WBG48" s="463"/>
      <c r="WBH48" s="451"/>
      <c r="WBI48" s="451"/>
      <c r="WBJ48" s="453"/>
      <c r="WBL48" s="449"/>
      <c r="WBM48" s="449"/>
      <c r="WBN48" s="449"/>
      <c r="WBO48" s="450"/>
      <c r="WBP48" s="451"/>
      <c r="WBQ48" s="451"/>
      <c r="WBR48" s="451"/>
      <c r="WBS48" s="449"/>
      <c r="WBT48" s="452"/>
      <c r="WBU48" s="453"/>
      <c r="WBV48" s="454"/>
      <c r="WBW48" s="449"/>
      <c r="WBX48" s="453"/>
      <c r="WBY48" s="453"/>
      <c r="WBZ48" s="450"/>
      <c r="WCA48" s="454"/>
      <c r="WCB48" s="455"/>
      <c r="WCC48" s="453"/>
      <c r="WCD48" s="456"/>
      <c r="WCE48" s="453"/>
      <c r="WCF48" s="456"/>
      <c r="WCG48" s="454"/>
      <c r="WCH48" s="451"/>
      <c r="WCI48" s="454"/>
      <c r="WCJ48" s="450"/>
      <c r="WCK48" s="456"/>
      <c r="WCL48" s="456"/>
      <c r="WCM48" s="456"/>
      <c r="WCN48" s="456"/>
      <c r="WCO48" s="271"/>
      <c r="WCP48" s="451"/>
      <c r="WCQ48" s="454"/>
      <c r="WCR48" s="451"/>
      <c r="WCS48" s="457"/>
      <c r="WCT48" s="271"/>
      <c r="WCU48" s="451"/>
      <c r="WCV48" s="454"/>
      <c r="WCW48" s="451"/>
      <c r="WCX48" s="457"/>
      <c r="WCY48" s="451"/>
      <c r="WCZ48" s="457"/>
      <c r="WDA48" s="457"/>
      <c r="WDB48" s="457"/>
      <c r="WDC48" s="271"/>
      <c r="WDD48" s="271"/>
      <c r="WDE48" s="451"/>
      <c r="WDF48" s="454"/>
      <c r="WDG48" s="451"/>
      <c r="WDH48" s="454"/>
      <c r="WDI48" s="458"/>
      <c r="WDJ48" s="459"/>
      <c r="WDK48" s="460"/>
      <c r="WDL48" s="461"/>
      <c r="WDM48" s="462"/>
      <c r="WDN48" s="458"/>
      <c r="WDO48" s="451"/>
      <c r="WDP48" s="463"/>
      <c r="WDQ48" s="451"/>
      <c r="WDR48" s="451"/>
      <c r="WDS48" s="453"/>
      <c r="WDU48" s="449"/>
      <c r="WDV48" s="449"/>
      <c r="WDW48" s="449"/>
      <c r="WDX48" s="450"/>
      <c r="WDY48" s="451"/>
      <c r="WDZ48" s="451"/>
      <c r="WEA48" s="451"/>
      <c r="WEB48" s="449"/>
      <c r="WEC48" s="452"/>
      <c r="WED48" s="453"/>
      <c r="WEE48" s="454"/>
      <c r="WEF48" s="449"/>
      <c r="WEG48" s="453"/>
      <c r="WEH48" s="453"/>
      <c r="WEI48" s="450"/>
      <c r="WEJ48" s="454"/>
      <c r="WEK48" s="455"/>
      <c r="WEL48" s="453"/>
      <c r="WEM48" s="456"/>
      <c r="WEN48" s="453"/>
      <c r="WEO48" s="456"/>
      <c r="WEP48" s="454"/>
      <c r="WEQ48" s="451"/>
      <c r="WER48" s="454"/>
      <c r="WES48" s="450"/>
      <c r="WET48" s="456"/>
      <c r="WEU48" s="456"/>
      <c r="WEV48" s="456"/>
      <c r="WEW48" s="456"/>
      <c r="WEX48" s="271"/>
      <c r="WEY48" s="451"/>
      <c r="WEZ48" s="454"/>
      <c r="WFA48" s="451"/>
      <c r="WFB48" s="457"/>
      <c r="WFC48" s="271"/>
      <c r="WFD48" s="451"/>
      <c r="WFE48" s="454"/>
      <c r="WFF48" s="451"/>
      <c r="WFG48" s="457"/>
      <c r="WFH48" s="451"/>
      <c r="WFI48" s="457"/>
      <c r="WFJ48" s="457"/>
      <c r="WFK48" s="457"/>
      <c r="WFL48" s="271"/>
      <c r="WFM48" s="271"/>
      <c r="WFN48" s="451"/>
      <c r="WFO48" s="454"/>
      <c r="WFP48" s="451"/>
      <c r="WFQ48" s="454"/>
      <c r="WFR48" s="458"/>
      <c r="WFS48" s="459"/>
      <c r="WFT48" s="460"/>
      <c r="WFU48" s="461"/>
      <c r="WFV48" s="462"/>
      <c r="WFW48" s="458"/>
      <c r="WFX48" s="451"/>
      <c r="WFY48" s="463"/>
      <c r="WFZ48" s="451"/>
      <c r="WGA48" s="451"/>
      <c r="WGB48" s="453"/>
      <c r="WGD48" s="449"/>
      <c r="WGE48" s="449"/>
      <c r="WGF48" s="449"/>
      <c r="WGG48" s="450"/>
      <c r="WGH48" s="451"/>
      <c r="WGI48" s="451"/>
      <c r="WGJ48" s="451"/>
      <c r="WGK48" s="449"/>
      <c r="WGL48" s="452"/>
      <c r="WGM48" s="453"/>
      <c r="WGN48" s="454"/>
      <c r="WGO48" s="449"/>
      <c r="WGP48" s="453"/>
      <c r="WGQ48" s="453"/>
      <c r="WGR48" s="450"/>
      <c r="WGS48" s="454"/>
      <c r="WGT48" s="455"/>
      <c r="WGU48" s="453"/>
      <c r="WGV48" s="456"/>
      <c r="WGW48" s="453"/>
      <c r="WGX48" s="456"/>
      <c r="WGY48" s="454"/>
      <c r="WGZ48" s="451"/>
      <c r="WHA48" s="454"/>
      <c r="WHB48" s="450"/>
      <c r="WHC48" s="456"/>
      <c r="WHD48" s="456"/>
      <c r="WHE48" s="456"/>
      <c r="WHF48" s="456"/>
      <c r="WHG48" s="271"/>
      <c r="WHH48" s="451"/>
      <c r="WHI48" s="454"/>
      <c r="WHJ48" s="451"/>
      <c r="WHK48" s="457"/>
      <c r="WHL48" s="271"/>
      <c r="WHM48" s="451"/>
      <c r="WHN48" s="454"/>
      <c r="WHO48" s="451"/>
      <c r="WHP48" s="457"/>
      <c r="WHQ48" s="451"/>
      <c r="WHR48" s="457"/>
      <c r="WHS48" s="457"/>
      <c r="WHT48" s="457"/>
      <c r="WHU48" s="271"/>
      <c r="WHV48" s="271"/>
      <c r="WHW48" s="451"/>
      <c r="WHX48" s="454"/>
      <c r="WHY48" s="451"/>
      <c r="WHZ48" s="454"/>
      <c r="WIA48" s="458"/>
      <c r="WIB48" s="459"/>
      <c r="WIC48" s="460"/>
      <c r="WID48" s="461"/>
      <c r="WIE48" s="462"/>
      <c r="WIF48" s="458"/>
      <c r="WIG48" s="451"/>
      <c r="WIH48" s="463"/>
      <c r="WII48" s="451"/>
      <c r="WIJ48" s="451"/>
      <c r="WIK48" s="453"/>
      <c r="WIM48" s="449"/>
      <c r="WIN48" s="449"/>
      <c r="WIO48" s="449"/>
      <c r="WIP48" s="450"/>
      <c r="WIQ48" s="451"/>
      <c r="WIR48" s="451"/>
      <c r="WIS48" s="451"/>
      <c r="WIT48" s="449"/>
      <c r="WIU48" s="452"/>
      <c r="WIV48" s="453"/>
      <c r="WIW48" s="454"/>
      <c r="WIX48" s="449"/>
      <c r="WIY48" s="453"/>
      <c r="WIZ48" s="453"/>
      <c r="WJA48" s="450"/>
      <c r="WJB48" s="454"/>
      <c r="WJC48" s="455"/>
      <c r="WJD48" s="453"/>
      <c r="WJE48" s="456"/>
      <c r="WJF48" s="453"/>
      <c r="WJG48" s="456"/>
      <c r="WJH48" s="454"/>
      <c r="WJI48" s="451"/>
      <c r="WJJ48" s="454"/>
      <c r="WJK48" s="450"/>
      <c r="WJL48" s="456"/>
      <c r="WJM48" s="456"/>
      <c r="WJN48" s="456"/>
      <c r="WJO48" s="456"/>
      <c r="WJP48" s="271"/>
      <c r="WJQ48" s="451"/>
      <c r="WJR48" s="454"/>
      <c r="WJS48" s="451"/>
      <c r="WJT48" s="457"/>
      <c r="WJU48" s="271"/>
      <c r="WJV48" s="451"/>
      <c r="WJW48" s="454"/>
      <c r="WJX48" s="451"/>
      <c r="WJY48" s="457"/>
      <c r="WJZ48" s="451"/>
      <c r="WKA48" s="457"/>
      <c r="WKB48" s="457"/>
      <c r="WKC48" s="457"/>
      <c r="WKD48" s="271"/>
      <c r="WKE48" s="271"/>
      <c r="WKF48" s="451"/>
      <c r="WKG48" s="454"/>
      <c r="WKH48" s="451"/>
      <c r="WKI48" s="454"/>
      <c r="WKJ48" s="458"/>
      <c r="WKK48" s="459"/>
      <c r="WKL48" s="460"/>
      <c r="WKM48" s="461"/>
      <c r="WKN48" s="462"/>
      <c r="WKO48" s="458"/>
      <c r="WKP48" s="451"/>
      <c r="WKQ48" s="463"/>
      <c r="WKR48" s="451"/>
      <c r="WKS48" s="451"/>
      <c r="WKT48" s="453"/>
      <c r="WKV48" s="449"/>
      <c r="WKW48" s="449"/>
      <c r="WKX48" s="449"/>
      <c r="WKY48" s="450"/>
      <c r="WKZ48" s="451"/>
      <c r="WLA48" s="451"/>
      <c r="WLB48" s="451"/>
      <c r="WLC48" s="449"/>
      <c r="WLD48" s="452"/>
      <c r="WLE48" s="453"/>
      <c r="WLF48" s="454"/>
      <c r="WLG48" s="449"/>
      <c r="WLH48" s="453"/>
      <c r="WLI48" s="453"/>
      <c r="WLJ48" s="450"/>
      <c r="WLK48" s="454"/>
      <c r="WLL48" s="455"/>
      <c r="WLM48" s="453"/>
      <c r="WLN48" s="456"/>
      <c r="WLO48" s="453"/>
      <c r="WLP48" s="456"/>
      <c r="WLQ48" s="454"/>
      <c r="WLR48" s="451"/>
      <c r="WLS48" s="454"/>
      <c r="WLT48" s="450"/>
      <c r="WLU48" s="456"/>
      <c r="WLV48" s="456"/>
      <c r="WLW48" s="456"/>
      <c r="WLX48" s="456"/>
      <c r="WLY48" s="271"/>
      <c r="WLZ48" s="451"/>
      <c r="WMA48" s="454"/>
      <c r="WMB48" s="451"/>
      <c r="WMC48" s="457"/>
      <c r="WMD48" s="271"/>
      <c r="WME48" s="451"/>
      <c r="WMF48" s="454"/>
      <c r="WMG48" s="451"/>
      <c r="WMH48" s="457"/>
      <c r="WMI48" s="451"/>
      <c r="WMJ48" s="457"/>
      <c r="WMK48" s="457"/>
      <c r="WML48" s="457"/>
      <c r="WMM48" s="271"/>
      <c r="WMN48" s="271"/>
      <c r="WMO48" s="451"/>
      <c r="WMP48" s="454"/>
      <c r="WMQ48" s="451"/>
      <c r="WMR48" s="454"/>
      <c r="WMS48" s="458"/>
      <c r="WMT48" s="459"/>
      <c r="WMU48" s="460"/>
      <c r="WMV48" s="461"/>
      <c r="WMW48" s="462"/>
      <c r="WMX48" s="458"/>
      <c r="WMY48" s="451"/>
      <c r="WMZ48" s="463"/>
      <c r="WNA48" s="451"/>
      <c r="WNB48" s="451"/>
      <c r="WNC48" s="453"/>
      <c r="WNE48" s="449"/>
      <c r="WNF48" s="449"/>
      <c r="WNG48" s="449"/>
      <c r="WNH48" s="450"/>
      <c r="WNI48" s="451"/>
      <c r="WNJ48" s="451"/>
      <c r="WNK48" s="451"/>
      <c r="WNL48" s="449"/>
      <c r="WNM48" s="452"/>
      <c r="WNN48" s="453"/>
      <c r="WNO48" s="454"/>
      <c r="WNP48" s="449"/>
      <c r="WNQ48" s="453"/>
      <c r="WNR48" s="453"/>
      <c r="WNS48" s="450"/>
      <c r="WNT48" s="454"/>
      <c r="WNU48" s="455"/>
      <c r="WNV48" s="453"/>
      <c r="WNW48" s="456"/>
      <c r="WNX48" s="453"/>
      <c r="WNY48" s="456"/>
      <c r="WNZ48" s="454"/>
      <c r="WOA48" s="451"/>
      <c r="WOB48" s="454"/>
      <c r="WOC48" s="450"/>
      <c r="WOD48" s="456"/>
      <c r="WOE48" s="456"/>
      <c r="WOF48" s="456"/>
      <c r="WOG48" s="456"/>
      <c r="WOH48" s="271"/>
      <c r="WOI48" s="451"/>
      <c r="WOJ48" s="454"/>
      <c r="WOK48" s="451"/>
      <c r="WOL48" s="457"/>
      <c r="WOM48" s="271"/>
      <c r="WON48" s="451"/>
      <c r="WOO48" s="454"/>
      <c r="WOP48" s="451"/>
      <c r="WOQ48" s="457"/>
      <c r="WOR48" s="451"/>
      <c r="WOS48" s="457"/>
      <c r="WOT48" s="457"/>
      <c r="WOU48" s="457"/>
      <c r="WOV48" s="271"/>
      <c r="WOW48" s="271"/>
      <c r="WOX48" s="451"/>
      <c r="WOY48" s="454"/>
      <c r="WOZ48" s="451"/>
      <c r="WPA48" s="454"/>
      <c r="WPB48" s="458"/>
      <c r="WPC48" s="459"/>
      <c r="WPD48" s="460"/>
      <c r="WPE48" s="461"/>
      <c r="WPF48" s="462"/>
      <c r="WPG48" s="458"/>
      <c r="WPH48" s="451"/>
      <c r="WPI48" s="463"/>
      <c r="WPJ48" s="451"/>
      <c r="WPK48" s="451"/>
      <c r="WPL48" s="453"/>
      <c r="WPN48" s="449"/>
      <c r="WPO48" s="449"/>
      <c r="WPP48" s="449"/>
      <c r="WPQ48" s="450"/>
      <c r="WPR48" s="451"/>
      <c r="WPS48" s="451"/>
      <c r="WPT48" s="451"/>
      <c r="WPU48" s="449"/>
      <c r="WPV48" s="452"/>
      <c r="WPW48" s="453"/>
      <c r="WPX48" s="454"/>
      <c r="WPY48" s="449"/>
      <c r="WPZ48" s="453"/>
      <c r="WQA48" s="453"/>
      <c r="WQB48" s="450"/>
      <c r="WQC48" s="454"/>
      <c r="WQD48" s="455"/>
      <c r="WQE48" s="453"/>
      <c r="WQF48" s="456"/>
      <c r="WQG48" s="453"/>
      <c r="WQH48" s="456"/>
      <c r="WQI48" s="454"/>
      <c r="WQJ48" s="451"/>
      <c r="WQK48" s="454"/>
      <c r="WQL48" s="450"/>
      <c r="WQM48" s="456"/>
      <c r="WQN48" s="456"/>
      <c r="WQO48" s="456"/>
      <c r="WQP48" s="456"/>
      <c r="WQQ48" s="271"/>
      <c r="WQR48" s="451"/>
      <c r="WQS48" s="454"/>
      <c r="WQT48" s="451"/>
      <c r="WQU48" s="457"/>
      <c r="WQV48" s="271"/>
      <c r="WQW48" s="451"/>
      <c r="WQX48" s="454"/>
      <c r="WQY48" s="451"/>
      <c r="WQZ48" s="457"/>
      <c r="WRA48" s="451"/>
      <c r="WRB48" s="457"/>
      <c r="WRC48" s="457"/>
      <c r="WRD48" s="457"/>
      <c r="WRE48" s="271"/>
      <c r="WRF48" s="271"/>
      <c r="WRG48" s="451"/>
      <c r="WRH48" s="454"/>
      <c r="WRI48" s="451"/>
      <c r="WRJ48" s="454"/>
      <c r="WRK48" s="458"/>
      <c r="WRL48" s="459"/>
      <c r="WRM48" s="460"/>
      <c r="WRN48" s="461"/>
      <c r="WRO48" s="462"/>
      <c r="WRP48" s="458"/>
      <c r="WRQ48" s="451"/>
      <c r="WRR48" s="463"/>
      <c r="WRS48" s="451"/>
      <c r="WRT48" s="451"/>
      <c r="WRU48" s="453"/>
      <c r="WRW48" s="449"/>
      <c r="WRX48" s="449"/>
      <c r="WRY48" s="449"/>
      <c r="WRZ48" s="450"/>
      <c r="WSA48" s="451"/>
      <c r="WSB48" s="451"/>
      <c r="WSC48" s="451"/>
      <c r="WSD48" s="449"/>
      <c r="WSE48" s="452"/>
      <c r="WSF48" s="453"/>
      <c r="WSG48" s="454"/>
      <c r="WSH48" s="449"/>
      <c r="WSI48" s="453"/>
      <c r="WSJ48" s="453"/>
      <c r="WSK48" s="450"/>
      <c r="WSL48" s="454"/>
      <c r="WSM48" s="455"/>
      <c r="WSN48" s="453"/>
      <c r="WSO48" s="456"/>
      <c r="WSP48" s="453"/>
      <c r="WSQ48" s="456"/>
      <c r="WSR48" s="454"/>
      <c r="WSS48" s="451"/>
      <c r="WST48" s="454"/>
      <c r="WSU48" s="450"/>
      <c r="WSV48" s="456"/>
      <c r="WSW48" s="456"/>
      <c r="WSX48" s="456"/>
      <c r="WSY48" s="456"/>
      <c r="WSZ48" s="271"/>
      <c r="WTA48" s="451"/>
      <c r="WTB48" s="454"/>
      <c r="WTC48" s="451"/>
      <c r="WTD48" s="457"/>
      <c r="WTE48" s="271"/>
      <c r="WTF48" s="451"/>
      <c r="WTG48" s="454"/>
      <c r="WTH48" s="451"/>
      <c r="WTI48" s="457"/>
      <c r="WTJ48" s="451"/>
      <c r="WTK48" s="457"/>
      <c r="WTL48" s="457"/>
      <c r="WTM48" s="457"/>
      <c r="WTN48" s="271"/>
      <c r="WTO48" s="271"/>
      <c r="WTP48" s="451"/>
      <c r="WTQ48" s="454"/>
      <c r="WTR48" s="451"/>
      <c r="WTS48" s="454"/>
      <c r="WTT48" s="458"/>
      <c r="WTU48" s="459"/>
      <c r="WTV48" s="460"/>
      <c r="WTW48" s="461"/>
      <c r="WTX48" s="462"/>
      <c r="WTY48" s="458"/>
      <c r="WTZ48" s="451"/>
      <c r="WUA48" s="463"/>
      <c r="WUB48" s="451"/>
      <c r="WUC48" s="451"/>
      <c r="WUD48" s="453"/>
      <c r="WUF48" s="449"/>
      <c r="WUG48" s="449"/>
      <c r="WUH48" s="449"/>
      <c r="WUI48" s="450"/>
      <c r="WUJ48" s="451"/>
      <c r="WUK48" s="451"/>
      <c r="WUL48" s="451"/>
      <c r="WUM48" s="449"/>
      <c r="WUN48" s="452"/>
      <c r="WUO48" s="453"/>
      <c r="WUP48" s="454"/>
      <c r="WUQ48" s="449"/>
      <c r="WUR48" s="453"/>
      <c r="WUS48" s="453"/>
      <c r="WUT48" s="450"/>
      <c r="WUU48" s="454"/>
      <c r="WUV48" s="455"/>
      <c r="WUW48" s="453"/>
      <c r="WUX48" s="456"/>
      <c r="WUY48" s="453"/>
      <c r="WUZ48" s="456"/>
      <c r="WVA48" s="454"/>
      <c r="WVB48" s="451"/>
      <c r="WVC48" s="454"/>
      <c r="WVD48" s="450"/>
      <c r="WVE48" s="456"/>
      <c r="WVF48" s="456"/>
      <c r="WVG48" s="456"/>
      <c r="WVH48" s="456"/>
      <c r="WVI48" s="271"/>
      <c r="WVJ48" s="451"/>
      <c r="WVK48" s="454"/>
      <c r="WVL48" s="451"/>
      <c r="WVM48" s="457"/>
      <c r="WVN48" s="271"/>
      <c r="WVO48" s="451"/>
      <c r="WVP48" s="454"/>
      <c r="WVQ48" s="451"/>
      <c r="WVR48" s="457"/>
      <c r="WVS48" s="451"/>
      <c r="WVT48" s="457"/>
      <c r="WVU48" s="457"/>
      <c r="WVV48" s="457"/>
      <c r="WVW48" s="271"/>
      <c r="WVX48" s="271"/>
      <c r="WVY48" s="451"/>
      <c r="WVZ48" s="454"/>
      <c r="WWA48" s="451"/>
      <c r="WWB48" s="454"/>
      <c r="WWC48" s="458"/>
      <c r="WWD48" s="459"/>
      <c r="WWE48" s="460"/>
      <c r="WWF48" s="461"/>
      <c r="WWG48" s="462"/>
      <c r="WWH48" s="458"/>
      <c r="WWI48" s="451"/>
      <c r="WWJ48" s="463"/>
      <c r="WWK48" s="451"/>
      <c r="WWL48" s="451"/>
      <c r="WWM48" s="453"/>
      <c r="WWO48" s="449"/>
      <c r="WWP48" s="449"/>
      <c r="WWQ48" s="449"/>
      <c r="WWR48" s="450"/>
      <c r="WWS48" s="451"/>
      <c r="WWT48" s="451"/>
      <c r="WWU48" s="451"/>
      <c r="WWV48" s="449"/>
      <c r="WWW48" s="452"/>
      <c r="WWX48" s="453"/>
      <c r="WWY48" s="454"/>
      <c r="WWZ48" s="449"/>
      <c r="WXA48" s="453"/>
      <c r="WXB48" s="453"/>
      <c r="WXC48" s="450"/>
      <c r="WXD48" s="454"/>
      <c r="WXE48" s="455"/>
      <c r="WXF48" s="453"/>
      <c r="WXG48" s="456"/>
      <c r="WXH48" s="453"/>
      <c r="WXI48" s="456"/>
      <c r="WXJ48" s="454"/>
      <c r="WXK48" s="451"/>
      <c r="WXL48" s="454"/>
      <c r="WXM48" s="450"/>
      <c r="WXN48" s="456"/>
      <c r="WXO48" s="456"/>
      <c r="WXP48" s="456"/>
      <c r="WXQ48" s="456"/>
      <c r="WXR48" s="271"/>
      <c r="WXS48" s="451"/>
      <c r="WXT48" s="454"/>
      <c r="WXU48" s="451"/>
      <c r="WXV48" s="457"/>
      <c r="WXW48" s="271"/>
      <c r="WXX48" s="451"/>
      <c r="WXY48" s="454"/>
      <c r="WXZ48" s="451"/>
      <c r="WYA48" s="457"/>
      <c r="WYB48" s="451"/>
      <c r="WYC48" s="457"/>
      <c r="WYD48" s="457"/>
      <c r="WYE48" s="457"/>
      <c r="WYF48" s="271"/>
      <c r="WYG48" s="271"/>
      <c r="WYH48" s="451"/>
      <c r="WYI48" s="454"/>
      <c r="WYJ48" s="451"/>
      <c r="WYK48" s="454"/>
      <c r="WYL48" s="458"/>
      <c r="WYM48" s="459"/>
      <c r="WYN48" s="460"/>
      <c r="WYO48" s="461"/>
      <c r="WYP48" s="462"/>
      <c r="WYQ48" s="458"/>
      <c r="WYR48" s="451"/>
      <c r="WYS48" s="463"/>
      <c r="WYT48" s="451"/>
      <c r="WYU48" s="451"/>
      <c r="WYV48" s="453"/>
      <c r="WYX48" s="449"/>
      <c r="WYY48" s="449"/>
      <c r="WYZ48" s="449"/>
      <c r="WZA48" s="450"/>
      <c r="WZB48" s="451"/>
      <c r="WZC48" s="451"/>
      <c r="WZD48" s="451"/>
      <c r="WZE48" s="449"/>
      <c r="WZF48" s="452"/>
      <c r="WZG48" s="453"/>
      <c r="WZH48" s="454"/>
      <c r="WZI48" s="449"/>
      <c r="WZJ48" s="453"/>
      <c r="WZK48" s="453"/>
      <c r="WZL48" s="450"/>
      <c r="WZM48" s="454"/>
      <c r="WZN48" s="455"/>
      <c r="WZO48" s="453"/>
      <c r="WZP48" s="456"/>
      <c r="WZQ48" s="453"/>
      <c r="WZR48" s="456"/>
      <c r="WZS48" s="454"/>
      <c r="WZT48" s="451"/>
      <c r="WZU48" s="454"/>
      <c r="WZV48" s="450"/>
      <c r="WZW48" s="456"/>
      <c r="WZX48" s="456"/>
      <c r="WZY48" s="456"/>
      <c r="WZZ48" s="456"/>
      <c r="XAA48" s="271"/>
      <c r="XAB48" s="451"/>
      <c r="XAC48" s="454"/>
      <c r="XAD48" s="451"/>
      <c r="XAE48" s="457"/>
      <c r="XAF48" s="271"/>
      <c r="XAG48" s="451"/>
      <c r="XAH48" s="454"/>
      <c r="XAI48" s="451"/>
      <c r="XAJ48" s="457"/>
      <c r="XAK48" s="451"/>
      <c r="XAL48" s="457"/>
      <c r="XAM48" s="457"/>
      <c r="XAN48" s="457"/>
      <c r="XAO48" s="271"/>
      <c r="XAP48" s="271"/>
      <c r="XAQ48" s="451"/>
      <c r="XAR48" s="454"/>
      <c r="XAS48" s="451"/>
      <c r="XAT48" s="454"/>
      <c r="XAU48" s="458"/>
      <c r="XAV48" s="459"/>
      <c r="XAW48" s="460"/>
      <c r="XAX48" s="461"/>
      <c r="XAY48" s="462"/>
      <c r="XAZ48" s="458"/>
      <c r="XBA48" s="451"/>
      <c r="XBB48" s="463"/>
      <c r="XBC48" s="451"/>
      <c r="XBD48" s="451"/>
      <c r="XBE48" s="453"/>
      <c r="XBG48" s="449"/>
      <c r="XBH48" s="449"/>
      <c r="XBI48" s="449"/>
      <c r="XBJ48" s="450"/>
      <c r="XBK48" s="451"/>
      <c r="XBL48" s="451"/>
      <c r="XBM48" s="451"/>
      <c r="XBN48" s="449"/>
      <c r="XBO48" s="452"/>
      <c r="XBP48" s="453"/>
      <c r="XBQ48" s="454"/>
      <c r="XBR48" s="449"/>
      <c r="XBS48" s="453"/>
      <c r="XBT48" s="453"/>
      <c r="XBU48" s="450"/>
      <c r="XBV48" s="454"/>
      <c r="XBW48" s="455"/>
      <c r="XBX48" s="453"/>
      <c r="XBY48" s="456"/>
      <c r="XBZ48" s="453"/>
      <c r="XCA48" s="456"/>
      <c r="XCB48" s="454"/>
      <c r="XCC48" s="451"/>
      <c r="XCD48" s="454"/>
      <c r="XCE48" s="450"/>
      <c r="XCF48" s="456"/>
      <c r="XCG48" s="456"/>
      <c r="XCH48" s="456"/>
      <c r="XCI48" s="456"/>
      <c r="XCJ48" s="271"/>
      <c r="XCK48" s="451"/>
      <c r="XCL48" s="454"/>
      <c r="XCM48" s="451"/>
      <c r="XCN48" s="457"/>
      <c r="XCO48" s="271"/>
      <c r="XCP48" s="451"/>
      <c r="XCQ48" s="454"/>
      <c r="XCR48" s="451"/>
      <c r="XCS48" s="457"/>
      <c r="XCT48" s="451"/>
      <c r="XCU48" s="457"/>
      <c r="XCV48" s="457"/>
      <c r="XCW48" s="457"/>
      <c r="XCX48" s="271"/>
      <c r="XCY48" s="271"/>
      <c r="XCZ48" s="451"/>
      <c r="XDA48" s="454"/>
      <c r="XDB48" s="451"/>
      <c r="XDC48" s="454"/>
      <c r="XDD48" s="458"/>
      <c r="XDE48" s="459"/>
      <c r="XDF48" s="460"/>
      <c r="XDG48" s="461"/>
      <c r="XDH48" s="462"/>
      <c r="XDI48" s="458"/>
      <c r="XDJ48" s="451"/>
      <c r="XDK48" s="463"/>
      <c r="XDL48" s="451"/>
      <c r="XDM48" s="451"/>
      <c r="XDN48" s="453"/>
      <c r="XDP48" s="449"/>
      <c r="XDQ48" s="449"/>
      <c r="XDR48" s="449"/>
      <c r="XDS48" s="450"/>
      <c r="XDT48" s="451"/>
      <c r="XDU48" s="451"/>
      <c r="XDV48" s="451"/>
      <c r="XDW48" s="449"/>
      <c r="XDX48" s="452"/>
      <c r="XDY48" s="453"/>
      <c r="XDZ48" s="454"/>
      <c r="XEA48" s="449"/>
      <c r="XEB48" s="453"/>
      <c r="XEC48" s="453"/>
      <c r="XED48" s="450"/>
      <c r="XEE48" s="454"/>
      <c r="XEF48" s="455"/>
      <c r="XEG48" s="453"/>
      <c r="XEH48" s="456"/>
      <c r="XEI48" s="453"/>
      <c r="XEJ48" s="456"/>
      <c r="XEK48" s="454"/>
      <c r="XEL48" s="451"/>
      <c r="XEM48" s="454"/>
      <c r="XEN48" s="450"/>
      <c r="XEO48" s="456"/>
      <c r="XEP48" s="456"/>
      <c r="XEQ48" s="456"/>
      <c r="XER48" s="456"/>
      <c r="XES48" s="271"/>
      <c r="XET48" s="451"/>
      <c r="XEU48" s="454"/>
      <c r="XEV48" s="451"/>
      <c r="XEW48" s="457"/>
      <c r="XEX48" s="271"/>
    </row>
    <row r="49" spans="2:16378" x14ac:dyDescent="0.25">
      <c r="B49" s="221">
        <v>2025</v>
      </c>
      <c r="C49" s="221">
        <v>891780111</v>
      </c>
      <c r="D49" s="221" t="s">
        <v>78</v>
      </c>
      <c r="E49" s="67" t="s">
        <v>8155</v>
      </c>
      <c r="F49" s="65" t="s">
        <v>8154</v>
      </c>
      <c r="G49" s="65">
        <v>0</v>
      </c>
      <c r="H49" s="65" t="s">
        <v>81</v>
      </c>
      <c r="I49" s="221" t="s">
        <v>82</v>
      </c>
      <c r="J49" s="220" t="s">
        <v>83</v>
      </c>
      <c r="K49" s="66" t="s">
        <v>8153</v>
      </c>
      <c r="L49" s="68">
        <v>14850000</v>
      </c>
      <c r="M49" s="221" t="s">
        <v>85</v>
      </c>
      <c r="N49" s="66" t="s">
        <v>8152</v>
      </c>
      <c r="O49" s="66">
        <v>1083014502</v>
      </c>
      <c r="P49" s="66">
        <v>1546</v>
      </c>
      <c r="Q49" s="70">
        <v>45852</v>
      </c>
      <c r="R49" s="66">
        <v>14850000</v>
      </c>
      <c r="S49" s="70">
        <v>45853</v>
      </c>
      <c r="T49" s="68">
        <v>14850000</v>
      </c>
      <c r="U49" s="65" t="s">
        <v>87</v>
      </c>
      <c r="V49" s="68">
        <v>57420478</v>
      </c>
      <c r="W49" s="67" t="s">
        <v>8151</v>
      </c>
      <c r="X49" s="70">
        <v>45853</v>
      </c>
      <c r="Y49" s="70">
        <v>45854</v>
      </c>
      <c r="Z49" s="70" t="s">
        <v>89</v>
      </c>
      <c r="AA49" s="70">
        <v>46006</v>
      </c>
      <c r="AB49" s="49">
        <f t="shared" si="0"/>
        <v>152</v>
      </c>
      <c r="AC49" s="65">
        <v>0</v>
      </c>
      <c r="AD49" s="68">
        <v>0</v>
      </c>
      <c r="AE49" s="65">
        <v>0</v>
      </c>
      <c r="AF49" s="78" t="s">
        <v>89</v>
      </c>
      <c r="AG49" s="49">
        <f t="shared" si="1"/>
        <v>0</v>
      </c>
      <c r="AH49" s="65">
        <v>0</v>
      </c>
      <c r="AI49" s="68">
        <v>0</v>
      </c>
      <c r="AJ49" s="65" t="s">
        <v>89</v>
      </c>
      <c r="AK49" s="78" t="s">
        <v>89</v>
      </c>
      <c r="AL49" s="65">
        <v>0</v>
      </c>
      <c r="AM49" s="78" t="s">
        <v>89</v>
      </c>
      <c r="AN49" s="78" t="s">
        <v>89</v>
      </c>
      <c r="AO49" s="78" t="s">
        <v>89</v>
      </c>
      <c r="AP49" s="49">
        <f t="shared" si="2"/>
        <v>0</v>
      </c>
      <c r="AQ49" s="49">
        <f>+L49+AD49-AI49</f>
        <v>14850000</v>
      </c>
      <c r="AR49" s="65" t="s">
        <v>87</v>
      </c>
      <c r="AS49" s="68">
        <v>14850000</v>
      </c>
      <c r="AT49" s="65" t="s">
        <v>87</v>
      </c>
      <c r="AU49" s="68">
        <v>0</v>
      </c>
      <c r="AV49" s="75" t="s">
        <v>89</v>
      </c>
      <c r="AW49" s="267">
        <v>5400000</v>
      </c>
      <c r="AX49" s="79">
        <f t="shared" si="3"/>
        <v>9450000</v>
      </c>
      <c r="AY49" s="223">
        <f t="shared" si="4"/>
        <v>0.36363636363636365</v>
      </c>
      <c r="AZ49" s="74">
        <v>0.36363636363636365</v>
      </c>
      <c r="BA49" s="75" t="s">
        <v>89</v>
      </c>
      <c r="BB49" s="65" t="s">
        <v>108</v>
      </c>
      <c r="BC49" s="400" t="s">
        <v>8150</v>
      </c>
      <c r="BD49" s="65" t="s">
        <v>87</v>
      </c>
      <c r="BE49" s="65" t="s">
        <v>87</v>
      </c>
      <c r="BF49" s="449"/>
      <c r="BG49" s="449"/>
      <c r="BH49" s="450"/>
      <c r="BI49" s="451"/>
      <c r="BJ49" s="451"/>
      <c r="BK49" s="451"/>
      <c r="BL49" s="449"/>
      <c r="BM49" s="452"/>
      <c r="BN49" s="453"/>
      <c r="BO49" s="454"/>
      <c r="BP49" s="449"/>
      <c r="BQ49" s="453"/>
      <c r="BR49" s="453"/>
      <c r="BS49" s="450"/>
      <c r="BT49" s="454"/>
      <c r="BU49" s="455"/>
      <c r="BV49" s="453"/>
      <c r="BW49" s="456"/>
      <c r="BX49" s="453"/>
      <c r="BY49" s="456"/>
      <c r="BZ49" s="454"/>
      <c r="CA49" s="451"/>
      <c r="CB49" s="454"/>
      <c r="CC49" s="450"/>
      <c r="CD49" s="456"/>
      <c r="CE49" s="456"/>
      <c r="CF49" s="456"/>
      <c r="CG49" s="456"/>
      <c r="CH49" s="271"/>
      <c r="CI49" s="451"/>
      <c r="CJ49" s="454"/>
      <c r="CK49" s="451"/>
      <c r="CL49" s="457"/>
      <c r="CM49" s="271"/>
      <c r="CN49" s="451"/>
      <c r="CO49" s="454"/>
      <c r="CP49" s="451"/>
      <c r="CQ49" s="457"/>
      <c r="CR49" s="451"/>
      <c r="CS49" s="457"/>
      <c r="CT49" s="457"/>
      <c r="CU49" s="457"/>
      <c r="CV49" s="271"/>
      <c r="CW49" s="271"/>
      <c r="CX49" s="451"/>
      <c r="CY49" s="454"/>
      <c r="CZ49" s="451"/>
      <c r="DA49" s="454"/>
      <c r="DB49" s="458"/>
      <c r="DC49" s="459"/>
      <c r="DD49" s="460"/>
      <c r="DE49" s="461"/>
      <c r="DF49" s="462"/>
      <c r="DG49" s="458"/>
      <c r="DH49" s="451"/>
      <c r="DI49" s="463"/>
      <c r="DJ49" s="451"/>
      <c r="DK49" s="451"/>
      <c r="DL49" s="453"/>
      <c r="DN49" s="449"/>
      <c r="DO49" s="449"/>
      <c r="DP49" s="449"/>
      <c r="DQ49" s="450"/>
      <c r="DR49" s="451"/>
      <c r="DS49" s="451"/>
      <c r="DT49" s="451"/>
      <c r="DU49" s="449"/>
      <c r="DV49" s="452"/>
      <c r="DW49" s="453"/>
      <c r="DX49" s="454"/>
      <c r="DY49" s="449"/>
      <c r="DZ49" s="453"/>
      <c r="EA49" s="453"/>
      <c r="EB49" s="450"/>
      <c r="EC49" s="454"/>
      <c r="ED49" s="455"/>
      <c r="EE49" s="453"/>
      <c r="EF49" s="456"/>
      <c r="EG49" s="453"/>
      <c r="EH49" s="456"/>
      <c r="EI49" s="454"/>
      <c r="EJ49" s="451"/>
      <c r="EK49" s="454"/>
      <c r="EL49" s="450"/>
      <c r="EM49" s="456"/>
      <c r="EN49" s="456"/>
      <c r="EO49" s="456"/>
      <c r="EP49" s="456"/>
      <c r="EQ49" s="271"/>
      <c r="ER49" s="451"/>
      <c r="ES49" s="454"/>
      <c r="ET49" s="451"/>
      <c r="EU49" s="457"/>
      <c r="EV49" s="271"/>
      <c r="EW49" s="451"/>
      <c r="EX49" s="454"/>
      <c r="EY49" s="451"/>
      <c r="EZ49" s="457"/>
      <c r="FA49" s="451"/>
      <c r="FB49" s="457"/>
      <c r="FC49" s="457"/>
      <c r="FD49" s="457"/>
      <c r="FE49" s="271"/>
      <c r="FF49" s="271"/>
      <c r="FG49" s="451"/>
      <c r="FH49" s="454"/>
      <c r="FI49" s="451"/>
      <c r="FJ49" s="454"/>
      <c r="FK49" s="458"/>
      <c r="FL49" s="459"/>
      <c r="FM49" s="460"/>
      <c r="FN49" s="461"/>
      <c r="FO49" s="462"/>
      <c r="FP49" s="458"/>
      <c r="FQ49" s="451"/>
      <c r="FR49" s="463"/>
      <c r="FS49" s="451"/>
      <c r="FT49" s="451"/>
      <c r="FU49" s="453"/>
      <c r="FW49" s="449"/>
      <c r="FX49" s="449"/>
      <c r="FY49" s="449"/>
      <c r="FZ49" s="450"/>
      <c r="GA49" s="451"/>
      <c r="GB49" s="451"/>
      <c r="GC49" s="451"/>
      <c r="GD49" s="449"/>
      <c r="GE49" s="452"/>
      <c r="GF49" s="453"/>
      <c r="GG49" s="454"/>
      <c r="GH49" s="449"/>
      <c r="GI49" s="453"/>
      <c r="GJ49" s="453"/>
      <c r="GK49" s="450"/>
      <c r="GL49" s="454"/>
      <c r="GM49" s="455"/>
      <c r="GN49" s="453"/>
      <c r="GO49" s="456"/>
      <c r="GP49" s="453"/>
      <c r="GQ49" s="456"/>
      <c r="GR49" s="454"/>
      <c r="GS49" s="451"/>
      <c r="GT49" s="454"/>
      <c r="GU49" s="450"/>
      <c r="GV49" s="456"/>
      <c r="GW49" s="456"/>
      <c r="GX49" s="456"/>
      <c r="GY49" s="456"/>
      <c r="GZ49" s="271"/>
      <c r="HA49" s="451"/>
      <c r="HB49" s="454"/>
      <c r="HC49" s="451"/>
      <c r="HD49" s="457"/>
      <c r="HE49" s="271"/>
      <c r="HF49" s="451"/>
      <c r="HG49" s="454"/>
      <c r="HH49" s="451"/>
      <c r="HI49" s="457"/>
      <c r="HJ49" s="451"/>
      <c r="HK49" s="457"/>
      <c r="HL49" s="457"/>
      <c r="HM49" s="457"/>
      <c r="HN49" s="271"/>
      <c r="HO49" s="271"/>
      <c r="HP49" s="451"/>
      <c r="HQ49" s="454"/>
      <c r="HR49" s="451"/>
      <c r="HS49" s="454"/>
      <c r="HT49" s="458"/>
      <c r="HU49" s="459"/>
      <c r="HV49" s="460"/>
      <c r="HW49" s="461"/>
      <c r="HX49" s="462"/>
      <c r="HY49" s="458"/>
      <c r="HZ49" s="451"/>
      <c r="IA49" s="463"/>
      <c r="IB49" s="451"/>
      <c r="IC49" s="451"/>
      <c r="ID49" s="453"/>
      <c r="IF49" s="449"/>
      <c r="IG49" s="449"/>
      <c r="IH49" s="449"/>
      <c r="II49" s="450"/>
      <c r="IJ49" s="451"/>
      <c r="IK49" s="451"/>
      <c r="IL49" s="451"/>
      <c r="IM49" s="449"/>
      <c r="IN49" s="452"/>
      <c r="IO49" s="453"/>
      <c r="IP49" s="454"/>
      <c r="IQ49" s="449"/>
      <c r="IR49" s="453"/>
      <c r="IS49" s="453"/>
      <c r="IT49" s="450"/>
      <c r="IU49" s="454"/>
      <c r="IV49" s="455"/>
      <c r="IW49" s="453"/>
      <c r="IX49" s="456"/>
      <c r="IY49" s="453"/>
      <c r="IZ49" s="456"/>
      <c r="JA49" s="454"/>
      <c r="JB49" s="451"/>
      <c r="JC49" s="454"/>
      <c r="JD49" s="450"/>
      <c r="JE49" s="456"/>
      <c r="JF49" s="456"/>
      <c r="JG49" s="456"/>
      <c r="JH49" s="456"/>
      <c r="JI49" s="271"/>
      <c r="JJ49" s="451"/>
      <c r="JK49" s="454"/>
      <c r="JL49" s="451"/>
      <c r="JM49" s="457"/>
      <c r="JN49" s="271"/>
      <c r="JO49" s="451"/>
      <c r="JP49" s="454"/>
      <c r="JQ49" s="451"/>
      <c r="JR49" s="457"/>
      <c r="JS49" s="451"/>
      <c r="JT49" s="457"/>
      <c r="JU49" s="457"/>
      <c r="JV49" s="457"/>
      <c r="JW49" s="271"/>
      <c r="JX49" s="271"/>
      <c r="JY49" s="451"/>
      <c r="JZ49" s="454"/>
      <c r="KA49" s="451"/>
      <c r="KB49" s="454"/>
      <c r="KC49" s="458"/>
      <c r="KD49" s="459"/>
      <c r="KE49" s="460"/>
      <c r="KF49" s="461"/>
      <c r="KG49" s="462"/>
      <c r="KH49" s="458"/>
      <c r="KI49" s="451"/>
      <c r="KJ49" s="463"/>
      <c r="KK49" s="451"/>
      <c r="KL49" s="451"/>
      <c r="KM49" s="453"/>
      <c r="KO49" s="449"/>
      <c r="KP49" s="449"/>
      <c r="KQ49" s="449"/>
      <c r="KR49" s="450"/>
      <c r="KS49" s="451"/>
      <c r="KT49" s="451"/>
      <c r="KU49" s="451"/>
      <c r="KV49" s="449"/>
      <c r="KW49" s="452"/>
      <c r="KX49" s="453"/>
      <c r="KY49" s="454"/>
      <c r="KZ49" s="449"/>
      <c r="LA49" s="453"/>
      <c r="LB49" s="453"/>
      <c r="LC49" s="450"/>
      <c r="LD49" s="454"/>
      <c r="LE49" s="455"/>
      <c r="LF49" s="453"/>
      <c r="LG49" s="456"/>
      <c r="LH49" s="453"/>
      <c r="LI49" s="456"/>
      <c r="LJ49" s="454"/>
      <c r="LK49" s="451"/>
      <c r="LL49" s="454"/>
      <c r="LM49" s="450"/>
      <c r="LN49" s="456"/>
      <c r="LO49" s="456"/>
      <c r="LP49" s="456"/>
      <c r="LQ49" s="456"/>
      <c r="LR49" s="271"/>
      <c r="LS49" s="451"/>
      <c r="LT49" s="454"/>
      <c r="LU49" s="451"/>
      <c r="LV49" s="457"/>
      <c r="LW49" s="271"/>
      <c r="LX49" s="451"/>
      <c r="LY49" s="454"/>
      <c r="LZ49" s="451"/>
      <c r="MA49" s="457"/>
      <c r="MB49" s="451"/>
      <c r="MC49" s="457"/>
      <c r="MD49" s="457"/>
      <c r="ME49" s="457"/>
      <c r="MF49" s="271"/>
      <c r="MG49" s="271"/>
      <c r="MH49" s="451"/>
      <c r="MI49" s="454"/>
      <c r="MJ49" s="451"/>
      <c r="MK49" s="454"/>
      <c r="ML49" s="458"/>
      <c r="MM49" s="459"/>
      <c r="MN49" s="460"/>
      <c r="MO49" s="461"/>
      <c r="MP49" s="462"/>
      <c r="MQ49" s="458"/>
      <c r="MR49" s="451"/>
      <c r="MS49" s="463"/>
      <c r="MT49" s="451"/>
      <c r="MU49" s="451"/>
      <c r="MV49" s="453"/>
      <c r="MX49" s="449"/>
      <c r="MY49" s="449"/>
      <c r="MZ49" s="449"/>
      <c r="NA49" s="450"/>
      <c r="NB49" s="451"/>
      <c r="NC49" s="451"/>
      <c r="ND49" s="451"/>
      <c r="NE49" s="449"/>
      <c r="NF49" s="452"/>
      <c r="NG49" s="453"/>
      <c r="NH49" s="454"/>
      <c r="NI49" s="449"/>
      <c r="NJ49" s="453"/>
      <c r="NK49" s="453"/>
      <c r="NL49" s="450"/>
      <c r="NM49" s="454"/>
      <c r="NN49" s="455"/>
      <c r="NO49" s="453"/>
      <c r="NP49" s="456"/>
      <c r="NQ49" s="453"/>
      <c r="NR49" s="456"/>
      <c r="NS49" s="454"/>
      <c r="NT49" s="451"/>
      <c r="NU49" s="454"/>
      <c r="NV49" s="450"/>
      <c r="NW49" s="456"/>
      <c r="NX49" s="456"/>
      <c r="NY49" s="456"/>
      <c r="NZ49" s="456"/>
      <c r="OA49" s="271"/>
      <c r="OB49" s="451"/>
      <c r="OC49" s="454"/>
      <c r="OD49" s="451"/>
      <c r="OE49" s="457"/>
      <c r="OF49" s="271"/>
      <c r="OG49" s="451"/>
      <c r="OH49" s="454"/>
      <c r="OI49" s="451"/>
      <c r="OJ49" s="457"/>
      <c r="OK49" s="451"/>
      <c r="OL49" s="457"/>
      <c r="OM49" s="457"/>
      <c r="ON49" s="457"/>
      <c r="OO49" s="271"/>
      <c r="OP49" s="271"/>
      <c r="OQ49" s="451"/>
      <c r="OR49" s="454"/>
      <c r="OS49" s="451"/>
      <c r="OT49" s="454"/>
      <c r="OU49" s="458"/>
      <c r="OV49" s="459"/>
      <c r="OW49" s="460"/>
      <c r="OX49" s="461"/>
      <c r="OY49" s="462"/>
      <c r="OZ49" s="458"/>
      <c r="PA49" s="451"/>
      <c r="PB49" s="463"/>
      <c r="PC49" s="451"/>
      <c r="PD49" s="451"/>
      <c r="PE49" s="453"/>
      <c r="PG49" s="449"/>
      <c r="PH49" s="449"/>
      <c r="PI49" s="449"/>
      <c r="PJ49" s="450"/>
      <c r="PK49" s="451"/>
      <c r="PL49" s="451"/>
      <c r="PM49" s="451"/>
      <c r="PN49" s="449"/>
      <c r="PO49" s="452"/>
      <c r="PP49" s="453"/>
      <c r="PQ49" s="454"/>
      <c r="PR49" s="449"/>
      <c r="PS49" s="453"/>
      <c r="PT49" s="453"/>
      <c r="PU49" s="450"/>
      <c r="PV49" s="454"/>
      <c r="PW49" s="455"/>
      <c r="PX49" s="453"/>
      <c r="PY49" s="456"/>
      <c r="PZ49" s="453"/>
      <c r="QA49" s="456"/>
      <c r="QB49" s="454"/>
      <c r="QC49" s="451"/>
      <c r="QD49" s="454"/>
      <c r="QE49" s="450"/>
      <c r="QF49" s="456"/>
      <c r="QG49" s="456"/>
      <c r="QH49" s="456"/>
      <c r="QI49" s="456"/>
      <c r="QJ49" s="271"/>
      <c r="QK49" s="451"/>
      <c r="QL49" s="454"/>
      <c r="QM49" s="451"/>
      <c r="QN49" s="457"/>
      <c r="QO49" s="271"/>
      <c r="QP49" s="451"/>
      <c r="QQ49" s="454"/>
      <c r="QR49" s="451"/>
      <c r="QS49" s="457"/>
      <c r="QT49" s="451"/>
      <c r="QU49" s="457"/>
      <c r="QV49" s="457"/>
      <c r="QW49" s="457"/>
      <c r="QX49" s="271"/>
      <c r="QY49" s="271"/>
      <c r="QZ49" s="451"/>
      <c r="RA49" s="454"/>
      <c r="RB49" s="451"/>
      <c r="RC49" s="454"/>
      <c r="RD49" s="458"/>
      <c r="RE49" s="459"/>
      <c r="RF49" s="460"/>
      <c r="RG49" s="461"/>
      <c r="RH49" s="462"/>
      <c r="RI49" s="458"/>
      <c r="RJ49" s="451"/>
      <c r="RK49" s="463"/>
      <c r="RL49" s="451"/>
      <c r="RM49" s="451"/>
      <c r="RN49" s="453"/>
      <c r="RP49" s="449"/>
      <c r="RQ49" s="449"/>
      <c r="RR49" s="449"/>
      <c r="RS49" s="450"/>
      <c r="RT49" s="451"/>
      <c r="RU49" s="451"/>
      <c r="RV49" s="451"/>
      <c r="RW49" s="449"/>
      <c r="RX49" s="452"/>
      <c r="RY49" s="453"/>
      <c r="RZ49" s="454"/>
      <c r="SA49" s="449"/>
      <c r="SB49" s="453"/>
      <c r="SC49" s="453"/>
      <c r="SD49" s="450"/>
      <c r="SE49" s="454"/>
      <c r="SF49" s="455"/>
      <c r="SG49" s="453"/>
      <c r="SH49" s="456"/>
      <c r="SI49" s="453"/>
      <c r="SJ49" s="456"/>
      <c r="SK49" s="454"/>
      <c r="SL49" s="451"/>
      <c r="SM49" s="454"/>
      <c r="SN49" s="450"/>
      <c r="SO49" s="456"/>
      <c r="SP49" s="456"/>
      <c r="SQ49" s="456"/>
      <c r="SR49" s="456"/>
      <c r="SS49" s="271"/>
      <c r="ST49" s="451"/>
      <c r="SU49" s="454"/>
      <c r="SV49" s="451"/>
      <c r="SW49" s="457"/>
      <c r="SX49" s="271"/>
      <c r="SY49" s="451"/>
      <c r="SZ49" s="454"/>
      <c r="TA49" s="451"/>
      <c r="TB49" s="457"/>
      <c r="TC49" s="451"/>
      <c r="TD49" s="457"/>
      <c r="TE49" s="457"/>
      <c r="TF49" s="457"/>
      <c r="TG49" s="271"/>
      <c r="TH49" s="271"/>
      <c r="TI49" s="451"/>
      <c r="TJ49" s="454"/>
      <c r="TK49" s="451"/>
      <c r="TL49" s="454"/>
      <c r="TM49" s="458"/>
      <c r="TN49" s="459"/>
      <c r="TO49" s="460"/>
      <c r="TP49" s="461"/>
      <c r="TQ49" s="462"/>
      <c r="TR49" s="458"/>
      <c r="TS49" s="451"/>
      <c r="TT49" s="463"/>
      <c r="TU49" s="451"/>
      <c r="TV49" s="451"/>
      <c r="TW49" s="453"/>
      <c r="TY49" s="449"/>
      <c r="TZ49" s="449"/>
      <c r="UA49" s="449"/>
      <c r="UB49" s="450"/>
      <c r="UC49" s="451"/>
      <c r="UD49" s="451"/>
      <c r="UE49" s="451"/>
      <c r="UF49" s="449"/>
      <c r="UG49" s="452"/>
      <c r="UH49" s="453"/>
      <c r="UI49" s="454"/>
      <c r="UJ49" s="449"/>
      <c r="UK49" s="453"/>
      <c r="UL49" s="453"/>
      <c r="UM49" s="450"/>
      <c r="UN49" s="454"/>
      <c r="UO49" s="455"/>
      <c r="UP49" s="453"/>
      <c r="UQ49" s="456"/>
      <c r="UR49" s="453"/>
      <c r="US49" s="456"/>
      <c r="UT49" s="454"/>
      <c r="UU49" s="451"/>
      <c r="UV49" s="454"/>
      <c r="UW49" s="450"/>
      <c r="UX49" s="456"/>
      <c r="UY49" s="456"/>
      <c r="UZ49" s="456"/>
      <c r="VA49" s="456"/>
      <c r="VB49" s="271"/>
      <c r="VC49" s="451"/>
      <c r="VD49" s="454"/>
      <c r="VE49" s="451"/>
      <c r="VF49" s="457"/>
      <c r="VG49" s="271"/>
      <c r="VH49" s="451"/>
      <c r="VI49" s="454"/>
      <c r="VJ49" s="451"/>
      <c r="VK49" s="457"/>
      <c r="VL49" s="451"/>
      <c r="VM49" s="457"/>
      <c r="VN49" s="457"/>
      <c r="VO49" s="457"/>
      <c r="VP49" s="271"/>
      <c r="VQ49" s="271"/>
      <c r="VR49" s="451"/>
      <c r="VS49" s="454"/>
      <c r="VT49" s="451"/>
      <c r="VU49" s="454"/>
      <c r="VV49" s="458"/>
      <c r="VW49" s="459"/>
      <c r="VX49" s="460"/>
      <c r="VY49" s="461"/>
      <c r="VZ49" s="462"/>
      <c r="WA49" s="458"/>
      <c r="WB49" s="451"/>
      <c r="WC49" s="463"/>
      <c r="WD49" s="451"/>
      <c r="WE49" s="451"/>
      <c r="WF49" s="453"/>
      <c r="WH49" s="449"/>
      <c r="WI49" s="449"/>
      <c r="WJ49" s="449"/>
      <c r="WK49" s="450"/>
      <c r="WL49" s="451"/>
      <c r="WM49" s="451"/>
      <c r="WN49" s="451"/>
      <c r="WO49" s="449"/>
      <c r="WP49" s="452"/>
      <c r="WQ49" s="453"/>
      <c r="WR49" s="454"/>
      <c r="WS49" s="449"/>
      <c r="WT49" s="453"/>
      <c r="WU49" s="453"/>
      <c r="WV49" s="450"/>
      <c r="WW49" s="454"/>
      <c r="WX49" s="455"/>
      <c r="WY49" s="453"/>
      <c r="WZ49" s="456"/>
      <c r="XA49" s="453"/>
      <c r="XB49" s="456"/>
      <c r="XC49" s="454"/>
      <c r="XD49" s="451"/>
      <c r="XE49" s="454"/>
      <c r="XF49" s="450"/>
      <c r="XG49" s="456"/>
      <c r="XH49" s="456"/>
      <c r="XI49" s="456"/>
      <c r="XJ49" s="456"/>
      <c r="XK49" s="271"/>
      <c r="XL49" s="451"/>
      <c r="XM49" s="454"/>
      <c r="XN49" s="451"/>
      <c r="XO49" s="457"/>
      <c r="XP49" s="271"/>
      <c r="XQ49" s="451"/>
      <c r="XR49" s="454"/>
      <c r="XS49" s="451"/>
      <c r="XT49" s="457"/>
      <c r="XU49" s="451"/>
      <c r="XV49" s="457"/>
      <c r="XW49" s="457"/>
      <c r="XX49" s="457"/>
      <c r="XY49" s="271"/>
      <c r="XZ49" s="271"/>
      <c r="YA49" s="451"/>
      <c r="YB49" s="454"/>
      <c r="YC49" s="451"/>
      <c r="YD49" s="454"/>
      <c r="YE49" s="458"/>
      <c r="YF49" s="459"/>
      <c r="YG49" s="460"/>
      <c r="YH49" s="461"/>
      <c r="YI49" s="462"/>
      <c r="YJ49" s="458"/>
      <c r="YK49" s="451"/>
      <c r="YL49" s="463"/>
      <c r="YM49" s="451"/>
      <c r="YN49" s="451"/>
      <c r="YO49" s="453"/>
      <c r="YQ49" s="449"/>
      <c r="YR49" s="449"/>
      <c r="YS49" s="449"/>
      <c r="YT49" s="450"/>
      <c r="YU49" s="451"/>
      <c r="YV49" s="451"/>
      <c r="YW49" s="451"/>
      <c r="YX49" s="449"/>
      <c r="YY49" s="452"/>
      <c r="YZ49" s="453"/>
      <c r="ZA49" s="454"/>
      <c r="ZB49" s="449"/>
      <c r="ZC49" s="453"/>
      <c r="ZD49" s="453"/>
      <c r="ZE49" s="450"/>
      <c r="ZF49" s="454"/>
      <c r="ZG49" s="455"/>
      <c r="ZH49" s="453"/>
      <c r="ZI49" s="456"/>
      <c r="ZJ49" s="453"/>
      <c r="ZK49" s="456"/>
      <c r="ZL49" s="454"/>
      <c r="ZM49" s="451"/>
      <c r="ZN49" s="454"/>
      <c r="ZO49" s="450"/>
      <c r="ZP49" s="456"/>
      <c r="ZQ49" s="456"/>
      <c r="ZR49" s="456"/>
      <c r="ZS49" s="456"/>
      <c r="ZT49" s="271"/>
      <c r="ZU49" s="451"/>
      <c r="ZV49" s="454"/>
      <c r="ZW49" s="451"/>
      <c r="ZX49" s="457"/>
      <c r="ZY49" s="271"/>
      <c r="ZZ49" s="451"/>
      <c r="AAA49" s="454"/>
      <c r="AAB49" s="451"/>
      <c r="AAC49" s="457"/>
      <c r="AAD49" s="451"/>
      <c r="AAE49" s="457"/>
      <c r="AAF49" s="457"/>
      <c r="AAG49" s="457"/>
      <c r="AAH49" s="271"/>
      <c r="AAI49" s="271"/>
      <c r="AAJ49" s="451"/>
      <c r="AAK49" s="454"/>
      <c r="AAL49" s="451"/>
      <c r="AAM49" s="454"/>
      <c r="AAN49" s="458"/>
      <c r="AAO49" s="459"/>
      <c r="AAP49" s="460"/>
      <c r="AAQ49" s="461"/>
      <c r="AAR49" s="462"/>
      <c r="AAS49" s="458"/>
      <c r="AAT49" s="451"/>
      <c r="AAU49" s="463"/>
      <c r="AAV49" s="451"/>
      <c r="AAW49" s="451"/>
      <c r="AAX49" s="453"/>
      <c r="AAZ49" s="449"/>
      <c r="ABA49" s="449"/>
      <c r="ABB49" s="449"/>
      <c r="ABC49" s="450"/>
      <c r="ABD49" s="451"/>
      <c r="ABE49" s="451"/>
      <c r="ABF49" s="451"/>
      <c r="ABG49" s="449"/>
      <c r="ABH49" s="452"/>
      <c r="ABI49" s="453"/>
      <c r="ABJ49" s="454"/>
      <c r="ABK49" s="449"/>
      <c r="ABL49" s="453"/>
      <c r="ABM49" s="453"/>
      <c r="ABN49" s="450"/>
      <c r="ABO49" s="454"/>
      <c r="ABP49" s="455"/>
      <c r="ABQ49" s="453"/>
      <c r="ABR49" s="456"/>
      <c r="ABS49" s="453"/>
      <c r="ABT49" s="456"/>
      <c r="ABU49" s="454"/>
      <c r="ABV49" s="451"/>
      <c r="ABW49" s="454"/>
      <c r="ABX49" s="450"/>
      <c r="ABY49" s="456"/>
      <c r="ABZ49" s="456"/>
      <c r="ACA49" s="456"/>
      <c r="ACB49" s="456"/>
      <c r="ACC49" s="271"/>
      <c r="ACD49" s="451"/>
      <c r="ACE49" s="454"/>
      <c r="ACF49" s="451"/>
      <c r="ACG49" s="457"/>
      <c r="ACH49" s="271"/>
      <c r="ACI49" s="451"/>
      <c r="ACJ49" s="454"/>
      <c r="ACK49" s="451"/>
      <c r="ACL49" s="457"/>
      <c r="ACM49" s="451"/>
      <c r="ACN49" s="457"/>
      <c r="ACO49" s="457"/>
      <c r="ACP49" s="457"/>
      <c r="ACQ49" s="271"/>
      <c r="ACR49" s="271"/>
      <c r="ACS49" s="451"/>
      <c r="ACT49" s="454"/>
      <c r="ACU49" s="451"/>
      <c r="ACV49" s="454"/>
      <c r="ACW49" s="458"/>
      <c r="ACX49" s="459"/>
      <c r="ACY49" s="460"/>
      <c r="ACZ49" s="461"/>
      <c r="ADA49" s="462"/>
      <c r="ADB49" s="458"/>
      <c r="ADC49" s="451"/>
      <c r="ADD49" s="463"/>
      <c r="ADE49" s="451"/>
      <c r="ADF49" s="451"/>
      <c r="ADG49" s="453"/>
      <c r="ADI49" s="449"/>
      <c r="ADJ49" s="449"/>
      <c r="ADK49" s="449"/>
      <c r="ADL49" s="450"/>
      <c r="ADM49" s="451"/>
      <c r="ADN49" s="451"/>
      <c r="ADO49" s="451"/>
      <c r="ADP49" s="449"/>
      <c r="ADQ49" s="452"/>
      <c r="ADR49" s="453"/>
      <c r="ADS49" s="454"/>
      <c r="ADT49" s="449"/>
      <c r="ADU49" s="453"/>
      <c r="ADV49" s="453"/>
      <c r="ADW49" s="450"/>
      <c r="ADX49" s="454"/>
      <c r="ADY49" s="455"/>
      <c r="ADZ49" s="453"/>
      <c r="AEA49" s="456"/>
      <c r="AEB49" s="453"/>
      <c r="AEC49" s="456"/>
      <c r="AED49" s="454"/>
      <c r="AEE49" s="451"/>
      <c r="AEF49" s="454"/>
      <c r="AEG49" s="450"/>
      <c r="AEH49" s="456"/>
      <c r="AEI49" s="456"/>
      <c r="AEJ49" s="456"/>
      <c r="AEK49" s="456"/>
      <c r="AEL49" s="271"/>
      <c r="AEM49" s="451"/>
      <c r="AEN49" s="454"/>
      <c r="AEO49" s="451"/>
      <c r="AEP49" s="457"/>
      <c r="AEQ49" s="271"/>
      <c r="AER49" s="451"/>
      <c r="AES49" s="454"/>
      <c r="AET49" s="451"/>
      <c r="AEU49" s="457"/>
      <c r="AEV49" s="451"/>
      <c r="AEW49" s="457"/>
      <c r="AEX49" s="457"/>
      <c r="AEY49" s="457"/>
      <c r="AEZ49" s="271"/>
      <c r="AFA49" s="271"/>
      <c r="AFB49" s="451"/>
      <c r="AFC49" s="454"/>
      <c r="AFD49" s="451"/>
      <c r="AFE49" s="454"/>
      <c r="AFF49" s="458"/>
      <c r="AFG49" s="459"/>
      <c r="AFH49" s="460"/>
      <c r="AFI49" s="461"/>
      <c r="AFJ49" s="462"/>
      <c r="AFK49" s="458"/>
      <c r="AFL49" s="451"/>
      <c r="AFM49" s="463"/>
      <c r="AFN49" s="451"/>
      <c r="AFO49" s="451"/>
      <c r="AFP49" s="453"/>
      <c r="AFR49" s="449"/>
      <c r="AFS49" s="449"/>
      <c r="AFT49" s="449"/>
      <c r="AFU49" s="450"/>
      <c r="AFV49" s="451"/>
      <c r="AFW49" s="451"/>
      <c r="AFX49" s="451"/>
      <c r="AFY49" s="449"/>
      <c r="AFZ49" s="452"/>
      <c r="AGA49" s="453"/>
      <c r="AGB49" s="454"/>
      <c r="AGC49" s="449"/>
      <c r="AGD49" s="453"/>
      <c r="AGE49" s="453"/>
      <c r="AGF49" s="450"/>
      <c r="AGG49" s="454"/>
      <c r="AGH49" s="455"/>
      <c r="AGI49" s="453"/>
      <c r="AGJ49" s="456"/>
      <c r="AGK49" s="453"/>
      <c r="AGL49" s="456"/>
      <c r="AGM49" s="454"/>
      <c r="AGN49" s="451"/>
      <c r="AGO49" s="454"/>
      <c r="AGP49" s="450"/>
      <c r="AGQ49" s="456"/>
      <c r="AGR49" s="456"/>
      <c r="AGS49" s="456"/>
      <c r="AGT49" s="456"/>
      <c r="AGU49" s="271"/>
      <c r="AGV49" s="451"/>
      <c r="AGW49" s="454"/>
      <c r="AGX49" s="451"/>
      <c r="AGY49" s="457"/>
      <c r="AGZ49" s="271"/>
      <c r="AHA49" s="451"/>
      <c r="AHB49" s="454"/>
      <c r="AHC49" s="451"/>
      <c r="AHD49" s="457"/>
      <c r="AHE49" s="451"/>
      <c r="AHF49" s="457"/>
      <c r="AHG49" s="457"/>
      <c r="AHH49" s="457"/>
      <c r="AHI49" s="271"/>
      <c r="AHJ49" s="271"/>
      <c r="AHK49" s="451"/>
      <c r="AHL49" s="454"/>
      <c r="AHM49" s="451"/>
      <c r="AHN49" s="454"/>
      <c r="AHO49" s="458"/>
      <c r="AHP49" s="459"/>
      <c r="AHQ49" s="460"/>
      <c r="AHR49" s="461"/>
      <c r="AHS49" s="462"/>
      <c r="AHT49" s="458"/>
      <c r="AHU49" s="451"/>
      <c r="AHV49" s="463"/>
      <c r="AHW49" s="451"/>
      <c r="AHX49" s="451"/>
      <c r="AHY49" s="453"/>
      <c r="AIA49" s="449"/>
      <c r="AIB49" s="449"/>
      <c r="AIC49" s="449"/>
      <c r="AID49" s="450"/>
      <c r="AIE49" s="451"/>
      <c r="AIF49" s="451"/>
      <c r="AIG49" s="451"/>
      <c r="AIH49" s="449"/>
      <c r="AII49" s="452"/>
      <c r="AIJ49" s="453"/>
      <c r="AIK49" s="454"/>
      <c r="AIL49" s="449"/>
      <c r="AIM49" s="453"/>
      <c r="AIN49" s="453"/>
      <c r="AIO49" s="450"/>
      <c r="AIP49" s="454"/>
      <c r="AIQ49" s="455"/>
      <c r="AIR49" s="453"/>
      <c r="AIS49" s="456"/>
      <c r="AIT49" s="453"/>
      <c r="AIU49" s="456"/>
      <c r="AIV49" s="454"/>
      <c r="AIW49" s="451"/>
      <c r="AIX49" s="454"/>
      <c r="AIY49" s="450"/>
      <c r="AIZ49" s="456"/>
      <c r="AJA49" s="456"/>
      <c r="AJB49" s="456"/>
      <c r="AJC49" s="456"/>
      <c r="AJD49" s="271"/>
      <c r="AJE49" s="451"/>
      <c r="AJF49" s="454"/>
      <c r="AJG49" s="451"/>
      <c r="AJH49" s="457"/>
      <c r="AJI49" s="271"/>
      <c r="AJJ49" s="451"/>
      <c r="AJK49" s="454"/>
      <c r="AJL49" s="451"/>
      <c r="AJM49" s="457"/>
      <c r="AJN49" s="451"/>
      <c r="AJO49" s="457"/>
      <c r="AJP49" s="457"/>
      <c r="AJQ49" s="457"/>
      <c r="AJR49" s="271"/>
      <c r="AJS49" s="271"/>
      <c r="AJT49" s="451"/>
      <c r="AJU49" s="454"/>
      <c r="AJV49" s="451"/>
      <c r="AJW49" s="454"/>
      <c r="AJX49" s="458"/>
      <c r="AJY49" s="459"/>
      <c r="AJZ49" s="460"/>
      <c r="AKA49" s="461"/>
      <c r="AKB49" s="462"/>
      <c r="AKC49" s="458"/>
      <c r="AKD49" s="451"/>
      <c r="AKE49" s="463"/>
      <c r="AKF49" s="451"/>
      <c r="AKG49" s="451"/>
      <c r="AKH49" s="453"/>
      <c r="AKJ49" s="449"/>
      <c r="AKK49" s="449"/>
      <c r="AKL49" s="449"/>
      <c r="AKM49" s="450"/>
      <c r="AKN49" s="451"/>
      <c r="AKO49" s="451"/>
      <c r="AKP49" s="451"/>
      <c r="AKQ49" s="449"/>
      <c r="AKR49" s="452"/>
      <c r="AKS49" s="453"/>
      <c r="AKT49" s="454"/>
      <c r="AKU49" s="449"/>
      <c r="AKV49" s="453"/>
      <c r="AKW49" s="453"/>
      <c r="AKX49" s="450"/>
      <c r="AKY49" s="454"/>
      <c r="AKZ49" s="455"/>
      <c r="ALA49" s="453"/>
      <c r="ALB49" s="456"/>
      <c r="ALC49" s="453"/>
      <c r="ALD49" s="456"/>
      <c r="ALE49" s="454"/>
      <c r="ALF49" s="451"/>
      <c r="ALG49" s="454"/>
      <c r="ALH49" s="450"/>
      <c r="ALI49" s="456"/>
      <c r="ALJ49" s="456"/>
      <c r="ALK49" s="456"/>
      <c r="ALL49" s="456"/>
      <c r="ALM49" s="271"/>
      <c r="ALN49" s="451"/>
      <c r="ALO49" s="454"/>
      <c r="ALP49" s="451"/>
      <c r="ALQ49" s="457"/>
      <c r="ALR49" s="271"/>
      <c r="ALS49" s="451"/>
      <c r="ALT49" s="454"/>
      <c r="ALU49" s="451"/>
      <c r="ALV49" s="457"/>
      <c r="ALW49" s="451"/>
      <c r="ALX49" s="457"/>
      <c r="ALY49" s="457"/>
      <c r="ALZ49" s="457"/>
      <c r="AMA49" s="271"/>
      <c r="AMB49" s="271"/>
      <c r="AMC49" s="451"/>
      <c r="AMD49" s="454"/>
      <c r="AME49" s="451"/>
      <c r="AMF49" s="454"/>
      <c r="AMG49" s="458"/>
      <c r="AMH49" s="459"/>
      <c r="AMI49" s="460"/>
      <c r="AMJ49" s="461"/>
      <c r="AMK49" s="462"/>
      <c r="AML49" s="458"/>
      <c r="AMM49" s="451"/>
      <c r="AMN49" s="463"/>
      <c r="AMO49" s="451"/>
      <c r="AMP49" s="451"/>
      <c r="AMQ49" s="453"/>
      <c r="AMS49" s="449"/>
      <c r="AMT49" s="449"/>
      <c r="AMU49" s="449"/>
      <c r="AMV49" s="450"/>
      <c r="AMW49" s="451"/>
      <c r="AMX49" s="451"/>
      <c r="AMY49" s="451"/>
      <c r="AMZ49" s="449"/>
      <c r="ANA49" s="452"/>
      <c r="ANB49" s="453"/>
      <c r="ANC49" s="454"/>
      <c r="AND49" s="449"/>
      <c r="ANE49" s="453"/>
      <c r="ANF49" s="453"/>
      <c r="ANG49" s="450"/>
      <c r="ANH49" s="454"/>
      <c r="ANI49" s="455"/>
      <c r="ANJ49" s="453"/>
      <c r="ANK49" s="456"/>
      <c r="ANL49" s="453"/>
      <c r="ANM49" s="456"/>
      <c r="ANN49" s="454"/>
      <c r="ANO49" s="451"/>
      <c r="ANP49" s="454"/>
      <c r="ANQ49" s="450"/>
      <c r="ANR49" s="456"/>
      <c r="ANS49" s="456"/>
      <c r="ANT49" s="456"/>
      <c r="ANU49" s="456"/>
      <c r="ANV49" s="271"/>
      <c r="ANW49" s="451"/>
      <c r="ANX49" s="454"/>
      <c r="ANY49" s="451"/>
      <c r="ANZ49" s="457"/>
      <c r="AOA49" s="271"/>
      <c r="AOB49" s="451"/>
      <c r="AOC49" s="454"/>
      <c r="AOD49" s="451"/>
      <c r="AOE49" s="457"/>
      <c r="AOF49" s="451"/>
      <c r="AOG49" s="457"/>
      <c r="AOH49" s="457"/>
      <c r="AOI49" s="457"/>
      <c r="AOJ49" s="271"/>
      <c r="AOK49" s="271"/>
      <c r="AOL49" s="451"/>
      <c r="AOM49" s="454"/>
      <c r="AON49" s="451"/>
      <c r="AOO49" s="454"/>
      <c r="AOP49" s="458"/>
      <c r="AOQ49" s="459"/>
      <c r="AOR49" s="460"/>
      <c r="AOS49" s="461"/>
      <c r="AOT49" s="462"/>
      <c r="AOU49" s="458"/>
      <c r="AOV49" s="451"/>
      <c r="AOW49" s="463"/>
      <c r="AOX49" s="451"/>
      <c r="AOY49" s="451"/>
      <c r="AOZ49" s="453"/>
      <c r="APB49" s="449"/>
      <c r="APC49" s="449"/>
      <c r="APD49" s="449"/>
      <c r="APE49" s="450"/>
      <c r="APF49" s="451"/>
      <c r="APG49" s="451"/>
      <c r="APH49" s="451"/>
      <c r="API49" s="449"/>
      <c r="APJ49" s="452"/>
      <c r="APK49" s="453"/>
      <c r="APL49" s="454"/>
      <c r="APM49" s="449"/>
      <c r="APN49" s="453"/>
      <c r="APO49" s="453"/>
      <c r="APP49" s="450"/>
      <c r="APQ49" s="454"/>
      <c r="APR49" s="455"/>
      <c r="APS49" s="453"/>
      <c r="APT49" s="456"/>
      <c r="APU49" s="453"/>
      <c r="APV49" s="456"/>
      <c r="APW49" s="454"/>
      <c r="APX49" s="451"/>
      <c r="APY49" s="454"/>
      <c r="APZ49" s="450"/>
      <c r="AQA49" s="456"/>
      <c r="AQB49" s="456"/>
      <c r="AQC49" s="456"/>
      <c r="AQD49" s="456"/>
      <c r="AQE49" s="271"/>
      <c r="AQF49" s="451"/>
      <c r="AQG49" s="454"/>
      <c r="AQH49" s="451"/>
      <c r="AQI49" s="457"/>
      <c r="AQJ49" s="271"/>
      <c r="AQK49" s="451"/>
      <c r="AQL49" s="454"/>
      <c r="AQM49" s="451"/>
      <c r="AQN49" s="457"/>
      <c r="AQO49" s="451"/>
      <c r="AQP49" s="457"/>
      <c r="AQQ49" s="457"/>
      <c r="AQR49" s="457"/>
      <c r="AQS49" s="271"/>
      <c r="AQT49" s="271"/>
      <c r="AQU49" s="451"/>
      <c r="AQV49" s="454"/>
      <c r="AQW49" s="451"/>
      <c r="AQX49" s="454"/>
      <c r="AQY49" s="458"/>
      <c r="AQZ49" s="459"/>
      <c r="ARA49" s="460"/>
      <c r="ARB49" s="461"/>
      <c r="ARC49" s="462"/>
      <c r="ARD49" s="458"/>
      <c r="ARE49" s="451"/>
      <c r="ARF49" s="463"/>
      <c r="ARG49" s="451"/>
      <c r="ARH49" s="451"/>
      <c r="ARI49" s="453"/>
      <c r="ARK49" s="449"/>
      <c r="ARL49" s="449"/>
      <c r="ARM49" s="449"/>
      <c r="ARN49" s="450"/>
      <c r="ARO49" s="451"/>
      <c r="ARP49" s="451"/>
      <c r="ARQ49" s="451"/>
      <c r="ARR49" s="449"/>
      <c r="ARS49" s="452"/>
      <c r="ART49" s="453"/>
      <c r="ARU49" s="454"/>
      <c r="ARV49" s="449"/>
      <c r="ARW49" s="453"/>
      <c r="ARX49" s="453"/>
      <c r="ARY49" s="450"/>
      <c r="ARZ49" s="454"/>
      <c r="ASA49" s="455"/>
      <c r="ASB49" s="453"/>
      <c r="ASC49" s="456"/>
      <c r="ASD49" s="453"/>
      <c r="ASE49" s="456"/>
      <c r="ASF49" s="454"/>
      <c r="ASG49" s="451"/>
      <c r="ASH49" s="454"/>
      <c r="ASI49" s="450"/>
      <c r="ASJ49" s="456"/>
      <c r="ASK49" s="456"/>
      <c r="ASL49" s="456"/>
      <c r="ASM49" s="456"/>
      <c r="ASN49" s="271"/>
      <c r="ASO49" s="451"/>
      <c r="ASP49" s="454"/>
      <c r="ASQ49" s="451"/>
      <c r="ASR49" s="457"/>
      <c r="ASS49" s="271"/>
      <c r="AST49" s="451"/>
      <c r="ASU49" s="454"/>
      <c r="ASV49" s="451"/>
      <c r="ASW49" s="457"/>
      <c r="ASX49" s="451"/>
      <c r="ASY49" s="457"/>
      <c r="ASZ49" s="457"/>
      <c r="ATA49" s="457"/>
      <c r="ATB49" s="271"/>
      <c r="ATC49" s="271"/>
      <c r="ATD49" s="451"/>
      <c r="ATE49" s="454"/>
      <c r="ATF49" s="451"/>
      <c r="ATG49" s="454"/>
      <c r="ATH49" s="458"/>
      <c r="ATI49" s="459"/>
      <c r="ATJ49" s="460"/>
      <c r="ATK49" s="461"/>
      <c r="ATL49" s="462"/>
      <c r="ATM49" s="458"/>
      <c r="ATN49" s="451"/>
      <c r="ATO49" s="463"/>
      <c r="ATP49" s="451"/>
      <c r="ATQ49" s="451"/>
      <c r="ATR49" s="453"/>
      <c r="ATT49" s="449"/>
      <c r="ATU49" s="449"/>
      <c r="ATV49" s="449"/>
      <c r="ATW49" s="450"/>
      <c r="ATX49" s="451"/>
      <c r="ATY49" s="451"/>
      <c r="ATZ49" s="451"/>
      <c r="AUA49" s="449"/>
      <c r="AUB49" s="452"/>
      <c r="AUC49" s="453"/>
      <c r="AUD49" s="454"/>
      <c r="AUE49" s="449"/>
      <c r="AUF49" s="453"/>
      <c r="AUG49" s="453"/>
      <c r="AUH49" s="450"/>
      <c r="AUI49" s="454"/>
      <c r="AUJ49" s="455"/>
      <c r="AUK49" s="453"/>
      <c r="AUL49" s="456"/>
      <c r="AUM49" s="453"/>
      <c r="AUN49" s="456"/>
      <c r="AUO49" s="454"/>
      <c r="AUP49" s="451"/>
      <c r="AUQ49" s="454"/>
      <c r="AUR49" s="450"/>
      <c r="AUS49" s="456"/>
      <c r="AUT49" s="456"/>
      <c r="AUU49" s="456"/>
      <c r="AUV49" s="456"/>
      <c r="AUW49" s="271"/>
      <c r="AUX49" s="451"/>
      <c r="AUY49" s="454"/>
      <c r="AUZ49" s="451"/>
      <c r="AVA49" s="457"/>
      <c r="AVB49" s="271"/>
      <c r="AVC49" s="451"/>
      <c r="AVD49" s="454"/>
      <c r="AVE49" s="451"/>
      <c r="AVF49" s="457"/>
      <c r="AVG49" s="451"/>
      <c r="AVH49" s="457"/>
      <c r="AVI49" s="457"/>
      <c r="AVJ49" s="457"/>
      <c r="AVK49" s="271"/>
      <c r="AVL49" s="271"/>
      <c r="AVM49" s="451"/>
      <c r="AVN49" s="454"/>
      <c r="AVO49" s="451"/>
      <c r="AVP49" s="454"/>
      <c r="AVQ49" s="458"/>
      <c r="AVR49" s="459"/>
      <c r="AVS49" s="460"/>
      <c r="AVT49" s="461"/>
      <c r="AVU49" s="462"/>
      <c r="AVV49" s="458"/>
      <c r="AVW49" s="451"/>
      <c r="AVX49" s="463"/>
      <c r="AVY49" s="451"/>
      <c r="AVZ49" s="451"/>
      <c r="AWA49" s="453"/>
      <c r="AWC49" s="449"/>
      <c r="AWD49" s="449"/>
      <c r="AWE49" s="449"/>
      <c r="AWF49" s="450"/>
      <c r="AWG49" s="451"/>
      <c r="AWH49" s="451"/>
      <c r="AWI49" s="451"/>
      <c r="AWJ49" s="449"/>
      <c r="AWK49" s="452"/>
      <c r="AWL49" s="453"/>
      <c r="AWM49" s="454"/>
      <c r="AWN49" s="449"/>
      <c r="AWO49" s="453"/>
      <c r="AWP49" s="453"/>
      <c r="AWQ49" s="450"/>
      <c r="AWR49" s="454"/>
      <c r="AWS49" s="455"/>
      <c r="AWT49" s="453"/>
      <c r="AWU49" s="456"/>
      <c r="AWV49" s="453"/>
      <c r="AWW49" s="456"/>
      <c r="AWX49" s="454"/>
      <c r="AWY49" s="451"/>
      <c r="AWZ49" s="454"/>
      <c r="AXA49" s="450"/>
      <c r="AXB49" s="456"/>
      <c r="AXC49" s="456"/>
      <c r="AXD49" s="456"/>
      <c r="AXE49" s="456"/>
      <c r="AXF49" s="271"/>
      <c r="AXG49" s="451"/>
      <c r="AXH49" s="454"/>
      <c r="AXI49" s="451"/>
      <c r="AXJ49" s="457"/>
      <c r="AXK49" s="271"/>
      <c r="AXL49" s="451"/>
      <c r="AXM49" s="454"/>
      <c r="AXN49" s="451"/>
      <c r="AXO49" s="457"/>
      <c r="AXP49" s="451"/>
      <c r="AXQ49" s="457"/>
      <c r="AXR49" s="457"/>
      <c r="AXS49" s="457"/>
      <c r="AXT49" s="271"/>
      <c r="AXU49" s="271"/>
      <c r="AXV49" s="451"/>
      <c r="AXW49" s="454"/>
      <c r="AXX49" s="451"/>
      <c r="AXY49" s="454"/>
      <c r="AXZ49" s="458"/>
      <c r="AYA49" s="459"/>
      <c r="AYB49" s="460"/>
      <c r="AYC49" s="461"/>
      <c r="AYD49" s="462"/>
      <c r="AYE49" s="458"/>
      <c r="AYF49" s="451"/>
      <c r="AYG49" s="463"/>
      <c r="AYH49" s="451"/>
      <c r="AYI49" s="451"/>
      <c r="AYJ49" s="453"/>
      <c r="AYL49" s="449"/>
      <c r="AYM49" s="449"/>
      <c r="AYN49" s="449"/>
      <c r="AYO49" s="450"/>
      <c r="AYP49" s="451"/>
      <c r="AYQ49" s="451"/>
      <c r="AYR49" s="451"/>
      <c r="AYS49" s="449"/>
      <c r="AYT49" s="452"/>
      <c r="AYU49" s="453"/>
      <c r="AYV49" s="454"/>
      <c r="AYW49" s="449"/>
      <c r="AYX49" s="453"/>
      <c r="AYY49" s="453"/>
      <c r="AYZ49" s="450"/>
      <c r="AZA49" s="454"/>
      <c r="AZB49" s="455"/>
      <c r="AZC49" s="453"/>
      <c r="AZD49" s="456"/>
      <c r="AZE49" s="453"/>
      <c r="AZF49" s="456"/>
      <c r="AZG49" s="454"/>
      <c r="AZH49" s="451"/>
      <c r="AZI49" s="454"/>
      <c r="AZJ49" s="450"/>
      <c r="AZK49" s="456"/>
      <c r="AZL49" s="456"/>
      <c r="AZM49" s="456"/>
      <c r="AZN49" s="456"/>
      <c r="AZO49" s="271"/>
      <c r="AZP49" s="451"/>
      <c r="AZQ49" s="454"/>
      <c r="AZR49" s="451"/>
      <c r="AZS49" s="457"/>
      <c r="AZT49" s="271"/>
      <c r="AZU49" s="451"/>
      <c r="AZV49" s="454"/>
      <c r="AZW49" s="451"/>
      <c r="AZX49" s="457"/>
      <c r="AZY49" s="451"/>
      <c r="AZZ49" s="457"/>
      <c r="BAA49" s="457"/>
      <c r="BAB49" s="457"/>
      <c r="BAC49" s="271"/>
      <c r="BAD49" s="271"/>
      <c r="BAE49" s="451"/>
      <c r="BAF49" s="454"/>
      <c r="BAG49" s="451"/>
      <c r="BAH49" s="454"/>
      <c r="BAI49" s="458"/>
      <c r="BAJ49" s="459"/>
      <c r="BAK49" s="460"/>
      <c r="BAL49" s="461"/>
      <c r="BAM49" s="462"/>
      <c r="BAN49" s="458"/>
      <c r="BAO49" s="451"/>
      <c r="BAP49" s="463"/>
      <c r="BAQ49" s="451"/>
      <c r="BAR49" s="451"/>
      <c r="BAS49" s="453"/>
      <c r="BAU49" s="449"/>
      <c r="BAV49" s="449"/>
      <c r="BAW49" s="449"/>
      <c r="BAX49" s="450"/>
      <c r="BAY49" s="451"/>
      <c r="BAZ49" s="451"/>
      <c r="BBA49" s="451"/>
      <c r="BBB49" s="449"/>
      <c r="BBC49" s="452"/>
      <c r="BBD49" s="453"/>
      <c r="BBE49" s="454"/>
      <c r="BBF49" s="449"/>
      <c r="BBG49" s="453"/>
      <c r="BBH49" s="453"/>
      <c r="BBI49" s="450"/>
      <c r="BBJ49" s="454"/>
      <c r="BBK49" s="455"/>
      <c r="BBL49" s="453"/>
      <c r="BBM49" s="456"/>
      <c r="BBN49" s="453"/>
      <c r="BBO49" s="456"/>
      <c r="BBP49" s="454"/>
      <c r="BBQ49" s="451"/>
      <c r="BBR49" s="454"/>
      <c r="BBS49" s="450"/>
      <c r="BBT49" s="456"/>
      <c r="BBU49" s="456"/>
      <c r="BBV49" s="456"/>
      <c r="BBW49" s="456"/>
      <c r="BBX49" s="271"/>
      <c r="BBY49" s="451"/>
      <c r="BBZ49" s="454"/>
      <c r="BCA49" s="451"/>
      <c r="BCB49" s="457"/>
      <c r="BCC49" s="271"/>
      <c r="BCD49" s="451"/>
      <c r="BCE49" s="454"/>
      <c r="BCF49" s="451"/>
      <c r="BCG49" s="457"/>
      <c r="BCH49" s="451"/>
      <c r="BCI49" s="457"/>
      <c r="BCJ49" s="457"/>
      <c r="BCK49" s="457"/>
      <c r="BCL49" s="271"/>
      <c r="BCM49" s="271"/>
      <c r="BCN49" s="451"/>
      <c r="BCO49" s="454"/>
      <c r="BCP49" s="451"/>
      <c r="BCQ49" s="454"/>
      <c r="BCR49" s="458"/>
      <c r="BCS49" s="459"/>
      <c r="BCT49" s="460"/>
      <c r="BCU49" s="461"/>
      <c r="BCV49" s="462"/>
      <c r="BCW49" s="458"/>
      <c r="BCX49" s="451"/>
      <c r="BCY49" s="463"/>
      <c r="BCZ49" s="451"/>
      <c r="BDA49" s="451"/>
      <c r="BDB49" s="453"/>
      <c r="BDD49" s="449"/>
      <c r="BDE49" s="449"/>
      <c r="BDF49" s="449"/>
      <c r="BDG49" s="450"/>
      <c r="BDH49" s="451"/>
      <c r="BDI49" s="451"/>
      <c r="BDJ49" s="451"/>
      <c r="BDK49" s="449"/>
      <c r="BDL49" s="452"/>
      <c r="BDM49" s="453"/>
      <c r="BDN49" s="454"/>
      <c r="BDO49" s="449"/>
      <c r="BDP49" s="453"/>
      <c r="BDQ49" s="453"/>
      <c r="BDR49" s="450"/>
      <c r="BDS49" s="454"/>
      <c r="BDT49" s="455"/>
      <c r="BDU49" s="453"/>
      <c r="BDV49" s="456"/>
      <c r="BDW49" s="453"/>
      <c r="BDX49" s="456"/>
      <c r="BDY49" s="454"/>
      <c r="BDZ49" s="451"/>
      <c r="BEA49" s="454"/>
      <c r="BEB49" s="450"/>
      <c r="BEC49" s="456"/>
      <c r="BED49" s="456"/>
      <c r="BEE49" s="456"/>
      <c r="BEF49" s="456"/>
      <c r="BEG49" s="271"/>
      <c r="BEH49" s="451"/>
      <c r="BEI49" s="454"/>
      <c r="BEJ49" s="451"/>
      <c r="BEK49" s="457"/>
      <c r="BEL49" s="271"/>
      <c r="BEM49" s="451"/>
      <c r="BEN49" s="454"/>
      <c r="BEO49" s="451"/>
      <c r="BEP49" s="457"/>
      <c r="BEQ49" s="451"/>
      <c r="BER49" s="457"/>
      <c r="BES49" s="457"/>
      <c r="BET49" s="457"/>
      <c r="BEU49" s="271"/>
      <c r="BEV49" s="271"/>
      <c r="BEW49" s="451"/>
      <c r="BEX49" s="454"/>
      <c r="BEY49" s="451"/>
      <c r="BEZ49" s="454"/>
      <c r="BFA49" s="458"/>
      <c r="BFB49" s="459"/>
      <c r="BFC49" s="460"/>
      <c r="BFD49" s="461"/>
      <c r="BFE49" s="462"/>
      <c r="BFF49" s="458"/>
      <c r="BFG49" s="451"/>
      <c r="BFH49" s="463"/>
      <c r="BFI49" s="451"/>
      <c r="BFJ49" s="451"/>
      <c r="BFK49" s="453"/>
      <c r="BFM49" s="449"/>
      <c r="BFN49" s="449"/>
      <c r="BFO49" s="449"/>
      <c r="BFP49" s="450"/>
      <c r="BFQ49" s="451"/>
      <c r="BFR49" s="451"/>
      <c r="BFS49" s="451"/>
      <c r="BFT49" s="449"/>
      <c r="BFU49" s="452"/>
      <c r="BFV49" s="453"/>
      <c r="BFW49" s="454"/>
      <c r="BFX49" s="449"/>
      <c r="BFY49" s="453"/>
      <c r="BFZ49" s="453"/>
      <c r="BGA49" s="450"/>
      <c r="BGB49" s="454"/>
      <c r="BGC49" s="455"/>
      <c r="BGD49" s="453"/>
      <c r="BGE49" s="456"/>
      <c r="BGF49" s="453"/>
      <c r="BGG49" s="456"/>
      <c r="BGH49" s="454"/>
      <c r="BGI49" s="451"/>
      <c r="BGJ49" s="454"/>
      <c r="BGK49" s="450"/>
      <c r="BGL49" s="456"/>
      <c r="BGM49" s="456"/>
      <c r="BGN49" s="456"/>
      <c r="BGO49" s="456"/>
      <c r="BGP49" s="271"/>
      <c r="BGQ49" s="451"/>
      <c r="BGR49" s="454"/>
      <c r="BGS49" s="451"/>
      <c r="BGT49" s="457"/>
      <c r="BGU49" s="271"/>
      <c r="BGV49" s="451"/>
      <c r="BGW49" s="454"/>
      <c r="BGX49" s="451"/>
      <c r="BGY49" s="457"/>
      <c r="BGZ49" s="451"/>
      <c r="BHA49" s="457"/>
      <c r="BHB49" s="457"/>
      <c r="BHC49" s="457"/>
      <c r="BHD49" s="271"/>
      <c r="BHE49" s="271"/>
      <c r="BHF49" s="451"/>
      <c r="BHG49" s="454"/>
      <c r="BHH49" s="451"/>
      <c r="BHI49" s="454"/>
      <c r="BHJ49" s="458"/>
      <c r="BHK49" s="459"/>
      <c r="BHL49" s="460"/>
      <c r="BHM49" s="461"/>
      <c r="BHN49" s="462"/>
      <c r="BHO49" s="458"/>
      <c r="BHP49" s="451"/>
      <c r="BHQ49" s="463"/>
      <c r="BHR49" s="451"/>
      <c r="BHS49" s="451"/>
      <c r="BHT49" s="453"/>
      <c r="BHV49" s="449"/>
      <c r="BHW49" s="449"/>
      <c r="BHX49" s="449"/>
      <c r="BHY49" s="450"/>
      <c r="BHZ49" s="451"/>
      <c r="BIA49" s="451"/>
      <c r="BIB49" s="451"/>
      <c r="BIC49" s="449"/>
      <c r="BID49" s="452"/>
      <c r="BIE49" s="453"/>
      <c r="BIF49" s="454"/>
      <c r="BIG49" s="449"/>
      <c r="BIH49" s="453"/>
      <c r="BII49" s="453"/>
      <c r="BIJ49" s="450"/>
      <c r="BIK49" s="454"/>
      <c r="BIL49" s="455"/>
      <c r="BIM49" s="453"/>
      <c r="BIN49" s="456"/>
      <c r="BIO49" s="453"/>
      <c r="BIP49" s="456"/>
      <c r="BIQ49" s="454"/>
      <c r="BIR49" s="451"/>
      <c r="BIS49" s="454"/>
      <c r="BIT49" s="450"/>
      <c r="BIU49" s="456"/>
      <c r="BIV49" s="456"/>
      <c r="BIW49" s="456"/>
      <c r="BIX49" s="456"/>
      <c r="BIY49" s="271"/>
      <c r="BIZ49" s="451"/>
      <c r="BJA49" s="454"/>
      <c r="BJB49" s="451"/>
      <c r="BJC49" s="457"/>
      <c r="BJD49" s="271"/>
      <c r="BJE49" s="451"/>
      <c r="BJF49" s="454"/>
      <c r="BJG49" s="451"/>
      <c r="BJH49" s="457"/>
      <c r="BJI49" s="451"/>
      <c r="BJJ49" s="457"/>
      <c r="BJK49" s="457"/>
      <c r="BJL49" s="457"/>
      <c r="BJM49" s="271"/>
      <c r="BJN49" s="271"/>
      <c r="BJO49" s="451"/>
      <c r="BJP49" s="454"/>
      <c r="BJQ49" s="451"/>
      <c r="BJR49" s="454"/>
      <c r="BJS49" s="458"/>
      <c r="BJT49" s="459"/>
      <c r="BJU49" s="460"/>
      <c r="BJV49" s="461"/>
      <c r="BJW49" s="462"/>
      <c r="BJX49" s="458"/>
      <c r="BJY49" s="451"/>
      <c r="BJZ49" s="463"/>
      <c r="BKA49" s="451"/>
      <c r="BKB49" s="451"/>
      <c r="BKC49" s="453"/>
      <c r="BKE49" s="449"/>
      <c r="BKF49" s="449"/>
      <c r="BKG49" s="449"/>
      <c r="BKH49" s="450"/>
      <c r="BKI49" s="451"/>
      <c r="BKJ49" s="451"/>
      <c r="BKK49" s="451"/>
      <c r="BKL49" s="449"/>
      <c r="BKM49" s="452"/>
      <c r="BKN49" s="453"/>
      <c r="BKO49" s="454"/>
      <c r="BKP49" s="449"/>
      <c r="BKQ49" s="453"/>
      <c r="BKR49" s="453"/>
      <c r="BKS49" s="450"/>
      <c r="BKT49" s="454"/>
      <c r="BKU49" s="455"/>
      <c r="BKV49" s="453"/>
      <c r="BKW49" s="456"/>
      <c r="BKX49" s="453"/>
      <c r="BKY49" s="456"/>
      <c r="BKZ49" s="454"/>
      <c r="BLA49" s="451"/>
      <c r="BLB49" s="454"/>
      <c r="BLC49" s="450"/>
      <c r="BLD49" s="456"/>
      <c r="BLE49" s="456"/>
      <c r="BLF49" s="456"/>
      <c r="BLG49" s="456"/>
      <c r="BLH49" s="271"/>
      <c r="BLI49" s="451"/>
      <c r="BLJ49" s="454"/>
      <c r="BLK49" s="451"/>
      <c r="BLL49" s="457"/>
      <c r="BLM49" s="271"/>
      <c r="BLN49" s="451"/>
      <c r="BLO49" s="454"/>
      <c r="BLP49" s="451"/>
      <c r="BLQ49" s="457"/>
      <c r="BLR49" s="451"/>
      <c r="BLS49" s="457"/>
      <c r="BLT49" s="457"/>
      <c r="BLU49" s="457"/>
      <c r="BLV49" s="271"/>
      <c r="BLW49" s="271"/>
      <c r="BLX49" s="451"/>
      <c r="BLY49" s="454"/>
      <c r="BLZ49" s="451"/>
      <c r="BMA49" s="454"/>
      <c r="BMB49" s="458"/>
      <c r="BMC49" s="459"/>
      <c r="BMD49" s="460"/>
      <c r="BME49" s="461"/>
      <c r="BMF49" s="462"/>
      <c r="BMG49" s="458"/>
      <c r="BMH49" s="451"/>
      <c r="BMI49" s="463"/>
      <c r="BMJ49" s="451"/>
      <c r="BMK49" s="451"/>
      <c r="BML49" s="453"/>
      <c r="BMN49" s="449"/>
      <c r="BMO49" s="449"/>
      <c r="BMP49" s="449"/>
      <c r="BMQ49" s="450"/>
      <c r="BMR49" s="451"/>
      <c r="BMS49" s="451"/>
      <c r="BMT49" s="451"/>
      <c r="BMU49" s="449"/>
      <c r="BMV49" s="452"/>
      <c r="BMW49" s="453"/>
      <c r="BMX49" s="454"/>
      <c r="BMY49" s="449"/>
      <c r="BMZ49" s="453"/>
      <c r="BNA49" s="453"/>
      <c r="BNB49" s="450"/>
      <c r="BNC49" s="454"/>
      <c r="BND49" s="455"/>
      <c r="BNE49" s="453"/>
      <c r="BNF49" s="456"/>
      <c r="BNG49" s="453"/>
      <c r="BNH49" s="456"/>
      <c r="BNI49" s="454"/>
      <c r="BNJ49" s="451"/>
      <c r="BNK49" s="454"/>
      <c r="BNL49" s="450"/>
      <c r="BNM49" s="456"/>
      <c r="BNN49" s="456"/>
      <c r="BNO49" s="456"/>
      <c r="BNP49" s="456"/>
      <c r="BNQ49" s="271"/>
      <c r="BNR49" s="451"/>
      <c r="BNS49" s="454"/>
      <c r="BNT49" s="451"/>
      <c r="BNU49" s="457"/>
      <c r="BNV49" s="271"/>
      <c r="BNW49" s="451"/>
      <c r="BNX49" s="454"/>
      <c r="BNY49" s="451"/>
      <c r="BNZ49" s="457"/>
      <c r="BOA49" s="451"/>
      <c r="BOB49" s="457"/>
      <c r="BOC49" s="457"/>
      <c r="BOD49" s="457"/>
      <c r="BOE49" s="271"/>
      <c r="BOF49" s="271"/>
      <c r="BOG49" s="451"/>
      <c r="BOH49" s="454"/>
      <c r="BOI49" s="451"/>
      <c r="BOJ49" s="454"/>
      <c r="BOK49" s="458"/>
      <c r="BOL49" s="459"/>
      <c r="BOM49" s="460"/>
      <c r="BON49" s="461"/>
      <c r="BOO49" s="462"/>
      <c r="BOP49" s="458"/>
      <c r="BOQ49" s="451"/>
      <c r="BOR49" s="463"/>
      <c r="BOS49" s="451"/>
      <c r="BOT49" s="451"/>
      <c r="BOU49" s="453"/>
      <c r="BOW49" s="449"/>
      <c r="BOX49" s="449"/>
      <c r="BOY49" s="449"/>
      <c r="BOZ49" s="450"/>
      <c r="BPA49" s="451"/>
      <c r="BPB49" s="451"/>
      <c r="BPC49" s="451"/>
      <c r="BPD49" s="449"/>
      <c r="BPE49" s="452"/>
      <c r="BPF49" s="453"/>
      <c r="BPG49" s="454"/>
      <c r="BPH49" s="449"/>
      <c r="BPI49" s="453"/>
      <c r="BPJ49" s="453"/>
      <c r="BPK49" s="450"/>
      <c r="BPL49" s="454"/>
      <c r="BPM49" s="455"/>
      <c r="BPN49" s="453"/>
      <c r="BPO49" s="456"/>
      <c r="BPP49" s="453"/>
      <c r="BPQ49" s="456"/>
      <c r="BPR49" s="454"/>
      <c r="BPS49" s="451"/>
      <c r="BPT49" s="454"/>
      <c r="BPU49" s="450"/>
      <c r="BPV49" s="456"/>
      <c r="BPW49" s="456"/>
      <c r="BPX49" s="456"/>
      <c r="BPY49" s="456"/>
      <c r="BPZ49" s="271"/>
      <c r="BQA49" s="451"/>
      <c r="BQB49" s="454"/>
      <c r="BQC49" s="451"/>
      <c r="BQD49" s="457"/>
      <c r="BQE49" s="271"/>
      <c r="BQF49" s="451"/>
      <c r="BQG49" s="454"/>
      <c r="BQH49" s="451"/>
      <c r="BQI49" s="457"/>
      <c r="BQJ49" s="451"/>
      <c r="BQK49" s="457"/>
      <c r="BQL49" s="457"/>
      <c r="BQM49" s="457"/>
      <c r="BQN49" s="271"/>
      <c r="BQO49" s="271"/>
      <c r="BQP49" s="451"/>
      <c r="BQQ49" s="454"/>
      <c r="BQR49" s="451"/>
      <c r="BQS49" s="454"/>
      <c r="BQT49" s="458"/>
      <c r="BQU49" s="459"/>
      <c r="BQV49" s="460"/>
      <c r="BQW49" s="461"/>
      <c r="BQX49" s="462"/>
      <c r="BQY49" s="458"/>
      <c r="BQZ49" s="451"/>
      <c r="BRA49" s="463"/>
      <c r="BRB49" s="451"/>
      <c r="BRC49" s="451"/>
      <c r="BRD49" s="453"/>
      <c r="BRF49" s="449"/>
      <c r="BRG49" s="449"/>
      <c r="BRH49" s="449"/>
      <c r="BRI49" s="450"/>
      <c r="BRJ49" s="451"/>
      <c r="BRK49" s="451"/>
      <c r="BRL49" s="451"/>
      <c r="BRM49" s="449"/>
      <c r="BRN49" s="452"/>
      <c r="BRO49" s="453"/>
      <c r="BRP49" s="454"/>
      <c r="BRQ49" s="449"/>
      <c r="BRR49" s="453"/>
      <c r="BRS49" s="453"/>
      <c r="BRT49" s="450"/>
      <c r="BRU49" s="454"/>
      <c r="BRV49" s="455"/>
      <c r="BRW49" s="453"/>
      <c r="BRX49" s="456"/>
      <c r="BRY49" s="453"/>
      <c r="BRZ49" s="456"/>
      <c r="BSA49" s="454"/>
      <c r="BSB49" s="451"/>
      <c r="BSC49" s="454"/>
      <c r="BSD49" s="450"/>
      <c r="BSE49" s="456"/>
      <c r="BSF49" s="456"/>
      <c r="BSG49" s="456"/>
      <c r="BSH49" s="456"/>
      <c r="BSI49" s="271"/>
      <c r="BSJ49" s="451"/>
      <c r="BSK49" s="454"/>
      <c r="BSL49" s="451"/>
      <c r="BSM49" s="457"/>
      <c r="BSN49" s="271"/>
      <c r="BSO49" s="451"/>
      <c r="BSP49" s="454"/>
      <c r="BSQ49" s="451"/>
      <c r="BSR49" s="457"/>
      <c r="BSS49" s="451"/>
      <c r="BST49" s="457"/>
      <c r="BSU49" s="457"/>
      <c r="BSV49" s="457"/>
      <c r="BSW49" s="271"/>
      <c r="BSX49" s="271"/>
      <c r="BSY49" s="451"/>
      <c r="BSZ49" s="454"/>
      <c r="BTA49" s="451"/>
      <c r="BTB49" s="454"/>
      <c r="BTC49" s="458"/>
      <c r="BTD49" s="459"/>
      <c r="BTE49" s="460"/>
      <c r="BTF49" s="461"/>
      <c r="BTG49" s="462"/>
      <c r="BTH49" s="458"/>
      <c r="BTI49" s="451"/>
      <c r="BTJ49" s="463"/>
      <c r="BTK49" s="451"/>
      <c r="BTL49" s="451"/>
      <c r="BTM49" s="453"/>
      <c r="BTO49" s="449"/>
      <c r="BTP49" s="449"/>
      <c r="BTQ49" s="449"/>
      <c r="BTR49" s="450"/>
      <c r="BTS49" s="451"/>
      <c r="BTT49" s="451"/>
      <c r="BTU49" s="451"/>
      <c r="BTV49" s="449"/>
      <c r="BTW49" s="452"/>
      <c r="BTX49" s="453"/>
      <c r="BTY49" s="454"/>
      <c r="BTZ49" s="449"/>
      <c r="BUA49" s="453"/>
      <c r="BUB49" s="453"/>
      <c r="BUC49" s="450"/>
      <c r="BUD49" s="454"/>
      <c r="BUE49" s="455"/>
      <c r="BUF49" s="453"/>
      <c r="BUG49" s="456"/>
      <c r="BUH49" s="453"/>
      <c r="BUI49" s="456"/>
      <c r="BUJ49" s="454"/>
      <c r="BUK49" s="451"/>
      <c r="BUL49" s="454"/>
      <c r="BUM49" s="450"/>
      <c r="BUN49" s="456"/>
      <c r="BUO49" s="456"/>
      <c r="BUP49" s="456"/>
      <c r="BUQ49" s="456"/>
      <c r="BUR49" s="271"/>
      <c r="BUS49" s="451"/>
      <c r="BUT49" s="454"/>
      <c r="BUU49" s="451"/>
      <c r="BUV49" s="457"/>
      <c r="BUW49" s="271"/>
      <c r="BUX49" s="451"/>
      <c r="BUY49" s="454"/>
      <c r="BUZ49" s="451"/>
      <c r="BVA49" s="457"/>
      <c r="BVB49" s="451"/>
      <c r="BVC49" s="457"/>
      <c r="BVD49" s="457"/>
      <c r="BVE49" s="457"/>
      <c r="BVF49" s="271"/>
      <c r="BVG49" s="271"/>
      <c r="BVH49" s="451"/>
      <c r="BVI49" s="454"/>
      <c r="BVJ49" s="451"/>
      <c r="BVK49" s="454"/>
      <c r="BVL49" s="458"/>
      <c r="BVM49" s="459"/>
      <c r="BVN49" s="460"/>
      <c r="BVO49" s="461"/>
      <c r="BVP49" s="462"/>
      <c r="BVQ49" s="458"/>
      <c r="BVR49" s="451"/>
      <c r="BVS49" s="463"/>
      <c r="BVT49" s="451"/>
      <c r="BVU49" s="451"/>
      <c r="BVV49" s="453"/>
      <c r="BVX49" s="449"/>
      <c r="BVY49" s="449"/>
      <c r="BVZ49" s="449"/>
      <c r="BWA49" s="450"/>
      <c r="BWB49" s="451"/>
      <c r="BWC49" s="451"/>
      <c r="BWD49" s="451"/>
      <c r="BWE49" s="449"/>
      <c r="BWF49" s="452"/>
      <c r="BWG49" s="453"/>
      <c r="BWH49" s="454"/>
      <c r="BWI49" s="449"/>
      <c r="BWJ49" s="453"/>
      <c r="BWK49" s="453"/>
      <c r="BWL49" s="450"/>
      <c r="BWM49" s="454"/>
      <c r="BWN49" s="455"/>
      <c r="BWO49" s="453"/>
      <c r="BWP49" s="456"/>
      <c r="BWQ49" s="453"/>
      <c r="BWR49" s="456"/>
      <c r="BWS49" s="454"/>
      <c r="BWT49" s="451"/>
      <c r="BWU49" s="454"/>
      <c r="BWV49" s="450"/>
      <c r="BWW49" s="456"/>
      <c r="BWX49" s="456"/>
      <c r="BWY49" s="456"/>
      <c r="BWZ49" s="456"/>
      <c r="BXA49" s="271"/>
      <c r="BXB49" s="451"/>
      <c r="BXC49" s="454"/>
      <c r="BXD49" s="451"/>
      <c r="BXE49" s="457"/>
      <c r="BXF49" s="271"/>
      <c r="BXG49" s="451"/>
      <c r="BXH49" s="454"/>
      <c r="BXI49" s="451"/>
      <c r="BXJ49" s="457"/>
      <c r="BXK49" s="451"/>
      <c r="BXL49" s="457"/>
      <c r="BXM49" s="457"/>
      <c r="BXN49" s="457"/>
      <c r="BXO49" s="271"/>
      <c r="BXP49" s="271"/>
      <c r="BXQ49" s="451"/>
      <c r="BXR49" s="454"/>
      <c r="BXS49" s="451"/>
      <c r="BXT49" s="454"/>
      <c r="BXU49" s="458"/>
      <c r="BXV49" s="459"/>
      <c r="BXW49" s="460"/>
      <c r="BXX49" s="461"/>
      <c r="BXY49" s="462"/>
      <c r="BXZ49" s="458"/>
      <c r="BYA49" s="451"/>
      <c r="BYB49" s="463"/>
      <c r="BYC49" s="451"/>
      <c r="BYD49" s="451"/>
      <c r="BYE49" s="453"/>
      <c r="BYG49" s="449"/>
      <c r="BYH49" s="449"/>
      <c r="BYI49" s="449"/>
      <c r="BYJ49" s="450"/>
      <c r="BYK49" s="451"/>
      <c r="BYL49" s="451"/>
      <c r="BYM49" s="451"/>
      <c r="BYN49" s="449"/>
      <c r="BYO49" s="452"/>
      <c r="BYP49" s="453"/>
      <c r="BYQ49" s="454"/>
      <c r="BYR49" s="449"/>
      <c r="BYS49" s="453"/>
      <c r="BYT49" s="453"/>
      <c r="BYU49" s="450"/>
      <c r="BYV49" s="454"/>
      <c r="BYW49" s="455"/>
      <c r="BYX49" s="453"/>
      <c r="BYY49" s="456"/>
      <c r="BYZ49" s="453"/>
      <c r="BZA49" s="456"/>
      <c r="BZB49" s="454"/>
      <c r="BZC49" s="451"/>
      <c r="BZD49" s="454"/>
      <c r="BZE49" s="450"/>
      <c r="BZF49" s="456"/>
      <c r="BZG49" s="456"/>
      <c r="BZH49" s="456"/>
      <c r="BZI49" s="456"/>
      <c r="BZJ49" s="271"/>
      <c r="BZK49" s="451"/>
      <c r="BZL49" s="454"/>
      <c r="BZM49" s="451"/>
      <c r="BZN49" s="457"/>
      <c r="BZO49" s="271"/>
      <c r="BZP49" s="451"/>
      <c r="BZQ49" s="454"/>
      <c r="BZR49" s="451"/>
      <c r="BZS49" s="457"/>
      <c r="BZT49" s="451"/>
      <c r="BZU49" s="457"/>
      <c r="BZV49" s="457"/>
      <c r="BZW49" s="457"/>
      <c r="BZX49" s="271"/>
      <c r="BZY49" s="271"/>
      <c r="BZZ49" s="451"/>
      <c r="CAA49" s="454"/>
      <c r="CAB49" s="451"/>
      <c r="CAC49" s="454"/>
      <c r="CAD49" s="458"/>
      <c r="CAE49" s="459"/>
      <c r="CAF49" s="460"/>
      <c r="CAG49" s="461"/>
      <c r="CAH49" s="462"/>
      <c r="CAI49" s="458"/>
      <c r="CAJ49" s="451"/>
      <c r="CAK49" s="463"/>
      <c r="CAL49" s="451"/>
      <c r="CAM49" s="451"/>
      <c r="CAN49" s="453"/>
      <c r="CAP49" s="449"/>
      <c r="CAQ49" s="449"/>
      <c r="CAR49" s="449"/>
      <c r="CAS49" s="450"/>
      <c r="CAT49" s="451"/>
      <c r="CAU49" s="451"/>
      <c r="CAV49" s="451"/>
      <c r="CAW49" s="449"/>
      <c r="CAX49" s="452"/>
      <c r="CAY49" s="453"/>
      <c r="CAZ49" s="454"/>
      <c r="CBA49" s="449"/>
      <c r="CBB49" s="453"/>
      <c r="CBC49" s="453"/>
      <c r="CBD49" s="450"/>
      <c r="CBE49" s="454"/>
      <c r="CBF49" s="455"/>
      <c r="CBG49" s="453"/>
      <c r="CBH49" s="456"/>
      <c r="CBI49" s="453"/>
      <c r="CBJ49" s="456"/>
      <c r="CBK49" s="454"/>
      <c r="CBL49" s="451"/>
      <c r="CBM49" s="454"/>
      <c r="CBN49" s="450"/>
      <c r="CBO49" s="456"/>
      <c r="CBP49" s="456"/>
      <c r="CBQ49" s="456"/>
      <c r="CBR49" s="456"/>
      <c r="CBS49" s="271"/>
      <c r="CBT49" s="451"/>
      <c r="CBU49" s="454"/>
      <c r="CBV49" s="451"/>
      <c r="CBW49" s="457"/>
      <c r="CBX49" s="271"/>
      <c r="CBY49" s="451"/>
      <c r="CBZ49" s="454"/>
      <c r="CCA49" s="451"/>
      <c r="CCB49" s="457"/>
      <c r="CCC49" s="451"/>
      <c r="CCD49" s="457"/>
      <c r="CCE49" s="457"/>
      <c r="CCF49" s="457"/>
      <c r="CCG49" s="271"/>
      <c r="CCH49" s="271"/>
      <c r="CCI49" s="451"/>
      <c r="CCJ49" s="454"/>
      <c r="CCK49" s="451"/>
      <c r="CCL49" s="454"/>
      <c r="CCM49" s="458"/>
      <c r="CCN49" s="459"/>
      <c r="CCO49" s="460"/>
      <c r="CCP49" s="461"/>
      <c r="CCQ49" s="462"/>
      <c r="CCR49" s="458"/>
      <c r="CCS49" s="451"/>
      <c r="CCT49" s="463"/>
      <c r="CCU49" s="451"/>
      <c r="CCV49" s="451"/>
      <c r="CCW49" s="453"/>
      <c r="CCY49" s="449"/>
      <c r="CCZ49" s="449"/>
      <c r="CDA49" s="449"/>
      <c r="CDB49" s="450"/>
      <c r="CDC49" s="451"/>
      <c r="CDD49" s="451"/>
      <c r="CDE49" s="451"/>
      <c r="CDF49" s="449"/>
      <c r="CDG49" s="452"/>
      <c r="CDH49" s="453"/>
      <c r="CDI49" s="454"/>
      <c r="CDJ49" s="449"/>
      <c r="CDK49" s="453"/>
      <c r="CDL49" s="453"/>
      <c r="CDM49" s="450"/>
      <c r="CDN49" s="454"/>
      <c r="CDO49" s="455"/>
      <c r="CDP49" s="453"/>
      <c r="CDQ49" s="456"/>
      <c r="CDR49" s="453"/>
      <c r="CDS49" s="456"/>
      <c r="CDT49" s="454"/>
      <c r="CDU49" s="451"/>
      <c r="CDV49" s="454"/>
      <c r="CDW49" s="450"/>
      <c r="CDX49" s="456"/>
      <c r="CDY49" s="456"/>
      <c r="CDZ49" s="456"/>
      <c r="CEA49" s="456"/>
      <c r="CEB49" s="271"/>
      <c r="CEC49" s="451"/>
      <c r="CED49" s="454"/>
      <c r="CEE49" s="451"/>
      <c r="CEF49" s="457"/>
      <c r="CEG49" s="271"/>
      <c r="CEH49" s="451"/>
      <c r="CEI49" s="454"/>
      <c r="CEJ49" s="451"/>
      <c r="CEK49" s="457"/>
      <c r="CEL49" s="451"/>
      <c r="CEM49" s="457"/>
      <c r="CEN49" s="457"/>
      <c r="CEO49" s="457"/>
      <c r="CEP49" s="271"/>
      <c r="CEQ49" s="271"/>
      <c r="CER49" s="451"/>
      <c r="CES49" s="454"/>
      <c r="CET49" s="451"/>
      <c r="CEU49" s="454"/>
      <c r="CEV49" s="458"/>
      <c r="CEW49" s="459"/>
      <c r="CEX49" s="460"/>
      <c r="CEY49" s="461"/>
      <c r="CEZ49" s="462"/>
      <c r="CFA49" s="458"/>
      <c r="CFB49" s="451"/>
      <c r="CFC49" s="463"/>
      <c r="CFD49" s="451"/>
      <c r="CFE49" s="451"/>
      <c r="CFF49" s="453"/>
      <c r="CFH49" s="449"/>
      <c r="CFI49" s="449"/>
      <c r="CFJ49" s="449"/>
      <c r="CFK49" s="450"/>
      <c r="CFL49" s="451"/>
      <c r="CFM49" s="451"/>
      <c r="CFN49" s="451"/>
      <c r="CFO49" s="449"/>
      <c r="CFP49" s="452"/>
      <c r="CFQ49" s="453"/>
      <c r="CFR49" s="454"/>
      <c r="CFS49" s="449"/>
      <c r="CFT49" s="453"/>
      <c r="CFU49" s="453"/>
      <c r="CFV49" s="450"/>
      <c r="CFW49" s="454"/>
      <c r="CFX49" s="455"/>
      <c r="CFY49" s="453"/>
      <c r="CFZ49" s="456"/>
      <c r="CGA49" s="453"/>
      <c r="CGB49" s="456"/>
      <c r="CGC49" s="454"/>
      <c r="CGD49" s="451"/>
      <c r="CGE49" s="454"/>
      <c r="CGF49" s="450"/>
      <c r="CGG49" s="456"/>
      <c r="CGH49" s="456"/>
      <c r="CGI49" s="456"/>
      <c r="CGJ49" s="456"/>
      <c r="CGK49" s="271"/>
      <c r="CGL49" s="451"/>
      <c r="CGM49" s="454"/>
      <c r="CGN49" s="451"/>
      <c r="CGO49" s="457"/>
      <c r="CGP49" s="271"/>
      <c r="CGQ49" s="451"/>
      <c r="CGR49" s="454"/>
      <c r="CGS49" s="451"/>
      <c r="CGT49" s="457"/>
      <c r="CGU49" s="451"/>
      <c r="CGV49" s="457"/>
      <c r="CGW49" s="457"/>
      <c r="CGX49" s="457"/>
      <c r="CGY49" s="271"/>
      <c r="CGZ49" s="271"/>
      <c r="CHA49" s="451"/>
      <c r="CHB49" s="454"/>
      <c r="CHC49" s="451"/>
      <c r="CHD49" s="454"/>
      <c r="CHE49" s="458"/>
      <c r="CHF49" s="459"/>
      <c r="CHG49" s="460"/>
      <c r="CHH49" s="461"/>
      <c r="CHI49" s="462"/>
      <c r="CHJ49" s="458"/>
      <c r="CHK49" s="451"/>
      <c r="CHL49" s="463"/>
      <c r="CHM49" s="451"/>
      <c r="CHN49" s="451"/>
      <c r="CHO49" s="453"/>
      <c r="CHQ49" s="449"/>
      <c r="CHR49" s="449"/>
      <c r="CHS49" s="449"/>
      <c r="CHT49" s="450"/>
      <c r="CHU49" s="451"/>
      <c r="CHV49" s="451"/>
      <c r="CHW49" s="451"/>
      <c r="CHX49" s="449"/>
      <c r="CHY49" s="452"/>
      <c r="CHZ49" s="453"/>
      <c r="CIA49" s="454"/>
      <c r="CIB49" s="449"/>
      <c r="CIC49" s="453"/>
      <c r="CID49" s="453"/>
      <c r="CIE49" s="450"/>
      <c r="CIF49" s="454"/>
      <c r="CIG49" s="455"/>
      <c r="CIH49" s="453"/>
      <c r="CII49" s="456"/>
      <c r="CIJ49" s="453"/>
      <c r="CIK49" s="456"/>
      <c r="CIL49" s="454"/>
      <c r="CIM49" s="451"/>
      <c r="CIN49" s="454"/>
      <c r="CIO49" s="450"/>
      <c r="CIP49" s="456"/>
      <c r="CIQ49" s="456"/>
      <c r="CIR49" s="456"/>
      <c r="CIS49" s="456"/>
      <c r="CIT49" s="271"/>
      <c r="CIU49" s="451"/>
      <c r="CIV49" s="454"/>
      <c r="CIW49" s="451"/>
      <c r="CIX49" s="457"/>
      <c r="CIY49" s="271"/>
      <c r="CIZ49" s="451"/>
      <c r="CJA49" s="454"/>
      <c r="CJB49" s="451"/>
      <c r="CJC49" s="457"/>
      <c r="CJD49" s="451"/>
      <c r="CJE49" s="457"/>
      <c r="CJF49" s="457"/>
      <c r="CJG49" s="457"/>
      <c r="CJH49" s="271"/>
      <c r="CJI49" s="271"/>
      <c r="CJJ49" s="451"/>
      <c r="CJK49" s="454"/>
      <c r="CJL49" s="451"/>
      <c r="CJM49" s="454"/>
      <c r="CJN49" s="458"/>
      <c r="CJO49" s="459"/>
      <c r="CJP49" s="460"/>
      <c r="CJQ49" s="461"/>
      <c r="CJR49" s="462"/>
      <c r="CJS49" s="458"/>
      <c r="CJT49" s="451"/>
      <c r="CJU49" s="463"/>
      <c r="CJV49" s="451"/>
      <c r="CJW49" s="451"/>
      <c r="CJX49" s="453"/>
      <c r="CJZ49" s="449"/>
      <c r="CKA49" s="449"/>
      <c r="CKB49" s="449"/>
      <c r="CKC49" s="450"/>
      <c r="CKD49" s="451"/>
      <c r="CKE49" s="451"/>
      <c r="CKF49" s="451"/>
      <c r="CKG49" s="449"/>
      <c r="CKH49" s="452"/>
      <c r="CKI49" s="453"/>
      <c r="CKJ49" s="454"/>
      <c r="CKK49" s="449"/>
      <c r="CKL49" s="453"/>
      <c r="CKM49" s="453"/>
      <c r="CKN49" s="450"/>
      <c r="CKO49" s="454"/>
      <c r="CKP49" s="455"/>
      <c r="CKQ49" s="453"/>
      <c r="CKR49" s="456"/>
      <c r="CKS49" s="453"/>
      <c r="CKT49" s="456"/>
      <c r="CKU49" s="454"/>
      <c r="CKV49" s="451"/>
      <c r="CKW49" s="454"/>
      <c r="CKX49" s="450"/>
      <c r="CKY49" s="456"/>
      <c r="CKZ49" s="456"/>
      <c r="CLA49" s="456"/>
      <c r="CLB49" s="456"/>
      <c r="CLC49" s="271"/>
      <c r="CLD49" s="451"/>
      <c r="CLE49" s="454"/>
      <c r="CLF49" s="451"/>
      <c r="CLG49" s="457"/>
      <c r="CLH49" s="271"/>
      <c r="CLI49" s="451"/>
      <c r="CLJ49" s="454"/>
      <c r="CLK49" s="451"/>
      <c r="CLL49" s="457"/>
      <c r="CLM49" s="451"/>
      <c r="CLN49" s="457"/>
      <c r="CLO49" s="457"/>
      <c r="CLP49" s="457"/>
      <c r="CLQ49" s="271"/>
      <c r="CLR49" s="271"/>
      <c r="CLS49" s="451"/>
      <c r="CLT49" s="454"/>
      <c r="CLU49" s="451"/>
      <c r="CLV49" s="454"/>
      <c r="CLW49" s="458"/>
      <c r="CLX49" s="459"/>
      <c r="CLY49" s="460"/>
      <c r="CLZ49" s="461"/>
      <c r="CMA49" s="462"/>
      <c r="CMB49" s="458"/>
      <c r="CMC49" s="451"/>
      <c r="CMD49" s="463"/>
      <c r="CME49" s="451"/>
      <c r="CMF49" s="451"/>
      <c r="CMG49" s="453"/>
      <c r="CMI49" s="449"/>
      <c r="CMJ49" s="449"/>
      <c r="CMK49" s="449"/>
      <c r="CML49" s="450"/>
      <c r="CMM49" s="451"/>
      <c r="CMN49" s="451"/>
      <c r="CMO49" s="451"/>
      <c r="CMP49" s="449"/>
      <c r="CMQ49" s="452"/>
      <c r="CMR49" s="453"/>
      <c r="CMS49" s="454"/>
      <c r="CMT49" s="449"/>
      <c r="CMU49" s="453"/>
      <c r="CMV49" s="453"/>
      <c r="CMW49" s="450"/>
      <c r="CMX49" s="454"/>
      <c r="CMY49" s="455"/>
      <c r="CMZ49" s="453"/>
      <c r="CNA49" s="456"/>
      <c r="CNB49" s="453"/>
      <c r="CNC49" s="456"/>
      <c r="CND49" s="454"/>
      <c r="CNE49" s="451"/>
      <c r="CNF49" s="454"/>
      <c r="CNG49" s="450"/>
      <c r="CNH49" s="456"/>
      <c r="CNI49" s="456"/>
      <c r="CNJ49" s="456"/>
      <c r="CNK49" s="456"/>
      <c r="CNL49" s="271"/>
      <c r="CNM49" s="451"/>
      <c r="CNN49" s="454"/>
      <c r="CNO49" s="451"/>
      <c r="CNP49" s="457"/>
      <c r="CNQ49" s="271"/>
      <c r="CNR49" s="451"/>
      <c r="CNS49" s="454"/>
      <c r="CNT49" s="451"/>
      <c r="CNU49" s="457"/>
      <c r="CNV49" s="451"/>
      <c r="CNW49" s="457"/>
      <c r="CNX49" s="457"/>
      <c r="CNY49" s="457"/>
      <c r="CNZ49" s="271"/>
      <c r="COA49" s="271"/>
      <c r="COB49" s="451"/>
      <c r="COC49" s="454"/>
      <c r="COD49" s="451"/>
      <c r="COE49" s="454"/>
      <c r="COF49" s="458"/>
      <c r="COG49" s="459"/>
      <c r="COH49" s="460"/>
      <c r="COI49" s="461"/>
      <c r="COJ49" s="462"/>
      <c r="COK49" s="458"/>
      <c r="COL49" s="451"/>
      <c r="COM49" s="463"/>
      <c r="CON49" s="451"/>
      <c r="COO49" s="451"/>
      <c r="COP49" s="453"/>
      <c r="COR49" s="449"/>
      <c r="COS49" s="449"/>
      <c r="COT49" s="449"/>
      <c r="COU49" s="450"/>
      <c r="COV49" s="451"/>
      <c r="COW49" s="451"/>
      <c r="COX49" s="451"/>
      <c r="COY49" s="449"/>
      <c r="COZ49" s="452"/>
      <c r="CPA49" s="453"/>
      <c r="CPB49" s="454"/>
      <c r="CPC49" s="449"/>
      <c r="CPD49" s="453"/>
      <c r="CPE49" s="453"/>
      <c r="CPF49" s="450"/>
      <c r="CPG49" s="454"/>
      <c r="CPH49" s="455"/>
      <c r="CPI49" s="453"/>
      <c r="CPJ49" s="456"/>
      <c r="CPK49" s="453"/>
      <c r="CPL49" s="456"/>
      <c r="CPM49" s="454"/>
      <c r="CPN49" s="451"/>
      <c r="CPO49" s="454"/>
      <c r="CPP49" s="450"/>
      <c r="CPQ49" s="456"/>
      <c r="CPR49" s="456"/>
      <c r="CPS49" s="456"/>
      <c r="CPT49" s="456"/>
      <c r="CPU49" s="271"/>
      <c r="CPV49" s="451"/>
      <c r="CPW49" s="454"/>
      <c r="CPX49" s="451"/>
      <c r="CPY49" s="457"/>
      <c r="CPZ49" s="271"/>
      <c r="CQA49" s="451"/>
      <c r="CQB49" s="454"/>
      <c r="CQC49" s="451"/>
      <c r="CQD49" s="457"/>
      <c r="CQE49" s="451"/>
      <c r="CQF49" s="457"/>
      <c r="CQG49" s="457"/>
      <c r="CQH49" s="457"/>
      <c r="CQI49" s="271"/>
      <c r="CQJ49" s="271"/>
      <c r="CQK49" s="451"/>
      <c r="CQL49" s="454"/>
      <c r="CQM49" s="451"/>
      <c r="CQN49" s="454"/>
      <c r="CQO49" s="458"/>
      <c r="CQP49" s="459"/>
      <c r="CQQ49" s="460"/>
      <c r="CQR49" s="461"/>
      <c r="CQS49" s="462"/>
      <c r="CQT49" s="458"/>
      <c r="CQU49" s="451"/>
      <c r="CQV49" s="463"/>
      <c r="CQW49" s="451"/>
      <c r="CQX49" s="451"/>
      <c r="CQY49" s="453"/>
      <c r="CRA49" s="449"/>
      <c r="CRB49" s="449"/>
      <c r="CRC49" s="449"/>
      <c r="CRD49" s="450"/>
      <c r="CRE49" s="451"/>
      <c r="CRF49" s="451"/>
      <c r="CRG49" s="451"/>
      <c r="CRH49" s="449"/>
      <c r="CRI49" s="452"/>
      <c r="CRJ49" s="453"/>
      <c r="CRK49" s="454"/>
      <c r="CRL49" s="449"/>
      <c r="CRM49" s="453"/>
      <c r="CRN49" s="453"/>
      <c r="CRO49" s="450"/>
      <c r="CRP49" s="454"/>
      <c r="CRQ49" s="455"/>
      <c r="CRR49" s="453"/>
      <c r="CRS49" s="456"/>
      <c r="CRT49" s="453"/>
      <c r="CRU49" s="456"/>
      <c r="CRV49" s="454"/>
      <c r="CRW49" s="451"/>
      <c r="CRX49" s="454"/>
      <c r="CRY49" s="450"/>
      <c r="CRZ49" s="456"/>
      <c r="CSA49" s="456"/>
      <c r="CSB49" s="456"/>
      <c r="CSC49" s="456"/>
      <c r="CSD49" s="271"/>
      <c r="CSE49" s="451"/>
      <c r="CSF49" s="454"/>
      <c r="CSG49" s="451"/>
      <c r="CSH49" s="457"/>
      <c r="CSI49" s="271"/>
      <c r="CSJ49" s="451"/>
      <c r="CSK49" s="454"/>
      <c r="CSL49" s="451"/>
      <c r="CSM49" s="457"/>
      <c r="CSN49" s="451"/>
      <c r="CSO49" s="457"/>
      <c r="CSP49" s="457"/>
      <c r="CSQ49" s="457"/>
      <c r="CSR49" s="271"/>
      <c r="CSS49" s="271"/>
      <c r="CST49" s="451"/>
      <c r="CSU49" s="454"/>
      <c r="CSV49" s="451"/>
      <c r="CSW49" s="454"/>
      <c r="CSX49" s="458"/>
      <c r="CSY49" s="459"/>
      <c r="CSZ49" s="460"/>
      <c r="CTA49" s="461"/>
      <c r="CTB49" s="462"/>
      <c r="CTC49" s="458"/>
      <c r="CTD49" s="451"/>
      <c r="CTE49" s="463"/>
      <c r="CTF49" s="451"/>
      <c r="CTG49" s="451"/>
      <c r="CTH49" s="453"/>
      <c r="CTJ49" s="449"/>
      <c r="CTK49" s="449"/>
      <c r="CTL49" s="449"/>
      <c r="CTM49" s="450"/>
      <c r="CTN49" s="451"/>
      <c r="CTO49" s="451"/>
      <c r="CTP49" s="451"/>
      <c r="CTQ49" s="449"/>
      <c r="CTR49" s="452"/>
      <c r="CTS49" s="453"/>
      <c r="CTT49" s="454"/>
      <c r="CTU49" s="449"/>
      <c r="CTV49" s="453"/>
      <c r="CTW49" s="453"/>
      <c r="CTX49" s="450"/>
      <c r="CTY49" s="454"/>
      <c r="CTZ49" s="455"/>
      <c r="CUA49" s="453"/>
      <c r="CUB49" s="456"/>
      <c r="CUC49" s="453"/>
      <c r="CUD49" s="456"/>
      <c r="CUE49" s="454"/>
      <c r="CUF49" s="451"/>
      <c r="CUG49" s="454"/>
      <c r="CUH49" s="450"/>
      <c r="CUI49" s="456"/>
      <c r="CUJ49" s="456"/>
      <c r="CUK49" s="456"/>
      <c r="CUL49" s="456"/>
      <c r="CUM49" s="271"/>
      <c r="CUN49" s="451"/>
      <c r="CUO49" s="454"/>
      <c r="CUP49" s="451"/>
      <c r="CUQ49" s="457"/>
      <c r="CUR49" s="271"/>
      <c r="CUS49" s="451"/>
      <c r="CUT49" s="454"/>
      <c r="CUU49" s="451"/>
      <c r="CUV49" s="457"/>
      <c r="CUW49" s="451"/>
      <c r="CUX49" s="457"/>
      <c r="CUY49" s="457"/>
      <c r="CUZ49" s="457"/>
      <c r="CVA49" s="271"/>
      <c r="CVB49" s="271"/>
      <c r="CVC49" s="451"/>
      <c r="CVD49" s="454"/>
      <c r="CVE49" s="451"/>
      <c r="CVF49" s="454"/>
      <c r="CVG49" s="458"/>
      <c r="CVH49" s="459"/>
      <c r="CVI49" s="460"/>
      <c r="CVJ49" s="461"/>
      <c r="CVK49" s="462"/>
      <c r="CVL49" s="458"/>
      <c r="CVM49" s="451"/>
      <c r="CVN49" s="463"/>
      <c r="CVO49" s="451"/>
      <c r="CVP49" s="451"/>
      <c r="CVQ49" s="453"/>
      <c r="CVS49" s="449"/>
      <c r="CVT49" s="449"/>
      <c r="CVU49" s="449"/>
      <c r="CVV49" s="450"/>
      <c r="CVW49" s="451"/>
      <c r="CVX49" s="451"/>
      <c r="CVY49" s="451"/>
      <c r="CVZ49" s="449"/>
      <c r="CWA49" s="452"/>
      <c r="CWB49" s="453"/>
      <c r="CWC49" s="454"/>
      <c r="CWD49" s="449"/>
      <c r="CWE49" s="453"/>
      <c r="CWF49" s="453"/>
      <c r="CWG49" s="450"/>
      <c r="CWH49" s="454"/>
      <c r="CWI49" s="455"/>
      <c r="CWJ49" s="453"/>
      <c r="CWK49" s="456"/>
      <c r="CWL49" s="453"/>
      <c r="CWM49" s="456"/>
      <c r="CWN49" s="454"/>
      <c r="CWO49" s="451"/>
      <c r="CWP49" s="454"/>
      <c r="CWQ49" s="450"/>
      <c r="CWR49" s="456"/>
      <c r="CWS49" s="456"/>
      <c r="CWT49" s="456"/>
      <c r="CWU49" s="456"/>
      <c r="CWV49" s="271"/>
      <c r="CWW49" s="451"/>
      <c r="CWX49" s="454"/>
      <c r="CWY49" s="451"/>
      <c r="CWZ49" s="457"/>
      <c r="CXA49" s="271"/>
      <c r="CXB49" s="451"/>
      <c r="CXC49" s="454"/>
      <c r="CXD49" s="451"/>
      <c r="CXE49" s="457"/>
      <c r="CXF49" s="451"/>
      <c r="CXG49" s="457"/>
      <c r="CXH49" s="457"/>
      <c r="CXI49" s="457"/>
      <c r="CXJ49" s="271"/>
      <c r="CXK49" s="271"/>
      <c r="CXL49" s="451"/>
      <c r="CXM49" s="454"/>
      <c r="CXN49" s="451"/>
      <c r="CXO49" s="454"/>
      <c r="CXP49" s="458"/>
      <c r="CXQ49" s="459"/>
      <c r="CXR49" s="460"/>
      <c r="CXS49" s="461"/>
      <c r="CXT49" s="462"/>
      <c r="CXU49" s="458"/>
      <c r="CXV49" s="451"/>
      <c r="CXW49" s="463"/>
      <c r="CXX49" s="451"/>
      <c r="CXY49" s="451"/>
      <c r="CXZ49" s="453"/>
      <c r="CYB49" s="449"/>
      <c r="CYC49" s="449"/>
      <c r="CYD49" s="449"/>
      <c r="CYE49" s="450"/>
      <c r="CYF49" s="451"/>
      <c r="CYG49" s="451"/>
      <c r="CYH49" s="451"/>
      <c r="CYI49" s="449"/>
      <c r="CYJ49" s="452"/>
      <c r="CYK49" s="453"/>
      <c r="CYL49" s="454"/>
      <c r="CYM49" s="449"/>
      <c r="CYN49" s="453"/>
      <c r="CYO49" s="453"/>
      <c r="CYP49" s="450"/>
      <c r="CYQ49" s="454"/>
      <c r="CYR49" s="455"/>
      <c r="CYS49" s="453"/>
      <c r="CYT49" s="456"/>
      <c r="CYU49" s="453"/>
      <c r="CYV49" s="456"/>
      <c r="CYW49" s="454"/>
      <c r="CYX49" s="451"/>
      <c r="CYY49" s="454"/>
      <c r="CYZ49" s="450"/>
      <c r="CZA49" s="456"/>
      <c r="CZB49" s="456"/>
      <c r="CZC49" s="456"/>
      <c r="CZD49" s="456"/>
      <c r="CZE49" s="271"/>
      <c r="CZF49" s="451"/>
      <c r="CZG49" s="454"/>
      <c r="CZH49" s="451"/>
      <c r="CZI49" s="457"/>
      <c r="CZJ49" s="271"/>
      <c r="CZK49" s="451"/>
      <c r="CZL49" s="454"/>
      <c r="CZM49" s="451"/>
      <c r="CZN49" s="457"/>
      <c r="CZO49" s="451"/>
      <c r="CZP49" s="457"/>
      <c r="CZQ49" s="457"/>
      <c r="CZR49" s="457"/>
      <c r="CZS49" s="271"/>
      <c r="CZT49" s="271"/>
      <c r="CZU49" s="451"/>
      <c r="CZV49" s="454"/>
      <c r="CZW49" s="451"/>
      <c r="CZX49" s="454"/>
      <c r="CZY49" s="458"/>
      <c r="CZZ49" s="459"/>
      <c r="DAA49" s="460"/>
      <c r="DAB49" s="461"/>
      <c r="DAC49" s="462"/>
      <c r="DAD49" s="458"/>
      <c r="DAE49" s="451"/>
      <c r="DAF49" s="463"/>
      <c r="DAG49" s="451"/>
      <c r="DAH49" s="451"/>
      <c r="DAI49" s="453"/>
      <c r="DAK49" s="449"/>
      <c r="DAL49" s="449"/>
      <c r="DAM49" s="449"/>
      <c r="DAN49" s="450"/>
      <c r="DAO49" s="451"/>
      <c r="DAP49" s="451"/>
      <c r="DAQ49" s="451"/>
      <c r="DAR49" s="449"/>
      <c r="DAS49" s="452"/>
      <c r="DAT49" s="453"/>
      <c r="DAU49" s="454"/>
      <c r="DAV49" s="449"/>
      <c r="DAW49" s="453"/>
      <c r="DAX49" s="453"/>
      <c r="DAY49" s="450"/>
      <c r="DAZ49" s="454"/>
      <c r="DBA49" s="455"/>
      <c r="DBB49" s="453"/>
      <c r="DBC49" s="456"/>
      <c r="DBD49" s="453"/>
      <c r="DBE49" s="456"/>
      <c r="DBF49" s="454"/>
      <c r="DBG49" s="451"/>
      <c r="DBH49" s="454"/>
      <c r="DBI49" s="450"/>
      <c r="DBJ49" s="456"/>
      <c r="DBK49" s="456"/>
      <c r="DBL49" s="456"/>
      <c r="DBM49" s="456"/>
      <c r="DBN49" s="271"/>
      <c r="DBO49" s="451"/>
      <c r="DBP49" s="454"/>
      <c r="DBQ49" s="451"/>
      <c r="DBR49" s="457"/>
      <c r="DBS49" s="271"/>
      <c r="DBT49" s="451"/>
      <c r="DBU49" s="454"/>
      <c r="DBV49" s="451"/>
      <c r="DBW49" s="457"/>
      <c r="DBX49" s="451"/>
      <c r="DBY49" s="457"/>
      <c r="DBZ49" s="457"/>
      <c r="DCA49" s="457"/>
      <c r="DCB49" s="271"/>
      <c r="DCC49" s="271"/>
      <c r="DCD49" s="451"/>
      <c r="DCE49" s="454"/>
      <c r="DCF49" s="451"/>
      <c r="DCG49" s="454"/>
      <c r="DCH49" s="458"/>
      <c r="DCI49" s="459"/>
      <c r="DCJ49" s="460"/>
      <c r="DCK49" s="461"/>
      <c r="DCL49" s="462"/>
      <c r="DCM49" s="458"/>
      <c r="DCN49" s="451"/>
      <c r="DCO49" s="463"/>
      <c r="DCP49" s="451"/>
      <c r="DCQ49" s="451"/>
      <c r="DCR49" s="453"/>
      <c r="DCT49" s="449"/>
      <c r="DCU49" s="449"/>
      <c r="DCV49" s="449"/>
      <c r="DCW49" s="450"/>
      <c r="DCX49" s="451"/>
      <c r="DCY49" s="451"/>
      <c r="DCZ49" s="451"/>
      <c r="DDA49" s="449"/>
      <c r="DDB49" s="452"/>
      <c r="DDC49" s="453"/>
      <c r="DDD49" s="454"/>
      <c r="DDE49" s="449"/>
      <c r="DDF49" s="453"/>
      <c r="DDG49" s="453"/>
      <c r="DDH49" s="450"/>
      <c r="DDI49" s="454"/>
      <c r="DDJ49" s="455"/>
      <c r="DDK49" s="453"/>
      <c r="DDL49" s="456"/>
      <c r="DDM49" s="453"/>
      <c r="DDN49" s="456"/>
      <c r="DDO49" s="454"/>
      <c r="DDP49" s="451"/>
      <c r="DDQ49" s="454"/>
      <c r="DDR49" s="450"/>
      <c r="DDS49" s="456"/>
      <c r="DDT49" s="456"/>
      <c r="DDU49" s="456"/>
      <c r="DDV49" s="456"/>
      <c r="DDW49" s="271"/>
      <c r="DDX49" s="451"/>
      <c r="DDY49" s="454"/>
      <c r="DDZ49" s="451"/>
      <c r="DEA49" s="457"/>
      <c r="DEB49" s="271"/>
      <c r="DEC49" s="451"/>
      <c r="DED49" s="454"/>
      <c r="DEE49" s="451"/>
      <c r="DEF49" s="457"/>
      <c r="DEG49" s="451"/>
      <c r="DEH49" s="457"/>
      <c r="DEI49" s="457"/>
      <c r="DEJ49" s="457"/>
      <c r="DEK49" s="271"/>
      <c r="DEL49" s="271"/>
      <c r="DEM49" s="451"/>
      <c r="DEN49" s="454"/>
      <c r="DEO49" s="451"/>
      <c r="DEP49" s="454"/>
      <c r="DEQ49" s="458"/>
      <c r="DER49" s="459"/>
      <c r="DES49" s="460"/>
      <c r="DET49" s="461"/>
      <c r="DEU49" s="462"/>
      <c r="DEV49" s="458"/>
      <c r="DEW49" s="451"/>
      <c r="DEX49" s="463"/>
      <c r="DEY49" s="451"/>
      <c r="DEZ49" s="451"/>
      <c r="DFA49" s="453"/>
      <c r="DFC49" s="449"/>
      <c r="DFD49" s="449"/>
      <c r="DFE49" s="449"/>
      <c r="DFF49" s="450"/>
      <c r="DFG49" s="451"/>
      <c r="DFH49" s="451"/>
      <c r="DFI49" s="451"/>
      <c r="DFJ49" s="449"/>
      <c r="DFK49" s="452"/>
      <c r="DFL49" s="453"/>
      <c r="DFM49" s="454"/>
      <c r="DFN49" s="449"/>
      <c r="DFO49" s="453"/>
      <c r="DFP49" s="453"/>
      <c r="DFQ49" s="450"/>
      <c r="DFR49" s="454"/>
      <c r="DFS49" s="455"/>
      <c r="DFT49" s="453"/>
      <c r="DFU49" s="456"/>
      <c r="DFV49" s="453"/>
      <c r="DFW49" s="456"/>
      <c r="DFX49" s="454"/>
      <c r="DFY49" s="451"/>
      <c r="DFZ49" s="454"/>
      <c r="DGA49" s="450"/>
      <c r="DGB49" s="456"/>
      <c r="DGC49" s="456"/>
      <c r="DGD49" s="456"/>
      <c r="DGE49" s="456"/>
      <c r="DGF49" s="271"/>
      <c r="DGG49" s="451"/>
      <c r="DGH49" s="454"/>
      <c r="DGI49" s="451"/>
      <c r="DGJ49" s="457"/>
      <c r="DGK49" s="271"/>
      <c r="DGL49" s="451"/>
      <c r="DGM49" s="454"/>
      <c r="DGN49" s="451"/>
      <c r="DGO49" s="457"/>
      <c r="DGP49" s="451"/>
      <c r="DGQ49" s="457"/>
      <c r="DGR49" s="457"/>
      <c r="DGS49" s="457"/>
      <c r="DGT49" s="271"/>
      <c r="DGU49" s="271"/>
      <c r="DGV49" s="451"/>
      <c r="DGW49" s="454"/>
      <c r="DGX49" s="451"/>
      <c r="DGY49" s="454"/>
      <c r="DGZ49" s="458"/>
      <c r="DHA49" s="459"/>
      <c r="DHB49" s="460"/>
      <c r="DHC49" s="461"/>
      <c r="DHD49" s="462"/>
      <c r="DHE49" s="458"/>
      <c r="DHF49" s="451"/>
      <c r="DHG49" s="463"/>
      <c r="DHH49" s="451"/>
      <c r="DHI49" s="451"/>
      <c r="DHJ49" s="453"/>
      <c r="DHL49" s="449"/>
      <c r="DHM49" s="449"/>
      <c r="DHN49" s="449"/>
      <c r="DHO49" s="450"/>
      <c r="DHP49" s="451"/>
      <c r="DHQ49" s="451"/>
      <c r="DHR49" s="451"/>
      <c r="DHS49" s="449"/>
      <c r="DHT49" s="452"/>
      <c r="DHU49" s="453"/>
      <c r="DHV49" s="454"/>
      <c r="DHW49" s="449"/>
      <c r="DHX49" s="453"/>
      <c r="DHY49" s="453"/>
      <c r="DHZ49" s="450"/>
      <c r="DIA49" s="454"/>
      <c r="DIB49" s="455"/>
      <c r="DIC49" s="453"/>
      <c r="DID49" s="456"/>
      <c r="DIE49" s="453"/>
      <c r="DIF49" s="456"/>
      <c r="DIG49" s="454"/>
      <c r="DIH49" s="451"/>
      <c r="DII49" s="454"/>
      <c r="DIJ49" s="450"/>
      <c r="DIK49" s="456"/>
      <c r="DIL49" s="456"/>
      <c r="DIM49" s="456"/>
      <c r="DIN49" s="456"/>
      <c r="DIO49" s="271"/>
      <c r="DIP49" s="451"/>
      <c r="DIQ49" s="454"/>
      <c r="DIR49" s="451"/>
      <c r="DIS49" s="457"/>
      <c r="DIT49" s="271"/>
      <c r="DIU49" s="451"/>
      <c r="DIV49" s="454"/>
      <c r="DIW49" s="451"/>
      <c r="DIX49" s="457"/>
      <c r="DIY49" s="451"/>
      <c r="DIZ49" s="457"/>
      <c r="DJA49" s="457"/>
      <c r="DJB49" s="457"/>
      <c r="DJC49" s="271"/>
      <c r="DJD49" s="271"/>
      <c r="DJE49" s="451"/>
      <c r="DJF49" s="454"/>
      <c r="DJG49" s="451"/>
      <c r="DJH49" s="454"/>
      <c r="DJI49" s="458"/>
      <c r="DJJ49" s="459"/>
      <c r="DJK49" s="460"/>
      <c r="DJL49" s="461"/>
      <c r="DJM49" s="462"/>
      <c r="DJN49" s="458"/>
      <c r="DJO49" s="451"/>
      <c r="DJP49" s="463"/>
      <c r="DJQ49" s="451"/>
      <c r="DJR49" s="451"/>
      <c r="DJS49" s="453"/>
      <c r="DJU49" s="449"/>
      <c r="DJV49" s="449"/>
      <c r="DJW49" s="449"/>
      <c r="DJX49" s="450"/>
      <c r="DJY49" s="451"/>
      <c r="DJZ49" s="451"/>
      <c r="DKA49" s="451"/>
      <c r="DKB49" s="449"/>
      <c r="DKC49" s="452"/>
      <c r="DKD49" s="453"/>
      <c r="DKE49" s="454"/>
      <c r="DKF49" s="449"/>
      <c r="DKG49" s="453"/>
      <c r="DKH49" s="453"/>
      <c r="DKI49" s="450"/>
      <c r="DKJ49" s="454"/>
      <c r="DKK49" s="455"/>
      <c r="DKL49" s="453"/>
      <c r="DKM49" s="456"/>
      <c r="DKN49" s="453"/>
      <c r="DKO49" s="456"/>
      <c r="DKP49" s="454"/>
      <c r="DKQ49" s="451"/>
      <c r="DKR49" s="454"/>
      <c r="DKS49" s="450"/>
      <c r="DKT49" s="456"/>
      <c r="DKU49" s="456"/>
      <c r="DKV49" s="456"/>
      <c r="DKW49" s="456"/>
      <c r="DKX49" s="271"/>
      <c r="DKY49" s="451"/>
      <c r="DKZ49" s="454"/>
      <c r="DLA49" s="451"/>
      <c r="DLB49" s="457"/>
      <c r="DLC49" s="271"/>
      <c r="DLD49" s="451"/>
      <c r="DLE49" s="454"/>
      <c r="DLF49" s="451"/>
      <c r="DLG49" s="457"/>
      <c r="DLH49" s="451"/>
      <c r="DLI49" s="457"/>
      <c r="DLJ49" s="457"/>
      <c r="DLK49" s="457"/>
      <c r="DLL49" s="271"/>
      <c r="DLM49" s="271"/>
      <c r="DLN49" s="451"/>
      <c r="DLO49" s="454"/>
      <c r="DLP49" s="451"/>
      <c r="DLQ49" s="454"/>
      <c r="DLR49" s="458"/>
      <c r="DLS49" s="459"/>
      <c r="DLT49" s="460"/>
      <c r="DLU49" s="461"/>
      <c r="DLV49" s="462"/>
      <c r="DLW49" s="458"/>
      <c r="DLX49" s="451"/>
      <c r="DLY49" s="463"/>
      <c r="DLZ49" s="451"/>
      <c r="DMA49" s="451"/>
      <c r="DMB49" s="453"/>
      <c r="DMD49" s="449"/>
      <c r="DME49" s="449"/>
      <c r="DMF49" s="449"/>
      <c r="DMG49" s="450"/>
      <c r="DMH49" s="451"/>
      <c r="DMI49" s="451"/>
      <c r="DMJ49" s="451"/>
      <c r="DMK49" s="449"/>
      <c r="DML49" s="452"/>
      <c r="DMM49" s="453"/>
      <c r="DMN49" s="454"/>
      <c r="DMO49" s="449"/>
      <c r="DMP49" s="453"/>
      <c r="DMQ49" s="453"/>
      <c r="DMR49" s="450"/>
      <c r="DMS49" s="454"/>
      <c r="DMT49" s="455"/>
      <c r="DMU49" s="453"/>
      <c r="DMV49" s="456"/>
      <c r="DMW49" s="453"/>
      <c r="DMX49" s="456"/>
      <c r="DMY49" s="454"/>
      <c r="DMZ49" s="451"/>
      <c r="DNA49" s="454"/>
      <c r="DNB49" s="450"/>
      <c r="DNC49" s="456"/>
      <c r="DND49" s="456"/>
      <c r="DNE49" s="456"/>
      <c r="DNF49" s="456"/>
      <c r="DNG49" s="271"/>
      <c r="DNH49" s="451"/>
      <c r="DNI49" s="454"/>
      <c r="DNJ49" s="451"/>
      <c r="DNK49" s="457"/>
      <c r="DNL49" s="271"/>
      <c r="DNM49" s="451"/>
      <c r="DNN49" s="454"/>
      <c r="DNO49" s="451"/>
      <c r="DNP49" s="457"/>
      <c r="DNQ49" s="451"/>
      <c r="DNR49" s="457"/>
      <c r="DNS49" s="457"/>
      <c r="DNT49" s="457"/>
      <c r="DNU49" s="271"/>
      <c r="DNV49" s="271"/>
      <c r="DNW49" s="451"/>
      <c r="DNX49" s="454"/>
      <c r="DNY49" s="451"/>
      <c r="DNZ49" s="454"/>
      <c r="DOA49" s="458"/>
      <c r="DOB49" s="459"/>
      <c r="DOC49" s="460"/>
      <c r="DOD49" s="461"/>
      <c r="DOE49" s="462"/>
      <c r="DOF49" s="458"/>
      <c r="DOG49" s="451"/>
      <c r="DOH49" s="463"/>
      <c r="DOI49" s="451"/>
      <c r="DOJ49" s="451"/>
      <c r="DOK49" s="453"/>
      <c r="DOM49" s="449"/>
      <c r="DON49" s="449"/>
      <c r="DOO49" s="449"/>
      <c r="DOP49" s="450"/>
      <c r="DOQ49" s="451"/>
      <c r="DOR49" s="451"/>
      <c r="DOS49" s="451"/>
      <c r="DOT49" s="449"/>
      <c r="DOU49" s="452"/>
      <c r="DOV49" s="453"/>
      <c r="DOW49" s="454"/>
      <c r="DOX49" s="449"/>
      <c r="DOY49" s="453"/>
      <c r="DOZ49" s="453"/>
      <c r="DPA49" s="450"/>
      <c r="DPB49" s="454"/>
      <c r="DPC49" s="455"/>
      <c r="DPD49" s="453"/>
      <c r="DPE49" s="456"/>
      <c r="DPF49" s="453"/>
      <c r="DPG49" s="456"/>
      <c r="DPH49" s="454"/>
      <c r="DPI49" s="451"/>
      <c r="DPJ49" s="454"/>
      <c r="DPK49" s="450"/>
      <c r="DPL49" s="456"/>
      <c r="DPM49" s="456"/>
      <c r="DPN49" s="456"/>
      <c r="DPO49" s="456"/>
      <c r="DPP49" s="271"/>
      <c r="DPQ49" s="451"/>
      <c r="DPR49" s="454"/>
      <c r="DPS49" s="451"/>
      <c r="DPT49" s="457"/>
      <c r="DPU49" s="271"/>
      <c r="DPV49" s="451"/>
      <c r="DPW49" s="454"/>
      <c r="DPX49" s="451"/>
      <c r="DPY49" s="457"/>
      <c r="DPZ49" s="451"/>
      <c r="DQA49" s="457"/>
      <c r="DQB49" s="457"/>
      <c r="DQC49" s="457"/>
      <c r="DQD49" s="271"/>
      <c r="DQE49" s="271"/>
      <c r="DQF49" s="451"/>
      <c r="DQG49" s="454"/>
      <c r="DQH49" s="451"/>
      <c r="DQI49" s="454"/>
      <c r="DQJ49" s="458"/>
      <c r="DQK49" s="459"/>
      <c r="DQL49" s="460"/>
      <c r="DQM49" s="461"/>
      <c r="DQN49" s="462"/>
      <c r="DQO49" s="458"/>
      <c r="DQP49" s="451"/>
      <c r="DQQ49" s="463"/>
      <c r="DQR49" s="451"/>
      <c r="DQS49" s="451"/>
      <c r="DQT49" s="453"/>
      <c r="DQV49" s="449"/>
      <c r="DQW49" s="449"/>
      <c r="DQX49" s="449"/>
      <c r="DQY49" s="450"/>
      <c r="DQZ49" s="451"/>
      <c r="DRA49" s="451"/>
      <c r="DRB49" s="451"/>
      <c r="DRC49" s="449"/>
      <c r="DRD49" s="452"/>
      <c r="DRE49" s="453"/>
      <c r="DRF49" s="454"/>
      <c r="DRG49" s="449"/>
      <c r="DRH49" s="453"/>
      <c r="DRI49" s="453"/>
      <c r="DRJ49" s="450"/>
      <c r="DRK49" s="454"/>
      <c r="DRL49" s="455"/>
      <c r="DRM49" s="453"/>
      <c r="DRN49" s="456"/>
      <c r="DRO49" s="453"/>
      <c r="DRP49" s="456"/>
      <c r="DRQ49" s="454"/>
      <c r="DRR49" s="451"/>
      <c r="DRS49" s="454"/>
      <c r="DRT49" s="450"/>
      <c r="DRU49" s="456"/>
      <c r="DRV49" s="456"/>
      <c r="DRW49" s="456"/>
      <c r="DRX49" s="456"/>
      <c r="DRY49" s="271"/>
      <c r="DRZ49" s="451"/>
      <c r="DSA49" s="454"/>
      <c r="DSB49" s="451"/>
      <c r="DSC49" s="457"/>
      <c r="DSD49" s="271"/>
      <c r="DSE49" s="451"/>
      <c r="DSF49" s="454"/>
      <c r="DSG49" s="451"/>
      <c r="DSH49" s="457"/>
      <c r="DSI49" s="451"/>
      <c r="DSJ49" s="457"/>
      <c r="DSK49" s="457"/>
      <c r="DSL49" s="457"/>
      <c r="DSM49" s="271"/>
      <c r="DSN49" s="271"/>
      <c r="DSO49" s="451"/>
      <c r="DSP49" s="454"/>
      <c r="DSQ49" s="451"/>
      <c r="DSR49" s="454"/>
      <c r="DSS49" s="458"/>
      <c r="DST49" s="459"/>
      <c r="DSU49" s="460"/>
      <c r="DSV49" s="461"/>
      <c r="DSW49" s="462"/>
      <c r="DSX49" s="458"/>
      <c r="DSY49" s="451"/>
      <c r="DSZ49" s="463"/>
      <c r="DTA49" s="451"/>
      <c r="DTB49" s="451"/>
      <c r="DTC49" s="453"/>
      <c r="DTE49" s="449"/>
      <c r="DTF49" s="449"/>
      <c r="DTG49" s="449"/>
      <c r="DTH49" s="450"/>
      <c r="DTI49" s="451"/>
      <c r="DTJ49" s="451"/>
      <c r="DTK49" s="451"/>
      <c r="DTL49" s="449"/>
      <c r="DTM49" s="452"/>
      <c r="DTN49" s="453"/>
      <c r="DTO49" s="454"/>
      <c r="DTP49" s="449"/>
      <c r="DTQ49" s="453"/>
      <c r="DTR49" s="453"/>
      <c r="DTS49" s="450"/>
      <c r="DTT49" s="454"/>
      <c r="DTU49" s="455"/>
      <c r="DTV49" s="453"/>
      <c r="DTW49" s="456"/>
      <c r="DTX49" s="453"/>
      <c r="DTY49" s="456"/>
      <c r="DTZ49" s="454"/>
      <c r="DUA49" s="451"/>
      <c r="DUB49" s="454"/>
      <c r="DUC49" s="450"/>
      <c r="DUD49" s="456"/>
      <c r="DUE49" s="456"/>
      <c r="DUF49" s="456"/>
      <c r="DUG49" s="456"/>
      <c r="DUH49" s="271"/>
      <c r="DUI49" s="451"/>
      <c r="DUJ49" s="454"/>
      <c r="DUK49" s="451"/>
      <c r="DUL49" s="457"/>
      <c r="DUM49" s="271"/>
      <c r="DUN49" s="451"/>
      <c r="DUO49" s="454"/>
      <c r="DUP49" s="451"/>
      <c r="DUQ49" s="457"/>
      <c r="DUR49" s="451"/>
      <c r="DUS49" s="457"/>
      <c r="DUT49" s="457"/>
      <c r="DUU49" s="457"/>
      <c r="DUV49" s="271"/>
      <c r="DUW49" s="271"/>
      <c r="DUX49" s="451"/>
      <c r="DUY49" s="454"/>
      <c r="DUZ49" s="451"/>
      <c r="DVA49" s="454"/>
      <c r="DVB49" s="458"/>
      <c r="DVC49" s="459"/>
      <c r="DVD49" s="460"/>
      <c r="DVE49" s="461"/>
      <c r="DVF49" s="462"/>
      <c r="DVG49" s="458"/>
      <c r="DVH49" s="451"/>
      <c r="DVI49" s="463"/>
      <c r="DVJ49" s="451"/>
      <c r="DVK49" s="451"/>
      <c r="DVL49" s="453"/>
      <c r="DVN49" s="449"/>
      <c r="DVO49" s="449"/>
      <c r="DVP49" s="449"/>
      <c r="DVQ49" s="450"/>
      <c r="DVR49" s="451"/>
      <c r="DVS49" s="451"/>
      <c r="DVT49" s="451"/>
      <c r="DVU49" s="449"/>
      <c r="DVV49" s="452"/>
      <c r="DVW49" s="453"/>
      <c r="DVX49" s="454"/>
      <c r="DVY49" s="449"/>
      <c r="DVZ49" s="453"/>
      <c r="DWA49" s="453"/>
      <c r="DWB49" s="450"/>
      <c r="DWC49" s="454"/>
      <c r="DWD49" s="455"/>
      <c r="DWE49" s="453"/>
      <c r="DWF49" s="456"/>
      <c r="DWG49" s="453"/>
      <c r="DWH49" s="456"/>
      <c r="DWI49" s="454"/>
      <c r="DWJ49" s="451"/>
      <c r="DWK49" s="454"/>
      <c r="DWL49" s="450"/>
      <c r="DWM49" s="456"/>
      <c r="DWN49" s="456"/>
      <c r="DWO49" s="456"/>
      <c r="DWP49" s="456"/>
      <c r="DWQ49" s="271"/>
      <c r="DWR49" s="451"/>
      <c r="DWS49" s="454"/>
      <c r="DWT49" s="451"/>
      <c r="DWU49" s="457"/>
      <c r="DWV49" s="271"/>
      <c r="DWW49" s="451"/>
      <c r="DWX49" s="454"/>
      <c r="DWY49" s="451"/>
      <c r="DWZ49" s="457"/>
      <c r="DXA49" s="451"/>
      <c r="DXB49" s="457"/>
      <c r="DXC49" s="457"/>
      <c r="DXD49" s="457"/>
      <c r="DXE49" s="271"/>
      <c r="DXF49" s="271"/>
      <c r="DXG49" s="451"/>
      <c r="DXH49" s="454"/>
      <c r="DXI49" s="451"/>
      <c r="DXJ49" s="454"/>
      <c r="DXK49" s="458"/>
      <c r="DXL49" s="459"/>
      <c r="DXM49" s="460"/>
      <c r="DXN49" s="461"/>
      <c r="DXO49" s="462"/>
      <c r="DXP49" s="458"/>
      <c r="DXQ49" s="451"/>
      <c r="DXR49" s="463"/>
      <c r="DXS49" s="451"/>
      <c r="DXT49" s="451"/>
      <c r="DXU49" s="453"/>
      <c r="DXW49" s="449"/>
      <c r="DXX49" s="449"/>
      <c r="DXY49" s="449"/>
      <c r="DXZ49" s="450"/>
      <c r="DYA49" s="451"/>
      <c r="DYB49" s="451"/>
      <c r="DYC49" s="451"/>
      <c r="DYD49" s="449"/>
      <c r="DYE49" s="452"/>
      <c r="DYF49" s="453"/>
      <c r="DYG49" s="454"/>
      <c r="DYH49" s="449"/>
      <c r="DYI49" s="453"/>
      <c r="DYJ49" s="453"/>
      <c r="DYK49" s="450"/>
      <c r="DYL49" s="454"/>
      <c r="DYM49" s="455"/>
      <c r="DYN49" s="453"/>
      <c r="DYO49" s="456"/>
      <c r="DYP49" s="453"/>
      <c r="DYQ49" s="456"/>
      <c r="DYR49" s="454"/>
      <c r="DYS49" s="451"/>
      <c r="DYT49" s="454"/>
      <c r="DYU49" s="450"/>
      <c r="DYV49" s="456"/>
      <c r="DYW49" s="456"/>
      <c r="DYX49" s="456"/>
      <c r="DYY49" s="456"/>
      <c r="DYZ49" s="271"/>
      <c r="DZA49" s="451"/>
      <c r="DZB49" s="454"/>
      <c r="DZC49" s="451"/>
      <c r="DZD49" s="457"/>
      <c r="DZE49" s="271"/>
      <c r="DZF49" s="451"/>
      <c r="DZG49" s="454"/>
      <c r="DZH49" s="451"/>
      <c r="DZI49" s="457"/>
      <c r="DZJ49" s="451"/>
      <c r="DZK49" s="457"/>
      <c r="DZL49" s="457"/>
      <c r="DZM49" s="457"/>
      <c r="DZN49" s="271"/>
      <c r="DZO49" s="271"/>
      <c r="DZP49" s="451"/>
      <c r="DZQ49" s="454"/>
      <c r="DZR49" s="451"/>
      <c r="DZS49" s="454"/>
      <c r="DZT49" s="458"/>
      <c r="DZU49" s="459"/>
      <c r="DZV49" s="460"/>
      <c r="DZW49" s="461"/>
      <c r="DZX49" s="462"/>
      <c r="DZY49" s="458"/>
      <c r="DZZ49" s="451"/>
      <c r="EAA49" s="463"/>
      <c r="EAB49" s="451"/>
      <c r="EAC49" s="451"/>
      <c r="EAD49" s="453"/>
      <c r="EAF49" s="449"/>
      <c r="EAG49" s="449"/>
      <c r="EAH49" s="449"/>
      <c r="EAI49" s="450"/>
      <c r="EAJ49" s="451"/>
      <c r="EAK49" s="451"/>
      <c r="EAL49" s="451"/>
      <c r="EAM49" s="449"/>
      <c r="EAN49" s="452"/>
      <c r="EAO49" s="453"/>
      <c r="EAP49" s="454"/>
      <c r="EAQ49" s="449"/>
      <c r="EAR49" s="453"/>
      <c r="EAS49" s="453"/>
      <c r="EAT49" s="450"/>
      <c r="EAU49" s="454"/>
      <c r="EAV49" s="455"/>
      <c r="EAW49" s="453"/>
      <c r="EAX49" s="456"/>
      <c r="EAY49" s="453"/>
      <c r="EAZ49" s="456"/>
      <c r="EBA49" s="454"/>
      <c r="EBB49" s="451"/>
      <c r="EBC49" s="454"/>
      <c r="EBD49" s="450"/>
      <c r="EBE49" s="456"/>
      <c r="EBF49" s="456"/>
      <c r="EBG49" s="456"/>
      <c r="EBH49" s="456"/>
      <c r="EBI49" s="271"/>
      <c r="EBJ49" s="451"/>
      <c r="EBK49" s="454"/>
      <c r="EBL49" s="451"/>
      <c r="EBM49" s="457"/>
      <c r="EBN49" s="271"/>
      <c r="EBO49" s="451"/>
      <c r="EBP49" s="454"/>
      <c r="EBQ49" s="451"/>
      <c r="EBR49" s="457"/>
      <c r="EBS49" s="451"/>
      <c r="EBT49" s="457"/>
      <c r="EBU49" s="457"/>
      <c r="EBV49" s="457"/>
      <c r="EBW49" s="271"/>
      <c r="EBX49" s="271"/>
      <c r="EBY49" s="451"/>
      <c r="EBZ49" s="454"/>
      <c r="ECA49" s="451"/>
      <c r="ECB49" s="454"/>
      <c r="ECC49" s="458"/>
      <c r="ECD49" s="459"/>
      <c r="ECE49" s="460"/>
      <c r="ECF49" s="461"/>
      <c r="ECG49" s="462"/>
      <c r="ECH49" s="458"/>
      <c r="ECI49" s="451"/>
      <c r="ECJ49" s="463"/>
      <c r="ECK49" s="451"/>
      <c r="ECL49" s="451"/>
      <c r="ECM49" s="453"/>
      <c r="ECO49" s="449"/>
      <c r="ECP49" s="449"/>
      <c r="ECQ49" s="449"/>
      <c r="ECR49" s="450"/>
      <c r="ECS49" s="451"/>
      <c r="ECT49" s="451"/>
      <c r="ECU49" s="451"/>
      <c r="ECV49" s="449"/>
      <c r="ECW49" s="452"/>
      <c r="ECX49" s="453"/>
      <c r="ECY49" s="454"/>
      <c r="ECZ49" s="449"/>
      <c r="EDA49" s="453"/>
      <c r="EDB49" s="453"/>
      <c r="EDC49" s="450"/>
      <c r="EDD49" s="454"/>
      <c r="EDE49" s="455"/>
      <c r="EDF49" s="453"/>
      <c r="EDG49" s="456"/>
      <c r="EDH49" s="453"/>
      <c r="EDI49" s="456"/>
      <c r="EDJ49" s="454"/>
      <c r="EDK49" s="451"/>
      <c r="EDL49" s="454"/>
      <c r="EDM49" s="450"/>
      <c r="EDN49" s="456"/>
      <c r="EDO49" s="456"/>
      <c r="EDP49" s="456"/>
      <c r="EDQ49" s="456"/>
      <c r="EDR49" s="271"/>
      <c r="EDS49" s="451"/>
      <c r="EDT49" s="454"/>
      <c r="EDU49" s="451"/>
      <c r="EDV49" s="457"/>
      <c r="EDW49" s="271"/>
      <c r="EDX49" s="451"/>
      <c r="EDY49" s="454"/>
      <c r="EDZ49" s="451"/>
      <c r="EEA49" s="457"/>
      <c r="EEB49" s="451"/>
      <c r="EEC49" s="457"/>
      <c r="EED49" s="457"/>
      <c r="EEE49" s="457"/>
      <c r="EEF49" s="271"/>
      <c r="EEG49" s="271"/>
      <c r="EEH49" s="451"/>
      <c r="EEI49" s="454"/>
      <c r="EEJ49" s="451"/>
      <c r="EEK49" s="454"/>
      <c r="EEL49" s="458"/>
      <c r="EEM49" s="459"/>
      <c r="EEN49" s="460"/>
      <c r="EEO49" s="461"/>
      <c r="EEP49" s="462"/>
      <c r="EEQ49" s="458"/>
      <c r="EER49" s="451"/>
      <c r="EES49" s="463"/>
      <c r="EET49" s="451"/>
      <c r="EEU49" s="451"/>
      <c r="EEV49" s="453"/>
      <c r="EEX49" s="449"/>
      <c r="EEY49" s="449"/>
      <c r="EEZ49" s="449"/>
      <c r="EFA49" s="450"/>
      <c r="EFB49" s="451"/>
      <c r="EFC49" s="451"/>
      <c r="EFD49" s="451"/>
      <c r="EFE49" s="449"/>
      <c r="EFF49" s="452"/>
      <c r="EFG49" s="453"/>
      <c r="EFH49" s="454"/>
      <c r="EFI49" s="449"/>
      <c r="EFJ49" s="453"/>
      <c r="EFK49" s="453"/>
      <c r="EFL49" s="450"/>
      <c r="EFM49" s="454"/>
      <c r="EFN49" s="455"/>
      <c r="EFO49" s="453"/>
      <c r="EFP49" s="456"/>
      <c r="EFQ49" s="453"/>
      <c r="EFR49" s="456"/>
      <c r="EFS49" s="454"/>
      <c r="EFT49" s="451"/>
      <c r="EFU49" s="454"/>
      <c r="EFV49" s="450"/>
      <c r="EFW49" s="456"/>
      <c r="EFX49" s="456"/>
      <c r="EFY49" s="456"/>
      <c r="EFZ49" s="456"/>
      <c r="EGA49" s="271"/>
      <c r="EGB49" s="451"/>
      <c r="EGC49" s="454"/>
      <c r="EGD49" s="451"/>
      <c r="EGE49" s="457"/>
      <c r="EGF49" s="271"/>
      <c r="EGG49" s="451"/>
      <c r="EGH49" s="454"/>
      <c r="EGI49" s="451"/>
      <c r="EGJ49" s="457"/>
      <c r="EGK49" s="451"/>
      <c r="EGL49" s="457"/>
      <c r="EGM49" s="457"/>
      <c r="EGN49" s="457"/>
      <c r="EGO49" s="271"/>
      <c r="EGP49" s="271"/>
      <c r="EGQ49" s="451"/>
      <c r="EGR49" s="454"/>
      <c r="EGS49" s="451"/>
      <c r="EGT49" s="454"/>
      <c r="EGU49" s="458"/>
      <c r="EGV49" s="459"/>
      <c r="EGW49" s="460"/>
      <c r="EGX49" s="461"/>
      <c r="EGY49" s="462"/>
      <c r="EGZ49" s="458"/>
      <c r="EHA49" s="451"/>
      <c r="EHB49" s="463"/>
      <c r="EHC49" s="451"/>
      <c r="EHD49" s="451"/>
      <c r="EHE49" s="453"/>
      <c r="EHG49" s="449"/>
      <c r="EHH49" s="449"/>
      <c r="EHI49" s="449"/>
      <c r="EHJ49" s="450"/>
      <c r="EHK49" s="451"/>
      <c r="EHL49" s="451"/>
      <c r="EHM49" s="451"/>
      <c r="EHN49" s="449"/>
      <c r="EHO49" s="452"/>
      <c r="EHP49" s="453"/>
      <c r="EHQ49" s="454"/>
      <c r="EHR49" s="449"/>
      <c r="EHS49" s="453"/>
      <c r="EHT49" s="453"/>
      <c r="EHU49" s="450"/>
      <c r="EHV49" s="454"/>
      <c r="EHW49" s="455"/>
      <c r="EHX49" s="453"/>
      <c r="EHY49" s="456"/>
      <c r="EHZ49" s="453"/>
      <c r="EIA49" s="456"/>
      <c r="EIB49" s="454"/>
      <c r="EIC49" s="451"/>
      <c r="EID49" s="454"/>
      <c r="EIE49" s="450"/>
      <c r="EIF49" s="456"/>
      <c r="EIG49" s="456"/>
      <c r="EIH49" s="456"/>
      <c r="EII49" s="456"/>
      <c r="EIJ49" s="271"/>
      <c r="EIK49" s="451"/>
      <c r="EIL49" s="454"/>
      <c r="EIM49" s="451"/>
      <c r="EIN49" s="457"/>
      <c r="EIO49" s="271"/>
      <c r="EIP49" s="451"/>
      <c r="EIQ49" s="454"/>
      <c r="EIR49" s="451"/>
      <c r="EIS49" s="457"/>
      <c r="EIT49" s="451"/>
      <c r="EIU49" s="457"/>
      <c r="EIV49" s="457"/>
      <c r="EIW49" s="457"/>
      <c r="EIX49" s="271"/>
      <c r="EIY49" s="271"/>
      <c r="EIZ49" s="451"/>
      <c r="EJA49" s="454"/>
      <c r="EJB49" s="451"/>
      <c r="EJC49" s="454"/>
      <c r="EJD49" s="458"/>
      <c r="EJE49" s="459"/>
      <c r="EJF49" s="460"/>
      <c r="EJG49" s="461"/>
      <c r="EJH49" s="462"/>
      <c r="EJI49" s="458"/>
      <c r="EJJ49" s="451"/>
      <c r="EJK49" s="463"/>
      <c r="EJL49" s="451"/>
      <c r="EJM49" s="451"/>
      <c r="EJN49" s="453"/>
      <c r="EJP49" s="449"/>
      <c r="EJQ49" s="449"/>
      <c r="EJR49" s="449"/>
      <c r="EJS49" s="450"/>
      <c r="EJT49" s="451"/>
      <c r="EJU49" s="451"/>
      <c r="EJV49" s="451"/>
      <c r="EJW49" s="449"/>
      <c r="EJX49" s="452"/>
      <c r="EJY49" s="453"/>
      <c r="EJZ49" s="454"/>
      <c r="EKA49" s="449"/>
      <c r="EKB49" s="453"/>
      <c r="EKC49" s="453"/>
      <c r="EKD49" s="450"/>
      <c r="EKE49" s="454"/>
      <c r="EKF49" s="455"/>
      <c r="EKG49" s="453"/>
      <c r="EKH49" s="456"/>
      <c r="EKI49" s="453"/>
      <c r="EKJ49" s="456"/>
      <c r="EKK49" s="454"/>
      <c r="EKL49" s="451"/>
      <c r="EKM49" s="454"/>
      <c r="EKN49" s="450"/>
      <c r="EKO49" s="456"/>
      <c r="EKP49" s="456"/>
      <c r="EKQ49" s="456"/>
      <c r="EKR49" s="456"/>
      <c r="EKS49" s="271"/>
      <c r="EKT49" s="451"/>
      <c r="EKU49" s="454"/>
      <c r="EKV49" s="451"/>
      <c r="EKW49" s="457"/>
      <c r="EKX49" s="271"/>
      <c r="EKY49" s="451"/>
      <c r="EKZ49" s="454"/>
      <c r="ELA49" s="451"/>
      <c r="ELB49" s="457"/>
      <c r="ELC49" s="451"/>
      <c r="ELD49" s="457"/>
      <c r="ELE49" s="457"/>
      <c r="ELF49" s="457"/>
      <c r="ELG49" s="271"/>
      <c r="ELH49" s="271"/>
      <c r="ELI49" s="451"/>
      <c r="ELJ49" s="454"/>
      <c r="ELK49" s="451"/>
      <c r="ELL49" s="454"/>
      <c r="ELM49" s="458"/>
      <c r="ELN49" s="459"/>
      <c r="ELO49" s="460"/>
      <c r="ELP49" s="461"/>
      <c r="ELQ49" s="462"/>
      <c r="ELR49" s="458"/>
      <c r="ELS49" s="451"/>
      <c r="ELT49" s="463"/>
      <c r="ELU49" s="451"/>
      <c r="ELV49" s="451"/>
      <c r="ELW49" s="453"/>
      <c r="ELY49" s="449"/>
      <c r="ELZ49" s="449"/>
      <c r="EMA49" s="449"/>
      <c r="EMB49" s="450"/>
      <c r="EMC49" s="451"/>
      <c r="EMD49" s="451"/>
      <c r="EME49" s="451"/>
      <c r="EMF49" s="449"/>
      <c r="EMG49" s="452"/>
      <c r="EMH49" s="453"/>
      <c r="EMI49" s="454"/>
      <c r="EMJ49" s="449"/>
      <c r="EMK49" s="453"/>
      <c r="EML49" s="453"/>
      <c r="EMM49" s="450"/>
      <c r="EMN49" s="454"/>
      <c r="EMO49" s="455"/>
      <c r="EMP49" s="453"/>
      <c r="EMQ49" s="456"/>
      <c r="EMR49" s="453"/>
      <c r="EMS49" s="456"/>
      <c r="EMT49" s="454"/>
      <c r="EMU49" s="451"/>
      <c r="EMV49" s="454"/>
      <c r="EMW49" s="450"/>
      <c r="EMX49" s="456"/>
      <c r="EMY49" s="456"/>
      <c r="EMZ49" s="456"/>
      <c r="ENA49" s="456"/>
      <c r="ENB49" s="271"/>
      <c r="ENC49" s="451"/>
      <c r="END49" s="454"/>
      <c r="ENE49" s="451"/>
      <c r="ENF49" s="457"/>
      <c r="ENG49" s="271"/>
      <c r="ENH49" s="451"/>
      <c r="ENI49" s="454"/>
      <c r="ENJ49" s="451"/>
      <c r="ENK49" s="457"/>
      <c r="ENL49" s="451"/>
      <c r="ENM49" s="457"/>
      <c r="ENN49" s="457"/>
      <c r="ENO49" s="457"/>
      <c r="ENP49" s="271"/>
      <c r="ENQ49" s="271"/>
      <c r="ENR49" s="451"/>
      <c r="ENS49" s="454"/>
      <c r="ENT49" s="451"/>
      <c r="ENU49" s="454"/>
      <c r="ENV49" s="458"/>
      <c r="ENW49" s="459"/>
      <c r="ENX49" s="460"/>
      <c r="ENY49" s="461"/>
      <c r="ENZ49" s="462"/>
      <c r="EOA49" s="458"/>
      <c r="EOB49" s="451"/>
      <c r="EOC49" s="463"/>
      <c r="EOD49" s="451"/>
      <c r="EOE49" s="451"/>
      <c r="EOF49" s="453"/>
      <c r="EOH49" s="449"/>
      <c r="EOI49" s="449"/>
      <c r="EOJ49" s="449"/>
      <c r="EOK49" s="450"/>
      <c r="EOL49" s="451"/>
      <c r="EOM49" s="451"/>
      <c r="EON49" s="451"/>
      <c r="EOO49" s="449"/>
      <c r="EOP49" s="452"/>
      <c r="EOQ49" s="453"/>
      <c r="EOR49" s="454"/>
      <c r="EOS49" s="449"/>
      <c r="EOT49" s="453"/>
      <c r="EOU49" s="453"/>
      <c r="EOV49" s="450"/>
      <c r="EOW49" s="454"/>
      <c r="EOX49" s="455"/>
      <c r="EOY49" s="453"/>
      <c r="EOZ49" s="456"/>
      <c r="EPA49" s="453"/>
      <c r="EPB49" s="456"/>
      <c r="EPC49" s="454"/>
      <c r="EPD49" s="451"/>
      <c r="EPE49" s="454"/>
      <c r="EPF49" s="450"/>
      <c r="EPG49" s="456"/>
      <c r="EPH49" s="456"/>
      <c r="EPI49" s="456"/>
      <c r="EPJ49" s="456"/>
      <c r="EPK49" s="271"/>
      <c r="EPL49" s="451"/>
      <c r="EPM49" s="454"/>
      <c r="EPN49" s="451"/>
      <c r="EPO49" s="457"/>
      <c r="EPP49" s="271"/>
      <c r="EPQ49" s="451"/>
      <c r="EPR49" s="454"/>
      <c r="EPS49" s="451"/>
      <c r="EPT49" s="457"/>
      <c r="EPU49" s="451"/>
      <c r="EPV49" s="457"/>
      <c r="EPW49" s="457"/>
      <c r="EPX49" s="457"/>
      <c r="EPY49" s="271"/>
      <c r="EPZ49" s="271"/>
      <c r="EQA49" s="451"/>
      <c r="EQB49" s="454"/>
      <c r="EQC49" s="451"/>
      <c r="EQD49" s="454"/>
      <c r="EQE49" s="458"/>
      <c r="EQF49" s="459"/>
      <c r="EQG49" s="460"/>
      <c r="EQH49" s="461"/>
      <c r="EQI49" s="462"/>
      <c r="EQJ49" s="458"/>
      <c r="EQK49" s="451"/>
      <c r="EQL49" s="463"/>
      <c r="EQM49" s="451"/>
      <c r="EQN49" s="451"/>
      <c r="EQO49" s="453"/>
      <c r="EQQ49" s="449"/>
      <c r="EQR49" s="449"/>
      <c r="EQS49" s="449"/>
      <c r="EQT49" s="450"/>
      <c r="EQU49" s="451"/>
      <c r="EQV49" s="451"/>
      <c r="EQW49" s="451"/>
      <c r="EQX49" s="449"/>
      <c r="EQY49" s="452"/>
      <c r="EQZ49" s="453"/>
      <c r="ERA49" s="454"/>
      <c r="ERB49" s="449"/>
      <c r="ERC49" s="453"/>
      <c r="ERD49" s="453"/>
      <c r="ERE49" s="450"/>
      <c r="ERF49" s="454"/>
      <c r="ERG49" s="455"/>
      <c r="ERH49" s="453"/>
      <c r="ERI49" s="456"/>
      <c r="ERJ49" s="453"/>
      <c r="ERK49" s="456"/>
      <c r="ERL49" s="454"/>
      <c r="ERM49" s="451"/>
      <c r="ERN49" s="454"/>
      <c r="ERO49" s="450"/>
      <c r="ERP49" s="456"/>
      <c r="ERQ49" s="456"/>
      <c r="ERR49" s="456"/>
      <c r="ERS49" s="456"/>
      <c r="ERT49" s="271"/>
      <c r="ERU49" s="451"/>
      <c r="ERV49" s="454"/>
      <c r="ERW49" s="451"/>
      <c r="ERX49" s="457"/>
      <c r="ERY49" s="271"/>
      <c r="ERZ49" s="451"/>
      <c r="ESA49" s="454"/>
      <c r="ESB49" s="451"/>
      <c r="ESC49" s="457"/>
      <c r="ESD49" s="451"/>
      <c r="ESE49" s="457"/>
      <c r="ESF49" s="457"/>
      <c r="ESG49" s="457"/>
      <c r="ESH49" s="271"/>
      <c r="ESI49" s="271"/>
      <c r="ESJ49" s="451"/>
      <c r="ESK49" s="454"/>
      <c r="ESL49" s="451"/>
      <c r="ESM49" s="454"/>
      <c r="ESN49" s="458"/>
      <c r="ESO49" s="459"/>
      <c r="ESP49" s="460"/>
      <c r="ESQ49" s="461"/>
      <c r="ESR49" s="462"/>
      <c r="ESS49" s="458"/>
      <c r="EST49" s="451"/>
      <c r="ESU49" s="463"/>
      <c r="ESV49" s="451"/>
      <c r="ESW49" s="451"/>
      <c r="ESX49" s="453"/>
      <c r="ESZ49" s="449"/>
      <c r="ETA49" s="449"/>
      <c r="ETB49" s="449"/>
      <c r="ETC49" s="450"/>
      <c r="ETD49" s="451"/>
      <c r="ETE49" s="451"/>
      <c r="ETF49" s="451"/>
      <c r="ETG49" s="449"/>
      <c r="ETH49" s="452"/>
      <c r="ETI49" s="453"/>
      <c r="ETJ49" s="454"/>
      <c r="ETK49" s="449"/>
      <c r="ETL49" s="453"/>
      <c r="ETM49" s="453"/>
      <c r="ETN49" s="450"/>
      <c r="ETO49" s="454"/>
      <c r="ETP49" s="455"/>
      <c r="ETQ49" s="453"/>
      <c r="ETR49" s="456"/>
      <c r="ETS49" s="453"/>
      <c r="ETT49" s="456"/>
      <c r="ETU49" s="454"/>
      <c r="ETV49" s="451"/>
      <c r="ETW49" s="454"/>
      <c r="ETX49" s="450"/>
      <c r="ETY49" s="456"/>
      <c r="ETZ49" s="456"/>
      <c r="EUA49" s="456"/>
      <c r="EUB49" s="456"/>
      <c r="EUC49" s="271"/>
      <c r="EUD49" s="451"/>
      <c r="EUE49" s="454"/>
      <c r="EUF49" s="451"/>
      <c r="EUG49" s="457"/>
      <c r="EUH49" s="271"/>
      <c r="EUI49" s="451"/>
      <c r="EUJ49" s="454"/>
      <c r="EUK49" s="451"/>
      <c r="EUL49" s="457"/>
      <c r="EUM49" s="451"/>
      <c r="EUN49" s="457"/>
      <c r="EUO49" s="457"/>
      <c r="EUP49" s="457"/>
      <c r="EUQ49" s="271"/>
      <c r="EUR49" s="271"/>
      <c r="EUS49" s="451"/>
      <c r="EUT49" s="454"/>
      <c r="EUU49" s="451"/>
      <c r="EUV49" s="454"/>
      <c r="EUW49" s="458"/>
      <c r="EUX49" s="459"/>
      <c r="EUY49" s="460"/>
      <c r="EUZ49" s="461"/>
      <c r="EVA49" s="462"/>
      <c r="EVB49" s="458"/>
      <c r="EVC49" s="451"/>
      <c r="EVD49" s="463"/>
      <c r="EVE49" s="451"/>
      <c r="EVF49" s="451"/>
      <c r="EVG49" s="453"/>
      <c r="EVI49" s="449"/>
      <c r="EVJ49" s="449"/>
      <c r="EVK49" s="449"/>
      <c r="EVL49" s="450"/>
      <c r="EVM49" s="451"/>
      <c r="EVN49" s="451"/>
      <c r="EVO49" s="451"/>
      <c r="EVP49" s="449"/>
      <c r="EVQ49" s="452"/>
      <c r="EVR49" s="453"/>
      <c r="EVS49" s="454"/>
      <c r="EVT49" s="449"/>
      <c r="EVU49" s="453"/>
      <c r="EVV49" s="453"/>
      <c r="EVW49" s="450"/>
      <c r="EVX49" s="454"/>
      <c r="EVY49" s="455"/>
      <c r="EVZ49" s="453"/>
      <c r="EWA49" s="456"/>
      <c r="EWB49" s="453"/>
      <c r="EWC49" s="456"/>
      <c r="EWD49" s="454"/>
      <c r="EWE49" s="451"/>
      <c r="EWF49" s="454"/>
      <c r="EWG49" s="450"/>
      <c r="EWH49" s="456"/>
      <c r="EWI49" s="456"/>
      <c r="EWJ49" s="456"/>
      <c r="EWK49" s="456"/>
      <c r="EWL49" s="271"/>
      <c r="EWM49" s="451"/>
      <c r="EWN49" s="454"/>
      <c r="EWO49" s="451"/>
      <c r="EWP49" s="457"/>
      <c r="EWQ49" s="271"/>
      <c r="EWR49" s="451"/>
      <c r="EWS49" s="454"/>
      <c r="EWT49" s="451"/>
      <c r="EWU49" s="457"/>
      <c r="EWV49" s="451"/>
      <c r="EWW49" s="457"/>
      <c r="EWX49" s="457"/>
      <c r="EWY49" s="457"/>
      <c r="EWZ49" s="271"/>
      <c r="EXA49" s="271"/>
      <c r="EXB49" s="451"/>
      <c r="EXC49" s="454"/>
      <c r="EXD49" s="451"/>
      <c r="EXE49" s="454"/>
      <c r="EXF49" s="458"/>
      <c r="EXG49" s="459"/>
      <c r="EXH49" s="460"/>
      <c r="EXI49" s="461"/>
      <c r="EXJ49" s="462"/>
      <c r="EXK49" s="458"/>
      <c r="EXL49" s="451"/>
      <c r="EXM49" s="463"/>
      <c r="EXN49" s="451"/>
      <c r="EXO49" s="451"/>
      <c r="EXP49" s="453"/>
      <c r="EXR49" s="449"/>
      <c r="EXS49" s="449"/>
      <c r="EXT49" s="449"/>
      <c r="EXU49" s="450"/>
      <c r="EXV49" s="451"/>
      <c r="EXW49" s="451"/>
      <c r="EXX49" s="451"/>
      <c r="EXY49" s="449"/>
      <c r="EXZ49" s="452"/>
      <c r="EYA49" s="453"/>
      <c r="EYB49" s="454"/>
      <c r="EYC49" s="449"/>
      <c r="EYD49" s="453"/>
      <c r="EYE49" s="453"/>
      <c r="EYF49" s="450"/>
      <c r="EYG49" s="454"/>
      <c r="EYH49" s="455"/>
      <c r="EYI49" s="453"/>
      <c r="EYJ49" s="456"/>
      <c r="EYK49" s="453"/>
      <c r="EYL49" s="456"/>
      <c r="EYM49" s="454"/>
      <c r="EYN49" s="451"/>
      <c r="EYO49" s="454"/>
      <c r="EYP49" s="450"/>
      <c r="EYQ49" s="456"/>
      <c r="EYR49" s="456"/>
      <c r="EYS49" s="456"/>
      <c r="EYT49" s="456"/>
      <c r="EYU49" s="271"/>
      <c r="EYV49" s="451"/>
      <c r="EYW49" s="454"/>
      <c r="EYX49" s="451"/>
      <c r="EYY49" s="457"/>
      <c r="EYZ49" s="271"/>
      <c r="EZA49" s="451"/>
      <c r="EZB49" s="454"/>
      <c r="EZC49" s="451"/>
      <c r="EZD49" s="457"/>
      <c r="EZE49" s="451"/>
      <c r="EZF49" s="457"/>
      <c r="EZG49" s="457"/>
      <c r="EZH49" s="457"/>
      <c r="EZI49" s="271"/>
      <c r="EZJ49" s="271"/>
      <c r="EZK49" s="451"/>
      <c r="EZL49" s="454"/>
      <c r="EZM49" s="451"/>
      <c r="EZN49" s="454"/>
      <c r="EZO49" s="458"/>
      <c r="EZP49" s="459"/>
      <c r="EZQ49" s="460"/>
      <c r="EZR49" s="461"/>
      <c r="EZS49" s="462"/>
      <c r="EZT49" s="458"/>
      <c r="EZU49" s="451"/>
      <c r="EZV49" s="463"/>
      <c r="EZW49" s="451"/>
      <c r="EZX49" s="451"/>
      <c r="EZY49" s="453"/>
      <c r="FAA49" s="449"/>
      <c r="FAB49" s="449"/>
      <c r="FAC49" s="449"/>
      <c r="FAD49" s="450"/>
      <c r="FAE49" s="451"/>
      <c r="FAF49" s="451"/>
      <c r="FAG49" s="451"/>
      <c r="FAH49" s="449"/>
      <c r="FAI49" s="452"/>
      <c r="FAJ49" s="453"/>
      <c r="FAK49" s="454"/>
      <c r="FAL49" s="449"/>
      <c r="FAM49" s="453"/>
      <c r="FAN49" s="453"/>
      <c r="FAO49" s="450"/>
      <c r="FAP49" s="454"/>
      <c r="FAQ49" s="455"/>
      <c r="FAR49" s="453"/>
      <c r="FAS49" s="456"/>
      <c r="FAT49" s="453"/>
      <c r="FAU49" s="456"/>
      <c r="FAV49" s="454"/>
      <c r="FAW49" s="451"/>
      <c r="FAX49" s="454"/>
      <c r="FAY49" s="450"/>
      <c r="FAZ49" s="456"/>
      <c r="FBA49" s="456"/>
      <c r="FBB49" s="456"/>
      <c r="FBC49" s="456"/>
      <c r="FBD49" s="271"/>
      <c r="FBE49" s="451"/>
      <c r="FBF49" s="454"/>
      <c r="FBG49" s="451"/>
      <c r="FBH49" s="457"/>
      <c r="FBI49" s="271"/>
      <c r="FBJ49" s="451"/>
      <c r="FBK49" s="454"/>
      <c r="FBL49" s="451"/>
      <c r="FBM49" s="457"/>
      <c r="FBN49" s="451"/>
      <c r="FBO49" s="457"/>
      <c r="FBP49" s="457"/>
      <c r="FBQ49" s="457"/>
      <c r="FBR49" s="271"/>
      <c r="FBS49" s="271"/>
      <c r="FBT49" s="451"/>
      <c r="FBU49" s="454"/>
      <c r="FBV49" s="451"/>
      <c r="FBW49" s="454"/>
      <c r="FBX49" s="458"/>
      <c r="FBY49" s="459"/>
      <c r="FBZ49" s="460"/>
      <c r="FCA49" s="461"/>
      <c r="FCB49" s="462"/>
      <c r="FCC49" s="458"/>
      <c r="FCD49" s="451"/>
      <c r="FCE49" s="463"/>
      <c r="FCF49" s="451"/>
      <c r="FCG49" s="451"/>
      <c r="FCH49" s="453"/>
      <c r="FCJ49" s="449"/>
      <c r="FCK49" s="449"/>
      <c r="FCL49" s="449"/>
      <c r="FCM49" s="450"/>
      <c r="FCN49" s="451"/>
      <c r="FCO49" s="451"/>
      <c r="FCP49" s="451"/>
      <c r="FCQ49" s="449"/>
      <c r="FCR49" s="452"/>
      <c r="FCS49" s="453"/>
      <c r="FCT49" s="454"/>
      <c r="FCU49" s="449"/>
      <c r="FCV49" s="453"/>
      <c r="FCW49" s="453"/>
      <c r="FCX49" s="450"/>
      <c r="FCY49" s="454"/>
      <c r="FCZ49" s="455"/>
      <c r="FDA49" s="453"/>
      <c r="FDB49" s="456"/>
      <c r="FDC49" s="453"/>
      <c r="FDD49" s="456"/>
      <c r="FDE49" s="454"/>
      <c r="FDF49" s="451"/>
      <c r="FDG49" s="454"/>
      <c r="FDH49" s="450"/>
      <c r="FDI49" s="456"/>
      <c r="FDJ49" s="456"/>
      <c r="FDK49" s="456"/>
      <c r="FDL49" s="456"/>
      <c r="FDM49" s="271"/>
      <c r="FDN49" s="451"/>
      <c r="FDO49" s="454"/>
      <c r="FDP49" s="451"/>
      <c r="FDQ49" s="457"/>
      <c r="FDR49" s="271"/>
      <c r="FDS49" s="451"/>
      <c r="FDT49" s="454"/>
      <c r="FDU49" s="451"/>
      <c r="FDV49" s="457"/>
      <c r="FDW49" s="451"/>
      <c r="FDX49" s="457"/>
      <c r="FDY49" s="457"/>
      <c r="FDZ49" s="457"/>
      <c r="FEA49" s="271"/>
      <c r="FEB49" s="271"/>
      <c r="FEC49" s="451"/>
      <c r="FED49" s="454"/>
      <c r="FEE49" s="451"/>
      <c r="FEF49" s="454"/>
      <c r="FEG49" s="458"/>
      <c r="FEH49" s="459"/>
      <c r="FEI49" s="460"/>
      <c r="FEJ49" s="461"/>
      <c r="FEK49" s="462"/>
      <c r="FEL49" s="458"/>
      <c r="FEM49" s="451"/>
      <c r="FEN49" s="463"/>
      <c r="FEO49" s="451"/>
      <c r="FEP49" s="451"/>
      <c r="FEQ49" s="453"/>
      <c r="FES49" s="449"/>
      <c r="FET49" s="449"/>
      <c r="FEU49" s="449"/>
      <c r="FEV49" s="450"/>
      <c r="FEW49" s="451"/>
      <c r="FEX49" s="451"/>
      <c r="FEY49" s="451"/>
      <c r="FEZ49" s="449"/>
      <c r="FFA49" s="452"/>
      <c r="FFB49" s="453"/>
      <c r="FFC49" s="454"/>
      <c r="FFD49" s="449"/>
      <c r="FFE49" s="453"/>
      <c r="FFF49" s="453"/>
      <c r="FFG49" s="450"/>
      <c r="FFH49" s="454"/>
      <c r="FFI49" s="455"/>
      <c r="FFJ49" s="453"/>
      <c r="FFK49" s="456"/>
      <c r="FFL49" s="453"/>
      <c r="FFM49" s="456"/>
      <c r="FFN49" s="454"/>
      <c r="FFO49" s="451"/>
      <c r="FFP49" s="454"/>
      <c r="FFQ49" s="450"/>
      <c r="FFR49" s="456"/>
      <c r="FFS49" s="456"/>
      <c r="FFT49" s="456"/>
      <c r="FFU49" s="456"/>
      <c r="FFV49" s="271"/>
      <c r="FFW49" s="451"/>
      <c r="FFX49" s="454"/>
      <c r="FFY49" s="451"/>
      <c r="FFZ49" s="457"/>
      <c r="FGA49" s="271"/>
      <c r="FGB49" s="451"/>
      <c r="FGC49" s="454"/>
      <c r="FGD49" s="451"/>
      <c r="FGE49" s="457"/>
      <c r="FGF49" s="451"/>
      <c r="FGG49" s="457"/>
      <c r="FGH49" s="457"/>
      <c r="FGI49" s="457"/>
      <c r="FGJ49" s="271"/>
      <c r="FGK49" s="271"/>
      <c r="FGL49" s="451"/>
      <c r="FGM49" s="454"/>
      <c r="FGN49" s="451"/>
      <c r="FGO49" s="454"/>
      <c r="FGP49" s="458"/>
      <c r="FGQ49" s="459"/>
      <c r="FGR49" s="460"/>
      <c r="FGS49" s="461"/>
      <c r="FGT49" s="462"/>
      <c r="FGU49" s="458"/>
      <c r="FGV49" s="451"/>
      <c r="FGW49" s="463"/>
      <c r="FGX49" s="451"/>
      <c r="FGY49" s="451"/>
      <c r="FGZ49" s="453"/>
      <c r="FHB49" s="449"/>
      <c r="FHC49" s="449"/>
      <c r="FHD49" s="449"/>
      <c r="FHE49" s="450"/>
      <c r="FHF49" s="451"/>
      <c r="FHG49" s="451"/>
      <c r="FHH49" s="451"/>
      <c r="FHI49" s="449"/>
      <c r="FHJ49" s="452"/>
      <c r="FHK49" s="453"/>
      <c r="FHL49" s="454"/>
      <c r="FHM49" s="449"/>
      <c r="FHN49" s="453"/>
      <c r="FHO49" s="453"/>
      <c r="FHP49" s="450"/>
      <c r="FHQ49" s="454"/>
      <c r="FHR49" s="455"/>
      <c r="FHS49" s="453"/>
      <c r="FHT49" s="456"/>
      <c r="FHU49" s="453"/>
      <c r="FHV49" s="456"/>
      <c r="FHW49" s="454"/>
      <c r="FHX49" s="451"/>
      <c r="FHY49" s="454"/>
      <c r="FHZ49" s="450"/>
      <c r="FIA49" s="456"/>
      <c r="FIB49" s="456"/>
      <c r="FIC49" s="456"/>
      <c r="FID49" s="456"/>
      <c r="FIE49" s="271"/>
      <c r="FIF49" s="451"/>
      <c r="FIG49" s="454"/>
      <c r="FIH49" s="451"/>
      <c r="FII49" s="457"/>
      <c r="FIJ49" s="271"/>
      <c r="FIK49" s="451"/>
      <c r="FIL49" s="454"/>
      <c r="FIM49" s="451"/>
      <c r="FIN49" s="457"/>
      <c r="FIO49" s="451"/>
      <c r="FIP49" s="457"/>
      <c r="FIQ49" s="457"/>
      <c r="FIR49" s="457"/>
      <c r="FIS49" s="271"/>
      <c r="FIT49" s="271"/>
      <c r="FIU49" s="451"/>
      <c r="FIV49" s="454"/>
      <c r="FIW49" s="451"/>
      <c r="FIX49" s="454"/>
      <c r="FIY49" s="458"/>
      <c r="FIZ49" s="459"/>
      <c r="FJA49" s="460"/>
      <c r="FJB49" s="461"/>
      <c r="FJC49" s="462"/>
      <c r="FJD49" s="458"/>
      <c r="FJE49" s="451"/>
      <c r="FJF49" s="463"/>
      <c r="FJG49" s="451"/>
      <c r="FJH49" s="451"/>
      <c r="FJI49" s="453"/>
      <c r="FJK49" s="449"/>
      <c r="FJL49" s="449"/>
      <c r="FJM49" s="449"/>
      <c r="FJN49" s="450"/>
      <c r="FJO49" s="451"/>
      <c r="FJP49" s="451"/>
      <c r="FJQ49" s="451"/>
      <c r="FJR49" s="449"/>
      <c r="FJS49" s="452"/>
      <c r="FJT49" s="453"/>
      <c r="FJU49" s="454"/>
      <c r="FJV49" s="449"/>
      <c r="FJW49" s="453"/>
      <c r="FJX49" s="453"/>
      <c r="FJY49" s="450"/>
      <c r="FJZ49" s="454"/>
      <c r="FKA49" s="455"/>
      <c r="FKB49" s="453"/>
      <c r="FKC49" s="456"/>
      <c r="FKD49" s="453"/>
      <c r="FKE49" s="456"/>
      <c r="FKF49" s="454"/>
      <c r="FKG49" s="451"/>
      <c r="FKH49" s="454"/>
      <c r="FKI49" s="450"/>
      <c r="FKJ49" s="456"/>
      <c r="FKK49" s="456"/>
      <c r="FKL49" s="456"/>
      <c r="FKM49" s="456"/>
      <c r="FKN49" s="271"/>
      <c r="FKO49" s="451"/>
      <c r="FKP49" s="454"/>
      <c r="FKQ49" s="451"/>
      <c r="FKR49" s="457"/>
      <c r="FKS49" s="271"/>
      <c r="FKT49" s="451"/>
      <c r="FKU49" s="454"/>
      <c r="FKV49" s="451"/>
      <c r="FKW49" s="457"/>
      <c r="FKX49" s="451"/>
      <c r="FKY49" s="457"/>
      <c r="FKZ49" s="457"/>
      <c r="FLA49" s="457"/>
      <c r="FLB49" s="271"/>
      <c r="FLC49" s="271"/>
      <c r="FLD49" s="451"/>
      <c r="FLE49" s="454"/>
      <c r="FLF49" s="451"/>
      <c r="FLG49" s="454"/>
      <c r="FLH49" s="458"/>
      <c r="FLI49" s="459"/>
      <c r="FLJ49" s="460"/>
      <c r="FLK49" s="461"/>
      <c r="FLL49" s="462"/>
      <c r="FLM49" s="458"/>
      <c r="FLN49" s="451"/>
      <c r="FLO49" s="463"/>
      <c r="FLP49" s="451"/>
      <c r="FLQ49" s="451"/>
      <c r="FLR49" s="453"/>
      <c r="FLT49" s="449"/>
      <c r="FLU49" s="449"/>
      <c r="FLV49" s="449"/>
      <c r="FLW49" s="450"/>
      <c r="FLX49" s="451"/>
      <c r="FLY49" s="451"/>
      <c r="FLZ49" s="451"/>
      <c r="FMA49" s="449"/>
      <c r="FMB49" s="452"/>
      <c r="FMC49" s="453"/>
      <c r="FMD49" s="454"/>
      <c r="FME49" s="449"/>
      <c r="FMF49" s="453"/>
      <c r="FMG49" s="453"/>
      <c r="FMH49" s="450"/>
      <c r="FMI49" s="454"/>
      <c r="FMJ49" s="455"/>
      <c r="FMK49" s="453"/>
      <c r="FML49" s="456"/>
      <c r="FMM49" s="453"/>
      <c r="FMN49" s="456"/>
      <c r="FMO49" s="454"/>
      <c r="FMP49" s="451"/>
      <c r="FMQ49" s="454"/>
      <c r="FMR49" s="450"/>
      <c r="FMS49" s="456"/>
      <c r="FMT49" s="456"/>
      <c r="FMU49" s="456"/>
      <c r="FMV49" s="456"/>
      <c r="FMW49" s="271"/>
      <c r="FMX49" s="451"/>
      <c r="FMY49" s="454"/>
      <c r="FMZ49" s="451"/>
      <c r="FNA49" s="457"/>
      <c r="FNB49" s="271"/>
      <c r="FNC49" s="451"/>
      <c r="FND49" s="454"/>
      <c r="FNE49" s="451"/>
      <c r="FNF49" s="457"/>
      <c r="FNG49" s="451"/>
      <c r="FNH49" s="457"/>
      <c r="FNI49" s="457"/>
      <c r="FNJ49" s="457"/>
      <c r="FNK49" s="271"/>
      <c r="FNL49" s="271"/>
      <c r="FNM49" s="451"/>
      <c r="FNN49" s="454"/>
      <c r="FNO49" s="451"/>
      <c r="FNP49" s="454"/>
      <c r="FNQ49" s="458"/>
      <c r="FNR49" s="459"/>
      <c r="FNS49" s="460"/>
      <c r="FNT49" s="461"/>
      <c r="FNU49" s="462"/>
      <c r="FNV49" s="458"/>
      <c r="FNW49" s="451"/>
      <c r="FNX49" s="463"/>
      <c r="FNY49" s="451"/>
      <c r="FNZ49" s="451"/>
      <c r="FOA49" s="453"/>
      <c r="FOC49" s="449"/>
      <c r="FOD49" s="449"/>
      <c r="FOE49" s="449"/>
      <c r="FOF49" s="450"/>
      <c r="FOG49" s="451"/>
      <c r="FOH49" s="451"/>
      <c r="FOI49" s="451"/>
      <c r="FOJ49" s="449"/>
      <c r="FOK49" s="452"/>
      <c r="FOL49" s="453"/>
      <c r="FOM49" s="454"/>
      <c r="FON49" s="449"/>
      <c r="FOO49" s="453"/>
      <c r="FOP49" s="453"/>
      <c r="FOQ49" s="450"/>
      <c r="FOR49" s="454"/>
      <c r="FOS49" s="455"/>
      <c r="FOT49" s="453"/>
      <c r="FOU49" s="456"/>
      <c r="FOV49" s="453"/>
      <c r="FOW49" s="456"/>
      <c r="FOX49" s="454"/>
      <c r="FOY49" s="451"/>
      <c r="FOZ49" s="454"/>
      <c r="FPA49" s="450"/>
      <c r="FPB49" s="456"/>
      <c r="FPC49" s="456"/>
      <c r="FPD49" s="456"/>
      <c r="FPE49" s="456"/>
      <c r="FPF49" s="271"/>
      <c r="FPG49" s="451"/>
      <c r="FPH49" s="454"/>
      <c r="FPI49" s="451"/>
      <c r="FPJ49" s="457"/>
      <c r="FPK49" s="271"/>
      <c r="FPL49" s="451"/>
      <c r="FPM49" s="454"/>
      <c r="FPN49" s="451"/>
      <c r="FPO49" s="457"/>
      <c r="FPP49" s="451"/>
      <c r="FPQ49" s="457"/>
      <c r="FPR49" s="457"/>
      <c r="FPS49" s="457"/>
      <c r="FPT49" s="271"/>
      <c r="FPU49" s="271"/>
      <c r="FPV49" s="451"/>
      <c r="FPW49" s="454"/>
      <c r="FPX49" s="451"/>
      <c r="FPY49" s="454"/>
      <c r="FPZ49" s="458"/>
      <c r="FQA49" s="459"/>
      <c r="FQB49" s="460"/>
      <c r="FQC49" s="461"/>
      <c r="FQD49" s="462"/>
      <c r="FQE49" s="458"/>
      <c r="FQF49" s="451"/>
      <c r="FQG49" s="463"/>
      <c r="FQH49" s="451"/>
      <c r="FQI49" s="451"/>
      <c r="FQJ49" s="453"/>
      <c r="FQL49" s="449"/>
      <c r="FQM49" s="449"/>
      <c r="FQN49" s="449"/>
      <c r="FQO49" s="450"/>
      <c r="FQP49" s="451"/>
      <c r="FQQ49" s="451"/>
      <c r="FQR49" s="451"/>
      <c r="FQS49" s="449"/>
      <c r="FQT49" s="452"/>
      <c r="FQU49" s="453"/>
      <c r="FQV49" s="454"/>
      <c r="FQW49" s="449"/>
      <c r="FQX49" s="453"/>
      <c r="FQY49" s="453"/>
      <c r="FQZ49" s="450"/>
      <c r="FRA49" s="454"/>
      <c r="FRB49" s="455"/>
      <c r="FRC49" s="453"/>
      <c r="FRD49" s="456"/>
      <c r="FRE49" s="453"/>
      <c r="FRF49" s="456"/>
      <c r="FRG49" s="454"/>
      <c r="FRH49" s="451"/>
      <c r="FRI49" s="454"/>
      <c r="FRJ49" s="450"/>
      <c r="FRK49" s="456"/>
      <c r="FRL49" s="456"/>
      <c r="FRM49" s="456"/>
      <c r="FRN49" s="456"/>
      <c r="FRO49" s="271"/>
      <c r="FRP49" s="451"/>
      <c r="FRQ49" s="454"/>
      <c r="FRR49" s="451"/>
      <c r="FRS49" s="457"/>
      <c r="FRT49" s="271"/>
      <c r="FRU49" s="451"/>
      <c r="FRV49" s="454"/>
      <c r="FRW49" s="451"/>
      <c r="FRX49" s="457"/>
      <c r="FRY49" s="451"/>
      <c r="FRZ49" s="457"/>
      <c r="FSA49" s="457"/>
      <c r="FSB49" s="457"/>
      <c r="FSC49" s="271"/>
      <c r="FSD49" s="271"/>
      <c r="FSE49" s="451"/>
      <c r="FSF49" s="454"/>
      <c r="FSG49" s="451"/>
      <c r="FSH49" s="454"/>
      <c r="FSI49" s="458"/>
      <c r="FSJ49" s="459"/>
      <c r="FSK49" s="460"/>
      <c r="FSL49" s="461"/>
      <c r="FSM49" s="462"/>
      <c r="FSN49" s="458"/>
      <c r="FSO49" s="451"/>
      <c r="FSP49" s="463"/>
      <c r="FSQ49" s="451"/>
      <c r="FSR49" s="451"/>
      <c r="FSS49" s="453"/>
      <c r="FSU49" s="449"/>
      <c r="FSV49" s="449"/>
      <c r="FSW49" s="449"/>
      <c r="FSX49" s="450"/>
      <c r="FSY49" s="451"/>
      <c r="FSZ49" s="451"/>
      <c r="FTA49" s="451"/>
      <c r="FTB49" s="449"/>
      <c r="FTC49" s="452"/>
      <c r="FTD49" s="453"/>
      <c r="FTE49" s="454"/>
      <c r="FTF49" s="449"/>
      <c r="FTG49" s="453"/>
      <c r="FTH49" s="453"/>
      <c r="FTI49" s="450"/>
      <c r="FTJ49" s="454"/>
      <c r="FTK49" s="455"/>
      <c r="FTL49" s="453"/>
      <c r="FTM49" s="456"/>
      <c r="FTN49" s="453"/>
      <c r="FTO49" s="456"/>
      <c r="FTP49" s="454"/>
      <c r="FTQ49" s="451"/>
      <c r="FTR49" s="454"/>
      <c r="FTS49" s="450"/>
      <c r="FTT49" s="456"/>
      <c r="FTU49" s="456"/>
      <c r="FTV49" s="456"/>
      <c r="FTW49" s="456"/>
      <c r="FTX49" s="271"/>
      <c r="FTY49" s="451"/>
      <c r="FTZ49" s="454"/>
      <c r="FUA49" s="451"/>
      <c r="FUB49" s="457"/>
      <c r="FUC49" s="271"/>
      <c r="FUD49" s="451"/>
      <c r="FUE49" s="454"/>
      <c r="FUF49" s="451"/>
      <c r="FUG49" s="457"/>
      <c r="FUH49" s="451"/>
      <c r="FUI49" s="457"/>
      <c r="FUJ49" s="457"/>
      <c r="FUK49" s="457"/>
      <c r="FUL49" s="271"/>
      <c r="FUM49" s="271"/>
      <c r="FUN49" s="451"/>
      <c r="FUO49" s="454"/>
      <c r="FUP49" s="451"/>
      <c r="FUQ49" s="454"/>
      <c r="FUR49" s="458"/>
      <c r="FUS49" s="459"/>
      <c r="FUT49" s="460"/>
      <c r="FUU49" s="461"/>
      <c r="FUV49" s="462"/>
      <c r="FUW49" s="458"/>
      <c r="FUX49" s="451"/>
      <c r="FUY49" s="463"/>
      <c r="FUZ49" s="451"/>
      <c r="FVA49" s="451"/>
      <c r="FVB49" s="453"/>
      <c r="FVD49" s="449"/>
      <c r="FVE49" s="449"/>
      <c r="FVF49" s="449"/>
      <c r="FVG49" s="450"/>
      <c r="FVH49" s="451"/>
      <c r="FVI49" s="451"/>
      <c r="FVJ49" s="451"/>
      <c r="FVK49" s="449"/>
      <c r="FVL49" s="452"/>
      <c r="FVM49" s="453"/>
      <c r="FVN49" s="454"/>
      <c r="FVO49" s="449"/>
      <c r="FVP49" s="453"/>
      <c r="FVQ49" s="453"/>
      <c r="FVR49" s="450"/>
      <c r="FVS49" s="454"/>
      <c r="FVT49" s="455"/>
      <c r="FVU49" s="453"/>
      <c r="FVV49" s="456"/>
      <c r="FVW49" s="453"/>
      <c r="FVX49" s="456"/>
      <c r="FVY49" s="454"/>
      <c r="FVZ49" s="451"/>
      <c r="FWA49" s="454"/>
      <c r="FWB49" s="450"/>
      <c r="FWC49" s="456"/>
      <c r="FWD49" s="456"/>
      <c r="FWE49" s="456"/>
      <c r="FWF49" s="456"/>
      <c r="FWG49" s="271"/>
      <c r="FWH49" s="451"/>
      <c r="FWI49" s="454"/>
      <c r="FWJ49" s="451"/>
      <c r="FWK49" s="457"/>
      <c r="FWL49" s="271"/>
      <c r="FWM49" s="451"/>
      <c r="FWN49" s="454"/>
      <c r="FWO49" s="451"/>
      <c r="FWP49" s="457"/>
      <c r="FWQ49" s="451"/>
      <c r="FWR49" s="457"/>
      <c r="FWS49" s="457"/>
      <c r="FWT49" s="457"/>
      <c r="FWU49" s="271"/>
      <c r="FWV49" s="271"/>
      <c r="FWW49" s="451"/>
      <c r="FWX49" s="454"/>
      <c r="FWY49" s="451"/>
      <c r="FWZ49" s="454"/>
      <c r="FXA49" s="458"/>
      <c r="FXB49" s="459"/>
      <c r="FXC49" s="460"/>
      <c r="FXD49" s="461"/>
      <c r="FXE49" s="462"/>
      <c r="FXF49" s="458"/>
      <c r="FXG49" s="451"/>
      <c r="FXH49" s="463"/>
      <c r="FXI49" s="451"/>
      <c r="FXJ49" s="451"/>
      <c r="FXK49" s="453"/>
      <c r="FXM49" s="449"/>
      <c r="FXN49" s="449"/>
      <c r="FXO49" s="449"/>
      <c r="FXP49" s="450"/>
      <c r="FXQ49" s="451"/>
      <c r="FXR49" s="451"/>
      <c r="FXS49" s="451"/>
      <c r="FXT49" s="449"/>
      <c r="FXU49" s="452"/>
      <c r="FXV49" s="453"/>
      <c r="FXW49" s="454"/>
      <c r="FXX49" s="449"/>
      <c r="FXY49" s="453"/>
      <c r="FXZ49" s="453"/>
      <c r="FYA49" s="450"/>
      <c r="FYB49" s="454"/>
      <c r="FYC49" s="455"/>
      <c r="FYD49" s="453"/>
      <c r="FYE49" s="456"/>
      <c r="FYF49" s="453"/>
      <c r="FYG49" s="456"/>
      <c r="FYH49" s="454"/>
      <c r="FYI49" s="451"/>
      <c r="FYJ49" s="454"/>
      <c r="FYK49" s="450"/>
      <c r="FYL49" s="456"/>
      <c r="FYM49" s="456"/>
      <c r="FYN49" s="456"/>
      <c r="FYO49" s="456"/>
      <c r="FYP49" s="271"/>
      <c r="FYQ49" s="451"/>
      <c r="FYR49" s="454"/>
      <c r="FYS49" s="451"/>
      <c r="FYT49" s="457"/>
      <c r="FYU49" s="271"/>
      <c r="FYV49" s="451"/>
      <c r="FYW49" s="454"/>
      <c r="FYX49" s="451"/>
      <c r="FYY49" s="457"/>
      <c r="FYZ49" s="451"/>
      <c r="FZA49" s="457"/>
      <c r="FZB49" s="457"/>
      <c r="FZC49" s="457"/>
      <c r="FZD49" s="271"/>
      <c r="FZE49" s="271"/>
      <c r="FZF49" s="451"/>
      <c r="FZG49" s="454"/>
      <c r="FZH49" s="451"/>
      <c r="FZI49" s="454"/>
      <c r="FZJ49" s="458"/>
      <c r="FZK49" s="459"/>
      <c r="FZL49" s="460"/>
      <c r="FZM49" s="461"/>
      <c r="FZN49" s="462"/>
      <c r="FZO49" s="458"/>
      <c r="FZP49" s="451"/>
      <c r="FZQ49" s="463"/>
      <c r="FZR49" s="451"/>
      <c r="FZS49" s="451"/>
      <c r="FZT49" s="453"/>
      <c r="FZV49" s="449"/>
      <c r="FZW49" s="449"/>
      <c r="FZX49" s="449"/>
      <c r="FZY49" s="450"/>
      <c r="FZZ49" s="451"/>
      <c r="GAA49" s="451"/>
      <c r="GAB49" s="451"/>
      <c r="GAC49" s="449"/>
      <c r="GAD49" s="452"/>
      <c r="GAE49" s="453"/>
      <c r="GAF49" s="454"/>
      <c r="GAG49" s="449"/>
      <c r="GAH49" s="453"/>
      <c r="GAI49" s="453"/>
      <c r="GAJ49" s="450"/>
      <c r="GAK49" s="454"/>
      <c r="GAL49" s="455"/>
      <c r="GAM49" s="453"/>
      <c r="GAN49" s="456"/>
      <c r="GAO49" s="453"/>
      <c r="GAP49" s="456"/>
      <c r="GAQ49" s="454"/>
      <c r="GAR49" s="451"/>
      <c r="GAS49" s="454"/>
      <c r="GAT49" s="450"/>
      <c r="GAU49" s="456"/>
      <c r="GAV49" s="456"/>
      <c r="GAW49" s="456"/>
      <c r="GAX49" s="456"/>
      <c r="GAY49" s="271"/>
      <c r="GAZ49" s="451"/>
      <c r="GBA49" s="454"/>
      <c r="GBB49" s="451"/>
      <c r="GBC49" s="457"/>
      <c r="GBD49" s="271"/>
      <c r="GBE49" s="451"/>
      <c r="GBF49" s="454"/>
      <c r="GBG49" s="451"/>
      <c r="GBH49" s="457"/>
      <c r="GBI49" s="451"/>
      <c r="GBJ49" s="457"/>
      <c r="GBK49" s="457"/>
      <c r="GBL49" s="457"/>
      <c r="GBM49" s="271"/>
      <c r="GBN49" s="271"/>
      <c r="GBO49" s="451"/>
      <c r="GBP49" s="454"/>
      <c r="GBQ49" s="451"/>
      <c r="GBR49" s="454"/>
      <c r="GBS49" s="458"/>
      <c r="GBT49" s="459"/>
      <c r="GBU49" s="460"/>
      <c r="GBV49" s="461"/>
      <c r="GBW49" s="462"/>
      <c r="GBX49" s="458"/>
      <c r="GBY49" s="451"/>
      <c r="GBZ49" s="463"/>
      <c r="GCA49" s="451"/>
      <c r="GCB49" s="451"/>
      <c r="GCC49" s="453"/>
      <c r="GCE49" s="449"/>
      <c r="GCF49" s="449"/>
      <c r="GCG49" s="449"/>
      <c r="GCH49" s="450"/>
      <c r="GCI49" s="451"/>
      <c r="GCJ49" s="451"/>
      <c r="GCK49" s="451"/>
      <c r="GCL49" s="449"/>
      <c r="GCM49" s="452"/>
      <c r="GCN49" s="453"/>
      <c r="GCO49" s="454"/>
      <c r="GCP49" s="449"/>
      <c r="GCQ49" s="453"/>
      <c r="GCR49" s="453"/>
      <c r="GCS49" s="450"/>
      <c r="GCT49" s="454"/>
      <c r="GCU49" s="455"/>
      <c r="GCV49" s="453"/>
      <c r="GCW49" s="456"/>
      <c r="GCX49" s="453"/>
      <c r="GCY49" s="456"/>
      <c r="GCZ49" s="454"/>
      <c r="GDA49" s="451"/>
      <c r="GDB49" s="454"/>
      <c r="GDC49" s="450"/>
      <c r="GDD49" s="456"/>
      <c r="GDE49" s="456"/>
      <c r="GDF49" s="456"/>
      <c r="GDG49" s="456"/>
      <c r="GDH49" s="271"/>
      <c r="GDI49" s="451"/>
      <c r="GDJ49" s="454"/>
      <c r="GDK49" s="451"/>
      <c r="GDL49" s="457"/>
      <c r="GDM49" s="271"/>
      <c r="GDN49" s="451"/>
      <c r="GDO49" s="454"/>
      <c r="GDP49" s="451"/>
      <c r="GDQ49" s="457"/>
      <c r="GDR49" s="451"/>
      <c r="GDS49" s="457"/>
      <c r="GDT49" s="457"/>
      <c r="GDU49" s="457"/>
      <c r="GDV49" s="271"/>
      <c r="GDW49" s="271"/>
      <c r="GDX49" s="451"/>
      <c r="GDY49" s="454"/>
      <c r="GDZ49" s="451"/>
      <c r="GEA49" s="454"/>
      <c r="GEB49" s="458"/>
      <c r="GEC49" s="459"/>
      <c r="GED49" s="460"/>
      <c r="GEE49" s="461"/>
      <c r="GEF49" s="462"/>
      <c r="GEG49" s="458"/>
      <c r="GEH49" s="451"/>
      <c r="GEI49" s="463"/>
      <c r="GEJ49" s="451"/>
      <c r="GEK49" s="451"/>
      <c r="GEL49" s="453"/>
      <c r="GEN49" s="449"/>
      <c r="GEO49" s="449"/>
      <c r="GEP49" s="449"/>
      <c r="GEQ49" s="450"/>
      <c r="GER49" s="451"/>
      <c r="GES49" s="451"/>
      <c r="GET49" s="451"/>
      <c r="GEU49" s="449"/>
      <c r="GEV49" s="452"/>
      <c r="GEW49" s="453"/>
      <c r="GEX49" s="454"/>
      <c r="GEY49" s="449"/>
      <c r="GEZ49" s="453"/>
      <c r="GFA49" s="453"/>
      <c r="GFB49" s="450"/>
      <c r="GFC49" s="454"/>
      <c r="GFD49" s="455"/>
      <c r="GFE49" s="453"/>
      <c r="GFF49" s="456"/>
      <c r="GFG49" s="453"/>
      <c r="GFH49" s="456"/>
      <c r="GFI49" s="454"/>
      <c r="GFJ49" s="451"/>
      <c r="GFK49" s="454"/>
      <c r="GFL49" s="450"/>
      <c r="GFM49" s="456"/>
      <c r="GFN49" s="456"/>
      <c r="GFO49" s="456"/>
      <c r="GFP49" s="456"/>
      <c r="GFQ49" s="271"/>
      <c r="GFR49" s="451"/>
      <c r="GFS49" s="454"/>
      <c r="GFT49" s="451"/>
      <c r="GFU49" s="457"/>
      <c r="GFV49" s="271"/>
      <c r="GFW49" s="451"/>
      <c r="GFX49" s="454"/>
      <c r="GFY49" s="451"/>
      <c r="GFZ49" s="457"/>
      <c r="GGA49" s="451"/>
      <c r="GGB49" s="457"/>
      <c r="GGC49" s="457"/>
      <c r="GGD49" s="457"/>
      <c r="GGE49" s="271"/>
      <c r="GGF49" s="271"/>
      <c r="GGG49" s="451"/>
      <c r="GGH49" s="454"/>
      <c r="GGI49" s="451"/>
      <c r="GGJ49" s="454"/>
      <c r="GGK49" s="458"/>
      <c r="GGL49" s="459"/>
      <c r="GGM49" s="460"/>
      <c r="GGN49" s="461"/>
      <c r="GGO49" s="462"/>
      <c r="GGP49" s="458"/>
      <c r="GGQ49" s="451"/>
      <c r="GGR49" s="463"/>
      <c r="GGS49" s="451"/>
      <c r="GGT49" s="451"/>
      <c r="GGU49" s="453"/>
      <c r="GGW49" s="449"/>
      <c r="GGX49" s="449"/>
      <c r="GGY49" s="449"/>
      <c r="GGZ49" s="450"/>
      <c r="GHA49" s="451"/>
      <c r="GHB49" s="451"/>
      <c r="GHC49" s="451"/>
      <c r="GHD49" s="449"/>
      <c r="GHE49" s="452"/>
      <c r="GHF49" s="453"/>
      <c r="GHG49" s="454"/>
      <c r="GHH49" s="449"/>
      <c r="GHI49" s="453"/>
      <c r="GHJ49" s="453"/>
      <c r="GHK49" s="450"/>
      <c r="GHL49" s="454"/>
      <c r="GHM49" s="455"/>
      <c r="GHN49" s="453"/>
      <c r="GHO49" s="456"/>
      <c r="GHP49" s="453"/>
      <c r="GHQ49" s="456"/>
      <c r="GHR49" s="454"/>
      <c r="GHS49" s="451"/>
      <c r="GHT49" s="454"/>
      <c r="GHU49" s="450"/>
      <c r="GHV49" s="456"/>
      <c r="GHW49" s="456"/>
      <c r="GHX49" s="456"/>
      <c r="GHY49" s="456"/>
      <c r="GHZ49" s="271"/>
      <c r="GIA49" s="451"/>
      <c r="GIB49" s="454"/>
      <c r="GIC49" s="451"/>
      <c r="GID49" s="457"/>
      <c r="GIE49" s="271"/>
      <c r="GIF49" s="451"/>
      <c r="GIG49" s="454"/>
      <c r="GIH49" s="451"/>
      <c r="GII49" s="457"/>
      <c r="GIJ49" s="451"/>
      <c r="GIK49" s="457"/>
      <c r="GIL49" s="457"/>
      <c r="GIM49" s="457"/>
      <c r="GIN49" s="271"/>
      <c r="GIO49" s="271"/>
      <c r="GIP49" s="451"/>
      <c r="GIQ49" s="454"/>
      <c r="GIR49" s="451"/>
      <c r="GIS49" s="454"/>
      <c r="GIT49" s="458"/>
      <c r="GIU49" s="459"/>
      <c r="GIV49" s="460"/>
      <c r="GIW49" s="461"/>
      <c r="GIX49" s="462"/>
      <c r="GIY49" s="458"/>
      <c r="GIZ49" s="451"/>
      <c r="GJA49" s="463"/>
      <c r="GJB49" s="451"/>
      <c r="GJC49" s="451"/>
      <c r="GJD49" s="453"/>
      <c r="GJF49" s="449"/>
      <c r="GJG49" s="449"/>
      <c r="GJH49" s="449"/>
      <c r="GJI49" s="450"/>
      <c r="GJJ49" s="451"/>
      <c r="GJK49" s="451"/>
      <c r="GJL49" s="451"/>
      <c r="GJM49" s="449"/>
      <c r="GJN49" s="452"/>
      <c r="GJO49" s="453"/>
      <c r="GJP49" s="454"/>
      <c r="GJQ49" s="449"/>
      <c r="GJR49" s="453"/>
      <c r="GJS49" s="453"/>
      <c r="GJT49" s="450"/>
      <c r="GJU49" s="454"/>
      <c r="GJV49" s="455"/>
      <c r="GJW49" s="453"/>
      <c r="GJX49" s="456"/>
      <c r="GJY49" s="453"/>
      <c r="GJZ49" s="456"/>
      <c r="GKA49" s="454"/>
      <c r="GKB49" s="451"/>
      <c r="GKC49" s="454"/>
      <c r="GKD49" s="450"/>
      <c r="GKE49" s="456"/>
      <c r="GKF49" s="456"/>
      <c r="GKG49" s="456"/>
      <c r="GKH49" s="456"/>
      <c r="GKI49" s="271"/>
      <c r="GKJ49" s="451"/>
      <c r="GKK49" s="454"/>
      <c r="GKL49" s="451"/>
      <c r="GKM49" s="457"/>
      <c r="GKN49" s="271"/>
      <c r="GKO49" s="451"/>
      <c r="GKP49" s="454"/>
      <c r="GKQ49" s="451"/>
      <c r="GKR49" s="457"/>
      <c r="GKS49" s="451"/>
      <c r="GKT49" s="457"/>
      <c r="GKU49" s="457"/>
      <c r="GKV49" s="457"/>
      <c r="GKW49" s="271"/>
      <c r="GKX49" s="271"/>
      <c r="GKY49" s="451"/>
      <c r="GKZ49" s="454"/>
      <c r="GLA49" s="451"/>
      <c r="GLB49" s="454"/>
      <c r="GLC49" s="458"/>
      <c r="GLD49" s="459"/>
      <c r="GLE49" s="460"/>
      <c r="GLF49" s="461"/>
      <c r="GLG49" s="462"/>
      <c r="GLH49" s="458"/>
      <c r="GLI49" s="451"/>
      <c r="GLJ49" s="463"/>
      <c r="GLK49" s="451"/>
      <c r="GLL49" s="451"/>
      <c r="GLM49" s="453"/>
      <c r="GLO49" s="449"/>
      <c r="GLP49" s="449"/>
      <c r="GLQ49" s="449"/>
      <c r="GLR49" s="450"/>
      <c r="GLS49" s="451"/>
      <c r="GLT49" s="451"/>
      <c r="GLU49" s="451"/>
      <c r="GLV49" s="449"/>
      <c r="GLW49" s="452"/>
      <c r="GLX49" s="453"/>
      <c r="GLY49" s="454"/>
      <c r="GLZ49" s="449"/>
      <c r="GMA49" s="453"/>
      <c r="GMB49" s="453"/>
      <c r="GMC49" s="450"/>
      <c r="GMD49" s="454"/>
      <c r="GME49" s="455"/>
      <c r="GMF49" s="453"/>
      <c r="GMG49" s="456"/>
      <c r="GMH49" s="453"/>
      <c r="GMI49" s="456"/>
      <c r="GMJ49" s="454"/>
      <c r="GMK49" s="451"/>
      <c r="GML49" s="454"/>
      <c r="GMM49" s="450"/>
      <c r="GMN49" s="456"/>
      <c r="GMO49" s="456"/>
      <c r="GMP49" s="456"/>
      <c r="GMQ49" s="456"/>
      <c r="GMR49" s="271"/>
      <c r="GMS49" s="451"/>
      <c r="GMT49" s="454"/>
      <c r="GMU49" s="451"/>
      <c r="GMV49" s="457"/>
      <c r="GMW49" s="271"/>
      <c r="GMX49" s="451"/>
      <c r="GMY49" s="454"/>
      <c r="GMZ49" s="451"/>
      <c r="GNA49" s="457"/>
      <c r="GNB49" s="451"/>
      <c r="GNC49" s="457"/>
      <c r="GND49" s="457"/>
      <c r="GNE49" s="457"/>
      <c r="GNF49" s="271"/>
      <c r="GNG49" s="271"/>
      <c r="GNH49" s="451"/>
      <c r="GNI49" s="454"/>
      <c r="GNJ49" s="451"/>
      <c r="GNK49" s="454"/>
      <c r="GNL49" s="458"/>
      <c r="GNM49" s="459"/>
      <c r="GNN49" s="460"/>
      <c r="GNO49" s="461"/>
      <c r="GNP49" s="462"/>
      <c r="GNQ49" s="458"/>
      <c r="GNR49" s="451"/>
      <c r="GNS49" s="463"/>
      <c r="GNT49" s="451"/>
      <c r="GNU49" s="451"/>
      <c r="GNV49" s="453"/>
      <c r="GNX49" s="449"/>
      <c r="GNY49" s="449"/>
      <c r="GNZ49" s="449"/>
      <c r="GOA49" s="450"/>
      <c r="GOB49" s="451"/>
      <c r="GOC49" s="451"/>
      <c r="GOD49" s="451"/>
      <c r="GOE49" s="449"/>
      <c r="GOF49" s="452"/>
      <c r="GOG49" s="453"/>
      <c r="GOH49" s="454"/>
      <c r="GOI49" s="449"/>
      <c r="GOJ49" s="453"/>
      <c r="GOK49" s="453"/>
      <c r="GOL49" s="450"/>
      <c r="GOM49" s="454"/>
      <c r="GON49" s="455"/>
      <c r="GOO49" s="453"/>
      <c r="GOP49" s="456"/>
      <c r="GOQ49" s="453"/>
      <c r="GOR49" s="456"/>
      <c r="GOS49" s="454"/>
      <c r="GOT49" s="451"/>
      <c r="GOU49" s="454"/>
      <c r="GOV49" s="450"/>
      <c r="GOW49" s="456"/>
      <c r="GOX49" s="456"/>
      <c r="GOY49" s="456"/>
      <c r="GOZ49" s="456"/>
      <c r="GPA49" s="271"/>
      <c r="GPB49" s="451"/>
      <c r="GPC49" s="454"/>
      <c r="GPD49" s="451"/>
      <c r="GPE49" s="457"/>
      <c r="GPF49" s="271"/>
      <c r="GPG49" s="451"/>
      <c r="GPH49" s="454"/>
      <c r="GPI49" s="451"/>
      <c r="GPJ49" s="457"/>
      <c r="GPK49" s="451"/>
      <c r="GPL49" s="457"/>
      <c r="GPM49" s="457"/>
      <c r="GPN49" s="457"/>
      <c r="GPO49" s="271"/>
      <c r="GPP49" s="271"/>
      <c r="GPQ49" s="451"/>
      <c r="GPR49" s="454"/>
      <c r="GPS49" s="451"/>
      <c r="GPT49" s="454"/>
      <c r="GPU49" s="458"/>
      <c r="GPV49" s="459"/>
      <c r="GPW49" s="460"/>
      <c r="GPX49" s="461"/>
      <c r="GPY49" s="462"/>
      <c r="GPZ49" s="458"/>
      <c r="GQA49" s="451"/>
      <c r="GQB49" s="463"/>
      <c r="GQC49" s="451"/>
      <c r="GQD49" s="451"/>
      <c r="GQE49" s="453"/>
      <c r="GQG49" s="449"/>
      <c r="GQH49" s="449"/>
      <c r="GQI49" s="449"/>
      <c r="GQJ49" s="450"/>
      <c r="GQK49" s="451"/>
      <c r="GQL49" s="451"/>
      <c r="GQM49" s="451"/>
      <c r="GQN49" s="449"/>
      <c r="GQO49" s="452"/>
      <c r="GQP49" s="453"/>
      <c r="GQQ49" s="454"/>
      <c r="GQR49" s="449"/>
      <c r="GQS49" s="453"/>
      <c r="GQT49" s="453"/>
      <c r="GQU49" s="450"/>
      <c r="GQV49" s="454"/>
      <c r="GQW49" s="455"/>
      <c r="GQX49" s="453"/>
      <c r="GQY49" s="456"/>
      <c r="GQZ49" s="453"/>
      <c r="GRA49" s="456"/>
      <c r="GRB49" s="454"/>
      <c r="GRC49" s="451"/>
      <c r="GRD49" s="454"/>
      <c r="GRE49" s="450"/>
      <c r="GRF49" s="456"/>
      <c r="GRG49" s="456"/>
      <c r="GRH49" s="456"/>
      <c r="GRI49" s="456"/>
      <c r="GRJ49" s="271"/>
      <c r="GRK49" s="451"/>
      <c r="GRL49" s="454"/>
      <c r="GRM49" s="451"/>
      <c r="GRN49" s="457"/>
      <c r="GRO49" s="271"/>
      <c r="GRP49" s="451"/>
      <c r="GRQ49" s="454"/>
      <c r="GRR49" s="451"/>
      <c r="GRS49" s="457"/>
      <c r="GRT49" s="451"/>
      <c r="GRU49" s="457"/>
      <c r="GRV49" s="457"/>
      <c r="GRW49" s="457"/>
      <c r="GRX49" s="271"/>
      <c r="GRY49" s="271"/>
      <c r="GRZ49" s="451"/>
      <c r="GSA49" s="454"/>
      <c r="GSB49" s="451"/>
      <c r="GSC49" s="454"/>
      <c r="GSD49" s="458"/>
      <c r="GSE49" s="459"/>
      <c r="GSF49" s="460"/>
      <c r="GSG49" s="461"/>
      <c r="GSH49" s="462"/>
      <c r="GSI49" s="458"/>
      <c r="GSJ49" s="451"/>
      <c r="GSK49" s="463"/>
      <c r="GSL49" s="451"/>
      <c r="GSM49" s="451"/>
      <c r="GSN49" s="453"/>
      <c r="GSP49" s="449"/>
      <c r="GSQ49" s="449"/>
      <c r="GSR49" s="449"/>
      <c r="GSS49" s="450"/>
      <c r="GST49" s="451"/>
      <c r="GSU49" s="451"/>
      <c r="GSV49" s="451"/>
      <c r="GSW49" s="449"/>
      <c r="GSX49" s="452"/>
      <c r="GSY49" s="453"/>
      <c r="GSZ49" s="454"/>
      <c r="GTA49" s="449"/>
      <c r="GTB49" s="453"/>
      <c r="GTC49" s="453"/>
      <c r="GTD49" s="450"/>
      <c r="GTE49" s="454"/>
      <c r="GTF49" s="455"/>
      <c r="GTG49" s="453"/>
      <c r="GTH49" s="456"/>
      <c r="GTI49" s="453"/>
      <c r="GTJ49" s="456"/>
      <c r="GTK49" s="454"/>
      <c r="GTL49" s="451"/>
      <c r="GTM49" s="454"/>
      <c r="GTN49" s="450"/>
      <c r="GTO49" s="456"/>
      <c r="GTP49" s="456"/>
      <c r="GTQ49" s="456"/>
      <c r="GTR49" s="456"/>
      <c r="GTS49" s="271"/>
      <c r="GTT49" s="451"/>
      <c r="GTU49" s="454"/>
      <c r="GTV49" s="451"/>
      <c r="GTW49" s="457"/>
      <c r="GTX49" s="271"/>
      <c r="GTY49" s="451"/>
      <c r="GTZ49" s="454"/>
      <c r="GUA49" s="451"/>
      <c r="GUB49" s="457"/>
      <c r="GUC49" s="451"/>
      <c r="GUD49" s="457"/>
      <c r="GUE49" s="457"/>
      <c r="GUF49" s="457"/>
      <c r="GUG49" s="271"/>
      <c r="GUH49" s="271"/>
      <c r="GUI49" s="451"/>
      <c r="GUJ49" s="454"/>
      <c r="GUK49" s="451"/>
      <c r="GUL49" s="454"/>
      <c r="GUM49" s="458"/>
      <c r="GUN49" s="459"/>
      <c r="GUO49" s="460"/>
      <c r="GUP49" s="461"/>
      <c r="GUQ49" s="462"/>
      <c r="GUR49" s="458"/>
      <c r="GUS49" s="451"/>
      <c r="GUT49" s="463"/>
      <c r="GUU49" s="451"/>
      <c r="GUV49" s="451"/>
      <c r="GUW49" s="453"/>
      <c r="GUY49" s="449"/>
      <c r="GUZ49" s="449"/>
      <c r="GVA49" s="449"/>
      <c r="GVB49" s="450"/>
      <c r="GVC49" s="451"/>
      <c r="GVD49" s="451"/>
      <c r="GVE49" s="451"/>
      <c r="GVF49" s="449"/>
      <c r="GVG49" s="452"/>
      <c r="GVH49" s="453"/>
      <c r="GVI49" s="454"/>
      <c r="GVJ49" s="449"/>
      <c r="GVK49" s="453"/>
      <c r="GVL49" s="453"/>
      <c r="GVM49" s="450"/>
      <c r="GVN49" s="454"/>
      <c r="GVO49" s="455"/>
      <c r="GVP49" s="453"/>
      <c r="GVQ49" s="456"/>
      <c r="GVR49" s="453"/>
      <c r="GVS49" s="456"/>
      <c r="GVT49" s="454"/>
      <c r="GVU49" s="451"/>
      <c r="GVV49" s="454"/>
      <c r="GVW49" s="450"/>
      <c r="GVX49" s="456"/>
      <c r="GVY49" s="456"/>
      <c r="GVZ49" s="456"/>
      <c r="GWA49" s="456"/>
      <c r="GWB49" s="271"/>
      <c r="GWC49" s="451"/>
      <c r="GWD49" s="454"/>
      <c r="GWE49" s="451"/>
      <c r="GWF49" s="457"/>
      <c r="GWG49" s="271"/>
      <c r="GWH49" s="451"/>
      <c r="GWI49" s="454"/>
      <c r="GWJ49" s="451"/>
      <c r="GWK49" s="457"/>
      <c r="GWL49" s="451"/>
      <c r="GWM49" s="457"/>
      <c r="GWN49" s="457"/>
      <c r="GWO49" s="457"/>
      <c r="GWP49" s="271"/>
      <c r="GWQ49" s="271"/>
      <c r="GWR49" s="451"/>
      <c r="GWS49" s="454"/>
      <c r="GWT49" s="451"/>
      <c r="GWU49" s="454"/>
      <c r="GWV49" s="458"/>
      <c r="GWW49" s="459"/>
      <c r="GWX49" s="460"/>
      <c r="GWY49" s="461"/>
      <c r="GWZ49" s="462"/>
      <c r="GXA49" s="458"/>
      <c r="GXB49" s="451"/>
      <c r="GXC49" s="463"/>
      <c r="GXD49" s="451"/>
      <c r="GXE49" s="451"/>
      <c r="GXF49" s="453"/>
      <c r="GXH49" s="449"/>
      <c r="GXI49" s="449"/>
      <c r="GXJ49" s="449"/>
      <c r="GXK49" s="450"/>
      <c r="GXL49" s="451"/>
      <c r="GXM49" s="451"/>
      <c r="GXN49" s="451"/>
      <c r="GXO49" s="449"/>
      <c r="GXP49" s="452"/>
      <c r="GXQ49" s="453"/>
      <c r="GXR49" s="454"/>
      <c r="GXS49" s="449"/>
      <c r="GXT49" s="453"/>
      <c r="GXU49" s="453"/>
      <c r="GXV49" s="450"/>
      <c r="GXW49" s="454"/>
      <c r="GXX49" s="455"/>
      <c r="GXY49" s="453"/>
      <c r="GXZ49" s="456"/>
      <c r="GYA49" s="453"/>
      <c r="GYB49" s="456"/>
      <c r="GYC49" s="454"/>
      <c r="GYD49" s="451"/>
      <c r="GYE49" s="454"/>
      <c r="GYF49" s="450"/>
      <c r="GYG49" s="456"/>
      <c r="GYH49" s="456"/>
      <c r="GYI49" s="456"/>
      <c r="GYJ49" s="456"/>
      <c r="GYK49" s="271"/>
      <c r="GYL49" s="451"/>
      <c r="GYM49" s="454"/>
      <c r="GYN49" s="451"/>
      <c r="GYO49" s="457"/>
      <c r="GYP49" s="271"/>
      <c r="GYQ49" s="451"/>
      <c r="GYR49" s="454"/>
      <c r="GYS49" s="451"/>
      <c r="GYT49" s="457"/>
      <c r="GYU49" s="451"/>
      <c r="GYV49" s="457"/>
      <c r="GYW49" s="457"/>
      <c r="GYX49" s="457"/>
      <c r="GYY49" s="271"/>
      <c r="GYZ49" s="271"/>
      <c r="GZA49" s="451"/>
      <c r="GZB49" s="454"/>
      <c r="GZC49" s="451"/>
      <c r="GZD49" s="454"/>
      <c r="GZE49" s="458"/>
      <c r="GZF49" s="459"/>
      <c r="GZG49" s="460"/>
      <c r="GZH49" s="461"/>
      <c r="GZI49" s="462"/>
      <c r="GZJ49" s="458"/>
      <c r="GZK49" s="451"/>
      <c r="GZL49" s="463"/>
      <c r="GZM49" s="451"/>
      <c r="GZN49" s="451"/>
      <c r="GZO49" s="453"/>
      <c r="GZQ49" s="449"/>
      <c r="GZR49" s="449"/>
      <c r="GZS49" s="449"/>
      <c r="GZT49" s="450"/>
      <c r="GZU49" s="451"/>
      <c r="GZV49" s="451"/>
      <c r="GZW49" s="451"/>
      <c r="GZX49" s="449"/>
      <c r="GZY49" s="452"/>
      <c r="GZZ49" s="453"/>
      <c r="HAA49" s="454"/>
      <c r="HAB49" s="449"/>
      <c r="HAC49" s="453"/>
      <c r="HAD49" s="453"/>
      <c r="HAE49" s="450"/>
      <c r="HAF49" s="454"/>
      <c r="HAG49" s="455"/>
      <c r="HAH49" s="453"/>
      <c r="HAI49" s="456"/>
      <c r="HAJ49" s="453"/>
      <c r="HAK49" s="456"/>
      <c r="HAL49" s="454"/>
      <c r="HAM49" s="451"/>
      <c r="HAN49" s="454"/>
      <c r="HAO49" s="450"/>
      <c r="HAP49" s="456"/>
      <c r="HAQ49" s="456"/>
      <c r="HAR49" s="456"/>
      <c r="HAS49" s="456"/>
      <c r="HAT49" s="271"/>
      <c r="HAU49" s="451"/>
      <c r="HAV49" s="454"/>
      <c r="HAW49" s="451"/>
      <c r="HAX49" s="457"/>
      <c r="HAY49" s="271"/>
      <c r="HAZ49" s="451"/>
      <c r="HBA49" s="454"/>
      <c r="HBB49" s="451"/>
      <c r="HBC49" s="457"/>
      <c r="HBD49" s="451"/>
      <c r="HBE49" s="457"/>
      <c r="HBF49" s="457"/>
      <c r="HBG49" s="457"/>
      <c r="HBH49" s="271"/>
      <c r="HBI49" s="271"/>
      <c r="HBJ49" s="451"/>
      <c r="HBK49" s="454"/>
      <c r="HBL49" s="451"/>
      <c r="HBM49" s="454"/>
      <c r="HBN49" s="458"/>
      <c r="HBO49" s="459"/>
      <c r="HBP49" s="460"/>
      <c r="HBQ49" s="461"/>
      <c r="HBR49" s="462"/>
      <c r="HBS49" s="458"/>
      <c r="HBT49" s="451"/>
      <c r="HBU49" s="463"/>
      <c r="HBV49" s="451"/>
      <c r="HBW49" s="451"/>
      <c r="HBX49" s="453"/>
      <c r="HBZ49" s="449"/>
      <c r="HCA49" s="449"/>
      <c r="HCB49" s="449"/>
      <c r="HCC49" s="450"/>
      <c r="HCD49" s="451"/>
      <c r="HCE49" s="451"/>
      <c r="HCF49" s="451"/>
      <c r="HCG49" s="449"/>
      <c r="HCH49" s="452"/>
      <c r="HCI49" s="453"/>
      <c r="HCJ49" s="454"/>
      <c r="HCK49" s="449"/>
      <c r="HCL49" s="453"/>
      <c r="HCM49" s="453"/>
      <c r="HCN49" s="450"/>
      <c r="HCO49" s="454"/>
      <c r="HCP49" s="455"/>
      <c r="HCQ49" s="453"/>
      <c r="HCR49" s="456"/>
      <c r="HCS49" s="453"/>
      <c r="HCT49" s="456"/>
      <c r="HCU49" s="454"/>
      <c r="HCV49" s="451"/>
      <c r="HCW49" s="454"/>
      <c r="HCX49" s="450"/>
      <c r="HCY49" s="456"/>
      <c r="HCZ49" s="456"/>
      <c r="HDA49" s="456"/>
      <c r="HDB49" s="456"/>
      <c r="HDC49" s="271"/>
      <c r="HDD49" s="451"/>
      <c r="HDE49" s="454"/>
      <c r="HDF49" s="451"/>
      <c r="HDG49" s="457"/>
      <c r="HDH49" s="271"/>
      <c r="HDI49" s="451"/>
      <c r="HDJ49" s="454"/>
      <c r="HDK49" s="451"/>
      <c r="HDL49" s="457"/>
      <c r="HDM49" s="451"/>
      <c r="HDN49" s="457"/>
      <c r="HDO49" s="457"/>
      <c r="HDP49" s="457"/>
      <c r="HDQ49" s="271"/>
      <c r="HDR49" s="271"/>
      <c r="HDS49" s="451"/>
      <c r="HDT49" s="454"/>
      <c r="HDU49" s="451"/>
      <c r="HDV49" s="454"/>
      <c r="HDW49" s="458"/>
      <c r="HDX49" s="459"/>
      <c r="HDY49" s="460"/>
      <c r="HDZ49" s="461"/>
      <c r="HEA49" s="462"/>
      <c r="HEB49" s="458"/>
      <c r="HEC49" s="451"/>
      <c r="HED49" s="463"/>
      <c r="HEE49" s="451"/>
      <c r="HEF49" s="451"/>
      <c r="HEG49" s="453"/>
      <c r="HEI49" s="449"/>
      <c r="HEJ49" s="449"/>
      <c r="HEK49" s="449"/>
      <c r="HEL49" s="450"/>
      <c r="HEM49" s="451"/>
      <c r="HEN49" s="451"/>
      <c r="HEO49" s="451"/>
      <c r="HEP49" s="449"/>
      <c r="HEQ49" s="452"/>
      <c r="HER49" s="453"/>
      <c r="HES49" s="454"/>
      <c r="HET49" s="449"/>
      <c r="HEU49" s="453"/>
      <c r="HEV49" s="453"/>
      <c r="HEW49" s="450"/>
      <c r="HEX49" s="454"/>
      <c r="HEY49" s="455"/>
      <c r="HEZ49" s="453"/>
      <c r="HFA49" s="456"/>
      <c r="HFB49" s="453"/>
      <c r="HFC49" s="456"/>
      <c r="HFD49" s="454"/>
      <c r="HFE49" s="451"/>
      <c r="HFF49" s="454"/>
      <c r="HFG49" s="450"/>
      <c r="HFH49" s="456"/>
      <c r="HFI49" s="456"/>
      <c r="HFJ49" s="456"/>
      <c r="HFK49" s="456"/>
      <c r="HFL49" s="271"/>
      <c r="HFM49" s="451"/>
      <c r="HFN49" s="454"/>
      <c r="HFO49" s="451"/>
      <c r="HFP49" s="457"/>
      <c r="HFQ49" s="271"/>
      <c r="HFR49" s="451"/>
      <c r="HFS49" s="454"/>
      <c r="HFT49" s="451"/>
      <c r="HFU49" s="457"/>
      <c r="HFV49" s="451"/>
      <c r="HFW49" s="457"/>
      <c r="HFX49" s="457"/>
      <c r="HFY49" s="457"/>
      <c r="HFZ49" s="271"/>
      <c r="HGA49" s="271"/>
      <c r="HGB49" s="451"/>
      <c r="HGC49" s="454"/>
      <c r="HGD49" s="451"/>
      <c r="HGE49" s="454"/>
      <c r="HGF49" s="458"/>
      <c r="HGG49" s="459"/>
      <c r="HGH49" s="460"/>
      <c r="HGI49" s="461"/>
      <c r="HGJ49" s="462"/>
      <c r="HGK49" s="458"/>
      <c r="HGL49" s="451"/>
      <c r="HGM49" s="463"/>
      <c r="HGN49" s="451"/>
      <c r="HGO49" s="451"/>
      <c r="HGP49" s="453"/>
      <c r="HGR49" s="449"/>
      <c r="HGS49" s="449"/>
      <c r="HGT49" s="449"/>
      <c r="HGU49" s="450"/>
      <c r="HGV49" s="451"/>
      <c r="HGW49" s="451"/>
      <c r="HGX49" s="451"/>
      <c r="HGY49" s="449"/>
      <c r="HGZ49" s="452"/>
      <c r="HHA49" s="453"/>
      <c r="HHB49" s="454"/>
      <c r="HHC49" s="449"/>
      <c r="HHD49" s="453"/>
      <c r="HHE49" s="453"/>
      <c r="HHF49" s="450"/>
      <c r="HHG49" s="454"/>
      <c r="HHH49" s="455"/>
      <c r="HHI49" s="453"/>
      <c r="HHJ49" s="456"/>
      <c r="HHK49" s="453"/>
      <c r="HHL49" s="456"/>
      <c r="HHM49" s="454"/>
      <c r="HHN49" s="451"/>
      <c r="HHO49" s="454"/>
      <c r="HHP49" s="450"/>
      <c r="HHQ49" s="456"/>
      <c r="HHR49" s="456"/>
      <c r="HHS49" s="456"/>
      <c r="HHT49" s="456"/>
      <c r="HHU49" s="271"/>
      <c r="HHV49" s="451"/>
      <c r="HHW49" s="454"/>
      <c r="HHX49" s="451"/>
      <c r="HHY49" s="457"/>
      <c r="HHZ49" s="271"/>
      <c r="HIA49" s="451"/>
      <c r="HIB49" s="454"/>
      <c r="HIC49" s="451"/>
      <c r="HID49" s="457"/>
      <c r="HIE49" s="451"/>
      <c r="HIF49" s="457"/>
      <c r="HIG49" s="457"/>
      <c r="HIH49" s="457"/>
      <c r="HII49" s="271"/>
      <c r="HIJ49" s="271"/>
      <c r="HIK49" s="451"/>
      <c r="HIL49" s="454"/>
      <c r="HIM49" s="451"/>
      <c r="HIN49" s="454"/>
      <c r="HIO49" s="458"/>
      <c r="HIP49" s="459"/>
      <c r="HIQ49" s="460"/>
      <c r="HIR49" s="461"/>
      <c r="HIS49" s="462"/>
      <c r="HIT49" s="458"/>
      <c r="HIU49" s="451"/>
      <c r="HIV49" s="463"/>
      <c r="HIW49" s="451"/>
      <c r="HIX49" s="451"/>
      <c r="HIY49" s="453"/>
      <c r="HJA49" s="449"/>
      <c r="HJB49" s="449"/>
      <c r="HJC49" s="449"/>
      <c r="HJD49" s="450"/>
      <c r="HJE49" s="451"/>
      <c r="HJF49" s="451"/>
      <c r="HJG49" s="451"/>
      <c r="HJH49" s="449"/>
      <c r="HJI49" s="452"/>
      <c r="HJJ49" s="453"/>
      <c r="HJK49" s="454"/>
      <c r="HJL49" s="449"/>
      <c r="HJM49" s="453"/>
      <c r="HJN49" s="453"/>
      <c r="HJO49" s="450"/>
      <c r="HJP49" s="454"/>
      <c r="HJQ49" s="455"/>
      <c r="HJR49" s="453"/>
      <c r="HJS49" s="456"/>
      <c r="HJT49" s="453"/>
      <c r="HJU49" s="456"/>
      <c r="HJV49" s="454"/>
      <c r="HJW49" s="451"/>
      <c r="HJX49" s="454"/>
      <c r="HJY49" s="450"/>
      <c r="HJZ49" s="456"/>
      <c r="HKA49" s="456"/>
      <c r="HKB49" s="456"/>
      <c r="HKC49" s="456"/>
      <c r="HKD49" s="271"/>
      <c r="HKE49" s="451"/>
      <c r="HKF49" s="454"/>
      <c r="HKG49" s="451"/>
      <c r="HKH49" s="457"/>
      <c r="HKI49" s="271"/>
      <c r="HKJ49" s="451"/>
      <c r="HKK49" s="454"/>
      <c r="HKL49" s="451"/>
      <c r="HKM49" s="457"/>
      <c r="HKN49" s="451"/>
      <c r="HKO49" s="457"/>
      <c r="HKP49" s="457"/>
      <c r="HKQ49" s="457"/>
      <c r="HKR49" s="271"/>
      <c r="HKS49" s="271"/>
      <c r="HKT49" s="451"/>
      <c r="HKU49" s="454"/>
      <c r="HKV49" s="451"/>
      <c r="HKW49" s="454"/>
      <c r="HKX49" s="458"/>
      <c r="HKY49" s="459"/>
      <c r="HKZ49" s="460"/>
      <c r="HLA49" s="461"/>
      <c r="HLB49" s="462"/>
      <c r="HLC49" s="458"/>
      <c r="HLD49" s="451"/>
      <c r="HLE49" s="463"/>
      <c r="HLF49" s="451"/>
      <c r="HLG49" s="451"/>
      <c r="HLH49" s="453"/>
      <c r="HLJ49" s="449"/>
      <c r="HLK49" s="449"/>
      <c r="HLL49" s="449"/>
      <c r="HLM49" s="450"/>
      <c r="HLN49" s="451"/>
      <c r="HLO49" s="451"/>
      <c r="HLP49" s="451"/>
      <c r="HLQ49" s="449"/>
      <c r="HLR49" s="452"/>
      <c r="HLS49" s="453"/>
      <c r="HLT49" s="454"/>
      <c r="HLU49" s="449"/>
      <c r="HLV49" s="453"/>
      <c r="HLW49" s="453"/>
      <c r="HLX49" s="450"/>
      <c r="HLY49" s="454"/>
      <c r="HLZ49" s="455"/>
      <c r="HMA49" s="453"/>
      <c r="HMB49" s="456"/>
      <c r="HMC49" s="453"/>
      <c r="HMD49" s="456"/>
      <c r="HME49" s="454"/>
      <c r="HMF49" s="451"/>
      <c r="HMG49" s="454"/>
      <c r="HMH49" s="450"/>
      <c r="HMI49" s="456"/>
      <c r="HMJ49" s="456"/>
      <c r="HMK49" s="456"/>
      <c r="HML49" s="456"/>
      <c r="HMM49" s="271"/>
      <c r="HMN49" s="451"/>
      <c r="HMO49" s="454"/>
      <c r="HMP49" s="451"/>
      <c r="HMQ49" s="457"/>
      <c r="HMR49" s="271"/>
      <c r="HMS49" s="451"/>
      <c r="HMT49" s="454"/>
      <c r="HMU49" s="451"/>
      <c r="HMV49" s="457"/>
      <c r="HMW49" s="451"/>
      <c r="HMX49" s="457"/>
      <c r="HMY49" s="457"/>
      <c r="HMZ49" s="457"/>
      <c r="HNA49" s="271"/>
      <c r="HNB49" s="271"/>
      <c r="HNC49" s="451"/>
      <c r="HND49" s="454"/>
      <c r="HNE49" s="451"/>
      <c r="HNF49" s="454"/>
      <c r="HNG49" s="458"/>
      <c r="HNH49" s="459"/>
      <c r="HNI49" s="460"/>
      <c r="HNJ49" s="461"/>
      <c r="HNK49" s="462"/>
      <c r="HNL49" s="458"/>
      <c r="HNM49" s="451"/>
      <c r="HNN49" s="463"/>
      <c r="HNO49" s="451"/>
      <c r="HNP49" s="451"/>
      <c r="HNQ49" s="453"/>
      <c r="HNS49" s="449"/>
      <c r="HNT49" s="449"/>
      <c r="HNU49" s="449"/>
      <c r="HNV49" s="450"/>
      <c r="HNW49" s="451"/>
      <c r="HNX49" s="451"/>
      <c r="HNY49" s="451"/>
      <c r="HNZ49" s="449"/>
      <c r="HOA49" s="452"/>
      <c r="HOB49" s="453"/>
      <c r="HOC49" s="454"/>
      <c r="HOD49" s="449"/>
      <c r="HOE49" s="453"/>
      <c r="HOF49" s="453"/>
      <c r="HOG49" s="450"/>
      <c r="HOH49" s="454"/>
      <c r="HOI49" s="455"/>
      <c r="HOJ49" s="453"/>
      <c r="HOK49" s="456"/>
      <c r="HOL49" s="453"/>
      <c r="HOM49" s="456"/>
      <c r="HON49" s="454"/>
      <c r="HOO49" s="451"/>
      <c r="HOP49" s="454"/>
      <c r="HOQ49" s="450"/>
      <c r="HOR49" s="456"/>
      <c r="HOS49" s="456"/>
      <c r="HOT49" s="456"/>
      <c r="HOU49" s="456"/>
      <c r="HOV49" s="271"/>
      <c r="HOW49" s="451"/>
      <c r="HOX49" s="454"/>
      <c r="HOY49" s="451"/>
      <c r="HOZ49" s="457"/>
      <c r="HPA49" s="271"/>
      <c r="HPB49" s="451"/>
      <c r="HPC49" s="454"/>
      <c r="HPD49" s="451"/>
      <c r="HPE49" s="457"/>
      <c r="HPF49" s="451"/>
      <c r="HPG49" s="457"/>
      <c r="HPH49" s="457"/>
      <c r="HPI49" s="457"/>
      <c r="HPJ49" s="271"/>
      <c r="HPK49" s="271"/>
      <c r="HPL49" s="451"/>
      <c r="HPM49" s="454"/>
      <c r="HPN49" s="451"/>
      <c r="HPO49" s="454"/>
      <c r="HPP49" s="458"/>
      <c r="HPQ49" s="459"/>
      <c r="HPR49" s="460"/>
      <c r="HPS49" s="461"/>
      <c r="HPT49" s="462"/>
      <c r="HPU49" s="458"/>
      <c r="HPV49" s="451"/>
      <c r="HPW49" s="463"/>
      <c r="HPX49" s="451"/>
      <c r="HPY49" s="451"/>
      <c r="HPZ49" s="453"/>
      <c r="HQB49" s="449"/>
      <c r="HQC49" s="449"/>
      <c r="HQD49" s="449"/>
      <c r="HQE49" s="450"/>
      <c r="HQF49" s="451"/>
      <c r="HQG49" s="451"/>
      <c r="HQH49" s="451"/>
      <c r="HQI49" s="449"/>
      <c r="HQJ49" s="452"/>
      <c r="HQK49" s="453"/>
      <c r="HQL49" s="454"/>
      <c r="HQM49" s="449"/>
      <c r="HQN49" s="453"/>
      <c r="HQO49" s="453"/>
      <c r="HQP49" s="450"/>
      <c r="HQQ49" s="454"/>
      <c r="HQR49" s="455"/>
      <c r="HQS49" s="453"/>
      <c r="HQT49" s="456"/>
      <c r="HQU49" s="453"/>
      <c r="HQV49" s="456"/>
      <c r="HQW49" s="454"/>
      <c r="HQX49" s="451"/>
      <c r="HQY49" s="454"/>
      <c r="HQZ49" s="450"/>
      <c r="HRA49" s="456"/>
      <c r="HRB49" s="456"/>
      <c r="HRC49" s="456"/>
      <c r="HRD49" s="456"/>
      <c r="HRE49" s="271"/>
      <c r="HRF49" s="451"/>
      <c r="HRG49" s="454"/>
      <c r="HRH49" s="451"/>
      <c r="HRI49" s="457"/>
      <c r="HRJ49" s="271"/>
      <c r="HRK49" s="451"/>
      <c r="HRL49" s="454"/>
      <c r="HRM49" s="451"/>
      <c r="HRN49" s="457"/>
      <c r="HRO49" s="451"/>
      <c r="HRP49" s="457"/>
      <c r="HRQ49" s="457"/>
      <c r="HRR49" s="457"/>
      <c r="HRS49" s="271"/>
      <c r="HRT49" s="271"/>
      <c r="HRU49" s="451"/>
      <c r="HRV49" s="454"/>
      <c r="HRW49" s="451"/>
      <c r="HRX49" s="454"/>
      <c r="HRY49" s="458"/>
      <c r="HRZ49" s="459"/>
      <c r="HSA49" s="460"/>
      <c r="HSB49" s="461"/>
      <c r="HSC49" s="462"/>
      <c r="HSD49" s="458"/>
      <c r="HSE49" s="451"/>
      <c r="HSF49" s="463"/>
      <c r="HSG49" s="451"/>
      <c r="HSH49" s="451"/>
      <c r="HSI49" s="453"/>
      <c r="HSK49" s="449"/>
      <c r="HSL49" s="449"/>
      <c r="HSM49" s="449"/>
      <c r="HSN49" s="450"/>
      <c r="HSO49" s="451"/>
      <c r="HSP49" s="451"/>
      <c r="HSQ49" s="451"/>
      <c r="HSR49" s="449"/>
      <c r="HSS49" s="452"/>
      <c r="HST49" s="453"/>
      <c r="HSU49" s="454"/>
      <c r="HSV49" s="449"/>
      <c r="HSW49" s="453"/>
      <c r="HSX49" s="453"/>
      <c r="HSY49" s="450"/>
      <c r="HSZ49" s="454"/>
      <c r="HTA49" s="455"/>
      <c r="HTB49" s="453"/>
      <c r="HTC49" s="456"/>
      <c r="HTD49" s="453"/>
      <c r="HTE49" s="456"/>
      <c r="HTF49" s="454"/>
      <c r="HTG49" s="451"/>
      <c r="HTH49" s="454"/>
      <c r="HTI49" s="450"/>
      <c r="HTJ49" s="456"/>
      <c r="HTK49" s="456"/>
      <c r="HTL49" s="456"/>
      <c r="HTM49" s="456"/>
      <c r="HTN49" s="271"/>
      <c r="HTO49" s="451"/>
      <c r="HTP49" s="454"/>
      <c r="HTQ49" s="451"/>
      <c r="HTR49" s="457"/>
      <c r="HTS49" s="271"/>
      <c r="HTT49" s="451"/>
      <c r="HTU49" s="454"/>
      <c r="HTV49" s="451"/>
      <c r="HTW49" s="457"/>
      <c r="HTX49" s="451"/>
      <c r="HTY49" s="457"/>
      <c r="HTZ49" s="457"/>
      <c r="HUA49" s="457"/>
      <c r="HUB49" s="271"/>
      <c r="HUC49" s="271"/>
      <c r="HUD49" s="451"/>
      <c r="HUE49" s="454"/>
      <c r="HUF49" s="451"/>
      <c r="HUG49" s="454"/>
      <c r="HUH49" s="458"/>
      <c r="HUI49" s="459"/>
      <c r="HUJ49" s="460"/>
      <c r="HUK49" s="461"/>
      <c r="HUL49" s="462"/>
      <c r="HUM49" s="458"/>
      <c r="HUN49" s="451"/>
      <c r="HUO49" s="463"/>
      <c r="HUP49" s="451"/>
      <c r="HUQ49" s="451"/>
      <c r="HUR49" s="453"/>
      <c r="HUT49" s="449"/>
      <c r="HUU49" s="449"/>
      <c r="HUV49" s="449"/>
      <c r="HUW49" s="450"/>
      <c r="HUX49" s="451"/>
      <c r="HUY49" s="451"/>
      <c r="HUZ49" s="451"/>
      <c r="HVA49" s="449"/>
      <c r="HVB49" s="452"/>
      <c r="HVC49" s="453"/>
      <c r="HVD49" s="454"/>
      <c r="HVE49" s="449"/>
      <c r="HVF49" s="453"/>
      <c r="HVG49" s="453"/>
      <c r="HVH49" s="450"/>
      <c r="HVI49" s="454"/>
      <c r="HVJ49" s="455"/>
      <c r="HVK49" s="453"/>
      <c r="HVL49" s="456"/>
      <c r="HVM49" s="453"/>
      <c r="HVN49" s="456"/>
      <c r="HVO49" s="454"/>
      <c r="HVP49" s="451"/>
      <c r="HVQ49" s="454"/>
      <c r="HVR49" s="450"/>
      <c r="HVS49" s="456"/>
      <c r="HVT49" s="456"/>
      <c r="HVU49" s="456"/>
      <c r="HVV49" s="456"/>
      <c r="HVW49" s="271"/>
      <c r="HVX49" s="451"/>
      <c r="HVY49" s="454"/>
      <c r="HVZ49" s="451"/>
      <c r="HWA49" s="457"/>
      <c r="HWB49" s="271"/>
      <c r="HWC49" s="451"/>
      <c r="HWD49" s="454"/>
      <c r="HWE49" s="451"/>
      <c r="HWF49" s="457"/>
      <c r="HWG49" s="451"/>
      <c r="HWH49" s="457"/>
      <c r="HWI49" s="457"/>
      <c r="HWJ49" s="457"/>
      <c r="HWK49" s="271"/>
      <c r="HWL49" s="271"/>
      <c r="HWM49" s="451"/>
      <c r="HWN49" s="454"/>
      <c r="HWO49" s="451"/>
      <c r="HWP49" s="454"/>
      <c r="HWQ49" s="458"/>
      <c r="HWR49" s="459"/>
      <c r="HWS49" s="460"/>
      <c r="HWT49" s="461"/>
      <c r="HWU49" s="462"/>
      <c r="HWV49" s="458"/>
      <c r="HWW49" s="451"/>
      <c r="HWX49" s="463"/>
      <c r="HWY49" s="451"/>
      <c r="HWZ49" s="451"/>
      <c r="HXA49" s="453"/>
      <c r="HXC49" s="449"/>
      <c r="HXD49" s="449"/>
      <c r="HXE49" s="449"/>
      <c r="HXF49" s="450"/>
      <c r="HXG49" s="451"/>
      <c r="HXH49" s="451"/>
      <c r="HXI49" s="451"/>
      <c r="HXJ49" s="449"/>
      <c r="HXK49" s="452"/>
      <c r="HXL49" s="453"/>
      <c r="HXM49" s="454"/>
      <c r="HXN49" s="449"/>
      <c r="HXO49" s="453"/>
      <c r="HXP49" s="453"/>
      <c r="HXQ49" s="450"/>
      <c r="HXR49" s="454"/>
      <c r="HXS49" s="455"/>
      <c r="HXT49" s="453"/>
      <c r="HXU49" s="456"/>
      <c r="HXV49" s="453"/>
      <c r="HXW49" s="456"/>
      <c r="HXX49" s="454"/>
      <c r="HXY49" s="451"/>
      <c r="HXZ49" s="454"/>
      <c r="HYA49" s="450"/>
      <c r="HYB49" s="456"/>
      <c r="HYC49" s="456"/>
      <c r="HYD49" s="456"/>
      <c r="HYE49" s="456"/>
      <c r="HYF49" s="271"/>
      <c r="HYG49" s="451"/>
      <c r="HYH49" s="454"/>
      <c r="HYI49" s="451"/>
      <c r="HYJ49" s="457"/>
      <c r="HYK49" s="271"/>
      <c r="HYL49" s="451"/>
      <c r="HYM49" s="454"/>
      <c r="HYN49" s="451"/>
      <c r="HYO49" s="457"/>
      <c r="HYP49" s="451"/>
      <c r="HYQ49" s="457"/>
      <c r="HYR49" s="457"/>
      <c r="HYS49" s="457"/>
      <c r="HYT49" s="271"/>
      <c r="HYU49" s="271"/>
      <c r="HYV49" s="451"/>
      <c r="HYW49" s="454"/>
      <c r="HYX49" s="451"/>
      <c r="HYY49" s="454"/>
      <c r="HYZ49" s="458"/>
      <c r="HZA49" s="459"/>
      <c r="HZB49" s="460"/>
      <c r="HZC49" s="461"/>
      <c r="HZD49" s="462"/>
      <c r="HZE49" s="458"/>
      <c r="HZF49" s="451"/>
      <c r="HZG49" s="463"/>
      <c r="HZH49" s="451"/>
      <c r="HZI49" s="451"/>
      <c r="HZJ49" s="453"/>
      <c r="HZL49" s="449"/>
      <c r="HZM49" s="449"/>
      <c r="HZN49" s="449"/>
      <c r="HZO49" s="450"/>
      <c r="HZP49" s="451"/>
      <c r="HZQ49" s="451"/>
      <c r="HZR49" s="451"/>
      <c r="HZS49" s="449"/>
      <c r="HZT49" s="452"/>
      <c r="HZU49" s="453"/>
      <c r="HZV49" s="454"/>
      <c r="HZW49" s="449"/>
      <c r="HZX49" s="453"/>
      <c r="HZY49" s="453"/>
      <c r="HZZ49" s="450"/>
      <c r="IAA49" s="454"/>
      <c r="IAB49" s="455"/>
      <c r="IAC49" s="453"/>
      <c r="IAD49" s="456"/>
      <c r="IAE49" s="453"/>
      <c r="IAF49" s="456"/>
      <c r="IAG49" s="454"/>
      <c r="IAH49" s="451"/>
      <c r="IAI49" s="454"/>
      <c r="IAJ49" s="450"/>
      <c r="IAK49" s="456"/>
      <c r="IAL49" s="456"/>
      <c r="IAM49" s="456"/>
      <c r="IAN49" s="456"/>
      <c r="IAO49" s="271"/>
      <c r="IAP49" s="451"/>
      <c r="IAQ49" s="454"/>
      <c r="IAR49" s="451"/>
      <c r="IAS49" s="457"/>
      <c r="IAT49" s="271"/>
      <c r="IAU49" s="451"/>
      <c r="IAV49" s="454"/>
      <c r="IAW49" s="451"/>
      <c r="IAX49" s="457"/>
      <c r="IAY49" s="451"/>
      <c r="IAZ49" s="457"/>
      <c r="IBA49" s="457"/>
      <c r="IBB49" s="457"/>
      <c r="IBC49" s="271"/>
      <c r="IBD49" s="271"/>
      <c r="IBE49" s="451"/>
      <c r="IBF49" s="454"/>
      <c r="IBG49" s="451"/>
      <c r="IBH49" s="454"/>
      <c r="IBI49" s="458"/>
      <c r="IBJ49" s="459"/>
      <c r="IBK49" s="460"/>
      <c r="IBL49" s="461"/>
      <c r="IBM49" s="462"/>
      <c r="IBN49" s="458"/>
      <c r="IBO49" s="451"/>
      <c r="IBP49" s="463"/>
      <c r="IBQ49" s="451"/>
      <c r="IBR49" s="451"/>
      <c r="IBS49" s="453"/>
      <c r="IBU49" s="449"/>
      <c r="IBV49" s="449"/>
      <c r="IBW49" s="449"/>
      <c r="IBX49" s="450"/>
      <c r="IBY49" s="451"/>
      <c r="IBZ49" s="451"/>
      <c r="ICA49" s="451"/>
      <c r="ICB49" s="449"/>
      <c r="ICC49" s="452"/>
      <c r="ICD49" s="453"/>
      <c r="ICE49" s="454"/>
      <c r="ICF49" s="449"/>
      <c r="ICG49" s="453"/>
      <c r="ICH49" s="453"/>
      <c r="ICI49" s="450"/>
      <c r="ICJ49" s="454"/>
      <c r="ICK49" s="455"/>
      <c r="ICL49" s="453"/>
      <c r="ICM49" s="456"/>
      <c r="ICN49" s="453"/>
      <c r="ICO49" s="456"/>
      <c r="ICP49" s="454"/>
      <c r="ICQ49" s="451"/>
      <c r="ICR49" s="454"/>
      <c r="ICS49" s="450"/>
      <c r="ICT49" s="456"/>
      <c r="ICU49" s="456"/>
      <c r="ICV49" s="456"/>
      <c r="ICW49" s="456"/>
      <c r="ICX49" s="271"/>
      <c r="ICY49" s="451"/>
      <c r="ICZ49" s="454"/>
      <c r="IDA49" s="451"/>
      <c r="IDB49" s="457"/>
      <c r="IDC49" s="271"/>
      <c r="IDD49" s="451"/>
      <c r="IDE49" s="454"/>
      <c r="IDF49" s="451"/>
      <c r="IDG49" s="457"/>
      <c r="IDH49" s="451"/>
      <c r="IDI49" s="457"/>
      <c r="IDJ49" s="457"/>
      <c r="IDK49" s="457"/>
      <c r="IDL49" s="271"/>
      <c r="IDM49" s="271"/>
      <c r="IDN49" s="451"/>
      <c r="IDO49" s="454"/>
      <c r="IDP49" s="451"/>
      <c r="IDQ49" s="454"/>
      <c r="IDR49" s="458"/>
      <c r="IDS49" s="459"/>
      <c r="IDT49" s="460"/>
      <c r="IDU49" s="461"/>
      <c r="IDV49" s="462"/>
      <c r="IDW49" s="458"/>
      <c r="IDX49" s="451"/>
      <c r="IDY49" s="463"/>
      <c r="IDZ49" s="451"/>
      <c r="IEA49" s="451"/>
      <c r="IEB49" s="453"/>
      <c r="IED49" s="449"/>
      <c r="IEE49" s="449"/>
      <c r="IEF49" s="449"/>
      <c r="IEG49" s="450"/>
      <c r="IEH49" s="451"/>
      <c r="IEI49" s="451"/>
      <c r="IEJ49" s="451"/>
      <c r="IEK49" s="449"/>
      <c r="IEL49" s="452"/>
      <c r="IEM49" s="453"/>
      <c r="IEN49" s="454"/>
      <c r="IEO49" s="449"/>
      <c r="IEP49" s="453"/>
      <c r="IEQ49" s="453"/>
      <c r="IER49" s="450"/>
      <c r="IES49" s="454"/>
      <c r="IET49" s="455"/>
      <c r="IEU49" s="453"/>
      <c r="IEV49" s="456"/>
      <c r="IEW49" s="453"/>
      <c r="IEX49" s="456"/>
      <c r="IEY49" s="454"/>
      <c r="IEZ49" s="451"/>
      <c r="IFA49" s="454"/>
      <c r="IFB49" s="450"/>
      <c r="IFC49" s="456"/>
      <c r="IFD49" s="456"/>
      <c r="IFE49" s="456"/>
      <c r="IFF49" s="456"/>
      <c r="IFG49" s="271"/>
      <c r="IFH49" s="451"/>
      <c r="IFI49" s="454"/>
      <c r="IFJ49" s="451"/>
      <c r="IFK49" s="457"/>
      <c r="IFL49" s="271"/>
      <c r="IFM49" s="451"/>
      <c r="IFN49" s="454"/>
      <c r="IFO49" s="451"/>
      <c r="IFP49" s="457"/>
      <c r="IFQ49" s="451"/>
      <c r="IFR49" s="457"/>
      <c r="IFS49" s="457"/>
      <c r="IFT49" s="457"/>
      <c r="IFU49" s="271"/>
      <c r="IFV49" s="271"/>
      <c r="IFW49" s="451"/>
      <c r="IFX49" s="454"/>
      <c r="IFY49" s="451"/>
      <c r="IFZ49" s="454"/>
      <c r="IGA49" s="458"/>
      <c r="IGB49" s="459"/>
      <c r="IGC49" s="460"/>
      <c r="IGD49" s="461"/>
      <c r="IGE49" s="462"/>
      <c r="IGF49" s="458"/>
      <c r="IGG49" s="451"/>
      <c r="IGH49" s="463"/>
      <c r="IGI49" s="451"/>
      <c r="IGJ49" s="451"/>
      <c r="IGK49" s="453"/>
      <c r="IGM49" s="449"/>
      <c r="IGN49" s="449"/>
      <c r="IGO49" s="449"/>
      <c r="IGP49" s="450"/>
      <c r="IGQ49" s="451"/>
      <c r="IGR49" s="451"/>
      <c r="IGS49" s="451"/>
      <c r="IGT49" s="449"/>
      <c r="IGU49" s="452"/>
      <c r="IGV49" s="453"/>
      <c r="IGW49" s="454"/>
      <c r="IGX49" s="449"/>
      <c r="IGY49" s="453"/>
      <c r="IGZ49" s="453"/>
      <c r="IHA49" s="450"/>
      <c r="IHB49" s="454"/>
      <c r="IHC49" s="455"/>
      <c r="IHD49" s="453"/>
      <c r="IHE49" s="456"/>
      <c r="IHF49" s="453"/>
      <c r="IHG49" s="456"/>
      <c r="IHH49" s="454"/>
      <c r="IHI49" s="451"/>
      <c r="IHJ49" s="454"/>
      <c r="IHK49" s="450"/>
      <c r="IHL49" s="456"/>
      <c r="IHM49" s="456"/>
      <c r="IHN49" s="456"/>
      <c r="IHO49" s="456"/>
      <c r="IHP49" s="271"/>
      <c r="IHQ49" s="451"/>
      <c r="IHR49" s="454"/>
      <c r="IHS49" s="451"/>
      <c r="IHT49" s="457"/>
      <c r="IHU49" s="271"/>
      <c r="IHV49" s="451"/>
      <c r="IHW49" s="454"/>
      <c r="IHX49" s="451"/>
      <c r="IHY49" s="457"/>
      <c r="IHZ49" s="451"/>
      <c r="IIA49" s="457"/>
      <c r="IIB49" s="457"/>
      <c r="IIC49" s="457"/>
      <c r="IID49" s="271"/>
      <c r="IIE49" s="271"/>
      <c r="IIF49" s="451"/>
      <c r="IIG49" s="454"/>
      <c r="IIH49" s="451"/>
      <c r="III49" s="454"/>
      <c r="IIJ49" s="458"/>
      <c r="IIK49" s="459"/>
      <c r="IIL49" s="460"/>
      <c r="IIM49" s="461"/>
      <c r="IIN49" s="462"/>
      <c r="IIO49" s="458"/>
      <c r="IIP49" s="451"/>
      <c r="IIQ49" s="463"/>
      <c r="IIR49" s="451"/>
      <c r="IIS49" s="451"/>
      <c r="IIT49" s="453"/>
      <c r="IIV49" s="449"/>
      <c r="IIW49" s="449"/>
      <c r="IIX49" s="449"/>
      <c r="IIY49" s="450"/>
      <c r="IIZ49" s="451"/>
      <c r="IJA49" s="451"/>
      <c r="IJB49" s="451"/>
      <c r="IJC49" s="449"/>
      <c r="IJD49" s="452"/>
      <c r="IJE49" s="453"/>
      <c r="IJF49" s="454"/>
      <c r="IJG49" s="449"/>
      <c r="IJH49" s="453"/>
      <c r="IJI49" s="453"/>
      <c r="IJJ49" s="450"/>
      <c r="IJK49" s="454"/>
      <c r="IJL49" s="455"/>
      <c r="IJM49" s="453"/>
      <c r="IJN49" s="456"/>
      <c r="IJO49" s="453"/>
      <c r="IJP49" s="456"/>
      <c r="IJQ49" s="454"/>
      <c r="IJR49" s="451"/>
      <c r="IJS49" s="454"/>
      <c r="IJT49" s="450"/>
      <c r="IJU49" s="456"/>
      <c r="IJV49" s="456"/>
      <c r="IJW49" s="456"/>
      <c r="IJX49" s="456"/>
      <c r="IJY49" s="271"/>
      <c r="IJZ49" s="451"/>
      <c r="IKA49" s="454"/>
      <c r="IKB49" s="451"/>
      <c r="IKC49" s="457"/>
      <c r="IKD49" s="271"/>
      <c r="IKE49" s="451"/>
      <c r="IKF49" s="454"/>
      <c r="IKG49" s="451"/>
      <c r="IKH49" s="457"/>
      <c r="IKI49" s="451"/>
      <c r="IKJ49" s="457"/>
      <c r="IKK49" s="457"/>
      <c r="IKL49" s="457"/>
      <c r="IKM49" s="271"/>
      <c r="IKN49" s="271"/>
      <c r="IKO49" s="451"/>
      <c r="IKP49" s="454"/>
      <c r="IKQ49" s="451"/>
      <c r="IKR49" s="454"/>
      <c r="IKS49" s="458"/>
      <c r="IKT49" s="459"/>
      <c r="IKU49" s="460"/>
      <c r="IKV49" s="461"/>
      <c r="IKW49" s="462"/>
      <c r="IKX49" s="458"/>
      <c r="IKY49" s="451"/>
      <c r="IKZ49" s="463"/>
      <c r="ILA49" s="451"/>
      <c r="ILB49" s="451"/>
      <c r="ILC49" s="453"/>
      <c r="ILE49" s="449"/>
      <c r="ILF49" s="449"/>
      <c r="ILG49" s="449"/>
      <c r="ILH49" s="450"/>
      <c r="ILI49" s="451"/>
      <c r="ILJ49" s="451"/>
      <c r="ILK49" s="451"/>
      <c r="ILL49" s="449"/>
      <c r="ILM49" s="452"/>
      <c r="ILN49" s="453"/>
      <c r="ILO49" s="454"/>
      <c r="ILP49" s="449"/>
      <c r="ILQ49" s="453"/>
      <c r="ILR49" s="453"/>
      <c r="ILS49" s="450"/>
      <c r="ILT49" s="454"/>
      <c r="ILU49" s="455"/>
      <c r="ILV49" s="453"/>
      <c r="ILW49" s="456"/>
      <c r="ILX49" s="453"/>
      <c r="ILY49" s="456"/>
      <c r="ILZ49" s="454"/>
      <c r="IMA49" s="451"/>
      <c r="IMB49" s="454"/>
      <c r="IMC49" s="450"/>
      <c r="IMD49" s="456"/>
      <c r="IME49" s="456"/>
      <c r="IMF49" s="456"/>
      <c r="IMG49" s="456"/>
      <c r="IMH49" s="271"/>
      <c r="IMI49" s="451"/>
      <c r="IMJ49" s="454"/>
      <c r="IMK49" s="451"/>
      <c r="IML49" s="457"/>
      <c r="IMM49" s="271"/>
      <c r="IMN49" s="451"/>
      <c r="IMO49" s="454"/>
      <c r="IMP49" s="451"/>
      <c r="IMQ49" s="457"/>
      <c r="IMR49" s="451"/>
      <c r="IMS49" s="457"/>
      <c r="IMT49" s="457"/>
      <c r="IMU49" s="457"/>
      <c r="IMV49" s="271"/>
      <c r="IMW49" s="271"/>
      <c r="IMX49" s="451"/>
      <c r="IMY49" s="454"/>
      <c r="IMZ49" s="451"/>
      <c r="INA49" s="454"/>
      <c r="INB49" s="458"/>
      <c r="INC49" s="459"/>
      <c r="IND49" s="460"/>
      <c r="INE49" s="461"/>
      <c r="INF49" s="462"/>
      <c r="ING49" s="458"/>
      <c r="INH49" s="451"/>
      <c r="INI49" s="463"/>
      <c r="INJ49" s="451"/>
      <c r="INK49" s="451"/>
      <c r="INL49" s="453"/>
      <c r="INN49" s="449"/>
      <c r="INO49" s="449"/>
      <c r="INP49" s="449"/>
      <c r="INQ49" s="450"/>
      <c r="INR49" s="451"/>
      <c r="INS49" s="451"/>
      <c r="INT49" s="451"/>
      <c r="INU49" s="449"/>
      <c r="INV49" s="452"/>
      <c r="INW49" s="453"/>
      <c r="INX49" s="454"/>
      <c r="INY49" s="449"/>
      <c r="INZ49" s="453"/>
      <c r="IOA49" s="453"/>
      <c r="IOB49" s="450"/>
      <c r="IOC49" s="454"/>
      <c r="IOD49" s="455"/>
      <c r="IOE49" s="453"/>
      <c r="IOF49" s="456"/>
      <c r="IOG49" s="453"/>
      <c r="IOH49" s="456"/>
      <c r="IOI49" s="454"/>
      <c r="IOJ49" s="451"/>
      <c r="IOK49" s="454"/>
      <c r="IOL49" s="450"/>
      <c r="IOM49" s="456"/>
      <c r="ION49" s="456"/>
      <c r="IOO49" s="456"/>
      <c r="IOP49" s="456"/>
      <c r="IOQ49" s="271"/>
      <c r="IOR49" s="451"/>
      <c r="IOS49" s="454"/>
      <c r="IOT49" s="451"/>
      <c r="IOU49" s="457"/>
      <c r="IOV49" s="271"/>
      <c r="IOW49" s="451"/>
      <c r="IOX49" s="454"/>
      <c r="IOY49" s="451"/>
      <c r="IOZ49" s="457"/>
      <c r="IPA49" s="451"/>
      <c r="IPB49" s="457"/>
      <c r="IPC49" s="457"/>
      <c r="IPD49" s="457"/>
      <c r="IPE49" s="271"/>
      <c r="IPF49" s="271"/>
      <c r="IPG49" s="451"/>
      <c r="IPH49" s="454"/>
      <c r="IPI49" s="451"/>
      <c r="IPJ49" s="454"/>
      <c r="IPK49" s="458"/>
      <c r="IPL49" s="459"/>
      <c r="IPM49" s="460"/>
      <c r="IPN49" s="461"/>
      <c r="IPO49" s="462"/>
      <c r="IPP49" s="458"/>
      <c r="IPQ49" s="451"/>
      <c r="IPR49" s="463"/>
      <c r="IPS49" s="451"/>
      <c r="IPT49" s="451"/>
      <c r="IPU49" s="453"/>
      <c r="IPW49" s="449"/>
      <c r="IPX49" s="449"/>
      <c r="IPY49" s="449"/>
      <c r="IPZ49" s="450"/>
      <c r="IQA49" s="451"/>
      <c r="IQB49" s="451"/>
      <c r="IQC49" s="451"/>
      <c r="IQD49" s="449"/>
      <c r="IQE49" s="452"/>
      <c r="IQF49" s="453"/>
      <c r="IQG49" s="454"/>
      <c r="IQH49" s="449"/>
      <c r="IQI49" s="453"/>
      <c r="IQJ49" s="453"/>
      <c r="IQK49" s="450"/>
      <c r="IQL49" s="454"/>
      <c r="IQM49" s="455"/>
      <c r="IQN49" s="453"/>
      <c r="IQO49" s="456"/>
      <c r="IQP49" s="453"/>
      <c r="IQQ49" s="456"/>
      <c r="IQR49" s="454"/>
      <c r="IQS49" s="451"/>
      <c r="IQT49" s="454"/>
      <c r="IQU49" s="450"/>
      <c r="IQV49" s="456"/>
      <c r="IQW49" s="456"/>
      <c r="IQX49" s="456"/>
      <c r="IQY49" s="456"/>
      <c r="IQZ49" s="271"/>
      <c r="IRA49" s="451"/>
      <c r="IRB49" s="454"/>
      <c r="IRC49" s="451"/>
      <c r="IRD49" s="457"/>
      <c r="IRE49" s="271"/>
      <c r="IRF49" s="451"/>
      <c r="IRG49" s="454"/>
      <c r="IRH49" s="451"/>
      <c r="IRI49" s="457"/>
      <c r="IRJ49" s="451"/>
      <c r="IRK49" s="457"/>
      <c r="IRL49" s="457"/>
      <c r="IRM49" s="457"/>
      <c r="IRN49" s="271"/>
      <c r="IRO49" s="271"/>
      <c r="IRP49" s="451"/>
      <c r="IRQ49" s="454"/>
      <c r="IRR49" s="451"/>
      <c r="IRS49" s="454"/>
      <c r="IRT49" s="458"/>
      <c r="IRU49" s="459"/>
      <c r="IRV49" s="460"/>
      <c r="IRW49" s="461"/>
      <c r="IRX49" s="462"/>
      <c r="IRY49" s="458"/>
      <c r="IRZ49" s="451"/>
      <c r="ISA49" s="463"/>
      <c r="ISB49" s="451"/>
      <c r="ISC49" s="451"/>
      <c r="ISD49" s="453"/>
      <c r="ISF49" s="449"/>
      <c r="ISG49" s="449"/>
      <c r="ISH49" s="449"/>
      <c r="ISI49" s="450"/>
      <c r="ISJ49" s="451"/>
      <c r="ISK49" s="451"/>
      <c r="ISL49" s="451"/>
      <c r="ISM49" s="449"/>
      <c r="ISN49" s="452"/>
      <c r="ISO49" s="453"/>
      <c r="ISP49" s="454"/>
      <c r="ISQ49" s="449"/>
      <c r="ISR49" s="453"/>
      <c r="ISS49" s="453"/>
      <c r="IST49" s="450"/>
      <c r="ISU49" s="454"/>
      <c r="ISV49" s="455"/>
      <c r="ISW49" s="453"/>
      <c r="ISX49" s="456"/>
      <c r="ISY49" s="453"/>
      <c r="ISZ49" s="456"/>
      <c r="ITA49" s="454"/>
      <c r="ITB49" s="451"/>
      <c r="ITC49" s="454"/>
      <c r="ITD49" s="450"/>
      <c r="ITE49" s="456"/>
      <c r="ITF49" s="456"/>
      <c r="ITG49" s="456"/>
      <c r="ITH49" s="456"/>
      <c r="ITI49" s="271"/>
      <c r="ITJ49" s="451"/>
      <c r="ITK49" s="454"/>
      <c r="ITL49" s="451"/>
      <c r="ITM49" s="457"/>
      <c r="ITN49" s="271"/>
      <c r="ITO49" s="451"/>
      <c r="ITP49" s="454"/>
      <c r="ITQ49" s="451"/>
      <c r="ITR49" s="457"/>
      <c r="ITS49" s="451"/>
      <c r="ITT49" s="457"/>
      <c r="ITU49" s="457"/>
      <c r="ITV49" s="457"/>
      <c r="ITW49" s="271"/>
      <c r="ITX49" s="271"/>
      <c r="ITY49" s="451"/>
      <c r="ITZ49" s="454"/>
      <c r="IUA49" s="451"/>
      <c r="IUB49" s="454"/>
      <c r="IUC49" s="458"/>
      <c r="IUD49" s="459"/>
      <c r="IUE49" s="460"/>
      <c r="IUF49" s="461"/>
      <c r="IUG49" s="462"/>
      <c r="IUH49" s="458"/>
      <c r="IUI49" s="451"/>
      <c r="IUJ49" s="463"/>
      <c r="IUK49" s="451"/>
      <c r="IUL49" s="451"/>
      <c r="IUM49" s="453"/>
      <c r="IUO49" s="449"/>
      <c r="IUP49" s="449"/>
      <c r="IUQ49" s="449"/>
      <c r="IUR49" s="450"/>
      <c r="IUS49" s="451"/>
      <c r="IUT49" s="451"/>
      <c r="IUU49" s="451"/>
      <c r="IUV49" s="449"/>
      <c r="IUW49" s="452"/>
      <c r="IUX49" s="453"/>
      <c r="IUY49" s="454"/>
      <c r="IUZ49" s="449"/>
      <c r="IVA49" s="453"/>
      <c r="IVB49" s="453"/>
      <c r="IVC49" s="450"/>
      <c r="IVD49" s="454"/>
      <c r="IVE49" s="455"/>
      <c r="IVF49" s="453"/>
      <c r="IVG49" s="456"/>
      <c r="IVH49" s="453"/>
      <c r="IVI49" s="456"/>
      <c r="IVJ49" s="454"/>
      <c r="IVK49" s="451"/>
      <c r="IVL49" s="454"/>
      <c r="IVM49" s="450"/>
      <c r="IVN49" s="456"/>
      <c r="IVO49" s="456"/>
      <c r="IVP49" s="456"/>
      <c r="IVQ49" s="456"/>
      <c r="IVR49" s="271"/>
      <c r="IVS49" s="451"/>
      <c r="IVT49" s="454"/>
      <c r="IVU49" s="451"/>
      <c r="IVV49" s="457"/>
      <c r="IVW49" s="271"/>
      <c r="IVX49" s="451"/>
      <c r="IVY49" s="454"/>
      <c r="IVZ49" s="451"/>
      <c r="IWA49" s="457"/>
      <c r="IWB49" s="451"/>
      <c r="IWC49" s="457"/>
      <c r="IWD49" s="457"/>
      <c r="IWE49" s="457"/>
      <c r="IWF49" s="271"/>
      <c r="IWG49" s="271"/>
      <c r="IWH49" s="451"/>
      <c r="IWI49" s="454"/>
      <c r="IWJ49" s="451"/>
      <c r="IWK49" s="454"/>
      <c r="IWL49" s="458"/>
      <c r="IWM49" s="459"/>
      <c r="IWN49" s="460"/>
      <c r="IWO49" s="461"/>
      <c r="IWP49" s="462"/>
      <c r="IWQ49" s="458"/>
      <c r="IWR49" s="451"/>
      <c r="IWS49" s="463"/>
      <c r="IWT49" s="451"/>
      <c r="IWU49" s="451"/>
      <c r="IWV49" s="453"/>
      <c r="IWX49" s="449"/>
      <c r="IWY49" s="449"/>
      <c r="IWZ49" s="449"/>
      <c r="IXA49" s="450"/>
      <c r="IXB49" s="451"/>
      <c r="IXC49" s="451"/>
      <c r="IXD49" s="451"/>
      <c r="IXE49" s="449"/>
      <c r="IXF49" s="452"/>
      <c r="IXG49" s="453"/>
      <c r="IXH49" s="454"/>
      <c r="IXI49" s="449"/>
      <c r="IXJ49" s="453"/>
      <c r="IXK49" s="453"/>
      <c r="IXL49" s="450"/>
      <c r="IXM49" s="454"/>
      <c r="IXN49" s="455"/>
      <c r="IXO49" s="453"/>
      <c r="IXP49" s="456"/>
      <c r="IXQ49" s="453"/>
      <c r="IXR49" s="456"/>
      <c r="IXS49" s="454"/>
      <c r="IXT49" s="451"/>
      <c r="IXU49" s="454"/>
      <c r="IXV49" s="450"/>
      <c r="IXW49" s="456"/>
      <c r="IXX49" s="456"/>
      <c r="IXY49" s="456"/>
      <c r="IXZ49" s="456"/>
      <c r="IYA49" s="271"/>
      <c r="IYB49" s="451"/>
      <c r="IYC49" s="454"/>
      <c r="IYD49" s="451"/>
      <c r="IYE49" s="457"/>
      <c r="IYF49" s="271"/>
      <c r="IYG49" s="451"/>
      <c r="IYH49" s="454"/>
      <c r="IYI49" s="451"/>
      <c r="IYJ49" s="457"/>
      <c r="IYK49" s="451"/>
      <c r="IYL49" s="457"/>
      <c r="IYM49" s="457"/>
      <c r="IYN49" s="457"/>
      <c r="IYO49" s="271"/>
      <c r="IYP49" s="271"/>
      <c r="IYQ49" s="451"/>
      <c r="IYR49" s="454"/>
      <c r="IYS49" s="451"/>
      <c r="IYT49" s="454"/>
      <c r="IYU49" s="458"/>
      <c r="IYV49" s="459"/>
      <c r="IYW49" s="460"/>
      <c r="IYX49" s="461"/>
      <c r="IYY49" s="462"/>
      <c r="IYZ49" s="458"/>
      <c r="IZA49" s="451"/>
      <c r="IZB49" s="463"/>
      <c r="IZC49" s="451"/>
      <c r="IZD49" s="451"/>
      <c r="IZE49" s="453"/>
      <c r="IZG49" s="449"/>
      <c r="IZH49" s="449"/>
      <c r="IZI49" s="449"/>
      <c r="IZJ49" s="450"/>
      <c r="IZK49" s="451"/>
      <c r="IZL49" s="451"/>
      <c r="IZM49" s="451"/>
      <c r="IZN49" s="449"/>
      <c r="IZO49" s="452"/>
      <c r="IZP49" s="453"/>
      <c r="IZQ49" s="454"/>
      <c r="IZR49" s="449"/>
      <c r="IZS49" s="453"/>
      <c r="IZT49" s="453"/>
      <c r="IZU49" s="450"/>
      <c r="IZV49" s="454"/>
      <c r="IZW49" s="455"/>
      <c r="IZX49" s="453"/>
      <c r="IZY49" s="456"/>
      <c r="IZZ49" s="453"/>
      <c r="JAA49" s="456"/>
      <c r="JAB49" s="454"/>
      <c r="JAC49" s="451"/>
      <c r="JAD49" s="454"/>
      <c r="JAE49" s="450"/>
      <c r="JAF49" s="456"/>
      <c r="JAG49" s="456"/>
      <c r="JAH49" s="456"/>
      <c r="JAI49" s="456"/>
      <c r="JAJ49" s="271"/>
      <c r="JAK49" s="451"/>
      <c r="JAL49" s="454"/>
      <c r="JAM49" s="451"/>
      <c r="JAN49" s="457"/>
      <c r="JAO49" s="271"/>
      <c r="JAP49" s="451"/>
      <c r="JAQ49" s="454"/>
      <c r="JAR49" s="451"/>
      <c r="JAS49" s="457"/>
      <c r="JAT49" s="451"/>
      <c r="JAU49" s="457"/>
      <c r="JAV49" s="457"/>
      <c r="JAW49" s="457"/>
      <c r="JAX49" s="271"/>
      <c r="JAY49" s="271"/>
      <c r="JAZ49" s="451"/>
      <c r="JBA49" s="454"/>
      <c r="JBB49" s="451"/>
      <c r="JBC49" s="454"/>
      <c r="JBD49" s="458"/>
      <c r="JBE49" s="459"/>
      <c r="JBF49" s="460"/>
      <c r="JBG49" s="461"/>
      <c r="JBH49" s="462"/>
      <c r="JBI49" s="458"/>
      <c r="JBJ49" s="451"/>
      <c r="JBK49" s="463"/>
      <c r="JBL49" s="451"/>
      <c r="JBM49" s="451"/>
      <c r="JBN49" s="453"/>
      <c r="JBP49" s="449"/>
      <c r="JBQ49" s="449"/>
      <c r="JBR49" s="449"/>
      <c r="JBS49" s="450"/>
      <c r="JBT49" s="451"/>
      <c r="JBU49" s="451"/>
      <c r="JBV49" s="451"/>
      <c r="JBW49" s="449"/>
      <c r="JBX49" s="452"/>
      <c r="JBY49" s="453"/>
      <c r="JBZ49" s="454"/>
      <c r="JCA49" s="449"/>
      <c r="JCB49" s="453"/>
      <c r="JCC49" s="453"/>
      <c r="JCD49" s="450"/>
      <c r="JCE49" s="454"/>
      <c r="JCF49" s="455"/>
      <c r="JCG49" s="453"/>
      <c r="JCH49" s="456"/>
      <c r="JCI49" s="453"/>
      <c r="JCJ49" s="456"/>
      <c r="JCK49" s="454"/>
      <c r="JCL49" s="451"/>
      <c r="JCM49" s="454"/>
      <c r="JCN49" s="450"/>
      <c r="JCO49" s="456"/>
      <c r="JCP49" s="456"/>
      <c r="JCQ49" s="456"/>
      <c r="JCR49" s="456"/>
      <c r="JCS49" s="271"/>
      <c r="JCT49" s="451"/>
      <c r="JCU49" s="454"/>
      <c r="JCV49" s="451"/>
      <c r="JCW49" s="457"/>
      <c r="JCX49" s="271"/>
      <c r="JCY49" s="451"/>
      <c r="JCZ49" s="454"/>
      <c r="JDA49" s="451"/>
      <c r="JDB49" s="457"/>
      <c r="JDC49" s="451"/>
      <c r="JDD49" s="457"/>
      <c r="JDE49" s="457"/>
      <c r="JDF49" s="457"/>
      <c r="JDG49" s="271"/>
      <c r="JDH49" s="271"/>
      <c r="JDI49" s="451"/>
      <c r="JDJ49" s="454"/>
      <c r="JDK49" s="451"/>
      <c r="JDL49" s="454"/>
      <c r="JDM49" s="458"/>
      <c r="JDN49" s="459"/>
      <c r="JDO49" s="460"/>
      <c r="JDP49" s="461"/>
      <c r="JDQ49" s="462"/>
      <c r="JDR49" s="458"/>
      <c r="JDS49" s="451"/>
      <c r="JDT49" s="463"/>
      <c r="JDU49" s="451"/>
      <c r="JDV49" s="451"/>
      <c r="JDW49" s="453"/>
      <c r="JDY49" s="449"/>
      <c r="JDZ49" s="449"/>
      <c r="JEA49" s="449"/>
      <c r="JEB49" s="450"/>
      <c r="JEC49" s="451"/>
      <c r="JED49" s="451"/>
      <c r="JEE49" s="451"/>
      <c r="JEF49" s="449"/>
      <c r="JEG49" s="452"/>
      <c r="JEH49" s="453"/>
      <c r="JEI49" s="454"/>
      <c r="JEJ49" s="449"/>
      <c r="JEK49" s="453"/>
      <c r="JEL49" s="453"/>
      <c r="JEM49" s="450"/>
      <c r="JEN49" s="454"/>
      <c r="JEO49" s="455"/>
      <c r="JEP49" s="453"/>
      <c r="JEQ49" s="456"/>
      <c r="JER49" s="453"/>
      <c r="JES49" s="456"/>
      <c r="JET49" s="454"/>
      <c r="JEU49" s="451"/>
      <c r="JEV49" s="454"/>
      <c r="JEW49" s="450"/>
      <c r="JEX49" s="456"/>
      <c r="JEY49" s="456"/>
      <c r="JEZ49" s="456"/>
      <c r="JFA49" s="456"/>
      <c r="JFB49" s="271"/>
      <c r="JFC49" s="451"/>
      <c r="JFD49" s="454"/>
      <c r="JFE49" s="451"/>
      <c r="JFF49" s="457"/>
      <c r="JFG49" s="271"/>
      <c r="JFH49" s="451"/>
      <c r="JFI49" s="454"/>
      <c r="JFJ49" s="451"/>
      <c r="JFK49" s="457"/>
      <c r="JFL49" s="451"/>
      <c r="JFM49" s="457"/>
      <c r="JFN49" s="457"/>
      <c r="JFO49" s="457"/>
      <c r="JFP49" s="271"/>
      <c r="JFQ49" s="271"/>
      <c r="JFR49" s="451"/>
      <c r="JFS49" s="454"/>
      <c r="JFT49" s="451"/>
      <c r="JFU49" s="454"/>
      <c r="JFV49" s="458"/>
      <c r="JFW49" s="459"/>
      <c r="JFX49" s="460"/>
      <c r="JFY49" s="461"/>
      <c r="JFZ49" s="462"/>
      <c r="JGA49" s="458"/>
      <c r="JGB49" s="451"/>
      <c r="JGC49" s="463"/>
      <c r="JGD49" s="451"/>
      <c r="JGE49" s="451"/>
      <c r="JGF49" s="453"/>
      <c r="JGH49" s="449"/>
      <c r="JGI49" s="449"/>
      <c r="JGJ49" s="449"/>
      <c r="JGK49" s="450"/>
      <c r="JGL49" s="451"/>
      <c r="JGM49" s="451"/>
      <c r="JGN49" s="451"/>
      <c r="JGO49" s="449"/>
      <c r="JGP49" s="452"/>
      <c r="JGQ49" s="453"/>
      <c r="JGR49" s="454"/>
      <c r="JGS49" s="449"/>
      <c r="JGT49" s="453"/>
      <c r="JGU49" s="453"/>
      <c r="JGV49" s="450"/>
      <c r="JGW49" s="454"/>
      <c r="JGX49" s="455"/>
      <c r="JGY49" s="453"/>
      <c r="JGZ49" s="456"/>
      <c r="JHA49" s="453"/>
      <c r="JHB49" s="456"/>
      <c r="JHC49" s="454"/>
      <c r="JHD49" s="451"/>
      <c r="JHE49" s="454"/>
      <c r="JHF49" s="450"/>
      <c r="JHG49" s="456"/>
      <c r="JHH49" s="456"/>
      <c r="JHI49" s="456"/>
      <c r="JHJ49" s="456"/>
      <c r="JHK49" s="271"/>
      <c r="JHL49" s="451"/>
      <c r="JHM49" s="454"/>
      <c r="JHN49" s="451"/>
      <c r="JHO49" s="457"/>
      <c r="JHP49" s="271"/>
      <c r="JHQ49" s="451"/>
      <c r="JHR49" s="454"/>
      <c r="JHS49" s="451"/>
      <c r="JHT49" s="457"/>
      <c r="JHU49" s="451"/>
      <c r="JHV49" s="457"/>
      <c r="JHW49" s="457"/>
      <c r="JHX49" s="457"/>
      <c r="JHY49" s="271"/>
      <c r="JHZ49" s="271"/>
      <c r="JIA49" s="451"/>
      <c r="JIB49" s="454"/>
      <c r="JIC49" s="451"/>
      <c r="JID49" s="454"/>
      <c r="JIE49" s="458"/>
      <c r="JIF49" s="459"/>
      <c r="JIG49" s="460"/>
      <c r="JIH49" s="461"/>
      <c r="JII49" s="462"/>
      <c r="JIJ49" s="458"/>
      <c r="JIK49" s="451"/>
      <c r="JIL49" s="463"/>
      <c r="JIM49" s="451"/>
      <c r="JIN49" s="451"/>
      <c r="JIO49" s="453"/>
      <c r="JIQ49" s="449"/>
      <c r="JIR49" s="449"/>
      <c r="JIS49" s="449"/>
      <c r="JIT49" s="450"/>
      <c r="JIU49" s="451"/>
      <c r="JIV49" s="451"/>
      <c r="JIW49" s="451"/>
      <c r="JIX49" s="449"/>
      <c r="JIY49" s="452"/>
      <c r="JIZ49" s="453"/>
      <c r="JJA49" s="454"/>
      <c r="JJB49" s="449"/>
      <c r="JJC49" s="453"/>
      <c r="JJD49" s="453"/>
      <c r="JJE49" s="450"/>
      <c r="JJF49" s="454"/>
      <c r="JJG49" s="455"/>
      <c r="JJH49" s="453"/>
      <c r="JJI49" s="456"/>
      <c r="JJJ49" s="453"/>
      <c r="JJK49" s="456"/>
      <c r="JJL49" s="454"/>
      <c r="JJM49" s="451"/>
      <c r="JJN49" s="454"/>
      <c r="JJO49" s="450"/>
      <c r="JJP49" s="456"/>
      <c r="JJQ49" s="456"/>
      <c r="JJR49" s="456"/>
      <c r="JJS49" s="456"/>
      <c r="JJT49" s="271"/>
      <c r="JJU49" s="451"/>
      <c r="JJV49" s="454"/>
      <c r="JJW49" s="451"/>
      <c r="JJX49" s="457"/>
      <c r="JJY49" s="271"/>
      <c r="JJZ49" s="451"/>
      <c r="JKA49" s="454"/>
      <c r="JKB49" s="451"/>
      <c r="JKC49" s="457"/>
      <c r="JKD49" s="451"/>
      <c r="JKE49" s="457"/>
      <c r="JKF49" s="457"/>
      <c r="JKG49" s="457"/>
      <c r="JKH49" s="271"/>
      <c r="JKI49" s="271"/>
      <c r="JKJ49" s="451"/>
      <c r="JKK49" s="454"/>
      <c r="JKL49" s="451"/>
      <c r="JKM49" s="454"/>
      <c r="JKN49" s="458"/>
      <c r="JKO49" s="459"/>
      <c r="JKP49" s="460"/>
      <c r="JKQ49" s="461"/>
      <c r="JKR49" s="462"/>
      <c r="JKS49" s="458"/>
      <c r="JKT49" s="451"/>
      <c r="JKU49" s="463"/>
      <c r="JKV49" s="451"/>
      <c r="JKW49" s="451"/>
      <c r="JKX49" s="453"/>
      <c r="JKZ49" s="449"/>
      <c r="JLA49" s="449"/>
      <c r="JLB49" s="449"/>
      <c r="JLC49" s="450"/>
      <c r="JLD49" s="451"/>
      <c r="JLE49" s="451"/>
      <c r="JLF49" s="451"/>
      <c r="JLG49" s="449"/>
      <c r="JLH49" s="452"/>
      <c r="JLI49" s="453"/>
      <c r="JLJ49" s="454"/>
      <c r="JLK49" s="449"/>
      <c r="JLL49" s="453"/>
      <c r="JLM49" s="453"/>
      <c r="JLN49" s="450"/>
      <c r="JLO49" s="454"/>
      <c r="JLP49" s="455"/>
      <c r="JLQ49" s="453"/>
      <c r="JLR49" s="456"/>
      <c r="JLS49" s="453"/>
      <c r="JLT49" s="456"/>
      <c r="JLU49" s="454"/>
      <c r="JLV49" s="451"/>
      <c r="JLW49" s="454"/>
      <c r="JLX49" s="450"/>
      <c r="JLY49" s="456"/>
      <c r="JLZ49" s="456"/>
      <c r="JMA49" s="456"/>
      <c r="JMB49" s="456"/>
      <c r="JMC49" s="271"/>
      <c r="JMD49" s="451"/>
      <c r="JME49" s="454"/>
      <c r="JMF49" s="451"/>
      <c r="JMG49" s="457"/>
      <c r="JMH49" s="271"/>
      <c r="JMI49" s="451"/>
      <c r="JMJ49" s="454"/>
      <c r="JMK49" s="451"/>
      <c r="JML49" s="457"/>
      <c r="JMM49" s="451"/>
      <c r="JMN49" s="457"/>
      <c r="JMO49" s="457"/>
      <c r="JMP49" s="457"/>
      <c r="JMQ49" s="271"/>
      <c r="JMR49" s="271"/>
      <c r="JMS49" s="451"/>
      <c r="JMT49" s="454"/>
      <c r="JMU49" s="451"/>
      <c r="JMV49" s="454"/>
      <c r="JMW49" s="458"/>
      <c r="JMX49" s="459"/>
      <c r="JMY49" s="460"/>
      <c r="JMZ49" s="461"/>
      <c r="JNA49" s="462"/>
      <c r="JNB49" s="458"/>
      <c r="JNC49" s="451"/>
      <c r="JND49" s="463"/>
      <c r="JNE49" s="451"/>
      <c r="JNF49" s="451"/>
      <c r="JNG49" s="453"/>
      <c r="JNI49" s="449"/>
      <c r="JNJ49" s="449"/>
      <c r="JNK49" s="449"/>
      <c r="JNL49" s="450"/>
      <c r="JNM49" s="451"/>
      <c r="JNN49" s="451"/>
      <c r="JNO49" s="451"/>
      <c r="JNP49" s="449"/>
      <c r="JNQ49" s="452"/>
      <c r="JNR49" s="453"/>
      <c r="JNS49" s="454"/>
      <c r="JNT49" s="449"/>
      <c r="JNU49" s="453"/>
      <c r="JNV49" s="453"/>
      <c r="JNW49" s="450"/>
      <c r="JNX49" s="454"/>
      <c r="JNY49" s="455"/>
      <c r="JNZ49" s="453"/>
      <c r="JOA49" s="456"/>
      <c r="JOB49" s="453"/>
      <c r="JOC49" s="456"/>
      <c r="JOD49" s="454"/>
      <c r="JOE49" s="451"/>
      <c r="JOF49" s="454"/>
      <c r="JOG49" s="450"/>
      <c r="JOH49" s="456"/>
      <c r="JOI49" s="456"/>
      <c r="JOJ49" s="456"/>
      <c r="JOK49" s="456"/>
      <c r="JOL49" s="271"/>
      <c r="JOM49" s="451"/>
      <c r="JON49" s="454"/>
      <c r="JOO49" s="451"/>
      <c r="JOP49" s="457"/>
      <c r="JOQ49" s="271"/>
      <c r="JOR49" s="451"/>
      <c r="JOS49" s="454"/>
      <c r="JOT49" s="451"/>
      <c r="JOU49" s="457"/>
      <c r="JOV49" s="451"/>
      <c r="JOW49" s="457"/>
      <c r="JOX49" s="457"/>
      <c r="JOY49" s="457"/>
      <c r="JOZ49" s="271"/>
      <c r="JPA49" s="271"/>
      <c r="JPB49" s="451"/>
      <c r="JPC49" s="454"/>
      <c r="JPD49" s="451"/>
      <c r="JPE49" s="454"/>
      <c r="JPF49" s="458"/>
      <c r="JPG49" s="459"/>
      <c r="JPH49" s="460"/>
      <c r="JPI49" s="461"/>
      <c r="JPJ49" s="462"/>
      <c r="JPK49" s="458"/>
      <c r="JPL49" s="451"/>
      <c r="JPM49" s="463"/>
      <c r="JPN49" s="451"/>
      <c r="JPO49" s="451"/>
      <c r="JPP49" s="453"/>
      <c r="JPR49" s="449"/>
      <c r="JPS49" s="449"/>
      <c r="JPT49" s="449"/>
      <c r="JPU49" s="450"/>
      <c r="JPV49" s="451"/>
      <c r="JPW49" s="451"/>
      <c r="JPX49" s="451"/>
      <c r="JPY49" s="449"/>
      <c r="JPZ49" s="452"/>
      <c r="JQA49" s="453"/>
      <c r="JQB49" s="454"/>
      <c r="JQC49" s="449"/>
      <c r="JQD49" s="453"/>
      <c r="JQE49" s="453"/>
      <c r="JQF49" s="450"/>
      <c r="JQG49" s="454"/>
      <c r="JQH49" s="455"/>
      <c r="JQI49" s="453"/>
      <c r="JQJ49" s="456"/>
      <c r="JQK49" s="453"/>
      <c r="JQL49" s="456"/>
      <c r="JQM49" s="454"/>
      <c r="JQN49" s="451"/>
      <c r="JQO49" s="454"/>
      <c r="JQP49" s="450"/>
      <c r="JQQ49" s="456"/>
      <c r="JQR49" s="456"/>
      <c r="JQS49" s="456"/>
      <c r="JQT49" s="456"/>
      <c r="JQU49" s="271"/>
      <c r="JQV49" s="451"/>
      <c r="JQW49" s="454"/>
      <c r="JQX49" s="451"/>
      <c r="JQY49" s="457"/>
      <c r="JQZ49" s="271"/>
      <c r="JRA49" s="451"/>
      <c r="JRB49" s="454"/>
      <c r="JRC49" s="451"/>
      <c r="JRD49" s="457"/>
      <c r="JRE49" s="451"/>
      <c r="JRF49" s="457"/>
      <c r="JRG49" s="457"/>
      <c r="JRH49" s="457"/>
      <c r="JRI49" s="271"/>
      <c r="JRJ49" s="271"/>
      <c r="JRK49" s="451"/>
      <c r="JRL49" s="454"/>
      <c r="JRM49" s="451"/>
      <c r="JRN49" s="454"/>
      <c r="JRO49" s="458"/>
      <c r="JRP49" s="459"/>
      <c r="JRQ49" s="460"/>
      <c r="JRR49" s="461"/>
      <c r="JRS49" s="462"/>
      <c r="JRT49" s="458"/>
      <c r="JRU49" s="451"/>
      <c r="JRV49" s="463"/>
      <c r="JRW49" s="451"/>
      <c r="JRX49" s="451"/>
      <c r="JRY49" s="453"/>
      <c r="JSA49" s="449"/>
      <c r="JSB49" s="449"/>
      <c r="JSC49" s="449"/>
      <c r="JSD49" s="450"/>
      <c r="JSE49" s="451"/>
      <c r="JSF49" s="451"/>
      <c r="JSG49" s="451"/>
      <c r="JSH49" s="449"/>
      <c r="JSI49" s="452"/>
      <c r="JSJ49" s="453"/>
      <c r="JSK49" s="454"/>
      <c r="JSL49" s="449"/>
      <c r="JSM49" s="453"/>
      <c r="JSN49" s="453"/>
      <c r="JSO49" s="450"/>
      <c r="JSP49" s="454"/>
      <c r="JSQ49" s="455"/>
      <c r="JSR49" s="453"/>
      <c r="JSS49" s="456"/>
      <c r="JST49" s="453"/>
      <c r="JSU49" s="456"/>
      <c r="JSV49" s="454"/>
      <c r="JSW49" s="451"/>
      <c r="JSX49" s="454"/>
      <c r="JSY49" s="450"/>
      <c r="JSZ49" s="456"/>
      <c r="JTA49" s="456"/>
      <c r="JTB49" s="456"/>
      <c r="JTC49" s="456"/>
      <c r="JTD49" s="271"/>
      <c r="JTE49" s="451"/>
      <c r="JTF49" s="454"/>
      <c r="JTG49" s="451"/>
      <c r="JTH49" s="457"/>
      <c r="JTI49" s="271"/>
      <c r="JTJ49" s="451"/>
      <c r="JTK49" s="454"/>
      <c r="JTL49" s="451"/>
      <c r="JTM49" s="457"/>
      <c r="JTN49" s="451"/>
      <c r="JTO49" s="457"/>
      <c r="JTP49" s="457"/>
      <c r="JTQ49" s="457"/>
      <c r="JTR49" s="271"/>
      <c r="JTS49" s="271"/>
      <c r="JTT49" s="451"/>
      <c r="JTU49" s="454"/>
      <c r="JTV49" s="451"/>
      <c r="JTW49" s="454"/>
      <c r="JTX49" s="458"/>
      <c r="JTY49" s="459"/>
      <c r="JTZ49" s="460"/>
      <c r="JUA49" s="461"/>
      <c r="JUB49" s="462"/>
      <c r="JUC49" s="458"/>
      <c r="JUD49" s="451"/>
      <c r="JUE49" s="463"/>
      <c r="JUF49" s="451"/>
      <c r="JUG49" s="451"/>
      <c r="JUH49" s="453"/>
      <c r="JUJ49" s="449"/>
      <c r="JUK49" s="449"/>
      <c r="JUL49" s="449"/>
      <c r="JUM49" s="450"/>
      <c r="JUN49" s="451"/>
      <c r="JUO49" s="451"/>
      <c r="JUP49" s="451"/>
      <c r="JUQ49" s="449"/>
      <c r="JUR49" s="452"/>
      <c r="JUS49" s="453"/>
      <c r="JUT49" s="454"/>
      <c r="JUU49" s="449"/>
      <c r="JUV49" s="453"/>
      <c r="JUW49" s="453"/>
      <c r="JUX49" s="450"/>
      <c r="JUY49" s="454"/>
      <c r="JUZ49" s="455"/>
      <c r="JVA49" s="453"/>
      <c r="JVB49" s="456"/>
      <c r="JVC49" s="453"/>
      <c r="JVD49" s="456"/>
      <c r="JVE49" s="454"/>
      <c r="JVF49" s="451"/>
      <c r="JVG49" s="454"/>
      <c r="JVH49" s="450"/>
      <c r="JVI49" s="456"/>
      <c r="JVJ49" s="456"/>
      <c r="JVK49" s="456"/>
      <c r="JVL49" s="456"/>
      <c r="JVM49" s="271"/>
      <c r="JVN49" s="451"/>
      <c r="JVO49" s="454"/>
      <c r="JVP49" s="451"/>
      <c r="JVQ49" s="457"/>
      <c r="JVR49" s="271"/>
      <c r="JVS49" s="451"/>
      <c r="JVT49" s="454"/>
      <c r="JVU49" s="451"/>
      <c r="JVV49" s="457"/>
      <c r="JVW49" s="451"/>
      <c r="JVX49" s="457"/>
      <c r="JVY49" s="457"/>
      <c r="JVZ49" s="457"/>
      <c r="JWA49" s="271"/>
      <c r="JWB49" s="271"/>
      <c r="JWC49" s="451"/>
      <c r="JWD49" s="454"/>
      <c r="JWE49" s="451"/>
      <c r="JWF49" s="454"/>
      <c r="JWG49" s="458"/>
      <c r="JWH49" s="459"/>
      <c r="JWI49" s="460"/>
      <c r="JWJ49" s="461"/>
      <c r="JWK49" s="462"/>
      <c r="JWL49" s="458"/>
      <c r="JWM49" s="451"/>
      <c r="JWN49" s="463"/>
      <c r="JWO49" s="451"/>
      <c r="JWP49" s="451"/>
      <c r="JWQ49" s="453"/>
      <c r="JWS49" s="449"/>
      <c r="JWT49" s="449"/>
      <c r="JWU49" s="449"/>
      <c r="JWV49" s="450"/>
      <c r="JWW49" s="451"/>
      <c r="JWX49" s="451"/>
      <c r="JWY49" s="451"/>
      <c r="JWZ49" s="449"/>
      <c r="JXA49" s="452"/>
      <c r="JXB49" s="453"/>
      <c r="JXC49" s="454"/>
      <c r="JXD49" s="449"/>
      <c r="JXE49" s="453"/>
      <c r="JXF49" s="453"/>
      <c r="JXG49" s="450"/>
      <c r="JXH49" s="454"/>
      <c r="JXI49" s="455"/>
      <c r="JXJ49" s="453"/>
      <c r="JXK49" s="456"/>
      <c r="JXL49" s="453"/>
      <c r="JXM49" s="456"/>
      <c r="JXN49" s="454"/>
      <c r="JXO49" s="451"/>
      <c r="JXP49" s="454"/>
      <c r="JXQ49" s="450"/>
      <c r="JXR49" s="456"/>
      <c r="JXS49" s="456"/>
      <c r="JXT49" s="456"/>
      <c r="JXU49" s="456"/>
      <c r="JXV49" s="271"/>
      <c r="JXW49" s="451"/>
      <c r="JXX49" s="454"/>
      <c r="JXY49" s="451"/>
      <c r="JXZ49" s="457"/>
      <c r="JYA49" s="271"/>
      <c r="JYB49" s="451"/>
      <c r="JYC49" s="454"/>
      <c r="JYD49" s="451"/>
      <c r="JYE49" s="457"/>
      <c r="JYF49" s="451"/>
      <c r="JYG49" s="457"/>
      <c r="JYH49" s="457"/>
      <c r="JYI49" s="457"/>
      <c r="JYJ49" s="271"/>
      <c r="JYK49" s="271"/>
      <c r="JYL49" s="451"/>
      <c r="JYM49" s="454"/>
      <c r="JYN49" s="451"/>
      <c r="JYO49" s="454"/>
      <c r="JYP49" s="458"/>
      <c r="JYQ49" s="459"/>
      <c r="JYR49" s="460"/>
      <c r="JYS49" s="461"/>
      <c r="JYT49" s="462"/>
      <c r="JYU49" s="458"/>
      <c r="JYV49" s="451"/>
      <c r="JYW49" s="463"/>
      <c r="JYX49" s="451"/>
      <c r="JYY49" s="451"/>
      <c r="JYZ49" s="453"/>
      <c r="JZB49" s="449"/>
      <c r="JZC49" s="449"/>
      <c r="JZD49" s="449"/>
      <c r="JZE49" s="450"/>
      <c r="JZF49" s="451"/>
      <c r="JZG49" s="451"/>
      <c r="JZH49" s="451"/>
      <c r="JZI49" s="449"/>
      <c r="JZJ49" s="452"/>
      <c r="JZK49" s="453"/>
      <c r="JZL49" s="454"/>
      <c r="JZM49" s="449"/>
      <c r="JZN49" s="453"/>
      <c r="JZO49" s="453"/>
      <c r="JZP49" s="450"/>
      <c r="JZQ49" s="454"/>
      <c r="JZR49" s="455"/>
      <c r="JZS49" s="453"/>
      <c r="JZT49" s="456"/>
      <c r="JZU49" s="453"/>
      <c r="JZV49" s="456"/>
      <c r="JZW49" s="454"/>
      <c r="JZX49" s="451"/>
      <c r="JZY49" s="454"/>
      <c r="JZZ49" s="450"/>
      <c r="KAA49" s="456"/>
      <c r="KAB49" s="456"/>
      <c r="KAC49" s="456"/>
      <c r="KAD49" s="456"/>
      <c r="KAE49" s="271"/>
      <c r="KAF49" s="451"/>
      <c r="KAG49" s="454"/>
      <c r="KAH49" s="451"/>
      <c r="KAI49" s="457"/>
      <c r="KAJ49" s="271"/>
      <c r="KAK49" s="451"/>
      <c r="KAL49" s="454"/>
      <c r="KAM49" s="451"/>
      <c r="KAN49" s="457"/>
      <c r="KAO49" s="451"/>
      <c r="KAP49" s="457"/>
      <c r="KAQ49" s="457"/>
      <c r="KAR49" s="457"/>
      <c r="KAS49" s="271"/>
      <c r="KAT49" s="271"/>
      <c r="KAU49" s="451"/>
      <c r="KAV49" s="454"/>
      <c r="KAW49" s="451"/>
      <c r="KAX49" s="454"/>
      <c r="KAY49" s="458"/>
      <c r="KAZ49" s="459"/>
      <c r="KBA49" s="460"/>
      <c r="KBB49" s="461"/>
      <c r="KBC49" s="462"/>
      <c r="KBD49" s="458"/>
      <c r="KBE49" s="451"/>
      <c r="KBF49" s="463"/>
      <c r="KBG49" s="451"/>
      <c r="KBH49" s="451"/>
      <c r="KBI49" s="453"/>
      <c r="KBK49" s="449"/>
      <c r="KBL49" s="449"/>
      <c r="KBM49" s="449"/>
      <c r="KBN49" s="450"/>
      <c r="KBO49" s="451"/>
      <c r="KBP49" s="451"/>
      <c r="KBQ49" s="451"/>
      <c r="KBR49" s="449"/>
      <c r="KBS49" s="452"/>
      <c r="KBT49" s="453"/>
      <c r="KBU49" s="454"/>
      <c r="KBV49" s="449"/>
      <c r="KBW49" s="453"/>
      <c r="KBX49" s="453"/>
      <c r="KBY49" s="450"/>
      <c r="KBZ49" s="454"/>
      <c r="KCA49" s="455"/>
      <c r="KCB49" s="453"/>
      <c r="KCC49" s="456"/>
      <c r="KCD49" s="453"/>
      <c r="KCE49" s="456"/>
      <c r="KCF49" s="454"/>
      <c r="KCG49" s="451"/>
      <c r="KCH49" s="454"/>
      <c r="KCI49" s="450"/>
      <c r="KCJ49" s="456"/>
      <c r="KCK49" s="456"/>
      <c r="KCL49" s="456"/>
      <c r="KCM49" s="456"/>
      <c r="KCN49" s="271"/>
      <c r="KCO49" s="451"/>
      <c r="KCP49" s="454"/>
      <c r="KCQ49" s="451"/>
      <c r="KCR49" s="457"/>
      <c r="KCS49" s="271"/>
      <c r="KCT49" s="451"/>
      <c r="KCU49" s="454"/>
      <c r="KCV49" s="451"/>
      <c r="KCW49" s="457"/>
      <c r="KCX49" s="451"/>
      <c r="KCY49" s="457"/>
      <c r="KCZ49" s="457"/>
      <c r="KDA49" s="457"/>
      <c r="KDB49" s="271"/>
      <c r="KDC49" s="271"/>
      <c r="KDD49" s="451"/>
      <c r="KDE49" s="454"/>
      <c r="KDF49" s="451"/>
      <c r="KDG49" s="454"/>
      <c r="KDH49" s="458"/>
      <c r="KDI49" s="459"/>
      <c r="KDJ49" s="460"/>
      <c r="KDK49" s="461"/>
      <c r="KDL49" s="462"/>
      <c r="KDM49" s="458"/>
      <c r="KDN49" s="451"/>
      <c r="KDO49" s="463"/>
      <c r="KDP49" s="451"/>
      <c r="KDQ49" s="451"/>
      <c r="KDR49" s="453"/>
      <c r="KDT49" s="449"/>
      <c r="KDU49" s="449"/>
      <c r="KDV49" s="449"/>
      <c r="KDW49" s="450"/>
      <c r="KDX49" s="451"/>
      <c r="KDY49" s="451"/>
      <c r="KDZ49" s="451"/>
      <c r="KEA49" s="449"/>
      <c r="KEB49" s="452"/>
      <c r="KEC49" s="453"/>
      <c r="KED49" s="454"/>
      <c r="KEE49" s="449"/>
      <c r="KEF49" s="453"/>
      <c r="KEG49" s="453"/>
      <c r="KEH49" s="450"/>
      <c r="KEI49" s="454"/>
      <c r="KEJ49" s="455"/>
      <c r="KEK49" s="453"/>
      <c r="KEL49" s="456"/>
      <c r="KEM49" s="453"/>
      <c r="KEN49" s="456"/>
      <c r="KEO49" s="454"/>
      <c r="KEP49" s="451"/>
      <c r="KEQ49" s="454"/>
      <c r="KER49" s="450"/>
      <c r="KES49" s="456"/>
      <c r="KET49" s="456"/>
      <c r="KEU49" s="456"/>
      <c r="KEV49" s="456"/>
      <c r="KEW49" s="271"/>
      <c r="KEX49" s="451"/>
      <c r="KEY49" s="454"/>
      <c r="KEZ49" s="451"/>
      <c r="KFA49" s="457"/>
      <c r="KFB49" s="271"/>
      <c r="KFC49" s="451"/>
      <c r="KFD49" s="454"/>
      <c r="KFE49" s="451"/>
      <c r="KFF49" s="457"/>
      <c r="KFG49" s="451"/>
      <c r="KFH49" s="457"/>
      <c r="KFI49" s="457"/>
      <c r="KFJ49" s="457"/>
      <c r="KFK49" s="271"/>
      <c r="KFL49" s="271"/>
      <c r="KFM49" s="451"/>
      <c r="KFN49" s="454"/>
      <c r="KFO49" s="451"/>
      <c r="KFP49" s="454"/>
      <c r="KFQ49" s="458"/>
      <c r="KFR49" s="459"/>
      <c r="KFS49" s="460"/>
      <c r="KFT49" s="461"/>
      <c r="KFU49" s="462"/>
      <c r="KFV49" s="458"/>
      <c r="KFW49" s="451"/>
      <c r="KFX49" s="463"/>
      <c r="KFY49" s="451"/>
      <c r="KFZ49" s="451"/>
      <c r="KGA49" s="453"/>
      <c r="KGC49" s="449"/>
      <c r="KGD49" s="449"/>
      <c r="KGE49" s="449"/>
      <c r="KGF49" s="450"/>
      <c r="KGG49" s="451"/>
      <c r="KGH49" s="451"/>
      <c r="KGI49" s="451"/>
      <c r="KGJ49" s="449"/>
      <c r="KGK49" s="452"/>
      <c r="KGL49" s="453"/>
      <c r="KGM49" s="454"/>
      <c r="KGN49" s="449"/>
      <c r="KGO49" s="453"/>
      <c r="KGP49" s="453"/>
      <c r="KGQ49" s="450"/>
      <c r="KGR49" s="454"/>
      <c r="KGS49" s="455"/>
      <c r="KGT49" s="453"/>
      <c r="KGU49" s="456"/>
      <c r="KGV49" s="453"/>
      <c r="KGW49" s="456"/>
      <c r="KGX49" s="454"/>
      <c r="KGY49" s="451"/>
      <c r="KGZ49" s="454"/>
      <c r="KHA49" s="450"/>
      <c r="KHB49" s="456"/>
      <c r="KHC49" s="456"/>
      <c r="KHD49" s="456"/>
      <c r="KHE49" s="456"/>
      <c r="KHF49" s="271"/>
      <c r="KHG49" s="451"/>
      <c r="KHH49" s="454"/>
      <c r="KHI49" s="451"/>
      <c r="KHJ49" s="457"/>
      <c r="KHK49" s="271"/>
      <c r="KHL49" s="451"/>
      <c r="KHM49" s="454"/>
      <c r="KHN49" s="451"/>
      <c r="KHO49" s="457"/>
      <c r="KHP49" s="451"/>
      <c r="KHQ49" s="457"/>
      <c r="KHR49" s="457"/>
      <c r="KHS49" s="457"/>
      <c r="KHT49" s="271"/>
      <c r="KHU49" s="271"/>
      <c r="KHV49" s="451"/>
      <c r="KHW49" s="454"/>
      <c r="KHX49" s="451"/>
      <c r="KHY49" s="454"/>
      <c r="KHZ49" s="458"/>
      <c r="KIA49" s="459"/>
      <c r="KIB49" s="460"/>
      <c r="KIC49" s="461"/>
      <c r="KID49" s="462"/>
      <c r="KIE49" s="458"/>
      <c r="KIF49" s="451"/>
      <c r="KIG49" s="463"/>
      <c r="KIH49" s="451"/>
      <c r="KII49" s="451"/>
      <c r="KIJ49" s="453"/>
      <c r="KIL49" s="449"/>
      <c r="KIM49" s="449"/>
      <c r="KIN49" s="449"/>
      <c r="KIO49" s="450"/>
      <c r="KIP49" s="451"/>
      <c r="KIQ49" s="451"/>
      <c r="KIR49" s="451"/>
      <c r="KIS49" s="449"/>
      <c r="KIT49" s="452"/>
      <c r="KIU49" s="453"/>
      <c r="KIV49" s="454"/>
      <c r="KIW49" s="449"/>
      <c r="KIX49" s="453"/>
      <c r="KIY49" s="453"/>
      <c r="KIZ49" s="450"/>
      <c r="KJA49" s="454"/>
      <c r="KJB49" s="455"/>
      <c r="KJC49" s="453"/>
      <c r="KJD49" s="456"/>
      <c r="KJE49" s="453"/>
      <c r="KJF49" s="456"/>
      <c r="KJG49" s="454"/>
      <c r="KJH49" s="451"/>
      <c r="KJI49" s="454"/>
      <c r="KJJ49" s="450"/>
      <c r="KJK49" s="456"/>
      <c r="KJL49" s="456"/>
      <c r="KJM49" s="456"/>
      <c r="KJN49" s="456"/>
      <c r="KJO49" s="271"/>
      <c r="KJP49" s="451"/>
      <c r="KJQ49" s="454"/>
      <c r="KJR49" s="451"/>
      <c r="KJS49" s="457"/>
      <c r="KJT49" s="271"/>
      <c r="KJU49" s="451"/>
      <c r="KJV49" s="454"/>
      <c r="KJW49" s="451"/>
      <c r="KJX49" s="457"/>
      <c r="KJY49" s="451"/>
      <c r="KJZ49" s="457"/>
      <c r="KKA49" s="457"/>
      <c r="KKB49" s="457"/>
      <c r="KKC49" s="271"/>
      <c r="KKD49" s="271"/>
      <c r="KKE49" s="451"/>
      <c r="KKF49" s="454"/>
      <c r="KKG49" s="451"/>
      <c r="KKH49" s="454"/>
      <c r="KKI49" s="458"/>
      <c r="KKJ49" s="459"/>
      <c r="KKK49" s="460"/>
      <c r="KKL49" s="461"/>
      <c r="KKM49" s="462"/>
      <c r="KKN49" s="458"/>
      <c r="KKO49" s="451"/>
      <c r="KKP49" s="463"/>
      <c r="KKQ49" s="451"/>
      <c r="KKR49" s="451"/>
      <c r="KKS49" s="453"/>
      <c r="KKU49" s="449"/>
      <c r="KKV49" s="449"/>
      <c r="KKW49" s="449"/>
      <c r="KKX49" s="450"/>
      <c r="KKY49" s="451"/>
      <c r="KKZ49" s="451"/>
      <c r="KLA49" s="451"/>
      <c r="KLB49" s="449"/>
      <c r="KLC49" s="452"/>
      <c r="KLD49" s="453"/>
      <c r="KLE49" s="454"/>
      <c r="KLF49" s="449"/>
      <c r="KLG49" s="453"/>
      <c r="KLH49" s="453"/>
      <c r="KLI49" s="450"/>
      <c r="KLJ49" s="454"/>
      <c r="KLK49" s="455"/>
      <c r="KLL49" s="453"/>
      <c r="KLM49" s="456"/>
      <c r="KLN49" s="453"/>
      <c r="KLO49" s="456"/>
      <c r="KLP49" s="454"/>
      <c r="KLQ49" s="451"/>
      <c r="KLR49" s="454"/>
      <c r="KLS49" s="450"/>
      <c r="KLT49" s="456"/>
      <c r="KLU49" s="456"/>
      <c r="KLV49" s="456"/>
      <c r="KLW49" s="456"/>
      <c r="KLX49" s="271"/>
      <c r="KLY49" s="451"/>
      <c r="KLZ49" s="454"/>
      <c r="KMA49" s="451"/>
      <c r="KMB49" s="457"/>
      <c r="KMC49" s="271"/>
      <c r="KMD49" s="451"/>
      <c r="KME49" s="454"/>
      <c r="KMF49" s="451"/>
      <c r="KMG49" s="457"/>
      <c r="KMH49" s="451"/>
      <c r="KMI49" s="457"/>
      <c r="KMJ49" s="457"/>
      <c r="KMK49" s="457"/>
      <c r="KML49" s="271"/>
      <c r="KMM49" s="271"/>
      <c r="KMN49" s="451"/>
      <c r="KMO49" s="454"/>
      <c r="KMP49" s="451"/>
      <c r="KMQ49" s="454"/>
      <c r="KMR49" s="458"/>
      <c r="KMS49" s="459"/>
      <c r="KMT49" s="460"/>
      <c r="KMU49" s="461"/>
      <c r="KMV49" s="462"/>
      <c r="KMW49" s="458"/>
      <c r="KMX49" s="451"/>
      <c r="KMY49" s="463"/>
      <c r="KMZ49" s="451"/>
      <c r="KNA49" s="451"/>
      <c r="KNB49" s="453"/>
      <c r="KND49" s="449"/>
      <c r="KNE49" s="449"/>
      <c r="KNF49" s="449"/>
      <c r="KNG49" s="450"/>
      <c r="KNH49" s="451"/>
      <c r="KNI49" s="451"/>
      <c r="KNJ49" s="451"/>
      <c r="KNK49" s="449"/>
      <c r="KNL49" s="452"/>
      <c r="KNM49" s="453"/>
      <c r="KNN49" s="454"/>
      <c r="KNO49" s="449"/>
      <c r="KNP49" s="453"/>
      <c r="KNQ49" s="453"/>
      <c r="KNR49" s="450"/>
      <c r="KNS49" s="454"/>
      <c r="KNT49" s="455"/>
      <c r="KNU49" s="453"/>
      <c r="KNV49" s="456"/>
      <c r="KNW49" s="453"/>
      <c r="KNX49" s="456"/>
      <c r="KNY49" s="454"/>
      <c r="KNZ49" s="451"/>
      <c r="KOA49" s="454"/>
      <c r="KOB49" s="450"/>
      <c r="KOC49" s="456"/>
      <c r="KOD49" s="456"/>
      <c r="KOE49" s="456"/>
      <c r="KOF49" s="456"/>
      <c r="KOG49" s="271"/>
      <c r="KOH49" s="451"/>
      <c r="KOI49" s="454"/>
      <c r="KOJ49" s="451"/>
      <c r="KOK49" s="457"/>
      <c r="KOL49" s="271"/>
      <c r="KOM49" s="451"/>
      <c r="KON49" s="454"/>
      <c r="KOO49" s="451"/>
      <c r="KOP49" s="457"/>
      <c r="KOQ49" s="451"/>
      <c r="KOR49" s="457"/>
      <c r="KOS49" s="457"/>
      <c r="KOT49" s="457"/>
      <c r="KOU49" s="271"/>
      <c r="KOV49" s="271"/>
      <c r="KOW49" s="451"/>
      <c r="KOX49" s="454"/>
      <c r="KOY49" s="451"/>
      <c r="KOZ49" s="454"/>
      <c r="KPA49" s="458"/>
      <c r="KPB49" s="459"/>
      <c r="KPC49" s="460"/>
      <c r="KPD49" s="461"/>
      <c r="KPE49" s="462"/>
      <c r="KPF49" s="458"/>
      <c r="KPG49" s="451"/>
      <c r="KPH49" s="463"/>
      <c r="KPI49" s="451"/>
      <c r="KPJ49" s="451"/>
      <c r="KPK49" s="453"/>
      <c r="KPM49" s="449"/>
      <c r="KPN49" s="449"/>
      <c r="KPO49" s="449"/>
      <c r="KPP49" s="450"/>
      <c r="KPQ49" s="451"/>
      <c r="KPR49" s="451"/>
      <c r="KPS49" s="451"/>
      <c r="KPT49" s="449"/>
      <c r="KPU49" s="452"/>
      <c r="KPV49" s="453"/>
      <c r="KPW49" s="454"/>
      <c r="KPX49" s="449"/>
      <c r="KPY49" s="453"/>
      <c r="KPZ49" s="453"/>
      <c r="KQA49" s="450"/>
      <c r="KQB49" s="454"/>
      <c r="KQC49" s="455"/>
      <c r="KQD49" s="453"/>
      <c r="KQE49" s="456"/>
      <c r="KQF49" s="453"/>
      <c r="KQG49" s="456"/>
      <c r="KQH49" s="454"/>
      <c r="KQI49" s="451"/>
      <c r="KQJ49" s="454"/>
      <c r="KQK49" s="450"/>
      <c r="KQL49" s="456"/>
      <c r="KQM49" s="456"/>
      <c r="KQN49" s="456"/>
      <c r="KQO49" s="456"/>
      <c r="KQP49" s="271"/>
      <c r="KQQ49" s="451"/>
      <c r="KQR49" s="454"/>
      <c r="KQS49" s="451"/>
      <c r="KQT49" s="457"/>
      <c r="KQU49" s="271"/>
      <c r="KQV49" s="451"/>
      <c r="KQW49" s="454"/>
      <c r="KQX49" s="451"/>
      <c r="KQY49" s="457"/>
      <c r="KQZ49" s="451"/>
      <c r="KRA49" s="457"/>
      <c r="KRB49" s="457"/>
      <c r="KRC49" s="457"/>
      <c r="KRD49" s="271"/>
      <c r="KRE49" s="271"/>
      <c r="KRF49" s="451"/>
      <c r="KRG49" s="454"/>
      <c r="KRH49" s="451"/>
      <c r="KRI49" s="454"/>
      <c r="KRJ49" s="458"/>
      <c r="KRK49" s="459"/>
      <c r="KRL49" s="460"/>
      <c r="KRM49" s="461"/>
      <c r="KRN49" s="462"/>
      <c r="KRO49" s="458"/>
      <c r="KRP49" s="451"/>
      <c r="KRQ49" s="463"/>
      <c r="KRR49" s="451"/>
      <c r="KRS49" s="451"/>
      <c r="KRT49" s="453"/>
      <c r="KRV49" s="449"/>
      <c r="KRW49" s="449"/>
      <c r="KRX49" s="449"/>
      <c r="KRY49" s="450"/>
      <c r="KRZ49" s="451"/>
      <c r="KSA49" s="451"/>
      <c r="KSB49" s="451"/>
      <c r="KSC49" s="449"/>
      <c r="KSD49" s="452"/>
      <c r="KSE49" s="453"/>
      <c r="KSF49" s="454"/>
      <c r="KSG49" s="449"/>
      <c r="KSH49" s="453"/>
      <c r="KSI49" s="453"/>
      <c r="KSJ49" s="450"/>
      <c r="KSK49" s="454"/>
      <c r="KSL49" s="455"/>
      <c r="KSM49" s="453"/>
      <c r="KSN49" s="456"/>
      <c r="KSO49" s="453"/>
      <c r="KSP49" s="456"/>
      <c r="KSQ49" s="454"/>
      <c r="KSR49" s="451"/>
      <c r="KSS49" s="454"/>
      <c r="KST49" s="450"/>
      <c r="KSU49" s="456"/>
      <c r="KSV49" s="456"/>
      <c r="KSW49" s="456"/>
      <c r="KSX49" s="456"/>
      <c r="KSY49" s="271"/>
      <c r="KSZ49" s="451"/>
      <c r="KTA49" s="454"/>
      <c r="KTB49" s="451"/>
      <c r="KTC49" s="457"/>
      <c r="KTD49" s="271"/>
      <c r="KTE49" s="451"/>
      <c r="KTF49" s="454"/>
      <c r="KTG49" s="451"/>
      <c r="KTH49" s="457"/>
      <c r="KTI49" s="451"/>
      <c r="KTJ49" s="457"/>
      <c r="KTK49" s="457"/>
      <c r="KTL49" s="457"/>
      <c r="KTM49" s="271"/>
      <c r="KTN49" s="271"/>
      <c r="KTO49" s="451"/>
      <c r="KTP49" s="454"/>
      <c r="KTQ49" s="451"/>
      <c r="KTR49" s="454"/>
      <c r="KTS49" s="458"/>
      <c r="KTT49" s="459"/>
      <c r="KTU49" s="460"/>
      <c r="KTV49" s="461"/>
      <c r="KTW49" s="462"/>
      <c r="KTX49" s="458"/>
      <c r="KTY49" s="451"/>
      <c r="KTZ49" s="463"/>
      <c r="KUA49" s="451"/>
      <c r="KUB49" s="451"/>
      <c r="KUC49" s="453"/>
      <c r="KUE49" s="449"/>
      <c r="KUF49" s="449"/>
      <c r="KUG49" s="449"/>
      <c r="KUH49" s="450"/>
      <c r="KUI49" s="451"/>
      <c r="KUJ49" s="451"/>
      <c r="KUK49" s="451"/>
      <c r="KUL49" s="449"/>
      <c r="KUM49" s="452"/>
      <c r="KUN49" s="453"/>
      <c r="KUO49" s="454"/>
      <c r="KUP49" s="449"/>
      <c r="KUQ49" s="453"/>
      <c r="KUR49" s="453"/>
      <c r="KUS49" s="450"/>
      <c r="KUT49" s="454"/>
      <c r="KUU49" s="455"/>
      <c r="KUV49" s="453"/>
      <c r="KUW49" s="456"/>
      <c r="KUX49" s="453"/>
      <c r="KUY49" s="456"/>
      <c r="KUZ49" s="454"/>
      <c r="KVA49" s="451"/>
      <c r="KVB49" s="454"/>
      <c r="KVC49" s="450"/>
      <c r="KVD49" s="456"/>
      <c r="KVE49" s="456"/>
      <c r="KVF49" s="456"/>
      <c r="KVG49" s="456"/>
      <c r="KVH49" s="271"/>
      <c r="KVI49" s="451"/>
      <c r="KVJ49" s="454"/>
      <c r="KVK49" s="451"/>
      <c r="KVL49" s="457"/>
      <c r="KVM49" s="271"/>
      <c r="KVN49" s="451"/>
      <c r="KVO49" s="454"/>
      <c r="KVP49" s="451"/>
      <c r="KVQ49" s="457"/>
      <c r="KVR49" s="451"/>
      <c r="KVS49" s="457"/>
      <c r="KVT49" s="457"/>
      <c r="KVU49" s="457"/>
      <c r="KVV49" s="271"/>
      <c r="KVW49" s="271"/>
      <c r="KVX49" s="451"/>
      <c r="KVY49" s="454"/>
      <c r="KVZ49" s="451"/>
      <c r="KWA49" s="454"/>
      <c r="KWB49" s="458"/>
      <c r="KWC49" s="459"/>
      <c r="KWD49" s="460"/>
      <c r="KWE49" s="461"/>
      <c r="KWF49" s="462"/>
      <c r="KWG49" s="458"/>
      <c r="KWH49" s="451"/>
      <c r="KWI49" s="463"/>
      <c r="KWJ49" s="451"/>
      <c r="KWK49" s="451"/>
      <c r="KWL49" s="453"/>
      <c r="KWN49" s="449"/>
      <c r="KWO49" s="449"/>
      <c r="KWP49" s="449"/>
      <c r="KWQ49" s="450"/>
      <c r="KWR49" s="451"/>
      <c r="KWS49" s="451"/>
      <c r="KWT49" s="451"/>
      <c r="KWU49" s="449"/>
      <c r="KWV49" s="452"/>
      <c r="KWW49" s="453"/>
      <c r="KWX49" s="454"/>
      <c r="KWY49" s="449"/>
      <c r="KWZ49" s="453"/>
      <c r="KXA49" s="453"/>
      <c r="KXB49" s="450"/>
      <c r="KXC49" s="454"/>
      <c r="KXD49" s="455"/>
      <c r="KXE49" s="453"/>
      <c r="KXF49" s="456"/>
      <c r="KXG49" s="453"/>
      <c r="KXH49" s="456"/>
      <c r="KXI49" s="454"/>
      <c r="KXJ49" s="451"/>
      <c r="KXK49" s="454"/>
      <c r="KXL49" s="450"/>
      <c r="KXM49" s="456"/>
      <c r="KXN49" s="456"/>
      <c r="KXO49" s="456"/>
      <c r="KXP49" s="456"/>
      <c r="KXQ49" s="271"/>
      <c r="KXR49" s="451"/>
      <c r="KXS49" s="454"/>
      <c r="KXT49" s="451"/>
      <c r="KXU49" s="457"/>
      <c r="KXV49" s="271"/>
      <c r="KXW49" s="451"/>
      <c r="KXX49" s="454"/>
      <c r="KXY49" s="451"/>
      <c r="KXZ49" s="457"/>
      <c r="KYA49" s="451"/>
      <c r="KYB49" s="457"/>
      <c r="KYC49" s="457"/>
      <c r="KYD49" s="457"/>
      <c r="KYE49" s="271"/>
      <c r="KYF49" s="271"/>
      <c r="KYG49" s="451"/>
      <c r="KYH49" s="454"/>
      <c r="KYI49" s="451"/>
      <c r="KYJ49" s="454"/>
      <c r="KYK49" s="458"/>
      <c r="KYL49" s="459"/>
      <c r="KYM49" s="460"/>
      <c r="KYN49" s="461"/>
      <c r="KYO49" s="462"/>
      <c r="KYP49" s="458"/>
      <c r="KYQ49" s="451"/>
      <c r="KYR49" s="463"/>
      <c r="KYS49" s="451"/>
      <c r="KYT49" s="451"/>
      <c r="KYU49" s="453"/>
      <c r="KYW49" s="449"/>
      <c r="KYX49" s="449"/>
      <c r="KYY49" s="449"/>
      <c r="KYZ49" s="450"/>
      <c r="KZA49" s="451"/>
      <c r="KZB49" s="451"/>
      <c r="KZC49" s="451"/>
      <c r="KZD49" s="449"/>
      <c r="KZE49" s="452"/>
      <c r="KZF49" s="453"/>
      <c r="KZG49" s="454"/>
      <c r="KZH49" s="449"/>
      <c r="KZI49" s="453"/>
      <c r="KZJ49" s="453"/>
      <c r="KZK49" s="450"/>
      <c r="KZL49" s="454"/>
      <c r="KZM49" s="455"/>
      <c r="KZN49" s="453"/>
      <c r="KZO49" s="456"/>
      <c r="KZP49" s="453"/>
      <c r="KZQ49" s="456"/>
      <c r="KZR49" s="454"/>
      <c r="KZS49" s="451"/>
      <c r="KZT49" s="454"/>
      <c r="KZU49" s="450"/>
      <c r="KZV49" s="456"/>
      <c r="KZW49" s="456"/>
      <c r="KZX49" s="456"/>
      <c r="KZY49" s="456"/>
      <c r="KZZ49" s="271"/>
      <c r="LAA49" s="451"/>
      <c r="LAB49" s="454"/>
      <c r="LAC49" s="451"/>
      <c r="LAD49" s="457"/>
      <c r="LAE49" s="271"/>
      <c r="LAF49" s="451"/>
      <c r="LAG49" s="454"/>
      <c r="LAH49" s="451"/>
      <c r="LAI49" s="457"/>
      <c r="LAJ49" s="451"/>
      <c r="LAK49" s="457"/>
      <c r="LAL49" s="457"/>
      <c r="LAM49" s="457"/>
      <c r="LAN49" s="271"/>
      <c r="LAO49" s="271"/>
      <c r="LAP49" s="451"/>
      <c r="LAQ49" s="454"/>
      <c r="LAR49" s="451"/>
      <c r="LAS49" s="454"/>
      <c r="LAT49" s="458"/>
      <c r="LAU49" s="459"/>
      <c r="LAV49" s="460"/>
      <c r="LAW49" s="461"/>
      <c r="LAX49" s="462"/>
      <c r="LAY49" s="458"/>
      <c r="LAZ49" s="451"/>
      <c r="LBA49" s="463"/>
      <c r="LBB49" s="451"/>
      <c r="LBC49" s="451"/>
      <c r="LBD49" s="453"/>
      <c r="LBF49" s="449"/>
      <c r="LBG49" s="449"/>
      <c r="LBH49" s="449"/>
      <c r="LBI49" s="450"/>
      <c r="LBJ49" s="451"/>
      <c r="LBK49" s="451"/>
      <c r="LBL49" s="451"/>
      <c r="LBM49" s="449"/>
      <c r="LBN49" s="452"/>
      <c r="LBO49" s="453"/>
      <c r="LBP49" s="454"/>
      <c r="LBQ49" s="449"/>
      <c r="LBR49" s="453"/>
      <c r="LBS49" s="453"/>
      <c r="LBT49" s="450"/>
      <c r="LBU49" s="454"/>
      <c r="LBV49" s="455"/>
      <c r="LBW49" s="453"/>
      <c r="LBX49" s="456"/>
      <c r="LBY49" s="453"/>
      <c r="LBZ49" s="456"/>
      <c r="LCA49" s="454"/>
      <c r="LCB49" s="451"/>
      <c r="LCC49" s="454"/>
      <c r="LCD49" s="450"/>
      <c r="LCE49" s="456"/>
      <c r="LCF49" s="456"/>
      <c r="LCG49" s="456"/>
      <c r="LCH49" s="456"/>
      <c r="LCI49" s="271"/>
      <c r="LCJ49" s="451"/>
      <c r="LCK49" s="454"/>
      <c r="LCL49" s="451"/>
      <c r="LCM49" s="457"/>
      <c r="LCN49" s="271"/>
      <c r="LCO49" s="451"/>
      <c r="LCP49" s="454"/>
      <c r="LCQ49" s="451"/>
      <c r="LCR49" s="457"/>
      <c r="LCS49" s="451"/>
      <c r="LCT49" s="457"/>
      <c r="LCU49" s="457"/>
      <c r="LCV49" s="457"/>
      <c r="LCW49" s="271"/>
      <c r="LCX49" s="271"/>
      <c r="LCY49" s="451"/>
      <c r="LCZ49" s="454"/>
      <c r="LDA49" s="451"/>
      <c r="LDB49" s="454"/>
      <c r="LDC49" s="458"/>
      <c r="LDD49" s="459"/>
      <c r="LDE49" s="460"/>
      <c r="LDF49" s="461"/>
      <c r="LDG49" s="462"/>
      <c r="LDH49" s="458"/>
      <c r="LDI49" s="451"/>
      <c r="LDJ49" s="463"/>
      <c r="LDK49" s="451"/>
      <c r="LDL49" s="451"/>
      <c r="LDM49" s="453"/>
      <c r="LDO49" s="449"/>
      <c r="LDP49" s="449"/>
      <c r="LDQ49" s="449"/>
      <c r="LDR49" s="450"/>
      <c r="LDS49" s="451"/>
      <c r="LDT49" s="451"/>
      <c r="LDU49" s="451"/>
      <c r="LDV49" s="449"/>
      <c r="LDW49" s="452"/>
      <c r="LDX49" s="453"/>
      <c r="LDY49" s="454"/>
      <c r="LDZ49" s="449"/>
      <c r="LEA49" s="453"/>
      <c r="LEB49" s="453"/>
      <c r="LEC49" s="450"/>
      <c r="LED49" s="454"/>
      <c r="LEE49" s="455"/>
      <c r="LEF49" s="453"/>
      <c r="LEG49" s="456"/>
      <c r="LEH49" s="453"/>
      <c r="LEI49" s="456"/>
      <c r="LEJ49" s="454"/>
      <c r="LEK49" s="451"/>
      <c r="LEL49" s="454"/>
      <c r="LEM49" s="450"/>
      <c r="LEN49" s="456"/>
      <c r="LEO49" s="456"/>
      <c r="LEP49" s="456"/>
      <c r="LEQ49" s="456"/>
      <c r="LER49" s="271"/>
      <c r="LES49" s="451"/>
      <c r="LET49" s="454"/>
      <c r="LEU49" s="451"/>
      <c r="LEV49" s="457"/>
      <c r="LEW49" s="271"/>
      <c r="LEX49" s="451"/>
      <c r="LEY49" s="454"/>
      <c r="LEZ49" s="451"/>
      <c r="LFA49" s="457"/>
      <c r="LFB49" s="451"/>
      <c r="LFC49" s="457"/>
      <c r="LFD49" s="457"/>
      <c r="LFE49" s="457"/>
      <c r="LFF49" s="271"/>
      <c r="LFG49" s="271"/>
      <c r="LFH49" s="451"/>
      <c r="LFI49" s="454"/>
      <c r="LFJ49" s="451"/>
      <c r="LFK49" s="454"/>
      <c r="LFL49" s="458"/>
      <c r="LFM49" s="459"/>
      <c r="LFN49" s="460"/>
      <c r="LFO49" s="461"/>
      <c r="LFP49" s="462"/>
      <c r="LFQ49" s="458"/>
      <c r="LFR49" s="451"/>
      <c r="LFS49" s="463"/>
      <c r="LFT49" s="451"/>
      <c r="LFU49" s="451"/>
      <c r="LFV49" s="453"/>
      <c r="LFX49" s="449"/>
      <c r="LFY49" s="449"/>
      <c r="LFZ49" s="449"/>
      <c r="LGA49" s="450"/>
      <c r="LGB49" s="451"/>
      <c r="LGC49" s="451"/>
      <c r="LGD49" s="451"/>
      <c r="LGE49" s="449"/>
      <c r="LGF49" s="452"/>
      <c r="LGG49" s="453"/>
      <c r="LGH49" s="454"/>
      <c r="LGI49" s="449"/>
      <c r="LGJ49" s="453"/>
      <c r="LGK49" s="453"/>
      <c r="LGL49" s="450"/>
      <c r="LGM49" s="454"/>
      <c r="LGN49" s="455"/>
      <c r="LGO49" s="453"/>
      <c r="LGP49" s="456"/>
      <c r="LGQ49" s="453"/>
      <c r="LGR49" s="456"/>
      <c r="LGS49" s="454"/>
      <c r="LGT49" s="451"/>
      <c r="LGU49" s="454"/>
      <c r="LGV49" s="450"/>
      <c r="LGW49" s="456"/>
      <c r="LGX49" s="456"/>
      <c r="LGY49" s="456"/>
      <c r="LGZ49" s="456"/>
      <c r="LHA49" s="271"/>
      <c r="LHB49" s="451"/>
      <c r="LHC49" s="454"/>
      <c r="LHD49" s="451"/>
      <c r="LHE49" s="457"/>
      <c r="LHF49" s="271"/>
      <c r="LHG49" s="451"/>
      <c r="LHH49" s="454"/>
      <c r="LHI49" s="451"/>
      <c r="LHJ49" s="457"/>
      <c r="LHK49" s="451"/>
      <c r="LHL49" s="457"/>
      <c r="LHM49" s="457"/>
      <c r="LHN49" s="457"/>
      <c r="LHO49" s="271"/>
      <c r="LHP49" s="271"/>
      <c r="LHQ49" s="451"/>
      <c r="LHR49" s="454"/>
      <c r="LHS49" s="451"/>
      <c r="LHT49" s="454"/>
      <c r="LHU49" s="458"/>
      <c r="LHV49" s="459"/>
      <c r="LHW49" s="460"/>
      <c r="LHX49" s="461"/>
      <c r="LHY49" s="462"/>
      <c r="LHZ49" s="458"/>
      <c r="LIA49" s="451"/>
      <c r="LIB49" s="463"/>
      <c r="LIC49" s="451"/>
      <c r="LID49" s="451"/>
      <c r="LIE49" s="453"/>
      <c r="LIG49" s="449"/>
      <c r="LIH49" s="449"/>
      <c r="LII49" s="449"/>
      <c r="LIJ49" s="450"/>
      <c r="LIK49" s="451"/>
      <c r="LIL49" s="451"/>
      <c r="LIM49" s="451"/>
      <c r="LIN49" s="449"/>
      <c r="LIO49" s="452"/>
      <c r="LIP49" s="453"/>
      <c r="LIQ49" s="454"/>
      <c r="LIR49" s="449"/>
      <c r="LIS49" s="453"/>
      <c r="LIT49" s="453"/>
      <c r="LIU49" s="450"/>
      <c r="LIV49" s="454"/>
      <c r="LIW49" s="455"/>
      <c r="LIX49" s="453"/>
      <c r="LIY49" s="456"/>
      <c r="LIZ49" s="453"/>
      <c r="LJA49" s="456"/>
      <c r="LJB49" s="454"/>
      <c r="LJC49" s="451"/>
      <c r="LJD49" s="454"/>
      <c r="LJE49" s="450"/>
      <c r="LJF49" s="456"/>
      <c r="LJG49" s="456"/>
      <c r="LJH49" s="456"/>
      <c r="LJI49" s="456"/>
      <c r="LJJ49" s="271"/>
      <c r="LJK49" s="451"/>
      <c r="LJL49" s="454"/>
      <c r="LJM49" s="451"/>
      <c r="LJN49" s="457"/>
      <c r="LJO49" s="271"/>
      <c r="LJP49" s="451"/>
      <c r="LJQ49" s="454"/>
      <c r="LJR49" s="451"/>
      <c r="LJS49" s="457"/>
      <c r="LJT49" s="451"/>
      <c r="LJU49" s="457"/>
      <c r="LJV49" s="457"/>
      <c r="LJW49" s="457"/>
      <c r="LJX49" s="271"/>
      <c r="LJY49" s="271"/>
      <c r="LJZ49" s="451"/>
      <c r="LKA49" s="454"/>
      <c r="LKB49" s="451"/>
      <c r="LKC49" s="454"/>
      <c r="LKD49" s="458"/>
      <c r="LKE49" s="459"/>
      <c r="LKF49" s="460"/>
      <c r="LKG49" s="461"/>
      <c r="LKH49" s="462"/>
      <c r="LKI49" s="458"/>
      <c r="LKJ49" s="451"/>
      <c r="LKK49" s="463"/>
      <c r="LKL49" s="451"/>
      <c r="LKM49" s="451"/>
      <c r="LKN49" s="453"/>
      <c r="LKP49" s="449"/>
      <c r="LKQ49" s="449"/>
      <c r="LKR49" s="449"/>
      <c r="LKS49" s="450"/>
      <c r="LKT49" s="451"/>
      <c r="LKU49" s="451"/>
      <c r="LKV49" s="451"/>
      <c r="LKW49" s="449"/>
      <c r="LKX49" s="452"/>
      <c r="LKY49" s="453"/>
      <c r="LKZ49" s="454"/>
      <c r="LLA49" s="449"/>
      <c r="LLB49" s="453"/>
      <c r="LLC49" s="453"/>
      <c r="LLD49" s="450"/>
      <c r="LLE49" s="454"/>
      <c r="LLF49" s="455"/>
      <c r="LLG49" s="453"/>
      <c r="LLH49" s="456"/>
      <c r="LLI49" s="453"/>
      <c r="LLJ49" s="456"/>
      <c r="LLK49" s="454"/>
      <c r="LLL49" s="451"/>
      <c r="LLM49" s="454"/>
      <c r="LLN49" s="450"/>
      <c r="LLO49" s="456"/>
      <c r="LLP49" s="456"/>
      <c r="LLQ49" s="456"/>
      <c r="LLR49" s="456"/>
      <c r="LLS49" s="271"/>
      <c r="LLT49" s="451"/>
      <c r="LLU49" s="454"/>
      <c r="LLV49" s="451"/>
      <c r="LLW49" s="457"/>
      <c r="LLX49" s="271"/>
      <c r="LLY49" s="451"/>
      <c r="LLZ49" s="454"/>
      <c r="LMA49" s="451"/>
      <c r="LMB49" s="457"/>
      <c r="LMC49" s="451"/>
      <c r="LMD49" s="457"/>
      <c r="LME49" s="457"/>
      <c r="LMF49" s="457"/>
      <c r="LMG49" s="271"/>
      <c r="LMH49" s="271"/>
      <c r="LMI49" s="451"/>
      <c r="LMJ49" s="454"/>
      <c r="LMK49" s="451"/>
      <c r="LML49" s="454"/>
      <c r="LMM49" s="458"/>
      <c r="LMN49" s="459"/>
      <c r="LMO49" s="460"/>
      <c r="LMP49" s="461"/>
      <c r="LMQ49" s="462"/>
      <c r="LMR49" s="458"/>
      <c r="LMS49" s="451"/>
      <c r="LMT49" s="463"/>
      <c r="LMU49" s="451"/>
      <c r="LMV49" s="451"/>
      <c r="LMW49" s="453"/>
      <c r="LMY49" s="449"/>
      <c r="LMZ49" s="449"/>
      <c r="LNA49" s="449"/>
      <c r="LNB49" s="450"/>
      <c r="LNC49" s="451"/>
      <c r="LND49" s="451"/>
      <c r="LNE49" s="451"/>
      <c r="LNF49" s="449"/>
      <c r="LNG49" s="452"/>
      <c r="LNH49" s="453"/>
      <c r="LNI49" s="454"/>
      <c r="LNJ49" s="449"/>
      <c r="LNK49" s="453"/>
      <c r="LNL49" s="453"/>
      <c r="LNM49" s="450"/>
      <c r="LNN49" s="454"/>
      <c r="LNO49" s="455"/>
      <c r="LNP49" s="453"/>
      <c r="LNQ49" s="456"/>
      <c r="LNR49" s="453"/>
      <c r="LNS49" s="456"/>
      <c r="LNT49" s="454"/>
      <c r="LNU49" s="451"/>
      <c r="LNV49" s="454"/>
      <c r="LNW49" s="450"/>
      <c r="LNX49" s="456"/>
      <c r="LNY49" s="456"/>
      <c r="LNZ49" s="456"/>
      <c r="LOA49" s="456"/>
      <c r="LOB49" s="271"/>
      <c r="LOC49" s="451"/>
      <c r="LOD49" s="454"/>
      <c r="LOE49" s="451"/>
      <c r="LOF49" s="457"/>
      <c r="LOG49" s="271"/>
      <c r="LOH49" s="451"/>
      <c r="LOI49" s="454"/>
      <c r="LOJ49" s="451"/>
      <c r="LOK49" s="457"/>
      <c r="LOL49" s="451"/>
      <c r="LOM49" s="457"/>
      <c r="LON49" s="457"/>
      <c r="LOO49" s="457"/>
      <c r="LOP49" s="271"/>
      <c r="LOQ49" s="271"/>
      <c r="LOR49" s="451"/>
      <c r="LOS49" s="454"/>
      <c r="LOT49" s="451"/>
      <c r="LOU49" s="454"/>
      <c r="LOV49" s="458"/>
      <c r="LOW49" s="459"/>
      <c r="LOX49" s="460"/>
      <c r="LOY49" s="461"/>
      <c r="LOZ49" s="462"/>
      <c r="LPA49" s="458"/>
      <c r="LPB49" s="451"/>
      <c r="LPC49" s="463"/>
      <c r="LPD49" s="451"/>
      <c r="LPE49" s="451"/>
      <c r="LPF49" s="453"/>
      <c r="LPH49" s="449"/>
      <c r="LPI49" s="449"/>
      <c r="LPJ49" s="449"/>
      <c r="LPK49" s="450"/>
      <c r="LPL49" s="451"/>
      <c r="LPM49" s="451"/>
      <c r="LPN49" s="451"/>
      <c r="LPO49" s="449"/>
      <c r="LPP49" s="452"/>
      <c r="LPQ49" s="453"/>
      <c r="LPR49" s="454"/>
      <c r="LPS49" s="449"/>
      <c r="LPT49" s="453"/>
      <c r="LPU49" s="453"/>
      <c r="LPV49" s="450"/>
      <c r="LPW49" s="454"/>
      <c r="LPX49" s="455"/>
      <c r="LPY49" s="453"/>
      <c r="LPZ49" s="456"/>
      <c r="LQA49" s="453"/>
      <c r="LQB49" s="456"/>
      <c r="LQC49" s="454"/>
      <c r="LQD49" s="451"/>
      <c r="LQE49" s="454"/>
      <c r="LQF49" s="450"/>
      <c r="LQG49" s="456"/>
      <c r="LQH49" s="456"/>
      <c r="LQI49" s="456"/>
      <c r="LQJ49" s="456"/>
      <c r="LQK49" s="271"/>
      <c r="LQL49" s="451"/>
      <c r="LQM49" s="454"/>
      <c r="LQN49" s="451"/>
      <c r="LQO49" s="457"/>
      <c r="LQP49" s="271"/>
      <c r="LQQ49" s="451"/>
      <c r="LQR49" s="454"/>
      <c r="LQS49" s="451"/>
      <c r="LQT49" s="457"/>
      <c r="LQU49" s="451"/>
      <c r="LQV49" s="457"/>
      <c r="LQW49" s="457"/>
      <c r="LQX49" s="457"/>
      <c r="LQY49" s="271"/>
      <c r="LQZ49" s="271"/>
      <c r="LRA49" s="451"/>
      <c r="LRB49" s="454"/>
      <c r="LRC49" s="451"/>
      <c r="LRD49" s="454"/>
      <c r="LRE49" s="458"/>
      <c r="LRF49" s="459"/>
      <c r="LRG49" s="460"/>
      <c r="LRH49" s="461"/>
      <c r="LRI49" s="462"/>
      <c r="LRJ49" s="458"/>
      <c r="LRK49" s="451"/>
      <c r="LRL49" s="463"/>
      <c r="LRM49" s="451"/>
      <c r="LRN49" s="451"/>
      <c r="LRO49" s="453"/>
      <c r="LRQ49" s="449"/>
      <c r="LRR49" s="449"/>
      <c r="LRS49" s="449"/>
      <c r="LRT49" s="450"/>
      <c r="LRU49" s="451"/>
      <c r="LRV49" s="451"/>
      <c r="LRW49" s="451"/>
      <c r="LRX49" s="449"/>
      <c r="LRY49" s="452"/>
      <c r="LRZ49" s="453"/>
      <c r="LSA49" s="454"/>
      <c r="LSB49" s="449"/>
      <c r="LSC49" s="453"/>
      <c r="LSD49" s="453"/>
      <c r="LSE49" s="450"/>
      <c r="LSF49" s="454"/>
      <c r="LSG49" s="455"/>
      <c r="LSH49" s="453"/>
      <c r="LSI49" s="456"/>
      <c r="LSJ49" s="453"/>
      <c r="LSK49" s="456"/>
      <c r="LSL49" s="454"/>
      <c r="LSM49" s="451"/>
      <c r="LSN49" s="454"/>
      <c r="LSO49" s="450"/>
      <c r="LSP49" s="456"/>
      <c r="LSQ49" s="456"/>
      <c r="LSR49" s="456"/>
      <c r="LSS49" s="456"/>
      <c r="LST49" s="271"/>
      <c r="LSU49" s="451"/>
      <c r="LSV49" s="454"/>
      <c r="LSW49" s="451"/>
      <c r="LSX49" s="457"/>
      <c r="LSY49" s="271"/>
      <c r="LSZ49" s="451"/>
      <c r="LTA49" s="454"/>
      <c r="LTB49" s="451"/>
      <c r="LTC49" s="457"/>
      <c r="LTD49" s="451"/>
      <c r="LTE49" s="457"/>
      <c r="LTF49" s="457"/>
      <c r="LTG49" s="457"/>
      <c r="LTH49" s="271"/>
      <c r="LTI49" s="271"/>
      <c r="LTJ49" s="451"/>
      <c r="LTK49" s="454"/>
      <c r="LTL49" s="451"/>
      <c r="LTM49" s="454"/>
      <c r="LTN49" s="458"/>
      <c r="LTO49" s="459"/>
      <c r="LTP49" s="460"/>
      <c r="LTQ49" s="461"/>
      <c r="LTR49" s="462"/>
      <c r="LTS49" s="458"/>
      <c r="LTT49" s="451"/>
      <c r="LTU49" s="463"/>
      <c r="LTV49" s="451"/>
      <c r="LTW49" s="451"/>
      <c r="LTX49" s="453"/>
      <c r="LTZ49" s="449"/>
      <c r="LUA49" s="449"/>
      <c r="LUB49" s="449"/>
      <c r="LUC49" s="450"/>
      <c r="LUD49" s="451"/>
      <c r="LUE49" s="451"/>
      <c r="LUF49" s="451"/>
      <c r="LUG49" s="449"/>
      <c r="LUH49" s="452"/>
      <c r="LUI49" s="453"/>
      <c r="LUJ49" s="454"/>
      <c r="LUK49" s="449"/>
      <c r="LUL49" s="453"/>
      <c r="LUM49" s="453"/>
      <c r="LUN49" s="450"/>
      <c r="LUO49" s="454"/>
      <c r="LUP49" s="455"/>
      <c r="LUQ49" s="453"/>
      <c r="LUR49" s="456"/>
      <c r="LUS49" s="453"/>
      <c r="LUT49" s="456"/>
      <c r="LUU49" s="454"/>
      <c r="LUV49" s="451"/>
      <c r="LUW49" s="454"/>
      <c r="LUX49" s="450"/>
      <c r="LUY49" s="456"/>
      <c r="LUZ49" s="456"/>
      <c r="LVA49" s="456"/>
      <c r="LVB49" s="456"/>
      <c r="LVC49" s="271"/>
      <c r="LVD49" s="451"/>
      <c r="LVE49" s="454"/>
      <c r="LVF49" s="451"/>
      <c r="LVG49" s="457"/>
      <c r="LVH49" s="271"/>
      <c r="LVI49" s="451"/>
      <c r="LVJ49" s="454"/>
      <c r="LVK49" s="451"/>
      <c r="LVL49" s="457"/>
      <c r="LVM49" s="451"/>
      <c r="LVN49" s="457"/>
      <c r="LVO49" s="457"/>
      <c r="LVP49" s="457"/>
      <c r="LVQ49" s="271"/>
      <c r="LVR49" s="271"/>
      <c r="LVS49" s="451"/>
      <c r="LVT49" s="454"/>
      <c r="LVU49" s="451"/>
      <c r="LVV49" s="454"/>
      <c r="LVW49" s="458"/>
      <c r="LVX49" s="459"/>
      <c r="LVY49" s="460"/>
      <c r="LVZ49" s="461"/>
      <c r="LWA49" s="462"/>
      <c r="LWB49" s="458"/>
      <c r="LWC49" s="451"/>
      <c r="LWD49" s="463"/>
      <c r="LWE49" s="451"/>
      <c r="LWF49" s="451"/>
      <c r="LWG49" s="453"/>
      <c r="LWI49" s="449"/>
      <c r="LWJ49" s="449"/>
      <c r="LWK49" s="449"/>
      <c r="LWL49" s="450"/>
      <c r="LWM49" s="451"/>
      <c r="LWN49" s="451"/>
      <c r="LWO49" s="451"/>
      <c r="LWP49" s="449"/>
      <c r="LWQ49" s="452"/>
      <c r="LWR49" s="453"/>
      <c r="LWS49" s="454"/>
      <c r="LWT49" s="449"/>
      <c r="LWU49" s="453"/>
      <c r="LWV49" s="453"/>
      <c r="LWW49" s="450"/>
      <c r="LWX49" s="454"/>
      <c r="LWY49" s="455"/>
      <c r="LWZ49" s="453"/>
      <c r="LXA49" s="456"/>
      <c r="LXB49" s="453"/>
      <c r="LXC49" s="456"/>
      <c r="LXD49" s="454"/>
      <c r="LXE49" s="451"/>
      <c r="LXF49" s="454"/>
      <c r="LXG49" s="450"/>
      <c r="LXH49" s="456"/>
      <c r="LXI49" s="456"/>
      <c r="LXJ49" s="456"/>
      <c r="LXK49" s="456"/>
      <c r="LXL49" s="271"/>
      <c r="LXM49" s="451"/>
      <c r="LXN49" s="454"/>
      <c r="LXO49" s="451"/>
      <c r="LXP49" s="457"/>
      <c r="LXQ49" s="271"/>
      <c r="LXR49" s="451"/>
      <c r="LXS49" s="454"/>
      <c r="LXT49" s="451"/>
      <c r="LXU49" s="457"/>
      <c r="LXV49" s="451"/>
      <c r="LXW49" s="457"/>
      <c r="LXX49" s="457"/>
      <c r="LXY49" s="457"/>
      <c r="LXZ49" s="271"/>
      <c r="LYA49" s="271"/>
      <c r="LYB49" s="451"/>
      <c r="LYC49" s="454"/>
      <c r="LYD49" s="451"/>
      <c r="LYE49" s="454"/>
      <c r="LYF49" s="458"/>
      <c r="LYG49" s="459"/>
      <c r="LYH49" s="460"/>
      <c r="LYI49" s="461"/>
      <c r="LYJ49" s="462"/>
      <c r="LYK49" s="458"/>
      <c r="LYL49" s="451"/>
      <c r="LYM49" s="463"/>
      <c r="LYN49" s="451"/>
      <c r="LYO49" s="451"/>
      <c r="LYP49" s="453"/>
      <c r="LYR49" s="449"/>
      <c r="LYS49" s="449"/>
      <c r="LYT49" s="449"/>
      <c r="LYU49" s="450"/>
      <c r="LYV49" s="451"/>
      <c r="LYW49" s="451"/>
      <c r="LYX49" s="451"/>
      <c r="LYY49" s="449"/>
      <c r="LYZ49" s="452"/>
      <c r="LZA49" s="453"/>
      <c r="LZB49" s="454"/>
      <c r="LZC49" s="449"/>
      <c r="LZD49" s="453"/>
      <c r="LZE49" s="453"/>
      <c r="LZF49" s="450"/>
      <c r="LZG49" s="454"/>
      <c r="LZH49" s="455"/>
      <c r="LZI49" s="453"/>
      <c r="LZJ49" s="456"/>
      <c r="LZK49" s="453"/>
      <c r="LZL49" s="456"/>
      <c r="LZM49" s="454"/>
      <c r="LZN49" s="451"/>
      <c r="LZO49" s="454"/>
      <c r="LZP49" s="450"/>
      <c r="LZQ49" s="456"/>
      <c r="LZR49" s="456"/>
      <c r="LZS49" s="456"/>
      <c r="LZT49" s="456"/>
      <c r="LZU49" s="271"/>
      <c r="LZV49" s="451"/>
      <c r="LZW49" s="454"/>
      <c r="LZX49" s="451"/>
      <c r="LZY49" s="457"/>
      <c r="LZZ49" s="271"/>
      <c r="MAA49" s="451"/>
      <c r="MAB49" s="454"/>
      <c r="MAC49" s="451"/>
      <c r="MAD49" s="457"/>
      <c r="MAE49" s="451"/>
      <c r="MAF49" s="457"/>
      <c r="MAG49" s="457"/>
      <c r="MAH49" s="457"/>
      <c r="MAI49" s="271"/>
      <c r="MAJ49" s="271"/>
      <c r="MAK49" s="451"/>
      <c r="MAL49" s="454"/>
      <c r="MAM49" s="451"/>
      <c r="MAN49" s="454"/>
      <c r="MAO49" s="458"/>
      <c r="MAP49" s="459"/>
      <c r="MAQ49" s="460"/>
      <c r="MAR49" s="461"/>
      <c r="MAS49" s="462"/>
      <c r="MAT49" s="458"/>
      <c r="MAU49" s="451"/>
      <c r="MAV49" s="463"/>
      <c r="MAW49" s="451"/>
      <c r="MAX49" s="451"/>
      <c r="MAY49" s="453"/>
      <c r="MBA49" s="449"/>
      <c r="MBB49" s="449"/>
      <c r="MBC49" s="449"/>
      <c r="MBD49" s="450"/>
      <c r="MBE49" s="451"/>
      <c r="MBF49" s="451"/>
      <c r="MBG49" s="451"/>
      <c r="MBH49" s="449"/>
      <c r="MBI49" s="452"/>
      <c r="MBJ49" s="453"/>
      <c r="MBK49" s="454"/>
      <c r="MBL49" s="449"/>
      <c r="MBM49" s="453"/>
      <c r="MBN49" s="453"/>
      <c r="MBO49" s="450"/>
      <c r="MBP49" s="454"/>
      <c r="MBQ49" s="455"/>
      <c r="MBR49" s="453"/>
      <c r="MBS49" s="456"/>
      <c r="MBT49" s="453"/>
      <c r="MBU49" s="456"/>
      <c r="MBV49" s="454"/>
      <c r="MBW49" s="451"/>
      <c r="MBX49" s="454"/>
      <c r="MBY49" s="450"/>
      <c r="MBZ49" s="456"/>
      <c r="MCA49" s="456"/>
      <c r="MCB49" s="456"/>
      <c r="MCC49" s="456"/>
      <c r="MCD49" s="271"/>
      <c r="MCE49" s="451"/>
      <c r="MCF49" s="454"/>
      <c r="MCG49" s="451"/>
      <c r="MCH49" s="457"/>
      <c r="MCI49" s="271"/>
      <c r="MCJ49" s="451"/>
      <c r="MCK49" s="454"/>
      <c r="MCL49" s="451"/>
      <c r="MCM49" s="457"/>
      <c r="MCN49" s="451"/>
      <c r="MCO49" s="457"/>
      <c r="MCP49" s="457"/>
      <c r="MCQ49" s="457"/>
      <c r="MCR49" s="271"/>
      <c r="MCS49" s="271"/>
      <c r="MCT49" s="451"/>
      <c r="MCU49" s="454"/>
      <c r="MCV49" s="451"/>
      <c r="MCW49" s="454"/>
      <c r="MCX49" s="458"/>
      <c r="MCY49" s="459"/>
      <c r="MCZ49" s="460"/>
      <c r="MDA49" s="461"/>
      <c r="MDB49" s="462"/>
      <c r="MDC49" s="458"/>
      <c r="MDD49" s="451"/>
      <c r="MDE49" s="463"/>
      <c r="MDF49" s="451"/>
      <c r="MDG49" s="451"/>
      <c r="MDH49" s="453"/>
      <c r="MDJ49" s="449"/>
      <c r="MDK49" s="449"/>
      <c r="MDL49" s="449"/>
      <c r="MDM49" s="450"/>
      <c r="MDN49" s="451"/>
      <c r="MDO49" s="451"/>
      <c r="MDP49" s="451"/>
      <c r="MDQ49" s="449"/>
      <c r="MDR49" s="452"/>
      <c r="MDS49" s="453"/>
      <c r="MDT49" s="454"/>
      <c r="MDU49" s="449"/>
      <c r="MDV49" s="453"/>
      <c r="MDW49" s="453"/>
      <c r="MDX49" s="450"/>
      <c r="MDY49" s="454"/>
      <c r="MDZ49" s="455"/>
      <c r="MEA49" s="453"/>
      <c r="MEB49" s="456"/>
      <c r="MEC49" s="453"/>
      <c r="MED49" s="456"/>
      <c r="MEE49" s="454"/>
      <c r="MEF49" s="451"/>
      <c r="MEG49" s="454"/>
      <c r="MEH49" s="450"/>
      <c r="MEI49" s="456"/>
      <c r="MEJ49" s="456"/>
      <c r="MEK49" s="456"/>
      <c r="MEL49" s="456"/>
      <c r="MEM49" s="271"/>
      <c r="MEN49" s="451"/>
      <c r="MEO49" s="454"/>
      <c r="MEP49" s="451"/>
      <c r="MEQ49" s="457"/>
      <c r="MER49" s="271"/>
      <c r="MES49" s="451"/>
      <c r="MET49" s="454"/>
      <c r="MEU49" s="451"/>
      <c r="MEV49" s="457"/>
      <c r="MEW49" s="451"/>
      <c r="MEX49" s="457"/>
      <c r="MEY49" s="457"/>
      <c r="MEZ49" s="457"/>
      <c r="MFA49" s="271"/>
      <c r="MFB49" s="271"/>
      <c r="MFC49" s="451"/>
      <c r="MFD49" s="454"/>
      <c r="MFE49" s="451"/>
      <c r="MFF49" s="454"/>
      <c r="MFG49" s="458"/>
      <c r="MFH49" s="459"/>
      <c r="MFI49" s="460"/>
      <c r="MFJ49" s="461"/>
      <c r="MFK49" s="462"/>
      <c r="MFL49" s="458"/>
      <c r="MFM49" s="451"/>
      <c r="MFN49" s="463"/>
      <c r="MFO49" s="451"/>
      <c r="MFP49" s="451"/>
      <c r="MFQ49" s="453"/>
      <c r="MFS49" s="449"/>
      <c r="MFT49" s="449"/>
      <c r="MFU49" s="449"/>
      <c r="MFV49" s="450"/>
      <c r="MFW49" s="451"/>
      <c r="MFX49" s="451"/>
      <c r="MFY49" s="451"/>
      <c r="MFZ49" s="449"/>
      <c r="MGA49" s="452"/>
      <c r="MGB49" s="453"/>
      <c r="MGC49" s="454"/>
      <c r="MGD49" s="449"/>
      <c r="MGE49" s="453"/>
      <c r="MGF49" s="453"/>
      <c r="MGG49" s="450"/>
      <c r="MGH49" s="454"/>
      <c r="MGI49" s="455"/>
      <c r="MGJ49" s="453"/>
      <c r="MGK49" s="456"/>
      <c r="MGL49" s="453"/>
      <c r="MGM49" s="456"/>
      <c r="MGN49" s="454"/>
      <c r="MGO49" s="451"/>
      <c r="MGP49" s="454"/>
      <c r="MGQ49" s="450"/>
      <c r="MGR49" s="456"/>
      <c r="MGS49" s="456"/>
      <c r="MGT49" s="456"/>
      <c r="MGU49" s="456"/>
      <c r="MGV49" s="271"/>
      <c r="MGW49" s="451"/>
      <c r="MGX49" s="454"/>
      <c r="MGY49" s="451"/>
      <c r="MGZ49" s="457"/>
      <c r="MHA49" s="271"/>
      <c r="MHB49" s="451"/>
      <c r="MHC49" s="454"/>
      <c r="MHD49" s="451"/>
      <c r="MHE49" s="457"/>
      <c r="MHF49" s="451"/>
      <c r="MHG49" s="457"/>
      <c r="MHH49" s="457"/>
      <c r="MHI49" s="457"/>
      <c r="MHJ49" s="271"/>
      <c r="MHK49" s="271"/>
      <c r="MHL49" s="451"/>
      <c r="MHM49" s="454"/>
      <c r="MHN49" s="451"/>
      <c r="MHO49" s="454"/>
      <c r="MHP49" s="458"/>
      <c r="MHQ49" s="459"/>
      <c r="MHR49" s="460"/>
      <c r="MHS49" s="461"/>
      <c r="MHT49" s="462"/>
      <c r="MHU49" s="458"/>
      <c r="MHV49" s="451"/>
      <c r="MHW49" s="463"/>
      <c r="MHX49" s="451"/>
      <c r="MHY49" s="451"/>
      <c r="MHZ49" s="453"/>
      <c r="MIB49" s="449"/>
      <c r="MIC49" s="449"/>
      <c r="MID49" s="449"/>
      <c r="MIE49" s="450"/>
      <c r="MIF49" s="451"/>
      <c r="MIG49" s="451"/>
      <c r="MIH49" s="451"/>
      <c r="MII49" s="449"/>
      <c r="MIJ49" s="452"/>
      <c r="MIK49" s="453"/>
      <c r="MIL49" s="454"/>
      <c r="MIM49" s="449"/>
      <c r="MIN49" s="453"/>
      <c r="MIO49" s="453"/>
      <c r="MIP49" s="450"/>
      <c r="MIQ49" s="454"/>
      <c r="MIR49" s="455"/>
      <c r="MIS49" s="453"/>
      <c r="MIT49" s="456"/>
      <c r="MIU49" s="453"/>
      <c r="MIV49" s="456"/>
      <c r="MIW49" s="454"/>
      <c r="MIX49" s="451"/>
      <c r="MIY49" s="454"/>
      <c r="MIZ49" s="450"/>
      <c r="MJA49" s="456"/>
      <c r="MJB49" s="456"/>
      <c r="MJC49" s="456"/>
      <c r="MJD49" s="456"/>
      <c r="MJE49" s="271"/>
      <c r="MJF49" s="451"/>
      <c r="MJG49" s="454"/>
      <c r="MJH49" s="451"/>
      <c r="MJI49" s="457"/>
      <c r="MJJ49" s="271"/>
      <c r="MJK49" s="451"/>
      <c r="MJL49" s="454"/>
      <c r="MJM49" s="451"/>
      <c r="MJN49" s="457"/>
      <c r="MJO49" s="451"/>
      <c r="MJP49" s="457"/>
      <c r="MJQ49" s="457"/>
      <c r="MJR49" s="457"/>
      <c r="MJS49" s="271"/>
      <c r="MJT49" s="271"/>
      <c r="MJU49" s="451"/>
      <c r="MJV49" s="454"/>
      <c r="MJW49" s="451"/>
      <c r="MJX49" s="454"/>
      <c r="MJY49" s="458"/>
      <c r="MJZ49" s="459"/>
      <c r="MKA49" s="460"/>
      <c r="MKB49" s="461"/>
      <c r="MKC49" s="462"/>
      <c r="MKD49" s="458"/>
      <c r="MKE49" s="451"/>
      <c r="MKF49" s="463"/>
      <c r="MKG49" s="451"/>
      <c r="MKH49" s="451"/>
      <c r="MKI49" s="453"/>
      <c r="MKK49" s="449"/>
      <c r="MKL49" s="449"/>
      <c r="MKM49" s="449"/>
      <c r="MKN49" s="450"/>
      <c r="MKO49" s="451"/>
      <c r="MKP49" s="451"/>
      <c r="MKQ49" s="451"/>
      <c r="MKR49" s="449"/>
      <c r="MKS49" s="452"/>
      <c r="MKT49" s="453"/>
      <c r="MKU49" s="454"/>
      <c r="MKV49" s="449"/>
      <c r="MKW49" s="453"/>
      <c r="MKX49" s="453"/>
      <c r="MKY49" s="450"/>
      <c r="MKZ49" s="454"/>
      <c r="MLA49" s="455"/>
      <c r="MLB49" s="453"/>
      <c r="MLC49" s="456"/>
      <c r="MLD49" s="453"/>
      <c r="MLE49" s="456"/>
      <c r="MLF49" s="454"/>
      <c r="MLG49" s="451"/>
      <c r="MLH49" s="454"/>
      <c r="MLI49" s="450"/>
      <c r="MLJ49" s="456"/>
      <c r="MLK49" s="456"/>
      <c r="MLL49" s="456"/>
      <c r="MLM49" s="456"/>
      <c r="MLN49" s="271"/>
      <c r="MLO49" s="451"/>
      <c r="MLP49" s="454"/>
      <c r="MLQ49" s="451"/>
      <c r="MLR49" s="457"/>
      <c r="MLS49" s="271"/>
      <c r="MLT49" s="451"/>
      <c r="MLU49" s="454"/>
      <c r="MLV49" s="451"/>
      <c r="MLW49" s="457"/>
      <c r="MLX49" s="451"/>
      <c r="MLY49" s="457"/>
      <c r="MLZ49" s="457"/>
      <c r="MMA49" s="457"/>
      <c r="MMB49" s="271"/>
      <c r="MMC49" s="271"/>
      <c r="MMD49" s="451"/>
      <c r="MME49" s="454"/>
      <c r="MMF49" s="451"/>
      <c r="MMG49" s="454"/>
      <c r="MMH49" s="458"/>
      <c r="MMI49" s="459"/>
      <c r="MMJ49" s="460"/>
      <c r="MMK49" s="461"/>
      <c r="MML49" s="462"/>
      <c r="MMM49" s="458"/>
      <c r="MMN49" s="451"/>
      <c r="MMO49" s="463"/>
      <c r="MMP49" s="451"/>
      <c r="MMQ49" s="451"/>
      <c r="MMR49" s="453"/>
      <c r="MMT49" s="449"/>
      <c r="MMU49" s="449"/>
      <c r="MMV49" s="449"/>
      <c r="MMW49" s="450"/>
      <c r="MMX49" s="451"/>
      <c r="MMY49" s="451"/>
      <c r="MMZ49" s="451"/>
      <c r="MNA49" s="449"/>
      <c r="MNB49" s="452"/>
      <c r="MNC49" s="453"/>
      <c r="MND49" s="454"/>
      <c r="MNE49" s="449"/>
      <c r="MNF49" s="453"/>
      <c r="MNG49" s="453"/>
      <c r="MNH49" s="450"/>
      <c r="MNI49" s="454"/>
      <c r="MNJ49" s="455"/>
      <c r="MNK49" s="453"/>
      <c r="MNL49" s="456"/>
      <c r="MNM49" s="453"/>
      <c r="MNN49" s="456"/>
      <c r="MNO49" s="454"/>
      <c r="MNP49" s="451"/>
      <c r="MNQ49" s="454"/>
      <c r="MNR49" s="450"/>
      <c r="MNS49" s="456"/>
      <c r="MNT49" s="456"/>
      <c r="MNU49" s="456"/>
      <c r="MNV49" s="456"/>
      <c r="MNW49" s="271"/>
      <c r="MNX49" s="451"/>
      <c r="MNY49" s="454"/>
      <c r="MNZ49" s="451"/>
      <c r="MOA49" s="457"/>
      <c r="MOB49" s="271"/>
      <c r="MOC49" s="451"/>
      <c r="MOD49" s="454"/>
      <c r="MOE49" s="451"/>
      <c r="MOF49" s="457"/>
      <c r="MOG49" s="451"/>
      <c r="MOH49" s="457"/>
      <c r="MOI49" s="457"/>
      <c r="MOJ49" s="457"/>
      <c r="MOK49" s="271"/>
      <c r="MOL49" s="271"/>
      <c r="MOM49" s="451"/>
      <c r="MON49" s="454"/>
      <c r="MOO49" s="451"/>
      <c r="MOP49" s="454"/>
      <c r="MOQ49" s="458"/>
      <c r="MOR49" s="459"/>
      <c r="MOS49" s="460"/>
      <c r="MOT49" s="461"/>
      <c r="MOU49" s="462"/>
      <c r="MOV49" s="458"/>
      <c r="MOW49" s="451"/>
      <c r="MOX49" s="463"/>
      <c r="MOY49" s="451"/>
      <c r="MOZ49" s="451"/>
      <c r="MPA49" s="453"/>
      <c r="MPC49" s="449"/>
      <c r="MPD49" s="449"/>
      <c r="MPE49" s="449"/>
      <c r="MPF49" s="450"/>
      <c r="MPG49" s="451"/>
      <c r="MPH49" s="451"/>
      <c r="MPI49" s="451"/>
      <c r="MPJ49" s="449"/>
      <c r="MPK49" s="452"/>
      <c r="MPL49" s="453"/>
      <c r="MPM49" s="454"/>
      <c r="MPN49" s="449"/>
      <c r="MPO49" s="453"/>
      <c r="MPP49" s="453"/>
      <c r="MPQ49" s="450"/>
      <c r="MPR49" s="454"/>
      <c r="MPS49" s="455"/>
      <c r="MPT49" s="453"/>
      <c r="MPU49" s="456"/>
      <c r="MPV49" s="453"/>
      <c r="MPW49" s="456"/>
      <c r="MPX49" s="454"/>
      <c r="MPY49" s="451"/>
      <c r="MPZ49" s="454"/>
      <c r="MQA49" s="450"/>
      <c r="MQB49" s="456"/>
      <c r="MQC49" s="456"/>
      <c r="MQD49" s="456"/>
      <c r="MQE49" s="456"/>
      <c r="MQF49" s="271"/>
      <c r="MQG49" s="451"/>
      <c r="MQH49" s="454"/>
      <c r="MQI49" s="451"/>
      <c r="MQJ49" s="457"/>
      <c r="MQK49" s="271"/>
      <c r="MQL49" s="451"/>
      <c r="MQM49" s="454"/>
      <c r="MQN49" s="451"/>
      <c r="MQO49" s="457"/>
      <c r="MQP49" s="451"/>
      <c r="MQQ49" s="457"/>
      <c r="MQR49" s="457"/>
      <c r="MQS49" s="457"/>
      <c r="MQT49" s="271"/>
      <c r="MQU49" s="271"/>
      <c r="MQV49" s="451"/>
      <c r="MQW49" s="454"/>
      <c r="MQX49" s="451"/>
      <c r="MQY49" s="454"/>
      <c r="MQZ49" s="458"/>
      <c r="MRA49" s="459"/>
      <c r="MRB49" s="460"/>
      <c r="MRC49" s="461"/>
      <c r="MRD49" s="462"/>
      <c r="MRE49" s="458"/>
      <c r="MRF49" s="451"/>
      <c r="MRG49" s="463"/>
      <c r="MRH49" s="451"/>
      <c r="MRI49" s="451"/>
      <c r="MRJ49" s="453"/>
      <c r="MRL49" s="449"/>
      <c r="MRM49" s="449"/>
      <c r="MRN49" s="449"/>
      <c r="MRO49" s="450"/>
      <c r="MRP49" s="451"/>
      <c r="MRQ49" s="451"/>
      <c r="MRR49" s="451"/>
      <c r="MRS49" s="449"/>
      <c r="MRT49" s="452"/>
      <c r="MRU49" s="453"/>
      <c r="MRV49" s="454"/>
      <c r="MRW49" s="449"/>
      <c r="MRX49" s="453"/>
      <c r="MRY49" s="453"/>
      <c r="MRZ49" s="450"/>
      <c r="MSA49" s="454"/>
      <c r="MSB49" s="455"/>
      <c r="MSC49" s="453"/>
      <c r="MSD49" s="456"/>
      <c r="MSE49" s="453"/>
      <c r="MSF49" s="456"/>
      <c r="MSG49" s="454"/>
      <c r="MSH49" s="451"/>
      <c r="MSI49" s="454"/>
      <c r="MSJ49" s="450"/>
      <c r="MSK49" s="456"/>
      <c r="MSL49" s="456"/>
      <c r="MSM49" s="456"/>
      <c r="MSN49" s="456"/>
      <c r="MSO49" s="271"/>
      <c r="MSP49" s="451"/>
      <c r="MSQ49" s="454"/>
      <c r="MSR49" s="451"/>
      <c r="MSS49" s="457"/>
      <c r="MST49" s="271"/>
      <c r="MSU49" s="451"/>
      <c r="MSV49" s="454"/>
      <c r="MSW49" s="451"/>
      <c r="MSX49" s="457"/>
      <c r="MSY49" s="451"/>
      <c r="MSZ49" s="457"/>
      <c r="MTA49" s="457"/>
      <c r="MTB49" s="457"/>
      <c r="MTC49" s="271"/>
      <c r="MTD49" s="271"/>
      <c r="MTE49" s="451"/>
      <c r="MTF49" s="454"/>
      <c r="MTG49" s="451"/>
      <c r="MTH49" s="454"/>
      <c r="MTI49" s="458"/>
      <c r="MTJ49" s="459"/>
      <c r="MTK49" s="460"/>
      <c r="MTL49" s="461"/>
      <c r="MTM49" s="462"/>
      <c r="MTN49" s="458"/>
      <c r="MTO49" s="451"/>
      <c r="MTP49" s="463"/>
      <c r="MTQ49" s="451"/>
      <c r="MTR49" s="451"/>
      <c r="MTS49" s="453"/>
      <c r="MTU49" s="449"/>
      <c r="MTV49" s="449"/>
      <c r="MTW49" s="449"/>
      <c r="MTX49" s="450"/>
      <c r="MTY49" s="451"/>
      <c r="MTZ49" s="451"/>
      <c r="MUA49" s="451"/>
      <c r="MUB49" s="449"/>
      <c r="MUC49" s="452"/>
      <c r="MUD49" s="453"/>
      <c r="MUE49" s="454"/>
      <c r="MUF49" s="449"/>
      <c r="MUG49" s="453"/>
      <c r="MUH49" s="453"/>
      <c r="MUI49" s="450"/>
      <c r="MUJ49" s="454"/>
      <c r="MUK49" s="455"/>
      <c r="MUL49" s="453"/>
      <c r="MUM49" s="456"/>
      <c r="MUN49" s="453"/>
      <c r="MUO49" s="456"/>
      <c r="MUP49" s="454"/>
      <c r="MUQ49" s="451"/>
      <c r="MUR49" s="454"/>
      <c r="MUS49" s="450"/>
      <c r="MUT49" s="456"/>
      <c r="MUU49" s="456"/>
      <c r="MUV49" s="456"/>
      <c r="MUW49" s="456"/>
      <c r="MUX49" s="271"/>
      <c r="MUY49" s="451"/>
      <c r="MUZ49" s="454"/>
      <c r="MVA49" s="451"/>
      <c r="MVB49" s="457"/>
      <c r="MVC49" s="271"/>
      <c r="MVD49" s="451"/>
      <c r="MVE49" s="454"/>
      <c r="MVF49" s="451"/>
      <c r="MVG49" s="457"/>
      <c r="MVH49" s="451"/>
      <c r="MVI49" s="457"/>
      <c r="MVJ49" s="457"/>
      <c r="MVK49" s="457"/>
      <c r="MVL49" s="271"/>
      <c r="MVM49" s="271"/>
      <c r="MVN49" s="451"/>
      <c r="MVO49" s="454"/>
      <c r="MVP49" s="451"/>
      <c r="MVQ49" s="454"/>
      <c r="MVR49" s="458"/>
      <c r="MVS49" s="459"/>
      <c r="MVT49" s="460"/>
      <c r="MVU49" s="461"/>
      <c r="MVV49" s="462"/>
      <c r="MVW49" s="458"/>
      <c r="MVX49" s="451"/>
      <c r="MVY49" s="463"/>
      <c r="MVZ49" s="451"/>
      <c r="MWA49" s="451"/>
      <c r="MWB49" s="453"/>
      <c r="MWD49" s="449"/>
      <c r="MWE49" s="449"/>
      <c r="MWF49" s="449"/>
      <c r="MWG49" s="450"/>
      <c r="MWH49" s="451"/>
      <c r="MWI49" s="451"/>
      <c r="MWJ49" s="451"/>
      <c r="MWK49" s="449"/>
      <c r="MWL49" s="452"/>
      <c r="MWM49" s="453"/>
      <c r="MWN49" s="454"/>
      <c r="MWO49" s="449"/>
      <c r="MWP49" s="453"/>
      <c r="MWQ49" s="453"/>
      <c r="MWR49" s="450"/>
      <c r="MWS49" s="454"/>
      <c r="MWT49" s="455"/>
      <c r="MWU49" s="453"/>
      <c r="MWV49" s="456"/>
      <c r="MWW49" s="453"/>
      <c r="MWX49" s="456"/>
      <c r="MWY49" s="454"/>
      <c r="MWZ49" s="451"/>
      <c r="MXA49" s="454"/>
      <c r="MXB49" s="450"/>
      <c r="MXC49" s="456"/>
      <c r="MXD49" s="456"/>
      <c r="MXE49" s="456"/>
      <c r="MXF49" s="456"/>
      <c r="MXG49" s="271"/>
      <c r="MXH49" s="451"/>
      <c r="MXI49" s="454"/>
      <c r="MXJ49" s="451"/>
      <c r="MXK49" s="457"/>
      <c r="MXL49" s="271"/>
      <c r="MXM49" s="451"/>
      <c r="MXN49" s="454"/>
      <c r="MXO49" s="451"/>
      <c r="MXP49" s="457"/>
      <c r="MXQ49" s="451"/>
      <c r="MXR49" s="457"/>
      <c r="MXS49" s="457"/>
      <c r="MXT49" s="457"/>
      <c r="MXU49" s="271"/>
      <c r="MXV49" s="271"/>
      <c r="MXW49" s="451"/>
      <c r="MXX49" s="454"/>
      <c r="MXY49" s="451"/>
      <c r="MXZ49" s="454"/>
      <c r="MYA49" s="458"/>
      <c r="MYB49" s="459"/>
      <c r="MYC49" s="460"/>
      <c r="MYD49" s="461"/>
      <c r="MYE49" s="462"/>
      <c r="MYF49" s="458"/>
      <c r="MYG49" s="451"/>
      <c r="MYH49" s="463"/>
      <c r="MYI49" s="451"/>
      <c r="MYJ49" s="451"/>
      <c r="MYK49" s="453"/>
      <c r="MYM49" s="449"/>
      <c r="MYN49" s="449"/>
      <c r="MYO49" s="449"/>
      <c r="MYP49" s="450"/>
      <c r="MYQ49" s="451"/>
      <c r="MYR49" s="451"/>
      <c r="MYS49" s="451"/>
      <c r="MYT49" s="449"/>
      <c r="MYU49" s="452"/>
      <c r="MYV49" s="453"/>
      <c r="MYW49" s="454"/>
      <c r="MYX49" s="449"/>
      <c r="MYY49" s="453"/>
      <c r="MYZ49" s="453"/>
      <c r="MZA49" s="450"/>
      <c r="MZB49" s="454"/>
      <c r="MZC49" s="455"/>
      <c r="MZD49" s="453"/>
      <c r="MZE49" s="456"/>
      <c r="MZF49" s="453"/>
      <c r="MZG49" s="456"/>
      <c r="MZH49" s="454"/>
      <c r="MZI49" s="451"/>
      <c r="MZJ49" s="454"/>
      <c r="MZK49" s="450"/>
      <c r="MZL49" s="456"/>
      <c r="MZM49" s="456"/>
      <c r="MZN49" s="456"/>
      <c r="MZO49" s="456"/>
      <c r="MZP49" s="271"/>
      <c r="MZQ49" s="451"/>
      <c r="MZR49" s="454"/>
      <c r="MZS49" s="451"/>
      <c r="MZT49" s="457"/>
      <c r="MZU49" s="271"/>
      <c r="MZV49" s="451"/>
      <c r="MZW49" s="454"/>
      <c r="MZX49" s="451"/>
      <c r="MZY49" s="457"/>
      <c r="MZZ49" s="451"/>
      <c r="NAA49" s="457"/>
      <c r="NAB49" s="457"/>
      <c r="NAC49" s="457"/>
      <c r="NAD49" s="271"/>
      <c r="NAE49" s="271"/>
      <c r="NAF49" s="451"/>
      <c r="NAG49" s="454"/>
      <c r="NAH49" s="451"/>
      <c r="NAI49" s="454"/>
      <c r="NAJ49" s="458"/>
      <c r="NAK49" s="459"/>
      <c r="NAL49" s="460"/>
      <c r="NAM49" s="461"/>
      <c r="NAN49" s="462"/>
      <c r="NAO49" s="458"/>
      <c r="NAP49" s="451"/>
      <c r="NAQ49" s="463"/>
      <c r="NAR49" s="451"/>
      <c r="NAS49" s="451"/>
      <c r="NAT49" s="453"/>
      <c r="NAV49" s="449"/>
      <c r="NAW49" s="449"/>
      <c r="NAX49" s="449"/>
      <c r="NAY49" s="450"/>
      <c r="NAZ49" s="451"/>
      <c r="NBA49" s="451"/>
      <c r="NBB49" s="451"/>
      <c r="NBC49" s="449"/>
      <c r="NBD49" s="452"/>
      <c r="NBE49" s="453"/>
      <c r="NBF49" s="454"/>
      <c r="NBG49" s="449"/>
      <c r="NBH49" s="453"/>
      <c r="NBI49" s="453"/>
      <c r="NBJ49" s="450"/>
      <c r="NBK49" s="454"/>
      <c r="NBL49" s="455"/>
      <c r="NBM49" s="453"/>
      <c r="NBN49" s="456"/>
      <c r="NBO49" s="453"/>
      <c r="NBP49" s="456"/>
      <c r="NBQ49" s="454"/>
      <c r="NBR49" s="451"/>
      <c r="NBS49" s="454"/>
      <c r="NBT49" s="450"/>
      <c r="NBU49" s="456"/>
      <c r="NBV49" s="456"/>
      <c r="NBW49" s="456"/>
      <c r="NBX49" s="456"/>
      <c r="NBY49" s="271"/>
      <c r="NBZ49" s="451"/>
      <c r="NCA49" s="454"/>
      <c r="NCB49" s="451"/>
      <c r="NCC49" s="457"/>
      <c r="NCD49" s="271"/>
      <c r="NCE49" s="451"/>
      <c r="NCF49" s="454"/>
      <c r="NCG49" s="451"/>
      <c r="NCH49" s="457"/>
      <c r="NCI49" s="451"/>
      <c r="NCJ49" s="457"/>
      <c r="NCK49" s="457"/>
      <c r="NCL49" s="457"/>
      <c r="NCM49" s="271"/>
      <c r="NCN49" s="271"/>
      <c r="NCO49" s="451"/>
      <c r="NCP49" s="454"/>
      <c r="NCQ49" s="451"/>
      <c r="NCR49" s="454"/>
      <c r="NCS49" s="458"/>
      <c r="NCT49" s="459"/>
      <c r="NCU49" s="460"/>
      <c r="NCV49" s="461"/>
      <c r="NCW49" s="462"/>
      <c r="NCX49" s="458"/>
      <c r="NCY49" s="451"/>
      <c r="NCZ49" s="463"/>
      <c r="NDA49" s="451"/>
      <c r="NDB49" s="451"/>
      <c r="NDC49" s="453"/>
      <c r="NDE49" s="449"/>
      <c r="NDF49" s="449"/>
      <c r="NDG49" s="449"/>
      <c r="NDH49" s="450"/>
      <c r="NDI49" s="451"/>
      <c r="NDJ49" s="451"/>
      <c r="NDK49" s="451"/>
      <c r="NDL49" s="449"/>
      <c r="NDM49" s="452"/>
      <c r="NDN49" s="453"/>
      <c r="NDO49" s="454"/>
      <c r="NDP49" s="449"/>
      <c r="NDQ49" s="453"/>
      <c r="NDR49" s="453"/>
      <c r="NDS49" s="450"/>
      <c r="NDT49" s="454"/>
      <c r="NDU49" s="455"/>
      <c r="NDV49" s="453"/>
      <c r="NDW49" s="456"/>
      <c r="NDX49" s="453"/>
      <c r="NDY49" s="456"/>
      <c r="NDZ49" s="454"/>
      <c r="NEA49" s="451"/>
      <c r="NEB49" s="454"/>
      <c r="NEC49" s="450"/>
      <c r="NED49" s="456"/>
      <c r="NEE49" s="456"/>
      <c r="NEF49" s="456"/>
      <c r="NEG49" s="456"/>
      <c r="NEH49" s="271"/>
      <c r="NEI49" s="451"/>
      <c r="NEJ49" s="454"/>
      <c r="NEK49" s="451"/>
      <c r="NEL49" s="457"/>
      <c r="NEM49" s="271"/>
      <c r="NEN49" s="451"/>
      <c r="NEO49" s="454"/>
      <c r="NEP49" s="451"/>
      <c r="NEQ49" s="457"/>
      <c r="NER49" s="451"/>
      <c r="NES49" s="457"/>
      <c r="NET49" s="457"/>
      <c r="NEU49" s="457"/>
      <c r="NEV49" s="271"/>
      <c r="NEW49" s="271"/>
      <c r="NEX49" s="451"/>
      <c r="NEY49" s="454"/>
      <c r="NEZ49" s="451"/>
      <c r="NFA49" s="454"/>
      <c r="NFB49" s="458"/>
      <c r="NFC49" s="459"/>
      <c r="NFD49" s="460"/>
      <c r="NFE49" s="461"/>
      <c r="NFF49" s="462"/>
      <c r="NFG49" s="458"/>
      <c r="NFH49" s="451"/>
      <c r="NFI49" s="463"/>
      <c r="NFJ49" s="451"/>
      <c r="NFK49" s="451"/>
      <c r="NFL49" s="453"/>
      <c r="NFN49" s="449"/>
      <c r="NFO49" s="449"/>
      <c r="NFP49" s="449"/>
      <c r="NFQ49" s="450"/>
      <c r="NFR49" s="451"/>
      <c r="NFS49" s="451"/>
      <c r="NFT49" s="451"/>
      <c r="NFU49" s="449"/>
      <c r="NFV49" s="452"/>
      <c r="NFW49" s="453"/>
      <c r="NFX49" s="454"/>
      <c r="NFY49" s="449"/>
      <c r="NFZ49" s="453"/>
      <c r="NGA49" s="453"/>
      <c r="NGB49" s="450"/>
      <c r="NGC49" s="454"/>
      <c r="NGD49" s="455"/>
      <c r="NGE49" s="453"/>
      <c r="NGF49" s="456"/>
      <c r="NGG49" s="453"/>
      <c r="NGH49" s="456"/>
      <c r="NGI49" s="454"/>
      <c r="NGJ49" s="451"/>
      <c r="NGK49" s="454"/>
      <c r="NGL49" s="450"/>
      <c r="NGM49" s="456"/>
      <c r="NGN49" s="456"/>
      <c r="NGO49" s="456"/>
      <c r="NGP49" s="456"/>
      <c r="NGQ49" s="271"/>
      <c r="NGR49" s="451"/>
      <c r="NGS49" s="454"/>
      <c r="NGT49" s="451"/>
      <c r="NGU49" s="457"/>
      <c r="NGV49" s="271"/>
      <c r="NGW49" s="451"/>
      <c r="NGX49" s="454"/>
      <c r="NGY49" s="451"/>
      <c r="NGZ49" s="457"/>
      <c r="NHA49" s="451"/>
      <c r="NHB49" s="457"/>
      <c r="NHC49" s="457"/>
      <c r="NHD49" s="457"/>
      <c r="NHE49" s="271"/>
      <c r="NHF49" s="271"/>
      <c r="NHG49" s="451"/>
      <c r="NHH49" s="454"/>
      <c r="NHI49" s="451"/>
      <c r="NHJ49" s="454"/>
      <c r="NHK49" s="458"/>
      <c r="NHL49" s="459"/>
      <c r="NHM49" s="460"/>
      <c r="NHN49" s="461"/>
      <c r="NHO49" s="462"/>
      <c r="NHP49" s="458"/>
      <c r="NHQ49" s="451"/>
      <c r="NHR49" s="463"/>
      <c r="NHS49" s="451"/>
      <c r="NHT49" s="451"/>
      <c r="NHU49" s="453"/>
      <c r="NHW49" s="449"/>
      <c r="NHX49" s="449"/>
      <c r="NHY49" s="449"/>
      <c r="NHZ49" s="450"/>
      <c r="NIA49" s="451"/>
      <c r="NIB49" s="451"/>
      <c r="NIC49" s="451"/>
      <c r="NID49" s="449"/>
      <c r="NIE49" s="452"/>
      <c r="NIF49" s="453"/>
      <c r="NIG49" s="454"/>
      <c r="NIH49" s="449"/>
      <c r="NII49" s="453"/>
      <c r="NIJ49" s="453"/>
      <c r="NIK49" s="450"/>
      <c r="NIL49" s="454"/>
      <c r="NIM49" s="455"/>
      <c r="NIN49" s="453"/>
      <c r="NIO49" s="456"/>
      <c r="NIP49" s="453"/>
      <c r="NIQ49" s="456"/>
      <c r="NIR49" s="454"/>
      <c r="NIS49" s="451"/>
      <c r="NIT49" s="454"/>
      <c r="NIU49" s="450"/>
      <c r="NIV49" s="456"/>
      <c r="NIW49" s="456"/>
      <c r="NIX49" s="456"/>
      <c r="NIY49" s="456"/>
      <c r="NIZ49" s="271"/>
      <c r="NJA49" s="451"/>
      <c r="NJB49" s="454"/>
      <c r="NJC49" s="451"/>
      <c r="NJD49" s="457"/>
      <c r="NJE49" s="271"/>
      <c r="NJF49" s="451"/>
      <c r="NJG49" s="454"/>
      <c r="NJH49" s="451"/>
      <c r="NJI49" s="457"/>
      <c r="NJJ49" s="451"/>
      <c r="NJK49" s="457"/>
      <c r="NJL49" s="457"/>
      <c r="NJM49" s="457"/>
      <c r="NJN49" s="271"/>
      <c r="NJO49" s="271"/>
      <c r="NJP49" s="451"/>
      <c r="NJQ49" s="454"/>
      <c r="NJR49" s="451"/>
      <c r="NJS49" s="454"/>
      <c r="NJT49" s="458"/>
      <c r="NJU49" s="459"/>
      <c r="NJV49" s="460"/>
      <c r="NJW49" s="461"/>
      <c r="NJX49" s="462"/>
      <c r="NJY49" s="458"/>
      <c r="NJZ49" s="451"/>
      <c r="NKA49" s="463"/>
      <c r="NKB49" s="451"/>
      <c r="NKC49" s="451"/>
      <c r="NKD49" s="453"/>
      <c r="NKF49" s="449"/>
      <c r="NKG49" s="449"/>
      <c r="NKH49" s="449"/>
      <c r="NKI49" s="450"/>
      <c r="NKJ49" s="451"/>
      <c r="NKK49" s="451"/>
      <c r="NKL49" s="451"/>
      <c r="NKM49" s="449"/>
      <c r="NKN49" s="452"/>
      <c r="NKO49" s="453"/>
      <c r="NKP49" s="454"/>
      <c r="NKQ49" s="449"/>
      <c r="NKR49" s="453"/>
      <c r="NKS49" s="453"/>
      <c r="NKT49" s="450"/>
      <c r="NKU49" s="454"/>
      <c r="NKV49" s="455"/>
      <c r="NKW49" s="453"/>
      <c r="NKX49" s="456"/>
      <c r="NKY49" s="453"/>
      <c r="NKZ49" s="456"/>
      <c r="NLA49" s="454"/>
      <c r="NLB49" s="451"/>
      <c r="NLC49" s="454"/>
      <c r="NLD49" s="450"/>
      <c r="NLE49" s="456"/>
      <c r="NLF49" s="456"/>
      <c r="NLG49" s="456"/>
      <c r="NLH49" s="456"/>
      <c r="NLI49" s="271"/>
      <c r="NLJ49" s="451"/>
      <c r="NLK49" s="454"/>
      <c r="NLL49" s="451"/>
      <c r="NLM49" s="457"/>
      <c r="NLN49" s="271"/>
      <c r="NLO49" s="451"/>
      <c r="NLP49" s="454"/>
      <c r="NLQ49" s="451"/>
      <c r="NLR49" s="457"/>
      <c r="NLS49" s="451"/>
      <c r="NLT49" s="457"/>
      <c r="NLU49" s="457"/>
      <c r="NLV49" s="457"/>
      <c r="NLW49" s="271"/>
      <c r="NLX49" s="271"/>
      <c r="NLY49" s="451"/>
      <c r="NLZ49" s="454"/>
      <c r="NMA49" s="451"/>
      <c r="NMB49" s="454"/>
      <c r="NMC49" s="458"/>
      <c r="NMD49" s="459"/>
      <c r="NME49" s="460"/>
      <c r="NMF49" s="461"/>
      <c r="NMG49" s="462"/>
      <c r="NMH49" s="458"/>
      <c r="NMI49" s="451"/>
      <c r="NMJ49" s="463"/>
      <c r="NMK49" s="451"/>
      <c r="NML49" s="451"/>
      <c r="NMM49" s="453"/>
      <c r="NMO49" s="449"/>
      <c r="NMP49" s="449"/>
      <c r="NMQ49" s="449"/>
      <c r="NMR49" s="450"/>
      <c r="NMS49" s="451"/>
      <c r="NMT49" s="451"/>
      <c r="NMU49" s="451"/>
      <c r="NMV49" s="449"/>
      <c r="NMW49" s="452"/>
      <c r="NMX49" s="453"/>
      <c r="NMY49" s="454"/>
      <c r="NMZ49" s="449"/>
      <c r="NNA49" s="453"/>
      <c r="NNB49" s="453"/>
      <c r="NNC49" s="450"/>
      <c r="NND49" s="454"/>
      <c r="NNE49" s="455"/>
      <c r="NNF49" s="453"/>
      <c r="NNG49" s="456"/>
      <c r="NNH49" s="453"/>
      <c r="NNI49" s="456"/>
      <c r="NNJ49" s="454"/>
      <c r="NNK49" s="451"/>
      <c r="NNL49" s="454"/>
      <c r="NNM49" s="450"/>
      <c r="NNN49" s="456"/>
      <c r="NNO49" s="456"/>
      <c r="NNP49" s="456"/>
      <c r="NNQ49" s="456"/>
      <c r="NNR49" s="271"/>
      <c r="NNS49" s="451"/>
      <c r="NNT49" s="454"/>
      <c r="NNU49" s="451"/>
      <c r="NNV49" s="457"/>
      <c r="NNW49" s="271"/>
      <c r="NNX49" s="451"/>
      <c r="NNY49" s="454"/>
      <c r="NNZ49" s="451"/>
      <c r="NOA49" s="457"/>
      <c r="NOB49" s="451"/>
      <c r="NOC49" s="457"/>
      <c r="NOD49" s="457"/>
      <c r="NOE49" s="457"/>
      <c r="NOF49" s="271"/>
      <c r="NOG49" s="271"/>
      <c r="NOH49" s="451"/>
      <c r="NOI49" s="454"/>
      <c r="NOJ49" s="451"/>
      <c r="NOK49" s="454"/>
      <c r="NOL49" s="458"/>
      <c r="NOM49" s="459"/>
      <c r="NON49" s="460"/>
      <c r="NOO49" s="461"/>
      <c r="NOP49" s="462"/>
      <c r="NOQ49" s="458"/>
      <c r="NOR49" s="451"/>
      <c r="NOS49" s="463"/>
      <c r="NOT49" s="451"/>
      <c r="NOU49" s="451"/>
      <c r="NOV49" s="453"/>
      <c r="NOX49" s="449"/>
      <c r="NOY49" s="449"/>
      <c r="NOZ49" s="449"/>
      <c r="NPA49" s="450"/>
      <c r="NPB49" s="451"/>
      <c r="NPC49" s="451"/>
      <c r="NPD49" s="451"/>
      <c r="NPE49" s="449"/>
      <c r="NPF49" s="452"/>
      <c r="NPG49" s="453"/>
      <c r="NPH49" s="454"/>
      <c r="NPI49" s="449"/>
      <c r="NPJ49" s="453"/>
      <c r="NPK49" s="453"/>
      <c r="NPL49" s="450"/>
      <c r="NPM49" s="454"/>
      <c r="NPN49" s="455"/>
      <c r="NPO49" s="453"/>
      <c r="NPP49" s="456"/>
      <c r="NPQ49" s="453"/>
      <c r="NPR49" s="456"/>
      <c r="NPS49" s="454"/>
      <c r="NPT49" s="451"/>
      <c r="NPU49" s="454"/>
      <c r="NPV49" s="450"/>
      <c r="NPW49" s="456"/>
      <c r="NPX49" s="456"/>
      <c r="NPY49" s="456"/>
      <c r="NPZ49" s="456"/>
      <c r="NQA49" s="271"/>
      <c r="NQB49" s="451"/>
      <c r="NQC49" s="454"/>
      <c r="NQD49" s="451"/>
      <c r="NQE49" s="457"/>
      <c r="NQF49" s="271"/>
      <c r="NQG49" s="451"/>
      <c r="NQH49" s="454"/>
      <c r="NQI49" s="451"/>
      <c r="NQJ49" s="457"/>
      <c r="NQK49" s="451"/>
      <c r="NQL49" s="457"/>
      <c r="NQM49" s="457"/>
      <c r="NQN49" s="457"/>
      <c r="NQO49" s="271"/>
      <c r="NQP49" s="271"/>
      <c r="NQQ49" s="451"/>
      <c r="NQR49" s="454"/>
      <c r="NQS49" s="451"/>
      <c r="NQT49" s="454"/>
      <c r="NQU49" s="458"/>
      <c r="NQV49" s="459"/>
      <c r="NQW49" s="460"/>
      <c r="NQX49" s="461"/>
      <c r="NQY49" s="462"/>
      <c r="NQZ49" s="458"/>
      <c r="NRA49" s="451"/>
      <c r="NRB49" s="463"/>
      <c r="NRC49" s="451"/>
      <c r="NRD49" s="451"/>
      <c r="NRE49" s="453"/>
      <c r="NRG49" s="449"/>
      <c r="NRH49" s="449"/>
      <c r="NRI49" s="449"/>
      <c r="NRJ49" s="450"/>
      <c r="NRK49" s="451"/>
      <c r="NRL49" s="451"/>
      <c r="NRM49" s="451"/>
      <c r="NRN49" s="449"/>
      <c r="NRO49" s="452"/>
      <c r="NRP49" s="453"/>
      <c r="NRQ49" s="454"/>
      <c r="NRR49" s="449"/>
      <c r="NRS49" s="453"/>
      <c r="NRT49" s="453"/>
      <c r="NRU49" s="450"/>
      <c r="NRV49" s="454"/>
      <c r="NRW49" s="455"/>
      <c r="NRX49" s="453"/>
      <c r="NRY49" s="456"/>
      <c r="NRZ49" s="453"/>
      <c r="NSA49" s="456"/>
      <c r="NSB49" s="454"/>
      <c r="NSC49" s="451"/>
      <c r="NSD49" s="454"/>
      <c r="NSE49" s="450"/>
      <c r="NSF49" s="456"/>
      <c r="NSG49" s="456"/>
      <c r="NSH49" s="456"/>
      <c r="NSI49" s="456"/>
      <c r="NSJ49" s="271"/>
      <c r="NSK49" s="451"/>
      <c r="NSL49" s="454"/>
      <c r="NSM49" s="451"/>
      <c r="NSN49" s="457"/>
      <c r="NSO49" s="271"/>
      <c r="NSP49" s="451"/>
      <c r="NSQ49" s="454"/>
      <c r="NSR49" s="451"/>
      <c r="NSS49" s="457"/>
      <c r="NST49" s="451"/>
      <c r="NSU49" s="457"/>
      <c r="NSV49" s="457"/>
      <c r="NSW49" s="457"/>
      <c r="NSX49" s="271"/>
      <c r="NSY49" s="271"/>
      <c r="NSZ49" s="451"/>
      <c r="NTA49" s="454"/>
      <c r="NTB49" s="451"/>
      <c r="NTC49" s="454"/>
      <c r="NTD49" s="458"/>
      <c r="NTE49" s="459"/>
      <c r="NTF49" s="460"/>
      <c r="NTG49" s="461"/>
      <c r="NTH49" s="462"/>
      <c r="NTI49" s="458"/>
      <c r="NTJ49" s="451"/>
      <c r="NTK49" s="463"/>
      <c r="NTL49" s="451"/>
      <c r="NTM49" s="451"/>
      <c r="NTN49" s="453"/>
      <c r="NTP49" s="449"/>
      <c r="NTQ49" s="449"/>
      <c r="NTR49" s="449"/>
      <c r="NTS49" s="450"/>
      <c r="NTT49" s="451"/>
      <c r="NTU49" s="451"/>
      <c r="NTV49" s="451"/>
      <c r="NTW49" s="449"/>
      <c r="NTX49" s="452"/>
      <c r="NTY49" s="453"/>
      <c r="NTZ49" s="454"/>
      <c r="NUA49" s="449"/>
      <c r="NUB49" s="453"/>
      <c r="NUC49" s="453"/>
      <c r="NUD49" s="450"/>
      <c r="NUE49" s="454"/>
      <c r="NUF49" s="455"/>
      <c r="NUG49" s="453"/>
      <c r="NUH49" s="456"/>
      <c r="NUI49" s="453"/>
      <c r="NUJ49" s="456"/>
      <c r="NUK49" s="454"/>
      <c r="NUL49" s="451"/>
      <c r="NUM49" s="454"/>
      <c r="NUN49" s="450"/>
      <c r="NUO49" s="456"/>
      <c r="NUP49" s="456"/>
      <c r="NUQ49" s="456"/>
      <c r="NUR49" s="456"/>
      <c r="NUS49" s="271"/>
      <c r="NUT49" s="451"/>
      <c r="NUU49" s="454"/>
      <c r="NUV49" s="451"/>
      <c r="NUW49" s="457"/>
      <c r="NUX49" s="271"/>
      <c r="NUY49" s="451"/>
      <c r="NUZ49" s="454"/>
      <c r="NVA49" s="451"/>
      <c r="NVB49" s="457"/>
      <c r="NVC49" s="451"/>
      <c r="NVD49" s="457"/>
      <c r="NVE49" s="457"/>
      <c r="NVF49" s="457"/>
      <c r="NVG49" s="271"/>
      <c r="NVH49" s="271"/>
      <c r="NVI49" s="451"/>
      <c r="NVJ49" s="454"/>
      <c r="NVK49" s="451"/>
      <c r="NVL49" s="454"/>
      <c r="NVM49" s="458"/>
      <c r="NVN49" s="459"/>
      <c r="NVO49" s="460"/>
      <c r="NVP49" s="461"/>
      <c r="NVQ49" s="462"/>
      <c r="NVR49" s="458"/>
      <c r="NVS49" s="451"/>
      <c r="NVT49" s="463"/>
      <c r="NVU49" s="451"/>
      <c r="NVV49" s="451"/>
      <c r="NVW49" s="453"/>
      <c r="NVY49" s="449"/>
      <c r="NVZ49" s="449"/>
      <c r="NWA49" s="449"/>
      <c r="NWB49" s="450"/>
      <c r="NWC49" s="451"/>
      <c r="NWD49" s="451"/>
      <c r="NWE49" s="451"/>
      <c r="NWF49" s="449"/>
      <c r="NWG49" s="452"/>
      <c r="NWH49" s="453"/>
      <c r="NWI49" s="454"/>
      <c r="NWJ49" s="449"/>
      <c r="NWK49" s="453"/>
      <c r="NWL49" s="453"/>
      <c r="NWM49" s="450"/>
      <c r="NWN49" s="454"/>
      <c r="NWO49" s="455"/>
      <c r="NWP49" s="453"/>
      <c r="NWQ49" s="456"/>
      <c r="NWR49" s="453"/>
      <c r="NWS49" s="456"/>
      <c r="NWT49" s="454"/>
      <c r="NWU49" s="451"/>
      <c r="NWV49" s="454"/>
      <c r="NWW49" s="450"/>
      <c r="NWX49" s="456"/>
      <c r="NWY49" s="456"/>
      <c r="NWZ49" s="456"/>
      <c r="NXA49" s="456"/>
      <c r="NXB49" s="271"/>
      <c r="NXC49" s="451"/>
      <c r="NXD49" s="454"/>
      <c r="NXE49" s="451"/>
      <c r="NXF49" s="457"/>
      <c r="NXG49" s="271"/>
      <c r="NXH49" s="451"/>
      <c r="NXI49" s="454"/>
      <c r="NXJ49" s="451"/>
      <c r="NXK49" s="457"/>
      <c r="NXL49" s="451"/>
      <c r="NXM49" s="457"/>
      <c r="NXN49" s="457"/>
      <c r="NXO49" s="457"/>
      <c r="NXP49" s="271"/>
      <c r="NXQ49" s="271"/>
      <c r="NXR49" s="451"/>
      <c r="NXS49" s="454"/>
      <c r="NXT49" s="451"/>
      <c r="NXU49" s="454"/>
      <c r="NXV49" s="458"/>
      <c r="NXW49" s="459"/>
      <c r="NXX49" s="460"/>
      <c r="NXY49" s="461"/>
      <c r="NXZ49" s="462"/>
      <c r="NYA49" s="458"/>
      <c r="NYB49" s="451"/>
      <c r="NYC49" s="463"/>
      <c r="NYD49" s="451"/>
      <c r="NYE49" s="451"/>
      <c r="NYF49" s="453"/>
      <c r="NYH49" s="449"/>
      <c r="NYI49" s="449"/>
      <c r="NYJ49" s="449"/>
      <c r="NYK49" s="450"/>
      <c r="NYL49" s="451"/>
      <c r="NYM49" s="451"/>
      <c r="NYN49" s="451"/>
      <c r="NYO49" s="449"/>
      <c r="NYP49" s="452"/>
      <c r="NYQ49" s="453"/>
      <c r="NYR49" s="454"/>
      <c r="NYS49" s="449"/>
      <c r="NYT49" s="453"/>
      <c r="NYU49" s="453"/>
      <c r="NYV49" s="450"/>
      <c r="NYW49" s="454"/>
      <c r="NYX49" s="455"/>
      <c r="NYY49" s="453"/>
      <c r="NYZ49" s="456"/>
      <c r="NZA49" s="453"/>
      <c r="NZB49" s="456"/>
      <c r="NZC49" s="454"/>
      <c r="NZD49" s="451"/>
      <c r="NZE49" s="454"/>
      <c r="NZF49" s="450"/>
      <c r="NZG49" s="456"/>
      <c r="NZH49" s="456"/>
      <c r="NZI49" s="456"/>
      <c r="NZJ49" s="456"/>
      <c r="NZK49" s="271"/>
      <c r="NZL49" s="451"/>
      <c r="NZM49" s="454"/>
      <c r="NZN49" s="451"/>
      <c r="NZO49" s="457"/>
      <c r="NZP49" s="271"/>
      <c r="NZQ49" s="451"/>
      <c r="NZR49" s="454"/>
      <c r="NZS49" s="451"/>
      <c r="NZT49" s="457"/>
      <c r="NZU49" s="451"/>
      <c r="NZV49" s="457"/>
      <c r="NZW49" s="457"/>
      <c r="NZX49" s="457"/>
      <c r="NZY49" s="271"/>
      <c r="NZZ49" s="271"/>
      <c r="OAA49" s="451"/>
      <c r="OAB49" s="454"/>
      <c r="OAC49" s="451"/>
      <c r="OAD49" s="454"/>
      <c r="OAE49" s="458"/>
      <c r="OAF49" s="459"/>
      <c r="OAG49" s="460"/>
      <c r="OAH49" s="461"/>
      <c r="OAI49" s="462"/>
      <c r="OAJ49" s="458"/>
      <c r="OAK49" s="451"/>
      <c r="OAL49" s="463"/>
      <c r="OAM49" s="451"/>
      <c r="OAN49" s="451"/>
      <c r="OAO49" s="453"/>
      <c r="OAQ49" s="449"/>
      <c r="OAR49" s="449"/>
      <c r="OAS49" s="449"/>
      <c r="OAT49" s="450"/>
      <c r="OAU49" s="451"/>
      <c r="OAV49" s="451"/>
      <c r="OAW49" s="451"/>
      <c r="OAX49" s="449"/>
      <c r="OAY49" s="452"/>
      <c r="OAZ49" s="453"/>
      <c r="OBA49" s="454"/>
      <c r="OBB49" s="449"/>
      <c r="OBC49" s="453"/>
      <c r="OBD49" s="453"/>
      <c r="OBE49" s="450"/>
      <c r="OBF49" s="454"/>
      <c r="OBG49" s="455"/>
      <c r="OBH49" s="453"/>
      <c r="OBI49" s="456"/>
      <c r="OBJ49" s="453"/>
      <c r="OBK49" s="456"/>
      <c r="OBL49" s="454"/>
      <c r="OBM49" s="451"/>
      <c r="OBN49" s="454"/>
      <c r="OBO49" s="450"/>
      <c r="OBP49" s="456"/>
      <c r="OBQ49" s="456"/>
      <c r="OBR49" s="456"/>
      <c r="OBS49" s="456"/>
      <c r="OBT49" s="271"/>
      <c r="OBU49" s="451"/>
      <c r="OBV49" s="454"/>
      <c r="OBW49" s="451"/>
      <c r="OBX49" s="457"/>
      <c r="OBY49" s="271"/>
      <c r="OBZ49" s="451"/>
      <c r="OCA49" s="454"/>
      <c r="OCB49" s="451"/>
      <c r="OCC49" s="457"/>
      <c r="OCD49" s="451"/>
      <c r="OCE49" s="457"/>
      <c r="OCF49" s="457"/>
      <c r="OCG49" s="457"/>
      <c r="OCH49" s="271"/>
      <c r="OCI49" s="271"/>
      <c r="OCJ49" s="451"/>
      <c r="OCK49" s="454"/>
      <c r="OCL49" s="451"/>
      <c r="OCM49" s="454"/>
      <c r="OCN49" s="458"/>
      <c r="OCO49" s="459"/>
      <c r="OCP49" s="460"/>
      <c r="OCQ49" s="461"/>
      <c r="OCR49" s="462"/>
      <c r="OCS49" s="458"/>
      <c r="OCT49" s="451"/>
      <c r="OCU49" s="463"/>
      <c r="OCV49" s="451"/>
      <c r="OCW49" s="451"/>
      <c r="OCX49" s="453"/>
      <c r="OCZ49" s="449"/>
      <c r="ODA49" s="449"/>
      <c r="ODB49" s="449"/>
      <c r="ODC49" s="450"/>
      <c r="ODD49" s="451"/>
      <c r="ODE49" s="451"/>
      <c r="ODF49" s="451"/>
      <c r="ODG49" s="449"/>
      <c r="ODH49" s="452"/>
      <c r="ODI49" s="453"/>
      <c r="ODJ49" s="454"/>
      <c r="ODK49" s="449"/>
      <c r="ODL49" s="453"/>
      <c r="ODM49" s="453"/>
      <c r="ODN49" s="450"/>
      <c r="ODO49" s="454"/>
      <c r="ODP49" s="455"/>
      <c r="ODQ49" s="453"/>
      <c r="ODR49" s="456"/>
      <c r="ODS49" s="453"/>
      <c r="ODT49" s="456"/>
      <c r="ODU49" s="454"/>
      <c r="ODV49" s="451"/>
      <c r="ODW49" s="454"/>
      <c r="ODX49" s="450"/>
      <c r="ODY49" s="456"/>
      <c r="ODZ49" s="456"/>
      <c r="OEA49" s="456"/>
      <c r="OEB49" s="456"/>
      <c r="OEC49" s="271"/>
      <c r="OED49" s="451"/>
      <c r="OEE49" s="454"/>
      <c r="OEF49" s="451"/>
      <c r="OEG49" s="457"/>
      <c r="OEH49" s="271"/>
      <c r="OEI49" s="451"/>
      <c r="OEJ49" s="454"/>
      <c r="OEK49" s="451"/>
      <c r="OEL49" s="457"/>
      <c r="OEM49" s="451"/>
      <c r="OEN49" s="457"/>
      <c r="OEO49" s="457"/>
      <c r="OEP49" s="457"/>
      <c r="OEQ49" s="271"/>
      <c r="OER49" s="271"/>
      <c r="OES49" s="451"/>
      <c r="OET49" s="454"/>
      <c r="OEU49" s="451"/>
      <c r="OEV49" s="454"/>
      <c r="OEW49" s="458"/>
      <c r="OEX49" s="459"/>
      <c r="OEY49" s="460"/>
      <c r="OEZ49" s="461"/>
      <c r="OFA49" s="462"/>
      <c r="OFB49" s="458"/>
      <c r="OFC49" s="451"/>
      <c r="OFD49" s="463"/>
      <c r="OFE49" s="451"/>
      <c r="OFF49" s="451"/>
      <c r="OFG49" s="453"/>
      <c r="OFI49" s="449"/>
      <c r="OFJ49" s="449"/>
      <c r="OFK49" s="449"/>
      <c r="OFL49" s="450"/>
      <c r="OFM49" s="451"/>
      <c r="OFN49" s="451"/>
      <c r="OFO49" s="451"/>
      <c r="OFP49" s="449"/>
      <c r="OFQ49" s="452"/>
      <c r="OFR49" s="453"/>
      <c r="OFS49" s="454"/>
      <c r="OFT49" s="449"/>
      <c r="OFU49" s="453"/>
      <c r="OFV49" s="453"/>
      <c r="OFW49" s="450"/>
      <c r="OFX49" s="454"/>
      <c r="OFY49" s="455"/>
      <c r="OFZ49" s="453"/>
      <c r="OGA49" s="456"/>
      <c r="OGB49" s="453"/>
      <c r="OGC49" s="456"/>
      <c r="OGD49" s="454"/>
      <c r="OGE49" s="451"/>
      <c r="OGF49" s="454"/>
      <c r="OGG49" s="450"/>
      <c r="OGH49" s="456"/>
      <c r="OGI49" s="456"/>
      <c r="OGJ49" s="456"/>
      <c r="OGK49" s="456"/>
      <c r="OGL49" s="271"/>
      <c r="OGM49" s="451"/>
      <c r="OGN49" s="454"/>
      <c r="OGO49" s="451"/>
      <c r="OGP49" s="457"/>
      <c r="OGQ49" s="271"/>
      <c r="OGR49" s="451"/>
      <c r="OGS49" s="454"/>
      <c r="OGT49" s="451"/>
      <c r="OGU49" s="457"/>
      <c r="OGV49" s="451"/>
      <c r="OGW49" s="457"/>
      <c r="OGX49" s="457"/>
      <c r="OGY49" s="457"/>
      <c r="OGZ49" s="271"/>
      <c r="OHA49" s="271"/>
      <c r="OHB49" s="451"/>
      <c r="OHC49" s="454"/>
      <c r="OHD49" s="451"/>
      <c r="OHE49" s="454"/>
      <c r="OHF49" s="458"/>
      <c r="OHG49" s="459"/>
      <c r="OHH49" s="460"/>
      <c r="OHI49" s="461"/>
      <c r="OHJ49" s="462"/>
      <c r="OHK49" s="458"/>
      <c r="OHL49" s="451"/>
      <c r="OHM49" s="463"/>
      <c r="OHN49" s="451"/>
      <c r="OHO49" s="451"/>
      <c r="OHP49" s="453"/>
      <c r="OHR49" s="449"/>
      <c r="OHS49" s="449"/>
      <c r="OHT49" s="449"/>
      <c r="OHU49" s="450"/>
      <c r="OHV49" s="451"/>
      <c r="OHW49" s="451"/>
      <c r="OHX49" s="451"/>
      <c r="OHY49" s="449"/>
      <c r="OHZ49" s="452"/>
      <c r="OIA49" s="453"/>
      <c r="OIB49" s="454"/>
      <c r="OIC49" s="449"/>
      <c r="OID49" s="453"/>
      <c r="OIE49" s="453"/>
      <c r="OIF49" s="450"/>
      <c r="OIG49" s="454"/>
      <c r="OIH49" s="455"/>
      <c r="OII49" s="453"/>
      <c r="OIJ49" s="456"/>
      <c r="OIK49" s="453"/>
      <c r="OIL49" s="456"/>
      <c r="OIM49" s="454"/>
      <c r="OIN49" s="451"/>
      <c r="OIO49" s="454"/>
      <c r="OIP49" s="450"/>
      <c r="OIQ49" s="456"/>
      <c r="OIR49" s="456"/>
      <c r="OIS49" s="456"/>
      <c r="OIT49" s="456"/>
      <c r="OIU49" s="271"/>
      <c r="OIV49" s="451"/>
      <c r="OIW49" s="454"/>
      <c r="OIX49" s="451"/>
      <c r="OIY49" s="457"/>
      <c r="OIZ49" s="271"/>
      <c r="OJA49" s="451"/>
      <c r="OJB49" s="454"/>
      <c r="OJC49" s="451"/>
      <c r="OJD49" s="457"/>
      <c r="OJE49" s="451"/>
      <c r="OJF49" s="457"/>
      <c r="OJG49" s="457"/>
      <c r="OJH49" s="457"/>
      <c r="OJI49" s="271"/>
      <c r="OJJ49" s="271"/>
      <c r="OJK49" s="451"/>
      <c r="OJL49" s="454"/>
      <c r="OJM49" s="451"/>
      <c r="OJN49" s="454"/>
      <c r="OJO49" s="458"/>
      <c r="OJP49" s="459"/>
      <c r="OJQ49" s="460"/>
      <c r="OJR49" s="461"/>
      <c r="OJS49" s="462"/>
      <c r="OJT49" s="458"/>
      <c r="OJU49" s="451"/>
      <c r="OJV49" s="463"/>
      <c r="OJW49" s="451"/>
      <c r="OJX49" s="451"/>
      <c r="OJY49" s="453"/>
      <c r="OKA49" s="449"/>
      <c r="OKB49" s="449"/>
      <c r="OKC49" s="449"/>
      <c r="OKD49" s="450"/>
      <c r="OKE49" s="451"/>
      <c r="OKF49" s="451"/>
      <c r="OKG49" s="451"/>
      <c r="OKH49" s="449"/>
      <c r="OKI49" s="452"/>
      <c r="OKJ49" s="453"/>
      <c r="OKK49" s="454"/>
      <c r="OKL49" s="449"/>
      <c r="OKM49" s="453"/>
      <c r="OKN49" s="453"/>
      <c r="OKO49" s="450"/>
      <c r="OKP49" s="454"/>
      <c r="OKQ49" s="455"/>
      <c r="OKR49" s="453"/>
      <c r="OKS49" s="456"/>
      <c r="OKT49" s="453"/>
      <c r="OKU49" s="456"/>
      <c r="OKV49" s="454"/>
      <c r="OKW49" s="451"/>
      <c r="OKX49" s="454"/>
      <c r="OKY49" s="450"/>
      <c r="OKZ49" s="456"/>
      <c r="OLA49" s="456"/>
      <c r="OLB49" s="456"/>
      <c r="OLC49" s="456"/>
      <c r="OLD49" s="271"/>
      <c r="OLE49" s="451"/>
      <c r="OLF49" s="454"/>
      <c r="OLG49" s="451"/>
      <c r="OLH49" s="457"/>
      <c r="OLI49" s="271"/>
      <c r="OLJ49" s="451"/>
      <c r="OLK49" s="454"/>
      <c r="OLL49" s="451"/>
      <c r="OLM49" s="457"/>
      <c r="OLN49" s="451"/>
      <c r="OLO49" s="457"/>
      <c r="OLP49" s="457"/>
      <c r="OLQ49" s="457"/>
      <c r="OLR49" s="271"/>
      <c r="OLS49" s="271"/>
      <c r="OLT49" s="451"/>
      <c r="OLU49" s="454"/>
      <c r="OLV49" s="451"/>
      <c r="OLW49" s="454"/>
      <c r="OLX49" s="458"/>
      <c r="OLY49" s="459"/>
      <c r="OLZ49" s="460"/>
      <c r="OMA49" s="461"/>
      <c r="OMB49" s="462"/>
      <c r="OMC49" s="458"/>
      <c r="OMD49" s="451"/>
      <c r="OME49" s="463"/>
      <c r="OMF49" s="451"/>
      <c r="OMG49" s="451"/>
      <c r="OMH49" s="453"/>
      <c r="OMJ49" s="449"/>
      <c r="OMK49" s="449"/>
      <c r="OML49" s="449"/>
      <c r="OMM49" s="450"/>
      <c r="OMN49" s="451"/>
      <c r="OMO49" s="451"/>
      <c r="OMP49" s="451"/>
      <c r="OMQ49" s="449"/>
      <c r="OMR49" s="452"/>
      <c r="OMS49" s="453"/>
      <c r="OMT49" s="454"/>
      <c r="OMU49" s="449"/>
      <c r="OMV49" s="453"/>
      <c r="OMW49" s="453"/>
      <c r="OMX49" s="450"/>
      <c r="OMY49" s="454"/>
      <c r="OMZ49" s="455"/>
      <c r="ONA49" s="453"/>
      <c r="ONB49" s="456"/>
      <c r="ONC49" s="453"/>
      <c r="OND49" s="456"/>
      <c r="ONE49" s="454"/>
      <c r="ONF49" s="451"/>
      <c r="ONG49" s="454"/>
      <c r="ONH49" s="450"/>
      <c r="ONI49" s="456"/>
      <c r="ONJ49" s="456"/>
      <c r="ONK49" s="456"/>
      <c r="ONL49" s="456"/>
      <c r="ONM49" s="271"/>
      <c r="ONN49" s="451"/>
      <c r="ONO49" s="454"/>
      <c r="ONP49" s="451"/>
      <c r="ONQ49" s="457"/>
      <c r="ONR49" s="271"/>
      <c r="ONS49" s="451"/>
      <c r="ONT49" s="454"/>
      <c r="ONU49" s="451"/>
      <c r="ONV49" s="457"/>
      <c r="ONW49" s="451"/>
      <c r="ONX49" s="457"/>
      <c r="ONY49" s="457"/>
      <c r="ONZ49" s="457"/>
      <c r="OOA49" s="271"/>
      <c r="OOB49" s="271"/>
      <c r="OOC49" s="451"/>
      <c r="OOD49" s="454"/>
      <c r="OOE49" s="451"/>
      <c r="OOF49" s="454"/>
      <c r="OOG49" s="458"/>
      <c r="OOH49" s="459"/>
      <c r="OOI49" s="460"/>
      <c r="OOJ49" s="461"/>
      <c r="OOK49" s="462"/>
      <c r="OOL49" s="458"/>
      <c r="OOM49" s="451"/>
      <c r="OON49" s="463"/>
      <c r="OOO49" s="451"/>
      <c r="OOP49" s="451"/>
      <c r="OOQ49" s="453"/>
      <c r="OOS49" s="449"/>
      <c r="OOT49" s="449"/>
      <c r="OOU49" s="449"/>
      <c r="OOV49" s="450"/>
      <c r="OOW49" s="451"/>
      <c r="OOX49" s="451"/>
      <c r="OOY49" s="451"/>
      <c r="OOZ49" s="449"/>
      <c r="OPA49" s="452"/>
      <c r="OPB49" s="453"/>
      <c r="OPC49" s="454"/>
      <c r="OPD49" s="449"/>
      <c r="OPE49" s="453"/>
      <c r="OPF49" s="453"/>
      <c r="OPG49" s="450"/>
      <c r="OPH49" s="454"/>
      <c r="OPI49" s="455"/>
      <c r="OPJ49" s="453"/>
      <c r="OPK49" s="456"/>
      <c r="OPL49" s="453"/>
      <c r="OPM49" s="456"/>
      <c r="OPN49" s="454"/>
      <c r="OPO49" s="451"/>
      <c r="OPP49" s="454"/>
      <c r="OPQ49" s="450"/>
      <c r="OPR49" s="456"/>
      <c r="OPS49" s="456"/>
      <c r="OPT49" s="456"/>
      <c r="OPU49" s="456"/>
      <c r="OPV49" s="271"/>
      <c r="OPW49" s="451"/>
      <c r="OPX49" s="454"/>
      <c r="OPY49" s="451"/>
      <c r="OPZ49" s="457"/>
      <c r="OQA49" s="271"/>
      <c r="OQB49" s="451"/>
      <c r="OQC49" s="454"/>
      <c r="OQD49" s="451"/>
      <c r="OQE49" s="457"/>
      <c r="OQF49" s="451"/>
      <c r="OQG49" s="457"/>
      <c r="OQH49" s="457"/>
      <c r="OQI49" s="457"/>
      <c r="OQJ49" s="271"/>
      <c r="OQK49" s="271"/>
      <c r="OQL49" s="451"/>
      <c r="OQM49" s="454"/>
      <c r="OQN49" s="451"/>
      <c r="OQO49" s="454"/>
      <c r="OQP49" s="458"/>
      <c r="OQQ49" s="459"/>
      <c r="OQR49" s="460"/>
      <c r="OQS49" s="461"/>
      <c r="OQT49" s="462"/>
      <c r="OQU49" s="458"/>
      <c r="OQV49" s="451"/>
      <c r="OQW49" s="463"/>
      <c r="OQX49" s="451"/>
      <c r="OQY49" s="451"/>
      <c r="OQZ49" s="453"/>
      <c r="ORB49" s="449"/>
      <c r="ORC49" s="449"/>
      <c r="ORD49" s="449"/>
      <c r="ORE49" s="450"/>
      <c r="ORF49" s="451"/>
      <c r="ORG49" s="451"/>
      <c r="ORH49" s="451"/>
      <c r="ORI49" s="449"/>
      <c r="ORJ49" s="452"/>
      <c r="ORK49" s="453"/>
      <c r="ORL49" s="454"/>
      <c r="ORM49" s="449"/>
      <c r="ORN49" s="453"/>
      <c r="ORO49" s="453"/>
      <c r="ORP49" s="450"/>
      <c r="ORQ49" s="454"/>
      <c r="ORR49" s="455"/>
      <c r="ORS49" s="453"/>
      <c r="ORT49" s="456"/>
      <c r="ORU49" s="453"/>
      <c r="ORV49" s="456"/>
      <c r="ORW49" s="454"/>
      <c r="ORX49" s="451"/>
      <c r="ORY49" s="454"/>
      <c r="ORZ49" s="450"/>
      <c r="OSA49" s="456"/>
      <c r="OSB49" s="456"/>
      <c r="OSC49" s="456"/>
      <c r="OSD49" s="456"/>
      <c r="OSE49" s="271"/>
      <c r="OSF49" s="451"/>
      <c r="OSG49" s="454"/>
      <c r="OSH49" s="451"/>
      <c r="OSI49" s="457"/>
      <c r="OSJ49" s="271"/>
      <c r="OSK49" s="451"/>
      <c r="OSL49" s="454"/>
      <c r="OSM49" s="451"/>
      <c r="OSN49" s="457"/>
      <c r="OSO49" s="451"/>
      <c r="OSP49" s="457"/>
      <c r="OSQ49" s="457"/>
      <c r="OSR49" s="457"/>
      <c r="OSS49" s="271"/>
      <c r="OST49" s="271"/>
      <c r="OSU49" s="451"/>
      <c r="OSV49" s="454"/>
      <c r="OSW49" s="451"/>
      <c r="OSX49" s="454"/>
      <c r="OSY49" s="458"/>
      <c r="OSZ49" s="459"/>
      <c r="OTA49" s="460"/>
      <c r="OTB49" s="461"/>
      <c r="OTC49" s="462"/>
      <c r="OTD49" s="458"/>
      <c r="OTE49" s="451"/>
      <c r="OTF49" s="463"/>
      <c r="OTG49" s="451"/>
      <c r="OTH49" s="451"/>
      <c r="OTI49" s="453"/>
      <c r="OTK49" s="449"/>
      <c r="OTL49" s="449"/>
      <c r="OTM49" s="449"/>
      <c r="OTN49" s="450"/>
      <c r="OTO49" s="451"/>
      <c r="OTP49" s="451"/>
      <c r="OTQ49" s="451"/>
      <c r="OTR49" s="449"/>
      <c r="OTS49" s="452"/>
      <c r="OTT49" s="453"/>
      <c r="OTU49" s="454"/>
      <c r="OTV49" s="449"/>
      <c r="OTW49" s="453"/>
      <c r="OTX49" s="453"/>
      <c r="OTY49" s="450"/>
      <c r="OTZ49" s="454"/>
      <c r="OUA49" s="455"/>
      <c r="OUB49" s="453"/>
      <c r="OUC49" s="456"/>
      <c r="OUD49" s="453"/>
      <c r="OUE49" s="456"/>
      <c r="OUF49" s="454"/>
      <c r="OUG49" s="451"/>
      <c r="OUH49" s="454"/>
      <c r="OUI49" s="450"/>
      <c r="OUJ49" s="456"/>
      <c r="OUK49" s="456"/>
      <c r="OUL49" s="456"/>
      <c r="OUM49" s="456"/>
      <c r="OUN49" s="271"/>
      <c r="OUO49" s="451"/>
      <c r="OUP49" s="454"/>
      <c r="OUQ49" s="451"/>
      <c r="OUR49" s="457"/>
      <c r="OUS49" s="271"/>
      <c r="OUT49" s="451"/>
      <c r="OUU49" s="454"/>
      <c r="OUV49" s="451"/>
      <c r="OUW49" s="457"/>
      <c r="OUX49" s="451"/>
      <c r="OUY49" s="457"/>
      <c r="OUZ49" s="457"/>
      <c r="OVA49" s="457"/>
      <c r="OVB49" s="271"/>
      <c r="OVC49" s="271"/>
      <c r="OVD49" s="451"/>
      <c r="OVE49" s="454"/>
      <c r="OVF49" s="451"/>
      <c r="OVG49" s="454"/>
      <c r="OVH49" s="458"/>
      <c r="OVI49" s="459"/>
      <c r="OVJ49" s="460"/>
      <c r="OVK49" s="461"/>
      <c r="OVL49" s="462"/>
      <c r="OVM49" s="458"/>
      <c r="OVN49" s="451"/>
      <c r="OVO49" s="463"/>
      <c r="OVP49" s="451"/>
      <c r="OVQ49" s="451"/>
      <c r="OVR49" s="453"/>
      <c r="OVT49" s="449"/>
      <c r="OVU49" s="449"/>
      <c r="OVV49" s="449"/>
      <c r="OVW49" s="450"/>
      <c r="OVX49" s="451"/>
      <c r="OVY49" s="451"/>
      <c r="OVZ49" s="451"/>
      <c r="OWA49" s="449"/>
      <c r="OWB49" s="452"/>
      <c r="OWC49" s="453"/>
      <c r="OWD49" s="454"/>
      <c r="OWE49" s="449"/>
      <c r="OWF49" s="453"/>
      <c r="OWG49" s="453"/>
      <c r="OWH49" s="450"/>
      <c r="OWI49" s="454"/>
      <c r="OWJ49" s="455"/>
      <c r="OWK49" s="453"/>
      <c r="OWL49" s="456"/>
      <c r="OWM49" s="453"/>
      <c r="OWN49" s="456"/>
      <c r="OWO49" s="454"/>
      <c r="OWP49" s="451"/>
      <c r="OWQ49" s="454"/>
      <c r="OWR49" s="450"/>
      <c r="OWS49" s="456"/>
      <c r="OWT49" s="456"/>
      <c r="OWU49" s="456"/>
      <c r="OWV49" s="456"/>
      <c r="OWW49" s="271"/>
      <c r="OWX49" s="451"/>
      <c r="OWY49" s="454"/>
      <c r="OWZ49" s="451"/>
      <c r="OXA49" s="457"/>
      <c r="OXB49" s="271"/>
      <c r="OXC49" s="451"/>
      <c r="OXD49" s="454"/>
      <c r="OXE49" s="451"/>
      <c r="OXF49" s="457"/>
      <c r="OXG49" s="451"/>
      <c r="OXH49" s="457"/>
      <c r="OXI49" s="457"/>
      <c r="OXJ49" s="457"/>
      <c r="OXK49" s="271"/>
      <c r="OXL49" s="271"/>
      <c r="OXM49" s="451"/>
      <c r="OXN49" s="454"/>
      <c r="OXO49" s="451"/>
      <c r="OXP49" s="454"/>
      <c r="OXQ49" s="458"/>
      <c r="OXR49" s="459"/>
      <c r="OXS49" s="460"/>
      <c r="OXT49" s="461"/>
      <c r="OXU49" s="462"/>
      <c r="OXV49" s="458"/>
      <c r="OXW49" s="451"/>
      <c r="OXX49" s="463"/>
      <c r="OXY49" s="451"/>
      <c r="OXZ49" s="451"/>
      <c r="OYA49" s="453"/>
      <c r="OYC49" s="449"/>
      <c r="OYD49" s="449"/>
      <c r="OYE49" s="449"/>
      <c r="OYF49" s="450"/>
      <c r="OYG49" s="451"/>
      <c r="OYH49" s="451"/>
      <c r="OYI49" s="451"/>
      <c r="OYJ49" s="449"/>
      <c r="OYK49" s="452"/>
      <c r="OYL49" s="453"/>
      <c r="OYM49" s="454"/>
      <c r="OYN49" s="449"/>
      <c r="OYO49" s="453"/>
      <c r="OYP49" s="453"/>
      <c r="OYQ49" s="450"/>
      <c r="OYR49" s="454"/>
      <c r="OYS49" s="455"/>
      <c r="OYT49" s="453"/>
      <c r="OYU49" s="456"/>
      <c r="OYV49" s="453"/>
      <c r="OYW49" s="456"/>
      <c r="OYX49" s="454"/>
      <c r="OYY49" s="451"/>
      <c r="OYZ49" s="454"/>
      <c r="OZA49" s="450"/>
      <c r="OZB49" s="456"/>
      <c r="OZC49" s="456"/>
      <c r="OZD49" s="456"/>
      <c r="OZE49" s="456"/>
      <c r="OZF49" s="271"/>
      <c r="OZG49" s="451"/>
      <c r="OZH49" s="454"/>
      <c r="OZI49" s="451"/>
      <c r="OZJ49" s="457"/>
      <c r="OZK49" s="271"/>
      <c r="OZL49" s="451"/>
      <c r="OZM49" s="454"/>
      <c r="OZN49" s="451"/>
      <c r="OZO49" s="457"/>
      <c r="OZP49" s="451"/>
      <c r="OZQ49" s="457"/>
      <c r="OZR49" s="457"/>
      <c r="OZS49" s="457"/>
      <c r="OZT49" s="271"/>
      <c r="OZU49" s="271"/>
      <c r="OZV49" s="451"/>
      <c r="OZW49" s="454"/>
      <c r="OZX49" s="451"/>
      <c r="OZY49" s="454"/>
      <c r="OZZ49" s="458"/>
      <c r="PAA49" s="459"/>
      <c r="PAB49" s="460"/>
      <c r="PAC49" s="461"/>
      <c r="PAD49" s="462"/>
      <c r="PAE49" s="458"/>
      <c r="PAF49" s="451"/>
      <c r="PAG49" s="463"/>
      <c r="PAH49" s="451"/>
      <c r="PAI49" s="451"/>
      <c r="PAJ49" s="453"/>
      <c r="PAL49" s="449"/>
      <c r="PAM49" s="449"/>
      <c r="PAN49" s="449"/>
      <c r="PAO49" s="450"/>
      <c r="PAP49" s="451"/>
      <c r="PAQ49" s="451"/>
      <c r="PAR49" s="451"/>
      <c r="PAS49" s="449"/>
      <c r="PAT49" s="452"/>
      <c r="PAU49" s="453"/>
      <c r="PAV49" s="454"/>
      <c r="PAW49" s="449"/>
      <c r="PAX49" s="453"/>
      <c r="PAY49" s="453"/>
      <c r="PAZ49" s="450"/>
      <c r="PBA49" s="454"/>
      <c r="PBB49" s="455"/>
      <c r="PBC49" s="453"/>
      <c r="PBD49" s="456"/>
      <c r="PBE49" s="453"/>
      <c r="PBF49" s="456"/>
      <c r="PBG49" s="454"/>
      <c r="PBH49" s="451"/>
      <c r="PBI49" s="454"/>
      <c r="PBJ49" s="450"/>
      <c r="PBK49" s="456"/>
      <c r="PBL49" s="456"/>
      <c r="PBM49" s="456"/>
      <c r="PBN49" s="456"/>
      <c r="PBO49" s="271"/>
      <c r="PBP49" s="451"/>
      <c r="PBQ49" s="454"/>
      <c r="PBR49" s="451"/>
      <c r="PBS49" s="457"/>
      <c r="PBT49" s="271"/>
      <c r="PBU49" s="451"/>
      <c r="PBV49" s="454"/>
      <c r="PBW49" s="451"/>
      <c r="PBX49" s="457"/>
      <c r="PBY49" s="451"/>
      <c r="PBZ49" s="457"/>
      <c r="PCA49" s="457"/>
      <c r="PCB49" s="457"/>
      <c r="PCC49" s="271"/>
      <c r="PCD49" s="271"/>
      <c r="PCE49" s="451"/>
      <c r="PCF49" s="454"/>
      <c r="PCG49" s="451"/>
      <c r="PCH49" s="454"/>
      <c r="PCI49" s="458"/>
      <c r="PCJ49" s="459"/>
      <c r="PCK49" s="460"/>
      <c r="PCL49" s="461"/>
      <c r="PCM49" s="462"/>
      <c r="PCN49" s="458"/>
      <c r="PCO49" s="451"/>
      <c r="PCP49" s="463"/>
      <c r="PCQ49" s="451"/>
      <c r="PCR49" s="451"/>
      <c r="PCS49" s="453"/>
      <c r="PCU49" s="449"/>
      <c r="PCV49" s="449"/>
      <c r="PCW49" s="449"/>
      <c r="PCX49" s="450"/>
      <c r="PCY49" s="451"/>
      <c r="PCZ49" s="451"/>
      <c r="PDA49" s="451"/>
      <c r="PDB49" s="449"/>
      <c r="PDC49" s="452"/>
      <c r="PDD49" s="453"/>
      <c r="PDE49" s="454"/>
      <c r="PDF49" s="449"/>
      <c r="PDG49" s="453"/>
      <c r="PDH49" s="453"/>
      <c r="PDI49" s="450"/>
      <c r="PDJ49" s="454"/>
      <c r="PDK49" s="455"/>
      <c r="PDL49" s="453"/>
      <c r="PDM49" s="456"/>
      <c r="PDN49" s="453"/>
      <c r="PDO49" s="456"/>
      <c r="PDP49" s="454"/>
      <c r="PDQ49" s="451"/>
      <c r="PDR49" s="454"/>
      <c r="PDS49" s="450"/>
      <c r="PDT49" s="456"/>
      <c r="PDU49" s="456"/>
      <c r="PDV49" s="456"/>
      <c r="PDW49" s="456"/>
      <c r="PDX49" s="271"/>
      <c r="PDY49" s="451"/>
      <c r="PDZ49" s="454"/>
      <c r="PEA49" s="451"/>
      <c r="PEB49" s="457"/>
      <c r="PEC49" s="271"/>
      <c r="PED49" s="451"/>
      <c r="PEE49" s="454"/>
      <c r="PEF49" s="451"/>
      <c r="PEG49" s="457"/>
      <c r="PEH49" s="451"/>
      <c r="PEI49" s="457"/>
      <c r="PEJ49" s="457"/>
      <c r="PEK49" s="457"/>
      <c r="PEL49" s="271"/>
      <c r="PEM49" s="271"/>
      <c r="PEN49" s="451"/>
      <c r="PEO49" s="454"/>
      <c r="PEP49" s="451"/>
      <c r="PEQ49" s="454"/>
      <c r="PER49" s="458"/>
      <c r="PES49" s="459"/>
      <c r="PET49" s="460"/>
      <c r="PEU49" s="461"/>
      <c r="PEV49" s="462"/>
      <c r="PEW49" s="458"/>
      <c r="PEX49" s="451"/>
      <c r="PEY49" s="463"/>
      <c r="PEZ49" s="451"/>
      <c r="PFA49" s="451"/>
      <c r="PFB49" s="453"/>
      <c r="PFD49" s="449"/>
      <c r="PFE49" s="449"/>
      <c r="PFF49" s="449"/>
      <c r="PFG49" s="450"/>
      <c r="PFH49" s="451"/>
      <c r="PFI49" s="451"/>
      <c r="PFJ49" s="451"/>
      <c r="PFK49" s="449"/>
      <c r="PFL49" s="452"/>
      <c r="PFM49" s="453"/>
      <c r="PFN49" s="454"/>
      <c r="PFO49" s="449"/>
      <c r="PFP49" s="453"/>
      <c r="PFQ49" s="453"/>
      <c r="PFR49" s="450"/>
      <c r="PFS49" s="454"/>
      <c r="PFT49" s="455"/>
      <c r="PFU49" s="453"/>
      <c r="PFV49" s="456"/>
      <c r="PFW49" s="453"/>
      <c r="PFX49" s="456"/>
      <c r="PFY49" s="454"/>
      <c r="PFZ49" s="451"/>
      <c r="PGA49" s="454"/>
      <c r="PGB49" s="450"/>
      <c r="PGC49" s="456"/>
      <c r="PGD49" s="456"/>
      <c r="PGE49" s="456"/>
      <c r="PGF49" s="456"/>
      <c r="PGG49" s="271"/>
      <c r="PGH49" s="451"/>
      <c r="PGI49" s="454"/>
      <c r="PGJ49" s="451"/>
      <c r="PGK49" s="457"/>
      <c r="PGL49" s="271"/>
      <c r="PGM49" s="451"/>
      <c r="PGN49" s="454"/>
      <c r="PGO49" s="451"/>
      <c r="PGP49" s="457"/>
      <c r="PGQ49" s="451"/>
      <c r="PGR49" s="457"/>
      <c r="PGS49" s="457"/>
      <c r="PGT49" s="457"/>
      <c r="PGU49" s="271"/>
      <c r="PGV49" s="271"/>
      <c r="PGW49" s="451"/>
      <c r="PGX49" s="454"/>
      <c r="PGY49" s="451"/>
      <c r="PGZ49" s="454"/>
      <c r="PHA49" s="458"/>
      <c r="PHB49" s="459"/>
      <c r="PHC49" s="460"/>
      <c r="PHD49" s="461"/>
      <c r="PHE49" s="462"/>
      <c r="PHF49" s="458"/>
      <c r="PHG49" s="451"/>
      <c r="PHH49" s="463"/>
      <c r="PHI49" s="451"/>
      <c r="PHJ49" s="451"/>
      <c r="PHK49" s="453"/>
      <c r="PHM49" s="449"/>
      <c r="PHN49" s="449"/>
      <c r="PHO49" s="449"/>
      <c r="PHP49" s="450"/>
      <c r="PHQ49" s="451"/>
      <c r="PHR49" s="451"/>
      <c r="PHS49" s="451"/>
      <c r="PHT49" s="449"/>
      <c r="PHU49" s="452"/>
      <c r="PHV49" s="453"/>
      <c r="PHW49" s="454"/>
      <c r="PHX49" s="449"/>
      <c r="PHY49" s="453"/>
      <c r="PHZ49" s="453"/>
      <c r="PIA49" s="450"/>
      <c r="PIB49" s="454"/>
      <c r="PIC49" s="455"/>
      <c r="PID49" s="453"/>
      <c r="PIE49" s="456"/>
      <c r="PIF49" s="453"/>
      <c r="PIG49" s="456"/>
      <c r="PIH49" s="454"/>
      <c r="PII49" s="451"/>
      <c r="PIJ49" s="454"/>
      <c r="PIK49" s="450"/>
      <c r="PIL49" s="456"/>
      <c r="PIM49" s="456"/>
      <c r="PIN49" s="456"/>
      <c r="PIO49" s="456"/>
      <c r="PIP49" s="271"/>
      <c r="PIQ49" s="451"/>
      <c r="PIR49" s="454"/>
      <c r="PIS49" s="451"/>
      <c r="PIT49" s="457"/>
      <c r="PIU49" s="271"/>
      <c r="PIV49" s="451"/>
      <c r="PIW49" s="454"/>
      <c r="PIX49" s="451"/>
      <c r="PIY49" s="457"/>
      <c r="PIZ49" s="451"/>
      <c r="PJA49" s="457"/>
      <c r="PJB49" s="457"/>
      <c r="PJC49" s="457"/>
      <c r="PJD49" s="271"/>
      <c r="PJE49" s="271"/>
      <c r="PJF49" s="451"/>
      <c r="PJG49" s="454"/>
      <c r="PJH49" s="451"/>
      <c r="PJI49" s="454"/>
      <c r="PJJ49" s="458"/>
      <c r="PJK49" s="459"/>
      <c r="PJL49" s="460"/>
      <c r="PJM49" s="461"/>
      <c r="PJN49" s="462"/>
      <c r="PJO49" s="458"/>
      <c r="PJP49" s="451"/>
      <c r="PJQ49" s="463"/>
      <c r="PJR49" s="451"/>
      <c r="PJS49" s="451"/>
      <c r="PJT49" s="453"/>
      <c r="PJV49" s="449"/>
      <c r="PJW49" s="449"/>
      <c r="PJX49" s="449"/>
      <c r="PJY49" s="450"/>
      <c r="PJZ49" s="451"/>
      <c r="PKA49" s="451"/>
      <c r="PKB49" s="451"/>
      <c r="PKC49" s="449"/>
      <c r="PKD49" s="452"/>
      <c r="PKE49" s="453"/>
      <c r="PKF49" s="454"/>
      <c r="PKG49" s="449"/>
      <c r="PKH49" s="453"/>
      <c r="PKI49" s="453"/>
      <c r="PKJ49" s="450"/>
      <c r="PKK49" s="454"/>
      <c r="PKL49" s="455"/>
      <c r="PKM49" s="453"/>
      <c r="PKN49" s="456"/>
      <c r="PKO49" s="453"/>
      <c r="PKP49" s="456"/>
      <c r="PKQ49" s="454"/>
      <c r="PKR49" s="451"/>
      <c r="PKS49" s="454"/>
      <c r="PKT49" s="450"/>
      <c r="PKU49" s="456"/>
      <c r="PKV49" s="456"/>
      <c r="PKW49" s="456"/>
      <c r="PKX49" s="456"/>
      <c r="PKY49" s="271"/>
      <c r="PKZ49" s="451"/>
      <c r="PLA49" s="454"/>
      <c r="PLB49" s="451"/>
      <c r="PLC49" s="457"/>
      <c r="PLD49" s="271"/>
      <c r="PLE49" s="451"/>
      <c r="PLF49" s="454"/>
      <c r="PLG49" s="451"/>
      <c r="PLH49" s="457"/>
      <c r="PLI49" s="451"/>
      <c r="PLJ49" s="457"/>
      <c r="PLK49" s="457"/>
      <c r="PLL49" s="457"/>
      <c r="PLM49" s="271"/>
      <c r="PLN49" s="271"/>
      <c r="PLO49" s="451"/>
      <c r="PLP49" s="454"/>
      <c r="PLQ49" s="451"/>
      <c r="PLR49" s="454"/>
      <c r="PLS49" s="458"/>
      <c r="PLT49" s="459"/>
      <c r="PLU49" s="460"/>
      <c r="PLV49" s="461"/>
      <c r="PLW49" s="462"/>
      <c r="PLX49" s="458"/>
      <c r="PLY49" s="451"/>
      <c r="PLZ49" s="463"/>
      <c r="PMA49" s="451"/>
      <c r="PMB49" s="451"/>
      <c r="PMC49" s="453"/>
      <c r="PME49" s="449"/>
      <c r="PMF49" s="449"/>
      <c r="PMG49" s="449"/>
      <c r="PMH49" s="450"/>
      <c r="PMI49" s="451"/>
      <c r="PMJ49" s="451"/>
      <c r="PMK49" s="451"/>
      <c r="PML49" s="449"/>
      <c r="PMM49" s="452"/>
      <c r="PMN49" s="453"/>
      <c r="PMO49" s="454"/>
      <c r="PMP49" s="449"/>
      <c r="PMQ49" s="453"/>
      <c r="PMR49" s="453"/>
      <c r="PMS49" s="450"/>
      <c r="PMT49" s="454"/>
      <c r="PMU49" s="455"/>
      <c r="PMV49" s="453"/>
      <c r="PMW49" s="456"/>
      <c r="PMX49" s="453"/>
      <c r="PMY49" s="456"/>
      <c r="PMZ49" s="454"/>
      <c r="PNA49" s="451"/>
      <c r="PNB49" s="454"/>
      <c r="PNC49" s="450"/>
      <c r="PND49" s="456"/>
      <c r="PNE49" s="456"/>
      <c r="PNF49" s="456"/>
      <c r="PNG49" s="456"/>
      <c r="PNH49" s="271"/>
      <c r="PNI49" s="451"/>
      <c r="PNJ49" s="454"/>
      <c r="PNK49" s="451"/>
      <c r="PNL49" s="457"/>
      <c r="PNM49" s="271"/>
      <c r="PNN49" s="451"/>
      <c r="PNO49" s="454"/>
      <c r="PNP49" s="451"/>
      <c r="PNQ49" s="457"/>
      <c r="PNR49" s="451"/>
      <c r="PNS49" s="457"/>
      <c r="PNT49" s="457"/>
      <c r="PNU49" s="457"/>
      <c r="PNV49" s="271"/>
      <c r="PNW49" s="271"/>
      <c r="PNX49" s="451"/>
      <c r="PNY49" s="454"/>
      <c r="PNZ49" s="451"/>
      <c r="POA49" s="454"/>
      <c r="POB49" s="458"/>
      <c r="POC49" s="459"/>
      <c r="POD49" s="460"/>
      <c r="POE49" s="461"/>
      <c r="POF49" s="462"/>
      <c r="POG49" s="458"/>
      <c r="POH49" s="451"/>
      <c r="POI49" s="463"/>
      <c r="POJ49" s="451"/>
      <c r="POK49" s="451"/>
      <c r="POL49" s="453"/>
      <c r="PON49" s="449"/>
      <c r="POO49" s="449"/>
      <c r="POP49" s="449"/>
      <c r="POQ49" s="450"/>
      <c r="POR49" s="451"/>
      <c r="POS49" s="451"/>
      <c r="POT49" s="451"/>
      <c r="POU49" s="449"/>
      <c r="POV49" s="452"/>
      <c r="POW49" s="453"/>
      <c r="POX49" s="454"/>
      <c r="POY49" s="449"/>
      <c r="POZ49" s="453"/>
      <c r="PPA49" s="453"/>
      <c r="PPB49" s="450"/>
      <c r="PPC49" s="454"/>
      <c r="PPD49" s="455"/>
      <c r="PPE49" s="453"/>
      <c r="PPF49" s="456"/>
      <c r="PPG49" s="453"/>
      <c r="PPH49" s="456"/>
      <c r="PPI49" s="454"/>
      <c r="PPJ49" s="451"/>
      <c r="PPK49" s="454"/>
      <c r="PPL49" s="450"/>
      <c r="PPM49" s="456"/>
      <c r="PPN49" s="456"/>
      <c r="PPO49" s="456"/>
      <c r="PPP49" s="456"/>
      <c r="PPQ49" s="271"/>
      <c r="PPR49" s="451"/>
      <c r="PPS49" s="454"/>
      <c r="PPT49" s="451"/>
      <c r="PPU49" s="457"/>
      <c r="PPV49" s="271"/>
      <c r="PPW49" s="451"/>
      <c r="PPX49" s="454"/>
      <c r="PPY49" s="451"/>
      <c r="PPZ49" s="457"/>
      <c r="PQA49" s="451"/>
      <c r="PQB49" s="457"/>
      <c r="PQC49" s="457"/>
      <c r="PQD49" s="457"/>
      <c r="PQE49" s="271"/>
      <c r="PQF49" s="271"/>
      <c r="PQG49" s="451"/>
      <c r="PQH49" s="454"/>
      <c r="PQI49" s="451"/>
      <c r="PQJ49" s="454"/>
      <c r="PQK49" s="458"/>
      <c r="PQL49" s="459"/>
      <c r="PQM49" s="460"/>
      <c r="PQN49" s="461"/>
      <c r="PQO49" s="462"/>
      <c r="PQP49" s="458"/>
      <c r="PQQ49" s="451"/>
      <c r="PQR49" s="463"/>
      <c r="PQS49" s="451"/>
      <c r="PQT49" s="451"/>
      <c r="PQU49" s="453"/>
      <c r="PQW49" s="449"/>
      <c r="PQX49" s="449"/>
      <c r="PQY49" s="449"/>
      <c r="PQZ49" s="450"/>
      <c r="PRA49" s="451"/>
      <c r="PRB49" s="451"/>
      <c r="PRC49" s="451"/>
      <c r="PRD49" s="449"/>
      <c r="PRE49" s="452"/>
      <c r="PRF49" s="453"/>
      <c r="PRG49" s="454"/>
      <c r="PRH49" s="449"/>
      <c r="PRI49" s="453"/>
      <c r="PRJ49" s="453"/>
      <c r="PRK49" s="450"/>
      <c r="PRL49" s="454"/>
      <c r="PRM49" s="455"/>
      <c r="PRN49" s="453"/>
      <c r="PRO49" s="456"/>
      <c r="PRP49" s="453"/>
      <c r="PRQ49" s="456"/>
      <c r="PRR49" s="454"/>
      <c r="PRS49" s="451"/>
      <c r="PRT49" s="454"/>
      <c r="PRU49" s="450"/>
      <c r="PRV49" s="456"/>
      <c r="PRW49" s="456"/>
      <c r="PRX49" s="456"/>
      <c r="PRY49" s="456"/>
      <c r="PRZ49" s="271"/>
      <c r="PSA49" s="451"/>
      <c r="PSB49" s="454"/>
      <c r="PSC49" s="451"/>
      <c r="PSD49" s="457"/>
      <c r="PSE49" s="271"/>
      <c r="PSF49" s="451"/>
      <c r="PSG49" s="454"/>
      <c r="PSH49" s="451"/>
      <c r="PSI49" s="457"/>
      <c r="PSJ49" s="451"/>
      <c r="PSK49" s="457"/>
      <c r="PSL49" s="457"/>
      <c r="PSM49" s="457"/>
      <c r="PSN49" s="271"/>
      <c r="PSO49" s="271"/>
      <c r="PSP49" s="451"/>
      <c r="PSQ49" s="454"/>
      <c r="PSR49" s="451"/>
      <c r="PSS49" s="454"/>
      <c r="PST49" s="458"/>
      <c r="PSU49" s="459"/>
      <c r="PSV49" s="460"/>
      <c r="PSW49" s="461"/>
      <c r="PSX49" s="462"/>
      <c r="PSY49" s="458"/>
      <c r="PSZ49" s="451"/>
      <c r="PTA49" s="463"/>
      <c r="PTB49" s="451"/>
      <c r="PTC49" s="451"/>
      <c r="PTD49" s="453"/>
      <c r="PTF49" s="449"/>
      <c r="PTG49" s="449"/>
      <c r="PTH49" s="449"/>
      <c r="PTI49" s="450"/>
      <c r="PTJ49" s="451"/>
      <c r="PTK49" s="451"/>
      <c r="PTL49" s="451"/>
      <c r="PTM49" s="449"/>
      <c r="PTN49" s="452"/>
      <c r="PTO49" s="453"/>
      <c r="PTP49" s="454"/>
      <c r="PTQ49" s="449"/>
      <c r="PTR49" s="453"/>
      <c r="PTS49" s="453"/>
      <c r="PTT49" s="450"/>
      <c r="PTU49" s="454"/>
      <c r="PTV49" s="455"/>
      <c r="PTW49" s="453"/>
      <c r="PTX49" s="456"/>
      <c r="PTY49" s="453"/>
      <c r="PTZ49" s="456"/>
      <c r="PUA49" s="454"/>
      <c r="PUB49" s="451"/>
      <c r="PUC49" s="454"/>
      <c r="PUD49" s="450"/>
      <c r="PUE49" s="456"/>
      <c r="PUF49" s="456"/>
      <c r="PUG49" s="456"/>
      <c r="PUH49" s="456"/>
      <c r="PUI49" s="271"/>
      <c r="PUJ49" s="451"/>
      <c r="PUK49" s="454"/>
      <c r="PUL49" s="451"/>
      <c r="PUM49" s="457"/>
      <c r="PUN49" s="271"/>
      <c r="PUO49" s="451"/>
      <c r="PUP49" s="454"/>
      <c r="PUQ49" s="451"/>
      <c r="PUR49" s="457"/>
      <c r="PUS49" s="451"/>
      <c r="PUT49" s="457"/>
      <c r="PUU49" s="457"/>
      <c r="PUV49" s="457"/>
      <c r="PUW49" s="271"/>
      <c r="PUX49" s="271"/>
      <c r="PUY49" s="451"/>
      <c r="PUZ49" s="454"/>
      <c r="PVA49" s="451"/>
      <c r="PVB49" s="454"/>
      <c r="PVC49" s="458"/>
      <c r="PVD49" s="459"/>
      <c r="PVE49" s="460"/>
      <c r="PVF49" s="461"/>
      <c r="PVG49" s="462"/>
      <c r="PVH49" s="458"/>
      <c r="PVI49" s="451"/>
      <c r="PVJ49" s="463"/>
      <c r="PVK49" s="451"/>
      <c r="PVL49" s="451"/>
      <c r="PVM49" s="453"/>
      <c r="PVO49" s="449"/>
      <c r="PVP49" s="449"/>
      <c r="PVQ49" s="449"/>
      <c r="PVR49" s="450"/>
      <c r="PVS49" s="451"/>
      <c r="PVT49" s="451"/>
      <c r="PVU49" s="451"/>
      <c r="PVV49" s="449"/>
      <c r="PVW49" s="452"/>
      <c r="PVX49" s="453"/>
      <c r="PVY49" s="454"/>
      <c r="PVZ49" s="449"/>
      <c r="PWA49" s="453"/>
      <c r="PWB49" s="453"/>
      <c r="PWC49" s="450"/>
      <c r="PWD49" s="454"/>
      <c r="PWE49" s="455"/>
      <c r="PWF49" s="453"/>
      <c r="PWG49" s="456"/>
      <c r="PWH49" s="453"/>
      <c r="PWI49" s="456"/>
      <c r="PWJ49" s="454"/>
      <c r="PWK49" s="451"/>
      <c r="PWL49" s="454"/>
      <c r="PWM49" s="450"/>
      <c r="PWN49" s="456"/>
      <c r="PWO49" s="456"/>
      <c r="PWP49" s="456"/>
      <c r="PWQ49" s="456"/>
      <c r="PWR49" s="271"/>
      <c r="PWS49" s="451"/>
      <c r="PWT49" s="454"/>
      <c r="PWU49" s="451"/>
      <c r="PWV49" s="457"/>
      <c r="PWW49" s="271"/>
      <c r="PWX49" s="451"/>
      <c r="PWY49" s="454"/>
      <c r="PWZ49" s="451"/>
      <c r="PXA49" s="457"/>
      <c r="PXB49" s="451"/>
      <c r="PXC49" s="457"/>
      <c r="PXD49" s="457"/>
      <c r="PXE49" s="457"/>
      <c r="PXF49" s="271"/>
      <c r="PXG49" s="271"/>
      <c r="PXH49" s="451"/>
      <c r="PXI49" s="454"/>
      <c r="PXJ49" s="451"/>
      <c r="PXK49" s="454"/>
      <c r="PXL49" s="458"/>
      <c r="PXM49" s="459"/>
      <c r="PXN49" s="460"/>
      <c r="PXO49" s="461"/>
      <c r="PXP49" s="462"/>
      <c r="PXQ49" s="458"/>
      <c r="PXR49" s="451"/>
      <c r="PXS49" s="463"/>
      <c r="PXT49" s="451"/>
      <c r="PXU49" s="451"/>
      <c r="PXV49" s="453"/>
      <c r="PXX49" s="449"/>
      <c r="PXY49" s="449"/>
      <c r="PXZ49" s="449"/>
      <c r="PYA49" s="450"/>
      <c r="PYB49" s="451"/>
      <c r="PYC49" s="451"/>
      <c r="PYD49" s="451"/>
      <c r="PYE49" s="449"/>
      <c r="PYF49" s="452"/>
      <c r="PYG49" s="453"/>
      <c r="PYH49" s="454"/>
      <c r="PYI49" s="449"/>
      <c r="PYJ49" s="453"/>
      <c r="PYK49" s="453"/>
      <c r="PYL49" s="450"/>
      <c r="PYM49" s="454"/>
      <c r="PYN49" s="455"/>
      <c r="PYO49" s="453"/>
      <c r="PYP49" s="456"/>
      <c r="PYQ49" s="453"/>
      <c r="PYR49" s="456"/>
      <c r="PYS49" s="454"/>
      <c r="PYT49" s="451"/>
      <c r="PYU49" s="454"/>
      <c r="PYV49" s="450"/>
      <c r="PYW49" s="456"/>
      <c r="PYX49" s="456"/>
      <c r="PYY49" s="456"/>
      <c r="PYZ49" s="456"/>
      <c r="PZA49" s="271"/>
      <c r="PZB49" s="451"/>
      <c r="PZC49" s="454"/>
      <c r="PZD49" s="451"/>
      <c r="PZE49" s="457"/>
      <c r="PZF49" s="271"/>
      <c r="PZG49" s="451"/>
      <c r="PZH49" s="454"/>
      <c r="PZI49" s="451"/>
      <c r="PZJ49" s="457"/>
      <c r="PZK49" s="451"/>
      <c r="PZL49" s="457"/>
      <c r="PZM49" s="457"/>
      <c r="PZN49" s="457"/>
      <c r="PZO49" s="271"/>
      <c r="PZP49" s="271"/>
      <c r="PZQ49" s="451"/>
      <c r="PZR49" s="454"/>
      <c r="PZS49" s="451"/>
      <c r="PZT49" s="454"/>
      <c r="PZU49" s="458"/>
      <c r="PZV49" s="459"/>
      <c r="PZW49" s="460"/>
      <c r="PZX49" s="461"/>
      <c r="PZY49" s="462"/>
      <c r="PZZ49" s="458"/>
      <c r="QAA49" s="451"/>
      <c r="QAB49" s="463"/>
      <c r="QAC49" s="451"/>
      <c r="QAD49" s="451"/>
      <c r="QAE49" s="453"/>
      <c r="QAG49" s="449"/>
      <c r="QAH49" s="449"/>
      <c r="QAI49" s="449"/>
      <c r="QAJ49" s="450"/>
      <c r="QAK49" s="451"/>
      <c r="QAL49" s="451"/>
      <c r="QAM49" s="451"/>
      <c r="QAN49" s="449"/>
      <c r="QAO49" s="452"/>
      <c r="QAP49" s="453"/>
      <c r="QAQ49" s="454"/>
      <c r="QAR49" s="449"/>
      <c r="QAS49" s="453"/>
      <c r="QAT49" s="453"/>
      <c r="QAU49" s="450"/>
      <c r="QAV49" s="454"/>
      <c r="QAW49" s="455"/>
      <c r="QAX49" s="453"/>
      <c r="QAY49" s="456"/>
      <c r="QAZ49" s="453"/>
      <c r="QBA49" s="456"/>
      <c r="QBB49" s="454"/>
      <c r="QBC49" s="451"/>
      <c r="QBD49" s="454"/>
      <c r="QBE49" s="450"/>
      <c r="QBF49" s="456"/>
      <c r="QBG49" s="456"/>
      <c r="QBH49" s="456"/>
      <c r="QBI49" s="456"/>
      <c r="QBJ49" s="271"/>
      <c r="QBK49" s="451"/>
      <c r="QBL49" s="454"/>
      <c r="QBM49" s="451"/>
      <c r="QBN49" s="457"/>
      <c r="QBO49" s="271"/>
      <c r="QBP49" s="451"/>
      <c r="QBQ49" s="454"/>
      <c r="QBR49" s="451"/>
      <c r="QBS49" s="457"/>
      <c r="QBT49" s="451"/>
      <c r="QBU49" s="457"/>
      <c r="QBV49" s="457"/>
      <c r="QBW49" s="457"/>
      <c r="QBX49" s="271"/>
      <c r="QBY49" s="271"/>
      <c r="QBZ49" s="451"/>
      <c r="QCA49" s="454"/>
      <c r="QCB49" s="451"/>
      <c r="QCC49" s="454"/>
      <c r="QCD49" s="458"/>
      <c r="QCE49" s="459"/>
      <c r="QCF49" s="460"/>
      <c r="QCG49" s="461"/>
      <c r="QCH49" s="462"/>
      <c r="QCI49" s="458"/>
      <c r="QCJ49" s="451"/>
      <c r="QCK49" s="463"/>
      <c r="QCL49" s="451"/>
      <c r="QCM49" s="451"/>
      <c r="QCN49" s="453"/>
      <c r="QCP49" s="449"/>
      <c r="QCQ49" s="449"/>
      <c r="QCR49" s="449"/>
      <c r="QCS49" s="450"/>
      <c r="QCT49" s="451"/>
      <c r="QCU49" s="451"/>
      <c r="QCV49" s="451"/>
      <c r="QCW49" s="449"/>
      <c r="QCX49" s="452"/>
      <c r="QCY49" s="453"/>
      <c r="QCZ49" s="454"/>
      <c r="QDA49" s="449"/>
      <c r="QDB49" s="453"/>
      <c r="QDC49" s="453"/>
      <c r="QDD49" s="450"/>
      <c r="QDE49" s="454"/>
      <c r="QDF49" s="455"/>
      <c r="QDG49" s="453"/>
      <c r="QDH49" s="456"/>
      <c r="QDI49" s="453"/>
      <c r="QDJ49" s="456"/>
      <c r="QDK49" s="454"/>
      <c r="QDL49" s="451"/>
      <c r="QDM49" s="454"/>
      <c r="QDN49" s="450"/>
      <c r="QDO49" s="456"/>
      <c r="QDP49" s="456"/>
      <c r="QDQ49" s="456"/>
      <c r="QDR49" s="456"/>
      <c r="QDS49" s="271"/>
      <c r="QDT49" s="451"/>
      <c r="QDU49" s="454"/>
      <c r="QDV49" s="451"/>
      <c r="QDW49" s="457"/>
      <c r="QDX49" s="271"/>
      <c r="QDY49" s="451"/>
      <c r="QDZ49" s="454"/>
      <c r="QEA49" s="451"/>
      <c r="QEB49" s="457"/>
      <c r="QEC49" s="451"/>
      <c r="QED49" s="457"/>
      <c r="QEE49" s="457"/>
      <c r="QEF49" s="457"/>
      <c r="QEG49" s="271"/>
      <c r="QEH49" s="271"/>
      <c r="QEI49" s="451"/>
      <c r="QEJ49" s="454"/>
      <c r="QEK49" s="451"/>
      <c r="QEL49" s="454"/>
      <c r="QEM49" s="458"/>
      <c r="QEN49" s="459"/>
      <c r="QEO49" s="460"/>
      <c r="QEP49" s="461"/>
      <c r="QEQ49" s="462"/>
      <c r="QER49" s="458"/>
      <c r="QES49" s="451"/>
      <c r="QET49" s="463"/>
      <c r="QEU49" s="451"/>
      <c r="QEV49" s="451"/>
      <c r="QEW49" s="453"/>
      <c r="QEY49" s="449"/>
      <c r="QEZ49" s="449"/>
      <c r="QFA49" s="449"/>
      <c r="QFB49" s="450"/>
      <c r="QFC49" s="451"/>
      <c r="QFD49" s="451"/>
      <c r="QFE49" s="451"/>
      <c r="QFF49" s="449"/>
      <c r="QFG49" s="452"/>
      <c r="QFH49" s="453"/>
      <c r="QFI49" s="454"/>
      <c r="QFJ49" s="449"/>
      <c r="QFK49" s="453"/>
      <c r="QFL49" s="453"/>
      <c r="QFM49" s="450"/>
      <c r="QFN49" s="454"/>
      <c r="QFO49" s="455"/>
      <c r="QFP49" s="453"/>
      <c r="QFQ49" s="456"/>
      <c r="QFR49" s="453"/>
      <c r="QFS49" s="456"/>
      <c r="QFT49" s="454"/>
      <c r="QFU49" s="451"/>
      <c r="QFV49" s="454"/>
      <c r="QFW49" s="450"/>
      <c r="QFX49" s="456"/>
      <c r="QFY49" s="456"/>
      <c r="QFZ49" s="456"/>
      <c r="QGA49" s="456"/>
      <c r="QGB49" s="271"/>
      <c r="QGC49" s="451"/>
      <c r="QGD49" s="454"/>
      <c r="QGE49" s="451"/>
      <c r="QGF49" s="457"/>
      <c r="QGG49" s="271"/>
      <c r="QGH49" s="451"/>
      <c r="QGI49" s="454"/>
      <c r="QGJ49" s="451"/>
      <c r="QGK49" s="457"/>
      <c r="QGL49" s="451"/>
      <c r="QGM49" s="457"/>
      <c r="QGN49" s="457"/>
      <c r="QGO49" s="457"/>
      <c r="QGP49" s="271"/>
      <c r="QGQ49" s="271"/>
      <c r="QGR49" s="451"/>
      <c r="QGS49" s="454"/>
      <c r="QGT49" s="451"/>
      <c r="QGU49" s="454"/>
      <c r="QGV49" s="458"/>
      <c r="QGW49" s="459"/>
      <c r="QGX49" s="460"/>
      <c r="QGY49" s="461"/>
      <c r="QGZ49" s="462"/>
      <c r="QHA49" s="458"/>
      <c r="QHB49" s="451"/>
      <c r="QHC49" s="463"/>
      <c r="QHD49" s="451"/>
      <c r="QHE49" s="451"/>
      <c r="QHF49" s="453"/>
      <c r="QHH49" s="449"/>
      <c r="QHI49" s="449"/>
      <c r="QHJ49" s="449"/>
      <c r="QHK49" s="450"/>
      <c r="QHL49" s="451"/>
      <c r="QHM49" s="451"/>
      <c r="QHN49" s="451"/>
      <c r="QHO49" s="449"/>
      <c r="QHP49" s="452"/>
      <c r="QHQ49" s="453"/>
      <c r="QHR49" s="454"/>
      <c r="QHS49" s="449"/>
      <c r="QHT49" s="453"/>
      <c r="QHU49" s="453"/>
      <c r="QHV49" s="450"/>
      <c r="QHW49" s="454"/>
      <c r="QHX49" s="455"/>
      <c r="QHY49" s="453"/>
      <c r="QHZ49" s="456"/>
      <c r="QIA49" s="453"/>
      <c r="QIB49" s="456"/>
      <c r="QIC49" s="454"/>
      <c r="QID49" s="451"/>
      <c r="QIE49" s="454"/>
      <c r="QIF49" s="450"/>
      <c r="QIG49" s="456"/>
      <c r="QIH49" s="456"/>
      <c r="QII49" s="456"/>
      <c r="QIJ49" s="456"/>
      <c r="QIK49" s="271"/>
      <c r="QIL49" s="451"/>
      <c r="QIM49" s="454"/>
      <c r="QIN49" s="451"/>
      <c r="QIO49" s="457"/>
      <c r="QIP49" s="271"/>
      <c r="QIQ49" s="451"/>
      <c r="QIR49" s="454"/>
      <c r="QIS49" s="451"/>
      <c r="QIT49" s="457"/>
      <c r="QIU49" s="451"/>
      <c r="QIV49" s="457"/>
      <c r="QIW49" s="457"/>
      <c r="QIX49" s="457"/>
      <c r="QIY49" s="271"/>
      <c r="QIZ49" s="271"/>
      <c r="QJA49" s="451"/>
      <c r="QJB49" s="454"/>
      <c r="QJC49" s="451"/>
      <c r="QJD49" s="454"/>
      <c r="QJE49" s="458"/>
      <c r="QJF49" s="459"/>
      <c r="QJG49" s="460"/>
      <c r="QJH49" s="461"/>
      <c r="QJI49" s="462"/>
      <c r="QJJ49" s="458"/>
      <c r="QJK49" s="451"/>
      <c r="QJL49" s="463"/>
      <c r="QJM49" s="451"/>
      <c r="QJN49" s="451"/>
      <c r="QJO49" s="453"/>
      <c r="QJQ49" s="449"/>
      <c r="QJR49" s="449"/>
      <c r="QJS49" s="449"/>
      <c r="QJT49" s="450"/>
      <c r="QJU49" s="451"/>
      <c r="QJV49" s="451"/>
      <c r="QJW49" s="451"/>
      <c r="QJX49" s="449"/>
      <c r="QJY49" s="452"/>
      <c r="QJZ49" s="453"/>
      <c r="QKA49" s="454"/>
      <c r="QKB49" s="449"/>
      <c r="QKC49" s="453"/>
      <c r="QKD49" s="453"/>
      <c r="QKE49" s="450"/>
      <c r="QKF49" s="454"/>
      <c r="QKG49" s="455"/>
      <c r="QKH49" s="453"/>
      <c r="QKI49" s="456"/>
      <c r="QKJ49" s="453"/>
      <c r="QKK49" s="456"/>
      <c r="QKL49" s="454"/>
      <c r="QKM49" s="451"/>
      <c r="QKN49" s="454"/>
      <c r="QKO49" s="450"/>
      <c r="QKP49" s="456"/>
      <c r="QKQ49" s="456"/>
      <c r="QKR49" s="456"/>
      <c r="QKS49" s="456"/>
      <c r="QKT49" s="271"/>
      <c r="QKU49" s="451"/>
      <c r="QKV49" s="454"/>
      <c r="QKW49" s="451"/>
      <c r="QKX49" s="457"/>
      <c r="QKY49" s="271"/>
      <c r="QKZ49" s="451"/>
      <c r="QLA49" s="454"/>
      <c r="QLB49" s="451"/>
      <c r="QLC49" s="457"/>
      <c r="QLD49" s="451"/>
      <c r="QLE49" s="457"/>
      <c r="QLF49" s="457"/>
      <c r="QLG49" s="457"/>
      <c r="QLH49" s="271"/>
      <c r="QLI49" s="271"/>
      <c r="QLJ49" s="451"/>
      <c r="QLK49" s="454"/>
      <c r="QLL49" s="451"/>
      <c r="QLM49" s="454"/>
      <c r="QLN49" s="458"/>
      <c r="QLO49" s="459"/>
      <c r="QLP49" s="460"/>
      <c r="QLQ49" s="461"/>
      <c r="QLR49" s="462"/>
      <c r="QLS49" s="458"/>
      <c r="QLT49" s="451"/>
      <c r="QLU49" s="463"/>
      <c r="QLV49" s="451"/>
      <c r="QLW49" s="451"/>
      <c r="QLX49" s="453"/>
      <c r="QLZ49" s="449"/>
      <c r="QMA49" s="449"/>
      <c r="QMB49" s="449"/>
      <c r="QMC49" s="450"/>
      <c r="QMD49" s="451"/>
      <c r="QME49" s="451"/>
      <c r="QMF49" s="451"/>
      <c r="QMG49" s="449"/>
      <c r="QMH49" s="452"/>
      <c r="QMI49" s="453"/>
      <c r="QMJ49" s="454"/>
      <c r="QMK49" s="449"/>
      <c r="QML49" s="453"/>
      <c r="QMM49" s="453"/>
      <c r="QMN49" s="450"/>
      <c r="QMO49" s="454"/>
      <c r="QMP49" s="455"/>
      <c r="QMQ49" s="453"/>
      <c r="QMR49" s="456"/>
      <c r="QMS49" s="453"/>
      <c r="QMT49" s="456"/>
      <c r="QMU49" s="454"/>
      <c r="QMV49" s="451"/>
      <c r="QMW49" s="454"/>
      <c r="QMX49" s="450"/>
      <c r="QMY49" s="456"/>
      <c r="QMZ49" s="456"/>
      <c r="QNA49" s="456"/>
      <c r="QNB49" s="456"/>
      <c r="QNC49" s="271"/>
      <c r="QND49" s="451"/>
      <c r="QNE49" s="454"/>
      <c r="QNF49" s="451"/>
      <c r="QNG49" s="457"/>
      <c r="QNH49" s="271"/>
      <c r="QNI49" s="451"/>
      <c r="QNJ49" s="454"/>
      <c r="QNK49" s="451"/>
      <c r="QNL49" s="457"/>
      <c r="QNM49" s="451"/>
      <c r="QNN49" s="457"/>
      <c r="QNO49" s="457"/>
      <c r="QNP49" s="457"/>
      <c r="QNQ49" s="271"/>
      <c r="QNR49" s="271"/>
      <c r="QNS49" s="451"/>
      <c r="QNT49" s="454"/>
      <c r="QNU49" s="451"/>
      <c r="QNV49" s="454"/>
      <c r="QNW49" s="458"/>
      <c r="QNX49" s="459"/>
      <c r="QNY49" s="460"/>
      <c r="QNZ49" s="461"/>
      <c r="QOA49" s="462"/>
      <c r="QOB49" s="458"/>
      <c r="QOC49" s="451"/>
      <c r="QOD49" s="463"/>
      <c r="QOE49" s="451"/>
      <c r="QOF49" s="451"/>
      <c r="QOG49" s="453"/>
      <c r="QOI49" s="449"/>
      <c r="QOJ49" s="449"/>
      <c r="QOK49" s="449"/>
      <c r="QOL49" s="450"/>
      <c r="QOM49" s="451"/>
      <c r="QON49" s="451"/>
      <c r="QOO49" s="451"/>
      <c r="QOP49" s="449"/>
      <c r="QOQ49" s="452"/>
      <c r="QOR49" s="453"/>
      <c r="QOS49" s="454"/>
      <c r="QOT49" s="449"/>
      <c r="QOU49" s="453"/>
      <c r="QOV49" s="453"/>
      <c r="QOW49" s="450"/>
      <c r="QOX49" s="454"/>
      <c r="QOY49" s="455"/>
      <c r="QOZ49" s="453"/>
      <c r="QPA49" s="456"/>
      <c r="QPB49" s="453"/>
      <c r="QPC49" s="456"/>
      <c r="QPD49" s="454"/>
      <c r="QPE49" s="451"/>
      <c r="QPF49" s="454"/>
      <c r="QPG49" s="450"/>
      <c r="QPH49" s="456"/>
      <c r="QPI49" s="456"/>
      <c r="QPJ49" s="456"/>
      <c r="QPK49" s="456"/>
      <c r="QPL49" s="271"/>
      <c r="QPM49" s="451"/>
      <c r="QPN49" s="454"/>
      <c r="QPO49" s="451"/>
      <c r="QPP49" s="457"/>
      <c r="QPQ49" s="271"/>
      <c r="QPR49" s="451"/>
      <c r="QPS49" s="454"/>
      <c r="QPT49" s="451"/>
      <c r="QPU49" s="457"/>
      <c r="QPV49" s="451"/>
      <c r="QPW49" s="457"/>
      <c r="QPX49" s="457"/>
      <c r="QPY49" s="457"/>
      <c r="QPZ49" s="271"/>
      <c r="QQA49" s="271"/>
      <c r="QQB49" s="451"/>
      <c r="QQC49" s="454"/>
      <c r="QQD49" s="451"/>
      <c r="QQE49" s="454"/>
      <c r="QQF49" s="458"/>
      <c r="QQG49" s="459"/>
      <c r="QQH49" s="460"/>
      <c r="QQI49" s="461"/>
      <c r="QQJ49" s="462"/>
      <c r="QQK49" s="458"/>
      <c r="QQL49" s="451"/>
      <c r="QQM49" s="463"/>
      <c r="QQN49" s="451"/>
      <c r="QQO49" s="451"/>
      <c r="QQP49" s="453"/>
      <c r="QQR49" s="449"/>
      <c r="QQS49" s="449"/>
      <c r="QQT49" s="449"/>
      <c r="QQU49" s="450"/>
      <c r="QQV49" s="451"/>
      <c r="QQW49" s="451"/>
      <c r="QQX49" s="451"/>
      <c r="QQY49" s="449"/>
      <c r="QQZ49" s="452"/>
      <c r="QRA49" s="453"/>
      <c r="QRB49" s="454"/>
      <c r="QRC49" s="449"/>
      <c r="QRD49" s="453"/>
      <c r="QRE49" s="453"/>
      <c r="QRF49" s="450"/>
      <c r="QRG49" s="454"/>
      <c r="QRH49" s="455"/>
      <c r="QRI49" s="453"/>
      <c r="QRJ49" s="456"/>
      <c r="QRK49" s="453"/>
      <c r="QRL49" s="456"/>
      <c r="QRM49" s="454"/>
      <c r="QRN49" s="451"/>
      <c r="QRO49" s="454"/>
      <c r="QRP49" s="450"/>
      <c r="QRQ49" s="456"/>
      <c r="QRR49" s="456"/>
      <c r="QRS49" s="456"/>
      <c r="QRT49" s="456"/>
      <c r="QRU49" s="271"/>
      <c r="QRV49" s="451"/>
      <c r="QRW49" s="454"/>
      <c r="QRX49" s="451"/>
      <c r="QRY49" s="457"/>
      <c r="QRZ49" s="271"/>
      <c r="QSA49" s="451"/>
      <c r="QSB49" s="454"/>
      <c r="QSC49" s="451"/>
      <c r="QSD49" s="457"/>
      <c r="QSE49" s="451"/>
      <c r="QSF49" s="457"/>
      <c r="QSG49" s="457"/>
      <c r="QSH49" s="457"/>
      <c r="QSI49" s="271"/>
      <c r="QSJ49" s="271"/>
      <c r="QSK49" s="451"/>
      <c r="QSL49" s="454"/>
      <c r="QSM49" s="451"/>
      <c r="QSN49" s="454"/>
      <c r="QSO49" s="458"/>
      <c r="QSP49" s="459"/>
      <c r="QSQ49" s="460"/>
      <c r="QSR49" s="461"/>
      <c r="QSS49" s="462"/>
      <c r="QST49" s="458"/>
      <c r="QSU49" s="451"/>
      <c r="QSV49" s="463"/>
      <c r="QSW49" s="451"/>
      <c r="QSX49" s="451"/>
      <c r="QSY49" s="453"/>
      <c r="QTA49" s="449"/>
      <c r="QTB49" s="449"/>
      <c r="QTC49" s="449"/>
      <c r="QTD49" s="450"/>
      <c r="QTE49" s="451"/>
      <c r="QTF49" s="451"/>
      <c r="QTG49" s="451"/>
      <c r="QTH49" s="449"/>
      <c r="QTI49" s="452"/>
      <c r="QTJ49" s="453"/>
      <c r="QTK49" s="454"/>
      <c r="QTL49" s="449"/>
      <c r="QTM49" s="453"/>
      <c r="QTN49" s="453"/>
      <c r="QTO49" s="450"/>
      <c r="QTP49" s="454"/>
      <c r="QTQ49" s="455"/>
      <c r="QTR49" s="453"/>
      <c r="QTS49" s="456"/>
      <c r="QTT49" s="453"/>
      <c r="QTU49" s="456"/>
      <c r="QTV49" s="454"/>
      <c r="QTW49" s="451"/>
      <c r="QTX49" s="454"/>
      <c r="QTY49" s="450"/>
      <c r="QTZ49" s="456"/>
      <c r="QUA49" s="456"/>
      <c r="QUB49" s="456"/>
      <c r="QUC49" s="456"/>
      <c r="QUD49" s="271"/>
      <c r="QUE49" s="451"/>
      <c r="QUF49" s="454"/>
      <c r="QUG49" s="451"/>
      <c r="QUH49" s="457"/>
      <c r="QUI49" s="271"/>
      <c r="QUJ49" s="451"/>
      <c r="QUK49" s="454"/>
      <c r="QUL49" s="451"/>
      <c r="QUM49" s="457"/>
      <c r="QUN49" s="451"/>
      <c r="QUO49" s="457"/>
      <c r="QUP49" s="457"/>
      <c r="QUQ49" s="457"/>
      <c r="QUR49" s="271"/>
      <c r="QUS49" s="271"/>
      <c r="QUT49" s="451"/>
      <c r="QUU49" s="454"/>
      <c r="QUV49" s="451"/>
      <c r="QUW49" s="454"/>
      <c r="QUX49" s="458"/>
      <c r="QUY49" s="459"/>
      <c r="QUZ49" s="460"/>
      <c r="QVA49" s="461"/>
      <c r="QVB49" s="462"/>
      <c r="QVC49" s="458"/>
      <c r="QVD49" s="451"/>
      <c r="QVE49" s="463"/>
      <c r="QVF49" s="451"/>
      <c r="QVG49" s="451"/>
      <c r="QVH49" s="453"/>
      <c r="QVJ49" s="449"/>
      <c r="QVK49" s="449"/>
      <c r="QVL49" s="449"/>
      <c r="QVM49" s="450"/>
      <c r="QVN49" s="451"/>
      <c r="QVO49" s="451"/>
      <c r="QVP49" s="451"/>
      <c r="QVQ49" s="449"/>
      <c r="QVR49" s="452"/>
      <c r="QVS49" s="453"/>
      <c r="QVT49" s="454"/>
      <c r="QVU49" s="449"/>
      <c r="QVV49" s="453"/>
      <c r="QVW49" s="453"/>
      <c r="QVX49" s="450"/>
      <c r="QVY49" s="454"/>
      <c r="QVZ49" s="455"/>
      <c r="QWA49" s="453"/>
      <c r="QWB49" s="456"/>
      <c r="QWC49" s="453"/>
      <c r="QWD49" s="456"/>
      <c r="QWE49" s="454"/>
      <c r="QWF49" s="451"/>
      <c r="QWG49" s="454"/>
      <c r="QWH49" s="450"/>
      <c r="QWI49" s="456"/>
      <c r="QWJ49" s="456"/>
      <c r="QWK49" s="456"/>
      <c r="QWL49" s="456"/>
      <c r="QWM49" s="271"/>
      <c r="QWN49" s="451"/>
      <c r="QWO49" s="454"/>
      <c r="QWP49" s="451"/>
      <c r="QWQ49" s="457"/>
      <c r="QWR49" s="271"/>
      <c r="QWS49" s="451"/>
      <c r="QWT49" s="454"/>
      <c r="QWU49" s="451"/>
      <c r="QWV49" s="457"/>
      <c r="QWW49" s="451"/>
      <c r="QWX49" s="457"/>
      <c r="QWY49" s="457"/>
      <c r="QWZ49" s="457"/>
      <c r="QXA49" s="271"/>
      <c r="QXB49" s="271"/>
      <c r="QXC49" s="451"/>
      <c r="QXD49" s="454"/>
      <c r="QXE49" s="451"/>
      <c r="QXF49" s="454"/>
      <c r="QXG49" s="458"/>
      <c r="QXH49" s="459"/>
      <c r="QXI49" s="460"/>
      <c r="QXJ49" s="461"/>
      <c r="QXK49" s="462"/>
      <c r="QXL49" s="458"/>
      <c r="QXM49" s="451"/>
      <c r="QXN49" s="463"/>
      <c r="QXO49" s="451"/>
      <c r="QXP49" s="451"/>
      <c r="QXQ49" s="453"/>
      <c r="QXS49" s="449"/>
      <c r="QXT49" s="449"/>
      <c r="QXU49" s="449"/>
      <c r="QXV49" s="450"/>
      <c r="QXW49" s="451"/>
      <c r="QXX49" s="451"/>
      <c r="QXY49" s="451"/>
      <c r="QXZ49" s="449"/>
      <c r="QYA49" s="452"/>
      <c r="QYB49" s="453"/>
      <c r="QYC49" s="454"/>
      <c r="QYD49" s="449"/>
      <c r="QYE49" s="453"/>
      <c r="QYF49" s="453"/>
      <c r="QYG49" s="450"/>
      <c r="QYH49" s="454"/>
      <c r="QYI49" s="455"/>
      <c r="QYJ49" s="453"/>
      <c r="QYK49" s="456"/>
      <c r="QYL49" s="453"/>
      <c r="QYM49" s="456"/>
      <c r="QYN49" s="454"/>
      <c r="QYO49" s="451"/>
      <c r="QYP49" s="454"/>
      <c r="QYQ49" s="450"/>
      <c r="QYR49" s="456"/>
      <c r="QYS49" s="456"/>
      <c r="QYT49" s="456"/>
      <c r="QYU49" s="456"/>
      <c r="QYV49" s="271"/>
      <c r="QYW49" s="451"/>
      <c r="QYX49" s="454"/>
      <c r="QYY49" s="451"/>
      <c r="QYZ49" s="457"/>
      <c r="QZA49" s="271"/>
      <c r="QZB49" s="451"/>
      <c r="QZC49" s="454"/>
      <c r="QZD49" s="451"/>
      <c r="QZE49" s="457"/>
      <c r="QZF49" s="451"/>
      <c r="QZG49" s="457"/>
      <c r="QZH49" s="457"/>
      <c r="QZI49" s="457"/>
      <c r="QZJ49" s="271"/>
      <c r="QZK49" s="271"/>
      <c r="QZL49" s="451"/>
      <c r="QZM49" s="454"/>
      <c r="QZN49" s="451"/>
      <c r="QZO49" s="454"/>
      <c r="QZP49" s="458"/>
      <c r="QZQ49" s="459"/>
      <c r="QZR49" s="460"/>
      <c r="QZS49" s="461"/>
      <c r="QZT49" s="462"/>
      <c r="QZU49" s="458"/>
      <c r="QZV49" s="451"/>
      <c r="QZW49" s="463"/>
      <c r="QZX49" s="451"/>
      <c r="QZY49" s="451"/>
      <c r="QZZ49" s="453"/>
      <c r="RAB49" s="449"/>
      <c r="RAC49" s="449"/>
      <c r="RAD49" s="449"/>
      <c r="RAE49" s="450"/>
      <c r="RAF49" s="451"/>
      <c r="RAG49" s="451"/>
      <c r="RAH49" s="451"/>
      <c r="RAI49" s="449"/>
      <c r="RAJ49" s="452"/>
      <c r="RAK49" s="453"/>
      <c r="RAL49" s="454"/>
      <c r="RAM49" s="449"/>
      <c r="RAN49" s="453"/>
      <c r="RAO49" s="453"/>
      <c r="RAP49" s="450"/>
      <c r="RAQ49" s="454"/>
      <c r="RAR49" s="455"/>
      <c r="RAS49" s="453"/>
      <c r="RAT49" s="456"/>
      <c r="RAU49" s="453"/>
      <c r="RAV49" s="456"/>
      <c r="RAW49" s="454"/>
      <c r="RAX49" s="451"/>
      <c r="RAY49" s="454"/>
      <c r="RAZ49" s="450"/>
      <c r="RBA49" s="456"/>
      <c r="RBB49" s="456"/>
      <c r="RBC49" s="456"/>
      <c r="RBD49" s="456"/>
      <c r="RBE49" s="271"/>
      <c r="RBF49" s="451"/>
      <c r="RBG49" s="454"/>
      <c r="RBH49" s="451"/>
      <c r="RBI49" s="457"/>
      <c r="RBJ49" s="271"/>
      <c r="RBK49" s="451"/>
      <c r="RBL49" s="454"/>
      <c r="RBM49" s="451"/>
      <c r="RBN49" s="457"/>
      <c r="RBO49" s="451"/>
      <c r="RBP49" s="457"/>
      <c r="RBQ49" s="457"/>
      <c r="RBR49" s="457"/>
      <c r="RBS49" s="271"/>
      <c r="RBT49" s="271"/>
      <c r="RBU49" s="451"/>
      <c r="RBV49" s="454"/>
      <c r="RBW49" s="451"/>
      <c r="RBX49" s="454"/>
      <c r="RBY49" s="458"/>
      <c r="RBZ49" s="459"/>
      <c r="RCA49" s="460"/>
      <c r="RCB49" s="461"/>
      <c r="RCC49" s="462"/>
      <c r="RCD49" s="458"/>
      <c r="RCE49" s="451"/>
      <c r="RCF49" s="463"/>
      <c r="RCG49" s="451"/>
      <c r="RCH49" s="451"/>
      <c r="RCI49" s="453"/>
      <c r="RCK49" s="449"/>
      <c r="RCL49" s="449"/>
      <c r="RCM49" s="449"/>
      <c r="RCN49" s="450"/>
      <c r="RCO49" s="451"/>
      <c r="RCP49" s="451"/>
      <c r="RCQ49" s="451"/>
      <c r="RCR49" s="449"/>
      <c r="RCS49" s="452"/>
      <c r="RCT49" s="453"/>
      <c r="RCU49" s="454"/>
      <c r="RCV49" s="449"/>
      <c r="RCW49" s="453"/>
      <c r="RCX49" s="453"/>
      <c r="RCY49" s="450"/>
      <c r="RCZ49" s="454"/>
      <c r="RDA49" s="455"/>
      <c r="RDB49" s="453"/>
      <c r="RDC49" s="456"/>
      <c r="RDD49" s="453"/>
      <c r="RDE49" s="456"/>
      <c r="RDF49" s="454"/>
      <c r="RDG49" s="451"/>
      <c r="RDH49" s="454"/>
      <c r="RDI49" s="450"/>
      <c r="RDJ49" s="456"/>
      <c r="RDK49" s="456"/>
      <c r="RDL49" s="456"/>
      <c r="RDM49" s="456"/>
      <c r="RDN49" s="271"/>
      <c r="RDO49" s="451"/>
      <c r="RDP49" s="454"/>
      <c r="RDQ49" s="451"/>
      <c r="RDR49" s="457"/>
      <c r="RDS49" s="271"/>
      <c r="RDT49" s="451"/>
      <c r="RDU49" s="454"/>
      <c r="RDV49" s="451"/>
      <c r="RDW49" s="457"/>
      <c r="RDX49" s="451"/>
      <c r="RDY49" s="457"/>
      <c r="RDZ49" s="457"/>
      <c r="REA49" s="457"/>
      <c r="REB49" s="271"/>
      <c r="REC49" s="271"/>
      <c r="RED49" s="451"/>
      <c r="REE49" s="454"/>
      <c r="REF49" s="451"/>
      <c r="REG49" s="454"/>
      <c r="REH49" s="458"/>
      <c r="REI49" s="459"/>
      <c r="REJ49" s="460"/>
      <c r="REK49" s="461"/>
      <c r="REL49" s="462"/>
      <c r="REM49" s="458"/>
      <c r="REN49" s="451"/>
      <c r="REO49" s="463"/>
      <c r="REP49" s="451"/>
      <c r="REQ49" s="451"/>
      <c r="RER49" s="453"/>
      <c r="RET49" s="449"/>
      <c r="REU49" s="449"/>
      <c r="REV49" s="449"/>
      <c r="REW49" s="450"/>
      <c r="REX49" s="451"/>
      <c r="REY49" s="451"/>
      <c r="REZ49" s="451"/>
      <c r="RFA49" s="449"/>
      <c r="RFB49" s="452"/>
      <c r="RFC49" s="453"/>
      <c r="RFD49" s="454"/>
      <c r="RFE49" s="449"/>
      <c r="RFF49" s="453"/>
      <c r="RFG49" s="453"/>
      <c r="RFH49" s="450"/>
      <c r="RFI49" s="454"/>
      <c r="RFJ49" s="455"/>
      <c r="RFK49" s="453"/>
      <c r="RFL49" s="456"/>
      <c r="RFM49" s="453"/>
      <c r="RFN49" s="456"/>
      <c r="RFO49" s="454"/>
      <c r="RFP49" s="451"/>
      <c r="RFQ49" s="454"/>
      <c r="RFR49" s="450"/>
      <c r="RFS49" s="456"/>
      <c r="RFT49" s="456"/>
      <c r="RFU49" s="456"/>
      <c r="RFV49" s="456"/>
      <c r="RFW49" s="271"/>
      <c r="RFX49" s="451"/>
      <c r="RFY49" s="454"/>
      <c r="RFZ49" s="451"/>
      <c r="RGA49" s="457"/>
      <c r="RGB49" s="271"/>
      <c r="RGC49" s="451"/>
      <c r="RGD49" s="454"/>
      <c r="RGE49" s="451"/>
      <c r="RGF49" s="457"/>
      <c r="RGG49" s="451"/>
      <c r="RGH49" s="457"/>
      <c r="RGI49" s="457"/>
      <c r="RGJ49" s="457"/>
      <c r="RGK49" s="271"/>
      <c r="RGL49" s="271"/>
      <c r="RGM49" s="451"/>
      <c r="RGN49" s="454"/>
      <c r="RGO49" s="451"/>
      <c r="RGP49" s="454"/>
      <c r="RGQ49" s="458"/>
      <c r="RGR49" s="459"/>
      <c r="RGS49" s="460"/>
      <c r="RGT49" s="461"/>
      <c r="RGU49" s="462"/>
      <c r="RGV49" s="458"/>
      <c r="RGW49" s="451"/>
      <c r="RGX49" s="463"/>
      <c r="RGY49" s="451"/>
      <c r="RGZ49" s="451"/>
      <c r="RHA49" s="453"/>
      <c r="RHC49" s="449"/>
      <c r="RHD49" s="449"/>
      <c r="RHE49" s="449"/>
      <c r="RHF49" s="450"/>
      <c r="RHG49" s="451"/>
      <c r="RHH49" s="451"/>
      <c r="RHI49" s="451"/>
      <c r="RHJ49" s="449"/>
      <c r="RHK49" s="452"/>
      <c r="RHL49" s="453"/>
      <c r="RHM49" s="454"/>
      <c r="RHN49" s="449"/>
      <c r="RHO49" s="453"/>
      <c r="RHP49" s="453"/>
      <c r="RHQ49" s="450"/>
      <c r="RHR49" s="454"/>
      <c r="RHS49" s="455"/>
      <c r="RHT49" s="453"/>
      <c r="RHU49" s="456"/>
      <c r="RHV49" s="453"/>
      <c r="RHW49" s="456"/>
      <c r="RHX49" s="454"/>
      <c r="RHY49" s="451"/>
      <c r="RHZ49" s="454"/>
      <c r="RIA49" s="450"/>
      <c r="RIB49" s="456"/>
      <c r="RIC49" s="456"/>
      <c r="RID49" s="456"/>
      <c r="RIE49" s="456"/>
      <c r="RIF49" s="271"/>
      <c r="RIG49" s="451"/>
      <c r="RIH49" s="454"/>
      <c r="RII49" s="451"/>
      <c r="RIJ49" s="457"/>
      <c r="RIK49" s="271"/>
      <c r="RIL49" s="451"/>
      <c r="RIM49" s="454"/>
      <c r="RIN49" s="451"/>
      <c r="RIO49" s="457"/>
      <c r="RIP49" s="451"/>
      <c r="RIQ49" s="457"/>
      <c r="RIR49" s="457"/>
      <c r="RIS49" s="457"/>
      <c r="RIT49" s="271"/>
      <c r="RIU49" s="271"/>
      <c r="RIV49" s="451"/>
      <c r="RIW49" s="454"/>
      <c r="RIX49" s="451"/>
      <c r="RIY49" s="454"/>
      <c r="RIZ49" s="458"/>
      <c r="RJA49" s="459"/>
      <c r="RJB49" s="460"/>
      <c r="RJC49" s="461"/>
      <c r="RJD49" s="462"/>
      <c r="RJE49" s="458"/>
      <c r="RJF49" s="451"/>
      <c r="RJG49" s="463"/>
      <c r="RJH49" s="451"/>
      <c r="RJI49" s="451"/>
      <c r="RJJ49" s="453"/>
      <c r="RJL49" s="449"/>
      <c r="RJM49" s="449"/>
      <c r="RJN49" s="449"/>
      <c r="RJO49" s="450"/>
      <c r="RJP49" s="451"/>
      <c r="RJQ49" s="451"/>
      <c r="RJR49" s="451"/>
      <c r="RJS49" s="449"/>
      <c r="RJT49" s="452"/>
      <c r="RJU49" s="453"/>
      <c r="RJV49" s="454"/>
      <c r="RJW49" s="449"/>
      <c r="RJX49" s="453"/>
      <c r="RJY49" s="453"/>
      <c r="RJZ49" s="450"/>
      <c r="RKA49" s="454"/>
      <c r="RKB49" s="455"/>
      <c r="RKC49" s="453"/>
      <c r="RKD49" s="456"/>
      <c r="RKE49" s="453"/>
      <c r="RKF49" s="456"/>
      <c r="RKG49" s="454"/>
      <c r="RKH49" s="451"/>
      <c r="RKI49" s="454"/>
      <c r="RKJ49" s="450"/>
      <c r="RKK49" s="456"/>
      <c r="RKL49" s="456"/>
      <c r="RKM49" s="456"/>
      <c r="RKN49" s="456"/>
      <c r="RKO49" s="271"/>
      <c r="RKP49" s="451"/>
      <c r="RKQ49" s="454"/>
      <c r="RKR49" s="451"/>
      <c r="RKS49" s="457"/>
      <c r="RKT49" s="271"/>
      <c r="RKU49" s="451"/>
      <c r="RKV49" s="454"/>
      <c r="RKW49" s="451"/>
      <c r="RKX49" s="457"/>
      <c r="RKY49" s="451"/>
      <c r="RKZ49" s="457"/>
      <c r="RLA49" s="457"/>
      <c r="RLB49" s="457"/>
      <c r="RLC49" s="271"/>
      <c r="RLD49" s="271"/>
      <c r="RLE49" s="451"/>
      <c r="RLF49" s="454"/>
      <c r="RLG49" s="451"/>
      <c r="RLH49" s="454"/>
      <c r="RLI49" s="458"/>
      <c r="RLJ49" s="459"/>
      <c r="RLK49" s="460"/>
      <c r="RLL49" s="461"/>
      <c r="RLM49" s="462"/>
      <c r="RLN49" s="458"/>
      <c r="RLO49" s="451"/>
      <c r="RLP49" s="463"/>
      <c r="RLQ49" s="451"/>
      <c r="RLR49" s="451"/>
      <c r="RLS49" s="453"/>
      <c r="RLU49" s="449"/>
      <c r="RLV49" s="449"/>
      <c r="RLW49" s="449"/>
      <c r="RLX49" s="450"/>
      <c r="RLY49" s="451"/>
      <c r="RLZ49" s="451"/>
      <c r="RMA49" s="451"/>
      <c r="RMB49" s="449"/>
      <c r="RMC49" s="452"/>
      <c r="RMD49" s="453"/>
      <c r="RME49" s="454"/>
      <c r="RMF49" s="449"/>
      <c r="RMG49" s="453"/>
      <c r="RMH49" s="453"/>
      <c r="RMI49" s="450"/>
      <c r="RMJ49" s="454"/>
      <c r="RMK49" s="455"/>
      <c r="RML49" s="453"/>
      <c r="RMM49" s="456"/>
      <c r="RMN49" s="453"/>
      <c r="RMO49" s="456"/>
      <c r="RMP49" s="454"/>
      <c r="RMQ49" s="451"/>
      <c r="RMR49" s="454"/>
      <c r="RMS49" s="450"/>
      <c r="RMT49" s="456"/>
      <c r="RMU49" s="456"/>
      <c r="RMV49" s="456"/>
      <c r="RMW49" s="456"/>
      <c r="RMX49" s="271"/>
      <c r="RMY49" s="451"/>
      <c r="RMZ49" s="454"/>
      <c r="RNA49" s="451"/>
      <c r="RNB49" s="457"/>
      <c r="RNC49" s="271"/>
      <c r="RND49" s="451"/>
      <c r="RNE49" s="454"/>
      <c r="RNF49" s="451"/>
      <c r="RNG49" s="457"/>
      <c r="RNH49" s="451"/>
      <c r="RNI49" s="457"/>
      <c r="RNJ49" s="457"/>
      <c r="RNK49" s="457"/>
      <c r="RNL49" s="271"/>
      <c r="RNM49" s="271"/>
      <c r="RNN49" s="451"/>
      <c r="RNO49" s="454"/>
      <c r="RNP49" s="451"/>
      <c r="RNQ49" s="454"/>
      <c r="RNR49" s="458"/>
      <c r="RNS49" s="459"/>
      <c r="RNT49" s="460"/>
      <c r="RNU49" s="461"/>
      <c r="RNV49" s="462"/>
      <c r="RNW49" s="458"/>
      <c r="RNX49" s="451"/>
      <c r="RNY49" s="463"/>
      <c r="RNZ49" s="451"/>
      <c r="ROA49" s="451"/>
      <c r="ROB49" s="453"/>
      <c r="ROD49" s="449"/>
      <c r="ROE49" s="449"/>
      <c r="ROF49" s="449"/>
      <c r="ROG49" s="450"/>
      <c r="ROH49" s="451"/>
      <c r="ROI49" s="451"/>
      <c r="ROJ49" s="451"/>
      <c r="ROK49" s="449"/>
      <c r="ROL49" s="452"/>
      <c r="ROM49" s="453"/>
      <c r="RON49" s="454"/>
      <c r="ROO49" s="449"/>
      <c r="ROP49" s="453"/>
      <c r="ROQ49" s="453"/>
      <c r="ROR49" s="450"/>
      <c r="ROS49" s="454"/>
      <c r="ROT49" s="455"/>
      <c r="ROU49" s="453"/>
      <c r="ROV49" s="456"/>
      <c r="ROW49" s="453"/>
      <c r="ROX49" s="456"/>
      <c r="ROY49" s="454"/>
      <c r="ROZ49" s="451"/>
      <c r="RPA49" s="454"/>
      <c r="RPB49" s="450"/>
      <c r="RPC49" s="456"/>
      <c r="RPD49" s="456"/>
      <c r="RPE49" s="456"/>
      <c r="RPF49" s="456"/>
      <c r="RPG49" s="271"/>
      <c r="RPH49" s="451"/>
      <c r="RPI49" s="454"/>
      <c r="RPJ49" s="451"/>
      <c r="RPK49" s="457"/>
      <c r="RPL49" s="271"/>
      <c r="RPM49" s="451"/>
      <c r="RPN49" s="454"/>
      <c r="RPO49" s="451"/>
      <c r="RPP49" s="457"/>
      <c r="RPQ49" s="451"/>
      <c r="RPR49" s="457"/>
      <c r="RPS49" s="457"/>
      <c r="RPT49" s="457"/>
      <c r="RPU49" s="271"/>
      <c r="RPV49" s="271"/>
      <c r="RPW49" s="451"/>
      <c r="RPX49" s="454"/>
      <c r="RPY49" s="451"/>
      <c r="RPZ49" s="454"/>
      <c r="RQA49" s="458"/>
      <c r="RQB49" s="459"/>
      <c r="RQC49" s="460"/>
      <c r="RQD49" s="461"/>
      <c r="RQE49" s="462"/>
      <c r="RQF49" s="458"/>
      <c r="RQG49" s="451"/>
      <c r="RQH49" s="463"/>
      <c r="RQI49" s="451"/>
      <c r="RQJ49" s="451"/>
      <c r="RQK49" s="453"/>
      <c r="RQM49" s="449"/>
      <c r="RQN49" s="449"/>
      <c r="RQO49" s="449"/>
      <c r="RQP49" s="450"/>
      <c r="RQQ49" s="451"/>
      <c r="RQR49" s="451"/>
      <c r="RQS49" s="451"/>
      <c r="RQT49" s="449"/>
      <c r="RQU49" s="452"/>
      <c r="RQV49" s="453"/>
      <c r="RQW49" s="454"/>
      <c r="RQX49" s="449"/>
      <c r="RQY49" s="453"/>
      <c r="RQZ49" s="453"/>
      <c r="RRA49" s="450"/>
      <c r="RRB49" s="454"/>
      <c r="RRC49" s="455"/>
      <c r="RRD49" s="453"/>
      <c r="RRE49" s="456"/>
      <c r="RRF49" s="453"/>
      <c r="RRG49" s="456"/>
      <c r="RRH49" s="454"/>
      <c r="RRI49" s="451"/>
      <c r="RRJ49" s="454"/>
      <c r="RRK49" s="450"/>
      <c r="RRL49" s="456"/>
      <c r="RRM49" s="456"/>
      <c r="RRN49" s="456"/>
      <c r="RRO49" s="456"/>
      <c r="RRP49" s="271"/>
      <c r="RRQ49" s="451"/>
      <c r="RRR49" s="454"/>
      <c r="RRS49" s="451"/>
      <c r="RRT49" s="457"/>
      <c r="RRU49" s="271"/>
      <c r="RRV49" s="451"/>
      <c r="RRW49" s="454"/>
      <c r="RRX49" s="451"/>
      <c r="RRY49" s="457"/>
      <c r="RRZ49" s="451"/>
      <c r="RSA49" s="457"/>
      <c r="RSB49" s="457"/>
      <c r="RSC49" s="457"/>
      <c r="RSD49" s="271"/>
      <c r="RSE49" s="271"/>
      <c r="RSF49" s="451"/>
      <c r="RSG49" s="454"/>
      <c r="RSH49" s="451"/>
      <c r="RSI49" s="454"/>
      <c r="RSJ49" s="458"/>
      <c r="RSK49" s="459"/>
      <c r="RSL49" s="460"/>
      <c r="RSM49" s="461"/>
      <c r="RSN49" s="462"/>
      <c r="RSO49" s="458"/>
      <c r="RSP49" s="451"/>
      <c r="RSQ49" s="463"/>
      <c r="RSR49" s="451"/>
      <c r="RSS49" s="451"/>
      <c r="RST49" s="453"/>
      <c r="RSV49" s="449"/>
      <c r="RSW49" s="449"/>
      <c r="RSX49" s="449"/>
      <c r="RSY49" s="450"/>
      <c r="RSZ49" s="451"/>
      <c r="RTA49" s="451"/>
      <c r="RTB49" s="451"/>
      <c r="RTC49" s="449"/>
      <c r="RTD49" s="452"/>
      <c r="RTE49" s="453"/>
      <c r="RTF49" s="454"/>
      <c r="RTG49" s="449"/>
      <c r="RTH49" s="453"/>
      <c r="RTI49" s="453"/>
      <c r="RTJ49" s="450"/>
      <c r="RTK49" s="454"/>
      <c r="RTL49" s="455"/>
      <c r="RTM49" s="453"/>
      <c r="RTN49" s="456"/>
      <c r="RTO49" s="453"/>
      <c r="RTP49" s="456"/>
      <c r="RTQ49" s="454"/>
      <c r="RTR49" s="451"/>
      <c r="RTS49" s="454"/>
      <c r="RTT49" s="450"/>
      <c r="RTU49" s="456"/>
      <c r="RTV49" s="456"/>
      <c r="RTW49" s="456"/>
      <c r="RTX49" s="456"/>
      <c r="RTY49" s="271"/>
      <c r="RTZ49" s="451"/>
      <c r="RUA49" s="454"/>
      <c r="RUB49" s="451"/>
      <c r="RUC49" s="457"/>
      <c r="RUD49" s="271"/>
      <c r="RUE49" s="451"/>
      <c r="RUF49" s="454"/>
      <c r="RUG49" s="451"/>
      <c r="RUH49" s="457"/>
      <c r="RUI49" s="451"/>
      <c r="RUJ49" s="457"/>
      <c r="RUK49" s="457"/>
      <c r="RUL49" s="457"/>
      <c r="RUM49" s="271"/>
      <c r="RUN49" s="271"/>
      <c r="RUO49" s="451"/>
      <c r="RUP49" s="454"/>
      <c r="RUQ49" s="451"/>
      <c r="RUR49" s="454"/>
      <c r="RUS49" s="458"/>
      <c r="RUT49" s="459"/>
      <c r="RUU49" s="460"/>
      <c r="RUV49" s="461"/>
      <c r="RUW49" s="462"/>
      <c r="RUX49" s="458"/>
      <c r="RUY49" s="451"/>
      <c r="RUZ49" s="463"/>
      <c r="RVA49" s="451"/>
      <c r="RVB49" s="451"/>
      <c r="RVC49" s="453"/>
      <c r="RVE49" s="449"/>
      <c r="RVF49" s="449"/>
      <c r="RVG49" s="449"/>
      <c r="RVH49" s="450"/>
      <c r="RVI49" s="451"/>
      <c r="RVJ49" s="451"/>
      <c r="RVK49" s="451"/>
      <c r="RVL49" s="449"/>
      <c r="RVM49" s="452"/>
      <c r="RVN49" s="453"/>
      <c r="RVO49" s="454"/>
      <c r="RVP49" s="449"/>
      <c r="RVQ49" s="453"/>
      <c r="RVR49" s="453"/>
      <c r="RVS49" s="450"/>
      <c r="RVT49" s="454"/>
      <c r="RVU49" s="455"/>
      <c r="RVV49" s="453"/>
      <c r="RVW49" s="456"/>
      <c r="RVX49" s="453"/>
      <c r="RVY49" s="456"/>
      <c r="RVZ49" s="454"/>
      <c r="RWA49" s="451"/>
      <c r="RWB49" s="454"/>
      <c r="RWC49" s="450"/>
      <c r="RWD49" s="456"/>
      <c r="RWE49" s="456"/>
      <c r="RWF49" s="456"/>
      <c r="RWG49" s="456"/>
      <c r="RWH49" s="271"/>
      <c r="RWI49" s="451"/>
      <c r="RWJ49" s="454"/>
      <c r="RWK49" s="451"/>
      <c r="RWL49" s="457"/>
      <c r="RWM49" s="271"/>
      <c r="RWN49" s="451"/>
      <c r="RWO49" s="454"/>
      <c r="RWP49" s="451"/>
      <c r="RWQ49" s="457"/>
      <c r="RWR49" s="451"/>
      <c r="RWS49" s="457"/>
      <c r="RWT49" s="457"/>
      <c r="RWU49" s="457"/>
      <c r="RWV49" s="271"/>
      <c r="RWW49" s="271"/>
      <c r="RWX49" s="451"/>
      <c r="RWY49" s="454"/>
      <c r="RWZ49" s="451"/>
      <c r="RXA49" s="454"/>
      <c r="RXB49" s="458"/>
      <c r="RXC49" s="459"/>
      <c r="RXD49" s="460"/>
      <c r="RXE49" s="461"/>
      <c r="RXF49" s="462"/>
      <c r="RXG49" s="458"/>
      <c r="RXH49" s="451"/>
      <c r="RXI49" s="463"/>
      <c r="RXJ49" s="451"/>
      <c r="RXK49" s="451"/>
      <c r="RXL49" s="453"/>
      <c r="RXN49" s="449"/>
      <c r="RXO49" s="449"/>
      <c r="RXP49" s="449"/>
      <c r="RXQ49" s="450"/>
      <c r="RXR49" s="451"/>
      <c r="RXS49" s="451"/>
      <c r="RXT49" s="451"/>
      <c r="RXU49" s="449"/>
      <c r="RXV49" s="452"/>
      <c r="RXW49" s="453"/>
      <c r="RXX49" s="454"/>
      <c r="RXY49" s="449"/>
      <c r="RXZ49" s="453"/>
      <c r="RYA49" s="453"/>
      <c r="RYB49" s="450"/>
      <c r="RYC49" s="454"/>
      <c r="RYD49" s="455"/>
      <c r="RYE49" s="453"/>
      <c r="RYF49" s="456"/>
      <c r="RYG49" s="453"/>
      <c r="RYH49" s="456"/>
      <c r="RYI49" s="454"/>
      <c r="RYJ49" s="451"/>
      <c r="RYK49" s="454"/>
      <c r="RYL49" s="450"/>
      <c r="RYM49" s="456"/>
      <c r="RYN49" s="456"/>
      <c r="RYO49" s="456"/>
      <c r="RYP49" s="456"/>
      <c r="RYQ49" s="271"/>
      <c r="RYR49" s="451"/>
      <c r="RYS49" s="454"/>
      <c r="RYT49" s="451"/>
      <c r="RYU49" s="457"/>
      <c r="RYV49" s="271"/>
      <c r="RYW49" s="451"/>
      <c r="RYX49" s="454"/>
      <c r="RYY49" s="451"/>
      <c r="RYZ49" s="457"/>
      <c r="RZA49" s="451"/>
      <c r="RZB49" s="457"/>
      <c r="RZC49" s="457"/>
      <c r="RZD49" s="457"/>
      <c r="RZE49" s="271"/>
      <c r="RZF49" s="271"/>
      <c r="RZG49" s="451"/>
      <c r="RZH49" s="454"/>
      <c r="RZI49" s="451"/>
      <c r="RZJ49" s="454"/>
      <c r="RZK49" s="458"/>
      <c r="RZL49" s="459"/>
      <c r="RZM49" s="460"/>
      <c r="RZN49" s="461"/>
      <c r="RZO49" s="462"/>
      <c r="RZP49" s="458"/>
      <c r="RZQ49" s="451"/>
      <c r="RZR49" s="463"/>
      <c r="RZS49" s="451"/>
      <c r="RZT49" s="451"/>
      <c r="RZU49" s="453"/>
      <c r="RZW49" s="449"/>
      <c r="RZX49" s="449"/>
      <c r="RZY49" s="449"/>
      <c r="RZZ49" s="450"/>
      <c r="SAA49" s="451"/>
      <c r="SAB49" s="451"/>
      <c r="SAC49" s="451"/>
      <c r="SAD49" s="449"/>
      <c r="SAE49" s="452"/>
      <c r="SAF49" s="453"/>
      <c r="SAG49" s="454"/>
      <c r="SAH49" s="449"/>
      <c r="SAI49" s="453"/>
      <c r="SAJ49" s="453"/>
      <c r="SAK49" s="450"/>
      <c r="SAL49" s="454"/>
      <c r="SAM49" s="455"/>
      <c r="SAN49" s="453"/>
      <c r="SAO49" s="456"/>
      <c r="SAP49" s="453"/>
      <c r="SAQ49" s="456"/>
      <c r="SAR49" s="454"/>
      <c r="SAS49" s="451"/>
      <c r="SAT49" s="454"/>
      <c r="SAU49" s="450"/>
      <c r="SAV49" s="456"/>
      <c r="SAW49" s="456"/>
      <c r="SAX49" s="456"/>
      <c r="SAY49" s="456"/>
      <c r="SAZ49" s="271"/>
      <c r="SBA49" s="451"/>
      <c r="SBB49" s="454"/>
      <c r="SBC49" s="451"/>
      <c r="SBD49" s="457"/>
      <c r="SBE49" s="271"/>
      <c r="SBF49" s="451"/>
      <c r="SBG49" s="454"/>
      <c r="SBH49" s="451"/>
      <c r="SBI49" s="457"/>
      <c r="SBJ49" s="451"/>
      <c r="SBK49" s="457"/>
      <c r="SBL49" s="457"/>
      <c r="SBM49" s="457"/>
      <c r="SBN49" s="271"/>
      <c r="SBO49" s="271"/>
      <c r="SBP49" s="451"/>
      <c r="SBQ49" s="454"/>
      <c r="SBR49" s="451"/>
      <c r="SBS49" s="454"/>
      <c r="SBT49" s="458"/>
      <c r="SBU49" s="459"/>
      <c r="SBV49" s="460"/>
      <c r="SBW49" s="461"/>
      <c r="SBX49" s="462"/>
      <c r="SBY49" s="458"/>
      <c r="SBZ49" s="451"/>
      <c r="SCA49" s="463"/>
      <c r="SCB49" s="451"/>
      <c r="SCC49" s="451"/>
      <c r="SCD49" s="453"/>
      <c r="SCF49" s="449"/>
      <c r="SCG49" s="449"/>
      <c r="SCH49" s="449"/>
      <c r="SCI49" s="450"/>
      <c r="SCJ49" s="451"/>
      <c r="SCK49" s="451"/>
      <c r="SCL49" s="451"/>
      <c r="SCM49" s="449"/>
      <c r="SCN49" s="452"/>
      <c r="SCO49" s="453"/>
      <c r="SCP49" s="454"/>
      <c r="SCQ49" s="449"/>
      <c r="SCR49" s="453"/>
      <c r="SCS49" s="453"/>
      <c r="SCT49" s="450"/>
      <c r="SCU49" s="454"/>
      <c r="SCV49" s="455"/>
      <c r="SCW49" s="453"/>
      <c r="SCX49" s="456"/>
      <c r="SCY49" s="453"/>
      <c r="SCZ49" s="456"/>
      <c r="SDA49" s="454"/>
      <c r="SDB49" s="451"/>
      <c r="SDC49" s="454"/>
      <c r="SDD49" s="450"/>
      <c r="SDE49" s="456"/>
      <c r="SDF49" s="456"/>
      <c r="SDG49" s="456"/>
      <c r="SDH49" s="456"/>
      <c r="SDI49" s="271"/>
      <c r="SDJ49" s="451"/>
      <c r="SDK49" s="454"/>
      <c r="SDL49" s="451"/>
      <c r="SDM49" s="457"/>
      <c r="SDN49" s="271"/>
      <c r="SDO49" s="451"/>
      <c r="SDP49" s="454"/>
      <c r="SDQ49" s="451"/>
      <c r="SDR49" s="457"/>
      <c r="SDS49" s="451"/>
      <c r="SDT49" s="457"/>
      <c r="SDU49" s="457"/>
      <c r="SDV49" s="457"/>
      <c r="SDW49" s="271"/>
      <c r="SDX49" s="271"/>
      <c r="SDY49" s="451"/>
      <c r="SDZ49" s="454"/>
      <c r="SEA49" s="451"/>
      <c r="SEB49" s="454"/>
      <c r="SEC49" s="458"/>
      <c r="SED49" s="459"/>
      <c r="SEE49" s="460"/>
      <c r="SEF49" s="461"/>
      <c r="SEG49" s="462"/>
      <c r="SEH49" s="458"/>
      <c r="SEI49" s="451"/>
      <c r="SEJ49" s="463"/>
      <c r="SEK49" s="451"/>
      <c r="SEL49" s="451"/>
      <c r="SEM49" s="453"/>
      <c r="SEO49" s="449"/>
      <c r="SEP49" s="449"/>
      <c r="SEQ49" s="449"/>
      <c r="SER49" s="450"/>
      <c r="SES49" s="451"/>
      <c r="SET49" s="451"/>
      <c r="SEU49" s="451"/>
      <c r="SEV49" s="449"/>
      <c r="SEW49" s="452"/>
      <c r="SEX49" s="453"/>
      <c r="SEY49" s="454"/>
      <c r="SEZ49" s="449"/>
      <c r="SFA49" s="453"/>
      <c r="SFB49" s="453"/>
      <c r="SFC49" s="450"/>
      <c r="SFD49" s="454"/>
      <c r="SFE49" s="455"/>
      <c r="SFF49" s="453"/>
      <c r="SFG49" s="456"/>
      <c r="SFH49" s="453"/>
      <c r="SFI49" s="456"/>
      <c r="SFJ49" s="454"/>
      <c r="SFK49" s="451"/>
      <c r="SFL49" s="454"/>
      <c r="SFM49" s="450"/>
      <c r="SFN49" s="456"/>
      <c r="SFO49" s="456"/>
      <c r="SFP49" s="456"/>
      <c r="SFQ49" s="456"/>
      <c r="SFR49" s="271"/>
      <c r="SFS49" s="451"/>
      <c r="SFT49" s="454"/>
      <c r="SFU49" s="451"/>
      <c r="SFV49" s="457"/>
      <c r="SFW49" s="271"/>
      <c r="SFX49" s="451"/>
      <c r="SFY49" s="454"/>
      <c r="SFZ49" s="451"/>
      <c r="SGA49" s="457"/>
      <c r="SGB49" s="451"/>
      <c r="SGC49" s="457"/>
      <c r="SGD49" s="457"/>
      <c r="SGE49" s="457"/>
      <c r="SGF49" s="271"/>
      <c r="SGG49" s="271"/>
      <c r="SGH49" s="451"/>
      <c r="SGI49" s="454"/>
      <c r="SGJ49" s="451"/>
      <c r="SGK49" s="454"/>
      <c r="SGL49" s="458"/>
      <c r="SGM49" s="459"/>
      <c r="SGN49" s="460"/>
      <c r="SGO49" s="461"/>
      <c r="SGP49" s="462"/>
      <c r="SGQ49" s="458"/>
      <c r="SGR49" s="451"/>
      <c r="SGS49" s="463"/>
      <c r="SGT49" s="451"/>
      <c r="SGU49" s="451"/>
      <c r="SGV49" s="453"/>
      <c r="SGX49" s="449"/>
      <c r="SGY49" s="449"/>
      <c r="SGZ49" s="449"/>
      <c r="SHA49" s="450"/>
      <c r="SHB49" s="451"/>
      <c r="SHC49" s="451"/>
      <c r="SHD49" s="451"/>
      <c r="SHE49" s="449"/>
      <c r="SHF49" s="452"/>
      <c r="SHG49" s="453"/>
      <c r="SHH49" s="454"/>
      <c r="SHI49" s="449"/>
      <c r="SHJ49" s="453"/>
      <c r="SHK49" s="453"/>
      <c r="SHL49" s="450"/>
      <c r="SHM49" s="454"/>
      <c r="SHN49" s="455"/>
      <c r="SHO49" s="453"/>
      <c r="SHP49" s="456"/>
      <c r="SHQ49" s="453"/>
      <c r="SHR49" s="456"/>
      <c r="SHS49" s="454"/>
      <c r="SHT49" s="451"/>
      <c r="SHU49" s="454"/>
      <c r="SHV49" s="450"/>
      <c r="SHW49" s="456"/>
      <c r="SHX49" s="456"/>
      <c r="SHY49" s="456"/>
      <c r="SHZ49" s="456"/>
      <c r="SIA49" s="271"/>
      <c r="SIB49" s="451"/>
      <c r="SIC49" s="454"/>
      <c r="SID49" s="451"/>
      <c r="SIE49" s="457"/>
      <c r="SIF49" s="271"/>
      <c r="SIG49" s="451"/>
      <c r="SIH49" s="454"/>
      <c r="SII49" s="451"/>
      <c r="SIJ49" s="457"/>
      <c r="SIK49" s="451"/>
      <c r="SIL49" s="457"/>
      <c r="SIM49" s="457"/>
      <c r="SIN49" s="457"/>
      <c r="SIO49" s="271"/>
      <c r="SIP49" s="271"/>
      <c r="SIQ49" s="451"/>
      <c r="SIR49" s="454"/>
      <c r="SIS49" s="451"/>
      <c r="SIT49" s="454"/>
      <c r="SIU49" s="458"/>
      <c r="SIV49" s="459"/>
      <c r="SIW49" s="460"/>
      <c r="SIX49" s="461"/>
      <c r="SIY49" s="462"/>
      <c r="SIZ49" s="458"/>
      <c r="SJA49" s="451"/>
      <c r="SJB49" s="463"/>
      <c r="SJC49" s="451"/>
      <c r="SJD49" s="451"/>
      <c r="SJE49" s="453"/>
      <c r="SJG49" s="449"/>
      <c r="SJH49" s="449"/>
      <c r="SJI49" s="449"/>
      <c r="SJJ49" s="450"/>
      <c r="SJK49" s="451"/>
      <c r="SJL49" s="451"/>
      <c r="SJM49" s="451"/>
      <c r="SJN49" s="449"/>
      <c r="SJO49" s="452"/>
      <c r="SJP49" s="453"/>
      <c r="SJQ49" s="454"/>
      <c r="SJR49" s="449"/>
      <c r="SJS49" s="453"/>
      <c r="SJT49" s="453"/>
      <c r="SJU49" s="450"/>
      <c r="SJV49" s="454"/>
      <c r="SJW49" s="455"/>
      <c r="SJX49" s="453"/>
      <c r="SJY49" s="456"/>
      <c r="SJZ49" s="453"/>
      <c r="SKA49" s="456"/>
      <c r="SKB49" s="454"/>
      <c r="SKC49" s="451"/>
      <c r="SKD49" s="454"/>
      <c r="SKE49" s="450"/>
      <c r="SKF49" s="456"/>
      <c r="SKG49" s="456"/>
      <c r="SKH49" s="456"/>
      <c r="SKI49" s="456"/>
      <c r="SKJ49" s="271"/>
      <c r="SKK49" s="451"/>
      <c r="SKL49" s="454"/>
      <c r="SKM49" s="451"/>
      <c r="SKN49" s="457"/>
      <c r="SKO49" s="271"/>
      <c r="SKP49" s="451"/>
      <c r="SKQ49" s="454"/>
      <c r="SKR49" s="451"/>
      <c r="SKS49" s="457"/>
      <c r="SKT49" s="451"/>
      <c r="SKU49" s="457"/>
      <c r="SKV49" s="457"/>
      <c r="SKW49" s="457"/>
      <c r="SKX49" s="271"/>
      <c r="SKY49" s="271"/>
      <c r="SKZ49" s="451"/>
      <c r="SLA49" s="454"/>
      <c r="SLB49" s="451"/>
      <c r="SLC49" s="454"/>
      <c r="SLD49" s="458"/>
      <c r="SLE49" s="459"/>
      <c r="SLF49" s="460"/>
      <c r="SLG49" s="461"/>
      <c r="SLH49" s="462"/>
      <c r="SLI49" s="458"/>
      <c r="SLJ49" s="451"/>
      <c r="SLK49" s="463"/>
      <c r="SLL49" s="451"/>
      <c r="SLM49" s="451"/>
      <c r="SLN49" s="453"/>
      <c r="SLP49" s="449"/>
      <c r="SLQ49" s="449"/>
      <c r="SLR49" s="449"/>
      <c r="SLS49" s="450"/>
      <c r="SLT49" s="451"/>
      <c r="SLU49" s="451"/>
      <c r="SLV49" s="451"/>
      <c r="SLW49" s="449"/>
      <c r="SLX49" s="452"/>
      <c r="SLY49" s="453"/>
      <c r="SLZ49" s="454"/>
      <c r="SMA49" s="449"/>
      <c r="SMB49" s="453"/>
      <c r="SMC49" s="453"/>
      <c r="SMD49" s="450"/>
      <c r="SME49" s="454"/>
      <c r="SMF49" s="455"/>
      <c r="SMG49" s="453"/>
      <c r="SMH49" s="456"/>
      <c r="SMI49" s="453"/>
      <c r="SMJ49" s="456"/>
      <c r="SMK49" s="454"/>
      <c r="SML49" s="451"/>
      <c r="SMM49" s="454"/>
      <c r="SMN49" s="450"/>
      <c r="SMO49" s="456"/>
      <c r="SMP49" s="456"/>
      <c r="SMQ49" s="456"/>
      <c r="SMR49" s="456"/>
      <c r="SMS49" s="271"/>
      <c r="SMT49" s="451"/>
      <c r="SMU49" s="454"/>
      <c r="SMV49" s="451"/>
      <c r="SMW49" s="457"/>
      <c r="SMX49" s="271"/>
      <c r="SMY49" s="451"/>
      <c r="SMZ49" s="454"/>
      <c r="SNA49" s="451"/>
      <c r="SNB49" s="457"/>
      <c r="SNC49" s="451"/>
      <c r="SND49" s="457"/>
      <c r="SNE49" s="457"/>
      <c r="SNF49" s="457"/>
      <c r="SNG49" s="271"/>
      <c r="SNH49" s="271"/>
      <c r="SNI49" s="451"/>
      <c r="SNJ49" s="454"/>
      <c r="SNK49" s="451"/>
      <c r="SNL49" s="454"/>
      <c r="SNM49" s="458"/>
      <c r="SNN49" s="459"/>
      <c r="SNO49" s="460"/>
      <c r="SNP49" s="461"/>
      <c r="SNQ49" s="462"/>
      <c r="SNR49" s="458"/>
      <c r="SNS49" s="451"/>
      <c r="SNT49" s="463"/>
      <c r="SNU49" s="451"/>
      <c r="SNV49" s="451"/>
      <c r="SNW49" s="453"/>
      <c r="SNY49" s="449"/>
      <c r="SNZ49" s="449"/>
      <c r="SOA49" s="449"/>
      <c r="SOB49" s="450"/>
      <c r="SOC49" s="451"/>
      <c r="SOD49" s="451"/>
      <c r="SOE49" s="451"/>
      <c r="SOF49" s="449"/>
      <c r="SOG49" s="452"/>
      <c r="SOH49" s="453"/>
      <c r="SOI49" s="454"/>
      <c r="SOJ49" s="449"/>
      <c r="SOK49" s="453"/>
      <c r="SOL49" s="453"/>
      <c r="SOM49" s="450"/>
      <c r="SON49" s="454"/>
      <c r="SOO49" s="455"/>
      <c r="SOP49" s="453"/>
      <c r="SOQ49" s="456"/>
      <c r="SOR49" s="453"/>
      <c r="SOS49" s="456"/>
      <c r="SOT49" s="454"/>
      <c r="SOU49" s="451"/>
      <c r="SOV49" s="454"/>
      <c r="SOW49" s="450"/>
      <c r="SOX49" s="456"/>
      <c r="SOY49" s="456"/>
      <c r="SOZ49" s="456"/>
      <c r="SPA49" s="456"/>
      <c r="SPB49" s="271"/>
      <c r="SPC49" s="451"/>
      <c r="SPD49" s="454"/>
      <c r="SPE49" s="451"/>
      <c r="SPF49" s="457"/>
      <c r="SPG49" s="271"/>
      <c r="SPH49" s="451"/>
      <c r="SPI49" s="454"/>
      <c r="SPJ49" s="451"/>
      <c r="SPK49" s="457"/>
      <c r="SPL49" s="451"/>
      <c r="SPM49" s="457"/>
      <c r="SPN49" s="457"/>
      <c r="SPO49" s="457"/>
      <c r="SPP49" s="271"/>
      <c r="SPQ49" s="271"/>
      <c r="SPR49" s="451"/>
      <c r="SPS49" s="454"/>
      <c r="SPT49" s="451"/>
      <c r="SPU49" s="454"/>
      <c r="SPV49" s="458"/>
      <c r="SPW49" s="459"/>
      <c r="SPX49" s="460"/>
      <c r="SPY49" s="461"/>
      <c r="SPZ49" s="462"/>
      <c r="SQA49" s="458"/>
      <c r="SQB49" s="451"/>
      <c r="SQC49" s="463"/>
      <c r="SQD49" s="451"/>
      <c r="SQE49" s="451"/>
      <c r="SQF49" s="453"/>
      <c r="SQH49" s="449"/>
      <c r="SQI49" s="449"/>
      <c r="SQJ49" s="449"/>
      <c r="SQK49" s="450"/>
      <c r="SQL49" s="451"/>
      <c r="SQM49" s="451"/>
      <c r="SQN49" s="451"/>
      <c r="SQO49" s="449"/>
      <c r="SQP49" s="452"/>
      <c r="SQQ49" s="453"/>
      <c r="SQR49" s="454"/>
      <c r="SQS49" s="449"/>
      <c r="SQT49" s="453"/>
      <c r="SQU49" s="453"/>
      <c r="SQV49" s="450"/>
      <c r="SQW49" s="454"/>
      <c r="SQX49" s="455"/>
      <c r="SQY49" s="453"/>
      <c r="SQZ49" s="456"/>
      <c r="SRA49" s="453"/>
      <c r="SRB49" s="456"/>
      <c r="SRC49" s="454"/>
      <c r="SRD49" s="451"/>
      <c r="SRE49" s="454"/>
      <c r="SRF49" s="450"/>
      <c r="SRG49" s="456"/>
      <c r="SRH49" s="456"/>
      <c r="SRI49" s="456"/>
      <c r="SRJ49" s="456"/>
      <c r="SRK49" s="271"/>
      <c r="SRL49" s="451"/>
      <c r="SRM49" s="454"/>
      <c r="SRN49" s="451"/>
      <c r="SRO49" s="457"/>
      <c r="SRP49" s="271"/>
      <c r="SRQ49" s="451"/>
      <c r="SRR49" s="454"/>
      <c r="SRS49" s="451"/>
      <c r="SRT49" s="457"/>
      <c r="SRU49" s="451"/>
      <c r="SRV49" s="457"/>
      <c r="SRW49" s="457"/>
      <c r="SRX49" s="457"/>
      <c r="SRY49" s="271"/>
      <c r="SRZ49" s="271"/>
      <c r="SSA49" s="451"/>
      <c r="SSB49" s="454"/>
      <c r="SSC49" s="451"/>
      <c r="SSD49" s="454"/>
      <c r="SSE49" s="458"/>
      <c r="SSF49" s="459"/>
      <c r="SSG49" s="460"/>
      <c r="SSH49" s="461"/>
      <c r="SSI49" s="462"/>
      <c r="SSJ49" s="458"/>
      <c r="SSK49" s="451"/>
      <c r="SSL49" s="463"/>
      <c r="SSM49" s="451"/>
      <c r="SSN49" s="451"/>
      <c r="SSO49" s="453"/>
      <c r="SSQ49" s="449"/>
      <c r="SSR49" s="449"/>
      <c r="SSS49" s="449"/>
      <c r="SST49" s="450"/>
      <c r="SSU49" s="451"/>
      <c r="SSV49" s="451"/>
      <c r="SSW49" s="451"/>
      <c r="SSX49" s="449"/>
      <c r="SSY49" s="452"/>
      <c r="SSZ49" s="453"/>
      <c r="STA49" s="454"/>
      <c r="STB49" s="449"/>
      <c r="STC49" s="453"/>
      <c r="STD49" s="453"/>
      <c r="STE49" s="450"/>
      <c r="STF49" s="454"/>
      <c r="STG49" s="455"/>
      <c r="STH49" s="453"/>
      <c r="STI49" s="456"/>
      <c r="STJ49" s="453"/>
      <c r="STK49" s="456"/>
      <c r="STL49" s="454"/>
      <c r="STM49" s="451"/>
      <c r="STN49" s="454"/>
      <c r="STO49" s="450"/>
      <c r="STP49" s="456"/>
      <c r="STQ49" s="456"/>
      <c r="STR49" s="456"/>
      <c r="STS49" s="456"/>
      <c r="STT49" s="271"/>
      <c r="STU49" s="451"/>
      <c r="STV49" s="454"/>
      <c r="STW49" s="451"/>
      <c r="STX49" s="457"/>
      <c r="STY49" s="271"/>
      <c r="STZ49" s="451"/>
      <c r="SUA49" s="454"/>
      <c r="SUB49" s="451"/>
      <c r="SUC49" s="457"/>
      <c r="SUD49" s="451"/>
      <c r="SUE49" s="457"/>
      <c r="SUF49" s="457"/>
      <c r="SUG49" s="457"/>
      <c r="SUH49" s="271"/>
      <c r="SUI49" s="271"/>
      <c r="SUJ49" s="451"/>
      <c r="SUK49" s="454"/>
      <c r="SUL49" s="451"/>
      <c r="SUM49" s="454"/>
      <c r="SUN49" s="458"/>
      <c r="SUO49" s="459"/>
      <c r="SUP49" s="460"/>
      <c r="SUQ49" s="461"/>
      <c r="SUR49" s="462"/>
      <c r="SUS49" s="458"/>
      <c r="SUT49" s="451"/>
      <c r="SUU49" s="463"/>
      <c r="SUV49" s="451"/>
      <c r="SUW49" s="451"/>
      <c r="SUX49" s="453"/>
      <c r="SUZ49" s="449"/>
      <c r="SVA49" s="449"/>
      <c r="SVB49" s="449"/>
      <c r="SVC49" s="450"/>
      <c r="SVD49" s="451"/>
      <c r="SVE49" s="451"/>
      <c r="SVF49" s="451"/>
      <c r="SVG49" s="449"/>
      <c r="SVH49" s="452"/>
      <c r="SVI49" s="453"/>
      <c r="SVJ49" s="454"/>
      <c r="SVK49" s="449"/>
      <c r="SVL49" s="453"/>
      <c r="SVM49" s="453"/>
      <c r="SVN49" s="450"/>
      <c r="SVO49" s="454"/>
      <c r="SVP49" s="455"/>
      <c r="SVQ49" s="453"/>
      <c r="SVR49" s="456"/>
      <c r="SVS49" s="453"/>
      <c r="SVT49" s="456"/>
      <c r="SVU49" s="454"/>
      <c r="SVV49" s="451"/>
      <c r="SVW49" s="454"/>
      <c r="SVX49" s="450"/>
      <c r="SVY49" s="456"/>
      <c r="SVZ49" s="456"/>
      <c r="SWA49" s="456"/>
      <c r="SWB49" s="456"/>
      <c r="SWC49" s="271"/>
      <c r="SWD49" s="451"/>
      <c r="SWE49" s="454"/>
      <c r="SWF49" s="451"/>
      <c r="SWG49" s="457"/>
      <c r="SWH49" s="271"/>
      <c r="SWI49" s="451"/>
      <c r="SWJ49" s="454"/>
      <c r="SWK49" s="451"/>
      <c r="SWL49" s="457"/>
      <c r="SWM49" s="451"/>
      <c r="SWN49" s="457"/>
      <c r="SWO49" s="457"/>
      <c r="SWP49" s="457"/>
      <c r="SWQ49" s="271"/>
      <c r="SWR49" s="271"/>
      <c r="SWS49" s="451"/>
      <c r="SWT49" s="454"/>
      <c r="SWU49" s="451"/>
      <c r="SWV49" s="454"/>
      <c r="SWW49" s="458"/>
      <c r="SWX49" s="459"/>
      <c r="SWY49" s="460"/>
      <c r="SWZ49" s="461"/>
      <c r="SXA49" s="462"/>
      <c r="SXB49" s="458"/>
      <c r="SXC49" s="451"/>
      <c r="SXD49" s="463"/>
      <c r="SXE49" s="451"/>
      <c r="SXF49" s="451"/>
      <c r="SXG49" s="453"/>
      <c r="SXI49" s="449"/>
      <c r="SXJ49" s="449"/>
      <c r="SXK49" s="449"/>
      <c r="SXL49" s="450"/>
      <c r="SXM49" s="451"/>
      <c r="SXN49" s="451"/>
      <c r="SXO49" s="451"/>
      <c r="SXP49" s="449"/>
      <c r="SXQ49" s="452"/>
      <c r="SXR49" s="453"/>
      <c r="SXS49" s="454"/>
      <c r="SXT49" s="449"/>
      <c r="SXU49" s="453"/>
      <c r="SXV49" s="453"/>
      <c r="SXW49" s="450"/>
      <c r="SXX49" s="454"/>
      <c r="SXY49" s="455"/>
      <c r="SXZ49" s="453"/>
      <c r="SYA49" s="456"/>
      <c r="SYB49" s="453"/>
      <c r="SYC49" s="456"/>
      <c r="SYD49" s="454"/>
      <c r="SYE49" s="451"/>
      <c r="SYF49" s="454"/>
      <c r="SYG49" s="450"/>
      <c r="SYH49" s="456"/>
      <c r="SYI49" s="456"/>
      <c r="SYJ49" s="456"/>
      <c r="SYK49" s="456"/>
      <c r="SYL49" s="271"/>
      <c r="SYM49" s="451"/>
      <c r="SYN49" s="454"/>
      <c r="SYO49" s="451"/>
      <c r="SYP49" s="457"/>
      <c r="SYQ49" s="271"/>
      <c r="SYR49" s="451"/>
      <c r="SYS49" s="454"/>
      <c r="SYT49" s="451"/>
      <c r="SYU49" s="457"/>
      <c r="SYV49" s="451"/>
      <c r="SYW49" s="457"/>
      <c r="SYX49" s="457"/>
      <c r="SYY49" s="457"/>
      <c r="SYZ49" s="271"/>
      <c r="SZA49" s="271"/>
      <c r="SZB49" s="451"/>
      <c r="SZC49" s="454"/>
      <c r="SZD49" s="451"/>
      <c r="SZE49" s="454"/>
      <c r="SZF49" s="458"/>
      <c r="SZG49" s="459"/>
      <c r="SZH49" s="460"/>
      <c r="SZI49" s="461"/>
      <c r="SZJ49" s="462"/>
      <c r="SZK49" s="458"/>
      <c r="SZL49" s="451"/>
      <c r="SZM49" s="463"/>
      <c r="SZN49" s="451"/>
      <c r="SZO49" s="451"/>
      <c r="SZP49" s="453"/>
      <c r="SZR49" s="449"/>
      <c r="SZS49" s="449"/>
      <c r="SZT49" s="449"/>
      <c r="SZU49" s="450"/>
      <c r="SZV49" s="451"/>
      <c r="SZW49" s="451"/>
      <c r="SZX49" s="451"/>
      <c r="SZY49" s="449"/>
      <c r="SZZ49" s="452"/>
      <c r="TAA49" s="453"/>
      <c r="TAB49" s="454"/>
      <c r="TAC49" s="449"/>
      <c r="TAD49" s="453"/>
      <c r="TAE49" s="453"/>
      <c r="TAF49" s="450"/>
      <c r="TAG49" s="454"/>
      <c r="TAH49" s="455"/>
      <c r="TAI49" s="453"/>
      <c r="TAJ49" s="456"/>
      <c r="TAK49" s="453"/>
      <c r="TAL49" s="456"/>
      <c r="TAM49" s="454"/>
      <c r="TAN49" s="451"/>
      <c r="TAO49" s="454"/>
      <c r="TAP49" s="450"/>
      <c r="TAQ49" s="456"/>
      <c r="TAR49" s="456"/>
      <c r="TAS49" s="456"/>
      <c r="TAT49" s="456"/>
      <c r="TAU49" s="271"/>
      <c r="TAV49" s="451"/>
      <c r="TAW49" s="454"/>
      <c r="TAX49" s="451"/>
      <c r="TAY49" s="457"/>
      <c r="TAZ49" s="271"/>
      <c r="TBA49" s="451"/>
      <c r="TBB49" s="454"/>
      <c r="TBC49" s="451"/>
      <c r="TBD49" s="457"/>
      <c r="TBE49" s="451"/>
      <c r="TBF49" s="457"/>
      <c r="TBG49" s="457"/>
      <c r="TBH49" s="457"/>
      <c r="TBI49" s="271"/>
      <c r="TBJ49" s="271"/>
      <c r="TBK49" s="451"/>
      <c r="TBL49" s="454"/>
      <c r="TBM49" s="451"/>
      <c r="TBN49" s="454"/>
      <c r="TBO49" s="458"/>
      <c r="TBP49" s="459"/>
      <c r="TBQ49" s="460"/>
      <c r="TBR49" s="461"/>
      <c r="TBS49" s="462"/>
      <c r="TBT49" s="458"/>
      <c r="TBU49" s="451"/>
      <c r="TBV49" s="463"/>
      <c r="TBW49" s="451"/>
      <c r="TBX49" s="451"/>
      <c r="TBY49" s="453"/>
      <c r="TCA49" s="449"/>
      <c r="TCB49" s="449"/>
      <c r="TCC49" s="449"/>
      <c r="TCD49" s="450"/>
      <c r="TCE49" s="451"/>
      <c r="TCF49" s="451"/>
      <c r="TCG49" s="451"/>
      <c r="TCH49" s="449"/>
      <c r="TCI49" s="452"/>
      <c r="TCJ49" s="453"/>
      <c r="TCK49" s="454"/>
      <c r="TCL49" s="449"/>
      <c r="TCM49" s="453"/>
      <c r="TCN49" s="453"/>
      <c r="TCO49" s="450"/>
      <c r="TCP49" s="454"/>
      <c r="TCQ49" s="455"/>
      <c r="TCR49" s="453"/>
      <c r="TCS49" s="456"/>
      <c r="TCT49" s="453"/>
      <c r="TCU49" s="456"/>
      <c r="TCV49" s="454"/>
      <c r="TCW49" s="451"/>
      <c r="TCX49" s="454"/>
      <c r="TCY49" s="450"/>
      <c r="TCZ49" s="456"/>
      <c r="TDA49" s="456"/>
      <c r="TDB49" s="456"/>
      <c r="TDC49" s="456"/>
      <c r="TDD49" s="271"/>
      <c r="TDE49" s="451"/>
      <c r="TDF49" s="454"/>
      <c r="TDG49" s="451"/>
      <c r="TDH49" s="457"/>
      <c r="TDI49" s="271"/>
      <c r="TDJ49" s="451"/>
      <c r="TDK49" s="454"/>
      <c r="TDL49" s="451"/>
      <c r="TDM49" s="457"/>
      <c r="TDN49" s="451"/>
      <c r="TDO49" s="457"/>
      <c r="TDP49" s="457"/>
      <c r="TDQ49" s="457"/>
      <c r="TDR49" s="271"/>
      <c r="TDS49" s="271"/>
      <c r="TDT49" s="451"/>
      <c r="TDU49" s="454"/>
      <c r="TDV49" s="451"/>
      <c r="TDW49" s="454"/>
      <c r="TDX49" s="458"/>
      <c r="TDY49" s="459"/>
      <c r="TDZ49" s="460"/>
      <c r="TEA49" s="461"/>
      <c r="TEB49" s="462"/>
      <c r="TEC49" s="458"/>
      <c r="TED49" s="451"/>
      <c r="TEE49" s="463"/>
      <c r="TEF49" s="451"/>
      <c r="TEG49" s="451"/>
      <c r="TEH49" s="453"/>
      <c r="TEJ49" s="449"/>
      <c r="TEK49" s="449"/>
      <c r="TEL49" s="449"/>
      <c r="TEM49" s="450"/>
      <c r="TEN49" s="451"/>
      <c r="TEO49" s="451"/>
      <c r="TEP49" s="451"/>
      <c r="TEQ49" s="449"/>
      <c r="TER49" s="452"/>
      <c r="TES49" s="453"/>
      <c r="TET49" s="454"/>
      <c r="TEU49" s="449"/>
      <c r="TEV49" s="453"/>
      <c r="TEW49" s="453"/>
      <c r="TEX49" s="450"/>
      <c r="TEY49" s="454"/>
      <c r="TEZ49" s="455"/>
      <c r="TFA49" s="453"/>
      <c r="TFB49" s="456"/>
      <c r="TFC49" s="453"/>
      <c r="TFD49" s="456"/>
      <c r="TFE49" s="454"/>
      <c r="TFF49" s="451"/>
      <c r="TFG49" s="454"/>
      <c r="TFH49" s="450"/>
      <c r="TFI49" s="456"/>
      <c r="TFJ49" s="456"/>
      <c r="TFK49" s="456"/>
      <c r="TFL49" s="456"/>
      <c r="TFM49" s="271"/>
      <c r="TFN49" s="451"/>
      <c r="TFO49" s="454"/>
      <c r="TFP49" s="451"/>
      <c r="TFQ49" s="457"/>
      <c r="TFR49" s="271"/>
      <c r="TFS49" s="451"/>
      <c r="TFT49" s="454"/>
      <c r="TFU49" s="451"/>
      <c r="TFV49" s="457"/>
      <c r="TFW49" s="451"/>
      <c r="TFX49" s="457"/>
      <c r="TFY49" s="457"/>
      <c r="TFZ49" s="457"/>
      <c r="TGA49" s="271"/>
      <c r="TGB49" s="271"/>
      <c r="TGC49" s="451"/>
      <c r="TGD49" s="454"/>
      <c r="TGE49" s="451"/>
      <c r="TGF49" s="454"/>
      <c r="TGG49" s="458"/>
      <c r="TGH49" s="459"/>
      <c r="TGI49" s="460"/>
      <c r="TGJ49" s="461"/>
      <c r="TGK49" s="462"/>
      <c r="TGL49" s="458"/>
      <c r="TGM49" s="451"/>
      <c r="TGN49" s="463"/>
      <c r="TGO49" s="451"/>
      <c r="TGP49" s="451"/>
      <c r="TGQ49" s="453"/>
      <c r="TGS49" s="449"/>
      <c r="TGT49" s="449"/>
      <c r="TGU49" s="449"/>
      <c r="TGV49" s="450"/>
      <c r="TGW49" s="451"/>
      <c r="TGX49" s="451"/>
      <c r="TGY49" s="451"/>
      <c r="TGZ49" s="449"/>
      <c r="THA49" s="452"/>
      <c r="THB49" s="453"/>
      <c r="THC49" s="454"/>
      <c r="THD49" s="449"/>
      <c r="THE49" s="453"/>
      <c r="THF49" s="453"/>
      <c r="THG49" s="450"/>
      <c r="THH49" s="454"/>
      <c r="THI49" s="455"/>
      <c r="THJ49" s="453"/>
      <c r="THK49" s="456"/>
      <c r="THL49" s="453"/>
      <c r="THM49" s="456"/>
      <c r="THN49" s="454"/>
      <c r="THO49" s="451"/>
      <c r="THP49" s="454"/>
      <c r="THQ49" s="450"/>
      <c r="THR49" s="456"/>
      <c r="THS49" s="456"/>
      <c r="THT49" s="456"/>
      <c r="THU49" s="456"/>
      <c r="THV49" s="271"/>
      <c r="THW49" s="451"/>
      <c r="THX49" s="454"/>
      <c r="THY49" s="451"/>
      <c r="THZ49" s="457"/>
      <c r="TIA49" s="271"/>
      <c r="TIB49" s="451"/>
      <c r="TIC49" s="454"/>
      <c r="TID49" s="451"/>
      <c r="TIE49" s="457"/>
      <c r="TIF49" s="451"/>
      <c r="TIG49" s="457"/>
      <c r="TIH49" s="457"/>
      <c r="TII49" s="457"/>
      <c r="TIJ49" s="271"/>
      <c r="TIK49" s="271"/>
      <c r="TIL49" s="451"/>
      <c r="TIM49" s="454"/>
      <c r="TIN49" s="451"/>
      <c r="TIO49" s="454"/>
      <c r="TIP49" s="458"/>
      <c r="TIQ49" s="459"/>
      <c r="TIR49" s="460"/>
      <c r="TIS49" s="461"/>
      <c r="TIT49" s="462"/>
      <c r="TIU49" s="458"/>
      <c r="TIV49" s="451"/>
      <c r="TIW49" s="463"/>
      <c r="TIX49" s="451"/>
      <c r="TIY49" s="451"/>
      <c r="TIZ49" s="453"/>
      <c r="TJB49" s="449"/>
      <c r="TJC49" s="449"/>
      <c r="TJD49" s="449"/>
      <c r="TJE49" s="450"/>
      <c r="TJF49" s="451"/>
      <c r="TJG49" s="451"/>
      <c r="TJH49" s="451"/>
      <c r="TJI49" s="449"/>
      <c r="TJJ49" s="452"/>
      <c r="TJK49" s="453"/>
      <c r="TJL49" s="454"/>
      <c r="TJM49" s="449"/>
      <c r="TJN49" s="453"/>
      <c r="TJO49" s="453"/>
      <c r="TJP49" s="450"/>
      <c r="TJQ49" s="454"/>
      <c r="TJR49" s="455"/>
      <c r="TJS49" s="453"/>
      <c r="TJT49" s="456"/>
      <c r="TJU49" s="453"/>
      <c r="TJV49" s="456"/>
      <c r="TJW49" s="454"/>
      <c r="TJX49" s="451"/>
      <c r="TJY49" s="454"/>
      <c r="TJZ49" s="450"/>
      <c r="TKA49" s="456"/>
      <c r="TKB49" s="456"/>
      <c r="TKC49" s="456"/>
      <c r="TKD49" s="456"/>
      <c r="TKE49" s="271"/>
      <c r="TKF49" s="451"/>
      <c r="TKG49" s="454"/>
      <c r="TKH49" s="451"/>
      <c r="TKI49" s="457"/>
      <c r="TKJ49" s="271"/>
      <c r="TKK49" s="451"/>
      <c r="TKL49" s="454"/>
      <c r="TKM49" s="451"/>
      <c r="TKN49" s="457"/>
      <c r="TKO49" s="451"/>
      <c r="TKP49" s="457"/>
      <c r="TKQ49" s="457"/>
      <c r="TKR49" s="457"/>
      <c r="TKS49" s="271"/>
      <c r="TKT49" s="271"/>
      <c r="TKU49" s="451"/>
      <c r="TKV49" s="454"/>
      <c r="TKW49" s="451"/>
      <c r="TKX49" s="454"/>
      <c r="TKY49" s="458"/>
      <c r="TKZ49" s="459"/>
      <c r="TLA49" s="460"/>
      <c r="TLB49" s="461"/>
      <c r="TLC49" s="462"/>
      <c r="TLD49" s="458"/>
      <c r="TLE49" s="451"/>
      <c r="TLF49" s="463"/>
      <c r="TLG49" s="451"/>
      <c r="TLH49" s="451"/>
      <c r="TLI49" s="453"/>
      <c r="TLK49" s="449"/>
      <c r="TLL49" s="449"/>
      <c r="TLM49" s="449"/>
      <c r="TLN49" s="450"/>
      <c r="TLO49" s="451"/>
      <c r="TLP49" s="451"/>
      <c r="TLQ49" s="451"/>
      <c r="TLR49" s="449"/>
      <c r="TLS49" s="452"/>
      <c r="TLT49" s="453"/>
      <c r="TLU49" s="454"/>
      <c r="TLV49" s="449"/>
      <c r="TLW49" s="453"/>
      <c r="TLX49" s="453"/>
      <c r="TLY49" s="450"/>
      <c r="TLZ49" s="454"/>
      <c r="TMA49" s="455"/>
      <c r="TMB49" s="453"/>
      <c r="TMC49" s="456"/>
      <c r="TMD49" s="453"/>
      <c r="TME49" s="456"/>
      <c r="TMF49" s="454"/>
      <c r="TMG49" s="451"/>
      <c r="TMH49" s="454"/>
      <c r="TMI49" s="450"/>
      <c r="TMJ49" s="456"/>
      <c r="TMK49" s="456"/>
      <c r="TML49" s="456"/>
      <c r="TMM49" s="456"/>
      <c r="TMN49" s="271"/>
      <c r="TMO49" s="451"/>
      <c r="TMP49" s="454"/>
      <c r="TMQ49" s="451"/>
      <c r="TMR49" s="457"/>
      <c r="TMS49" s="271"/>
      <c r="TMT49" s="451"/>
      <c r="TMU49" s="454"/>
      <c r="TMV49" s="451"/>
      <c r="TMW49" s="457"/>
      <c r="TMX49" s="451"/>
      <c r="TMY49" s="457"/>
      <c r="TMZ49" s="457"/>
      <c r="TNA49" s="457"/>
      <c r="TNB49" s="271"/>
      <c r="TNC49" s="271"/>
      <c r="TND49" s="451"/>
      <c r="TNE49" s="454"/>
      <c r="TNF49" s="451"/>
      <c r="TNG49" s="454"/>
      <c r="TNH49" s="458"/>
      <c r="TNI49" s="459"/>
      <c r="TNJ49" s="460"/>
      <c r="TNK49" s="461"/>
      <c r="TNL49" s="462"/>
      <c r="TNM49" s="458"/>
      <c r="TNN49" s="451"/>
      <c r="TNO49" s="463"/>
      <c r="TNP49" s="451"/>
      <c r="TNQ49" s="451"/>
      <c r="TNR49" s="453"/>
      <c r="TNT49" s="449"/>
      <c r="TNU49" s="449"/>
      <c r="TNV49" s="449"/>
      <c r="TNW49" s="450"/>
      <c r="TNX49" s="451"/>
      <c r="TNY49" s="451"/>
      <c r="TNZ49" s="451"/>
      <c r="TOA49" s="449"/>
      <c r="TOB49" s="452"/>
      <c r="TOC49" s="453"/>
      <c r="TOD49" s="454"/>
      <c r="TOE49" s="449"/>
      <c r="TOF49" s="453"/>
      <c r="TOG49" s="453"/>
      <c r="TOH49" s="450"/>
      <c r="TOI49" s="454"/>
      <c r="TOJ49" s="455"/>
      <c r="TOK49" s="453"/>
      <c r="TOL49" s="456"/>
      <c r="TOM49" s="453"/>
      <c r="TON49" s="456"/>
      <c r="TOO49" s="454"/>
      <c r="TOP49" s="451"/>
      <c r="TOQ49" s="454"/>
      <c r="TOR49" s="450"/>
      <c r="TOS49" s="456"/>
      <c r="TOT49" s="456"/>
      <c r="TOU49" s="456"/>
      <c r="TOV49" s="456"/>
      <c r="TOW49" s="271"/>
      <c r="TOX49" s="451"/>
      <c r="TOY49" s="454"/>
      <c r="TOZ49" s="451"/>
      <c r="TPA49" s="457"/>
      <c r="TPB49" s="271"/>
      <c r="TPC49" s="451"/>
      <c r="TPD49" s="454"/>
      <c r="TPE49" s="451"/>
      <c r="TPF49" s="457"/>
      <c r="TPG49" s="451"/>
      <c r="TPH49" s="457"/>
      <c r="TPI49" s="457"/>
      <c r="TPJ49" s="457"/>
      <c r="TPK49" s="271"/>
      <c r="TPL49" s="271"/>
      <c r="TPM49" s="451"/>
      <c r="TPN49" s="454"/>
      <c r="TPO49" s="451"/>
      <c r="TPP49" s="454"/>
      <c r="TPQ49" s="458"/>
      <c r="TPR49" s="459"/>
      <c r="TPS49" s="460"/>
      <c r="TPT49" s="461"/>
      <c r="TPU49" s="462"/>
      <c r="TPV49" s="458"/>
      <c r="TPW49" s="451"/>
      <c r="TPX49" s="463"/>
      <c r="TPY49" s="451"/>
      <c r="TPZ49" s="451"/>
      <c r="TQA49" s="453"/>
      <c r="TQC49" s="449"/>
      <c r="TQD49" s="449"/>
      <c r="TQE49" s="449"/>
      <c r="TQF49" s="450"/>
      <c r="TQG49" s="451"/>
      <c r="TQH49" s="451"/>
      <c r="TQI49" s="451"/>
      <c r="TQJ49" s="449"/>
      <c r="TQK49" s="452"/>
      <c r="TQL49" s="453"/>
      <c r="TQM49" s="454"/>
      <c r="TQN49" s="449"/>
      <c r="TQO49" s="453"/>
      <c r="TQP49" s="453"/>
      <c r="TQQ49" s="450"/>
      <c r="TQR49" s="454"/>
      <c r="TQS49" s="455"/>
      <c r="TQT49" s="453"/>
      <c r="TQU49" s="456"/>
      <c r="TQV49" s="453"/>
      <c r="TQW49" s="456"/>
      <c r="TQX49" s="454"/>
      <c r="TQY49" s="451"/>
      <c r="TQZ49" s="454"/>
      <c r="TRA49" s="450"/>
      <c r="TRB49" s="456"/>
      <c r="TRC49" s="456"/>
      <c r="TRD49" s="456"/>
      <c r="TRE49" s="456"/>
      <c r="TRF49" s="271"/>
      <c r="TRG49" s="451"/>
      <c r="TRH49" s="454"/>
      <c r="TRI49" s="451"/>
      <c r="TRJ49" s="457"/>
      <c r="TRK49" s="271"/>
      <c r="TRL49" s="451"/>
      <c r="TRM49" s="454"/>
      <c r="TRN49" s="451"/>
      <c r="TRO49" s="457"/>
      <c r="TRP49" s="451"/>
      <c r="TRQ49" s="457"/>
      <c r="TRR49" s="457"/>
      <c r="TRS49" s="457"/>
      <c r="TRT49" s="271"/>
      <c r="TRU49" s="271"/>
      <c r="TRV49" s="451"/>
      <c r="TRW49" s="454"/>
      <c r="TRX49" s="451"/>
      <c r="TRY49" s="454"/>
      <c r="TRZ49" s="458"/>
      <c r="TSA49" s="459"/>
      <c r="TSB49" s="460"/>
      <c r="TSC49" s="461"/>
      <c r="TSD49" s="462"/>
      <c r="TSE49" s="458"/>
      <c r="TSF49" s="451"/>
      <c r="TSG49" s="463"/>
      <c r="TSH49" s="451"/>
      <c r="TSI49" s="451"/>
      <c r="TSJ49" s="453"/>
      <c r="TSL49" s="449"/>
      <c r="TSM49" s="449"/>
      <c r="TSN49" s="449"/>
      <c r="TSO49" s="450"/>
      <c r="TSP49" s="451"/>
      <c r="TSQ49" s="451"/>
      <c r="TSR49" s="451"/>
      <c r="TSS49" s="449"/>
      <c r="TST49" s="452"/>
      <c r="TSU49" s="453"/>
      <c r="TSV49" s="454"/>
      <c r="TSW49" s="449"/>
      <c r="TSX49" s="453"/>
      <c r="TSY49" s="453"/>
      <c r="TSZ49" s="450"/>
      <c r="TTA49" s="454"/>
      <c r="TTB49" s="455"/>
      <c r="TTC49" s="453"/>
      <c r="TTD49" s="456"/>
      <c r="TTE49" s="453"/>
      <c r="TTF49" s="456"/>
      <c r="TTG49" s="454"/>
      <c r="TTH49" s="451"/>
      <c r="TTI49" s="454"/>
      <c r="TTJ49" s="450"/>
      <c r="TTK49" s="456"/>
      <c r="TTL49" s="456"/>
      <c r="TTM49" s="456"/>
      <c r="TTN49" s="456"/>
      <c r="TTO49" s="271"/>
      <c r="TTP49" s="451"/>
      <c r="TTQ49" s="454"/>
      <c r="TTR49" s="451"/>
      <c r="TTS49" s="457"/>
      <c r="TTT49" s="271"/>
      <c r="TTU49" s="451"/>
      <c r="TTV49" s="454"/>
      <c r="TTW49" s="451"/>
      <c r="TTX49" s="457"/>
      <c r="TTY49" s="451"/>
      <c r="TTZ49" s="457"/>
      <c r="TUA49" s="457"/>
      <c r="TUB49" s="457"/>
      <c r="TUC49" s="271"/>
      <c r="TUD49" s="271"/>
      <c r="TUE49" s="451"/>
      <c r="TUF49" s="454"/>
      <c r="TUG49" s="451"/>
      <c r="TUH49" s="454"/>
      <c r="TUI49" s="458"/>
      <c r="TUJ49" s="459"/>
      <c r="TUK49" s="460"/>
      <c r="TUL49" s="461"/>
      <c r="TUM49" s="462"/>
      <c r="TUN49" s="458"/>
      <c r="TUO49" s="451"/>
      <c r="TUP49" s="463"/>
      <c r="TUQ49" s="451"/>
      <c r="TUR49" s="451"/>
      <c r="TUS49" s="453"/>
      <c r="TUU49" s="449"/>
      <c r="TUV49" s="449"/>
      <c r="TUW49" s="449"/>
      <c r="TUX49" s="450"/>
      <c r="TUY49" s="451"/>
      <c r="TUZ49" s="451"/>
      <c r="TVA49" s="451"/>
      <c r="TVB49" s="449"/>
      <c r="TVC49" s="452"/>
      <c r="TVD49" s="453"/>
      <c r="TVE49" s="454"/>
      <c r="TVF49" s="449"/>
      <c r="TVG49" s="453"/>
      <c r="TVH49" s="453"/>
      <c r="TVI49" s="450"/>
      <c r="TVJ49" s="454"/>
      <c r="TVK49" s="455"/>
      <c r="TVL49" s="453"/>
      <c r="TVM49" s="456"/>
      <c r="TVN49" s="453"/>
      <c r="TVO49" s="456"/>
      <c r="TVP49" s="454"/>
      <c r="TVQ49" s="451"/>
      <c r="TVR49" s="454"/>
      <c r="TVS49" s="450"/>
      <c r="TVT49" s="456"/>
      <c r="TVU49" s="456"/>
      <c r="TVV49" s="456"/>
      <c r="TVW49" s="456"/>
      <c r="TVX49" s="271"/>
      <c r="TVY49" s="451"/>
      <c r="TVZ49" s="454"/>
      <c r="TWA49" s="451"/>
      <c r="TWB49" s="457"/>
      <c r="TWC49" s="271"/>
      <c r="TWD49" s="451"/>
      <c r="TWE49" s="454"/>
      <c r="TWF49" s="451"/>
      <c r="TWG49" s="457"/>
      <c r="TWH49" s="451"/>
      <c r="TWI49" s="457"/>
      <c r="TWJ49" s="457"/>
      <c r="TWK49" s="457"/>
      <c r="TWL49" s="271"/>
      <c r="TWM49" s="271"/>
      <c r="TWN49" s="451"/>
      <c r="TWO49" s="454"/>
      <c r="TWP49" s="451"/>
      <c r="TWQ49" s="454"/>
      <c r="TWR49" s="458"/>
      <c r="TWS49" s="459"/>
      <c r="TWT49" s="460"/>
      <c r="TWU49" s="461"/>
      <c r="TWV49" s="462"/>
      <c r="TWW49" s="458"/>
      <c r="TWX49" s="451"/>
      <c r="TWY49" s="463"/>
      <c r="TWZ49" s="451"/>
      <c r="TXA49" s="451"/>
      <c r="TXB49" s="453"/>
      <c r="TXD49" s="449"/>
      <c r="TXE49" s="449"/>
      <c r="TXF49" s="449"/>
      <c r="TXG49" s="450"/>
      <c r="TXH49" s="451"/>
      <c r="TXI49" s="451"/>
      <c r="TXJ49" s="451"/>
      <c r="TXK49" s="449"/>
      <c r="TXL49" s="452"/>
      <c r="TXM49" s="453"/>
      <c r="TXN49" s="454"/>
      <c r="TXO49" s="449"/>
      <c r="TXP49" s="453"/>
      <c r="TXQ49" s="453"/>
      <c r="TXR49" s="450"/>
      <c r="TXS49" s="454"/>
      <c r="TXT49" s="455"/>
      <c r="TXU49" s="453"/>
      <c r="TXV49" s="456"/>
      <c r="TXW49" s="453"/>
      <c r="TXX49" s="456"/>
      <c r="TXY49" s="454"/>
      <c r="TXZ49" s="451"/>
      <c r="TYA49" s="454"/>
      <c r="TYB49" s="450"/>
      <c r="TYC49" s="456"/>
      <c r="TYD49" s="456"/>
      <c r="TYE49" s="456"/>
      <c r="TYF49" s="456"/>
      <c r="TYG49" s="271"/>
      <c r="TYH49" s="451"/>
      <c r="TYI49" s="454"/>
      <c r="TYJ49" s="451"/>
      <c r="TYK49" s="457"/>
      <c r="TYL49" s="271"/>
      <c r="TYM49" s="451"/>
      <c r="TYN49" s="454"/>
      <c r="TYO49" s="451"/>
      <c r="TYP49" s="457"/>
      <c r="TYQ49" s="451"/>
      <c r="TYR49" s="457"/>
      <c r="TYS49" s="457"/>
      <c r="TYT49" s="457"/>
      <c r="TYU49" s="271"/>
      <c r="TYV49" s="271"/>
      <c r="TYW49" s="451"/>
      <c r="TYX49" s="454"/>
      <c r="TYY49" s="451"/>
      <c r="TYZ49" s="454"/>
      <c r="TZA49" s="458"/>
      <c r="TZB49" s="459"/>
      <c r="TZC49" s="460"/>
      <c r="TZD49" s="461"/>
      <c r="TZE49" s="462"/>
      <c r="TZF49" s="458"/>
      <c r="TZG49" s="451"/>
      <c r="TZH49" s="463"/>
      <c r="TZI49" s="451"/>
      <c r="TZJ49" s="451"/>
      <c r="TZK49" s="453"/>
      <c r="TZM49" s="449"/>
      <c r="TZN49" s="449"/>
      <c r="TZO49" s="449"/>
      <c r="TZP49" s="450"/>
      <c r="TZQ49" s="451"/>
      <c r="TZR49" s="451"/>
      <c r="TZS49" s="451"/>
      <c r="TZT49" s="449"/>
      <c r="TZU49" s="452"/>
      <c r="TZV49" s="453"/>
      <c r="TZW49" s="454"/>
      <c r="TZX49" s="449"/>
      <c r="TZY49" s="453"/>
      <c r="TZZ49" s="453"/>
      <c r="UAA49" s="450"/>
      <c r="UAB49" s="454"/>
      <c r="UAC49" s="455"/>
      <c r="UAD49" s="453"/>
      <c r="UAE49" s="456"/>
      <c r="UAF49" s="453"/>
      <c r="UAG49" s="456"/>
      <c r="UAH49" s="454"/>
      <c r="UAI49" s="451"/>
      <c r="UAJ49" s="454"/>
      <c r="UAK49" s="450"/>
      <c r="UAL49" s="456"/>
      <c r="UAM49" s="456"/>
      <c r="UAN49" s="456"/>
      <c r="UAO49" s="456"/>
      <c r="UAP49" s="271"/>
      <c r="UAQ49" s="451"/>
      <c r="UAR49" s="454"/>
      <c r="UAS49" s="451"/>
      <c r="UAT49" s="457"/>
      <c r="UAU49" s="271"/>
      <c r="UAV49" s="451"/>
      <c r="UAW49" s="454"/>
      <c r="UAX49" s="451"/>
      <c r="UAY49" s="457"/>
      <c r="UAZ49" s="451"/>
      <c r="UBA49" s="457"/>
      <c r="UBB49" s="457"/>
      <c r="UBC49" s="457"/>
      <c r="UBD49" s="271"/>
      <c r="UBE49" s="271"/>
      <c r="UBF49" s="451"/>
      <c r="UBG49" s="454"/>
      <c r="UBH49" s="451"/>
      <c r="UBI49" s="454"/>
      <c r="UBJ49" s="458"/>
      <c r="UBK49" s="459"/>
      <c r="UBL49" s="460"/>
      <c r="UBM49" s="461"/>
      <c r="UBN49" s="462"/>
      <c r="UBO49" s="458"/>
      <c r="UBP49" s="451"/>
      <c r="UBQ49" s="463"/>
      <c r="UBR49" s="451"/>
      <c r="UBS49" s="451"/>
      <c r="UBT49" s="453"/>
      <c r="UBV49" s="449"/>
      <c r="UBW49" s="449"/>
      <c r="UBX49" s="449"/>
      <c r="UBY49" s="450"/>
      <c r="UBZ49" s="451"/>
      <c r="UCA49" s="451"/>
      <c r="UCB49" s="451"/>
      <c r="UCC49" s="449"/>
      <c r="UCD49" s="452"/>
      <c r="UCE49" s="453"/>
      <c r="UCF49" s="454"/>
      <c r="UCG49" s="449"/>
      <c r="UCH49" s="453"/>
      <c r="UCI49" s="453"/>
      <c r="UCJ49" s="450"/>
      <c r="UCK49" s="454"/>
      <c r="UCL49" s="455"/>
      <c r="UCM49" s="453"/>
      <c r="UCN49" s="456"/>
      <c r="UCO49" s="453"/>
      <c r="UCP49" s="456"/>
      <c r="UCQ49" s="454"/>
      <c r="UCR49" s="451"/>
      <c r="UCS49" s="454"/>
      <c r="UCT49" s="450"/>
      <c r="UCU49" s="456"/>
      <c r="UCV49" s="456"/>
      <c r="UCW49" s="456"/>
      <c r="UCX49" s="456"/>
      <c r="UCY49" s="271"/>
      <c r="UCZ49" s="451"/>
      <c r="UDA49" s="454"/>
      <c r="UDB49" s="451"/>
      <c r="UDC49" s="457"/>
      <c r="UDD49" s="271"/>
      <c r="UDE49" s="451"/>
      <c r="UDF49" s="454"/>
      <c r="UDG49" s="451"/>
      <c r="UDH49" s="457"/>
      <c r="UDI49" s="451"/>
      <c r="UDJ49" s="457"/>
      <c r="UDK49" s="457"/>
      <c r="UDL49" s="457"/>
      <c r="UDM49" s="271"/>
      <c r="UDN49" s="271"/>
      <c r="UDO49" s="451"/>
      <c r="UDP49" s="454"/>
      <c r="UDQ49" s="451"/>
      <c r="UDR49" s="454"/>
      <c r="UDS49" s="458"/>
      <c r="UDT49" s="459"/>
      <c r="UDU49" s="460"/>
      <c r="UDV49" s="461"/>
      <c r="UDW49" s="462"/>
      <c r="UDX49" s="458"/>
      <c r="UDY49" s="451"/>
      <c r="UDZ49" s="463"/>
      <c r="UEA49" s="451"/>
      <c r="UEB49" s="451"/>
      <c r="UEC49" s="453"/>
      <c r="UEE49" s="449"/>
      <c r="UEF49" s="449"/>
      <c r="UEG49" s="449"/>
      <c r="UEH49" s="450"/>
      <c r="UEI49" s="451"/>
      <c r="UEJ49" s="451"/>
      <c r="UEK49" s="451"/>
      <c r="UEL49" s="449"/>
      <c r="UEM49" s="452"/>
      <c r="UEN49" s="453"/>
      <c r="UEO49" s="454"/>
      <c r="UEP49" s="449"/>
      <c r="UEQ49" s="453"/>
      <c r="UER49" s="453"/>
      <c r="UES49" s="450"/>
      <c r="UET49" s="454"/>
      <c r="UEU49" s="455"/>
      <c r="UEV49" s="453"/>
      <c r="UEW49" s="456"/>
      <c r="UEX49" s="453"/>
      <c r="UEY49" s="456"/>
      <c r="UEZ49" s="454"/>
      <c r="UFA49" s="451"/>
      <c r="UFB49" s="454"/>
      <c r="UFC49" s="450"/>
      <c r="UFD49" s="456"/>
      <c r="UFE49" s="456"/>
      <c r="UFF49" s="456"/>
      <c r="UFG49" s="456"/>
      <c r="UFH49" s="271"/>
      <c r="UFI49" s="451"/>
      <c r="UFJ49" s="454"/>
      <c r="UFK49" s="451"/>
      <c r="UFL49" s="457"/>
      <c r="UFM49" s="271"/>
      <c r="UFN49" s="451"/>
      <c r="UFO49" s="454"/>
      <c r="UFP49" s="451"/>
      <c r="UFQ49" s="457"/>
      <c r="UFR49" s="451"/>
      <c r="UFS49" s="457"/>
      <c r="UFT49" s="457"/>
      <c r="UFU49" s="457"/>
      <c r="UFV49" s="271"/>
      <c r="UFW49" s="271"/>
      <c r="UFX49" s="451"/>
      <c r="UFY49" s="454"/>
      <c r="UFZ49" s="451"/>
      <c r="UGA49" s="454"/>
      <c r="UGB49" s="458"/>
      <c r="UGC49" s="459"/>
      <c r="UGD49" s="460"/>
      <c r="UGE49" s="461"/>
      <c r="UGF49" s="462"/>
      <c r="UGG49" s="458"/>
      <c r="UGH49" s="451"/>
      <c r="UGI49" s="463"/>
      <c r="UGJ49" s="451"/>
      <c r="UGK49" s="451"/>
      <c r="UGL49" s="453"/>
      <c r="UGN49" s="449"/>
      <c r="UGO49" s="449"/>
      <c r="UGP49" s="449"/>
      <c r="UGQ49" s="450"/>
      <c r="UGR49" s="451"/>
      <c r="UGS49" s="451"/>
      <c r="UGT49" s="451"/>
      <c r="UGU49" s="449"/>
      <c r="UGV49" s="452"/>
      <c r="UGW49" s="453"/>
      <c r="UGX49" s="454"/>
      <c r="UGY49" s="449"/>
      <c r="UGZ49" s="453"/>
      <c r="UHA49" s="453"/>
      <c r="UHB49" s="450"/>
      <c r="UHC49" s="454"/>
      <c r="UHD49" s="455"/>
      <c r="UHE49" s="453"/>
      <c r="UHF49" s="456"/>
      <c r="UHG49" s="453"/>
      <c r="UHH49" s="456"/>
      <c r="UHI49" s="454"/>
      <c r="UHJ49" s="451"/>
      <c r="UHK49" s="454"/>
      <c r="UHL49" s="450"/>
      <c r="UHM49" s="456"/>
      <c r="UHN49" s="456"/>
      <c r="UHO49" s="456"/>
      <c r="UHP49" s="456"/>
      <c r="UHQ49" s="271"/>
      <c r="UHR49" s="451"/>
      <c r="UHS49" s="454"/>
      <c r="UHT49" s="451"/>
      <c r="UHU49" s="457"/>
      <c r="UHV49" s="271"/>
      <c r="UHW49" s="451"/>
      <c r="UHX49" s="454"/>
      <c r="UHY49" s="451"/>
      <c r="UHZ49" s="457"/>
      <c r="UIA49" s="451"/>
      <c r="UIB49" s="457"/>
      <c r="UIC49" s="457"/>
      <c r="UID49" s="457"/>
      <c r="UIE49" s="271"/>
      <c r="UIF49" s="271"/>
      <c r="UIG49" s="451"/>
      <c r="UIH49" s="454"/>
      <c r="UII49" s="451"/>
      <c r="UIJ49" s="454"/>
      <c r="UIK49" s="458"/>
      <c r="UIL49" s="459"/>
      <c r="UIM49" s="460"/>
      <c r="UIN49" s="461"/>
      <c r="UIO49" s="462"/>
      <c r="UIP49" s="458"/>
      <c r="UIQ49" s="451"/>
      <c r="UIR49" s="463"/>
      <c r="UIS49" s="451"/>
      <c r="UIT49" s="451"/>
      <c r="UIU49" s="453"/>
      <c r="UIW49" s="449"/>
      <c r="UIX49" s="449"/>
      <c r="UIY49" s="449"/>
      <c r="UIZ49" s="450"/>
      <c r="UJA49" s="451"/>
      <c r="UJB49" s="451"/>
      <c r="UJC49" s="451"/>
      <c r="UJD49" s="449"/>
      <c r="UJE49" s="452"/>
      <c r="UJF49" s="453"/>
      <c r="UJG49" s="454"/>
      <c r="UJH49" s="449"/>
      <c r="UJI49" s="453"/>
      <c r="UJJ49" s="453"/>
      <c r="UJK49" s="450"/>
      <c r="UJL49" s="454"/>
      <c r="UJM49" s="455"/>
      <c r="UJN49" s="453"/>
      <c r="UJO49" s="456"/>
      <c r="UJP49" s="453"/>
      <c r="UJQ49" s="456"/>
      <c r="UJR49" s="454"/>
      <c r="UJS49" s="451"/>
      <c r="UJT49" s="454"/>
      <c r="UJU49" s="450"/>
      <c r="UJV49" s="456"/>
      <c r="UJW49" s="456"/>
      <c r="UJX49" s="456"/>
      <c r="UJY49" s="456"/>
      <c r="UJZ49" s="271"/>
      <c r="UKA49" s="451"/>
      <c r="UKB49" s="454"/>
      <c r="UKC49" s="451"/>
      <c r="UKD49" s="457"/>
      <c r="UKE49" s="271"/>
      <c r="UKF49" s="451"/>
      <c r="UKG49" s="454"/>
      <c r="UKH49" s="451"/>
      <c r="UKI49" s="457"/>
      <c r="UKJ49" s="451"/>
      <c r="UKK49" s="457"/>
      <c r="UKL49" s="457"/>
      <c r="UKM49" s="457"/>
      <c r="UKN49" s="271"/>
      <c r="UKO49" s="271"/>
      <c r="UKP49" s="451"/>
      <c r="UKQ49" s="454"/>
      <c r="UKR49" s="451"/>
      <c r="UKS49" s="454"/>
      <c r="UKT49" s="458"/>
      <c r="UKU49" s="459"/>
      <c r="UKV49" s="460"/>
      <c r="UKW49" s="461"/>
      <c r="UKX49" s="462"/>
      <c r="UKY49" s="458"/>
      <c r="UKZ49" s="451"/>
      <c r="ULA49" s="463"/>
      <c r="ULB49" s="451"/>
      <c r="ULC49" s="451"/>
      <c r="ULD49" s="453"/>
      <c r="ULF49" s="449"/>
      <c r="ULG49" s="449"/>
      <c r="ULH49" s="449"/>
      <c r="ULI49" s="450"/>
      <c r="ULJ49" s="451"/>
      <c r="ULK49" s="451"/>
      <c r="ULL49" s="451"/>
      <c r="ULM49" s="449"/>
      <c r="ULN49" s="452"/>
      <c r="ULO49" s="453"/>
      <c r="ULP49" s="454"/>
      <c r="ULQ49" s="449"/>
      <c r="ULR49" s="453"/>
      <c r="ULS49" s="453"/>
      <c r="ULT49" s="450"/>
      <c r="ULU49" s="454"/>
      <c r="ULV49" s="455"/>
      <c r="ULW49" s="453"/>
      <c r="ULX49" s="456"/>
      <c r="ULY49" s="453"/>
      <c r="ULZ49" s="456"/>
      <c r="UMA49" s="454"/>
      <c r="UMB49" s="451"/>
      <c r="UMC49" s="454"/>
      <c r="UMD49" s="450"/>
      <c r="UME49" s="456"/>
      <c r="UMF49" s="456"/>
      <c r="UMG49" s="456"/>
      <c r="UMH49" s="456"/>
      <c r="UMI49" s="271"/>
      <c r="UMJ49" s="451"/>
      <c r="UMK49" s="454"/>
      <c r="UML49" s="451"/>
      <c r="UMM49" s="457"/>
      <c r="UMN49" s="271"/>
      <c r="UMO49" s="451"/>
      <c r="UMP49" s="454"/>
      <c r="UMQ49" s="451"/>
      <c r="UMR49" s="457"/>
      <c r="UMS49" s="451"/>
      <c r="UMT49" s="457"/>
      <c r="UMU49" s="457"/>
      <c r="UMV49" s="457"/>
      <c r="UMW49" s="271"/>
      <c r="UMX49" s="271"/>
      <c r="UMY49" s="451"/>
      <c r="UMZ49" s="454"/>
      <c r="UNA49" s="451"/>
      <c r="UNB49" s="454"/>
      <c r="UNC49" s="458"/>
      <c r="UND49" s="459"/>
      <c r="UNE49" s="460"/>
      <c r="UNF49" s="461"/>
      <c r="UNG49" s="462"/>
      <c r="UNH49" s="458"/>
      <c r="UNI49" s="451"/>
      <c r="UNJ49" s="463"/>
      <c r="UNK49" s="451"/>
      <c r="UNL49" s="451"/>
      <c r="UNM49" s="453"/>
      <c r="UNO49" s="449"/>
      <c r="UNP49" s="449"/>
      <c r="UNQ49" s="449"/>
      <c r="UNR49" s="450"/>
      <c r="UNS49" s="451"/>
      <c r="UNT49" s="451"/>
      <c r="UNU49" s="451"/>
      <c r="UNV49" s="449"/>
      <c r="UNW49" s="452"/>
      <c r="UNX49" s="453"/>
      <c r="UNY49" s="454"/>
      <c r="UNZ49" s="449"/>
      <c r="UOA49" s="453"/>
      <c r="UOB49" s="453"/>
      <c r="UOC49" s="450"/>
      <c r="UOD49" s="454"/>
      <c r="UOE49" s="455"/>
      <c r="UOF49" s="453"/>
      <c r="UOG49" s="456"/>
      <c r="UOH49" s="453"/>
      <c r="UOI49" s="456"/>
      <c r="UOJ49" s="454"/>
      <c r="UOK49" s="451"/>
      <c r="UOL49" s="454"/>
      <c r="UOM49" s="450"/>
      <c r="UON49" s="456"/>
      <c r="UOO49" s="456"/>
      <c r="UOP49" s="456"/>
      <c r="UOQ49" s="456"/>
      <c r="UOR49" s="271"/>
      <c r="UOS49" s="451"/>
      <c r="UOT49" s="454"/>
      <c r="UOU49" s="451"/>
      <c r="UOV49" s="457"/>
      <c r="UOW49" s="271"/>
      <c r="UOX49" s="451"/>
      <c r="UOY49" s="454"/>
      <c r="UOZ49" s="451"/>
      <c r="UPA49" s="457"/>
      <c r="UPB49" s="451"/>
      <c r="UPC49" s="457"/>
      <c r="UPD49" s="457"/>
      <c r="UPE49" s="457"/>
      <c r="UPF49" s="271"/>
      <c r="UPG49" s="271"/>
      <c r="UPH49" s="451"/>
      <c r="UPI49" s="454"/>
      <c r="UPJ49" s="451"/>
      <c r="UPK49" s="454"/>
      <c r="UPL49" s="458"/>
      <c r="UPM49" s="459"/>
      <c r="UPN49" s="460"/>
      <c r="UPO49" s="461"/>
      <c r="UPP49" s="462"/>
      <c r="UPQ49" s="458"/>
      <c r="UPR49" s="451"/>
      <c r="UPS49" s="463"/>
      <c r="UPT49" s="451"/>
      <c r="UPU49" s="451"/>
      <c r="UPV49" s="453"/>
      <c r="UPX49" s="449"/>
      <c r="UPY49" s="449"/>
      <c r="UPZ49" s="449"/>
      <c r="UQA49" s="450"/>
      <c r="UQB49" s="451"/>
      <c r="UQC49" s="451"/>
      <c r="UQD49" s="451"/>
      <c r="UQE49" s="449"/>
      <c r="UQF49" s="452"/>
      <c r="UQG49" s="453"/>
      <c r="UQH49" s="454"/>
      <c r="UQI49" s="449"/>
      <c r="UQJ49" s="453"/>
      <c r="UQK49" s="453"/>
      <c r="UQL49" s="450"/>
      <c r="UQM49" s="454"/>
      <c r="UQN49" s="455"/>
      <c r="UQO49" s="453"/>
      <c r="UQP49" s="456"/>
      <c r="UQQ49" s="453"/>
      <c r="UQR49" s="456"/>
      <c r="UQS49" s="454"/>
      <c r="UQT49" s="451"/>
      <c r="UQU49" s="454"/>
      <c r="UQV49" s="450"/>
      <c r="UQW49" s="456"/>
      <c r="UQX49" s="456"/>
      <c r="UQY49" s="456"/>
      <c r="UQZ49" s="456"/>
      <c r="URA49" s="271"/>
      <c r="URB49" s="451"/>
      <c r="URC49" s="454"/>
      <c r="URD49" s="451"/>
      <c r="URE49" s="457"/>
      <c r="URF49" s="271"/>
      <c r="URG49" s="451"/>
      <c r="URH49" s="454"/>
      <c r="URI49" s="451"/>
      <c r="URJ49" s="457"/>
      <c r="URK49" s="451"/>
      <c r="URL49" s="457"/>
      <c r="URM49" s="457"/>
      <c r="URN49" s="457"/>
      <c r="URO49" s="271"/>
      <c r="URP49" s="271"/>
      <c r="URQ49" s="451"/>
      <c r="URR49" s="454"/>
      <c r="URS49" s="451"/>
      <c r="URT49" s="454"/>
      <c r="URU49" s="458"/>
      <c r="URV49" s="459"/>
      <c r="URW49" s="460"/>
      <c r="URX49" s="461"/>
      <c r="URY49" s="462"/>
      <c r="URZ49" s="458"/>
      <c r="USA49" s="451"/>
      <c r="USB49" s="463"/>
      <c r="USC49" s="451"/>
      <c r="USD49" s="451"/>
      <c r="USE49" s="453"/>
      <c r="USG49" s="449"/>
      <c r="USH49" s="449"/>
      <c r="USI49" s="449"/>
      <c r="USJ49" s="450"/>
      <c r="USK49" s="451"/>
      <c r="USL49" s="451"/>
      <c r="USM49" s="451"/>
      <c r="USN49" s="449"/>
      <c r="USO49" s="452"/>
      <c r="USP49" s="453"/>
      <c r="USQ49" s="454"/>
      <c r="USR49" s="449"/>
      <c r="USS49" s="453"/>
      <c r="UST49" s="453"/>
      <c r="USU49" s="450"/>
      <c r="USV49" s="454"/>
      <c r="USW49" s="455"/>
      <c r="USX49" s="453"/>
      <c r="USY49" s="456"/>
      <c r="USZ49" s="453"/>
      <c r="UTA49" s="456"/>
      <c r="UTB49" s="454"/>
      <c r="UTC49" s="451"/>
      <c r="UTD49" s="454"/>
      <c r="UTE49" s="450"/>
      <c r="UTF49" s="456"/>
      <c r="UTG49" s="456"/>
      <c r="UTH49" s="456"/>
      <c r="UTI49" s="456"/>
      <c r="UTJ49" s="271"/>
      <c r="UTK49" s="451"/>
      <c r="UTL49" s="454"/>
      <c r="UTM49" s="451"/>
      <c r="UTN49" s="457"/>
      <c r="UTO49" s="271"/>
      <c r="UTP49" s="451"/>
      <c r="UTQ49" s="454"/>
      <c r="UTR49" s="451"/>
      <c r="UTS49" s="457"/>
      <c r="UTT49" s="451"/>
      <c r="UTU49" s="457"/>
      <c r="UTV49" s="457"/>
      <c r="UTW49" s="457"/>
      <c r="UTX49" s="271"/>
      <c r="UTY49" s="271"/>
      <c r="UTZ49" s="451"/>
      <c r="UUA49" s="454"/>
      <c r="UUB49" s="451"/>
      <c r="UUC49" s="454"/>
      <c r="UUD49" s="458"/>
      <c r="UUE49" s="459"/>
      <c r="UUF49" s="460"/>
      <c r="UUG49" s="461"/>
      <c r="UUH49" s="462"/>
      <c r="UUI49" s="458"/>
      <c r="UUJ49" s="451"/>
      <c r="UUK49" s="463"/>
      <c r="UUL49" s="451"/>
      <c r="UUM49" s="451"/>
      <c r="UUN49" s="453"/>
      <c r="UUP49" s="449"/>
      <c r="UUQ49" s="449"/>
      <c r="UUR49" s="449"/>
      <c r="UUS49" s="450"/>
      <c r="UUT49" s="451"/>
      <c r="UUU49" s="451"/>
      <c r="UUV49" s="451"/>
      <c r="UUW49" s="449"/>
      <c r="UUX49" s="452"/>
      <c r="UUY49" s="453"/>
      <c r="UUZ49" s="454"/>
      <c r="UVA49" s="449"/>
      <c r="UVB49" s="453"/>
      <c r="UVC49" s="453"/>
      <c r="UVD49" s="450"/>
      <c r="UVE49" s="454"/>
      <c r="UVF49" s="455"/>
      <c r="UVG49" s="453"/>
      <c r="UVH49" s="456"/>
      <c r="UVI49" s="453"/>
      <c r="UVJ49" s="456"/>
      <c r="UVK49" s="454"/>
      <c r="UVL49" s="451"/>
      <c r="UVM49" s="454"/>
      <c r="UVN49" s="450"/>
      <c r="UVO49" s="456"/>
      <c r="UVP49" s="456"/>
      <c r="UVQ49" s="456"/>
      <c r="UVR49" s="456"/>
      <c r="UVS49" s="271"/>
      <c r="UVT49" s="451"/>
      <c r="UVU49" s="454"/>
      <c r="UVV49" s="451"/>
      <c r="UVW49" s="457"/>
      <c r="UVX49" s="271"/>
      <c r="UVY49" s="451"/>
      <c r="UVZ49" s="454"/>
      <c r="UWA49" s="451"/>
      <c r="UWB49" s="457"/>
      <c r="UWC49" s="451"/>
      <c r="UWD49" s="457"/>
      <c r="UWE49" s="457"/>
      <c r="UWF49" s="457"/>
      <c r="UWG49" s="271"/>
      <c r="UWH49" s="271"/>
      <c r="UWI49" s="451"/>
      <c r="UWJ49" s="454"/>
      <c r="UWK49" s="451"/>
      <c r="UWL49" s="454"/>
      <c r="UWM49" s="458"/>
      <c r="UWN49" s="459"/>
      <c r="UWO49" s="460"/>
      <c r="UWP49" s="461"/>
      <c r="UWQ49" s="462"/>
      <c r="UWR49" s="458"/>
      <c r="UWS49" s="451"/>
      <c r="UWT49" s="463"/>
      <c r="UWU49" s="451"/>
      <c r="UWV49" s="451"/>
      <c r="UWW49" s="453"/>
      <c r="UWY49" s="449"/>
      <c r="UWZ49" s="449"/>
      <c r="UXA49" s="449"/>
      <c r="UXB49" s="450"/>
      <c r="UXC49" s="451"/>
      <c r="UXD49" s="451"/>
      <c r="UXE49" s="451"/>
      <c r="UXF49" s="449"/>
      <c r="UXG49" s="452"/>
      <c r="UXH49" s="453"/>
      <c r="UXI49" s="454"/>
      <c r="UXJ49" s="449"/>
      <c r="UXK49" s="453"/>
      <c r="UXL49" s="453"/>
      <c r="UXM49" s="450"/>
      <c r="UXN49" s="454"/>
      <c r="UXO49" s="455"/>
      <c r="UXP49" s="453"/>
      <c r="UXQ49" s="456"/>
      <c r="UXR49" s="453"/>
      <c r="UXS49" s="456"/>
      <c r="UXT49" s="454"/>
      <c r="UXU49" s="451"/>
      <c r="UXV49" s="454"/>
      <c r="UXW49" s="450"/>
      <c r="UXX49" s="456"/>
      <c r="UXY49" s="456"/>
      <c r="UXZ49" s="456"/>
      <c r="UYA49" s="456"/>
      <c r="UYB49" s="271"/>
      <c r="UYC49" s="451"/>
      <c r="UYD49" s="454"/>
      <c r="UYE49" s="451"/>
      <c r="UYF49" s="457"/>
      <c r="UYG49" s="271"/>
      <c r="UYH49" s="451"/>
      <c r="UYI49" s="454"/>
      <c r="UYJ49" s="451"/>
      <c r="UYK49" s="457"/>
      <c r="UYL49" s="451"/>
      <c r="UYM49" s="457"/>
      <c r="UYN49" s="457"/>
      <c r="UYO49" s="457"/>
      <c r="UYP49" s="271"/>
      <c r="UYQ49" s="271"/>
      <c r="UYR49" s="451"/>
      <c r="UYS49" s="454"/>
      <c r="UYT49" s="451"/>
      <c r="UYU49" s="454"/>
      <c r="UYV49" s="458"/>
      <c r="UYW49" s="459"/>
      <c r="UYX49" s="460"/>
      <c r="UYY49" s="461"/>
      <c r="UYZ49" s="462"/>
      <c r="UZA49" s="458"/>
      <c r="UZB49" s="451"/>
      <c r="UZC49" s="463"/>
      <c r="UZD49" s="451"/>
      <c r="UZE49" s="451"/>
      <c r="UZF49" s="453"/>
      <c r="UZH49" s="449"/>
      <c r="UZI49" s="449"/>
      <c r="UZJ49" s="449"/>
      <c r="UZK49" s="450"/>
      <c r="UZL49" s="451"/>
      <c r="UZM49" s="451"/>
      <c r="UZN49" s="451"/>
      <c r="UZO49" s="449"/>
      <c r="UZP49" s="452"/>
      <c r="UZQ49" s="453"/>
      <c r="UZR49" s="454"/>
      <c r="UZS49" s="449"/>
      <c r="UZT49" s="453"/>
      <c r="UZU49" s="453"/>
      <c r="UZV49" s="450"/>
      <c r="UZW49" s="454"/>
      <c r="UZX49" s="455"/>
      <c r="UZY49" s="453"/>
      <c r="UZZ49" s="456"/>
      <c r="VAA49" s="453"/>
      <c r="VAB49" s="456"/>
      <c r="VAC49" s="454"/>
      <c r="VAD49" s="451"/>
      <c r="VAE49" s="454"/>
      <c r="VAF49" s="450"/>
      <c r="VAG49" s="456"/>
      <c r="VAH49" s="456"/>
      <c r="VAI49" s="456"/>
      <c r="VAJ49" s="456"/>
      <c r="VAK49" s="271"/>
      <c r="VAL49" s="451"/>
      <c r="VAM49" s="454"/>
      <c r="VAN49" s="451"/>
      <c r="VAO49" s="457"/>
      <c r="VAP49" s="271"/>
      <c r="VAQ49" s="451"/>
      <c r="VAR49" s="454"/>
      <c r="VAS49" s="451"/>
      <c r="VAT49" s="457"/>
      <c r="VAU49" s="451"/>
      <c r="VAV49" s="457"/>
      <c r="VAW49" s="457"/>
      <c r="VAX49" s="457"/>
      <c r="VAY49" s="271"/>
      <c r="VAZ49" s="271"/>
      <c r="VBA49" s="451"/>
      <c r="VBB49" s="454"/>
      <c r="VBC49" s="451"/>
      <c r="VBD49" s="454"/>
      <c r="VBE49" s="458"/>
      <c r="VBF49" s="459"/>
      <c r="VBG49" s="460"/>
      <c r="VBH49" s="461"/>
      <c r="VBI49" s="462"/>
      <c r="VBJ49" s="458"/>
      <c r="VBK49" s="451"/>
      <c r="VBL49" s="463"/>
      <c r="VBM49" s="451"/>
      <c r="VBN49" s="451"/>
      <c r="VBO49" s="453"/>
      <c r="VBQ49" s="449"/>
      <c r="VBR49" s="449"/>
      <c r="VBS49" s="449"/>
      <c r="VBT49" s="450"/>
      <c r="VBU49" s="451"/>
      <c r="VBV49" s="451"/>
      <c r="VBW49" s="451"/>
      <c r="VBX49" s="449"/>
      <c r="VBY49" s="452"/>
      <c r="VBZ49" s="453"/>
      <c r="VCA49" s="454"/>
      <c r="VCB49" s="449"/>
      <c r="VCC49" s="453"/>
      <c r="VCD49" s="453"/>
      <c r="VCE49" s="450"/>
      <c r="VCF49" s="454"/>
      <c r="VCG49" s="455"/>
      <c r="VCH49" s="453"/>
      <c r="VCI49" s="456"/>
      <c r="VCJ49" s="453"/>
      <c r="VCK49" s="456"/>
      <c r="VCL49" s="454"/>
      <c r="VCM49" s="451"/>
      <c r="VCN49" s="454"/>
      <c r="VCO49" s="450"/>
      <c r="VCP49" s="456"/>
      <c r="VCQ49" s="456"/>
      <c r="VCR49" s="456"/>
      <c r="VCS49" s="456"/>
      <c r="VCT49" s="271"/>
      <c r="VCU49" s="451"/>
      <c r="VCV49" s="454"/>
      <c r="VCW49" s="451"/>
      <c r="VCX49" s="457"/>
      <c r="VCY49" s="271"/>
      <c r="VCZ49" s="451"/>
      <c r="VDA49" s="454"/>
      <c r="VDB49" s="451"/>
      <c r="VDC49" s="457"/>
      <c r="VDD49" s="451"/>
      <c r="VDE49" s="457"/>
      <c r="VDF49" s="457"/>
      <c r="VDG49" s="457"/>
      <c r="VDH49" s="271"/>
      <c r="VDI49" s="271"/>
      <c r="VDJ49" s="451"/>
      <c r="VDK49" s="454"/>
      <c r="VDL49" s="451"/>
      <c r="VDM49" s="454"/>
      <c r="VDN49" s="458"/>
      <c r="VDO49" s="459"/>
      <c r="VDP49" s="460"/>
      <c r="VDQ49" s="461"/>
      <c r="VDR49" s="462"/>
      <c r="VDS49" s="458"/>
      <c r="VDT49" s="451"/>
      <c r="VDU49" s="463"/>
      <c r="VDV49" s="451"/>
      <c r="VDW49" s="451"/>
      <c r="VDX49" s="453"/>
      <c r="VDZ49" s="449"/>
      <c r="VEA49" s="449"/>
      <c r="VEB49" s="449"/>
      <c r="VEC49" s="450"/>
      <c r="VED49" s="451"/>
      <c r="VEE49" s="451"/>
      <c r="VEF49" s="451"/>
      <c r="VEG49" s="449"/>
      <c r="VEH49" s="452"/>
      <c r="VEI49" s="453"/>
      <c r="VEJ49" s="454"/>
      <c r="VEK49" s="449"/>
      <c r="VEL49" s="453"/>
      <c r="VEM49" s="453"/>
      <c r="VEN49" s="450"/>
      <c r="VEO49" s="454"/>
      <c r="VEP49" s="455"/>
      <c r="VEQ49" s="453"/>
      <c r="VER49" s="456"/>
      <c r="VES49" s="453"/>
      <c r="VET49" s="456"/>
      <c r="VEU49" s="454"/>
      <c r="VEV49" s="451"/>
      <c r="VEW49" s="454"/>
      <c r="VEX49" s="450"/>
      <c r="VEY49" s="456"/>
      <c r="VEZ49" s="456"/>
      <c r="VFA49" s="456"/>
      <c r="VFB49" s="456"/>
      <c r="VFC49" s="271"/>
      <c r="VFD49" s="451"/>
      <c r="VFE49" s="454"/>
      <c r="VFF49" s="451"/>
      <c r="VFG49" s="457"/>
      <c r="VFH49" s="271"/>
      <c r="VFI49" s="451"/>
      <c r="VFJ49" s="454"/>
      <c r="VFK49" s="451"/>
      <c r="VFL49" s="457"/>
      <c r="VFM49" s="451"/>
      <c r="VFN49" s="457"/>
      <c r="VFO49" s="457"/>
      <c r="VFP49" s="457"/>
      <c r="VFQ49" s="271"/>
      <c r="VFR49" s="271"/>
      <c r="VFS49" s="451"/>
      <c r="VFT49" s="454"/>
      <c r="VFU49" s="451"/>
      <c r="VFV49" s="454"/>
      <c r="VFW49" s="458"/>
      <c r="VFX49" s="459"/>
      <c r="VFY49" s="460"/>
      <c r="VFZ49" s="461"/>
      <c r="VGA49" s="462"/>
      <c r="VGB49" s="458"/>
      <c r="VGC49" s="451"/>
      <c r="VGD49" s="463"/>
      <c r="VGE49" s="451"/>
      <c r="VGF49" s="451"/>
      <c r="VGG49" s="453"/>
      <c r="VGI49" s="449"/>
      <c r="VGJ49" s="449"/>
      <c r="VGK49" s="449"/>
      <c r="VGL49" s="450"/>
      <c r="VGM49" s="451"/>
      <c r="VGN49" s="451"/>
      <c r="VGO49" s="451"/>
      <c r="VGP49" s="449"/>
      <c r="VGQ49" s="452"/>
      <c r="VGR49" s="453"/>
      <c r="VGS49" s="454"/>
      <c r="VGT49" s="449"/>
      <c r="VGU49" s="453"/>
      <c r="VGV49" s="453"/>
      <c r="VGW49" s="450"/>
      <c r="VGX49" s="454"/>
      <c r="VGY49" s="455"/>
      <c r="VGZ49" s="453"/>
      <c r="VHA49" s="456"/>
      <c r="VHB49" s="453"/>
      <c r="VHC49" s="456"/>
      <c r="VHD49" s="454"/>
      <c r="VHE49" s="451"/>
      <c r="VHF49" s="454"/>
      <c r="VHG49" s="450"/>
      <c r="VHH49" s="456"/>
      <c r="VHI49" s="456"/>
      <c r="VHJ49" s="456"/>
      <c r="VHK49" s="456"/>
      <c r="VHL49" s="271"/>
      <c r="VHM49" s="451"/>
      <c r="VHN49" s="454"/>
      <c r="VHO49" s="451"/>
      <c r="VHP49" s="457"/>
      <c r="VHQ49" s="271"/>
      <c r="VHR49" s="451"/>
      <c r="VHS49" s="454"/>
      <c r="VHT49" s="451"/>
      <c r="VHU49" s="457"/>
      <c r="VHV49" s="451"/>
      <c r="VHW49" s="457"/>
      <c r="VHX49" s="457"/>
      <c r="VHY49" s="457"/>
      <c r="VHZ49" s="271"/>
      <c r="VIA49" s="271"/>
      <c r="VIB49" s="451"/>
      <c r="VIC49" s="454"/>
      <c r="VID49" s="451"/>
      <c r="VIE49" s="454"/>
      <c r="VIF49" s="458"/>
      <c r="VIG49" s="459"/>
      <c r="VIH49" s="460"/>
      <c r="VII49" s="461"/>
      <c r="VIJ49" s="462"/>
      <c r="VIK49" s="458"/>
      <c r="VIL49" s="451"/>
      <c r="VIM49" s="463"/>
      <c r="VIN49" s="451"/>
      <c r="VIO49" s="451"/>
      <c r="VIP49" s="453"/>
      <c r="VIR49" s="449"/>
      <c r="VIS49" s="449"/>
      <c r="VIT49" s="449"/>
      <c r="VIU49" s="450"/>
      <c r="VIV49" s="451"/>
      <c r="VIW49" s="451"/>
      <c r="VIX49" s="451"/>
      <c r="VIY49" s="449"/>
      <c r="VIZ49" s="452"/>
      <c r="VJA49" s="453"/>
      <c r="VJB49" s="454"/>
      <c r="VJC49" s="449"/>
      <c r="VJD49" s="453"/>
      <c r="VJE49" s="453"/>
      <c r="VJF49" s="450"/>
      <c r="VJG49" s="454"/>
      <c r="VJH49" s="455"/>
      <c r="VJI49" s="453"/>
      <c r="VJJ49" s="456"/>
      <c r="VJK49" s="453"/>
      <c r="VJL49" s="456"/>
      <c r="VJM49" s="454"/>
      <c r="VJN49" s="451"/>
      <c r="VJO49" s="454"/>
      <c r="VJP49" s="450"/>
      <c r="VJQ49" s="456"/>
      <c r="VJR49" s="456"/>
      <c r="VJS49" s="456"/>
      <c r="VJT49" s="456"/>
      <c r="VJU49" s="271"/>
      <c r="VJV49" s="451"/>
      <c r="VJW49" s="454"/>
      <c r="VJX49" s="451"/>
      <c r="VJY49" s="457"/>
      <c r="VJZ49" s="271"/>
      <c r="VKA49" s="451"/>
      <c r="VKB49" s="454"/>
      <c r="VKC49" s="451"/>
      <c r="VKD49" s="457"/>
      <c r="VKE49" s="451"/>
      <c r="VKF49" s="457"/>
      <c r="VKG49" s="457"/>
      <c r="VKH49" s="457"/>
      <c r="VKI49" s="271"/>
      <c r="VKJ49" s="271"/>
      <c r="VKK49" s="451"/>
      <c r="VKL49" s="454"/>
      <c r="VKM49" s="451"/>
      <c r="VKN49" s="454"/>
      <c r="VKO49" s="458"/>
      <c r="VKP49" s="459"/>
      <c r="VKQ49" s="460"/>
      <c r="VKR49" s="461"/>
      <c r="VKS49" s="462"/>
      <c r="VKT49" s="458"/>
      <c r="VKU49" s="451"/>
      <c r="VKV49" s="463"/>
      <c r="VKW49" s="451"/>
      <c r="VKX49" s="451"/>
      <c r="VKY49" s="453"/>
      <c r="VLA49" s="449"/>
      <c r="VLB49" s="449"/>
      <c r="VLC49" s="449"/>
      <c r="VLD49" s="450"/>
      <c r="VLE49" s="451"/>
      <c r="VLF49" s="451"/>
      <c r="VLG49" s="451"/>
      <c r="VLH49" s="449"/>
      <c r="VLI49" s="452"/>
      <c r="VLJ49" s="453"/>
      <c r="VLK49" s="454"/>
      <c r="VLL49" s="449"/>
      <c r="VLM49" s="453"/>
      <c r="VLN49" s="453"/>
      <c r="VLO49" s="450"/>
      <c r="VLP49" s="454"/>
      <c r="VLQ49" s="455"/>
      <c r="VLR49" s="453"/>
      <c r="VLS49" s="456"/>
      <c r="VLT49" s="453"/>
      <c r="VLU49" s="456"/>
      <c r="VLV49" s="454"/>
      <c r="VLW49" s="451"/>
      <c r="VLX49" s="454"/>
      <c r="VLY49" s="450"/>
      <c r="VLZ49" s="456"/>
      <c r="VMA49" s="456"/>
      <c r="VMB49" s="456"/>
      <c r="VMC49" s="456"/>
      <c r="VMD49" s="271"/>
      <c r="VME49" s="451"/>
      <c r="VMF49" s="454"/>
      <c r="VMG49" s="451"/>
      <c r="VMH49" s="457"/>
      <c r="VMI49" s="271"/>
      <c r="VMJ49" s="451"/>
      <c r="VMK49" s="454"/>
      <c r="VML49" s="451"/>
      <c r="VMM49" s="457"/>
      <c r="VMN49" s="451"/>
      <c r="VMO49" s="457"/>
      <c r="VMP49" s="457"/>
      <c r="VMQ49" s="457"/>
      <c r="VMR49" s="271"/>
      <c r="VMS49" s="271"/>
      <c r="VMT49" s="451"/>
      <c r="VMU49" s="454"/>
      <c r="VMV49" s="451"/>
      <c r="VMW49" s="454"/>
      <c r="VMX49" s="458"/>
      <c r="VMY49" s="459"/>
      <c r="VMZ49" s="460"/>
      <c r="VNA49" s="461"/>
      <c r="VNB49" s="462"/>
      <c r="VNC49" s="458"/>
      <c r="VND49" s="451"/>
      <c r="VNE49" s="463"/>
      <c r="VNF49" s="451"/>
      <c r="VNG49" s="451"/>
      <c r="VNH49" s="453"/>
      <c r="VNJ49" s="449"/>
      <c r="VNK49" s="449"/>
      <c r="VNL49" s="449"/>
      <c r="VNM49" s="450"/>
      <c r="VNN49" s="451"/>
      <c r="VNO49" s="451"/>
      <c r="VNP49" s="451"/>
      <c r="VNQ49" s="449"/>
      <c r="VNR49" s="452"/>
      <c r="VNS49" s="453"/>
      <c r="VNT49" s="454"/>
      <c r="VNU49" s="449"/>
      <c r="VNV49" s="453"/>
      <c r="VNW49" s="453"/>
      <c r="VNX49" s="450"/>
      <c r="VNY49" s="454"/>
      <c r="VNZ49" s="455"/>
      <c r="VOA49" s="453"/>
      <c r="VOB49" s="456"/>
      <c r="VOC49" s="453"/>
      <c r="VOD49" s="456"/>
      <c r="VOE49" s="454"/>
      <c r="VOF49" s="451"/>
      <c r="VOG49" s="454"/>
      <c r="VOH49" s="450"/>
      <c r="VOI49" s="456"/>
      <c r="VOJ49" s="456"/>
      <c r="VOK49" s="456"/>
      <c r="VOL49" s="456"/>
      <c r="VOM49" s="271"/>
      <c r="VON49" s="451"/>
      <c r="VOO49" s="454"/>
      <c r="VOP49" s="451"/>
      <c r="VOQ49" s="457"/>
      <c r="VOR49" s="271"/>
      <c r="VOS49" s="451"/>
      <c r="VOT49" s="454"/>
      <c r="VOU49" s="451"/>
      <c r="VOV49" s="457"/>
      <c r="VOW49" s="451"/>
      <c r="VOX49" s="457"/>
      <c r="VOY49" s="457"/>
      <c r="VOZ49" s="457"/>
      <c r="VPA49" s="271"/>
      <c r="VPB49" s="271"/>
      <c r="VPC49" s="451"/>
      <c r="VPD49" s="454"/>
      <c r="VPE49" s="451"/>
      <c r="VPF49" s="454"/>
      <c r="VPG49" s="458"/>
      <c r="VPH49" s="459"/>
      <c r="VPI49" s="460"/>
      <c r="VPJ49" s="461"/>
      <c r="VPK49" s="462"/>
      <c r="VPL49" s="458"/>
      <c r="VPM49" s="451"/>
      <c r="VPN49" s="463"/>
      <c r="VPO49" s="451"/>
      <c r="VPP49" s="451"/>
      <c r="VPQ49" s="453"/>
      <c r="VPS49" s="449"/>
      <c r="VPT49" s="449"/>
      <c r="VPU49" s="449"/>
      <c r="VPV49" s="450"/>
      <c r="VPW49" s="451"/>
      <c r="VPX49" s="451"/>
      <c r="VPY49" s="451"/>
      <c r="VPZ49" s="449"/>
      <c r="VQA49" s="452"/>
      <c r="VQB49" s="453"/>
      <c r="VQC49" s="454"/>
      <c r="VQD49" s="449"/>
      <c r="VQE49" s="453"/>
      <c r="VQF49" s="453"/>
      <c r="VQG49" s="450"/>
      <c r="VQH49" s="454"/>
      <c r="VQI49" s="455"/>
      <c r="VQJ49" s="453"/>
      <c r="VQK49" s="456"/>
      <c r="VQL49" s="453"/>
      <c r="VQM49" s="456"/>
      <c r="VQN49" s="454"/>
      <c r="VQO49" s="451"/>
      <c r="VQP49" s="454"/>
      <c r="VQQ49" s="450"/>
      <c r="VQR49" s="456"/>
      <c r="VQS49" s="456"/>
      <c r="VQT49" s="456"/>
      <c r="VQU49" s="456"/>
      <c r="VQV49" s="271"/>
      <c r="VQW49" s="451"/>
      <c r="VQX49" s="454"/>
      <c r="VQY49" s="451"/>
      <c r="VQZ49" s="457"/>
      <c r="VRA49" s="271"/>
      <c r="VRB49" s="451"/>
      <c r="VRC49" s="454"/>
      <c r="VRD49" s="451"/>
      <c r="VRE49" s="457"/>
      <c r="VRF49" s="451"/>
      <c r="VRG49" s="457"/>
      <c r="VRH49" s="457"/>
      <c r="VRI49" s="457"/>
      <c r="VRJ49" s="271"/>
      <c r="VRK49" s="271"/>
      <c r="VRL49" s="451"/>
      <c r="VRM49" s="454"/>
      <c r="VRN49" s="451"/>
      <c r="VRO49" s="454"/>
      <c r="VRP49" s="458"/>
      <c r="VRQ49" s="459"/>
      <c r="VRR49" s="460"/>
      <c r="VRS49" s="461"/>
      <c r="VRT49" s="462"/>
      <c r="VRU49" s="458"/>
      <c r="VRV49" s="451"/>
      <c r="VRW49" s="463"/>
      <c r="VRX49" s="451"/>
      <c r="VRY49" s="451"/>
      <c r="VRZ49" s="453"/>
      <c r="VSB49" s="449"/>
      <c r="VSC49" s="449"/>
      <c r="VSD49" s="449"/>
      <c r="VSE49" s="450"/>
      <c r="VSF49" s="451"/>
      <c r="VSG49" s="451"/>
      <c r="VSH49" s="451"/>
      <c r="VSI49" s="449"/>
      <c r="VSJ49" s="452"/>
      <c r="VSK49" s="453"/>
      <c r="VSL49" s="454"/>
      <c r="VSM49" s="449"/>
      <c r="VSN49" s="453"/>
      <c r="VSO49" s="453"/>
      <c r="VSP49" s="450"/>
      <c r="VSQ49" s="454"/>
      <c r="VSR49" s="455"/>
      <c r="VSS49" s="453"/>
      <c r="VST49" s="456"/>
      <c r="VSU49" s="453"/>
      <c r="VSV49" s="456"/>
      <c r="VSW49" s="454"/>
      <c r="VSX49" s="451"/>
      <c r="VSY49" s="454"/>
      <c r="VSZ49" s="450"/>
      <c r="VTA49" s="456"/>
      <c r="VTB49" s="456"/>
      <c r="VTC49" s="456"/>
      <c r="VTD49" s="456"/>
      <c r="VTE49" s="271"/>
      <c r="VTF49" s="451"/>
      <c r="VTG49" s="454"/>
      <c r="VTH49" s="451"/>
      <c r="VTI49" s="457"/>
      <c r="VTJ49" s="271"/>
      <c r="VTK49" s="451"/>
      <c r="VTL49" s="454"/>
      <c r="VTM49" s="451"/>
      <c r="VTN49" s="457"/>
      <c r="VTO49" s="451"/>
      <c r="VTP49" s="457"/>
      <c r="VTQ49" s="457"/>
      <c r="VTR49" s="457"/>
      <c r="VTS49" s="271"/>
      <c r="VTT49" s="271"/>
      <c r="VTU49" s="451"/>
      <c r="VTV49" s="454"/>
      <c r="VTW49" s="451"/>
      <c r="VTX49" s="454"/>
      <c r="VTY49" s="458"/>
      <c r="VTZ49" s="459"/>
      <c r="VUA49" s="460"/>
      <c r="VUB49" s="461"/>
      <c r="VUC49" s="462"/>
      <c r="VUD49" s="458"/>
      <c r="VUE49" s="451"/>
      <c r="VUF49" s="463"/>
      <c r="VUG49" s="451"/>
      <c r="VUH49" s="451"/>
      <c r="VUI49" s="453"/>
      <c r="VUK49" s="449"/>
      <c r="VUL49" s="449"/>
      <c r="VUM49" s="449"/>
      <c r="VUN49" s="450"/>
      <c r="VUO49" s="451"/>
      <c r="VUP49" s="451"/>
      <c r="VUQ49" s="451"/>
      <c r="VUR49" s="449"/>
      <c r="VUS49" s="452"/>
      <c r="VUT49" s="453"/>
      <c r="VUU49" s="454"/>
      <c r="VUV49" s="449"/>
      <c r="VUW49" s="453"/>
      <c r="VUX49" s="453"/>
      <c r="VUY49" s="450"/>
      <c r="VUZ49" s="454"/>
      <c r="VVA49" s="455"/>
      <c r="VVB49" s="453"/>
      <c r="VVC49" s="456"/>
      <c r="VVD49" s="453"/>
      <c r="VVE49" s="456"/>
      <c r="VVF49" s="454"/>
      <c r="VVG49" s="451"/>
      <c r="VVH49" s="454"/>
      <c r="VVI49" s="450"/>
      <c r="VVJ49" s="456"/>
      <c r="VVK49" s="456"/>
      <c r="VVL49" s="456"/>
      <c r="VVM49" s="456"/>
      <c r="VVN49" s="271"/>
      <c r="VVO49" s="451"/>
      <c r="VVP49" s="454"/>
      <c r="VVQ49" s="451"/>
      <c r="VVR49" s="457"/>
      <c r="VVS49" s="271"/>
      <c r="VVT49" s="451"/>
      <c r="VVU49" s="454"/>
      <c r="VVV49" s="451"/>
      <c r="VVW49" s="457"/>
      <c r="VVX49" s="451"/>
      <c r="VVY49" s="457"/>
      <c r="VVZ49" s="457"/>
      <c r="VWA49" s="457"/>
      <c r="VWB49" s="271"/>
      <c r="VWC49" s="271"/>
      <c r="VWD49" s="451"/>
      <c r="VWE49" s="454"/>
      <c r="VWF49" s="451"/>
      <c r="VWG49" s="454"/>
      <c r="VWH49" s="458"/>
      <c r="VWI49" s="459"/>
      <c r="VWJ49" s="460"/>
      <c r="VWK49" s="461"/>
      <c r="VWL49" s="462"/>
      <c r="VWM49" s="458"/>
      <c r="VWN49" s="451"/>
      <c r="VWO49" s="463"/>
      <c r="VWP49" s="451"/>
      <c r="VWQ49" s="451"/>
      <c r="VWR49" s="453"/>
      <c r="VWT49" s="449"/>
      <c r="VWU49" s="449"/>
      <c r="VWV49" s="449"/>
      <c r="VWW49" s="450"/>
      <c r="VWX49" s="451"/>
      <c r="VWY49" s="451"/>
      <c r="VWZ49" s="451"/>
      <c r="VXA49" s="449"/>
      <c r="VXB49" s="452"/>
      <c r="VXC49" s="453"/>
      <c r="VXD49" s="454"/>
      <c r="VXE49" s="449"/>
      <c r="VXF49" s="453"/>
      <c r="VXG49" s="453"/>
      <c r="VXH49" s="450"/>
      <c r="VXI49" s="454"/>
      <c r="VXJ49" s="455"/>
      <c r="VXK49" s="453"/>
      <c r="VXL49" s="456"/>
      <c r="VXM49" s="453"/>
      <c r="VXN49" s="456"/>
      <c r="VXO49" s="454"/>
      <c r="VXP49" s="451"/>
      <c r="VXQ49" s="454"/>
      <c r="VXR49" s="450"/>
      <c r="VXS49" s="456"/>
      <c r="VXT49" s="456"/>
      <c r="VXU49" s="456"/>
      <c r="VXV49" s="456"/>
      <c r="VXW49" s="271"/>
      <c r="VXX49" s="451"/>
      <c r="VXY49" s="454"/>
      <c r="VXZ49" s="451"/>
      <c r="VYA49" s="457"/>
      <c r="VYB49" s="271"/>
      <c r="VYC49" s="451"/>
      <c r="VYD49" s="454"/>
      <c r="VYE49" s="451"/>
      <c r="VYF49" s="457"/>
      <c r="VYG49" s="451"/>
      <c r="VYH49" s="457"/>
      <c r="VYI49" s="457"/>
      <c r="VYJ49" s="457"/>
      <c r="VYK49" s="271"/>
      <c r="VYL49" s="271"/>
      <c r="VYM49" s="451"/>
      <c r="VYN49" s="454"/>
      <c r="VYO49" s="451"/>
      <c r="VYP49" s="454"/>
      <c r="VYQ49" s="458"/>
      <c r="VYR49" s="459"/>
      <c r="VYS49" s="460"/>
      <c r="VYT49" s="461"/>
      <c r="VYU49" s="462"/>
      <c r="VYV49" s="458"/>
      <c r="VYW49" s="451"/>
      <c r="VYX49" s="463"/>
      <c r="VYY49" s="451"/>
      <c r="VYZ49" s="451"/>
      <c r="VZA49" s="453"/>
      <c r="VZC49" s="449"/>
      <c r="VZD49" s="449"/>
      <c r="VZE49" s="449"/>
      <c r="VZF49" s="450"/>
      <c r="VZG49" s="451"/>
      <c r="VZH49" s="451"/>
      <c r="VZI49" s="451"/>
      <c r="VZJ49" s="449"/>
      <c r="VZK49" s="452"/>
      <c r="VZL49" s="453"/>
      <c r="VZM49" s="454"/>
      <c r="VZN49" s="449"/>
      <c r="VZO49" s="453"/>
      <c r="VZP49" s="453"/>
      <c r="VZQ49" s="450"/>
      <c r="VZR49" s="454"/>
      <c r="VZS49" s="455"/>
      <c r="VZT49" s="453"/>
      <c r="VZU49" s="456"/>
      <c r="VZV49" s="453"/>
      <c r="VZW49" s="456"/>
      <c r="VZX49" s="454"/>
      <c r="VZY49" s="451"/>
      <c r="VZZ49" s="454"/>
      <c r="WAA49" s="450"/>
      <c r="WAB49" s="456"/>
      <c r="WAC49" s="456"/>
      <c r="WAD49" s="456"/>
      <c r="WAE49" s="456"/>
      <c r="WAF49" s="271"/>
      <c r="WAG49" s="451"/>
      <c r="WAH49" s="454"/>
      <c r="WAI49" s="451"/>
      <c r="WAJ49" s="457"/>
      <c r="WAK49" s="271"/>
      <c r="WAL49" s="451"/>
      <c r="WAM49" s="454"/>
      <c r="WAN49" s="451"/>
      <c r="WAO49" s="457"/>
      <c r="WAP49" s="451"/>
      <c r="WAQ49" s="457"/>
      <c r="WAR49" s="457"/>
      <c r="WAS49" s="457"/>
      <c r="WAT49" s="271"/>
      <c r="WAU49" s="271"/>
      <c r="WAV49" s="451"/>
      <c r="WAW49" s="454"/>
      <c r="WAX49" s="451"/>
      <c r="WAY49" s="454"/>
      <c r="WAZ49" s="458"/>
      <c r="WBA49" s="459"/>
      <c r="WBB49" s="460"/>
      <c r="WBC49" s="461"/>
      <c r="WBD49" s="462"/>
      <c r="WBE49" s="458"/>
      <c r="WBF49" s="451"/>
      <c r="WBG49" s="463"/>
      <c r="WBH49" s="451"/>
      <c r="WBI49" s="451"/>
      <c r="WBJ49" s="453"/>
      <c r="WBL49" s="449"/>
      <c r="WBM49" s="449"/>
      <c r="WBN49" s="449"/>
      <c r="WBO49" s="450"/>
      <c r="WBP49" s="451"/>
      <c r="WBQ49" s="451"/>
      <c r="WBR49" s="451"/>
      <c r="WBS49" s="449"/>
      <c r="WBT49" s="452"/>
      <c r="WBU49" s="453"/>
      <c r="WBV49" s="454"/>
      <c r="WBW49" s="449"/>
      <c r="WBX49" s="453"/>
      <c r="WBY49" s="453"/>
      <c r="WBZ49" s="450"/>
      <c r="WCA49" s="454"/>
      <c r="WCB49" s="455"/>
      <c r="WCC49" s="453"/>
      <c r="WCD49" s="456"/>
      <c r="WCE49" s="453"/>
      <c r="WCF49" s="456"/>
      <c r="WCG49" s="454"/>
      <c r="WCH49" s="451"/>
      <c r="WCI49" s="454"/>
      <c r="WCJ49" s="450"/>
      <c r="WCK49" s="456"/>
      <c r="WCL49" s="456"/>
      <c r="WCM49" s="456"/>
      <c r="WCN49" s="456"/>
      <c r="WCO49" s="271"/>
      <c r="WCP49" s="451"/>
      <c r="WCQ49" s="454"/>
      <c r="WCR49" s="451"/>
      <c r="WCS49" s="457"/>
      <c r="WCT49" s="271"/>
      <c r="WCU49" s="451"/>
      <c r="WCV49" s="454"/>
      <c r="WCW49" s="451"/>
      <c r="WCX49" s="457"/>
      <c r="WCY49" s="451"/>
      <c r="WCZ49" s="457"/>
      <c r="WDA49" s="457"/>
      <c r="WDB49" s="457"/>
      <c r="WDC49" s="271"/>
      <c r="WDD49" s="271"/>
      <c r="WDE49" s="451"/>
      <c r="WDF49" s="454"/>
      <c r="WDG49" s="451"/>
      <c r="WDH49" s="454"/>
      <c r="WDI49" s="458"/>
      <c r="WDJ49" s="459"/>
      <c r="WDK49" s="460"/>
      <c r="WDL49" s="461"/>
      <c r="WDM49" s="462"/>
      <c r="WDN49" s="458"/>
      <c r="WDO49" s="451"/>
      <c r="WDP49" s="463"/>
      <c r="WDQ49" s="451"/>
      <c r="WDR49" s="451"/>
      <c r="WDS49" s="453"/>
      <c r="WDU49" s="449"/>
      <c r="WDV49" s="449"/>
      <c r="WDW49" s="449"/>
      <c r="WDX49" s="450"/>
      <c r="WDY49" s="451"/>
      <c r="WDZ49" s="451"/>
      <c r="WEA49" s="451"/>
      <c r="WEB49" s="449"/>
      <c r="WEC49" s="452"/>
      <c r="WED49" s="453"/>
      <c r="WEE49" s="454"/>
      <c r="WEF49" s="449"/>
      <c r="WEG49" s="453"/>
      <c r="WEH49" s="453"/>
      <c r="WEI49" s="450"/>
      <c r="WEJ49" s="454"/>
      <c r="WEK49" s="455"/>
      <c r="WEL49" s="453"/>
      <c r="WEM49" s="456"/>
      <c r="WEN49" s="453"/>
      <c r="WEO49" s="456"/>
      <c r="WEP49" s="454"/>
      <c r="WEQ49" s="451"/>
      <c r="WER49" s="454"/>
      <c r="WES49" s="450"/>
      <c r="WET49" s="456"/>
      <c r="WEU49" s="456"/>
      <c r="WEV49" s="456"/>
      <c r="WEW49" s="456"/>
      <c r="WEX49" s="271"/>
      <c r="WEY49" s="451"/>
      <c r="WEZ49" s="454"/>
      <c r="WFA49" s="451"/>
      <c r="WFB49" s="457"/>
      <c r="WFC49" s="271"/>
      <c r="WFD49" s="451"/>
      <c r="WFE49" s="454"/>
      <c r="WFF49" s="451"/>
      <c r="WFG49" s="457"/>
      <c r="WFH49" s="451"/>
      <c r="WFI49" s="457"/>
      <c r="WFJ49" s="457"/>
      <c r="WFK49" s="457"/>
      <c r="WFL49" s="271"/>
      <c r="WFM49" s="271"/>
      <c r="WFN49" s="451"/>
      <c r="WFO49" s="454"/>
      <c r="WFP49" s="451"/>
      <c r="WFQ49" s="454"/>
      <c r="WFR49" s="458"/>
      <c r="WFS49" s="459"/>
      <c r="WFT49" s="460"/>
      <c r="WFU49" s="461"/>
      <c r="WFV49" s="462"/>
      <c r="WFW49" s="458"/>
      <c r="WFX49" s="451"/>
      <c r="WFY49" s="463"/>
      <c r="WFZ49" s="451"/>
      <c r="WGA49" s="451"/>
      <c r="WGB49" s="453"/>
      <c r="WGD49" s="449"/>
      <c r="WGE49" s="449"/>
      <c r="WGF49" s="449"/>
      <c r="WGG49" s="450"/>
      <c r="WGH49" s="451"/>
      <c r="WGI49" s="451"/>
      <c r="WGJ49" s="451"/>
      <c r="WGK49" s="449"/>
      <c r="WGL49" s="452"/>
      <c r="WGM49" s="453"/>
      <c r="WGN49" s="454"/>
      <c r="WGO49" s="449"/>
      <c r="WGP49" s="453"/>
      <c r="WGQ49" s="453"/>
      <c r="WGR49" s="450"/>
      <c r="WGS49" s="454"/>
      <c r="WGT49" s="455"/>
      <c r="WGU49" s="453"/>
      <c r="WGV49" s="456"/>
      <c r="WGW49" s="453"/>
      <c r="WGX49" s="456"/>
      <c r="WGY49" s="454"/>
      <c r="WGZ49" s="451"/>
      <c r="WHA49" s="454"/>
      <c r="WHB49" s="450"/>
      <c r="WHC49" s="456"/>
      <c r="WHD49" s="456"/>
      <c r="WHE49" s="456"/>
      <c r="WHF49" s="456"/>
      <c r="WHG49" s="271"/>
      <c r="WHH49" s="451"/>
      <c r="WHI49" s="454"/>
      <c r="WHJ49" s="451"/>
      <c r="WHK49" s="457"/>
      <c r="WHL49" s="271"/>
      <c r="WHM49" s="451"/>
      <c r="WHN49" s="454"/>
      <c r="WHO49" s="451"/>
      <c r="WHP49" s="457"/>
      <c r="WHQ49" s="451"/>
      <c r="WHR49" s="457"/>
      <c r="WHS49" s="457"/>
      <c r="WHT49" s="457"/>
      <c r="WHU49" s="271"/>
      <c r="WHV49" s="271"/>
      <c r="WHW49" s="451"/>
      <c r="WHX49" s="454"/>
      <c r="WHY49" s="451"/>
      <c r="WHZ49" s="454"/>
      <c r="WIA49" s="458"/>
      <c r="WIB49" s="459"/>
      <c r="WIC49" s="460"/>
      <c r="WID49" s="461"/>
      <c r="WIE49" s="462"/>
      <c r="WIF49" s="458"/>
      <c r="WIG49" s="451"/>
      <c r="WIH49" s="463"/>
      <c r="WII49" s="451"/>
      <c r="WIJ49" s="451"/>
      <c r="WIK49" s="453"/>
      <c r="WIM49" s="449"/>
      <c r="WIN49" s="449"/>
      <c r="WIO49" s="449"/>
      <c r="WIP49" s="450"/>
      <c r="WIQ49" s="451"/>
      <c r="WIR49" s="451"/>
      <c r="WIS49" s="451"/>
      <c r="WIT49" s="449"/>
      <c r="WIU49" s="452"/>
      <c r="WIV49" s="453"/>
      <c r="WIW49" s="454"/>
      <c r="WIX49" s="449"/>
      <c r="WIY49" s="453"/>
      <c r="WIZ49" s="453"/>
      <c r="WJA49" s="450"/>
      <c r="WJB49" s="454"/>
      <c r="WJC49" s="455"/>
      <c r="WJD49" s="453"/>
      <c r="WJE49" s="456"/>
      <c r="WJF49" s="453"/>
      <c r="WJG49" s="456"/>
      <c r="WJH49" s="454"/>
      <c r="WJI49" s="451"/>
      <c r="WJJ49" s="454"/>
      <c r="WJK49" s="450"/>
      <c r="WJL49" s="456"/>
      <c r="WJM49" s="456"/>
      <c r="WJN49" s="456"/>
      <c r="WJO49" s="456"/>
      <c r="WJP49" s="271"/>
      <c r="WJQ49" s="451"/>
      <c r="WJR49" s="454"/>
      <c r="WJS49" s="451"/>
      <c r="WJT49" s="457"/>
      <c r="WJU49" s="271"/>
      <c r="WJV49" s="451"/>
      <c r="WJW49" s="454"/>
      <c r="WJX49" s="451"/>
      <c r="WJY49" s="457"/>
      <c r="WJZ49" s="451"/>
      <c r="WKA49" s="457"/>
      <c r="WKB49" s="457"/>
      <c r="WKC49" s="457"/>
      <c r="WKD49" s="271"/>
      <c r="WKE49" s="271"/>
      <c r="WKF49" s="451"/>
      <c r="WKG49" s="454"/>
      <c r="WKH49" s="451"/>
      <c r="WKI49" s="454"/>
      <c r="WKJ49" s="458"/>
      <c r="WKK49" s="459"/>
      <c r="WKL49" s="460"/>
      <c r="WKM49" s="461"/>
      <c r="WKN49" s="462"/>
      <c r="WKO49" s="458"/>
      <c r="WKP49" s="451"/>
      <c r="WKQ49" s="463"/>
      <c r="WKR49" s="451"/>
      <c r="WKS49" s="451"/>
      <c r="WKT49" s="453"/>
      <c r="WKV49" s="449"/>
      <c r="WKW49" s="449"/>
      <c r="WKX49" s="449"/>
      <c r="WKY49" s="450"/>
      <c r="WKZ49" s="451"/>
      <c r="WLA49" s="451"/>
      <c r="WLB49" s="451"/>
      <c r="WLC49" s="449"/>
      <c r="WLD49" s="452"/>
      <c r="WLE49" s="453"/>
      <c r="WLF49" s="454"/>
      <c r="WLG49" s="449"/>
      <c r="WLH49" s="453"/>
      <c r="WLI49" s="453"/>
      <c r="WLJ49" s="450"/>
      <c r="WLK49" s="454"/>
      <c r="WLL49" s="455"/>
      <c r="WLM49" s="453"/>
      <c r="WLN49" s="456"/>
      <c r="WLO49" s="453"/>
      <c r="WLP49" s="456"/>
      <c r="WLQ49" s="454"/>
      <c r="WLR49" s="451"/>
      <c r="WLS49" s="454"/>
      <c r="WLT49" s="450"/>
      <c r="WLU49" s="456"/>
      <c r="WLV49" s="456"/>
      <c r="WLW49" s="456"/>
      <c r="WLX49" s="456"/>
      <c r="WLY49" s="271"/>
      <c r="WLZ49" s="451"/>
      <c r="WMA49" s="454"/>
      <c r="WMB49" s="451"/>
      <c r="WMC49" s="457"/>
      <c r="WMD49" s="271"/>
      <c r="WME49" s="451"/>
      <c r="WMF49" s="454"/>
      <c r="WMG49" s="451"/>
      <c r="WMH49" s="457"/>
      <c r="WMI49" s="451"/>
      <c r="WMJ49" s="457"/>
      <c r="WMK49" s="457"/>
      <c r="WML49" s="457"/>
      <c r="WMM49" s="271"/>
      <c r="WMN49" s="271"/>
      <c r="WMO49" s="451"/>
      <c r="WMP49" s="454"/>
      <c r="WMQ49" s="451"/>
      <c r="WMR49" s="454"/>
      <c r="WMS49" s="458"/>
      <c r="WMT49" s="459"/>
      <c r="WMU49" s="460"/>
      <c r="WMV49" s="461"/>
      <c r="WMW49" s="462"/>
      <c r="WMX49" s="458"/>
      <c r="WMY49" s="451"/>
      <c r="WMZ49" s="463"/>
      <c r="WNA49" s="451"/>
      <c r="WNB49" s="451"/>
      <c r="WNC49" s="453"/>
      <c r="WNE49" s="449"/>
      <c r="WNF49" s="449"/>
      <c r="WNG49" s="449"/>
      <c r="WNH49" s="450"/>
      <c r="WNI49" s="451"/>
      <c r="WNJ49" s="451"/>
      <c r="WNK49" s="451"/>
      <c r="WNL49" s="449"/>
      <c r="WNM49" s="452"/>
      <c r="WNN49" s="453"/>
      <c r="WNO49" s="454"/>
      <c r="WNP49" s="449"/>
      <c r="WNQ49" s="453"/>
      <c r="WNR49" s="453"/>
      <c r="WNS49" s="450"/>
      <c r="WNT49" s="454"/>
      <c r="WNU49" s="455"/>
      <c r="WNV49" s="453"/>
      <c r="WNW49" s="456"/>
      <c r="WNX49" s="453"/>
      <c r="WNY49" s="456"/>
      <c r="WNZ49" s="454"/>
      <c r="WOA49" s="451"/>
      <c r="WOB49" s="454"/>
      <c r="WOC49" s="450"/>
      <c r="WOD49" s="456"/>
      <c r="WOE49" s="456"/>
      <c r="WOF49" s="456"/>
      <c r="WOG49" s="456"/>
      <c r="WOH49" s="271"/>
      <c r="WOI49" s="451"/>
      <c r="WOJ49" s="454"/>
      <c r="WOK49" s="451"/>
      <c r="WOL49" s="457"/>
      <c r="WOM49" s="271"/>
      <c r="WON49" s="451"/>
      <c r="WOO49" s="454"/>
      <c r="WOP49" s="451"/>
      <c r="WOQ49" s="457"/>
      <c r="WOR49" s="451"/>
      <c r="WOS49" s="457"/>
      <c r="WOT49" s="457"/>
      <c r="WOU49" s="457"/>
      <c r="WOV49" s="271"/>
      <c r="WOW49" s="271"/>
      <c r="WOX49" s="451"/>
      <c r="WOY49" s="454"/>
      <c r="WOZ49" s="451"/>
      <c r="WPA49" s="454"/>
      <c r="WPB49" s="458"/>
      <c r="WPC49" s="459"/>
      <c r="WPD49" s="460"/>
      <c r="WPE49" s="461"/>
      <c r="WPF49" s="462"/>
      <c r="WPG49" s="458"/>
      <c r="WPH49" s="451"/>
      <c r="WPI49" s="463"/>
      <c r="WPJ49" s="451"/>
      <c r="WPK49" s="451"/>
      <c r="WPL49" s="453"/>
      <c r="WPN49" s="449"/>
      <c r="WPO49" s="449"/>
      <c r="WPP49" s="449"/>
      <c r="WPQ49" s="450"/>
      <c r="WPR49" s="451"/>
      <c r="WPS49" s="451"/>
      <c r="WPT49" s="451"/>
      <c r="WPU49" s="449"/>
      <c r="WPV49" s="452"/>
      <c r="WPW49" s="453"/>
      <c r="WPX49" s="454"/>
      <c r="WPY49" s="449"/>
      <c r="WPZ49" s="453"/>
      <c r="WQA49" s="453"/>
      <c r="WQB49" s="450"/>
      <c r="WQC49" s="454"/>
      <c r="WQD49" s="455"/>
      <c r="WQE49" s="453"/>
      <c r="WQF49" s="456"/>
      <c r="WQG49" s="453"/>
      <c r="WQH49" s="456"/>
      <c r="WQI49" s="454"/>
      <c r="WQJ49" s="451"/>
      <c r="WQK49" s="454"/>
      <c r="WQL49" s="450"/>
      <c r="WQM49" s="456"/>
      <c r="WQN49" s="456"/>
      <c r="WQO49" s="456"/>
      <c r="WQP49" s="456"/>
      <c r="WQQ49" s="271"/>
      <c r="WQR49" s="451"/>
      <c r="WQS49" s="454"/>
      <c r="WQT49" s="451"/>
      <c r="WQU49" s="457"/>
      <c r="WQV49" s="271"/>
      <c r="WQW49" s="451"/>
      <c r="WQX49" s="454"/>
      <c r="WQY49" s="451"/>
      <c r="WQZ49" s="457"/>
      <c r="WRA49" s="451"/>
      <c r="WRB49" s="457"/>
      <c r="WRC49" s="457"/>
      <c r="WRD49" s="457"/>
      <c r="WRE49" s="271"/>
      <c r="WRF49" s="271"/>
      <c r="WRG49" s="451"/>
      <c r="WRH49" s="454"/>
      <c r="WRI49" s="451"/>
      <c r="WRJ49" s="454"/>
      <c r="WRK49" s="458"/>
      <c r="WRL49" s="459"/>
      <c r="WRM49" s="460"/>
      <c r="WRN49" s="461"/>
      <c r="WRO49" s="462"/>
      <c r="WRP49" s="458"/>
      <c r="WRQ49" s="451"/>
      <c r="WRR49" s="463"/>
      <c r="WRS49" s="451"/>
      <c r="WRT49" s="451"/>
      <c r="WRU49" s="453"/>
      <c r="WRW49" s="449"/>
      <c r="WRX49" s="449"/>
      <c r="WRY49" s="449"/>
      <c r="WRZ49" s="450"/>
      <c r="WSA49" s="451"/>
      <c r="WSB49" s="451"/>
      <c r="WSC49" s="451"/>
      <c r="WSD49" s="449"/>
      <c r="WSE49" s="452"/>
      <c r="WSF49" s="453"/>
      <c r="WSG49" s="454"/>
      <c r="WSH49" s="449"/>
      <c r="WSI49" s="453"/>
      <c r="WSJ49" s="453"/>
      <c r="WSK49" s="450"/>
      <c r="WSL49" s="454"/>
      <c r="WSM49" s="455"/>
      <c r="WSN49" s="453"/>
      <c r="WSO49" s="456"/>
      <c r="WSP49" s="453"/>
      <c r="WSQ49" s="456"/>
      <c r="WSR49" s="454"/>
      <c r="WSS49" s="451"/>
      <c r="WST49" s="454"/>
      <c r="WSU49" s="450"/>
      <c r="WSV49" s="456"/>
      <c r="WSW49" s="456"/>
      <c r="WSX49" s="456"/>
      <c r="WSY49" s="456"/>
      <c r="WSZ49" s="271"/>
      <c r="WTA49" s="451"/>
      <c r="WTB49" s="454"/>
      <c r="WTC49" s="451"/>
      <c r="WTD49" s="457"/>
      <c r="WTE49" s="271"/>
      <c r="WTF49" s="451"/>
      <c r="WTG49" s="454"/>
      <c r="WTH49" s="451"/>
      <c r="WTI49" s="457"/>
      <c r="WTJ49" s="451"/>
      <c r="WTK49" s="457"/>
      <c r="WTL49" s="457"/>
      <c r="WTM49" s="457"/>
      <c r="WTN49" s="271"/>
      <c r="WTO49" s="271"/>
      <c r="WTP49" s="451"/>
      <c r="WTQ49" s="454"/>
      <c r="WTR49" s="451"/>
      <c r="WTS49" s="454"/>
      <c r="WTT49" s="458"/>
      <c r="WTU49" s="459"/>
      <c r="WTV49" s="460"/>
      <c r="WTW49" s="461"/>
      <c r="WTX49" s="462"/>
      <c r="WTY49" s="458"/>
      <c r="WTZ49" s="451"/>
      <c r="WUA49" s="463"/>
      <c r="WUB49" s="451"/>
      <c r="WUC49" s="451"/>
      <c r="WUD49" s="453"/>
      <c r="WUF49" s="449"/>
      <c r="WUG49" s="449"/>
      <c r="WUH49" s="449"/>
      <c r="WUI49" s="450"/>
      <c r="WUJ49" s="451"/>
      <c r="WUK49" s="451"/>
      <c r="WUL49" s="451"/>
      <c r="WUM49" s="449"/>
      <c r="WUN49" s="452"/>
      <c r="WUO49" s="453"/>
      <c r="WUP49" s="454"/>
      <c r="WUQ49" s="449"/>
      <c r="WUR49" s="453"/>
      <c r="WUS49" s="453"/>
      <c r="WUT49" s="450"/>
      <c r="WUU49" s="454"/>
      <c r="WUV49" s="455"/>
      <c r="WUW49" s="453"/>
      <c r="WUX49" s="456"/>
      <c r="WUY49" s="453"/>
      <c r="WUZ49" s="456"/>
      <c r="WVA49" s="454"/>
      <c r="WVB49" s="451"/>
      <c r="WVC49" s="454"/>
      <c r="WVD49" s="450"/>
      <c r="WVE49" s="456"/>
      <c r="WVF49" s="456"/>
      <c r="WVG49" s="456"/>
      <c r="WVH49" s="456"/>
      <c r="WVI49" s="271"/>
      <c r="WVJ49" s="451"/>
      <c r="WVK49" s="454"/>
      <c r="WVL49" s="451"/>
      <c r="WVM49" s="457"/>
      <c r="WVN49" s="271"/>
      <c r="WVO49" s="451"/>
      <c r="WVP49" s="454"/>
      <c r="WVQ49" s="451"/>
      <c r="WVR49" s="457"/>
      <c r="WVS49" s="451"/>
      <c r="WVT49" s="457"/>
      <c r="WVU49" s="457"/>
      <c r="WVV49" s="457"/>
      <c r="WVW49" s="271"/>
      <c r="WVX49" s="271"/>
      <c r="WVY49" s="451"/>
      <c r="WVZ49" s="454"/>
      <c r="WWA49" s="451"/>
      <c r="WWB49" s="454"/>
      <c r="WWC49" s="458"/>
      <c r="WWD49" s="459"/>
      <c r="WWE49" s="460"/>
      <c r="WWF49" s="461"/>
      <c r="WWG49" s="462"/>
      <c r="WWH49" s="458"/>
      <c r="WWI49" s="451"/>
      <c r="WWJ49" s="463"/>
      <c r="WWK49" s="451"/>
      <c r="WWL49" s="451"/>
      <c r="WWM49" s="453"/>
      <c r="WWO49" s="449"/>
      <c r="WWP49" s="449"/>
      <c r="WWQ49" s="449"/>
      <c r="WWR49" s="450"/>
      <c r="WWS49" s="451"/>
      <c r="WWT49" s="451"/>
      <c r="WWU49" s="451"/>
      <c r="WWV49" s="449"/>
      <c r="WWW49" s="452"/>
      <c r="WWX49" s="453"/>
      <c r="WWY49" s="454"/>
      <c r="WWZ49" s="449"/>
      <c r="WXA49" s="453"/>
      <c r="WXB49" s="453"/>
      <c r="WXC49" s="450"/>
      <c r="WXD49" s="454"/>
      <c r="WXE49" s="455"/>
      <c r="WXF49" s="453"/>
      <c r="WXG49" s="456"/>
      <c r="WXH49" s="453"/>
      <c r="WXI49" s="456"/>
      <c r="WXJ49" s="454"/>
      <c r="WXK49" s="451"/>
      <c r="WXL49" s="454"/>
      <c r="WXM49" s="450"/>
      <c r="WXN49" s="456"/>
      <c r="WXO49" s="456"/>
      <c r="WXP49" s="456"/>
      <c r="WXQ49" s="456"/>
      <c r="WXR49" s="271"/>
      <c r="WXS49" s="451"/>
      <c r="WXT49" s="454"/>
      <c r="WXU49" s="451"/>
      <c r="WXV49" s="457"/>
      <c r="WXW49" s="271"/>
      <c r="WXX49" s="451"/>
      <c r="WXY49" s="454"/>
      <c r="WXZ49" s="451"/>
      <c r="WYA49" s="457"/>
      <c r="WYB49" s="451"/>
      <c r="WYC49" s="457"/>
      <c r="WYD49" s="457"/>
      <c r="WYE49" s="457"/>
      <c r="WYF49" s="271"/>
      <c r="WYG49" s="271"/>
      <c r="WYH49" s="451"/>
      <c r="WYI49" s="454"/>
      <c r="WYJ49" s="451"/>
      <c r="WYK49" s="454"/>
      <c r="WYL49" s="458"/>
      <c r="WYM49" s="459"/>
      <c r="WYN49" s="460"/>
      <c r="WYO49" s="461"/>
      <c r="WYP49" s="462"/>
      <c r="WYQ49" s="458"/>
      <c r="WYR49" s="451"/>
      <c r="WYS49" s="463"/>
      <c r="WYT49" s="451"/>
      <c r="WYU49" s="451"/>
      <c r="WYV49" s="453"/>
      <c r="WYX49" s="449"/>
      <c r="WYY49" s="449"/>
      <c r="WYZ49" s="449"/>
      <c r="WZA49" s="450"/>
      <c r="WZB49" s="451"/>
      <c r="WZC49" s="451"/>
      <c r="WZD49" s="451"/>
      <c r="WZE49" s="449"/>
      <c r="WZF49" s="452"/>
      <c r="WZG49" s="453"/>
      <c r="WZH49" s="454"/>
      <c r="WZI49" s="449"/>
      <c r="WZJ49" s="453"/>
      <c r="WZK49" s="453"/>
      <c r="WZL49" s="450"/>
      <c r="WZM49" s="454"/>
      <c r="WZN49" s="455"/>
      <c r="WZO49" s="453"/>
      <c r="WZP49" s="456"/>
      <c r="WZQ49" s="453"/>
      <c r="WZR49" s="456"/>
      <c r="WZS49" s="454"/>
      <c r="WZT49" s="451"/>
      <c r="WZU49" s="454"/>
      <c r="WZV49" s="450"/>
      <c r="WZW49" s="456"/>
      <c r="WZX49" s="456"/>
      <c r="WZY49" s="456"/>
      <c r="WZZ49" s="456"/>
      <c r="XAA49" s="271"/>
      <c r="XAB49" s="451"/>
      <c r="XAC49" s="454"/>
      <c r="XAD49" s="451"/>
      <c r="XAE49" s="457"/>
      <c r="XAF49" s="271"/>
      <c r="XAG49" s="451"/>
      <c r="XAH49" s="454"/>
      <c r="XAI49" s="451"/>
      <c r="XAJ49" s="457"/>
      <c r="XAK49" s="451"/>
      <c r="XAL49" s="457"/>
      <c r="XAM49" s="457"/>
      <c r="XAN49" s="457"/>
      <c r="XAO49" s="271"/>
      <c r="XAP49" s="271"/>
      <c r="XAQ49" s="451"/>
      <c r="XAR49" s="454"/>
      <c r="XAS49" s="451"/>
      <c r="XAT49" s="454"/>
      <c r="XAU49" s="458"/>
      <c r="XAV49" s="459"/>
      <c r="XAW49" s="460"/>
      <c r="XAX49" s="461"/>
      <c r="XAY49" s="462"/>
      <c r="XAZ49" s="458"/>
      <c r="XBA49" s="451"/>
      <c r="XBB49" s="463"/>
      <c r="XBC49" s="451"/>
      <c r="XBD49" s="451"/>
      <c r="XBE49" s="453"/>
      <c r="XBG49" s="449"/>
      <c r="XBH49" s="449"/>
      <c r="XBI49" s="449"/>
      <c r="XBJ49" s="450"/>
      <c r="XBK49" s="451"/>
      <c r="XBL49" s="451"/>
      <c r="XBM49" s="451"/>
      <c r="XBN49" s="449"/>
      <c r="XBO49" s="452"/>
      <c r="XBP49" s="453"/>
      <c r="XBQ49" s="454"/>
      <c r="XBR49" s="449"/>
      <c r="XBS49" s="453"/>
      <c r="XBT49" s="453"/>
      <c r="XBU49" s="450"/>
      <c r="XBV49" s="454"/>
      <c r="XBW49" s="455"/>
      <c r="XBX49" s="453"/>
      <c r="XBY49" s="456"/>
      <c r="XBZ49" s="453"/>
      <c r="XCA49" s="456"/>
      <c r="XCB49" s="454"/>
      <c r="XCC49" s="451"/>
      <c r="XCD49" s="454"/>
      <c r="XCE49" s="450"/>
      <c r="XCF49" s="456"/>
      <c r="XCG49" s="456"/>
      <c r="XCH49" s="456"/>
      <c r="XCI49" s="456"/>
      <c r="XCJ49" s="271"/>
      <c r="XCK49" s="451"/>
      <c r="XCL49" s="454"/>
      <c r="XCM49" s="451"/>
      <c r="XCN49" s="457"/>
      <c r="XCO49" s="271"/>
      <c r="XCP49" s="451"/>
      <c r="XCQ49" s="454"/>
      <c r="XCR49" s="451"/>
      <c r="XCS49" s="457"/>
      <c r="XCT49" s="451"/>
      <c r="XCU49" s="457"/>
      <c r="XCV49" s="457"/>
      <c r="XCW49" s="457"/>
      <c r="XCX49" s="271"/>
      <c r="XCY49" s="271"/>
      <c r="XCZ49" s="451"/>
      <c r="XDA49" s="454"/>
      <c r="XDB49" s="451"/>
      <c r="XDC49" s="454"/>
      <c r="XDD49" s="458"/>
      <c r="XDE49" s="459"/>
      <c r="XDF49" s="460"/>
      <c r="XDG49" s="461"/>
      <c r="XDH49" s="462"/>
      <c r="XDI49" s="458"/>
      <c r="XDJ49" s="451"/>
      <c r="XDK49" s="463"/>
      <c r="XDL49" s="451"/>
      <c r="XDM49" s="451"/>
      <c r="XDN49" s="453"/>
      <c r="XDP49" s="449"/>
      <c r="XDQ49" s="449"/>
      <c r="XDR49" s="449"/>
      <c r="XDS49" s="450"/>
      <c r="XDT49" s="451"/>
      <c r="XDU49" s="451"/>
      <c r="XDV49" s="451"/>
      <c r="XDW49" s="449"/>
      <c r="XDX49" s="452"/>
      <c r="XDY49" s="453"/>
      <c r="XDZ49" s="454"/>
      <c r="XEA49" s="449"/>
      <c r="XEB49" s="453"/>
      <c r="XEC49" s="453"/>
      <c r="XED49" s="450"/>
      <c r="XEE49" s="454"/>
      <c r="XEF49" s="455"/>
      <c r="XEG49" s="453"/>
      <c r="XEH49" s="456"/>
      <c r="XEI49" s="453"/>
      <c r="XEJ49" s="456"/>
      <c r="XEK49" s="454"/>
      <c r="XEL49" s="451"/>
      <c r="XEM49" s="454"/>
      <c r="XEN49" s="450"/>
      <c r="XEO49" s="456"/>
      <c r="XEP49" s="456"/>
      <c r="XEQ49" s="456"/>
      <c r="XER49" s="456"/>
      <c r="XES49" s="271"/>
      <c r="XET49" s="451"/>
      <c r="XEU49" s="454"/>
      <c r="XEV49" s="451"/>
      <c r="XEW49" s="457"/>
      <c r="XEX49" s="271"/>
    </row>
    <row r="50" spans="2:16378" x14ac:dyDescent="0.25">
      <c r="B50" s="221">
        <v>2025</v>
      </c>
      <c r="C50" s="221">
        <v>891780111</v>
      </c>
      <c r="D50" s="221" t="s">
        <v>78</v>
      </c>
      <c r="E50" s="67" t="s">
        <v>8149</v>
      </c>
      <c r="F50" s="65" t="s">
        <v>8148</v>
      </c>
      <c r="G50" s="65">
        <v>0</v>
      </c>
      <c r="H50" s="65" t="s">
        <v>81</v>
      </c>
      <c r="I50" s="221" t="s">
        <v>82</v>
      </c>
      <c r="J50" s="220" t="s">
        <v>83</v>
      </c>
      <c r="K50" s="66" t="s">
        <v>8147</v>
      </c>
      <c r="L50" s="68">
        <v>24750000</v>
      </c>
      <c r="M50" s="221" t="s">
        <v>85</v>
      </c>
      <c r="N50" s="66" t="s">
        <v>8146</v>
      </c>
      <c r="O50" s="66">
        <v>1082997207</v>
      </c>
      <c r="P50" s="66">
        <v>1543</v>
      </c>
      <c r="Q50" s="70">
        <v>45852</v>
      </c>
      <c r="R50" s="66">
        <v>24750000</v>
      </c>
      <c r="S50" s="70">
        <v>45852</v>
      </c>
      <c r="T50" s="68">
        <v>24750000</v>
      </c>
      <c r="U50" s="65" t="s">
        <v>87</v>
      </c>
      <c r="V50" s="68">
        <v>1083044087</v>
      </c>
      <c r="W50" s="67" t="s">
        <v>8145</v>
      </c>
      <c r="X50" s="70">
        <v>45853</v>
      </c>
      <c r="Y50" s="70">
        <v>45853</v>
      </c>
      <c r="Z50" s="70" t="s">
        <v>89</v>
      </c>
      <c r="AA50" s="70">
        <v>46006</v>
      </c>
      <c r="AB50" s="49">
        <f t="shared" si="0"/>
        <v>153</v>
      </c>
      <c r="AC50" s="65">
        <v>0</v>
      </c>
      <c r="AD50" s="68">
        <v>0</v>
      </c>
      <c r="AE50" s="65">
        <v>0</v>
      </c>
      <c r="AF50" s="78" t="s">
        <v>89</v>
      </c>
      <c r="AG50" s="49">
        <f t="shared" si="1"/>
        <v>0</v>
      </c>
      <c r="AH50" s="65">
        <v>0</v>
      </c>
      <c r="AI50" s="68">
        <v>0</v>
      </c>
      <c r="AJ50" s="65" t="s">
        <v>89</v>
      </c>
      <c r="AK50" s="78" t="s">
        <v>89</v>
      </c>
      <c r="AL50" s="65">
        <v>0</v>
      </c>
      <c r="AM50" s="78" t="s">
        <v>89</v>
      </c>
      <c r="AN50" s="78" t="s">
        <v>89</v>
      </c>
      <c r="AO50" s="78" t="s">
        <v>89</v>
      </c>
      <c r="AP50" s="49">
        <f t="shared" si="2"/>
        <v>0</v>
      </c>
      <c r="AQ50" s="49">
        <f>+L50+AD50-AI50</f>
        <v>24750000</v>
      </c>
      <c r="AR50" s="65" t="s">
        <v>87</v>
      </c>
      <c r="AS50" s="68">
        <v>24750000</v>
      </c>
      <c r="AT50" s="65" t="s">
        <v>87</v>
      </c>
      <c r="AU50" s="68">
        <v>0</v>
      </c>
      <c r="AV50" s="75" t="s">
        <v>89</v>
      </c>
      <c r="AW50" s="267">
        <v>9000000</v>
      </c>
      <c r="AX50" s="79">
        <f t="shared" si="3"/>
        <v>15750000</v>
      </c>
      <c r="AY50" s="223">
        <f t="shared" si="4"/>
        <v>0.36363636363636365</v>
      </c>
      <c r="AZ50" s="74">
        <v>0.36363636363636365</v>
      </c>
      <c r="BA50" s="75" t="s">
        <v>89</v>
      </c>
      <c r="BB50" s="65" t="s">
        <v>108</v>
      </c>
      <c r="BC50" s="400" t="s">
        <v>8144</v>
      </c>
      <c r="BD50" s="65" t="s">
        <v>87</v>
      </c>
      <c r="BE50" s="65" t="s">
        <v>87</v>
      </c>
      <c r="BF50" s="449"/>
      <c r="BG50" s="449"/>
      <c r="BH50" s="450"/>
      <c r="BI50" s="451"/>
      <c r="BJ50" s="451"/>
      <c r="BK50" s="451"/>
      <c r="BL50" s="449"/>
      <c r="BM50" s="452"/>
      <c r="BN50" s="453"/>
      <c r="BO50" s="454"/>
      <c r="BP50" s="449"/>
      <c r="BQ50" s="453"/>
      <c r="BR50" s="453"/>
      <c r="BS50" s="450"/>
      <c r="BT50" s="454"/>
      <c r="BU50" s="455"/>
      <c r="BV50" s="453"/>
      <c r="BW50" s="456"/>
      <c r="BX50" s="453"/>
      <c r="BY50" s="456"/>
      <c r="BZ50" s="454"/>
      <c r="CA50" s="451"/>
      <c r="CB50" s="454"/>
      <c r="CC50" s="450"/>
      <c r="CD50" s="456"/>
      <c r="CE50" s="456"/>
      <c r="CF50" s="456"/>
      <c r="CG50" s="456"/>
      <c r="CH50" s="271"/>
      <c r="CI50" s="451"/>
      <c r="CJ50" s="454"/>
      <c r="CK50" s="451"/>
      <c r="CL50" s="457"/>
      <c r="CM50" s="271"/>
      <c r="CN50" s="451"/>
      <c r="CO50" s="454"/>
      <c r="CP50" s="451"/>
      <c r="CQ50" s="457"/>
      <c r="CR50" s="451"/>
      <c r="CS50" s="457"/>
      <c r="CT50" s="457"/>
      <c r="CU50" s="457"/>
      <c r="CV50" s="271"/>
      <c r="CW50" s="271"/>
      <c r="CX50" s="451"/>
      <c r="CY50" s="454"/>
      <c r="CZ50" s="451"/>
      <c r="DA50" s="454"/>
      <c r="DB50" s="458"/>
      <c r="DC50" s="459"/>
      <c r="DD50" s="460"/>
      <c r="DE50" s="461"/>
      <c r="DF50" s="462"/>
      <c r="DG50" s="458"/>
      <c r="DH50" s="451"/>
      <c r="DI50" s="463"/>
      <c r="DJ50" s="451"/>
      <c r="DK50" s="451"/>
      <c r="DL50" s="453"/>
      <c r="DN50" s="449"/>
      <c r="DO50" s="449"/>
      <c r="DP50" s="449"/>
      <c r="DQ50" s="450"/>
      <c r="DR50" s="451"/>
      <c r="DS50" s="451"/>
      <c r="DT50" s="451"/>
      <c r="DU50" s="449"/>
      <c r="DV50" s="452"/>
      <c r="DW50" s="453"/>
      <c r="DX50" s="454"/>
      <c r="DY50" s="449"/>
      <c r="DZ50" s="453"/>
      <c r="EA50" s="453"/>
      <c r="EB50" s="450"/>
      <c r="EC50" s="454"/>
      <c r="ED50" s="455"/>
      <c r="EE50" s="453"/>
      <c r="EF50" s="456"/>
      <c r="EG50" s="453"/>
      <c r="EH50" s="456"/>
      <c r="EI50" s="454"/>
      <c r="EJ50" s="451"/>
      <c r="EK50" s="454"/>
      <c r="EL50" s="450"/>
      <c r="EM50" s="456"/>
      <c r="EN50" s="456"/>
      <c r="EO50" s="456"/>
      <c r="EP50" s="456"/>
      <c r="EQ50" s="271"/>
      <c r="ER50" s="451"/>
      <c r="ES50" s="454"/>
      <c r="ET50" s="451"/>
      <c r="EU50" s="457"/>
      <c r="EV50" s="271"/>
      <c r="EW50" s="451"/>
      <c r="EX50" s="454"/>
      <c r="EY50" s="451"/>
      <c r="EZ50" s="457"/>
      <c r="FA50" s="451"/>
      <c r="FB50" s="457"/>
      <c r="FC50" s="457"/>
      <c r="FD50" s="457"/>
      <c r="FE50" s="271"/>
      <c r="FF50" s="271"/>
      <c r="FG50" s="451"/>
      <c r="FH50" s="454"/>
      <c r="FI50" s="451"/>
      <c r="FJ50" s="454"/>
      <c r="FK50" s="458"/>
      <c r="FL50" s="459"/>
      <c r="FM50" s="460"/>
      <c r="FN50" s="461"/>
      <c r="FO50" s="462"/>
      <c r="FP50" s="458"/>
      <c r="FQ50" s="451"/>
      <c r="FR50" s="463"/>
      <c r="FS50" s="451"/>
      <c r="FT50" s="451"/>
      <c r="FU50" s="453"/>
      <c r="FW50" s="449"/>
      <c r="FX50" s="449"/>
      <c r="FY50" s="449"/>
      <c r="FZ50" s="450"/>
      <c r="GA50" s="451"/>
      <c r="GB50" s="451"/>
      <c r="GC50" s="451"/>
      <c r="GD50" s="449"/>
      <c r="GE50" s="452"/>
      <c r="GF50" s="453"/>
      <c r="GG50" s="454"/>
      <c r="GH50" s="449"/>
      <c r="GI50" s="453"/>
      <c r="GJ50" s="453"/>
      <c r="GK50" s="450"/>
      <c r="GL50" s="454"/>
      <c r="GM50" s="455"/>
      <c r="GN50" s="453"/>
      <c r="GO50" s="456"/>
      <c r="GP50" s="453"/>
      <c r="GQ50" s="456"/>
      <c r="GR50" s="454"/>
      <c r="GS50" s="451"/>
      <c r="GT50" s="454"/>
      <c r="GU50" s="450"/>
      <c r="GV50" s="456"/>
      <c r="GW50" s="456"/>
      <c r="GX50" s="456"/>
      <c r="GY50" s="456"/>
      <c r="GZ50" s="271"/>
      <c r="HA50" s="451"/>
      <c r="HB50" s="454"/>
      <c r="HC50" s="451"/>
      <c r="HD50" s="457"/>
      <c r="HE50" s="271"/>
      <c r="HF50" s="451"/>
      <c r="HG50" s="454"/>
      <c r="HH50" s="451"/>
      <c r="HI50" s="457"/>
      <c r="HJ50" s="451"/>
      <c r="HK50" s="457"/>
      <c r="HL50" s="457"/>
      <c r="HM50" s="457"/>
      <c r="HN50" s="271"/>
      <c r="HO50" s="271"/>
      <c r="HP50" s="451"/>
      <c r="HQ50" s="454"/>
      <c r="HR50" s="451"/>
      <c r="HS50" s="454"/>
      <c r="HT50" s="458"/>
      <c r="HU50" s="459"/>
      <c r="HV50" s="460"/>
      <c r="HW50" s="461"/>
      <c r="HX50" s="462"/>
      <c r="HY50" s="458"/>
      <c r="HZ50" s="451"/>
      <c r="IA50" s="463"/>
      <c r="IB50" s="451"/>
      <c r="IC50" s="451"/>
      <c r="ID50" s="453"/>
      <c r="IF50" s="449"/>
      <c r="IG50" s="449"/>
      <c r="IH50" s="449"/>
      <c r="II50" s="450"/>
      <c r="IJ50" s="451"/>
      <c r="IK50" s="451"/>
      <c r="IL50" s="451"/>
      <c r="IM50" s="449"/>
      <c r="IN50" s="452"/>
      <c r="IO50" s="453"/>
      <c r="IP50" s="454"/>
      <c r="IQ50" s="449"/>
      <c r="IR50" s="453"/>
      <c r="IS50" s="453"/>
      <c r="IT50" s="450"/>
      <c r="IU50" s="454"/>
      <c r="IV50" s="455"/>
      <c r="IW50" s="453"/>
      <c r="IX50" s="456"/>
      <c r="IY50" s="453"/>
      <c r="IZ50" s="456"/>
      <c r="JA50" s="454"/>
      <c r="JB50" s="451"/>
      <c r="JC50" s="454"/>
      <c r="JD50" s="450"/>
      <c r="JE50" s="456"/>
      <c r="JF50" s="456"/>
      <c r="JG50" s="456"/>
      <c r="JH50" s="456"/>
      <c r="JI50" s="271"/>
      <c r="JJ50" s="451"/>
      <c r="JK50" s="454"/>
      <c r="JL50" s="451"/>
      <c r="JM50" s="457"/>
      <c r="JN50" s="271"/>
      <c r="JO50" s="451"/>
      <c r="JP50" s="454"/>
      <c r="JQ50" s="451"/>
      <c r="JR50" s="457"/>
      <c r="JS50" s="451"/>
      <c r="JT50" s="457"/>
      <c r="JU50" s="457"/>
      <c r="JV50" s="457"/>
      <c r="JW50" s="271"/>
      <c r="JX50" s="271"/>
      <c r="JY50" s="451"/>
      <c r="JZ50" s="454"/>
      <c r="KA50" s="451"/>
      <c r="KB50" s="454"/>
      <c r="KC50" s="458"/>
      <c r="KD50" s="459"/>
      <c r="KE50" s="460"/>
      <c r="KF50" s="461"/>
      <c r="KG50" s="462"/>
      <c r="KH50" s="458"/>
      <c r="KI50" s="451"/>
      <c r="KJ50" s="463"/>
      <c r="KK50" s="451"/>
      <c r="KL50" s="451"/>
      <c r="KM50" s="453"/>
      <c r="KO50" s="449"/>
      <c r="KP50" s="449"/>
      <c r="KQ50" s="449"/>
      <c r="KR50" s="450"/>
      <c r="KS50" s="451"/>
      <c r="KT50" s="451"/>
      <c r="KU50" s="451"/>
      <c r="KV50" s="449"/>
      <c r="KW50" s="452"/>
      <c r="KX50" s="453"/>
      <c r="KY50" s="454"/>
      <c r="KZ50" s="449"/>
      <c r="LA50" s="453"/>
      <c r="LB50" s="453"/>
      <c r="LC50" s="450"/>
      <c r="LD50" s="454"/>
      <c r="LE50" s="455"/>
      <c r="LF50" s="453"/>
      <c r="LG50" s="456"/>
      <c r="LH50" s="453"/>
      <c r="LI50" s="456"/>
      <c r="LJ50" s="454"/>
      <c r="LK50" s="451"/>
      <c r="LL50" s="454"/>
      <c r="LM50" s="450"/>
      <c r="LN50" s="456"/>
      <c r="LO50" s="456"/>
      <c r="LP50" s="456"/>
      <c r="LQ50" s="456"/>
      <c r="LR50" s="271"/>
      <c r="LS50" s="451"/>
      <c r="LT50" s="454"/>
      <c r="LU50" s="451"/>
      <c r="LV50" s="457"/>
      <c r="LW50" s="271"/>
      <c r="LX50" s="451"/>
      <c r="LY50" s="454"/>
      <c r="LZ50" s="451"/>
      <c r="MA50" s="457"/>
      <c r="MB50" s="451"/>
      <c r="MC50" s="457"/>
      <c r="MD50" s="457"/>
      <c r="ME50" s="457"/>
      <c r="MF50" s="271"/>
      <c r="MG50" s="271"/>
      <c r="MH50" s="451"/>
      <c r="MI50" s="454"/>
      <c r="MJ50" s="451"/>
      <c r="MK50" s="454"/>
      <c r="ML50" s="458"/>
      <c r="MM50" s="459"/>
      <c r="MN50" s="460"/>
      <c r="MO50" s="461"/>
      <c r="MP50" s="462"/>
      <c r="MQ50" s="458"/>
      <c r="MR50" s="451"/>
      <c r="MS50" s="463"/>
      <c r="MT50" s="451"/>
      <c r="MU50" s="451"/>
      <c r="MV50" s="453"/>
      <c r="MX50" s="449"/>
      <c r="MY50" s="449"/>
      <c r="MZ50" s="449"/>
      <c r="NA50" s="450"/>
      <c r="NB50" s="451"/>
      <c r="NC50" s="451"/>
      <c r="ND50" s="451"/>
      <c r="NE50" s="449"/>
      <c r="NF50" s="452"/>
      <c r="NG50" s="453"/>
      <c r="NH50" s="454"/>
      <c r="NI50" s="449"/>
      <c r="NJ50" s="453"/>
      <c r="NK50" s="453"/>
      <c r="NL50" s="450"/>
      <c r="NM50" s="454"/>
      <c r="NN50" s="455"/>
      <c r="NO50" s="453"/>
      <c r="NP50" s="456"/>
      <c r="NQ50" s="453"/>
      <c r="NR50" s="456"/>
      <c r="NS50" s="454"/>
      <c r="NT50" s="451"/>
      <c r="NU50" s="454"/>
      <c r="NV50" s="450"/>
      <c r="NW50" s="456"/>
      <c r="NX50" s="456"/>
      <c r="NY50" s="456"/>
      <c r="NZ50" s="456"/>
      <c r="OA50" s="271"/>
      <c r="OB50" s="451"/>
      <c r="OC50" s="454"/>
      <c r="OD50" s="451"/>
      <c r="OE50" s="457"/>
      <c r="OF50" s="271"/>
      <c r="OG50" s="451"/>
      <c r="OH50" s="454"/>
      <c r="OI50" s="451"/>
      <c r="OJ50" s="457"/>
      <c r="OK50" s="451"/>
      <c r="OL50" s="457"/>
      <c r="OM50" s="457"/>
      <c r="ON50" s="457"/>
      <c r="OO50" s="271"/>
      <c r="OP50" s="271"/>
      <c r="OQ50" s="451"/>
      <c r="OR50" s="454"/>
      <c r="OS50" s="451"/>
      <c r="OT50" s="454"/>
      <c r="OU50" s="458"/>
      <c r="OV50" s="459"/>
      <c r="OW50" s="460"/>
      <c r="OX50" s="461"/>
      <c r="OY50" s="462"/>
      <c r="OZ50" s="458"/>
      <c r="PA50" s="451"/>
      <c r="PB50" s="463"/>
      <c r="PC50" s="451"/>
      <c r="PD50" s="451"/>
      <c r="PE50" s="453"/>
      <c r="PG50" s="449"/>
      <c r="PH50" s="449"/>
      <c r="PI50" s="449"/>
      <c r="PJ50" s="450"/>
      <c r="PK50" s="451"/>
      <c r="PL50" s="451"/>
      <c r="PM50" s="451"/>
      <c r="PN50" s="449"/>
      <c r="PO50" s="452"/>
      <c r="PP50" s="453"/>
      <c r="PQ50" s="454"/>
      <c r="PR50" s="449"/>
      <c r="PS50" s="453"/>
      <c r="PT50" s="453"/>
      <c r="PU50" s="450"/>
      <c r="PV50" s="454"/>
      <c r="PW50" s="455"/>
      <c r="PX50" s="453"/>
      <c r="PY50" s="456"/>
      <c r="PZ50" s="453"/>
      <c r="QA50" s="456"/>
      <c r="QB50" s="454"/>
      <c r="QC50" s="451"/>
      <c r="QD50" s="454"/>
      <c r="QE50" s="450"/>
      <c r="QF50" s="456"/>
      <c r="QG50" s="456"/>
      <c r="QH50" s="456"/>
      <c r="QI50" s="456"/>
      <c r="QJ50" s="271"/>
      <c r="QK50" s="451"/>
      <c r="QL50" s="454"/>
      <c r="QM50" s="451"/>
      <c r="QN50" s="457"/>
      <c r="QO50" s="271"/>
      <c r="QP50" s="451"/>
      <c r="QQ50" s="454"/>
      <c r="QR50" s="451"/>
      <c r="QS50" s="457"/>
      <c r="QT50" s="451"/>
      <c r="QU50" s="457"/>
      <c r="QV50" s="457"/>
      <c r="QW50" s="457"/>
      <c r="QX50" s="271"/>
      <c r="QY50" s="271"/>
      <c r="QZ50" s="451"/>
      <c r="RA50" s="454"/>
      <c r="RB50" s="451"/>
      <c r="RC50" s="454"/>
      <c r="RD50" s="458"/>
      <c r="RE50" s="459"/>
      <c r="RF50" s="460"/>
      <c r="RG50" s="461"/>
      <c r="RH50" s="462"/>
      <c r="RI50" s="458"/>
      <c r="RJ50" s="451"/>
      <c r="RK50" s="463"/>
      <c r="RL50" s="451"/>
      <c r="RM50" s="451"/>
      <c r="RN50" s="453"/>
      <c r="RP50" s="449"/>
      <c r="RQ50" s="449"/>
      <c r="RR50" s="449"/>
      <c r="RS50" s="450"/>
      <c r="RT50" s="451"/>
      <c r="RU50" s="451"/>
      <c r="RV50" s="451"/>
      <c r="RW50" s="449"/>
      <c r="RX50" s="452"/>
      <c r="RY50" s="453"/>
      <c r="RZ50" s="454"/>
      <c r="SA50" s="449"/>
      <c r="SB50" s="453"/>
      <c r="SC50" s="453"/>
      <c r="SD50" s="450"/>
      <c r="SE50" s="454"/>
      <c r="SF50" s="455"/>
      <c r="SG50" s="453"/>
      <c r="SH50" s="456"/>
      <c r="SI50" s="453"/>
      <c r="SJ50" s="456"/>
      <c r="SK50" s="454"/>
      <c r="SL50" s="451"/>
      <c r="SM50" s="454"/>
      <c r="SN50" s="450"/>
      <c r="SO50" s="456"/>
      <c r="SP50" s="456"/>
      <c r="SQ50" s="456"/>
      <c r="SR50" s="456"/>
      <c r="SS50" s="271"/>
      <c r="ST50" s="451"/>
      <c r="SU50" s="454"/>
      <c r="SV50" s="451"/>
      <c r="SW50" s="457"/>
      <c r="SX50" s="271"/>
      <c r="SY50" s="451"/>
      <c r="SZ50" s="454"/>
      <c r="TA50" s="451"/>
      <c r="TB50" s="457"/>
      <c r="TC50" s="451"/>
      <c r="TD50" s="457"/>
      <c r="TE50" s="457"/>
      <c r="TF50" s="457"/>
      <c r="TG50" s="271"/>
      <c r="TH50" s="271"/>
      <c r="TI50" s="451"/>
      <c r="TJ50" s="454"/>
      <c r="TK50" s="451"/>
      <c r="TL50" s="454"/>
      <c r="TM50" s="458"/>
      <c r="TN50" s="459"/>
      <c r="TO50" s="460"/>
      <c r="TP50" s="461"/>
      <c r="TQ50" s="462"/>
      <c r="TR50" s="458"/>
      <c r="TS50" s="451"/>
      <c r="TT50" s="463"/>
      <c r="TU50" s="451"/>
      <c r="TV50" s="451"/>
      <c r="TW50" s="453"/>
      <c r="TY50" s="449"/>
      <c r="TZ50" s="449"/>
      <c r="UA50" s="449"/>
      <c r="UB50" s="450"/>
      <c r="UC50" s="451"/>
      <c r="UD50" s="451"/>
      <c r="UE50" s="451"/>
      <c r="UF50" s="449"/>
      <c r="UG50" s="452"/>
      <c r="UH50" s="453"/>
      <c r="UI50" s="454"/>
      <c r="UJ50" s="449"/>
      <c r="UK50" s="453"/>
      <c r="UL50" s="453"/>
      <c r="UM50" s="450"/>
      <c r="UN50" s="454"/>
      <c r="UO50" s="455"/>
      <c r="UP50" s="453"/>
      <c r="UQ50" s="456"/>
      <c r="UR50" s="453"/>
      <c r="US50" s="456"/>
      <c r="UT50" s="454"/>
      <c r="UU50" s="451"/>
      <c r="UV50" s="454"/>
      <c r="UW50" s="450"/>
      <c r="UX50" s="456"/>
      <c r="UY50" s="456"/>
      <c r="UZ50" s="456"/>
      <c r="VA50" s="456"/>
      <c r="VB50" s="271"/>
      <c r="VC50" s="451"/>
      <c r="VD50" s="454"/>
      <c r="VE50" s="451"/>
      <c r="VF50" s="457"/>
      <c r="VG50" s="271"/>
      <c r="VH50" s="451"/>
      <c r="VI50" s="454"/>
      <c r="VJ50" s="451"/>
      <c r="VK50" s="457"/>
      <c r="VL50" s="451"/>
      <c r="VM50" s="457"/>
      <c r="VN50" s="457"/>
      <c r="VO50" s="457"/>
      <c r="VP50" s="271"/>
      <c r="VQ50" s="271"/>
      <c r="VR50" s="451"/>
      <c r="VS50" s="454"/>
      <c r="VT50" s="451"/>
      <c r="VU50" s="454"/>
      <c r="VV50" s="458"/>
      <c r="VW50" s="459"/>
      <c r="VX50" s="460"/>
      <c r="VY50" s="461"/>
      <c r="VZ50" s="462"/>
      <c r="WA50" s="458"/>
      <c r="WB50" s="451"/>
      <c r="WC50" s="463"/>
      <c r="WD50" s="451"/>
      <c r="WE50" s="451"/>
      <c r="WF50" s="453"/>
      <c r="WH50" s="449"/>
      <c r="WI50" s="449"/>
      <c r="WJ50" s="449"/>
      <c r="WK50" s="450"/>
      <c r="WL50" s="451"/>
      <c r="WM50" s="451"/>
      <c r="WN50" s="451"/>
      <c r="WO50" s="449"/>
      <c r="WP50" s="452"/>
      <c r="WQ50" s="453"/>
      <c r="WR50" s="454"/>
      <c r="WS50" s="449"/>
      <c r="WT50" s="453"/>
      <c r="WU50" s="453"/>
      <c r="WV50" s="450"/>
      <c r="WW50" s="454"/>
      <c r="WX50" s="455"/>
      <c r="WY50" s="453"/>
      <c r="WZ50" s="456"/>
      <c r="XA50" s="453"/>
      <c r="XB50" s="456"/>
      <c r="XC50" s="454"/>
      <c r="XD50" s="451"/>
      <c r="XE50" s="454"/>
      <c r="XF50" s="450"/>
      <c r="XG50" s="456"/>
      <c r="XH50" s="456"/>
      <c r="XI50" s="456"/>
      <c r="XJ50" s="456"/>
      <c r="XK50" s="271"/>
      <c r="XL50" s="451"/>
      <c r="XM50" s="454"/>
      <c r="XN50" s="451"/>
      <c r="XO50" s="457"/>
      <c r="XP50" s="271"/>
      <c r="XQ50" s="451"/>
      <c r="XR50" s="454"/>
      <c r="XS50" s="451"/>
      <c r="XT50" s="457"/>
      <c r="XU50" s="451"/>
      <c r="XV50" s="457"/>
      <c r="XW50" s="457"/>
      <c r="XX50" s="457"/>
      <c r="XY50" s="271"/>
      <c r="XZ50" s="271"/>
      <c r="YA50" s="451"/>
      <c r="YB50" s="454"/>
      <c r="YC50" s="451"/>
      <c r="YD50" s="454"/>
      <c r="YE50" s="458"/>
      <c r="YF50" s="459"/>
      <c r="YG50" s="460"/>
      <c r="YH50" s="461"/>
      <c r="YI50" s="462"/>
      <c r="YJ50" s="458"/>
      <c r="YK50" s="451"/>
      <c r="YL50" s="463"/>
      <c r="YM50" s="451"/>
      <c r="YN50" s="451"/>
      <c r="YO50" s="453"/>
      <c r="YQ50" s="449"/>
      <c r="YR50" s="449"/>
      <c r="YS50" s="449"/>
      <c r="YT50" s="450"/>
      <c r="YU50" s="451"/>
      <c r="YV50" s="451"/>
      <c r="YW50" s="451"/>
      <c r="YX50" s="449"/>
      <c r="YY50" s="452"/>
      <c r="YZ50" s="453"/>
      <c r="ZA50" s="454"/>
      <c r="ZB50" s="449"/>
      <c r="ZC50" s="453"/>
      <c r="ZD50" s="453"/>
      <c r="ZE50" s="450"/>
      <c r="ZF50" s="454"/>
      <c r="ZG50" s="455"/>
      <c r="ZH50" s="453"/>
      <c r="ZI50" s="456"/>
      <c r="ZJ50" s="453"/>
      <c r="ZK50" s="456"/>
      <c r="ZL50" s="454"/>
      <c r="ZM50" s="451"/>
      <c r="ZN50" s="454"/>
      <c r="ZO50" s="450"/>
      <c r="ZP50" s="456"/>
      <c r="ZQ50" s="456"/>
      <c r="ZR50" s="456"/>
      <c r="ZS50" s="456"/>
      <c r="ZT50" s="271"/>
      <c r="ZU50" s="451"/>
      <c r="ZV50" s="454"/>
      <c r="ZW50" s="451"/>
      <c r="ZX50" s="457"/>
      <c r="ZY50" s="271"/>
      <c r="ZZ50" s="451"/>
      <c r="AAA50" s="454"/>
      <c r="AAB50" s="451"/>
      <c r="AAC50" s="457"/>
      <c r="AAD50" s="451"/>
      <c r="AAE50" s="457"/>
      <c r="AAF50" s="457"/>
      <c r="AAG50" s="457"/>
      <c r="AAH50" s="271"/>
      <c r="AAI50" s="271"/>
      <c r="AAJ50" s="451"/>
      <c r="AAK50" s="454"/>
      <c r="AAL50" s="451"/>
      <c r="AAM50" s="454"/>
      <c r="AAN50" s="458"/>
      <c r="AAO50" s="459"/>
      <c r="AAP50" s="460"/>
      <c r="AAQ50" s="461"/>
      <c r="AAR50" s="462"/>
      <c r="AAS50" s="458"/>
      <c r="AAT50" s="451"/>
      <c r="AAU50" s="463"/>
      <c r="AAV50" s="451"/>
      <c r="AAW50" s="451"/>
      <c r="AAX50" s="453"/>
      <c r="AAZ50" s="449"/>
      <c r="ABA50" s="449"/>
      <c r="ABB50" s="449"/>
      <c r="ABC50" s="450"/>
      <c r="ABD50" s="451"/>
      <c r="ABE50" s="451"/>
      <c r="ABF50" s="451"/>
      <c r="ABG50" s="449"/>
      <c r="ABH50" s="452"/>
      <c r="ABI50" s="453"/>
      <c r="ABJ50" s="454"/>
      <c r="ABK50" s="449"/>
      <c r="ABL50" s="453"/>
      <c r="ABM50" s="453"/>
      <c r="ABN50" s="450"/>
      <c r="ABO50" s="454"/>
      <c r="ABP50" s="455"/>
      <c r="ABQ50" s="453"/>
      <c r="ABR50" s="456"/>
      <c r="ABS50" s="453"/>
      <c r="ABT50" s="456"/>
      <c r="ABU50" s="454"/>
      <c r="ABV50" s="451"/>
      <c r="ABW50" s="454"/>
      <c r="ABX50" s="450"/>
      <c r="ABY50" s="456"/>
      <c r="ABZ50" s="456"/>
      <c r="ACA50" s="456"/>
      <c r="ACB50" s="456"/>
      <c r="ACC50" s="271"/>
      <c r="ACD50" s="451"/>
      <c r="ACE50" s="454"/>
      <c r="ACF50" s="451"/>
      <c r="ACG50" s="457"/>
      <c r="ACH50" s="271"/>
      <c r="ACI50" s="451"/>
      <c r="ACJ50" s="454"/>
      <c r="ACK50" s="451"/>
      <c r="ACL50" s="457"/>
      <c r="ACM50" s="451"/>
      <c r="ACN50" s="457"/>
      <c r="ACO50" s="457"/>
      <c r="ACP50" s="457"/>
      <c r="ACQ50" s="271"/>
      <c r="ACR50" s="271"/>
      <c r="ACS50" s="451"/>
      <c r="ACT50" s="454"/>
      <c r="ACU50" s="451"/>
      <c r="ACV50" s="454"/>
      <c r="ACW50" s="458"/>
      <c r="ACX50" s="459"/>
      <c r="ACY50" s="460"/>
      <c r="ACZ50" s="461"/>
      <c r="ADA50" s="462"/>
      <c r="ADB50" s="458"/>
      <c r="ADC50" s="451"/>
      <c r="ADD50" s="463"/>
      <c r="ADE50" s="451"/>
      <c r="ADF50" s="451"/>
      <c r="ADG50" s="453"/>
      <c r="ADI50" s="449"/>
      <c r="ADJ50" s="449"/>
      <c r="ADK50" s="449"/>
      <c r="ADL50" s="450"/>
      <c r="ADM50" s="451"/>
      <c r="ADN50" s="451"/>
      <c r="ADO50" s="451"/>
      <c r="ADP50" s="449"/>
      <c r="ADQ50" s="452"/>
      <c r="ADR50" s="453"/>
      <c r="ADS50" s="454"/>
      <c r="ADT50" s="449"/>
      <c r="ADU50" s="453"/>
      <c r="ADV50" s="453"/>
      <c r="ADW50" s="450"/>
      <c r="ADX50" s="454"/>
      <c r="ADY50" s="455"/>
      <c r="ADZ50" s="453"/>
      <c r="AEA50" s="456"/>
      <c r="AEB50" s="453"/>
      <c r="AEC50" s="456"/>
      <c r="AED50" s="454"/>
      <c r="AEE50" s="451"/>
      <c r="AEF50" s="454"/>
      <c r="AEG50" s="450"/>
      <c r="AEH50" s="456"/>
      <c r="AEI50" s="456"/>
      <c r="AEJ50" s="456"/>
      <c r="AEK50" s="456"/>
      <c r="AEL50" s="271"/>
      <c r="AEM50" s="451"/>
      <c r="AEN50" s="454"/>
      <c r="AEO50" s="451"/>
      <c r="AEP50" s="457"/>
      <c r="AEQ50" s="271"/>
      <c r="AER50" s="451"/>
      <c r="AES50" s="454"/>
      <c r="AET50" s="451"/>
      <c r="AEU50" s="457"/>
      <c r="AEV50" s="451"/>
      <c r="AEW50" s="457"/>
      <c r="AEX50" s="457"/>
      <c r="AEY50" s="457"/>
      <c r="AEZ50" s="271"/>
      <c r="AFA50" s="271"/>
      <c r="AFB50" s="451"/>
      <c r="AFC50" s="454"/>
      <c r="AFD50" s="451"/>
      <c r="AFE50" s="454"/>
      <c r="AFF50" s="458"/>
      <c r="AFG50" s="459"/>
      <c r="AFH50" s="460"/>
      <c r="AFI50" s="461"/>
      <c r="AFJ50" s="462"/>
      <c r="AFK50" s="458"/>
      <c r="AFL50" s="451"/>
      <c r="AFM50" s="463"/>
      <c r="AFN50" s="451"/>
      <c r="AFO50" s="451"/>
      <c r="AFP50" s="453"/>
      <c r="AFR50" s="449"/>
      <c r="AFS50" s="449"/>
      <c r="AFT50" s="449"/>
      <c r="AFU50" s="450"/>
      <c r="AFV50" s="451"/>
      <c r="AFW50" s="451"/>
      <c r="AFX50" s="451"/>
      <c r="AFY50" s="449"/>
      <c r="AFZ50" s="452"/>
      <c r="AGA50" s="453"/>
      <c r="AGB50" s="454"/>
      <c r="AGC50" s="449"/>
      <c r="AGD50" s="453"/>
      <c r="AGE50" s="453"/>
      <c r="AGF50" s="450"/>
      <c r="AGG50" s="454"/>
      <c r="AGH50" s="455"/>
      <c r="AGI50" s="453"/>
      <c r="AGJ50" s="456"/>
      <c r="AGK50" s="453"/>
      <c r="AGL50" s="456"/>
      <c r="AGM50" s="454"/>
      <c r="AGN50" s="451"/>
      <c r="AGO50" s="454"/>
      <c r="AGP50" s="450"/>
      <c r="AGQ50" s="456"/>
      <c r="AGR50" s="456"/>
      <c r="AGS50" s="456"/>
      <c r="AGT50" s="456"/>
      <c r="AGU50" s="271"/>
      <c r="AGV50" s="451"/>
      <c r="AGW50" s="454"/>
      <c r="AGX50" s="451"/>
      <c r="AGY50" s="457"/>
      <c r="AGZ50" s="271"/>
      <c r="AHA50" s="451"/>
      <c r="AHB50" s="454"/>
      <c r="AHC50" s="451"/>
      <c r="AHD50" s="457"/>
      <c r="AHE50" s="451"/>
      <c r="AHF50" s="457"/>
      <c r="AHG50" s="457"/>
      <c r="AHH50" s="457"/>
      <c r="AHI50" s="271"/>
      <c r="AHJ50" s="271"/>
      <c r="AHK50" s="451"/>
      <c r="AHL50" s="454"/>
      <c r="AHM50" s="451"/>
      <c r="AHN50" s="454"/>
      <c r="AHO50" s="458"/>
      <c r="AHP50" s="459"/>
      <c r="AHQ50" s="460"/>
      <c r="AHR50" s="461"/>
      <c r="AHS50" s="462"/>
      <c r="AHT50" s="458"/>
      <c r="AHU50" s="451"/>
      <c r="AHV50" s="463"/>
      <c r="AHW50" s="451"/>
      <c r="AHX50" s="451"/>
      <c r="AHY50" s="453"/>
      <c r="AIA50" s="449"/>
      <c r="AIB50" s="449"/>
      <c r="AIC50" s="449"/>
      <c r="AID50" s="450"/>
      <c r="AIE50" s="451"/>
      <c r="AIF50" s="451"/>
      <c r="AIG50" s="451"/>
      <c r="AIH50" s="449"/>
      <c r="AII50" s="452"/>
      <c r="AIJ50" s="453"/>
      <c r="AIK50" s="454"/>
      <c r="AIL50" s="449"/>
      <c r="AIM50" s="453"/>
      <c r="AIN50" s="453"/>
      <c r="AIO50" s="450"/>
      <c r="AIP50" s="454"/>
      <c r="AIQ50" s="455"/>
      <c r="AIR50" s="453"/>
      <c r="AIS50" s="456"/>
      <c r="AIT50" s="453"/>
      <c r="AIU50" s="456"/>
      <c r="AIV50" s="454"/>
      <c r="AIW50" s="451"/>
      <c r="AIX50" s="454"/>
      <c r="AIY50" s="450"/>
      <c r="AIZ50" s="456"/>
      <c r="AJA50" s="456"/>
      <c r="AJB50" s="456"/>
      <c r="AJC50" s="456"/>
      <c r="AJD50" s="271"/>
      <c r="AJE50" s="451"/>
      <c r="AJF50" s="454"/>
      <c r="AJG50" s="451"/>
      <c r="AJH50" s="457"/>
      <c r="AJI50" s="271"/>
      <c r="AJJ50" s="451"/>
      <c r="AJK50" s="454"/>
      <c r="AJL50" s="451"/>
      <c r="AJM50" s="457"/>
      <c r="AJN50" s="451"/>
      <c r="AJO50" s="457"/>
      <c r="AJP50" s="457"/>
      <c r="AJQ50" s="457"/>
      <c r="AJR50" s="271"/>
      <c r="AJS50" s="271"/>
      <c r="AJT50" s="451"/>
      <c r="AJU50" s="454"/>
      <c r="AJV50" s="451"/>
      <c r="AJW50" s="454"/>
      <c r="AJX50" s="458"/>
      <c r="AJY50" s="459"/>
      <c r="AJZ50" s="460"/>
      <c r="AKA50" s="461"/>
      <c r="AKB50" s="462"/>
      <c r="AKC50" s="458"/>
      <c r="AKD50" s="451"/>
      <c r="AKE50" s="463"/>
      <c r="AKF50" s="451"/>
      <c r="AKG50" s="451"/>
      <c r="AKH50" s="453"/>
      <c r="AKJ50" s="449"/>
      <c r="AKK50" s="449"/>
      <c r="AKL50" s="449"/>
      <c r="AKM50" s="450"/>
      <c r="AKN50" s="451"/>
      <c r="AKO50" s="451"/>
      <c r="AKP50" s="451"/>
      <c r="AKQ50" s="449"/>
      <c r="AKR50" s="452"/>
      <c r="AKS50" s="453"/>
      <c r="AKT50" s="454"/>
      <c r="AKU50" s="449"/>
      <c r="AKV50" s="453"/>
      <c r="AKW50" s="453"/>
      <c r="AKX50" s="450"/>
      <c r="AKY50" s="454"/>
      <c r="AKZ50" s="455"/>
      <c r="ALA50" s="453"/>
      <c r="ALB50" s="456"/>
      <c r="ALC50" s="453"/>
      <c r="ALD50" s="456"/>
      <c r="ALE50" s="454"/>
      <c r="ALF50" s="451"/>
      <c r="ALG50" s="454"/>
      <c r="ALH50" s="450"/>
      <c r="ALI50" s="456"/>
      <c r="ALJ50" s="456"/>
      <c r="ALK50" s="456"/>
      <c r="ALL50" s="456"/>
      <c r="ALM50" s="271"/>
      <c r="ALN50" s="451"/>
      <c r="ALO50" s="454"/>
      <c r="ALP50" s="451"/>
      <c r="ALQ50" s="457"/>
      <c r="ALR50" s="271"/>
      <c r="ALS50" s="451"/>
      <c r="ALT50" s="454"/>
      <c r="ALU50" s="451"/>
      <c r="ALV50" s="457"/>
      <c r="ALW50" s="451"/>
      <c r="ALX50" s="457"/>
      <c r="ALY50" s="457"/>
      <c r="ALZ50" s="457"/>
      <c r="AMA50" s="271"/>
      <c r="AMB50" s="271"/>
      <c r="AMC50" s="451"/>
      <c r="AMD50" s="454"/>
      <c r="AME50" s="451"/>
      <c r="AMF50" s="454"/>
      <c r="AMG50" s="458"/>
      <c r="AMH50" s="459"/>
      <c r="AMI50" s="460"/>
      <c r="AMJ50" s="461"/>
      <c r="AMK50" s="462"/>
      <c r="AML50" s="458"/>
      <c r="AMM50" s="451"/>
      <c r="AMN50" s="463"/>
      <c r="AMO50" s="451"/>
      <c r="AMP50" s="451"/>
      <c r="AMQ50" s="453"/>
      <c r="AMS50" s="449"/>
      <c r="AMT50" s="449"/>
      <c r="AMU50" s="449"/>
      <c r="AMV50" s="450"/>
      <c r="AMW50" s="451"/>
      <c r="AMX50" s="451"/>
      <c r="AMY50" s="451"/>
      <c r="AMZ50" s="449"/>
      <c r="ANA50" s="452"/>
      <c r="ANB50" s="453"/>
      <c r="ANC50" s="454"/>
      <c r="AND50" s="449"/>
      <c r="ANE50" s="453"/>
      <c r="ANF50" s="453"/>
      <c r="ANG50" s="450"/>
      <c r="ANH50" s="454"/>
      <c r="ANI50" s="455"/>
      <c r="ANJ50" s="453"/>
      <c r="ANK50" s="456"/>
      <c r="ANL50" s="453"/>
      <c r="ANM50" s="456"/>
      <c r="ANN50" s="454"/>
      <c r="ANO50" s="451"/>
      <c r="ANP50" s="454"/>
      <c r="ANQ50" s="450"/>
      <c r="ANR50" s="456"/>
      <c r="ANS50" s="456"/>
      <c r="ANT50" s="456"/>
      <c r="ANU50" s="456"/>
      <c r="ANV50" s="271"/>
      <c r="ANW50" s="451"/>
      <c r="ANX50" s="454"/>
      <c r="ANY50" s="451"/>
      <c r="ANZ50" s="457"/>
      <c r="AOA50" s="271"/>
      <c r="AOB50" s="451"/>
      <c r="AOC50" s="454"/>
      <c r="AOD50" s="451"/>
      <c r="AOE50" s="457"/>
      <c r="AOF50" s="451"/>
      <c r="AOG50" s="457"/>
      <c r="AOH50" s="457"/>
      <c r="AOI50" s="457"/>
      <c r="AOJ50" s="271"/>
      <c r="AOK50" s="271"/>
      <c r="AOL50" s="451"/>
      <c r="AOM50" s="454"/>
      <c r="AON50" s="451"/>
      <c r="AOO50" s="454"/>
      <c r="AOP50" s="458"/>
      <c r="AOQ50" s="459"/>
      <c r="AOR50" s="460"/>
      <c r="AOS50" s="461"/>
      <c r="AOT50" s="462"/>
      <c r="AOU50" s="458"/>
      <c r="AOV50" s="451"/>
      <c r="AOW50" s="463"/>
      <c r="AOX50" s="451"/>
      <c r="AOY50" s="451"/>
      <c r="AOZ50" s="453"/>
      <c r="APB50" s="449"/>
      <c r="APC50" s="449"/>
      <c r="APD50" s="449"/>
      <c r="APE50" s="450"/>
      <c r="APF50" s="451"/>
      <c r="APG50" s="451"/>
      <c r="APH50" s="451"/>
      <c r="API50" s="449"/>
      <c r="APJ50" s="452"/>
      <c r="APK50" s="453"/>
      <c r="APL50" s="454"/>
      <c r="APM50" s="449"/>
      <c r="APN50" s="453"/>
      <c r="APO50" s="453"/>
      <c r="APP50" s="450"/>
      <c r="APQ50" s="454"/>
      <c r="APR50" s="455"/>
      <c r="APS50" s="453"/>
      <c r="APT50" s="456"/>
      <c r="APU50" s="453"/>
      <c r="APV50" s="456"/>
      <c r="APW50" s="454"/>
      <c r="APX50" s="451"/>
      <c r="APY50" s="454"/>
      <c r="APZ50" s="450"/>
      <c r="AQA50" s="456"/>
      <c r="AQB50" s="456"/>
      <c r="AQC50" s="456"/>
      <c r="AQD50" s="456"/>
      <c r="AQE50" s="271"/>
      <c r="AQF50" s="451"/>
      <c r="AQG50" s="454"/>
      <c r="AQH50" s="451"/>
      <c r="AQI50" s="457"/>
      <c r="AQJ50" s="271"/>
      <c r="AQK50" s="451"/>
      <c r="AQL50" s="454"/>
      <c r="AQM50" s="451"/>
      <c r="AQN50" s="457"/>
      <c r="AQO50" s="451"/>
      <c r="AQP50" s="457"/>
      <c r="AQQ50" s="457"/>
      <c r="AQR50" s="457"/>
      <c r="AQS50" s="271"/>
      <c r="AQT50" s="271"/>
      <c r="AQU50" s="451"/>
      <c r="AQV50" s="454"/>
      <c r="AQW50" s="451"/>
      <c r="AQX50" s="454"/>
      <c r="AQY50" s="458"/>
      <c r="AQZ50" s="459"/>
      <c r="ARA50" s="460"/>
      <c r="ARB50" s="461"/>
      <c r="ARC50" s="462"/>
      <c r="ARD50" s="458"/>
      <c r="ARE50" s="451"/>
      <c r="ARF50" s="463"/>
      <c r="ARG50" s="451"/>
      <c r="ARH50" s="451"/>
      <c r="ARI50" s="453"/>
      <c r="ARK50" s="449"/>
      <c r="ARL50" s="449"/>
      <c r="ARM50" s="449"/>
      <c r="ARN50" s="450"/>
      <c r="ARO50" s="451"/>
      <c r="ARP50" s="451"/>
      <c r="ARQ50" s="451"/>
      <c r="ARR50" s="449"/>
      <c r="ARS50" s="452"/>
      <c r="ART50" s="453"/>
      <c r="ARU50" s="454"/>
      <c r="ARV50" s="449"/>
      <c r="ARW50" s="453"/>
      <c r="ARX50" s="453"/>
      <c r="ARY50" s="450"/>
      <c r="ARZ50" s="454"/>
      <c r="ASA50" s="455"/>
      <c r="ASB50" s="453"/>
      <c r="ASC50" s="456"/>
      <c r="ASD50" s="453"/>
      <c r="ASE50" s="456"/>
      <c r="ASF50" s="454"/>
      <c r="ASG50" s="451"/>
      <c r="ASH50" s="454"/>
      <c r="ASI50" s="450"/>
      <c r="ASJ50" s="456"/>
      <c r="ASK50" s="456"/>
      <c r="ASL50" s="456"/>
      <c r="ASM50" s="456"/>
      <c r="ASN50" s="271"/>
      <c r="ASO50" s="451"/>
      <c r="ASP50" s="454"/>
      <c r="ASQ50" s="451"/>
      <c r="ASR50" s="457"/>
      <c r="ASS50" s="271"/>
      <c r="AST50" s="451"/>
      <c r="ASU50" s="454"/>
      <c r="ASV50" s="451"/>
      <c r="ASW50" s="457"/>
      <c r="ASX50" s="451"/>
      <c r="ASY50" s="457"/>
      <c r="ASZ50" s="457"/>
      <c r="ATA50" s="457"/>
      <c r="ATB50" s="271"/>
      <c r="ATC50" s="271"/>
      <c r="ATD50" s="451"/>
      <c r="ATE50" s="454"/>
      <c r="ATF50" s="451"/>
      <c r="ATG50" s="454"/>
      <c r="ATH50" s="458"/>
      <c r="ATI50" s="459"/>
      <c r="ATJ50" s="460"/>
      <c r="ATK50" s="461"/>
      <c r="ATL50" s="462"/>
      <c r="ATM50" s="458"/>
      <c r="ATN50" s="451"/>
      <c r="ATO50" s="463"/>
      <c r="ATP50" s="451"/>
      <c r="ATQ50" s="451"/>
      <c r="ATR50" s="453"/>
      <c r="ATT50" s="449"/>
      <c r="ATU50" s="449"/>
      <c r="ATV50" s="449"/>
      <c r="ATW50" s="450"/>
      <c r="ATX50" s="451"/>
      <c r="ATY50" s="451"/>
      <c r="ATZ50" s="451"/>
      <c r="AUA50" s="449"/>
      <c r="AUB50" s="452"/>
      <c r="AUC50" s="453"/>
      <c r="AUD50" s="454"/>
      <c r="AUE50" s="449"/>
      <c r="AUF50" s="453"/>
      <c r="AUG50" s="453"/>
      <c r="AUH50" s="450"/>
      <c r="AUI50" s="454"/>
      <c r="AUJ50" s="455"/>
      <c r="AUK50" s="453"/>
      <c r="AUL50" s="456"/>
      <c r="AUM50" s="453"/>
      <c r="AUN50" s="456"/>
      <c r="AUO50" s="454"/>
      <c r="AUP50" s="451"/>
      <c r="AUQ50" s="454"/>
      <c r="AUR50" s="450"/>
      <c r="AUS50" s="456"/>
      <c r="AUT50" s="456"/>
      <c r="AUU50" s="456"/>
      <c r="AUV50" s="456"/>
      <c r="AUW50" s="271"/>
      <c r="AUX50" s="451"/>
      <c r="AUY50" s="454"/>
      <c r="AUZ50" s="451"/>
      <c r="AVA50" s="457"/>
      <c r="AVB50" s="271"/>
      <c r="AVC50" s="451"/>
      <c r="AVD50" s="454"/>
      <c r="AVE50" s="451"/>
      <c r="AVF50" s="457"/>
      <c r="AVG50" s="451"/>
      <c r="AVH50" s="457"/>
      <c r="AVI50" s="457"/>
      <c r="AVJ50" s="457"/>
      <c r="AVK50" s="271"/>
      <c r="AVL50" s="271"/>
      <c r="AVM50" s="451"/>
      <c r="AVN50" s="454"/>
      <c r="AVO50" s="451"/>
      <c r="AVP50" s="454"/>
      <c r="AVQ50" s="458"/>
      <c r="AVR50" s="459"/>
      <c r="AVS50" s="460"/>
      <c r="AVT50" s="461"/>
      <c r="AVU50" s="462"/>
      <c r="AVV50" s="458"/>
      <c r="AVW50" s="451"/>
      <c r="AVX50" s="463"/>
      <c r="AVY50" s="451"/>
      <c r="AVZ50" s="451"/>
      <c r="AWA50" s="453"/>
      <c r="AWC50" s="449"/>
      <c r="AWD50" s="449"/>
      <c r="AWE50" s="449"/>
      <c r="AWF50" s="450"/>
      <c r="AWG50" s="451"/>
      <c r="AWH50" s="451"/>
      <c r="AWI50" s="451"/>
      <c r="AWJ50" s="449"/>
      <c r="AWK50" s="452"/>
      <c r="AWL50" s="453"/>
      <c r="AWM50" s="454"/>
      <c r="AWN50" s="449"/>
      <c r="AWO50" s="453"/>
      <c r="AWP50" s="453"/>
      <c r="AWQ50" s="450"/>
      <c r="AWR50" s="454"/>
      <c r="AWS50" s="455"/>
      <c r="AWT50" s="453"/>
      <c r="AWU50" s="456"/>
      <c r="AWV50" s="453"/>
      <c r="AWW50" s="456"/>
      <c r="AWX50" s="454"/>
      <c r="AWY50" s="451"/>
      <c r="AWZ50" s="454"/>
      <c r="AXA50" s="450"/>
      <c r="AXB50" s="456"/>
      <c r="AXC50" s="456"/>
      <c r="AXD50" s="456"/>
      <c r="AXE50" s="456"/>
      <c r="AXF50" s="271"/>
      <c r="AXG50" s="451"/>
      <c r="AXH50" s="454"/>
      <c r="AXI50" s="451"/>
      <c r="AXJ50" s="457"/>
      <c r="AXK50" s="271"/>
      <c r="AXL50" s="451"/>
      <c r="AXM50" s="454"/>
      <c r="AXN50" s="451"/>
      <c r="AXO50" s="457"/>
      <c r="AXP50" s="451"/>
      <c r="AXQ50" s="457"/>
      <c r="AXR50" s="457"/>
      <c r="AXS50" s="457"/>
      <c r="AXT50" s="271"/>
      <c r="AXU50" s="271"/>
      <c r="AXV50" s="451"/>
      <c r="AXW50" s="454"/>
      <c r="AXX50" s="451"/>
      <c r="AXY50" s="454"/>
      <c r="AXZ50" s="458"/>
      <c r="AYA50" s="459"/>
      <c r="AYB50" s="460"/>
      <c r="AYC50" s="461"/>
      <c r="AYD50" s="462"/>
      <c r="AYE50" s="458"/>
      <c r="AYF50" s="451"/>
      <c r="AYG50" s="463"/>
      <c r="AYH50" s="451"/>
      <c r="AYI50" s="451"/>
      <c r="AYJ50" s="453"/>
      <c r="AYL50" s="449"/>
      <c r="AYM50" s="449"/>
      <c r="AYN50" s="449"/>
      <c r="AYO50" s="450"/>
      <c r="AYP50" s="451"/>
      <c r="AYQ50" s="451"/>
      <c r="AYR50" s="451"/>
      <c r="AYS50" s="449"/>
      <c r="AYT50" s="452"/>
      <c r="AYU50" s="453"/>
      <c r="AYV50" s="454"/>
      <c r="AYW50" s="449"/>
      <c r="AYX50" s="453"/>
      <c r="AYY50" s="453"/>
      <c r="AYZ50" s="450"/>
      <c r="AZA50" s="454"/>
      <c r="AZB50" s="455"/>
      <c r="AZC50" s="453"/>
      <c r="AZD50" s="456"/>
      <c r="AZE50" s="453"/>
      <c r="AZF50" s="456"/>
      <c r="AZG50" s="454"/>
      <c r="AZH50" s="451"/>
      <c r="AZI50" s="454"/>
      <c r="AZJ50" s="450"/>
      <c r="AZK50" s="456"/>
      <c r="AZL50" s="456"/>
      <c r="AZM50" s="456"/>
      <c r="AZN50" s="456"/>
      <c r="AZO50" s="271"/>
      <c r="AZP50" s="451"/>
      <c r="AZQ50" s="454"/>
      <c r="AZR50" s="451"/>
      <c r="AZS50" s="457"/>
      <c r="AZT50" s="271"/>
      <c r="AZU50" s="451"/>
      <c r="AZV50" s="454"/>
      <c r="AZW50" s="451"/>
      <c r="AZX50" s="457"/>
      <c r="AZY50" s="451"/>
      <c r="AZZ50" s="457"/>
      <c r="BAA50" s="457"/>
      <c r="BAB50" s="457"/>
      <c r="BAC50" s="271"/>
      <c r="BAD50" s="271"/>
      <c r="BAE50" s="451"/>
      <c r="BAF50" s="454"/>
      <c r="BAG50" s="451"/>
      <c r="BAH50" s="454"/>
      <c r="BAI50" s="458"/>
      <c r="BAJ50" s="459"/>
      <c r="BAK50" s="460"/>
      <c r="BAL50" s="461"/>
      <c r="BAM50" s="462"/>
      <c r="BAN50" s="458"/>
      <c r="BAO50" s="451"/>
      <c r="BAP50" s="463"/>
      <c r="BAQ50" s="451"/>
      <c r="BAR50" s="451"/>
      <c r="BAS50" s="453"/>
      <c r="BAU50" s="449"/>
      <c r="BAV50" s="449"/>
      <c r="BAW50" s="449"/>
      <c r="BAX50" s="450"/>
      <c r="BAY50" s="451"/>
      <c r="BAZ50" s="451"/>
      <c r="BBA50" s="451"/>
      <c r="BBB50" s="449"/>
      <c r="BBC50" s="452"/>
      <c r="BBD50" s="453"/>
      <c r="BBE50" s="454"/>
      <c r="BBF50" s="449"/>
      <c r="BBG50" s="453"/>
      <c r="BBH50" s="453"/>
      <c r="BBI50" s="450"/>
      <c r="BBJ50" s="454"/>
      <c r="BBK50" s="455"/>
      <c r="BBL50" s="453"/>
      <c r="BBM50" s="456"/>
      <c r="BBN50" s="453"/>
      <c r="BBO50" s="456"/>
      <c r="BBP50" s="454"/>
      <c r="BBQ50" s="451"/>
      <c r="BBR50" s="454"/>
      <c r="BBS50" s="450"/>
      <c r="BBT50" s="456"/>
      <c r="BBU50" s="456"/>
      <c r="BBV50" s="456"/>
      <c r="BBW50" s="456"/>
      <c r="BBX50" s="271"/>
      <c r="BBY50" s="451"/>
      <c r="BBZ50" s="454"/>
      <c r="BCA50" s="451"/>
      <c r="BCB50" s="457"/>
      <c r="BCC50" s="271"/>
      <c r="BCD50" s="451"/>
      <c r="BCE50" s="454"/>
      <c r="BCF50" s="451"/>
      <c r="BCG50" s="457"/>
      <c r="BCH50" s="451"/>
      <c r="BCI50" s="457"/>
      <c r="BCJ50" s="457"/>
      <c r="BCK50" s="457"/>
      <c r="BCL50" s="271"/>
      <c r="BCM50" s="271"/>
      <c r="BCN50" s="451"/>
      <c r="BCO50" s="454"/>
      <c r="BCP50" s="451"/>
      <c r="BCQ50" s="454"/>
      <c r="BCR50" s="458"/>
      <c r="BCS50" s="459"/>
      <c r="BCT50" s="460"/>
      <c r="BCU50" s="461"/>
      <c r="BCV50" s="462"/>
      <c r="BCW50" s="458"/>
      <c r="BCX50" s="451"/>
      <c r="BCY50" s="463"/>
      <c r="BCZ50" s="451"/>
      <c r="BDA50" s="451"/>
      <c r="BDB50" s="453"/>
      <c r="BDD50" s="449"/>
      <c r="BDE50" s="449"/>
      <c r="BDF50" s="449"/>
      <c r="BDG50" s="450"/>
      <c r="BDH50" s="451"/>
      <c r="BDI50" s="451"/>
      <c r="BDJ50" s="451"/>
      <c r="BDK50" s="449"/>
      <c r="BDL50" s="452"/>
      <c r="BDM50" s="453"/>
      <c r="BDN50" s="454"/>
      <c r="BDO50" s="449"/>
      <c r="BDP50" s="453"/>
      <c r="BDQ50" s="453"/>
      <c r="BDR50" s="450"/>
      <c r="BDS50" s="454"/>
      <c r="BDT50" s="455"/>
      <c r="BDU50" s="453"/>
      <c r="BDV50" s="456"/>
      <c r="BDW50" s="453"/>
      <c r="BDX50" s="456"/>
      <c r="BDY50" s="454"/>
      <c r="BDZ50" s="451"/>
      <c r="BEA50" s="454"/>
      <c r="BEB50" s="450"/>
      <c r="BEC50" s="456"/>
      <c r="BED50" s="456"/>
      <c r="BEE50" s="456"/>
      <c r="BEF50" s="456"/>
      <c r="BEG50" s="271"/>
      <c r="BEH50" s="451"/>
      <c r="BEI50" s="454"/>
      <c r="BEJ50" s="451"/>
      <c r="BEK50" s="457"/>
      <c r="BEL50" s="271"/>
      <c r="BEM50" s="451"/>
      <c r="BEN50" s="454"/>
      <c r="BEO50" s="451"/>
      <c r="BEP50" s="457"/>
      <c r="BEQ50" s="451"/>
      <c r="BER50" s="457"/>
      <c r="BES50" s="457"/>
      <c r="BET50" s="457"/>
      <c r="BEU50" s="271"/>
      <c r="BEV50" s="271"/>
      <c r="BEW50" s="451"/>
      <c r="BEX50" s="454"/>
      <c r="BEY50" s="451"/>
      <c r="BEZ50" s="454"/>
      <c r="BFA50" s="458"/>
      <c r="BFB50" s="459"/>
      <c r="BFC50" s="460"/>
      <c r="BFD50" s="461"/>
      <c r="BFE50" s="462"/>
      <c r="BFF50" s="458"/>
      <c r="BFG50" s="451"/>
      <c r="BFH50" s="463"/>
      <c r="BFI50" s="451"/>
      <c r="BFJ50" s="451"/>
      <c r="BFK50" s="453"/>
      <c r="BFM50" s="449"/>
      <c r="BFN50" s="449"/>
      <c r="BFO50" s="449"/>
      <c r="BFP50" s="450"/>
      <c r="BFQ50" s="451"/>
      <c r="BFR50" s="451"/>
      <c r="BFS50" s="451"/>
      <c r="BFT50" s="449"/>
      <c r="BFU50" s="452"/>
      <c r="BFV50" s="453"/>
      <c r="BFW50" s="454"/>
      <c r="BFX50" s="449"/>
      <c r="BFY50" s="453"/>
      <c r="BFZ50" s="453"/>
      <c r="BGA50" s="450"/>
      <c r="BGB50" s="454"/>
      <c r="BGC50" s="455"/>
      <c r="BGD50" s="453"/>
      <c r="BGE50" s="456"/>
      <c r="BGF50" s="453"/>
      <c r="BGG50" s="456"/>
      <c r="BGH50" s="454"/>
      <c r="BGI50" s="451"/>
      <c r="BGJ50" s="454"/>
      <c r="BGK50" s="450"/>
      <c r="BGL50" s="456"/>
      <c r="BGM50" s="456"/>
      <c r="BGN50" s="456"/>
      <c r="BGO50" s="456"/>
      <c r="BGP50" s="271"/>
      <c r="BGQ50" s="451"/>
      <c r="BGR50" s="454"/>
      <c r="BGS50" s="451"/>
      <c r="BGT50" s="457"/>
      <c r="BGU50" s="271"/>
      <c r="BGV50" s="451"/>
      <c r="BGW50" s="454"/>
      <c r="BGX50" s="451"/>
      <c r="BGY50" s="457"/>
      <c r="BGZ50" s="451"/>
      <c r="BHA50" s="457"/>
      <c r="BHB50" s="457"/>
      <c r="BHC50" s="457"/>
      <c r="BHD50" s="271"/>
      <c r="BHE50" s="271"/>
      <c r="BHF50" s="451"/>
      <c r="BHG50" s="454"/>
      <c r="BHH50" s="451"/>
      <c r="BHI50" s="454"/>
      <c r="BHJ50" s="458"/>
      <c r="BHK50" s="459"/>
      <c r="BHL50" s="460"/>
      <c r="BHM50" s="461"/>
      <c r="BHN50" s="462"/>
      <c r="BHO50" s="458"/>
      <c r="BHP50" s="451"/>
      <c r="BHQ50" s="463"/>
      <c r="BHR50" s="451"/>
      <c r="BHS50" s="451"/>
      <c r="BHT50" s="453"/>
      <c r="BHV50" s="449"/>
      <c r="BHW50" s="449"/>
      <c r="BHX50" s="449"/>
      <c r="BHY50" s="450"/>
      <c r="BHZ50" s="451"/>
      <c r="BIA50" s="451"/>
      <c r="BIB50" s="451"/>
      <c r="BIC50" s="449"/>
      <c r="BID50" s="452"/>
      <c r="BIE50" s="453"/>
      <c r="BIF50" s="454"/>
      <c r="BIG50" s="449"/>
      <c r="BIH50" s="453"/>
      <c r="BII50" s="453"/>
      <c r="BIJ50" s="450"/>
      <c r="BIK50" s="454"/>
      <c r="BIL50" s="455"/>
      <c r="BIM50" s="453"/>
      <c r="BIN50" s="456"/>
      <c r="BIO50" s="453"/>
      <c r="BIP50" s="456"/>
      <c r="BIQ50" s="454"/>
      <c r="BIR50" s="451"/>
      <c r="BIS50" s="454"/>
      <c r="BIT50" s="450"/>
      <c r="BIU50" s="456"/>
      <c r="BIV50" s="456"/>
      <c r="BIW50" s="456"/>
      <c r="BIX50" s="456"/>
      <c r="BIY50" s="271"/>
      <c r="BIZ50" s="451"/>
      <c r="BJA50" s="454"/>
      <c r="BJB50" s="451"/>
      <c r="BJC50" s="457"/>
      <c r="BJD50" s="271"/>
      <c r="BJE50" s="451"/>
      <c r="BJF50" s="454"/>
      <c r="BJG50" s="451"/>
      <c r="BJH50" s="457"/>
      <c r="BJI50" s="451"/>
      <c r="BJJ50" s="457"/>
      <c r="BJK50" s="457"/>
      <c r="BJL50" s="457"/>
      <c r="BJM50" s="271"/>
      <c r="BJN50" s="271"/>
      <c r="BJO50" s="451"/>
      <c r="BJP50" s="454"/>
      <c r="BJQ50" s="451"/>
      <c r="BJR50" s="454"/>
      <c r="BJS50" s="458"/>
      <c r="BJT50" s="459"/>
      <c r="BJU50" s="460"/>
      <c r="BJV50" s="461"/>
      <c r="BJW50" s="462"/>
      <c r="BJX50" s="458"/>
      <c r="BJY50" s="451"/>
      <c r="BJZ50" s="463"/>
      <c r="BKA50" s="451"/>
      <c r="BKB50" s="451"/>
      <c r="BKC50" s="453"/>
      <c r="BKE50" s="449"/>
      <c r="BKF50" s="449"/>
      <c r="BKG50" s="449"/>
      <c r="BKH50" s="450"/>
      <c r="BKI50" s="451"/>
      <c r="BKJ50" s="451"/>
      <c r="BKK50" s="451"/>
      <c r="BKL50" s="449"/>
      <c r="BKM50" s="452"/>
      <c r="BKN50" s="453"/>
      <c r="BKO50" s="454"/>
      <c r="BKP50" s="449"/>
      <c r="BKQ50" s="453"/>
      <c r="BKR50" s="453"/>
      <c r="BKS50" s="450"/>
      <c r="BKT50" s="454"/>
      <c r="BKU50" s="455"/>
      <c r="BKV50" s="453"/>
      <c r="BKW50" s="456"/>
      <c r="BKX50" s="453"/>
      <c r="BKY50" s="456"/>
      <c r="BKZ50" s="454"/>
      <c r="BLA50" s="451"/>
      <c r="BLB50" s="454"/>
      <c r="BLC50" s="450"/>
      <c r="BLD50" s="456"/>
      <c r="BLE50" s="456"/>
      <c r="BLF50" s="456"/>
      <c r="BLG50" s="456"/>
      <c r="BLH50" s="271"/>
      <c r="BLI50" s="451"/>
      <c r="BLJ50" s="454"/>
      <c r="BLK50" s="451"/>
      <c r="BLL50" s="457"/>
      <c r="BLM50" s="271"/>
      <c r="BLN50" s="451"/>
      <c r="BLO50" s="454"/>
      <c r="BLP50" s="451"/>
      <c r="BLQ50" s="457"/>
      <c r="BLR50" s="451"/>
      <c r="BLS50" s="457"/>
      <c r="BLT50" s="457"/>
      <c r="BLU50" s="457"/>
      <c r="BLV50" s="271"/>
      <c r="BLW50" s="271"/>
      <c r="BLX50" s="451"/>
      <c r="BLY50" s="454"/>
      <c r="BLZ50" s="451"/>
      <c r="BMA50" s="454"/>
      <c r="BMB50" s="458"/>
      <c r="BMC50" s="459"/>
      <c r="BMD50" s="460"/>
      <c r="BME50" s="461"/>
      <c r="BMF50" s="462"/>
      <c r="BMG50" s="458"/>
      <c r="BMH50" s="451"/>
      <c r="BMI50" s="463"/>
      <c r="BMJ50" s="451"/>
      <c r="BMK50" s="451"/>
      <c r="BML50" s="453"/>
      <c r="BMN50" s="449"/>
      <c r="BMO50" s="449"/>
      <c r="BMP50" s="449"/>
      <c r="BMQ50" s="450"/>
      <c r="BMR50" s="451"/>
      <c r="BMS50" s="451"/>
      <c r="BMT50" s="451"/>
      <c r="BMU50" s="449"/>
      <c r="BMV50" s="452"/>
      <c r="BMW50" s="453"/>
      <c r="BMX50" s="454"/>
      <c r="BMY50" s="449"/>
      <c r="BMZ50" s="453"/>
      <c r="BNA50" s="453"/>
      <c r="BNB50" s="450"/>
      <c r="BNC50" s="454"/>
      <c r="BND50" s="455"/>
      <c r="BNE50" s="453"/>
      <c r="BNF50" s="456"/>
      <c r="BNG50" s="453"/>
      <c r="BNH50" s="456"/>
      <c r="BNI50" s="454"/>
      <c r="BNJ50" s="451"/>
      <c r="BNK50" s="454"/>
      <c r="BNL50" s="450"/>
      <c r="BNM50" s="456"/>
      <c r="BNN50" s="456"/>
      <c r="BNO50" s="456"/>
      <c r="BNP50" s="456"/>
      <c r="BNQ50" s="271"/>
      <c r="BNR50" s="451"/>
      <c r="BNS50" s="454"/>
      <c r="BNT50" s="451"/>
      <c r="BNU50" s="457"/>
      <c r="BNV50" s="271"/>
      <c r="BNW50" s="451"/>
      <c r="BNX50" s="454"/>
      <c r="BNY50" s="451"/>
      <c r="BNZ50" s="457"/>
      <c r="BOA50" s="451"/>
      <c r="BOB50" s="457"/>
      <c r="BOC50" s="457"/>
      <c r="BOD50" s="457"/>
      <c r="BOE50" s="271"/>
      <c r="BOF50" s="271"/>
      <c r="BOG50" s="451"/>
      <c r="BOH50" s="454"/>
      <c r="BOI50" s="451"/>
      <c r="BOJ50" s="454"/>
      <c r="BOK50" s="458"/>
      <c r="BOL50" s="459"/>
      <c r="BOM50" s="460"/>
      <c r="BON50" s="461"/>
      <c r="BOO50" s="462"/>
      <c r="BOP50" s="458"/>
      <c r="BOQ50" s="451"/>
      <c r="BOR50" s="463"/>
      <c r="BOS50" s="451"/>
      <c r="BOT50" s="451"/>
      <c r="BOU50" s="453"/>
      <c r="BOW50" s="449"/>
      <c r="BOX50" s="449"/>
      <c r="BOY50" s="449"/>
      <c r="BOZ50" s="450"/>
      <c r="BPA50" s="451"/>
      <c r="BPB50" s="451"/>
      <c r="BPC50" s="451"/>
      <c r="BPD50" s="449"/>
      <c r="BPE50" s="452"/>
      <c r="BPF50" s="453"/>
      <c r="BPG50" s="454"/>
      <c r="BPH50" s="449"/>
      <c r="BPI50" s="453"/>
      <c r="BPJ50" s="453"/>
      <c r="BPK50" s="450"/>
      <c r="BPL50" s="454"/>
      <c r="BPM50" s="455"/>
      <c r="BPN50" s="453"/>
      <c r="BPO50" s="456"/>
      <c r="BPP50" s="453"/>
      <c r="BPQ50" s="456"/>
      <c r="BPR50" s="454"/>
      <c r="BPS50" s="451"/>
      <c r="BPT50" s="454"/>
      <c r="BPU50" s="450"/>
      <c r="BPV50" s="456"/>
      <c r="BPW50" s="456"/>
      <c r="BPX50" s="456"/>
      <c r="BPY50" s="456"/>
      <c r="BPZ50" s="271"/>
      <c r="BQA50" s="451"/>
      <c r="BQB50" s="454"/>
      <c r="BQC50" s="451"/>
      <c r="BQD50" s="457"/>
      <c r="BQE50" s="271"/>
      <c r="BQF50" s="451"/>
      <c r="BQG50" s="454"/>
      <c r="BQH50" s="451"/>
      <c r="BQI50" s="457"/>
      <c r="BQJ50" s="451"/>
      <c r="BQK50" s="457"/>
      <c r="BQL50" s="457"/>
      <c r="BQM50" s="457"/>
      <c r="BQN50" s="271"/>
      <c r="BQO50" s="271"/>
      <c r="BQP50" s="451"/>
      <c r="BQQ50" s="454"/>
      <c r="BQR50" s="451"/>
      <c r="BQS50" s="454"/>
      <c r="BQT50" s="458"/>
      <c r="BQU50" s="459"/>
      <c r="BQV50" s="460"/>
      <c r="BQW50" s="461"/>
      <c r="BQX50" s="462"/>
      <c r="BQY50" s="458"/>
      <c r="BQZ50" s="451"/>
      <c r="BRA50" s="463"/>
      <c r="BRB50" s="451"/>
      <c r="BRC50" s="451"/>
      <c r="BRD50" s="453"/>
      <c r="BRF50" s="449"/>
      <c r="BRG50" s="449"/>
      <c r="BRH50" s="449"/>
      <c r="BRI50" s="450"/>
      <c r="BRJ50" s="451"/>
      <c r="BRK50" s="451"/>
      <c r="BRL50" s="451"/>
      <c r="BRM50" s="449"/>
      <c r="BRN50" s="452"/>
      <c r="BRO50" s="453"/>
      <c r="BRP50" s="454"/>
      <c r="BRQ50" s="449"/>
      <c r="BRR50" s="453"/>
      <c r="BRS50" s="453"/>
      <c r="BRT50" s="450"/>
      <c r="BRU50" s="454"/>
      <c r="BRV50" s="455"/>
      <c r="BRW50" s="453"/>
      <c r="BRX50" s="456"/>
      <c r="BRY50" s="453"/>
      <c r="BRZ50" s="456"/>
      <c r="BSA50" s="454"/>
      <c r="BSB50" s="451"/>
      <c r="BSC50" s="454"/>
      <c r="BSD50" s="450"/>
      <c r="BSE50" s="456"/>
      <c r="BSF50" s="456"/>
      <c r="BSG50" s="456"/>
      <c r="BSH50" s="456"/>
      <c r="BSI50" s="271"/>
      <c r="BSJ50" s="451"/>
      <c r="BSK50" s="454"/>
      <c r="BSL50" s="451"/>
      <c r="BSM50" s="457"/>
      <c r="BSN50" s="271"/>
      <c r="BSO50" s="451"/>
      <c r="BSP50" s="454"/>
      <c r="BSQ50" s="451"/>
      <c r="BSR50" s="457"/>
      <c r="BSS50" s="451"/>
      <c r="BST50" s="457"/>
      <c r="BSU50" s="457"/>
      <c r="BSV50" s="457"/>
      <c r="BSW50" s="271"/>
      <c r="BSX50" s="271"/>
      <c r="BSY50" s="451"/>
      <c r="BSZ50" s="454"/>
      <c r="BTA50" s="451"/>
      <c r="BTB50" s="454"/>
      <c r="BTC50" s="458"/>
      <c r="BTD50" s="459"/>
      <c r="BTE50" s="460"/>
      <c r="BTF50" s="461"/>
      <c r="BTG50" s="462"/>
      <c r="BTH50" s="458"/>
      <c r="BTI50" s="451"/>
      <c r="BTJ50" s="463"/>
      <c r="BTK50" s="451"/>
      <c r="BTL50" s="451"/>
      <c r="BTM50" s="453"/>
      <c r="BTO50" s="449"/>
      <c r="BTP50" s="449"/>
      <c r="BTQ50" s="449"/>
      <c r="BTR50" s="450"/>
      <c r="BTS50" s="451"/>
      <c r="BTT50" s="451"/>
      <c r="BTU50" s="451"/>
      <c r="BTV50" s="449"/>
      <c r="BTW50" s="452"/>
      <c r="BTX50" s="453"/>
      <c r="BTY50" s="454"/>
      <c r="BTZ50" s="449"/>
      <c r="BUA50" s="453"/>
      <c r="BUB50" s="453"/>
      <c r="BUC50" s="450"/>
      <c r="BUD50" s="454"/>
      <c r="BUE50" s="455"/>
      <c r="BUF50" s="453"/>
      <c r="BUG50" s="456"/>
      <c r="BUH50" s="453"/>
      <c r="BUI50" s="456"/>
      <c r="BUJ50" s="454"/>
      <c r="BUK50" s="451"/>
      <c r="BUL50" s="454"/>
      <c r="BUM50" s="450"/>
      <c r="BUN50" s="456"/>
      <c r="BUO50" s="456"/>
      <c r="BUP50" s="456"/>
      <c r="BUQ50" s="456"/>
      <c r="BUR50" s="271"/>
      <c r="BUS50" s="451"/>
      <c r="BUT50" s="454"/>
      <c r="BUU50" s="451"/>
      <c r="BUV50" s="457"/>
      <c r="BUW50" s="271"/>
      <c r="BUX50" s="451"/>
      <c r="BUY50" s="454"/>
      <c r="BUZ50" s="451"/>
      <c r="BVA50" s="457"/>
      <c r="BVB50" s="451"/>
      <c r="BVC50" s="457"/>
      <c r="BVD50" s="457"/>
      <c r="BVE50" s="457"/>
      <c r="BVF50" s="271"/>
      <c r="BVG50" s="271"/>
      <c r="BVH50" s="451"/>
      <c r="BVI50" s="454"/>
      <c r="BVJ50" s="451"/>
      <c r="BVK50" s="454"/>
      <c r="BVL50" s="458"/>
      <c r="BVM50" s="459"/>
      <c r="BVN50" s="460"/>
      <c r="BVO50" s="461"/>
      <c r="BVP50" s="462"/>
      <c r="BVQ50" s="458"/>
      <c r="BVR50" s="451"/>
      <c r="BVS50" s="463"/>
      <c r="BVT50" s="451"/>
      <c r="BVU50" s="451"/>
      <c r="BVV50" s="453"/>
      <c r="BVX50" s="449"/>
      <c r="BVY50" s="449"/>
      <c r="BVZ50" s="449"/>
      <c r="BWA50" s="450"/>
      <c r="BWB50" s="451"/>
      <c r="BWC50" s="451"/>
      <c r="BWD50" s="451"/>
      <c r="BWE50" s="449"/>
      <c r="BWF50" s="452"/>
      <c r="BWG50" s="453"/>
      <c r="BWH50" s="454"/>
      <c r="BWI50" s="449"/>
      <c r="BWJ50" s="453"/>
      <c r="BWK50" s="453"/>
      <c r="BWL50" s="450"/>
      <c r="BWM50" s="454"/>
      <c r="BWN50" s="455"/>
      <c r="BWO50" s="453"/>
      <c r="BWP50" s="456"/>
      <c r="BWQ50" s="453"/>
      <c r="BWR50" s="456"/>
      <c r="BWS50" s="454"/>
      <c r="BWT50" s="451"/>
      <c r="BWU50" s="454"/>
      <c r="BWV50" s="450"/>
      <c r="BWW50" s="456"/>
      <c r="BWX50" s="456"/>
      <c r="BWY50" s="456"/>
      <c r="BWZ50" s="456"/>
      <c r="BXA50" s="271"/>
      <c r="BXB50" s="451"/>
      <c r="BXC50" s="454"/>
      <c r="BXD50" s="451"/>
      <c r="BXE50" s="457"/>
      <c r="BXF50" s="271"/>
      <c r="BXG50" s="451"/>
      <c r="BXH50" s="454"/>
      <c r="BXI50" s="451"/>
      <c r="BXJ50" s="457"/>
      <c r="BXK50" s="451"/>
      <c r="BXL50" s="457"/>
      <c r="BXM50" s="457"/>
      <c r="BXN50" s="457"/>
      <c r="BXO50" s="271"/>
      <c r="BXP50" s="271"/>
      <c r="BXQ50" s="451"/>
      <c r="BXR50" s="454"/>
      <c r="BXS50" s="451"/>
      <c r="BXT50" s="454"/>
      <c r="BXU50" s="458"/>
      <c r="BXV50" s="459"/>
      <c r="BXW50" s="460"/>
      <c r="BXX50" s="461"/>
      <c r="BXY50" s="462"/>
      <c r="BXZ50" s="458"/>
      <c r="BYA50" s="451"/>
      <c r="BYB50" s="463"/>
      <c r="BYC50" s="451"/>
      <c r="BYD50" s="451"/>
      <c r="BYE50" s="453"/>
      <c r="BYG50" s="449"/>
      <c r="BYH50" s="449"/>
      <c r="BYI50" s="449"/>
      <c r="BYJ50" s="450"/>
      <c r="BYK50" s="451"/>
      <c r="BYL50" s="451"/>
      <c r="BYM50" s="451"/>
      <c r="BYN50" s="449"/>
      <c r="BYO50" s="452"/>
      <c r="BYP50" s="453"/>
      <c r="BYQ50" s="454"/>
      <c r="BYR50" s="449"/>
      <c r="BYS50" s="453"/>
      <c r="BYT50" s="453"/>
      <c r="BYU50" s="450"/>
      <c r="BYV50" s="454"/>
      <c r="BYW50" s="455"/>
      <c r="BYX50" s="453"/>
      <c r="BYY50" s="456"/>
      <c r="BYZ50" s="453"/>
      <c r="BZA50" s="456"/>
      <c r="BZB50" s="454"/>
      <c r="BZC50" s="451"/>
      <c r="BZD50" s="454"/>
      <c r="BZE50" s="450"/>
      <c r="BZF50" s="456"/>
      <c r="BZG50" s="456"/>
      <c r="BZH50" s="456"/>
      <c r="BZI50" s="456"/>
      <c r="BZJ50" s="271"/>
      <c r="BZK50" s="451"/>
      <c r="BZL50" s="454"/>
      <c r="BZM50" s="451"/>
      <c r="BZN50" s="457"/>
      <c r="BZO50" s="271"/>
      <c r="BZP50" s="451"/>
      <c r="BZQ50" s="454"/>
      <c r="BZR50" s="451"/>
      <c r="BZS50" s="457"/>
      <c r="BZT50" s="451"/>
      <c r="BZU50" s="457"/>
      <c r="BZV50" s="457"/>
      <c r="BZW50" s="457"/>
      <c r="BZX50" s="271"/>
      <c r="BZY50" s="271"/>
      <c r="BZZ50" s="451"/>
      <c r="CAA50" s="454"/>
      <c r="CAB50" s="451"/>
      <c r="CAC50" s="454"/>
      <c r="CAD50" s="458"/>
      <c r="CAE50" s="459"/>
      <c r="CAF50" s="460"/>
      <c r="CAG50" s="461"/>
      <c r="CAH50" s="462"/>
      <c r="CAI50" s="458"/>
      <c r="CAJ50" s="451"/>
      <c r="CAK50" s="463"/>
      <c r="CAL50" s="451"/>
      <c r="CAM50" s="451"/>
      <c r="CAN50" s="453"/>
      <c r="CAP50" s="449"/>
      <c r="CAQ50" s="449"/>
      <c r="CAR50" s="449"/>
      <c r="CAS50" s="450"/>
      <c r="CAT50" s="451"/>
      <c r="CAU50" s="451"/>
      <c r="CAV50" s="451"/>
      <c r="CAW50" s="449"/>
      <c r="CAX50" s="452"/>
      <c r="CAY50" s="453"/>
      <c r="CAZ50" s="454"/>
      <c r="CBA50" s="449"/>
      <c r="CBB50" s="453"/>
      <c r="CBC50" s="453"/>
      <c r="CBD50" s="450"/>
      <c r="CBE50" s="454"/>
      <c r="CBF50" s="455"/>
      <c r="CBG50" s="453"/>
      <c r="CBH50" s="456"/>
      <c r="CBI50" s="453"/>
      <c r="CBJ50" s="456"/>
      <c r="CBK50" s="454"/>
      <c r="CBL50" s="451"/>
      <c r="CBM50" s="454"/>
      <c r="CBN50" s="450"/>
      <c r="CBO50" s="456"/>
      <c r="CBP50" s="456"/>
      <c r="CBQ50" s="456"/>
      <c r="CBR50" s="456"/>
      <c r="CBS50" s="271"/>
      <c r="CBT50" s="451"/>
      <c r="CBU50" s="454"/>
      <c r="CBV50" s="451"/>
      <c r="CBW50" s="457"/>
      <c r="CBX50" s="271"/>
      <c r="CBY50" s="451"/>
      <c r="CBZ50" s="454"/>
      <c r="CCA50" s="451"/>
      <c r="CCB50" s="457"/>
      <c r="CCC50" s="451"/>
      <c r="CCD50" s="457"/>
      <c r="CCE50" s="457"/>
      <c r="CCF50" s="457"/>
      <c r="CCG50" s="271"/>
      <c r="CCH50" s="271"/>
      <c r="CCI50" s="451"/>
      <c r="CCJ50" s="454"/>
      <c r="CCK50" s="451"/>
      <c r="CCL50" s="454"/>
      <c r="CCM50" s="458"/>
      <c r="CCN50" s="459"/>
      <c r="CCO50" s="460"/>
      <c r="CCP50" s="461"/>
      <c r="CCQ50" s="462"/>
      <c r="CCR50" s="458"/>
      <c r="CCS50" s="451"/>
      <c r="CCT50" s="463"/>
      <c r="CCU50" s="451"/>
      <c r="CCV50" s="451"/>
      <c r="CCW50" s="453"/>
      <c r="CCY50" s="449"/>
      <c r="CCZ50" s="449"/>
      <c r="CDA50" s="449"/>
      <c r="CDB50" s="450"/>
      <c r="CDC50" s="451"/>
      <c r="CDD50" s="451"/>
      <c r="CDE50" s="451"/>
      <c r="CDF50" s="449"/>
      <c r="CDG50" s="452"/>
      <c r="CDH50" s="453"/>
      <c r="CDI50" s="454"/>
      <c r="CDJ50" s="449"/>
      <c r="CDK50" s="453"/>
      <c r="CDL50" s="453"/>
      <c r="CDM50" s="450"/>
      <c r="CDN50" s="454"/>
      <c r="CDO50" s="455"/>
      <c r="CDP50" s="453"/>
      <c r="CDQ50" s="456"/>
      <c r="CDR50" s="453"/>
      <c r="CDS50" s="456"/>
      <c r="CDT50" s="454"/>
      <c r="CDU50" s="451"/>
      <c r="CDV50" s="454"/>
      <c r="CDW50" s="450"/>
      <c r="CDX50" s="456"/>
      <c r="CDY50" s="456"/>
      <c r="CDZ50" s="456"/>
      <c r="CEA50" s="456"/>
      <c r="CEB50" s="271"/>
      <c r="CEC50" s="451"/>
      <c r="CED50" s="454"/>
      <c r="CEE50" s="451"/>
      <c r="CEF50" s="457"/>
      <c r="CEG50" s="271"/>
      <c r="CEH50" s="451"/>
      <c r="CEI50" s="454"/>
      <c r="CEJ50" s="451"/>
      <c r="CEK50" s="457"/>
      <c r="CEL50" s="451"/>
      <c r="CEM50" s="457"/>
      <c r="CEN50" s="457"/>
      <c r="CEO50" s="457"/>
      <c r="CEP50" s="271"/>
      <c r="CEQ50" s="271"/>
      <c r="CER50" s="451"/>
      <c r="CES50" s="454"/>
      <c r="CET50" s="451"/>
      <c r="CEU50" s="454"/>
      <c r="CEV50" s="458"/>
      <c r="CEW50" s="459"/>
      <c r="CEX50" s="460"/>
      <c r="CEY50" s="461"/>
      <c r="CEZ50" s="462"/>
      <c r="CFA50" s="458"/>
      <c r="CFB50" s="451"/>
      <c r="CFC50" s="463"/>
      <c r="CFD50" s="451"/>
      <c r="CFE50" s="451"/>
      <c r="CFF50" s="453"/>
      <c r="CFH50" s="449"/>
      <c r="CFI50" s="449"/>
      <c r="CFJ50" s="449"/>
      <c r="CFK50" s="450"/>
      <c r="CFL50" s="451"/>
      <c r="CFM50" s="451"/>
      <c r="CFN50" s="451"/>
      <c r="CFO50" s="449"/>
      <c r="CFP50" s="452"/>
      <c r="CFQ50" s="453"/>
      <c r="CFR50" s="454"/>
      <c r="CFS50" s="449"/>
      <c r="CFT50" s="453"/>
      <c r="CFU50" s="453"/>
      <c r="CFV50" s="450"/>
      <c r="CFW50" s="454"/>
      <c r="CFX50" s="455"/>
      <c r="CFY50" s="453"/>
      <c r="CFZ50" s="456"/>
      <c r="CGA50" s="453"/>
      <c r="CGB50" s="456"/>
      <c r="CGC50" s="454"/>
      <c r="CGD50" s="451"/>
      <c r="CGE50" s="454"/>
      <c r="CGF50" s="450"/>
      <c r="CGG50" s="456"/>
      <c r="CGH50" s="456"/>
      <c r="CGI50" s="456"/>
      <c r="CGJ50" s="456"/>
      <c r="CGK50" s="271"/>
      <c r="CGL50" s="451"/>
      <c r="CGM50" s="454"/>
      <c r="CGN50" s="451"/>
      <c r="CGO50" s="457"/>
      <c r="CGP50" s="271"/>
      <c r="CGQ50" s="451"/>
      <c r="CGR50" s="454"/>
      <c r="CGS50" s="451"/>
      <c r="CGT50" s="457"/>
      <c r="CGU50" s="451"/>
      <c r="CGV50" s="457"/>
      <c r="CGW50" s="457"/>
      <c r="CGX50" s="457"/>
      <c r="CGY50" s="271"/>
      <c r="CGZ50" s="271"/>
      <c r="CHA50" s="451"/>
      <c r="CHB50" s="454"/>
      <c r="CHC50" s="451"/>
      <c r="CHD50" s="454"/>
      <c r="CHE50" s="458"/>
      <c r="CHF50" s="459"/>
      <c r="CHG50" s="460"/>
      <c r="CHH50" s="461"/>
      <c r="CHI50" s="462"/>
      <c r="CHJ50" s="458"/>
      <c r="CHK50" s="451"/>
      <c r="CHL50" s="463"/>
      <c r="CHM50" s="451"/>
      <c r="CHN50" s="451"/>
      <c r="CHO50" s="453"/>
      <c r="CHQ50" s="449"/>
      <c r="CHR50" s="449"/>
      <c r="CHS50" s="449"/>
      <c r="CHT50" s="450"/>
      <c r="CHU50" s="451"/>
      <c r="CHV50" s="451"/>
      <c r="CHW50" s="451"/>
      <c r="CHX50" s="449"/>
      <c r="CHY50" s="452"/>
      <c r="CHZ50" s="453"/>
      <c r="CIA50" s="454"/>
      <c r="CIB50" s="449"/>
      <c r="CIC50" s="453"/>
      <c r="CID50" s="453"/>
      <c r="CIE50" s="450"/>
      <c r="CIF50" s="454"/>
      <c r="CIG50" s="455"/>
      <c r="CIH50" s="453"/>
      <c r="CII50" s="456"/>
      <c r="CIJ50" s="453"/>
      <c r="CIK50" s="456"/>
      <c r="CIL50" s="454"/>
      <c r="CIM50" s="451"/>
      <c r="CIN50" s="454"/>
      <c r="CIO50" s="450"/>
      <c r="CIP50" s="456"/>
      <c r="CIQ50" s="456"/>
      <c r="CIR50" s="456"/>
      <c r="CIS50" s="456"/>
      <c r="CIT50" s="271"/>
      <c r="CIU50" s="451"/>
      <c r="CIV50" s="454"/>
      <c r="CIW50" s="451"/>
      <c r="CIX50" s="457"/>
      <c r="CIY50" s="271"/>
      <c r="CIZ50" s="451"/>
      <c r="CJA50" s="454"/>
      <c r="CJB50" s="451"/>
      <c r="CJC50" s="457"/>
      <c r="CJD50" s="451"/>
      <c r="CJE50" s="457"/>
      <c r="CJF50" s="457"/>
      <c r="CJG50" s="457"/>
      <c r="CJH50" s="271"/>
      <c r="CJI50" s="271"/>
      <c r="CJJ50" s="451"/>
      <c r="CJK50" s="454"/>
      <c r="CJL50" s="451"/>
      <c r="CJM50" s="454"/>
      <c r="CJN50" s="458"/>
      <c r="CJO50" s="459"/>
      <c r="CJP50" s="460"/>
      <c r="CJQ50" s="461"/>
      <c r="CJR50" s="462"/>
      <c r="CJS50" s="458"/>
      <c r="CJT50" s="451"/>
      <c r="CJU50" s="463"/>
      <c r="CJV50" s="451"/>
      <c r="CJW50" s="451"/>
      <c r="CJX50" s="453"/>
      <c r="CJZ50" s="449"/>
      <c r="CKA50" s="449"/>
      <c r="CKB50" s="449"/>
      <c r="CKC50" s="450"/>
      <c r="CKD50" s="451"/>
      <c r="CKE50" s="451"/>
      <c r="CKF50" s="451"/>
      <c r="CKG50" s="449"/>
      <c r="CKH50" s="452"/>
      <c r="CKI50" s="453"/>
      <c r="CKJ50" s="454"/>
      <c r="CKK50" s="449"/>
      <c r="CKL50" s="453"/>
      <c r="CKM50" s="453"/>
      <c r="CKN50" s="450"/>
      <c r="CKO50" s="454"/>
      <c r="CKP50" s="455"/>
      <c r="CKQ50" s="453"/>
      <c r="CKR50" s="456"/>
      <c r="CKS50" s="453"/>
      <c r="CKT50" s="456"/>
      <c r="CKU50" s="454"/>
      <c r="CKV50" s="451"/>
      <c r="CKW50" s="454"/>
      <c r="CKX50" s="450"/>
      <c r="CKY50" s="456"/>
      <c r="CKZ50" s="456"/>
      <c r="CLA50" s="456"/>
      <c r="CLB50" s="456"/>
      <c r="CLC50" s="271"/>
      <c r="CLD50" s="451"/>
      <c r="CLE50" s="454"/>
      <c r="CLF50" s="451"/>
      <c r="CLG50" s="457"/>
      <c r="CLH50" s="271"/>
      <c r="CLI50" s="451"/>
      <c r="CLJ50" s="454"/>
      <c r="CLK50" s="451"/>
      <c r="CLL50" s="457"/>
      <c r="CLM50" s="451"/>
      <c r="CLN50" s="457"/>
      <c r="CLO50" s="457"/>
      <c r="CLP50" s="457"/>
      <c r="CLQ50" s="271"/>
      <c r="CLR50" s="271"/>
      <c r="CLS50" s="451"/>
      <c r="CLT50" s="454"/>
      <c r="CLU50" s="451"/>
      <c r="CLV50" s="454"/>
      <c r="CLW50" s="458"/>
      <c r="CLX50" s="459"/>
      <c r="CLY50" s="460"/>
      <c r="CLZ50" s="461"/>
      <c r="CMA50" s="462"/>
      <c r="CMB50" s="458"/>
      <c r="CMC50" s="451"/>
      <c r="CMD50" s="463"/>
      <c r="CME50" s="451"/>
      <c r="CMF50" s="451"/>
      <c r="CMG50" s="453"/>
      <c r="CMI50" s="449"/>
      <c r="CMJ50" s="449"/>
      <c r="CMK50" s="449"/>
      <c r="CML50" s="450"/>
      <c r="CMM50" s="451"/>
      <c r="CMN50" s="451"/>
      <c r="CMO50" s="451"/>
      <c r="CMP50" s="449"/>
      <c r="CMQ50" s="452"/>
      <c r="CMR50" s="453"/>
      <c r="CMS50" s="454"/>
      <c r="CMT50" s="449"/>
      <c r="CMU50" s="453"/>
      <c r="CMV50" s="453"/>
      <c r="CMW50" s="450"/>
      <c r="CMX50" s="454"/>
      <c r="CMY50" s="455"/>
      <c r="CMZ50" s="453"/>
      <c r="CNA50" s="456"/>
      <c r="CNB50" s="453"/>
      <c r="CNC50" s="456"/>
      <c r="CND50" s="454"/>
      <c r="CNE50" s="451"/>
      <c r="CNF50" s="454"/>
      <c r="CNG50" s="450"/>
      <c r="CNH50" s="456"/>
      <c r="CNI50" s="456"/>
      <c r="CNJ50" s="456"/>
      <c r="CNK50" s="456"/>
      <c r="CNL50" s="271"/>
      <c r="CNM50" s="451"/>
      <c r="CNN50" s="454"/>
      <c r="CNO50" s="451"/>
      <c r="CNP50" s="457"/>
      <c r="CNQ50" s="271"/>
      <c r="CNR50" s="451"/>
      <c r="CNS50" s="454"/>
      <c r="CNT50" s="451"/>
      <c r="CNU50" s="457"/>
      <c r="CNV50" s="451"/>
      <c r="CNW50" s="457"/>
      <c r="CNX50" s="457"/>
      <c r="CNY50" s="457"/>
      <c r="CNZ50" s="271"/>
      <c r="COA50" s="271"/>
      <c r="COB50" s="451"/>
      <c r="COC50" s="454"/>
      <c r="COD50" s="451"/>
      <c r="COE50" s="454"/>
      <c r="COF50" s="458"/>
      <c r="COG50" s="459"/>
      <c r="COH50" s="460"/>
      <c r="COI50" s="461"/>
      <c r="COJ50" s="462"/>
      <c r="COK50" s="458"/>
      <c r="COL50" s="451"/>
      <c r="COM50" s="463"/>
      <c r="CON50" s="451"/>
      <c r="COO50" s="451"/>
      <c r="COP50" s="453"/>
      <c r="COR50" s="449"/>
      <c r="COS50" s="449"/>
      <c r="COT50" s="449"/>
      <c r="COU50" s="450"/>
      <c r="COV50" s="451"/>
      <c r="COW50" s="451"/>
      <c r="COX50" s="451"/>
      <c r="COY50" s="449"/>
      <c r="COZ50" s="452"/>
      <c r="CPA50" s="453"/>
      <c r="CPB50" s="454"/>
      <c r="CPC50" s="449"/>
      <c r="CPD50" s="453"/>
      <c r="CPE50" s="453"/>
      <c r="CPF50" s="450"/>
      <c r="CPG50" s="454"/>
      <c r="CPH50" s="455"/>
      <c r="CPI50" s="453"/>
      <c r="CPJ50" s="456"/>
      <c r="CPK50" s="453"/>
      <c r="CPL50" s="456"/>
      <c r="CPM50" s="454"/>
      <c r="CPN50" s="451"/>
      <c r="CPO50" s="454"/>
      <c r="CPP50" s="450"/>
      <c r="CPQ50" s="456"/>
      <c r="CPR50" s="456"/>
      <c r="CPS50" s="456"/>
      <c r="CPT50" s="456"/>
      <c r="CPU50" s="271"/>
      <c r="CPV50" s="451"/>
      <c r="CPW50" s="454"/>
      <c r="CPX50" s="451"/>
      <c r="CPY50" s="457"/>
      <c r="CPZ50" s="271"/>
      <c r="CQA50" s="451"/>
      <c r="CQB50" s="454"/>
      <c r="CQC50" s="451"/>
      <c r="CQD50" s="457"/>
      <c r="CQE50" s="451"/>
      <c r="CQF50" s="457"/>
      <c r="CQG50" s="457"/>
      <c r="CQH50" s="457"/>
      <c r="CQI50" s="271"/>
      <c r="CQJ50" s="271"/>
      <c r="CQK50" s="451"/>
      <c r="CQL50" s="454"/>
      <c r="CQM50" s="451"/>
      <c r="CQN50" s="454"/>
      <c r="CQO50" s="458"/>
      <c r="CQP50" s="459"/>
      <c r="CQQ50" s="460"/>
      <c r="CQR50" s="461"/>
      <c r="CQS50" s="462"/>
      <c r="CQT50" s="458"/>
      <c r="CQU50" s="451"/>
      <c r="CQV50" s="463"/>
      <c r="CQW50" s="451"/>
      <c r="CQX50" s="451"/>
      <c r="CQY50" s="453"/>
      <c r="CRA50" s="449"/>
      <c r="CRB50" s="449"/>
      <c r="CRC50" s="449"/>
      <c r="CRD50" s="450"/>
      <c r="CRE50" s="451"/>
      <c r="CRF50" s="451"/>
      <c r="CRG50" s="451"/>
      <c r="CRH50" s="449"/>
      <c r="CRI50" s="452"/>
      <c r="CRJ50" s="453"/>
      <c r="CRK50" s="454"/>
      <c r="CRL50" s="449"/>
      <c r="CRM50" s="453"/>
      <c r="CRN50" s="453"/>
      <c r="CRO50" s="450"/>
      <c r="CRP50" s="454"/>
      <c r="CRQ50" s="455"/>
      <c r="CRR50" s="453"/>
      <c r="CRS50" s="456"/>
      <c r="CRT50" s="453"/>
      <c r="CRU50" s="456"/>
      <c r="CRV50" s="454"/>
      <c r="CRW50" s="451"/>
      <c r="CRX50" s="454"/>
      <c r="CRY50" s="450"/>
      <c r="CRZ50" s="456"/>
      <c r="CSA50" s="456"/>
      <c r="CSB50" s="456"/>
      <c r="CSC50" s="456"/>
      <c r="CSD50" s="271"/>
      <c r="CSE50" s="451"/>
      <c r="CSF50" s="454"/>
      <c r="CSG50" s="451"/>
      <c r="CSH50" s="457"/>
      <c r="CSI50" s="271"/>
      <c r="CSJ50" s="451"/>
      <c r="CSK50" s="454"/>
      <c r="CSL50" s="451"/>
      <c r="CSM50" s="457"/>
      <c r="CSN50" s="451"/>
      <c r="CSO50" s="457"/>
      <c r="CSP50" s="457"/>
      <c r="CSQ50" s="457"/>
      <c r="CSR50" s="271"/>
      <c r="CSS50" s="271"/>
      <c r="CST50" s="451"/>
      <c r="CSU50" s="454"/>
      <c r="CSV50" s="451"/>
      <c r="CSW50" s="454"/>
      <c r="CSX50" s="458"/>
      <c r="CSY50" s="459"/>
      <c r="CSZ50" s="460"/>
      <c r="CTA50" s="461"/>
      <c r="CTB50" s="462"/>
      <c r="CTC50" s="458"/>
      <c r="CTD50" s="451"/>
      <c r="CTE50" s="463"/>
      <c r="CTF50" s="451"/>
      <c r="CTG50" s="451"/>
      <c r="CTH50" s="453"/>
      <c r="CTJ50" s="449"/>
      <c r="CTK50" s="449"/>
      <c r="CTL50" s="449"/>
      <c r="CTM50" s="450"/>
      <c r="CTN50" s="451"/>
      <c r="CTO50" s="451"/>
      <c r="CTP50" s="451"/>
      <c r="CTQ50" s="449"/>
      <c r="CTR50" s="452"/>
      <c r="CTS50" s="453"/>
      <c r="CTT50" s="454"/>
      <c r="CTU50" s="449"/>
      <c r="CTV50" s="453"/>
      <c r="CTW50" s="453"/>
      <c r="CTX50" s="450"/>
      <c r="CTY50" s="454"/>
      <c r="CTZ50" s="455"/>
      <c r="CUA50" s="453"/>
      <c r="CUB50" s="456"/>
      <c r="CUC50" s="453"/>
      <c r="CUD50" s="456"/>
      <c r="CUE50" s="454"/>
      <c r="CUF50" s="451"/>
      <c r="CUG50" s="454"/>
      <c r="CUH50" s="450"/>
      <c r="CUI50" s="456"/>
      <c r="CUJ50" s="456"/>
      <c r="CUK50" s="456"/>
      <c r="CUL50" s="456"/>
      <c r="CUM50" s="271"/>
      <c r="CUN50" s="451"/>
      <c r="CUO50" s="454"/>
      <c r="CUP50" s="451"/>
      <c r="CUQ50" s="457"/>
      <c r="CUR50" s="271"/>
      <c r="CUS50" s="451"/>
      <c r="CUT50" s="454"/>
      <c r="CUU50" s="451"/>
      <c r="CUV50" s="457"/>
      <c r="CUW50" s="451"/>
      <c r="CUX50" s="457"/>
      <c r="CUY50" s="457"/>
      <c r="CUZ50" s="457"/>
      <c r="CVA50" s="271"/>
      <c r="CVB50" s="271"/>
      <c r="CVC50" s="451"/>
      <c r="CVD50" s="454"/>
      <c r="CVE50" s="451"/>
      <c r="CVF50" s="454"/>
      <c r="CVG50" s="458"/>
      <c r="CVH50" s="459"/>
      <c r="CVI50" s="460"/>
      <c r="CVJ50" s="461"/>
      <c r="CVK50" s="462"/>
      <c r="CVL50" s="458"/>
      <c r="CVM50" s="451"/>
      <c r="CVN50" s="463"/>
      <c r="CVO50" s="451"/>
      <c r="CVP50" s="451"/>
      <c r="CVQ50" s="453"/>
      <c r="CVS50" s="449"/>
      <c r="CVT50" s="449"/>
      <c r="CVU50" s="449"/>
      <c r="CVV50" s="450"/>
      <c r="CVW50" s="451"/>
      <c r="CVX50" s="451"/>
      <c r="CVY50" s="451"/>
      <c r="CVZ50" s="449"/>
      <c r="CWA50" s="452"/>
      <c r="CWB50" s="453"/>
      <c r="CWC50" s="454"/>
      <c r="CWD50" s="449"/>
      <c r="CWE50" s="453"/>
      <c r="CWF50" s="453"/>
      <c r="CWG50" s="450"/>
      <c r="CWH50" s="454"/>
      <c r="CWI50" s="455"/>
      <c r="CWJ50" s="453"/>
      <c r="CWK50" s="456"/>
      <c r="CWL50" s="453"/>
      <c r="CWM50" s="456"/>
      <c r="CWN50" s="454"/>
      <c r="CWO50" s="451"/>
      <c r="CWP50" s="454"/>
      <c r="CWQ50" s="450"/>
      <c r="CWR50" s="456"/>
      <c r="CWS50" s="456"/>
      <c r="CWT50" s="456"/>
      <c r="CWU50" s="456"/>
      <c r="CWV50" s="271"/>
      <c r="CWW50" s="451"/>
      <c r="CWX50" s="454"/>
      <c r="CWY50" s="451"/>
      <c r="CWZ50" s="457"/>
      <c r="CXA50" s="271"/>
      <c r="CXB50" s="451"/>
      <c r="CXC50" s="454"/>
      <c r="CXD50" s="451"/>
      <c r="CXE50" s="457"/>
      <c r="CXF50" s="451"/>
      <c r="CXG50" s="457"/>
      <c r="CXH50" s="457"/>
      <c r="CXI50" s="457"/>
      <c r="CXJ50" s="271"/>
      <c r="CXK50" s="271"/>
      <c r="CXL50" s="451"/>
      <c r="CXM50" s="454"/>
      <c r="CXN50" s="451"/>
      <c r="CXO50" s="454"/>
      <c r="CXP50" s="458"/>
      <c r="CXQ50" s="459"/>
      <c r="CXR50" s="460"/>
      <c r="CXS50" s="461"/>
      <c r="CXT50" s="462"/>
      <c r="CXU50" s="458"/>
      <c r="CXV50" s="451"/>
      <c r="CXW50" s="463"/>
      <c r="CXX50" s="451"/>
      <c r="CXY50" s="451"/>
      <c r="CXZ50" s="453"/>
      <c r="CYB50" s="449"/>
      <c r="CYC50" s="449"/>
      <c r="CYD50" s="449"/>
      <c r="CYE50" s="450"/>
      <c r="CYF50" s="451"/>
      <c r="CYG50" s="451"/>
      <c r="CYH50" s="451"/>
      <c r="CYI50" s="449"/>
      <c r="CYJ50" s="452"/>
      <c r="CYK50" s="453"/>
      <c r="CYL50" s="454"/>
      <c r="CYM50" s="449"/>
      <c r="CYN50" s="453"/>
      <c r="CYO50" s="453"/>
      <c r="CYP50" s="450"/>
      <c r="CYQ50" s="454"/>
      <c r="CYR50" s="455"/>
      <c r="CYS50" s="453"/>
      <c r="CYT50" s="456"/>
      <c r="CYU50" s="453"/>
      <c r="CYV50" s="456"/>
      <c r="CYW50" s="454"/>
      <c r="CYX50" s="451"/>
      <c r="CYY50" s="454"/>
      <c r="CYZ50" s="450"/>
      <c r="CZA50" s="456"/>
      <c r="CZB50" s="456"/>
      <c r="CZC50" s="456"/>
      <c r="CZD50" s="456"/>
      <c r="CZE50" s="271"/>
      <c r="CZF50" s="451"/>
      <c r="CZG50" s="454"/>
      <c r="CZH50" s="451"/>
      <c r="CZI50" s="457"/>
      <c r="CZJ50" s="271"/>
      <c r="CZK50" s="451"/>
      <c r="CZL50" s="454"/>
      <c r="CZM50" s="451"/>
      <c r="CZN50" s="457"/>
      <c r="CZO50" s="451"/>
      <c r="CZP50" s="457"/>
      <c r="CZQ50" s="457"/>
      <c r="CZR50" s="457"/>
      <c r="CZS50" s="271"/>
      <c r="CZT50" s="271"/>
      <c r="CZU50" s="451"/>
      <c r="CZV50" s="454"/>
      <c r="CZW50" s="451"/>
      <c r="CZX50" s="454"/>
      <c r="CZY50" s="458"/>
      <c r="CZZ50" s="459"/>
      <c r="DAA50" s="460"/>
      <c r="DAB50" s="461"/>
      <c r="DAC50" s="462"/>
      <c r="DAD50" s="458"/>
      <c r="DAE50" s="451"/>
      <c r="DAF50" s="463"/>
      <c r="DAG50" s="451"/>
      <c r="DAH50" s="451"/>
      <c r="DAI50" s="453"/>
      <c r="DAK50" s="449"/>
      <c r="DAL50" s="449"/>
      <c r="DAM50" s="449"/>
      <c r="DAN50" s="450"/>
      <c r="DAO50" s="451"/>
      <c r="DAP50" s="451"/>
      <c r="DAQ50" s="451"/>
      <c r="DAR50" s="449"/>
      <c r="DAS50" s="452"/>
      <c r="DAT50" s="453"/>
      <c r="DAU50" s="454"/>
      <c r="DAV50" s="449"/>
      <c r="DAW50" s="453"/>
      <c r="DAX50" s="453"/>
      <c r="DAY50" s="450"/>
      <c r="DAZ50" s="454"/>
      <c r="DBA50" s="455"/>
      <c r="DBB50" s="453"/>
      <c r="DBC50" s="456"/>
      <c r="DBD50" s="453"/>
      <c r="DBE50" s="456"/>
      <c r="DBF50" s="454"/>
      <c r="DBG50" s="451"/>
      <c r="DBH50" s="454"/>
      <c r="DBI50" s="450"/>
      <c r="DBJ50" s="456"/>
      <c r="DBK50" s="456"/>
      <c r="DBL50" s="456"/>
      <c r="DBM50" s="456"/>
      <c r="DBN50" s="271"/>
      <c r="DBO50" s="451"/>
      <c r="DBP50" s="454"/>
      <c r="DBQ50" s="451"/>
      <c r="DBR50" s="457"/>
      <c r="DBS50" s="271"/>
      <c r="DBT50" s="451"/>
      <c r="DBU50" s="454"/>
      <c r="DBV50" s="451"/>
      <c r="DBW50" s="457"/>
      <c r="DBX50" s="451"/>
      <c r="DBY50" s="457"/>
      <c r="DBZ50" s="457"/>
      <c r="DCA50" s="457"/>
      <c r="DCB50" s="271"/>
      <c r="DCC50" s="271"/>
      <c r="DCD50" s="451"/>
      <c r="DCE50" s="454"/>
      <c r="DCF50" s="451"/>
      <c r="DCG50" s="454"/>
      <c r="DCH50" s="458"/>
      <c r="DCI50" s="459"/>
      <c r="DCJ50" s="460"/>
      <c r="DCK50" s="461"/>
      <c r="DCL50" s="462"/>
      <c r="DCM50" s="458"/>
      <c r="DCN50" s="451"/>
      <c r="DCO50" s="463"/>
      <c r="DCP50" s="451"/>
      <c r="DCQ50" s="451"/>
      <c r="DCR50" s="453"/>
      <c r="DCT50" s="449"/>
      <c r="DCU50" s="449"/>
      <c r="DCV50" s="449"/>
      <c r="DCW50" s="450"/>
      <c r="DCX50" s="451"/>
      <c r="DCY50" s="451"/>
      <c r="DCZ50" s="451"/>
      <c r="DDA50" s="449"/>
      <c r="DDB50" s="452"/>
      <c r="DDC50" s="453"/>
      <c r="DDD50" s="454"/>
      <c r="DDE50" s="449"/>
      <c r="DDF50" s="453"/>
      <c r="DDG50" s="453"/>
      <c r="DDH50" s="450"/>
      <c r="DDI50" s="454"/>
      <c r="DDJ50" s="455"/>
      <c r="DDK50" s="453"/>
      <c r="DDL50" s="456"/>
      <c r="DDM50" s="453"/>
      <c r="DDN50" s="456"/>
      <c r="DDO50" s="454"/>
      <c r="DDP50" s="451"/>
      <c r="DDQ50" s="454"/>
      <c r="DDR50" s="450"/>
      <c r="DDS50" s="456"/>
      <c r="DDT50" s="456"/>
      <c r="DDU50" s="456"/>
      <c r="DDV50" s="456"/>
      <c r="DDW50" s="271"/>
      <c r="DDX50" s="451"/>
      <c r="DDY50" s="454"/>
      <c r="DDZ50" s="451"/>
      <c r="DEA50" s="457"/>
      <c r="DEB50" s="271"/>
      <c r="DEC50" s="451"/>
      <c r="DED50" s="454"/>
      <c r="DEE50" s="451"/>
      <c r="DEF50" s="457"/>
      <c r="DEG50" s="451"/>
      <c r="DEH50" s="457"/>
      <c r="DEI50" s="457"/>
      <c r="DEJ50" s="457"/>
      <c r="DEK50" s="271"/>
      <c r="DEL50" s="271"/>
      <c r="DEM50" s="451"/>
      <c r="DEN50" s="454"/>
      <c r="DEO50" s="451"/>
      <c r="DEP50" s="454"/>
      <c r="DEQ50" s="458"/>
      <c r="DER50" s="459"/>
      <c r="DES50" s="460"/>
      <c r="DET50" s="461"/>
      <c r="DEU50" s="462"/>
      <c r="DEV50" s="458"/>
      <c r="DEW50" s="451"/>
      <c r="DEX50" s="463"/>
      <c r="DEY50" s="451"/>
      <c r="DEZ50" s="451"/>
      <c r="DFA50" s="453"/>
      <c r="DFC50" s="449"/>
      <c r="DFD50" s="449"/>
      <c r="DFE50" s="449"/>
      <c r="DFF50" s="450"/>
      <c r="DFG50" s="451"/>
      <c r="DFH50" s="451"/>
      <c r="DFI50" s="451"/>
      <c r="DFJ50" s="449"/>
      <c r="DFK50" s="452"/>
      <c r="DFL50" s="453"/>
      <c r="DFM50" s="454"/>
      <c r="DFN50" s="449"/>
      <c r="DFO50" s="453"/>
      <c r="DFP50" s="453"/>
      <c r="DFQ50" s="450"/>
      <c r="DFR50" s="454"/>
      <c r="DFS50" s="455"/>
      <c r="DFT50" s="453"/>
      <c r="DFU50" s="456"/>
      <c r="DFV50" s="453"/>
      <c r="DFW50" s="456"/>
      <c r="DFX50" s="454"/>
      <c r="DFY50" s="451"/>
      <c r="DFZ50" s="454"/>
      <c r="DGA50" s="450"/>
      <c r="DGB50" s="456"/>
      <c r="DGC50" s="456"/>
      <c r="DGD50" s="456"/>
      <c r="DGE50" s="456"/>
      <c r="DGF50" s="271"/>
      <c r="DGG50" s="451"/>
      <c r="DGH50" s="454"/>
      <c r="DGI50" s="451"/>
      <c r="DGJ50" s="457"/>
      <c r="DGK50" s="271"/>
      <c r="DGL50" s="451"/>
      <c r="DGM50" s="454"/>
      <c r="DGN50" s="451"/>
      <c r="DGO50" s="457"/>
      <c r="DGP50" s="451"/>
      <c r="DGQ50" s="457"/>
      <c r="DGR50" s="457"/>
      <c r="DGS50" s="457"/>
      <c r="DGT50" s="271"/>
      <c r="DGU50" s="271"/>
      <c r="DGV50" s="451"/>
      <c r="DGW50" s="454"/>
      <c r="DGX50" s="451"/>
      <c r="DGY50" s="454"/>
      <c r="DGZ50" s="458"/>
      <c r="DHA50" s="459"/>
      <c r="DHB50" s="460"/>
      <c r="DHC50" s="461"/>
      <c r="DHD50" s="462"/>
      <c r="DHE50" s="458"/>
      <c r="DHF50" s="451"/>
      <c r="DHG50" s="463"/>
      <c r="DHH50" s="451"/>
      <c r="DHI50" s="451"/>
      <c r="DHJ50" s="453"/>
      <c r="DHL50" s="449"/>
      <c r="DHM50" s="449"/>
      <c r="DHN50" s="449"/>
      <c r="DHO50" s="450"/>
      <c r="DHP50" s="451"/>
      <c r="DHQ50" s="451"/>
      <c r="DHR50" s="451"/>
      <c r="DHS50" s="449"/>
      <c r="DHT50" s="452"/>
      <c r="DHU50" s="453"/>
      <c r="DHV50" s="454"/>
      <c r="DHW50" s="449"/>
      <c r="DHX50" s="453"/>
      <c r="DHY50" s="453"/>
      <c r="DHZ50" s="450"/>
      <c r="DIA50" s="454"/>
      <c r="DIB50" s="455"/>
      <c r="DIC50" s="453"/>
      <c r="DID50" s="456"/>
      <c r="DIE50" s="453"/>
      <c r="DIF50" s="456"/>
      <c r="DIG50" s="454"/>
      <c r="DIH50" s="451"/>
      <c r="DII50" s="454"/>
      <c r="DIJ50" s="450"/>
      <c r="DIK50" s="456"/>
      <c r="DIL50" s="456"/>
      <c r="DIM50" s="456"/>
      <c r="DIN50" s="456"/>
      <c r="DIO50" s="271"/>
      <c r="DIP50" s="451"/>
      <c r="DIQ50" s="454"/>
      <c r="DIR50" s="451"/>
      <c r="DIS50" s="457"/>
      <c r="DIT50" s="271"/>
      <c r="DIU50" s="451"/>
      <c r="DIV50" s="454"/>
      <c r="DIW50" s="451"/>
      <c r="DIX50" s="457"/>
      <c r="DIY50" s="451"/>
      <c r="DIZ50" s="457"/>
      <c r="DJA50" s="457"/>
      <c r="DJB50" s="457"/>
      <c r="DJC50" s="271"/>
      <c r="DJD50" s="271"/>
      <c r="DJE50" s="451"/>
      <c r="DJF50" s="454"/>
      <c r="DJG50" s="451"/>
      <c r="DJH50" s="454"/>
      <c r="DJI50" s="458"/>
      <c r="DJJ50" s="459"/>
      <c r="DJK50" s="460"/>
      <c r="DJL50" s="461"/>
      <c r="DJM50" s="462"/>
      <c r="DJN50" s="458"/>
      <c r="DJO50" s="451"/>
      <c r="DJP50" s="463"/>
      <c r="DJQ50" s="451"/>
      <c r="DJR50" s="451"/>
      <c r="DJS50" s="453"/>
      <c r="DJU50" s="449"/>
      <c r="DJV50" s="449"/>
      <c r="DJW50" s="449"/>
      <c r="DJX50" s="450"/>
      <c r="DJY50" s="451"/>
      <c r="DJZ50" s="451"/>
      <c r="DKA50" s="451"/>
      <c r="DKB50" s="449"/>
      <c r="DKC50" s="452"/>
      <c r="DKD50" s="453"/>
      <c r="DKE50" s="454"/>
      <c r="DKF50" s="449"/>
      <c r="DKG50" s="453"/>
      <c r="DKH50" s="453"/>
      <c r="DKI50" s="450"/>
      <c r="DKJ50" s="454"/>
      <c r="DKK50" s="455"/>
      <c r="DKL50" s="453"/>
      <c r="DKM50" s="456"/>
      <c r="DKN50" s="453"/>
      <c r="DKO50" s="456"/>
      <c r="DKP50" s="454"/>
      <c r="DKQ50" s="451"/>
      <c r="DKR50" s="454"/>
      <c r="DKS50" s="450"/>
      <c r="DKT50" s="456"/>
      <c r="DKU50" s="456"/>
      <c r="DKV50" s="456"/>
      <c r="DKW50" s="456"/>
      <c r="DKX50" s="271"/>
      <c r="DKY50" s="451"/>
      <c r="DKZ50" s="454"/>
      <c r="DLA50" s="451"/>
      <c r="DLB50" s="457"/>
      <c r="DLC50" s="271"/>
      <c r="DLD50" s="451"/>
      <c r="DLE50" s="454"/>
      <c r="DLF50" s="451"/>
      <c r="DLG50" s="457"/>
      <c r="DLH50" s="451"/>
      <c r="DLI50" s="457"/>
      <c r="DLJ50" s="457"/>
      <c r="DLK50" s="457"/>
      <c r="DLL50" s="271"/>
      <c r="DLM50" s="271"/>
      <c r="DLN50" s="451"/>
      <c r="DLO50" s="454"/>
      <c r="DLP50" s="451"/>
      <c r="DLQ50" s="454"/>
      <c r="DLR50" s="458"/>
      <c r="DLS50" s="459"/>
      <c r="DLT50" s="460"/>
      <c r="DLU50" s="461"/>
      <c r="DLV50" s="462"/>
      <c r="DLW50" s="458"/>
      <c r="DLX50" s="451"/>
      <c r="DLY50" s="463"/>
      <c r="DLZ50" s="451"/>
      <c r="DMA50" s="451"/>
      <c r="DMB50" s="453"/>
      <c r="DMD50" s="449"/>
      <c r="DME50" s="449"/>
      <c r="DMF50" s="449"/>
      <c r="DMG50" s="450"/>
      <c r="DMH50" s="451"/>
      <c r="DMI50" s="451"/>
      <c r="DMJ50" s="451"/>
      <c r="DMK50" s="449"/>
      <c r="DML50" s="452"/>
      <c r="DMM50" s="453"/>
      <c r="DMN50" s="454"/>
      <c r="DMO50" s="449"/>
      <c r="DMP50" s="453"/>
      <c r="DMQ50" s="453"/>
      <c r="DMR50" s="450"/>
      <c r="DMS50" s="454"/>
      <c r="DMT50" s="455"/>
      <c r="DMU50" s="453"/>
      <c r="DMV50" s="456"/>
      <c r="DMW50" s="453"/>
      <c r="DMX50" s="456"/>
      <c r="DMY50" s="454"/>
      <c r="DMZ50" s="451"/>
      <c r="DNA50" s="454"/>
      <c r="DNB50" s="450"/>
      <c r="DNC50" s="456"/>
      <c r="DND50" s="456"/>
      <c r="DNE50" s="456"/>
      <c r="DNF50" s="456"/>
      <c r="DNG50" s="271"/>
      <c r="DNH50" s="451"/>
      <c r="DNI50" s="454"/>
      <c r="DNJ50" s="451"/>
      <c r="DNK50" s="457"/>
      <c r="DNL50" s="271"/>
      <c r="DNM50" s="451"/>
      <c r="DNN50" s="454"/>
      <c r="DNO50" s="451"/>
      <c r="DNP50" s="457"/>
      <c r="DNQ50" s="451"/>
      <c r="DNR50" s="457"/>
      <c r="DNS50" s="457"/>
      <c r="DNT50" s="457"/>
      <c r="DNU50" s="271"/>
      <c r="DNV50" s="271"/>
      <c r="DNW50" s="451"/>
      <c r="DNX50" s="454"/>
      <c r="DNY50" s="451"/>
      <c r="DNZ50" s="454"/>
      <c r="DOA50" s="458"/>
      <c r="DOB50" s="459"/>
      <c r="DOC50" s="460"/>
      <c r="DOD50" s="461"/>
      <c r="DOE50" s="462"/>
      <c r="DOF50" s="458"/>
      <c r="DOG50" s="451"/>
      <c r="DOH50" s="463"/>
      <c r="DOI50" s="451"/>
      <c r="DOJ50" s="451"/>
      <c r="DOK50" s="453"/>
      <c r="DOM50" s="449"/>
      <c r="DON50" s="449"/>
      <c r="DOO50" s="449"/>
      <c r="DOP50" s="450"/>
      <c r="DOQ50" s="451"/>
      <c r="DOR50" s="451"/>
      <c r="DOS50" s="451"/>
      <c r="DOT50" s="449"/>
      <c r="DOU50" s="452"/>
      <c r="DOV50" s="453"/>
      <c r="DOW50" s="454"/>
      <c r="DOX50" s="449"/>
      <c r="DOY50" s="453"/>
      <c r="DOZ50" s="453"/>
      <c r="DPA50" s="450"/>
      <c r="DPB50" s="454"/>
      <c r="DPC50" s="455"/>
      <c r="DPD50" s="453"/>
      <c r="DPE50" s="456"/>
      <c r="DPF50" s="453"/>
      <c r="DPG50" s="456"/>
      <c r="DPH50" s="454"/>
      <c r="DPI50" s="451"/>
      <c r="DPJ50" s="454"/>
      <c r="DPK50" s="450"/>
      <c r="DPL50" s="456"/>
      <c r="DPM50" s="456"/>
      <c r="DPN50" s="456"/>
      <c r="DPO50" s="456"/>
      <c r="DPP50" s="271"/>
      <c r="DPQ50" s="451"/>
      <c r="DPR50" s="454"/>
      <c r="DPS50" s="451"/>
      <c r="DPT50" s="457"/>
      <c r="DPU50" s="271"/>
      <c r="DPV50" s="451"/>
      <c r="DPW50" s="454"/>
      <c r="DPX50" s="451"/>
      <c r="DPY50" s="457"/>
      <c r="DPZ50" s="451"/>
      <c r="DQA50" s="457"/>
      <c r="DQB50" s="457"/>
      <c r="DQC50" s="457"/>
      <c r="DQD50" s="271"/>
      <c r="DQE50" s="271"/>
      <c r="DQF50" s="451"/>
      <c r="DQG50" s="454"/>
      <c r="DQH50" s="451"/>
      <c r="DQI50" s="454"/>
      <c r="DQJ50" s="458"/>
      <c r="DQK50" s="459"/>
      <c r="DQL50" s="460"/>
      <c r="DQM50" s="461"/>
      <c r="DQN50" s="462"/>
      <c r="DQO50" s="458"/>
      <c r="DQP50" s="451"/>
      <c r="DQQ50" s="463"/>
      <c r="DQR50" s="451"/>
      <c r="DQS50" s="451"/>
      <c r="DQT50" s="453"/>
      <c r="DQV50" s="449"/>
      <c r="DQW50" s="449"/>
      <c r="DQX50" s="449"/>
      <c r="DQY50" s="450"/>
      <c r="DQZ50" s="451"/>
      <c r="DRA50" s="451"/>
      <c r="DRB50" s="451"/>
      <c r="DRC50" s="449"/>
      <c r="DRD50" s="452"/>
      <c r="DRE50" s="453"/>
      <c r="DRF50" s="454"/>
      <c r="DRG50" s="449"/>
      <c r="DRH50" s="453"/>
      <c r="DRI50" s="453"/>
      <c r="DRJ50" s="450"/>
      <c r="DRK50" s="454"/>
      <c r="DRL50" s="455"/>
      <c r="DRM50" s="453"/>
      <c r="DRN50" s="456"/>
      <c r="DRO50" s="453"/>
      <c r="DRP50" s="456"/>
      <c r="DRQ50" s="454"/>
      <c r="DRR50" s="451"/>
      <c r="DRS50" s="454"/>
      <c r="DRT50" s="450"/>
      <c r="DRU50" s="456"/>
      <c r="DRV50" s="456"/>
      <c r="DRW50" s="456"/>
      <c r="DRX50" s="456"/>
      <c r="DRY50" s="271"/>
      <c r="DRZ50" s="451"/>
      <c r="DSA50" s="454"/>
      <c r="DSB50" s="451"/>
      <c r="DSC50" s="457"/>
      <c r="DSD50" s="271"/>
      <c r="DSE50" s="451"/>
      <c r="DSF50" s="454"/>
      <c r="DSG50" s="451"/>
      <c r="DSH50" s="457"/>
      <c r="DSI50" s="451"/>
      <c r="DSJ50" s="457"/>
      <c r="DSK50" s="457"/>
      <c r="DSL50" s="457"/>
      <c r="DSM50" s="271"/>
      <c r="DSN50" s="271"/>
      <c r="DSO50" s="451"/>
      <c r="DSP50" s="454"/>
      <c r="DSQ50" s="451"/>
      <c r="DSR50" s="454"/>
      <c r="DSS50" s="458"/>
      <c r="DST50" s="459"/>
      <c r="DSU50" s="460"/>
      <c r="DSV50" s="461"/>
      <c r="DSW50" s="462"/>
      <c r="DSX50" s="458"/>
      <c r="DSY50" s="451"/>
      <c r="DSZ50" s="463"/>
      <c r="DTA50" s="451"/>
      <c r="DTB50" s="451"/>
      <c r="DTC50" s="453"/>
      <c r="DTE50" s="449"/>
      <c r="DTF50" s="449"/>
      <c r="DTG50" s="449"/>
      <c r="DTH50" s="450"/>
      <c r="DTI50" s="451"/>
      <c r="DTJ50" s="451"/>
      <c r="DTK50" s="451"/>
      <c r="DTL50" s="449"/>
      <c r="DTM50" s="452"/>
      <c r="DTN50" s="453"/>
      <c r="DTO50" s="454"/>
      <c r="DTP50" s="449"/>
      <c r="DTQ50" s="453"/>
      <c r="DTR50" s="453"/>
      <c r="DTS50" s="450"/>
      <c r="DTT50" s="454"/>
      <c r="DTU50" s="455"/>
      <c r="DTV50" s="453"/>
      <c r="DTW50" s="456"/>
      <c r="DTX50" s="453"/>
      <c r="DTY50" s="456"/>
      <c r="DTZ50" s="454"/>
      <c r="DUA50" s="451"/>
      <c r="DUB50" s="454"/>
      <c r="DUC50" s="450"/>
      <c r="DUD50" s="456"/>
      <c r="DUE50" s="456"/>
      <c r="DUF50" s="456"/>
      <c r="DUG50" s="456"/>
      <c r="DUH50" s="271"/>
      <c r="DUI50" s="451"/>
      <c r="DUJ50" s="454"/>
      <c r="DUK50" s="451"/>
      <c r="DUL50" s="457"/>
      <c r="DUM50" s="271"/>
      <c r="DUN50" s="451"/>
      <c r="DUO50" s="454"/>
      <c r="DUP50" s="451"/>
      <c r="DUQ50" s="457"/>
      <c r="DUR50" s="451"/>
      <c r="DUS50" s="457"/>
      <c r="DUT50" s="457"/>
      <c r="DUU50" s="457"/>
      <c r="DUV50" s="271"/>
      <c r="DUW50" s="271"/>
      <c r="DUX50" s="451"/>
      <c r="DUY50" s="454"/>
      <c r="DUZ50" s="451"/>
      <c r="DVA50" s="454"/>
      <c r="DVB50" s="458"/>
      <c r="DVC50" s="459"/>
      <c r="DVD50" s="460"/>
      <c r="DVE50" s="461"/>
      <c r="DVF50" s="462"/>
      <c r="DVG50" s="458"/>
      <c r="DVH50" s="451"/>
      <c r="DVI50" s="463"/>
      <c r="DVJ50" s="451"/>
      <c r="DVK50" s="451"/>
      <c r="DVL50" s="453"/>
      <c r="DVN50" s="449"/>
      <c r="DVO50" s="449"/>
      <c r="DVP50" s="449"/>
      <c r="DVQ50" s="450"/>
      <c r="DVR50" s="451"/>
      <c r="DVS50" s="451"/>
      <c r="DVT50" s="451"/>
      <c r="DVU50" s="449"/>
      <c r="DVV50" s="452"/>
      <c r="DVW50" s="453"/>
      <c r="DVX50" s="454"/>
      <c r="DVY50" s="449"/>
      <c r="DVZ50" s="453"/>
      <c r="DWA50" s="453"/>
      <c r="DWB50" s="450"/>
      <c r="DWC50" s="454"/>
      <c r="DWD50" s="455"/>
      <c r="DWE50" s="453"/>
      <c r="DWF50" s="456"/>
      <c r="DWG50" s="453"/>
      <c r="DWH50" s="456"/>
      <c r="DWI50" s="454"/>
      <c r="DWJ50" s="451"/>
      <c r="DWK50" s="454"/>
      <c r="DWL50" s="450"/>
      <c r="DWM50" s="456"/>
      <c r="DWN50" s="456"/>
      <c r="DWO50" s="456"/>
      <c r="DWP50" s="456"/>
      <c r="DWQ50" s="271"/>
      <c r="DWR50" s="451"/>
      <c r="DWS50" s="454"/>
      <c r="DWT50" s="451"/>
      <c r="DWU50" s="457"/>
      <c r="DWV50" s="271"/>
      <c r="DWW50" s="451"/>
      <c r="DWX50" s="454"/>
      <c r="DWY50" s="451"/>
      <c r="DWZ50" s="457"/>
      <c r="DXA50" s="451"/>
      <c r="DXB50" s="457"/>
      <c r="DXC50" s="457"/>
      <c r="DXD50" s="457"/>
      <c r="DXE50" s="271"/>
      <c r="DXF50" s="271"/>
      <c r="DXG50" s="451"/>
      <c r="DXH50" s="454"/>
      <c r="DXI50" s="451"/>
      <c r="DXJ50" s="454"/>
      <c r="DXK50" s="458"/>
      <c r="DXL50" s="459"/>
      <c r="DXM50" s="460"/>
      <c r="DXN50" s="461"/>
      <c r="DXO50" s="462"/>
      <c r="DXP50" s="458"/>
      <c r="DXQ50" s="451"/>
      <c r="DXR50" s="463"/>
      <c r="DXS50" s="451"/>
      <c r="DXT50" s="451"/>
      <c r="DXU50" s="453"/>
      <c r="DXW50" s="449"/>
      <c r="DXX50" s="449"/>
      <c r="DXY50" s="449"/>
      <c r="DXZ50" s="450"/>
      <c r="DYA50" s="451"/>
      <c r="DYB50" s="451"/>
      <c r="DYC50" s="451"/>
      <c r="DYD50" s="449"/>
      <c r="DYE50" s="452"/>
      <c r="DYF50" s="453"/>
      <c r="DYG50" s="454"/>
      <c r="DYH50" s="449"/>
      <c r="DYI50" s="453"/>
      <c r="DYJ50" s="453"/>
      <c r="DYK50" s="450"/>
      <c r="DYL50" s="454"/>
      <c r="DYM50" s="455"/>
      <c r="DYN50" s="453"/>
      <c r="DYO50" s="456"/>
      <c r="DYP50" s="453"/>
      <c r="DYQ50" s="456"/>
      <c r="DYR50" s="454"/>
      <c r="DYS50" s="451"/>
      <c r="DYT50" s="454"/>
      <c r="DYU50" s="450"/>
      <c r="DYV50" s="456"/>
      <c r="DYW50" s="456"/>
      <c r="DYX50" s="456"/>
      <c r="DYY50" s="456"/>
      <c r="DYZ50" s="271"/>
      <c r="DZA50" s="451"/>
      <c r="DZB50" s="454"/>
      <c r="DZC50" s="451"/>
      <c r="DZD50" s="457"/>
      <c r="DZE50" s="271"/>
      <c r="DZF50" s="451"/>
      <c r="DZG50" s="454"/>
      <c r="DZH50" s="451"/>
      <c r="DZI50" s="457"/>
      <c r="DZJ50" s="451"/>
      <c r="DZK50" s="457"/>
      <c r="DZL50" s="457"/>
      <c r="DZM50" s="457"/>
      <c r="DZN50" s="271"/>
      <c r="DZO50" s="271"/>
      <c r="DZP50" s="451"/>
      <c r="DZQ50" s="454"/>
      <c r="DZR50" s="451"/>
      <c r="DZS50" s="454"/>
      <c r="DZT50" s="458"/>
      <c r="DZU50" s="459"/>
      <c r="DZV50" s="460"/>
      <c r="DZW50" s="461"/>
      <c r="DZX50" s="462"/>
      <c r="DZY50" s="458"/>
      <c r="DZZ50" s="451"/>
      <c r="EAA50" s="463"/>
      <c r="EAB50" s="451"/>
      <c r="EAC50" s="451"/>
      <c r="EAD50" s="453"/>
      <c r="EAF50" s="449"/>
      <c r="EAG50" s="449"/>
      <c r="EAH50" s="449"/>
      <c r="EAI50" s="450"/>
      <c r="EAJ50" s="451"/>
      <c r="EAK50" s="451"/>
      <c r="EAL50" s="451"/>
      <c r="EAM50" s="449"/>
      <c r="EAN50" s="452"/>
      <c r="EAO50" s="453"/>
      <c r="EAP50" s="454"/>
      <c r="EAQ50" s="449"/>
      <c r="EAR50" s="453"/>
      <c r="EAS50" s="453"/>
      <c r="EAT50" s="450"/>
      <c r="EAU50" s="454"/>
      <c r="EAV50" s="455"/>
      <c r="EAW50" s="453"/>
      <c r="EAX50" s="456"/>
      <c r="EAY50" s="453"/>
      <c r="EAZ50" s="456"/>
      <c r="EBA50" s="454"/>
      <c r="EBB50" s="451"/>
      <c r="EBC50" s="454"/>
      <c r="EBD50" s="450"/>
      <c r="EBE50" s="456"/>
      <c r="EBF50" s="456"/>
      <c r="EBG50" s="456"/>
      <c r="EBH50" s="456"/>
      <c r="EBI50" s="271"/>
      <c r="EBJ50" s="451"/>
      <c r="EBK50" s="454"/>
      <c r="EBL50" s="451"/>
      <c r="EBM50" s="457"/>
      <c r="EBN50" s="271"/>
      <c r="EBO50" s="451"/>
      <c r="EBP50" s="454"/>
      <c r="EBQ50" s="451"/>
      <c r="EBR50" s="457"/>
      <c r="EBS50" s="451"/>
      <c r="EBT50" s="457"/>
      <c r="EBU50" s="457"/>
      <c r="EBV50" s="457"/>
      <c r="EBW50" s="271"/>
      <c r="EBX50" s="271"/>
      <c r="EBY50" s="451"/>
      <c r="EBZ50" s="454"/>
      <c r="ECA50" s="451"/>
      <c r="ECB50" s="454"/>
      <c r="ECC50" s="458"/>
      <c r="ECD50" s="459"/>
      <c r="ECE50" s="460"/>
      <c r="ECF50" s="461"/>
      <c r="ECG50" s="462"/>
      <c r="ECH50" s="458"/>
      <c r="ECI50" s="451"/>
      <c r="ECJ50" s="463"/>
      <c r="ECK50" s="451"/>
      <c r="ECL50" s="451"/>
      <c r="ECM50" s="453"/>
      <c r="ECO50" s="449"/>
      <c r="ECP50" s="449"/>
      <c r="ECQ50" s="449"/>
      <c r="ECR50" s="450"/>
      <c r="ECS50" s="451"/>
      <c r="ECT50" s="451"/>
      <c r="ECU50" s="451"/>
      <c r="ECV50" s="449"/>
      <c r="ECW50" s="452"/>
      <c r="ECX50" s="453"/>
      <c r="ECY50" s="454"/>
      <c r="ECZ50" s="449"/>
      <c r="EDA50" s="453"/>
      <c r="EDB50" s="453"/>
      <c r="EDC50" s="450"/>
      <c r="EDD50" s="454"/>
      <c r="EDE50" s="455"/>
      <c r="EDF50" s="453"/>
      <c r="EDG50" s="456"/>
      <c r="EDH50" s="453"/>
      <c r="EDI50" s="456"/>
      <c r="EDJ50" s="454"/>
      <c r="EDK50" s="451"/>
      <c r="EDL50" s="454"/>
      <c r="EDM50" s="450"/>
      <c r="EDN50" s="456"/>
      <c r="EDO50" s="456"/>
      <c r="EDP50" s="456"/>
      <c r="EDQ50" s="456"/>
      <c r="EDR50" s="271"/>
      <c r="EDS50" s="451"/>
      <c r="EDT50" s="454"/>
      <c r="EDU50" s="451"/>
      <c r="EDV50" s="457"/>
      <c r="EDW50" s="271"/>
      <c r="EDX50" s="451"/>
      <c r="EDY50" s="454"/>
      <c r="EDZ50" s="451"/>
      <c r="EEA50" s="457"/>
      <c r="EEB50" s="451"/>
      <c r="EEC50" s="457"/>
      <c r="EED50" s="457"/>
      <c r="EEE50" s="457"/>
      <c r="EEF50" s="271"/>
      <c r="EEG50" s="271"/>
      <c r="EEH50" s="451"/>
      <c r="EEI50" s="454"/>
      <c r="EEJ50" s="451"/>
      <c r="EEK50" s="454"/>
      <c r="EEL50" s="458"/>
      <c r="EEM50" s="459"/>
      <c r="EEN50" s="460"/>
      <c r="EEO50" s="461"/>
      <c r="EEP50" s="462"/>
      <c r="EEQ50" s="458"/>
      <c r="EER50" s="451"/>
      <c r="EES50" s="463"/>
      <c r="EET50" s="451"/>
      <c r="EEU50" s="451"/>
      <c r="EEV50" s="453"/>
      <c r="EEX50" s="449"/>
      <c r="EEY50" s="449"/>
      <c r="EEZ50" s="449"/>
      <c r="EFA50" s="450"/>
      <c r="EFB50" s="451"/>
      <c r="EFC50" s="451"/>
      <c r="EFD50" s="451"/>
      <c r="EFE50" s="449"/>
      <c r="EFF50" s="452"/>
      <c r="EFG50" s="453"/>
      <c r="EFH50" s="454"/>
      <c r="EFI50" s="449"/>
      <c r="EFJ50" s="453"/>
      <c r="EFK50" s="453"/>
      <c r="EFL50" s="450"/>
      <c r="EFM50" s="454"/>
      <c r="EFN50" s="455"/>
      <c r="EFO50" s="453"/>
      <c r="EFP50" s="456"/>
      <c r="EFQ50" s="453"/>
      <c r="EFR50" s="456"/>
      <c r="EFS50" s="454"/>
      <c r="EFT50" s="451"/>
      <c r="EFU50" s="454"/>
      <c r="EFV50" s="450"/>
      <c r="EFW50" s="456"/>
      <c r="EFX50" s="456"/>
      <c r="EFY50" s="456"/>
      <c r="EFZ50" s="456"/>
      <c r="EGA50" s="271"/>
      <c r="EGB50" s="451"/>
      <c r="EGC50" s="454"/>
      <c r="EGD50" s="451"/>
      <c r="EGE50" s="457"/>
      <c r="EGF50" s="271"/>
      <c r="EGG50" s="451"/>
      <c r="EGH50" s="454"/>
      <c r="EGI50" s="451"/>
      <c r="EGJ50" s="457"/>
      <c r="EGK50" s="451"/>
      <c r="EGL50" s="457"/>
      <c r="EGM50" s="457"/>
      <c r="EGN50" s="457"/>
      <c r="EGO50" s="271"/>
      <c r="EGP50" s="271"/>
      <c r="EGQ50" s="451"/>
      <c r="EGR50" s="454"/>
      <c r="EGS50" s="451"/>
      <c r="EGT50" s="454"/>
      <c r="EGU50" s="458"/>
      <c r="EGV50" s="459"/>
      <c r="EGW50" s="460"/>
      <c r="EGX50" s="461"/>
      <c r="EGY50" s="462"/>
      <c r="EGZ50" s="458"/>
      <c r="EHA50" s="451"/>
      <c r="EHB50" s="463"/>
      <c r="EHC50" s="451"/>
      <c r="EHD50" s="451"/>
      <c r="EHE50" s="453"/>
      <c r="EHG50" s="449"/>
      <c r="EHH50" s="449"/>
      <c r="EHI50" s="449"/>
      <c r="EHJ50" s="450"/>
      <c r="EHK50" s="451"/>
      <c r="EHL50" s="451"/>
      <c r="EHM50" s="451"/>
      <c r="EHN50" s="449"/>
      <c r="EHO50" s="452"/>
      <c r="EHP50" s="453"/>
      <c r="EHQ50" s="454"/>
      <c r="EHR50" s="449"/>
      <c r="EHS50" s="453"/>
      <c r="EHT50" s="453"/>
      <c r="EHU50" s="450"/>
      <c r="EHV50" s="454"/>
      <c r="EHW50" s="455"/>
      <c r="EHX50" s="453"/>
      <c r="EHY50" s="456"/>
      <c r="EHZ50" s="453"/>
      <c r="EIA50" s="456"/>
      <c r="EIB50" s="454"/>
      <c r="EIC50" s="451"/>
      <c r="EID50" s="454"/>
      <c r="EIE50" s="450"/>
      <c r="EIF50" s="456"/>
      <c r="EIG50" s="456"/>
      <c r="EIH50" s="456"/>
      <c r="EII50" s="456"/>
      <c r="EIJ50" s="271"/>
      <c r="EIK50" s="451"/>
      <c r="EIL50" s="454"/>
      <c r="EIM50" s="451"/>
      <c r="EIN50" s="457"/>
      <c r="EIO50" s="271"/>
      <c r="EIP50" s="451"/>
      <c r="EIQ50" s="454"/>
      <c r="EIR50" s="451"/>
      <c r="EIS50" s="457"/>
      <c r="EIT50" s="451"/>
      <c r="EIU50" s="457"/>
      <c r="EIV50" s="457"/>
      <c r="EIW50" s="457"/>
      <c r="EIX50" s="271"/>
      <c r="EIY50" s="271"/>
      <c r="EIZ50" s="451"/>
      <c r="EJA50" s="454"/>
      <c r="EJB50" s="451"/>
      <c r="EJC50" s="454"/>
      <c r="EJD50" s="458"/>
      <c r="EJE50" s="459"/>
      <c r="EJF50" s="460"/>
      <c r="EJG50" s="461"/>
      <c r="EJH50" s="462"/>
      <c r="EJI50" s="458"/>
      <c r="EJJ50" s="451"/>
      <c r="EJK50" s="463"/>
      <c r="EJL50" s="451"/>
      <c r="EJM50" s="451"/>
      <c r="EJN50" s="453"/>
      <c r="EJP50" s="449"/>
      <c r="EJQ50" s="449"/>
      <c r="EJR50" s="449"/>
      <c r="EJS50" s="450"/>
      <c r="EJT50" s="451"/>
      <c r="EJU50" s="451"/>
      <c r="EJV50" s="451"/>
      <c r="EJW50" s="449"/>
      <c r="EJX50" s="452"/>
      <c r="EJY50" s="453"/>
      <c r="EJZ50" s="454"/>
      <c r="EKA50" s="449"/>
      <c r="EKB50" s="453"/>
      <c r="EKC50" s="453"/>
      <c r="EKD50" s="450"/>
      <c r="EKE50" s="454"/>
      <c r="EKF50" s="455"/>
      <c r="EKG50" s="453"/>
      <c r="EKH50" s="456"/>
      <c r="EKI50" s="453"/>
      <c r="EKJ50" s="456"/>
      <c r="EKK50" s="454"/>
      <c r="EKL50" s="451"/>
      <c r="EKM50" s="454"/>
      <c r="EKN50" s="450"/>
      <c r="EKO50" s="456"/>
      <c r="EKP50" s="456"/>
      <c r="EKQ50" s="456"/>
      <c r="EKR50" s="456"/>
      <c r="EKS50" s="271"/>
      <c r="EKT50" s="451"/>
      <c r="EKU50" s="454"/>
      <c r="EKV50" s="451"/>
      <c r="EKW50" s="457"/>
      <c r="EKX50" s="271"/>
      <c r="EKY50" s="451"/>
      <c r="EKZ50" s="454"/>
      <c r="ELA50" s="451"/>
      <c r="ELB50" s="457"/>
      <c r="ELC50" s="451"/>
      <c r="ELD50" s="457"/>
      <c r="ELE50" s="457"/>
      <c r="ELF50" s="457"/>
      <c r="ELG50" s="271"/>
      <c r="ELH50" s="271"/>
      <c r="ELI50" s="451"/>
      <c r="ELJ50" s="454"/>
      <c r="ELK50" s="451"/>
      <c r="ELL50" s="454"/>
      <c r="ELM50" s="458"/>
      <c r="ELN50" s="459"/>
      <c r="ELO50" s="460"/>
      <c r="ELP50" s="461"/>
      <c r="ELQ50" s="462"/>
      <c r="ELR50" s="458"/>
      <c r="ELS50" s="451"/>
      <c r="ELT50" s="463"/>
      <c r="ELU50" s="451"/>
      <c r="ELV50" s="451"/>
      <c r="ELW50" s="453"/>
      <c r="ELY50" s="449"/>
      <c r="ELZ50" s="449"/>
      <c r="EMA50" s="449"/>
      <c r="EMB50" s="450"/>
      <c r="EMC50" s="451"/>
      <c r="EMD50" s="451"/>
      <c r="EME50" s="451"/>
      <c r="EMF50" s="449"/>
      <c r="EMG50" s="452"/>
      <c r="EMH50" s="453"/>
      <c r="EMI50" s="454"/>
      <c r="EMJ50" s="449"/>
      <c r="EMK50" s="453"/>
      <c r="EML50" s="453"/>
      <c r="EMM50" s="450"/>
      <c r="EMN50" s="454"/>
      <c r="EMO50" s="455"/>
      <c r="EMP50" s="453"/>
      <c r="EMQ50" s="456"/>
      <c r="EMR50" s="453"/>
      <c r="EMS50" s="456"/>
      <c r="EMT50" s="454"/>
      <c r="EMU50" s="451"/>
      <c r="EMV50" s="454"/>
      <c r="EMW50" s="450"/>
      <c r="EMX50" s="456"/>
      <c r="EMY50" s="456"/>
      <c r="EMZ50" s="456"/>
      <c r="ENA50" s="456"/>
      <c r="ENB50" s="271"/>
      <c r="ENC50" s="451"/>
      <c r="END50" s="454"/>
      <c r="ENE50" s="451"/>
      <c r="ENF50" s="457"/>
      <c r="ENG50" s="271"/>
      <c r="ENH50" s="451"/>
      <c r="ENI50" s="454"/>
      <c r="ENJ50" s="451"/>
      <c r="ENK50" s="457"/>
      <c r="ENL50" s="451"/>
      <c r="ENM50" s="457"/>
      <c r="ENN50" s="457"/>
      <c r="ENO50" s="457"/>
      <c r="ENP50" s="271"/>
      <c r="ENQ50" s="271"/>
      <c r="ENR50" s="451"/>
      <c r="ENS50" s="454"/>
      <c r="ENT50" s="451"/>
      <c r="ENU50" s="454"/>
      <c r="ENV50" s="458"/>
      <c r="ENW50" s="459"/>
      <c r="ENX50" s="460"/>
      <c r="ENY50" s="461"/>
      <c r="ENZ50" s="462"/>
      <c r="EOA50" s="458"/>
      <c r="EOB50" s="451"/>
      <c r="EOC50" s="463"/>
      <c r="EOD50" s="451"/>
      <c r="EOE50" s="451"/>
      <c r="EOF50" s="453"/>
      <c r="EOH50" s="449"/>
      <c r="EOI50" s="449"/>
      <c r="EOJ50" s="449"/>
      <c r="EOK50" s="450"/>
      <c r="EOL50" s="451"/>
      <c r="EOM50" s="451"/>
      <c r="EON50" s="451"/>
      <c r="EOO50" s="449"/>
      <c r="EOP50" s="452"/>
      <c r="EOQ50" s="453"/>
      <c r="EOR50" s="454"/>
      <c r="EOS50" s="449"/>
      <c r="EOT50" s="453"/>
      <c r="EOU50" s="453"/>
      <c r="EOV50" s="450"/>
      <c r="EOW50" s="454"/>
      <c r="EOX50" s="455"/>
      <c r="EOY50" s="453"/>
      <c r="EOZ50" s="456"/>
      <c r="EPA50" s="453"/>
      <c r="EPB50" s="456"/>
      <c r="EPC50" s="454"/>
      <c r="EPD50" s="451"/>
      <c r="EPE50" s="454"/>
      <c r="EPF50" s="450"/>
      <c r="EPG50" s="456"/>
      <c r="EPH50" s="456"/>
      <c r="EPI50" s="456"/>
      <c r="EPJ50" s="456"/>
      <c r="EPK50" s="271"/>
      <c r="EPL50" s="451"/>
      <c r="EPM50" s="454"/>
      <c r="EPN50" s="451"/>
      <c r="EPO50" s="457"/>
      <c r="EPP50" s="271"/>
      <c r="EPQ50" s="451"/>
      <c r="EPR50" s="454"/>
      <c r="EPS50" s="451"/>
      <c r="EPT50" s="457"/>
      <c r="EPU50" s="451"/>
      <c r="EPV50" s="457"/>
      <c r="EPW50" s="457"/>
      <c r="EPX50" s="457"/>
      <c r="EPY50" s="271"/>
      <c r="EPZ50" s="271"/>
      <c r="EQA50" s="451"/>
      <c r="EQB50" s="454"/>
      <c r="EQC50" s="451"/>
      <c r="EQD50" s="454"/>
      <c r="EQE50" s="458"/>
      <c r="EQF50" s="459"/>
      <c r="EQG50" s="460"/>
      <c r="EQH50" s="461"/>
      <c r="EQI50" s="462"/>
      <c r="EQJ50" s="458"/>
      <c r="EQK50" s="451"/>
      <c r="EQL50" s="463"/>
      <c r="EQM50" s="451"/>
      <c r="EQN50" s="451"/>
      <c r="EQO50" s="453"/>
      <c r="EQQ50" s="449"/>
      <c r="EQR50" s="449"/>
      <c r="EQS50" s="449"/>
      <c r="EQT50" s="450"/>
      <c r="EQU50" s="451"/>
      <c r="EQV50" s="451"/>
      <c r="EQW50" s="451"/>
      <c r="EQX50" s="449"/>
      <c r="EQY50" s="452"/>
      <c r="EQZ50" s="453"/>
      <c r="ERA50" s="454"/>
      <c r="ERB50" s="449"/>
      <c r="ERC50" s="453"/>
      <c r="ERD50" s="453"/>
      <c r="ERE50" s="450"/>
      <c r="ERF50" s="454"/>
      <c r="ERG50" s="455"/>
      <c r="ERH50" s="453"/>
      <c r="ERI50" s="456"/>
      <c r="ERJ50" s="453"/>
      <c r="ERK50" s="456"/>
      <c r="ERL50" s="454"/>
      <c r="ERM50" s="451"/>
      <c r="ERN50" s="454"/>
      <c r="ERO50" s="450"/>
      <c r="ERP50" s="456"/>
      <c r="ERQ50" s="456"/>
      <c r="ERR50" s="456"/>
      <c r="ERS50" s="456"/>
      <c r="ERT50" s="271"/>
      <c r="ERU50" s="451"/>
      <c r="ERV50" s="454"/>
      <c r="ERW50" s="451"/>
      <c r="ERX50" s="457"/>
      <c r="ERY50" s="271"/>
      <c r="ERZ50" s="451"/>
      <c r="ESA50" s="454"/>
      <c r="ESB50" s="451"/>
      <c r="ESC50" s="457"/>
      <c r="ESD50" s="451"/>
      <c r="ESE50" s="457"/>
      <c r="ESF50" s="457"/>
      <c r="ESG50" s="457"/>
      <c r="ESH50" s="271"/>
      <c r="ESI50" s="271"/>
      <c r="ESJ50" s="451"/>
      <c r="ESK50" s="454"/>
      <c r="ESL50" s="451"/>
      <c r="ESM50" s="454"/>
      <c r="ESN50" s="458"/>
      <c r="ESO50" s="459"/>
      <c r="ESP50" s="460"/>
      <c r="ESQ50" s="461"/>
      <c r="ESR50" s="462"/>
      <c r="ESS50" s="458"/>
      <c r="EST50" s="451"/>
      <c r="ESU50" s="463"/>
      <c r="ESV50" s="451"/>
      <c r="ESW50" s="451"/>
      <c r="ESX50" s="453"/>
      <c r="ESZ50" s="449"/>
      <c r="ETA50" s="449"/>
      <c r="ETB50" s="449"/>
      <c r="ETC50" s="450"/>
      <c r="ETD50" s="451"/>
      <c r="ETE50" s="451"/>
      <c r="ETF50" s="451"/>
      <c r="ETG50" s="449"/>
      <c r="ETH50" s="452"/>
      <c r="ETI50" s="453"/>
      <c r="ETJ50" s="454"/>
      <c r="ETK50" s="449"/>
      <c r="ETL50" s="453"/>
      <c r="ETM50" s="453"/>
      <c r="ETN50" s="450"/>
      <c r="ETO50" s="454"/>
      <c r="ETP50" s="455"/>
      <c r="ETQ50" s="453"/>
      <c r="ETR50" s="456"/>
      <c r="ETS50" s="453"/>
      <c r="ETT50" s="456"/>
      <c r="ETU50" s="454"/>
      <c r="ETV50" s="451"/>
      <c r="ETW50" s="454"/>
      <c r="ETX50" s="450"/>
      <c r="ETY50" s="456"/>
      <c r="ETZ50" s="456"/>
      <c r="EUA50" s="456"/>
      <c r="EUB50" s="456"/>
      <c r="EUC50" s="271"/>
      <c r="EUD50" s="451"/>
      <c r="EUE50" s="454"/>
      <c r="EUF50" s="451"/>
      <c r="EUG50" s="457"/>
      <c r="EUH50" s="271"/>
      <c r="EUI50" s="451"/>
      <c r="EUJ50" s="454"/>
      <c r="EUK50" s="451"/>
      <c r="EUL50" s="457"/>
      <c r="EUM50" s="451"/>
      <c r="EUN50" s="457"/>
      <c r="EUO50" s="457"/>
      <c r="EUP50" s="457"/>
      <c r="EUQ50" s="271"/>
      <c r="EUR50" s="271"/>
      <c r="EUS50" s="451"/>
      <c r="EUT50" s="454"/>
      <c r="EUU50" s="451"/>
      <c r="EUV50" s="454"/>
      <c r="EUW50" s="458"/>
      <c r="EUX50" s="459"/>
      <c r="EUY50" s="460"/>
      <c r="EUZ50" s="461"/>
      <c r="EVA50" s="462"/>
      <c r="EVB50" s="458"/>
      <c r="EVC50" s="451"/>
      <c r="EVD50" s="463"/>
      <c r="EVE50" s="451"/>
      <c r="EVF50" s="451"/>
      <c r="EVG50" s="453"/>
      <c r="EVI50" s="449"/>
      <c r="EVJ50" s="449"/>
      <c r="EVK50" s="449"/>
      <c r="EVL50" s="450"/>
      <c r="EVM50" s="451"/>
      <c r="EVN50" s="451"/>
      <c r="EVO50" s="451"/>
      <c r="EVP50" s="449"/>
      <c r="EVQ50" s="452"/>
      <c r="EVR50" s="453"/>
      <c r="EVS50" s="454"/>
      <c r="EVT50" s="449"/>
      <c r="EVU50" s="453"/>
      <c r="EVV50" s="453"/>
      <c r="EVW50" s="450"/>
      <c r="EVX50" s="454"/>
      <c r="EVY50" s="455"/>
      <c r="EVZ50" s="453"/>
      <c r="EWA50" s="456"/>
      <c r="EWB50" s="453"/>
      <c r="EWC50" s="456"/>
      <c r="EWD50" s="454"/>
      <c r="EWE50" s="451"/>
      <c r="EWF50" s="454"/>
      <c r="EWG50" s="450"/>
      <c r="EWH50" s="456"/>
      <c r="EWI50" s="456"/>
      <c r="EWJ50" s="456"/>
      <c r="EWK50" s="456"/>
      <c r="EWL50" s="271"/>
      <c r="EWM50" s="451"/>
      <c r="EWN50" s="454"/>
      <c r="EWO50" s="451"/>
      <c r="EWP50" s="457"/>
      <c r="EWQ50" s="271"/>
      <c r="EWR50" s="451"/>
      <c r="EWS50" s="454"/>
      <c r="EWT50" s="451"/>
      <c r="EWU50" s="457"/>
      <c r="EWV50" s="451"/>
      <c r="EWW50" s="457"/>
      <c r="EWX50" s="457"/>
      <c r="EWY50" s="457"/>
      <c r="EWZ50" s="271"/>
      <c r="EXA50" s="271"/>
      <c r="EXB50" s="451"/>
      <c r="EXC50" s="454"/>
      <c r="EXD50" s="451"/>
      <c r="EXE50" s="454"/>
      <c r="EXF50" s="458"/>
      <c r="EXG50" s="459"/>
      <c r="EXH50" s="460"/>
      <c r="EXI50" s="461"/>
      <c r="EXJ50" s="462"/>
      <c r="EXK50" s="458"/>
      <c r="EXL50" s="451"/>
      <c r="EXM50" s="463"/>
      <c r="EXN50" s="451"/>
      <c r="EXO50" s="451"/>
      <c r="EXP50" s="453"/>
      <c r="EXR50" s="449"/>
      <c r="EXS50" s="449"/>
      <c r="EXT50" s="449"/>
      <c r="EXU50" s="450"/>
      <c r="EXV50" s="451"/>
      <c r="EXW50" s="451"/>
      <c r="EXX50" s="451"/>
      <c r="EXY50" s="449"/>
      <c r="EXZ50" s="452"/>
      <c r="EYA50" s="453"/>
      <c r="EYB50" s="454"/>
      <c r="EYC50" s="449"/>
      <c r="EYD50" s="453"/>
      <c r="EYE50" s="453"/>
      <c r="EYF50" s="450"/>
      <c r="EYG50" s="454"/>
      <c r="EYH50" s="455"/>
      <c r="EYI50" s="453"/>
      <c r="EYJ50" s="456"/>
      <c r="EYK50" s="453"/>
      <c r="EYL50" s="456"/>
      <c r="EYM50" s="454"/>
      <c r="EYN50" s="451"/>
      <c r="EYO50" s="454"/>
      <c r="EYP50" s="450"/>
      <c r="EYQ50" s="456"/>
      <c r="EYR50" s="456"/>
      <c r="EYS50" s="456"/>
      <c r="EYT50" s="456"/>
      <c r="EYU50" s="271"/>
      <c r="EYV50" s="451"/>
      <c r="EYW50" s="454"/>
      <c r="EYX50" s="451"/>
      <c r="EYY50" s="457"/>
      <c r="EYZ50" s="271"/>
      <c r="EZA50" s="451"/>
      <c r="EZB50" s="454"/>
      <c r="EZC50" s="451"/>
      <c r="EZD50" s="457"/>
      <c r="EZE50" s="451"/>
      <c r="EZF50" s="457"/>
      <c r="EZG50" s="457"/>
      <c r="EZH50" s="457"/>
      <c r="EZI50" s="271"/>
      <c r="EZJ50" s="271"/>
      <c r="EZK50" s="451"/>
      <c r="EZL50" s="454"/>
      <c r="EZM50" s="451"/>
      <c r="EZN50" s="454"/>
      <c r="EZO50" s="458"/>
      <c r="EZP50" s="459"/>
      <c r="EZQ50" s="460"/>
      <c r="EZR50" s="461"/>
      <c r="EZS50" s="462"/>
      <c r="EZT50" s="458"/>
      <c r="EZU50" s="451"/>
      <c r="EZV50" s="463"/>
      <c r="EZW50" s="451"/>
      <c r="EZX50" s="451"/>
      <c r="EZY50" s="453"/>
      <c r="FAA50" s="449"/>
      <c r="FAB50" s="449"/>
      <c r="FAC50" s="449"/>
      <c r="FAD50" s="450"/>
      <c r="FAE50" s="451"/>
      <c r="FAF50" s="451"/>
      <c r="FAG50" s="451"/>
      <c r="FAH50" s="449"/>
      <c r="FAI50" s="452"/>
      <c r="FAJ50" s="453"/>
      <c r="FAK50" s="454"/>
      <c r="FAL50" s="449"/>
      <c r="FAM50" s="453"/>
      <c r="FAN50" s="453"/>
      <c r="FAO50" s="450"/>
      <c r="FAP50" s="454"/>
      <c r="FAQ50" s="455"/>
      <c r="FAR50" s="453"/>
      <c r="FAS50" s="456"/>
      <c r="FAT50" s="453"/>
      <c r="FAU50" s="456"/>
      <c r="FAV50" s="454"/>
      <c r="FAW50" s="451"/>
      <c r="FAX50" s="454"/>
      <c r="FAY50" s="450"/>
      <c r="FAZ50" s="456"/>
      <c r="FBA50" s="456"/>
      <c r="FBB50" s="456"/>
      <c r="FBC50" s="456"/>
      <c r="FBD50" s="271"/>
      <c r="FBE50" s="451"/>
      <c r="FBF50" s="454"/>
      <c r="FBG50" s="451"/>
      <c r="FBH50" s="457"/>
      <c r="FBI50" s="271"/>
      <c r="FBJ50" s="451"/>
      <c r="FBK50" s="454"/>
      <c r="FBL50" s="451"/>
      <c r="FBM50" s="457"/>
      <c r="FBN50" s="451"/>
      <c r="FBO50" s="457"/>
      <c r="FBP50" s="457"/>
      <c r="FBQ50" s="457"/>
      <c r="FBR50" s="271"/>
      <c r="FBS50" s="271"/>
      <c r="FBT50" s="451"/>
      <c r="FBU50" s="454"/>
      <c r="FBV50" s="451"/>
      <c r="FBW50" s="454"/>
      <c r="FBX50" s="458"/>
      <c r="FBY50" s="459"/>
      <c r="FBZ50" s="460"/>
      <c r="FCA50" s="461"/>
      <c r="FCB50" s="462"/>
      <c r="FCC50" s="458"/>
      <c r="FCD50" s="451"/>
      <c r="FCE50" s="463"/>
      <c r="FCF50" s="451"/>
      <c r="FCG50" s="451"/>
      <c r="FCH50" s="453"/>
      <c r="FCJ50" s="449"/>
      <c r="FCK50" s="449"/>
      <c r="FCL50" s="449"/>
      <c r="FCM50" s="450"/>
      <c r="FCN50" s="451"/>
      <c r="FCO50" s="451"/>
      <c r="FCP50" s="451"/>
      <c r="FCQ50" s="449"/>
      <c r="FCR50" s="452"/>
      <c r="FCS50" s="453"/>
      <c r="FCT50" s="454"/>
      <c r="FCU50" s="449"/>
      <c r="FCV50" s="453"/>
      <c r="FCW50" s="453"/>
      <c r="FCX50" s="450"/>
      <c r="FCY50" s="454"/>
      <c r="FCZ50" s="455"/>
      <c r="FDA50" s="453"/>
      <c r="FDB50" s="456"/>
      <c r="FDC50" s="453"/>
      <c r="FDD50" s="456"/>
      <c r="FDE50" s="454"/>
      <c r="FDF50" s="451"/>
      <c r="FDG50" s="454"/>
      <c r="FDH50" s="450"/>
      <c r="FDI50" s="456"/>
      <c r="FDJ50" s="456"/>
      <c r="FDK50" s="456"/>
      <c r="FDL50" s="456"/>
      <c r="FDM50" s="271"/>
      <c r="FDN50" s="451"/>
      <c r="FDO50" s="454"/>
      <c r="FDP50" s="451"/>
      <c r="FDQ50" s="457"/>
      <c r="FDR50" s="271"/>
      <c r="FDS50" s="451"/>
      <c r="FDT50" s="454"/>
      <c r="FDU50" s="451"/>
      <c r="FDV50" s="457"/>
      <c r="FDW50" s="451"/>
      <c r="FDX50" s="457"/>
      <c r="FDY50" s="457"/>
      <c r="FDZ50" s="457"/>
      <c r="FEA50" s="271"/>
      <c r="FEB50" s="271"/>
      <c r="FEC50" s="451"/>
      <c r="FED50" s="454"/>
      <c r="FEE50" s="451"/>
      <c r="FEF50" s="454"/>
      <c r="FEG50" s="458"/>
      <c r="FEH50" s="459"/>
      <c r="FEI50" s="460"/>
      <c r="FEJ50" s="461"/>
      <c r="FEK50" s="462"/>
      <c r="FEL50" s="458"/>
      <c r="FEM50" s="451"/>
      <c r="FEN50" s="463"/>
      <c r="FEO50" s="451"/>
      <c r="FEP50" s="451"/>
      <c r="FEQ50" s="453"/>
      <c r="FES50" s="449"/>
      <c r="FET50" s="449"/>
      <c r="FEU50" s="449"/>
      <c r="FEV50" s="450"/>
      <c r="FEW50" s="451"/>
      <c r="FEX50" s="451"/>
      <c r="FEY50" s="451"/>
      <c r="FEZ50" s="449"/>
      <c r="FFA50" s="452"/>
      <c r="FFB50" s="453"/>
      <c r="FFC50" s="454"/>
      <c r="FFD50" s="449"/>
      <c r="FFE50" s="453"/>
      <c r="FFF50" s="453"/>
      <c r="FFG50" s="450"/>
      <c r="FFH50" s="454"/>
      <c r="FFI50" s="455"/>
      <c r="FFJ50" s="453"/>
      <c r="FFK50" s="456"/>
      <c r="FFL50" s="453"/>
      <c r="FFM50" s="456"/>
      <c r="FFN50" s="454"/>
      <c r="FFO50" s="451"/>
      <c r="FFP50" s="454"/>
      <c r="FFQ50" s="450"/>
      <c r="FFR50" s="456"/>
      <c r="FFS50" s="456"/>
      <c r="FFT50" s="456"/>
      <c r="FFU50" s="456"/>
      <c r="FFV50" s="271"/>
      <c r="FFW50" s="451"/>
      <c r="FFX50" s="454"/>
      <c r="FFY50" s="451"/>
      <c r="FFZ50" s="457"/>
      <c r="FGA50" s="271"/>
      <c r="FGB50" s="451"/>
      <c r="FGC50" s="454"/>
      <c r="FGD50" s="451"/>
      <c r="FGE50" s="457"/>
      <c r="FGF50" s="451"/>
      <c r="FGG50" s="457"/>
      <c r="FGH50" s="457"/>
      <c r="FGI50" s="457"/>
      <c r="FGJ50" s="271"/>
      <c r="FGK50" s="271"/>
      <c r="FGL50" s="451"/>
      <c r="FGM50" s="454"/>
      <c r="FGN50" s="451"/>
      <c r="FGO50" s="454"/>
      <c r="FGP50" s="458"/>
      <c r="FGQ50" s="459"/>
      <c r="FGR50" s="460"/>
      <c r="FGS50" s="461"/>
      <c r="FGT50" s="462"/>
      <c r="FGU50" s="458"/>
      <c r="FGV50" s="451"/>
      <c r="FGW50" s="463"/>
      <c r="FGX50" s="451"/>
      <c r="FGY50" s="451"/>
      <c r="FGZ50" s="453"/>
      <c r="FHB50" s="449"/>
      <c r="FHC50" s="449"/>
      <c r="FHD50" s="449"/>
      <c r="FHE50" s="450"/>
      <c r="FHF50" s="451"/>
      <c r="FHG50" s="451"/>
      <c r="FHH50" s="451"/>
      <c r="FHI50" s="449"/>
      <c r="FHJ50" s="452"/>
      <c r="FHK50" s="453"/>
      <c r="FHL50" s="454"/>
      <c r="FHM50" s="449"/>
      <c r="FHN50" s="453"/>
      <c r="FHO50" s="453"/>
      <c r="FHP50" s="450"/>
      <c r="FHQ50" s="454"/>
      <c r="FHR50" s="455"/>
      <c r="FHS50" s="453"/>
      <c r="FHT50" s="456"/>
      <c r="FHU50" s="453"/>
      <c r="FHV50" s="456"/>
      <c r="FHW50" s="454"/>
      <c r="FHX50" s="451"/>
      <c r="FHY50" s="454"/>
      <c r="FHZ50" s="450"/>
      <c r="FIA50" s="456"/>
      <c r="FIB50" s="456"/>
      <c r="FIC50" s="456"/>
      <c r="FID50" s="456"/>
      <c r="FIE50" s="271"/>
      <c r="FIF50" s="451"/>
      <c r="FIG50" s="454"/>
      <c r="FIH50" s="451"/>
      <c r="FII50" s="457"/>
      <c r="FIJ50" s="271"/>
      <c r="FIK50" s="451"/>
      <c r="FIL50" s="454"/>
      <c r="FIM50" s="451"/>
      <c r="FIN50" s="457"/>
      <c r="FIO50" s="451"/>
      <c r="FIP50" s="457"/>
      <c r="FIQ50" s="457"/>
      <c r="FIR50" s="457"/>
      <c r="FIS50" s="271"/>
      <c r="FIT50" s="271"/>
      <c r="FIU50" s="451"/>
      <c r="FIV50" s="454"/>
      <c r="FIW50" s="451"/>
      <c r="FIX50" s="454"/>
      <c r="FIY50" s="458"/>
      <c r="FIZ50" s="459"/>
      <c r="FJA50" s="460"/>
      <c r="FJB50" s="461"/>
      <c r="FJC50" s="462"/>
      <c r="FJD50" s="458"/>
      <c r="FJE50" s="451"/>
      <c r="FJF50" s="463"/>
      <c r="FJG50" s="451"/>
      <c r="FJH50" s="451"/>
      <c r="FJI50" s="453"/>
      <c r="FJK50" s="449"/>
      <c r="FJL50" s="449"/>
      <c r="FJM50" s="449"/>
      <c r="FJN50" s="450"/>
      <c r="FJO50" s="451"/>
      <c r="FJP50" s="451"/>
      <c r="FJQ50" s="451"/>
      <c r="FJR50" s="449"/>
      <c r="FJS50" s="452"/>
      <c r="FJT50" s="453"/>
      <c r="FJU50" s="454"/>
      <c r="FJV50" s="449"/>
      <c r="FJW50" s="453"/>
      <c r="FJX50" s="453"/>
      <c r="FJY50" s="450"/>
      <c r="FJZ50" s="454"/>
      <c r="FKA50" s="455"/>
      <c r="FKB50" s="453"/>
      <c r="FKC50" s="456"/>
      <c r="FKD50" s="453"/>
      <c r="FKE50" s="456"/>
      <c r="FKF50" s="454"/>
      <c r="FKG50" s="451"/>
      <c r="FKH50" s="454"/>
      <c r="FKI50" s="450"/>
      <c r="FKJ50" s="456"/>
      <c r="FKK50" s="456"/>
      <c r="FKL50" s="456"/>
      <c r="FKM50" s="456"/>
      <c r="FKN50" s="271"/>
      <c r="FKO50" s="451"/>
      <c r="FKP50" s="454"/>
      <c r="FKQ50" s="451"/>
      <c r="FKR50" s="457"/>
      <c r="FKS50" s="271"/>
      <c r="FKT50" s="451"/>
      <c r="FKU50" s="454"/>
      <c r="FKV50" s="451"/>
      <c r="FKW50" s="457"/>
      <c r="FKX50" s="451"/>
      <c r="FKY50" s="457"/>
      <c r="FKZ50" s="457"/>
      <c r="FLA50" s="457"/>
      <c r="FLB50" s="271"/>
      <c r="FLC50" s="271"/>
      <c r="FLD50" s="451"/>
      <c r="FLE50" s="454"/>
      <c r="FLF50" s="451"/>
      <c r="FLG50" s="454"/>
      <c r="FLH50" s="458"/>
      <c r="FLI50" s="459"/>
      <c r="FLJ50" s="460"/>
      <c r="FLK50" s="461"/>
      <c r="FLL50" s="462"/>
      <c r="FLM50" s="458"/>
      <c r="FLN50" s="451"/>
      <c r="FLO50" s="463"/>
      <c r="FLP50" s="451"/>
      <c r="FLQ50" s="451"/>
      <c r="FLR50" s="453"/>
      <c r="FLT50" s="449"/>
      <c r="FLU50" s="449"/>
      <c r="FLV50" s="449"/>
      <c r="FLW50" s="450"/>
      <c r="FLX50" s="451"/>
      <c r="FLY50" s="451"/>
      <c r="FLZ50" s="451"/>
      <c r="FMA50" s="449"/>
      <c r="FMB50" s="452"/>
      <c r="FMC50" s="453"/>
      <c r="FMD50" s="454"/>
      <c r="FME50" s="449"/>
      <c r="FMF50" s="453"/>
      <c r="FMG50" s="453"/>
      <c r="FMH50" s="450"/>
      <c r="FMI50" s="454"/>
      <c r="FMJ50" s="455"/>
      <c r="FMK50" s="453"/>
      <c r="FML50" s="456"/>
      <c r="FMM50" s="453"/>
      <c r="FMN50" s="456"/>
      <c r="FMO50" s="454"/>
      <c r="FMP50" s="451"/>
      <c r="FMQ50" s="454"/>
      <c r="FMR50" s="450"/>
      <c r="FMS50" s="456"/>
      <c r="FMT50" s="456"/>
      <c r="FMU50" s="456"/>
      <c r="FMV50" s="456"/>
      <c r="FMW50" s="271"/>
      <c r="FMX50" s="451"/>
      <c r="FMY50" s="454"/>
      <c r="FMZ50" s="451"/>
      <c r="FNA50" s="457"/>
      <c r="FNB50" s="271"/>
      <c r="FNC50" s="451"/>
      <c r="FND50" s="454"/>
      <c r="FNE50" s="451"/>
      <c r="FNF50" s="457"/>
      <c r="FNG50" s="451"/>
      <c r="FNH50" s="457"/>
      <c r="FNI50" s="457"/>
      <c r="FNJ50" s="457"/>
      <c r="FNK50" s="271"/>
      <c r="FNL50" s="271"/>
      <c r="FNM50" s="451"/>
      <c r="FNN50" s="454"/>
      <c r="FNO50" s="451"/>
      <c r="FNP50" s="454"/>
      <c r="FNQ50" s="458"/>
      <c r="FNR50" s="459"/>
      <c r="FNS50" s="460"/>
      <c r="FNT50" s="461"/>
      <c r="FNU50" s="462"/>
      <c r="FNV50" s="458"/>
      <c r="FNW50" s="451"/>
      <c r="FNX50" s="463"/>
      <c r="FNY50" s="451"/>
      <c r="FNZ50" s="451"/>
      <c r="FOA50" s="453"/>
      <c r="FOC50" s="449"/>
      <c r="FOD50" s="449"/>
      <c r="FOE50" s="449"/>
      <c r="FOF50" s="450"/>
      <c r="FOG50" s="451"/>
      <c r="FOH50" s="451"/>
      <c r="FOI50" s="451"/>
      <c r="FOJ50" s="449"/>
      <c r="FOK50" s="452"/>
      <c r="FOL50" s="453"/>
      <c r="FOM50" s="454"/>
      <c r="FON50" s="449"/>
      <c r="FOO50" s="453"/>
      <c r="FOP50" s="453"/>
      <c r="FOQ50" s="450"/>
      <c r="FOR50" s="454"/>
      <c r="FOS50" s="455"/>
      <c r="FOT50" s="453"/>
      <c r="FOU50" s="456"/>
      <c r="FOV50" s="453"/>
      <c r="FOW50" s="456"/>
      <c r="FOX50" s="454"/>
      <c r="FOY50" s="451"/>
      <c r="FOZ50" s="454"/>
      <c r="FPA50" s="450"/>
      <c r="FPB50" s="456"/>
      <c r="FPC50" s="456"/>
      <c r="FPD50" s="456"/>
      <c r="FPE50" s="456"/>
      <c r="FPF50" s="271"/>
      <c r="FPG50" s="451"/>
      <c r="FPH50" s="454"/>
      <c r="FPI50" s="451"/>
      <c r="FPJ50" s="457"/>
      <c r="FPK50" s="271"/>
      <c r="FPL50" s="451"/>
      <c r="FPM50" s="454"/>
      <c r="FPN50" s="451"/>
      <c r="FPO50" s="457"/>
      <c r="FPP50" s="451"/>
      <c r="FPQ50" s="457"/>
      <c r="FPR50" s="457"/>
      <c r="FPS50" s="457"/>
      <c r="FPT50" s="271"/>
      <c r="FPU50" s="271"/>
      <c r="FPV50" s="451"/>
      <c r="FPW50" s="454"/>
      <c r="FPX50" s="451"/>
      <c r="FPY50" s="454"/>
      <c r="FPZ50" s="458"/>
      <c r="FQA50" s="459"/>
      <c r="FQB50" s="460"/>
      <c r="FQC50" s="461"/>
      <c r="FQD50" s="462"/>
      <c r="FQE50" s="458"/>
      <c r="FQF50" s="451"/>
      <c r="FQG50" s="463"/>
      <c r="FQH50" s="451"/>
      <c r="FQI50" s="451"/>
      <c r="FQJ50" s="453"/>
      <c r="FQL50" s="449"/>
      <c r="FQM50" s="449"/>
      <c r="FQN50" s="449"/>
      <c r="FQO50" s="450"/>
      <c r="FQP50" s="451"/>
      <c r="FQQ50" s="451"/>
      <c r="FQR50" s="451"/>
      <c r="FQS50" s="449"/>
      <c r="FQT50" s="452"/>
      <c r="FQU50" s="453"/>
      <c r="FQV50" s="454"/>
      <c r="FQW50" s="449"/>
      <c r="FQX50" s="453"/>
      <c r="FQY50" s="453"/>
      <c r="FQZ50" s="450"/>
      <c r="FRA50" s="454"/>
      <c r="FRB50" s="455"/>
      <c r="FRC50" s="453"/>
      <c r="FRD50" s="456"/>
      <c r="FRE50" s="453"/>
      <c r="FRF50" s="456"/>
      <c r="FRG50" s="454"/>
      <c r="FRH50" s="451"/>
      <c r="FRI50" s="454"/>
      <c r="FRJ50" s="450"/>
      <c r="FRK50" s="456"/>
      <c r="FRL50" s="456"/>
      <c r="FRM50" s="456"/>
      <c r="FRN50" s="456"/>
      <c r="FRO50" s="271"/>
      <c r="FRP50" s="451"/>
      <c r="FRQ50" s="454"/>
      <c r="FRR50" s="451"/>
      <c r="FRS50" s="457"/>
      <c r="FRT50" s="271"/>
      <c r="FRU50" s="451"/>
      <c r="FRV50" s="454"/>
      <c r="FRW50" s="451"/>
      <c r="FRX50" s="457"/>
      <c r="FRY50" s="451"/>
      <c r="FRZ50" s="457"/>
      <c r="FSA50" s="457"/>
      <c r="FSB50" s="457"/>
      <c r="FSC50" s="271"/>
      <c r="FSD50" s="271"/>
      <c r="FSE50" s="451"/>
      <c r="FSF50" s="454"/>
      <c r="FSG50" s="451"/>
      <c r="FSH50" s="454"/>
      <c r="FSI50" s="458"/>
      <c r="FSJ50" s="459"/>
      <c r="FSK50" s="460"/>
      <c r="FSL50" s="461"/>
      <c r="FSM50" s="462"/>
      <c r="FSN50" s="458"/>
      <c r="FSO50" s="451"/>
      <c r="FSP50" s="463"/>
      <c r="FSQ50" s="451"/>
      <c r="FSR50" s="451"/>
      <c r="FSS50" s="453"/>
      <c r="FSU50" s="449"/>
      <c r="FSV50" s="449"/>
      <c r="FSW50" s="449"/>
      <c r="FSX50" s="450"/>
      <c r="FSY50" s="451"/>
      <c r="FSZ50" s="451"/>
      <c r="FTA50" s="451"/>
      <c r="FTB50" s="449"/>
      <c r="FTC50" s="452"/>
      <c r="FTD50" s="453"/>
      <c r="FTE50" s="454"/>
      <c r="FTF50" s="449"/>
      <c r="FTG50" s="453"/>
      <c r="FTH50" s="453"/>
      <c r="FTI50" s="450"/>
      <c r="FTJ50" s="454"/>
      <c r="FTK50" s="455"/>
      <c r="FTL50" s="453"/>
      <c r="FTM50" s="456"/>
      <c r="FTN50" s="453"/>
      <c r="FTO50" s="456"/>
      <c r="FTP50" s="454"/>
      <c r="FTQ50" s="451"/>
      <c r="FTR50" s="454"/>
      <c r="FTS50" s="450"/>
      <c r="FTT50" s="456"/>
      <c r="FTU50" s="456"/>
      <c r="FTV50" s="456"/>
      <c r="FTW50" s="456"/>
      <c r="FTX50" s="271"/>
      <c r="FTY50" s="451"/>
      <c r="FTZ50" s="454"/>
      <c r="FUA50" s="451"/>
      <c r="FUB50" s="457"/>
      <c r="FUC50" s="271"/>
      <c r="FUD50" s="451"/>
      <c r="FUE50" s="454"/>
      <c r="FUF50" s="451"/>
      <c r="FUG50" s="457"/>
      <c r="FUH50" s="451"/>
      <c r="FUI50" s="457"/>
      <c r="FUJ50" s="457"/>
      <c r="FUK50" s="457"/>
      <c r="FUL50" s="271"/>
      <c r="FUM50" s="271"/>
      <c r="FUN50" s="451"/>
      <c r="FUO50" s="454"/>
      <c r="FUP50" s="451"/>
      <c r="FUQ50" s="454"/>
      <c r="FUR50" s="458"/>
      <c r="FUS50" s="459"/>
      <c r="FUT50" s="460"/>
      <c r="FUU50" s="461"/>
      <c r="FUV50" s="462"/>
      <c r="FUW50" s="458"/>
      <c r="FUX50" s="451"/>
      <c r="FUY50" s="463"/>
      <c r="FUZ50" s="451"/>
      <c r="FVA50" s="451"/>
      <c r="FVB50" s="453"/>
      <c r="FVD50" s="449"/>
      <c r="FVE50" s="449"/>
      <c r="FVF50" s="449"/>
      <c r="FVG50" s="450"/>
      <c r="FVH50" s="451"/>
      <c r="FVI50" s="451"/>
      <c r="FVJ50" s="451"/>
      <c r="FVK50" s="449"/>
      <c r="FVL50" s="452"/>
      <c r="FVM50" s="453"/>
      <c r="FVN50" s="454"/>
      <c r="FVO50" s="449"/>
      <c r="FVP50" s="453"/>
      <c r="FVQ50" s="453"/>
      <c r="FVR50" s="450"/>
      <c r="FVS50" s="454"/>
      <c r="FVT50" s="455"/>
      <c r="FVU50" s="453"/>
      <c r="FVV50" s="456"/>
      <c r="FVW50" s="453"/>
      <c r="FVX50" s="456"/>
      <c r="FVY50" s="454"/>
      <c r="FVZ50" s="451"/>
      <c r="FWA50" s="454"/>
      <c r="FWB50" s="450"/>
      <c r="FWC50" s="456"/>
      <c r="FWD50" s="456"/>
      <c r="FWE50" s="456"/>
      <c r="FWF50" s="456"/>
      <c r="FWG50" s="271"/>
      <c r="FWH50" s="451"/>
      <c r="FWI50" s="454"/>
      <c r="FWJ50" s="451"/>
      <c r="FWK50" s="457"/>
      <c r="FWL50" s="271"/>
      <c r="FWM50" s="451"/>
      <c r="FWN50" s="454"/>
      <c r="FWO50" s="451"/>
      <c r="FWP50" s="457"/>
      <c r="FWQ50" s="451"/>
      <c r="FWR50" s="457"/>
      <c r="FWS50" s="457"/>
      <c r="FWT50" s="457"/>
      <c r="FWU50" s="271"/>
      <c r="FWV50" s="271"/>
      <c r="FWW50" s="451"/>
      <c r="FWX50" s="454"/>
      <c r="FWY50" s="451"/>
      <c r="FWZ50" s="454"/>
      <c r="FXA50" s="458"/>
      <c r="FXB50" s="459"/>
      <c r="FXC50" s="460"/>
      <c r="FXD50" s="461"/>
      <c r="FXE50" s="462"/>
      <c r="FXF50" s="458"/>
      <c r="FXG50" s="451"/>
      <c r="FXH50" s="463"/>
      <c r="FXI50" s="451"/>
      <c r="FXJ50" s="451"/>
      <c r="FXK50" s="453"/>
      <c r="FXM50" s="449"/>
      <c r="FXN50" s="449"/>
      <c r="FXO50" s="449"/>
      <c r="FXP50" s="450"/>
      <c r="FXQ50" s="451"/>
      <c r="FXR50" s="451"/>
      <c r="FXS50" s="451"/>
      <c r="FXT50" s="449"/>
      <c r="FXU50" s="452"/>
      <c r="FXV50" s="453"/>
      <c r="FXW50" s="454"/>
      <c r="FXX50" s="449"/>
      <c r="FXY50" s="453"/>
      <c r="FXZ50" s="453"/>
      <c r="FYA50" s="450"/>
      <c r="FYB50" s="454"/>
      <c r="FYC50" s="455"/>
      <c r="FYD50" s="453"/>
      <c r="FYE50" s="456"/>
      <c r="FYF50" s="453"/>
      <c r="FYG50" s="456"/>
      <c r="FYH50" s="454"/>
      <c r="FYI50" s="451"/>
      <c r="FYJ50" s="454"/>
      <c r="FYK50" s="450"/>
      <c r="FYL50" s="456"/>
      <c r="FYM50" s="456"/>
      <c r="FYN50" s="456"/>
      <c r="FYO50" s="456"/>
      <c r="FYP50" s="271"/>
      <c r="FYQ50" s="451"/>
      <c r="FYR50" s="454"/>
      <c r="FYS50" s="451"/>
      <c r="FYT50" s="457"/>
      <c r="FYU50" s="271"/>
      <c r="FYV50" s="451"/>
      <c r="FYW50" s="454"/>
      <c r="FYX50" s="451"/>
      <c r="FYY50" s="457"/>
      <c r="FYZ50" s="451"/>
      <c r="FZA50" s="457"/>
      <c r="FZB50" s="457"/>
      <c r="FZC50" s="457"/>
      <c r="FZD50" s="271"/>
      <c r="FZE50" s="271"/>
      <c r="FZF50" s="451"/>
      <c r="FZG50" s="454"/>
      <c r="FZH50" s="451"/>
      <c r="FZI50" s="454"/>
      <c r="FZJ50" s="458"/>
      <c r="FZK50" s="459"/>
      <c r="FZL50" s="460"/>
      <c r="FZM50" s="461"/>
      <c r="FZN50" s="462"/>
      <c r="FZO50" s="458"/>
      <c r="FZP50" s="451"/>
      <c r="FZQ50" s="463"/>
      <c r="FZR50" s="451"/>
      <c r="FZS50" s="451"/>
      <c r="FZT50" s="453"/>
      <c r="FZV50" s="449"/>
      <c r="FZW50" s="449"/>
      <c r="FZX50" s="449"/>
      <c r="FZY50" s="450"/>
      <c r="FZZ50" s="451"/>
      <c r="GAA50" s="451"/>
      <c r="GAB50" s="451"/>
      <c r="GAC50" s="449"/>
      <c r="GAD50" s="452"/>
      <c r="GAE50" s="453"/>
      <c r="GAF50" s="454"/>
      <c r="GAG50" s="449"/>
      <c r="GAH50" s="453"/>
      <c r="GAI50" s="453"/>
      <c r="GAJ50" s="450"/>
      <c r="GAK50" s="454"/>
      <c r="GAL50" s="455"/>
      <c r="GAM50" s="453"/>
      <c r="GAN50" s="456"/>
      <c r="GAO50" s="453"/>
      <c r="GAP50" s="456"/>
      <c r="GAQ50" s="454"/>
      <c r="GAR50" s="451"/>
      <c r="GAS50" s="454"/>
      <c r="GAT50" s="450"/>
      <c r="GAU50" s="456"/>
      <c r="GAV50" s="456"/>
      <c r="GAW50" s="456"/>
      <c r="GAX50" s="456"/>
      <c r="GAY50" s="271"/>
      <c r="GAZ50" s="451"/>
      <c r="GBA50" s="454"/>
      <c r="GBB50" s="451"/>
      <c r="GBC50" s="457"/>
      <c r="GBD50" s="271"/>
      <c r="GBE50" s="451"/>
      <c r="GBF50" s="454"/>
      <c r="GBG50" s="451"/>
      <c r="GBH50" s="457"/>
      <c r="GBI50" s="451"/>
      <c r="GBJ50" s="457"/>
      <c r="GBK50" s="457"/>
      <c r="GBL50" s="457"/>
      <c r="GBM50" s="271"/>
      <c r="GBN50" s="271"/>
      <c r="GBO50" s="451"/>
      <c r="GBP50" s="454"/>
      <c r="GBQ50" s="451"/>
      <c r="GBR50" s="454"/>
      <c r="GBS50" s="458"/>
      <c r="GBT50" s="459"/>
      <c r="GBU50" s="460"/>
      <c r="GBV50" s="461"/>
      <c r="GBW50" s="462"/>
      <c r="GBX50" s="458"/>
      <c r="GBY50" s="451"/>
      <c r="GBZ50" s="463"/>
      <c r="GCA50" s="451"/>
      <c r="GCB50" s="451"/>
      <c r="GCC50" s="453"/>
      <c r="GCE50" s="449"/>
      <c r="GCF50" s="449"/>
      <c r="GCG50" s="449"/>
      <c r="GCH50" s="450"/>
      <c r="GCI50" s="451"/>
      <c r="GCJ50" s="451"/>
      <c r="GCK50" s="451"/>
      <c r="GCL50" s="449"/>
      <c r="GCM50" s="452"/>
      <c r="GCN50" s="453"/>
      <c r="GCO50" s="454"/>
      <c r="GCP50" s="449"/>
      <c r="GCQ50" s="453"/>
      <c r="GCR50" s="453"/>
      <c r="GCS50" s="450"/>
      <c r="GCT50" s="454"/>
      <c r="GCU50" s="455"/>
      <c r="GCV50" s="453"/>
      <c r="GCW50" s="456"/>
      <c r="GCX50" s="453"/>
      <c r="GCY50" s="456"/>
      <c r="GCZ50" s="454"/>
      <c r="GDA50" s="451"/>
      <c r="GDB50" s="454"/>
      <c r="GDC50" s="450"/>
      <c r="GDD50" s="456"/>
      <c r="GDE50" s="456"/>
      <c r="GDF50" s="456"/>
      <c r="GDG50" s="456"/>
      <c r="GDH50" s="271"/>
      <c r="GDI50" s="451"/>
      <c r="GDJ50" s="454"/>
      <c r="GDK50" s="451"/>
      <c r="GDL50" s="457"/>
      <c r="GDM50" s="271"/>
      <c r="GDN50" s="451"/>
      <c r="GDO50" s="454"/>
      <c r="GDP50" s="451"/>
      <c r="GDQ50" s="457"/>
      <c r="GDR50" s="451"/>
      <c r="GDS50" s="457"/>
      <c r="GDT50" s="457"/>
      <c r="GDU50" s="457"/>
      <c r="GDV50" s="271"/>
      <c r="GDW50" s="271"/>
      <c r="GDX50" s="451"/>
      <c r="GDY50" s="454"/>
      <c r="GDZ50" s="451"/>
      <c r="GEA50" s="454"/>
      <c r="GEB50" s="458"/>
      <c r="GEC50" s="459"/>
      <c r="GED50" s="460"/>
      <c r="GEE50" s="461"/>
      <c r="GEF50" s="462"/>
      <c r="GEG50" s="458"/>
      <c r="GEH50" s="451"/>
      <c r="GEI50" s="463"/>
      <c r="GEJ50" s="451"/>
      <c r="GEK50" s="451"/>
      <c r="GEL50" s="453"/>
      <c r="GEN50" s="449"/>
      <c r="GEO50" s="449"/>
      <c r="GEP50" s="449"/>
      <c r="GEQ50" s="450"/>
      <c r="GER50" s="451"/>
      <c r="GES50" s="451"/>
      <c r="GET50" s="451"/>
      <c r="GEU50" s="449"/>
      <c r="GEV50" s="452"/>
      <c r="GEW50" s="453"/>
      <c r="GEX50" s="454"/>
      <c r="GEY50" s="449"/>
      <c r="GEZ50" s="453"/>
      <c r="GFA50" s="453"/>
      <c r="GFB50" s="450"/>
      <c r="GFC50" s="454"/>
      <c r="GFD50" s="455"/>
      <c r="GFE50" s="453"/>
      <c r="GFF50" s="456"/>
      <c r="GFG50" s="453"/>
      <c r="GFH50" s="456"/>
      <c r="GFI50" s="454"/>
      <c r="GFJ50" s="451"/>
      <c r="GFK50" s="454"/>
      <c r="GFL50" s="450"/>
      <c r="GFM50" s="456"/>
      <c r="GFN50" s="456"/>
      <c r="GFO50" s="456"/>
      <c r="GFP50" s="456"/>
      <c r="GFQ50" s="271"/>
      <c r="GFR50" s="451"/>
      <c r="GFS50" s="454"/>
      <c r="GFT50" s="451"/>
      <c r="GFU50" s="457"/>
      <c r="GFV50" s="271"/>
      <c r="GFW50" s="451"/>
      <c r="GFX50" s="454"/>
      <c r="GFY50" s="451"/>
      <c r="GFZ50" s="457"/>
      <c r="GGA50" s="451"/>
      <c r="GGB50" s="457"/>
      <c r="GGC50" s="457"/>
      <c r="GGD50" s="457"/>
      <c r="GGE50" s="271"/>
      <c r="GGF50" s="271"/>
      <c r="GGG50" s="451"/>
      <c r="GGH50" s="454"/>
      <c r="GGI50" s="451"/>
      <c r="GGJ50" s="454"/>
      <c r="GGK50" s="458"/>
      <c r="GGL50" s="459"/>
      <c r="GGM50" s="460"/>
      <c r="GGN50" s="461"/>
      <c r="GGO50" s="462"/>
      <c r="GGP50" s="458"/>
      <c r="GGQ50" s="451"/>
      <c r="GGR50" s="463"/>
      <c r="GGS50" s="451"/>
      <c r="GGT50" s="451"/>
      <c r="GGU50" s="453"/>
      <c r="GGW50" s="449"/>
      <c r="GGX50" s="449"/>
      <c r="GGY50" s="449"/>
      <c r="GGZ50" s="450"/>
      <c r="GHA50" s="451"/>
      <c r="GHB50" s="451"/>
      <c r="GHC50" s="451"/>
      <c r="GHD50" s="449"/>
      <c r="GHE50" s="452"/>
      <c r="GHF50" s="453"/>
      <c r="GHG50" s="454"/>
      <c r="GHH50" s="449"/>
      <c r="GHI50" s="453"/>
      <c r="GHJ50" s="453"/>
      <c r="GHK50" s="450"/>
      <c r="GHL50" s="454"/>
      <c r="GHM50" s="455"/>
      <c r="GHN50" s="453"/>
      <c r="GHO50" s="456"/>
      <c r="GHP50" s="453"/>
      <c r="GHQ50" s="456"/>
      <c r="GHR50" s="454"/>
      <c r="GHS50" s="451"/>
      <c r="GHT50" s="454"/>
      <c r="GHU50" s="450"/>
      <c r="GHV50" s="456"/>
      <c r="GHW50" s="456"/>
      <c r="GHX50" s="456"/>
      <c r="GHY50" s="456"/>
      <c r="GHZ50" s="271"/>
      <c r="GIA50" s="451"/>
      <c r="GIB50" s="454"/>
      <c r="GIC50" s="451"/>
      <c r="GID50" s="457"/>
      <c r="GIE50" s="271"/>
      <c r="GIF50" s="451"/>
      <c r="GIG50" s="454"/>
      <c r="GIH50" s="451"/>
      <c r="GII50" s="457"/>
      <c r="GIJ50" s="451"/>
      <c r="GIK50" s="457"/>
      <c r="GIL50" s="457"/>
      <c r="GIM50" s="457"/>
      <c r="GIN50" s="271"/>
      <c r="GIO50" s="271"/>
      <c r="GIP50" s="451"/>
      <c r="GIQ50" s="454"/>
      <c r="GIR50" s="451"/>
      <c r="GIS50" s="454"/>
      <c r="GIT50" s="458"/>
      <c r="GIU50" s="459"/>
      <c r="GIV50" s="460"/>
      <c r="GIW50" s="461"/>
      <c r="GIX50" s="462"/>
      <c r="GIY50" s="458"/>
      <c r="GIZ50" s="451"/>
      <c r="GJA50" s="463"/>
      <c r="GJB50" s="451"/>
      <c r="GJC50" s="451"/>
      <c r="GJD50" s="453"/>
      <c r="GJF50" s="449"/>
      <c r="GJG50" s="449"/>
      <c r="GJH50" s="449"/>
      <c r="GJI50" s="450"/>
      <c r="GJJ50" s="451"/>
      <c r="GJK50" s="451"/>
      <c r="GJL50" s="451"/>
      <c r="GJM50" s="449"/>
      <c r="GJN50" s="452"/>
      <c r="GJO50" s="453"/>
      <c r="GJP50" s="454"/>
      <c r="GJQ50" s="449"/>
      <c r="GJR50" s="453"/>
      <c r="GJS50" s="453"/>
      <c r="GJT50" s="450"/>
      <c r="GJU50" s="454"/>
      <c r="GJV50" s="455"/>
      <c r="GJW50" s="453"/>
      <c r="GJX50" s="456"/>
      <c r="GJY50" s="453"/>
      <c r="GJZ50" s="456"/>
      <c r="GKA50" s="454"/>
      <c r="GKB50" s="451"/>
      <c r="GKC50" s="454"/>
      <c r="GKD50" s="450"/>
      <c r="GKE50" s="456"/>
      <c r="GKF50" s="456"/>
      <c r="GKG50" s="456"/>
      <c r="GKH50" s="456"/>
      <c r="GKI50" s="271"/>
      <c r="GKJ50" s="451"/>
      <c r="GKK50" s="454"/>
      <c r="GKL50" s="451"/>
      <c r="GKM50" s="457"/>
      <c r="GKN50" s="271"/>
      <c r="GKO50" s="451"/>
      <c r="GKP50" s="454"/>
      <c r="GKQ50" s="451"/>
      <c r="GKR50" s="457"/>
      <c r="GKS50" s="451"/>
      <c r="GKT50" s="457"/>
      <c r="GKU50" s="457"/>
      <c r="GKV50" s="457"/>
      <c r="GKW50" s="271"/>
      <c r="GKX50" s="271"/>
      <c r="GKY50" s="451"/>
      <c r="GKZ50" s="454"/>
      <c r="GLA50" s="451"/>
      <c r="GLB50" s="454"/>
      <c r="GLC50" s="458"/>
      <c r="GLD50" s="459"/>
      <c r="GLE50" s="460"/>
      <c r="GLF50" s="461"/>
      <c r="GLG50" s="462"/>
      <c r="GLH50" s="458"/>
      <c r="GLI50" s="451"/>
      <c r="GLJ50" s="463"/>
      <c r="GLK50" s="451"/>
      <c r="GLL50" s="451"/>
      <c r="GLM50" s="453"/>
      <c r="GLO50" s="449"/>
      <c r="GLP50" s="449"/>
      <c r="GLQ50" s="449"/>
      <c r="GLR50" s="450"/>
      <c r="GLS50" s="451"/>
      <c r="GLT50" s="451"/>
      <c r="GLU50" s="451"/>
      <c r="GLV50" s="449"/>
      <c r="GLW50" s="452"/>
      <c r="GLX50" s="453"/>
      <c r="GLY50" s="454"/>
      <c r="GLZ50" s="449"/>
      <c r="GMA50" s="453"/>
      <c r="GMB50" s="453"/>
      <c r="GMC50" s="450"/>
      <c r="GMD50" s="454"/>
      <c r="GME50" s="455"/>
      <c r="GMF50" s="453"/>
      <c r="GMG50" s="456"/>
      <c r="GMH50" s="453"/>
      <c r="GMI50" s="456"/>
      <c r="GMJ50" s="454"/>
      <c r="GMK50" s="451"/>
      <c r="GML50" s="454"/>
      <c r="GMM50" s="450"/>
      <c r="GMN50" s="456"/>
      <c r="GMO50" s="456"/>
      <c r="GMP50" s="456"/>
      <c r="GMQ50" s="456"/>
      <c r="GMR50" s="271"/>
      <c r="GMS50" s="451"/>
      <c r="GMT50" s="454"/>
      <c r="GMU50" s="451"/>
      <c r="GMV50" s="457"/>
      <c r="GMW50" s="271"/>
      <c r="GMX50" s="451"/>
      <c r="GMY50" s="454"/>
      <c r="GMZ50" s="451"/>
      <c r="GNA50" s="457"/>
      <c r="GNB50" s="451"/>
      <c r="GNC50" s="457"/>
      <c r="GND50" s="457"/>
      <c r="GNE50" s="457"/>
      <c r="GNF50" s="271"/>
      <c r="GNG50" s="271"/>
      <c r="GNH50" s="451"/>
      <c r="GNI50" s="454"/>
      <c r="GNJ50" s="451"/>
      <c r="GNK50" s="454"/>
      <c r="GNL50" s="458"/>
      <c r="GNM50" s="459"/>
      <c r="GNN50" s="460"/>
      <c r="GNO50" s="461"/>
      <c r="GNP50" s="462"/>
      <c r="GNQ50" s="458"/>
      <c r="GNR50" s="451"/>
      <c r="GNS50" s="463"/>
      <c r="GNT50" s="451"/>
      <c r="GNU50" s="451"/>
      <c r="GNV50" s="453"/>
      <c r="GNX50" s="449"/>
      <c r="GNY50" s="449"/>
      <c r="GNZ50" s="449"/>
      <c r="GOA50" s="450"/>
      <c r="GOB50" s="451"/>
      <c r="GOC50" s="451"/>
      <c r="GOD50" s="451"/>
      <c r="GOE50" s="449"/>
      <c r="GOF50" s="452"/>
      <c r="GOG50" s="453"/>
      <c r="GOH50" s="454"/>
      <c r="GOI50" s="449"/>
      <c r="GOJ50" s="453"/>
      <c r="GOK50" s="453"/>
      <c r="GOL50" s="450"/>
      <c r="GOM50" s="454"/>
      <c r="GON50" s="455"/>
      <c r="GOO50" s="453"/>
      <c r="GOP50" s="456"/>
      <c r="GOQ50" s="453"/>
      <c r="GOR50" s="456"/>
      <c r="GOS50" s="454"/>
      <c r="GOT50" s="451"/>
      <c r="GOU50" s="454"/>
      <c r="GOV50" s="450"/>
      <c r="GOW50" s="456"/>
      <c r="GOX50" s="456"/>
      <c r="GOY50" s="456"/>
      <c r="GOZ50" s="456"/>
      <c r="GPA50" s="271"/>
      <c r="GPB50" s="451"/>
      <c r="GPC50" s="454"/>
      <c r="GPD50" s="451"/>
      <c r="GPE50" s="457"/>
      <c r="GPF50" s="271"/>
      <c r="GPG50" s="451"/>
      <c r="GPH50" s="454"/>
      <c r="GPI50" s="451"/>
      <c r="GPJ50" s="457"/>
      <c r="GPK50" s="451"/>
      <c r="GPL50" s="457"/>
      <c r="GPM50" s="457"/>
      <c r="GPN50" s="457"/>
      <c r="GPO50" s="271"/>
      <c r="GPP50" s="271"/>
      <c r="GPQ50" s="451"/>
      <c r="GPR50" s="454"/>
      <c r="GPS50" s="451"/>
      <c r="GPT50" s="454"/>
      <c r="GPU50" s="458"/>
      <c r="GPV50" s="459"/>
      <c r="GPW50" s="460"/>
      <c r="GPX50" s="461"/>
      <c r="GPY50" s="462"/>
      <c r="GPZ50" s="458"/>
      <c r="GQA50" s="451"/>
      <c r="GQB50" s="463"/>
      <c r="GQC50" s="451"/>
      <c r="GQD50" s="451"/>
      <c r="GQE50" s="453"/>
      <c r="GQG50" s="449"/>
      <c r="GQH50" s="449"/>
      <c r="GQI50" s="449"/>
      <c r="GQJ50" s="450"/>
      <c r="GQK50" s="451"/>
      <c r="GQL50" s="451"/>
      <c r="GQM50" s="451"/>
      <c r="GQN50" s="449"/>
      <c r="GQO50" s="452"/>
      <c r="GQP50" s="453"/>
      <c r="GQQ50" s="454"/>
      <c r="GQR50" s="449"/>
      <c r="GQS50" s="453"/>
      <c r="GQT50" s="453"/>
      <c r="GQU50" s="450"/>
      <c r="GQV50" s="454"/>
      <c r="GQW50" s="455"/>
      <c r="GQX50" s="453"/>
      <c r="GQY50" s="456"/>
      <c r="GQZ50" s="453"/>
      <c r="GRA50" s="456"/>
      <c r="GRB50" s="454"/>
      <c r="GRC50" s="451"/>
      <c r="GRD50" s="454"/>
      <c r="GRE50" s="450"/>
      <c r="GRF50" s="456"/>
      <c r="GRG50" s="456"/>
      <c r="GRH50" s="456"/>
      <c r="GRI50" s="456"/>
      <c r="GRJ50" s="271"/>
      <c r="GRK50" s="451"/>
      <c r="GRL50" s="454"/>
      <c r="GRM50" s="451"/>
      <c r="GRN50" s="457"/>
      <c r="GRO50" s="271"/>
      <c r="GRP50" s="451"/>
      <c r="GRQ50" s="454"/>
      <c r="GRR50" s="451"/>
      <c r="GRS50" s="457"/>
      <c r="GRT50" s="451"/>
      <c r="GRU50" s="457"/>
      <c r="GRV50" s="457"/>
      <c r="GRW50" s="457"/>
      <c r="GRX50" s="271"/>
      <c r="GRY50" s="271"/>
      <c r="GRZ50" s="451"/>
      <c r="GSA50" s="454"/>
      <c r="GSB50" s="451"/>
      <c r="GSC50" s="454"/>
      <c r="GSD50" s="458"/>
      <c r="GSE50" s="459"/>
      <c r="GSF50" s="460"/>
      <c r="GSG50" s="461"/>
      <c r="GSH50" s="462"/>
      <c r="GSI50" s="458"/>
      <c r="GSJ50" s="451"/>
      <c r="GSK50" s="463"/>
      <c r="GSL50" s="451"/>
      <c r="GSM50" s="451"/>
      <c r="GSN50" s="453"/>
      <c r="GSP50" s="449"/>
      <c r="GSQ50" s="449"/>
      <c r="GSR50" s="449"/>
      <c r="GSS50" s="450"/>
      <c r="GST50" s="451"/>
      <c r="GSU50" s="451"/>
      <c r="GSV50" s="451"/>
      <c r="GSW50" s="449"/>
      <c r="GSX50" s="452"/>
      <c r="GSY50" s="453"/>
      <c r="GSZ50" s="454"/>
      <c r="GTA50" s="449"/>
      <c r="GTB50" s="453"/>
      <c r="GTC50" s="453"/>
      <c r="GTD50" s="450"/>
      <c r="GTE50" s="454"/>
      <c r="GTF50" s="455"/>
      <c r="GTG50" s="453"/>
      <c r="GTH50" s="456"/>
      <c r="GTI50" s="453"/>
      <c r="GTJ50" s="456"/>
      <c r="GTK50" s="454"/>
      <c r="GTL50" s="451"/>
      <c r="GTM50" s="454"/>
      <c r="GTN50" s="450"/>
      <c r="GTO50" s="456"/>
      <c r="GTP50" s="456"/>
      <c r="GTQ50" s="456"/>
      <c r="GTR50" s="456"/>
      <c r="GTS50" s="271"/>
      <c r="GTT50" s="451"/>
      <c r="GTU50" s="454"/>
      <c r="GTV50" s="451"/>
      <c r="GTW50" s="457"/>
      <c r="GTX50" s="271"/>
      <c r="GTY50" s="451"/>
      <c r="GTZ50" s="454"/>
      <c r="GUA50" s="451"/>
      <c r="GUB50" s="457"/>
      <c r="GUC50" s="451"/>
      <c r="GUD50" s="457"/>
      <c r="GUE50" s="457"/>
      <c r="GUF50" s="457"/>
      <c r="GUG50" s="271"/>
      <c r="GUH50" s="271"/>
      <c r="GUI50" s="451"/>
      <c r="GUJ50" s="454"/>
      <c r="GUK50" s="451"/>
      <c r="GUL50" s="454"/>
      <c r="GUM50" s="458"/>
      <c r="GUN50" s="459"/>
      <c r="GUO50" s="460"/>
      <c r="GUP50" s="461"/>
      <c r="GUQ50" s="462"/>
      <c r="GUR50" s="458"/>
      <c r="GUS50" s="451"/>
      <c r="GUT50" s="463"/>
      <c r="GUU50" s="451"/>
      <c r="GUV50" s="451"/>
      <c r="GUW50" s="453"/>
      <c r="GUY50" s="449"/>
      <c r="GUZ50" s="449"/>
      <c r="GVA50" s="449"/>
      <c r="GVB50" s="450"/>
      <c r="GVC50" s="451"/>
      <c r="GVD50" s="451"/>
      <c r="GVE50" s="451"/>
      <c r="GVF50" s="449"/>
      <c r="GVG50" s="452"/>
      <c r="GVH50" s="453"/>
      <c r="GVI50" s="454"/>
      <c r="GVJ50" s="449"/>
      <c r="GVK50" s="453"/>
      <c r="GVL50" s="453"/>
      <c r="GVM50" s="450"/>
      <c r="GVN50" s="454"/>
      <c r="GVO50" s="455"/>
      <c r="GVP50" s="453"/>
      <c r="GVQ50" s="456"/>
      <c r="GVR50" s="453"/>
      <c r="GVS50" s="456"/>
      <c r="GVT50" s="454"/>
      <c r="GVU50" s="451"/>
      <c r="GVV50" s="454"/>
      <c r="GVW50" s="450"/>
      <c r="GVX50" s="456"/>
      <c r="GVY50" s="456"/>
      <c r="GVZ50" s="456"/>
      <c r="GWA50" s="456"/>
      <c r="GWB50" s="271"/>
      <c r="GWC50" s="451"/>
      <c r="GWD50" s="454"/>
      <c r="GWE50" s="451"/>
      <c r="GWF50" s="457"/>
      <c r="GWG50" s="271"/>
      <c r="GWH50" s="451"/>
      <c r="GWI50" s="454"/>
      <c r="GWJ50" s="451"/>
      <c r="GWK50" s="457"/>
      <c r="GWL50" s="451"/>
      <c r="GWM50" s="457"/>
      <c r="GWN50" s="457"/>
      <c r="GWO50" s="457"/>
      <c r="GWP50" s="271"/>
      <c r="GWQ50" s="271"/>
      <c r="GWR50" s="451"/>
      <c r="GWS50" s="454"/>
      <c r="GWT50" s="451"/>
      <c r="GWU50" s="454"/>
      <c r="GWV50" s="458"/>
      <c r="GWW50" s="459"/>
      <c r="GWX50" s="460"/>
      <c r="GWY50" s="461"/>
      <c r="GWZ50" s="462"/>
      <c r="GXA50" s="458"/>
      <c r="GXB50" s="451"/>
      <c r="GXC50" s="463"/>
      <c r="GXD50" s="451"/>
      <c r="GXE50" s="451"/>
      <c r="GXF50" s="453"/>
      <c r="GXH50" s="449"/>
      <c r="GXI50" s="449"/>
      <c r="GXJ50" s="449"/>
      <c r="GXK50" s="450"/>
      <c r="GXL50" s="451"/>
      <c r="GXM50" s="451"/>
      <c r="GXN50" s="451"/>
      <c r="GXO50" s="449"/>
      <c r="GXP50" s="452"/>
      <c r="GXQ50" s="453"/>
      <c r="GXR50" s="454"/>
      <c r="GXS50" s="449"/>
      <c r="GXT50" s="453"/>
      <c r="GXU50" s="453"/>
      <c r="GXV50" s="450"/>
      <c r="GXW50" s="454"/>
      <c r="GXX50" s="455"/>
      <c r="GXY50" s="453"/>
      <c r="GXZ50" s="456"/>
      <c r="GYA50" s="453"/>
      <c r="GYB50" s="456"/>
      <c r="GYC50" s="454"/>
      <c r="GYD50" s="451"/>
      <c r="GYE50" s="454"/>
      <c r="GYF50" s="450"/>
      <c r="GYG50" s="456"/>
      <c r="GYH50" s="456"/>
      <c r="GYI50" s="456"/>
      <c r="GYJ50" s="456"/>
      <c r="GYK50" s="271"/>
      <c r="GYL50" s="451"/>
      <c r="GYM50" s="454"/>
      <c r="GYN50" s="451"/>
      <c r="GYO50" s="457"/>
      <c r="GYP50" s="271"/>
      <c r="GYQ50" s="451"/>
      <c r="GYR50" s="454"/>
      <c r="GYS50" s="451"/>
      <c r="GYT50" s="457"/>
      <c r="GYU50" s="451"/>
      <c r="GYV50" s="457"/>
      <c r="GYW50" s="457"/>
      <c r="GYX50" s="457"/>
      <c r="GYY50" s="271"/>
      <c r="GYZ50" s="271"/>
      <c r="GZA50" s="451"/>
      <c r="GZB50" s="454"/>
      <c r="GZC50" s="451"/>
      <c r="GZD50" s="454"/>
      <c r="GZE50" s="458"/>
      <c r="GZF50" s="459"/>
      <c r="GZG50" s="460"/>
      <c r="GZH50" s="461"/>
      <c r="GZI50" s="462"/>
      <c r="GZJ50" s="458"/>
      <c r="GZK50" s="451"/>
      <c r="GZL50" s="463"/>
      <c r="GZM50" s="451"/>
      <c r="GZN50" s="451"/>
      <c r="GZO50" s="453"/>
      <c r="GZQ50" s="449"/>
      <c r="GZR50" s="449"/>
      <c r="GZS50" s="449"/>
      <c r="GZT50" s="450"/>
      <c r="GZU50" s="451"/>
      <c r="GZV50" s="451"/>
      <c r="GZW50" s="451"/>
      <c r="GZX50" s="449"/>
      <c r="GZY50" s="452"/>
      <c r="GZZ50" s="453"/>
      <c r="HAA50" s="454"/>
      <c r="HAB50" s="449"/>
      <c r="HAC50" s="453"/>
      <c r="HAD50" s="453"/>
      <c r="HAE50" s="450"/>
      <c r="HAF50" s="454"/>
      <c r="HAG50" s="455"/>
      <c r="HAH50" s="453"/>
      <c r="HAI50" s="456"/>
      <c r="HAJ50" s="453"/>
      <c r="HAK50" s="456"/>
      <c r="HAL50" s="454"/>
      <c r="HAM50" s="451"/>
      <c r="HAN50" s="454"/>
      <c r="HAO50" s="450"/>
      <c r="HAP50" s="456"/>
      <c r="HAQ50" s="456"/>
      <c r="HAR50" s="456"/>
      <c r="HAS50" s="456"/>
      <c r="HAT50" s="271"/>
      <c r="HAU50" s="451"/>
      <c r="HAV50" s="454"/>
      <c r="HAW50" s="451"/>
      <c r="HAX50" s="457"/>
      <c r="HAY50" s="271"/>
      <c r="HAZ50" s="451"/>
      <c r="HBA50" s="454"/>
      <c r="HBB50" s="451"/>
      <c r="HBC50" s="457"/>
      <c r="HBD50" s="451"/>
      <c r="HBE50" s="457"/>
      <c r="HBF50" s="457"/>
      <c r="HBG50" s="457"/>
      <c r="HBH50" s="271"/>
      <c r="HBI50" s="271"/>
      <c r="HBJ50" s="451"/>
      <c r="HBK50" s="454"/>
      <c r="HBL50" s="451"/>
      <c r="HBM50" s="454"/>
      <c r="HBN50" s="458"/>
      <c r="HBO50" s="459"/>
      <c r="HBP50" s="460"/>
      <c r="HBQ50" s="461"/>
      <c r="HBR50" s="462"/>
      <c r="HBS50" s="458"/>
      <c r="HBT50" s="451"/>
      <c r="HBU50" s="463"/>
      <c r="HBV50" s="451"/>
      <c r="HBW50" s="451"/>
      <c r="HBX50" s="453"/>
      <c r="HBZ50" s="449"/>
      <c r="HCA50" s="449"/>
      <c r="HCB50" s="449"/>
      <c r="HCC50" s="450"/>
      <c r="HCD50" s="451"/>
      <c r="HCE50" s="451"/>
      <c r="HCF50" s="451"/>
      <c r="HCG50" s="449"/>
      <c r="HCH50" s="452"/>
      <c r="HCI50" s="453"/>
      <c r="HCJ50" s="454"/>
      <c r="HCK50" s="449"/>
      <c r="HCL50" s="453"/>
      <c r="HCM50" s="453"/>
      <c r="HCN50" s="450"/>
      <c r="HCO50" s="454"/>
      <c r="HCP50" s="455"/>
      <c r="HCQ50" s="453"/>
      <c r="HCR50" s="456"/>
      <c r="HCS50" s="453"/>
      <c r="HCT50" s="456"/>
      <c r="HCU50" s="454"/>
      <c r="HCV50" s="451"/>
      <c r="HCW50" s="454"/>
      <c r="HCX50" s="450"/>
      <c r="HCY50" s="456"/>
      <c r="HCZ50" s="456"/>
      <c r="HDA50" s="456"/>
      <c r="HDB50" s="456"/>
      <c r="HDC50" s="271"/>
      <c r="HDD50" s="451"/>
      <c r="HDE50" s="454"/>
      <c r="HDF50" s="451"/>
      <c r="HDG50" s="457"/>
      <c r="HDH50" s="271"/>
      <c r="HDI50" s="451"/>
      <c r="HDJ50" s="454"/>
      <c r="HDK50" s="451"/>
      <c r="HDL50" s="457"/>
      <c r="HDM50" s="451"/>
      <c r="HDN50" s="457"/>
      <c r="HDO50" s="457"/>
      <c r="HDP50" s="457"/>
      <c r="HDQ50" s="271"/>
      <c r="HDR50" s="271"/>
      <c r="HDS50" s="451"/>
      <c r="HDT50" s="454"/>
      <c r="HDU50" s="451"/>
      <c r="HDV50" s="454"/>
      <c r="HDW50" s="458"/>
      <c r="HDX50" s="459"/>
      <c r="HDY50" s="460"/>
      <c r="HDZ50" s="461"/>
      <c r="HEA50" s="462"/>
      <c r="HEB50" s="458"/>
      <c r="HEC50" s="451"/>
      <c r="HED50" s="463"/>
      <c r="HEE50" s="451"/>
      <c r="HEF50" s="451"/>
      <c r="HEG50" s="453"/>
      <c r="HEI50" s="449"/>
      <c r="HEJ50" s="449"/>
      <c r="HEK50" s="449"/>
      <c r="HEL50" s="450"/>
      <c r="HEM50" s="451"/>
      <c r="HEN50" s="451"/>
      <c r="HEO50" s="451"/>
      <c r="HEP50" s="449"/>
      <c r="HEQ50" s="452"/>
      <c r="HER50" s="453"/>
      <c r="HES50" s="454"/>
      <c r="HET50" s="449"/>
      <c r="HEU50" s="453"/>
      <c r="HEV50" s="453"/>
      <c r="HEW50" s="450"/>
      <c r="HEX50" s="454"/>
      <c r="HEY50" s="455"/>
      <c r="HEZ50" s="453"/>
      <c r="HFA50" s="456"/>
      <c r="HFB50" s="453"/>
      <c r="HFC50" s="456"/>
      <c r="HFD50" s="454"/>
      <c r="HFE50" s="451"/>
      <c r="HFF50" s="454"/>
      <c r="HFG50" s="450"/>
      <c r="HFH50" s="456"/>
      <c r="HFI50" s="456"/>
      <c r="HFJ50" s="456"/>
      <c r="HFK50" s="456"/>
      <c r="HFL50" s="271"/>
      <c r="HFM50" s="451"/>
      <c r="HFN50" s="454"/>
      <c r="HFO50" s="451"/>
      <c r="HFP50" s="457"/>
      <c r="HFQ50" s="271"/>
      <c r="HFR50" s="451"/>
      <c r="HFS50" s="454"/>
      <c r="HFT50" s="451"/>
      <c r="HFU50" s="457"/>
      <c r="HFV50" s="451"/>
      <c r="HFW50" s="457"/>
      <c r="HFX50" s="457"/>
      <c r="HFY50" s="457"/>
      <c r="HFZ50" s="271"/>
      <c r="HGA50" s="271"/>
      <c r="HGB50" s="451"/>
      <c r="HGC50" s="454"/>
      <c r="HGD50" s="451"/>
      <c r="HGE50" s="454"/>
      <c r="HGF50" s="458"/>
      <c r="HGG50" s="459"/>
      <c r="HGH50" s="460"/>
      <c r="HGI50" s="461"/>
      <c r="HGJ50" s="462"/>
      <c r="HGK50" s="458"/>
      <c r="HGL50" s="451"/>
      <c r="HGM50" s="463"/>
      <c r="HGN50" s="451"/>
      <c r="HGO50" s="451"/>
      <c r="HGP50" s="453"/>
      <c r="HGR50" s="449"/>
      <c r="HGS50" s="449"/>
      <c r="HGT50" s="449"/>
      <c r="HGU50" s="450"/>
      <c r="HGV50" s="451"/>
      <c r="HGW50" s="451"/>
      <c r="HGX50" s="451"/>
      <c r="HGY50" s="449"/>
      <c r="HGZ50" s="452"/>
      <c r="HHA50" s="453"/>
      <c r="HHB50" s="454"/>
      <c r="HHC50" s="449"/>
      <c r="HHD50" s="453"/>
      <c r="HHE50" s="453"/>
      <c r="HHF50" s="450"/>
      <c r="HHG50" s="454"/>
      <c r="HHH50" s="455"/>
      <c r="HHI50" s="453"/>
      <c r="HHJ50" s="456"/>
      <c r="HHK50" s="453"/>
      <c r="HHL50" s="456"/>
      <c r="HHM50" s="454"/>
      <c r="HHN50" s="451"/>
      <c r="HHO50" s="454"/>
      <c r="HHP50" s="450"/>
      <c r="HHQ50" s="456"/>
      <c r="HHR50" s="456"/>
      <c r="HHS50" s="456"/>
      <c r="HHT50" s="456"/>
      <c r="HHU50" s="271"/>
      <c r="HHV50" s="451"/>
      <c r="HHW50" s="454"/>
      <c r="HHX50" s="451"/>
      <c r="HHY50" s="457"/>
      <c r="HHZ50" s="271"/>
      <c r="HIA50" s="451"/>
      <c r="HIB50" s="454"/>
      <c r="HIC50" s="451"/>
      <c r="HID50" s="457"/>
      <c r="HIE50" s="451"/>
      <c r="HIF50" s="457"/>
      <c r="HIG50" s="457"/>
      <c r="HIH50" s="457"/>
      <c r="HII50" s="271"/>
      <c r="HIJ50" s="271"/>
      <c r="HIK50" s="451"/>
      <c r="HIL50" s="454"/>
      <c r="HIM50" s="451"/>
      <c r="HIN50" s="454"/>
      <c r="HIO50" s="458"/>
      <c r="HIP50" s="459"/>
      <c r="HIQ50" s="460"/>
      <c r="HIR50" s="461"/>
      <c r="HIS50" s="462"/>
      <c r="HIT50" s="458"/>
      <c r="HIU50" s="451"/>
      <c r="HIV50" s="463"/>
      <c r="HIW50" s="451"/>
      <c r="HIX50" s="451"/>
      <c r="HIY50" s="453"/>
      <c r="HJA50" s="449"/>
      <c r="HJB50" s="449"/>
      <c r="HJC50" s="449"/>
      <c r="HJD50" s="450"/>
      <c r="HJE50" s="451"/>
      <c r="HJF50" s="451"/>
      <c r="HJG50" s="451"/>
      <c r="HJH50" s="449"/>
      <c r="HJI50" s="452"/>
      <c r="HJJ50" s="453"/>
      <c r="HJK50" s="454"/>
      <c r="HJL50" s="449"/>
      <c r="HJM50" s="453"/>
      <c r="HJN50" s="453"/>
      <c r="HJO50" s="450"/>
      <c r="HJP50" s="454"/>
      <c r="HJQ50" s="455"/>
      <c r="HJR50" s="453"/>
      <c r="HJS50" s="456"/>
      <c r="HJT50" s="453"/>
      <c r="HJU50" s="456"/>
      <c r="HJV50" s="454"/>
      <c r="HJW50" s="451"/>
      <c r="HJX50" s="454"/>
      <c r="HJY50" s="450"/>
      <c r="HJZ50" s="456"/>
      <c r="HKA50" s="456"/>
      <c r="HKB50" s="456"/>
      <c r="HKC50" s="456"/>
      <c r="HKD50" s="271"/>
      <c r="HKE50" s="451"/>
      <c r="HKF50" s="454"/>
      <c r="HKG50" s="451"/>
      <c r="HKH50" s="457"/>
      <c r="HKI50" s="271"/>
      <c r="HKJ50" s="451"/>
      <c r="HKK50" s="454"/>
      <c r="HKL50" s="451"/>
      <c r="HKM50" s="457"/>
      <c r="HKN50" s="451"/>
      <c r="HKO50" s="457"/>
      <c r="HKP50" s="457"/>
      <c r="HKQ50" s="457"/>
      <c r="HKR50" s="271"/>
      <c r="HKS50" s="271"/>
      <c r="HKT50" s="451"/>
      <c r="HKU50" s="454"/>
      <c r="HKV50" s="451"/>
      <c r="HKW50" s="454"/>
      <c r="HKX50" s="458"/>
      <c r="HKY50" s="459"/>
      <c r="HKZ50" s="460"/>
      <c r="HLA50" s="461"/>
      <c r="HLB50" s="462"/>
      <c r="HLC50" s="458"/>
      <c r="HLD50" s="451"/>
      <c r="HLE50" s="463"/>
      <c r="HLF50" s="451"/>
      <c r="HLG50" s="451"/>
      <c r="HLH50" s="453"/>
      <c r="HLJ50" s="449"/>
      <c r="HLK50" s="449"/>
      <c r="HLL50" s="449"/>
      <c r="HLM50" s="450"/>
      <c r="HLN50" s="451"/>
      <c r="HLO50" s="451"/>
      <c r="HLP50" s="451"/>
      <c r="HLQ50" s="449"/>
      <c r="HLR50" s="452"/>
      <c r="HLS50" s="453"/>
      <c r="HLT50" s="454"/>
      <c r="HLU50" s="449"/>
      <c r="HLV50" s="453"/>
      <c r="HLW50" s="453"/>
      <c r="HLX50" s="450"/>
      <c r="HLY50" s="454"/>
      <c r="HLZ50" s="455"/>
      <c r="HMA50" s="453"/>
      <c r="HMB50" s="456"/>
      <c r="HMC50" s="453"/>
      <c r="HMD50" s="456"/>
      <c r="HME50" s="454"/>
      <c r="HMF50" s="451"/>
      <c r="HMG50" s="454"/>
      <c r="HMH50" s="450"/>
      <c r="HMI50" s="456"/>
      <c r="HMJ50" s="456"/>
      <c r="HMK50" s="456"/>
      <c r="HML50" s="456"/>
      <c r="HMM50" s="271"/>
      <c r="HMN50" s="451"/>
      <c r="HMO50" s="454"/>
      <c r="HMP50" s="451"/>
      <c r="HMQ50" s="457"/>
      <c r="HMR50" s="271"/>
      <c r="HMS50" s="451"/>
      <c r="HMT50" s="454"/>
      <c r="HMU50" s="451"/>
      <c r="HMV50" s="457"/>
      <c r="HMW50" s="451"/>
      <c r="HMX50" s="457"/>
      <c r="HMY50" s="457"/>
      <c r="HMZ50" s="457"/>
      <c r="HNA50" s="271"/>
      <c r="HNB50" s="271"/>
      <c r="HNC50" s="451"/>
      <c r="HND50" s="454"/>
      <c r="HNE50" s="451"/>
      <c r="HNF50" s="454"/>
      <c r="HNG50" s="458"/>
      <c r="HNH50" s="459"/>
      <c r="HNI50" s="460"/>
      <c r="HNJ50" s="461"/>
      <c r="HNK50" s="462"/>
      <c r="HNL50" s="458"/>
      <c r="HNM50" s="451"/>
      <c r="HNN50" s="463"/>
      <c r="HNO50" s="451"/>
      <c r="HNP50" s="451"/>
      <c r="HNQ50" s="453"/>
      <c r="HNS50" s="449"/>
      <c r="HNT50" s="449"/>
      <c r="HNU50" s="449"/>
      <c r="HNV50" s="450"/>
      <c r="HNW50" s="451"/>
      <c r="HNX50" s="451"/>
      <c r="HNY50" s="451"/>
      <c r="HNZ50" s="449"/>
      <c r="HOA50" s="452"/>
      <c r="HOB50" s="453"/>
      <c r="HOC50" s="454"/>
      <c r="HOD50" s="449"/>
      <c r="HOE50" s="453"/>
      <c r="HOF50" s="453"/>
      <c r="HOG50" s="450"/>
      <c r="HOH50" s="454"/>
      <c r="HOI50" s="455"/>
      <c r="HOJ50" s="453"/>
      <c r="HOK50" s="456"/>
      <c r="HOL50" s="453"/>
      <c r="HOM50" s="456"/>
      <c r="HON50" s="454"/>
      <c r="HOO50" s="451"/>
      <c r="HOP50" s="454"/>
      <c r="HOQ50" s="450"/>
      <c r="HOR50" s="456"/>
      <c r="HOS50" s="456"/>
      <c r="HOT50" s="456"/>
      <c r="HOU50" s="456"/>
      <c r="HOV50" s="271"/>
      <c r="HOW50" s="451"/>
      <c r="HOX50" s="454"/>
      <c r="HOY50" s="451"/>
      <c r="HOZ50" s="457"/>
      <c r="HPA50" s="271"/>
      <c r="HPB50" s="451"/>
      <c r="HPC50" s="454"/>
      <c r="HPD50" s="451"/>
      <c r="HPE50" s="457"/>
      <c r="HPF50" s="451"/>
      <c r="HPG50" s="457"/>
      <c r="HPH50" s="457"/>
      <c r="HPI50" s="457"/>
      <c r="HPJ50" s="271"/>
      <c r="HPK50" s="271"/>
      <c r="HPL50" s="451"/>
      <c r="HPM50" s="454"/>
      <c r="HPN50" s="451"/>
      <c r="HPO50" s="454"/>
      <c r="HPP50" s="458"/>
      <c r="HPQ50" s="459"/>
      <c r="HPR50" s="460"/>
      <c r="HPS50" s="461"/>
      <c r="HPT50" s="462"/>
      <c r="HPU50" s="458"/>
      <c r="HPV50" s="451"/>
      <c r="HPW50" s="463"/>
      <c r="HPX50" s="451"/>
      <c r="HPY50" s="451"/>
      <c r="HPZ50" s="453"/>
      <c r="HQB50" s="449"/>
      <c r="HQC50" s="449"/>
      <c r="HQD50" s="449"/>
      <c r="HQE50" s="450"/>
      <c r="HQF50" s="451"/>
      <c r="HQG50" s="451"/>
      <c r="HQH50" s="451"/>
      <c r="HQI50" s="449"/>
      <c r="HQJ50" s="452"/>
      <c r="HQK50" s="453"/>
      <c r="HQL50" s="454"/>
      <c r="HQM50" s="449"/>
      <c r="HQN50" s="453"/>
      <c r="HQO50" s="453"/>
      <c r="HQP50" s="450"/>
      <c r="HQQ50" s="454"/>
      <c r="HQR50" s="455"/>
      <c r="HQS50" s="453"/>
      <c r="HQT50" s="456"/>
      <c r="HQU50" s="453"/>
      <c r="HQV50" s="456"/>
      <c r="HQW50" s="454"/>
      <c r="HQX50" s="451"/>
      <c r="HQY50" s="454"/>
      <c r="HQZ50" s="450"/>
      <c r="HRA50" s="456"/>
      <c r="HRB50" s="456"/>
      <c r="HRC50" s="456"/>
      <c r="HRD50" s="456"/>
      <c r="HRE50" s="271"/>
      <c r="HRF50" s="451"/>
      <c r="HRG50" s="454"/>
      <c r="HRH50" s="451"/>
      <c r="HRI50" s="457"/>
      <c r="HRJ50" s="271"/>
      <c r="HRK50" s="451"/>
      <c r="HRL50" s="454"/>
      <c r="HRM50" s="451"/>
      <c r="HRN50" s="457"/>
      <c r="HRO50" s="451"/>
      <c r="HRP50" s="457"/>
      <c r="HRQ50" s="457"/>
      <c r="HRR50" s="457"/>
      <c r="HRS50" s="271"/>
      <c r="HRT50" s="271"/>
      <c r="HRU50" s="451"/>
      <c r="HRV50" s="454"/>
      <c r="HRW50" s="451"/>
      <c r="HRX50" s="454"/>
      <c r="HRY50" s="458"/>
      <c r="HRZ50" s="459"/>
      <c r="HSA50" s="460"/>
      <c r="HSB50" s="461"/>
      <c r="HSC50" s="462"/>
      <c r="HSD50" s="458"/>
      <c r="HSE50" s="451"/>
      <c r="HSF50" s="463"/>
      <c r="HSG50" s="451"/>
      <c r="HSH50" s="451"/>
      <c r="HSI50" s="453"/>
      <c r="HSK50" s="449"/>
      <c r="HSL50" s="449"/>
      <c r="HSM50" s="449"/>
      <c r="HSN50" s="450"/>
      <c r="HSO50" s="451"/>
      <c r="HSP50" s="451"/>
      <c r="HSQ50" s="451"/>
      <c r="HSR50" s="449"/>
      <c r="HSS50" s="452"/>
      <c r="HST50" s="453"/>
      <c r="HSU50" s="454"/>
      <c r="HSV50" s="449"/>
      <c r="HSW50" s="453"/>
      <c r="HSX50" s="453"/>
      <c r="HSY50" s="450"/>
      <c r="HSZ50" s="454"/>
      <c r="HTA50" s="455"/>
      <c r="HTB50" s="453"/>
      <c r="HTC50" s="456"/>
      <c r="HTD50" s="453"/>
      <c r="HTE50" s="456"/>
      <c r="HTF50" s="454"/>
      <c r="HTG50" s="451"/>
      <c r="HTH50" s="454"/>
      <c r="HTI50" s="450"/>
      <c r="HTJ50" s="456"/>
      <c r="HTK50" s="456"/>
      <c r="HTL50" s="456"/>
      <c r="HTM50" s="456"/>
      <c r="HTN50" s="271"/>
      <c r="HTO50" s="451"/>
      <c r="HTP50" s="454"/>
      <c r="HTQ50" s="451"/>
      <c r="HTR50" s="457"/>
      <c r="HTS50" s="271"/>
      <c r="HTT50" s="451"/>
      <c r="HTU50" s="454"/>
      <c r="HTV50" s="451"/>
      <c r="HTW50" s="457"/>
      <c r="HTX50" s="451"/>
      <c r="HTY50" s="457"/>
      <c r="HTZ50" s="457"/>
      <c r="HUA50" s="457"/>
      <c r="HUB50" s="271"/>
      <c r="HUC50" s="271"/>
      <c r="HUD50" s="451"/>
      <c r="HUE50" s="454"/>
      <c r="HUF50" s="451"/>
      <c r="HUG50" s="454"/>
      <c r="HUH50" s="458"/>
      <c r="HUI50" s="459"/>
      <c r="HUJ50" s="460"/>
      <c r="HUK50" s="461"/>
      <c r="HUL50" s="462"/>
      <c r="HUM50" s="458"/>
      <c r="HUN50" s="451"/>
      <c r="HUO50" s="463"/>
      <c r="HUP50" s="451"/>
      <c r="HUQ50" s="451"/>
      <c r="HUR50" s="453"/>
      <c r="HUT50" s="449"/>
      <c r="HUU50" s="449"/>
      <c r="HUV50" s="449"/>
      <c r="HUW50" s="450"/>
      <c r="HUX50" s="451"/>
      <c r="HUY50" s="451"/>
      <c r="HUZ50" s="451"/>
      <c r="HVA50" s="449"/>
      <c r="HVB50" s="452"/>
      <c r="HVC50" s="453"/>
      <c r="HVD50" s="454"/>
      <c r="HVE50" s="449"/>
      <c r="HVF50" s="453"/>
      <c r="HVG50" s="453"/>
      <c r="HVH50" s="450"/>
      <c r="HVI50" s="454"/>
      <c r="HVJ50" s="455"/>
      <c r="HVK50" s="453"/>
      <c r="HVL50" s="456"/>
      <c r="HVM50" s="453"/>
      <c r="HVN50" s="456"/>
      <c r="HVO50" s="454"/>
      <c r="HVP50" s="451"/>
      <c r="HVQ50" s="454"/>
      <c r="HVR50" s="450"/>
      <c r="HVS50" s="456"/>
      <c r="HVT50" s="456"/>
      <c r="HVU50" s="456"/>
      <c r="HVV50" s="456"/>
      <c r="HVW50" s="271"/>
      <c r="HVX50" s="451"/>
      <c r="HVY50" s="454"/>
      <c r="HVZ50" s="451"/>
      <c r="HWA50" s="457"/>
      <c r="HWB50" s="271"/>
      <c r="HWC50" s="451"/>
      <c r="HWD50" s="454"/>
      <c r="HWE50" s="451"/>
      <c r="HWF50" s="457"/>
      <c r="HWG50" s="451"/>
      <c r="HWH50" s="457"/>
      <c r="HWI50" s="457"/>
      <c r="HWJ50" s="457"/>
      <c r="HWK50" s="271"/>
      <c r="HWL50" s="271"/>
      <c r="HWM50" s="451"/>
      <c r="HWN50" s="454"/>
      <c r="HWO50" s="451"/>
      <c r="HWP50" s="454"/>
      <c r="HWQ50" s="458"/>
      <c r="HWR50" s="459"/>
      <c r="HWS50" s="460"/>
      <c r="HWT50" s="461"/>
      <c r="HWU50" s="462"/>
      <c r="HWV50" s="458"/>
      <c r="HWW50" s="451"/>
      <c r="HWX50" s="463"/>
      <c r="HWY50" s="451"/>
      <c r="HWZ50" s="451"/>
      <c r="HXA50" s="453"/>
      <c r="HXC50" s="449"/>
      <c r="HXD50" s="449"/>
      <c r="HXE50" s="449"/>
      <c r="HXF50" s="450"/>
      <c r="HXG50" s="451"/>
      <c r="HXH50" s="451"/>
      <c r="HXI50" s="451"/>
      <c r="HXJ50" s="449"/>
      <c r="HXK50" s="452"/>
      <c r="HXL50" s="453"/>
      <c r="HXM50" s="454"/>
      <c r="HXN50" s="449"/>
      <c r="HXO50" s="453"/>
      <c r="HXP50" s="453"/>
      <c r="HXQ50" s="450"/>
      <c r="HXR50" s="454"/>
      <c r="HXS50" s="455"/>
      <c r="HXT50" s="453"/>
      <c r="HXU50" s="456"/>
      <c r="HXV50" s="453"/>
      <c r="HXW50" s="456"/>
      <c r="HXX50" s="454"/>
      <c r="HXY50" s="451"/>
      <c r="HXZ50" s="454"/>
      <c r="HYA50" s="450"/>
      <c r="HYB50" s="456"/>
      <c r="HYC50" s="456"/>
      <c r="HYD50" s="456"/>
      <c r="HYE50" s="456"/>
      <c r="HYF50" s="271"/>
      <c r="HYG50" s="451"/>
      <c r="HYH50" s="454"/>
      <c r="HYI50" s="451"/>
      <c r="HYJ50" s="457"/>
      <c r="HYK50" s="271"/>
      <c r="HYL50" s="451"/>
      <c r="HYM50" s="454"/>
      <c r="HYN50" s="451"/>
      <c r="HYO50" s="457"/>
      <c r="HYP50" s="451"/>
      <c r="HYQ50" s="457"/>
      <c r="HYR50" s="457"/>
      <c r="HYS50" s="457"/>
      <c r="HYT50" s="271"/>
      <c r="HYU50" s="271"/>
      <c r="HYV50" s="451"/>
      <c r="HYW50" s="454"/>
      <c r="HYX50" s="451"/>
      <c r="HYY50" s="454"/>
      <c r="HYZ50" s="458"/>
      <c r="HZA50" s="459"/>
      <c r="HZB50" s="460"/>
      <c r="HZC50" s="461"/>
      <c r="HZD50" s="462"/>
      <c r="HZE50" s="458"/>
      <c r="HZF50" s="451"/>
      <c r="HZG50" s="463"/>
      <c r="HZH50" s="451"/>
      <c r="HZI50" s="451"/>
      <c r="HZJ50" s="453"/>
      <c r="HZL50" s="449"/>
      <c r="HZM50" s="449"/>
      <c r="HZN50" s="449"/>
      <c r="HZO50" s="450"/>
      <c r="HZP50" s="451"/>
      <c r="HZQ50" s="451"/>
      <c r="HZR50" s="451"/>
      <c r="HZS50" s="449"/>
      <c r="HZT50" s="452"/>
      <c r="HZU50" s="453"/>
      <c r="HZV50" s="454"/>
      <c r="HZW50" s="449"/>
      <c r="HZX50" s="453"/>
      <c r="HZY50" s="453"/>
      <c r="HZZ50" s="450"/>
      <c r="IAA50" s="454"/>
      <c r="IAB50" s="455"/>
      <c r="IAC50" s="453"/>
      <c r="IAD50" s="456"/>
      <c r="IAE50" s="453"/>
      <c r="IAF50" s="456"/>
      <c r="IAG50" s="454"/>
      <c r="IAH50" s="451"/>
      <c r="IAI50" s="454"/>
      <c r="IAJ50" s="450"/>
      <c r="IAK50" s="456"/>
      <c r="IAL50" s="456"/>
      <c r="IAM50" s="456"/>
      <c r="IAN50" s="456"/>
      <c r="IAO50" s="271"/>
      <c r="IAP50" s="451"/>
      <c r="IAQ50" s="454"/>
      <c r="IAR50" s="451"/>
      <c r="IAS50" s="457"/>
      <c r="IAT50" s="271"/>
      <c r="IAU50" s="451"/>
      <c r="IAV50" s="454"/>
      <c r="IAW50" s="451"/>
      <c r="IAX50" s="457"/>
      <c r="IAY50" s="451"/>
      <c r="IAZ50" s="457"/>
      <c r="IBA50" s="457"/>
      <c r="IBB50" s="457"/>
      <c r="IBC50" s="271"/>
      <c r="IBD50" s="271"/>
      <c r="IBE50" s="451"/>
      <c r="IBF50" s="454"/>
      <c r="IBG50" s="451"/>
      <c r="IBH50" s="454"/>
      <c r="IBI50" s="458"/>
      <c r="IBJ50" s="459"/>
      <c r="IBK50" s="460"/>
      <c r="IBL50" s="461"/>
      <c r="IBM50" s="462"/>
      <c r="IBN50" s="458"/>
      <c r="IBO50" s="451"/>
      <c r="IBP50" s="463"/>
      <c r="IBQ50" s="451"/>
      <c r="IBR50" s="451"/>
      <c r="IBS50" s="453"/>
      <c r="IBU50" s="449"/>
      <c r="IBV50" s="449"/>
      <c r="IBW50" s="449"/>
      <c r="IBX50" s="450"/>
      <c r="IBY50" s="451"/>
      <c r="IBZ50" s="451"/>
      <c r="ICA50" s="451"/>
      <c r="ICB50" s="449"/>
      <c r="ICC50" s="452"/>
      <c r="ICD50" s="453"/>
      <c r="ICE50" s="454"/>
      <c r="ICF50" s="449"/>
      <c r="ICG50" s="453"/>
      <c r="ICH50" s="453"/>
      <c r="ICI50" s="450"/>
      <c r="ICJ50" s="454"/>
      <c r="ICK50" s="455"/>
      <c r="ICL50" s="453"/>
      <c r="ICM50" s="456"/>
      <c r="ICN50" s="453"/>
      <c r="ICO50" s="456"/>
      <c r="ICP50" s="454"/>
      <c r="ICQ50" s="451"/>
      <c r="ICR50" s="454"/>
      <c r="ICS50" s="450"/>
      <c r="ICT50" s="456"/>
      <c r="ICU50" s="456"/>
      <c r="ICV50" s="456"/>
      <c r="ICW50" s="456"/>
      <c r="ICX50" s="271"/>
      <c r="ICY50" s="451"/>
      <c r="ICZ50" s="454"/>
      <c r="IDA50" s="451"/>
      <c r="IDB50" s="457"/>
      <c r="IDC50" s="271"/>
      <c r="IDD50" s="451"/>
      <c r="IDE50" s="454"/>
      <c r="IDF50" s="451"/>
      <c r="IDG50" s="457"/>
      <c r="IDH50" s="451"/>
      <c r="IDI50" s="457"/>
      <c r="IDJ50" s="457"/>
      <c r="IDK50" s="457"/>
      <c r="IDL50" s="271"/>
      <c r="IDM50" s="271"/>
      <c r="IDN50" s="451"/>
      <c r="IDO50" s="454"/>
      <c r="IDP50" s="451"/>
      <c r="IDQ50" s="454"/>
      <c r="IDR50" s="458"/>
      <c r="IDS50" s="459"/>
      <c r="IDT50" s="460"/>
      <c r="IDU50" s="461"/>
      <c r="IDV50" s="462"/>
      <c r="IDW50" s="458"/>
      <c r="IDX50" s="451"/>
      <c r="IDY50" s="463"/>
      <c r="IDZ50" s="451"/>
      <c r="IEA50" s="451"/>
      <c r="IEB50" s="453"/>
      <c r="IED50" s="449"/>
      <c r="IEE50" s="449"/>
      <c r="IEF50" s="449"/>
      <c r="IEG50" s="450"/>
      <c r="IEH50" s="451"/>
      <c r="IEI50" s="451"/>
      <c r="IEJ50" s="451"/>
      <c r="IEK50" s="449"/>
      <c r="IEL50" s="452"/>
      <c r="IEM50" s="453"/>
      <c r="IEN50" s="454"/>
      <c r="IEO50" s="449"/>
      <c r="IEP50" s="453"/>
      <c r="IEQ50" s="453"/>
      <c r="IER50" s="450"/>
      <c r="IES50" s="454"/>
      <c r="IET50" s="455"/>
      <c r="IEU50" s="453"/>
      <c r="IEV50" s="456"/>
      <c r="IEW50" s="453"/>
      <c r="IEX50" s="456"/>
      <c r="IEY50" s="454"/>
      <c r="IEZ50" s="451"/>
      <c r="IFA50" s="454"/>
      <c r="IFB50" s="450"/>
      <c r="IFC50" s="456"/>
      <c r="IFD50" s="456"/>
      <c r="IFE50" s="456"/>
      <c r="IFF50" s="456"/>
      <c r="IFG50" s="271"/>
      <c r="IFH50" s="451"/>
      <c r="IFI50" s="454"/>
      <c r="IFJ50" s="451"/>
      <c r="IFK50" s="457"/>
      <c r="IFL50" s="271"/>
      <c r="IFM50" s="451"/>
      <c r="IFN50" s="454"/>
      <c r="IFO50" s="451"/>
      <c r="IFP50" s="457"/>
      <c r="IFQ50" s="451"/>
      <c r="IFR50" s="457"/>
      <c r="IFS50" s="457"/>
      <c r="IFT50" s="457"/>
      <c r="IFU50" s="271"/>
      <c r="IFV50" s="271"/>
      <c r="IFW50" s="451"/>
      <c r="IFX50" s="454"/>
      <c r="IFY50" s="451"/>
      <c r="IFZ50" s="454"/>
      <c r="IGA50" s="458"/>
      <c r="IGB50" s="459"/>
      <c r="IGC50" s="460"/>
      <c r="IGD50" s="461"/>
      <c r="IGE50" s="462"/>
      <c r="IGF50" s="458"/>
      <c r="IGG50" s="451"/>
      <c r="IGH50" s="463"/>
      <c r="IGI50" s="451"/>
      <c r="IGJ50" s="451"/>
      <c r="IGK50" s="453"/>
      <c r="IGM50" s="449"/>
      <c r="IGN50" s="449"/>
      <c r="IGO50" s="449"/>
      <c r="IGP50" s="450"/>
      <c r="IGQ50" s="451"/>
      <c r="IGR50" s="451"/>
      <c r="IGS50" s="451"/>
      <c r="IGT50" s="449"/>
      <c r="IGU50" s="452"/>
      <c r="IGV50" s="453"/>
      <c r="IGW50" s="454"/>
      <c r="IGX50" s="449"/>
      <c r="IGY50" s="453"/>
      <c r="IGZ50" s="453"/>
      <c r="IHA50" s="450"/>
      <c r="IHB50" s="454"/>
      <c r="IHC50" s="455"/>
      <c r="IHD50" s="453"/>
      <c r="IHE50" s="456"/>
      <c r="IHF50" s="453"/>
      <c r="IHG50" s="456"/>
      <c r="IHH50" s="454"/>
      <c r="IHI50" s="451"/>
      <c r="IHJ50" s="454"/>
      <c r="IHK50" s="450"/>
      <c r="IHL50" s="456"/>
      <c r="IHM50" s="456"/>
      <c r="IHN50" s="456"/>
      <c r="IHO50" s="456"/>
      <c r="IHP50" s="271"/>
      <c r="IHQ50" s="451"/>
      <c r="IHR50" s="454"/>
      <c r="IHS50" s="451"/>
      <c r="IHT50" s="457"/>
      <c r="IHU50" s="271"/>
      <c r="IHV50" s="451"/>
      <c r="IHW50" s="454"/>
      <c r="IHX50" s="451"/>
      <c r="IHY50" s="457"/>
      <c r="IHZ50" s="451"/>
      <c r="IIA50" s="457"/>
      <c r="IIB50" s="457"/>
      <c r="IIC50" s="457"/>
      <c r="IID50" s="271"/>
      <c r="IIE50" s="271"/>
      <c r="IIF50" s="451"/>
      <c r="IIG50" s="454"/>
      <c r="IIH50" s="451"/>
      <c r="III50" s="454"/>
      <c r="IIJ50" s="458"/>
      <c r="IIK50" s="459"/>
      <c r="IIL50" s="460"/>
      <c r="IIM50" s="461"/>
      <c r="IIN50" s="462"/>
      <c r="IIO50" s="458"/>
      <c r="IIP50" s="451"/>
      <c r="IIQ50" s="463"/>
      <c r="IIR50" s="451"/>
      <c r="IIS50" s="451"/>
      <c r="IIT50" s="453"/>
      <c r="IIV50" s="449"/>
      <c r="IIW50" s="449"/>
      <c r="IIX50" s="449"/>
      <c r="IIY50" s="450"/>
      <c r="IIZ50" s="451"/>
      <c r="IJA50" s="451"/>
      <c r="IJB50" s="451"/>
      <c r="IJC50" s="449"/>
      <c r="IJD50" s="452"/>
      <c r="IJE50" s="453"/>
      <c r="IJF50" s="454"/>
      <c r="IJG50" s="449"/>
      <c r="IJH50" s="453"/>
      <c r="IJI50" s="453"/>
      <c r="IJJ50" s="450"/>
      <c r="IJK50" s="454"/>
      <c r="IJL50" s="455"/>
      <c r="IJM50" s="453"/>
      <c r="IJN50" s="456"/>
      <c r="IJO50" s="453"/>
      <c r="IJP50" s="456"/>
      <c r="IJQ50" s="454"/>
      <c r="IJR50" s="451"/>
      <c r="IJS50" s="454"/>
      <c r="IJT50" s="450"/>
      <c r="IJU50" s="456"/>
      <c r="IJV50" s="456"/>
      <c r="IJW50" s="456"/>
      <c r="IJX50" s="456"/>
      <c r="IJY50" s="271"/>
      <c r="IJZ50" s="451"/>
      <c r="IKA50" s="454"/>
      <c r="IKB50" s="451"/>
      <c r="IKC50" s="457"/>
      <c r="IKD50" s="271"/>
      <c r="IKE50" s="451"/>
      <c r="IKF50" s="454"/>
      <c r="IKG50" s="451"/>
      <c r="IKH50" s="457"/>
      <c r="IKI50" s="451"/>
      <c r="IKJ50" s="457"/>
      <c r="IKK50" s="457"/>
      <c r="IKL50" s="457"/>
      <c r="IKM50" s="271"/>
      <c r="IKN50" s="271"/>
      <c r="IKO50" s="451"/>
      <c r="IKP50" s="454"/>
      <c r="IKQ50" s="451"/>
      <c r="IKR50" s="454"/>
      <c r="IKS50" s="458"/>
      <c r="IKT50" s="459"/>
      <c r="IKU50" s="460"/>
      <c r="IKV50" s="461"/>
      <c r="IKW50" s="462"/>
      <c r="IKX50" s="458"/>
      <c r="IKY50" s="451"/>
      <c r="IKZ50" s="463"/>
      <c r="ILA50" s="451"/>
      <c r="ILB50" s="451"/>
      <c r="ILC50" s="453"/>
      <c r="ILE50" s="449"/>
      <c r="ILF50" s="449"/>
      <c r="ILG50" s="449"/>
      <c r="ILH50" s="450"/>
      <c r="ILI50" s="451"/>
      <c r="ILJ50" s="451"/>
      <c r="ILK50" s="451"/>
      <c r="ILL50" s="449"/>
      <c r="ILM50" s="452"/>
      <c r="ILN50" s="453"/>
      <c r="ILO50" s="454"/>
      <c r="ILP50" s="449"/>
      <c r="ILQ50" s="453"/>
      <c r="ILR50" s="453"/>
      <c r="ILS50" s="450"/>
      <c r="ILT50" s="454"/>
      <c r="ILU50" s="455"/>
      <c r="ILV50" s="453"/>
      <c r="ILW50" s="456"/>
      <c r="ILX50" s="453"/>
      <c r="ILY50" s="456"/>
      <c r="ILZ50" s="454"/>
      <c r="IMA50" s="451"/>
      <c r="IMB50" s="454"/>
      <c r="IMC50" s="450"/>
      <c r="IMD50" s="456"/>
      <c r="IME50" s="456"/>
      <c r="IMF50" s="456"/>
      <c r="IMG50" s="456"/>
      <c r="IMH50" s="271"/>
      <c r="IMI50" s="451"/>
      <c r="IMJ50" s="454"/>
      <c r="IMK50" s="451"/>
      <c r="IML50" s="457"/>
      <c r="IMM50" s="271"/>
      <c r="IMN50" s="451"/>
      <c r="IMO50" s="454"/>
      <c r="IMP50" s="451"/>
      <c r="IMQ50" s="457"/>
      <c r="IMR50" s="451"/>
      <c r="IMS50" s="457"/>
      <c r="IMT50" s="457"/>
      <c r="IMU50" s="457"/>
      <c r="IMV50" s="271"/>
      <c r="IMW50" s="271"/>
      <c r="IMX50" s="451"/>
      <c r="IMY50" s="454"/>
      <c r="IMZ50" s="451"/>
      <c r="INA50" s="454"/>
      <c r="INB50" s="458"/>
      <c r="INC50" s="459"/>
      <c r="IND50" s="460"/>
      <c r="INE50" s="461"/>
      <c r="INF50" s="462"/>
      <c r="ING50" s="458"/>
      <c r="INH50" s="451"/>
      <c r="INI50" s="463"/>
      <c r="INJ50" s="451"/>
      <c r="INK50" s="451"/>
      <c r="INL50" s="453"/>
      <c r="INN50" s="449"/>
      <c r="INO50" s="449"/>
      <c r="INP50" s="449"/>
      <c r="INQ50" s="450"/>
      <c r="INR50" s="451"/>
      <c r="INS50" s="451"/>
      <c r="INT50" s="451"/>
      <c r="INU50" s="449"/>
      <c r="INV50" s="452"/>
      <c r="INW50" s="453"/>
      <c r="INX50" s="454"/>
      <c r="INY50" s="449"/>
      <c r="INZ50" s="453"/>
      <c r="IOA50" s="453"/>
      <c r="IOB50" s="450"/>
      <c r="IOC50" s="454"/>
      <c r="IOD50" s="455"/>
      <c r="IOE50" s="453"/>
      <c r="IOF50" s="456"/>
      <c r="IOG50" s="453"/>
      <c r="IOH50" s="456"/>
      <c r="IOI50" s="454"/>
      <c r="IOJ50" s="451"/>
      <c r="IOK50" s="454"/>
      <c r="IOL50" s="450"/>
      <c r="IOM50" s="456"/>
      <c r="ION50" s="456"/>
      <c r="IOO50" s="456"/>
      <c r="IOP50" s="456"/>
      <c r="IOQ50" s="271"/>
      <c r="IOR50" s="451"/>
      <c r="IOS50" s="454"/>
      <c r="IOT50" s="451"/>
      <c r="IOU50" s="457"/>
      <c r="IOV50" s="271"/>
      <c r="IOW50" s="451"/>
      <c r="IOX50" s="454"/>
      <c r="IOY50" s="451"/>
      <c r="IOZ50" s="457"/>
      <c r="IPA50" s="451"/>
      <c r="IPB50" s="457"/>
      <c r="IPC50" s="457"/>
      <c r="IPD50" s="457"/>
      <c r="IPE50" s="271"/>
      <c r="IPF50" s="271"/>
      <c r="IPG50" s="451"/>
      <c r="IPH50" s="454"/>
      <c r="IPI50" s="451"/>
      <c r="IPJ50" s="454"/>
      <c r="IPK50" s="458"/>
      <c r="IPL50" s="459"/>
      <c r="IPM50" s="460"/>
      <c r="IPN50" s="461"/>
      <c r="IPO50" s="462"/>
      <c r="IPP50" s="458"/>
      <c r="IPQ50" s="451"/>
      <c r="IPR50" s="463"/>
      <c r="IPS50" s="451"/>
      <c r="IPT50" s="451"/>
      <c r="IPU50" s="453"/>
      <c r="IPW50" s="449"/>
      <c r="IPX50" s="449"/>
      <c r="IPY50" s="449"/>
      <c r="IPZ50" s="450"/>
      <c r="IQA50" s="451"/>
      <c r="IQB50" s="451"/>
      <c r="IQC50" s="451"/>
      <c r="IQD50" s="449"/>
      <c r="IQE50" s="452"/>
      <c r="IQF50" s="453"/>
      <c r="IQG50" s="454"/>
      <c r="IQH50" s="449"/>
      <c r="IQI50" s="453"/>
      <c r="IQJ50" s="453"/>
      <c r="IQK50" s="450"/>
      <c r="IQL50" s="454"/>
      <c r="IQM50" s="455"/>
      <c r="IQN50" s="453"/>
      <c r="IQO50" s="456"/>
      <c r="IQP50" s="453"/>
      <c r="IQQ50" s="456"/>
      <c r="IQR50" s="454"/>
      <c r="IQS50" s="451"/>
      <c r="IQT50" s="454"/>
      <c r="IQU50" s="450"/>
      <c r="IQV50" s="456"/>
      <c r="IQW50" s="456"/>
      <c r="IQX50" s="456"/>
      <c r="IQY50" s="456"/>
      <c r="IQZ50" s="271"/>
      <c r="IRA50" s="451"/>
      <c r="IRB50" s="454"/>
      <c r="IRC50" s="451"/>
      <c r="IRD50" s="457"/>
      <c r="IRE50" s="271"/>
      <c r="IRF50" s="451"/>
      <c r="IRG50" s="454"/>
      <c r="IRH50" s="451"/>
      <c r="IRI50" s="457"/>
      <c r="IRJ50" s="451"/>
      <c r="IRK50" s="457"/>
      <c r="IRL50" s="457"/>
      <c r="IRM50" s="457"/>
      <c r="IRN50" s="271"/>
      <c r="IRO50" s="271"/>
      <c r="IRP50" s="451"/>
      <c r="IRQ50" s="454"/>
      <c r="IRR50" s="451"/>
      <c r="IRS50" s="454"/>
      <c r="IRT50" s="458"/>
      <c r="IRU50" s="459"/>
      <c r="IRV50" s="460"/>
      <c r="IRW50" s="461"/>
      <c r="IRX50" s="462"/>
      <c r="IRY50" s="458"/>
      <c r="IRZ50" s="451"/>
      <c r="ISA50" s="463"/>
      <c r="ISB50" s="451"/>
      <c r="ISC50" s="451"/>
      <c r="ISD50" s="453"/>
      <c r="ISF50" s="449"/>
      <c r="ISG50" s="449"/>
      <c r="ISH50" s="449"/>
      <c r="ISI50" s="450"/>
      <c r="ISJ50" s="451"/>
      <c r="ISK50" s="451"/>
      <c r="ISL50" s="451"/>
      <c r="ISM50" s="449"/>
      <c r="ISN50" s="452"/>
      <c r="ISO50" s="453"/>
      <c r="ISP50" s="454"/>
      <c r="ISQ50" s="449"/>
      <c r="ISR50" s="453"/>
      <c r="ISS50" s="453"/>
      <c r="IST50" s="450"/>
      <c r="ISU50" s="454"/>
      <c r="ISV50" s="455"/>
      <c r="ISW50" s="453"/>
      <c r="ISX50" s="456"/>
      <c r="ISY50" s="453"/>
      <c r="ISZ50" s="456"/>
      <c r="ITA50" s="454"/>
      <c r="ITB50" s="451"/>
      <c r="ITC50" s="454"/>
      <c r="ITD50" s="450"/>
      <c r="ITE50" s="456"/>
      <c r="ITF50" s="456"/>
      <c r="ITG50" s="456"/>
      <c r="ITH50" s="456"/>
      <c r="ITI50" s="271"/>
      <c r="ITJ50" s="451"/>
      <c r="ITK50" s="454"/>
      <c r="ITL50" s="451"/>
      <c r="ITM50" s="457"/>
      <c r="ITN50" s="271"/>
      <c r="ITO50" s="451"/>
      <c r="ITP50" s="454"/>
      <c r="ITQ50" s="451"/>
      <c r="ITR50" s="457"/>
      <c r="ITS50" s="451"/>
      <c r="ITT50" s="457"/>
      <c r="ITU50" s="457"/>
      <c r="ITV50" s="457"/>
      <c r="ITW50" s="271"/>
      <c r="ITX50" s="271"/>
      <c r="ITY50" s="451"/>
      <c r="ITZ50" s="454"/>
      <c r="IUA50" s="451"/>
      <c r="IUB50" s="454"/>
      <c r="IUC50" s="458"/>
      <c r="IUD50" s="459"/>
      <c r="IUE50" s="460"/>
      <c r="IUF50" s="461"/>
      <c r="IUG50" s="462"/>
      <c r="IUH50" s="458"/>
      <c r="IUI50" s="451"/>
      <c r="IUJ50" s="463"/>
      <c r="IUK50" s="451"/>
      <c r="IUL50" s="451"/>
      <c r="IUM50" s="453"/>
      <c r="IUO50" s="449"/>
      <c r="IUP50" s="449"/>
      <c r="IUQ50" s="449"/>
      <c r="IUR50" s="450"/>
      <c r="IUS50" s="451"/>
      <c r="IUT50" s="451"/>
      <c r="IUU50" s="451"/>
      <c r="IUV50" s="449"/>
      <c r="IUW50" s="452"/>
      <c r="IUX50" s="453"/>
      <c r="IUY50" s="454"/>
      <c r="IUZ50" s="449"/>
      <c r="IVA50" s="453"/>
      <c r="IVB50" s="453"/>
      <c r="IVC50" s="450"/>
      <c r="IVD50" s="454"/>
      <c r="IVE50" s="455"/>
      <c r="IVF50" s="453"/>
      <c r="IVG50" s="456"/>
      <c r="IVH50" s="453"/>
      <c r="IVI50" s="456"/>
      <c r="IVJ50" s="454"/>
      <c r="IVK50" s="451"/>
      <c r="IVL50" s="454"/>
      <c r="IVM50" s="450"/>
      <c r="IVN50" s="456"/>
      <c r="IVO50" s="456"/>
      <c r="IVP50" s="456"/>
      <c r="IVQ50" s="456"/>
      <c r="IVR50" s="271"/>
      <c r="IVS50" s="451"/>
      <c r="IVT50" s="454"/>
      <c r="IVU50" s="451"/>
      <c r="IVV50" s="457"/>
      <c r="IVW50" s="271"/>
      <c r="IVX50" s="451"/>
      <c r="IVY50" s="454"/>
      <c r="IVZ50" s="451"/>
      <c r="IWA50" s="457"/>
      <c r="IWB50" s="451"/>
      <c r="IWC50" s="457"/>
      <c r="IWD50" s="457"/>
      <c r="IWE50" s="457"/>
      <c r="IWF50" s="271"/>
      <c r="IWG50" s="271"/>
      <c r="IWH50" s="451"/>
      <c r="IWI50" s="454"/>
      <c r="IWJ50" s="451"/>
      <c r="IWK50" s="454"/>
      <c r="IWL50" s="458"/>
      <c r="IWM50" s="459"/>
      <c r="IWN50" s="460"/>
      <c r="IWO50" s="461"/>
      <c r="IWP50" s="462"/>
      <c r="IWQ50" s="458"/>
      <c r="IWR50" s="451"/>
      <c r="IWS50" s="463"/>
      <c r="IWT50" s="451"/>
      <c r="IWU50" s="451"/>
      <c r="IWV50" s="453"/>
      <c r="IWX50" s="449"/>
      <c r="IWY50" s="449"/>
      <c r="IWZ50" s="449"/>
      <c r="IXA50" s="450"/>
      <c r="IXB50" s="451"/>
      <c r="IXC50" s="451"/>
      <c r="IXD50" s="451"/>
      <c r="IXE50" s="449"/>
      <c r="IXF50" s="452"/>
      <c r="IXG50" s="453"/>
      <c r="IXH50" s="454"/>
      <c r="IXI50" s="449"/>
      <c r="IXJ50" s="453"/>
      <c r="IXK50" s="453"/>
      <c r="IXL50" s="450"/>
      <c r="IXM50" s="454"/>
      <c r="IXN50" s="455"/>
      <c r="IXO50" s="453"/>
      <c r="IXP50" s="456"/>
      <c r="IXQ50" s="453"/>
      <c r="IXR50" s="456"/>
      <c r="IXS50" s="454"/>
      <c r="IXT50" s="451"/>
      <c r="IXU50" s="454"/>
      <c r="IXV50" s="450"/>
      <c r="IXW50" s="456"/>
      <c r="IXX50" s="456"/>
      <c r="IXY50" s="456"/>
      <c r="IXZ50" s="456"/>
      <c r="IYA50" s="271"/>
      <c r="IYB50" s="451"/>
      <c r="IYC50" s="454"/>
      <c r="IYD50" s="451"/>
      <c r="IYE50" s="457"/>
      <c r="IYF50" s="271"/>
      <c r="IYG50" s="451"/>
      <c r="IYH50" s="454"/>
      <c r="IYI50" s="451"/>
      <c r="IYJ50" s="457"/>
      <c r="IYK50" s="451"/>
      <c r="IYL50" s="457"/>
      <c r="IYM50" s="457"/>
      <c r="IYN50" s="457"/>
      <c r="IYO50" s="271"/>
      <c r="IYP50" s="271"/>
      <c r="IYQ50" s="451"/>
      <c r="IYR50" s="454"/>
      <c r="IYS50" s="451"/>
      <c r="IYT50" s="454"/>
      <c r="IYU50" s="458"/>
      <c r="IYV50" s="459"/>
      <c r="IYW50" s="460"/>
      <c r="IYX50" s="461"/>
      <c r="IYY50" s="462"/>
      <c r="IYZ50" s="458"/>
      <c r="IZA50" s="451"/>
      <c r="IZB50" s="463"/>
      <c r="IZC50" s="451"/>
      <c r="IZD50" s="451"/>
      <c r="IZE50" s="453"/>
      <c r="IZG50" s="449"/>
      <c r="IZH50" s="449"/>
      <c r="IZI50" s="449"/>
      <c r="IZJ50" s="450"/>
      <c r="IZK50" s="451"/>
      <c r="IZL50" s="451"/>
      <c r="IZM50" s="451"/>
      <c r="IZN50" s="449"/>
      <c r="IZO50" s="452"/>
      <c r="IZP50" s="453"/>
      <c r="IZQ50" s="454"/>
      <c r="IZR50" s="449"/>
      <c r="IZS50" s="453"/>
      <c r="IZT50" s="453"/>
      <c r="IZU50" s="450"/>
      <c r="IZV50" s="454"/>
      <c r="IZW50" s="455"/>
      <c r="IZX50" s="453"/>
      <c r="IZY50" s="456"/>
      <c r="IZZ50" s="453"/>
      <c r="JAA50" s="456"/>
      <c r="JAB50" s="454"/>
      <c r="JAC50" s="451"/>
      <c r="JAD50" s="454"/>
      <c r="JAE50" s="450"/>
      <c r="JAF50" s="456"/>
      <c r="JAG50" s="456"/>
      <c r="JAH50" s="456"/>
      <c r="JAI50" s="456"/>
      <c r="JAJ50" s="271"/>
      <c r="JAK50" s="451"/>
      <c r="JAL50" s="454"/>
      <c r="JAM50" s="451"/>
      <c r="JAN50" s="457"/>
      <c r="JAO50" s="271"/>
      <c r="JAP50" s="451"/>
      <c r="JAQ50" s="454"/>
      <c r="JAR50" s="451"/>
      <c r="JAS50" s="457"/>
      <c r="JAT50" s="451"/>
      <c r="JAU50" s="457"/>
      <c r="JAV50" s="457"/>
      <c r="JAW50" s="457"/>
      <c r="JAX50" s="271"/>
      <c r="JAY50" s="271"/>
      <c r="JAZ50" s="451"/>
      <c r="JBA50" s="454"/>
      <c r="JBB50" s="451"/>
      <c r="JBC50" s="454"/>
      <c r="JBD50" s="458"/>
      <c r="JBE50" s="459"/>
      <c r="JBF50" s="460"/>
      <c r="JBG50" s="461"/>
      <c r="JBH50" s="462"/>
      <c r="JBI50" s="458"/>
      <c r="JBJ50" s="451"/>
      <c r="JBK50" s="463"/>
      <c r="JBL50" s="451"/>
      <c r="JBM50" s="451"/>
      <c r="JBN50" s="453"/>
      <c r="JBP50" s="449"/>
      <c r="JBQ50" s="449"/>
      <c r="JBR50" s="449"/>
      <c r="JBS50" s="450"/>
      <c r="JBT50" s="451"/>
      <c r="JBU50" s="451"/>
      <c r="JBV50" s="451"/>
      <c r="JBW50" s="449"/>
      <c r="JBX50" s="452"/>
      <c r="JBY50" s="453"/>
      <c r="JBZ50" s="454"/>
      <c r="JCA50" s="449"/>
      <c r="JCB50" s="453"/>
      <c r="JCC50" s="453"/>
      <c r="JCD50" s="450"/>
      <c r="JCE50" s="454"/>
      <c r="JCF50" s="455"/>
      <c r="JCG50" s="453"/>
      <c r="JCH50" s="456"/>
      <c r="JCI50" s="453"/>
      <c r="JCJ50" s="456"/>
      <c r="JCK50" s="454"/>
      <c r="JCL50" s="451"/>
      <c r="JCM50" s="454"/>
      <c r="JCN50" s="450"/>
      <c r="JCO50" s="456"/>
      <c r="JCP50" s="456"/>
      <c r="JCQ50" s="456"/>
      <c r="JCR50" s="456"/>
      <c r="JCS50" s="271"/>
      <c r="JCT50" s="451"/>
      <c r="JCU50" s="454"/>
      <c r="JCV50" s="451"/>
      <c r="JCW50" s="457"/>
      <c r="JCX50" s="271"/>
      <c r="JCY50" s="451"/>
      <c r="JCZ50" s="454"/>
      <c r="JDA50" s="451"/>
      <c r="JDB50" s="457"/>
      <c r="JDC50" s="451"/>
      <c r="JDD50" s="457"/>
      <c r="JDE50" s="457"/>
      <c r="JDF50" s="457"/>
      <c r="JDG50" s="271"/>
      <c r="JDH50" s="271"/>
      <c r="JDI50" s="451"/>
      <c r="JDJ50" s="454"/>
      <c r="JDK50" s="451"/>
      <c r="JDL50" s="454"/>
      <c r="JDM50" s="458"/>
      <c r="JDN50" s="459"/>
      <c r="JDO50" s="460"/>
      <c r="JDP50" s="461"/>
      <c r="JDQ50" s="462"/>
      <c r="JDR50" s="458"/>
      <c r="JDS50" s="451"/>
      <c r="JDT50" s="463"/>
      <c r="JDU50" s="451"/>
      <c r="JDV50" s="451"/>
      <c r="JDW50" s="453"/>
      <c r="JDY50" s="449"/>
      <c r="JDZ50" s="449"/>
      <c r="JEA50" s="449"/>
      <c r="JEB50" s="450"/>
      <c r="JEC50" s="451"/>
      <c r="JED50" s="451"/>
      <c r="JEE50" s="451"/>
      <c r="JEF50" s="449"/>
      <c r="JEG50" s="452"/>
      <c r="JEH50" s="453"/>
      <c r="JEI50" s="454"/>
      <c r="JEJ50" s="449"/>
      <c r="JEK50" s="453"/>
      <c r="JEL50" s="453"/>
      <c r="JEM50" s="450"/>
      <c r="JEN50" s="454"/>
      <c r="JEO50" s="455"/>
      <c r="JEP50" s="453"/>
      <c r="JEQ50" s="456"/>
      <c r="JER50" s="453"/>
      <c r="JES50" s="456"/>
      <c r="JET50" s="454"/>
      <c r="JEU50" s="451"/>
      <c r="JEV50" s="454"/>
      <c r="JEW50" s="450"/>
      <c r="JEX50" s="456"/>
      <c r="JEY50" s="456"/>
      <c r="JEZ50" s="456"/>
      <c r="JFA50" s="456"/>
      <c r="JFB50" s="271"/>
      <c r="JFC50" s="451"/>
      <c r="JFD50" s="454"/>
      <c r="JFE50" s="451"/>
      <c r="JFF50" s="457"/>
      <c r="JFG50" s="271"/>
      <c r="JFH50" s="451"/>
      <c r="JFI50" s="454"/>
      <c r="JFJ50" s="451"/>
      <c r="JFK50" s="457"/>
      <c r="JFL50" s="451"/>
      <c r="JFM50" s="457"/>
      <c r="JFN50" s="457"/>
      <c r="JFO50" s="457"/>
      <c r="JFP50" s="271"/>
      <c r="JFQ50" s="271"/>
      <c r="JFR50" s="451"/>
      <c r="JFS50" s="454"/>
      <c r="JFT50" s="451"/>
      <c r="JFU50" s="454"/>
      <c r="JFV50" s="458"/>
      <c r="JFW50" s="459"/>
      <c r="JFX50" s="460"/>
      <c r="JFY50" s="461"/>
      <c r="JFZ50" s="462"/>
      <c r="JGA50" s="458"/>
      <c r="JGB50" s="451"/>
      <c r="JGC50" s="463"/>
      <c r="JGD50" s="451"/>
      <c r="JGE50" s="451"/>
      <c r="JGF50" s="453"/>
      <c r="JGH50" s="449"/>
      <c r="JGI50" s="449"/>
      <c r="JGJ50" s="449"/>
      <c r="JGK50" s="450"/>
      <c r="JGL50" s="451"/>
      <c r="JGM50" s="451"/>
      <c r="JGN50" s="451"/>
      <c r="JGO50" s="449"/>
      <c r="JGP50" s="452"/>
      <c r="JGQ50" s="453"/>
      <c r="JGR50" s="454"/>
      <c r="JGS50" s="449"/>
      <c r="JGT50" s="453"/>
      <c r="JGU50" s="453"/>
      <c r="JGV50" s="450"/>
      <c r="JGW50" s="454"/>
      <c r="JGX50" s="455"/>
      <c r="JGY50" s="453"/>
      <c r="JGZ50" s="456"/>
      <c r="JHA50" s="453"/>
      <c r="JHB50" s="456"/>
      <c r="JHC50" s="454"/>
      <c r="JHD50" s="451"/>
      <c r="JHE50" s="454"/>
      <c r="JHF50" s="450"/>
      <c r="JHG50" s="456"/>
      <c r="JHH50" s="456"/>
      <c r="JHI50" s="456"/>
      <c r="JHJ50" s="456"/>
      <c r="JHK50" s="271"/>
      <c r="JHL50" s="451"/>
      <c r="JHM50" s="454"/>
      <c r="JHN50" s="451"/>
      <c r="JHO50" s="457"/>
      <c r="JHP50" s="271"/>
      <c r="JHQ50" s="451"/>
      <c r="JHR50" s="454"/>
      <c r="JHS50" s="451"/>
      <c r="JHT50" s="457"/>
      <c r="JHU50" s="451"/>
      <c r="JHV50" s="457"/>
      <c r="JHW50" s="457"/>
      <c r="JHX50" s="457"/>
      <c r="JHY50" s="271"/>
      <c r="JHZ50" s="271"/>
      <c r="JIA50" s="451"/>
      <c r="JIB50" s="454"/>
      <c r="JIC50" s="451"/>
      <c r="JID50" s="454"/>
      <c r="JIE50" s="458"/>
      <c r="JIF50" s="459"/>
      <c r="JIG50" s="460"/>
      <c r="JIH50" s="461"/>
      <c r="JII50" s="462"/>
      <c r="JIJ50" s="458"/>
      <c r="JIK50" s="451"/>
      <c r="JIL50" s="463"/>
      <c r="JIM50" s="451"/>
      <c r="JIN50" s="451"/>
      <c r="JIO50" s="453"/>
      <c r="JIQ50" s="449"/>
      <c r="JIR50" s="449"/>
      <c r="JIS50" s="449"/>
      <c r="JIT50" s="450"/>
      <c r="JIU50" s="451"/>
      <c r="JIV50" s="451"/>
      <c r="JIW50" s="451"/>
      <c r="JIX50" s="449"/>
      <c r="JIY50" s="452"/>
      <c r="JIZ50" s="453"/>
      <c r="JJA50" s="454"/>
      <c r="JJB50" s="449"/>
      <c r="JJC50" s="453"/>
      <c r="JJD50" s="453"/>
      <c r="JJE50" s="450"/>
      <c r="JJF50" s="454"/>
      <c r="JJG50" s="455"/>
      <c r="JJH50" s="453"/>
      <c r="JJI50" s="456"/>
      <c r="JJJ50" s="453"/>
      <c r="JJK50" s="456"/>
      <c r="JJL50" s="454"/>
      <c r="JJM50" s="451"/>
      <c r="JJN50" s="454"/>
      <c r="JJO50" s="450"/>
      <c r="JJP50" s="456"/>
      <c r="JJQ50" s="456"/>
      <c r="JJR50" s="456"/>
      <c r="JJS50" s="456"/>
      <c r="JJT50" s="271"/>
      <c r="JJU50" s="451"/>
      <c r="JJV50" s="454"/>
      <c r="JJW50" s="451"/>
      <c r="JJX50" s="457"/>
      <c r="JJY50" s="271"/>
      <c r="JJZ50" s="451"/>
      <c r="JKA50" s="454"/>
      <c r="JKB50" s="451"/>
      <c r="JKC50" s="457"/>
      <c r="JKD50" s="451"/>
      <c r="JKE50" s="457"/>
      <c r="JKF50" s="457"/>
      <c r="JKG50" s="457"/>
      <c r="JKH50" s="271"/>
      <c r="JKI50" s="271"/>
      <c r="JKJ50" s="451"/>
      <c r="JKK50" s="454"/>
      <c r="JKL50" s="451"/>
      <c r="JKM50" s="454"/>
      <c r="JKN50" s="458"/>
      <c r="JKO50" s="459"/>
      <c r="JKP50" s="460"/>
      <c r="JKQ50" s="461"/>
      <c r="JKR50" s="462"/>
      <c r="JKS50" s="458"/>
      <c r="JKT50" s="451"/>
      <c r="JKU50" s="463"/>
      <c r="JKV50" s="451"/>
      <c r="JKW50" s="451"/>
      <c r="JKX50" s="453"/>
      <c r="JKZ50" s="449"/>
      <c r="JLA50" s="449"/>
      <c r="JLB50" s="449"/>
      <c r="JLC50" s="450"/>
      <c r="JLD50" s="451"/>
      <c r="JLE50" s="451"/>
      <c r="JLF50" s="451"/>
      <c r="JLG50" s="449"/>
      <c r="JLH50" s="452"/>
      <c r="JLI50" s="453"/>
      <c r="JLJ50" s="454"/>
      <c r="JLK50" s="449"/>
      <c r="JLL50" s="453"/>
      <c r="JLM50" s="453"/>
      <c r="JLN50" s="450"/>
      <c r="JLO50" s="454"/>
      <c r="JLP50" s="455"/>
      <c r="JLQ50" s="453"/>
      <c r="JLR50" s="456"/>
      <c r="JLS50" s="453"/>
      <c r="JLT50" s="456"/>
      <c r="JLU50" s="454"/>
      <c r="JLV50" s="451"/>
      <c r="JLW50" s="454"/>
      <c r="JLX50" s="450"/>
      <c r="JLY50" s="456"/>
      <c r="JLZ50" s="456"/>
      <c r="JMA50" s="456"/>
      <c r="JMB50" s="456"/>
      <c r="JMC50" s="271"/>
      <c r="JMD50" s="451"/>
      <c r="JME50" s="454"/>
      <c r="JMF50" s="451"/>
      <c r="JMG50" s="457"/>
      <c r="JMH50" s="271"/>
      <c r="JMI50" s="451"/>
      <c r="JMJ50" s="454"/>
      <c r="JMK50" s="451"/>
      <c r="JML50" s="457"/>
      <c r="JMM50" s="451"/>
      <c r="JMN50" s="457"/>
      <c r="JMO50" s="457"/>
      <c r="JMP50" s="457"/>
      <c r="JMQ50" s="271"/>
      <c r="JMR50" s="271"/>
      <c r="JMS50" s="451"/>
      <c r="JMT50" s="454"/>
      <c r="JMU50" s="451"/>
      <c r="JMV50" s="454"/>
      <c r="JMW50" s="458"/>
      <c r="JMX50" s="459"/>
      <c r="JMY50" s="460"/>
      <c r="JMZ50" s="461"/>
      <c r="JNA50" s="462"/>
      <c r="JNB50" s="458"/>
      <c r="JNC50" s="451"/>
      <c r="JND50" s="463"/>
      <c r="JNE50" s="451"/>
      <c r="JNF50" s="451"/>
      <c r="JNG50" s="453"/>
      <c r="JNI50" s="449"/>
      <c r="JNJ50" s="449"/>
      <c r="JNK50" s="449"/>
      <c r="JNL50" s="450"/>
      <c r="JNM50" s="451"/>
      <c r="JNN50" s="451"/>
      <c r="JNO50" s="451"/>
      <c r="JNP50" s="449"/>
      <c r="JNQ50" s="452"/>
      <c r="JNR50" s="453"/>
      <c r="JNS50" s="454"/>
      <c r="JNT50" s="449"/>
      <c r="JNU50" s="453"/>
      <c r="JNV50" s="453"/>
      <c r="JNW50" s="450"/>
      <c r="JNX50" s="454"/>
      <c r="JNY50" s="455"/>
      <c r="JNZ50" s="453"/>
      <c r="JOA50" s="456"/>
      <c r="JOB50" s="453"/>
      <c r="JOC50" s="456"/>
      <c r="JOD50" s="454"/>
      <c r="JOE50" s="451"/>
      <c r="JOF50" s="454"/>
      <c r="JOG50" s="450"/>
      <c r="JOH50" s="456"/>
      <c r="JOI50" s="456"/>
      <c r="JOJ50" s="456"/>
      <c r="JOK50" s="456"/>
      <c r="JOL50" s="271"/>
      <c r="JOM50" s="451"/>
      <c r="JON50" s="454"/>
      <c r="JOO50" s="451"/>
      <c r="JOP50" s="457"/>
      <c r="JOQ50" s="271"/>
      <c r="JOR50" s="451"/>
      <c r="JOS50" s="454"/>
      <c r="JOT50" s="451"/>
      <c r="JOU50" s="457"/>
      <c r="JOV50" s="451"/>
      <c r="JOW50" s="457"/>
      <c r="JOX50" s="457"/>
      <c r="JOY50" s="457"/>
      <c r="JOZ50" s="271"/>
      <c r="JPA50" s="271"/>
      <c r="JPB50" s="451"/>
      <c r="JPC50" s="454"/>
      <c r="JPD50" s="451"/>
      <c r="JPE50" s="454"/>
      <c r="JPF50" s="458"/>
      <c r="JPG50" s="459"/>
      <c r="JPH50" s="460"/>
      <c r="JPI50" s="461"/>
      <c r="JPJ50" s="462"/>
      <c r="JPK50" s="458"/>
      <c r="JPL50" s="451"/>
      <c r="JPM50" s="463"/>
      <c r="JPN50" s="451"/>
      <c r="JPO50" s="451"/>
      <c r="JPP50" s="453"/>
      <c r="JPR50" s="449"/>
      <c r="JPS50" s="449"/>
      <c r="JPT50" s="449"/>
      <c r="JPU50" s="450"/>
      <c r="JPV50" s="451"/>
      <c r="JPW50" s="451"/>
      <c r="JPX50" s="451"/>
      <c r="JPY50" s="449"/>
      <c r="JPZ50" s="452"/>
      <c r="JQA50" s="453"/>
      <c r="JQB50" s="454"/>
      <c r="JQC50" s="449"/>
      <c r="JQD50" s="453"/>
      <c r="JQE50" s="453"/>
      <c r="JQF50" s="450"/>
      <c r="JQG50" s="454"/>
      <c r="JQH50" s="455"/>
      <c r="JQI50" s="453"/>
      <c r="JQJ50" s="456"/>
      <c r="JQK50" s="453"/>
      <c r="JQL50" s="456"/>
      <c r="JQM50" s="454"/>
      <c r="JQN50" s="451"/>
      <c r="JQO50" s="454"/>
      <c r="JQP50" s="450"/>
      <c r="JQQ50" s="456"/>
      <c r="JQR50" s="456"/>
      <c r="JQS50" s="456"/>
      <c r="JQT50" s="456"/>
      <c r="JQU50" s="271"/>
      <c r="JQV50" s="451"/>
      <c r="JQW50" s="454"/>
      <c r="JQX50" s="451"/>
      <c r="JQY50" s="457"/>
      <c r="JQZ50" s="271"/>
      <c r="JRA50" s="451"/>
      <c r="JRB50" s="454"/>
      <c r="JRC50" s="451"/>
      <c r="JRD50" s="457"/>
      <c r="JRE50" s="451"/>
      <c r="JRF50" s="457"/>
      <c r="JRG50" s="457"/>
      <c r="JRH50" s="457"/>
      <c r="JRI50" s="271"/>
      <c r="JRJ50" s="271"/>
      <c r="JRK50" s="451"/>
      <c r="JRL50" s="454"/>
      <c r="JRM50" s="451"/>
      <c r="JRN50" s="454"/>
      <c r="JRO50" s="458"/>
      <c r="JRP50" s="459"/>
      <c r="JRQ50" s="460"/>
      <c r="JRR50" s="461"/>
      <c r="JRS50" s="462"/>
      <c r="JRT50" s="458"/>
      <c r="JRU50" s="451"/>
      <c r="JRV50" s="463"/>
      <c r="JRW50" s="451"/>
      <c r="JRX50" s="451"/>
      <c r="JRY50" s="453"/>
      <c r="JSA50" s="449"/>
      <c r="JSB50" s="449"/>
      <c r="JSC50" s="449"/>
      <c r="JSD50" s="450"/>
      <c r="JSE50" s="451"/>
      <c r="JSF50" s="451"/>
      <c r="JSG50" s="451"/>
      <c r="JSH50" s="449"/>
      <c r="JSI50" s="452"/>
      <c r="JSJ50" s="453"/>
      <c r="JSK50" s="454"/>
      <c r="JSL50" s="449"/>
      <c r="JSM50" s="453"/>
      <c r="JSN50" s="453"/>
      <c r="JSO50" s="450"/>
      <c r="JSP50" s="454"/>
      <c r="JSQ50" s="455"/>
      <c r="JSR50" s="453"/>
      <c r="JSS50" s="456"/>
      <c r="JST50" s="453"/>
      <c r="JSU50" s="456"/>
      <c r="JSV50" s="454"/>
      <c r="JSW50" s="451"/>
      <c r="JSX50" s="454"/>
      <c r="JSY50" s="450"/>
      <c r="JSZ50" s="456"/>
      <c r="JTA50" s="456"/>
      <c r="JTB50" s="456"/>
      <c r="JTC50" s="456"/>
      <c r="JTD50" s="271"/>
      <c r="JTE50" s="451"/>
      <c r="JTF50" s="454"/>
      <c r="JTG50" s="451"/>
      <c r="JTH50" s="457"/>
      <c r="JTI50" s="271"/>
      <c r="JTJ50" s="451"/>
      <c r="JTK50" s="454"/>
      <c r="JTL50" s="451"/>
      <c r="JTM50" s="457"/>
      <c r="JTN50" s="451"/>
      <c r="JTO50" s="457"/>
      <c r="JTP50" s="457"/>
      <c r="JTQ50" s="457"/>
      <c r="JTR50" s="271"/>
      <c r="JTS50" s="271"/>
      <c r="JTT50" s="451"/>
      <c r="JTU50" s="454"/>
      <c r="JTV50" s="451"/>
      <c r="JTW50" s="454"/>
      <c r="JTX50" s="458"/>
      <c r="JTY50" s="459"/>
      <c r="JTZ50" s="460"/>
      <c r="JUA50" s="461"/>
      <c r="JUB50" s="462"/>
      <c r="JUC50" s="458"/>
      <c r="JUD50" s="451"/>
      <c r="JUE50" s="463"/>
      <c r="JUF50" s="451"/>
      <c r="JUG50" s="451"/>
      <c r="JUH50" s="453"/>
      <c r="JUJ50" s="449"/>
      <c r="JUK50" s="449"/>
      <c r="JUL50" s="449"/>
      <c r="JUM50" s="450"/>
      <c r="JUN50" s="451"/>
      <c r="JUO50" s="451"/>
      <c r="JUP50" s="451"/>
      <c r="JUQ50" s="449"/>
      <c r="JUR50" s="452"/>
      <c r="JUS50" s="453"/>
      <c r="JUT50" s="454"/>
      <c r="JUU50" s="449"/>
      <c r="JUV50" s="453"/>
      <c r="JUW50" s="453"/>
      <c r="JUX50" s="450"/>
      <c r="JUY50" s="454"/>
      <c r="JUZ50" s="455"/>
      <c r="JVA50" s="453"/>
      <c r="JVB50" s="456"/>
      <c r="JVC50" s="453"/>
      <c r="JVD50" s="456"/>
      <c r="JVE50" s="454"/>
      <c r="JVF50" s="451"/>
      <c r="JVG50" s="454"/>
      <c r="JVH50" s="450"/>
      <c r="JVI50" s="456"/>
      <c r="JVJ50" s="456"/>
      <c r="JVK50" s="456"/>
      <c r="JVL50" s="456"/>
      <c r="JVM50" s="271"/>
      <c r="JVN50" s="451"/>
      <c r="JVO50" s="454"/>
      <c r="JVP50" s="451"/>
      <c r="JVQ50" s="457"/>
      <c r="JVR50" s="271"/>
      <c r="JVS50" s="451"/>
      <c r="JVT50" s="454"/>
      <c r="JVU50" s="451"/>
      <c r="JVV50" s="457"/>
      <c r="JVW50" s="451"/>
      <c r="JVX50" s="457"/>
      <c r="JVY50" s="457"/>
      <c r="JVZ50" s="457"/>
      <c r="JWA50" s="271"/>
      <c r="JWB50" s="271"/>
      <c r="JWC50" s="451"/>
      <c r="JWD50" s="454"/>
      <c r="JWE50" s="451"/>
      <c r="JWF50" s="454"/>
      <c r="JWG50" s="458"/>
      <c r="JWH50" s="459"/>
      <c r="JWI50" s="460"/>
      <c r="JWJ50" s="461"/>
      <c r="JWK50" s="462"/>
      <c r="JWL50" s="458"/>
      <c r="JWM50" s="451"/>
      <c r="JWN50" s="463"/>
      <c r="JWO50" s="451"/>
      <c r="JWP50" s="451"/>
      <c r="JWQ50" s="453"/>
      <c r="JWS50" s="449"/>
      <c r="JWT50" s="449"/>
      <c r="JWU50" s="449"/>
      <c r="JWV50" s="450"/>
      <c r="JWW50" s="451"/>
      <c r="JWX50" s="451"/>
      <c r="JWY50" s="451"/>
      <c r="JWZ50" s="449"/>
      <c r="JXA50" s="452"/>
      <c r="JXB50" s="453"/>
      <c r="JXC50" s="454"/>
      <c r="JXD50" s="449"/>
      <c r="JXE50" s="453"/>
      <c r="JXF50" s="453"/>
      <c r="JXG50" s="450"/>
      <c r="JXH50" s="454"/>
      <c r="JXI50" s="455"/>
      <c r="JXJ50" s="453"/>
      <c r="JXK50" s="456"/>
      <c r="JXL50" s="453"/>
      <c r="JXM50" s="456"/>
      <c r="JXN50" s="454"/>
      <c r="JXO50" s="451"/>
      <c r="JXP50" s="454"/>
      <c r="JXQ50" s="450"/>
      <c r="JXR50" s="456"/>
      <c r="JXS50" s="456"/>
      <c r="JXT50" s="456"/>
      <c r="JXU50" s="456"/>
      <c r="JXV50" s="271"/>
      <c r="JXW50" s="451"/>
      <c r="JXX50" s="454"/>
      <c r="JXY50" s="451"/>
      <c r="JXZ50" s="457"/>
      <c r="JYA50" s="271"/>
      <c r="JYB50" s="451"/>
      <c r="JYC50" s="454"/>
      <c r="JYD50" s="451"/>
      <c r="JYE50" s="457"/>
      <c r="JYF50" s="451"/>
      <c r="JYG50" s="457"/>
      <c r="JYH50" s="457"/>
      <c r="JYI50" s="457"/>
      <c r="JYJ50" s="271"/>
      <c r="JYK50" s="271"/>
      <c r="JYL50" s="451"/>
      <c r="JYM50" s="454"/>
      <c r="JYN50" s="451"/>
      <c r="JYO50" s="454"/>
      <c r="JYP50" s="458"/>
      <c r="JYQ50" s="459"/>
      <c r="JYR50" s="460"/>
      <c r="JYS50" s="461"/>
      <c r="JYT50" s="462"/>
      <c r="JYU50" s="458"/>
      <c r="JYV50" s="451"/>
      <c r="JYW50" s="463"/>
      <c r="JYX50" s="451"/>
      <c r="JYY50" s="451"/>
      <c r="JYZ50" s="453"/>
      <c r="JZB50" s="449"/>
      <c r="JZC50" s="449"/>
      <c r="JZD50" s="449"/>
      <c r="JZE50" s="450"/>
      <c r="JZF50" s="451"/>
      <c r="JZG50" s="451"/>
      <c r="JZH50" s="451"/>
      <c r="JZI50" s="449"/>
      <c r="JZJ50" s="452"/>
      <c r="JZK50" s="453"/>
      <c r="JZL50" s="454"/>
      <c r="JZM50" s="449"/>
      <c r="JZN50" s="453"/>
      <c r="JZO50" s="453"/>
      <c r="JZP50" s="450"/>
      <c r="JZQ50" s="454"/>
      <c r="JZR50" s="455"/>
      <c r="JZS50" s="453"/>
      <c r="JZT50" s="456"/>
      <c r="JZU50" s="453"/>
      <c r="JZV50" s="456"/>
      <c r="JZW50" s="454"/>
      <c r="JZX50" s="451"/>
      <c r="JZY50" s="454"/>
      <c r="JZZ50" s="450"/>
      <c r="KAA50" s="456"/>
      <c r="KAB50" s="456"/>
      <c r="KAC50" s="456"/>
      <c r="KAD50" s="456"/>
      <c r="KAE50" s="271"/>
      <c r="KAF50" s="451"/>
      <c r="KAG50" s="454"/>
      <c r="KAH50" s="451"/>
      <c r="KAI50" s="457"/>
      <c r="KAJ50" s="271"/>
      <c r="KAK50" s="451"/>
      <c r="KAL50" s="454"/>
      <c r="KAM50" s="451"/>
      <c r="KAN50" s="457"/>
      <c r="KAO50" s="451"/>
      <c r="KAP50" s="457"/>
      <c r="KAQ50" s="457"/>
      <c r="KAR50" s="457"/>
      <c r="KAS50" s="271"/>
      <c r="KAT50" s="271"/>
      <c r="KAU50" s="451"/>
      <c r="KAV50" s="454"/>
      <c r="KAW50" s="451"/>
      <c r="KAX50" s="454"/>
      <c r="KAY50" s="458"/>
      <c r="KAZ50" s="459"/>
      <c r="KBA50" s="460"/>
      <c r="KBB50" s="461"/>
      <c r="KBC50" s="462"/>
      <c r="KBD50" s="458"/>
      <c r="KBE50" s="451"/>
      <c r="KBF50" s="463"/>
      <c r="KBG50" s="451"/>
      <c r="KBH50" s="451"/>
      <c r="KBI50" s="453"/>
      <c r="KBK50" s="449"/>
      <c r="KBL50" s="449"/>
      <c r="KBM50" s="449"/>
      <c r="KBN50" s="450"/>
      <c r="KBO50" s="451"/>
      <c r="KBP50" s="451"/>
      <c r="KBQ50" s="451"/>
      <c r="KBR50" s="449"/>
      <c r="KBS50" s="452"/>
      <c r="KBT50" s="453"/>
      <c r="KBU50" s="454"/>
      <c r="KBV50" s="449"/>
      <c r="KBW50" s="453"/>
      <c r="KBX50" s="453"/>
      <c r="KBY50" s="450"/>
      <c r="KBZ50" s="454"/>
      <c r="KCA50" s="455"/>
      <c r="KCB50" s="453"/>
      <c r="KCC50" s="456"/>
      <c r="KCD50" s="453"/>
      <c r="KCE50" s="456"/>
      <c r="KCF50" s="454"/>
      <c r="KCG50" s="451"/>
      <c r="KCH50" s="454"/>
      <c r="KCI50" s="450"/>
      <c r="KCJ50" s="456"/>
      <c r="KCK50" s="456"/>
      <c r="KCL50" s="456"/>
      <c r="KCM50" s="456"/>
      <c r="KCN50" s="271"/>
      <c r="KCO50" s="451"/>
      <c r="KCP50" s="454"/>
      <c r="KCQ50" s="451"/>
      <c r="KCR50" s="457"/>
      <c r="KCS50" s="271"/>
      <c r="KCT50" s="451"/>
      <c r="KCU50" s="454"/>
      <c r="KCV50" s="451"/>
      <c r="KCW50" s="457"/>
      <c r="KCX50" s="451"/>
      <c r="KCY50" s="457"/>
      <c r="KCZ50" s="457"/>
      <c r="KDA50" s="457"/>
      <c r="KDB50" s="271"/>
      <c r="KDC50" s="271"/>
      <c r="KDD50" s="451"/>
      <c r="KDE50" s="454"/>
      <c r="KDF50" s="451"/>
      <c r="KDG50" s="454"/>
      <c r="KDH50" s="458"/>
      <c r="KDI50" s="459"/>
      <c r="KDJ50" s="460"/>
      <c r="KDK50" s="461"/>
      <c r="KDL50" s="462"/>
      <c r="KDM50" s="458"/>
      <c r="KDN50" s="451"/>
      <c r="KDO50" s="463"/>
      <c r="KDP50" s="451"/>
      <c r="KDQ50" s="451"/>
      <c r="KDR50" s="453"/>
      <c r="KDT50" s="449"/>
      <c r="KDU50" s="449"/>
      <c r="KDV50" s="449"/>
      <c r="KDW50" s="450"/>
      <c r="KDX50" s="451"/>
      <c r="KDY50" s="451"/>
      <c r="KDZ50" s="451"/>
      <c r="KEA50" s="449"/>
      <c r="KEB50" s="452"/>
      <c r="KEC50" s="453"/>
      <c r="KED50" s="454"/>
      <c r="KEE50" s="449"/>
      <c r="KEF50" s="453"/>
      <c r="KEG50" s="453"/>
      <c r="KEH50" s="450"/>
      <c r="KEI50" s="454"/>
      <c r="KEJ50" s="455"/>
      <c r="KEK50" s="453"/>
      <c r="KEL50" s="456"/>
      <c r="KEM50" s="453"/>
      <c r="KEN50" s="456"/>
      <c r="KEO50" s="454"/>
      <c r="KEP50" s="451"/>
      <c r="KEQ50" s="454"/>
      <c r="KER50" s="450"/>
      <c r="KES50" s="456"/>
      <c r="KET50" s="456"/>
      <c r="KEU50" s="456"/>
      <c r="KEV50" s="456"/>
      <c r="KEW50" s="271"/>
      <c r="KEX50" s="451"/>
      <c r="KEY50" s="454"/>
      <c r="KEZ50" s="451"/>
      <c r="KFA50" s="457"/>
      <c r="KFB50" s="271"/>
      <c r="KFC50" s="451"/>
      <c r="KFD50" s="454"/>
      <c r="KFE50" s="451"/>
      <c r="KFF50" s="457"/>
      <c r="KFG50" s="451"/>
      <c r="KFH50" s="457"/>
      <c r="KFI50" s="457"/>
      <c r="KFJ50" s="457"/>
      <c r="KFK50" s="271"/>
      <c r="KFL50" s="271"/>
      <c r="KFM50" s="451"/>
      <c r="KFN50" s="454"/>
      <c r="KFO50" s="451"/>
      <c r="KFP50" s="454"/>
      <c r="KFQ50" s="458"/>
      <c r="KFR50" s="459"/>
      <c r="KFS50" s="460"/>
      <c r="KFT50" s="461"/>
      <c r="KFU50" s="462"/>
      <c r="KFV50" s="458"/>
      <c r="KFW50" s="451"/>
      <c r="KFX50" s="463"/>
      <c r="KFY50" s="451"/>
      <c r="KFZ50" s="451"/>
      <c r="KGA50" s="453"/>
      <c r="KGC50" s="449"/>
      <c r="KGD50" s="449"/>
      <c r="KGE50" s="449"/>
      <c r="KGF50" s="450"/>
      <c r="KGG50" s="451"/>
      <c r="KGH50" s="451"/>
      <c r="KGI50" s="451"/>
      <c r="KGJ50" s="449"/>
      <c r="KGK50" s="452"/>
      <c r="KGL50" s="453"/>
      <c r="KGM50" s="454"/>
      <c r="KGN50" s="449"/>
      <c r="KGO50" s="453"/>
      <c r="KGP50" s="453"/>
      <c r="KGQ50" s="450"/>
      <c r="KGR50" s="454"/>
      <c r="KGS50" s="455"/>
      <c r="KGT50" s="453"/>
      <c r="KGU50" s="456"/>
      <c r="KGV50" s="453"/>
      <c r="KGW50" s="456"/>
      <c r="KGX50" s="454"/>
      <c r="KGY50" s="451"/>
      <c r="KGZ50" s="454"/>
      <c r="KHA50" s="450"/>
      <c r="KHB50" s="456"/>
      <c r="KHC50" s="456"/>
      <c r="KHD50" s="456"/>
      <c r="KHE50" s="456"/>
      <c r="KHF50" s="271"/>
      <c r="KHG50" s="451"/>
      <c r="KHH50" s="454"/>
      <c r="KHI50" s="451"/>
      <c r="KHJ50" s="457"/>
      <c r="KHK50" s="271"/>
      <c r="KHL50" s="451"/>
      <c r="KHM50" s="454"/>
      <c r="KHN50" s="451"/>
      <c r="KHO50" s="457"/>
      <c r="KHP50" s="451"/>
      <c r="KHQ50" s="457"/>
      <c r="KHR50" s="457"/>
      <c r="KHS50" s="457"/>
      <c r="KHT50" s="271"/>
      <c r="KHU50" s="271"/>
      <c r="KHV50" s="451"/>
      <c r="KHW50" s="454"/>
      <c r="KHX50" s="451"/>
      <c r="KHY50" s="454"/>
      <c r="KHZ50" s="458"/>
      <c r="KIA50" s="459"/>
      <c r="KIB50" s="460"/>
      <c r="KIC50" s="461"/>
      <c r="KID50" s="462"/>
      <c r="KIE50" s="458"/>
      <c r="KIF50" s="451"/>
      <c r="KIG50" s="463"/>
      <c r="KIH50" s="451"/>
      <c r="KII50" s="451"/>
      <c r="KIJ50" s="453"/>
      <c r="KIL50" s="449"/>
      <c r="KIM50" s="449"/>
      <c r="KIN50" s="449"/>
      <c r="KIO50" s="450"/>
      <c r="KIP50" s="451"/>
      <c r="KIQ50" s="451"/>
      <c r="KIR50" s="451"/>
      <c r="KIS50" s="449"/>
      <c r="KIT50" s="452"/>
      <c r="KIU50" s="453"/>
      <c r="KIV50" s="454"/>
      <c r="KIW50" s="449"/>
      <c r="KIX50" s="453"/>
      <c r="KIY50" s="453"/>
      <c r="KIZ50" s="450"/>
      <c r="KJA50" s="454"/>
      <c r="KJB50" s="455"/>
      <c r="KJC50" s="453"/>
      <c r="KJD50" s="456"/>
      <c r="KJE50" s="453"/>
      <c r="KJF50" s="456"/>
      <c r="KJG50" s="454"/>
      <c r="KJH50" s="451"/>
      <c r="KJI50" s="454"/>
      <c r="KJJ50" s="450"/>
      <c r="KJK50" s="456"/>
      <c r="KJL50" s="456"/>
      <c r="KJM50" s="456"/>
      <c r="KJN50" s="456"/>
      <c r="KJO50" s="271"/>
      <c r="KJP50" s="451"/>
      <c r="KJQ50" s="454"/>
      <c r="KJR50" s="451"/>
      <c r="KJS50" s="457"/>
      <c r="KJT50" s="271"/>
      <c r="KJU50" s="451"/>
      <c r="KJV50" s="454"/>
      <c r="KJW50" s="451"/>
      <c r="KJX50" s="457"/>
      <c r="KJY50" s="451"/>
      <c r="KJZ50" s="457"/>
      <c r="KKA50" s="457"/>
      <c r="KKB50" s="457"/>
      <c r="KKC50" s="271"/>
      <c r="KKD50" s="271"/>
      <c r="KKE50" s="451"/>
      <c r="KKF50" s="454"/>
      <c r="KKG50" s="451"/>
      <c r="KKH50" s="454"/>
      <c r="KKI50" s="458"/>
      <c r="KKJ50" s="459"/>
      <c r="KKK50" s="460"/>
      <c r="KKL50" s="461"/>
      <c r="KKM50" s="462"/>
      <c r="KKN50" s="458"/>
      <c r="KKO50" s="451"/>
      <c r="KKP50" s="463"/>
      <c r="KKQ50" s="451"/>
      <c r="KKR50" s="451"/>
      <c r="KKS50" s="453"/>
      <c r="KKU50" s="449"/>
      <c r="KKV50" s="449"/>
      <c r="KKW50" s="449"/>
      <c r="KKX50" s="450"/>
      <c r="KKY50" s="451"/>
      <c r="KKZ50" s="451"/>
      <c r="KLA50" s="451"/>
      <c r="KLB50" s="449"/>
      <c r="KLC50" s="452"/>
      <c r="KLD50" s="453"/>
      <c r="KLE50" s="454"/>
      <c r="KLF50" s="449"/>
      <c r="KLG50" s="453"/>
      <c r="KLH50" s="453"/>
      <c r="KLI50" s="450"/>
      <c r="KLJ50" s="454"/>
      <c r="KLK50" s="455"/>
      <c r="KLL50" s="453"/>
      <c r="KLM50" s="456"/>
      <c r="KLN50" s="453"/>
      <c r="KLO50" s="456"/>
      <c r="KLP50" s="454"/>
      <c r="KLQ50" s="451"/>
      <c r="KLR50" s="454"/>
      <c r="KLS50" s="450"/>
      <c r="KLT50" s="456"/>
      <c r="KLU50" s="456"/>
      <c r="KLV50" s="456"/>
      <c r="KLW50" s="456"/>
      <c r="KLX50" s="271"/>
      <c r="KLY50" s="451"/>
      <c r="KLZ50" s="454"/>
      <c r="KMA50" s="451"/>
      <c r="KMB50" s="457"/>
      <c r="KMC50" s="271"/>
      <c r="KMD50" s="451"/>
      <c r="KME50" s="454"/>
      <c r="KMF50" s="451"/>
      <c r="KMG50" s="457"/>
      <c r="KMH50" s="451"/>
      <c r="KMI50" s="457"/>
      <c r="KMJ50" s="457"/>
      <c r="KMK50" s="457"/>
      <c r="KML50" s="271"/>
      <c r="KMM50" s="271"/>
      <c r="KMN50" s="451"/>
      <c r="KMO50" s="454"/>
      <c r="KMP50" s="451"/>
      <c r="KMQ50" s="454"/>
      <c r="KMR50" s="458"/>
      <c r="KMS50" s="459"/>
      <c r="KMT50" s="460"/>
      <c r="KMU50" s="461"/>
      <c r="KMV50" s="462"/>
      <c r="KMW50" s="458"/>
      <c r="KMX50" s="451"/>
      <c r="KMY50" s="463"/>
      <c r="KMZ50" s="451"/>
      <c r="KNA50" s="451"/>
      <c r="KNB50" s="453"/>
      <c r="KND50" s="449"/>
      <c r="KNE50" s="449"/>
      <c r="KNF50" s="449"/>
      <c r="KNG50" s="450"/>
      <c r="KNH50" s="451"/>
      <c r="KNI50" s="451"/>
      <c r="KNJ50" s="451"/>
      <c r="KNK50" s="449"/>
      <c r="KNL50" s="452"/>
      <c r="KNM50" s="453"/>
      <c r="KNN50" s="454"/>
      <c r="KNO50" s="449"/>
      <c r="KNP50" s="453"/>
      <c r="KNQ50" s="453"/>
      <c r="KNR50" s="450"/>
      <c r="KNS50" s="454"/>
      <c r="KNT50" s="455"/>
      <c r="KNU50" s="453"/>
      <c r="KNV50" s="456"/>
      <c r="KNW50" s="453"/>
      <c r="KNX50" s="456"/>
      <c r="KNY50" s="454"/>
      <c r="KNZ50" s="451"/>
      <c r="KOA50" s="454"/>
      <c r="KOB50" s="450"/>
      <c r="KOC50" s="456"/>
      <c r="KOD50" s="456"/>
      <c r="KOE50" s="456"/>
      <c r="KOF50" s="456"/>
      <c r="KOG50" s="271"/>
      <c r="KOH50" s="451"/>
      <c r="KOI50" s="454"/>
      <c r="KOJ50" s="451"/>
      <c r="KOK50" s="457"/>
      <c r="KOL50" s="271"/>
      <c r="KOM50" s="451"/>
      <c r="KON50" s="454"/>
      <c r="KOO50" s="451"/>
      <c r="KOP50" s="457"/>
      <c r="KOQ50" s="451"/>
      <c r="KOR50" s="457"/>
      <c r="KOS50" s="457"/>
      <c r="KOT50" s="457"/>
      <c r="KOU50" s="271"/>
      <c r="KOV50" s="271"/>
      <c r="KOW50" s="451"/>
      <c r="KOX50" s="454"/>
      <c r="KOY50" s="451"/>
      <c r="KOZ50" s="454"/>
      <c r="KPA50" s="458"/>
      <c r="KPB50" s="459"/>
      <c r="KPC50" s="460"/>
      <c r="KPD50" s="461"/>
      <c r="KPE50" s="462"/>
      <c r="KPF50" s="458"/>
      <c r="KPG50" s="451"/>
      <c r="KPH50" s="463"/>
      <c r="KPI50" s="451"/>
      <c r="KPJ50" s="451"/>
      <c r="KPK50" s="453"/>
      <c r="KPM50" s="449"/>
      <c r="KPN50" s="449"/>
      <c r="KPO50" s="449"/>
      <c r="KPP50" s="450"/>
      <c r="KPQ50" s="451"/>
      <c r="KPR50" s="451"/>
      <c r="KPS50" s="451"/>
      <c r="KPT50" s="449"/>
      <c r="KPU50" s="452"/>
      <c r="KPV50" s="453"/>
      <c r="KPW50" s="454"/>
      <c r="KPX50" s="449"/>
      <c r="KPY50" s="453"/>
      <c r="KPZ50" s="453"/>
      <c r="KQA50" s="450"/>
      <c r="KQB50" s="454"/>
      <c r="KQC50" s="455"/>
      <c r="KQD50" s="453"/>
      <c r="KQE50" s="456"/>
      <c r="KQF50" s="453"/>
      <c r="KQG50" s="456"/>
      <c r="KQH50" s="454"/>
      <c r="KQI50" s="451"/>
      <c r="KQJ50" s="454"/>
      <c r="KQK50" s="450"/>
      <c r="KQL50" s="456"/>
      <c r="KQM50" s="456"/>
      <c r="KQN50" s="456"/>
      <c r="KQO50" s="456"/>
      <c r="KQP50" s="271"/>
      <c r="KQQ50" s="451"/>
      <c r="KQR50" s="454"/>
      <c r="KQS50" s="451"/>
      <c r="KQT50" s="457"/>
      <c r="KQU50" s="271"/>
      <c r="KQV50" s="451"/>
      <c r="KQW50" s="454"/>
      <c r="KQX50" s="451"/>
      <c r="KQY50" s="457"/>
      <c r="KQZ50" s="451"/>
      <c r="KRA50" s="457"/>
      <c r="KRB50" s="457"/>
      <c r="KRC50" s="457"/>
      <c r="KRD50" s="271"/>
      <c r="KRE50" s="271"/>
      <c r="KRF50" s="451"/>
      <c r="KRG50" s="454"/>
      <c r="KRH50" s="451"/>
      <c r="KRI50" s="454"/>
      <c r="KRJ50" s="458"/>
      <c r="KRK50" s="459"/>
      <c r="KRL50" s="460"/>
      <c r="KRM50" s="461"/>
      <c r="KRN50" s="462"/>
      <c r="KRO50" s="458"/>
      <c r="KRP50" s="451"/>
      <c r="KRQ50" s="463"/>
      <c r="KRR50" s="451"/>
      <c r="KRS50" s="451"/>
      <c r="KRT50" s="453"/>
      <c r="KRV50" s="449"/>
      <c r="KRW50" s="449"/>
      <c r="KRX50" s="449"/>
      <c r="KRY50" s="450"/>
      <c r="KRZ50" s="451"/>
      <c r="KSA50" s="451"/>
      <c r="KSB50" s="451"/>
      <c r="KSC50" s="449"/>
      <c r="KSD50" s="452"/>
      <c r="KSE50" s="453"/>
      <c r="KSF50" s="454"/>
      <c r="KSG50" s="449"/>
      <c r="KSH50" s="453"/>
      <c r="KSI50" s="453"/>
      <c r="KSJ50" s="450"/>
      <c r="KSK50" s="454"/>
      <c r="KSL50" s="455"/>
      <c r="KSM50" s="453"/>
      <c r="KSN50" s="456"/>
      <c r="KSO50" s="453"/>
      <c r="KSP50" s="456"/>
      <c r="KSQ50" s="454"/>
      <c r="KSR50" s="451"/>
      <c r="KSS50" s="454"/>
      <c r="KST50" s="450"/>
      <c r="KSU50" s="456"/>
      <c r="KSV50" s="456"/>
      <c r="KSW50" s="456"/>
      <c r="KSX50" s="456"/>
      <c r="KSY50" s="271"/>
      <c r="KSZ50" s="451"/>
      <c r="KTA50" s="454"/>
      <c r="KTB50" s="451"/>
      <c r="KTC50" s="457"/>
      <c r="KTD50" s="271"/>
      <c r="KTE50" s="451"/>
      <c r="KTF50" s="454"/>
      <c r="KTG50" s="451"/>
      <c r="KTH50" s="457"/>
      <c r="KTI50" s="451"/>
      <c r="KTJ50" s="457"/>
      <c r="KTK50" s="457"/>
      <c r="KTL50" s="457"/>
      <c r="KTM50" s="271"/>
      <c r="KTN50" s="271"/>
      <c r="KTO50" s="451"/>
      <c r="KTP50" s="454"/>
      <c r="KTQ50" s="451"/>
      <c r="KTR50" s="454"/>
      <c r="KTS50" s="458"/>
      <c r="KTT50" s="459"/>
      <c r="KTU50" s="460"/>
      <c r="KTV50" s="461"/>
      <c r="KTW50" s="462"/>
      <c r="KTX50" s="458"/>
      <c r="KTY50" s="451"/>
      <c r="KTZ50" s="463"/>
      <c r="KUA50" s="451"/>
      <c r="KUB50" s="451"/>
      <c r="KUC50" s="453"/>
      <c r="KUE50" s="449"/>
      <c r="KUF50" s="449"/>
      <c r="KUG50" s="449"/>
      <c r="KUH50" s="450"/>
      <c r="KUI50" s="451"/>
      <c r="KUJ50" s="451"/>
      <c r="KUK50" s="451"/>
      <c r="KUL50" s="449"/>
      <c r="KUM50" s="452"/>
      <c r="KUN50" s="453"/>
      <c r="KUO50" s="454"/>
      <c r="KUP50" s="449"/>
      <c r="KUQ50" s="453"/>
      <c r="KUR50" s="453"/>
      <c r="KUS50" s="450"/>
      <c r="KUT50" s="454"/>
      <c r="KUU50" s="455"/>
      <c r="KUV50" s="453"/>
      <c r="KUW50" s="456"/>
      <c r="KUX50" s="453"/>
      <c r="KUY50" s="456"/>
      <c r="KUZ50" s="454"/>
      <c r="KVA50" s="451"/>
      <c r="KVB50" s="454"/>
      <c r="KVC50" s="450"/>
      <c r="KVD50" s="456"/>
      <c r="KVE50" s="456"/>
      <c r="KVF50" s="456"/>
      <c r="KVG50" s="456"/>
      <c r="KVH50" s="271"/>
      <c r="KVI50" s="451"/>
      <c r="KVJ50" s="454"/>
      <c r="KVK50" s="451"/>
      <c r="KVL50" s="457"/>
      <c r="KVM50" s="271"/>
      <c r="KVN50" s="451"/>
      <c r="KVO50" s="454"/>
      <c r="KVP50" s="451"/>
      <c r="KVQ50" s="457"/>
      <c r="KVR50" s="451"/>
      <c r="KVS50" s="457"/>
      <c r="KVT50" s="457"/>
      <c r="KVU50" s="457"/>
      <c r="KVV50" s="271"/>
      <c r="KVW50" s="271"/>
      <c r="KVX50" s="451"/>
      <c r="KVY50" s="454"/>
      <c r="KVZ50" s="451"/>
      <c r="KWA50" s="454"/>
      <c r="KWB50" s="458"/>
      <c r="KWC50" s="459"/>
      <c r="KWD50" s="460"/>
      <c r="KWE50" s="461"/>
      <c r="KWF50" s="462"/>
      <c r="KWG50" s="458"/>
      <c r="KWH50" s="451"/>
      <c r="KWI50" s="463"/>
      <c r="KWJ50" s="451"/>
      <c r="KWK50" s="451"/>
      <c r="KWL50" s="453"/>
      <c r="KWN50" s="449"/>
      <c r="KWO50" s="449"/>
      <c r="KWP50" s="449"/>
      <c r="KWQ50" s="450"/>
      <c r="KWR50" s="451"/>
      <c r="KWS50" s="451"/>
      <c r="KWT50" s="451"/>
      <c r="KWU50" s="449"/>
      <c r="KWV50" s="452"/>
      <c r="KWW50" s="453"/>
      <c r="KWX50" s="454"/>
      <c r="KWY50" s="449"/>
      <c r="KWZ50" s="453"/>
      <c r="KXA50" s="453"/>
      <c r="KXB50" s="450"/>
      <c r="KXC50" s="454"/>
      <c r="KXD50" s="455"/>
      <c r="KXE50" s="453"/>
      <c r="KXF50" s="456"/>
      <c r="KXG50" s="453"/>
      <c r="KXH50" s="456"/>
      <c r="KXI50" s="454"/>
      <c r="KXJ50" s="451"/>
      <c r="KXK50" s="454"/>
      <c r="KXL50" s="450"/>
      <c r="KXM50" s="456"/>
      <c r="KXN50" s="456"/>
      <c r="KXO50" s="456"/>
      <c r="KXP50" s="456"/>
      <c r="KXQ50" s="271"/>
      <c r="KXR50" s="451"/>
      <c r="KXS50" s="454"/>
      <c r="KXT50" s="451"/>
      <c r="KXU50" s="457"/>
      <c r="KXV50" s="271"/>
      <c r="KXW50" s="451"/>
      <c r="KXX50" s="454"/>
      <c r="KXY50" s="451"/>
      <c r="KXZ50" s="457"/>
      <c r="KYA50" s="451"/>
      <c r="KYB50" s="457"/>
      <c r="KYC50" s="457"/>
      <c r="KYD50" s="457"/>
      <c r="KYE50" s="271"/>
      <c r="KYF50" s="271"/>
      <c r="KYG50" s="451"/>
      <c r="KYH50" s="454"/>
      <c r="KYI50" s="451"/>
      <c r="KYJ50" s="454"/>
      <c r="KYK50" s="458"/>
      <c r="KYL50" s="459"/>
      <c r="KYM50" s="460"/>
      <c r="KYN50" s="461"/>
      <c r="KYO50" s="462"/>
      <c r="KYP50" s="458"/>
      <c r="KYQ50" s="451"/>
      <c r="KYR50" s="463"/>
      <c r="KYS50" s="451"/>
      <c r="KYT50" s="451"/>
      <c r="KYU50" s="453"/>
      <c r="KYW50" s="449"/>
      <c r="KYX50" s="449"/>
      <c r="KYY50" s="449"/>
      <c r="KYZ50" s="450"/>
      <c r="KZA50" s="451"/>
      <c r="KZB50" s="451"/>
      <c r="KZC50" s="451"/>
      <c r="KZD50" s="449"/>
      <c r="KZE50" s="452"/>
      <c r="KZF50" s="453"/>
      <c r="KZG50" s="454"/>
      <c r="KZH50" s="449"/>
      <c r="KZI50" s="453"/>
      <c r="KZJ50" s="453"/>
      <c r="KZK50" s="450"/>
      <c r="KZL50" s="454"/>
      <c r="KZM50" s="455"/>
      <c r="KZN50" s="453"/>
      <c r="KZO50" s="456"/>
      <c r="KZP50" s="453"/>
      <c r="KZQ50" s="456"/>
      <c r="KZR50" s="454"/>
      <c r="KZS50" s="451"/>
      <c r="KZT50" s="454"/>
      <c r="KZU50" s="450"/>
      <c r="KZV50" s="456"/>
      <c r="KZW50" s="456"/>
      <c r="KZX50" s="456"/>
      <c r="KZY50" s="456"/>
      <c r="KZZ50" s="271"/>
      <c r="LAA50" s="451"/>
      <c r="LAB50" s="454"/>
      <c r="LAC50" s="451"/>
      <c r="LAD50" s="457"/>
      <c r="LAE50" s="271"/>
      <c r="LAF50" s="451"/>
      <c r="LAG50" s="454"/>
      <c r="LAH50" s="451"/>
      <c r="LAI50" s="457"/>
      <c r="LAJ50" s="451"/>
      <c r="LAK50" s="457"/>
      <c r="LAL50" s="457"/>
      <c r="LAM50" s="457"/>
      <c r="LAN50" s="271"/>
      <c r="LAO50" s="271"/>
      <c r="LAP50" s="451"/>
      <c r="LAQ50" s="454"/>
      <c r="LAR50" s="451"/>
      <c r="LAS50" s="454"/>
      <c r="LAT50" s="458"/>
      <c r="LAU50" s="459"/>
      <c r="LAV50" s="460"/>
      <c r="LAW50" s="461"/>
      <c r="LAX50" s="462"/>
      <c r="LAY50" s="458"/>
      <c r="LAZ50" s="451"/>
      <c r="LBA50" s="463"/>
      <c r="LBB50" s="451"/>
      <c r="LBC50" s="451"/>
      <c r="LBD50" s="453"/>
      <c r="LBF50" s="449"/>
      <c r="LBG50" s="449"/>
      <c r="LBH50" s="449"/>
      <c r="LBI50" s="450"/>
      <c r="LBJ50" s="451"/>
      <c r="LBK50" s="451"/>
      <c r="LBL50" s="451"/>
      <c r="LBM50" s="449"/>
      <c r="LBN50" s="452"/>
      <c r="LBO50" s="453"/>
      <c r="LBP50" s="454"/>
      <c r="LBQ50" s="449"/>
      <c r="LBR50" s="453"/>
      <c r="LBS50" s="453"/>
      <c r="LBT50" s="450"/>
      <c r="LBU50" s="454"/>
      <c r="LBV50" s="455"/>
      <c r="LBW50" s="453"/>
      <c r="LBX50" s="456"/>
      <c r="LBY50" s="453"/>
      <c r="LBZ50" s="456"/>
      <c r="LCA50" s="454"/>
      <c r="LCB50" s="451"/>
      <c r="LCC50" s="454"/>
      <c r="LCD50" s="450"/>
      <c r="LCE50" s="456"/>
      <c r="LCF50" s="456"/>
      <c r="LCG50" s="456"/>
      <c r="LCH50" s="456"/>
      <c r="LCI50" s="271"/>
      <c r="LCJ50" s="451"/>
      <c r="LCK50" s="454"/>
      <c r="LCL50" s="451"/>
      <c r="LCM50" s="457"/>
      <c r="LCN50" s="271"/>
      <c r="LCO50" s="451"/>
      <c r="LCP50" s="454"/>
      <c r="LCQ50" s="451"/>
      <c r="LCR50" s="457"/>
      <c r="LCS50" s="451"/>
      <c r="LCT50" s="457"/>
      <c r="LCU50" s="457"/>
      <c r="LCV50" s="457"/>
      <c r="LCW50" s="271"/>
      <c r="LCX50" s="271"/>
      <c r="LCY50" s="451"/>
      <c r="LCZ50" s="454"/>
      <c r="LDA50" s="451"/>
      <c r="LDB50" s="454"/>
      <c r="LDC50" s="458"/>
      <c r="LDD50" s="459"/>
      <c r="LDE50" s="460"/>
      <c r="LDF50" s="461"/>
      <c r="LDG50" s="462"/>
      <c r="LDH50" s="458"/>
      <c r="LDI50" s="451"/>
      <c r="LDJ50" s="463"/>
      <c r="LDK50" s="451"/>
      <c r="LDL50" s="451"/>
      <c r="LDM50" s="453"/>
      <c r="LDO50" s="449"/>
      <c r="LDP50" s="449"/>
      <c r="LDQ50" s="449"/>
      <c r="LDR50" s="450"/>
      <c r="LDS50" s="451"/>
      <c r="LDT50" s="451"/>
      <c r="LDU50" s="451"/>
      <c r="LDV50" s="449"/>
      <c r="LDW50" s="452"/>
      <c r="LDX50" s="453"/>
      <c r="LDY50" s="454"/>
      <c r="LDZ50" s="449"/>
      <c r="LEA50" s="453"/>
      <c r="LEB50" s="453"/>
      <c r="LEC50" s="450"/>
      <c r="LED50" s="454"/>
      <c r="LEE50" s="455"/>
      <c r="LEF50" s="453"/>
      <c r="LEG50" s="456"/>
      <c r="LEH50" s="453"/>
      <c r="LEI50" s="456"/>
      <c r="LEJ50" s="454"/>
      <c r="LEK50" s="451"/>
      <c r="LEL50" s="454"/>
      <c r="LEM50" s="450"/>
      <c r="LEN50" s="456"/>
      <c r="LEO50" s="456"/>
      <c r="LEP50" s="456"/>
      <c r="LEQ50" s="456"/>
      <c r="LER50" s="271"/>
      <c r="LES50" s="451"/>
      <c r="LET50" s="454"/>
      <c r="LEU50" s="451"/>
      <c r="LEV50" s="457"/>
      <c r="LEW50" s="271"/>
      <c r="LEX50" s="451"/>
      <c r="LEY50" s="454"/>
      <c r="LEZ50" s="451"/>
      <c r="LFA50" s="457"/>
      <c r="LFB50" s="451"/>
      <c r="LFC50" s="457"/>
      <c r="LFD50" s="457"/>
      <c r="LFE50" s="457"/>
      <c r="LFF50" s="271"/>
      <c r="LFG50" s="271"/>
      <c r="LFH50" s="451"/>
      <c r="LFI50" s="454"/>
      <c r="LFJ50" s="451"/>
      <c r="LFK50" s="454"/>
      <c r="LFL50" s="458"/>
      <c r="LFM50" s="459"/>
      <c r="LFN50" s="460"/>
      <c r="LFO50" s="461"/>
      <c r="LFP50" s="462"/>
      <c r="LFQ50" s="458"/>
      <c r="LFR50" s="451"/>
      <c r="LFS50" s="463"/>
      <c r="LFT50" s="451"/>
      <c r="LFU50" s="451"/>
      <c r="LFV50" s="453"/>
      <c r="LFX50" s="449"/>
      <c r="LFY50" s="449"/>
      <c r="LFZ50" s="449"/>
      <c r="LGA50" s="450"/>
      <c r="LGB50" s="451"/>
      <c r="LGC50" s="451"/>
      <c r="LGD50" s="451"/>
      <c r="LGE50" s="449"/>
      <c r="LGF50" s="452"/>
      <c r="LGG50" s="453"/>
      <c r="LGH50" s="454"/>
      <c r="LGI50" s="449"/>
      <c r="LGJ50" s="453"/>
      <c r="LGK50" s="453"/>
      <c r="LGL50" s="450"/>
      <c r="LGM50" s="454"/>
      <c r="LGN50" s="455"/>
      <c r="LGO50" s="453"/>
      <c r="LGP50" s="456"/>
      <c r="LGQ50" s="453"/>
      <c r="LGR50" s="456"/>
      <c r="LGS50" s="454"/>
      <c r="LGT50" s="451"/>
      <c r="LGU50" s="454"/>
      <c r="LGV50" s="450"/>
      <c r="LGW50" s="456"/>
      <c r="LGX50" s="456"/>
      <c r="LGY50" s="456"/>
      <c r="LGZ50" s="456"/>
      <c r="LHA50" s="271"/>
      <c r="LHB50" s="451"/>
      <c r="LHC50" s="454"/>
      <c r="LHD50" s="451"/>
      <c r="LHE50" s="457"/>
      <c r="LHF50" s="271"/>
      <c r="LHG50" s="451"/>
      <c r="LHH50" s="454"/>
      <c r="LHI50" s="451"/>
      <c r="LHJ50" s="457"/>
      <c r="LHK50" s="451"/>
      <c r="LHL50" s="457"/>
      <c r="LHM50" s="457"/>
      <c r="LHN50" s="457"/>
      <c r="LHO50" s="271"/>
      <c r="LHP50" s="271"/>
      <c r="LHQ50" s="451"/>
      <c r="LHR50" s="454"/>
      <c r="LHS50" s="451"/>
      <c r="LHT50" s="454"/>
      <c r="LHU50" s="458"/>
      <c r="LHV50" s="459"/>
      <c r="LHW50" s="460"/>
      <c r="LHX50" s="461"/>
      <c r="LHY50" s="462"/>
      <c r="LHZ50" s="458"/>
      <c r="LIA50" s="451"/>
      <c r="LIB50" s="463"/>
      <c r="LIC50" s="451"/>
      <c r="LID50" s="451"/>
      <c r="LIE50" s="453"/>
      <c r="LIG50" s="449"/>
      <c r="LIH50" s="449"/>
      <c r="LII50" s="449"/>
      <c r="LIJ50" s="450"/>
      <c r="LIK50" s="451"/>
      <c r="LIL50" s="451"/>
      <c r="LIM50" s="451"/>
      <c r="LIN50" s="449"/>
      <c r="LIO50" s="452"/>
      <c r="LIP50" s="453"/>
      <c r="LIQ50" s="454"/>
      <c r="LIR50" s="449"/>
      <c r="LIS50" s="453"/>
      <c r="LIT50" s="453"/>
      <c r="LIU50" s="450"/>
      <c r="LIV50" s="454"/>
      <c r="LIW50" s="455"/>
      <c r="LIX50" s="453"/>
      <c r="LIY50" s="456"/>
      <c r="LIZ50" s="453"/>
      <c r="LJA50" s="456"/>
      <c r="LJB50" s="454"/>
      <c r="LJC50" s="451"/>
      <c r="LJD50" s="454"/>
      <c r="LJE50" s="450"/>
      <c r="LJF50" s="456"/>
      <c r="LJG50" s="456"/>
      <c r="LJH50" s="456"/>
      <c r="LJI50" s="456"/>
      <c r="LJJ50" s="271"/>
      <c r="LJK50" s="451"/>
      <c r="LJL50" s="454"/>
      <c r="LJM50" s="451"/>
      <c r="LJN50" s="457"/>
      <c r="LJO50" s="271"/>
      <c r="LJP50" s="451"/>
      <c r="LJQ50" s="454"/>
      <c r="LJR50" s="451"/>
      <c r="LJS50" s="457"/>
      <c r="LJT50" s="451"/>
      <c r="LJU50" s="457"/>
      <c r="LJV50" s="457"/>
      <c r="LJW50" s="457"/>
      <c r="LJX50" s="271"/>
      <c r="LJY50" s="271"/>
      <c r="LJZ50" s="451"/>
      <c r="LKA50" s="454"/>
      <c r="LKB50" s="451"/>
      <c r="LKC50" s="454"/>
      <c r="LKD50" s="458"/>
      <c r="LKE50" s="459"/>
      <c r="LKF50" s="460"/>
      <c r="LKG50" s="461"/>
      <c r="LKH50" s="462"/>
      <c r="LKI50" s="458"/>
      <c r="LKJ50" s="451"/>
      <c r="LKK50" s="463"/>
      <c r="LKL50" s="451"/>
      <c r="LKM50" s="451"/>
      <c r="LKN50" s="453"/>
      <c r="LKP50" s="449"/>
      <c r="LKQ50" s="449"/>
      <c r="LKR50" s="449"/>
      <c r="LKS50" s="450"/>
      <c r="LKT50" s="451"/>
      <c r="LKU50" s="451"/>
      <c r="LKV50" s="451"/>
      <c r="LKW50" s="449"/>
      <c r="LKX50" s="452"/>
      <c r="LKY50" s="453"/>
      <c r="LKZ50" s="454"/>
      <c r="LLA50" s="449"/>
      <c r="LLB50" s="453"/>
      <c r="LLC50" s="453"/>
      <c r="LLD50" s="450"/>
      <c r="LLE50" s="454"/>
      <c r="LLF50" s="455"/>
      <c r="LLG50" s="453"/>
      <c r="LLH50" s="456"/>
      <c r="LLI50" s="453"/>
      <c r="LLJ50" s="456"/>
      <c r="LLK50" s="454"/>
      <c r="LLL50" s="451"/>
      <c r="LLM50" s="454"/>
      <c r="LLN50" s="450"/>
      <c r="LLO50" s="456"/>
      <c r="LLP50" s="456"/>
      <c r="LLQ50" s="456"/>
      <c r="LLR50" s="456"/>
      <c r="LLS50" s="271"/>
      <c r="LLT50" s="451"/>
      <c r="LLU50" s="454"/>
      <c r="LLV50" s="451"/>
      <c r="LLW50" s="457"/>
      <c r="LLX50" s="271"/>
      <c r="LLY50" s="451"/>
      <c r="LLZ50" s="454"/>
      <c r="LMA50" s="451"/>
      <c r="LMB50" s="457"/>
      <c r="LMC50" s="451"/>
      <c r="LMD50" s="457"/>
      <c r="LME50" s="457"/>
      <c r="LMF50" s="457"/>
      <c r="LMG50" s="271"/>
      <c r="LMH50" s="271"/>
      <c r="LMI50" s="451"/>
      <c r="LMJ50" s="454"/>
      <c r="LMK50" s="451"/>
      <c r="LML50" s="454"/>
      <c r="LMM50" s="458"/>
      <c r="LMN50" s="459"/>
      <c r="LMO50" s="460"/>
      <c r="LMP50" s="461"/>
      <c r="LMQ50" s="462"/>
      <c r="LMR50" s="458"/>
      <c r="LMS50" s="451"/>
      <c r="LMT50" s="463"/>
      <c r="LMU50" s="451"/>
      <c r="LMV50" s="451"/>
      <c r="LMW50" s="453"/>
      <c r="LMY50" s="449"/>
      <c r="LMZ50" s="449"/>
      <c r="LNA50" s="449"/>
      <c r="LNB50" s="450"/>
      <c r="LNC50" s="451"/>
      <c r="LND50" s="451"/>
      <c r="LNE50" s="451"/>
      <c r="LNF50" s="449"/>
      <c r="LNG50" s="452"/>
      <c r="LNH50" s="453"/>
      <c r="LNI50" s="454"/>
      <c r="LNJ50" s="449"/>
      <c r="LNK50" s="453"/>
      <c r="LNL50" s="453"/>
      <c r="LNM50" s="450"/>
      <c r="LNN50" s="454"/>
      <c r="LNO50" s="455"/>
      <c r="LNP50" s="453"/>
      <c r="LNQ50" s="456"/>
      <c r="LNR50" s="453"/>
      <c r="LNS50" s="456"/>
      <c r="LNT50" s="454"/>
      <c r="LNU50" s="451"/>
      <c r="LNV50" s="454"/>
      <c r="LNW50" s="450"/>
      <c r="LNX50" s="456"/>
      <c r="LNY50" s="456"/>
      <c r="LNZ50" s="456"/>
      <c r="LOA50" s="456"/>
      <c r="LOB50" s="271"/>
      <c r="LOC50" s="451"/>
      <c r="LOD50" s="454"/>
      <c r="LOE50" s="451"/>
      <c r="LOF50" s="457"/>
      <c r="LOG50" s="271"/>
      <c r="LOH50" s="451"/>
      <c r="LOI50" s="454"/>
      <c r="LOJ50" s="451"/>
      <c r="LOK50" s="457"/>
      <c r="LOL50" s="451"/>
      <c r="LOM50" s="457"/>
      <c r="LON50" s="457"/>
      <c r="LOO50" s="457"/>
      <c r="LOP50" s="271"/>
      <c r="LOQ50" s="271"/>
      <c r="LOR50" s="451"/>
      <c r="LOS50" s="454"/>
      <c r="LOT50" s="451"/>
      <c r="LOU50" s="454"/>
      <c r="LOV50" s="458"/>
      <c r="LOW50" s="459"/>
      <c r="LOX50" s="460"/>
      <c r="LOY50" s="461"/>
      <c r="LOZ50" s="462"/>
      <c r="LPA50" s="458"/>
      <c r="LPB50" s="451"/>
      <c r="LPC50" s="463"/>
      <c r="LPD50" s="451"/>
      <c r="LPE50" s="451"/>
      <c r="LPF50" s="453"/>
      <c r="LPH50" s="449"/>
      <c r="LPI50" s="449"/>
      <c r="LPJ50" s="449"/>
      <c r="LPK50" s="450"/>
      <c r="LPL50" s="451"/>
      <c r="LPM50" s="451"/>
      <c r="LPN50" s="451"/>
      <c r="LPO50" s="449"/>
      <c r="LPP50" s="452"/>
      <c r="LPQ50" s="453"/>
      <c r="LPR50" s="454"/>
      <c r="LPS50" s="449"/>
      <c r="LPT50" s="453"/>
      <c r="LPU50" s="453"/>
      <c r="LPV50" s="450"/>
      <c r="LPW50" s="454"/>
      <c r="LPX50" s="455"/>
      <c r="LPY50" s="453"/>
      <c r="LPZ50" s="456"/>
      <c r="LQA50" s="453"/>
      <c r="LQB50" s="456"/>
      <c r="LQC50" s="454"/>
      <c r="LQD50" s="451"/>
      <c r="LQE50" s="454"/>
      <c r="LQF50" s="450"/>
      <c r="LQG50" s="456"/>
      <c r="LQH50" s="456"/>
      <c r="LQI50" s="456"/>
      <c r="LQJ50" s="456"/>
      <c r="LQK50" s="271"/>
      <c r="LQL50" s="451"/>
      <c r="LQM50" s="454"/>
      <c r="LQN50" s="451"/>
      <c r="LQO50" s="457"/>
      <c r="LQP50" s="271"/>
      <c r="LQQ50" s="451"/>
      <c r="LQR50" s="454"/>
      <c r="LQS50" s="451"/>
      <c r="LQT50" s="457"/>
      <c r="LQU50" s="451"/>
      <c r="LQV50" s="457"/>
      <c r="LQW50" s="457"/>
      <c r="LQX50" s="457"/>
      <c r="LQY50" s="271"/>
      <c r="LQZ50" s="271"/>
      <c r="LRA50" s="451"/>
      <c r="LRB50" s="454"/>
      <c r="LRC50" s="451"/>
      <c r="LRD50" s="454"/>
      <c r="LRE50" s="458"/>
      <c r="LRF50" s="459"/>
      <c r="LRG50" s="460"/>
      <c r="LRH50" s="461"/>
      <c r="LRI50" s="462"/>
      <c r="LRJ50" s="458"/>
      <c r="LRK50" s="451"/>
      <c r="LRL50" s="463"/>
      <c r="LRM50" s="451"/>
      <c r="LRN50" s="451"/>
      <c r="LRO50" s="453"/>
      <c r="LRQ50" s="449"/>
      <c r="LRR50" s="449"/>
      <c r="LRS50" s="449"/>
      <c r="LRT50" s="450"/>
      <c r="LRU50" s="451"/>
      <c r="LRV50" s="451"/>
      <c r="LRW50" s="451"/>
      <c r="LRX50" s="449"/>
      <c r="LRY50" s="452"/>
      <c r="LRZ50" s="453"/>
      <c r="LSA50" s="454"/>
      <c r="LSB50" s="449"/>
      <c r="LSC50" s="453"/>
      <c r="LSD50" s="453"/>
      <c r="LSE50" s="450"/>
      <c r="LSF50" s="454"/>
      <c r="LSG50" s="455"/>
      <c r="LSH50" s="453"/>
      <c r="LSI50" s="456"/>
      <c r="LSJ50" s="453"/>
      <c r="LSK50" s="456"/>
      <c r="LSL50" s="454"/>
      <c r="LSM50" s="451"/>
      <c r="LSN50" s="454"/>
      <c r="LSO50" s="450"/>
      <c r="LSP50" s="456"/>
      <c r="LSQ50" s="456"/>
      <c r="LSR50" s="456"/>
      <c r="LSS50" s="456"/>
      <c r="LST50" s="271"/>
      <c r="LSU50" s="451"/>
      <c r="LSV50" s="454"/>
      <c r="LSW50" s="451"/>
      <c r="LSX50" s="457"/>
      <c r="LSY50" s="271"/>
      <c r="LSZ50" s="451"/>
      <c r="LTA50" s="454"/>
      <c r="LTB50" s="451"/>
      <c r="LTC50" s="457"/>
      <c r="LTD50" s="451"/>
      <c r="LTE50" s="457"/>
      <c r="LTF50" s="457"/>
      <c r="LTG50" s="457"/>
      <c r="LTH50" s="271"/>
      <c r="LTI50" s="271"/>
      <c r="LTJ50" s="451"/>
      <c r="LTK50" s="454"/>
      <c r="LTL50" s="451"/>
      <c r="LTM50" s="454"/>
      <c r="LTN50" s="458"/>
      <c r="LTO50" s="459"/>
      <c r="LTP50" s="460"/>
      <c r="LTQ50" s="461"/>
      <c r="LTR50" s="462"/>
      <c r="LTS50" s="458"/>
      <c r="LTT50" s="451"/>
      <c r="LTU50" s="463"/>
      <c r="LTV50" s="451"/>
      <c r="LTW50" s="451"/>
      <c r="LTX50" s="453"/>
      <c r="LTZ50" s="449"/>
      <c r="LUA50" s="449"/>
      <c r="LUB50" s="449"/>
      <c r="LUC50" s="450"/>
      <c r="LUD50" s="451"/>
      <c r="LUE50" s="451"/>
      <c r="LUF50" s="451"/>
      <c r="LUG50" s="449"/>
      <c r="LUH50" s="452"/>
      <c r="LUI50" s="453"/>
      <c r="LUJ50" s="454"/>
      <c r="LUK50" s="449"/>
      <c r="LUL50" s="453"/>
      <c r="LUM50" s="453"/>
      <c r="LUN50" s="450"/>
      <c r="LUO50" s="454"/>
      <c r="LUP50" s="455"/>
      <c r="LUQ50" s="453"/>
      <c r="LUR50" s="456"/>
      <c r="LUS50" s="453"/>
      <c r="LUT50" s="456"/>
      <c r="LUU50" s="454"/>
      <c r="LUV50" s="451"/>
      <c r="LUW50" s="454"/>
      <c r="LUX50" s="450"/>
      <c r="LUY50" s="456"/>
      <c r="LUZ50" s="456"/>
      <c r="LVA50" s="456"/>
      <c r="LVB50" s="456"/>
      <c r="LVC50" s="271"/>
      <c r="LVD50" s="451"/>
      <c r="LVE50" s="454"/>
      <c r="LVF50" s="451"/>
      <c r="LVG50" s="457"/>
      <c r="LVH50" s="271"/>
      <c r="LVI50" s="451"/>
      <c r="LVJ50" s="454"/>
      <c r="LVK50" s="451"/>
      <c r="LVL50" s="457"/>
      <c r="LVM50" s="451"/>
      <c r="LVN50" s="457"/>
      <c r="LVO50" s="457"/>
      <c r="LVP50" s="457"/>
      <c r="LVQ50" s="271"/>
      <c r="LVR50" s="271"/>
      <c r="LVS50" s="451"/>
      <c r="LVT50" s="454"/>
      <c r="LVU50" s="451"/>
      <c r="LVV50" s="454"/>
      <c r="LVW50" s="458"/>
      <c r="LVX50" s="459"/>
      <c r="LVY50" s="460"/>
      <c r="LVZ50" s="461"/>
      <c r="LWA50" s="462"/>
      <c r="LWB50" s="458"/>
      <c r="LWC50" s="451"/>
      <c r="LWD50" s="463"/>
      <c r="LWE50" s="451"/>
      <c r="LWF50" s="451"/>
      <c r="LWG50" s="453"/>
      <c r="LWI50" s="449"/>
      <c r="LWJ50" s="449"/>
      <c r="LWK50" s="449"/>
      <c r="LWL50" s="450"/>
      <c r="LWM50" s="451"/>
      <c r="LWN50" s="451"/>
      <c r="LWO50" s="451"/>
      <c r="LWP50" s="449"/>
      <c r="LWQ50" s="452"/>
      <c r="LWR50" s="453"/>
      <c r="LWS50" s="454"/>
      <c r="LWT50" s="449"/>
      <c r="LWU50" s="453"/>
      <c r="LWV50" s="453"/>
      <c r="LWW50" s="450"/>
      <c r="LWX50" s="454"/>
      <c r="LWY50" s="455"/>
      <c r="LWZ50" s="453"/>
      <c r="LXA50" s="456"/>
      <c r="LXB50" s="453"/>
      <c r="LXC50" s="456"/>
      <c r="LXD50" s="454"/>
      <c r="LXE50" s="451"/>
      <c r="LXF50" s="454"/>
      <c r="LXG50" s="450"/>
      <c r="LXH50" s="456"/>
      <c r="LXI50" s="456"/>
      <c r="LXJ50" s="456"/>
      <c r="LXK50" s="456"/>
      <c r="LXL50" s="271"/>
      <c r="LXM50" s="451"/>
      <c r="LXN50" s="454"/>
      <c r="LXO50" s="451"/>
      <c r="LXP50" s="457"/>
      <c r="LXQ50" s="271"/>
      <c r="LXR50" s="451"/>
      <c r="LXS50" s="454"/>
      <c r="LXT50" s="451"/>
      <c r="LXU50" s="457"/>
      <c r="LXV50" s="451"/>
      <c r="LXW50" s="457"/>
      <c r="LXX50" s="457"/>
      <c r="LXY50" s="457"/>
      <c r="LXZ50" s="271"/>
      <c r="LYA50" s="271"/>
      <c r="LYB50" s="451"/>
      <c r="LYC50" s="454"/>
      <c r="LYD50" s="451"/>
      <c r="LYE50" s="454"/>
      <c r="LYF50" s="458"/>
      <c r="LYG50" s="459"/>
      <c r="LYH50" s="460"/>
      <c r="LYI50" s="461"/>
      <c r="LYJ50" s="462"/>
      <c r="LYK50" s="458"/>
      <c r="LYL50" s="451"/>
      <c r="LYM50" s="463"/>
      <c r="LYN50" s="451"/>
      <c r="LYO50" s="451"/>
      <c r="LYP50" s="453"/>
      <c r="LYR50" s="449"/>
      <c r="LYS50" s="449"/>
      <c r="LYT50" s="449"/>
      <c r="LYU50" s="450"/>
      <c r="LYV50" s="451"/>
      <c r="LYW50" s="451"/>
      <c r="LYX50" s="451"/>
      <c r="LYY50" s="449"/>
      <c r="LYZ50" s="452"/>
      <c r="LZA50" s="453"/>
      <c r="LZB50" s="454"/>
      <c r="LZC50" s="449"/>
      <c r="LZD50" s="453"/>
      <c r="LZE50" s="453"/>
      <c r="LZF50" s="450"/>
      <c r="LZG50" s="454"/>
      <c r="LZH50" s="455"/>
      <c r="LZI50" s="453"/>
      <c r="LZJ50" s="456"/>
      <c r="LZK50" s="453"/>
      <c r="LZL50" s="456"/>
      <c r="LZM50" s="454"/>
      <c r="LZN50" s="451"/>
      <c r="LZO50" s="454"/>
      <c r="LZP50" s="450"/>
      <c r="LZQ50" s="456"/>
      <c r="LZR50" s="456"/>
      <c r="LZS50" s="456"/>
      <c r="LZT50" s="456"/>
      <c r="LZU50" s="271"/>
      <c r="LZV50" s="451"/>
      <c r="LZW50" s="454"/>
      <c r="LZX50" s="451"/>
      <c r="LZY50" s="457"/>
      <c r="LZZ50" s="271"/>
      <c r="MAA50" s="451"/>
      <c r="MAB50" s="454"/>
      <c r="MAC50" s="451"/>
      <c r="MAD50" s="457"/>
      <c r="MAE50" s="451"/>
      <c r="MAF50" s="457"/>
      <c r="MAG50" s="457"/>
      <c r="MAH50" s="457"/>
      <c r="MAI50" s="271"/>
      <c r="MAJ50" s="271"/>
      <c r="MAK50" s="451"/>
      <c r="MAL50" s="454"/>
      <c r="MAM50" s="451"/>
      <c r="MAN50" s="454"/>
      <c r="MAO50" s="458"/>
      <c r="MAP50" s="459"/>
      <c r="MAQ50" s="460"/>
      <c r="MAR50" s="461"/>
      <c r="MAS50" s="462"/>
      <c r="MAT50" s="458"/>
      <c r="MAU50" s="451"/>
      <c r="MAV50" s="463"/>
      <c r="MAW50" s="451"/>
      <c r="MAX50" s="451"/>
      <c r="MAY50" s="453"/>
      <c r="MBA50" s="449"/>
      <c r="MBB50" s="449"/>
      <c r="MBC50" s="449"/>
      <c r="MBD50" s="450"/>
      <c r="MBE50" s="451"/>
      <c r="MBF50" s="451"/>
      <c r="MBG50" s="451"/>
      <c r="MBH50" s="449"/>
      <c r="MBI50" s="452"/>
      <c r="MBJ50" s="453"/>
      <c r="MBK50" s="454"/>
      <c r="MBL50" s="449"/>
      <c r="MBM50" s="453"/>
      <c r="MBN50" s="453"/>
      <c r="MBO50" s="450"/>
      <c r="MBP50" s="454"/>
      <c r="MBQ50" s="455"/>
      <c r="MBR50" s="453"/>
      <c r="MBS50" s="456"/>
      <c r="MBT50" s="453"/>
      <c r="MBU50" s="456"/>
      <c r="MBV50" s="454"/>
      <c r="MBW50" s="451"/>
      <c r="MBX50" s="454"/>
      <c r="MBY50" s="450"/>
      <c r="MBZ50" s="456"/>
      <c r="MCA50" s="456"/>
      <c r="MCB50" s="456"/>
      <c r="MCC50" s="456"/>
      <c r="MCD50" s="271"/>
      <c r="MCE50" s="451"/>
      <c r="MCF50" s="454"/>
      <c r="MCG50" s="451"/>
      <c r="MCH50" s="457"/>
      <c r="MCI50" s="271"/>
      <c r="MCJ50" s="451"/>
      <c r="MCK50" s="454"/>
      <c r="MCL50" s="451"/>
      <c r="MCM50" s="457"/>
      <c r="MCN50" s="451"/>
      <c r="MCO50" s="457"/>
      <c r="MCP50" s="457"/>
      <c r="MCQ50" s="457"/>
      <c r="MCR50" s="271"/>
      <c r="MCS50" s="271"/>
      <c r="MCT50" s="451"/>
      <c r="MCU50" s="454"/>
      <c r="MCV50" s="451"/>
      <c r="MCW50" s="454"/>
      <c r="MCX50" s="458"/>
      <c r="MCY50" s="459"/>
      <c r="MCZ50" s="460"/>
      <c r="MDA50" s="461"/>
      <c r="MDB50" s="462"/>
      <c r="MDC50" s="458"/>
      <c r="MDD50" s="451"/>
      <c r="MDE50" s="463"/>
      <c r="MDF50" s="451"/>
      <c r="MDG50" s="451"/>
      <c r="MDH50" s="453"/>
      <c r="MDJ50" s="449"/>
      <c r="MDK50" s="449"/>
      <c r="MDL50" s="449"/>
      <c r="MDM50" s="450"/>
      <c r="MDN50" s="451"/>
      <c r="MDO50" s="451"/>
      <c r="MDP50" s="451"/>
      <c r="MDQ50" s="449"/>
      <c r="MDR50" s="452"/>
      <c r="MDS50" s="453"/>
      <c r="MDT50" s="454"/>
      <c r="MDU50" s="449"/>
      <c r="MDV50" s="453"/>
      <c r="MDW50" s="453"/>
      <c r="MDX50" s="450"/>
      <c r="MDY50" s="454"/>
      <c r="MDZ50" s="455"/>
      <c r="MEA50" s="453"/>
      <c r="MEB50" s="456"/>
      <c r="MEC50" s="453"/>
      <c r="MED50" s="456"/>
      <c r="MEE50" s="454"/>
      <c r="MEF50" s="451"/>
      <c r="MEG50" s="454"/>
      <c r="MEH50" s="450"/>
      <c r="MEI50" s="456"/>
      <c r="MEJ50" s="456"/>
      <c r="MEK50" s="456"/>
      <c r="MEL50" s="456"/>
      <c r="MEM50" s="271"/>
      <c r="MEN50" s="451"/>
      <c r="MEO50" s="454"/>
      <c r="MEP50" s="451"/>
      <c r="MEQ50" s="457"/>
      <c r="MER50" s="271"/>
      <c r="MES50" s="451"/>
      <c r="MET50" s="454"/>
      <c r="MEU50" s="451"/>
      <c r="MEV50" s="457"/>
      <c r="MEW50" s="451"/>
      <c r="MEX50" s="457"/>
      <c r="MEY50" s="457"/>
      <c r="MEZ50" s="457"/>
      <c r="MFA50" s="271"/>
      <c r="MFB50" s="271"/>
      <c r="MFC50" s="451"/>
      <c r="MFD50" s="454"/>
      <c r="MFE50" s="451"/>
      <c r="MFF50" s="454"/>
      <c r="MFG50" s="458"/>
      <c r="MFH50" s="459"/>
      <c r="MFI50" s="460"/>
      <c r="MFJ50" s="461"/>
      <c r="MFK50" s="462"/>
      <c r="MFL50" s="458"/>
      <c r="MFM50" s="451"/>
      <c r="MFN50" s="463"/>
      <c r="MFO50" s="451"/>
      <c r="MFP50" s="451"/>
      <c r="MFQ50" s="453"/>
      <c r="MFS50" s="449"/>
      <c r="MFT50" s="449"/>
      <c r="MFU50" s="449"/>
      <c r="MFV50" s="450"/>
      <c r="MFW50" s="451"/>
      <c r="MFX50" s="451"/>
      <c r="MFY50" s="451"/>
      <c r="MFZ50" s="449"/>
      <c r="MGA50" s="452"/>
      <c r="MGB50" s="453"/>
      <c r="MGC50" s="454"/>
      <c r="MGD50" s="449"/>
      <c r="MGE50" s="453"/>
      <c r="MGF50" s="453"/>
      <c r="MGG50" s="450"/>
      <c r="MGH50" s="454"/>
      <c r="MGI50" s="455"/>
      <c r="MGJ50" s="453"/>
      <c r="MGK50" s="456"/>
      <c r="MGL50" s="453"/>
      <c r="MGM50" s="456"/>
      <c r="MGN50" s="454"/>
      <c r="MGO50" s="451"/>
      <c r="MGP50" s="454"/>
      <c r="MGQ50" s="450"/>
      <c r="MGR50" s="456"/>
      <c r="MGS50" s="456"/>
      <c r="MGT50" s="456"/>
      <c r="MGU50" s="456"/>
      <c r="MGV50" s="271"/>
      <c r="MGW50" s="451"/>
      <c r="MGX50" s="454"/>
      <c r="MGY50" s="451"/>
      <c r="MGZ50" s="457"/>
      <c r="MHA50" s="271"/>
      <c r="MHB50" s="451"/>
      <c r="MHC50" s="454"/>
      <c r="MHD50" s="451"/>
      <c r="MHE50" s="457"/>
      <c r="MHF50" s="451"/>
      <c r="MHG50" s="457"/>
      <c r="MHH50" s="457"/>
      <c r="MHI50" s="457"/>
      <c r="MHJ50" s="271"/>
      <c r="MHK50" s="271"/>
      <c r="MHL50" s="451"/>
      <c r="MHM50" s="454"/>
      <c r="MHN50" s="451"/>
      <c r="MHO50" s="454"/>
      <c r="MHP50" s="458"/>
      <c r="MHQ50" s="459"/>
      <c r="MHR50" s="460"/>
      <c r="MHS50" s="461"/>
      <c r="MHT50" s="462"/>
      <c r="MHU50" s="458"/>
      <c r="MHV50" s="451"/>
      <c r="MHW50" s="463"/>
      <c r="MHX50" s="451"/>
      <c r="MHY50" s="451"/>
      <c r="MHZ50" s="453"/>
      <c r="MIB50" s="449"/>
      <c r="MIC50" s="449"/>
      <c r="MID50" s="449"/>
      <c r="MIE50" s="450"/>
      <c r="MIF50" s="451"/>
      <c r="MIG50" s="451"/>
      <c r="MIH50" s="451"/>
      <c r="MII50" s="449"/>
      <c r="MIJ50" s="452"/>
      <c r="MIK50" s="453"/>
      <c r="MIL50" s="454"/>
      <c r="MIM50" s="449"/>
      <c r="MIN50" s="453"/>
      <c r="MIO50" s="453"/>
      <c r="MIP50" s="450"/>
      <c r="MIQ50" s="454"/>
      <c r="MIR50" s="455"/>
      <c r="MIS50" s="453"/>
      <c r="MIT50" s="456"/>
      <c r="MIU50" s="453"/>
      <c r="MIV50" s="456"/>
      <c r="MIW50" s="454"/>
      <c r="MIX50" s="451"/>
      <c r="MIY50" s="454"/>
      <c r="MIZ50" s="450"/>
      <c r="MJA50" s="456"/>
      <c r="MJB50" s="456"/>
      <c r="MJC50" s="456"/>
      <c r="MJD50" s="456"/>
      <c r="MJE50" s="271"/>
      <c r="MJF50" s="451"/>
      <c r="MJG50" s="454"/>
      <c r="MJH50" s="451"/>
      <c r="MJI50" s="457"/>
      <c r="MJJ50" s="271"/>
      <c r="MJK50" s="451"/>
      <c r="MJL50" s="454"/>
      <c r="MJM50" s="451"/>
      <c r="MJN50" s="457"/>
      <c r="MJO50" s="451"/>
      <c r="MJP50" s="457"/>
      <c r="MJQ50" s="457"/>
      <c r="MJR50" s="457"/>
      <c r="MJS50" s="271"/>
      <c r="MJT50" s="271"/>
      <c r="MJU50" s="451"/>
      <c r="MJV50" s="454"/>
      <c r="MJW50" s="451"/>
      <c r="MJX50" s="454"/>
      <c r="MJY50" s="458"/>
      <c r="MJZ50" s="459"/>
      <c r="MKA50" s="460"/>
      <c r="MKB50" s="461"/>
      <c r="MKC50" s="462"/>
      <c r="MKD50" s="458"/>
      <c r="MKE50" s="451"/>
      <c r="MKF50" s="463"/>
      <c r="MKG50" s="451"/>
      <c r="MKH50" s="451"/>
      <c r="MKI50" s="453"/>
      <c r="MKK50" s="449"/>
      <c r="MKL50" s="449"/>
      <c r="MKM50" s="449"/>
      <c r="MKN50" s="450"/>
      <c r="MKO50" s="451"/>
      <c r="MKP50" s="451"/>
      <c r="MKQ50" s="451"/>
      <c r="MKR50" s="449"/>
      <c r="MKS50" s="452"/>
      <c r="MKT50" s="453"/>
      <c r="MKU50" s="454"/>
      <c r="MKV50" s="449"/>
      <c r="MKW50" s="453"/>
      <c r="MKX50" s="453"/>
      <c r="MKY50" s="450"/>
      <c r="MKZ50" s="454"/>
      <c r="MLA50" s="455"/>
      <c r="MLB50" s="453"/>
      <c r="MLC50" s="456"/>
      <c r="MLD50" s="453"/>
      <c r="MLE50" s="456"/>
      <c r="MLF50" s="454"/>
      <c r="MLG50" s="451"/>
      <c r="MLH50" s="454"/>
      <c r="MLI50" s="450"/>
      <c r="MLJ50" s="456"/>
      <c r="MLK50" s="456"/>
      <c r="MLL50" s="456"/>
      <c r="MLM50" s="456"/>
      <c r="MLN50" s="271"/>
      <c r="MLO50" s="451"/>
      <c r="MLP50" s="454"/>
      <c r="MLQ50" s="451"/>
      <c r="MLR50" s="457"/>
      <c r="MLS50" s="271"/>
      <c r="MLT50" s="451"/>
      <c r="MLU50" s="454"/>
      <c r="MLV50" s="451"/>
      <c r="MLW50" s="457"/>
      <c r="MLX50" s="451"/>
      <c r="MLY50" s="457"/>
      <c r="MLZ50" s="457"/>
      <c r="MMA50" s="457"/>
      <c r="MMB50" s="271"/>
      <c r="MMC50" s="271"/>
      <c r="MMD50" s="451"/>
      <c r="MME50" s="454"/>
      <c r="MMF50" s="451"/>
      <c r="MMG50" s="454"/>
      <c r="MMH50" s="458"/>
      <c r="MMI50" s="459"/>
      <c r="MMJ50" s="460"/>
      <c r="MMK50" s="461"/>
      <c r="MML50" s="462"/>
      <c r="MMM50" s="458"/>
      <c r="MMN50" s="451"/>
      <c r="MMO50" s="463"/>
      <c r="MMP50" s="451"/>
      <c r="MMQ50" s="451"/>
      <c r="MMR50" s="453"/>
      <c r="MMT50" s="449"/>
      <c r="MMU50" s="449"/>
      <c r="MMV50" s="449"/>
      <c r="MMW50" s="450"/>
      <c r="MMX50" s="451"/>
      <c r="MMY50" s="451"/>
      <c r="MMZ50" s="451"/>
      <c r="MNA50" s="449"/>
      <c r="MNB50" s="452"/>
      <c r="MNC50" s="453"/>
      <c r="MND50" s="454"/>
      <c r="MNE50" s="449"/>
      <c r="MNF50" s="453"/>
      <c r="MNG50" s="453"/>
      <c r="MNH50" s="450"/>
      <c r="MNI50" s="454"/>
      <c r="MNJ50" s="455"/>
      <c r="MNK50" s="453"/>
      <c r="MNL50" s="456"/>
      <c r="MNM50" s="453"/>
      <c r="MNN50" s="456"/>
      <c r="MNO50" s="454"/>
      <c r="MNP50" s="451"/>
      <c r="MNQ50" s="454"/>
      <c r="MNR50" s="450"/>
      <c r="MNS50" s="456"/>
      <c r="MNT50" s="456"/>
      <c r="MNU50" s="456"/>
      <c r="MNV50" s="456"/>
      <c r="MNW50" s="271"/>
      <c r="MNX50" s="451"/>
      <c r="MNY50" s="454"/>
      <c r="MNZ50" s="451"/>
      <c r="MOA50" s="457"/>
      <c r="MOB50" s="271"/>
      <c r="MOC50" s="451"/>
      <c r="MOD50" s="454"/>
      <c r="MOE50" s="451"/>
      <c r="MOF50" s="457"/>
      <c r="MOG50" s="451"/>
      <c r="MOH50" s="457"/>
      <c r="MOI50" s="457"/>
      <c r="MOJ50" s="457"/>
      <c r="MOK50" s="271"/>
      <c r="MOL50" s="271"/>
      <c r="MOM50" s="451"/>
      <c r="MON50" s="454"/>
      <c r="MOO50" s="451"/>
      <c r="MOP50" s="454"/>
      <c r="MOQ50" s="458"/>
      <c r="MOR50" s="459"/>
      <c r="MOS50" s="460"/>
      <c r="MOT50" s="461"/>
      <c r="MOU50" s="462"/>
      <c r="MOV50" s="458"/>
      <c r="MOW50" s="451"/>
      <c r="MOX50" s="463"/>
      <c r="MOY50" s="451"/>
      <c r="MOZ50" s="451"/>
      <c r="MPA50" s="453"/>
      <c r="MPC50" s="449"/>
      <c r="MPD50" s="449"/>
      <c r="MPE50" s="449"/>
      <c r="MPF50" s="450"/>
      <c r="MPG50" s="451"/>
      <c r="MPH50" s="451"/>
      <c r="MPI50" s="451"/>
      <c r="MPJ50" s="449"/>
      <c r="MPK50" s="452"/>
      <c r="MPL50" s="453"/>
      <c r="MPM50" s="454"/>
      <c r="MPN50" s="449"/>
      <c r="MPO50" s="453"/>
      <c r="MPP50" s="453"/>
      <c r="MPQ50" s="450"/>
      <c r="MPR50" s="454"/>
      <c r="MPS50" s="455"/>
      <c r="MPT50" s="453"/>
      <c r="MPU50" s="456"/>
      <c r="MPV50" s="453"/>
      <c r="MPW50" s="456"/>
      <c r="MPX50" s="454"/>
      <c r="MPY50" s="451"/>
      <c r="MPZ50" s="454"/>
      <c r="MQA50" s="450"/>
      <c r="MQB50" s="456"/>
      <c r="MQC50" s="456"/>
      <c r="MQD50" s="456"/>
      <c r="MQE50" s="456"/>
      <c r="MQF50" s="271"/>
      <c r="MQG50" s="451"/>
      <c r="MQH50" s="454"/>
      <c r="MQI50" s="451"/>
      <c r="MQJ50" s="457"/>
      <c r="MQK50" s="271"/>
      <c r="MQL50" s="451"/>
      <c r="MQM50" s="454"/>
      <c r="MQN50" s="451"/>
      <c r="MQO50" s="457"/>
      <c r="MQP50" s="451"/>
      <c r="MQQ50" s="457"/>
      <c r="MQR50" s="457"/>
      <c r="MQS50" s="457"/>
      <c r="MQT50" s="271"/>
      <c r="MQU50" s="271"/>
      <c r="MQV50" s="451"/>
      <c r="MQW50" s="454"/>
      <c r="MQX50" s="451"/>
      <c r="MQY50" s="454"/>
      <c r="MQZ50" s="458"/>
      <c r="MRA50" s="459"/>
      <c r="MRB50" s="460"/>
      <c r="MRC50" s="461"/>
      <c r="MRD50" s="462"/>
      <c r="MRE50" s="458"/>
      <c r="MRF50" s="451"/>
      <c r="MRG50" s="463"/>
      <c r="MRH50" s="451"/>
      <c r="MRI50" s="451"/>
      <c r="MRJ50" s="453"/>
      <c r="MRL50" s="449"/>
      <c r="MRM50" s="449"/>
      <c r="MRN50" s="449"/>
      <c r="MRO50" s="450"/>
      <c r="MRP50" s="451"/>
      <c r="MRQ50" s="451"/>
      <c r="MRR50" s="451"/>
      <c r="MRS50" s="449"/>
      <c r="MRT50" s="452"/>
      <c r="MRU50" s="453"/>
      <c r="MRV50" s="454"/>
      <c r="MRW50" s="449"/>
      <c r="MRX50" s="453"/>
      <c r="MRY50" s="453"/>
      <c r="MRZ50" s="450"/>
      <c r="MSA50" s="454"/>
      <c r="MSB50" s="455"/>
      <c r="MSC50" s="453"/>
      <c r="MSD50" s="456"/>
      <c r="MSE50" s="453"/>
      <c r="MSF50" s="456"/>
      <c r="MSG50" s="454"/>
      <c r="MSH50" s="451"/>
      <c r="MSI50" s="454"/>
      <c r="MSJ50" s="450"/>
      <c r="MSK50" s="456"/>
      <c r="MSL50" s="456"/>
      <c r="MSM50" s="456"/>
      <c r="MSN50" s="456"/>
      <c r="MSO50" s="271"/>
      <c r="MSP50" s="451"/>
      <c r="MSQ50" s="454"/>
      <c r="MSR50" s="451"/>
      <c r="MSS50" s="457"/>
      <c r="MST50" s="271"/>
      <c r="MSU50" s="451"/>
      <c r="MSV50" s="454"/>
      <c r="MSW50" s="451"/>
      <c r="MSX50" s="457"/>
      <c r="MSY50" s="451"/>
      <c r="MSZ50" s="457"/>
      <c r="MTA50" s="457"/>
      <c r="MTB50" s="457"/>
      <c r="MTC50" s="271"/>
      <c r="MTD50" s="271"/>
      <c r="MTE50" s="451"/>
      <c r="MTF50" s="454"/>
      <c r="MTG50" s="451"/>
      <c r="MTH50" s="454"/>
      <c r="MTI50" s="458"/>
      <c r="MTJ50" s="459"/>
      <c r="MTK50" s="460"/>
      <c r="MTL50" s="461"/>
      <c r="MTM50" s="462"/>
      <c r="MTN50" s="458"/>
      <c r="MTO50" s="451"/>
      <c r="MTP50" s="463"/>
      <c r="MTQ50" s="451"/>
      <c r="MTR50" s="451"/>
      <c r="MTS50" s="453"/>
      <c r="MTU50" s="449"/>
      <c r="MTV50" s="449"/>
      <c r="MTW50" s="449"/>
      <c r="MTX50" s="450"/>
      <c r="MTY50" s="451"/>
      <c r="MTZ50" s="451"/>
      <c r="MUA50" s="451"/>
      <c r="MUB50" s="449"/>
      <c r="MUC50" s="452"/>
      <c r="MUD50" s="453"/>
      <c r="MUE50" s="454"/>
      <c r="MUF50" s="449"/>
      <c r="MUG50" s="453"/>
      <c r="MUH50" s="453"/>
      <c r="MUI50" s="450"/>
      <c r="MUJ50" s="454"/>
      <c r="MUK50" s="455"/>
      <c r="MUL50" s="453"/>
      <c r="MUM50" s="456"/>
      <c r="MUN50" s="453"/>
      <c r="MUO50" s="456"/>
      <c r="MUP50" s="454"/>
      <c r="MUQ50" s="451"/>
      <c r="MUR50" s="454"/>
      <c r="MUS50" s="450"/>
      <c r="MUT50" s="456"/>
      <c r="MUU50" s="456"/>
      <c r="MUV50" s="456"/>
      <c r="MUW50" s="456"/>
      <c r="MUX50" s="271"/>
      <c r="MUY50" s="451"/>
      <c r="MUZ50" s="454"/>
      <c r="MVA50" s="451"/>
      <c r="MVB50" s="457"/>
      <c r="MVC50" s="271"/>
      <c r="MVD50" s="451"/>
      <c r="MVE50" s="454"/>
      <c r="MVF50" s="451"/>
      <c r="MVG50" s="457"/>
      <c r="MVH50" s="451"/>
      <c r="MVI50" s="457"/>
      <c r="MVJ50" s="457"/>
      <c r="MVK50" s="457"/>
      <c r="MVL50" s="271"/>
      <c r="MVM50" s="271"/>
      <c r="MVN50" s="451"/>
      <c r="MVO50" s="454"/>
      <c r="MVP50" s="451"/>
      <c r="MVQ50" s="454"/>
      <c r="MVR50" s="458"/>
      <c r="MVS50" s="459"/>
      <c r="MVT50" s="460"/>
      <c r="MVU50" s="461"/>
      <c r="MVV50" s="462"/>
      <c r="MVW50" s="458"/>
      <c r="MVX50" s="451"/>
      <c r="MVY50" s="463"/>
      <c r="MVZ50" s="451"/>
      <c r="MWA50" s="451"/>
      <c r="MWB50" s="453"/>
      <c r="MWD50" s="449"/>
      <c r="MWE50" s="449"/>
      <c r="MWF50" s="449"/>
      <c r="MWG50" s="450"/>
      <c r="MWH50" s="451"/>
      <c r="MWI50" s="451"/>
      <c r="MWJ50" s="451"/>
      <c r="MWK50" s="449"/>
      <c r="MWL50" s="452"/>
      <c r="MWM50" s="453"/>
      <c r="MWN50" s="454"/>
      <c r="MWO50" s="449"/>
      <c r="MWP50" s="453"/>
      <c r="MWQ50" s="453"/>
      <c r="MWR50" s="450"/>
      <c r="MWS50" s="454"/>
      <c r="MWT50" s="455"/>
      <c r="MWU50" s="453"/>
      <c r="MWV50" s="456"/>
      <c r="MWW50" s="453"/>
      <c r="MWX50" s="456"/>
      <c r="MWY50" s="454"/>
      <c r="MWZ50" s="451"/>
      <c r="MXA50" s="454"/>
      <c r="MXB50" s="450"/>
      <c r="MXC50" s="456"/>
      <c r="MXD50" s="456"/>
      <c r="MXE50" s="456"/>
      <c r="MXF50" s="456"/>
      <c r="MXG50" s="271"/>
      <c r="MXH50" s="451"/>
      <c r="MXI50" s="454"/>
      <c r="MXJ50" s="451"/>
      <c r="MXK50" s="457"/>
      <c r="MXL50" s="271"/>
      <c r="MXM50" s="451"/>
      <c r="MXN50" s="454"/>
      <c r="MXO50" s="451"/>
      <c r="MXP50" s="457"/>
      <c r="MXQ50" s="451"/>
      <c r="MXR50" s="457"/>
      <c r="MXS50" s="457"/>
      <c r="MXT50" s="457"/>
      <c r="MXU50" s="271"/>
      <c r="MXV50" s="271"/>
      <c r="MXW50" s="451"/>
      <c r="MXX50" s="454"/>
      <c r="MXY50" s="451"/>
      <c r="MXZ50" s="454"/>
      <c r="MYA50" s="458"/>
      <c r="MYB50" s="459"/>
      <c r="MYC50" s="460"/>
      <c r="MYD50" s="461"/>
      <c r="MYE50" s="462"/>
      <c r="MYF50" s="458"/>
      <c r="MYG50" s="451"/>
      <c r="MYH50" s="463"/>
      <c r="MYI50" s="451"/>
      <c r="MYJ50" s="451"/>
      <c r="MYK50" s="453"/>
      <c r="MYM50" s="449"/>
      <c r="MYN50" s="449"/>
      <c r="MYO50" s="449"/>
      <c r="MYP50" s="450"/>
      <c r="MYQ50" s="451"/>
      <c r="MYR50" s="451"/>
      <c r="MYS50" s="451"/>
      <c r="MYT50" s="449"/>
      <c r="MYU50" s="452"/>
      <c r="MYV50" s="453"/>
      <c r="MYW50" s="454"/>
      <c r="MYX50" s="449"/>
      <c r="MYY50" s="453"/>
      <c r="MYZ50" s="453"/>
      <c r="MZA50" s="450"/>
      <c r="MZB50" s="454"/>
      <c r="MZC50" s="455"/>
      <c r="MZD50" s="453"/>
      <c r="MZE50" s="456"/>
      <c r="MZF50" s="453"/>
      <c r="MZG50" s="456"/>
      <c r="MZH50" s="454"/>
      <c r="MZI50" s="451"/>
      <c r="MZJ50" s="454"/>
      <c r="MZK50" s="450"/>
      <c r="MZL50" s="456"/>
      <c r="MZM50" s="456"/>
      <c r="MZN50" s="456"/>
      <c r="MZO50" s="456"/>
      <c r="MZP50" s="271"/>
      <c r="MZQ50" s="451"/>
      <c r="MZR50" s="454"/>
      <c r="MZS50" s="451"/>
      <c r="MZT50" s="457"/>
      <c r="MZU50" s="271"/>
      <c r="MZV50" s="451"/>
      <c r="MZW50" s="454"/>
      <c r="MZX50" s="451"/>
      <c r="MZY50" s="457"/>
      <c r="MZZ50" s="451"/>
      <c r="NAA50" s="457"/>
      <c r="NAB50" s="457"/>
      <c r="NAC50" s="457"/>
      <c r="NAD50" s="271"/>
      <c r="NAE50" s="271"/>
      <c r="NAF50" s="451"/>
      <c r="NAG50" s="454"/>
      <c r="NAH50" s="451"/>
      <c r="NAI50" s="454"/>
      <c r="NAJ50" s="458"/>
      <c r="NAK50" s="459"/>
      <c r="NAL50" s="460"/>
      <c r="NAM50" s="461"/>
      <c r="NAN50" s="462"/>
      <c r="NAO50" s="458"/>
      <c r="NAP50" s="451"/>
      <c r="NAQ50" s="463"/>
      <c r="NAR50" s="451"/>
      <c r="NAS50" s="451"/>
      <c r="NAT50" s="453"/>
      <c r="NAV50" s="449"/>
      <c r="NAW50" s="449"/>
      <c r="NAX50" s="449"/>
      <c r="NAY50" s="450"/>
      <c r="NAZ50" s="451"/>
      <c r="NBA50" s="451"/>
      <c r="NBB50" s="451"/>
      <c r="NBC50" s="449"/>
      <c r="NBD50" s="452"/>
      <c r="NBE50" s="453"/>
      <c r="NBF50" s="454"/>
      <c r="NBG50" s="449"/>
      <c r="NBH50" s="453"/>
      <c r="NBI50" s="453"/>
      <c r="NBJ50" s="450"/>
      <c r="NBK50" s="454"/>
      <c r="NBL50" s="455"/>
      <c r="NBM50" s="453"/>
      <c r="NBN50" s="456"/>
      <c r="NBO50" s="453"/>
      <c r="NBP50" s="456"/>
      <c r="NBQ50" s="454"/>
      <c r="NBR50" s="451"/>
      <c r="NBS50" s="454"/>
      <c r="NBT50" s="450"/>
      <c r="NBU50" s="456"/>
      <c r="NBV50" s="456"/>
      <c r="NBW50" s="456"/>
      <c r="NBX50" s="456"/>
      <c r="NBY50" s="271"/>
      <c r="NBZ50" s="451"/>
      <c r="NCA50" s="454"/>
      <c r="NCB50" s="451"/>
      <c r="NCC50" s="457"/>
      <c r="NCD50" s="271"/>
      <c r="NCE50" s="451"/>
      <c r="NCF50" s="454"/>
      <c r="NCG50" s="451"/>
      <c r="NCH50" s="457"/>
      <c r="NCI50" s="451"/>
      <c r="NCJ50" s="457"/>
      <c r="NCK50" s="457"/>
      <c r="NCL50" s="457"/>
      <c r="NCM50" s="271"/>
      <c r="NCN50" s="271"/>
      <c r="NCO50" s="451"/>
      <c r="NCP50" s="454"/>
      <c r="NCQ50" s="451"/>
      <c r="NCR50" s="454"/>
      <c r="NCS50" s="458"/>
      <c r="NCT50" s="459"/>
      <c r="NCU50" s="460"/>
      <c r="NCV50" s="461"/>
      <c r="NCW50" s="462"/>
      <c r="NCX50" s="458"/>
      <c r="NCY50" s="451"/>
      <c r="NCZ50" s="463"/>
      <c r="NDA50" s="451"/>
      <c r="NDB50" s="451"/>
      <c r="NDC50" s="453"/>
      <c r="NDE50" s="449"/>
      <c r="NDF50" s="449"/>
      <c r="NDG50" s="449"/>
      <c r="NDH50" s="450"/>
      <c r="NDI50" s="451"/>
      <c r="NDJ50" s="451"/>
      <c r="NDK50" s="451"/>
      <c r="NDL50" s="449"/>
      <c r="NDM50" s="452"/>
      <c r="NDN50" s="453"/>
      <c r="NDO50" s="454"/>
      <c r="NDP50" s="449"/>
      <c r="NDQ50" s="453"/>
      <c r="NDR50" s="453"/>
      <c r="NDS50" s="450"/>
      <c r="NDT50" s="454"/>
      <c r="NDU50" s="455"/>
      <c r="NDV50" s="453"/>
      <c r="NDW50" s="456"/>
      <c r="NDX50" s="453"/>
      <c r="NDY50" s="456"/>
      <c r="NDZ50" s="454"/>
      <c r="NEA50" s="451"/>
      <c r="NEB50" s="454"/>
      <c r="NEC50" s="450"/>
      <c r="NED50" s="456"/>
      <c r="NEE50" s="456"/>
      <c r="NEF50" s="456"/>
      <c r="NEG50" s="456"/>
      <c r="NEH50" s="271"/>
      <c r="NEI50" s="451"/>
      <c r="NEJ50" s="454"/>
      <c r="NEK50" s="451"/>
      <c r="NEL50" s="457"/>
      <c r="NEM50" s="271"/>
      <c r="NEN50" s="451"/>
      <c r="NEO50" s="454"/>
      <c r="NEP50" s="451"/>
      <c r="NEQ50" s="457"/>
      <c r="NER50" s="451"/>
      <c r="NES50" s="457"/>
      <c r="NET50" s="457"/>
      <c r="NEU50" s="457"/>
      <c r="NEV50" s="271"/>
      <c r="NEW50" s="271"/>
      <c r="NEX50" s="451"/>
      <c r="NEY50" s="454"/>
      <c r="NEZ50" s="451"/>
      <c r="NFA50" s="454"/>
      <c r="NFB50" s="458"/>
      <c r="NFC50" s="459"/>
      <c r="NFD50" s="460"/>
      <c r="NFE50" s="461"/>
      <c r="NFF50" s="462"/>
      <c r="NFG50" s="458"/>
      <c r="NFH50" s="451"/>
      <c r="NFI50" s="463"/>
      <c r="NFJ50" s="451"/>
      <c r="NFK50" s="451"/>
      <c r="NFL50" s="453"/>
      <c r="NFN50" s="449"/>
      <c r="NFO50" s="449"/>
      <c r="NFP50" s="449"/>
      <c r="NFQ50" s="450"/>
      <c r="NFR50" s="451"/>
      <c r="NFS50" s="451"/>
      <c r="NFT50" s="451"/>
      <c r="NFU50" s="449"/>
      <c r="NFV50" s="452"/>
      <c r="NFW50" s="453"/>
      <c r="NFX50" s="454"/>
      <c r="NFY50" s="449"/>
      <c r="NFZ50" s="453"/>
      <c r="NGA50" s="453"/>
      <c r="NGB50" s="450"/>
      <c r="NGC50" s="454"/>
      <c r="NGD50" s="455"/>
      <c r="NGE50" s="453"/>
      <c r="NGF50" s="456"/>
      <c r="NGG50" s="453"/>
      <c r="NGH50" s="456"/>
      <c r="NGI50" s="454"/>
      <c r="NGJ50" s="451"/>
      <c r="NGK50" s="454"/>
      <c r="NGL50" s="450"/>
      <c r="NGM50" s="456"/>
      <c r="NGN50" s="456"/>
      <c r="NGO50" s="456"/>
      <c r="NGP50" s="456"/>
      <c r="NGQ50" s="271"/>
      <c r="NGR50" s="451"/>
      <c r="NGS50" s="454"/>
      <c r="NGT50" s="451"/>
      <c r="NGU50" s="457"/>
      <c r="NGV50" s="271"/>
      <c r="NGW50" s="451"/>
      <c r="NGX50" s="454"/>
      <c r="NGY50" s="451"/>
      <c r="NGZ50" s="457"/>
      <c r="NHA50" s="451"/>
      <c r="NHB50" s="457"/>
      <c r="NHC50" s="457"/>
      <c r="NHD50" s="457"/>
      <c r="NHE50" s="271"/>
      <c r="NHF50" s="271"/>
      <c r="NHG50" s="451"/>
      <c r="NHH50" s="454"/>
      <c r="NHI50" s="451"/>
      <c r="NHJ50" s="454"/>
      <c r="NHK50" s="458"/>
      <c r="NHL50" s="459"/>
      <c r="NHM50" s="460"/>
      <c r="NHN50" s="461"/>
      <c r="NHO50" s="462"/>
      <c r="NHP50" s="458"/>
      <c r="NHQ50" s="451"/>
      <c r="NHR50" s="463"/>
      <c r="NHS50" s="451"/>
      <c r="NHT50" s="451"/>
      <c r="NHU50" s="453"/>
      <c r="NHW50" s="449"/>
      <c r="NHX50" s="449"/>
      <c r="NHY50" s="449"/>
      <c r="NHZ50" s="450"/>
      <c r="NIA50" s="451"/>
      <c r="NIB50" s="451"/>
      <c r="NIC50" s="451"/>
      <c r="NID50" s="449"/>
      <c r="NIE50" s="452"/>
      <c r="NIF50" s="453"/>
      <c r="NIG50" s="454"/>
      <c r="NIH50" s="449"/>
      <c r="NII50" s="453"/>
      <c r="NIJ50" s="453"/>
      <c r="NIK50" s="450"/>
      <c r="NIL50" s="454"/>
      <c r="NIM50" s="455"/>
      <c r="NIN50" s="453"/>
      <c r="NIO50" s="456"/>
      <c r="NIP50" s="453"/>
      <c r="NIQ50" s="456"/>
      <c r="NIR50" s="454"/>
      <c r="NIS50" s="451"/>
      <c r="NIT50" s="454"/>
      <c r="NIU50" s="450"/>
      <c r="NIV50" s="456"/>
      <c r="NIW50" s="456"/>
      <c r="NIX50" s="456"/>
      <c r="NIY50" s="456"/>
      <c r="NIZ50" s="271"/>
      <c r="NJA50" s="451"/>
      <c r="NJB50" s="454"/>
      <c r="NJC50" s="451"/>
      <c r="NJD50" s="457"/>
      <c r="NJE50" s="271"/>
      <c r="NJF50" s="451"/>
      <c r="NJG50" s="454"/>
      <c r="NJH50" s="451"/>
      <c r="NJI50" s="457"/>
      <c r="NJJ50" s="451"/>
      <c r="NJK50" s="457"/>
      <c r="NJL50" s="457"/>
      <c r="NJM50" s="457"/>
      <c r="NJN50" s="271"/>
      <c r="NJO50" s="271"/>
      <c r="NJP50" s="451"/>
      <c r="NJQ50" s="454"/>
      <c r="NJR50" s="451"/>
      <c r="NJS50" s="454"/>
      <c r="NJT50" s="458"/>
      <c r="NJU50" s="459"/>
      <c r="NJV50" s="460"/>
      <c r="NJW50" s="461"/>
      <c r="NJX50" s="462"/>
      <c r="NJY50" s="458"/>
      <c r="NJZ50" s="451"/>
      <c r="NKA50" s="463"/>
      <c r="NKB50" s="451"/>
      <c r="NKC50" s="451"/>
      <c r="NKD50" s="453"/>
      <c r="NKF50" s="449"/>
      <c r="NKG50" s="449"/>
      <c r="NKH50" s="449"/>
      <c r="NKI50" s="450"/>
      <c r="NKJ50" s="451"/>
      <c r="NKK50" s="451"/>
      <c r="NKL50" s="451"/>
      <c r="NKM50" s="449"/>
      <c r="NKN50" s="452"/>
      <c r="NKO50" s="453"/>
      <c r="NKP50" s="454"/>
      <c r="NKQ50" s="449"/>
      <c r="NKR50" s="453"/>
      <c r="NKS50" s="453"/>
      <c r="NKT50" s="450"/>
      <c r="NKU50" s="454"/>
      <c r="NKV50" s="455"/>
      <c r="NKW50" s="453"/>
      <c r="NKX50" s="456"/>
      <c r="NKY50" s="453"/>
      <c r="NKZ50" s="456"/>
      <c r="NLA50" s="454"/>
      <c r="NLB50" s="451"/>
      <c r="NLC50" s="454"/>
      <c r="NLD50" s="450"/>
      <c r="NLE50" s="456"/>
      <c r="NLF50" s="456"/>
      <c r="NLG50" s="456"/>
      <c r="NLH50" s="456"/>
      <c r="NLI50" s="271"/>
      <c r="NLJ50" s="451"/>
      <c r="NLK50" s="454"/>
      <c r="NLL50" s="451"/>
      <c r="NLM50" s="457"/>
      <c r="NLN50" s="271"/>
      <c r="NLO50" s="451"/>
      <c r="NLP50" s="454"/>
      <c r="NLQ50" s="451"/>
      <c r="NLR50" s="457"/>
      <c r="NLS50" s="451"/>
      <c r="NLT50" s="457"/>
      <c r="NLU50" s="457"/>
      <c r="NLV50" s="457"/>
      <c r="NLW50" s="271"/>
      <c r="NLX50" s="271"/>
      <c r="NLY50" s="451"/>
      <c r="NLZ50" s="454"/>
      <c r="NMA50" s="451"/>
      <c r="NMB50" s="454"/>
      <c r="NMC50" s="458"/>
      <c r="NMD50" s="459"/>
      <c r="NME50" s="460"/>
      <c r="NMF50" s="461"/>
      <c r="NMG50" s="462"/>
      <c r="NMH50" s="458"/>
      <c r="NMI50" s="451"/>
      <c r="NMJ50" s="463"/>
      <c r="NMK50" s="451"/>
      <c r="NML50" s="451"/>
      <c r="NMM50" s="453"/>
      <c r="NMO50" s="449"/>
      <c r="NMP50" s="449"/>
      <c r="NMQ50" s="449"/>
      <c r="NMR50" s="450"/>
      <c r="NMS50" s="451"/>
      <c r="NMT50" s="451"/>
      <c r="NMU50" s="451"/>
      <c r="NMV50" s="449"/>
      <c r="NMW50" s="452"/>
      <c r="NMX50" s="453"/>
      <c r="NMY50" s="454"/>
      <c r="NMZ50" s="449"/>
      <c r="NNA50" s="453"/>
      <c r="NNB50" s="453"/>
      <c r="NNC50" s="450"/>
      <c r="NND50" s="454"/>
      <c r="NNE50" s="455"/>
      <c r="NNF50" s="453"/>
      <c r="NNG50" s="456"/>
      <c r="NNH50" s="453"/>
      <c r="NNI50" s="456"/>
      <c r="NNJ50" s="454"/>
      <c r="NNK50" s="451"/>
      <c r="NNL50" s="454"/>
      <c r="NNM50" s="450"/>
      <c r="NNN50" s="456"/>
      <c r="NNO50" s="456"/>
      <c r="NNP50" s="456"/>
      <c r="NNQ50" s="456"/>
      <c r="NNR50" s="271"/>
      <c r="NNS50" s="451"/>
      <c r="NNT50" s="454"/>
      <c r="NNU50" s="451"/>
      <c r="NNV50" s="457"/>
      <c r="NNW50" s="271"/>
      <c r="NNX50" s="451"/>
      <c r="NNY50" s="454"/>
      <c r="NNZ50" s="451"/>
      <c r="NOA50" s="457"/>
      <c r="NOB50" s="451"/>
      <c r="NOC50" s="457"/>
      <c r="NOD50" s="457"/>
      <c r="NOE50" s="457"/>
      <c r="NOF50" s="271"/>
      <c r="NOG50" s="271"/>
      <c r="NOH50" s="451"/>
      <c r="NOI50" s="454"/>
      <c r="NOJ50" s="451"/>
      <c r="NOK50" s="454"/>
      <c r="NOL50" s="458"/>
      <c r="NOM50" s="459"/>
      <c r="NON50" s="460"/>
      <c r="NOO50" s="461"/>
      <c r="NOP50" s="462"/>
      <c r="NOQ50" s="458"/>
      <c r="NOR50" s="451"/>
      <c r="NOS50" s="463"/>
      <c r="NOT50" s="451"/>
      <c r="NOU50" s="451"/>
      <c r="NOV50" s="453"/>
      <c r="NOX50" s="449"/>
      <c r="NOY50" s="449"/>
      <c r="NOZ50" s="449"/>
      <c r="NPA50" s="450"/>
      <c r="NPB50" s="451"/>
      <c r="NPC50" s="451"/>
      <c r="NPD50" s="451"/>
      <c r="NPE50" s="449"/>
      <c r="NPF50" s="452"/>
      <c r="NPG50" s="453"/>
      <c r="NPH50" s="454"/>
      <c r="NPI50" s="449"/>
      <c r="NPJ50" s="453"/>
      <c r="NPK50" s="453"/>
      <c r="NPL50" s="450"/>
      <c r="NPM50" s="454"/>
      <c r="NPN50" s="455"/>
      <c r="NPO50" s="453"/>
      <c r="NPP50" s="456"/>
      <c r="NPQ50" s="453"/>
      <c r="NPR50" s="456"/>
      <c r="NPS50" s="454"/>
      <c r="NPT50" s="451"/>
      <c r="NPU50" s="454"/>
      <c r="NPV50" s="450"/>
      <c r="NPW50" s="456"/>
      <c r="NPX50" s="456"/>
      <c r="NPY50" s="456"/>
      <c r="NPZ50" s="456"/>
      <c r="NQA50" s="271"/>
      <c r="NQB50" s="451"/>
      <c r="NQC50" s="454"/>
      <c r="NQD50" s="451"/>
      <c r="NQE50" s="457"/>
      <c r="NQF50" s="271"/>
      <c r="NQG50" s="451"/>
      <c r="NQH50" s="454"/>
      <c r="NQI50" s="451"/>
      <c r="NQJ50" s="457"/>
      <c r="NQK50" s="451"/>
      <c r="NQL50" s="457"/>
      <c r="NQM50" s="457"/>
      <c r="NQN50" s="457"/>
      <c r="NQO50" s="271"/>
      <c r="NQP50" s="271"/>
      <c r="NQQ50" s="451"/>
      <c r="NQR50" s="454"/>
      <c r="NQS50" s="451"/>
      <c r="NQT50" s="454"/>
      <c r="NQU50" s="458"/>
      <c r="NQV50" s="459"/>
      <c r="NQW50" s="460"/>
      <c r="NQX50" s="461"/>
      <c r="NQY50" s="462"/>
      <c r="NQZ50" s="458"/>
      <c r="NRA50" s="451"/>
      <c r="NRB50" s="463"/>
      <c r="NRC50" s="451"/>
      <c r="NRD50" s="451"/>
      <c r="NRE50" s="453"/>
      <c r="NRG50" s="449"/>
      <c r="NRH50" s="449"/>
      <c r="NRI50" s="449"/>
      <c r="NRJ50" s="450"/>
      <c r="NRK50" s="451"/>
      <c r="NRL50" s="451"/>
      <c r="NRM50" s="451"/>
      <c r="NRN50" s="449"/>
      <c r="NRO50" s="452"/>
      <c r="NRP50" s="453"/>
      <c r="NRQ50" s="454"/>
      <c r="NRR50" s="449"/>
      <c r="NRS50" s="453"/>
      <c r="NRT50" s="453"/>
      <c r="NRU50" s="450"/>
      <c r="NRV50" s="454"/>
      <c r="NRW50" s="455"/>
      <c r="NRX50" s="453"/>
      <c r="NRY50" s="456"/>
      <c r="NRZ50" s="453"/>
      <c r="NSA50" s="456"/>
      <c r="NSB50" s="454"/>
      <c r="NSC50" s="451"/>
      <c r="NSD50" s="454"/>
      <c r="NSE50" s="450"/>
      <c r="NSF50" s="456"/>
      <c r="NSG50" s="456"/>
      <c r="NSH50" s="456"/>
      <c r="NSI50" s="456"/>
      <c r="NSJ50" s="271"/>
      <c r="NSK50" s="451"/>
      <c r="NSL50" s="454"/>
      <c r="NSM50" s="451"/>
      <c r="NSN50" s="457"/>
      <c r="NSO50" s="271"/>
      <c r="NSP50" s="451"/>
      <c r="NSQ50" s="454"/>
      <c r="NSR50" s="451"/>
      <c r="NSS50" s="457"/>
      <c r="NST50" s="451"/>
      <c r="NSU50" s="457"/>
      <c r="NSV50" s="457"/>
      <c r="NSW50" s="457"/>
      <c r="NSX50" s="271"/>
      <c r="NSY50" s="271"/>
      <c r="NSZ50" s="451"/>
      <c r="NTA50" s="454"/>
      <c r="NTB50" s="451"/>
      <c r="NTC50" s="454"/>
      <c r="NTD50" s="458"/>
      <c r="NTE50" s="459"/>
      <c r="NTF50" s="460"/>
      <c r="NTG50" s="461"/>
      <c r="NTH50" s="462"/>
      <c r="NTI50" s="458"/>
      <c r="NTJ50" s="451"/>
      <c r="NTK50" s="463"/>
      <c r="NTL50" s="451"/>
      <c r="NTM50" s="451"/>
      <c r="NTN50" s="453"/>
      <c r="NTP50" s="449"/>
      <c r="NTQ50" s="449"/>
      <c r="NTR50" s="449"/>
      <c r="NTS50" s="450"/>
      <c r="NTT50" s="451"/>
      <c r="NTU50" s="451"/>
      <c r="NTV50" s="451"/>
      <c r="NTW50" s="449"/>
      <c r="NTX50" s="452"/>
      <c r="NTY50" s="453"/>
      <c r="NTZ50" s="454"/>
      <c r="NUA50" s="449"/>
      <c r="NUB50" s="453"/>
      <c r="NUC50" s="453"/>
      <c r="NUD50" s="450"/>
      <c r="NUE50" s="454"/>
      <c r="NUF50" s="455"/>
      <c r="NUG50" s="453"/>
      <c r="NUH50" s="456"/>
      <c r="NUI50" s="453"/>
      <c r="NUJ50" s="456"/>
      <c r="NUK50" s="454"/>
      <c r="NUL50" s="451"/>
      <c r="NUM50" s="454"/>
      <c r="NUN50" s="450"/>
      <c r="NUO50" s="456"/>
      <c r="NUP50" s="456"/>
      <c r="NUQ50" s="456"/>
      <c r="NUR50" s="456"/>
      <c r="NUS50" s="271"/>
      <c r="NUT50" s="451"/>
      <c r="NUU50" s="454"/>
      <c r="NUV50" s="451"/>
      <c r="NUW50" s="457"/>
      <c r="NUX50" s="271"/>
      <c r="NUY50" s="451"/>
      <c r="NUZ50" s="454"/>
      <c r="NVA50" s="451"/>
      <c r="NVB50" s="457"/>
      <c r="NVC50" s="451"/>
      <c r="NVD50" s="457"/>
      <c r="NVE50" s="457"/>
      <c r="NVF50" s="457"/>
      <c r="NVG50" s="271"/>
      <c r="NVH50" s="271"/>
      <c r="NVI50" s="451"/>
      <c r="NVJ50" s="454"/>
      <c r="NVK50" s="451"/>
      <c r="NVL50" s="454"/>
      <c r="NVM50" s="458"/>
      <c r="NVN50" s="459"/>
      <c r="NVO50" s="460"/>
      <c r="NVP50" s="461"/>
      <c r="NVQ50" s="462"/>
      <c r="NVR50" s="458"/>
      <c r="NVS50" s="451"/>
      <c r="NVT50" s="463"/>
      <c r="NVU50" s="451"/>
      <c r="NVV50" s="451"/>
      <c r="NVW50" s="453"/>
      <c r="NVY50" s="449"/>
      <c r="NVZ50" s="449"/>
      <c r="NWA50" s="449"/>
      <c r="NWB50" s="450"/>
      <c r="NWC50" s="451"/>
      <c r="NWD50" s="451"/>
      <c r="NWE50" s="451"/>
      <c r="NWF50" s="449"/>
      <c r="NWG50" s="452"/>
      <c r="NWH50" s="453"/>
      <c r="NWI50" s="454"/>
      <c r="NWJ50" s="449"/>
      <c r="NWK50" s="453"/>
      <c r="NWL50" s="453"/>
      <c r="NWM50" s="450"/>
      <c r="NWN50" s="454"/>
      <c r="NWO50" s="455"/>
      <c r="NWP50" s="453"/>
      <c r="NWQ50" s="456"/>
      <c r="NWR50" s="453"/>
      <c r="NWS50" s="456"/>
      <c r="NWT50" s="454"/>
      <c r="NWU50" s="451"/>
      <c r="NWV50" s="454"/>
      <c r="NWW50" s="450"/>
      <c r="NWX50" s="456"/>
      <c r="NWY50" s="456"/>
      <c r="NWZ50" s="456"/>
      <c r="NXA50" s="456"/>
      <c r="NXB50" s="271"/>
      <c r="NXC50" s="451"/>
      <c r="NXD50" s="454"/>
      <c r="NXE50" s="451"/>
      <c r="NXF50" s="457"/>
      <c r="NXG50" s="271"/>
      <c r="NXH50" s="451"/>
      <c r="NXI50" s="454"/>
      <c r="NXJ50" s="451"/>
      <c r="NXK50" s="457"/>
      <c r="NXL50" s="451"/>
      <c r="NXM50" s="457"/>
      <c r="NXN50" s="457"/>
      <c r="NXO50" s="457"/>
      <c r="NXP50" s="271"/>
      <c r="NXQ50" s="271"/>
      <c r="NXR50" s="451"/>
      <c r="NXS50" s="454"/>
      <c r="NXT50" s="451"/>
      <c r="NXU50" s="454"/>
      <c r="NXV50" s="458"/>
      <c r="NXW50" s="459"/>
      <c r="NXX50" s="460"/>
      <c r="NXY50" s="461"/>
      <c r="NXZ50" s="462"/>
      <c r="NYA50" s="458"/>
      <c r="NYB50" s="451"/>
      <c r="NYC50" s="463"/>
      <c r="NYD50" s="451"/>
      <c r="NYE50" s="451"/>
      <c r="NYF50" s="453"/>
      <c r="NYH50" s="449"/>
      <c r="NYI50" s="449"/>
      <c r="NYJ50" s="449"/>
      <c r="NYK50" s="450"/>
      <c r="NYL50" s="451"/>
      <c r="NYM50" s="451"/>
      <c r="NYN50" s="451"/>
      <c r="NYO50" s="449"/>
      <c r="NYP50" s="452"/>
      <c r="NYQ50" s="453"/>
      <c r="NYR50" s="454"/>
      <c r="NYS50" s="449"/>
      <c r="NYT50" s="453"/>
      <c r="NYU50" s="453"/>
      <c r="NYV50" s="450"/>
      <c r="NYW50" s="454"/>
      <c r="NYX50" s="455"/>
      <c r="NYY50" s="453"/>
      <c r="NYZ50" s="456"/>
      <c r="NZA50" s="453"/>
      <c r="NZB50" s="456"/>
      <c r="NZC50" s="454"/>
      <c r="NZD50" s="451"/>
      <c r="NZE50" s="454"/>
      <c r="NZF50" s="450"/>
      <c r="NZG50" s="456"/>
      <c r="NZH50" s="456"/>
      <c r="NZI50" s="456"/>
      <c r="NZJ50" s="456"/>
      <c r="NZK50" s="271"/>
      <c r="NZL50" s="451"/>
      <c r="NZM50" s="454"/>
      <c r="NZN50" s="451"/>
      <c r="NZO50" s="457"/>
      <c r="NZP50" s="271"/>
      <c r="NZQ50" s="451"/>
      <c r="NZR50" s="454"/>
      <c r="NZS50" s="451"/>
      <c r="NZT50" s="457"/>
      <c r="NZU50" s="451"/>
      <c r="NZV50" s="457"/>
      <c r="NZW50" s="457"/>
      <c r="NZX50" s="457"/>
      <c r="NZY50" s="271"/>
      <c r="NZZ50" s="271"/>
      <c r="OAA50" s="451"/>
      <c r="OAB50" s="454"/>
      <c r="OAC50" s="451"/>
      <c r="OAD50" s="454"/>
      <c r="OAE50" s="458"/>
      <c r="OAF50" s="459"/>
      <c r="OAG50" s="460"/>
      <c r="OAH50" s="461"/>
      <c r="OAI50" s="462"/>
      <c r="OAJ50" s="458"/>
      <c r="OAK50" s="451"/>
      <c r="OAL50" s="463"/>
      <c r="OAM50" s="451"/>
      <c r="OAN50" s="451"/>
      <c r="OAO50" s="453"/>
      <c r="OAQ50" s="449"/>
      <c r="OAR50" s="449"/>
      <c r="OAS50" s="449"/>
      <c r="OAT50" s="450"/>
      <c r="OAU50" s="451"/>
      <c r="OAV50" s="451"/>
      <c r="OAW50" s="451"/>
      <c r="OAX50" s="449"/>
      <c r="OAY50" s="452"/>
      <c r="OAZ50" s="453"/>
      <c r="OBA50" s="454"/>
      <c r="OBB50" s="449"/>
      <c r="OBC50" s="453"/>
      <c r="OBD50" s="453"/>
      <c r="OBE50" s="450"/>
      <c r="OBF50" s="454"/>
      <c r="OBG50" s="455"/>
      <c r="OBH50" s="453"/>
      <c r="OBI50" s="456"/>
      <c r="OBJ50" s="453"/>
      <c r="OBK50" s="456"/>
      <c r="OBL50" s="454"/>
      <c r="OBM50" s="451"/>
      <c r="OBN50" s="454"/>
      <c r="OBO50" s="450"/>
      <c r="OBP50" s="456"/>
      <c r="OBQ50" s="456"/>
      <c r="OBR50" s="456"/>
      <c r="OBS50" s="456"/>
      <c r="OBT50" s="271"/>
      <c r="OBU50" s="451"/>
      <c r="OBV50" s="454"/>
      <c r="OBW50" s="451"/>
      <c r="OBX50" s="457"/>
      <c r="OBY50" s="271"/>
      <c r="OBZ50" s="451"/>
      <c r="OCA50" s="454"/>
      <c r="OCB50" s="451"/>
      <c r="OCC50" s="457"/>
      <c r="OCD50" s="451"/>
      <c r="OCE50" s="457"/>
      <c r="OCF50" s="457"/>
      <c r="OCG50" s="457"/>
      <c r="OCH50" s="271"/>
      <c r="OCI50" s="271"/>
      <c r="OCJ50" s="451"/>
      <c r="OCK50" s="454"/>
      <c r="OCL50" s="451"/>
      <c r="OCM50" s="454"/>
      <c r="OCN50" s="458"/>
      <c r="OCO50" s="459"/>
      <c r="OCP50" s="460"/>
      <c r="OCQ50" s="461"/>
      <c r="OCR50" s="462"/>
      <c r="OCS50" s="458"/>
      <c r="OCT50" s="451"/>
      <c r="OCU50" s="463"/>
      <c r="OCV50" s="451"/>
      <c r="OCW50" s="451"/>
      <c r="OCX50" s="453"/>
      <c r="OCZ50" s="449"/>
      <c r="ODA50" s="449"/>
      <c r="ODB50" s="449"/>
      <c r="ODC50" s="450"/>
      <c r="ODD50" s="451"/>
      <c r="ODE50" s="451"/>
      <c r="ODF50" s="451"/>
      <c r="ODG50" s="449"/>
      <c r="ODH50" s="452"/>
      <c r="ODI50" s="453"/>
      <c r="ODJ50" s="454"/>
      <c r="ODK50" s="449"/>
      <c r="ODL50" s="453"/>
      <c r="ODM50" s="453"/>
      <c r="ODN50" s="450"/>
      <c r="ODO50" s="454"/>
      <c r="ODP50" s="455"/>
      <c r="ODQ50" s="453"/>
      <c r="ODR50" s="456"/>
      <c r="ODS50" s="453"/>
      <c r="ODT50" s="456"/>
      <c r="ODU50" s="454"/>
      <c r="ODV50" s="451"/>
      <c r="ODW50" s="454"/>
      <c r="ODX50" s="450"/>
      <c r="ODY50" s="456"/>
      <c r="ODZ50" s="456"/>
      <c r="OEA50" s="456"/>
      <c r="OEB50" s="456"/>
      <c r="OEC50" s="271"/>
      <c r="OED50" s="451"/>
      <c r="OEE50" s="454"/>
      <c r="OEF50" s="451"/>
      <c r="OEG50" s="457"/>
      <c r="OEH50" s="271"/>
      <c r="OEI50" s="451"/>
      <c r="OEJ50" s="454"/>
      <c r="OEK50" s="451"/>
      <c r="OEL50" s="457"/>
      <c r="OEM50" s="451"/>
      <c r="OEN50" s="457"/>
      <c r="OEO50" s="457"/>
      <c r="OEP50" s="457"/>
      <c r="OEQ50" s="271"/>
      <c r="OER50" s="271"/>
      <c r="OES50" s="451"/>
      <c r="OET50" s="454"/>
      <c r="OEU50" s="451"/>
      <c r="OEV50" s="454"/>
      <c r="OEW50" s="458"/>
      <c r="OEX50" s="459"/>
      <c r="OEY50" s="460"/>
      <c r="OEZ50" s="461"/>
      <c r="OFA50" s="462"/>
      <c r="OFB50" s="458"/>
      <c r="OFC50" s="451"/>
      <c r="OFD50" s="463"/>
      <c r="OFE50" s="451"/>
      <c r="OFF50" s="451"/>
      <c r="OFG50" s="453"/>
      <c r="OFI50" s="449"/>
      <c r="OFJ50" s="449"/>
      <c r="OFK50" s="449"/>
      <c r="OFL50" s="450"/>
      <c r="OFM50" s="451"/>
      <c r="OFN50" s="451"/>
      <c r="OFO50" s="451"/>
      <c r="OFP50" s="449"/>
      <c r="OFQ50" s="452"/>
      <c r="OFR50" s="453"/>
      <c r="OFS50" s="454"/>
      <c r="OFT50" s="449"/>
      <c r="OFU50" s="453"/>
      <c r="OFV50" s="453"/>
      <c r="OFW50" s="450"/>
      <c r="OFX50" s="454"/>
      <c r="OFY50" s="455"/>
      <c r="OFZ50" s="453"/>
      <c r="OGA50" s="456"/>
      <c r="OGB50" s="453"/>
      <c r="OGC50" s="456"/>
      <c r="OGD50" s="454"/>
      <c r="OGE50" s="451"/>
      <c r="OGF50" s="454"/>
      <c r="OGG50" s="450"/>
      <c r="OGH50" s="456"/>
      <c r="OGI50" s="456"/>
      <c r="OGJ50" s="456"/>
      <c r="OGK50" s="456"/>
      <c r="OGL50" s="271"/>
      <c r="OGM50" s="451"/>
      <c r="OGN50" s="454"/>
      <c r="OGO50" s="451"/>
      <c r="OGP50" s="457"/>
      <c r="OGQ50" s="271"/>
      <c r="OGR50" s="451"/>
      <c r="OGS50" s="454"/>
      <c r="OGT50" s="451"/>
      <c r="OGU50" s="457"/>
      <c r="OGV50" s="451"/>
      <c r="OGW50" s="457"/>
      <c r="OGX50" s="457"/>
      <c r="OGY50" s="457"/>
      <c r="OGZ50" s="271"/>
      <c r="OHA50" s="271"/>
      <c r="OHB50" s="451"/>
      <c r="OHC50" s="454"/>
      <c r="OHD50" s="451"/>
      <c r="OHE50" s="454"/>
      <c r="OHF50" s="458"/>
      <c r="OHG50" s="459"/>
      <c r="OHH50" s="460"/>
      <c r="OHI50" s="461"/>
      <c r="OHJ50" s="462"/>
      <c r="OHK50" s="458"/>
      <c r="OHL50" s="451"/>
      <c r="OHM50" s="463"/>
      <c r="OHN50" s="451"/>
      <c r="OHO50" s="451"/>
      <c r="OHP50" s="453"/>
      <c r="OHR50" s="449"/>
      <c r="OHS50" s="449"/>
      <c r="OHT50" s="449"/>
      <c r="OHU50" s="450"/>
      <c r="OHV50" s="451"/>
      <c r="OHW50" s="451"/>
      <c r="OHX50" s="451"/>
      <c r="OHY50" s="449"/>
      <c r="OHZ50" s="452"/>
      <c r="OIA50" s="453"/>
      <c r="OIB50" s="454"/>
      <c r="OIC50" s="449"/>
      <c r="OID50" s="453"/>
      <c r="OIE50" s="453"/>
      <c r="OIF50" s="450"/>
      <c r="OIG50" s="454"/>
      <c r="OIH50" s="455"/>
      <c r="OII50" s="453"/>
      <c r="OIJ50" s="456"/>
      <c r="OIK50" s="453"/>
      <c r="OIL50" s="456"/>
      <c r="OIM50" s="454"/>
      <c r="OIN50" s="451"/>
      <c r="OIO50" s="454"/>
      <c r="OIP50" s="450"/>
      <c r="OIQ50" s="456"/>
      <c r="OIR50" s="456"/>
      <c r="OIS50" s="456"/>
      <c r="OIT50" s="456"/>
      <c r="OIU50" s="271"/>
      <c r="OIV50" s="451"/>
      <c r="OIW50" s="454"/>
      <c r="OIX50" s="451"/>
      <c r="OIY50" s="457"/>
      <c r="OIZ50" s="271"/>
      <c r="OJA50" s="451"/>
      <c r="OJB50" s="454"/>
      <c r="OJC50" s="451"/>
      <c r="OJD50" s="457"/>
      <c r="OJE50" s="451"/>
      <c r="OJF50" s="457"/>
      <c r="OJG50" s="457"/>
      <c r="OJH50" s="457"/>
      <c r="OJI50" s="271"/>
      <c r="OJJ50" s="271"/>
      <c r="OJK50" s="451"/>
      <c r="OJL50" s="454"/>
      <c r="OJM50" s="451"/>
      <c r="OJN50" s="454"/>
      <c r="OJO50" s="458"/>
      <c r="OJP50" s="459"/>
      <c r="OJQ50" s="460"/>
      <c r="OJR50" s="461"/>
      <c r="OJS50" s="462"/>
      <c r="OJT50" s="458"/>
      <c r="OJU50" s="451"/>
      <c r="OJV50" s="463"/>
      <c r="OJW50" s="451"/>
      <c r="OJX50" s="451"/>
      <c r="OJY50" s="453"/>
      <c r="OKA50" s="449"/>
      <c r="OKB50" s="449"/>
      <c r="OKC50" s="449"/>
      <c r="OKD50" s="450"/>
      <c r="OKE50" s="451"/>
      <c r="OKF50" s="451"/>
      <c r="OKG50" s="451"/>
      <c r="OKH50" s="449"/>
      <c r="OKI50" s="452"/>
      <c r="OKJ50" s="453"/>
      <c r="OKK50" s="454"/>
      <c r="OKL50" s="449"/>
      <c r="OKM50" s="453"/>
      <c r="OKN50" s="453"/>
      <c r="OKO50" s="450"/>
      <c r="OKP50" s="454"/>
      <c r="OKQ50" s="455"/>
      <c r="OKR50" s="453"/>
      <c r="OKS50" s="456"/>
      <c r="OKT50" s="453"/>
      <c r="OKU50" s="456"/>
      <c r="OKV50" s="454"/>
      <c r="OKW50" s="451"/>
      <c r="OKX50" s="454"/>
      <c r="OKY50" s="450"/>
      <c r="OKZ50" s="456"/>
      <c r="OLA50" s="456"/>
      <c r="OLB50" s="456"/>
      <c r="OLC50" s="456"/>
      <c r="OLD50" s="271"/>
      <c r="OLE50" s="451"/>
      <c r="OLF50" s="454"/>
      <c r="OLG50" s="451"/>
      <c r="OLH50" s="457"/>
      <c r="OLI50" s="271"/>
      <c r="OLJ50" s="451"/>
      <c r="OLK50" s="454"/>
      <c r="OLL50" s="451"/>
      <c r="OLM50" s="457"/>
      <c r="OLN50" s="451"/>
      <c r="OLO50" s="457"/>
      <c r="OLP50" s="457"/>
      <c r="OLQ50" s="457"/>
      <c r="OLR50" s="271"/>
      <c r="OLS50" s="271"/>
      <c r="OLT50" s="451"/>
      <c r="OLU50" s="454"/>
      <c r="OLV50" s="451"/>
      <c r="OLW50" s="454"/>
      <c r="OLX50" s="458"/>
      <c r="OLY50" s="459"/>
      <c r="OLZ50" s="460"/>
      <c r="OMA50" s="461"/>
      <c r="OMB50" s="462"/>
      <c r="OMC50" s="458"/>
      <c r="OMD50" s="451"/>
      <c r="OME50" s="463"/>
      <c r="OMF50" s="451"/>
      <c r="OMG50" s="451"/>
      <c r="OMH50" s="453"/>
      <c r="OMJ50" s="449"/>
      <c r="OMK50" s="449"/>
      <c r="OML50" s="449"/>
      <c r="OMM50" s="450"/>
      <c r="OMN50" s="451"/>
      <c r="OMO50" s="451"/>
      <c r="OMP50" s="451"/>
      <c r="OMQ50" s="449"/>
      <c r="OMR50" s="452"/>
      <c r="OMS50" s="453"/>
      <c r="OMT50" s="454"/>
      <c r="OMU50" s="449"/>
      <c r="OMV50" s="453"/>
      <c r="OMW50" s="453"/>
      <c r="OMX50" s="450"/>
      <c r="OMY50" s="454"/>
      <c r="OMZ50" s="455"/>
      <c r="ONA50" s="453"/>
      <c r="ONB50" s="456"/>
      <c r="ONC50" s="453"/>
      <c r="OND50" s="456"/>
      <c r="ONE50" s="454"/>
      <c r="ONF50" s="451"/>
      <c r="ONG50" s="454"/>
      <c r="ONH50" s="450"/>
      <c r="ONI50" s="456"/>
      <c r="ONJ50" s="456"/>
      <c r="ONK50" s="456"/>
      <c r="ONL50" s="456"/>
      <c r="ONM50" s="271"/>
      <c r="ONN50" s="451"/>
      <c r="ONO50" s="454"/>
      <c r="ONP50" s="451"/>
      <c r="ONQ50" s="457"/>
      <c r="ONR50" s="271"/>
      <c r="ONS50" s="451"/>
      <c r="ONT50" s="454"/>
      <c r="ONU50" s="451"/>
      <c r="ONV50" s="457"/>
      <c r="ONW50" s="451"/>
      <c r="ONX50" s="457"/>
      <c r="ONY50" s="457"/>
      <c r="ONZ50" s="457"/>
      <c r="OOA50" s="271"/>
      <c r="OOB50" s="271"/>
      <c r="OOC50" s="451"/>
      <c r="OOD50" s="454"/>
      <c r="OOE50" s="451"/>
      <c r="OOF50" s="454"/>
      <c r="OOG50" s="458"/>
      <c r="OOH50" s="459"/>
      <c r="OOI50" s="460"/>
      <c r="OOJ50" s="461"/>
      <c r="OOK50" s="462"/>
      <c r="OOL50" s="458"/>
      <c r="OOM50" s="451"/>
      <c r="OON50" s="463"/>
      <c r="OOO50" s="451"/>
      <c r="OOP50" s="451"/>
      <c r="OOQ50" s="453"/>
      <c r="OOS50" s="449"/>
      <c r="OOT50" s="449"/>
      <c r="OOU50" s="449"/>
      <c r="OOV50" s="450"/>
      <c r="OOW50" s="451"/>
      <c r="OOX50" s="451"/>
      <c r="OOY50" s="451"/>
      <c r="OOZ50" s="449"/>
      <c r="OPA50" s="452"/>
      <c r="OPB50" s="453"/>
      <c r="OPC50" s="454"/>
      <c r="OPD50" s="449"/>
      <c r="OPE50" s="453"/>
      <c r="OPF50" s="453"/>
      <c r="OPG50" s="450"/>
      <c r="OPH50" s="454"/>
      <c r="OPI50" s="455"/>
      <c r="OPJ50" s="453"/>
      <c r="OPK50" s="456"/>
      <c r="OPL50" s="453"/>
      <c r="OPM50" s="456"/>
      <c r="OPN50" s="454"/>
      <c r="OPO50" s="451"/>
      <c r="OPP50" s="454"/>
      <c r="OPQ50" s="450"/>
      <c r="OPR50" s="456"/>
      <c r="OPS50" s="456"/>
      <c r="OPT50" s="456"/>
      <c r="OPU50" s="456"/>
      <c r="OPV50" s="271"/>
      <c r="OPW50" s="451"/>
      <c r="OPX50" s="454"/>
      <c r="OPY50" s="451"/>
      <c r="OPZ50" s="457"/>
      <c r="OQA50" s="271"/>
      <c r="OQB50" s="451"/>
      <c r="OQC50" s="454"/>
      <c r="OQD50" s="451"/>
      <c r="OQE50" s="457"/>
      <c r="OQF50" s="451"/>
      <c r="OQG50" s="457"/>
      <c r="OQH50" s="457"/>
      <c r="OQI50" s="457"/>
      <c r="OQJ50" s="271"/>
      <c r="OQK50" s="271"/>
      <c r="OQL50" s="451"/>
      <c r="OQM50" s="454"/>
      <c r="OQN50" s="451"/>
      <c r="OQO50" s="454"/>
      <c r="OQP50" s="458"/>
      <c r="OQQ50" s="459"/>
      <c r="OQR50" s="460"/>
      <c r="OQS50" s="461"/>
      <c r="OQT50" s="462"/>
      <c r="OQU50" s="458"/>
      <c r="OQV50" s="451"/>
      <c r="OQW50" s="463"/>
      <c r="OQX50" s="451"/>
      <c r="OQY50" s="451"/>
      <c r="OQZ50" s="453"/>
      <c r="ORB50" s="449"/>
      <c r="ORC50" s="449"/>
      <c r="ORD50" s="449"/>
      <c r="ORE50" s="450"/>
      <c r="ORF50" s="451"/>
      <c r="ORG50" s="451"/>
      <c r="ORH50" s="451"/>
      <c r="ORI50" s="449"/>
      <c r="ORJ50" s="452"/>
      <c r="ORK50" s="453"/>
      <c r="ORL50" s="454"/>
      <c r="ORM50" s="449"/>
      <c r="ORN50" s="453"/>
      <c r="ORO50" s="453"/>
      <c r="ORP50" s="450"/>
      <c r="ORQ50" s="454"/>
      <c r="ORR50" s="455"/>
      <c r="ORS50" s="453"/>
      <c r="ORT50" s="456"/>
      <c r="ORU50" s="453"/>
      <c r="ORV50" s="456"/>
      <c r="ORW50" s="454"/>
      <c r="ORX50" s="451"/>
      <c r="ORY50" s="454"/>
      <c r="ORZ50" s="450"/>
      <c r="OSA50" s="456"/>
      <c r="OSB50" s="456"/>
      <c r="OSC50" s="456"/>
      <c r="OSD50" s="456"/>
      <c r="OSE50" s="271"/>
      <c r="OSF50" s="451"/>
      <c r="OSG50" s="454"/>
      <c r="OSH50" s="451"/>
      <c r="OSI50" s="457"/>
      <c r="OSJ50" s="271"/>
      <c r="OSK50" s="451"/>
      <c r="OSL50" s="454"/>
      <c r="OSM50" s="451"/>
      <c r="OSN50" s="457"/>
      <c r="OSO50" s="451"/>
      <c r="OSP50" s="457"/>
      <c r="OSQ50" s="457"/>
      <c r="OSR50" s="457"/>
      <c r="OSS50" s="271"/>
      <c r="OST50" s="271"/>
      <c r="OSU50" s="451"/>
      <c r="OSV50" s="454"/>
      <c r="OSW50" s="451"/>
      <c r="OSX50" s="454"/>
      <c r="OSY50" s="458"/>
      <c r="OSZ50" s="459"/>
      <c r="OTA50" s="460"/>
      <c r="OTB50" s="461"/>
      <c r="OTC50" s="462"/>
      <c r="OTD50" s="458"/>
      <c r="OTE50" s="451"/>
      <c r="OTF50" s="463"/>
      <c r="OTG50" s="451"/>
      <c r="OTH50" s="451"/>
      <c r="OTI50" s="453"/>
      <c r="OTK50" s="449"/>
      <c r="OTL50" s="449"/>
      <c r="OTM50" s="449"/>
      <c r="OTN50" s="450"/>
      <c r="OTO50" s="451"/>
      <c r="OTP50" s="451"/>
      <c r="OTQ50" s="451"/>
      <c r="OTR50" s="449"/>
      <c r="OTS50" s="452"/>
      <c r="OTT50" s="453"/>
      <c r="OTU50" s="454"/>
      <c r="OTV50" s="449"/>
      <c r="OTW50" s="453"/>
      <c r="OTX50" s="453"/>
      <c r="OTY50" s="450"/>
      <c r="OTZ50" s="454"/>
      <c r="OUA50" s="455"/>
      <c r="OUB50" s="453"/>
      <c r="OUC50" s="456"/>
      <c r="OUD50" s="453"/>
      <c r="OUE50" s="456"/>
      <c r="OUF50" s="454"/>
      <c r="OUG50" s="451"/>
      <c r="OUH50" s="454"/>
      <c r="OUI50" s="450"/>
      <c r="OUJ50" s="456"/>
      <c r="OUK50" s="456"/>
      <c r="OUL50" s="456"/>
      <c r="OUM50" s="456"/>
      <c r="OUN50" s="271"/>
      <c r="OUO50" s="451"/>
      <c r="OUP50" s="454"/>
      <c r="OUQ50" s="451"/>
      <c r="OUR50" s="457"/>
      <c r="OUS50" s="271"/>
      <c r="OUT50" s="451"/>
      <c r="OUU50" s="454"/>
      <c r="OUV50" s="451"/>
      <c r="OUW50" s="457"/>
      <c r="OUX50" s="451"/>
      <c r="OUY50" s="457"/>
      <c r="OUZ50" s="457"/>
      <c r="OVA50" s="457"/>
      <c r="OVB50" s="271"/>
      <c r="OVC50" s="271"/>
      <c r="OVD50" s="451"/>
      <c r="OVE50" s="454"/>
      <c r="OVF50" s="451"/>
      <c r="OVG50" s="454"/>
      <c r="OVH50" s="458"/>
      <c r="OVI50" s="459"/>
      <c r="OVJ50" s="460"/>
      <c r="OVK50" s="461"/>
      <c r="OVL50" s="462"/>
      <c r="OVM50" s="458"/>
      <c r="OVN50" s="451"/>
      <c r="OVO50" s="463"/>
      <c r="OVP50" s="451"/>
      <c r="OVQ50" s="451"/>
      <c r="OVR50" s="453"/>
      <c r="OVT50" s="449"/>
      <c r="OVU50" s="449"/>
      <c r="OVV50" s="449"/>
      <c r="OVW50" s="450"/>
      <c r="OVX50" s="451"/>
      <c r="OVY50" s="451"/>
      <c r="OVZ50" s="451"/>
      <c r="OWA50" s="449"/>
      <c r="OWB50" s="452"/>
      <c r="OWC50" s="453"/>
      <c r="OWD50" s="454"/>
      <c r="OWE50" s="449"/>
      <c r="OWF50" s="453"/>
      <c r="OWG50" s="453"/>
      <c r="OWH50" s="450"/>
      <c r="OWI50" s="454"/>
      <c r="OWJ50" s="455"/>
      <c r="OWK50" s="453"/>
      <c r="OWL50" s="456"/>
      <c r="OWM50" s="453"/>
      <c r="OWN50" s="456"/>
      <c r="OWO50" s="454"/>
      <c r="OWP50" s="451"/>
      <c r="OWQ50" s="454"/>
      <c r="OWR50" s="450"/>
      <c r="OWS50" s="456"/>
      <c r="OWT50" s="456"/>
      <c r="OWU50" s="456"/>
      <c r="OWV50" s="456"/>
      <c r="OWW50" s="271"/>
      <c r="OWX50" s="451"/>
      <c r="OWY50" s="454"/>
      <c r="OWZ50" s="451"/>
      <c r="OXA50" s="457"/>
      <c r="OXB50" s="271"/>
      <c r="OXC50" s="451"/>
      <c r="OXD50" s="454"/>
      <c r="OXE50" s="451"/>
      <c r="OXF50" s="457"/>
      <c r="OXG50" s="451"/>
      <c r="OXH50" s="457"/>
      <c r="OXI50" s="457"/>
      <c r="OXJ50" s="457"/>
      <c r="OXK50" s="271"/>
      <c r="OXL50" s="271"/>
      <c r="OXM50" s="451"/>
      <c r="OXN50" s="454"/>
      <c r="OXO50" s="451"/>
      <c r="OXP50" s="454"/>
      <c r="OXQ50" s="458"/>
      <c r="OXR50" s="459"/>
      <c r="OXS50" s="460"/>
      <c r="OXT50" s="461"/>
      <c r="OXU50" s="462"/>
      <c r="OXV50" s="458"/>
      <c r="OXW50" s="451"/>
      <c r="OXX50" s="463"/>
      <c r="OXY50" s="451"/>
      <c r="OXZ50" s="451"/>
      <c r="OYA50" s="453"/>
      <c r="OYC50" s="449"/>
      <c r="OYD50" s="449"/>
      <c r="OYE50" s="449"/>
      <c r="OYF50" s="450"/>
      <c r="OYG50" s="451"/>
      <c r="OYH50" s="451"/>
      <c r="OYI50" s="451"/>
      <c r="OYJ50" s="449"/>
      <c r="OYK50" s="452"/>
      <c r="OYL50" s="453"/>
      <c r="OYM50" s="454"/>
      <c r="OYN50" s="449"/>
      <c r="OYO50" s="453"/>
      <c r="OYP50" s="453"/>
      <c r="OYQ50" s="450"/>
      <c r="OYR50" s="454"/>
      <c r="OYS50" s="455"/>
      <c r="OYT50" s="453"/>
      <c r="OYU50" s="456"/>
      <c r="OYV50" s="453"/>
      <c r="OYW50" s="456"/>
      <c r="OYX50" s="454"/>
      <c r="OYY50" s="451"/>
      <c r="OYZ50" s="454"/>
      <c r="OZA50" s="450"/>
      <c r="OZB50" s="456"/>
      <c r="OZC50" s="456"/>
      <c r="OZD50" s="456"/>
      <c r="OZE50" s="456"/>
      <c r="OZF50" s="271"/>
      <c r="OZG50" s="451"/>
      <c r="OZH50" s="454"/>
      <c r="OZI50" s="451"/>
      <c r="OZJ50" s="457"/>
      <c r="OZK50" s="271"/>
      <c r="OZL50" s="451"/>
      <c r="OZM50" s="454"/>
      <c r="OZN50" s="451"/>
      <c r="OZO50" s="457"/>
      <c r="OZP50" s="451"/>
      <c r="OZQ50" s="457"/>
      <c r="OZR50" s="457"/>
      <c r="OZS50" s="457"/>
      <c r="OZT50" s="271"/>
      <c r="OZU50" s="271"/>
      <c r="OZV50" s="451"/>
      <c r="OZW50" s="454"/>
      <c r="OZX50" s="451"/>
      <c r="OZY50" s="454"/>
      <c r="OZZ50" s="458"/>
      <c r="PAA50" s="459"/>
      <c r="PAB50" s="460"/>
      <c r="PAC50" s="461"/>
      <c r="PAD50" s="462"/>
      <c r="PAE50" s="458"/>
      <c r="PAF50" s="451"/>
      <c r="PAG50" s="463"/>
      <c r="PAH50" s="451"/>
      <c r="PAI50" s="451"/>
      <c r="PAJ50" s="453"/>
      <c r="PAL50" s="449"/>
      <c r="PAM50" s="449"/>
      <c r="PAN50" s="449"/>
      <c r="PAO50" s="450"/>
      <c r="PAP50" s="451"/>
      <c r="PAQ50" s="451"/>
      <c r="PAR50" s="451"/>
      <c r="PAS50" s="449"/>
      <c r="PAT50" s="452"/>
      <c r="PAU50" s="453"/>
      <c r="PAV50" s="454"/>
      <c r="PAW50" s="449"/>
      <c r="PAX50" s="453"/>
      <c r="PAY50" s="453"/>
      <c r="PAZ50" s="450"/>
      <c r="PBA50" s="454"/>
      <c r="PBB50" s="455"/>
      <c r="PBC50" s="453"/>
      <c r="PBD50" s="456"/>
      <c r="PBE50" s="453"/>
      <c r="PBF50" s="456"/>
      <c r="PBG50" s="454"/>
      <c r="PBH50" s="451"/>
      <c r="PBI50" s="454"/>
      <c r="PBJ50" s="450"/>
      <c r="PBK50" s="456"/>
      <c r="PBL50" s="456"/>
      <c r="PBM50" s="456"/>
      <c r="PBN50" s="456"/>
      <c r="PBO50" s="271"/>
      <c r="PBP50" s="451"/>
      <c r="PBQ50" s="454"/>
      <c r="PBR50" s="451"/>
      <c r="PBS50" s="457"/>
      <c r="PBT50" s="271"/>
      <c r="PBU50" s="451"/>
      <c r="PBV50" s="454"/>
      <c r="PBW50" s="451"/>
      <c r="PBX50" s="457"/>
      <c r="PBY50" s="451"/>
      <c r="PBZ50" s="457"/>
      <c r="PCA50" s="457"/>
      <c r="PCB50" s="457"/>
      <c r="PCC50" s="271"/>
      <c r="PCD50" s="271"/>
      <c r="PCE50" s="451"/>
      <c r="PCF50" s="454"/>
      <c r="PCG50" s="451"/>
      <c r="PCH50" s="454"/>
      <c r="PCI50" s="458"/>
      <c r="PCJ50" s="459"/>
      <c r="PCK50" s="460"/>
      <c r="PCL50" s="461"/>
      <c r="PCM50" s="462"/>
      <c r="PCN50" s="458"/>
      <c r="PCO50" s="451"/>
      <c r="PCP50" s="463"/>
      <c r="PCQ50" s="451"/>
      <c r="PCR50" s="451"/>
      <c r="PCS50" s="453"/>
      <c r="PCU50" s="449"/>
      <c r="PCV50" s="449"/>
      <c r="PCW50" s="449"/>
      <c r="PCX50" s="450"/>
      <c r="PCY50" s="451"/>
      <c r="PCZ50" s="451"/>
      <c r="PDA50" s="451"/>
      <c r="PDB50" s="449"/>
      <c r="PDC50" s="452"/>
      <c r="PDD50" s="453"/>
      <c r="PDE50" s="454"/>
      <c r="PDF50" s="449"/>
      <c r="PDG50" s="453"/>
      <c r="PDH50" s="453"/>
      <c r="PDI50" s="450"/>
      <c r="PDJ50" s="454"/>
      <c r="PDK50" s="455"/>
      <c r="PDL50" s="453"/>
      <c r="PDM50" s="456"/>
      <c r="PDN50" s="453"/>
      <c r="PDO50" s="456"/>
      <c r="PDP50" s="454"/>
      <c r="PDQ50" s="451"/>
      <c r="PDR50" s="454"/>
      <c r="PDS50" s="450"/>
      <c r="PDT50" s="456"/>
      <c r="PDU50" s="456"/>
      <c r="PDV50" s="456"/>
      <c r="PDW50" s="456"/>
      <c r="PDX50" s="271"/>
      <c r="PDY50" s="451"/>
      <c r="PDZ50" s="454"/>
      <c r="PEA50" s="451"/>
      <c r="PEB50" s="457"/>
      <c r="PEC50" s="271"/>
      <c r="PED50" s="451"/>
      <c r="PEE50" s="454"/>
      <c r="PEF50" s="451"/>
      <c r="PEG50" s="457"/>
      <c r="PEH50" s="451"/>
      <c r="PEI50" s="457"/>
      <c r="PEJ50" s="457"/>
      <c r="PEK50" s="457"/>
      <c r="PEL50" s="271"/>
      <c r="PEM50" s="271"/>
      <c r="PEN50" s="451"/>
      <c r="PEO50" s="454"/>
      <c r="PEP50" s="451"/>
      <c r="PEQ50" s="454"/>
      <c r="PER50" s="458"/>
      <c r="PES50" s="459"/>
      <c r="PET50" s="460"/>
      <c r="PEU50" s="461"/>
      <c r="PEV50" s="462"/>
      <c r="PEW50" s="458"/>
      <c r="PEX50" s="451"/>
      <c r="PEY50" s="463"/>
      <c r="PEZ50" s="451"/>
      <c r="PFA50" s="451"/>
      <c r="PFB50" s="453"/>
      <c r="PFD50" s="449"/>
      <c r="PFE50" s="449"/>
      <c r="PFF50" s="449"/>
      <c r="PFG50" s="450"/>
      <c r="PFH50" s="451"/>
      <c r="PFI50" s="451"/>
      <c r="PFJ50" s="451"/>
      <c r="PFK50" s="449"/>
      <c r="PFL50" s="452"/>
      <c r="PFM50" s="453"/>
      <c r="PFN50" s="454"/>
      <c r="PFO50" s="449"/>
      <c r="PFP50" s="453"/>
      <c r="PFQ50" s="453"/>
      <c r="PFR50" s="450"/>
      <c r="PFS50" s="454"/>
      <c r="PFT50" s="455"/>
      <c r="PFU50" s="453"/>
      <c r="PFV50" s="456"/>
      <c r="PFW50" s="453"/>
      <c r="PFX50" s="456"/>
      <c r="PFY50" s="454"/>
      <c r="PFZ50" s="451"/>
      <c r="PGA50" s="454"/>
      <c r="PGB50" s="450"/>
      <c r="PGC50" s="456"/>
      <c r="PGD50" s="456"/>
      <c r="PGE50" s="456"/>
      <c r="PGF50" s="456"/>
      <c r="PGG50" s="271"/>
      <c r="PGH50" s="451"/>
      <c r="PGI50" s="454"/>
      <c r="PGJ50" s="451"/>
      <c r="PGK50" s="457"/>
      <c r="PGL50" s="271"/>
      <c r="PGM50" s="451"/>
      <c r="PGN50" s="454"/>
      <c r="PGO50" s="451"/>
      <c r="PGP50" s="457"/>
      <c r="PGQ50" s="451"/>
      <c r="PGR50" s="457"/>
      <c r="PGS50" s="457"/>
      <c r="PGT50" s="457"/>
      <c r="PGU50" s="271"/>
      <c r="PGV50" s="271"/>
      <c r="PGW50" s="451"/>
      <c r="PGX50" s="454"/>
      <c r="PGY50" s="451"/>
      <c r="PGZ50" s="454"/>
      <c r="PHA50" s="458"/>
      <c r="PHB50" s="459"/>
      <c r="PHC50" s="460"/>
      <c r="PHD50" s="461"/>
      <c r="PHE50" s="462"/>
      <c r="PHF50" s="458"/>
      <c r="PHG50" s="451"/>
      <c r="PHH50" s="463"/>
      <c r="PHI50" s="451"/>
      <c r="PHJ50" s="451"/>
      <c r="PHK50" s="453"/>
      <c r="PHM50" s="449"/>
      <c r="PHN50" s="449"/>
      <c r="PHO50" s="449"/>
      <c r="PHP50" s="450"/>
      <c r="PHQ50" s="451"/>
      <c r="PHR50" s="451"/>
      <c r="PHS50" s="451"/>
      <c r="PHT50" s="449"/>
      <c r="PHU50" s="452"/>
      <c r="PHV50" s="453"/>
      <c r="PHW50" s="454"/>
      <c r="PHX50" s="449"/>
      <c r="PHY50" s="453"/>
      <c r="PHZ50" s="453"/>
      <c r="PIA50" s="450"/>
      <c r="PIB50" s="454"/>
      <c r="PIC50" s="455"/>
      <c r="PID50" s="453"/>
      <c r="PIE50" s="456"/>
      <c r="PIF50" s="453"/>
      <c r="PIG50" s="456"/>
      <c r="PIH50" s="454"/>
      <c r="PII50" s="451"/>
      <c r="PIJ50" s="454"/>
      <c r="PIK50" s="450"/>
      <c r="PIL50" s="456"/>
      <c r="PIM50" s="456"/>
      <c r="PIN50" s="456"/>
      <c r="PIO50" s="456"/>
      <c r="PIP50" s="271"/>
      <c r="PIQ50" s="451"/>
      <c r="PIR50" s="454"/>
      <c r="PIS50" s="451"/>
      <c r="PIT50" s="457"/>
      <c r="PIU50" s="271"/>
      <c r="PIV50" s="451"/>
      <c r="PIW50" s="454"/>
      <c r="PIX50" s="451"/>
      <c r="PIY50" s="457"/>
      <c r="PIZ50" s="451"/>
      <c r="PJA50" s="457"/>
      <c r="PJB50" s="457"/>
      <c r="PJC50" s="457"/>
      <c r="PJD50" s="271"/>
      <c r="PJE50" s="271"/>
      <c r="PJF50" s="451"/>
      <c r="PJG50" s="454"/>
      <c r="PJH50" s="451"/>
      <c r="PJI50" s="454"/>
      <c r="PJJ50" s="458"/>
      <c r="PJK50" s="459"/>
      <c r="PJL50" s="460"/>
      <c r="PJM50" s="461"/>
      <c r="PJN50" s="462"/>
      <c r="PJO50" s="458"/>
      <c r="PJP50" s="451"/>
      <c r="PJQ50" s="463"/>
      <c r="PJR50" s="451"/>
      <c r="PJS50" s="451"/>
      <c r="PJT50" s="453"/>
      <c r="PJV50" s="449"/>
      <c r="PJW50" s="449"/>
      <c r="PJX50" s="449"/>
      <c r="PJY50" s="450"/>
      <c r="PJZ50" s="451"/>
      <c r="PKA50" s="451"/>
      <c r="PKB50" s="451"/>
      <c r="PKC50" s="449"/>
      <c r="PKD50" s="452"/>
      <c r="PKE50" s="453"/>
      <c r="PKF50" s="454"/>
      <c r="PKG50" s="449"/>
      <c r="PKH50" s="453"/>
      <c r="PKI50" s="453"/>
      <c r="PKJ50" s="450"/>
      <c r="PKK50" s="454"/>
      <c r="PKL50" s="455"/>
      <c r="PKM50" s="453"/>
      <c r="PKN50" s="456"/>
      <c r="PKO50" s="453"/>
      <c r="PKP50" s="456"/>
      <c r="PKQ50" s="454"/>
      <c r="PKR50" s="451"/>
      <c r="PKS50" s="454"/>
      <c r="PKT50" s="450"/>
      <c r="PKU50" s="456"/>
      <c r="PKV50" s="456"/>
      <c r="PKW50" s="456"/>
      <c r="PKX50" s="456"/>
      <c r="PKY50" s="271"/>
      <c r="PKZ50" s="451"/>
      <c r="PLA50" s="454"/>
      <c r="PLB50" s="451"/>
      <c r="PLC50" s="457"/>
      <c r="PLD50" s="271"/>
      <c r="PLE50" s="451"/>
      <c r="PLF50" s="454"/>
      <c r="PLG50" s="451"/>
      <c r="PLH50" s="457"/>
      <c r="PLI50" s="451"/>
      <c r="PLJ50" s="457"/>
      <c r="PLK50" s="457"/>
      <c r="PLL50" s="457"/>
      <c r="PLM50" s="271"/>
      <c r="PLN50" s="271"/>
      <c r="PLO50" s="451"/>
      <c r="PLP50" s="454"/>
      <c r="PLQ50" s="451"/>
      <c r="PLR50" s="454"/>
      <c r="PLS50" s="458"/>
      <c r="PLT50" s="459"/>
      <c r="PLU50" s="460"/>
      <c r="PLV50" s="461"/>
      <c r="PLW50" s="462"/>
      <c r="PLX50" s="458"/>
      <c r="PLY50" s="451"/>
      <c r="PLZ50" s="463"/>
      <c r="PMA50" s="451"/>
      <c r="PMB50" s="451"/>
      <c r="PMC50" s="453"/>
      <c r="PME50" s="449"/>
      <c r="PMF50" s="449"/>
      <c r="PMG50" s="449"/>
      <c r="PMH50" s="450"/>
      <c r="PMI50" s="451"/>
      <c r="PMJ50" s="451"/>
      <c r="PMK50" s="451"/>
      <c r="PML50" s="449"/>
      <c r="PMM50" s="452"/>
      <c r="PMN50" s="453"/>
      <c r="PMO50" s="454"/>
      <c r="PMP50" s="449"/>
      <c r="PMQ50" s="453"/>
      <c r="PMR50" s="453"/>
      <c r="PMS50" s="450"/>
      <c r="PMT50" s="454"/>
      <c r="PMU50" s="455"/>
      <c r="PMV50" s="453"/>
      <c r="PMW50" s="456"/>
      <c r="PMX50" s="453"/>
      <c r="PMY50" s="456"/>
      <c r="PMZ50" s="454"/>
      <c r="PNA50" s="451"/>
      <c r="PNB50" s="454"/>
      <c r="PNC50" s="450"/>
      <c r="PND50" s="456"/>
      <c r="PNE50" s="456"/>
      <c r="PNF50" s="456"/>
      <c r="PNG50" s="456"/>
      <c r="PNH50" s="271"/>
      <c r="PNI50" s="451"/>
      <c r="PNJ50" s="454"/>
      <c r="PNK50" s="451"/>
      <c r="PNL50" s="457"/>
      <c r="PNM50" s="271"/>
      <c r="PNN50" s="451"/>
      <c r="PNO50" s="454"/>
      <c r="PNP50" s="451"/>
      <c r="PNQ50" s="457"/>
      <c r="PNR50" s="451"/>
      <c r="PNS50" s="457"/>
      <c r="PNT50" s="457"/>
      <c r="PNU50" s="457"/>
      <c r="PNV50" s="271"/>
      <c r="PNW50" s="271"/>
      <c r="PNX50" s="451"/>
      <c r="PNY50" s="454"/>
      <c r="PNZ50" s="451"/>
      <c r="POA50" s="454"/>
      <c r="POB50" s="458"/>
      <c r="POC50" s="459"/>
      <c r="POD50" s="460"/>
      <c r="POE50" s="461"/>
      <c r="POF50" s="462"/>
      <c r="POG50" s="458"/>
      <c r="POH50" s="451"/>
      <c r="POI50" s="463"/>
      <c r="POJ50" s="451"/>
      <c r="POK50" s="451"/>
      <c r="POL50" s="453"/>
      <c r="PON50" s="449"/>
      <c r="POO50" s="449"/>
      <c r="POP50" s="449"/>
      <c r="POQ50" s="450"/>
      <c r="POR50" s="451"/>
      <c r="POS50" s="451"/>
      <c r="POT50" s="451"/>
      <c r="POU50" s="449"/>
      <c r="POV50" s="452"/>
      <c r="POW50" s="453"/>
      <c r="POX50" s="454"/>
      <c r="POY50" s="449"/>
      <c r="POZ50" s="453"/>
      <c r="PPA50" s="453"/>
      <c r="PPB50" s="450"/>
      <c r="PPC50" s="454"/>
      <c r="PPD50" s="455"/>
      <c r="PPE50" s="453"/>
      <c r="PPF50" s="456"/>
      <c r="PPG50" s="453"/>
      <c r="PPH50" s="456"/>
      <c r="PPI50" s="454"/>
      <c r="PPJ50" s="451"/>
      <c r="PPK50" s="454"/>
      <c r="PPL50" s="450"/>
      <c r="PPM50" s="456"/>
      <c r="PPN50" s="456"/>
      <c r="PPO50" s="456"/>
      <c r="PPP50" s="456"/>
      <c r="PPQ50" s="271"/>
      <c r="PPR50" s="451"/>
      <c r="PPS50" s="454"/>
      <c r="PPT50" s="451"/>
      <c r="PPU50" s="457"/>
      <c r="PPV50" s="271"/>
      <c r="PPW50" s="451"/>
      <c r="PPX50" s="454"/>
      <c r="PPY50" s="451"/>
      <c r="PPZ50" s="457"/>
      <c r="PQA50" s="451"/>
      <c r="PQB50" s="457"/>
      <c r="PQC50" s="457"/>
      <c r="PQD50" s="457"/>
      <c r="PQE50" s="271"/>
      <c r="PQF50" s="271"/>
      <c r="PQG50" s="451"/>
      <c r="PQH50" s="454"/>
      <c r="PQI50" s="451"/>
      <c r="PQJ50" s="454"/>
      <c r="PQK50" s="458"/>
      <c r="PQL50" s="459"/>
      <c r="PQM50" s="460"/>
      <c r="PQN50" s="461"/>
      <c r="PQO50" s="462"/>
      <c r="PQP50" s="458"/>
      <c r="PQQ50" s="451"/>
      <c r="PQR50" s="463"/>
      <c r="PQS50" s="451"/>
      <c r="PQT50" s="451"/>
      <c r="PQU50" s="453"/>
      <c r="PQW50" s="449"/>
      <c r="PQX50" s="449"/>
      <c r="PQY50" s="449"/>
      <c r="PQZ50" s="450"/>
      <c r="PRA50" s="451"/>
      <c r="PRB50" s="451"/>
      <c r="PRC50" s="451"/>
      <c r="PRD50" s="449"/>
      <c r="PRE50" s="452"/>
      <c r="PRF50" s="453"/>
      <c r="PRG50" s="454"/>
      <c r="PRH50" s="449"/>
      <c r="PRI50" s="453"/>
      <c r="PRJ50" s="453"/>
      <c r="PRK50" s="450"/>
      <c r="PRL50" s="454"/>
      <c r="PRM50" s="455"/>
      <c r="PRN50" s="453"/>
      <c r="PRO50" s="456"/>
      <c r="PRP50" s="453"/>
      <c r="PRQ50" s="456"/>
      <c r="PRR50" s="454"/>
      <c r="PRS50" s="451"/>
      <c r="PRT50" s="454"/>
      <c r="PRU50" s="450"/>
      <c r="PRV50" s="456"/>
      <c r="PRW50" s="456"/>
      <c r="PRX50" s="456"/>
      <c r="PRY50" s="456"/>
      <c r="PRZ50" s="271"/>
      <c r="PSA50" s="451"/>
      <c r="PSB50" s="454"/>
      <c r="PSC50" s="451"/>
      <c r="PSD50" s="457"/>
      <c r="PSE50" s="271"/>
      <c r="PSF50" s="451"/>
      <c r="PSG50" s="454"/>
      <c r="PSH50" s="451"/>
      <c r="PSI50" s="457"/>
      <c r="PSJ50" s="451"/>
      <c r="PSK50" s="457"/>
      <c r="PSL50" s="457"/>
      <c r="PSM50" s="457"/>
      <c r="PSN50" s="271"/>
      <c r="PSO50" s="271"/>
      <c r="PSP50" s="451"/>
      <c r="PSQ50" s="454"/>
      <c r="PSR50" s="451"/>
      <c r="PSS50" s="454"/>
      <c r="PST50" s="458"/>
      <c r="PSU50" s="459"/>
      <c r="PSV50" s="460"/>
      <c r="PSW50" s="461"/>
      <c r="PSX50" s="462"/>
      <c r="PSY50" s="458"/>
      <c r="PSZ50" s="451"/>
      <c r="PTA50" s="463"/>
      <c r="PTB50" s="451"/>
      <c r="PTC50" s="451"/>
      <c r="PTD50" s="453"/>
      <c r="PTF50" s="449"/>
      <c r="PTG50" s="449"/>
      <c r="PTH50" s="449"/>
      <c r="PTI50" s="450"/>
      <c r="PTJ50" s="451"/>
      <c r="PTK50" s="451"/>
      <c r="PTL50" s="451"/>
      <c r="PTM50" s="449"/>
      <c r="PTN50" s="452"/>
      <c r="PTO50" s="453"/>
      <c r="PTP50" s="454"/>
      <c r="PTQ50" s="449"/>
      <c r="PTR50" s="453"/>
      <c r="PTS50" s="453"/>
      <c r="PTT50" s="450"/>
      <c r="PTU50" s="454"/>
      <c r="PTV50" s="455"/>
      <c r="PTW50" s="453"/>
      <c r="PTX50" s="456"/>
      <c r="PTY50" s="453"/>
      <c r="PTZ50" s="456"/>
      <c r="PUA50" s="454"/>
      <c r="PUB50" s="451"/>
      <c r="PUC50" s="454"/>
      <c r="PUD50" s="450"/>
      <c r="PUE50" s="456"/>
      <c r="PUF50" s="456"/>
      <c r="PUG50" s="456"/>
      <c r="PUH50" s="456"/>
      <c r="PUI50" s="271"/>
      <c r="PUJ50" s="451"/>
      <c r="PUK50" s="454"/>
      <c r="PUL50" s="451"/>
      <c r="PUM50" s="457"/>
      <c r="PUN50" s="271"/>
      <c r="PUO50" s="451"/>
      <c r="PUP50" s="454"/>
      <c r="PUQ50" s="451"/>
      <c r="PUR50" s="457"/>
      <c r="PUS50" s="451"/>
      <c r="PUT50" s="457"/>
      <c r="PUU50" s="457"/>
      <c r="PUV50" s="457"/>
      <c r="PUW50" s="271"/>
      <c r="PUX50" s="271"/>
      <c r="PUY50" s="451"/>
      <c r="PUZ50" s="454"/>
      <c r="PVA50" s="451"/>
      <c r="PVB50" s="454"/>
      <c r="PVC50" s="458"/>
      <c r="PVD50" s="459"/>
      <c r="PVE50" s="460"/>
      <c r="PVF50" s="461"/>
      <c r="PVG50" s="462"/>
      <c r="PVH50" s="458"/>
      <c r="PVI50" s="451"/>
      <c r="PVJ50" s="463"/>
      <c r="PVK50" s="451"/>
      <c r="PVL50" s="451"/>
      <c r="PVM50" s="453"/>
      <c r="PVO50" s="449"/>
      <c r="PVP50" s="449"/>
      <c r="PVQ50" s="449"/>
      <c r="PVR50" s="450"/>
      <c r="PVS50" s="451"/>
      <c r="PVT50" s="451"/>
      <c r="PVU50" s="451"/>
      <c r="PVV50" s="449"/>
      <c r="PVW50" s="452"/>
      <c r="PVX50" s="453"/>
      <c r="PVY50" s="454"/>
      <c r="PVZ50" s="449"/>
      <c r="PWA50" s="453"/>
      <c r="PWB50" s="453"/>
      <c r="PWC50" s="450"/>
      <c r="PWD50" s="454"/>
      <c r="PWE50" s="455"/>
      <c r="PWF50" s="453"/>
      <c r="PWG50" s="456"/>
      <c r="PWH50" s="453"/>
      <c r="PWI50" s="456"/>
      <c r="PWJ50" s="454"/>
      <c r="PWK50" s="451"/>
      <c r="PWL50" s="454"/>
      <c r="PWM50" s="450"/>
      <c r="PWN50" s="456"/>
      <c r="PWO50" s="456"/>
      <c r="PWP50" s="456"/>
      <c r="PWQ50" s="456"/>
      <c r="PWR50" s="271"/>
      <c r="PWS50" s="451"/>
      <c r="PWT50" s="454"/>
      <c r="PWU50" s="451"/>
      <c r="PWV50" s="457"/>
      <c r="PWW50" s="271"/>
      <c r="PWX50" s="451"/>
      <c r="PWY50" s="454"/>
      <c r="PWZ50" s="451"/>
      <c r="PXA50" s="457"/>
      <c r="PXB50" s="451"/>
      <c r="PXC50" s="457"/>
      <c r="PXD50" s="457"/>
      <c r="PXE50" s="457"/>
      <c r="PXF50" s="271"/>
      <c r="PXG50" s="271"/>
      <c r="PXH50" s="451"/>
      <c r="PXI50" s="454"/>
      <c r="PXJ50" s="451"/>
      <c r="PXK50" s="454"/>
      <c r="PXL50" s="458"/>
      <c r="PXM50" s="459"/>
      <c r="PXN50" s="460"/>
      <c r="PXO50" s="461"/>
      <c r="PXP50" s="462"/>
      <c r="PXQ50" s="458"/>
      <c r="PXR50" s="451"/>
      <c r="PXS50" s="463"/>
      <c r="PXT50" s="451"/>
      <c r="PXU50" s="451"/>
      <c r="PXV50" s="453"/>
      <c r="PXX50" s="449"/>
      <c r="PXY50" s="449"/>
      <c r="PXZ50" s="449"/>
      <c r="PYA50" s="450"/>
      <c r="PYB50" s="451"/>
      <c r="PYC50" s="451"/>
      <c r="PYD50" s="451"/>
      <c r="PYE50" s="449"/>
      <c r="PYF50" s="452"/>
      <c r="PYG50" s="453"/>
      <c r="PYH50" s="454"/>
      <c r="PYI50" s="449"/>
      <c r="PYJ50" s="453"/>
      <c r="PYK50" s="453"/>
      <c r="PYL50" s="450"/>
      <c r="PYM50" s="454"/>
      <c r="PYN50" s="455"/>
      <c r="PYO50" s="453"/>
      <c r="PYP50" s="456"/>
      <c r="PYQ50" s="453"/>
      <c r="PYR50" s="456"/>
      <c r="PYS50" s="454"/>
      <c r="PYT50" s="451"/>
      <c r="PYU50" s="454"/>
      <c r="PYV50" s="450"/>
      <c r="PYW50" s="456"/>
      <c r="PYX50" s="456"/>
      <c r="PYY50" s="456"/>
      <c r="PYZ50" s="456"/>
      <c r="PZA50" s="271"/>
      <c r="PZB50" s="451"/>
      <c r="PZC50" s="454"/>
      <c r="PZD50" s="451"/>
      <c r="PZE50" s="457"/>
      <c r="PZF50" s="271"/>
      <c r="PZG50" s="451"/>
      <c r="PZH50" s="454"/>
      <c r="PZI50" s="451"/>
      <c r="PZJ50" s="457"/>
      <c r="PZK50" s="451"/>
      <c r="PZL50" s="457"/>
      <c r="PZM50" s="457"/>
      <c r="PZN50" s="457"/>
      <c r="PZO50" s="271"/>
      <c r="PZP50" s="271"/>
      <c r="PZQ50" s="451"/>
      <c r="PZR50" s="454"/>
      <c r="PZS50" s="451"/>
      <c r="PZT50" s="454"/>
      <c r="PZU50" s="458"/>
      <c r="PZV50" s="459"/>
      <c r="PZW50" s="460"/>
      <c r="PZX50" s="461"/>
      <c r="PZY50" s="462"/>
      <c r="PZZ50" s="458"/>
      <c r="QAA50" s="451"/>
      <c r="QAB50" s="463"/>
      <c r="QAC50" s="451"/>
      <c r="QAD50" s="451"/>
      <c r="QAE50" s="453"/>
      <c r="QAG50" s="449"/>
      <c r="QAH50" s="449"/>
      <c r="QAI50" s="449"/>
      <c r="QAJ50" s="450"/>
      <c r="QAK50" s="451"/>
      <c r="QAL50" s="451"/>
      <c r="QAM50" s="451"/>
      <c r="QAN50" s="449"/>
      <c r="QAO50" s="452"/>
      <c r="QAP50" s="453"/>
      <c r="QAQ50" s="454"/>
      <c r="QAR50" s="449"/>
      <c r="QAS50" s="453"/>
      <c r="QAT50" s="453"/>
      <c r="QAU50" s="450"/>
      <c r="QAV50" s="454"/>
      <c r="QAW50" s="455"/>
      <c r="QAX50" s="453"/>
      <c r="QAY50" s="456"/>
      <c r="QAZ50" s="453"/>
      <c r="QBA50" s="456"/>
      <c r="QBB50" s="454"/>
      <c r="QBC50" s="451"/>
      <c r="QBD50" s="454"/>
      <c r="QBE50" s="450"/>
      <c r="QBF50" s="456"/>
      <c r="QBG50" s="456"/>
      <c r="QBH50" s="456"/>
      <c r="QBI50" s="456"/>
      <c r="QBJ50" s="271"/>
      <c r="QBK50" s="451"/>
      <c r="QBL50" s="454"/>
      <c r="QBM50" s="451"/>
      <c r="QBN50" s="457"/>
      <c r="QBO50" s="271"/>
      <c r="QBP50" s="451"/>
      <c r="QBQ50" s="454"/>
      <c r="QBR50" s="451"/>
      <c r="QBS50" s="457"/>
      <c r="QBT50" s="451"/>
      <c r="QBU50" s="457"/>
      <c r="QBV50" s="457"/>
      <c r="QBW50" s="457"/>
      <c r="QBX50" s="271"/>
      <c r="QBY50" s="271"/>
      <c r="QBZ50" s="451"/>
      <c r="QCA50" s="454"/>
      <c r="QCB50" s="451"/>
      <c r="QCC50" s="454"/>
      <c r="QCD50" s="458"/>
      <c r="QCE50" s="459"/>
      <c r="QCF50" s="460"/>
      <c r="QCG50" s="461"/>
      <c r="QCH50" s="462"/>
      <c r="QCI50" s="458"/>
      <c r="QCJ50" s="451"/>
      <c r="QCK50" s="463"/>
      <c r="QCL50" s="451"/>
      <c r="QCM50" s="451"/>
      <c r="QCN50" s="453"/>
      <c r="QCP50" s="449"/>
      <c r="QCQ50" s="449"/>
      <c r="QCR50" s="449"/>
      <c r="QCS50" s="450"/>
      <c r="QCT50" s="451"/>
      <c r="QCU50" s="451"/>
      <c r="QCV50" s="451"/>
      <c r="QCW50" s="449"/>
      <c r="QCX50" s="452"/>
      <c r="QCY50" s="453"/>
      <c r="QCZ50" s="454"/>
      <c r="QDA50" s="449"/>
      <c r="QDB50" s="453"/>
      <c r="QDC50" s="453"/>
      <c r="QDD50" s="450"/>
      <c r="QDE50" s="454"/>
      <c r="QDF50" s="455"/>
      <c r="QDG50" s="453"/>
      <c r="QDH50" s="456"/>
      <c r="QDI50" s="453"/>
      <c r="QDJ50" s="456"/>
      <c r="QDK50" s="454"/>
      <c r="QDL50" s="451"/>
      <c r="QDM50" s="454"/>
      <c r="QDN50" s="450"/>
      <c r="QDO50" s="456"/>
      <c r="QDP50" s="456"/>
      <c r="QDQ50" s="456"/>
      <c r="QDR50" s="456"/>
      <c r="QDS50" s="271"/>
      <c r="QDT50" s="451"/>
      <c r="QDU50" s="454"/>
      <c r="QDV50" s="451"/>
      <c r="QDW50" s="457"/>
      <c r="QDX50" s="271"/>
      <c r="QDY50" s="451"/>
      <c r="QDZ50" s="454"/>
      <c r="QEA50" s="451"/>
      <c r="QEB50" s="457"/>
      <c r="QEC50" s="451"/>
      <c r="QED50" s="457"/>
      <c r="QEE50" s="457"/>
      <c r="QEF50" s="457"/>
      <c r="QEG50" s="271"/>
      <c r="QEH50" s="271"/>
      <c r="QEI50" s="451"/>
      <c r="QEJ50" s="454"/>
      <c r="QEK50" s="451"/>
      <c r="QEL50" s="454"/>
      <c r="QEM50" s="458"/>
      <c r="QEN50" s="459"/>
      <c r="QEO50" s="460"/>
      <c r="QEP50" s="461"/>
      <c r="QEQ50" s="462"/>
      <c r="QER50" s="458"/>
      <c r="QES50" s="451"/>
      <c r="QET50" s="463"/>
      <c r="QEU50" s="451"/>
      <c r="QEV50" s="451"/>
      <c r="QEW50" s="453"/>
      <c r="QEY50" s="449"/>
      <c r="QEZ50" s="449"/>
      <c r="QFA50" s="449"/>
      <c r="QFB50" s="450"/>
      <c r="QFC50" s="451"/>
      <c r="QFD50" s="451"/>
      <c r="QFE50" s="451"/>
      <c r="QFF50" s="449"/>
      <c r="QFG50" s="452"/>
      <c r="QFH50" s="453"/>
      <c r="QFI50" s="454"/>
      <c r="QFJ50" s="449"/>
      <c r="QFK50" s="453"/>
      <c r="QFL50" s="453"/>
      <c r="QFM50" s="450"/>
      <c r="QFN50" s="454"/>
      <c r="QFO50" s="455"/>
      <c r="QFP50" s="453"/>
      <c r="QFQ50" s="456"/>
      <c r="QFR50" s="453"/>
      <c r="QFS50" s="456"/>
      <c r="QFT50" s="454"/>
      <c r="QFU50" s="451"/>
      <c r="QFV50" s="454"/>
      <c r="QFW50" s="450"/>
      <c r="QFX50" s="456"/>
      <c r="QFY50" s="456"/>
      <c r="QFZ50" s="456"/>
      <c r="QGA50" s="456"/>
      <c r="QGB50" s="271"/>
      <c r="QGC50" s="451"/>
      <c r="QGD50" s="454"/>
      <c r="QGE50" s="451"/>
      <c r="QGF50" s="457"/>
      <c r="QGG50" s="271"/>
      <c r="QGH50" s="451"/>
      <c r="QGI50" s="454"/>
      <c r="QGJ50" s="451"/>
      <c r="QGK50" s="457"/>
      <c r="QGL50" s="451"/>
      <c r="QGM50" s="457"/>
      <c r="QGN50" s="457"/>
      <c r="QGO50" s="457"/>
      <c r="QGP50" s="271"/>
      <c r="QGQ50" s="271"/>
      <c r="QGR50" s="451"/>
      <c r="QGS50" s="454"/>
      <c r="QGT50" s="451"/>
      <c r="QGU50" s="454"/>
      <c r="QGV50" s="458"/>
      <c r="QGW50" s="459"/>
      <c r="QGX50" s="460"/>
      <c r="QGY50" s="461"/>
      <c r="QGZ50" s="462"/>
      <c r="QHA50" s="458"/>
      <c r="QHB50" s="451"/>
      <c r="QHC50" s="463"/>
      <c r="QHD50" s="451"/>
      <c r="QHE50" s="451"/>
      <c r="QHF50" s="453"/>
      <c r="QHH50" s="449"/>
      <c r="QHI50" s="449"/>
      <c r="QHJ50" s="449"/>
      <c r="QHK50" s="450"/>
      <c r="QHL50" s="451"/>
      <c r="QHM50" s="451"/>
      <c r="QHN50" s="451"/>
      <c r="QHO50" s="449"/>
      <c r="QHP50" s="452"/>
      <c r="QHQ50" s="453"/>
      <c r="QHR50" s="454"/>
      <c r="QHS50" s="449"/>
      <c r="QHT50" s="453"/>
      <c r="QHU50" s="453"/>
      <c r="QHV50" s="450"/>
      <c r="QHW50" s="454"/>
      <c r="QHX50" s="455"/>
      <c r="QHY50" s="453"/>
      <c r="QHZ50" s="456"/>
      <c r="QIA50" s="453"/>
      <c r="QIB50" s="456"/>
      <c r="QIC50" s="454"/>
      <c r="QID50" s="451"/>
      <c r="QIE50" s="454"/>
      <c r="QIF50" s="450"/>
      <c r="QIG50" s="456"/>
      <c r="QIH50" s="456"/>
      <c r="QII50" s="456"/>
      <c r="QIJ50" s="456"/>
      <c r="QIK50" s="271"/>
      <c r="QIL50" s="451"/>
      <c r="QIM50" s="454"/>
      <c r="QIN50" s="451"/>
      <c r="QIO50" s="457"/>
      <c r="QIP50" s="271"/>
      <c r="QIQ50" s="451"/>
      <c r="QIR50" s="454"/>
      <c r="QIS50" s="451"/>
      <c r="QIT50" s="457"/>
      <c r="QIU50" s="451"/>
      <c r="QIV50" s="457"/>
      <c r="QIW50" s="457"/>
      <c r="QIX50" s="457"/>
      <c r="QIY50" s="271"/>
      <c r="QIZ50" s="271"/>
      <c r="QJA50" s="451"/>
      <c r="QJB50" s="454"/>
      <c r="QJC50" s="451"/>
      <c r="QJD50" s="454"/>
      <c r="QJE50" s="458"/>
      <c r="QJF50" s="459"/>
      <c r="QJG50" s="460"/>
      <c r="QJH50" s="461"/>
      <c r="QJI50" s="462"/>
      <c r="QJJ50" s="458"/>
      <c r="QJK50" s="451"/>
      <c r="QJL50" s="463"/>
      <c r="QJM50" s="451"/>
      <c r="QJN50" s="451"/>
      <c r="QJO50" s="453"/>
      <c r="QJQ50" s="449"/>
      <c r="QJR50" s="449"/>
      <c r="QJS50" s="449"/>
      <c r="QJT50" s="450"/>
      <c r="QJU50" s="451"/>
      <c r="QJV50" s="451"/>
      <c r="QJW50" s="451"/>
      <c r="QJX50" s="449"/>
      <c r="QJY50" s="452"/>
      <c r="QJZ50" s="453"/>
      <c r="QKA50" s="454"/>
      <c r="QKB50" s="449"/>
      <c r="QKC50" s="453"/>
      <c r="QKD50" s="453"/>
      <c r="QKE50" s="450"/>
      <c r="QKF50" s="454"/>
      <c r="QKG50" s="455"/>
      <c r="QKH50" s="453"/>
      <c r="QKI50" s="456"/>
      <c r="QKJ50" s="453"/>
      <c r="QKK50" s="456"/>
      <c r="QKL50" s="454"/>
      <c r="QKM50" s="451"/>
      <c r="QKN50" s="454"/>
      <c r="QKO50" s="450"/>
      <c r="QKP50" s="456"/>
      <c r="QKQ50" s="456"/>
      <c r="QKR50" s="456"/>
      <c r="QKS50" s="456"/>
      <c r="QKT50" s="271"/>
      <c r="QKU50" s="451"/>
      <c r="QKV50" s="454"/>
      <c r="QKW50" s="451"/>
      <c r="QKX50" s="457"/>
      <c r="QKY50" s="271"/>
      <c r="QKZ50" s="451"/>
      <c r="QLA50" s="454"/>
      <c r="QLB50" s="451"/>
      <c r="QLC50" s="457"/>
      <c r="QLD50" s="451"/>
      <c r="QLE50" s="457"/>
      <c r="QLF50" s="457"/>
      <c r="QLG50" s="457"/>
      <c r="QLH50" s="271"/>
      <c r="QLI50" s="271"/>
      <c r="QLJ50" s="451"/>
      <c r="QLK50" s="454"/>
      <c r="QLL50" s="451"/>
      <c r="QLM50" s="454"/>
      <c r="QLN50" s="458"/>
      <c r="QLO50" s="459"/>
      <c r="QLP50" s="460"/>
      <c r="QLQ50" s="461"/>
      <c r="QLR50" s="462"/>
      <c r="QLS50" s="458"/>
      <c r="QLT50" s="451"/>
      <c r="QLU50" s="463"/>
      <c r="QLV50" s="451"/>
      <c r="QLW50" s="451"/>
      <c r="QLX50" s="453"/>
      <c r="QLZ50" s="449"/>
      <c r="QMA50" s="449"/>
      <c r="QMB50" s="449"/>
      <c r="QMC50" s="450"/>
      <c r="QMD50" s="451"/>
      <c r="QME50" s="451"/>
      <c r="QMF50" s="451"/>
      <c r="QMG50" s="449"/>
      <c r="QMH50" s="452"/>
      <c r="QMI50" s="453"/>
      <c r="QMJ50" s="454"/>
      <c r="QMK50" s="449"/>
      <c r="QML50" s="453"/>
      <c r="QMM50" s="453"/>
      <c r="QMN50" s="450"/>
      <c r="QMO50" s="454"/>
      <c r="QMP50" s="455"/>
      <c r="QMQ50" s="453"/>
      <c r="QMR50" s="456"/>
      <c r="QMS50" s="453"/>
      <c r="QMT50" s="456"/>
      <c r="QMU50" s="454"/>
      <c r="QMV50" s="451"/>
      <c r="QMW50" s="454"/>
      <c r="QMX50" s="450"/>
      <c r="QMY50" s="456"/>
      <c r="QMZ50" s="456"/>
      <c r="QNA50" s="456"/>
      <c r="QNB50" s="456"/>
      <c r="QNC50" s="271"/>
      <c r="QND50" s="451"/>
      <c r="QNE50" s="454"/>
      <c r="QNF50" s="451"/>
      <c r="QNG50" s="457"/>
      <c r="QNH50" s="271"/>
      <c r="QNI50" s="451"/>
      <c r="QNJ50" s="454"/>
      <c r="QNK50" s="451"/>
      <c r="QNL50" s="457"/>
      <c r="QNM50" s="451"/>
      <c r="QNN50" s="457"/>
      <c r="QNO50" s="457"/>
      <c r="QNP50" s="457"/>
      <c r="QNQ50" s="271"/>
      <c r="QNR50" s="271"/>
      <c r="QNS50" s="451"/>
      <c r="QNT50" s="454"/>
      <c r="QNU50" s="451"/>
      <c r="QNV50" s="454"/>
      <c r="QNW50" s="458"/>
      <c r="QNX50" s="459"/>
      <c r="QNY50" s="460"/>
      <c r="QNZ50" s="461"/>
      <c r="QOA50" s="462"/>
      <c r="QOB50" s="458"/>
      <c r="QOC50" s="451"/>
      <c r="QOD50" s="463"/>
      <c r="QOE50" s="451"/>
      <c r="QOF50" s="451"/>
      <c r="QOG50" s="453"/>
      <c r="QOI50" s="449"/>
      <c r="QOJ50" s="449"/>
      <c r="QOK50" s="449"/>
      <c r="QOL50" s="450"/>
      <c r="QOM50" s="451"/>
      <c r="QON50" s="451"/>
      <c r="QOO50" s="451"/>
      <c r="QOP50" s="449"/>
      <c r="QOQ50" s="452"/>
      <c r="QOR50" s="453"/>
      <c r="QOS50" s="454"/>
      <c r="QOT50" s="449"/>
      <c r="QOU50" s="453"/>
      <c r="QOV50" s="453"/>
      <c r="QOW50" s="450"/>
      <c r="QOX50" s="454"/>
      <c r="QOY50" s="455"/>
      <c r="QOZ50" s="453"/>
      <c r="QPA50" s="456"/>
      <c r="QPB50" s="453"/>
      <c r="QPC50" s="456"/>
      <c r="QPD50" s="454"/>
      <c r="QPE50" s="451"/>
      <c r="QPF50" s="454"/>
      <c r="QPG50" s="450"/>
      <c r="QPH50" s="456"/>
      <c r="QPI50" s="456"/>
      <c r="QPJ50" s="456"/>
      <c r="QPK50" s="456"/>
      <c r="QPL50" s="271"/>
      <c r="QPM50" s="451"/>
      <c r="QPN50" s="454"/>
      <c r="QPO50" s="451"/>
      <c r="QPP50" s="457"/>
      <c r="QPQ50" s="271"/>
      <c r="QPR50" s="451"/>
      <c r="QPS50" s="454"/>
      <c r="QPT50" s="451"/>
      <c r="QPU50" s="457"/>
      <c r="QPV50" s="451"/>
      <c r="QPW50" s="457"/>
      <c r="QPX50" s="457"/>
      <c r="QPY50" s="457"/>
      <c r="QPZ50" s="271"/>
      <c r="QQA50" s="271"/>
      <c r="QQB50" s="451"/>
      <c r="QQC50" s="454"/>
      <c r="QQD50" s="451"/>
      <c r="QQE50" s="454"/>
      <c r="QQF50" s="458"/>
      <c r="QQG50" s="459"/>
      <c r="QQH50" s="460"/>
      <c r="QQI50" s="461"/>
      <c r="QQJ50" s="462"/>
      <c r="QQK50" s="458"/>
      <c r="QQL50" s="451"/>
      <c r="QQM50" s="463"/>
      <c r="QQN50" s="451"/>
      <c r="QQO50" s="451"/>
      <c r="QQP50" s="453"/>
      <c r="QQR50" s="449"/>
      <c r="QQS50" s="449"/>
      <c r="QQT50" s="449"/>
      <c r="QQU50" s="450"/>
      <c r="QQV50" s="451"/>
      <c r="QQW50" s="451"/>
      <c r="QQX50" s="451"/>
      <c r="QQY50" s="449"/>
      <c r="QQZ50" s="452"/>
      <c r="QRA50" s="453"/>
      <c r="QRB50" s="454"/>
      <c r="QRC50" s="449"/>
      <c r="QRD50" s="453"/>
      <c r="QRE50" s="453"/>
      <c r="QRF50" s="450"/>
      <c r="QRG50" s="454"/>
      <c r="QRH50" s="455"/>
      <c r="QRI50" s="453"/>
      <c r="QRJ50" s="456"/>
      <c r="QRK50" s="453"/>
      <c r="QRL50" s="456"/>
      <c r="QRM50" s="454"/>
      <c r="QRN50" s="451"/>
      <c r="QRO50" s="454"/>
      <c r="QRP50" s="450"/>
      <c r="QRQ50" s="456"/>
      <c r="QRR50" s="456"/>
      <c r="QRS50" s="456"/>
      <c r="QRT50" s="456"/>
      <c r="QRU50" s="271"/>
      <c r="QRV50" s="451"/>
      <c r="QRW50" s="454"/>
      <c r="QRX50" s="451"/>
      <c r="QRY50" s="457"/>
      <c r="QRZ50" s="271"/>
      <c r="QSA50" s="451"/>
      <c r="QSB50" s="454"/>
      <c r="QSC50" s="451"/>
      <c r="QSD50" s="457"/>
      <c r="QSE50" s="451"/>
      <c r="QSF50" s="457"/>
      <c r="QSG50" s="457"/>
      <c r="QSH50" s="457"/>
      <c r="QSI50" s="271"/>
      <c r="QSJ50" s="271"/>
      <c r="QSK50" s="451"/>
      <c r="QSL50" s="454"/>
      <c r="QSM50" s="451"/>
      <c r="QSN50" s="454"/>
      <c r="QSO50" s="458"/>
      <c r="QSP50" s="459"/>
      <c r="QSQ50" s="460"/>
      <c r="QSR50" s="461"/>
      <c r="QSS50" s="462"/>
      <c r="QST50" s="458"/>
      <c r="QSU50" s="451"/>
      <c r="QSV50" s="463"/>
      <c r="QSW50" s="451"/>
      <c r="QSX50" s="451"/>
      <c r="QSY50" s="453"/>
      <c r="QTA50" s="449"/>
      <c r="QTB50" s="449"/>
      <c r="QTC50" s="449"/>
      <c r="QTD50" s="450"/>
      <c r="QTE50" s="451"/>
      <c r="QTF50" s="451"/>
      <c r="QTG50" s="451"/>
      <c r="QTH50" s="449"/>
      <c r="QTI50" s="452"/>
      <c r="QTJ50" s="453"/>
      <c r="QTK50" s="454"/>
      <c r="QTL50" s="449"/>
      <c r="QTM50" s="453"/>
      <c r="QTN50" s="453"/>
      <c r="QTO50" s="450"/>
      <c r="QTP50" s="454"/>
      <c r="QTQ50" s="455"/>
      <c r="QTR50" s="453"/>
      <c r="QTS50" s="456"/>
      <c r="QTT50" s="453"/>
      <c r="QTU50" s="456"/>
      <c r="QTV50" s="454"/>
      <c r="QTW50" s="451"/>
      <c r="QTX50" s="454"/>
      <c r="QTY50" s="450"/>
      <c r="QTZ50" s="456"/>
      <c r="QUA50" s="456"/>
      <c r="QUB50" s="456"/>
      <c r="QUC50" s="456"/>
      <c r="QUD50" s="271"/>
      <c r="QUE50" s="451"/>
      <c r="QUF50" s="454"/>
      <c r="QUG50" s="451"/>
      <c r="QUH50" s="457"/>
      <c r="QUI50" s="271"/>
      <c r="QUJ50" s="451"/>
      <c r="QUK50" s="454"/>
      <c r="QUL50" s="451"/>
      <c r="QUM50" s="457"/>
      <c r="QUN50" s="451"/>
      <c r="QUO50" s="457"/>
      <c r="QUP50" s="457"/>
      <c r="QUQ50" s="457"/>
      <c r="QUR50" s="271"/>
      <c r="QUS50" s="271"/>
      <c r="QUT50" s="451"/>
      <c r="QUU50" s="454"/>
      <c r="QUV50" s="451"/>
      <c r="QUW50" s="454"/>
      <c r="QUX50" s="458"/>
      <c r="QUY50" s="459"/>
      <c r="QUZ50" s="460"/>
      <c r="QVA50" s="461"/>
      <c r="QVB50" s="462"/>
      <c r="QVC50" s="458"/>
      <c r="QVD50" s="451"/>
      <c r="QVE50" s="463"/>
      <c r="QVF50" s="451"/>
      <c r="QVG50" s="451"/>
      <c r="QVH50" s="453"/>
      <c r="QVJ50" s="449"/>
      <c r="QVK50" s="449"/>
      <c r="QVL50" s="449"/>
      <c r="QVM50" s="450"/>
      <c r="QVN50" s="451"/>
      <c r="QVO50" s="451"/>
      <c r="QVP50" s="451"/>
      <c r="QVQ50" s="449"/>
      <c r="QVR50" s="452"/>
      <c r="QVS50" s="453"/>
      <c r="QVT50" s="454"/>
      <c r="QVU50" s="449"/>
      <c r="QVV50" s="453"/>
      <c r="QVW50" s="453"/>
      <c r="QVX50" s="450"/>
      <c r="QVY50" s="454"/>
      <c r="QVZ50" s="455"/>
      <c r="QWA50" s="453"/>
      <c r="QWB50" s="456"/>
      <c r="QWC50" s="453"/>
      <c r="QWD50" s="456"/>
      <c r="QWE50" s="454"/>
      <c r="QWF50" s="451"/>
      <c r="QWG50" s="454"/>
      <c r="QWH50" s="450"/>
      <c r="QWI50" s="456"/>
      <c r="QWJ50" s="456"/>
      <c r="QWK50" s="456"/>
      <c r="QWL50" s="456"/>
      <c r="QWM50" s="271"/>
      <c r="QWN50" s="451"/>
      <c r="QWO50" s="454"/>
      <c r="QWP50" s="451"/>
      <c r="QWQ50" s="457"/>
      <c r="QWR50" s="271"/>
      <c r="QWS50" s="451"/>
      <c r="QWT50" s="454"/>
      <c r="QWU50" s="451"/>
      <c r="QWV50" s="457"/>
      <c r="QWW50" s="451"/>
      <c r="QWX50" s="457"/>
      <c r="QWY50" s="457"/>
      <c r="QWZ50" s="457"/>
      <c r="QXA50" s="271"/>
      <c r="QXB50" s="271"/>
      <c r="QXC50" s="451"/>
      <c r="QXD50" s="454"/>
      <c r="QXE50" s="451"/>
      <c r="QXF50" s="454"/>
      <c r="QXG50" s="458"/>
      <c r="QXH50" s="459"/>
      <c r="QXI50" s="460"/>
      <c r="QXJ50" s="461"/>
      <c r="QXK50" s="462"/>
      <c r="QXL50" s="458"/>
      <c r="QXM50" s="451"/>
      <c r="QXN50" s="463"/>
      <c r="QXO50" s="451"/>
      <c r="QXP50" s="451"/>
      <c r="QXQ50" s="453"/>
      <c r="QXS50" s="449"/>
      <c r="QXT50" s="449"/>
      <c r="QXU50" s="449"/>
      <c r="QXV50" s="450"/>
      <c r="QXW50" s="451"/>
      <c r="QXX50" s="451"/>
      <c r="QXY50" s="451"/>
      <c r="QXZ50" s="449"/>
      <c r="QYA50" s="452"/>
      <c r="QYB50" s="453"/>
      <c r="QYC50" s="454"/>
      <c r="QYD50" s="449"/>
      <c r="QYE50" s="453"/>
      <c r="QYF50" s="453"/>
      <c r="QYG50" s="450"/>
      <c r="QYH50" s="454"/>
      <c r="QYI50" s="455"/>
      <c r="QYJ50" s="453"/>
      <c r="QYK50" s="456"/>
      <c r="QYL50" s="453"/>
      <c r="QYM50" s="456"/>
      <c r="QYN50" s="454"/>
      <c r="QYO50" s="451"/>
      <c r="QYP50" s="454"/>
      <c r="QYQ50" s="450"/>
      <c r="QYR50" s="456"/>
      <c r="QYS50" s="456"/>
      <c r="QYT50" s="456"/>
      <c r="QYU50" s="456"/>
      <c r="QYV50" s="271"/>
      <c r="QYW50" s="451"/>
      <c r="QYX50" s="454"/>
      <c r="QYY50" s="451"/>
      <c r="QYZ50" s="457"/>
      <c r="QZA50" s="271"/>
      <c r="QZB50" s="451"/>
      <c r="QZC50" s="454"/>
      <c r="QZD50" s="451"/>
      <c r="QZE50" s="457"/>
      <c r="QZF50" s="451"/>
      <c r="QZG50" s="457"/>
      <c r="QZH50" s="457"/>
      <c r="QZI50" s="457"/>
      <c r="QZJ50" s="271"/>
      <c r="QZK50" s="271"/>
      <c r="QZL50" s="451"/>
      <c r="QZM50" s="454"/>
      <c r="QZN50" s="451"/>
      <c r="QZO50" s="454"/>
      <c r="QZP50" s="458"/>
      <c r="QZQ50" s="459"/>
      <c r="QZR50" s="460"/>
      <c r="QZS50" s="461"/>
      <c r="QZT50" s="462"/>
      <c r="QZU50" s="458"/>
      <c r="QZV50" s="451"/>
      <c r="QZW50" s="463"/>
      <c r="QZX50" s="451"/>
      <c r="QZY50" s="451"/>
      <c r="QZZ50" s="453"/>
      <c r="RAB50" s="449"/>
      <c r="RAC50" s="449"/>
      <c r="RAD50" s="449"/>
      <c r="RAE50" s="450"/>
      <c r="RAF50" s="451"/>
      <c r="RAG50" s="451"/>
      <c r="RAH50" s="451"/>
      <c r="RAI50" s="449"/>
      <c r="RAJ50" s="452"/>
      <c r="RAK50" s="453"/>
      <c r="RAL50" s="454"/>
      <c r="RAM50" s="449"/>
      <c r="RAN50" s="453"/>
      <c r="RAO50" s="453"/>
      <c r="RAP50" s="450"/>
      <c r="RAQ50" s="454"/>
      <c r="RAR50" s="455"/>
      <c r="RAS50" s="453"/>
      <c r="RAT50" s="456"/>
      <c r="RAU50" s="453"/>
      <c r="RAV50" s="456"/>
      <c r="RAW50" s="454"/>
      <c r="RAX50" s="451"/>
      <c r="RAY50" s="454"/>
      <c r="RAZ50" s="450"/>
      <c r="RBA50" s="456"/>
      <c r="RBB50" s="456"/>
      <c r="RBC50" s="456"/>
      <c r="RBD50" s="456"/>
      <c r="RBE50" s="271"/>
      <c r="RBF50" s="451"/>
      <c r="RBG50" s="454"/>
      <c r="RBH50" s="451"/>
      <c r="RBI50" s="457"/>
      <c r="RBJ50" s="271"/>
      <c r="RBK50" s="451"/>
      <c r="RBL50" s="454"/>
      <c r="RBM50" s="451"/>
      <c r="RBN50" s="457"/>
      <c r="RBO50" s="451"/>
      <c r="RBP50" s="457"/>
      <c r="RBQ50" s="457"/>
      <c r="RBR50" s="457"/>
      <c r="RBS50" s="271"/>
      <c r="RBT50" s="271"/>
      <c r="RBU50" s="451"/>
      <c r="RBV50" s="454"/>
      <c r="RBW50" s="451"/>
      <c r="RBX50" s="454"/>
      <c r="RBY50" s="458"/>
      <c r="RBZ50" s="459"/>
      <c r="RCA50" s="460"/>
      <c r="RCB50" s="461"/>
      <c r="RCC50" s="462"/>
      <c r="RCD50" s="458"/>
      <c r="RCE50" s="451"/>
      <c r="RCF50" s="463"/>
      <c r="RCG50" s="451"/>
      <c r="RCH50" s="451"/>
      <c r="RCI50" s="453"/>
      <c r="RCK50" s="449"/>
      <c r="RCL50" s="449"/>
      <c r="RCM50" s="449"/>
      <c r="RCN50" s="450"/>
      <c r="RCO50" s="451"/>
      <c r="RCP50" s="451"/>
      <c r="RCQ50" s="451"/>
      <c r="RCR50" s="449"/>
      <c r="RCS50" s="452"/>
      <c r="RCT50" s="453"/>
      <c r="RCU50" s="454"/>
      <c r="RCV50" s="449"/>
      <c r="RCW50" s="453"/>
      <c r="RCX50" s="453"/>
      <c r="RCY50" s="450"/>
      <c r="RCZ50" s="454"/>
      <c r="RDA50" s="455"/>
      <c r="RDB50" s="453"/>
      <c r="RDC50" s="456"/>
      <c r="RDD50" s="453"/>
      <c r="RDE50" s="456"/>
      <c r="RDF50" s="454"/>
      <c r="RDG50" s="451"/>
      <c r="RDH50" s="454"/>
      <c r="RDI50" s="450"/>
      <c r="RDJ50" s="456"/>
      <c r="RDK50" s="456"/>
      <c r="RDL50" s="456"/>
      <c r="RDM50" s="456"/>
      <c r="RDN50" s="271"/>
      <c r="RDO50" s="451"/>
      <c r="RDP50" s="454"/>
      <c r="RDQ50" s="451"/>
      <c r="RDR50" s="457"/>
      <c r="RDS50" s="271"/>
      <c r="RDT50" s="451"/>
      <c r="RDU50" s="454"/>
      <c r="RDV50" s="451"/>
      <c r="RDW50" s="457"/>
      <c r="RDX50" s="451"/>
      <c r="RDY50" s="457"/>
      <c r="RDZ50" s="457"/>
      <c r="REA50" s="457"/>
      <c r="REB50" s="271"/>
      <c r="REC50" s="271"/>
      <c r="RED50" s="451"/>
      <c r="REE50" s="454"/>
      <c r="REF50" s="451"/>
      <c r="REG50" s="454"/>
      <c r="REH50" s="458"/>
      <c r="REI50" s="459"/>
      <c r="REJ50" s="460"/>
      <c r="REK50" s="461"/>
      <c r="REL50" s="462"/>
      <c r="REM50" s="458"/>
      <c r="REN50" s="451"/>
      <c r="REO50" s="463"/>
      <c r="REP50" s="451"/>
      <c r="REQ50" s="451"/>
      <c r="RER50" s="453"/>
      <c r="RET50" s="449"/>
      <c r="REU50" s="449"/>
      <c r="REV50" s="449"/>
      <c r="REW50" s="450"/>
      <c r="REX50" s="451"/>
      <c r="REY50" s="451"/>
      <c r="REZ50" s="451"/>
      <c r="RFA50" s="449"/>
      <c r="RFB50" s="452"/>
      <c r="RFC50" s="453"/>
      <c r="RFD50" s="454"/>
      <c r="RFE50" s="449"/>
      <c r="RFF50" s="453"/>
      <c r="RFG50" s="453"/>
      <c r="RFH50" s="450"/>
      <c r="RFI50" s="454"/>
      <c r="RFJ50" s="455"/>
      <c r="RFK50" s="453"/>
      <c r="RFL50" s="456"/>
      <c r="RFM50" s="453"/>
      <c r="RFN50" s="456"/>
      <c r="RFO50" s="454"/>
      <c r="RFP50" s="451"/>
      <c r="RFQ50" s="454"/>
      <c r="RFR50" s="450"/>
      <c r="RFS50" s="456"/>
      <c r="RFT50" s="456"/>
      <c r="RFU50" s="456"/>
      <c r="RFV50" s="456"/>
      <c r="RFW50" s="271"/>
      <c r="RFX50" s="451"/>
      <c r="RFY50" s="454"/>
      <c r="RFZ50" s="451"/>
      <c r="RGA50" s="457"/>
      <c r="RGB50" s="271"/>
      <c r="RGC50" s="451"/>
      <c r="RGD50" s="454"/>
      <c r="RGE50" s="451"/>
      <c r="RGF50" s="457"/>
      <c r="RGG50" s="451"/>
      <c r="RGH50" s="457"/>
      <c r="RGI50" s="457"/>
      <c r="RGJ50" s="457"/>
      <c r="RGK50" s="271"/>
      <c r="RGL50" s="271"/>
      <c r="RGM50" s="451"/>
      <c r="RGN50" s="454"/>
      <c r="RGO50" s="451"/>
      <c r="RGP50" s="454"/>
      <c r="RGQ50" s="458"/>
      <c r="RGR50" s="459"/>
      <c r="RGS50" s="460"/>
      <c r="RGT50" s="461"/>
      <c r="RGU50" s="462"/>
      <c r="RGV50" s="458"/>
      <c r="RGW50" s="451"/>
      <c r="RGX50" s="463"/>
      <c r="RGY50" s="451"/>
      <c r="RGZ50" s="451"/>
      <c r="RHA50" s="453"/>
      <c r="RHC50" s="449"/>
      <c r="RHD50" s="449"/>
      <c r="RHE50" s="449"/>
      <c r="RHF50" s="450"/>
      <c r="RHG50" s="451"/>
      <c r="RHH50" s="451"/>
      <c r="RHI50" s="451"/>
      <c r="RHJ50" s="449"/>
      <c r="RHK50" s="452"/>
      <c r="RHL50" s="453"/>
      <c r="RHM50" s="454"/>
      <c r="RHN50" s="449"/>
      <c r="RHO50" s="453"/>
      <c r="RHP50" s="453"/>
      <c r="RHQ50" s="450"/>
      <c r="RHR50" s="454"/>
      <c r="RHS50" s="455"/>
      <c r="RHT50" s="453"/>
      <c r="RHU50" s="456"/>
      <c r="RHV50" s="453"/>
      <c r="RHW50" s="456"/>
      <c r="RHX50" s="454"/>
      <c r="RHY50" s="451"/>
      <c r="RHZ50" s="454"/>
      <c r="RIA50" s="450"/>
      <c r="RIB50" s="456"/>
      <c r="RIC50" s="456"/>
      <c r="RID50" s="456"/>
      <c r="RIE50" s="456"/>
      <c r="RIF50" s="271"/>
      <c r="RIG50" s="451"/>
      <c r="RIH50" s="454"/>
      <c r="RII50" s="451"/>
      <c r="RIJ50" s="457"/>
      <c r="RIK50" s="271"/>
      <c r="RIL50" s="451"/>
      <c r="RIM50" s="454"/>
      <c r="RIN50" s="451"/>
      <c r="RIO50" s="457"/>
      <c r="RIP50" s="451"/>
      <c r="RIQ50" s="457"/>
      <c r="RIR50" s="457"/>
      <c r="RIS50" s="457"/>
      <c r="RIT50" s="271"/>
      <c r="RIU50" s="271"/>
      <c r="RIV50" s="451"/>
      <c r="RIW50" s="454"/>
      <c r="RIX50" s="451"/>
      <c r="RIY50" s="454"/>
      <c r="RIZ50" s="458"/>
      <c r="RJA50" s="459"/>
      <c r="RJB50" s="460"/>
      <c r="RJC50" s="461"/>
      <c r="RJD50" s="462"/>
      <c r="RJE50" s="458"/>
      <c r="RJF50" s="451"/>
      <c r="RJG50" s="463"/>
      <c r="RJH50" s="451"/>
      <c r="RJI50" s="451"/>
      <c r="RJJ50" s="453"/>
      <c r="RJL50" s="449"/>
      <c r="RJM50" s="449"/>
      <c r="RJN50" s="449"/>
      <c r="RJO50" s="450"/>
      <c r="RJP50" s="451"/>
      <c r="RJQ50" s="451"/>
      <c r="RJR50" s="451"/>
      <c r="RJS50" s="449"/>
      <c r="RJT50" s="452"/>
      <c r="RJU50" s="453"/>
      <c r="RJV50" s="454"/>
      <c r="RJW50" s="449"/>
      <c r="RJX50" s="453"/>
      <c r="RJY50" s="453"/>
      <c r="RJZ50" s="450"/>
      <c r="RKA50" s="454"/>
      <c r="RKB50" s="455"/>
      <c r="RKC50" s="453"/>
      <c r="RKD50" s="456"/>
      <c r="RKE50" s="453"/>
      <c r="RKF50" s="456"/>
      <c r="RKG50" s="454"/>
      <c r="RKH50" s="451"/>
      <c r="RKI50" s="454"/>
      <c r="RKJ50" s="450"/>
      <c r="RKK50" s="456"/>
      <c r="RKL50" s="456"/>
      <c r="RKM50" s="456"/>
      <c r="RKN50" s="456"/>
      <c r="RKO50" s="271"/>
      <c r="RKP50" s="451"/>
      <c r="RKQ50" s="454"/>
      <c r="RKR50" s="451"/>
      <c r="RKS50" s="457"/>
      <c r="RKT50" s="271"/>
      <c r="RKU50" s="451"/>
      <c r="RKV50" s="454"/>
      <c r="RKW50" s="451"/>
      <c r="RKX50" s="457"/>
      <c r="RKY50" s="451"/>
      <c r="RKZ50" s="457"/>
      <c r="RLA50" s="457"/>
      <c r="RLB50" s="457"/>
      <c r="RLC50" s="271"/>
      <c r="RLD50" s="271"/>
      <c r="RLE50" s="451"/>
      <c r="RLF50" s="454"/>
      <c r="RLG50" s="451"/>
      <c r="RLH50" s="454"/>
      <c r="RLI50" s="458"/>
      <c r="RLJ50" s="459"/>
      <c r="RLK50" s="460"/>
      <c r="RLL50" s="461"/>
      <c r="RLM50" s="462"/>
      <c r="RLN50" s="458"/>
      <c r="RLO50" s="451"/>
      <c r="RLP50" s="463"/>
      <c r="RLQ50" s="451"/>
      <c r="RLR50" s="451"/>
      <c r="RLS50" s="453"/>
      <c r="RLU50" s="449"/>
      <c r="RLV50" s="449"/>
      <c r="RLW50" s="449"/>
      <c r="RLX50" s="450"/>
      <c r="RLY50" s="451"/>
      <c r="RLZ50" s="451"/>
      <c r="RMA50" s="451"/>
      <c r="RMB50" s="449"/>
      <c r="RMC50" s="452"/>
      <c r="RMD50" s="453"/>
      <c r="RME50" s="454"/>
      <c r="RMF50" s="449"/>
      <c r="RMG50" s="453"/>
      <c r="RMH50" s="453"/>
      <c r="RMI50" s="450"/>
      <c r="RMJ50" s="454"/>
      <c r="RMK50" s="455"/>
      <c r="RML50" s="453"/>
      <c r="RMM50" s="456"/>
      <c r="RMN50" s="453"/>
      <c r="RMO50" s="456"/>
      <c r="RMP50" s="454"/>
      <c r="RMQ50" s="451"/>
      <c r="RMR50" s="454"/>
      <c r="RMS50" s="450"/>
      <c r="RMT50" s="456"/>
      <c r="RMU50" s="456"/>
      <c r="RMV50" s="456"/>
      <c r="RMW50" s="456"/>
      <c r="RMX50" s="271"/>
      <c r="RMY50" s="451"/>
      <c r="RMZ50" s="454"/>
      <c r="RNA50" s="451"/>
      <c r="RNB50" s="457"/>
      <c r="RNC50" s="271"/>
      <c r="RND50" s="451"/>
      <c r="RNE50" s="454"/>
      <c r="RNF50" s="451"/>
      <c r="RNG50" s="457"/>
      <c r="RNH50" s="451"/>
      <c r="RNI50" s="457"/>
      <c r="RNJ50" s="457"/>
      <c r="RNK50" s="457"/>
      <c r="RNL50" s="271"/>
      <c r="RNM50" s="271"/>
      <c r="RNN50" s="451"/>
      <c r="RNO50" s="454"/>
      <c r="RNP50" s="451"/>
      <c r="RNQ50" s="454"/>
      <c r="RNR50" s="458"/>
      <c r="RNS50" s="459"/>
      <c r="RNT50" s="460"/>
      <c r="RNU50" s="461"/>
      <c r="RNV50" s="462"/>
      <c r="RNW50" s="458"/>
      <c r="RNX50" s="451"/>
      <c r="RNY50" s="463"/>
      <c r="RNZ50" s="451"/>
      <c r="ROA50" s="451"/>
      <c r="ROB50" s="453"/>
      <c r="ROD50" s="449"/>
      <c r="ROE50" s="449"/>
      <c r="ROF50" s="449"/>
      <c r="ROG50" s="450"/>
      <c r="ROH50" s="451"/>
      <c r="ROI50" s="451"/>
      <c r="ROJ50" s="451"/>
      <c r="ROK50" s="449"/>
      <c r="ROL50" s="452"/>
      <c r="ROM50" s="453"/>
      <c r="RON50" s="454"/>
      <c r="ROO50" s="449"/>
      <c r="ROP50" s="453"/>
      <c r="ROQ50" s="453"/>
      <c r="ROR50" s="450"/>
      <c r="ROS50" s="454"/>
      <c r="ROT50" s="455"/>
      <c r="ROU50" s="453"/>
      <c r="ROV50" s="456"/>
      <c r="ROW50" s="453"/>
      <c r="ROX50" s="456"/>
      <c r="ROY50" s="454"/>
      <c r="ROZ50" s="451"/>
      <c r="RPA50" s="454"/>
      <c r="RPB50" s="450"/>
      <c r="RPC50" s="456"/>
      <c r="RPD50" s="456"/>
      <c r="RPE50" s="456"/>
      <c r="RPF50" s="456"/>
      <c r="RPG50" s="271"/>
      <c r="RPH50" s="451"/>
      <c r="RPI50" s="454"/>
      <c r="RPJ50" s="451"/>
      <c r="RPK50" s="457"/>
      <c r="RPL50" s="271"/>
      <c r="RPM50" s="451"/>
      <c r="RPN50" s="454"/>
      <c r="RPO50" s="451"/>
      <c r="RPP50" s="457"/>
      <c r="RPQ50" s="451"/>
      <c r="RPR50" s="457"/>
      <c r="RPS50" s="457"/>
      <c r="RPT50" s="457"/>
      <c r="RPU50" s="271"/>
      <c r="RPV50" s="271"/>
      <c r="RPW50" s="451"/>
      <c r="RPX50" s="454"/>
      <c r="RPY50" s="451"/>
      <c r="RPZ50" s="454"/>
      <c r="RQA50" s="458"/>
      <c r="RQB50" s="459"/>
      <c r="RQC50" s="460"/>
      <c r="RQD50" s="461"/>
      <c r="RQE50" s="462"/>
      <c r="RQF50" s="458"/>
      <c r="RQG50" s="451"/>
      <c r="RQH50" s="463"/>
      <c r="RQI50" s="451"/>
      <c r="RQJ50" s="451"/>
      <c r="RQK50" s="453"/>
      <c r="RQM50" s="449"/>
      <c r="RQN50" s="449"/>
      <c r="RQO50" s="449"/>
      <c r="RQP50" s="450"/>
      <c r="RQQ50" s="451"/>
      <c r="RQR50" s="451"/>
      <c r="RQS50" s="451"/>
      <c r="RQT50" s="449"/>
      <c r="RQU50" s="452"/>
      <c r="RQV50" s="453"/>
      <c r="RQW50" s="454"/>
      <c r="RQX50" s="449"/>
      <c r="RQY50" s="453"/>
      <c r="RQZ50" s="453"/>
      <c r="RRA50" s="450"/>
      <c r="RRB50" s="454"/>
      <c r="RRC50" s="455"/>
      <c r="RRD50" s="453"/>
      <c r="RRE50" s="456"/>
      <c r="RRF50" s="453"/>
      <c r="RRG50" s="456"/>
      <c r="RRH50" s="454"/>
      <c r="RRI50" s="451"/>
      <c r="RRJ50" s="454"/>
      <c r="RRK50" s="450"/>
      <c r="RRL50" s="456"/>
      <c r="RRM50" s="456"/>
      <c r="RRN50" s="456"/>
      <c r="RRO50" s="456"/>
      <c r="RRP50" s="271"/>
      <c r="RRQ50" s="451"/>
      <c r="RRR50" s="454"/>
      <c r="RRS50" s="451"/>
      <c r="RRT50" s="457"/>
      <c r="RRU50" s="271"/>
      <c r="RRV50" s="451"/>
      <c r="RRW50" s="454"/>
      <c r="RRX50" s="451"/>
      <c r="RRY50" s="457"/>
      <c r="RRZ50" s="451"/>
      <c r="RSA50" s="457"/>
      <c r="RSB50" s="457"/>
      <c r="RSC50" s="457"/>
      <c r="RSD50" s="271"/>
      <c r="RSE50" s="271"/>
      <c r="RSF50" s="451"/>
      <c r="RSG50" s="454"/>
      <c r="RSH50" s="451"/>
      <c r="RSI50" s="454"/>
      <c r="RSJ50" s="458"/>
      <c r="RSK50" s="459"/>
      <c r="RSL50" s="460"/>
      <c r="RSM50" s="461"/>
      <c r="RSN50" s="462"/>
      <c r="RSO50" s="458"/>
      <c r="RSP50" s="451"/>
      <c r="RSQ50" s="463"/>
      <c r="RSR50" s="451"/>
      <c r="RSS50" s="451"/>
      <c r="RST50" s="453"/>
      <c r="RSV50" s="449"/>
      <c r="RSW50" s="449"/>
      <c r="RSX50" s="449"/>
      <c r="RSY50" s="450"/>
      <c r="RSZ50" s="451"/>
      <c r="RTA50" s="451"/>
      <c r="RTB50" s="451"/>
      <c r="RTC50" s="449"/>
      <c r="RTD50" s="452"/>
      <c r="RTE50" s="453"/>
      <c r="RTF50" s="454"/>
      <c r="RTG50" s="449"/>
      <c r="RTH50" s="453"/>
      <c r="RTI50" s="453"/>
      <c r="RTJ50" s="450"/>
      <c r="RTK50" s="454"/>
      <c r="RTL50" s="455"/>
      <c r="RTM50" s="453"/>
      <c r="RTN50" s="456"/>
      <c r="RTO50" s="453"/>
      <c r="RTP50" s="456"/>
      <c r="RTQ50" s="454"/>
      <c r="RTR50" s="451"/>
      <c r="RTS50" s="454"/>
      <c r="RTT50" s="450"/>
      <c r="RTU50" s="456"/>
      <c r="RTV50" s="456"/>
      <c r="RTW50" s="456"/>
      <c r="RTX50" s="456"/>
      <c r="RTY50" s="271"/>
      <c r="RTZ50" s="451"/>
      <c r="RUA50" s="454"/>
      <c r="RUB50" s="451"/>
      <c r="RUC50" s="457"/>
      <c r="RUD50" s="271"/>
      <c r="RUE50" s="451"/>
      <c r="RUF50" s="454"/>
      <c r="RUG50" s="451"/>
      <c r="RUH50" s="457"/>
      <c r="RUI50" s="451"/>
      <c r="RUJ50" s="457"/>
      <c r="RUK50" s="457"/>
      <c r="RUL50" s="457"/>
      <c r="RUM50" s="271"/>
      <c r="RUN50" s="271"/>
      <c r="RUO50" s="451"/>
      <c r="RUP50" s="454"/>
      <c r="RUQ50" s="451"/>
      <c r="RUR50" s="454"/>
      <c r="RUS50" s="458"/>
      <c r="RUT50" s="459"/>
      <c r="RUU50" s="460"/>
      <c r="RUV50" s="461"/>
      <c r="RUW50" s="462"/>
      <c r="RUX50" s="458"/>
      <c r="RUY50" s="451"/>
      <c r="RUZ50" s="463"/>
      <c r="RVA50" s="451"/>
      <c r="RVB50" s="451"/>
      <c r="RVC50" s="453"/>
      <c r="RVE50" s="449"/>
      <c r="RVF50" s="449"/>
      <c r="RVG50" s="449"/>
      <c r="RVH50" s="450"/>
      <c r="RVI50" s="451"/>
      <c r="RVJ50" s="451"/>
      <c r="RVK50" s="451"/>
      <c r="RVL50" s="449"/>
      <c r="RVM50" s="452"/>
      <c r="RVN50" s="453"/>
      <c r="RVO50" s="454"/>
      <c r="RVP50" s="449"/>
      <c r="RVQ50" s="453"/>
      <c r="RVR50" s="453"/>
      <c r="RVS50" s="450"/>
      <c r="RVT50" s="454"/>
      <c r="RVU50" s="455"/>
      <c r="RVV50" s="453"/>
      <c r="RVW50" s="456"/>
      <c r="RVX50" s="453"/>
      <c r="RVY50" s="456"/>
      <c r="RVZ50" s="454"/>
      <c r="RWA50" s="451"/>
      <c r="RWB50" s="454"/>
      <c r="RWC50" s="450"/>
      <c r="RWD50" s="456"/>
      <c r="RWE50" s="456"/>
      <c r="RWF50" s="456"/>
      <c r="RWG50" s="456"/>
      <c r="RWH50" s="271"/>
      <c r="RWI50" s="451"/>
      <c r="RWJ50" s="454"/>
      <c r="RWK50" s="451"/>
      <c r="RWL50" s="457"/>
      <c r="RWM50" s="271"/>
      <c r="RWN50" s="451"/>
      <c r="RWO50" s="454"/>
      <c r="RWP50" s="451"/>
      <c r="RWQ50" s="457"/>
      <c r="RWR50" s="451"/>
      <c r="RWS50" s="457"/>
      <c r="RWT50" s="457"/>
      <c r="RWU50" s="457"/>
      <c r="RWV50" s="271"/>
      <c r="RWW50" s="271"/>
      <c r="RWX50" s="451"/>
      <c r="RWY50" s="454"/>
      <c r="RWZ50" s="451"/>
      <c r="RXA50" s="454"/>
      <c r="RXB50" s="458"/>
      <c r="RXC50" s="459"/>
      <c r="RXD50" s="460"/>
      <c r="RXE50" s="461"/>
      <c r="RXF50" s="462"/>
      <c r="RXG50" s="458"/>
      <c r="RXH50" s="451"/>
      <c r="RXI50" s="463"/>
      <c r="RXJ50" s="451"/>
      <c r="RXK50" s="451"/>
      <c r="RXL50" s="453"/>
      <c r="RXN50" s="449"/>
      <c r="RXO50" s="449"/>
      <c r="RXP50" s="449"/>
      <c r="RXQ50" s="450"/>
      <c r="RXR50" s="451"/>
      <c r="RXS50" s="451"/>
      <c r="RXT50" s="451"/>
      <c r="RXU50" s="449"/>
      <c r="RXV50" s="452"/>
      <c r="RXW50" s="453"/>
      <c r="RXX50" s="454"/>
      <c r="RXY50" s="449"/>
      <c r="RXZ50" s="453"/>
      <c r="RYA50" s="453"/>
      <c r="RYB50" s="450"/>
      <c r="RYC50" s="454"/>
      <c r="RYD50" s="455"/>
      <c r="RYE50" s="453"/>
      <c r="RYF50" s="456"/>
      <c r="RYG50" s="453"/>
      <c r="RYH50" s="456"/>
      <c r="RYI50" s="454"/>
      <c r="RYJ50" s="451"/>
      <c r="RYK50" s="454"/>
      <c r="RYL50" s="450"/>
      <c r="RYM50" s="456"/>
      <c r="RYN50" s="456"/>
      <c r="RYO50" s="456"/>
      <c r="RYP50" s="456"/>
      <c r="RYQ50" s="271"/>
      <c r="RYR50" s="451"/>
      <c r="RYS50" s="454"/>
      <c r="RYT50" s="451"/>
      <c r="RYU50" s="457"/>
      <c r="RYV50" s="271"/>
      <c r="RYW50" s="451"/>
      <c r="RYX50" s="454"/>
      <c r="RYY50" s="451"/>
      <c r="RYZ50" s="457"/>
      <c r="RZA50" s="451"/>
      <c r="RZB50" s="457"/>
      <c r="RZC50" s="457"/>
      <c r="RZD50" s="457"/>
      <c r="RZE50" s="271"/>
      <c r="RZF50" s="271"/>
      <c r="RZG50" s="451"/>
      <c r="RZH50" s="454"/>
      <c r="RZI50" s="451"/>
      <c r="RZJ50" s="454"/>
      <c r="RZK50" s="458"/>
      <c r="RZL50" s="459"/>
      <c r="RZM50" s="460"/>
      <c r="RZN50" s="461"/>
      <c r="RZO50" s="462"/>
      <c r="RZP50" s="458"/>
      <c r="RZQ50" s="451"/>
      <c r="RZR50" s="463"/>
      <c r="RZS50" s="451"/>
      <c r="RZT50" s="451"/>
      <c r="RZU50" s="453"/>
      <c r="RZW50" s="449"/>
      <c r="RZX50" s="449"/>
      <c r="RZY50" s="449"/>
      <c r="RZZ50" s="450"/>
      <c r="SAA50" s="451"/>
      <c r="SAB50" s="451"/>
      <c r="SAC50" s="451"/>
      <c r="SAD50" s="449"/>
      <c r="SAE50" s="452"/>
      <c r="SAF50" s="453"/>
      <c r="SAG50" s="454"/>
      <c r="SAH50" s="449"/>
      <c r="SAI50" s="453"/>
      <c r="SAJ50" s="453"/>
      <c r="SAK50" s="450"/>
      <c r="SAL50" s="454"/>
      <c r="SAM50" s="455"/>
      <c r="SAN50" s="453"/>
      <c r="SAO50" s="456"/>
      <c r="SAP50" s="453"/>
      <c r="SAQ50" s="456"/>
      <c r="SAR50" s="454"/>
      <c r="SAS50" s="451"/>
      <c r="SAT50" s="454"/>
      <c r="SAU50" s="450"/>
      <c r="SAV50" s="456"/>
      <c r="SAW50" s="456"/>
      <c r="SAX50" s="456"/>
      <c r="SAY50" s="456"/>
      <c r="SAZ50" s="271"/>
      <c r="SBA50" s="451"/>
      <c r="SBB50" s="454"/>
      <c r="SBC50" s="451"/>
      <c r="SBD50" s="457"/>
      <c r="SBE50" s="271"/>
      <c r="SBF50" s="451"/>
      <c r="SBG50" s="454"/>
      <c r="SBH50" s="451"/>
      <c r="SBI50" s="457"/>
      <c r="SBJ50" s="451"/>
      <c r="SBK50" s="457"/>
      <c r="SBL50" s="457"/>
      <c r="SBM50" s="457"/>
      <c r="SBN50" s="271"/>
      <c r="SBO50" s="271"/>
      <c r="SBP50" s="451"/>
      <c r="SBQ50" s="454"/>
      <c r="SBR50" s="451"/>
      <c r="SBS50" s="454"/>
      <c r="SBT50" s="458"/>
      <c r="SBU50" s="459"/>
      <c r="SBV50" s="460"/>
      <c r="SBW50" s="461"/>
      <c r="SBX50" s="462"/>
      <c r="SBY50" s="458"/>
      <c r="SBZ50" s="451"/>
      <c r="SCA50" s="463"/>
      <c r="SCB50" s="451"/>
      <c r="SCC50" s="451"/>
      <c r="SCD50" s="453"/>
      <c r="SCF50" s="449"/>
      <c r="SCG50" s="449"/>
      <c r="SCH50" s="449"/>
      <c r="SCI50" s="450"/>
      <c r="SCJ50" s="451"/>
      <c r="SCK50" s="451"/>
      <c r="SCL50" s="451"/>
      <c r="SCM50" s="449"/>
      <c r="SCN50" s="452"/>
      <c r="SCO50" s="453"/>
      <c r="SCP50" s="454"/>
      <c r="SCQ50" s="449"/>
      <c r="SCR50" s="453"/>
      <c r="SCS50" s="453"/>
      <c r="SCT50" s="450"/>
      <c r="SCU50" s="454"/>
      <c r="SCV50" s="455"/>
      <c r="SCW50" s="453"/>
      <c r="SCX50" s="456"/>
      <c r="SCY50" s="453"/>
      <c r="SCZ50" s="456"/>
      <c r="SDA50" s="454"/>
      <c r="SDB50" s="451"/>
      <c r="SDC50" s="454"/>
      <c r="SDD50" s="450"/>
      <c r="SDE50" s="456"/>
      <c r="SDF50" s="456"/>
      <c r="SDG50" s="456"/>
      <c r="SDH50" s="456"/>
      <c r="SDI50" s="271"/>
      <c r="SDJ50" s="451"/>
      <c r="SDK50" s="454"/>
      <c r="SDL50" s="451"/>
      <c r="SDM50" s="457"/>
      <c r="SDN50" s="271"/>
      <c r="SDO50" s="451"/>
      <c r="SDP50" s="454"/>
      <c r="SDQ50" s="451"/>
      <c r="SDR50" s="457"/>
      <c r="SDS50" s="451"/>
      <c r="SDT50" s="457"/>
      <c r="SDU50" s="457"/>
      <c r="SDV50" s="457"/>
      <c r="SDW50" s="271"/>
      <c r="SDX50" s="271"/>
      <c r="SDY50" s="451"/>
      <c r="SDZ50" s="454"/>
      <c r="SEA50" s="451"/>
      <c r="SEB50" s="454"/>
      <c r="SEC50" s="458"/>
      <c r="SED50" s="459"/>
      <c r="SEE50" s="460"/>
      <c r="SEF50" s="461"/>
      <c r="SEG50" s="462"/>
      <c r="SEH50" s="458"/>
      <c r="SEI50" s="451"/>
      <c r="SEJ50" s="463"/>
      <c r="SEK50" s="451"/>
      <c r="SEL50" s="451"/>
      <c r="SEM50" s="453"/>
      <c r="SEO50" s="449"/>
      <c r="SEP50" s="449"/>
      <c r="SEQ50" s="449"/>
      <c r="SER50" s="450"/>
      <c r="SES50" s="451"/>
      <c r="SET50" s="451"/>
      <c r="SEU50" s="451"/>
      <c r="SEV50" s="449"/>
      <c r="SEW50" s="452"/>
      <c r="SEX50" s="453"/>
      <c r="SEY50" s="454"/>
      <c r="SEZ50" s="449"/>
      <c r="SFA50" s="453"/>
      <c r="SFB50" s="453"/>
      <c r="SFC50" s="450"/>
      <c r="SFD50" s="454"/>
      <c r="SFE50" s="455"/>
      <c r="SFF50" s="453"/>
      <c r="SFG50" s="456"/>
      <c r="SFH50" s="453"/>
      <c r="SFI50" s="456"/>
      <c r="SFJ50" s="454"/>
      <c r="SFK50" s="451"/>
      <c r="SFL50" s="454"/>
      <c r="SFM50" s="450"/>
      <c r="SFN50" s="456"/>
      <c r="SFO50" s="456"/>
      <c r="SFP50" s="456"/>
      <c r="SFQ50" s="456"/>
      <c r="SFR50" s="271"/>
      <c r="SFS50" s="451"/>
      <c r="SFT50" s="454"/>
      <c r="SFU50" s="451"/>
      <c r="SFV50" s="457"/>
      <c r="SFW50" s="271"/>
      <c r="SFX50" s="451"/>
      <c r="SFY50" s="454"/>
      <c r="SFZ50" s="451"/>
      <c r="SGA50" s="457"/>
      <c r="SGB50" s="451"/>
      <c r="SGC50" s="457"/>
      <c r="SGD50" s="457"/>
      <c r="SGE50" s="457"/>
      <c r="SGF50" s="271"/>
      <c r="SGG50" s="271"/>
      <c r="SGH50" s="451"/>
      <c r="SGI50" s="454"/>
      <c r="SGJ50" s="451"/>
      <c r="SGK50" s="454"/>
      <c r="SGL50" s="458"/>
      <c r="SGM50" s="459"/>
      <c r="SGN50" s="460"/>
      <c r="SGO50" s="461"/>
      <c r="SGP50" s="462"/>
      <c r="SGQ50" s="458"/>
      <c r="SGR50" s="451"/>
      <c r="SGS50" s="463"/>
      <c r="SGT50" s="451"/>
      <c r="SGU50" s="451"/>
      <c r="SGV50" s="453"/>
      <c r="SGX50" s="449"/>
      <c r="SGY50" s="449"/>
      <c r="SGZ50" s="449"/>
      <c r="SHA50" s="450"/>
      <c r="SHB50" s="451"/>
      <c r="SHC50" s="451"/>
      <c r="SHD50" s="451"/>
      <c r="SHE50" s="449"/>
      <c r="SHF50" s="452"/>
      <c r="SHG50" s="453"/>
      <c r="SHH50" s="454"/>
      <c r="SHI50" s="449"/>
      <c r="SHJ50" s="453"/>
      <c r="SHK50" s="453"/>
      <c r="SHL50" s="450"/>
      <c r="SHM50" s="454"/>
      <c r="SHN50" s="455"/>
      <c r="SHO50" s="453"/>
      <c r="SHP50" s="456"/>
      <c r="SHQ50" s="453"/>
      <c r="SHR50" s="456"/>
      <c r="SHS50" s="454"/>
      <c r="SHT50" s="451"/>
      <c r="SHU50" s="454"/>
      <c r="SHV50" s="450"/>
      <c r="SHW50" s="456"/>
      <c r="SHX50" s="456"/>
      <c r="SHY50" s="456"/>
      <c r="SHZ50" s="456"/>
      <c r="SIA50" s="271"/>
      <c r="SIB50" s="451"/>
      <c r="SIC50" s="454"/>
      <c r="SID50" s="451"/>
      <c r="SIE50" s="457"/>
      <c r="SIF50" s="271"/>
      <c r="SIG50" s="451"/>
      <c r="SIH50" s="454"/>
      <c r="SII50" s="451"/>
      <c r="SIJ50" s="457"/>
      <c r="SIK50" s="451"/>
      <c r="SIL50" s="457"/>
      <c r="SIM50" s="457"/>
      <c r="SIN50" s="457"/>
      <c r="SIO50" s="271"/>
      <c r="SIP50" s="271"/>
      <c r="SIQ50" s="451"/>
      <c r="SIR50" s="454"/>
      <c r="SIS50" s="451"/>
      <c r="SIT50" s="454"/>
      <c r="SIU50" s="458"/>
      <c r="SIV50" s="459"/>
      <c r="SIW50" s="460"/>
      <c r="SIX50" s="461"/>
      <c r="SIY50" s="462"/>
      <c r="SIZ50" s="458"/>
      <c r="SJA50" s="451"/>
      <c r="SJB50" s="463"/>
      <c r="SJC50" s="451"/>
      <c r="SJD50" s="451"/>
      <c r="SJE50" s="453"/>
      <c r="SJG50" s="449"/>
      <c r="SJH50" s="449"/>
      <c r="SJI50" s="449"/>
      <c r="SJJ50" s="450"/>
      <c r="SJK50" s="451"/>
      <c r="SJL50" s="451"/>
      <c r="SJM50" s="451"/>
      <c r="SJN50" s="449"/>
      <c r="SJO50" s="452"/>
      <c r="SJP50" s="453"/>
      <c r="SJQ50" s="454"/>
      <c r="SJR50" s="449"/>
      <c r="SJS50" s="453"/>
      <c r="SJT50" s="453"/>
      <c r="SJU50" s="450"/>
      <c r="SJV50" s="454"/>
      <c r="SJW50" s="455"/>
      <c r="SJX50" s="453"/>
      <c r="SJY50" s="456"/>
      <c r="SJZ50" s="453"/>
      <c r="SKA50" s="456"/>
      <c r="SKB50" s="454"/>
      <c r="SKC50" s="451"/>
      <c r="SKD50" s="454"/>
      <c r="SKE50" s="450"/>
      <c r="SKF50" s="456"/>
      <c r="SKG50" s="456"/>
      <c r="SKH50" s="456"/>
      <c r="SKI50" s="456"/>
      <c r="SKJ50" s="271"/>
      <c r="SKK50" s="451"/>
      <c r="SKL50" s="454"/>
      <c r="SKM50" s="451"/>
      <c r="SKN50" s="457"/>
      <c r="SKO50" s="271"/>
      <c r="SKP50" s="451"/>
      <c r="SKQ50" s="454"/>
      <c r="SKR50" s="451"/>
      <c r="SKS50" s="457"/>
      <c r="SKT50" s="451"/>
      <c r="SKU50" s="457"/>
      <c r="SKV50" s="457"/>
      <c r="SKW50" s="457"/>
      <c r="SKX50" s="271"/>
      <c r="SKY50" s="271"/>
      <c r="SKZ50" s="451"/>
      <c r="SLA50" s="454"/>
      <c r="SLB50" s="451"/>
      <c r="SLC50" s="454"/>
      <c r="SLD50" s="458"/>
      <c r="SLE50" s="459"/>
      <c r="SLF50" s="460"/>
      <c r="SLG50" s="461"/>
      <c r="SLH50" s="462"/>
      <c r="SLI50" s="458"/>
      <c r="SLJ50" s="451"/>
      <c r="SLK50" s="463"/>
      <c r="SLL50" s="451"/>
      <c r="SLM50" s="451"/>
      <c r="SLN50" s="453"/>
      <c r="SLP50" s="449"/>
      <c r="SLQ50" s="449"/>
      <c r="SLR50" s="449"/>
      <c r="SLS50" s="450"/>
      <c r="SLT50" s="451"/>
      <c r="SLU50" s="451"/>
      <c r="SLV50" s="451"/>
      <c r="SLW50" s="449"/>
      <c r="SLX50" s="452"/>
      <c r="SLY50" s="453"/>
      <c r="SLZ50" s="454"/>
      <c r="SMA50" s="449"/>
      <c r="SMB50" s="453"/>
      <c r="SMC50" s="453"/>
      <c r="SMD50" s="450"/>
      <c r="SME50" s="454"/>
      <c r="SMF50" s="455"/>
      <c r="SMG50" s="453"/>
      <c r="SMH50" s="456"/>
      <c r="SMI50" s="453"/>
      <c r="SMJ50" s="456"/>
      <c r="SMK50" s="454"/>
      <c r="SML50" s="451"/>
      <c r="SMM50" s="454"/>
      <c r="SMN50" s="450"/>
      <c r="SMO50" s="456"/>
      <c r="SMP50" s="456"/>
      <c r="SMQ50" s="456"/>
      <c r="SMR50" s="456"/>
      <c r="SMS50" s="271"/>
      <c r="SMT50" s="451"/>
      <c r="SMU50" s="454"/>
      <c r="SMV50" s="451"/>
      <c r="SMW50" s="457"/>
      <c r="SMX50" s="271"/>
      <c r="SMY50" s="451"/>
      <c r="SMZ50" s="454"/>
      <c r="SNA50" s="451"/>
      <c r="SNB50" s="457"/>
      <c r="SNC50" s="451"/>
      <c r="SND50" s="457"/>
      <c r="SNE50" s="457"/>
      <c r="SNF50" s="457"/>
      <c r="SNG50" s="271"/>
      <c r="SNH50" s="271"/>
      <c r="SNI50" s="451"/>
      <c r="SNJ50" s="454"/>
      <c r="SNK50" s="451"/>
      <c r="SNL50" s="454"/>
      <c r="SNM50" s="458"/>
      <c r="SNN50" s="459"/>
      <c r="SNO50" s="460"/>
      <c r="SNP50" s="461"/>
      <c r="SNQ50" s="462"/>
      <c r="SNR50" s="458"/>
      <c r="SNS50" s="451"/>
      <c r="SNT50" s="463"/>
      <c r="SNU50" s="451"/>
      <c r="SNV50" s="451"/>
      <c r="SNW50" s="453"/>
      <c r="SNY50" s="449"/>
      <c r="SNZ50" s="449"/>
      <c r="SOA50" s="449"/>
      <c r="SOB50" s="450"/>
      <c r="SOC50" s="451"/>
      <c r="SOD50" s="451"/>
      <c r="SOE50" s="451"/>
      <c r="SOF50" s="449"/>
      <c r="SOG50" s="452"/>
      <c r="SOH50" s="453"/>
      <c r="SOI50" s="454"/>
      <c r="SOJ50" s="449"/>
      <c r="SOK50" s="453"/>
      <c r="SOL50" s="453"/>
      <c r="SOM50" s="450"/>
      <c r="SON50" s="454"/>
      <c r="SOO50" s="455"/>
      <c r="SOP50" s="453"/>
      <c r="SOQ50" s="456"/>
      <c r="SOR50" s="453"/>
      <c r="SOS50" s="456"/>
      <c r="SOT50" s="454"/>
      <c r="SOU50" s="451"/>
      <c r="SOV50" s="454"/>
      <c r="SOW50" s="450"/>
      <c r="SOX50" s="456"/>
      <c r="SOY50" s="456"/>
      <c r="SOZ50" s="456"/>
      <c r="SPA50" s="456"/>
      <c r="SPB50" s="271"/>
      <c r="SPC50" s="451"/>
      <c r="SPD50" s="454"/>
      <c r="SPE50" s="451"/>
      <c r="SPF50" s="457"/>
      <c r="SPG50" s="271"/>
      <c r="SPH50" s="451"/>
      <c r="SPI50" s="454"/>
      <c r="SPJ50" s="451"/>
      <c r="SPK50" s="457"/>
      <c r="SPL50" s="451"/>
      <c r="SPM50" s="457"/>
      <c r="SPN50" s="457"/>
      <c r="SPO50" s="457"/>
      <c r="SPP50" s="271"/>
      <c r="SPQ50" s="271"/>
      <c r="SPR50" s="451"/>
      <c r="SPS50" s="454"/>
      <c r="SPT50" s="451"/>
      <c r="SPU50" s="454"/>
      <c r="SPV50" s="458"/>
      <c r="SPW50" s="459"/>
      <c r="SPX50" s="460"/>
      <c r="SPY50" s="461"/>
      <c r="SPZ50" s="462"/>
      <c r="SQA50" s="458"/>
      <c r="SQB50" s="451"/>
      <c r="SQC50" s="463"/>
      <c r="SQD50" s="451"/>
      <c r="SQE50" s="451"/>
      <c r="SQF50" s="453"/>
      <c r="SQH50" s="449"/>
      <c r="SQI50" s="449"/>
      <c r="SQJ50" s="449"/>
      <c r="SQK50" s="450"/>
      <c r="SQL50" s="451"/>
      <c r="SQM50" s="451"/>
      <c r="SQN50" s="451"/>
      <c r="SQO50" s="449"/>
      <c r="SQP50" s="452"/>
      <c r="SQQ50" s="453"/>
      <c r="SQR50" s="454"/>
      <c r="SQS50" s="449"/>
      <c r="SQT50" s="453"/>
      <c r="SQU50" s="453"/>
      <c r="SQV50" s="450"/>
      <c r="SQW50" s="454"/>
      <c r="SQX50" s="455"/>
      <c r="SQY50" s="453"/>
      <c r="SQZ50" s="456"/>
      <c r="SRA50" s="453"/>
      <c r="SRB50" s="456"/>
      <c r="SRC50" s="454"/>
      <c r="SRD50" s="451"/>
      <c r="SRE50" s="454"/>
      <c r="SRF50" s="450"/>
      <c r="SRG50" s="456"/>
      <c r="SRH50" s="456"/>
      <c r="SRI50" s="456"/>
      <c r="SRJ50" s="456"/>
      <c r="SRK50" s="271"/>
      <c r="SRL50" s="451"/>
      <c r="SRM50" s="454"/>
      <c r="SRN50" s="451"/>
      <c r="SRO50" s="457"/>
      <c r="SRP50" s="271"/>
      <c r="SRQ50" s="451"/>
      <c r="SRR50" s="454"/>
      <c r="SRS50" s="451"/>
      <c r="SRT50" s="457"/>
      <c r="SRU50" s="451"/>
      <c r="SRV50" s="457"/>
      <c r="SRW50" s="457"/>
      <c r="SRX50" s="457"/>
      <c r="SRY50" s="271"/>
      <c r="SRZ50" s="271"/>
      <c r="SSA50" s="451"/>
      <c r="SSB50" s="454"/>
      <c r="SSC50" s="451"/>
      <c r="SSD50" s="454"/>
      <c r="SSE50" s="458"/>
      <c r="SSF50" s="459"/>
      <c r="SSG50" s="460"/>
      <c r="SSH50" s="461"/>
      <c r="SSI50" s="462"/>
      <c r="SSJ50" s="458"/>
      <c r="SSK50" s="451"/>
      <c r="SSL50" s="463"/>
      <c r="SSM50" s="451"/>
      <c r="SSN50" s="451"/>
      <c r="SSO50" s="453"/>
      <c r="SSQ50" s="449"/>
      <c r="SSR50" s="449"/>
      <c r="SSS50" s="449"/>
      <c r="SST50" s="450"/>
      <c r="SSU50" s="451"/>
      <c r="SSV50" s="451"/>
      <c r="SSW50" s="451"/>
      <c r="SSX50" s="449"/>
      <c r="SSY50" s="452"/>
      <c r="SSZ50" s="453"/>
      <c r="STA50" s="454"/>
      <c r="STB50" s="449"/>
      <c r="STC50" s="453"/>
      <c r="STD50" s="453"/>
      <c r="STE50" s="450"/>
      <c r="STF50" s="454"/>
      <c r="STG50" s="455"/>
      <c r="STH50" s="453"/>
      <c r="STI50" s="456"/>
      <c r="STJ50" s="453"/>
      <c r="STK50" s="456"/>
      <c r="STL50" s="454"/>
      <c r="STM50" s="451"/>
      <c r="STN50" s="454"/>
      <c r="STO50" s="450"/>
      <c r="STP50" s="456"/>
      <c r="STQ50" s="456"/>
      <c r="STR50" s="456"/>
      <c r="STS50" s="456"/>
      <c r="STT50" s="271"/>
      <c r="STU50" s="451"/>
      <c r="STV50" s="454"/>
      <c r="STW50" s="451"/>
      <c r="STX50" s="457"/>
      <c r="STY50" s="271"/>
      <c r="STZ50" s="451"/>
      <c r="SUA50" s="454"/>
      <c r="SUB50" s="451"/>
      <c r="SUC50" s="457"/>
      <c r="SUD50" s="451"/>
      <c r="SUE50" s="457"/>
      <c r="SUF50" s="457"/>
      <c r="SUG50" s="457"/>
      <c r="SUH50" s="271"/>
      <c r="SUI50" s="271"/>
      <c r="SUJ50" s="451"/>
      <c r="SUK50" s="454"/>
      <c r="SUL50" s="451"/>
      <c r="SUM50" s="454"/>
      <c r="SUN50" s="458"/>
      <c r="SUO50" s="459"/>
      <c r="SUP50" s="460"/>
      <c r="SUQ50" s="461"/>
      <c r="SUR50" s="462"/>
      <c r="SUS50" s="458"/>
      <c r="SUT50" s="451"/>
      <c r="SUU50" s="463"/>
      <c r="SUV50" s="451"/>
      <c r="SUW50" s="451"/>
      <c r="SUX50" s="453"/>
      <c r="SUZ50" s="449"/>
      <c r="SVA50" s="449"/>
      <c r="SVB50" s="449"/>
      <c r="SVC50" s="450"/>
      <c r="SVD50" s="451"/>
      <c r="SVE50" s="451"/>
      <c r="SVF50" s="451"/>
      <c r="SVG50" s="449"/>
      <c r="SVH50" s="452"/>
      <c r="SVI50" s="453"/>
      <c r="SVJ50" s="454"/>
      <c r="SVK50" s="449"/>
      <c r="SVL50" s="453"/>
      <c r="SVM50" s="453"/>
      <c r="SVN50" s="450"/>
      <c r="SVO50" s="454"/>
      <c r="SVP50" s="455"/>
      <c r="SVQ50" s="453"/>
      <c r="SVR50" s="456"/>
      <c r="SVS50" s="453"/>
      <c r="SVT50" s="456"/>
      <c r="SVU50" s="454"/>
      <c r="SVV50" s="451"/>
      <c r="SVW50" s="454"/>
      <c r="SVX50" s="450"/>
      <c r="SVY50" s="456"/>
      <c r="SVZ50" s="456"/>
      <c r="SWA50" s="456"/>
      <c r="SWB50" s="456"/>
      <c r="SWC50" s="271"/>
      <c r="SWD50" s="451"/>
      <c r="SWE50" s="454"/>
      <c r="SWF50" s="451"/>
      <c r="SWG50" s="457"/>
      <c r="SWH50" s="271"/>
      <c r="SWI50" s="451"/>
      <c r="SWJ50" s="454"/>
      <c r="SWK50" s="451"/>
      <c r="SWL50" s="457"/>
      <c r="SWM50" s="451"/>
      <c r="SWN50" s="457"/>
      <c r="SWO50" s="457"/>
      <c r="SWP50" s="457"/>
      <c r="SWQ50" s="271"/>
      <c r="SWR50" s="271"/>
      <c r="SWS50" s="451"/>
      <c r="SWT50" s="454"/>
      <c r="SWU50" s="451"/>
      <c r="SWV50" s="454"/>
      <c r="SWW50" s="458"/>
      <c r="SWX50" s="459"/>
      <c r="SWY50" s="460"/>
      <c r="SWZ50" s="461"/>
      <c r="SXA50" s="462"/>
      <c r="SXB50" s="458"/>
      <c r="SXC50" s="451"/>
      <c r="SXD50" s="463"/>
      <c r="SXE50" s="451"/>
      <c r="SXF50" s="451"/>
      <c r="SXG50" s="453"/>
      <c r="SXI50" s="449"/>
      <c r="SXJ50" s="449"/>
      <c r="SXK50" s="449"/>
      <c r="SXL50" s="450"/>
      <c r="SXM50" s="451"/>
      <c r="SXN50" s="451"/>
      <c r="SXO50" s="451"/>
      <c r="SXP50" s="449"/>
      <c r="SXQ50" s="452"/>
      <c r="SXR50" s="453"/>
      <c r="SXS50" s="454"/>
      <c r="SXT50" s="449"/>
      <c r="SXU50" s="453"/>
      <c r="SXV50" s="453"/>
      <c r="SXW50" s="450"/>
      <c r="SXX50" s="454"/>
      <c r="SXY50" s="455"/>
      <c r="SXZ50" s="453"/>
      <c r="SYA50" s="456"/>
      <c r="SYB50" s="453"/>
      <c r="SYC50" s="456"/>
      <c r="SYD50" s="454"/>
      <c r="SYE50" s="451"/>
      <c r="SYF50" s="454"/>
      <c r="SYG50" s="450"/>
      <c r="SYH50" s="456"/>
      <c r="SYI50" s="456"/>
      <c r="SYJ50" s="456"/>
      <c r="SYK50" s="456"/>
      <c r="SYL50" s="271"/>
      <c r="SYM50" s="451"/>
      <c r="SYN50" s="454"/>
      <c r="SYO50" s="451"/>
      <c r="SYP50" s="457"/>
      <c r="SYQ50" s="271"/>
      <c r="SYR50" s="451"/>
      <c r="SYS50" s="454"/>
      <c r="SYT50" s="451"/>
      <c r="SYU50" s="457"/>
      <c r="SYV50" s="451"/>
      <c r="SYW50" s="457"/>
      <c r="SYX50" s="457"/>
      <c r="SYY50" s="457"/>
      <c r="SYZ50" s="271"/>
      <c r="SZA50" s="271"/>
      <c r="SZB50" s="451"/>
      <c r="SZC50" s="454"/>
      <c r="SZD50" s="451"/>
      <c r="SZE50" s="454"/>
      <c r="SZF50" s="458"/>
      <c r="SZG50" s="459"/>
      <c r="SZH50" s="460"/>
      <c r="SZI50" s="461"/>
      <c r="SZJ50" s="462"/>
      <c r="SZK50" s="458"/>
      <c r="SZL50" s="451"/>
      <c r="SZM50" s="463"/>
      <c r="SZN50" s="451"/>
      <c r="SZO50" s="451"/>
      <c r="SZP50" s="453"/>
      <c r="SZR50" s="449"/>
      <c r="SZS50" s="449"/>
      <c r="SZT50" s="449"/>
      <c r="SZU50" s="450"/>
      <c r="SZV50" s="451"/>
      <c r="SZW50" s="451"/>
      <c r="SZX50" s="451"/>
      <c r="SZY50" s="449"/>
      <c r="SZZ50" s="452"/>
      <c r="TAA50" s="453"/>
      <c r="TAB50" s="454"/>
      <c r="TAC50" s="449"/>
      <c r="TAD50" s="453"/>
      <c r="TAE50" s="453"/>
      <c r="TAF50" s="450"/>
      <c r="TAG50" s="454"/>
      <c r="TAH50" s="455"/>
      <c r="TAI50" s="453"/>
      <c r="TAJ50" s="456"/>
      <c r="TAK50" s="453"/>
      <c r="TAL50" s="456"/>
      <c r="TAM50" s="454"/>
      <c r="TAN50" s="451"/>
      <c r="TAO50" s="454"/>
      <c r="TAP50" s="450"/>
      <c r="TAQ50" s="456"/>
      <c r="TAR50" s="456"/>
      <c r="TAS50" s="456"/>
      <c r="TAT50" s="456"/>
      <c r="TAU50" s="271"/>
      <c r="TAV50" s="451"/>
      <c r="TAW50" s="454"/>
      <c r="TAX50" s="451"/>
      <c r="TAY50" s="457"/>
      <c r="TAZ50" s="271"/>
      <c r="TBA50" s="451"/>
      <c r="TBB50" s="454"/>
      <c r="TBC50" s="451"/>
      <c r="TBD50" s="457"/>
      <c r="TBE50" s="451"/>
      <c r="TBF50" s="457"/>
      <c r="TBG50" s="457"/>
      <c r="TBH50" s="457"/>
      <c r="TBI50" s="271"/>
      <c r="TBJ50" s="271"/>
      <c r="TBK50" s="451"/>
      <c r="TBL50" s="454"/>
      <c r="TBM50" s="451"/>
      <c r="TBN50" s="454"/>
      <c r="TBO50" s="458"/>
      <c r="TBP50" s="459"/>
      <c r="TBQ50" s="460"/>
      <c r="TBR50" s="461"/>
      <c r="TBS50" s="462"/>
      <c r="TBT50" s="458"/>
      <c r="TBU50" s="451"/>
      <c r="TBV50" s="463"/>
      <c r="TBW50" s="451"/>
      <c r="TBX50" s="451"/>
      <c r="TBY50" s="453"/>
      <c r="TCA50" s="449"/>
      <c r="TCB50" s="449"/>
      <c r="TCC50" s="449"/>
      <c r="TCD50" s="450"/>
      <c r="TCE50" s="451"/>
      <c r="TCF50" s="451"/>
      <c r="TCG50" s="451"/>
      <c r="TCH50" s="449"/>
      <c r="TCI50" s="452"/>
      <c r="TCJ50" s="453"/>
      <c r="TCK50" s="454"/>
      <c r="TCL50" s="449"/>
      <c r="TCM50" s="453"/>
      <c r="TCN50" s="453"/>
      <c r="TCO50" s="450"/>
      <c r="TCP50" s="454"/>
      <c r="TCQ50" s="455"/>
      <c r="TCR50" s="453"/>
      <c r="TCS50" s="456"/>
      <c r="TCT50" s="453"/>
      <c r="TCU50" s="456"/>
      <c r="TCV50" s="454"/>
      <c r="TCW50" s="451"/>
      <c r="TCX50" s="454"/>
      <c r="TCY50" s="450"/>
      <c r="TCZ50" s="456"/>
      <c r="TDA50" s="456"/>
      <c r="TDB50" s="456"/>
      <c r="TDC50" s="456"/>
      <c r="TDD50" s="271"/>
      <c r="TDE50" s="451"/>
      <c r="TDF50" s="454"/>
      <c r="TDG50" s="451"/>
      <c r="TDH50" s="457"/>
      <c r="TDI50" s="271"/>
      <c r="TDJ50" s="451"/>
      <c r="TDK50" s="454"/>
      <c r="TDL50" s="451"/>
      <c r="TDM50" s="457"/>
      <c r="TDN50" s="451"/>
      <c r="TDO50" s="457"/>
      <c r="TDP50" s="457"/>
      <c r="TDQ50" s="457"/>
      <c r="TDR50" s="271"/>
      <c r="TDS50" s="271"/>
      <c r="TDT50" s="451"/>
      <c r="TDU50" s="454"/>
      <c r="TDV50" s="451"/>
      <c r="TDW50" s="454"/>
      <c r="TDX50" s="458"/>
      <c r="TDY50" s="459"/>
      <c r="TDZ50" s="460"/>
      <c r="TEA50" s="461"/>
      <c r="TEB50" s="462"/>
      <c r="TEC50" s="458"/>
      <c r="TED50" s="451"/>
      <c r="TEE50" s="463"/>
      <c r="TEF50" s="451"/>
      <c r="TEG50" s="451"/>
      <c r="TEH50" s="453"/>
      <c r="TEJ50" s="449"/>
      <c r="TEK50" s="449"/>
      <c r="TEL50" s="449"/>
      <c r="TEM50" s="450"/>
      <c r="TEN50" s="451"/>
      <c r="TEO50" s="451"/>
      <c r="TEP50" s="451"/>
      <c r="TEQ50" s="449"/>
      <c r="TER50" s="452"/>
      <c r="TES50" s="453"/>
      <c r="TET50" s="454"/>
      <c r="TEU50" s="449"/>
      <c r="TEV50" s="453"/>
      <c r="TEW50" s="453"/>
      <c r="TEX50" s="450"/>
      <c r="TEY50" s="454"/>
      <c r="TEZ50" s="455"/>
      <c r="TFA50" s="453"/>
      <c r="TFB50" s="456"/>
      <c r="TFC50" s="453"/>
      <c r="TFD50" s="456"/>
      <c r="TFE50" s="454"/>
      <c r="TFF50" s="451"/>
      <c r="TFG50" s="454"/>
      <c r="TFH50" s="450"/>
      <c r="TFI50" s="456"/>
      <c r="TFJ50" s="456"/>
      <c r="TFK50" s="456"/>
      <c r="TFL50" s="456"/>
      <c r="TFM50" s="271"/>
      <c r="TFN50" s="451"/>
      <c r="TFO50" s="454"/>
      <c r="TFP50" s="451"/>
      <c r="TFQ50" s="457"/>
      <c r="TFR50" s="271"/>
      <c r="TFS50" s="451"/>
      <c r="TFT50" s="454"/>
      <c r="TFU50" s="451"/>
      <c r="TFV50" s="457"/>
      <c r="TFW50" s="451"/>
      <c r="TFX50" s="457"/>
      <c r="TFY50" s="457"/>
      <c r="TFZ50" s="457"/>
      <c r="TGA50" s="271"/>
      <c r="TGB50" s="271"/>
      <c r="TGC50" s="451"/>
      <c r="TGD50" s="454"/>
      <c r="TGE50" s="451"/>
      <c r="TGF50" s="454"/>
      <c r="TGG50" s="458"/>
      <c r="TGH50" s="459"/>
      <c r="TGI50" s="460"/>
      <c r="TGJ50" s="461"/>
      <c r="TGK50" s="462"/>
      <c r="TGL50" s="458"/>
      <c r="TGM50" s="451"/>
      <c r="TGN50" s="463"/>
      <c r="TGO50" s="451"/>
      <c r="TGP50" s="451"/>
      <c r="TGQ50" s="453"/>
      <c r="TGS50" s="449"/>
      <c r="TGT50" s="449"/>
      <c r="TGU50" s="449"/>
      <c r="TGV50" s="450"/>
      <c r="TGW50" s="451"/>
      <c r="TGX50" s="451"/>
      <c r="TGY50" s="451"/>
      <c r="TGZ50" s="449"/>
      <c r="THA50" s="452"/>
      <c r="THB50" s="453"/>
      <c r="THC50" s="454"/>
      <c r="THD50" s="449"/>
      <c r="THE50" s="453"/>
      <c r="THF50" s="453"/>
      <c r="THG50" s="450"/>
      <c r="THH50" s="454"/>
      <c r="THI50" s="455"/>
      <c r="THJ50" s="453"/>
      <c r="THK50" s="456"/>
      <c r="THL50" s="453"/>
      <c r="THM50" s="456"/>
      <c r="THN50" s="454"/>
      <c r="THO50" s="451"/>
      <c r="THP50" s="454"/>
      <c r="THQ50" s="450"/>
      <c r="THR50" s="456"/>
      <c r="THS50" s="456"/>
      <c r="THT50" s="456"/>
      <c r="THU50" s="456"/>
      <c r="THV50" s="271"/>
      <c r="THW50" s="451"/>
      <c r="THX50" s="454"/>
      <c r="THY50" s="451"/>
      <c r="THZ50" s="457"/>
      <c r="TIA50" s="271"/>
      <c r="TIB50" s="451"/>
      <c r="TIC50" s="454"/>
      <c r="TID50" s="451"/>
      <c r="TIE50" s="457"/>
      <c r="TIF50" s="451"/>
      <c r="TIG50" s="457"/>
      <c r="TIH50" s="457"/>
      <c r="TII50" s="457"/>
      <c r="TIJ50" s="271"/>
      <c r="TIK50" s="271"/>
      <c r="TIL50" s="451"/>
      <c r="TIM50" s="454"/>
      <c r="TIN50" s="451"/>
      <c r="TIO50" s="454"/>
      <c r="TIP50" s="458"/>
      <c r="TIQ50" s="459"/>
      <c r="TIR50" s="460"/>
      <c r="TIS50" s="461"/>
      <c r="TIT50" s="462"/>
      <c r="TIU50" s="458"/>
      <c r="TIV50" s="451"/>
      <c r="TIW50" s="463"/>
      <c r="TIX50" s="451"/>
      <c r="TIY50" s="451"/>
      <c r="TIZ50" s="453"/>
      <c r="TJB50" s="449"/>
      <c r="TJC50" s="449"/>
      <c r="TJD50" s="449"/>
      <c r="TJE50" s="450"/>
      <c r="TJF50" s="451"/>
      <c r="TJG50" s="451"/>
      <c r="TJH50" s="451"/>
      <c r="TJI50" s="449"/>
      <c r="TJJ50" s="452"/>
      <c r="TJK50" s="453"/>
      <c r="TJL50" s="454"/>
      <c r="TJM50" s="449"/>
      <c r="TJN50" s="453"/>
      <c r="TJO50" s="453"/>
      <c r="TJP50" s="450"/>
      <c r="TJQ50" s="454"/>
      <c r="TJR50" s="455"/>
      <c r="TJS50" s="453"/>
      <c r="TJT50" s="456"/>
      <c r="TJU50" s="453"/>
      <c r="TJV50" s="456"/>
      <c r="TJW50" s="454"/>
      <c r="TJX50" s="451"/>
      <c r="TJY50" s="454"/>
      <c r="TJZ50" s="450"/>
      <c r="TKA50" s="456"/>
      <c r="TKB50" s="456"/>
      <c r="TKC50" s="456"/>
      <c r="TKD50" s="456"/>
      <c r="TKE50" s="271"/>
      <c r="TKF50" s="451"/>
      <c r="TKG50" s="454"/>
      <c r="TKH50" s="451"/>
      <c r="TKI50" s="457"/>
      <c r="TKJ50" s="271"/>
      <c r="TKK50" s="451"/>
      <c r="TKL50" s="454"/>
      <c r="TKM50" s="451"/>
      <c r="TKN50" s="457"/>
      <c r="TKO50" s="451"/>
      <c r="TKP50" s="457"/>
      <c r="TKQ50" s="457"/>
      <c r="TKR50" s="457"/>
      <c r="TKS50" s="271"/>
      <c r="TKT50" s="271"/>
      <c r="TKU50" s="451"/>
      <c r="TKV50" s="454"/>
      <c r="TKW50" s="451"/>
      <c r="TKX50" s="454"/>
      <c r="TKY50" s="458"/>
      <c r="TKZ50" s="459"/>
      <c r="TLA50" s="460"/>
      <c r="TLB50" s="461"/>
      <c r="TLC50" s="462"/>
      <c r="TLD50" s="458"/>
      <c r="TLE50" s="451"/>
      <c r="TLF50" s="463"/>
      <c r="TLG50" s="451"/>
      <c r="TLH50" s="451"/>
      <c r="TLI50" s="453"/>
      <c r="TLK50" s="449"/>
      <c r="TLL50" s="449"/>
      <c r="TLM50" s="449"/>
      <c r="TLN50" s="450"/>
      <c r="TLO50" s="451"/>
      <c r="TLP50" s="451"/>
      <c r="TLQ50" s="451"/>
      <c r="TLR50" s="449"/>
      <c r="TLS50" s="452"/>
      <c r="TLT50" s="453"/>
      <c r="TLU50" s="454"/>
      <c r="TLV50" s="449"/>
      <c r="TLW50" s="453"/>
      <c r="TLX50" s="453"/>
      <c r="TLY50" s="450"/>
      <c r="TLZ50" s="454"/>
      <c r="TMA50" s="455"/>
      <c r="TMB50" s="453"/>
      <c r="TMC50" s="456"/>
      <c r="TMD50" s="453"/>
      <c r="TME50" s="456"/>
      <c r="TMF50" s="454"/>
      <c r="TMG50" s="451"/>
      <c r="TMH50" s="454"/>
      <c r="TMI50" s="450"/>
      <c r="TMJ50" s="456"/>
      <c r="TMK50" s="456"/>
      <c r="TML50" s="456"/>
      <c r="TMM50" s="456"/>
      <c r="TMN50" s="271"/>
      <c r="TMO50" s="451"/>
      <c r="TMP50" s="454"/>
      <c r="TMQ50" s="451"/>
      <c r="TMR50" s="457"/>
      <c r="TMS50" s="271"/>
      <c r="TMT50" s="451"/>
      <c r="TMU50" s="454"/>
      <c r="TMV50" s="451"/>
      <c r="TMW50" s="457"/>
      <c r="TMX50" s="451"/>
      <c r="TMY50" s="457"/>
      <c r="TMZ50" s="457"/>
      <c r="TNA50" s="457"/>
      <c r="TNB50" s="271"/>
      <c r="TNC50" s="271"/>
      <c r="TND50" s="451"/>
      <c r="TNE50" s="454"/>
      <c r="TNF50" s="451"/>
      <c r="TNG50" s="454"/>
      <c r="TNH50" s="458"/>
      <c r="TNI50" s="459"/>
      <c r="TNJ50" s="460"/>
      <c r="TNK50" s="461"/>
      <c r="TNL50" s="462"/>
      <c r="TNM50" s="458"/>
      <c r="TNN50" s="451"/>
      <c r="TNO50" s="463"/>
      <c r="TNP50" s="451"/>
      <c r="TNQ50" s="451"/>
      <c r="TNR50" s="453"/>
      <c r="TNT50" s="449"/>
      <c r="TNU50" s="449"/>
      <c r="TNV50" s="449"/>
      <c r="TNW50" s="450"/>
      <c r="TNX50" s="451"/>
      <c r="TNY50" s="451"/>
      <c r="TNZ50" s="451"/>
      <c r="TOA50" s="449"/>
      <c r="TOB50" s="452"/>
      <c r="TOC50" s="453"/>
      <c r="TOD50" s="454"/>
      <c r="TOE50" s="449"/>
      <c r="TOF50" s="453"/>
      <c r="TOG50" s="453"/>
      <c r="TOH50" s="450"/>
      <c r="TOI50" s="454"/>
      <c r="TOJ50" s="455"/>
      <c r="TOK50" s="453"/>
      <c r="TOL50" s="456"/>
      <c r="TOM50" s="453"/>
      <c r="TON50" s="456"/>
      <c r="TOO50" s="454"/>
      <c r="TOP50" s="451"/>
      <c r="TOQ50" s="454"/>
      <c r="TOR50" s="450"/>
      <c r="TOS50" s="456"/>
      <c r="TOT50" s="456"/>
      <c r="TOU50" s="456"/>
      <c r="TOV50" s="456"/>
      <c r="TOW50" s="271"/>
      <c r="TOX50" s="451"/>
      <c r="TOY50" s="454"/>
      <c r="TOZ50" s="451"/>
      <c r="TPA50" s="457"/>
      <c r="TPB50" s="271"/>
      <c r="TPC50" s="451"/>
      <c r="TPD50" s="454"/>
      <c r="TPE50" s="451"/>
      <c r="TPF50" s="457"/>
      <c r="TPG50" s="451"/>
      <c r="TPH50" s="457"/>
      <c r="TPI50" s="457"/>
      <c r="TPJ50" s="457"/>
      <c r="TPK50" s="271"/>
      <c r="TPL50" s="271"/>
      <c r="TPM50" s="451"/>
      <c r="TPN50" s="454"/>
      <c r="TPO50" s="451"/>
      <c r="TPP50" s="454"/>
      <c r="TPQ50" s="458"/>
      <c r="TPR50" s="459"/>
      <c r="TPS50" s="460"/>
      <c r="TPT50" s="461"/>
      <c r="TPU50" s="462"/>
      <c r="TPV50" s="458"/>
      <c r="TPW50" s="451"/>
      <c r="TPX50" s="463"/>
      <c r="TPY50" s="451"/>
      <c r="TPZ50" s="451"/>
      <c r="TQA50" s="453"/>
      <c r="TQC50" s="449"/>
      <c r="TQD50" s="449"/>
      <c r="TQE50" s="449"/>
      <c r="TQF50" s="450"/>
      <c r="TQG50" s="451"/>
      <c r="TQH50" s="451"/>
      <c r="TQI50" s="451"/>
      <c r="TQJ50" s="449"/>
      <c r="TQK50" s="452"/>
      <c r="TQL50" s="453"/>
      <c r="TQM50" s="454"/>
      <c r="TQN50" s="449"/>
      <c r="TQO50" s="453"/>
      <c r="TQP50" s="453"/>
      <c r="TQQ50" s="450"/>
      <c r="TQR50" s="454"/>
      <c r="TQS50" s="455"/>
      <c r="TQT50" s="453"/>
      <c r="TQU50" s="456"/>
      <c r="TQV50" s="453"/>
      <c r="TQW50" s="456"/>
      <c r="TQX50" s="454"/>
      <c r="TQY50" s="451"/>
      <c r="TQZ50" s="454"/>
      <c r="TRA50" s="450"/>
      <c r="TRB50" s="456"/>
      <c r="TRC50" s="456"/>
      <c r="TRD50" s="456"/>
      <c r="TRE50" s="456"/>
      <c r="TRF50" s="271"/>
      <c r="TRG50" s="451"/>
      <c r="TRH50" s="454"/>
      <c r="TRI50" s="451"/>
      <c r="TRJ50" s="457"/>
      <c r="TRK50" s="271"/>
      <c r="TRL50" s="451"/>
      <c r="TRM50" s="454"/>
      <c r="TRN50" s="451"/>
      <c r="TRO50" s="457"/>
      <c r="TRP50" s="451"/>
      <c r="TRQ50" s="457"/>
      <c r="TRR50" s="457"/>
      <c r="TRS50" s="457"/>
      <c r="TRT50" s="271"/>
      <c r="TRU50" s="271"/>
      <c r="TRV50" s="451"/>
      <c r="TRW50" s="454"/>
      <c r="TRX50" s="451"/>
      <c r="TRY50" s="454"/>
      <c r="TRZ50" s="458"/>
      <c r="TSA50" s="459"/>
      <c r="TSB50" s="460"/>
      <c r="TSC50" s="461"/>
      <c r="TSD50" s="462"/>
      <c r="TSE50" s="458"/>
      <c r="TSF50" s="451"/>
      <c r="TSG50" s="463"/>
      <c r="TSH50" s="451"/>
      <c r="TSI50" s="451"/>
      <c r="TSJ50" s="453"/>
      <c r="TSL50" s="449"/>
      <c r="TSM50" s="449"/>
      <c r="TSN50" s="449"/>
      <c r="TSO50" s="450"/>
      <c r="TSP50" s="451"/>
      <c r="TSQ50" s="451"/>
      <c r="TSR50" s="451"/>
      <c r="TSS50" s="449"/>
      <c r="TST50" s="452"/>
      <c r="TSU50" s="453"/>
      <c r="TSV50" s="454"/>
      <c r="TSW50" s="449"/>
      <c r="TSX50" s="453"/>
      <c r="TSY50" s="453"/>
      <c r="TSZ50" s="450"/>
      <c r="TTA50" s="454"/>
      <c r="TTB50" s="455"/>
      <c r="TTC50" s="453"/>
      <c r="TTD50" s="456"/>
      <c r="TTE50" s="453"/>
      <c r="TTF50" s="456"/>
      <c r="TTG50" s="454"/>
      <c r="TTH50" s="451"/>
      <c r="TTI50" s="454"/>
      <c r="TTJ50" s="450"/>
      <c r="TTK50" s="456"/>
      <c r="TTL50" s="456"/>
      <c r="TTM50" s="456"/>
      <c r="TTN50" s="456"/>
      <c r="TTO50" s="271"/>
      <c r="TTP50" s="451"/>
      <c r="TTQ50" s="454"/>
      <c r="TTR50" s="451"/>
      <c r="TTS50" s="457"/>
      <c r="TTT50" s="271"/>
      <c r="TTU50" s="451"/>
      <c r="TTV50" s="454"/>
      <c r="TTW50" s="451"/>
      <c r="TTX50" s="457"/>
      <c r="TTY50" s="451"/>
      <c r="TTZ50" s="457"/>
      <c r="TUA50" s="457"/>
      <c r="TUB50" s="457"/>
      <c r="TUC50" s="271"/>
      <c r="TUD50" s="271"/>
      <c r="TUE50" s="451"/>
      <c r="TUF50" s="454"/>
      <c r="TUG50" s="451"/>
      <c r="TUH50" s="454"/>
      <c r="TUI50" s="458"/>
      <c r="TUJ50" s="459"/>
      <c r="TUK50" s="460"/>
      <c r="TUL50" s="461"/>
      <c r="TUM50" s="462"/>
      <c r="TUN50" s="458"/>
      <c r="TUO50" s="451"/>
      <c r="TUP50" s="463"/>
      <c r="TUQ50" s="451"/>
      <c r="TUR50" s="451"/>
      <c r="TUS50" s="453"/>
      <c r="TUU50" s="449"/>
      <c r="TUV50" s="449"/>
      <c r="TUW50" s="449"/>
      <c r="TUX50" s="450"/>
      <c r="TUY50" s="451"/>
      <c r="TUZ50" s="451"/>
      <c r="TVA50" s="451"/>
      <c r="TVB50" s="449"/>
      <c r="TVC50" s="452"/>
      <c r="TVD50" s="453"/>
      <c r="TVE50" s="454"/>
      <c r="TVF50" s="449"/>
      <c r="TVG50" s="453"/>
      <c r="TVH50" s="453"/>
      <c r="TVI50" s="450"/>
      <c r="TVJ50" s="454"/>
      <c r="TVK50" s="455"/>
      <c r="TVL50" s="453"/>
      <c r="TVM50" s="456"/>
      <c r="TVN50" s="453"/>
      <c r="TVO50" s="456"/>
      <c r="TVP50" s="454"/>
      <c r="TVQ50" s="451"/>
      <c r="TVR50" s="454"/>
      <c r="TVS50" s="450"/>
      <c r="TVT50" s="456"/>
      <c r="TVU50" s="456"/>
      <c r="TVV50" s="456"/>
      <c r="TVW50" s="456"/>
      <c r="TVX50" s="271"/>
      <c r="TVY50" s="451"/>
      <c r="TVZ50" s="454"/>
      <c r="TWA50" s="451"/>
      <c r="TWB50" s="457"/>
      <c r="TWC50" s="271"/>
      <c r="TWD50" s="451"/>
      <c r="TWE50" s="454"/>
      <c r="TWF50" s="451"/>
      <c r="TWG50" s="457"/>
      <c r="TWH50" s="451"/>
      <c r="TWI50" s="457"/>
      <c r="TWJ50" s="457"/>
      <c r="TWK50" s="457"/>
      <c r="TWL50" s="271"/>
      <c r="TWM50" s="271"/>
      <c r="TWN50" s="451"/>
      <c r="TWO50" s="454"/>
      <c r="TWP50" s="451"/>
      <c r="TWQ50" s="454"/>
      <c r="TWR50" s="458"/>
      <c r="TWS50" s="459"/>
      <c r="TWT50" s="460"/>
      <c r="TWU50" s="461"/>
      <c r="TWV50" s="462"/>
      <c r="TWW50" s="458"/>
      <c r="TWX50" s="451"/>
      <c r="TWY50" s="463"/>
      <c r="TWZ50" s="451"/>
      <c r="TXA50" s="451"/>
      <c r="TXB50" s="453"/>
      <c r="TXD50" s="449"/>
      <c r="TXE50" s="449"/>
      <c r="TXF50" s="449"/>
      <c r="TXG50" s="450"/>
      <c r="TXH50" s="451"/>
      <c r="TXI50" s="451"/>
      <c r="TXJ50" s="451"/>
      <c r="TXK50" s="449"/>
      <c r="TXL50" s="452"/>
      <c r="TXM50" s="453"/>
      <c r="TXN50" s="454"/>
      <c r="TXO50" s="449"/>
      <c r="TXP50" s="453"/>
      <c r="TXQ50" s="453"/>
      <c r="TXR50" s="450"/>
      <c r="TXS50" s="454"/>
      <c r="TXT50" s="455"/>
      <c r="TXU50" s="453"/>
      <c r="TXV50" s="456"/>
      <c r="TXW50" s="453"/>
      <c r="TXX50" s="456"/>
      <c r="TXY50" s="454"/>
      <c r="TXZ50" s="451"/>
      <c r="TYA50" s="454"/>
      <c r="TYB50" s="450"/>
      <c r="TYC50" s="456"/>
      <c r="TYD50" s="456"/>
      <c r="TYE50" s="456"/>
      <c r="TYF50" s="456"/>
      <c r="TYG50" s="271"/>
      <c r="TYH50" s="451"/>
      <c r="TYI50" s="454"/>
      <c r="TYJ50" s="451"/>
      <c r="TYK50" s="457"/>
      <c r="TYL50" s="271"/>
      <c r="TYM50" s="451"/>
      <c r="TYN50" s="454"/>
      <c r="TYO50" s="451"/>
      <c r="TYP50" s="457"/>
      <c r="TYQ50" s="451"/>
      <c r="TYR50" s="457"/>
      <c r="TYS50" s="457"/>
      <c r="TYT50" s="457"/>
      <c r="TYU50" s="271"/>
      <c r="TYV50" s="271"/>
      <c r="TYW50" s="451"/>
      <c r="TYX50" s="454"/>
      <c r="TYY50" s="451"/>
      <c r="TYZ50" s="454"/>
      <c r="TZA50" s="458"/>
      <c r="TZB50" s="459"/>
      <c r="TZC50" s="460"/>
      <c r="TZD50" s="461"/>
      <c r="TZE50" s="462"/>
      <c r="TZF50" s="458"/>
      <c r="TZG50" s="451"/>
      <c r="TZH50" s="463"/>
      <c r="TZI50" s="451"/>
      <c r="TZJ50" s="451"/>
      <c r="TZK50" s="453"/>
      <c r="TZM50" s="449"/>
      <c r="TZN50" s="449"/>
      <c r="TZO50" s="449"/>
      <c r="TZP50" s="450"/>
      <c r="TZQ50" s="451"/>
      <c r="TZR50" s="451"/>
      <c r="TZS50" s="451"/>
      <c r="TZT50" s="449"/>
      <c r="TZU50" s="452"/>
      <c r="TZV50" s="453"/>
      <c r="TZW50" s="454"/>
      <c r="TZX50" s="449"/>
      <c r="TZY50" s="453"/>
      <c r="TZZ50" s="453"/>
      <c r="UAA50" s="450"/>
      <c r="UAB50" s="454"/>
      <c r="UAC50" s="455"/>
      <c r="UAD50" s="453"/>
      <c r="UAE50" s="456"/>
      <c r="UAF50" s="453"/>
      <c r="UAG50" s="456"/>
      <c r="UAH50" s="454"/>
      <c r="UAI50" s="451"/>
      <c r="UAJ50" s="454"/>
      <c r="UAK50" s="450"/>
      <c r="UAL50" s="456"/>
      <c r="UAM50" s="456"/>
      <c r="UAN50" s="456"/>
      <c r="UAO50" s="456"/>
      <c r="UAP50" s="271"/>
      <c r="UAQ50" s="451"/>
      <c r="UAR50" s="454"/>
      <c r="UAS50" s="451"/>
      <c r="UAT50" s="457"/>
      <c r="UAU50" s="271"/>
      <c r="UAV50" s="451"/>
      <c r="UAW50" s="454"/>
      <c r="UAX50" s="451"/>
      <c r="UAY50" s="457"/>
      <c r="UAZ50" s="451"/>
      <c r="UBA50" s="457"/>
      <c r="UBB50" s="457"/>
      <c r="UBC50" s="457"/>
      <c r="UBD50" s="271"/>
      <c r="UBE50" s="271"/>
      <c r="UBF50" s="451"/>
      <c r="UBG50" s="454"/>
      <c r="UBH50" s="451"/>
      <c r="UBI50" s="454"/>
      <c r="UBJ50" s="458"/>
      <c r="UBK50" s="459"/>
      <c r="UBL50" s="460"/>
      <c r="UBM50" s="461"/>
      <c r="UBN50" s="462"/>
      <c r="UBO50" s="458"/>
      <c r="UBP50" s="451"/>
      <c r="UBQ50" s="463"/>
      <c r="UBR50" s="451"/>
      <c r="UBS50" s="451"/>
      <c r="UBT50" s="453"/>
      <c r="UBV50" s="449"/>
      <c r="UBW50" s="449"/>
      <c r="UBX50" s="449"/>
      <c r="UBY50" s="450"/>
      <c r="UBZ50" s="451"/>
      <c r="UCA50" s="451"/>
      <c r="UCB50" s="451"/>
      <c r="UCC50" s="449"/>
      <c r="UCD50" s="452"/>
      <c r="UCE50" s="453"/>
      <c r="UCF50" s="454"/>
      <c r="UCG50" s="449"/>
      <c r="UCH50" s="453"/>
      <c r="UCI50" s="453"/>
      <c r="UCJ50" s="450"/>
      <c r="UCK50" s="454"/>
      <c r="UCL50" s="455"/>
      <c r="UCM50" s="453"/>
      <c r="UCN50" s="456"/>
      <c r="UCO50" s="453"/>
      <c r="UCP50" s="456"/>
      <c r="UCQ50" s="454"/>
      <c r="UCR50" s="451"/>
      <c r="UCS50" s="454"/>
      <c r="UCT50" s="450"/>
      <c r="UCU50" s="456"/>
      <c r="UCV50" s="456"/>
      <c r="UCW50" s="456"/>
      <c r="UCX50" s="456"/>
      <c r="UCY50" s="271"/>
      <c r="UCZ50" s="451"/>
      <c r="UDA50" s="454"/>
      <c r="UDB50" s="451"/>
      <c r="UDC50" s="457"/>
      <c r="UDD50" s="271"/>
      <c r="UDE50" s="451"/>
      <c r="UDF50" s="454"/>
      <c r="UDG50" s="451"/>
      <c r="UDH50" s="457"/>
      <c r="UDI50" s="451"/>
      <c r="UDJ50" s="457"/>
      <c r="UDK50" s="457"/>
      <c r="UDL50" s="457"/>
      <c r="UDM50" s="271"/>
      <c r="UDN50" s="271"/>
      <c r="UDO50" s="451"/>
      <c r="UDP50" s="454"/>
      <c r="UDQ50" s="451"/>
      <c r="UDR50" s="454"/>
      <c r="UDS50" s="458"/>
      <c r="UDT50" s="459"/>
      <c r="UDU50" s="460"/>
      <c r="UDV50" s="461"/>
      <c r="UDW50" s="462"/>
      <c r="UDX50" s="458"/>
      <c r="UDY50" s="451"/>
      <c r="UDZ50" s="463"/>
      <c r="UEA50" s="451"/>
      <c r="UEB50" s="451"/>
      <c r="UEC50" s="453"/>
      <c r="UEE50" s="449"/>
      <c r="UEF50" s="449"/>
      <c r="UEG50" s="449"/>
      <c r="UEH50" s="450"/>
      <c r="UEI50" s="451"/>
      <c r="UEJ50" s="451"/>
      <c r="UEK50" s="451"/>
      <c r="UEL50" s="449"/>
      <c r="UEM50" s="452"/>
      <c r="UEN50" s="453"/>
      <c r="UEO50" s="454"/>
      <c r="UEP50" s="449"/>
      <c r="UEQ50" s="453"/>
      <c r="UER50" s="453"/>
      <c r="UES50" s="450"/>
      <c r="UET50" s="454"/>
      <c r="UEU50" s="455"/>
      <c r="UEV50" s="453"/>
      <c r="UEW50" s="456"/>
      <c r="UEX50" s="453"/>
      <c r="UEY50" s="456"/>
      <c r="UEZ50" s="454"/>
      <c r="UFA50" s="451"/>
      <c r="UFB50" s="454"/>
      <c r="UFC50" s="450"/>
      <c r="UFD50" s="456"/>
      <c r="UFE50" s="456"/>
      <c r="UFF50" s="456"/>
      <c r="UFG50" s="456"/>
      <c r="UFH50" s="271"/>
      <c r="UFI50" s="451"/>
      <c r="UFJ50" s="454"/>
      <c r="UFK50" s="451"/>
      <c r="UFL50" s="457"/>
      <c r="UFM50" s="271"/>
      <c r="UFN50" s="451"/>
      <c r="UFO50" s="454"/>
      <c r="UFP50" s="451"/>
      <c r="UFQ50" s="457"/>
      <c r="UFR50" s="451"/>
      <c r="UFS50" s="457"/>
      <c r="UFT50" s="457"/>
      <c r="UFU50" s="457"/>
      <c r="UFV50" s="271"/>
      <c r="UFW50" s="271"/>
      <c r="UFX50" s="451"/>
      <c r="UFY50" s="454"/>
      <c r="UFZ50" s="451"/>
      <c r="UGA50" s="454"/>
      <c r="UGB50" s="458"/>
      <c r="UGC50" s="459"/>
      <c r="UGD50" s="460"/>
      <c r="UGE50" s="461"/>
      <c r="UGF50" s="462"/>
      <c r="UGG50" s="458"/>
      <c r="UGH50" s="451"/>
      <c r="UGI50" s="463"/>
      <c r="UGJ50" s="451"/>
      <c r="UGK50" s="451"/>
      <c r="UGL50" s="453"/>
      <c r="UGN50" s="449"/>
      <c r="UGO50" s="449"/>
      <c r="UGP50" s="449"/>
      <c r="UGQ50" s="450"/>
      <c r="UGR50" s="451"/>
      <c r="UGS50" s="451"/>
      <c r="UGT50" s="451"/>
      <c r="UGU50" s="449"/>
      <c r="UGV50" s="452"/>
      <c r="UGW50" s="453"/>
      <c r="UGX50" s="454"/>
      <c r="UGY50" s="449"/>
      <c r="UGZ50" s="453"/>
      <c r="UHA50" s="453"/>
      <c r="UHB50" s="450"/>
      <c r="UHC50" s="454"/>
      <c r="UHD50" s="455"/>
      <c r="UHE50" s="453"/>
      <c r="UHF50" s="456"/>
      <c r="UHG50" s="453"/>
      <c r="UHH50" s="456"/>
      <c r="UHI50" s="454"/>
      <c r="UHJ50" s="451"/>
      <c r="UHK50" s="454"/>
      <c r="UHL50" s="450"/>
      <c r="UHM50" s="456"/>
      <c r="UHN50" s="456"/>
      <c r="UHO50" s="456"/>
      <c r="UHP50" s="456"/>
      <c r="UHQ50" s="271"/>
      <c r="UHR50" s="451"/>
      <c r="UHS50" s="454"/>
      <c r="UHT50" s="451"/>
      <c r="UHU50" s="457"/>
      <c r="UHV50" s="271"/>
      <c r="UHW50" s="451"/>
      <c r="UHX50" s="454"/>
      <c r="UHY50" s="451"/>
      <c r="UHZ50" s="457"/>
      <c r="UIA50" s="451"/>
      <c r="UIB50" s="457"/>
      <c r="UIC50" s="457"/>
      <c r="UID50" s="457"/>
      <c r="UIE50" s="271"/>
      <c r="UIF50" s="271"/>
      <c r="UIG50" s="451"/>
      <c r="UIH50" s="454"/>
      <c r="UII50" s="451"/>
      <c r="UIJ50" s="454"/>
      <c r="UIK50" s="458"/>
      <c r="UIL50" s="459"/>
      <c r="UIM50" s="460"/>
      <c r="UIN50" s="461"/>
      <c r="UIO50" s="462"/>
      <c r="UIP50" s="458"/>
      <c r="UIQ50" s="451"/>
      <c r="UIR50" s="463"/>
      <c r="UIS50" s="451"/>
      <c r="UIT50" s="451"/>
      <c r="UIU50" s="453"/>
      <c r="UIW50" s="449"/>
      <c r="UIX50" s="449"/>
      <c r="UIY50" s="449"/>
      <c r="UIZ50" s="450"/>
      <c r="UJA50" s="451"/>
      <c r="UJB50" s="451"/>
      <c r="UJC50" s="451"/>
      <c r="UJD50" s="449"/>
      <c r="UJE50" s="452"/>
      <c r="UJF50" s="453"/>
      <c r="UJG50" s="454"/>
      <c r="UJH50" s="449"/>
      <c r="UJI50" s="453"/>
      <c r="UJJ50" s="453"/>
      <c r="UJK50" s="450"/>
      <c r="UJL50" s="454"/>
      <c r="UJM50" s="455"/>
      <c r="UJN50" s="453"/>
      <c r="UJO50" s="456"/>
      <c r="UJP50" s="453"/>
      <c r="UJQ50" s="456"/>
      <c r="UJR50" s="454"/>
      <c r="UJS50" s="451"/>
      <c r="UJT50" s="454"/>
      <c r="UJU50" s="450"/>
      <c r="UJV50" s="456"/>
      <c r="UJW50" s="456"/>
      <c r="UJX50" s="456"/>
      <c r="UJY50" s="456"/>
      <c r="UJZ50" s="271"/>
      <c r="UKA50" s="451"/>
      <c r="UKB50" s="454"/>
      <c r="UKC50" s="451"/>
      <c r="UKD50" s="457"/>
      <c r="UKE50" s="271"/>
      <c r="UKF50" s="451"/>
      <c r="UKG50" s="454"/>
      <c r="UKH50" s="451"/>
      <c r="UKI50" s="457"/>
      <c r="UKJ50" s="451"/>
      <c r="UKK50" s="457"/>
      <c r="UKL50" s="457"/>
      <c r="UKM50" s="457"/>
      <c r="UKN50" s="271"/>
      <c r="UKO50" s="271"/>
      <c r="UKP50" s="451"/>
      <c r="UKQ50" s="454"/>
      <c r="UKR50" s="451"/>
      <c r="UKS50" s="454"/>
      <c r="UKT50" s="458"/>
      <c r="UKU50" s="459"/>
      <c r="UKV50" s="460"/>
      <c r="UKW50" s="461"/>
      <c r="UKX50" s="462"/>
      <c r="UKY50" s="458"/>
      <c r="UKZ50" s="451"/>
      <c r="ULA50" s="463"/>
      <c r="ULB50" s="451"/>
      <c r="ULC50" s="451"/>
      <c r="ULD50" s="453"/>
      <c r="ULF50" s="449"/>
      <c r="ULG50" s="449"/>
      <c r="ULH50" s="449"/>
      <c r="ULI50" s="450"/>
      <c r="ULJ50" s="451"/>
      <c r="ULK50" s="451"/>
      <c r="ULL50" s="451"/>
      <c r="ULM50" s="449"/>
      <c r="ULN50" s="452"/>
      <c r="ULO50" s="453"/>
      <c r="ULP50" s="454"/>
      <c r="ULQ50" s="449"/>
      <c r="ULR50" s="453"/>
      <c r="ULS50" s="453"/>
      <c r="ULT50" s="450"/>
      <c r="ULU50" s="454"/>
      <c r="ULV50" s="455"/>
      <c r="ULW50" s="453"/>
      <c r="ULX50" s="456"/>
      <c r="ULY50" s="453"/>
      <c r="ULZ50" s="456"/>
      <c r="UMA50" s="454"/>
      <c r="UMB50" s="451"/>
      <c r="UMC50" s="454"/>
      <c r="UMD50" s="450"/>
      <c r="UME50" s="456"/>
      <c r="UMF50" s="456"/>
      <c r="UMG50" s="456"/>
      <c r="UMH50" s="456"/>
      <c r="UMI50" s="271"/>
      <c r="UMJ50" s="451"/>
      <c r="UMK50" s="454"/>
      <c r="UML50" s="451"/>
      <c r="UMM50" s="457"/>
      <c r="UMN50" s="271"/>
      <c r="UMO50" s="451"/>
      <c r="UMP50" s="454"/>
      <c r="UMQ50" s="451"/>
      <c r="UMR50" s="457"/>
      <c r="UMS50" s="451"/>
      <c r="UMT50" s="457"/>
      <c r="UMU50" s="457"/>
      <c r="UMV50" s="457"/>
      <c r="UMW50" s="271"/>
      <c r="UMX50" s="271"/>
      <c r="UMY50" s="451"/>
      <c r="UMZ50" s="454"/>
      <c r="UNA50" s="451"/>
      <c r="UNB50" s="454"/>
      <c r="UNC50" s="458"/>
      <c r="UND50" s="459"/>
      <c r="UNE50" s="460"/>
      <c r="UNF50" s="461"/>
      <c r="UNG50" s="462"/>
      <c r="UNH50" s="458"/>
      <c r="UNI50" s="451"/>
      <c r="UNJ50" s="463"/>
      <c r="UNK50" s="451"/>
      <c r="UNL50" s="451"/>
      <c r="UNM50" s="453"/>
      <c r="UNO50" s="449"/>
      <c r="UNP50" s="449"/>
      <c r="UNQ50" s="449"/>
      <c r="UNR50" s="450"/>
      <c r="UNS50" s="451"/>
      <c r="UNT50" s="451"/>
      <c r="UNU50" s="451"/>
      <c r="UNV50" s="449"/>
      <c r="UNW50" s="452"/>
      <c r="UNX50" s="453"/>
      <c r="UNY50" s="454"/>
      <c r="UNZ50" s="449"/>
      <c r="UOA50" s="453"/>
      <c r="UOB50" s="453"/>
      <c r="UOC50" s="450"/>
      <c r="UOD50" s="454"/>
      <c r="UOE50" s="455"/>
      <c r="UOF50" s="453"/>
      <c r="UOG50" s="456"/>
      <c r="UOH50" s="453"/>
      <c r="UOI50" s="456"/>
      <c r="UOJ50" s="454"/>
      <c r="UOK50" s="451"/>
      <c r="UOL50" s="454"/>
      <c r="UOM50" s="450"/>
      <c r="UON50" s="456"/>
      <c r="UOO50" s="456"/>
      <c r="UOP50" s="456"/>
      <c r="UOQ50" s="456"/>
      <c r="UOR50" s="271"/>
      <c r="UOS50" s="451"/>
      <c r="UOT50" s="454"/>
      <c r="UOU50" s="451"/>
      <c r="UOV50" s="457"/>
      <c r="UOW50" s="271"/>
      <c r="UOX50" s="451"/>
      <c r="UOY50" s="454"/>
      <c r="UOZ50" s="451"/>
      <c r="UPA50" s="457"/>
      <c r="UPB50" s="451"/>
      <c r="UPC50" s="457"/>
      <c r="UPD50" s="457"/>
      <c r="UPE50" s="457"/>
      <c r="UPF50" s="271"/>
      <c r="UPG50" s="271"/>
      <c r="UPH50" s="451"/>
      <c r="UPI50" s="454"/>
      <c r="UPJ50" s="451"/>
      <c r="UPK50" s="454"/>
      <c r="UPL50" s="458"/>
      <c r="UPM50" s="459"/>
      <c r="UPN50" s="460"/>
      <c r="UPO50" s="461"/>
      <c r="UPP50" s="462"/>
      <c r="UPQ50" s="458"/>
      <c r="UPR50" s="451"/>
      <c r="UPS50" s="463"/>
      <c r="UPT50" s="451"/>
      <c r="UPU50" s="451"/>
      <c r="UPV50" s="453"/>
      <c r="UPX50" s="449"/>
      <c r="UPY50" s="449"/>
      <c r="UPZ50" s="449"/>
      <c r="UQA50" s="450"/>
      <c r="UQB50" s="451"/>
      <c r="UQC50" s="451"/>
      <c r="UQD50" s="451"/>
      <c r="UQE50" s="449"/>
      <c r="UQF50" s="452"/>
      <c r="UQG50" s="453"/>
      <c r="UQH50" s="454"/>
      <c r="UQI50" s="449"/>
      <c r="UQJ50" s="453"/>
      <c r="UQK50" s="453"/>
      <c r="UQL50" s="450"/>
      <c r="UQM50" s="454"/>
      <c r="UQN50" s="455"/>
      <c r="UQO50" s="453"/>
      <c r="UQP50" s="456"/>
      <c r="UQQ50" s="453"/>
      <c r="UQR50" s="456"/>
      <c r="UQS50" s="454"/>
      <c r="UQT50" s="451"/>
      <c r="UQU50" s="454"/>
      <c r="UQV50" s="450"/>
      <c r="UQW50" s="456"/>
      <c r="UQX50" s="456"/>
      <c r="UQY50" s="456"/>
      <c r="UQZ50" s="456"/>
      <c r="URA50" s="271"/>
      <c r="URB50" s="451"/>
      <c r="URC50" s="454"/>
      <c r="URD50" s="451"/>
      <c r="URE50" s="457"/>
      <c r="URF50" s="271"/>
      <c r="URG50" s="451"/>
      <c r="URH50" s="454"/>
      <c r="URI50" s="451"/>
      <c r="URJ50" s="457"/>
      <c r="URK50" s="451"/>
      <c r="URL50" s="457"/>
      <c r="URM50" s="457"/>
      <c r="URN50" s="457"/>
      <c r="URO50" s="271"/>
      <c r="URP50" s="271"/>
      <c r="URQ50" s="451"/>
      <c r="URR50" s="454"/>
      <c r="URS50" s="451"/>
      <c r="URT50" s="454"/>
      <c r="URU50" s="458"/>
      <c r="URV50" s="459"/>
      <c r="URW50" s="460"/>
      <c r="URX50" s="461"/>
      <c r="URY50" s="462"/>
      <c r="URZ50" s="458"/>
      <c r="USA50" s="451"/>
      <c r="USB50" s="463"/>
      <c r="USC50" s="451"/>
      <c r="USD50" s="451"/>
      <c r="USE50" s="453"/>
      <c r="USG50" s="449"/>
      <c r="USH50" s="449"/>
      <c r="USI50" s="449"/>
      <c r="USJ50" s="450"/>
      <c r="USK50" s="451"/>
      <c r="USL50" s="451"/>
      <c r="USM50" s="451"/>
      <c r="USN50" s="449"/>
      <c r="USO50" s="452"/>
      <c r="USP50" s="453"/>
      <c r="USQ50" s="454"/>
      <c r="USR50" s="449"/>
      <c r="USS50" s="453"/>
      <c r="UST50" s="453"/>
      <c r="USU50" s="450"/>
      <c r="USV50" s="454"/>
      <c r="USW50" s="455"/>
      <c r="USX50" s="453"/>
      <c r="USY50" s="456"/>
      <c r="USZ50" s="453"/>
      <c r="UTA50" s="456"/>
      <c r="UTB50" s="454"/>
      <c r="UTC50" s="451"/>
      <c r="UTD50" s="454"/>
      <c r="UTE50" s="450"/>
      <c r="UTF50" s="456"/>
      <c r="UTG50" s="456"/>
      <c r="UTH50" s="456"/>
      <c r="UTI50" s="456"/>
      <c r="UTJ50" s="271"/>
      <c r="UTK50" s="451"/>
      <c r="UTL50" s="454"/>
      <c r="UTM50" s="451"/>
      <c r="UTN50" s="457"/>
      <c r="UTO50" s="271"/>
      <c r="UTP50" s="451"/>
      <c r="UTQ50" s="454"/>
      <c r="UTR50" s="451"/>
      <c r="UTS50" s="457"/>
      <c r="UTT50" s="451"/>
      <c r="UTU50" s="457"/>
      <c r="UTV50" s="457"/>
      <c r="UTW50" s="457"/>
      <c r="UTX50" s="271"/>
      <c r="UTY50" s="271"/>
      <c r="UTZ50" s="451"/>
      <c r="UUA50" s="454"/>
      <c r="UUB50" s="451"/>
      <c r="UUC50" s="454"/>
      <c r="UUD50" s="458"/>
      <c r="UUE50" s="459"/>
      <c r="UUF50" s="460"/>
      <c r="UUG50" s="461"/>
      <c r="UUH50" s="462"/>
      <c r="UUI50" s="458"/>
      <c r="UUJ50" s="451"/>
      <c r="UUK50" s="463"/>
      <c r="UUL50" s="451"/>
      <c r="UUM50" s="451"/>
      <c r="UUN50" s="453"/>
      <c r="UUP50" s="449"/>
      <c r="UUQ50" s="449"/>
      <c r="UUR50" s="449"/>
      <c r="UUS50" s="450"/>
      <c r="UUT50" s="451"/>
      <c r="UUU50" s="451"/>
      <c r="UUV50" s="451"/>
      <c r="UUW50" s="449"/>
      <c r="UUX50" s="452"/>
      <c r="UUY50" s="453"/>
      <c r="UUZ50" s="454"/>
      <c r="UVA50" s="449"/>
      <c r="UVB50" s="453"/>
      <c r="UVC50" s="453"/>
      <c r="UVD50" s="450"/>
      <c r="UVE50" s="454"/>
      <c r="UVF50" s="455"/>
      <c r="UVG50" s="453"/>
      <c r="UVH50" s="456"/>
      <c r="UVI50" s="453"/>
      <c r="UVJ50" s="456"/>
      <c r="UVK50" s="454"/>
      <c r="UVL50" s="451"/>
      <c r="UVM50" s="454"/>
      <c r="UVN50" s="450"/>
      <c r="UVO50" s="456"/>
      <c r="UVP50" s="456"/>
      <c r="UVQ50" s="456"/>
      <c r="UVR50" s="456"/>
      <c r="UVS50" s="271"/>
      <c r="UVT50" s="451"/>
      <c r="UVU50" s="454"/>
      <c r="UVV50" s="451"/>
      <c r="UVW50" s="457"/>
      <c r="UVX50" s="271"/>
      <c r="UVY50" s="451"/>
      <c r="UVZ50" s="454"/>
      <c r="UWA50" s="451"/>
      <c r="UWB50" s="457"/>
      <c r="UWC50" s="451"/>
      <c r="UWD50" s="457"/>
      <c r="UWE50" s="457"/>
      <c r="UWF50" s="457"/>
      <c r="UWG50" s="271"/>
      <c r="UWH50" s="271"/>
      <c r="UWI50" s="451"/>
      <c r="UWJ50" s="454"/>
      <c r="UWK50" s="451"/>
      <c r="UWL50" s="454"/>
      <c r="UWM50" s="458"/>
      <c r="UWN50" s="459"/>
      <c r="UWO50" s="460"/>
      <c r="UWP50" s="461"/>
      <c r="UWQ50" s="462"/>
      <c r="UWR50" s="458"/>
      <c r="UWS50" s="451"/>
      <c r="UWT50" s="463"/>
      <c r="UWU50" s="451"/>
      <c r="UWV50" s="451"/>
      <c r="UWW50" s="453"/>
      <c r="UWY50" s="449"/>
      <c r="UWZ50" s="449"/>
      <c r="UXA50" s="449"/>
      <c r="UXB50" s="450"/>
      <c r="UXC50" s="451"/>
      <c r="UXD50" s="451"/>
      <c r="UXE50" s="451"/>
      <c r="UXF50" s="449"/>
      <c r="UXG50" s="452"/>
      <c r="UXH50" s="453"/>
      <c r="UXI50" s="454"/>
      <c r="UXJ50" s="449"/>
      <c r="UXK50" s="453"/>
      <c r="UXL50" s="453"/>
      <c r="UXM50" s="450"/>
      <c r="UXN50" s="454"/>
      <c r="UXO50" s="455"/>
      <c r="UXP50" s="453"/>
      <c r="UXQ50" s="456"/>
      <c r="UXR50" s="453"/>
      <c r="UXS50" s="456"/>
      <c r="UXT50" s="454"/>
      <c r="UXU50" s="451"/>
      <c r="UXV50" s="454"/>
      <c r="UXW50" s="450"/>
      <c r="UXX50" s="456"/>
      <c r="UXY50" s="456"/>
      <c r="UXZ50" s="456"/>
      <c r="UYA50" s="456"/>
      <c r="UYB50" s="271"/>
      <c r="UYC50" s="451"/>
      <c r="UYD50" s="454"/>
      <c r="UYE50" s="451"/>
      <c r="UYF50" s="457"/>
      <c r="UYG50" s="271"/>
      <c r="UYH50" s="451"/>
      <c r="UYI50" s="454"/>
      <c r="UYJ50" s="451"/>
      <c r="UYK50" s="457"/>
      <c r="UYL50" s="451"/>
      <c r="UYM50" s="457"/>
      <c r="UYN50" s="457"/>
      <c r="UYO50" s="457"/>
      <c r="UYP50" s="271"/>
      <c r="UYQ50" s="271"/>
      <c r="UYR50" s="451"/>
      <c r="UYS50" s="454"/>
      <c r="UYT50" s="451"/>
      <c r="UYU50" s="454"/>
      <c r="UYV50" s="458"/>
      <c r="UYW50" s="459"/>
      <c r="UYX50" s="460"/>
      <c r="UYY50" s="461"/>
      <c r="UYZ50" s="462"/>
      <c r="UZA50" s="458"/>
      <c r="UZB50" s="451"/>
      <c r="UZC50" s="463"/>
      <c r="UZD50" s="451"/>
      <c r="UZE50" s="451"/>
      <c r="UZF50" s="453"/>
      <c r="UZH50" s="449"/>
      <c r="UZI50" s="449"/>
      <c r="UZJ50" s="449"/>
      <c r="UZK50" s="450"/>
      <c r="UZL50" s="451"/>
      <c r="UZM50" s="451"/>
      <c r="UZN50" s="451"/>
      <c r="UZO50" s="449"/>
      <c r="UZP50" s="452"/>
      <c r="UZQ50" s="453"/>
      <c r="UZR50" s="454"/>
      <c r="UZS50" s="449"/>
      <c r="UZT50" s="453"/>
      <c r="UZU50" s="453"/>
      <c r="UZV50" s="450"/>
      <c r="UZW50" s="454"/>
      <c r="UZX50" s="455"/>
      <c r="UZY50" s="453"/>
      <c r="UZZ50" s="456"/>
      <c r="VAA50" s="453"/>
      <c r="VAB50" s="456"/>
      <c r="VAC50" s="454"/>
      <c r="VAD50" s="451"/>
      <c r="VAE50" s="454"/>
      <c r="VAF50" s="450"/>
      <c r="VAG50" s="456"/>
      <c r="VAH50" s="456"/>
      <c r="VAI50" s="456"/>
      <c r="VAJ50" s="456"/>
      <c r="VAK50" s="271"/>
      <c r="VAL50" s="451"/>
      <c r="VAM50" s="454"/>
      <c r="VAN50" s="451"/>
      <c r="VAO50" s="457"/>
      <c r="VAP50" s="271"/>
      <c r="VAQ50" s="451"/>
      <c r="VAR50" s="454"/>
      <c r="VAS50" s="451"/>
      <c r="VAT50" s="457"/>
      <c r="VAU50" s="451"/>
      <c r="VAV50" s="457"/>
      <c r="VAW50" s="457"/>
      <c r="VAX50" s="457"/>
      <c r="VAY50" s="271"/>
      <c r="VAZ50" s="271"/>
      <c r="VBA50" s="451"/>
      <c r="VBB50" s="454"/>
      <c r="VBC50" s="451"/>
      <c r="VBD50" s="454"/>
      <c r="VBE50" s="458"/>
      <c r="VBF50" s="459"/>
      <c r="VBG50" s="460"/>
      <c r="VBH50" s="461"/>
      <c r="VBI50" s="462"/>
      <c r="VBJ50" s="458"/>
      <c r="VBK50" s="451"/>
      <c r="VBL50" s="463"/>
      <c r="VBM50" s="451"/>
      <c r="VBN50" s="451"/>
      <c r="VBO50" s="453"/>
      <c r="VBQ50" s="449"/>
      <c r="VBR50" s="449"/>
      <c r="VBS50" s="449"/>
      <c r="VBT50" s="450"/>
      <c r="VBU50" s="451"/>
      <c r="VBV50" s="451"/>
      <c r="VBW50" s="451"/>
      <c r="VBX50" s="449"/>
      <c r="VBY50" s="452"/>
      <c r="VBZ50" s="453"/>
      <c r="VCA50" s="454"/>
      <c r="VCB50" s="449"/>
      <c r="VCC50" s="453"/>
      <c r="VCD50" s="453"/>
      <c r="VCE50" s="450"/>
      <c r="VCF50" s="454"/>
      <c r="VCG50" s="455"/>
      <c r="VCH50" s="453"/>
      <c r="VCI50" s="456"/>
      <c r="VCJ50" s="453"/>
      <c r="VCK50" s="456"/>
      <c r="VCL50" s="454"/>
      <c r="VCM50" s="451"/>
      <c r="VCN50" s="454"/>
      <c r="VCO50" s="450"/>
      <c r="VCP50" s="456"/>
      <c r="VCQ50" s="456"/>
      <c r="VCR50" s="456"/>
      <c r="VCS50" s="456"/>
      <c r="VCT50" s="271"/>
      <c r="VCU50" s="451"/>
      <c r="VCV50" s="454"/>
      <c r="VCW50" s="451"/>
      <c r="VCX50" s="457"/>
      <c r="VCY50" s="271"/>
      <c r="VCZ50" s="451"/>
      <c r="VDA50" s="454"/>
      <c r="VDB50" s="451"/>
      <c r="VDC50" s="457"/>
      <c r="VDD50" s="451"/>
      <c r="VDE50" s="457"/>
      <c r="VDF50" s="457"/>
      <c r="VDG50" s="457"/>
      <c r="VDH50" s="271"/>
      <c r="VDI50" s="271"/>
      <c r="VDJ50" s="451"/>
      <c r="VDK50" s="454"/>
      <c r="VDL50" s="451"/>
      <c r="VDM50" s="454"/>
      <c r="VDN50" s="458"/>
      <c r="VDO50" s="459"/>
      <c r="VDP50" s="460"/>
      <c r="VDQ50" s="461"/>
      <c r="VDR50" s="462"/>
      <c r="VDS50" s="458"/>
      <c r="VDT50" s="451"/>
      <c r="VDU50" s="463"/>
      <c r="VDV50" s="451"/>
      <c r="VDW50" s="451"/>
      <c r="VDX50" s="453"/>
      <c r="VDZ50" s="449"/>
      <c r="VEA50" s="449"/>
      <c r="VEB50" s="449"/>
      <c r="VEC50" s="450"/>
      <c r="VED50" s="451"/>
      <c r="VEE50" s="451"/>
      <c r="VEF50" s="451"/>
      <c r="VEG50" s="449"/>
      <c r="VEH50" s="452"/>
      <c r="VEI50" s="453"/>
      <c r="VEJ50" s="454"/>
      <c r="VEK50" s="449"/>
      <c r="VEL50" s="453"/>
      <c r="VEM50" s="453"/>
      <c r="VEN50" s="450"/>
      <c r="VEO50" s="454"/>
      <c r="VEP50" s="455"/>
      <c r="VEQ50" s="453"/>
      <c r="VER50" s="456"/>
      <c r="VES50" s="453"/>
      <c r="VET50" s="456"/>
      <c r="VEU50" s="454"/>
      <c r="VEV50" s="451"/>
      <c r="VEW50" s="454"/>
      <c r="VEX50" s="450"/>
      <c r="VEY50" s="456"/>
      <c r="VEZ50" s="456"/>
      <c r="VFA50" s="456"/>
      <c r="VFB50" s="456"/>
      <c r="VFC50" s="271"/>
      <c r="VFD50" s="451"/>
      <c r="VFE50" s="454"/>
      <c r="VFF50" s="451"/>
      <c r="VFG50" s="457"/>
      <c r="VFH50" s="271"/>
      <c r="VFI50" s="451"/>
      <c r="VFJ50" s="454"/>
      <c r="VFK50" s="451"/>
      <c r="VFL50" s="457"/>
      <c r="VFM50" s="451"/>
      <c r="VFN50" s="457"/>
      <c r="VFO50" s="457"/>
      <c r="VFP50" s="457"/>
      <c r="VFQ50" s="271"/>
      <c r="VFR50" s="271"/>
      <c r="VFS50" s="451"/>
      <c r="VFT50" s="454"/>
      <c r="VFU50" s="451"/>
      <c r="VFV50" s="454"/>
      <c r="VFW50" s="458"/>
      <c r="VFX50" s="459"/>
      <c r="VFY50" s="460"/>
      <c r="VFZ50" s="461"/>
      <c r="VGA50" s="462"/>
      <c r="VGB50" s="458"/>
      <c r="VGC50" s="451"/>
      <c r="VGD50" s="463"/>
      <c r="VGE50" s="451"/>
      <c r="VGF50" s="451"/>
      <c r="VGG50" s="453"/>
      <c r="VGI50" s="449"/>
      <c r="VGJ50" s="449"/>
      <c r="VGK50" s="449"/>
      <c r="VGL50" s="450"/>
      <c r="VGM50" s="451"/>
      <c r="VGN50" s="451"/>
      <c r="VGO50" s="451"/>
      <c r="VGP50" s="449"/>
      <c r="VGQ50" s="452"/>
      <c r="VGR50" s="453"/>
      <c r="VGS50" s="454"/>
      <c r="VGT50" s="449"/>
      <c r="VGU50" s="453"/>
      <c r="VGV50" s="453"/>
      <c r="VGW50" s="450"/>
      <c r="VGX50" s="454"/>
      <c r="VGY50" s="455"/>
      <c r="VGZ50" s="453"/>
      <c r="VHA50" s="456"/>
      <c r="VHB50" s="453"/>
      <c r="VHC50" s="456"/>
      <c r="VHD50" s="454"/>
      <c r="VHE50" s="451"/>
      <c r="VHF50" s="454"/>
      <c r="VHG50" s="450"/>
      <c r="VHH50" s="456"/>
      <c r="VHI50" s="456"/>
      <c r="VHJ50" s="456"/>
      <c r="VHK50" s="456"/>
      <c r="VHL50" s="271"/>
      <c r="VHM50" s="451"/>
      <c r="VHN50" s="454"/>
      <c r="VHO50" s="451"/>
      <c r="VHP50" s="457"/>
      <c r="VHQ50" s="271"/>
      <c r="VHR50" s="451"/>
      <c r="VHS50" s="454"/>
      <c r="VHT50" s="451"/>
      <c r="VHU50" s="457"/>
      <c r="VHV50" s="451"/>
      <c r="VHW50" s="457"/>
      <c r="VHX50" s="457"/>
      <c r="VHY50" s="457"/>
      <c r="VHZ50" s="271"/>
      <c r="VIA50" s="271"/>
      <c r="VIB50" s="451"/>
      <c r="VIC50" s="454"/>
      <c r="VID50" s="451"/>
      <c r="VIE50" s="454"/>
      <c r="VIF50" s="458"/>
      <c r="VIG50" s="459"/>
      <c r="VIH50" s="460"/>
      <c r="VII50" s="461"/>
      <c r="VIJ50" s="462"/>
      <c r="VIK50" s="458"/>
      <c r="VIL50" s="451"/>
      <c r="VIM50" s="463"/>
      <c r="VIN50" s="451"/>
      <c r="VIO50" s="451"/>
      <c r="VIP50" s="453"/>
      <c r="VIR50" s="449"/>
      <c r="VIS50" s="449"/>
      <c r="VIT50" s="449"/>
      <c r="VIU50" s="450"/>
      <c r="VIV50" s="451"/>
      <c r="VIW50" s="451"/>
      <c r="VIX50" s="451"/>
      <c r="VIY50" s="449"/>
      <c r="VIZ50" s="452"/>
      <c r="VJA50" s="453"/>
      <c r="VJB50" s="454"/>
      <c r="VJC50" s="449"/>
      <c r="VJD50" s="453"/>
      <c r="VJE50" s="453"/>
      <c r="VJF50" s="450"/>
      <c r="VJG50" s="454"/>
      <c r="VJH50" s="455"/>
      <c r="VJI50" s="453"/>
      <c r="VJJ50" s="456"/>
      <c r="VJK50" s="453"/>
      <c r="VJL50" s="456"/>
      <c r="VJM50" s="454"/>
      <c r="VJN50" s="451"/>
      <c r="VJO50" s="454"/>
      <c r="VJP50" s="450"/>
      <c r="VJQ50" s="456"/>
      <c r="VJR50" s="456"/>
      <c r="VJS50" s="456"/>
      <c r="VJT50" s="456"/>
      <c r="VJU50" s="271"/>
      <c r="VJV50" s="451"/>
      <c r="VJW50" s="454"/>
      <c r="VJX50" s="451"/>
      <c r="VJY50" s="457"/>
      <c r="VJZ50" s="271"/>
      <c r="VKA50" s="451"/>
      <c r="VKB50" s="454"/>
      <c r="VKC50" s="451"/>
      <c r="VKD50" s="457"/>
      <c r="VKE50" s="451"/>
      <c r="VKF50" s="457"/>
      <c r="VKG50" s="457"/>
      <c r="VKH50" s="457"/>
      <c r="VKI50" s="271"/>
      <c r="VKJ50" s="271"/>
      <c r="VKK50" s="451"/>
      <c r="VKL50" s="454"/>
      <c r="VKM50" s="451"/>
      <c r="VKN50" s="454"/>
      <c r="VKO50" s="458"/>
      <c r="VKP50" s="459"/>
      <c r="VKQ50" s="460"/>
      <c r="VKR50" s="461"/>
      <c r="VKS50" s="462"/>
      <c r="VKT50" s="458"/>
      <c r="VKU50" s="451"/>
      <c r="VKV50" s="463"/>
      <c r="VKW50" s="451"/>
      <c r="VKX50" s="451"/>
      <c r="VKY50" s="453"/>
      <c r="VLA50" s="449"/>
      <c r="VLB50" s="449"/>
      <c r="VLC50" s="449"/>
      <c r="VLD50" s="450"/>
      <c r="VLE50" s="451"/>
      <c r="VLF50" s="451"/>
      <c r="VLG50" s="451"/>
      <c r="VLH50" s="449"/>
      <c r="VLI50" s="452"/>
      <c r="VLJ50" s="453"/>
      <c r="VLK50" s="454"/>
      <c r="VLL50" s="449"/>
      <c r="VLM50" s="453"/>
      <c r="VLN50" s="453"/>
      <c r="VLO50" s="450"/>
      <c r="VLP50" s="454"/>
      <c r="VLQ50" s="455"/>
      <c r="VLR50" s="453"/>
      <c r="VLS50" s="456"/>
      <c r="VLT50" s="453"/>
      <c r="VLU50" s="456"/>
      <c r="VLV50" s="454"/>
      <c r="VLW50" s="451"/>
      <c r="VLX50" s="454"/>
      <c r="VLY50" s="450"/>
      <c r="VLZ50" s="456"/>
      <c r="VMA50" s="456"/>
      <c r="VMB50" s="456"/>
      <c r="VMC50" s="456"/>
      <c r="VMD50" s="271"/>
      <c r="VME50" s="451"/>
      <c r="VMF50" s="454"/>
      <c r="VMG50" s="451"/>
      <c r="VMH50" s="457"/>
      <c r="VMI50" s="271"/>
      <c r="VMJ50" s="451"/>
      <c r="VMK50" s="454"/>
      <c r="VML50" s="451"/>
      <c r="VMM50" s="457"/>
      <c r="VMN50" s="451"/>
      <c r="VMO50" s="457"/>
      <c r="VMP50" s="457"/>
      <c r="VMQ50" s="457"/>
      <c r="VMR50" s="271"/>
      <c r="VMS50" s="271"/>
      <c r="VMT50" s="451"/>
      <c r="VMU50" s="454"/>
      <c r="VMV50" s="451"/>
      <c r="VMW50" s="454"/>
      <c r="VMX50" s="458"/>
      <c r="VMY50" s="459"/>
      <c r="VMZ50" s="460"/>
      <c r="VNA50" s="461"/>
      <c r="VNB50" s="462"/>
      <c r="VNC50" s="458"/>
      <c r="VND50" s="451"/>
      <c r="VNE50" s="463"/>
      <c r="VNF50" s="451"/>
      <c r="VNG50" s="451"/>
      <c r="VNH50" s="453"/>
      <c r="VNJ50" s="449"/>
      <c r="VNK50" s="449"/>
      <c r="VNL50" s="449"/>
      <c r="VNM50" s="450"/>
      <c r="VNN50" s="451"/>
      <c r="VNO50" s="451"/>
      <c r="VNP50" s="451"/>
      <c r="VNQ50" s="449"/>
      <c r="VNR50" s="452"/>
      <c r="VNS50" s="453"/>
      <c r="VNT50" s="454"/>
      <c r="VNU50" s="449"/>
      <c r="VNV50" s="453"/>
      <c r="VNW50" s="453"/>
      <c r="VNX50" s="450"/>
      <c r="VNY50" s="454"/>
      <c r="VNZ50" s="455"/>
      <c r="VOA50" s="453"/>
      <c r="VOB50" s="456"/>
      <c r="VOC50" s="453"/>
      <c r="VOD50" s="456"/>
      <c r="VOE50" s="454"/>
      <c r="VOF50" s="451"/>
      <c r="VOG50" s="454"/>
      <c r="VOH50" s="450"/>
      <c r="VOI50" s="456"/>
      <c r="VOJ50" s="456"/>
      <c r="VOK50" s="456"/>
      <c r="VOL50" s="456"/>
      <c r="VOM50" s="271"/>
      <c r="VON50" s="451"/>
      <c r="VOO50" s="454"/>
      <c r="VOP50" s="451"/>
      <c r="VOQ50" s="457"/>
      <c r="VOR50" s="271"/>
      <c r="VOS50" s="451"/>
      <c r="VOT50" s="454"/>
      <c r="VOU50" s="451"/>
      <c r="VOV50" s="457"/>
      <c r="VOW50" s="451"/>
      <c r="VOX50" s="457"/>
      <c r="VOY50" s="457"/>
      <c r="VOZ50" s="457"/>
      <c r="VPA50" s="271"/>
      <c r="VPB50" s="271"/>
      <c r="VPC50" s="451"/>
      <c r="VPD50" s="454"/>
      <c r="VPE50" s="451"/>
      <c r="VPF50" s="454"/>
      <c r="VPG50" s="458"/>
      <c r="VPH50" s="459"/>
      <c r="VPI50" s="460"/>
      <c r="VPJ50" s="461"/>
      <c r="VPK50" s="462"/>
      <c r="VPL50" s="458"/>
      <c r="VPM50" s="451"/>
      <c r="VPN50" s="463"/>
      <c r="VPO50" s="451"/>
      <c r="VPP50" s="451"/>
      <c r="VPQ50" s="453"/>
      <c r="VPS50" s="449"/>
      <c r="VPT50" s="449"/>
      <c r="VPU50" s="449"/>
      <c r="VPV50" s="450"/>
      <c r="VPW50" s="451"/>
      <c r="VPX50" s="451"/>
      <c r="VPY50" s="451"/>
      <c r="VPZ50" s="449"/>
      <c r="VQA50" s="452"/>
      <c r="VQB50" s="453"/>
      <c r="VQC50" s="454"/>
      <c r="VQD50" s="449"/>
      <c r="VQE50" s="453"/>
      <c r="VQF50" s="453"/>
      <c r="VQG50" s="450"/>
      <c r="VQH50" s="454"/>
      <c r="VQI50" s="455"/>
      <c r="VQJ50" s="453"/>
      <c r="VQK50" s="456"/>
      <c r="VQL50" s="453"/>
      <c r="VQM50" s="456"/>
      <c r="VQN50" s="454"/>
      <c r="VQO50" s="451"/>
      <c r="VQP50" s="454"/>
      <c r="VQQ50" s="450"/>
      <c r="VQR50" s="456"/>
      <c r="VQS50" s="456"/>
      <c r="VQT50" s="456"/>
      <c r="VQU50" s="456"/>
      <c r="VQV50" s="271"/>
      <c r="VQW50" s="451"/>
      <c r="VQX50" s="454"/>
      <c r="VQY50" s="451"/>
      <c r="VQZ50" s="457"/>
      <c r="VRA50" s="271"/>
      <c r="VRB50" s="451"/>
      <c r="VRC50" s="454"/>
      <c r="VRD50" s="451"/>
      <c r="VRE50" s="457"/>
      <c r="VRF50" s="451"/>
      <c r="VRG50" s="457"/>
      <c r="VRH50" s="457"/>
      <c r="VRI50" s="457"/>
      <c r="VRJ50" s="271"/>
      <c r="VRK50" s="271"/>
      <c r="VRL50" s="451"/>
      <c r="VRM50" s="454"/>
      <c r="VRN50" s="451"/>
      <c r="VRO50" s="454"/>
      <c r="VRP50" s="458"/>
      <c r="VRQ50" s="459"/>
      <c r="VRR50" s="460"/>
      <c r="VRS50" s="461"/>
      <c r="VRT50" s="462"/>
      <c r="VRU50" s="458"/>
      <c r="VRV50" s="451"/>
      <c r="VRW50" s="463"/>
      <c r="VRX50" s="451"/>
      <c r="VRY50" s="451"/>
      <c r="VRZ50" s="453"/>
      <c r="VSB50" s="449"/>
      <c r="VSC50" s="449"/>
      <c r="VSD50" s="449"/>
      <c r="VSE50" s="450"/>
      <c r="VSF50" s="451"/>
      <c r="VSG50" s="451"/>
      <c r="VSH50" s="451"/>
      <c r="VSI50" s="449"/>
      <c r="VSJ50" s="452"/>
      <c r="VSK50" s="453"/>
      <c r="VSL50" s="454"/>
      <c r="VSM50" s="449"/>
      <c r="VSN50" s="453"/>
      <c r="VSO50" s="453"/>
      <c r="VSP50" s="450"/>
      <c r="VSQ50" s="454"/>
      <c r="VSR50" s="455"/>
      <c r="VSS50" s="453"/>
      <c r="VST50" s="456"/>
      <c r="VSU50" s="453"/>
      <c r="VSV50" s="456"/>
      <c r="VSW50" s="454"/>
      <c r="VSX50" s="451"/>
      <c r="VSY50" s="454"/>
      <c r="VSZ50" s="450"/>
      <c r="VTA50" s="456"/>
      <c r="VTB50" s="456"/>
      <c r="VTC50" s="456"/>
      <c r="VTD50" s="456"/>
      <c r="VTE50" s="271"/>
      <c r="VTF50" s="451"/>
      <c r="VTG50" s="454"/>
      <c r="VTH50" s="451"/>
      <c r="VTI50" s="457"/>
      <c r="VTJ50" s="271"/>
      <c r="VTK50" s="451"/>
      <c r="VTL50" s="454"/>
      <c r="VTM50" s="451"/>
      <c r="VTN50" s="457"/>
      <c r="VTO50" s="451"/>
      <c r="VTP50" s="457"/>
      <c r="VTQ50" s="457"/>
      <c r="VTR50" s="457"/>
      <c r="VTS50" s="271"/>
      <c r="VTT50" s="271"/>
      <c r="VTU50" s="451"/>
      <c r="VTV50" s="454"/>
      <c r="VTW50" s="451"/>
      <c r="VTX50" s="454"/>
      <c r="VTY50" s="458"/>
      <c r="VTZ50" s="459"/>
      <c r="VUA50" s="460"/>
      <c r="VUB50" s="461"/>
      <c r="VUC50" s="462"/>
      <c r="VUD50" s="458"/>
      <c r="VUE50" s="451"/>
      <c r="VUF50" s="463"/>
      <c r="VUG50" s="451"/>
      <c r="VUH50" s="451"/>
      <c r="VUI50" s="453"/>
      <c r="VUK50" s="449"/>
      <c r="VUL50" s="449"/>
      <c r="VUM50" s="449"/>
      <c r="VUN50" s="450"/>
      <c r="VUO50" s="451"/>
      <c r="VUP50" s="451"/>
      <c r="VUQ50" s="451"/>
      <c r="VUR50" s="449"/>
      <c r="VUS50" s="452"/>
      <c r="VUT50" s="453"/>
      <c r="VUU50" s="454"/>
      <c r="VUV50" s="449"/>
      <c r="VUW50" s="453"/>
      <c r="VUX50" s="453"/>
      <c r="VUY50" s="450"/>
      <c r="VUZ50" s="454"/>
      <c r="VVA50" s="455"/>
      <c r="VVB50" s="453"/>
      <c r="VVC50" s="456"/>
      <c r="VVD50" s="453"/>
      <c r="VVE50" s="456"/>
      <c r="VVF50" s="454"/>
      <c r="VVG50" s="451"/>
      <c r="VVH50" s="454"/>
      <c r="VVI50" s="450"/>
      <c r="VVJ50" s="456"/>
      <c r="VVK50" s="456"/>
      <c r="VVL50" s="456"/>
      <c r="VVM50" s="456"/>
      <c r="VVN50" s="271"/>
      <c r="VVO50" s="451"/>
      <c r="VVP50" s="454"/>
      <c r="VVQ50" s="451"/>
      <c r="VVR50" s="457"/>
      <c r="VVS50" s="271"/>
      <c r="VVT50" s="451"/>
      <c r="VVU50" s="454"/>
      <c r="VVV50" s="451"/>
      <c r="VVW50" s="457"/>
      <c r="VVX50" s="451"/>
      <c r="VVY50" s="457"/>
      <c r="VVZ50" s="457"/>
      <c r="VWA50" s="457"/>
      <c r="VWB50" s="271"/>
      <c r="VWC50" s="271"/>
      <c r="VWD50" s="451"/>
      <c r="VWE50" s="454"/>
      <c r="VWF50" s="451"/>
      <c r="VWG50" s="454"/>
      <c r="VWH50" s="458"/>
      <c r="VWI50" s="459"/>
      <c r="VWJ50" s="460"/>
      <c r="VWK50" s="461"/>
      <c r="VWL50" s="462"/>
      <c r="VWM50" s="458"/>
      <c r="VWN50" s="451"/>
      <c r="VWO50" s="463"/>
      <c r="VWP50" s="451"/>
      <c r="VWQ50" s="451"/>
      <c r="VWR50" s="453"/>
      <c r="VWT50" s="449"/>
      <c r="VWU50" s="449"/>
      <c r="VWV50" s="449"/>
      <c r="VWW50" s="450"/>
      <c r="VWX50" s="451"/>
      <c r="VWY50" s="451"/>
      <c r="VWZ50" s="451"/>
      <c r="VXA50" s="449"/>
      <c r="VXB50" s="452"/>
      <c r="VXC50" s="453"/>
      <c r="VXD50" s="454"/>
      <c r="VXE50" s="449"/>
      <c r="VXF50" s="453"/>
      <c r="VXG50" s="453"/>
      <c r="VXH50" s="450"/>
      <c r="VXI50" s="454"/>
      <c r="VXJ50" s="455"/>
      <c r="VXK50" s="453"/>
      <c r="VXL50" s="456"/>
      <c r="VXM50" s="453"/>
      <c r="VXN50" s="456"/>
      <c r="VXO50" s="454"/>
      <c r="VXP50" s="451"/>
      <c r="VXQ50" s="454"/>
      <c r="VXR50" s="450"/>
      <c r="VXS50" s="456"/>
      <c r="VXT50" s="456"/>
      <c r="VXU50" s="456"/>
      <c r="VXV50" s="456"/>
      <c r="VXW50" s="271"/>
      <c r="VXX50" s="451"/>
      <c r="VXY50" s="454"/>
      <c r="VXZ50" s="451"/>
      <c r="VYA50" s="457"/>
      <c r="VYB50" s="271"/>
      <c r="VYC50" s="451"/>
      <c r="VYD50" s="454"/>
      <c r="VYE50" s="451"/>
      <c r="VYF50" s="457"/>
      <c r="VYG50" s="451"/>
      <c r="VYH50" s="457"/>
      <c r="VYI50" s="457"/>
      <c r="VYJ50" s="457"/>
      <c r="VYK50" s="271"/>
      <c r="VYL50" s="271"/>
      <c r="VYM50" s="451"/>
      <c r="VYN50" s="454"/>
      <c r="VYO50" s="451"/>
      <c r="VYP50" s="454"/>
      <c r="VYQ50" s="458"/>
      <c r="VYR50" s="459"/>
      <c r="VYS50" s="460"/>
      <c r="VYT50" s="461"/>
      <c r="VYU50" s="462"/>
      <c r="VYV50" s="458"/>
      <c r="VYW50" s="451"/>
      <c r="VYX50" s="463"/>
      <c r="VYY50" s="451"/>
      <c r="VYZ50" s="451"/>
      <c r="VZA50" s="453"/>
      <c r="VZC50" s="449"/>
      <c r="VZD50" s="449"/>
      <c r="VZE50" s="449"/>
      <c r="VZF50" s="450"/>
      <c r="VZG50" s="451"/>
      <c r="VZH50" s="451"/>
      <c r="VZI50" s="451"/>
      <c r="VZJ50" s="449"/>
      <c r="VZK50" s="452"/>
      <c r="VZL50" s="453"/>
      <c r="VZM50" s="454"/>
      <c r="VZN50" s="449"/>
      <c r="VZO50" s="453"/>
      <c r="VZP50" s="453"/>
      <c r="VZQ50" s="450"/>
      <c r="VZR50" s="454"/>
      <c r="VZS50" s="455"/>
      <c r="VZT50" s="453"/>
      <c r="VZU50" s="456"/>
      <c r="VZV50" s="453"/>
      <c r="VZW50" s="456"/>
      <c r="VZX50" s="454"/>
      <c r="VZY50" s="451"/>
      <c r="VZZ50" s="454"/>
      <c r="WAA50" s="450"/>
      <c r="WAB50" s="456"/>
      <c r="WAC50" s="456"/>
      <c r="WAD50" s="456"/>
      <c r="WAE50" s="456"/>
      <c r="WAF50" s="271"/>
      <c r="WAG50" s="451"/>
      <c r="WAH50" s="454"/>
      <c r="WAI50" s="451"/>
      <c r="WAJ50" s="457"/>
      <c r="WAK50" s="271"/>
      <c r="WAL50" s="451"/>
      <c r="WAM50" s="454"/>
      <c r="WAN50" s="451"/>
      <c r="WAO50" s="457"/>
      <c r="WAP50" s="451"/>
      <c r="WAQ50" s="457"/>
      <c r="WAR50" s="457"/>
      <c r="WAS50" s="457"/>
      <c r="WAT50" s="271"/>
      <c r="WAU50" s="271"/>
      <c r="WAV50" s="451"/>
      <c r="WAW50" s="454"/>
      <c r="WAX50" s="451"/>
      <c r="WAY50" s="454"/>
      <c r="WAZ50" s="458"/>
      <c r="WBA50" s="459"/>
      <c r="WBB50" s="460"/>
      <c r="WBC50" s="461"/>
      <c r="WBD50" s="462"/>
      <c r="WBE50" s="458"/>
      <c r="WBF50" s="451"/>
      <c r="WBG50" s="463"/>
      <c r="WBH50" s="451"/>
      <c r="WBI50" s="451"/>
      <c r="WBJ50" s="453"/>
      <c r="WBL50" s="449"/>
      <c r="WBM50" s="449"/>
      <c r="WBN50" s="449"/>
      <c r="WBO50" s="450"/>
      <c r="WBP50" s="451"/>
      <c r="WBQ50" s="451"/>
      <c r="WBR50" s="451"/>
      <c r="WBS50" s="449"/>
      <c r="WBT50" s="452"/>
      <c r="WBU50" s="453"/>
      <c r="WBV50" s="454"/>
      <c r="WBW50" s="449"/>
      <c r="WBX50" s="453"/>
      <c r="WBY50" s="453"/>
      <c r="WBZ50" s="450"/>
      <c r="WCA50" s="454"/>
      <c r="WCB50" s="455"/>
      <c r="WCC50" s="453"/>
      <c r="WCD50" s="456"/>
      <c r="WCE50" s="453"/>
      <c r="WCF50" s="456"/>
      <c r="WCG50" s="454"/>
      <c r="WCH50" s="451"/>
      <c r="WCI50" s="454"/>
      <c r="WCJ50" s="450"/>
      <c r="WCK50" s="456"/>
      <c r="WCL50" s="456"/>
      <c r="WCM50" s="456"/>
      <c r="WCN50" s="456"/>
      <c r="WCO50" s="271"/>
      <c r="WCP50" s="451"/>
      <c r="WCQ50" s="454"/>
      <c r="WCR50" s="451"/>
      <c r="WCS50" s="457"/>
      <c r="WCT50" s="271"/>
      <c r="WCU50" s="451"/>
      <c r="WCV50" s="454"/>
      <c r="WCW50" s="451"/>
      <c r="WCX50" s="457"/>
      <c r="WCY50" s="451"/>
      <c r="WCZ50" s="457"/>
      <c r="WDA50" s="457"/>
      <c r="WDB50" s="457"/>
      <c r="WDC50" s="271"/>
      <c r="WDD50" s="271"/>
      <c r="WDE50" s="451"/>
      <c r="WDF50" s="454"/>
      <c r="WDG50" s="451"/>
      <c r="WDH50" s="454"/>
      <c r="WDI50" s="458"/>
      <c r="WDJ50" s="459"/>
      <c r="WDK50" s="460"/>
      <c r="WDL50" s="461"/>
      <c r="WDM50" s="462"/>
      <c r="WDN50" s="458"/>
      <c r="WDO50" s="451"/>
      <c r="WDP50" s="463"/>
      <c r="WDQ50" s="451"/>
      <c r="WDR50" s="451"/>
      <c r="WDS50" s="453"/>
      <c r="WDU50" s="449"/>
      <c r="WDV50" s="449"/>
      <c r="WDW50" s="449"/>
      <c r="WDX50" s="450"/>
      <c r="WDY50" s="451"/>
      <c r="WDZ50" s="451"/>
      <c r="WEA50" s="451"/>
      <c r="WEB50" s="449"/>
      <c r="WEC50" s="452"/>
      <c r="WED50" s="453"/>
      <c r="WEE50" s="454"/>
      <c r="WEF50" s="449"/>
      <c r="WEG50" s="453"/>
      <c r="WEH50" s="453"/>
      <c r="WEI50" s="450"/>
      <c r="WEJ50" s="454"/>
      <c r="WEK50" s="455"/>
      <c r="WEL50" s="453"/>
      <c r="WEM50" s="456"/>
      <c r="WEN50" s="453"/>
      <c r="WEO50" s="456"/>
      <c r="WEP50" s="454"/>
      <c r="WEQ50" s="451"/>
      <c r="WER50" s="454"/>
      <c r="WES50" s="450"/>
      <c r="WET50" s="456"/>
      <c r="WEU50" s="456"/>
      <c r="WEV50" s="456"/>
      <c r="WEW50" s="456"/>
      <c r="WEX50" s="271"/>
      <c r="WEY50" s="451"/>
      <c r="WEZ50" s="454"/>
      <c r="WFA50" s="451"/>
      <c r="WFB50" s="457"/>
      <c r="WFC50" s="271"/>
      <c r="WFD50" s="451"/>
      <c r="WFE50" s="454"/>
      <c r="WFF50" s="451"/>
      <c r="WFG50" s="457"/>
      <c r="WFH50" s="451"/>
      <c r="WFI50" s="457"/>
      <c r="WFJ50" s="457"/>
      <c r="WFK50" s="457"/>
      <c r="WFL50" s="271"/>
      <c r="WFM50" s="271"/>
      <c r="WFN50" s="451"/>
      <c r="WFO50" s="454"/>
      <c r="WFP50" s="451"/>
      <c r="WFQ50" s="454"/>
      <c r="WFR50" s="458"/>
      <c r="WFS50" s="459"/>
      <c r="WFT50" s="460"/>
      <c r="WFU50" s="461"/>
      <c r="WFV50" s="462"/>
      <c r="WFW50" s="458"/>
      <c r="WFX50" s="451"/>
      <c r="WFY50" s="463"/>
      <c r="WFZ50" s="451"/>
      <c r="WGA50" s="451"/>
      <c r="WGB50" s="453"/>
      <c r="WGD50" s="449"/>
      <c r="WGE50" s="449"/>
      <c r="WGF50" s="449"/>
      <c r="WGG50" s="450"/>
      <c r="WGH50" s="451"/>
      <c r="WGI50" s="451"/>
      <c r="WGJ50" s="451"/>
      <c r="WGK50" s="449"/>
      <c r="WGL50" s="452"/>
      <c r="WGM50" s="453"/>
      <c r="WGN50" s="454"/>
      <c r="WGO50" s="449"/>
      <c r="WGP50" s="453"/>
      <c r="WGQ50" s="453"/>
      <c r="WGR50" s="450"/>
      <c r="WGS50" s="454"/>
      <c r="WGT50" s="455"/>
      <c r="WGU50" s="453"/>
      <c r="WGV50" s="456"/>
      <c r="WGW50" s="453"/>
      <c r="WGX50" s="456"/>
      <c r="WGY50" s="454"/>
      <c r="WGZ50" s="451"/>
      <c r="WHA50" s="454"/>
      <c r="WHB50" s="450"/>
      <c r="WHC50" s="456"/>
      <c r="WHD50" s="456"/>
      <c r="WHE50" s="456"/>
      <c r="WHF50" s="456"/>
      <c r="WHG50" s="271"/>
      <c r="WHH50" s="451"/>
      <c r="WHI50" s="454"/>
      <c r="WHJ50" s="451"/>
      <c r="WHK50" s="457"/>
      <c r="WHL50" s="271"/>
      <c r="WHM50" s="451"/>
      <c r="WHN50" s="454"/>
      <c r="WHO50" s="451"/>
      <c r="WHP50" s="457"/>
      <c r="WHQ50" s="451"/>
      <c r="WHR50" s="457"/>
      <c r="WHS50" s="457"/>
      <c r="WHT50" s="457"/>
      <c r="WHU50" s="271"/>
      <c r="WHV50" s="271"/>
      <c r="WHW50" s="451"/>
      <c r="WHX50" s="454"/>
      <c r="WHY50" s="451"/>
      <c r="WHZ50" s="454"/>
      <c r="WIA50" s="458"/>
      <c r="WIB50" s="459"/>
      <c r="WIC50" s="460"/>
      <c r="WID50" s="461"/>
      <c r="WIE50" s="462"/>
      <c r="WIF50" s="458"/>
      <c r="WIG50" s="451"/>
      <c r="WIH50" s="463"/>
      <c r="WII50" s="451"/>
      <c r="WIJ50" s="451"/>
      <c r="WIK50" s="453"/>
      <c r="WIM50" s="449"/>
      <c r="WIN50" s="449"/>
      <c r="WIO50" s="449"/>
      <c r="WIP50" s="450"/>
      <c r="WIQ50" s="451"/>
      <c r="WIR50" s="451"/>
      <c r="WIS50" s="451"/>
      <c r="WIT50" s="449"/>
      <c r="WIU50" s="452"/>
      <c r="WIV50" s="453"/>
      <c r="WIW50" s="454"/>
      <c r="WIX50" s="449"/>
      <c r="WIY50" s="453"/>
      <c r="WIZ50" s="453"/>
      <c r="WJA50" s="450"/>
      <c r="WJB50" s="454"/>
      <c r="WJC50" s="455"/>
      <c r="WJD50" s="453"/>
      <c r="WJE50" s="456"/>
      <c r="WJF50" s="453"/>
      <c r="WJG50" s="456"/>
      <c r="WJH50" s="454"/>
      <c r="WJI50" s="451"/>
      <c r="WJJ50" s="454"/>
      <c r="WJK50" s="450"/>
      <c r="WJL50" s="456"/>
      <c r="WJM50" s="456"/>
      <c r="WJN50" s="456"/>
      <c r="WJO50" s="456"/>
      <c r="WJP50" s="271"/>
      <c r="WJQ50" s="451"/>
      <c r="WJR50" s="454"/>
      <c r="WJS50" s="451"/>
      <c r="WJT50" s="457"/>
      <c r="WJU50" s="271"/>
      <c r="WJV50" s="451"/>
      <c r="WJW50" s="454"/>
      <c r="WJX50" s="451"/>
      <c r="WJY50" s="457"/>
      <c r="WJZ50" s="451"/>
      <c r="WKA50" s="457"/>
      <c r="WKB50" s="457"/>
      <c r="WKC50" s="457"/>
      <c r="WKD50" s="271"/>
      <c r="WKE50" s="271"/>
      <c r="WKF50" s="451"/>
      <c r="WKG50" s="454"/>
      <c r="WKH50" s="451"/>
      <c r="WKI50" s="454"/>
      <c r="WKJ50" s="458"/>
      <c r="WKK50" s="459"/>
      <c r="WKL50" s="460"/>
      <c r="WKM50" s="461"/>
      <c r="WKN50" s="462"/>
      <c r="WKO50" s="458"/>
      <c r="WKP50" s="451"/>
      <c r="WKQ50" s="463"/>
      <c r="WKR50" s="451"/>
      <c r="WKS50" s="451"/>
      <c r="WKT50" s="453"/>
      <c r="WKV50" s="449"/>
      <c r="WKW50" s="449"/>
      <c r="WKX50" s="449"/>
      <c r="WKY50" s="450"/>
      <c r="WKZ50" s="451"/>
      <c r="WLA50" s="451"/>
      <c r="WLB50" s="451"/>
      <c r="WLC50" s="449"/>
      <c r="WLD50" s="452"/>
      <c r="WLE50" s="453"/>
      <c r="WLF50" s="454"/>
      <c r="WLG50" s="449"/>
      <c r="WLH50" s="453"/>
      <c r="WLI50" s="453"/>
      <c r="WLJ50" s="450"/>
      <c r="WLK50" s="454"/>
      <c r="WLL50" s="455"/>
      <c r="WLM50" s="453"/>
      <c r="WLN50" s="456"/>
      <c r="WLO50" s="453"/>
      <c r="WLP50" s="456"/>
      <c r="WLQ50" s="454"/>
      <c r="WLR50" s="451"/>
      <c r="WLS50" s="454"/>
      <c r="WLT50" s="450"/>
      <c r="WLU50" s="456"/>
      <c r="WLV50" s="456"/>
      <c r="WLW50" s="456"/>
      <c r="WLX50" s="456"/>
      <c r="WLY50" s="271"/>
      <c r="WLZ50" s="451"/>
      <c r="WMA50" s="454"/>
      <c r="WMB50" s="451"/>
      <c r="WMC50" s="457"/>
      <c r="WMD50" s="271"/>
      <c r="WME50" s="451"/>
      <c r="WMF50" s="454"/>
      <c r="WMG50" s="451"/>
      <c r="WMH50" s="457"/>
      <c r="WMI50" s="451"/>
      <c r="WMJ50" s="457"/>
      <c r="WMK50" s="457"/>
      <c r="WML50" s="457"/>
      <c r="WMM50" s="271"/>
      <c r="WMN50" s="271"/>
      <c r="WMO50" s="451"/>
      <c r="WMP50" s="454"/>
      <c r="WMQ50" s="451"/>
      <c r="WMR50" s="454"/>
      <c r="WMS50" s="458"/>
      <c r="WMT50" s="459"/>
      <c r="WMU50" s="460"/>
      <c r="WMV50" s="461"/>
      <c r="WMW50" s="462"/>
      <c r="WMX50" s="458"/>
      <c r="WMY50" s="451"/>
      <c r="WMZ50" s="463"/>
      <c r="WNA50" s="451"/>
      <c r="WNB50" s="451"/>
      <c r="WNC50" s="453"/>
      <c r="WNE50" s="449"/>
      <c r="WNF50" s="449"/>
      <c r="WNG50" s="449"/>
      <c r="WNH50" s="450"/>
      <c r="WNI50" s="451"/>
      <c r="WNJ50" s="451"/>
      <c r="WNK50" s="451"/>
      <c r="WNL50" s="449"/>
      <c r="WNM50" s="452"/>
      <c r="WNN50" s="453"/>
      <c r="WNO50" s="454"/>
      <c r="WNP50" s="449"/>
      <c r="WNQ50" s="453"/>
      <c r="WNR50" s="453"/>
      <c r="WNS50" s="450"/>
      <c r="WNT50" s="454"/>
      <c r="WNU50" s="455"/>
      <c r="WNV50" s="453"/>
      <c r="WNW50" s="456"/>
      <c r="WNX50" s="453"/>
      <c r="WNY50" s="456"/>
      <c r="WNZ50" s="454"/>
      <c r="WOA50" s="451"/>
      <c r="WOB50" s="454"/>
      <c r="WOC50" s="450"/>
      <c r="WOD50" s="456"/>
      <c r="WOE50" s="456"/>
      <c r="WOF50" s="456"/>
      <c r="WOG50" s="456"/>
      <c r="WOH50" s="271"/>
      <c r="WOI50" s="451"/>
      <c r="WOJ50" s="454"/>
      <c r="WOK50" s="451"/>
      <c r="WOL50" s="457"/>
      <c r="WOM50" s="271"/>
      <c r="WON50" s="451"/>
      <c r="WOO50" s="454"/>
      <c r="WOP50" s="451"/>
      <c r="WOQ50" s="457"/>
      <c r="WOR50" s="451"/>
      <c r="WOS50" s="457"/>
      <c r="WOT50" s="457"/>
      <c r="WOU50" s="457"/>
      <c r="WOV50" s="271"/>
      <c r="WOW50" s="271"/>
      <c r="WOX50" s="451"/>
      <c r="WOY50" s="454"/>
      <c r="WOZ50" s="451"/>
      <c r="WPA50" s="454"/>
      <c r="WPB50" s="458"/>
      <c r="WPC50" s="459"/>
      <c r="WPD50" s="460"/>
      <c r="WPE50" s="461"/>
      <c r="WPF50" s="462"/>
      <c r="WPG50" s="458"/>
      <c r="WPH50" s="451"/>
      <c r="WPI50" s="463"/>
      <c r="WPJ50" s="451"/>
      <c r="WPK50" s="451"/>
      <c r="WPL50" s="453"/>
      <c r="WPN50" s="449"/>
      <c r="WPO50" s="449"/>
      <c r="WPP50" s="449"/>
      <c r="WPQ50" s="450"/>
      <c r="WPR50" s="451"/>
      <c r="WPS50" s="451"/>
      <c r="WPT50" s="451"/>
      <c r="WPU50" s="449"/>
      <c r="WPV50" s="452"/>
      <c r="WPW50" s="453"/>
      <c r="WPX50" s="454"/>
      <c r="WPY50" s="449"/>
      <c r="WPZ50" s="453"/>
      <c r="WQA50" s="453"/>
      <c r="WQB50" s="450"/>
      <c r="WQC50" s="454"/>
      <c r="WQD50" s="455"/>
      <c r="WQE50" s="453"/>
      <c r="WQF50" s="456"/>
      <c r="WQG50" s="453"/>
      <c r="WQH50" s="456"/>
      <c r="WQI50" s="454"/>
      <c r="WQJ50" s="451"/>
      <c r="WQK50" s="454"/>
      <c r="WQL50" s="450"/>
      <c r="WQM50" s="456"/>
      <c r="WQN50" s="456"/>
      <c r="WQO50" s="456"/>
      <c r="WQP50" s="456"/>
      <c r="WQQ50" s="271"/>
      <c r="WQR50" s="451"/>
      <c r="WQS50" s="454"/>
      <c r="WQT50" s="451"/>
      <c r="WQU50" s="457"/>
      <c r="WQV50" s="271"/>
      <c r="WQW50" s="451"/>
      <c r="WQX50" s="454"/>
      <c r="WQY50" s="451"/>
      <c r="WQZ50" s="457"/>
      <c r="WRA50" s="451"/>
      <c r="WRB50" s="457"/>
      <c r="WRC50" s="457"/>
      <c r="WRD50" s="457"/>
      <c r="WRE50" s="271"/>
      <c r="WRF50" s="271"/>
      <c r="WRG50" s="451"/>
      <c r="WRH50" s="454"/>
      <c r="WRI50" s="451"/>
      <c r="WRJ50" s="454"/>
      <c r="WRK50" s="458"/>
      <c r="WRL50" s="459"/>
      <c r="WRM50" s="460"/>
      <c r="WRN50" s="461"/>
      <c r="WRO50" s="462"/>
      <c r="WRP50" s="458"/>
      <c r="WRQ50" s="451"/>
      <c r="WRR50" s="463"/>
      <c r="WRS50" s="451"/>
      <c r="WRT50" s="451"/>
      <c r="WRU50" s="453"/>
      <c r="WRW50" s="449"/>
      <c r="WRX50" s="449"/>
      <c r="WRY50" s="449"/>
      <c r="WRZ50" s="450"/>
      <c r="WSA50" s="451"/>
      <c r="WSB50" s="451"/>
      <c r="WSC50" s="451"/>
      <c r="WSD50" s="449"/>
      <c r="WSE50" s="452"/>
      <c r="WSF50" s="453"/>
      <c r="WSG50" s="454"/>
      <c r="WSH50" s="449"/>
      <c r="WSI50" s="453"/>
      <c r="WSJ50" s="453"/>
      <c r="WSK50" s="450"/>
      <c r="WSL50" s="454"/>
      <c r="WSM50" s="455"/>
      <c r="WSN50" s="453"/>
      <c r="WSO50" s="456"/>
      <c r="WSP50" s="453"/>
      <c r="WSQ50" s="456"/>
      <c r="WSR50" s="454"/>
      <c r="WSS50" s="451"/>
      <c r="WST50" s="454"/>
      <c r="WSU50" s="450"/>
      <c r="WSV50" s="456"/>
      <c r="WSW50" s="456"/>
      <c r="WSX50" s="456"/>
      <c r="WSY50" s="456"/>
      <c r="WSZ50" s="271"/>
      <c r="WTA50" s="451"/>
      <c r="WTB50" s="454"/>
      <c r="WTC50" s="451"/>
      <c r="WTD50" s="457"/>
      <c r="WTE50" s="271"/>
      <c r="WTF50" s="451"/>
      <c r="WTG50" s="454"/>
      <c r="WTH50" s="451"/>
      <c r="WTI50" s="457"/>
      <c r="WTJ50" s="451"/>
      <c r="WTK50" s="457"/>
      <c r="WTL50" s="457"/>
      <c r="WTM50" s="457"/>
      <c r="WTN50" s="271"/>
      <c r="WTO50" s="271"/>
      <c r="WTP50" s="451"/>
      <c r="WTQ50" s="454"/>
      <c r="WTR50" s="451"/>
      <c r="WTS50" s="454"/>
      <c r="WTT50" s="458"/>
      <c r="WTU50" s="459"/>
      <c r="WTV50" s="460"/>
      <c r="WTW50" s="461"/>
      <c r="WTX50" s="462"/>
      <c r="WTY50" s="458"/>
      <c r="WTZ50" s="451"/>
      <c r="WUA50" s="463"/>
      <c r="WUB50" s="451"/>
      <c r="WUC50" s="451"/>
      <c r="WUD50" s="453"/>
      <c r="WUF50" s="449"/>
      <c r="WUG50" s="449"/>
      <c r="WUH50" s="449"/>
      <c r="WUI50" s="450"/>
      <c r="WUJ50" s="451"/>
      <c r="WUK50" s="451"/>
      <c r="WUL50" s="451"/>
      <c r="WUM50" s="449"/>
      <c r="WUN50" s="452"/>
      <c r="WUO50" s="453"/>
      <c r="WUP50" s="454"/>
      <c r="WUQ50" s="449"/>
      <c r="WUR50" s="453"/>
      <c r="WUS50" s="453"/>
      <c r="WUT50" s="450"/>
      <c r="WUU50" s="454"/>
      <c r="WUV50" s="455"/>
      <c r="WUW50" s="453"/>
      <c r="WUX50" s="456"/>
      <c r="WUY50" s="453"/>
      <c r="WUZ50" s="456"/>
      <c r="WVA50" s="454"/>
      <c r="WVB50" s="451"/>
      <c r="WVC50" s="454"/>
      <c r="WVD50" s="450"/>
      <c r="WVE50" s="456"/>
      <c r="WVF50" s="456"/>
      <c r="WVG50" s="456"/>
      <c r="WVH50" s="456"/>
      <c r="WVI50" s="271"/>
      <c r="WVJ50" s="451"/>
      <c r="WVK50" s="454"/>
      <c r="WVL50" s="451"/>
      <c r="WVM50" s="457"/>
      <c r="WVN50" s="271"/>
      <c r="WVO50" s="451"/>
      <c r="WVP50" s="454"/>
      <c r="WVQ50" s="451"/>
      <c r="WVR50" s="457"/>
      <c r="WVS50" s="451"/>
      <c r="WVT50" s="457"/>
      <c r="WVU50" s="457"/>
      <c r="WVV50" s="457"/>
      <c r="WVW50" s="271"/>
      <c r="WVX50" s="271"/>
      <c r="WVY50" s="451"/>
      <c r="WVZ50" s="454"/>
      <c r="WWA50" s="451"/>
      <c r="WWB50" s="454"/>
      <c r="WWC50" s="458"/>
      <c r="WWD50" s="459"/>
      <c r="WWE50" s="460"/>
      <c r="WWF50" s="461"/>
      <c r="WWG50" s="462"/>
      <c r="WWH50" s="458"/>
      <c r="WWI50" s="451"/>
      <c r="WWJ50" s="463"/>
      <c r="WWK50" s="451"/>
      <c r="WWL50" s="451"/>
      <c r="WWM50" s="453"/>
      <c r="WWO50" s="449"/>
      <c r="WWP50" s="449"/>
      <c r="WWQ50" s="449"/>
      <c r="WWR50" s="450"/>
      <c r="WWS50" s="451"/>
      <c r="WWT50" s="451"/>
      <c r="WWU50" s="451"/>
      <c r="WWV50" s="449"/>
      <c r="WWW50" s="452"/>
      <c r="WWX50" s="453"/>
      <c r="WWY50" s="454"/>
      <c r="WWZ50" s="449"/>
      <c r="WXA50" s="453"/>
      <c r="WXB50" s="453"/>
      <c r="WXC50" s="450"/>
      <c r="WXD50" s="454"/>
      <c r="WXE50" s="455"/>
      <c r="WXF50" s="453"/>
      <c r="WXG50" s="456"/>
      <c r="WXH50" s="453"/>
      <c r="WXI50" s="456"/>
      <c r="WXJ50" s="454"/>
      <c r="WXK50" s="451"/>
      <c r="WXL50" s="454"/>
      <c r="WXM50" s="450"/>
      <c r="WXN50" s="456"/>
      <c r="WXO50" s="456"/>
      <c r="WXP50" s="456"/>
      <c r="WXQ50" s="456"/>
      <c r="WXR50" s="271"/>
      <c r="WXS50" s="451"/>
      <c r="WXT50" s="454"/>
      <c r="WXU50" s="451"/>
      <c r="WXV50" s="457"/>
      <c r="WXW50" s="271"/>
      <c r="WXX50" s="451"/>
      <c r="WXY50" s="454"/>
      <c r="WXZ50" s="451"/>
      <c r="WYA50" s="457"/>
      <c r="WYB50" s="451"/>
      <c r="WYC50" s="457"/>
      <c r="WYD50" s="457"/>
      <c r="WYE50" s="457"/>
      <c r="WYF50" s="271"/>
      <c r="WYG50" s="271"/>
      <c r="WYH50" s="451"/>
      <c r="WYI50" s="454"/>
      <c r="WYJ50" s="451"/>
      <c r="WYK50" s="454"/>
      <c r="WYL50" s="458"/>
      <c r="WYM50" s="459"/>
      <c r="WYN50" s="460"/>
      <c r="WYO50" s="461"/>
      <c r="WYP50" s="462"/>
      <c r="WYQ50" s="458"/>
      <c r="WYR50" s="451"/>
      <c r="WYS50" s="463"/>
      <c r="WYT50" s="451"/>
      <c r="WYU50" s="451"/>
      <c r="WYV50" s="453"/>
      <c r="WYX50" s="449"/>
      <c r="WYY50" s="449"/>
      <c r="WYZ50" s="449"/>
      <c r="WZA50" s="450"/>
      <c r="WZB50" s="451"/>
      <c r="WZC50" s="451"/>
      <c r="WZD50" s="451"/>
      <c r="WZE50" s="449"/>
      <c r="WZF50" s="452"/>
      <c r="WZG50" s="453"/>
      <c r="WZH50" s="454"/>
      <c r="WZI50" s="449"/>
      <c r="WZJ50" s="453"/>
      <c r="WZK50" s="453"/>
      <c r="WZL50" s="450"/>
      <c r="WZM50" s="454"/>
      <c r="WZN50" s="455"/>
      <c r="WZO50" s="453"/>
      <c r="WZP50" s="456"/>
      <c r="WZQ50" s="453"/>
      <c r="WZR50" s="456"/>
      <c r="WZS50" s="454"/>
      <c r="WZT50" s="451"/>
      <c r="WZU50" s="454"/>
      <c r="WZV50" s="450"/>
      <c r="WZW50" s="456"/>
      <c r="WZX50" s="456"/>
      <c r="WZY50" s="456"/>
      <c r="WZZ50" s="456"/>
      <c r="XAA50" s="271"/>
      <c r="XAB50" s="451"/>
      <c r="XAC50" s="454"/>
      <c r="XAD50" s="451"/>
      <c r="XAE50" s="457"/>
      <c r="XAF50" s="271"/>
      <c r="XAG50" s="451"/>
      <c r="XAH50" s="454"/>
      <c r="XAI50" s="451"/>
      <c r="XAJ50" s="457"/>
      <c r="XAK50" s="451"/>
      <c r="XAL50" s="457"/>
      <c r="XAM50" s="457"/>
      <c r="XAN50" s="457"/>
      <c r="XAO50" s="271"/>
      <c r="XAP50" s="271"/>
      <c r="XAQ50" s="451"/>
      <c r="XAR50" s="454"/>
      <c r="XAS50" s="451"/>
      <c r="XAT50" s="454"/>
      <c r="XAU50" s="458"/>
      <c r="XAV50" s="459"/>
      <c r="XAW50" s="460"/>
      <c r="XAX50" s="461"/>
      <c r="XAY50" s="462"/>
      <c r="XAZ50" s="458"/>
      <c r="XBA50" s="451"/>
      <c r="XBB50" s="463"/>
      <c r="XBC50" s="451"/>
      <c r="XBD50" s="451"/>
      <c r="XBE50" s="453"/>
      <c r="XBG50" s="449"/>
      <c r="XBH50" s="449"/>
      <c r="XBI50" s="449"/>
      <c r="XBJ50" s="450"/>
      <c r="XBK50" s="451"/>
      <c r="XBL50" s="451"/>
      <c r="XBM50" s="451"/>
      <c r="XBN50" s="449"/>
      <c r="XBO50" s="452"/>
      <c r="XBP50" s="453"/>
      <c r="XBQ50" s="454"/>
      <c r="XBR50" s="449"/>
      <c r="XBS50" s="453"/>
      <c r="XBT50" s="453"/>
      <c r="XBU50" s="450"/>
      <c r="XBV50" s="454"/>
      <c r="XBW50" s="455"/>
      <c r="XBX50" s="453"/>
      <c r="XBY50" s="456"/>
      <c r="XBZ50" s="453"/>
      <c r="XCA50" s="456"/>
      <c r="XCB50" s="454"/>
      <c r="XCC50" s="451"/>
      <c r="XCD50" s="454"/>
      <c r="XCE50" s="450"/>
      <c r="XCF50" s="456"/>
      <c r="XCG50" s="456"/>
      <c r="XCH50" s="456"/>
      <c r="XCI50" s="456"/>
      <c r="XCJ50" s="271"/>
      <c r="XCK50" s="451"/>
      <c r="XCL50" s="454"/>
      <c r="XCM50" s="451"/>
      <c r="XCN50" s="457"/>
      <c r="XCO50" s="271"/>
      <c r="XCP50" s="451"/>
      <c r="XCQ50" s="454"/>
      <c r="XCR50" s="451"/>
      <c r="XCS50" s="457"/>
      <c r="XCT50" s="451"/>
      <c r="XCU50" s="457"/>
      <c r="XCV50" s="457"/>
      <c r="XCW50" s="457"/>
      <c r="XCX50" s="271"/>
      <c r="XCY50" s="271"/>
      <c r="XCZ50" s="451"/>
      <c r="XDA50" s="454"/>
      <c r="XDB50" s="451"/>
      <c r="XDC50" s="454"/>
      <c r="XDD50" s="458"/>
      <c r="XDE50" s="459"/>
      <c r="XDF50" s="460"/>
      <c r="XDG50" s="461"/>
      <c r="XDH50" s="462"/>
      <c r="XDI50" s="458"/>
      <c r="XDJ50" s="451"/>
      <c r="XDK50" s="463"/>
      <c r="XDL50" s="451"/>
      <c r="XDM50" s="451"/>
      <c r="XDN50" s="453"/>
      <c r="XDP50" s="449"/>
      <c r="XDQ50" s="449"/>
      <c r="XDR50" s="449"/>
      <c r="XDS50" s="450"/>
      <c r="XDT50" s="451"/>
      <c r="XDU50" s="451"/>
      <c r="XDV50" s="451"/>
      <c r="XDW50" s="449"/>
      <c r="XDX50" s="452"/>
      <c r="XDY50" s="453"/>
      <c r="XDZ50" s="454"/>
      <c r="XEA50" s="449"/>
      <c r="XEB50" s="453"/>
      <c r="XEC50" s="453"/>
      <c r="XED50" s="450"/>
      <c r="XEE50" s="454"/>
      <c r="XEF50" s="455"/>
      <c r="XEG50" s="453"/>
      <c r="XEH50" s="456"/>
      <c r="XEI50" s="453"/>
      <c r="XEJ50" s="456"/>
      <c r="XEK50" s="454"/>
      <c r="XEL50" s="451"/>
      <c r="XEM50" s="454"/>
      <c r="XEN50" s="450"/>
      <c r="XEO50" s="456"/>
      <c r="XEP50" s="456"/>
      <c r="XEQ50" s="456"/>
      <c r="XER50" s="456"/>
      <c r="XES50" s="271"/>
      <c r="XET50" s="451"/>
      <c r="XEU50" s="454"/>
      <c r="XEV50" s="451"/>
      <c r="XEW50" s="457"/>
      <c r="XEX50" s="271"/>
    </row>
    <row r="51" spans="2:16378" s="23" customFormat="1" ht="15.75" thickBot="1" x14ac:dyDescent="0.3">
      <c r="B51" s="632" t="s">
        <v>102</v>
      </c>
      <c r="C51" s="633"/>
      <c r="D51" s="634"/>
      <c r="E51" s="114">
        <f>+SUBTOTAL(3,E8:E50)</f>
        <v>43</v>
      </c>
      <c r="F51" s="101"/>
      <c r="G51" s="100"/>
      <c r="H51" s="100"/>
      <c r="I51" s="100"/>
      <c r="J51" s="226"/>
      <c r="K51" s="110"/>
      <c r="L51" s="109">
        <f>SUM(L8:L50)</f>
        <v>739783425</v>
      </c>
      <c r="M51" s="635"/>
      <c r="N51" s="636"/>
      <c r="O51" s="636"/>
      <c r="P51" s="636"/>
      <c r="Q51" s="636"/>
      <c r="R51" s="636"/>
      <c r="S51" s="636"/>
      <c r="T51" s="636"/>
      <c r="U51" s="636"/>
      <c r="V51" s="636"/>
      <c r="W51" s="636"/>
      <c r="X51" s="636"/>
      <c r="Y51" s="636"/>
      <c r="Z51" s="636"/>
      <c r="AA51" s="636"/>
      <c r="AB51" s="637"/>
      <c r="AC51" s="106">
        <f>SUM(AC8:AC50)</f>
        <v>7</v>
      </c>
      <c r="AD51" s="104">
        <f>SUM(AD8:AD50)</f>
        <v>27230000</v>
      </c>
      <c r="AE51" s="104">
        <f>SUM(AE8:AE50)</f>
        <v>0</v>
      </c>
      <c r="AF51" s="99"/>
      <c r="AG51" s="104">
        <f>SUM(AG8:AG50)</f>
        <v>210</v>
      </c>
      <c r="AH51" s="104">
        <f>SUM(AH8:AH50)</f>
        <v>2</v>
      </c>
      <c r="AI51" s="108">
        <f>SUM(AI8:AI50)</f>
        <v>19410000</v>
      </c>
      <c r="AJ51" s="99"/>
      <c r="AK51" s="99"/>
      <c r="AL51" s="107">
        <f>SUM(AL8:AL50)</f>
        <v>0</v>
      </c>
      <c r="AM51" s="635"/>
      <c r="AN51" s="636"/>
      <c r="AO51" s="636"/>
      <c r="AP51" s="637"/>
      <c r="AQ51" s="106">
        <f>SUM(AQ8:AQ50)</f>
        <v>747603425</v>
      </c>
      <c r="AR51" s="99"/>
      <c r="AS51" s="105">
        <f>SUM(AQ51:AR51)</f>
        <v>747603425</v>
      </c>
      <c r="AT51" s="99"/>
      <c r="AU51" s="104">
        <f>SUM(AU8:AU50)</f>
        <v>0</v>
      </c>
      <c r="AV51" s="99"/>
      <c r="AW51" s="103">
        <f>SUM(AW8:AW50)</f>
        <v>491693843.51999998</v>
      </c>
      <c r="AX51" s="102">
        <f>SUM(AX8:AX50)</f>
        <v>255909581.48000002</v>
      </c>
      <c r="AY51" s="635"/>
      <c r="AZ51" s="636"/>
      <c r="BA51" s="636"/>
      <c r="BB51" s="636"/>
      <c r="BC51" s="636"/>
      <c r="BD51" s="636"/>
      <c r="BE51" s="636"/>
    </row>
  </sheetData>
  <sheetProtection formatCells="0" formatColumns="0" formatRows="0" insertRows="0" deleteRows="0" autoFilter="0"/>
  <mergeCells count="23">
    <mergeCell ref="AL6:AP6"/>
    <mergeCell ref="AR6:AS6"/>
    <mergeCell ref="B3:C6"/>
    <mergeCell ref="D3:G4"/>
    <mergeCell ref="AT6:AY6"/>
    <mergeCell ref="H3:I5"/>
    <mergeCell ref="F5:G5"/>
    <mergeCell ref="AC5:AP5"/>
    <mergeCell ref="AZ6:BB6"/>
    <mergeCell ref="BC6:BE6"/>
    <mergeCell ref="B51:D51"/>
    <mergeCell ref="M51:AB51"/>
    <mergeCell ref="AM51:AP51"/>
    <mergeCell ref="AY51:BE51"/>
    <mergeCell ref="U6:W6"/>
    <mergeCell ref="X6:AB6"/>
    <mergeCell ref="E6:G6"/>
    <mergeCell ref="H6:K6"/>
    <mergeCell ref="N6:O6"/>
    <mergeCell ref="P6:R6"/>
    <mergeCell ref="S6:T6"/>
    <mergeCell ref="AC6:AG6"/>
    <mergeCell ref="AH6:AK6"/>
  </mergeCells>
  <conditionalFormatting sqref="F5 E6">
    <cfRule type="containsText" dxfId="59" priority="16" operator="containsText" text="Seleccione Ordenador">
      <formula>NOT(ISERROR(SEARCH("Seleccione Ordenador",E5)))</formula>
    </cfRule>
  </conditionalFormatting>
  <conditionalFormatting sqref="BI35:BI50 F8:F50 DR35:DR50 GA35:GA50 IJ35:IJ50 KS35:KS50 NB35:NB50 PK35:PK50 RT35:RT50 UC35:UC50 WL35:WL50 YU35:YU50 ABD35:ABD50 ADM35:ADM50 AFV35:AFV50 AIE35:AIE50 AKN35:AKN50 AMW35:AMW50 APF35:APF50 ARO35:ARO50 ATX35:ATX50 AWG35:AWG50 AYP35:AYP50 BAY35:BAY50 BDH35:BDH50 BFQ35:BFQ50 BHZ35:BHZ50 BKI35:BKI50 BMR35:BMR50 BPA35:BPA50 BRJ35:BRJ50 BTS35:BTS50 BWB35:BWB50 BYK35:BYK50 CAT35:CAT50 CDC35:CDC50 CFL35:CFL50 CHU35:CHU50 CKD35:CKD50 CMM35:CMM50 COV35:COV50 CRE35:CRE50 CTN35:CTN50 CVW35:CVW50 CYF35:CYF50 DAO35:DAO50 DCX35:DCX50 DFG35:DFG50 DHP35:DHP50 DJY35:DJY50 DMH35:DMH50 DOQ35:DOQ50 DQZ35:DQZ50 DTI35:DTI50 DVR35:DVR50 DYA35:DYA50 EAJ35:EAJ50 ECS35:ECS50 EFB35:EFB50 EHK35:EHK50 EJT35:EJT50 EMC35:EMC50 EOL35:EOL50 EQU35:EQU50 ETD35:ETD50 EVM35:EVM50 EXV35:EXV50 FAE35:FAE50 FCN35:FCN50 FEW35:FEW50 FHF35:FHF50 FJO35:FJO50 FLX35:FLX50 FOG35:FOG50 FQP35:FQP50 FSY35:FSY50 FVH35:FVH50 FXQ35:FXQ50 FZZ35:FZZ50 GCI35:GCI50 GER35:GER50 GHA35:GHA50 GJJ35:GJJ50 GLS35:GLS50 GOB35:GOB50 GQK35:GQK50 GST35:GST50 GVC35:GVC50 GXL35:GXL50 GZU35:GZU50 HCD35:HCD50 HEM35:HEM50 HGV35:HGV50 HJE35:HJE50 HLN35:HLN50 HNW35:HNW50 HQF35:HQF50 HSO35:HSO50 HUX35:HUX50 HXG35:HXG50 HZP35:HZP50 IBY35:IBY50 IEH35:IEH50 IGQ35:IGQ50 IIZ35:IIZ50 ILI35:ILI50 INR35:INR50 IQA35:IQA50 ISJ35:ISJ50 IUS35:IUS50 IXB35:IXB50 IZK35:IZK50 JBT35:JBT50 JEC35:JEC50 JGL35:JGL50 JIU35:JIU50 JLD35:JLD50 JNM35:JNM50 JPV35:JPV50 JSE35:JSE50 JUN35:JUN50 JWW35:JWW50 JZF35:JZF50 KBO35:KBO50 KDX35:KDX50 KGG35:KGG50 KIP35:KIP50 KKY35:KKY50 KNH35:KNH50 KPQ35:KPQ50 KRZ35:KRZ50 KUI35:KUI50 KWR35:KWR50 KZA35:KZA50 LBJ35:LBJ50 LDS35:LDS50 LGB35:LGB50 LIK35:LIK50 LKT35:LKT50 LNC35:LNC50 LPL35:LPL50 LRU35:LRU50 LUD35:LUD50 LWM35:LWM50 LYV35:LYV50 MBE35:MBE50 MDN35:MDN50 MFW35:MFW50 MIF35:MIF50 MKO35:MKO50 MMX35:MMX50 MPG35:MPG50 MRP35:MRP50 MTY35:MTY50 MWH35:MWH50 MYQ35:MYQ50 NAZ35:NAZ50 NDI35:NDI50 NFR35:NFR50 NIA35:NIA50 NKJ35:NKJ50 NMS35:NMS50 NPB35:NPB50 NRK35:NRK50 NTT35:NTT50 NWC35:NWC50 NYL35:NYL50 OAU35:OAU50 ODD35:ODD50 OFM35:OFM50 OHV35:OHV50 OKE35:OKE50 OMN35:OMN50 OOW35:OOW50 ORF35:ORF50 OTO35:OTO50 OVX35:OVX50 OYG35:OYG50 PAP35:PAP50 PCY35:PCY50 PFH35:PFH50 PHQ35:PHQ50 PJZ35:PJZ50 PMI35:PMI50 POR35:POR50 PRA35:PRA50 PTJ35:PTJ50 PVS35:PVS50 PYB35:PYB50 QAK35:QAK50 QCT35:QCT50 QFC35:QFC50 QHL35:QHL50 QJU35:QJU50 QMD35:QMD50 QOM35:QOM50 QQV35:QQV50 QTE35:QTE50 QVN35:QVN50 QXW35:QXW50 RAF35:RAF50 RCO35:RCO50 REX35:REX50 RHG35:RHG50 RJP35:RJP50 RLY35:RLY50 ROH35:ROH50 RQQ35:RQQ50 RSZ35:RSZ50 RVI35:RVI50 RXR35:RXR50 SAA35:SAA50 SCJ35:SCJ50 SES35:SES50 SHB35:SHB50 SJK35:SJK50 SLT35:SLT50 SOC35:SOC50 SQL35:SQL50 SSU35:SSU50 SVD35:SVD50 SXM35:SXM50 SZV35:SZV50 TCE35:TCE50 TEN35:TEN50 TGW35:TGW50 TJF35:TJF50 TLO35:TLO50 TNX35:TNX50 TQG35:TQG50 TSP35:TSP50 TUY35:TUY50 TXH35:TXH50 TZQ35:TZQ50 UBZ35:UBZ50 UEI35:UEI50 UGR35:UGR50 UJA35:UJA50 ULJ35:ULJ50 UNS35:UNS50 UQB35:UQB50 USK35:USK50 UUT35:UUT50 UXC35:UXC50 UZL35:UZL50 VBU35:VBU50 VED35:VED50 VGM35:VGM50 VIV35:VIV50 VLE35:VLE50 VNN35:VNN50 VPW35:VPW50 VSF35:VSF50 VUO35:VUO50 VWX35:VWX50 VZG35:VZG50 WBP35:WBP50 WDY35:WDY50 WGH35:WGH50 WIQ35:WIQ50 WKZ35:WKZ50 WNI35:WNI50 WPR35:WPR50 WSA35:WSA50 WUJ35:WUJ50 WWS35:WWS50 WZB35:WZB50 XBK35:XBK50 XDT35:XDT50">
    <cfRule type="duplicateValues" dxfId="58" priority="17"/>
  </conditionalFormatting>
  <conditionalFormatting sqref="F12">
    <cfRule type="colorScale" priority="11">
      <colorScale>
        <cfvo type="min"/>
        <cfvo type="max"/>
        <color theme="5" tint="0.59999389629810485"/>
        <color rgb="FFFFEF9C"/>
      </colorScale>
    </cfRule>
  </conditionalFormatting>
  <conditionalFormatting sqref="F5:G5">
    <cfRule type="colorScale" priority="15">
      <colorScale>
        <cfvo type="min"/>
        <cfvo type="percentile" val="50"/>
        <cfvo type="max"/>
        <color rgb="FFF8696B"/>
        <color rgb="FFFFEB84"/>
        <color rgb="FF63BE7B"/>
      </colorScale>
    </cfRule>
  </conditionalFormatting>
  <conditionalFormatting sqref="L8:L50 BO35:BO50 DX35:DX50 GG35:GG50 IP35:IP50 KY35:KY50 NH35:NH50 PQ35:PQ50 RZ35:RZ50 UI35:UI50 WR35:WR50 ZA35:ZA50 ABJ35:ABJ50 ADS35:ADS50 AGB35:AGB50 AIK35:AIK50 AKT35:AKT50 ANC35:ANC50 APL35:APL50 ARU35:ARU50 AUD35:AUD50 AWM35:AWM50 AYV35:AYV50 BBE35:BBE50 BDN35:BDN50 BFW35:BFW50 BIF35:BIF50 BKO35:BKO50 BMX35:BMX50 BPG35:BPG50 BRP35:BRP50 BTY35:BTY50 BWH35:BWH50 BYQ35:BYQ50 CAZ35:CAZ50 CDI35:CDI50 CFR35:CFR50 CIA35:CIA50 CKJ35:CKJ50 CMS35:CMS50 CPB35:CPB50 CRK35:CRK50 CTT35:CTT50 CWC35:CWC50 CYL35:CYL50 DAU35:DAU50 DDD35:DDD50 DFM35:DFM50 DHV35:DHV50 DKE35:DKE50 DMN35:DMN50 DOW35:DOW50 DRF35:DRF50 DTO35:DTO50 DVX35:DVX50 DYG35:DYG50 EAP35:EAP50 ECY35:ECY50 EFH35:EFH50 EHQ35:EHQ50 EJZ35:EJZ50 EMI35:EMI50 EOR35:EOR50 ERA35:ERA50 ETJ35:ETJ50 EVS35:EVS50 EYB35:EYB50 FAK35:FAK50 FCT35:FCT50 FFC35:FFC50 FHL35:FHL50 FJU35:FJU50 FMD35:FMD50 FOM35:FOM50 FQV35:FQV50 FTE35:FTE50 FVN35:FVN50 FXW35:FXW50 GAF35:GAF50 GCO35:GCO50 GEX35:GEX50 GHG35:GHG50 GJP35:GJP50 GLY35:GLY50 GOH35:GOH50 GQQ35:GQQ50 GSZ35:GSZ50 GVI35:GVI50 GXR35:GXR50 HAA35:HAA50 HCJ35:HCJ50 HES35:HES50 HHB35:HHB50 HJK35:HJK50 HLT35:HLT50 HOC35:HOC50 HQL35:HQL50 HSU35:HSU50 HVD35:HVD50 HXM35:HXM50 HZV35:HZV50 ICE35:ICE50 IEN35:IEN50 IGW35:IGW50 IJF35:IJF50 ILO35:ILO50 INX35:INX50 IQG35:IQG50 ISP35:ISP50 IUY35:IUY50 IXH35:IXH50 IZQ35:IZQ50 JBZ35:JBZ50 JEI35:JEI50 JGR35:JGR50 JJA35:JJA50 JLJ35:JLJ50 JNS35:JNS50 JQB35:JQB50 JSK35:JSK50 JUT35:JUT50 JXC35:JXC50 JZL35:JZL50 KBU35:KBU50 KED35:KED50 KGM35:KGM50 KIV35:KIV50 KLE35:KLE50 KNN35:KNN50 KPW35:KPW50 KSF35:KSF50 KUO35:KUO50 KWX35:KWX50 KZG35:KZG50 LBP35:LBP50 LDY35:LDY50 LGH35:LGH50 LIQ35:LIQ50 LKZ35:LKZ50 LNI35:LNI50 LPR35:LPR50 LSA35:LSA50 LUJ35:LUJ50 LWS35:LWS50 LZB35:LZB50 MBK35:MBK50 MDT35:MDT50 MGC35:MGC50 MIL35:MIL50 MKU35:MKU50 MND35:MND50 MPM35:MPM50 MRV35:MRV50 MUE35:MUE50 MWN35:MWN50 MYW35:MYW50 NBF35:NBF50 NDO35:NDO50 NFX35:NFX50 NIG35:NIG50 NKP35:NKP50 NMY35:NMY50 NPH35:NPH50 NRQ35:NRQ50 NTZ35:NTZ50 NWI35:NWI50 NYR35:NYR50 OBA35:OBA50 ODJ35:ODJ50 OFS35:OFS50 OIB35:OIB50 OKK35:OKK50 OMT35:OMT50 OPC35:OPC50 ORL35:ORL50 OTU35:OTU50 OWD35:OWD50 OYM35:OYM50 PAV35:PAV50 PDE35:PDE50 PFN35:PFN50 PHW35:PHW50 PKF35:PKF50 PMO35:PMO50 POX35:POX50 PRG35:PRG50 PTP35:PTP50 PVY35:PVY50 PYH35:PYH50 QAQ35:QAQ50 QCZ35:QCZ50 QFI35:QFI50 QHR35:QHR50 QKA35:QKA50 QMJ35:QMJ50 QOS35:QOS50 QRB35:QRB50 QTK35:QTK50 QVT35:QVT50 QYC35:QYC50 RAL35:RAL50 RCU35:RCU50 RFD35:RFD50 RHM35:RHM50 RJV35:RJV50 RME35:RME50 RON35:RON50 RQW35:RQW50 RTF35:RTF50 RVO35:RVO50 RXX35:RXX50 SAG35:SAG50 SCP35:SCP50 SEY35:SEY50 SHH35:SHH50 SJQ35:SJQ50 SLZ35:SLZ50 SOI35:SOI50 SQR35:SQR50 STA35:STA50 SVJ35:SVJ50 SXS35:SXS50 TAB35:TAB50 TCK35:TCK50 TET35:TET50 THC35:THC50 TJL35:TJL50 TLU35:TLU50 TOD35:TOD50 TQM35:TQM50 TSV35:TSV50 TVE35:TVE50 TXN35:TXN50 TZW35:TZW50 UCF35:UCF50 UEO35:UEO50 UGX35:UGX50 UJG35:UJG50 ULP35:ULP50 UNY35:UNY50 UQH35:UQH50 USQ35:USQ50 UUZ35:UUZ50 UXI35:UXI50 UZR35:UZR50 VCA35:VCA50 VEJ35:VEJ50 VGS35:VGS50 VJB35:VJB50 VLK35:VLK50 VNT35:VNT50 VQC35:VQC50 VSL35:VSL50 VUU35:VUU50 VXD35:VXD50 VZM35:VZM50 WBV35:WBV50 WEE35:WEE50 WGN35:WGN50 WIW35:WIW50 WLF35:WLF50 WNO35:WNO50 WPX35:WPX50 WSG35:WSG50 WUP35:WUP50 WWY35:WWY50 WZH35:WZH50 XBQ35:XBQ50 XDZ35:XDZ50">
    <cfRule type="cellIs" dxfId="57" priority="10" operator="greaterThan">
      <formula>$K$5</formula>
    </cfRule>
  </conditionalFormatting>
  <conditionalFormatting sqref="T8:T18">
    <cfRule type="cellIs" dxfId="56" priority="9" operator="greaterThan">
      <formula>$K$5</formula>
    </cfRule>
  </conditionalFormatting>
  <conditionalFormatting sqref="AB8:AB50 AG8:AG50 AX8:AZ50 CH35:CH50 CM35:CM50 DD35:DF50 EQ35:EQ50 EV35:EV50 FM35:FO50 GZ35:GZ50 HE35:HE50 HV35:HX50 JI35:JI50 JN35:JN50 KE35:KG50 LR35:LR50 LW35:LW50 MN35:MP50 OA35:OA50 OF35:OF50 OW35:OY50 QJ35:QJ50 QO35:QO50 RF35:RH50 SS35:SS50 SX35:SX50 TO35:TQ50 VB35:VB50 VG35:VG50 VX35:VZ50 XK35:XK50 XP35:XP50 YG35:YI50 ZT35:ZT50 ZY35:ZY50 AAP35:AAR50 ACC35:ACC50 ACH35:ACH50 ACY35:ADA50 AEL35:AEL50 AEQ35:AEQ50 AFH35:AFJ50 AGU35:AGU50 AGZ35:AGZ50 AHQ35:AHS50 AJD35:AJD50 AJI35:AJI50 AJZ35:AKB50 ALM35:ALM50 ALR35:ALR50 AMI35:AMK50 ANV35:ANV50 AOA35:AOA50 AOR35:AOT50 AQE35:AQE50 AQJ35:AQJ50 ARA35:ARC50 ASN35:ASN50 ASS35:ASS50 ATJ35:ATL50 AUW35:AUW50 AVB35:AVB50 AVS35:AVU50 AXF35:AXF50 AXK35:AXK50 AYB35:AYD50 AZO35:AZO50 AZT35:AZT50 BAK35:BAM50 BBX35:BBX50 BCC35:BCC50 BCT35:BCV50 BEG35:BEG50 BEL35:BEL50 BFC35:BFE50 BGP35:BGP50 BGU35:BGU50 BHL35:BHN50 BIY35:BIY50 BJD35:BJD50 BJU35:BJW50 BLH35:BLH50 BLM35:BLM50 BMD35:BMF50 BNQ35:BNQ50 BNV35:BNV50 BOM35:BOO50 BPZ35:BPZ50 BQE35:BQE50 BQV35:BQX50 BSI35:BSI50 BSN35:BSN50 BTE35:BTG50 BUR35:BUR50 BUW35:BUW50 BVN35:BVP50 BXA35:BXA50 BXF35:BXF50 BXW35:BXY50 BZJ35:BZJ50 BZO35:BZO50 CAF35:CAH50 CBS35:CBS50 CBX35:CBX50 CCO35:CCQ50 CEB35:CEB50 CEG35:CEG50 CEX35:CEZ50 CGK35:CGK50 CGP35:CGP50 CHG35:CHI50 CIT35:CIT50 CIY35:CIY50 CJP35:CJR50 CLC35:CLC50 CLH35:CLH50 CLY35:CMA50 CNL35:CNL50 CNQ35:CNQ50 COH35:COJ50 CPU35:CPU50 CPZ35:CPZ50 CQQ35:CQS50 CSD35:CSD50 CSI35:CSI50 CSZ35:CTB50 CUM35:CUM50 CUR35:CUR50 CVI35:CVK50 CWV35:CWV50 CXA35:CXA50 CXR35:CXT50 CZE35:CZE50 CZJ35:CZJ50 DAA35:DAC50 DBN35:DBN50 DBS35:DBS50 DCJ35:DCL50 DDW35:DDW50 DEB35:DEB50 DES35:DEU50 DGF35:DGF50 DGK35:DGK50 DHB35:DHD50 DIO35:DIO50 DIT35:DIT50 DJK35:DJM50 DKX35:DKX50 DLC35:DLC50 DLT35:DLV50 DNG35:DNG50 DNL35:DNL50 DOC35:DOE50 DPP35:DPP50 DPU35:DPU50 DQL35:DQN50 DRY35:DRY50 DSD35:DSD50 DSU35:DSW50 DUH35:DUH50 DUM35:DUM50 DVD35:DVF50 DWQ35:DWQ50 DWV35:DWV50 DXM35:DXO50 DYZ35:DYZ50 DZE35:DZE50 DZV35:DZX50 EBI35:EBI50 EBN35:EBN50 ECE35:ECG50 EDR35:EDR50 EDW35:EDW50 EEN35:EEP50 EGA35:EGA50 EGF35:EGF50 EGW35:EGY50 EIJ35:EIJ50 EIO35:EIO50 EJF35:EJH50 EKS35:EKS50 EKX35:EKX50 ELO35:ELQ50 ENB35:ENB50 ENG35:ENG50 ENX35:ENZ50 EPK35:EPK50 EPP35:EPP50 EQG35:EQI50 ERT35:ERT50 ERY35:ERY50 ESP35:ESR50 EUC35:EUC50 EUH35:EUH50 EUY35:EVA50 EWL35:EWL50 EWQ35:EWQ50 EXH35:EXJ50 EYU35:EYU50 EYZ35:EYZ50 EZQ35:EZS50 FBD35:FBD50 FBI35:FBI50 FBZ35:FCB50 FDM35:FDM50 FDR35:FDR50 FEI35:FEK50 FFV35:FFV50 FGA35:FGA50 FGR35:FGT50 FIE35:FIE50 FIJ35:FIJ50 FJA35:FJC50 FKN35:FKN50 FKS35:FKS50 FLJ35:FLL50 FMW35:FMW50 FNB35:FNB50 FNS35:FNU50 FPF35:FPF50 FPK35:FPK50 FQB35:FQD50 FRO35:FRO50 FRT35:FRT50 FSK35:FSM50 FTX35:FTX50 FUC35:FUC50 FUT35:FUV50 FWG35:FWG50 FWL35:FWL50 FXC35:FXE50 FYP35:FYP50 FYU35:FYU50 FZL35:FZN50 GAY35:GAY50 GBD35:GBD50 GBU35:GBW50 GDH35:GDH50 GDM35:GDM50 GED35:GEF50 GFQ35:GFQ50 GFV35:GFV50 GGM35:GGO50 GHZ35:GHZ50 GIE35:GIE50 GIV35:GIX50 GKI35:GKI50 GKN35:GKN50 GLE35:GLG50 GMR35:GMR50 GMW35:GMW50 GNN35:GNP50 GPA35:GPA50 GPF35:GPF50 GPW35:GPY50 GRJ35:GRJ50 GRO35:GRO50 GSF35:GSH50 GTS35:GTS50 GTX35:GTX50 GUO35:GUQ50 GWB35:GWB50 GWG35:GWG50 GWX35:GWZ50 GYK35:GYK50 GYP35:GYP50 GZG35:GZI50 HAT35:HAT50 HAY35:HAY50 HBP35:HBR50 HDC35:HDC50 HDH35:HDH50 HDY35:HEA50 HFL35:HFL50 HFQ35:HFQ50 HGH35:HGJ50 HHU35:HHU50 HHZ35:HHZ50 HIQ35:HIS50 HKD35:HKD50 HKI35:HKI50 HKZ35:HLB50 HMM35:HMM50 HMR35:HMR50 HNI35:HNK50 HOV35:HOV50 HPA35:HPA50 HPR35:HPT50 HRE35:HRE50 HRJ35:HRJ50 HSA35:HSC50 HTN35:HTN50 HTS35:HTS50 HUJ35:HUL50 HVW35:HVW50 HWB35:HWB50 HWS35:HWU50 HYF35:HYF50 HYK35:HYK50 HZB35:HZD50 IAO35:IAO50 IAT35:IAT50 IBK35:IBM50 ICX35:ICX50 IDC35:IDC50 IDT35:IDV50 IFG35:IFG50 IFL35:IFL50 IGC35:IGE50 IHP35:IHP50 IHU35:IHU50 IIL35:IIN50 IJY35:IJY50 IKD35:IKD50 IKU35:IKW50 IMH35:IMH50 IMM35:IMM50 IND35:INF50 IOQ35:IOQ50 IOV35:IOV50 IPM35:IPO50 IQZ35:IQZ50 IRE35:IRE50 IRV35:IRX50 ITI35:ITI50 ITN35:ITN50 IUE35:IUG50 IVR35:IVR50 IVW35:IVW50 IWN35:IWP50 IYA35:IYA50 IYF35:IYF50 IYW35:IYY50 JAJ35:JAJ50 JAO35:JAO50 JBF35:JBH50 JCS35:JCS50 JCX35:JCX50 JDO35:JDQ50 JFB35:JFB50 JFG35:JFG50 JFX35:JFZ50 JHK35:JHK50 JHP35:JHP50 JIG35:JII50 JJT35:JJT50 JJY35:JJY50 JKP35:JKR50 JMC35:JMC50 JMH35:JMH50 JMY35:JNA50 JOL35:JOL50 JOQ35:JOQ50 JPH35:JPJ50 JQU35:JQU50 JQZ35:JQZ50 JRQ35:JRS50 JTD35:JTD50 JTI35:JTI50 JTZ35:JUB50 JVM35:JVM50 JVR35:JVR50 JWI35:JWK50 JXV35:JXV50 JYA35:JYA50 JYR35:JYT50 KAE35:KAE50 KAJ35:KAJ50 KBA35:KBC50 KCN35:KCN50 KCS35:KCS50 KDJ35:KDL50 KEW35:KEW50 KFB35:KFB50 KFS35:KFU50 KHF35:KHF50 KHK35:KHK50 KIB35:KID50 KJO35:KJO50 KJT35:KJT50 KKK35:KKM50 KLX35:KLX50 KMC35:KMC50 KMT35:KMV50 KOG35:KOG50 KOL35:KOL50 KPC35:KPE50 KQP35:KQP50 KQU35:KQU50 KRL35:KRN50 KSY35:KSY50 KTD35:KTD50 KTU35:KTW50 KVH35:KVH50 KVM35:KVM50 KWD35:KWF50 KXQ35:KXQ50 KXV35:KXV50 KYM35:KYO50 KZZ35:KZZ50 LAE35:LAE50 LAV35:LAX50 LCI35:LCI50 LCN35:LCN50 LDE35:LDG50 LER35:LER50 LEW35:LEW50 LFN35:LFP50 LHA35:LHA50 LHF35:LHF50 LHW35:LHY50 LJJ35:LJJ50 LJO35:LJO50 LKF35:LKH50 LLS35:LLS50 LLX35:LLX50 LMO35:LMQ50 LOB35:LOB50 LOG35:LOG50 LOX35:LOZ50 LQK35:LQK50 LQP35:LQP50 LRG35:LRI50 LST35:LST50 LSY35:LSY50 LTP35:LTR50 LVC35:LVC50 LVH35:LVH50 LVY35:LWA50 LXL35:LXL50 LXQ35:LXQ50 LYH35:LYJ50 LZU35:LZU50 LZZ35:LZZ50 MAQ35:MAS50 MCD35:MCD50 MCI35:MCI50 MCZ35:MDB50 MEM35:MEM50 MER35:MER50 MFI35:MFK50 MGV35:MGV50 MHA35:MHA50 MHR35:MHT50 MJE35:MJE50 MJJ35:MJJ50 MKA35:MKC50 MLN35:MLN50 MLS35:MLS50 MMJ35:MML50 MNW35:MNW50 MOB35:MOB50 MOS35:MOU50 MQF35:MQF50 MQK35:MQK50 MRB35:MRD50 MSO35:MSO50 MST35:MST50 MTK35:MTM50 MUX35:MUX50 MVC35:MVC50 MVT35:MVV50 MXG35:MXG50 MXL35:MXL50 MYC35:MYE50 MZP35:MZP50 MZU35:MZU50 NAL35:NAN50 NBY35:NBY50 NCD35:NCD50 NCU35:NCW50 NEH35:NEH50 NEM35:NEM50 NFD35:NFF50 NGQ35:NGQ50 NGV35:NGV50 NHM35:NHO50 NIZ35:NIZ50 NJE35:NJE50 NJV35:NJX50 NLI35:NLI50 NLN35:NLN50 NME35:NMG50 NNR35:NNR50 NNW35:NNW50 NON35:NOP50 NQA35:NQA50 NQF35:NQF50 NQW35:NQY50 NSJ35:NSJ50 NSO35:NSO50 NTF35:NTH50 NUS35:NUS50 NUX35:NUX50 NVO35:NVQ50 NXB35:NXB50 NXG35:NXG50 NXX35:NXZ50 NZK35:NZK50 NZP35:NZP50 OAG35:OAI50 OBT35:OBT50 OBY35:OBY50 OCP35:OCR50 OEC35:OEC50 OEH35:OEH50 OEY35:OFA50 OGL35:OGL50 OGQ35:OGQ50 OHH35:OHJ50 OIU35:OIU50 OIZ35:OIZ50 OJQ35:OJS50 OLD35:OLD50 OLI35:OLI50 OLZ35:OMB50 ONM35:ONM50 ONR35:ONR50 OOI35:OOK50 OPV35:OPV50 OQA35:OQA50 OQR35:OQT50 OSE35:OSE50 OSJ35:OSJ50 OTA35:OTC50 OUN35:OUN50 OUS35:OUS50 OVJ35:OVL50 OWW35:OWW50 OXB35:OXB50 OXS35:OXU50 OZF35:OZF50 OZK35:OZK50 PAB35:PAD50 PBO35:PBO50 PBT35:PBT50 PCK35:PCM50 PDX35:PDX50 PEC35:PEC50 PET35:PEV50 PGG35:PGG50 PGL35:PGL50 PHC35:PHE50 PIP35:PIP50 PIU35:PIU50 PJL35:PJN50 PKY35:PKY50 PLD35:PLD50 PLU35:PLW50 PNH35:PNH50 PNM35:PNM50 POD35:POF50 PPQ35:PPQ50 PPV35:PPV50 PQM35:PQO50 PRZ35:PRZ50 PSE35:PSE50 PSV35:PSX50 PUI35:PUI50 PUN35:PUN50 PVE35:PVG50 PWR35:PWR50 PWW35:PWW50 PXN35:PXP50 PZA35:PZA50 PZF35:PZF50 PZW35:PZY50 QBJ35:QBJ50 QBO35:QBO50 QCF35:QCH50 QDS35:QDS50 QDX35:QDX50 QEO35:QEQ50 QGB35:QGB50 QGG35:QGG50 QGX35:QGZ50 QIK35:QIK50 QIP35:QIP50 QJG35:QJI50 QKT35:QKT50 QKY35:QKY50 QLP35:QLR50 QNC35:QNC50 QNH35:QNH50 QNY35:QOA50 QPL35:QPL50 QPQ35:QPQ50 QQH35:QQJ50 QRU35:QRU50 QRZ35:QRZ50 QSQ35:QSS50 QUD35:QUD50 QUI35:QUI50 QUZ35:QVB50 QWM35:QWM50 QWR35:QWR50 QXI35:QXK50 QYV35:QYV50 QZA35:QZA50 QZR35:QZT50 RBE35:RBE50 RBJ35:RBJ50 RCA35:RCC50 RDN35:RDN50 RDS35:RDS50 REJ35:REL50 RFW35:RFW50 RGB35:RGB50 RGS35:RGU50 RIF35:RIF50 RIK35:RIK50 RJB35:RJD50 RKO35:RKO50 RKT35:RKT50 RLK35:RLM50 RMX35:RMX50 RNC35:RNC50 RNT35:RNV50 RPG35:RPG50 RPL35:RPL50 RQC35:RQE50 RRP35:RRP50 RRU35:RRU50 RSL35:RSN50 RTY35:RTY50 RUD35:RUD50 RUU35:RUW50 RWH35:RWH50 RWM35:RWM50 RXD35:RXF50 RYQ35:RYQ50 RYV35:RYV50 RZM35:RZO50 SAZ35:SAZ50 SBE35:SBE50 SBV35:SBX50 SDI35:SDI50 SDN35:SDN50 SEE35:SEG50 SFR35:SFR50 SFW35:SFW50 SGN35:SGP50 SIA35:SIA50 SIF35:SIF50 SIW35:SIY50 SKJ35:SKJ50 SKO35:SKO50 SLF35:SLH50 SMS35:SMS50 SMX35:SMX50 SNO35:SNQ50 SPB35:SPB50 SPG35:SPG50 SPX35:SPZ50 SRK35:SRK50 SRP35:SRP50 SSG35:SSI50 STT35:STT50 STY35:STY50 SUP35:SUR50 SWC35:SWC50 SWH35:SWH50 SWY35:SXA50 SYL35:SYL50 SYQ35:SYQ50 SZH35:SZJ50 TAU35:TAU50 TAZ35:TAZ50 TBQ35:TBS50 TDD35:TDD50 TDI35:TDI50 TDZ35:TEB50 TFM35:TFM50 TFR35:TFR50 TGI35:TGK50 THV35:THV50 TIA35:TIA50 TIR35:TIT50 TKE35:TKE50 TKJ35:TKJ50 TLA35:TLC50 TMN35:TMN50 TMS35:TMS50 TNJ35:TNL50 TOW35:TOW50 TPB35:TPB50 TPS35:TPU50 TRF35:TRF50 TRK35:TRK50 TSB35:TSD50 TTO35:TTO50 TTT35:TTT50 TUK35:TUM50 TVX35:TVX50 TWC35:TWC50 TWT35:TWV50 TYG35:TYG50 TYL35:TYL50 TZC35:TZE50 UAP35:UAP50 UAU35:UAU50 UBL35:UBN50 UCY35:UCY50 UDD35:UDD50 UDU35:UDW50 UFH35:UFH50 UFM35:UFM50 UGD35:UGF50 UHQ35:UHQ50 UHV35:UHV50 UIM35:UIO50 UJZ35:UJZ50 UKE35:UKE50 UKV35:UKX50 UMI35:UMI50 UMN35:UMN50 UNE35:UNG50 UOR35:UOR50 UOW35:UOW50 UPN35:UPP50 URA35:URA50 URF35:URF50 URW35:URY50 UTJ35:UTJ50 UTO35:UTO50 UUF35:UUH50 UVS35:UVS50 UVX35:UVX50 UWO35:UWQ50 UYB35:UYB50 UYG35:UYG50 UYX35:UYZ50 VAK35:VAK50 VAP35:VAP50 VBG35:VBI50 VCT35:VCT50 VCY35:VCY50 VDP35:VDR50 VFC35:VFC50 VFH35:VFH50 VFY35:VGA50 VHL35:VHL50 VHQ35:VHQ50 VIH35:VIJ50 VJU35:VJU50 VJZ35:VJZ50 VKQ35:VKS50 VMD35:VMD50 VMI35:VMI50 VMZ35:VNB50 VOM35:VOM50 VOR35:VOR50 VPI35:VPK50 VQV35:VQV50 VRA35:VRA50 VRR35:VRT50 VTE35:VTE50 VTJ35:VTJ50 VUA35:VUC50 VVN35:VVN50 VVS35:VVS50 VWJ35:VWL50 VXW35:VXW50 VYB35:VYB50 VYS35:VYU50 WAF35:WAF50 WAK35:WAK50 WBB35:WBD50 WCO35:WCO50 WCT35:WCT50 WDK35:WDM50 WEX35:WEX50 WFC35:WFC50 WFT35:WFV50 WHG35:WHG50 WHL35:WHL50 WIC35:WIE50 WJP35:WJP50 WJU35:WJU50 WKL35:WKN50 WLY35:WLY50 WMD35:WMD50 WMU35:WMW50 WOH35:WOH50 WOM35:WOM50 WPD35:WPF50 WQQ35:WQQ50 WQV35:WQV50 WRM35:WRO50 WSZ35:WSZ50 WTE35:WTE50 WTV35:WTX50 WVI35:WVI50 WVN35:WVN50 WWE35:WWG50 WXR35:WXR50 WXW35:WXW50 WYN35:WYP50 XAA35:XAA50 XAF35:XAF50 XAW35:XAY50 XCJ35:XCJ50 XCO35:XCO50 XDF35:XDH50 XES35:XES50 XEX35:XFD50">
    <cfRule type="expression" dxfId="55" priority="14">
      <formula>+_xlfn.ISFORMULA(AB8)</formula>
    </cfRule>
  </conditionalFormatting>
  <conditionalFormatting sqref="AD8:AD50 CJ35:CJ50 ES35:ES50 HB35:HB50 JK35:JK50 LT35:LT50 OC35:OC50 QL35:QL50 SU35:SU50 VD35:VD50 XM35:XM50 ZV35:ZV50 ACE35:ACE50 AEN35:AEN50 AGW35:AGW50 AJF35:AJF50 ALO35:ALO50 ANX35:ANX50 AQG35:AQG50 ASP35:ASP50 AUY35:AUY50 AXH35:AXH50 AZQ35:AZQ50 BBZ35:BBZ50 BEI35:BEI50 BGR35:BGR50 BJA35:BJA50 BLJ35:BLJ50 BNS35:BNS50 BQB35:BQB50 BSK35:BSK50 BUT35:BUT50 BXC35:BXC50 BZL35:BZL50 CBU35:CBU50 CED35:CED50 CGM35:CGM50 CIV35:CIV50 CLE35:CLE50 CNN35:CNN50 CPW35:CPW50 CSF35:CSF50 CUO35:CUO50 CWX35:CWX50 CZG35:CZG50 DBP35:DBP50 DDY35:DDY50 DGH35:DGH50 DIQ35:DIQ50 DKZ35:DKZ50 DNI35:DNI50 DPR35:DPR50 DSA35:DSA50 DUJ35:DUJ50 DWS35:DWS50 DZB35:DZB50 EBK35:EBK50 EDT35:EDT50 EGC35:EGC50 EIL35:EIL50 EKU35:EKU50 END35:END50 EPM35:EPM50 ERV35:ERV50 EUE35:EUE50 EWN35:EWN50 EYW35:EYW50 FBF35:FBF50 FDO35:FDO50 FFX35:FFX50 FIG35:FIG50 FKP35:FKP50 FMY35:FMY50 FPH35:FPH50 FRQ35:FRQ50 FTZ35:FTZ50 FWI35:FWI50 FYR35:FYR50 GBA35:GBA50 GDJ35:GDJ50 GFS35:GFS50 GIB35:GIB50 GKK35:GKK50 GMT35:GMT50 GPC35:GPC50 GRL35:GRL50 GTU35:GTU50 GWD35:GWD50 GYM35:GYM50 HAV35:HAV50 HDE35:HDE50 HFN35:HFN50 HHW35:HHW50 HKF35:HKF50 HMO35:HMO50 HOX35:HOX50 HRG35:HRG50 HTP35:HTP50 HVY35:HVY50 HYH35:HYH50 IAQ35:IAQ50 ICZ35:ICZ50 IFI35:IFI50 IHR35:IHR50 IKA35:IKA50 IMJ35:IMJ50 IOS35:IOS50 IRB35:IRB50 ITK35:ITK50 IVT35:IVT50 IYC35:IYC50 JAL35:JAL50 JCU35:JCU50 JFD35:JFD50 JHM35:JHM50 JJV35:JJV50 JME35:JME50 JON35:JON50 JQW35:JQW50 JTF35:JTF50 JVO35:JVO50 JXX35:JXX50 KAG35:KAG50 KCP35:KCP50 KEY35:KEY50 KHH35:KHH50 KJQ35:KJQ50 KLZ35:KLZ50 KOI35:KOI50 KQR35:KQR50 KTA35:KTA50 KVJ35:KVJ50 KXS35:KXS50 LAB35:LAB50 LCK35:LCK50 LET35:LET50 LHC35:LHC50 LJL35:LJL50 LLU35:LLU50 LOD35:LOD50 LQM35:LQM50 LSV35:LSV50 LVE35:LVE50 LXN35:LXN50 LZW35:LZW50 MCF35:MCF50 MEO35:MEO50 MGX35:MGX50 MJG35:MJG50 MLP35:MLP50 MNY35:MNY50 MQH35:MQH50 MSQ35:MSQ50 MUZ35:MUZ50 MXI35:MXI50 MZR35:MZR50 NCA35:NCA50 NEJ35:NEJ50 NGS35:NGS50 NJB35:NJB50 NLK35:NLK50 NNT35:NNT50 NQC35:NQC50 NSL35:NSL50 NUU35:NUU50 NXD35:NXD50 NZM35:NZM50 OBV35:OBV50 OEE35:OEE50 OGN35:OGN50 OIW35:OIW50 OLF35:OLF50 ONO35:ONO50 OPX35:OPX50 OSG35:OSG50 OUP35:OUP50 OWY35:OWY50 OZH35:OZH50 PBQ35:PBQ50 PDZ35:PDZ50 PGI35:PGI50 PIR35:PIR50 PLA35:PLA50 PNJ35:PNJ50 PPS35:PPS50 PSB35:PSB50 PUK35:PUK50 PWT35:PWT50 PZC35:PZC50 QBL35:QBL50 QDU35:QDU50 QGD35:QGD50 QIM35:QIM50 QKV35:QKV50 QNE35:QNE50 QPN35:QPN50 QRW35:QRW50 QUF35:QUF50 QWO35:QWO50 QYX35:QYX50 RBG35:RBG50 RDP35:RDP50 RFY35:RFY50 RIH35:RIH50 RKQ35:RKQ50 RMZ35:RMZ50 RPI35:RPI50 RRR35:RRR50 RUA35:RUA50 RWJ35:RWJ50 RYS35:RYS50 SBB35:SBB50 SDK35:SDK50 SFT35:SFT50 SIC35:SIC50 SKL35:SKL50 SMU35:SMU50 SPD35:SPD50 SRM35:SRM50 STV35:STV50 SWE35:SWE50 SYN35:SYN50 TAW35:TAW50 TDF35:TDF50 TFO35:TFO50 THX35:THX50 TKG35:TKG50 TMP35:TMP50 TOY35:TOY50 TRH35:TRH50 TTQ35:TTQ50 TVZ35:TVZ50 TYI35:TYI50 UAR35:UAR50 UDA35:UDA50 UFJ35:UFJ50 UHS35:UHS50 UKB35:UKB50 UMK35:UMK50 UOT35:UOT50 URC35:URC50 UTL35:UTL50 UVU35:UVU50 UYD35:UYD50 VAM35:VAM50 VCV35:VCV50 VFE35:VFE50 VHN35:VHN50 VJW35:VJW50 VMF35:VMF50 VOO35:VOO50 VQX35:VQX50 VTG35:VTG50 VVP35:VVP50 VXY35:VXY50 WAH35:WAH50 WCQ35:WCQ50 WEZ35:WEZ50 WHI35:WHI50 WJR35:WJR50 WMA35:WMA50 WOJ35:WOJ50 WQS35:WQS50 WTB35:WTB50 WVK35:WVK50 WXT35:WXT50 XAC35:XAC50 XCL35:XCL50 XEU35:XEU50">
    <cfRule type="cellIs" dxfId="54" priority="5" operator="greaterThan">
      <formula>$L$8/2</formula>
    </cfRule>
  </conditionalFormatting>
  <conditionalFormatting sqref="AP8:AS50 CV35:CY50 FE35:FH50 HN35:HQ50 JW35:JZ50 MF35:MI50 OO35:OR50 QX35:RA50 TG35:TJ50 VP35:VS50 XY35:YB50 AAH35:AAK50 ACQ35:ACT50 AEZ35:AFC50 AHI35:AHL50 AJR35:AJU50 AMA35:AMD50 AOJ35:AOM50 AQS35:AQV50 ATB35:ATE50 AVK35:AVN50 AXT35:AXW50 BAC35:BAF50 BCL35:BCO50 BEU35:BEX50 BHD35:BHG50 BJM35:BJP50 BLV35:BLY50 BOE35:BOH50 BQN35:BQQ50 BSW35:BSZ50 BVF35:BVI50 BXO35:BXR50 BZX35:CAA50 CCG35:CCJ50 CEP35:CES50 CGY35:CHB50 CJH35:CJK50 CLQ35:CLT50 CNZ35:COC50 CQI35:CQL50 CSR35:CSU50 CVA35:CVD50 CXJ35:CXM50 CZS35:CZV50 DCB35:DCE50 DEK35:DEN50 DGT35:DGW50 DJC35:DJF50 DLL35:DLO50 DNU35:DNX50 DQD35:DQG50 DSM35:DSP50 DUV35:DUY50 DXE35:DXH50 DZN35:DZQ50 EBW35:EBZ50 EEF35:EEI50 EGO35:EGR50 EIX35:EJA50 ELG35:ELJ50 ENP35:ENS50 EPY35:EQB50 ESH35:ESK50 EUQ35:EUT50 EWZ35:EXC50 EZI35:EZL50 FBR35:FBU50 FEA35:FED50 FGJ35:FGM50 FIS35:FIV50 FLB35:FLE50 FNK35:FNN50 FPT35:FPW50 FSC35:FSF50 FUL35:FUO50 FWU35:FWX50 FZD35:FZG50 GBM35:GBP50 GDV35:GDY50 GGE35:GGH50 GIN35:GIQ50 GKW35:GKZ50 GNF35:GNI50 GPO35:GPR50 GRX35:GSA50 GUG35:GUJ50 GWP35:GWS50 GYY35:GZB50 HBH35:HBK50 HDQ35:HDT50 HFZ35:HGC50 HII35:HIL50 HKR35:HKU50 HNA35:HND50 HPJ35:HPM50 HRS35:HRV50 HUB35:HUE50 HWK35:HWN50 HYT35:HYW50 IBC35:IBF50 IDL35:IDO50 IFU35:IFX50 IID35:IIG50 IKM35:IKP50 IMV35:IMY50 IPE35:IPH50 IRN35:IRQ50 ITW35:ITZ50 IWF35:IWI50 IYO35:IYR50 JAX35:JBA50 JDG35:JDJ50 JFP35:JFS50 JHY35:JIB50 JKH35:JKK50 JMQ35:JMT50 JOZ35:JPC50 JRI35:JRL50 JTR35:JTU50 JWA35:JWD50 JYJ35:JYM50 KAS35:KAV50 KDB35:KDE50 KFK35:KFN50 KHT35:KHW50 KKC35:KKF50 KML35:KMO50 KOU35:KOX50 KRD35:KRG50 KTM35:KTP50 KVV35:KVY50 KYE35:KYH50 LAN35:LAQ50 LCW35:LCZ50 LFF35:LFI50 LHO35:LHR50 LJX35:LKA50 LMG35:LMJ50 LOP35:LOS50 LQY35:LRB50 LTH35:LTK50 LVQ35:LVT50 LXZ35:LYC50 MAI35:MAL50 MCR35:MCU50 MFA35:MFD50 MHJ35:MHM50 MJS35:MJV50 MMB35:MME50 MOK35:MON50 MQT35:MQW50 MTC35:MTF50 MVL35:MVO50 MXU35:MXX50 NAD35:NAG50 NCM35:NCP50 NEV35:NEY50 NHE35:NHH50 NJN35:NJQ50 NLW35:NLZ50 NOF35:NOI50 NQO35:NQR50 NSX35:NTA50 NVG35:NVJ50 NXP35:NXS50 NZY35:OAB50 OCH35:OCK50 OEQ35:OET50 OGZ35:OHC50 OJI35:OJL50 OLR35:OLU50 OOA35:OOD50 OQJ35:OQM50 OSS35:OSV50 OVB35:OVE50 OXK35:OXN50 OZT35:OZW50 PCC35:PCF50 PEL35:PEO50 PGU35:PGX50 PJD35:PJG50 PLM35:PLP50 PNV35:PNY50 PQE35:PQH50 PSN35:PSQ50 PUW35:PUZ50 PXF35:PXI50 PZO35:PZR50 QBX35:QCA50 QEG35:QEJ50 QGP35:QGS50 QIY35:QJB50 QLH35:QLK50 QNQ35:QNT50 QPZ35:QQC50 QSI35:QSL50 QUR35:QUU50 QXA35:QXD50 QZJ35:QZM50 RBS35:RBV50 REB35:REE50 RGK35:RGN50 RIT35:RIW50 RLC35:RLF50 RNL35:RNO50 RPU35:RPX50 RSD35:RSG50 RUM35:RUP50 RWV35:RWY50 RZE35:RZH50 SBN35:SBQ50 SDW35:SDZ50 SGF35:SGI50 SIO35:SIR50 SKX35:SLA50 SNG35:SNJ50 SPP35:SPS50 SRY35:SSB50 SUH35:SUK50 SWQ35:SWT50 SYZ35:SZC50 TBI35:TBL50 TDR35:TDU50 TGA35:TGD50 TIJ35:TIM50 TKS35:TKV50 TNB35:TNE50 TPK35:TPN50 TRT35:TRW50 TUC35:TUF50 TWL35:TWO50 TYU35:TYX50 UBD35:UBG50 UDM35:UDP50 UFV35:UFY50 UIE35:UIH50 UKN35:UKQ50 UMW35:UMZ50 UPF35:UPI50 URO35:URR50 UTX35:UUA50 UWG35:UWJ50 UYP35:UYS50 VAY35:VBB50 VDH35:VDK50 VFQ35:VFT50 VHZ35:VIC50 VKI35:VKL50 VMR35:VMU50 VPA35:VPD50 VRJ35:VRM50 VTS35:VTV50 VWB35:VWE50 VYK35:VYN50 WAT35:WAW50 WDC35:WDF50 WFL35:WFO50 WHU35:WHX50 WKD35:WKG50 WMM35:WMP50 WOV35:WOY50 WRE35:WRH50 WTN35:WTQ50 WVW35:WVZ50 WYF35:WYI50 XAO35:XAR50 XCX35:XDA50">
    <cfRule type="expression" dxfId="53" priority="8">
      <formula>+_xlfn.ISFORMULA(AP8)</formula>
    </cfRule>
  </conditionalFormatting>
  <conditionalFormatting sqref="AT9:AT33">
    <cfRule type="expression" dxfId="52" priority="7">
      <formula>+_xlfn.ISFORMULA(AT9)</formula>
    </cfRule>
  </conditionalFormatting>
  <conditionalFormatting sqref="AW13">
    <cfRule type="cellIs" dxfId="51" priority="6" operator="greaterThan">
      <formula>$K$5</formula>
    </cfRule>
  </conditionalFormatting>
  <conditionalFormatting sqref="AW19:AW20">
    <cfRule type="cellIs" dxfId="50" priority="4" operator="greaterThan">
      <formula>$K$5</formula>
    </cfRule>
  </conditionalFormatting>
  <conditionalFormatting sqref="AW22:AW23">
    <cfRule type="cellIs" dxfId="49" priority="3" operator="greaterThan">
      <formula>$K$5</formula>
    </cfRule>
  </conditionalFormatting>
  <conditionalFormatting sqref="AW27:AW28">
    <cfRule type="cellIs" dxfId="48" priority="2" operator="greaterThan">
      <formula>$K$5</formula>
    </cfRule>
  </conditionalFormatting>
  <conditionalFormatting sqref="AW30">
    <cfRule type="cellIs" dxfId="47" priority="1" operator="greaterThan">
      <formula>$K$5</formula>
    </cfRule>
  </conditionalFormatting>
  <dataValidations count="10">
    <dataValidation type="list" allowBlank="1" showInputMessage="1" showErrorMessage="1" sqref="J8:J50" xr:uid="{00000000-0002-0000-0000-000009000000}">
      <formula1>"CONTRATO DE OBRAS, OTROS TIPOS, PRESTACIÓN DE SERVICIOS, SUMINISTROS"</formula1>
    </dataValidation>
    <dataValidation type="list" allowBlank="1" showInputMessage="1" showErrorMessage="1" sqref="BB8:BB50" xr:uid="{00000000-0002-0000-0000-000008000000}">
      <formula1>"Por iniciar,En ejecucion,Suspendido,Terminado,Liquidado"</formula1>
    </dataValidation>
    <dataValidation type="list" allowBlank="1" showInputMessage="1" showErrorMessage="1" sqref="H8:H50" xr:uid="{00000000-0002-0000-0000-000007000000}">
      <formula1>"OTRO SECTOR"</formula1>
    </dataValidation>
    <dataValidation type="list" allowBlank="1" showInputMessage="1" showErrorMessage="1" sqref="M8:M50" xr:uid="{00000000-0002-0000-0000-000006000000}">
      <formula1>"DIRECTA"</formula1>
    </dataValidation>
    <dataValidation type="list" allowBlank="1" showInputMessage="1" showErrorMessage="1" sqref="I8:I50" xr:uid="{00000000-0002-0000-0000-000005000000}">
      <formula1>"FUNCIONAMIENTO,INVERSION,OTROS"</formula1>
    </dataValidation>
    <dataValidation type="list" allowBlank="1" showInputMessage="1" showErrorMessage="1" sqref="BE30:BE33 BE8:BE28 BE35:BE50" xr:uid="{00000000-0002-0000-0000-000004000000}">
      <formula1>"SI,NA por TIPO Contrato"</formula1>
    </dataValidation>
    <dataValidation type="list" allowBlank="1" showInputMessage="1" showErrorMessage="1" sqref="BD30:BD33 BD8:BD27 BD35:BD50" xr:uid="{00000000-0002-0000-0000-000003000000}">
      <formula1>"SI,NO HA INICIADO"</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K4" xr:uid="{00000000-0002-0000-0000-000001000000}">
      <formula1>"42,250,1000,3000"</formula1>
    </dataValidation>
    <dataValidation type="list" allowBlank="1" showInputMessage="1" showErrorMessage="1" sqref="U44:U47 AT8:AT33 U8:U26 U49:U50 AR8:AR50" xr:uid="{00000000-0002-0000-0000-000000000000}">
      <formula1>"SI,NO"</formula1>
    </dataValidation>
  </dataValidations>
  <hyperlinks>
    <hyperlink ref="BC8" r:id="rId1" xr:uid="{20D16D93-8ACB-44DC-B989-0534C9FA1988}"/>
    <hyperlink ref="BC9" r:id="rId2" xr:uid="{CE829C5B-FF4D-4FCF-BA44-CC2DA86AC245}"/>
    <hyperlink ref="BC10" r:id="rId3" xr:uid="{56FC5B54-3BE7-4CBC-BD1F-83934B9F3151}"/>
    <hyperlink ref="BC11" r:id="rId4" xr:uid="{4ECD6945-8ACC-4A4E-99F1-3DB6E14E7285}"/>
    <hyperlink ref="BC12" r:id="rId5" xr:uid="{B599D5A3-0A15-421A-8FFC-95B9E176AD1A}"/>
    <hyperlink ref="BC14" r:id="rId6" xr:uid="{BFEF2425-693A-471C-999F-1DA2B29C7B86}"/>
    <hyperlink ref="BC13" r:id="rId7" xr:uid="{3FEAFEAF-69E0-4387-A71C-D292D471F16F}"/>
    <hyperlink ref="BC16" r:id="rId8" xr:uid="{73359A0F-B478-4717-93D0-7299D2C65AB4}"/>
    <hyperlink ref="BC15" r:id="rId9" xr:uid="{CB75BA51-E244-485C-8EC3-5FBC66DFD8E8}"/>
    <hyperlink ref="BC17" r:id="rId10" xr:uid="{64AF509B-EDF5-451E-A210-3A95AB49BAC7}"/>
    <hyperlink ref="BC18" r:id="rId11" xr:uid="{51C635C9-DE57-4AE6-A946-0D607BEBD1C2}"/>
    <hyperlink ref="BC19" r:id="rId12" xr:uid="{39FCC41E-744E-4421-9E12-6964C386071D}"/>
    <hyperlink ref="BC20" r:id="rId13" xr:uid="{E8BEC8D2-F541-4601-9C94-F810DDE7E455}"/>
    <hyperlink ref="BC21" r:id="rId14" xr:uid="{A4FB991B-EB8A-403C-82AB-3975B58CB9B2}"/>
    <hyperlink ref="BC22" r:id="rId15" xr:uid="{9E4F49D7-66FB-485C-980D-7873F4A85624}"/>
    <hyperlink ref="BC23" r:id="rId16" xr:uid="{DB88F199-4C27-4749-8FE9-6F549F749CDE}"/>
    <hyperlink ref="BC24" r:id="rId17" xr:uid="{D55491C1-1209-4586-A33B-BEEE4623D2D4}"/>
    <hyperlink ref="BC25" r:id="rId18" xr:uid="{8E22599D-AB9A-4E22-A962-583184866960}"/>
    <hyperlink ref="BC26" r:id="rId19" xr:uid="{EB578442-1A42-482D-8C80-DD8D5D8D6F47}"/>
    <hyperlink ref="BC27" r:id="rId20" xr:uid="{68B89C57-9313-4926-8B8C-EE4397EC9846}"/>
    <hyperlink ref="BC28" r:id="rId21" xr:uid="{47BCCD5E-E23F-463B-8720-224B4BC0D601}"/>
    <hyperlink ref="BC29" r:id="rId22" xr:uid="{0D7D88E3-3E06-4B81-8839-0A632F1DE3C1}"/>
    <hyperlink ref="BC30" r:id="rId23" xr:uid="{F3962A99-DF8B-4920-9939-46E667CDFF01}"/>
    <hyperlink ref="BC33" r:id="rId24" xr:uid="{77954D02-F3BB-4FF6-A969-78B2F1DA48E6}"/>
    <hyperlink ref="BC35" r:id="rId25" xr:uid="{443642BB-495B-458F-85CF-A25DE526170C}"/>
    <hyperlink ref="BC34" r:id="rId26" xr:uid="{462FC38E-3999-47A7-8B5C-0675DF5FC99A}"/>
    <hyperlink ref="BC36" r:id="rId27" xr:uid="{B65EC693-0ABF-4B77-84D2-E59C30D1BFC3}"/>
    <hyperlink ref="BC41" r:id="rId28" xr:uid="{F3102A16-D749-48D6-AED1-7BB1626C0C54}"/>
  </hyperlinks>
  <pageMargins left="0.7" right="0.7" top="0.75" bottom="0.75" header="0.3" footer="0.3"/>
  <pageSetup orientation="portrait" horizontalDpi="300" verticalDpi="300" r:id="rId29"/>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F09DE-2B1E-425E-903B-6CD694EF4405}">
  <dimension ref="A1:BV27"/>
  <sheetViews>
    <sheetView showGridLines="0" zoomScaleNormal="100" workbookViewId="0">
      <selection activeCell="BG4" sqref="BG4"/>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28515625" customWidth="1"/>
    <col min="6" max="6" width="17.28515625" style="42" customWidth="1"/>
    <col min="7" max="7" width="15.85546875" style="42" customWidth="1"/>
    <col min="8" max="8" width="16.5703125" style="42" customWidth="1"/>
    <col min="9" max="9" width="17.42578125" style="42" customWidth="1"/>
    <col min="10" max="10" width="22.85546875" style="44" customWidth="1"/>
    <col min="11" max="11" width="22.140625" customWidth="1"/>
    <col min="12" max="12" width="14.5703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9.710937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592"/>
      <c r="C3" s="593"/>
      <c r="D3" s="598" t="s">
        <v>0</v>
      </c>
      <c r="E3" s="599"/>
      <c r="F3" s="599"/>
      <c r="G3" s="600"/>
      <c r="H3" s="609" t="s">
        <v>1</v>
      </c>
      <c r="I3" s="610"/>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594"/>
      <c r="C4" s="595"/>
      <c r="D4" s="601"/>
      <c r="E4" s="602"/>
      <c r="F4" s="602"/>
      <c r="G4" s="603"/>
      <c r="H4" s="611"/>
      <c r="I4" s="612"/>
      <c r="J4" s="39"/>
      <c r="K4" s="3">
        <v>42</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594"/>
      <c r="C5" s="595"/>
      <c r="D5" s="7" t="s">
        <v>4</v>
      </c>
      <c r="E5" s="8"/>
      <c r="F5" s="618" t="s">
        <v>119</v>
      </c>
      <c r="G5" s="618"/>
      <c r="H5" s="613"/>
      <c r="I5" s="614"/>
      <c r="J5" s="39"/>
      <c r="K5" s="10">
        <f>+L6*K4</f>
        <v>59787000</v>
      </c>
      <c r="L5" s="11" t="s">
        <v>5</v>
      </c>
      <c r="M5" s="5"/>
      <c r="N5" s="5"/>
      <c r="O5" s="5"/>
      <c r="P5" s="5"/>
      <c r="Q5" s="5"/>
      <c r="R5" s="5"/>
      <c r="S5" s="5"/>
      <c r="T5" s="5"/>
      <c r="U5" s="5"/>
      <c r="V5" s="5"/>
      <c r="W5" s="6"/>
      <c r="X5" s="6"/>
      <c r="Y5" s="6"/>
      <c r="Z5" s="6"/>
      <c r="AA5" s="6"/>
      <c r="AB5" s="6"/>
      <c r="AC5" s="624" t="s">
        <v>6</v>
      </c>
      <c r="AD5" s="625"/>
      <c r="AE5" s="625"/>
      <c r="AF5" s="625"/>
      <c r="AG5" s="625"/>
      <c r="AH5" s="625"/>
      <c r="AI5" s="625"/>
      <c r="AJ5" s="625"/>
      <c r="AK5" s="625"/>
      <c r="AL5" s="625"/>
      <c r="AM5" s="625"/>
      <c r="AN5" s="625"/>
      <c r="AO5" s="625"/>
      <c r="AP5" s="626"/>
      <c r="AQ5" s="5"/>
      <c r="AR5" s="5"/>
      <c r="AS5" s="5"/>
      <c r="AT5" s="5"/>
      <c r="AU5" s="5"/>
      <c r="AV5" s="5"/>
      <c r="AW5" s="5"/>
      <c r="AX5" s="5"/>
      <c r="AY5" s="5"/>
      <c r="AZ5" s="5"/>
      <c r="BA5" s="5"/>
      <c r="BB5" s="5"/>
      <c r="BC5" s="5"/>
      <c r="BD5" s="5"/>
      <c r="BE5" s="5"/>
    </row>
    <row r="6" spans="1:74" s="12" customFormat="1" ht="31.5" customHeight="1" thickBot="1" x14ac:dyDescent="0.3">
      <c r="B6" s="596"/>
      <c r="C6" s="597"/>
      <c r="D6" s="13" t="s">
        <v>7</v>
      </c>
      <c r="E6" s="638" t="s">
        <v>14484</v>
      </c>
      <c r="F6" s="638"/>
      <c r="G6" s="639"/>
      <c r="H6" s="627" t="s">
        <v>9</v>
      </c>
      <c r="I6" s="628"/>
      <c r="J6" s="628"/>
      <c r="K6" s="629"/>
      <c r="L6" s="33">
        <v>1423500</v>
      </c>
      <c r="M6" s="5"/>
      <c r="N6" s="607" t="s">
        <v>10</v>
      </c>
      <c r="O6" s="617"/>
      <c r="P6" s="607" t="s">
        <v>11</v>
      </c>
      <c r="Q6" s="617"/>
      <c r="R6" s="608"/>
      <c r="S6" s="622" t="s">
        <v>12</v>
      </c>
      <c r="T6" s="623"/>
      <c r="U6" s="607" t="s">
        <v>13</v>
      </c>
      <c r="V6" s="617"/>
      <c r="W6" s="617"/>
      <c r="X6" s="624" t="s">
        <v>14</v>
      </c>
      <c r="Y6" s="625"/>
      <c r="Z6" s="625"/>
      <c r="AA6" s="625"/>
      <c r="AB6" s="626"/>
      <c r="AC6" s="624" t="s">
        <v>15</v>
      </c>
      <c r="AD6" s="625"/>
      <c r="AE6" s="625"/>
      <c r="AF6" s="625"/>
      <c r="AG6" s="626"/>
      <c r="AH6" s="607" t="s">
        <v>16</v>
      </c>
      <c r="AI6" s="617"/>
      <c r="AJ6" s="617"/>
      <c r="AK6" s="608"/>
      <c r="AL6" s="607" t="s">
        <v>17</v>
      </c>
      <c r="AM6" s="617"/>
      <c r="AN6" s="617"/>
      <c r="AO6" s="617"/>
      <c r="AP6" s="608"/>
      <c r="AQ6" s="5"/>
      <c r="AR6" s="607" t="s">
        <v>18</v>
      </c>
      <c r="AS6" s="608"/>
      <c r="AT6" s="607" t="s">
        <v>19</v>
      </c>
      <c r="AU6" s="617"/>
      <c r="AV6" s="617"/>
      <c r="AW6" s="617"/>
      <c r="AX6" s="617"/>
      <c r="AY6" s="608"/>
      <c r="AZ6" s="607" t="s">
        <v>20</v>
      </c>
      <c r="BA6" s="617"/>
      <c r="BB6" s="608"/>
      <c r="BC6" s="607" t="s">
        <v>21</v>
      </c>
      <c r="BD6" s="617"/>
      <c r="BE6" s="608"/>
    </row>
    <row r="7" spans="1:74" s="22" customFormat="1" ht="87" customHeight="1" thickBot="1" x14ac:dyDescent="0.3">
      <c r="A7" s="14"/>
      <c r="B7" s="15" t="s">
        <v>22</v>
      </c>
      <c r="C7" s="16" t="s">
        <v>23</v>
      </c>
      <c r="D7" s="17" t="s">
        <v>24</v>
      </c>
      <c r="E7" s="18" t="s">
        <v>25</v>
      </c>
      <c r="F7" s="18" t="s">
        <v>26</v>
      </c>
      <c r="G7" s="17" t="s">
        <v>27</v>
      </c>
      <c r="H7" s="15" t="s">
        <v>28</v>
      </c>
      <c r="I7" s="15" t="s">
        <v>29</v>
      </c>
      <c r="J7" s="15" t="s">
        <v>30</v>
      </c>
      <c r="K7" s="15" t="s">
        <v>31</v>
      </c>
      <c r="L7" s="15" t="s">
        <v>32</v>
      </c>
      <c r="M7" s="15" t="s">
        <v>33</v>
      </c>
      <c r="N7" s="15" t="s">
        <v>34</v>
      </c>
      <c r="O7" s="16" t="s">
        <v>35</v>
      </c>
      <c r="P7" s="16" t="s">
        <v>36</v>
      </c>
      <c r="Q7" s="15" t="s">
        <v>37</v>
      </c>
      <c r="R7" s="15" t="s">
        <v>38</v>
      </c>
      <c r="S7" s="15" t="s">
        <v>39</v>
      </c>
      <c r="T7" s="15" t="s">
        <v>40</v>
      </c>
      <c r="U7" s="15" t="s">
        <v>41</v>
      </c>
      <c r="V7" s="16" t="s">
        <v>42</v>
      </c>
      <c r="W7" s="15" t="s">
        <v>43</v>
      </c>
      <c r="X7" s="15" t="s">
        <v>44</v>
      </c>
      <c r="Y7" s="15" t="s">
        <v>45</v>
      </c>
      <c r="Z7" s="15" t="s">
        <v>46</v>
      </c>
      <c r="AA7" s="19" t="s">
        <v>47</v>
      </c>
      <c r="AB7" s="35" t="s">
        <v>48</v>
      </c>
      <c r="AC7" s="15" t="s">
        <v>49</v>
      </c>
      <c r="AD7" s="15" t="s">
        <v>50</v>
      </c>
      <c r="AE7" s="15" t="s">
        <v>51</v>
      </c>
      <c r="AF7" s="19" t="s">
        <v>52</v>
      </c>
      <c r="AG7" s="35" t="s">
        <v>53</v>
      </c>
      <c r="AH7" s="15" t="s">
        <v>54</v>
      </c>
      <c r="AI7" s="15" t="s">
        <v>55</v>
      </c>
      <c r="AJ7" s="19" t="s">
        <v>56</v>
      </c>
      <c r="AK7" s="19" t="s">
        <v>57</v>
      </c>
      <c r="AL7" s="15" t="s">
        <v>58</v>
      </c>
      <c r="AM7" s="19" t="s">
        <v>59</v>
      </c>
      <c r="AN7" s="19" t="s">
        <v>60</v>
      </c>
      <c r="AO7" s="19" t="s">
        <v>61</v>
      </c>
      <c r="AP7" s="35" t="s">
        <v>62</v>
      </c>
      <c r="AQ7" s="35" t="s">
        <v>63</v>
      </c>
      <c r="AR7" s="15" t="s">
        <v>64</v>
      </c>
      <c r="AS7" s="15" t="s">
        <v>65</v>
      </c>
      <c r="AT7" s="15" t="s">
        <v>66</v>
      </c>
      <c r="AU7" s="15" t="s">
        <v>67</v>
      </c>
      <c r="AV7" s="15" t="s">
        <v>68</v>
      </c>
      <c r="AW7" s="20" t="s">
        <v>69</v>
      </c>
      <c r="AX7" s="36" t="s">
        <v>70</v>
      </c>
      <c r="AY7" s="36" t="s">
        <v>71</v>
      </c>
      <c r="AZ7" s="37" t="s">
        <v>72</v>
      </c>
      <c r="BA7" s="15" t="s">
        <v>73</v>
      </c>
      <c r="BB7" s="15" t="s">
        <v>74</v>
      </c>
      <c r="BC7" s="16" t="s">
        <v>75</v>
      </c>
      <c r="BD7" s="16" t="s">
        <v>76</v>
      </c>
      <c r="BE7" s="16" t="s">
        <v>77</v>
      </c>
      <c r="BF7" s="21"/>
      <c r="BG7" s="21"/>
      <c r="BH7" s="21"/>
      <c r="BI7" s="21"/>
      <c r="BJ7" s="21"/>
      <c r="BK7" s="21"/>
      <c r="BL7" s="21"/>
      <c r="BM7" s="21"/>
      <c r="BN7" s="21"/>
      <c r="BO7" s="21"/>
      <c r="BP7" s="21"/>
      <c r="BQ7" s="21"/>
      <c r="BR7" s="21"/>
      <c r="BS7" s="21"/>
      <c r="BT7" s="21"/>
      <c r="BU7" s="21"/>
      <c r="BV7" s="21"/>
    </row>
    <row r="8" spans="1:74" x14ac:dyDescent="0.25">
      <c r="B8" s="52">
        <v>2025</v>
      </c>
      <c r="C8" s="52">
        <v>891780111</v>
      </c>
      <c r="D8" s="52" t="s">
        <v>78</v>
      </c>
      <c r="E8" s="56" t="s">
        <v>14483</v>
      </c>
      <c r="F8" s="479" t="s">
        <v>14482</v>
      </c>
      <c r="G8" s="52">
        <v>0</v>
      </c>
      <c r="H8" s="52" t="s">
        <v>81</v>
      </c>
      <c r="I8" s="52" t="s">
        <v>82</v>
      </c>
      <c r="J8" s="53" t="s">
        <v>83</v>
      </c>
      <c r="K8" s="51" t="s">
        <v>14481</v>
      </c>
      <c r="L8" s="55">
        <v>26000000</v>
      </c>
      <c r="M8" s="52" t="s">
        <v>85</v>
      </c>
      <c r="N8" s="51" t="s">
        <v>7961</v>
      </c>
      <c r="O8" s="51">
        <v>57291132</v>
      </c>
      <c r="P8" s="51">
        <v>33</v>
      </c>
      <c r="Q8" s="59">
        <v>45671</v>
      </c>
      <c r="R8" s="51">
        <v>26000000</v>
      </c>
      <c r="S8" s="59">
        <v>45672</v>
      </c>
      <c r="T8" s="55">
        <v>26000000</v>
      </c>
      <c r="U8" s="52" t="s">
        <v>87</v>
      </c>
      <c r="V8" s="55">
        <v>45691169</v>
      </c>
      <c r="W8" s="56" t="s">
        <v>8679</v>
      </c>
      <c r="X8" s="58">
        <v>45672</v>
      </c>
      <c r="Y8" s="58">
        <v>45672</v>
      </c>
      <c r="Z8" s="58" t="s">
        <v>89</v>
      </c>
      <c r="AA8" s="58">
        <v>45869</v>
      </c>
      <c r="AB8" s="48">
        <f t="shared" ref="AB8:AB26" si="0">+IF(Z8="1800-01-01",AA8-Y8,AA8-Z8)</f>
        <v>197</v>
      </c>
      <c r="AC8" s="52">
        <v>0</v>
      </c>
      <c r="AD8" s="55">
        <v>0</v>
      </c>
      <c r="AE8" s="52">
        <v>0</v>
      </c>
      <c r="AF8" s="52" t="s">
        <v>89</v>
      </c>
      <c r="AG8" s="48">
        <f t="shared" ref="AG8:AG26" si="1">+IF(AF8="1800-01-01",0,AF8-AA8)</f>
        <v>0</v>
      </c>
      <c r="AH8" s="52">
        <v>1</v>
      </c>
      <c r="AI8" s="55">
        <v>22666667</v>
      </c>
      <c r="AJ8" s="58">
        <v>45698</v>
      </c>
      <c r="AK8" s="58">
        <v>45698</v>
      </c>
      <c r="AL8" s="52">
        <v>0</v>
      </c>
      <c r="AM8" s="52" t="s">
        <v>89</v>
      </c>
      <c r="AN8" s="52" t="s">
        <v>89</v>
      </c>
      <c r="AO8" s="52" t="s">
        <v>89</v>
      </c>
      <c r="AP8" s="48">
        <f t="shared" ref="AP8:AP26" si="2">+IF(AM8="1800-01-01",0,AN8-AM8)</f>
        <v>0</v>
      </c>
      <c r="AQ8" s="48">
        <f>+L8+AD8-AI8</f>
        <v>3333333</v>
      </c>
      <c r="AR8" s="52" t="s">
        <v>87</v>
      </c>
      <c r="AS8" s="55">
        <v>26000000</v>
      </c>
      <c r="AT8" s="52" t="s">
        <v>90</v>
      </c>
      <c r="AU8" s="55">
        <v>0</v>
      </c>
      <c r="AV8" s="52" t="s">
        <v>89</v>
      </c>
      <c r="AW8" s="266">
        <v>3333333</v>
      </c>
      <c r="AX8" s="62">
        <f t="shared" ref="AX8:AX26" si="3">AQ8-AW8</f>
        <v>0</v>
      </c>
      <c r="AY8" s="477">
        <f t="shared" ref="AY8:AY17" si="4">+IFERROR(AW8/AQ8,"_")</f>
        <v>1</v>
      </c>
      <c r="AZ8" s="64">
        <v>1</v>
      </c>
      <c r="BA8" s="52" t="s">
        <v>89</v>
      </c>
      <c r="BB8" s="52" t="s">
        <v>150</v>
      </c>
      <c r="BC8" s="56" t="s">
        <v>14480</v>
      </c>
      <c r="BD8" s="50" t="s">
        <v>87</v>
      </c>
      <c r="BE8" s="50" t="s">
        <v>87</v>
      </c>
    </row>
    <row r="9" spans="1:74" x14ac:dyDescent="0.25">
      <c r="B9" s="65">
        <v>2025</v>
      </c>
      <c r="C9" s="65">
        <v>891780111</v>
      </c>
      <c r="D9" s="65" t="s">
        <v>78</v>
      </c>
      <c r="E9" s="67" t="s">
        <v>14479</v>
      </c>
      <c r="F9" s="65" t="s">
        <v>14478</v>
      </c>
      <c r="G9" s="65">
        <v>0</v>
      </c>
      <c r="H9" s="65" t="s">
        <v>81</v>
      </c>
      <c r="I9" s="65" t="s">
        <v>82</v>
      </c>
      <c r="J9" s="220" t="s">
        <v>83</v>
      </c>
      <c r="K9" s="66" t="s">
        <v>14477</v>
      </c>
      <c r="L9" s="68">
        <v>22750000</v>
      </c>
      <c r="M9" s="65" t="s">
        <v>85</v>
      </c>
      <c r="N9" s="66" t="s">
        <v>14399</v>
      </c>
      <c r="O9" s="66">
        <v>1082986396</v>
      </c>
      <c r="P9" s="66">
        <v>32</v>
      </c>
      <c r="Q9" s="78">
        <v>45671</v>
      </c>
      <c r="R9" s="66">
        <v>22750000</v>
      </c>
      <c r="S9" s="78">
        <v>45672</v>
      </c>
      <c r="T9" s="68">
        <v>22750000</v>
      </c>
      <c r="U9" s="65" t="s">
        <v>87</v>
      </c>
      <c r="V9" s="68">
        <v>45691169</v>
      </c>
      <c r="W9" s="67" t="s">
        <v>8679</v>
      </c>
      <c r="X9" s="70">
        <v>45672</v>
      </c>
      <c r="Y9" s="70">
        <v>45672</v>
      </c>
      <c r="Z9" s="70" t="s">
        <v>89</v>
      </c>
      <c r="AA9" s="70">
        <v>45869</v>
      </c>
      <c r="AB9" s="49">
        <f t="shared" si="0"/>
        <v>197</v>
      </c>
      <c r="AC9" s="65">
        <v>0</v>
      </c>
      <c r="AD9" s="68">
        <v>0</v>
      </c>
      <c r="AE9" s="65">
        <v>0</v>
      </c>
      <c r="AF9" s="65" t="s">
        <v>89</v>
      </c>
      <c r="AG9" s="49">
        <f t="shared" si="1"/>
        <v>0</v>
      </c>
      <c r="AH9" s="65">
        <v>0</v>
      </c>
      <c r="AI9" s="68">
        <v>0</v>
      </c>
      <c r="AJ9" s="65" t="s">
        <v>89</v>
      </c>
      <c r="AK9" s="65" t="s">
        <v>89</v>
      </c>
      <c r="AL9" s="65">
        <v>0</v>
      </c>
      <c r="AM9" s="65" t="s">
        <v>89</v>
      </c>
      <c r="AN9" s="65" t="s">
        <v>89</v>
      </c>
      <c r="AO9" s="65" t="s">
        <v>89</v>
      </c>
      <c r="AP9" s="49">
        <f t="shared" si="2"/>
        <v>0</v>
      </c>
      <c r="AQ9" s="49">
        <f>+L9+AD9-AI9</f>
        <v>22750000</v>
      </c>
      <c r="AR9" s="65" t="s">
        <v>87</v>
      </c>
      <c r="AS9" s="68">
        <v>22750000</v>
      </c>
      <c r="AT9" s="65" t="s">
        <v>90</v>
      </c>
      <c r="AU9" s="68">
        <v>0</v>
      </c>
      <c r="AV9" s="65" t="s">
        <v>89</v>
      </c>
      <c r="AW9" s="267">
        <f>12250000+3500000+3500000+3500000</f>
        <v>22750000</v>
      </c>
      <c r="AX9" s="79">
        <f t="shared" si="3"/>
        <v>0</v>
      </c>
      <c r="AY9" s="223">
        <f t="shared" si="4"/>
        <v>1</v>
      </c>
      <c r="AZ9" s="74">
        <v>1</v>
      </c>
      <c r="BA9" s="65" t="s">
        <v>89</v>
      </c>
      <c r="BB9" s="65" t="s">
        <v>103</v>
      </c>
      <c r="BC9" s="67" t="s">
        <v>14476</v>
      </c>
      <c r="BD9" s="221" t="s">
        <v>87</v>
      </c>
      <c r="BE9" s="221" t="s">
        <v>87</v>
      </c>
    </row>
    <row r="10" spans="1:74" x14ac:dyDescent="0.25">
      <c r="B10" s="65">
        <v>2025</v>
      </c>
      <c r="C10" s="65">
        <v>891780111</v>
      </c>
      <c r="D10" s="65" t="s">
        <v>78</v>
      </c>
      <c r="E10" s="67" t="s">
        <v>14475</v>
      </c>
      <c r="F10" s="65" t="s">
        <v>14474</v>
      </c>
      <c r="G10" s="65">
        <v>0</v>
      </c>
      <c r="H10" s="65" t="s">
        <v>81</v>
      </c>
      <c r="I10" s="65" t="s">
        <v>82</v>
      </c>
      <c r="J10" s="220" t="s">
        <v>83</v>
      </c>
      <c r="K10" s="66" t="s">
        <v>14473</v>
      </c>
      <c r="L10" s="68">
        <v>17550000</v>
      </c>
      <c r="M10" s="65" t="s">
        <v>85</v>
      </c>
      <c r="N10" s="66" t="s">
        <v>14414</v>
      </c>
      <c r="O10" s="66">
        <v>1082961539</v>
      </c>
      <c r="P10" s="66">
        <v>36</v>
      </c>
      <c r="Q10" s="78">
        <v>45671</v>
      </c>
      <c r="R10" s="66">
        <v>37100000</v>
      </c>
      <c r="S10" s="78">
        <v>45673</v>
      </c>
      <c r="T10" s="68">
        <v>17550000</v>
      </c>
      <c r="U10" s="65" t="s">
        <v>87</v>
      </c>
      <c r="V10" s="68">
        <v>45691169</v>
      </c>
      <c r="W10" s="67" t="s">
        <v>8679</v>
      </c>
      <c r="X10" s="70">
        <v>45673</v>
      </c>
      <c r="Y10" s="70">
        <v>45673</v>
      </c>
      <c r="Z10" s="70" t="s">
        <v>89</v>
      </c>
      <c r="AA10" s="70">
        <v>45869</v>
      </c>
      <c r="AB10" s="49">
        <f t="shared" si="0"/>
        <v>196</v>
      </c>
      <c r="AC10" s="65">
        <v>0</v>
      </c>
      <c r="AD10" s="68">
        <v>0</v>
      </c>
      <c r="AE10" s="65">
        <v>0</v>
      </c>
      <c r="AF10" s="65" t="s">
        <v>89</v>
      </c>
      <c r="AG10" s="49">
        <f t="shared" si="1"/>
        <v>0</v>
      </c>
      <c r="AH10" s="65">
        <v>0</v>
      </c>
      <c r="AI10" s="68">
        <v>0</v>
      </c>
      <c r="AJ10" s="65" t="s">
        <v>89</v>
      </c>
      <c r="AK10" s="65" t="s">
        <v>89</v>
      </c>
      <c r="AL10" s="65">
        <v>0</v>
      </c>
      <c r="AM10" s="65" t="s">
        <v>89</v>
      </c>
      <c r="AN10" s="65" t="s">
        <v>89</v>
      </c>
      <c r="AO10" s="65" t="s">
        <v>89</v>
      </c>
      <c r="AP10" s="49">
        <f t="shared" si="2"/>
        <v>0</v>
      </c>
      <c r="AQ10" s="49">
        <f>+L10+AD10-AI10</f>
        <v>17550000</v>
      </c>
      <c r="AR10" s="65" t="s">
        <v>87</v>
      </c>
      <c r="AS10" s="68">
        <v>17550000</v>
      </c>
      <c r="AT10" s="65" t="s">
        <v>90</v>
      </c>
      <c r="AU10" s="68">
        <v>0</v>
      </c>
      <c r="AV10" s="65" t="s">
        <v>89</v>
      </c>
      <c r="AW10" s="267">
        <f>9450000+2700000+2700000+2700000</f>
        <v>17550000</v>
      </c>
      <c r="AX10" s="79">
        <f t="shared" si="3"/>
        <v>0</v>
      </c>
      <c r="AY10" s="223">
        <f t="shared" si="4"/>
        <v>1</v>
      </c>
      <c r="AZ10" s="74">
        <v>1</v>
      </c>
      <c r="BA10" s="65" t="s">
        <v>89</v>
      </c>
      <c r="BB10" s="65" t="s">
        <v>103</v>
      </c>
      <c r="BC10" s="67" t="s">
        <v>14472</v>
      </c>
      <c r="BD10" s="221" t="s">
        <v>87</v>
      </c>
      <c r="BE10" s="221" t="s">
        <v>87</v>
      </c>
    </row>
    <row r="11" spans="1:74" x14ac:dyDescent="0.25">
      <c r="B11" s="65">
        <v>2025</v>
      </c>
      <c r="C11" s="65">
        <v>891780111</v>
      </c>
      <c r="D11" s="65" t="s">
        <v>78</v>
      </c>
      <c r="E11" s="67" t="s">
        <v>14471</v>
      </c>
      <c r="F11" s="65" t="s">
        <v>14470</v>
      </c>
      <c r="G11" s="65">
        <v>0</v>
      </c>
      <c r="H11" s="65" t="s">
        <v>81</v>
      </c>
      <c r="I11" s="65" t="s">
        <v>82</v>
      </c>
      <c r="J11" s="220" t="s">
        <v>83</v>
      </c>
      <c r="K11" s="66" t="s">
        <v>14469</v>
      </c>
      <c r="L11" s="68">
        <v>17100000</v>
      </c>
      <c r="M11" s="65" t="s">
        <v>85</v>
      </c>
      <c r="N11" s="66" t="s">
        <v>14404</v>
      </c>
      <c r="O11" s="66">
        <v>1082845936</v>
      </c>
      <c r="P11" s="66">
        <v>31</v>
      </c>
      <c r="Q11" s="78">
        <v>45671</v>
      </c>
      <c r="R11" s="66">
        <v>17550000</v>
      </c>
      <c r="S11" s="78">
        <v>45677</v>
      </c>
      <c r="T11" s="68">
        <v>17100000</v>
      </c>
      <c r="U11" s="65" t="s">
        <v>87</v>
      </c>
      <c r="V11" s="68">
        <v>45691169</v>
      </c>
      <c r="W11" s="67" t="s">
        <v>8679</v>
      </c>
      <c r="X11" s="70">
        <v>45677</v>
      </c>
      <c r="Y11" s="70">
        <v>45677</v>
      </c>
      <c r="Z11" s="70" t="s">
        <v>89</v>
      </c>
      <c r="AA11" s="70">
        <v>45869</v>
      </c>
      <c r="AB11" s="49">
        <f t="shared" si="0"/>
        <v>192</v>
      </c>
      <c r="AC11" s="65">
        <v>0</v>
      </c>
      <c r="AD11" s="68">
        <v>0</v>
      </c>
      <c r="AE11" s="65">
        <v>0</v>
      </c>
      <c r="AF11" s="65" t="s">
        <v>89</v>
      </c>
      <c r="AG11" s="49">
        <f t="shared" si="1"/>
        <v>0</v>
      </c>
      <c r="AH11" s="65">
        <v>0</v>
      </c>
      <c r="AI11" s="68">
        <v>0</v>
      </c>
      <c r="AJ11" s="65" t="s">
        <v>89</v>
      </c>
      <c r="AK11" s="65" t="s">
        <v>89</v>
      </c>
      <c r="AL11" s="65">
        <v>0</v>
      </c>
      <c r="AM11" s="65" t="s">
        <v>89</v>
      </c>
      <c r="AN11" s="65" t="s">
        <v>89</v>
      </c>
      <c r="AO11" s="65" t="s">
        <v>89</v>
      </c>
      <c r="AP11" s="49">
        <f t="shared" si="2"/>
        <v>0</v>
      </c>
      <c r="AQ11" s="49">
        <f>+L11+AD11-AI11</f>
        <v>17100000</v>
      </c>
      <c r="AR11" s="65" t="s">
        <v>87</v>
      </c>
      <c r="AS11" s="68">
        <v>17100000</v>
      </c>
      <c r="AT11" s="65" t="s">
        <v>90</v>
      </c>
      <c r="AU11" s="68">
        <v>0</v>
      </c>
      <c r="AV11" s="65" t="s">
        <v>89</v>
      </c>
      <c r="AW11" s="267">
        <f>9000000+2700000+2700000+2700000</f>
        <v>17100000</v>
      </c>
      <c r="AX11" s="79">
        <f t="shared" si="3"/>
        <v>0</v>
      </c>
      <c r="AY11" s="223">
        <f t="shared" si="4"/>
        <v>1</v>
      </c>
      <c r="AZ11" s="74">
        <v>1</v>
      </c>
      <c r="BA11" s="65" t="s">
        <v>89</v>
      </c>
      <c r="BB11" s="65" t="s">
        <v>103</v>
      </c>
      <c r="BC11" s="67" t="s">
        <v>14468</v>
      </c>
      <c r="BD11" s="221" t="s">
        <v>87</v>
      </c>
      <c r="BE11" s="221" t="s">
        <v>87</v>
      </c>
    </row>
    <row r="12" spans="1:74" x14ac:dyDescent="0.25">
      <c r="B12" s="65">
        <v>2025</v>
      </c>
      <c r="C12" s="65">
        <v>891780111</v>
      </c>
      <c r="D12" s="65" t="s">
        <v>78</v>
      </c>
      <c r="E12" s="67" t="s">
        <v>14467</v>
      </c>
      <c r="F12" s="65" t="s">
        <v>14466</v>
      </c>
      <c r="G12" s="65">
        <v>0</v>
      </c>
      <c r="H12" s="65" t="s">
        <v>81</v>
      </c>
      <c r="I12" s="65" t="s">
        <v>82</v>
      </c>
      <c r="J12" s="220" t="s">
        <v>83</v>
      </c>
      <c r="K12" s="66" t="s">
        <v>14465</v>
      </c>
      <c r="L12" s="68">
        <v>19000000</v>
      </c>
      <c r="M12" s="65" t="s">
        <v>85</v>
      </c>
      <c r="N12" s="66" t="s">
        <v>14409</v>
      </c>
      <c r="O12" s="66">
        <v>1082989749</v>
      </c>
      <c r="P12" s="66">
        <v>36</v>
      </c>
      <c r="Q12" s="78">
        <v>45671</v>
      </c>
      <c r="R12" s="66">
        <v>37100000</v>
      </c>
      <c r="S12" s="78">
        <v>45677</v>
      </c>
      <c r="T12" s="68">
        <v>19000000</v>
      </c>
      <c r="U12" s="65" t="s">
        <v>87</v>
      </c>
      <c r="V12" s="68">
        <v>45691169</v>
      </c>
      <c r="W12" s="67" t="s">
        <v>8679</v>
      </c>
      <c r="X12" s="70">
        <v>45677</v>
      </c>
      <c r="Y12" s="70">
        <v>45677</v>
      </c>
      <c r="Z12" s="70" t="s">
        <v>89</v>
      </c>
      <c r="AA12" s="70">
        <v>45869</v>
      </c>
      <c r="AB12" s="49">
        <f t="shared" si="0"/>
        <v>192</v>
      </c>
      <c r="AC12" s="65">
        <v>0</v>
      </c>
      <c r="AD12" s="68">
        <v>0</v>
      </c>
      <c r="AE12" s="65">
        <v>0</v>
      </c>
      <c r="AF12" s="65" t="s">
        <v>89</v>
      </c>
      <c r="AG12" s="49">
        <f t="shared" si="1"/>
        <v>0</v>
      </c>
      <c r="AH12" s="65">
        <v>1</v>
      </c>
      <c r="AI12" s="68">
        <v>14000000</v>
      </c>
      <c r="AJ12" s="70">
        <v>45733</v>
      </c>
      <c r="AK12" s="70">
        <v>45733</v>
      </c>
      <c r="AL12" s="65">
        <v>0</v>
      </c>
      <c r="AM12" s="65" t="s">
        <v>89</v>
      </c>
      <c r="AN12" s="65" t="s">
        <v>89</v>
      </c>
      <c r="AO12" s="65" t="s">
        <v>89</v>
      </c>
      <c r="AP12" s="49">
        <f t="shared" si="2"/>
        <v>0</v>
      </c>
      <c r="AQ12" s="49">
        <f>+L12+AD12-AI12</f>
        <v>5000000</v>
      </c>
      <c r="AR12" s="65" t="s">
        <v>87</v>
      </c>
      <c r="AS12" s="68">
        <v>19000000</v>
      </c>
      <c r="AT12" s="65" t="s">
        <v>90</v>
      </c>
      <c r="AU12" s="68">
        <v>0</v>
      </c>
      <c r="AV12" s="65" t="s">
        <v>89</v>
      </c>
      <c r="AW12" s="267">
        <v>5000000</v>
      </c>
      <c r="AX12" s="79">
        <f t="shared" si="3"/>
        <v>0</v>
      </c>
      <c r="AY12" s="223">
        <f t="shared" si="4"/>
        <v>1</v>
      </c>
      <c r="AZ12" s="74">
        <v>1</v>
      </c>
      <c r="BA12" s="65" t="s">
        <v>89</v>
      </c>
      <c r="BB12" s="65" t="s">
        <v>150</v>
      </c>
      <c r="BC12" s="67" t="s">
        <v>14464</v>
      </c>
      <c r="BD12" s="221" t="s">
        <v>87</v>
      </c>
      <c r="BE12" s="221" t="s">
        <v>87</v>
      </c>
    </row>
    <row r="13" spans="1:74" x14ac:dyDescent="0.25">
      <c r="B13" s="65">
        <v>2025</v>
      </c>
      <c r="C13" s="65">
        <v>891780111</v>
      </c>
      <c r="D13" s="65" t="s">
        <v>78</v>
      </c>
      <c r="E13" s="67" t="s">
        <v>14463</v>
      </c>
      <c r="F13" s="65" t="s">
        <v>14462</v>
      </c>
      <c r="G13" s="65">
        <v>0</v>
      </c>
      <c r="H13" s="65" t="s">
        <v>81</v>
      </c>
      <c r="I13" s="65" t="s">
        <v>82</v>
      </c>
      <c r="J13" s="220" t="s">
        <v>289</v>
      </c>
      <c r="K13" s="66" t="s">
        <v>14461</v>
      </c>
      <c r="L13" s="68">
        <v>17120000</v>
      </c>
      <c r="M13" s="65" t="s">
        <v>85</v>
      </c>
      <c r="N13" s="66" t="s">
        <v>14434</v>
      </c>
      <c r="O13" s="66">
        <v>60385970</v>
      </c>
      <c r="P13" s="66">
        <v>245</v>
      </c>
      <c r="Q13" s="78">
        <v>45692</v>
      </c>
      <c r="R13" s="66">
        <v>17120000</v>
      </c>
      <c r="S13" s="78">
        <v>45694</v>
      </c>
      <c r="T13" s="68">
        <v>17120000</v>
      </c>
      <c r="U13" s="65" t="s">
        <v>87</v>
      </c>
      <c r="V13" s="68">
        <v>45691169</v>
      </c>
      <c r="W13" s="67" t="s">
        <v>8679</v>
      </c>
      <c r="X13" s="70">
        <v>45694</v>
      </c>
      <c r="Y13" s="70">
        <v>45694</v>
      </c>
      <c r="Z13" s="70" t="s">
        <v>89</v>
      </c>
      <c r="AA13" s="70">
        <v>45709</v>
      </c>
      <c r="AB13" s="49">
        <f t="shared" si="0"/>
        <v>15</v>
      </c>
      <c r="AC13" s="65">
        <v>0</v>
      </c>
      <c r="AD13" s="68">
        <v>0</v>
      </c>
      <c r="AE13" s="65">
        <v>0</v>
      </c>
      <c r="AF13" s="65" t="s">
        <v>89</v>
      </c>
      <c r="AG13" s="49">
        <f t="shared" si="1"/>
        <v>0</v>
      </c>
      <c r="AH13" s="65">
        <v>0</v>
      </c>
      <c r="AI13" s="68">
        <v>0</v>
      </c>
      <c r="AJ13" s="65" t="s">
        <v>89</v>
      </c>
      <c r="AK13" s="65" t="s">
        <v>89</v>
      </c>
      <c r="AL13" s="65">
        <v>0</v>
      </c>
      <c r="AM13" s="65" t="s">
        <v>89</v>
      </c>
      <c r="AN13" s="65" t="s">
        <v>89</v>
      </c>
      <c r="AO13" s="65" t="s">
        <v>89</v>
      </c>
      <c r="AP13" s="49">
        <f t="shared" si="2"/>
        <v>0</v>
      </c>
      <c r="AQ13" s="49">
        <f>+L13+AD13-AI13</f>
        <v>17120000</v>
      </c>
      <c r="AR13" s="65" t="s">
        <v>87</v>
      </c>
      <c r="AS13" s="68">
        <v>17120000</v>
      </c>
      <c r="AT13" s="65" t="s">
        <v>90</v>
      </c>
      <c r="AU13" s="68">
        <v>0</v>
      </c>
      <c r="AV13" s="65" t="s">
        <v>89</v>
      </c>
      <c r="AW13" s="267">
        <v>17120000</v>
      </c>
      <c r="AX13" s="79">
        <f t="shared" si="3"/>
        <v>0</v>
      </c>
      <c r="AY13" s="478">
        <f t="shared" si="4"/>
        <v>1</v>
      </c>
      <c r="AZ13" s="74">
        <v>1</v>
      </c>
      <c r="BA13" s="65" t="s">
        <v>89</v>
      </c>
      <c r="BB13" s="65" t="s">
        <v>103</v>
      </c>
      <c r="BC13" s="67" t="s">
        <v>14460</v>
      </c>
      <c r="BD13" s="221" t="s">
        <v>87</v>
      </c>
      <c r="BE13" s="221" t="s">
        <v>121</v>
      </c>
    </row>
    <row r="14" spans="1:74" x14ac:dyDescent="0.25">
      <c r="B14" s="65">
        <v>2025</v>
      </c>
      <c r="C14" s="65">
        <v>891780111</v>
      </c>
      <c r="D14" s="65" t="s">
        <v>78</v>
      </c>
      <c r="E14" s="67" t="s">
        <v>14459</v>
      </c>
      <c r="F14" s="65" t="s">
        <v>14458</v>
      </c>
      <c r="G14" s="65">
        <v>0</v>
      </c>
      <c r="H14" s="65" t="s">
        <v>81</v>
      </c>
      <c r="I14" s="65" t="s">
        <v>82</v>
      </c>
      <c r="J14" s="220" t="s">
        <v>83</v>
      </c>
      <c r="K14" s="66" t="s">
        <v>14457</v>
      </c>
      <c r="L14" s="68">
        <v>10125000</v>
      </c>
      <c r="M14" s="65" t="s">
        <v>85</v>
      </c>
      <c r="N14" s="66" t="s">
        <v>14439</v>
      </c>
      <c r="O14" s="66">
        <v>1082859887</v>
      </c>
      <c r="P14" s="66">
        <v>724</v>
      </c>
      <c r="Q14" s="70">
        <v>45735</v>
      </c>
      <c r="R14" s="66">
        <v>10200000</v>
      </c>
      <c r="S14" s="70">
        <v>45736</v>
      </c>
      <c r="T14" s="68">
        <v>10125000</v>
      </c>
      <c r="U14" s="65" t="s">
        <v>87</v>
      </c>
      <c r="V14" s="68">
        <v>45691169</v>
      </c>
      <c r="W14" s="67" t="s">
        <v>8679</v>
      </c>
      <c r="X14" s="70">
        <v>45736</v>
      </c>
      <c r="Y14" s="70">
        <v>45736</v>
      </c>
      <c r="Z14" s="70" t="s">
        <v>89</v>
      </c>
      <c r="AA14" s="70">
        <v>45869</v>
      </c>
      <c r="AB14" s="49">
        <f t="shared" si="0"/>
        <v>133</v>
      </c>
      <c r="AC14" s="65">
        <v>1</v>
      </c>
      <c r="AD14" s="68">
        <v>1500000</v>
      </c>
      <c r="AE14" s="65">
        <v>0</v>
      </c>
      <c r="AF14" s="65" t="s">
        <v>89</v>
      </c>
      <c r="AG14" s="49">
        <f t="shared" si="1"/>
        <v>0</v>
      </c>
      <c r="AH14" s="65">
        <v>0</v>
      </c>
      <c r="AI14" s="68">
        <v>0</v>
      </c>
      <c r="AJ14" s="65" t="s">
        <v>89</v>
      </c>
      <c r="AK14" s="65" t="s">
        <v>89</v>
      </c>
      <c r="AL14" s="65">
        <v>0</v>
      </c>
      <c r="AM14" s="65" t="s">
        <v>89</v>
      </c>
      <c r="AN14" s="65" t="s">
        <v>89</v>
      </c>
      <c r="AO14" s="65" t="s">
        <v>89</v>
      </c>
      <c r="AP14" s="49">
        <f t="shared" si="2"/>
        <v>0</v>
      </c>
      <c r="AQ14" s="49">
        <f>+L14+AD14-AI14</f>
        <v>11625000</v>
      </c>
      <c r="AR14" s="65" t="s">
        <v>87</v>
      </c>
      <c r="AS14" s="68">
        <v>11625000</v>
      </c>
      <c r="AT14" s="65" t="s">
        <v>90</v>
      </c>
      <c r="AU14" s="68">
        <v>0</v>
      </c>
      <c r="AV14" s="65" t="s">
        <v>89</v>
      </c>
      <c r="AW14" s="267">
        <f>3375000+2750000+2750000+2750000</f>
        <v>11625000</v>
      </c>
      <c r="AX14" s="79">
        <f t="shared" si="3"/>
        <v>0</v>
      </c>
      <c r="AY14" s="223">
        <f t="shared" si="4"/>
        <v>1</v>
      </c>
      <c r="AZ14" s="74">
        <v>1</v>
      </c>
      <c r="BA14" s="65" t="s">
        <v>89</v>
      </c>
      <c r="BB14" s="65" t="s">
        <v>103</v>
      </c>
      <c r="BC14" s="67" t="s">
        <v>14456</v>
      </c>
      <c r="BD14" s="221" t="s">
        <v>87</v>
      </c>
      <c r="BE14" s="221" t="s">
        <v>87</v>
      </c>
    </row>
    <row r="15" spans="1:74" x14ac:dyDescent="0.25">
      <c r="B15" s="65">
        <v>2025</v>
      </c>
      <c r="C15" s="65">
        <v>891780111</v>
      </c>
      <c r="D15" s="65" t="s">
        <v>78</v>
      </c>
      <c r="E15" s="67" t="s">
        <v>14455</v>
      </c>
      <c r="F15" s="65" t="s">
        <v>14454</v>
      </c>
      <c r="G15" s="65">
        <v>0</v>
      </c>
      <c r="H15" s="65" t="s">
        <v>81</v>
      </c>
      <c r="I15" s="65" t="s">
        <v>82</v>
      </c>
      <c r="J15" s="220" t="s">
        <v>83</v>
      </c>
      <c r="K15" s="66" t="s">
        <v>14453</v>
      </c>
      <c r="L15" s="68">
        <v>13500000</v>
      </c>
      <c r="M15" s="65" t="s">
        <v>85</v>
      </c>
      <c r="N15" s="66" t="s">
        <v>14419</v>
      </c>
      <c r="O15" s="66">
        <v>1007692899</v>
      </c>
      <c r="P15" s="66">
        <v>725</v>
      </c>
      <c r="Q15" s="70">
        <v>45735</v>
      </c>
      <c r="R15" s="66">
        <v>13500000</v>
      </c>
      <c r="S15" s="70">
        <v>45736</v>
      </c>
      <c r="T15" s="68">
        <v>13500000</v>
      </c>
      <c r="U15" s="65" t="s">
        <v>87</v>
      </c>
      <c r="V15" s="68">
        <v>45691169</v>
      </c>
      <c r="W15" s="67" t="s">
        <v>8679</v>
      </c>
      <c r="X15" s="70">
        <v>45736</v>
      </c>
      <c r="Y15" s="70">
        <v>45736</v>
      </c>
      <c r="Z15" s="70" t="s">
        <v>89</v>
      </c>
      <c r="AA15" s="70">
        <v>45869</v>
      </c>
      <c r="AB15" s="49">
        <f t="shared" si="0"/>
        <v>133</v>
      </c>
      <c r="AC15" s="65">
        <v>0</v>
      </c>
      <c r="AD15" s="68">
        <v>0</v>
      </c>
      <c r="AE15" s="65">
        <v>0</v>
      </c>
      <c r="AF15" s="65" t="s">
        <v>89</v>
      </c>
      <c r="AG15" s="49">
        <f t="shared" si="1"/>
        <v>0</v>
      </c>
      <c r="AH15" s="65">
        <v>0</v>
      </c>
      <c r="AI15" s="68">
        <v>0</v>
      </c>
      <c r="AJ15" s="65" t="s">
        <v>89</v>
      </c>
      <c r="AK15" s="65" t="s">
        <v>89</v>
      </c>
      <c r="AL15" s="65">
        <v>0</v>
      </c>
      <c r="AM15" s="65" t="s">
        <v>89</v>
      </c>
      <c r="AN15" s="65" t="s">
        <v>89</v>
      </c>
      <c r="AO15" s="65" t="s">
        <v>89</v>
      </c>
      <c r="AP15" s="49">
        <f t="shared" si="2"/>
        <v>0</v>
      </c>
      <c r="AQ15" s="49">
        <f>+L15+AD15-AI15</f>
        <v>13500000</v>
      </c>
      <c r="AR15" s="65" t="s">
        <v>87</v>
      </c>
      <c r="AS15" s="68">
        <v>13500000</v>
      </c>
      <c r="AT15" s="65" t="s">
        <v>90</v>
      </c>
      <c r="AU15" s="68">
        <v>0</v>
      </c>
      <c r="AV15" s="65" t="s">
        <v>89</v>
      </c>
      <c r="AW15" s="267">
        <f>7500000+3000000+3000000</f>
        <v>13500000</v>
      </c>
      <c r="AX15" s="79">
        <f t="shared" si="3"/>
        <v>0</v>
      </c>
      <c r="AY15" s="223">
        <f t="shared" si="4"/>
        <v>1</v>
      </c>
      <c r="AZ15" s="74">
        <v>1</v>
      </c>
      <c r="BA15" s="65" t="s">
        <v>89</v>
      </c>
      <c r="BB15" s="65" t="s">
        <v>103</v>
      </c>
      <c r="BC15" s="67" t="s">
        <v>14452</v>
      </c>
      <c r="BD15" s="221" t="s">
        <v>87</v>
      </c>
      <c r="BE15" s="221" t="s">
        <v>87</v>
      </c>
    </row>
    <row r="16" spans="1:74" x14ac:dyDescent="0.25">
      <c r="B16" s="65">
        <v>2025</v>
      </c>
      <c r="C16" s="65">
        <v>891780111</v>
      </c>
      <c r="D16" s="65" t="s">
        <v>78</v>
      </c>
      <c r="E16" s="67" t="s">
        <v>14451</v>
      </c>
      <c r="F16" s="65" t="s">
        <v>14450</v>
      </c>
      <c r="G16" s="65">
        <v>0</v>
      </c>
      <c r="H16" s="65" t="s">
        <v>81</v>
      </c>
      <c r="I16" s="65" t="s">
        <v>82</v>
      </c>
      <c r="J16" s="220" t="s">
        <v>83</v>
      </c>
      <c r="K16" s="66" t="s">
        <v>14449</v>
      </c>
      <c r="L16" s="68">
        <v>14000000</v>
      </c>
      <c r="M16" s="65" t="s">
        <v>85</v>
      </c>
      <c r="N16" s="66" t="s">
        <v>14409</v>
      </c>
      <c r="O16" s="66">
        <v>1082989749</v>
      </c>
      <c r="P16" s="66">
        <v>749</v>
      </c>
      <c r="Q16" s="70">
        <v>45737</v>
      </c>
      <c r="R16" s="66">
        <v>14000000</v>
      </c>
      <c r="S16" s="70">
        <v>45737</v>
      </c>
      <c r="T16" s="68">
        <v>14000000</v>
      </c>
      <c r="U16" s="65" t="s">
        <v>87</v>
      </c>
      <c r="V16" s="68">
        <v>45691169</v>
      </c>
      <c r="W16" s="67" t="s">
        <v>8679</v>
      </c>
      <c r="X16" s="70">
        <v>45737</v>
      </c>
      <c r="Y16" s="70">
        <v>45737</v>
      </c>
      <c r="Z16" s="70" t="s">
        <v>89</v>
      </c>
      <c r="AA16" s="70">
        <v>45869</v>
      </c>
      <c r="AB16" s="49">
        <f t="shared" si="0"/>
        <v>132</v>
      </c>
      <c r="AC16" s="65">
        <v>0</v>
      </c>
      <c r="AD16" s="68">
        <v>0</v>
      </c>
      <c r="AE16" s="65">
        <v>0</v>
      </c>
      <c r="AF16" s="65" t="s">
        <v>89</v>
      </c>
      <c r="AG16" s="49">
        <f t="shared" si="1"/>
        <v>0</v>
      </c>
      <c r="AH16" s="65">
        <v>0</v>
      </c>
      <c r="AI16" s="68">
        <v>0</v>
      </c>
      <c r="AJ16" s="65" t="s">
        <v>89</v>
      </c>
      <c r="AK16" s="65" t="s">
        <v>89</v>
      </c>
      <c r="AL16" s="65">
        <v>0</v>
      </c>
      <c r="AM16" s="65" t="s">
        <v>89</v>
      </c>
      <c r="AN16" s="65" t="s">
        <v>89</v>
      </c>
      <c r="AO16" s="65" t="s">
        <v>89</v>
      </c>
      <c r="AP16" s="49">
        <f t="shared" si="2"/>
        <v>0</v>
      </c>
      <c r="AQ16" s="49">
        <f>+L16+AD16-AI16</f>
        <v>14000000</v>
      </c>
      <c r="AR16" s="65" t="s">
        <v>87</v>
      </c>
      <c r="AS16" s="68">
        <v>14000000</v>
      </c>
      <c r="AT16" s="65" t="s">
        <v>90</v>
      </c>
      <c r="AU16" s="68">
        <v>0</v>
      </c>
      <c r="AV16" s="65" t="s">
        <v>89</v>
      </c>
      <c r="AW16" s="267">
        <f>8000000+3000000+3000000</f>
        <v>14000000</v>
      </c>
      <c r="AX16" s="79">
        <f t="shared" si="3"/>
        <v>0</v>
      </c>
      <c r="AY16" s="478">
        <f t="shared" si="4"/>
        <v>1</v>
      </c>
      <c r="AZ16" s="74">
        <v>1</v>
      </c>
      <c r="BA16" s="65" t="s">
        <v>89</v>
      </c>
      <c r="BB16" s="65" t="s">
        <v>103</v>
      </c>
      <c r="BC16" s="67" t="s">
        <v>14448</v>
      </c>
      <c r="BD16" s="221" t="s">
        <v>87</v>
      </c>
      <c r="BE16" s="221" t="s">
        <v>87</v>
      </c>
    </row>
    <row r="17" spans="2:57" x14ac:dyDescent="0.25">
      <c r="B17" s="65">
        <v>2025</v>
      </c>
      <c r="C17" s="65">
        <v>891780111</v>
      </c>
      <c r="D17" s="65" t="s">
        <v>78</v>
      </c>
      <c r="E17" s="67" t="s">
        <v>14447</v>
      </c>
      <c r="F17" s="65" t="s">
        <v>14446</v>
      </c>
      <c r="G17" s="65">
        <v>0</v>
      </c>
      <c r="H17" s="65" t="s">
        <v>81</v>
      </c>
      <c r="I17" s="65" t="s">
        <v>82</v>
      </c>
      <c r="J17" s="220" t="s">
        <v>289</v>
      </c>
      <c r="K17" s="66" t="s">
        <v>14445</v>
      </c>
      <c r="L17" s="68">
        <v>1800000</v>
      </c>
      <c r="M17" s="65" t="s">
        <v>85</v>
      </c>
      <c r="N17" s="66" t="s">
        <v>14444</v>
      </c>
      <c r="O17" s="66">
        <v>1082887911</v>
      </c>
      <c r="P17" s="66">
        <v>987</v>
      </c>
      <c r="Q17" s="70">
        <v>45777</v>
      </c>
      <c r="R17" s="66">
        <v>1800000</v>
      </c>
      <c r="S17" s="70">
        <v>45782</v>
      </c>
      <c r="T17" s="68">
        <v>1800000</v>
      </c>
      <c r="U17" s="65" t="s">
        <v>87</v>
      </c>
      <c r="V17" s="68">
        <v>45691169</v>
      </c>
      <c r="W17" s="67" t="s">
        <v>8679</v>
      </c>
      <c r="X17" s="70">
        <v>45782</v>
      </c>
      <c r="Y17" s="70">
        <v>45782</v>
      </c>
      <c r="Z17" s="70" t="s">
        <v>89</v>
      </c>
      <c r="AA17" s="70">
        <v>45796</v>
      </c>
      <c r="AB17" s="49">
        <f t="shared" si="0"/>
        <v>14</v>
      </c>
      <c r="AC17" s="65">
        <v>0</v>
      </c>
      <c r="AD17" s="68">
        <v>0</v>
      </c>
      <c r="AE17" s="65">
        <v>0</v>
      </c>
      <c r="AF17" s="65" t="s">
        <v>89</v>
      </c>
      <c r="AG17" s="49">
        <f t="shared" si="1"/>
        <v>0</v>
      </c>
      <c r="AH17" s="65">
        <v>0</v>
      </c>
      <c r="AI17" s="68">
        <v>0</v>
      </c>
      <c r="AJ17" s="65" t="s">
        <v>89</v>
      </c>
      <c r="AK17" s="65" t="s">
        <v>89</v>
      </c>
      <c r="AL17" s="65">
        <v>0</v>
      </c>
      <c r="AM17" s="65" t="s">
        <v>89</v>
      </c>
      <c r="AN17" s="65" t="s">
        <v>89</v>
      </c>
      <c r="AO17" s="65" t="s">
        <v>89</v>
      </c>
      <c r="AP17" s="49">
        <f t="shared" si="2"/>
        <v>0</v>
      </c>
      <c r="AQ17" s="49">
        <f>+L17+AD17-AI17</f>
        <v>1800000</v>
      </c>
      <c r="AR17" s="65" t="s">
        <v>87</v>
      </c>
      <c r="AS17" s="68">
        <v>1800000</v>
      </c>
      <c r="AT17" s="65" t="s">
        <v>90</v>
      </c>
      <c r="AU17" s="68">
        <v>0</v>
      </c>
      <c r="AV17" s="65" t="s">
        <v>89</v>
      </c>
      <c r="AW17" s="71">
        <v>1800000</v>
      </c>
      <c r="AX17" s="79">
        <f t="shared" si="3"/>
        <v>0</v>
      </c>
      <c r="AY17" s="223">
        <f t="shared" si="4"/>
        <v>1</v>
      </c>
      <c r="AZ17" s="74">
        <v>1</v>
      </c>
      <c r="BA17" s="65" t="s">
        <v>89</v>
      </c>
      <c r="BB17" s="65" t="s">
        <v>103</v>
      </c>
      <c r="BC17" s="69" t="s">
        <v>14443</v>
      </c>
      <c r="BD17" s="65" t="s">
        <v>87</v>
      </c>
      <c r="BE17" s="65" t="s">
        <v>87</v>
      </c>
    </row>
    <row r="18" spans="2:57" x14ac:dyDescent="0.25">
      <c r="B18" s="65">
        <v>2025</v>
      </c>
      <c r="C18" s="65">
        <v>891780111</v>
      </c>
      <c r="D18" s="65" t="s">
        <v>78</v>
      </c>
      <c r="E18" s="67" t="s">
        <v>14442</v>
      </c>
      <c r="F18" s="65" t="s">
        <v>14441</v>
      </c>
      <c r="G18" s="65">
        <v>0</v>
      </c>
      <c r="H18" s="65" t="s">
        <v>81</v>
      </c>
      <c r="I18" s="65" t="s">
        <v>82</v>
      </c>
      <c r="J18" s="67" t="s">
        <v>83</v>
      </c>
      <c r="K18" s="66" t="s">
        <v>14440</v>
      </c>
      <c r="L18" s="68">
        <v>12825000</v>
      </c>
      <c r="M18" s="65" t="s">
        <v>85</v>
      </c>
      <c r="N18" s="66" t="s">
        <v>14439</v>
      </c>
      <c r="O18" s="66">
        <v>1082859887</v>
      </c>
      <c r="P18" s="66">
        <v>1779</v>
      </c>
      <c r="Q18" s="70">
        <v>45881</v>
      </c>
      <c r="R18" s="66">
        <v>12825000</v>
      </c>
      <c r="S18" s="70">
        <v>45884</v>
      </c>
      <c r="T18" s="68">
        <v>12825000</v>
      </c>
      <c r="U18" s="65" t="s">
        <v>87</v>
      </c>
      <c r="V18" s="68">
        <v>45691169</v>
      </c>
      <c r="W18" s="67" t="s">
        <v>8679</v>
      </c>
      <c r="X18" s="70">
        <v>45884</v>
      </c>
      <c r="Y18" s="70">
        <v>45884</v>
      </c>
      <c r="Z18" s="70" t="s">
        <v>89</v>
      </c>
      <c r="AA18" s="70">
        <v>46006</v>
      </c>
      <c r="AB18" s="49">
        <f t="shared" si="0"/>
        <v>122</v>
      </c>
      <c r="AC18" s="65">
        <v>0</v>
      </c>
      <c r="AD18" s="68">
        <v>0</v>
      </c>
      <c r="AE18" s="65">
        <v>0</v>
      </c>
      <c r="AF18" s="65" t="s">
        <v>89</v>
      </c>
      <c r="AG18" s="49">
        <f t="shared" si="1"/>
        <v>0</v>
      </c>
      <c r="AH18" s="65">
        <v>0</v>
      </c>
      <c r="AI18" s="68">
        <v>0</v>
      </c>
      <c r="AJ18" s="65" t="s">
        <v>89</v>
      </c>
      <c r="AK18" s="65" t="s">
        <v>89</v>
      </c>
      <c r="AL18" s="65">
        <v>0</v>
      </c>
      <c r="AM18" s="65" t="s">
        <v>89</v>
      </c>
      <c r="AN18" s="65" t="s">
        <v>89</v>
      </c>
      <c r="AO18" s="65" t="s">
        <v>89</v>
      </c>
      <c r="AP18" s="49">
        <f t="shared" si="2"/>
        <v>0</v>
      </c>
      <c r="AQ18" s="49">
        <f>+L18+AD18-AI18</f>
        <v>12825000</v>
      </c>
      <c r="AR18" s="65" t="s">
        <v>87</v>
      </c>
      <c r="AS18" s="68">
        <v>12825000</v>
      </c>
      <c r="AT18" s="65" t="s">
        <v>90</v>
      </c>
      <c r="AU18" s="68">
        <v>0</v>
      </c>
      <c r="AV18" s="65" t="s">
        <v>89</v>
      </c>
      <c r="AW18" s="71">
        <v>0</v>
      </c>
      <c r="AX18" s="79">
        <f t="shared" si="3"/>
        <v>12825000</v>
      </c>
      <c r="AY18" s="223">
        <f t="shared" ref="AY18:AY26" si="5">+IFERROR(AW18/AQ18,"_")</f>
        <v>0</v>
      </c>
      <c r="AZ18" s="74">
        <v>0</v>
      </c>
      <c r="BA18" s="65" t="s">
        <v>89</v>
      </c>
      <c r="BB18" s="65" t="s">
        <v>108</v>
      </c>
      <c r="BC18" s="69" t="s">
        <v>14438</v>
      </c>
      <c r="BD18" s="65" t="s">
        <v>87</v>
      </c>
      <c r="BE18" s="65" t="s">
        <v>87</v>
      </c>
    </row>
    <row r="19" spans="2:57" x14ac:dyDescent="0.25">
      <c r="B19" s="65">
        <v>2025</v>
      </c>
      <c r="C19" s="65">
        <v>891780111</v>
      </c>
      <c r="D19" s="65" t="s">
        <v>78</v>
      </c>
      <c r="E19" s="67" t="s">
        <v>14437</v>
      </c>
      <c r="F19" s="65" t="s">
        <v>14436</v>
      </c>
      <c r="G19" s="65">
        <v>0</v>
      </c>
      <c r="H19" s="65" t="s">
        <v>81</v>
      </c>
      <c r="I19" s="65" t="s">
        <v>82</v>
      </c>
      <c r="J19" s="67" t="s">
        <v>289</v>
      </c>
      <c r="K19" s="66" t="s">
        <v>14435</v>
      </c>
      <c r="L19" s="68">
        <v>21280000</v>
      </c>
      <c r="M19" s="65" t="s">
        <v>85</v>
      </c>
      <c r="N19" s="66" t="s">
        <v>14434</v>
      </c>
      <c r="O19" s="66">
        <v>60385970</v>
      </c>
      <c r="P19" s="66">
        <v>1579</v>
      </c>
      <c r="Q19" s="70">
        <v>45855</v>
      </c>
      <c r="R19" s="66">
        <v>21280000</v>
      </c>
      <c r="S19" s="70">
        <v>45882</v>
      </c>
      <c r="T19" s="68">
        <v>21280000</v>
      </c>
      <c r="U19" s="65" t="s">
        <v>87</v>
      </c>
      <c r="V19" s="68">
        <v>45691169</v>
      </c>
      <c r="W19" s="67" t="s">
        <v>8679</v>
      </c>
      <c r="X19" s="70">
        <v>45882</v>
      </c>
      <c r="Y19" s="70">
        <v>45882</v>
      </c>
      <c r="Z19" s="70" t="s">
        <v>89</v>
      </c>
      <c r="AA19" s="70">
        <v>45894</v>
      </c>
      <c r="AB19" s="49">
        <f t="shared" si="0"/>
        <v>12</v>
      </c>
      <c r="AC19" s="65">
        <v>0</v>
      </c>
      <c r="AD19" s="68">
        <v>0</v>
      </c>
      <c r="AE19" s="65">
        <v>0</v>
      </c>
      <c r="AF19" s="65" t="s">
        <v>89</v>
      </c>
      <c r="AG19" s="49">
        <f t="shared" si="1"/>
        <v>0</v>
      </c>
      <c r="AH19" s="65">
        <v>0</v>
      </c>
      <c r="AI19" s="68">
        <v>0</v>
      </c>
      <c r="AJ19" s="65" t="s">
        <v>89</v>
      </c>
      <c r="AK19" s="65" t="s">
        <v>89</v>
      </c>
      <c r="AL19" s="65">
        <v>0</v>
      </c>
      <c r="AM19" s="65" t="s">
        <v>89</v>
      </c>
      <c r="AN19" s="65" t="s">
        <v>89</v>
      </c>
      <c r="AO19" s="65" t="s">
        <v>89</v>
      </c>
      <c r="AP19" s="49">
        <f t="shared" si="2"/>
        <v>0</v>
      </c>
      <c r="AQ19" s="49">
        <f>+L19+AD19-AI19</f>
        <v>21280000</v>
      </c>
      <c r="AR19" s="65" t="s">
        <v>87</v>
      </c>
      <c r="AS19" s="68">
        <v>21280000</v>
      </c>
      <c r="AT19" s="65" t="s">
        <v>90</v>
      </c>
      <c r="AU19" s="68">
        <v>0</v>
      </c>
      <c r="AV19" s="65" t="s">
        <v>89</v>
      </c>
      <c r="AW19" s="71">
        <v>0</v>
      </c>
      <c r="AX19" s="79">
        <f t="shared" si="3"/>
        <v>21280000</v>
      </c>
      <c r="AY19" s="223">
        <f t="shared" si="5"/>
        <v>0</v>
      </c>
      <c r="AZ19" s="74">
        <v>1</v>
      </c>
      <c r="BA19" s="65" t="s">
        <v>89</v>
      </c>
      <c r="BB19" s="65" t="s">
        <v>103</v>
      </c>
      <c r="BC19" s="400" t="s">
        <v>14433</v>
      </c>
      <c r="BD19" s="65" t="s">
        <v>87</v>
      </c>
      <c r="BE19" s="221" t="s">
        <v>121</v>
      </c>
    </row>
    <row r="20" spans="2:57" x14ac:dyDescent="0.25">
      <c r="B20" s="65">
        <v>2025</v>
      </c>
      <c r="C20" s="65">
        <v>891780111</v>
      </c>
      <c r="D20" s="65" t="s">
        <v>78</v>
      </c>
      <c r="E20" s="67" t="s">
        <v>14432</v>
      </c>
      <c r="F20" s="65" t="s">
        <v>14431</v>
      </c>
      <c r="G20" s="65">
        <v>0</v>
      </c>
      <c r="H20" s="65" t="s">
        <v>81</v>
      </c>
      <c r="I20" s="65" t="s">
        <v>82</v>
      </c>
      <c r="J20" s="67" t="s">
        <v>83</v>
      </c>
      <c r="K20" s="66" t="s">
        <v>14430</v>
      </c>
      <c r="L20" s="68">
        <v>3000000</v>
      </c>
      <c r="M20" s="65" t="s">
        <v>85</v>
      </c>
      <c r="N20" s="66" t="s">
        <v>14429</v>
      </c>
      <c r="O20" s="66">
        <v>1082938440</v>
      </c>
      <c r="P20" s="66">
        <v>1811</v>
      </c>
      <c r="Q20" s="70">
        <v>45883</v>
      </c>
      <c r="R20" s="66">
        <v>3000000</v>
      </c>
      <c r="S20" s="70">
        <v>45884</v>
      </c>
      <c r="T20" s="68">
        <v>3000000</v>
      </c>
      <c r="U20" s="65" t="s">
        <v>87</v>
      </c>
      <c r="V20" s="68">
        <v>45691169</v>
      </c>
      <c r="W20" s="67" t="s">
        <v>8679</v>
      </c>
      <c r="X20" s="70">
        <v>45884</v>
      </c>
      <c r="Y20" s="70">
        <v>45884</v>
      </c>
      <c r="Z20" s="70" t="s">
        <v>89</v>
      </c>
      <c r="AA20" s="70">
        <v>45915</v>
      </c>
      <c r="AB20" s="49">
        <f t="shared" si="0"/>
        <v>31</v>
      </c>
      <c r="AC20" s="65">
        <v>0</v>
      </c>
      <c r="AD20" s="68">
        <v>0</v>
      </c>
      <c r="AE20" s="65">
        <v>0</v>
      </c>
      <c r="AF20" s="65" t="s">
        <v>89</v>
      </c>
      <c r="AG20" s="49">
        <f t="shared" si="1"/>
        <v>0</v>
      </c>
      <c r="AH20" s="65">
        <v>0</v>
      </c>
      <c r="AI20" s="68">
        <v>0</v>
      </c>
      <c r="AJ20" s="65" t="s">
        <v>89</v>
      </c>
      <c r="AK20" s="65" t="s">
        <v>89</v>
      </c>
      <c r="AL20" s="65">
        <v>0</v>
      </c>
      <c r="AM20" s="65" t="s">
        <v>89</v>
      </c>
      <c r="AN20" s="65" t="s">
        <v>89</v>
      </c>
      <c r="AO20" s="65" t="s">
        <v>89</v>
      </c>
      <c r="AP20" s="49">
        <f t="shared" si="2"/>
        <v>0</v>
      </c>
      <c r="AQ20" s="49">
        <f>+L20+AD20-AI20</f>
        <v>3000000</v>
      </c>
      <c r="AR20" s="65" t="s">
        <v>87</v>
      </c>
      <c r="AS20" s="68">
        <v>3000000</v>
      </c>
      <c r="AT20" s="65" t="s">
        <v>14398</v>
      </c>
      <c r="AU20" s="68">
        <v>0</v>
      </c>
      <c r="AV20" s="65" t="s">
        <v>89</v>
      </c>
      <c r="AW20" s="267">
        <v>0</v>
      </c>
      <c r="AX20" s="79">
        <f t="shared" si="3"/>
        <v>3000000</v>
      </c>
      <c r="AY20" s="223">
        <f t="shared" si="5"/>
        <v>0</v>
      </c>
      <c r="AZ20" s="74">
        <v>0</v>
      </c>
      <c r="BA20" s="65" t="s">
        <v>89</v>
      </c>
      <c r="BB20" s="65" t="s">
        <v>108</v>
      </c>
      <c r="BC20" s="400" t="s">
        <v>14428</v>
      </c>
      <c r="BD20" s="65" t="s">
        <v>87</v>
      </c>
      <c r="BE20" s="65" t="s">
        <v>14396</v>
      </c>
    </row>
    <row r="21" spans="2:57" x14ac:dyDescent="0.25">
      <c r="B21" s="65">
        <v>2025</v>
      </c>
      <c r="C21" s="65">
        <v>891780111</v>
      </c>
      <c r="D21" s="65" t="s">
        <v>78</v>
      </c>
      <c r="E21" s="67" t="s">
        <v>14427</v>
      </c>
      <c r="F21" s="65" t="s">
        <v>14426</v>
      </c>
      <c r="G21" s="65">
        <v>0</v>
      </c>
      <c r="H21" s="65" t="s">
        <v>81</v>
      </c>
      <c r="I21" s="65" t="s">
        <v>82</v>
      </c>
      <c r="J21" s="67" t="s">
        <v>83</v>
      </c>
      <c r="K21" s="66" t="s">
        <v>14425</v>
      </c>
      <c r="L21" s="68">
        <v>7000000</v>
      </c>
      <c r="M21" s="65" t="s">
        <v>85</v>
      </c>
      <c r="N21" s="66" t="s">
        <v>14424</v>
      </c>
      <c r="O21" s="66">
        <v>1061725705</v>
      </c>
      <c r="P21" s="66">
        <v>1809</v>
      </c>
      <c r="Q21" s="70">
        <v>45883</v>
      </c>
      <c r="R21" s="66">
        <v>7000000</v>
      </c>
      <c r="S21" s="70">
        <v>45884</v>
      </c>
      <c r="T21" s="68">
        <v>7000000</v>
      </c>
      <c r="U21" s="65" t="s">
        <v>87</v>
      </c>
      <c r="V21" s="68">
        <v>45691169</v>
      </c>
      <c r="W21" s="67" t="s">
        <v>8679</v>
      </c>
      <c r="X21" s="70">
        <v>45884</v>
      </c>
      <c r="Y21" s="70">
        <v>45884</v>
      </c>
      <c r="Z21" s="70" t="s">
        <v>89</v>
      </c>
      <c r="AA21" s="70">
        <v>45945</v>
      </c>
      <c r="AB21" s="49">
        <f t="shared" si="0"/>
        <v>61</v>
      </c>
      <c r="AC21" s="65">
        <v>0</v>
      </c>
      <c r="AD21" s="68">
        <v>0</v>
      </c>
      <c r="AE21" s="65">
        <v>0</v>
      </c>
      <c r="AF21" s="65" t="s">
        <v>89</v>
      </c>
      <c r="AG21" s="49">
        <f t="shared" si="1"/>
        <v>0</v>
      </c>
      <c r="AH21" s="65">
        <v>0</v>
      </c>
      <c r="AI21" s="68">
        <v>0</v>
      </c>
      <c r="AJ21" s="65" t="s">
        <v>89</v>
      </c>
      <c r="AK21" s="65" t="s">
        <v>89</v>
      </c>
      <c r="AL21" s="65">
        <v>0</v>
      </c>
      <c r="AM21" s="65" t="s">
        <v>89</v>
      </c>
      <c r="AN21" s="65" t="s">
        <v>89</v>
      </c>
      <c r="AO21" s="65" t="s">
        <v>89</v>
      </c>
      <c r="AP21" s="49">
        <f t="shared" si="2"/>
        <v>0</v>
      </c>
      <c r="AQ21" s="49">
        <f>+L21+AD21-AI21</f>
        <v>7000000</v>
      </c>
      <c r="AR21" s="65" t="s">
        <v>87</v>
      </c>
      <c r="AS21" s="68">
        <v>7000000</v>
      </c>
      <c r="AT21" s="65" t="s">
        <v>14398</v>
      </c>
      <c r="AU21" s="68">
        <v>0</v>
      </c>
      <c r="AV21" s="65" t="s">
        <v>89</v>
      </c>
      <c r="AW21" s="71">
        <v>0</v>
      </c>
      <c r="AX21" s="79">
        <f t="shared" si="3"/>
        <v>7000000</v>
      </c>
      <c r="AY21" s="223">
        <f t="shared" si="5"/>
        <v>0</v>
      </c>
      <c r="AZ21" s="74">
        <v>0</v>
      </c>
      <c r="BA21" s="65" t="s">
        <v>89</v>
      </c>
      <c r="BB21" s="65" t="s">
        <v>108</v>
      </c>
      <c r="BC21" s="69" t="s">
        <v>14423</v>
      </c>
      <c r="BD21" s="65" t="s">
        <v>87</v>
      </c>
      <c r="BE21" s="65" t="s">
        <v>14396</v>
      </c>
    </row>
    <row r="22" spans="2:57" x14ac:dyDescent="0.25">
      <c r="B22" s="65">
        <v>2025</v>
      </c>
      <c r="C22" s="65">
        <v>891780111</v>
      </c>
      <c r="D22" s="65" t="s">
        <v>78</v>
      </c>
      <c r="E22" s="67" t="s">
        <v>14422</v>
      </c>
      <c r="F22" s="65" t="s">
        <v>14421</v>
      </c>
      <c r="G22" s="65">
        <v>0</v>
      </c>
      <c r="H22" s="65" t="s">
        <v>81</v>
      </c>
      <c r="I22" s="65" t="s">
        <v>82</v>
      </c>
      <c r="J22" s="67" t="s">
        <v>83</v>
      </c>
      <c r="K22" s="66" t="s">
        <v>14420</v>
      </c>
      <c r="L22" s="68">
        <v>4000000</v>
      </c>
      <c r="M22" s="65" t="s">
        <v>85</v>
      </c>
      <c r="N22" s="66" t="s">
        <v>14419</v>
      </c>
      <c r="O22" s="66">
        <v>1007692899</v>
      </c>
      <c r="P22" s="66">
        <v>1810</v>
      </c>
      <c r="Q22" s="70">
        <v>45883</v>
      </c>
      <c r="R22" s="66">
        <v>4000000</v>
      </c>
      <c r="S22" s="70">
        <v>45884</v>
      </c>
      <c r="T22" s="68">
        <v>4000000</v>
      </c>
      <c r="U22" s="65" t="s">
        <v>87</v>
      </c>
      <c r="V22" s="68">
        <v>45691169</v>
      </c>
      <c r="W22" s="67" t="s">
        <v>8679</v>
      </c>
      <c r="X22" s="70">
        <v>45884</v>
      </c>
      <c r="Y22" s="70">
        <v>45884</v>
      </c>
      <c r="Z22" s="70" t="s">
        <v>89</v>
      </c>
      <c r="AA22" s="70">
        <v>45945</v>
      </c>
      <c r="AB22" s="49">
        <f t="shared" si="0"/>
        <v>61</v>
      </c>
      <c r="AC22" s="65">
        <v>0</v>
      </c>
      <c r="AD22" s="68">
        <v>0</v>
      </c>
      <c r="AE22" s="65">
        <v>0</v>
      </c>
      <c r="AF22" s="65" t="s">
        <v>89</v>
      </c>
      <c r="AG22" s="49">
        <f t="shared" si="1"/>
        <v>0</v>
      </c>
      <c r="AH22" s="65">
        <v>0</v>
      </c>
      <c r="AI22" s="68">
        <v>0</v>
      </c>
      <c r="AJ22" s="65" t="s">
        <v>89</v>
      </c>
      <c r="AK22" s="65" t="s">
        <v>89</v>
      </c>
      <c r="AL22" s="65">
        <v>0</v>
      </c>
      <c r="AM22" s="65" t="s">
        <v>89</v>
      </c>
      <c r="AN22" s="65" t="s">
        <v>89</v>
      </c>
      <c r="AO22" s="65" t="s">
        <v>89</v>
      </c>
      <c r="AP22" s="49">
        <f t="shared" si="2"/>
        <v>0</v>
      </c>
      <c r="AQ22" s="49">
        <f>+L22+AD22-AI22</f>
        <v>4000000</v>
      </c>
      <c r="AR22" s="65" t="s">
        <v>87</v>
      </c>
      <c r="AS22" s="68">
        <v>4000000</v>
      </c>
      <c r="AT22" s="65" t="s">
        <v>14398</v>
      </c>
      <c r="AU22" s="68">
        <v>0</v>
      </c>
      <c r="AV22" s="65" t="s">
        <v>89</v>
      </c>
      <c r="AW22" s="71">
        <v>0</v>
      </c>
      <c r="AX22" s="79">
        <f t="shared" si="3"/>
        <v>4000000</v>
      </c>
      <c r="AY22" s="223">
        <f t="shared" si="5"/>
        <v>0</v>
      </c>
      <c r="AZ22" s="74">
        <v>0</v>
      </c>
      <c r="BA22" s="65" t="s">
        <v>89</v>
      </c>
      <c r="BB22" s="65" t="s">
        <v>108</v>
      </c>
      <c r="BC22" s="69" t="s">
        <v>14418</v>
      </c>
      <c r="BD22" s="65" t="s">
        <v>87</v>
      </c>
      <c r="BE22" s="65" t="s">
        <v>14396</v>
      </c>
    </row>
    <row r="23" spans="2:57" x14ac:dyDescent="0.25">
      <c r="B23" s="65">
        <v>2025</v>
      </c>
      <c r="C23" s="65">
        <v>891780111</v>
      </c>
      <c r="D23" s="65" t="s">
        <v>78</v>
      </c>
      <c r="E23" s="67" t="s">
        <v>14417</v>
      </c>
      <c r="F23" s="65" t="s">
        <v>14416</v>
      </c>
      <c r="G23" s="65">
        <v>0</v>
      </c>
      <c r="H23" s="65" t="s">
        <v>81</v>
      </c>
      <c r="I23" s="65" t="s">
        <v>82</v>
      </c>
      <c r="J23" s="67" t="s">
        <v>83</v>
      </c>
      <c r="K23" s="66" t="s">
        <v>14415</v>
      </c>
      <c r="L23" s="68">
        <v>16875000</v>
      </c>
      <c r="M23" s="65" t="s">
        <v>85</v>
      </c>
      <c r="N23" s="66" t="s">
        <v>14414</v>
      </c>
      <c r="O23" s="66">
        <v>1082961539</v>
      </c>
      <c r="P23" s="66">
        <v>1832</v>
      </c>
      <c r="Q23" s="70">
        <v>45888</v>
      </c>
      <c r="R23" s="66">
        <v>16875000</v>
      </c>
      <c r="S23" s="70">
        <v>45891</v>
      </c>
      <c r="T23" s="68">
        <v>16875000</v>
      </c>
      <c r="U23" s="65" t="s">
        <v>87</v>
      </c>
      <c r="V23" s="68">
        <v>45691169</v>
      </c>
      <c r="W23" s="67" t="s">
        <v>8679</v>
      </c>
      <c r="X23" s="70">
        <v>45891</v>
      </c>
      <c r="Y23" s="70">
        <v>45891</v>
      </c>
      <c r="Z23" s="70" t="s">
        <v>89</v>
      </c>
      <c r="AA23" s="70">
        <v>46006</v>
      </c>
      <c r="AB23" s="49">
        <f t="shared" si="0"/>
        <v>115</v>
      </c>
      <c r="AC23" s="65">
        <v>0</v>
      </c>
      <c r="AD23" s="68">
        <v>0</v>
      </c>
      <c r="AE23" s="65">
        <v>0</v>
      </c>
      <c r="AF23" s="65" t="s">
        <v>89</v>
      </c>
      <c r="AG23" s="49">
        <f t="shared" si="1"/>
        <v>0</v>
      </c>
      <c r="AH23" s="65">
        <v>0</v>
      </c>
      <c r="AI23" s="68">
        <v>0</v>
      </c>
      <c r="AJ23" s="65" t="s">
        <v>89</v>
      </c>
      <c r="AK23" s="65" t="s">
        <v>89</v>
      </c>
      <c r="AL23" s="65">
        <v>0</v>
      </c>
      <c r="AM23" s="65" t="s">
        <v>89</v>
      </c>
      <c r="AN23" s="65" t="s">
        <v>89</v>
      </c>
      <c r="AO23" s="65" t="s">
        <v>89</v>
      </c>
      <c r="AP23" s="49">
        <f t="shared" si="2"/>
        <v>0</v>
      </c>
      <c r="AQ23" s="49">
        <f>+L23+AD23-AI23</f>
        <v>16875000</v>
      </c>
      <c r="AR23" s="65" t="s">
        <v>87</v>
      </c>
      <c r="AS23" s="68">
        <v>16875000</v>
      </c>
      <c r="AT23" s="65" t="s">
        <v>14398</v>
      </c>
      <c r="AU23" s="68">
        <v>0</v>
      </c>
      <c r="AV23" s="65" t="s">
        <v>89</v>
      </c>
      <c r="AW23" s="71">
        <v>0</v>
      </c>
      <c r="AX23" s="79">
        <f t="shared" si="3"/>
        <v>16875000</v>
      </c>
      <c r="AY23" s="223">
        <f t="shared" si="5"/>
        <v>0</v>
      </c>
      <c r="AZ23" s="74">
        <v>0</v>
      </c>
      <c r="BA23" s="65" t="s">
        <v>89</v>
      </c>
      <c r="BB23" s="65" t="s">
        <v>108</v>
      </c>
      <c r="BC23" s="69" t="s">
        <v>14413</v>
      </c>
      <c r="BD23" s="65" t="s">
        <v>87</v>
      </c>
      <c r="BE23" s="65" t="s">
        <v>14396</v>
      </c>
    </row>
    <row r="24" spans="2:57" x14ac:dyDescent="0.25">
      <c r="B24" s="65">
        <v>2025</v>
      </c>
      <c r="C24" s="65">
        <v>891780111</v>
      </c>
      <c r="D24" s="65" t="s">
        <v>78</v>
      </c>
      <c r="E24" s="67" t="s">
        <v>14412</v>
      </c>
      <c r="F24" s="65" t="s">
        <v>14411</v>
      </c>
      <c r="G24" s="65">
        <v>0</v>
      </c>
      <c r="H24" s="65" t="s">
        <v>81</v>
      </c>
      <c r="I24" s="65" t="s">
        <v>82</v>
      </c>
      <c r="J24" s="67" t="s">
        <v>83</v>
      </c>
      <c r="K24" s="66" t="s">
        <v>14410</v>
      </c>
      <c r="L24" s="68">
        <v>16875000</v>
      </c>
      <c r="M24" s="65" t="s">
        <v>85</v>
      </c>
      <c r="N24" s="66" t="s">
        <v>14409</v>
      </c>
      <c r="O24" s="66">
        <v>1082989749</v>
      </c>
      <c r="P24" s="66">
        <v>1777</v>
      </c>
      <c r="Q24" s="70">
        <v>45881</v>
      </c>
      <c r="R24" s="66">
        <v>16875000</v>
      </c>
      <c r="S24" s="70">
        <v>45891</v>
      </c>
      <c r="T24" s="68">
        <v>16875000</v>
      </c>
      <c r="U24" s="65" t="s">
        <v>87</v>
      </c>
      <c r="V24" s="68">
        <v>45691169</v>
      </c>
      <c r="W24" s="67" t="s">
        <v>8679</v>
      </c>
      <c r="X24" s="70">
        <v>45891</v>
      </c>
      <c r="Y24" s="70">
        <v>45891</v>
      </c>
      <c r="Z24" s="70" t="s">
        <v>89</v>
      </c>
      <c r="AA24" s="70">
        <v>46006</v>
      </c>
      <c r="AB24" s="49">
        <f t="shared" si="0"/>
        <v>115</v>
      </c>
      <c r="AC24" s="65">
        <v>0</v>
      </c>
      <c r="AD24" s="68">
        <v>0</v>
      </c>
      <c r="AE24" s="65">
        <v>0</v>
      </c>
      <c r="AF24" s="65" t="s">
        <v>89</v>
      </c>
      <c r="AG24" s="49">
        <f t="shared" si="1"/>
        <v>0</v>
      </c>
      <c r="AH24" s="65">
        <v>0</v>
      </c>
      <c r="AI24" s="68">
        <v>0</v>
      </c>
      <c r="AJ24" s="65" t="s">
        <v>89</v>
      </c>
      <c r="AK24" s="65" t="s">
        <v>89</v>
      </c>
      <c r="AL24" s="65">
        <v>0</v>
      </c>
      <c r="AM24" s="65" t="s">
        <v>89</v>
      </c>
      <c r="AN24" s="65" t="s">
        <v>89</v>
      </c>
      <c r="AO24" s="65" t="s">
        <v>89</v>
      </c>
      <c r="AP24" s="49">
        <f t="shared" si="2"/>
        <v>0</v>
      </c>
      <c r="AQ24" s="49">
        <f>+L24+AD24-AI24</f>
        <v>16875000</v>
      </c>
      <c r="AR24" s="65" t="s">
        <v>87</v>
      </c>
      <c r="AS24" s="68">
        <v>16875000</v>
      </c>
      <c r="AT24" s="65" t="s">
        <v>14398</v>
      </c>
      <c r="AU24" s="68">
        <v>0</v>
      </c>
      <c r="AV24" s="65" t="s">
        <v>89</v>
      </c>
      <c r="AW24" s="71">
        <v>0</v>
      </c>
      <c r="AX24" s="79">
        <f t="shared" si="3"/>
        <v>16875000</v>
      </c>
      <c r="AY24" s="223">
        <f t="shared" si="5"/>
        <v>0</v>
      </c>
      <c r="AZ24" s="74">
        <v>0</v>
      </c>
      <c r="BA24" s="65" t="s">
        <v>89</v>
      </c>
      <c r="BB24" s="65" t="s">
        <v>108</v>
      </c>
      <c r="BC24" s="69" t="s">
        <v>14408</v>
      </c>
      <c r="BD24" s="65" t="s">
        <v>87</v>
      </c>
      <c r="BE24" s="65" t="s">
        <v>14396</v>
      </c>
    </row>
    <row r="25" spans="2:57" x14ac:dyDescent="0.25">
      <c r="B25" s="65">
        <v>2025</v>
      </c>
      <c r="C25" s="65">
        <v>891780111</v>
      </c>
      <c r="D25" s="65" t="s">
        <v>78</v>
      </c>
      <c r="E25" s="67" t="s">
        <v>14407</v>
      </c>
      <c r="F25" s="65" t="s">
        <v>14406</v>
      </c>
      <c r="G25" s="65">
        <v>0</v>
      </c>
      <c r="H25" s="65" t="s">
        <v>81</v>
      </c>
      <c r="I25" s="65" t="s">
        <v>82</v>
      </c>
      <c r="J25" s="67" t="s">
        <v>83</v>
      </c>
      <c r="K25" s="66" t="s">
        <v>14405</v>
      </c>
      <c r="L25" s="68">
        <v>12150000</v>
      </c>
      <c r="M25" s="65" t="s">
        <v>85</v>
      </c>
      <c r="N25" s="66" t="s">
        <v>14404</v>
      </c>
      <c r="O25" s="66">
        <v>1082845936</v>
      </c>
      <c r="P25" s="66">
        <v>1778</v>
      </c>
      <c r="Q25" s="70">
        <v>45881</v>
      </c>
      <c r="R25" s="66">
        <v>12150000</v>
      </c>
      <c r="S25" s="70">
        <v>45891</v>
      </c>
      <c r="T25" s="68">
        <v>12150000</v>
      </c>
      <c r="U25" s="65" t="s">
        <v>87</v>
      </c>
      <c r="V25" s="68">
        <v>45691169</v>
      </c>
      <c r="W25" s="67" t="s">
        <v>8679</v>
      </c>
      <c r="X25" s="70">
        <v>45891</v>
      </c>
      <c r="Y25" s="70">
        <v>45891</v>
      </c>
      <c r="Z25" s="70" t="s">
        <v>89</v>
      </c>
      <c r="AA25" s="70">
        <v>46006</v>
      </c>
      <c r="AB25" s="49">
        <f t="shared" si="0"/>
        <v>115</v>
      </c>
      <c r="AC25" s="65">
        <v>0</v>
      </c>
      <c r="AD25" s="68">
        <v>0</v>
      </c>
      <c r="AE25" s="65">
        <v>0</v>
      </c>
      <c r="AF25" s="65" t="s">
        <v>89</v>
      </c>
      <c r="AG25" s="49">
        <f t="shared" si="1"/>
        <v>0</v>
      </c>
      <c r="AH25" s="65">
        <v>0</v>
      </c>
      <c r="AI25" s="68">
        <v>0</v>
      </c>
      <c r="AJ25" s="65" t="s">
        <v>89</v>
      </c>
      <c r="AK25" s="65" t="s">
        <v>89</v>
      </c>
      <c r="AL25" s="65">
        <v>0</v>
      </c>
      <c r="AM25" s="65" t="s">
        <v>89</v>
      </c>
      <c r="AN25" s="65" t="s">
        <v>89</v>
      </c>
      <c r="AO25" s="65" t="s">
        <v>89</v>
      </c>
      <c r="AP25" s="49">
        <f t="shared" si="2"/>
        <v>0</v>
      </c>
      <c r="AQ25" s="49">
        <f>+L25+AD25-AI25</f>
        <v>12150000</v>
      </c>
      <c r="AR25" s="65" t="s">
        <v>87</v>
      </c>
      <c r="AS25" s="68">
        <v>12125000</v>
      </c>
      <c r="AT25" s="65" t="s">
        <v>14398</v>
      </c>
      <c r="AU25" s="68">
        <v>0</v>
      </c>
      <c r="AV25" s="65" t="s">
        <v>89</v>
      </c>
      <c r="AW25" s="71">
        <v>0</v>
      </c>
      <c r="AX25" s="79">
        <f t="shared" si="3"/>
        <v>12150000</v>
      </c>
      <c r="AY25" s="223">
        <f t="shared" si="5"/>
        <v>0</v>
      </c>
      <c r="AZ25" s="74">
        <v>0</v>
      </c>
      <c r="BA25" s="65" t="s">
        <v>89</v>
      </c>
      <c r="BB25" s="65" t="s">
        <v>108</v>
      </c>
      <c r="BC25" s="69" t="s">
        <v>14403</v>
      </c>
      <c r="BD25" s="65" t="s">
        <v>87</v>
      </c>
      <c r="BE25" s="65" t="s">
        <v>14396</v>
      </c>
    </row>
    <row r="26" spans="2:57" ht="15.75" thickBot="1" x14ac:dyDescent="0.3">
      <c r="B26" s="81">
        <v>2025</v>
      </c>
      <c r="C26" s="81">
        <v>891780111</v>
      </c>
      <c r="D26" s="81" t="s">
        <v>78</v>
      </c>
      <c r="E26" s="82" t="s">
        <v>14402</v>
      </c>
      <c r="F26" s="81" t="s">
        <v>14401</v>
      </c>
      <c r="G26" s="81">
        <v>0</v>
      </c>
      <c r="H26" s="81" t="s">
        <v>81</v>
      </c>
      <c r="I26" s="81" t="s">
        <v>82</v>
      </c>
      <c r="J26" s="82" t="s">
        <v>83</v>
      </c>
      <c r="K26" s="83" t="s">
        <v>14400</v>
      </c>
      <c r="L26" s="84">
        <v>19380000</v>
      </c>
      <c r="M26" s="81" t="s">
        <v>85</v>
      </c>
      <c r="N26" s="83" t="s">
        <v>14399</v>
      </c>
      <c r="O26" s="83">
        <v>1082986396</v>
      </c>
      <c r="P26" s="83">
        <v>1845</v>
      </c>
      <c r="Q26" s="85">
        <v>45889</v>
      </c>
      <c r="R26" s="83">
        <v>31500000</v>
      </c>
      <c r="S26" s="85">
        <v>45891</v>
      </c>
      <c r="T26" s="84">
        <v>19380000</v>
      </c>
      <c r="U26" s="81" t="s">
        <v>87</v>
      </c>
      <c r="V26" s="84">
        <v>45691169</v>
      </c>
      <c r="W26" s="82" t="s">
        <v>8679</v>
      </c>
      <c r="X26" s="85">
        <v>45891</v>
      </c>
      <c r="Y26" s="85">
        <v>45891</v>
      </c>
      <c r="Z26" s="85" t="s">
        <v>89</v>
      </c>
      <c r="AA26" s="85">
        <v>46006</v>
      </c>
      <c r="AB26" s="86">
        <f t="shared" si="0"/>
        <v>115</v>
      </c>
      <c r="AC26" s="81">
        <v>0</v>
      </c>
      <c r="AD26" s="84">
        <v>0</v>
      </c>
      <c r="AE26" s="81">
        <v>0</v>
      </c>
      <c r="AF26" s="81" t="s">
        <v>89</v>
      </c>
      <c r="AG26" s="86">
        <f t="shared" si="1"/>
        <v>0</v>
      </c>
      <c r="AH26" s="81">
        <v>0</v>
      </c>
      <c r="AI26" s="84">
        <v>0</v>
      </c>
      <c r="AJ26" s="81" t="s">
        <v>89</v>
      </c>
      <c r="AK26" s="81" t="s">
        <v>89</v>
      </c>
      <c r="AL26" s="81">
        <v>0</v>
      </c>
      <c r="AM26" s="81" t="s">
        <v>89</v>
      </c>
      <c r="AN26" s="81" t="s">
        <v>89</v>
      </c>
      <c r="AO26" s="81" t="s">
        <v>89</v>
      </c>
      <c r="AP26" s="86">
        <f t="shared" si="2"/>
        <v>0</v>
      </c>
      <c r="AQ26" s="86">
        <f>+L26+AD26-AI26</f>
        <v>19380000</v>
      </c>
      <c r="AR26" s="81" t="s">
        <v>87</v>
      </c>
      <c r="AS26" s="84">
        <v>19380000</v>
      </c>
      <c r="AT26" s="81" t="s">
        <v>14398</v>
      </c>
      <c r="AU26" s="84">
        <v>0</v>
      </c>
      <c r="AV26" s="81" t="s">
        <v>89</v>
      </c>
      <c r="AW26" s="90">
        <v>0</v>
      </c>
      <c r="AX26" s="91">
        <f t="shared" si="3"/>
        <v>19380000</v>
      </c>
      <c r="AY26" s="223">
        <f t="shared" si="5"/>
        <v>0</v>
      </c>
      <c r="AZ26" s="93">
        <v>0</v>
      </c>
      <c r="BA26" s="81" t="s">
        <v>89</v>
      </c>
      <c r="BB26" s="81" t="s">
        <v>108</v>
      </c>
      <c r="BC26" s="213" t="s">
        <v>14397</v>
      </c>
      <c r="BD26" s="81" t="s">
        <v>87</v>
      </c>
      <c r="BE26" s="81" t="s">
        <v>14396</v>
      </c>
    </row>
    <row r="27" spans="2:57" s="23" customFormat="1" ht="15.75" thickBot="1" x14ac:dyDescent="0.3">
      <c r="B27" s="619" t="s">
        <v>102</v>
      </c>
      <c r="C27" s="620"/>
      <c r="D27" s="621"/>
      <c r="E27" s="30">
        <f>+SUBTOTAL(3,E8:E26)</f>
        <v>19</v>
      </c>
      <c r="F27" s="41"/>
      <c r="G27" s="40"/>
      <c r="H27" s="40"/>
      <c r="I27" s="40"/>
      <c r="J27" s="43"/>
      <c r="K27" s="24"/>
      <c r="L27" s="45">
        <f>SUM(L8:L26)</f>
        <v>272330000</v>
      </c>
      <c r="M27" s="604"/>
      <c r="N27" s="605"/>
      <c r="O27" s="605"/>
      <c r="P27" s="605"/>
      <c r="Q27" s="605"/>
      <c r="R27" s="605"/>
      <c r="S27" s="605"/>
      <c r="T27" s="605"/>
      <c r="U27" s="605"/>
      <c r="V27" s="605"/>
      <c r="W27" s="605"/>
      <c r="X27" s="605"/>
      <c r="Y27" s="605"/>
      <c r="Z27" s="605"/>
      <c r="AA27" s="605"/>
      <c r="AB27" s="606"/>
      <c r="AC27" s="27">
        <f>SUM(AC8:AC26)</f>
        <v>1</v>
      </c>
      <c r="AD27" s="26">
        <f>SUM(AD8:AD26)</f>
        <v>1500000</v>
      </c>
      <c r="AE27" s="26">
        <f>SUM(AE8:AE26)</f>
        <v>0</v>
      </c>
      <c r="AF27" s="25"/>
      <c r="AG27" s="26">
        <f>SUM(AG8:AG26)</f>
        <v>0</v>
      </c>
      <c r="AH27" s="26">
        <f>SUM(AH8:AH26)</f>
        <v>2</v>
      </c>
      <c r="AI27" s="28">
        <f>SUM(AI8:AI26)</f>
        <v>36666667</v>
      </c>
      <c r="AJ27" s="25"/>
      <c r="AK27" s="25"/>
      <c r="AL27" s="29">
        <f>SUM(AL8:AL26)</f>
        <v>0</v>
      </c>
      <c r="AM27" s="604"/>
      <c r="AN27" s="605"/>
      <c r="AO27" s="605"/>
      <c r="AP27" s="606"/>
      <c r="AQ27" s="27">
        <f>SUM(AQ8:AQ26)</f>
        <v>237163333</v>
      </c>
      <c r="AR27" s="25"/>
      <c r="AS27" s="34">
        <f>SUM(AQ27:AR27)</f>
        <v>237163333</v>
      </c>
      <c r="AT27" s="25"/>
      <c r="AU27" s="26">
        <f>SUM(AU8:AU26)</f>
        <v>0</v>
      </c>
      <c r="AV27" s="25"/>
      <c r="AW27" s="31">
        <f>SUM(AW8:AW26)</f>
        <v>123778333</v>
      </c>
      <c r="AX27" s="32">
        <f>SUM(AX8:AX26)</f>
        <v>113385000</v>
      </c>
      <c r="AY27" s="604"/>
      <c r="AZ27" s="605"/>
      <c r="BA27" s="605"/>
      <c r="BB27" s="605"/>
      <c r="BC27" s="605"/>
      <c r="BD27" s="605"/>
      <c r="BE27" s="605"/>
    </row>
  </sheetData>
  <sheetProtection formatCells="0" formatColumns="0" formatRows="0" insertRows="0" deleteRows="0" autoFilter="0"/>
  <mergeCells count="23">
    <mergeCell ref="H3:I5"/>
    <mergeCell ref="E6:G6"/>
    <mergeCell ref="AZ6:BB6"/>
    <mergeCell ref="F5:G5"/>
    <mergeCell ref="AC5:AP5"/>
    <mergeCell ref="H6:K6"/>
    <mergeCell ref="AT6:AY6"/>
    <mergeCell ref="AR6:AS6"/>
    <mergeCell ref="AH6:AK6"/>
    <mergeCell ref="AL6:AP6"/>
    <mergeCell ref="B3:C6"/>
    <mergeCell ref="D3:G4"/>
    <mergeCell ref="AY27:BE27"/>
    <mergeCell ref="B27:D27"/>
    <mergeCell ref="M27:AB27"/>
    <mergeCell ref="BC6:BE6"/>
    <mergeCell ref="N6:O6"/>
    <mergeCell ref="P6:R6"/>
    <mergeCell ref="S6:T6"/>
    <mergeCell ref="AM27:AP27"/>
    <mergeCell ref="U6:W6"/>
    <mergeCell ref="X6:AB6"/>
    <mergeCell ref="AC6:AG6"/>
  </mergeCells>
  <conditionalFormatting sqref="F5 E6">
    <cfRule type="containsText" dxfId="46" priority="8" operator="containsText" text="Seleccione Ordenador">
      <formula>NOT(ISERROR(SEARCH("Seleccione Ordenador",E5)))</formula>
    </cfRule>
  </conditionalFormatting>
  <conditionalFormatting sqref="F9">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26">
    <cfRule type="cellIs" dxfId="45" priority="4" operator="greaterThan">
      <formula>$K$5</formula>
    </cfRule>
  </conditionalFormatting>
  <conditionalFormatting sqref="AB8:AB26 AG8:AG26 AP8:AS26 AX8:AZ26">
    <cfRule type="expression" dxfId="44" priority="5">
      <formula>+_xlfn.ISFORMULA(AB8)</formula>
    </cfRule>
  </conditionalFormatting>
  <conditionalFormatting sqref="AD8:AD26">
    <cfRule type="cellIs" dxfId="43" priority="3" operator="greaterThan">
      <formula>#REF!/2</formula>
    </cfRule>
  </conditionalFormatting>
  <dataValidations count="7">
    <dataValidation type="list" allowBlank="1" showInputMessage="1" showErrorMessage="1" sqref="J8:J17" xr:uid="{FAF74885-72D6-4561-BE2D-B13692DE44E5}">
      <formula1>"CONTRATO DE OBRAS, OTROS TIPOS, PRESTACIÓN DE SERVICIOS, SUMINISTROS"</formula1>
    </dataValidation>
    <dataValidation type="list" allowBlank="1" showInputMessage="1" showErrorMessage="1" sqref="BB8:BB26" xr:uid="{63DA7620-CE4C-4F8A-896E-61CFBC4FF58E}">
      <formula1>"Por iniciar,En ejecucion,Suspendido,Terminado,Liquidado"</formula1>
    </dataValidation>
    <dataValidation type="list" allowBlank="1" showInputMessage="1" showErrorMessage="1" sqref="BE8:BE16 BE19" xr:uid="{7299B4FF-1FDF-4CCF-8E6C-D62CC1F07AC6}">
      <formula1>"SI,NA por TIPO Contrato"</formula1>
    </dataValidation>
    <dataValidation type="list" allowBlank="1" showInputMessage="1" showErrorMessage="1" sqref="BD8:BD16" xr:uid="{C999323E-82E4-4B22-A9EA-DF4DDEFC5E8D}">
      <formula1>"SI,NO HA INICIADO"</formula1>
    </dataValidation>
    <dataValidation type="list" allowBlank="1" showInputMessage="1" showErrorMessage="1" sqref="U8:U16 AR8:AR26"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s>
  <hyperlinks>
    <hyperlink ref="BC13" r:id="rId1" xr:uid="{BAE0F4CD-CA6B-4E72-923E-0B5F0921E747}"/>
    <hyperlink ref="BC14" r:id="rId2" xr:uid="{F31EB6A7-C888-47D8-A6AA-6FE1453E4604}"/>
    <hyperlink ref="BC15" r:id="rId3" xr:uid="{9279755F-6E38-4B30-AC7A-41D986354E88}"/>
    <hyperlink ref="BC16" r:id="rId4" xr:uid="{D82BC637-9B1E-417E-9824-92E13B410C76}"/>
    <hyperlink ref="BC17" r:id="rId5" xr:uid="{E376061E-6F06-4EC7-99B3-E5EFAFC20828}"/>
    <hyperlink ref="BC18" r:id="rId6" xr:uid="{63EFC040-AF3D-41A3-8A26-2246277ED171}"/>
    <hyperlink ref="BC19" r:id="rId7" xr:uid="{E7F99CF2-FBEB-49EA-9720-D0003D3F9A89}"/>
    <hyperlink ref="BC20" r:id="rId8" xr:uid="{25AAF9C6-58C5-47DE-8952-C0924E8DDE75}"/>
    <hyperlink ref="BC21" r:id="rId9" xr:uid="{4A3690E3-ABED-467F-B512-3D7167E7D813}"/>
    <hyperlink ref="BC22" r:id="rId10" xr:uid="{E310FB8B-70CD-4985-B7FD-2022C6991803}"/>
    <hyperlink ref="BC23" r:id="rId11" xr:uid="{1A74F5F9-44C6-4572-BA77-87FFB25C8768}"/>
    <hyperlink ref="BC24" r:id="rId12" xr:uid="{53E254E5-B812-4C18-AFB3-5C7478651B69}"/>
    <hyperlink ref="BC25" r:id="rId13" xr:uid="{321F34C2-70F2-44C6-AAD4-64FE14BA09B2}"/>
    <hyperlink ref="BC26" r:id="rId14" xr:uid="{BCE07543-3614-404D-9739-F78D44ABBB69}"/>
  </hyperlinks>
  <pageMargins left="0.7" right="0.7" top="0.75" bottom="0.75" header="0.3" footer="0.3"/>
  <pageSetup orientation="portrait" horizontalDpi="300" verticalDpi="300" r:id="rId15"/>
  <ignoredErrors>
    <ignoredError sqref="AW9:AW11 AW14:AW16" unlockedFormula="1"/>
  </ignoredErrors>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78508-AFB2-4A45-B725-4DDB7B87F098}">
  <dimension ref="A1:BV49"/>
  <sheetViews>
    <sheetView showGridLines="0" zoomScaleNormal="100" workbookViewId="0">
      <selection activeCell="G9" sqref="G9"/>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2" customWidth="1"/>
    <col min="7" max="7" width="15.85546875" style="42" customWidth="1"/>
    <col min="8" max="8" width="16.5703125" style="42" customWidth="1"/>
    <col min="9" max="9" width="17.42578125" style="42" customWidth="1"/>
    <col min="10" max="10" width="17.42578125" style="44"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21.5703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592"/>
      <c r="C3" s="593"/>
      <c r="D3" s="598" t="s">
        <v>0</v>
      </c>
      <c r="E3" s="599"/>
      <c r="F3" s="599"/>
      <c r="G3" s="600"/>
      <c r="H3" s="609" t="s">
        <v>1</v>
      </c>
      <c r="I3" s="610"/>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594"/>
      <c r="C4" s="595"/>
      <c r="D4" s="601"/>
      <c r="E4" s="602"/>
      <c r="F4" s="602"/>
      <c r="G4" s="603"/>
      <c r="H4" s="611"/>
      <c r="I4" s="612"/>
      <c r="J4" s="39"/>
      <c r="K4" s="3">
        <v>42</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594"/>
      <c r="C5" s="595"/>
      <c r="D5" s="7" t="s">
        <v>4</v>
      </c>
      <c r="E5" s="8"/>
      <c r="F5" s="618" t="s">
        <v>119</v>
      </c>
      <c r="G5" s="618"/>
      <c r="H5" s="613"/>
      <c r="I5" s="614"/>
      <c r="J5" s="39"/>
      <c r="K5" s="10">
        <f>+L6*K4</f>
        <v>59787000</v>
      </c>
      <c r="L5" s="11" t="s">
        <v>5</v>
      </c>
      <c r="M5" s="5"/>
      <c r="N5" s="5"/>
      <c r="O5" s="5"/>
      <c r="P5" s="5"/>
      <c r="Q5" s="5"/>
      <c r="R5" s="5"/>
      <c r="S5" s="5"/>
      <c r="T5" s="5"/>
      <c r="U5" s="5"/>
      <c r="V5" s="5"/>
      <c r="W5" s="6"/>
      <c r="X5" s="6"/>
      <c r="Y5" s="6"/>
      <c r="Z5" s="6"/>
      <c r="AA5" s="6"/>
      <c r="AB5" s="6"/>
      <c r="AC5" s="624" t="s">
        <v>6</v>
      </c>
      <c r="AD5" s="625"/>
      <c r="AE5" s="625"/>
      <c r="AF5" s="625"/>
      <c r="AG5" s="625"/>
      <c r="AH5" s="625"/>
      <c r="AI5" s="625"/>
      <c r="AJ5" s="625"/>
      <c r="AK5" s="625"/>
      <c r="AL5" s="625"/>
      <c r="AM5" s="625"/>
      <c r="AN5" s="625"/>
      <c r="AO5" s="625"/>
      <c r="AP5" s="626"/>
      <c r="AQ5" s="5"/>
      <c r="AR5" s="5"/>
      <c r="AS5" s="5"/>
      <c r="AT5" s="5"/>
      <c r="AU5" s="5"/>
      <c r="AV5" s="5"/>
      <c r="AW5" s="5"/>
      <c r="AX5" s="5"/>
      <c r="AY5" s="5"/>
      <c r="AZ5" s="5"/>
      <c r="BA5" s="5"/>
      <c r="BB5" s="5"/>
      <c r="BC5" s="5"/>
      <c r="BD5" s="5"/>
      <c r="BE5" s="5"/>
    </row>
    <row r="6" spans="1:74" s="12" customFormat="1" ht="31.5" customHeight="1" thickBot="1" x14ac:dyDescent="0.3">
      <c r="B6" s="596"/>
      <c r="C6" s="597"/>
      <c r="D6" s="13" t="s">
        <v>7</v>
      </c>
      <c r="E6" s="638" t="s">
        <v>1396</v>
      </c>
      <c r="F6" s="638"/>
      <c r="G6" s="639"/>
      <c r="H6" s="627" t="s">
        <v>9</v>
      </c>
      <c r="I6" s="628"/>
      <c r="J6" s="628"/>
      <c r="K6" s="629"/>
      <c r="L6" s="33">
        <v>1423500</v>
      </c>
      <c r="M6" s="5"/>
      <c r="N6" s="607" t="s">
        <v>10</v>
      </c>
      <c r="O6" s="617"/>
      <c r="P6" s="607" t="s">
        <v>11</v>
      </c>
      <c r="Q6" s="617"/>
      <c r="R6" s="608"/>
      <c r="S6" s="622" t="s">
        <v>12</v>
      </c>
      <c r="T6" s="623"/>
      <c r="U6" s="607" t="s">
        <v>13</v>
      </c>
      <c r="V6" s="617"/>
      <c r="W6" s="617"/>
      <c r="X6" s="624" t="s">
        <v>14</v>
      </c>
      <c r="Y6" s="625"/>
      <c r="Z6" s="625"/>
      <c r="AA6" s="625"/>
      <c r="AB6" s="626"/>
      <c r="AC6" s="624" t="s">
        <v>15</v>
      </c>
      <c r="AD6" s="625"/>
      <c r="AE6" s="625"/>
      <c r="AF6" s="625"/>
      <c r="AG6" s="626"/>
      <c r="AH6" s="607" t="s">
        <v>16</v>
      </c>
      <c r="AI6" s="617"/>
      <c r="AJ6" s="617"/>
      <c r="AK6" s="608"/>
      <c r="AL6" s="607" t="s">
        <v>17</v>
      </c>
      <c r="AM6" s="617"/>
      <c r="AN6" s="617"/>
      <c r="AO6" s="617"/>
      <c r="AP6" s="608"/>
      <c r="AQ6" s="5"/>
      <c r="AR6" s="607" t="s">
        <v>18</v>
      </c>
      <c r="AS6" s="608"/>
      <c r="AT6" s="607" t="s">
        <v>19</v>
      </c>
      <c r="AU6" s="617"/>
      <c r="AV6" s="617"/>
      <c r="AW6" s="617"/>
      <c r="AX6" s="617"/>
      <c r="AY6" s="608"/>
      <c r="AZ6" s="607" t="s">
        <v>20</v>
      </c>
      <c r="BA6" s="617"/>
      <c r="BB6" s="608"/>
      <c r="BC6" s="607" t="s">
        <v>21</v>
      </c>
      <c r="BD6" s="617"/>
      <c r="BE6" s="608"/>
    </row>
    <row r="7" spans="1:74" s="22" customFormat="1" ht="77.25" thickBot="1" x14ac:dyDescent="0.3">
      <c r="A7" s="14"/>
      <c r="B7" s="15" t="s">
        <v>22</v>
      </c>
      <c r="C7" s="16" t="s">
        <v>23</v>
      </c>
      <c r="D7" s="17" t="s">
        <v>24</v>
      </c>
      <c r="E7" s="18" t="s">
        <v>25</v>
      </c>
      <c r="F7" s="18" t="s">
        <v>26</v>
      </c>
      <c r="G7" s="17" t="s">
        <v>27</v>
      </c>
      <c r="H7" s="15" t="s">
        <v>28</v>
      </c>
      <c r="I7" s="15" t="s">
        <v>29</v>
      </c>
      <c r="J7" s="15" t="s">
        <v>30</v>
      </c>
      <c r="K7" s="15" t="s">
        <v>31</v>
      </c>
      <c r="L7" s="15" t="s">
        <v>32</v>
      </c>
      <c r="M7" s="15" t="s">
        <v>33</v>
      </c>
      <c r="N7" s="15" t="s">
        <v>34</v>
      </c>
      <c r="O7" s="16" t="s">
        <v>35</v>
      </c>
      <c r="P7" s="16" t="s">
        <v>36</v>
      </c>
      <c r="Q7" s="15" t="s">
        <v>37</v>
      </c>
      <c r="R7" s="15" t="s">
        <v>38</v>
      </c>
      <c r="S7" s="15" t="s">
        <v>39</v>
      </c>
      <c r="T7" s="15" t="s">
        <v>40</v>
      </c>
      <c r="U7" s="15" t="s">
        <v>41</v>
      </c>
      <c r="V7" s="16" t="s">
        <v>42</v>
      </c>
      <c r="W7" s="15" t="s">
        <v>43</v>
      </c>
      <c r="X7" s="15" t="s">
        <v>44</v>
      </c>
      <c r="Y7" s="15" t="s">
        <v>45</v>
      </c>
      <c r="Z7" s="15" t="s">
        <v>46</v>
      </c>
      <c r="AA7" s="19" t="s">
        <v>47</v>
      </c>
      <c r="AB7" s="35" t="s">
        <v>48</v>
      </c>
      <c r="AC7" s="15" t="s">
        <v>49</v>
      </c>
      <c r="AD7" s="15" t="s">
        <v>50</v>
      </c>
      <c r="AE7" s="15" t="s">
        <v>51</v>
      </c>
      <c r="AF7" s="19" t="s">
        <v>52</v>
      </c>
      <c r="AG7" s="35" t="s">
        <v>53</v>
      </c>
      <c r="AH7" s="15" t="s">
        <v>54</v>
      </c>
      <c r="AI7" s="15" t="s">
        <v>55</v>
      </c>
      <c r="AJ7" s="19" t="s">
        <v>56</v>
      </c>
      <c r="AK7" s="19" t="s">
        <v>57</v>
      </c>
      <c r="AL7" s="15" t="s">
        <v>58</v>
      </c>
      <c r="AM7" s="19" t="s">
        <v>59</v>
      </c>
      <c r="AN7" s="19" t="s">
        <v>60</v>
      </c>
      <c r="AO7" s="19" t="s">
        <v>61</v>
      </c>
      <c r="AP7" s="35" t="s">
        <v>62</v>
      </c>
      <c r="AQ7" s="35" t="s">
        <v>63</v>
      </c>
      <c r="AR7" s="15" t="s">
        <v>64</v>
      </c>
      <c r="AS7" s="15" t="s">
        <v>65</v>
      </c>
      <c r="AT7" s="15" t="s">
        <v>66</v>
      </c>
      <c r="AU7" s="15" t="s">
        <v>67</v>
      </c>
      <c r="AV7" s="15" t="s">
        <v>68</v>
      </c>
      <c r="AW7" s="20" t="s">
        <v>69</v>
      </c>
      <c r="AX7" s="36" t="s">
        <v>70</v>
      </c>
      <c r="AY7" s="36" t="s">
        <v>71</v>
      </c>
      <c r="AZ7" s="37" t="s">
        <v>72</v>
      </c>
      <c r="BA7" s="15" t="s">
        <v>73</v>
      </c>
      <c r="BB7" s="15" t="s">
        <v>74</v>
      </c>
      <c r="BC7" s="16" t="s">
        <v>75</v>
      </c>
      <c r="BD7" s="16" t="s">
        <v>76</v>
      </c>
      <c r="BE7" s="16" t="s">
        <v>77</v>
      </c>
      <c r="BF7" s="21"/>
      <c r="BG7" s="21"/>
      <c r="BH7" s="21"/>
      <c r="BI7" s="21"/>
      <c r="BJ7" s="21"/>
      <c r="BK7" s="21"/>
      <c r="BL7" s="21"/>
      <c r="BM7" s="21"/>
      <c r="BN7" s="21"/>
      <c r="BO7" s="21"/>
      <c r="BP7" s="21"/>
      <c r="BQ7" s="21"/>
      <c r="BR7" s="21"/>
      <c r="BS7" s="21"/>
      <c r="BT7" s="21"/>
      <c r="BU7" s="21"/>
      <c r="BV7" s="21"/>
    </row>
    <row r="8" spans="1:74" s="12" customFormat="1" ht="12.75" x14ac:dyDescent="0.2">
      <c r="B8" s="50">
        <v>2025</v>
      </c>
      <c r="C8" s="50">
        <v>891780111</v>
      </c>
      <c r="D8" s="50" t="s">
        <v>78</v>
      </c>
      <c r="E8" s="53" t="s">
        <v>1395</v>
      </c>
      <c r="F8" s="48" t="s">
        <v>1394</v>
      </c>
      <c r="G8" s="52">
        <v>0</v>
      </c>
      <c r="H8" s="52" t="s">
        <v>81</v>
      </c>
      <c r="I8" s="50" t="s">
        <v>82</v>
      </c>
      <c r="J8" s="53" t="s">
        <v>83</v>
      </c>
      <c r="K8" s="53" t="s">
        <v>1393</v>
      </c>
      <c r="L8" s="54">
        <v>25850000</v>
      </c>
      <c r="M8" s="50" t="s">
        <v>85</v>
      </c>
      <c r="N8" s="53" t="s">
        <v>1253</v>
      </c>
      <c r="O8" s="54">
        <v>49778889</v>
      </c>
      <c r="P8" s="284">
        <v>118</v>
      </c>
      <c r="Q8" s="283">
        <v>45679</v>
      </c>
      <c r="R8" s="51">
        <v>25850000</v>
      </c>
      <c r="S8" s="283">
        <v>45684</v>
      </c>
      <c r="T8" s="54">
        <v>25850000</v>
      </c>
      <c r="U8" s="52" t="s">
        <v>87</v>
      </c>
      <c r="V8" s="55">
        <v>1082943047</v>
      </c>
      <c r="W8" s="53" t="s">
        <v>1242</v>
      </c>
      <c r="X8" s="577">
        <v>45684</v>
      </c>
      <c r="Y8" s="577">
        <v>45691</v>
      </c>
      <c r="Z8" s="58" t="s">
        <v>89</v>
      </c>
      <c r="AA8" s="577">
        <v>45853</v>
      </c>
      <c r="AB8" s="48">
        <f t="shared" ref="AB8:AB48" si="0">+IF(Z8="1800-01-01",AA8-Y8,AA8-Z8)</f>
        <v>162</v>
      </c>
      <c r="AC8" s="52">
        <v>1</v>
      </c>
      <c r="AD8" s="55">
        <v>6300000</v>
      </c>
      <c r="AE8" s="52">
        <v>0</v>
      </c>
      <c r="AF8" s="57" t="s">
        <v>89</v>
      </c>
      <c r="AG8" s="48">
        <f t="shared" ref="AG8:AG48" si="1">+IF(AF8="1800-01-01",0,AF8-AA8)</f>
        <v>0</v>
      </c>
      <c r="AH8" s="52">
        <v>0</v>
      </c>
      <c r="AI8" s="55">
        <v>0</v>
      </c>
      <c r="AJ8" s="52" t="s">
        <v>89</v>
      </c>
      <c r="AK8" s="59" t="s">
        <v>89</v>
      </c>
      <c r="AL8" s="52"/>
      <c r="AM8" s="59"/>
      <c r="AN8" s="59"/>
      <c r="AO8" s="59" t="s">
        <v>89</v>
      </c>
      <c r="AP8" s="48">
        <f t="shared" ref="AP8:AP48" si="2">+IF(AM8="1800-01-01",0,AN8-AM8)</f>
        <v>0</v>
      </c>
      <c r="AQ8" s="48">
        <f>+L8+AD8-AI8</f>
        <v>32150000</v>
      </c>
      <c r="AR8" s="52" t="s">
        <v>87</v>
      </c>
      <c r="AS8" s="54">
        <v>32150000</v>
      </c>
      <c r="AT8" s="52"/>
      <c r="AU8" s="55">
        <v>0</v>
      </c>
      <c r="AV8" s="60" t="s">
        <v>89</v>
      </c>
      <c r="AW8" s="61">
        <v>32150000</v>
      </c>
      <c r="AX8" s="62">
        <f t="shared" ref="AX8:AX48" si="3">AQ8-AW8</f>
        <v>0</v>
      </c>
      <c r="AY8" s="63">
        <f t="shared" ref="AY8:AY48" si="4">+IFERROR(AW8/AQ8,"_")</f>
        <v>1</v>
      </c>
      <c r="AZ8" s="64">
        <v>1</v>
      </c>
      <c r="BA8" s="60" t="s">
        <v>89</v>
      </c>
      <c r="BB8" s="52" t="s">
        <v>103</v>
      </c>
      <c r="BC8" s="282" t="s">
        <v>1392</v>
      </c>
      <c r="BD8" s="50" t="s">
        <v>87</v>
      </c>
      <c r="BE8" s="50" t="s">
        <v>87</v>
      </c>
    </row>
    <row r="9" spans="1:74" x14ac:dyDescent="0.25">
      <c r="B9" s="221">
        <v>2025</v>
      </c>
      <c r="C9" s="221">
        <v>891780111</v>
      </c>
      <c r="D9" s="221" t="s">
        <v>78</v>
      </c>
      <c r="E9" s="220" t="s">
        <v>1391</v>
      </c>
      <c r="F9" s="49" t="s">
        <v>1390</v>
      </c>
      <c r="G9" s="65">
        <v>0</v>
      </c>
      <c r="H9" s="65" t="s">
        <v>81</v>
      </c>
      <c r="I9" s="221" t="s">
        <v>82</v>
      </c>
      <c r="J9" s="220" t="s">
        <v>83</v>
      </c>
      <c r="K9" s="220" t="s">
        <v>1389</v>
      </c>
      <c r="L9" s="76">
        <v>17358000</v>
      </c>
      <c r="M9" s="221" t="s">
        <v>85</v>
      </c>
      <c r="N9" s="220" t="s">
        <v>1226</v>
      </c>
      <c r="O9" s="76">
        <v>1083044902</v>
      </c>
      <c r="P9" s="279">
        <v>125</v>
      </c>
      <c r="Q9" s="278">
        <v>45680</v>
      </c>
      <c r="R9" s="76">
        <v>34716000</v>
      </c>
      <c r="S9" s="278">
        <v>45685</v>
      </c>
      <c r="T9" s="66">
        <v>17358000</v>
      </c>
      <c r="U9" s="65" t="s">
        <v>87</v>
      </c>
      <c r="V9" s="68">
        <v>1082943047</v>
      </c>
      <c r="W9" s="220" t="s">
        <v>1242</v>
      </c>
      <c r="X9" s="578">
        <v>45685</v>
      </c>
      <c r="Y9" s="578">
        <v>45691</v>
      </c>
      <c r="Z9" s="70" t="s">
        <v>89</v>
      </c>
      <c r="AA9" s="578">
        <v>45853</v>
      </c>
      <c r="AB9" s="49">
        <f t="shared" si="0"/>
        <v>162</v>
      </c>
      <c r="AC9" s="65">
        <v>0</v>
      </c>
      <c r="AD9" s="68">
        <v>0</v>
      </c>
      <c r="AE9" s="65">
        <v>0</v>
      </c>
      <c r="AF9" s="77" t="s">
        <v>89</v>
      </c>
      <c r="AG9" s="49">
        <f t="shared" si="1"/>
        <v>0</v>
      </c>
      <c r="AH9" s="65">
        <v>0</v>
      </c>
      <c r="AI9" s="68">
        <v>0</v>
      </c>
      <c r="AJ9" s="65" t="s">
        <v>89</v>
      </c>
      <c r="AK9" s="78" t="s">
        <v>89</v>
      </c>
      <c r="AL9" s="65"/>
      <c r="AM9" s="65"/>
      <c r="AN9" s="65"/>
      <c r="AO9" s="78" t="s">
        <v>89</v>
      </c>
      <c r="AP9" s="49">
        <f t="shared" si="2"/>
        <v>0</v>
      </c>
      <c r="AQ9" s="49">
        <f>+L9+AD9-AI9</f>
        <v>17358000</v>
      </c>
      <c r="AR9" s="65" t="s">
        <v>87</v>
      </c>
      <c r="AS9" s="76">
        <v>17358000</v>
      </c>
      <c r="AT9" s="65"/>
      <c r="AU9" s="68">
        <v>0</v>
      </c>
      <c r="AV9" s="75" t="s">
        <v>89</v>
      </c>
      <c r="AW9" s="224">
        <v>17358000</v>
      </c>
      <c r="AX9" s="79">
        <f t="shared" si="3"/>
        <v>0</v>
      </c>
      <c r="AY9" s="223">
        <f t="shared" si="4"/>
        <v>1</v>
      </c>
      <c r="AZ9" s="74">
        <v>1</v>
      </c>
      <c r="BA9" s="75" t="s">
        <v>89</v>
      </c>
      <c r="BB9" s="65" t="s">
        <v>103</v>
      </c>
      <c r="BC9" s="277" t="s">
        <v>1388</v>
      </c>
      <c r="BD9" s="221" t="s">
        <v>87</v>
      </c>
      <c r="BE9" s="221" t="s">
        <v>87</v>
      </c>
    </row>
    <row r="10" spans="1:74" x14ac:dyDescent="0.25">
      <c r="B10" s="221">
        <v>2025</v>
      </c>
      <c r="C10" s="221">
        <v>891780111</v>
      </c>
      <c r="D10" s="221" t="s">
        <v>78</v>
      </c>
      <c r="E10" s="220" t="s">
        <v>1387</v>
      </c>
      <c r="F10" s="49" t="s">
        <v>1386</v>
      </c>
      <c r="G10" s="65">
        <v>0</v>
      </c>
      <c r="H10" s="65" t="s">
        <v>81</v>
      </c>
      <c r="I10" s="221" t="s">
        <v>82</v>
      </c>
      <c r="J10" s="220" t="s">
        <v>83</v>
      </c>
      <c r="K10" s="220" t="s">
        <v>1385</v>
      </c>
      <c r="L10" s="76">
        <v>17358000</v>
      </c>
      <c r="M10" s="221" t="s">
        <v>85</v>
      </c>
      <c r="N10" s="220" t="s">
        <v>1384</v>
      </c>
      <c r="O10" s="76">
        <v>1082856526</v>
      </c>
      <c r="P10" s="279">
        <v>125</v>
      </c>
      <c r="Q10" s="278">
        <v>45680</v>
      </c>
      <c r="R10" s="66">
        <v>34716000</v>
      </c>
      <c r="S10" s="278">
        <v>45685</v>
      </c>
      <c r="T10" s="66">
        <v>17358000</v>
      </c>
      <c r="U10" s="65" t="s">
        <v>87</v>
      </c>
      <c r="V10" s="68">
        <v>1082943047</v>
      </c>
      <c r="W10" s="220" t="s">
        <v>1242</v>
      </c>
      <c r="X10" s="578">
        <v>45685</v>
      </c>
      <c r="Y10" s="578">
        <v>45691</v>
      </c>
      <c r="Z10" s="70" t="s">
        <v>89</v>
      </c>
      <c r="AA10" s="578">
        <v>45853</v>
      </c>
      <c r="AB10" s="49">
        <f t="shared" si="0"/>
        <v>162</v>
      </c>
      <c r="AC10" s="65">
        <v>0</v>
      </c>
      <c r="AD10" s="68">
        <v>0</v>
      </c>
      <c r="AE10" s="65">
        <v>0</v>
      </c>
      <c r="AF10" s="77" t="s">
        <v>89</v>
      </c>
      <c r="AG10" s="49">
        <f t="shared" si="1"/>
        <v>0</v>
      </c>
      <c r="AH10" s="65">
        <v>0</v>
      </c>
      <c r="AI10" s="68">
        <v>0</v>
      </c>
      <c r="AJ10" s="65" t="s">
        <v>89</v>
      </c>
      <c r="AK10" s="78" t="s">
        <v>89</v>
      </c>
      <c r="AL10" s="65"/>
      <c r="AM10" s="65"/>
      <c r="AN10" s="65"/>
      <c r="AO10" s="78" t="s">
        <v>89</v>
      </c>
      <c r="AP10" s="49">
        <f t="shared" si="2"/>
        <v>0</v>
      </c>
      <c r="AQ10" s="49">
        <f>+L10+AD10-AI10</f>
        <v>17358000</v>
      </c>
      <c r="AR10" s="65" t="s">
        <v>87</v>
      </c>
      <c r="AS10" s="76">
        <v>17358000</v>
      </c>
      <c r="AT10" s="65"/>
      <c r="AU10" s="68">
        <v>0</v>
      </c>
      <c r="AV10" s="75" t="s">
        <v>89</v>
      </c>
      <c r="AW10" s="224">
        <v>17358000</v>
      </c>
      <c r="AX10" s="79">
        <f t="shared" si="3"/>
        <v>0</v>
      </c>
      <c r="AY10" s="223">
        <f t="shared" si="4"/>
        <v>1</v>
      </c>
      <c r="AZ10" s="74">
        <v>1</v>
      </c>
      <c r="BA10" s="75" t="s">
        <v>89</v>
      </c>
      <c r="BB10" s="65" t="s">
        <v>103</v>
      </c>
      <c r="BC10" s="277" t="s">
        <v>1383</v>
      </c>
      <c r="BD10" s="221" t="s">
        <v>87</v>
      </c>
      <c r="BE10" s="221" t="s">
        <v>87</v>
      </c>
    </row>
    <row r="11" spans="1:74" x14ac:dyDescent="0.25">
      <c r="B11" s="221">
        <v>2025</v>
      </c>
      <c r="C11" s="221">
        <v>891780111</v>
      </c>
      <c r="D11" s="221" t="s">
        <v>78</v>
      </c>
      <c r="E11" s="220" t="s">
        <v>1382</v>
      </c>
      <c r="F11" s="49" t="s">
        <v>1381</v>
      </c>
      <c r="G11" s="65">
        <v>0</v>
      </c>
      <c r="H11" s="65" t="s">
        <v>81</v>
      </c>
      <c r="I11" s="221" t="s">
        <v>82</v>
      </c>
      <c r="J11" s="220" t="s">
        <v>83</v>
      </c>
      <c r="K11" s="220" t="s">
        <v>1380</v>
      </c>
      <c r="L11" s="76">
        <v>19250000</v>
      </c>
      <c r="M11" s="221" t="s">
        <v>85</v>
      </c>
      <c r="N11" s="220" t="s">
        <v>1258</v>
      </c>
      <c r="O11" s="76">
        <v>1083023487</v>
      </c>
      <c r="P11" s="279">
        <v>126</v>
      </c>
      <c r="Q11" s="278">
        <v>45680</v>
      </c>
      <c r="R11" s="66">
        <v>19250000</v>
      </c>
      <c r="S11" s="278">
        <v>45686</v>
      </c>
      <c r="T11" s="66">
        <v>19250000</v>
      </c>
      <c r="U11" s="65" t="s">
        <v>87</v>
      </c>
      <c r="V11" s="68">
        <v>1082943047</v>
      </c>
      <c r="W11" s="220" t="s">
        <v>1242</v>
      </c>
      <c r="X11" s="578">
        <v>45686</v>
      </c>
      <c r="Y11" s="578">
        <v>45691</v>
      </c>
      <c r="Z11" s="70" t="s">
        <v>89</v>
      </c>
      <c r="AA11" s="578">
        <v>45853</v>
      </c>
      <c r="AB11" s="49">
        <f t="shared" si="0"/>
        <v>162</v>
      </c>
      <c r="AC11" s="65">
        <v>0</v>
      </c>
      <c r="AD11" s="68">
        <v>0</v>
      </c>
      <c r="AE11" s="65">
        <v>0</v>
      </c>
      <c r="AF11" s="77" t="s">
        <v>89</v>
      </c>
      <c r="AG11" s="49">
        <f t="shared" si="1"/>
        <v>0</v>
      </c>
      <c r="AH11" s="65">
        <v>0</v>
      </c>
      <c r="AI11" s="68">
        <v>0</v>
      </c>
      <c r="AJ11" s="65" t="s">
        <v>89</v>
      </c>
      <c r="AK11" s="78" t="s">
        <v>89</v>
      </c>
      <c r="AL11" s="65"/>
      <c r="AM11" s="65"/>
      <c r="AN11" s="65"/>
      <c r="AO11" s="78" t="s">
        <v>89</v>
      </c>
      <c r="AP11" s="49">
        <f t="shared" si="2"/>
        <v>0</v>
      </c>
      <c r="AQ11" s="49">
        <f>+L11+AD11-AI11</f>
        <v>19250000</v>
      </c>
      <c r="AR11" s="65" t="s">
        <v>87</v>
      </c>
      <c r="AS11" s="76">
        <v>19250000</v>
      </c>
      <c r="AT11" s="65"/>
      <c r="AU11" s="68">
        <v>0</v>
      </c>
      <c r="AV11" s="75" t="s">
        <v>89</v>
      </c>
      <c r="AW11" s="224">
        <v>19250000</v>
      </c>
      <c r="AX11" s="79">
        <f t="shared" si="3"/>
        <v>0</v>
      </c>
      <c r="AY11" s="223">
        <f t="shared" si="4"/>
        <v>1</v>
      </c>
      <c r="AZ11" s="74">
        <v>1</v>
      </c>
      <c r="BA11" s="75" t="s">
        <v>89</v>
      </c>
      <c r="BB11" s="65" t="s">
        <v>103</v>
      </c>
      <c r="BC11" s="277" t="s">
        <v>1379</v>
      </c>
      <c r="BD11" s="221" t="s">
        <v>87</v>
      </c>
      <c r="BE11" s="221" t="s">
        <v>87</v>
      </c>
    </row>
    <row r="12" spans="1:74" x14ac:dyDescent="0.25">
      <c r="B12" s="221">
        <v>2025</v>
      </c>
      <c r="C12" s="221">
        <v>891780111</v>
      </c>
      <c r="D12" s="221" t="s">
        <v>78</v>
      </c>
      <c r="E12" s="220" t="s">
        <v>1378</v>
      </c>
      <c r="F12" s="49" t="s">
        <v>1377</v>
      </c>
      <c r="G12" s="65">
        <v>0</v>
      </c>
      <c r="H12" s="65" t="s">
        <v>81</v>
      </c>
      <c r="I12" s="221" t="s">
        <v>82</v>
      </c>
      <c r="J12" s="220" t="s">
        <v>83</v>
      </c>
      <c r="K12" s="220" t="s">
        <v>1376</v>
      </c>
      <c r="L12" s="76">
        <v>20625000</v>
      </c>
      <c r="M12" s="221" t="s">
        <v>85</v>
      </c>
      <c r="N12" s="220" t="s">
        <v>1203</v>
      </c>
      <c r="O12" s="76">
        <v>1083005553</v>
      </c>
      <c r="P12" s="279">
        <v>163</v>
      </c>
      <c r="Q12" s="278">
        <v>45684</v>
      </c>
      <c r="R12" s="66">
        <v>20625000</v>
      </c>
      <c r="S12" s="278">
        <v>45686</v>
      </c>
      <c r="T12" s="66">
        <v>20625000</v>
      </c>
      <c r="U12" s="65" t="s">
        <v>87</v>
      </c>
      <c r="V12" s="68">
        <v>84455280</v>
      </c>
      <c r="W12" s="220" t="s">
        <v>1202</v>
      </c>
      <c r="X12" s="578">
        <v>45686</v>
      </c>
      <c r="Y12" s="578">
        <v>45691</v>
      </c>
      <c r="Z12" s="70" t="s">
        <v>89</v>
      </c>
      <c r="AA12" s="578">
        <v>45853</v>
      </c>
      <c r="AB12" s="49">
        <f t="shared" si="0"/>
        <v>162</v>
      </c>
      <c r="AC12" s="65">
        <v>0</v>
      </c>
      <c r="AD12" s="68">
        <v>0</v>
      </c>
      <c r="AE12" s="65">
        <v>0</v>
      </c>
      <c r="AF12" s="77" t="s">
        <v>89</v>
      </c>
      <c r="AG12" s="49">
        <f t="shared" si="1"/>
        <v>0</v>
      </c>
      <c r="AH12" s="65">
        <v>0</v>
      </c>
      <c r="AI12" s="68">
        <v>0</v>
      </c>
      <c r="AJ12" s="65" t="s">
        <v>89</v>
      </c>
      <c r="AK12" s="78" t="s">
        <v>89</v>
      </c>
      <c r="AL12" s="65"/>
      <c r="AM12" s="65"/>
      <c r="AN12" s="65"/>
      <c r="AO12" s="78" t="s">
        <v>89</v>
      </c>
      <c r="AP12" s="49">
        <f t="shared" si="2"/>
        <v>0</v>
      </c>
      <c r="AQ12" s="49">
        <f>+L12+AD12-AI12</f>
        <v>20625000</v>
      </c>
      <c r="AR12" s="65" t="s">
        <v>87</v>
      </c>
      <c r="AS12" s="76">
        <v>20625000</v>
      </c>
      <c r="AT12" s="65"/>
      <c r="AU12" s="68">
        <v>0</v>
      </c>
      <c r="AV12" s="75" t="s">
        <v>89</v>
      </c>
      <c r="AW12" s="224">
        <v>20625000</v>
      </c>
      <c r="AX12" s="79">
        <f t="shared" si="3"/>
        <v>0</v>
      </c>
      <c r="AY12" s="223">
        <f t="shared" si="4"/>
        <v>1</v>
      </c>
      <c r="AZ12" s="74">
        <v>1</v>
      </c>
      <c r="BA12" s="75" t="s">
        <v>89</v>
      </c>
      <c r="BB12" s="65" t="s">
        <v>103</v>
      </c>
      <c r="BC12" s="277" t="s">
        <v>1375</v>
      </c>
      <c r="BD12" s="221" t="s">
        <v>87</v>
      </c>
      <c r="BE12" s="221" t="s">
        <v>87</v>
      </c>
    </row>
    <row r="13" spans="1:74" x14ac:dyDescent="0.25">
      <c r="B13" s="221">
        <v>2025</v>
      </c>
      <c r="C13" s="221">
        <v>891780111</v>
      </c>
      <c r="D13" s="221" t="s">
        <v>78</v>
      </c>
      <c r="E13" s="220" t="s">
        <v>1374</v>
      </c>
      <c r="F13" s="49" t="s">
        <v>1373</v>
      </c>
      <c r="G13" s="65">
        <v>0</v>
      </c>
      <c r="H13" s="65" t="s">
        <v>81</v>
      </c>
      <c r="I13" s="221" t="s">
        <v>82</v>
      </c>
      <c r="J13" s="220" t="s">
        <v>83</v>
      </c>
      <c r="K13" s="220" t="s">
        <v>1372</v>
      </c>
      <c r="L13" s="76">
        <v>14250000</v>
      </c>
      <c r="M13" s="221" t="s">
        <v>85</v>
      </c>
      <c r="N13" s="220" t="s">
        <v>1273</v>
      </c>
      <c r="O13" s="76">
        <v>1083010275</v>
      </c>
      <c r="P13" s="279">
        <v>161</v>
      </c>
      <c r="Q13" s="278">
        <v>45684</v>
      </c>
      <c r="R13" s="66">
        <v>14250000</v>
      </c>
      <c r="S13" s="278">
        <v>45687</v>
      </c>
      <c r="T13" s="66">
        <v>14250000</v>
      </c>
      <c r="U13" s="65" t="s">
        <v>87</v>
      </c>
      <c r="V13" s="68">
        <v>4978990</v>
      </c>
      <c r="W13" s="220" t="s">
        <v>1189</v>
      </c>
      <c r="X13" s="578">
        <v>45687</v>
      </c>
      <c r="Y13" s="578">
        <v>45691</v>
      </c>
      <c r="Z13" s="70" t="s">
        <v>89</v>
      </c>
      <c r="AA13" s="578">
        <v>45838</v>
      </c>
      <c r="AB13" s="49">
        <f t="shared" si="0"/>
        <v>147</v>
      </c>
      <c r="AC13" s="65">
        <v>0</v>
      </c>
      <c r="AD13" s="68">
        <v>0</v>
      </c>
      <c r="AE13" s="65">
        <v>0</v>
      </c>
      <c r="AF13" s="77" t="s">
        <v>89</v>
      </c>
      <c r="AG13" s="49">
        <f t="shared" si="1"/>
        <v>0</v>
      </c>
      <c r="AH13" s="65">
        <v>0</v>
      </c>
      <c r="AI13" s="68">
        <v>0</v>
      </c>
      <c r="AJ13" s="65" t="s">
        <v>89</v>
      </c>
      <c r="AK13" s="78" t="s">
        <v>89</v>
      </c>
      <c r="AL13" s="65"/>
      <c r="AM13" s="65"/>
      <c r="AN13" s="65"/>
      <c r="AO13" s="78" t="s">
        <v>89</v>
      </c>
      <c r="AP13" s="49">
        <f t="shared" si="2"/>
        <v>0</v>
      </c>
      <c r="AQ13" s="49">
        <f>+L13+AD13-AI13</f>
        <v>14250000</v>
      </c>
      <c r="AR13" s="65" t="s">
        <v>87</v>
      </c>
      <c r="AS13" s="76">
        <v>14250000</v>
      </c>
      <c r="AT13" s="65"/>
      <c r="AU13" s="68">
        <v>0</v>
      </c>
      <c r="AV13" s="75" t="s">
        <v>89</v>
      </c>
      <c r="AW13" s="224">
        <v>14250000</v>
      </c>
      <c r="AX13" s="79">
        <f t="shared" si="3"/>
        <v>0</v>
      </c>
      <c r="AY13" s="223">
        <f t="shared" si="4"/>
        <v>1</v>
      </c>
      <c r="AZ13" s="74">
        <v>1</v>
      </c>
      <c r="BA13" s="75" t="s">
        <v>89</v>
      </c>
      <c r="BB13" s="65" t="s">
        <v>103</v>
      </c>
      <c r="BC13" s="277" t="s">
        <v>1371</v>
      </c>
      <c r="BD13" s="221" t="s">
        <v>87</v>
      </c>
      <c r="BE13" s="221" t="s">
        <v>87</v>
      </c>
    </row>
    <row r="14" spans="1:74" x14ac:dyDescent="0.25">
      <c r="B14" s="221">
        <v>2025</v>
      </c>
      <c r="C14" s="221">
        <v>891780111</v>
      </c>
      <c r="D14" s="221" t="s">
        <v>78</v>
      </c>
      <c r="E14" s="220" t="s">
        <v>1370</v>
      </c>
      <c r="F14" s="49" t="s">
        <v>1369</v>
      </c>
      <c r="G14" s="65">
        <v>0</v>
      </c>
      <c r="H14" s="65" t="s">
        <v>81</v>
      </c>
      <c r="I14" s="221" t="s">
        <v>82</v>
      </c>
      <c r="J14" s="220" t="s">
        <v>83</v>
      </c>
      <c r="K14" s="220" t="s">
        <v>1368</v>
      </c>
      <c r="L14" s="76">
        <v>15675000</v>
      </c>
      <c r="M14" s="221" t="s">
        <v>85</v>
      </c>
      <c r="N14" s="220" t="s">
        <v>1243</v>
      </c>
      <c r="O14" s="76">
        <v>1083003478</v>
      </c>
      <c r="P14" s="279">
        <v>129</v>
      </c>
      <c r="Q14" s="278">
        <v>45680</v>
      </c>
      <c r="R14" s="66">
        <v>15675000</v>
      </c>
      <c r="S14" s="278">
        <v>45687</v>
      </c>
      <c r="T14" s="66">
        <v>15675000</v>
      </c>
      <c r="U14" s="65" t="s">
        <v>87</v>
      </c>
      <c r="V14" s="68">
        <v>1082943047</v>
      </c>
      <c r="W14" s="220" t="s">
        <v>1242</v>
      </c>
      <c r="X14" s="578">
        <v>45687</v>
      </c>
      <c r="Y14" s="578">
        <v>45691</v>
      </c>
      <c r="Z14" s="70" t="s">
        <v>89</v>
      </c>
      <c r="AA14" s="578">
        <v>45853</v>
      </c>
      <c r="AB14" s="49">
        <f t="shared" si="0"/>
        <v>162</v>
      </c>
      <c r="AC14" s="65">
        <v>0</v>
      </c>
      <c r="AD14" s="68">
        <v>0</v>
      </c>
      <c r="AE14" s="65">
        <v>0</v>
      </c>
      <c r="AF14" s="77" t="s">
        <v>89</v>
      </c>
      <c r="AG14" s="49">
        <f t="shared" si="1"/>
        <v>0</v>
      </c>
      <c r="AH14" s="65">
        <v>0</v>
      </c>
      <c r="AI14" s="68">
        <v>0</v>
      </c>
      <c r="AJ14" s="65" t="s">
        <v>89</v>
      </c>
      <c r="AK14" s="78" t="s">
        <v>89</v>
      </c>
      <c r="AL14" s="65"/>
      <c r="AM14" s="65"/>
      <c r="AN14" s="65"/>
      <c r="AO14" s="78" t="s">
        <v>89</v>
      </c>
      <c r="AP14" s="49">
        <f t="shared" si="2"/>
        <v>0</v>
      </c>
      <c r="AQ14" s="49">
        <f>+L14+AD14-AI14</f>
        <v>15675000</v>
      </c>
      <c r="AR14" s="65" t="s">
        <v>87</v>
      </c>
      <c r="AS14" s="76">
        <v>15675000</v>
      </c>
      <c r="AT14" s="65"/>
      <c r="AU14" s="68">
        <v>0</v>
      </c>
      <c r="AV14" s="75" t="s">
        <v>89</v>
      </c>
      <c r="AW14" s="224">
        <v>15675000</v>
      </c>
      <c r="AX14" s="79">
        <f t="shared" si="3"/>
        <v>0</v>
      </c>
      <c r="AY14" s="223">
        <f t="shared" si="4"/>
        <v>1</v>
      </c>
      <c r="AZ14" s="74">
        <v>1</v>
      </c>
      <c r="BA14" s="75" t="s">
        <v>89</v>
      </c>
      <c r="BB14" s="65" t="s">
        <v>103</v>
      </c>
      <c r="BC14" s="277" t="s">
        <v>1367</v>
      </c>
      <c r="BD14" s="221" t="s">
        <v>87</v>
      </c>
      <c r="BE14" s="221" t="s">
        <v>87</v>
      </c>
    </row>
    <row r="15" spans="1:74" x14ac:dyDescent="0.25">
      <c r="B15" s="221">
        <v>2025</v>
      </c>
      <c r="C15" s="221">
        <v>891780111</v>
      </c>
      <c r="D15" s="221" t="s">
        <v>78</v>
      </c>
      <c r="E15" s="220" t="s">
        <v>1366</v>
      </c>
      <c r="F15" s="49" t="s">
        <v>1365</v>
      </c>
      <c r="G15" s="65">
        <v>0</v>
      </c>
      <c r="H15" s="65" t="s">
        <v>81</v>
      </c>
      <c r="I15" s="221" t="s">
        <v>82</v>
      </c>
      <c r="J15" s="220" t="s">
        <v>83</v>
      </c>
      <c r="K15" s="220" t="s">
        <v>1364</v>
      </c>
      <c r="L15" s="76">
        <v>20625000</v>
      </c>
      <c r="M15" s="221" t="s">
        <v>85</v>
      </c>
      <c r="N15" s="220" t="s">
        <v>1279</v>
      </c>
      <c r="O15" s="76">
        <v>1082912437</v>
      </c>
      <c r="P15" s="279">
        <v>147</v>
      </c>
      <c r="Q15" s="278">
        <v>45681</v>
      </c>
      <c r="R15" s="66">
        <v>20625000</v>
      </c>
      <c r="S15" s="278">
        <v>45688</v>
      </c>
      <c r="T15" s="66">
        <v>20625000</v>
      </c>
      <c r="U15" s="65" t="s">
        <v>87</v>
      </c>
      <c r="V15" s="68">
        <v>7601124</v>
      </c>
      <c r="W15" s="220" t="s">
        <v>1278</v>
      </c>
      <c r="X15" s="578">
        <v>45688</v>
      </c>
      <c r="Y15" s="578">
        <v>45691</v>
      </c>
      <c r="Z15" s="70" t="s">
        <v>89</v>
      </c>
      <c r="AA15" s="578">
        <v>45853</v>
      </c>
      <c r="AB15" s="49">
        <f t="shared" si="0"/>
        <v>162</v>
      </c>
      <c r="AC15" s="65">
        <v>0</v>
      </c>
      <c r="AD15" s="68">
        <v>0</v>
      </c>
      <c r="AE15" s="65">
        <v>0</v>
      </c>
      <c r="AF15" s="77" t="s">
        <v>89</v>
      </c>
      <c r="AG15" s="49">
        <f t="shared" si="1"/>
        <v>0</v>
      </c>
      <c r="AH15" s="65">
        <v>0</v>
      </c>
      <c r="AI15" s="68">
        <v>0</v>
      </c>
      <c r="AJ15" s="65" t="s">
        <v>89</v>
      </c>
      <c r="AK15" s="78" t="s">
        <v>89</v>
      </c>
      <c r="AL15" s="65"/>
      <c r="AM15" s="65"/>
      <c r="AN15" s="65"/>
      <c r="AO15" s="78" t="s">
        <v>89</v>
      </c>
      <c r="AP15" s="49">
        <f t="shared" si="2"/>
        <v>0</v>
      </c>
      <c r="AQ15" s="49">
        <f>+L15+AD15-AI15</f>
        <v>20625000</v>
      </c>
      <c r="AR15" s="65" t="s">
        <v>87</v>
      </c>
      <c r="AS15" s="76">
        <v>20625000</v>
      </c>
      <c r="AT15" s="65"/>
      <c r="AU15" s="68">
        <v>0</v>
      </c>
      <c r="AV15" s="75" t="s">
        <v>89</v>
      </c>
      <c r="AW15" s="224">
        <v>20625000</v>
      </c>
      <c r="AX15" s="79">
        <f t="shared" si="3"/>
        <v>0</v>
      </c>
      <c r="AY15" s="223">
        <f t="shared" si="4"/>
        <v>1</v>
      </c>
      <c r="AZ15" s="74">
        <v>1</v>
      </c>
      <c r="BA15" s="75" t="s">
        <v>89</v>
      </c>
      <c r="BB15" s="65" t="s">
        <v>103</v>
      </c>
      <c r="BC15" s="277" t="s">
        <v>1363</v>
      </c>
      <c r="BD15" s="221" t="s">
        <v>87</v>
      </c>
      <c r="BE15" s="221" t="s">
        <v>87</v>
      </c>
    </row>
    <row r="16" spans="1:74" x14ac:dyDescent="0.25">
      <c r="B16" s="221">
        <v>2025</v>
      </c>
      <c r="C16" s="221">
        <v>891780111</v>
      </c>
      <c r="D16" s="221" t="s">
        <v>78</v>
      </c>
      <c r="E16" s="220" t="s">
        <v>1362</v>
      </c>
      <c r="F16" s="49" t="s">
        <v>1361</v>
      </c>
      <c r="G16" s="65">
        <v>0</v>
      </c>
      <c r="H16" s="65" t="s">
        <v>81</v>
      </c>
      <c r="I16" s="221" t="s">
        <v>82</v>
      </c>
      <c r="J16" s="220" t="s">
        <v>83</v>
      </c>
      <c r="K16" s="220" t="s">
        <v>1360</v>
      </c>
      <c r="L16" s="76">
        <v>11250000</v>
      </c>
      <c r="M16" s="221" t="s">
        <v>85</v>
      </c>
      <c r="N16" s="220" t="s">
        <v>812</v>
      </c>
      <c r="O16" s="76">
        <v>1221964687</v>
      </c>
      <c r="P16" s="279">
        <v>127</v>
      </c>
      <c r="Q16" s="278">
        <v>45680</v>
      </c>
      <c r="R16" s="66">
        <v>11250000</v>
      </c>
      <c r="S16" s="278">
        <v>45686</v>
      </c>
      <c r="T16" s="66">
        <v>11250000</v>
      </c>
      <c r="U16" s="65" t="s">
        <v>87</v>
      </c>
      <c r="V16" s="68">
        <v>1082943047</v>
      </c>
      <c r="W16" s="220" t="s">
        <v>1242</v>
      </c>
      <c r="X16" s="578">
        <v>45686</v>
      </c>
      <c r="Y16" s="578">
        <v>45691</v>
      </c>
      <c r="Z16" s="70" t="s">
        <v>89</v>
      </c>
      <c r="AA16" s="578">
        <v>45838</v>
      </c>
      <c r="AB16" s="49">
        <f t="shared" si="0"/>
        <v>147</v>
      </c>
      <c r="AC16" s="65">
        <v>0</v>
      </c>
      <c r="AD16" s="68">
        <v>0</v>
      </c>
      <c r="AE16" s="65">
        <v>0</v>
      </c>
      <c r="AF16" s="77" t="s">
        <v>89</v>
      </c>
      <c r="AG16" s="49">
        <f t="shared" si="1"/>
        <v>0</v>
      </c>
      <c r="AH16" s="65">
        <v>0</v>
      </c>
      <c r="AI16" s="68">
        <v>0</v>
      </c>
      <c r="AJ16" s="65" t="s">
        <v>89</v>
      </c>
      <c r="AK16" s="78" t="s">
        <v>89</v>
      </c>
      <c r="AL16" s="65"/>
      <c r="AM16" s="65"/>
      <c r="AN16" s="65"/>
      <c r="AO16" s="78" t="s">
        <v>89</v>
      </c>
      <c r="AP16" s="49">
        <f t="shared" si="2"/>
        <v>0</v>
      </c>
      <c r="AQ16" s="49">
        <f>+L16+AD16-AI16</f>
        <v>11250000</v>
      </c>
      <c r="AR16" s="65" t="s">
        <v>87</v>
      </c>
      <c r="AS16" s="76">
        <v>11250000</v>
      </c>
      <c r="AT16" s="65"/>
      <c r="AU16" s="68">
        <v>0</v>
      </c>
      <c r="AV16" s="75" t="s">
        <v>89</v>
      </c>
      <c r="AW16" s="224">
        <v>11250000</v>
      </c>
      <c r="AX16" s="79">
        <f t="shared" si="3"/>
        <v>0</v>
      </c>
      <c r="AY16" s="223">
        <f t="shared" si="4"/>
        <v>1</v>
      </c>
      <c r="AZ16" s="74">
        <v>1</v>
      </c>
      <c r="BA16" s="75" t="s">
        <v>89</v>
      </c>
      <c r="BB16" s="65" t="s">
        <v>103</v>
      </c>
      <c r="BC16" s="277" t="s">
        <v>1359</v>
      </c>
      <c r="BD16" s="221" t="s">
        <v>87</v>
      </c>
      <c r="BE16" s="221" t="s">
        <v>87</v>
      </c>
    </row>
    <row r="17" spans="2:57" x14ac:dyDescent="0.25">
      <c r="B17" s="221">
        <v>2025</v>
      </c>
      <c r="C17" s="221">
        <v>891780111</v>
      </c>
      <c r="D17" s="221" t="s">
        <v>78</v>
      </c>
      <c r="E17" s="220" t="s">
        <v>1358</v>
      </c>
      <c r="F17" s="49" t="s">
        <v>1357</v>
      </c>
      <c r="G17" s="65">
        <v>0</v>
      </c>
      <c r="H17" s="65" t="s">
        <v>81</v>
      </c>
      <c r="I17" s="221" t="s">
        <v>82</v>
      </c>
      <c r="J17" s="220" t="s">
        <v>83</v>
      </c>
      <c r="K17" s="220" t="s">
        <v>1356</v>
      </c>
      <c r="L17" s="76">
        <v>11250000</v>
      </c>
      <c r="M17" s="221" t="s">
        <v>85</v>
      </c>
      <c r="N17" s="220" t="s">
        <v>1232</v>
      </c>
      <c r="O17" s="76">
        <v>1082990620</v>
      </c>
      <c r="P17" s="279">
        <v>159</v>
      </c>
      <c r="Q17" s="278">
        <v>45684</v>
      </c>
      <c r="R17" s="66">
        <v>11250000</v>
      </c>
      <c r="S17" s="278">
        <v>45687</v>
      </c>
      <c r="T17" s="66">
        <v>11250000</v>
      </c>
      <c r="U17" s="65" t="s">
        <v>87</v>
      </c>
      <c r="V17" s="68">
        <v>84455280</v>
      </c>
      <c r="W17" s="220" t="s">
        <v>1202</v>
      </c>
      <c r="X17" s="578">
        <v>45687</v>
      </c>
      <c r="Y17" s="578">
        <v>45691</v>
      </c>
      <c r="Z17" s="70" t="s">
        <v>89</v>
      </c>
      <c r="AA17" s="578">
        <v>45838</v>
      </c>
      <c r="AB17" s="49">
        <f t="shared" si="0"/>
        <v>147</v>
      </c>
      <c r="AC17" s="65">
        <v>0</v>
      </c>
      <c r="AD17" s="68">
        <v>0</v>
      </c>
      <c r="AE17" s="65">
        <v>0</v>
      </c>
      <c r="AF17" s="77" t="s">
        <v>89</v>
      </c>
      <c r="AG17" s="49">
        <f t="shared" si="1"/>
        <v>0</v>
      </c>
      <c r="AH17" s="65">
        <v>0</v>
      </c>
      <c r="AI17" s="68">
        <v>0</v>
      </c>
      <c r="AJ17" s="65" t="s">
        <v>89</v>
      </c>
      <c r="AK17" s="78" t="s">
        <v>89</v>
      </c>
      <c r="AL17" s="65"/>
      <c r="AM17" s="65"/>
      <c r="AN17" s="65"/>
      <c r="AO17" s="78" t="s">
        <v>89</v>
      </c>
      <c r="AP17" s="49">
        <f t="shared" si="2"/>
        <v>0</v>
      </c>
      <c r="AQ17" s="49">
        <f>+L17+AD17-AI17</f>
        <v>11250000</v>
      </c>
      <c r="AR17" s="65" t="s">
        <v>87</v>
      </c>
      <c r="AS17" s="76">
        <v>11250000</v>
      </c>
      <c r="AT17" s="65"/>
      <c r="AU17" s="68">
        <v>0</v>
      </c>
      <c r="AV17" s="75" t="s">
        <v>89</v>
      </c>
      <c r="AW17" s="224">
        <v>11250000</v>
      </c>
      <c r="AX17" s="79">
        <f t="shared" si="3"/>
        <v>0</v>
      </c>
      <c r="AY17" s="223">
        <f t="shared" si="4"/>
        <v>1</v>
      </c>
      <c r="AZ17" s="74">
        <v>1</v>
      </c>
      <c r="BA17" s="75" t="s">
        <v>89</v>
      </c>
      <c r="BB17" s="65" t="s">
        <v>103</v>
      </c>
      <c r="BC17" s="277" t="s">
        <v>1355</v>
      </c>
      <c r="BD17" s="221" t="s">
        <v>87</v>
      </c>
      <c r="BE17" s="221" t="s">
        <v>87</v>
      </c>
    </row>
    <row r="18" spans="2:57" x14ac:dyDescent="0.25">
      <c r="B18" s="221">
        <v>2025</v>
      </c>
      <c r="C18" s="221">
        <v>891780111</v>
      </c>
      <c r="D18" s="221" t="s">
        <v>78</v>
      </c>
      <c r="E18" s="220" t="s">
        <v>1354</v>
      </c>
      <c r="F18" s="49" t="s">
        <v>1353</v>
      </c>
      <c r="G18" s="65">
        <v>0</v>
      </c>
      <c r="H18" s="65" t="s">
        <v>81</v>
      </c>
      <c r="I18" s="221" t="s">
        <v>82</v>
      </c>
      <c r="J18" s="220" t="s">
        <v>83</v>
      </c>
      <c r="K18" s="220" t="s">
        <v>1352</v>
      </c>
      <c r="L18" s="76">
        <v>11250000</v>
      </c>
      <c r="M18" s="221" t="s">
        <v>85</v>
      </c>
      <c r="N18" s="220" t="s">
        <v>1268</v>
      </c>
      <c r="O18" s="76">
        <v>1083044427</v>
      </c>
      <c r="P18" s="279">
        <v>160</v>
      </c>
      <c r="Q18" s="278">
        <v>45684</v>
      </c>
      <c r="R18" s="66">
        <v>11250000</v>
      </c>
      <c r="S18" s="278">
        <v>45688</v>
      </c>
      <c r="T18" s="66">
        <v>11250000</v>
      </c>
      <c r="U18" s="65" t="s">
        <v>87</v>
      </c>
      <c r="V18" s="68">
        <v>4978990</v>
      </c>
      <c r="W18" s="220" t="s">
        <v>1189</v>
      </c>
      <c r="X18" s="578">
        <v>45688</v>
      </c>
      <c r="Y18" s="578">
        <v>45691</v>
      </c>
      <c r="Z18" s="70" t="s">
        <v>89</v>
      </c>
      <c r="AA18" s="578">
        <v>45838</v>
      </c>
      <c r="AB18" s="49">
        <f t="shared" si="0"/>
        <v>147</v>
      </c>
      <c r="AC18" s="65">
        <v>0</v>
      </c>
      <c r="AD18" s="68">
        <v>0</v>
      </c>
      <c r="AE18" s="65">
        <v>0</v>
      </c>
      <c r="AF18" s="77" t="s">
        <v>89</v>
      </c>
      <c r="AG18" s="49">
        <f t="shared" si="1"/>
        <v>0</v>
      </c>
      <c r="AH18" s="65">
        <v>0</v>
      </c>
      <c r="AI18" s="68">
        <v>0</v>
      </c>
      <c r="AJ18" s="65" t="s">
        <v>89</v>
      </c>
      <c r="AK18" s="78" t="s">
        <v>89</v>
      </c>
      <c r="AL18" s="65"/>
      <c r="AM18" s="65"/>
      <c r="AN18" s="65"/>
      <c r="AO18" s="78" t="s">
        <v>89</v>
      </c>
      <c r="AP18" s="49">
        <f t="shared" si="2"/>
        <v>0</v>
      </c>
      <c r="AQ18" s="49">
        <f>+L18+AD18-AI18</f>
        <v>11250000</v>
      </c>
      <c r="AR18" s="65" t="s">
        <v>87</v>
      </c>
      <c r="AS18" s="76">
        <v>11250000</v>
      </c>
      <c r="AT18" s="65"/>
      <c r="AU18" s="68">
        <v>0</v>
      </c>
      <c r="AV18" s="75" t="s">
        <v>89</v>
      </c>
      <c r="AW18" s="224">
        <v>11250000</v>
      </c>
      <c r="AX18" s="79">
        <f t="shared" si="3"/>
        <v>0</v>
      </c>
      <c r="AY18" s="223">
        <f t="shared" si="4"/>
        <v>1</v>
      </c>
      <c r="AZ18" s="74">
        <v>1</v>
      </c>
      <c r="BA18" s="75" t="s">
        <v>89</v>
      </c>
      <c r="BB18" s="65" t="s">
        <v>103</v>
      </c>
      <c r="BC18" s="277" t="s">
        <v>1351</v>
      </c>
      <c r="BD18" s="221" t="s">
        <v>87</v>
      </c>
      <c r="BE18" s="221" t="s">
        <v>87</v>
      </c>
    </row>
    <row r="19" spans="2:57" x14ac:dyDescent="0.25">
      <c r="B19" s="221">
        <v>2025</v>
      </c>
      <c r="C19" s="221">
        <v>891780111</v>
      </c>
      <c r="D19" s="221" t="s">
        <v>78</v>
      </c>
      <c r="E19" s="220" t="s">
        <v>1350</v>
      </c>
      <c r="F19" s="49" t="s">
        <v>1349</v>
      </c>
      <c r="G19" s="65">
        <v>0</v>
      </c>
      <c r="H19" s="65" t="s">
        <v>81</v>
      </c>
      <c r="I19" s="221" t="s">
        <v>82</v>
      </c>
      <c r="J19" s="220" t="s">
        <v>126</v>
      </c>
      <c r="K19" s="220" t="s">
        <v>1348</v>
      </c>
      <c r="L19" s="76">
        <v>27100000</v>
      </c>
      <c r="M19" s="221" t="s">
        <v>85</v>
      </c>
      <c r="N19" s="220" t="s">
        <v>1030</v>
      </c>
      <c r="O19" s="247" t="s">
        <v>1284</v>
      </c>
      <c r="P19" s="279">
        <v>144</v>
      </c>
      <c r="Q19" s="278">
        <v>45681</v>
      </c>
      <c r="R19" s="66">
        <v>54200000</v>
      </c>
      <c r="S19" s="278">
        <v>45692</v>
      </c>
      <c r="T19" s="66">
        <v>27100000</v>
      </c>
      <c r="U19" s="65" t="s">
        <v>87</v>
      </c>
      <c r="V19" s="68">
        <v>4978990</v>
      </c>
      <c r="W19" s="220" t="s">
        <v>1189</v>
      </c>
      <c r="X19" s="578">
        <v>45691</v>
      </c>
      <c r="Y19" s="578">
        <v>45692</v>
      </c>
      <c r="Z19" s="70" t="s">
        <v>89</v>
      </c>
      <c r="AA19" s="578">
        <v>45869</v>
      </c>
      <c r="AB19" s="49">
        <f t="shared" si="0"/>
        <v>177</v>
      </c>
      <c r="AC19" s="65">
        <v>0</v>
      </c>
      <c r="AD19" s="68">
        <v>0</v>
      </c>
      <c r="AE19" s="65">
        <v>0</v>
      </c>
      <c r="AF19" s="77" t="s">
        <v>89</v>
      </c>
      <c r="AG19" s="49">
        <f t="shared" si="1"/>
        <v>0</v>
      </c>
      <c r="AH19" s="65">
        <v>0</v>
      </c>
      <c r="AI19" s="68">
        <v>0</v>
      </c>
      <c r="AJ19" s="65" t="s">
        <v>89</v>
      </c>
      <c r="AK19" s="278">
        <v>45847</v>
      </c>
      <c r="AL19" s="65"/>
      <c r="AM19" s="65"/>
      <c r="AN19" s="65"/>
      <c r="AO19" s="78" t="s">
        <v>89</v>
      </c>
      <c r="AP19" s="49">
        <f t="shared" si="2"/>
        <v>0</v>
      </c>
      <c r="AQ19" s="49">
        <f>+L19+AD19-AI19</f>
        <v>27100000</v>
      </c>
      <c r="AR19" s="65" t="s">
        <v>87</v>
      </c>
      <c r="AS19" s="76">
        <v>27100000</v>
      </c>
      <c r="AT19" s="65"/>
      <c r="AU19" s="68">
        <v>0</v>
      </c>
      <c r="AV19" s="75" t="s">
        <v>89</v>
      </c>
      <c r="AW19" s="224">
        <v>27100000</v>
      </c>
      <c r="AX19" s="79">
        <f t="shared" si="3"/>
        <v>0</v>
      </c>
      <c r="AY19" s="223">
        <f t="shared" si="4"/>
        <v>1</v>
      </c>
      <c r="AZ19" s="74">
        <v>1</v>
      </c>
      <c r="BA19" s="75" t="s">
        <v>89</v>
      </c>
      <c r="BB19" s="65" t="s">
        <v>103</v>
      </c>
      <c r="BC19" s="277" t="s">
        <v>1347</v>
      </c>
      <c r="BD19" s="221" t="s">
        <v>87</v>
      </c>
      <c r="BE19" s="221" t="s">
        <v>121</v>
      </c>
    </row>
    <row r="20" spans="2:57" x14ac:dyDescent="0.25">
      <c r="B20" s="221">
        <v>2025</v>
      </c>
      <c r="C20" s="221">
        <v>891780111</v>
      </c>
      <c r="D20" s="221" t="s">
        <v>78</v>
      </c>
      <c r="E20" s="220" t="s">
        <v>1346</v>
      </c>
      <c r="F20" s="49" t="s">
        <v>1345</v>
      </c>
      <c r="G20" s="65">
        <v>0</v>
      </c>
      <c r="H20" s="65" t="s">
        <v>81</v>
      </c>
      <c r="I20" s="221" t="s">
        <v>82</v>
      </c>
      <c r="J20" s="220" t="s">
        <v>83</v>
      </c>
      <c r="K20" s="220" t="s">
        <v>1344</v>
      </c>
      <c r="L20" s="76">
        <v>18150000</v>
      </c>
      <c r="M20" s="221" t="s">
        <v>85</v>
      </c>
      <c r="N20" s="220" t="s">
        <v>1197</v>
      </c>
      <c r="O20" s="76">
        <v>1083033741</v>
      </c>
      <c r="P20" s="279">
        <v>153</v>
      </c>
      <c r="Q20" s="278">
        <v>45681</v>
      </c>
      <c r="R20" s="66">
        <v>18150000</v>
      </c>
      <c r="S20" s="278">
        <v>45691</v>
      </c>
      <c r="T20" s="66">
        <v>18150000</v>
      </c>
      <c r="U20" s="65" t="s">
        <v>87</v>
      </c>
      <c r="V20" s="68">
        <v>1083003720</v>
      </c>
      <c r="W20" s="220" t="s">
        <v>1196</v>
      </c>
      <c r="X20" s="578">
        <v>45691</v>
      </c>
      <c r="Y20" s="578">
        <v>45691</v>
      </c>
      <c r="Z20" s="70" t="s">
        <v>89</v>
      </c>
      <c r="AA20" s="578">
        <v>45853</v>
      </c>
      <c r="AB20" s="49">
        <f t="shared" si="0"/>
        <v>162</v>
      </c>
      <c r="AC20" s="65">
        <v>0</v>
      </c>
      <c r="AD20" s="68">
        <v>0</v>
      </c>
      <c r="AE20" s="65">
        <v>0</v>
      </c>
      <c r="AF20" s="77" t="s">
        <v>89</v>
      </c>
      <c r="AG20" s="49">
        <f t="shared" si="1"/>
        <v>0</v>
      </c>
      <c r="AH20" s="65">
        <v>0</v>
      </c>
      <c r="AI20" s="68">
        <v>0</v>
      </c>
      <c r="AJ20" s="65" t="s">
        <v>89</v>
      </c>
      <c r="AK20" s="78" t="s">
        <v>89</v>
      </c>
      <c r="AL20" s="65"/>
      <c r="AM20" s="65"/>
      <c r="AN20" s="65"/>
      <c r="AO20" s="78" t="s">
        <v>89</v>
      </c>
      <c r="AP20" s="49">
        <f t="shared" si="2"/>
        <v>0</v>
      </c>
      <c r="AQ20" s="49">
        <f>+L20+AD20-AI20</f>
        <v>18150000</v>
      </c>
      <c r="AR20" s="65" t="s">
        <v>87</v>
      </c>
      <c r="AS20" s="76">
        <v>18150000</v>
      </c>
      <c r="AT20" s="65"/>
      <c r="AU20" s="68">
        <v>0</v>
      </c>
      <c r="AV20" s="75" t="s">
        <v>89</v>
      </c>
      <c r="AW20" s="224">
        <v>18150000</v>
      </c>
      <c r="AX20" s="79">
        <f t="shared" si="3"/>
        <v>0</v>
      </c>
      <c r="AY20" s="223">
        <f t="shared" si="4"/>
        <v>1</v>
      </c>
      <c r="AZ20" s="74">
        <v>1</v>
      </c>
      <c r="BA20" s="75" t="s">
        <v>89</v>
      </c>
      <c r="BB20" s="65" t="s">
        <v>103</v>
      </c>
      <c r="BC20" s="277" t="s">
        <v>1343</v>
      </c>
      <c r="BD20" s="221" t="s">
        <v>87</v>
      </c>
      <c r="BE20" s="221" t="s">
        <v>87</v>
      </c>
    </row>
    <row r="21" spans="2:57" x14ac:dyDescent="0.25">
      <c r="B21" s="221">
        <v>2025</v>
      </c>
      <c r="C21" s="221">
        <v>891780111</v>
      </c>
      <c r="D21" s="221" t="s">
        <v>78</v>
      </c>
      <c r="E21" s="220" t="s">
        <v>1342</v>
      </c>
      <c r="F21" s="49" t="s">
        <v>1341</v>
      </c>
      <c r="G21" s="65">
        <v>0</v>
      </c>
      <c r="H21" s="65" t="s">
        <v>81</v>
      </c>
      <c r="I21" s="221" t="s">
        <v>82</v>
      </c>
      <c r="J21" s="220" t="s">
        <v>83</v>
      </c>
      <c r="K21" s="220" t="s">
        <v>1340</v>
      </c>
      <c r="L21" s="76">
        <v>11550000</v>
      </c>
      <c r="M21" s="221" t="s">
        <v>85</v>
      </c>
      <c r="N21" s="220" t="s">
        <v>1339</v>
      </c>
      <c r="O21" s="76">
        <v>1103098411</v>
      </c>
      <c r="P21" s="279">
        <v>164</v>
      </c>
      <c r="Q21" s="278">
        <v>45684</v>
      </c>
      <c r="R21" s="66">
        <v>11550000</v>
      </c>
      <c r="S21" s="278">
        <v>45694</v>
      </c>
      <c r="T21" s="66">
        <v>11550000</v>
      </c>
      <c r="U21" s="65" t="s">
        <v>87</v>
      </c>
      <c r="V21" s="68">
        <v>7601124</v>
      </c>
      <c r="W21" s="220" t="s">
        <v>1338</v>
      </c>
      <c r="X21" s="578">
        <v>45694</v>
      </c>
      <c r="Y21" s="578">
        <v>45695</v>
      </c>
      <c r="Z21" s="70" t="s">
        <v>89</v>
      </c>
      <c r="AA21" s="578">
        <v>45853</v>
      </c>
      <c r="AB21" s="49">
        <f t="shared" si="0"/>
        <v>158</v>
      </c>
      <c r="AC21" s="65">
        <v>0</v>
      </c>
      <c r="AD21" s="68">
        <v>0</v>
      </c>
      <c r="AE21" s="65">
        <v>0</v>
      </c>
      <c r="AF21" s="77" t="s">
        <v>89</v>
      </c>
      <c r="AG21" s="49">
        <f t="shared" si="1"/>
        <v>0</v>
      </c>
      <c r="AH21" s="65">
        <v>0</v>
      </c>
      <c r="AI21" s="68">
        <v>0</v>
      </c>
      <c r="AJ21" s="65" t="s">
        <v>89</v>
      </c>
      <c r="AK21" s="78" t="s">
        <v>89</v>
      </c>
      <c r="AL21" s="65"/>
      <c r="AM21" s="65"/>
      <c r="AN21" s="65"/>
      <c r="AO21" s="78" t="s">
        <v>89</v>
      </c>
      <c r="AP21" s="49">
        <f t="shared" si="2"/>
        <v>0</v>
      </c>
      <c r="AQ21" s="49">
        <f>+L21+AD21-AI21</f>
        <v>11550000</v>
      </c>
      <c r="AR21" s="65" t="s">
        <v>87</v>
      </c>
      <c r="AS21" s="76">
        <v>11550000</v>
      </c>
      <c r="AT21" s="65"/>
      <c r="AU21" s="68">
        <v>0</v>
      </c>
      <c r="AV21" s="75" t="s">
        <v>89</v>
      </c>
      <c r="AW21" s="224">
        <v>11550000</v>
      </c>
      <c r="AX21" s="79">
        <f t="shared" si="3"/>
        <v>0</v>
      </c>
      <c r="AY21" s="223">
        <f t="shared" si="4"/>
        <v>1</v>
      </c>
      <c r="AZ21" s="74">
        <v>1</v>
      </c>
      <c r="BA21" s="75" t="s">
        <v>89</v>
      </c>
      <c r="BB21" s="65" t="s">
        <v>103</v>
      </c>
      <c r="BC21" s="277" t="s">
        <v>1337</v>
      </c>
      <c r="BD21" s="221" t="s">
        <v>87</v>
      </c>
      <c r="BE21" s="221" t="s">
        <v>87</v>
      </c>
    </row>
    <row r="22" spans="2:57" x14ac:dyDescent="0.25">
      <c r="B22" s="221">
        <v>2025</v>
      </c>
      <c r="C22" s="221">
        <v>891780111</v>
      </c>
      <c r="D22" s="221" t="s">
        <v>78</v>
      </c>
      <c r="E22" s="220" t="s">
        <v>1336</v>
      </c>
      <c r="F22" s="49" t="s">
        <v>1335</v>
      </c>
      <c r="G22" s="65">
        <v>0</v>
      </c>
      <c r="H22" s="65" t="s">
        <v>81</v>
      </c>
      <c r="I22" s="221" t="s">
        <v>82</v>
      </c>
      <c r="J22" s="220" t="s">
        <v>83</v>
      </c>
      <c r="K22" s="220" t="s">
        <v>1334</v>
      </c>
      <c r="L22" s="76">
        <v>14850000</v>
      </c>
      <c r="M22" s="221" t="s">
        <v>85</v>
      </c>
      <c r="N22" s="220" t="s">
        <v>1216</v>
      </c>
      <c r="O22" s="76">
        <v>1004345117</v>
      </c>
      <c r="P22" s="279">
        <v>158</v>
      </c>
      <c r="Q22" s="278">
        <v>45684</v>
      </c>
      <c r="R22" s="66">
        <v>14850000</v>
      </c>
      <c r="S22" s="278">
        <v>45698</v>
      </c>
      <c r="T22" s="66">
        <v>14850000</v>
      </c>
      <c r="U22" s="65" t="s">
        <v>87</v>
      </c>
      <c r="V22" s="68">
        <v>36718407</v>
      </c>
      <c r="W22" s="220" t="s">
        <v>1313</v>
      </c>
      <c r="X22" s="578">
        <v>45698</v>
      </c>
      <c r="Y22" s="578">
        <v>45698</v>
      </c>
      <c r="Z22" s="70" t="s">
        <v>89</v>
      </c>
      <c r="AA22" s="578">
        <v>45853</v>
      </c>
      <c r="AB22" s="49">
        <f t="shared" si="0"/>
        <v>155</v>
      </c>
      <c r="AC22" s="65">
        <v>0</v>
      </c>
      <c r="AD22" s="68">
        <v>0</v>
      </c>
      <c r="AE22" s="65">
        <v>0</v>
      </c>
      <c r="AF22" s="77" t="s">
        <v>89</v>
      </c>
      <c r="AG22" s="49">
        <f t="shared" si="1"/>
        <v>0</v>
      </c>
      <c r="AH22" s="65">
        <v>0</v>
      </c>
      <c r="AI22" s="68">
        <v>0</v>
      </c>
      <c r="AJ22" s="65" t="s">
        <v>89</v>
      </c>
      <c r="AK22" s="78" t="s">
        <v>89</v>
      </c>
      <c r="AL22" s="65"/>
      <c r="AM22" s="65"/>
      <c r="AN22" s="65"/>
      <c r="AO22" s="78" t="s">
        <v>89</v>
      </c>
      <c r="AP22" s="49">
        <f t="shared" si="2"/>
        <v>0</v>
      </c>
      <c r="AQ22" s="49">
        <f>+L22+AD22-AI22</f>
        <v>14850000</v>
      </c>
      <c r="AR22" s="65" t="s">
        <v>87</v>
      </c>
      <c r="AS22" s="76">
        <v>14850000</v>
      </c>
      <c r="AT22" s="65"/>
      <c r="AU22" s="68">
        <v>0</v>
      </c>
      <c r="AV22" s="75" t="s">
        <v>89</v>
      </c>
      <c r="AW22" s="224">
        <v>14850000</v>
      </c>
      <c r="AX22" s="79">
        <f t="shared" si="3"/>
        <v>0</v>
      </c>
      <c r="AY22" s="223">
        <f t="shared" si="4"/>
        <v>1</v>
      </c>
      <c r="AZ22" s="74">
        <v>1</v>
      </c>
      <c r="BA22" s="75" t="s">
        <v>89</v>
      </c>
      <c r="BB22" s="65" t="s">
        <v>103</v>
      </c>
      <c r="BC22" s="277" t="s">
        <v>1333</v>
      </c>
      <c r="BD22" s="221" t="s">
        <v>87</v>
      </c>
      <c r="BE22" s="221" t="s">
        <v>87</v>
      </c>
    </row>
    <row r="23" spans="2:57" x14ac:dyDescent="0.25">
      <c r="B23" s="221">
        <v>2025</v>
      </c>
      <c r="C23" s="221">
        <v>891780111</v>
      </c>
      <c r="D23" s="221" t="s">
        <v>78</v>
      </c>
      <c r="E23" s="220" t="s">
        <v>1332</v>
      </c>
      <c r="F23" s="49" t="s">
        <v>1331</v>
      </c>
      <c r="G23" s="65">
        <v>0</v>
      </c>
      <c r="H23" s="65" t="s">
        <v>81</v>
      </c>
      <c r="I23" s="221" t="s">
        <v>82</v>
      </c>
      <c r="J23" s="220" t="s">
        <v>83</v>
      </c>
      <c r="K23" s="220" t="s">
        <v>1330</v>
      </c>
      <c r="L23" s="76">
        <v>2500000</v>
      </c>
      <c r="M23" s="221" t="s">
        <v>85</v>
      </c>
      <c r="N23" s="220" t="s">
        <v>1329</v>
      </c>
      <c r="O23" s="76">
        <v>1010215438</v>
      </c>
      <c r="P23" s="279">
        <v>231</v>
      </c>
      <c r="Q23" s="278">
        <v>45692</v>
      </c>
      <c r="R23" s="66">
        <v>2500000</v>
      </c>
      <c r="S23" s="278">
        <v>45698</v>
      </c>
      <c r="T23" s="66">
        <v>2500000</v>
      </c>
      <c r="U23" s="65" t="s">
        <v>87</v>
      </c>
      <c r="V23" s="68">
        <v>57464638</v>
      </c>
      <c r="W23" s="220" t="s">
        <v>1318</v>
      </c>
      <c r="X23" s="578">
        <v>45698</v>
      </c>
      <c r="Y23" s="578">
        <v>45699</v>
      </c>
      <c r="Z23" s="70" t="s">
        <v>89</v>
      </c>
      <c r="AA23" s="578">
        <v>45716</v>
      </c>
      <c r="AB23" s="49">
        <f t="shared" si="0"/>
        <v>17</v>
      </c>
      <c r="AC23" s="65">
        <v>0</v>
      </c>
      <c r="AD23" s="68">
        <v>0</v>
      </c>
      <c r="AE23" s="65">
        <v>0</v>
      </c>
      <c r="AF23" s="77" t="s">
        <v>89</v>
      </c>
      <c r="AG23" s="49">
        <f t="shared" si="1"/>
        <v>0</v>
      </c>
      <c r="AH23" s="65">
        <v>0</v>
      </c>
      <c r="AI23" s="68">
        <v>0</v>
      </c>
      <c r="AJ23" s="65" t="s">
        <v>89</v>
      </c>
      <c r="AK23" s="78" t="s">
        <v>89</v>
      </c>
      <c r="AL23" s="65"/>
      <c r="AM23" s="65"/>
      <c r="AN23" s="65"/>
      <c r="AO23" s="78" t="s">
        <v>89</v>
      </c>
      <c r="AP23" s="49">
        <f t="shared" si="2"/>
        <v>0</v>
      </c>
      <c r="AQ23" s="49">
        <f>+L23+AD23-AI23</f>
        <v>2500000</v>
      </c>
      <c r="AR23" s="65" t="s">
        <v>87</v>
      </c>
      <c r="AS23" s="76">
        <v>2500000</v>
      </c>
      <c r="AT23" s="65"/>
      <c r="AU23" s="68">
        <v>0</v>
      </c>
      <c r="AV23" s="75" t="s">
        <v>89</v>
      </c>
      <c r="AW23" s="224">
        <v>2500000</v>
      </c>
      <c r="AX23" s="79">
        <f t="shared" si="3"/>
        <v>0</v>
      </c>
      <c r="AY23" s="223">
        <f t="shared" si="4"/>
        <v>1</v>
      </c>
      <c r="AZ23" s="74">
        <v>1</v>
      </c>
      <c r="BA23" s="75" t="s">
        <v>89</v>
      </c>
      <c r="BB23" s="65" t="s">
        <v>103</v>
      </c>
      <c r="BC23" s="277" t="s">
        <v>1328</v>
      </c>
      <c r="BD23" s="221" t="s">
        <v>87</v>
      </c>
      <c r="BE23" s="221" t="s">
        <v>87</v>
      </c>
    </row>
    <row r="24" spans="2:57" x14ac:dyDescent="0.25">
      <c r="B24" s="221">
        <v>2025</v>
      </c>
      <c r="C24" s="221">
        <v>891780111</v>
      </c>
      <c r="D24" s="221" t="s">
        <v>78</v>
      </c>
      <c r="E24" s="220" t="s">
        <v>1327</v>
      </c>
      <c r="F24" s="49" t="s">
        <v>1326</v>
      </c>
      <c r="G24" s="65">
        <v>0</v>
      </c>
      <c r="H24" s="65" t="s">
        <v>81</v>
      </c>
      <c r="I24" s="221" t="s">
        <v>127</v>
      </c>
      <c r="J24" s="220" t="s">
        <v>83</v>
      </c>
      <c r="K24" s="220" t="s">
        <v>1325</v>
      </c>
      <c r="L24" s="76">
        <v>5197500</v>
      </c>
      <c r="M24" s="221" t="s">
        <v>85</v>
      </c>
      <c r="N24" s="220" t="s">
        <v>1191</v>
      </c>
      <c r="O24" s="247" t="s">
        <v>1190</v>
      </c>
      <c r="P24" s="279">
        <v>236</v>
      </c>
      <c r="Q24" s="278">
        <v>45692</v>
      </c>
      <c r="R24" s="66">
        <v>5197500</v>
      </c>
      <c r="S24" s="278">
        <v>45700</v>
      </c>
      <c r="T24" s="66">
        <v>5197500</v>
      </c>
      <c r="U24" s="65" t="s">
        <v>87</v>
      </c>
      <c r="V24" s="68">
        <v>4978990</v>
      </c>
      <c r="W24" s="220" t="s">
        <v>1189</v>
      </c>
      <c r="X24" s="578">
        <v>45700</v>
      </c>
      <c r="Y24" s="578">
        <v>45702</v>
      </c>
      <c r="Z24" s="70" t="s">
        <v>89</v>
      </c>
      <c r="AA24" s="578">
        <v>45703</v>
      </c>
      <c r="AB24" s="49">
        <f t="shared" si="0"/>
        <v>1</v>
      </c>
      <c r="AC24" s="65">
        <v>0</v>
      </c>
      <c r="AD24" s="68">
        <v>0</v>
      </c>
      <c r="AE24" s="65">
        <v>0</v>
      </c>
      <c r="AF24" s="77" t="s">
        <v>89</v>
      </c>
      <c r="AG24" s="49">
        <f t="shared" si="1"/>
        <v>0</v>
      </c>
      <c r="AH24" s="65">
        <v>0</v>
      </c>
      <c r="AI24" s="68">
        <v>0</v>
      </c>
      <c r="AJ24" s="65" t="s">
        <v>89</v>
      </c>
      <c r="AK24" s="78" t="s">
        <v>89</v>
      </c>
      <c r="AL24" s="65"/>
      <c r="AM24" s="65"/>
      <c r="AN24" s="65"/>
      <c r="AO24" s="78" t="s">
        <v>89</v>
      </c>
      <c r="AP24" s="49">
        <f t="shared" si="2"/>
        <v>0</v>
      </c>
      <c r="AQ24" s="49">
        <f>+L24+AD24-AI24</f>
        <v>5197500</v>
      </c>
      <c r="AR24" s="65" t="s">
        <v>87</v>
      </c>
      <c r="AS24" s="76">
        <v>5197500</v>
      </c>
      <c r="AT24" s="65"/>
      <c r="AU24" s="68">
        <v>0</v>
      </c>
      <c r="AV24" s="75" t="s">
        <v>89</v>
      </c>
      <c r="AW24" s="224">
        <v>5197500</v>
      </c>
      <c r="AX24" s="79">
        <f t="shared" si="3"/>
        <v>0</v>
      </c>
      <c r="AY24" s="223">
        <f t="shared" si="4"/>
        <v>1</v>
      </c>
      <c r="AZ24" s="74">
        <v>1</v>
      </c>
      <c r="BA24" s="75" t="s">
        <v>89</v>
      </c>
      <c r="BB24" s="65" t="s">
        <v>103</v>
      </c>
      <c r="BC24" s="277" t="s">
        <v>1324</v>
      </c>
      <c r="BD24" s="221" t="s">
        <v>87</v>
      </c>
      <c r="BE24" s="221" t="s">
        <v>121</v>
      </c>
    </row>
    <row r="25" spans="2:57" x14ac:dyDescent="0.25">
      <c r="B25" s="221">
        <v>2025</v>
      </c>
      <c r="C25" s="221">
        <v>891780111</v>
      </c>
      <c r="D25" s="221" t="s">
        <v>78</v>
      </c>
      <c r="E25" s="220" t="s">
        <v>1323</v>
      </c>
      <c r="F25" s="49" t="s">
        <v>1322</v>
      </c>
      <c r="G25" s="65">
        <v>0</v>
      </c>
      <c r="H25" s="65" t="s">
        <v>81</v>
      </c>
      <c r="I25" s="221" t="s">
        <v>82</v>
      </c>
      <c r="J25" s="220" t="s">
        <v>83</v>
      </c>
      <c r="K25" s="220" t="s">
        <v>1321</v>
      </c>
      <c r="L25" s="76">
        <v>19009941</v>
      </c>
      <c r="M25" s="221" t="s">
        <v>85</v>
      </c>
      <c r="N25" s="220" t="s">
        <v>1320</v>
      </c>
      <c r="O25" s="247" t="s">
        <v>1319</v>
      </c>
      <c r="P25" s="279">
        <v>270</v>
      </c>
      <c r="Q25" s="278">
        <v>45694</v>
      </c>
      <c r="R25" s="66">
        <v>19009941</v>
      </c>
      <c r="S25" s="278">
        <v>45702</v>
      </c>
      <c r="T25" s="66">
        <v>19009941</v>
      </c>
      <c r="U25" s="65" t="s">
        <v>87</v>
      </c>
      <c r="V25" s="68">
        <v>57464638</v>
      </c>
      <c r="W25" s="220" t="s">
        <v>1318</v>
      </c>
      <c r="X25" s="578">
        <v>45702</v>
      </c>
      <c r="Y25" s="578">
        <v>45703</v>
      </c>
      <c r="Z25" s="70" t="s">
        <v>89</v>
      </c>
      <c r="AA25" s="578">
        <v>45711</v>
      </c>
      <c r="AB25" s="49">
        <f t="shared" si="0"/>
        <v>8</v>
      </c>
      <c r="AC25" s="65">
        <v>0</v>
      </c>
      <c r="AD25" s="68">
        <v>0</v>
      </c>
      <c r="AE25" s="65">
        <v>0</v>
      </c>
      <c r="AF25" s="77" t="s">
        <v>89</v>
      </c>
      <c r="AG25" s="49">
        <f t="shared" si="1"/>
        <v>0</v>
      </c>
      <c r="AH25" s="65">
        <v>0</v>
      </c>
      <c r="AI25" s="68">
        <v>0</v>
      </c>
      <c r="AJ25" s="65" t="s">
        <v>89</v>
      </c>
      <c r="AK25" s="78" t="s">
        <v>89</v>
      </c>
      <c r="AL25" s="65"/>
      <c r="AM25" s="65"/>
      <c r="AN25" s="65"/>
      <c r="AO25" s="78" t="s">
        <v>89</v>
      </c>
      <c r="AP25" s="49">
        <f t="shared" si="2"/>
        <v>0</v>
      </c>
      <c r="AQ25" s="49">
        <f>+L25+AD25-AI25</f>
        <v>19009941</v>
      </c>
      <c r="AR25" s="65" t="s">
        <v>87</v>
      </c>
      <c r="AS25" s="76">
        <v>19009941</v>
      </c>
      <c r="AT25" s="65"/>
      <c r="AU25" s="68">
        <v>0</v>
      </c>
      <c r="AV25" s="75" t="s">
        <v>89</v>
      </c>
      <c r="AW25" s="224">
        <v>19009941</v>
      </c>
      <c r="AX25" s="79">
        <f t="shared" si="3"/>
        <v>0</v>
      </c>
      <c r="AY25" s="223">
        <f t="shared" si="4"/>
        <v>1</v>
      </c>
      <c r="AZ25" s="74">
        <v>1</v>
      </c>
      <c r="BA25" s="75" t="s">
        <v>89</v>
      </c>
      <c r="BB25" s="65" t="s">
        <v>103</v>
      </c>
      <c r="BC25" s="277" t="s">
        <v>1317</v>
      </c>
      <c r="BD25" s="221" t="s">
        <v>87</v>
      </c>
      <c r="BE25" s="221" t="s">
        <v>121</v>
      </c>
    </row>
    <row r="26" spans="2:57" x14ac:dyDescent="0.25">
      <c r="B26" s="221">
        <v>2025</v>
      </c>
      <c r="C26" s="221">
        <v>891780111</v>
      </c>
      <c r="D26" s="221" t="s">
        <v>78</v>
      </c>
      <c r="E26" s="220" t="s">
        <v>1316</v>
      </c>
      <c r="F26" s="49" t="s">
        <v>1315</v>
      </c>
      <c r="G26" s="65">
        <v>0</v>
      </c>
      <c r="H26" s="65" t="s">
        <v>81</v>
      </c>
      <c r="I26" s="221" t="s">
        <v>82</v>
      </c>
      <c r="J26" s="220" t="s">
        <v>83</v>
      </c>
      <c r="K26" s="220" t="s">
        <v>1314</v>
      </c>
      <c r="L26" s="76">
        <v>14725000</v>
      </c>
      <c r="M26" s="221" t="s">
        <v>85</v>
      </c>
      <c r="N26" s="220" t="s">
        <v>1237</v>
      </c>
      <c r="O26" s="76">
        <v>1082971346</v>
      </c>
      <c r="P26" s="279">
        <v>250</v>
      </c>
      <c r="Q26" s="278">
        <v>45693</v>
      </c>
      <c r="R26" s="66">
        <v>14725000</v>
      </c>
      <c r="S26" s="278">
        <v>45706</v>
      </c>
      <c r="T26" s="66">
        <v>14725000</v>
      </c>
      <c r="U26" s="65" t="s">
        <v>87</v>
      </c>
      <c r="V26" s="68">
        <v>36718407</v>
      </c>
      <c r="W26" s="220" t="s">
        <v>1313</v>
      </c>
      <c r="X26" s="578">
        <v>45706</v>
      </c>
      <c r="Y26" s="578">
        <v>45706</v>
      </c>
      <c r="Z26" s="70" t="s">
        <v>89</v>
      </c>
      <c r="AA26" s="578">
        <v>45853</v>
      </c>
      <c r="AB26" s="49">
        <f t="shared" si="0"/>
        <v>147</v>
      </c>
      <c r="AC26" s="65">
        <v>0</v>
      </c>
      <c r="AD26" s="68">
        <v>0</v>
      </c>
      <c r="AE26" s="65">
        <v>0</v>
      </c>
      <c r="AF26" s="77" t="s">
        <v>89</v>
      </c>
      <c r="AG26" s="49">
        <f t="shared" si="1"/>
        <v>0</v>
      </c>
      <c r="AH26" s="65">
        <v>0</v>
      </c>
      <c r="AI26" s="68">
        <v>0</v>
      </c>
      <c r="AJ26" s="65" t="s">
        <v>89</v>
      </c>
      <c r="AK26" s="78" t="s">
        <v>89</v>
      </c>
      <c r="AL26" s="65"/>
      <c r="AM26" s="65"/>
      <c r="AN26" s="65"/>
      <c r="AO26" s="78" t="s">
        <v>89</v>
      </c>
      <c r="AP26" s="49">
        <f t="shared" si="2"/>
        <v>0</v>
      </c>
      <c r="AQ26" s="49">
        <f>+L26+AD26-AI26</f>
        <v>14725000</v>
      </c>
      <c r="AR26" s="65" t="s">
        <v>87</v>
      </c>
      <c r="AS26" s="76">
        <v>14725000</v>
      </c>
      <c r="AT26" s="65"/>
      <c r="AU26" s="68">
        <v>0</v>
      </c>
      <c r="AV26" s="75" t="s">
        <v>89</v>
      </c>
      <c r="AW26" s="224">
        <v>14725000</v>
      </c>
      <c r="AX26" s="79">
        <f t="shared" si="3"/>
        <v>0</v>
      </c>
      <c r="AY26" s="223">
        <f t="shared" si="4"/>
        <v>1</v>
      </c>
      <c r="AZ26" s="74">
        <v>1</v>
      </c>
      <c r="BA26" s="75" t="s">
        <v>89</v>
      </c>
      <c r="BB26" s="65" t="s">
        <v>103</v>
      </c>
      <c r="BC26" s="277" t="s">
        <v>1312</v>
      </c>
      <c r="BD26" s="221" t="s">
        <v>87</v>
      </c>
      <c r="BE26" s="221" t="s">
        <v>87</v>
      </c>
    </row>
    <row r="27" spans="2:57" x14ac:dyDescent="0.25">
      <c r="B27" s="221">
        <v>2025</v>
      </c>
      <c r="C27" s="221">
        <v>891780111</v>
      </c>
      <c r="D27" s="221" t="s">
        <v>78</v>
      </c>
      <c r="E27" s="220" t="s">
        <v>1311</v>
      </c>
      <c r="F27" s="49" t="s">
        <v>1310</v>
      </c>
      <c r="G27" s="65">
        <v>0</v>
      </c>
      <c r="H27" s="65" t="s">
        <v>81</v>
      </c>
      <c r="I27" s="221" t="s">
        <v>82</v>
      </c>
      <c r="J27" s="220" t="s">
        <v>126</v>
      </c>
      <c r="K27" s="220" t="s">
        <v>1309</v>
      </c>
      <c r="L27" s="76">
        <v>7000000</v>
      </c>
      <c r="M27" s="221" t="s">
        <v>85</v>
      </c>
      <c r="N27" s="220" t="s">
        <v>1308</v>
      </c>
      <c r="O27" s="247" t="s">
        <v>1307</v>
      </c>
      <c r="P27" s="279">
        <v>143</v>
      </c>
      <c r="Q27" s="278">
        <v>45681</v>
      </c>
      <c r="R27" s="66">
        <v>14000000</v>
      </c>
      <c r="S27" s="278">
        <v>45706</v>
      </c>
      <c r="T27" s="66">
        <v>7000000</v>
      </c>
      <c r="U27" s="65" t="s">
        <v>87</v>
      </c>
      <c r="V27" s="68">
        <v>1082950841</v>
      </c>
      <c r="W27" s="220" t="s">
        <v>1301</v>
      </c>
      <c r="X27" s="578">
        <v>45706</v>
      </c>
      <c r="Y27" s="578">
        <v>45706</v>
      </c>
      <c r="Z27" s="70" t="s">
        <v>89</v>
      </c>
      <c r="AA27" s="578">
        <v>45869</v>
      </c>
      <c r="AB27" s="49">
        <f t="shared" si="0"/>
        <v>163</v>
      </c>
      <c r="AC27" s="65">
        <v>0</v>
      </c>
      <c r="AD27" s="68">
        <v>0</v>
      </c>
      <c r="AE27" s="65">
        <v>0</v>
      </c>
      <c r="AF27" s="77" t="s">
        <v>89</v>
      </c>
      <c r="AG27" s="49">
        <f t="shared" si="1"/>
        <v>0</v>
      </c>
      <c r="AH27" s="65">
        <v>1</v>
      </c>
      <c r="AI27" s="68">
        <v>71000</v>
      </c>
      <c r="AJ27" s="65" t="s">
        <v>89</v>
      </c>
      <c r="AK27" s="278">
        <v>45807</v>
      </c>
      <c r="AL27" s="65"/>
      <c r="AM27" s="65"/>
      <c r="AN27" s="65"/>
      <c r="AO27" s="78" t="s">
        <v>89</v>
      </c>
      <c r="AP27" s="49">
        <f t="shared" si="2"/>
        <v>0</v>
      </c>
      <c r="AQ27" s="49">
        <f>+L27+AD27-AI27</f>
        <v>6929000</v>
      </c>
      <c r="AR27" s="65" t="s">
        <v>87</v>
      </c>
      <c r="AS27" s="76">
        <v>7000000</v>
      </c>
      <c r="AT27" s="65"/>
      <c r="AU27" s="68">
        <v>0</v>
      </c>
      <c r="AV27" s="75" t="s">
        <v>89</v>
      </c>
      <c r="AW27" s="224">
        <v>6929000</v>
      </c>
      <c r="AX27" s="79">
        <f t="shared" si="3"/>
        <v>0</v>
      </c>
      <c r="AY27" s="223">
        <f t="shared" si="4"/>
        <v>1</v>
      </c>
      <c r="AZ27" s="74">
        <v>1</v>
      </c>
      <c r="BA27" s="75" t="s">
        <v>89</v>
      </c>
      <c r="BB27" s="65" t="s">
        <v>103</v>
      </c>
      <c r="BC27" s="277" t="s">
        <v>1306</v>
      </c>
      <c r="BD27" s="221" t="s">
        <v>87</v>
      </c>
      <c r="BE27" s="221" t="s">
        <v>121</v>
      </c>
    </row>
    <row r="28" spans="2:57" x14ac:dyDescent="0.25">
      <c r="B28" s="221">
        <v>2025</v>
      </c>
      <c r="C28" s="221">
        <v>891780111</v>
      </c>
      <c r="D28" s="221" t="s">
        <v>78</v>
      </c>
      <c r="E28" s="220" t="s">
        <v>1305</v>
      </c>
      <c r="F28" s="49" t="s">
        <v>1304</v>
      </c>
      <c r="G28" s="65">
        <v>0</v>
      </c>
      <c r="H28" s="65" t="s">
        <v>81</v>
      </c>
      <c r="I28" s="221" t="s">
        <v>82</v>
      </c>
      <c r="J28" s="220" t="s">
        <v>83</v>
      </c>
      <c r="K28" s="220" t="s">
        <v>1303</v>
      </c>
      <c r="L28" s="76">
        <v>20625000</v>
      </c>
      <c r="M28" s="221" t="s">
        <v>85</v>
      </c>
      <c r="N28" s="220" t="s">
        <v>1302</v>
      </c>
      <c r="O28" s="76">
        <v>32790934</v>
      </c>
      <c r="P28" s="279">
        <v>370</v>
      </c>
      <c r="Q28" s="278">
        <v>45705</v>
      </c>
      <c r="R28" s="66">
        <v>20625000</v>
      </c>
      <c r="S28" s="278">
        <v>45707</v>
      </c>
      <c r="T28" s="66">
        <v>20625000</v>
      </c>
      <c r="U28" s="65" t="s">
        <v>87</v>
      </c>
      <c r="V28" s="68">
        <v>1082950841</v>
      </c>
      <c r="W28" s="220" t="s">
        <v>1301</v>
      </c>
      <c r="X28" s="578">
        <v>45707</v>
      </c>
      <c r="Y28" s="578">
        <v>45707</v>
      </c>
      <c r="Z28" s="70" t="s">
        <v>89</v>
      </c>
      <c r="AA28" s="578">
        <v>45853</v>
      </c>
      <c r="AB28" s="49">
        <f t="shared" si="0"/>
        <v>146</v>
      </c>
      <c r="AC28" s="65">
        <v>0</v>
      </c>
      <c r="AD28" s="68">
        <v>0</v>
      </c>
      <c r="AE28" s="65">
        <v>0</v>
      </c>
      <c r="AF28" s="77" t="s">
        <v>89</v>
      </c>
      <c r="AG28" s="49">
        <f t="shared" si="1"/>
        <v>0</v>
      </c>
      <c r="AH28" s="65">
        <v>0</v>
      </c>
      <c r="AI28" s="68">
        <v>0</v>
      </c>
      <c r="AJ28" s="65" t="s">
        <v>89</v>
      </c>
      <c r="AK28" s="78" t="s">
        <v>89</v>
      </c>
      <c r="AL28" s="65"/>
      <c r="AM28" s="65"/>
      <c r="AN28" s="65"/>
      <c r="AO28" s="78" t="s">
        <v>89</v>
      </c>
      <c r="AP28" s="49">
        <f t="shared" si="2"/>
        <v>0</v>
      </c>
      <c r="AQ28" s="49">
        <f>+L28+AD28-AI28</f>
        <v>20625000</v>
      </c>
      <c r="AR28" s="65" t="s">
        <v>87</v>
      </c>
      <c r="AS28" s="76">
        <v>20625000</v>
      </c>
      <c r="AT28" s="65"/>
      <c r="AU28" s="68">
        <v>0</v>
      </c>
      <c r="AV28" s="75" t="s">
        <v>89</v>
      </c>
      <c r="AW28" s="267">
        <v>20625000</v>
      </c>
      <c r="AX28" s="79">
        <f t="shared" si="3"/>
        <v>0</v>
      </c>
      <c r="AY28" s="223">
        <f t="shared" si="4"/>
        <v>1</v>
      </c>
      <c r="AZ28" s="74">
        <v>1</v>
      </c>
      <c r="BA28" s="75" t="s">
        <v>89</v>
      </c>
      <c r="BB28" s="65" t="s">
        <v>103</v>
      </c>
      <c r="BC28" s="277" t="s">
        <v>1300</v>
      </c>
      <c r="BD28" s="221" t="s">
        <v>87</v>
      </c>
      <c r="BE28" s="221" t="s">
        <v>87</v>
      </c>
    </row>
    <row r="29" spans="2:57" x14ac:dyDescent="0.25">
      <c r="B29" s="221">
        <v>2025</v>
      </c>
      <c r="C29" s="221">
        <v>891780111</v>
      </c>
      <c r="D29" s="221" t="s">
        <v>78</v>
      </c>
      <c r="E29" s="220" t="s">
        <v>1299</v>
      </c>
      <c r="F29" s="49" t="s">
        <v>1298</v>
      </c>
      <c r="G29" s="65">
        <v>0</v>
      </c>
      <c r="H29" s="65" t="s">
        <v>81</v>
      </c>
      <c r="I29" s="221" t="s">
        <v>146</v>
      </c>
      <c r="J29" s="220" t="s">
        <v>289</v>
      </c>
      <c r="K29" s="220" t="s">
        <v>1297</v>
      </c>
      <c r="L29" s="76">
        <v>15815100</v>
      </c>
      <c r="M29" s="221" t="s">
        <v>85</v>
      </c>
      <c r="N29" s="220" t="s">
        <v>1296</v>
      </c>
      <c r="O29" s="76">
        <v>1082860393</v>
      </c>
      <c r="P29" s="279">
        <v>888</v>
      </c>
      <c r="Q29" s="278">
        <v>45763</v>
      </c>
      <c r="R29" s="66">
        <v>15815100</v>
      </c>
      <c r="S29" s="278">
        <v>45775</v>
      </c>
      <c r="T29" s="66">
        <v>15815100</v>
      </c>
      <c r="U29" s="65" t="s">
        <v>87</v>
      </c>
      <c r="V29" s="68">
        <v>1082943047</v>
      </c>
      <c r="W29" s="220" t="s">
        <v>1242</v>
      </c>
      <c r="X29" s="578">
        <v>45775</v>
      </c>
      <c r="Y29" s="578">
        <v>45775</v>
      </c>
      <c r="Z29" s="578">
        <v>45775</v>
      </c>
      <c r="AA29" s="578">
        <v>45786</v>
      </c>
      <c r="AB29" s="49">
        <f t="shared" si="0"/>
        <v>11</v>
      </c>
      <c r="AC29" s="65">
        <v>0</v>
      </c>
      <c r="AD29" s="68">
        <v>0</v>
      </c>
      <c r="AE29" s="65">
        <v>0</v>
      </c>
      <c r="AF29" s="77" t="s">
        <v>89</v>
      </c>
      <c r="AG29" s="49">
        <f t="shared" si="1"/>
        <v>0</v>
      </c>
      <c r="AH29" s="65">
        <v>0</v>
      </c>
      <c r="AI29" s="68">
        <v>0</v>
      </c>
      <c r="AJ29" s="65" t="s">
        <v>89</v>
      </c>
      <c r="AK29" s="78" t="s">
        <v>89</v>
      </c>
      <c r="AL29" s="65"/>
      <c r="AM29" s="65"/>
      <c r="AN29" s="65"/>
      <c r="AO29" s="78" t="s">
        <v>89</v>
      </c>
      <c r="AP29" s="49">
        <f t="shared" si="2"/>
        <v>0</v>
      </c>
      <c r="AQ29" s="49">
        <f>+L29+AD29-AI29</f>
        <v>15815100</v>
      </c>
      <c r="AR29" s="65" t="s">
        <v>87</v>
      </c>
      <c r="AS29" s="68">
        <v>15815100</v>
      </c>
      <c r="AT29" s="65"/>
      <c r="AU29" s="68">
        <v>0</v>
      </c>
      <c r="AV29" s="75" t="s">
        <v>89</v>
      </c>
      <c r="AW29" s="267">
        <v>15815100</v>
      </c>
      <c r="AX29" s="79">
        <f t="shared" si="3"/>
        <v>0</v>
      </c>
      <c r="AY29" s="223">
        <f t="shared" si="4"/>
        <v>1</v>
      </c>
      <c r="AZ29" s="74">
        <v>1</v>
      </c>
      <c r="BA29" s="75" t="s">
        <v>89</v>
      </c>
      <c r="BB29" s="65" t="s">
        <v>103</v>
      </c>
      <c r="BC29" s="277" t="s">
        <v>1295</v>
      </c>
      <c r="BD29" s="65" t="s">
        <v>87</v>
      </c>
      <c r="BE29" s="221" t="s">
        <v>121</v>
      </c>
    </row>
    <row r="30" spans="2:57" x14ac:dyDescent="0.25">
      <c r="B30" s="221">
        <v>2025</v>
      </c>
      <c r="C30" s="221">
        <v>891780111</v>
      </c>
      <c r="D30" s="221" t="s">
        <v>78</v>
      </c>
      <c r="E30" s="220" t="s">
        <v>1294</v>
      </c>
      <c r="F30" s="49" t="s">
        <v>1293</v>
      </c>
      <c r="G30" s="65">
        <v>0</v>
      </c>
      <c r="H30" s="65" t="s">
        <v>81</v>
      </c>
      <c r="I30" s="221" t="s">
        <v>146</v>
      </c>
      <c r="J30" s="220" t="s">
        <v>289</v>
      </c>
      <c r="K30" s="220" t="s">
        <v>1292</v>
      </c>
      <c r="L30" s="76">
        <v>5011090</v>
      </c>
      <c r="M30" s="221" t="s">
        <v>85</v>
      </c>
      <c r="N30" s="66" t="s">
        <v>1291</v>
      </c>
      <c r="O30" s="247" t="s">
        <v>1290</v>
      </c>
      <c r="P30" s="279">
        <v>1117</v>
      </c>
      <c r="Q30" s="278">
        <v>45796</v>
      </c>
      <c r="R30" s="66">
        <v>5011090</v>
      </c>
      <c r="S30" s="278">
        <v>45800</v>
      </c>
      <c r="T30" s="66">
        <v>5011090</v>
      </c>
      <c r="U30" s="65" t="s">
        <v>87</v>
      </c>
      <c r="V30" s="68">
        <v>1083003720</v>
      </c>
      <c r="W30" s="220" t="s">
        <v>1289</v>
      </c>
      <c r="X30" s="578">
        <v>45800</v>
      </c>
      <c r="Y30" s="578">
        <v>45800</v>
      </c>
      <c r="Z30" s="70" t="s">
        <v>89</v>
      </c>
      <c r="AA30" s="578">
        <v>45831</v>
      </c>
      <c r="AB30" s="49">
        <f t="shared" si="0"/>
        <v>31</v>
      </c>
      <c r="AC30" s="65">
        <v>0</v>
      </c>
      <c r="AD30" s="68">
        <v>0</v>
      </c>
      <c r="AE30" s="65">
        <v>0</v>
      </c>
      <c r="AF30" s="77" t="s">
        <v>89</v>
      </c>
      <c r="AG30" s="49">
        <f t="shared" si="1"/>
        <v>0</v>
      </c>
      <c r="AH30" s="65">
        <v>0</v>
      </c>
      <c r="AI30" s="68">
        <v>0</v>
      </c>
      <c r="AJ30" s="65" t="s">
        <v>89</v>
      </c>
      <c r="AK30" s="78" t="s">
        <v>89</v>
      </c>
      <c r="AL30" s="65"/>
      <c r="AM30" s="65"/>
      <c r="AN30" s="65"/>
      <c r="AO30" s="78" t="s">
        <v>89</v>
      </c>
      <c r="AP30" s="49">
        <f t="shared" si="2"/>
        <v>0</v>
      </c>
      <c r="AQ30" s="49">
        <f>+L30+AD30-AI30</f>
        <v>5011090</v>
      </c>
      <c r="AR30" s="65" t="s">
        <v>87</v>
      </c>
      <c r="AS30" s="68">
        <v>5011090</v>
      </c>
      <c r="AT30" s="65"/>
      <c r="AU30" s="68">
        <v>0</v>
      </c>
      <c r="AV30" s="75" t="s">
        <v>89</v>
      </c>
      <c r="AW30" s="267">
        <v>5011090</v>
      </c>
      <c r="AX30" s="79">
        <f t="shared" si="3"/>
        <v>0</v>
      </c>
      <c r="AY30" s="223">
        <f t="shared" si="4"/>
        <v>1</v>
      </c>
      <c r="AZ30" s="74">
        <v>1</v>
      </c>
      <c r="BA30" s="75" t="s">
        <v>89</v>
      </c>
      <c r="BB30" s="65" t="s">
        <v>103</v>
      </c>
      <c r="BC30" s="277" t="s">
        <v>1288</v>
      </c>
      <c r="BD30" s="65" t="s">
        <v>87</v>
      </c>
      <c r="BE30" s="221" t="s">
        <v>121</v>
      </c>
    </row>
    <row r="31" spans="2:57" x14ac:dyDescent="0.25">
      <c r="B31" s="221">
        <v>2025</v>
      </c>
      <c r="C31" s="221">
        <v>891780111</v>
      </c>
      <c r="D31" s="221" t="s">
        <v>78</v>
      </c>
      <c r="E31" s="220" t="s">
        <v>1287</v>
      </c>
      <c r="F31" s="49" t="s">
        <v>1286</v>
      </c>
      <c r="G31" s="65">
        <v>0</v>
      </c>
      <c r="H31" s="65" t="s">
        <v>81</v>
      </c>
      <c r="I31" s="221" t="s">
        <v>82</v>
      </c>
      <c r="J31" s="220" t="s">
        <v>126</v>
      </c>
      <c r="K31" s="220" t="s">
        <v>1285</v>
      </c>
      <c r="L31" s="76">
        <v>27100000</v>
      </c>
      <c r="M31" s="221" t="s">
        <v>85</v>
      </c>
      <c r="N31" s="220" t="s">
        <v>1030</v>
      </c>
      <c r="O31" s="247" t="s">
        <v>1284</v>
      </c>
      <c r="P31" s="280">
        <v>144</v>
      </c>
      <c r="Q31" s="278">
        <v>45681</v>
      </c>
      <c r="R31" s="66">
        <v>54200000</v>
      </c>
      <c r="S31" s="278">
        <v>45852</v>
      </c>
      <c r="T31" s="66">
        <v>27100000</v>
      </c>
      <c r="U31" s="65" t="s">
        <v>87</v>
      </c>
      <c r="V31" s="68">
        <v>4978990</v>
      </c>
      <c r="W31" s="220" t="s">
        <v>1189</v>
      </c>
      <c r="X31" s="578">
        <v>45852</v>
      </c>
      <c r="Y31" s="578">
        <v>45852</v>
      </c>
      <c r="Z31" s="70" t="s">
        <v>89</v>
      </c>
      <c r="AA31" s="578">
        <v>45991</v>
      </c>
      <c r="AB31" s="49">
        <f t="shared" si="0"/>
        <v>139</v>
      </c>
      <c r="AC31" s="65">
        <v>0</v>
      </c>
      <c r="AD31" s="68">
        <v>0</v>
      </c>
      <c r="AE31" s="65">
        <v>0</v>
      </c>
      <c r="AF31" s="77" t="s">
        <v>89</v>
      </c>
      <c r="AG31" s="49">
        <f t="shared" si="1"/>
        <v>0</v>
      </c>
      <c r="AH31" s="65">
        <v>0</v>
      </c>
      <c r="AI31" s="68">
        <v>0</v>
      </c>
      <c r="AJ31" s="65" t="s">
        <v>89</v>
      </c>
      <c r="AK31" s="78" t="s">
        <v>89</v>
      </c>
      <c r="AL31" s="65"/>
      <c r="AM31" s="65"/>
      <c r="AN31" s="65"/>
      <c r="AO31" s="78" t="s">
        <v>89</v>
      </c>
      <c r="AP31" s="49">
        <f t="shared" si="2"/>
        <v>0</v>
      </c>
      <c r="AQ31" s="49">
        <f>+L31+AD31-AI31</f>
        <v>27100000</v>
      </c>
      <c r="AR31" s="65" t="s">
        <v>87</v>
      </c>
      <c r="AS31" s="66">
        <v>27100000</v>
      </c>
      <c r="AT31" s="65"/>
      <c r="AU31" s="68">
        <v>0</v>
      </c>
      <c r="AV31" s="75" t="s">
        <v>89</v>
      </c>
      <c r="AW31" s="267">
        <v>0</v>
      </c>
      <c r="AX31" s="79">
        <f t="shared" si="3"/>
        <v>27100000</v>
      </c>
      <c r="AY31" s="223">
        <f t="shared" si="4"/>
        <v>0</v>
      </c>
      <c r="AZ31" s="74">
        <v>0</v>
      </c>
      <c r="BA31" s="75" t="s">
        <v>89</v>
      </c>
      <c r="BB31" s="65" t="s">
        <v>108</v>
      </c>
      <c r="BC31" s="277" t="s">
        <v>1283</v>
      </c>
      <c r="BD31" s="65" t="s">
        <v>87</v>
      </c>
      <c r="BE31" s="221" t="s">
        <v>121</v>
      </c>
    </row>
    <row r="32" spans="2:57" x14ac:dyDescent="0.25">
      <c r="B32" s="221">
        <v>2025</v>
      </c>
      <c r="C32" s="221">
        <v>891780111</v>
      </c>
      <c r="D32" s="221" t="s">
        <v>78</v>
      </c>
      <c r="E32" s="220" t="s">
        <v>1282</v>
      </c>
      <c r="F32" s="49" t="s">
        <v>1281</v>
      </c>
      <c r="G32" s="65">
        <v>0</v>
      </c>
      <c r="H32" s="65" t="s">
        <v>81</v>
      </c>
      <c r="I32" s="221" t="s">
        <v>82</v>
      </c>
      <c r="J32" s="220" t="s">
        <v>83</v>
      </c>
      <c r="K32" s="220" t="s">
        <v>1280</v>
      </c>
      <c r="L32" s="76">
        <v>11250000</v>
      </c>
      <c r="M32" s="221" t="s">
        <v>85</v>
      </c>
      <c r="N32" s="220" t="s">
        <v>1279</v>
      </c>
      <c r="O32" s="76">
        <v>1082912437</v>
      </c>
      <c r="P32" s="281">
        <v>1358</v>
      </c>
      <c r="Q32" s="278">
        <v>45832</v>
      </c>
      <c r="R32" s="66">
        <v>11250000</v>
      </c>
      <c r="S32" s="278">
        <v>45853</v>
      </c>
      <c r="T32" s="66">
        <v>11250000</v>
      </c>
      <c r="U32" s="65" t="s">
        <v>87</v>
      </c>
      <c r="V32" s="68">
        <v>7601124</v>
      </c>
      <c r="W32" s="220" t="s">
        <v>1278</v>
      </c>
      <c r="X32" s="578">
        <v>45853</v>
      </c>
      <c r="Y32" s="578">
        <v>45854</v>
      </c>
      <c r="Z32" s="70" t="s">
        <v>89</v>
      </c>
      <c r="AA32" s="578">
        <v>45946</v>
      </c>
      <c r="AB32" s="49">
        <f t="shared" si="0"/>
        <v>92</v>
      </c>
      <c r="AC32" s="65">
        <v>0</v>
      </c>
      <c r="AD32" s="68">
        <v>0</v>
      </c>
      <c r="AE32" s="65">
        <v>0</v>
      </c>
      <c r="AF32" s="77" t="s">
        <v>89</v>
      </c>
      <c r="AG32" s="49">
        <f t="shared" si="1"/>
        <v>0</v>
      </c>
      <c r="AH32" s="65">
        <v>0</v>
      </c>
      <c r="AI32" s="68">
        <v>0</v>
      </c>
      <c r="AJ32" s="65" t="s">
        <v>89</v>
      </c>
      <c r="AK32" s="78" t="s">
        <v>89</v>
      </c>
      <c r="AL32" s="65"/>
      <c r="AM32" s="65"/>
      <c r="AN32" s="65"/>
      <c r="AO32" s="78" t="s">
        <v>89</v>
      </c>
      <c r="AP32" s="49">
        <f t="shared" si="2"/>
        <v>0</v>
      </c>
      <c r="AQ32" s="49">
        <f>+L32+AD32-AI32</f>
        <v>11250000</v>
      </c>
      <c r="AR32" s="65" t="s">
        <v>87</v>
      </c>
      <c r="AS32" s="66">
        <v>11250000</v>
      </c>
      <c r="AT32" s="65"/>
      <c r="AU32" s="68">
        <v>0</v>
      </c>
      <c r="AV32" s="75" t="s">
        <v>89</v>
      </c>
      <c r="AW32" s="267">
        <v>0</v>
      </c>
      <c r="AX32" s="79">
        <f t="shared" si="3"/>
        <v>11250000</v>
      </c>
      <c r="AY32" s="223">
        <f t="shared" si="4"/>
        <v>0</v>
      </c>
      <c r="AZ32" s="74">
        <v>0</v>
      </c>
      <c r="BA32" s="75" t="s">
        <v>89</v>
      </c>
      <c r="BB32" s="65" t="s">
        <v>108</v>
      </c>
      <c r="BC32" s="277" t="s">
        <v>1277</v>
      </c>
      <c r="BD32" s="65" t="s">
        <v>87</v>
      </c>
      <c r="BE32" s="65" t="s">
        <v>87</v>
      </c>
    </row>
    <row r="33" spans="2:57" x14ac:dyDescent="0.25">
      <c r="B33" s="221">
        <v>2025</v>
      </c>
      <c r="C33" s="221">
        <v>891780111</v>
      </c>
      <c r="D33" s="221" t="s">
        <v>78</v>
      </c>
      <c r="E33" s="220" t="s">
        <v>1276</v>
      </c>
      <c r="F33" s="49" t="s">
        <v>1275</v>
      </c>
      <c r="G33" s="65">
        <v>0</v>
      </c>
      <c r="H33" s="65" t="s">
        <v>81</v>
      </c>
      <c r="I33" s="221" t="s">
        <v>82</v>
      </c>
      <c r="J33" s="220" t="s">
        <v>83</v>
      </c>
      <c r="K33" s="220" t="s">
        <v>1274</v>
      </c>
      <c r="L33" s="76">
        <v>14202000</v>
      </c>
      <c r="M33" s="221" t="s">
        <v>85</v>
      </c>
      <c r="N33" s="220" t="s">
        <v>1273</v>
      </c>
      <c r="O33" s="76">
        <v>1083010275</v>
      </c>
      <c r="P33" s="281">
        <v>1394</v>
      </c>
      <c r="Q33" s="278">
        <v>45839</v>
      </c>
      <c r="R33" s="66">
        <v>14202000</v>
      </c>
      <c r="S33" s="278">
        <v>45855</v>
      </c>
      <c r="T33" s="66">
        <v>14202000</v>
      </c>
      <c r="U33" s="65" t="s">
        <v>87</v>
      </c>
      <c r="V33" s="68">
        <v>4978990</v>
      </c>
      <c r="W33" s="220" t="s">
        <v>1189</v>
      </c>
      <c r="X33" s="578">
        <v>45855</v>
      </c>
      <c r="Y33" s="578">
        <v>45855</v>
      </c>
      <c r="Z33" s="70" t="s">
        <v>89</v>
      </c>
      <c r="AA33" s="578">
        <v>45991</v>
      </c>
      <c r="AB33" s="49">
        <f t="shared" si="0"/>
        <v>136</v>
      </c>
      <c r="AC33" s="65">
        <v>0</v>
      </c>
      <c r="AD33" s="68">
        <v>0</v>
      </c>
      <c r="AE33" s="65">
        <v>0</v>
      </c>
      <c r="AF33" s="77" t="s">
        <v>89</v>
      </c>
      <c r="AG33" s="49">
        <f t="shared" si="1"/>
        <v>0</v>
      </c>
      <c r="AH33" s="65">
        <v>0</v>
      </c>
      <c r="AI33" s="68">
        <v>0</v>
      </c>
      <c r="AJ33" s="65" t="s">
        <v>89</v>
      </c>
      <c r="AK33" s="78" t="s">
        <v>89</v>
      </c>
      <c r="AL33" s="65"/>
      <c r="AM33" s="65"/>
      <c r="AN33" s="65"/>
      <c r="AO33" s="78" t="s">
        <v>89</v>
      </c>
      <c r="AP33" s="49">
        <f t="shared" si="2"/>
        <v>0</v>
      </c>
      <c r="AQ33" s="49">
        <f>+L33+AD33-AI33</f>
        <v>14202000</v>
      </c>
      <c r="AR33" s="65" t="s">
        <v>87</v>
      </c>
      <c r="AS33" s="66">
        <v>14202000</v>
      </c>
      <c r="AT33" s="65"/>
      <c r="AU33" s="68">
        <v>0</v>
      </c>
      <c r="AV33" s="75" t="s">
        <v>89</v>
      </c>
      <c r="AW33" s="267">
        <v>1578000</v>
      </c>
      <c r="AX33" s="79">
        <f t="shared" si="3"/>
        <v>12624000</v>
      </c>
      <c r="AY33" s="223">
        <f t="shared" si="4"/>
        <v>0.1111111111111111</v>
      </c>
      <c r="AZ33" s="74">
        <v>0.33</v>
      </c>
      <c r="BA33" s="75" t="s">
        <v>89</v>
      </c>
      <c r="BB33" s="65" t="s">
        <v>108</v>
      </c>
      <c r="BC33" s="277" t="s">
        <v>1272</v>
      </c>
      <c r="BD33" s="65" t="s">
        <v>87</v>
      </c>
      <c r="BE33" s="65" t="s">
        <v>87</v>
      </c>
    </row>
    <row r="34" spans="2:57" x14ac:dyDescent="0.25">
      <c r="B34" s="221">
        <v>2025</v>
      </c>
      <c r="C34" s="221">
        <v>891780111</v>
      </c>
      <c r="D34" s="221" t="s">
        <v>78</v>
      </c>
      <c r="E34" s="220" t="s">
        <v>1271</v>
      </c>
      <c r="F34" s="49" t="s">
        <v>1270</v>
      </c>
      <c r="G34" s="65">
        <v>0</v>
      </c>
      <c r="H34" s="65" t="s">
        <v>81</v>
      </c>
      <c r="I34" s="221" t="s">
        <v>82</v>
      </c>
      <c r="J34" s="220" t="s">
        <v>83</v>
      </c>
      <c r="K34" s="220" t="s">
        <v>1269</v>
      </c>
      <c r="L34" s="76">
        <v>10125000</v>
      </c>
      <c r="M34" s="221" t="s">
        <v>85</v>
      </c>
      <c r="N34" s="220" t="s">
        <v>1268</v>
      </c>
      <c r="O34" s="76">
        <v>1083044427</v>
      </c>
      <c r="P34" s="280">
        <v>1396</v>
      </c>
      <c r="Q34" s="278">
        <v>45839</v>
      </c>
      <c r="R34" s="66">
        <v>10125000</v>
      </c>
      <c r="S34" s="278">
        <v>45855</v>
      </c>
      <c r="T34" s="66">
        <v>10125000</v>
      </c>
      <c r="U34" s="65" t="s">
        <v>87</v>
      </c>
      <c r="V34" s="68">
        <v>4978990</v>
      </c>
      <c r="W34" s="220" t="s">
        <v>1189</v>
      </c>
      <c r="X34" s="578">
        <v>45855</v>
      </c>
      <c r="Y34" s="578">
        <v>45855</v>
      </c>
      <c r="Z34" s="70" t="s">
        <v>89</v>
      </c>
      <c r="AA34" s="578">
        <v>45991</v>
      </c>
      <c r="AB34" s="49">
        <f t="shared" si="0"/>
        <v>136</v>
      </c>
      <c r="AC34" s="65">
        <v>0</v>
      </c>
      <c r="AD34" s="68">
        <v>0</v>
      </c>
      <c r="AE34" s="65">
        <v>0</v>
      </c>
      <c r="AF34" s="77" t="s">
        <v>89</v>
      </c>
      <c r="AG34" s="49">
        <f t="shared" si="1"/>
        <v>0</v>
      </c>
      <c r="AH34" s="65">
        <v>0</v>
      </c>
      <c r="AI34" s="68">
        <v>0</v>
      </c>
      <c r="AJ34" s="65" t="s">
        <v>89</v>
      </c>
      <c r="AK34" s="78" t="s">
        <v>89</v>
      </c>
      <c r="AL34" s="65"/>
      <c r="AM34" s="65"/>
      <c r="AN34" s="65"/>
      <c r="AO34" s="78" t="s">
        <v>89</v>
      </c>
      <c r="AP34" s="49">
        <f t="shared" si="2"/>
        <v>0</v>
      </c>
      <c r="AQ34" s="49">
        <f>+L34+AD34-AI34</f>
        <v>10125000</v>
      </c>
      <c r="AR34" s="65" t="s">
        <v>87</v>
      </c>
      <c r="AS34" s="66">
        <v>10125000</v>
      </c>
      <c r="AT34" s="65"/>
      <c r="AU34" s="68">
        <v>0</v>
      </c>
      <c r="AV34" s="75" t="s">
        <v>89</v>
      </c>
      <c r="AW34" s="267">
        <v>1125000</v>
      </c>
      <c r="AX34" s="79">
        <f t="shared" si="3"/>
        <v>9000000</v>
      </c>
      <c r="AY34" s="223">
        <f t="shared" si="4"/>
        <v>0.1111111111111111</v>
      </c>
      <c r="AZ34" s="74">
        <v>0.33</v>
      </c>
      <c r="BA34" s="75" t="s">
        <v>89</v>
      </c>
      <c r="BB34" s="65" t="s">
        <v>108</v>
      </c>
      <c r="BC34" s="277" t="s">
        <v>1267</v>
      </c>
      <c r="BD34" s="65" t="s">
        <v>87</v>
      </c>
      <c r="BE34" s="65" t="s">
        <v>87</v>
      </c>
    </row>
    <row r="35" spans="2:57" x14ac:dyDescent="0.25">
      <c r="B35" s="221">
        <v>2025</v>
      </c>
      <c r="C35" s="221">
        <v>891780111</v>
      </c>
      <c r="D35" s="221" t="s">
        <v>78</v>
      </c>
      <c r="E35" s="220" t="s">
        <v>1266</v>
      </c>
      <c r="F35" s="49" t="s">
        <v>1265</v>
      </c>
      <c r="G35" s="65">
        <v>0</v>
      </c>
      <c r="H35" s="65" t="s">
        <v>81</v>
      </c>
      <c r="I35" s="221" t="s">
        <v>82</v>
      </c>
      <c r="J35" s="220" t="s">
        <v>83</v>
      </c>
      <c r="K35" s="220" t="s">
        <v>1264</v>
      </c>
      <c r="L35" s="76">
        <v>6676376</v>
      </c>
      <c r="M35" s="221" t="s">
        <v>85</v>
      </c>
      <c r="N35" s="220" t="s">
        <v>1263</v>
      </c>
      <c r="O35" s="76">
        <v>1082881269</v>
      </c>
      <c r="P35" s="279">
        <v>1480</v>
      </c>
      <c r="Q35" s="278">
        <v>45847</v>
      </c>
      <c r="R35" s="66">
        <v>6676376</v>
      </c>
      <c r="S35" s="278">
        <v>45855</v>
      </c>
      <c r="T35" s="66">
        <v>6676376</v>
      </c>
      <c r="U35" s="65" t="s">
        <v>87</v>
      </c>
      <c r="V35" s="68">
        <v>4978990</v>
      </c>
      <c r="W35" s="220" t="s">
        <v>1189</v>
      </c>
      <c r="X35" s="578">
        <v>45855</v>
      </c>
      <c r="Y35" s="578">
        <v>45855</v>
      </c>
      <c r="Z35" s="70" t="s">
        <v>89</v>
      </c>
      <c r="AA35" s="578">
        <v>45869</v>
      </c>
      <c r="AB35" s="49">
        <f t="shared" si="0"/>
        <v>14</v>
      </c>
      <c r="AC35" s="65">
        <v>0</v>
      </c>
      <c r="AD35" s="68">
        <v>0</v>
      </c>
      <c r="AE35" s="65">
        <v>0</v>
      </c>
      <c r="AF35" s="77" t="s">
        <v>89</v>
      </c>
      <c r="AG35" s="49">
        <f t="shared" si="1"/>
        <v>0</v>
      </c>
      <c r="AH35" s="65">
        <v>0</v>
      </c>
      <c r="AI35" s="68">
        <v>0</v>
      </c>
      <c r="AJ35" s="65" t="s">
        <v>89</v>
      </c>
      <c r="AK35" s="78" t="s">
        <v>89</v>
      </c>
      <c r="AL35" s="65"/>
      <c r="AM35" s="65"/>
      <c r="AN35" s="65"/>
      <c r="AO35" s="78" t="s">
        <v>89</v>
      </c>
      <c r="AP35" s="49">
        <f t="shared" si="2"/>
        <v>0</v>
      </c>
      <c r="AQ35" s="49">
        <f>+L35+AD35-AI35</f>
        <v>6676376</v>
      </c>
      <c r="AR35" s="65" t="s">
        <v>87</v>
      </c>
      <c r="AS35" s="66">
        <v>6676376</v>
      </c>
      <c r="AT35" s="65"/>
      <c r="AU35" s="68">
        <v>0</v>
      </c>
      <c r="AV35" s="75" t="s">
        <v>89</v>
      </c>
      <c r="AW35" s="267">
        <v>0</v>
      </c>
      <c r="AX35" s="79">
        <f t="shared" si="3"/>
        <v>6676376</v>
      </c>
      <c r="AY35" s="223">
        <f t="shared" si="4"/>
        <v>0</v>
      </c>
      <c r="AZ35" s="74">
        <v>1</v>
      </c>
      <c r="BA35" s="75" t="s">
        <v>89</v>
      </c>
      <c r="BB35" s="65" t="s">
        <v>103</v>
      </c>
      <c r="BC35" s="277" t="s">
        <v>1262</v>
      </c>
      <c r="BD35" s="65" t="s">
        <v>87</v>
      </c>
      <c r="BE35" s="221" t="s">
        <v>121</v>
      </c>
    </row>
    <row r="36" spans="2:57" x14ac:dyDescent="0.25">
      <c r="B36" s="221">
        <v>2025</v>
      </c>
      <c r="C36" s="221">
        <v>891780111</v>
      </c>
      <c r="D36" s="221" t="s">
        <v>78</v>
      </c>
      <c r="E36" s="220" t="s">
        <v>1261</v>
      </c>
      <c r="F36" s="49" t="s">
        <v>1260</v>
      </c>
      <c r="G36" s="65">
        <v>0</v>
      </c>
      <c r="H36" s="65" t="s">
        <v>81</v>
      </c>
      <c r="I36" s="221" t="s">
        <v>82</v>
      </c>
      <c r="J36" s="220" t="s">
        <v>83</v>
      </c>
      <c r="K36" s="220" t="s">
        <v>1259</v>
      </c>
      <c r="L36" s="76">
        <v>21000000</v>
      </c>
      <c r="M36" s="221" t="s">
        <v>85</v>
      </c>
      <c r="N36" s="220" t="s">
        <v>1258</v>
      </c>
      <c r="O36" s="76">
        <v>1083023487</v>
      </c>
      <c r="P36" s="279">
        <v>1458</v>
      </c>
      <c r="Q36" s="278">
        <v>45846</v>
      </c>
      <c r="R36" s="66">
        <v>21000000</v>
      </c>
      <c r="S36" s="278">
        <v>45863</v>
      </c>
      <c r="T36" s="66">
        <v>21000000</v>
      </c>
      <c r="U36" s="65" t="s">
        <v>87</v>
      </c>
      <c r="V36" s="68">
        <v>1082943047</v>
      </c>
      <c r="W36" s="220" t="s">
        <v>1248</v>
      </c>
      <c r="X36" s="578">
        <v>45863</v>
      </c>
      <c r="Y36" s="578">
        <v>45870</v>
      </c>
      <c r="Z36" s="70" t="s">
        <v>89</v>
      </c>
      <c r="AA36" s="578">
        <v>46037</v>
      </c>
      <c r="AB36" s="49">
        <f t="shared" si="0"/>
        <v>167</v>
      </c>
      <c r="AC36" s="65">
        <v>0</v>
      </c>
      <c r="AD36" s="68">
        <v>0</v>
      </c>
      <c r="AE36" s="65">
        <v>0</v>
      </c>
      <c r="AF36" s="77" t="s">
        <v>89</v>
      </c>
      <c r="AG36" s="49">
        <f t="shared" si="1"/>
        <v>0</v>
      </c>
      <c r="AH36" s="65">
        <v>0</v>
      </c>
      <c r="AI36" s="68">
        <v>0</v>
      </c>
      <c r="AJ36" s="65" t="s">
        <v>89</v>
      </c>
      <c r="AK36" s="78" t="s">
        <v>89</v>
      </c>
      <c r="AL36" s="65"/>
      <c r="AM36" s="65"/>
      <c r="AN36" s="65"/>
      <c r="AO36" s="78" t="s">
        <v>89</v>
      </c>
      <c r="AP36" s="49">
        <f t="shared" si="2"/>
        <v>0</v>
      </c>
      <c r="AQ36" s="49">
        <f>+L36+AD36-AI36</f>
        <v>21000000</v>
      </c>
      <c r="AR36" s="65" t="s">
        <v>87</v>
      </c>
      <c r="AS36" s="66">
        <v>21000000</v>
      </c>
      <c r="AT36" s="65"/>
      <c r="AU36" s="68">
        <v>0</v>
      </c>
      <c r="AV36" s="75" t="s">
        <v>89</v>
      </c>
      <c r="AW36" s="267">
        <v>0</v>
      </c>
      <c r="AX36" s="79">
        <f t="shared" si="3"/>
        <v>21000000</v>
      </c>
      <c r="AY36" s="223">
        <f t="shared" si="4"/>
        <v>0</v>
      </c>
      <c r="AZ36" s="74">
        <v>0.23</v>
      </c>
      <c r="BA36" s="75" t="s">
        <v>89</v>
      </c>
      <c r="BB36" s="65" t="s">
        <v>108</v>
      </c>
      <c r="BC36" s="277" t="s">
        <v>1257</v>
      </c>
      <c r="BD36" s="65" t="s">
        <v>87</v>
      </c>
      <c r="BE36" s="65" t="s">
        <v>87</v>
      </c>
    </row>
    <row r="37" spans="2:57" x14ac:dyDescent="0.25">
      <c r="B37" s="221">
        <v>2025</v>
      </c>
      <c r="C37" s="221">
        <v>891780111</v>
      </c>
      <c r="D37" s="221" t="s">
        <v>78</v>
      </c>
      <c r="E37" s="220" t="s">
        <v>1256</v>
      </c>
      <c r="F37" s="49" t="s">
        <v>1255</v>
      </c>
      <c r="G37" s="65">
        <v>0</v>
      </c>
      <c r="H37" s="65" t="s">
        <v>81</v>
      </c>
      <c r="I37" s="221" t="s">
        <v>82</v>
      </c>
      <c r="J37" s="220" t="s">
        <v>83</v>
      </c>
      <c r="K37" s="220" t="s">
        <v>1254</v>
      </c>
      <c r="L37" s="76">
        <v>28200000</v>
      </c>
      <c r="M37" s="221" t="s">
        <v>85</v>
      </c>
      <c r="N37" s="220" t="s">
        <v>1253</v>
      </c>
      <c r="O37" s="76">
        <v>49778889</v>
      </c>
      <c r="P37" s="279">
        <v>1449</v>
      </c>
      <c r="Q37" s="278">
        <v>45845</v>
      </c>
      <c r="R37" s="66">
        <v>28200000</v>
      </c>
      <c r="S37" s="278">
        <v>45863</v>
      </c>
      <c r="T37" s="66">
        <v>28200000</v>
      </c>
      <c r="U37" s="65" t="s">
        <v>87</v>
      </c>
      <c r="V37" s="68">
        <v>1082943047</v>
      </c>
      <c r="W37" s="220" t="s">
        <v>1248</v>
      </c>
      <c r="X37" s="578">
        <v>45863</v>
      </c>
      <c r="Y37" s="578">
        <v>45870</v>
      </c>
      <c r="Z37" s="70" t="s">
        <v>89</v>
      </c>
      <c r="AA37" s="578">
        <v>46037</v>
      </c>
      <c r="AB37" s="49">
        <f t="shared" si="0"/>
        <v>167</v>
      </c>
      <c r="AC37" s="65">
        <v>0</v>
      </c>
      <c r="AD37" s="68">
        <v>0</v>
      </c>
      <c r="AE37" s="65">
        <v>0</v>
      </c>
      <c r="AF37" s="77" t="s">
        <v>89</v>
      </c>
      <c r="AG37" s="49">
        <f t="shared" si="1"/>
        <v>0</v>
      </c>
      <c r="AH37" s="65">
        <v>0</v>
      </c>
      <c r="AI37" s="68">
        <v>0</v>
      </c>
      <c r="AJ37" s="65" t="s">
        <v>89</v>
      </c>
      <c r="AK37" s="78" t="s">
        <v>89</v>
      </c>
      <c r="AL37" s="65"/>
      <c r="AM37" s="65"/>
      <c r="AN37" s="65"/>
      <c r="AO37" s="78" t="s">
        <v>89</v>
      </c>
      <c r="AP37" s="49">
        <f t="shared" si="2"/>
        <v>0</v>
      </c>
      <c r="AQ37" s="49">
        <f>+L37+AD37-AI37</f>
        <v>28200000</v>
      </c>
      <c r="AR37" s="65" t="s">
        <v>87</v>
      </c>
      <c r="AS37" s="66">
        <v>28200000</v>
      </c>
      <c r="AT37" s="65"/>
      <c r="AU37" s="68">
        <v>0</v>
      </c>
      <c r="AV37" s="75" t="s">
        <v>89</v>
      </c>
      <c r="AW37" s="267">
        <v>0</v>
      </c>
      <c r="AX37" s="79">
        <f t="shared" si="3"/>
        <v>28200000</v>
      </c>
      <c r="AY37" s="223">
        <f t="shared" si="4"/>
        <v>0</v>
      </c>
      <c r="AZ37" s="74">
        <v>0.17</v>
      </c>
      <c r="BA37" s="75" t="s">
        <v>89</v>
      </c>
      <c r="BB37" s="65" t="s">
        <v>108</v>
      </c>
      <c r="BC37" s="277" t="s">
        <v>1252</v>
      </c>
      <c r="BD37" s="65" t="s">
        <v>87</v>
      </c>
      <c r="BE37" s="65" t="s">
        <v>87</v>
      </c>
    </row>
    <row r="38" spans="2:57" x14ac:dyDescent="0.25">
      <c r="B38" s="221">
        <v>2025</v>
      </c>
      <c r="C38" s="221">
        <v>891780111</v>
      </c>
      <c r="D38" s="221" t="s">
        <v>78</v>
      </c>
      <c r="E38" s="220" t="s">
        <v>1251</v>
      </c>
      <c r="F38" s="49" t="s">
        <v>1250</v>
      </c>
      <c r="G38" s="65">
        <v>0</v>
      </c>
      <c r="H38" s="65" t="s">
        <v>81</v>
      </c>
      <c r="I38" s="221" t="s">
        <v>82</v>
      </c>
      <c r="J38" s="220" t="s">
        <v>83</v>
      </c>
      <c r="K38" s="220" t="s">
        <v>1249</v>
      </c>
      <c r="L38" s="76">
        <v>9000000</v>
      </c>
      <c r="M38" s="221" t="s">
        <v>85</v>
      </c>
      <c r="N38" s="220" t="s">
        <v>812</v>
      </c>
      <c r="O38" s="76">
        <v>1221964687</v>
      </c>
      <c r="P38" s="279">
        <v>1514</v>
      </c>
      <c r="Q38" s="278">
        <v>45849</v>
      </c>
      <c r="R38" s="66">
        <v>9000000</v>
      </c>
      <c r="S38" s="278">
        <v>45866</v>
      </c>
      <c r="T38" s="66">
        <v>9000000</v>
      </c>
      <c r="U38" s="65" t="s">
        <v>87</v>
      </c>
      <c r="V38" s="68">
        <v>1082943047</v>
      </c>
      <c r="W38" s="220" t="s">
        <v>1248</v>
      </c>
      <c r="X38" s="578">
        <v>45866</v>
      </c>
      <c r="Y38" s="578">
        <v>45873</v>
      </c>
      <c r="Z38" s="70" t="s">
        <v>89</v>
      </c>
      <c r="AA38" s="578">
        <v>46001</v>
      </c>
      <c r="AB38" s="49">
        <f t="shared" si="0"/>
        <v>128</v>
      </c>
      <c r="AC38" s="65">
        <v>0</v>
      </c>
      <c r="AD38" s="68">
        <v>0</v>
      </c>
      <c r="AE38" s="65">
        <v>0</v>
      </c>
      <c r="AF38" s="77" t="s">
        <v>89</v>
      </c>
      <c r="AG38" s="49">
        <f t="shared" si="1"/>
        <v>0</v>
      </c>
      <c r="AH38" s="65">
        <v>0</v>
      </c>
      <c r="AI38" s="68">
        <v>0</v>
      </c>
      <c r="AJ38" s="65" t="s">
        <v>89</v>
      </c>
      <c r="AK38" s="78" t="s">
        <v>89</v>
      </c>
      <c r="AL38" s="65"/>
      <c r="AM38" s="65"/>
      <c r="AN38" s="65"/>
      <c r="AO38" s="78" t="s">
        <v>89</v>
      </c>
      <c r="AP38" s="49">
        <f t="shared" si="2"/>
        <v>0</v>
      </c>
      <c r="AQ38" s="49">
        <f>+L38+AD38-AI38</f>
        <v>9000000</v>
      </c>
      <c r="AR38" s="65" t="s">
        <v>87</v>
      </c>
      <c r="AS38" s="66">
        <v>9000000</v>
      </c>
      <c r="AT38" s="65"/>
      <c r="AU38" s="68">
        <v>0</v>
      </c>
      <c r="AV38" s="75" t="s">
        <v>89</v>
      </c>
      <c r="AW38" s="267">
        <v>0</v>
      </c>
      <c r="AX38" s="79">
        <f t="shared" si="3"/>
        <v>9000000</v>
      </c>
      <c r="AY38" s="223">
        <f t="shared" si="4"/>
        <v>0</v>
      </c>
      <c r="AZ38" s="74">
        <v>0.25</v>
      </c>
      <c r="BA38" s="75" t="s">
        <v>89</v>
      </c>
      <c r="BB38" s="65" t="s">
        <v>108</v>
      </c>
      <c r="BC38" s="277" t="s">
        <v>1247</v>
      </c>
      <c r="BD38" s="65" t="s">
        <v>87</v>
      </c>
      <c r="BE38" s="65" t="s">
        <v>87</v>
      </c>
    </row>
    <row r="39" spans="2:57" x14ac:dyDescent="0.25">
      <c r="B39" s="221">
        <v>2025</v>
      </c>
      <c r="C39" s="221">
        <v>891780111</v>
      </c>
      <c r="D39" s="221" t="s">
        <v>78</v>
      </c>
      <c r="E39" s="220" t="s">
        <v>1246</v>
      </c>
      <c r="F39" s="49" t="s">
        <v>1245</v>
      </c>
      <c r="G39" s="65">
        <v>0</v>
      </c>
      <c r="H39" s="65" t="s">
        <v>81</v>
      </c>
      <c r="I39" s="221" t="s">
        <v>82</v>
      </c>
      <c r="J39" s="220" t="s">
        <v>83</v>
      </c>
      <c r="K39" s="220" t="s">
        <v>1244</v>
      </c>
      <c r="L39" s="76">
        <v>17100000</v>
      </c>
      <c r="M39" s="221" t="s">
        <v>85</v>
      </c>
      <c r="N39" s="220" t="s">
        <v>1243</v>
      </c>
      <c r="O39" s="76">
        <v>1083003478</v>
      </c>
      <c r="P39" s="279">
        <v>1494</v>
      </c>
      <c r="Q39" s="278">
        <v>45848</v>
      </c>
      <c r="R39" s="76">
        <v>17100000</v>
      </c>
      <c r="S39" s="278">
        <v>45873</v>
      </c>
      <c r="T39" s="66">
        <v>17100000</v>
      </c>
      <c r="U39" s="65" t="s">
        <v>87</v>
      </c>
      <c r="V39" s="68">
        <v>1082943047</v>
      </c>
      <c r="W39" s="220" t="s">
        <v>1242</v>
      </c>
      <c r="X39" s="578">
        <v>45873</v>
      </c>
      <c r="Y39" s="578">
        <v>45873</v>
      </c>
      <c r="Z39" s="70" t="s">
        <v>89</v>
      </c>
      <c r="AA39" s="578">
        <v>46037</v>
      </c>
      <c r="AB39" s="49">
        <f t="shared" si="0"/>
        <v>164</v>
      </c>
      <c r="AC39" s="65">
        <v>0</v>
      </c>
      <c r="AD39" s="68">
        <v>0</v>
      </c>
      <c r="AE39" s="65">
        <v>0</v>
      </c>
      <c r="AF39" s="77" t="s">
        <v>89</v>
      </c>
      <c r="AG39" s="49">
        <f t="shared" si="1"/>
        <v>0</v>
      </c>
      <c r="AH39" s="65">
        <v>0</v>
      </c>
      <c r="AI39" s="68">
        <v>0</v>
      </c>
      <c r="AJ39" s="65" t="s">
        <v>89</v>
      </c>
      <c r="AK39" s="78" t="s">
        <v>89</v>
      </c>
      <c r="AL39" s="65"/>
      <c r="AM39" s="65"/>
      <c r="AN39" s="65"/>
      <c r="AO39" s="78" t="s">
        <v>89</v>
      </c>
      <c r="AP39" s="49">
        <f t="shared" si="2"/>
        <v>0</v>
      </c>
      <c r="AQ39" s="49">
        <f>+L39+AD39-AI39</f>
        <v>17100000</v>
      </c>
      <c r="AR39" s="65" t="s">
        <v>87</v>
      </c>
      <c r="AS39" s="66">
        <v>17100000</v>
      </c>
      <c r="AT39" s="65"/>
      <c r="AU39" s="68">
        <v>0</v>
      </c>
      <c r="AV39" s="75" t="s">
        <v>89</v>
      </c>
      <c r="AW39" s="267">
        <v>0</v>
      </c>
      <c r="AX39" s="79">
        <f t="shared" si="3"/>
        <v>17100000</v>
      </c>
      <c r="AY39" s="223">
        <f t="shared" si="4"/>
        <v>0</v>
      </c>
      <c r="AZ39" s="74">
        <v>0.18</v>
      </c>
      <c r="BA39" s="75" t="s">
        <v>89</v>
      </c>
      <c r="BB39" s="65" t="s">
        <v>108</v>
      </c>
      <c r="BC39" s="277" t="s">
        <v>1241</v>
      </c>
      <c r="BD39" s="65" t="s">
        <v>87</v>
      </c>
      <c r="BE39" s="65" t="s">
        <v>87</v>
      </c>
    </row>
    <row r="40" spans="2:57" x14ac:dyDescent="0.25">
      <c r="B40" s="221">
        <v>2025</v>
      </c>
      <c r="C40" s="221">
        <v>891780111</v>
      </c>
      <c r="D40" s="221" t="s">
        <v>78</v>
      </c>
      <c r="E40" s="220" t="s">
        <v>1240</v>
      </c>
      <c r="F40" s="49" t="s">
        <v>1239</v>
      </c>
      <c r="G40" s="65">
        <v>0</v>
      </c>
      <c r="H40" s="65" t="s">
        <v>81</v>
      </c>
      <c r="I40" s="221" t="s">
        <v>82</v>
      </c>
      <c r="J40" s="220" t="s">
        <v>83</v>
      </c>
      <c r="K40" s="220" t="s">
        <v>1238</v>
      </c>
      <c r="L40" s="76">
        <v>12825000</v>
      </c>
      <c r="M40" s="221" t="s">
        <v>85</v>
      </c>
      <c r="N40" s="220" t="s">
        <v>1237</v>
      </c>
      <c r="O40" s="76">
        <v>1082971346</v>
      </c>
      <c r="P40" s="281">
        <v>1490</v>
      </c>
      <c r="Q40" s="278">
        <v>45847</v>
      </c>
      <c r="R40" s="76">
        <v>12825000</v>
      </c>
      <c r="S40" s="278">
        <v>45873</v>
      </c>
      <c r="T40" s="66">
        <v>12825000</v>
      </c>
      <c r="U40" s="65" t="s">
        <v>87</v>
      </c>
      <c r="V40" s="68">
        <v>36718407</v>
      </c>
      <c r="W40" s="220" t="s">
        <v>1215</v>
      </c>
      <c r="X40" s="578">
        <v>45873</v>
      </c>
      <c r="Y40" s="578">
        <v>45873</v>
      </c>
      <c r="Z40" s="70" t="s">
        <v>89</v>
      </c>
      <c r="AA40" s="578">
        <v>46006</v>
      </c>
      <c r="AB40" s="49">
        <f t="shared" si="0"/>
        <v>133</v>
      </c>
      <c r="AC40" s="65">
        <v>0</v>
      </c>
      <c r="AD40" s="68">
        <v>0</v>
      </c>
      <c r="AE40" s="65">
        <v>0</v>
      </c>
      <c r="AF40" s="77" t="s">
        <v>89</v>
      </c>
      <c r="AG40" s="49">
        <f t="shared" si="1"/>
        <v>0</v>
      </c>
      <c r="AH40" s="65">
        <v>0</v>
      </c>
      <c r="AI40" s="68">
        <v>0</v>
      </c>
      <c r="AJ40" s="65" t="s">
        <v>89</v>
      </c>
      <c r="AK40" s="78" t="s">
        <v>89</v>
      </c>
      <c r="AL40" s="65"/>
      <c r="AM40" s="65"/>
      <c r="AN40" s="65"/>
      <c r="AO40" s="78" t="s">
        <v>89</v>
      </c>
      <c r="AP40" s="49">
        <f t="shared" si="2"/>
        <v>0</v>
      </c>
      <c r="AQ40" s="49">
        <f>+L40+AD40-AI40</f>
        <v>12825000</v>
      </c>
      <c r="AR40" s="65" t="s">
        <v>87</v>
      </c>
      <c r="AS40" s="66">
        <v>12825000</v>
      </c>
      <c r="AT40" s="65"/>
      <c r="AU40" s="68">
        <v>0</v>
      </c>
      <c r="AV40" s="75" t="s">
        <v>89</v>
      </c>
      <c r="AW40" s="267">
        <v>0</v>
      </c>
      <c r="AX40" s="79">
        <f t="shared" si="3"/>
        <v>12825000</v>
      </c>
      <c r="AY40" s="223">
        <f t="shared" si="4"/>
        <v>0</v>
      </c>
      <c r="AZ40" s="74">
        <v>0.22</v>
      </c>
      <c r="BA40" s="75" t="s">
        <v>89</v>
      </c>
      <c r="BB40" s="65" t="s">
        <v>108</v>
      </c>
      <c r="BC40" s="277" t="s">
        <v>1236</v>
      </c>
      <c r="BD40" s="65" t="s">
        <v>87</v>
      </c>
      <c r="BE40" s="65" t="s">
        <v>87</v>
      </c>
    </row>
    <row r="41" spans="2:57" x14ac:dyDescent="0.25">
      <c r="B41" s="221">
        <v>2025</v>
      </c>
      <c r="C41" s="221">
        <v>891780111</v>
      </c>
      <c r="D41" s="221" t="s">
        <v>78</v>
      </c>
      <c r="E41" s="220" t="s">
        <v>1235</v>
      </c>
      <c r="F41" s="49" t="s">
        <v>1234</v>
      </c>
      <c r="G41" s="65">
        <v>0</v>
      </c>
      <c r="H41" s="65" t="s">
        <v>81</v>
      </c>
      <c r="I41" s="221" t="s">
        <v>82</v>
      </c>
      <c r="J41" s="220" t="s">
        <v>83</v>
      </c>
      <c r="K41" s="220" t="s">
        <v>1233</v>
      </c>
      <c r="L41" s="76">
        <v>10125000</v>
      </c>
      <c r="M41" s="221" t="s">
        <v>85</v>
      </c>
      <c r="N41" s="220" t="s">
        <v>1232</v>
      </c>
      <c r="O41" s="76">
        <v>1082990620</v>
      </c>
      <c r="P41" s="281">
        <v>1589</v>
      </c>
      <c r="Q41" s="278">
        <v>45856</v>
      </c>
      <c r="R41" s="76">
        <v>10125000</v>
      </c>
      <c r="S41" s="278">
        <v>45874</v>
      </c>
      <c r="T41" s="66">
        <v>10125000</v>
      </c>
      <c r="U41" s="65" t="s">
        <v>87</v>
      </c>
      <c r="V41" s="68">
        <v>12536172</v>
      </c>
      <c r="W41" s="220" t="s">
        <v>1231</v>
      </c>
      <c r="X41" s="578">
        <v>45873</v>
      </c>
      <c r="Y41" s="578">
        <v>45874</v>
      </c>
      <c r="Z41" s="70" t="s">
        <v>89</v>
      </c>
      <c r="AA41" s="578">
        <v>46006</v>
      </c>
      <c r="AB41" s="49">
        <f t="shared" si="0"/>
        <v>132</v>
      </c>
      <c r="AC41" s="65">
        <v>0</v>
      </c>
      <c r="AD41" s="68">
        <v>0</v>
      </c>
      <c r="AE41" s="65">
        <v>0</v>
      </c>
      <c r="AF41" s="77" t="s">
        <v>89</v>
      </c>
      <c r="AG41" s="49">
        <f t="shared" si="1"/>
        <v>0</v>
      </c>
      <c r="AH41" s="65">
        <v>0</v>
      </c>
      <c r="AI41" s="68">
        <v>0</v>
      </c>
      <c r="AJ41" s="65" t="s">
        <v>89</v>
      </c>
      <c r="AK41" s="78" t="s">
        <v>89</v>
      </c>
      <c r="AL41" s="65"/>
      <c r="AM41" s="65"/>
      <c r="AN41" s="65"/>
      <c r="AO41" s="78" t="s">
        <v>89</v>
      </c>
      <c r="AP41" s="49">
        <f t="shared" si="2"/>
        <v>0</v>
      </c>
      <c r="AQ41" s="49">
        <f>+L41+AD41-AI41</f>
        <v>10125000</v>
      </c>
      <c r="AR41" s="65" t="s">
        <v>87</v>
      </c>
      <c r="AS41" s="66">
        <v>10125000</v>
      </c>
      <c r="AT41" s="65"/>
      <c r="AU41" s="68">
        <v>0</v>
      </c>
      <c r="AV41" s="75" t="s">
        <v>89</v>
      </c>
      <c r="AW41" s="267">
        <v>0</v>
      </c>
      <c r="AX41" s="79">
        <f t="shared" si="3"/>
        <v>10125000</v>
      </c>
      <c r="AY41" s="223">
        <f t="shared" si="4"/>
        <v>0</v>
      </c>
      <c r="AZ41" s="74">
        <v>0.22</v>
      </c>
      <c r="BA41" s="75" t="s">
        <v>89</v>
      </c>
      <c r="BB41" s="65" t="s">
        <v>108</v>
      </c>
      <c r="BC41" s="277" t="s">
        <v>1230</v>
      </c>
      <c r="BD41" s="65" t="s">
        <v>87</v>
      </c>
      <c r="BE41" s="65" t="s">
        <v>87</v>
      </c>
    </row>
    <row r="42" spans="2:57" x14ac:dyDescent="0.25">
      <c r="B42" s="221">
        <v>2025</v>
      </c>
      <c r="C42" s="221">
        <v>891780111</v>
      </c>
      <c r="D42" s="221" t="s">
        <v>78</v>
      </c>
      <c r="E42" s="220" t="s">
        <v>1229</v>
      </c>
      <c r="F42" s="49" t="s">
        <v>1228</v>
      </c>
      <c r="G42" s="65">
        <v>0</v>
      </c>
      <c r="H42" s="65" t="s">
        <v>81</v>
      </c>
      <c r="I42" s="221" t="s">
        <v>82</v>
      </c>
      <c r="J42" s="220" t="s">
        <v>83</v>
      </c>
      <c r="K42" s="220" t="s">
        <v>1227</v>
      </c>
      <c r="L42" s="76">
        <v>18936000</v>
      </c>
      <c r="M42" s="221" t="s">
        <v>85</v>
      </c>
      <c r="N42" s="220" t="s">
        <v>1226</v>
      </c>
      <c r="O42" s="76">
        <v>1083044902</v>
      </c>
      <c r="P42" s="280">
        <v>1450</v>
      </c>
      <c r="Q42" s="278">
        <v>45845</v>
      </c>
      <c r="R42" s="66">
        <v>37872000</v>
      </c>
      <c r="S42" s="278">
        <v>45874</v>
      </c>
      <c r="T42" s="66">
        <v>18936000</v>
      </c>
      <c r="U42" s="65" t="s">
        <v>87</v>
      </c>
      <c r="V42" s="68">
        <v>1083003720</v>
      </c>
      <c r="W42" s="220" t="s">
        <v>1196</v>
      </c>
      <c r="X42" s="578">
        <v>45874</v>
      </c>
      <c r="Y42" s="578">
        <v>45874</v>
      </c>
      <c r="Z42" s="70" t="s">
        <v>89</v>
      </c>
      <c r="AA42" s="578">
        <v>46037</v>
      </c>
      <c r="AB42" s="49">
        <f t="shared" si="0"/>
        <v>163</v>
      </c>
      <c r="AC42" s="65">
        <v>0</v>
      </c>
      <c r="AD42" s="68">
        <v>0</v>
      </c>
      <c r="AE42" s="65">
        <v>0</v>
      </c>
      <c r="AF42" s="77" t="s">
        <v>89</v>
      </c>
      <c r="AG42" s="49">
        <f t="shared" si="1"/>
        <v>0</v>
      </c>
      <c r="AH42" s="65">
        <v>0</v>
      </c>
      <c r="AI42" s="68">
        <v>0</v>
      </c>
      <c r="AJ42" s="65" t="s">
        <v>89</v>
      </c>
      <c r="AK42" s="78" t="s">
        <v>89</v>
      </c>
      <c r="AL42" s="65"/>
      <c r="AM42" s="65"/>
      <c r="AN42" s="65"/>
      <c r="AO42" s="78" t="s">
        <v>89</v>
      </c>
      <c r="AP42" s="49">
        <f t="shared" si="2"/>
        <v>0</v>
      </c>
      <c r="AQ42" s="49">
        <f>+L42+AD42-AI42</f>
        <v>18936000</v>
      </c>
      <c r="AR42" s="65" t="s">
        <v>87</v>
      </c>
      <c r="AS42" s="66">
        <v>18936000</v>
      </c>
      <c r="AT42" s="65"/>
      <c r="AU42" s="68">
        <v>0</v>
      </c>
      <c r="AV42" s="75" t="s">
        <v>89</v>
      </c>
      <c r="AW42" s="267">
        <v>0</v>
      </c>
      <c r="AX42" s="79">
        <f t="shared" si="3"/>
        <v>18936000</v>
      </c>
      <c r="AY42" s="223">
        <f t="shared" si="4"/>
        <v>0</v>
      </c>
      <c r="AZ42" s="74">
        <v>0.17</v>
      </c>
      <c r="BA42" s="75" t="s">
        <v>89</v>
      </c>
      <c r="BB42" s="65" t="s">
        <v>108</v>
      </c>
      <c r="BC42" s="277" t="s">
        <v>1225</v>
      </c>
      <c r="BD42" s="65" t="s">
        <v>87</v>
      </c>
      <c r="BE42" s="65" t="s">
        <v>87</v>
      </c>
    </row>
    <row r="43" spans="2:57" x14ac:dyDescent="0.25">
      <c r="B43" s="221">
        <v>2025</v>
      </c>
      <c r="C43" s="221">
        <v>891780111</v>
      </c>
      <c r="D43" s="221" t="s">
        <v>78</v>
      </c>
      <c r="E43" s="220" t="s">
        <v>1224</v>
      </c>
      <c r="F43" s="49" t="s">
        <v>1223</v>
      </c>
      <c r="G43" s="65">
        <v>0</v>
      </c>
      <c r="H43" s="65" t="s">
        <v>81</v>
      </c>
      <c r="I43" s="221" t="s">
        <v>82</v>
      </c>
      <c r="J43" s="220" t="s">
        <v>83</v>
      </c>
      <c r="K43" s="220" t="s">
        <v>1222</v>
      </c>
      <c r="L43" s="76">
        <v>18936000</v>
      </c>
      <c r="M43" s="221" t="s">
        <v>85</v>
      </c>
      <c r="N43" s="220" t="s">
        <v>1221</v>
      </c>
      <c r="O43" s="76">
        <v>1082856526</v>
      </c>
      <c r="P43" s="280">
        <v>1450</v>
      </c>
      <c r="Q43" s="278">
        <v>45845</v>
      </c>
      <c r="R43" s="66">
        <v>37872000</v>
      </c>
      <c r="S43" s="278">
        <v>45874</v>
      </c>
      <c r="T43" s="66">
        <v>18936000</v>
      </c>
      <c r="U43" s="65" t="s">
        <v>87</v>
      </c>
      <c r="V43" s="68">
        <v>84455280</v>
      </c>
      <c r="W43" s="220" t="s">
        <v>1202</v>
      </c>
      <c r="X43" s="578">
        <v>45874</v>
      </c>
      <c r="Y43" s="578">
        <v>45874</v>
      </c>
      <c r="Z43" s="70" t="s">
        <v>89</v>
      </c>
      <c r="AA43" s="578">
        <v>46037</v>
      </c>
      <c r="AB43" s="49">
        <f t="shared" si="0"/>
        <v>163</v>
      </c>
      <c r="AC43" s="65">
        <v>0</v>
      </c>
      <c r="AD43" s="68">
        <v>0</v>
      </c>
      <c r="AE43" s="65">
        <v>0</v>
      </c>
      <c r="AF43" s="77" t="s">
        <v>89</v>
      </c>
      <c r="AG43" s="49">
        <f t="shared" si="1"/>
        <v>0</v>
      </c>
      <c r="AH43" s="65">
        <v>0</v>
      </c>
      <c r="AI43" s="68">
        <v>0</v>
      </c>
      <c r="AJ43" s="65" t="s">
        <v>89</v>
      </c>
      <c r="AK43" s="78" t="s">
        <v>89</v>
      </c>
      <c r="AL43" s="65"/>
      <c r="AM43" s="65"/>
      <c r="AN43" s="65"/>
      <c r="AO43" s="78" t="s">
        <v>89</v>
      </c>
      <c r="AP43" s="49">
        <f t="shared" si="2"/>
        <v>0</v>
      </c>
      <c r="AQ43" s="49">
        <f>+L43+AD43-AI43</f>
        <v>18936000</v>
      </c>
      <c r="AR43" s="65" t="s">
        <v>87</v>
      </c>
      <c r="AS43" s="66">
        <v>18936000</v>
      </c>
      <c r="AT43" s="65"/>
      <c r="AU43" s="68">
        <v>0</v>
      </c>
      <c r="AV43" s="75" t="s">
        <v>89</v>
      </c>
      <c r="AW43" s="267">
        <v>0</v>
      </c>
      <c r="AX43" s="79">
        <f t="shared" si="3"/>
        <v>18936000</v>
      </c>
      <c r="AY43" s="223">
        <f t="shared" si="4"/>
        <v>0</v>
      </c>
      <c r="AZ43" s="74">
        <v>0.17</v>
      </c>
      <c r="BA43" s="75" t="s">
        <v>89</v>
      </c>
      <c r="BB43" s="65" t="s">
        <v>108</v>
      </c>
      <c r="BC43" s="277" t="s">
        <v>1220</v>
      </c>
      <c r="BD43" s="65" t="s">
        <v>87</v>
      </c>
      <c r="BE43" s="65" t="s">
        <v>87</v>
      </c>
    </row>
    <row r="44" spans="2:57" x14ac:dyDescent="0.25">
      <c r="B44" s="221">
        <v>2025</v>
      </c>
      <c r="C44" s="221">
        <v>891780111</v>
      </c>
      <c r="D44" s="221" t="s">
        <v>78</v>
      </c>
      <c r="E44" s="220" t="s">
        <v>1219</v>
      </c>
      <c r="F44" s="49" t="s">
        <v>1218</v>
      </c>
      <c r="G44" s="65">
        <v>0</v>
      </c>
      <c r="H44" s="65" t="s">
        <v>81</v>
      </c>
      <c r="I44" s="221" t="s">
        <v>82</v>
      </c>
      <c r="J44" s="220" t="s">
        <v>83</v>
      </c>
      <c r="K44" s="220" t="s">
        <v>1217</v>
      </c>
      <c r="L44" s="76">
        <v>14850000</v>
      </c>
      <c r="M44" s="221" t="s">
        <v>85</v>
      </c>
      <c r="N44" s="220" t="s">
        <v>1216</v>
      </c>
      <c r="O44" s="76">
        <v>1004345117</v>
      </c>
      <c r="P44" s="279">
        <v>1479</v>
      </c>
      <c r="Q44" s="278">
        <v>45847</v>
      </c>
      <c r="R44" s="76">
        <v>14850000</v>
      </c>
      <c r="S44" s="278">
        <v>45874</v>
      </c>
      <c r="T44" s="66">
        <v>14850000</v>
      </c>
      <c r="U44" s="65" t="s">
        <v>87</v>
      </c>
      <c r="V44" s="68">
        <v>36718407</v>
      </c>
      <c r="W44" s="220" t="s">
        <v>1215</v>
      </c>
      <c r="X44" s="578">
        <v>45874</v>
      </c>
      <c r="Y44" s="578">
        <v>45874</v>
      </c>
      <c r="Z44" s="70" t="s">
        <v>89</v>
      </c>
      <c r="AA44" s="578">
        <v>46037</v>
      </c>
      <c r="AB44" s="49">
        <f t="shared" si="0"/>
        <v>163</v>
      </c>
      <c r="AC44" s="65">
        <v>0</v>
      </c>
      <c r="AD44" s="68">
        <v>0</v>
      </c>
      <c r="AE44" s="65">
        <v>0</v>
      </c>
      <c r="AF44" s="77" t="s">
        <v>89</v>
      </c>
      <c r="AG44" s="49">
        <f t="shared" si="1"/>
        <v>0</v>
      </c>
      <c r="AH44" s="65">
        <v>0</v>
      </c>
      <c r="AI44" s="68">
        <v>0</v>
      </c>
      <c r="AJ44" s="65" t="s">
        <v>89</v>
      </c>
      <c r="AK44" s="78" t="s">
        <v>89</v>
      </c>
      <c r="AL44" s="65"/>
      <c r="AM44" s="65"/>
      <c r="AN44" s="65"/>
      <c r="AO44" s="78" t="s">
        <v>89</v>
      </c>
      <c r="AP44" s="49">
        <f t="shared" si="2"/>
        <v>0</v>
      </c>
      <c r="AQ44" s="49">
        <f>+L44+AD44-AI44</f>
        <v>14850000</v>
      </c>
      <c r="AR44" s="65" t="s">
        <v>87</v>
      </c>
      <c r="AS44" s="66">
        <v>14850000</v>
      </c>
      <c r="AT44" s="65"/>
      <c r="AU44" s="68">
        <v>0</v>
      </c>
      <c r="AV44" s="75" t="s">
        <v>89</v>
      </c>
      <c r="AW44" s="267">
        <v>0</v>
      </c>
      <c r="AX44" s="79">
        <f t="shared" si="3"/>
        <v>14850000</v>
      </c>
      <c r="AY44" s="223">
        <f t="shared" si="4"/>
        <v>0</v>
      </c>
      <c r="AZ44" s="74">
        <v>0.18</v>
      </c>
      <c r="BA44" s="75" t="s">
        <v>89</v>
      </c>
      <c r="BB44" s="65" t="s">
        <v>108</v>
      </c>
      <c r="BC44" s="277" t="s">
        <v>1214</v>
      </c>
      <c r="BD44" s="65" t="s">
        <v>87</v>
      </c>
      <c r="BE44" s="65" t="s">
        <v>87</v>
      </c>
    </row>
    <row r="45" spans="2:57" x14ac:dyDescent="0.25">
      <c r="B45" s="221">
        <v>2025</v>
      </c>
      <c r="C45" s="221">
        <v>891780111</v>
      </c>
      <c r="D45" s="221" t="s">
        <v>78</v>
      </c>
      <c r="E45" s="220" t="s">
        <v>1213</v>
      </c>
      <c r="F45" s="49" t="s">
        <v>1212</v>
      </c>
      <c r="G45" s="65">
        <v>0</v>
      </c>
      <c r="H45" s="65" t="s">
        <v>81</v>
      </c>
      <c r="I45" s="221" t="s">
        <v>146</v>
      </c>
      <c r="J45" s="220" t="s">
        <v>289</v>
      </c>
      <c r="K45" s="220" t="s">
        <v>1211</v>
      </c>
      <c r="L45" s="76">
        <v>11828600</v>
      </c>
      <c r="M45" s="221" t="s">
        <v>85</v>
      </c>
      <c r="N45" s="220" t="s">
        <v>1210</v>
      </c>
      <c r="O45" s="247" t="s">
        <v>1209</v>
      </c>
      <c r="P45" s="279">
        <v>1704</v>
      </c>
      <c r="Q45" s="278">
        <v>45869</v>
      </c>
      <c r="R45" s="76">
        <v>11828600</v>
      </c>
      <c r="S45" s="278">
        <v>45875</v>
      </c>
      <c r="T45" s="66">
        <v>11828600</v>
      </c>
      <c r="U45" s="65" t="s">
        <v>87</v>
      </c>
      <c r="V45" s="68">
        <v>1082950841</v>
      </c>
      <c r="W45" s="220" t="s">
        <v>1208</v>
      </c>
      <c r="X45" s="578">
        <v>45875</v>
      </c>
      <c r="Y45" s="578">
        <v>45875</v>
      </c>
      <c r="Z45" s="70" t="s">
        <v>89</v>
      </c>
      <c r="AA45" s="578">
        <v>45882</v>
      </c>
      <c r="AB45" s="49">
        <f t="shared" si="0"/>
        <v>7</v>
      </c>
      <c r="AC45" s="65">
        <v>0</v>
      </c>
      <c r="AD45" s="68">
        <v>0</v>
      </c>
      <c r="AE45" s="65">
        <v>0</v>
      </c>
      <c r="AF45" s="77" t="s">
        <v>89</v>
      </c>
      <c r="AG45" s="49">
        <f t="shared" si="1"/>
        <v>0</v>
      </c>
      <c r="AH45" s="65">
        <v>0</v>
      </c>
      <c r="AI45" s="68">
        <v>0</v>
      </c>
      <c r="AJ45" s="65" t="s">
        <v>89</v>
      </c>
      <c r="AK45" s="78" t="s">
        <v>89</v>
      </c>
      <c r="AL45" s="65"/>
      <c r="AM45" s="65"/>
      <c r="AN45" s="65"/>
      <c r="AO45" s="78" t="s">
        <v>89</v>
      </c>
      <c r="AP45" s="49">
        <f t="shared" si="2"/>
        <v>0</v>
      </c>
      <c r="AQ45" s="49">
        <f>+L45+AD45-AI45</f>
        <v>11828600</v>
      </c>
      <c r="AR45" s="65" t="s">
        <v>87</v>
      </c>
      <c r="AS45" s="66">
        <v>11828600</v>
      </c>
      <c r="AT45" s="65"/>
      <c r="AU45" s="68">
        <v>0</v>
      </c>
      <c r="AV45" s="75" t="s">
        <v>89</v>
      </c>
      <c r="AW45" s="267">
        <v>11828600</v>
      </c>
      <c r="AX45" s="79">
        <f t="shared" si="3"/>
        <v>0</v>
      </c>
      <c r="AY45" s="223">
        <f t="shared" si="4"/>
        <v>1</v>
      </c>
      <c r="AZ45" s="74">
        <v>1</v>
      </c>
      <c r="BA45" s="75" t="s">
        <v>89</v>
      </c>
      <c r="BB45" s="65" t="s">
        <v>103</v>
      </c>
      <c r="BC45" s="277" t="s">
        <v>1207</v>
      </c>
      <c r="BD45" s="65" t="s">
        <v>87</v>
      </c>
      <c r="BE45" s="221" t="s">
        <v>121</v>
      </c>
    </row>
    <row r="46" spans="2:57" x14ac:dyDescent="0.25">
      <c r="B46" s="221">
        <v>2025</v>
      </c>
      <c r="C46" s="221">
        <v>891780111</v>
      </c>
      <c r="D46" s="221" t="s">
        <v>78</v>
      </c>
      <c r="E46" s="220" t="s">
        <v>1206</v>
      </c>
      <c r="F46" s="49" t="s">
        <v>1205</v>
      </c>
      <c r="G46" s="65">
        <v>0</v>
      </c>
      <c r="H46" s="65" t="s">
        <v>81</v>
      </c>
      <c r="I46" s="221" t="s">
        <v>82</v>
      </c>
      <c r="J46" s="220" t="s">
        <v>83</v>
      </c>
      <c r="K46" s="220" t="s">
        <v>1204</v>
      </c>
      <c r="L46" s="76">
        <v>20625000</v>
      </c>
      <c r="M46" s="221" t="s">
        <v>85</v>
      </c>
      <c r="N46" s="220" t="s">
        <v>1203</v>
      </c>
      <c r="O46" s="76">
        <v>1083005553</v>
      </c>
      <c r="P46" s="279">
        <v>1471</v>
      </c>
      <c r="Q46" s="278">
        <v>45847</v>
      </c>
      <c r="R46" s="76">
        <v>20625000</v>
      </c>
      <c r="S46" s="278">
        <v>45875</v>
      </c>
      <c r="T46" s="66">
        <v>20625000</v>
      </c>
      <c r="U46" s="65" t="s">
        <v>87</v>
      </c>
      <c r="V46" s="68">
        <v>84455280</v>
      </c>
      <c r="W46" s="220" t="s">
        <v>1202</v>
      </c>
      <c r="X46" s="578">
        <v>45875</v>
      </c>
      <c r="Y46" s="578">
        <v>45875</v>
      </c>
      <c r="Z46" s="70" t="s">
        <v>89</v>
      </c>
      <c r="AA46" s="578">
        <v>46037</v>
      </c>
      <c r="AB46" s="49">
        <f t="shared" si="0"/>
        <v>162</v>
      </c>
      <c r="AC46" s="65">
        <v>0</v>
      </c>
      <c r="AD46" s="68">
        <v>0</v>
      </c>
      <c r="AE46" s="65">
        <v>0</v>
      </c>
      <c r="AF46" s="77" t="s">
        <v>89</v>
      </c>
      <c r="AG46" s="49">
        <f t="shared" si="1"/>
        <v>0</v>
      </c>
      <c r="AH46" s="65">
        <v>0</v>
      </c>
      <c r="AI46" s="68">
        <v>0</v>
      </c>
      <c r="AJ46" s="65" t="s">
        <v>89</v>
      </c>
      <c r="AK46" s="78" t="s">
        <v>89</v>
      </c>
      <c r="AL46" s="65"/>
      <c r="AM46" s="65"/>
      <c r="AN46" s="65"/>
      <c r="AO46" s="78" t="s">
        <v>89</v>
      </c>
      <c r="AP46" s="49">
        <f t="shared" si="2"/>
        <v>0</v>
      </c>
      <c r="AQ46" s="49">
        <f>+L46+AD46-AI46</f>
        <v>20625000</v>
      </c>
      <c r="AR46" s="65" t="s">
        <v>87</v>
      </c>
      <c r="AS46" s="66">
        <v>20625000</v>
      </c>
      <c r="AT46" s="65"/>
      <c r="AU46" s="68">
        <v>0</v>
      </c>
      <c r="AV46" s="75" t="s">
        <v>89</v>
      </c>
      <c r="AW46" s="267">
        <v>0</v>
      </c>
      <c r="AX46" s="79">
        <f t="shared" si="3"/>
        <v>20625000</v>
      </c>
      <c r="AY46" s="223">
        <f t="shared" si="4"/>
        <v>0</v>
      </c>
      <c r="AZ46" s="74">
        <v>0.17</v>
      </c>
      <c r="BA46" s="75" t="s">
        <v>89</v>
      </c>
      <c r="BB46" s="65" t="s">
        <v>108</v>
      </c>
      <c r="BC46" s="277" t="s">
        <v>1201</v>
      </c>
      <c r="BD46" s="65" t="s">
        <v>87</v>
      </c>
      <c r="BE46" s="65" t="s">
        <v>87</v>
      </c>
    </row>
    <row r="47" spans="2:57" x14ac:dyDescent="0.25">
      <c r="B47" s="221">
        <v>2025</v>
      </c>
      <c r="C47" s="221">
        <v>891780111</v>
      </c>
      <c r="D47" s="221" t="s">
        <v>78</v>
      </c>
      <c r="E47" s="220" t="s">
        <v>1200</v>
      </c>
      <c r="F47" s="49" t="s">
        <v>1199</v>
      </c>
      <c r="G47" s="65">
        <v>0</v>
      </c>
      <c r="H47" s="65" t="s">
        <v>81</v>
      </c>
      <c r="I47" s="221" t="s">
        <v>82</v>
      </c>
      <c r="J47" s="220" t="s">
        <v>83</v>
      </c>
      <c r="K47" s="220" t="s">
        <v>1198</v>
      </c>
      <c r="L47" s="76">
        <v>18150000</v>
      </c>
      <c r="M47" s="221" t="s">
        <v>85</v>
      </c>
      <c r="N47" s="220" t="s">
        <v>1197</v>
      </c>
      <c r="O47" s="76">
        <v>1083033741</v>
      </c>
      <c r="P47" s="279">
        <v>1481</v>
      </c>
      <c r="Q47" s="278">
        <v>45847</v>
      </c>
      <c r="R47" s="76">
        <v>18150000</v>
      </c>
      <c r="S47" s="278">
        <v>45883</v>
      </c>
      <c r="T47" s="66">
        <v>18150000</v>
      </c>
      <c r="U47" s="65" t="s">
        <v>87</v>
      </c>
      <c r="V47" s="68">
        <v>1083003720</v>
      </c>
      <c r="W47" s="220" t="s">
        <v>1196</v>
      </c>
      <c r="X47" s="578">
        <v>45883</v>
      </c>
      <c r="Y47" s="578">
        <v>45883</v>
      </c>
      <c r="Z47" s="70" t="s">
        <v>89</v>
      </c>
      <c r="AA47" s="578">
        <v>46041</v>
      </c>
      <c r="AB47" s="49">
        <f t="shared" si="0"/>
        <v>158</v>
      </c>
      <c r="AC47" s="65">
        <v>0</v>
      </c>
      <c r="AD47" s="68">
        <v>0</v>
      </c>
      <c r="AE47" s="65">
        <v>0</v>
      </c>
      <c r="AF47" s="77" t="s">
        <v>89</v>
      </c>
      <c r="AG47" s="49">
        <f t="shared" si="1"/>
        <v>0</v>
      </c>
      <c r="AH47" s="65">
        <v>0</v>
      </c>
      <c r="AI47" s="68">
        <v>0</v>
      </c>
      <c r="AJ47" s="65" t="s">
        <v>89</v>
      </c>
      <c r="AK47" s="78" t="s">
        <v>89</v>
      </c>
      <c r="AL47" s="65"/>
      <c r="AM47" s="65"/>
      <c r="AN47" s="65"/>
      <c r="AO47" s="78" t="s">
        <v>89</v>
      </c>
      <c r="AP47" s="49">
        <f t="shared" si="2"/>
        <v>0</v>
      </c>
      <c r="AQ47" s="49">
        <f>+L47+AD47-AI47</f>
        <v>18150000</v>
      </c>
      <c r="AR47" s="65" t="s">
        <v>87</v>
      </c>
      <c r="AS47" s="66">
        <v>18150000</v>
      </c>
      <c r="AT47" s="65"/>
      <c r="AU47" s="68">
        <v>0</v>
      </c>
      <c r="AV47" s="75" t="s">
        <v>89</v>
      </c>
      <c r="AW47" s="267">
        <v>0</v>
      </c>
      <c r="AX47" s="79">
        <f t="shared" si="3"/>
        <v>18150000</v>
      </c>
      <c r="AY47" s="223">
        <f t="shared" si="4"/>
        <v>0</v>
      </c>
      <c r="AZ47" s="74">
        <v>0.17</v>
      </c>
      <c r="BA47" s="75" t="s">
        <v>89</v>
      </c>
      <c r="BB47" s="65" t="s">
        <v>108</v>
      </c>
      <c r="BC47" s="277" t="s">
        <v>1195</v>
      </c>
      <c r="BD47" s="65" t="s">
        <v>87</v>
      </c>
      <c r="BE47" s="65" t="s">
        <v>87</v>
      </c>
    </row>
    <row r="48" spans="2:57" ht="15.75" thickBot="1" x14ac:dyDescent="0.3">
      <c r="B48" s="217">
        <v>2025</v>
      </c>
      <c r="C48" s="217">
        <v>891780111</v>
      </c>
      <c r="D48" s="217" t="s">
        <v>78</v>
      </c>
      <c r="E48" s="219" t="s">
        <v>1194</v>
      </c>
      <c r="F48" s="86" t="s">
        <v>1193</v>
      </c>
      <c r="G48" s="81">
        <v>0</v>
      </c>
      <c r="H48" s="81" t="s">
        <v>81</v>
      </c>
      <c r="I48" s="217" t="s">
        <v>127</v>
      </c>
      <c r="J48" s="219" t="s">
        <v>83</v>
      </c>
      <c r="K48" s="219" t="s">
        <v>1192</v>
      </c>
      <c r="L48" s="218">
        <v>4009500</v>
      </c>
      <c r="M48" s="217" t="s">
        <v>85</v>
      </c>
      <c r="N48" s="219" t="s">
        <v>1191</v>
      </c>
      <c r="O48" s="276" t="s">
        <v>1190</v>
      </c>
      <c r="P48" s="275">
        <v>1744</v>
      </c>
      <c r="Q48" s="274">
        <v>45875</v>
      </c>
      <c r="R48" s="218">
        <v>4009500</v>
      </c>
      <c r="S48" s="274">
        <v>45889</v>
      </c>
      <c r="T48" s="83">
        <v>4009500</v>
      </c>
      <c r="U48" s="81" t="s">
        <v>87</v>
      </c>
      <c r="V48" s="84">
        <v>4978990</v>
      </c>
      <c r="W48" s="219" t="s">
        <v>1189</v>
      </c>
      <c r="X48" s="579">
        <v>45889</v>
      </c>
      <c r="Y48" s="579">
        <v>45891</v>
      </c>
      <c r="Z48" s="85" t="s">
        <v>89</v>
      </c>
      <c r="AA48" s="579">
        <v>45892</v>
      </c>
      <c r="AB48" s="86">
        <f t="shared" si="0"/>
        <v>1</v>
      </c>
      <c r="AC48" s="81">
        <v>0</v>
      </c>
      <c r="AD48" s="84">
        <v>0</v>
      </c>
      <c r="AE48" s="81">
        <v>0</v>
      </c>
      <c r="AF48" s="87" t="s">
        <v>89</v>
      </c>
      <c r="AG48" s="86">
        <f t="shared" si="1"/>
        <v>0</v>
      </c>
      <c r="AH48" s="81">
        <v>0</v>
      </c>
      <c r="AI48" s="84">
        <v>0</v>
      </c>
      <c r="AJ48" s="81" t="s">
        <v>89</v>
      </c>
      <c r="AK48" s="88" t="s">
        <v>89</v>
      </c>
      <c r="AL48" s="81"/>
      <c r="AM48" s="81"/>
      <c r="AN48" s="81"/>
      <c r="AO48" s="88" t="s">
        <v>89</v>
      </c>
      <c r="AP48" s="86">
        <f t="shared" si="2"/>
        <v>0</v>
      </c>
      <c r="AQ48" s="86">
        <f>+L48+AD48-AI48</f>
        <v>4009500</v>
      </c>
      <c r="AR48" s="81" t="s">
        <v>87</v>
      </c>
      <c r="AS48" s="83">
        <v>4009500</v>
      </c>
      <c r="AT48" s="81"/>
      <c r="AU48" s="84">
        <v>0</v>
      </c>
      <c r="AV48" s="214" t="s">
        <v>89</v>
      </c>
      <c r="AW48" s="269">
        <v>0</v>
      </c>
      <c r="AX48" s="91">
        <f t="shared" si="3"/>
        <v>4009500</v>
      </c>
      <c r="AY48" s="215">
        <f t="shared" si="4"/>
        <v>0</v>
      </c>
      <c r="AZ48" s="93">
        <v>1</v>
      </c>
      <c r="BA48" s="214" t="s">
        <v>89</v>
      </c>
      <c r="BB48" s="81" t="s">
        <v>103</v>
      </c>
      <c r="BC48" s="273" t="s">
        <v>1188</v>
      </c>
      <c r="BD48" s="81" t="s">
        <v>87</v>
      </c>
      <c r="BE48" s="217" t="s">
        <v>121</v>
      </c>
    </row>
    <row r="49" spans="2:57" s="23" customFormat="1" ht="15.75" thickBot="1" x14ac:dyDescent="0.3">
      <c r="B49" s="632" t="s">
        <v>102</v>
      </c>
      <c r="C49" s="633"/>
      <c r="D49" s="634"/>
      <c r="E49" s="114">
        <f>+SUBTOTAL(3,E8:E48)</f>
        <v>41</v>
      </c>
      <c r="F49" s="101"/>
      <c r="G49" s="100"/>
      <c r="H49" s="100"/>
      <c r="I49" s="100"/>
      <c r="J49" s="226"/>
      <c r="K49" s="110"/>
      <c r="L49" s="109">
        <f>SUM(L8:L48)</f>
        <v>621213107</v>
      </c>
      <c r="M49" s="635"/>
      <c r="N49" s="636"/>
      <c r="O49" s="636"/>
      <c r="P49" s="636"/>
      <c r="Q49" s="636"/>
      <c r="R49" s="636"/>
      <c r="S49" s="636"/>
      <c r="T49" s="636"/>
      <c r="U49" s="636"/>
      <c r="V49" s="636"/>
      <c r="W49" s="636"/>
      <c r="X49" s="636"/>
      <c r="Y49" s="636"/>
      <c r="Z49" s="636"/>
      <c r="AA49" s="636"/>
      <c r="AB49" s="637"/>
      <c r="AC49" s="106">
        <f>SUM(AC8:AC48)</f>
        <v>1</v>
      </c>
      <c r="AD49" s="104">
        <f>SUM(AD8:AD48)</f>
        <v>6300000</v>
      </c>
      <c r="AE49" s="104">
        <f>SUM(AE8:AE48)</f>
        <v>0</v>
      </c>
      <c r="AF49" s="99"/>
      <c r="AG49" s="104">
        <f>SUM(AG8:AG48)</f>
        <v>0</v>
      </c>
      <c r="AH49" s="104">
        <f>SUM(AH8:AH48)</f>
        <v>1</v>
      </c>
      <c r="AI49" s="108">
        <f>SUM(AI8:AI48)</f>
        <v>71000</v>
      </c>
      <c r="AJ49" s="99"/>
      <c r="AK49" s="99"/>
      <c r="AL49" s="107">
        <f>SUM(AL8:AL48)</f>
        <v>0</v>
      </c>
      <c r="AM49" s="635"/>
      <c r="AN49" s="636"/>
      <c r="AO49" s="636"/>
      <c r="AP49" s="637"/>
      <c r="AQ49" s="106">
        <f>SUM(AQ8:AQ48)</f>
        <v>627442107</v>
      </c>
      <c r="AR49" s="99"/>
      <c r="AS49" s="105">
        <f>SUM(AQ49:AR49)</f>
        <v>627442107</v>
      </c>
      <c r="AT49" s="99"/>
      <c r="AU49" s="104">
        <f>SUM(AU8:AU48)</f>
        <v>0</v>
      </c>
      <c r="AV49" s="99"/>
      <c r="AW49" s="103">
        <f>SUM(AW8:AW48)</f>
        <v>367035231</v>
      </c>
      <c r="AX49" s="102">
        <f>SUM(AX8:AX48)</f>
        <v>260406876</v>
      </c>
      <c r="AY49" s="635"/>
      <c r="AZ49" s="636"/>
      <c r="BA49" s="636"/>
      <c r="BB49" s="636"/>
      <c r="BC49" s="636"/>
      <c r="BD49" s="636"/>
      <c r="BE49" s="636"/>
    </row>
  </sheetData>
  <sheetProtection formatCells="0" formatColumns="0" formatRows="0" insertRows="0" deleteRows="0" autoFilter="0"/>
  <mergeCells count="23">
    <mergeCell ref="H3:I5"/>
    <mergeCell ref="E6:G6"/>
    <mergeCell ref="AZ6:BB6"/>
    <mergeCell ref="F5:G5"/>
    <mergeCell ref="AC5:AP5"/>
    <mergeCell ref="H6:K6"/>
    <mergeCell ref="AT6:AY6"/>
    <mergeCell ref="AR6:AS6"/>
    <mergeCell ref="AH6:AK6"/>
    <mergeCell ref="AL6:AP6"/>
    <mergeCell ref="B3:C6"/>
    <mergeCell ref="D3:G4"/>
    <mergeCell ref="AY49:BE49"/>
    <mergeCell ref="B49:D49"/>
    <mergeCell ref="M49:AB49"/>
    <mergeCell ref="BC6:BE6"/>
    <mergeCell ref="N6:O6"/>
    <mergeCell ref="P6:R6"/>
    <mergeCell ref="S6:T6"/>
    <mergeCell ref="AM49:AP49"/>
    <mergeCell ref="U6:W6"/>
    <mergeCell ref="X6:AB6"/>
    <mergeCell ref="AC6:AG6"/>
  </mergeCells>
  <conditionalFormatting sqref="F5 E6">
    <cfRule type="containsText" dxfId="42" priority="6" operator="containsText" text="Seleccione Ordenador">
      <formula>NOT(ISERROR(SEARCH("Seleccione Ordenador",E5)))</formula>
    </cfRule>
  </conditionalFormatting>
  <conditionalFormatting sqref="F5:G5">
    <cfRule type="colorScale" priority="5">
      <colorScale>
        <cfvo type="min"/>
        <cfvo type="percentile" val="50"/>
        <cfvo type="max"/>
        <color rgb="FFF8696B"/>
        <color rgb="FFFFEB84"/>
        <color rgb="FF63BE7B"/>
      </colorScale>
    </cfRule>
  </conditionalFormatting>
  <conditionalFormatting sqref="AD8:AD48">
    <cfRule type="cellIs" dxfId="41" priority="3" operator="greaterThan">
      <formula>$L$8/2</formula>
    </cfRule>
  </conditionalFormatting>
  <conditionalFormatting sqref="AP8:AR28 AB8:AB48 AG8:AG48 AX8:AZ48 AP29:AS30 AP31:AR48">
    <cfRule type="expression" dxfId="40" priority="4">
      <formula>+_xlfn.ISFORMULA(AB8)</formula>
    </cfRule>
  </conditionalFormatting>
  <dataValidations count="10">
    <dataValidation type="list" allowBlank="1" showInputMessage="1" showErrorMessage="1" sqref="J8:J48" xr:uid="{00000000-0002-0000-0100-000009000000}">
      <formula1>"CONTRATO DE OBRAS, OTROS TIPOS, PRESTACIÓN DE SERVICIOS, SUMINISTROS"</formula1>
    </dataValidation>
    <dataValidation type="list" allowBlank="1" showInputMessage="1" showErrorMessage="1" sqref="BB8:BB48" xr:uid="{00000000-0002-0000-0100-000008000000}">
      <formula1>"Por iniciar,En ejecucion,Suspendido,Terminado,Liquidado"</formula1>
    </dataValidation>
    <dataValidation type="list" allowBlank="1" showInputMessage="1" showErrorMessage="1" sqref="H8:H48" xr:uid="{00000000-0002-0000-0100-000007000000}">
      <formula1>"OTRO SECTOR"</formula1>
    </dataValidation>
    <dataValidation type="list" allowBlank="1" showInputMessage="1" showErrorMessage="1" sqref="M8:M28" xr:uid="{00000000-0002-0000-0100-000006000000}">
      <formula1>"DIRECTA"</formula1>
    </dataValidation>
    <dataValidation type="list" allowBlank="1" showInputMessage="1" showErrorMessage="1" sqref="I8:I48" xr:uid="{00000000-0002-0000-0100-000005000000}">
      <formula1>"FUNCIONAMIENTO,INVERSION,OTROS"</formula1>
    </dataValidation>
    <dataValidation type="list" allowBlank="1" showInputMessage="1" showErrorMessage="1" sqref="BE8:BE31 BE35 BE48 BE45" xr:uid="{00000000-0002-0000-0100-000004000000}">
      <formula1>"SI,NA por TIPO Contrato"</formula1>
    </dataValidation>
    <dataValidation type="list" allowBlank="1" showInputMessage="1" showErrorMessage="1" sqref="BD8:BD28"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48 AT8 AR8:AR48" xr:uid="{00000000-0002-0000-0100-000000000000}">
      <formula1>"SI,NO"</formula1>
    </dataValidation>
  </dataValidations>
  <hyperlinks>
    <hyperlink ref="BC8" r:id="rId1" xr:uid="{8F55651B-A9CB-4D8E-8FC0-623681F3D40E}"/>
    <hyperlink ref="BC9" r:id="rId2" xr:uid="{35E77A54-3C2A-4EC8-A720-09B8D8FB5B49}"/>
    <hyperlink ref="BC10" r:id="rId3" xr:uid="{BB475608-D9A9-4BE9-9103-F9BFAC3D5DCC}"/>
    <hyperlink ref="BC11" r:id="rId4" xr:uid="{52EC28F7-7BDD-4BF8-A63C-571B59D35DF3}"/>
    <hyperlink ref="BC12" r:id="rId5" xr:uid="{DC75BEAA-AC33-49D3-BBA3-F161F8311426}"/>
    <hyperlink ref="BC13" r:id="rId6" xr:uid="{047990C7-FCD1-4916-80BE-9CB7DA6BC56A}"/>
    <hyperlink ref="BC14" r:id="rId7" xr:uid="{FCBF54D6-0B36-4227-A36F-4F8C652BE977}"/>
    <hyperlink ref="BC15" r:id="rId8" xr:uid="{C5F8998D-CA4B-49B6-B62B-FBE8B777D447}"/>
    <hyperlink ref="BC16" r:id="rId9" xr:uid="{FAEEBF82-060A-4DFE-8CB6-5A6B9C216BFD}"/>
    <hyperlink ref="BC17" r:id="rId10" xr:uid="{145E7C71-F0C1-46E0-A9BF-E4069A34C1D1}"/>
    <hyperlink ref="BC18" r:id="rId11" xr:uid="{FF10F97A-D848-43AE-B3B8-0D3A43564733}"/>
    <hyperlink ref="BC19" r:id="rId12" xr:uid="{D06209FC-731E-4F06-B218-CAE496EAB7C9}"/>
    <hyperlink ref="BC20" r:id="rId13" xr:uid="{99F887B7-83CC-4B9B-B4FC-C25385A36ED6}"/>
    <hyperlink ref="BC21" r:id="rId14" xr:uid="{6EB71782-F94A-4831-AFEC-90FB7EBF3DDC}"/>
    <hyperlink ref="BC22" r:id="rId15" xr:uid="{386204E5-0D01-45A5-9435-E9DC8720501D}"/>
    <hyperlink ref="BC23" r:id="rId16" xr:uid="{EBBE7CA1-B94D-4045-8288-38797CA8A751}"/>
    <hyperlink ref="BC24" r:id="rId17" xr:uid="{C877555B-F0D0-476B-96A6-153E6E976B56}"/>
    <hyperlink ref="BC25" r:id="rId18" xr:uid="{C0EF8D36-0921-4702-A16A-285732817ACE}"/>
    <hyperlink ref="BC26" r:id="rId19" xr:uid="{EE3A665C-EA0D-4EF3-8166-D460E7D3BCD4}"/>
    <hyperlink ref="BC27" r:id="rId20" xr:uid="{CEE3CFF0-3867-4DC5-9E15-C5544961478A}"/>
    <hyperlink ref="BC28" r:id="rId21" xr:uid="{AB88889F-9FBE-47F8-8ACD-7279BC39553F}"/>
    <hyperlink ref="BC29" r:id="rId22" xr:uid="{09DD8D5E-EC71-4D16-B5C0-B844C76420C7}"/>
    <hyperlink ref="BC30" r:id="rId23" xr:uid="{33C5B6AB-58A3-400C-8C79-8DE9F80E1A26}"/>
    <hyperlink ref="BC31" r:id="rId24" xr:uid="{B20320D6-509B-485F-926C-8E820F7D3FD2}"/>
    <hyperlink ref="BC32" r:id="rId25" xr:uid="{35D3C5E5-66F4-4479-8A5B-9A2310B87271}"/>
    <hyperlink ref="BC33" r:id="rId26" xr:uid="{341DA589-A228-4402-970B-44BB1661764B}"/>
    <hyperlink ref="BC34" r:id="rId27" xr:uid="{E7AD9B54-25A8-4490-AC4C-134375A9744B}"/>
    <hyperlink ref="BC35" r:id="rId28" xr:uid="{DBCC52A3-76DD-4F94-8E0E-CA7047F99582}"/>
    <hyperlink ref="BC36" r:id="rId29" xr:uid="{3BC9BBE2-91B2-43FA-BB71-063B79C3CEF0}"/>
    <hyperlink ref="BC37" r:id="rId30" xr:uid="{3D2AB759-1DD0-40A4-A0AB-5FD828DA73B8}"/>
    <hyperlink ref="BC38" r:id="rId31" xr:uid="{6BF1F468-83CD-47B4-B43C-A77A19D5F9C9}"/>
    <hyperlink ref="BC39" r:id="rId32" xr:uid="{C57EB1FA-C4E1-407F-8133-56F529E013BA}"/>
    <hyperlink ref="BC40" r:id="rId33" xr:uid="{093D14D9-FB98-49D0-ABF4-99037062580A}"/>
    <hyperlink ref="BC41" r:id="rId34" xr:uid="{E29F517E-0CFF-42C1-96D5-2BEFBE533495}"/>
    <hyperlink ref="BC42" r:id="rId35" xr:uid="{44240E2A-C1F5-499D-A34B-5E134368E0CA}"/>
    <hyperlink ref="BC43" r:id="rId36" xr:uid="{8A9F17D2-D73E-4708-9648-A4D756E3ADD8}"/>
    <hyperlink ref="BC44" r:id="rId37" xr:uid="{4B2726DF-FC62-4B6D-9AB9-A926F8614781}"/>
    <hyperlink ref="BC45" r:id="rId38" xr:uid="{A31C4000-A53F-45F0-858D-679DC7744549}"/>
    <hyperlink ref="BC46" r:id="rId39" xr:uid="{6FA9BACD-4B3B-4CB1-A8E2-453A519A8F06}"/>
    <hyperlink ref="BC47" r:id="rId40" xr:uid="{F2C97098-9E98-44EC-95F2-8EB1D8B0D9DD}"/>
    <hyperlink ref="BC48" r:id="rId41" xr:uid="{3967E6D7-4F90-40B7-91E6-79187C004247}"/>
  </hyperlinks>
  <pageMargins left="0.7" right="0.7" top="0.75" bottom="0.75" header="0.3" footer="0.3"/>
  <pageSetup orientation="portrait" horizontalDpi="300" verticalDpi="300" r:id="rId42"/>
  <drawing r:id="rId4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E4A6D-8208-457F-9135-8FCE9E3BBEE5}">
  <dimension ref="A1:BV29"/>
  <sheetViews>
    <sheetView showGridLines="0" zoomScaleNormal="100" workbookViewId="0">
      <selection activeCell="BI4" sqref="BI4"/>
    </sheetView>
  </sheetViews>
  <sheetFormatPr baseColWidth="10" defaultRowHeight="15" x14ac:dyDescent="0.25"/>
  <cols>
    <col min="1" max="1" width="2.5703125" customWidth="1"/>
    <col min="2" max="2" width="9.28515625" customWidth="1"/>
    <col min="3" max="3" width="13.5703125" customWidth="1"/>
    <col min="4" max="4" width="27.5703125" customWidth="1"/>
    <col min="5" max="5" width="22.140625" customWidth="1"/>
    <col min="6" max="6" width="20.5703125" style="42" customWidth="1"/>
    <col min="7" max="7" width="15.85546875" style="42" customWidth="1"/>
    <col min="8" max="8" width="16.5703125" style="42" customWidth="1"/>
    <col min="9" max="9" width="17.42578125" style="42" customWidth="1"/>
    <col min="10" max="10" width="25.28515625" style="44" customWidth="1"/>
    <col min="11" max="11" width="18.42578125" customWidth="1"/>
    <col min="12" max="13" width="13.42578125" customWidth="1"/>
    <col min="14" max="14" width="15.42578125" customWidth="1"/>
    <col min="15" max="15" width="16.42578125" customWidth="1"/>
    <col min="16" max="16" width="11.42578125" customWidth="1"/>
    <col min="17" max="17" width="12.42578125" customWidth="1"/>
    <col min="18" max="18" width="11.5703125" customWidth="1"/>
    <col min="19" max="19" width="14.7109375" customWidth="1"/>
    <col min="20" max="20" width="16.140625" customWidth="1"/>
    <col min="21" max="21" width="14.140625" customWidth="1"/>
    <col min="22" max="22" width="14.42578125" customWidth="1"/>
    <col min="23" max="23" width="18.8554687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592"/>
      <c r="C3" s="593"/>
      <c r="D3" s="598" t="s">
        <v>0</v>
      </c>
      <c r="E3" s="599"/>
      <c r="F3" s="599"/>
      <c r="G3" s="600"/>
      <c r="H3" s="609" t="s">
        <v>1</v>
      </c>
      <c r="I3" s="610"/>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594"/>
      <c r="C4" s="595"/>
      <c r="D4" s="601"/>
      <c r="E4" s="602"/>
      <c r="F4" s="602"/>
      <c r="G4" s="603"/>
      <c r="H4" s="611"/>
      <c r="I4" s="612"/>
      <c r="J4" s="39"/>
      <c r="K4" s="3">
        <v>42</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594"/>
      <c r="C5" s="595"/>
      <c r="D5" s="7" t="s">
        <v>4</v>
      </c>
      <c r="E5" s="8"/>
      <c r="F5" s="618" t="s">
        <v>119</v>
      </c>
      <c r="G5" s="618"/>
      <c r="H5" s="613"/>
      <c r="I5" s="614"/>
      <c r="J5" s="39"/>
      <c r="K5" s="10">
        <f>+L6*K4</f>
        <v>59787000</v>
      </c>
      <c r="L5" s="11" t="s">
        <v>5</v>
      </c>
      <c r="M5" s="5"/>
      <c r="N5" s="5"/>
      <c r="O5" s="5"/>
      <c r="P5" s="5"/>
      <c r="Q5" s="5"/>
      <c r="R5" s="5"/>
      <c r="S5" s="5"/>
      <c r="T5" s="5"/>
      <c r="U5" s="5"/>
      <c r="V5" s="5"/>
      <c r="W5" s="6"/>
      <c r="X5" s="6"/>
      <c r="Y5" s="6"/>
      <c r="Z5" s="6"/>
      <c r="AA5" s="6"/>
      <c r="AB5" s="6"/>
      <c r="AC5" s="624" t="s">
        <v>6</v>
      </c>
      <c r="AD5" s="625"/>
      <c r="AE5" s="625"/>
      <c r="AF5" s="625"/>
      <c r="AG5" s="625"/>
      <c r="AH5" s="625"/>
      <c r="AI5" s="625"/>
      <c r="AJ5" s="625"/>
      <c r="AK5" s="625"/>
      <c r="AL5" s="625"/>
      <c r="AM5" s="625"/>
      <c r="AN5" s="625"/>
      <c r="AO5" s="625"/>
      <c r="AP5" s="626"/>
      <c r="AQ5" s="5"/>
      <c r="AR5" s="5"/>
      <c r="AS5" s="5"/>
      <c r="AT5" s="5"/>
      <c r="AU5" s="5"/>
      <c r="AV5" s="5"/>
      <c r="AW5" s="5"/>
      <c r="AX5" s="5"/>
      <c r="AY5" s="5"/>
      <c r="AZ5" s="5"/>
      <c r="BA5" s="5"/>
      <c r="BB5" s="5"/>
      <c r="BC5" s="5"/>
      <c r="BD5" s="5"/>
      <c r="BE5" s="5"/>
    </row>
    <row r="6" spans="1:74" s="12" customFormat="1" ht="31.5" customHeight="1" thickBot="1" x14ac:dyDescent="0.3">
      <c r="B6" s="596"/>
      <c r="C6" s="597"/>
      <c r="D6" s="13" t="s">
        <v>7</v>
      </c>
      <c r="E6" s="638" t="s">
        <v>8143</v>
      </c>
      <c r="F6" s="638"/>
      <c r="G6" s="639"/>
      <c r="H6" s="627" t="s">
        <v>9</v>
      </c>
      <c r="I6" s="628"/>
      <c r="J6" s="628"/>
      <c r="K6" s="629"/>
      <c r="L6" s="33">
        <v>1423500</v>
      </c>
      <c r="M6" s="5"/>
      <c r="N6" s="607" t="s">
        <v>10</v>
      </c>
      <c r="O6" s="617"/>
      <c r="P6" s="607" t="s">
        <v>11</v>
      </c>
      <c r="Q6" s="617"/>
      <c r="R6" s="608"/>
      <c r="S6" s="622" t="s">
        <v>12</v>
      </c>
      <c r="T6" s="623"/>
      <c r="U6" s="607" t="s">
        <v>13</v>
      </c>
      <c r="V6" s="617"/>
      <c r="W6" s="617"/>
      <c r="X6" s="624" t="s">
        <v>14</v>
      </c>
      <c r="Y6" s="625"/>
      <c r="Z6" s="625"/>
      <c r="AA6" s="625"/>
      <c r="AB6" s="626"/>
      <c r="AC6" s="624" t="s">
        <v>15</v>
      </c>
      <c r="AD6" s="625"/>
      <c r="AE6" s="625"/>
      <c r="AF6" s="625"/>
      <c r="AG6" s="626"/>
      <c r="AH6" s="607" t="s">
        <v>16</v>
      </c>
      <c r="AI6" s="617"/>
      <c r="AJ6" s="617"/>
      <c r="AK6" s="608"/>
      <c r="AL6" s="607" t="s">
        <v>17</v>
      </c>
      <c r="AM6" s="617"/>
      <c r="AN6" s="617"/>
      <c r="AO6" s="617"/>
      <c r="AP6" s="608"/>
      <c r="AQ6" s="5"/>
      <c r="AR6" s="607" t="s">
        <v>18</v>
      </c>
      <c r="AS6" s="608"/>
      <c r="AT6" s="607" t="s">
        <v>19</v>
      </c>
      <c r="AU6" s="617"/>
      <c r="AV6" s="617"/>
      <c r="AW6" s="617"/>
      <c r="AX6" s="617"/>
      <c r="AY6" s="608"/>
      <c r="AZ6" s="607" t="s">
        <v>20</v>
      </c>
      <c r="BA6" s="617"/>
      <c r="BB6" s="608"/>
      <c r="BC6" s="607" t="s">
        <v>21</v>
      </c>
      <c r="BD6" s="617"/>
      <c r="BE6" s="608"/>
    </row>
    <row r="7" spans="1:74" s="22" customFormat="1" ht="77.25" thickBot="1" x14ac:dyDescent="0.3">
      <c r="A7" s="14"/>
      <c r="B7" s="193" t="s">
        <v>22</v>
      </c>
      <c r="C7" s="194" t="s">
        <v>23</v>
      </c>
      <c r="D7" s="203" t="s">
        <v>24</v>
      </c>
      <c r="E7" s="204" t="s">
        <v>25</v>
      </c>
      <c r="F7" s="204" t="s">
        <v>26</v>
      </c>
      <c r="G7" s="203" t="s">
        <v>27</v>
      </c>
      <c r="H7" s="193" t="s">
        <v>28</v>
      </c>
      <c r="I7" s="193" t="s">
        <v>29</v>
      </c>
      <c r="J7" s="193" t="s">
        <v>30</v>
      </c>
      <c r="K7" s="193" t="s">
        <v>31</v>
      </c>
      <c r="L7" s="193" t="s">
        <v>32</v>
      </c>
      <c r="M7" s="193" t="s">
        <v>33</v>
      </c>
      <c r="N7" s="193" t="s">
        <v>34</v>
      </c>
      <c r="O7" s="194" t="s">
        <v>35</v>
      </c>
      <c r="P7" s="194" t="s">
        <v>36</v>
      </c>
      <c r="Q7" s="193" t="s">
        <v>37</v>
      </c>
      <c r="R7" s="193" t="s">
        <v>38</v>
      </c>
      <c r="S7" s="193" t="s">
        <v>39</v>
      </c>
      <c r="T7" s="193" t="s">
        <v>40</v>
      </c>
      <c r="U7" s="193" t="s">
        <v>41</v>
      </c>
      <c r="V7" s="194" t="s">
        <v>42</v>
      </c>
      <c r="W7" s="193" t="s">
        <v>43</v>
      </c>
      <c r="X7" s="193" t="s">
        <v>44</v>
      </c>
      <c r="Y7" s="193" t="s">
        <v>45</v>
      </c>
      <c r="Z7" s="193" t="s">
        <v>46</v>
      </c>
      <c r="AA7" s="199" t="s">
        <v>47</v>
      </c>
      <c r="AB7" s="198" t="s">
        <v>48</v>
      </c>
      <c r="AC7" s="193" t="s">
        <v>49</v>
      </c>
      <c r="AD7" s="193" t="s">
        <v>50</v>
      </c>
      <c r="AE7" s="193" t="s">
        <v>51</v>
      </c>
      <c r="AF7" s="199" t="s">
        <v>52</v>
      </c>
      <c r="AG7" s="198" t="s">
        <v>53</v>
      </c>
      <c r="AH7" s="193" t="s">
        <v>54</v>
      </c>
      <c r="AI7" s="193" t="s">
        <v>55</v>
      </c>
      <c r="AJ7" s="199" t="s">
        <v>56</v>
      </c>
      <c r="AK7" s="199" t="s">
        <v>57</v>
      </c>
      <c r="AL7" s="193" t="s">
        <v>58</v>
      </c>
      <c r="AM7" s="199" t="s">
        <v>59</v>
      </c>
      <c r="AN7" s="199" t="s">
        <v>60</v>
      </c>
      <c r="AO7" s="199" t="s">
        <v>61</v>
      </c>
      <c r="AP7" s="198" t="s">
        <v>62</v>
      </c>
      <c r="AQ7" s="198" t="s">
        <v>63</v>
      </c>
      <c r="AR7" s="193" t="s">
        <v>64</v>
      </c>
      <c r="AS7" s="193" t="s">
        <v>65</v>
      </c>
      <c r="AT7" s="193" t="s">
        <v>66</v>
      </c>
      <c r="AU7" s="193" t="s">
        <v>67</v>
      </c>
      <c r="AV7" s="193" t="s">
        <v>68</v>
      </c>
      <c r="AW7" s="197" t="s">
        <v>69</v>
      </c>
      <c r="AX7" s="196" t="s">
        <v>70</v>
      </c>
      <c r="AY7" s="196" t="s">
        <v>71</v>
      </c>
      <c r="AZ7" s="195" t="s">
        <v>72</v>
      </c>
      <c r="BA7" s="193" t="s">
        <v>73</v>
      </c>
      <c r="BB7" s="193" t="s">
        <v>74</v>
      </c>
      <c r="BC7" s="194" t="s">
        <v>75</v>
      </c>
      <c r="BD7" s="194" t="s">
        <v>76</v>
      </c>
      <c r="BE7" s="194" t="s">
        <v>77</v>
      </c>
      <c r="BF7" s="21"/>
      <c r="BG7" s="21"/>
      <c r="BH7" s="21"/>
      <c r="BI7" s="21"/>
      <c r="BJ7" s="21"/>
      <c r="BK7" s="21"/>
      <c r="BL7" s="21"/>
      <c r="BM7" s="21"/>
      <c r="BN7" s="21"/>
      <c r="BO7" s="21"/>
      <c r="BP7" s="21"/>
      <c r="BQ7" s="21"/>
      <c r="BR7" s="21"/>
      <c r="BS7" s="21"/>
      <c r="BT7" s="21"/>
      <c r="BU7" s="21"/>
      <c r="BV7" s="21"/>
    </row>
    <row r="8" spans="1:74" s="12" customFormat="1" ht="12.75" x14ac:dyDescent="0.2">
      <c r="B8" s="50">
        <v>2025</v>
      </c>
      <c r="C8" s="50">
        <v>891780111</v>
      </c>
      <c r="D8" s="50" t="s">
        <v>78</v>
      </c>
      <c r="E8" s="56" t="s">
        <v>8142</v>
      </c>
      <c r="F8" s="48" t="s">
        <v>8141</v>
      </c>
      <c r="G8" s="52">
        <v>0</v>
      </c>
      <c r="H8" s="52" t="s">
        <v>81</v>
      </c>
      <c r="I8" s="50" t="s">
        <v>82</v>
      </c>
      <c r="J8" s="53" t="s">
        <v>83</v>
      </c>
      <c r="K8" s="412" t="s">
        <v>8140</v>
      </c>
      <c r="L8" s="55">
        <v>29425000</v>
      </c>
      <c r="M8" s="50" t="s">
        <v>85</v>
      </c>
      <c r="N8" s="469" t="s">
        <v>8062</v>
      </c>
      <c r="O8" s="580">
        <v>1083018887</v>
      </c>
      <c r="P8" s="51">
        <v>91</v>
      </c>
      <c r="Q8" s="59">
        <v>45677</v>
      </c>
      <c r="R8" s="51">
        <v>29425000</v>
      </c>
      <c r="S8" s="59">
        <v>45679</v>
      </c>
      <c r="T8" s="55">
        <v>29425000</v>
      </c>
      <c r="U8" s="52" t="s">
        <v>87</v>
      </c>
      <c r="V8" s="48">
        <v>57290542</v>
      </c>
      <c r="W8" s="53" t="s">
        <v>8106</v>
      </c>
      <c r="X8" s="59">
        <v>45679</v>
      </c>
      <c r="Y8" s="59">
        <v>45679</v>
      </c>
      <c r="Z8" s="58" t="s">
        <v>89</v>
      </c>
      <c r="AA8" s="58">
        <v>45838</v>
      </c>
      <c r="AB8" s="48">
        <f t="shared" ref="AB8:AB28" si="0">+IF(Z8="1800-01-01",AA8-Y8,AA8-Z8)</f>
        <v>159</v>
      </c>
      <c r="AC8" s="52">
        <v>1</v>
      </c>
      <c r="AD8" s="55">
        <v>8000000</v>
      </c>
      <c r="AE8" s="52">
        <v>0</v>
      </c>
      <c r="AF8" s="59" t="s">
        <v>89</v>
      </c>
      <c r="AG8" s="48">
        <f t="shared" ref="AG8:AG28" si="1">+IF(AF8="1800-01-01",0,AF8-AA8)</f>
        <v>0</v>
      </c>
      <c r="AH8" s="52">
        <v>0</v>
      </c>
      <c r="AI8" s="55">
        <v>0</v>
      </c>
      <c r="AJ8" s="52" t="s">
        <v>89</v>
      </c>
      <c r="AK8" s="59" t="s">
        <v>89</v>
      </c>
      <c r="AL8" s="52">
        <v>0</v>
      </c>
      <c r="AM8" s="52" t="s">
        <v>89</v>
      </c>
      <c r="AN8" s="52" t="s">
        <v>89</v>
      </c>
      <c r="AO8" s="59" t="s">
        <v>89</v>
      </c>
      <c r="AP8" s="48">
        <f t="shared" ref="AP8:AP28" si="2">+IF(AM8="1800-01-01",0,AN8-AM8)</f>
        <v>0</v>
      </c>
      <c r="AQ8" s="48">
        <f>+L8+AD8-AI8</f>
        <v>37425000</v>
      </c>
      <c r="AR8" s="52" t="s">
        <v>87</v>
      </c>
      <c r="AS8" s="55">
        <v>37425000</v>
      </c>
      <c r="AT8" s="52" t="s">
        <v>90</v>
      </c>
      <c r="AU8" s="55">
        <v>0</v>
      </c>
      <c r="AV8" s="60" t="s">
        <v>89</v>
      </c>
      <c r="AW8" s="470">
        <v>37425000</v>
      </c>
      <c r="AX8" s="62">
        <f t="shared" ref="AX8:AX28" si="3">AQ8-AW8</f>
        <v>0</v>
      </c>
      <c r="AY8" s="63">
        <f t="shared" ref="AY8:AY28" si="4">+IFERROR(AW8/AQ8,"_")</f>
        <v>1</v>
      </c>
      <c r="AZ8" s="64">
        <v>1</v>
      </c>
      <c r="BA8" s="60" t="s">
        <v>89</v>
      </c>
      <c r="BB8" s="52" t="s">
        <v>103</v>
      </c>
      <c r="BC8" s="225" t="s">
        <v>8139</v>
      </c>
      <c r="BD8" s="50" t="s">
        <v>87</v>
      </c>
      <c r="BE8" s="50" t="s">
        <v>87</v>
      </c>
    </row>
    <row r="9" spans="1:74" x14ac:dyDescent="0.25">
      <c r="B9" s="221">
        <v>2025</v>
      </c>
      <c r="C9" s="221">
        <v>891780111</v>
      </c>
      <c r="D9" s="221" t="s">
        <v>78</v>
      </c>
      <c r="E9" s="67" t="s">
        <v>8138</v>
      </c>
      <c r="F9" s="49" t="s">
        <v>8137</v>
      </c>
      <c r="G9" s="65">
        <v>0</v>
      </c>
      <c r="H9" s="65" t="s">
        <v>81</v>
      </c>
      <c r="I9" s="221" t="s">
        <v>82</v>
      </c>
      <c r="J9" s="220" t="s">
        <v>83</v>
      </c>
      <c r="K9" s="231" t="s">
        <v>8136</v>
      </c>
      <c r="L9" s="68">
        <v>2500000</v>
      </c>
      <c r="M9" s="221" t="s">
        <v>85</v>
      </c>
      <c r="N9" s="66" t="s">
        <v>8135</v>
      </c>
      <c r="O9" s="68">
        <v>1221979591</v>
      </c>
      <c r="P9" s="66">
        <v>115</v>
      </c>
      <c r="Q9" s="78">
        <v>45679</v>
      </c>
      <c r="R9" s="66">
        <v>2500000</v>
      </c>
      <c r="S9" s="78">
        <v>45679</v>
      </c>
      <c r="T9" s="68">
        <v>2500000</v>
      </c>
      <c r="U9" s="65" t="s">
        <v>87</v>
      </c>
      <c r="V9" s="49">
        <v>57290542</v>
      </c>
      <c r="W9" s="220" t="s">
        <v>8106</v>
      </c>
      <c r="X9" s="78">
        <v>45679</v>
      </c>
      <c r="Y9" s="78">
        <v>45679</v>
      </c>
      <c r="Z9" s="70" t="s">
        <v>89</v>
      </c>
      <c r="AA9" s="70">
        <v>45693</v>
      </c>
      <c r="AB9" s="49">
        <f t="shared" si="0"/>
        <v>14</v>
      </c>
      <c r="AC9" s="65">
        <v>0</v>
      </c>
      <c r="AD9" s="68">
        <v>0</v>
      </c>
      <c r="AE9" s="65">
        <v>0</v>
      </c>
      <c r="AF9" s="78" t="s">
        <v>89</v>
      </c>
      <c r="AG9" s="49">
        <f t="shared" si="1"/>
        <v>0</v>
      </c>
      <c r="AH9" s="65">
        <v>0</v>
      </c>
      <c r="AI9" s="68">
        <v>0</v>
      </c>
      <c r="AJ9" s="65" t="s">
        <v>89</v>
      </c>
      <c r="AK9" s="78" t="s">
        <v>89</v>
      </c>
      <c r="AL9" s="65">
        <v>0</v>
      </c>
      <c r="AM9" s="65" t="s">
        <v>89</v>
      </c>
      <c r="AN9" s="65" t="s">
        <v>89</v>
      </c>
      <c r="AO9" s="78" t="s">
        <v>89</v>
      </c>
      <c r="AP9" s="49">
        <f t="shared" si="2"/>
        <v>0</v>
      </c>
      <c r="AQ9" s="49">
        <f>+L9+AD9-AI9</f>
        <v>2500000</v>
      </c>
      <c r="AR9" s="65" t="s">
        <v>87</v>
      </c>
      <c r="AS9" s="68">
        <v>2500000</v>
      </c>
      <c r="AT9" s="65" t="s">
        <v>90</v>
      </c>
      <c r="AU9" s="68">
        <v>0</v>
      </c>
      <c r="AV9" s="75" t="s">
        <v>89</v>
      </c>
      <c r="AW9" s="224">
        <v>2500000</v>
      </c>
      <c r="AX9" s="79">
        <f t="shared" si="3"/>
        <v>0</v>
      </c>
      <c r="AY9" s="223">
        <f t="shared" si="4"/>
        <v>1</v>
      </c>
      <c r="AZ9" s="74">
        <v>1</v>
      </c>
      <c r="BA9" s="75" t="s">
        <v>89</v>
      </c>
      <c r="BB9" s="65" t="s">
        <v>103</v>
      </c>
      <c r="BC9" s="69" t="s">
        <v>8134</v>
      </c>
      <c r="BD9" s="221" t="s">
        <v>87</v>
      </c>
      <c r="BE9" s="221" t="s">
        <v>87</v>
      </c>
    </row>
    <row r="10" spans="1:74" x14ac:dyDescent="0.25">
      <c r="B10" s="221">
        <v>2025</v>
      </c>
      <c r="C10" s="221">
        <v>891780111</v>
      </c>
      <c r="D10" s="221" t="s">
        <v>78</v>
      </c>
      <c r="E10" s="67" t="s">
        <v>8133</v>
      </c>
      <c r="F10" s="49" t="s">
        <v>8132</v>
      </c>
      <c r="G10" s="65">
        <v>0</v>
      </c>
      <c r="H10" s="65" t="s">
        <v>81</v>
      </c>
      <c r="I10" s="221" t="s">
        <v>82</v>
      </c>
      <c r="J10" s="220" t="s">
        <v>83</v>
      </c>
      <c r="K10" s="231" t="s">
        <v>8131</v>
      </c>
      <c r="L10" s="68">
        <v>14850000</v>
      </c>
      <c r="M10" s="221" t="s">
        <v>85</v>
      </c>
      <c r="N10" s="66" t="s">
        <v>8072</v>
      </c>
      <c r="O10" s="68">
        <v>1083043778</v>
      </c>
      <c r="P10" s="66">
        <v>93</v>
      </c>
      <c r="Q10" s="78">
        <v>45677</v>
      </c>
      <c r="R10" s="66">
        <v>14850000</v>
      </c>
      <c r="S10" s="78">
        <v>45680</v>
      </c>
      <c r="T10" s="68">
        <v>14850000</v>
      </c>
      <c r="U10" s="65" t="s">
        <v>87</v>
      </c>
      <c r="V10" s="49">
        <v>57290542</v>
      </c>
      <c r="W10" s="220" t="s">
        <v>8106</v>
      </c>
      <c r="X10" s="78">
        <v>45680</v>
      </c>
      <c r="Y10" s="78">
        <v>45680</v>
      </c>
      <c r="Z10" s="70" t="s">
        <v>89</v>
      </c>
      <c r="AA10" s="70">
        <v>45838</v>
      </c>
      <c r="AB10" s="49">
        <f t="shared" si="0"/>
        <v>158</v>
      </c>
      <c r="AC10" s="65">
        <v>0</v>
      </c>
      <c r="AD10" s="68">
        <v>0</v>
      </c>
      <c r="AE10" s="65">
        <v>0</v>
      </c>
      <c r="AF10" s="78" t="s">
        <v>89</v>
      </c>
      <c r="AG10" s="49">
        <f t="shared" si="1"/>
        <v>0</v>
      </c>
      <c r="AH10" s="65">
        <v>0</v>
      </c>
      <c r="AI10" s="68">
        <v>0</v>
      </c>
      <c r="AJ10" s="65" t="s">
        <v>89</v>
      </c>
      <c r="AK10" s="78" t="s">
        <v>89</v>
      </c>
      <c r="AL10" s="65">
        <v>0</v>
      </c>
      <c r="AM10" s="65" t="s">
        <v>89</v>
      </c>
      <c r="AN10" s="65" t="s">
        <v>89</v>
      </c>
      <c r="AO10" s="78" t="s">
        <v>89</v>
      </c>
      <c r="AP10" s="49">
        <f t="shared" si="2"/>
        <v>0</v>
      </c>
      <c r="AQ10" s="49">
        <f>+L10+AD10-AI10</f>
        <v>14850000</v>
      </c>
      <c r="AR10" s="65" t="s">
        <v>87</v>
      </c>
      <c r="AS10" s="68">
        <v>14850000</v>
      </c>
      <c r="AT10" s="65" t="s">
        <v>90</v>
      </c>
      <c r="AU10" s="68">
        <v>0</v>
      </c>
      <c r="AV10" s="75" t="s">
        <v>89</v>
      </c>
      <c r="AW10" s="224">
        <v>14850000</v>
      </c>
      <c r="AX10" s="471">
        <f t="shared" si="3"/>
        <v>0</v>
      </c>
      <c r="AY10" s="223">
        <f t="shared" si="4"/>
        <v>1</v>
      </c>
      <c r="AZ10" s="74">
        <v>1</v>
      </c>
      <c r="BA10" s="75" t="s">
        <v>89</v>
      </c>
      <c r="BB10" s="65" t="s">
        <v>103</v>
      </c>
      <c r="BC10" s="66" t="s">
        <v>8130</v>
      </c>
      <c r="BD10" s="221" t="s">
        <v>87</v>
      </c>
      <c r="BE10" s="221" t="s">
        <v>87</v>
      </c>
    </row>
    <row r="11" spans="1:74" x14ac:dyDescent="0.25">
      <c r="B11" s="221">
        <v>2025</v>
      </c>
      <c r="C11" s="221">
        <v>891780111</v>
      </c>
      <c r="D11" s="221" t="s">
        <v>78</v>
      </c>
      <c r="E11" s="67" t="s">
        <v>8129</v>
      </c>
      <c r="F11" s="49" t="s">
        <v>8128</v>
      </c>
      <c r="G11" s="65">
        <v>0</v>
      </c>
      <c r="H11" s="65" t="s">
        <v>81</v>
      </c>
      <c r="I11" s="221" t="s">
        <v>82</v>
      </c>
      <c r="J11" s="220" t="s">
        <v>83</v>
      </c>
      <c r="K11" s="231" t="s">
        <v>8127</v>
      </c>
      <c r="L11" s="68">
        <v>20597500</v>
      </c>
      <c r="M11" s="221" t="s">
        <v>85</v>
      </c>
      <c r="N11" s="66" t="s">
        <v>8067</v>
      </c>
      <c r="O11" s="68">
        <v>1083029293</v>
      </c>
      <c r="P11" s="66">
        <v>98</v>
      </c>
      <c r="Q11" s="78">
        <v>45677</v>
      </c>
      <c r="R11" s="66">
        <v>20597500</v>
      </c>
      <c r="S11" s="78">
        <v>45680</v>
      </c>
      <c r="T11" s="68">
        <v>20597500</v>
      </c>
      <c r="U11" s="65" t="s">
        <v>87</v>
      </c>
      <c r="V11" s="49">
        <v>57290542</v>
      </c>
      <c r="W11" s="220" t="s">
        <v>8106</v>
      </c>
      <c r="X11" s="78">
        <v>45680</v>
      </c>
      <c r="Y11" s="78">
        <v>45680</v>
      </c>
      <c r="Z11" s="70" t="s">
        <v>89</v>
      </c>
      <c r="AA11" s="70">
        <v>45838</v>
      </c>
      <c r="AB11" s="49">
        <f t="shared" si="0"/>
        <v>158</v>
      </c>
      <c r="AC11" s="65">
        <v>0</v>
      </c>
      <c r="AD11" s="68">
        <v>0</v>
      </c>
      <c r="AE11" s="65">
        <v>0</v>
      </c>
      <c r="AF11" s="78" t="s">
        <v>89</v>
      </c>
      <c r="AG11" s="49">
        <f t="shared" si="1"/>
        <v>0</v>
      </c>
      <c r="AH11" s="65">
        <v>0</v>
      </c>
      <c r="AI11" s="68">
        <v>0</v>
      </c>
      <c r="AJ11" s="65" t="s">
        <v>89</v>
      </c>
      <c r="AK11" s="78" t="s">
        <v>89</v>
      </c>
      <c r="AL11" s="65">
        <v>0</v>
      </c>
      <c r="AM11" s="65" t="s">
        <v>89</v>
      </c>
      <c r="AN11" s="65" t="s">
        <v>89</v>
      </c>
      <c r="AO11" s="78" t="s">
        <v>89</v>
      </c>
      <c r="AP11" s="49">
        <f t="shared" si="2"/>
        <v>0</v>
      </c>
      <c r="AQ11" s="49">
        <f>+L11+AD11-AI11</f>
        <v>20597500</v>
      </c>
      <c r="AR11" s="65" t="s">
        <v>87</v>
      </c>
      <c r="AS11" s="68">
        <v>20597500</v>
      </c>
      <c r="AT11" s="65" t="s">
        <v>90</v>
      </c>
      <c r="AU11" s="68">
        <v>0</v>
      </c>
      <c r="AV11" s="75" t="s">
        <v>89</v>
      </c>
      <c r="AW11" s="224">
        <v>20597500</v>
      </c>
      <c r="AX11" s="79">
        <f t="shared" si="3"/>
        <v>0</v>
      </c>
      <c r="AY11" s="223">
        <f t="shared" si="4"/>
        <v>1</v>
      </c>
      <c r="AZ11" s="74">
        <v>1</v>
      </c>
      <c r="BA11" s="75" t="s">
        <v>89</v>
      </c>
      <c r="BB11" s="65" t="s">
        <v>103</v>
      </c>
      <c r="BC11" s="69" t="s">
        <v>8126</v>
      </c>
      <c r="BD11" s="221" t="s">
        <v>87</v>
      </c>
      <c r="BE11" s="221" t="s">
        <v>87</v>
      </c>
    </row>
    <row r="12" spans="1:74" x14ac:dyDescent="0.25">
      <c r="B12" s="221">
        <v>2025</v>
      </c>
      <c r="C12" s="221">
        <v>891780111</v>
      </c>
      <c r="D12" s="221" t="s">
        <v>78</v>
      </c>
      <c r="E12" s="67" t="s">
        <v>8125</v>
      </c>
      <c r="F12" s="49" t="s">
        <v>8124</v>
      </c>
      <c r="G12" s="65">
        <v>0</v>
      </c>
      <c r="H12" s="65" t="s">
        <v>81</v>
      </c>
      <c r="I12" s="221" t="s">
        <v>82</v>
      </c>
      <c r="J12" s="220" t="s">
        <v>83</v>
      </c>
      <c r="K12" s="231" t="s">
        <v>8123</v>
      </c>
      <c r="L12" s="68">
        <v>20597500</v>
      </c>
      <c r="M12" s="221" t="s">
        <v>85</v>
      </c>
      <c r="N12" s="66" t="s">
        <v>8077</v>
      </c>
      <c r="O12" s="68">
        <v>1083038085</v>
      </c>
      <c r="P12" s="66">
        <v>96</v>
      </c>
      <c r="Q12" s="78">
        <v>45677</v>
      </c>
      <c r="R12" s="66">
        <v>20597500</v>
      </c>
      <c r="S12" s="78">
        <v>45680</v>
      </c>
      <c r="T12" s="68">
        <v>20597500</v>
      </c>
      <c r="U12" s="65" t="s">
        <v>87</v>
      </c>
      <c r="V12" s="49">
        <v>57290542</v>
      </c>
      <c r="W12" s="220" t="s">
        <v>8106</v>
      </c>
      <c r="X12" s="78">
        <v>45680</v>
      </c>
      <c r="Y12" s="78">
        <v>45680</v>
      </c>
      <c r="Z12" s="70" t="s">
        <v>89</v>
      </c>
      <c r="AA12" s="70">
        <v>45838</v>
      </c>
      <c r="AB12" s="49">
        <f t="shared" si="0"/>
        <v>158</v>
      </c>
      <c r="AC12" s="65">
        <v>0</v>
      </c>
      <c r="AD12" s="68">
        <v>0</v>
      </c>
      <c r="AE12" s="65">
        <v>0</v>
      </c>
      <c r="AF12" s="78" t="s">
        <v>89</v>
      </c>
      <c r="AG12" s="49">
        <f t="shared" si="1"/>
        <v>0</v>
      </c>
      <c r="AH12" s="65">
        <v>0</v>
      </c>
      <c r="AI12" s="68">
        <v>0</v>
      </c>
      <c r="AJ12" s="65" t="s">
        <v>89</v>
      </c>
      <c r="AK12" s="78" t="s">
        <v>89</v>
      </c>
      <c r="AL12" s="65">
        <v>0</v>
      </c>
      <c r="AM12" s="65" t="s">
        <v>89</v>
      </c>
      <c r="AN12" s="65" t="s">
        <v>89</v>
      </c>
      <c r="AO12" s="78" t="s">
        <v>89</v>
      </c>
      <c r="AP12" s="49">
        <f t="shared" si="2"/>
        <v>0</v>
      </c>
      <c r="AQ12" s="49">
        <f>+L12+AD12-AI12</f>
        <v>20597500</v>
      </c>
      <c r="AR12" s="65" t="s">
        <v>87</v>
      </c>
      <c r="AS12" s="68">
        <v>20597500</v>
      </c>
      <c r="AT12" s="65" t="s">
        <v>90</v>
      </c>
      <c r="AU12" s="68">
        <v>0</v>
      </c>
      <c r="AV12" s="75" t="s">
        <v>89</v>
      </c>
      <c r="AW12" s="224">
        <v>20597500</v>
      </c>
      <c r="AX12" s="79">
        <f t="shared" si="3"/>
        <v>0</v>
      </c>
      <c r="AY12" s="223">
        <f t="shared" si="4"/>
        <v>1</v>
      </c>
      <c r="AZ12" s="74">
        <v>1</v>
      </c>
      <c r="BA12" s="75" t="s">
        <v>89</v>
      </c>
      <c r="BB12" s="65" t="s">
        <v>103</v>
      </c>
      <c r="BC12" s="66" t="s">
        <v>8122</v>
      </c>
      <c r="BD12" s="221" t="s">
        <v>87</v>
      </c>
      <c r="BE12" s="221" t="s">
        <v>87</v>
      </c>
    </row>
    <row r="13" spans="1:74" x14ac:dyDescent="0.25">
      <c r="B13" s="221">
        <v>2025</v>
      </c>
      <c r="C13" s="221">
        <v>891780111</v>
      </c>
      <c r="D13" s="221" t="s">
        <v>78</v>
      </c>
      <c r="E13" s="67" t="s">
        <v>8121</v>
      </c>
      <c r="F13" s="49" t="s">
        <v>8120</v>
      </c>
      <c r="G13" s="65">
        <v>0</v>
      </c>
      <c r="H13" s="65" t="s">
        <v>81</v>
      </c>
      <c r="I13" s="221" t="s">
        <v>82</v>
      </c>
      <c r="J13" s="220" t="s">
        <v>83</v>
      </c>
      <c r="K13" s="231" t="s">
        <v>8119</v>
      </c>
      <c r="L13" s="68">
        <v>20597500</v>
      </c>
      <c r="M13" s="221" t="s">
        <v>85</v>
      </c>
      <c r="N13" s="66" t="s">
        <v>8082</v>
      </c>
      <c r="O13" s="68">
        <v>1083022534</v>
      </c>
      <c r="P13" s="66">
        <v>97</v>
      </c>
      <c r="Q13" s="78">
        <v>45677</v>
      </c>
      <c r="R13" s="66">
        <v>20597500</v>
      </c>
      <c r="S13" s="78">
        <v>45680</v>
      </c>
      <c r="T13" s="68">
        <v>20597500</v>
      </c>
      <c r="U13" s="65" t="s">
        <v>87</v>
      </c>
      <c r="V13" s="49">
        <v>57290542</v>
      </c>
      <c r="W13" s="220" t="s">
        <v>8106</v>
      </c>
      <c r="X13" s="78">
        <v>45680</v>
      </c>
      <c r="Y13" s="78">
        <v>45680</v>
      </c>
      <c r="Z13" s="70" t="s">
        <v>89</v>
      </c>
      <c r="AA13" s="70">
        <v>45838</v>
      </c>
      <c r="AB13" s="49">
        <f t="shared" si="0"/>
        <v>158</v>
      </c>
      <c r="AC13" s="65">
        <v>0</v>
      </c>
      <c r="AD13" s="68">
        <v>0</v>
      </c>
      <c r="AE13" s="65">
        <v>0</v>
      </c>
      <c r="AF13" s="78" t="s">
        <v>89</v>
      </c>
      <c r="AG13" s="49">
        <f t="shared" si="1"/>
        <v>0</v>
      </c>
      <c r="AH13" s="65">
        <v>0</v>
      </c>
      <c r="AI13" s="68">
        <v>0</v>
      </c>
      <c r="AJ13" s="65" t="s">
        <v>89</v>
      </c>
      <c r="AK13" s="78" t="s">
        <v>89</v>
      </c>
      <c r="AL13" s="65">
        <v>0</v>
      </c>
      <c r="AM13" s="65" t="s">
        <v>89</v>
      </c>
      <c r="AN13" s="65" t="s">
        <v>89</v>
      </c>
      <c r="AO13" s="78" t="s">
        <v>89</v>
      </c>
      <c r="AP13" s="49">
        <f t="shared" si="2"/>
        <v>0</v>
      </c>
      <c r="AQ13" s="49">
        <f>+L13+AD13-AI13</f>
        <v>20597500</v>
      </c>
      <c r="AR13" s="65" t="s">
        <v>87</v>
      </c>
      <c r="AS13" s="68">
        <v>20597500</v>
      </c>
      <c r="AT13" s="65" t="s">
        <v>90</v>
      </c>
      <c r="AU13" s="68">
        <v>0</v>
      </c>
      <c r="AV13" s="75" t="s">
        <v>89</v>
      </c>
      <c r="AW13" s="224">
        <v>20597500</v>
      </c>
      <c r="AX13" s="79">
        <f t="shared" si="3"/>
        <v>0</v>
      </c>
      <c r="AY13" s="223">
        <f t="shared" si="4"/>
        <v>1</v>
      </c>
      <c r="AZ13" s="74">
        <v>1</v>
      </c>
      <c r="BA13" s="75" t="s">
        <v>89</v>
      </c>
      <c r="BB13" s="65" t="s">
        <v>103</v>
      </c>
      <c r="BC13" s="69" t="s">
        <v>8118</v>
      </c>
      <c r="BD13" s="221" t="s">
        <v>87</v>
      </c>
      <c r="BE13" s="221" t="s">
        <v>87</v>
      </c>
    </row>
    <row r="14" spans="1:74" x14ac:dyDescent="0.25">
      <c r="B14" s="221">
        <v>2025</v>
      </c>
      <c r="C14" s="221">
        <v>891780111</v>
      </c>
      <c r="D14" s="221" t="s">
        <v>78</v>
      </c>
      <c r="E14" s="67" t="s">
        <v>8117</v>
      </c>
      <c r="F14" s="49" t="s">
        <v>8116</v>
      </c>
      <c r="G14" s="65">
        <v>0</v>
      </c>
      <c r="H14" s="65" t="s">
        <v>81</v>
      </c>
      <c r="I14" s="221" t="s">
        <v>82</v>
      </c>
      <c r="J14" s="220" t="s">
        <v>83</v>
      </c>
      <c r="K14" s="231" t="s">
        <v>8115</v>
      </c>
      <c r="L14" s="68">
        <v>14850000</v>
      </c>
      <c r="M14" s="221" t="s">
        <v>85</v>
      </c>
      <c r="N14" s="66" t="s">
        <v>8087</v>
      </c>
      <c r="O14" s="68">
        <v>1235539103</v>
      </c>
      <c r="P14" s="66">
        <v>95</v>
      </c>
      <c r="Q14" s="78">
        <v>45677</v>
      </c>
      <c r="R14" s="66">
        <v>14850000</v>
      </c>
      <c r="S14" s="78">
        <v>45680</v>
      </c>
      <c r="T14" s="68">
        <v>14850000</v>
      </c>
      <c r="U14" s="65" t="s">
        <v>87</v>
      </c>
      <c r="V14" s="49">
        <v>57290542</v>
      </c>
      <c r="W14" s="220" t="s">
        <v>8106</v>
      </c>
      <c r="X14" s="78">
        <v>45680</v>
      </c>
      <c r="Y14" s="78">
        <v>45680</v>
      </c>
      <c r="Z14" s="70" t="s">
        <v>89</v>
      </c>
      <c r="AA14" s="70">
        <v>45838</v>
      </c>
      <c r="AB14" s="49">
        <f t="shared" si="0"/>
        <v>158</v>
      </c>
      <c r="AC14" s="65">
        <v>0</v>
      </c>
      <c r="AD14" s="68">
        <v>0</v>
      </c>
      <c r="AE14" s="65">
        <v>0</v>
      </c>
      <c r="AF14" s="78" t="s">
        <v>89</v>
      </c>
      <c r="AG14" s="49">
        <f t="shared" si="1"/>
        <v>0</v>
      </c>
      <c r="AH14" s="65">
        <v>0</v>
      </c>
      <c r="AI14" s="68">
        <v>0</v>
      </c>
      <c r="AJ14" s="65" t="s">
        <v>89</v>
      </c>
      <c r="AK14" s="78" t="s">
        <v>89</v>
      </c>
      <c r="AL14" s="65">
        <v>0</v>
      </c>
      <c r="AM14" s="65" t="s">
        <v>89</v>
      </c>
      <c r="AN14" s="65" t="s">
        <v>89</v>
      </c>
      <c r="AO14" s="78" t="s">
        <v>89</v>
      </c>
      <c r="AP14" s="49">
        <f t="shared" si="2"/>
        <v>0</v>
      </c>
      <c r="AQ14" s="49">
        <f>+L14+AD14-AI14</f>
        <v>14850000</v>
      </c>
      <c r="AR14" s="65" t="s">
        <v>87</v>
      </c>
      <c r="AS14" s="68">
        <v>14850000</v>
      </c>
      <c r="AT14" s="65" t="s">
        <v>90</v>
      </c>
      <c r="AU14" s="68">
        <v>0</v>
      </c>
      <c r="AV14" s="75" t="s">
        <v>89</v>
      </c>
      <c r="AW14" s="224">
        <v>14850000</v>
      </c>
      <c r="AX14" s="79">
        <f t="shared" si="3"/>
        <v>0</v>
      </c>
      <c r="AY14" s="223">
        <f t="shared" si="4"/>
        <v>1</v>
      </c>
      <c r="AZ14" s="74">
        <v>1</v>
      </c>
      <c r="BA14" s="75" t="s">
        <v>89</v>
      </c>
      <c r="BB14" s="65" t="s">
        <v>103</v>
      </c>
      <c r="BC14" s="66" t="s">
        <v>8114</v>
      </c>
      <c r="BD14" s="221" t="s">
        <v>87</v>
      </c>
      <c r="BE14" s="221" t="s">
        <v>87</v>
      </c>
    </row>
    <row r="15" spans="1:74" x14ac:dyDescent="0.25">
      <c r="B15" s="221">
        <v>2025</v>
      </c>
      <c r="C15" s="221">
        <v>891780111</v>
      </c>
      <c r="D15" s="221" t="s">
        <v>78</v>
      </c>
      <c r="E15" s="67" t="s">
        <v>8113</v>
      </c>
      <c r="F15" s="49" t="s">
        <v>8112</v>
      </c>
      <c r="G15" s="65">
        <v>0</v>
      </c>
      <c r="H15" s="65" t="s">
        <v>81</v>
      </c>
      <c r="I15" s="221" t="s">
        <v>82</v>
      </c>
      <c r="J15" s="220" t="s">
        <v>83</v>
      </c>
      <c r="K15" s="231" t="s">
        <v>8111</v>
      </c>
      <c r="L15" s="68">
        <v>14850000</v>
      </c>
      <c r="M15" s="221" t="s">
        <v>85</v>
      </c>
      <c r="N15" s="66" t="s">
        <v>8055</v>
      </c>
      <c r="O15" s="247">
        <v>1082890218</v>
      </c>
      <c r="P15" s="66">
        <v>94</v>
      </c>
      <c r="Q15" s="78">
        <v>45677</v>
      </c>
      <c r="R15" s="66">
        <v>14850000</v>
      </c>
      <c r="S15" s="78">
        <v>45680</v>
      </c>
      <c r="T15" s="68">
        <v>14850000</v>
      </c>
      <c r="U15" s="65" t="s">
        <v>87</v>
      </c>
      <c r="V15" s="49">
        <v>57290542</v>
      </c>
      <c r="W15" s="220" t="s">
        <v>8106</v>
      </c>
      <c r="X15" s="78">
        <v>45680</v>
      </c>
      <c r="Y15" s="78">
        <v>45680</v>
      </c>
      <c r="Z15" s="70" t="s">
        <v>89</v>
      </c>
      <c r="AA15" s="70">
        <v>45838</v>
      </c>
      <c r="AB15" s="49">
        <f t="shared" si="0"/>
        <v>158</v>
      </c>
      <c r="AC15" s="65">
        <v>0</v>
      </c>
      <c r="AD15" s="68">
        <v>0</v>
      </c>
      <c r="AE15" s="65">
        <v>0</v>
      </c>
      <c r="AF15" s="78" t="s">
        <v>89</v>
      </c>
      <c r="AG15" s="49">
        <f t="shared" si="1"/>
        <v>0</v>
      </c>
      <c r="AH15" s="65">
        <v>0</v>
      </c>
      <c r="AI15" s="68">
        <v>0</v>
      </c>
      <c r="AJ15" s="65" t="s">
        <v>89</v>
      </c>
      <c r="AK15" s="78" t="s">
        <v>89</v>
      </c>
      <c r="AL15" s="65">
        <v>0</v>
      </c>
      <c r="AM15" s="65" t="s">
        <v>89</v>
      </c>
      <c r="AN15" s="65" t="s">
        <v>89</v>
      </c>
      <c r="AO15" s="78" t="s">
        <v>89</v>
      </c>
      <c r="AP15" s="49">
        <f t="shared" si="2"/>
        <v>0</v>
      </c>
      <c r="AQ15" s="49">
        <f>+L15+AD15-AI15</f>
        <v>14850000</v>
      </c>
      <c r="AR15" s="65" t="s">
        <v>87</v>
      </c>
      <c r="AS15" s="68">
        <v>14850000</v>
      </c>
      <c r="AT15" s="65" t="s">
        <v>90</v>
      </c>
      <c r="AU15" s="68">
        <v>0</v>
      </c>
      <c r="AV15" s="75" t="s">
        <v>89</v>
      </c>
      <c r="AW15" s="224">
        <v>14850000</v>
      </c>
      <c r="AX15" s="79">
        <f t="shared" si="3"/>
        <v>0</v>
      </c>
      <c r="AY15" s="223">
        <f t="shared" si="4"/>
        <v>1</v>
      </c>
      <c r="AZ15" s="74">
        <v>1</v>
      </c>
      <c r="BA15" s="75" t="s">
        <v>89</v>
      </c>
      <c r="BB15" s="65" t="s">
        <v>103</v>
      </c>
      <c r="BC15" s="66" t="s">
        <v>8110</v>
      </c>
      <c r="BD15" s="221" t="s">
        <v>87</v>
      </c>
      <c r="BE15" s="221" t="s">
        <v>87</v>
      </c>
    </row>
    <row r="16" spans="1:74" x14ac:dyDescent="0.25">
      <c r="B16" s="221">
        <v>2025</v>
      </c>
      <c r="C16" s="221">
        <v>891780111</v>
      </c>
      <c r="D16" s="221" t="s">
        <v>78</v>
      </c>
      <c r="E16" s="67" t="s">
        <v>8109</v>
      </c>
      <c r="F16" s="49" t="s">
        <v>8108</v>
      </c>
      <c r="G16" s="65">
        <v>0</v>
      </c>
      <c r="H16" s="65" t="s">
        <v>81</v>
      </c>
      <c r="I16" s="221" t="s">
        <v>82</v>
      </c>
      <c r="J16" s="220" t="s">
        <v>83</v>
      </c>
      <c r="K16" s="231" t="s">
        <v>8107</v>
      </c>
      <c r="L16" s="68">
        <v>20828500</v>
      </c>
      <c r="M16" s="221" t="s">
        <v>85</v>
      </c>
      <c r="N16" s="66" t="s">
        <v>8045</v>
      </c>
      <c r="O16" s="247">
        <v>1083012685</v>
      </c>
      <c r="P16" s="66">
        <v>114</v>
      </c>
      <c r="Q16" s="78">
        <v>45679</v>
      </c>
      <c r="R16" s="66">
        <v>20828500</v>
      </c>
      <c r="S16" s="78">
        <v>45681</v>
      </c>
      <c r="T16" s="68">
        <v>20828500</v>
      </c>
      <c r="U16" s="65" t="s">
        <v>87</v>
      </c>
      <c r="V16" s="49">
        <v>57290542</v>
      </c>
      <c r="W16" s="220" t="s">
        <v>8106</v>
      </c>
      <c r="X16" s="78">
        <v>45681</v>
      </c>
      <c r="Y16" s="78">
        <v>45681</v>
      </c>
      <c r="Z16" s="70" t="s">
        <v>89</v>
      </c>
      <c r="AA16" s="70">
        <v>45838</v>
      </c>
      <c r="AB16" s="49">
        <f t="shared" si="0"/>
        <v>157</v>
      </c>
      <c r="AC16" s="65">
        <v>1</v>
      </c>
      <c r="AD16" s="68">
        <v>3787000</v>
      </c>
      <c r="AE16" s="65">
        <v>1</v>
      </c>
      <c r="AF16" s="78">
        <v>45853</v>
      </c>
      <c r="AG16" s="49">
        <f t="shared" si="1"/>
        <v>15</v>
      </c>
      <c r="AH16" s="65">
        <v>0</v>
      </c>
      <c r="AI16" s="68">
        <v>0</v>
      </c>
      <c r="AJ16" s="65" t="s">
        <v>89</v>
      </c>
      <c r="AK16" s="78" t="s">
        <v>89</v>
      </c>
      <c r="AL16" s="65">
        <v>0</v>
      </c>
      <c r="AM16" s="65" t="s">
        <v>89</v>
      </c>
      <c r="AN16" s="65" t="s">
        <v>89</v>
      </c>
      <c r="AO16" s="78" t="s">
        <v>89</v>
      </c>
      <c r="AP16" s="49">
        <f t="shared" si="2"/>
        <v>0</v>
      </c>
      <c r="AQ16" s="49">
        <f>+L16+AD16-AI16</f>
        <v>24615500</v>
      </c>
      <c r="AR16" s="65" t="s">
        <v>87</v>
      </c>
      <c r="AS16" s="68">
        <v>20828500</v>
      </c>
      <c r="AT16" s="65" t="s">
        <v>90</v>
      </c>
      <c r="AU16" s="68">
        <v>0</v>
      </c>
      <c r="AV16" s="75" t="s">
        <v>89</v>
      </c>
      <c r="AW16" s="224">
        <v>24615500</v>
      </c>
      <c r="AX16" s="79">
        <f t="shared" si="3"/>
        <v>0</v>
      </c>
      <c r="AY16" s="223">
        <f t="shared" si="4"/>
        <v>1</v>
      </c>
      <c r="AZ16" s="74">
        <v>1</v>
      </c>
      <c r="BA16" s="75" t="s">
        <v>89</v>
      </c>
      <c r="BB16" s="65" t="s">
        <v>103</v>
      </c>
      <c r="BC16" s="69" t="s">
        <v>8105</v>
      </c>
      <c r="BD16" s="221" t="s">
        <v>87</v>
      </c>
      <c r="BE16" s="221" t="s">
        <v>87</v>
      </c>
    </row>
    <row r="17" spans="2:57" x14ac:dyDescent="0.25">
      <c r="B17" s="221">
        <v>2025</v>
      </c>
      <c r="C17" s="221">
        <v>891780111</v>
      </c>
      <c r="D17" s="221" t="s">
        <v>78</v>
      </c>
      <c r="E17" s="67" t="s">
        <v>8104</v>
      </c>
      <c r="F17" s="49" t="s">
        <v>8103</v>
      </c>
      <c r="G17" s="65">
        <v>0</v>
      </c>
      <c r="H17" s="65" t="s">
        <v>81</v>
      </c>
      <c r="I17" s="221" t="s">
        <v>82</v>
      </c>
      <c r="J17" s="220" t="s">
        <v>83</v>
      </c>
      <c r="K17" s="231" t="s">
        <v>8102</v>
      </c>
      <c r="L17" s="68">
        <v>14850000</v>
      </c>
      <c r="M17" s="221" t="s">
        <v>85</v>
      </c>
      <c r="N17" s="66" t="s">
        <v>8101</v>
      </c>
      <c r="O17" s="68">
        <v>92539237</v>
      </c>
      <c r="P17" s="66">
        <v>92</v>
      </c>
      <c r="Q17" s="78">
        <v>45677</v>
      </c>
      <c r="R17" s="66">
        <v>14850000</v>
      </c>
      <c r="S17" s="78">
        <v>45826</v>
      </c>
      <c r="T17" s="68">
        <v>14850000</v>
      </c>
      <c r="U17" s="65" t="s">
        <v>87</v>
      </c>
      <c r="V17" s="49">
        <v>55313591</v>
      </c>
      <c r="W17" s="220" t="s">
        <v>8044</v>
      </c>
      <c r="X17" s="78">
        <v>45826</v>
      </c>
      <c r="Y17" s="78">
        <v>45826</v>
      </c>
      <c r="Z17" s="70" t="s">
        <v>89</v>
      </c>
      <c r="AA17" s="70">
        <v>45976</v>
      </c>
      <c r="AB17" s="49">
        <f t="shared" si="0"/>
        <v>150</v>
      </c>
      <c r="AC17" s="65">
        <v>0</v>
      </c>
      <c r="AD17" s="68">
        <v>0</v>
      </c>
      <c r="AE17" s="65">
        <v>0</v>
      </c>
      <c r="AF17" s="77" t="s">
        <v>89</v>
      </c>
      <c r="AG17" s="49">
        <f t="shared" si="1"/>
        <v>0</v>
      </c>
      <c r="AH17" s="65">
        <v>0</v>
      </c>
      <c r="AI17" s="68">
        <v>0</v>
      </c>
      <c r="AJ17" s="65" t="s">
        <v>89</v>
      </c>
      <c r="AK17" s="78" t="s">
        <v>89</v>
      </c>
      <c r="AL17" s="65">
        <v>0</v>
      </c>
      <c r="AM17" s="65" t="s">
        <v>89</v>
      </c>
      <c r="AN17" s="65" t="s">
        <v>89</v>
      </c>
      <c r="AO17" s="78" t="s">
        <v>89</v>
      </c>
      <c r="AP17" s="49">
        <f t="shared" si="2"/>
        <v>0</v>
      </c>
      <c r="AQ17" s="49">
        <f>+L17+AD17-AI17</f>
        <v>14850000</v>
      </c>
      <c r="AR17" s="65" t="s">
        <v>87</v>
      </c>
      <c r="AS17" s="68">
        <v>14850000</v>
      </c>
      <c r="AT17" s="65" t="s">
        <v>90</v>
      </c>
      <c r="AU17" s="68">
        <v>0</v>
      </c>
      <c r="AV17" s="75" t="s">
        <v>89</v>
      </c>
      <c r="AW17" s="71">
        <v>5400000</v>
      </c>
      <c r="AX17" s="79">
        <f t="shared" si="3"/>
        <v>9450000</v>
      </c>
      <c r="AY17" s="223">
        <f t="shared" si="4"/>
        <v>0.36363636363636365</v>
      </c>
      <c r="AZ17" s="74">
        <v>0.36</v>
      </c>
      <c r="BA17" s="75" t="s">
        <v>89</v>
      </c>
      <c r="BB17" s="65" t="s">
        <v>108</v>
      </c>
      <c r="BC17" s="66" t="s">
        <v>8100</v>
      </c>
      <c r="BD17" s="65" t="s">
        <v>87</v>
      </c>
      <c r="BE17" s="221" t="s">
        <v>87</v>
      </c>
    </row>
    <row r="18" spans="2:57" x14ac:dyDescent="0.25">
      <c r="B18" s="221">
        <v>2025</v>
      </c>
      <c r="C18" s="221">
        <v>891780111</v>
      </c>
      <c r="D18" s="221" t="s">
        <v>78</v>
      </c>
      <c r="E18" s="67" t="s">
        <v>8099</v>
      </c>
      <c r="F18" s="49" t="s">
        <v>8098</v>
      </c>
      <c r="G18" s="65">
        <v>0</v>
      </c>
      <c r="H18" s="65" t="s">
        <v>81</v>
      </c>
      <c r="I18" s="221" t="s">
        <v>82</v>
      </c>
      <c r="J18" s="220" t="s">
        <v>83</v>
      </c>
      <c r="K18" s="231" t="s">
        <v>8097</v>
      </c>
      <c r="L18" s="68">
        <v>2000000</v>
      </c>
      <c r="M18" s="221" t="s">
        <v>85</v>
      </c>
      <c r="N18" s="66" t="s">
        <v>8096</v>
      </c>
      <c r="O18" s="68">
        <v>1082917314</v>
      </c>
      <c r="P18" s="66">
        <v>1321</v>
      </c>
      <c r="Q18" s="78">
        <v>45825</v>
      </c>
      <c r="R18" s="66">
        <v>2000000</v>
      </c>
      <c r="S18" s="70">
        <v>45832</v>
      </c>
      <c r="T18" s="68">
        <v>2000000</v>
      </c>
      <c r="U18" s="65" t="s">
        <v>87</v>
      </c>
      <c r="V18" s="49">
        <v>55313591</v>
      </c>
      <c r="W18" s="220" t="s">
        <v>8044</v>
      </c>
      <c r="X18" s="70">
        <v>45832</v>
      </c>
      <c r="Y18" s="70">
        <v>45832</v>
      </c>
      <c r="Z18" s="70" t="s">
        <v>89</v>
      </c>
      <c r="AA18" s="70">
        <v>45838</v>
      </c>
      <c r="AB18" s="49">
        <f t="shared" si="0"/>
        <v>6</v>
      </c>
      <c r="AC18" s="65">
        <v>0</v>
      </c>
      <c r="AD18" s="68">
        <v>0</v>
      </c>
      <c r="AE18" s="65">
        <v>0</v>
      </c>
      <c r="AF18" s="78" t="s">
        <v>89</v>
      </c>
      <c r="AG18" s="49">
        <f t="shared" si="1"/>
        <v>0</v>
      </c>
      <c r="AH18" s="65">
        <v>0</v>
      </c>
      <c r="AI18" s="68">
        <v>0</v>
      </c>
      <c r="AJ18" s="65" t="s">
        <v>89</v>
      </c>
      <c r="AK18" s="78" t="s">
        <v>89</v>
      </c>
      <c r="AL18" s="65">
        <v>0</v>
      </c>
      <c r="AM18" s="65" t="s">
        <v>89</v>
      </c>
      <c r="AN18" s="65" t="s">
        <v>89</v>
      </c>
      <c r="AO18" s="78" t="s">
        <v>89</v>
      </c>
      <c r="AP18" s="49">
        <f t="shared" si="2"/>
        <v>0</v>
      </c>
      <c r="AQ18" s="49">
        <f>+L18+AD18-AI18</f>
        <v>2000000</v>
      </c>
      <c r="AR18" s="65" t="s">
        <v>87</v>
      </c>
      <c r="AS18" s="68">
        <v>2000000</v>
      </c>
      <c r="AT18" s="65" t="s">
        <v>90</v>
      </c>
      <c r="AU18" s="68">
        <v>0</v>
      </c>
      <c r="AV18" s="75" t="s">
        <v>89</v>
      </c>
      <c r="AW18" s="71">
        <v>2000000</v>
      </c>
      <c r="AX18" s="79">
        <f t="shared" si="3"/>
        <v>0</v>
      </c>
      <c r="AY18" s="223">
        <f t="shared" si="4"/>
        <v>1</v>
      </c>
      <c r="AZ18" s="74">
        <v>1</v>
      </c>
      <c r="BA18" s="75" t="s">
        <v>89</v>
      </c>
      <c r="BB18" s="65" t="s">
        <v>103</v>
      </c>
      <c r="BC18" s="66" t="s">
        <v>8095</v>
      </c>
      <c r="BD18" s="65" t="s">
        <v>87</v>
      </c>
      <c r="BE18" s="221" t="s">
        <v>87</v>
      </c>
    </row>
    <row r="19" spans="2:57" x14ac:dyDescent="0.25">
      <c r="B19" s="221">
        <v>2025</v>
      </c>
      <c r="C19" s="221">
        <v>891780111</v>
      </c>
      <c r="D19" s="221" t="s">
        <v>78</v>
      </c>
      <c r="E19" s="67" t="s">
        <v>8094</v>
      </c>
      <c r="F19" s="49" t="s">
        <v>8093</v>
      </c>
      <c r="G19" s="65">
        <v>0</v>
      </c>
      <c r="H19" s="65" t="s">
        <v>81</v>
      </c>
      <c r="I19" s="221" t="s">
        <v>82</v>
      </c>
      <c r="J19" s="220" t="s">
        <v>83</v>
      </c>
      <c r="K19" s="231" t="s">
        <v>8092</v>
      </c>
      <c r="L19" s="68">
        <v>2675000</v>
      </c>
      <c r="M19" s="221" t="s">
        <v>85</v>
      </c>
      <c r="N19" s="472" t="s">
        <v>8062</v>
      </c>
      <c r="O19" s="247">
        <v>1083018887</v>
      </c>
      <c r="P19" s="66">
        <v>1478</v>
      </c>
      <c r="Q19" s="78">
        <v>45847</v>
      </c>
      <c r="R19" s="66">
        <v>2675000</v>
      </c>
      <c r="S19" s="70">
        <v>45849</v>
      </c>
      <c r="T19" s="68">
        <v>2675000</v>
      </c>
      <c r="U19" s="65" t="s">
        <v>87</v>
      </c>
      <c r="V19" s="49">
        <v>55313591</v>
      </c>
      <c r="W19" s="220" t="s">
        <v>8044</v>
      </c>
      <c r="X19" s="70">
        <v>45849</v>
      </c>
      <c r="Y19" s="70">
        <v>45849</v>
      </c>
      <c r="Z19" s="70" t="s">
        <v>89</v>
      </c>
      <c r="AA19" s="70">
        <v>45859</v>
      </c>
      <c r="AB19" s="49">
        <f t="shared" si="0"/>
        <v>10</v>
      </c>
      <c r="AC19" s="65">
        <v>0</v>
      </c>
      <c r="AD19" s="68">
        <v>0</v>
      </c>
      <c r="AE19" s="65">
        <v>0</v>
      </c>
      <c r="AF19" s="78" t="s">
        <v>89</v>
      </c>
      <c r="AG19" s="49">
        <f t="shared" si="1"/>
        <v>0</v>
      </c>
      <c r="AH19" s="65">
        <v>0</v>
      </c>
      <c r="AI19" s="68">
        <v>0</v>
      </c>
      <c r="AJ19" s="65" t="s">
        <v>89</v>
      </c>
      <c r="AK19" s="78" t="s">
        <v>89</v>
      </c>
      <c r="AL19" s="65">
        <v>0</v>
      </c>
      <c r="AM19" s="65" t="s">
        <v>89</v>
      </c>
      <c r="AN19" s="65" t="s">
        <v>89</v>
      </c>
      <c r="AO19" s="78" t="s">
        <v>89</v>
      </c>
      <c r="AP19" s="49">
        <f t="shared" si="2"/>
        <v>0</v>
      </c>
      <c r="AQ19" s="49">
        <f>+L19+AD19-AI19</f>
        <v>2675000</v>
      </c>
      <c r="AR19" s="65" t="s">
        <v>87</v>
      </c>
      <c r="AS19" s="68">
        <v>2675000</v>
      </c>
      <c r="AT19" s="65" t="s">
        <v>90</v>
      </c>
      <c r="AU19" s="68">
        <v>0</v>
      </c>
      <c r="AV19" s="75" t="s">
        <v>89</v>
      </c>
      <c r="AW19" s="71">
        <v>2675000</v>
      </c>
      <c r="AX19" s="79">
        <f t="shared" si="3"/>
        <v>0</v>
      </c>
      <c r="AY19" s="223">
        <f t="shared" si="4"/>
        <v>1</v>
      </c>
      <c r="AZ19" s="74">
        <v>1</v>
      </c>
      <c r="BA19" s="75" t="s">
        <v>89</v>
      </c>
      <c r="BB19" s="65" t="s">
        <v>103</v>
      </c>
      <c r="BC19" s="66" t="s">
        <v>8091</v>
      </c>
      <c r="BD19" s="65" t="s">
        <v>87</v>
      </c>
      <c r="BE19" s="221" t="s">
        <v>87</v>
      </c>
    </row>
    <row r="20" spans="2:57" x14ac:dyDescent="0.25">
      <c r="B20" s="221">
        <v>2025</v>
      </c>
      <c r="C20" s="221">
        <v>891780111</v>
      </c>
      <c r="D20" s="221" t="s">
        <v>78</v>
      </c>
      <c r="E20" s="67" t="s">
        <v>8090</v>
      </c>
      <c r="F20" s="49" t="s">
        <v>8089</v>
      </c>
      <c r="G20" s="65">
        <v>0</v>
      </c>
      <c r="H20" s="65" t="s">
        <v>81</v>
      </c>
      <c r="I20" s="221" t="s">
        <v>82</v>
      </c>
      <c r="J20" s="220" t="s">
        <v>83</v>
      </c>
      <c r="K20" s="280" t="s">
        <v>8088</v>
      </c>
      <c r="L20" s="68">
        <v>14850000</v>
      </c>
      <c r="M20" s="221" t="s">
        <v>85</v>
      </c>
      <c r="N20" s="66" t="s">
        <v>8087</v>
      </c>
      <c r="O20" s="68">
        <v>1235539103</v>
      </c>
      <c r="P20" s="66">
        <v>1593</v>
      </c>
      <c r="Q20" s="78">
        <v>45856</v>
      </c>
      <c r="R20" s="66">
        <v>14850000</v>
      </c>
      <c r="S20" s="70">
        <v>45860</v>
      </c>
      <c r="T20" s="68">
        <v>14850000</v>
      </c>
      <c r="U20" s="65" t="s">
        <v>87</v>
      </c>
      <c r="V20" s="49">
        <v>55313591</v>
      </c>
      <c r="W20" s="220" t="s">
        <v>8044</v>
      </c>
      <c r="X20" s="70">
        <v>45860</v>
      </c>
      <c r="Y20" s="70">
        <v>45860</v>
      </c>
      <c r="Z20" s="70" t="s">
        <v>89</v>
      </c>
      <c r="AA20" s="70">
        <v>46006</v>
      </c>
      <c r="AB20" s="49">
        <f t="shared" si="0"/>
        <v>146</v>
      </c>
      <c r="AC20" s="65">
        <v>0</v>
      </c>
      <c r="AD20" s="68">
        <v>0</v>
      </c>
      <c r="AE20" s="65">
        <v>0</v>
      </c>
      <c r="AF20" s="77" t="s">
        <v>89</v>
      </c>
      <c r="AG20" s="49">
        <f t="shared" si="1"/>
        <v>0</v>
      </c>
      <c r="AH20" s="65">
        <v>0</v>
      </c>
      <c r="AI20" s="68">
        <v>0</v>
      </c>
      <c r="AJ20" s="65" t="s">
        <v>89</v>
      </c>
      <c r="AK20" s="78" t="s">
        <v>89</v>
      </c>
      <c r="AL20" s="65">
        <v>0</v>
      </c>
      <c r="AM20" s="65" t="s">
        <v>89</v>
      </c>
      <c r="AN20" s="65" t="s">
        <v>89</v>
      </c>
      <c r="AO20" s="78" t="s">
        <v>89</v>
      </c>
      <c r="AP20" s="49">
        <f t="shared" si="2"/>
        <v>0</v>
      </c>
      <c r="AQ20" s="49">
        <f>+L20+AD20-AI20</f>
        <v>14850000</v>
      </c>
      <c r="AR20" s="65" t="s">
        <v>87</v>
      </c>
      <c r="AS20" s="68">
        <v>14850000</v>
      </c>
      <c r="AT20" s="65" t="s">
        <v>90</v>
      </c>
      <c r="AU20" s="68">
        <v>0</v>
      </c>
      <c r="AV20" s="75" t="s">
        <v>89</v>
      </c>
      <c r="AW20" s="71">
        <v>1350000</v>
      </c>
      <c r="AX20" s="79">
        <f t="shared" si="3"/>
        <v>13500000</v>
      </c>
      <c r="AY20" s="223">
        <f t="shared" si="4"/>
        <v>9.0909090909090912E-2</v>
      </c>
      <c r="AZ20" s="74">
        <v>0.09</v>
      </c>
      <c r="BA20" s="75" t="s">
        <v>89</v>
      </c>
      <c r="BB20" s="65" t="s">
        <v>108</v>
      </c>
      <c r="BC20" s="66" t="s">
        <v>8086</v>
      </c>
      <c r="BD20" s="65" t="s">
        <v>87</v>
      </c>
      <c r="BE20" s="221" t="s">
        <v>87</v>
      </c>
    </row>
    <row r="21" spans="2:57" x14ac:dyDescent="0.25">
      <c r="B21" s="221">
        <v>2025</v>
      </c>
      <c r="C21" s="221">
        <v>891780111</v>
      </c>
      <c r="D21" s="221" t="s">
        <v>78</v>
      </c>
      <c r="E21" s="67" t="s">
        <v>8085</v>
      </c>
      <c r="F21" s="49" t="s">
        <v>8084</v>
      </c>
      <c r="G21" s="65">
        <v>0</v>
      </c>
      <c r="H21" s="65" t="s">
        <v>81</v>
      </c>
      <c r="I21" s="221" t="s">
        <v>82</v>
      </c>
      <c r="J21" s="220" t="s">
        <v>83</v>
      </c>
      <c r="K21" s="231" t="s">
        <v>8083</v>
      </c>
      <c r="L21" s="68">
        <v>20625000</v>
      </c>
      <c r="M21" s="221" t="s">
        <v>85</v>
      </c>
      <c r="N21" s="66" t="s">
        <v>8082</v>
      </c>
      <c r="O21" s="68">
        <v>1083022534</v>
      </c>
      <c r="P21" s="66">
        <v>1594</v>
      </c>
      <c r="Q21" s="474">
        <v>45856</v>
      </c>
      <c r="R21" s="66">
        <v>20625000</v>
      </c>
      <c r="S21" s="70">
        <v>45860</v>
      </c>
      <c r="T21" s="68">
        <v>20625000</v>
      </c>
      <c r="U21" s="65" t="s">
        <v>87</v>
      </c>
      <c r="V21" s="49">
        <v>55313591</v>
      </c>
      <c r="W21" s="220" t="s">
        <v>8044</v>
      </c>
      <c r="X21" s="70">
        <v>45860</v>
      </c>
      <c r="Y21" s="70">
        <v>45860</v>
      </c>
      <c r="Z21" s="70" t="s">
        <v>89</v>
      </c>
      <c r="AA21" s="70">
        <v>46006</v>
      </c>
      <c r="AB21" s="49">
        <f t="shared" si="0"/>
        <v>146</v>
      </c>
      <c r="AC21" s="65">
        <v>0</v>
      </c>
      <c r="AD21" s="68">
        <v>0</v>
      </c>
      <c r="AE21" s="65">
        <v>0</v>
      </c>
      <c r="AF21" s="77" t="s">
        <v>89</v>
      </c>
      <c r="AG21" s="49">
        <f t="shared" si="1"/>
        <v>0</v>
      </c>
      <c r="AH21" s="65">
        <v>0</v>
      </c>
      <c r="AI21" s="68">
        <v>0</v>
      </c>
      <c r="AJ21" s="65" t="s">
        <v>89</v>
      </c>
      <c r="AK21" s="78" t="s">
        <v>89</v>
      </c>
      <c r="AL21" s="65">
        <v>0</v>
      </c>
      <c r="AM21" s="65" t="s">
        <v>89</v>
      </c>
      <c r="AN21" s="65" t="s">
        <v>89</v>
      </c>
      <c r="AO21" s="78" t="s">
        <v>89</v>
      </c>
      <c r="AP21" s="49">
        <f t="shared" si="2"/>
        <v>0</v>
      </c>
      <c r="AQ21" s="49">
        <f>+L21+AD21-AI21</f>
        <v>20625000</v>
      </c>
      <c r="AR21" s="65" t="s">
        <v>87</v>
      </c>
      <c r="AS21" s="68">
        <v>20625000</v>
      </c>
      <c r="AT21" s="65" t="s">
        <v>90</v>
      </c>
      <c r="AU21" s="68">
        <v>0</v>
      </c>
      <c r="AV21" s="75" t="s">
        <v>89</v>
      </c>
      <c r="AW21" s="71">
        <v>1872500</v>
      </c>
      <c r="AX21" s="79">
        <f t="shared" si="3"/>
        <v>18752500</v>
      </c>
      <c r="AY21" s="223">
        <f t="shared" si="4"/>
        <v>9.0787878787878792E-2</v>
      </c>
      <c r="AZ21" s="74">
        <v>0.09</v>
      </c>
      <c r="BA21" s="75" t="s">
        <v>89</v>
      </c>
      <c r="BB21" s="65" t="s">
        <v>108</v>
      </c>
      <c r="BC21" s="66" t="s">
        <v>8081</v>
      </c>
      <c r="BD21" s="65" t="s">
        <v>87</v>
      </c>
      <c r="BE21" s="221" t="s">
        <v>87</v>
      </c>
    </row>
    <row r="22" spans="2:57" x14ac:dyDescent="0.25">
      <c r="B22" s="221">
        <v>2025</v>
      </c>
      <c r="C22" s="221">
        <v>891780111</v>
      </c>
      <c r="D22" s="221" t="s">
        <v>78</v>
      </c>
      <c r="E22" s="67" t="s">
        <v>8080</v>
      </c>
      <c r="F22" s="49" t="s">
        <v>8079</v>
      </c>
      <c r="G22" s="65">
        <v>0</v>
      </c>
      <c r="H22" s="65" t="s">
        <v>81</v>
      </c>
      <c r="I22" s="221" t="s">
        <v>82</v>
      </c>
      <c r="J22" s="220" t="s">
        <v>83</v>
      </c>
      <c r="K22" s="231" t="s">
        <v>8078</v>
      </c>
      <c r="L22" s="68">
        <v>20625000</v>
      </c>
      <c r="M22" s="221" t="s">
        <v>85</v>
      </c>
      <c r="N22" s="66" t="s">
        <v>8077</v>
      </c>
      <c r="O22" s="68">
        <v>1083038085</v>
      </c>
      <c r="P22" s="473">
        <v>1596</v>
      </c>
      <c r="Q22" s="474">
        <v>45856</v>
      </c>
      <c r="R22" s="66">
        <v>20625000</v>
      </c>
      <c r="S22" s="70">
        <v>45860</v>
      </c>
      <c r="T22" s="68">
        <v>20625000</v>
      </c>
      <c r="U22" s="65" t="s">
        <v>87</v>
      </c>
      <c r="V22" s="49">
        <v>55313591</v>
      </c>
      <c r="W22" s="220" t="s">
        <v>8044</v>
      </c>
      <c r="X22" s="70">
        <v>45860</v>
      </c>
      <c r="Y22" s="70">
        <v>45860</v>
      </c>
      <c r="Z22" s="70" t="s">
        <v>89</v>
      </c>
      <c r="AA22" s="70">
        <v>46006</v>
      </c>
      <c r="AB22" s="49">
        <f t="shared" si="0"/>
        <v>146</v>
      </c>
      <c r="AC22" s="65">
        <v>0</v>
      </c>
      <c r="AD22" s="68">
        <v>0</v>
      </c>
      <c r="AE22" s="65">
        <v>0</v>
      </c>
      <c r="AF22" s="77" t="s">
        <v>89</v>
      </c>
      <c r="AG22" s="49">
        <f t="shared" si="1"/>
        <v>0</v>
      </c>
      <c r="AH22" s="65">
        <v>0</v>
      </c>
      <c r="AI22" s="68">
        <v>0</v>
      </c>
      <c r="AJ22" s="65" t="s">
        <v>89</v>
      </c>
      <c r="AK22" s="78" t="s">
        <v>89</v>
      </c>
      <c r="AL22" s="65">
        <v>0</v>
      </c>
      <c r="AM22" s="65" t="s">
        <v>89</v>
      </c>
      <c r="AN22" s="65" t="s">
        <v>89</v>
      </c>
      <c r="AO22" s="78" t="s">
        <v>89</v>
      </c>
      <c r="AP22" s="49">
        <f t="shared" si="2"/>
        <v>0</v>
      </c>
      <c r="AQ22" s="49">
        <f>+L22+AD22-AI22</f>
        <v>20625000</v>
      </c>
      <c r="AR22" s="65" t="s">
        <v>87</v>
      </c>
      <c r="AS22" s="68">
        <v>20625000</v>
      </c>
      <c r="AT22" s="65" t="s">
        <v>90</v>
      </c>
      <c r="AU22" s="68">
        <v>0</v>
      </c>
      <c r="AV22" s="75" t="s">
        <v>89</v>
      </c>
      <c r="AW22" s="71">
        <v>1872000</v>
      </c>
      <c r="AX22" s="79">
        <f t="shared" si="3"/>
        <v>18753000</v>
      </c>
      <c r="AY22" s="223">
        <f t="shared" si="4"/>
        <v>9.0763636363636366E-2</v>
      </c>
      <c r="AZ22" s="74">
        <v>0.09</v>
      </c>
      <c r="BA22" s="75" t="s">
        <v>89</v>
      </c>
      <c r="BB22" s="65" t="s">
        <v>108</v>
      </c>
      <c r="BC22" s="69" t="s">
        <v>8076</v>
      </c>
      <c r="BD22" s="65" t="s">
        <v>87</v>
      </c>
      <c r="BE22" s="221" t="s">
        <v>87</v>
      </c>
    </row>
    <row r="23" spans="2:57" x14ac:dyDescent="0.25">
      <c r="B23" s="221">
        <v>2025</v>
      </c>
      <c r="C23" s="221">
        <v>891780111</v>
      </c>
      <c r="D23" s="221" t="s">
        <v>78</v>
      </c>
      <c r="E23" s="67" t="s">
        <v>8075</v>
      </c>
      <c r="F23" s="49" t="s">
        <v>8074</v>
      </c>
      <c r="G23" s="65">
        <v>0</v>
      </c>
      <c r="H23" s="65" t="s">
        <v>81</v>
      </c>
      <c r="I23" s="221" t="s">
        <v>82</v>
      </c>
      <c r="J23" s="220" t="s">
        <v>83</v>
      </c>
      <c r="K23" s="231" t="s">
        <v>8073</v>
      </c>
      <c r="L23" s="68">
        <v>14850000</v>
      </c>
      <c r="M23" s="221" t="s">
        <v>85</v>
      </c>
      <c r="N23" s="66" t="s">
        <v>8072</v>
      </c>
      <c r="O23" s="68">
        <v>1083043778</v>
      </c>
      <c r="P23" s="66">
        <v>1597</v>
      </c>
      <c r="Q23" s="474">
        <v>45856</v>
      </c>
      <c r="R23" s="66">
        <v>14850000</v>
      </c>
      <c r="S23" s="70">
        <v>45860</v>
      </c>
      <c r="T23" s="68">
        <v>14850000</v>
      </c>
      <c r="U23" s="65" t="s">
        <v>87</v>
      </c>
      <c r="V23" s="49">
        <v>55313591</v>
      </c>
      <c r="W23" s="220" t="s">
        <v>8044</v>
      </c>
      <c r="X23" s="70">
        <v>45860</v>
      </c>
      <c r="Y23" s="70">
        <v>45860</v>
      </c>
      <c r="Z23" s="70" t="s">
        <v>89</v>
      </c>
      <c r="AA23" s="70">
        <v>46006</v>
      </c>
      <c r="AB23" s="49">
        <f t="shared" si="0"/>
        <v>146</v>
      </c>
      <c r="AC23" s="65">
        <v>0</v>
      </c>
      <c r="AD23" s="68">
        <v>0</v>
      </c>
      <c r="AE23" s="65">
        <v>0</v>
      </c>
      <c r="AF23" s="77" t="s">
        <v>89</v>
      </c>
      <c r="AG23" s="49">
        <f t="shared" si="1"/>
        <v>0</v>
      </c>
      <c r="AH23" s="65">
        <v>0</v>
      </c>
      <c r="AI23" s="68">
        <v>0</v>
      </c>
      <c r="AJ23" s="65" t="s">
        <v>89</v>
      </c>
      <c r="AK23" s="78" t="s">
        <v>89</v>
      </c>
      <c r="AL23" s="65">
        <v>0</v>
      </c>
      <c r="AM23" s="65" t="s">
        <v>89</v>
      </c>
      <c r="AN23" s="65" t="s">
        <v>89</v>
      </c>
      <c r="AO23" s="78" t="s">
        <v>89</v>
      </c>
      <c r="AP23" s="49">
        <f t="shared" si="2"/>
        <v>0</v>
      </c>
      <c r="AQ23" s="49">
        <f>+L23+AD23-AI23</f>
        <v>14850000</v>
      </c>
      <c r="AR23" s="65" t="s">
        <v>87</v>
      </c>
      <c r="AS23" s="68">
        <v>14850000</v>
      </c>
      <c r="AT23" s="65" t="s">
        <v>90</v>
      </c>
      <c r="AU23" s="68">
        <v>0</v>
      </c>
      <c r="AV23" s="75" t="s">
        <v>89</v>
      </c>
      <c r="AW23" s="71">
        <v>1350000</v>
      </c>
      <c r="AX23" s="79">
        <f t="shared" si="3"/>
        <v>13500000</v>
      </c>
      <c r="AY23" s="223">
        <f t="shared" si="4"/>
        <v>9.0909090909090912E-2</v>
      </c>
      <c r="AZ23" s="74">
        <v>0.09</v>
      </c>
      <c r="BA23" s="75" t="s">
        <v>89</v>
      </c>
      <c r="BB23" s="65" t="s">
        <v>108</v>
      </c>
      <c r="BC23" s="66" t="s">
        <v>8071</v>
      </c>
      <c r="BD23" s="65" t="s">
        <v>87</v>
      </c>
      <c r="BE23" s="221" t="s">
        <v>87</v>
      </c>
    </row>
    <row r="24" spans="2:57" x14ac:dyDescent="0.25">
      <c r="B24" s="221">
        <v>2025</v>
      </c>
      <c r="C24" s="221">
        <v>891780111</v>
      </c>
      <c r="D24" s="221" t="s">
        <v>78</v>
      </c>
      <c r="E24" s="67" t="s">
        <v>8070</v>
      </c>
      <c r="F24" s="49" t="s">
        <v>8069</v>
      </c>
      <c r="G24" s="65">
        <v>0</v>
      </c>
      <c r="H24" s="65" t="s">
        <v>81</v>
      </c>
      <c r="I24" s="221" t="s">
        <v>82</v>
      </c>
      <c r="J24" s="220" t="s">
        <v>83</v>
      </c>
      <c r="K24" s="280" t="s">
        <v>8068</v>
      </c>
      <c r="L24" s="68">
        <v>20625000</v>
      </c>
      <c r="M24" s="221" t="s">
        <v>85</v>
      </c>
      <c r="N24" s="66" t="s">
        <v>8067</v>
      </c>
      <c r="O24" s="68">
        <v>1083029293</v>
      </c>
      <c r="P24" s="66">
        <v>1598</v>
      </c>
      <c r="Q24" s="474">
        <v>45856</v>
      </c>
      <c r="R24" s="66">
        <v>20625000</v>
      </c>
      <c r="S24" s="70">
        <v>45861</v>
      </c>
      <c r="T24" s="68">
        <v>20625000</v>
      </c>
      <c r="U24" s="65" t="s">
        <v>87</v>
      </c>
      <c r="V24" s="49">
        <v>55313591</v>
      </c>
      <c r="W24" s="220" t="s">
        <v>8044</v>
      </c>
      <c r="X24" s="70">
        <v>45861</v>
      </c>
      <c r="Y24" s="70">
        <v>45861</v>
      </c>
      <c r="Z24" s="70" t="s">
        <v>89</v>
      </c>
      <c r="AA24" s="70">
        <v>46006</v>
      </c>
      <c r="AB24" s="49">
        <f t="shared" si="0"/>
        <v>145</v>
      </c>
      <c r="AC24" s="65">
        <v>0</v>
      </c>
      <c r="AD24" s="68">
        <v>0</v>
      </c>
      <c r="AE24" s="65">
        <v>0</v>
      </c>
      <c r="AF24" s="77" t="s">
        <v>89</v>
      </c>
      <c r="AG24" s="49">
        <f t="shared" si="1"/>
        <v>0</v>
      </c>
      <c r="AH24" s="65">
        <v>0</v>
      </c>
      <c r="AI24" s="68">
        <v>0</v>
      </c>
      <c r="AJ24" s="65" t="s">
        <v>89</v>
      </c>
      <c r="AK24" s="78" t="s">
        <v>89</v>
      </c>
      <c r="AL24" s="65">
        <v>0</v>
      </c>
      <c r="AM24" s="65" t="s">
        <v>89</v>
      </c>
      <c r="AN24" s="65" t="s">
        <v>89</v>
      </c>
      <c r="AO24" s="78" t="s">
        <v>89</v>
      </c>
      <c r="AP24" s="49">
        <f t="shared" si="2"/>
        <v>0</v>
      </c>
      <c r="AQ24" s="49">
        <f>+L24+AD24-AI24</f>
        <v>20625000</v>
      </c>
      <c r="AR24" s="65" t="s">
        <v>87</v>
      </c>
      <c r="AS24" s="68">
        <v>20625000</v>
      </c>
      <c r="AT24" s="65" t="s">
        <v>90</v>
      </c>
      <c r="AU24" s="68">
        <v>0</v>
      </c>
      <c r="AV24" s="75" t="s">
        <v>89</v>
      </c>
      <c r="AW24" s="71">
        <v>1875000</v>
      </c>
      <c r="AX24" s="79">
        <f t="shared" si="3"/>
        <v>18750000</v>
      </c>
      <c r="AY24" s="223">
        <f t="shared" si="4"/>
        <v>9.0909090909090912E-2</v>
      </c>
      <c r="AZ24" s="74">
        <v>0.09</v>
      </c>
      <c r="BA24" s="75" t="s">
        <v>89</v>
      </c>
      <c r="BB24" s="65" t="s">
        <v>108</v>
      </c>
      <c r="BC24" s="69" t="s">
        <v>8066</v>
      </c>
      <c r="BD24" s="65" t="s">
        <v>87</v>
      </c>
      <c r="BE24" s="221" t="s">
        <v>87</v>
      </c>
    </row>
    <row r="25" spans="2:57" x14ac:dyDescent="0.25">
      <c r="B25" s="221">
        <v>2025</v>
      </c>
      <c r="C25" s="221">
        <v>891780111</v>
      </c>
      <c r="D25" s="221" t="s">
        <v>78</v>
      </c>
      <c r="E25" s="67" t="s">
        <v>8065</v>
      </c>
      <c r="F25" s="49" t="s">
        <v>8064</v>
      </c>
      <c r="G25" s="65">
        <v>0</v>
      </c>
      <c r="H25" s="65" t="s">
        <v>81</v>
      </c>
      <c r="I25" s="221" t="s">
        <v>82</v>
      </c>
      <c r="J25" s="220" t="s">
        <v>83</v>
      </c>
      <c r="K25" s="280" t="s">
        <v>8063</v>
      </c>
      <c r="L25" s="68">
        <v>29425000</v>
      </c>
      <c r="M25" s="221" t="s">
        <v>85</v>
      </c>
      <c r="N25" s="472" t="s">
        <v>8062</v>
      </c>
      <c r="O25" s="247">
        <v>1083018887</v>
      </c>
      <c r="P25" s="66" t="s">
        <v>8061</v>
      </c>
      <c r="Q25" s="474">
        <v>45861</v>
      </c>
      <c r="R25" s="66" t="s">
        <v>8060</v>
      </c>
      <c r="S25" s="70">
        <v>45863</v>
      </c>
      <c r="T25" s="68">
        <v>29425000</v>
      </c>
      <c r="U25" s="65" t="s">
        <v>87</v>
      </c>
      <c r="V25" s="49">
        <v>55313591</v>
      </c>
      <c r="W25" s="220" t="s">
        <v>8044</v>
      </c>
      <c r="X25" s="70">
        <v>45863</v>
      </c>
      <c r="Y25" s="70">
        <v>45863</v>
      </c>
      <c r="Z25" s="70" t="s">
        <v>89</v>
      </c>
      <c r="AA25" s="70">
        <v>46006</v>
      </c>
      <c r="AB25" s="49">
        <f t="shared" si="0"/>
        <v>143</v>
      </c>
      <c r="AC25" s="65">
        <v>0</v>
      </c>
      <c r="AD25" s="68">
        <v>0</v>
      </c>
      <c r="AE25" s="65">
        <v>0</v>
      </c>
      <c r="AF25" s="77" t="s">
        <v>89</v>
      </c>
      <c r="AG25" s="49">
        <f t="shared" si="1"/>
        <v>0</v>
      </c>
      <c r="AH25" s="65">
        <v>0</v>
      </c>
      <c r="AI25" s="68">
        <v>0</v>
      </c>
      <c r="AJ25" s="65" t="s">
        <v>89</v>
      </c>
      <c r="AK25" s="78" t="s">
        <v>89</v>
      </c>
      <c r="AL25" s="65">
        <v>0</v>
      </c>
      <c r="AM25" s="65" t="s">
        <v>89</v>
      </c>
      <c r="AN25" s="65" t="s">
        <v>89</v>
      </c>
      <c r="AO25" s="78" t="s">
        <v>89</v>
      </c>
      <c r="AP25" s="49">
        <f t="shared" si="2"/>
        <v>0</v>
      </c>
      <c r="AQ25" s="49">
        <f>+L25+AD25-AI25</f>
        <v>29425000</v>
      </c>
      <c r="AR25" s="65" t="s">
        <v>87</v>
      </c>
      <c r="AS25" s="68">
        <v>29425000</v>
      </c>
      <c r="AT25" s="65" t="s">
        <v>90</v>
      </c>
      <c r="AU25" s="68">
        <v>0</v>
      </c>
      <c r="AV25" s="75" t="s">
        <v>89</v>
      </c>
      <c r="AW25" s="71">
        <v>2675000</v>
      </c>
      <c r="AX25" s="79">
        <f t="shared" si="3"/>
        <v>26750000</v>
      </c>
      <c r="AY25" s="223">
        <f t="shared" si="4"/>
        <v>9.0909090909090912E-2</v>
      </c>
      <c r="AZ25" s="74">
        <v>0.09</v>
      </c>
      <c r="BA25" s="75" t="s">
        <v>89</v>
      </c>
      <c r="BB25" s="65" t="s">
        <v>108</v>
      </c>
      <c r="BC25" s="69" t="s">
        <v>8059</v>
      </c>
      <c r="BD25" s="65" t="s">
        <v>87</v>
      </c>
      <c r="BE25" s="221" t="s">
        <v>87</v>
      </c>
    </row>
    <row r="26" spans="2:57" x14ac:dyDescent="0.25">
      <c r="B26" s="221">
        <v>2025</v>
      </c>
      <c r="C26" s="221">
        <v>891780111</v>
      </c>
      <c r="D26" s="221" t="s">
        <v>78</v>
      </c>
      <c r="E26" s="67" t="s">
        <v>8058</v>
      </c>
      <c r="F26" s="49" t="s">
        <v>8057</v>
      </c>
      <c r="G26" s="65">
        <v>0</v>
      </c>
      <c r="H26" s="65" t="s">
        <v>81</v>
      </c>
      <c r="I26" s="221" t="s">
        <v>82</v>
      </c>
      <c r="J26" s="220" t="s">
        <v>83</v>
      </c>
      <c r="K26" s="280" t="s">
        <v>8056</v>
      </c>
      <c r="L26" s="68">
        <v>14850000</v>
      </c>
      <c r="M26" s="221" t="s">
        <v>85</v>
      </c>
      <c r="N26" s="66" t="s">
        <v>8055</v>
      </c>
      <c r="O26" s="247">
        <v>1082890218</v>
      </c>
      <c r="P26" s="66">
        <v>1595</v>
      </c>
      <c r="Q26" s="474">
        <v>45856</v>
      </c>
      <c r="R26" s="66">
        <v>14850000</v>
      </c>
      <c r="S26" s="70">
        <v>45870</v>
      </c>
      <c r="T26" s="68">
        <v>14850000</v>
      </c>
      <c r="U26" s="65" t="s">
        <v>87</v>
      </c>
      <c r="V26" s="49">
        <v>55313591</v>
      </c>
      <c r="W26" s="220" t="s">
        <v>8044</v>
      </c>
      <c r="X26" s="70">
        <v>45870</v>
      </c>
      <c r="Y26" s="70">
        <v>45870</v>
      </c>
      <c r="Z26" s="70" t="s">
        <v>89</v>
      </c>
      <c r="AA26" s="70">
        <v>46006</v>
      </c>
      <c r="AB26" s="49">
        <f t="shared" si="0"/>
        <v>136</v>
      </c>
      <c r="AC26" s="65">
        <v>0</v>
      </c>
      <c r="AD26" s="68">
        <v>0</v>
      </c>
      <c r="AE26" s="65">
        <v>0</v>
      </c>
      <c r="AF26" s="77" t="s">
        <v>89</v>
      </c>
      <c r="AG26" s="49">
        <f t="shared" si="1"/>
        <v>0</v>
      </c>
      <c r="AH26" s="65">
        <v>0</v>
      </c>
      <c r="AI26" s="68">
        <v>0</v>
      </c>
      <c r="AJ26" s="65" t="s">
        <v>89</v>
      </c>
      <c r="AK26" s="78" t="s">
        <v>89</v>
      </c>
      <c r="AL26" s="65">
        <v>0</v>
      </c>
      <c r="AM26" s="65" t="s">
        <v>89</v>
      </c>
      <c r="AN26" s="65" t="s">
        <v>89</v>
      </c>
      <c r="AO26" s="78" t="s">
        <v>89</v>
      </c>
      <c r="AP26" s="49">
        <f t="shared" si="2"/>
        <v>0</v>
      </c>
      <c r="AQ26" s="49">
        <f>+L26+AD26-AI26</f>
        <v>14850000</v>
      </c>
      <c r="AR26" s="65" t="s">
        <v>87</v>
      </c>
      <c r="AS26" s="68">
        <v>14850000</v>
      </c>
      <c r="AT26" s="65" t="s">
        <v>90</v>
      </c>
      <c r="AU26" s="68">
        <v>0</v>
      </c>
      <c r="AV26" s="75" t="s">
        <v>89</v>
      </c>
      <c r="AW26" s="71">
        <v>0</v>
      </c>
      <c r="AX26" s="79">
        <f t="shared" si="3"/>
        <v>14850000</v>
      </c>
      <c r="AY26" s="223">
        <f t="shared" si="4"/>
        <v>0</v>
      </c>
      <c r="AZ26" s="74">
        <v>0</v>
      </c>
      <c r="BA26" s="75" t="s">
        <v>89</v>
      </c>
      <c r="BB26" s="65" t="s">
        <v>108</v>
      </c>
      <c r="BC26" s="69" t="s">
        <v>8054</v>
      </c>
      <c r="BD26" s="65" t="s">
        <v>87</v>
      </c>
      <c r="BE26" s="221" t="s">
        <v>87</v>
      </c>
    </row>
    <row r="27" spans="2:57" ht="14.25" customHeight="1" x14ac:dyDescent="0.25">
      <c r="B27" s="221">
        <v>2025</v>
      </c>
      <c r="C27" s="221">
        <v>891780111</v>
      </c>
      <c r="D27" s="221" t="s">
        <v>78</v>
      </c>
      <c r="E27" s="67" t="s">
        <v>8053</v>
      </c>
      <c r="F27" s="49" t="s">
        <v>8052</v>
      </c>
      <c r="G27" s="65">
        <v>0</v>
      </c>
      <c r="H27" s="65" t="s">
        <v>81</v>
      </c>
      <c r="I27" s="221" t="s">
        <v>82</v>
      </c>
      <c r="J27" s="220" t="s">
        <v>83</v>
      </c>
      <c r="K27" s="280" t="s">
        <v>8051</v>
      </c>
      <c r="L27" s="68">
        <v>12000000</v>
      </c>
      <c r="M27" s="221" t="s">
        <v>85</v>
      </c>
      <c r="N27" s="472" t="s">
        <v>8050</v>
      </c>
      <c r="O27" s="247">
        <v>1083001418</v>
      </c>
      <c r="P27" s="66">
        <v>1759</v>
      </c>
      <c r="Q27" s="474">
        <v>45877</v>
      </c>
      <c r="R27" s="66">
        <v>12000000</v>
      </c>
      <c r="S27" s="70">
        <v>45880</v>
      </c>
      <c r="T27" s="68">
        <v>12000000</v>
      </c>
      <c r="U27" s="65" t="s">
        <v>87</v>
      </c>
      <c r="V27" s="49">
        <v>55313591</v>
      </c>
      <c r="W27" s="220" t="s">
        <v>8044</v>
      </c>
      <c r="X27" s="70">
        <v>45880</v>
      </c>
      <c r="Y27" s="70">
        <v>45880</v>
      </c>
      <c r="Z27" s="70" t="s">
        <v>89</v>
      </c>
      <c r="AA27" s="70">
        <v>46006</v>
      </c>
      <c r="AB27" s="49">
        <f t="shared" si="0"/>
        <v>126</v>
      </c>
      <c r="AC27" s="65">
        <v>0</v>
      </c>
      <c r="AD27" s="68">
        <v>0</v>
      </c>
      <c r="AE27" s="65">
        <v>0</v>
      </c>
      <c r="AF27" s="77" t="s">
        <v>89</v>
      </c>
      <c r="AG27" s="49">
        <f t="shared" si="1"/>
        <v>0</v>
      </c>
      <c r="AH27" s="65">
        <v>0</v>
      </c>
      <c r="AI27" s="68">
        <v>0</v>
      </c>
      <c r="AJ27" s="65" t="s">
        <v>89</v>
      </c>
      <c r="AK27" s="78" t="s">
        <v>89</v>
      </c>
      <c r="AL27" s="65">
        <v>0</v>
      </c>
      <c r="AM27" s="65" t="s">
        <v>89</v>
      </c>
      <c r="AN27" s="65" t="s">
        <v>89</v>
      </c>
      <c r="AO27" s="78" t="s">
        <v>89</v>
      </c>
      <c r="AP27" s="49">
        <f t="shared" si="2"/>
        <v>0</v>
      </c>
      <c r="AQ27" s="49">
        <f>+L27+AD27-AI27</f>
        <v>12000000</v>
      </c>
      <c r="AR27" s="65" t="s">
        <v>87</v>
      </c>
      <c r="AS27" s="68">
        <v>12000000</v>
      </c>
      <c r="AT27" s="65" t="s">
        <v>90</v>
      </c>
      <c r="AU27" s="68">
        <v>0</v>
      </c>
      <c r="AV27" s="75" t="s">
        <v>89</v>
      </c>
      <c r="AW27" s="71">
        <v>0</v>
      </c>
      <c r="AX27" s="79">
        <f t="shared" si="3"/>
        <v>12000000</v>
      </c>
      <c r="AY27" s="223">
        <f t="shared" si="4"/>
        <v>0</v>
      </c>
      <c r="AZ27" s="74">
        <v>0</v>
      </c>
      <c r="BA27" s="75" t="s">
        <v>89</v>
      </c>
      <c r="BB27" s="65" t="s">
        <v>108</v>
      </c>
      <c r="BC27" s="69" t="s">
        <v>8049</v>
      </c>
      <c r="BD27" s="65" t="s">
        <v>87</v>
      </c>
      <c r="BE27" s="221" t="s">
        <v>87</v>
      </c>
    </row>
    <row r="28" spans="2:57" ht="15.75" thickBot="1" x14ac:dyDescent="0.3">
      <c r="B28" s="217">
        <v>2025</v>
      </c>
      <c r="C28" s="217">
        <v>891780111</v>
      </c>
      <c r="D28" s="217" t="s">
        <v>78</v>
      </c>
      <c r="E28" s="82" t="s">
        <v>8048</v>
      </c>
      <c r="F28" s="86" t="s">
        <v>8047</v>
      </c>
      <c r="G28" s="81">
        <v>0</v>
      </c>
      <c r="H28" s="81" t="s">
        <v>81</v>
      </c>
      <c r="I28" s="217" t="s">
        <v>82</v>
      </c>
      <c r="J28" s="219" t="s">
        <v>83</v>
      </c>
      <c r="K28" s="476" t="s">
        <v>8046</v>
      </c>
      <c r="L28" s="84">
        <v>18935000</v>
      </c>
      <c r="M28" s="217" t="s">
        <v>85</v>
      </c>
      <c r="N28" s="83" t="s">
        <v>8045</v>
      </c>
      <c r="O28" s="276">
        <v>1083012685</v>
      </c>
      <c r="P28" s="83">
        <v>1754</v>
      </c>
      <c r="Q28" s="475">
        <v>45875</v>
      </c>
      <c r="R28" s="83">
        <v>18935000</v>
      </c>
      <c r="S28" s="85">
        <v>45880</v>
      </c>
      <c r="T28" s="84">
        <v>18935000</v>
      </c>
      <c r="U28" s="81" t="s">
        <v>87</v>
      </c>
      <c r="V28" s="86">
        <v>55313591</v>
      </c>
      <c r="W28" s="219" t="s">
        <v>8044</v>
      </c>
      <c r="X28" s="85">
        <v>45880</v>
      </c>
      <c r="Y28" s="85">
        <v>45880</v>
      </c>
      <c r="Z28" s="85" t="s">
        <v>89</v>
      </c>
      <c r="AA28" s="85">
        <v>46006</v>
      </c>
      <c r="AB28" s="86">
        <f t="shared" si="0"/>
        <v>126</v>
      </c>
      <c r="AC28" s="81">
        <v>0</v>
      </c>
      <c r="AD28" s="84">
        <v>0</v>
      </c>
      <c r="AE28" s="81">
        <v>0</v>
      </c>
      <c r="AF28" s="87" t="s">
        <v>89</v>
      </c>
      <c r="AG28" s="86">
        <f t="shared" si="1"/>
        <v>0</v>
      </c>
      <c r="AH28" s="81">
        <v>0</v>
      </c>
      <c r="AI28" s="84">
        <v>0</v>
      </c>
      <c r="AJ28" s="81" t="s">
        <v>89</v>
      </c>
      <c r="AK28" s="88" t="s">
        <v>89</v>
      </c>
      <c r="AL28" s="81">
        <v>0</v>
      </c>
      <c r="AM28" s="81" t="s">
        <v>89</v>
      </c>
      <c r="AN28" s="81" t="s">
        <v>89</v>
      </c>
      <c r="AO28" s="88" t="s">
        <v>89</v>
      </c>
      <c r="AP28" s="86">
        <f t="shared" si="2"/>
        <v>0</v>
      </c>
      <c r="AQ28" s="86">
        <f>+L28+AD28-AI28</f>
        <v>18935000</v>
      </c>
      <c r="AR28" s="81" t="s">
        <v>87</v>
      </c>
      <c r="AS28" s="84">
        <v>18935000</v>
      </c>
      <c r="AT28" s="81" t="s">
        <v>90</v>
      </c>
      <c r="AU28" s="84">
        <v>0</v>
      </c>
      <c r="AV28" s="214" t="s">
        <v>89</v>
      </c>
      <c r="AW28" s="90">
        <v>0</v>
      </c>
      <c r="AX28" s="91">
        <f t="shared" si="3"/>
        <v>18935000</v>
      </c>
      <c r="AY28" s="215">
        <f t="shared" si="4"/>
        <v>0</v>
      </c>
      <c r="AZ28" s="93">
        <v>0</v>
      </c>
      <c r="BA28" s="214" t="s">
        <v>89</v>
      </c>
      <c r="BB28" s="81" t="s">
        <v>108</v>
      </c>
      <c r="BC28" s="213" t="s">
        <v>8043</v>
      </c>
      <c r="BD28" s="81" t="s">
        <v>87</v>
      </c>
      <c r="BE28" s="217" t="s">
        <v>87</v>
      </c>
    </row>
    <row r="29" spans="2:57" s="23" customFormat="1" ht="15.75" thickBot="1" x14ac:dyDescent="0.3">
      <c r="B29" s="632" t="s">
        <v>102</v>
      </c>
      <c r="C29" s="633"/>
      <c r="D29" s="634"/>
      <c r="E29" s="114">
        <f>+SUBTOTAL(3,E8:E28)</f>
        <v>21</v>
      </c>
      <c r="F29" s="101"/>
      <c r="G29" s="100"/>
      <c r="H29" s="100"/>
      <c r="I29" s="100"/>
      <c r="J29" s="226"/>
      <c r="K29" s="110"/>
      <c r="L29" s="109">
        <f>SUM(L8:L28)</f>
        <v>345406000</v>
      </c>
      <c r="M29" s="635"/>
      <c r="N29" s="636"/>
      <c r="O29" s="636"/>
      <c r="P29" s="636"/>
      <c r="Q29" s="636"/>
      <c r="R29" s="636"/>
      <c r="S29" s="636"/>
      <c r="T29" s="636"/>
      <c r="U29" s="636"/>
      <c r="V29" s="636"/>
      <c r="W29" s="636"/>
      <c r="X29" s="636"/>
      <c r="Y29" s="636"/>
      <c r="Z29" s="636"/>
      <c r="AA29" s="636"/>
      <c r="AB29" s="637"/>
      <c r="AC29" s="106">
        <f>SUM(AC8:AC28)</f>
        <v>2</v>
      </c>
      <c r="AD29" s="104">
        <f>SUM(AD8:AD28)</f>
        <v>11787000</v>
      </c>
      <c r="AE29" s="104">
        <f>SUM(AE8:AE28)</f>
        <v>1</v>
      </c>
      <c r="AF29" s="99"/>
      <c r="AG29" s="464">
        <f>SUM(AG8:AG28)</f>
        <v>15</v>
      </c>
      <c r="AH29" s="465">
        <f>SUM(AH8:AH28)</f>
        <v>0</v>
      </c>
      <c r="AI29" s="465">
        <f>SUM(AI8:AI28)</f>
        <v>0</v>
      </c>
      <c r="AJ29" s="466"/>
      <c r="AK29" s="466"/>
      <c r="AL29" s="467">
        <f>SUM(AL8:AL28)</f>
        <v>0</v>
      </c>
      <c r="AM29" s="640"/>
      <c r="AN29" s="640"/>
      <c r="AO29" s="640"/>
      <c r="AP29" s="640"/>
      <c r="AQ29" s="465">
        <f>SUM(AQ8:AQ28)</f>
        <v>357193000</v>
      </c>
      <c r="AR29" s="466"/>
      <c r="AS29" s="465">
        <f>SUM(AQ29:AR29)</f>
        <v>357193000</v>
      </c>
      <c r="AT29" s="466"/>
      <c r="AU29" s="465">
        <f>SUM(AU8:AU28)</f>
        <v>0</v>
      </c>
      <c r="AV29" s="466"/>
      <c r="AW29" s="468">
        <f>SUM(AW8:AW28)</f>
        <v>191952500</v>
      </c>
      <c r="AX29" s="468">
        <f>SUM(AX8:AX28)</f>
        <v>165240500</v>
      </c>
      <c r="AY29" s="640"/>
      <c r="AZ29" s="640"/>
      <c r="BA29" s="640"/>
      <c r="BB29" s="640"/>
      <c r="BC29" s="640"/>
      <c r="BD29" s="640"/>
      <c r="BE29" s="640"/>
    </row>
  </sheetData>
  <sheetProtection formatCells="0" formatColumns="0" formatRows="0" insertRows="0" deleteRows="0" autoFilter="0"/>
  <mergeCells count="23">
    <mergeCell ref="F5:G5"/>
    <mergeCell ref="AC5:AP5"/>
    <mergeCell ref="E6:G6"/>
    <mergeCell ref="H6:K6"/>
    <mergeCell ref="N6:O6"/>
    <mergeCell ref="P6:R6"/>
    <mergeCell ref="S6:T6"/>
    <mergeCell ref="AC6:AG6"/>
    <mergeCell ref="AT6:AY6"/>
    <mergeCell ref="AZ6:BB6"/>
    <mergeCell ref="BC6:BE6"/>
    <mergeCell ref="B29:D29"/>
    <mergeCell ref="M29:AB29"/>
    <mergeCell ref="AM29:AP29"/>
    <mergeCell ref="AY29:BE29"/>
    <mergeCell ref="U6:W6"/>
    <mergeCell ref="X6:AB6"/>
    <mergeCell ref="AH6:AK6"/>
    <mergeCell ref="AL6:AP6"/>
    <mergeCell ref="AR6:AS6"/>
    <mergeCell ref="B3:C6"/>
    <mergeCell ref="D3:G4"/>
    <mergeCell ref="H3:I5"/>
  </mergeCells>
  <conditionalFormatting sqref="F5 E6">
    <cfRule type="containsText" dxfId="39"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28">
    <cfRule type="cellIs" dxfId="38" priority="4" operator="greaterThan">
      <formula>$K$5</formula>
    </cfRule>
  </conditionalFormatting>
  <conditionalFormatting sqref="AB8:AB28 AG8:AG28 AP8:AS28 AX8:AZ28">
    <cfRule type="expression" dxfId="37" priority="5">
      <formula>+_xlfn.ISFORMULA(AB8)</formula>
    </cfRule>
  </conditionalFormatting>
  <conditionalFormatting sqref="AD8:AD28">
    <cfRule type="cellIs" dxfId="36" priority="3" operator="greaterThan">
      <formula>$L$8/2</formula>
    </cfRule>
  </conditionalFormatting>
  <dataValidations count="10">
    <dataValidation type="list" allowBlank="1" showInputMessage="1" showErrorMessage="1" sqref="J8:J28" xr:uid="{57A360BC-0834-441B-8335-783C6F2855C8}">
      <formula1>"CONTRATO DE OBRAS, OTROS TIPOS, PRESTACIÓN DE SERVICIOS, SUMINISTROS"</formula1>
    </dataValidation>
    <dataValidation type="list" allowBlank="1" showInputMessage="1" showErrorMessage="1" sqref="BB8:BB28" xr:uid="{2DE06CA7-DC26-46BF-9F54-F5D3470642E1}">
      <formula1>"Por iniciar,En ejecucion,Suspendido,Terminado,Liquidado"</formula1>
    </dataValidation>
    <dataValidation type="list" allowBlank="1" showInputMessage="1" showErrorMessage="1" sqref="H8:H28" xr:uid="{4AC9AF04-BED8-4F3B-A936-C1B1948F5FE8}">
      <formula1>"OTRO SECTOR"</formula1>
    </dataValidation>
    <dataValidation type="list" allowBlank="1" showInputMessage="1" showErrorMessage="1" sqref="M8:M28" xr:uid="{498F2695-24B6-42F2-8713-51DA3DB47D2F}">
      <formula1>"DIRECTA"</formula1>
    </dataValidation>
    <dataValidation type="list" allowBlank="1" showInputMessage="1" showErrorMessage="1" sqref="I8:I28" xr:uid="{4DC62FCD-BC2A-41F7-A355-6208B3E3D666}">
      <formula1>"FUNCIONAMIENTO,INVERSION,OTROS"</formula1>
    </dataValidation>
    <dataValidation type="list" allowBlank="1" showInputMessage="1" showErrorMessage="1" sqref="BE8:BE10" xr:uid="{FE507780-8163-4834-A126-A6B28C0E222F}">
      <formula1>"SI,NA por TIPO Contrato"</formula1>
    </dataValidation>
    <dataValidation type="list" allowBlank="1" showInputMessage="1" showErrorMessage="1" sqref="BD8:BD16 BE11:BE28" xr:uid="{C0F7097F-D9F9-4CAE-8E97-ACE6179A590C}">
      <formula1>"SI,NO HA INICIADO"</formula1>
    </dataValidation>
    <dataValidation type="list" allowBlank="1" showInputMessage="1" showErrorMessage="1" errorTitle="ERROR" error="SOLO VALIDO LISTA DESPLEGABLE" promptTitle="ESCOJA EL PERIODO" sqref="F5" xr:uid="{80C91686-1AC9-4511-A8E9-DCEF265F317F}">
      <formula1>"Seleccione el periodo a presentar,ENERO,FEBRERO,MARZO,ABRIL,MAYO,JUNIO,JULIO,AGOSTO,SEPTIEMBRE,OCTUBRE,NOVIEMBRE,DICIEMBRE"</formula1>
    </dataValidation>
    <dataValidation type="list" allowBlank="1" showInputMessage="1" showErrorMessage="1" sqref="K4" xr:uid="{D54E154E-08CB-4571-83B1-ABB951F72730}">
      <formula1>"42,250,1000,3000"</formula1>
    </dataValidation>
    <dataValidation type="list" allowBlank="1" showInputMessage="1" showErrorMessage="1" sqref="U8:U28 AR8:AR28 AT8:AT28" xr:uid="{FD9EAC94-A4FD-4147-935B-6081C56EA540}">
      <formula1>"SI,NO"</formula1>
    </dataValidation>
  </dataValidations>
  <hyperlinks>
    <hyperlink ref="BC8" r:id="rId1" xr:uid="{63585CB5-B64B-4AFA-BD13-93954F9B8A28}"/>
    <hyperlink ref="BC9" r:id="rId2" xr:uid="{5F142146-973A-4EA9-A331-8A7AF9456DAB}"/>
    <hyperlink ref="BC11" r:id="rId3" xr:uid="{529C534E-EEF8-4B5C-AC5C-9E41D90FC1DC}"/>
    <hyperlink ref="BC13" r:id="rId4" xr:uid="{8C3A83DB-7C22-454C-8C45-C4BCA4EBDD7C}"/>
    <hyperlink ref="BC16" r:id="rId5" xr:uid="{ACF4F698-BE37-45D1-A157-7562020B9204}"/>
    <hyperlink ref="BC22" r:id="rId6" xr:uid="{8EB1387A-98E2-4D22-A245-204FC882B3C7}"/>
    <hyperlink ref="BC24" r:id="rId7" xr:uid="{23ED8AE1-576B-42E5-B3E4-0B6F91F76653}"/>
    <hyperlink ref="BC25" r:id="rId8" xr:uid="{CF1D85F1-3465-46A8-B358-0D92E2932E4D}"/>
    <hyperlink ref="BC26" r:id="rId9" xr:uid="{BEBBDD00-25BF-4E9C-A917-786F373C9642}"/>
    <hyperlink ref="BC27" r:id="rId10" xr:uid="{B0B5508F-4820-4F13-B181-B3531EA716A8}"/>
    <hyperlink ref="BC28" r:id="rId11" xr:uid="{4BCC613F-8BB7-4CA7-840A-17382CBCB033}"/>
  </hyperlinks>
  <pageMargins left="0.7" right="0.7" top="0.75" bottom="0.75" header="0.3" footer="0.3"/>
  <pageSetup orientation="portrait" horizontalDpi="300" verticalDpi="300" r:id="rId12"/>
  <drawing r:id="rId1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E2A9B-EA35-4EF7-AAB8-2DD4A15363F5}">
  <dimension ref="A1:BV26"/>
  <sheetViews>
    <sheetView showGridLines="0" workbookViewId="0">
      <selection activeCell="BK6" sqref="BK6"/>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2" customWidth="1"/>
    <col min="7" max="7" width="15.85546875" style="42" customWidth="1"/>
    <col min="8" max="8" width="16.5703125" style="42" customWidth="1"/>
    <col min="9" max="9" width="17.42578125" style="42" customWidth="1"/>
    <col min="10" max="10" width="17.42578125" style="44"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2"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592"/>
      <c r="C3" s="593"/>
      <c r="D3" s="598" t="s">
        <v>0</v>
      </c>
      <c r="E3" s="599"/>
      <c r="F3" s="599"/>
      <c r="G3" s="600"/>
      <c r="H3" s="609" t="s">
        <v>1</v>
      </c>
      <c r="I3" s="610"/>
      <c r="J3" s="38"/>
      <c r="K3" s="4" t="s">
        <v>2</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594"/>
      <c r="C4" s="595"/>
      <c r="D4" s="601"/>
      <c r="E4" s="602"/>
      <c r="F4" s="602"/>
      <c r="G4" s="603"/>
      <c r="H4" s="611"/>
      <c r="I4" s="612"/>
      <c r="J4" s="39"/>
      <c r="K4" s="3">
        <v>42</v>
      </c>
      <c r="L4" s="4" t="s">
        <v>3</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594"/>
      <c r="C5" s="595"/>
      <c r="D5" s="7" t="s">
        <v>4</v>
      </c>
      <c r="E5" s="8"/>
      <c r="F5" s="618" t="s">
        <v>119</v>
      </c>
      <c r="G5" s="618"/>
      <c r="H5" s="613"/>
      <c r="I5" s="614"/>
      <c r="J5" s="39"/>
      <c r="K5" s="10">
        <f>+L6*K4</f>
        <v>59787000</v>
      </c>
      <c r="L5" s="11" t="s">
        <v>5</v>
      </c>
      <c r="M5" s="5"/>
      <c r="N5" s="5"/>
      <c r="O5" s="5"/>
      <c r="P5" s="5"/>
      <c r="Q5" s="5"/>
      <c r="R5" s="5"/>
      <c r="S5" s="5"/>
      <c r="T5" s="5"/>
      <c r="U5" s="5"/>
      <c r="V5" s="5"/>
      <c r="W5" s="6"/>
      <c r="X5" s="6"/>
      <c r="Y5" s="6"/>
      <c r="Z5" s="6"/>
      <c r="AA5" s="6"/>
      <c r="AB5" s="6"/>
      <c r="AC5" s="624" t="s">
        <v>6</v>
      </c>
      <c r="AD5" s="625"/>
      <c r="AE5" s="625"/>
      <c r="AF5" s="625"/>
      <c r="AG5" s="625"/>
      <c r="AH5" s="625"/>
      <c r="AI5" s="625"/>
      <c r="AJ5" s="625"/>
      <c r="AK5" s="625"/>
      <c r="AL5" s="625"/>
      <c r="AM5" s="625"/>
      <c r="AN5" s="625"/>
      <c r="AO5" s="625"/>
      <c r="AP5" s="626"/>
      <c r="AQ5" s="5"/>
      <c r="AR5" s="5"/>
      <c r="AS5" s="5"/>
      <c r="AT5" s="5"/>
      <c r="AU5" s="5"/>
      <c r="AV5" s="5"/>
      <c r="AW5" s="5"/>
      <c r="AX5" s="5"/>
      <c r="AY5" s="5"/>
      <c r="AZ5" s="5"/>
      <c r="BA5" s="5"/>
      <c r="BB5" s="5"/>
      <c r="BC5" s="5"/>
      <c r="BD5" s="5"/>
      <c r="BE5" s="5"/>
    </row>
    <row r="6" spans="1:74" s="12" customFormat="1" ht="31.5" customHeight="1" thickBot="1" x14ac:dyDescent="0.3">
      <c r="B6" s="596"/>
      <c r="C6" s="597"/>
      <c r="D6" s="13" t="s">
        <v>7</v>
      </c>
      <c r="E6" s="638" t="s">
        <v>697</v>
      </c>
      <c r="F6" s="638"/>
      <c r="G6" s="639"/>
      <c r="H6" s="627" t="s">
        <v>9</v>
      </c>
      <c r="I6" s="628"/>
      <c r="J6" s="628"/>
      <c r="K6" s="629"/>
      <c r="L6" s="33">
        <v>1423500</v>
      </c>
      <c r="M6" s="5"/>
      <c r="N6" s="607" t="s">
        <v>10</v>
      </c>
      <c r="O6" s="617"/>
      <c r="P6" s="607" t="s">
        <v>11</v>
      </c>
      <c r="Q6" s="617"/>
      <c r="R6" s="608"/>
      <c r="S6" s="622" t="s">
        <v>12</v>
      </c>
      <c r="T6" s="623"/>
      <c r="U6" s="607" t="s">
        <v>13</v>
      </c>
      <c r="V6" s="617"/>
      <c r="W6" s="617"/>
      <c r="X6" s="624" t="s">
        <v>14</v>
      </c>
      <c r="Y6" s="625"/>
      <c r="Z6" s="625"/>
      <c r="AA6" s="625"/>
      <c r="AB6" s="626"/>
      <c r="AC6" s="624" t="s">
        <v>15</v>
      </c>
      <c r="AD6" s="625"/>
      <c r="AE6" s="625"/>
      <c r="AF6" s="625"/>
      <c r="AG6" s="626"/>
      <c r="AH6" s="607" t="s">
        <v>16</v>
      </c>
      <c r="AI6" s="617"/>
      <c r="AJ6" s="617"/>
      <c r="AK6" s="608"/>
      <c r="AL6" s="607" t="s">
        <v>17</v>
      </c>
      <c r="AM6" s="617"/>
      <c r="AN6" s="617"/>
      <c r="AO6" s="617"/>
      <c r="AP6" s="608"/>
      <c r="AQ6" s="5"/>
      <c r="AR6" s="607" t="s">
        <v>18</v>
      </c>
      <c r="AS6" s="608"/>
      <c r="AT6" s="607" t="s">
        <v>19</v>
      </c>
      <c r="AU6" s="617"/>
      <c r="AV6" s="617"/>
      <c r="AW6" s="617"/>
      <c r="AX6" s="617"/>
      <c r="AY6" s="608"/>
      <c r="AZ6" s="607" t="s">
        <v>20</v>
      </c>
      <c r="BA6" s="617"/>
      <c r="BB6" s="608"/>
      <c r="BC6" s="607" t="s">
        <v>21</v>
      </c>
      <c r="BD6" s="617"/>
      <c r="BE6" s="608"/>
    </row>
    <row r="7" spans="1:74" s="22" customFormat="1" ht="77.25" thickBot="1" x14ac:dyDescent="0.3">
      <c r="A7" s="14"/>
      <c r="B7" s="15" t="s">
        <v>22</v>
      </c>
      <c r="C7" s="16" t="s">
        <v>23</v>
      </c>
      <c r="D7" s="17" t="s">
        <v>24</v>
      </c>
      <c r="E7" s="18" t="s">
        <v>25</v>
      </c>
      <c r="F7" s="18" t="s">
        <v>26</v>
      </c>
      <c r="G7" s="17" t="s">
        <v>27</v>
      </c>
      <c r="H7" s="15" t="s">
        <v>28</v>
      </c>
      <c r="I7" s="15" t="s">
        <v>29</v>
      </c>
      <c r="J7" s="15" t="s">
        <v>30</v>
      </c>
      <c r="K7" s="15" t="s">
        <v>31</v>
      </c>
      <c r="L7" s="15" t="s">
        <v>32</v>
      </c>
      <c r="M7" s="15" t="s">
        <v>33</v>
      </c>
      <c r="N7" s="15" t="s">
        <v>34</v>
      </c>
      <c r="O7" s="16" t="s">
        <v>35</v>
      </c>
      <c r="P7" s="16" t="s">
        <v>36</v>
      </c>
      <c r="Q7" s="15" t="s">
        <v>37</v>
      </c>
      <c r="R7" s="15" t="s">
        <v>38</v>
      </c>
      <c r="S7" s="15" t="s">
        <v>39</v>
      </c>
      <c r="T7" s="15" t="s">
        <v>40</v>
      </c>
      <c r="U7" s="15" t="s">
        <v>41</v>
      </c>
      <c r="V7" s="16" t="s">
        <v>42</v>
      </c>
      <c r="W7" s="15" t="s">
        <v>43</v>
      </c>
      <c r="X7" s="15" t="s">
        <v>44</v>
      </c>
      <c r="Y7" s="15" t="s">
        <v>45</v>
      </c>
      <c r="Z7" s="15" t="s">
        <v>46</v>
      </c>
      <c r="AA7" s="19" t="s">
        <v>47</v>
      </c>
      <c r="AB7" s="35" t="s">
        <v>48</v>
      </c>
      <c r="AC7" s="15" t="s">
        <v>49</v>
      </c>
      <c r="AD7" s="15" t="s">
        <v>50</v>
      </c>
      <c r="AE7" s="15" t="s">
        <v>51</v>
      </c>
      <c r="AF7" s="19" t="s">
        <v>52</v>
      </c>
      <c r="AG7" s="35" t="s">
        <v>53</v>
      </c>
      <c r="AH7" s="15" t="s">
        <v>54</v>
      </c>
      <c r="AI7" s="15" t="s">
        <v>55</v>
      </c>
      <c r="AJ7" s="19" t="s">
        <v>56</v>
      </c>
      <c r="AK7" s="19" t="s">
        <v>57</v>
      </c>
      <c r="AL7" s="15" t="s">
        <v>58</v>
      </c>
      <c r="AM7" s="19" t="s">
        <v>59</v>
      </c>
      <c r="AN7" s="19" t="s">
        <v>60</v>
      </c>
      <c r="AO7" s="19" t="s">
        <v>61</v>
      </c>
      <c r="AP7" s="35" t="s">
        <v>62</v>
      </c>
      <c r="AQ7" s="35" t="s">
        <v>63</v>
      </c>
      <c r="AR7" s="15" t="s">
        <v>64</v>
      </c>
      <c r="AS7" s="15" t="s">
        <v>65</v>
      </c>
      <c r="AT7" s="15" t="s">
        <v>66</v>
      </c>
      <c r="AU7" s="15" t="s">
        <v>67</v>
      </c>
      <c r="AV7" s="15" t="s">
        <v>68</v>
      </c>
      <c r="AW7" s="20" t="s">
        <v>69</v>
      </c>
      <c r="AX7" s="36" t="s">
        <v>70</v>
      </c>
      <c r="AY7" s="36" t="s">
        <v>71</v>
      </c>
      <c r="AZ7" s="37" t="s">
        <v>72</v>
      </c>
      <c r="BA7" s="15" t="s">
        <v>73</v>
      </c>
      <c r="BB7" s="15" t="s">
        <v>74</v>
      </c>
      <c r="BC7" s="16" t="s">
        <v>75</v>
      </c>
      <c r="BD7" s="16" t="s">
        <v>76</v>
      </c>
      <c r="BE7" s="16" t="s">
        <v>77</v>
      </c>
      <c r="BF7" s="21"/>
      <c r="BG7" s="21"/>
      <c r="BH7" s="21"/>
      <c r="BI7" s="21"/>
      <c r="BJ7" s="21"/>
      <c r="BK7" s="21"/>
      <c r="BL7" s="21"/>
      <c r="BM7" s="21"/>
      <c r="BN7" s="21"/>
      <c r="BO7" s="21"/>
      <c r="BP7" s="21"/>
      <c r="BQ7" s="21"/>
      <c r="BR7" s="21"/>
      <c r="BS7" s="21"/>
      <c r="BT7" s="21"/>
      <c r="BU7" s="21"/>
      <c r="BV7" s="21"/>
    </row>
    <row r="8" spans="1:74" s="12" customFormat="1" ht="12.75" x14ac:dyDescent="0.2">
      <c r="B8" s="50">
        <v>2025</v>
      </c>
      <c r="C8" s="50">
        <v>891780111</v>
      </c>
      <c r="D8" s="50" t="s">
        <v>78</v>
      </c>
      <c r="E8" s="56" t="s">
        <v>696</v>
      </c>
      <c r="F8" s="52" t="s">
        <v>695</v>
      </c>
      <c r="G8" s="52">
        <v>0</v>
      </c>
      <c r="H8" s="52" t="s">
        <v>81</v>
      </c>
      <c r="I8" s="50" t="s">
        <v>82</v>
      </c>
      <c r="J8" s="53" t="s">
        <v>83</v>
      </c>
      <c r="K8" s="54" t="s">
        <v>694</v>
      </c>
      <c r="L8" s="55">
        <v>29425000</v>
      </c>
      <c r="M8" s="50" t="s">
        <v>85</v>
      </c>
      <c r="N8" s="54" t="s">
        <v>660</v>
      </c>
      <c r="O8" s="54">
        <v>85155728</v>
      </c>
      <c r="P8" s="51">
        <v>130</v>
      </c>
      <c r="Q8" s="259">
        <v>45680</v>
      </c>
      <c r="R8" s="51">
        <v>29425000</v>
      </c>
      <c r="S8" s="59">
        <v>45680</v>
      </c>
      <c r="T8" s="55">
        <v>29425000</v>
      </c>
      <c r="U8" s="52" t="s">
        <v>87</v>
      </c>
      <c r="V8" s="55">
        <v>32770239</v>
      </c>
      <c r="W8" s="53" t="s">
        <v>689</v>
      </c>
      <c r="X8" s="259">
        <v>45680</v>
      </c>
      <c r="Y8" s="259">
        <v>45680</v>
      </c>
      <c r="Z8" s="58" t="s">
        <v>89</v>
      </c>
      <c r="AA8" s="259">
        <v>45846</v>
      </c>
      <c r="AB8" s="48">
        <f t="shared" ref="AB8:AB25" si="0">+IF(Z8="1800-01-01",AA8-Y8,AA8-Z8)</f>
        <v>166</v>
      </c>
      <c r="AC8" s="52">
        <v>0</v>
      </c>
      <c r="AD8" s="55">
        <v>0</v>
      </c>
      <c r="AE8" s="52">
        <v>0</v>
      </c>
      <c r="AF8" s="57" t="s">
        <v>89</v>
      </c>
      <c r="AG8" s="48">
        <f t="shared" ref="AG8:AG25" si="1">+IF(AF8="1800-01-01",0,AF8-AA8)</f>
        <v>0</v>
      </c>
      <c r="AH8" s="52">
        <v>0</v>
      </c>
      <c r="AI8" s="55">
        <v>0</v>
      </c>
      <c r="AJ8" s="52" t="s">
        <v>89</v>
      </c>
      <c r="AK8" s="59" t="s">
        <v>89</v>
      </c>
      <c r="AL8" s="52">
        <v>0</v>
      </c>
      <c r="AM8" s="59" t="s">
        <v>89</v>
      </c>
      <c r="AN8" s="59" t="s">
        <v>89</v>
      </c>
      <c r="AO8" s="59" t="s">
        <v>89</v>
      </c>
      <c r="AP8" s="48">
        <f t="shared" ref="AP8:AP25" si="2">+IF(AM8="1800-01-01",0,AN8-AM8)</f>
        <v>0</v>
      </c>
      <c r="AQ8" s="48">
        <f>+L8+AD8-AI8</f>
        <v>29425000</v>
      </c>
      <c r="AR8" s="52" t="s">
        <v>87</v>
      </c>
      <c r="AS8" s="55">
        <v>29425000</v>
      </c>
      <c r="AT8" s="52" t="s">
        <v>90</v>
      </c>
      <c r="AU8" s="55">
        <v>0</v>
      </c>
      <c r="AV8" s="60" t="s">
        <v>89</v>
      </c>
      <c r="AW8" s="61">
        <f>5350000+5350000+5350000+5350000+5350000+2675000</f>
        <v>29425000</v>
      </c>
      <c r="AX8" s="62">
        <f t="shared" ref="AX8:AX25" si="3">AQ8-AW8</f>
        <v>0</v>
      </c>
      <c r="AY8" s="63">
        <f t="shared" ref="AY8:AY25" si="4">+IFERROR(AW8/AQ8,"_")</f>
        <v>1</v>
      </c>
      <c r="AZ8" s="64">
        <v>1</v>
      </c>
      <c r="BA8" s="60" t="s">
        <v>89</v>
      </c>
      <c r="BB8" s="52" t="s">
        <v>103</v>
      </c>
      <c r="BC8" s="225" t="s">
        <v>693</v>
      </c>
      <c r="BD8" s="50" t="s">
        <v>87</v>
      </c>
      <c r="BE8" s="50" t="s">
        <v>87</v>
      </c>
    </row>
    <row r="9" spans="1:74" x14ac:dyDescent="0.25">
      <c r="B9" s="221">
        <v>2025</v>
      </c>
      <c r="C9" s="221">
        <v>891780111</v>
      </c>
      <c r="D9" s="221" t="s">
        <v>78</v>
      </c>
      <c r="E9" s="67" t="s">
        <v>692</v>
      </c>
      <c r="F9" s="65" t="s">
        <v>691</v>
      </c>
      <c r="G9" s="65">
        <v>0</v>
      </c>
      <c r="H9" s="65" t="s">
        <v>81</v>
      </c>
      <c r="I9" s="221" t="s">
        <v>82</v>
      </c>
      <c r="J9" s="220" t="s">
        <v>83</v>
      </c>
      <c r="K9" s="76" t="s">
        <v>690</v>
      </c>
      <c r="L9" s="68">
        <v>12100000</v>
      </c>
      <c r="M9" s="221" t="s">
        <v>85</v>
      </c>
      <c r="N9" s="76" t="s">
        <v>655</v>
      </c>
      <c r="O9" s="76">
        <v>1007820106</v>
      </c>
      <c r="P9" s="66">
        <v>131</v>
      </c>
      <c r="Q9" s="260">
        <v>45680</v>
      </c>
      <c r="R9" s="66">
        <v>12100000</v>
      </c>
      <c r="S9" s="78">
        <v>45680</v>
      </c>
      <c r="T9" s="68">
        <v>12100000</v>
      </c>
      <c r="U9" s="65" t="s">
        <v>87</v>
      </c>
      <c r="V9" s="68">
        <v>32770239</v>
      </c>
      <c r="W9" s="220" t="s">
        <v>689</v>
      </c>
      <c r="X9" s="260">
        <v>45680</v>
      </c>
      <c r="Y9" s="260">
        <v>45680</v>
      </c>
      <c r="Z9" s="70" t="s">
        <v>89</v>
      </c>
      <c r="AA9" s="260">
        <v>45846</v>
      </c>
      <c r="AB9" s="49">
        <f t="shared" si="0"/>
        <v>166</v>
      </c>
      <c r="AC9" s="65">
        <v>0</v>
      </c>
      <c r="AD9" s="68">
        <v>0</v>
      </c>
      <c r="AE9" s="65">
        <v>0</v>
      </c>
      <c r="AF9" s="77" t="s">
        <v>89</v>
      </c>
      <c r="AG9" s="49">
        <f t="shared" si="1"/>
        <v>0</v>
      </c>
      <c r="AH9" s="65">
        <v>0</v>
      </c>
      <c r="AI9" s="68">
        <v>0</v>
      </c>
      <c r="AJ9" s="65" t="s">
        <v>89</v>
      </c>
      <c r="AK9" s="78" t="s">
        <v>89</v>
      </c>
      <c r="AL9" s="65">
        <v>0</v>
      </c>
      <c r="AM9" s="78" t="s">
        <v>89</v>
      </c>
      <c r="AN9" s="78" t="s">
        <v>89</v>
      </c>
      <c r="AO9" s="78" t="s">
        <v>89</v>
      </c>
      <c r="AP9" s="49">
        <f t="shared" si="2"/>
        <v>0</v>
      </c>
      <c r="AQ9" s="49">
        <f>+L9+AD9-AI9</f>
        <v>12100000</v>
      </c>
      <c r="AR9" s="65" t="s">
        <v>87</v>
      </c>
      <c r="AS9" s="68">
        <v>12100000</v>
      </c>
      <c r="AT9" s="65" t="s">
        <v>90</v>
      </c>
      <c r="AU9" s="68">
        <v>0</v>
      </c>
      <c r="AV9" s="75" t="s">
        <v>89</v>
      </c>
      <c r="AW9" s="224">
        <f>2200000+2200000+2200000+2200000+2200000+1100000</f>
        <v>12100000</v>
      </c>
      <c r="AX9" s="79">
        <f t="shared" si="3"/>
        <v>0</v>
      </c>
      <c r="AY9" s="223">
        <f t="shared" si="4"/>
        <v>1</v>
      </c>
      <c r="AZ9" s="74">
        <v>1</v>
      </c>
      <c r="BA9" s="75" t="s">
        <v>89</v>
      </c>
      <c r="BB9" s="65" t="s">
        <v>103</v>
      </c>
      <c r="BC9" s="222" t="s">
        <v>688</v>
      </c>
      <c r="BD9" s="221" t="s">
        <v>87</v>
      </c>
      <c r="BE9" s="221" t="s">
        <v>87</v>
      </c>
    </row>
    <row r="10" spans="1:74" x14ac:dyDescent="0.25">
      <c r="B10" s="221">
        <v>2025</v>
      </c>
      <c r="C10" s="221">
        <v>891780111</v>
      </c>
      <c r="D10" s="221" t="s">
        <v>78</v>
      </c>
      <c r="E10" s="67" t="s">
        <v>687</v>
      </c>
      <c r="F10" s="65" t="s">
        <v>686</v>
      </c>
      <c r="G10" s="65">
        <v>0</v>
      </c>
      <c r="H10" s="65" t="s">
        <v>81</v>
      </c>
      <c r="I10" s="221" t="s">
        <v>82</v>
      </c>
      <c r="J10" s="220" t="s">
        <v>83</v>
      </c>
      <c r="K10" s="76" t="s">
        <v>685</v>
      </c>
      <c r="L10" s="68">
        <v>20350000</v>
      </c>
      <c r="M10" s="221" t="s">
        <v>85</v>
      </c>
      <c r="N10" s="76" t="s">
        <v>650</v>
      </c>
      <c r="O10" s="76">
        <v>1083004668</v>
      </c>
      <c r="P10" s="66">
        <v>139</v>
      </c>
      <c r="Q10" s="260">
        <v>45680</v>
      </c>
      <c r="R10" s="66">
        <v>20350000</v>
      </c>
      <c r="S10" s="78">
        <v>45681</v>
      </c>
      <c r="T10" s="68">
        <v>20350000</v>
      </c>
      <c r="U10" s="65" t="s">
        <v>87</v>
      </c>
      <c r="V10" s="68">
        <v>1083554320</v>
      </c>
      <c r="W10" s="220" t="s">
        <v>649</v>
      </c>
      <c r="X10" s="260">
        <v>45681</v>
      </c>
      <c r="Y10" s="260">
        <v>45681</v>
      </c>
      <c r="Z10" s="70" t="s">
        <v>89</v>
      </c>
      <c r="AA10" s="260">
        <v>45847</v>
      </c>
      <c r="AB10" s="49">
        <f t="shared" si="0"/>
        <v>166</v>
      </c>
      <c r="AC10" s="65">
        <v>0</v>
      </c>
      <c r="AD10" s="68">
        <v>0</v>
      </c>
      <c r="AE10" s="65">
        <v>0</v>
      </c>
      <c r="AF10" s="77" t="s">
        <v>89</v>
      </c>
      <c r="AG10" s="49">
        <f t="shared" si="1"/>
        <v>0</v>
      </c>
      <c r="AH10" s="65">
        <v>0</v>
      </c>
      <c r="AI10" s="68">
        <v>0</v>
      </c>
      <c r="AJ10" s="65" t="s">
        <v>89</v>
      </c>
      <c r="AK10" s="78" t="s">
        <v>89</v>
      </c>
      <c r="AL10" s="65">
        <v>0</v>
      </c>
      <c r="AM10" s="78" t="s">
        <v>89</v>
      </c>
      <c r="AN10" s="78" t="s">
        <v>89</v>
      </c>
      <c r="AO10" s="78" t="s">
        <v>89</v>
      </c>
      <c r="AP10" s="49">
        <f t="shared" si="2"/>
        <v>0</v>
      </c>
      <c r="AQ10" s="49">
        <f>+L10+AD10-AI10</f>
        <v>20350000</v>
      </c>
      <c r="AR10" s="65" t="s">
        <v>87</v>
      </c>
      <c r="AS10" s="68">
        <v>20350000</v>
      </c>
      <c r="AT10" s="65" t="s">
        <v>90</v>
      </c>
      <c r="AU10" s="68">
        <v>0</v>
      </c>
      <c r="AV10" s="75" t="s">
        <v>89</v>
      </c>
      <c r="AW10" s="224">
        <f>3700000+3700000+3700000+3700000+3700000+1850000</f>
        <v>20350000</v>
      </c>
      <c r="AX10" s="79">
        <f t="shared" si="3"/>
        <v>0</v>
      </c>
      <c r="AY10" s="223">
        <f t="shared" si="4"/>
        <v>1</v>
      </c>
      <c r="AZ10" s="74">
        <v>1</v>
      </c>
      <c r="BA10" s="75" t="s">
        <v>89</v>
      </c>
      <c r="BB10" s="65" t="s">
        <v>103</v>
      </c>
      <c r="BC10" s="222" t="s">
        <v>684</v>
      </c>
      <c r="BD10" s="221" t="s">
        <v>87</v>
      </c>
      <c r="BE10" s="221" t="s">
        <v>87</v>
      </c>
    </row>
    <row r="11" spans="1:74" x14ac:dyDescent="0.25">
      <c r="B11" s="221">
        <v>2025</v>
      </c>
      <c r="C11" s="221">
        <v>891780111</v>
      </c>
      <c r="D11" s="221" t="s">
        <v>78</v>
      </c>
      <c r="E11" s="67" t="s">
        <v>683</v>
      </c>
      <c r="F11" s="65" t="s">
        <v>682</v>
      </c>
      <c r="G11" s="65">
        <v>0</v>
      </c>
      <c r="H11" s="65" t="s">
        <v>81</v>
      </c>
      <c r="I11" s="221" t="s">
        <v>82</v>
      </c>
      <c r="J11" s="220" t="s">
        <v>83</v>
      </c>
      <c r="K11" s="76" t="s">
        <v>681</v>
      </c>
      <c r="L11" s="68">
        <v>20350000</v>
      </c>
      <c r="M11" s="221" t="s">
        <v>85</v>
      </c>
      <c r="N11" s="76" t="s">
        <v>643</v>
      </c>
      <c r="O11" s="76">
        <v>1083018407</v>
      </c>
      <c r="P11" s="66">
        <v>138</v>
      </c>
      <c r="Q11" s="260">
        <v>45680</v>
      </c>
      <c r="R11" s="66">
        <v>20350000</v>
      </c>
      <c r="S11" s="78">
        <v>45681</v>
      </c>
      <c r="T11" s="68">
        <v>20350000</v>
      </c>
      <c r="U11" s="65" t="s">
        <v>87</v>
      </c>
      <c r="V11" s="68">
        <v>91156594</v>
      </c>
      <c r="W11" s="220" t="s">
        <v>642</v>
      </c>
      <c r="X11" s="260">
        <v>45681</v>
      </c>
      <c r="Y11" s="260">
        <v>45681</v>
      </c>
      <c r="Z11" s="70" t="s">
        <v>89</v>
      </c>
      <c r="AA11" s="260">
        <v>45847</v>
      </c>
      <c r="AB11" s="49">
        <f t="shared" si="0"/>
        <v>166</v>
      </c>
      <c r="AC11" s="65">
        <v>0</v>
      </c>
      <c r="AD11" s="68">
        <v>0</v>
      </c>
      <c r="AE11" s="65">
        <v>0</v>
      </c>
      <c r="AF11" s="77" t="s">
        <v>89</v>
      </c>
      <c r="AG11" s="49">
        <f t="shared" si="1"/>
        <v>0</v>
      </c>
      <c r="AH11" s="65">
        <v>0</v>
      </c>
      <c r="AI11" s="68">
        <v>0</v>
      </c>
      <c r="AJ11" s="65" t="s">
        <v>89</v>
      </c>
      <c r="AK11" s="78" t="s">
        <v>89</v>
      </c>
      <c r="AL11" s="65">
        <v>0</v>
      </c>
      <c r="AM11" s="78" t="s">
        <v>89</v>
      </c>
      <c r="AN11" s="78" t="s">
        <v>89</v>
      </c>
      <c r="AO11" s="78" t="s">
        <v>89</v>
      </c>
      <c r="AP11" s="49">
        <f t="shared" si="2"/>
        <v>0</v>
      </c>
      <c r="AQ11" s="49">
        <f>+L11+AD11-AI11</f>
        <v>20350000</v>
      </c>
      <c r="AR11" s="65" t="s">
        <v>87</v>
      </c>
      <c r="AS11" s="68">
        <v>20350000</v>
      </c>
      <c r="AT11" s="65" t="s">
        <v>90</v>
      </c>
      <c r="AU11" s="68">
        <v>0</v>
      </c>
      <c r="AV11" s="75" t="s">
        <v>89</v>
      </c>
      <c r="AW11" s="224">
        <f>3700000+3700000+3700000+3700000+3700000+1850000</f>
        <v>20350000</v>
      </c>
      <c r="AX11" s="79">
        <f t="shared" si="3"/>
        <v>0</v>
      </c>
      <c r="AY11" s="223">
        <f t="shared" si="4"/>
        <v>1</v>
      </c>
      <c r="AZ11" s="74">
        <v>1</v>
      </c>
      <c r="BA11" s="75" t="s">
        <v>89</v>
      </c>
      <c r="BB11" s="65" t="s">
        <v>103</v>
      </c>
      <c r="BC11" s="222" t="s">
        <v>680</v>
      </c>
      <c r="BD11" s="221" t="s">
        <v>87</v>
      </c>
      <c r="BE11" s="221" t="s">
        <v>87</v>
      </c>
    </row>
    <row r="12" spans="1:74" x14ac:dyDescent="0.25">
      <c r="B12" s="221">
        <v>2025</v>
      </c>
      <c r="C12" s="221">
        <v>891780111</v>
      </c>
      <c r="D12" s="221" t="s">
        <v>78</v>
      </c>
      <c r="E12" s="67" t="s">
        <v>679</v>
      </c>
      <c r="F12" s="65" t="s">
        <v>678</v>
      </c>
      <c r="G12" s="65">
        <v>0</v>
      </c>
      <c r="H12" s="65" t="s">
        <v>81</v>
      </c>
      <c r="I12" s="221" t="s">
        <v>82</v>
      </c>
      <c r="J12" s="220" t="s">
        <v>83</v>
      </c>
      <c r="K12" s="76" t="s">
        <v>677</v>
      </c>
      <c r="L12" s="68">
        <v>14850000</v>
      </c>
      <c r="M12" s="221" t="s">
        <v>85</v>
      </c>
      <c r="N12" s="76" t="s">
        <v>637</v>
      </c>
      <c r="O12" s="76">
        <v>1065657067</v>
      </c>
      <c r="P12" s="66">
        <v>137</v>
      </c>
      <c r="Q12" s="260">
        <v>45680</v>
      </c>
      <c r="R12" s="66">
        <v>29700000</v>
      </c>
      <c r="S12" s="78">
        <v>45681</v>
      </c>
      <c r="T12" s="68">
        <v>14850000</v>
      </c>
      <c r="U12" s="65" t="s">
        <v>87</v>
      </c>
      <c r="V12" s="68">
        <v>1082863147</v>
      </c>
      <c r="W12" s="220" t="s">
        <v>636</v>
      </c>
      <c r="X12" s="260">
        <v>45681</v>
      </c>
      <c r="Y12" s="260">
        <v>45681</v>
      </c>
      <c r="Z12" s="70" t="s">
        <v>89</v>
      </c>
      <c r="AA12" s="260">
        <v>45847</v>
      </c>
      <c r="AB12" s="49">
        <f t="shared" si="0"/>
        <v>166</v>
      </c>
      <c r="AC12" s="65">
        <v>0</v>
      </c>
      <c r="AD12" s="68">
        <v>0</v>
      </c>
      <c r="AE12" s="65">
        <v>0</v>
      </c>
      <c r="AF12" s="77" t="s">
        <v>89</v>
      </c>
      <c r="AG12" s="49">
        <f t="shared" si="1"/>
        <v>0</v>
      </c>
      <c r="AH12" s="65">
        <v>0</v>
      </c>
      <c r="AI12" s="68">
        <v>0</v>
      </c>
      <c r="AJ12" s="65" t="s">
        <v>89</v>
      </c>
      <c r="AK12" s="78" t="s">
        <v>89</v>
      </c>
      <c r="AL12" s="65">
        <v>0</v>
      </c>
      <c r="AM12" s="78" t="s">
        <v>89</v>
      </c>
      <c r="AN12" s="78" t="s">
        <v>89</v>
      </c>
      <c r="AO12" s="78" t="s">
        <v>89</v>
      </c>
      <c r="AP12" s="49">
        <f t="shared" si="2"/>
        <v>0</v>
      </c>
      <c r="AQ12" s="49">
        <f>+L12+AD12-AI12</f>
        <v>14850000</v>
      </c>
      <c r="AR12" s="65" t="s">
        <v>87</v>
      </c>
      <c r="AS12" s="68">
        <v>14850000</v>
      </c>
      <c r="AT12" s="65" t="s">
        <v>90</v>
      </c>
      <c r="AU12" s="68">
        <v>0</v>
      </c>
      <c r="AV12" s="75" t="s">
        <v>89</v>
      </c>
      <c r="AW12" s="224">
        <f>2700000+2700000+2700000+2700000+2700000+1350000</f>
        <v>14850000</v>
      </c>
      <c r="AX12" s="79">
        <f t="shared" si="3"/>
        <v>0</v>
      </c>
      <c r="AY12" s="223">
        <f t="shared" si="4"/>
        <v>1</v>
      </c>
      <c r="AZ12" s="74">
        <v>1</v>
      </c>
      <c r="BA12" s="75" t="s">
        <v>89</v>
      </c>
      <c r="BB12" s="65" t="s">
        <v>103</v>
      </c>
      <c r="BC12" s="222" t="s">
        <v>676</v>
      </c>
      <c r="BD12" s="221" t="s">
        <v>87</v>
      </c>
      <c r="BE12" s="221" t="s">
        <v>87</v>
      </c>
    </row>
    <row r="13" spans="1:74" x14ac:dyDescent="0.25">
      <c r="B13" s="221">
        <v>2025</v>
      </c>
      <c r="C13" s="221">
        <v>891780111</v>
      </c>
      <c r="D13" s="221" t="s">
        <v>78</v>
      </c>
      <c r="E13" s="67" t="s">
        <v>675</v>
      </c>
      <c r="F13" s="65" t="s">
        <v>674</v>
      </c>
      <c r="G13" s="65">
        <v>0</v>
      </c>
      <c r="H13" s="65" t="s">
        <v>81</v>
      </c>
      <c r="I13" s="221" t="s">
        <v>82</v>
      </c>
      <c r="J13" s="220" t="s">
        <v>83</v>
      </c>
      <c r="K13" s="76" t="s">
        <v>673</v>
      </c>
      <c r="L13" s="68">
        <v>14850000</v>
      </c>
      <c r="M13" s="221" t="s">
        <v>85</v>
      </c>
      <c r="N13" s="76" t="s">
        <v>619</v>
      </c>
      <c r="O13" s="76">
        <v>84456404</v>
      </c>
      <c r="P13" s="66">
        <v>136</v>
      </c>
      <c r="Q13" s="260">
        <v>45680</v>
      </c>
      <c r="R13" s="66">
        <v>14850000</v>
      </c>
      <c r="S13" s="78">
        <v>45681</v>
      </c>
      <c r="T13" s="68">
        <v>14850000</v>
      </c>
      <c r="U13" s="65" t="s">
        <v>87</v>
      </c>
      <c r="V13" s="68">
        <v>1083432808</v>
      </c>
      <c r="W13" s="220" t="s">
        <v>618</v>
      </c>
      <c r="X13" s="260">
        <v>45681</v>
      </c>
      <c r="Y13" s="260">
        <v>45681</v>
      </c>
      <c r="Z13" s="70" t="s">
        <v>89</v>
      </c>
      <c r="AA13" s="260">
        <v>45847</v>
      </c>
      <c r="AB13" s="49">
        <f t="shared" si="0"/>
        <v>166</v>
      </c>
      <c r="AC13" s="65">
        <v>0</v>
      </c>
      <c r="AD13" s="68">
        <v>0</v>
      </c>
      <c r="AE13" s="65">
        <v>0</v>
      </c>
      <c r="AF13" s="77" t="s">
        <v>89</v>
      </c>
      <c r="AG13" s="49">
        <f t="shared" si="1"/>
        <v>0</v>
      </c>
      <c r="AH13" s="65">
        <v>0</v>
      </c>
      <c r="AI13" s="68">
        <v>0</v>
      </c>
      <c r="AJ13" s="65" t="s">
        <v>89</v>
      </c>
      <c r="AK13" s="78" t="s">
        <v>89</v>
      </c>
      <c r="AL13" s="65">
        <v>0</v>
      </c>
      <c r="AM13" s="78" t="s">
        <v>89</v>
      </c>
      <c r="AN13" s="78" t="s">
        <v>89</v>
      </c>
      <c r="AO13" s="78" t="s">
        <v>89</v>
      </c>
      <c r="AP13" s="49">
        <f t="shared" si="2"/>
        <v>0</v>
      </c>
      <c r="AQ13" s="49">
        <f>+L13+AD13-AI13</f>
        <v>14850000</v>
      </c>
      <c r="AR13" s="65" t="s">
        <v>87</v>
      </c>
      <c r="AS13" s="68">
        <v>14850000</v>
      </c>
      <c r="AT13" s="65" t="s">
        <v>90</v>
      </c>
      <c r="AU13" s="68">
        <v>0</v>
      </c>
      <c r="AV13" s="75" t="s">
        <v>89</v>
      </c>
      <c r="AW13" s="224">
        <f>2700000+2700000+2700000+2700000+2700000+1350000</f>
        <v>14850000</v>
      </c>
      <c r="AX13" s="79">
        <f t="shared" si="3"/>
        <v>0</v>
      </c>
      <c r="AY13" s="223">
        <f t="shared" si="4"/>
        <v>1</v>
      </c>
      <c r="AZ13" s="74">
        <v>1</v>
      </c>
      <c r="BA13" s="75" t="s">
        <v>89</v>
      </c>
      <c r="BB13" s="65" t="s">
        <v>103</v>
      </c>
      <c r="BC13" s="222" t="s">
        <v>672</v>
      </c>
      <c r="BD13" s="221" t="s">
        <v>87</v>
      </c>
      <c r="BE13" s="221" t="s">
        <v>87</v>
      </c>
    </row>
    <row r="14" spans="1:74" x14ac:dyDescent="0.25">
      <c r="B14" s="221">
        <v>2025</v>
      </c>
      <c r="C14" s="221">
        <v>891780111</v>
      </c>
      <c r="D14" s="221" t="s">
        <v>78</v>
      </c>
      <c r="E14" s="67" t="s">
        <v>671</v>
      </c>
      <c r="F14" s="65" t="s">
        <v>670</v>
      </c>
      <c r="G14" s="65">
        <v>0</v>
      </c>
      <c r="H14" s="65" t="s">
        <v>81</v>
      </c>
      <c r="I14" s="221" t="s">
        <v>82</v>
      </c>
      <c r="J14" s="220" t="s">
        <v>83</v>
      </c>
      <c r="K14" s="76" t="s">
        <v>669</v>
      </c>
      <c r="L14" s="68">
        <v>14850000</v>
      </c>
      <c r="M14" s="221" t="s">
        <v>85</v>
      </c>
      <c r="N14" s="76" t="s">
        <v>631</v>
      </c>
      <c r="O14" s="76">
        <v>1103120398</v>
      </c>
      <c r="P14" s="66">
        <v>137</v>
      </c>
      <c r="Q14" s="260">
        <v>45680</v>
      </c>
      <c r="R14" s="66">
        <v>14850000</v>
      </c>
      <c r="S14" s="78">
        <v>45681</v>
      </c>
      <c r="T14" s="68">
        <v>14850000</v>
      </c>
      <c r="U14" s="65" t="s">
        <v>87</v>
      </c>
      <c r="V14" s="68">
        <v>79732773</v>
      </c>
      <c r="W14" s="220" t="s">
        <v>611</v>
      </c>
      <c r="X14" s="260">
        <v>45681</v>
      </c>
      <c r="Y14" s="260">
        <v>45681</v>
      </c>
      <c r="Z14" s="70" t="s">
        <v>89</v>
      </c>
      <c r="AA14" s="260">
        <v>45847</v>
      </c>
      <c r="AB14" s="49">
        <f t="shared" si="0"/>
        <v>166</v>
      </c>
      <c r="AC14" s="65">
        <v>0</v>
      </c>
      <c r="AD14" s="68">
        <v>0</v>
      </c>
      <c r="AE14" s="65">
        <v>0</v>
      </c>
      <c r="AF14" s="77" t="s">
        <v>89</v>
      </c>
      <c r="AG14" s="49">
        <f t="shared" si="1"/>
        <v>0</v>
      </c>
      <c r="AH14" s="65">
        <v>0</v>
      </c>
      <c r="AI14" s="68">
        <v>0</v>
      </c>
      <c r="AJ14" s="65" t="s">
        <v>89</v>
      </c>
      <c r="AK14" s="78" t="s">
        <v>89</v>
      </c>
      <c r="AL14" s="65">
        <v>0</v>
      </c>
      <c r="AM14" s="78" t="s">
        <v>89</v>
      </c>
      <c r="AN14" s="78" t="s">
        <v>89</v>
      </c>
      <c r="AO14" s="78" t="s">
        <v>89</v>
      </c>
      <c r="AP14" s="49">
        <f t="shared" si="2"/>
        <v>0</v>
      </c>
      <c r="AQ14" s="49">
        <f>+L14+AD14-AI14</f>
        <v>14850000</v>
      </c>
      <c r="AR14" s="65" t="s">
        <v>87</v>
      </c>
      <c r="AS14" s="68">
        <v>14850000</v>
      </c>
      <c r="AT14" s="65" t="s">
        <v>90</v>
      </c>
      <c r="AU14" s="68">
        <v>0</v>
      </c>
      <c r="AV14" s="75" t="s">
        <v>89</v>
      </c>
      <c r="AW14" s="224">
        <f>2700000+2700000+2700000+2700000+2700000+1350000</f>
        <v>14850000</v>
      </c>
      <c r="AX14" s="79">
        <f t="shared" si="3"/>
        <v>0</v>
      </c>
      <c r="AY14" s="223">
        <f t="shared" si="4"/>
        <v>1</v>
      </c>
      <c r="AZ14" s="74">
        <v>1</v>
      </c>
      <c r="BA14" s="75" t="s">
        <v>89</v>
      </c>
      <c r="BB14" s="65" t="s">
        <v>103</v>
      </c>
      <c r="BC14" s="222" t="s">
        <v>668</v>
      </c>
      <c r="BD14" s="221" t="s">
        <v>87</v>
      </c>
      <c r="BE14" s="221" t="s">
        <v>87</v>
      </c>
    </row>
    <row r="15" spans="1:74" x14ac:dyDescent="0.25">
      <c r="B15" s="221">
        <v>2025</v>
      </c>
      <c r="C15" s="221">
        <v>891780111</v>
      </c>
      <c r="D15" s="221" t="s">
        <v>78</v>
      </c>
      <c r="E15" s="67" t="s">
        <v>667</v>
      </c>
      <c r="F15" s="65" t="s">
        <v>666</v>
      </c>
      <c r="G15" s="65">
        <v>0</v>
      </c>
      <c r="H15" s="65" t="s">
        <v>81</v>
      </c>
      <c r="I15" s="65" t="s">
        <v>82</v>
      </c>
      <c r="J15" s="220" t="s">
        <v>83</v>
      </c>
      <c r="K15" s="76" t="s">
        <v>665</v>
      </c>
      <c r="L15" s="68">
        <v>10000000</v>
      </c>
      <c r="M15" s="221" t="s">
        <v>85</v>
      </c>
      <c r="N15" s="66" t="s">
        <v>605</v>
      </c>
      <c r="O15" s="66">
        <v>1082250917</v>
      </c>
      <c r="P15" s="66">
        <v>869</v>
      </c>
      <c r="Q15" s="260">
        <v>45754</v>
      </c>
      <c r="R15" s="66">
        <v>10000000</v>
      </c>
      <c r="S15" s="70">
        <v>45757</v>
      </c>
      <c r="T15" s="68">
        <v>10000000</v>
      </c>
      <c r="U15" s="65" t="s">
        <v>87</v>
      </c>
      <c r="V15" s="68">
        <v>1083432808</v>
      </c>
      <c r="W15" s="67" t="s">
        <v>618</v>
      </c>
      <c r="X15" s="260">
        <v>45757</v>
      </c>
      <c r="Y15" s="260">
        <v>45757</v>
      </c>
      <c r="Z15" s="70" t="s">
        <v>89</v>
      </c>
      <c r="AA15" s="260">
        <v>45879</v>
      </c>
      <c r="AB15" s="49">
        <f t="shared" si="0"/>
        <v>122</v>
      </c>
      <c r="AC15" s="65">
        <v>0</v>
      </c>
      <c r="AD15" s="68">
        <v>0</v>
      </c>
      <c r="AE15" s="65">
        <v>0</v>
      </c>
      <c r="AF15" s="77" t="s">
        <v>89</v>
      </c>
      <c r="AG15" s="49">
        <f t="shared" si="1"/>
        <v>0</v>
      </c>
      <c r="AH15" s="65">
        <v>0</v>
      </c>
      <c r="AI15" s="68">
        <v>0</v>
      </c>
      <c r="AJ15" s="65" t="s">
        <v>89</v>
      </c>
      <c r="AK15" s="78" t="s">
        <v>89</v>
      </c>
      <c r="AL15" s="65">
        <v>0</v>
      </c>
      <c r="AM15" s="78" t="s">
        <v>89</v>
      </c>
      <c r="AN15" s="78" t="s">
        <v>89</v>
      </c>
      <c r="AO15" s="78" t="s">
        <v>89</v>
      </c>
      <c r="AP15" s="49">
        <f t="shared" si="2"/>
        <v>0</v>
      </c>
      <c r="AQ15" s="49">
        <f>+L15+AD15-AI15</f>
        <v>10000000</v>
      </c>
      <c r="AR15" s="65" t="s">
        <v>87</v>
      </c>
      <c r="AS15" s="68">
        <v>10000000</v>
      </c>
      <c r="AT15" s="65" t="s">
        <v>90</v>
      </c>
      <c r="AU15" s="68">
        <v>0</v>
      </c>
      <c r="AV15" s="75" t="s">
        <v>89</v>
      </c>
      <c r="AW15" s="71">
        <f>2500000+2500000+2500000+2500000</f>
        <v>10000000</v>
      </c>
      <c r="AX15" s="79">
        <f t="shared" si="3"/>
        <v>0</v>
      </c>
      <c r="AY15" s="223">
        <f t="shared" si="4"/>
        <v>1</v>
      </c>
      <c r="AZ15" s="74">
        <v>1</v>
      </c>
      <c r="BA15" s="75" t="s">
        <v>89</v>
      </c>
      <c r="BB15" s="65" t="s">
        <v>103</v>
      </c>
      <c r="BC15" s="69" t="s">
        <v>664</v>
      </c>
      <c r="BD15" s="65" t="s">
        <v>87</v>
      </c>
      <c r="BE15" s="65" t="s">
        <v>87</v>
      </c>
    </row>
    <row r="16" spans="1:74" x14ac:dyDescent="0.25">
      <c r="B16" s="221">
        <v>2025</v>
      </c>
      <c r="C16" s="221">
        <v>891780111</v>
      </c>
      <c r="D16" s="221" t="s">
        <v>78</v>
      </c>
      <c r="E16" s="67" t="s">
        <v>663</v>
      </c>
      <c r="F16" s="65" t="s">
        <v>662</v>
      </c>
      <c r="G16" s="65">
        <v>0</v>
      </c>
      <c r="H16" s="65" t="s">
        <v>81</v>
      </c>
      <c r="I16" s="65" t="s">
        <v>82</v>
      </c>
      <c r="J16" s="220" t="s">
        <v>83</v>
      </c>
      <c r="K16" s="76" t="s">
        <v>661</v>
      </c>
      <c r="L16" s="68">
        <v>29425000</v>
      </c>
      <c r="M16" s="221" t="s">
        <v>85</v>
      </c>
      <c r="N16" s="76" t="s">
        <v>660</v>
      </c>
      <c r="O16" s="76">
        <v>85155728</v>
      </c>
      <c r="P16" s="66">
        <v>1476</v>
      </c>
      <c r="Q16" s="260">
        <v>45847</v>
      </c>
      <c r="R16" s="66">
        <v>29425000</v>
      </c>
      <c r="S16" s="70">
        <v>45852</v>
      </c>
      <c r="T16" s="68">
        <v>29425000</v>
      </c>
      <c r="U16" s="65" t="s">
        <v>87</v>
      </c>
      <c r="V16" s="68">
        <v>57440103</v>
      </c>
      <c r="W16" s="67" t="s">
        <v>604</v>
      </c>
      <c r="X16" s="260">
        <v>45852</v>
      </c>
      <c r="Y16" s="260">
        <v>45852</v>
      </c>
      <c r="Z16" s="70" t="s">
        <v>89</v>
      </c>
      <c r="AA16" s="260">
        <v>46020</v>
      </c>
      <c r="AB16" s="49">
        <f t="shared" si="0"/>
        <v>168</v>
      </c>
      <c r="AC16" s="65">
        <v>0</v>
      </c>
      <c r="AD16" s="68">
        <v>0</v>
      </c>
      <c r="AE16" s="65">
        <v>0</v>
      </c>
      <c r="AF16" s="77" t="s">
        <v>89</v>
      </c>
      <c r="AG16" s="49">
        <f t="shared" si="1"/>
        <v>0</v>
      </c>
      <c r="AH16" s="65">
        <v>0</v>
      </c>
      <c r="AI16" s="68">
        <v>0</v>
      </c>
      <c r="AJ16" s="65" t="s">
        <v>89</v>
      </c>
      <c r="AK16" s="78" t="s">
        <v>89</v>
      </c>
      <c r="AL16" s="65">
        <v>0</v>
      </c>
      <c r="AM16" s="78" t="s">
        <v>89</v>
      </c>
      <c r="AN16" s="78" t="s">
        <v>89</v>
      </c>
      <c r="AO16" s="78" t="s">
        <v>89</v>
      </c>
      <c r="AP16" s="49">
        <f t="shared" si="2"/>
        <v>0</v>
      </c>
      <c r="AQ16" s="49">
        <f>+L16+AD16-AI16</f>
        <v>29425000</v>
      </c>
      <c r="AR16" s="65" t="s">
        <v>87</v>
      </c>
      <c r="AS16" s="68">
        <v>29425000</v>
      </c>
      <c r="AT16" s="65" t="s">
        <v>90</v>
      </c>
      <c r="AU16" s="68">
        <v>0</v>
      </c>
      <c r="AV16" s="75" t="s">
        <v>89</v>
      </c>
      <c r="AW16" s="71">
        <v>5350000</v>
      </c>
      <c r="AX16" s="79">
        <f t="shared" si="3"/>
        <v>24075000</v>
      </c>
      <c r="AY16" s="223">
        <f t="shared" si="4"/>
        <v>0.18181818181818182</v>
      </c>
      <c r="AZ16" s="74">
        <v>0.18</v>
      </c>
      <c r="BA16" s="75" t="s">
        <v>89</v>
      </c>
      <c r="BB16" s="65" t="s">
        <v>108</v>
      </c>
      <c r="BC16" s="69" t="s">
        <v>659</v>
      </c>
      <c r="BD16" s="65" t="s">
        <v>87</v>
      </c>
      <c r="BE16" s="65" t="s">
        <v>87</v>
      </c>
    </row>
    <row r="17" spans="2:57" x14ac:dyDescent="0.25">
      <c r="B17" s="221">
        <v>2025</v>
      </c>
      <c r="C17" s="221">
        <v>891780111</v>
      </c>
      <c r="D17" s="221" t="s">
        <v>78</v>
      </c>
      <c r="E17" s="67" t="s">
        <v>658</v>
      </c>
      <c r="F17" s="65" t="s">
        <v>657</v>
      </c>
      <c r="G17" s="65">
        <v>0</v>
      </c>
      <c r="H17" s="65" t="s">
        <v>81</v>
      </c>
      <c r="I17" s="65" t="s">
        <v>82</v>
      </c>
      <c r="J17" s="220" t="s">
        <v>83</v>
      </c>
      <c r="K17" s="76" t="s">
        <v>656</v>
      </c>
      <c r="L17" s="68">
        <v>12100000</v>
      </c>
      <c r="M17" s="221" t="s">
        <v>85</v>
      </c>
      <c r="N17" s="76" t="s">
        <v>655</v>
      </c>
      <c r="O17" s="76">
        <v>1007820106</v>
      </c>
      <c r="P17" s="66">
        <v>1475</v>
      </c>
      <c r="Q17" s="260">
        <v>45847</v>
      </c>
      <c r="R17" s="66">
        <v>12100000</v>
      </c>
      <c r="S17" s="70">
        <v>45852</v>
      </c>
      <c r="T17" s="68">
        <v>12100000</v>
      </c>
      <c r="U17" s="65" t="s">
        <v>87</v>
      </c>
      <c r="V17" s="68">
        <v>57440103</v>
      </c>
      <c r="W17" s="67" t="s">
        <v>604</v>
      </c>
      <c r="X17" s="260">
        <v>45852</v>
      </c>
      <c r="Y17" s="260">
        <v>45852</v>
      </c>
      <c r="Z17" s="70" t="s">
        <v>89</v>
      </c>
      <c r="AA17" s="260">
        <v>46020</v>
      </c>
      <c r="AB17" s="49">
        <f t="shared" si="0"/>
        <v>168</v>
      </c>
      <c r="AC17" s="65">
        <v>0</v>
      </c>
      <c r="AD17" s="68">
        <v>0</v>
      </c>
      <c r="AE17" s="65">
        <v>0</v>
      </c>
      <c r="AF17" s="77" t="s">
        <v>89</v>
      </c>
      <c r="AG17" s="49">
        <f t="shared" si="1"/>
        <v>0</v>
      </c>
      <c r="AH17" s="65">
        <v>0</v>
      </c>
      <c r="AI17" s="68">
        <v>0</v>
      </c>
      <c r="AJ17" s="65" t="s">
        <v>89</v>
      </c>
      <c r="AK17" s="78" t="s">
        <v>89</v>
      </c>
      <c r="AL17" s="65">
        <v>0</v>
      </c>
      <c r="AM17" s="78" t="s">
        <v>89</v>
      </c>
      <c r="AN17" s="78" t="s">
        <v>89</v>
      </c>
      <c r="AO17" s="78" t="s">
        <v>89</v>
      </c>
      <c r="AP17" s="49">
        <f t="shared" si="2"/>
        <v>0</v>
      </c>
      <c r="AQ17" s="49">
        <f>+L17+AD17-AI17</f>
        <v>12100000</v>
      </c>
      <c r="AR17" s="65" t="s">
        <v>87</v>
      </c>
      <c r="AS17" s="68">
        <v>12100000</v>
      </c>
      <c r="AT17" s="65" t="s">
        <v>90</v>
      </c>
      <c r="AU17" s="68">
        <v>0</v>
      </c>
      <c r="AV17" s="75" t="s">
        <v>89</v>
      </c>
      <c r="AW17" s="71">
        <v>2200000</v>
      </c>
      <c r="AX17" s="79">
        <f t="shared" si="3"/>
        <v>9900000</v>
      </c>
      <c r="AY17" s="223">
        <f t="shared" si="4"/>
        <v>0.18181818181818182</v>
      </c>
      <c r="AZ17" s="74">
        <v>0.18</v>
      </c>
      <c r="BA17" s="75" t="s">
        <v>654</v>
      </c>
      <c r="BB17" s="65" t="s">
        <v>108</v>
      </c>
      <c r="BC17" s="69" t="s">
        <v>653</v>
      </c>
      <c r="BD17" s="65" t="s">
        <v>87</v>
      </c>
      <c r="BE17" s="65" t="s">
        <v>87</v>
      </c>
    </row>
    <row r="18" spans="2:57" x14ac:dyDescent="0.25">
      <c r="B18" s="221">
        <v>2025</v>
      </c>
      <c r="C18" s="221">
        <v>891780111</v>
      </c>
      <c r="D18" s="221" t="s">
        <v>78</v>
      </c>
      <c r="E18" s="67" t="s">
        <v>652</v>
      </c>
      <c r="F18" s="65" t="s">
        <v>651</v>
      </c>
      <c r="G18" s="65">
        <v>0</v>
      </c>
      <c r="H18" s="65" t="s">
        <v>81</v>
      </c>
      <c r="I18" s="65" t="s">
        <v>82</v>
      </c>
      <c r="J18" s="220" t="s">
        <v>83</v>
      </c>
      <c r="K18" s="76" t="s">
        <v>620</v>
      </c>
      <c r="L18" s="68">
        <v>14850000</v>
      </c>
      <c r="M18" s="221" t="s">
        <v>85</v>
      </c>
      <c r="N18" s="76" t="s">
        <v>650</v>
      </c>
      <c r="O18" s="76">
        <v>1083004668</v>
      </c>
      <c r="P18" s="66">
        <v>1474</v>
      </c>
      <c r="Q18" s="260">
        <v>45847</v>
      </c>
      <c r="R18" s="66">
        <v>29700000</v>
      </c>
      <c r="S18" s="70">
        <v>45852</v>
      </c>
      <c r="T18" s="68">
        <v>14850000</v>
      </c>
      <c r="U18" s="65" t="s">
        <v>87</v>
      </c>
      <c r="V18" s="68">
        <v>1083554320</v>
      </c>
      <c r="W18" s="220" t="s">
        <v>649</v>
      </c>
      <c r="X18" s="260">
        <v>45852</v>
      </c>
      <c r="Y18" s="260">
        <v>45852</v>
      </c>
      <c r="Z18" s="70" t="s">
        <v>89</v>
      </c>
      <c r="AA18" s="260">
        <v>46020</v>
      </c>
      <c r="AB18" s="49">
        <f t="shared" si="0"/>
        <v>168</v>
      </c>
      <c r="AC18" s="65">
        <v>0</v>
      </c>
      <c r="AD18" s="68">
        <v>0</v>
      </c>
      <c r="AE18" s="65">
        <v>0</v>
      </c>
      <c r="AF18" s="77" t="s">
        <v>89</v>
      </c>
      <c r="AG18" s="49">
        <f t="shared" si="1"/>
        <v>0</v>
      </c>
      <c r="AH18" s="65">
        <v>0</v>
      </c>
      <c r="AI18" s="68">
        <v>0</v>
      </c>
      <c r="AJ18" s="65" t="s">
        <v>89</v>
      </c>
      <c r="AK18" s="78" t="s">
        <v>89</v>
      </c>
      <c r="AL18" s="65">
        <v>0</v>
      </c>
      <c r="AM18" s="78" t="s">
        <v>89</v>
      </c>
      <c r="AN18" s="78" t="s">
        <v>89</v>
      </c>
      <c r="AO18" s="78" t="s">
        <v>89</v>
      </c>
      <c r="AP18" s="49">
        <f t="shared" si="2"/>
        <v>0</v>
      </c>
      <c r="AQ18" s="49">
        <f>+L18+AD18-AI18</f>
        <v>14850000</v>
      </c>
      <c r="AR18" s="65" t="s">
        <v>87</v>
      </c>
      <c r="AS18" s="68">
        <v>14850000</v>
      </c>
      <c r="AT18" s="65" t="s">
        <v>90</v>
      </c>
      <c r="AU18" s="68">
        <v>0</v>
      </c>
      <c r="AV18" s="75" t="s">
        <v>89</v>
      </c>
      <c r="AW18" s="71">
        <v>2700000</v>
      </c>
      <c r="AX18" s="79">
        <f t="shared" si="3"/>
        <v>12150000</v>
      </c>
      <c r="AY18" s="223">
        <f t="shared" si="4"/>
        <v>0.18181818181818182</v>
      </c>
      <c r="AZ18" s="74">
        <v>0.18</v>
      </c>
      <c r="BA18" s="75" t="s">
        <v>648</v>
      </c>
      <c r="BB18" s="65" t="s">
        <v>108</v>
      </c>
      <c r="BC18" s="69" t="s">
        <v>647</v>
      </c>
      <c r="BD18" s="65" t="s">
        <v>87</v>
      </c>
      <c r="BE18" s="65" t="s">
        <v>87</v>
      </c>
    </row>
    <row r="19" spans="2:57" x14ac:dyDescent="0.25">
      <c r="B19" s="221">
        <v>2025</v>
      </c>
      <c r="C19" s="221">
        <v>891780111</v>
      </c>
      <c r="D19" s="221" t="s">
        <v>78</v>
      </c>
      <c r="E19" s="67" t="s">
        <v>646</v>
      </c>
      <c r="F19" s="65" t="s">
        <v>645</v>
      </c>
      <c r="G19" s="65">
        <v>0</v>
      </c>
      <c r="H19" s="65" t="s">
        <v>81</v>
      </c>
      <c r="I19" s="65" t="s">
        <v>82</v>
      </c>
      <c r="J19" s="220" t="s">
        <v>83</v>
      </c>
      <c r="K19" s="76" t="s">
        <v>644</v>
      </c>
      <c r="L19" s="68">
        <v>20350000</v>
      </c>
      <c r="M19" s="221" t="s">
        <v>85</v>
      </c>
      <c r="N19" s="76" t="s">
        <v>643</v>
      </c>
      <c r="O19" s="76">
        <v>1083018407</v>
      </c>
      <c r="P19" s="66">
        <v>1477</v>
      </c>
      <c r="Q19" s="260">
        <v>45847</v>
      </c>
      <c r="R19" s="66">
        <v>20350000</v>
      </c>
      <c r="S19" s="70">
        <v>45852</v>
      </c>
      <c r="T19" s="68">
        <v>20350000</v>
      </c>
      <c r="U19" s="65" t="s">
        <v>87</v>
      </c>
      <c r="V19" s="68">
        <v>91156594</v>
      </c>
      <c r="W19" s="220" t="s">
        <v>642</v>
      </c>
      <c r="X19" s="260">
        <v>45852</v>
      </c>
      <c r="Y19" s="260">
        <v>45852</v>
      </c>
      <c r="Z19" s="70" t="s">
        <v>89</v>
      </c>
      <c r="AA19" s="260">
        <v>46020</v>
      </c>
      <c r="AB19" s="49">
        <f t="shared" si="0"/>
        <v>168</v>
      </c>
      <c r="AC19" s="65">
        <v>0</v>
      </c>
      <c r="AD19" s="68">
        <v>0</v>
      </c>
      <c r="AE19" s="65">
        <v>0</v>
      </c>
      <c r="AF19" s="77" t="s">
        <v>89</v>
      </c>
      <c r="AG19" s="49">
        <f t="shared" si="1"/>
        <v>0</v>
      </c>
      <c r="AH19" s="65">
        <v>0</v>
      </c>
      <c r="AI19" s="68">
        <v>0</v>
      </c>
      <c r="AJ19" s="65" t="s">
        <v>89</v>
      </c>
      <c r="AK19" s="78" t="s">
        <v>89</v>
      </c>
      <c r="AL19" s="65">
        <v>0</v>
      </c>
      <c r="AM19" s="78" t="s">
        <v>89</v>
      </c>
      <c r="AN19" s="78" t="s">
        <v>89</v>
      </c>
      <c r="AO19" s="78" t="s">
        <v>89</v>
      </c>
      <c r="AP19" s="49">
        <f t="shared" si="2"/>
        <v>0</v>
      </c>
      <c r="AQ19" s="49">
        <f>+L19+AD19-AI19</f>
        <v>20350000</v>
      </c>
      <c r="AR19" s="65" t="s">
        <v>87</v>
      </c>
      <c r="AS19" s="68">
        <v>20350000</v>
      </c>
      <c r="AT19" s="65" t="s">
        <v>90</v>
      </c>
      <c r="AU19" s="68">
        <v>0</v>
      </c>
      <c r="AV19" s="75" t="s">
        <v>89</v>
      </c>
      <c r="AW19" s="71">
        <v>3700000</v>
      </c>
      <c r="AX19" s="79">
        <f t="shared" si="3"/>
        <v>16650000</v>
      </c>
      <c r="AY19" s="223">
        <f t="shared" si="4"/>
        <v>0.18181818181818182</v>
      </c>
      <c r="AZ19" s="74">
        <v>0.18</v>
      </c>
      <c r="BA19" s="75" t="s">
        <v>641</v>
      </c>
      <c r="BB19" s="65" t="s">
        <v>108</v>
      </c>
      <c r="BC19" s="69" t="s">
        <v>640</v>
      </c>
      <c r="BD19" s="65" t="s">
        <v>87</v>
      </c>
      <c r="BE19" s="65" t="s">
        <v>87</v>
      </c>
    </row>
    <row r="20" spans="2:57" x14ac:dyDescent="0.25">
      <c r="B20" s="221">
        <v>2025</v>
      </c>
      <c r="C20" s="221">
        <v>891780111</v>
      </c>
      <c r="D20" s="221" t="s">
        <v>78</v>
      </c>
      <c r="E20" s="67" t="s">
        <v>639</v>
      </c>
      <c r="F20" s="65" t="s">
        <v>638</v>
      </c>
      <c r="G20" s="65">
        <v>0</v>
      </c>
      <c r="H20" s="65" t="s">
        <v>81</v>
      </c>
      <c r="I20" s="65" t="s">
        <v>82</v>
      </c>
      <c r="J20" s="220" t="s">
        <v>83</v>
      </c>
      <c r="K20" s="76" t="s">
        <v>620</v>
      </c>
      <c r="L20" s="68">
        <v>14850000</v>
      </c>
      <c r="M20" s="221" t="s">
        <v>85</v>
      </c>
      <c r="N20" s="76" t="s">
        <v>637</v>
      </c>
      <c r="O20" s="76">
        <v>1065657067</v>
      </c>
      <c r="P20" s="66">
        <v>1473</v>
      </c>
      <c r="Q20" s="260">
        <v>45847</v>
      </c>
      <c r="R20" s="66">
        <v>29700000</v>
      </c>
      <c r="S20" s="70">
        <v>45852</v>
      </c>
      <c r="T20" s="68">
        <v>14850000</v>
      </c>
      <c r="U20" s="65" t="s">
        <v>87</v>
      </c>
      <c r="V20" s="68">
        <v>1082863147</v>
      </c>
      <c r="W20" s="220" t="s">
        <v>636</v>
      </c>
      <c r="X20" s="260">
        <v>45852</v>
      </c>
      <c r="Y20" s="260">
        <v>45852</v>
      </c>
      <c r="Z20" s="70" t="s">
        <v>89</v>
      </c>
      <c r="AA20" s="260">
        <v>46020</v>
      </c>
      <c r="AB20" s="49">
        <f t="shared" si="0"/>
        <v>168</v>
      </c>
      <c r="AC20" s="65">
        <v>0</v>
      </c>
      <c r="AD20" s="68">
        <v>0</v>
      </c>
      <c r="AE20" s="65">
        <v>0</v>
      </c>
      <c r="AF20" s="77" t="s">
        <v>89</v>
      </c>
      <c r="AG20" s="49">
        <f t="shared" si="1"/>
        <v>0</v>
      </c>
      <c r="AH20" s="65">
        <v>0</v>
      </c>
      <c r="AI20" s="68">
        <v>0</v>
      </c>
      <c r="AJ20" s="65" t="s">
        <v>89</v>
      </c>
      <c r="AK20" s="78" t="s">
        <v>89</v>
      </c>
      <c r="AL20" s="65">
        <v>0</v>
      </c>
      <c r="AM20" s="78" t="s">
        <v>89</v>
      </c>
      <c r="AN20" s="78" t="s">
        <v>89</v>
      </c>
      <c r="AO20" s="78" t="s">
        <v>89</v>
      </c>
      <c r="AP20" s="49">
        <f t="shared" si="2"/>
        <v>0</v>
      </c>
      <c r="AQ20" s="49">
        <f>+L20+AD20-AI20</f>
        <v>14850000</v>
      </c>
      <c r="AR20" s="65" t="s">
        <v>87</v>
      </c>
      <c r="AS20" s="68">
        <v>14850000</v>
      </c>
      <c r="AT20" s="65" t="s">
        <v>90</v>
      </c>
      <c r="AU20" s="68">
        <v>0</v>
      </c>
      <c r="AV20" s="75" t="s">
        <v>89</v>
      </c>
      <c r="AW20" s="71">
        <v>2700000</v>
      </c>
      <c r="AX20" s="79">
        <f t="shared" si="3"/>
        <v>12150000</v>
      </c>
      <c r="AY20" s="223">
        <f t="shared" si="4"/>
        <v>0.18181818181818182</v>
      </c>
      <c r="AZ20" s="74">
        <v>0.18</v>
      </c>
      <c r="BA20" s="75" t="s">
        <v>635</v>
      </c>
      <c r="BB20" s="65" t="s">
        <v>108</v>
      </c>
      <c r="BC20" s="69" t="s">
        <v>634</v>
      </c>
      <c r="BD20" s="65" t="s">
        <v>87</v>
      </c>
      <c r="BE20" s="65" t="s">
        <v>87</v>
      </c>
    </row>
    <row r="21" spans="2:57" x14ac:dyDescent="0.25">
      <c r="B21" s="221">
        <v>2025</v>
      </c>
      <c r="C21" s="221">
        <v>891780111</v>
      </c>
      <c r="D21" s="221" t="s">
        <v>78</v>
      </c>
      <c r="E21" s="67" t="s">
        <v>633</v>
      </c>
      <c r="F21" s="65" t="s">
        <v>632</v>
      </c>
      <c r="G21" s="65">
        <v>0</v>
      </c>
      <c r="H21" s="65" t="s">
        <v>81</v>
      </c>
      <c r="I21" s="65" t="s">
        <v>82</v>
      </c>
      <c r="J21" s="220" t="s">
        <v>83</v>
      </c>
      <c r="K21" s="76" t="s">
        <v>620</v>
      </c>
      <c r="L21" s="68">
        <v>14850000</v>
      </c>
      <c r="M21" s="221" t="s">
        <v>85</v>
      </c>
      <c r="N21" s="76" t="s">
        <v>631</v>
      </c>
      <c r="O21" s="76">
        <v>1103120398</v>
      </c>
      <c r="P21" s="66">
        <v>1473</v>
      </c>
      <c r="Q21" s="260">
        <v>45847</v>
      </c>
      <c r="R21" s="66">
        <v>29700000</v>
      </c>
      <c r="S21" s="70">
        <v>45852</v>
      </c>
      <c r="T21" s="68">
        <v>14850000</v>
      </c>
      <c r="U21" s="65" t="s">
        <v>87</v>
      </c>
      <c r="V21" s="68">
        <v>79732773</v>
      </c>
      <c r="W21" s="220" t="s">
        <v>611</v>
      </c>
      <c r="X21" s="260">
        <v>45852</v>
      </c>
      <c r="Y21" s="260">
        <v>45852</v>
      </c>
      <c r="Z21" s="70" t="s">
        <v>89</v>
      </c>
      <c r="AA21" s="260">
        <v>46020</v>
      </c>
      <c r="AB21" s="49">
        <f t="shared" si="0"/>
        <v>168</v>
      </c>
      <c r="AC21" s="65">
        <v>0</v>
      </c>
      <c r="AD21" s="68">
        <v>0</v>
      </c>
      <c r="AE21" s="65">
        <v>0</v>
      </c>
      <c r="AF21" s="77" t="s">
        <v>89</v>
      </c>
      <c r="AG21" s="49">
        <f t="shared" si="1"/>
        <v>0</v>
      </c>
      <c r="AH21" s="65">
        <v>0</v>
      </c>
      <c r="AI21" s="68">
        <v>0</v>
      </c>
      <c r="AJ21" s="65" t="s">
        <v>89</v>
      </c>
      <c r="AK21" s="78" t="s">
        <v>89</v>
      </c>
      <c r="AL21" s="65">
        <v>0</v>
      </c>
      <c r="AM21" s="78" t="s">
        <v>89</v>
      </c>
      <c r="AN21" s="78" t="s">
        <v>89</v>
      </c>
      <c r="AO21" s="78" t="s">
        <v>89</v>
      </c>
      <c r="AP21" s="49">
        <f t="shared" si="2"/>
        <v>0</v>
      </c>
      <c r="AQ21" s="49">
        <f>+L21+AD21-AI21</f>
        <v>14850000</v>
      </c>
      <c r="AR21" s="65" t="s">
        <v>87</v>
      </c>
      <c r="AS21" s="68">
        <v>14850000</v>
      </c>
      <c r="AT21" s="65" t="s">
        <v>90</v>
      </c>
      <c r="AU21" s="68">
        <v>0</v>
      </c>
      <c r="AV21" s="75" t="s">
        <v>89</v>
      </c>
      <c r="AW21" s="71">
        <v>2700000</v>
      </c>
      <c r="AX21" s="79">
        <f t="shared" si="3"/>
        <v>12150000</v>
      </c>
      <c r="AY21" s="223">
        <f t="shared" si="4"/>
        <v>0.18181818181818182</v>
      </c>
      <c r="AZ21" s="74">
        <v>0.18</v>
      </c>
      <c r="BA21" s="75" t="s">
        <v>630</v>
      </c>
      <c r="BB21" s="65" t="s">
        <v>108</v>
      </c>
      <c r="BC21" s="69" t="s">
        <v>629</v>
      </c>
      <c r="BD21" s="65" t="s">
        <v>87</v>
      </c>
      <c r="BE21" s="65" t="s">
        <v>87</v>
      </c>
    </row>
    <row r="22" spans="2:57" x14ac:dyDescent="0.25">
      <c r="B22" s="221">
        <v>2025</v>
      </c>
      <c r="C22" s="221">
        <v>891780111</v>
      </c>
      <c r="D22" s="221" t="s">
        <v>78</v>
      </c>
      <c r="E22" s="67" t="s">
        <v>628</v>
      </c>
      <c r="F22" s="65" t="s">
        <v>627</v>
      </c>
      <c r="G22" s="65">
        <v>0</v>
      </c>
      <c r="H22" s="65" t="s">
        <v>81</v>
      </c>
      <c r="I22" s="65" t="s">
        <v>82</v>
      </c>
      <c r="J22" s="220" t="s">
        <v>83</v>
      </c>
      <c r="K22" s="76" t="s">
        <v>620</v>
      </c>
      <c r="L22" s="68">
        <v>14850000</v>
      </c>
      <c r="M22" s="221" t="s">
        <v>85</v>
      </c>
      <c r="N22" s="66" t="s">
        <v>626</v>
      </c>
      <c r="O22" s="66">
        <v>1082927274</v>
      </c>
      <c r="P22" s="66">
        <v>1472</v>
      </c>
      <c r="Q22" s="260">
        <v>45847</v>
      </c>
      <c r="R22" s="66">
        <v>14850000</v>
      </c>
      <c r="S22" s="70">
        <v>45852</v>
      </c>
      <c r="T22" s="68">
        <v>14850000</v>
      </c>
      <c r="U22" s="65" t="s">
        <v>87</v>
      </c>
      <c r="V22" s="68">
        <v>85475141</v>
      </c>
      <c r="W22" s="67" t="s">
        <v>625</v>
      </c>
      <c r="X22" s="260">
        <v>45852</v>
      </c>
      <c r="Y22" s="260">
        <v>45852</v>
      </c>
      <c r="Z22" s="70" t="s">
        <v>89</v>
      </c>
      <c r="AA22" s="260">
        <v>46020</v>
      </c>
      <c r="AB22" s="49">
        <f t="shared" si="0"/>
        <v>168</v>
      </c>
      <c r="AC22" s="65">
        <v>0</v>
      </c>
      <c r="AD22" s="68">
        <v>0</v>
      </c>
      <c r="AE22" s="65">
        <v>0</v>
      </c>
      <c r="AF22" s="77" t="s">
        <v>89</v>
      </c>
      <c r="AG22" s="49">
        <f t="shared" si="1"/>
        <v>0</v>
      </c>
      <c r="AH22" s="65">
        <v>0</v>
      </c>
      <c r="AI22" s="68">
        <v>0</v>
      </c>
      <c r="AJ22" s="65" t="s">
        <v>89</v>
      </c>
      <c r="AK22" s="78" t="s">
        <v>89</v>
      </c>
      <c r="AL22" s="65">
        <v>0</v>
      </c>
      <c r="AM22" s="78" t="s">
        <v>89</v>
      </c>
      <c r="AN22" s="78" t="s">
        <v>89</v>
      </c>
      <c r="AO22" s="78" t="s">
        <v>89</v>
      </c>
      <c r="AP22" s="49">
        <f t="shared" si="2"/>
        <v>0</v>
      </c>
      <c r="AQ22" s="49">
        <f>+L22+AD22-AI22</f>
        <v>14850000</v>
      </c>
      <c r="AR22" s="65" t="s">
        <v>87</v>
      </c>
      <c r="AS22" s="68">
        <v>14850000</v>
      </c>
      <c r="AT22" s="65" t="s">
        <v>90</v>
      </c>
      <c r="AU22" s="68">
        <v>0</v>
      </c>
      <c r="AV22" s="75" t="s">
        <v>89</v>
      </c>
      <c r="AW22" s="71">
        <v>2700000</v>
      </c>
      <c r="AX22" s="79">
        <f t="shared" si="3"/>
        <v>12150000</v>
      </c>
      <c r="AY22" s="223">
        <f t="shared" si="4"/>
        <v>0.18181818181818182</v>
      </c>
      <c r="AZ22" s="74">
        <v>0.18</v>
      </c>
      <c r="BA22" s="75" t="s">
        <v>624</v>
      </c>
      <c r="BB22" s="65" t="s">
        <v>108</v>
      </c>
      <c r="BC22" s="69" t="s">
        <v>623</v>
      </c>
      <c r="BD22" s="65" t="s">
        <v>87</v>
      </c>
      <c r="BE22" s="65" t="s">
        <v>87</v>
      </c>
    </row>
    <row r="23" spans="2:57" x14ac:dyDescent="0.25">
      <c r="B23" s="221">
        <v>2025</v>
      </c>
      <c r="C23" s="221">
        <v>891780111</v>
      </c>
      <c r="D23" s="221" t="s">
        <v>78</v>
      </c>
      <c r="E23" s="67" t="s">
        <v>622</v>
      </c>
      <c r="F23" s="65" t="s">
        <v>621</v>
      </c>
      <c r="G23" s="65">
        <v>0</v>
      </c>
      <c r="H23" s="65" t="s">
        <v>81</v>
      </c>
      <c r="I23" s="65" t="s">
        <v>82</v>
      </c>
      <c r="J23" s="220" t="s">
        <v>83</v>
      </c>
      <c r="K23" s="76" t="s">
        <v>620</v>
      </c>
      <c r="L23" s="68">
        <v>14850000</v>
      </c>
      <c r="M23" s="221" t="s">
        <v>85</v>
      </c>
      <c r="N23" s="76" t="s">
        <v>619</v>
      </c>
      <c r="O23" s="76">
        <v>84456404</v>
      </c>
      <c r="P23" s="66">
        <v>1474</v>
      </c>
      <c r="Q23" s="260">
        <v>45847</v>
      </c>
      <c r="R23" s="66">
        <v>14850000</v>
      </c>
      <c r="S23" s="70">
        <v>45852</v>
      </c>
      <c r="T23" s="68">
        <v>14850000</v>
      </c>
      <c r="U23" s="65" t="s">
        <v>87</v>
      </c>
      <c r="V23" s="68">
        <v>1083432808</v>
      </c>
      <c r="W23" s="220" t="s">
        <v>618</v>
      </c>
      <c r="X23" s="260">
        <v>45852</v>
      </c>
      <c r="Y23" s="260">
        <v>45852</v>
      </c>
      <c r="Z23" s="70" t="s">
        <v>89</v>
      </c>
      <c r="AA23" s="260">
        <v>46020</v>
      </c>
      <c r="AB23" s="49">
        <f t="shared" si="0"/>
        <v>168</v>
      </c>
      <c r="AC23" s="65">
        <v>0</v>
      </c>
      <c r="AD23" s="68">
        <v>0</v>
      </c>
      <c r="AE23" s="65">
        <v>0</v>
      </c>
      <c r="AF23" s="77" t="s">
        <v>89</v>
      </c>
      <c r="AG23" s="49">
        <f t="shared" si="1"/>
        <v>0</v>
      </c>
      <c r="AH23" s="65">
        <v>0</v>
      </c>
      <c r="AI23" s="68">
        <v>0</v>
      </c>
      <c r="AJ23" s="65" t="s">
        <v>89</v>
      </c>
      <c r="AK23" s="78" t="s">
        <v>89</v>
      </c>
      <c r="AL23" s="65">
        <v>0</v>
      </c>
      <c r="AM23" s="78" t="s">
        <v>89</v>
      </c>
      <c r="AN23" s="78" t="s">
        <v>89</v>
      </c>
      <c r="AO23" s="78" t="s">
        <v>89</v>
      </c>
      <c r="AP23" s="49">
        <f t="shared" si="2"/>
        <v>0</v>
      </c>
      <c r="AQ23" s="49">
        <f>+L23+AD23-AI23</f>
        <v>14850000</v>
      </c>
      <c r="AR23" s="65" t="s">
        <v>87</v>
      </c>
      <c r="AS23" s="68">
        <v>14850000</v>
      </c>
      <c r="AT23" s="65" t="s">
        <v>90</v>
      </c>
      <c r="AU23" s="68">
        <v>0</v>
      </c>
      <c r="AV23" s="75" t="s">
        <v>89</v>
      </c>
      <c r="AW23" s="71">
        <v>2700000</v>
      </c>
      <c r="AX23" s="79">
        <f t="shared" si="3"/>
        <v>12150000</v>
      </c>
      <c r="AY23" s="223">
        <f t="shared" si="4"/>
        <v>0.18181818181818182</v>
      </c>
      <c r="AZ23" s="74">
        <v>0.18</v>
      </c>
      <c r="BA23" s="75" t="s">
        <v>617</v>
      </c>
      <c r="BB23" s="65" t="s">
        <v>108</v>
      </c>
      <c r="BC23" s="69" t="s">
        <v>616</v>
      </c>
      <c r="BD23" s="65" t="s">
        <v>87</v>
      </c>
      <c r="BE23" s="65" t="s">
        <v>87</v>
      </c>
    </row>
    <row r="24" spans="2:57" x14ac:dyDescent="0.25">
      <c r="B24" s="221">
        <v>2025</v>
      </c>
      <c r="C24" s="221">
        <v>891780111</v>
      </c>
      <c r="D24" s="221" t="s">
        <v>78</v>
      </c>
      <c r="E24" s="67" t="s">
        <v>615</v>
      </c>
      <c r="F24" s="65" t="s">
        <v>614</v>
      </c>
      <c r="G24" s="65">
        <v>0</v>
      </c>
      <c r="H24" s="65" t="s">
        <v>81</v>
      </c>
      <c r="I24" s="65" t="s">
        <v>82</v>
      </c>
      <c r="J24" s="220" t="s">
        <v>83</v>
      </c>
      <c r="K24" s="76" t="s">
        <v>613</v>
      </c>
      <c r="L24" s="68">
        <v>7000000</v>
      </c>
      <c r="M24" s="221" t="s">
        <v>85</v>
      </c>
      <c r="N24" s="66" t="s">
        <v>612</v>
      </c>
      <c r="O24" s="66">
        <v>860012336</v>
      </c>
      <c r="P24" s="66">
        <v>1497</v>
      </c>
      <c r="Q24" s="260">
        <v>45848</v>
      </c>
      <c r="R24" s="66">
        <v>7000000</v>
      </c>
      <c r="S24" s="70">
        <v>45856</v>
      </c>
      <c r="T24" s="68">
        <v>7000000</v>
      </c>
      <c r="U24" s="65" t="s">
        <v>87</v>
      </c>
      <c r="V24" s="68">
        <v>79732773</v>
      </c>
      <c r="W24" s="220" t="s">
        <v>611</v>
      </c>
      <c r="X24" s="260">
        <v>45855</v>
      </c>
      <c r="Y24" s="260">
        <v>45856</v>
      </c>
      <c r="Z24" s="70" t="s">
        <v>89</v>
      </c>
      <c r="AA24" s="260">
        <v>45864</v>
      </c>
      <c r="AB24" s="49">
        <f t="shared" si="0"/>
        <v>8</v>
      </c>
      <c r="AC24" s="65">
        <v>0</v>
      </c>
      <c r="AD24" s="68">
        <v>0</v>
      </c>
      <c r="AE24" s="65">
        <v>0</v>
      </c>
      <c r="AF24" s="77" t="s">
        <v>89</v>
      </c>
      <c r="AG24" s="49">
        <f t="shared" si="1"/>
        <v>0</v>
      </c>
      <c r="AH24" s="65">
        <v>0</v>
      </c>
      <c r="AI24" s="68">
        <v>0</v>
      </c>
      <c r="AJ24" s="65" t="s">
        <v>89</v>
      </c>
      <c r="AK24" s="78" t="s">
        <v>89</v>
      </c>
      <c r="AL24" s="65">
        <v>0</v>
      </c>
      <c r="AM24" s="78" t="s">
        <v>89</v>
      </c>
      <c r="AN24" s="78" t="s">
        <v>89</v>
      </c>
      <c r="AO24" s="78" t="s">
        <v>89</v>
      </c>
      <c r="AP24" s="49">
        <f t="shared" si="2"/>
        <v>0</v>
      </c>
      <c r="AQ24" s="49">
        <f>+L24+AD24-AI24</f>
        <v>7000000</v>
      </c>
      <c r="AR24" s="65" t="s">
        <v>87</v>
      </c>
      <c r="AS24" s="68">
        <v>7000000</v>
      </c>
      <c r="AT24" s="65" t="s">
        <v>90</v>
      </c>
      <c r="AU24" s="68">
        <v>0</v>
      </c>
      <c r="AV24" s="75" t="s">
        <v>89</v>
      </c>
      <c r="AW24" s="71">
        <v>7000000</v>
      </c>
      <c r="AX24" s="79">
        <f t="shared" si="3"/>
        <v>0</v>
      </c>
      <c r="AY24" s="223">
        <f t="shared" si="4"/>
        <v>1</v>
      </c>
      <c r="AZ24" s="74">
        <v>1</v>
      </c>
      <c r="BA24" s="75" t="s">
        <v>610</v>
      </c>
      <c r="BB24" s="65" t="s">
        <v>103</v>
      </c>
      <c r="BC24" s="69" t="s">
        <v>609</v>
      </c>
      <c r="BD24" s="65" t="s">
        <v>87</v>
      </c>
      <c r="BE24" s="65" t="s">
        <v>87</v>
      </c>
    </row>
    <row r="25" spans="2:57" ht="15.75" thickBot="1" x14ac:dyDescent="0.3">
      <c r="B25" s="217">
        <v>2025</v>
      </c>
      <c r="C25" s="217">
        <v>891780111</v>
      </c>
      <c r="D25" s="217" t="s">
        <v>78</v>
      </c>
      <c r="E25" s="82" t="s">
        <v>608</v>
      </c>
      <c r="F25" s="81" t="s">
        <v>607</v>
      </c>
      <c r="G25" s="81">
        <v>0</v>
      </c>
      <c r="H25" s="81" t="s">
        <v>81</v>
      </c>
      <c r="I25" s="81" t="s">
        <v>82</v>
      </c>
      <c r="J25" s="219" t="s">
        <v>83</v>
      </c>
      <c r="K25" s="218" t="s">
        <v>606</v>
      </c>
      <c r="L25" s="84">
        <v>11200000</v>
      </c>
      <c r="M25" s="217" t="s">
        <v>85</v>
      </c>
      <c r="N25" s="83" t="s">
        <v>605</v>
      </c>
      <c r="O25" s="83">
        <v>1082250917</v>
      </c>
      <c r="P25" s="83">
        <v>1844</v>
      </c>
      <c r="Q25" s="216">
        <v>45891</v>
      </c>
      <c r="R25" s="83">
        <v>11200000</v>
      </c>
      <c r="S25" s="216">
        <v>45891</v>
      </c>
      <c r="T25" s="84">
        <v>11200000</v>
      </c>
      <c r="U25" s="81" t="s">
        <v>87</v>
      </c>
      <c r="V25" s="84">
        <v>57440103</v>
      </c>
      <c r="W25" s="82" t="s">
        <v>604</v>
      </c>
      <c r="X25" s="216">
        <v>45891</v>
      </c>
      <c r="Y25" s="216">
        <v>45891</v>
      </c>
      <c r="Z25" s="85" t="s">
        <v>89</v>
      </c>
      <c r="AA25" s="216">
        <v>46013</v>
      </c>
      <c r="AB25" s="86">
        <f t="shared" si="0"/>
        <v>122</v>
      </c>
      <c r="AC25" s="81">
        <v>0</v>
      </c>
      <c r="AD25" s="84">
        <v>0</v>
      </c>
      <c r="AE25" s="81">
        <v>0</v>
      </c>
      <c r="AF25" s="87" t="s">
        <v>89</v>
      </c>
      <c r="AG25" s="86">
        <f t="shared" si="1"/>
        <v>0</v>
      </c>
      <c r="AH25" s="81">
        <v>0</v>
      </c>
      <c r="AI25" s="84">
        <v>0</v>
      </c>
      <c r="AJ25" s="81" t="s">
        <v>89</v>
      </c>
      <c r="AK25" s="88" t="s">
        <v>89</v>
      </c>
      <c r="AL25" s="81">
        <v>0</v>
      </c>
      <c r="AM25" s="88" t="s">
        <v>89</v>
      </c>
      <c r="AN25" s="88" t="s">
        <v>89</v>
      </c>
      <c r="AO25" s="88" t="s">
        <v>89</v>
      </c>
      <c r="AP25" s="86">
        <f t="shared" si="2"/>
        <v>0</v>
      </c>
      <c r="AQ25" s="86">
        <f>+L25+AD25-AI25</f>
        <v>11200000</v>
      </c>
      <c r="AR25" s="81" t="s">
        <v>87</v>
      </c>
      <c r="AS25" s="84">
        <v>11200000</v>
      </c>
      <c r="AT25" s="81" t="s">
        <v>90</v>
      </c>
      <c r="AU25" s="84">
        <v>0</v>
      </c>
      <c r="AV25" s="214" t="s">
        <v>89</v>
      </c>
      <c r="AW25" s="90">
        <v>0</v>
      </c>
      <c r="AX25" s="91">
        <f t="shared" si="3"/>
        <v>11200000</v>
      </c>
      <c r="AY25" s="215">
        <f t="shared" si="4"/>
        <v>0</v>
      </c>
      <c r="AZ25" s="93">
        <v>0</v>
      </c>
      <c r="BA25" s="214" t="s">
        <v>89</v>
      </c>
      <c r="BB25" s="81" t="s">
        <v>108</v>
      </c>
      <c r="BC25" s="213" t="s">
        <v>603</v>
      </c>
      <c r="BD25" s="81" t="s">
        <v>87</v>
      </c>
      <c r="BE25" s="81" t="s">
        <v>87</v>
      </c>
    </row>
    <row r="26" spans="2:57" s="23" customFormat="1" ht="15.75" thickBot="1" x14ac:dyDescent="0.3">
      <c r="B26" s="619" t="s">
        <v>102</v>
      </c>
      <c r="C26" s="620"/>
      <c r="D26" s="621"/>
      <c r="E26" s="30">
        <f>+SUBTOTAL(3,E8:E25)</f>
        <v>18</v>
      </c>
      <c r="F26" s="41"/>
      <c r="G26" s="40"/>
      <c r="H26" s="40"/>
      <c r="I26" s="40"/>
      <c r="J26" s="43"/>
      <c r="K26" s="24"/>
      <c r="L26" s="45">
        <f>SUM(L8:L25)</f>
        <v>291100000</v>
      </c>
      <c r="M26" s="604"/>
      <c r="N26" s="605"/>
      <c r="O26" s="605"/>
      <c r="P26" s="605"/>
      <c r="Q26" s="605"/>
      <c r="R26" s="605"/>
      <c r="S26" s="605"/>
      <c r="T26" s="605"/>
      <c r="U26" s="605"/>
      <c r="V26" s="605"/>
      <c r="W26" s="605"/>
      <c r="X26" s="605"/>
      <c r="Y26" s="605"/>
      <c r="Z26" s="605"/>
      <c r="AA26" s="605"/>
      <c r="AB26" s="606"/>
      <c r="AC26" s="27">
        <f>SUM(AC8:AC25)</f>
        <v>0</v>
      </c>
      <c r="AD26" s="26">
        <f>SUM(AD8:AD25)</f>
        <v>0</v>
      </c>
      <c r="AE26" s="26">
        <f>SUM(AE8:AE25)</f>
        <v>0</v>
      </c>
      <c r="AF26" s="25"/>
      <c r="AG26" s="26">
        <f>SUM(AG8:AG25)</f>
        <v>0</v>
      </c>
      <c r="AH26" s="26">
        <f>SUM(AH8:AH25)</f>
        <v>0</v>
      </c>
      <c r="AI26" s="28">
        <f>SUM(AI8:AI25)</f>
        <v>0</v>
      </c>
      <c r="AJ26" s="25"/>
      <c r="AK26" s="25"/>
      <c r="AL26" s="29">
        <f>SUM(AL8:AL25)</f>
        <v>0</v>
      </c>
      <c r="AM26" s="604"/>
      <c r="AN26" s="605"/>
      <c r="AO26" s="605"/>
      <c r="AP26" s="606"/>
      <c r="AQ26" s="27">
        <f>SUM(AQ8:AQ25)</f>
        <v>291100000</v>
      </c>
      <c r="AR26" s="25"/>
      <c r="AS26" s="34">
        <f>SUM(AQ26:AR26)</f>
        <v>291100000</v>
      </c>
      <c r="AT26" s="25"/>
      <c r="AU26" s="26">
        <f>SUM(AU8:AU25)</f>
        <v>0</v>
      </c>
      <c r="AV26" s="25"/>
      <c r="AW26" s="31">
        <f>SUM(AW8:AW25)</f>
        <v>168525000</v>
      </c>
      <c r="AX26" s="32">
        <f>SUM(AX8:AX25)</f>
        <v>122575000</v>
      </c>
      <c r="AY26" s="604"/>
      <c r="AZ26" s="605"/>
      <c r="BA26" s="605"/>
      <c r="BB26" s="605"/>
      <c r="BC26" s="605"/>
      <c r="BD26" s="605"/>
      <c r="BE26" s="605"/>
    </row>
  </sheetData>
  <sheetProtection formatCells="0" formatColumns="0" formatRows="0" insertRows="0" deleteRows="0" autoFilter="0"/>
  <mergeCells count="23">
    <mergeCell ref="AZ6:BB6"/>
    <mergeCell ref="BC6:BE6"/>
    <mergeCell ref="B26:D26"/>
    <mergeCell ref="M26:AB26"/>
    <mergeCell ref="AM26:AP26"/>
    <mergeCell ref="AY26:BE26"/>
    <mergeCell ref="U6:W6"/>
    <mergeCell ref="X6:AB6"/>
    <mergeCell ref="E6:G6"/>
    <mergeCell ref="H6:K6"/>
    <mergeCell ref="N6:O6"/>
    <mergeCell ref="P6:R6"/>
    <mergeCell ref="S6:T6"/>
    <mergeCell ref="AC6:AG6"/>
    <mergeCell ref="AH6:AK6"/>
    <mergeCell ref="AL6:AP6"/>
    <mergeCell ref="AR6:AS6"/>
    <mergeCell ref="B3:C6"/>
    <mergeCell ref="D3:G4"/>
    <mergeCell ref="AT6:AY6"/>
    <mergeCell ref="H3:I5"/>
    <mergeCell ref="F5:G5"/>
    <mergeCell ref="AC5:AP5"/>
  </mergeCells>
  <conditionalFormatting sqref="F5 E6">
    <cfRule type="containsText" dxfId="35"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25">
    <cfRule type="cellIs" dxfId="34" priority="2" operator="greaterThan">
      <formula>$K$5</formula>
    </cfRule>
  </conditionalFormatting>
  <conditionalFormatting sqref="AB8:AB25 AG8:AG25 AP8:AS25 AX8:AZ25">
    <cfRule type="expression" dxfId="33" priority="3">
      <formula>+_xlfn.ISFORMULA(AB8)</formula>
    </cfRule>
  </conditionalFormatting>
  <conditionalFormatting sqref="AD8:AD25">
    <cfRule type="cellIs" dxfId="32" priority="1" operator="greaterThan">
      <formula>$L$8/2</formula>
    </cfRule>
  </conditionalFormatting>
  <dataValidations count="10">
    <dataValidation type="list" allowBlank="1" showInputMessage="1" showErrorMessage="1" sqref="BB8:BB25" xr:uid="{FA06D190-A007-494B-ADBC-B7DFD4DF586A}">
      <formula1>"Por iniciar,En ejecucion,Suspendido,Terminado,Liquidado"</formula1>
    </dataValidation>
    <dataValidation type="list" allowBlank="1" showInputMessage="1" showErrorMessage="1" sqref="J8:J25" xr:uid="{41964777-3656-4849-90B9-B8A66886CF41}">
      <formula1>"CONTRATO DE OBRAS, OTROS TIPOS, PRESTACIÓN DE SERVICIOS, SUMINISTROS"</formula1>
    </dataValidation>
    <dataValidation type="list" allowBlank="1" showInputMessage="1" showErrorMessage="1" sqref="H8:H14" xr:uid="{0FC5F5F8-60CF-4369-9DF6-824A31E101FA}">
      <formula1>"OTRO SECTOR"</formula1>
    </dataValidation>
    <dataValidation type="list" allowBlank="1" showInputMessage="1" showErrorMessage="1" sqref="M8:M25" xr:uid="{800AB73A-C770-4A48-AF32-2355489C91A0}">
      <formula1>"DIRECTA"</formula1>
    </dataValidation>
    <dataValidation type="list" allowBlank="1" showInputMessage="1" showErrorMessage="1" sqref="I8:I14" xr:uid="{68D6A057-2618-4D3B-BAF3-B26B1987D99A}">
      <formula1>"FUNCIONAMIENTO,INVERSION,OTROS"</formula1>
    </dataValidation>
    <dataValidation type="list" allowBlank="1" showInputMessage="1" showErrorMessage="1" sqref="BE8:BE14" xr:uid="{89C799D1-81D4-4FB4-8B0E-7A241346B18F}">
      <formula1>"SI,NA por TIPO Contrato"</formula1>
    </dataValidation>
    <dataValidation type="list" allowBlank="1" showInputMessage="1" showErrorMessage="1" sqref="BD8:BD14" xr:uid="{4F5DFF3E-876F-4E79-B2AD-6A01965A2446}">
      <formula1>"SI,NO HA INICIADO"</formula1>
    </dataValidation>
    <dataValidation type="list" allowBlank="1" showInputMessage="1" showErrorMessage="1" errorTitle="ERROR" error="SOLO VALIDO LISTA DESPLEGABLE" promptTitle="ESCOJA EL PERIODO" sqref="F5" xr:uid="{9AB695DF-6576-4297-B264-6D439C94BD2F}">
      <formula1>"Seleccione el periodo a presentar,ENERO,FEBRERO,MARZO,ABRIL,MAYO,JUNIO,JULIO,AGOSTO,SEPTIEMBRE,OCTUBRE,NOVIEMBRE,DICIEMBRE"</formula1>
    </dataValidation>
    <dataValidation type="list" allowBlank="1" showInputMessage="1" showErrorMessage="1" sqref="K4" xr:uid="{24B157F0-BCD4-4D0A-A48C-980D09940AA1}">
      <formula1>"42,250,1000,3000"</formula1>
    </dataValidation>
    <dataValidation type="list" allowBlank="1" showInputMessage="1" showErrorMessage="1" sqref="U8:U14 AT8:AT14 AR8:AR25" xr:uid="{07AD24D7-99F0-4B8C-8038-C5598CEC62F4}">
      <formula1>"SI,NO"</formula1>
    </dataValidation>
  </dataValidations>
  <hyperlinks>
    <hyperlink ref="BC8" r:id="rId1" xr:uid="{21855016-26DA-4297-8F6D-C257CEEF8CF6}"/>
    <hyperlink ref="BC9" r:id="rId2" xr:uid="{AB4708B1-84A3-47A6-8E6C-753077460071}"/>
    <hyperlink ref="BC10" r:id="rId3" xr:uid="{9F720C1A-6B1D-4F4C-98A2-C51350AE1C76}"/>
    <hyperlink ref="BC11" r:id="rId4" xr:uid="{9E2CA3D9-F24C-4DF8-9106-042550C22D4B}"/>
    <hyperlink ref="BC12" r:id="rId5" xr:uid="{FB13DA35-4C55-40D6-969D-6F0B5A71C5E5}"/>
    <hyperlink ref="BC13" r:id="rId6" xr:uid="{31C47D98-97D4-4528-AA12-C3DF15846A20}"/>
    <hyperlink ref="BC14" r:id="rId7" xr:uid="{5EA50661-5D9B-476F-BA60-1EBDAA89FCD2}"/>
    <hyperlink ref="BC15" r:id="rId8" xr:uid="{BDC74F51-BB43-439F-BD30-BC6FFCB909B0}"/>
    <hyperlink ref="BC16" r:id="rId9" xr:uid="{D98BBF4A-BDEC-4801-A814-C1D1E60D848A}"/>
  </hyperlinks>
  <pageMargins left="0.7" right="0.7" top="0.75" bottom="0.75" header="0.3" footer="0.3"/>
  <pageSetup orientation="portrait" horizontalDpi="300" verticalDpi="300" r:id="rId10"/>
  <ignoredErrors>
    <ignoredError sqref="AW8:AW15" unlockedFormula="1"/>
  </ignoredErrors>
  <drawing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1.CPF</vt:lpstr>
      <vt:lpstr>2.CREO</vt:lpstr>
      <vt:lpstr>3.DAD</vt:lpstr>
      <vt:lpstr>4.FCB</vt:lpstr>
      <vt:lpstr>5.FCE</vt:lpstr>
      <vt:lpstr>6.FCS</vt:lpstr>
      <vt:lpstr>7.FEE</vt:lpstr>
      <vt:lpstr>8.FHU</vt:lpstr>
      <vt:lpstr>9.FIN</vt:lpstr>
      <vt:lpstr>10.VAC</vt:lpstr>
      <vt:lpstr>11.VAD.ADM</vt:lpstr>
      <vt:lpstr>12.VAD.CONT</vt:lpstr>
      <vt:lpstr>13.VEX</vt:lpstr>
      <vt:lpstr>14.VIN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HOGAR</dc:creator>
  <cp:keywords/>
  <dc:description/>
  <cp:lastModifiedBy>GERDA PATRICIA BARROS NIETO</cp:lastModifiedBy>
  <cp:revision/>
  <dcterms:created xsi:type="dcterms:W3CDTF">2023-08-02T15:36:06Z</dcterms:created>
  <dcterms:modified xsi:type="dcterms:W3CDTF">2025-09-12T21:18:14Z</dcterms:modified>
  <cp:category/>
  <cp:contentStatus/>
</cp:coreProperties>
</file>